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threadedComments/threadedComment1.xml" ContentType="application/vnd.ms-excel.threaded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filterPrivacy="1" updateLinks="always" defaultThemeVersion="124226"/>
  <xr:revisionPtr revIDLastSave="0" documentId="8_{F08C1DD2-36E0-46E8-9027-9C5722D0D15C}" xr6:coauthVersionLast="47" xr6:coauthVersionMax="47" xr10:uidLastSave="{00000000-0000-0000-0000-000000000000}"/>
  <bookViews>
    <workbookView xWindow="-120" yWindow="-120" windowWidth="29040" windowHeight="15840" tabRatio="946" firstSheet="48" activeTab="22" xr2:uid="{00000000-000D-0000-FFFF-FFFF00000000}"/>
  </bookViews>
  <sheets>
    <sheet name="Marin Rocha ESTEFANY" sheetId="44" r:id="rId1"/>
    <sheet name="MAYHUASCA  CLUDY" sheetId="51" r:id="rId2"/>
    <sheet name="MAYHUASCA MARILU" sheetId="1" r:id="rId3"/>
    <sheet name="MAYHUASCA ULISES" sheetId="2" r:id="rId4"/>
    <sheet name="MAYTA VIOLETA" sheetId="3" r:id="rId5"/>
    <sheet name="MEDINA VICENTA" sheetId="4" r:id="rId6"/>
    <sheet name="MEDINA JUAN CARLOS" sheetId="5" r:id="rId7"/>
    <sheet name="MELO MARINA " sheetId="8" r:id="rId8"/>
    <sheet name="MESIA GLADYS" sheetId="9" r:id="rId9"/>
    <sheet name="NICHO  ESTHEPANY" sheetId="54" r:id="rId10"/>
    <sheet name="ÑAHUI AURELIO" sheetId="12" r:id="rId11"/>
    <sheet name="OJEDA EDSON" sheetId="13" r:id="rId12"/>
    <sheet name="OQUENDO MELESIA" sheetId="14" r:id="rId13"/>
    <sheet name="OQUENDO JESSICA" sheetId="15" r:id="rId14"/>
    <sheet name="OQUENDO MIGUEL" sheetId="52" r:id="rId15"/>
    <sheet name="ORTIZ WELINTONH" sheetId="16" r:id="rId16"/>
    <sheet name="PACOMPIA GIOVANNI" sheetId="17" r:id="rId17"/>
    <sheet name="PALOMINO CECILIA" sheetId="18" r:id="rId18"/>
    <sheet name="PALOMINO SILVIO" sheetId="19" r:id="rId19"/>
    <sheet name="PALOMINO EUSEBIO" sheetId="20" r:id="rId20"/>
    <sheet name="PAREDES FLORES OSCAR" sheetId="21" r:id="rId21"/>
    <sheet name="PAREDES DIANA" sheetId="22" r:id="rId22"/>
    <sheet name="PAREDES OSCAR MARTIN" sheetId="23" r:id="rId23"/>
    <sheet name="PEREZ SATURNINA" sheetId="24" r:id="rId24"/>
    <sheet name="PEREZ EPIFANIA" sheetId="25" r:id="rId25"/>
    <sheet name="PITTMAN NELLY" sheetId="26" r:id="rId26"/>
    <sheet name="PORRAS OLIMPIA" sheetId="27" r:id="rId27"/>
    <sheet name="PLAZA ROSA" sheetId="41" r:id="rId28"/>
    <sheet name="PRADO ZOZIMA" sheetId="28" r:id="rId29"/>
    <sheet name="QUINTANA GLICERIO" sheetId="29" r:id="rId30"/>
    <sheet name="QUISPE CONSA MIGUEL" sheetId="30" r:id="rId31"/>
    <sheet name="QUISPE CONSA VIDAL" sheetId="31" r:id="rId32"/>
    <sheet name="QUISPE COPAYO ELIO" sheetId="32" r:id="rId33"/>
    <sheet name="QUISPE DOROTEA" sheetId="33" r:id="rId34"/>
    <sheet name="QUISPE ADRIANA" sheetId="34" r:id="rId35"/>
    <sheet name="QUISPE ROSA" sheetId="35" r:id="rId36"/>
    <sheet name="QUISPE LUCIANO" sheetId="36" r:id="rId37"/>
    <sheet name="RAMOS PEDRO" sheetId="37" r:id="rId38"/>
    <sheet name="REYES NANCY" sheetId="39" r:id="rId39"/>
    <sheet name="REYES MILENA" sheetId="7" r:id="rId40"/>
    <sheet name="RICSE TERESA" sheetId="40" r:id="rId41"/>
    <sheet name="RIVERA JUANA" sheetId="42" r:id="rId42"/>
    <sheet name="RIVERA MARINA" sheetId="43" r:id="rId43"/>
    <sheet name="RODRIGUEZ IDILIO" sheetId="45" r:id="rId44"/>
    <sheet name="RODRIGUEZ MARCOS" sheetId="46" r:id="rId45"/>
    <sheet name="RODRIGUEZ NORA " sheetId="11" r:id="rId46"/>
    <sheet name="ROJAS ERICK" sheetId="47" r:id="rId47"/>
    <sheet name="ROMERO EDDNA" sheetId="53" r:id="rId48"/>
    <sheet name="SALAS JUDITH" sheetId="10" r:id="rId49"/>
    <sheet name="RESUMEN DE SOCIOS" sheetId="48" r:id="rId50"/>
  </sheets>
  <externalReferences>
    <externalReference r:id="rId51"/>
  </externalReferences>
  <definedNames>
    <definedName name="_xlnm._FilterDatabase" localSheetId="1" hidden="1">'MAYHUASCA  CLUDY'!$A$4:$G$504</definedName>
    <definedName name="_xlnm._FilterDatabase" localSheetId="2" hidden="1">'MAYHUASCA MARILU'!$A$4:$G$363</definedName>
    <definedName name="_xlnm._FilterDatabase" localSheetId="3" hidden="1">'MAYHUASCA ULISES'!$A$4:$G$177</definedName>
    <definedName name="_xlnm._FilterDatabase" localSheetId="4" hidden="1">'MAYTA VIOLETA'!$A$4:$G$391</definedName>
    <definedName name="_xlnm._FilterDatabase" localSheetId="39" hidden="1">'REYES MILENA'!$A$4:$G$473</definedName>
    <definedName name="_xlnm._FilterDatabase" localSheetId="7" hidden="1">'MELO MARINA '!$A$4:$G$152</definedName>
    <definedName name="_xlnm._FilterDatabase" localSheetId="8" hidden="1">'MESIA GLADYS'!$A$4:$G$701</definedName>
    <definedName name="_xlnm._FilterDatabase" localSheetId="48" hidden="1">'SALAS JUDITH'!$A$4:$G$372</definedName>
    <definedName name="_xlnm._FilterDatabase" localSheetId="10" hidden="1">'ÑAHUI AURELIO'!$A$4:$G$143</definedName>
    <definedName name="_xlnm._FilterDatabase" localSheetId="11" hidden="1">'OJEDA EDSON'!$A$5:$J$427</definedName>
    <definedName name="_xlnm._FilterDatabase" localSheetId="13" hidden="1">'OQUENDO JESSICA'!$A$4:$G$540</definedName>
    <definedName name="_xlnm._FilterDatabase" localSheetId="12" hidden="1">'OQUENDO MELESIA'!$A$4:$G$360</definedName>
    <definedName name="_xlnm._FilterDatabase" localSheetId="14" hidden="1">'OQUENDO MIGUEL'!$A$4:$G$145</definedName>
    <definedName name="_xlnm._FilterDatabase" localSheetId="16" hidden="1">'PACOMPIA GIOVANNI'!$A$4:$G$151</definedName>
    <definedName name="_xlnm._FilterDatabase" localSheetId="17" hidden="1">'PALOMINO CECILIA'!$A$4:$G$516</definedName>
    <definedName name="_xlnm._FilterDatabase" localSheetId="19" hidden="1">'PALOMINO EUSEBIO'!$A$4:$G$350</definedName>
    <definedName name="_xlnm._FilterDatabase" localSheetId="20" hidden="1">'PAREDES FLORES OSCAR'!$A$4:$G$174</definedName>
    <definedName name="_xlnm._FilterDatabase" localSheetId="22" hidden="1">'PAREDES OSCAR MARTIN'!$A$4:$G$374</definedName>
    <definedName name="_xlnm._FilterDatabase" localSheetId="24" hidden="1">'PEREZ EPIFANIA'!$A$4:$G$137</definedName>
    <definedName name="_xlnm._FilterDatabase" localSheetId="23" hidden="1">'PEREZ SATURNINA'!$A$4:$G$657</definedName>
    <definedName name="_xlnm._FilterDatabase" localSheetId="26" hidden="1">'PORRAS OLIMPIA'!$A$4:$G$659</definedName>
    <definedName name="_xlnm._FilterDatabase" localSheetId="29" hidden="1">'QUINTANA GLICERIO'!$A$4:$G$347</definedName>
    <definedName name="_xlnm._FilterDatabase" localSheetId="34" hidden="1">'QUISPE ADRIANA'!$A$4:$M$533</definedName>
    <definedName name="_xlnm._FilterDatabase" localSheetId="33" hidden="1">'QUISPE DOROTEA'!$A$4:$G$135</definedName>
    <definedName name="_xlnm._FilterDatabase" localSheetId="32" hidden="1">'QUISPE COPAYO ELIO'!$A$4:$M$583</definedName>
    <definedName name="_xlnm._FilterDatabase" localSheetId="36" hidden="1">'QUISPE LUCIANO'!$A$4:$G$344</definedName>
    <definedName name="_xlnm._FilterDatabase" localSheetId="30" hidden="1">'QUISPE CONSA MIGUEL'!$A$4:$G$134</definedName>
    <definedName name="_xlnm._FilterDatabase" localSheetId="35" hidden="1">'QUISPE ROSA'!$A$4:$G$335</definedName>
    <definedName name="_xlnm._FilterDatabase" localSheetId="31" hidden="1">'QUISPE CONSA VIDAL'!$A$4:$G$337</definedName>
    <definedName name="_xlnm._FilterDatabase" localSheetId="37" hidden="1">'RAMOS PEDRO'!$A$4:$G$369</definedName>
    <definedName name="_xlnm._FilterDatabase" localSheetId="49" hidden="1">'RESUMEN DE SOCIOS'!$B$2:$C$53</definedName>
    <definedName name="_xlnm._FilterDatabase" localSheetId="38" hidden="1">'REYES NANCY'!$A$4:$G$592</definedName>
    <definedName name="_xlnm._FilterDatabase" localSheetId="40" hidden="1">'RICSE TERESA'!$A$4:$G$667</definedName>
    <definedName name="_xlnm._FilterDatabase" localSheetId="41" hidden="1">'RIVERA JUANA'!$A$4:$G$617</definedName>
    <definedName name="_xlnm._FilterDatabase" localSheetId="42" hidden="1">'RIVERA MARINA'!$A$4:$G$140</definedName>
    <definedName name="_xlnm._FilterDatabase" localSheetId="43" hidden="1">'RODRIGUEZ IDILIO'!$A$4:$N$4</definedName>
    <definedName name="_xlnm._FilterDatabase" localSheetId="44" hidden="1">'RODRIGUEZ MARCOS'!$A$4:$G$703</definedName>
    <definedName name="_xlnm._FilterDatabase" localSheetId="45" hidden="1">'RODRIGUEZ NORA '!$A$4:$G$351</definedName>
    <definedName name="_xlnm._FilterDatabase" localSheetId="46" hidden="1">'ROJAS ERICK'!$A$4:$G$678</definedName>
    <definedName name="_xlnm._FilterDatabase" localSheetId="47" hidden="1">'ROMERO EDDNA'!$A$4:$H$159</definedName>
    <definedName name="_xlnm._FilterDatabase" localSheetId="15" hidden="1">'ORTIZ WELINTONH'!$A$4:$P$4</definedName>
    <definedName name="_xlnm._FilterDatabase" localSheetId="21" hidden="1">'PAREDES DIANA'!$A$4:$Q$4</definedName>
    <definedName name="_xlnm._FilterDatabase" localSheetId="25" hidden="1">'PITTMAN NELLY'!$A$4:$O$4</definedName>
    <definedName name="_xlnm._FilterDatabase" localSheetId="18" hidden="1">'PALOMINO SILVIO'!$A$4:$N$4</definedName>
    <definedName name="_xlnm._FilterDatabase" localSheetId="27" hidden="1">'PLAZA ROSA'!$A$4:$N$4</definedName>
    <definedName name="_xlnm._FilterDatabase" localSheetId="5" hidden="1">'MEDINA VICENTA'!$A$4:$S$4</definedName>
    <definedName name="_xlnm._FilterDatabase" localSheetId="6" hidden="1">'MEDINA JUAN CARLOS'!$A$4:$M$4</definedName>
    <definedName name="_xlnm._FilterDatabase" localSheetId="0" hidden="1">'Marin Rocha ESTEFANY'!$A$4:$O$4</definedName>
    <definedName name="_xlnm._FilterDatabase" localSheetId="28" hidden="1">'PRADO ZOZIMA'!$4:$4</definedName>
    <definedName name="_xlnm.Print_Area" localSheetId="4">'MAYTA VIOLETA'!$A$1:$G$391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47" i="10" l="1"/>
  <c r="L947" i="10" s="1"/>
  <c r="L1137" i="13"/>
  <c r="K1137" i="13"/>
  <c r="G1006" i="52"/>
  <c r="G1007" i="52"/>
  <c r="G1008" i="52"/>
  <c r="G1009" i="52"/>
  <c r="G1010" i="52"/>
  <c r="L969" i="8"/>
  <c r="K947" i="20"/>
  <c r="K937" i="35"/>
  <c r="K969" i="8"/>
  <c r="L931" i="51"/>
  <c r="K964" i="40"/>
  <c r="K956" i="26"/>
  <c r="K931" i="51"/>
  <c r="K938" i="44"/>
  <c r="K947" i="39"/>
  <c r="L989" i="15"/>
  <c r="K981" i="37"/>
  <c r="Q940" i="14"/>
  <c r="L940" i="14"/>
  <c r="L947" i="14"/>
  <c r="L938" i="31"/>
  <c r="K938" i="31"/>
  <c r="K932" i="31"/>
  <c r="K925" i="31"/>
  <c r="K942" i="10"/>
  <c r="M980" i="7"/>
  <c r="L980" i="7"/>
  <c r="L977" i="7"/>
  <c r="L973" i="7"/>
  <c r="L1057" i="32"/>
  <c r="L940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1070" i="16"/>
  <c r="G1071" i="16"/>
  <c r="G1072" i="16"/>
  <c r="G1073" i="16"/>
  <c r="G970" i="27"/>
  <c r="G971" i="27"/>
  <c r="G972" i="27"/>
  <c r="G973" i="27"/>
  <c r="G974" i="27"/>
  <c r="G975" i="27"/>
  <c r="G976" i="27"/>
  <c r="G977" i="27"/>
  <c r="G978" i="27"/>
  <c r="K976" i="27"/>
  <c r="L976" i="27" s="1"/>
  <c r="L1050" i="32"/>
  <c r="K1020" i="28"/>
  <c r="L1063" i="16"/>
  <c r="G975" i="37"/>
  <c r="G976" i="37"/>
  <c r="G977" i="37"/>
  <c r="G978" i="37"/>
  <c r="G979" i="37"/>
  <c r="G980" i="37"/>
  <c r="K971" i="42"/>
  <c r="L1010" i="23"/>
  <c r="K1010" i="23"/>
  <c r="G965" i="2"/>
  <c r="G966" i="2"/>
  <c r="G967" i="2"/>
  <c r="G968" i="2"/>
  <c r="G969" i="2"/>
  <c r="G913" i="21"/>
  <c r="G914" i="21"/>
  <c r="G915" i="21"/>
  <c r="G916" i="21"/>
  <c r="G917" i="21"/>
  <c r="G918" i="21"/>
  <c r="G934" i="40"/>
  <c r="G935" i="40"/>
  <c r="G936" i="40"/>
  <c r="G937" i="40"/>
  <c r="G938" i="40"/>
  <c r="G939" i="40"/>
  <c r="G940" i="40"/>
  <c r="G941" i="40"/>
  <c r="G942" i="40"/>
  <c r="G943" i="40"/>
  <c r="G944" i="40"/>
  <c r="G945" i="40"/>
  <c r="G946" i="40"/>
  <c r="G947" i="40"/>
  <c r="G948" i="40"/>
  <c r="G949" i="40"/>
  <c r="G950" i="40"/>
  <c r="G951" i="40"/>
  <c r="G952" i="40"/>
  <c r="G953" i="40"/>
  <c r="G954" i="40"/>
  <c r="G955" i="40"/>
  <c r="G956" i="40"/>
  <c r="G957" i="40"/>
  <c r="G958" i="40"/>
  <c r="G959" i="40"/>
  <c r="G960" i="40"/>
  <c r="G961" i="40"/>
  <c r="G985" i="24"/>
  <c r="G986" i="24"/>
  <c r="G987" i="24"/>
  <c r="G988" i="24"/>
  <c r="G989" i="24"/>
  <c r="G990" i="24"/>
  <c r="G991" i="24"/>
  <c r="G992" i="24"/>
  <c r="G993" i="24"/>
  <c r="G994" i="24"/>
  <c r="G995" i="24"/>
  <c r="K972" i="2"/>
  <c r="G938" i="22"/>
  <c r="G939" i="22"/>
  <c r="G940" i="22"/>
  <c r="G941" i="22"/>
  <c r="G942" i="22"/>
  <c r="G943" i="22"/>
  <c r="G944" i="22"/>
  <c r="G945" i="22"/>
  <c r="G933" i="18"/>
  <c r="G934" i="18"/>
  <c r="G935" i="18"/>
  <c r="G936" i="18"/>
  <c r="G937" i="18"/>
  <c r="G938" i="18"/>
  <c r="G939" i="18"/>
  <c r="G923" i="29"/>
  <c r="G924" i="29"/>
  <c r="G925" i="29"/>
  <c r="G926" i="29"/>
  <c r="G927" i="29"/>
  <c r="G1016" i="46"/>
  <c r="G1017" i="46"/>
  <c r="G1018" i="46"/>
  <c r="G1019" i="46"/>
  <c r="G1020" i="46"/>
  <c r="G1021" i="46"/>
  <c r="G1022" i="46"/>
  <c r="G976" i="15"/>
  <c r="G977" i="15"/>
  <c r="G978" i="15"/>
  <c r="G979" i="15"/>
  <c r="G980" i="15"/>
  <c r="G981" i="15"/>
  <c r="G982" i="15"/>
  <c r="G983" i="15"/>
  <c r="G1036" i="9"/>
  <c r="G1037" i="9"/>
  <c r="G1038" i="9"/>
  <c r="G1039" i="9"/>
  <c r="G1040" i="9"/>
  <c r="G1041" i="9"/>
  <c r="G1042" i="9"/>
  <c r="G1043" i="9"/>
  <c r="G1044" i="9"/>
  <c r="G919" i="30"/>
  <c r="G920" i="30"/>
  <c r="G921" i="30"/>
  <c r="G922" i="30"/>
  <c r="G1071" i="19"/>
  <c r="G1072" i="19"/>
  <c r="G1073" i="19"/>
  <c r="G899" i="12"/>
  <c r="G900" i="12"/>
  <c r="G901" i="12"/>
  <c r="G902" i="12"/>
  <c r="G903" i="12"/>
  <c r="G904" i="12"/>
  <c r="L996" i="24"/>
  <c r="K937" i="22"/>
  <c r="K947" i="40"/>
  <c r="L920" i="51"/>
  <c r="K920" i="51"/>
  <c r="K990" i="46"/>
  <c r="K992" i="46"/>
  <c r="K922" i="29"/>
  <c r="G926" i="43"/>
  <c r="G927" i="43"/>
  <c r="G928" i="43"/>
  <c r="G929" i="43"/>
  <c r="G922" i="44"/>
  <c r="G923" i="44"/>
  <c r="G924" i="44"/>
  <c r="G925" i="44"/>
  <c r="G926" i="44"/>
  <c r="G927" i="44"/>
  <c r="G928" i="44"/>
  <c r="K915" i="30"/>
  <c r="L959" i="5"/>
  <c r="M959" i="5"/>
  <c r="K902" i="12"/>
  <c r="L902" i="12"/>
  <c r="L927" i="33"/>
  <c r="G987" i="23"/>
  <c r="G988" i="23"/>
  <c r="G989" i="23"/>
  <c r="G990" i="23"/>
  <c r="G991" i="23"/>
  <c r="G992" i="23"/>
  <c r="G993" i="23"/>
  <c r="G994" i="23"/>
  <c r="G995" i="23"/>
  <c r="G996" i="23"/>
  <c r="G997" i="23"/>
  <c r="G998" i="23"/>
  <c r="G999" i="23"/>
  <c r="G1000" i="23"/>
  <c r="G1001" i="23"/>
  <c r="G1002" i="23"/>
  <c r="G1022" i="45"/>
  <c r="G1023" i="45"/>
  <c r="G1024" i="45"/>
  <c r="G1025" i="45"/>
  <c r="G1026" i="45"/>
  <c r="G1027" i="45"/>
  <c r="G1028" i="45"/>
  <c r="G1029" i="45"/>
  <c r="G1030" i="45"/>
  <c r="G1031" i="45"/>
  <c r="G1032" i="45"/>
  <c r="G1033" i="45"/>
  <c r="G1034" i="45"/>
  <c r="G1035" i="45"/>
  <c r="G1036" i="45"/>
  <c r="G1037" i="45"/>
  <c r="G1038" i="45"/>
  <c r="G1039" i="45"/>
  <c r="G1040" i="45"/>
  <c r="G1041" i="45"/>
  <c r="G1042" i="45"/>
  <c r="G1043" i="45"/>
  <c r="G1044" i="45"/>
  <c r="G1045" i="45"/>
  <c r="G1046" i="45"/>
  <c r="G1047" i="45"/>
  <c r="G1048" i="45"/>
  <c r="G1049" i="45"/>
  <c r="G1050" i="45"/>
  <c r="G1051" i="45"/>
  <c r="G1052" i="45"/>
  <c r="G1053" i="45"/>
  <c r="G1054" i="45"/>
  <c r="G1055" i="45"/>
  <c r="G1056" i="45"/>
  <c r="G1057" i="45"/>
  <c r="G1058" i="45"/>
  <c r="G1059" i="45"/>
  <c r="G1060" i="45"/>
  <c r="K903" i="21"/>
  <c r="L974" i="15"/>
  <c r="M974" i="15"/>
  <c r="K1047" i="47"/>
  <c r="K1050" i="45"/>
  <c r="L1050" i="45"/>
  <c r="K938" i="18"/>
  <c r="L938" i="18"/>
  <c r="K941" i="20"/>
  <c r="L964" i="7"/>
  <c r="K964" i="7"/>
  <c r="G955" i="3"/>
  <c r="G956" i="3"/>
  <c r="G957" i="3"/>
  <c r="G958" i="3"/>
  <c r="G959" i="3"/>
  <c r="G960" i="3"/>
  <c r="G1037" i="53"/>
  <c r="G1038" i="53"/>
  <c r="G1039" i="53"/>
  <c r="G1040" i="53"/>
  <c r="G1041" i="53"/>
  <c r="G1042" i="53"/>
  <c r="G1043" i="53"/>
  <c r="G1044" i="53"/>
  <c r="G1045" i="53"/>
  <c r="L966" i="3"/>
  <c r="M966" i="3"/>
  <c r="L936" i="10"/>
  <c r="L945" i="17"/>
  <c r="K945" i="17"/>
  <c r="L980" i="11"/>
  <c r="M980" i="11"/>
  <c r="L899" i="36"/>
  <c r="K899" i="36"/>
  <c r="K941" i="39"/>
  <c r="K1049" i="47"/>
  <c r="K1037" i="53"/>
  <c r="K1033" i="53"/>
  <c r="K939" i="26"/>
  <c r="L928" i="44"/>
  <c r="K896" i="21"/>
  <c r="Q933" i="14"/>
  <c r="L933" i="14"/>
  <c r="P948" i="14" s="1"/>
  <c r="Q948" i="14" s="1"/>
  <c r="K1127" i="13"/>
  <c r="L225" i="54"/>
  <c r="K973" i="37"/>
  <c r="K932" i="43"/>
  <c r="G953" i="41"/>
  <c r="G954" i="41"/>
  <c r="K933" i="10"/>
  <c r="K975" i="52"/>
  <c r="K977" i="52"/>
  <c r="L997" i="34"/>
  <c r="L995" i="34"/>
  <c r="L955" i="41"/>
  <c r="K1025" i="53"/>
  <c r="G1045" i="47"/>
  <c r="G1046" i="47"/>
  <c r="G1047" i="47"/>
  <c r="G1048" i="47"/>
  <c r="G1049" i="47"/>
  <c r="G1050" i="47"/>
  <c r="G1051" i="47"/>
  <c r="G1052" i="47"/>
  <c r="G1006" i="28"/>
  <c r="G1007" i="28"/>
  <c r="G1008" i="28"/>
  <c r="G1009" i="28"/>
  <c r="G1010" i="28"/>
  <c r="G1011" i="28"/>
  <c r="G957" i="8"/>
  <c r="G958" i="8"/>
  <c r="G959" i="8"/>
  <c r="G960" i="8"/>
  <c r="G961" i="8"/>
  <c r="G962" i="8"/>
  <c r="G963" i="8"/>
  <c r="K1038" i="47"/>
  <c r="K1040" i="47"/>
  <c r="L1040" i="47"/>
  <c r="K910" i="31"/>
  <c r="K1063" i="19"/>
  <c r="K1061" i="19"/>
  <c r="K1060" i="19"/>
  <c r="K1073" i="19"/>
  <c r="K922" i="43"/>
  <c r="K1114" i="13"/>
  <c r="L1114" i="13"/>
  <c r="K1003" i="23"/>
  <c r="F1043" i="47"/>
  <c r="F990" i="52"/>
  <c r="G907" i="1"/>
  <c r="G908" i="1"/>
  <c r="G909" i="1"/>
  <c r="G910" i="1"/>
  <c r="G911" i="1"/>
  <c r="G951" i="7"/>
  <c r="G952" i="7"/>
  <c r="G953" i="7"/>
  <c r="G954" i="7"/>
  <c r="G955" i="7"/>
  <c r="G956" i="7"/>
  <c r="G957" i="7"/>
  <c r="G958" i="7"/>
  <c r="G959" i="7"/>
  <c r="G960" i="7"/>
  <c r="G961" i="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K1046" i="45"/>
  <c r="K937" i="17"/>
  <c r="L937" i="17"/>
  <c r="K892" i="36"/>
  <c r="G935" i="5"/>
  <c r="G936" i="5"/>
  <c r="G937" i="5"/>
  <c r="G938" i="5"/>
  <c r="G939" i="5"/>
  <c r="G940" i="5"/>
  <c r="G941" i="5"/>
  <c r="G942" i="5"/>
  <c r="G943" i="5"/>
  <c r="G944" i="5"/>
  <c r="G945" i="5"/>
  <c r="G946" i="5"/>
  <c r="G973" i="34"/>
  <c r="G974" i="34"/>
  <c r="G975" i="34"/>
  <c r="G976" i="34"/>
  <c r="G977" i="34"/>
  <c r="G978" i="34"/>
  <c r="G979" i="34"/>
  <c r="G980" i="34"/>
  <c r="G981" i="34"/>
  <c r="G982" i="34"/>
  <c r="G983" i="34"/>
  <c r="G984" i="34"/>
  <c r="G917" i="10"/>
  <c r="G918" i="10"/>
  <c r="G919" i="10"/>
  <c r="G920" i="10"/>
  <c r="G921" i="10"/>
  <c r="G922" i="10"/>
  <c r="G923" i="10"/>
  <c r="G924" i="10"/>
  <c r="K935" i="20"/>
  <c r="K929" i="20"/>
  <c r="K925" i="10"/>
  <c r="K927" i="33"/>
  <c r="K941" i="5"/>
  <c r="K914" i="51"/>
  <c r="K979" i="34"/>
  <c r="L979" i="34"/>
  <c r="K962" i="27"/>
  <c r="K934" i="39"/>
  <c r="K961" i="42"/>
  <c r="L961" i="42"/>
  <c r="L905" i="44"/>
  <c r="K934" i="25"/>
  <c r="L934" i="25"/>
  <c r="K924" i="25"/>
  <c r="L961" i="15"/>
  <c r="K959" i="2"/>
  <c r="L889" i="1"/>
  <c r="M889" i="1"/>
  <c r="K927" i="17"/>
  <c r="L916" i="35"/>
  <c r="M916" i="35"/>
  <c r="K908" i="29"/>
  <c r="L908" i="29"/>
  <c r="K960" i="37"/>
  <c r="K923" i="39"/>
  <c r="L882" i="36"/>
  <c r="K882" i="36"/>
  <c r="K904" i="30"/>
  <c r="K1006" i="53"/>
  <c r="K1004" i="53"/>
  <c r="K1017" i="53"/>
  <c r="K924" i="26"/>
  <c r="L924" i="26"/>
  <c r="K922" i="20"/>
  <c r="K1023" i="47"/>
  <c r="K1029" i="47"/>
  <c r="L1029" i="47"/>
  <c r="L976" i="24"/>
  <c r="L922" i="18"/>
  <c r="M922" i="18"/>
  <c r="K1019" i="9"/>
  <c r="L212" i="54"/>
  <c r="L924" i="40"/>
  <c r="K913" i="26"/>
  <c r="L941" i="3"/>
  <c r="L947" i="3"/>
  <c r="M947" i="3"/>
  <c r="L898" i="4"/>
  <c r="M902" i="4"/>
  <c r="K939" i="8"/>
  <c r="L939" i="8"/>
  <c r="K905" i="51"/>
  <c r="K1108" i="13"/>
  <c r="K919" i="17"/>
  <c r="L919" i="17"/>
  <c r="K886" i="21"/>
  <c r="AB3" i="48"/>
  <c r="AA3" i="48"/>
  <c r="Z3" i="48"/>
  <c r="Y3" i="48"/>
  <c r="Y53" i="48"/>
  <c r="X3" i="48"/>
  <c r="W3" i="48"/>
  <c r="V3" i="48"/>
  <c r="U3" i="48"/>
  <c r="T3" i="48"/>
  <c r="S3" i="48"/>
  <c r="R3" i="48"/>
  <c r="Q3" i="48"/>
  <c r="P3" i="48"/>
  <c r="O3" i="48"/>
  <c r="N3" i="48"/>
  <c r="M3" i="48"/>
  <c r="L3" i="48"/>
  <c r="K3" i="48"/>
  <c r="K53" i="48"/>
  <c r="L53" i="48"/>
  <c r="M53" i="48"/>
  <c r="N53" i="48"/>
  <c r="O53" i="48"/>
  <c r="P53" i="48"/>
  <c r="Q53" i="48"/>
  <c r="R53" i="48"/>
  <c r="S53" i="48"/>
  <c r="T53" i="48"/>
  <c r="U53" i="48"/>
  <c r="V53" i="48"/>
  <c r="W53" i="48"/>
  <c r="X53" i="48"/>
  <c r="Z53" i="48"/>
  <c r="AA53" i="48"/>
  <c r="AB5" i="48"/>
  <c r="AB6" i="48"/>
  <c r="AB7" i="48"/>
  <c r="AB8" i="48"/>
  <c r="AB9" i="48"/>
  <c r="AB10" i="48"/>
  <c r="AB11" i="48"/>
  <c r="AB12" i="48"/>
  <c r="AB13" i="48"/>
  <c r="AB14" i="48"/>
  <c r="AB15" i="48"/>
  <c r="AB16" i="48"/>
  <c r="AB17" i="48"/>
  <c r="AB18" i="48"/>
  <c r="AB19" i="48"/>
  <c r="AB20" i="48"/>
  <c r="AB21" i="48"/>
  <c r="AB22" i="48"/>
  <c r="AB23" i="48"/>
  <c r="AB24" i="48"/>
  <c r="AB25" i="48"/>
  <c r="AB26" i="48"/>
  <c r="AB27" i="48"/>
  <c r="AB28" i="48"/>
  <c r="AB29" i="48"/>
  <c r="AB30" i="48"/>
  <c r="AB31" i="48"/>
  <c r="AB32" i="48"/>
  <c r="AB33" i="48"/>
  <c r="AB34" i="48"/>
  <c r="AB35" i="48"/>
  <c r="AB36" i="48"/>
  <c r="AB37" i="48"/>
  <c r="AB38" i="48"/>
  <c r="AB39" i="48"/>
  <c r="AB40" i="48"/>
  <c r="AB41" i="48"/>
  <c r="AB42" i="48"/>
  <c r="AB43" i="48"/>
  <c r="AB44" i="48"/>
  <c r="AB45" i="48"/>
  <c r="AB46" i="48"/>
  <c r="AB47" i="48"/>
  <c r="AB48" i="48"/>
  <c r="AB49" i="48"/>
  <c r="AB50" i="48"/>
  <c r="AB51" i="48"/>
  <c r="AB52" i="48"/>
  <c r="AB4" i="48"/>
  <c r="K895" i="30"/>
  <c r="K882" i="12"/>
  <c r="K913" i="20"/>
  <c r="L913" i="20"/>
  <c r="K890" i="43"/>
  <c r="K1037" i="16"/>
  <c r="K1024" i="16"/>
  <c r="K1026" i="16"/>
  <c r="L1026" i="16"/>
  <c r="J3" i="48"/>
  <c r="J53" i="48"/>
  <c r="I3" i="48"/>
  <c r="I53" i="48"/>
  <c r="H3" i="48"/>
  <c r="H53" i="48"/>
  <c r="G3" i="48"/>
  <c r="G53" i="48"/>
  <c r="F3" i="48"/>
  <c r="F53" i="48"/>
  <c r="E3" i="48"/>
  <c r="E53" i="48"/>
  <c r="K947" i="42"/>
  <c r="L947" i="42"/>
  <c r="K903" i="40"/>
  <c r="K1002" i="28"/>
  <c r="L918" i="33"/>
  <c r="L920" i="33"/>
  <c r="M920" i="33"/>
  <c r="L916" i="33"/>
  <c r="K965" i="46"/>
  <c r="L199" i="54"/>
  <c r="K930" i="8"/>
  <c r="L930" i="8"/>
  <c r="L868" i="21"/>
  <c r="K889" i="30"/>
  <c r="K893" i="22"/>
  <c r="K913" i="22"/>
  <c r="L913" i="22"/>
  <c r="P1012" i="45"/>
  <c r="L952" i="34"/>
  <c r="L958" i="34"/>
  <c r="K896" i="51"/>
  <c r="L896" i="51"/>
  <c r="K1011" i="45"/>
  <c r="K906" i="33"/>
  <c r="L897" i="35"/>
  <c r="K1002" i="9"/>
  <c r="K1004" i="9"/>
  <c r="K910" i="17"/>
  <c r="L910" i="17"/>
  <c r="K892" i="31"/>
  <c r="K1004" i="47"/>
  <c r="L904" i="20"/>
  <c r="K880" i="1"/>
  <c r="L880" i="1"/>
  <c r="K905" i="18"/>
  <c r="K1101" i="13"/>
  <c r="L1101" i="13"/>
  <c r="K882" i="43"/>
  <c r="N942" i="7"/>
  <c r="O942" i="7"/>
  <c r="L1010" i="19"/>
  <c r="M1010" i="19"/>
  <c r="L911" i="14"/>
  <c r="Q902" i="14"/>
  <c r="K905" i="5"/>
  <c r="L905" i="5"/>
  <c r="Q897" i="14"/>
  <c r="L897" i="14"/>
  <c r="L865" i="1"/>
  <c r="L997" i="32"/>
  <c r="K874" i="12"/>
  <c r="L978" i="53"/>
  <c r="L986" i="53"/>
  <c r="M986" i="53"/>
  <c r="K931" i="3"/>
  <c r="L931" i="3"/>
  <c r="L938" i="15"/>
  <c r="M938" i="15"/>
  <c r="K1006" i="47"/>
  <c r="L1006" i="47"/>
  <c r="K896" i="29"/>
  <c r="K858" i="21"/>
  <c r="K958" i="23"/>
  <c r="L958" i="23"/>
  <c r="K987" i="16"/>
  <c r="K916" i="2"/>
  <c r="K926" i="2"/>
  <c r="L880" i="30"/>
  <c r="K913" i="39"/>
  <c r="K977" i="16"/>
  <c r="K941" i="11"/>
  <c r="L941" i="11"/>
  <c r="K900" i="33"/>
  <c r="L994" i="28"/>
  <c r="M994" i="28"/>
  <c r="K895" i="20"/>
  <c r="L895" i="20"/>
  <c r="K1092" i="13"/>
  <c r="L191" i="54"/>
  <c r="K927" i="42"/>
  <c r="L927" i="42"/>
  <c r="L894" i="35"/>
  <c r="M894" i="35"/>
  <c r="K905" i="39"/>
  <c r="K863" i="12"/>
  <c r="L863" i="12"/>
  <c r="L864" i="12"/>
  <c r="L887" i="35"/>
  <c r="K918" i="8"/>
  <c r="K922" i="7"/>
  <c r="K889" i="51"/>
  <c r="L889" i="51"/>
  <c r="K918" i="3"/>
  <c r="K924" i="3"/>
  <c r="L924" i="3"/>
  <c r="L866" i="36"/>
  <c r="M866" i="36"/>
  <c r="L901" i="17"/>
  <c r="M901" i="17"/>
  <c r="F953" i="24"/>
  <c r="N958" i="24"/>
  <c r="N961" i="24"/>
  <c r="M961" i="24"/>
  <c r="O961" i="24"/>
  <c r="L961" i="24"/>
  <c r="K883" i="31"/>
  <c r="K929" i="37"/>
  <c r="L929" i="37"/>
  <c r="K895" i="39"/>
  <c r="L977" i="9"/>
  <c r="K990" i="9"/>
  <c r="F989" i="32"/>
  <c r="K869" i="43"/>
  <c r="L869" i="43"/>
  <c r="K921" i="11"/>
  <c r="K923" i="11"/>
  <c r="L179" i="54"/>
  <c r="F961" i="46"/>
  <c r="F1006" i="19"/>
  <c r="F972" i="53"/>
  <c r="L879" i="51"/>
  <c r="M879" i="51"/>
  <c r="L887" i="18"/>
  <c r="L884" i="18"/>
  <c r="K888" i="18"/>
  <c r="K936" i="34"/>
  <c r="K938" i="34"/>
  <c r="K1082" i="13"/>
  <c r="L1082" i="13"/>
  <c r="L890" i="17"/>
  <c r="M890" i="17"/>
  <c r="L911" i="41"/>
  <c r="L874" i="30"/>
  <c r="K908" i="3"/>
  <c r="L908" i="3"/>
  <c r="K892" i="33"/>
  <c r="L892" i="33"/>
  <c r="L886" i="20"/>
  <c r="K907" i="7"/>
  <c r="L907" i="7"/>
  <c r="M855" i="36"/>
  <c r="N855" i="36"/>
  <c r="L891" i="10"/>
  <c r="L888" i="5"/>
  <c r="K876" i="18"/>
  <c r="K853" i="12"/>
  <c r="K928" i="34"/>
  <c r="K930" i="34"/>
  <c r="N984" i="47"/>
  <c r="N986" i="47"/>
  <c r="K915" i="42"/>
  <c r="L915" i="42"/>
  <c r="L876" i="29"/>
  <c r="K999" i="47"/>
  <c r="I916" i="11"/>
  <c r="L878" i="10"/>
  <c r="K879" i="10"/>
  <c r="N983" i="32"/>
  <c r="N985" i="32"/>
  <c r="O985" i="32"/>
  <c r="P976" i="32"/>
  <c r="L873" i="44"/>
  <c r="K868" i="31"/>
  <c r="K1062" i="13"/>
  <c r="L167" i="54"/>
  <c r="M167" i="54"/>
  <c r="K888" i="7"/>
  <c r="L888" i="7"/>
  <c r="M860" i="10"/>
  <c r="K883" i="39"/>
  <c r="K917" i="15"/>
  <c r="K925" i="15"/>
  <c r="K987" i="19"/>
  <c r="K990" i="19"/>
  <c r="K990" i="47"/>
  <c r="K883" i="33"/>
  <c r="K854" i="1"/>
  <c r="L854" i="1"/>
  <c r="K861" i="30"/>
  <c r="K899" i="3"/>
  <c r="M973" i="32"/>
  <c r="M975" i="32"/>
  <c r="L982" i="32"/>
  <c r="K982" i="16"/>
  <c r="L873" i="5"/>
  <c r="K900" i="2"/>
  <c r="L907" i="15"/>
  <c r="L909" i="15"/>
  <c r="K908" i="15"/>
  <c r="K923" i="34"/>
  <c r="K924" i="34"/>
  <c r="K940" i="46"/>
  <c r="K944" i="46"/>
  <c r="M875" i="33"/>
  <c r="L851" i="35"/>
  <c r="L853" i="35"/>
  <c r="L898" i="37"/>
  <c r="L899" i="37"/>
  <c r="L946" i="28"/>
  <c r="K963" i="28"/>
  <c r="K965" i="28"/>
  <c r="L875" i="33"/>
  <c r="L903" i="11"/>
  <c r="L904" i="11"/>
  <c r="J978" i="47"/>
  <c r="J980" i="47"/>
  <c r="J981" i="47"/>
  <c r="L881" i="25"/>
  <c r="K871" i="25"/>
  <c r="K873" i="25"/>
  <c r="K875" i="39"/>
  <c r="K865" i="51"/>
  <c r="K866" i="51"/>
  <c r="L849" i="1"/>
  <c r="L851" i="1"/>
  <c r="K962" i="53"/>
  <c r="K964" i="53"/>
  <c r="K965" i="53"/>
  <c r="K876" i="17"/>
  <c r="K877" i="17"/>
  <c r="K934" i="23"/>
  <c r="K936" i="23"/>
  <c r="K878" i="22"/>
  <c r="K879" i="22"/>
  <c r="K903" i="27"/>
  <c r="K904" i="27"/>
  <c r="K857" i="18"/>
  <c r="M835" i="21"/>
  <c r="N837" i="21"/>
  <c r="L837" i="21"/>
  <c r="K837" i="21"/>
  <c r="L842" i="21"/>
  <c r="K844" i="1"/>
  <c r="K857" i="30"/>
  <c r="K888" i="42"/>
  <c r="K892" i="3"/>
  <c r="L843" i="12"/>
  <c r="K860" i="14"/>
  <c r="M930" i="52"/>
  <c r="K930" i="52"/>
  <c r="K931" i="52"/>
  <c r="K852" i="30"/>
  <c r="H970" i="9"/>
  <c r="I961" i="9"/>
  <c r="L888" i="11"/>
  <c r="K847" i="51"/>
  <c r="K875" i="26"/>
  <c r="K876" i="26"/>
  <c r="M871" i="39"/>
  <c r="M872" i="39"/>
  <c r="L851" i="33"/>
  <c r="M852" i="33"/>
  <c r="M853" i="33"/>
  <c r="K868" i="39"/>
  <c r="K880" i="40"/>
  <c r="K881" i="40"/>
  <c r="K851" i="33"/>
  <c r="L848" i="43"/>
  <c r="F957" i="32"/>
  <c r="K884" i="3"/>
  <c r="L888" i="2"/>
  <c r="M888" i="2"/>
  <c r="K856" i="29"/>
  <c r="I835" i="35" a="1"/>
  <c r="I835" i="35"/>
  <c r="H899" i="34"/>
  <c r="K838" i="30"/>
  <c r="K824" i="21"/>
  <c r="K819" i="21"/>
  <c r="L956" i="9"/>
  <c r="K956" i="9"/>
  <c r="L957" i="9"/>
  <c r="K946" i="28"/>
  <c r="K818" i="12"/>
  <c r="L876" i="3"/>
  <c r="L826" i="35"/>
  <c r="K832" i="35"/>
  <c r="M939" i="53"/>
  <c r="K940" i="53"/>
  <c r="K957" i="47"/>
  <c r="L910" i="32"/>
  <c r="M910" i="32"/>
  <c r="K850" i="39"/>
  <c r="K852" i="39"/>
  <c r="K856" i="39"/>
  <c r="K836" i="51"/>
  <c r="K927" i="53"/>
  <c r="K929" i="53"/>
  <c r="K865" i="7"/>
  <c r="K951" i="47"/>
  <c r="K871" i="34"/>
  <c r="L928" i="19"/>
  <c r="L931" i="19"/>
  <c r="K820" i="43"/>
  <c r="K810" i="21"/>
  <c r="K812" i="21"/>
  <c r="K881" i="23"/>
  <c r="K895" i="23"/>
  <c r="L856" i="8"/>
  <c r="K1022" i="13"/>
  <c r="K884" i="15"/>
  <c r="N876" i="37"/>
  <c r="N878" i="37"/>
  <c r="L873" i="37"/>
  <c r="L820" i="30"/>
  <c r="L821" i="30"/>
  <c r="J839" i="10"/>
  <c r="K947" i="47"/>
  <c r="L930" i="45"/>
  <c r="L931" i="45"/>
  <c r="K823" i="20"/>
  <c r="K825" i="20"/>
  <c r="K826" i="20"/>
  <c r="K857" i="41"/>
  <c r="K858" i="41"/>
  <c r="K917" i="53"/>
  <c r="L941" i="47"/>
  <c r="L943" i="47"/>
  <c r="K939" i="47"/>
  <c r="K941" i="47"/>
  <c r="K810" i="35"/>
  <c r="K816" i="35"/>
  <c r="K817" i="35"/>
  <c r="K919" i="53"/>
  <c r="K921" i="53"/>
  <c r="J842" i="39"/>
  <c r="J843" i="39"/>
  <c r="K817" i="44"/>
  <c r="J929" i="47"/>
  <c r="J931" i="47"/>
  <c r="K801" i="21"/>
  <c r="L838" i="10"/>
  <c r="L840" i="10"/>
  <c r="J945" i="9"/>
  <c r="L846" i="8"/>
  <c r="K826" i="14"/>
  <c r="L812" i="31"/>
  <c r="L810" i="18"/>
  <c r="L811" i="18"/>
  <c r="N104" i="54"/>
  <c r="O105" i="54"/>
  <c r="L875" i="42"/>
  <c r="K876" i="23"/>
  <c r="K810" i="18"/>
  <c r="M104" i="54"/>
  <c r="M105" i="54"/>
  <c r="K902" i="53"/>
  <c r="K846" i="3"/>
  <c r="K848" i="3"/>
  <c r="K849" i="3"/>
  <c r="K862" i="27"/>
  <c r="L864" i="27"/>
  <c r="L833" i="4"/>
  <c r="M850" i="34"/>
  <c r="K809" i="51"/>
  <c r="L841" i="11"/>
  <c r="H923" i="47"/>
  <c r="H803" i="10"/>
  <c r="L808" i="43"/>
  <c r="K790" i="4"/>
  <c r="L863" i="24"/>
  <c r="M863" i="24"/>
  <c r="K863" i="24"/>
  <c r="L843" i="11"/>
  <c r="N775" i="4"/>
  <c r="N776" i="4"/>
  <c r="L867" i="42"/>
  <c r="K791" i="1"/>
  <c r="K904" i="9"/>
  <c r="K905" i="9"/>
  <c r="K816" i="14"/>
  <c r="K814" i="33"/>
  <c r="L803" i="20"/>
  <c r="H804" i="10"/>
  <c r="K920" i="47"/>
  <c r="K922" i="47"/>
  <c r="K924" i="47"/>
  <c r="I916" i="47"/>
  <c r="K781" i="1"/>
  <c r="L799" i="51"/>
  <c r="L800" i="51"/>
  <c r="I807" i="10"/>
  <c r="K906" i="47"/>
  <c r="K908" i="47"/>
  <c r="K830" i="8"/>
  <c r="L830" i="8"/>
  <c r="K825" i="39"/>
  <c r="K826" i="39"/>
  <c r="K812" i="39"/>
  <c r="H797" i="10"/>
  <c r="K898" i="16"/>
  <c r="L899" i="16"/>
  <c r="K768" i="35"/>
  <c r="L768" i="35"/>
  <c r="M827" i="3"/>
  <c r="N828" i="3"/>
  <c r="O829" i="3"/>
  <c r="H788" i="10"/>
  <c r="K821" i="7"/>
  <c r="K822" i="7"/>
  <c r="L814" i="11"/>
  <c r="L815" i="11"/>
  <c r="M849" i="46"/>
  <c r="M850" i="46"/>
  <c r="L849" i="46"/>
  <c r="K864" i="53"/>
  <c r="K789" i="10"/>
  <c r="K788" i="10"/>
  <c r="K810" i="8"/>
  <c r="K760" i="1"/>
  <c r="K764" i="1"/>
  <c r="K765" i="1"/>
  <c r="J809" i="3"/>
  <c r="J811" i="3"/>
  <c r="L762" i="11"/>
  <c r="K776" i="20"/>
  <c r="K778" i="33"/>
  <c r="K758" i="51"/>
  <c r="K748" i="20"/>
  <c r="J799" i="3"/>
  <c r="M802" i="23"/>
  <c r="K816" i="23"/>
  <c r="K788" i="37"/>
  <c r="K811" i="23"/>
  <c r="K725" i="12"/>
  <c r="K729" i="12"/>
  <c r="K730" i="12"/>
  <c r="K728" i="35"/>
  <c r="K765" i="39"/>
  <c r="K766" i="39"/>
  <c r="L748" i="18"/>
  <c r="M751" i="18"/>
  <c r="I752" i="41"/>
  <c r="L788" i="46"/>
  <c r="J831" i="47"/>
  <c r="L808" i="53"/>
  <c r="L810" i="53"/>
  <c r="L811" i="53"/>
  <c r="K904" i="13"/>
  <c r="K905" i="13"/>
  <c r="M790" i="19"/>
  <c r="N727" i="30"/>
  <c r="N728" i="30"/>
  <c r="L727" i="30"/>
  <c r="I710" i="36"/>
  <c r="L714" i="30"/>
  <c r="L716" i="30"/>
  <c r="J767" i="15"/>
  <c r="N739" i="41"/>
  <c r="L737" i="41"/>
  <c r="K751" i="2"/>
  <c r="K753" i="2"/>
  <c r="L706" i="35"/>
  <c r="K715" i="18"/>
  <c r="L715" i="18"/>
  <c r="L728" i="27"/>
  <c r="M728" i="27"/>
  <c r="N728" i="27"/>
  <c r="K698" i="12"/>
  <c r="N703" i="21"/>
  <c r="L701" i="21"/>
  <c r="M744" i="41"/>
  <c r="L689" i="35"/>
  <c r="M689" i="35"/>
  <c r="G6" i="54"/>
  <c r="K716" i="41"/>
  <c r="J676" i="36"/>
  <c r="K676" i="36"/>
  <c r="K713" i="39"/>
  <c r="M769" i="47"/>
  <c r="M770" i="47"/>
  <c r="M771" i="47"/>
  <c r="M772" i="47"/>
  <c r="M773" i="47"/>
  <c r="M774" i="47"/>
  <c r="M775" i="47"/>
  <c r="M776" i="47"/>
  <c r="M777" i="47"/>
  <c r="M778" i="47"/>
  <c r="M779" i="47"/>
  <c r="M781" i="47"/>
  <c r="M782" i="47"/>
  <c r="M783" i="47"/>
  <c r="M784" i="47"/>
  <c r="M786" i="47"/>
  <c r="M787" i="47"/>
  <c r="M768" i="47"/>
  <c r="M791" i="47"/>
  <c r="L791" i="47"/>
  <c r="K791" i="47"/>
  <c r="K792" i="47"/>
  <c r="K793" i="47"/>
  <c r="N728" i="11"/>
  <c r="L726" i="2"/>
  <c r="M726" i="2"/>
  <c r="K712" i="8"/>
  <c r="K661" i="36"/>
  <c r="P690" i="7"/>
  <c r="P691" i="7"/>
  <c r="O689" i="7"/>
  <c r="M688" i="7"/>
  <c r="M689" i="7"/>
  <c r="M687" i="7"/>
  <c r="M696" i="7"/>
  <c r="L700" i="7"/>
  <c r="N677" i="21"/>
  <c r="K834" i="13"/>
  <c r="M650" i="36"/>
  <c r="N650" i="36"/>
  <c r="L730" i="23"/>
  <c r="I667" i="16"/>
  <c r="L673" i="16"/>
  <c r="K681" i="16"/>
  <c r="M699" i="11"/>
  <c r="J634" i="36"/>
  <c r="K635" i="36"/>
  <c r="K23" i="29"/>
  <c r="M681" i="11"/>
  <c r="O684" i="11"/>
  <c r="L629" i="21"/>
  <c r="M720" i="53"/>
  <c r="Q655" i="31"/>
  <c r="M654" i="31"/>
  <c r="N658" i="31"/>
  <c r="P660" i="31"/>
  <c r="M685" i="2"/>
  <c r="L665" i="42"/>
  <c r="N666" i="42"/>
  <c r="N663" i="25"/>
  <c r="L638" i="43"/>
  <c r="M640" i="43"/>
  <c r="M663" i="25"/>
  <c r="F699" i="46"/>
  <c r="M536" i="23"/>
  <c r="J660" i="11"/>
  <c r="H651" i="19"/>
  <c r="H614" i="31"/>
  <c r="H615" i="31"/>
  <c r="I607" i="43"/>
  <c r="K649" i="37"/>
  <c r="J651" i="2"/>
  <c r="J679" i="9"/>
  <c r="J681" i="53"/>
  <c r="K612" i="31"/>
  <c r="K734" i="45"/>
  <c r="K603" i="21"/>
  <c r="K628" i="3"/>
  <c r="J686" i="53"/>
  <c r="K654" i="9"/>
  <c r="K608" i="29"/>
  <c r="J591" i="35"/>
  <c r="K610" i="18"/>
  <c r="L605" i="51"/>
  <c r="L627" i="19"/>
  <c r="K1003" i="46"/>
  <c r="L1003" i="46"/>
  <c r="AB53" i="48"/>
  <c r="L900" i="33"/>
  <c r="K908" i="33"/>
  <c r="K994" i="16"/>
  <c r="K996" i="16"/>
  <c r="M909" i="53"/>
  <c r="K910" i="53"/>
  <c r="K817" i="23"/>
  <c r="G7" i="54"/>
  <c r="G8" i="54"/>
  <c r="G9" i="54"/>
  <c r="G10" i="54"/>
  <c r="G11" i="54"/>
  <c r="G12" i="54"/>
  <c r="G13" i="54"/>
  <c r="G14" i="54"/>
  <c r="G15" i="54"/>
  <c r="G16" i="54"/>
  <c r="G17" i="54"/>
  <c r="O663" i="25"/>
  <c r="P666" i="25"/>
  <c r="G18" i="54"/>
  <c r="G19" i="54"/>
  <c r="G20" i="54"/>
  <c r="G21" i="54"/>
  <c r="G22" i="54"/>
  <c r="G23" i="54"/>
  <c r="G24" i="54"/>
  <c r="G25" i="54"/>
  <c r="G26" i="54"/>
  <c r="G27" i="54"/>
  <c r="G28" i="54"/>
  <c r="G29" i="54"/>
  <c r="G30" i="54"/>
  <c r="G31" i="54"/>
  <c r="G32" i="54"/>
  <c r="G33" i="54"/>
  <c r="G34" i="54"/>
  <c r="G35" i="54"/>
  <c r="G36" i="54"/>
  <c r="G37" i="54"/>
  <c r="G38" i="54"/>
  <c r="G39" i="54"/>
  <c r="G40" i="54"/>
  <c r="G41" i="54"/>
  <c r="G42" i="54"/>
  <c r="G43" i="54"/>
  <c r="G44" i="54"/>
  <c r="G45" i="54"/>
  <c r="G46" i="54"/>
  <c r="G47" i="54"/>
  <c r="G48" i="54"/>
  <c r="G49" i="54"/>
  <c r="G50" i="54"/>
  <c r="G51" i="54"/>
  <c r="G52" i="54"/>
  <c r="G53" i="54"/>
  <c r="G54" i="54"/>
  <c r="I588" i="43"/>
  <c r="L603" i="43"/>
  <c r="K586" i="43"/>
  <c r="K589" i="43"/>
  <c r="G55" i="54"/>
  <c r="G56" i="54"/>
  <c r="G6" i="53"/>
  <c r="G7" i="53"/>
  <c r="G8" i="53"/>
  <c r="G9" i="53"/>
  <c r="G10" i="53"/>
  <c r="G11" i="53"/>
  <c r="G12" i="53"/>
  <c r="G13" i="53"/>
  <c r="G14" i="53"/>
  <c r="G15" i="53"/>
  <c r="G16" i="53"/>
  <c r="G17" i="53"/>
  <c r="G18" i="53"/>
  <c r="G19" i="53"/>
  <c r="G20" i="53"/>
  <c r="G21" i="53"/>
  <c r="G22" i="53"/>
  <c r="G23" i="53"/>
  <c r="G24" i="53"/>
  <c r="G25" i="53"/>
  <c r="G26" i="53"/>
  <c r="G27" i="53"/>
  <c r="G28" i="53"/>
  <c r="G29" i="53"/>
  <c r="G30" i="53"/>
  <c r="G31" i="53"/>
  <c r="G32" i="53"/>
  <c r="G33" i="53"/>
  <c r="G34" i="53"/>
  <c r="G35" i="53"/>
  <c r="G36" i="53"/>
  <c r="G37" i="53"/>
  <c r="G38" i="53"/>
  <c r="G39" i="53"/>
  <c r="G40" i="53"/>
  <c r="G41" i="53"/>
  <c r="G42" i="53"/>
  <c r="G43" i="53"/>
  <c r="G44" i="53"/>
  <c r="G45" i="53"/>
  <c r="G46" i="53"/>
  <c r="G47" i="53"/>
  <c r="G48" i="53"/>
  <c r="G49" i="53"/>
  <c r="G50" i="53"/>
  <c r="G51" i="53"/>
  <c r="G52" i="53"/>
  <c r="G53" i="53"/>
  <c r="G54" i="53"/>
  <c r="G55" i="53"/>
  <c r="G56" i="53"/>
  <c r="G57" i="53"/>
  <c r="G58" i="53"/>
  <c r="G59" i="53"/>
  <c r="G60" i="53"/>
  <c r="G61" i="53"/>
  <c r="G62" i="53"/>
  <c r="G63" i="53"/>
  <c r="G64" i="53"/>
  <c r="G65" i="53"/>
  <c r="G66" i="53"/>
  <c r="G67" i="53"/>
  <c r="G68" i="53"/>
  <c r="G69" i="53"/>
  <c r="G70" i="53"/>
  <c r="G71" i="53"/>
  <c r="G72" i="53"/>
  <c r="G73" i="53"/>
  <c r="G74" i="53"/>
  <c r="G75" i="53"/>
  <c r="G76" i="53"/>
  <c r="G77" i="53"/>
  <c r="G78" i="53"/>
  <c r="G79" i="53"/>
  <c r="G80" i="53"/>
  <c r="G81" i="53"/>
  <c r="G82" i="53"/>
  <c r="G83" i="53"/>
  <c r="G84" i="53"/>
  <c r="G85" i="53"/>
  <c r="G86" i="53"/>
  <c r="G87" i="53"/>
  <c r="G88" i="53"/>
  <c r="G89" i="53"/>
  <c r="G90" i="53"/>
  <c r="G91" i="53"/>
  <c r="G92" i="53"/>
  <c r="G93" i="53"/>
  <c r="G94" i="53"/>
  <c r="G95" i="53"/>
  <c r="G96" i="53"/>
  <c r="G97" i="53"/>
  <c r="G98" i="53"/>
  <c r="G99" i="53"/>
  <c r="G100" i="53"/>
  <c r="G101" i="53"/>
  <c r="G102" i="53"/>
  <c r="G103" i="53"/>
  <c r="G104" i="53"/>
  <c r="G105" i="53"/>
  <c r="G106" i="53"/>
  <c r="G107" i="53"/>
  <c r="G108" i="53"/>
  <c r="G109" i="53"/>
  <c r="G110" i="53"/>
  <c r="G111" i="53"/>
  <c r="G112" i="53"/>
  <c r="G113" i="53"/>
  <c r="G114" i="53"/>
  <c r="G115" i="53"/>
  <c r="G116" i="53"/>
  <c r="G117" i="53"/>
  <c r="G118" i="53"/>
  <c r="G119" i="53"/>
  <c r="G120" i="53"/>
  <c r="G121" i="53"/>
  <c r="G122" i="53"/>
  <c r="G123" i="53"/>
  <c r="G124" i="53"/>
  <c r="G125" i="53"/>
  <c r="G126" i="53"/>
  <c r="G127" i="53"/>
  <c r="G128" i="53"/>
  <c r="G129" i="53"/>
  <c r="G130" i="53"/>
  <c r="G131" i="53"/>
  <c r="G132" i="53"/>
  <c r="G133" i="53"/>
  <c r="G134" i="53"/>
  <c r="G135" i="53"/>
  <c r="G136" i="53"/>
  <c r="G137" i="53"/>
  <c r="G138" i="53"/>
  <c r="G139" i="53"/>
  <c r="G140" i="53"/>
  <c r="G141" i="53"/>
  <c r="G142" i="53"/>
  <c r="G143" i="53"/>
  <c r="G144" i="53"/>
  <c r="G145" i="53"/>
  <c r="G146" i="53"/>
  <c r="G147" i="53"/>
  <c r="G148" i="53"/>
  <c r="G149" i="53"/>
  <c r="G150" i="53"/>
  <c r="G151" i="53"/>
  <c r="G152" i="53"/>
  <c r="G153" i="53"/>
  <c r="G154" i="53"/>
  <c r="G155" i="53"/>
  <c r="G156" i="53"/>
  <c r="G157" i="53"/>
  <c r="G158" i="53"/>
  <c r="G159" i="53"/>
  <c r="G160" i="53"/>
  <c r="G161" i="53"/>
  <c r="G162" i="53"/>
  <c r="G163" i="53"/>
  <c r="G164" i="53"/>
  <c r="G165" i="53"/>
  <c r="G166" i="53"/>
  <c r="G167" i="53"/>
  <c r="G168" i="53"/>
  <c r="G169" i="53"/>
  <c r="G170" i="53"/>
  <c r="G171" i="53"/>
  <c r="G172" i="53"/>
  <c r="G173" i="53"/>
  <c r="G174" i="53"/>
  <c r="G175" i="53"/>
  <c r="G176" i="53"/>
  <c r="G177" i="53"/>
  <c r="G178" i="53"/>
  <c r="G179" i="53"/>
  <c r="G180" i="53"/>
  <c r="G181" i="53"/>
  <c r="G182" i="53"/>
  <c r="G183" i="53"/>
  <c r="G184" i="53"/>
  <c r="G185" i="53"/>
  <c r="G186" i="53"/>
  <c r="G187" i="53"/>
  <c r="G188" i="53"/>
  <c r="G189" i="53"/>
  <c r="G190" i="53"/>
  <c r="G191" i="53"/>
  <c r="G192" i="53"/>
  <c r="G193" i="53"/>
  <c r="G194" i="53"/>
  <c r="G195" i="53"/>
  <c r="G196" i="53"/>
  <c r="G197" i="53"/>
  <c r="G198" i="53"/>
  <c r="G199" i="53"/>
  <c r="G200" i="53"/>
  <c r="G201" i="53"/>
  <c r="G202" i="53"/>
  <c r="G203" i="53"/>
  <c r="G204" i="53"/>
  <c r="G205" i="53"/>
  <c r="G206" i="53"/>
  <c r="G207" i="53"/>
  <c r="G208" i="53"/>
  <c r="G209" i="53"/>
  <c r="G210" i="53"/>
  <c r="G211" i="53"/>
  <c r="G212" i="53"/>
  <c r="G213" i="53"/>
  <c r="G214" i="53"/>
  <c r="G215" i="53"/>
  <c r="G216" i="53"/>
  <c r="G217" i="53"/>
  <c r="G218" i="53"/>
  <c r="G219" i="53"/>
  <c r="G220" i="53"/>
  <c r="G221" i="53"/>
  <c r="G222" i="53"/>
  <c r="G223" i="53"/>
  <c r="G224" i="53"/>
  <c r="G225" i="53"/>
  <c r="G226" i="53"/>
  <c r="G227" i="53"/>
  <c r="G228" i="53"/>
  <c r="G229" i="53"/>
  <c r="G230" i="53"/>
  <c r="G231" i="53"/>
  <c r="G232" i="53"/>
  <c r="G233" i="53"/>
  <c r="G234" i="53"/>
  <c r="G235" i="53"/>
  <c r="G236" i="53"/>
  <c r="G237" i="53"/>
  <c r="G238" i="53"/>
  <c r="G239" i="53"/>
  <c r="G240" i="53"/>
  <c r="G241" i="53"/>
  <c r="G242" i="53"/>
  <c r="G243" i="53"/>
  <c r="G244" i="53"/>
  <c r="G245" i="53"/>
  <c r="G246" i="53"/>
  <c r="G247" i="53"/>
  <c r="G248" i="53"/>
  <c r="G249" i="53"/>
  <c r="G250" i="53"/>
  <c r="G251" i="53"/>
  <c r="G252" i="53"/>
  <c r="G253" i="53"/>
  <c r="G254" i="53"/>
  <c r="G255" i="53"/>
  <c r="G256" i="53"/>
  <c r="G257" i="53"/>
  <c r="G258" i="53"/>
  <c r="G259" i="53"/>
  <c r="G260" i="53"/>
  <c r="G261" i="53"/>
  <c r="G262" i="53"/>
  <c r="G263" i="53"/>
  <c r="G264" i="53"/>
  <c r="G265" i="53"/>
  <c r="G266" i="53"/>
  <c r="G267" i="53"/>
  <c r="G268" i="53"/>
  <c r="G269" i="53"/>
  <c r="G270" i="53"/>
  <c r="G271" i="53"/>
  <c r="G272" i="53"/>
  <c r="G273" i="53"/>
  <c r="G274" i="53"/>
  <c r="G275" i="53"/>
  <c r="G276" i="53"/>
  <c r="G277" i="53"/>
  <c r="G278" i="53"/>
  <c r="G279" i="53"/>
  <c r="G280" i="53"/>
  <c r="G281" i="53"/>
  <c r="G282" i="53"/>
  <c r="G283" i="53"/>
  <c r="G284" i="53"/>
  <c r="G285" i="53"/>
  <c r="G286" i="53"/>
  <c r="G287" i="53"/>
  <c r="G288" i="53"/>
  <c r="G289" i="53"/>
  <c r="G290" i="53"/>
  <c r="G291" i="53"/>
  <c r="G292" i="53"/>
  <c r="G293" i="53"/>
  <c r="G294" i="53"/>
  <c r="G295" i="53"/>
  <c r="G296" i="53"/>
  <c r="G297" i="53"/>
  <c r="G298" i="53"/>
  <c r="G299" i="53"/>
  <c r="G300" i="53"/>
  <c r="G301" i="53"/>
  <c r="G302" i="53"/>
  <c r="G303" i="53"/>
  <c r="G304" i="53"/>
  <c r="G305" i="53"/>
  <c r="G306" i="53"/>
  <c r="G307" i="53"/>
  <c r="G308" i="53"/>
  <c r="G309" i="53"/>
  <c r="G310" i="53"/>
  <c r="G311" i="53"/>
  <c r="G312" i="53"/>
  <c r="G313" i="53"/>
  <c r="G314" i="53"/>
  <c r="G315" i="53"/>
  <c r="G316" i="53"/>
  <c r="G317" i="53"/>
  <c r="G318" i="53"/>
  <c r="G319" i="53"/>
  <c r="G320" i="53"/>
  <c r="G321" i="53"/>
  <c r="G322" i="53"/>
  <c r="G323" i="53"/>
  <c r="G324" i="53"/>
  <c r="G325" i="53"/>
  <c r="G326" i="53"/>
  <c r="G327" i="53"/>
  <c r="G328" i="53"/>
  <c r="G329" i="53"/>
  <c r="G330" i="53"/>
  <c r="G331" i="53"/>
  <c r="G332" i="53"/>
  <c r="G333" i="53"/>
  <c r="G334" i="53"/>
  <c r="G335" i="53"/>
  <c r="G336" i="53"/>
  <c r="G337" i="53"/>
  <c r="G338" i="53"/>
  <c r="G339" i="53"/>
  <c r="G340" i="53"/>
  <c r="G341" i="53"/>
  <c r="G342" i="53"/>
  <c r="G343" i="53"/>
  <c r="G344" i="53"/>
  <c r="G345" i="53"/>
  <c r="G346" i="53"/>
  <c r="G347" i="53"/>
  <c r="G348" i="53"/>
  <c r="G349" i="53"/>
  <c r="G350" i="53"/>
  <c r="G351" i="53"/>
  <c r="G352" i="53"/>
  <c r="G353" i="53"/>
  <c r="G354" i="53"/>
  <c r="G355" i="53"/>
  <c r="G356" i="53"/>
  <c r="G357" i="53"/>
  <c r="G358" i="53"/>
  <c r="G359" i="53"/>
  <c r="G360" i="53"/>
  <c r="G361" i="53"/>
  <c r="G362" i="53"/>
  <c r="G363" i="53"/>
  <c r="G364" i="53"/>
  <c r="G365" i="53"/>
  <c r="G366" i="53"/>
  <c r="G367" i="53"/>
  <c r="G368" i="53"/>
  <c r="G369" i="53"/>
  <c r="G370" i="53"/>
  <c r="G371" i="53"/>
  <c r="G372" i="53"/>
  <c r="G373" i="53"/>
  <c r="G374" i="53"/>
  <c r="G375" i="53"/>
  <c r="G376" i="53"/>
  <c r="G377" i="53"/>
  <c r="G378" i="53"/>
  <c r="G379" i="53"/>
  <c r="G380" i="53"/>
  <c r="G381" i="53"/>
  <c r="G382" i="53"/>
  <c r="G383" i="53"/>
  <c r="G384" i="53"/>
  <c r="G385" i="53"/>
  <c r="G386" i="53"/>
  <c r="G387" i="53"/>
  <c r="G388" i="53"/>
  <c r="G389" i="53"/>
  <c r="G390" i="53"/>
  <c r="G391" i="53"/>
  <c r="G392" i="53"/>
  <c r="G393" i="53"/>
  <c r="G394" i="53"/>
  <c r="G395" i="53"/>
  <c r="G396" i="53"/>
  <c r="G397" i="53"/>
  <c r="G398" i="53"/>
  <c r="G399" i="53"/>
  <c r="G400" i="53"/>
  <c r="G401" i="53"/>
  <c r="G402" i="53"/>
  <c r="G403" i="53"/>
  <c r="G404" i="53"/>
  <c r="G405" i="53"/>
  <c r="G406" i="53"/>
  <c r="G407" i="53"/>
  <c r="G408" i="53"/>
  <c r="G409" i="53"/>
  <c r="G410" i="53"/>
  <c r="G411" i="53"/>
  <c r="G412" i="53"/>
  <c r="G413" i="53"/>
  <c r="G414" i="53"/>
  <c r="G415" i="53"/>
  <c r="G416" i="53"/>
  <c r="G417" i="53"/>
  <c r="G418" i="53"/>
  <c r="G419" i="53"/>
  <c r="G420" i="53"/>
  <c r="G421" i="53"/>
  <c r="G422" i="53"/>
  <c r="G423" i="53"/>
  <c r="G424" i="53"/>
  <c r="G425" i="53"/>
  <c r="G426" i="53"/>
  <c r="G427" i="53"/>
  <c r="G428" i="53"/>
  <c r="G429" i="53"/>
  <c r="G430" i="53"/>
  <c r="G431" i="53"/>
  <c r="G432" i="53"/>
  <c r="G433" i="53"/>
  <c r="G434" i="53"/>
  <c r="G435" i="53"/>
  <c r="G436" i="53"/>
  <c r="G437" i="53"/>
  <c r="G438" i="53"/>
  <c r="G439" i="53"/>
  <c r="G440" i="53"/>
  <c r="G441" i="53"/>
  <c r="G442" i="53"/>
  <c r="G443" i="53"/>
  <c r="G444" i="53"/>
  <c r="G445" i="53"/>
  <c r="G446" i="53"/>
  <c r="G447" i="53"/>
  <c r="G448" i="53"/>
  <c r="G449" i="53"/>
  <c r="G450" i="53"/>
  <c r="G451" i="53"/>
  <c r="G452" i="53"/>
  <c r="G453" i="53"/>
  <c r="G454" i="53"/>
  <c r="G455" i="53"/>
  <c r="G456" i="53"/>
  <c r="G457" i="53"/>
  <c r="G458" i="53"/>
  <c r="G459" i="53"/>
  <c r="G460" i="53"/>
  <c r="G461" i="53"/>
  <c r="G462" i="53"/>
  <c r="G463" i="53"/>
  <c r="G464" i="53"/>
  <c r="G465" i="53"/>
  <c r="G466" i="53"/>
  <c r="G467" i="53"/>
  <c r="G468" i="53"/>
  <c r="G469" i="53"/>
  <c r="G470" i="53"/>
  <c r="G471" i="53"/>
  <c r="G472" i="53"/>
  <c r="G473" i="53"/>
  <c r="G474" i="53"/>
  <c r="G475" i="53"/>
  <c r="G476" i="53"/>
  <c r="G477" i="53"/>
  <c r="G478" i="53"/>
  <c r="G479" i="53"/>
  <c r="G480" i="53"/>
  <c r="G481" i="53"/>
  <c r="G482" i="53"/>
  <c r="G483" i="53"/>
  <c r="G484" i="53"/>
  <c r="G485" i="53"/>
  <c r="G486" i="53"/>
  <c r="G487" i="53"/>
  <c r="G488" i="53"/>
  <c r="G489" i="53"/>
  <c r="G490" i="53"/>
  <c r="G491" i="53"/>
  <c r="G492" i="53"/>
  <c r="G493" i="53"/>
  <c r="G494" i="53"/>
  <c r="G495" i="53"/>
  <c r="G496" i="53"/>
  <c r="G497" i="53"/>
  <c r="G498" i="53"/>
  <c r="G499" i="53"/>
  <c r="G500" i="53"/>
  <c r="G501" i="53"/>
  <c r="G502" i="53"/>
  <c r="G503" i="53"/>
  <c r="G504" i="53"/>
  <c r="G505" i="53"/>
  <c r="G506" i="53"/>
  <c r="G507" i="53"/>
  <c r="G508" i="53"/>
  <c r="G509" i="53"/>
  <c r="G510" i="53"/>
  <c r="G511" i="53"/>
  <c r="G512" i="53"/>
  <c r="G513" i="53"/>
  <c r="G514" i="53"/>
  <c r="G515" i="53"/>
  <c r="G516" i="53"/>
  <c r="G517" i="53"/>
  <c r="G518" i="53"/>
  <c r="G519" i="53"/>
  <c r="G520" i="53"/>
  <c r="G521" i="53"/>
  <c r="G522" i="53"/>
  <c r="G523" i="53"/>
  <c r="G524" i="53"/>
  <c r="G525" i="53"/>
  <c r="F526" i="53"/>
  <c r="I574" i="10"/>
  <c r="G57" i="54"/>
  <c r="G58" i="54"/>
  <c r="G59" i="54"/>
  <c r="G60" i="54"/>
  <c r="G61" i="54"/>
  <c r="G62" i="54"/>
  <c r="G63" i="54"/>
  <c r="G64" i="54"/>
  <c r="G65" i="54"/>
  <c r="G66" i="54"/>
  <c r="G67" i="54"/>
  <c r="G526" i="53"/>
  <c r="G527" i="53"/>
  <c r="G528" i="53"/>
  <c r="G529" i="53"/>
  <c r="G530" i="53"/>
  <c r="G531" i="53"/>
  <c r="G532" i="53"/>
  <c r="G533" i="53"/>
  <c r="G534" i="53"/>
  <c r="G535" i="53"/>
  <c r="G536" i="53"/>
  <c r="G537" i="53"/>
  <c r="G538" i="53"/>
  <c r="G539" i="53"/>
  <c r="G540" i="53"/>
  <c r="G541" i="53"/>
  <c r="G542" i="53"/>
  <c r="G543" i="53"/>
  <c r="G544" i="53"/>
  <c r="G545" i="53"/>
  <c r="G546" i="53"/>
  <c r="G547" i="53"/>
  <c r="G548" i="53"/>
  <c r="G549" i="53"/>
  <c r="G550" i="53"/>
  <c r="G551" i="53"/>
  <c r="G552" i="53"/>
  <c r="G553" i="53"/>
  <c r="G554" i="53"/>
  <c r="G555" i="53"/>
  <c r="G556" i="53"/>
  <c r="G557" i="53"/>
  <c r="G558" i="53"/>
  <c r="G559" i="53"/>
  <c r="G560" i="53"/>
  <c r="G561" i="53"/>
  <c r="G562" i="53"/>
  <c r="G563" i="53"/>
  <c r="G564" i="53"/>
  <c r="G565" i="53"/>
  <c r="G566" i="53"/>
  <c r="G567" i="53"/>
  <c r="G568" i="53"/>
  <c r="G569" i="53"/>
  <c r="G570" i="53"/>
  <c r="G571" i="53"/>
  <c r="G572" i="53"/>
  <c r="G573" i="53"/>
  <c r="G574" i="53"/>
  <c r="G575" i="53"/>
  <c r="G576" i="53"/>
  <c r="G577" i="53"/>
  <c r="G578" i="53"/>
  <c r="G579" i="53"/>
  <c r="G580" i="53"/>
  <c r="G581" i="53"/>
  <c r="G582" i="53"/>
  <c r="G583" i="53"/>
  <c r="G584" i="53"/>
  <c r="G585" i="53"/>
  <c r="G586" i="53"/>
  <c r="G587" i="53"/>
  <c r="G588" i="53"/>
  <c r="G589" i="53"/>
  <c r="G590" i="53"/>
  <c r="G591" i="53"/>
  <c r="G592" i="53"/>
  <c r="G593" i="53"/>
  <c r="G594" i="53"/>
  <c r="G595" i="53"/>
  <c r="G596" i="53"/>
  <c r="G597" i="53"/>
  <c r="G598" i="53"/>
  <c r="G68" i="54"/>
  <c r="G69" i="54"/>
  <c r="G70" i="54"/>
  <c r="G71" i="54"/>
  <c r="G72" i="54"/>
  <c r="G73" i="54"/>
  <c r="G74" i="54"/>
  <c r="G75" i="54"/>
  <c r="G76" i="54"/>
  <c r="G77" i="54"/>
  <c r="G78" i="54"/>
  <c r="G79" i="54"/>
  <c r="G80" i="54"/>
  <c r="G81" i="54"/>
  <c r="G82" i="54"/>
  <c r="G83" i="54"/>
  <c r="G84" i="54"/>
  <c r="G85" i="54"/>
  <c r="G86" i="54"/>
  <c r="G87" i="54"/>
  <c r="G88" i="54"/>
  <c r="G89" i="54"/>
  <c r="G90" i="54"/>
  <c r="G599" i="53"/>
  <c r="G600" i="53"/>
  <c r="G601" i="53"/>
  <c r="G602" i="53"/>
  <c r="G603" i="53"/>
  <c r="G604" i="53"/>
  <c r="G605" i="53"/>
  <c r="G606" i="53"/>
  <c r="G607" i="53"/>
  <c r="G608" i="53"/>
  <c r="G609" i="53"/>
  <c r="G610" i="53"/>
  <c r="G611" i="53"/>
  <c r="G612" i="53"/>
  <c r="G613" i="53"/>
  <c r="G614" i="53"/>
  <c r="G615" i="53"/>
  <c r="G616" i="53"/>
  <c r="G617" i="53"/>
  <c r="G618" i="53"/>
  <c r="G619" i="53"/>
  <c r="G620" i="53"/>
  <c r="G621" i="53"/>
  <c r="G622" i="53"/>
  <c r="G623" i="53"/>
  <c r="G624" i="53"/>
  <c r="G625" i="53"/>
  <c r="G626" i="53"/>
  <c r="G627" i="53"/>
  <c r="G628" i="53"/>
  <c r="G629" i="53"/>
  <c r="G630" i="53"/>
  <c r="G631" i="53"/>
  <c r="G632" i="53"/>
  <c r="G633" i="53"/>
  <c r="G634" i="53"/>
  <c r="G635" i="53"/>
  <c r="G636" i="53"/>
  <c r="G637" i="53"/>
  <c r="G638" i="53"/>
  <c r="G639" i="53"/>
  <c r="G640" i="53"/>
  <c r="G641" i="53"/>
  <c r="G642" i="53"/>
  <c r="G643" i="53"/>
  <c r="G644" i="53"/>
  <c r="G645" i="53"/>
  <c r="G646" i="53"/>
  <c r="G647" i="53"/>
  <c r="G648" i="53"/>
  <c r="G649" i="53"/>
  <c r="G650" i="53"/>
  <c r="G651" i="53"/>
  <c r="G652" i="53"/>
  <c r="G653" i="53"/>
  <c r="G654" i="53"/>
  <c r="G655" i="53"/>
  <c r="G656" i="53"/>
  <c r="G657" i="53"/>
  <c r="G658" i="53"/>
  <c r="G659" i="53"/>
  <c r="G660" i="53"/>
  <c r="G661" i="53"/>
  <c r="G662" i="53"/>
  <c r="G663" i="53"/>
  <c r="G664" i="53"/>
  <c r="G665" i="53"/>
  <c r="G666" i="53"/>
  <c r="G667" i="53"/>
  <c r="G668" i="53"/>
  <c r="G669" i="53"/>
  <c r="G670" i="53"/>
  <c r="G671" i="53"/>
  <c r="G672" i="53"/>
  <c r="G673" i="53"/>
  <c r="G674" i="53"/>
  <c r="G675" i="53"/>
  <c r="G676" i="53"/>
  <c r="G677" i="53"/>
  <c r="G678" i="53"/>
  <c r="G679" i="53"/>
  <c r="G680" i="53"/>
  <c r="G681" i="53"/>
  <c r="G682" i="53"/>
  <c r="G683" i="53"/>
  <c r="G684" i="53"/>
  <c r="G685" i="53"/>
  <c r="G686" i="53"/>
  <c r="G687" i="53"/>
  <c r="G688" i="53"/>
  <c r="G689" i="53"/>
  <c r="G91" i="54"/>
  <c r="G92" i="54"/>
  <c r="G93" i="54"/>
  <c r="G94" i="54"/>
  <c r="G95" i="54"/>
  <c r="G96" i="54"/>
  <c r="G97" i="54"/>
  <c r="G690" i="53"/>
  <c r="G691" i="53"/>
  <c r="P636" i="11"/>
  <c r="G98" i="54"/>
  <c r="G99" i="54"/>
  <c r="G100" i="54"/>
  <c r="G101" i="54"/>
  <c r="G102" i="54"/>
  <c r="G692" i="53"/>
  <c r="G693" i="53"/>
  <c r="G694" i="53"/>
  <c r="G695" i="53"/>
  <c r="G696" i="53"/>
  <c r="G697" i="53"/>
  <c r="G698" i="53"/>
  <c r="G699" i="53"/>
  <c r="G700" i="53"/>
  <c r="G701" i="53"/>
  <c r="G702" i="53"/>
  <c r="G703" i="53"/>
  <c r="G704" i="53"/>
  <c r="G705" i="53"/>
  <c r="G706" i="53"/>
  <c r="G707" i="53"/>
  <c r="G708" i="53"/>
  <c r="G709" i="53"/>
  <c r="L581" i="36"/>
  <c r="G103" i="54"/>
  <c r="G104" i="54"/>
  <c r="G105" i="54"/>
  <c r="G106" i="54"/>
  <c r="G107" i="54"/>
  <c r="G108" i="54"/>
  <c r="G109" i="54"/>
  <c r="G110" i="54"/>
  <c r="G111" i="54"/>
  <c r="G112" i="54"/>
  <c r="G710" i="53"/>
  <c r="G711" i="53"/>
  <c r="G712" i="53"/>
  <c r="G713" i="53"/>
  <c r="G714" i="53"/>
  <c r="G715" i="53"/>
  <c r="G716" i="53"/>
  <c r="G717" i="53"/>
  <c r="G718" i="53"/>
  <c r="G719" i="53"/>
  <c r="G720" i="53"/>
  <c r="G721" i="53"/>
  <c r="G722" i="53"/>
  <c r="G723" i="53"/>
  <c r="G724" i="53"/>
  <c r="G725" i="53"/>
  <c r="G726" i="53"/>
  <c r="G727" i="53"/>
  <c r="G728" i="53"/>
  <c r="G729" i="53"/>
  <c r="G730" i="53"/>
  <c r="G731" i="53"/>
  <c r="G732" i="53"/>
  <c r="G733" i="53"/>
  <c r="G113" i="54"/>
  <c r="G114" i="54"/>
  <c r="G115" i="54"/>
  <c r="G116" i="54"/>
  <c r="G117" i="54"/>
  <c r="G118" i="54"/>
  <c r="G119" i="54"/>
  <c r="G120" i="54"/>
  <c r="G121" i="54"/>
  <c r="G122" i="54"/>
  <c r="G123" i="54"/>
  <c r="G124" i="54"/>
  <c r="G125" i="54"/>
  <c r="G126" i="54"/>
  <c r="G127" i="54"/>
  <c r="G128" i="54"/>
  <c r="G734" i="53"/>
  <c r="G735" i="53"/>
  <c r="I576" i="10"/>
  <c r="H574" i="10"/>
  <c r="G129" i="54"/>
  <c r="G736" i="53"/>
  <c r="G737" i="53"/>
  <c r="G738" i="53"/>
  <c r="G739" i="53"/>
  <c r="G740" i="53"/>
  <c r="G741" i="53"/>
  <c r="G742" i="53"/>
  <c r="G743" i="53"/>
  <c r="G744" i="53"/>
  <c r="G745" i="53"/>
  <c r="G746" i="53"/>
  <c r="G747" i="53"/>
  <c r="G748" i="53"/>
  <c r="G749" i="53"/>
  <c r="G750" i="53"/>
  <c r="G751" i="53"/>
  <c r="G752" i="53"/>
  <c r="G753" i="53"/>
  <c r="G754" i="53"/>
  <c r="G755" i="53"/>
  <c r="G756" i="53"/>
  <c r="G757" i="53"/>
  <c r="G758" i="53"/>
  <c r="G759" i="53"/>
  <c r="G760" i="53"/>
  <c r="G761" i="53"/>
  <c r="G762" i="53"/>
  <c r="G763" i="53"/>
  <c r="G764" i="53"/>
  <c r="G765" i="53"/>
  <c r="G766" i="53"/>
  <c r="G767" i="53"/>
  <c r="G768" i="53"/>
  <c r="G769" i="53"/>
  <c r="G770" i="53"/>
  <c r="G771" i="53"/>
  <c r="G772" i="53"/>
  <c r="G773" i="53"/>
  <c r="G774" i="53"/>
  <c r="G775" i="53"/>
  <c r="G776" i="53"/>
  <c r="G777" i="53"/>
  <c r="G778" i="53"/>
  <c r="G779" i="53"/>
  <c r="G780" i="53"/>
  <c r="G781" i="53"/>
  <c r="G782" i="53"/>
  <c r="G783" i="53"/>
  <c r="G784" i="53"/>
  <c r="G785" i="53"/>
  <c r="G786" i="53"/>
  <c r="G787" i="53"/>
  <c r="G788" i="53"/>
  <c r="G789" i="53"/>
  <c r="G790" i="53"/>
  <c r="G791" i="53"/>
  <c r="G792" i="53"/>
  <c r="G793" i="53"/>
  <c r="G794" i="53"/>
  <c r="G795" i="53"/>
  <c r="G796" i="53"/>
  <c r="G797" i="53"/>
  <c r="G798" i="53"/>
  <c r="G799" i="53"/>
  <c r="G800" i="53"/>
  <c r="G801" i="53"/>
  <c r="G802" i="53"/>
  <c r="G130" i="54"/>
  <c r="G131" i="54"/>
  <c r="G132" i="54"/>
  <c r="G133" i="54"/>
  <c r="G134" i="54"/>
  <c r="G135" i="54"/>
  <c r="G136" i="54"/>
  <c r="G137" i="54"/>
  <c r="G138" i="54"/>
  <c r="G139" i="54"/>
  <c r="G140" i="54"/>
  <c r="G141" i="54"/>
  <c r="G142" i="54"/>
  <c r="G143" i="54"/>
  <c r="G144" i="54"/>
  <c r="G145" i="54"/>
  <c r="G146" i="54"/>
  <c r="G147" i="54"/>
  <c r="G148" i="54"/>
  <c r="G149" i="54"/>
  <c r="G150" i="54"/>
  <c r="G151" i="54"/>
  <c r="G152" i="54"/>
  <c r="G153" i="54"/>
  <c r="M584" i="51"/>
  <c r="G154" i="54"/>
  <c r="G155" i="54"/>
  <c r="G156" i="54"/>
  <c r="G157" i="54"/>
  <c r="G158" i="54"/>
  <c r="G159" i="54"/>
  <c r="G160" i="54"/>
  <c r="G161" i="54"/>
  <c r="G162" i="54"/>
  <c r="G163" i="54"/>
  <c r="G164" i="54"/>
  <c r="G165" i="54"/>
  <c r="G166" i="54"/>
  <c r="G167" i="54"/>
  <c r="G168" i="54"/>
  <c r="G169" i="54"/>
  <c r="G170" i="54"/>
  <c r="G171" i="54"/>
  <c r="G172" i="54"/>
  <c r="G173" i="54"/>
  <c r="G174" i="54"/>
  <c r="G175" i="54"/>
  <c r="G176" i="54"/>
  <c r="G177" i="54"/>
  <c r="G178" i="54"/>
  <c r="G179" i="54"/>
  <c r="G180" i="54"/>
  <c r="G181" i="54"/>
  <c r="G182" i="54"/>
  <c r="G183" i="54"/>
  <c r="G803" i="53"/>
  <c r="G804" i="53"/>
  <c r="G805" i="53"/>
  <c r="G806" i="53"/>
  <c r="G807" i="53"/>
  <c r="G808" i="53"/>
  <c r="G809" i="53"/>
  <c r="G810" i="53"/>
  <c r="G811" i="53"/>
  <c r="G6" i="52"/>
  <c r="G7" i="52"/>
  <c r="G8" i="52"/>
  <c r="G9" i="52"/>
  <c r="G10" i="52"/>
  <c r="G11" i="52"/>
  <c r="G12" i="52"/>
  <c r="G13" i="52"/>
  <c r="G14" i="52"/>
  <c r="G15" i="52"/>
  <c r="G16" i="52"/>
  <c r="G17" i="52"/>
  <c r="G18" i="52"/>
  <c r="G19" i="52"/>
  <c r="G20" i="52"/>
  <c r="G21" i="52"/>
  <c r="G22" i="52"/>
  <c r="G23" i="52"/>
  <c r="G24" i="52"/>
  <c r="G25" i="52"/>
  <c r="G26" i="52"/>
  <c r="G27" i="52"/>
  <c r="G28" i="52"/>
  <c r="G29" i="52"/>
  <c r="G30" i="52"/>
  <c r="G31" i="52"/>
  <c r="G32" i="52"/>
  <c r="G33" i="52"/>
  <c r="G34" i="52"/>
  <c r="G35" i="52"/>
  <c r="G36" i="52"/>
  <c r="G37" i="52"/>
  <c r="G38" i="52"/>
  <c r="G39" i="52"/>
  <c r="G40" i="52"/>
  <c r="G41" i="52"/>
  <c r="G42" i="52"/>
  <c r="G43" i="52"/>
  <c r="G44" i="52"/>
  <c r="G45" i="52"/>
  <c r="G46" i="52"/>
  <c r="G47" i="52"/>
  <c r="G48" i="52"/>
  <c r="G49" i="52"/>
  <c r="G50" i="52"/>
  <c r="G51" i="52"/>
  <c r="G52" i="52"/>
  <c r="G53" i="52"/>
  <c r="G54" i="52"/>
  <c r="G55" i="52"/>
  <c r="G56" i="52"/>
  <c r="G57" i="52"/>
  <c r="G58" i="52"/>
  <c r="G59" i="52"/>
  <c r="G60" i="52"/>
  <c r="G61" i="52"/>
  <c r="G62" i="52"/>
  <c r="G63" i="52"/>
  <c r="G64" i="52"/>
  <c r="G65" i="52"/>
  <c r="G66" i="52"/>
  <c r="G67" i="52"/>
  <c r="G68" i="52"/>
  <c r="G69" i="52"/>
  <c r="G70" i="52"/>
  <c r="G71" i="52"/>
  <c r="G72" i="52"/>
  <c r="G73" i="52"/>
  <c r="G74" i="52"/>
  <c r="G75" i="52"/>
  <c r="G76" i="52"/>
  <c r="G77" i="52"/>
  <c r="G78" i="52"/>
  <c r="G79" i="52"/>
  <c r="G80" i="52"/>
  <c r="G81" i="52"/>
  <c r="G82" i="52"/>
  <c r="G83" i="52"/>
  <c r="G84" i="52"/>
  <c r="G85" i="52"/>
  <c r="G86" i="52"/>
  <c r="G87" i="52"/>
  <c r="G88" i="52"/>
  <c r="G89" i="52"/>
  <c r="G90" i="52"/>
  <c r="G91" i="52"/>
  <c r="G92" i="52"/>
  <c r="G93" i="52"/>
  <c r="G94" i="52"/>
  <c r="G95" i="52"/>
  <c r="G96" i="52"/>
  <c r="G97" i="52"/>
  <c r="G98" i="52"/>
  <c r="G99" i="52"/>
  <c r="G100" i="52"/>
  <c r="G101" i="52"/>
  <c r="G102" i="52"/>
  <c r="G103" i="52"/>
  <c r="G104" i="52"/>
  <c r="G105" i="52"/>
  <c r="G106" i="52"/>
  <c r="G107" i="52"/>
  <c r="G108" i="52"/>
  <c r="G109" i="52"/>
  <c r="G110" i="52"/>
  <c r="G111" i="52"/>
  <c r="G112" i="52"/>
  <c r="G113" i="52"/>
  <c r="G114" i="52"/>
  <c r="G115" i="52"/>
  <c r="G116" i="52"/>
  <c r="G117" i="52"/>
  <c r="G118" i="52"/>
  <c r="G119" i="52"/>
  <c r="G120" i="52"/>
  <c r="G121" i="52"/>
  <c r="G122" i="52"/>
  <c r="G123" i="52"/>
  <c r="G124" i="52"/>
  <c r="G125" i="52"/>
  <c r="G126" i="52"/>
  <c r="G127" i="52"/>
  <c r="G128" i="52"/>
  <c r="G129" i="52"/>
  <c r="G130" i="52"/>
  <c r="G131" i="52"/>
  <c r="G132" i="52"/>
  <c r="G133" i="52"/>
  <c r="G134" i="52"/>
  <c r="G135" i="52"/>
  <c r="G136" i="52"/>
  <c r="G137" i="52"/>
  <c r="G138" i="52"/>
  <c r="G139" i="52"/>
  <c r="G140" i="52"/>
  <c r="G141" i="52"/>
  <c r="G142" i="52"/>
  <c r="G143" i="52"/>
  <c r="G144" i="52"/>
  <c r="G145" i="52"/>
  <c r="G146" i="52"/>
  <c r="G147" i="52"/>
  <c r="G148" i="52"/>
  <c r="G149" i="52"/>
  <c r="G150" i="52"/>
  <c r="G151" i="52"/>
  <c r="G152" i="52"/>
  <c r="G153" i="52"/>
  <c r="G154" i="52"/>
  <c r="G155" i="52"/>
  <c r="G156" i="52"/>
  <c r="G157" i="52"/>
  <c r="G158" i="52"/>
  <c r="G159" i="52"/>
  <c r="G160" i="52"/>
  <c r="G161" i="52"/>
  <c r="G162" i="52"/>
  <c r="G163" i="52"/>
  <c r="G164" i="52"/>
  <c r="G165" i="52"/>
  <c r="G166" i="52"/>
  <c r="G167" i="52"/>
  <c r="G168" i="52"/>
  <c r="G169" i="52"/>
  <c r="G170" i="52"/>
  <c r="G171" i="52"/>
  <c r="G172" i="52"/>
  <c r="G173" i="52"/>
  <c r="G174" i="52"/>
  <c r="G175" i="52"/>
  <c r="G176" i="52"/>
  <c r="G177" i="52"/>
  <c r="G178" i="52"/>
  <c r="G179" i="52"/>
  <c r="G180" i="52"/>
  <c r="G181" i="52"/>
  <c r="G182" i="52"/>
  <c r="G183" i="52"/>
  <c r="G184" i="52"/>
  <c r="G185" i="52"/>
  <c r="G186" i="52"/>
  <c r="G187" i="52"/>
  <c r="G188" i="52"/>
  <c r="G189" i="52"/>
  <c r="G190" i="52"/>
  <c r="G191" i="52"/>
  <c r="G192" i="52"/>
  <c r="G193" i="52"/>
  <c r="G194" i="52"/>
  <c r="G195" i="52"/>
  <c r="G196" i="52"/>
  <c r="G197" i="52"/>
  <c r="G198" i="52"/>
  <c r="G199" i="52"/>
  <c r="G200" i="52"/>
  <c r="G201" i="52"/>
  <c r="G202" i="52"/>
  <c r="G203" i="52"/>
  <c r="G204" i="52"/>
  <c r="G205" i="52"/>
  <c r="G206" i="52"/>
  <c r="G207" i="52"/>
  <c r="G208" i="52"/>
  <c r="G209" i="52"/>
  <c r="G210" i="52"/>
  <c r="G211" i="52"/>
  <c r="G212" i="52"/>
  <c r="G213" i="52"/>
  <c r="G214" i="52"/>
  <c r="G215" i="52"/>
  <c r="G216" i="52"/>
  <c r="G217" i="52"/>
  <c r="G218" i="52"/>
  <c r="G219" i="52"/>
  <c r="G220" i="52"/>
  <c r="G221" i="52"/>
  <c r="G222" i="52"/>
  <c r="G223" i="52"/>
  <c r="G224" i="52"/>
  <c r="G225" i="52"/>
  <c r="G226" i="52"/>
  <c r="G227" i="52"/>
  <c r="G228" i="52"/>
  <c r="G229" i="52"/>
  <c r="G230" i="52"/>
  <c r="G231" i="52"/>
  <c r="G232" i="52"/>
  <c r="G233" i="52"/>
  <c r="G234" i="52"/>
  <c r="G235" i="52"/>
  <c r="G236" i="52"/>
  <c r="G237" i="52"/>
  <c r="G238" i="52"/>
  <c r="G239" i="52"/>
  <c r="G240" i="52"/>
  <c r="G241" i="52"/>
  <c r="G242" i="52"/>
  <c r="G243" i="52"/>
  <c r="G244" i="52"/>
  <c r="G245" i="52"/>
  <c r="G246" i="52"/>
  <c r="G247" i="52"/>
  <c r="G248" i="52"/>
  <c r="G249" i="52"/>
  <c r="G250" i="52"/>
  <c r="G251" i="52"/>
  <c r="G252" i="52"/>
  <c r="G253" i="52"/>
  <c r="G254" i="52"/>
  <c r="G255" i="52"/>
  <c r="G256" i="52"/>
  <c r="G257" i="52"/>
  <c r="G258" i="52"/>
  <c r="G259" i="52"/>
  <c r="G260" i="52"/>
  <c r="G261" i="52"/>
  <c r="G262" i="52"/>
  <c r="G263" i="52"/>
  <c r="G264" i="52"/>
  <c r="G265" i="52"/>
  <c r="G266" i="52"/>
  <c r="G267" i="52"/>
  <c r="G268" i="52"/>
  <c r="G269" i="52"/>
  <c r="G270" i="52"/>
  <c r="G271" i="52"/>
  <c r="G272" i="52"/>
  <c r="G273" i="52"/>
  <c r="G274" i="52"/>
  <c r="G275" i="52"/>
  <c r="G276" i="52"/>
  <c r="G277" i="52"/>
  <c r="G278" i="52"/>
  <c r="G279" i="52"/>
  <c r="G280" i="52"/>
  <c r="G281" i="52"/>
  <c r="G282" i="52"/>
  <c r="G283" i="52"/>
  <c r="G284" i="52"/>
  <c r="G285" i="52"/>
  <c r="G286" i="52"/>
  <c r="G287" i="52"/>
  <c r="G288" i="52"/>
  <c r="G289" i="52"/>
  <c r="G290" i="52"/>
  <c r="G291" i="52"/>
  <c r="G292" i="52"/>
  <c r="G293" i="52"/>
  <c r="G294" i="52"/>
  <c r="G295" i="52"/>
  <c r="G296" i="52"/>
  <c r="G297" i="52"/>
  <c r="G298" i="52"/>
  <c r="G299" i="52"/>
  <c r="G300" i="52"/>
  <c r="G301" i="52"/>
  <c r="G302" i="52"/>
  <c r="G303" i="52"/>
  <c r="G304" i="52"/>
  <c r="G305" i="52"/>
  <c r="G306" i="52"/>
  <c r="G307" i="52"/>
  <c r="G308" i="52"/>
  <c r="G309" i="52"/>
  <c r="G310" i="52"/>
  <c r="G311" i="52"/>
  <c r="G312" i="52"/>
  <c r="G313" i="52"/>
  <c r="G314" i="52"/>
  <c r="G315" i="52"/>
  <c r="G316" i="52"/>
  <c r="G317" i="52"/>
  <c r="G318" i="52"/>
  <c r="G319" i="52"/>
  <c r="G320" i="52"/>
  <c r="G321" i="52"/>
  <c r="G322" i="52"/>
  <c r="G323" i="52"/>
  <c r="G324" i="52"/>
  <c r="G325" i="52"/>
  <c r="G326" i="52"/>
  <c r="G327" i="52"/>
  <c r="G328" i="52"/>
  <c r="G329" i="52"/>
  <c r="G330" i="52"/>
  <c r="G331" i="52"/>
  <c r="G332" i="52"/>
  <c r="G333" i="52"/>
  <c r="G334" i="52"/>
  <c r="G335" i="52"/>
  <c r="G336" i="52"/>
  <c r="G337" i="52"/>
  <c r="G338" i="52"/>
  <c r="G339" i="52"/>
  <c r="G340" i="52"/>
  <c r="G341" i="52"/>
  <c r="G342" i="52"/>
  <c r="G343" i="52"/>
  <c r="G344" i="52"/>
  <c r="G345" i="52"/>
  <c r="G346" i="52"/>
  <c r="G347" i="52"/>
  <c r="G348" i="52"/>
  <c r="G349" i="52"/>
  <c r="G350" i="52"/>
  <c r="G351" i="52"/>
  <c r="G352" i="52"/>
  <c r="G353" i="52"/>
  <c r="G354" i="52"/>
  <c r="G355" i="52"/>
  <c r="G356" i="52"/>
  <c r="G357" i="52"/>
  <c r="G358" i="52"/>
  <c r="G359" i="52"/>
  <c r="G360" i="52"/>
  <c r="G361" i="52"/>
  <c r="G362" i="52"/>
  <c r="G363" i="52"/>
  <c r="G364" i="52"/>
  <c r="G365" i="52"/>
  <c r="G366" i="52"/>
  <c r="G367" i="52"/>
  <c r="G368" i="52"/>
  <c r="G369" i="52"/>
  <c r="G370" i="52"/>
  <c r="G371" i="52"/>
  <c r="G372" i="52"/>
  <c r="G373" i="52"/>
  <c r="G374" i="52"/>
  <c r="G375" i="52"/>
  <c r="G376" i="52"/>
  <c r="G377" i="52"/>
  <c r="G378" i="52"/>
  <c r="G379" i="52"/>
  <c r="G380" i="52"/>
  <c r="G381" i="52"/>
  <c r="G382" i="52"/>
  <c r="G383" i="52"/>
  <c r="G384" i="52"/>
  <c r="G385" i="52"/>
  <c r="G386" i="52"/>
  <c r="G387" i="52"/>
  <c r="G388" i="52"/>
  <c r="G389" i="52"/>
  <c r="G390" i="52"/>
  <c r="G391" i="52"/>
  <c r="G392" i="52"/>
  <c r="G393" i="52"/>
  <c r="G394" i="52"/>
  <c r="G395" i="52"/>
  <c r="G396" i="52"/>
  <c r="G397" i="52"/>
  <c r="G398" i="52"/>
  <c r="G399" i="52"/>
  <c r="G400" i="52"/>
  <c r="G401" i="52"/>
  <c r="G402" i="52"/>
  <c r="G403" i="52"/>
  <c r="G404" i="52"/>
  <c r="G405" i="52"/>
  <c r="G406" i="52"/>
  <c r="G407" i="52"/>
  <c r="G408" i="52"/>
  <c r="G409" i="52"/>
  <c r="G410" i="52"/>
  <c r="G411" i="52"/>
  <c r="G412" i="52"/>
  <c r="G413" i="52"/>
  <c r="G414" i="52"/>
  <c r="G415" i="52"/>
  <c r="G416" i="52"/>
  <c r="G417" i="52"/>
  <c r="G418" i="52"/>
  <c r="G419" i="52"/>
  <c r="G420" i="52"/>
  <c r="G421" i="52"/>
  <c r="G422" i="52"/>
  <c r="G423" i="52"/>
  <c r="G424" i="52"/>
  <c r="G425" i="52"/>
  <c r="G426" i="52"/>
  <c r="G427" i="52"/>
  <c r="G428" i="52"/>
  <c r="G429" i="52"/>
  <c r="G430" i="52"/>
  <c r="G431" i="52"/>
  <c r="G432" i="52"/>
  <c r="G433" i="52"/>
  <c r="G434" i="52"/>
  <c r="G435" i="52"/>
  <c r="G436" i="52"/>
  <c r="G437" i="52"/>
  <c r="G438" i="52"/>
  <c r="G439" i="52"/>
  <c r="G440" i="52"/>
  <c r="G441" i="52"/>
  <c r="G442" i="52"/>
  <c r="G443" i="52"/>
  <c r="G444" i="52"/>
  <c r="G445" i="52"/>
  <c r="G446" i="52"/>
  <c r="G447" i="52"/>
  <c r="G448" i="52"/>
  <c r="G449" i="52"/>
  <c r="G450" i="52"/>
  <c r="G451" i="52"/>
  <c r="G452" i="52"/>
  <c r="G453" i="52"/>
  <c r="G454" i="52"/>
  <c r="G455" i="52"/>
  <c r="G456" i="52"/>
  <c r="G457" i="52"/>
  <c r="G458" i="52"/>
  <c r="G459" i="52"/>
  <c r="G460" i="52"/>
  <c r="G461" i="52"/>
  <c r="G462" i="52"/>
  <c r="G463" i="52"/>
  <c r="G464" i="52"/>
  <c r="G465" i="52"/>
  <c r="G466" i="52"/>
  <c r="G467" i="52"/>
  <c r="G468" i="52"/>
  <c r="G469" i="52"/>
  <c r="G470" i="52"/>
  <c r="G471" i="52"/>
  <c r="G472" i="52"/>
  <c r="G473" i="52"/>
  <c r="G474" i="52"/>
  <c r="G475" i="52"/>
  <c r="G476" i="52"/>
  <c r="G477" i="52"/>
  <c r="G478" i="52"/>
  <c r="G479" i="52"/>
  <c r="G480" i="52"/>
  <c r="G481" i="52"/>
  <c r="G482" i="52"/>
  <c r="G483" i="52"/>
  <c r="G484" i="52"/>
  <c r="G485" i="52"/>
  <c r="G486" i="52"/>
  <c r="G487" i="52"/>
  <c r="G488" i="52"/>
  <c r="G489" i="52"/>
  <c r="G490" i="52"/>
  <c r="G491" i="52"/>
  <c r="G492" i="52"/>
  <c r="G493" i="52"/>
  <c r="G494" i="52"/>
  <c r="G495" i="52"/>
  <c r="G496" i="52"/>
  <c r="G497" i="52"/>
  <c r="G498" i="52"/>
  <c r="G499" i="52"/>
  <c r="G500" i="52"/>
  <c r="G501" i="52"/>
  <c r="G502" i="52"/>
  <c r="G503" i="52"/>
  <c r="G504" i="52"/>
  <c r="G505" i="52"/>
  <c r="G506" i="52"/>
  <c r="G507" i="52"/>
  <c r="G508" i="52"/>
  <c r="G509" i="52"/>
  <c r="G510" i="52"/>
  <c r="G511" i="52"/>
  <c r="G512" i="52"/>
  <c r="G513" i="52"/>
  <c r="G514" i="52"/>
  <c r="G515" i="52"/>
  <c r="G516" i="52"/>
  <c r="G517" i="52"/>
  <c r="G518" i="52"/>
  <c r="G519" i="52"/>
  <c r="G520" i="52"/>
  <c r="G521" i="52"/>
  <c r="G522" i="52"/>
  <c r="G523" i="52"/>
  <c r="G524" i="52"/>
  <c r="G525" i="52"/>
  <c r="G526" i="52"/>
  <c r="G527" i="52"/>
  <c r="G528" i="52"/>
  <c r="G529" i="52"/>
  <c r="G530" i="52"/>
  <c r="G531" i="52"/>
  <c r="G532" i="52"/>
  <c r="G533" i="52"/>
  <c r="G534" i="52"/>
  <c r="G535" i="52"/>
  <c r="G536" i="52"/>
  <c r="G537" i="52"/>
  <c r="G538" i="52"/>
  <c r="G539" i="52"/>
  <c r="G540" i="52"/>
  <c r="G541" i="52"/>
  <c r="G542" i="52"/>
  <c r="G543" i="52"/>
  <c r="G544" i="52"/>
  <c r="G545" i="52"/>
  <c r="G546" i="52"/>
  <c r="G547" i="52"/>
  <c r="G548" i="52"/>
  <c r="G549" i="52"/>
  <c r="G550" i="52"/>
  <c r="G551" i="52"/>
  <c r="G552" i="52"/>
  <c r="G553" i="52"/>
  <c r="G554" i="52"/>
  <c r="G555" i="52"/>
  <c r="G556" i="52"/>
  <c r="G557" i="52"/>
  <c r="G558" i="52"/>
  <c r="G559" i="52"/>
  <c r="G560" i="52"/>
  <c r="G561" i="52"/>
  <c r="G562" i="52"/>
  <c r="G563" i="52"/>
  <c r="G564" i="52"/>
  <c r="G565" i="52"/>
  <c r="G566" i="52"/>
  <c r="G567" i="52"/>
  <c r="G568" i="52"/>
  <c r="G569" i="52"/>
  <c r="G570" i="52"/>
  <c r="G571" i="52"/>
  <c r="G572" i="52"/>
  <c r="G573" i="52"/>
  <c r="G574" i="52"/>
  <c r="G575" i="52"/>
  <c r="G576" i="52"/>
  <c r="G577" i="52"/>
  <c r="G578" i="52"/>
  <c r="G579" i="52"/>
  <c r="G580" i="52"/>
  <c r="G581" i="52"/>
  <c r="G582" i="52"/>
  <c r="G583" i="52"/>
  <c r="G584" i="52"/>
  <c r="G585" i="52"/>
  <c r="G586" i="52"/>
  <c r="G587" i="52"/>
  <c r="G588" i="52"/>
  <c r="G589" i="52"/>
  <c r="G590" i="52"/>
  <c r="G591" i="52"/>
  <c r="G592" i="52"/>
  <c r="G593" i="52"/>
  <c r="G594" i="52"/>
  <c r="G595" i="52"/>
  <c r="G596" i="52"/>
  <c r="G597" i="52"/>
  <c r="G598" i="52"/>
  <c r="G599" i="52"/>
  <c r="G600" i="52"/>
  <c r="G601" i="52"/>
  <c r="G602" i="52"/>
  <c r="G603" i="52"/>
  <c r="G604" i="52"/>
  <c r="G605" i="52"/>
  <c r="G606" i="52"/>
  <c r="G607" i="52"/>
  <c r="G608" i="52"/>
  <c r="G609" i="52"/>
  <c r="G610" i="52"/>
  <c r="G611" i="52"/>
  <c r="G612" i="52"/>
  <c r="L546" i="52"/>
  <c r="G6" i="51"/>
  <c r="G7" i="51"/>
  <c r="G8" i="51"/>
  <c r="G9" i="51"/>
  <c r="G10" i="51"/>
  <c r="G11" i="51"/>
  <c r="G12" i="51"/>
  <c r="G13" i="51"/>
  <c r="G14" i="51"/>
  <c r="G15" i="51"/>
  <c r="G16" i="51"/>
  <c r="G17" i="51"/>
  <c r="G18" i="51"/>
  <c r="G19" i="51"/>
  <c r="G20" i="51"/>
  <c r="G21" i="51"/>
  <c r="G22" i="51"/>
  <c r="G23" i="51"/>
  <c r="G24" i="51"/>
  <c r="G25" i="51"/>
  <c r="G26" i="51"/>
  <c r="G27" i="51"/>
  <c r="G28" i="51"/>
  <c r="G29" i="51"/>
  <c r="G30" i="51"/>
  <c r="G31" i="51"/>
  <c r="G32" i="51"/>
  <c r="G33" i="51"/>
  <c r="G34" i="51"/>
  <c r="G35" i="51"/>
  <c r="G36" i="51"/>
  <c r="G37" i="51"/>
  <c r="G38" i="51"/>
  <c r="G39" i="51"/>
  <c r="G40" i="51"/>
  <c r="G41" i="51"/>
  <c r="G42" i="51"/>
  <c r="G43" i="51"/>
  <c r="G44" i="51"/>
  <c r="G45" i="51"/>
  <c r="G46" i="51"/>
  <c r="G47" i="51"/>
  <c r="G48" i="51"/>
  <c r="G49" i="51"/>
  <c r="G50" i="51"/>
  <c r="G51" i="51"/>
  <c r="G52" i="51"/>
  <c r="G53" i="51"/>
  <c r="G54" i="51"/>
  <c r="G55" i="51"/>
  <c r="G56" i="51"/>
  <c r="G57" i="51"/>
  <c r="G58" i="51"/>
  <c r="G59" i="51"/>
  <c r="G60" i="51"/>
  <c r="G61" i="51"/>
  <c r="G62" i="51"/>
  <c r="G63" i="51"/>
  <c r="G64" i="51"/>
  <c r="G65" i="51"/>
  <c r="G66" i="51"/>
  <c r="G67" i="51"/>
  <c r="G68" i="51"/>
  <c r="G69" i="51"/>
  <c r="G70" i="51"/>
  <c r="G71" i="51"/>
  <c r="G72" i="51"/>
  <c r="G73" i="51"/>
  <c r="G74" i="51"/>
  <c r="G75" i="51"/>
  <c r="G76" i="51"/>
  <c r="G77" i="51"/>
  <c r="G78" i="51"/>
  <c r="G79" i="51"/>
  <c r="G80" i="51"/>
  <c r="G81" i="51"/>
  <c r="G82" i="51"/>
  <c r="G83" i="51"/>
  <c r="G84" i="51"/>
  <c r="G85" i="51"/>
  <c r="G86" i="51"/>
  <c r="G87" i="51"/>
  <c r="G88" i="51"/>
  <c r="G89" i="51"/>
  <c r="G90" i="51"/>
  <c r="G91" i="51"/>
  <c r="G92" i="51"/>
  <c r="G93" i="51"/>
  <c r="G94" i="51"/>
  <c r="G95" i="51"/>
  <c r="G96" i="51"/>
  <c r="G97" i="51"/>
  <c r="G98" i="51"/>
  <c r="G99" i="51"/>
  <c r="G100" i="51"/>
  <c r="G101" i="51"/>
  <c r="G102" i="51"/>
  <c r="G103" i="51"/>
  <c r="G104" i="51"/>
  <c r="G105" i="51"/>
  <c r="G106" i="51"/>
  <c r="G107" i="51"/>
  <c r="G108" i="51"/>
  <c r="G109" i="51"/>
  <c r="G110" i="51"/>
  <c r="G111" i="51"/>
  <c r="G112" i="51"/>
  <c r="G113" i="51"/>
  <c r="G114" i="51"/>
  <c r="G115" i="51"/>
  <c r="G116" i="51"/>
  <c r="G117" i="51"/>
  <c r="G118" i="51"/>
  <c r="G119" i="51"/>
  <c r="G120" i="51"/>
  <c r="G121" i="51"/>
  <c r="G122" i="51"/>
  <c r="G123" i="51"/>
  <c r="G124" i="51"/>
  <c r="G125" i="51"/>
  <c r="G126" i="51"/>
  <c r="G127" i="51"/>
  <c r="G128" i="51"/>
  <c r="G129" i="51"/>
  <c r="G130" i="51"/>
  <c r="G131" i="51"/>
  <c r="G132" i="51"/>
  <c r="G133" i="51"/>
  <c r="G134" i="51"/>
  <c r="G135" i="51"/>
  <c r="G136" i="51"/>
  <c r="G137" i="51"/>
  <c r="G138" i="51"/>
  <c r="G139" i="51"/>
  <c r="G140" i="51"/>
  <c r="G141" i="51"/>
  <c r="G142" i="51"/>
  <c r="G143" i="51"/>
  <c r="G144" i="51"/>
  <c r="G145" i="51"/>
  <c r="G146" i="51"/>
  <c r="G147" i="51"/>
  <c r="G148" i="51"/>
  <c r="G149" i="51"/>
  <c r="G150" i="51"/>
  <c r="G151" i="51"/>
  <c r="G152" i="51"/>
  <c r="G153" i="51"/>
  <c r="G154" i="51"/>
  <c r="G155" i="51"/>
  <c r="G156" i="51"/>
  <c r="G157" i="51"/>
  <c r="G158" i="51"/>
  <c r="G159" i="51"/>
  <c r="G160" i="51"/>
  <c r="G161" i="51"/>
  <c r="G162" i="51"/>
  <c r="G163" i="51"/>
  <c r="G164" i="51"/>
  <c r="G165" i="51"/>
  <c r="G166" i="51"/>
  <c r="G167" i="51"/>
  <c r="G168" i="51"/>
  <c r="G169" i="51"/>
  <c r="G170" i="51"/>
  <c r="G171" i="51"/>
  <c r="G172" i="51"/>
  <c r="G173" i="51"/>
  <c r="G174" i="51"/>
  <c r="G175" i="51"/>
  <c r="G176" i="51"/>
  <c r="G177" i="51"/>
  <c r="G178" i="51"/>
  <c r="G179" i="51"/>
  <c r="G180" i="51"/>
  <c r="G181" i="51"/>
  <c r="G182" i="51"/>
  <c r="G183" i="51"/>
  <c r="G184" i="51"/>
  <c r="G185" i="51"/>
  <c r="G186" i="51"/>
  <c r="G187" i="51"/>
  <c r="G188" i="51"/>
  <c r="G189" i="51"/>
  <c r="G190" i="51"/>
  <c r="G191" i="51"/>
  <c r="G192" i="51"/>
  <c r="G193" i="51"/>
  <c r="G194" i="51"/>
  <c r="G195" i="51"/>
  <c r="G196" i="51"/>
  <c r="G197" i="51"/>
  <c r="G198" i="51"/>
  <c r="G199" i="51"/>
  <c r="G200" i="51"/>
  <c r="G201" i="51"/>
  <c r="G202" i="51"/>
  <c r="G203" i="51"/>
  <c r="G204" i="51"/>
  <c r="G205" i="51"/>
  <c r="G206" i="51"/>
  <c r="G207" i="51"/>
  <c r="G208" i="51"/>
  <c r="G209" i="51"/>
  <c r="G210" i="51"/>
  <c r="G211" i="51"/>
  <c r="G212" i="51"/>
  <c r="G213" i="51"/>
  <c r="G214" i="51"/>
  <c r="G215" i="51"/>
  <c r="G216" i="51"/>
  <c r="G217" i="51"/>
  <c r="G218" i="51"/>
  <c r="G219" i="51"/>
  <c r="G220" i="51"/>
  <c r="G221" i="51"/>
  <c r="G222" i="51"/>
  <c r="G223" i="51"/>
  <c r="G224" i="51"/>
  <c r="G225" i="51"/>
  <c r="G226" i="51"/>
  <c r="G227" i="51"/>
  <c r="G228" i="51"/>
  <c r="G229" i="51"/>
  <c r="G230" i="51"/>
  <c r="G231" i="51"/>
  <c r="G232" i="51"/>
  <c r="G233" i="51"/>
  <c r="G234" i="51"/>
  <c r="G235" i="51"/>
  <c r="G236" i="51"/>
  <c r="G237" i="51"/>
  <c r="G238" i="51"/>
  <c r="G239" i="51"/>
  <c r="G240" i="51"/>
  <c r="G241" i="51"/>
  <c r="G242" i="51"/>
  <c r="G243" i="51"/>
  <c r="G244" i="51"/>
  <c r="G245" i="51"/>
  <c r="G246" i="51"/>
  <c r="G247" i="51"/>
  <c r="G248" i="51"/>
  <c r="G249" i="51"/>
  <c r="G250" i="51"/>
  <c r="G251" i="51"/>
  <c r="G252" i="51"/>
  <c r="G253" i="51"/>
  <c r="G254" i="51"/>
  <c r="G255" i="51"/>
  <c r="G256" i="51"/>
  <c r="G257" i="51"/>
  <c r="G258" i="51"/>
  <c r="G259" i="51"/>
  <c r="G260" i="51"/>
  <c r="G261" i="51"/>
  <c r="G262" i="51"/>
  <c r="G263" i="51"/>
  <c r="G264" i="51"/>
  <c r="G265" i="51"/>
  <c r="G266" i="51"/>
  <c r="G267" i="51"/>
  <c r="G268" i="51"/>
  <c r="G269" i="51"/>
  <c r="G270" i="51"/>
  <c r="G271" i="51"/>
  <c r="G272" i="51"/>
  <c r="G273" i="51"/>
  <c r="G274" i="51"/>
  <c r="G275" i="51"/>
  <c r="G276" i="51"/>
  <c r="G277" i="51"/>
  <c r="G278" i="51"/>
  <c r="G279" i="51"/>
  <c r="G280" i="51"/>
  <c r="G281" i="51"/>
  <c r="G282" i="51"/>
  <c r="G283" i="51"/>
  <c r="G284" i="51"/>
  <c r="G285" i="51"/>
  <c r="G286" i="51"/>
  <c r="G287" i="51"/>
  <c r="G288" i="51"/>
  <c r="G289" i="51"/>
  <c r="G290" i="51"/>
  <c r="G291" i="51"/>
  <c r="G292" i="51"/>
  <c r="G293" i="51"/>
  <c r="G294" i="51"/>
  <c r="G295" i="51"/>
  <c r="G296" i="51"/>
  <c r="G297" i="51"/>
  <c r="G298" i="51"/>
  <c r="G299" i="51"/>
  <c r="G300" i="51"/>
  <c r="G301" i="51"/>
  <c r="G302" i="51"/>
  <c r="G303" i="51"/>
  <c r="G304" i="51"/>
  <c r="G305" i="51"/>
  <c r="G306" i="51"/>
  <c r="G307" i="51"/>
  <c r="G308" i="51"/>
  <c r="G309" i="51"/>
  <c r="G310" i="51"/>
  <c r="G311" i="51"/>
  <c r="G312" i="51"/>
  <c r="G313" i="51"/>
  <c r="G314" i="51"/>
  <c r="G315" i="51"/>
  <c r="G316" i="51"/>
  <c r="G317" i="51"/>
  <c r="G318" i="51"/>
  <c r="G319" i="51"/>
  <c r="G320" i="51"/>
  <c r="G321" i="51"/>
  <c r="G322" i="51"/>
  <c r="G323" i="51"/>
  <c r="G324" i="51"/>
  <c r="G325" i="51"/>
  <c r="G326" i="51"/>
  <c r="G327" i="51"/>
  <c r="G328" i="51"/>
  <c r="G329" i="51"/>
  <c r="G330" i="51"/>
  <c r="G331" i="51"/>
  <c r="G332" i="51"/>
  <c r="G333" i="51"/>
  <c r="G334" i="51"/>
  <c r="G335" i="51"/>
  <c r="G336" i="51"/>
  <c r="G337" i="51"/>
  <c r="G338" i="51"/>
  <c r="G339" i="51"/>
  <c r="G340" i="51"/>
  <c r="G341" i="51"/>
  <c r="G342" i="51"/>
  <c r="G343" i="51"/>
  <c r="G344" i="51"/>
  <c r="G345" i="51"/>
  <c r="G346" i="51"/>
  <c r="G347" i="51"/>
  <c r="G348" i="51"/>
  <c r="G349" i="51"/>
  <c r="G350" i="51"/>
  <c r="G351" i="51"/>
  <c r="G352" i="51"/>
  <c r="G353" i="51"/>
  <c r="G354" i="51"/>
  <c r="G355" i="51"/>
  <c r="G356" i="51"/>
  <c r="G357" i="51"/>
  <c r="G358" i="51"/>
  <c r="G359" i="51"/>
  <c r="G360" i="51"/>
  <c r="G361" i="51"/>
  <c r="G362" i="51"/>
  <c r="G363" i="51"/>
  <c r="G364" i="51"/>
  <c r="G365" i="51"/>
  <c r="G366" i="51"/>
  <c r="G367" i="51"/>
  <c r="G368" i="51"/>
  <c r="G369" i="51"/>
  <c r="G370" i="51"/>
  <c r="G371" i="51"/>
  <c r="G372" i="51"/>
  <c r="G373" i="51"/>
  <c r="G374" i="51"/>
  <c r="G375" i="51"/>
  <c r="G376" i="51"/>
  <c r="G377" i="51"/>
  <c r="G378" i="51"/>
  <c r="G379" i="51"/>
  <c r="G380" i="51"/>
  <c r="G381" i="51"/>
  <c r="G382" i="51"/>
  <c r="G383" i="51"/>
  <c r="G384" i="51"/>
  <c r="G385" i="51"/>
  <c r="G386" i="51"/>
  <c r="G387" i="51"/>
  <c r="G388" i="51"/>
  <c r="G389" i="51"/>
  <c r="G390" i="51"/>
  <c r="G391" i="51"/>
  <c r="G392" i="51"/>
  <c r="G393" i="51"/>
  <c r="G394" i="51"/>
  <c r="G395" i="51"/>
  <c r="G396" i="51"/>
  <c r="G397" i="51"/>
  <c r="G398" i="51"/>
  <c r="G399" i="51"/>
  <c r="G400" i="51"/>
  <c r="G401" i="51"/>
  <c r="G402" i="51"/>
  <c r="G403" i="51"/>
  <c r="G404" i="51"/>
  <c r="G405" i="51"/>
  <c r="G406" i="51"/>
  <c r="G407" i="51"/>
  <c r="G408" i="51"/>
  <c r="G409" i="51"/>
  <c r="G410" i="51"/>
  <c r="G411" i="51"/>
  <c r="G412" i="51"/>
  <c r="G413" i="51"/>
  <c r="G414" i="51"/>
  <c r="G415" i="51"/>
  <c r="G416" i="51"/>
  <c r="G417" i="51"/>
  <c r="G418" i="51"/>
  <c r="G419" i="51"/>
  <c r="G420" i="51"/>
  <c r="G421" i="51"/>
  <c r="G422" i="51"/>
  <c r="G423" i="51"/>
  <c r="G424" i="51"/>
  <c r="G425" i="51"/>
  <c r="G426" i="51"/>
  <c r="G427" i="51"/>
  <c r="G428" i="51"/>
  <c r="G429" i="51"/>
  <c r="G430" i="51"/>
  <c r="G431" i="51"/>
  <c r="G432" i="51"/>
  <c r="G433" i="51"/>
  <c r="G434" i="51"/>
  <c r="G435" i="51"/>
  <c r="G436" i="51"/>
  <c r="G437" i="51"/>
  <c r="G438" i="51"/>
  <c r="G439" i="51"/>
  <c r="G440" i="51"/>
  <c r="G441" i="51"/>
  <c r="G442" i="51"/>
  <c r="G443" i="51"/>
  <c r="G444" i="51"/>
  <c r="G445" i="51"/>
  <c r="G446" i="51"/>
  <c r="G447" i="51"/>
  <c r="G448" i="51"/>
  <c r="G449" i="51"/>
  <c r="G450" i="51"/>
  <c r="G451" i="51"/>
  <c r="G452" i="51"/>
  <c r="G453" i="51"/>
  <c r="G454" i="51"/>
  <c r="G455" i="51"/>
  <c r="G456" i="51"/>
  <c r="G457" i="51"/>
  <c r="G458" i="51"/>
  <c r="G459" i="51"/>
  <c r="G460" i="51"/>
  <c r="G461" i="51"/>
  <c r="G462" i="51"/>
  <c r="G463" i="51"/>
  <c r="G464" i="51"/>
  <c r="G465" i="51"/>
  <c r="G466" i="51"/>
  <c r="G467" i="51"/>
  <c r="G468" i="51"/>
  <c r="G469" i="51"/>
  <c r="G470" i="51"/>
  <c r="G471" i="51"/>
  <c r="G472" i="51"/>
  <c r="G473" i="51"/>
  <c r="G474" i="51"/>
  <c r="G475" i="51"/>
  <c r="G476" i="51"/>
  <c r="G477" i="51"/>
  <c r="G478" i="51"/>
  <c r="G479" i="51"/>
  <c r="G480" i="51"/>
  <c r="G481" i="51"/>
  <c r="G482" i="51"/>
  <c r="G483" i="51"/>
  <c r="G484" i="51"/>
  <c r="G485" i="51"/>
  <c r="G486" i="51"/>
  <c r="G487" i="51"/>
  <c r="G488" i="51"/>
  <c r="G489" i="51"/>
  <c r="G490" i="51"/>
  <c r="G491" i="51"/>
  <c r="G492" i="51"/>
  <c r="G493" i="51"/>
  <c r="G494" i="51"/>
  <c r="G495" i="51"/>
  <c r="G496" i="51"/>
  <c r="G497" i="51"/>
  <c r="G498" i="51"/>
  <c r="G499" i="51"/>
  <c r="G500" i="51"/>
  <c r="G501" i="51"/>
  <c r="G502" i="51"/>
  <c r="G503" i="51"/>
  <c r="G504" i="51"/>
  <c r="G505" i="51"/>
  <c r="G506" i="51"/>
  <c r="G507" i="51"/>
  <c r="G508" i="51"/>
  <c r="G509" i="51"/>
  <c r="G510" i="51"/>
  <c r="G511" i="51"/>
  <c r="G512" i="51"/>
  <c r="G513" i="51"/>
  <c r="G514" i="51"/>
  <c r="G515" i="51"/>
  <c r="G516" i="51"/>
  <c r="G517" i="51"/>
  <c r="G518" i="51"/>
  <c r="G519" i="51"/>
  <c r="G520" i="51"/>
  <c r="G521" i="51"/>
  <c r="G522" i="51"/>
  <c r="G523" i="51"/>
  <c r="G524" i="51"/>
  <c r="G525" i="51"/>
  <c r="G526" i="51"/>
  <c r="G527" i="51"/>
  <c r="G528" i="51"/>
  <c r="G529" i="51"/>
  <c r="G530" i="51"/>
  <c r="G531" i="51"/>
  <c r="G532" i="51"/>
  <c r="G533" i="51"/>
  <c r="G534" i="51"/>
  <c r="G535" i="51"/>
  <c r="G536" i="51"/>
  <c r="G537" i="51"/>
  <c r="G538" i="51"/>
  <c r="G539" i="51"/>
  <c r="G540" i="51"/>
  <c r="G541" i="51"/>
  <c r="G542" i="51"/>
  <c r="G543" i="51"/>
  <c r="G544" i="51"/>
  <c r="G545" i="51"/>
  <c r="G546" i="51"/>
  <c r="G547" i="51"/>
  <c r="G548" i="51"/>
  <c r="G549" i="51"/>
  <c r="G550" i="51"/>
  <c r="G551" i="51"/>
  <c r="G552" i="51"/>
  <c r="G553" i="51"/>
  <c r="G554" i="51"/>
  <c r="G555" i="51"/>
  <c r="G556" i="51"/>
  <c r="G557" i="51"/>
  <c r="G558" i="51"/>
  <c r="G559" i="51"/>
  <c r="G560" i="51"/>
  <c r="G561" i="51"/>
  <c r="G562" i="51"/>
  <c r="G563" i="51"/>
  <c r="G564" i="51"/>
  <c r="G565" i="51"/>
  <c r="G566" i="51"/>
  <c r="G567" i="51"/>
  <c r="G568" i="51"/>
  <c r="G569" i="51"/>
  <c r="G570" i="51"/>
  <c r="G571" i="51"/>
  <c r="G572" i="51"/>
  <c r="G573" i="51"/>
  <c r="G574" i="51"/>
  <c r="G575" i="51"/>
  <c r="G576" i="51"/>
  <c r="G577" i="51"/>
  <c r="G578" i="51"/>
  <c r="G579" i="51"/>
  <c r="G580" i="51"/>
  <c r="G581" i="51"/>
  <c r="G582" i="51"/>
  <c r="G583" i="51"/>
  <c r="G584" i="51"/>
  <c r="G585" i="51"/>
  <c r="G586" i="51"/>
  <c r="G587" i="51"/>
  <c r="G588" i="51"/>
  <c r="G589" i="51"/>
  <c r="G590" i="51"/>
  <c r="G591" i="51"/>
  <c r="G592" i="51"/>
  <c r="G593" i="51"/>
  <c r="G594" i="51"/>
  <c r="G595" i="51"/>
  <c r="G596" i="51"/>
  <c r="G597" i="51"/>
  <c r="G598" i="51"/>
  <c r="G599" i="51"/>
  <c r="G600" i="51"/>
  <c r="G601" i="51"/>
  <c r="G602" i="51"/>
  <c r="G603" i="51"/>
  <c r="G604" i="51"/>
  <c r="G605" i="51"/>
  <c r="G606" i="51"/>
  <c r="G607" i="51"/>
  <c r="G608" i="51"/>
  <c r="L560" i="51"/>
  <c r="G184" i="54"/>
  <c r="G185" i="54"/>
  <c r="G186" i="54"/>
  <c r="G187" i="54"/>
  <c r="G188" i="54"/>
  <c r="G189" i="54"/>
  <c r="G190" i="54"/>
  <c r="G191" i="54"/>
  <c r="G192" i="54"/>
  <c r="G193" i="54"/>
  <c r="G194" i="54"/>
  <c r="G195" i="54"/>
  <c r="G196" i="54"/>
  <c r="G197" i="54"/>
  <c r="G198" i="54"/>
  <c r="G199" i="54"/>
  <c r="G613" i="52"/>
  <c r="G609" i="51"/>
  <c r="G610" i="51"/>
  <c r="G611" i="51"/>
  <c r="G612" i="51"/>
  <c r="G200" i="54"/>
  <c r="G201" i="54"/>
  <c r="G202" i="54"/>
  <c r="G203" i="54"/>
  <c r="G204" i="54"/>
  <c r="G205" i="54"/>
  <c r="G206" i="54"/>
  <c r="G207" i="54"/>
  <c r="G208" i="54"/>
  <c r="G613" i="51"/>
  <c r="G614" i="51"/>
  <c r="G615" i="51"/>
  <c r="G616" i="51"/>
  <c r="G617" i="51"/>
  <c r="G618" i="51"/>
  <c r="G619" i="51"/>
  <c r="G620" i="51"/>
  <c r="G614" i="52"/>
  <c r="G615" i="52"/>
  <c r="G616" i="52"/>
  <c r="G617" i="52"/>
  <c r="G618" i="52"/>
  <c r="G619" i="52"/>
  <c r="G620" i="52"/>
  <c r="G621" i="52"/>
  <c r="G622" i="52"/>
  <c r="L576" i="35"/>
  <c r="G209" i="54"/>
  <c r="G210" i="54"/>
  <c r="G211" i="54"/>
  <c r="G212" i="54"/>
  <c r="G213" i="54"/>
  <c r="G214" i="54"/>
  <c r="G215" i="54"/>
  <c r="G216" i="54"/>
  <c r="G812" i="53"/>
  <c r="G813" i="53"/>
  <c r="G814" i="53"/>
  <c r="G815" i="53"/>
  <c r="G816" i="53"/>
  <c r="G817" i="53"/>
  <c r="G818" i="53"/>
  <c r="G819" i="53"/>
  <c r="G820" i="53"/>
  <c r="G821" i="53"/>
  <c r="G621" i="51"/>
  <c r="G622" i="51"/>
  <c r="G623" i="51"/>
  <c r="G624" i="51"/>
  <c r="G625" i="51"/>
  <c r="G626" i="51"/>
  <c r="G627" i="51"/>
  <c r="G623" i="52"/>
  <c r="G624" i="52"/>
  <c r="G625" i="52"/>
  <c r="G626" i="52"/>
  <c r="G627" i="52"/>
  <c r="G628" i="52"/>
  <c r="G629" i="52"/>
  <c r="G630" i="52"/>
  <c r="G631" i="52"/>
  <c r="G632" i="52"/>
  <c r="G633" i="52"/>
  <c r="G634" i="52"/>
  <c r="G635" i="52"/>
  <c r="G636" i="52"/>
  <c r="G637" i="52"/>
  <c r="G638" i="52"/>
  <c r="G639" i="52"/>
  <c r="G640" i="52"/>
  <c r="G641" i="52"/>
  <c r="G642" i="52"/>
  <c r="G643" i="52"/>
  <c r="G644" i="52"/>
  <c r="G645" i="52"/>
  <c r="G646" i="52"/>
  <c r="G647" i="52"/>
  <c r="G648" i="52"/>
  <c r="G649" i="52"/>
  <c r="G650" i="52"/>
  <c r="G651" i="52"/>
  <c r="G652" i="52"/>
  <c r="G653" i="52"/>
  <c r="G654" i="52"/>
  <c r="G655" i="52"/>
  <c r="G656" i="52"/>
  <c r="G657" i="52"/>
  <c r="G658" i="52"/>
  <c r="G659" i="52"/>
  <c r="G660" i="52"/>
  <c r="G661" i="52"/>
  <c r="G662" i="52"/>
  <c r="G663" i="52"/>
  <c r="G664" i="52"/>
  <c r="G665" i="52"/>
  <c r="G666" i="52"/>
  <c r="G667" i="52"/>
  <c r="G668" i="52"/>
  <c r="G669" i="52"/>
  <c r="G670" i="52"/>
  <c r="G671" i="52"/>
  <c r="L661" i="11"/>
  <c r="G217" i="54"/>
  <c r="G218" i="54"/>
  <c r="G219" i="54"/>
  <c r="G220" i="54"/>
  <c r="G221" i="54"/>
  <c r="G222" i="54"/>
  <c r="G223" i="54"/>
  <c r="G224" i="54"/>
  <c r="G225" i="54"/>
  <c r="G226" i="54"/>
  <c r="G227" i="54"/>
  <c r="G228" i="54"/>
  <c r="G229" i="54"/>
  <c r="G230" i="54"/>
  <c r="G231" i="54"/>
  <c r="G232" i="54"/>
  <c r="G233" i="54"/>
  <c r="G234" i="54"/>
  <c r="G235" i="54"/>
  <c r="G236" i="54"/>
  <c r="G237" i="54"/>
  <c r="G238" i="54"/>
  <c r="G239" i="54"/>
  <c r="G240" i="54"/>
  <c r="G241" i="54"/>
  <c r="G242" i="54"/>
  <c r="G243" i="54"/>
  <c r="G244" i="54"/>
  <c r="G245" i="54"/>
  <c r="G246" i="54"/>
  <c r="G247" i="54"/>
  <c r="G248" i="54"/>
  <c r="G249" i="54"/>
  <c r="G250" i="54"/>
  <c r="G251" i="54"/>
  <c r="G252" i="54"/>
  <c r="G253" i="54"/>
  <c r="G254" i="54"/>
  <c r="G255" i="54"/>
  <c r="G256" i="54"/>
  <c r="G257" i="54"/>
  <c r="G258" i="54"/>
  <c r="G259" i="54"/>
  <c r="G260" i="54"/>
  <c r="G261" i="54"/>
  <c r="G262" i="54"/>
  <c r="G263" i="54"/>
  <c r="G264" i="54"/>
  <c r="G265" i="54"/>
  <c r="G266" i="54"/>
  <c r="G267" i="54"/>
  <c r="G268" i="54"/>
  <c r="G269" i="54"/>
  <c r="G270" i="54"/>
  <c r="G271" i="54"/>
  <c r="G272" i="54"/>
  <c r="G273" i="54"/>
  <c r="G274" i="54"/>
  <c r="G275" i="54"/>
  <c r="G276" i="54"/>
  <c r="G277" i="54"/>
  <c r="G278" i="54"/>
  <c r="G279" i="54"/>
  <c r="G280" i="54"/>
  <c r="G281" i="54"/>
  <c r="G282" i="54"/>
  <c r="G283" i="54"/>
  <c r="G284" i="54"/>
  <c r="G285" i="54"/>
  <c r="G286" i="54"/>
  <c r="G287" i="54"/>
  <c r="G288" i="54"/>
  <c r="G289" i="54"/>
  <c r="G290" i="54"/>
  <c r="G291" i="54"/>
  <c r="G292" i="54"/>
  <c r="G293" i="54"/>
  <c r="G294" i="54"/>
  <c r="G295" i="54"/>
  <c r="G296" i="54"/>
  <c r="G297" i="54"/>
  <c r="G298" i="54"/>
  <c r="G299" i="54"/>
  <c r="G300" i="54"/>
  <c r="G301" i="54"/>
  <c r="G302" i="54"/>
  <c r="G303" i="54"/>
  <c r="G304" i="54"/>
  <c r="G305" i="54"/>
  <c r="G306" i="54"/>
  <c r="G307" i="54"/>
  <c r="G308" i="54"/>
  <c r="G309" i="54"/>
  <c r="G310" i="54"/>
  <c r="G311" i="54"/>
  <c r="G312" i="54"/>
  <c r="G313" i="54"/>
  <c r="G314" i="54"/>
  <c r="C15" i="48"/>
  <c r="AC15" i="48"/>
  <c r="G822" i="53"/>
  <c r="G823" i="53"/>
  <c r="G824" i="53"/>
  <c r="G825" i="53"/>
  <c r="G826" i="53"/>
  <c r="G827" i="53"/>
  <c r="G828" i="53"/>
  <c r="G829" i="53"/>
  <c r="G830" i="53"/>
  <c r="G628" i="51"/>
  <c r="G629" i="51"/>
  <c r="G672" i="52"/>
  <c r="G673" i="52"/>
  <c r="L599" i="42"/>
  <c r="K599" i="42"/>
  <c r="K601" i="42"/>
  <c r="L587" i="29"/>
  <c r="L579" i="1"/>
  <c r="L569" i="1"/>
  <c r="G831" i="53"/>
  <c r="G832" i="53"/>
  <c r="G833" i="53"/>
  <c r="G834" i="53"/>
  <c r="G835" i="53"/>
  <c r="G836" i="53"/>
  <c r="G837" i="53"/>
  <c r="G838" i="53"/>
  <c r="G839" i="53"/>
  <c r="G840" i="53"/>
  <c r="G841" i="53"/>
  <c r="G842" i="53"/>
  <c r="G843" i="53"/>
  <c r="G844" i="53"/>
  <c r="G845" i="53"/>
  <c r="G846" i="53"/>
  <c r="G630" i="51"/>
  <c r="G631" i="51"/>
  <c r="G632" i="51"/>
  <c r="G633" i="51"/>
  <c r="G634" i="51"/>
  <c r="G635" i="51"/>
  <c r="G636" i="51"/>
  <c r="G637" i="51"/>
  <c r="G638" i="51"/>
  <c r="G639" i="51"/>
  <c r="G640" i="51"/>
  <c r="G641" i="51"/>
  <c r="G642" i="51"/>
  <c r="G674" i="52"/>
  <c r="G675" i="52"/>
  <c r="G676" i="52"/>
  <c r="G677" i="52"/>
  <c r="G678" i="52"/>
  <c r="H658" i="16"/>
  <c r="G847" i="53"/>
  <c r="G848" i="53"/>
  <c r="G849" i="53"/>
  <c r="G850" i="53"/>
  <c r="G851" i="53"/>
  <c r="G852" i="53"/>
  <c r="G853" i="53"/>
  <c r="G854" i="53"/>
  <c r="G855" i="53"/>
  <c r="G856" i="53"/>
  <c r="G857" i="53"/>
  <c r="G858" i="53"/>
  <c r="G859" i="53"/>
  <c r="G860" i="53"/>
  <c r="G861" i="53"/>
  <c r="G862" i="53"/>
  <c r="G863" i="53"/>
  <c r="G864" i="53"/>
  <c r="G865" i="53"/>
  <c r="G866" i="53"/>
  <c r="G867" i="53"/>
  <c r="G868" i="53"/>
  <c r="G869" i="53"/>
  <c r="G870" i="53"/>
  <c r="G871" i="53"/>
  <c r="G872" i="53"/>
  <c r="G873" i="53"/>
  <c r="G874" i="53"/>
  <c r="G875" i="53"/>
  <c r="G876" i="53"/>
  <c r="G877" i="53"/>
  <c r="G878" i="53"/>
  <c r="G879" i="53"/>
  <c r="G880" i="53"/>
  <c r="G881" i="53"/>
  <c r="G882" i="53"/>
  <c r="G883" i="53"/>
  <c r="G884" i="53"/>
  <c r="G885" i="53"/>
  <c r="G886" i="53"/>
  <c r="G887" i="53"/>
  <c r="G888" i="53"/>
  <c r="G889" i="53"/>
  <c r="G890" i="53"/>
  <c r="G891" i="53"/>
  <c r="G892" i="53"/>
  <c r="G893" i="53"/>
  <c r="G894" i="53"/>
  <c r="G895" i="53"/>
  <c r="G896" i="53"/>
  <c r="G897" i="53"/>
  <c r="G898" i="53"/>
  <c r="G899" i="53"/>
  <c r="G900" i="53"/>
  <c r="G901" i="53"/>
  <c r="G902" i="53"/>
  <c r="G903" i="53"/>
  <c r="G904" i="53"/>
  <c r="G905" i="53"/>
  <c r="G906" i="53"/>
  <c r="G679" i="52"/>
  <c r="G680" i="52"/>
  <c r="G681" i="52"/>
  <c r="G682" i="52"/>
  <c r="G683" i="52"/>
  <c r="G684" i="52"/>
  <c r="G685" i="52"/>
  <c r="G686" i="52"/>
  <c r="G687" i="52"/>
  <c r="G688" i="52"/>
  <c r="G689" i="52"/>
  <c r="G690" i="52"/>
  <c r="G691" i="52"/>
  <c r="G692" i="52"/>
  <c r="G693" i="52"/>
  <c r="G694" i="52"/>
  <c r="G695" i="52"/>
  <c r="G696" i="52"/>
  <c r="G697" i="52"/>
  <c r="G698" i="52"/>
  <c r="G699" i="52"/>
  <c r="G700" i="52"/>
  <c r="G701" i="52"/>
  <c r="G702" i="52"/>
  <c r="G703" i="52"/>
  <c r="G704" i="52"/>
  <c r="G705" i="52"/>
  <c r="G706" i="52"/>
  <c r="G707" i="52"/>
  <c r="G708" i="52"/>
  <c r="G709" i="52"/>
  <c r="G710" i="52"/>
  <c r="G711" i="52"/>
  <c r="G712" i="52"/>
  <c r="G713" i="52"/>
  <c r="G714" i="52"/>
  <c r="G715" i="52"/>
  <c r="G716" i="52"/>
  <c r="G717" i="52"/>
  <c r="G718" i="52"/>
  <c r="G719" i="52"/>
  <c r="G720" i="52"/>
  <c r="G721" i="52"/>
  <c r="G722" i="52"/>
  <c r="G723" i="52"/>
  <c r="G724" i="52"/>
  <c r="G725" i="52"/>
  <c r="G726" i="52"/>
  <c r="G643" i="51"/>
  <c r="G644" i="51"/>
  <c r="G645" i="51"/>
  <c r="G646" i="51"/>
  <c r="G647" i="51"/>
  <c r="G648" i="51"/>
  <c r="G649" i="51"/>
  <c r="G650" i="51"/>
  <c r="G651" i="51"/>
  <c r="G652" i="51"/>
  <c r="G653" i="51"/>
  <c r="G654" i="51"/>
  <c r="G655" i="51"/>
  <c r="G656" i="51"/>
  <c r="G657" i="51"/>
  <c r="G658" i="51"/>
  <c r="G659" i="51"/>
  <c r="G660" i="51"/>
  <c r="G661" i="51"/>
  <c r="G662" i="51"/>
  <c r="G663" i="51"/>
  <c r="G664" i="51"/>
  <c r="G665" i="51"/>
  <c r="G666" i="51"/>
  <c r="G667" i="51"/>
  <c r="G668" i="51"/>
  <c r="G669" i="51"/>
  <c r="G670" i="51"/>
  <c r="G671" i="51"/>
  <c r="G672" i="51"/>
  <c r="G673" i="51"/>
  <c r="G674" i="51"/>
  <c r="G675" i="51"/>
  <c r="G676" i="51"/>
  <c r="G677" i="51"/>
  <c r="G678" i="51"/>
  <c r="G679" i="51"/>
  <c r="G680" i="51"/>
  <c r="F576" i="34"/>
  <c r="M569" i="15"/>
  <c r="M578" i="15"/>
  <c r="G907" i="53"/>
  <c r="G908" i="53"/>
  <c r="G909" i="53"/>
  <c r="G910" i="53"/>
  <c r="G911" i="53"/>
  <c r="G912" i="53"/>
  <c r="G913" i="53"/>
  <c r="G914" i="53"/>
  <c r="G915" i="53"/>
  <c r="G916" i="53"/>
  <c r="G917" i="53"/>
  <c r="G918" i="53"/>
  <c r="G919" i="53"/>
  <c r="G920" i="53"/>
  <c r="G921" i="53"/>
  <c r="G922" i="53"/>
  <c r="G923" i="53"/>
  <c r="G924" i="53"/>
  <c r="G925" i="53"/>
  <c r="G926" i="53"/>
  <c r="G927" i="53"/>
  <c r="G928" i="53"/>
  <c r="G929" i="53"/>
  <c r="G930" i="53"/>
  <c r="G931" i="53"/>
  <c r="G932" i="53"/>
  <c r="G933" i="53"/>
  <c r="G934" i="53"/>
  <c r="G935" i="53"/>
  <c r="G936" i="53"/>
  <c r="G937" i="53"/>
  <c r="G938" i="53"/>
  <c r="G939" i="53"/>
  <c r="G940" i="53"/>
  <c r="G941" i="53"/>
  <c r="G942" i="53"/>
  <c r="G943" i="53"/>
  <c r="G944" i="53"/>
  <c r="G945" i="53"/>
  <c r="G946" i="53"/>
  <c r="G947" i="53"/>
  <c r="G948" i="53"/>
  <c r="G949" i="53"/>
  <c r="G950" i="53"/>
  <c r="G951" i="53"/>
  <c r="G952" i="53"/>
  <c r="G953" i="53"/>
  <c r="G954" i="53"/>
  <c r="G955" i="53"/>
  <c r="G956" i="53"/>
  <c r="G957" i="53"/>
  <c r="G958" i="53"/>
  <c r="G959" i="53"/>
  <c r="G960" i="53"/>
  <c r="G961" i="53"/>
  <c r="G962" i="53"/>
  <c r="G963" i="53"/>
  <c r="G727" i="52"/>
  <c r="G728" i="52"/>
  <c r="G729" i="52"/>
  <c r="G730" i="52"/>
  <c r="G731" i="52"/>
  <c r="G732" i="52"/>
  <c r="G733" i="52"/>
  <c r="G734" i="52"/>
  <c r="G735" i="52"/>
  <c r="G736" i="52"/>
  <c r="G737" i="52"/>
  <c r="G738" i="52"/>
  <c r="G739" i="52"/>
  <c r="G740" i="52"/>
  <c r="G741" i="52"/>
  <c r="G742" i="52"/>
  <c r="G743" i="52"/>
  <c r="G744" i="52"/>
  <c r="G745" i="52"/>
  <c r="G746" i="52"/>
  <c r="G747" i="52"/>
  <c r="G748" i="52"/>
  <c r="G749" i="52"/>
  <c r="G750" i="52"/>
  <c r="G751" i="52"/>
  <c r="G752" i="52"/>
  <c r="G753" i="52"/>
  <c r="G754" i="52"/>
  <c r="G755" i="52"/>
  <c r="G756" i="52"/>
  <c r="G757" i="52"/>
  <c r="G758" i="52"/>
  <c r="G759" i="52"/>
  <c r="F594" i="37"/>
  <c r="G964" i="53"/>
  <c r="G965" i="53"/>
  <c r="G966" i="53"/>
  <c r="G967" i="53"/>
  <c r="G760" i="52"/>
  <c r="G761" i="52"/>
  <c r="G762" i="52"/>
  <c r="G763" i="52"/>
  <c r="G764" i="52"/>
  <c r="G765" i="52"/>
  <c r="G766" i="52"/>
  <c r="G767" i="52"/>
  <c r="G768" i="52"/>
  <c r="G769" i="52"/>
  <c r="G770" i="52"/>
  <c r="G771" i="52"/>
  <c r="G772" i="52"/>
  <c r="G773" i="52"/>
  <c r="G774" i="52"/>
  <c r="G681" i="51"/>
  <c r="G682" i="51"/>
  <c r="G683" i="51"/>
  <c r="K640" i="16"/>
  <c r="G968" i="53"/>
  <c r="G969" i="53"/>
  <c r="G970" i="53"/>
  <c r="G971" i="53"/>
  <c r="G972" i="53"/>
  <c r="G973" i="53"/>
  <c r="G974" i="53"/>
  <c r="G975" i="53"/>
  <c r="G976" i="53"/>
  <c r="G977" i="53"/>
  <c r="G978" i="53"/>
  <c r="G979" i="53"/>
  <c r="G980" i="53"/>
  <c r="G981" i="53"/>
  <c r="G775" i="52"/>
  <c r="G776" i="52"/>
  <c r="G777" i="52"/>
  <c r="G778" i="52"/>
  <c r="G779" i="52"/>
  <c r="G780" i="52"/>
  <c r="G781" i="52"/>
  <c r="G684" i="51"/>
  <c r="G685" i="51"/>
  <c r="K635" i="16"/>
  <c r="G982" i="53"/>
  <c r="G983" i="53"/>
  <c r="G984" i="53"/>
  <c r="G985" i="53"/>
  <c r="G986" i="53"/>
  <c r="G987" i="53"/>
  <c r="G988" i="53"/>
  <c r="G989" i="53"/>
  <c r="G990" i="53"/>
  <c r="G991" i="53"/>
  <c r="G992" i="53"/>
  <c r="G993" i="53"/>
  <c r="G994" i="53"/>
  <c r="G995" i="53"/>
  <c r="G996" i="53"/>
  <c r="G997" i="53"/>
  <c r="G998" i="53"/>
  <c r="G999" i="53"/>
  <c r="G1000" i="53"/>
  <c r="G1001" i="53"/>
  <c r="G1002" i="53"/>
  <c r="G1003" i="53"/>
  <c r="G1004" i="53"/>
  <c r="G1005" i="53"/>
  <c r="G1006" i="53"/>
  <c r="G1007" i="53"/>
  <c r="G1008" i="53"/>
  <c r="G782" i="52"/>
  <c r="G783" i="52"/>
  <c r="G784" i="52"/>
  <c r="G785" i="52"/>
  <c r="G786" i="52"/>
  <c r="G787" i="52"/>
  <c r="G788" i="52"/>
  <c r="G789" i="52"/>
  <c r="G790" i="52"/>
  <c r="G791" i="52"/>
  <c r="G792" i="52"/>
  <c r="G793" i="52"/>
  <c r="G794" i="52"/>
  <c r="G795" i="52"/>
  <c r="G796" i="52"/>
  <c r="G797" i="52"/>
  <c r="G798" i="52"/>
  <c r="G799" i="52"/>
  <c r="G800" i="52"/>
  <c r="G801" i="52"/>
  <c r="G686" i="51"/>
  <c r="G687" i="51"/>
  <c r="G688" i="51"/>
  <c r="G689" i="51"/>
  <c r="G690" i="51"/>
  <c r="G691" i="51"/>
  <c r="G692" i="51"/>
  <c r="G693" i="51"/>
  <c r="G694" i="51"/>
  <c r="G695" i="51"/>
  <c r="G696" i="51"/>
  <c r="G697" i="51"/>
  <c r="L670" i="13"/>
  <c r="G1009" i="53"/>
  <c r="G1010" i="53"/>
  <c r="G1011" i="53"/>
  <c r="G1012" i="53"/>
  <c r="G1013" i="53"/>
  <c r="G1014" i="53"/>
  <c r="G1015" i="53"/>
  <c r="G1016" i="53"/>
  <c r="G1017" i="53"/>
  <c r="G1018" i="53"/>
  <c r="G802" i="52"/>
  <c r="G803" i="52"/>
  <c r="G804" i="52"/>
  <c r="G805" i="52"/>
  <c r="G806" i="52"/>
  <c r="G807" i="52"/>
  <c r="G808" i="52"/>
  <c r="G809" i="52"/>
  <c r="G810" i="52"/>
  <c r="G811" i="52"/>
  <c r="G812" i="52"/>
  <c r="G813" i="52"/>
  <c r="G814" i="52"/>
  <c r="G815" i="52"/>
  <c r="G816" i="52"/>
  <c r="G817" i="52"/>
  <c r="G818" i="52"/>
  <c r="G819" i="52"/>
  <c r="G820" i="52"/>
  <c r="G698" i="51"/>
  <c r="G699" i="51"/>
  <c r="G700" i="51"/>
  <c r="G701" i="51"/>
  <c r="G702" i="51"/>
  <c r="G703" i="51"/>
  <c r="G704" i="51"/>
  <c r="G705" i="51"/>
  <c r="G706" i="51"/>
  <c r="G707" i="51"/>
  <c r="G708" i="51"/>
  <c r="G709" i="51"/>
  <c r="G710" i="51"/>
  <c r="G711" i="51"/>
  <c r="G712" i="51"/>
  <c r="G713" i="51"/>
  <c r="G714" i="51"/>
  <c r="G715" i="51"/>
  <c r="G716" i="51"/>
  <c r="G717" i="51"/>
  <c r="G718" i="51"/>
  <c r="G719" i="51"/>
  <c r="G720" i="51"/>
  <c r="G721" i="51"/>
  <c r="G722" i="51"/>
  <c r="G723" i="51"/>
  <c r="G724" i="51"/>
  <c r="G725" i="51"/>
  <c r="G726" i="51"/>
  <c r="G727" i="51"/>
  <c r="G728" i="51"/>
  <c r="G729" i="51"/>
  <c r="G730" i="51"/>
  <c r="G731" i="51"/>
  <c r="G732" i="51"/>
  <c r="G733" i="51"/>
  <c r="G734" i="51"/>
  <c r="G735" i="51"/>
  <c r="G736" i="51"/>
  <c r="G737" i="51"/>
  <c r="G738" i="51"/>
  <c r="G739" i="51"/>
  <c r="G740" i="51"/>
  <c r="G741" i="51"/>
  <c r="G742" i="51"/>
  <c r="G743" i="51"/>
  <c r="G744" i="51"/>
  <c r="G1019" i="53"/>
  <c r="G1020" i="53"/>
  <c r="G1021" i="53"/>
  <c r="G1022" i="53"/>
  <c r="G821" i="52"/>
  <c r="G822" i="52"/>
  <c r="G823" i="52"/>
  <c r="G824" i="52"/>
  <c r="G825" i="52"/>
  <c r="G745" i="51"/>
  <c r="G746" i="51"/>
  <c r="G747" i="51"/>
  <c r="G748" i="51"/>
  <c r="M563" i="5"/>
  <c r="G1023" i="53"/>
  <c r="G1024" i="53"/>
  <c r="G1025" i="53"/>
  <c r="G1026" i="53"/>
  <c r="G1027" i="53"/>
  <c r="G826" i="52"/>
  <c r="G827" i="52"/>
  <c r="G828" i="52"/>
  <c r="G829" i="52"/>
  <c r="G830" i="52"/>
  <c r="G831" i="52"/>
  <c r="G832" i="52"/>
  <c r="G833" i="52"/>
  <c r="G834" i="52"/>
  <c r="G835" i="52"/>
  <c r="G836" i="52"/>
  <c r="G837" i="52"/>
  <c r="G838" i="52"/>
  <c r="G839" i="52"/>
  <c r="G840" i="52"/>
  <c r="G841" i="52"/>
  <c r="G842" i="52"/>
  <c r="G843" i="52"/>
  <c r="G844" i="52"/>
  <c r="G845" i="52"/>
  <c r="G846" i="52"/>
  <c r="G847" i="52"/>
  <c r="G848" i="52"/>
  <c r="G849" i="52"/>
  <c r="G850" i="52"/>
  <c r="G749" i="51"/>
  <c r="G750" i="51"/>
  <c r="G751" i="51"/>
  <c r="G752" i="51"/>
  <c r="G753" i="51"/>
  <c r="G754" i="51"/>
  <c r="G755" i="51"/>
  <c r="G756" i="51"/>
  <c r="G757" i="51"/>
  <c r="K546" i="27"/>
  <c r="G1028" i="53"/>
  <c r="G1029" i="53"/>
  <c r="G1030" i="53"/>
  <c r="G1031" i="53"/>
  <c r="G1032" i="53"/>
  <c r="G1033" i="53"/>
  <c r="G1034" i="53"/>
  <c r="G1035" i="53"/>
  <c r="G1036" i="53"/>
  <c r="G1046" i="53"/>
  <c r="G1047" i="53"/>
  <c r="G1048" i="53"/>
  <c r="G1049" i="53"/>
  <c r="G1050" i="53"/>
  <c r="G1051" i="53"/>
  <c r="G1052" i="53"/>
  <c r="G1053" i="53"/>
  <c r="G1054" i="53"/>
  <c r="G1055" i="53"/>
  <c r="G1056" i="53"/>
  <c r="G1057" i="53"/>
  <c r="G1058" i="53"/>
  <c r="G1059" i="53"/>
  <c r="G1060" i="53"/>
  <c r="G1061" i="53"/>
  <c r="G1062" i="53"/>
  <c r="G1063" i="53"/>
  <c r="G1064" i="53"/>
  <c r="G1065" i="53"/>
  <c r="G1066" i="53"/>
  <c r="G1067" i="53"/>
  <c r="G1068" i="53"/>
  <c r="G1069" i="53"/>
  <c r="G1070" i="53"/>
  <c r="G1071" i="53"/>
  <c r="G1072" i="53"/>
  <c r="G1073" i="53"/>
  <c r="G1074" i="53"/>
  <c r="G1075" i="53"/>
  <c r="G1076" i="53"/>
  <c r="G1077" i="53"/>
  <c r="G1078" i="53"/>
  <c r="G1079" i="53"/>
  <c r="G1080" i="53"/>
  <c r="G1081" i="53"/>
  <c r="G1082" i="53"/>
  <c r="G1083" i="53"/>
  <c r="G1084" i="53"/>
  <c r="G1085" i="53"/>
  <c r="G1086" i="53"/>
  <c r="G1087" i="53"/>
  <c r="G1088" i="53"/>
  <c r="G1089" i="53"/>
  <c r="G1090" i="53"/>
  <c r="G1091" i="53"/>
  <c r="G1092" i="53"/>
  <c r="G1093" i="53"/>
  <c r="G1094" i="53"/>
  <c r="G1095" i="53"/>
  <c r="G1096" i="53"/>
  <c r="G1097" i="53"/>
  <c r="G1098" i="53"/>
  <c r="G1099" i="53"/>
  <c r="G1100" i="53"/>
  <c r="G1101" i="53"/>
  <c r="G1102" i="53"/>
  <c r="G1103" i="53"/>
  <c r="G1104" i="53"/>
  <c r="G1105" i="53"/>
  <c r="G1106" i="53"/>
  <c r="G1107" i="53"/>
  <c r="G1108" i="53"/>
  <c r="G1109" i="53"/>
  <c r="G1110" i="53"/>
  <c r="G1111" i="53"/>
  <c r="G1112" i="53"/>
  <c r="G1113" i="53"/>
  <c r="G1114" i="53"/>
  <c r="G1115" i="53"/>
  <c r="G1116" i="53"/>
  <c r="G1117" i="53"/>
  <c r="G1118" i="53"/>
  <c r="G1119" i="53"/>
  <c r="G1120" i="53"/>
  <c r="G1121" i="53"/>
  <c r="G1122" i="53"/>
  <c r="G1123" i="53"/>
  <c r="G1124" i="53"/>
  <c r="G1125" i="53"/>
  <c r="G1126" i="53"/>
  <c r="G1127" i="53"/>
  <c r="G1128" i="53"/>
  <c r="G1129" i="53"/>
  <c r="G1130" i="53"/>
  <c r="G1131" i="53"/>
  <c r="G1132" i="53"/>
  <c r="G1133" i="53"/>
  <c r="G1134" i="53"/>
  <c r="G1135" i="53"/>
  <c r="G1136" i="53"/>
  <c r="G1137" i="53"/>
  <c r="G1138" i="53"/>
  <c r="G1139" i="53"/>
  <c r="G1140" i="53"/>
  <c r="G1141" i="53"/>
  <c r="G1142" i="53"/>
  <c r="G1143" i="53"/>
  <c r="G1144" i="53"/>
  <c r="G1145" i="53"/>
  <c r="G1146" i="53"/>
  <c r="G1147" i="53"/>
  <c r="G1148" i="53"/>
  <c r="G1149" i="53"/>
  <c r="G1150" i="53"/>
  <c r="G1151" i="53"/>
  <c r="G1152" i="53"/>
  <c r="G1153" i="53"/>
  <c r="G1154" i="53"/>
  <c r="G1155" i="53"/>
  <c r="G1156" i="53"/>
  <c r="G1157" i="53"/>
  <c r="G1158" i="53"/>
  <c r="G1159" i="53"/>
  <c r="G1160" i="53"/>
  <c r="G1161" i="53"/>
  <c r="G1162" i="53"/>
  <c r="G1163" i="53"/>
  <c r="G1164" i="53"/>
  <c r="G1165" i="53"/>
  <c r="G1166" i="53"/>
  <c r="G1167" i="53"/>
  <c r="G1168" i="53"/>
  <c r="G1169" i="53"/>
  <c r="G1170" i="53"/>
  <c r="G1171" i="53"/>
  <c r="G1172" i="53"/>
  <c r="G1173" i="53"/>
  <c r="G1174" i="53"/>
  <c r="G1175" i="53"/>
  <c r="G1176" i="53"/>
  <c r="G1177" i="53"/>
  <c r="G1178" i="53"/>
  <c r="G1179" i="53"/>
  <c r="G1180" i="53"/>
  <c r="G1181" i="53"/>
  <c r="G1182" i="53"/>
  <c r="G1183" i="53"/>
  <c r="G1184" i="53"/>
  <c r="G1185" i="53"/>
  <c r="G1186" i="53"/>
  <c r="G1187" i="53"/>
  <c r="G1188" i="53"/>
  <c r="G1189" i="53"/>
  <c r="G1190" i="53"/>
  <c r="G1191" i="53"/>
  <c r="G1192" i="53"/>
  <c r="G1193" i="53"/>
  <c r="G1194" i="53"/>
  <c r="G1195" i="53"/>
  <c r="G1196" i="53"/>
  <c r="G1197" i="53"/>
  <c r="G1198" i="53"/>
  <c r="G1199" i="53"/>
  <c r="G1200" i="53"/>
  <c r="G1201" i="53"/>
  <c r="G1202" i="53"/>
  <c r="G1203" i="53"/>
  <c r="G1204" i="53"/>
  <c r="G1205" i="53"/>
  <c r="G1206" i="53"/>
  <c r="G1207" i="53"/>
  <c r="G1208" i="53"/>
  <c r="G1209" i="53"/>
  <c r="G1210" i="53"/>
  <c r="G1211" i="53"/>
  <c r="G1212" i="53"/>
  <c r="G1213" i="53"/>
  <c r="G1214" i="53"/>
  <c r="G1215" i="53"/>
  <c r="G1216" i="53"/>
  <c r="G1217" i="53"/>
  <c r="G1218" i="53"/>
  <c r="G1219" i="53"/>
  <c r="G1220" i="53"/>
  <c r="G1221" i="53"/>
  <c r="G1222" i="53"/>
  <c r="G1223" i="53"/>
  <c r="G1224" i="53"/>
  <c r="G1225" i="53"/>
  <c r="G1226" i="53"/>
  <c r="G1227" i="53"/>
  <c r="G1228" i="53"/>
  <c r="G1229" i="53"/>
  <c r="G1230" i="53"/>
  <c r="G1231" i="53"/>
  <c r="G1232" i="53"/>
  <c r="G1233" i="53"/>
  <c r="G1234" i="53"/>
  <c r="G1235" i="53"/>
  <c r="G1236" i="53"/>
  <c r="G1237" i="53"/>
  <c r="G1238" i="53"/>
  <c r="G1239" i="53"/>
  <c r="G1240" i="53"/>
  <c r="G1241" i="53"/>
  <c r="G1242" i="53"/>
  <c r="G1243" i="53"/>
  <c r="G1244" i="53"/>
  <c r="G1245" i="53"/>
  <c r="G1246" i="53"/>
  <c r="G1247" i="53"/>
  <c r="G1248" i="53"/>
  <c r="G1249" i="53"/>
  <c r="G1250" i="53"/>
  <c r="G1251" i="53"/>
  <c r="G1252" i="53"/>
  <c r="G1253" i="53"/>
  <c r="G1254" i="53"/>
  <c r="G1255" i="53"/>
  <c r="G1256" i="53"/>
  <c r="G1257" i="53"/>
  <c r="G1258" i="53"/>
  <c r="G1259" i="53"/>
  <c r="G1260" i="53"/>
  <c r="G1261" i="53"/>
  <c r="G1262" i="53"/>
  <c r="G1263" i="53"/>
  <c r="G1264" i="53"/>
  <c r="G1265" i="53"/>
  <c r="G1266" i="53"/>
  <c r="G1267" i="53"/>
  <c r="G1268" i="53"/>
  <c r="G1269" i="53"/>
  <c r="G1270" i="53"/>
  <c r="G1271" i="53"/>
  <c r="G1272" i="53"/>
  <c r="G1273" i="53"/>
  <c r="G1274" i="53"/>
  <c r="G1275" i="53"/>
  <c r="G1276" i="53"/>
  <c r="G1277" i="53"/>
  <c r="G1278" i="53"/>
  <c r="G1279" i="53"/>
  <c r="G1280" i="53"/>
  <c r="G1281" i="53"/>
  <c r="G1282" i="53"/>
  <c r="G1283" i="53"/>
  <c r="G1284" i="53"/>
  <c r="G1285" i="53"/>
  <c r="G1286" i="53"/>
  <c r="G1287" i="53"/>
  <c r="G1288" i="53"/>
  <c r="G1289" i="53"/>
  <c r="G1290" i="53"/>
  <c r="G1291" i="53"/>
  <c r="G1292" i="53"/>
  <c r="G1293" i="53"/>
  <c r="G1294" i="53"/>
  <c r="G1295" i="53"/>
  <c r="G1296" i="53"/>
  <c r="G1297" i="53"/>
  <c r="G1298" i="53"/>
  <c r="G1299" i="53"/>
  <c r="G1300" i="53"/>
  <c r="G1301" i="53"/>
  <c r="G1302" i="53"/>
  <c r="G1303" i="53"/>
  <c r="G1304" i="53"/>
  <c r="G1305" i="53"/>
  <c r="G1306" i="53"/>
  <c r="G1307" i="53"/>
  <c r="G1308" i="53"/>
  <c r="G1309" i="53"/>
  <c r="G1310" i="53"/>
  <c r="G1311" i="53"/>
  <c r="G1312" i="53"/>
  <c r="G1313" i="53"/>
  <c r="G1314" i="53"/>
  <c r="C52" i="48"/>
  <c r="AC52" i="48"/>
  <c r="G1315" i="53"/>
  <c r="G1316" i="53"/>
  <c r="G1317" i="53"/>
  <c r="G1318" i="53"/>
  <c r="G1319" i="53"/>
  <c r="G1320" i="53"/>
  <c r="G1321" i="53"/>
  <c r="G1322" i="53"/>
  <c r="G1323" i="53"/>
  <c r="G1324" i="53"/>
  <c r="G1325" i="53"/>
  <c r="G851" i="52"/>
  <c r="G852" i="52"/>
  <c r="G853" i="52"/>
  <c r="G854" i="52"/>
  <c r="G855" i="52"/>
  <c r="G856" i="52"/>
  <c r="G857" i="52"/>
  <c r="G858" i="52"/>
  <c r="G758" i="51"/>
  <c r="L540" i="8"/>
  <c r="G859" i="52"/>
  <c r="G860" i="52"/>
  <c r="G861" i="52"/>
  <c r="G759" i="51"/>
  <c r="G760" i="51"/>
  <c r="G761" i="51"/>
  <c r="G762" i="51"/>
  <c r="G763" i="51"/>
  <c r="G764" i="51"/>
  <c r="L590" i="16"/>
  <c r="G862" i="52"/>
  <c r="G765" i="51"/>
  <c r="G766" i="51"/>
  <c r="G767" i="51"/>
  <c r="G768" i="51"/>
  <c r="G769" i="51"/>
  <c r="G770" i="51"/>
  <c r="G771" i="51"/>
  <c r="G772" i="51"/>
  <c r="G773" i="51"/>
  <c r="G774" i="51"/>
  <c r="G775" i="51"/>
  <c r="G776" i="51"/>
  <c r="G777" i="51"/>
  <c r="G778" i="51"/>
  <c r="G779" i="51"/>
  <c r="G780" i="51"/>
  <c r="G781" i="51"/>
  <c r="G782" i="51"/>
  <c r="G783" i="51"/>
  <c r="G784" i="51"/>
  <c r="G785" i="51"/>
  <c r="G786" i="51"/>
  <c r="G787" i="51"/>
  <c r="G788" i="51"/>
  <c r="G789" i="51"/>
  <c r="J574" i="32"/>
  <c r="J575" i="32"/>
  <c r="G790" i="51"/>
  <c r="G791" i="51"/>
  <c r="G792" i="51"/>
  <c r="G793" i="51"/>
  <c r="G794" i="51"/>
  <c r="G795" i="51"/>
  <c r="G796" i="51"/>
  <c r="G797" i="51"/>
  <c r="G798" i="51"/>
  <c r="G799" i="51"/>
  <c r="G800" i="51"/>
  <c r="G801" i="51"/>
  <c r="G802" i="51"/>
  <c r="G803" i="51"/>
  <c r="G804" i="51"/>
  <c r="G863" i="52"/>
  <c r="G864" i="52"/>
  <c r="G865" i="52"/>
  <c r="G866" i="52"/>
  <c r="G867" i="52"/>
  <c r="G868" i="52"/>
  <c r="G869" i="52"/>
  <c r="G870" i="52"/>
  <c r="G871" i="52"/>
  <c r="G872" i="52"/>
  <c r="G873" i="52"/>
  <c r="G874" i="52"/>
  <c r="G875" i="52"/>
  <c r="G876" i="52"/>
  <c r="G877" i="52"/>
  <c r="G878" i="52"/>
  <c r="G879" i="52"/>
  <c r="G880" i="52"/>
  <c r="G881" i="52"/>
  <c r="G882" i="52"/>
  <c r="G883" i="52"/>
  <c r="G884" i="52"/>
  <c r="G885" i="52"/>
  <c r="G886" i="52"/>
  <c r="G887" i="52"/>
  <c r="G888" i="52"/>
  <c r="G889" i="52"/>
  <c r="G890" i="52"/>
  <c r="G891" i="52"/>
  <c r="G892" i="52"/>
  <c r="G893" i="52"/>
  <c r="G894" i="52"/>
  <c r="G895" i="52"/>
  <c r="G896" i="52"/>
  <c r="G897" i="52"/>
  <c r="G898" i="52"/>
  <c r="M520" i="41"/>
  <c r="M520" i="15"/>
  <c r="M525" i="15"/>
  <c r="G899" i="52"/>
  <c r="G900" i="52"/>
  <c r="G901" i="52"/>
  <c r="G902" i="52"/>
  <c r="G903" i="52"/>
  <c r="G904" i="52"/>
  <c r="G905" i="52"/>
  <c r="G906" i="52"/>
  <c r="G907" i="52"/>
  <c r="G908" i="52"/>
  <c r="G909" i="52"/>
  <c r="G910" i="52"/>
  <c r="G911" i="52"/>
  <c r="G912" i="52"/>
  <c r="G913" i="52"/>
  <c r="G914" i="52"/>
  <c r="G915" i="52"/>
  <c r="G916" i="52"/>
  <c r="G917" i="52"/>
  <c r="G918" i="52"/>
  <c r="G919" i="52"/>
  <c r="G920" i="52"/>
  <c r="G921" i="52"/>
  <c r="G922" i="52"/>
  <c r="G923" i="52"/>
  <c r="G924" i="52"/>
  <c r="G805" i="51"/>
  <c r="G806" i="51"/>
  <c r="G807" i="51"/>
  <c r="G808" i="51"/>
  <c r="G809" i="51"/>
  <c r="G810" i="51"/>
  <c r="G811" i="51"/>
  <c r="G812" i="51"/>
  <c r="G813" i="51"/>
  <c r="G814" i="51"/>
  <c r="G815" i="51"/>
  <c r="G816" i="51"/>
  <c r="G817" i="51"/>
  <c r="G818" i="51"/>
  <c r="G819" i="51"/>
  <c r="G820" i="51"/>
  <c r="G821" i="51"/>
  <c r="G822" i="51"/>
  <c r="G823" i="51"/>
  <c r="G824" i="51"/>
  <c r="O481" i="1"/>
  <c r="G825" i="51"/>
  <c r="G826" i="51"/>
  <c r="G827" i="51"/>
  <c r="G828" i="51"/>
  <c r="G829" i="51"/>
  <c r="G830" i="51"/>
  <c r="G831" i="51"/>
  <c r="G832" i="51"/>
  <c r="G833" i="51"/>
  <c r="G834" i="51"/>
  <c r="G835" i="51"/>
  <c r="G836" i="51"/>
  <c r="G837" i="51"/>
  <c r="G838" i="51"/>
  <c r="G839" i="51"/>
  <c r="G840" i="51"/>
  <c r="G841" i="51"/>
  <c r="G842" i="51"/>
  <c r="G843" i="51"/>
  <c r="G844" i="51"/>
  <c r="G845" i="51"/>
  <c r="G846" i="51"/>
  <c r="G847" i="51"/>
  <c r="G848" i="51"/>
  <c r="G849" i="51"/>
  <c r="G850" i="51"/>
  <c r="G851" i="51"/>
  <c r="G852" i="51"/>
  <c r="G853" i="51"/>
  <c r="G854" i="51"/>
  <c r="G855" i="51"/>
  <c r="G856" i="51"/>
  <c r="G857" i="51"/>
  <c r="G858" i="51"/>
  <c r="G859" i="51"/>
  <c r="G860" i="51"/>
  <c r="G861" i="51"/>
  <c r="G862" i="51"/>
  <c r="G863" i="51"/>
  <c r="G864" i="51"/>
  <c r="G865" i="51"/>
  <c r="G866" i="51"/>
  <c r="G867" i="51"/>
  <c r="G868" i="51"/>
  <c r="G869" i="51"/>
  <c r="G870" i="51"/>
  <c r="G871" i="51"/>
  <c r="G872" i="51"/>
  <c r="G873" i="51"/>
  <c r="G874" i="51"/>
  <c r="G875" i="51"/>
  <c r="H855" i="51"/>
  <c r="L528" i="5"/>
  <c r="G876" i="51"/>
  <c r="G877" i="51"/>
  <c r="G878" i="51"/>
  <c r="G879" i="51"/>
  <c r="G880" i="51"/>
  <c r="G881" i="51"/>
  <c r="G882" i="51"/>
  <c r="G883" i="51"/>
  <c r="G884" i="51"/>
  <c r="H872" i="51"/>
  <c r="L506" i="14"/>
  <c r="G885" i="51"/>
  <c r="G886" i="51"/>
  <c r="G887" i="51"/>
  <c r="G888" i="51"/>
  <c r="G889" i="51"/>
  <c r="G890" i="51"/>
  <c r="G891" i="51"/>
  <c r="G892" i="51"/>
  <c r="G893" i="51"/>
  <c r="G894" i="51"/>
  <c r="G895" i="51"/>
  <c r="G896" i="51"/>
  <c r="G897" i="51"/>
  <c r="G898" i="51"/>
  <c r="G899" i="51"/>
  <c r="G900" i="51"/>
  <c r="G901" i="51"/>
  <c r="G925" i="52"/>
  <c r="G926" i="52"/>
  <c r="G927" i="52"/>
  <c r="G928" i="52"/>
  <c r="G929" i="52"/>
  <c r="G930" i="52"/>
  <c r="G931" i="52"/>
  <c r="G932" i="52"/>
  <c r="S529" i="9"/>
  <c r="S531" i="9"/>
  <c r="G902" i="51"/>
  <c r="G903" i="51"/>
  <c r="G904" i="51"/>
  <c r="G905" i="51"/>
  <c r="G906" i="51"/>
  <c r="G907" i="51"/>
  <c r="G908" i="51"/>
  <c r="G909" i="51"/>
  <c r="G910" i="51"/>
  <c r="G911" i="51"/>
  <c r="G912" i="51"/>
  <c r="G913" i="51"/>
  <c r="G914" i="51"/>
  <c r="G915" i="51"/>
  <c r="G916" i="51"/>
  <c r="G917" i="51"/>
  <c r="G933" i="52"/>
  <c r="G934" i="52"/>
  <c r="G935" i="52"/>
  <c r="G936" i="52"/>
  <c r="G937" i="52"/>
  <c r="G938" i="52"/>
  <c r="G939" i="52"/>
  <c r="G940" i="52"/>
  <c r="M514" i="34"/>
  <c r="G918" i="51"/>
  <c r="G919" i="51"/>
  <c r="G920" i="51"/>
  <c r="G921" i="51"/>
  <c r="G922" i="51"/>
  <c r="G923" i="51"/>
  <c r="G924" i="51"/>
  <c r="G925" i="51"/>
  <c r="G926" i="51"/>
  <c r="G927" i="51"/>
  <c r="G928" i="51"/>
  <c r="G929" i="51"/>
  <c r="G930" i="51"/>
  <c r="G931" i="51"/>
  <c r="G932" i="51"/>
  <c r="G933" i="51"/>
  <c r="G934" i="51"/>
  <c r="G935" i="51"/>
  <c r="G936" i="51"/>
  <c r="G937" i="51"/>
  <c r="G938" i="51"/>
  <c r="G939" i="51"/>
  <c r="G940" i="51"/>
  <c r="G941" i="51"/>
  <c r="G942" i="51"/>
  <c r="G943" i="51"/>
  <c r="G944" i="51"/>
  <c r="G945" i="51"/>
  <c r="G946" i="51"/>
  <c r="G947" i="51"/>
  <c r="G948" i="51"/>
  <c r="G949" i="51"/>
  <c r="G950" i="51"/>
  <c r="G951" i="51"/>
  <c r="G952" i="51"/>
  <c r="G953" i="51"/>
  <c r="G954" i="51"/>
  <c r="G955" i="51"/>
  <c r="G956" i="51"/>
  <c r="G957" i="51"/>
  <c r="G958" i="51"/>
  <c r="G959" i="51"/>
  <c r="G960" i="51"/>
  <c r="G961" i="51"/>
  <c r="G962" i="51"/>
  <c r="G963" i="51"/>
  <c r="G964" i="51"/>
  <c r="G965" i="51"/>
  <c r="G966" i="51"/>
  <c r="G967" i="51"/>
  <c r="G968" i="51"/>
  <c r="G969" i="51"/>
  <c r="G970" i="51"/>
  <c r="G971" i="51"/>
  <c r="G972" i="51"/>
  <c r="G973" i="51"/>
  <c r="G974" i="51"/>
  <c r="G975" i="51"/>
  <c r="G976" i="51"/>
  <c r="G977" i="51"/>
  <c r="G978" i="51"/>
  <c r="G979" i="51"/>
  <c r="G980" i="51"/>
  <c r="G981" i="51"/>
  <c r="G982" i="51"/>
  <c r="G983" i="51"/>
  <c r="G984" i="51"/>
  <c r="G985" i="51"/>
  <c r="G986" i="51"/>
  <c r="G987" i="51"/>
  <c r="G988" i="51"/>
  <c r="G989" i="51"/>
  <c r="G990" i="51"/>
  <c r="G991" i="51"/>
  <c r="G992" i="51"/>
  <c r="G993" i="51"/>
  <c r="G994" i="51"/>
  <c r="G995" i="51"/>
  <c r="G996" i="51"/>
  <c r="G997" i="51"/>
  <c r="G998" i="51"/>
  <c r="G999" i="51"/>
  <c r="G1000" i="51"/>
  <c r="G1001" i="51"/>
  <c r="G1002" i="51"/>
  <c r="G1003" i="51"/>
  <c r="G1004" i="51"/>
  <c r="G1005" i="51"/>
  <c r="G1006" i="51"/>
  <c r="G1007" i="51"/>
  <c r="G1008" i="51"/>
  <c r="G1009" i="51"/>
  <c r="G1010" i="51"/>
  <c r="G1011" i="51"/>
  <c r="G1012" i="51"/>
  <c r="G1013" i="51"/>
  <c r="G1014" i="51"/>
  <c r="G1015" i="51"/>
  <c r="G1016" i="51"/>
  <c r="G1017" i="51"/>
  <c r="G1018" i="51"/>
  <c r="G1019" i="51"/>
  <c r="G1020" i="51"/>
  <c r="G1021" i="51"/>
  <c r="G1022" i="51"/>
  <c r="G1023" i="51"/>
  <c r="G1024" i="51"/>
  <c r="G1025" i="51"/>
  <c r="G1026" i="51"/>
  <c r="G1027" i="51"/>
  <c r="G1028" i="51"/>
  <c r="G1029" i="51"/>
  <c r="G1030" i="51"/>
  <c r="G1031" i="51"/>
  <c r="G1032" i="51"/>
  <c r="G1033" i="51"/>
  <c r="G1034" i="51"/>
  <c r="G1035" i="51"/>
  <c r="G1036" i="51"/>
  <c r="G1037" i="51"/>
  <c r="G1038" i="51"/>
  <c r="G1039" i="51"/>
  <c r="G1040" i="51"/>
  <c r="G1041" i="51"/>
  <c r="G1042" i="51"/>
  <c r="G1043" i="51"/>
  <c r="G1044" i="51"/>
  <c r="G1045" i="51"/>
  <c r="G1046" i="51"/>
  <c r="G1047" i="51"/>
  <c r="G1048" i="51"/>
  <c r="G1049" i="51"/>
  <c r="G1050" i="51"/>
  <c r="G1051" i="51"/>
  <c r="G1052" i="51"/>
  <c r="G1053" i="51"/>
  <c r="G1054" i="51"/>
  <c r="G1055" i="51"/>
  <c r="G1056" i="51"/>
  <c r="G1057" i="51"/>
  <c r="G1058" i="51"/>
  <c r="G1059" i="51"/>
  <c r="G1060" i="51"/>
  <c r="G1061" i="51"/>
  <c r="G1062" i="51"/>
  <c r="G1063" i="51"/>
  <c r="G1064" i="51"/>
  <c r="G1065" i="51"/>
  <c r="G1066" i="51"/>
  <c r="G1067" i="51"/>
  <c r="G1068" i="51"/>
  <c r="G1069" i="51"/>
  <c r="G1070" i="51"/>
  <c r="G1071" i="51"/>
  <c r="G1072" i="51"/>
  <c r="G1073" i="51"/>
  <c r="G1074" i="51"/>
  <c r="G1075" i="51"/>
  <c r="G1076" i="51"/>
  <c r="G1077" i="51"/>
  <c r="G1078" i="51"/>
  <c r="G1079" i="51"/>
  <c r="G1080" i="51"/>
  <c r="G1081" i="51"/>
  <c r="G1082" i="51"/>
  <c r="G1083" i="51"/>
  <c r="G1084" i="51"/>
  <c r="G1085" i="51"/>
  <c r="G1086" i="51"/>
  <c r="G1087" i="51"/>
  <c r="G1088" i="51"/>
  <c r="G1089" i="51"/>
  <c r="G1090" i="51"/>
  <c r="G1091" i="51"/>
  <c r="G1092" i="51"/>
  <c r="G1093" i="51"/>
  <c r="G1094" i="51"/>
  <c r="G1095" i="51"/>
  <c r="G1096" i="51"/>
  <c r="G1097" i="51"/>
  <c r="G1098" i="51"/>
  <c r="G1099" i="51"/>
  <c r="G1100" i="51"/>
  <c r="G1101" i="51"/>
  <c r="G1102" i="51"/>
  <c r="G1103" i="51"/>
  <c r="G1104" i="51"/>
  <c r="G1105" i="51"/>
  <c r="G1106" i="51"/>
  <c r="G1107" i="51"/>
  <c r="G1108" i="51"/>
  <c r="G1109" i="51"/>
  <c r="G1110" i="51"/>
  <c r="G1111" i="51"/>
  <c r="G1112" i="51"/>
  <c r="G1113" i="51"/>
  <c r="G1114" i="51"/>
  <c r="G1115" i="51"/>
  <c r="G1116" i="51"/>
  <c r="G1117" i="51"/>
  <c r="G1118" i="51"/>
  <c r="G1119" i="51"/>
  <c r="G1120" i="51"/>
  <c r="G1121" i="51"/>
  <c r="G1122" i="51"/>
  <c r="G1123" i="51"/>
  <c r="G1124" i="51"/>
  <c r="G1125" i="51"/>
  <c r="G1126" i="51"/>
  <c r="G1127" i="51"/>
  <c r="G1128" i="51"/>
  <c r="G1129" i="51"/>
  <c r="G1130" i="51"/>
  <c r="G1131" i="51"/>
  <c r="G1132" i="51"/>
  <c r="G1133" i="51"/>
  <c r="G1134" i="51"/>
  <c r="G1135" i="51"/>
  <c r="G1136" i="51"/>
  <c r="G1137" i="51"/>
  <c r="G1138" i="51"/>
  <c r="G1139" i="51"/>
  <c r="G1140" i="51"/>
  <c r="G1141" i="51"/>
  <c r="G1142" i="51"/>
  <c r="G1143" i="51"/>
  <c r="G1144" i="51"/>
  <c r="G1145" i="51"/>
  <c r="G1146" i="51"/>
  <c r="G1147" i="51"/>
  <c r="G1148" i="51"/>
  <c r="G1149" i="51"/>
  <c r="G1150" i="51"/>
  <c r="G1151" i="51"/>
  <c r="G1152" i="51"/>
  <c r="G1153" i="51"/>
  <c r="G1154" i="51"/>
  <c r="G1155" i="51"/>
  <c r="G1156" i="51"/>
  <c r="G1157" i="51"/>
  <c r="G1158" i="51"/>
  <c r="G1159" i="51"/>
  <c r="G1160" i="51"/>
  <c r="G1161" i="51"/>
  <c r="G1162" i="51"/>
  <c r="G1163" i="51"/>
  <c r="G1164" i="51"/>
  <c r="G1165" i="51"/>
  <c r="G1166" i="51"/>
  <c r="G1167" i="51"/>
  <c r="G1168" i="51"/>
  <c r="G1169" i="51"/>
  <c r="G1170" i="51"/>
  <c r="G1171" i="51"/>
  <c r="G1172" i="51"/>
  <c r="G1173" i="51"/>
  <c r="G1174" i="51"/>
  <c r="G1175" i="51"/>
  <c r="G1176" i="51"/>
  <c r="G1177" i="51"/>
  <c r="G1178" i="51"/>
  <c r="G1179" i="51"/>
  <c r="G1180" i="51"/>
  <c r="G1181" i="51"/>
  <c r="G1182" i="51"/>
  <c r="G1183" i="51"/>
  <c r="G1184" i="51"/>
  <c r="G1185" i="51"/>
  <c r="G1186" i="51"/>
  <c r="G1187" i="51"/>
  <c r="G1188" i="51"/>
  <c r="G1189" i="51"/>
  <c r="G1190" i="51"/>
  <c r="G1191" i="51"/>
  <c r="G1192" i="51"/>
  <c r="G1193" i="51"/>
  <c r="G1194" i="51"/>
  <c r="G1195" i="51"/>
  <c r="G1196" i="51"/>
  <c r="G1197" i="51"/>
  <c r="G1198" i="51"/>
  <c r="G1199" i="51"/>
  <c r="G1200" i="51"/>
  <c r="G1201" i="51"/>
  <c r="G1202" i="51"/>
  <c r="G1203" i="51"/>
  <c r="G1204" i="51"/>
  <c r="G1205" i="51"/>
  <c r="G1206" i="51"/>
  <c r="G1207" i="51"/>
  <c r="G1208" i="51"/>
  <c r="G1209" i="51"/>
  <c r="G1210" i="51"/>
  <c r="G1211" i="51"/>
  <c r="G1212" i="51"/>
  <c r="G1213" i="51"/>
  <c r="G1214" i="51"/>
  <c r="G1215" i="51"/>
  <c r="G1216" i="51"/>
  <c r="G1217" i="51"/>
  <c r="G1218" i="51"/>
  <c r="G1219" i="51"/>
  <c r="G1220" i="51"/>
  <c r="G1221" i="51"/>
  <c r="G1222" i="51"/>
  <c r="G1223" i="51"/>
  <c r="G1224" i="51"/>
  <c r="G1225" i="51"/>
  <c r="G1226" i="51"/>
  <c r="G1227" i="51"/>
  <c r="G1228" i="51"/>
  <c r="G1229" i="51"/>
  <c r="G1230" i="51"/>
  <c r="G1231" i="51"/>
  <c r="G1232" i="51"/>
  <c r="G1233" i="51"/>
  <c r="G1234" i="51"/>
  <c r="G1235" i="51"/>
  <c r="G1236" i="51"/>
  <c r="G1237" i="51"/>
  <c r="G1238" i="51"/>
  <c r="G1239" i="51"/>
  <c r="G1240" i="51"/>
  <c r="G1241" i="51"/>
  <c r="G1242" i="51"/>
  <c r="G1243" i="51"/>
  <c r="G1244" i="51"/>
  <c r="G1245" i="51"/>
  <c r="G1246" i="51"/>
  <c r="G1247" i="51"/>
  <c r="G1248" i="51"/>
  <c r="G1249" i="51"/>
  <c r="G1250" i="51"/>
  <c r="G1251" i="51"/>
  <c r="G1252" i="51"/>
  <c r="G1253" i="51"/>
  <c r="G1254" i="51"/>
  <c r="G1255" i="51"/>
  <c r="G1256" i="51"/>
  <c r="G1257" i="51"/>
  <c r="G1258" i="51"/>
  <c r="G1259" i="51"/>
  <c r="G1260" i="51"/>
  <c r="G1261" i="51"/>
  <c r="G1262" i="51"/>
  <c r="G1263" i="51"/>
  <c r="G1264" i="51"/>
  <c r="G1265" i="51"/>
  <c r="G1266" i="51"/>
  <c r="G1267" i="51"/>
  <c r="G1268" i="51"/>
  <c r="G1269" i="51"/>
  <c r="G1270" i="51"/>
  <c r="G1271" i="51"/>
  <c r="G1272" i="51"/>
  <c r="G1273" i="51"/>
  <c r="G1274" i="51"/>
  <c r="G1275" i="51"/>
  <c r="G1276" i="51"/>
  <c r="G1277" i="51"/>
  <c r="G1278" i="51"/>
  <c r="G1279" i="51"/>
  <c r="G1280" i="51"/>
  <c r="G1281" i="51"/>
  <c r="G1282" i="51"/>
  <c r="G1283" i="51"/>
  <c r="G1284" i="51"/>
  <c r="G1285" i="51"/>
  <c r="G1286" i="51"/>
  <c r="G1287" i="51"/>
  <c r="G1288" i="51"/>
  <c r="G1289" i="51"/>
  <c r="G1290" i="51"/>
  <c r="G1291" i="51"/>
  <c r="G1292" i="51"/>
  <c r="G1293" i="51"/>
  <c r="G1294" i="51"/>
  <c r="G1295" i="51"/>
  <c r="G1296" i="51"/>
  <c r="G1297" i="51"/>
  <c r="G1298" i="51"/>
  <c r="G1299" i="51"/>
  <c r="G1300" i="51"/>
  <c r="G1301" i="51"/>
  <c r="G1302" i="51"/>
  <c r="G1303" i="51"/>
  <c r="G1304" i="51"/>
  <c r="G1305" i="51"/>
  <c r="G941" i="52"/>
  <c r="G942" i="52"/>
  <c r="G943" i="52"/>
  <c r="G944" i="52"/>
  <c r="G945" i="52"/>
  <c r="G946" i="52" s="1"/>
  <c r="G947" i="52" s="1"/>
  <c r="G948" i="52" s="1"/>
  <c r="G949" i="52" s="1"/>
  <c r="G950" i="52"/>
  <c r="G951" i="52"/>
  <c r="G952" i="52"/>
  <c r="G953" i="52"/>
  <c r="G954" i="52"/>
  <c r="G955" i="52"/>
  <c r="G956" i="52"/>
  <c r="G957" i="52"/>
  <c r="G958" i="52"/>
  <c r="G959" i="52"/>
  <c r="G960" i="52"/>
  <c r="G961" i="52"/>
  <c r="G962" i="52"/>
  <c r="G963" i="52"/>
  <c r="G964" i="52"/>
  <c r="G965" i="52"/>
  <c r="G966" i="52"/>
  <c r="G967" i="52"/>
  <c r="G968" i="52"/>
  <c r="G969" i="52"/>
  <c r="G970" i="52"/>
  <c r="G971" i="52"/>
  <c r="G972" i="52"/>
  <c r="G973" i="52"/>
  <c r="G974" i="52"/>
  <c r="G975" i="52"/>
  <c r="G976" i="52"/>
  <c r="G977" i="52"/>
  <c r="G978" i="52"/>
  <c r="G979" i="52"/>
  <c r="G980" i="52"/>
  <c r="G981" i="52"/>
  <c r="G982" i="52"/>
  <c r="G983" i="52"/>
  <c r="G984" i="52"/>
  <c r="G985" i="52"/>
  <c r="G986" i="52"/>
  <c r="G987" i="52"/>
  <c r="G988" i="52"/>
  <c r="G989" i="52"/>
  <c r="G990" i="52"/>
  <c r="G991" i="52"/>
  <c r="L520" i="26"/>
  <c r="L566" i="26"/>
  <c r="G992" i="52"/>
  <c r="G993" i="52"/>
  <c r="G994" i="52"/>
  <c r="G995" i="52"/>
  <c r="G996" i="52"/>
  <c r="G997" i="52"/>
  <c r="G998" i="52"/>
  <c r="G999" i="52"/>
  <c r="G1000" i="52"/>
  <c r="G1001" i="52"/>
  <c r="G1002" i="52"/>
  <c r="G1003" i="52"/>
  <c r="G1004" i="52"/>
  <c r="G1005" i="52"/>
  <c r="C4" i="48"/>
  <c r="AC4" i="48"/>
  <c r="G1306" i="51"/>
  <c r="G1307" i="51"/>
  <c r="G1308" i="51"/>
  <c r="G1309" i="51"/>
  <c r="G1310" i="51"/>
  <c r="G1311" i="51"/>
  <c r="G1312" i="51"/>
  <c r="P539" i="9"/>
  <c r="G1011" i="52"/>
  <c r="G1012" i="52"/>
  <c r="G1013" i="52"/>
  <c r="G1014" i="52"/>
  <c r="G1015" i="52"/>
  <c r="G1016" i="52"/>
  <c r="G1017" i="52"/>
  <c r="G1018" i="52"/>
  <c r="G1019" i="52"/>
  <c r="G1020" i="52"/>
  <c r="G1021" i="52"/>
  <c r="G1022" i="52"/>
  <c r="G1023" i="52"/>
  <c r="G1024" i="52"/>
  <c r="G1025" i="52"/>
  <c r="G1026" i="52"/>
  <c r="G1027" i="52"/>
  <c r="G1028" i="52"/>
  <c r="G1029" i="52"/>
  <c r="G1030" i="52"/>
  <c r="G1031" i="52"/>
  <c r="G1032" i="52"/>
  <c r="G1033" i="52"/>
  <c r="G1034" i="52"/>
  <c r="G1035" i="52"/>
  <c r="G1036" i="52"/>
  <c r="G1037" i="52"/>
  <c r="G1038" i="52"/>
  <c r="G1039" i="52"/>
  <c r="G1040" i="52"/>
  <c r="G1041" i="52"/>
  <c r="G1042" i="52"/>
  <c r="G1043" i="52"/>
  <c r="G1044" i="52"/>
  <c r="G1045" i="52"/>
  <c r="G1046" i="52"/>
  <c r="G1047" i="52"/>
  <c r="G1048" i="52"/>
  <c r="G1049" i="52"/>
  <c r="G1050" i="52"/>
  <c r="G1051" i="52"/>
  <c r="G1052" i="52"/>
  <c r="G1053" i="52"/>
  <c r="G1054" i="52"/>
  <c r="G1055" i="52"/>
  <c r="G1056" i="52"/>
  <c r="G1057" i="52"/>
  <c r="G1058" i="52"/>
  <c r="G1059" i="52"/>
  <c r="G1060" i="52"/>
  <c r="G1061" i="52"/>
  <c r="G1062" i="52"/>
  <c r="G1063" i="52"/>
  <c r="G1064" i="52"/>
  <c r="G1065" i="52"/>
  <c r="G1066" i="52"/>
  <c r="G1067" i="52"/>
  <c r="G1068" i="52"/>
  <c r="G1069" i="52"/>
  <c r="G1070" i="52"/>
  <c r="G1071" i="52"/>
  <c r="G1072" i="52"/>
  <c r="G1073" i="52"/>
  <c r="G1074" i="52"/>
  <c r="G1075" i="52"/>
  <c r="G1076" i="52"/>
  <c r="G1077" i="52"/>
  <c r="G1078" i="52"/>
  <c r="G1079" i="52"/>
  <c r="G1080" i="52"/>
  <c r="G1081" i="52"/>
  <c r="G1082" i="52"/>
  <c r="G1083" i="52"/>
  <c r="G1084" i="52"/>
  <c r="G1085" i="52"/>
  <c r="G1086" i="52"/>
  <c r="G1087" i="52"/>
  <c r="G1088" i="52"/>
  <c r="G1089" i="52"/>
  <c r="G1090" i="52"/>
  <c r="G1091" i="52"/>
  <c r="G1092" i="52"/>
  <c r="G1093" i="52"/>
  <c r="G1094" i="52"/>
  <c r="G1095" i="52"/>
  <c r="G1096" i="52"/>
  <c r="G1097" i="52"/>
  <c r="G1098" i="52"/>
  <c r="G1099" i="52"/>
  <c r="G1100" i="52"/>
  <c r="G1101" i="52"/>
  <c r="G1102" i="52"/>
  <c r="G1103" i="52"/>
  <c r="G1104" i="52"/>
  <c r="G1105" i="52"/>
  <c r="G1106" i="52"/>
  <c r="G1107" i="52"/>
  <c r="G1108" i="52"/>
  <c r="G1109" i="52"/>
  <c r="G1110" i="52"/>
  <c r="G1111" i="52"/>
  <c r="G1112" i="52"/>
  <c r="G1113" i="52"/>
  <c r="G1114" i="52"/>
  <c r="G1115" i="52"/>
  <c r="G1116" i="52"/>
  <c r="G1117" i="52"/>
  <c r="G1118" i="52"/>
  <c r="G1119" i="52"/>
  <c r="G1120" i="52"/>
  <c r="G1121" i="52"/>
  <c r="G1122" i="52"/>
  <c r="G1123" i="52"/>
  <c r="G1124" i="52"/>
  <c r="G1125" i="52"/>
  <c r="G1126" i="52"/>
  <c r="G1127" i="52"/>
  <c r="G1128" i="52"/>
  <c r="G1129" i="52"/>
  <c r="G1130" i="52"/>
  <c r="G1131" i="52"/>
  <c r="G1132" i="52"/>
  <c r="G1133" i="52"/>
  <c r="G1134" i="52"/>
  <c r="G1135" i="52"/>
  <c r="G1136" i="52"/>
  <c r="G1137" i="52"/>
  <c r="G1138" i="52"/>
  <c r="G1139" i="52"/>
  <c r="G1140" i="52"/>
  <c r="G1141" i="52"/>
  <c r="G1142" i="52"/>
  <c r="G1143" i="52"/>
  <c r="G1144" i="52"/>
  <c r="G1145" i="52"/>
  <c r="G1146" i="52"/>
  <c r="G1147" i="52"/>
  <c r="G1148" i="52"/>
  <c r="G1149" i="52"/>
  <c r="G1150" i="52"/>
  <c r="G1151" i="52"/>
  <c r="G1152" i="52"/>
  <c r="G1153" i="52"/>
  <c r="G1154" i="52"/>
  <c r="G1155" i="52"/>
  <c r="G1156" i="52"/>
  <c r="G1157" i="52"/>
  <c r="G1158" i="52"/>
  <c r="G1159" i="52"/>
  <c r="G1160" i="52"/>
  <c r="G1161" i="52"/>
  <c r="G1162" i="52"/>
  <c r="G1163" i="52"/>
  <c r="G1164" i="52"/>
  <c r="G1165" i="52"/>
  <c r="G1166" i="52"/>
  <c r="G1167" i="52"/>
  <c r="G1168" i="52"/>
  <c r="G1169" i="52"/>
  <c r="G1170" i="52"/>
  <c r="G1171" i="52"/>
  <c r="G1172" i="52"/>
  <c r="G1173" i="52"/>
  <c r="G1174" i="52"/>
  <c r="G1175" i="52"/>
  <c r="G1176" i="52"/>
  <c r="G1177" i="52"/>
  <c r="G1178" i="52"/>
  <c r="G1179" i="52"/>
  <c r="G1180" i="52"/>
  <c r="G1181" i="52"/>
  <c r="G1182" i="52"/>
  <c r="G1183" i="52"/>
  <c r="G1184" i="52"/>
  <c r="G1185" i="52"/>
  <c r="G1186" i="52"/>
  <c r="G1187" i="52"/>
  <c r="G1188" i="52"/>
  <c r="G1189" i="52"/>
  <c r="G1190" i="52"/>
  <c r="G1191" i="52"/>
  <c r="G1192" i="52"/>
  <c r="G1193" i="52"/>
  <c r="G1194" i="52"/>
  <c r="G1195" i="52"/>
  <c r="G1196" i="52"/>
  <c r="G1197" i="52"/>
  <c r="G1198" i="52"/>
  <c r="G1199" i="52"/>
  <c r="G1200" i="52"/>
  <c r="G1201" i="52"/>
  <c r="G1202" i="52"/>
  <c r="G1203" i="52"/>
  <c r="G1204" i="52"/>
  <c r="G1205" i="52"/>
  <c r="G1206" i="52"/>
  <c r="G1207" i="52"/>
  <c r="G1208" i="52"/>
  <c r="G1209" i="52"/>
  <c r="G1210" i="52"/>
  <c r="G1211" i="52"/>
  <c r="G1212" i="52"/>
  <c r="G1213" i="52"/>
  <c r="G1214" i="52"/>
  <c r="G1215" i="52"/>
  <c r="G1216" i="52"/>
  <c r="G1217" i="52"/>
  <c r="G1218" i="52"/>
  <c r="G1219" i="52"/>
  <c r="G1220" i="52"/>
  <c r="G1221" i="52"/>
  <c r="G1222" i="52"/>
  <c r="G1223" i="52"/>
  <c r="G1224" i="52"/>
  <c r="G1225" i="52"/>
  <c r="G1226" i="52"/>
  <c r="G1227" i="52"/>
  <c r="G1228" i="52"/>
  <c r="G1229" i="52"/>
  <c r="G1230" i="52"/>
  <c r="G1231" i="52"/>
  <c r="G1232" i="52"/>
  <c r="G1233" i="52"/>
  <c r="G1234" i="52"/>
  <c r="G1235" i="52"/>
  <c r="G1236" i="52"/>
  <c r="G1237" i="52"/>
  <c r="G1238" i="52"/>
  <c r="G1239" i="52"/>
  <c r="G1240" i="52"/>
  <c r="G1241" i="52"/>
  <c r="G1242" i="52"/>
  <c r="G1243" i="52"/>
  <c r="G1244" i="52"/>
  <c r="G1245" i="52"/>
  <c r="G1246" i="52"/>
  <c r="G1247" i="52"/>
  <c r="G1248" i="52"/>
  <c r="G1249" i="52"/>
  <c r="G1250" i="52"/>
  <c r="G1251" i="52"/>
  <c r="G1252" i="52"/>
  <c r="G1253" i="52"/>
  <c r="G1254" i="52"/>
  <c r="G1255" i="52"/>
  <c r="G1256" i="52"/>
  <c r="G1257" i="52"/>
  <c r="G1258" i="52"/>
  <c r="G1259" i="52"/>
  <c r="G1260" i="52"/>
  <c r="G1261" i="52"/>
  <c r="G1262" i="52"/>
  <c r="G1263" i="52"/>
  <c r="G1264" i="52"/>
  <c r="G1265" i="52"/>
  <c r="G1266" i="52"/>
  <c r="G1267" i="52"/>
  <c r="G1268" i="52"/>
  <c r="G1269" i="52"/>
  <c r="G1270" i="52"/>
  <c r="G1271" i="52"/>
  <c r="G1272" i="52"/>
  <c r="G1273" i="52"/>
  <c r="G1274" i="52"/>
  <c r="G1275" i="52"/>
  <c r="G1276" i="52"/>
  <c r="G1277" i="52"/>
  <c r="G1278" i="52"/>
  <c r="G1279" i="52"/>
  <c r="G1280" i="52"/>
  <c r="G1281" i="52"/>
  <c r="G1282" i="52"/>
  <c r="G1283" i="52"/>
  <c r="G1284" i="52"/>
  <c r="G1285" i="52"/>
  <c r="G1286" i="52"/>
  <c r="G1287" i="52"/>
  <c r="G1288" i="52"/>
  <c r="G1289" i="52"/>
  <c r="G1290" i="52"/>
  <c r="G1291" i="52"/>
  <c r="G1292" i="52"/>
  <c r="G1293" i="52"/>
  <c r="G1294" i="52"/>
  <c r="G1295" i="52"/>
  <c r="G1296" i="52"/>
  <c r="G1297" i="52"/>
  <c r="G1298" i="52"/>
  <c r="G1299" i="52"/>
  <c r="G1300" i="52"/>
  <c r="G1301" i="52"/>
  <c r="G1302" i="52"/>
  <c r="G1303" i="52"/>
  <c r="G1304" i="52"/>
  <c r="G1305" i="52"/>
  <c r="G1306" i="52"/>
  <c r="G1307" i="52"/>
  <c r="G1308" i="52"/>
  <c r="G1309" i="52"/>
  <c r="G1310" i="52"/>
  <c r="G1311" i="52"/>
  <c r="G1312" i="52"/>
  <c r="G1313" i="52"/>
  <c r="G1314" i="52"/>
  <c r="G1315" i="52"/>
  <c r="C18" i="48"/>
  <c r="AC18" i="48"/>
  <c r="G1316" i="52"/>
  <c r="G1317" i="52"/>
  <c r="G1318" i="52"/>
  <c r="G1319" i="52"/>
  <c r="G1320" i="52"/>
  <c r="G1321" i="52"/>
  <c r="G1322" i="52"/>
  <c r="G1323" i="52"/>
  <c r="G1324" i="52"/>
  <c r="G1325" i="52"/>
  <c r="G1326" i="52"/>
  <c r="G1327" i="52"/>
  <c r="G1328" i="52"/>
  <c r="M537" i="9"/>
  <c r="K496" i="15"/>
  <c r="L488" i="36"/>
  <c r="I479" i="34"/>
  <c r="H479" i="34"/>
  <c r="F559" i="16"/>
  <c r="F560" i="16"/>
  <c r="F481" i="15"/>
  <c r="F472" i="15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H494" i="11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538" i="7"/>
  <c r="G539" i="7"/>
  <c r="G540" i="7"/>
  <c r="G541" i="7"/>
  <c r="G542" i="7"/>
  <c r="G75" i="23"/>
  <c r="G76" i="23"/>
  <c r="G77" i="23"/>
  <c r="G78" i="23"/>
  <c r="G79" i="23"/>
  <c r="G80" i="23"/>
  <c r="G81" i="23"/>
  <c r="G82" i="23"/>
  <c r="G83" i="23"/>
  <c r="G84" i="23"/>
  <c r="G85" i="23"/>
  <c r="G86" i="23"/>
  <c r="G87" i="23"/>
  <c r="G88" i="23"/>
  <c r="G89" i="23"/>
  <c r="G90" i="23"/>
  <c r="G91" i="23"/>
  <c r="G92" i="23"/>
  <c r="G93" i="23"/>
  <c r="G94" i="23"/>
  <c r="G95" i="23"/>
  <c r="G96" i="23"/>
  <c r="G97" i="23"/>
  <c r="G98" i="23"/>
  <c r="G99" i="23"/>
  <c r="G100" i="23"/>
  <c r="G101" i="23"/>
  <c r="G102" i="23"/>
  <c r="G103" i="23"/>
  <c r="G104" i="23"/>
  <c r="G105" i="23"/>
  <c r="G106" i="23"/>
  <c r="G107" i="23"/>
  <c r="G108" i="23"/>
  <c r="G109" i="23"/>
  <c r="G110" i="23"/>
  <c r="G111" i="23"/>
  <c r="G112" i="23"/>
  <c r="G113" i="23"/>
  <c r="G114" i="23"/>
  <c r="G115" i="23"/>
  <c r="G116" i="23"/>
  <c r="G117" i="23"/>
  <c r="G118" i="23"/>
  <c r="G119" i="23"/>
  <c r="G120" i="23"/>
  <c r="G121" i="23"/>
  <c r="G122" i="23"/>
  <c r="G123" i="23"/>
  <c r="G124" i="23"/>
  <c r="G125" i="23"/>
  <c r="G126" i="23"/>
  <c r="G127" i="23"/>
  <c r="G128" i="23"/>
  <c r="G129" i="23"/>
  <c r="G130" i="23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131" i="23"/>
  <c r="G132" i="23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H395" i="37"/>
  <c r="G133" i="23"/>
  <c r="G134" i="23"/>
  <c r="G135" i="23"/>
  <c r="G136" i="23"/>
  <c r="G137" i="23"/>
  <c r="G138" i="23"/>
  <c r="G139" i="23"/>
  <c r="G140" i="23"/>
  <c r="G141" i="23"/>
  <c r="G583" i="7"/>
  <c r="G584" i="7"/>
  <c r="G585" i="7"/>
  <c r="G586" i="7"/>
  <c r="G587" i="7"/>
  <c r="G588" i="7"/>
  <c r="G589" i="7"/>
  <c r="G590" i="7"/>
  <c r="G591" i="7"/>
  <c r="G142" i="23"/>
  <c r="G143" i="23"/>
  <c r="G144" i="23"/>
  <c r="G145" i="23"/>
  <c r="G146" i="23"/>
  <c r="G147" i="23"/>
  <c r="G148" i="23"/>
  <c r="G149" i="23"/>
  <c r="G150" i="23"/>
  <c r="G151" i="23"/>
  <c r="G152" i="23"/>
  <c r="G153" i="23"/>
  <c r="G154" i="23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N557" i="13"/>
  <c r="G155" i="23"/>
  <c r="G156" i="23"/>
  <c r="G157" i="23"/>
  <c r="G158" i="23"/>
  <c r="G159" i="23"/>
  <c r="G160" i="23"/>
  <c r="G161" i="23"/>
  <c r="G162" i="23"/>
  <c r="G163" i="23"/>
  <c r="G164" i="23"/>
  <c r="G165" i="23"/>
  <c r="G166" i="23"/>
  <c r="G167" i="23"/>
  <c r="G168" i="23"/>
  <c r="G169" i="23"/>
  <c r="G170" i="23"/>
  <c r="G171" i="23"/>
  <c r="G172" i="23"/>
  <c r="G173" i="23"/>
  <c r="G174" i="23"/>
  <c r="G175" i="23"/>
  <c r="G176" i="23"/>
  <c r="G177" i="23"/>
  <c r="G178" i="23"/>
  <c r="G179" i="23"/>
  <c r="G180" i="23"/>
  <c r="G181" i="23"/>
  <c r="G182" i="23"/>
  <c r="G183" i="23"/>
  <c r="G184" i="23"/>
  <c r="G185" i="23"/>
  <c r="G186" i="23"/>
  <c r="N395" i="44"/>
  <c r="G187" i="23"/>
  <c r="G188" i="23"/>
  <c r="G189" i="23"/>
  <c r="G190" i="23"/>
  <c r="G191" i="23"/>
  <c r="G192" i="23"/>
  <c r="G193" i="23"/>
  <c r="G194" i="23"/>
  <c r="G195" i="23"/>
  <c r="G196" i="23"/>
  <c r="G197" i="23"/>
  <c r="G198" i="23"/>
  <c r="G199" i="23"/>
  <c r="G200" i="23"/>
  <c r="G201" i="23"/>
  <c r="G202" i="23"/>
  <c r="G203" i="23"/>
  <c r="G204" i="23"/>
  <c r="G205" i="23"/>
  <c r="G206" i="23"/>
  <c r="G207" i="23"/>
  <c r="G208" i="23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N451" i="2"/>
  <c r="G209" i="23"/>
  <c r="G210" i="23"/>
  <c r="G211" i="23"/>
  <c r="G212" i="23"/>
  <c r="G213" i="23"/>
  <c r="G214" i="23"/>
  <c r="G215" i="23"/>
  <c r="G216" i="23"/>
  <c r="G217" i="23"/>
  <c r="G218" i="23"/>
  <c r="G219" i="23"/>
  <c r="G220" i="23"/>
  <c r="G221" i="23"/>
  <c r="G222" i="23"/>
  <c r="G223" i="23"/>
  <c r="G224" i="23"/>
  <c r="G225" i="23"/>
  <c r="G226" i="23"/>
  <c r="G227" i="23"/>
  <c r="G228" i="23"/>
  <c r="G229" i="23"/>
  <c r="G230" i="23"/>
  <c r="G231" i="23"/>
  <c r="G232" i="23"/>
  <c r="G233" i="23"/>
  <c r="G234" i="23"/>
  <c r="G235" i="23"/>
  <c r="G236" i="23"/>
  <c r="G237" i="23"/>
  <c r="G238" i="23"/>
  <c r="G239" i="23"/>
  <c r="G240" i="23"/>
  <c r="G241" i="23"/>
  <c r="G242" i="23"/>
  <c r="G243" i="23"/>
  <c r="G244" i="23"/>
  <c r="G245" i="23"/>
  <c r="G246" i="23"/>
  <c r="G247" i="23"/>
  <c r="G248" i="23"/>
  <c r="G249" i="23"/>
  <c r="G250" i="23"/>
  <c r="G251" i="23"/>
  <c r="G252" i="23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G40" i="28"/>
  <c r="G41" i="28"/>
  <c r="G42" i="28"/>
  <c r="G43" i="28"/>
  <c r="G44" i="28"/>
  <c r="G45" i="28"/>
  <c r="G46" i="28"/>
  <c r="G47" i="28"/>
  <c r="G48" i="28"/>
  <c r="G49" i="28"/>
  <c r="G50" i="28"/>
  <c r="G51" i="28"/>
  <c r="G52" i="28"/>
  <c r="G53" i="28"/>
  <c r="G54" i="28"/>
  <c r="G55" i="28"/>
  <c r="G56" i="28"/>
  <c r="G57" i="28"/>
  <c r="G58" i="28"/>
  <c r="G59" i="28"/>
  <c r="G60" i="28"/>
  <c r="G61" i="28"/>
  <c r="G62" i="28"/>
  <c r="G63" i="28"/>
  <c r="G64" i="28"/>
  <c r="G65" i="28"/>
  <c r="G66" i="28"/>
  <c r="G67" i="28"/>
  <c r="G68" i="28"/>
  <c r="G69" i="28"/>
  <c r="G70" i="28"/>
  <c r="G71" i="28"/>
  <c r="G72" i="28"/>
  <c r="G73" i="28"/>
  <c r="G74" i="28"/>
  <c r="G75" i="28"/>
  <c r="G76" i="28"/>
  <c r="G77" i="28"/>
  <c r="G78" i="28"/>
  <c r="G79" i="28"/>
  <c r="G80" i="28"/>
  <c r="G81" i="28"/>
  <c r="G82" i="28"/>
  <c r="G83" i="28"/>
  <c r="G84" i="28"/>
  <c r="G85" i="28"/>
  <c r="G86" i="28"/>
  <c r="G87" i="28"/>
  <c r="G88" i="28"/>
  <c r="G89" i="28"/>
  <c r="G90" i="28"/>
  <c r="G91" i="28"/>
  <c r="G92" i="28"/>
  <c r="G93" i="28"/>
  <c r="G94" i="28"/>
  <c r="G95" i="28"/>
  <c r="G96" i="28"/>
  <c r="G97" i="28"/>
  <c r="G98" i="28"/>
  <c r="G99" i="28"/>
  <c r="G100" i="28"/>
  <c r="G101" i="28"/>
  <c r="G102" i="28"/>
  <c r="G103" i="28"/>
  <c r="G104" i="28"/>
  <c r="G105" i="28"/>
  <c r="G106" i="28"/>
  <c r="G107" i="28"/>
  <c r="G108" i="28"/>
  <c r="G109" i="28"/>
  <c r="G110" i="28"/>
  <c r="G111" i="28"/>
  <c r="G112" i="28"/>
  <c r="G113" i="28"/>
  <c r="G114" i="28"/>
  <c r="G115" i="28"/>
  <c r="G116" i="28"/>
  <c r="G117" i="28"/>
  <c r="G118" i="28"/>
  <c r="G119" i="28"/>
  <c r="G120" i="28"/>
  <c r="G121" i="28"/>
  <c r="G122" i="28"/>
  <c r="G123" i="28"/>
  <c r="G124" i="28"/>
  <c r="G125" i="28"/>
  <c r="G126" i="28"/>
  <c r="G127" i="28"/>
  <c r="G128" i="28"/>
  <c r="G129" i="28"/>
  <c r="G130" i="28"/>
  <c r="G131" i="28"/>
  <c r="G132" i="28"/>
  <c r="G133" i="28"/>
  <c r="G134" i="28"/>
  <c r="G135" i="28"/>
  <c r="G136" i="28"/>
  <c r="G137" i="28"/>
  <c r="G138" i="28"/>
  <c r="G139" i="28"/>
  <c r="G140" i="28"/>
  <c r="G141" i="28"/>
  <c r="G142" i="28"/>
  <c r="G143" i="28"/>
  <c r="G144" i="28"/>
  <c r="G145" i="28"/>
  <c r="G146" i="28"/>
  <c r="G147" i="28"/>
  <c r="G148" i="28"/>
  <c r="G149" i="28"/>
  <c r="G150" i="28"/>
  <c r="G151" i="28"/>
  <c r="G152" i="28"/>
  <c r="G153" i="28"/>
  <c r="G154" i="28"/>
  <c r="G155" i="28"/>
  <c r="G156" i="28"/>
  <c r="G157" i="28"/>
  <c r="G158" i="28"/>
  <c r="G159" i="28"/>
  <c r="G160" i="28"/>
  <c r="G161" i="28"/>
  <c r="G162" i="28"/>
  <c r="G163" i="28"/>
  <c r="G164" i="28"/>
  <c r="G165" i="28"/>
  <c r="G166" i="28"/>
  <c r="G167" i="28"/>
  <c r="G168" i="28"/>
  <c r="G169" i="28"/>
  <c r="G170" i="28"/>
  <c r="G171" i="28"/>
  <c r="G172" i="28"/>
  <c r="G173" i="28"/>
  <c r="G174" i="28"/>
  <c r="G175" i="28"/>
  <c r="G176" i="28"/>
  <c r="G177" i="28"/>
  <c r="G178" i="28"/>
  <c r="G179" i="28"/>
  <c r="G180" i="28"/>
  <c r="G181" i="28"/>
  <c r="G182" i="28"/>
  <c r="G183" i="28"/>
  <c r="G184" i="28"/>
  <c r="G185" i="28"/>
  <c r="G186" i="28"/>
  <c r="G187" i="28"/>
  <c r="G188" i="28"/>
  <c r="G189" i="28"/>
  <c r="G190" i="28"/>
  <c r="G191" i="28"/>
  <c r="G192" i="28"/>
  <c r="G193" i="28"/>
  <c r="G194" i="28"/>
  <c r="G195" i="28"/>
  <c r="G196" i="28"/>
  <c r="G197" i="28"/>
  <c r="G198" i="28"/>
  <c r="G199" i="28"/>
  <c r="G200" i="28"/>
  <c r="G201" i="28"/>
  <c r="G202" i="28"/>
  <c r="G203" i="28"/>
  <c r="G253" i="23"/>
  <c r="G254" i="23"/>
  <c r="G255" i="23"/>
  <c r="G256" i="23"/>
  <c r="G257" i="23"/>
  <c r="G258" i="23"/>
  <c r="G259" i="23"/>
  <c r="G260" i="23"/>
  <c r="G261" i="23"/>
  <c r="G262" i="23"/>
  <c r="G263" i="23"/>
  <c r="G264" i="23"/>
  <c r="G265" i="23"/>
  <c r="G266" i="23"/>
  <c r="G267" i="23"/>
  <c r="G268" i="23"/>
  <c r="G269" i="23"/>
  <c r="G270" i="23"/>
  <c r="G271" i="23"/>
  <c r="G272" i="23"/>
  <c r="G273" i="23"/>
  <c r="G274" i="23"/>
  <c r="G275" i="23"/>
  <c r="G276" i="23"/>
  <c r="G277" i="23"/>
  <c r="G278" i="23"/>
  <c r="G279" i="23"/>
  <c r="G280" i="23"/>
  <c r="G281" i="23"/>
  <c r="G282" i="23"/>
  <c r="G283" i="23"/>
  <c r="G284" i="23"/>
  <c r="G285" i="23"/>
  <c r="G286" i="23"/>
  <c r="G287" i="23"/>
  <c r="G288" i="23"/>
  <c r="G289" i="23"/>
  <c r="G290" i="23"/>
  <c r="G291" i="23"/>
  <c r="G292" i="23"/>
  <c r="G293" i="23"/>
  <c r="G294" i="23"/>
  <c r="G295" i="23"/>
  <c r="G296" i="23"/>
  <c r="G297" i="23"/>
  <c r="G298" i="23"/>
  <c r="E204" i="28"/>
  <c r="G204" i="28"/>
  <c r="G205" i="28"/>
  <c r="G206" i="28"/>
  <c r="G207" i="28"/>
  <c r="G208" i="28"/>
  <c r="G209" i="28"/>
  <c r="G210" i="28"/>
  <c r="G211" i="28"/>
  <c r="G212" i="28"/>
  <c r="G213" i="28"/>
  <c r="G214" i="28"/>
  <c r="G215" i="28"/>
  <c r="G216" i="28"/>
  <c r="G217" i="28"/>
  <c r="G218" i="28"/>
  <c r="G219" i="28"/>
  <c r="G220" i="28"/>
  <c r="G221" i="28"/>
  <c r="G222" i="28"/>
  <c r="G223" i="28"/>
  <c r="G224" i="28"/>
  <c r="G225" i="28"/>
  <c r="G226" i="28"/>
  <c r="G227" i="28"/>
  <c r="G228" i="28"/>
  <c r="G229" i="28"/>
  <c r="G230" i="28"/>
  <c r="G231" i="28"/>
  <c r="G232" i="28"/>
  <c r="G233" i="28"/>
  <c r="G234" i="28"/>
  <c r="G235" i="28"/>
  <c r="G236" i="28"/>
  <c r="G237" i="28"/>
  <c r="G238" i="28"/>
  <c r="G239" i="28"/>
  <c r="G240" i="28"/>
  <c r="G241" i="28"/>
  <c r="G242" i="28"/>
  <c r="G243" i="28"/>
  <c r="G244" i="28"/>
  <c r="G245" i="28"/>
  <c r="G246" i="28"/>
  <c r="G247" i="28"/>
  <c r="G248" i="28"/>
  <c r="G249" i="28"/>
  <c r="G250" i="28"/>
  <c r="G251" i="28"/>
  <c r="G252" i="28"/>
  <c r="G253" i="28"/>
  <c r="G254" i="28"/>
  <c r="G255" i="28"/>
  <c r="G256" i="28"/>
  <c r="G257" i="28"/>
  <c r="G299" i="23"/>
  <c r="G300" i="23"/>
  <c r="G301" i="23"/>
  <c r="G302" i="23"/>
  <c r="G303" i="23"/>
  <c r="G304" i="23"/>
  <c r="G305" i="23"/>
  <c r="G306" i="23"/>
  <c r="G307" i="23"/>
  <c r="G308" i="23"/>
  <c r="G309" i="23"/>
  <c r="G310" i="23"/>
  <c r="G311" i="23"/>
  <c r="G312" i="23"/>
  <c r="G313" i="23"/>
  <c r="G314" i="23"/>
  <c r="G315" i="23"/>
  <c r="G316" i="23"/>
  <c r="G317" i="23"/>
  <c r="G258" i="28"/>
  <c r="G259" i="28"/>
  <c r="G260" i="28"/>
  <c r="G261" i="28"/>
  <c r="G262" i="2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45" i="18"/>
  <c r="G146" i="18"/>
  <c r="G147" i="18"/>
  <c r="G148" i="18"/>
  <c r="G149" i="18"/>
  <c r="G150" i="18"/>
  <c r="G151" i="18"/>
  <c r="G152" i="18"/>
  <c r="G153" i="18"/>
  <c r="G154" i="18"/>
  <c r="G155" i="18"/>
  <c r="G156" i="18"/>
  <c r="G157" i="18"/>
  <c r="G158" i="18"/>
  <c r="G159" i="18"/>
  <c r="G160" i="18"/>
  <c r="G161" i="18"/>
  <c r="G162" i="18"/>
  <c r="G163" i="18"/>
  <c r="G164" i="18"/>
  <c r="G165" i="18"/>
  <c r="G166" i="18"/>
  <c r="G167" i="18"/>
  <c r="G168" i="18"/>
  <c r="G169" i="18"/>
  <c r="G170" i="18"/>
  <c r="G171" i="18"/>
  <c r="G172" i="18"/>
  <c r="G173" i="18"/>
  <c r="G174" i="18"/>
  <c r="G175" i="18"/>
  <c r="G176" i="18"/>
  <c r="G177" i="18"/>
  <c r="G178" i="18"/>
  <c r="G179" i="18"/>
  <c r="G180" i="18"/>
  <c r="G181" i="18"/>
  <c r="G182" i="18"/>
  <c r="G183" i="18"/>
  <c r="G184" i="18"/>
  <c r="G185" i="18"/>
  <c r="G186" i="18"/>
  <c r="G187" i="18"/>
  <c r="G188" i="18"/>
  <c r="G189" i="18"/>
  <c r="G190" i="18"/>
  <c r="G191" i="18"/>
  <c r="G192" i="18"/>
  <c r="G193" i="18"/>
  <c r="G194" i="18"/>
  <c r="G195" i="18"/>
  <c r="G196" i="18"/>
  <c r="G197" i="18"/>
  <c r="G198" i="18"/>
  <c r="G199" i="18"/>
  <c r="G200" i="18"/>
  <c r="G201" i="18"/>
  <c r="G202" i="18"/>
  <c r="G203" i="18"/>
  <c r="G204" i="18"/>
  <c r="G205" i="18"/>
  <c r="G206" i="18"/>
  <c r="G207" i="18"/>
  <c r="G208" i="18"/>
  <c r="G209" i="18"/>
  <c r="G210" i="18"/>
  <c r="G211" i="18"/>
  <c r="G212" i="18"/>
  <c r="G213" i="18"/>
  <c r="G214" i="18"/>
  <c r="G215" i="18"/>
  <c r="G216" i="18"/>
  <c r="G318" i="23"/>
  <c r="G319" i="23"/>
  <c r="G320" i="23"/>
  <c r="G321" i="23"/>
  <c r="G322" i="23"/>
  <c r="G323" i="23"/>
  <c r="G324" i="23"/>
  <c r="G325" i="23"/>
  <c r="G326" i="23"/>
  <c r="G327" i="23"/>
  <c r="G328" i="23"/>
  <c r="G329" i="23"/>
  <c r="G330" i="23"/>
  <c r="G331" i="23"/>
  <c r="G332" i="23"/>
  <c r="G333" i="23"/>
  <c r="G334" i="23"/>
  <c r="G335" i="23"/>
  <c r="G336" i="23"/>
  <c r="G337" i="23"/>
  <c r="G338" i="23"/>
  <c r="G339" i="23"/>
  <c r="G340" i="23"/>
  <c r="G341" i="23"/>
  <c r="G342" i="23"/>
  <c r="G343" i="23"/>
  <c r="G344" i="23"/>
  <c r="G263" i="28"/>
  <c r="G264" i="28"/>
  <c r="G265" i="28"/>
  <c r="G266" i="28"/>
  <c r="G267" i="28"/>
  <c r="G268" i="28"/>
  <c r="G269" i="28"/>
  <c r="G270" i="28"/>
  <c r="G271" i="28"/>
  <c r="G272" i="28"/>
  <c r="G273" i="28"/>
  <c r="G274" i="28"/>
  <c r="G275" i="28"/>
  <c r="G276" i="28"/>
  <c r="G277" i="28"/>
  <c r="G278" i="28"/>
  <c r="G279" i="28"/>
  <c r="G280" i="28"/>
  <c r="G281" i="28"/>
  <c r="G282" i="28"/>
  <c r="G217" i="18"/>
  <c r="G218" i="18"/>
  <c r="G219" i="18"/>
  <c r="G220" i="18"/>
  <c r="G221" i="18"/>
  <c r="G222" i="18"/>
  <c r="G223" i="18"/>
  <c r="G224" i="18"/>
  <c r="G225" i="18"/>
  <c r="G226" i="18"/>
  <c r="G227" i="18"/>
  <c r="G228" i="18"/>
  <c r="G229" i="18"/>
  <c r="G230" i="18"/>
  <c r="G231" i="18"/>
  <c r="G232" i="18"/>
  <c r="G233" i="18"/>
  <c r="G234" i="18"/>
  <c r="G235" i="18"/>
  <c r="G236" i="18"/>
  <c r="G237" i="18"/>
  <c r="G238" i="18"/>
  <c r="G239" i="18"/>
  <c r="G240" i="18"/>
  <c r="G241" i="18"/>
  <c r="G242" i="18"/>
  <c r="G243" i="18"/>
  <c r="G244" i="18"/>
  <c r="G245" i="18"/>
  <c r="G246" i="18"/>
  <c r="G247" i="18"/>
  <c r="G248" i="18"/>
  <c r="G249" i="18"/>
  <c r="G250" i="18"/>
  <c r="G251" i="18"/>
  <c r="G252" i="18"/>
  <c r="G253" i="18"/>
  <c r="G254" i="18"/>
  <c r="G255" i="18"/>
  <c r="G256" i="18"/>
  <c r="G257" i="18"/>
  <c r="G258" i="18"/>
  <c r="G259" i="18"/>
  <c r="G260" i="18"/>
  <c r="G261" i="18"/>
  <c r="G262" i="18"/>
  <c r="G263" i="18"/>
  <c r="G264" i="18"/>
  <c r="G265" i="18"/>
  <c r="G266" i="18"/>
  <c r="G267" i="18"/>
  <c r="G268" i="18"/>
  <c r="G269" i="18"/>
  <c r="G270" i="18"/>
  <c r="G271" i="18"/>
  <c r="G272" i="18"/>
  <c r="G273" i="18"/>
  <c r="G274" i="18"/>
  <c r="G275" i="18"/>
  <c r="G276" i="18"/>
  <c r="G277" i="18"/>
  <c r="G278" i="18"/>
  <c r="G279" i="18"/>
  <c r="G280" i="18"/>
  <c r="G281" i="18"/>
  <c r="G282" i="18"/>
  <c r="G283" i="18"/>
  <c r="G284" i="18"/>
  <c r="G285" i="18"/>
  <c r="G286" i="18"/>
  <c r="G287" i="18"/>
  <c r="G288" i="18"/>
  <c r="G289" i="18"/>
  <c r="G290" i="18"/>
  <c r="G291" i="18"/>
  <c r="G292" i="18"/>
  <c r="G293" i="18"/>
  <c r="G294" i="18"/>
  <c r="G295" i="18"/>
  <c r="G296" i="18"/>
  <c r="G297" i="18"/>
  <c r="G298" i="18"/>
  <c r="G299" i="18"/>
  <c r="G300" i="18"/>
  <c r="G301" i="18"/>
  <c r="G302" i="18"/>
  <c r="G303" i="18"/>
  <c r="G304" i="18"/>
  <c r="G305" i="18"/>
  <c r="G306" i="18"/>
  <c r="G307" i="18"/>
  <c r="G308" i="18"/>
  <c r="G309" i="18"/>
  <c r="G310" i="18"/>
  <c r="G311" i="18"/>
  <c r="G312" i="18"/>
  <c r="G313" i="18"/>
  <c r="G314" i="18"/>
  <c r="G315" i="18"/>
  <c r="G316" i="18"/>
  <c r="G317" i="18"/>
  <c r="G318" i="18"/>
  <c r="G319" i="18"/>
  <c r="G320" i="18"/>
  <c r="G321" i="18"/>
  <c r="G322" i="18"/>
  <c r="G323" i="18"/>
  <c r="G324" i="18"/>
  <c r="G325" i="18"/>
  <c r="G326" i="18"/>
  <c r="G327" i="18"/>
  <c r="G328" i="18"/>
  <c r="G329" i="18"/>
  <c r="G330" i="18"/>
  <c r="G331" i="18"/>
  <c r="G332" i="18"/>
  <c r="G333" i="18"/>
  <c r="G334" i="18"/>
  <c r="G335" i="18"/>
  <c r="G336" i="18"/>
  <c r="G337" i="18"/>
  <c r="G338" i="18"/>
  <c r="G339" i="18"/>
  <c r="G340" i="18"/>
  <c r="G341" i="18"/>
  <c r="G342" i="18"/>
  <c r="K27" i="9"/>
  <c r="G345" i="23"/>
  <c r="G346" i="23"/>
  <c r="G347" i="23"/>
  <c r="G348" i="23"/>
  <c r="G349" i="23"/>
  <c r="G350" i="23"/>
  <c r="G351" i="23"/>
  <c r="G352" i="23"/>
  <c r="G353" i="23"/>
  <c r="G354" i="23"/>
  <c r="G355" i="23"/>
  <c r="G356" i="23"/>
  <c r="G357" i="23"/>
  <c r="G358" i="23"/>
  <c r="G359" i="23"/>
  <c r="G360" i="23"/>
  <c r="G361" i="23"/>
  <c r="G362" i="23"/>
  <c r="G363" i="23"/>
  <c r="G364" i="23"/>
  <c r="G365" i="23"/>
  <c r="G366" i="23"/>
  <c r="G367" i="23"/>
  <c r="G368" i="23"/>
  <c r="G369" i="23"/>
  <c r="G370" i="23"/>
  <c r="G371" i="23"/>
  <c r="G372" i="23"/>
  <c r="G373" i="23"/>
  <c r="G374" i="23"/>
  <c r="G375" i="23"/>
  <c r="G376" i="23"/>
  <c r="G377" i="23"/>
  <c r="G378" i="23"/>
  <c r="G379" i="23"/>
  <c r="G380" i="23"/>
  <c r="G381" i="23"/>
  <c r="G382" i="23"/>
  <c r="G383" i="23"/>
  <c r="G384" i="23"/>
  <c r="G385" i="23"/>
  <c r="G386" i="23"/>
  <c r="G387" i="23"/>
  <c r="G388" i="23"/>
  <c r="G389" i="23"/>
  <c r="G390" i="23"/>
  <c r="G391" i="23"/>
  <c r="G392" i="23"/>
  <c r="G393" i="23"/>
  <c r="G394" i="23"/>
  <c r="G395" i="23"/>
  <c r="G396" i="23"/>
  <c r="G397" i="23"/>
  <c r="G398" i="23"/>
  <c r="G399" i="23"/>
  <c r="G400" i="23"/>
  <c r="G401" i="23"/>
  <c r="G402" i="23"/>
  <c r="G403" i="23"/>
  <c r="G404" i="23"/>
  <c r="G405" i="23"/>
  <c r="G406" i="23"/>
  <c r="G407" i="23"/>
  <c r="G408" i="23"/>
  <c r="G409" i="23"/>
  <c r="G410" i="23"/>
  <c r="G411" i="23"/>
  <c r="G412" i="23"/>
  <c r="G413" i="23"/>
  <c r="G414" i="23"/>
  <c r="G415" i="23"/>
  <c r="G416" i="23"/>
  <c r="G417" i="23"/>
  <c r="G418" i="23"/>
  <c r="G419" i="23"/>
  <c r="G420" i="23"/>
  <c r="G421" i="23"/>
  <c r="G422" i="23"/>
  <c r="G423" i="23"/>
  <c r="G424" i="23"/>
  <c r="G425" i="23"/>
  <c r="G426" i="23"/>
  <c r="G427" i="23"/>
  <c r="G428" i="23"/>
  <c r="G429" i="23"/>
  <c r="G430" i="23"/>
  <c r="G431" i="23"/>
  <c r="G432" i="23"/>
  <c r="G433" i="23"/>
  <c r="G434" i="23"/>
  <c r="G435" i="23"/>
  <c r="G436" i="23"/>
  <c r="G437" i="23"/>
  <c r="G438" i="23"/>
  <c r="G439" i="23"/>
  <c r="G440" i="23"/>
  <c r="G441" i="23"/>
  <c r="G442" i="23"/>
  <c r="G443" i="23"/>
  <c r="G444" i="23"/>
  <c r="G445" i="23"/>
  <c r="G446" i="23"/>
  <c r="G447" i="23"/>
  <c r="G448" i="23"/>
  <c r="G449" i="23"/>
  <c r="G450" i="23"/>
  <c r="G451" i="23"/>
  <c r="G452" i="23"/>
  <c r="G453" i="23"/>
  <c r="G454" i="23"/>
  <c r="G455" i="23"/>
  <c r="G456" i="23"/>
  <c r="G457" i="23"/>
  <c r="G458" i="23"/>
  <c r="G459" i="23"/>
  <c r="G460" i="23"/>
  <c r="G461" i="23"/>
  <c r="G462" i="23"/>
  <c r="G463" i="23"/>
  <c r="G464" i="23"/>
  <c r="G465" i="23"/>
  <c r="G466" i="23"/>
  <c r="G467" i="23"/>
  <c r="G468" i="23"/>
  <c r="G469" i="23"/>
  <c r="G470" i="23"/>
  <c r="G471" i="23"/>
  <c r="G472" i="23"/>
  <c r="G473" i="23"/>
  <c r="G474" i="23"/>
  <c r="G475" i="23"/>
  <c r="G476" i="23"/>
  <c r="G477" i="23"/>
  <c r="G478" i="23"/>
  <c r="G479" i="23"/>
  <c r="G480" i="23"/>
  <c r="G481" i="23"/>
  <c r="G482" i="23"/>
  <c r="G483" i="23"/>
  <c r="G484" i="23"/>
  <c r="G485" i="23"/>
  <c r="G486" i="23"/>
  <c r="G487" i="23"/>
  <c r="G488" i="23"/>
  <c r="G489" i="23"/>
  <c r="G490" i="23"/>
  <c r="G491" i="23"/>
  <c r="G492" i="23"/>
  <c r="G493" i="23"/>
  <c r="G494" i="23"/>
  <c r="G495" i="23"/>
  <c r="G496" i="23"/>
  <c r="G497" i="23"/>
  <c r="G498" i="23"/>
  <c r="G499" i="23"/>
  <c r="G500" i="23"/>
  <c r="G501" i="23"/>
  <c r="G502" i="23"/>
  <c r="G503" i="23"/>
  <c r="G504" i="23"/>
  <c r="G505" i="23"/>
  <c r="G506" i="23"/>
  <c r="G507" i="23"/>
  <c r="G508" i="23"/>
  <c r="G509" i="23"/>
  <c r="G510" i="23"/>
  <c r="G511" i="23"/>
  <c r="G512" i="23"/>
  <c r="G513" i="23"/>
  <c r="G514" i="23"/>
  <c r="G515" i="23"/>
  <c r="G516" i="23"/>
  <c r="G517" i="23"/>
  <c r="G518" i="23"/>
  <c r="G519" i="23"/>
  <c r="G520" i="23"/>
  <c r="G521" i="23"/>
  <c r="G522" i="23"/>
  <c r="G523" i="23"/>
  <c r="G524" i="23"/>
  <c r="G525" i="23"/>
  <c r="G526" i="23"/>
  <c r="G527" i="23"/>
  <c r="G528" i="23"/>
  <c r="G529" i="23"/>
  <c r="G530" i="23"/>
  <c r="G531" i="23"/>
  <c r="G532" i="23"/>
  <c r="G533" i="23"/>
  <c r="G534" i="23"/>
  <c r="G535" i="23"/>
  <c r="G536" i="23"/>
  <c r="G537" i="23"/>
  <c r="G674" i="7"/>
  <c r="G675" i="7"/>
  <c r="G676" i="7"/>
  <c r="G677" i="7"/>
  <c r="G343" i="18"/>
  <c r="G344" i="18"/>
  <c r="G345" i="18"/>
  <c r="G346" i="18"/>
  <c r="G347" i="18"/>
  <c r="G348" i="18"/>
  <c r="G349" i="18"/>
  <c r="G350" i="18"/>
  <c r="G6" i="32"/>
  <c r="G7" i="32"/>
  <c r="G8" i="32"/>
  <c r="G9" i="32"/>
  <c r="G10" i="32"/>
  <c r="G11" i="32"/>
  <c r="G12" i="32"/>
  <c r="G13" i="32"/>
  <c r="G14" i="32"/>
  <c r="G15" i="32"/>
  <c r="G16" i="32"/>
  <c r="G17" i="32"/>
  <c r="G18" i="32"/>
  <c r="G19" i="32"/>
  <c r="G20" i="32"/>
  <c r="G21" i="32"/>
  <c r="G22" i="32"/>
  <c r="G23" i="32"/>
  <c r="G24" i="32"/>
  <c r="G25" i="32"/>
  <c r="G26" i="32"/>
  <c r="G27" i="32"/>
  <c r="G28" i="32"/>
  <c r="G29" i="32"/>
  <c r="G30" i="32"/>
  <c r="G31" i="32"/>
  <c r="G32" i="32"/>
  <c r="G33" i="32"/>
  <c r="G34" i="32"/>
  <c r="G35" i="32"/>
  <c r="G36" i="32"/>
  <c r="G37" i="32"/>
  <c r="G38" i="32"/>
  <c r="G39" i="32"/>
  <c r="G40" i="32"/>
  <c r="G41" i="32"/>
  <c r="G42" i="32"/>
  <c r="G43" i="32"/>
  <c r="G44" i="32"/>
  <c r="G45" i="32"/>
  <c r="G46" i="32"/>
  <c r="G47" i="32"/>
  <c r="G48" i="32"/>
  <c r="G49" i="32"/>
  <c r="G50" i="32"/>
  <c r="G51" i="32"/>
  <c r="G52" i="32"/>
  <c r="G53" i="32"/>
  <c r="G54" i="32"/>
  <c r="G55" i="32"/>
  <c r="G56" i="32"/>
  <c r="G57" i="32"/>
  <c r="G58" i="32"/>
  <c r="G59" i="32"/>
  <c r="G60" i="32"/>
  <c r="G61" i="32"/>
  <c r="G62" i="32"/>
  <c r="G63" i="32"/>
  <c r="G64" i="32"/>
  <c r="G65" i="32"/>
  <c r="G66" i="32"/>
  <c r="G67" i="32"/>
  <c r="G68" i="32"/>
  <c r="G69" i="32"/>
  <c r="G70" i="32"/>
  <c r="G71" i="32"/>
  <c r="G72" i="32"/>
  <c r="G73" i="32"/>
  <c r="G74" i="32"/>
  <c r="G75" i="32"/>
  <c r="G76" i="32"/>
  <c r="G77" i="32"/>
  <c r="G78" i="32"/>
  <c r="G79" i="32"/>
  <c r="G80" i="32"/>
  <c r="G81" i="32"/>
  <c r="G82" i="32"/>
  <c r="G83" i="32"/>
  <c r="G84" i="32"/>
  <c r="G85" i="32"/>
  <c r="G86" i="32"/>
  <c r="G87" i="32"/>
  <c r="G88" i="32"/>
  <c r="G89" i="32"/>
  <c r="G90" i="32"/>
  <c r="G91" i="32"/>
  <c r="G92" i="32"/>
  <c r="G93" i="32"/>
  <c r="G94" i="32"/>
  <c r="G95" i="32"/>
  <c r="G96" i="32"/>
  <c r="G97" i="32"/>
  <c r="G98" i="32"/>
  <c r="G99" i="32"/>
  <c r="G100" i="32"/>
  <c r="G101" i="32"/>
  <c r="G102" i="32"/>
  <c r="G103" i="32"/>
  <c r="G104" i="32"/>
  <c r="G105" i="32"/>
  <c r="G106" i="32"/>
  <c r="G107" i="32"/>
  <c r="G108" i="32"/>
  <c r="G109" i="32"/>
  <c r="G110" i="32"/>
  <c r="G111" i="32"/>
  <c r="G112" i="32"/>
  <c r="G113" i="32"/>
  <c r="G114" i="32"/>
  <c r="G115" i="32"/>
  <c r="G116" i="32"/>
  <c r="G117" i="32"/>
  <c r="G118" i="32"/>
  <c r="G119" i="32"/>
  <c r="G120" i="32"/>
  <c r="G121" i="32"/>
  <c r="G122" i="32"/>
  <c r="G123" i="32"/>
  <c r="G124" i="32"/>
  <c r="G125" i="32"/>
  <c r="G126" i="32"/>
  <c r="G127" i="32"/>
  <c r="G128" i="32"/>
  <c r="G129" i="32"/>
  <c r="G130" i="32"/>
  <c r="G131" i="32"/>
  <c r="G132" i="32"/>
  <c r="G133" i="32"/>
  <c r="G134" i="32"/>
  <c r="G135" i="32"/>
  <c r="G136" i="32"/>
  <c r="G137" i="32"/>
  <c r="G138" i="32"/>
  <c r="G139" i="32"/>
  <c r="G140" i="32"/>
  <c r="G141" i="32"/>
  <c r="G142" i="32"/>
  <c r="G143" i="32"/>
  <c r="G144" i="32"/>
  <c r="G145" i="32"/>
  <c r="G146" i="32"/>
  <c r="G147" i="32"/>
  <c r="G148" i="32"/>
  <c r="G538" i="23"/>
  <c r="G539" i="23"/>
  <c r="G540" i="23"/>
  <c r="G541" i="23"/>
  <c r="G542" i="23"/>
  <c r="G543" i="23"/>
  <c r="G544" i="23"/>
  <c r="G545" i="23"/>
  <c r="G546" i="23"/>
  <c r="G547" i="23"/>
  <c r="G548" i="23"/>
  <c r="G549" i="23"/>
  <c r="G550" i="23"/>
  <c r="G551" i="23"/>
  <c r="G552" i="23"/>
  <c r="G553" i="23"/>
  <c r="G554" i="23"/>
  <c r="G555" i="23"/>
  <c r="G556" i="23"/>
  <c r="G557" i="23"/>
  <c r="G558" i="23"/>
  <c r="G559" i="23"/>
  <c r="G560" i="23"/>
  <c r="G561" i="23"/>
  <c r="G562" i="23"/>
  <c r="G563" i="23"/>
  <c r="G564" i="23"/>
  <c r="G565" i="23"/>
  <c r="G566" i="23"/>
  <c r="G567" i="23"/>
  <c r="G568" i="23"/>
  <c r="G569" i="23"/>
  <c r="G570" i="23"/>
  <c r="G571" i="23"/>
  <c r="G572" i="23"/>
  <c r="G573" i="23"/>
  <c r="G574" i="23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283" i="28"/>
  <c r="G284" i="28"/>
  <c r="G285" i="28"/>
  <c r="G286" i="28"/>
  <c r="G287" i="28"/>
  <c r="G288" i="28"/>
  <c r="G289" i="28"/>
  <c r="G351" i="18"/>
  <c r="G352" i="18"/>
  <c r="G353" i="18"/>
  <c r="G354" i="18"/>
  <c r="G355" i="18"/>
  <c r="G356" i="18"/>
  <c r="G357" i="18"/>
  <c r="G149" i="32"/>
  <c r="G150" i="32"/>
  <c r="G151" i="32"/>
  <c r="G152" i="32"/>
  <c r="G153" i="32"/>
  <c r="G154" i="32"/>
  <c r="G155" i="32"/>
  <c r="G6" i="9"/>
  <c r="G7" i="9"/>
  <c r="G8" i="9"/>
  <c r="G575" i="23"/>
  <c r="G576" i="23"/>
  <c r="G290" i="28"/>
  <c r="G291" i="28"/>
  <c r="G292" i="28"/>
  <c r="G293" i="28"/>
  <c r="G294" i="28"/>
  <c r="G295" i="28"/>
  <c r="G296" i="28"/>
  <c r="G297" i="28"/>
  <c r="G298" i="28"/>
  <c r="G299" i="28"/>
  <c r="G358" i="18"/>
  <c r="G359" i="18"/>
  <c r="G360" i="18"/>
  <c r="G361" i="18"/>
  <c r="G362" i="18"/>
  <c r="G363" i="18"/>
  <c r="G364" i="18"/>
  <c r="G365" i="18"/>
  <c r="G366" i="18"/>
  <c r="G367" i="18"/>
  <c r="G368" i="18"/>
  <c r="G369" i="18"/>
  <c r="G370" i="18"/>
  <c r="G371" i="18"/>
  <c r="G372" i="18"/>
  <c r="G373" i="18"/>
  <c r="G374" i="18"/>
  <c r="G375" i="18"/>
  <c r="G376" i="18"/>
  <c r="G377" i="18"/>
  <c r="G378" i="18"/>
  <c r="G379" i="18"/>
  <c r="G380" i="18"/>
  <c r="G381" i="18"/>
  <c r="G382" i="18"/>
  <c r="G383" i="18"/>
  <c r="G384" i="18"/>
  <c r="G385" i="18"/>
  <c r="G386" i="18"/>
  <c r="G387" i="18"/>
  <c r="G388" i="18"/>
  <c r="G389" i="18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156" i="32"/>
  <c r="G157" i="32"/>
  <c r="G158" i="32"/>
  <c r="G159" i="32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577" i="23"/>
  <c r="G578" i="23"/>
  <c r="G579" i="23"/>
  <c r="G580" i="23"/>
  <c r="G581" i="23"/>
  <c r="G582" i="23"/>
  <c r="G583" i="23"/>
  <c r="G584" i="23"/>
  <c r="G585" i="23"/>
  <c r="G586" i="23"/>
  <c r="G587" i="23"/>
  <c r="G588" i="23"/>
  <c r="G589" i="23"/>
  <c r="G590" i="23"/>
  <c r="G591" i="23"/>
  <c r="G592" i="23"/>
  <c r="G593" i="23"/>
  <c r="G594" i="23"/>
  <c r="G595" i="23"/>
  <c r="G596" i="23"/>
  <c r="G597" i="23"/>
  <c r="G598" i="23"/>
  <c r="G599" i="23"/>
  <c r="G600" i="23"/>
  <c r="G601" i="23"/>
  <c r="G602" i="23"/>
  <c r="G603" i="23"/>
  <c r="G604" i="23"/>
  <c r="G605" i="23"/>
  <c r="G606" i="23"/>
  <c r="G607" i="23"/>
  <c r="G608" i="23"/>
  <c r="G609" i="23"/>
  <c r="G610" i="23"/>
  <c r="G611" i="23"/>
  <c r="G612" i="23"/>
  <c r="G613" i="23"/>
  <c r="G614" i="23"/>
  <c r="G615" i="23"/>
  <c r="G616" i="23"/>
  <c r="G617" i="23"/>
  <c r="G618" i="23"/>
  <c r="G619" i="23"/>
  <c r="G620" i="23"/>
  <c r="G621" i="23"/>
  <c r="G622" i="23"/>
  <c r="G623" i="23"/>
  <c r="G624" i="23"/>
  <c r="G625" i="23"/>
  <c r="G626" i="23"/>
  <c r="G627" i="23"/>
  <c r="G628" i="23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300" i="28"/>
  <c r="G301" i="28"/>
  <c r="G302" i="28"/>
  <c r="G303" i="28"/>
  <c r="G304" i="28"/>
  <c r="G305" i="28"/>
  <c r="G306" i="28"/>
  <c r="G307" i="28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60" i="32"/>
  <c r="G161" i="32"/>
  <c r="G162" i="32"/>
  <c r="G163" i="32"/>
  <c r="G164" i="32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3" i="15"/>
  <c r="G144" i="15"/>
  <c r="G145" i="15"/>
  <c r="G146" i="15"/>
  <c r="G147" i="15"/>
  <c r="G148" i="15"/>
  <c r="G149" i="15"/>
  <c r="G150" i="15"/>
  <c r="G151" i="15"/>
  <c r="G152" i="15"/>
  <c r="G153" i="15"/>
  <c r="G154" i="15"/>
  <c r="G155" i="15"/>
  <c r="G156" i="15"/>
  <c r="G157" i="15"/>
  <c r="G158" i="15"/>
  <c r="G159" i="15"/>
  <c r="G160" i="15"/>
  <c r="G161" i="15"/>
  <c r="G162" i="15"/>
  <c r="G163" i="15"/>
  <c r="G164" i="15"/>
  <c r="G165" i="15"/>
  <c r="G166" i="15"/>
  <c r="G167" i="15"/>
  <c r="G168" i="15"/>
  <c r="G169" i="15"/>
  <c r="G170" i="15"/>
  <c r="G171" i="15"/>
  <c r="G172" i="15"/>
  <c r="G173" i="15"/>
  <c r="G174" i="15"/>
  <c r="G175" i="15"/>
  <c r="G176" i="15"/>
  <c r="G177" i="15"/>
  <c r="G178" i="15"/>
  <c r="G179" i="15"/>
  <c r="G180" i="15"/>
  <c r="G181" i="15"/>
  <c r="G182" i="15"/>
  <c r="G183" i="15"/>
  <c r="G184" i="15"/>
  <c r="G185" i="15"/>
  <c r="G186" i="15"/>
  <c r="G187" i="15"/>
  <c r="G188" i="15"/>
  <c r="G189" i="15"/>
  <c r="G190" i="15"/>
  <c r="G191" i="15"/>
  <c r="G192" i="15"/>
  <c r="G193" i="15"/>
  <c r="G194" i="15"/>
  <c r="G195" i="15"/>
  <c r="G196" i="15"/>
  <c r="G197" i="15"/>
  <c r="G198" i="15"/>
  <c r="G199" i="15"/>
  <c r="G200" i="15"/>
  <c r="G201" i="15"/>
  <c r="G202" i="15"/>
  <c r="G203" i="15"/>
  <c r="G204" i="15"/>
  <c r="G205" i="15"/>
  <c r="G206" i="15"/>
  <c r="G207" i="15"/>
  <c r="G208" i="15"/>
  <c r="G209" i="15"/>
  <c r="G210" i="15"/>
  <c r="G211" i="15"/>
  <c r="G212" i="15"/>
  <c r="G213" i="15"/>
  <c r="G214" i="15"/>
  <c r="G215" i="15"/>
  <c r="G216" i="15"/>
  <c r="G217" i="15"/>
  <c r="G218" i="15"/>
  <c r="G219" i="15"/>
  <c r="G220" i="15"/>
  <c r="G221" i="15"/>
  <c r="G222" i="15"/>
  <c r="G223" i="15"/>
  <c r="G224" i="15"/>
  <c r="G225" i="15"/>
  <c r="G226" i="15"/>
  <c r="G227" i="15"/>
  <c r="G228" i="15"/>
  <c r="G229" i="15"/>
  <c r="G230" i="15"/>
  <c r="G231" i="15"/>
  <c r="G232" i="15"/>
  <c r="G233" i="15"/>
  <c r="G234" i="15"/>
  <c r="G235" i="15"/>
  <c r="G236" i="15"/>
  <c r="G237" i="15"/>
  <c r="G238" i="15"/>
  <c r="G239" i="15"/>
  <c r="G240" i="15"/>
  <c r="G241" i="15"/>
  <c r="G242" i="15"/>
  <c r="G243" i="15"/>
  <c r="G244" i="15"/>
  <c r="G245" i="15"/>
  <c r="G246" i="15"/>
  <c r="G247" i="15"/>
  <c r="G248" i="15"/>
  <c r="G249" i="15"/>
  <c r="G250" i="15"/>
  <c r="G251" i="15"/>
  <c r="G252" i="15"/>
  <c r="G253" i="15"/>
  <c r="G254" i="15"/>
  <c r="G255" i="15"/>
  <c r="G256" i="15"/>
  <c r="G257" i="15"/>
  <c r="G258" i="15"/>
  <c r="G259" i="15"/>
  <c r="G260" i="15"/>
  <c r="G261" i="15"/>
  <c r="G262" i="15"/>
  <c r="G263" i="15"/>
  <c r="G264" i="15"/>
  <c r="G265" i="15"/>
  <c r="G266" i="15"/>
  <c r="G267" i="15"/>
  <c r="G268" i="15"/>
  <c r="G269" i="15"/>
  <c r="G270" i="15"/>
  <c r="G271" i="15"/>
  <c r="G272" i="15"/>
  <c r="G273" i="15"/>
  <c r="G274" i="15"/>
  <c r="G275" i="15"/>
  <c r="G276" i="15"/>
  <c r="G277" i="15"/>
  <c r="G278" i="15"/>
  <c r="G279" i="15"/>
  <c r="G280" i="15"/>
  <c r="G281" i="15"/>
  <c r="G282" i="15"/>
  <c r="G283" i="15"/>
  <c r="G284" i="15"/>
  <c r="G285" i="15"/>
  <c r="G286" i="15"/>
  <c r="G287" i="15"/>
  <c r="G288" i="15"/>
  <c r="G289" i="15"/>
  <c r="G290" i="15"/>
  <c r="G291" i="15"/>
  <c r="G292" i="15"/>
  <c r="G293" i="15"/>
  <c r="G294" i="15"/>
  <c r="G295" i="15"/>
  <c r="G296" i="15"/>
  <c r="G297" i="15"/>
  <c r="G298" i="15"/>
  <c r="G299" i="15"/>
  <c r="G300" i="15"/>
  <c r="G301" i="15"/>
  <c r="G302" i="15"/>
  <c r="G303" i="15"/>
  <c r="G304" i="15"/>
  <c r="G305" i="15"/>
  <c r="G306" i="15"/>
  <c r="G307" i="15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629" i="23"/>
  <c r="G630" i="23"/>
  <c r="G631" i="23"/>
  <c r="G632" i="23"/>
  <c r="G633" i="23"/>
  <c r="G634" i="23"/>
  <c r="G635" i="23"/>
  <c r="G636" i="23"/>
  <c r="G637" i="23"/>
  <c r="G638" i="23"/>
  <c r="G639" i="23"/>
  <c r="G640" i="23"/>
  <c r="G641" i="23"/>
  <c r="G642" i="23"/>
  <c r="G643" i="23"/>
  <c r="G644" i="23"/>
  <c r="G645" i="23"/>
  <c r="G646" i="23"/>
  <c r="G647" i="23"/>
  <c r="G648" i="23"/>
  <c r="G649" i="23"/>
  <c r="G650" i="23"/>
  <c r="G651" i="23"/>
  <c r="G652" i="23"/>
  <c r="G653" i="23"/>
  <c r="G654" i="23"/>
  <c r="G655" i="23"/>
  <c r="G656" i="23"/>
  <c r="G657" i="23"/>
  <c r="G658" i="23"/>
  <c r="G659" i="23"/>
  <c r="G660" i="23"/>
  <c r="G661" i="23"/>
  <c r="G662" i="23"/>
  <c r="G663" i="23"/>
  <c r="G664" i="23"/>
  <c r="G665" i="23"/>
  <c r="G666" i="23"/>
  <c r="G667" i="23"/>
  <c r="G668" i="23"/>
  <c r="G669" i="23"/>
  <c r="G670" i="23"/>
  <c r="G671" i="23"/>
  <c r="G672" i="23"/>
  <c r="G673" i="23"/>
  <c r="G674" i="23"/>
  <c r="G675" i="23"/>
  <c r="G676" i="23"/>
  <c r="G677" i="23"/>
  <c r="G678" i="23"/>
  <c r="G679" i="23"/>
  <c r="G680" i="23"/>
  <c r="G681" i="23"/>
  <c r="G682" i="23"/>
  <c r="G683" i="23"/>
  <c r="G684" i="23"/>
  <c r="G685" i="23"/>
  <c r="G686" i="23"/>
  <c r="G687" i="23"/>
  <c r="G688" i="23"/>
  <c r="G751" i="7"/>
  <c r="G752" i="7"/>
  <c r="G753" i="7"/>
  <c r="G754" i="7"/>
  <c r="G755" i="7"/>
  <c r="G756" i="7"/>
  <c r="G757" i="7"/>
  <c r="G758" i="7"/>
  <c r="G759" i="7"/>
  <c r="G760" i="7"/>
  <c r="G761" i="7"/>
  <c r="G689" i="23"/>
  <c r="G690" i="23"/>
  <c r="G691" i="23"/>
  <c r="G692" i="23"/>
  <c r="G693" i="23"/>
  <c r="G694" i="23"/>
  <c r="G695" i="23"/>
  <c r="G696" i="23"/>
  <c r="G697" i="23"/>
  <c r="G698" i="23"/>
  <c r="G699" i="23"/>
  <c r="G700" i="23"/>
  <c r="G701" i="23"/>
  <c r="G702" i="23"/>
  <c r="G308" i="28"/>
  <c r="G309" i="28"/>
  <c r="G310" i="28"/>
  <c r="G311" i="28"/>
  <c r="G312" i="28"/>
  <c r="G313" i="28"/>
  <c r="G314" i="28"/>
  <c r="G315" i="28"/>
  <c r="G316" i="28"/>
  <c r="G317" i="28"/>
  <c r="G318" i="28"/>
  <c r="G319" i="28"/>
  <c r="G320" i="28"/>
  <c r="G321" i="28"/>
  <c r="G322" i="28"/>
  <c r="G323" i="28"/>
  <c r="G324" i="28"/>
  <c r="G325" i="28"/>
  <c r="G326" i="28"/>
  <c r="G327" i="28"/>
  <c r="G328" i="28"/>
  <c r="G329" i="28"/>
  <c r="G330" i="28"/>
  <c r="G390" i="18"/>
  <c r="G391" i="18"/>
  <c r="G392" i="18"/>
  <c r="G393" i="18"/>
  <c r="G394" i="18"/>
  <c r="G395" i="18"/>
  <c r="G396" i="18"/>
  <c r="G308" i="15"/>
  <c r="G309" i="15"/>
  <c r="G310" i="15"/>
  <c r="G311" i="15"/>
  <c r="G312" i="15"/>
  <c r="G313" i="15"/>
  <c r="G314" i="15"/>
  <c r="G290" i="9"/>
  <c r="G291" i="9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65" i="32"/>
  <c r="G166" i="32"/>
  <c r="G167" i="32"/>
  <c r="G168" i="32"/>
  <c r="G169" i="32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03" i="23"/>
  <c r="G704" i="23"/>
  <c r="G705" i="23"/>
  <c r="G706" i="23"/>
  <c r="G707" i="23"/>
  <c r="G708" i="23"/>
  <c r="G709" i="23"/>
  <c r="G710" i="23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G201" i="27"/>
  <c r="G202" i="27"/>
  <c r="G203" i="27"/>
  <c r="G204" i="27"/>
  <c r="G205" i="27"/>
  <c r="G206" i="27"/>
  <c r="G207" i="27"/>
  <c r="G208" i="27"/>
  <c r="G209" i="27"/>
  <c r="G210" i="27"/>
  <c r="G211" i="27"/>
  <c r="G212" i="27"/>
  <c r="G213" i="27"/>
  <c r="G214" i="27"/>
  <c r="G215" i="27"/>
  <c r="G216" i="27"/>
  <c r="G217" i="27"/>
  <c r="G218" i="27"/>
  <c r="G219" i="27"/>
  <c r="G220" i="27"/>
  <c r="G221" i="27"/>
  <c r="G222" i="27"/>
  <c r="G223" i="27"/>
  <c r="G224" i="27"/>
  <c r="G225" i="27"/>
  <c r="G226" i="27"/>
  <c r="G227" i="27"/>
  <c r="G228" i="27"/>
  <c r="G229" i="27"/>
  <c r="G230" i="27"/>
  <c r="G231" i="27"/>
  <c r="G232" i="27"/>
  <c r="G233" i="27"/>
  <c r="G234" i="27"/>
  <c r="G235" i="27"/>
  <c r="G236" i="27"/>
  <c r="G237" i="27"/>
  <c r="G238" i="27"/>
  <c r="G239" i="27"/>
  <c r="G240" i="27"/>
  <c r="G241" i="27"/>
  <c r="G242" i="27"/>
  <c r="G243" i="27"/>
  <c r="G244" i="27"/>
  <c r="G245" i="27"/>
  <c r="G246" i="27"/>
  <c r="G247" i="27"/>
  <c r="G248" i="27"/>
  <c r="G249" i="27"/>
  <c r="G250" i="27"/>
  <c r="G251" i="27"/>
  <c r="G252" i="27"/>
  <c r="G253" i="27"/>
  <c r="G254" i="27"/>
  <c r="G255" i="27"/>
  <c r="G256" i="27"/>
  <c r="G257" i="27"/>
  <c r="G258" i="27"/>
  <c r="G259" i="27"/>
  <c r="G260" i="27"/>
  <c r="G261" i="27"/>
  <c r="G262" i="27"/>
  <c r="G263" i="27"/>
  <c r="G264" i="27"/>
  <c r="G265" i="27"/>
  <c r="G266" i="27"/>
  <c r="G267" i="27"/>
  <c r="G268" i="27"/>
  <c r="G269" i="27"/>
  <c r="G270" i="27"/>
  <c r="G271" i="27"/>
  <c r="G272" i="27"/>
  <c r="G273" i="27"/>
  <c r="G274" i="27"/>
  <c r="G275" i="27"/>
  <c r="G276" i="27"/>
  <c r="G277" i="27"/>
  <c r="G278" i="27"/>
  <c r="G279" i="27"/>
  <c r="G280" i="27"/>
  <c r="G281" i="27"/>
  <c r="G282" i="27"/>
  <c r="G283" i="27"/>
  <c r="G284" i="27"/>
  <c r="G285" i="27"/>
  <c r="G286" i="27"/>
  <c r="G287" i="27"/>
  <c r="G288" i="27"/>
  <c r="G289" i="27"/>
  <c r="G290" i="27"/>
  <c r="G291" i="27"/>
  <c r="G292" i="27"/>
  <c r="G293" i="27"/>
  <c r="G294" i="27"/>
  <c r="G295" i="27"/>
  <c r="G296" i="27"/>
  <c r="G297" i="27"/>
  <c r="G298" i="27"/>
  <c r="G299" i="27"/>
  <c r="G300" i="27"/>
  <c r="G301" i="27"/>
  <c r="G302" i="27"/>
  <c r="G303" i="27"/>
  <c r="G304" i="27"/>
  <c r="G305" i="27"/>
  <c r="G306" i="27"/>
  <c r="G307" i="27"/>
  <c r="G308" i="27"/>
  <c r="G309" i="27"/>
  <c r="G310" i="27"/>
  <c r="G311" i="27"/>
  <c r="G312" i="27"/>
  <c r="G313" i="27"/>
  <c r="G314" i="27"/>
  <c r="G315" i="27"/>
  <c r="G316" i="27"/>
  <c r="G317" i="27"/>
  <c r="G318" i="27"/>
  <c r="G319" i="27"/>
  <c r="G320" i="27"/>
  <c r="G321" i="27"/>
  <c r="G322" i="27"/>
  <c r="G323" i="27"/>
  <c r="G324" i="27"/>
  <c r="G325" i="27"/>
  <c r="G326" i="27"/>
  <c r="G327" i="27"/>
  <c r="G328" i="27"/>
  <c r="G329" i="27"/>
  <c r="G330" i="27"/>
  <c r="G331" i="27"/>
  <c r="G332" i="27"/>
  <c r="G333" i="27"/>
  <c r="G334" i="27"/>
  <c r="G335" i="27"/>
  <c r="G336" i="27"/>
  <c r="G337" i="27"/>
  <c r="G338" i="27"/>
  <c r="G339" i="27"/>
  <c r="G340" i="27"/>
  <c r="G341" i="27"/>
  <c r="G342" i="27"/>
  <c r="G343" i="27"/>
  <c r="G344" i="27"/>
  <c r="G345" i="27"/>
  <c r="G346" i="27"/>
  <c r="G347" i="27"/>
  <c r="G348" i="27"/>
  <c r="G349" i="27"/>
  <c r="G350" i="27"/>
  <c r="G351" i="27"/>
  <c r="G352" i="27"/>
  <c r="G353" i="27"/>
  <c r="G354" i="27"/>
  <c r="G355" i="27"/>
  <c r="G356" i="27"/>
  <c r="G357" i="27"/>
  <c r="G358" i="27"/>
  <c r="G359" i="27"/>
  <c r="G360" i="27"/>
  <c r="G361" i="27"/>
  <c r="G362" i="27"/>
  <c r="G363" i="27"/>
  <c r="G364" i="27"/>
  <c r="G365" i="27"/>
  <c r="G366" i="27"/>
  <c r="G367" i="27"/>
  <c r="G368" i="27"/>
  <c r="G369" i="27"/>
  <c r="G370" i="27"/>
  <c r="G371" i="27"/>
  <c r="G372" i="27"/>
  <c r="G373" i="27"/>
  <c r="G374" i="27"/>
  <c r="G375" i="27"/>
  <c r="G376" i="27"/>
  <c r="G377" i="27"/>
  <c r="G378" i="27"/>
  <c r="G379" i="27"/>
  <c r="G380" i="27"/>
  <c r="G381" i="27"/>
  <c r="G382" i="27"/>
  <c r="G383" i="27"/>
  <c r="G384" i="27"/>
  <c r="G385" i="27"/>
  <c r="G386" i="27"/>
  <c r="G387" i="27"/>
  <c r="G388" i="27"/>
  <c r="G389" i="27"/>
  <c r="G390" i="27"/>
  <c r="G391" i="27"/>
  <c r="G392" i="27"/>
  <c r="G393" i="27"/>
  <c r="G394" i="27"/>
  <c r="G395" i="27"/>
  <c r="G396" i="27"/>
  <c r="G397" i="27"/>
  <c r="G398" i="27"/>
  <c r="G399" i="27"/>
  <c r="G400" i="27"/>
  <c r="G401" i="27"/>
  <c r="G402" i="27"/>
  <c r="G403" i="27"/>
  <c r="G404" i="27"/>
  <c r="G405" i="27"/>
  <c r="G406" i="27"/>
  <c r="G407" i="27"/>
  <c r="G408" i="27"/>
  <c r="G409" i="27"/>
  <c r="G410" i="27"/>
  <c r="G411" i="27"/>
  <c r="G412" i="27"/>
  <c r="G413" i="27"/>
  <c r="G414" i="27"/>
  <c r="G415" i="27"/>
  <c r="G416" i="27"/>
  <c r="G417" i="27"/>
  <c r="G418" i="27"/>
  <c r="G419" i="27"/>
  <c r="G420" i="27"/>
  <c r="G421" i="27"/>
  <c r="G422" i="27"/>
  <c r="G423" i="27"/>
  <c r="G424" i="27"/>
  <c r="G425" i="27"/>
  <c r="G426" i="27"/>
  <c r="G427" i="27"/>
  <c r="G428" i="27"/>
  <c r="G429" i="27"/>
  <c r="G430" i="27"/>
  <c r="G431" i="27"/>
  <c r="G432" i="27"/>
  <c r="G433" i="27"/>
  <c r="G434" i="27"/>
  <c r="G435" i="27"/>
  <c r="G436" i="27"/>
  <c r="G437" i="27"/>
  <c r="G438" i="27"/>
  <c r="G439" i="27"/>
  <c r="G440" i="27"/>
  <c r="G441" i="27"/>
  <c r="G442" i="27"/>
  <c r="G443" i="27"/>
  <c r="G444" i="27"/>
  <c r="G445" i="27"/>
  <c r="G446" i="27"/>
  <c r="G447" i="27"/>
  <c r="G448" i="27"/>
  <c r="G449" i="27"/>
  <c r="G450" i="27"/>
  <c r="G451" i="27"/>
  <c r="G452" i="27"/>
  <c r="G453" i="27"/>
  <c r="G331" i="28"/>
  <c r="G332" i="28"/>
  <c r="G333" i="28"/>
  <c r="G334" i="28"/>
  <c r="G335" i="28"/>
  <c r="G336" i="28"/>
  <c r="G397" i="18"/>
  <c r="G398" i="18"/>
  <c r="G399" i="18"/>
  <c r="G400" i="18"/>
  <c r="G401" i="18"/>
  <c r="G402" i="18"/>
  <c r="G403" i="18"/>
  <c r="G404" i="18"/>
  <c r="G405" i="18"/>
  <c r="G406" i="18"/>
  <c r="G407" i="18"/>
  <c r="G408" i="18"/>
  <c r="G409" i="18"/>
  <c r="G315" i="15"/>
  <c r="G316" i="15"/>
  <c r="G317" i="15"/>
  <c r="G318" i="15"/>
  <c r="G319" i="15"/>
  <c r="G320" i="15"/>
  <c r="G321" i="15"/>
  <c r="G322" i="15"/>
  <c r="G292" i="9"/>
  <c r="G293" i="9"/>
  <c r="G294" i="9"/>
  <c r="G295" i="9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170" i="32"/>
  <c r="G171" i="32"/>
  <c r="G172" i="32"/>
  <c r="G173" i="32"/>
  <c r="G174" i="32"/>
  <c r="G175" i="32"/>
  <c r="G176" i="32"/>
  <c r="G177" i="32"/>
  <c r="G178" i="32"/>
  <c r="G179" i="32"/>
  <c r="G180" i="32"/>
  <c r="G181" i="32"/>
  <c r="G182" i="32"/>
  <c r="G183" i="32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781" i="7"/>
  <c r="G782" i="7"/>
  <c r="G783" i="7"/>
  <c r="G784" i="7"/>
  <c r="G711" i="23"/>
  <c r="G712" i="23"/>
  <c r="G713" i="23"/>
  <c r="G714" i="23"/>
  <c r="G715" i="23"/>
  <c r="G716" i="23"/>
  <c r="G717" i="23"/>
  <c r="G337" i="28"/>
  <c r="G338" i="28"/>
  <c r="G339" i="28"/>
  <c r="G340" i="28"/>
  <c r="G341" i="28"/>
  <c r="G342" i="28"/>
  <c r="G343" i="28"/>
  <c r="G454" i="27"/>
  <c r="G455" i="27"/>
  <c r="G456" i="27"/>
  <c r="G457" i="27"/>
  <c r="G458" i="27"/>
  <c r="G459" i="27"/>
  <c r="G460" i="27"/>
  <c r="G410" i="18"/>
  <c r="G411" i="18"/>
  <c r="G412" i="18"/>
  <c r="G413" i="18"/>
  <c r="G414" i="18"/>
  <c r="G415" i="18"/>
  <c r="G416" i="18"/>
  <c r="G417" i="18"/>
  <c r="G418" i="18"/>
  <c r="G419" i="18"/>
  <c r="G420" i="18"/>
  <c r="G421" i="18"/>
  <c r="G422" i="18"/>
  <c r="G423" i="18"/>
  <c r="G424" i="18"/>
  <c r="G425" i="18"/>
  <c r="G426" i="18"/>
  <c r="G427" i="18"/>
  <c r="G323" i="15"/>
  <c r="G324" i="15"/>
  <c r="G325" i="15"/>
  <c r="G326" i="15"/>
  <c r="G327" i="15"/>
  <c r="G328" i="15"/>
  <c r="G329" i="15"/>
  <c r="G330" i="15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184" i="32"/>
  <c r="G185" i="32"/>
  <c r="G186" i="32"/>
  <c r="G187" i="32"/>
  <c r="G188" i="32"/>
  <c r="G189" i="32"/>
  <c r="G190" i="32"/>
  <c r="G191" i="32"/>
  <c r="G192" i="32"/>
  <c r="G193" i="32"/>
  <c r="G194" i="32"/>
  <c r="G195" i="32"/>
  <c r="G196" i="32"/>
  <c r="G197" i="32"/>
  <c r="G198" i="32"/>
  <c r="G199" i="32"/>
  <c r="G200" i="32"/>
  <c r="G201" i="32"/>
  <c r="G202" i="32"/>
  <c r="G203" i="32"/>
  <c r="G204" i="32"/>
  <c r="G205" i="32"/>
  <c r="G206" i="32"/>
  <c r="G207" i="32"/>
  <c r="G208" i="32"/>
  <c r="G209" i="32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718" i="23"/>
  <c r="G719" i="23"/>
  <c r="G720" i="23"/>
  <c r="G344" i="28"/>
  <c r="G345" i="28"/>
  <c r="G346" i="28"/>
  <c r="G347" i="28"/>
  <c r="G348" i="28"/>
  <c r="G349" i="28"/>
  <c r="G350" i="28"/>
  <c r="G351" i="28"/>
  <c r="G352" i="28"/>
  <c r="G353" i="28"/>
  <c r="G354" i="28"/>
  <c r="G355" i="28"/>
  <c r="G356" i="28"/>
  <c r="G357" i="28"/>
  <c r="G358" i="28"/>
  <c r="G359" i="28"/>
  <c r="G360" i="28"/>
  <c r="G361" i="28"/>
  <c r="G461" i="27"/>
  <c r="G462" i="27"/>
  <c r="G463" i="27"/>
  <c r="G464" i="27"/>
  <c r="G465" i="27"/>
  <c r="G466" i="27"/>
  <c r="G428" i="18"/>
  <c r="G429" i="18"/>
  <c r="G430" i="18"/>
  <c r="G431" i="18"/>
  <c r="G432" i="18"/>
  <c r="G433" i="18"/>
  <c r="G434" i="18"/>
  <c r="G435" i="18"/>
  <c r="G436" i="18"/>
  <c r="G437" i="18"/>
  <c r="G438" i="18"/>
  <c r="G439" i="18"/>
  <c r="G440" i="18"/>
  <c r="G441" i="18"/>
  <c r="G442" i="18"/>
  <c r="G443" i="18"/>
  <c r="G444" i="18"/>
  <c r="G445" i="18"/>
  <c r="G446" i="18"/>
  <c r="G447" i="18"/>
  <c r="G448" i="18"/>
  <c r="G449" i="18"/>
  <c r="G450" i="18"/>
  <c r="G451" i="18"/>
  <c r="G452" i="18"/>
  <c r="G453" i="18"/>
  <c r="G454" i="18"/>
  <c r="G455" i="18"/>
  <c r="G456" i="18"/>
  <c r="G457" i="18"/>
  <c r="G458" i="18"/>
  <c r="G459" i="18"/>
  <c r="G460" i="18"/>
  <c r="G461" i="18"/>
  <c r="G462" i="18"/>
  <c r="G463" i="18"/>
  <c r="G331" i="15"/>
  <c r="G332" i="15"/>
  <c r="G333" i="15"/>
  <c r="G334" i="15"/>
  <c r="G335" i="15"/>
  <c r="G336" i="15"/>
  <c r="G337" i="15"/>
  <c r="G338" i="15"/>
  <c r="G339" i="15"/>
  <c r="G340" i="15"/>
  <c r="G341" i="15"/>
  <c r="G342" i="15"/>
  <c r="G343" i="15"/>
  <c r="G344" i="15"/>
  <c r="G345" i="15"/>
  <c r="G346" i="15"/>
  <c r="G347" i="15"/>
  <c r="G348" i="15"/>
  <c r="G349" i="15"/>
  <c r="G350" i="15"/>
  <c r="G351" i="15"/>
  <c r="G352" i="15"/>
  <c r="G353" i="15"/>
  <c r="G354" i="15"/>
  <c r="G355" i="15"/>
  <c r="G356" i="15"/>
  <c r="G344" i="11"/>
  <c r="G345" i="11"/>
  <c r="G346" i="11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210" i="32"/>
  <c r="G211" i="32"/>
  <c r="G212" i="32"/>
  <c r="G213" i="32"/>
  <c r="G214" i="32"/>
  <c r="G215" i="32"/>
  <c r="G216" i="32"/>
  <c r="G217" i="32"/>
  <c r="G218" i="32"/>
  <c r="G219" i="32"/>
  <c r="G220" i="32"/>
  <c r="G221" i="32"/>
  <c r="G222" i="32"/>
  <c r="G223" i="32"/>
  <c r="G224" i="32"/>
  <c r="G225" i="32"/>
  <c r="G226" i="32"/>
  <c r="G227" i="32"/>
  <c r="G228" i="32"/>
  <c r="G6" i="26"/>
  <c r="G7" i="26"/>
  <c r="G8" i="26"/>
  <c r="G9" i="26"/>
  <c r="G10" i="26"/>
  <c r="G11" i="26"/>
  <c r="G12" i="26"/>
  <c r="G13" i="26"/>
  <c r="G14" i="26"/>
  <c r="G15" i="26"/>
  <c r="G16" i="26"/>
  <c r="G6" i="34"/>
  <c r="G7" i="34"/>
  <c r="G8" i="34"/>
  <c r="G9" i="34"/>
  <c r="G10" i="34"/>
  <c r="G11" i="34"/>
  <c r="G12" i="34"/>
  <c r="G13" i="34"/>
  <c r="G14" i="34"/>
  <c r="G15" i="34"/>
  <c r="G16" i="34"/>
  <c r="G17" i="34"/>
  <c r="G18" i="34"/>
  <c r="G19" i="34"/>
  <c r="G20" i="34"/>
  <c r="G21" i="34"/>
  <c r="G22" i="34"/>
  <c r="G23" i="34"/>
  <c r="G24" i="34"/>
  <c r="G25" i="34"/>
  <c r="G26" i="34"/>
  <c r="G27" i="34"/>
  <c r="G28" i="34"/>
  <c r="G29" i="34"/>
  <c r="G30" i="34"/>
  <c r="G31" i="34"/>
  <c r="G32" i="34"/>
  <c r="G33" i="34"/>
  <c r="G34" i="34"/>
  <c r="G35" i="34"/>
  <c r="G36" i="34"/>
  <c r="G37" i="34"/>
  <c r="G38" i="34"/>
  <c r="G39" i="34"/>
  <c r="G40" i="34"/>
  <c r="G41" i="34"/>
  <c r="G42" i="34"/>
  <c r="G43" i="34"/>
  <c r="G44" i="34"/>
  <c r="G45" i="34"/>
  <c r="G46" i="34"/>
  <c r="G47" i="34"/>
  <c r="G48" i="34"/>
  <c r="G49" i="34"/>
  <c r="G50" i="34"/>
  <c r="G51" i="34"/>
  <c r="G52" i="34"/>
  <c r="G53" i="34"/>
  <c r="G54" i="34"/>
  <c r="G55" i="34"/>
  <c r="G56" i="34"/>
  <c r="G57" i="34"/>
  <c r="G58" i="34"/>
  <c r="G59" i="34"/>
  <c r="G60" i="34"/>
  <c r="G61" i="34"/>
  <c r="G62" i="34"/>
  <c r="G63" i="34"/>
  <c r="G64" i="34"/>
  <c r="G65" i="34"/>
  <c r="G66" i="34"/>
  <c r="G67" i="34"/>
  <c r="G68" i="34"/>
  <c r="G69" i="34"/>
  <c r="G70" i="34"/>
  <c r="G71" i="34"/>
  <c r="G72" i="34"/>
  <c r="G73" i="34"/>
  <c r="G74" i="34"/>
  <c r="G75" i="34"/>
  <c r="G76" i="34"/>
  <c r="G77" i="34"/>
  <c r="G78" i="34"/>
  <c r="G79" i="34"/>
  <c r="G80" i="34"/>
  <c r="G81" i="34"/>
  <c r="G82" i="34"/>
  <c r="G83" i="34"/>
  <c r="G84" i="34"/>
  <c r="G85" i="34"/>
  <c r="G86" i="34"/>
  <c r="G87" i="34"/>
  <c r="G88" i="34"/>
  <c r="G89" i="34"/>
  <c r="G90" i="34"/>
  <c r="G91" i="34"/>
  <c r="G92" i="34"/>
  <c r="G93" i="34"/>
  <c r="G94" i="34"/>
  <c r="G95" i="34"/>
  <c r="G96" i="34"/>
  <c r="G97" i="34"/>
  <c r="G98" i="34"/>
  <c r="G99" i="34"/>
  <c r="G100" i="34"/>
  <c r="G101" i="34"/>
  <c r="G102" i="34"/>
  <c r="G103" i="34"/>
  <c r="G104" i="34"/>
  <c r="G105" i="34"/>
  <c r="G106" i="34"/>
  <c r="G107" i="34"/>
  <c r="G108" i="34"/>
  <c r="G109" i="34"/>
  <c r="G110" i="34"/>
  <c r="G111" i="34"/>
  <c r="G112" i="34"/>
  <c r="G113" i="34"/>
  <c r="G114" i="34"/>
  <c r="G115" i="34"/>
  <c r="G116" i="34"/>
  <c r="G117" i="34"/>
  <c r="G118" i="34"/>
  <c r="G119" i="34"/>
  <c r="G120" i="34"/>
  <c r="G121" i="34"/>
  <c r="G122" i="34"/>
  <c r="G123" i="34"/>
  <c r="G124" i="34"/>
  <c r="G125" i="34"/>
  <c r="G126" i="34"/>
  <c r="G127" i="34"/>
  <c r="G128" i="34"/>
  <c r="G129" i="34"/>
  <c r="G130" i="34"/>
  <c r="G131" i="34"/>
  <c r="G132" i="34"/>
  <c r="G133" i="34"/>
  <c r="G134" i="34"/>
  <c r="G135" i="34"/>
  <c r="G136" i="34"/>
  <c r="G137" i="34"/>
  <c r="G138" i="34"/>
  <c r="G139" i="34"/>
  <c r="G140" i="34"/>
  <c r="G141" i="34"/>
  <c r="G142" i="34"/>
  <c r="G143" i="34"/>
  <c r="G144" i="34"/>
  <c r="G145" i="34"/>
  <c r="G146" i="34"/>
  <c r="G147" i="34"/>
  <c r="G148" i="34"/>
  <c r="G149" i="34"/>
  <c r="G150" i="34"/>
  <c r="G151" i="34"/>
  <c r="G152" i="34"/>
  <c r="G153" i="34"/>
  <c r="G154" i="34"/>
  <c r="G155" i="34"/>
  <c r="G156" i="34"/>
  <c r="G157" i="34"/>
  <c r="G158" i="34"/>
  <c r="G159" i="34"/>
  <c r="G160" i="34"/>
  <c r="G161" i="34"/>
  <c r="G162" i="34"/>
  <c r="G163" i="34"/>
  <c r="G164" i="34"/>
  <c r="G165" i="34"/>
  <c r="G166" i="34"/>
  <c r="G167" i="34"/>
  <c r="G168" i="34"/>
  <c r="G169" i="34"/>
  <c r="G170" i="34"/>
  <c r="G171" i="34"/>
  <c r="G172" i="34"/>
  <c r="G173" i="34"/>
  <c r="G174" i="34"/>
  <c r="G175" i="34"/>
  <c r="G176" i="34"/>
  <c r="G177" i="34"/>
  <c r="G178" i="34"/>
  <c r="G179" i="34"/>
  <c r="G180" i="34"/>
  <c r="G181" i="34"/>
  <c r="G182" i="34"/>
  <c r="G183" i="34"/>
  <c r="G184" i="34"/>
  <c r="G185" i="34"/>
  <c r="G186" i="34"/>
  <c r="G187" i="34"/>
  <c r="G188" i="34"/>
  <c r="G189" i="34"/>
  <c r="G190" i="34"/>
  <c r="G191" i="34"/>
  <c r="G192" i="34"/>
  <c r="G193" i="34"/>
  <c r="G194" i="34"/>
  <c r="G195" i="34"/>
  <c r="G196" i="34"/>
  <c r="G197" i="34"/>
  <c r="G198" i="34"/>
  <c r="G199" i="34"/>
  <c r="G200" i="34"/>
  <c r="G201" i="34"/>
  <c r="G202" i="34"/>
  <c r="G203" i="34"/>
  <c r="G204" i="34"/>
  <c r="G205" i="34"/>
  <c r="G206" i="34"/>
  <c r="G207" i="34"/>
  <c r="G208" i="34"/>
  <c r="G209" i="34"/>
  <c r="G210" i="34"/>
  <c r="G211" i="34"/>
  <c r="G212" i="34"/>
  <c r="G213" i="34"/>
  <c r="G214" i="34"/>
  <c r="G215" i="34"/>
  <c r="G216" i="34"/>
  <c r="G217" i="34"/>
  <c r="G218" i="34"/>
  <c r="G219" i="34"/>
  <c r="G220" i="34"/>
  <c r="G221" i="34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362" i="28"/>
  <c r="G363" i="28"/>
  <c r="G364" i="28"/>
  <c r="G365" i="28"/>
  <c r="G366" i="28"/>
  <c r="G367" i="28"/>
  <c r="G368" i="28"/>
  <c r="G369" i="28"/>
  <c r="G370" i="28"/>
  <c r="G371" i="28"/>
  <c r="G372" i="28"/>
  <c r="G721" i="23"/>
  <c r="G722" i="23"/>
  <c r="G723" i="23"/>
  <c r="G724" i="23"/>
  <c r="G725" i="23"/>
  <c r="G726" i="23"/>
  <c r="G727" i="23"/>
  <c r="G373" i="28"/>
  <c r="G374" i="28"/>
  <c r="G375" i="28"/>
  <c r="G376" i="28"/>
  <c r="G377" i="28"/>
  <c r="G378" i="28"/>
  <c r="G379" i="28"/>
  <c r="G380" i="28"/>
  <c r="G381" i="28"/>
  <c r="G382" i="28"/>
  <c r="G383" i="28"/>
  <c r="G384" i="28"/>
  <c r="G385" i="28"/>
  <c r="G386" i="28"/>
  <c r="G387" i="28"/>
  <c r="G388" i="28"/>
  <c r="G389" i="28"/>
  <c r="G390" i="28"/>
  <c r="G391" i="28"/>
  <c r="G392" i="28"/>
  <c r="G393" i="28"/>
  <c r="G394" i="28"/>
  <c r="G395" i="28"/>
  <c r="G396" i="28"/>
  <c r="G397" i="28"/>
  <c r="G398" i="28"/>
  <c r="G399" i="28"/>
  <c r="G400" i="28"/>
  <c r="G401" i="28"/>
  <c r="G526" i="9"/>
  <c r="G527" i="9"/>
  <c r="G528" i="9"/>
  <c r="G529" i="9"/>
  <c r="G530" i="9"/>
  <c r="G531" i="9"/>
  <c r="G532" i="9"/>
  <c r="G467" i="27"/>
  <c r="G468" i="27"/>
  <c r="G469" i="27"/>
  <c r="G470" i="27"/>
  <c r="G471" i="27"/>
  <c r="G472" i="27"/>
  <c r="G473" i="27"/>
  <c r="G474" i="27"/>
  <c r="G475" i="27"/>
  <c r="G476" i="27"/>
  <c r="G477" i="27"/>
  <c r="G478" i="27"/>
  <c r="G479" i="27"/>
  <c r="G480" i="27"/>
  <c r="G481" i="27"/>
  <c r="G482" i="27"/>
  <c r="G483" i="27"/>
  <c r="G484" i="27"/>
  <c r="G485" i="27"/>
  <c r="G486" i="27"/>
  <c r="G487" i="27"/>
  <c r="G488" i="27"/>
  <c r="G489" i="27"/>
  <c r="G490" i="27"/>
  <c r="G491" i="27"/>
  <c r="G492" i="27"/>
  <c r="G493" i="27"/>
  <c r="G494" i="27"/>
  <c r="G495" i="27"/>
  <c r="G496" i="27"/>
  <c r="G497" i="27"/>
  <c r="G498" i="27"/>
  <c r="G499" i="27"/>
  <c r="G500" i="27"/>
  <c r="G501" i="27"/>
  <c r="G502" i="27"/>
  <c r="G503" i="27"/>
  <c r="G504" i="27"/>
  <c r="G505" i="27"/>
  <c r="G506" i="27"/>
  <c r="G507" i="27"/>
  <c r="G508" i="27"/>
  <c r="G509" i="27"/>
  <c r="G510" i="27"/>
  <c r="G511" i="27"/>
  <c r="G512" i="27"/>
  <c r="G513" i="27"/>
  <c r="G514" i="27"/>
  <c r="G515" i="27"/>
  <c r="G516" i="27"/>
  <c r="G517" i="27"/>
  <c r="G518" i="27"/>
  <c r="G519" i="27"/>
  <c r="G520" i="27"/>
  <c r="G521" i="27"/>
  <c r="G522" i="27"/>
  <c r="G523" i="27"/>
  <c r="G524" i="27"/>
  <c r="G525" i="27"/>
  <c r="G526" i="27"/>
  <c r="G527" i="27"/>
  <c r="G528" i="27"/>
  <c r="G529" i="27"/>
  <c r="G530" i="27"/>
  <c r="G531" i="27"/>
  <c r="G532" i="27"/>
  <c r="G533" i="27"/>
  <c r="G534" i="27"/>
  <c r="G535" i="27"/>
  <c r="G536" i="27"/>
  <c r="G537" i="27"/>
  <c r="G538" i="27"/>
  <c r="G539" i="27"/>
  <c r="G540" i="27"/>
  <c r="G541" i="27"/>
  <c r="G542" i="27"/>
  <c r="G543" i="27"/>
  <c r="G544" i="27"/>
  <c r="G545" i="27"/>
  <c r="G546" i="27"/>
  <c r="G547" i="27"/>
  <c r="G548" i="27"/>
  <c r="G549" i="27"/>
  <c r="G550" i="27"/>
  <c r="G551" i="27"/>
  <c r="G552" i="27"/>
  <c r="G553" i="27"/>
  <c r="G554" i="27"/>
  <c r="G555" i="27"/>
  <c r="G556" i="27"/>
  <c r="G557" i="27"/>
  <c r="G558" i="27"/>
  <c r="G559" i="27"/>
  <c r="G560" i="27"/>
  <c r="G561" i="27"/>
  <c r="G562" i="27"/>
  <c r="G563" i="27"/>
  <c r="G564" i="27"/>
  <c r="G565" i="27"/>
  <c r="G566" i="27"/>
  <c r="G567" i="27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397" i="13"/>
  <c r="G398" i="13"/>
  <c r="G399" i="13"/>
  <c r="G400" i="13"/>
  <c r="G401" i="13"/>
  <c r="G402" i="13"/>
  <c r="G403" i="13"/>
  <c r="G404" i="13"/>
  <c r="G405" i="13"/>
  <c r="G406" i="13"/>
  <c r="G407" i="13"/>
  <c r="G408" i="13"/>
  <c r="G409" i="13"/>
  <c r="G410" i="13"/>
  <c r="G411" i="13"/>
  <c r="G412" i="13"/>
  <c r="G413" i="13"/>
  <c r="G414" i="13"/>
  <c r="G415" i="13"/>
  <c r="G416" i="13"/>
  <c r="G417" i="13"/>
  <c r="G418" i="13"/>
  <c r="G419" i="13"/>
  <c r="G420" i="13"/>
  <c r="G421" i="13"/>
  <c r="G357" i="15"/>
  <c r="G358" i="15"/>
  <c r="G359" i="15"/>
  <c r="G360" i="15"/>
  <c r="G361" i="15"/>
  <c r="G362" i="15"/>
  <c r="G363" i="15"/>
  <c r="G364" i="15"/>
  <c r="G365" i="15"/>
  <c r="G366" i="15"/>
  <c r="G367" i="15"/>
  <c r="G368" i="15"/>
  <c r="G369" i="15"/>
  <c r="G370" i="15"/>
  <c r="G371" i="15"/>
  <c r="G372" i="15"/>
  <c r="G373" i="15"/>
  <c r="G374" i="15"/>
  <c r="G375" i="15"/>
  <c r="G376" i="15"/>
  <c r="G377" i="15"/>
  <c r="G378" i="15"/>
  <c r="G379" i="15"/>
  <c r="G380" i="15"/>
  <c r="G381" i="15"/>
  <c r="G382" i="15"/>
  <c r="G383" i="15"/>
  <c r="G384" i="15"/>
  <c r="G385" i="15"/>
  <c r="G386" i="15"/>
  <c r="G387" i="15"/>
  <c r="G388" i="15"/>
  <c r="G389" i="15"/>
  <c r="G390" i="15"/>
  <c r="G464" i="18"/>
  <c r="G465" i="18"/>
  <c r="G466" i="18"/>
  <c r="G467" i="18"/>
  <c r="G468" i="18"/>
  <c r="G469" i="18"/>
  <c r="G470" i="18"/>
  <c r="G471" i="18"/>
  <c r="G472" i="18"/>
  <c r="G473" i="18"/>
  <c r="G474" i="18"/>
  <c r="G475" i="18"/>
  <c r="G476" i="18"/>
  <c r="G477" i="18"/>
  <c r="G478" i="18"/>
  <c r="G479" i="18"/>
  <c r="G480" i="18"/>
  <c r="G481" i="18"/>
  <c r="G482" i="18"/>
  <c r="G483" i="18"/>
  <c r="G484" i="18"/>
  <c r="G485" i="18"/>
  <c r="G486" i="18"/>
  <c r="G487" i="18"/>
  <c r="G488" i="18"/>
  <c r="G489" i="18"/>
  <c r="G490" i="18"/>
  <c r="G491" i="18"/>
  <c r="G492" i="18"/>
  <c r="G493" i="18"/>
  <c r="G494" i="18"/>
  <c r="G495" i="18"/>
  <c r="G496" i="18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222" i="34"/>
  <c r="G223" i="34"/>
  <c r="G224" i="34"/>
  <c r="G225" i="34"/>
  <c r="G226" i="34"/>
  <c r="G227" i="34"/>
  <c r="G228" i="34"/>
  <c r="G229" i="34"/>
  <c r="G230" i="34"/>
  <c r="G231" i="34"/>
  <c r="G232" i="34"/>
  <c r="G233" i="34"/>
  <c r="G234" i="34"/>
  <c r="G235" i="34"/>
  <c r="G236" i="34"/>
  <c r="G237" i="34"/>
  <c r="G238" i="34"/>
  <c r="G239" i="34"/>
  <c r="G240" i="34"/>
  <c r="G241" i="34"/>
  <c r="G242" i="34"/>
  <c r="G243" i="34"/>
  <c r="G244" i="34"/>
  <c r="G245" i="34"/>
  <c r="G246" i="34"/>
  <c r="G247" i="34"/>
  <c r="G248" i="34"/>
  <c r="G249" i="34"/>
  <c r="G250" i="34"/>
  <c r="G251" i="34"/>
  <c r="G252" i="34"/>
  <c r="G253" i="34"/>
  <c r="G254" i="34"/>
  <c r="G255" i="34"/>
  <c r="G256" i="34"/>
  <c r="G257" i="34"/>
  <c r="G258" i="34"/>
  <c r="G259" i="34"/>
  <c r="G260" i="34"/>
  <c r="G261" i="34"/>
  <c r="G262" i="34"/>
  <c r="G263" i="34"/>
  <c r="G264" i="34"/>
  <c r="G265" i="34"/>
  <c r="G266" i="34"/>
  <c r="G267" i="34"/>
  <c r="G268" i="34"/>
  <c r="G269" i="34"/>
  <c r="G270" i="34"/>
  <c r="G271" i="34"/>
  <c r="G272" i="34"/>
  <c r="G273" i="34"/>
  <c r="G274" i="34"/>
  <c r="G275" i="34"/>
  <c r="G276" i="34"/>
  <c r="G277" i="34"/>
  <c r="G278" i="34"/>
  <c r="G279" i="34"/>
  <c r="G280" i="34"/>
  <c r="G281" i="34"/>
  <c r="G282" i="34"/>
  <c r="G283" i="34"/>
  <c r="G284" i="34"/>
  <c r="G285" i="34"/>
  <c r="G286" i="34"/>
  <c r="G287" i="34"/>
  <c r="G288" i="34"/>
  <c r="G289" i="34"/>
  <c r="G290" i="34"/>
  <c r="G291" i="34"/>
  <c r="G292" i="34"/>
  <c r="G293" i="34"/>
  <c r="G294" i="34"/>
  <c r="G295" i="34"/>
  <c r="G296" i="34"/>
  <c r="G297" i="34"/>
  <c r="G298" i="34"/>
  <c r="G299" i="34"/>
  <c r="G300" i="34"/>
  <c r="G301" i="34"/>
  <c r="G302" i="34"/>
  <c r="G303" i="34"/>
  <c r="G304" i="34"/>
  <c r="G305" i="34"/>
  <c r="G306" i="34"/>
  <c r="G307" i="34"/>
  <c r="G308" i="34"/>
  <c r="G309" i="34"/>
  <c r="G310" i="34"/>
  <c r="G311" i="34"/>
  <c r="G312" i="34"/>
  <c r="G229" i="32"/>
  <c r="G230" i="32"/>
  <c r="G231" i="32"/>
  <c r="G232" i="32"/>
  <c r="G233" i="32"/>
  <c r="G234" i="32"/>
  <c r="G6" i="47"/>
  <c r="G7" i="47"/>
  <c r="G8" i="47"/>
  <c r="G9" i="47"/>
  <c r="G10" i="47"/>
  <c r="G11" i="47"/>
  <c r="G12" i="47"/>
  <c r="G13" i="47"/>
  <c r="G14" i="47"/>
  <c r="G15" i="47"/>
  <c r="G16" i="47"/>
  <c r="G17" i="47"/>
  <c r="G18" i="47"/>
  <c r="G19" i="47"/>
  <c r="G20" i="47"/>
  <c r="G21" i="47"/>
  <c r="G22" i="47"/>
  <c r="G23" i="47"/>
  <c r="G24" i="47"/>
  <c r="G25" i="47"/>
  <c r="G26" i="47"/>
  <c r="G27" i="47"/>
  <c r="G28" i="47"/>
  <c r="G29" i="47"/>
  <c r="G30" i="47"/>
  <c r="G31" i="47"/>
  <c r="G32" i="47"/>
  <c r="G33" i="47"/>
  <c r="G34" i="47"/>
  <c r="G35" i="47"/>
  <c r="G36" i="47"/>
  <c r="G37" i="47"/>
  <c r="G38" i="47"/>
  <c r="G39" i="47"/>
  <c r="G40" i="47"/>
  <c r="G41" i="47"/>
  <c r="G42" i="47"/>
  <c r="G43" i="47"/>
  <c r="G44" i="47"/>
  <c r="G45" i="47"/>
  <c r="G46" i="47"/>
  <c r="G47" i="47"/>
  <c r="G48" i="47"/>
  <c r="G49" i="47"/>
  <c r="G50" i="47"/>
  <c r="G51" i="47"/>
  <c r="G52" i="47"/>
  <c r="G53" i="47"/>
  <c r="G54" i="47"/>
  <c r="G55" i="47"/>
  <c r="G56" i="47"/>
  <c r="G57" i="47"/>
  <c r="G58" i="47"/>
  <c r="G59" i="47"/>
  <c r="G60" i="47"/>
  <c r="G61" i="47"/>
  <c r="G62" i="47"/>
  <c r="G63" i="47"/>
  <c r="G64" i="47"/>
  <c r="G65" i="47"/>
  <c r="G66" i="47"/>
  <c r="G67" i="47"/>
  <c r="G68" i="47"/>
  <c r="G69" i="47"/>
  <c r="G70" i="47"/>
  <c r="G71" i="47"/>
  <c r="G72" i="47"/>
  <c r="G73" i="47"/>
  <c r="G74" i="47"/>
  <c r="G75" i="47"/>
  <c r="G76" i="47"/>
  <c r="G77" i="47"/>
  <c r="G78" i="47"/>
  <c r="G79" i="47"/>
  <c r="G80" i="47"/>
  <c r="G81" i="47"/>
  <c r="G82" i="47"/>
  <c r="G83" i="47"/>
  <c r="G84" i="47"/>
  <c r="G85" i="47"/>
  <c r="G86" i="47"/>
  <c r="G87" i="47"/>
  <c r="G88" i="47"/>
  <c r="G89" i="47"/>
  <c r="G90" i="47"/>
  <c r="G91" i="47"/>
  <c r="G92" i="47"/>
  <c r="G93" i="47"/>
  <c r="G94" i="47"/>
  <c r="G95" i="47"/>
  <c r="G96" i="47"/>
  <c r="G97" i="47"/>
  <c r="G98" i="47"/>
  <c r="G99" i="47"/>
  <c r="G100" i="47"/>
  <c r="G101" i="47"/>
  <c r="G102" i="47"/>
  <c r="G103" i="47"/>
  <c r="G104" i="47"/>
  <c r="G105" i="47"/>
  <c r="G106" i="47"/>
  <c r="G107" i="47"/>
  <c r="G108" i="47"/>
  <c r="G109" i="47"/>
  <c r="G110" i="47"/>
  <c r="G111" i="47"/>
  <c r="G112" i="47"/>
  <c r="G113" i="47"/>
  <c r="G114" i="47"/>
  <c r="G115" i="47"/>
  <c r="G116" i="47"/>
  <c r="G117" i="47"/>
  <c r="G118" i="47"/>
  <c r="G119" i="47"/>
  <c r="G120" i="47"/>
  <c r="G121" i="47"/>
  <c r="G122" i="47"/>
  <c r="G123" i="47"/>
  <c r="G124" i="47"/>
  <c r="G125" i="47"/>
  <c r="G126" i="47"/>
  <c r="G127" i="47"/>
  <c r="G128" i="47"/>
  <c r="G129" i="47"/>
  <c r="G130" i="47"/>
  <c r="G131" i="47"/>
  <c r="G132" i="47"/>
  <c r="G133" i="47"/>
  <c r="G134" i="47"/>
  <c r="G135" i="47"/>
  <c r="G136" i="47"/>
  <c r="G137" i="47"/>
  <c r="G138" i="47"/>
  <c r="G139" i="47"/>
  <c r="G140" i="47"/>
  <c r="G141" i="47"/>
  <c r="G142" i="47"/>
  <c r="G143" i="47"/>
  <c r="G144" i="47"/>
  <c r="G145" i="47"/>
  <c r="G146" i="47"/>
  <c r="G147" i="47"/>
  <c r="G148" i="47"/>
  <c r="G149" i="47"/>
  <c r="G150" i="47"/>
  <c r="G151" i="47"/>
  <c r="G152" i="47"/>
  <c r="G153" i="47"/>
  <c r="G154" i="47"/>
  <c r="G155" i="47"/>
  <c r="G156" i="47"/>
  <c r="G157" i="47"/>
  <c r="G158" i="47"/>
  <c r="G159" i="47"/>
  <c r="G160" i="47"/>
  <c r="G161" i="47"/>
  <c r="G162" i="47"/>
  <c r="G163" i="47"/>
  <c r="G164" i="47"/>
  <c r="G165" i="47"/>
  <c r="G166" i="47"/>
  <c r="G167" i="47"/>
  <c r="G168" i="47"/>
  <c r="G169" i="47"/>
  <c r="G170" i="47"/>
  <c r="G6" i="46"/>
  <c r="G7" i="46"/>
  <c r="G8" i="46"/>
  <c r="G9" i="46"/>
  <c r="G10" i="46"/>
  <c r="G11" i="46"/>
  <c r="G12" i="46"/>
  <c r="G13" i="46"/>
  <c r="G14" i="46"/>
  <c r="G15" i="46"/>
  <c r="G16" i="46"/>
  <c r="G17" i="46"/>
  <c r="G18" i="46"/>
  <c r="G19" i="46"/>
  <c r="G20" i="46"/>
  <c r="G21" i="46"/>
  <c r="G22" i="46"/>
  <c r="G23" i="46"/>
  <c r="G24" i="46"/>
  <c r="G25" i="46"/>
  <c r="G26" i="46"/>
  <c r="G27" i="46"/>
  <c r="G28" i="46"/>
  <c r="G29" i="46"/>
  <c r="G30" i="46"/>
  <c r="G31" i="46"/>
  <c r="G32" i="46"/>
  <c r="G33" i="46"/>
  <c r="G34" i="46"/>
  <c r="G35" i="46"/>
  <c r="G36" i="46"/>
  <c r="G37" i="46"/>
  <c r="G38" i="46"/>
  <c r="G39" i="46"/>
  <c r="G40" i="46"/>
  <c r="G41" i="46"/>
  <c r="G42" i="46"/>
  <c r="G43" i="46"/>
  <c r="G44" i="46"/>
  <c r="G45" i="46"/>
  <c r="G46" i="46"/>
  <c r="G47" i="46"/>
  <c r="G48" i="46"/>
  <c r="G49" i="46"/>
  <c r="G50" i="46"/>
  <c r="G51" i="46"/>
  <c r="G52" i="46"/>
  <c r="G53" i="46"/>
  <c r="G54" i="46"/>
  <c r="G55" i="46"/>
  <c r="G56" i="46"/>
  <c r="G57" i="46"/>
  <c r="G58" i="46"/>
  <c r="G59" i="46"/>
  <c r="G60" i="46"/>
  <c r="G61" i="46"/>
  <c r="G62" i="46"/>
  <c r="G63" i="46"/>
  <c r="G64" i="46"/>
  <c r="G65" i="46"/>
  <c r="G66" i="46"/>
  <c r="G67" i="46"/>
  <c r="G68" i="46"/>
  <c r="G69" i="46"/>
  <c r="G70" i="46"/>
  <c r="G71" i="46"/>
  <c r="G72" i="46"/>
  <c r="G73" i="46"/>
  <c r="G74" i="46"/>
  <c r="G75" i="46"/>
  <c r="G76" i="46"/>
  <c r="G77" i="46"/>
  <c r="G78" i="46"/>
  <c r="G79" i="46"/>
  <c r="G80" i="46"/>
  <c r="G81" i="46"/>
  <c r="G82" i="46"/>
  <c r="G83" i="46"/>
  <c r="G84" i="46"/>
  <c r="G85" i="46"/>
  <c r="G86" i="46"/>
  <c r="G87" i="46"/>
  <c r="G88" i="46"/>
  <c r="G89" i="46"/>
  <c r="G90" i="46"/>
  <c r="G91" i="46"/>
  <c r="G92" i="46"/>
  <c r="G93" i="46"/>
  <c r="G94" i="46"/>
  <c r="G95" i="46"/>
  <c r="G96" i="46"/>
  <c r="G97" i="46"/>
  <c r="G98" i="46"/>
  <c r="G99" i="46"/>
  <c r="G100" i="46"/>
  <c r="G101" i="46"/>
  <c r="G102" i="46"/>
  <c r="G103" i="46"/>
  <c r="G104" i="46"/>
  <c r="G105" i="46"/>
  <c r="G106" i="46"/>
  <c r="G107" i="46"/>
  <c r="G108" i="46"/>
  <c r="G109" i="46"/>
  <c r="G110" i="46"/>
  <c r="G111" i="46"/>
  <c r="G112" i="46"/>
  <c r="G113" i="46"/>
  <c r="G114" i="46"/>
  <c r="G115" i="46"/>
  <c r="G116" i="46"/>
  <c r="G117" i="46"/>
  <c r="G118" i="46"/>
  <c r="G119" i="46"/>
  <c r="G120" i="46"/>
  <c r="G121" i="46"/>
  <c r="G122" i="46"/>
  <c r="G123" i="46"/>
  <c r="G124" i="46"/>
  <c r="G125" i="46"/>
  <c r="G126" i="46"/>
  <c r="G127" i="46"/>
  <c r="G128" i="46"/>
  <c r="G129" i="46"/>
  <c r="G130" i="46"/>
  <c r="G131" i="46"/>
  <c r="G132" i="46"/>
  <c r="G133" i="46"/>
  <c r="G134" i="46"/>
  <c r="G135" i="46"/>
  <c r="G136" i="46"/>
  <c r="G137" i="46"/>
  <c r="G138" i="46"/>
  <c r="G139" i="46"/>
  <c r="G140" i="46"/>
  <c r="G141" i="46"/>
  <c r="G142" i="46"/>
  <c r="G143" i="46"/>
  <c r="G144" i="46"/>
  <c r="G145" i="46"/>
  <c r="G146" i="46"/>
  <c r="G147" i="46"/>
  <c r="G148" i="46"/>
  <c r="G149" i="46"/>
  <c r="G150" i="46"/>
  <c r="G151" i="46"/>
  <c r="G152" i="46"/>
  <c r="G153" i="46"/>
  <c r="G154" i="46"/>
  <c r="G155" i="46"/>
  <c r="G156" i="46"/>
  <c r="G157" i="46"/>
  <c r="G158" i="46"/>
  <c r="G159" i="46"/>
  <c r="G160" i="46"/>
  <c r="G161" i="46"/>
  <c r="G162" i="46"/>
  <c r="G163" i="46"/>
  <c r="G164" i="46"/>
  <c r="G165" i="46"/>
  <c r="G166" i="46"/>
  <c r="G167" i="46"/>
  <c r="G168" i="46"/>
  <c r="G169" i="46"/>
  <c r="G170" i="46"/>
  <c r="G171" i="46"/>
  <c r="G172" i="46"/>
  <c r="G173" i="46"/>
  <c r="G174" i="46"/>
  <c r="G175" i="46"/>
  <c r="G176" i="46"/>
  <c r="G177" i="46"/>
  <c r="G178" i="46"/>
  <c r="G179" i="46"/>
  <c r="G180" i="46"/>
  <c r="G181" i="46"/>
  <c r="G182" i="46"/>
  <c r="G183" i="46"/>
  <c r="G184" i="46"/>
  <c r="G185" i="46"/>
  <c r="G186" i="46"/>
  <c r="G187" i="46"/>
  <c r="G188" i="46"/>
  <c r="G189" i="46"/>
  <c r="G190" i="46"/>
  <c r="G191" i="46"/>
  <c r="G192" i="46"/>
  <c r="G193" i="46"/>
  <c r="G194" i="46"/>
  <c r="G195" i="46"/>
  <c r="G196" i="46"/>
  <c r="G197" i="46"/>
  <c r="G198" i="46"/>
  <c r="G199" i="46"/>
  <c r="G200" i="46"/>
  <c r="G201" i="46"/>
  <c r="G202" i="46"/>
  <c r="G203" i="46"/>
  <c r="G204" i="46"/>
  <c r="G205" i="46"/>
  <c r="G206" i="46"/>
  <c r="G207" i="46"/>
  <c r="G208" i="46"/>
  <c r="G209" i="46"/>
  <c r="G210" i="46"/>
  <c r="G211" i="46"/>
  <c r="G212" i="46"/>
  <c r="G213" i="46"/>
  <c r="G214" i="46"/>
  <c r="G215" i="46"/>
  <c r="G216" i="46"/>
  <c r="G217" i="46"/>
  <c r="G218" i="46"/>
  <c r="G219" i="46"/>
  <c r="G220" i="46"/>
  <c r="G221" i="46"/>
  <c r="G222" i="46"/>
  <c r="G223" i="46"/>
  <c r="G224" i="46"/>
  <c r="G225" i="46"/>
  <c r="G226" i="46"/>
  <c r="G227" i="46"/>
  <c r="G228" i="46"/>
  <c r="G229" i="46"/>
  <c r="G230" i="46"/>
  <c r="G231" i="46"/>
  <c r="G232" i="46"/>
  <c r="G233" i="46"/>
  <c r="G234" i="46"/>
  <c r="G235" i="46"/>
  <c r="G236" i="46"/>
  <c r="G237" i="46"/>
  <c r="G238" i="46"/>
  <c r="G239" i="46"/>
  <c r="G6" i="45"/>
  <c r="G7" i="45"/>
  <c r="G8" i="45"/>
  <c r="G9" i="45"/>
  <c r="G10" i="45"/>
  <c r="G11" i="45"/>
  <c r="G12" i="45"/>
  <c r="G13" i="45"/>
  <c r="G14" i="45"/>
  <c r="G15" i="45"/>
  <c r="G16" i="45"/>
  <c r="G17" i="45"/>
  <c r="G18" i="45"/>
  <c r="G19" i="45"/>
  <c r="G20" i="45"/>
  <c r="G21" i="45"/>
  <c r="G22" i="45"/>
  <c r="G23" i="45"/>
  <c r="G24" i="45"/>
  <c r="G25" i="45"/>
  <c r="G26" i="45"/>
  <c r="G27" i="45"/>
  <c r="G28" i="45"/>
  <c r="G29" i="45"/>
  <c r="G30" i="45"/>
  <c r="G31" i="45"/>
  <c r="G32" i="45"/>
  <c r="G33" i="45"/>
  <c r="G34" i="45"/>
  <c r="G35" i="45"/>
  <c r="G36" i="45"/>
  <c r="G37" i="45"/>
  <c r="G38" i="45"/>
  <c r="G39" i="45"/>
  <c r="G40" i="45"/>
  <c r="G41" i="45"/>
  <c r="G42" i="45"/>
  <c r="G43" i="45"/>
  <c r="G44" i="45"/>
  <c r="G45" i="45"/>
  <c r="G46" i="45"/>
  <c r="G47" i="45"/>
  <c r="G48" i="45"/>
  <c r="G49" i="45"/>
  <c r="G50" i="45"/>
  <c r="G51" i="45"/>
  <c r="G52" i="45"/>
  <c r="G53" i="45"/>
  <c r="G54" i="45"/>
  <c r="G55" i="45"/>
  <c r="G56" i="45"/>
  <c r="G57" i="45"/>
  <c r="G58" i="45"/>
  <c r="G59" i="45"/>
  <c r="G60" i="45"/>
  <c r="G61" i="45"/>
  <c r="G62" i="45"/>
  <c r="G63" i="45"/>
  <c r="G64" i="45"/>
  <c r="G65" i="45"/>
  <c r="G66" i="45"/>
  <c r="G67" i="45"/>
  <c r="G68" i="45"/>
  <c r="G69" i="45"/>
  <c r="G70" i="45"/>
  <c r="G71" i="45"/>
  <c r="G72" i="45"/>
  <c r="G73" i="45"/>
  <c r="G74" i="45"/>
  <c r="G75" i="45"/>
  <c r="G76" i="45"/>
  <c r="G77" i="45"/>
  <c r="G78" i="45"/>
  <c r="G79" i="45"/>
  <c r="G80" i="45"/>
  <c r="G81" i="45"/>
  <c r="G82" i="45"/>
  <c r="G83" i="45"/>
  <c r="G84" i="45"/>
  <c r="G85" i="45"/>
  <c r="G86" i="45"/>
  <c r="G87" i="45"/>
  <c r="G88" i="45"/>
  <c r="G89" i="45"/>
  <c r="G90" i="45"/>
  <c r="G91" i="45"/>
  <c r="G92" i="45"/>
  <c r="G93" i="45"/>
  <c r="G94" i="45"/>
  <c r="G95" i="45"/>
  <c r="G96" i="45"/>
  <c r="G97" i="45"/>
  <c r="G98" i="45"/>
  <c r="G99" i="45"/>
  <c r="G100" i="45"/>
  <c r="G101" i="45"/>
  <c r="G102" i="45"/>
  <c r="G103" i="45"/>
  <c r="G104" i="45"/>
  <c r="G105" i="45"/>
  <c r="G106" i="45"/>
  <c r="G107" i="45"/>
  <c r="G108" i="45"/>
  <c r="G109" i="45"/>
  <c r="G110" i="45"/>
  <c r="G111" i="45"/>
  <c r="G112" i="45"/>
  <c r="G113" i="45"/>
  <c r="G114" i="45"/>
  <c r="G115" i="45"/>
  <c r="G116" i="45"/>
  <c r="G117" i="45"/>
  <c r="G118" i="45"/>
  <c r="G119" i="45"/>
  <c r="G120" i="45"/>
  <c r="G121" i="45"/>
  <c r="G122" i="45"/>
  <c r="G123" i="45"/>
  <c r="G124" i="45"/>
  <c r="G125" i="45"/>
  <c r="G126" i="45"/>
  <c r="G127" i="45"/>
  <c r="G128" i="45"/>
  <c r="G129" i="45"/>
  <c r="G130" i="45"/>
  <c r="G131" i="45"/>
  <c r="G132" i="45"/>
  <c r="G133" i="45"/>
  <c r="G134" i="45"/>
  <c r="G135" i="45"/>
  <c r="G136" i="45"/>
  <c r="G137" i="45"/>
  <c r="G138" i="45"/>
  <c r="G139" i="45"/>
  <c r="G6" i="44"/>
  <c r="G7" i="44"/>
  <c r="G8" i="44"/>
  <c r="G9" i="44"/>
  <c r="G10" i="44"/>
  <c r="G11" i="44"/>
  <c r="G12" i="44"/>
  <c r="G13" i="44"/>
  <c r="G14" i="44"/>
  <c r="G15" i="44"/>
  <c r="G16" i="44"/>
  <c r="G17" i="44"/>
  <c r="G18" i="44"/>
  <c r="G19" i="44"/>
  <c r="G20" i="44"/>
  <c r="G21" i="44"/>
  <c r="G22" i="44"/>
  <c r="G23" i="44"/>
  <c r="G24" i="44"/>
  <c r="G25" i="44"/>
  <c r="G26" i="44"/>
  <c r="G27" i="44"/>
  <c r="G28" i="44"/>
  <c r="G29" i="44"/>
  <c r="G30" i="44"/>
  <c r="G31" i="44"/>
  <c r="G32" i="44"/>
  <c r="G33" i="44"/>
  <c r="G34" i="44"/>
  <c r="G35" i="44"/>
  <c r="G36" i="44"/>
  <c r="G37" i="44"/>
  <c r="G38" i="44"/>
  <c r="G39" i="44"/>
  <c r="G40" i="44"/>
  <c r="G41" i="44"/>
  <c r="G42" i="44"/>
  <c r="G43" i="44"/>
  <c r="G44" i="44"/>
  <c r="G45" i="44"/>
  <c r="G46" i="44"/>
  <c r="G47" i="44"/>
  <c r="G48" i="44"/>
  <c r="G49" i="44"/>
  <c r="G50" i="44"/>
  <c r="G51" i="44"/>
  <c r="G52" i="44"/>
  <c r="G53" i="44"/>
  <c r="G54" i="44"/>
  <c r="G55" i="44"/>
  <c r="G56" i="44"/>
  <c r="G57" i="44"/>
  <c r="G58" i="44"/>
  <c r="G59" i="44"/>
  <c r="G60" i="44"/>
  <c r="G61" i="44"/>
  <c r="G62" i="44"/>
  <c r="G63" i="44"/>
  <c r="G64" i="44"/>
  <c r="G65" i="44"/>
  <c r="G66" i="44"/>
  <c r="G67" i="44"/>
  <c r="G68" i="44"/>
  <c r="G69" i="44"/>
  <c r="G70" i="44"/>
  <c r="G71" i="44"/>
  <c r="G72" i="44"/>
  <c r="G73" i="44"/>
  <c r="G74" i="44"/>
  <c r="G75" i="44"/>
  <c r="G76" i="44"/>
  <c r="G77" i="44"/>
  <c r="G78" i="44"/>
  <c r="G79" i="44"/>
  <c r="G80" i="44"/>
  <c r="G81" i="44"/>
  <c r="G82" i="44"/>
  <c r="G83" i="44"/>
  <c r="G84" i="44"/>
  <c r="G85" i="44"/>
  <c r="G86" i="44"/>
  <c r="G87" i="44"/>
  <c r="G88" i="44"/>
  <c r="G89" i="44"/>
  <c r="G90" i="44"/>
  <c r="G91" i="44"/>
  <c r="G92" i="44"/>
  <c r="G93" i="44"/>
  <c r="G94" i="44"/>
  <c r="G95" i="44"/>
  <c r="G96" i="44"/>
  <c r="G97" i="44"/>
  <c r="G98" i="44"/>
  <c r="G99" i="44"/>
  <c r="G100" i="44"/>
  <c r="G101" i="44"/>
  <c r="G102" i="44"/>
  <c r="G103" i="44"/>
  <c r="G104" i="44"/>
  <c r="G105" i="44"/>
  <c r="G106" i="44"/>
  <c r="G107" i="44"/>
  <c r="G108" i="44"/>
  <c r="G109" i="44"/>
  <c r="G110" i="44"/>
  <c r="G111" i="44"/>
  <c r="G112" i="44"/>
  <c r="G113" i="44"/>
  <c r="G114" i="44"/>
  <c r="G115" i="44"/>
  <c r="G116" i="44"/>
  <c r="G117" i="44"/>
  <c r="G118" i="44"/>
  <c r="G119" i="44"/>
  <c r="G120" i="44"/>
  <c r="G121" i="44"/>
  <c r="G122" i="44"/>
  <c r="G123" i="44"/>
  <c r="G124" i="44"/>
  <c r="G125" i="44"/>
  <c r="G126" i="44"/>
  <c r="G127" i="44"/>
  <c r="G128" i="44"/>
  <c r="G129" i="44"/>
  <c r="G130" i="44"/>
  <c r="G131" i="44"/>
  <c r="G132" i="44"/>
  <c r="G133" i="44"/>
  <c r="G134" i="44"/>
  <c r="G135" i="44"/>
  <c r="G136" i="44"/>
  <c r="G137" i="44"/>
  <c r="G138" i="44"/>
  <c r="G139" i="44"/>
  <c r="G140" i="44"/>
  <c r="G141" i="44"/>
  <c r="G142" i="44"/>
  <c r="G143" i="44"/>
  <c r="G144" i="44"/>
  <c r="G145" i="44"/>
  <c r="G146" i="44"/>
  <c r="G147" i="44"/>
  <c r="G148" i="44"/>
  <c r="G149" i="44"/>
  <c r="G150" i="44"/>
  <c r="G151" i="44"/>
  <c r="G152" i="44"/>
  <c r="G153" i="44"/>
  <c r="G154" i="44"/>
  <c r="G155" i="44"/>
  <c r="G156" i="44"/>
  <c r="G157" i="44"/>
  <c r="G158" i="44"/>
  <c r="G159" i="44"/>
  <c r="G160" i="44"/>
  <c r="G161" i="44"/>
  <c r="G162" i="44"/>
  <c r="G163" i="44"/>
  <c r="G164" i="44"/>
  <c r="G165" i="44"/>
  <c r="G166" i="44"/>
  <c r="G167" i="44"/>
  <c r="G168" i="44"/>
  <c r="G169" i="44"/>
  <c r="G170" i="44"/>
  <c r="G171" i="44"/>
  <c r="G172" i="44"/>
  <c r="G173" i="44"/>
  <c r="G174" i="44"/>
  <c r="G175" i="44"/>
  <c r="G176" i="44"/>
  <c r="G177" i="44"/>
  <c r="G178" i="44"/>
  <c r="G179" i="44"/>
  <c r="G180" i="44"/>
  <c r="G181" i="44"/>
  <c r="G182" i="44"/>
  <c r="G183" i="44"/>
  <c r="G184" i="44"/>
  <c r="G185" i="44"/>
  <c r="G186" i="44"/>
  <c r="G187" i="44"/>
  <c r="G188" i="44"/>
  <c r="G189" i="44"/>
  <c r="G190" i="44"/>
  <c r="G191" i="44"/>
  <c r="G192" i="44"/>
  <c r="G193" i="44"/>
  <c r="G194" i="44"/>
  <c r="G195" i="44"/>
  <c r="G196" i="44"/>
  <c r="G197" i="44"/>
  <c r="G198" i="44"/>
  <c r="G199" i="44"/>
  <c r="G200" i="44"/>
  <c r="G201" i="44"/>
  <c r="G202" i="44"/>
  <c r="G203" i="44"/>
  <c r="G204" i="44"/>
  <c r="G205" i="44"/>
  <c r="G206" i="44"/>
  <c r="G207" i="44"/>
  <c r="G208" i="44"/>
  <c r="G209" i="44"/>
  <c r="G210" i="44"/>
  <c r="G211" i="44"/>
  <c r="G212" i="44"/>
  <c r="G213" i="44"/>
  <c r="G214" i="44"/>
  <c r="G215" i="44"/>
  <c r="G216" i="44"/>
  <c r="G217" i="44"/>
  <c r="G6" i="43"/>
  <c r="G7" i="43"/>
  <c r="G8" i="43"/>
  <c r="G9" i="43"/>
  <c r="G10" i="43"/>
  <c r="G11" i="43"/>
  <c r="G12" i="43"/>
  <c r="G13" i="43"/>
  <c r="G14" i="43"/>
  <c r="G15" i="43"/>
  <c r="G16" i="43"/>
  <c r="G17" i="43"/>
  <c r="G18" i="43"/>
  <c r="G19" i="43"/>
  <c r="G20" i="43"/>
  <c r="G21" i="43"/>
  <c r="G22" i="43"/>
  <c r="G23" i="43"/>
  <c r="G24" i="43"/>
  <c r="G25" i="43"/>
  <c r="G26" i="43"/>
  <c r="G27" i="43"/>
  <c r="G28" i="43"/>
  <c r="G29" i="43"/>
  <c r="G30" i="43"/>
  <c r="G31" i="43"/>
  <c r="G32" i="43"/>
  <c r="G33" i="43"/>
  <c r="G34" i="43"/>
  <c r="G35" i="43"/>
  <c r="G36" i="43"/>
  <c r="G37" i="43"/>
  <c r="G38" i="43"/>
  <c r="G39" i="43"/>
  <c r="G40" i="43"/>
  <c r="G41" i="43"/>
  <c r="G42" i="43"/>
  <c r="G43" i="43"/>
  <c r="G44" i="43"/>
  <c r="G45" i="43"/>
  <c r="G46" i="43"/>
  <c r="G47" i="43"/>
  <c r="G48" i="43"/>
  <c r="G49" i="43"/>
  <c r="G50" i="43"/>
  <c r="G51" i="43"/>
  <c r="G52" i="43"/>
  <c r="G53" i="43"/>
  <c r="G54" i="43"/>
  <c r="G55" i="43"/>
  <c r="G56" i="43"/>
  <c r="G57" i="43"/>
  <c r="G58" i="43"/>
  <c r="G59" i="43"/>
  <c r="G60" i="43"/>
  <c r="G61" i="43"/>
  <c r="G62" i="43"/>
  <c r="G63" i="43"/>
  <c r="G64" i="43"/>
  <c r="G65" i="43"/>
  <c r="G66" i="43"/>
  <c r="G67" i="43"/>
  <c r="G68" i="43"/>
  <c r="G69" i="43"/>
  <c r="G70" i="43"/>
  <c r="G71" i="43"/>
  <c r="G72" i="43"/>
  <c r="G73" i="43"/>
  <c r="G74" i="43"/>
  <c r="G75" i="43"/>
  <c r="G76" i="43"/>
  <c r="G77" i="43"/>
  <c r="G78" i="43"/>
  <c r="G79" i="43"/>
  <c r="G80" i="43"/>
  <c r="G81" i="43"/>
  <c r="G82" i="43"/>
  <c r="G83" i="43"/>
  <c r="G84" i="43"/>
  <c r="G85" i="43"/>
  <c r="G86" i="43"/>
  <c r="G87" i="43"/>
  <c r="G88" i="43"/>
  <c r="G89" i="43"/>
  <c r="G90" i="43"/>
  <c r="G91" i="43"/>
  <c r="G92" i="43"/>
  <c r="G93" i="43"/>
  <c r="G94" i="43"/>
  <c r="G95" i="43"/>
  <c r="G96" i="43"/>
  <c r="G97" i="43"/>
  <c r="G98" i="43"/>
  <c r="G99" i="43"/>
  <c r="G100" i="43"/>
  <c r="G101" i="43"/>
  <c r="G102" i="43"/>
  <c r="G103" i="43"/>
  <c r="G104" i="43"/>
  <c r="G105" i="43"/>
  <c r="G106" i="43"/>
  <c r="G107" i="43"/>
  <c r="G108" i="43"/>
  <c r="G109" i="43"/>
  <c r="G110" i="43"/>
  <c r="G111" i="43"/>
  <c r="G112" i="43"/>
  <c r="G113" i="43"/>
  <c r="G114" i="43"/>
  <c r="G115" i="43"/>
  <c r="G116" i="43"/>
  <c r="G117" i="43"/>
  <c r="G118" i="43"/>
  <c r="G119" i="43"/>
  <c r="G120" i="43"/>
  <c r="G121" i="43"/>
  <c r="G122" i="43"/>
  <c r="G123" i="43"/>
  <c r="G124" i="43"/>
  <c r="G125" i="43"/>
  <c r="G126" i="43"/>
  <c r="G127" i="43"/>
  <c r="G128" i="43"/>
  <c r="G129" i="43"/>
  <c r="G130" i="43"/>
  <c r="G131" i="43"/>
  <c r="G132" i="43"/>
  <c r="G133" i="43"/>
  <c r="G134" i="43"/>
  <c r="G135" i="43"/>
  <c r="G136" i="43"/>
  <c r="G137" i="43"/>
  <c r="G138" i="43"/>
  <c r="G139" i="43"/>
  <c r="G140" i="43"/>
  <c r="G141" i="43"/>
  <c r="G142" i="43"/>
  <c r="G143" i="43"/>
  <c r="G144" i="43"/>
  <c r="G145" i="43"/>
  <c r="G146" i="43"/>
  <c r="G147" i="43"/>
  <c r="G148" i="43"/>
  <c r="G149" i="43"/>
  <c r="G6" i="42"/>
  <c r="G7" i="42"/>
  <c r="G8" i="42"/>
  <c r="G9" i="42"/>
  <c r="G10" i="42"/>
  <c r="G11" i="42"/>
  <c r="G12" i="42"/>
  <c r="G13" i="42"/>
  <c r="G14" i="42"/>
  <c r="G15" i="42"/>
  <c r="G16" i="42"/>
  <c r="G17" i="42"/>
  <c r="G18" i="42"/>
  <c r="G19" i="42"/>
  <c r="G20" i="42"/>
  <c r="G21" i="42"/>
  <c r="G22" i="42"/>
  <c r="G23" i="42"/>
  <c r="G24" i="42"/>
  <c r="G25" i="42"/>
  <c r="G26" i="42"/>
  <c r="G27" i="42"/>
  <c r="G28" i="42"/>
  <c r="G29" i="42"/>
  <c r="G30" i="42"/>
  <c r="G31" i="42"/>
  <c r="G32" i="42"/>
  <c r="G33" i="42"/>
  <c r="G34" i="42"/>
  <c r="G35" i="42"/>
  <c r="G36" i="42"/>
  <c r="G37" i="42"/>
  <c r="G38" i="42"/>
  <c r="G39" i="42"/>
  <c r="G40" i="42"/>
  <c r="G41" i="42"/>
  <c r="G42" i="42"/>
  <c r="G43" i="42"/>
  <c r="G44" i="42"/>
  <c r="G45" i="42"/>
  <c r="G46" i="42"/>
  <c r="G47" i="42"/>
  <c r="G48" i="42"/>
  <c r="G49" i="42"/>
  <c r="G50" i="42"/>
  <c r="G51" i="42"/>
  <c r="G52" i="42"/>
  <c r="G53" i="42"/>
  <c r="G54" i="42"/>
  <c r="G55" i="42"/>
  <c r="G56" i="42"/>
  <c r="G57" i="42"/>
  <c r="G58" i="42"/>
  <c r="G59" i="42"/>
  <c r="G60" i="42"/>
  <c r="G61" i="42"/>
  <c r="G62" i="42"/>
  <c r="G63" i="42"/>
  <c r="G6" i="41"/>
  <c r="G7" i="41"/>
  <c r="G8" i="41"/>
  <c r="G9" i="41"/>
  <c r="G10" i="41"/>
  <c r="G11" i="41"/>
  <c r="G12" i="41"/>
  <c r="G13" i="41"/>
  <c r="G14" i="41"/>
  <c r="G15" i="41"/>
  <c r="G16" i="41"/>
  <c r="G17" i="41"/>
  <c r="G18" i="41"/>
  <c r="G19" i="41"/>
  <c r="G20" i="41"/>
  <c r="G21" i="41"/>
  <c r="G22" i="41"/>
  <c r="G23" i="41"/>
  <c r="G24" i="41"/>
  <c r="G25" i="41"/>
  <c r="G26" i="41"/>
  <c r="G27" i="41"/>
  <c r="G28" i="41"/>
  <c r="G29" i="41"/>
  <c r="G30" i="41"/>
  <c r="G31" i="41"/>
  <c r="G32" i="41"/>
  <c r="G33" i="41"/>
  <c r="G34" i="41"/>
  <c r="G35" i="41"/>
  <c r="G36" i="41"/>
  <c r="G37" i="41"/>
  <c r="G38" i="41"/>
  <c r="G39" i="41"/>
  <c r="G40" i="41"/>
  <c r="G41" i="41"/>
  <c r="G42" i="41"/>
  <c r="G43" i="41"/>
  <c r="G44" i="41"/>
  <c r="G45" i="41"/>
  <c r="G46" i="41"/>
  <c r="G47" i="41"/>
  <c r="G48" i="41"/>
  <c r="G49" i="41"/>
  <c r="G50" i="41"/>
  <c r="G51" i="41"/>
  <c r="G52" i="41"/>
  <c r="G53" i="41"/>
  <c r="G54" i="41"/>
  <c r="G55" i="41"/>
  <c r="G56" i="41"/>
  <c r="G57" i="41"/>
  <c r="G58" i="41"/>
  <c r="G59" i="41"/>
  <c r="G60" i="41"/>
  <c r="G61" i="41"/>
  <c r="G62" i="41"/>
  <c r="G63" i="41"/>
  <c r="G64" i="41"/>
  <c r="G65" i="41"/>
  <c r="G66" i="41"/>
  <c r="G67" i="41"/>
  <c r="G68" i="41"/>
  <c r="G69" i="41"/>
  <c r="G70" i="41"/>
  <c r="G71" i="41"/>
  <c r="G72" i="41"/>
  <c r="G73" i="41"/>
  <c r="G74" i="41"/>
  <c r="G75" i="41"/>
  <c r="G76" i="41"/>
  <c r="G77" i="41"/>
  <c r="G78" i="41"/>
  <c r="G79" i="41"/>
  <c r="G80" i="41"/>
  <c r="G81" i="41"/>
  <c r="G82" i="41"/>
  <c r="G83" i="41"/>
  <c r="G84" i="41"/>
  <c r="G85" i="41"/>
  <c r="G86" i="41"/>
  <c r="G87" i="41"/>
  <c r="G88" i="41"/>
  <c r="G89" i="41"/>
  <c r="G90" i="41"/>
  <c r="G91" i="41"/>
  <c r="G92" i="41"/>
  <c r="G93" i="41"/>
  <c r="G94" i="41"/>
  <c r="G95" i="41"/>
  <c r="G96" i="41"/>
  <c r="G97" i="41"/>
  <c r="G98" i="41"/>
  <c r="G99" i="41"/>
  <c r="G100" i="41"/>
  <c r="G101" i="41"/>
  <c r="G102" i="41"/>
  <c r="G103" i="41"/>
  <c r="G104" i="41"/>
  <c r="G105" i="41"/>
  <c r="G106" i="41"/>
  <c r="G107" i="41"/>
  <c r="G108" i="41"/>
  <c r="G109" i="41"/>
  <c r="G110" i="41"/>
  <c r="G111" i="41"/>
  <c r="G112" i="41"/>
  <c r="G113" i="41"/>
  <c r="G114" i="41"/>
  <c r="G115" i="41"/>
  <c r="G116" i="41"/>
  <c r="G117" i="41"/>
  <c r="G118" i="41"/>
  <c r="G119" i="41"/>
  <c r="G120" i="41"/>
  <c r="G121" i="41"/>
  <c r="G122" i="41"/>
  <c r="G123" i="41"/>
  <c r="G124" i="41"/>
  <c r="G125" i="41"/>
  <c r="G126" i="41"/>
  <c r="G6" i="40"/>
  <c r="G7" i="40"/>
  <c r="G8" i="40"/>
  <c r="G9" i="40"/>
  <c r="G10" i="40"/>
  <c r="G11" i="40"/>
  <c r="G12" i="40"/>
  <c r="G13" i="40"/>
  <c r="G14" i="40"/>
  <c r="G15" i="40"/>
  <c r="G16" i="40"/>
  <c r="G17" i="40"/>
  <c r="G18" i="40"/>
  <c r="G19" i="40"/>
  <c r="G20" i="40"/>
  <c r="G21" i="40"/>
  <c r="G22" i="40"/>
  <c r="G23" i="40"/>
  <c r="G24" i="40"/>
  <c r="G25" i="40"/>
  <c r="G26" i="40"/>
  <c r="G27" i="40"/>
  <c r="G28" i="40"/>
  <c r="G29" i="40"/>
  <c r="G30" i="40"/>
  <c r="G31" i="40"/>
  <c r="G32" i="40"/>
  <c r="G33" i="40"/>
  <c r="G34" i="40"/>
  <c r="G35" i="40"/>
  <c r="G36" i="40"/>
  <c r="G37" i="40"/>
  <c r="G38" i="40"/>
  <c r="G39" i="40"/>
  <c r="G40" i="40"/>
  <c r="G41" i="40"/>
  <c r="G42" i="40"/>
  <c r="G43" i="40"/>
  <c r="G44" i="40"/>
  <c r="G45" i="40"/>
  <c r="G46" i="40"/>
  <c r="G47" i="40"/>
  <c r="G48" i="40"/>
  <c r="G49" i="40"/>
  <c r="G50" i="40"/>
  <c r="G51" i="40"/>
  <c r="G52" i="40"/>
  <c r="G53" i="40"/>
  <c r="G54" i="40"/>
  <c r="G55" i="40"/>
  <c r="G56" i="40"/>
  <c r="G57" i="40"/>
  <c r="G58" i="40"/>
  <c r="G59" i="40"/>
  <c r="G60" i="40"/>
  <c r="G61" i="40"/>
  <c r="G62" i="40"/>
  <c r="G63" i="40"/>
  <c r="G64" i="40"/>
  <c r="G65" i="40"/>
  <c r="G66" i="40"/>
  <c r="G67" i="40"/>
  <c r="G68" i="40"/>
  <c r="G69" i="40"/>
  <c r="G70" i="40"/>
  <c r="G71" i="40"/>
  <c r="G72" i="40"/>
  <c r="G73" i="40"/>
  <c r="G74" i="40"/>
  <c r="G75" i="40"/>
  <c r="G76" i="40"/>
  <c r="G77" i="40"/>
  <c r="G78" i="40"/>
  <c r="G79" i="40"/>
  <c r="G80" i="40"/>
  <c r="G81" i="40"/>
  <c r="G82" i="40"/>
  <c r="G83" i="40"/>
  <c r="G84" i="40"/>
  <c r="G85" i="40"/>
  <c r="G86" i="40"/>
  <c r="G87" i="40"/>
  <c r="G88" i="40"/>
  <c r="G89" i="40"/>
  <c r="G90" i="40"/>
  <c r="G91" i="40"/>
  <c r="G92" i="40"/>
  <c r="G93" i="40"/>
  <c r="G94" i="40"/>
  <c r="G95" i="40"/>
  <c r="G96" i="40"/>
  <c r="G97" i="40"/>
  <c r="G98" i="40"/>
  <c r="G99" i="40"/>
  <c r="G100" i="40"/>
  <c r="G101" i="40"/>
  <c r="G102" i="40"/>
  <c r="G103" i="40"/>
  <c r="G104" i="40"/>
  <c r="G105" i="40"/>
  <c r="G106" i="40"/>
  <c r="G107" i="40"/>
  <c r="G108" i="40"/>
  <c r="G109" i="40"/>
  <c r="G110" i="40"/>
  <c r="G111" i="40"/>
  <c r="G112" i="40"/>
  <c r="G113" i="40"/>
  <c r="G114" i="40"/>
  <c r="G115" i="40"/>
  <c r="G116" i="40"/>
  <c r="G117" i="40"/>
  <c r="G118" i="40"/>
  <c r="G119" i="40"/>
  <c r="G120" i="40"/>
  <c r="G121" i="40"/>
  <c r="G122" i="40"/>
  <c r="G123" i="40"/>
  <c r="G124" i="40"/>
  <c r="G125" i="40"/>
  <c r="G126" i="40"/>
  <c r="G127" i="40"/>
  <c r="G128" i="40"/>
  <c r="G129" i="40"/>
  <c r="G130" i="40"/>
  <c r="G131" i="40"/>
  <c r="G132" i="40"/>
  <c r="G133" i="40"/>
  <c r="G134" i="40"/>
  <c r="G135" i="40"/>
  <c r="G136" i="40"/>
  <c r="G137" i="40"/>
  <c r="G138" i="40"/>
  <c r="G139" i="40"/>
  <c r="G140" i="40"/>
  <c r="G141" i="40"/>
  <c r="G142" i="40"/>
  <c r="G143" i="40"/>
  <c r="G144" i="40"/>
  <c r="G145" i="40"/>
  <c r="G146" i="40"/>
  <c r="G147" i="40"/>
  <c r="G148" i="40"/>
  <c r="G149" i="40"/>
  <c r="G150" i="40"/>
  <c r="G151" i="40"/>
  <c r="G152" i="40"/>
  <c r="G153" i="40"/>
  <c r="G154" i="40"/>
  <c r="G155" i="40"/>
  <c r="G156" i="40"/>
  <c r="G157" i="40"/>
  <c r="G158" i="40"/>
  <c r="G159" i="40"/>
  <c r="G160" i="40"/>
  <c r="G161" i="40"/>
  <c r="G162" i="40"/>
  <c r="G163" i="40"/>
  <c r="G164" i="40"/>
  <c r="G165" i="40"/>
  <c r="G166" i="40"/>
  <c r="G167" i="40"/>
  <c r="G168" i="40"/>
  <c r="G169" i="40"/>
  <c r="G170" i="40"/>
  <c r="G171" i="40"/>
  <c r="G172" i="40"/>
  <c r="G173" i="40"/>
  <c r="G174" i="40"/>
  <c r="G175" i="40"/>
  <c r="G176" i="40"/>
  <c r="G177" i="40"/>
  <c r="G178" i="40"/>
  <c r="G179" i="40"/>
  <c r="G180" i="40"/>
  <c r="G181" i="40"/>
  <c r="G182" i="40"/>
  <c r="G183" i="40"/>
  <c r="G184" i="40"/>
  <c r="G185" i="40"/>
  <c r="G186" i="40"/>
  <c r="G187" i="40"/>
  <c r="G188" i="40"/>
  <c r="G189" i="40"/>
  <c r="G190" i="40"/>
  <c r="G191" i="40"/>
  <c r="G192" i="40"/>
  <c r="G193" i="40"/>
  <c r="G194" i="40"/>
  <c r="G195" i="40"/>
  <c r="G196" i="40"/>
  <c r="G197" i="40"/>
  <c r="G198" i="40"/>
  <c r="G199" i="40"/>
  <c r="G200" i="40"/>
  <c r="G201" i="40"/>
  <c r="G202" i="40"/>
  <c r="G203" i="40"/>
  <c r="G204" i="40"/>
  <c r="G205" i="40"/>
  <c r="G206" i="40"/>
  <c r="G207" i="40"/>
  <c r="G208" i="40"/>
  <c r="G209" i="40"/>
  <c r="G210" i="40"/>
  <c r="G211" i="40"/>
  <c r="G212" i="40"/>
  <c r="G213" i="40"/>
  <c r="G214" i="40"/>
  <c r="G215" i="40"/>
  <c r="G216" i="40"/>
  <c r="G217" i="40"/>
  <c r="G218" i="40"/>
  <c r="G219" i="40"/>
  <c r="G220" i="40"/>
  <c r="G221" i="40"/>
  <c r="G222" i="40"/>
  <c r="G223" i="40"/>
  <c r="G224" i="40"/>
  <c r="G225" i="40"/>
  <c r="G226" i="40"/>
  <c r="G227" i="40"/>
  <c r="G228" i="40"/>
  <c r="G229" i="40"/>
  <c r="G230" i="40"/>
  <c r="G231" i="40"/>
  <c r="G232" i="40"/>
  <c r="G233" i="40"/>
  <c r="G234" i="40"/>
  <c r="G235" i="40"/>
  <c r="G236" i="40"/>
  <c r="G237" i="40"/>
  <c r="G238" i="40"/>
  <c r="G239" i="40"/>
  <c r="G240" i="40"/>
  <c r="G241" i="40"/>
  <c r="G242" i="40"/>
  <c r="G243" i="40"/>
  <c r="G244" i="40"/>
  <c r="G245" i="40"/>
  <c r="G246" i="40"/>
  <c r="G247" i="40"/>
  <c r="G248" i="40"/>
  <c r="G249" i="40"/>
  <c r="G250" i="40"/>
  <c r="G251" i="40"/>
  <c r="G252" i="40"/>
  <c r="G253" i="40"/>
  <c r="G254" i="40"/>
  <c r="G255" i="40"/>
  <c r="G256" i="40"/>
  <c r="G257" i="40"/>
  <c r="G258" i="40"/>
  <c r="G259" i="40"/>
  <c r="G260" i="40"/>
  <c r="G261" i="40"/>
  <c r="G262" i="40"/>
  <c r="G263" i="40"/>
  <c r="G264" i="40"/>
  <c r="G265" i="40"/>
  <c r="G266" i="40"/>
  <c r="G267" i="40"/>
  <c r="G268" i="40"/>
  <c r="G269" i="40"/>
  <c r="G270" i="40"/>
  <c r="G271" i="40"/>
  <c r="G272" i="40"/>
  <c r="G273" i="40"/>
  <c r="G274" i="40"/>
  <c r="G275" i="40"/>
  <c r="G276" i="40"/>
  <c r="G277" i="40"/>
  <c r="G278" i="40"/>
  <c r="G279" i="40"/>
  <c r="G280" i="40"/>
  <c r="G281" i="40"/>
  <c r="G282" i="40"/>
  <c r="G283" i="40"/>
  <c r="G284" i="40"/>
  <c r="G285" i="40"/>
  <c r="G286" i="40"/>
  <c r="G287" i="40"/>
  <c r="G288" i="40"/>
  <c r="G289" i="40"/>
  <c r="G290" i="40"/>
  <c r="G291" i="40"/>
  <c r="G292" i="40"/>
  <c r="G293" i="40"/>
  <c r="G294" i="40"/>
  <c r="G295" i="40"/>
  <c r="G296" i="40"/>
  <c r="G297" i="40"/>
  <c r="G298" i="40"/>
  <c r="G299" i="40"/>
  <c r="G300" i="40"/>
  <c r="G301" i="40"/>
  <c r="G302" i="40"/>
  <c r="G303" i="40"/>
  <c r="G304" i="40"/>
  <c r="G305" i="40"/>
  <c r="G306" i="40"/>
  <c r="G307" i="40"/>
  <c r="G308" i="40"/>
  <c r="G309" i="40"/>
  <c r="G310" i="40"/>
  <c r="G311" i="40"/>
  <c r="G312" i="40"/>
  <c r="G313" i="40"/>
  <c r="G314" i="40"/>
  <c r="G315" i="40"/>
  <c r="G316" i="40"/>
  <c r="G317" i="40"/>
  <c r="G318" i="40"/>
  <c r="G319" i="40"/>
  <c r="G320" i="40"/>
  <c r="G321" i="40"/>
  <c r="G322" i="40"/>
  <c r="G323" i="40"/>
  <c r="G324" i="40"/>
  <c r="G325" i="40"/>
  <c r="G326" i="40"/>
  <c r="G6" i="39"/>
  <c r="G7" i="39"/>
  <c r="G8" i="39"/>
  <c r="G9" i="39"/>
  <c r="G10" i="39"/>
  <c r="G11" i="39"/>
  <c r="G12" i="39"/>
  <c r="G13" i="39"/>
  <c r="G14" i="39"/>
  <c r="G15" i="39"/>
  <c r="G16" i="39"/>
  <c r="G17" i="39"/>
  <c r="G18" i="39"/>
  <c r="G19" i="39"/>
  <c r="G20" i="39"/>
  <c r="G21" i="39"/>
  <c r="G22" i="39"/>
  <c r="G23" i="39"/>
  <c r="G24" i="39"/>
  <c r="G25" i="39"/>
  <c r="G26" i="39"/>
  <c r="G27" i="39"/>
  <c r="G28" i="39"/>
  <c r="G29" i="39"/>
  <c r="G30" i="39"/>
  <c r="G31" i="39"/>
  <c r="G32" i="39"/>
  <c r="G33" i="39"/>
  <c r="G34" i="39"/>
  <c r="G35" i="39"/>
  <c r="G36" i="39"/>
  <c r="G37" i="39"/>
  <c r="G38" i="39"/>
  <c r="G39" i="39"/>
  <c r="G40" i="39"/>
  <c r="G41" i="39"/>
  <c r="G42" i="39"/>
  <c r="G43" i="39"/>
  <c r="G44" i="39"/>
  <c r="G45" i="39"/>
  <c r="G46" i="39"/>
  <c r="G47" i="39"/>
  <c r="G48" i="39"/>
  <c r="G49" i="39"/>
  <c r="G50" i="39"/>
  <c r="G51" i="39"/>
  <c r="G52" i="39"/>
  <c r="G53" i="39"/>
  <c r="G54" i="39"/>
  <c r="G55" i="39"/>
  <c r="G56" i="39"/>
  <c r="G57" i="39"/>
  <c r="G58" i="39"/>
  <c r="G59" i="39"/>
  <c r="G60" i="39"/>
  <c r="G61" i="39"/>
  <c r="G62" i="39"/>
  <c r="G63" i="39"/>
  <c r="G64" i="39"/>
  <c r="G65" i="39"/>
  <c r="G66" i="39"/>
  <c r="G67" i="39"/>
  <c r="G68" i="39"/>
  <c r="G69" i="39"/>
  <c r="G70" i="39"/>
  <c r="G71" i="39"/>
  <c r="G72" i="39"/>
  <c r="G73" i="39"/>
  <c r="G74" i="39"/>
  <c r="G75" i="39"/>
  <c r="G76" i="39"/>
  <c r="G77" i="39"/>
  <c r="G78" i="39"/>
  <c r="G79" i="39"/>
  <c r="G80" i="39"/>
  <c r="G81" i="39"/>
  <c r="G82" i="39"/>
  <c r="G83" i="39"/>
  <c r="G84" i="39"/>
  <c r="G85" i="39"/>
  <c r="G86" i="39"/>
  <c r="G87" i="39"/>
  <c r="G88" i="39"/>
  <c r="G89" i="39"/>
  <c r="G90" i="39"/>
  <c r="G91" i="39"/>
  <c r="G92" i="39"/>
  <c r="G93" i="39"/>
  <c r="G94" i="39"/>
  <c r="G95" i="39"/>
  <c r="G96" i="39"/>
  <c r="G97" i="39"/>
  <c r="G98" i="39"/>
  <c r="G99" i="39"/>
  <c r="G100" i="39"/>
  <c r="G101" i="39"/>
  <c r="G102" i="39"/>
  <c r="G103" i="39"/>
  <c r="G104" i="39"/>
  <c r="G105" i="39"/>
  <c r="G106" i="39"/>
  <c r="G107" i="39"/>
  <c r="G108" i="39"/>
  <c r="G109" i="39"/>
  <c r="G110" i="39"/>
  <c r="G111" i="39"/>
  <c r="G112" i="39"/>
  <c r="G113" i="39"/>
  <c r="G114" i="39"/>
  <c r="G115" i="39"/>
  <c r="G116" i="39"/>
  <c r="G117" i="39"/>
  <c r="G118" i="39"/>
  <c r="G119" i="39"/>
  <c r="G120" i="39"/>
  <c r="G121" i="39"/>
  <c r="G122" i="39"/>
  <c r="G123" i="39"/>
  <c r="G124" i="39"/>
  <c r="G125" i="39"/>
  <c r="G126" i="39"/>
  <c r="G127" i="39"/>
  <c r="G128" i="39"/>
  <c r="G129" i="39"/>
  <c r="G130" i="39"/>
  <c r="G131" i="39"/>
  <c r="G132" i="39"/>
  <c r="G133" i="39"/>
  <c r="G134" i="39"/>
  <c r="G135" i="39"/>
  <c r="G136" i="39"/>
  <c r="G137" i="39"/>
  <c r="G138" i="39"/>
  <c r="G139" i="39"/>
  <c r="G140" i="39"/>
  <c r="G141" i="39"/>
  <c r="G142" i="39"/>
  <c r="G143" i="39"/>
  <c r="G144" i="39"/>
  <c r="G145" i="39"/>
  <c r="G146" i="39"/>
  <c r="G147" i="39"/>
  <c r="G148" i="39"/>
  <c r="G149" i="39"/>
  <c r="G150" i="39"/>
  <c r="G151" i="39"/>
  <c r="G152" i="39"/>
  <c r="G153" i="39"/>
  <c r="G154" i="39"/>
  <c r="G155" i="39"/>
  <c r="G156" i="39"/>
  <c r="G157" i="39"/>
  <c r="G158" i="39"/>
  <c r="G159" i="39"/>
  <c r="G160" i="39"/>
  <c r="G161" i="39"/>
  <c r="G162" i="39"/>
  <c r="G163" i="39"/>
  <c r="G164" i="39"/>
  <c r="G165" i="39"/>
  <c r="G166" i="39"/>
  <c r="G167" i="39"/>
  <c r="G168" i="39"/>
  <c r="G169" i="39"/>
  <c r="G170" i="39"/>
  <c r="G171" i="39"/>
  <c r="G172" i="39"/>
  <c r="G173" i="39"/>
  <c r="G174" i="39"/>
  <c r="G175" i="39"/>
  <c r="G176" i="39"/>
  <c r="G177" i="39"/>
  <c r="G178" i="39"/>
  <c r="G179" i="39"/>
  <c r="G180" i="39"/>
  <c r="G181" i="39"/>
  <c r="G182" i="39"/>
  <c r="G183" i="39"/>
  <c r="G184" i="39"/>
  <c r="G185" i="39"/>
  <c r="G186" i="39"/>
  <c r="G187" i="39"/>
  <c r="G188" i="39"/>
  <c r="G189" i="39"/>
  <c r="G190" i="39"/>
  <c r="G191" i="39"/>
  <c r="G192" i="39"/>
  <c r="G193" i="39"/>
  <c r="G194" i="39"/>
  <c r="G195" i="39"/>
  <c r="G196" i="39"/>
  <c r="G197" i="39"/>
  <c r="G198" i="39"/>
  <c r="G199" i="39"/>
  <c r="G200" i="39"/>
  <c r="G201" i="39"/>
  <c r="G202" i="39"/>
  <c r="G203" i="39"/>
  <c r="G204" i="39"/>
  <c r="G205" i="39"/>
  <c r="G206" i="39"/>
  <c r="G207" i="39"/>
  <c r="G208" i="39"/>
  <c r="G209" i="39"/>
  <c r="G210" i="39"/>
  <c r="G211" i="39"/>
  <c r="G212" i="39"/>
  <c r="G213" i="39"/>
  <c r="G214" i="39"/>
  <c r="G215" i="39"/>
  <c r="G216" i="39"/>
  <c r="G217" i="39"/>
  <c r="G218" i="39"/>
  <c r="G219" i="39"/>
  <c r="G220" i="39"/>
  <c r="G6" i="37"/>
  <c r="G7" i="37"/>
  <c r="G8" i="37"/>
  <c r="G9" i="37"/>
  <c r="G10" i="37"/>
  <c r="G11" i="37"/>
  <c r="G12" i="37"/>
  <c r="G13" i="37"/>
  <c r="G14" i="37"/>
  <c r="G15" i="37"/>
  <c r="G16" i="37"/>
  <c r="G17" i="37"/>
  <c r="G18" i="37"/>
  <c r="G19" i="37"/>
  <c r="G20" i="37"/>
  <c r="G21" i="37"/>
  <c r="G22" i="37"/>
  <c r="G23" i="37"/>
  <c r="G24" i="37"/>
  <c r="G25" i="37"/>
  <c r="G26" i="37"/>
  <c r="G27" i="37"/>
  <c r="G28" i="37"/>
  <c r="G29" i="37"/>
  <c r="G30" i="37"/>
  <c r="G31" i="37"/>
  <c r="G32" i="37"/>
  <c r="G33" i="37"/>
  <c r="G34" i="37"/>
  <c r="G35" i="37"/>
  <c r="G36" i="37"/>
  <c r="G37" i="37"/>
  <c r="G38" i="37"/>
  <c r="G39" i="37"/>
  <c r="G40" i="37"/>
  <c r="G41" i="37"/>
  <c r="G42" i="37"/>
  <c r="G43" i="37"/>
  <c r="G44" i="37"/>
  <c r="G45" i="37"/>
  <c r="G46" i="37"/>
  <c r="G47" i="37"/>
  <c r="G48" i="37"/>
  <c r="G49" i="37"/>
  <c r="G50" i="37"/>
  <c r="G51" i="37"/>
  <c r="G52" i="37"/>
  <c r="G53" i="37"/>
  <c r="G54" i="37"/>
  <c r="G55" i="37"/>
  <c r="G56" i="37"/>
  <c r="G57" i="37"/>
  <c r="G58" i="37"/>
  <c r="G59" i="37"/>
  <c r="G60" i="37"/>
  <c r="G61" i="37"/>
  <c r="G62" i="37"/>
  <c r="G63" i="37"/>
  <c r="G64" i="37"/>
  <c r="G65" i="37"/>
  <c r="G66" i="37"/>
  <c r="G67" i="37"/>
  <c r="G68" i="37"/>
  <c r="G69" i="37"/>
  <c r="G70" i="37"/>
  <c r="G71" i="37"/>
  <c r="G72" i="37"/>
  <c r="G73" i="37"/>
  <c r="G74" i="37"/>
  <c r="G75" i="37"/>
  <c r="G76" i="37"/>
  <c r="G77" i="37"/>
  <c r="G78" i="37"/>
  <c r="G79" i="37"/>
  <c r="G80" i="37"/>
  <c r="G81" i="37"/>
  <c r="G82" i="37"/>
  <c r="G83" i="37"/>
  <c r="G84" i="37"/>
  <c r="G85" i="37"/>
  <c r="G86" i="37"/>
  <c r="G87" i="37"/>
  <c r="G88" i="37"/>
  <c r="G89" i="37"/>
  <c r="G90" i="37"/>
  <c r="G91" i="37"/>
  <c r="G92" i="37"/>
  <c r="G93" i="37"/>
  <c r="G94" i="37"/>
  <c r="G95" i="37"/>
  <c r="G96" i="37"/>
  <c r="G97" i="37"/>
  <c r="G98" i="37"/>
  <c r="G99" i="37"/>
  <c r="G100" i="37"/>
  <c r="G101" i="37"/>
  <c r="G102" i="37"/>
  <c r="G103" i="37"/>
  <c r="G104" i="37"/>
  <c r="G105" i="37"/>
  <c r="G106" i="37"/>
  <c r="G107" i="37"/>
  <c r="G108" i="37"/>
  <c r="G109" i="37"/>
  <c r="G110" i="37"/>
  <c r="G111" i="37"/>
  <c r="G112" i="37"/>
  <c r="G113" i="37"/>
  <c r="G114" i="37"/>
  <c r="G115" i="37"/>
  <c r="G116" i="37"/>
  <c r="G117" i="37"/>
  <c r="G118" i="37"/>
  <c r="G119" i="37"/>
  <c r="G120" i="37"/>
  <c r="G121" i="37"/>
  <c r="G122" i="37"/>
  <c r="G123" i="37"/>
  <c r="G124" i="37"/>
  <c r="G125" i="37"/>
  <c r="G126" i="37"/>
  <c r="G127" i="37"/>
  <c r="G128" i="37"/>
  <c r="G129" i="37"/>
  <c r="G130" i="37"/>
  <c r="G131" i="37"/>
  <c r="G132" i="37"/>
  <c r="G133" i="37"/>
  <c r="G134" i="37"/>
  <c r="G135" i="37"/>
  <c r="G136" i="37"/>
  <c r="G137" i="37"/>
  <c r="G138" i="37"/>
  <c r="G139" i="37"/>
  <c r="G140" i="37"/>
  <c r="G141" i="37"/>
  <c r="G142" i="37"/>
  <c r="G143" i="37"/>
  <c r="G144" i="37"/>
  <c r="G145" i="37"/>
  <c r="G146" i="37"/>
  <c r="G147" i="37"/>
  <c r="G148" i="37"/>
  <c r="G149" i="37"/>
  <c r="G150" i="37"/>
  <c r="G151" i="37"/>
  <c r="G152" i="37"/>
  <c r="G153" i="37"/>
  <c r="G154" i="37"/>
  <c r="G155" i="37"/>
  <c r="G156" i="37"/>
  <c r="G157" i="37"/>
  <c r="G158" i="37"/>
  <c r="G159" i="37"/>
  <c r="G160" i="37"/>
  <c r="G161" i="37"/>
  <c r="G162" i="37"/>
  <c r="G163" i="37"/>
  <c r="G164" i="37"/>
  <c r="G165" i="37"/>
  <c r="G166" i="37"/>
  <c r="G167" i="37"/>
  <c r="G168" i="37"/>
  <c r="G169" i="37"/>
  <c r="G170" i="37"/>
  <c r="G171" i="37"/>
  <c r="G172" i="37"/>
  <c r="G173" i="37"/>
  <c r="G174" i="37"/>
  <c r="G175" i="37"/>
  <c r="G176" i="37"/>
  <c r="G177" i="37"/>
  <c r="G178" i="37"/>
  <c r="G179" i="37"/>
  <c r="G180" i="37"/>
  <c r="G181" i="37"/>
  <c r="G182" i="37"/>
  <c r="G183" i="37"/>
  <c r="G184" i="37"/>
  <c r="G185" i="37"/>
  <c r="G186" i="37"/>
  <c r="G187" i="37"/>
  <c r="G188" i="37"/>
  <c r="G189" i="37"/>
  <c r="G190" i="37"/>
  <c r="G191" i="37"/>
  <c r="G192" i="37"/>
  <c r="G193" i="37"/>
  <c r="G194" i="37"/>
  <c r="G195" i="37"/>
  <c r="G196" i="37"/>
  <c r="G197" i="37"/>
  <c r="G198" i="37"/>
  <c r="G199" i="37"/>
  <c r="G200" i="37"/>
  <c r="G201" i="37"/>
  <c r="G202" i="37"/>
  <c r="G203" i="37"/>
  <c r="G204" i="37"/>
  <c r="G205" i="37"/>
  <c r="G206" i="37"/>
  <c r="G207" i="37"/>
  <c r="G208" i="37"/>
  <c r="G209" i="37"/>
  <c r="G210" i="37"/>
  <c r="G211" i="37"/>
  <c r="G212" i="37"/>
  <c r="G213" i="37"/>
  <c r="G214" i="37"/>
  <c r="G215" i="37"/>
  <c r="G216" i="37"/>
  <c r="G217" i="37"/>
  <c r="G218" i="37"/>
  <c r="G219" i="37"/>
  <c r="G220" i="37"/>
  <c r="G221" i="37"/>
  <c r="G222" i="37"/>
  <c r="G223" i="37"/>
  <c r="G224" i="37"/>
  <c r="G225" i="37"/>
  <c r="G226" i="37"/>
  <c r="G227" i="37"/>
  <c r="G228" i="37"/>
  <c r="G229" i="37"/>
  <c r="G230" i="37"/>
  <c r="G231" i="37"/>
  <c r="G232" i="37"/>
  <c r="G233" i="37"/>
  <c r="G234" i="37"/>
  <c r="G235" i="37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32" i="36"/>
  <c r="G33" i="36"/>
  <c r="G34" i="36"/>
  <c r="G35" i="36"/>
  <c r="G36" i="36"/>
  <c r="G37" i="36"/>
  <c r="G38" i="36"/>
  <c r="G39" i="36"/>
  <c r="G40" i="36"/>
  <c r="G41" i="36"/>
  <c r="G42" i="36"/>
  <c r="G43" i="36"/>
  <c r="G44" i="36"/>
  <c r="G45" i="36"/>
  <c r="G46" i="36"/>
  <c r="G47" i="36"/>
  <c r="G48" i="36"/>
  <c r="G49" i="36"/>
  <c r="G50" i="36"/>
  <c r="G51" i="36"/>
  <c r="G52" i="36"/>
  <c r="G53" i="36"/>
  <c r="G54" i="36"/>
  <c r="G55" i="36"/>
  <c r="G56" i="36"/>
  <c r="G57" i="36"/>
  <c r="G58" i="36"/>
  <c r="G59" i="36"/>
  <c r="G60" i="36"/>
  <c r="G61" i="36"/>
  <c r="G62" i="36"/>
  <c r="G63" i="36"/>
  <c r="G64" i="36"/>
  <c r="G65" i="36"/>
  <c r="G66" i="36"/>
  <c r="G67" i="36"/>
  <c r="G68" i="36"/>
  <c r="G69" i="36"/>
  <c r="G70" i="36"/>
  <c r="G71" i="36"/>
  <c r="G72" i="36"/>
  <c r="G73" i="36"/>
  <c r="G74" i="36"/>
  <c r="G75" i="36"/>
  <c r="G76" i="36"/>
  <c r="G77" i="36"/>
  <c r="G78" i="36"/>
  <c r="G79" i="36"/>
  <c r="G80" i="36"/>
  <c r="G81" i="36"/>
  <c r="G82" i="36"/>
  <c r="G83" i="36"/>
  <c r="G84" i="36"/>
  <c r="G85" i="36"/>
  <c r="G86" i="36"/>
  <c r="G87" i="36"/>
  <c r="G88" i="36"/>
  <c r="G89" i="36"/>
  <c r="G90" i="36"/>
  <c r="G91" i="36"/>
  <c r="G92" i="36"/>
  <c r="G93" i="36"/>
  <c r="G94" i="36"/>
  <c r="G95" i="36"/>
  <c r="G96" i="36"/>
  <c r="G97" i="36"/>
  <c r="G98" i="36"/>
  <c r="G99" i="36"/>
  <c r="G100" i="36"/>
  <c r="G101" i="36"/>
  <c r="G102" i="36"/>
  <c r="G103" i="36"/>
  <c r="G104" i="36"/>
  <c r="G105" i="36"/>
  <c r="G106" i="36"/>
  <c r="G107" i="36"/>
  <c r="G108" i="36"/>
  <c r="G109" i="36"/>
  <c r="G110" i="36"/>
  <c r="G111" i="36"/>
  <c r="G112" i="36"/>
  <c r="G113" i="36"/>
  <c r="G114" i="36"/>
  <c r="G115" i="36"/>
  <c r="G116" i="36"/>
  <c r="G117" i="36"/>
  <c r="G118" i="36"/>
  <c r="G119" i="36"/>
  <c r="G120" i="36"/>
  <c r="G121" i="36"/>
  <c r="G122" i="36"/>
  <c r="G123" i="36"/>
  <c r="G124" i="36"/>
  <c r="G125" i="36"/>
  <c r="G126" i="36"/>
  <c r="G127" i="36"/>
  <c r="G128" i="36"/>
  <c r="G129" i="36"/>
  <c r="G130" i="36"/>
  <c r="G131" i="36"/>
  <c r="G132" i="36"/>
  <c r="G133" i="36"/>
  <c r="G134" i="36"/>
  <c r="G135" i="36"/>
  <c r="G136" i="36"/>
  <c r="G137" i="36"/>
  <c r="G138" i="36"/>
  <c r="G139" i="36"/>
  <c r="G140" i="36"/>
  <c r="G141" i="36"/>
  <c r="G142" i="36"/>
  <c r="G143" i="36"/>
  <c r="G144" i="36"/>
  <c r="G145" i="36"/>
  <c r="G146" i="36"/>
  <c r="G147" i="36"/>
  <c r="G148" i="36"/>
  <c r="G149" i="36"/>
  <c r="G150" i="36"/>
  <c r="G151" i="36"/>
  <c r="G152" i="36"/>
  <c r="G153" i="36"/>
  <c r="G154" i="36"/>
  <c r="G155" i="36"/>
  <c r="G156" i="36"/>
  <c r="G157" i="36"/>
  <c r="G158" i="36"/>
  <c r="G159" i="36"/>
  <c r="G160" i="36"/>
  <c r="G161" i="36"/>
  <c r="G162" i="36"/>
  <c r="G163" i="36"/>
  <c r="G164" i="36"/>
  <c r="G165" i="36"/>
  <c r="G166" i="36"/>
  <c r="G167" i="36"/>
  <c r="G168" i="36"/>
  <c r="G169" i="36"/>
  <c r="G170" i="36"/>
  <c r="G171" i="36"/>
  <c r="G172" i="36"/>
  <c r="G173" i="36"/>
  <c r="G174" i="36"/>
  <c r="G175" i="36"/>
  <c r="G176" i="36"/>
  <c r="G177" i="36"/>
  <c r="G178" i="36"/>
  <c r="G179" i="36"/>
  <c r="G180" i="36"/>
  <c r="G181" i="36"/>
  <c r="G182" i="36"/>
  <c r="G183" i="36"/>
  <c r="G184" i="36"/>
  <c r="G185" i="36"/>
  <c r="G186" i="36"/>
  <c r="G187" i="36"/>
  <c r="G188" i="36"/>
  <c r="G189" i="36"/>
  <c r="G190" i="36"/>
  <c r="G191" i="36"/>
  <c r="G192" i="36"/>
  <c r="G193" i="36"/>
  <c r="G194" i="36"/>
  <c r="G195" i="36"/>
  <c r="G196" i="36"/>
  <c r="G197" i="36"/>
  <c r="G198" i="36"/>
  <c r="G199" i="36"/>
  <c r="G200" i="36"/>
  <c r="G201" i="36"/>
  <c r="G202" i="36"/>
  <c r="G203" i="36"/>
  <c r="G204" i="36"/>
  <c r="G205" i="36"/>
  <c r="G206" i="36"/>
  <c r="G207" i="36"/>
  <c r="G208" i="36"/>
  <c r="G209" i="36"/>
  <c r="G210" i="36"/>
  <c r="G211" i="36"/>
  <c r="G212" i="36"/>
  <c r="G213" i="36"/>
  <c r="G214" i="36"/>
  <c r="G215" i="36"/>
  <c r="G216" i="36"/>
  <c r="G217" i="36"/>
  <c r="G218" i="36"/>
  <c r="G219" i="36"/>
  <c r="G220" i="36"/>
  <c r="G221" i="36"/>
  <c r="G222" i="36"/>
  <c r="G223" i="36"/>
  <c r="G224" i="36"/>
  <c r="G225" i="36"/>
  <c r="G226" i="36"/>
  <c r="G227" i="36"/>
  <c r="G228" i="36"/>
  <c r="G229" i="36"/>
  <c r="G230" i="36"/>
  <c r="G231" i="36"/>
  <c r="G232" i="36"/>
  <c r="G233" i="36"/>
  <c r="G234" i="36"/>
  <c r="G235" i="36"/>
  <c r="G236" i="36"/>
  <c r="G237" i="36"/>
  <c r="G238" i="36"/>
  <c r="G239" i="36"/>
  <c r="G240" i="36"/>
  <c r="G241" i="36"/>
  <c r="G242" i="36"/>
  <c r="G243" i="36"/>
  <c r="G244" i="36"/>
  <c r="G245" i="36"/>
  <c r="G246" i="36"/>
  <c r="G247" i="36"/>
  <c r="G248" i="36"/>
  <c r="G249" i="36"/>
  <c r="G250" i="36"/>
  <c r="G251" i="36"/>
  <c r="G252" i="36"/>
  <c r="G253" i="36"/>
  <c r="G254" i="36"/>
  <c r="G255" i="36"/>
  <c r="G256" i="36"/>
  <c r="G257" i="36"/>
  <c r="G258" i="36"/>
  <c r="G259" i="36"/>
  <c r="G260" i="36"/>
  <c r="G261" i="36"/>
  <c r="G262" i="36"/>
  <c r="G263" i="36"/>
  <c r="G264" i="36"/>
  <c r="G265" i="36"/>
  <c r="G266" i="36"/>
  <c r="G267" i="36"/>
  <c r="G268" i="36"/>
  <c r="G269" i="36"/>
  <c r="G270" i="36"/>
  <c r="G271" i="36"/>
  <c r="G272" i="36"/>
  <c r="G273" i="36"/>
  <c r="G274" i="36"/>
  <c r="G275" i="36"/>
  <c r="G276" i="36"/>
  <c r="G277" i="36"/>
  <c r="G278" i="36"/>
  <c r="G279" i="36"/>
  <c r="G280" i="36"/>
  <c r="G281" i="36"/>
  <c r="G282" i="36"/>
  <c r="G283" i="36"/>
  <c r="G284" i="36"/>
  <c r="G285" i="36"/>
  <c r="G286" i="36"/>
  <c r="G287" i="36"/>
  <c r="G288" i="36"/>
  <c r="G289" i="36"/>
  <c r="G290" i="36"/>
  <c r="G291" i="36"/>
  <c r="G292" i="36"/>
  <c r="G293" i="36"/>
  <c r="G294" i="36"/>
  <c r="G295" i="36"/>
  <c r="G296" i="36"/>
  <c r="G297" i="36"/>
  <c r="G298" i="36"/>
  <c r="G299" i="36"/>
  <c r="G300" i="36"/>
  <c r="G301" i="36"/>
  <c r="G302" i="36"/>
  <c r="G303" i="36"/>
  <c r="G304" i="36"/>
  <c r="G305" i="36"/>
  <c r="G306" i="36"/>
  <c r="G307" i="36"/>
  <c r="G308" i="36"/>
  <c r="G309" i="36"/>
  <c r="G310" i="36"/>
  <c r="G311" i="36"/>
  <c r="G312" i="36"/>
  <c r="G313" i="36"/>
  <c r="G314" i="36"/>
  <c r="G315" i="36"/>
  <c r="G316" i="36"/>
  <c r="G317" i="36"/>
  <c r="G318" i="36"/>
  <c r="G319" i="36"/>
  <c r="G320" i="36"/>
  <c r="G321" i="36"/>
  <c r="G322" i="36"/>
  <c r="G323" i="36"/>
  <c r="G324" i="36"/>
  <c r="G325" i="36"/>
  <c r="G326" i="36"/>
  <c r="G327" i="36"/>
  <c r="G328" i="36"/>
  <c r="G329" i="36"/>
  <c r="G330" i="36"/>
  <c r="G331" i="36"/>
  <c r="G332" i="36"/>
  <c r="G333" i="36"/>
  <c r="G334" i="36"/>
  <c r="G335" i="36"/>
  <c r="G336" i="36"/>
  <c r="G337" i="36"/>
  <c r="G338" i="36"/>
  <c r="G339" i="36"/>
  <c r="G340" i="36"/>
  <c r="G341" i="36"/>
  <c r="G342" i="36"/>
  <c r="G343" i="36"/>
  <c r="G344" i="36"/>
  <c r="G345" i="36"/>
  <c r="G346" i="36"/>
  <c r="G347" i="36"/>
  <c r="G348" i="36"/>
  <c r="G349" i="36"/>
  <c r="G350" i="36"/>
  <c r="G351" i="36"/>
  <c r="G352" i="36"/>
  <c r="G353" i="36"/>
  <c r="G354" i="36"/>
  <c r="G355" i="36"/>
  <c r="G356" i="36"/>
  <c r="G357" i="36"/>
  <c r="G358" i="36"/>
  <c r="G359" i="36"/>
  <c r="G360" i="36"/>
  <c r="G361" i="36"/>
  <c r="G362" i="36"/>
  <c r="G363" i="36"/>
  <c r="G364" i="36"/>
  <c r="G365" i="36"/>
  <c r="G366" i="36"/>
  <c r="G367" i="36"/>
  <c r="G368" i="36"/>
  <c r="G369" i="36"/>
  <c r="G370" i="36"/>
  <c r="G371" i="36"/>
  <c r="G372" i="36"/>
  <c r="G373" i="36"/>
  <c r="G374" i="36"/>
  <c r="G375" i="36"/>
  <c r="G376" i="36"/>
  <c r="G377" i="36"/>
  <c r="G378" i="36"/>
  <c r="G379" i="36"/>
  <c r="G380" i="36"/>
  <c r="G381" i="36"/>
  <c r="G382" i="36"/>
  <c r="G383" i="36"/>
  <c r="G384" i="36"/>
  <c r="G385" i="36"/>
  <c r="G386" i="36"/>
  <c r="G6" i="35"/>
  <c r="G7" i="35"/>
  <c r="G8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30" i="35"/>
  <c r="G31" i="35"/>
  <c r="G32" i="35"/>
  <c r="G33" i="35"/>
  <c r="G34" i="35"/>
  <c r="G35" i="35"/>
  <c r="G36" i="35"/>
  <c r="G37" i="35"/>
  <c r="G38" i="35"/>
  <c r="G39" i="35"/>
  <c r="G40" i="35"/>
  <c r="G41" i="35"/>
  <c r="G42" i="35"/>
  <c r="G43" i="35"/>
  <c r="G44" i="35"/>
  <c r="G45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5" i="35"/>
  <c r="G66" i="35"/>
  <c r="G67" i="35"/>
  <c r="G68" i="35"/>
  <c r="G69" i="35"/>
  <c r="G70" i="35"/>
  <c r="G71" i="35"/>
  <c r="G72" i="35"/>
  <c r="G73" i="35"/>
  <c r="G74" i="35"/>
  <c r="G75" i="35"/>
  <c r="G76" i="35"/>
  <c r="G77" i="35"/>
  <c r="G78" i="35"/>
  <c r="G79" i="35"/>
  <c r="G80" i="35"/>
  <c r="G81" i="35"/>
  <c r="G82" i="35"/>
  <c r="G83" i="35"/>
  <c r="G84" i="35"/>
  <c r="G85" i="35"/>
  <c r="G86" i="35"/>
  <c r="G87" i="35"/>
  <c r="G88" i="35"/>
  <c r="G89" i="35"/>
  <c r="G90" i="35"/>
  <c r="G91" i="35"/>
  <c r="G92" i="35"/>
  <c r="G93" i="35"/>
  <c r="G94" i="35"/>
  <c r="G95" i="35"/>
  <c r="G96" i="35"/>
  <c r="G97" i="35"/>
  <c r="G98" i="35"/>
  <c r="G99" i="35"/>
  <c r="G100" i="35"/>
  <c r="G101" i="35"/>
  <c r="G102" i="35"/>
  <c r="G103" i="35"/>
  <c r="G104" i="35"/>
  <c r="G105" i="35"/>
  <c r="G106" i="35"/>
  <c r="G107" i="35"/>
  <c r="G108" i="35"/>
  <c r="G109" i="35"/>
  <c r="G110" i="35"/>
  <c r="G111" i="35"/>
  <c r="G112" i="35"/>
  <c r="G113" i="35"/>
  <c r="G114" i="35"/>
  <c r="G115" i="35"/>
  <c r="G116" i="35"/>
  <c r="G117" i="35"/>
  <c r="G118" i="35"/>
  <c r="G119" i="35"/>
  <c r="G120" i="35"/>
  <c r="G121" i="35"/>
  <c r="G122" i="35"/>
  <c r="G123" i="35"/>
  <c r="G124" i="35"/>
  <c r="G125" i="35"/>
  <c r="G126" i="35"/>
  <c r="G127" i="35"/>
  <c r="G128" i="35"/>
  <c r="G129" i="35"/>
  <c r="G130" i="35"/>
  <c r="G131" i="35"/>
  <c r="G132" i="35"/>
  <c r="G133" i="35"/>
  <c r="G134" i="35"/>
  <c r="G135" i="35"/>
  <c r="G136" i="35"/>
  <c r="G137" i="35"/>
  <c r="G138" i="35"/>
  <c r="G139" i="35"/>
  <c r="G140" i="35"/>
  <c r="G141" i="35"/>
  <c r="G142" i="35"/>
  <c r="G143" i="35"/>
  <c r="G144" i="35"/>
  <c r="G145" i="35"/>
  <c r="G146" i="35"/>
  <c r="G147" i="35"/>
  <c r="G148" i="35"/>
  <c r="G149" i="35"/>
  <c r="G150" i="35"/>
  <c r="G151" i="35"/>
  <c r="G152" i="35"/>
  <c r="G153" i="35"/>
  <c r="G154" i="35"/>
  <c r="G155" i="35"/>
  <c r="G156" i="35"/>
  <c r="G157" i="35"/>
  <c r="G158" i="35"/>
  <c r="G159" i="35"/>
  <c r="G160" i="35"/>
  <c r="G161" i="35"/>
  <c r="G162" i="35"/>
  <c r="G163" i="35"/>
  <c r="G164" i="35"/>
  <c r="G165" i="35"/>
  <c r="G166" i="35"/>
  <c r="G167" i="35"/>
  <c r="G168" i="35"/>
  <c r="G169" i="35"/>
  <c r="G170" i="35"/>
  <c r="G171" i="35"/>
  <c r="G172" i="35"/>
  <c r="G173" i="35"/>
  <c r="G174" i="35"/>
  <c r="G175" i="35"/>
  <c r="G176" i="35"/>
  <c r="G177" i="35"/>
  <c r="G178" i="35"/>
  <c r="G179" i="35"/>
  <c r="G180" i="35"/>
  <c r="G181" i="35"/>
  <c r="G182" i="35"/>
  <c r="G183" i="35"/>
  <c r="G184" i="35"/>
  <c r="G185" i="35"/>
  <c r="G186" i="35"/>
  <c r="G187" i="35"/>
  <c r="G188" i="35"/>
  <c r="G189" i="35"/>
  <c r="G190" i="35"/>
  <c r="G191" i="35"/>
  <c r="G192" i="35"/>
  <c r="G193" i="35"/>
  <c r="G194" i="35"/>
  <c r="G195" i="35"/>
  <c r="G196" i="35"/>
  <c r="G197" i="35"/>
  <c r="G198" i="35"/>
  <c r="G199" i="35"/>
  <c r="G200" i="35"/>
  <c r="G201" i="35"/>
  <c r="G202" i="35"/>
  <c r="G203" i="35"/>
  <c r="G204" i="35"/>
  <c r="G205" i="35"/>
  <c r="G206" i="35"/>
  <c r="G207" i="35"/>
  <c r="G208" i="35"/>
  <c r="G209" i="35"/>
  <c r="G210" i="35"/>
  <c r="G211" i="35"/>
  <c r="G212" i="35"/>
  <c r="G213" i="35"/>
  <c r="G214" i="35"/>
  <c r="G6" i="33"/>
  <c r="G7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23" i="33"/>
  <c r="G24" i="33"/>
  <c r="G25" i="33"/>
  <c r="G26" i="33"/>
  <c r="G27" i="33"/>
  <c r="G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45" i="33"/>
  <c r="G46" i="33"/>
  <c r="G47" i="33"/>
  <c r="G48" i="33"/>
  <c r="G49" i="33"/>
  <c r="G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67" i="33"/>
  <c r="G68" i="33"/>
  <c r="G69" i="33"/>
  <c r="G70" i="33"/>
  <c r="G71" i="33"/>
  <c r="G72" i="33"/>
  <c r="G73" i="33"/>
  <c r="G74" i="33"/>
  <c r="G75" i="33"/>
  <c r="G76" i="33"/>
  <c r="G77" i="33"/>
  <c r="G78" i="33"/>
  <c r="G79" i="33"/>
  <c r="G80" i="33"/>
  <c r="G81" i="33"/>
  <c r="G82" i="33"/>
  <c r="G83" i="33"/>
  <c r="G84" i="33"/>
  <c r="G85" i="33"/>
  <c r="G86" i="33"/>
  <c r="G87" i="33"/>
  <c r="G88" i="33"/>
  <c r="G89" i="33"/>
  <c r="G90" i="33"/>
  <c r="G91" i="33"/>
  <c r="G92" i="33"/>
  <c r="G93" i="33"/>
  <c r="G94" i="33"/>
  <c r="G95" i="33"/>
  <c r="G96" i="33"/>
  <c r="G97" i="33"/>
  <c r="G98" i="33"/>
  <c r="G99" i="33"/>
  <c r="G100" i="33"/>
  <c r="G101" i="33"/>
  <c r="G102" i="33"/>
  <c r="G103" i="33"/>
  <c r="G104" i="33"/>
  <c r="G105" i="33"/>
  <c r="G106" i="33"/>
  <c r="G107" i="33"/>
  <c r="G108" i="33"/>
  <c r="G109" i="33"/>
  <c r="G110" i="33"/>
  <c r="G111" i="33"/>
  <c r="G112" i="33"/>
  <c r="G113" i="33"/>
  <c r="G114" i="33"/>
  <c r="G115" i="33"/>
  <c r="G116" i="33"/>
  <c r="G117" i="33"/>
  <c r="G118" i="33"/>
  <c r="G119" i="33"/>
  <c r="G120" i="33"/>
  <c r="G121" i="33"/>
  <c r="G122" i="33"/>
  <c r="G123" i="33"/>
  <c r="G124" i="33"/>
  <c r="G125" i="33"/>
  <c r="G126" i="33"/>
  <c r="G127" i="33"/>
  <c r="G128" i="33"/>
  <c r="G129" i="33"/>
  <c r="G130" i="33"/>
  <c r="G131" i="33"/>
  <c r="G132" i="33"/>
  <c r="G133" i="33"/>
  <c r="G134" i="33"/>
  <c r="G135" i="33"/>
  <c r="G136" i="33"/>
  <c r="G137" i="33"/>
  <c r="G138" i="33"/>
  <c r="G139" i="33"/>
  <c r="G140" i="33"/>
  <c r="G141" i="33"/>
  <c r="G142" i="33"/>
  <c r="G143" i="33"/>
  <c r="G144" i="33"/>
  <c r="G145" i="33"/>
  <c r="G146" i="33"/>
  <c r="G147" i="33"/>
  <c r="G148" i="33"/>
  <c r="G149" i="33"/>
  <c r="G150" i="33"/>
  <c r="G151" i="33"/>
  <c r="G152" i="33"/>
  <c r="G153" i="33"/>
  <c r="G154" i="33"/>
  <c r="G155" i="33"/>
  <c r="G156" i="33"/>
  <c r="G157" i="33"/>
  <c r="G158" i="33"/>
  <c r="G159" i="33"/>
  <c r="G160" i="33"/>
  <c r="G161" i="33"/>
  <c r="G162" i="33"/>
  <c r="G163" i="33"/>
  <c r="G164" i="33"/>
  <c r="G165" i="33"/>
  <c r="G166" i="33"/>
  <c r="G167" i="33"/>
  <c r="G168" i="33"/>
  <c r="G169" i="33"/>
  <c r="G170" i="33"/>
  <c r="G171" i="33"/>
  <c r="G172" i="33"/>
  <c r="G173" i="33"/>
  <c r="G174" i="33"/>
  <c r="G175" i="33"/>
  <c r="G176" i="33"/>
  <c r="G177" i="33"/>
  <c r="G178" i="33"/>
  <c r="G179" i="33"/>
  <c r="G180" i="33"/>
  <c r="G181" i="33"/>
  <c r="G182" i="33"/>
  <c r="G183" i="33"/>
  <c r="G184" i="33"/>
  <c r="G185" i="33"/>
  <c r="G186" i="33"/>
  <c r="G187" i="33"/>
  <c r="G188" i="33"/>
  <c r="G189" i="33"/>
  <c r="G190" i="33"/>
  <c r="G191" i="33"/>
  <c r="G192" i="33"/>
  <c r="G6" i="31"/>
  <c r="G7" i="31"/>
  <c r="G8" i="31"/>
  <c r="G9" i="31"/>
  <c r="G10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G23" i="31"/>
  <c r="G24" i="31"/>
  <c r="G25" i="31"/>
  <c r="G26" i="31"/>
  <c r="G27" i="31"/>
  <c r="G28" i="31"/>
  <c r="G29" i="31"/>
  <c r="G30" i="31"/>
  <c r="G31" i="31"/>
  <c r="G32" i="31"/>
  <c r="G33" i="31"/>
  <c r="G34" i="31"/>
  <c r="G35" i="31"/>
  <c r="G36" i="31"/>
  <c r="G37" i="31"/>
  <c r="G38" i="31"/>
  <c r="G39" i="31"/>
  <c r="G40" i="31"/>
  <c r="G41" i="31"/>
  <c r="G42" i="31"/>
  <c r="G43" i="31"/>
  <c r="G44" i="31"/>
  <c r="G45" i="31"/>
  <c r="G46" i="31"/>
  <c r="G47" i="31"/>
  <c r="G48" i="31"/>
  <c r="G49" i="31"/>
  <c r="G50" i="31"/>
  <c r="G51" i="31"/>
  <c r="G52" i="31"/>
  <c r="G53" i="31"/>
  <c r="G54" i="31"/>
  <c r="G55" i="31"/>
  <c r="G56" i="31"/>
  <c r="G57" i="31"/>
  <c r="G58" i="31"/>
  <c r="G59" i="31"/>
  <c r="G60" i="31"/>
  <c r="G61" i="31"/>
  <c r="G62" i="31"/>
  <c r="G63" i="31"/>
  <c r="G64" i="31"/>
  <c r="G65" i="31"/>
  <c r="G66" i="31"/>
  <c r="G67" i="31"/>
  <c r="G68" i="31"/>
  <c r="G69" i="31"/>
  <c r="G70" i="31"/>
  <c r="G71" i="31"/>
  <c r="G72" i="31"/>
  <c r="G73" i="31"/>
  <c r="G74" i="31"/>
  <c r="G75" i="31"/>
  <c r="G76" i="31"/>
  <c r="G77" i="31"/>
  <c r="G78" i="31"/>
  <c r="G79" i="31"/>
  <c r="G80" i="31"/>
  <c r="G81" i="31"/>
  <c r="G82" i="31"/>
  <c r="G83" i="31"/>
  <c r="G84" i="31"/>
  <c r="G85" i="31"/>
  <c r="G86" i="31"/>
  <c r="G87" i="31"/>
  <c r="G88" i="31"/>
  <c r="G89" i="31"/>
  <c r="G90" i="31"/>
  <c r="G91" i="31"/>
  <c r="G92" i="31"/>
  <c r="G93" i="31"/>
  <c r="G94" i="31"/>
  <c r="G95" i="31"/>
  <c r="G96" i="31"/>
  <c r="G97" i="31"/>
  <c r="G98" i="31"/>
  <c r="G99" i="31"/>
  <c r="G100" i="31"/>
  <c r="G101" i="31"/>
  <c r="G102" i="31"/>
  <c r="G103" i="31"/>
  <c r="G104" i="31"/>
  <c r="G105" i="31"/>
  <c r="G106" i="31"/>
  <c r="G107" i="31"/>
  <c r="G108" i="31"/>
  <c r="G109" i="31"/>
  <c r="G110" i="31"/>
  <c r="G111" i="31"/>
  <c r="G112" i="31"/>
  <c r="G113" i="31"/>
  <c r="G114" i="31"/>
  <c r="G115" i="31"/>
  <c r="G116" i="31"/>
  <c r="G117" i="31"/>
  <c r="G118" i="31"/>
  <c r="G119" i="31"/>
  <c r="G120" i="31"/>
  <c r="G121" i="31"/>
  <c r="G122" i="31"/>
  <c r="G123" i="31"/>
  <c r="G124" i="31"/>
  <c r="G125" i="31"/>
  <c r="G126" i="31"/>
  <c r="G127" i="31"/>
  <c r="G128" i="31"/>
  <c r="G129" i="31"/>
  <c r="G130" i="31"/>
  <c r="G131" i="31"/>
  <c r="G132" i="31"/>
  <c r="G133" i="31"/>
  <c r="G134" i="31"/>
  <c r="G135" i="31"/>
  <c r="G136" i="31"/>
  <c r="G137" i="31"/>
  <c r="G138" i="31"/>
  <c r="G139" i="31"/>
  <c r="G140" i="31"/>
  <c r="G141" i="31"/>
  <c r="G142" i="31"/>
  <c r="G143" i="31"/>
  <c r="G144" i="31"/>
  <c r="G145" i="31"/>
  <c r="G146" i="31"/>
  <c r="G147" i="31"/>
  <c r="G148" i="31"/>
  <c r="G149" i="31"/>
  <c r="G150" i="31"/>
  <c r="G151" i="31"/>
  <c r="G152" i="31"/>
  <c r="G153" i="31"/>
  <c r="G154" i="31"/>
  <c r="G155" i="31"/>
  <c r="G156" i="31"/>
  <c r="G157" i="31"/>
  <c r="G158" i="31"/>
  <c r="G159" i="31"/>
  <c r="G160" i="31"/>
  <c r="G161" i="31"/>
  <c r="G162" i="31"/>
  <c r="G163" i="31"/>
  <c r="G164" i="31"/>
  <c r="G165" i="31"/>
  <c r="G166" i="31"/>
  <c r="G167" i="31"/>
  <c r="G168" i="31"/>
  <c r="G169" i="31"/>
  <c r="G170" i="31"/>
  <c r="G171" i="31"/>
  <c r="G172" i="31"/>
  <c r="G173" i="31"/>
  <c r="G174" i="31"/>
  <c r="G175" i="31"/>
  <c r="G176" i="31"/>
  <c r="G177" i="31"/>
  <c r="G178" i="31"/>
  <c r="G179" i="31"/>
  <c r="G180" i="31"/>
  <c r="G181" i="31"/>
  <c r="G182" i="31"/>
  <c r="G183" i="31"/>
  <c r="G184" i="31"/>
  <c r="G185" i="31"/>
  <c r="G186" i="31"/>
  <c r="G187" i="31"/>
  <c r="G188" i="31"/>
  <c r="G189" i="31"/>
  <c r="G190" i="31"/>
  <c r="G191" i="31"/>
  <c r="G192" i="31"/>
  <c r="G193" i="31"/>
  <c r="G194" i="31"/>
  <c r="G195" i="31"/>
  <c r="G196" i="31"/>
  <c r="G197" i="31"/>
  <c r="G198" i="31"/>
  <c r="G199" i="31"/>
  <c r="G200" i="31"/>
  <c r="G201" i="31"/>
  <c r="G202" i="31"/>
  <c r="G203" i="31"/>
  <c r="G204" i="31"/>
  <c r="G205" i="31"/>
  <c r="G206" i="31"/>
  <c r="G207" i="31"/>
  <c r="G208" i="31"/>
  <c r="G209" i="31"/>
  <c r="G210" i="31"/>
  <c r="G211" i="31"/>
  <c r="G212" i="31"/>
  <c r="G213" i="31"/>
  <c r="G214" i="31"/>
  <c r="G215" i="31"/>
  <c r="G216" i="31"/>
  <c r="G217" i="31"/>
  <c r="G218" i="31"/>
  <c r="G219" i="31"/>
  <c r="G220" i="31"/>
  <c r="G221" i="31"/>
  <c r="G222" i="31"/>
  <c r="G223" i="31"/>
  <c r="G224" i="31"/>
  <c r="G225" i="31"/>
  <c r="G226" i="31"/>
  <c r="G227" i="31"/>
  <c r="G228" i="31"/>
  <c r="G229" i="31"/>
  <c r="G230" i="31"/>
  <c r="G231" i="31"/>
  <c r="G232" i="31"/>
  <c r="G233" i="31"/>
  <c r="G234" i="31"/>
  <c r="G235" i="31"/>
  <c r="G236" i="31"/>
  <c r="G237" i="31"/>
  <c r="G238" i="31"/>
  <c r="G239" i="31"/>
  <c r="G240" i="31"/>
  <c r="G241" i="31"/>
  <c r="G242" i="31"/>
  <c r="G243" i="31"/>
  <c r="G244" i="31"/>
  <c r="G245" i="31"/>
  <c r="G246" i="31"/>
  <c r="G247" i="31"/>
  <c r="G248" i="31"/>
  <c r="G249" i="31"/>
  <c r="G250" i="31"/>
  <c r="G251" i="31"/>
  <c r="G252" i="31"/>
  <c r="G253" i="31"/>
  <c r="G254" i="31"/>
  <c r="G255" i="31"/>
  <c r="G256" i="31"/>
  <c r="G257" i="31"/>
  <c r="G258" i="31"/>
  <c r="G259" i="31"/>
  <c r="G260" i="31"/>
  <c r="G261" i="31"/>
  <c r="G262" i="31"/>
  <c r="G263" i="31"/>
  <c r="G264" i="31"/>
  <c r="G265" i="31"/>
  <c r="G266" i="31"/>
  <c r="G267" i="31"/>
  <c r="G268" i="31"/>
  <c r="G269" i="31"/>
  <c r="G270" i="31"/>
  <c r="G271" i="31"/>
  <c r="G272" i="31"/>
  <c r="G273" i="31"/>
  <c r="G274" i="31"/>
  <c r="G275" i="31"/>
  <c r="G276" i="31"/>
  <c r="G277" i="31"/>
  <c r="G278" i="31"/>
  <c r="G279" i="31"/>
  <c r="G280" i="31"/>
  <c r="G281" i="31"/>
  <c r="G282" i="31"/>
  <c r="G283" i="31"/>
  <c r="G284" i="31"/>
  <c r="G285" i="31"/>
  <c r="G286" i="31"/>
  <c r="G287" i="31"/>
  <c r="G288" i="31"/>
  <c r="G289" i="31"/>
  <c r="G290" i="31"/>
  <c r="G291" i="31"/>
  <c r="G292" i="31"/>
  <c r="G293" i="31"/>
  <c r="G294" i="31"/>
  <c r="G295" i="31"/>
  <c r="G296" i="31"/>
  <c r="G297" i="31"/>
  <c r="G298" i="31"/>
  <c r="G299" i="31"/>
  <c r="G300" i="31"/>
  <c r="G301" i="31"/>
  <c r="G302" i="31"/>
  <c r="G303" i="31"/>
  <c r="G304" i="31"/>
  <c r="G305" i="31"/>
  <c r="G306" i="31"/>
  <c r="G307" i="31"/>
  <c r="G308" i="31"/>
  <c r="G309" i="31"/>
  <c r="G310" i="31"/>
  <c r="G311" i="31"/>
  <c r="G312" i="31"/>
  <c r="G313" i="31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26" i="30"/>
  <c r="G27" i="30"/>
  <c r="G28" i="30"/>
  <c r="G29" i="30"/>
  <c r="G30" i="30"/>
  <c r="G31" i="30"/>
  <c r="G32" i="30"/>
  <c r="G33" i="30"/>
  <c r="G34" i="30"/>
  <c r="G35" i="30"/>
  <c r="G36" i="30"/>
  <c r="G37" i="30"/>
  <c r="G38" i="30"/>
  <c r="G39" i="30"/>
  <c r="G40" i="30"/>
  <c r="G41" i="30"/>
  <c r="G42" i="30"/>
  <c r="G43" i="30"/>
  <c r="G44" i="30"/>
  <c r="G45" i="30"/>
  <c r="G46" i="30"/>
  <c r="G47" i="30"/>
  <c r="G48" i="30"/>
  <c r="G49" i="30"/>
  <c r="G50" i="30"/>
  <c r="G51" i="30"/>
  <c r="G52" i="30"/>
  <c r="G53" i="30"/>
  <c r="G54" i="30"/>
  <c r="G55" i="30"/>
  <c r="G56" i="30"/>
  <c r="G57" i="30"/>
  <c r="G58" i="30"/>
  <c r="G59" i="30"/>
  <c r="G60" i="30"/>
  <c r="G61" i="30"/>
  <c r="G62" i="30"/>
  <c r="G63" i="30"/>
  <c r="G64" i="30"/>
  <c r="G65" i="30"/>
  <c r="G66" i="30"/>
  <c r="G67" i="30"/>
  <c r="G68" i="30"/>
  <c r="G69" i="30"/>
  <c r="G70" i="30"/>
  <c r="G71" i="30"/>
  <c r="G72" i="30"/>
  <c r="G73" i="30"/>
  <c r="G74" i="30"/>
  <c r="G75" i="30"/>
  <c r="G76" i="30"/>
  <c r="G77" i="30"/>
  <c r="G78" i="30"/>
  <c r="G79" i="30"/>
  <c r="G80" i="30"/>
  <c r="G81" i="30"/>
  <c r="G82" i="30"/>
  <c r="G83" i="30"/>
  <c r="G84" i="30"/>
  <c r="G85" i="30"/>
  <c r="G86" i="30"/>
  <c r="G87" i="30"/>
  <c r="G88" i="30"/>
  <c r="G89" i="30"/>
  <c r="G90" i="30"/>
  <c r="G91" i="30"/>
  <c r="G92" i="30"/>
  <c r="G93" i="30"/>
  <c r="G94" i="30"/>
  <c r="G95" i="30"/>
  <c r="G96" i="30"/>
  <c r="G97" i="30"/>
  <c r="G98" i="30"/>
  <c r="G99" i="30"/>
  <c r="G100" i="30"/>
  <c r="G101" i="30"/>
  <c r="G102" i="30"/>
  <c r="G103" i="30"/>
  <c r="G104" i="30"/>
  <c r="G105" i="30"/>
  <c r="G106" i="30"/>
  <c r="G107" i="30"/>
  <c r="G108" i="30"/>
  <c r="G109" i="30"/>
  <c r="G110" i="30"/>
  <c r="G111" i="30"/>
  <c r="G112" i="30"/>
  <c r="G113" i="30"/>
  <c r="G114" i="30"/>
  <c r="G115" i="30"/>
  <c r="G116" i="30"/>
  <c r="G117" i="30"/>
  <c r="G118" i="30"/>
  <c r="G119" i="30"/>
  <c r="G120" i="30"/>
  <c r="G121" i="30"/>
  <c r="G122" i="30"/>
  <c r="G123" i="30"/>
  <c r="G124" i="30"/>
  <c r="G125" i="30"/>
  <c r="G126" i="30"/>
  <c r="G127" i="30"/>
  <c r="G128" i="30"/>
  <c r="G129" i="30"/>
  <c r="G130" i="30"/>
  <c r="G131" i="30"/>
  <c r="G132" i="30"/>
  <c r="G133" i="30"/>
  <c r="G134" i="30"/>
  <c r="G135" i="30"/>
  <c r="G136" i="30"/>
  <c r="G137" i="30"/>
  <c r="G138" i="30"/>
  <c r="G139" i="30"/>
  <c r="G140" i="30"/>
  <c r="G141" i="30"/>
  <c r="G142" i="30"/>
  <c r="G143" i="30"/>
  <c r="G144" i="30"/>
  <c r="G145" i="30"/>
  <c r="G146" i="30"/>
  <c r="G147" i="30"/>
  <c r="G148" i="30"/>
  <c r="G149" i="30"/>
  <c r="G150" i="30"/>
  <c r="G151" i="30"/>
  <c r="G152" i="30"/>
  <c r="G153" i="30"/>
  <c r="G154" i="30"/>
  <c r="G155" i="30"/>
  <c r="G156" i="30"/>
  <c r="G157" i="30"/>
  <c r="G158" i="30"/>
  <c r="G159" i="30"/>
  <c r="G160" i="30"/>
  <c r="G161" i="30"/>
  <c r="G162" i="30"/>
  <c r="G163" i="30"/>
  <c r="G164" i="30"/>
  <c r="G165" i="30"/>
  <c r="G166" i="30"/>
  <c r="G167" i="30"/>
  <c r="G168" i="30"/>
  <c r="G169" i="30"/>
  <c r="G170" i="30"/>
  <c r="G171" i="30"/>
  <c r="G172" i="30"/>
  <c r="G173" i="30"/>
  <c r="G174" i="30"/>
  <c r="G175" i="30"/>
  <c r="G176" i="30"/>
  <c r="G177" i="30"/>
  <c r="G178" i="30"/>
  <c r="G179" i="30"/>
  <c r="G180" i="30"/>
  <c r="G181" i="30"/>
  <c r="G182" i="30"/>
  <c r="G183" i="30"/>
  <c r="G184" i="30"/>
  <c r="G185" i="30"/>
  <c r="G186" i="30"/>
  <c r="G187" i="30"/>
  <c r="G188" i="30"/>
  <c r="G189" i="30"/>
  <c r="G190" i="30"/>
  <c r="G191" i="30"/>
  <c r="G192" i="30"/>
  <c r="G193" i="30"/>
  <c r="G194" i="30"/>
  <c r="G195" i="30"/>
  <c r="G196" i="30"/>
  <c r="G197" i="30"/>
  <c r="G198" i="30"/>
  <c r="G199" i="30"/>
  <c r="G200" i="30"/>
  <c r="G201" i="30"/>
  <c r="G202" i="30"/>
  <c r="G203" i="30"/>
  <c r="G204" i="30"/>
  <c r="G205" i="30"/>
  <c r="G206" i="30"/>
  <c r="G207" i="30"/>
  <c r="G208" i="30"/>
  <c r="G209" i="30"/>
  <c r="G210" i="30"/>
  <c r="G211" i="30"/>
  <c r="G212" i="30"/>
  <c r="G213" i="30"/>
  <c r="G214" i="30"/>
  <c r="G215" i="30"/>
  <c r="G216" i="30"/>
  <c r="G217" i="30"/>
  <c r="G218" i="30"/>
  <c r="G219" i="30"/>
  <c r="G220" i="30"/>
  <c r="G221" i="30"/>
  <c r="G222" i="30"/>
  <c r="G223" i="30"/>
  <c r="G224" i="30"/>
  <c r="G225" i="30"/>
  <c r="G226" i="30"/>
  <c r="G227" i="30"/>
  <c r="G228" i="30"/>
  <c r="G229" i="30"/>
  <c r="G230" i="30"/>
  <c r="G231" i="30"/>
  <c r="G232" i="30"/>
  <c r="G233" i="30"/>
  <c r="G234" i="30"/>
  <c r="G235" i="30"/>
  <c r="G236" i="30"/>
  <c r="G237" i="30"/>
  <c r="G238" i="30"/>
  <c r="G239" i="30"/>
  <c r="G240" i="30"/>
  <c r="G241" i="30"/>
  <c r="G242" i="30"/>
  <c r="G243" i="30"/>
  <c r="G244" i="30"/>
  <c r="G245" i="30"/>
  <c r="G246" i="30"/>
  <c r="G247" i="30"/>
  <c r="G248" i="30"/>
  <c r="G249" i="30"/>
  <c r="G250" i="30"/>
  <c r="G251" i="30"/>
  <c r="G252" i="30"/>
  <c r="G253" i="30"/>
  <c r="G254" i="30"/>
  <c r="G255" i="30"/>
  <c r="G256" i="30"/>
  <c r="G257" i="30"/>
  <c r="G258" i="30"/>
  <c r="G259" i="30"/>
  <c r="G260" i="30"/>
  <c r="G261" i="30"/>
  <c r="G262" i="30"/>
  <c r="G263" i="30"/>
  <c r="G264" i="30"/>
  <c r="G265" i="30"/>
  <c r="G266" i="30"/>
  <c r="G267" i="30"/>
  <c r="G268" i="30"/>
  <c r="G269" i="30"/>
  <c r="G270" i="30"/>
  <c r="G271" i="30"/>
  <c r="G272" i="30"/>
  <c r="G273" i="30"/>
  <c r="G274" i="30"/>
  <c r="G275" i="30"/>
  <c r="G276" i="30"/>
  <c r="G277" i="30"/>
  <c r="G278" i="30"/>
  <c r="G279" i="30"/>
  <c r="G280" i="30"/>
  <c r="G281" i="30"/>
  <c r="G282" i="30"/>
  <c r="G283" i="30"/>
  <c r="G284" i="30"/>
  <c r="G285" i="30"/>
  <c r="G286" i="30"/>
  <c r="G287" i="30"/>
  <c r="G288" i="30"/>
  <c r="G289" i="30"/>
  <c r="G290" i="30"/>
  <c r="G291" i="30"/>
  <c r="G292" i="30"/>
  <c r="G293" i="30"/>
  <c r="G294" i="30"/>
  <c r="G295" i="30"/>
  <c r="G296" i="30"/>
  <c r="G297" i="30"/>
  <c r="G298" i="30"/>
  <c r="G299" i="30"/>
  <c r="G300" i="30"/>
  <c r="G301" i="30"/>
  <c r="G302" i="30"/>
  <c r="G303" i="30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33" i="29"/>
  <c r="G34" i="29"/>
  <c r="G35" i="29"/>
  <c r="G36" i="29"/>
  <c r="G37" i="29"/>
  <c r="G38" i="29"/>
  <c r="G39" i="29"/>
  <c r="G40" i="29"/>
  <c r="G41" i="29"/>
  <c r="G42" i="29"/>
  <c r="G43" i="29"/>
  <c r="G44" i="29"/>
  <c r="G45" i="29"/>
  <c r="G46" i="29"/>
  <c r="G47" i="29"/>
  <c r="G48" i="29"/>
  <c r="G49" i="29"/>
  <c r="G50" i="29"/>
  <c r="G51" i="29"/>
  <c r="G52" i="29"/>
  <c r="G53" i="29"/>
  <c r="G54" i="29"/>
  <c r="G55" i="29"/>
  <c r="G56" i="29"/>
  <c r="G57" i="29"/>
  <c r="G58" i="29"/>
  <c r="G59" i="29"/>
  <c r="G60" i="29"/>
  <c r="G61" i="29"/>
  <c r="G62" i="29"/>
  <c r="G63" i="29"/>
  <c r="G64" i="29"/>
  <c r="G65" i="29"/>
  <c r="G66" i="29"/>
  <c r="G67" i="29"/>
  <c r="G68" i="29"/>
  <c r="G69" i="29"/>
  <c r="G70" i="29"/>
  <c r="G71" i="29"/>
  <c r="G72" i="29"/>
  <c r="G73" i="29"/>
  <c r="G74" i="29"/>
  <c r="G75" i="29"/>
  <c r="G76" i="29"/>
  <c r="G77" i="29"/>
  <c r="G78" i="29"/>
  <c r="G79" i="29"/>
  <c r="G80" i="29"/>
  <c r="G81" i="29"/>
  <c r="G82" i="29"/>
  <c r="G83" i="29"/>
  <c r="G84" i="29"/>
  <c r="G85" i="29"/>
  <c r="G86" i="29"/>
  <c r="G87" i="29"/>
  <c r="G88" i="29"/>
  <c r="G89" i="29"/>
  <c r="G90" i="29"/>
  <c r="G91" i="29"/>
  <c r="G92" i="29"/>
  <c r="G93" i="29"/>
  <c r="G94" i="29"/>
  <c r="G95" i="29"/>
  <c r="G96" i="29"/>
  <c r="G97" i="29"/>
  <c r="G98" i="29"/>
  <c r="G99" i="29"/>
  <c r="G100" i="29"/>
  <c r="G101" i="29"/>
  <c r="G102" i="29"/>
  <c r="G103" i="29"/>
  <c r="G104" i="29"/>
  <c r="G105" i="29"/>
  <c r="G106" i="29"/>
  <c r="G107" i="29"/>
  <c r="G108" i="29"/>
  <c r="G109" i="29"/>
  <c r="G110" i="29"/>
  <c r="G111" i="29"/>
  <c r="G112" i="29"/>
  <c r="G113" i="29"/>
  <c r="G114" i="29"/>
  <c r="G115" i="29"/>
  <c r="G116" i="29"/>
  <c r="G117" i="29"/>
  <c r="G118" i="29"/>
  <c r="G119" i="29"/>
  <c r="G120" i="29"/>
  <c r="G121" i="29"/>
  <c r="G122" i="29"/>
  <c r="G123" i="29"/>
  <c r="G124" i="29"/>
  <c r="G125" i="29"/>
  <c r="G126" i="29"/>
  <c r="G127" i="29"/>
  <c r="G128" i="29"/>
  <c r="G129" i="29"/>
  <c r="G130" i="29"/>
  <c r="G131" i="29"/>
  <c r="G132" i="29"/>
  <c r="G133" i="29"/>
  <c r="G134" i="29"/>
  <c r="G135" i="29"/>
  <c r="G136" i="29"/>
  <c r="G137" i="29"/>
  <c r="G138" i="29"/>
  <c r="G139" i="29"/>
  <c r="G140" i="29"/>
  <c r="G141" i="29"/>
  <c r="G142" i="29"/>
  <c r="G143" i="29"/>
  <c r="G144" i="29"/>
  <c r="G145" i="29"/>
  <c r="G146" i="29"/>
  <c r="G147" i="29"/>
  <c r="G148" i="29"/>
  <c r="G149" i="29"/>
  <c r="G150" i="29"/>
  <c r="G151" i="29"/>
  <c r="G152" i="29"/>
  <c r="G153" i="29"/>
  <c r="G154" i="29"/>
  <c r="G155" i="29"/>
  <c r="G156" i="29"/>
  <c r="G157" i="29"/>
  <c r="G158" i="29"/>
  <c r="G159" i="29"/>
  <c r="G160" i="29"/>
  <c r="G161" i="29"/>
  <c r="G162" i="29"/>
  <c r="G163" i="29"/>
  <c r="G164" i="29"/>
  <c r="G165" i="29"/>
  <c r="G166" i="29"/>
  <c r="G167" i="29"/>
  <c r="G168" i="29"/>
  <c r="G169" i="29"/>
  <c r="G170" i="29"/>
  <c r="G171" i="29"/>
  <c r="G172" i="29"/>
  <c r="G173" i="29"/>
  <c r="G174" i="29"/>
  <c r="G175" i="29"/>
  <c r="G176" i="29"/>
  <c r="G177" i="29"/>
  <c r="G178" i="29"/>
  <c r="G179" i="29"/>
  <c r="G180" i="29"/>
  <c r="G181" i="29"/>
  <c r="G182" i="29"/>
  <c r="G183" i="29"/>
  <c r="G184" i="29"/>
  <c r="G185" i="29"/>
  <c r="G186" i="29"/>
  <c r="G187" i="29"/>
  <c r="G188" i="29"/>
  <c r="G189" i="29"/>
  <c r="G190" i="29"/>
  <c r="G191" i="29"/>
  <c r="G192" i="29"/>
  <c r="G193" i="29"/>
  <c r="G194" i="29"/>
  <c r="G195" i="29"/>
  <c r="G196" i="29"/>
  <c r="G197" i="29"/>
  <c r="G198" i="29"/>
  <c r="G199" i="29"/>
  <c r="G200" i="29"/>
  <c r="G201" i="29"/>
  <c r="G202" i="29"/>
  <c r="G203" i="29"/>
  <c r="G204" i="29"/>
  <c r="G205" i="29"/>
  <c r="G206" i="29"/>
  <c r="G207" i="29"/>
  <c r="G208" i="29"/>
  <c r="G209" i="29"/>
  <c r="G210" i="29"/>
  <c r="G211" i="29"/>
  <c r="G212" i="29"/>
  <c r="G213" i="29"/>
  <c r="G214" i="29"/>
  <c r="G215" i="29"/>
  <c r="G216" i="29"/>
  <c r="G217" i="29"/>
  <c r="G218" i="29"/>
  <c r="G219" i="29"/>
  <c r="G220" i="29"/>
  <c r="G221" i="29"/>
  <c r="G222" i="29"/>
  <c r="G223" i="29"/>
  <c r="G224" i="29"/>
  <c r="G225" i="29"/>
  <c r="G226" i="29"/>
  <c r="G227" i="29"/>
  <c r="G228" i="29"/>
  <c r="G229" i="29"/>
  <c r="G230" i="29"/>
  <c r="G231" i="29"/>
  <c r="G232" i="29"/>
  <c r="G233" i="29"/>
  <c r="G234" i="29"/>
  <c r="G235" i="29"/>
  <c r="G236" i="29"/>
  <c r="G237" i="29"/>
  <c r="G238" i="29"/>
  <c r="G239" i="29"/>
  <c r="G240" i="29"/>
  <c r="G241" i="29"/>
  <c r="G242" i="29"/>
  <c r="G243" i="29"/>
  <c r="G244" i="29"/>
  <c r="G245" i="29"/>
  <c r="G246" i="29"/>
  <c r="G247" i="29"/>
  <c r="G248" i="29"/>
  <c r="G249" i="29"/>
  <c r="G250" i="29"/>
  <c r="G251" i="29"/>
  <c r="G252" i="29"/>
  <c r="G253" i="29"/>
  <c r="G254" i="29"/>
  <c r="G255" i="29"/>
  <c r="G256" i="29"/>
  <c r="G257" i="29"/>
  <c r="G258" i="29"/>
  <c r="G259" i="29"/>
  <c r="G260" i="29"/>
  <c r="G261" i="29"/>
  <c r="G262" i="29"/>
  <c r="G263" i="29"/>
  <c r="G264" i="29"/>
  <c r="G265" i="29"/>
  <c r="G266" i="29"/>
  <c r="G267" i="29"/>
  <c r="G268" i="29"/>
  <c r="G269" i="29"/>
  <c r="G270" i="29"/>
  <c r="G271" i="29"/>
  <c r="G272" i="29"/>
  <c r="G273" i="29"/>
  <c r="G274" i="29"/>
  <c r="G275" i="29"/>
  <c r="G276" i="29"/>
  <c r="G277" i="29"/>
  <c r="G278" i="29"/>
  <c r="G279" i="29"/>
  <c r="G280" i="29"/>
  <c r="G281" i="29"/>
  <c r="G282" i="29"/>
  <c r="G283" i="29"/>
  <c r="G284" i="29"/>
  <c r="G285" i="29"/>
  <c r="G286" i="29"/>
  <c r="G287" i="29"/>
  <c r="G288" i="29"/>
  <c r="G289" i="29"/>
  <c r="G290" i="29"/>
  <c r="G291" i="29"/>
  <c r="G292" i="29"/>
  <c r="G293" i="29"/>
  <c r="G294" i="29"/>
  <c r="G295" i="29"/>
  <c r="G296" i="29"/>
  <c r="G297" i="29"/>
  <c r="G298" i="29"/>
  <c r="G299" i="29"/>
  <c r="G300" i="29"/>
  <c r="G301" i="29"/>
  <c r="G302" i="29"/>
  <c r="G303" i="29"/>
  <c r="G304" i="29"/>
  <c r="G305" i="29"/>
  <c r="G306" i="29"/>
  <c r="G307" i="29"/>
  <c r="G308" i="29"/>
  <c r="G309" i="29"/>
  <c r="G310" i="29"/>
  <c r="G311" i="29"/>
  <c r="G312" i="29"/>
  <c r="G313" i="29"/>
  <c r="G314" i="29"/>
  <c r="G315" i="29"/>
  <c r="G316" i="29"/>
  <c r="G317" i="29"/>
  <c r="G318" i="29"/>
  <c r="G319" i="29"/>
  <c r="G320" i="29"/>
  <c r="G321" i="29"/>
  <c r="G322" i="29"/>
  <c r="G323" i="29"/>
  <c r="G324" i="29"/>
  <c r="G325" i="29"/>
  <c r="G326" i="29"/>
  <c r="G327" i="29"/>
  <c r="G328" i="29"/>
  <c r="G329" i="29"/>
  <c r="G330" i="29"/>
  <c r="G331" i="29"/>
  <c r="G332" i="29"/>
  <c r="G333" i="29"/>
  <c r="G334" i="29"/>
  <c r="G335" i="29"/>
  <c r="G336" i="29"/>
  <c r="G337" i="29"/>
  <c r="G338" i="29"/>
  <c r="G339" i="29"/>
  <c r="G340" i="29"/>
  <c r="G341" i="29"/>
  <c r="G342" i="29"/>
  <c r="G343" i="29"/>
  <c r="G344" i="29"/>
  <c r="G345" i="29"/>
  <c r="G346" i="29"/>
  <c r="G347" i="29"/>
  <c r="G348" i="29"/>
  <c r="G349" i="29"/>
  <c r="G350" i="29"/>
  <c r="G351" i="29"/>
  <c r="G352" i="29"/>
  <c r="G353" i="29"/>
  <c r="G354" i="29"/>
  <c r="G355" i="29"/>
  <c r="G356" i="29"/>
  <c r="G357" i="29"/>
  <c r="G358" i="29"/>
  <c r="G359" i="29"/>
  <c r="G360" i="29"/>
  <c r="G6" i="25"/>
  <c r="G7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G28" i="25"/>
  <c r="G29" i="25"/>
  <c r="G30" i="25"/>
  <c r="G31" i="25"/>
  <c r="G32" i="25"/>
  <c r="G33" i="25"/>
  <c r="G34" i="25"/>
  <c r="G35" i="25"/>
  <c r="G36" i="25"/>
  <c r="G37" i="25"/>
  <c r="G38" i="25"/>
  <c r="G39" i="25"/>
  <c r="G40" i="25"/>
  <c r="G41" i="25"/>
  <c r="G42" i="25"/>
  <c r="G43" i="25"/>
  <c r="G44" i="25"/>
  <c r="G45" i="25"/>
  <c r="G46" i="25"/>
  <c r="G47" i="25"/>
  <c r="G48" i="25"/>
  <c r="G49" i="25"/>
  <c r="G50" i="25"/>
  <c r="G51" i="25"/>
  <c r="G52" i="25"/>
  <c r="G53" i="25"/>
  <c r="G54" i="25"/>
  <c r="G55" i="25"/>
  <c r="G56" i="25"/>
  <c r="G57" i="25"/>
  <c r="G58" i="25"/>
  <c r="G59" i="25"/>
  <c r="G60" i="25"/>
  <c r="G61" i="25"/>
  <c r="G62" i="25"/>
  <c r="G63" i="25"/>
  <c r="G64" i="25"/>
  <c r="G65" i="25"/>
  <c r="G66" i="25"/>
  <c r="G67" i="25"/>
  <c r="G68" i="25"/>
  <c r="G69" i="25"/>
  <c r="G70" i="25"/>
  <c r="G71" i="25"/>
  <c r="G72" i="25"/>
  <c r="G73" i="25"/>
  <c r="G74" i="25"/>
  <c r="G75" i="25"/>
  <c r="G76" i="25"/>
  <c r="G77" i="25"/>
  <c r="G78" i="25"/>
  <c r="G79" i="25"/>
  <c r="G80" i="25"/>
  <c r="G81" i="25"/>
  <c r="G82" i="25"/>
  <c r="G83" i="25"/>
  <c r="G84" i="25"/>
  <c r="G85" i="25"/>
  <c r="G86" i="25"/>
  <c r="G87" i="25"/>
  <c r="G88" i="25"/>
  <c r="G89" i="25"/>
  <c r="G90" i="25"/>
  <c r="G91" i="25"/>
  <c r="G92" i="25"/>
  <c r="G93" i="25"/>
  <c r="G94" i="25"/>
  <c r="G95" i="25"/>
  <c r="G96" i="25"/>
  <c r="G97" i="25"/>
  <c r="G98" i="25"/>
  <c r="G99" i="25"/>
  <c r="G100" i="25"/>
  <c r="G101" i="25"/>
  <c r="G102" i="25"/>
  <c r="G103" i="25"/>
  <c r="G104" i="25"/>
  <c r="G105" i="25"/>
  <c r="G106" i="25"/>
  <c r="G107" i="25"/>
  <c r="G108" i="25"/>
  <c r="G109" i="25"/>
  <c r="G110" i="25"/>
  <c r="G111" i="25"/>
  <c r="G112" i="25"/>
  <c r="G113" i="25"/>
  <c r="G114" i="25"/>
  <c r="G115" i="25"/>
  <c r="G116" i="25"/>
  <c r="G117" i="25"/>
  <c r="G118" i="25"/>
  <c r="G119" i="25"/>
  <c r="G120" i="25"/>
  <c r="G121" i="25"/>
  <c r="G122" i="25"/>
  <c r="G123" i="25"/>
  <c r="G124" i="25"/>
  <c r="G125" i="25"/>
  <c r="G126" i="25"/>
  <c r="G127" i="25"/>
  <c r="G128" i="25"/>
  <c r="G129" i="25"/>
  <c r="G130" i="25"/>
  <c r="G131" i="25"/>
  <c r="G132" i="25"/>
  <c r="G133" i="25"/>
  <c r="G134" i="25"/>
  <c r="G135" i="25"/>
  <c r="G6" i="24"/>
  <c r="G7" i="24"/>
  <c r="G8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G21" i="24"/>
  <c r="G22" i="24"/>
  <c r="G23" i="24"/>
  <c r="G24" i="24"/>
  <c r="G25" i="24"/>
  <c r="G26" i="24"/>
  <c r="G27" i="24"/>
  <c r="G28" i="24"/>
  <c r="G29" i="24"/>
  <c r="G30" i="24"/>
  <c r="G31" i="24"/>
  <c r="G32" i="24"/>
  <c r="G33" i="24"/>
  <c r="G34" i="24"/>
  <c r="G35" i="24"/>
  <c r="G36" i="24"/>
  <c r="G37" i="24"/>
  <c r="G38" i="24"/>
  <c r="G39" i="24"/>
  <c r="G40" i="24"/>
  <c r="G41" i="24"/>
  <c r="G42" i="24"/>
  <c r="G43" i="24"/>
  <c r="G44" i="24"/>
  <c r="G45" i="24"/>
  <c r="G46" i="24"/>
  <c r="G47" i="24"/>
  <c r="G48" i="24"/>
  <c r="G49" i="24"/>
  <c r="G50" i="24"/>
  <c r="G51" i="24"/>
  <c r="G52" i="24"/>
  <c r="G53" i="24"/>
  <c r="G54" i="24"/>
  <c r="G55" i="24"/>
  <c r="G56" i="24"/>
  <c r="G57" i="24"/>
  <c r="G58" i="24"/>
  <c r="G59" i="24"/>
  <c r="G60" i="24"/>
  <c r="G61" i="24"/>
  <c r="G62" i="24"/>
  <c r="G63" i="24"/>
  <c r="G64" i="24"/>
  <c r="G65" i="24"/>
  <c r="G66" i="24"/>
  <c r="G67" i="24"/>
  <c r="G68" i="24"/>
  <c r="G69" i="24"/>
  <c r="G70" i="24"/>
  <c r="G71" i="24"/>
  <c r="G72" i="24"/>
  <c r="G73" i="24"/>
  <c r="G74" i="24"/>
  <c r="G75" i="24"/>
  <c r="G76" i="24"/>
  <c r="G77" i="24"/>
  <c r="G78" i="24"/>
  <c r="G79" i="24"/>
  <c r="G80" i="24"/>
  <c r="G81" i="24"/>
  <c r="G82" i="24"/>
  <c r="G83" i="24"/>
  <c r="G84" i="24"/>
  <c r="G85" i="24"/>
  <c r="G86" i="24"/>
  <c r="G87" i="24"/>
  <c r="G88" i="24"/>
  <c r="G89" i="24"/>
  <c r="G90" i="24"/>
  <c r="G91" i="24"/>
  <c r="G92" i="24"/>
  <c r="G93" i="24"/>
  <c r="G94" i="24"/>
  <c r="G95" i="24"/>
  <c r="G96" i="24"/>
  <c r="G97" i="24"/>
  <c r="G98" i="24"/>
  <c r="G99" i="24"/>
  <c r="G100" i="24"/>
  <c r="G101" i="24"/>
  <c r="G102" i="24"/>
  <c r="G103" i="24"/>
  <c r="G104" i="24"/>
  <c r="G105" i="24"/>
  <c r="G106" i="24"/>
  <c r="G107" i="24"/>
  <c r="G108" i="24"/>
  <c r="G109" i="24"/>
  <c r="G110" i="24"/>
  <c r="G111" i="24"/>
  <c r="G112" i="24"/>
  <c r="G113" i="24"/>
  <c r="G114" i="24"/>
  <c r="G115" i="24"/>
  <c r="G116" i="24"/>
  <c r="G117" i="24"/>
  <c r="G118" i="24"/>
  <c r="G119" i="24"/>
  <c r="G120" i="24"/>
  <c r="G121" i="24"/>
  <c r="G122" i="24"/>
  <c r="G123" i="24"/>
  <c r="G124" i="24"/>
  <c r="G125" i="24"/>
  <c r="G126" i="24"/>
  <c r="G127" i="24"/>
  <c r="G128" i="24"/>
  <c r="G129" i="24"/>
  <c r="G130" i="24"/>
  <c r="G131" i="24"/>
  <c r="G132" i="24"/>
  <c r="G133" i="24"/>
  <c r="G134" i="24"/>
  <c r="G135" i="24"/>
  <c r="G136" i="24"/>
  <c r="G137" i="24"/>
  <c r="G138" i="24"/>
  <c r="G139" i="24"/>
  <c r="G140" i="24"/>
  <c r="G141" i="24"/>
  <c r="G142" i="24"/>
  <c r="G143" i="24"/>
  <c r="G144" i="24"/>
  <c r="G145" i="24"/>
  <c r="G146" i="24"/>
  <c r="G147" i="24"/>
  <c r="G148" i="24"/>
  <c r="G149" i="24"/>
  <c r="G150" i="24"/>
  <c r="G151" i="24"/>
  <c r="G152" i="24"/>
  <c r="G153" i="24"/>
  <c r="G154" i="24"/>
  <c r="G155" i="24"/>
  <c r="G156" i="24"/>
  <c r="G157" i="24"/>
  <c r="G158" i="24"/>
  <c r="G159" i="24"/>
  <c r="G160" i="24"/>
  <c r="G161" i="24"/>
  <c r="G162" i="24"/>
  <c r="G163" i="24"/>
  <c r="G164" i="24"/>
  <c r="G165" i="24"/>
  <c r="G166" i="24"/>
  <c r="G167" i="24"/>
  <c r="G168" i="24"/>
  <c r="G169" i="24"/>
  <c r="G170" i="24"/>
  <c r="G171" i="24"/>
  <c r="G172" i="24"/>
  <c r="G173" i="24"/>
  <c r="G174" i="24"/>
  <c r="G175" i="24"/>
  <c r="G176" i="24"/>
  <c r="G177" i="24"/>
  <c r="G178" i="24"/>
  <c r="G179" i="24"/>
  <c r="G180" i="24"/>
  <c r="G181" i="24"/>
  <c r="G182" i="24"/>
  <c r="G183" i="24"/>
  <c r="G184" i="24"/>
  <c r="G185" i="24"/>
  <c r="G186" i="24"/>
  <c r="G187" i="24"/>
  <c r="G188" i="24"/>
  <c r="G189" i="24"/>
  <c r="G190" i="24"/>
  <c r="G191" i="24"/>
  <c r="G192" i="24"/>
  <c r="G193" i="24"/>
  <c r="G194" i="24"/>
  <c r="G195" i="24"/>
  <c r="G196" i="24"/>
  <c r="G197" i="24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G201" i="22"/>
  <c r="G202" i="22"/>
  <c r="G203" i="22"/>
  <c r="G204" i="22"/>
  <c r="G205" i="22"/>
  <c r="G206" i="22"/>
  <c r="G207" i="22"/>
  <c r="G208" i="22"/>
  <c r="G209" i="22"/>
  <c r="G210" i="22"/>
  <c r="G211" i="22"/>
  <c r="G212" i="22"/>
  <c r="G213" i="22"/>
  <c r="G214" i="22"/>
  <c r="G215" i="22"/>
  <c r="G216" i="22"/>
  <c r="G217" i="22"/>
  <c r="G218" i="22"/>
  <c r="G219" i="22"/>
  <c r="G220" i="22"/>
  <c r="G221" i="22"/>
  <c r="G222" i="22"/>
  <c r="G223" i="22"/>
  <c r="G224" i="22"/>
  <c r="G225" i="22"/>
  <c r="G226" i="22"/>
  <c r="G227" i="22"/>
  <c r="G228" i="22"/>
  <c r="G229" i="22"/>
  <c r="G230" i="22"/>
  <c r="G231" i="22"/>
  <c r="G232" i="22"/>
  <c r="G233" i="22"/>
  <c r="G234" i="22"/>
  <c r="G235" i="22"/>
  <c r="G236" i="22"/>
  <c r="G237" i="22"/>
  <c r="G238" i="22"/>
  <c r="G239" i="22"/>
  <c r="G240" i="22"/>
  <c r="G241" i="22"/>
  <c r="G242" i="22"/>
  <c r="G243" i="22"/>
  <c r="G244" i="22"/>
  <c r="G245" i="22"/>
  <c r="G246" i="22"/>
  <c r="G247" i="22"/>
  <c r="G248" i="22"/>
  <c r="G249" i="22"/>
  <c r="G250" i="22"/>
  <c r="G251" i="22"/>
  <c r="G252" i="22"/>
  <c r="G253" i="22"/>
  <c r="G254" i="22"/>
  <c r="G255" i="22"/>
  <c r="G256" i="22"/>
  <c r="G257" i="22"/>
  <c r="G258" i="22"/>
  <c r="G259" i="22"/>
  <c r="G260" i="22"/>
  <c r="G261" i="22"/>
  <c r="G262" i="22"/>
  <c r="G263" i="22"/>
  <c r="G264" i="22"/>
  <c r="G265" i="22"/>
  <c r="G266" i="22"/>
  <c r="G267" i="22"/>
  <c r="G268" i="22"/>
  <c r="G269" i="22"/>
  <c r="G270" i="22"/>
  <c r="G271" i="22"/>
  <c r="G272" i="22"/>
  <c r="G273" i="22"/>
  <c r="G274" i="22"/>
  <c r="G275" i="22"/>
  <c r="G276" i="22"/>
  <c r="G277" i="22"/>
  <c r="G278" i="22"/>
  <c r="G279" i="22"/>
  <c r="G280" i="22"/>
  <c r="G281" i="22"/>
  <c r="G282" i="22"/>
  <c r="G283" i="22"/>
  <c r="G284" i="22"/>
  <c r="G285" i="22"/>
  <c r="G286" i="22"/>
  <c r="G287" i="22"/>
  <c r="G288" i="22"/>
  <c r="G289" i="22"/>
  <c r="G290" i="22"/>
  <c r="G291" i="22"/>
  <c r="G292" i="22"/>
  <c r="G293" i="22"/>
  <c r="G294" i="22"/>
  <c r="G295" i="22"/>
  <c r="G296" i="22"/>
  <c r="G297" i="22"/>
  <c r="G298" i="22"/>
  <c r="G299" i="22"/>
  <c r="G300" i="22"/>
  <c r="G301" i="22"/>
  <c r="G302" i="22"/>
  <c r="G303" i="22"/>
  <c r="G304" i="22"/>
  <c r="G305" i="22"/>
  <c r="G306" i="22"/>
  <c r="G307" i="22"/>
  <c r="G308" i="22"/>
  <c r="G309" i="22"/>
  <c r="G310" i="22"/>
  <c r="G311" i="22"/>
  <c r="G312" i="22"/>
  <c r="G313" i="22"/>
  <c r="G314" i="22"/>
  <c r="G315" i="22"/>
  <c r="G316" i="22"/>
  <c r="G317" i="22"/>
  <c r="G318" i="22"/>
  <c r="G319" i="22"/>
  <c r="G320" i="22"/>
  <c r="G321" i="22"/>
  <c r="G322" i="22"/>
  <c r="G323" i="22"/>
  <c r="G324" i="22"/>
  <c r="G325" i="22"/>
  <c r="G326" i="22"/>
  <c r="G327" i="22"/>
  <c r="G328" i="22"/>
  <c r="G329" i="22"/>
  <c r="G330" i="22"/>
  <c r="G331" i="22"/>
  <c r="G332" i="22"/>
  <c r="G333" i="22"/>
  <c r="G334" i="22"/>
  <c r="G335" i="22"/>
  <c r="G336" i="22"/>
  <c r="G337" i="22"/>
  <c r="G338" i="22"/>
  <c r="G339" i="22"/>
  <c r="G340" i="22"/>
  <c r="G341" i="22"/>
  <c r="G342" i="22"/>
  <c r="G343" i="22"/>
  <c r="G344" i="22"/>
  <c r="G345" i="22"/>
  <c r="G346" i="22"/>
  <c r="G347" i="22"/>
  <c r="G348" i="22"/>
  <c r="G349" i="22"/>
  <c r="G350" i="22"/>
  <c r="G351" i="22"/>
  <c r="G352" i="22"/>
  <c r="G353" i="22"/>
  <c r="G354" i="22"/>
  <c r="G355" i="22"/>
  <c r="G356" i="22"/>
  <c r="G357" i="22"/>
  <c r="G358" i="22"/>
  <c r="G359" i="22"/>
  <c r="G360" i="22"/>
  <c r="G361" i="22"/>
  <c r="G362" i="22"/>
  <c r="G363" i="22"/>
  <c r="G364" i="22"/>
  <c r="G365" i="22"/>
  <c r="G366" i="22"/>
  <c r="G367" i="22"/>
  <c r="G368" i="22"/>
  <c r="G369" i="22"/>
  <c r="G370" i="22"/>
  <c r="G371" i="22"/>
  <c r="G372" i="22"/>
  <c r="G373" i="22"/>
  <c r="G374" i="22"/>
  <c r="G375" i="22"/>
  <c r="G376" i="22"/>
  <c r="G377" i="22"/>
  <c r="G378" i="22"/>
  <c r="G379" i="22"/>
  <c r="G380" i="22"/>
  <c r="G381" i="22"/>
  <c r="G382" i="22"/>
  <c r="G383" i="22"/>
  <c r="G384" i="22"/>
  <c r="G385" i="22"/>
  <c r="G386" i="22"/>
  <c r="G387" i="22"/>
  <c r="G388" i="22"/>
  <c r="G389" i="22"/>
  <c r="G390" i="22"/>
  <c r="G391" i="22"/>
  <c r="G392" i="22"/>
  <c r="G393" i="22"/>
  <c r="G394" i="22"/>
  <c r="G395" i="22"/>
  <c r="G396" i="22"/>
  <c r="G397" i="22"/>
  <c r="G398" i="22"/>
  <c r="G399" i="22"/>
  <c r="G400" i="22"/>
  <c r="G401" i="22"/>
  <c r="G402" i="22"/>
  <c r="G403" i="22"/>
  <c r="G404" i="22"/>
  <c r="G405" i="22"/>
  <c r="G406" i="22"/>
  <c r="G407" i="22"/>
  <c r="G408" i="22"/>
  <c r="G409" i="22"/>
  <c r="G410" i="22"/>
  <c r="G411" i="22"/>
  <c r="G412" i="22"/>
  <c r="G413" i="22"/>
  <c r="G414" i="22"/>
  <c r="G415" i="22"/>
  <c r="G416" i="22"/>
  <c r="G417" i="22"/>
  <c r="G418" i="22"/>
  <c r="G419" i="22"/>
  <c r="G420" i="22"/>
  <c r="G421" i="22"/>
  <c r="G422" i="22"/>
  <c r="G423" i="22"/>
  <c r="G424" i="22"/>
  <c r="G425" i="22"/>
  <c r="G426" i="22"/>
  <c r="G427" i="22"/>
  <c r="G428" i="22"/>
  <c r="G429" i="22"/>
  <c r="G430" i="22"/>
  <c r="G431" i="22"/>
  <c r="G432" i="22"/>
  <c r="G433" i="22"/>
  <c r="G434" i="22"/>
  <c r="G435" i="22"/>
  <c r="G436" i="22"/>
  <c r="G437" i="22"/>
  <c r="G438" i="22"/>
  <c r="G439" i="22"/>
  <c r="G440" i="22"/>
  <c r="G441" i="22"/>
  <c r="G442" i="22"/>
  <c r="G443" i="22"/>
  <c r="G444" i="22"/>
  <c r="G445" i="22"/>
  <c r="G446" i="22"/>
  <c r="G447" i="22"/>
  <c r="G448" i="22"/>
  <c r="G449" i="22"/>
  <c r="G450" i="22"/>
  <c r="G451" i="22"/>
  <c r="G452" i="22"/>
  <c r="G453" i="22"/>
  <c r="G454" i="22"/>
  <c r="G455" i="22"/>
  <c r="G456" i="22"/>
  <c r="G457" i="22"/>
  <c r="G458" i="22"/>
  <c r="G459" i="22"/>
  <c r="G460" i="22"/>
  <c r="G461" i="22"/>
  <c r="G462" i="22"/>
  <c r="G463" i="22"/>
  <c r="G464" i="22"/>
  <c r="G465" i="22"/>
  <c r="G466" i="22"/>
  <c r="G467" i="22"/>
  <c r="G468" i="22"/>
  <c r="G469" i="22"/>
  <c r="G470" i="22"/>
  <c r="G471" i="22"/>
  <c r="G472" i="22"/>
  <c r="G473" i="22"/>
  <c r="G474" i="22"/>
  <c r="G475" i="22"/>
  <c r="G476" i="22"/>
  <c r="G477" i="22"/>
  <c r="G478" i="22"/>
  <c r="G479" i="22"/>
  <c r="G480" i="22"/>
  <c r="G481" i="22"/>
  <c r="G482" i="22"/>
  <c r="G483" i="22"/>
  <c r="G484" i="22"/>
  <c r="G485" i="22"/>
  <c r="G486" i="22"/>
  <c r="G487" i="22"/>
  <c r="G488" i="22"/>
  <c r="G489" i="22"/>
  <c r="G490" i="22"/>
  <c r="G491" i="22"/>
  <c r="G492" i="22"/>
  <c r="G493" i="22"/>
  <c r="G494" i="22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G201" i="21"/>
  <c r="G202" i="21"/>
  <c r="G203" i="21"/>
  <c r="G204" i="21"/>
  <c r="G205" i="21"/>
  <c r="G206" i="21"/>
  <c r="G207" i="21"/>
  <c r="G208" i="21"/>
  <c r="G209" i="21"/>
  <c r="G210" i="21"/>
  <c r="G211" i="21"/>
  <c r="G212" i="21"/>
  <c r="G213" i="21"/>
  <c r="G214" i="21"/>
  <c r="G215" i="21"/>
  <c r="G216" i="21"/>
  <c r="G217" i="21"/>
  <c r="G218" i="21"/>
  <c r="G219" i="21"/>
  <c r="G220" i="21"/>
  <c r="G221" i="21"/>
  <c r="G222" i="21"/>
  <c r="G223" i="21"/>
  <c r="G224" i="21"/>
  <c r="G225" i="21"/>
  <c r="G226" i="21"/>
  <c r="G227" i="21"/>
  <c r="G228" i="21"/>
  <c r="G229" i="21"/>
  <c r="G230" i="21"/>
  <c r="G231" i="21"/>
  <c r="G232" i="21"/>
  <c r="G233" i="21"/>
  <c r="G234" i="21"/>
  <c r="G235" i="21"/>
  <c r="G236" i="21"/>
  <c r="G237" i="21"/>
  <c r="G238" i="21"/>
  <c r="G239" i="21"/>
  <c r="G240" i="21"/>
  <c r="G241" i="21"/>
  <c r="G242" i="21"/>
  <c r="G243" i="21"/>
  <c r="G244" i="21"/>
  <c r="G245" i="21"/>
  <c r="G246" i="21"/>
  <c r="G247" i="21"/>
  <c r="G248" i="21"/>
  <c r="G249" i="21"/>
  <c r="G250" i="21"/>
  <c r="G251" i="21"/>
  <c r="G252" i="21"/>
  <c r="G253" i="21"/>
  <c r="G254" i="21"/>
  <c r="G255" i="21"/>
  <c r="G256" i="21"/>
  <c r="G257" i="21"/>
  <c r="G258" i="21"/>
  <c r="G259" i="21"/>
  <c r="G260" i="21"/>
  <c r="G261" i="21"/>
  <c r="G262" i="21"/>
  <c r="G263" i="21"/>
  <c r="G264" i="21"/>
  <c r="G265" i="21"/>
  <c r="G266" i="21"/>
  <c r="G267" i="21"/>
  <c r="G268" i="21"/>
  <c r="G269" i="21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201" i="20"/>
  <c r="G202" i="20"/>
  <c r="G203" i="20"/>
  <c r="G204" i="20"/>
  <c r="G205" i="20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16" i="19"/>
  <c r="G217" i="19"/>
  <c r="G218" i="19"/>
  <c r="G219" i="19"/>
  <c r="G220" i="19"/>
  <c r="G221" i="19"/>
  <c r="G222" i="19"/>
  <c r="G223" i="19"/>
  <c r="G224" i="19"/>
  <c r="G225" i="19"/>
  <c r="G226" i="19"/>
  <c r="G227" i="19"/>
  <c r="G228" i="19"/>
  <c r="G229" i="19"/>
  <c r="G230" i="19"/>
  <c r="G231" i="19"/>
  <c r="G232" i="19"/>
  <c r="G233" i="19"/>
  <c r="G234" i="19"/>
  <c r="G235" i="19"/>
  <c r="G236" i="19"/>
  <c r="G237" i="19"/>
  <c r="G238" i="19"/>
  <c r="G239" i="19"/>
  <c r="G240" i="19"/>
  <c r="G241" i="19"/>
  <c r="G242" i="19"/>
  <c r="G243" i="19"/>
  <c r="G244" i="19"/>
  <c r="G245" i="19"/>
  <c r="G246" i="19"/>
  <c r="G247" i="19"/>
  <c r="G248" i="19"/>
  <c r="G249" i="19"/>
  <c r="G250" i="19"/>
  <c r="G251" i="19"/>
  <c r="G252" i="19"/>
  <c r="G253" i="19"/>
  <c r="G254" i="19"/>
  <c r="G255" i="19"/>
  <c r="G256" i="19"/>
  <c r="G257" i="19"/>
  <c r="G258" i="19"/>
  <c r="G259" i="19"/>
  <c r="G260" i="19"/>
  <c r="G261" i="19"/>
  <c r="G262" i="19"/>
  <c r="G263" i="19"/>
  <c r="G264" i="19"/>
  <c r="G265" i="19"/>
  <c r="G266" i="19"/>
  <c r="G267" i="19"/>
  <c r="G268" i="19"/>
  <c r="G269" i="19"/>
  <c r="G270" i="19"/>
  <c r="G271" i="19"/>
  <c r="G272" i="19"/>
  <c r="G273" i="19"/>
  <c r="G274" i="19"/>
  <c r="G275" i="19"/>
  <c r="G276" i="19"/>
  <c r="G277" i="19"/>
  <c r="G278" i="19"/>
  <c r="G279" i="19"/>
  <c r="G280" i="19"/>
  <c r="G281" i="19"/>
  <c r="G282" i="19"/>
  <c r="G283" i="19"/>
  <c r="G284" i="19"/>
  <c r="G285" i="19"/>
  <c r="G286" i="19"/>
  <c r="G287" i="19"/>
  <c r="G288" i="19"/>
  <c r="G289" i="19"/>
  <c r="G290" i="19"/>
  <c r="G291" i="19"/>
  <c r="G292" i="19"/>
  <c r="G293" i="19"/>
  <c r="G294" i="19"/>
  <c r="G295" i="19"/>
  <c r="G296" i="19"/>
  <c r="G297" i="19"/>
  <c r="G298" i="19"/>
  <c r="G299" i="19"/>
  <c r="G300" i="19"/>
  <c r="G301" i="19"/>
  <c r="G302" i="19"/>
  <c r="G303" i="19"/>
  <c r="G304" i="19"/>
  <c r="G305" i="19"/>
  <c r="G306" i="19"/>
  <c r="G307" i="19"/>
  <c r="G308" i="19"/>
  <c r="G309" i="19"/>
  <c r="G310" i="19"/>
  <c r="G311" i="19"/>
  <c r="G312" i="19"/>
  <c r="G313" i="19"/>
  <c r="G314" i="19"/>
  <c r="G315" i="19"/>
  <c r="G316" i="19"/>
  <c r="G317" i="19"/>
  <c r="G318" i="19"/>
  <c r="G319" i="19"/>
  <c r="G320" i="19"/>
  <c r="G321" i="19"/>
  <c r="G322" i="19"/>
  <c r="G323" i="19"/>
  <c r="G324" i="19"/>
  <c r="G325" i="19"/>
  <c r="G326" i="19"/>
  <c r="G327" i="19"/>
  <c r="G328" i="19"/>
  <c r="G329" i="19"/>
  <c r="G330" i="19"/>
  <c r="G331" i="19"/>
  <c r="G332" i="19"/>
  <c r="G333" i="19"/>
  <c r="G334" i="19"/>
  <c r="G335" i="19"/>
  <c r="G336" i="19"/>
  <c r="G337" i="19"/>
  <c r="G338" i="19"/>
  <c r="G339" i="19"/>
  <c r="G340" i="19"/>
  <c r="G341" i="19"/>
  <c r="G342" i="19"/>
  <c r="G343" i="19"/>
  <c r="G344" i="19"/>
  <c r="G345" i="19"/>
  <c r="G346" i="19"/>
  <c r="G347" i="19"/>
  <c r="G348" i="19"/>
  <c r="G349" i="19"/>
  <c r="G350" i="19"/>
  <c r="G351" i="19"/>
  <c r="G352" i="19"/>
  <c r="G353" i="19"/>
  <c r="G354" i="19"/>
  <c r="G355" i="19"/>
  <c r="G356" i="19"/>
  <c r="G357" i="19"/>
  <c r="G358" i="19"/>
  <c r="G359" i="19"/>
  <c r="G360" i="19"/>
  <c r="G361" i="19"/>
  <c r="G362" i="19"/>
  <c r="G363" i="19"/>
  <c r="G364" i="19"/>
  <c r="G365" i="19"/>
  <c r="G366" i="19"/>
  <c r="G367" i="19"/>
  <c r="G368" i="19"/>
  <c r="G369" i="19"/>
  <c r="G370" i="19"/>
  <c r="G371" i="19"/>
  <c r="G372" i="19"/>
  <c r="G373" i="19"/>
  <c r="G374" i="19"/>
  <c r="G375" i="19"/>
  <c r="G376" i="19"/>
  <c r="G377" i="19"/>
  <c r="G378" i="19"/>
  <c r="G379" i="19"/>
  <c r="G380" i="19"/>
  <c r="G381" i="19"/>
  <c r="G382" i="19"/>
  <c r="G383" i="19"/>
  <c r="G384" i="19"/>
  <c r="G385" i="19"/>
  <c r="G386" i="19"/>
  <c r="G387" i="19"/>
  <c r="G388" i="19"/>
  <c r="G389" i="19"/>
  <c r="G390" i="19"/>
  <c r="G391" i="19"/>
  <c r="G392" i="19"/>
  <c r="G393" i="19"/>
  <c r="G394" i="19"/>
  <c r="G395" i="19"/>
  <c r="G396" i="19"/>
  <c r="G397" i="19"/>
  <c r="G398" i="19"/>
  <c r="G399" i="19"/>
  <c r="G400" i="19"/>
  <c r="G401" i="19"/>
  <c r="G402" i="19"/>
  <c r="G403" i="19"/>
  <c r="G404" i="19"/>
  <c r="G405" i="19"/>
  <c r="G406" i="19"/>
  <c r="G407" i="19"/>
  <c r="G408" i="19"/>
  <c r="G409" i="19"/>
  <c r="G410" i="19"/>
  <c r="G411" i="19"/>
  <c r="G412" i="19"/>
  <c r="G413" i="19"/>
  <c r="G414" i="19"/>
  <c r="G415" i="19"/>
  <c r="G416" i="19"/>
  <c r="G417" i="19"/>
  <c r="G418" i="19"/>
  <c r="G419" i="19"/>
  <c r="G420" i="19"/>
  <c r="G421" i="19"/>
  <c r="G422" i="19"/>
  <c r="G423" i="19"/>
  <c r="G424" i="19"/>
  <c r="G425" i="19"/>
  <c r="G426" i="19"/>
  <c r="G427" i="19"/>
  <c r="G428" i="19"/>
  <c r="G429" i="19"/>
  <c r="G430" i="19"/>
  <c r="G431" i="19"/>
  <c r="G432" i="19"/>
  <c r="G433" i="19"/>
  <c r="G434" i="19"/>
  <c r="G435" i="19"/>
  <c r="G436" i="19"/>
  <c r="G437" i="19"/>
  <c r="G438" i="19"/>
  <c r="G439" i="19"/>
  <c r="G440" i="19"/>
  <c r="G441" i="19"/>
  <c r="G442" i="19"/>
  <c r="G443" i="19"/>
  <c r="G444" i="19"/>
  <c r="G445" i="19"/>
  <c r="G446" i="19"/>
  <c r="G447" i="19"/>
  <c r="G448" i="19"/>
  <c r="G449" i="19"/>
  <c r="G450" i="19"/>
  <c r="G451" i="19"/>
  <c r="G452" i="19"/>
  <c r="G453" i="19"/>
  <c r="G454" i="19"/>
  <c r="G6" i="17"/>
  <c r="G7" i="17"/>
  <c r="G8" i="17"/>
  <c r="G9" i="17"/>
  <c r="G10" i="17"/>
  <c r="G11" i="17"/>
  <c r="G12" i="17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G210" i="14"/>
  <c r="G211" i="14"/>
  <c r="G212" i="14"/>
  <c r="G213" i="14"/>
  <c r="G214" i="14"/>
  <c r="G215" i="14"/>
  <c r="G216" i="14"/>
  <c r="G217" i="14"/>
  <c r="G218" i="14"/>
  <c r="G219" i="14"/>
  <c r="G220" i="14"/>
  <c r="G221" i="14"/>
  <c r="G222" i="14"/>
  <c r="G223" i="14"/>
  <c r="G224" i="14"/>
  <c r="G225" i="14"/>
  <c r="G226" i="14"/>
  <c r="G227" i="14"/>
  <c r="G228" i="14"/>
  <c r="G229" i="14"/>
  <c r="G230" i="14"/>
  <c r="G231" i="14"/>
  <c r="G232" i="14"/>
  <c r="G233" i="14"/>
  <c r="G234" i="14"/>
  <c r="G235" i="14"/>
  <c r="G236" i="14"/>
  <c r="G237" i="14"/>
  <c r="G238" i="14"/>
  <c r="G239" i="14"/>
  <c r="G240" i="14"/>
  <c r="G241" i="14"/>
  <c r="G242" i="14"/>
  <c r="G243" i="14"/>
  <c r="G244" i="14"/>
  <c r="G245" i="14"/>
  <c r="G246" i="14"/>
  <c r="G247" i="14"/>
  <c r="G248" i="14"/>
  <c r="G249" i="14"/>
  <c r="G250" i="14"/>
  <c r="G251" i="14"/>
  <c r="G252" i="14"/>
  <c r="G253" i="14"/>
  <c r="G254" i="14"/>
  <c r="G255" i="14"/>
  <c r="G256" i="14"/>
  <c r="G257" i="14"/>
  <c r="G258" i="14"/>
  <c r="G259" i="14"/>
  <c r="G260" i="14"/>
  <c r="G261" i="14"/>
  <c r="G262" i="14"/>
  <c r="G263" i="14"/>
  <c r="G264" i="14"/>
  <c r="G265" i="14"/>
  <c r="G266" i="14"/>
  <c r="G267" i="14"/>
  <c r="G268" i="14"/>
  <c r="G269" i="14"/>
  <c r="G270" i="14"/>
  <c r="G271" i="14"/>
  <c r="G272" i="14"/>
  <c r="G273" i="14"/>
  <c r="G274" i="14"/>
  <c r="G275" i="14"/>
  <c r="G276" i="14"/>
  <c r="G277" i="14"/>
  <c r="G278" i="14"/>
  <c r="G279" i="14"/>
  <c r="G280" i="14"/>
  <c r="G281" i="14"/>
  <c r="G282" i="14"/>
  <c r="G283" i="14"/>
  <c r="G284" i="14"/>
  <c r="G285" i="14"/>
  <c r="G286" i="14"/>
  <c r="G287" i="14"/>
  <c r="G288" i="14"/>
  <c r="G289" i="14"/>
  <c r="G290" i="14"/>
  <c r="G291" i="14"/>
  <c r="G292" i="14"/>
  <c r="G293" i="14"/>
  <c r="G294" i="14"/>
  <c r="G295" i="14"/>
  <c r="G296" i="14"/>
  <c r="G297" i="14"/>
  <c r="G298" i="14"/>
  <c r="G299" i="14"/>
  <c r="G300" i="14"/>
  <c r="G301" i="14"/>
  <c r="G302" i="14"/>
  <c r="G303" i="14"/>
  <c r="G304" i="14"/>
  <c r="G305" i="14"/>
  <c r="G306" i="14"/>
  <c r="G307" i="14"/>
  <c r="G308" i="14"/>
  <c r="G309" i="14"/>
  <c r="G310" i="14"/>
  <c r="G311" i="14"/>
  <c r="G312" i="14"/>
  <c r="G313" i="14"/>
  <c r="G314" i="14"/>
  <c r="G315" i="14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H841" i="7"/>
  <c r="G64" i="42"/>
  <c r="G65" i="42"/>
  <c r="G66" i="42"/>
  <c r="G67" i="42"/>
  <c r="G68" i="42"/>
  <c r="G69" i="42"/>
  <c r="G70" i="42"/>
  <c r="G71" i="42"/>
  <c r="G72" i="42"/>
  <c r="G73" i="42"/>
  <c r="G74" i="42"/>
  <c r="G75" i="42"/>
  <c r="G76" i="42"/>
  <c r="G77" i="42"/>
  <c r="G78" i="42"/>
  <c r="G79" i="42"/>
  <c r="G80" i="42"/>
  <c r="G81" i="42"/>
  <c r="G82" i="42"/>
  <c r="G83" i="42"/>
  <c r="G84" i="42"/>
  <c r="G85" i="42"/>
  <c r="G86" i="42"/>
  <c r="G87" i="42"/>
  <c r="G88" i="42"/>
  <c r="G89" i="42"/>
  <c r="G90" i="42"/>
  <c r="G91" i="42"/>
  <c r="G92" i="42"/>
  <c r="G93" i="42"/>
  <c r="G94" i="42"/>
  <c r="G95" i="42"/>
  <c r="G96" i="42"/>
  <c r="G97" i="42"/>
  <c r="G98" i="42"/>
  <c r="G99" i="42"/>
  <c r="G100" i="42"/>
  <c r="G101" i="42"/>
  <c r="G102" i="42"/>
  <c r="G103" i="42"/>
  <c r="G104" i="42"/>
  <c r="G105" i="42"/>
  <c r="G106" i="42"/>
  <c r="G107" i="42"/>
  <c r="G108" i="42"/>
  <c r="G109" i="42"/>
  <c r="G110" i="42"/>
  <c r="G111" i="42"/>
  <c r="G112" i="42"/>
  <c r="G113" i="42"/>
  <c r="G114" i="42"/>
  <c r="G115" i="42"/>
  <c r="G116" i="42"/>
  <c r="G117" i="42"/>
  <c r="G118" i="42"/>
  <c r="G119" i="42"/>
  <c r="G120" i="42"/>
  <c r="G121" i="42"/>
  <c r="G122" i="42"/>
  <c r="G123" i="42"/>
  <c r="G124" i="42"/>
  <c r="G125" i="42"/>
  <c r="G126" i="42"/>
  <c r="G127" i="42"/>
  <c r="G128" i="42"/>
  <c r="G129" i="42"/>
  <c r="G130" i="42"/>
  <c r="G131" i="42"/>
  <c r="G132" i="42"/>
  <c r="G133" i="42"/>
  <c r="G134" i="42"/>
  <c r="G135" i="42"/>
  <c r="G728" i="23"/>
  <c r="G729" i="23"/>
  <c r="G730" i="23"/>
  <c r="G731" i="23"/>
  <c r="G732" i="23"/>
  <c r="G733" i="23"/>
  <c r="G734" i="23"/>
  <c r="G735" i="23"/>
  <c r="G736" i="23"/>
  <c r="G737" i="23"/>
  <c r="G738" i="23"/>
  <c r="G739" i="23"/>
  <c r="G740" i="23"/>
  <c r="G741" i="23"/>
  <c r="G742" i="23"/>
  <c r="G743" i="23"/>
  <c r="G402" i="28"/>
  <c r="G403" i="28"/>
  <c r="G404" i="28"/>
  <c r="G405" i="28"/>
  <c r="G406" i="28"/>
  <c r="G407" i="28"/>
  <c r="G408" i="28"/>
  <c r="G409" i="28"/>
  <c r="G410" i="28"/>
  <c r="G411" i="28"/>
  <c r="G359" i="8"/>
  <c r="G360" i="8"/>
  <c r="G361" i="8"/>
  <c r="G362" i="8"/>
  <c r="G363" i="8"/>
  <c r="G364" i="8"/>
  <c r="G365" i="8"/>
  <c r="G366" i="8"/>
  <c r="G367" i="8"/>
  <c r="G368" i="8"/>
  <c r="G533" i="9"/>
  <c r="G534" i="9"/>
  <c r="G495" i="22"/>
  <c r="G496" i="22"/>
  <c r="G497" i="22"/>
  <c r="G498" i="22"/>
  <c r="G499" i="22"/>
  <c r="G500" i="22"/>
  <c r="G501" i="22"/>
  <c r="G502" i="22"/>
  <c r="G503" i="22"/>
  <c r="G504" i="22"/>
  <c r="G497" i="18"/>
  <c r="G498" i="18"/>
  <c r="G499" i="18"/>
  <c r="G500" i="18"/>
  <c r="G501" i="18"/>
  <c r="G502" i="18"/>
  <c r="G503" i="18"/>
  <c r="G510" i="3"/>
  <c r="G511" i="3"/>
  <c r="G512" i="3"/>
  <c r="G513" i="3"/>
  <c r="G514" i="3"/>
  <c r="G515" i="3"/>
  <c r="G516" i="3"/>
  <c r="G517" i="3"/>
  <c r="G327" i="40"/>
  <c r="G328" i="40"/>
  <c r="G329" i="40"/>
  <c r="G330" i="40"/>
  <c r="G331" i="40"/>
  <c r="G332" i="40"/>
  <c r="G333" i="40"/>
  <c r="G334" i="40"/>
  <c r="G335" i="40"/>
  <c r="G336" i="40"/>
  <c r="G337" i="40"/>
  <c r="G338" i="40"/>
  <c r="G339" i="40"/>
  <c r="G340" i="40"/>
  <c r="G341" i="40"/>
  <c r="G342" i="40"/>
  <c r="G343" i="40"/>
  <c r="G344" i="40"/>
  <c r="G345" i="40"/>
  <c r="G346" i="40"/>
  <c r="G347" i="40"/>
  <c r="G348" i="40"/>
  <c r="G349" i="40"/>
  <c r="G350" i="40"/>
  <c r="G351" i="40"/>
  <c r="G352" i="40"/>
  <c r="G353" i="40"/>
  <c r="G354" i="40"/>
  <c r="G355" i="40"/>
  <c r="G356" i="40"/>
  <c r="G357" i="40"/>
  <c r="G358" i="40"/>
  <c r="G359" i="40"/>
  <c r="G360" i="40"/>
  <c r="G361" i="40"/>
  <c r="G362" i="40"/>
  <c r="G363" i="40"/>
  <c r="G364" i="40"/>
  <c r="G365" i="40"/>
  <c r="G366" i="40"/>
  <c r="G367" i="40"/>
  <c r="G368" i="40"/>
  <c r="G369" i="40"/>
  <c r="G422" i="13"/>
  <c r="G423" i="13"/>
  <c r="G361" i="2"/>
  <c r="G362" i="2"/>
  <c r="G363" i="2"/>
  <c r="G364" i="2"/>
  <c r="G365" i="2"/>
  <c r="G366" i="2"/>
  <c r="G367" i="2"/>
  <c r="G391" i="15"/>
  <c r="G392" i="15"/>
  <c r="G393" i="15"/>
  <c r="G394" i="15"/>
  <c r="G395" i="15"/>
  <c r="G396" i="15"/>
  <c r="G397" i="15"/>
  <c r="G398" i="15"/>
  <c r="G399" i="15"/>
  <c r="G400" i="15"/>
  <c r="G401" i="15"/>
  <c r="G402" i="15"/>
  <c r="G403" i="15"/>
  <c r="G404" i="15"/>
  <c r="G405" i="15"/>
  <c r="G406" i="15"/>
  <c r="G407" i="15"/>
  <c r="G408" i="15"/>
  <c r="G409" i="15"/>
  <c r="G410" i="15"/>
  <c r="G411" i="15"/>
  <c r="G412" i="15"/>
  <c r="G413" i="15"/>
  <c r="G414" i="15"/>
  <c r="G415" i="15"/>
  <c r="G416" i="15"/>
  <c r="G417" i="15"/>
  <c r="G418" i="15"/>
  <c r="G419" i="15"/>
  <c r="G420" i="15"/>
  <c r="G421" i="15"/>
  <c r="G422" i="15"/>
  <c r="G423" i="15"/>
  <c r="G424" i="15"/>
  <c r="G425" i="15"/>
  <c r="G426" i="15"/>
  <c r="G427" i="15"/>
  <c r="G428" i="15"/>
  <c r="G429" i="15"/>
  <c r="G430" i="15"/>
  <c r="G431" i="15"/>
  <c r="G432" i="15"/>
  <c r="G433" i="15"/>
  <c r="G434" i="15"/>
  <c r="G435" i="15"/>
  <c r="G436" i="15"/>
  <c r="G437" i="15"/>
  <c r="G438" i="15"/>
  <c r="G439" i="15"/>
  <c r="G440" i="15"/>
  <c r="G441" i="15"/>
  <c r="G442" i="15"/>
  <c r="G443" i="15"/>
  <c r="G444" i="15"/>
  <c r="G445" i="15"/>
  <c r="G446" i="15"/>
  <c r="G447" i="15"/>
  <c r="G448" i="15"/>
  <c r="G449" i="15"/>
  <c r="G450" i="15"/>
  <c r="G451" i="15"/>
  <c r="G452" i="15"/>
  <c r="G453" i="15"/>
  <c r="G454" i="15"/>
  <c r="G455" i="15"/>
  <c r="G456" i="15"/>
  <c r="G457" i="15"/>
  <c r="G458" i="15"/>
  <c r="G459" i="15"/>
  <c r="G460" i="15"/>
  <c r="G461" i="15"/>
  <c r="G462" i="15"/>
  <c r="G463" i="15"/>
  <c r="G464" i="15"/>
  <c r="G465" i="15"/>
  <c r="G466" i="15"/>
  <c r="G467" i="15"/>
  <c r="G468" i="15"/>
  <c r="G469" i="15"/>
  <c r="G470" i="15"/>
  <c r="G471" i="15"/>
  <c r="G472" i="15"/>
  <c r="G473" i="15"/>
  <c r="G474" i="15"/>
  <c r="G475" i="15"/>
  <c r="G476" i="15"/>
  <c r="G477" i="15"/>
  <c r="G478" i="15"/>
  <c r="G479" i="15"/>
  <c r="G480" i="15"/>
  <c r="G481" i="15"/>
  <c r="G482" i="15"/>
  <c r="G483" i="15"/>
  <c r="G484" i="15"/>
  <c r="G485" i="15"/>
  <c r="G486" i="15"/>
  <c r="G487" i="15"/>
  <c r="G488" i="15"/>
  <c r="G489" i="15"/>
  <c r="G313" i="34"/>
  <c r="G314" i="34"/>
  <c r="G315" i="34"/>
  <c r="G316" i="34"/>
  <c r="G317" i="34"/>
  <c r="G318" i="34"/>
  <c r="G319" i="34"/>
  <c r="G320" i="34"/>
  <c r="G321" i="34"/>
  <c r="G322" i="34"/>
  <c r="G323" i="34"/>
  <c r="G324" i="34"/>
  <c r="G325" i="34"/>
  <c r="G326" i="34"/>
  <c r="G327" i="34"/>
  <c r="G328" i="34"/>
  <c r="G329" i="34"/>
  <c r="G330" i="34"/>
  <c r="G331" i="34"/>
  <c r="G332" i="34"/>
  <c r="G333" i="34"/>
  <c r="G334" i="34"/>
  <c r="G335" i="34"/>
  <c r="G336" i="34"/>
  <c r="G337" i="34"/>
  <c r="G338" i="34"/>
  <c r="G339" i="34"/>
  <c r="G340" i="34"/>
  <c r="G341" i="34"/>
  <c r="G342" i="34"/>
  <c r="G343" i="34"/>
  <c r="G344" i="34"/>
  <c r="G345" i="34"/>
  <c r="G346" i="34"/>
  <c r="G347" i="34"/>
  <c r="G348" i="34"/>
  <c r="G349" i="34"/>
  <c r="G350" i="34"/>
  <c r="G351" i="34"/>
  <c r="G352" i="34"/>
  <c r="G353" i="34"/>
  <c r="G354" i="34"/>
  <c r="G355" i="34"/>
  <c r="G356" i="34"/>
  <c r="G357" i="34"/>
  <c r="G358" i="34"/>
  <c r="G359" i="34"/>
  <c r="G360" i="34"/>
  <c r="G361" i="34"/>
  <c r="G362" i="34"/>
  <c r="G363" i="34"/>
  <c r="G364" i="34"/>
  <c r="G365" i="34"/>
  <c r="G366" i="34"/>
  <c r="G367" i="34"/>
  <c r="G368" i="34"/>
  <c r="G369" i="34"/>
  <c r="G370" i="34"/>
  <c r="G371" i="34"/>
  <c r="G372" i="34"/>
  <c r="G373" i="34"/>
  <c r="G374" i="34"/>
  <c r="G375" i="34"/>
  <c r="G376" i="34"/>
  <c r="G377" i="34"/>
  <c r="G378" i="34"/>
  <c r="G379" i="34"/>
  <c r="G380" i="34"/>
  <c r="G381" i="34"/>
  <c r="G382" i="34"/>
  <c r="G383" i="34"/>
  <c r="G384" i="34"/>
  <c r="G385" i="34"/>
  <c r="G386" i="34"/>
  <c r="G387" i="34"/>
  <c r="G388" i="34"/>
  <c r="G389" i="34"/>
  <c r="G390" i="34"/>
  <c r="G391" i="34"/>
  <c r="G392" i="34"/>
  <c r="G393" i="34"/>
  <c r="G394" i="34"/>
  <c r="G395" i="34"/>
  <c r="G396" i="34"/>
  <c r="G397" i="34"/>
  <c r="G398" i="34"/>
  <c r="G399" i="34"/>
  <c r="G400" i="34"/>
  <c r="G401" i="34"/>
  <c r="G402" i="34"/>
  <c r="G403" i="34"/>
  <c r="G404" i="34"/>
  <c r="G405" i="34"/>
  <c r="G406" i="34"/>
  <c r="G407" i="34"/>
  <c r="G408" i="34"/>
  <c r="G409" i="34"/>
  <c r="G410" i="34"/>
  <c r="G411" i="34"/>
  <c r="G412" i="34"/>
  <c r="G413" i="34"/>
  <c r="G414" i="34"/>
  <c r="G415" i="34"/>
  <c r="G416" i="34"/>
  <c r="G417" i="34"/>
  <c r="G418" i="34"/>
  <c r="G419" i="34"/>
  <c r="G420" i="34"/>
  <c r="G421" i="34"/>
  <c r="G422" i="34"/>
  <c r="G423" i="34"/>
  <c r="G424" i="34"/>
  <c r="G425" i="34"/>
  <c r="G426" i="34"/>
  <c r="G427" i="34"/>
  <c r="G428" i="34"/>
  <c r="G429" i="34"/>
  <c r="G430" i="34"/>
  <c r="G431" i="34"/>
  <c r="G432" i="34"/>
  <c r="G433" i="34"/>
  <c r="G434" i="34"/>
  <c r="G435" i="34"/>
  <c r="G436" i="34"/>
  <c r="G437" i="34"/>
  <c r="G438" i="34"/>
  <c r="G439" i="34"/>
  <c r="G440" i="34"/>
  <c r="G441" i="34"/>
  <c r="G442" i="34"/>
  <c r="G443" i="34"/>
  <c r="G444" i="34"/>
  <c r="G445" i="34"/>
  <c r="G446" i="34"/>
  <c r="G447" i="34"/>
  <c r="G448" i="34"/>
  <c r="G449" i="34"/>
  <c r="G450" i="34"/>
  <c r="G451" i="34"/>
  <c r="G452" i="34"/>
  <c r="G453" i="34"/>
  <c r="G454" i="34"/>
  <c r="G455" i="34"/>
  <c r="G456" i="34"/>
  <c r="G457" i="34"/>
  <c r="G458" i="34"/>
  <c r="G459" i="34"/>
  <c r="G460" i="34"/>
  <c r="G461" i="34"/>
  <c r="G462" i="34"/>
  <c r="G463" i="34"/>
  <c r="G464" i="34"/>
  <c r="G465" i="34"/>
  <c r="G466" i="34"/>
  <c r="G467" i="34"/>
  <c r="G468" i="34"/>
  <c r="G469" i="34"/>
  <c r="G470" i="34"/>
  <c r="G471" i="34"/>
  <c r="G472" i="34"/>
  <c r="G473" i="34"/>
  <c r="G474" i="34"/>
  <c r="G475" i="34"/>
  <c r="G476" i="34"/>
  <c r="G477" i="34"/>
  <c r="G478" i="34"/>
  <c r="G479" i="34"/>
  <c r="G455" i="19"/>
  <c r="G456" i="19"/>
  <c r="G457" i="19"/>
  <c r="G458" i="19"/>
  <c r="G459" i="19"/>
  <c r="G460" i="19"/>
  <c r="G461" i="19"/>
  <c r="G462" i="19"/>
  <c r="G463" i="19"/>
  <c r="G464" i="19"/>
  <c r="G465" i="19"/>
  <c r="G466" i="19"/>
  <c r="G467" i="19"/>
  <c r="G468" i="19"/>
  <c r="G469" i="19"/>
  <c r="G470" i="19"/>
  <c r="G471" i="19"/>
  <c r="G472" i="19"/>
  <c r="G473" i="19"/>
  <c r="G474" i="19"/>
  <c r="G475" i="19"/>
  <c r="G476" i="19"/>
  <c r="G477" i="19"/>
  <c r="G478" i="19"/>
  <c r="G479" i="19"/>
  <c r="G480" i="19"/>
  <c r="G481" i="19"/>
  <c r="G482" i="19"/>
  <c r="G483" i="19"/>
  <c r="G484" i="19"/>
  <c r="G485" i="19"/>
  <c r="G486" i="19"/>
  <c r="G487" i="19"/>
  <c r="G488" i="19"/>
  <c r="G489" i="19"/>
  <c r="G490" i="19"/>
  <c r="G491" i="19"/>
  <c r="G492" i="19"/>
  <c r="G493" i="19"/>
  <c r="G494" i="19"/>
  <c r="G495" i="19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461" i="10"/>
  <c r="G462" i="10"/>
  <c r="G463" i="10"/>
  <c r="G464" i="10"/>
  <c r="G465" i="10"/>
  <c r="G466" i="10"/>
  <c r="G467" i="10"/>
  <c r="G468" i="10"/>
  <c r="G206" i="20"/>
  <c r="G207" i="20"/>
  <c r="G208" i="20"/>
  <c r="G209" i="20"/>
  <c r="G210" i="20"/>
  <c r="G211" i="20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7" i="36"/>
  <c r="G388" i="36"/>
  <c r="G389" i="36"/>
  <c r="G390" i="36"/>
  <c r="G391" i="36"/>
  <c r="G392" i="36"/>
  <c r="G393" i="36"/>
  <c r="G394" i="36"/>
  <c r="G395" i="36"/>
  <c r="G396" i="36"/>
  <c r="G397" i="36"/>
  <c r="G398" i="36"/>
  <c r="G399" i="36"/>
  <c r="G400" i="36"/>
  <c r="G401" i="36"/>
  <c r="G402" i="36"/>
  <c r="G403" i="36"/>
  <c r="G361" i="29"/>
  <c r="G362" i="29"/>
  <c r="G363" i="29"/>
  <c r="G364" i="29"/>
  <c r="G365" i="29"/>
  <c r="G366" i="29"/>
  <c r="G367" i="29"/>
  <c r="G368" i="29"/>
  <c r="G369" i="29"/>
  <c r="G370" i="29"/>
  <c r="G371" i="29"/>
  <c r="G372" i="29"/>
  <c r="G373" i="29"/>
  <c r="G374" i="29"/>
  <c r="G375" i="29"/>
  <c r="G376" i="29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16" i="14"/>
  <c r="G317" i="14"/>
  <c r="G318" i="14"/>
  <c r="G319" i="14"/>
  <c r="G320" i="14"/>
  <c r="G321" i="14"/>
  <c r="G322" i="14"/>
  <c r="G323" i="14"/>
  <c r="G324" i="14"/>
  <c r="G325" i="14"/>
  <c r="G326" i="14"/>
  <c r="G327" i="14"/>
  <c r="G328" i="14"/>
  <c r="G329" i="14"/>
  <c r="G330" i="14"/>
  <c r="G331" i="14"/>
  <c r="G332" i="14"/>
  <c r="G333" i="14"/>
  <c r="G334" i="14"/>
  <c r="G335" i="14"/>
  <c r="G336" i="14"/>
  <c r="G337" i="14"/>
  <c r="G338" i="14"/>
  <c r="G339" i="14"/>
  <c r="G340" i="14"/>
  <c r="G341" i="14"/>
  <c r="G342" i="14"/>
  <c r="G343" i="14"/>
  <c r="G344" i="14"/>
  <c r="G345" i="14"/>
  <c r="G346" i="14"/>
  <c r="G347" i="14"/>
  <c r="G348" i="14"/>
  <c r="G349" i="14"/>
  <c r="G350" i="14"/>
  <c r="G351" i="14"/>
  <c r="G352" i="14"/>
  <c r="G353" i="14"/>
  <c r="G354" i="14"/>
  <c r="G355" i="14"/>
  <c r="G356" i="14"/>
  <c r="G357" i="14"/>
  <c r="G358" i="14"/>
  <c r="G359" i="14"/>
  <c r="G360" i="14"/>
  <c r="G361" i="14"/>
  <c r="G362" i="14"/>
  <c r="G304" i="30"/>
  <c r="G305" i="30"/>
  <c r="G306" i="30"/>
  <c r="G307" i="30"/>
  <c r="G314" i="31"/>
  <c r="G315" i="31"/>
  <c r="G316" i="31"/>
  <c r="G317" i="31"/>
  <c r="G318" i="31"/>
  <c r="G319" i="31"/>
  <c r="G320" i="31"/>
  <c r="G321" i="31"/>
  <c r="G322" i="31"/>
  <c r="G323" i="31"/>
  <c r="G324" i="31"/>
  <c r="G325" i="31"/>
  <c r="G326" i="31"/>
  <c r="G327" i="31"/>
  <c r="G328" i="31"/>
  <c r="G329" i="31"/>
  <c r="G330" i="31"/>
  <c r="G331" i="31"/>
  <c r="G332" i="31"/>
  <c r="G333" i="31"/>
  <c r="G334" i="31"/>
  <c r="G335" i="31"/>
  <c r="G336" i="31"/>
  <c r="G337" i="31"/>
  <c r="G338" i="31"/>
  <c r="G339" i="31"/>
  <c r="G340" i="31"/>
  <c r="G341" i="31"/>
  <c r="G342" i="31"/>
  <c r="G343" i="31"/>
  <c r="G344" i="31"/>
  <c r="G345" i="31"/>
  <c r="G346" i="31"/>
  <c r="G347" i="31"/>
  <c r="G348" i="31"/>
  <c r="G349" i="31"/>
  <c r="G350" i="31"/>
  <c r="G351" i="31"/>
  <c r="G352" i="31"/>
  <c r="G353" i="31"/>
  <c r="G354" i="31"/>
  <c r="G355" i="31"/>
  <c r="G356" i="31"/>
  <c r="G357" i="31"/>
  <c r="G358" i="31"/>
  <c r="G359" i="31"/>
  <c r="G360" i="31"/>
  <c r="G361" i="31"/>
  <c r="G362" i="31"/>
  <c r="G363" i="31"/>
  <c r="G364" i="31"/>
  <c r="G365" i="31"/>
  <c r="G366" i="31"/>
  <c r="G367" i="31"/>
  <c r="G368" i="31"/>
  <c r="G369" i="31"/>
  <c r="G370" i="31"/>
  <c r="G371" i="31"/>
  <c r="G372" i="31"/>
  <c r="G373" i="31"/>
  <c r="G374" i="31"/>
  <c r="G375" i="31"/>
  <c r="G376" i="31"/>
  <c r="G377" i="31"/>
  <c r="G378" i="31"/>
  <c r="G379" i="31"/>
  <c r="G380" i="31"/>
  <c r="G381" i="31"/>
  <c r="G193" i="33"/>
  <c r="G194" i="33"/>
  <c r="G195" i="33"/>
  <c r="G196" i="33"/>
  <c r="G197" i="33"/>
  <c r="G198" i="33"/>
  <c r="G199" i="33"/>
  <c r="G200" i="33"/>
  <c r="G201" i="33"/>
  <c r="G202" i="33"/>
  <c r="G203" i="33"/>
  <c r="G204" i="33"/>
  <c r="G205" i="33"/>
  <c r="G206" i="33"/>
  <c r="G207" i="33"/>
  <c r="G208" i="33"/>
  <c r="G209" i="33"/>
  <c r="G210" i="33"/>
  <c r="G211" i="33"/>
  <c r="G212" i="33"/>
  <c r="G213" i="33"/>
  <c r="G214" i="33"/>
  <c r="G270" i="21"/>
  <c r="G271" i="21"/>
  <c r="G272" i="21"/>
  <c r="G273" i="21"/>
  <c r="G274" i="21"/>
  <c r="G275" i="21"/>
  <c r="G276" i="21"/>
  <c r="G277" i="21"/>
  <c r="G278" i="21"/>
  <c r="G279" i="21"/>
  <c r="G280" i="21"/>
  <c r="G281" i="21"/>
  <c r="G282" i="21"/>
  <c r="G283" i="21"/>
  <c r="G284" i="21"/>
  <c r="G285" i="21"/>
  <c r="G286" i="21"/>
  <c r="G287" i="21"/>
  <c r="G288" i="21"/>
  <c r="G289" i="21"/>
  <c r="G290" i="21"/>
  <c r="G291" i="21"/>
  <c r="G292" i="21"/>
  <c r="G293" i="21"/>
  <c r="G294" i="21"/>
  <c r="G295" i="21"/>
  <c r="G296" i="21"/>
  <c r="G297" i="21"/>
  <c r="G298" i="21"/>
  <c r="G299" i="21"/>
  <c r="G300" i="21"/>
  <c r="G301" i="21"/>
  <c r="G302" i="21"/>
  <c r="G303" i="21"/>
  <c r="G304" i="21"/>
  <c r="G305" i="21"/>
  <c r="G306" i="21"/>
  <c r="G307" i="21"/>
  <c r="G308" i="21"/>
  <c r="G309" i="21"/>
  <c r="G310" i="21"/>
  <c r="G311" i="21"/>
  <c r="G312" i="21"/>
  <c r="G313" i="21"/>
  <c r="G314" i="21"/>
  <c r="G315" i="21"/>
  <c r="G316" i="21"/>
  <c r="G317" i="21"/>
  <c r="G318" i="21"/>
  <c r="G319" i="21"/>
  <c r="G320" i="21"/>
  <c r="G321" i="21"/>
  <c r="G322" i="21"/>
  <c r="G323" i="21"/>
  <c r="G324" i="21"/>
  <c r="G325" i="21"/>
  <c r="G326" i="21"/>
  <c r="G327" i="21"/>
  <c r="G328" i="21"/>
  <c r="G329" i="21"/>
  <c r="G330" i="21"/>
  <c r="G331" i="21"/>
  <c r="G332" i="21"/>
  <c r="G333" i="21"/>
  <c r="G334" i="21"/>
  <c r="G335" i="21"/>
  <c r="G336" i="21"/>
  <c r="G337" i="21"/>
  <c r="G338" i="21"/>
  <c r="G339" i="21"/>
  <c r="G340" i="21"/>
  <c r="G341" i="21"/>
  <c r="G342" i="21"/>
  <c r="G343" i="21"/>
  <c r="G344" i="21"/>
  <c r="G345" i="21"/>
  <c r="G346" i="21"/>
  <c r="G347" i="21"/>
  <c r="G348" i="21"/>
  <c r="G349" i="21"/>
  <c r="G350" i="21"/>
  <c r="G351" i="21"/>
  <c r="G352" i="21"/>
  <c r="G353" i="21"/>
  <c r="G354" i="21"/>
  <c r="G355" i="21"/>
  <c r="G356" i="21"/>
  <c r="G357" i="21"/>
  <c r="G358" i="21"/>
  <c r="G359" i="21"/>
  <c r="G360" i="21"/>
  <c r="G361" i="21"/>
  <c r="G362" i="21"/>
  <c r="G363" i="21"/>
  <c r="G364" i="21"/>
  <c r="G365" i="21"/>
  <c r="G366" i="21"/>
  <c r="G367" i="21"/>
  <c r="G368" i="21"/>
  <c r="G369" i="21"/>
  <c r="G370" i="21"/>
  <c r="G371" i="21"/>
  <c r="G372" i="21"/>
  <c r="G373" i="21"/>
  <c r="G374" i="21"/>
  <c r="G375" i="21"/>
  <c r="G376" i="21"/>
  <c r="G377" i="21"/>
  <c r="G378" i="21"/>
  <c r="G379" i="21"/>
  <c r="G380" i="21"/>
  <c r="G381" i="21"/>
  <c r="G382" i="21"/>
  <c r="G383" i="21"/>
  <c r="G384" i="21"/>
  <c r="G385" i="21"/>
  <c r="G386" i="21"/>
  <c r="G387" i="21"/>
  <c r="G388" i="21"/>
  <c r="G389" i="21"/>
  <c r="G390" i="21"/>
  <c r="G391" i="21"/>
  <c r="G392" i="21"/>
  <c r="G393" i="21"/>
  <c r="G394" i="21"/>
  <c r="G240" i="46"/>
  <c r="G241" i="46"/>
  <c r="G242" i="46"/>
  <c r="G243" i="46"/>
  <c r="G244" i="46"/>
  <c r="G245" i="46"/>
  <c r="G246" i="46"/>
  <c r="G247" i="46"/>
  <c r="G248" i="46"/>
  <c r="G249" i="46"/>
  <c r="G250" i="46"/>
  <c r="G251" i="46"/>
  <c r="G252" i="46"/>
  <c r="G253" i="46"/>
  <c r="G254" i="46"/>
  <c r="G255" i="46"/>
  <c r="G256" i="46"/>
  <c r="G257" i="46"/>
  <c r="G258" i="46"/>
  <c r="G259" i="46"/>
  <c r="G260" i="46"/>
  <c r="G261" i="46"/>
  <c r="G262" i="46"/>
  <c r="G263" i="46"/>
  <c r="G264" i="46"/>
  <c r="G265" i="46"/>
  <c r="G266" i="46"/>
  <c r="G267" i="46"/>
  <c r="G268" i="46"/>
  <c r="G269" i="46"/>
  <c r="G270" i="46"/>
  <c r="G271" i="46"/>
  <c r="G272" i="46"/>
  <c r="G273" i="46"/>
  <c r="G274" i="46"/>
  <c r="G275" i="46"/>
  <c r="G276" i="46"/>
  <c r="G277" i="46"/>
  <c r="G278" i="46"/>
  <c r="G279" i="46"/>
  <c r="G280" i="46"/>
  <c r="G281" i="46"/>
  <c r="G282" i="46"/>
  <c r="G283" i="46"/>
  <c r="G284" i="46"/>
  <c r="G218" i="44"/>
  <c r="G219" i="44"/>
  <c r="G220" i="44"/>
  <c r="G221" i="44"/>
  <c r="G222" i="44"/>
  <c r="G223" i="44"/>
  <c r="G224" i="44"/>
  <c r="G225" i="44"/>
  <c r="G226" i="44"/>
  <c r="G227" i="44"/>
  <c r="G228" i="44"/>
  <c r="G229" i="44"/>
  <c r="G230" i="44"/>
  <c r="G231" i="44"/>
  <c r="G232" i="44"/>
  <c r="G233" i="44"/>
  <c r="G234" i="44"/>
  <c r="G235" i="44"/>
  <c r="G236" i="44"/>
  <c r="G237" i="44"/>
  <c r="G238" i="44"/>
  <c r="G239" i="44"/>
  <c r="G240" i="44"/>
  <c r="G241" i="44"/>
  <c r="G242" i="44"/>
  <c r="G243" i="44"/>
  <c r="G244" i="44"/>
  <c r="G245" i="44"/>
  <c r="G246" i="44"/>
  <c r="G247" i="44"/>
  <c r="G248" i="44"/>
  <c r="G249" i="44"/>
  <c r="G250" i="44"/>
  <c r="G251" i="44"/>
  <c r="G252" i="44"/>
  <c r="G253" i="44"/>
  <c r="G254" i="44"/>
  <c r="G255" i="44"/>
  <c r="G256" i="44"/>
  <c r="G257" i="44"/>
  <c r="G258" i="44"/>
  <c r="G259" i="44"/>
  <c r="G260" i="44"/>
  <c r="G261" i="44"/>
  <c r="G262" i="44"/>
  <c r="G263" i="44"/>
  <c r="G264" i="44"/>
  <c r="G265" i="44"/>
  <c r="G266" i="44"/>
  <c r="G267" i="44"/>
  <c r="G268" i="44"/>
  <c r="G269" i="44"/>
  <c r="G270" i="44"/>
  <c r="G271" i="44"/>
  <c r="G272" i="44"/>
  <c r="G273" i="44"/>
  <c r="G274" i="44"/>
  <c r="G275" i="44"/>
  <c r="G276" i="44"/>
  <c r="G277" i="44"/>
  <c r="G278" i="44"/>
  <c r="G279" i="44"/>
  <c r="G280" i="44"/>
  <c r="G281" i="44"/>
  <c r="G282" i="44"/>
  <c r="G283" i="44"/>
  <c r="G284" i="44"/>
  <c r="G285" i="44"/>
  <c r="G286" i="44"/>
  <c r="G287" i="44"/>
  <c r="G288" i="44"/>
  <c r="G289" i="44"/>
  <c r="G290" i="44"/>
  <c r="G291" i="44"/>
  <c r="G292" i="44"/>
  <c r="G293" i="44"/>
  <c r="G294" i="44"/>
  <c r="G295" i="44"/>
  <c r="G296" i="44"/>
  <c r="G297" i="44"/>
  <c r="G298" i="44"/>
  <c r="G299" i="44"/>
  <c r="G300" i="44"/>
  <c r="G301" i="44"/>
  <c r="G302" i="44"/>
  <c r="G303" i="44"/>
  <c r="G304" i="44"/>
  <c r="G305" i="44"/>
  <c r="G306" i="44"/>
  <c r="G307" i="44"/>
  <c r="G221" i="39"/>
  <c r="G222" i="39"/>
  <c r="G223" i="39"/>
  <c r="G224" i="39"/>
  <c r="G225" i="39"/>
  <c r="G226" i="39"/>
  <c r="G227" i="39"/>
  <c r="G228" i="39"/>
  <c r="G229" i="39"/>
  <c r="G230" i="39"/>
  <c r="G231" i="39"/>
  <c r="G232" i="39"/>
  <c r="G233" i="39"/>
  <c r="G234" i="39"/>
  <c r="G235" i="39"/>
  <c r="G236" i="39"/>
  <c r="G237" i="39"/>
  <c r="G238" i="39"/>
  <c r="G239" i="39"/>
  <c r="G240" i="39"/>
  <c r="G241" i="39"/>
  <c r="G242" i="39"/>
  <c r="G243" i="39"/>
  <c r="G244" i="39"/>
  <c r="G245" i="39"/>
  <c r="G246" i="39"/>
  <c r="G247" i="39"/>
  <c r="G248" i="39"/>
  <c r="G249" i="39"/>
  <c r="G250" i="39"/>
  <c r="G251" i="39"/>
  <c r="G252" i="39"/>
  <c r="G253" i="39"/>
  <c r="G254" i="39"/>
  <c r="G255" i="39"/>
  <c r="G256" i="39"/>
  <c r="G257" i="39"/>
  <c r="G258" i="39"/>
  <c r="G259" i="39"/>
  <c r="G260" i="39"/>
  <c r="G261" i="39"/>
  <c r="G262" i="39"/>
  <c r="G263" i="39"/>
  <c r="G264" i="39"/>
  <c r="G265" i="39"/>
  <c r="G266" i="39"/>
  <c r="G267" i="39"/>
  <c r="G268" i="39"/>
  <c r="G269" i="39"/>
  <c r="G270" i="39"/>
  <c r="G271" i="39"/>
  <c r="G272" i="39"/>
  <c r="G273" i="39"/>
  <c r="G274" i="39"/>
  <c r="G275" i="39"/>
  <c r="G276" i="39"/>
  <c r="G277" i="39"/>
  <c r="G278" i="39"/>
  <c r="G279" i="39"/>
  <c r="G280" i="39"/>
  <c r="G281" i="39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236" i="37"/>
  <c r="G237" i="37"/>
  <c r="G238" i="37"/>
  <c r="G239" i="37"/>
  <c r="G240" i="37"/>
  <c r="G215" i="35"/>
  <c r="G216" i="35"/>
  <c r="G217" i="35"/>
  <c r="G218" i="35"/>
  <c r="G219" i="35"/>
  <c r="G220" i="35"/>
  <c r="G221" i="35"/>
  <c r="G222" i="35"/>
  <c r="G223" i="35"/>
  <c r="G224" i="35"/>
  <c r="G225" i="35"/>
  <c r="G226" i="35"/>
  <c r="G227" i="35"/>
  <c r="G228" i="35"/>
  <c r="G229" i="35"/>
  <c r="G230" i="35"/>
  <c r="G231" i="35"/>
  <c r="G232" i="35"/>
  <c r="G233" i="35"/>
  <c r="G234" i="35"/>
  <c r="G235" i="35"/>
  <c r="G236" i="35"/>
  <c r="G237" i="35"/>
  <c r="G238" i="35"/>
  <c r="G239" i="35"/>
  <c r="G240" i="35"/>
  <c r="G241" i="35"/>
  <c r="G242" i="35"/>
  <c r="G243" i="35"/>
  <c r="G244" i="35"/>
  <c r="G245" i="35"/>
  <c r="G246" i="35"/>
  <c r="G247" i="35"/>
  <c r="G248" i="35"/>
  <c r="G249" i="35"/>
  <c r="G250" i="35"/>
  <c r="G251" i="35"/>
  <c r="G252" i="35"/>
  <c r="G253" i="35"/>
  <c r="G254" i="35"/>
  <c r="G255" i="35"/>
  <c r="G256" i="35"/>
  <c r="G257" i="35"/>
  <c r="G258" i="35"/>
  <c r="G259" i="35"/>
  <c r="G260" i="35"/>
  <c r="G261" i="35"/>
  <c r="G262" i="35"/>
  <c r="G263" i="35"/>
  <c r="G264" i="35"/>
  <c r="G265" i="35"/>
  <c r="G266" i="35"/>
  <c r="G267" i="35"/>
  <c r="G268" i="35"/>
  <c r="G269" i="35"/>
  <c r="G270" i="35"/>
  <c r="G271" i="35"/>
  <c r="G272" i="35"/>
  <c r="G273" i="35"/>
  <c r="G274" i="35"/>
  <c r="G275" i="35"/>
  <c r="G276" i="35"/>
  <c r="G277" i="35"/>
  <c r="G278" i="35"/>
  <c r="G279" i="35"/>
  <c r="G280" i="35"/>
  <c r="G281" i="35"/>
  <c r="G282" i="35"/>
  <c r="G283" i="35"/>
  <c r="G284" i="35"/>
  <c r="G285" i="35"/>
  <c r="G286" i="35"/>
  <c r="G287" i="35"/>
  <c r="G288" i="35"/>
  <c r="G289" i="35"/>
  <c r="G290" i="35"/>
  <c r="G291" i="35"/>
  <c r="G292" i="35"/>
  <c r="G293" i="35"/>
  <c r="G294" i="35"/>
  <c r="G295" i="35"/>
  <c r="G296" i="35"/>
  <c r="G297" i="35"/>
  <c r="G298" i="35"/>
  <c r="G299" i="35"/>
  <c r="G300" i="35"/>
  <c r="G301" i="35"/>
  <c r="G302" i="35"/>
  <c r="G303" i="35"/>
  <c r="G304" i="35"/>
  <c r="G305" i="35"/>
  <c r="G306" i="35"/>
  <c r="G307" i="35"/>
  <c r="G308" i="35"/>
  <c r="G309" i="35"/>
  <c r="G310" i="35"/>
  <c r="G311" i="35"/>
  <c r="G312" i="35"/>
  <c r="G313" i="35"/>
  <c r="G314" i="35"/>
  <c r="G198" i="24"/>
  <c r="G199" i="24"/>
  <c r="G200" i="24"/>
  <c r="G201" i="24"/>
  <c r="G202" i="24"/>
  <c r="G203" i="24"/>
  <c r="G204" i="24"/>
  <c r="G205" i="24"/>
  <c r="G206" i="24"/>
  <c r="G207" i="24"/>
  <c r="G208" i="24"/>
  <c r="G209" i="24"/>
  <c r="G210" i="24"/>
  <c r="G211" i="24"/>
  <c r="G212" i="24"/>
  <c r="G213" i="24"/>
  <c r="G214" i="24"/>
  <c r="G215" i="24"/>
  <c r="G216" i="24"/>
  <c r="G217" i="24"/>
  <c r="G218" i="24"/>
  <c r="G219" i="24"/>
  <c r="G220" i="24"/>
  <c r="G221" i="24"/>
  <c r="G222" i="24"/>
  <c r="G223" i="24"/>
  <c r="G224" i="24"/>
  <c r="G235" i="32"/>
  <c r="G127" i="41"/>
  <c r="G128" i="41"/>
  <c r="G129" i="41"/>
  <c r="G130" i="41"/>
  <c r="G131" i="41"/>
  <c r="G132" i="41"/>
  <c r="G133" i="41"/>
  <c r="G134" i="41"/>
  <c r="G135" i="41"/>
  <c r="G136" i="41"/>
  <c r="G137" i="41"/>
  <c r="G138" i="41"/>
  <c r="G139" i="41"/>
  <c r="G140" i="41"/>
  <c r="G141" i="41"/>
  <c r="G142" i="41"/>
  <c r="G143" i="41"/>
  <c r="G144" i="41"/>
  <c r="G145" i="41"/>
  <c r="G146" i="41"/>
  <c r="G147" i="41"/>
  <c r="G148" i="41"/>
  <c r="G149" i="41"/>
  <c r="G150" i="41"/>
  <c r="G151" i="41"/>
  <c r="G152" i="41"/>
  <c r="G153" i="41"/>
  <c r="G154" i="41"/>
  <c r="G155" i="41"/>
  <c r="G156" i="41"/>
  <c r="G157" i="41"/>
  <c r="G158" i="41"/>
  <c r="G159" i="41"/>
  <c r="G160" i="41"/>
  <c r="G161" i="41"/>
  <c r="G162" i="41"/>
  <c r="G163" i="41"/>
  <c r="G164" i="41"/>
  <c r="G165" i="41"/>
  <c r="G166" i="41"/>
  <c r="G167" i="41"/>
  <c r="G168" i="41"/>
  <c r="G169" i="41"/>
  <c r="G170" i="41"/>
  <c r="G171" i="41"/>
  <c r="G172" i="41"/>
  <c r="G173" i="41"/>
  <c r="G174" i="41"/>
  <c r="G175" i="41"/>
  <c r="G176" i="41"/>
  <c r="G177" i="41"/>
  <c r="G178" i="41"/>
  <c r="G179" i="41"/>
  <c r="G180" i="41"/>
  <c r="G181" i="41"/>
  <c r="G182" i="41"/>
  <c r="G183" i="41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40" i="45"/>
  <c r="G141" i="45"/>
  <c r="G142" i="45"/>
  <c r="G143" i="45"/>
  <c r="G144" i="45"/>
  <c r="G145" i="45"/>
  <c r="G146" i="45"/>
  <c r="G147" i="45"/>
  <c r="G148" i="45"/>
  <c r="G149" i="45"/>
  <c r="G150" i="45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150" i="43"/>
  <c r="G151" i="43"/>
  <c r="G136" i="25"/>
  <c r="G137" i="25"/>
  <c r="G138" i="25"/>
  <c r="G139" i="25"/>
  <c r="G140" i="25"/>
  <c r="G141" i="25"/>
  <c r="G142" i="25"/>
  <c r="G143" i="25"/>
  <c r="G144" i="25"/>
  <c r="G145" i="25"/>
  <c r="G146" i="25"/>
  <c r="G147" i="25"/>
  <c r="G148" i="25"/>
  <c r="G149" i="25"/>
  <c r="G150" i="25"/>
  <c r="G151" i="25"/>
  <c r="G152" i="25"/>
  <c r="G153" i="25"/>
  <c r="G154" i="25"/>
  <c r="G155" i="25"/>
  <c r="G156" i="25"/>
  <c r="G157" i="25"/>
  <c r="G158" i="25"/>
  <c r="G159" i="25"/>
  <c r="G160" i="25"/>
  <c r="G161" i="25"/>
  <c r="G162" i="25"/>
  <c r="G163" i="25"/>
  <c r="G164" i="25"/>
  <c r="G165" i="25"/>
  <c r="G166" i="25"/>
  <c r="G167" i="25"/>
  <c r="G168" i="25"/>
  <c r="G169" i="25"/>
  <c r="G170" i="25"/>
  <c r="G171" i="25"/>
  <c r="G172" i="25"/>
  <c r="G173" i="25"/>
  <c r="G174" i="25"/>
  <c r="G175" i="25"/>
  <c r="G176" i="25"/>
  <c r="G177" i="25"/>
  <c r="G178" i="25"/>
  <c r="G179" i="25"/>
  <c r="G180" i="25"/>
  <c r="G181" i="25"/>
  <c r="G182" i="25"/>
  <c r="G183" i="25"/>
  <c r="G184" i="25"/>
  <c r="G185" i="25"/>
  <c r="G186" i="25"/>
  <c r="G187" i="25"/>
  <c r="G188" i="25"/>
  <c r="G189" i="25"/>
  <c r="G190" i="25"/>
  <c r="G191" i="25"/>
  <c r="G192" i="25"/>
  <c r="G193" i="25"/>
  <c r="G194" i="25"/>
  <c r="G195" i="25"/>
  <c r="G196" i="25"/>
  <c r="G197" i="25"/>
  <c r="G198" i="25"/>
  <c r="G199" i="25"/>
  <c r="G200" i="25"/>
  <c r="G201" i="25"/>
  <c r="G202" i="25"/>
  <c r="G203" i="25"/>
  <c r="G204" i="25"/>
  <c r="G205" i="25"/>
  <c r="G206" i="25"/>
  <c r="G207" i="25"/>
  <c r="G208" i="25"/>
  <c r="G209" i="25"/>
  <c r="G210" i="25"/>
  <c r="G211" i="25"/>
  <c r="G212" i="25"/>
  <c r="G213" i="25"/>
  <c r="G214" i="25"/>
  <c r="G215" i="25"/>
  <c r="G216" i="25"/>
  <c r="G217" i="25"/>
  <c r="G218" i="25"/>
  <c r="G219" i="25"/>
  <c r="G220" i="25"/>
  <c r="G221" i="25"/>
  <c r="G222" i="25"/>
  <c r="G223" i="25"/>
  <c r="G224" i="25"/>
  <c r="G225" i="25"/>
  <c r="G226" i="25"/>
  <c r="G227" i="25"/>
  <c r="G228" i="25"/>
  <c r="G229" i="25"/>
  <c r="G230" i="25"/>
  <c r="G231" i="25"/>
  <c r="G232" i="25"/>
  <c r="G233" i="25"/>
  <c r="G234" i="25"/>
  <c r="G235" i="25"/>
  <c r="G236" i="25"/>
  <c r="G237" i="25"/>
  <c r="G238" i="25"/>
  <c r="G239" i="25"/>
  <c r="G240" i="25"/>
  <c r="G241" i="25"/>
  <c r="G242" i="25"/>
  <c r="G243" i="25"/>
  <c r="G244" i="25"/>
  <c r="G245" i="25"/>
  <c r="G246" i="25"/>
  <c r="G247" i="25"/>
  <c r="G248" i="25"/>
  <c r="G249" i="25"/>
  <c r="G250" i="25"/>
  <c r="G251" i="25"/>
  <c r="G252" i="25"/>
  <c r="G253" i="25"/>
  <c r="G136" i="42"/>
  <c r="G137" i="42"/>
  <c r="G138" i="42"/>
  <c r="G139" i="42"/>
  <c r="G140" i="42"/>
  <c r="G141" i="42"/>
  <c r="G142" i="42"/>
  <c r="G143" i="42"/>
  <c r="G144" i="42"/>
  <c r="G145" i="42"/>
  <c r="G146" i="42"/>
  <c r="G147" i="42"/>
  <c r="G148" i="42"/>
  <c r="G149" i="42"/>
  <c r="G150" i="42"/>
  <c r="G151" i="42"/>
  <c r="G152" i="42"/>
  <c r="G153" i="42"/>
  <c r="G154" i="42"/>
  <c r="G155" i="42"/>
  <c r="G156" i="42"/>
  <c r="G157" i="42"/>
  <c r="G158" i="42"/>
  <c r="G159" i="42"/>
  <c r="G160" i="42"/>
  <c r="G161" i="42"/>
  <c r="G162" i="42"/>
  <c r="G163" i="42"/>
  <c r="G164" i="42"/>
  <c r="G165" i="42"/>
  <c r="G166" i="42"/>
  <c r="G167" i="42"/>
  <c r="G168" i="42"/>
  <c r="G879" i="7"/>
  <c r="G880" i="7"/>
  <c r="G881" i="7"/>
  <c r="G882" i="7"/>
  <c r="G883" i="7"/>
  <c r="G884" i="7"/>
  <c r="G885" i="7"/>
  <c r="G886" i="7"/>
  <c r="G744" i="23"/>
  <c r="G745" i="23"/>
  <c r="G746" i="23"/>
  <c r="G412" i="28"/>
  <c r="G413" i="28"/>
  <c r="G414" i="2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70" i="40"/>
  <c r="G371" i="40"/>
  <c r="G372" i="40"/>
  <c r="G373" i="40"/>
  <c r="G374" i="40"/>
  <c r="G375" i="40"/>
  <c r="G376" i="40"/>
  <c r="G377" i="40"/>
  <c r="G378" i="40"/>
  <c r="G379" i="40"/>
  <c r="G505" i="22"/>
  <c r="G506" i="22"/>
  <c r="G507" i="22"/>
  <c r="G508" i="22"/>
  <c r="G509" i="22"/>
  <c r="G510" i="22"/>
  <c r="G511" i="22"/>
  <c r="G512" i="22"/>
  <c r="G513" i="22"/>
  <c r="G504" i="18"/>
  <c r="G505" i="18"/>
  <c r="G506" i="18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490" i="15"/>
  <c r="G491" i="15"/>
  <c r="G492" i="15"/>
  <c r="G493" i="15"/>
  <c r="G494" i="15"/>
  <c r="G495" i="15"/>
  <c r="G496" i="15"/>
  <c r="G497" i="15"/>
  <c r="G498" i="15"/>
  <c r="G499" i="15"/>
  <c r="G500" i="15"/>
  <c r="G501" i="15"/>
  <c r="G502" i="15"/>
  <c r="G503" i="15"/>
  <c r="G504" i="15"/>
  <c r="G535" i="9"/>
  <c r="G536" i="9"/>
  <c r="G537" i="9"/>
  <c r="G424" i="13"/>
  <c r="G425" i="13"/>
  <c r="G426" i="13"/>
  <c r="G427" i="13"/>
  <c r="G428" i="13"/>
  <c r="G429" i="13"/>
  <c r="G430" i="13"/>
  <c r="G431" i="13"/>
  <c r="G432" i="13"/>
  <c r="G368" i="2"/>
  <c r="G369" i="2"/>
  <c r="G370" i="2"/>
  <c r="G371" i="2"/>
  <c r="G372" i="2"/>
  <c r="G373" i="2"/>
  <c r="G374" i="2"/>
  <c r="G375" i="2"/>
  <c r="G285" i="46"/>
  <c r="G286" i="46"/>
  <c r="G287" i="46"/>
  <c r="G288" i="46"/>
  <c r="G289" i="46"/>
  <c r="G290" i="46"/>
  <c r="G291" i="46"/>
  <c r="G292" i="46"/>
  <c r="G293" i="46"/>
  <c r="G294" i="46"/>
  <c r="G295" i="46"/>
  <c r="G296" i="46"/>
  <c r="G297" i="46"/>
  <c r="G298" i="46"/>
  <c r="G299" i="46"/>
  <c r="G300" i="46"/>
  <c r="G301" i="46"/>
  <c r="G302" i="46"/>
  <c r="G303" i="46"/>
  <c r="G304" i="46"/>
  <c r="G305" i="46"/>
  <c r="G306" i="46"/>
  <c r="G307" i="46"/>
  <c r="G308" i="46"/>
  <c r="G309" i="46"/>
  <c r="G310" i="46"/>
  <c r="G311" i="46"/>
  <c r="G312" i="46"/>
  <c r="G313" i="46"/>
  <c r="G314" i="46"/>
  <c r="G315" i="46"/>
  <c r="G316" i="46"/>
  <c r="G317" i="46"/>
  <c r="G318" i="46"/>
  <c r="G319" i="46"/>
  <c r="G320" i="46"/>
  <c r="G321" i="46"/>
  <c r="G322" i="46"/>
  <c r="G323" i="46"/>
  <c r="G324" i="46"/>
  <c r="G325" i="46"/>
  <c r="G326" i="46"/>
  <c r="G327" i="46"/>
  <c r="G328" i="46"/>
  <c r="G329" i="46"/>
  <c r="G330" i="46"/>
  <c r="G331" i="46"/>
  <c r="G332" i="46"/>
  <c r="G333" i="46"/>
  <c r="G334" i="46"/>
  <c r="G335" i="46"/>
  <c r="G336" i="46"/>
  <c r="G337" i="46"/>
  <c r="G338" i="46"/>
  <c r="G339" i="46"/>
  <c r="G340" i="46"/>
  <c r="G341" i="46"/>
  <c r="G342" i="46"/>
  <c r="G343" i="46"/>
  <c r="G344" i="46"/>
  <c r="G345" i="46"/>
  <c r="G346" i="46"/>
  <c r="G347" i="46"/>
  <c r="G348" i="46"/>
  <c r="G349" i="46"/>
  <c r="G350" i="46"/>
  <c r="G351" i="46"/>
  <c r="G352" i="46"/>
  <c r="G353" i="46"/>
  <c r="G354" i="46"/>
  <c r="G355" i="46"/>
  <c r="G356" i="46"/>
  <c r="G464" i="4"/>
  <c r="G465" i="4"/>
  <c r="G466" i="4"/>
  <c r="G467" i="4"/>
  <c r="G468" i="4"/>
  <c r="G469" i="4"/>
  <c r="G470" i="4"/>
  <c r="G471" i="4"/>
  <c r="G480" i="34"/>
  <c r="G481" i="34"/>
  <c r="G482" i="34"/>
  <c r="G483" i="34"/>
  <c r="G484" i="34"/>
  <c r="G485" i="34"/>
  <c r="G486" i="34"/>
  <c r="G487" i="34"/>
  <c r="G488" i="34"/>
  <c r="G496" i="19"/>
  <c r="G497" i="19"/>
  <c r="G498" i="19"/>
  <c r="G499" i="19"/>
  <c r="G500" i="19"/>
  <c r="G501" i="19"/>
  <c r="G502" i="19"/>
  <c r="G503" i="19"/>
  <c r="G377" i="29"/>
  <c r="G378" i="29"/>
  <c r="G379" i="29"/>
  <c r="G380" i="29"/>
  <c r="G381" i="29"/>
  <c r="G382" i="29"/>
  <c r="G383" i="29"/>
  <c r="G384" i="29"/>
  <c r="G385" i="29"/>
  <c r="G386" i="29"/>
  <c r="G387" i="29"/>
  <c r="G363" i="14"/>
  <c r="G364" i="14"/>
  <c r="G365" i="14"/>
  <c r="G366" i="14"/>
  <c r="G367" i="14"/>
  <c r="G368" i="14"/>
  <c r="G369" i="14"/>
  <c r="G370" i="14"/>
  <c r="G469" i="10"/>
  <c r="G470" i="10"/>
  <c r="G471" i="10"/>
  <c r="G472" i="10"/>
  <c r="G473" i="10"/>
  <c r="G474" i="10"/>
  <c r="G475" i="10"/>
  <c r="G476" i="10"/>
  <c r="G404" i="36"/>
  <c r="G405" i="36"/>
  <c r="G406" i="36"/>
  <c r="G407" i="36"/>
  <c r="G408" i="36"/>
  <c r="G409" i="36"/>
  <c r="G410" i="36"/>
  <c r="G411" i="36"/>
  <c r="G412" i="36"/>
  <c r="G413" i="36"/>
  <c r="G414" i="36"/>
  <c r="G415" i="36"/>
  <c r="G416" i="36"/>
  <c r="G417" i="36"/>
  <c r="G418" i="36"/>
  <c r="G419" i="36"/>
  <c r="G420" i="36"/>
  <c r="G421" i="36"/>
  <c r="G422" i="36"/>
  <c r="G423" i="36"/>
  <c r="G424" i="36"/>
  <c r="G425" i="36"/>
  <c r="G426" i="36"/>
  <c r="G427" i="36"/>
  <c r="G428" i="36"/>
  <c r="G429" i="36"/>
  <c r="G430" i="36"/>
  <c r="G431" i="36"/>
  <c r="G432" i="36"/>
  <c r="G433" i="36"/>
  <c r="G434" i="36"/>
  <c r="G435" i="36"/>
  <c r="G436" i="36"/>
  <c r="G437" i="36"/>
  <c r="G438" i="36"/>
  <c r="G439" i="36"/>
  <c r="G440" i="36"/>
  <c r="G441" i="36"/>
  <c r="G442" i="36"/>
  <c r="G212" i="20"/>
  <c r="G213" i="20"/>
  <c r="G214" i="20"/>
  <c r="G215" i="20"/>
  <c r="G216" i="20"/>
  <c r="G217" i="20"/>
  <c r="G218" i="20"/>
  <c r="G219" i="20"/>
  <c r="G220" i="20"/>
  <c r="G221" i="20"/>
  <c r="G222" i="20"/>
  <c r="G223" i="20"/>
  <c r="G215" i="33"/>
  <c r="G216" i="33"/>
  <c r="G217" i="33"/>
  <c r="G218" i="33"/>
  <c r="G219" i="33"/>
  <c r="G220" i="33"/>
  <c r="G221" i="33"/>
  <c r="G222" i="33"/>
  <c r="G223" i="33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G202" i="16"/>
  <c r="G203" i="16"/>
  <c r="G204" i="16"/>
  <c r="G205" i="16"/>
  <c r="G206" i="16"/>
  <c r="G207" i="16"/>
  <c r="G395" i="21"/>
  <c r="G396" i="21"/>
  <c r="G397" i="21"/>
  <c r="G398" i="21"/>
  <c r="G399" i="21"/>
  <c r="G400" i="21"/>
  <c r="G401" i="21"/>
  <c r="G402" i="21"/>
  <c r="G403" i="21"/>
  <c r="G404" i="21"/>
  <c r="G405" i="21"/>
  <c r="G406" i="21"/>
  <c r="G407" i="21"/>
  <c r="G408" i="21"/>
  <c r="G409" i="21"/>
  <c r="G410" i="21"/>
  <c r="G411" i="21"/>
  <c r="G412" i="21"/>
  <c r="G413" i="21"/>
  <c r="G414" i="21"/>
  <c r="G415" i="21"/>
  <c r="G416" i="21"/>
  <c r="G417" i="21"/>
  <c r="G418" i="21"/>
  <c r="G337" i="1"/>
  <c r="G338" i="1"/>
  <c r="G382" i="31"/>
  <c r="G383" i="31"/>
  <c r="G384" i="31"/>
  <c r="G385" i="31"/>
  <c r="G386" i="31"/>
  <c r="G387" i="31"/>
  <c r="G388" i="31"/>
  <c r="G389" i="31"/>
  <c r="G390" i="31"/>
  <c r="G391" i="31"/>
  <c r="G392" i="31"/>
  <c r="G393" i="31"/>
  <c r="G394" i="31"/>
  <c r="G395" i="31"/>
  <c r="G396" i="31"/>
  <c r="G397" i="31"/>
  <c r="G398" i="31"/>
  <c r="G399" i="31"/>
  <c r="G400" i="31"/>
  <c r="G401" i="31"/>
  <c r="G402" i="31"/>
  <c r="G403" i="31"/>
  <c r="G404" i="31"/>
  <c r="G405" i="31"/>
  <c r="G406" i="31"/>
  <c r="G407" i="31"/>
  <c r="G408" i="31"/>
  <c r="G409" i="31"/>
  <c r="G410" i="31"/>
  <c r="G411" i="31"/>
  <c r="G412" i="31"/>
  <c r="G413" i="31"/>
  <c r="G414" i="31"/>
  <c r="G415" i="31"/>
  <c r="G416" i="31"/>
  <c r="G417" i="31"/>
  <c r="G418" i="31"/>
  <c r="G419" i="31"/>
  <c r="G420" i="31"/>
  <c r="G421" i="31"/>
  <c r="G422" i="31"/>
  <c r="G423" i="31"/>
  <c r="G424" i="31"/>
  <c r="G425" i="31"/>
  <c r="G426" i="31"/>
  <c r="G427" i="31"/>
  <c r="G428" i="31"/>
  <c r="G429" i="31"/>
  <c r="G430" i="31"/>
  <c r="G431" i="31"/>
  <c r="G432" i="31"/>
  <c r="G315" i="35"/>
  <c r="G316" i="35"/>
  <c r="G317" i="35"/>
  <c r="G318" i="35"/>
  <c r="G319" i="35"/>
  <c r="G320" i="35"/>
  <c r="G321" i="35"/>
  <c r="G322" i="35"/>
  <c r="G323" i="35"/>
  <c r="G324" i="35"/>
  <c r="G325" i="35"/>
  <c r="G326" i="35"/>
  <c r="G327" i="35"/>
  <c r="G328" i="35"/>
  <c r="G329" i="35"/>
  <c r="G330" i="35"/>
  <c r="G331" i="35"/>
  <c r="G332" i="35"/>
  <c r="G333" i="35"/>
  <c r="G334" i="35"/>
  <c r="G335" i="35"/>
  <c r="G336" i="35"/>
  <c r="G337" i="35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08" i="30"/>
  <c r="G309" i="30"/>
  <c r="G310" i="30"/>
  <c r="G311" i="30"/>
  <c r="G312" i="30"/>
  <c r="G313" i="30"/>
  <c r="G314" i="30"/>
  <c r="G315" i="30"/>
  <c r="G316" i="30"/>
  <c r="G317" i="30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08" i="44"/>
  <c r="G309" i="44"/>
  <c r="G310" i="44"/>
  <c r="G311" i="44"/>
  <c r="G312" i="44"/>
  <c r="G282" i="39"/>
  <c r="G283" i="39"/>
  <c r="G284" i="39"/>
  <c r="G285" i="39"/>
  <c r="G286" i="39"/>
  <c r="G287" i="39"/>
  <c r="G288" i="39"/>
  <c r="G289" i="39"/>
  <c r="G290" i="39"/>
  <c r="G291" i="39"/>
  <c r="G292" i="39"/>
  <c r="G293" i="39"/>
  <c r="G294" i="39"/>
  <c r="G295" i="39"/>
  <c r="G296" i="39"/>
  <c r="G297" i="39"/>
  <c r="G298" i="39"/>
  <c r="G299" i="39"/>
  <c r="G300" i="39"/>
  <c r="G301" i="39"/>
  <c r="G302" i="39"/>
  <c r="G303" i="39"/>
  <c r="G304" i="39"/>
  <c r="G305" i="39"/>
  <c r="G306" i="39"/>
  <c r="G307" i="39"/>
  <c r="G308" i="39"/>
  <c r="G309" i="39"/>
  <c r="G310" i="39"/>
  <c r="G311" i="39"/>
  <c r="G312" i="39"/>
  <c r="G313" i="39"/>
  <c r="G314" i="39"/>
  <c r="G315" i="39"/>
  <c r="G316" i="39"/>
  <c r="G317" i="39"/>
  <c r="G318" i="39"/>
  <c r="G319" i="39"/>
  <c r="G254" i="25"/>
  <c r="G255" i="25"/>
  <c r="G256" i="25"/>
  <c r="G257" i="25"/>
  <c r="G258" i="25"/>
  <c r="G259" i="25"/>
  <c r="G260" i="25"/>
  <c r="G261" i="25"/>
  <c r="G262" i="25"/>
  <c r="G263" i="25"/>
  <c r="G264" i="25"/>
  <c r="G265" i="25"/>
  <c r="G266" i="25"/>
  <c r="G267" i="25"/>
  <c r="G268" i="25"/>
  <c r="G269" i="25"/>
  <c r="G270" i="25"/>
  <c r="G271" i="25"/>
  <c r="G272" i="25"/>
  <c r="G273" i="25"/>
  <c r="G274" i="25"/>
  <c r="G275" i="25"/>
  <c r="G276" i="25"/>
  <c r="G277" i="25"/>
  <c r="G278" i="25"/>
  <c r="G279" i="25"/>
  <c r="G280" i="25"/>
  <c r="G281" i="25"/>
  <c r="G282" i="25"/>
  <c r="G283" i="25"/>
  <c r="G284" i="25"/>
  <c r="G285" i="25"/>
  <c r="G286" i="25"/>
  <c r="G287" i="25"/>
  <c r="G288" i="25"/>
  <c r="G289" i="25"/>
  <c r="G290" i="25"/>
  <c r="G291" i="25"/>
  <c r="G292" i="25"/>
  <c r="G293" i="25"/>
  <c r="G294" i="25"/>
  <c r="G295" i="25"/>
  <c r="G296" i="25"/>
  <c r="G297" i="25"/>
  <c r="G298" i="25"/>
  <c r="G299" i="25"/>
  <c r="G300" i="25"/>
  <c r="G301" i="25"/>
  <c r="G302" i="25"/>
  <c r="G303" i="25"/>
  <c r="G304" i="25"/>
  <c r="G305" i="25"/>
  <c r="G306" i="25"/>
  <c r="G307" i="25"/>
  <c r="G308" i="25"/>
  <c r="G309" i="25"/>
  <c r="G310" i="25"/>
  <c r="G311" i="25"/>
  <c r="G312" i="25"/>
  <c r="G313" i="25"/>
  <c r="G314" i="25"/>
  <c r="G241" i="37"/>
  <c r="G242" i="37"/>
  <c r="G243" i="37"/>
  <c r="G244" i="37"/>
  <c r="G245" i="37"/>
  <c r="G246" i="37"/>
  <c r="G247" i="37"/>
  <c r="G248" i="37"/>
  <c r="G249" i="37"/>
  <c r="G250" i="37"/>
  <c r="G251" i="37"/>
  <c r="G252" i="37"/>
  <c r="G253" i="37"/>
  <c r="G254" i="37"/>
  <c r="G255" i="37"/>
  <c r="G256" i="37"/>
  <c r="G257" i="37"/>
  <c r="G258" i="37"/>
  <c r="G259" i="37"/>
  <c r="G260" i="37"/>
  <c r="G261" i="37"/>
  <c r="G262" i="37"/>
  <c r="G263" i="37"/>
  <c r="G264" i="37"/>
  <c r="G265" i="37"/>
  <c r="G266" i="37"/>
  <c r="G267" i="37"/>
  <c r="G268" i="37"/>
  <c r="G269" i="37"/>
  <c r="G270" i="37"/>
  <c r="G271" i="37"/>
  <c r="G272" i="37"/>
  <c r="G273" i="37"/>
  <c r="G274" i="37"/>
  <c r="G275" i="37"/>
  <c r="G276" i="37"/>
  <c r="G277" i="37"/>
  <c r="G278" i="37"/>
  <c r="G279" i="37"/>
  <c r="G280" i="37"/>
  <c r="G281" i="37"/>
  <c r="G282" i="37"/>
  <c r="G283" i="37"/>
  <c r="G284" i="37"/>
  <c r="G285" i="37"/>
  <c r="G286" i="37"/>
  <c r="G287" i="37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G301" i="12"/>
  <c r="G302" i="12"/>
  <c r="G303" i="12"/>
  <c r="G304" i="12"/>
  <c r="G305" i="12"/>
  <c r="G306" i="12"/>
  <c r="G307" i="12"/>
  <c r="G308" i="12"/>
  <c r="G309" i="12"/>
  <c r="G310" i="12"/>
  <c r="G311" i="12"/>
  <c r="G312" i="12"/>
  <c r="G313" i="12"/>
  <c r="G314" i="12"/>
  <c r="G315" i="12"/>
  <c r="G316" i="12"/>
  <c r="G317" i="12"/>
  <c r="G318" i="12"/>
  <c r="G225" i="24"/>
  <c r="G226" i="24"/>
  <c r="G227" i="24"/>
  <c r="G228" i="24"/>
  <c r="G229" i="24"/>
  <c r="G230" i="24"/>
  <c r="G231" i="24"/>
  <c r="G184" i="41"/>
  <c r="G185" i="41"/>
  <c r="G186" i="41"/>
  <c r="G187" i="41"/>
  <c r="G188" i="41"/>
  <c r="G189" i="41"/>
  <c r="G190" i="41"/>
  <c r="G191" i="41"/>
  <c r="G192" i="41"/>
  <c r="G193" i="41"/>
  <c r="G194" i="41"/>
  <c r="G195" i="41"/>
  <c r="G196" i="41"/>
  <c r="G197" i="41"/>
  <c r="G198" i="41"/>
  <c r="G199" i="41"/>
  <c r="G200" i="41"/>
  <c r="G201" i="41"/>
  <c r="G202" i="41"/>
  <c r="G203" i="41"/>
  <c r="G204" i="41"/>
  <c r="G205" i="41"/>
  <c r="G206" i="41"/>
  <c r="G207" i="41"/>
  <c r="G208" i="41"/>
  <c r="G209" i="41"/>
  <c r="G210" i="41"/>
  <c r="G211" i="41"/>
  <c r="G212" i="41"/>
  <c r="G213" i="41"/>
  <c r="G214" i="41"/>
  <c r="G215" i="41"/>
  <c r="G216" i="41"/>
  <c r="G217" i="41"/>
  <c r="G218" i="41"/>
  <c r="G219" i="41"/>
  <c r="G220" i="41"/>
  <c r="G221" i="41"/>
  <c r="G222" i="41"/>
  <c r="G223" i="41"/>
  <c r="G224" i="41"/>
  <c r="G225" i="41"/>
  <c r="G226" i="41"/>
  <c r="G227" i="41"/>
  <c r="G228" i="41"/>
  <c r="G229" i="41"/>
  <c r="G236" i="32"/>
  <c r="G237" i="32"/>
  <c r="G238" i="32"/>
  <c r="G169" i="42"/>
  <c r="G170" i="42"/>
  <c r="G171" i="42"/>
  <c r="G172" i="42"/>
  <c r="G173" i="42"/>
  <c r="G174" i="42"/>
  <c r="G175" i="42"/>
  <c r="G176" i="42"/>
  <c r="G177" i="42"/>
  <c r="G178" i="42"/>
  <c r="G179" i="42"/>
  <c r="G180" i="42"/>
  <c r="G181" i="42"/>
  <c r="G182" i="42"/>
  <c r="G183" i="42"/>
  <c r="G184" i="42"/>
  <c r="G185" i="42"/>
  <c r="G186" i="42"/>
  <c r="G187" i="42"/>
  <c r="G188" i="42"/>
  <c r="G189" i="42"/>
  <c r="G190" i="42"/>
  <c r="G191" i="42"/>
  <c r="G192" i="42"/>
  <c r="G193" i="42"/>
  <c r="G194" i="42"/>
  <c r="G195" i="42"/>
  <c r="G196" i="42"/>
  <c r="G197" i="42"/>
  <c r="G198" i="42"/>
  <c r="G199" i="42"/>
  <c r="G200" i="42"/>
  <c r="G201" i="42"/>
  <c r="G202" i="42"/>
  <c r="G203" i="42"/>
  <c r="G204" i="42"/>
  <c r="G205" i="42"/>
  <c r="G151" i="45"/>
  <c r="G152" i="45"/>
  <c r="G153" i="45"/>
  <c r="G154" i="45"/>
  <c r="G155" i="45"/>
  <c r="G156" i="45"/>
  <c r="G157" i="45"/>
  <c r="G158" i="45"/>
  <c r="G159" i="45"/>
  <c r="G160" i="45"/>
  <c r="G161" i="45"/>
  <c r="G162" i="45"/>
  <c r="G163" i="45"/>
  <c r="G164" i="45"/>
  <c r="G165" i="45"/>
  <c r="G166" i="45"/>
  <c r="G167" i="45"/>
  <c r="G168" i="45"/>
  <c r="G169" i="45"/>
  <c r="G170" i="45"/>
  <c r="G171" i="45"/>
  <c r="G172" i="45"/>
  <c r="G173" i="45"/>
  <c r="G174" i="45"/>
  <c r="G175" i="45"/>
  <c r="G176" i="45"/>
  <c r="G177" i="45"/>
  <c r="G178" i="45"/>
  <c r="G179" i="45"/>
  <c r="G180" i="45"/>
  <c r="G181" i="45"/>
  <c r="G182" i="45"/>
  <c r="G183" i="45"/>
  <c r="G184" i="45"/>
  <c r="G185" i="45"/>
  <c r="G186" i="45"/>
  <c r="G187" i="45"/>
  <c r="G188" i="45"/>
  <c r="G189" i="45"/>
  <c r="G190" i="45"/>
  <c r="G191" i="45"/>
  <c r="G192" i="45"/>
  <c r="G193" i="45"/>
  <c r="G194" i="45"/>
  <c r="G195" i="45"/>
  <c r="G196" i="45"/>
  <c r="G197" i="45"/>
  <c r="G198" i="45"/>
  <c r="G199" i="45"/>
  <c r="G200" i="45"/>
  <c r="G201" i="45"/>
  <c r="G202" i="45"/>
  <c r="G203" i="45"/>
  <c r="G204" i="45"/>
  <c r="G205" i="45"/>
  <c r="G206" i="45"/>
  <c r="G207" i="45"/>
  <c r="G208" i="45"/>
  <c r="G209" i="45"/>
  <c r="G210" i="45"/>
  <c r="G211" i="45"/>
  <c r="G212" i="45"/>
  <c r="G213" i="45"/>
  <c r="G214" i="45"/>
  <c r="G215" i="45"/>
  <c r="G216" i="45"/>
  <c r="G217" i="45"/>
  <c r="G218" i="45"/>
  <c r="G219" i="45"/>
  <c r="G220" i="45"/>
  <c r="G221" i="45"/>
  <c r="G222" i="45"/>
  <c r="G223" i="45"/>
  <c r="G224" i="45"/>
  <c r="G225" i="45"/>
  <c r="G226" i="45"/>
  <c r="G227" i="45"/>
  <c r="G228" i="45"/>
  <c r="G229" i="45"/>
  <c r="G230" i="45"/>
  <c r="G231" i="45"/>
  <c r="G232" i="45"/>
  <c r="G233" i="45"/>
  <c r="G234" i="45"/>
  <c r="G235" i="45"/>
  <c r="G236" i="45"/>
  <c r="G237" i="45"/>
  <c r="G238" i="45"/>
  <c r="G239" i="45"/>
  <c r="G240" i="45"/>
  <c r="G241" i="45"/>
  <c r="G242" i="45"/>
  <c r="G243" i="45"/>
  <c r="G244" i="45"/>
  <c r="G245" i="45"/>
  <c r="G246" i="45"/>
  <c r="G247" i="45"/>
  <c r="G248" i="45"/>
  <c r="G249" i="45"/>
  <c r="G250" i="45"/>
  <c r="G251" i="45"/>
  <c r="G252" i="45"/>
  <c r="G253" i="45"/>
  <c r="G254" i="45"/>
  <c r="G255" i="45"/>
  <c r="G256" i="45"/>
  <c r="G257" i="45"/>
  <c r="G258" i="45"/>
  <c r="G259" i="45"/>
  <c r="G260" i="45"/>
  <c r="G261" i="45"/>
  <c r="G262" i="45"/>
  <c r="G263" i="45"/>
  <c r="G264" i="45"/>
  <c r="G265" i="45"/>
  <c r="G266" i="45"/>
  <c r="G267" i="45"/>
  <c r="G268" i="45"/>
  <c r="G269" i="45"/>
  <c r="G270" i="45"/>
  <c r="G152" i="43"/>
  <c r="G153" i="43"/>
  <c r="G154" i="43"/>
  <c r="G155" i="43"/>
  <c r="G156" i="43"/>
  <c r="G157" i="43"/>
  <c r="G887" i="7"/>
  <c r="G888" i="7"/>
  <c r="G889" i="7"/>
  <c r="G890" i="7"/>
  <c r="G891" i="7"/>
  <c r="G892" i="7"/>
  <c r="G893" i="7"/>
  <c r="G894" i="7"/>
  <c r="G895" i="7"/>
  <c r="G896" i="7"/>
  <c r="G897" i="7"/>
  <c r="G747" i="23"/>
  <c r="G748" i="23"/>
  <c r="G749" i="23"/>
  <c r="G750" i="23"/>
  <c r="G751" i="23"/>
  <c r="G752" i="23"/>
  <c r="G753" i="23"/>
  <c r="G754" i="23"/>
  <c r="G755" i="23"/>
  <c r="G756" i="23"/>
  <c r="G757" i="23"/>
  <c r="G758" i="23"/>
  <c r="G759" i="23"/>
  <c r="G760" i="23"/>
  <c r="G761" i="23"/>
  <c r="G762" i="23"/>
  <c r="G763" i="23"/>
  <c r="G764" i="23"/>
  <c r="G765" i="23"/>
  <c r="G766" i="23"/>
  <c r="G767" i="23"/>
  <c r="G768" i="23"/>
  <c r="G769" i="23"/>
  <c r="G770" i="23"/>
  <c r="G771" i="23"/>
  <c r="G772" i="23"/>
  <c r="G773" i="23"/>
  <c r="G774" i="23"/>
  <c r="G775" i="23"/>
  <c r="G415" i="28"/>
  <c r="G416" i="28"/>
  <c r="G417" i="28"/>
  <c r="G418" i="28"/>
  <c r="G419" i="28"/>
  <c r="G420" i="28"/>
  <c r="G421" i="28"/>
  <c r="G422" i="28"/>
  <c r="G357" i="46"/>
  <c r="G358" i="46"/>
  <c r="G359" i="46"/>
  <c r="G360" i="46"/>
  <c r="G361" i="46"/>
  <c r="G362" i="46"/>
  <c r="G363" i="46"/>
  <c r="G364" i="46"/>
  <c r="G365" i="46"/>
  <c r="G366" i="46"/>
  <c r="G367" i="46"/>
  <c r="G368" i="46"/>
  <c r="G369" i="46"/>
  <c r="G370" i="46"/>
  <c r="G371" i="46"/>
  <c r="G372" i="46"/>
  <c r="G373" i="46"/>
  <c r="G374" i="46"/>
  <c r="G375" i="46"/>
  <c r="G376" i="46"/>
  <c r="G377" i="46"/>
  <c r="G378" i="46"/>
  <c r="G379" i="46"/>
  <c r="G380" i="46"/>
  <c r="G381" i="46"/>
  <c r="G382" i="46"/>
  <c r="G383" i="46"/>
  <c r="G384" i="46"/>
  <c r="G385" i="46"/>
  <c r="G386" i="46"/>
  <c r="G387" i="46"/>
  <c r="G388" i="46"/>
  <c r="G389" i="46"/>
  <c r="G390" i="46"/>
  <c r="G391" i="46"/>
  <c r="G171" i="47"/>
  <c r="G172" i="47"/>
  <c r="G173" i="47"/>
  <c r="G174" i="47"/>
  <c r="G175" i="47"/>
  <c r="G176" i="47"/>
  <c r="G177" i="47"/>
  <c r="G178" i="47"/>
  <c r="G179" i="47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380" i="40"/>
  <c r="G381" i="40"/>
  <c r="G382" i="40"/>
  <c r="G383" i="40"/>
  <c r="G384" i="40"/>
  <c r="G385" i="40"/>
  <c r="G386" i="40"/>
  <c r="G387" i="40"/>
  <c r="G388" i="40"/>
  <c r="G389" i="40"/>
  <c r="G390" i="40"/>
  <c r="G391" i="40"/>
  <c r="G392" i="40"/>
  <c r="G393" i="40"/>
  <c r="G394" i="40"/>
  <c r="G395" i="40"/>
  <c r="G396" i="40"/>
  <c r="G397" i="40"/>
  <c r="G398" i="40"/>
  <c r="G399" i="40"/>
  <c r="G400" i="40"/>
  <c r="G401" i="40"/>
  <c r="G402" i="40"/>
  <c r="G403" i="40"/>
  <c r="G404" i="40"/>
  <c r="G405" i="40"/>
  <c r="G406" i="40"/>
  <c r="G407" i="40"/>
  <c r="G408" i="40"/>
  <c r="G409" i="40"/>
  <c r="G410" i="40"/>
  <c r="G411" i="40"/>
  <c r="G412" i="40"/>
  <c r="G413" i="40"/>
  <c r="G414" i="40"/>
  <c r="G415" i="40"/>
  <c r="G416" i="40"/>
  <c r="G417" i="40"/>
  <c r="G418" i="40"/>
  <c r="G419" i="40"/>
  <c r="G420" i="40"/>
  <c r="G421" i="40"/>
  <c r="G422" i="40"/>
  <c r="G423" i="40"/>
  <c r="G424" i="40"/>
  <c r="G425" i="40"/>
  <c r="G426" i="40"/>
  <c r="G427" i="40"/>
  <c r="G428" i="40"/>
  <c r="G429" i="40"/>
  <c r="G430" i="40"/>
  <c r="G514" i="22"/>
  <c r="G515" i="22"/>
  <c r="G516" i="22"/>
  <c r="G517" i="22"/>
  <c r="G518" i="22"/>
  <c r="G519" i="22"/>
  <c r="G520" i="22"/>
  <c r="G521" i="22"/>
  <c r="G507" i="18"/>
  <c r="G508" i="18"/>
  <c r="G509" i="18"/>
  <c r="G510" i="18"/>
  <c r="G511" i="18"/>
  <c r="G512" i="18"/>
  <c r="G513" i="18"/>
  <c r="G514" i="18"/>
  <c r="G515" i="18"/>
  <c r="G505" i="15"/>
  <c r="G506" i="15"/>
  <c r="G538" i="9"/>
  <c r="G539" i="9"/>
  <c r="G540" i="9"/>
  <c r="G433" i="13"/>
  <c r="G434" i="13"/>
  <c r="G435" i="13"/>
  <c r="G436" i="13"/>
  <c r="G437" i="13"/>
  <c r="G438" i="13"/>
  <c r="G439" i="13"/>
  <c r="G440" i="13"/>
  <c r="G441" i="13"/>
  <c r="G442" i="13"/>
  <c r="G443" i="13"/>
  <c r="G444" i="13"/>
  <c r="G376" i="2"/>
  <c r="G377" i="2"/>
  <c r="G378" i="2"/>
  <c r="G379" i="2"/>
  <c r="G380" i="2"/>
  <c r="G381" i="2"/>
  <c r="G382" i="2"/>
  <c r="G489" i="34"/>
  <c r="G490" i="34"/>
  <c r="G491" i="34"/>
  <c r="G492" i="34"/>
  <c r="G493" i="34"/>
  <c r="G494" i="34"/>
  <c r="G495" i="34"/>
  <c r="G496" i="34"/>
  <c r="G497" i="34"/>
  <c r="G498" i="34"/>
  <c r="G499" i="34"/>
  <c r="G500" i="34"/>
  <c r="G501" i="34"/>
  <c r="G502" i="34"/>
  <c r="G503" i="34"/>
  <c r="G504" i="34"/>
  <c r="G505" i="34"/>
  <c r="G506" i="34"/>
  <c r="G507" i="34"/>
  <c r="G508" i="34"/>
  <c r="G509" i="34"/>
  <c r="G510" i="34"/>
  <c r="G511" i="34"/>
  <c r="G512" i="3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338" i="35"/>
  <c r="G339" i="35"/>
  <c r="G340" i="35"/>
  <c r="G341" i="35"/>
  <c r="G342" i="35"/>
  <c r="G343" i="35"/>
  <c r="G344" i="35"/>
  <c r="G345" i="35"/>
  <c r="G504" i="19"/>
  <c r="G505" i="19"/>
  <c r="G506" i="19"/>
  <c r="G507" i="19"/>
  <c r="G508" i="19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375" i="17"/>
  <c r="G376" i="17"/>
  <c r="G377" i="17"/>
  <c r="G378" i="17"/>
  <c r="G379" i="17"/>
  <c r="G380" i="17"/>
  <c r="G381" i="17"/>
  <c r="G388" i="29"/>
  <c r="G389" i="29"/>
  <c r="G390" i="29"/>
  <c r="G391" i="29"/>
  <c r="G392" i="29"/>
  <c r="G393" i="29"/>
  <c r="G394" i="29"/>
  <c r="G395" i="29"/>
  <c r="G396" i="29"/>
  <c r="G397" i="29"/>
  <c r="G398" i="29"/>
  <c r="G399" i="29"/>
  <c r="G400" i="29"/>
  <c r="G401" i="29"/>
  <c r="G402" i="29"/>
  <c r="G403" i="29"/>
  <c r="G404" i="29"/>
  <c r="G405" i="29"/>
  <c r="G406" i="29"/>
  <c r="G407" i="29"/>
  <c r="G408" i="29"/>
  <c r="G409" i="29"/>
  <c r="G410" i="29"/>
  <c r="G411" i="29"/>
  <c r="G412" i="29"/>
  <c r="G413" i="29"/>
  <c r="G414" i="29"/>
  <c r="G415" i="29"/>
  <c r="G416" i="29"/>
  <c r="G417" i="29"/>
  <c r="G418" i="29"/>
  <c r="G419" i="29"/>
  <c r="G420" i="29"/>
  <c r="G421" i="29"/>
  <c r="G422" i="29"/>
  <c r="G423" i="29"/>
  <c r="G424" i="29"/>
  <c r="G425" i="29"/>
  <c r="G426" i="29"/>
  <c r="G427" i="29"/>
  <c r="G428" i="29"/>
  <c r="G429" i="29"/>
  <c r="G430" i="29"/>
  <c r="G431" i="29"/>
  <c r="G432" i="29"/>
  <c r="G433" i="29"/>
  <c r="G434" i="29"/>
  <c r="G435" i="29"/>
  <c r="G436" i="29"/>
  <c r="G437" i="29"/>
  <c r="G438" i="29"/>
  <c r="G439" i="29"/>
  <c r="G440" i="29"/>
  <c r="G441" i="29"/>
  <c r="G371" i="14"/>
  <c r="G372" i="14"/>
  <c r="G373" i="14"/>
  <c r="G374" i="14"/>
  <c r="G375" i="14"/>
  <c r="G376" i="14"/>
  <c r="G377" i="14"/>
  <c r="G378" i="14"/>
  <c r="G379" i="14"/>
  <c r="G288" i="37"/>
  <c r="G443" i="36"/>
  <c r="G444" i="36"/>
  <c r="G445" i="36"/>
  <c r="G446" i="36"/>
  <c r="G447" i="36"/>
  <c r="G448" i="36"/>
  <c r="G449" i="36"/>
  <c r="G450" i="36"/>
  <c r="G451" i="36"/>
  <c r="G452" i="36"/>
  <c r="G453" i="36"/>
  <c r="G454" i="36"/>
  <c r="G455" i="36"/>
  <c r="G456" i="36"/>
  <c r="G457" i="36"/>
  <c r="G458" i="36"/>
  <c r="G459" i="36"/>
  <c r="G460" i="36"/>
  <c r="G461" i="36"/>
  <c r="G462" i="36"/>
  <c r="G463" i="36"/>
  <c r="G464" i="36"/>
  <c r="G465" i="36"/>
  <c r="G466" i="36"/>
  <c r="G467" i="36"/>
  <c r="G468" i="36"/>
  <c r="G469" i="36"/>
  <c r="G419" i="21"/>
  <c r="G420" i="21"/>
  <c r="G421" i="21"/>
  <c r="G422" i="21"/>
  <c r="G423" i="21"/>
  <c r="G424" i="21"/>
  <c r="G425" i="21"/>
  <c r="G426" i="21"/>
  <c r="G427" i="21"/>
  <c r="G428" i="21"/>
  <c r="G429" i="21"/>
  <c r="G430" i="21"/>
  <c r="G431" i="21"/>
  <c r="G432" i="21"/>
  <c r="G433" i="21"/>
  <c r="G434" i="21"/>
  <c r="G435" i="21"/>
  <c r="G436" i="21"/>
  <c r="G437" i="21"/>
  <c r="G438" i="21"/>
  <c r="G439" i="21"/>
  <c r="G440" i="21"/>
  <c r="G441" i="21"/>
  <c r="G433" i="31"/>
  <c r="G224" i="20"/>
  <c r="G225" i="20"/>
  <c r="G226" i="20"/>
  <c r="G227" i="20"/>
  <c r="G228" i="20"/>
  <c r="G229" i="20"/>
  <c r="G230" i="20"/>
  <c r="G231" i="20"/>
  <c r="G232" i="20"/>
  <c r="G233" i="20"/>
  <c r="G224" i="33"/>
  <c r="G225" i="33"/>
  <c r="G226" i="33"/>
  <c r="G227" i="33"/>
  <c r="G228" i="33"/>
  <c r="G229" i="33"/>
  <c r="G208" i="16"/>
  <c r="G209" i="16"/>
  <c r="G210" i="16"/>
  <c r="G211" i="16"/>
  <c r="G212" i="16"/>
  <c r="G213" i="16"/>
  <c r="G214" i="16"/>
  <c r="G215" i="16"/>
  <c r="G216" i="16"/>
  <c r="G217" i="16"/>
  <c r="G218" i="16"/>
  <c r="G219" i="16"/>
  <c r="G220" i="16"/>
  <c r="G221" i="16"/>
  <c r="G222" i="16"/>
  <c r="G223" i="16"/>
  <c r="G224" i="16"/>
  <c r="G225" i="16"/>
  <c r="G386" i="11"/>
  <c r="G387" i="11"/>
  <c r="G388" i="11"/>
  <c r="G389" i="11"/>
  <c r="G390" i="11"/>
  <c r="G391" i="11"/>
  <c r="G392" i="11"/>
  <c r="G393" i="11"/>
  <c r="G394" i="11"/>
  <c r="G395" i="11"/>
  <c r="G396" i="11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18" i="30"/>
  <c r="G319" i="30"/>
  <c r="G320" i="30"/>
  <c r="G321" i="30"/>
  <c r="G322" i="30"/>
  <c r="G323" i="30"/>
  <c r="G324" i="30"/>
  <c r="G325" i="30"/>
  <c r="G326" i="30"/>
  <c r="G327" i="30"/>
  <c r="G328" i="30"/>
  <c r="G329" i="30"/>
  <c r="G330" i="30"/>
  <c r="G331" i="30"/>
  <c r="G332" i="30"/>
  <c r="G333" i="30"/>
  <c r="G334" i="30"/>
  <c r="G335" i="30"/>
  <c r="G336" i="30"/>
  <c r="G337" i="30"/>
  <c r="G338" i="30"/>
  <c r="G339" i="30"/>
  <c r="G340" i="30"/>
  <c r="G341" i="30"/>
  <c r="G342" i="30"/>
  <c r="G343" i="30"/>
  <c r="G344" i="30"/>
  <c r="G345" i="30"/>
  <c r="G346" i="30"/>
  <c r="G347" i="30"/>
  <c r="G348" i="30"/>
  <c r="G349" i="30"/>
  <c r="G350" i="30"/>
  <c r="G351" i="30"/>
  <c r="G352" i="30"/>
  <c r="G353" i="30"/>
  <c r="G354" i="30"/>
  <c r="G355" i="30"/>
  <c r="G356" i="30"/>
  <c r="G357" i="30"/>
  <c r="G358" i="30"/>
  <c r="G359" i="30"/>
  <c r="G360" i="30"/>
  <c r="G361" i="30"/>
  <c r="G362" i="30"/>
  <c r="G363" i="30"/>
  <c r="G364" i="30"/>
  <c r="G365" i="30"/>
  <c r="G366" i="30"/>
  <c r="G367" i="30"/>
  <c r="G368" i="30"/>
  <c r="G369" i="30"/>
  <c r="G370" i="30"/>
  <c r="G371" i="30"/>
  <c r="G372" i="30"/>
  <c r="G373" i="30"/>
  <c r="G374" i="30"/>
  <c r="G375" i="30"/>
  <c r="G376" i="30"/>
  <c r="G377" i="30"/>
  <c r="G378" i="30"/>
  <c r="G379" i="30"/>
  <c r="G380" i="30"/>
  <c r="G381" i="30"/>
  <c r="G382" i="30"/>
  <c r="G383" i="30"/>
  <c r="G384" i="30"/>
  <c r="G385" i="30"/>
  <c r="G386" i="30"/>
  <c r="G387" i="30"/>
  <c r="G388" i="30"/>
  <c r="G389" i="30"/>
  <c r="G390" i="30"/>
  <c r="G391" i="30"/>
  <c r="G392" i="30"/>
  <c r="G393" i="30"/>
  <c r="G394" i="30"/>
  <c r="G395" i="30"/>
  <c r="G396" i="30"/>
  <c r="G315" i="25"/>
  <c r="G316" i="25"/>
  <c r="G319" i="12"/>
  <c r="G320" i="12"/>
  <c r="G321" i="12"/>
  <c r="G322" i="12"/>
  <c r="G323" i="12"/>
  <c r="G324" i="12"/>
  <c r="G325" i="12"/>
  <c r="G326" i="12"/>
  <c r="G327" i="12"/>
  <c r="G328" i="12"/>
  <c r="G329" i="12"/>
  <c r="G330" i="12"/>
  <c r="G331" i="12"/>
  <c r="G332" i="12"/>
  <c r="G333" i="12"/>
  <c r="G334" i="12"/>
  <c r="G335" i="12"/>
  <c r="G336" i="12"/>
  <c r="G337" i="12"/>
  <c r="G338" i="12"/>
  <c r="G339" i="12"/>
  <c r="G340" i="12"/>
  <c r="G341" i="12"/>
  <c r="G342" i="12"/>
  <c r="G343" i="12"/>
  <c r="G344" i="12"/>
  <c r="G345" i="12"/>
  <c r="G346" i="12"/>
  <c r="G347" i="12"/>
  <c r="G348" i="12"/>
  <c r="G349" i="12"/>
  <c r="G350" i="12"/>
  <c r="G351" i="12"/>
  <c r="G352" i="12"/>
  <c r="G353" i="12"/>
  <c r="G354" i="12"/>
  <c r="G355" i="12"/>
  <c r="G356" i="12"/>
  <c r="G357" i="12"/>
  <c r="G358" i="12"/>
  <c r="G359" i="12"/>
  <c r="G360" i="12"/>
  <c r="G361" i="12"/>
  <c r="G362" i="12"/>
  <c r="G363" i="12"/>
  <c r="G364" i="12"/>
  <c r="G365" i="12"/>
  <c r="G366" i="12"/>
  <c r="G367" i="12"/>
  <c r="G368" i="12"/>
  <c r="G369" i="12"/>
  <c r="G370" i="12"/>
  <c r="G371" i="12"/>
  <c r="G372" i="12"/>
  <c r="G373" i="12"/>
  <c r="G374" i="12"/>
  <c r="G375" i="12"/>
  <c r="G376" i="12"/>
  <c r="G377" i="12"/>
  <c r="G378" i="12"/>
  <c r="G379" i="12"/>
  <c r="G380" i="12"/>
  <c r="G381" i="12"/>
  <c r="G382" i="12"/>
  <c r="G383" i="12"/>
  <c r="G384" i="12"/>
  <c r="G385" i="12"/>
  <c r="G386" i="12"/>
  <c r="G387" i="12"/>
  <c r="G388" i="12"/>
  <c r="G389" i="12"/>
  <c r="G390" i="12"/>
  <c r="G391" i="12"/>
  <c r="G392" i="12"/>
  <c r="G393" i="12"/>
  <c r="G394" i="12"/>
  <c r="G395" i="12"/>
  <c r="G320" i="39"/>
  <c r="G321" i="39"/>
  <c r="G322" i="39"/>
  <c r="G323" i="39"/>
  <c r="G324" i="39"/>
  <c r="G325" i="39"/>
  <c r="G326" i="39"/>
  <c r="G327" i="39"/>
  <c r="G328" i="39"/>
  <c r="G329" i="39"/>
  <c r="G330" i="39"/>
  <c r="G331" i="39"/>
  <c r="G332" i="39"/>
  <c r="G333" i="39"/>
  <c r="G334" i="39"/>
  <c r="G335" i="39"/>
  <c r="G336" i="39"/>
  <c r="G337" i="39"/>
  <c r="G338" i="39"/>
  <c r="G339" i="39"/>
  <c r="G340" i="39"/>
  <c r="G341" i="39"/>
  <c r="G342" i="39"/>
  <c r="G343" i="39"/>
  <c r="G344" i="39"/>
  <c r="G345" i="39"/>
  <c r="G346" i="39"/>
  <c r="G347" i="39"/>
  <c r="G348" i="39"/>
  <c r="G349" i="39"/>
  <c r="G350" i="39"/>
  <c r="G351" i="39"/>
  <c r="G352" i="39"/>
  <c r="G353" i="39"/>
  <c r="G354" i="39"/>
  <c r="G355" i="39"/>
  <c r="G356" i="39"/>
  <c r="G357" i="39"/>
  <c r="G358" i="39"/>
  <c r="G359" i="39"/>
  <c r="G360" i="39"/>
  <c r="G361" i="39"/>
  <c r="G362" i="39"/>
  <c r="G363" i="39"/>
  <c r="G364" i="39"/>
  <c r="G365" i="39"/>
  <c r="G366" i="39"/>
  <c r="G367" i="39"/>
  <c r="G368" i="39"/>
  <c r="G369" i="39"/>
  <c r="G370" i="39"/>
  <c r="G371" i="39"/>
  <c r="G372" i="39"/>
  <c r="G373" i="39"/>
  <c r="G374" i="39"/>
  <c r="G375" i="39"/>
  <c r="G376" i="39"/>
  <c r="G377" i="39"/>
  <c r="G378" i="39"/>
  <c r="G379" i="39"/>
  <c r="G380" i="39"/>
  <c r="G381" i="39"/>
  <c r="G382" i="39"/>
  <c r="G383" i="39"/>
  <c r="G384" i="39"/>
  <c r="G385" i="39"/>
  <c r="G386" i="39"/>
  <c r="G387" i="39"/>
  <c r="G388" i="39"/>
  <c r="G389" i="39"/>
  <c r="G390" i="39"/>
  <c r="G391" i="39"/>
  <c r="G392" i="39"/>
  <c r="G393" i="39"/>
  <c r="G394" i="39"/>
  <c r="G395" i="39"/>
  <c r="G396" i="39"/>
  <c r="G397" i="39"/>
  <c r="G398" i="39"/>
  <c r="G399" i="39"/>
  <c r="G400" i="39"/>
  <c r="G401" i="39"/>
  <c r="G402" i="39"/>
  <c r="G313" i="44"/>
  <c r="G314" i="44"/>
  <c r="G315" i="44"/>
  <c r="G316" i="44"/>
  <c r="G317" i="44"/>
  <c r="G318" i="44"/>
  <c r="G319" i="44"/>
  <c r="G320" i="44"/>
  <c r="G321" i="44"/>
  <c r="G322" i="44"/>
  <c r="G323" i="44"/>
  <c r="G324" i="44"/>
  <c r="G271" i="45"/>
  <c r="G272" i="45"/>
  <c r="G273" i="45"/>
  <c r="G274" i="45"/>
  <c r="G275" i="45"/>
  <c r="G276" i="45"/>
  <c r="G277" i="45"/>
  <c r="G278" i="45"/>
  <c r="G279" i="45"/>
  <c r="G280" i="45"/>
  <c r="G281" i="45"/>
  <c r="G282" i="45"/>
  <c r="G283" i="45"/>
  <c r="G284" i="45"/>
  <c r="G285" i="45"/>
  <c r="G286" i="45"/>
  <c r="G287" i="45"/>
  <c r="G288" i="45"/>
  <c r="G289" i="45"/>
  <c r="G290" i="45"/>
  <c r="G291" i="45"/>
  <c r="G292" i="45"/>
  <c r="G293" i="45"/>
  <c r="G294" i="45"/>
  <c r="G295" i="45"/>
  <c r="G296" i="45"/>
  <c r="G297" i="45"/>
  <c r="G298" i="45"/>
  <c r="G299" i="45"/>
  <c r="G300" i="45"/>
  <c r="G301" i="45"/>
  <c r="G302" i="45"/>
  <c r="G303" i="45"/>
  <c r="G304" i="45"/>
  <c r="G305" i="45"/>
  <c r="G306" i="45"/>
  <c r="G307" i="45"/>
  <c r="G308" i="45"/>
  <c r="G309" i="45"/>
  <c r="G310" i="45"/>
  <c r="G311" i="45"/>
  <c r="G312" i="45"/>
  <c r="G313" i="45"/>
  <c r="G314" i="45"/>
  <c r="G315" i="45"/>
  <c r="G316" i="45"/>
  <c r="G317" i="45"/>
  <c r="G318" i="45"/>
  <c r="G319" i="45"/>
  <c r="G320" i="45"/>
  <c r="G321" i="45"/>
  <c r="G322" i="45"/>
  <c r="G323" i="45"/>
  <c r="G324" i="45"/>
  <c r="G325" i="45"/>
  <c r="G326" i="45"/>
  <c r="G327" i="45"/>
  <c r="G328" i="45"/>
  <c r="G329" i="45"/>
  <c r="G330" i="45"/>
  <c r="G331" i="45"/>
  <c r="G332" i="45"/>
  <c r="G333" i="45"/>
  <c r="G334" i="45"/>
  <c r="G335" i="45"/>
  <c r="G336" i="45"/>
  <c r="G337" i="45"/>
  <c r="G338" i="45"/>
  <c r="G232" i="24"/>
  <c r="G233" i="24"/>
  <c r="G234" i="24"/>
  <c r="G235" i="24"/>
  <c r="G236" i="24"/>
  <c r="G237" i="24"/>
  <c r="G238" i="24"/>
  <c r="G239" i="24"/>
  <c r="G240" i="24"/>
  <c r="G241" i="24"/>
  <c r="G242" i="24"/>
  <c r="G243" i="24"/>
  <c r="G244" i="24"/>
  <c r="G245" i="24"/>
  <c r="G246" i="24"/>
  <c r="G247" i="24"/>
  <c r="G248" i="24"/>
  <c r="G249" i="24"/>
  <c r="G250" i="24"/>
  <c r="G251" i="24"/>
  <c r="G252" i="24"/>
  <c r="G253" i="24"/>
  <c r="G254" i="24"/>
  <c r="G255" i="24"/>
  <c r="G256" i="24"/>
  <c r="G257" i="24"/>
  <c r="G258" i="24"/>
  <c r="G259" i="24"/>
  <c r="G260" i="24"/>
  <c r="G261" i="24"/>
  <c r="G262" i="24"/>
  <c r="G263" i="24"/>
  <c r="G264" i="24"/>
  <c r="G265" i="24"/>
  <c r="G266" i="24"/>
  <c r="G267" i="24"/>
  <c r="G268" i="24"/>
  <c r="G269" i="24"/>
  <c r="G270" i="24"/>
  <c r="G271" i="24"/>
  <c r="G272" i="24"/>
  <c r="G273" i="24"/>
  <c r="G274" i="24"/>
  <c r="G275" i="24"/>
  <c r="G276" i="24"/>
  <c r="G277" i="24"/>
  <c r="G278" i="24"/>
  <c r="G279" i="24"/>
  <c r="G280" i="24"/>
  <c r="G281" i="24"/>
  <c r="G282" i="24"/>
  <c r="G283" i="24"/>
  <c r="G284" i="24"/>
  <c r="G285" i="24"/>
  <c r="G286" i="24"/>
  <c r="G287" i="24"/>
  <c r="G288" i="24"/>
  <c r="G289" i="24"/>
  <c r="G290" i="24"/>
  <c r="G291" i="24"/>
  <c r="G292" i="24"/>
  <c r="G293" i="24"/>
  <c r="G294" i="24"/>
  <c r="G295" i="24"/>
  <c r="G296" i="24"/>
  <c r="G297" i="24"/>
  <c r="G298" i="24"/>
  <c r="G299" i="24"/>
  <c r="G300" i="24"/>
  <c r="G301" i="24"/>
  <c r="G302" i="24"/>
  <c r="G303" i="24"/>
  <c r="G304" i="24"/>
  <c r="G305" i="24"/>
  <c r="G306" i="24"/>
  <c r="G307" i="24"/>
  <c r="G308" i="24"/>
  <c r="G309" i="24"/>
  <c r="G310" i="24"/>
  <c r="G311" i="24"/>
  <c r="G312" i="24"/>
  <c r="G313" i="24"/>
  <c r="G314" i="24"/>
  <c r="G315" i="24"/>
  <c r="G316" i="24"/>
  <c r="G317" i="24"/>
  <c r="G318" i="24"/>
  <c r="G319" i="24"/>
  <c r="G320" i="24"/>
  <c r="G321" i="24"/>
  <c r="G322" i="24"/>
  <c r="G323" i="24"/>
  <c r="G230" i="41"/>
  <c r="G231" i="41"/>
  <c r="G232" i="41"/>
  <c r="G233" i="41"/>
  <c r="G234" i="41"/>
  <c r="G235" i="41"/>
  <c r="G236" i="41"/>
  <c r="G237" i="41"/>
  <c r="G238" i="41"/>
  <c r="G239" i="41"/>
  <c r="G240" i="41"/>
  <c r="G241" i="41"/>
  <c r="G242" i="41"/>
  <c r="G243" i="41"/>
  <c r="G244" i="41"/>
  <c r="G245" i="41"/>
  <c r="G246" i="41"/>
  <c r="G247" i="41"/>
  <c r="G248" i="41"/>
  <c r="G249" i="41"/>
  <c r="G250" i="41"/>
  <c r="G251" i="41"/>
  <c r="G252" i="41"/>
  <c r="G253" i="41"/>
  <c r="G254" i="41"/>
  <c r="G255" i="41"/>
  <c r="G256" i="41"/>
  <c r="G257" i="41"/>
  <c r="G258" i="41"/>
  <c r="G259" i="41"/>
  <c r="G260" i="41"/>
  <c r="G261" i="41"/>
  <c r="G262" i="41"/>
  <c r="G263" i="41"/>
  <c r="G264" i="41"/>
  <c r="G265" i="41"/>
  <c r="G266" i="41"/>
  <c r="G267" i="41"/>
  <c r="G268" i="41"/>
  <c r="G269" i="41"/>
  <c r="G270" i="41"/>
  <c r="G271" i="41"/>
  <c r="G272" i="41"/>
  <c r="G273" i="41"/>
  <c r="G274" i="41"/>
  <c r="G275" i="41"/>
  <c r="G276" i="41"/>
  <c r="G277" i="41"/>
  <c r="G278" i="41"/>
  <c r="G279" i="41"/>
  <c r="G280" i="41"/>
  <c r="G281" i="41"/>
  <c r="G282" i="41"/>
  <c r="G283" i="41"/>
  <c r="G284" i="41"/>
  <c r="G285" i="41"/>
  <c r="G286" i="41"/>
  <c r="G287" i="41"/>
  <c r="G288" i="41"/>
  <c r="G289" i="41"/>
  <c r="G290" i="41"/>
  <c r="G291" i="41"/>
  <c r="G292" i="41"/>
  <c r="G293" i="41"/>
  <c r="G294" i="41"/>
  <c r="G295" i="41"/>
  <c r="G296" i="41"/>
  <c r="G297" i="41"/>
  <c r="G298" i="41"/>
  <c r="G299" i="41"/>
  <c r="G300" i="41"/>
  <c r="G301" i="41"/>
  <c r="G302" i="41"/>
  <c r="G303" i="41"/>
  <c r="G304" i="41"/>
  <c r="G305" i="41"/>
  <c r="G306" i="41"/>
  <c r="G307" i="41"/>
  <c r="G308" i="41"/>
  <c r="G309" i="41"/>
  <c r="G310" i="41"/>
  <c r="G311" i="41"/>
  <c r="G312" i="41"/>
  <c r="G313" i="41"/>
  <c r="G314" i="41"/>
  <c r="G315" i="41"/>
  <c r="G316" i="41"/>
  <c r="G317" i="41"/>
  <c r="G318" i="41"/>
  <c r="G319" i="41"/>
  <c r="G320" i="41"/>
  <c r="G321" i="41"/>
  <c r="G322" i="41"/>
  <c r="G323" i="41"/>
  <c r="G324" i="41"/>
  <c r="G325" i="41"/>
  <c r="G326" i="41"/>
  <c r="G327" i="41"/>
  <c r="G328" i="41"/>
  <c r="G329" i="41"/>
  <c r="G330" i="41"/>
  <c r="G331" i="41"/>
  <c r="G332" i="41"/>
  <c r="G333" i="41"/>
  <c r="G334" i="41"/>
  <c r="G335" i="41"/>
  <c r="G336" i="41"/>
  <c r="G337" i="41"/>
  <c r="G338" i="41"/>
  <c r="G339" i="41"/>
  <c r="G340" i="41"/>
  <c r="G341" i="41"/>
  <c r="G342" i="41"/>
  <c r="G343" i="41"/>
  <c r="G344" i="41"/>
  <c r="G345" i="41"/>
  <c r="G346" i="41"/>
  <c r="G347" i="41"/>
  <c r="G348" i="41"/>
  <c r="G349" i="41"/>
  <c r="G350" i="41"/>
  <c r="G351" i="41"/>
  <c r="G352" i="41"/>
  <c r="G353" i="41"/>
  <c r="G354" i="41"/>
  <c r="G355" i="41"/>
  <c r="G356" i="41"/>
  <c r="G357" i="41"/>
  <c r="G358" i="41"/>
  <c r="G359" i="41"/>
  <c r="G360" i="41"/>
  <c r="G361" i="41"/>
  <c r="G362" i="41"/>
  <c r="G363" i="41"/>
  <c r="G364" i="41"/>
  <c r="G365" i="41"/>
  <c r="G366" i="41"/>
  <c r="G367" i="41"/>
  <c r="G368" i="41"/>
  <c r="G369" i="41"/>
  <c r="G370" i="41"/>
  <c r="G371" i="41"/>
  <c r="G372" i="41"/>
  <c r="G373" i="41"/>
  <c r="G374" i="41"/>
  <c r="G375" i="41"/>
  <c r="G376" i="41"/>
  <c r="G377" i="41"/>
  <c r="G378" i="41"/>
  <c r="G379" i="41"/>
  <c r="G380" i="41"/>
  <c r="G381" i="41"/>
  <c r="G382" i="41"/>
  <c r="G383" i="41"/>
  <c r="G384" i="41"/>
  <c r="G385" i="41"/>
  <c r="G386" i="41"/>
  <c r="G387" i="41"/>
  <c r="G388" i="41"/>
  <c r="G389" i="41"/>
  <c r="G390" i="41"/>
  <c r="G391" i="41"/>
  <c r="G392" i="41"/>
  <c r="G393" i="41"/>
  <c r="G394" i="41"/>
  <c r="G395" i="41"/>
  <c r="G396" i="41"/>
  <c r="G397" i="41"/>
  <c r="G398" i="41"/>
  <c r="G399" i="41"/>
  <c r="G400" i="41"/>
  <c r="G401" i="41"/>
  <c r="G402" i="41"/>
  <c r="G403" i="41"/>
  <c r="G404" i="41"/>
  <c r="G405" i="41"/>
  <c r="G406" i="41"/>
  <c r="G407" i="41"/>
  <c r="G408" i="41"/>
  <c r="G409" i="41"/>
  <c r="G410" i="41"/>
  <c r="G411" i="41"/>
  <c r="G412" i="41"/>
  <c r="G413" i="41"/>
  <c r="G414" i="41"/>
  <c r="G415" i="41"/>
  <c r="G416" i="41"/>
  <c r="G417" i="41"/>
  <c r="G418" i="41"/>
  <c r="G419" i="41"/>
  <c r="G239" i="32"/>
  <c r="G240" i="32"/>
  <c r="G241" i="32"/>
  <c r="G242" i="32"/>
  <c r="G243" i="32"/>
  <c r="G244" i="32"/>
  <c r="G245" i="32"/>
  <c r="G246" i="32"/>
  <c r="G247" i="32"/>
  <c r="G248" i="32"/>
  <c r="G249" i="32"/>
  <c r="G250" i="32"/>
  <c r="G251" i="32"/>
  <c r="G252" i="32"/>
  <c r="G253" i="32"/>
  <c r="G254" i="32"/>
  <c r="G255" i="32"/>
  <c r="G256" i="32"/>
  <c r="G257" i="32"/>
  <c r="G258" i="32"/>
  <c r="G259" i="32"/>
  <c r="G260" i="32"/>
  <c r="G261" i="32"/>
  <c r="G262" i="32"/>
  <c r="G206" i="42"/>
  <c r="G207" i="42"/>
  <c r="G208" i="42"/>
  <c r="G209" i="42"/>
  <c r="G158" i="43"/>
  <c r="G159" i="43"/>
  <c r="G160" i="43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776" i="23"/>
  <c r="G777" i="23"/>
  <c r="G778" i="23"/>
  <c r="G779" i="23"/>
  <c r="G780" i="23"/>
  <c r="G781" i="23"/>
  <c r="G782" i="23"/>
  <c r="G783" i="23"/>
  <c r="G784" i="23"/>
  <c r="G785" i="23"/>
  <c r="G786" i="23"/>
  <c r="G787" i="23"/>
  <c r="G788" i="23"/>
  <c r="G789" i="23"/>
  <c r="G790" i="23"/>
  <c r="G791" i="23"/>
  <c r="G792" i="23"/>
  <c r="G793" i="23"/>
  <c r="G794" i="23"/>
  <c r="G795" i="23"/>
  <c r="G796" i="23"/>
  <c r="G797" i="23"/>
  <c r="G798" i="23"/>
  <c r="G799" i="23"/>
  <c r="G800" i="23"/>
  <c r="G801" i="23"/>
  <c r="G802" i="23"/>
  <c r="G803" i="23"/>
  <c r="G804" i="23"/>
  <c r="G805" i="23"/>
  <c r="G806" i="23"/>
  <c r="G807" i="23"/>
  <c r="G808" i="23"/>
  <c r="G809" i="23"/>
  <c r="G810" i="23"/>
  <c r="G811" i="23"/>
  <c r="G423" i="28"/>
  <c r="G424" i="28"/>
  <c r="G425" i="28"/>
  <c r="G426" i="28"/>
  <c r="G427" i="28"/>
  <c r="G428" i="28"/>
  <c r="G429" i="28"/>
  <c r="G430" i="28"/>
  <c r="G431" i="28"/>
  <c r="G432" i="28"/>
  <c r="G433" i="28"/>
  <c r="G434" i="28"/>
  <c r="G435" i="28"/>
  <c r="G436" i="28"/>
  <c r="G437" i="28"/>
  <c r="G438" i="28"/>
  <c r="G439" i="28"/>
  <c r="G440" i="28"/>
  <c r="G441" i="28"/>
  <c r="G442" i="28"/>
  <c r="G443" i="28"/>
  <c r="G444" i="28"/>
  <c r="G445" i="28"/>
  <c r="G446" i="28"/>
  <c r="G392" i="46"/>
  <c r="G393" i="46"/>
  <c r="G394" i="46"/>
  <c r="G395" i="46"/>
  <c r="G396" i="46"/>
  <c r="G397" i="46"/>
  <c r="G398" i="46"/>
  <c r="G399" i="46"/>
  <c r="G400" i="46"/>
  <c r="G401" i="46"/>
  <c r="G402" i="46"/>
  <c r="G403" i="46"/>
  <c r="G404" i="46"/>
  <c r="G405" i="46"/>
  <c r="G406" i="46"/>
  <c r="G407" i="46"/>
  <c r="G408" i="46"/>
  <c r="G409" i="46"/>
  <c r="G410" i="46"/>
  <c r="G411" i="46"/>
  <c r="G412" i="46"/>
  <c r="G413" i="46"/>
  <c r="G414" i="46"/>
  <c r="G415" i="46"/>
  <c r="G416" i="46"/>
  <c r="G417" i="46"/>
  <c r="G180" i="47"/>
  <c r="G181" i="47"/>
  <c r="G182" i="47"/>
  <c r="G183" i="47"/>
  <c r="G184" i="47"/>
  <c r="G185" i="47"/>
  <c r="G410" i="8"/>
  <c r="G411" i="8"/>
  <c r="G412" i="8"/>
  <c r="G413" i="8"/>
  <c r="G414" i="8"/>
  <c r="G415" i="8"/>
  <c r="G416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568" i="27"/>
  <c r="G569" i="27"/>
  <c r="G570" i="27"/>
  <c r="G571" i="27"/>
  <c r="G572" i="27"/>
  <c r="G573" i="27"/>
  <c r="G574" i="27"/>
  <c r="G575" i="27"/>
  <c r="G576" i="27"/>
  <c r="G577" i="27"/>
  <c r="G578" i="27"/>
  <c r="G579" i="27"/>
  <c r="G580" i="27"/>
  <c r="G581" i="27"/>
  <c r="G582" i="27"/>
  <c r="G583" i="27"/>
  <c r="G584" i="27"/>
  <c r="G585" i="27"/>
  <c r="G586" i="27"/>
  <c r="G587" i="27"/>
  <c r="G588" i="27"/>
  <c r="G589" i="27"/>
  <c r="G590" i="27"/>
  <c r="G591" i="27"/>
  <c r="G592" i="27"/>
  <c r="G593" i="27"/>
  <c r="G594" i="27"/>
  <c r="G595" i="27"/>
  <c r="G596" i="27"/>
  <c r="G597" i="27"/>
  <c r="G598" i="27"/>
  <c r="G599" i="27"/>
  <c r="G600" i="27"/>
  <c r="G601" i="27"/>
  <c r="G602" i="27"/>
  <c r="G603" i="27"/>
  <c r="G604" i="27"/>
  <c r="G605" i="27"/>
  <c r="G606" i="27"/>
  <c r="G607" i="27"/>
  <c r="G608" i="27"/>
  <c r="G609" i="27"/>
  <c r="G610" i="27"/>
  <c r="G611" i="27"/>
  <c r="G612" i="27"/>
  <c r="G431" i="40"/>
  <c r="G432" i="40"/>
  <c r="G433" i="40"/>
  <c r="G434" i="40"/>
  <c r="G435" i="40"/>
  <c r="G436" i="40"/>
  <c r="G437" i="40"/>
  <c r="G486" i="4"/>
  <c r="G487" i="4"/>
  <c r="G488" i="4"/>
  <c r="G489" i="4"/>
  <c r="G490" i="4"/>
  <c r="G491" i="4"/>
  <c r="G492" i="4"/>
  <c r="G493" i="4"/>
  <c r="G494" i="4"/>
  <c r="G495" i="4"/>
  <c r="G496" i="4"/>
  <c r="G504" i="10"/>
  <c r="G505" i="10"/>
  <c r="G506" i="10"/>
  <c r="G507" i="10"/>
  <c r="G508" i="10"/>
  <c r="G509" i="10"/>
  <c r="G510" i="10"/>
  <c r="G511" i="10"/>
  <c r="G512" i="10"/>
  <c r="G513" i="10"/>
  <c r="G552" i="3"/>
  <c r="G522" i="22"/>
  <c r="G523" i="22"/>
  <c r="G524" i="22"/>
  <c r="G525" i="22"/>
  <c r="G526" i="22"/>
  <c r="G527" i="22"/>
  <c r="G528" i="22"/>
  <c r="G529" i="22"/>
  <c r="G530" i="22"/>
  <c r="G531" i="22"/>
  <c r="G532" i="22"/>
  <c r="G533" i="22"/>
  <c r="G534" i="22"/>
  <c r="G535" i="22"/>
  <c r="G516" i="18"/>
  <c r="G517" i="18"/>
  <c r="G518" i="18"/>
  <c r="G519" i="18"/>
  <c r="G520" i="18"/>
  <c r="G521" i="18"/>
  <c r="G522" i="18"/>
  <c r="G523" i="18"/>
  <c r="G524" i="18"/>
  <c r="G525" i="18"/>
  <c r="G526" i="18"/>
  <c r="G527" i="18"/>
  <c r="G528" i="18"/>
  <c r="G529" i="18"/>
  <c r="G530" i="18"/>
  <c r="G507" i="15"/>
  <c r="G508" i="15"/>
  <c r="G509" i="15"/>
  <c r="G510" i="15"/>
  <c r="G511" i="15"/>
  <c r="G512" i="15"/>
  <c r="G513" i="15"/>
  <c r="G514" i="15"/>
  <c r="G515" i="15"/>
  <c r="G541" i="9"/>
  <c r="G542" i="9"/>
  <c r="G543" i="9"/>
  <c r="G544" i="9"/>
  <c r="G545" i="9"/>
  <c r="G546" i="9"/>
  <c r="G547" i="9"/>
  <c r="G548" i="9"/>
  <c r="G549" i="9"/>
  <c r="G550" i="9"/>
  <c r="G551" i="9"/>
  <c r="G552" i="9"/>
  <c r="G509" i="19"/>
  <c r="G510" i="19"/>
  <c r="G511" i="19"/>
  <c r="G512" i="19"/>
  <c r="G513" i="19"/>
  <c r="G514" i="19"/>
  <c r="G515" i="19"/>
  <c r="G516" i="19"/>
  <c r="G517" i="19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445" i="13"/>
  <c r="G446" i="13"/>
  <c r="G447" i="13"/>
  <c r="G448" i="13"/>
  <c r="G449" i="13"/>
  <c r="G450" i="13"/>
  <c r="G451" i="13"/>
  <c r="G452" i="13"/>
  <c r="G453" i="13"/>
  <c r="G454" i="13"/>
  <c r="G455" i="13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46" i="35"/>
  <c r="G347" i="35"/>
  <c r="G348" i="35"/>
  <c r="G349" i="35"/>
  <c r="G350" i="35"/>
  <c r="G351" i="35"/>
  <c r="G352" i="35"/>
  <c r="G353" i="35"/>
  <c r="G354" i="35"/>
  <c r="G355" i="35"/>
  <c r="G356" i="35"/>
  <c r="G357" i="35"/>
  <c r="G324" i="24"/>
  <c r="G325" i="24"/>
  <c r="G326" i="24"/>
  <c r="G327" i="24"/>
  <c r="G328" i="24"/>
  <c r="G329" i="24"/>
  <c r="G330" i="24"/>
  <c r="G331" i="24"/>
  <c r="G332" i="24"/>
  <c r="G333" i="24"/>
  <c r="G334" i="24"/>
  <c r="G335" i="24"/>
  <c r="G336" i="24"/>
  <c r="G337" i="24"/>
  <c r="G338" i="24"/>
  <c r="G339" i="24"/>
  <c r="G340" i="24"/>
  <c r="G341" i="24"/>
  <c r="G342" i="24"/>
  <c r="G343" i="24"/>
  <c r="G344" i="24"/>
  <c r="G345" i="24"/>
  <c r="G346" i="24"/>
  <c r="G347" i="24"/>
  <c r="G348" i="24"/>
  <c r="G349" i="24"/>
  <c r="G350" i="24"/>
  <c r="G351" i="24"/>
  <c r="G352" i="24"/>
  <c r="G353" i="24"/>
  <c r="G354" i="24"/>
  <c r="G355" i="24"/>
  <c r="G356" i="24"/>
  <c r="G357" i="24"/>
  <c r="G358" i="24"/>
  <c r="G359" i="24"/>
  <c r="G360" i="24"/>
  <c r="G361" i="24"/>
  <c r="G362" i="24"/>
  <c r="G363" i="24"/>
  <c r="G364" i="24"/>
  <c r="G365" i="24"/>
  <c r="G366" i="24"/>
  <c r="G367" i="24"/>
  <c r="G368" i="24"/>
  <c r="G369" i="24"/>
  <c r="G370" i="24"/>
  <c r="G371" i="24"/>
  <c r="G372" i="24"/>
  <c r="G373" i="24"/>
  <c r="G374" i="24"/>
  <c r="G375" i="24"/>
  <c r="G376" i="24"/>
  <c r="G377" i="24"/>
  <c r="G378" i="24"/>
  <c r="G379" i="24"/>
  <c r="G380" i="24"/>
  <c r="G381" i="24"/>
  <c r="G382" i="24"/>
  <c r="G383" i="24"/>
  <c r="G384" i="24"/>
  <c r="G385" i="24"/>
  <c r="G386" i="24"/>
  <c r="G387" i="24"/>
  <c r="G388" i="24"/>
  <c r="G389" i="24"/>
  <c r="G390" i="24"/>
  <c r="G391" i="24"/>
  <c r="G392" i="24"/>
  <c r="G393" i="24"/>
  <c r="G394" i="24"/>
  <c r="G395" i="24"/>
  <c r="G396" i="24"/>
  <c r="G397" i="24"/>
  <c r="G398" i="24"/>
  <c r="G399" i="24"/>
  <c r="G400" i="24"/>
  <c r="G401" i="24"/>
  <c r="G402" i="24"/>
  <c r="G403" i="24"/>
  <c r="G404" i="24"/>
  <c r="G405" i="24"/>
  <c r="G406" i="24"/>
  <c r="G407" i="24"/>
  <c r="G408" i="24"/>
  <c r="G409" i="24"/>
  <c r="G410" i="24"/>
  <c r="G411" i="24"/>
  <c r="G412" i="24"/>
  <c r="G413" i="24"/>
  <c r="G414" i="24"/>
  <c r="G415" i="24"/>
  <c r="G416" i="24"/>
  <c r="G417" i="24"/>
  <c r="G418" i="24"/>
  <c r="G419" i="24"/>
  <c r="G420" i="24"/>
  <c r="G421" i="24"/>
  <c r="G422" i="24"/>
  <c r="G423" i="24"/>
  <c r="G424" i="24"/>
  <c r="G425" i="24"/>
  <c r="G426" i="24"/>
  <c r="G427" i="24"/>
  <c r="G428" i="24"/>
  <c r="G429" i="24"/>
  <c r="G430" i="24"/>
  <c r="G431" i="24"/>
  <c r="G432" i="24"/>
  <c r="G433" i="24"/>
  <c r="G434" i="24"/>
  <c r="G435" i="24"/>
  <c r="G436" i="24"/>
  <c r="G437" i="24"/>
  <c r="G362" i="1"/>
  <c r="G442" i="29"/>
  <c r="G443" i="29"/>
  <c r="G444" i="29"/>
  <c r="G445" i="29"/>
  <c r="G446" i="29"/>
  <c r="G447" i="29"/>
  <c r="G448" i="29"/>
  <c r="G449" i="29"/>
  <c r="G450" i="29"/>
  <c r="G451" i="29"/>
  <c r="G452" i="29"/>
  <c r="G453" i="29"/>
  <c r="G454" i="29"/>
  <c r="G455" i="29"/>
  <c r="G456" i="29"/>
  <c r="G457" i="29"/>
  <c r="G458" i="29"/>
  <c r="G459" i="29"/>
  <c r="G460" i="29"/>
  <c r="G461" i="29"/>
  <c r="G462" i="29"/>
  <c r="G463" i="29"/>
  <c r="G464" i="29"/>
  <c r="G465" i="29"/>
  <c r="G466" i="29"/>
  <c r="G467" i="29"/>
  <c r="G468" i="29"/>
  <c r="G469" i="29"/>
  <c r="G470" i="29"/>
  <c r="G471" i="29"/>
  <c r="G472" i="29"/>
  <c r="G473" i="29"/>
  <c r="G474" i="29"/>
  <c r="G475" i="29"/>
  <c r="G476" i="29"/>
  <c r="G477" i="29"/>
  <c r="G478" i="29"/>
  <c r="G479" i="29"/>
  <c r="G480" i="29"/>
  <c r="G481" i="29"/>
  <c r="G482" i="29"/>
  <c r="G483" i="29"/>
  <c r="G484" i="29"/>
  <c r="G485" i="29"/>
  <c r="G486" i="29"/>
  <c r="G487" i="29"/>
  <c r="G488" i="29"/>
  <c r="G470" i="36"/>
  <c r="G471" i="36"/>
  <c r="G472" i="36"/>
  <c r="G473" i="36"/>
  <c r="G474" i="36"/>
  <c r="G475" i="36"/>
  <c r="G476" i="36"/>
  <c r="G380" i="14"/>
  <c r="G381" i="14"/>
  <c r="G382" i="14"/>
  <c r="G383" i="14"/>
  <c r="G384" i="14"/>
  <c r="G385" i="14"/>
  <c r="G386" i="14"/>
  <c r="G387" i="14"/>
  <c r="G388" i="14"/>
  <c r="G389" i="14"/>
  <c r="G289" i="37"/>
  <c r="G290" i="37"/>
  <c r="G291" i="37"/>
  <c r="G292" i="37"/>
  <c r="G293" i="37"/>
  <c r="G294" i="37"/>
  <c r="G295" i="37"/>
  <c r="G296" i="37"/>
  <c r="G297" i="37"/>
  <c r="G298" i="37"/>
  <c r="G299" i="37"/>
  <c r="G300" i="37"/>
  <c r="G301" i="37"/>
  <c r="G302" i="37"/>
  <c r="G303" i="37"/>
  <c r="G304" i="37"/>
  <c r="G305" i="37"/>
  <c r="G306" i="37"/>
  <c r="G442" i="21"/>
  <c r="G443" i="21"/>
  <c r="G444" i="21"/>
  <c r="G445" i="21"/>
  <c r="G446" i="21"/>
  <c r="G447" i="21"/>
  <c r="G448" i="21"/>
  <c r="G449" i="21"/>
  <c r="G450" i="21"/>
  <c r="G451" i="21"/>
  <c r="G452" i="21"/>
  <c r="G453" i="21"/>
  <c r="G454" i="21"/>
  <c r="G455" i="21"/>
  <c r="G456" i="21"/>
  <c r="G434" i="31"/>
  <c r="G435" i="31"/>
  <c r="G436" i="31"/>
  <c r="G234" i="20"/>
  <c r="G235" i="20"/>
  <c r="G236" i="20"/>
  <c r="G237" i="20"/>
  <c r="G238" i="20"/>
  <c r="G239" i="20"/>
  <c r="G240" i="20"/>
  <c r="G241" i="20"/>
  <c r="G242" i="20"/>
  <c r="G243" i="20"/>
  <c r="G244" i="20"/>
  <c r="G245" i="20"/>
  <c r="G246" i="20"/>
  <c r="G247" i="20"/>
  <c r="G248" i="20"/>
  <c r="G230" i="33"/>
  <c r="G231" i="33"/>
  <c r="G232" i="33"/>
  <c r="G233" i="33"/>
  <c r="G234" i="33"/>
  <c r="G235" i="33"/>
  <c r="G236" i="33"/>
  <c r="G237" i="33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226" i="16"/>
  <c r="G227" i="16"/>
  <c r="G228" i="16"/>
  <c r="G229" i="16"/>
  <c r="G230" i="16"/>
  <c r="G231" i="16"/>
  <c r="G232" i="16"/>
  <c r="G233" i="16"/>
  <c r="G234" i="16"/>
  <c r="G235" i="16"/>
  <c r="G236" i="16"/>
  <c r="G237" i="16"/>
  <c r="G238" i="16"/>
  <c r="G239" i="16"/>
  <c r="G240" i="16"/>
  <c r="G241" i="16"/>
  <c r="G242" i="16"/>
  <c r="G243" i="16"/>
  <c r="G244" i="16"/>
  <c r="G245" i="16"/>
  <c r="G246" i="16"/>
  <c r="G247" i="16"/>
  <c r="G248" i="16"/>
  <c r="G249" i="16"/>
  <c r="G250" i="16"/>
  <c r="G251" i="16"/>
  <c r="G252" i="16"/>
  <c r="G253" i="16"/>
  <c r="G254" i="16"/>
  <c r="G255" i="16"/>
  <c r="G256" i="16"/>
  <c r="G257" i="16"/>
  <c r="G258" i="16"/>
  <c r="G259" i="16"/>
  <c r="G260" i="16"/>
  <c r="G261" i="16"/>
  <c r="G262" i="16"/>
  <c r="G263" i="16"/>
  <c r="G264" i="16"/>
  <c r="G265" i="16"/>
  <c r="G266" i="16"/>
  <c r="G397" i="11"/>
  <c r="G398" i="11"/>
  <c r="G399" i="11"/>
  <c r="G400" i="11"/>
  <c r="G401" i="11"/>
  <c r="G402" i="11"/>
  <c r="G403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16" i="11"/>
  <c r="G417" i="11"/>
  <c r="G418" i="11"/>
  <c r="G419" i="11"/>
  <c r="G420" i="11"/>
  <c r="G421" i="11"/>
  <c r="G422" i="11"/>
  <c r="G423" i="11"/>
  <c r="G424" i="11"/>
  <c r="G425" i="11"/>
  <c r="G426" i="11"/>
  <c r="G396" i="12"/>
  <c r="G397" i="12"/>
  <c r="G398" i="12"/>
  <c r="G399" i="12"/>
  <c r="G400" i="12"/>
  <c r="G401" i="12"/>
  <c r="G402" i="12"/>
  <c r="G403" i="12"/>
  <c r="G404" i="12"/>
  <c r="G405" i="12"/>
  <c r="G406" i="12"/>
  <c r="G407" i="12"/>
  <c r="G408" i="12"/>
  <c r="G409" i="12"/>
  <c r="G420" i="41"/>
  <c r="G421" i="41"/>
  <c r="G422" i="41"/>
  <c r="G423" i="41"/>
  <c r="G424" i="41"/>
  <c r="G425" i="41"/>
  <c r="G426" i="41"/>
  <c r="G427" i="41"/>
  <c r="G428" i="41"/>
  <c r="G317" i="25"/>
  <c r="G318" i="25"/>
  <c r="G319" i="25"/>
  <c r="G320" i="25"/>
  <c r="G321" i="25"/>
  <c r="G322" i="25"/>
  <c r="G323" i="25"/>
  <c r="G324" i="25"/>
  <c r="G325" i="25"/>
  <c r="G326" i="25"/>
  <c r="G327" i="25"/>
  <c r="G328" i="25"/>
  <c r="G329" i="25"/>
  <c r="G330" i="25"/>
  <c r="G331" i="25"/>
  <c r="G332" i="25"/>
  <c r="G333" i="25"/>
  <c r="G334" i="25"/>
  <c r="G335" i="25"/>
  <c r="G336" i="25"/>
  <c r="G337" i="25"/>
  <c r="G338" i="25"/>
  <c r="G339" i="25"/>
  <c r="G340" i="25"/>
  <c r="G341" i="25"/>
  <c r="G342" i="25"/>
  <c r="G343" i="25"/>
  <c r="G344" i="25"/>
  <c r="G345" i="25"/>
  <c r="G346" i="25"/>
  <c r="G347" i="25"/>
  <c r="G348" i="25"/>
  <c r="G349" i="25"/>
  <c r="G350" i="25"/>
  <c r="G351" i="25"/>
  <c r="G352" i="25"/>
  <c r="G353" i="25"/>
  <c r="G354" i="25"/>
  <c r="G355" i="25"/>
  <c r="G356" i="25"/>
  <c r="G357" i="25"/>
  <c r="G358" i="25"/>
  <c r="G359" i="25"/>
  <c r="G360" i="25"/>
  <c r="G361" i="25"/>
  <c r="G362" i="25"/>
  <c r="G363" i="25"/>
  <c r="G364" i="25"/>
  <c r="G365" i="25"/>
  <c r="G366" i="25"/>
  <c r="G367" i="25"/>
  <c r="G368" i="25"/>
  <c r="G369" i="25"/>
  <c r="G370" i="25"/>
  <c r="G371" i="25"/>
  <c r="G372" i="25"/>
  <c r="G373" i="25"/>
  <c r="G374" i="25"/>
  <c r="G375" i="25"/>
  <c r="G376" i="25"/>
  <c r="G377" i="25"/>
  <c r="G378" i="25"/>
  <c r="G379" i="25"/>
  <c r="G380" i="25"/>
  <c r="G381" i="25"/>
  <c r="G382" i="25"/>
  <c r="G383" i="25"/>
  <c r="G384" i="25"/>
  <c r="G385" i="25"/>
  <c r="G386" i="25"/>
  <c r="G387" i="25"/>
  <c r="G388" i="25"/>
  <c r="G389" i="25"/>
  <c r="G390" i="25"/>
  <c r="G391" i="25"/>
  <c r="G392" i="25"/>
  <c r="G393" i="25"/>
  <c r="G394" i="25"/>
  <c r="G395" i="25"/>
  <c r="G396" i="25"/>
  <c r="G397" i="25"/>
  <c r="G398" i="25"/>
  <c r="G399" i="25"/>
  <c r="G400" i="25"/>
  <c r="G401" i="25"/>
  <c r="G402" i="25"/>
  <c r="G403" i="25"/>
  <c r="G404" i="25"/>
  <c r="G405" i="25"/>
  <c r="G406" i="25"/>
  <c r="G407" i="25"/>
  <c r="G408" i="25"/>
  <c r="G409" i="25"/>
  <c r="G410" i="25"/>
  <c r="G411" i="25"/>
  <c r="G412" i="25"/>
  <c r="G413" i="25"/>
  <c r="G414" i="25"/>
  <c r="G415" i="25"/>
  <c r="G416" i="25"/>
  <c r="G417" i="25"/>
  <c r="G418" i="25"/>
  <c r="G419" i="25"/>
  <c r="G420" i="25"/>
  <c r="G421" i="25"/>
  <c r="G422" i="25"/>
  <c r="G423" i="25"/>
  <c r="G424" i="25"/>
  <c r="G425" i="25"/>
  <c r="G426" i="25"/>
  <c r="G427" i="25"/>
  <c r="G428" i="25"/>
  <c r="G429" i="25"/>
  <c r="G430" i="25"/>
  <c r="G431" i="25"/>
  <c r="G432" i="25"/>
  <c r="G433" i="25"/>
  <c r="G434" i="25"/>
  <c r="G435" i="25"/>
  <c r="G436" i="25"/>
  <c r="G437" i="25"/>
  <c r="G438" i="25"/>
  <c r="G439" i="25"/>
  <c r="G440" i="25"/>
  <c r="G441" i="25"/>
  <c r="G442" i="25"/>
  <c r="G443" i="25"/>
  <c r="G444" i="25"/>
  <c r="G445" i="25"/>
  <c r="G446" i="25"/>
  <c r="G447" i="25"/>
  <c r="G448" i="25"/>
  <c r="G449" i="25"/>
  <c r="G450" i="25"/>
  <c r="G451" i="25"/>
  <c r="G452" i="25"/>
  <c r="G453" i="25"/>
  <c r="G454" i="25"/>
  <c r="G455" i="25"/>
  <c r="G456" i="25"/>
  <c r="G457" i="25"/>
  <c r="G458" i="25"/>
  <c r="G459" i="25"/>
  <c r="G460" i="25"/>
  <c r="G461" i="25"/>
  <c r="G462" i="25"/>
  <c r="G463" i="25"/>
  <c r="G464" i="25"/>
  <c r="G465" i="25"/>
  <c r="G466" i="25"/>
  <c r="G467" i="25"/>
  <c r="G468" i="25"/>
  <c r="G469" i="25"/>
  <c r="G470" i="25"/>
  <c r="G471" i="25"/>
  <c r="G472" i="25"/>
  <c r="G473" i="25"/>
  <c r="G474" i="25"/>
  <c r="G475" i="25"/>
  <c r="G476" i="25"/>
  <c r="G477" i="25"/>
  <c r="G478" i="25"/>
  <c r="G479" i="25"/>
  <c r="G480" i="25"/>
  <c r="G481" i="25"/>
  <c r="G482" i="25"/>
  <c r="G483" i="25"/>
  <c r="G484" i="25"/>
  <c r="G485" i="25"/>
  <c r="G486" i="25"/>
  <c r="G487" i="25"/>
  <c r="G488" i="25"/>
  <c r="G489" i="25"/>
  <c r="G490" i="25"/>
  <c r="G491" i="25"/>
  <c r="G492" i="25"/>
  <c r="G493" i="25"/>
  <c r="G494" i="25"/>
  <c r="G495" i="25"/>
  <c r="G496" i="25"/>
  <c r="G497" i="25"/>
  <c r="G498" i="25"/>
  <c r="G499" i="25"/>
  <c r="G500" i="25"/>
  <c r="G325" i="44"/>
  <c r="G326" i="44"/>
  <c r="G339" i="45"/>
  <c r="G340" i="45"/>
  <c r="G341" i="45"/>
  <c r="G342" i="45"/>
  <c r="G343" i="45"/>
  <c r="G344" i="45"/>
  <c r="G345" i="45"/>
  <c r="G346" i="45"/>
  <c r="G347" i="45"/>
  <c r="G348" i="45"/>
  <c r="G349" i="45"/>
  <c r="G350" i="45"/>
  <c r="G351" i="45"/>
  <c r="G352" i="45"/>
  <c r="G353" i="45"/>
  <c r="G354" i="45"/>
  <c r="G355" i="45"/>
  <c r="G356" i="45"/>
  <c r="G357" i="45"/>
  <c r="G358" i="45"/>
  <c r="G359" i="45"/>
  <c r="G360" i="45"/>
  <c r="G361" i="45"/>
  <c r="G362" i="45"/>
  <c r="G363" i="45"/>
  <c r="G364" i="45"/>
  <c r="G365" i="45"/>
  <c r="G366" i="45"/>
  <c r="G367" i="45"/>
  <c r="G368" i="45"/>
  <c r="G369" i="45"/>
  <c r="G370" i="45"/>
  <c r="G371" i="45"/>
  <c r="G372" i="45"/>
  <c r="G373" i="45"/>
  <c r="G374" i="45"/>
  <c r="G375" i="45"/>
  <c r="G376" i="45"/>
  <c r="G377" i="45"/>
  <c r="G378" i="45"/>
  <c r="G379" i="45"/>
  <c r="G380" i="45"/>
  <c r="G381" i="45"/>
  <c r="G382" i="45"/>
  <c r="G383" i="45"/>
  <c r="G384" i="45"/>
  <c r="G385" i="45"/>
  <c r="G386" i="45"/>
  <c r="G387" i="45"/>
  <c r="G388" i="45"/>
  <c r="G389" i="45"/>
  <c r="G263" i="32"/>
  <c r="G264" i="32"/>
  <c r="G265" i="32"/>
  <c r="G266" i="32"/>
  <c r="G267" i="32"/>
  <c r="G268" i="32"/>
  <c r="G269" i="32"/>
  <c r="G270" i="32"/>
  <c r="G271" i="32"/>
  <c r="G272" i="32"/>
  <c r="G273" i="32"/>
  <c r="G274" i="32"/>
  <c r="G275" i="32"/>
  <c r="G276" i="32"/>
  <c r="G277" i="32"/>
  <c r="G278" i="32"/>
  <c r="G279" i="32"/>
  <c r="G280" i="32"/>
  <c r="G281" i="32"/>
  <c r="G282" i="32"/>
  <c r="G283" i="32"/>
  <c r="G284" i="32"/>
  <c r="G285" i="32"/>
  <c r="G286" i="32"/>
  <c r="G287" i="32"/>
  <c r="G288" i="32"/>
  <c r="G289" i="32"/>
  <c r="G290" i="32"/>
  <c r="G291" i="32"/>
  <c r="G292" i="32"/>
  <c r="G293" i="32"/>
  <c r="G294" i="32"/>
  <c r="G295" i="32"/>
  <c r="G296" i="32"/>
  <c r="G297" i="32"/>
  <c r="G298" i="32"/>
  <c r="G299" i="32"/>
  <c r="G300" i="32"/>
  <c r="G301" i="32"/>
  <c r="G302" i="32"/>
  <c r="G303" i="32"/>
  <c r="G304" i="32"/>
  <c r="G305" i="32"/>
  <c r="G306" i="32"/>
  <c r="G307" i="32"/>
  <c r="G308" i="32"/>
  <c r="G309" i="32"/>
  <c r="G310" i="32"/>
  <c r="G311" i="32"/>
  <c r="G312" i="32"/>
  <c r="G313" i="32"/>
  <c r="G314" i="32"/>
  <c r="G315" i="32"/>
  <c r="G316" i="32"/>
  <c r="G317" i="32"/>
  <c r="G318" i="32"/>
  <c r="G319" i="32"/>
  <c r="G320" i="32"/>
  <c r="G321" i="32"/>
  <c r="G322" i="32"/>
  <c r="G323" i="32"/>
  <c r="G324" i="32"/>
  <c r="G325" i="32"/>
  <c r="G326" i="32"/>
  <c r="G327" i="32"/>
  <c r="G328" i="32"/>
  <c r="G329" i="32"/>
  <c r="G330" i="32"/>
  <c r="G331" i="32"/>
  <c r="G332" i="32"/>
  <c r="G333" i="32"/>
  <c r="G334" i="32"/>
  <c r="G335" i="32"/>
  <c r="G336" i="32"/>
  <c r="G210" i="42"/>
  <c r="G211" i="42"/>
  <c r="G212" i="42"/>
  <c r="G213" i="42"/>
  <c r="G214" i="42"/>
  <c r="G215" i="42"/>
  <c r="G216" i="42"/>
  <c r="G217" i="42"/>
  <c r="G218" i="42"/>
  <c r="G219" i="42"/>
  <c r="G220" i="42"/>
  <c r="G221" i="42"/>
  <c r="G222" i="42"/>
  <c r="G223" i="42"/>
  <c r="G224" i="42"/>
  <c r="G225" i="42"/>
  <c r="G226" i="42"/>
  <c r="G227" i="42"/>
  <c r="G228" i="42"/>
  <c r="G229" i="42"/>
  <c r="G230" i="42"/>
  <c r="G231" i="42"/>
  <c r="G232" i="42"/>
  <c r="G233" i="42"/>
  <c r="G234" i="42"/>
  <c r="G235" i="42"/>
  <c r="G236" i="42"/>
  <c r="G237" i="42"/>
  <c r="G238" i="42"/>
  <c r="G239" i="42"/>
  <c r="G240" i="42"/>
  <c r="G241" i="42"/>
  <c r="G242" i="42"/>
  <c r="G243" i="42"/>
  <c r="G244" i="42"/>
  <c r="G245" i="42"/>
  <c r="G246" i="42"/>
  <c r="G247" i="42"/>
  <c r="G248" i="42"/>
  <c r="G249" i="42"/>
  <c r="G250" i="42"/>
  <c r="G251" i="42"/>
  <c r="G252" i="42"/>
  <c r="G253" i="42"/>
  <c r="G254" i="42"/>
  <c r="G255" i="42"/>
  <c r="G256" i="42"/>
  <c r="G257" i="42"/>
  <c r="G258" i="42"/>
  <c r="G259" i="42"/>
  <c r="G260" i="42"/>
  <c r="G261" i="42"/>
  <c r="G262" i="42"/>
  <c r="G263" i="42"/>
  <c r="G264" i="42"/>
  <c r="G265" i="42"/>
  <c r="G266" i="42"/>
  <c r="G267" i="42"/>
  <c r="G268" i="42"/>
  <c r="G269" i="42"/>
  <c r="G270" i="42"/>
  <c r="G271" i="42"/>
  <c r="G272" i="42"/>
  <c r="G273" i="42"/>
  <c r="G274" i="42"/>
  <c r="G275" i="42"/>
  <c r="G276" i="42"/>
  <c r="G277" i="42"/>
  <c r="G278" i="42"/>
  <c r="G279" i="42"/>
  <c r="G280" i="42"/>
  <c r="G281" i="42"/>
  <c r="G282" i="42"/>
  <c r="G283" i="42"/>
  <c r="G284" i="42"/>
  <c r="G285" i="42"/>
  <c r="G286" i="42"/>
  <c r="G161" i="43"/>
  <c r="G162" i="43"/>
  <c r="G163" i="43"/>
  <c r="G164" i="43"/>
  <c r="G165" i="43"/>
  <c r="G166" i="43"/>
  <c r="G167" i="43"/>
  <c r="G168" i="43"/>
  <c r="G169" i="43"/>
  <c r="G170" i="43"/>
  <c r="G171" i="43"/>
  <c r="G172" i="43"/>
  <c r="G173" i="43"/>
  <c r="G174" i="43"/>
  <c r="G175" i="43"/>
  <c r="G176" i="43"/>
  <c r="G177" i="43"/>
  <c r="G178" i="43"/>
  <c r="G179" i="43"/>
  <c r="G180" i="43"/>
  <c r="G181" i="43"/>
  <c r="G182" i="43"/>
  <c r="G183" i="43"/>
  <c r="G184" i="43"/>
  <c r="G185" i="43"/>
  <c r="G186" i="43"/>
  <c r="G187" i="43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812" i="23"/>
  <c r="G813" i="23"/>
  <c r="G814" i="23"/>
  <c r="G815" i="23"/>
  <c r="G816" i="23"/>
  <c r="G817" i="23"/>
  <c r="G818" i="23"/>
  <c r="G819" i="23"/>
  <c r="G820" i="23"/>
  <c r="G821" i="23"/>
  <c r="G822" i="23"/>
  <c r="G823" i="23"/>
  <c r="G824" i="23"/>
  <c r="G825" i="23"/>
  <c r="G826" i="23"/>
  <c r="G827" i="23"/>
  <c r="G828" i="23"/>
  <c r="G829" i="23"/>
  <c r="G830" i="23"/>
  <c r="G831" i="23"/>
  <c r="G832" i="23"/>
  <c r="G833" i="23"/>
  <c r="G834" i="23"/>
  <c r="G835" i="23"/>
  <c r="G836" i="23"/>
  <c r="G837" i="23"/>
  <c r="G838" i="23"/>
  <c r="G839" i="23"/>
  <c r="G840" i="23"/>
  <c r="G841" i="23"/>
  <c r="G842" i="23"/>
  <c r="G843" i="23"/>
  <c r="G844" i="23"/>
  <c r="G845" i="23"/>
  <c r="G846" i="23"/>
  <c r="G438" i="24"/>
  <c r="G439" i="24"/>
  <c r="G440" i="24"/>
  <c r="G441" i="24"/>
  <c r="G442" i="24"/>
  <c r="G443" i="24"/>
  <c r="G444" i="24"/>
  <c r="G445" i="24"/>
  <c r="G447" i="28"/>
  <c r="G448" i="28"/>
  <c r="G449" i="28"/>
  <c r="G450" i="28"/>
  <c r="G451" i="28"/>
  <c r="G452" i="28"/>
  <c r="G453" i="28"/>
  <c r="G454" i="28"/>
  <c r="G455" i="28"/>
  <c r="G456" i="28"/>
  <c r="G457" i="28"/>
  <c r="G458" i="28"/>
  <c r="G459" i="28"/>
  <c r="G460" i="28"/>
  <c r="G461" i="28"/>
  <c r="G462" i="28"/>
  <c r="G463" i="28"/>
  <c r="G464" i="28"/>
  <c r="G465" i="28"/>
  <c r="G466" i="28"/>
  <c r="G467" i="28"/>
  <c r="G468" i="28"/>
  <c r="G469" i="28"/>
  <c r="G470" i="28"/>
  <c r="G471" i="28"/>
  <c r="G472" i="28"/>
  <c r="G473" i="28"/>
  <c r="G474" i="28"/>
  <c r="G475" i="28"/>
  <c r="G476" i="28"/>
  <c r="G477" i="28"/>
  <c r="G478" i="28"/>
  <c r="G479" i="28"/>
  <c r="G418" i="46"/>
  <c r="G419" i="46"/>
  <c r="G420" i="46"/>
  <c r="G421" i="46"/>
  <c r="G422" i="46"/>
  <c r="G423" i="46"/>
  <c r="G424" i="46"/>
  <c r="G425" i="46"/>
  <c r="G426" i="46"/>
  <c r="G427" i="46"/>
  <c r="G428" i="46"/>
  <c r="G429" i="46"/>
  <c r="G430" i="46"/>
  <c r="G431" i="46"/>
  <c r="G432" i="46"/>
  <c r="G433" i="46"/>
  <c r="G434" i="46"/>
  <c r="G435" i="46"/>
  <c r="G436" i="46"/>
  <c r="G437" i="46"/>
  <c r="G438" i="46"/>
  <c r="G439" i="46"/>
  <c r="G440" i="46"/>
  <c r="G441" i="46"/>
  <c r="G442" i="46"/>
  <c r="G443" i="46"/>
  <c r="G444" i="46"/>
  <c r="G445" i="46"/>
  <c r="G446" i="46"/>
  <c r="G447" i="46"/>
  <c r="G186" i="47"/>
  <c r="G187" i="47"/>
  <c r="G188" i="47"/>
  <c r="G189" i="47"/>
  <c r="G190" i="47"/>
  <c r="G191" i="47"/>
  <c r="G192" i="47"/>
  <c r="G193" i="47"/>
  <c r="G194" i="47"/>
  <c r="G195" i="47"/>
  <c r="G196" i="47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53" i="3"/>
  <c r="G536" i="22"/>
  <c r="G537" i="22"/>
  <c r="G538" i="22"/>
  <c r="G539" i="22"/>
  <c r="G540" i="22"/>
  <c r="G541" i="22"/>
  <c r="G542" i="22"/>
  <c r="G543" i="22"/>
  <c r="G544" i="22"/>
  <c r="G545" i="22"/>
  <c r="G546" i="22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438" i="40"/>
  <c r="G439" i="40"/>
  <c r="G440" i="40"/>
  <c r="G441" i="40"/>
  <c r="G442" i="40"/>
  <c r="G443" i="40"/>
  <c r="G444" i="40"/>
  <c r="G445" i="40"/>
  <c r="G446" i="40"/>
  <c r="G447" i="40"/>
  <c r="G448" i="40"/>
  <c r="G449" i="40"/>
  <c r="G450" i="40"/>
  <c r="G451" i="40"/>
  <c r="G452" i="40"/>
  <c r="G453" i="40"/>
  <c r="G454" i="40"/>
  <c r="G455" i="40"/>
  <c r="G456" i="40"/>
  <c r="G457" i="40"/>
  <c r="G458" i="40"/>
  <c r="G459" i="40"/>
  <c r="G460" i="40"/>
  <c r="G461" i="40"/>
  <c r="G462" i="40"/>
  <c r="G463" i="40"/>
  <c r="G464" i="40"/>
  <c r="G465" i="40"/>
  <c r="G466" i="40"/>
  <c r="G467" i="40"/>
  <c r="G468" i="40"/>
  <c r="G469" i="40"/>
  <c r="G531" i="18"/>
  <c r="G532" i="18"/>
  <c r="G533" i="18"/>
  <c r="G534" i="18"/>
  <c r="G535" i="18"/>
  <c r="G536" i="18"/>
  <c r="G537" i="18"/>
  <c r="G538" i="18"/>
  <c r="G539" i="18"/>
  <c r="G540" i="18"/>
  <c r="G541" i="18"/>
  <c r="G542" i="18"/>
  <c r="G543" i="18"/>
  <c r="G544" i="18"/>
  <c r="G545" i="18"/>
  <c r="G546" i="18"/>
  <c r="G547" i="18"/>
  <c r="G548" i="18"/>
  <c r="G549" i="18"/>
  <c r="G550" i="18"/>
  <c r="G551" i="18"/>
  <c r="G552" i="18"/>
  <c r="G553" i="18"/>
  <c r="G554" i="18"/>
  <c r="G555" i="18"/>
  <c r="G556" i="18"/>
  <c r="G557" i="18"/>
  <c r="G558" i="18"/>
  <c r="G559" i="18"/>
  <c r="G560" i="18"/>
  <c r="G561" i="18"/>
  <c r="G562" i="18"/>
  <c r="G563" i="18"/>
  <c r="G564" i="18"/>
  <c r="G565" i="18"/>
  <c r="G566" i="18"/>
  <c r="G567" i="18"/>
  <c r="G568" i="18"/>
  <c r="G569" i="18"/>
  <c r="G570" i="18"/>
  <c r="G571" i="18"/>
  <c r="G572" i="18"/>
  <c r="G573" i="18"/>
  <c r="G574" i="18"/>
  <c r="G575" i="18"/>
  <c r="G576" i="18"/>
  <c r="G577" i="18"/>
  <c r="G578" i="18"/>
  <c r="G579" i="18"/>
  <c r="G580" i="18"/>
  <c r="G581" i="18"/>
  <c r="G582" i="18"/>
  <c r="G583" i="18"/>
  <c r="G584" i="18"/>
  <c r="G516" i="15"/>
  <c r="G517" i="15"/>
  <c r="G518" i="15"/>
  <c r="G519" i="15"/>
  <c r="G520" i="15"/>
  <c r="G521" i="15"/>
  <c r="G522" i="15"/>
  <c r="G523" i="15"/>
  <c r="G524" i="15"/>
  <c r="G525" i="15"/>
  <c r="G526" i="15"/>
  <c r="G527" i="15"/>
  <c r="G528" i="15"/>
  <c r="G501" i="25"/>
  <c r="G502" i="25"/>
  <c r="G503" i="25"/>
  <c r="G504" i="25"/>
  <c r="G505" i="25"/>
  <c r="G506" i="25"/>
  <c r="G507" i="25"/>
  <c r="G508" i="25"/>
  <c r="G509" i="25"/>
  <c r="G518" i="19"/>
  <c r="G519" i="19"/>
  <c r="G520" i="19"/>
  <c r="G521" i="19"/>
  <c r="G522" i="19"/>
  <c r="G523" i="19"/>
  <c r="G524" i="19"/>
  <c r="G525" i="19"/>
  <c r="G526" i="19"/>
  <c r="G527" i="19"/>
  <c r="G514" i="10"/>
  <c r="G515" i="10"/>
  <c r="G516" i="10"/>
  <c r="G517" i="10"/>
  <c r="G513" i="34"/>
  <c r="G514" i="34"/>
  <c r="G477" i="36"/>
  <c r="G478" i="36"/>
  <c r="G479" i="36"/>
  <c r="G480" i="36"/>
  <c r="G481" i="36"/>
  <c r="G482" i="36"/>
  <c r="G483" i="36"/>
  <c r="G484" i="36"/>
  <c r="G504" i="17"/>
  <c r="G505" i="17"/>
  <c r="G456" i="13"/>
  <c r="G457" i="13"/>
  <c r="G458" i="13"/>
  <c r="G459" i="13"/>
  <c r="G460" i="13"/>
  <c r="G461" i="13"/>
  <c r="G462" i="13"/>
  <c r="G463" i="13"/>
  <c r="G464" i="13"/>
  <c r="G465" i="13"/>
  <c r="G466" i="13"/>
  <c r="G396" i="2"/>
  <c r="G397" i="2"/>
  <c r="G398" i="2"/>
  <c r="G399" i="2"/>
  <c r="G400" i="2"/>
  <c r="G401" i="2"/>
  <c r="G402" i="2"/>
  <c r="G403" i="2"/>
  <c r="G404" i="2"/>
  <c r="G405" i="2"/>
  <c r="G358" i="35"/>
  <c r="G359" i="35"/>
  <c r="G360" i="35"/>
  <c r="G361" i="35"/>
  <c r="G362" i="35"/>
  <c r="G363" i="35"/>
  <c r="G364" i="35"/>
  <c r="G365" i="35"/>
  <c r="G366" i="35"/>
  <c r="G367" i="35"/>
  <c r="G368" i="35"/>
  <c r="G369" i="35"/>
  <c r="G370" i="35"/>
  <c r="G371" i="35"/>
  <c r="G372" i="35"/>
  <c r="G373" i="35"/>
  <c r="G374" i="35"/>
  <c r="G375" i="35"/>
  <c r="G376" i="35"/>
  <c r="G377" i="35"/>
  <c r="G378" i="35"/>
  <c r="G379" i="35"/>
  <c r="G380" i="35"/>
  <c r="G381" i="35"/>
  <c r="G382" i="35"/>
  <c r="G383" i="35"/>
  <c r="G384" i="35"/>
  <c r="G385" i="35"/>
  <c r="G386" i="35"/>
  <c r="G387" i="35"/>
  <c r="G388" i="35"/>
  <c r="G389" i="35"/>
  <c r="G390" i="35"/>
  <c r="G391" i="35"/>
  <c r="G392" i="35"/>
  <c r="G393" i="35"/>
  <c r="G394" i="35"/>
  <c r="G395" i="35"/>
  <c r="G396" i="35"/>
  <c r="G397" i="35"/>
  <c r="G398" i="35"/>
  <c r="G399" i="35"/>
  <c r="G400" i="35"/>
  <c r="G401" i="35"/>
  <c r="G402" i="35"/>
  <c r="G403" i="35"/>
  <c r="G404" i="35"/>
  <c r="G405" i="35"/>
  <c r="G406" i="35"/>
  <c r="G407" i="35"/>
  <c r="G408" i="35"/>
  <c r="G409" i="35"/>
  <c r="G410" i="35"/>
  <c r="G411" i="35"/>
  <c r="G412" i="35"/>
  <c r="G413" i="35"/>
  <c r="G414" i="35"/>
  <c r="G415" i="35"/>
  <c r="G416" i="35"/>
  <c r="G417" i="35"/>
  <c r="G418" i="35"/>
  <c r="G419" i="35"/>
  <c r="G420" i="35"/>
  <c r="G421" i="35"/>
  <c r="G422" i="35"/>
  <c r="G423" i="35"/>
  <c r="G424" i="35"/>
  <c r="G425" i="35"/>
  <c r="G426" i="35"/>
  <c r="G427" i="35"/>
  <c r="G428" i="35"/>
  <c r="G429" i="35"/>
  <c r="G430" i="35"/>
  <c r="G431" i="35"/>
  <c r="G432" i="35"/>
  <c r="G433" i="35"/>
  <c r="G434" i="35"/>
  <c r="G435" i="35"/>
  <c r="G436" i="35"/>
  <c r="G437" i="35"/>
  <c r="G438" i="35"/>
  <c r="G439" i="35"/>
  <c r="G440" i="35"/>
  <c r="G441" i="35"/>
  <c r="G442" i="35"/>
  <c r="G443" i="35"/>
  <c r="G444" i="35"/>
  <c r="G445" i="35"/>
  <c r="G446" i="35"/>
  <c r="G447" i="35"/>
  <c r="G448" i="35"/>
  <c r="G449" i="35"/>
  <c r="G450" i="35"/>
  <c r="G451" i="35"/>
  <c r="G452" i="35"/>
  <c r="G453" i="35"/>
  <c r="G454" i="35"/>
  <c r="G455" i="35"/>
  <c r="G456" i="35"/>
  <c r="G457" i="35"/>
  <c r="G458" i="35"/>
  <c r="G459" i="35"/>
  <c r="G460" i="35"/>
  <c r="G461" i="35"/>
  <c r="G462" i="35"/>
  <c r="G463" i="35"/>
  <c r="G464" i="35"/>
  <c r="G465" i="35"/>
  <c r="G466" i="35"/>
  <c r="G467" i="35"/>
  <c r="G489" i="29"/>
  <c r="G490" i="29"/>
  <c r="G491" i="29"/>
  <c r="G492" i="29"/>
  <c r="G493" i="29"/>
  <c r="G494" i="29"/>
  <c r="G363" i="1"/>
  <c r="G364" i="1"/>
  <c r="G365" i="1"/>
  <c r="G366" i="1"/>
  <c r="G367" i="1"/>
  <c r="G368" i="1"/>
  <c r="G369" i="1"/>
  <c r="G370" i="1"/>
  <c r="G371" i="1"/>
  <c r="G372" i="1"/>
  <c r="G390" i="14"/>
  <c r="G391" i="14"/>
  <c r="G392" i="14"/>
  <c r="G393" i="14"/>
  <c r="G394" i="14"/>
  <c r="G395" i="14"/>
  <c r="G396" i="14"/>
  <c r="G397" i="14"/>
  <c r="G398" i="14"/>
  <c r="G399" i="14"/>
  <c r="G400" i="14"/>
  <c r="G401" i="14"/>
  <c r="G402" i="14"/>
  <c r="G403" i="14"/>
  <c r="G404" i="14"/>
  <c r="G405" i="14"/>
  <c r="G406" i="14"/>
  <c r="G407" i="14"/>
  <c r="G408" i="14"/>
  <c r="G409" i="14"/>
  <c r="G410" i="14"/>
  <c r="G337" i="32"/>
  <c r="G338" i="32"/>
  <c r="G339" i="32"/>
  <c r="G340" i="32"/>
  <c r="G341" i="32"/>
  <c r="G342" i="32"/>
  <c r="G343" i="32"/>
  <c r="G344" i="32"/>
  <c r="G345" i="32"/>
  <c r="G346" i="32"/>
  <c r="G347" i="32"/>
  <c r="G348" i="32"/>
  <c r="G349" i="32"/>
  <c r="G350" i="32"/>
  <c r="G351" i="32"/>
  <c r="G352" i="32"/>
  <c r="G353" i="32"/>
  <c r="G354" i="32"/>
  <c r="G355" i="32"/>
  <c r="G356" i="32"/>
  <c r="G357" i="32"/>
  <c r="G358" i="32"/>
  <c r="G359" i="32"/>
  <c r="G360" i="32"/>
  <c r="G457" i="21"/>
  <c r="G458" i="21"/>
  <c r="G307" i="37"/>
  <c r="G308" i="37"/>
  <c r="G309" i="37"/>
  <c r="G310" i="37"/>
  <c r="G311" i="37"/>
  <c r="G312" i="37"/>
  <c r="G313" i="37"/>
  <c r="G314" i="37"/>
  <c r="G315" i="37"/>
  <c r="G316" i="37"/>
  <c r="G317" i="37"/>
  <c r="G318" i="37"/>
  <c r="G319" i="37"/>
  <c r="G320" i="37"/>
  <c r="G321" i="37"/>
  <c r="G322" i="37"/>
  <c r="G323" i="37"/>
  <c r="G324" i="37"/>
  <c r="G325" i="37"/>
  <c r="G326" i="37"/>
  <c r="G327" i="37"/>
  <c r="G328" i="37"/>
  <c r="G329" i="37"/>
  <c r="G330" i="37"/>
  <c r="G331" i="37"/>
  <c r="G332" i="37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37" i="31"/>
  <c r="G438" i="31"/>
  <c r="G439" i="31"/>
  <c r="G440" i="31"/>
  <c r="G441" i="31"/>
  <c r="G442" i="31"/>
  <c r="G443" i="31"/>
  <c r="G444" i="31"/>
  <c r="G445" i="31"/>
  <c r="G446" i="31"/>
  <c r="G447" i="31"/>
  <c r="G448" i="31"/>
  <c r="G449" i="31"/>
  <c r="G450" i="31"/>
  <c r="G451" i="31"/>
  <c r="G452" i="31"/>
  <c r="G453" i="31"/>
  <c r="G454" i="31"/>
  <c r="G455" i="31"/>
  <c r="G456" i="31"/>
  <c r="G457" i="31"/>
  <c r="G458" i="31"/>
  <c r="G390" i="45"/>
  <c r="G391" i="45"/>
  <c r="G392" i="45"/>
  <c r="G393" i="45"/>
  <c r="G394" i="45"/>
  <c r="G395" i="45"/>
  <c r="G396" i="45"/>
  <c r="G410" i="12"/>
  <c r="G411" i="12"/>
  <c r="G412" i="12"/>
  <c r="G413" i="12"/>
  <c r="G414" i="12"/>
  <c r="G415" i="12"/>
  <c r="G427" i="11"/>
  <c r="G428" i="11"/>
  <c r="G429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249" i="20"/>
  <c r="G250" i="20"/>
  <c r="G251" i="20"/>
  <c r="G252" i="20"/>
  <c r="G253" i="20"/>
  <c r="G254" i="20"/>
  <c r="G255" i="20"/>
  <c r="G256" i="20"/>
  <c r="G257" i="20"/>
  <c r="G258" i="20"/>
  <c r="G259" i="20"/>
  <c r="G260" i="20"/>
  <c r="G261" i="20"/>
  <c r="G262" i="20"/>
  <c r="G263" i="20"/>
  <c r="G264" i="20"/>
  <c r="G265" i="20"/>
  <c r="G266" i="20"/>
  <c r="G267" i="20"/>
  <c r="G268" i="20"/>
  <c r="G269" i="20"/>
  <c r="G270" i="20"/>
  <c r="G271" i="20"/>
  <c r="G272" i="20"/>
  <c r="G273" i="20"/>
  <c r="G274" i="20"/>
  <c r="G275" i="20"/>
  <c r="G276" i="20"/>
  <c r="G277" i="20"/>
  <c r="G278" i="20"/>
  <c r="G279" i="20"/>
  <c r="G280" i="20"/>
  <c r="G281" i="20"/>
  <c r="G282" i="20"/>
  <c r="G283" i="20"/>
  <c r="G284" i="20"/>
  <c r="G285" i="20"/>
  <c r="G286" i="20"/>
  <c r="G287" i="20"/>
  <c r="G288" i="20"/>
  <c r="G289" i="20"/>
  <c r="G290" i="20"/>
  <c r="G291" i="20"/>
  <c r="G292" i="20"/>
  <c r="G293" i="20"/>
  <c r="G294" i="20"/>
  <c r="G238" i="33"/>
  <c r="G239" i="33"/>
  <c r="G240" i="33"/>
  <c r="G241" i="33"/>
  <c r="G242" i="33"/>
  <c r="G243" i="33"/>
  <c r="G244" i="33"/>
  <c r="G245" i="33"/>
  <c r="G246" i="33"/>
  <c r="G247" i="33"/>
  <c r="G248" i="33"/>
  <c r="G267" i="16"/>
  <c r="G268" i="16"/>
  <c r="G269" i="16"/>
  <c r="G270" i="16"/>
  <c r="G271" i="16"/>
  <c r="G272" i="16"/>
  <c r="G273" i="16"/>
  <c r="G274" i="16"/>
  <c r="G275" i="16"/>
  <c r="G276" i="16"/>
  <c r="G277" i="16"/>
  <c r="G278" i="16"/>
  <c r="G279" i="16"/>
  <c r="G280" i="16"/>
  <c r="G281" i="16"/>
  <c r="G282" i="16"/>
  <c r="G283" i="16"/>
  <c r="G284" i="16"/>
  <c r="G285" i="16"/>
  <c r="G286" i="16"/>
  <c r="G287" i="16"/>
  <c r="G288" i="16"/>
  <c r="G289" i="16"/>
  <c r="G290" i="16"/>
  <c r="G291" i="16"/>
  <c r="G292" i="16"/>
  <c r="G293" i="16"/>
  <c r="G294" i="16"/>
  <c r="G295" i="16"/>
  <c r="G296" i="16"/>
  <c r="G297" i="16"/>
  <c r="G298" i="16"/>
  <c r="G299" i="16"/>
  <c r="G300" i="16"/>
  <c r="G301" i="16"/>
  <c r="G302" i="16"/>
  <c r="G303" i="16"/>
  <c r="G304" i="16"/>
  <c r="G305" i="16"/>
  <c r="G306" i="16"/>
  <c r="G307" i="16"/>
  <c r="G308" i="16"/>
  <c r="G309" i="16"/>
  <c r="G310" i="16"/>
  <c r="G311" i="16"/>
  <c r="G312" i="16"/>
  <c r="G313" i="16"/>
  <c r="G314" i="16"/>
  <c r="G315" i="16"/>
  <c r="G316" i="16"/>
  <c r="G317" i="16"/>
  <c r="G318" i="16"/>
  <c r="G319" i="16"/>
  <c r="G320" i="16"/>
  <c r="G321" i="16"/>
  <c r="G322" i="16"/>
  <c r="G323" i="16"/>
  <c r="G324" i="16"/>
  <c r="G325" i="16"/>
  <c r="G326" i="16"/>
  <c r="G327" i="16"/>
  <c r="G328" i="16"/>
  <c r="G329" i="16"/>
  <c r="G330" i="16"/>
  <c r="G331" i="16"/>
  <c r="G332" i="16"/>
  <c r="G333" i="16"/>
  <c r="G334" i="16"/>
  <c r="G335" i="16"/>
  <c r="G336" i="16"/>
  <c r="G337" i="16"/>
  <c r="G338" i="16"/>
  <c r="G339" i="16"/>
  <c r="G340" i="16"/>
  <c r="G341" i="16"/>
  <c r="G342" i="16"/>
  <c r="G343" i="16"/>
  <c r="G344" i="16"/>
  <c r="G345" i="16"/>
  <c r="G346" i="16"/>
  <c r="G347" i="16"/>
  <c r="G348" i="16"/>
  <c r="G349" i="16"/>
  <c r="G350" i="16"/>
  <c r="G429" i="41"/>
  <c r="G430" i="41"/>
  <c r="G431" i="41"/>
  <c r="G432" i="41"/>
  <c r="G433" i="41"/>
  <c r="G434" i="41"/>
  <c r="G435" i="41"/>
  <c r="G436" i="41"/>
  <c r="G437" i="41"/>
  <c r="G438" i="41"/>
  <c r="G439" i="41"/>
  <c r="G440" i="41"/>
  <c r="G441" i="41"/>
  <c r="G442" i="41"/>
  <c r="G443" i="41"/>
  <c r="G444" i="41"/>
  <c r="G445" i="41"/>
  <c r="G446" i="41"/>
  <c r="G447" i="41"/>
  <c r="G448" i="41"/>
  <c r="G449" i="41"/>
  <c r="G450" i="41"/>
  <c r="G451" i="41"/>
  <c r="G452" i="41"/>
  <c r="G453" i="41"/>
  <c r="G454" i="41"/>
  <c r="G455" i="41"/>
  <c r="G456" i="41"/>
  <c r="G457" i="41"/>
  <c r="G458" i="41"/>
  <c r="G459" i="41"/>
  <c r="G460" i="41"/>
  <c r="G461" i="41"/>
  <c r="G462" i="41"/>
  <c r="G463" i="41"/>
  <c r="G464" i="41"/>
  <c r="G465" i="41"/>
  <c r="G466" i="41"/>
  <c r="G467" i="41"/>
  <c r="G468" i="41"/>
  <c r="G469" i="41"/>
  <c r="G470" i="41"/>
  <c r="G471" i="41"/>
  <c r="G472" i="41"/>
  <c r="G473" i="41"/>
  <c r="G474" i="41"/>
  <c r="G475" i="41"/>
  <c r="G476" i="41"/>
  <c r="G477" i="41"/>
  <c r="G478" i="41"/>
  <c r="G479" i="41"/>
  <c r="G480" i="41"/>
  <c r="G481" i="41"/>
  <c r="G482" i="41"/>
  <c r="G483" i="41"/>
  <c r="G484" i="41"/>
  <c r="G485" i="41"/>
  <c r="G486" i="41"/>
  <c r="G487" i="41"/>
  <c r="G488" i="41"/>
  <c r="G489" i="41"/>
  <c r="G490" i="41"/>
  <c r="G491" i="41"/>
  <c r="G492" i="41"/>
  <c r="G493" i="41"/>
  <c r="G494" i="41"/>
  <c r="G495" i="41"/>
  <c r="G496" i="41"/>
  <c r="G497" i="41"/>
  <c r="G498" i="41"/>
  <c r="G499" i="41"/>
  <c r="G397" i="30"/>
  <c r="G398" i="30"/>
  <c r="G399" i="30"/>
  <c r="G400" i="30"/>
  <c r="G401" i="30"/>
  <c r="G402" i="30"/>
  <c r="G403" i="30"/>
  <c r="G404" i="30"/>
  <c r="G405" i="30"/>
  <c r="G406" i="30"/>
  <c r="G407" i="30"/>
  <c r="G408" i="30"/>
  <c r="G409" i="30"/>
  <c r="G410" i="30"/>
  <c r="G411" i="30"/>
  <c r="G412" i="30"/>
  <c r="G413" i="30"/>
  <c r="G414" i="30"/>
  <c r="G415" i="30"/>
  <c r="G416" i="30"/>
  <c r="G417" i="30"/>
  <c r="G418" i="30"/>
  <c r="G327" i="44"/>
  <c r="G328" i="44"/>
  <c r="G329" i="44"/>
  <c r="G330" i="44"/>
  <c r="G331" i="44"/>
  <c r="G332" i="44"/>
  <c r="G333" i="44"/>
  <c r="G334" i="44"/>
  <c r="G287" i="42"/>
  <c r="G288" i="42"/>
  <c r="G289" i="42"/>
  <c r="G290" i="42"/>
  <c r="G291" i="42"/>
  <c r="G292" i="42"/>
  <c r="G293" i="42"/>
  <c r="G294" i="42"/>
  <c r="G295" i="42"/>
  <c r="G296" i="42"/>
  <c r="G297" i="42"/>
  <c r="G298" i="42"/>
  <c r="G299" i="42"/>
  <c r="G300" i="42"/>
  <c r="G301" i="42"/>
  <c r="G302" i="42"/>
  <c r="G303" i="42"/>
  <c r="G304" i="42"/>
  <c r="G305" i="42"/>
  <c r="G306" i="42"/>
  <c r="G307" i="42"/>
  <c r="G308" i="42"/>
  <c r="G309" i="42"/>
  <c r="G310" i="42"/>
  <c r="G311" i="42"/>
  <c r="G312" i="42"/>
  <c r="G313" i="42"/>
  <c r="G314" i="42"/>
  <c r="G315" i="42"/>
  <c r="G316" i="42"/>
  <c r="G317" i="42"/>
  <c r="G318" i="42"/>
  <c r="G319" i="42"/>
  <c r="G320" i="42"/>
  <c r="G321" i="42"/>
  <c r="G322" i="42"/>
  <c r="G323" i="42"/>
  <c r="G324" i="42"/>
  <c r="G325" i="42"/>
  <c r="G326" i="42"/>
  <c r="G327" i="42"/>
  <c r="G328" i="42"/>
  <c r="G329" i="42"/>
  <c r="G330" i="42"/>
  <c r="G331" i="42"/>
  <c r="G332" i="42"/>
  <c r="G333" i="42"/>
  <c r="G334" i="42"/>
  <c r="G335" i="42"/>
  <c r="G336" i="42"/>
  <c r="G337" i="42"/>
  <c r="G338" i="42"/>
  <c r="G339" i="42"/>
  <c r="G340" i="42"/>
  <c r="G341" i="42"/>
  <c r="G342" i="42"/>
  <c r="G343" i="42"/>
  <c r="G344" i="42"/>
  <c r="G345" i="42"/>
  <c r="G346" i="42"/>
  <c r="G347" i="42"/>
  <c r="G348" i="42"/>
  <c r="G349" i="42"/>
  <c r="G350" i="42"/>
  <c r="G351" i="42"/>
  <c r="G352" i="42"/>
  <c r="G353" i="42"/>
  <c r="G354" i="42"/>
  <c r="G355" i="42"/>
  <c r="G356" i="42"/>
  <c r="G357" i="42"/>
  <c r="G358" i="42"/>
  <c r="G359" i="42"/>
  <c r="G360" i="42"/>
  <c r="G361" i="42"/>
  <c r="G362" i="42"/>
  <c r="G363" i="42"/>
  <c r="G364" i="42"/>
  <c r="G365" i="42"/>
  <c r="G366" i="42"/>
  <c r="G188" i="43"/>
  <c r="G189" i="43"/>
  <c r="G190" i="43"/>
  <c r="G191" i="43"/>
  <c r="G192" i="43"/>
  <c r="G193" i="43"/>
  <c r="G194" i="43"/>
  <c r="G195" i="43"/>
  <c r="G196" i="43"/>
  <c r="G197" i="43"/>
  <c r="G198" i="43"/>
  <c r="G199" i="43"/>
  <c r="G200" i="43"/>
  <c r="G201" i="43"/>
  <c r="G202" i="43"/>
  <c r="C10" i="48"/>
  <c r="AC10" i="48"/>
  <c r="G1309" i="7"/>
  <c r="G1310" i="7"/>
  <c r="G1311" i="7"/>
  <c r="G1312" i="7"/>
  <c r="G1313" i="7"/>
  <c r="G1314" i="7"/>
  <c r="G1315" i="7"/>
  <c r="G1316" i="7"/>
  <c r="G1317" i="7"/>
  <c r="G1318" i="7"/>
  <c r="G1319" i="7"/>
  <c r="G847" i="23"/>
  <c r="G848" i="23"/>
  <c r="G849" i="23"/>
  <c r="G850" i="23"/>
  <c r="G851" i="23"/>
  <c r="G852" i="23"/>
  <c r="G853" i="23"/>
  <c r="G854" i="23"/>
  <c r="G855" i="23"/>
  <c r="G856" i="23"/>
  <c r="G857" i="23"/>
  <c r="G858" i="23"/>
  <c r="G859" i="23"/>
  <c r="G860" i="23"/>
  <c r="G861" i="23"/>
  <c r="G862" i="23"/>
  <c r="G863" i="23"/>
  <c r="G864" i="23"/>
  <c r="G865" i="23"/>
  <c r="G866" i="23"/>
  <c r="G867" i="23"/>
  <c r="G868" i="23"/>
  <c r="G869" i="23"/>
  <c r="G870" i="23"/>
  <c r="G871" i="23"/>
  <c r="G872" i="23"/>
  <c r="G873" i="23"/>
  <c r="G874" i="23"/>
  <c r="G446" i="24"/>
  <c r="G447" i="24"/>
  <c r="G448" i="24"/>
  <c r="G449" i="24"/>
  <c r="G450" i="24"/>
  <c r="G451" i="24"/>
  <c r="G452" i="24"/>
  <c r="G453" i="24"/>
  <c r="G454" i="24"/>
  <c r="G455" i="24"/>
  <c r="G456" i="24"/>
  <c r="G457" i="24"/>
  <c r="G480" i="28"/>
  <c r="G481" i="28"/>
  <c r="G482" i="28"/>
  <c r="G483" i="28"/>
  <c r="G484" i="28"/>
  <c r="G485" i="28"/>
  <c r="G486" i="28"/>
  <c r="G487" i="28"/>
  <c r="G488" i="28"/>
  <c r="G489" i="28"/>
  <c r="G490" i="28"/>
  <c r="G491" i="28"/>
  <c r="G448" i="46"/>
  <c r="G449" i="46"/>
  <c r="G450" i="46"/>
  <c r="G451" i="46"/>
  <c r="G452" i="46"/>
  <c r="G453" i="46"/>
  <c r="G454" i="46"/>
  <c r="G455" i="46"/>
  <c r="G456" i="46"/>
  <c r="G457" i="46"/>
  <c r="G585" i="18"/>
  <c r="G586" i="18"/>
  <c r="G587" i="18"/>
  <c r="G588" i="18"/>
  <c r="G589" i="18"/>
  <c r="G590" i="18"/>
  <c r="G591" i="18"/>
  <c r="G592" i="18"/>
  <c r="G593" i="18"/>
  <c r="G594" i="18"/>
  <c r="G595" i="18"/>
  <c r="G596" i="18"/>
  <c r="G597" i="18"/>
  <c r="G598" i="18"/>
  <c r="G599" i="18"/>
  <c r="G600" i="18"/>
  <c r="G601" i="18"/>
  <c r="G602" i="18"/>
  <c r="G603" i="18"/>
  <c r="G604" i="18"/>
  <c r="G605" i="18"/>
  <c r="G606" i="18"/>
  <c r="G607" i="18"/>
  <c r="G608" i="18"/>
  <c r="G609" i="18"/>
  <c r="G610" i="18"/>
  <c r="G611" i="18"/>
  <c r="G612" i="18"/>
  <c r="G613" i="18"/>
  <c r="G614" i="18"/>
  <c r="G615" i="18"/>
  <c r="G616" i="18"/>
  <c r="G617" i="18"/>
  <c r="G618" i="18"/>
  <c r="G619" i="18"/>
  <c r="G620" i="18"/>
  <c r="G621" i="18"/>
  <c r="G622" i="18"/>
  <c r="G623" i="18"/>
  <c r="G624" i="18"/>
  <c r="G625" i="18"/>
  <c r="G626" i="18"/>
  <c r="G627" i="18"/>
  <c r="G628" i="18"/>
  <c r="G629" i="18"/>
  <c r="G630" i="18"/>
  <c r="G631" i="18"/>
  <c r="G632" i="18"/>
  <c r="G633" i="18"/>
  <c r="G634" i="18"/>
  <c r="G635" i="18"/>
  <c r="G613" i="27"/>
  <c r="G614" i="27"/>
  <c r="G197" i="47"/>
  <c r="G198" i="47"/>
  <c r="G199" i="47"/>
  <c r="G200" i="47"/>
  <c r="G201" i="47"/>
  <c r="G202" i="47"/>
  <c r="G203" i="47"/>
  <c r="G204" i="47"/>
  <c r="G205" i="47"/>
  <c r="G206" i="47"/>
  <c r="G207" i="47"/>
  <c r="G208" i="47"/>
  <c r="G209" i="47"/>
  <c r="G210" i="47"/>
  <c r="G211" i="47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47" i="22"/>
  <c r="G548" i="22"/>
  <c r="G549" i="22"/>
  <c r="G550" i="22"/>
  <c r="G551" i="22"/>
  <c r="G552" i="22"/>
  <c r="G553" i="22"/>
  <c r="G554" i="22"/>
  <c r="G555" i="22"/>
  <c r="G556" i="22"/>
  <c r="G557" i="22"/>
  <c r="G558" i="22"/>
  <c r="G559" i="22"/>
  <c r="G560" i="22"/>
  <c r="G561" i="22"/>
  <c r="G562" i="22"/>
  <c r="G563" i="22"/>
  <c r="G564" i="22"/>
  <c r="G565" i="22"/>
  <c r="G566" i="22"/>
  <c r="G567" i="22"/>
  <c r="G568" i="22"/>
  <c r="G569" i="22"/>
  <c r="G570" i="22"/>
  <c r="G571" i="22"/>
  <c r="G572" i="22"/>
  <c r="G573" i="22"/>
  <c r="G574" i="22"/>
  <c r="G575" i="22"/>
  <c r="G576" i="22"/>
  <c r="G554" i="3"/>
  <c r="G555" i="3"/>
  <c r="G556" i="3"/>
  <c r="G557" i="3"/>
  <c r="G558" i="3"/>
  <c r="G559" i="3"/>
  <c r="G560" i="3"/>
  <c r="G561" i="3"/>
  <c r="G562" i="3"/>
  <c r="G563" i="3"/>
  <c r="G515" i="4"/>
  <c r="G516" i="4"/>
  <c r="G517" i="4"/>
  <c r="G518" i="4"/>
  <c r="G519" i="4"/>
  <c r="G520" i="4"/>
  <c r="G521" i="4"/>
  <c r="G522" i="4"/>
  <c r="G523" i="4"/>
  <c r="G524" i="4"/>
  <c r="G525" i="4"/>
  <c r="G526" i="4"/>
  <c r="G470" i="40"/>
  <c r="G471" i="40"/>
  <c r="G472" i="40"/>
  <c r="G473" i="40"/>
  <c r="G474" i="40"/>
  <c r="G475" i="40"/>
  <c r="G476" i="40"/>
  <c r="G477" i="40"/>
  <c r="G478" i="40"/>
  <c r="G479" i="40"/>
  <c r="G480" i="40"/>
  <c r="G481" i="40"/>
  <c r="G482" i="40"/>
  <c r="G483" i="40"/>
  <c r="G484" i="40"/>
  <c r="G485" i="40"/>
  <c r="G486" i="40"/>
  <c r="G487" i="40"/>
  <c r="G488" i="40"/>
  <c r="G489" i="40"/>
  <c r="G490" i="40"/>
  <c r="G491" i="40"/>
  <c r="G492" i="40"/>
  <c r="G493" i="40"/>
  <c r="G494" i="40"/>
  <c r="G495" i="40"/>
  <c r="G496" i="40"/>
  <c r="G497" i="40"/>
  <c r="G498" i="40"/>
  <c r="G499" i="40"/>
  <c r="G500" i="40"/>
  <c r="G501" i="40"/>
  <c r="G502" i="40"/>
  <c r="G503" i="40"/>
  <c r="G504" i="40"/>
  <c r="G505" i="40"/>
  <c r="G506" i="40"/>
  <c r="G507" i="40"/>
  <c r="G508" i="40"/>
  <c r="G509" i="40"/>
  <c r="G510" i="40"/>
  <c r="G511" i="40"/>
  <c r="G512" i="40"/>
  <c r="G513" i="40"/>
  <c r="G514" i="40"/>
  <c r="G515" i="40"/>
  <c r="G516" i="40"/>
  <c r="G517" i="40"/>
  <c r="G518" i="40"/>
  <c r="G519" i="40"/>
  <c r="G520" i="40"/>
  <c r="G521" i="40"/>
  <c r="G522" i="40"/>
  <c r="G523" i="40"/>
  <c r="G524" i="40"/>
  <c r="G525" i="40"/>
  <c r="G526" i="40"/>
  <c r="G527" i="40"/>
  <c r="G528" i="40"/>
  <c r="G529" i="40"/>
  <c r="G530" i="40"/>
  <c r="G531" i="40"/>
  <c r="G532" i="40"/>
  <c r="G533" i="40"/>
  <c r="G534" i="40"/>
  <c r="G535" i="40"/>
  <c r="G529" i="15"/>
  <c r="G530" i="15"/>
  <c r="G531" i="15"/>
  <c r="G532" i="15"/>
  <c r="G533" i="15"/>
  <c r="G534" i="15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28" i="19"/>
  <c r="G529" i="19"/>
  <c r="G530" i="19"/>
  <c r="G531" i="19"/>
  <c r="G532" i="19"/>
  <c r="G533" i="19"/>
  <c r="G534" i="19"/>
  <c r="G535" i="19"/>
  <c r="G536" i="19"/>
  <c r="G537" i="19"/>
  <c r="G538" i="19"/>
  <c r="G539" i="19"/>
  <c r="G540" i="19"/>
  <c r="G541" i="19"/>
  <c r="G542" i="19"/>
  <c r="G543" i="19"/>
  <c r="G544" i="19"/>
  <c r="G553" i="9"/>
  <c r="G554" i="9"/>
  <c r="G555" i="9"/>
  <c r="G556" i="9"/>
  <c r="G557" i="9"/>
  <c r="G558" i="9"/>
  <c r="G559" i="9"/>
  <c r="G560" i="9"/>
  <c r="G561" i="9"/>
  <c r="G562" i="9"/>
  <c r="G563" i="9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510" i="25"/>
  <c r="G511" i="25"/>
  <c r="G512" i="25"/>
  <c r="G513" i="25"/>
  <c r="G514" i="25"/>
  <c r="G515" i="25"/>
  <c r="G516" i="25"/>
  <c r="G517" i="25"/>
  <c r="G518" i="25"/>
  <c r="G519" i="25"/>
  <c r="G515" i="34"/>
  <c r="G516" i="34"/>
  <c r="G517" i="34"/>
  <c r="G518" i="34"/>
  <c r="G519" i="34"/>
  <c r="G520" i="34"/>
  <c r="G521" i="34"/>
  <c r="G522" i="34"/>
  <c r="G523" i="34"/>
  <c r="G524" i="34"/>
  <c r="G485" i="36"/>
  <c r="G486" i="36"/>
  <c r="G487" i="36"/>
  <c r="G488" i="36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00" i="41"/>
  <c r="G501" i="41"/>
  <c r="G502" i="41"/>
  <c r="G503" i="41"/>
  <c r="G504" i="41"/>
  <c r="G505" i="41"/>
  <c r="G506" i="41"/>
  <c r="G467" i="13"/>
  <c r="G468" i="13"/>
  <c r="G469" i="13"/>
  <c r="G470" i="13"/>
  <c r="G471" i="13"/>
  <c r="G472" i="13"/>
  <c r="G473" i="13"/>
  <c r="G474" i="13"/>
  <c r="G475" i="13"/>
  <c r="G476" i="13"/>
  <c r="G477" i="13"/>
  <c r="G478" i="13"/>
  <c r="G479" i="13"/>
  <c r="G480" i="13"/>
  <c r="G481" i="13"/>
  <c r="G482" i="13"/>
  <c r="G406" i="2"/>
  <c r="G407" i="2"/>
  <c r="G495" i="29"/>
  <c r="G367" i="42"/>
  <c r="G368" i="42"/>
  <c r="G369" i="42"/>
  <c r="G370" i="42"/>
  <c r="G371" i="42"/>
  <c r="G372" i="42"/>
  <c r="G373" i="42"/>
  <c r="G374" i="42"/>
  <c r="G375" i="42"/>
  <c r="G376" i="42"/>
  <c r="G377" i="42"/>
  <c r="G378" i="42"/>
  <c r="G379" i="42"/>
  <c r="G380" i="42"/>
  <c r="G381" i="42"/>
  <c r="G382" i="42"/>
  <c r="G383" i="42"/>
  <c r="G384" i="42"/>
  <c r="G385" i="42"/>
  <c r="G386" i="42"/>
  <c r="G387" i="42"/>
  <c r="G388" i="42"/>
  <c r="G389" i="42"/>
  <c r="G390" i="42"/>
  <c r="G391" i="42"/>
  <c r="G392" i="42"/>
  <c r="G393" i="42"/>
  <c r="G394" i="42"/>
  <c r="G395" i="42"/>
  <c r="G468" i="35"/>
  <c r="G469" i="35"/>
  <c r="G470" i="35"/>
  <c r="G471" i="35"/>
  <c r="G472" i="35"/>
  <c r="G473" i="35"/>
  <c r="G474" i="35"/>
  <c r="G475" i="35"/>
  <c r="G476" i="35"/>
  <c r="G477" i="35"/>
  <c r="G361" i="32"/>
  <c r="G362" i="32"/>
  <c r="G363" i="32"/>
  <c r="G411" i="14"/>
  <c r="G412" i="14"/>
  <c r="G413" i="14"/>
  <c r="G414" i="14"/>
  <c r="G415" i="14"/>
  <c r="G416" i="14"/>
  <c r="G417" i="14"/>
  <c r="G418" i="14"/>
  <c r="G419" i="14"/>
  <c r="G420" i="14"/>
  <c r="G421" i="14"/>
  <c r="G422" i="14"/>
  <c r="G423" i="14"/>
  <c r="G424" i="14"/>
  <c r="G425" i="14"/>
  <c r="G426" i="14"/>
  <c r="G427" i="14"/>
  <c r="G428" i="14"/>
  <c r="G429" i="14"/>
  <c r="G430" i="14"/>
  <c r="G431" i="14"/>
  <c r="G432" i="14"/>
  <c r="G433" i="14"/>
  <c r="G434" i="14"/>
  <c r="G435" i="14"/>
  <c r="G436" i="14"/>
  <c r="G437" i="14"/>
  <c r="G438" i="14"/>
  <c r="G439" i="14"/>
  <c r="G440" i="14"/>
  <c r="G441" i="14"/>
  <c r="G442" i="14"/>
  <c r="G443" i="14"/>
  <c r="G444" i="14"/>
  <c r="G445" i="14"/>
  <c r="G446" i="14"/>
  <c r="G447" i="14"/>
  <c r="G448" i="14"/>
  <c r="G449" i="14"/>
  <c r="G450" i="14"/>
  <c r="G451" i="14"/>
  <c r="G452" i="14"/>
  <c r="G453" i="14"/>
  <c r="G454" i="14"/>
  <c r="G455" i="14"/>
  <c r="G456" i="14"/>
  <c r="G457" i="14"/>
  <c r="G458" i="14"/>
  <c r="G459" i="14"/>
  <c r="G460" i="14"/>
  <c r="G461" i="14"/>
  <c r="G462" i="14"/>
  <c r="G463" i="14"/>
  <c r="G464" i="14"/>
  <c r="G465" i="14"/>
  <c r="G466" i="14"/>
  <c r="G467" i="14"/>
  <c r="G468" i="14"/>
  <c r="G469" i="14"/>
  <c r="G470" i="14"/>
  <c r="G471" i="14"/>
  <c r="G472" i="14"/>
  <c r="G473" i="14"/>
  <c r="G474" i="14"/>
  <c r="G475" i="14"/>
  <c r="G476" i="14"/>
  <c r="G477" i="14"/>
  <c r="G478" i="14"/>
  <c r="G479" i="14"/>
  <c r="G480" i="14"/>
  <c r="G481" i="14"/>
  <c r="G482" i="14"/>
  <c r="G483" i="14"/>
  <c r="G484" i="14"/>
  <c r="G485" i="14"/>
  <c r="G486" i="14"/>
  <c r="G487" i="14"/>
  <c r="G488" i="14"/>
  <c r="G489" i="14"/>
  <c r="G490" i="14"/>
  <c r="G491" i="14"/>
  <c r="G492" i="14"/>
  <c r="G493" i="14"/>
  <c r="G494" i="14"/>
  <c r="G495" i="14"/>
  <c r="G496" i="14"/>
  <c r="G497" i="14"/>
  <c r="G498" i="14"/>
  <c r="G499" i="14"/>
  <c r="G500" i="14"/>
  <c r="G501" i="14"/>
  <c r="G459" i="21"/>
  <c r="G460" i="21"/>
  <c r="G481" i="5"/>
  <c r="G482" i="5"/>
  <c r="G483" i="5"/>
  <c r="G484" i="5"/>
  <c r="G485" i="5"/>
  <c r="G486" i="5"/>
  <c r="G487" i="5"/>
  <c r="G488" i="5"/>
  <c r="G333" i="37"/>
  <c r="G334" i="37"/>
  <c r="G335" i="37"/>
  <c r="G336" i="37"/>
  <c r="G337" i="37"/>
  <c r="G338" i="37"/>
  <c r="G339" i="37"/>
  <c r="G340" i="37"/>
  <c r="G341" i="37"/>
  <c r="G342" i="37"/>
  <c r="G343" i="37"/>
  <c r="G344" i="37"/>
  <c r="G345" i="37"/>
  <c r="G346" i="37"/>
  <c r="G347" i="37"/>
  <c r="G348" i="37"/>
  <c r="G349" i="37"/>
  <c r="G459" i="31"/>
  <c r="G460" i="31"/>
  <c r="G461" i="31"/>
  <c r="G462" i="31"/>
  <c r="G463" i="31"/>
  <c r="G464" i="31"/>
  <c r="G465" i="31"/>
  <c r="G466" i="31"/>
  <c r="G467" i="31"/>
  <c r="G444" i="11"/>
  <c r="G397" i="45"/>
  <c r="G398" i="45"/>
  <c r="G399" i="45"/>
  <c r="G400" i="45"/>
  <c r="G401" i="45"/>
  <c r="G402" i="45"/>
  <c r="G403" i="45"/>
  <c r="G404" i="45"/>
  <c r="G405" i="45"/>
  <c r="G406" i="45"/>
  <c r="G407" i="45"/>
  <c r="G416" i="12"/>
  <c r="G417" i="12"/>
  <c r="G419" i="30"/>
  <c r="G420" i="30"/>
  <c r="G421" i="30"/>
  <c r="G422" i="30"/>
  <c r="G423" i="30"/>
  <c r="G424" i="30"/>
  <c r="G425" i="30"/>
  <c r="G295" i="20"/>
  <c r="G296" i="20"/>
  <c r="G297" i="20"/>
  <c r="G298" i="20"/>
  <c r="G299" i="20"/>
  <c r="G300" i="20"/>
  <c r="G301" i="20"/>
  <c r="G302" i="20"/>
  <c r="G303" i="20"/>
  <c r="G304" i="20"/>
  <c r="G305" i="20"/>
  <c r="G306" i="20"/>
  <c r="G307" i="20"/>
  <c r="G308" i="20"/>
  <c r="G309" i="20"/>
  <c r="G310" i="20"/>
  <c r="G311" i="20"/>
  <c r="G312" i="20"/>
  <c r="G313" i="20"/>
  <c r="G314" i="20"/>
  <c r="G315" i="20"/>
  <c r="G316" i="20"/>
  <c r="G317" i="20"/>
  <c r="G318" i="20"/>
  <c r="G319" i="20"/>
  <c r="G320" i="20"/>
  <c r="G321" i="20"/>
  <c r="G322" i="20"/>
  <c r="G323" i="20"/>
  <c r="G324" i="20"/>
  <c r="G325" i="20"/>
  <c r="G326" i="20"/>
  <c r="G327" i="20"/>
  <c r="G249" i="33"/>
  <c r="G250" i="33"/>
  <c r="G251" i="33"/>
  <c r="G252" i="33"/>
  <c r="G253" i="33"/>
  <c r="G254" i="33"/>
  <c r="G255" i="33"/>
  <c r="G256" i="33"/>
  <c r="G257" i="33"/>
  <c r="G258" i="33"/>
  <c r="G259" i="33"/>
  <c r="G260" i="33"/>
  <c r="G261" i="33"/>
  <c r="G262" i="33"/>
  <c r="G263" i="33"/>
  <c r="G264" i="33"/>
  <c r="G265" i="33"/>
  <c r="G266" i="33"/>
  <c r="G267" i="33"/>
  <c r="G268" i="33"/>
  <c r="G269" i="33"/>
  <c r="G270" i="33"/>
  <c r="G271" i="33"/>
  <c r="G272" i="33"/>
  <c r="G351" i="16"/>
  <c r="G352" i="16"/>
  <c r="G353" i="16"/>
  <c r="G354" i="16"/>
  <c r="G355" i="16"/>
  <c r="G356" i="16"/>
  <c r="G357" i="16"/>
  <c r="G358" i="16"/>
  <c r="G359" i="16"/>
  <c r="G360" i="16"/>
  <c r="G361" i="16"/>
  <c r="G362" i="16"/>
  <c r="G363" i="16"/>
  <c r="G364" i="16"/>
  <c r="G365" i="16"/>
  <c r="G366" i="16"/>
  <c r="G367" i="16"/>
  <c r="G368" i="16"/>
  <c r="G369" i="16"/>
  <c r="G370" i="16"/>
  <c r="G371" i="16"/>
  <c r="G372" i="16"/>
  <c r="G373" i="16"/>
  <c r="G374" i="16"/>
  <c r="G375" i="16"/>
  <c r="G376" i="16"/>
  <c r="G377" i="16"/>
  <c r="G378" i="16"/>
  <c r="G379" i="16"/>
  <c r="G380" i="16"/>
  <c r="G381" i="16"/>
  <c r="G382" i="16"/>
  <c r="G383" i="16"/>
  <c r="G384" i="16"/>
  <c r="G385" i="16"/>
  <c r="G386" i="16"/>
  <c r="G387" i="16"/>
  <c r="G388" i="16"/>
  <c r="G389" i="16"/>
  <c r="G390" i="16"/>
  <c r="G391" i="16"/>
  <c r="G392" i="16"/>
  <c r="G393" i="16"/>
  <c r="G394" i="16"/>
  <c r="G395" i="16"/>
  <c r="G396" i="16"/>
  <c r="G397" i="16"/>
  <c r="G398" i="16"/>
  <c r="G399" i="16"/>
  <c r="G400" i="16"/>
  <c r="G401" i="16"/>
  <c r="G402" i="16"/>
  <c r="G403" i="16"/>
  <c r="G404" i="16"/>
  <c r="G405" i="16"/>
  <c r="G406" i="16"/>
  <c r="G407" i="16"/>
  <c r="G408" i="16"/>
  <c r="G409" i="16"/>
  <c r="G410" i="16"/>
  <c r="G411" i="16"/>
  <c r="G412" i="16"/>
  <c r="G413" i="16"/>
  <c r="G414" i="16"/>
  <c r="G415" i="16"/>
  <c r="G416" i="16"/>
  <c r="G417" i="16"/>
  <c r="G418" i="16"/>
  <c r="G419" i="16"/>
  <c r="G420" i="16"/>
  <c r="G421" i="16"/>
  <c r="G422" i="16"/>
  <c r="G423" i="16"/>
  <c r="G424" i="16"/>
  <c r="G425" i="16"/>
  <c r="G426" i="16"/>
  <c r="G427" i="16"/>
  <c r="G428" i="16"/>
  <c r="G429" i="16"/>
  <c r="G430" i="16"/>
  <c r="G431" i="16"/>
  <c r="G432" i="16"/>
  <c r="G433" i="16"/>
  <c r="G434" i="16"/>
  <c r="G435" i="16"/>
  <c r="G436" i="16"/>
  <c r="G437" i="16"/>
  <c r="G438" i="16"/>
  <c r="G439" i="16"/>
  <c r="G440" i="16"/>
  <c r="G441" i="16"/>
  <c r="G442" i="16"/>
  <c r="G443" i="16"/>
  <c r="G444" i="16"/>
  <c r="G445" i="16"/>
  <c r="G446" i="16"/>
  <c r="G447" i="16"/>
  <c r="G448" i="16"/>
  <c r="G449" i="16"/>
  <c r="G450" i="16"/>
  <c r="G451" i="16"/>
  <c r="G452" i="16"/>
  <c r="G453" i="16"/>
  <c r="G454" i="16"/>
  <c r="G455" i="16"/>
  <c r="G456" i="16"/>
  <c r="G457" i="16"/>
  <c r="G458" i="16"/>
  <c r="G459" i="16"/>
  <c r="G460" i="16"/>
  <c r="G461" i="16"/>
  <c r="G462" i="16"/>
  <c r="G463" i="16"/>
  <c r="G464" i="16"/>
  <c r="G465" i="16"/>
  <c r="G466" i="16"/>
  <c r="G467" i="16"/>
  <c r="G403" i="39"/>
  <c r="G404" i="39"/>
  <c r="G405" i="39"/>
  <c r="G406" i="39"/>
  <c r="G407" i="39"/>
  <c r="G408" i="39"/>
  <c r="G409" i="39"/>
  <c r="G410" i="39"/>
  <c r="G411" i="39"/>
  <c r="G335" i="44"/>
  <c r="G336" i="44"/>
  <c r="G337" i="44"/>
  <c r="G338" i="44"/>
  <c r="G339" i="44"/>
  <c r="G340" i="44"/>
  <c r="G341" i="44"/>
  <c r="G342" i="44"/>
  <c r="G343" i="44"/>
  <c r="G344" i="44"/>
  <c r="G345" i="44"/>
  <c r="G346" i="44"/>
  <c r="G347" i="44"/>
  <c r="G348" i="44"/>
  <c r="G349" i="44"/>
  <c r="G350" i="44"/>
  <c r="G351" i="44"/>
  <c r="G352" i="44"/>
  <c r="G353" i="44"/>
  <c r="G354" i="44"/>
  <c r="G355" i="44"/>
  <c r="G356" i="44"/>
  <c r="G357" i="44"/>
  <c r="G358" i="44"/>
  <c r="G359" i="44"/>
  <c r="G360" i="44"/>
  <c r="G361" i="44"/>
  <c r="G362" i="44"/>
  <c r="G363" i="44"/>
  <c r="G364" i="44"/>
  <c r="G365" i="44"/>
  <c r="G366" i="44"/>
  <c r="G367" i="44"/>
  <c r="G368" i="44"/>
  <c r="G369" i="44"/>
  <c r="G370" i="44"/>
  <c r="G371" i="44"/>
  <c r="G372" i="44"/>
  <c r="G373" i="44"/>
  <c r="G374" i="44"/>
  <c r="G375" i="44"/>
  <c r="G376" i="44"/>
  <c r="G377" i="44"/>
  <c r="G378" i="44"/>
  <c r="G379" i="44"/>
  <c r="G380" i="44"/>
  <c r="G381" i="44"/>
  <c r="G382" i="44"/>
  <c r="G383" i="44"/>
  <c r="G384" i="44"/>
  <c r="G385" i="44"/>
  <c r="G386" i="44"/>
  <c r="G387" i="44"/>
  <c r="G388" i="44"/>
  <c r="G389" i="44"/>
  <c r="G390" i="44"/>
  <c r="G391" i="44"/>
  <c r="G392" i="44"/>
  <c r="G393" i="44"/>
  <c r="G394" i="44"/>
  <c r="G395" i="44"/>
  <c r="G396" i="44"/>
  <c r="G397" i="44"/>
  <c r="G398" i="44"/>
  <c r="G399" i="44"/>
  <c r="G400" i="44"/>
  <c r="G401" i="44"/>
  <c r="G203" i="43"/>
  <c r="G204" i="43"/>
  <c r="G205" i="43"/>
  <c r="G206" i="43"/>
  <c r="G207" i="43"/>
  <c r="G208" i="43"/>
  <c r="G209" i="43"/>
  <c r="G210" i="43"/>
  <c r="G211" i="43"/>
  <c r="G212" i="43"/>
  <c r="G213" i="43"/>
  <c r="G214" i="43"/>
  <c r="G215" i="43"/>
  <c r="G216" i="43"/>
  <c r="G217" i="43"/>
  <c r="G218" i="43"/>
  <c r="G219" i="43"/>
  <c r="G220" i="43"/>
  <c r="G221" i="43"/>
  <c r="G222" i="43"/>
  <c r="G223" i="43"/>
  <c r="G224" i="43"/>
  <c r="G225" i="43"/>
  <c r="G226" i="43"/>
  <c r="G227" i="43"/>
  <c r="G228" i="43"/>
  <c r="G229" i="43"/>
  <c r="G230" i="43"/>
  <c r="G231" i="43"/>
  <c r="G232" i="43"/>
  <c r="G233" i="43"/>
  <c r="G234" i="43"/>
  <c r="G235" i="43"/>
  <c r="G236" i="43"/>
  <c r="G237" i="43"/>
  <c r="G238" i="43"/>
  <c r="G239" i="43"/>
  <c r="G240" i="43"/>
  <c r="G241" i="43"/>
  <c r="G242" i="43"/>
  <c r="G243" i="43"/>
  <c r="G244" i="43"/>
  <c r="G245" i="43"/>
  <c r="G246" i="43"/>
  <c r="G247" i="43"/>
  <c r="G248" i="43"/>
  <c r="G249" i="43"/>
  <c r="G250" i="43"/>
  <c r="G251" i="43"/>
  <c r="G252" i="43"/>
  <c r="G253" i="43"/>
  <c r="G254" i="43"/>
  <c r="G255" i="43"/>
  <c r="G256" i="43"/>
  <c r="G257" i="43"/>
  <c r="G258" i="43"/>
  <c r="G259" i="43"/>
  <c r="G260" i="43"/>
  <c r="G261" i="43"/>
  <c r="G262" i="43"/>
  <c r="G263" i="43"/>
  <c r="G264" i="43"/>
  <c r="G265" i="43"/>
  <c r="G266" i="43"/>
  <c r="G267" i="43"/>
  <c r="G268" i="43"/>
  <c r="G269" i="43"/>
  <c r="G270" i="43"/>
  <c r="G271" i="43"/>
  <c r="G272" i="43"/>
  <c r="G273" i="43"/>
  <c r="G274" i="43"/>
  <c r="G275" i="43"/>
  <c r="G276" i="43"/>
  <c r="G277" i="43"/>
  <c r="G278" i="43"/>
  <c r="G279" i="43"/>
  <c r="G280" i="43"/>
  <c r="G281" i="43"/>
  <c r="G282" i="43"/>
  <c r="G283" i="43"/>
  <c r="G284" i="43"/>
  <c r="G285" i="43"/>
  <c r="G286" i="43"/>
  <c r="G287" i="43"/>
  <c r="G288" i="43"/>
  <c r="G289" i="43"/>
  <c r="G290" i="43"/>
  <c r="G291" i="43"/>
  <c r="G292" i="43"/>
  <c r="G293" i="43"/>
  <c r="G294" i="43"/>
  <c r="G295" i="43"/>
  <c r="G296" i="43"/>
  <c r="G297" i="43"/>
  <c r="G298" i="43"/>
  <c r="G299" i="43"/>
  <c r="G300" i="43"/>
  <c r="G301" i="43"/>
  <c r="G302" i="43"/>
  <c r="G303" i="43"/>
  <c r="G304" i="43"/>
  <c r="G305" i="43"/>
  <c r="G306" i="43"/>
  <c r="G307" i="43"/>
  <c r="G308" i="43"/>
  <c r="G309" i="43"/>
  <c r="G310" i="43"/>
  <c r="G311" i="43"/>
  <c r="G312" i="43"/>
  <c r="G313" i="43"/>
  <c r="G314" i="43"/>
  <c r="G315" i="43"/>
  <c r="G316" i="43"/>
  <c r="G317" i="43"/>
  <c r="G318" i="43"/>
  <c r="G319" i="43"/>
  <c r="G320" i="43"/>
  <c r="G321" i="43"/>
  <c r="G322" i="43"/>
  <c r="G323" i="43"/>
  <c r="G324" i="43"/>
  <c r="G325" i="43"/>
  <c r="G326" i="43"/>
  <c r="G327" i="43"/>
  <c r="G328" i="43"/>
  <c r="G329" i="43"/>
  <c r="G330" i="43"/>
  <c r="G331" i="43"/>
  <c r="G332" i="43"/>
  <c r="G333" i="43"/>
  <c r="G334" i="43"/>
  <c r="G335" i="43"/>
  <c r="G336" i="43"/>
  <c r="G337" i="43"/>
  <c r="G338" i="43"/>
  <c r="G339" i="43"/>
  <c r="G340" i="43"/>
  <c r="G341" i="43"/>
  <c r="G342" i="43"/>
  <c r="G343" i="43"/>
  <c r="G344" i="43"/>
  <c r="G345" i="43"/>
  <c r="G346" i="43"/>
  <c r="G347" i="43"/>
  <c r="G348" i="43"/>
  <c r="G349" i="43"/>
  <c r="G350" i="43"/>
  <c r="G351" i="43"/>
  <c r="G352" i="43"/>
  <c r="G353" i="43"/>
  <c r="G354" i="43"/>
  <c r="G355" i="43"/>
  <c r="G356" i="43"/>
  <c r="G357" i="43"/>
  <c r="G358" i="43"/>
  <c r="G359" i="43"/>
  <c r="G360" i="43"/>
  <c r="G361" i="43"/>
  <c r="G362" i="43"/>
  <c r="G363" i="43"/>
  <c r="G364" i="43"/>
  <c r="G365" i="43"/>
  <c r="G366" i="43"/>
  <c r="G367" i="43"/>
  <c r="G368" i="43"/>
  <c r="G369" i="43"/>
  <c r="G370" i="43"/>
  <c r="G371" i="43"/>
  <c r="G372" i="43"/>
  <c r="G373" i="43"/>
  <c r="G374" i="43"/>
  <c r="G375" i="43"/>
  <c r="G376" i="43"/>
  <c r="G377" i="43"/>
  <c r="G378" i="43"/>
  <c r="G379" i="43"/>
  <c r="G380" i="43"/>
  <c r="G381" i="43"/>
  <c r="G382" i="43"/>
  <c r="G383" i="43"/>
  <c r="G384" i="43"/>
  <c r="G385" i="43"/>
  <c r="G386" i="43"/>
  <c r="G387" i="43"/>
  <c r="G388" i="43"/>
  <c r="G389" i="43"/>
  <c r="G390" i="43"/>
  <c r="G391" i="43"/>
  <c r="G392" i="43"/>
  <c r="G393" i="43"/>
  <c r="G394" i="43"/>
  <c r="G395" i="43"/>
  <c r="G396" i="43"/>
  <c r="G397" i="43"/>
  <c r="G398" i="43"/>
  <c r="G875" i="23"/>
  <c r="G876" i="23"/>
  <c r="G458" i="24"/>
  <c r="G459" i="24"/>
  <c r="G460" i="24"/>
  <c r="G461" i="24"/>
  <c r="G462" i="24"/>
  <c r="G492" i="28"/>
  <c r="G493" i="28"/>
  <c r="G494" i="28"/>
  <c r="G495" i="28"/>
  <c r="G496" i="28"/>
  <c r="G497" i="28"/>
  <c r="G498" i="28"/>
  <c r="G499" i="28"/>
  <c r="G500" i="28"/>
  <c r="G501" i="28"/>
  <c r="G502" i="28"/>
  <c r="G503" i="28"/>
  <c r="G504" i="28"/>
  <c r="G505" i="28"/>
  <c r="G506" i="28"/>
  <c r="G507" i="28"/>
  <c r="G508" i="28"/>
  <c r="G509" i="28"/>
  <c r="G510" i="28"/>
  <c r="G511" i="28"/>
  <c r="G512" i="28"/>
  <c r="G513" i="28"/>
  <c r="G514" i="28"/>
  <c r="G515" i="28"/>
  <c r="G516" i="28"/>
  <c r="G517" i="28"/>
  <c r="G518" i="28"/>
  <c r="G519" i="28"/>
  <c r="G520" i="28"/>
  <c r="G521" i="28"/>
  <c r="G522" i="28"/>
  <c r="G523" i="28"/>
  <c r="G524" i="28"/>
  <c r="G525" i="28"/>
  <c r="G526" i="28"/>
  <c r="G527" i="28"/>
  <c r="G528" i="28"/>
  <c r="G529" i="28"/>
  <c r="G530" i="28"/>
  <c r="G531" i="28"/>
  <c r="G532" i="28"/>
  <c r="G533" i="28"/>
  <c r="G534" i="28"/>
  <c r="G535" i="28"/>
  <c r="G536" i="28"/>
  <c r="G537" i="28"/>
  <c r="G538" i="28"/>
  <c r="G539" i="28"/>
  <c r="G540" i="28"/>
  <c r="G541" i="28"/>
  <c r="G542" i="28"/>
  <c r="G543" i="28"/>
  <c r="G544" i="28"/>
  <c r="G545" i="28"/>
  <c r="G546" i="28"/>
  <c r="G547" i="28"/>
  <c r="G548" i="28"/>
  <c r="G549" i="28"/>
  <c r="G550" i="28"/>
  <c r="G551" i="28"/>
  <c r="G552" i="28"/>
  <c r="G553" i="28"/>
  <c r="G554" i="28"/>
  <c r="G555" i="28"/>
  <c r="G556" i="28"/>
  <c r="G557" i="28"/>
  <c r="G458" i="46"/>
  <c r="G459" i="46"/>
  <c r="G460" i="46"/>
  <c r="G461" i="46"/>
  <c r="G462" i="46"/>
  <c r="G463" i="46"/>
  <c r="G464" i="46"/>
  <c r="G465" i="46"/>
  <c r="G466" i="46"/>
  <c r="G467" i="46"/>
  <c r="G468" i="46"/>
  <c r="G469" i="46"/>
  <c r="G470" i="46"/>
  <c r="G471" i="46"/>
  <c r="G472" i="46"/>
  <c r="G473" i="46"/>
  <c r="G474" i="46"/>
  <c r="G475" i="46"/>
  <c r="G476" i="46"/>
  <c r="G477" i="46"/>
  <c r="G478" i="46"/>
  <c r="G479" i="46"/>
  <c r="G480" i="46"/>
  <c r="G481" i="46"/>
  <c r="G482" i="46"/>
  <c r="G483" i="46"/>
  <c r="G484" i="46"/>
  <c r="G615" i="27"/>
  <c r="G616" i="27"/>
  <c r="G617" i="27"/>
  <c r="G618" i="27"/>
  <c r="G619" i="27"/>
  <c r="G212" i="47"/>
  <c r="G213" i="47"/>
  <c r="G214" i="47"/>
  <c r="G215" i="47"/>
  <c r="G216" i="47"/>
  <c r="G396" i="42"/>
  <c r="G397" i="42"/>
  <c r="G398" i="42"/>
  <c r="G399" i="42"/>
  <c r="G400" i="42"/>
  <c r="G401" i="42"/>
  <c r="G402" i="42"/>
  <c r="G403" i="42"/>
  <c r="G404" i="42"/>
  <c r="G405" i="42"/>
  <c r="G406" i="42"/>
  <c r="G407" i="42"/>
  <c r="G408" i="42"/>
  <c r="G409" i="42"/>
  <c r="G410" i="42"/>
  <c r="G411" i="42"/>
  <c r="G412" i="42"/>
  <c r="G413" i="42"/>
  <c r="G414" i="42"/>
  <c r="G415" i="42"/>
  <c r="G416" i="42"/>
  <c r="G417" i="42"/>
  <c r="G418" i="42"/>
  <c r="G419" i="42"/>
  <c r="G420" i="42"/>
  <c r="G421" i="42"/>
  <c r="G422" i="42"/>
  <c r="G423" i="42"/>
  <c r="G424" i="42"/>
  <c r="G425" i="42"/>
  <c r="G426" i="42"/>
  <c r="G427" i="42"/>
  <c r="G428" i="42"/>
  <c r="G429" i="42"/>
  <c r="G430" i="42"/>
  <c r="G431" i="42"/>
  <c r="G432" i="42"/>
  <c r="G433" i="42"/>
  <c r="G434" i="42"/>
  <c r="G435" i="42"/>
  <c r="G436" i="42"/>
  <c r="G437" i="42"/>
  <c r="G438" i="42"/>
  <c r="G439" i="42"/>
  <c r="G440" i="42"/>
  <c r="G441" i="42"/>
  <c r="G442" i="42"/>
  <c r="G443" i="42"/>
  <c r="G444" i="42"/>
  <c r="G445" i="42"/>
  <c r="G446" i="42"/>
  <c r="G447" i="42"/>
  <c r="G448" i="42"/>
  <c r="G449" i="42"/>
  <c r="G450" i="42"/>
  <c r="G451" i="42"/>
  <c r="G452" i="42"/>
  <c r="G453" i="42"/>
  <c r="G454" i="42"/>
  <c r="G455" i="42"/>
  <c r="G456" i="42"/>
  <c r="G457" i="42"/>
  <c r="G458" i="42"/>
  <c r="G459" i="42"/>
  <c r="G460" i="42"/>
  <c r="G461" i="42"/>
  <c r="G462" i="42"/>
  <c r="G463" i="42"/>
  <c r="G464" i="42"/>
  <c r="G465" i="42"/>
  <c r="G466" i="42"/>
  <c r="G467" i="42"/>
  <c r="G468" i="42"/>
  <c r="G536" i="40"/>
  <c r="G537" i="40"/>
  <c r="G538" i="40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45" i="10"/>
  <c r="G546" i="10"/>
  <c r="G547" i="10"/>
  <c r="G548" i="10"/>
  <c r="G549" i="10"/>
  <c r="G550" i="10"/>
  <c r="G551" i="10"/>
  <c r="G552" i="10"/>
  <c r="G553" i="10"/>
  <c r="G577" i="22"/>
  <c r="G578" i="22"/>
  <c r="G579" i="22"/>
  <c r="G580" i="22"/>
  <c r="G581" i="22"/>
  <c r="G582" i="22"/>
  <c r="G583" i="22"/>
  <c r="G584" i="22"/>
  <c r="G585" i="22"/>
  <c r="G586" i="22"/>
  <c r="G587" i="22"/>
  <c r="G588" i="22"/>
  <c r="G589" i="22"/>
  <c r="G590" i="22"/>
  <c r="G591" i="22"/>
  <c r="G592" i="22"/>
  <c r="G593" i="22"/>
  <c r="G594" i="22"/>
  <c r="G595" i="22"/>
  <c r="G596" i="22"/>
  <c r="G597" i="22"/>
  <c r="G598" i="22"/>
  <c r="G599" i="22"/>
  <c r="G600" i="22"/>
  <c r="G601" i="22"/>
  <c r="G602" i="22"/>
  <c r="G603" i="22"/>
  <c r="G604" i="22"/>
  <c r="G605" i="22"/>
  <c r="G606" i="22"/>
  <c r="G607" i="22"/>
  <c r="G608" i="22"/>
  <c r="G609" i="22"/>
  <c r="G610" i="22"/>
  <c r="G611" i="22"/>
  <c r="G612" i="22"/>
  <c r="G613" i="22"/>
  <c r="G614" i="22"/>
  <c r="G615" i="22"/>
  <c r="G616" i="22"/>
  <c r="G617" i="22"/>
  <c r="G618" i="22"/>
  <c r="G619" i="22"/>
  <c r="G620" i="22"/>
  <c r="G621" i="22"/>
  <c r="G622" i="22"/>
  <c r="G623" i="22"/>
  <c r="G624" i="22"/>
  <c r="G625" i="22"/>
  <c r="G626" i="22"/>
  <c r="G627" i="22"/>
  <c r="G628" i="22"/>
  <c r="G527" i="4"/>
  <c r="G528" i="4"/>
  <c r="G529" i="4"/>
  <c r="G530" i="4"/>
  <c r="G531" i="4"/>
  <c r="G532" i="4"/>
  <c r="G564" i="3"/>
  <c r="G545" i="19"/>
  <c r="G546" i="19"/>
  <c r="G547" i="19"/>
  <c r="G548" i="19"/>
  <c r="G549" i="19"/>
  <c r="G550" i="19"/>
  <c r="G551" i="19"/>
  <c r="G552" i="19"/>
  <c r="G553" i="19"/>
  <c r="G554" i="19"/>
  <c r="G555" i="19"/>
  <c r="G556" i="19"/>
  <c r="G557" i="19"/>
  <c r="G558" i="19"/>
  <c r="G559" i="19"/>
  <c r="G560" i="19"/>
  <c r="G561" i="19"/>
  <c r="G562" i="19"/>
  <c r="G563" i="19"/>
  <c r="G564" i="19"/>
  <c r="G565" i="19"/>
  <c r="G566" i="19"/>
  <c r="G567" i="19"/>
  <c r="G568" i="19"/>
  <c r="G569" i="19"/>
  <c r="G570" i="19"/>
  <c r="G571" i="19"/>
  <c r="G572" i="19"/>
  <c r="G573" i="19"/>
  <c r="G535" i="15"/>
  <c r="G536" i="15"/>
  <c r="G537" i="15"/>
  <c r="G538" i="15"/>
  <c r="G539" i="15"/>
  <c r="G540" i="15"/>
  <c r="G541" i="15"/>
  <c r="G542" i="15"/>
  <c r="G564" i="9"/>
  <c r="G565" i="9"/>
  <c r="G566" i="9"/>
  <c r="G525" i="34"/>
  <c r="G526" i="34"/>
  <c r="G527" i="34"/>
  <c r="G528" i="34"/>
  <c r="G529" i="34"/>
  <c r="G530" i="34"/>
  <c r="G531" i="34"/>
  <c r="G532" i="34"/>
  <c r="G533" i="34"/>
  <c r="G534" i="34"/>
  <c r="G535" i="34"/>
  <c r="G536" i="34"/>
  <c r="G537" i="34"/>
  <c r="G538" i="34"/>
  <c r="G539" i="34"/>
  <c r="G540" i="34"/>
  <c r="G541" i="34"/>
  <c r="G542" i="34"/>
  <c r="G502" i="14"/>
  <c r="G503" i="14"/>
  <c r="G504" i="14"/>
  <c r="G505" i="14"/>
  <c r="G506" i="14"/>
  <c r="G507" i="14"/>
  <c r="G508" i="14"/>
  <c r="G509" i="14"/>
  <c r="G510" i="14"/>
  <c r="G511" i="14"/>
  <c r="G512" i="14"/>
  <c r="G513" i="14"/>
  <c r="G514" i="14"/>
  <c r="G515" i="14"/>
  <c r="G516" i="14"/>
  <c r="G517" i="14"/>
  <c r="G518" i="14"/>
  <c r="G519" i="14"/>
  <c r="G520" i="14"/>
  <c r="G521" i="14"/>
  <c r="G522" i="14"/>
  <c r="G523" i="14"/>
  <c r="G524" i="14"/>
  <c r="G525" i="14"/>
  <c r="G526" i="14"/>
  <c r="G527" i="14"/>
  <c r="G520" i="25"/>
  <c r="G521" i="25"/>
  <c r="G522" i="25"/>
  <c r="G523" i="25"/>
  <c r="G524" i="25"/>
  <c r="G525" i="25"/>
  <c r="G526" i="25"/>
  <c r="G527" i="25"/>
  <c r="G528" i="25"/>
  <c r="G529" i="25"/>
  <c r="G530" i="25"/>
  <c r="G531" i="25"/>
  <c r="G532" i="25"/>
  <c r="G533" i="25"/>
  <c r="G534" i="25"/>
  <c r="G535" i="25"/>
  <c r="G536" i="25"/>
  <c r="G537" i="25"/>
  <c r="G538" i="25"/>
  <c r="G539" i="25"/>
  <c r="G540" i="25"/>
  <c r="G541" i="25"/>
  <c r="G542" i="25"/>
  <c r="G507" i="41"/>
  <c r="G508" i="41"/>
  <c r="G509" i="41"/>
  <c r="G510" i="41"/>
  <c r="G511" i="41"/>
  <c r="G512" i="41"/>
  <c r="G513" i="41"/>
  <c r="G514" i="41"/>
  <c r="G496" i="29"/>
  <c r="G497" i="29"/>
  <c r="G498" i="29"/>
  <c r="G499" i="29"/>
  <c r="G500" i="29"/>
  <c r="G501" i="29"/>
  <c r="G502" i="29"/>
  <c r="G503" i="29"/>
  <c r="G504" i="29"/>
  <c r="G505" i="29"/>
  <c r="G506" i="29"/>
  <c r="G507" i="29"/>
  <c r="G485" i="1"/>
  <c r="G486" i="1"/>
  <c r="G487" i="1"/>
  <c r="G488" i="1"/>
  <c r="G489" i="1"/>
  <c r="G490" i="1"/>
  <c r="G491" i="1"/>
  <c r="G492" i="1"/>
  <c r="G489" i="36"/>
  <c r="G490" i="36"/>
  <c r="G491" i="36"/>
  <c r="G492" i="36"/>
  <c r="G493" i="36"/>
  <c r="G494" i="36"/>
  <c r="G495" i="36"/>
  <c r="G496" i="36"/>
  <c r="G497" i="36"/>
  <c r="G519" i="17"/>
  <c r="G520" i="17"/>
  <c r="G521" i="17"/>
  <c r="G522" i="17"/>
  <c r="G523" i="17"/>
  <c r="G524" i="17"/>
  <c r="G525" i="17"/>
  <c r="G526" i="17"/>
  <c r="G483" i="13"/>
  <c r="G408" i="2"/>
  <c r="G409" i="2"/>
  <c r="G410" i="2"/>
  <c r="G411" i="2"/>
  <c r="G412" i="2"/>
  <c r="G413" i="2"/>
  <c r="G414" i="2"/>
  <c r="G415" i="2"/>
  <c r="G416" i="2"/>
  <c r="G417" i="2"/>
  <c r="G478" i="35"/>
  <c r="G479" i="35"/>
  <c r="G480" i="35"/>
  <c r="G481" i="35"/>
  <c r="G482" i="35"/>
  <c r="G483" i="35"/>
  <c r="G364" i="32"/>
  <c r="G365" i="32"/>
  <c r="G366" i="32"/>
  <c r="G367" i="32"/>
  <c r="G368" i="32"/>
  <c r="G369" i="32"/>
  <c r="G370" i="32"/>
  <c r="G371" i="32"/>
  <c r="G372" i="32"/>
  <c r="G373" i="32"/>
  <c r="G374" i="32"/>
  <c r="G375" i="32"/>
  <c r="G376" i="32"/>
  <c r="G377" i="32"/>
  <c r="G378" i="32"/>
  <c r="G379" i="32"/>
  <c r="G380" i="32"/>
  <c r="G381" i="32"/>
  <c r="G382" i="32"/>
  <c r="G383" i="32"/>
  <c r="G384" i="32"/>
  <c r="G385" i="32"/>
  <c r="G386" i="32"/>
  <c r="G387" i="32"/>
  <c r="G388" i="32"/>
  <c r="G389" i="32"/>
  <c r="G390" i="32"/>
  <c r="G391" i="32"/>
  <c r="G392" i="32"/>
  <c r="G393" i="32"/>
  <c r="G394" i="32"/>
  <c r="G395" i="32"/>
  <c r="G396" i="32"/>
  <c r="G397" i="32"/>
  <c r="G398" i="32"/>
  <c r="G399" i="32"/>
  <c r="G400" i="32"/>
  <c r="G401" i="32"/>
  <c r="G402" i="32"/>
  <c r="G403" i="32"/>
  <c r="G404" i="32"/>
  <c r="G405" i="32"/>
  <c r="G406" i="32"/>
  <c r="G407" i="32"/>
  <c r="G408" i="32"/>
  <c r="G409" i="32"/>
  <c r="G410" i="32"/>
  <c r="G411" i="32"/>
  <c r="G461" i="21"/>
  <c r="G462" i="21"/>
  <c r="G463" i="21"/>
  <c r="G464" i="21"/>
  <c r="G465" i="21"/>
  <c r="G466" i="21"/>
  <c r="G467" i="21"/>
  <c r="G468" i="21"/>
  <c r="G469" i="21"/>
  <c r="G470" i="21"/>
  <c r="G471" i="21"/>
  <c r="G472" i="21"/>
  <c r="G473" i="21"/>
  <c r="G474" i="21"/>
  <c r="G489" i="5"/>
  <c r="G490" i="5"/>
  <c r="G491" i="5"/>
  <c r="G492" i="5"/>
  <c r="G493" i="5"/>
  <c r="G494" i="5"/>
  <c r="G495" i="5"/>
  <c r="G496" i="5"/>
  <c r="G350" i="37"/>
  <c r="G351" i="37"/>
  <c r="G352" i="37"/>
  <c r="G353" i="37"/>
  <c r="G354" i="37"/>
  <c r="G355" i="37"/>
  <c r="G356" i="37"/>
  <c r="G357" i="37"/>
  <c r="G468" i="31"/>
  <c r="G469" i="31"/>
  <c r="G470" i="31"/>
  <c r="G471" i="31"/>
  <c r="G472" i="31"/>
  <c r="G473" i="31"/>
  <c r="G474" i="31"/>
  <c r="G475" i="31"/>
  <c r="G476" i="31"/>
  <c r="G477" i="31"/>
  <c r="G478" i="31"/>
  <c r="G479" i="31"/>
  <c r="G480" i="31"/>
  <c r="G481" i="31"/>
  <c r="G482" i="31"/>
  <c r="G483" i="31"/>
  <c r="G484" i="31"/>
  <c r="G485" i="31"/>
  <c r="G445" i="11"/>
  <c r="G446" i="11"/>
  <c r="G447" i="11"/>
  <c r="G448" i="11"/>
  <c r="G449" i="11"/>
  <c r="G450" i="11"/>
  <c r="G451" i="11"/>
  <c r="G452" i="11"/>
  <c r="G453" i="11"/>
  <c r="G454" i="11"/>
  <c r="G455" i="11"/>
  <c r="G456" i="11"/>
  <c r="G457" i="11"/>
  <c r="G458" i="11"/>
  <c r="G459" i="11"/>
  <c r="G460" i="11"/>
  <c r="G461" i="11"/>
  <c r="G462" i="11"/>
  <c r="G463" i="11"/>
  <c r="G418" i="12"/>
  <c r="G419" i="12"/>
  <c r="G420" i="12"/>
  <c r="G408" i="45"/>
  <c r="G409" i="45"/>
  <c r="G410" i="45"/>
  <c r="G426" i="30"/>
  <c r="G427" i="30"/>
  <c r="G428" i="30"/>
  <c r="G429" i="30"/>
  <c r="G430" i="30"/>
  <c r="G431" i="30"/>
  <c r="G432" i="30"/>
  <c r="G328" i="20"/>
  <c r="G329" i="20"/>
  <c r="G330" i="20"/>
  <c r="G331" i="20"/>
  <c r="G332" i="20"/>
  <c r="G333" i="20"/>
  <c r="G334" i="20"/>
  <c r="G335" i="20"/>
  <c r="G336" i="20"/>
  <c r="G337" i="20"/>
  <c r="G338" i="20"/>
  <c r="G339" i="20"/>
  <c r="G340" i="20"/>
  <c r="G341" i="20"/>
  <c r="G342" i="20"/>
  <c r="G343" i="20"/>
  <c r="G344" i="20"/>
  <c r="G345" i="20"/>
  <c r="G346" i="20"/>
  <c r="G347" i="20"/>
  <c r="G348" i="20"/>
  <c r="G349" i="20"/>
  <c r="G273" i="33"/>
  <c r="G274" i="33"/>
  <c r="G275" i="33"/>
  <c r="G276" i="33"/>
  <c r="G277" i="33"/>
  <c r="G278" i="33"/>
  <c r="G279" i="33"/>
  <c r="G280" i="33"/>
  <c r="G281" i="33"/>
  <c r="G282" i="33"/>
  <c r="G283" i="33"/>
  <c r="G284" i="33"/>
  <c r="G285" i="33"/>
  <c r="G286" i="33"/>
  <c r="G287" i="33"/>
  <c r="G288" i="33"/>
  <c r="G289" i="33"/>
  <c r="G290" i="33"/>
  <c r="G291" i="33"/>
  <c r="G292" i="33"/>
  <c r="G293" i="33"/>
  <c r="G294" i="33"/>
  <c r="G295" i="33"/>
  <c r="G296" i="33"/>
  <c r="G297" i="33"/>
  <c r="G298" i="33"/>
  <c r="G299" i="33"/>
  <c r="G300" i="33"/>
  <c r="G468" i="16"/>
  <c r="G469" i="16"/>
  <c r="G470" i="16"/>
  <c r="G399" i="43"/>
  <c r="G400" i="43"/>
  <c r="G401" i="43"/>
  <c r="G402" i="43"/>
  <c r="G403" i="43"/>
  <c r="G404" i="43"/>
  <c r="G405" i="43"/>
  <c r="G406" i="43"/>
  <c r="G407" i="43"/>
  <c r="G408" i="43"/>
  <c r="G409" i="43"/>
  <c r="G410" i="43"/>
  <c r="G411" i="43"/>
  <c r="G412" i="43"/>
  <c r="G412" i="39"/>
  <c r="G413" i="39"/>
  <c r="G414" i="39"/>
  <c r="G415" i="39"/>
  <c r="G416" i="39"/>
  <c r="G417" i="39"/>
  <c r="G418" i="39"/>
  <c r="G419" i="39"/>
  <c r="G420" i="39"/>
  <c r="G421" i="39"/>
  <c r="G422" i="39"/>
  <c r="G423" i="39"/>
  <c r="G424" i="39"/>
  <c r="G425" i="39"/>
  <c r="G426" i="39"/>
  <c r="G427" i="39"/>
  <c r="G428" i="39"/>
  <c r="G429" i="39"/>
  <c r="G430" i="39"/>
  <c r="G431" i="39"/>
  <c r="G432" i="39"/>
  <c r="G433" i="39"/>
  <c r="G434" i="39"/>
  <c r="G435" i="39"/>
  <c r="G436" i="39"/>
  <c r="G437" i="39"/>
  <c r="G438" i="39"/>
  <c r="G439" i="39"/>
  <c r="G440" i="39"/>
  <c r="G441" i="39"/>
  <c r="G442" i="39"/>
  <c r="G877" i="23"/>
  <c r="G878" i="23"/>
  <c r="G879" i="23"/>
  <c r="G880" i="23"/>
  <c r="G881" i="23"/>
  <c r="G882" i="23"/>
  <c r="G883" i="23"/>
  <c r="G884" i="23"/>
  <c r="G885" i="23"/>
  <c r="G217" i="47"/>
  <c r="G218" i="47"/>
  <c r="G219" i="47"/>
  <c r="G220" i="47"/>
  <c r="G221" i="47"/>
  <c r="G222" i="47"/>
  <c r="G223" i="47"/>
  <c r="G224" i="47"/>
  <c r="G225" i="47"/>
  <c r="G226" i="47"/>
  <c r="G227" i="47"/>
  <c r="G228" i="47"/>
  <c r="G229" i="47"/>
  <c r="G230" i="47"/>
  <c r="G231" i="47"/>
  <c r="G232" i="47"/>
  <c r="G233" i="47"/>
  <c r="G234" i="47"/>
  <c r="G558" i="28"/>
  <c r="G559" i="28"/>
  <c r="G560" i="28"/>
  <c r="G561" i="28"/>
  <c r="G562" i="28"/>
  <c r="G563" i="28"/>
  <c r="G564" i="28"/>
  <c r="G565" i="28"/>
  <c r="G566" i="28"/>
  <c r="G567" i="28"/>
  <c r="G568" i="28"/>
  <c r="G569" i="28"/>
  <c r="G570" i="28"/>
  <c r="G571" i="28"/>
  <c r="G572" i="28"/>
  <c r="G573" i="28"/>
  <c r="G574" i="28"/>
  <c r="G575" i="28"/>
  <c r="G576" i="28"/>
  <c r="G577" i="28"/>
  <c r="G578" i="28"/>
  <c r="G579" i="28"/>
  <c r="G580" i="28"/>
  <c r="G581" i="28"/>
  <c r="G582" i="28"/>
  <c r="G583" i="28"/>
  <c r="G584" i="28"/>
  <c r="G585" i="28"/>
  <c r="G586" i="28"/>
  <c r="G587" i="28"/>
  <c r="G588" i="28"/>
  <c r="G589" i="28"/>
  <c r="G590" i="28"/>
  <c r="G591" i="28"/>
  <c r="G592" i="28"/>
  <c r="G593" i="28"/>
  <c r="G594" i="28"/>
  <c r="G595" i="28"/>
  <c r="G596" i="28"/>
  <c r="G597" i="28"/>
  <c r="G598" i="28"/>
  <c r="G599" i="28"/>
  <c r="G600" i="28"/>
  <c r="G601" i="28"/>
  <c r="G602" i="28"/>
  <c r="G603" i="28"/>
  <c r="G604" i="28"/>
  <c r="G605" i="28"/>
  <c r="G606" i="28"/>
  <c r="G607" i="28"/>
  <c r="G608" i="28"/>
  <c r="G463" i="24"/>
  <c r="G464" i="24"/>
  <c r="G465" i="24"/>
  <c r="G466" i="24"/>
  <c r="G467" i="24"/>
  <c r="G468" i="24"/>
  <c r="G469" i="24"/>
  <c r="G470" i="24"/>
  <c r="G471" i="24"/>
  <c r="G472" i="24"/>
  <c r="G473" i="24"/>
  <c r="G474" i="24"/>
  <c r="G609" i="28"/>
  <c r="G610" i="28"/>
  <c r="G611" i="28"/>
  <c r="G612" i="28"/>
  <c r="G613" i="28"/>
  <c r="G614" i="28"/>
  <c r="G615" i="28"/>
  <c r="G616" i="28"/>
  <c r="G617" i="28"/>
  <c r="G629" i="22"/>
  <c r="G630" i="22"/>
  <c r="G631" i="22"/>
  <c r="G632" i="22"/>
  <c r="G633" i="22"/>
  <c r="G634" i="22"/>
  <c r="G635" i="22"/>
  <c r="G636" i="22"/>
  <c r="G539" i="40"/>
  <c r="G540" i="40"/>
  <c r="G485" i="46"/>
  <c r="G486" i="46"/>
  <c r="G487" i="46"/>
  <c r="G488" i="46"/>
  <c r="G489" i="46"/>
  <c r="G490" i="46"/>
  <c r="G491" i="46"/>
  <c r="G235" i="47"/>
  <c r="G236" i="47"/>
  <c r="G237" i="47"/>
  <c r="G238" i="47"/>
  <c r="G239" i="47"/>
  <c r="G240" i="47"/>
  <c r="G241" i="47"/>
  <c r="G242" i="47"/>
  <c r="G243" i="47"/>
  <c r="G244" i="47"/>
  <c r="G245" i="47"/>
  <c r="G246" i="47"/>
  <c r="G247" i="47"/>
  <c r="G248" i="47"/>
  <c r="G249" i="47"/>
  <c r="G250" i="47"/>
  <c r="G251" i="47"/>
  <c r="G252" i="47"/>
  <c r="G253" i="47"/>
  <c r="G254" i="47"/>
  <c r="G255" i="47"/>
  <c r="G256" i="47"/>
  <c r="G257" i="47"/>
  <c r="G258" i="47"/>
  <c r="G259" i="47"/>
  <c r="G260" i="47"/>
  <c r="G261" i="47"/>
  <c r="G620" i="27"/>
  <c r="G621" i="27"/>
  <c r="G622" i="27"/>
  <c r="G623" i="27"/>
  <c r="G624" i="27"/>
  <c r="G625" i="27"/>
  <c r="G626" i="27"/>
  <c r="G627" i="27"/>
  <c r="G628" i="27"/>
  <c r="G629" i="27"/>
  <c r="G630" i="27"/>
  <c r="G631" i="27"/>
  <c r="G632" i="27"/>
  <c r="G633" i="27"/>
  <c r="G634" i="27"/>
  <c r="G635" i="27"/>
  <c r="G636" i="27"/>
  <c r="G637" i="27"/>
  <c r="G638" i="27"/>
  <c r="G639" i="27"/>
  <c r="G640" i="27"/>
  <c r="G641" i="27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65" i="3"/>
  <c r="G566" i="3"/>
  <c r="G567" i="3"/>
  <c r="G568" i="3"/>
  <c r="G569" i="3"/>
  <c r="G570" i="3"/>
  <c r="G571" i="3"/>
  <c r="G543" i="25"/>
  <c r="G544" i="25"/>
  <c r="G545" i="25"/>
  <c r="G546" i="25"/>
  <c r="G547" i="25"/>
  <c r="G548" i="25"/>
  <c r="G549" i="25"/>
  <c r="G550" i="25"/>
  <c r="G551" i="25"/>
  <c r="G552" i="25"/>
  <c r="G574" i="19"/>
  <c r="G575" i="19"/>
  <c r="G576" i="19"/>
  <c r="G577" i="19"/>
  <c r="G578" i="19"/>
  <c r="G579" i="19"/>
  <c r="G580" i="19"/>
  <c r="G581" i="19"/>
  <c r="G582" i="19"/>
  <c r="G583" i="19"/>
  <c r="G584" i="19"/>
  <c r="G585" i="19"/>
  <c r="G586" i="19"/>
  <c r="G587" i="19"/>
  <c r="G588" i="19"/>
  <c r="G589" i="19"/>
  <c r="G590" i="19"/>
  <c r="G469" i="42"/>
  <c r="G470" i="42"/>
  <c r="G471" i="42"/>
  <c r="G472" i="42"/>
  <c r="G473" i="42"/>
  <c r="G474" i="42"/>
  <c r="G475" i="42"/>
  <c r="G543" i="15"/>
  <c r="G544" i="15"/>
  <c r="G545" i="15"/>
  <c r="G546" i="15"/>
  <c r="G547" i="15"/>
  <c r="G548" i="15"/>
  <c r="G549" i="15"/>
  <c r="G550" i="15"/>
  <c r="G551" i="15"/>
  <c r="G552" i="15"/>
  <c r="G567" i="9"/>
  <c r="G543" i="34"/>
  <c r="G544" i="34"/>
  <c r="G545" i="34"/>
  <c r="G546" i="34"/>
  <c r="G547" i="34"/>
  <c r="G548" i="34"/>
  <c r="G549" i="34"/>
  <c r="G550" i="34"/>
  <c r="G551" i="34"/>
  <c r="G498" i="36"/>
  <c r="G499" i="36"/>
  <c r="G500" i="36"/>
  <c r="G501" i="36"/>
  <c r="G502" i="36"/>
  <c r="G503" i="36"/>
  <c r="G504" i="36"/>
  <c r="G505" i="36"/>
  <c r="G506" i="36"/>
  <c r="G507" i="36"/>
  <c r="G508" i="36"/>
  <c r="G509" i="36"/>
  <c r="G510" i="36"/>
  <c r="G528" i="14"/>
  <c r="G529" i="14"/>
  <c r="G530" i="14"/>
  <c r="G531" i="14"/>
  <c r="G532" i="14"/>
  <c r="G533" i="14"/>
  <c r="G534" i="14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5" i="41"/>
  <c r="G516" i="41"/>
  <c r="G517" i="41"/>
  <c r="G518" i="41"/>
  <c r="G519" i="41"/>
  <c r="G520" i="41"/>
  <c r="G484" i="35"/>
  <c r="G485" i="35"/>
  <c r="G486" i="35"/>
  <c r="G487" i="35"/>
  <c r="G488" i="35"/>
  <c r="G489" i="35"/>
  <c r="G490" i="35"/>
  <c r="G491" i="35"/>
  <c r="G492" i="35"/>
  <c r="G493" i="35"/>
  <c r="G494" i="35"/>
  <c r="G527" i="17"/>
  <c r="G528" i="17"/>
  <c r="G529" i="17"/>
  <c r="G530" i="17"/>
  <c r="G531" i="17"/>
  <c r="G532" i="17"/>
  <c r="G533" i="17"/>
  <c r="G534" i="17"/>
  <c r="G535" i="17"/>
  <c r="G508" i="29"/>
  <c r="G509" i="29"/>
  <c r="G510" i="29"/>
  <c r="G475" i="21"/>
  <c r="G476" i="21"/>
  <c r="G477" i="21"/>
  <c r="G478" i="21"/>
  <c r="G479" i="21"/>
  <c r="G480" i="21"/>
  <c r="G481" i="21"/>
  <c r="G482" i="21"/>
  <c r="G484" i="13"/>
  <c r="G485" i="13"/>
  <c r="G486" i="13"/>
  <c r="G487" i="13"/>
  <c r="G488" i="13"/>
  <c r="G489" i="13"/>
  <c r="G490" i="13"/>
  <c r="G491" i="13"/>
  <c r="G492" i="13"/>
  <c r="G493" i="13"/>
  <c r="G494" i="13"/>
  <c r="G495" i="13"/>
  <c r="G496" i="13"/>
  <c r="G497" i="13"/>
  <c r="G498" i="13"/>
  <c r="G499" i="13"/>
  <c r="G500" i="13"/>
  <c r="G501" i="13"/>
  <c r="G502" i="13"/>
  <c r="G503" i="13"/>
  <c r="G504" i="13"/>
  <c r="G505" i="13"/>
  <c r="G506" i="13"/>
  <c r="G507" i="13"/>
  <c r="G508" i="13"/>
  <c r="G509" i="13"/>
  <c r="G510" i="13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86" i="31"/>
  <c r="G487" i="31"/>
  <c r="G488" i="31"/>
  <c r="G489" i="31"/>
  <c r="G490" i="31"/>
  <c r="G491" i="31"/>
  <c r="G492" i="31"/>
  <c r="G493" i="31"/>
  <c r="G494" i="31"/>
  <c r="G497" i="31"/>
  <c r="G498" i="31"/>
  <c r="G499" i="31"/>
  <c r="G500" i="31"/>
  <c r="G501" i="31"/>
  <c r="G497" i="5"/>
  <c r="G498" i="5"/>
  <c r="G499" i="5"/>
  <c r="G500" i="5"/>
  <c r="G501" i="5"/>
  <c r="G502" i="5"/>
  <c r="G503" i="5"/>
  <c r="G412" i="32"/>
  <c r="G413" i="32"/>
  <c r="G414" i="32"/>
  <c r="G415" i="32"/>
  <c r="G416" i="32"/>
  <c r="G417" i="32"/>
  <c r="G418" i="32"/>
  <c r="G419" i="32"/>
  <c r="G420" i="32"/>
  <c r="G421" i="32"/>
  <c r="G422" i="32"/>
  <c r="G358" i="37"/>
  <c r="G359" i="37"/>
  <c r="G360" i="37"/>
  <c r="G361" i="37"/>
  <c r="G362" i="37"/>
  <c r="G363" i="37"/>
  <c r="G364" i="37"/>
  <c r="G365" i="37"/>
  <c r="G366" i="37"/>
  <c r="G464" i="11"/>
  <c r="G465" i="11"/>
  <c r="G466" i="11"/>
  <c r="G467" i="11"/>
  <c r="G468" i="11"/>
  <c r="G469" i="11"/>
  <c r="G470" i="11"/>
  <c r="G471" i="11"/>
  <c r="G472" i="11"/>
  <c r="G473" i="11"/>
  <c r="G474" i="11"/>
  <c r="G475" i="11"/>
  <c r="G476" i="11"/>
  <c r="G477" i="11"/>
  <c r="G478" i="11"/>
  <c r="G479" i="11"/>
  <c r="G480" i="11"/>
  <c r="G481" i="11"/>
  <c r="G482" i="11"/>
  <c r="G483" i="11"/>
  <c r="G484" i="11"/>
  <c r="G485" i="11"/>
  <c r="G486" i="11"/>
  <c r="G487" i="11"/>
  <c r="G488" i="11"/>
  <c r="G489" i="11"/>
  <c r="G490" i="11"/>
  <c r="G491" i="11"/>
  <c r="G492" i="11"/>
  <c r="G493" i="11"/>
  <c r="G494" i="11"/>
  <c r="G495" i="11"/>
  <c r="G496" i="11"/>
  <c r="G497" i="11"/>
  <c r="G498" i="11"/>
  <c r="G499" i="11"/>
  <c r="G500" i="11"/>
  <c r="G501" i="11"/>
  <c r="G502" i="11"/>
  <c r="G503" i="11"/>
  <c r="G504" i="11"/>
  <c r="G505" i="11"/>
  <c r="G506" i="11"/>
  <c r="G421" i="12"/>
  <c r="G422" i="12"/>
  <c r="G423" i="12"/>
  <c r="G424" i="12"/>
  <c r="G425" i="12"/>
  <c r="G426" i="12"/>
  <c r="G427" i="12"/>
  <c r="G411" i="45"/>
  <c r="G412" i="45"/>
  <c r="G413" i="45"/>
  <c r="G414" i="45"/>
  <c r="G415" i="45"/>
  <c r="G416" i="45"/>
  <c r="G417" i="45"/>
  <c r="G418" i="45"/>
  <c r="G433" i="30"/>
  <c r="G443" i="39"/>
  <c r="G444" i="39"/>
  <c r="G445" i="39"/>
  <c r="G446" i="39"/>
  <c r="G447" i="39"/>
  <c r="G448" i="39"/>
  <c r="G449" i="39"/>
  <c r="G450" i="39"/>
  <c r="G451" i="39"/>
  <c r="G452" i="39"/>
  <c r="G453" i="39"/>
  <c r="G454" i="39"/>
  <c r="G455" i="39"/>
  <c r="G456" i="39"/>
  <c r="G457" i="39"/>
  <c r="G458" i="39"/>
  <c r="G459" i="39"/>
  <c r="G460" i="39"/>
  <c r="G461" i="39"/>
  <c r="G462" i="39"/>
  <c r="G463" i="39"/>
  <c r="G464" i="39"/>
  <c r="G465" i="39"/>
  <c r="G466" i="39"/>
  <c r="G467" i="39"/>
  <c r="G468" i="39"/>
  <c r="G469" i="39"/>
  <c r="G470" i="39"/>
  <c r="G471" i="39"/>
  <c r="G472" i="39"/>
  <c r="G473" i="39"/>
  <c r="G474" i="39"/>
  <c r="G350" i="20"/>
  <c r="G351" i="20"/>
  <c r="G352" i="20"/>
  <c r="G353" i="20"/>
  <c r="G354" i="20"/>
  <c r="G355" i="20"/>
  <c r="G356" i="20"/>
  <c r="G357" i="20"/>
  <c r="G358" i="20"/>
  <c r="G359" i="20"/>
  <c r="G360" i="20"/>
  <c r="G361" i="20"/>
  <c r="G362" i="20"/>
  <c r="G363" i="20"/>
  <c r="G301" i="33"/>
  <c r="G302" i="33"/>
  <c r="G303" i="33"/>
  <c r="G304" i="33"/>
  <c r="G305" i="33"/>
  <c r="G306" i="33"/>
  <c r="G307" i="33"/>
  <c r="G308" i="33"/>
  <c r="G309" i="33"/>
  <c r="G310" i="33"/>
  <c r="G311" i="33"/>
  <c r="G312" i="33"/>
  <c r="G313" i="33"/>
  <c r="G314" i="33"/>
  <c r="G315" i="33"/>
  <c r="G316" i="33"/>
  <c r="G317" i="33"/>
  <c r="G318" i="33"/>
  <c r="G319" i="33"/>
  <c r="G320" i="33"/>
  <c r="G321" i="33"/>
  <c r="G322" i="33"/>
  <c r="G323" i="33"/>
  <c r="G324" i="33"/>
  <c r="G325" i="33"/>
  <c r="G326" i="33"/>
  <c r="G327" i="33"/>
  <c r="G328" i="33"/>
  <c r="G329" i="33"/>
  <c r="G330" i="33"/>
  <c r="G331" i="33"/>
  <c r="G332" i="33"/>
  <c r="G333" i="33"/>
  <c r="G334" i="33"/>
  <c r="G335" i="33"/>
  <c r="G336" i="33"/>
  <c r="G337" i="33"/>
  <c r="G338" i="33"/>
  <c r="G339" i="33"/>
  <c r="G340" i="33"/>
  <c r="G341" i="33"/>
  <c r="G342" i="33"/>
  <c r="G343" i="33"/>
  <c r="G344" i="33"/>
  <c r="G345" i="33"/>
  <c r="G346" i="33"/>
  <c r="G347" i="33"/>
  <c r="G348" i="33"/>
  <c r="G349" i="33"/>
  <c r="G350" i="33"/>
  <c r="G351" i="33"/>
  <c r="G352" i="33"/>
  <c r="G353" i="33"/>
  <c r="G354" i="33"/>
  <c r="G355" i="33"/>
  <c r="G356" i="33"/>
  <c r="G357" i="33"/>
  <c r="G358" i="33"/>
  <c r="G359" i="33"/>
  <c r="G360" i="33"/>
  <c r="G361" i="33"/>
  <c r="G362" i="33"/>
  <c r="G363" i="33"/>
  <c r="G364" i="33"/>
  <c r="G365" i="33"/>
  <c r="G471" i="16"/>
  <c r="G472" i="16"/>
  <c r="G473" i="16"/>
  <c r="G474" i="16"/>
  <c r="G475" i="16"/>
  <c r="G476" i="16"/>
  <c r="G477" i="16"/>
  <c r="G478" i="16"/>
  <c r="G479" i="16"/>
  <c r="G413" i="43"/>
  <c r="G414" i="43"/>
  <c r="G415" i="43"/>
  <c r="G416" i="43"/>
  <c r="G417" i="43"/>
  <c r="G418" i="43"/>
  <c r="G419" i="43"/>
  <c r="G420" i="43"/>
  <c r="G421" i="43"/>
  <c r="G402" i="44"/>
  <c r="G403" i="44"/>
  <c r="G886" i="23"/>
  <c r="G887" i="23"/>
  <c r="G888" i="23"/>
  <c r="G889" i="23"/>
  <c r="G890" i="23"/>
  <c r="G891" i="23"/>
  <c r="G892" i="23"/>
  <c r="G893" i="23"/>
  <c r="G894" i="23"/>
  <c r="G895" i="23"/>
  <c r="G262" i="47"/>
  <c r="G263" i="47"/>
  <c r="G264" i="47"/>
  <c r="G265" i="47"/>
  <c r="G266" i="47"/>
  <c r="G267" i="47"/>
  <c r="G268" i="47"/>
  <c r="G269" i="47"/>
  <c r="G270" i="47"/>
  <c r="G271" i="47"/>
  <c r="G272" i="47"/>
  <c r="G273" i="47"/>
  <c r="G274" i="47"/>
  <c r="G275" i="47"/>
  <c r="G276" i="47"/>
  <c r="G277" i="47"/>
  <c r="G278" i="47"/>
  <c r="G279" i="47"/>
  <c r="G280" i="47"/>
  <c r="G475" i="24"/>
  <c r="G476" i="24"/>
  <c r="G477" i="24"/>
  <c r="G281" i="47"/>
  <c r="G282" i="47"/>
  <c r="G618" i="28"/>
  <c r="G619" i="28"/>
  <c r="G620" i="28"/>
  <c r="G621" i="28"/>
  <c r="G622" i="28"/>
  <c r="G623" i="28"/>
  <c r="G624" i="28"/>
  <c r="G625" i="28"/>
  <c r="G626" i="28"/>
  <c r="G627" i="28"/>
  <c r="G637" i="22"/>
  <c r="G638" i="22"/>
  <c r="G639" i="22"/>
  <c r="G640" i="22"/>
  <c r="G641" i="22"/>
  <c r="G642" i="22"/>
  <c r="G643" i="22"/>
  <c r="G644" i="22"/>
  <c r="G645" i="22"/>
  <c r="G646" i="22"/>
  <c r="G647" i="22"/>
  <c r="G648" i="22"/>
  <c r="G649" i="22"/>
  <c r="G650" i="22"/>
  <c r="G651" i="22"/>
  <c r="G652" i="22"/>
  <c r="G653" i="22"/>
  <c r="G654" i="22"/>
  <c r="G655" i="22"/>
  <c r="G656" i="22"/>
  <c r="G657" i="22"/>
  <c r="G658" i="22"/>
  <c r="G659" i="22"/>
  <c r="G660" i="22"/>
  <c r="G661" i="22"/>
  <c r="G662" i="22"/>
  <c r="G663" i="22"/>
  <c r="G664" i="22"/>
  <c r="G665" i="22"/>
  <c r="G666" i="22"/>
  <c r="G667" i="22"/>
  <c r="G668" i="22"/>
  <c r="G669" i="22"/>
  <c r="G670" i="22"/>
  <c r="G671" i="22"/>
  <c r="G672" i="22"/>
  <c r="G541" i="40"/>
  <c r="G542" i="40"/>
  <c r="G543" i="40"/>
  <c r="G544" i="40"/>
  <c r="G545" i="40"/>
  <c r="G546" i="40"/>
  <c r="G547" i="40"/>
  <c r="G548" i="40"/>
  <c r="G549" i="40"/>
  <c r="G550" i="40"/>
  <c r="G551" i="40"/>
  <c r="G552" i="40"/>
  <c r="G553" i="40"/>
  <c r="G554" i="40"/>
  <c r="G555" i="40"/>
  <c r="G556" i="40"/>
  <c r="G557" i="40"/>
  <c r="G558" i="40"/>
  <c r="G559" i="40"/>
  <c r="G560" i="40"/>
  <c r="G561" i="40"/>
  <c r="G562" i="40"/>
  <c r="G563" i="40"/>
  <c r="G564" i="40"/>
  <c r="G565" i="40"/>
  <c r="G566" i="40"/>
  <c r="G567" i="40"/>
  <c r="G568" i="40"/>
  <c r="G569" i="40"/>
  <c r="G570" i="40"/>
  <c r="G571" i="40"/>
  <c r="G572" i="40"/>
  <c r="G573" i="40"/>
  <c r="G574" i="40"/>
  <c r="G575" i="40"/>
  <c r="G576" i="40"/>
  <c r="G577" i="40"/>
  <c r="G642" i="27"/>
  <c r="G492" i="46"/>
  <c r="G493" i="46"/>
  <c r="G494" i="46"/>
  <c r="G495" i="46"/>
  <c r="G496" i="46"/>
  <c r="G497" i="46"/>
  <c r="G498" i="46"/>
  <c r="G571" i="10"/>
  <c r="G572" i="10"/>
  <c r="G573" i="10"/>
  <c r="G574" i="10"/>
  <c r="G575" i="10"/>
  <c r="G576" i="10"/>
  <c r="G577" i="10"/>
  <c r="G578" i="40"/>
  <c r="G579" i="40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577" i="8"/>
  <c r="G578" i="8"/>
  <c r="G579" i="8"/>
  <c r="G580" i="8"/>
  <c r="G581" i="8"/>
  <c r="G582" i="8"/>
  <c r="G583" i="8"/>
  <c r="G584" i="8"/>
  <c r="G585" i="8"/>
  <c r="G586" i="8"/>
  <c r="G587" i="8"/>
  <c r="G553" i="25"/>
  <c r="G554" i="25"/>
  <c r="G555" i="25"/>
  <c r="G556" i="25"/>
  <c r="G557" i="25"/>
  <c r="G558" i="25"/>
  <c r="G559" i="25"/>
  <c r="G560" i="25"/>
  <c r="G561" i="25"/>
  <c r="G562" i="25"/>
  <c r="G563" i="25"/>
  <c r="G572" i="3"/>
  <c r="G573" i="3"/>
  <c r="G574" i="3"/>
  <c r="G575" i="3"/>
  <c r="G576" i="3"/>
  <c r="G577" i="3"/>
  <c r="G578" i="3"/>
  <c r="G591" i="19"/>
  <c r="G592" i="19"/>
  <c r="G593" i="19"/>
  <c r="G594" i="19"/>
  <c r="G595" i="19"/>
  <c r="G596" i="19"/>
  <c r="G597" i="19"/>
  <c r="G568" i="9"/>
  <c r="G569" i="9"/>
  <c r="G570" i="9"/>
  <c r="G571" i="9"/>
  <c r="G572" i="9"/>
  <c r="G573" i="9"/>
  <c r="G553" i="15"/>
  <c r="G476" i="42"/>
  <c r="G477" i="42"/>
  <c r="G478" i="42"/>
  <c r="G479" i="42"/>
  <c r="G480" i="42"/>
  <c r="G481" i="42"/>
  <c r="G482" i="42"/>
  <c r="G483" i="42"/>
  <c r="G484" i="42"/>
  <c r="G552" i="34"/>
  <c r="G553" i="34"/>
  <c r="G554" i="34"/>
  <c r="G555" i="34"/>
  <c r="G556" i="34"/>
  <c r="G557" i="34"/>
  <c r="G558" i="34"/>
  <c r="G559" i="34"/>
  <c r="G560" i="34"/>
  <c r="G535" i="14"/>
  <c r="G536" i="14"/>
  <c r="G537" i="14"/>
  <c r="G538" i="14"/>
  <c r="G539" i="14"/>
  <c r="G540" i="14"/>
  <c r="G541" i="14"/>
  <c r="G542" i="14"/>
  <c r="G543" i="14"/>
  <c r="G544" i="14"/>
  <c r="G545" i="14"/>
  <c r="G511" i="36"/>
  <c r="G512" i="36"/>
  <c r="G513" i="36"/>
  <c r="G514" i="36"/>
  <c r="G515" i="36"/>
  <c r="G516" i="36"/>
  <c r="G517" i="36"/>
  <c r="G518" i="36"/>
  <c r="G519" i="36"/>
  <c r="G520" i="36"/>
  <c r="G521" i="36"/>
  <c r="G522" i="36"/>
  <c r="G523" i="36"/>
  <c r="G524" i="36"/>
  <c r="G525" i="36"/>
  <c r="G526" i="36"/>
  <c r="G527" i="36"/>
  <c r="G528" i="36"/>
  <c r="G529" i="36"/>
  <c r="G530" i="36"/>
  <c r="G531" i="36"/>
  <c r="G532" i="36"/>
  <c r="G533" i="36"/>
  <c r="G534" i="36"/>
  <c r="G535" i="36"/>
  <c r="G536" i="36"/>
  <c r="G537" i="36"/>
  <c r="G538" i="36"/>
  <c r="G539" i="36"/>
  <c r="G540" i="36"/>
  <c r="G541" i="36"/>
  <c r="G542" i="36"/>
  <c r="G543" i="36"/>
  <c r="G544" i="36"/>
  <c r="G545" i="36"/>
  <c r="G546" i="36"/>
  <c r="G547" i="36"/>
  <c r="G548" i="36"/>
  <c r="G549" i="36"/>
  <c r="G550" i="36"/>
  <c r="G551" i="36"/>
  <c r="G552" i="36"/>
  <c r="G553" i="36"/>
  <c r="G554" i="36"/>
  <c r="G555" i="36"/>
  <c r="G556" i="36"/>
  <c r="G557" i="36"/>
  <c r="G558" i="36"/>
  <c r="G559" i="36"/>
  <c r="G560" i="36"/>
  <c r="G561" i="36"/>
  <c r="G562" i="36"/>
  <c r="G563" i="36"/>
  <c r="G564" i="36"/>
  <c r="G565" i="36"/>
  <c r="G566" i="36"/>
  <c r="G567" i="36"/>
  <c r="G568" i="36"/>
  <c r="G569" i="36"/>
  <c r="G570" i="36"/>
  <c r="G571" i="36"/>
  <c r="G572" i="36"/>
  <c r="G573" i="36"/>
  <c r="G574" i="36"/>
  <c r="G575" i="36"/>
  <c r="G576" i="36"/>
  <c r="G577" i="36"/>
  <c r="G578" i="36"/>
  <c r="G579" i="36"/>
  <c r="G580" i="36"/>
  <c r="G581" i="36"/>
  <c r="G582" i="36"/>
  <c r="G583" i="36"/>
  <c r="G584" i="36"/>
  <c r="G585" i="36"/>
  <c r="G586" i="36"/>
  <c r="G587" i="36"/>
  <c r="G588" i="36"/>
  <c r="G589" i="36"/>
  <c r="G590" i="36"/>
  <c r="G591" i="36"/>
  <c r="G592" i="36"/>
  <c r="G593" i="36"/>
  <c r="G594" i="36"/>
  <c r="G595" i="36"/>
  <c r="G596" i="36"/>
  <c r="G597" i="36"/>
  <c r="G512" i="1"/>
  <c r="G521" i="41"/>
  <c r="G522" i="41"/>
  <c r="G523" i="41"/>
  <c r="G524" i="41"/>
  <c r="G525" i="41"/>
  <c r="G526" i="41"/>
  <c r="G527" i="41"/>
  <c r="G528" i="41"/>
  <c r="G529" i="41"/>
  <c r="G530" i="41"/>
  <c r="G531" i="41"/>
  <c r="G532" i="41"/>
  <c r="G533" i="41"/>
  <c r="G534" i="41"/>
  <c r="G535" i="41"/>
  <c r="G536" i="41"/>
  <c r="G537" i="41"/>
  <c r="G538" i="41"/>
  <c r="G539" i="41"/>
  <c r="G540" i="41"/>
  <c r="G541" i="41"/>
  <c r="G542" i="41"/>
  <c r="G543" i="41"/>
  <c r="G544" i="41"/>
  <c r="G545" i="41"/>
  <c r="G546" i="41"/>
  <c r="G547" i="41"/>
  <c r="G548" i="41"/>
  <c r="G549" i="41"/>
  <c r="G511" i="29"/>
  <c r="G512" i="29"/>
  <c r="G507" i="11"/>
  <c r="G508" i="11"/>
  <c r="G509" i="11"/>
  <c r="G510" i="11"/>
  <c r="G511" i="11"/>
  <c r="G512" i="11"/>
  <c r="G513" i="11"/>
  <c r="G514" i="11"/>
  <c r="G515" i="11"/>
  <c r="G516" i="11"/>
  <c r="G517" i="11"/>
  <c r="G518" i="11"/>
  <c r="G519" i="11"/>
  <c r="G520" i="11"/>
  <c r="G521" i="11"/>
  <c r="G522" i="11"/>
  <c r="G523" i="11"/>
  <c r="G524" i="11"/>
  <c r="G525" i="11"/>
  <c r="G526" i="11"/>
  <c r="G527" i="11"/>
  <c r="G528" i="11"/>
  <c r="G529" i="11"/>
  <c r="G536" i="17"/>
  <c r="G537" i="17"/>
  <c r="G495" i="35"/>
  <c r="G496" i="35"/>
  <c r="G497" i="35"/>
  <c r="G498" i="35"/>
  <c r="G483" i="21"/>
  <c r="G484" i="21"/>
  <c r="G485" i="21"/>
  <c r="G486" i="21"/>
  <c r="G487" i="21"/>
  <c r="G488" i="21"/>
  <c r="G489" i="21"/>
  <c r="G490" i="21"/>
  <c r="G511" i="13"/>
  <c r="G512" i="13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504" i="5"/>
  <c r="G505" i="5"/>
  <c r="G506" i="5"/>
  <c r="G507" i="5"/>
  <c r="G508" i="5"/>
  <c r="G509" i="5"/>
  <c r="G510" i="5"/>
  <c r="G511" i="5"/>
  <c r="G512" i="5"/>
  <c r="G423" i="32"/>
  <c r="G424" i="32"/>
  <c r="G425" i="32"/>
  <c r="G426" i="32"/>
  <c r="G427" i="32"/>
  <c r="G428" i="32"/>
  <c r="G429" i="32"/>
  <c r="G430" i="32"/>
  <c r="G431" i="32"/>
  <c r="G432" i="32"/>
  <c r="G433" i="32"/>
  <c r="G434" i="32"/>
  <c r="G435" i="32"/>
  <c r="G436" i="32"/>
  <c r="G437" i="32"/>
  <c r="G438" i="32"/>
  <c r="G439" i="32"/>
  <c r="G440" i="32"/>
  <c r="G441" i="32"/>
  <c r="G442" i="32"/>
  <c r="G443" i="32"/>
  <c r="G444" i="32"/>
  <c r="G445" i="32"/>
  <c r="G446" i="32"/>
  <c r="G447" i="32"/>
  <c r="G448" i="32"/>
  <c r="G449" i="32"/>
  <c r="G450" i="32"/>
  <c r="G451" i="32"/>
  <c r="G452" i="32"/>
  <c r="G453" i="32"/>
  <c r="G454" i="32"/>
  <c r="G455" i="32"/>
  <c r="G367" i="37"/>
  <c r="G368" i="37"/>
  <c r="G369" i="37"/>
  <c r="G370" i="37"/>
  <c r="G371" i="37"/>
  <c r="G372" i="37"/>
  <c r="G373" i="37"/>
  <c r="G374" i="37"/>
  <c r="G375" i="37"/>
  <c r="G376" i="37"/>
  <c r="G377" i="37"/>
  <c r="G378" i="37"/>
  <c r="G379" i="37"/>
  <c r="G380" i="37"/>
  <c r="G381" i="37"/>
  <c r="G382" i="37"/>
  <c r="G383" i="37"/>
  <c r="G384" i="37"/>
  <c r="G385" i="37"/>
  <c r="G386" i="37"/>
  <c r="G387" i="37"/>
  <c r="G388" i="37"/>
  <c r="G389" i="37"/>
  <c r="G390" i="37"/>
  <c r="G391" i="37"/>
  <c r="G392" i="37"/>
  <c r="G393" i="37"/>
  <c r="G394" i="37"/>
  <c r="G395" i="37"/>
  <c r="G396" i="37"/>
  <c r="G397" i="37"/>
  <c r="G398" i="37"/>
  <c r="G399" i="37"/>
  <c r="G400" i="37"/>
  <c r="G475" i="39"/>
  <c r="G476" i="39"/>
  <c r="G419" i="45"/>
  <c r="G420" i="45"/>
  <c r="G421" i="45"/>
  <c r="G422" i="45"/>
  <c r="G423" i="45"/>
  <c r="G424" i="45"/>
  <c r="G425" i="45"/>
  <c r="G426" i="45"/>
  <c r="G427" i="45"/>
  <c r="G428" i="45"/>
  <c r="G429" i="45"/>
  <c r="G430" i="45"/>
  <c r="G431" i="45"/>
  <c r="G432" i="45"/>
  <c r="G433" i="45"/>
  <c r="G434" i="45"/>
  <c r="G435" i="45"/>
  <c r="G436" i="45"/>
  <c r="G437" i="45"/>
  <c r="G438" i="45"/>
  <c r="G439" i="45"/>
  <c r="G440" i="45"/>
  <c r="G441" i="45"/>
  <c r="G442" i="45"/>
  <c r="G443" i="45"/>
  <c r="G444" i="45"/>
  <c r="G445" i="45"/>
  <c r="G446" i="45"/>
  <c r="G447" i="45"/>
  <c r="G448" i="45"/>
  <c r="G449" i="45"/>
  <c r="G450" i="45"/>
  <c r="G451" i="45"/>
  <c r="G452" i="45"/>
  <c r="G453" i="45"/>
  <c r="G454" i="45"/>
  <c r="G455" i="45"/>
  <c r="G456" i="45"/>
  <c r="G457" i="45"/>
  <c r="G458" i="45"/>
  <c r="G459" i="45"/>
  <c r="G460" i="45"/>
  <c r="G461" i="45"/>
  <c r="G462" i="45"/>
  <c r="G463" i="45"/>
  <c r="G464" i="45"/>
  <c r="G465" i="45"/>
  <c r="G428" i="12"/>
  <c r="G429" i="12"/>
  <c r="G434" i="30"/>
  <c r="G435" i="30"/>
  <c r="G436" i="30"/>
  <c r="G437" i="30"/>
  <c r="G438" i="30"/>
  <c r="G422" i="43"/>
  <c r="G364" i="20"/>
  <c r="G365" i="20"/>
  <c r="G366" i="20"/>
  <c r="G367" i="20"/>
  <c r="G368" i="20"/>
  <c r="G369" i="20"/>
  <c r="G370" i="20"/>
  <c r="G371" i="20"/>
  <c r="G372" i="20"/>
  <c r="G373" i="20"/>
  <c r="G366" i="33"/>
  <c r="G367" i="33"/>
  <c r="G368" i="33"/>
  <c r="G369" i="33"/>
  <c r="G370" i="33"/>
  <c r="G371" i="33"/>
  <c r="G372" i="33"/>
  <c r="G373" i="33"/>
  <c r="G374" i="33"/>
  <c r="G375" i="33"/>
  <c r="G376" i="33"/>
  <c r="G377" i="33"/>
  <c r="G378" i="33"/>
  <c r="G379" i="33"/>
  <c r="G380" i="33"/>
  <c r="G381" i="33"/>
  <c r="G382" i="33"/>
  <c r="G480" i="16"/>
  <c r="G481" i="16"/>
  <c r="G482" i="16"/>
  <c r="G483" i="16"/>
  <c r="G484" i="16"/>
  <c r="G485" i="16"/>
  <c r="G486" i="16"/>
  <c r="G487" i="16"/>
  <c r="G488" i="16"/>
  <c r="G489" i="16"/>
  <c r="G490" i="16"/>
  <c r="G491" i="16"/>
  <c r="G492" i="16"/>
  <c r="G493" i="16"/>
  <c r="G494" i="16"/>
  <c r="G495" i="16"/>
  <c r="G496" i="16"/>
  <c r="G404" i="44"/>
  <c r="G405" i="44"/>
  <c r="G406" i="44"/>
  <c r="G407" i="44"/>
  <c r="G408" i="44"/>
  <c r="G409" i="44"/>
  <c r="G410" i="44"/>
  <c r="G411" i="44"/>
  <c r="G412" i="44"/>
  <c r="G413" i="44"/>
  <c r="G414" i="44"/>
  <c r="G415" i="44"/>
  <c r="G416" i="44"/>
  <c r="G417" i="44"/>
  <c r="G418" i="44"/>
  <c r="G419" i="44"/>
  <c r="G420" i="44"/>
  <c r="G421" i="44"/>
  <c r="G422" i="44"/>
  <c r="G423" i="44"/>
  <c r="G896" i="23"/>
  <c r="G897" i="23"/>
  <c r="G898" i="23"/>
  <c r="G899" i="23"/>
  <c r="G900" i="23"/>
  <c r="G901" i="23"/>
  <c r="G902" i="23"/>
  <c r="G903" i="23"/>
  <c r="G904" i="23"/>
  <c r="G905" i="23"/>
  <c r="G673" i="22"/>
  <c r="G674" i="22"/>
  <c r="G675" i="22"/>
  <c r="G676" i="22"/>
  <c r="G677" i="22"/>
  <c r="G678" i="22"/>
  <c r="G679" i="22"/>
  <c r="G680" i="22"/>
  <c r="G681" i="22"/>
  <c r="G682" i="22"/>
  <c r="G683" i="22"/>
  <c r="G684" i="22"/>
  <c r="G685" i="22"/>
  <c r="G686" i="22"/>
  <c r="G687" i="22"/>
  <c r="G688" i="22"/>
  <c r="G689" i="22"/>
  <c r="G690" i="22"/>
  <c r="G691" i="22"/>
  <c r="G692" i="22"/>
  <c r="G693" i="22"/>
  <c r="G694" i="22"/>
  <c r="G695" i="22"/>
  <c r="G696" i="22"/>
  <c r="G697" i="22"/>
  <c r="G698" i="22"/>
  <c r="G699" i="22"/>
  <c r="G700" i="22"/>
  <c r="G701" i="22"/>
  <c r="G702" i="22"/>
  <c r="G703" i="22"/>
  <c r="G704" i="22"/>
  <c r="G705" i="22"/>
  <c r="G706" i="22"/>
  <c r="G283" i="47"/>
  <c r="G478" i="24"/>
  <c r="G479" i="24"/>
  <c r="G480" i="24"/>
  <c r="G481" i="24"/>
  <c r="G482" i="24"/>
  <c r="G483" i="24"/>
  <c r="G484" i="24"/>
  <c r="G485" i="24"/>
  <c r="G486" i="24"/>
  <c r="G487" i="24"/>
  <c r="G488" i="24"/>
  <c r="G628" i="28"/>
  <c r="G629" i="28"/>
  <c r="G630" i="28"/>
  <c r="G631" i="28"/>
  <c r="G632" i="28"/>
  <c r="G633" i="28"/>
  <c r="G634" i="28"/>
  <c r="G635" i="28"/>
  <c r="G636" i="28"/>
  <c r="G637" i="28"/>
  <c r="G638" i="28"/>
  <c r="G639" i="28"/>
  <c r="G640" i="28"/>
  <c r="G641" i="28"/>
  <c r="G642" i="28"/>
  <c r="G643" i="28"/>
  <c r="G644" i="28"/>
  <c r="G645" i="28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43" i="27"/>
  <c r="G644" i="27"/>
  <c r="G645" i="27"/>
  <c r="G646" i="27"/>
  <c r="G647" i="27"/>
  <c r="G648" i="27"/>
  <c r="G649" i="27"/>
  <c r="G650" i="27"/>
  <c r="G651" i="27"/>
  <c r="G652" i="27"/>
  <c r="G653" i="27"/>
  <c r="G654" i="27"/>
  <c r="G655" i="27"/>
  <c r="G656" i="27"/>
  <c r="G598" i="36"/>
  <c r="G599" i="36"/>
  <c r="G600" i="36"/>
  <c r="G601" i="36"/>
  <c r="G602" i="36"/>
  <c r="G603" i="36"/>
  <c r="G604" i="36"/>
  <c r="G605" i="36"/>
  <c r="G606" i="36"/>
  <c r="G607" i="36"/>
  <c r="G608" i="36"/>
  <c r="G609" i="36"/>
  <c r="G610" i="36"/>
  <c r="G611" i="36"/>
  <c r="G612" i="36"/>
  <c r="G613" i="36"/>
  <c r="G614" i="36"/>
  <c r="G615" i="36"/>
  <c r="G616" i="36"/>
  <c r="G617" i="36"/>
  <c r="G618" i="36"/>
  <c r="G619" i="36"/>
  <c r="G620" i="36"/>
  <c r="G621" i="36"/>
  <c r="G622" i="36"/>
  <c r="G623" i="36"/>
  <c r="G624" i="36"/>
  <c r="G625" i="36"/>
  <c r="G626" i="36"/>
  <c r="G627" i="36"/>
  <c r="G628" i="36"/>
  <c r="G629" i="36"/>
  <c r="G578" i="10"/>
  <c r="G499" i="46"/>
  <c r="G500" i="46"/>
  <c r="G501" i="46"/>
  <c r="G502" i="46"/>
  <c r="G503" i="46"/>
  <c r="G504" i="46"/>
  <c r="G505" i="46"/>
  <c r="G506" i="46"/>
  <c r="G507" i="46"/>
  <c r="G508" i="46"/>
  <c r="G509" i="46"/>
  <c r="G510" i="46"/>
  <c r="G511" i="46"/>
  <c r="G512" i="46"/>
  <c r="G513" i="46"/>
  <c r="G514" i="46"/>
  <c r="G515" i="46"/>
  <c r="G516" i="46"/>
  <c r="G517" i="46"/>
  <c r="G518" i="46"/>
  <c r="G519" i="46"/>
  <c r="G520" i="46"/>
  <c r="G521" i="46"/>
  <c r="G522" i="46"/>
  <c r="G523" i="46"/>
  <c r="G524" i="46"/>
  <c r="G525" i="46"/>
  <c r="G526" i="46"/>
  <c r="G527" i="46"/>
  <c r="G528" i="46"/>
  <c r="G580" i="40"/>
  <c r="G581" i="40"/>
  <c r="G582" i="40"/>
  <c r="G583" i="40"/>
  <c r="G584" i="40"/>
  <c r="G585" i="40"/>
  <c r="G588" i="8"/>
  <c r="G589" i="8"/>
  <c r="G590" i="8"/>
  <c r="G591" i="8"/>
  <c r="G592" i="8"/>
  <c r="G593" i="8"/>
  <c r="G594" i="8"/>
  <c r="G595" i="8"/>
  <c r="G596" i="8"/>
  <c r="G597" i="8"/>
  <c r="G598" i="8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564" i="25"/>
  <c r="G565" i="25"/>
  <c r="G566" i="25"/>
  <c r="G567" i="25"/>
  <c r="G568" i="25"/>
  <c r="G569" i="25"/>
  <c r="G570" i="25"/>
  <c r="G598" i="19"/>
  <c r="G599" i="19"/>
  <c r="G600" i="19"/>
  <c r="G601" i="19"/>
  <c r="G602" i="19"/>
  <c r="G603" i="19"/>
  <c r="G604" i="19"/>
  <c r="G605" i="19"/>
  <c r="G606" i="19"/>
  <c r="G607" i="19"/>
  <c r="G608" i="19"/>
  <c r="G609" i="19"/>
  <c r="G610" i="19"/>
  <c r="G611" i="19"/>
  <c r="G612" i="19"/>
  <c r="G613" i="19"/>
  <c r="G614" i="19"/>
  <c r="G615" i="19"/>
  <c r="G616" i="19"/>
  <c r="G617" i="19"/>
  <c r="G618" i="19"/>
  <c r="G619" i="19"/>
  <c r="G620" i="19"/>
  <c r="G621" i="19"/>
  <c r="G622" i="19"/>
  <c r="G623" i="19"/>
  <c r="G624" i="19"/>
  <c r="G625" i="19"/>
  <c r="G626" i="19"/>
  <c r="G627" i="19"/>
  <c r="G628" i="19"/>
  <c r="G629" i="19"/>
  <c r="G630" i="19"/>
  <c r="G631" i="19"/>
  <c r="G632" i="19"/>
  <c r="G633" i="19"/>
  <c r="G634" i="19"/>
  <c r="G635" i="19"/>
  <c r="G636" i="19"/>
  <c r="G637" i="19"/>
  <c r="G554" i="15"/>
  <c r="G555" i="15"/>
  <c r="G574" i="9"/>
  <c r="G575" i="9"/>
  <c r="G546" i="14"/>
  <c r="G547" i="14"/>
  <c r="G548" i="14"/>
  <c r="G549" i="14"/>
  <c r="G550" i="14"/>
  <c r="G551" i="14"/>
  <c r="G552" i="14"/>
  <c r="G553" i="14"/>
  <c r="G554" i="14"/>
  <c r="G555" i="14"/>
  <c r="G556" i="14"/>
  <c r="G561" i="34"/>
  <c r="G562" i="34"/>
  <c r="G485" i="42"/>
  <c r="G486" i="42"/>
  <c r="G487" i="42"/>
  <c r="G488" i="42"/>
  <c r="G489" i="42"/>
  <c r="G490" i="42"/>
  <c r="G491" i="42"/>
  <c r="G492" i="42"/>
  <c r="G550" i="41"/>
  <c r="G551" i="41"/>
  <c r="G552" i="41"/>
  <c r="G553" i="41"/>
  <c r="G554" i="41"/>
  <c r="G555" i="41"/>
  <c r="G556" i="41"/>
  <c r="G557" i="41"/>
  <c r="G558" i="41"/>
  <c r="G559" i="41"/>
  <c r="G560" i="41"/>
  <c r="G561" i="41"/>
  <c r="G562" i="41"/>
  <c r="G563" i="41"/>
  <c r="G564" i="41"/>
  <c r="G565" i="41"/>
  <c r="G566" i="41"/>
  <c r="G567" i="41"/>
  <c r="G568" i="41"/>
  <c r="G569" i="41"/>
  <c r="G570" i="41"/>
  <c r="G571" i="41"/>
  <c r="G572" i="41"/>
  <c r="G573" i="41"/>
  <c r="G574" i="41"/>
  <c r="G575" i="41"/>
  <c r="G576" i="41"/>
  <c r="G577" i="4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499" i="35"/>
  <c r="G500" i="35"/>
  <c r="G501" i="35"/>
  <c r="G502" i="35"/>
  <c r="G503" i="35"/>
  <c r="G504" i="35"/>
  <c r="G505" i="35"/>
  <c r="G506" i="35"/>
  <c r="G507" i="35"/>
  <c r="G508" i="35"/>
  <c r="G509" i="35"/>
  <c r="G510" i="35"/>
  <c r="G511" i="35"/>
  <c r="G512" i="35"/>
  <c r="G513" i="35"/>
  <c r="G514" i="35"/>
  <c r="G515" i="35"/>
  <c r="G516" i="35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13" i="29"/>
  <c r="G514" i="29"/>
  <c r="G513" i="5"/>
  <c r="G514" i="5"/>
  <c r="G515" i="5"/>
  <c r="G516" i="5"/>
  <c r="G517" i="5"/>
  <c r="G518" i="5"/>
  <c r="G519" i="5"/>
  <c r="G520" i="5"/>
  <c r="G521" i="5"/>
  <c r="G522" i="5"/>
  <c r="G530" i="11"/>
  <c r="G531" i="11"/>
  <c r="G532" i="11"/>
  <c r="G533" i="11"/>
  <c r="G534" i="11"/>
  <c r="G535" i="11"/>
  <c r="G536" i="11"/>
  <c r="G537" i="11"/>
  <c r="G538" i="11"/>
  <c r="G539" i="11"/>
  <c r="G540" i="11"/>
  <c r="G541" i="11"/>
  <c r="G542" i="11"/>
  <c r="G543" i="11"/>
  <c r="G544" i="11"/>
  <c r="G545" i="11"/>
  <c r="G546" i="11"/>
  <c r="G547" i="11"/>
  <c r="G502" i="31"/>
  <c r="G503" i="31"/>
  <c r="G504" i="31"/>
  <c r="G505" i="31"/>
  <c r="G506" i="31"/>
  <c r="G507" i="31"/>
  <c r="G508" i="31"/>
  <c r="G509" i="31"/>
  <c r="G510" i="31"/>
  <c r="G511" i="31"/>
  <c r="G512" i="31"/>
  <c r="G513" i="31"/>
  <c r="G514" i="31"/>
  <c r="G515" i="31"/>
  <c r="G516" i="31"/>
  <c r="G517" i="31"/>
  <c r="G518" i="31"/>
  <c r="G519" i="31"/>
  <c r="G520" i="31"/>
  <c r="G521" i="31"/>
  <c r="G522" i="31"/>
  <c r="G523" i="31"/>
  <c r="G524" i="31"/>
  <c r="G525" i="31"/>
  <c r="G526" i="31"/>
  <c r="G527" i="31"/>
  <c r="G528" i="31"/>
  <c r="G529" i="31"/>
  <c r="G530" i="31"/>
  <c r="G531" i="31"/>
  <c r="G532" i="31"/>
  <c r="G533" i="31"/>
  <c r="G534" i="31"/>
  <c r="G535" i="31"/>
  <c r="G536" i="31"/>
  <c r="G537" i="31"/>
  <c r="G538" i="31"/>
  <c r="G539" i="31"/>
  <c r="G540" i="31"/>
  <c r="G541" i="31"/>
  <c r="G542" i="31"/>
  <c r="G543" i="31"/>
  <c r="G544" i="31"/>
  <c r="G545" i="31"/>
  <c r="G546" i="31"/>
  <c r="G547" i="31"/>
  <c r="G548" i="31"/>
  <c r="G549" i="31"/>
  <c r="G550" i="31"/>
  <c r="G551" i="31"/>
  <c r="G552" i="31"/>
  <c r="G553" i="31"/>
  <c r="G554" i="31"/>
  <c r="G491" i="21"/>
  <c r="G513" i="13"/>
  <c r="G514" i="13"/>
  <c r="G515" i="13"/>
  <c r="G516" i="13"/>
  <c r="G517" i="13"/>
  <c r="G518" i="13"/>
  <c r="G519" i="13"/>
  <c r="G520" i="13"/>
  <c r="G521" i="13"/>
  <c r="G522" i="13"/>
  <c r="G523" i="13"/>
  <c r="G524" i="13"/>
  <c r="G525" i="13"/>
  <c r="G526" i="13"/>
  <c r="G527" i="13"/>
  <c r="G528" i="13"/>
  <c r="G529" i="13"/>
  <c r="G530" i="13"/>
  <c r="G531" i="13"/>
  <c r="G532" i="13"/>
  <c r="G533" i="13"/>
  <c r="G534" i="13"/>
  <c r="G535" i="13"/>
  <c r="G536" i="13"/>
  <c r="G537" i="13"/>
  <c r="G538" i="13"/>
  <c r="G539" i="13"/>
  <c r="G540" i="13"/>
  <c r="G541" i="13"/>
  <c r="G542" i="13"/>
  <c r="G543" i="13"/>
  <c r="G544" i="13"/>
  <c r="G545" i="13"/>
  <c r="G546" i="13"/>
  <c r="G547" i="13"/>
  <c r="G548" i="13"/>
  <c r="G549" i="13"/>
  <c r="G550" i="13"/>
  <c r="G551" i="13"/>
  <c r="G552" i="13"/>
  <c r="G553" i="13"/>
  <c r="G554" i="13"/>
  <c r="G555" i="13"/>
  <c r="G556" i="13"/>
  <c r="G557" i="13"/>
  <c r="G558" i="13"/>
  <c r="G559" i="13"/>
  <c r="G560" i="13"/>
  <c r="G561" i="13"/>
  <c r="G562" i="13"/>
  <c r="G563" i="13"/>
  <c r="G564" i="13"/>
  <c r="G565" i="13"/>
  <c r="G566" i="13"/>
  <c r="G567" i="13"/>
  <c r="G568" i="13"/>
  <c r="G569" i="13"/>
  <c r="G570" i="13"/>
  <c r="G571" i="13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56" i="32"/>
  <c r="G457" i="32"/>
  <c r="G458" i="32"/>
  <c r="G459" i="32"/>
  <c r="G460" i="32"/>
  <c r="G461" i="32"/>
  <c r="G462" i="32"/>
  <c r="G463" i="32"/>
  <c r="G464" i="32"/>
  <c r="G465" i="32"/>
  <c r="G466" i="32"/>
  <c r="G467" i="32"/>
  <c r="G468" i="32"/>
  <c r="G469" i="32"/>
  <c r="G470" i="32"/>
  <c r="G471" i="32"/>
  <c r="G472" i="32"/>
  <c r="G473" i="32"/>
  <c r="G474" i="32"/>
  <c r="G475" i="32"/>
  <c r="G476" i="32"/>
  <c r="G477" i="32"/>
  <c r="G478" i="32"/>
  <c r="G479" i="32"/>
  <c r="G480" i="32"/>
  <c r="G481" i="32"/>
  <c r="G482" i="32"/>
  <c r="G483" i="32"/>
  <c r="G484" i="32"/>
  <c r="G485" i="32"/>
  <c r="G486" i="32"/>
  <c r="G487" i="32"/>
  <c r="G488" i="32"/>
  <c r="G489" i="32"/>
  <c r="G490" i="32"/>
  <c r="G491" i="32"/>
  <c r="G492" i="32"/>
  <c r="G493" i="32"/>
  <c r="G494" i="32"/>
  <c r="G495" i="32"/>
  <c r="G496" i="32"/>
  <c r="G497" i="32"/>
  <c r="G498" i="32"/>
  <c r="G499" i="32"/>
  <c r="G500" i="32"/>
  <c r="G501" i="32"/>
  <c r="G502" i="32"/>
  <c r="G503" i="32"/>
  <c r="G466" i="45"/>
  <c r="G467" i="45"/>
  <c r="G468" i="45"/>
  <c r="G469" i="45"/>
  <c r="G470" i="45"/>
  <c r="G471" i="45"/>
  <c r="G472" i="45"/>
  <c r="G473" i="45"/>
  <c r="G474" i="45"/>
  <c r="G475" i="45"/>
  <c r="G476" i="45"/>
  <c r="G477" i="45"/>
  <c r="G477" i="39"/>
  <c r="G478" i="39"/>
  <c r="G479" i="39"/>
  <c r="G480" i="39"/>
  <c r="G481" i="39"/>
  <c r="G482" i="39"/>
  <c r="G430" i="12"/>
  <c r="G431" i="12"/>
  <c r="G432" i="12"/>
  <c r="G439" i="30"/>
  <c r="G440" i="30"/>
  <c r="G497" i="16"/>
  <c r="G498" i="16"/>
  <c r="G499" i="16"/>
  <c r="G500" i="16"/>
  <c r="G501" i="16"/>
  <c r="G502" i="16"/>
  <c r="G503" i="16"/>
  <c r="G504" i="16"/>
  <c r="G423" i="43"/>
  <c r="G424" i="43"/>
  <c r="G425" i="43"/>
  <c r="G424" i="44"/>
  <c r="G425" i="44"/>
  <c r="G426" i="44"/>
  <c r="G427" i="44"/>
  <c r="G428" i="44"/>
  <c r="G429" i="44"/>
  <c r="G430" i="44"/>
  <c r="G431" i="44"/>
  <c r="G432" i="44"/>
  <c r="G433" i="44"/>
  <c r="G434" i="44"/>
  <c r="G435" i="44"/>
  <c r="G436" i="44"/>
  <c r="G374" i="20"/>
  <c r="G375" i="20"/>
  <c r="G376" i="20"/>
  <c r="G377" i="20"/>
  <c r="G378" i="20"/>
  <c r="G379" i="20"/>
  <c r="G380" i="20"/>
  <c r="G381" i="20"/>
  <c r="G382" i="20"/>
  <c r="G383" i="20"/>
  <c r="G384" i="20"/>
  <c r="G385" i="20"/>
  <c r="G383" i="33"/>
  <c r="G384" i="33"/>
  <c r="G385" i="33"/>
  <c r="G386" i="33"/>
  <c r="G387" i="33"/>
  <c r="G388" i="33"/>
  <c r="G389" i="33"/>
  <c r="G390" i="33"/>
  <c r="G391" i="33"/>
  <c r="G906" i="23"/>
  <c r="G907" i="23"/>
  <c r="G908" i="23"/>
  <c r="G284" i="47"/>
  <c r="G285" i="47"/>
  <c r="G286" i="47"/>
  <c r="G287" i="47"/>
  <c r="G288" i="47"/>
  <c r="G289" i="47"/>
  <c r="G290" i="47"/>
  <c r="G291" i="47"/>
  <c r="G292" i="47"/>
  <c r="G293" i="47"/>
  <c r="G294" i="47"/>
  <c r="G295" i="47"/>
  <c r="G296" i="47"/>
  <c r="G297" i="47"/>
  <c r="G298" i="47"/>
  <c r="G299" i="47"/>
  <c r="G300" i="47"/>
  <c r="G301" i="47"/>
  <c r="G302" i="47"/>
  <c r="G303" i="47"/>
  <c r="G304" i="47"/>
  <c r="G305" i="47"/>
  <c r="G306" i="47"/>
  <c r="G307" i="47"/>
  <c r="G308" i="47"/>
  <c r="G309" i="47"/>
  <c r="G310" i="47"/>
  <c r="G311" i="47"/>
  <c r="G312" i="47"/>
  <c r="G313" i="47"/>
  <c r="G314" i="47"/>
  <c r="G315" i="47"/>
  <c r="G316" i="47"/>
  <c r="G317" i="47"/>
  <c r="G318" i="47"/>
  <c r="G319" i="47"/>
  <c r="G320" i="47"/>
  <c r="G321" i="47"/>
  <c r="G322" i="47"/>
  <c r="G323" i="47"/>
  <c r="G324" i="47"/>
  <c r="G325" i="47"/>
  <c r="G326" i="47"/>
  <c r="G327" i="47"/>
  <c r="G328" i="47"/>
  <c r="G329" i="47"/>
  <c r="G330" i="47"/>
  <c r="G331" i="47"/>
  <c r="G332" i="47"/>
  <c r="G333" i="47"/>
  <c r="G334" i="47"/>
  <c r="G335" i="47"/>
  <c r="G336" i="47"/>
  <c r="G337" i="47"/>
  <c r="G338" i="47"/>
  <c r="G339" i="47"/>
  <c r="G340" i="47"/>
  <c r="G341" i="47"/>
  <c r="G342" i="47"/>
  <c r="G343" i="47"/>
  <c r="G344" i="47"/>
  <c r="G345" i="47"/>
  <c r="G346" i="47"/>
  <c r="G347" i="47"/>
  <c r="G348" i="47"/>
  <c r="G349" i="47"/>
  <c r="G529" i="46"/>
  <c r="G530" i="46"/>
  <c r="G531" i="46"/>
  <c r="G532" i="46"/>
  <c r="G533" i="46"/>
  <c r="G534" i="46"/>
  <c r="G535" i="46"/>
  <c r="G536" i="46"/>
  <c r="G537" i="46"/>
  <c r="G538" i="46"/>
  <c r="G539" i="46"/>
  <c r="G540" i="46"/>
  <c r="G541" i="46"/>
  <c r="G542" i="46"/>
  <c r="G543" i="46"/>
  <c r="G544" i="46"/>
  <c r="G545" i="46"/>
  <c r="G546" i="46"/>
  <c r="G646" i="28"/>
  <c r="G647" i="28"/>
  <c r="G648" i="28"/>
  <c r="G649" i="28"/>
  <c r="G650" i="28"/>
  <c r="G651" i="28"/>
  <c r="G652" i="28"/>
  <c r="G653" i="28"/>
  <c r="G654" i="28"/>
  <c r="G655" i="28"/>
  <c r="G656" i="28"/>
  <c r="G657" i="28"/>
  <c r="G658" i="28"/>
  <c r="G659" i="28"/>
  <c r="G660" i="28"/>
  <c r="G661" i="28"/>
  <c r="G662" i="28"/>
  <c r="G663" i="28"/>
  <c r="G664" i="28"/>
  <c r="G665" i="28"/>
  <c r="G666" i="28"/>
  <c r="G667" i="28"/>
  <c r="G668" i="28"/>
  <c r="G669" i="28"/>
  <c r="G670" i="28"/>
  <c r="G671" i="28"/>
  <c r="G672" i="28"/>
  <c r="G673" i="28"/>
  <c r="G674" i="28"/>
  <c r="G675" i="28"/>
  <c r="G676" i="28"/>
  <c r="G677" i="28"/>
  <c r="G678" i="28"/>
  <c r="G679" i="28"/>
  <c r="G680" i="28"/>
  <c r="G681" i="28"/>
  <c r="G682" i="28"/>
  <c r="G683" i="28"/>
  <c r="G684" i="28"/>
  <c r="G685" i="28"/>
  <c r="G686" i="28"/>
  <c r="G687" i="28"/>
  <c r="G688" i="28"/>
  <c r="G689" i="28"/>
  <c r="G690" i="28"/>
  <c r="G691" i="28"/>
  <c r="G692" i="28"/>
  <c r="G693" i="28"/>
  <c r="G694" i="28"/>
  <c r="G695" i="28"/>
  <c r="G696" i="28"/>
  <c r="G697" i="28"/>
  <c r="G698" i="28"/>
  <c r="G699" i="28"/>
  <c r="G700" i="28"/>
  <c r="G701" i="28"/>
  <c r="G702" i="28"/>
  <c r="G703" i="28"/>
  <c r="G704" i="28"/>
  <c r="G705" i="28"/>
  <c r="G706" i="28"/>
  <c r="G707" i="28"/>
  <c r="G708" i="28"/>
  <c r="G709" i="28"/>
  <c r="G710" i="28"/>
  <c r="G711" i="28"/>
  <c r="G712" i="28"/>
  <c r="G713" i="28"/>
  <c r="G714" i="28"/>
  <c r="G715" i="28"/>
  <c r="G716" i="28"/>
  <c r="G717" i="28"/>
  <c r="G718" i="28"/>
  <c r="G719" i="28"/>
  <c r="G720" i="28"/>
  <c r="G721" i="28"/>
  <c r="G722" i="28"/>
  <c r="G723" i="28"/>
  <c r="G724" i="28"/>
  <c r="G725" i="28"/>
  <c r="G726" i="28"/>
  <c r="G727" i="28"/>
  <c r="G489" i="24"/>
  <c r="G490" i="24"/>
  <c r="G728" i="28"/>
  <c r="G729" i="28"/>
  <c r="G730" i="28"/>
  <c r="G731" i="28"/>
  <c r="G732" i="28"/>
  <c r="G634" i="4"/>
  <c r="G635" i="4"/>
  <c r="G636" i="4"/>
  <c r="G630" i="36"/>
  <c r="G631" i="36"/>
  <c r="G657" i="27"/>
  <c r="G658" i="27"/>
  <c r="G659" i="27"/>
  <c r="G660" i="27"/>
  <c r="G661" i="27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86" i="40"/>
  <c r="G636" i="18"/>
  <c r="G637" i="18"/>
  <c r="G638" i="18"/>
  <c r="G639" i="18"/>
  <c r="G595" i="10"/>
  <c r="G596" i="10"/>
  <c r="G597" i="10"/>
  <c r="G598" i="10"/>
  <c r="G599" i="10"/>
  <c r="G600" i="10"/>
  <c r="G601" i="10"/>
  <c r="G602" i="10"/>
  <c r="G603" i="10"/>
  <c r="G604" i="10"/>
  <c r="G575" i="1"/>
  <c r="G576" i="1"/>
  <c r="G577" i="1"/>
  <c r="G578" i="1"/>
  <c r="G579" i="1"/>
  <c r="G580" i="1"/>
  <c r="G581" i="1"/>
  <c r="G547" i="46"/>
  <c r="G548" i="46"/>
  <c r="G549" i="46"/>
  <c r="G550" i="46"/>
  <c r="G551" i="46"/>
  <c r="G552" i="46"/>
  <c r="G553" i="46"/>
  <c r="G554" i="46"/>
  <c r="G555" i="46"/>
  <c r="G556" i="46"/>
  <c r="G557" i="46"/>
  <c r="G558" i="46"/>
  <c r="G559" i="46"/>
  <c r="G560" i="46"/>
  <c r="G561" i="46"/>
  <c r="G562" i="46"/>
  <c r="G563" i="46"/>
  <c r="G564" i="46"/>
  <c r="G565" i="46"/>
  <c r="G566" i="46"/>
  <c r="G567" i="46"/>
  <c r="G568" i="46"/>
  <c r="G569" i="46"/>
  <c r="G570" i="46"/>
  <c r="G571" i="46"/>
  <c r="G572" i="46"/>
  <c r="G573" i="46"/>
  <c r="G574" i="46"/>
  <c r="G575" i="46"/>
  <c r="G576" i="46"/>
  <c r="G577" i="46"/>
  <c r="G578" i="46"/>
  <c r="G579" i="46"/>
  <c r="G580" i="46"/>
  <c r="G599" i="8"/>
  <c r="G600" i="8"/>
  <c r="G601" i="8"/>
  <c r="G602" i="8"/>
  <c r="G603" i="8"/>
  <c r="G604" i="8"/>
  <c r="G605" i="8"/>
  <c r="G606" i="8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557" i="14"/>
  <c r="G558" i="14"/>
  <c r="G559" i="14"/>
  <c r="G560" i="14"/>
  <c r="G561" i="14"/>
  <c r="G562" i="14"/>
  <c r="G563" i="14"/>
  <c r="G564" i="14"/>
  <c r="G565" i="14"/>
  <c r="G566" i="14"/>
  <c r="G567" i="14"/>
  <c r="G568" i="14"/>
  <c r="G569" i="14"/>
  <c r="G570" i="14"/>
  <c r="G571" i="14"/>
  <c r="G572" i="14"/>
  <c r="G573" i="14"/>
  <c r="G574" i="14"/>
  <c r="G575" i="14"/>
  <c r="G576" i="14"/>
  <c r="G577" i="14"/>
  <c r="G578" i="14"/>
  <c r="G555" i="31"/>
  <c r="G556" i="31"/>
  <c r="G557" i="31"/>
  <c r="G558" i="31"/>
  <c r="G559" i="31"/>
  <c r="G560" i="31"/>
  <c r="G561" i="31"/>
  <c r="G562" i="31"/>
  <c r="G563" i="31"/>
  <c r="G564" i="31"/>
  <c r="G565" i="31"/>
  <c r="G566" i="31"/>
  <c r="G567" i="31"/>
  <c r="G568" i="31"/>
  <c r="G569" i="31"/>
  <c r="G570" i="31"/>
  <c r="G571" i="31"/>
  <c r="G572" i="31"/>
  <c r="G571" i="25"/>
  <c r="G572" i="25"/>
  <c r="G573" i="25"/>
  <c r="G574" i="25"/>
  <c r="G575" i="25"/>
  <c r="G576" i="25"/>
  <c r="G577" i="25"/>
  <c r="G578" i="25"/>
  <c r="G579" i="25"/>
  <c r="G580" i="25"/>
  <c r="G581" i="25"/>
  <c r="G582" i="25"/>
  <c r="G583" i="25"/>
  <c r="G584" i="25"/>
  <c r="G585" i="25"/>
  <c r="G586" i="25"/>
  <c r="G587" i="25"/>
  <c r="G588" i="25"/>
  <c r="G578" i="41"/>
  <c r="G579" i="41"/>
  <c r="G580" i="41"/>
  <c r="G581" i="41"/>
  <c r="G565" i="17"/>
  <c r="G566" i="17"/>
  <c r="G567" i="17"/>
  <c r="G568" i="17"/>
  <c r="G556" i="15"/>
  <c r="G563" i="34"/>
  <c r="G564" i="34"/>
  <c r="G565" i="34"/>
  <c r="G566" i="34"/>
  <c r="G567" i="34"/>
  <c r="G568" i="34"/>
  <c r="G569" i="34"/>
  <c r="G570" i="34"/>
  <c r="G571" i="34"/>
  <c r="G572" i="34"/>
  <c r="G573" i="34"/>
  <c r="G574" i="34"/>
  <c r="G575" i="34"/>
  <c r="G576" i="34"/>
  <c r="G577" i="34"/>
  <c r="G578" i="34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493" i="42"/>
  <c r="G494" i="42"/>
  <c r="G495" i="42"/>
  <c r="G496" i="42"/>
  <c r="G497" i="42"/>
  <c r="G498" i="42"/>
  <c r="G499" i="42"/>
  <c r="G500" i="42"/>
  <c r="G501" i="42"/>
  <c r="G548" i="11"/>
  <c r="G549" i="11"/>
  <c r="G550" i="11"/>
  <c r="G551" i="11"/>
  <c r="G552" i="11"/>
  <c r="G553" i="11"/>
  <c r="G554" i="11"/>
  <c r="G555" i="11"/>
  <c r="G556" i="11"/>
  <c r="G557" i="11"/>
  <c r="G558" i="11"/>
  <c r="G559" i="11"/>
  <c r="G560" i="11"/>
  <c r="G561" i="11"/>
  <c r="G562" i="11"/>
  <c r="G563" i="11"/>
  <c r="G564" i="11"/>
  <c r="G565" i="11"/>
  <c r="G566" i="11"/>
  <c r="G567" i="11"/>
  <c r="G568" i="11"/>
  <c r="G569" i="11"/>
  <c r="G570" i="11"/>
  <c r="G571" i="11"/>
  <c r="G572" i="11"/>
  <c r="G573" i="11"/>
  <c r="G574" i="11"/>
  <c r="G575" i="11"/>
  <c r="G576" i="11"/>
  <c r="G577" i="11"/>
  <c r="G517" i="35"/>
  <c r="G518" i="35"/>
  <c r="G519" i="35"/>
  <c r="G520" i="35"/>
  <c r="G521" i="35"/>
  <c r="G515" i="29"/>
  <c r="G516" i="29"/>
  <c r="G517" i="29"/>
  <c r="G518" i="29"/>
  <c r="G519" i="29"/>
  <c r="G520" i="29"/>
  <c r="G521" i="29"/>
  <c r="G522" i="29"/>
  <c r="G523" i="29"/>
  <c r="G524" i="29"/>
  <c r="G525" i="29"/>
  <c r="G526" i="29"/>
  <c r="G527" i="29"/>
  <c r="G528" i="29"/>
  <c r="G529" i="29"/>
  <c r="G530" i="29"/>
  <c r="G531" i="29"/>
  <c r="G532" i="29"/>
  <c r="G533" i="29"/>
  <c r="G534" i="29"/>
  <c r="G535" i="29"/>
  <c r="G536" i="29"/>
  <c r="G537" i="29"/>
  <c r="G538" i="29"/>
  <c r="G539" i="29"/>
  <c r="G540" i="29"/>
  <c r="G541" i="29"/>
  <c r="G542" i="29"/>
  <c r="G543" i="29"/>
  <c r="G544" i="29"/>
  <c r="G545" i="29"/>
  <c r="G546" i="29"/>
  <c r="G547" i="29"/>
  <c r="G548" i="29"/>
  <c r="G549" i="29"/>
  <c r="G550" i="29"/>
  <c r="G551" i="29"/>
  <c r="G552" i="29"/>
  <c r="G553" i="29"/>
  <c r="G554" i="29"/>
  <c r="G555" i="29"/>
  <c r="G523" i="5"/>
  <c r="G492" i="21"/>
  <c r="G493" i="21"/>
  <c r="G494" i="21"/>
  <c r="G495" i="21"/>
  <c r="G496" i="21"/>
  <c r="G497" i="21"/>
  <c r="G498" i="21"/>
  <c r="G478" i="45"/>
  <c r="G479" i="45"/>
  <c r="G480" i="45"/>
  <c r="G481" i="45"/>
  <c r="G482" i="45"/>
  <c r="G483" i="45"/>
  <c r="G484" i="45"/>
  <c r="G485" i="45"/>
  <c r="G486" i="45"/>
  <c r="G487" i="45"/>
  <c r="G488" i="45"/>
  <c r="G489" i="45"/>
  <c r="G490" i="45"/>
  <c r="G491" i="45"/>
  <c r="G492" i="45"/>
  <c r="G493" i="45"/>
  <c r="G494" i="45"/>
  <c r="G495" i="45"/>
  <c r="G496" i="45"/>
  <c r="G497" i="45"/>
  <c r="G498" i="45"/>
  <c r="G499" i="45"/>
  <c r="G500" i="45"/>
  <c r="G501" i="45"/>
  <c r="G502" i="45"/>
  <c r="G503" i="45"/>
  <c r="G504" i="45"/>
  <c r="G505" i="45"/>
  <c r="G506" i="45"/>
  <c r="G572" i="13"/>
  <c r="G573" i="13"/>
  <c r="G574" i="13"/>
  <c r="G575" i="13"/>
  <c r="G576" i="13"/>
  <c r="G577" i="13"/>
  <c r="G578" i="13"/>
  <c r="G579" i="13"/>
  <c r="G580" i="13"/>
  <c r="G581" i="13"/>
  <c r="G582" i="13"/>
  <c r="G583" i="13"/>
  <c r="G584" i="13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04" i="32"/>
  <c r="G505" i="32"/>
  <c r="G506" i="32"/>
  <c r="G507" i="32"/>
  <c r="G508" i="32"/>
  <c r="G509" i="32"/>
  <c r="G510" i="32"/>
  <c r="G511" i="32"/>
  <c r="G512" i="32"/>
  <c r="G513" i="32"/>
  <c r="G433" i="12"/>
  <c r="G434" i="12"/>
  <c r="G435" i="12"/>
  <c r="G436" i="12"/>
  <c r="G437" i="12"/>
  <c r="G438" i="12"/>
  <c r="G439" i="12"/>
  <c r="G440" i="12"/>
  <c r="G441" i="12"/>
  <c r="G442" i="12"/>
  <c r="G443" i="12"/>
  <c r="G444" i="12"/>
  <c r="G445" i="12"/>
  <c r="G446" i="12"/>
  <c r="G447" i="12"/>
  <c r="G448" i="12"/>
  <c r="G449" i="12"/>
  <c r="G450" i="12"/>
  <c r="G451" i="12"/>
  <c r="G452" i="12"/>
  <c r="G453" i="12"/>
  <c r="G454" i="12"/>
  <c r="G455" i="12"/>
  <c r="G456" i="12"/>
  <c r="G457" i="12"/>
  <c r="G458" i="12"/>
  <c r="G459" i="12"/>
  <c r="G460" i="12"/>
  <c r="G461" i="12"/>
  <c r="G462" i="12"/>
  <c r="G463" i="12"/>
  <c r="G464" i="12"/>
  <c r="G465" i="12"/>
  <c r="G466" i="12"/>
  <c r="G467" i="12"/>
  <c r="G468" i="12"/>
  <c r="G469" i="12"/>
  <c r="G470" i="12"/>
  <c r="G471" i="12"/>
  <c r="G472" i="12"/>
  <c r="G483" i="39"/>
  <c r="G484" i="39"/>
  <c r="G485" i="39"/>
  <c r="G486" i="39"/>
  <c r="G487" i="39"/>
  <c r="G488" i="39"/>
  <c r="G489" i="39"/>
  <c r="G490" i="39"/>
  <c r="G401" i="37"/>
  <c r="G402" i="37"/>
  <c r="G403" i="37"/>
  <c r="G404" i="37"/>
  <c r="G405" i="37"/>
  <c r="G406" i="37"/>
  <c r="G407" i="37"/>
  <c r="G408" i="37"/>
  <c r="G409" i="37"/>
  <c r="G410" i="37"/>
  <c r="G411" i="37"/>
  <c r="G412" i="37"/>
  <c r="G413" i="37"/>
  <c r="G414" i="37"/>
  <c r="G415" i="37"/>
  <c r="G416" i="37"/>
  <c r="G417" i="37"/>
  <c r="G418" i="37"/>
  <c r="G419" i="37"/>
  <c r="G420" i="37"/>
  <c r="G421" i="37"/>
  <c r="G422" i="37"/>
  <c r="G423" i="37"/>
  <c r="G424" i="37"/>
  <c r="G425" i="37"/>
  <c r="G426" i="37"/>
  <c r="G427" i="37"/>
  <c r="G428" i="37"/>
  <c r="G429" i="37"/>
  <c r="G430" i="37"/>
  <c r="G431" i="37"/>
  <c r="G432" i="37"/>
  <c r="G433" i="37"/>
  <c r="G434" i="37"/>
  <c r="G435" i="37"/>
  <c r="G436" i="37"/>
  <c r="G437" i="37"/>
  <c r="G438" i="37"/>
  <c r="G439" i="37"/>
  <c r="G440" i="37"/>
  <c r="G441" i="37"/>
  <c r="G442" i="37"/>
  <c r="G443" i="37"/>
  <c r="G444" i="37"/>
  <c r="G445" i="37"/>
  <c r="G446" i="37"/>
  <c r="G447" i="37"/>
  <c r="G448" i="37"/>
  <c r="G449" i="37"/>
  <c r="G450" i="37"/>
  <c r="G451" i="37"/>
  <c r="G452" i="37"/>
  <c r="G453" i="37"/>
  <c r="G454" i="37"/>
  <c r="G455" i="37"/>
  <c r="G456" i="37"/>
  <c r="G457" i="37"/>
  <c r="G458" i="37"/>
  <c r="G459" i="37"/>
  <c r="G460" i="37"/>
  <c r="G461" i="37"/>
  <c r="G462" i="37"/>
  <c r="G463" i="37"/>
  <c r="G464" i="37"/>
  <c r="G465" i="37"/>
  <c r="G466" i="37"/>
  <c r="G467" i="37"/>
  <c r="G468" i="37"/>
  <c r="G469" i="37"/>
  <c r="G470" i="37"/>
  <c r="G471" i="37"/>
  <c r="G472" i="37"/>
  <c r="G473" i="37"/>
  <c r="G474" i="37"/>
  <c r="G475" i="37"/>
  <c r="G476" i="37"/>
  <c r="G477" i="37"/>
  <c r="G478" i="37"/>
  <c r="G479" i="37"/>
  <c r="G480" i="37"/>
  <c r="G481" i="37"/>
  <c r="G482" i="37"/>
  <c r="G483" i="37"/>
  <c r="G484" i="37"/>
  <c r="G485" i="37"/>
  <c r="G486" i="37"/>
  <c r="G487" i="37"/>
  <c r="G488" i="37"/>
  <c r="G489" i="37"/>
  <c r="G490" i="37"/>
  <c r="G491" i="37"/>
  <c r="G492" i="37"/>
  <c r="G493" i="37"/>
  <c r="G494" i="37"/>
  <c r="G495" i="37"/>
  <c r="G496" i="37"/>
  <c r="G497" i="37"/>
  <c r="G498" i="37"/>
  <c r="G499" i="37"/>
  <c r="G500" i="37"/>
  <c r="G501" i="37"/>
  <c r="G502" i="37"/>
  <c r="G503" i="37"/>
  <c r="G504" i="37"/>
  <c r="G505" i="37"/>
  <c r="G437" i="44"/>
  <c r="G438" i="44"/>
  <c r="G439" i="44"/>
  <c r="G440" i="44"/>
  <c r="G441" i="44"/>
  <c r="G442" i="44"/>
  <c r="G443" i="44"/>
  <c r="G444" i="44"/>
  <c r="G441" i="30"/>
  <c r="G442" i="30"/>
  <c r="G443" i="30"/>
  <c r="G444" i="30"/>
  <c r="G505" i="16"/>
  <c r="G506" i="16"/>
  <c r="G507" i="16"/>
  <c r="G508" i="16"/>
  <c r="G509" i="16"/>
  <c r="G510" i="16"/>
  <c r="G511" i="16"/>
  <c r="G512" i="16"/>
  <c r="G513" i="16"/>
  <c r="G514" i="16"/>
  <c r="G426" i="43"/>
  <c r="G427" i="43"/>
  <c r="G428" i="43"/>
  <c r="G429" i="43"/>
  <c r="G430" i="43"/>
  <c r="G431" i="43"/>
  <c r="G432" i="43"/>
  <c r="G433" i="43"/>
  <c r="G434" i="43"/>
  <c r="G435" i="43"/>
  <c r="G436" i="43"/>
  <c r="G437" i="43"/>
  <c r="G438" i="43"/>
  <c r="G392" i="33"/>
  <c r="G393" i="33"/>
  <c r="G394" i="33"/>
  <c r="G395" i="33"/>
  <c r="G396" i="33"/>
  <c r="G397" i="33"/>
  <c r="G398" i="33"/>
  <c r="G399" i="33"/>
  <c r="G400" i="33"/>
  <c r="G401" i="33"/>
  <c r="G402" i="33"/>
  <c r="G403" i="33"/>
  <c r="G404" i="33"/>
  <c r="G405" i="33"/>
  <c r="G406" i="33"/>
  <c r="G407" i="33"/>
  <c r="G408" i="33"/>
  <c r="G409" i="33"/>
  <c r="G410" i="33"/>
  <c r="G411" i="33"/>
  <c r="G412" i="33"/>
  <c r="G413" i="33"/>
  <c r="G414" i="33"/>
  <c r="G415" i="33"/>
  <c r="G416" i="33"/>
  <c r="G417" i="33"/>
  <c r="G418" i="33"/>
  <c r="G419" i="33"/>
  <c r="G420" i="33"/>
  <c r="G421" i="33"/>
  <c r="G422" i="33"/>
  <c r="G423" i="33"/>
  <c r="G424" i="33"/>
  <c r="G425" i="33"/>
  <c r="G426" i="33"/>
  <c r="G427" i="33"/>
  <c r="G428" i="33"/>
  <c r="G429" i="33"/>
  <c r="G430" i="33"/>
  <c r="G431" i="33"/>
  <c r="G432" i="33"/>
  <c r="G433" i="33"/>
  <c r="G434" i="33"/>
  <c r="G435" i="33"/>
  <c r="G436" i="33"/>
  <c r="G437" i="33"/>
  <c r="G438" i="33"/>
  <c r="G439" i="33"/>
  <c r="G440" i="33"/>
  <c r="G441" i="33"/>
  <c r="G442" i="33"/>
  <c r="G443" i="33"/>
  <c r="G444" i="33"/>
  <c r="G386" i="20"/>
  <c r="G387" i="20"/>
  <c r="G388" i="20"/>
  <c r="G389" i="20"/>
  <c r="G390" i="20"/>
  <c r="G391" i="20"/>
  <c r="G392" i="20"/>
  <c r="G393" i="20"/>
  <c r="G394" i="20"/>
  <c r="G395" i="20"/>
  <c r="G396" i="20"/>
  <c r="G397" i="20"/>
  <c r="G398" i="20"/>
  <c r="G399" i="20"/>
  <c r="G400" i="20"/>
  <c r="G401" i="20"/>
  <c r="G402" i="20"/>
  <c r="G403" i="20"/>
  <c r="G404" i="20"/>
  <c r="G405" i="20"/>
  <c r="G406" i="20"/>
  <c r="G407" i="20"/>
  <c r="G408" i="20"/>
  <c r="G409" i="20"/>
  <c r="G410" i="20"/>
  <c r="G411" i="20"/>
  <c r="G412" i="20"/>
  <c r="G413" i="20"/>
  <c r="G414" i="20"/>
  <c r="G415" i="20"/>
  <c r="G416" i="20"/>
  <c r="G417" i="20"/>
  <c r="G418" i="20"/>
  <c r="G419" i="20"/>
  <c r="G420" i="20"/>
  <c r="G421" i="20"/>
  <c r="G422" i="20"/>
  <c r="G423" i="20"/>
  <c r="G424" i="20"/>
  <c r="G425" i="20"/>
  <c r="G426" i="20"/>
  <c r="G427" i="20"/>
  <c r="G428" i="20"/>
  <c r="G429" i="20"/>
  <c r="G430" i="20"/>
  <c r="G431" i="20"/>
  <c r="G909" i="23"/>
  <c r="G910" i="23"/>
  <c r="G911" i="23"/>
  <c r="G912" i="23"/>
  <c r="G913" i="23"/>
  <c r="G914" i="23"/>
  <c r="G915" i="23"/>
  <c r="G916" i="23"/>
  <c r="G917" i="23"/>
  <c r="G918" i="23"/>
  <c r="G919" i="23"/>
  <c r="G920" i="23"/>
  <c r="G921" i="23"/>
  <c r="G922" i="23"/>
  <c r="G923" i="23"/>
  <c r="G924" i="23"/>
  <c r="G925" i="23"/>
  <c r="G926" i="23"/>
  <c r="G927" i="23"/>
  <c r="G928" i="23"/>
  <c r="G929" i="23"/>
  <c r="G930" i="23"/>
  <c r="G931" i="23"/>
  <c r="G932" i="23"/>
  <c r="G933" i="23"/>
  <c r="G934" i="23"/>
  <c r="G935" i="23"/>
  <c r="G936" i="23"/>
  <c r="G937" i="23"/>
  <c r="G662" i="27"/>
  <c r="G663" i="27"/>
  <c r="G664" i="27"/>
  <c r="G665" i="27"/>
  <c r="G666" i="27"/>
  <c r="G667" i="27"/>
  <c r="G668" i="27"/>
  <c r="G669" i="27"/>
  <c r="G670" i="27"/>
  <c r="G671" i="27"/>
  <c r="G672" i="27"/>
  <c r="G673" i="27"/>
  <c r="G674" i="27"/>
  <c r="G675" i="27"/>
  <c r="G676" i="27"/>
  <c r="G677" i="27"/>
  <c r="G678" i="27"/>
  <c r="G679" i="27"/>
  <c r="G680" i="27"/>
  <c r="G681" i="27"/>
  <c r="G682" i="27"/>
  <c r="G683" i="27"/>
  <c r="G684" i="27"/>
  <c r="G685" i="27"/>
  <c r="G686" i="27"/>
  <c r="G687" i="27"/>
  <c r="G688" i="27"/>
  <c r="G689" i="27"/>
  <c r="G690" i="27"/>
  <c r="G691" i="27"/>
  <c r="G692" i="27"/>
  <c r="G693" i="27"/>
  <c r="G694" i="27"/>
  <c r="G695" i="27"/>
  <c r="G696" i="27"/>
  <c r="G697" i="27"/>
  <c r="G698" i="27"/>
  <c r="G699" i="27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350" i="47"/>
  <c r="G351" i="47"/>
  <c r="G352" i="47"/>
  <c r="G353" i="47"/>
  <c r="G354" i="47"/>
  <c r="G355" i="47"/>
  <c r="G356" i="47"/>
  <c r="G357" i="47"/>
  <c r="G358" i="47"/>
  <c r="G359" i="47"/>
  <c r="G360" i="47"/>
  <c r="G361" i="47"/>
  <c r="G362" i="47"/>
  <c r="G363" i="47"/>
  <c r="G707" i="22"/>
  <c r="G708" i="22"/>
  <c r="G709" i="22"/>
  <c r="G710" i="22"/>
  <c r="G711" i="22"/>
  <c r="G712" i="22"/>
  <c r="G713" i="22"/>
  <c r="G714" i="22"/>
  <c r="G715" i="22"/>
  <c r="G716" i="22"/>
  <c r="G717" i="22"/>
  <c r="G718" i="22"/>
  <c r="G719" i="22"/>
  <c r="G720" i="22"/>
  <c r="G721" i="22"/>
  <c r="G722" i="22"/>
  <c r="G723" i="22"/>
  <c r="G724" i="22"/>
  <c r="G725" i="22"/>
  <c r="G726" i="22"/>
  <c r="G727" i="22"/>
  <c r="G728" i="22"/>
  <c r="G729" i="22"/>
  <c r="G730" i="22"/>
  <c r="G731" i="22"/>
  <c r="G732" i="22"/>
  <c r="G733" i="22"/>
  <c r="G734" i="22"/>
  <c r="G735" i="22"/>
  <c r="G736" i="22"/>
  <c r="G737" i="22"/>
  <c r="G738" i="22"/>
  <c r="G581" i="46"/>
  <c r="G582" i="46"/>
  <c r="G583" i="46"/>
  <c r="G584" i="46"/>
  <c r="G585" i="46"/>
  <c r="G586" i="46"/>
  <c r="G587" i="46"/>
  <c r="G588" i="46"/>
  <c r="G589" i="46"/>
  <c r="G590" i="46"/>
  <c r="G591" i="46"/>
  <c r="G592" i="46"/>
  <c r="G593" i="46"/>
  <c r="G733" i="28"/>
  <c r="G734" i="28"/>
  <c r="G735" i="28"/>
  <c r="G736" i="28"/>
  <c r="G737" i="28"/>
  <c r="G738" i="28"/>
  <c r="G739" i="28"/>
  <c r="G632" i="36"/>
  <c r="G633" i="36"/>
  <c r="G634" i="36"/>
  <c r="G635" i="36"/>
  <c r="G636" i="36"/>
  <c r="G637" i="36"/>
  <c r="G638" i="36"/>
  <c r="G639" i="36"/>
  <c r="G640" i="36"/>
  <c r="G641" i="36"/>
  <c r="G642" i="36"/>
  <c r="G643" i="36"/>
  <c r="G644" i="36"/>
  <c r="G645" i="36"/>
  <c r="G646" i="36"/>
  <c r="G647" i="36"/>
  <c r="G648" i="36"/>
  <c r="G649" i="36"/>
  <c r="G650" i="36"/>
  <c r="G651" i="36"/>
  <c r="G652" i="36"/>
  <c r="G653" i="36"/>
  <c r="G654" i="36"/>
  <c r="G655" i="36"/>
  <c r="G656" i="36"/>
  <c r="G657" i="36"/>
  <c r="G658" i="36"/>
  <c r="G659" i="36"/>
  <c r="G660" i="36"/>
  <c r="G661" i="36"/>
  <c r="G662" i="36"/>
  <c r="G663" i="36"/>
  <c r="G664" i="36"/>
  <c r="G665" i="36"/>
  <c r="G666" i="36"/>
  <c r="G667" i="36"/>
  <c r="G668" i="36"/>
  <c r="G669" i="36"/>
  <c r="G670" i="36"/>
  <c r="G671" i="36"/>
  <c r="G491" i="24"/>
  <c r="G492" i="24"/>
  <c r="G493" i="24"/>
  <c r="G494" i="24"/>
  <c r="G495" i="24"/>
  <c r="G496" i="24"/>
  <c r="G497" i="24"/>
  <c r="G498" i="24"/>
  <c r="G499" i="24"/>
  <c r="G500" i="24"/>
  <c r="G501" i="24"/>
  <c r="G502" i="2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40" i="18"/>
  <c r="G641" i="18"/>
  <c r="G642" i="18"/>
  <c r="G643" i="18"/>
  <c r="G644" i="18"/>
  <c r="G645" i="18"/>
  <c r="G646" i="18"/>
  <c r="G647" i="18"/>
  <c r="G648" i="18"/>
  <c r="G649" i="18"/>
  <c r="G650" i="18"/>
  <c r="G651" i="18"/>
  <c r="G652" i="18"/>
  <c r="G653" i="18"/>
  <c r="G654" i="18"/>
  <c r="G655" i="18"/>
  <c r="G656" i="18"/>
  <c r="G657" i="18"/>
  <c r="G658" i="18"/>
  <c r="G659" i="18"/>
  <c r="G660" i="18"/>
  <c r="G661" i="18"/>
  <c r="G662" i="18"/>
  <c r="G663" i="18"/>
  <c r="G664" i="18"/>
  <c r="G587" i="40"/>
  <c r="G588" i="40"/>
  <c r="G589" i="40"/>
  <c r="G590" i="40"/>
  <c r="G591" i="40"/>
  <c r="G592" i="40"/>
  <c r="G593" i="40"/>
  <c r="G594" i="40"/>
  <c r="G595" i="40"/>
  <c r="G596" i="40"/>
  <c r="G597" i="40"/>
  <c r="G605" i="10"/>
  <c r="G606" i="10"/>
  <c r="G607" i="10"/>
  <c r="G608" i="10"/>
  <c r="G609" i="10"/>
  <c r="G610" i="10"/>
  <c r="G611" i="10"/>
  <c r="G612" i="10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589" i="25"/>
  <c r="G579" i="14"/>
  <c r="G580" i="14"/>
  <c r="G581" i="14"/>
  <c r="G582" i="14"/>
  <c r="G583" i="14"/>
  <c r="G573" i="31"/>
  <c r="G574" i="31"/>
  <c r="G575" i="31"/>
  <c r="G576" i="31"/>
  <c r="G577" i="31"/>
  <c r="G578" i="31"/>
  <c r="G579" i="31"/>
  <c r="G580" i="31"/>
  <c r="G581" i="31"/>
  <c r="G582" i="31"/>
  <c r="G583" i="31"/>
  <c r="G584" i="31"/>
  <c r="G585" i="31"/>
  <c r="G586" i="31"/>
  <c r="G587" i="31"/>
  <c r="G588" i="31"/>
  <c r="G589" i="31"/>
  <c r="G590" i="31"/>
  <c r="G591" i="31"/>
  <c r="G592" i="31"/>
  <c r="G593" i="31"/>
  <c r="G594" i="31"/>
  <c r="G595" i="31"/>
  <c r="G596" i="31"/>
  <c r="G597" i="31"/>
  <c r="G598" i="31"/>
  <c r="G607" i="8"/>
  <c r="G557" i="15"/>
  <c r="G558" i="15"/>
  <c r="G559" i="15"/>
  <c r="G560" i="15"/>
  <c r="G561" i="15"/>
  <c r="G562" i="15"/>
  <c r="G563" i="15"/>
  <c r="G564" i="15"/>
  <c r="G565" i="15"/>
  <c r="G566" i="15"/>
  <c r="G567" i="15"/>
  <c r="G568" i="15"/>
  <c r="G569" i="15"/>
  <c r="G570" i="15"/>
  <c r="G571" i="15"/>
  <c r="G572" i="15"/>
  <c r="G573" i="15"/>
  <c r="G574" i="15"/>
  <c r="G575" i="15"/>
  <c r="G576" i="15"/>
  <c r="G577" i="15"/>
  <c r="G578" i="15"/>
  <c r="G579" i="15"/>
  <c r="G580" i="15"/>
  <c r="G581" i="15"/>
  <c r="G582" i="15"/>
  <c r="G583" i="15"/>
  <c r="G584" i="15"/>
  <c r="G585" i="15"/>
  <c r="G586" i="15"/>
  <c r="G587" i="15"/>
  <c r="G588" i="15"/>
  <c r="G589" i="15"/>
  <c r="G590" i="15"/>
  <c r="G591" i="15"/>
  <c r="G592" i="15"/>
  <c r="G593" i="15"/>
  <c r="G594" i="15"/>
  <c r="G595" i="15"/>
  <c r="G596" i="15"/>
  <c r="G597" i="15"/>
  <c r="G598" i="15"/>
  <c r="G599" i="15"/>
  <c r="G600" i="15"/>
  <c r="G601" i="15"/>
  <c r="G602" i="15"/>
  <c r="G603" i="15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578" i="11"/>
  <c r="G579" i="11"/>
  <c r="G580" i="11"/>
  <c r="G581" i="11"/>
  <c r="G582" i="11"/>
  <c r="G583" i="11"/>
  <c r="G584" i="11"/>
  <c r="G585" i="11"/>
  <c r="G586" i="11"/>
  <c r="G587" i="11"/>
  <c r="G588" i="11"/>
  <c r="G589" i="11"/>
  <c r="G590" i="11"/>
  <c r="G591" i="11"/>
  <c r="G592" i="11"/>
  <c r="G593" i="11"/>
  <c r="G594" i="11"/>
  <c r="G595" i="11"/>
  <c r="G596" i="11"/>
  <c r="G597" i="11"/>
  <c r="G598" i="11"/>
  <c r="G599" i="11"/>
  <c r="G600" i="11"/>
  <c r="G601" i="11"/>
  <c r="G602" i="11"/>
  <c r="G603" i="11"/>
  <c r="G604" i="11"/>
  <c r="G605" i="11"/>
  <c r="G606" i="11"/>
  <c r="G607" i="11"/>
  <c r="G608" i="11"/>
  <c r="G609" i="11"/>
  <c r="G610" i="11"/>
  <c r="G611" i="11"/>
  <c r="G612" i="11"/>
  <c r="G613" i="11"/>
  <c r="G614" i="11"/>
  <c r="G615" i="11"/>
  <c r="G616" i="11"/>
  <c r="G617" i="11"/>
  <c r="G582" i="41"/>
  <c r="G583" i="41"/>
  <c r="G584" i="41"/>
  <c r="G585" i="41"/>
  <c r="G586" i="41"/>
  <c r="G587" i="41"/>
  <c r="G588" i="41"/>
  <c r="G589" i="41"/>
  <c r="G590" i="41"/>
  <c r="G591" i="41"/>
  <c r="G592" i="41"/>
  <c r="G593" i="41"/>
  <c r="G594" i="41"/>
  <c r="G595" i="41"/>
  <c r="G596" i="41"/>
  <c r="G597" i="41"/>
  <c r="G598" i="41"/>
  <c r="G599" i="41"/>
  <c r="G600" i="41"/>
  <c r="G601" i="41"/>
  <c r="G602" i="41"/>
  <c r="G603" i="41"/>
  <c r="G604" i="41"/>
  <c r="G605" i="41"/>
  <c r="G606" i="41"/>
  <c r="G607" i="41"/>
  <c r="G608" i="41"/>
  <c r="G609" i="41"/>
  <c r="G610" i="41"/>
  <c r="G522" i="35"/>
  <c r="G523" i="35"/>
  <c r="G524" i="35"/>
  <c r="G525" i="35"/>
  <c r="G526" i="35"/>
  <c r="G527" i="35"/>
  <c r="G528" i="35"/>
  <c r="G529" i="35"/>
  <c r="G530" i="35"/>
  <c r="G531" i="35"/>
  <c r="G532" i="35"/>
  <c r="G533" i="35"/>
  <c r="G534" i="35"/>
  <c r="G535" i="35"/>
  <c r="G536" i="35"/>
  <c r="G537" i="35"/>
  <c r="G538" i="35"/>
  <c r="G539" i="35"/>
  <c r="G540" i="35"/>
  <c r="G502" i="42"/>
  <c r="G503" i="42"/>
  <c r="G504" i="42"/>
  <c r="G505" i="42"/>
  <c r="G524" i="5"/>
  <c r="G525" i="5"/>
  <c r="G526" i="5"/>
  <c r="G527" i="5"/>
  <c r="G528" i="5"/>
  <c r="G529" i="5"/>
  <c r="G530" i="5"/>
  <c r="G473" i="12"/>
  <c r="G474" i="12"/>
  <c r="G475" i="12"/>
  <c r="G476" i="12"/>
  <c r="G477" i="12"/>
  <c r="G478" i="12"/>
  <c r="G479" i="12"/>
  <c r="G480" i="12"/>
  <c r="G499" i="21"/>
  <c r="G500" i="21"/>
  <c r="G501" i="21"/>
  <c r="G502" i="21"/>
  <c r="G503" i="21"/>
  <c r="G504" i="21"/>
  <c r="G505" i="21"/>
  <c r="G506" i="21"/>
  <c r="G507" i="21"/>
  <c r="G507" i="45"/>
  <c r="G508" i="45"/>
  <c r="G509" i="45"/>
  <c r="G510" i="45"/>
  <c r="G511" i="45"/>
  <c r="G512" i="45"/>
  <c r="G585" i="13"/>
  <c r="G586" i="13"/>
  <c r="G587" i="13"/>
  <c r="G588" i="13"/>
  <c r="G589" i="13"/>
  <c r="G590" i="13"/>
  <c r="G591" i="13"/>
  <c r="G592" i="13"/>
  <c r="G593" i="13"/>
  <c r="G515" i="2"/>
  <c r="G516" i="2"/>
  <c r="G517" i="2"/>
  <c r="G518" i="2"/>
  <c r="G519" i="2"/>
  <c r="G520" i="2"/>
  <c r="G521" i="2"/>
  <c r="G522" i="2"/>
  <c r="G523" i="2"/>
  <c r="G524" i="2"/>
  <c r="G515" i="16"/>
  <c r="G516" i="16"/>
  <c r="G517" i="16"/>
  <c r="G518" i="16"/>
  <c r="G519" i="16"/>
  <c r="G520" i="16"/>
  <c r="G521" i="16"/>
  <c r="G522" i="16"/>
  <c r="G523" i="16"/>
  <c r="G524" i="16"/>
  <c r="G525" i="16"/>
  <c r="G526" i="16"/>
  <c r="G527" i="16"/>
  <c r="G528" i="16"/>
  <c r="G529" i="16"/>
  <c r="G530" i="16"/>
  <c r="G531" i="16"/>
  <c r="G532" i="16"/>
  <c r="G533" i="16"/>
  <c r="G534" i="16"/>
  <c r="G535" i="16"/>
  <c r="G536" i="16"/>
  <c r="G537" i="16"/>
  <c r="G538" i="16"/>
  <c r="G539" i="16"/>
  <c r="G540" i="16"/>
  <c r="G541" i="16"/>
  <c r="G542" i="16"/>
  <c r="G543" i="16"/>
  <c r="G544" i="16"/>
  <c r="G545" i="16"/>
  <c r="G546" i="16"/>
  <c r="G547" i="16"/>
  <c r="G548" i="16"/>
  <c r="G549" i="16"/>
  <c r="G550" i="16"/>
  <c r="G551" i="16"/>
  <c r="G552" i="16"/>
  <c r="G553" i="16"/>
  <c r="G554" i="16"/>
  <c r="G555" i="16"/>
  <c r="G556" i="16"/>
  <c r="G557" i="16"/>
  <c r="G558" i="16"/>
  <c r="G559" i="16"/>
  <c r="G491" i="39"/>
  <c r="G492" i="39"/>
  <c r="G493" i="39"/>
  <c r="G494" i="39"/>
  <c r="G495" i="39"/>
  <c r="G496" i="39"/>
  <c r="G497" i="39"/>
  <c r="G498" i="39"/>
  <c r="G499" i="39"/>
  <c r="G500" i="39"/>
  <c r="G501" i="39"/>
  <c r="G502" i="39"/>
  <c r="G503" i="39"/>
  <c r="G504" i="39"/>
  <c r="G505" i="39"/>
  <c r="G506" i="39"/>
  <c r="G514" i="32"/>
  <c r="G515" i="32"/>
  <c r="G516" i="32"/>
  <c r="G517" i="32"/>
  <c r="G518" i="32"/>
  <c r="G519" i="32"/>
  <c r="G520" i="32"/>
  <c r="G521" i="32"/>
  <c r="G522" i="32"/>
  <c r="G445" i="44"/>
  <c r="G446" i="44"/>
  <c r="G447" i="44"/>
  <c r="G448" i="44"/>
  <c r="G449" i="44"/>
  <c r="G450" i="44"/>
  <c r="G451" i="44"/>
  <c r="G452" i="44"/>
  <c r="G445" i="30"/>
  <c r="G446" i="30"/>
  <c r="G447" i="30"/>
  <c r="G448" i="30"/>
  <c r="G449" i="30"/>
  <c r="G450" i="30"/>
  <c r="G451" i="30"/>
  <c r="G452" i="30"/>
  <c r="G453" i="30"/>
  <c r="G454" i="30"/>
  <c r="G455" i="30"/>
  <c r="G456" i="30"/>
  <c r="G457" i="30"/>
  <c r="G458" i="30"/>
  <c r="G459" i="30"/>
  <c r="G460" i="30"/>
  <c r="G461" i="30"/>
  <c r="G462" i="30"/>
  <c r="G463" i="30"/>
  <c r="G464" i="30"/>
  <c r="G439" i="43"/>
  <c r="G445" i="33"/>
  <c r="G446" i="33"/>
  <c r="G432" i="20"/>
  <c r="G433" i="20"/>
  <c r="G434" i="20"/>
  <c r="G435" i="20"/>
  <c r="G436" i="20"/>
  <c r="G437" i="20"/>
  <c r="G438" i="20"/>
  <c r="G439" i="20"/>
  <c r="G440" i="20"/>
  <c r="G441" i="20"/>
  <c r="G442" i="20"/>
  <c r="G443" i="20"/>
  <c r="G444" i="20"/>
  <c r="G445" i="20"/>
  <c r="G446" i="20"/>
  <c r="G447" i="20"/>
  <c r="G448" i="20"/>
  <c r="G449" i="20"/>
  <c r="G450" i="20"/>
  <c r="G451" i="20"/>
  <c r="G452" i="20"/>
  <c r="G453" i="20"/>
  <c r="G454" i="20"/>
  <c r="G455" i="20"/>
  <c r="G456" i="20"/>
  <c r="G457" i="20"/>
  <c r="G458" i="20"/>
  <c r="G938" i="23"/>
  <c r="G939" i="23"/>
  <c r="G940" i="23"/>
  <c r="G941" i="23"/>
  <c r="G942" i="23"/>
  <c r="G943" i="23"/>
  <c r="G944" i="23"/>
  <c r="G945" i="23"/>
  <c r="G946" i="23"/>
  <c r="G700" i="27"/>
  <c r="G701" i="27"/>
  <c r="G702" i="27"/>
  <c r="G703" i="27"/>
  <c r="G704" i="27"/>
  <c r="G705" i="27"/>
  <c r="G706" i="27"/>
  <c r="G707" i="27"/>
  <c r="G708" i="27"/>
  <c r="G709" i="27"/>
  <c r="G710" i="27"/>
  <c r="G711" i="27"/>
  <c r="G712" i="27"/>
  <c r="G713" i="27"/>
  <c r="G714" i="27"/>
  <c r="G715" i="27"/>
  <c r="G716" i="27"/>
  <c r="G717" i="27"/>
  <c r="G718" i="27"/>
  <c r="G719" i="27"/>
  <c r="G720" i="27"/>
  <c r="G721" i="27"/>
  <c r="G722" i="27"/>
  <c r="G723" i="27"/>
  <c r="G724" i="27"/>
  <c r="G725" i="27"/>
  <c r="G726" i="27"/>
  <c r="G727" i="27"/>
  <c r="G728" i="27"/>
  <c r="G729" i="27"/>
  <c r="G730" i="27"/>
  <c r="G731" i="27"/>
  <c r="G732" i="27"/>
  <c r="G733" i="27"/>
  <c r="G734" i="27"/>
  <c r="G735" i="27"/>
  <c r="G736" i="27"/>
  <c r="G737" i="27"/>
  <c r="G738" i="27"/>
  <c r="G739" i="27"/>
  <c r="G740" i="27"/>
  <c r="G741" i="27"/>
  <c r="G742" i="27"/>
  <c r="G743" i="27"/>
  <c r="G744" i="27"/>
  <c r="G745" i="27"/>
  <c r="G746" i="27"/>
  <c r="G747" i="27"/>
  <c r="G748" i="27"/>
  <c r="G749" i="27"/>
  <c r="G750" i="27"/>
  <c r="G751" i="27"/>
  <c r="G752" i="27"/>
  <c r="G753" i="27"/>
  <c r="G754" i="27"/>
  <c r="G755" i="27"/>
  <c r="G756" i="27"/>
  <c r="G757" i="27"/>
  <c r="G758" i="27"/>
  <c r="G759" i="27"/>
  <c r="G760" i="27"/>
  <c r="G761" i="27"/>
  <c r="G762" i="27"/>
  <c r="G763" i="27"/>
  <c r="G764" i="27"/>
  <c r="G765" i="27"/>
  <c r="G766" i="27"/>
  <c r="G767" i="27"/>
  <c r="G768" i="27"/>
  <c r="G769" i="27"/>
  <c r="G770" i="27"/>
  <c r="G771" i="27"/>
  <c r="G772" i="27"/>
  <c r="G773" i="27"/>
  <c r="G774" i="27"/>
  <c r="G775" i="27"/>
  <c r="G776" i="27"/>
  <c r="G777" i="27"/>
  <c r="G778" i="27"/>
  <c r="G779" i="27"/>
  <c r="G780" i="27"/>
  <c r="G781" i="27"/>
  <c r="G782" i="27"/>
  <c r="G783" i="27"/>
  <c r="G784" i="27"/>
  <c r="G785" i="27"/>
  <c r="G786" i="27"/>
  <c r="G787" i="27"/>
  <c r="G788" i="27"/>
  <c r="G789" i="27"/>
  <c r="G790" i="27"/>
  <c r="G739" i="22"/>
  <c r="G740" i="22"/>
  <c r="G741" i="22"/>
  <c r="G742" i="22"/>
  <c r="G743" i="22"/>
  <c r="G744" i="22"/>
  <c r="G745" i="22"/>
  <c r="G746" i="22"/>
  <c r="G747" i="22"/>
  <c r="G748" i="22"/>
  <c r="G749" i="22"/>
  <c r="G672" i="36"/>
  <c r="G673" i="36"/>
  <c r="G674" i="36"/>
  <c r="G675" i="36"/>
  <c r="G364" i="47"/>
  <c r="G365" i="47"/>
  <c r="G366" i="47"/>
  <c r="G367" i="47"/>
  <c r="G368" i="47"/>
  <c r="G369" i="47"/>
  <c r="G370" i="47"/>
  <c r="G371" i="47"/>
  <c r="G372" i="47"/>
  <c r="G373" i="47"/>
  <c r="G374" i="47"/>
  <c r="G375" i="47"/>
  <c r="G376" i="47"/>
  <c r="G377" i="47"/>
  <c r="G378" i="47"/>
  <c r="G379" i="47"/>
  <c r="G380" i="47"/>
  <c r="G381" i="47"/>
  <c r="G382" i="47"/>
  <c r="G383" i="47"/>
  <c r="G384" i="47"/>
  <c r="G385" i="47"/>
  <c r="G386" i="47"/>
  <c r="G387" i="47"/>
  <c r="G388" i="47"/>
  <c r="G389" i="47"/>
  <c r="G390" i="47"/>
  <c r="G391" i="47"/>
  <c r="G392" i="47"/>
  <c r="G393" i="47"/>
  <c r="G394" i="47"/>
  <c r="G395" i="47"/>
  <c r="G396" i="47"/>
  <c r="G397" i="47"/>
  <c r="G398" i="47"/>
  <c r="G399" i="47"/>
  <c r="G400" i="47"/>
  <c r="G401" i="47"/>
  <c r="G402" i="47"/>
  <c r="G403" i="47"/>
  <c r="G404" i="47"/>
  <c r="G405" i="47"/>
  <c r="G406" i="47"/>
  <c r="G407" i="47"/>
  <c r="G408" i="47"/>
  <c r="G409" i="47"/>
  <c r="G410" i="47"/>
  <c r="G411" i="47"/>
  <c r="G412" i="47"/>
  <c r="G413" i="47"/>
  <c r="G414" i="47"/>
  <c r="G415" i="47"/>
  <c r="G416" i="47"/>
  <c r="G417" i="47"/>
  <c r="G418" i="47"/>
  <c r="G419" i="47"/>
  <c r="G420" i="47"/>
  <c r="G421" i="47"/>
  <c r="G422" i="47"/>
  <c r="G423" i="47"/>
  <c r="G424" i="47"/>
  <c r="G425" i="47"/>
  <c r="G426" i="47"/>
  <c r="G427" i="47"/>
  <c r="G428" i="47"/>
  <c r="G429" i="47"/>
  <c r="G430" i="47"/>
  <c r="G431" i="47"/>
  <c r="G432" i="47"/>
  <c r="G433" i="47"/>
  <c r="G434" i="47"/>
  <c r="G435" i="47"/>
  <c r="G436" i="47"/>
  <c r="G437" i="47"/>
  <c r="G438" i="47"/>
  <c r="G439" i="47"/>
  <c r="G440" i="47"/>
  <c r="G441" i="47"/>
  <c r="G442" i="47"/>
  <c r="G443" i="47"/>
  <c r="G444" i="47"/>
  <c r="G445" i="47"/>
  <c r="G446" i="47"/>
  <c r="G447" i="47"/>
  <c r="G448" i="47"/>
  <c r="G449" i="47"/>
  <c r="G450" i="47"/>
  <c r="G451" i="47"/>
  <c r="G452" i="47"/>
  <c r="G453" i="47"/>
  <c r="G454" i="47"/>
  <c r="G455" i="47"/>
  <c r="G456" i="47"/>
  <c r="G457" i="47"/>
  <c r="G458" i="47"/>
  <c r="G459" i="47"/>
  <c r="G460" i="47"/>
  <c r="G461" i="47"/>
  <c r="G462" i="47"/>
  <c r="G463" i="47"/>
  <c r="G464" i="47"/>
  <c r="G465" i="47"/>
  <c r="G466" i="47"/>
  <c r="G467" i="47"/>
  <c r="G468" i="47"/>
  <c r="G469" i="47"/>
  <c r="G470" i="47"/>
  <c r="G471" i="47"/>
  <c r="G472" i="47"/>
  <c r="G473" i="47"/>
  <c r="G474" i="47"/>
  <c r="G475" i="47"/>
  <c r="G476" i="47"/>
  <c r="G477" i="47"/>
  <c r="G478" i="47"/>
  <c r="G479" i="47"/>
  <c r="G480" i="47"/>
  <c r="G481" i="47"/>
  <c r="G482" i="47"/>
  <c r="G483" i="47"/>
  <c r="G484" i="47"/>
  <c r="G485" i="47"/>
  <c r="G486" i="47"/>
  <c r="G487" i="47"/>
  <c r="G488" i="47"/>
  <c r="G489" i="47"/>
  <c r="G490" i="47"/>
  <c r="G491" i="47"/>
  <c r="G492" i="47"/>
  <c r="G493" i="47"/>
  <c r="G494" i="47"/>
  <c r="G495" i="47"/>
  <c r="G496" i="47"/>
  <c r="G497" i="47"/>
  <c r="G498" i="47"/>
  <c r="G499" i="47"/>
  <c r="G500" i="47"/>
  <c r="G501" i="47"/>
  <c r="G502" i="47"/>
  <c r="G503" i="47"/>
  <c r="G504" i="47"/>
  <c r="G505" i="47"/>
  <c r="G506" i="47"/>
  <c r="G507" i="47"/>
  <c r="G508" i="47"/>
  <c r="G509" i="47"/>
  <c r="G510" i="47"/>
  <c r="G511" i="47"/>
  <c r="G512" i="47"/>
  <c r="G513" i="47"/>
  <c r="G514" i="47"/>
  <c r="G515" i="47"/>
  <c r="G516" i="47"/>
  <c r="G517" i="47"/>
  <c r="G518" i="47"/>
  <c r="G519" i="47"/>
  <c r="G520" i="47"/>
  <c r="G521" i="47"/>
  <c r="G522" i="47"/>
  <c r="G523" i="47"/>
  <c r="G524" i="47"/>
  <c r="G525" i="47"/>
  <c r="G526" i="47"/>
  <c r="G527" i="47"/>
  <c r="G528" i="47"/>
  <c r="G529" i="47"/>
  <c r="G530" i="47"/>
  <c r="G531" i="47"/>
  <c r="G532" i="47"/>
  <c r="G533" i="47"/>
  <c r="G534" i="47"/>
  <c r="G535" i="47"/>
  <c r="G536" i="47"/>
  <c r="G537" i="47"/>
  <c r="G538" i="47"/>
  <c r="G539" i="47"/>
  <c r="G540" i="47"/>
  <c r="G541" i="47"/>
  <c r="G542" i="47"/>
  <c r="G543" i="47"/>
  <c r="G544" i="47"/>
  <c r="G545" i="47"/>
  <c r="G546" i="47"/>
  <c r="G547" i="47"/>
  <c r="G548" i="47"/>
  <c r="G549" i="47"/>
  <c r="G550" i="47"/>
  <c r="G551" i="47"/>
  <c r="G552" i="47"/>
  <c r="G553" i="47"/>
  <c r="G554" i="47"/>
  <c r="G555" i="47"/>
  <c r="G556" i="47"/>
  <c r="G557" i="47"/>
  <c r="G558" i="47"/>
  <c r="G559" i="47"/>
  <c r="G560" i="47"/>
  <c r="G561" i="47"/>
  <c r="G665" i="18"/>
  <c r="G666" i="18"/>
  <c r="G667" i="18"/>
  <c r="G668" i="18"/>
  <c r="G669" i="18"/>
  <c r="G670" i="18"/>
  <c r="G671" i="18"/>
  <c r="G672" i="18"/>
  <c r="G673" i="18"/>
  <c r="G674" i="18"/>
  <c r="G675" i="18"/>
  <c r="G676" i="18"/>
  <c r="G677" i="18"/>
  <c r="G678" i="18"/>
  <c r="G679" i="18"/>
  <c r="G680" i="18"/>
  <c r="G681" i="18"/>
  <c r="G682" i="18"/>
  <c r="G683" i="18"/>
  <c r="G684" i="18"/>
  <c r="G685" i="18"/>
  <c r="G686" i="18"/>
  <c r="G687" i="18"/>
  <c r="G688" i="18"/>
  <c r="G689" i="18"/>
  <c r="G690" i="18"/>
  <c r="G691" i="18"/>
  <c r="G692" i="18"/>
  <c r="G693" i="18"/>
  <c r="G694" i="18"/>
  <c r="G695" i="18"/>
  <c r="G696" i="18"/>
  <c r="G697" i="18"/>
  <c r="G698" i="18"/>
  <c r="G699" i="18"/>
  <c r="G700" i="18"/>
  <c r="G701" i="18"/>
  <c r="G702" i="18"/>
  <c r="G703" i="18"/>
  <c r="G704" i="18"/>
  <c r="G705" i="18"/>
  <c r="G706" i="18"/>
  <c r="G707" i="18"/>
  <c r="G708" i="18"/>
  <c r="G709" i="18"/>
  <c r="G710" i="18"/>
  <c r="G711" i="18"/>
  <c r="G712" i="18"/>
  <c r="G713" i="18"/>
  <c r="G714" i="18"/>
  <c r="G715" i="18"/>
  <c r="G716" i="18"/>
  <c r="G717" i="18"/>
  <c r="G718" i="18"/>
  <c r="G719" i="18"/>
  <c r="G720" i="18"/>
  <c r="G721" i="18"/>
  <c r="G722" i="18"/>
  <c r="G723" i="18"/>
  <c r="G724" i="18"/>
  <c r="G725" i="18"/>
  <c r="G726" i="18"/>
  <c r="G727" i="18"/>
  <c r="G728" i="18"/>
  <c r="G729" i="18"/>
  <c r="G730" i="18"/>
  <c r="G731" i="18"/>
  <c r="G732" i="18"/>
  <c r="G733" i="18"/>
  <c r="G734" i="18"/>
  <c r="G735" i="18"/>
  <c r="G736" i="18"/>
  <c r="G737" i="18"/>
  <c r="G738" i="18"/>
  <c r="G739" i="18"/>
  <c r="G740" i="18"/>
  <c r="G741" i="18"/>
  <c r="G742" i="18"/>
  <c r="G743" i="18"/>
  <c r="G744" i="18"/>
  <c r="G745" i="18"/>
  <c r="G746" i="18"/>
  <c r="G747" i="18"/>
  <c r="G748" i="18"/>
  <c r="G749" i="18"/>
  <c r="G750" i="18"/>
  <c r="G751" i="18"/>
  <c r="G752" i="18"/>
  <c r="G753" i="18"/>
  <c r="G754" i="18"/>
  <c r="G755" i="18"/>
  <c r="G756" i="18"/>
  <c r="G757" i="18"/>
  <c r="G758" i="18"/>
  <c r="G759" i="18"/>
  <c r="G760" i="18"/>
  <c r="G761" i="18"/>
  <c r="G762" i="18"/>
  <c r="G763" i="18"/>
  <c r="G764" i="18"/>
  <c r="G765" i="18"/>
  <c r="G766" i="18"/>
  <c r="G767" i="18"/>
  <c r="G768" i="18"/>
  <c r="G769" i="18"/>
  <c r="G770" i="18"/>
  <c r="G771" i="18"/>
  <c r="G772" i="18"/>
  <c r="G773" i="18"/>
  <c r="G774" i="18"/>
  <c r="G775" i="18"/>
  <c r="G776" i="18"/>
  <c r="G777" i="18"/>
  <c r="G778" i="18"/>
  <c r="G740" i="28"/>
  <c r="G503" i="24"/>
  <c r="G504" i="24"/>
  <c r="G505" i="24"/>
  <c r="G506" i="24"/>
  <c r="G507" i="24"/>
  <c r="G508" i="24"/>
  <c r="G509" i="24"/>
  <c r="G510" i="24"/>
  <c r="G511" i="24"/>
  <c r="G512" i="24"/>
  <c r="G513" i="24"/>
  <c r="G598" i="40"/>
  <c r="G599" i="40"/>
  <c r="G600" i="40"/>
  <c r="G601" i="40"/>
  <c r="G602" i="40"/>
  <c r="G603" i="40"/>
  <c r="G604" i="40"/>
  <c r="G605" i="40"/>
  <c r="G606" i="40"/>
  <c r="G607" i="40"/>
  <c r="G608" i="40"/>
  <c r="G609" i="40"/>
  <c r="G610" i="40"/>
  <c r="G611" i="40"/>
  <c r="G612" i="40"/>
  <c r="G613" i="40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14" i="40"/>
  <c r="G615" i="40"/>
  <c r="G616" i="40"/>
  <c r="G617" i="40"/>
  <c r="G618" i="40"/>
  <c r="G619" i="40"/>
  <c r="G620" i="40"/>
  <c r="G621" i="40"/>
  <c r="G622" i="40"/>
  <c r="G623" i="40"/>
  <c r="G624" i="40"/>
  <c r="G625" i="40"/>
  <c r="G626" i="40"/>
  <c r="G627" i="40"/>
  <c r="G628" i="40"/>
  <c r="G629" i="40"/>
  <c r="G630" i="40"/>
  <c r="G631" i="40"/>
  <c r="G632" i="40"/>
  <c r="G590" i="25"/>
  <c r="G591" i="25"/>
  <c r="G592" i="25"/>
  <c r="G593" i="25"/>
  <c r="G594" i="25"/>
  <c r="G595" i="25"/>
  <c r="G596" i="25"/>
  <c r="G597" i="25"/>
  <c r="G598" i="25"/>
  <c r="G599" i="25"/>
  <c r="G600" i="25"/>
  <c r="G601" i="25"/>
  <c r="G602" i="25"/>
  <c r="G603" i="25"/>
  <c r="G604" i="25"/>
  <c r="G605" i="25"/>
  <c r="G606" i="25"/>
  <c r="G607" i="25"/>
  <c r="G608" i="25"/>
  <c r="G609" i="25"/>
  <c r="G610" i="25"/>
  <c r="G611" i="25"/>
  <c r="G612" i="25"/>
  <c r="G613" i="25"/>
  <c r="G614" i="25"/>
  <c r="G615" i="25"/>
  <c r="G616" i="25"/>
  <c r="G617" i="25"/>
  <c r="G618" i="25"/>
  <c r="G619" i="25"/>
  <c r="G620" i="25"/>
  <c r="G621" i="25"/>
  <c r="G622" i="25"/>
  <c r="G623" i="25"/>
  <c r="G624" i="25"/>
  <c r="G625" i="25"/>
  <c r="G626" i="25"/>
  <c r="G627" i="25"/>
  <c r="G628" i="25"/>
  <c r="G629" i="25"/>
  <c r="G630" i="25"/>
  <c r="G631" i="25"/>
  <c r="G632" i="25"/>
  <c r="G633" i="25"/>
  <c r="G634" i="25"/>
  <c r="G635" i="25"/>
  <c r="G636" i="25"/>
  <c r="G637" i="25"/>
  <c r="G638" i="25"/>
  <c r="G639" i="25"/>
  <c r="G640" i="25"/>
  <c r="G641" i="25"/>
  <c r="G642" i="25"/>
  <c r="G613" i="10"/>
  <c r="G614" i="10"/>
  <c r="G615" i="10"/>
  <c r="G616" i="10"/>
  <c r="G617" i="10"/>
  <c r="G618" i="10"/>
  <c r="G619" i="10"/>
  <c r="G638" i="19"/>
  <c r="G639" i="19"/>
  <c r="G640" i="19"/>
  <c r="G641" i="19"/>
  <c r="G642" i="19"/>
  <c r="G643" i="19"/>
  <c r="G644" i="19"/>
  <c r="G645" i="19"/>
  <c r="G646" i="19"/>
  <c r="G647" i="19"/>
  <c r="G648" i="19"/>
  <c r="G649" i="19"/>
  <c r="G650" i="19"/>
  <c r="G651" i="19"/>
  <c r="G652" i="19"/>
  <c r="G653" i="19"/>
  <c r="G654" i="19"/>
  <c r="G655" i="19"/>
  <c r="G656" i="19"/>
  <c r="G657" i="19"/>
  <c r="G658" i="19"/>
  <c r="G659" i="19"/>
  <c r="G660" i="19"/>
  <c r="G618" i="11"/>
  <c r="G599" i="31"/>
  <c r="G506" i="42"/>
  <c r="G507" i="42"/>
  <c r="G508" i="42"/>
  <c r="G509" i="42"/>
  <c r="G510" i="42"/>
  <c r="G511" i="42"/>
  <c r="G512" i="42"/>
  <c r="G513" i="42"/>
  <c r="G514" i="42"/>
  <c r="G515" i="42"/>
  <c r="G516" i="42"/>
  <c r="G517" i="42"/>
  <c r="G518" i="42"/>
  <c r="G519" i="42"/>
  <c r="G520" i="42"/>
  <c r="G521" i="42"/>
  <c r="G522" i="42"/>
  <c r="G523" i="42"/>
  <c r="G524" i="42"/>
  <c r="G608" i="8"/>
  <c r="G609" i="8"/>
  <c r="G610" i="8"/>
  <c r="G611" i="8"/>
  <c r="G612" i="8"/>
  <c r="G613" i="8"/>
  <c r="G614" i="8"/>
  <c r="G615" i="8"/>
  <c r="G616" i="8"/>
  <c r="G604" i="15"/>
  <c r="G605" i="15"/>
  <c r="G606" i="15"/>
  <c r="G607" i="15"/>
  <c r="G608" i="15"/>
  <c r="G609" i="15"/>
  <c r="G610" i="15"/>
  <c r="G611" i="15"/>
  <c r="G612" i="15"/>
  <c r="G613" i="15"/>
  <c r="G614" i="15"/>
  <c r="G615" i="15"/>
  <c r="G616" i="15"/>
  <c r="G617" i="15"/>
  <c r="G618" i="15"/>
  <c r="G619" i="15"/>
  <c r="G620" i="15"/>
  <c r="G611" i="41"/>
  <c r="G612" i="41"/>
  <c r="G584" i="14"/>
  <c r="G585" i="14"/>
  <c r="G586" i="14"/>
  <c r="G593" i="17"/>
  <c r="G594" i="17"/>
  <c r="G595" i="17"/>
  <c r="G596" i="17"/>
  <c r="G597" i="17"/>
  <c r="G594" i="46"/>
  <c r="G595" i="46"/>
  <c r="G596" i="46"/>
  <c r="G597" i="46"/>
  <c r="G598" i="46"/>
  <c r="G599" i="46"/>
  <c r="G600" i="46"/>
  <c r="G601" i="46"/>
  <c r="G602" i="46"/>
  <c r="G603" i="46"/>
  <c r="G604" i="46"/>
  <c r="G605" i="46"/>
  <c r="G606" i="46"/>
  <c r="G607" i="46"/>
  <c r="G608" i="46"/>
  <c r="G609" i="46"/>
  <c r="G610" i="46"/>
  <c r="G611" i="46"/>
  <c r="G612" i="46"/>
  <c r="G613" i="46"/>
  <c r="G614" i="46"/>
  <c r="G615" i="46"/>
  <c r="G616" i="46"/>
  <c r="G617" i="46"/>
  <c r="G618" i="46"/>
  <c r="G619" i="46"/>
  <c r="G620" i="46"/>
  <c r="G621" i="46"/>
  <c r="G622" i="46"/>
  <c r="G623" i="46"/>
  <c r="G624" i="46"/>
  <c r="G625" i="46"/>
  <c r="G626" i="46"/>
  <c r="G541" i="35"/>
  <c r="G542" i="35"/>
  <c r="G543" i="35"/>
  <c r="G544" i="35"/>
  <c r="G545" i="35"/>
  <c r="G613" i="9"/>
  <c r="G614" i="9"/>
  <c r="G465" i="30"/>
  <c r="G466" i="30"/>
  <c r="G467" i="30"/>
  <c r="G468" i="30"/>
  <c r="G469" i="30"/>
  <c r="G470" i="30"/>
  <c r="G471" i="30"/>
  <c r="G472" i="30"/>
  <c r="G473" i="30"/>
  <c r="G474" i="30"/>
  <c r="G475" i="30"/>
  <c r="G476" i="30"/>
  <c r="G477" i="30"/>
  <c r="G478" i="30"/>
  <c r="G479" i="30"/>
  <c r="G480" i="30"/>
  <c r="G481" i="30"/>
  <c r="G482" i="30"/>
  <c r="G483" i="30"/>
  <c r="G531" i="5"/>
  <c r="G532" i="5"/>
  <c r="G533" i="5"/>
  <c r="G534" i="5"/>
  <c r="G535" i="5"/>
  <c r="G536" i="5"/>
  <c r="G537" i="5"/>
  <c r="G538" i="5"/>
  <c r="G539" i="5"/>
  <c r="G540" i="5"/>
  <c r="G541" i="5"/>
  <c r="G542" i="5"/>
  <c r="G481" i="12"/>
  <c r="G482" i="12"/>
  <c r="G483" i="12"/>
  <c r="G484" i="12"/>
  <c r="G485" i="12"/>
  <c r="G486" i="12"/>
  <c r="G487" i="12"/>
  <c r="G488" i="12"/>
  <c r="G489" i="12"/>
  <c r="G508" i="21"/>
  <c r="G509" i="21"/>
  <c r="G510" i="21"/>
  <c r="G511" i="21"/>
  <c r="G512" i="21"/>
  <c r="G513" i="21"/>
  <c r="G514" i="21"/>
  <c r="G515" i="21"/>
  <c r="G516" i="21"/>
  <c r="G517" i="21"/>
  <c r="G518" i="21"/>
  <c r="G594" i="13"/>
  <c r="G595" i="13"/>
  <c r="G596" i="13"/>
  <c r="G597" i="13"/>
  <c r="G598" i="13"/>
  <c r="G599" i="13"/>
  <c r="G600" i="13"/>
  <c r="G601" i="13"/>
  <c r="G602" i="13"/>
  <c r="G603" i="13"/>
  <c r="G507" i="39"/>
  <c r="G508" i="39"/>
  <c r="G509" i="39"/>
  <c r="G510" i="39"/>
  <c r="G511" i="39"/>
  <c r="G512" i="39"/>
  <c r="G513" i="39"/>
  <c r="G514" i="39"/>
  <c r="G515" i="39"/>
  <c r="G516" i="39"/>
  <c r="G517" i="39"/>
  <c r="G518" i="39"/>
  <c r="G519" i="39"/>
  <c r="G520" i="39"/>
  <c r="G560" i="16"/>
  <c r="G561" i="16"/>
  <c r="G562" i="16"/>
  <c r="G563" i="16"/>
  <c r="G564" i="16"/>
  <c r="G565" i="16"/>
  <c r="G566" i="16"/>
  <c r="G567" i="16"/>
  <c r="G513" i="45"/>
  <c r="G514" i="45"/>
  <c r="G515" i="45"/>
  <c r="G516" i="45"/>
  <c r="G517" i="45"/>
  <c r="G518" i="45"/>
  <c r="G519" i="45"/>
  <c r="G520" i="45"/>
  <c r="G521" i="45"/>
  <c r="G522" i="45"/>
  <c r="G525" i="2"/>
  <c r="G526" i="2"/>
  <c r="G527" i="2"/>
  <c r="G528" i="2"/>
  <c r="G529" i="2"/>
  <c r="G530" i="2"/>
  <c r="G523" i="32"/>
  <c r="G524" i="32"/>
  <c r="G525" i="32"/>
  <c r="G526" i="32"/>
  <c r="G527" i="32"/>
  <c r="G528" i="32"/>
  <c r="G529" i="32"/>
  <c r="G530" i="32"/>
  <c r="G531" i="32"/>
  <c r="G453" i="44"/>
  <c r="G454" i="44"/>
  <c r="G455" i="44"/>
  <c r="G456" i="44"/>
  <c r="G457" i="44"/>
  <c r="G458" i="44"/>
  <c r="G459" i="44"/>
  <c r="G460" i="44"/>
  <c r="G440" i="43"/>
  <c r="G441" i="43"/>
  <c r="G442" i="43"/>
  <c r="G443" i="43"/>
  <c r="G444" i="43"/>
  <c r="G445" i="43"/>
  <c r="G446" i="43"/>
  <c r="G447" i="43"/>
  <c r="G448" i="43"/>
  <c r="G449" i="43"/>
  <c r="G450" i="43"/>
  <c r="G451" i="43"/>
  <c r="G452" i="43"/>
  <c r="G453" i="43"/>
  <c r="G454" i="43"/>
  <c r="G455" i="43"/>
  <c r="G456" i="43"/>
  <c r="G457" i="43"/>
  <c r="G458" i="43"/>
  <c r="G459" i="43"/>
  <c r="G460" i="43"/>
  <c r="G461" i="43"/>
  <c r="G462" i="43"/>
  <c r="G463" i="43"/>
  <c r="G464" i="43"/>
  <c r="G465" i="43"/>
  <c r="G466" i="43"/>
  <c r="G467" i="43"/>
  <c r="G468" i="43"/>
  <c r="G469" i="43"/>
  <c r="G459" i="20"/>
  <c r="G460" i="20"/>
  <c r="G461" i="20"/>
  <c r="G462" i="20"/>
  <c r="G463" i="20"/>
  <c r="G464" i="20"/>
  <c r="G465" i="20"/>
  <c r="G466" i="20"/>
  <c r="G467" i="20"/>
  <c r="G447" i="33"/>
  <c r="G448" i="33"/>
  <c r="G449" i="33"/>
  <c r="G450" i="33"/>
  <c r="G451" i="33"/>
  <c r="G947" i="23"/>
  <c r="G948" i="23"/>
  <c r="G949" i="23"/>
  <c r="G950" i="23"/>
  <c r="G951" i="23"/>
  <c r="G952" i="23"/>
  <c r="G953" i="23"/>
  <c r="G954" i="23"/>
  <c r="G955" i="23"/>
  <c r="G956" i="23"/>
  <c r="G957" i="23"/>
  <c r="G958" i="23"/>
  <c r="G959" i="23"/>
  <c r="G960" i="23"/>
  <c r="G961" i="23"/>
  <c r="G962" i="23"/>
  <c r="G779" i="18"/>
  <c r="G780" i="18"/>
  <c r="G781" i="18"/>
  <c r="G782" i="18"/>
  <c r="G783" i="18"/>
  <c r="G784" i="18"/>
  <c r="G785" i="18"/>
  <c r="G786" i="18"/>
  <c r="G787" i="18"/>
  <c r="G788" i="18"/>
  <c r="G789" i="18"/>
  <c r="G790" i="18"/>
  <c r="G791" i="18"/>
  <c r="G792" i="18"/>
  <c r="G793" i="18"/>
  <c r="G794" i="18"/>
  <c r="G795" i="18"/>
  <c r="G796" i="18"/>
  <c r="G797" i="18"/>
  <c r="G798" i="18"/>
  <c r="G799" i="18"/>
  <c r="G800" i="18"/>
  <c r="G801" i="18"/>
  <c r="G802" i="18"/>
  <c r="G803" i="18"/>
  <c r="G804" i="18"/>
  <c r="G805" i="18"/>
  <c r="G791" i="27"/>
  <c r="G792" i="27"/>
  <c r="G793" i="27"/>
  <c r="G794" i="27"/>
  <c r="G795" i="27"/>
  <c r="G796" i="27"/>
  <c r="G797" i="27"/>
  <c r="G798" i="27"/>
  <c r="G799" i="27"/>
  <c r="G800" i="27"/>
  <c r="G801" i="27"/>
  <c r="G750" i="22"/>
  <c r="G751" i="22"/>
  <c r="H747" i="18"/>
  <c r="G676" i="36"/>
  <c r="G677" i="36"/>
  <c r="G678" i="36"/>
  <c r="G679" i="36"/>
  <c r="G680" i="36"/>
  <c r="G681" i="36"/>
  <c r="G682" i="36"/>
  <c r="G683" i="36"/>
  <c r="G684" i="36"/>
  <c r="G685" i="36"/>
  <c r="G686" i="36"/>
  <c r="G687" i="36"/>
  <c r="G688" i="36"/>
  <c r="G689" i="36"/>
  <c r="G690" i="36"/>
  <c r="G691" i="36"/>
  <c r="G692" i="36"/>
  <c r="G693" i="36"/>
  <c r="G694" i="36"/>
  <c r="G695" i="36"/>
  <c r="G696" i="36"/>
  <c r="G697" i="36"/>
  <c r="G698" i="36"/>
  <c r="G699" i="36"/>
  <c r="G700" i="36"/>
  <c r="G701" i="36"/>
  <c r="G702" i="36"/>
  <c r="G703" i="36"/>
  <c r="G704" i="36"/>
  <c r="G705" i="36"/>
  <c r="G706" i="36"/>
  <c r="G707" i="36"/>
  <c r="G708" i="36"/>
  <c r="G709" i="36"/>
  <c r="G710" i="36"/>
  <c r="G562" i="47"/>
  <c r="G563" i="47"/>
  <c r="G564" i="47"/>
  <c r="G565" i="47"/>
  <c r="G566" i="47"/>
  <c r="G567" i="47"/>
  <c r="G568" i="47"/>
  <c r="G569" i="47"/>
  <c r="G570" i="47"/>
  <c r="G571" i="47"/>
  <c r="G572" i="47"/>
  <c r="G573" i="47"/>
  <c r="G574" i="47"/>
  <c r="G575" i="47"/>
  <c r="G576" i="47"/>
  <c r="G577" i="47"/>
  <c r="G578" i="47"/>
  <c r="G579" i="47"/>
  <c r="G580" i="47"/>
  <c r="G581" i="47"/>
  <c r="G582" i="47"/>
  <c r="G583" i="47"/>
  <c r="G584" i="47"/>
  <c r="G585" i="47"/>
  <c r="G586" i="47"/>
  <c r="G587" i="47"/>
  <c r="G588" i="47"/>
  <c r="G589" i="47"/>
  <c r="G590" i="47"/>
  <c r="G591" i="47"/>
  <c r="G592" i="47"/>
  <c r="G593" i="47"/>
  <c r="G594" i="47"/>
  <c r="G595" i="47"/>
  <c r="G596" i="47"/>
  <c r="G597" i="47"/>
  <c r="G598" i="47"/>
  <c r="G599" i="47"/>
  <c r="G600" i="47"/>
  <c r="G601" i="47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41" i="28"/>
  <c r="G742" i="28"/>
  <c r="G743" i="28"/>
  <c r="G744" i="28"/>
  <c r="G745" i="28"/>
  <c r="G746" i="28"/>
  <c r="G514" i="24"/>
  <c r="G515" i="24"/>
  <c r="G516" i="24"/>
  <c r="G517" i="24"/>
  <c r="G518" i="24"/>
  <c r="G519" i="24"/>
  <c r="G520" i="24"/>
  <c r="G621" i="15"/>
  <c r="G622" i="15"/>
  <c r="G623" i="15"/>
  <c r="G624" i="15"/>
  <c r="G625" i="15"/>
  <c r="G626" i="15"/>
  <c r="G627" i="15"/>
  <c r="G628" i="15"/>
  <c r="G629" i="15"/>
  <c r="G630" i="15"/>
  <c r="G631" i="15"/>
  <c r="G632" i="15"/>
  <c r="G633" i="15"/>
  <c r="G634" i="15"/>
  <c r="G635" i="15"/>
  <c r="G636" i="15"/>
  <c r="G637" i="15"/>
  <c r="G638" i="15"/>
  <c r="G639" i="15"/>
  <c r="G640" i="15"/>
  <c r="G641" i="15"/>
  <c r="G642" i="15"/>
  <c r="G643" i="15"/>
  <c r="G644" i="15"/>
  <c r="G645" i="15"/>
  <c r="G646" i="15"/>
  <c r="G647" i="15"/>
  <c r="G648" i="15"/>
  <c r="G649" i="15"/>
  <c r="G650" i="15"/>
  <c r="G651" i="15"/>
  <c r="G652" i="15"/>
  <c r="G653" i="15"/>
  <c r="G654" i="15"/>
  <c r="G655" i="15"/>
  <c r="G656" i="15"/>
  <c r="G657" i="15"/>
  <c r="G658" i="15"/>
  <c r="G659" i="15"/>
  <c r="G660" i="15"/>
  <c r="G661" i="15"/>
  <c r="G662" i="15"/>
  <c r="G663" i="15"/>
  <c r="G664" i="15"/>
  <c r="G665" i="15"/>
  <c r="G666" i="15"/>
  <c r="G667" i="15"/>
  <c r="G668" i="15"/>
  <c r="G669" i="15"/>
  <c r="G670" i="15"/>
  <c r="G671" i="15"/>
  <c r="G672" i="15"/>
  <c r="G673" i="15"/>
  <c r="G674" i="15"/>
  <c r="G675" i="15"/>
  <c r="G676" i="15"/>
  <c r="G677" i="15"/>
  <c r="G678" i="15"/>
  <c r="G679" i="15"/>
  <c r="G680" i="15"/>
  <c r="G681" i="15"/>
  <c r="G682" i="15"/>
  <c r="G683" i="15"/>
  <c r="G684" i="15"/>
  <c r="G685" i="15"/>
  <c r="G686" i="15"/>
  <c r="G687" i="15"/>
  <c r="G688" i="15"/>
  <c r="G689" i="15"/>
  <c r="G690" i="15"/>
  <c r="G691" i="15"/>
  <c r="G692" i="15"/>
  <c r="G693" i="15"/>
  <c r="G694" i="15"/>
  <c r="G695" i="15"/>
  <c r="G696" i="15"/>
  <c r="G697" i="15"/>
  <c r="G643" i="25"/>
  <c r="G644" i="25"/>
  <c r="G645" i="25"/>
  <c r="G646" i="25"/>
  <c r="G647" i="25"/>
  <c r="G648" i="25"/>
  <c r="G649" i="25"/>
  <c r="G650" i="25"/>
  <c r="G651" i="25"/>
  <c r="G652" i="25"/>
  <c r="G653" i="25"/>
  <c r="G654" i="25"/>
  <c r="G655" i="25"/>
  <c r="G656" i="25"/>
  <c r="G657" i="25"/>
  <c r="G658" i="25"/>
  <c r="G659" i="25"/>
  <c r="G660" i="25"/>
  <c r="G661" i="25"/>
  <c r="G662" i="25"/>
  <c r="G663" i="25"/>
  <c r="G664" i="25"/>
  <c r="G665" i="25"/>
  <c r="G666" i="25"/>
  <c r="G667" i="25"/>
  <c r="G668" i="25"/>
  <c r="G669" i="25"/>
  <c r="G670" i="25"/>
  <c r="G671" i="25"/>
  <c r="G672" i="25"/>
  <c r="G673" i="25"/>
  <c r="G674" i="25"/>
  <c r="G675" i="25"/>
  <c r="G676" i="25"/>
  <c r="G677" i="25"/>
  <c r="G678" i="25"/>
  <c r="G679" i="25"/>
  <c r="G680" i="25"/>
  <c r="G681" i="25"/>
  <c r="G682" i="25"/>
  <c r="G683" i="25"/>
  <c r="G684" i="25"/>
  <c r="G685" i="25"/>
  <c r="G686" i="25"/>
  <c r="G687" i="25"/>
  <c r="G688" i="25"/>
  <c r="G689" i="25"/>
  <c r="G690" i="25"/>
  <c r="G691" i="25"/>
  <c r="G692" i="25"/>
  <c r="G661" i="19"/>
  <c r="G662" i="19"/>
  <c r="G663" i="19"/>
  <c r="G664" i="19"/>
  <c r="G665" i="19"/>
  <c r="G666" i="19"/>
  <c r="G667" i="19"/>
  <c r="G668" i="19"/>
  <c r="G669" i="19"/>
  <c r="G670" i="19"/>
  <c r="G671" i="19"/>
  <c r="G672" i="19"/>
  <c r="G673" i="19"/>
  <c r="G674" i="19"/>
  <c r="G675" i="19"/>
  <c r="G676" i="19"/>
  <c r="G677" i="19"/>
  <c r="G678" i="19"/>
  <c r="G679" i="19"/>
  <c r="G680" i="19"/>
  <c r="G681" i="19"/>
  <c r="G682" i="19"/>
  <c r="G683" i="19"/>
  <c r="G684" i="19"/>
  <c r="G685" i="19"/>
  <c r="G686" i="19"/>
  <c r="G687" i="19"/>
  <c r="G688" i="19"/>
  <c r="G689" i="19"/>
  <c r="G633" i="40"/>
  <c r="G634" i="40"/>
  <c r="G635" i="40"/>
  <c r="G636" i="40"/>
  <c r="G637" i="40"/>
  <c r="G638" i="40"/>
  <c r="G639" i="40"/>
  <c r="G640" i="40"/>
  <c r="G641" i="40"/>
  <c r="G620" i="10"/>
  <c r="G621" i="10"/>
  <c r="G622" i="10"/>
  <c r="G623" i="10"/>
  <c r="G624" i="10"/>
  <c r="G625" i="10"/>
  <c r="G626" i="10"/>
  <c r="G627" i="10"/>
  <c r="G617" i="8"/>
  <c r="G618" i="8"/>
  <c r="G619" i="8"/>
  <c r="G620" i="8"/>
  <c r="G621" i="8"/>
  <c r="G622" i="8"/>
  <c r="G623" i="8"/>
  <c r="G600" i="31"/>
  <c r="G601" i="31"/>
  <c r="G602" i="31"/>
  <c r="G603" i="31"/>
  <c r="G604" i="31"/>
  <c r="G605" i="31"/>
  <c r="G606" i="31"/>
  <c r="G607" i="31"/>
  <c r="G608" i="31"/>
  <c r="G609" i="31"/>
  <c r="G610" i="31"/>
  <c r="G611" i="31"/>
  <c r="G612" i="31"/>
  <c r="G613" i="31"/>
  <c r="G619" i="11"/>
  <c r="G587" i="14"/>
  <c r="G588" i="14"/>
  <c r="G589" i="14"/>
  <c r="G590" i="14"/>
  <c r="G591" i="14"/>
  <c r="G592" i="14"/>
  <c r="G593" i="14"/>
  <c r="G594" i="14"/>
  <c r="G595" i="14"/>
  <c r="G627" i="46"/>
  <c r="G628" i="46"/>
  <c r="G629" i="46"/>
  <c r="G630" i="46"/>
  <c r="G631" i="46"/>
  <c r="G632" i="46"/>
  <c r="G633" i="46"/>
  <c r="G634" i="46"/>
  <c r="G635" i="46"/>
  <c r="G636" i="46"/>
  <c r="G637" i="46"/>
  <c r="G638" i="46"/>
  <c r="G639" i="46"/>
  <c r="G598" i="17"/>
  <c r="G599" i="17"/>
  <c r="G600" i="17"/>
  <c r="G601" i="17"/>
  <c r="G602" i="17"/>
  <c r="G603" i="17"/>
  <c r="G604" i="17"/>
  <c r="G605" i="17"/>
  <c r="G606" i="17"/>
  <c r="G607" i="17"/>
  <c r="G608" i="17"/>
  <c r="G613" i="41"/>
  <c r="G614" i="41"/>
  <c r="G615" i="41"/>
  <c r="G615" i="9"/>
  <c r="G616" i="9"/>
  <c r="G617" i="9"/>
  <c r="G618" i="9"/>
  <c r="G619" i="9"/>
  <c r="G620" i="9"/>
  <c r="G621" i="9"/>
  <c r="G622" i="9"/>
  <c r="G546" i="35"/>
  <c r="G547" i="35"/>
  <c r="G548" i="35"/>
  <c r="G549" i="35"/>
  <c r="G550" i="35"/>
  <c r="G551" i="35"/>
  <c r="G552" i="35"/>
  <c r="G553" i="35"/>
  <c r="G554" i="35"/>
  <c r="G555" i="35"/>
  <c r="G556" i="35"/>
  <c r="G525" i="42"/>
  <c r="G526" i="42"/>
  <c r="G527" i="42"/>
  <c r="G528" i="42"/>
  <c r="G529" i="42"/>
  <c r="G530" i="42"/>
  <c r="G531" i="42"/>
  <c r="G532" i="42"/>
  <c r="G533" i="42"/>
  <c r="G534" i="42"/>
  <c r="G535" i="42"/>
  <c r="G519" i="21"/>
  <c r="G520" i="21"/>
  <c r="G521" i="21"/>
  <c r="G543" i="5"/>
  <c r="G544" i="5"/>
  <c r="G545" i="5"/>
  <c r="G546" i="5"/>
  <c r="G547" i="5"/>
  <c r="G548" i="5"/>
  <c r="G549" i="5"/>
  <c r="G550" i="5"/>
  <c r="G551" i="5"/>
  <c r="G552" i="5"/>
  <c r="G553" i="5"/>
  <c r="G554" i="5"/>
  <c r="G484" i="30"/>
  <c r="G485" i="30"/>
  <c r="G486" i="30"/>
  <c r="G487" i="30"/>
  <c r="G488" i="30"/>
  <c r="G489" i="30"/>
  <c r="G490" i="30"/>
  <c r="G491" i="30"/>
  <c r="G492" i="30"/>
  <c r="G493" i="30"/>
  <c r="G494" i="30"/>
  <c r="G495" i="30"/>
  <c r="G496" i="30"/>
  <c r="G497" i="30"/>
  <c r="G490" i="12"/>
  <c r="G491" i="12"/>
  <c r="G521" i="39"/>
  <c r="G604" i="13"/>
  <c r="G605" i="13"/>
  <c r="G568" i="16"/>
  <c r="G569" i="16"/>
  <c r="G570" i="16"/>
  <c r="G571" i="16"/>
  <c r="G572" i="16"/>
  <c r="G573" i="16"/>
  <c r="G574" i="16"/>
  <c r="G575" i="16"/>
  <c r="G576" i="16"/>
  <c r="G523" i="45"/>
  <c r="G524" i="45"/>
  <c r="G525" i="45"/>
  <c r="G526" i="45"/>
  <c r="G527" i="45"/>
  <c r="G528" i="45"/>
  <c r="G529" i="45"/>
  <c r="G530" i="45"/>
  <c r="G531" i="2"/>
  <c r="G532" i="2"/>
  <c r="G533" i="2"/>
  <c r="G534" i="2"/>
  <c r="G535" i="2"/>
  <c r="G536" i="2"/>
  <c r="G537" i="2"/>
  <c r="G532" i="32"/>
  <c r="G533" i="32"/>
  <c r="G534" i="32"/>
  <c r="G535" i="32"/>
  <c r="G536" i="32"/>
  <c r="G537" i="32"/>
  <c r="G538" i="32"/>
  <c r="G539" i="32"/>
  <c r="G540" i="32"/>
  <c r="G541" i="32"/>
  <c r="G542" i="32"/>
  <c r="G543" i="32"/>
  <c r="G544" i="32"/>
  <c r="G545" i="32"/>
  <c r="G546" i="32"/>
  <c r="G547" i="32"/>
  <c r="G548" i="32"/>
  <c r="G549" i="32"/>
  <c r="G550" i="32"/>
  <c r="G551" i="32"/>
  <c r="G552" i="32"/>
  <c r="G553" i="32"/>
  <c r="G554" i="32"/>
  <c r="G555" i="32"/>
  <c r="G556" i="32"/>
  <c r="G557" i="32"/>
  <c r="G558" i="32"/>
  <c r="G559" i="32"/>
  <c r="G560" i="32"/>
  <c r="G561" i="32"/>
  <c r="G562" i="32"/>
  <c r="G563" i="32"/>
  <c r="G564" i="32"/>
  <c r="G565" i="32"/>
  <c r="G566" i="32"/>
  <c r="G567" i="32"/>
  <c r="G568" i="32"/>
  <c r="G569" i="32"/>
  <c r="G570" i="32"/>
  <c r="G571" i="32"/>
  <c r="G470" i="43"/>
  <c r="G471" i="43"/>
  <c r="G472" i="43"/>
  <c r="G473" i="43"/>
  <c r="G474" i="43"/>
  <c r="G475" i="43"/>
  <c r="G476" i="43"/>
  <c r="G477" i="43"/>
  <c r="G478" i="43"/>
  <c r="G479" i="43"/>
  <c r="G480" i="43"/>
  <c r="G481" i="43"/>
  <c r="G482" i="43"/>
  <c r="G483" i="43"/>
  <c r="G484" i="43"/>
  <c r="G485" i="43"/>
  <c r="G486" i="43"/>
  <c r="G487" i="43"/>
  <c r="G488" i="43"/>
  <c r="G489" i="43"/>
  <c r="G490" i="43"/>
  <c r="G491" i="43"/>
  <c r="G461" i="44"/>
  <c r="G462" i="44"/>
  <c r="G463" i="44"/>
  <c r="G468" i="20"/>
  <c r="G469" i="20"/>
  <c r="G470" i="20"/>
  <c r="G471" i="20"/>
  <c r="G472" i="20"/>
  <c r="G473" i="20"/>
  <c r="G474" i="20"/>
  <c r="G475" i="20"/>
  <c r="G476" i="20"/>
  <c r="G477" i="20"/>
  <c r="G478" i="20"/>
  <c r="G479" i="20"/>
  <c r="G480" i="20"/>
  <c r="G481" i="20"/>
  <c r="G482" i="20"/>
  <c r="G483" i="20"/>
  <c r="G484" i="20"/>
  <c r="G485" i="20"/>
  <c r="G486" i="20"/>
  <c r="G487" i="20"/>
  <c r="G488" i="20"/>
  <c r="G506" i="37"/>
  <c r="G507" i="37"/>
  <c r="G508" i="37"/>
  <c r="G452" i="33"/>
  <c r="G963" i="23"/>
  <c r="G964" i="23"/>
  <c r="G965" i="23"/>
  <c r="G966" i="23"/>
  <c r="G967" i="23"/>
  <c r="G968" i="23"/>
  <c r="G969" i="23"/>
  <c r="G970" i="23"/>
  <c r="G971" i="23"/>
  <c r="G972" i="23"/>
  <c r="G973" i="23"/>
  <c r="G974" i="23"/>
  <c r="G975" i="23"/>
  <c r="G976" i="23"/>
  <c r="G977" i="23"/>
  <c r="G978" i="23"/>
  <c r="G806" i="18"/>
  <c r="G807" i="18"/>
  <c r="G808" i="18"/>
  <c r="G809" i="18"/>
  <c r="G810" i="18"/>
  <c r="G802" i="27"/>
  <c r="G803" i="27"/>
  <c r="G804" i="27"/>
  <c r="G805" i="27"/>
  <c r="G806" i="27"/>
  <c r="G807" i="27"/>
  <c r="G808" i="27"/>
  <c r="G809" i="27"/>
  <c r="G810" i="27"/>
  <c r="G811" i="27"/>
  <c r="G812" i="27"/>
  <c r="G813" i="27"/>
  <c r="G814" i="27"/>
  <c r="G815" i="27"/>
  <c r="G816" i="27"/>
  <c r="G817" i="27"/>
  <c r="G818" i="27"/>
  <c r="G819" i="27"/>
  <c r="G820" i="27"/>
  <c r="G821" i="27"/>
  <c r="G822" i="27"/>
  <c r="G823" i="27"/>
  <c r="G824" i="27"/>
  <c r="G825" i="27"/>
  <c r="G826" i="27"/>
  <c r="G827" i="27"/>
  <c r="G828" i="27"/>
  <c r="G829" i="27"/>
  <c r="G830" i="27"/>
  <c r="G831" i="27"/>
  <c r="G832" i="27"/>
  <c r="G833" i="27"/>
  <c r="G834" i="27"/>
  <c r="G835" i="27"/>
  <c r="G836" i="27"/>
  <c r="G837" i="27"/>
  <c r="G838" i="27"/>
  <c r="G839" i="27"/>
  <c r="G840" i="27"/>
  <c r="G841" i="27"/>
  <c r="G842" i="27"/>
  <c r="G843" i="27"/>
  <c r="G844" i="27"/>
  <c r="G845" i="27"/>
  <c r="G846" i="27"/>
  <c r="G847" i="27"/>
  <c r="G848" i="27"/>
  <c r="G849" i="27"/>
  <c r="G850" i="27"/>
  <c r="G851" i="27"/>
  <c r="G852" i="27"/>
  <c r="G853" i="27"/>
  <c r="G854" i="27"/>
  <c r="G855" i="27"/>
  <c r="G856" i="27"/>
  <c r="G857" i="27"/>
  <c r="G858" i="27"/>
  <c r="G859" i="27"/>
  <c r="G860" i="27"/>
  <c r="G861" i="27"/>
  <c r="G862" i="27"/>
  <c r="G863" i="27"/>
  <c r="G864" i="27"/>
  <c r="G865" i="27"/>
  <c r="G866" i="27"/>
  <c r="G867" i="27"/>
  <c r="G868" i="27"/>
  <c r="G869" i="27"/>
  <c r="G870" i="27"/>
  <c r="G871" i="27"/>
  <c r="G872" i="27"/>
  <c r="G873" i="27"/>
  <c r="G874" i="27"/>
  <c r="G875" i="27"/>
  <c r="G876" i="27"/>
  <c r="G877" i="27"/>
  <c r="G878" i="27"/>
  <c r="G879" i="27"/>
  <c r="G880" i="27"/>
  <c r="G881" i="27"/>
  <c r="G882" i="27"/>
  <c r="G883" i="27"/>
  <c r="G884" i="27"/>
  <c r="G885" i="27"/>
  <c r="G886" i="27"/>
  <c r="G887" i="27"/>
  <c r="G888" i="27"/>
  <c r="G889" i="27"/>
  <c r="G752" i="22"/>
  <c r="G753" i="22"/>
  <c r="G754" i="22"/>
  <c r="G755" i="22"/>
  <c r="G756" i="22"/>
  <c r="G757" i="22"/>
  <c r="G758" i="22"/>
  <c r="G759" i="22"/>
  <c r="G760" i="22"/>
  <c r="G761" i="22"/>
  <c r="G762" i="22"/>
  <c r="G763" i="22"/>
  <c r="G764" i="22"/>
  <c r="G765" i="22"/>
  <c r="G766" i="22"/>
  <c r="G767" i="22"/>
  <c r="G768" i="22"/>
  <c r="G769" i="22"/>
  <c r="G770" i="22"/>
  <c r="G771" i="22"/>
  <c r="G772" i="22"/>
  <c r="G773" i="22"/>
  <c r="G774" i="22"/>
  <c r="G775" i="22"/>
  <c r="G776" i="22"/>
  <c r="G777" i="22"/>
  <c r="G778" i="22"/>
  <c r="G779" i="22"/>
  <c r="G780" i="22"/>
  <c r="H710" i="36"/>
  <c r="G711" i="36"/>
  <c r="G712" i="36"/>
  <c r="G713" i="36"/>
  <c r="G714" i="36"/>
  <c r="G715" i="36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698" i="15"/>
  <c r="G699" i="15"/>
  <c r="G700" i="15"/>
  <c r="G701" i="15"/>
  <c r="G702" i="15"/>
  <c r="G703" i="15"/>
  <c r="G704" i="15"/>
  <c r="G705" i="15"/>
  <c r="G706" i="15"/>
  <c r="G707" i="15"/>
  <c r="G708" i="15"/>
  <c r="G709" i="15"/>
  <c r="G710" i="15"/>
  <c r="G711" i="15"/>
  <c r="G712" i="15"/>
  <c r="G713" i="15"/>
  <c r="G714" i="15"/>
  <c r="G715" i="15"/>
  <c r="G716" i="15"/>
  <c r="G717" i="15"/>
  <c r="G718" i="15"/>
  <c r="I695" i="36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602" i="47"/>
  <c r="G603" i="47"/>
  <c r="G604" i="47"/>
  <c r="G605" i="47"/>
  <c r="G606" i="47"/>
  <c r="G607" i="47"/>
  <c r="G608" i="47"/>
  <c r="G609" i="47"/>
  <c r="G610" i="47"/>
  <c r="G611" i="47"/>
  <c r="G612" i="47"/>
  <c r="G613" i="47"/>
  <c r="G614" i="47"/>
  <c r="G615" i="47"/>
  <c r="G616" i="47"/>
  <c r="G617" i="47"/>
  <c r="G618" i="47"/>
  <c r="G619" i="47"/>
  <c r="G620" i="47"/>
  <c r="G621" i="47"/>
  <c r="G622" i="47"/>
  <c r="G623" i="47"/>
  <c r="G624" i="47"/>
  <c r="G625" i="47"/>
  <c r="G626" i="47"/>
  <c r="G693" i="25"/>
  <c r="G694" i="25"/>
  <c r="G695" i="25"/>
  <c r="G696" i="25"/>
  <c r="G697" i="25"/>
  <c r="G698" i="25"/>
  <c r="G699" i="25"/>
  <c r="G747" i="28"/>
  <c r="G748" i="28"/>
  <c r="G749" i="28"/>
  <c r="G750" i="28"/>
  <c r="G751" i="28"/>
  <c r="G752" i="28"/>
  <c r="G753" i="28"/>
  <c r="G754" i="28"/>
  <c r="G755" i="28"/>
  <c r="G756" i="28"/>
  <c r="G757" i="28"/>
  <c r="G758" i="28"/>
  <c r="G759" i="28"/>
  <c r="G760" i="28"/>
  <c r="G761" i="28"/>
  <c r="G762" i="28"/>
  <c r="G763" i="28"/>
  <c r="G764" i="28"/>
  <c r="G765" i="28"/>
  <c r="G766" i="28"/>
  <c r="G767" i="28"/>
  <c r="G768" i="28"/>
  <c r="G769" i="28"/>
  <c r="G770" i="28"/>
  <c r="G700" i="25"/>
  <c r="G701" i="25"/>
  <c r="G719" i="15"/>
  <c r="G720" i="15"/>
  <c r="G721" i="15"/>
  <c r="G722" i="15"/>
  <c r="G723" i="15"/>
  <c r="G724" i="15"/>
  <c r="G725" i="15"/>
  <c r="G521" i="24"/>
  <c r="G522" i="24"/>
  <c r="G523" i="24"/>
  <c r="G524" i="24"/>
  <c r="G525" i="24"/>
  <c r="G690" i="19"/>
  <c r="G691" i="19"/>
  <c r="G692" i="19"/>
  <c r="G693" i="19"/>
  <c r="G694" i="19"/>
  <c r="G695" i="19"/>
  <c r="G696" i="19"/>
  <c r="G697" i="19"/>
  <c r="G698" i="19"/>
  <c r="G699" i="19"/>
  <c r="G700" i="19"/>
  <c r="G701" i="19"/>
  <c r="G702" i="19"/>
  <c r="G703" i="19"/>
  <c r="G704" i="19"/>
  <c r="G705" i="19"/>
  <c r="G706" i="19"/>
  <c r="G707" i="19"/>
  <c r="G642" i="40"/>
  <c r="G643" i="40"/>
  <c r="G644" i="40"/>
  <c r="G645" i="40"/>
  <c r="G646" i="40"/>
  <c r="G647" i="40"/>
  <c r="G648" i="40"/>
  <c r="G649" i="4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20" i="11"/>
  <c r="G621" i="11"/>
  <c r="G622" i="11"/>
  <c r="G623" i="11"/>
  <c r="G624" i="11"/>
  <c r="G625" i="11"/>
  <c r="G626" i="11"/>
  <c r="G627" i="11"/>
  <c r="G628" i="11"/>
  <c r="G629" i="11"/>
  <c r="G630" i="11"/>
  <c r="G631" i="11"/>
  <c r="G632" i="11"/>
  <c r="G633" i="11"/>
  <c r="G634" i="11"/>
  <c r="G635" i="11"/>
  <c r="G636" i="11"/>
  <c r="G637" i="11"/>
  <c r="G638" i="11"/>
  <c r="G639" i="11"/>
  <c r="G640" i="11"/>
  <c r="G641" i="11"/>
  <c r="G642" i="11"/>
  <c r="G643" i="11"/>
  <c r="G644" i="11"/>
  <c r="G645" i="11"/>
  <c r="G646" i="11"/>
  <c r="G647" i="11"/>
  <c r="G648" i="11"/>
  <c r="G649" i="11"/>
  <c r="G650" i="11"/>
  <c r="G651" i="11"/>
  <c r="G652" i="11"/>
  <c r="G653" i="11"/>
  <c r="G654" i="11"/>
  <c r="G655" i="11"/>
  <c r="G656" i="11"/>
  <c r="G657" i="11"/>
  <c r="G658" i="11"/>
  <c r="G659" i="11"/>
  <c r="G660" i="11"/>
  <c r="G661" i="11"/>
  <c r="G662" i="11"/>
  <c r="G663" i="11"/>
  <c r="G664" i="11"/>
  <c r="G665" i="11"/>
  <c r="G666" i="11"/>
  <c r="G667" i="11"/>
  <c r="G668" i="11"/>
  <c r="G669" i="11"/>
  <c r="G670" i="11"/>
  <c r="G671" i="11"/>
  <c r="G672" i="11"/>
  <c r="G673" i="11"/>
  <c r="G674" i="11"/>
  <c r="G675" i="11"/>
  <c r="G676" i="11"/>
  <c r="G677" i="11"/>
  <c r="G678" i="11"/>
  <c r="G679" i="11"/>
  <c r="G680" i="11"/>
  <c r="G681" i="11"/>
  <c r="G614" i="31"/>
  <c r="G615" i="31"/>
  <c r="G616" i="31"/>
  <c r="G617" i="31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40" i="46"/>
  <c r="G641" i="46"/>
  <c r="G596" i="14"/>
  <c r="G597" i="14"/>
  <c r="G598" i="14"/>
  <c r="G599" i="14"/>
  <c r="G600" i="14"/>
  <c r="G601" i="14"/>
  <c r="G616" i="41"/>
  <c r="G617" i="41"/>
  <c r="G609" i="17"/>
  <c r="G610" i="17"/>
  <c r="G611" i="17"/>
  <c r="G612" i="17"/>
  <c r="G613" i="17"/>
  <c r="G623" i="9"/>
  <c r="G624" i="9"/>
  <c r="G625" i="9"/>
  <c r="G626" i="9"/>
  <c r="G627" i="9"/>
  <c r="G628" i="9"/>
  <c r="G629" i="9"/>
  <c r="G630" i="9"/>
  <c r="G631" i="9"/>
  <c r="G632" i="9"/>
  <c r="G633" i="9"/>
  <c r="G557" i="35"/>
  <c r="G558" i="35"/>
  <c r="G579" i="34"/>
  <c r="G580" i="34"/>
  <c r="G581" i="34"/>
  <c r="G582" i="34"/>
  <c r="G583" i="34"/>
  <c r="G584" i="34"/>
  <c r="G585" i="34"/>
  <c r="G586" i="34"/>
  <c r="G587" i="34"/>
  <c r="G588" i="34"/>
  <c r="G589" i="34"/>
  <c r="G590" i="34"/>
  <c r="G591" i="34"/>
  <c r="G592" i="34"/>
  <c r="G593" i="34"/>
  <c r="G594" i="34"/>
  <c r="G595" i="34"/>
  <c r="G596" i="34"/>
  <c r="G597" i="34"/>
  <c r="G598" i="34"/>
  <c r="G599" i="34"/>
  <c r="G600" i="34"/>
  <c r="G601" i="34"/>
  <c r="G602" i="34"/>
  <c r="G556" i="29"/>
  <c r="G522" i="21"/>
  <c r="G523" i="21"/>
  <c r="G524" i="21"/>
  <c r="G525" i="21"/>
  <c r="G526" i="21"/>
  <c r="G527" i="21"/>
  <c r="G528" i="21"/>
  <c r="G529" i="21"/>
  <c r="G530" i="21"/>
  <c r="G531" i="21"/>
  <c r="G532" i="21"/>
  <c r="G533" i="21"/>
  <c r="G534" i="21"/>
  <c r="G535" i="21"/>
  <c r="G536" i="21"/>
  <c r="G537" i="21"/>
  <c r="G538" i="21"/>
  <c r="G539" i="21"/>
  <c r="G540" i="21"/>
  <c r="G541" i="21"/>
  <c r="G536" i="42"/>
  <c r="G537" i="42"/>
  <c r="G538" i="42"/>
  <c r="G555" i="5"/>
  <c r="G492" i="12"/>
  <c r="G493" i="12"/>
  <c r="G494" i="12"/>
  <c r="G495" i="12"/>
  <c r="G496" i="12"/>
  <c r="G497" i="12"/>
  <c r="G522" i="39"/>
  <c r="G523" i="39"/>
  <c r="G524" i="39"/>
  <c r="G525" i="39"/>
  <c r="G526" i="39"/>
  <c r="G527" i="39"/>
  <c r="G528" i="39"/>
  <c r="G529" i="39"/>
  <c r="G530" i="39"/>
  <c r="G531" i="39"/>
  <c r="G532" i="39"/>
  <c r="G533" i="39"/>
  <c r="G534" i="39"/>
  <c r="G535" i="39"/>
  <c r="G536" i="39"/>
  <c r="G537" i="39"/>
  <c r="G538" i="39"/>
  <c r="G539" i="39"/>
  <c r="G540" i="39"/>
  <c r="G498" i="30"/>
  <c r="G499" i="30"/>
  <c r="G500" i="30"/>
  <c r="G501" i="30"/>
  <c r="G502" i="30"/>
  <c r="G503" i="30"/>
  <c r="G504" i="30"/>
  <c r="G505" i="30"/>
  <c r="G506" i="30"/>
  <c r="G507" i="30"/>
  <c r="G606" i="13"/>
  <c r="G607" i="13"/>
  <c r="G577" i="16"/>
  <c r="G531" i="45"/>
  <c r="G532" i="45"/>
  <c r="G533" i="45"/>
  <c r="G534" i="45"/>
  <c r="G535" i="45"/>
  <c r="G536" i="45"/>
  <c r="G537" i="45"/>
  <c r="G538" i="45"/>
  <c r="G539" i="45"/>
  <c r="G540" i="45"/>
  <c r="G541" i="45"/>
  <c r="G542" i="45"/>
  <c r="G543" i="45"/>
  <c r="G544" i="45"/>
  <c r="G545" i="45"/>
  <c r="G546" i="45"/>
  <c r="G547" i="45"/>
  <c r="G548" i="45"/>
  <c r="G549" i="45"/>
  <c r="G550" i="45"/>
  <c r="G551" i="45"/>
  <c r="G552" i="45"/>
  <c r="G553" i="45"/>
  <c r="G554" i="45"/>
  <c r="G555" i="45"/>
  <c r="G556" i="45"/>
  <c r="G557" i="45"/>
  <c r="G558" i="45"/>
  <c r="G559" i="45"/>
  <c r="G560" i="45"/>
  <c r="G561" i="45"/>
  <c r="G562" i="45"/>
  <c r="G563" i="45"/>
  <c r="G564" i="45"/>
  <c r="G565" i="45"/>
  <c r="G566" i="45"/>
  <c r="G567" i="45"/>
  <c r="G568" i="45"/>
  <c r="G569" i="45"/>
  <c r="G570" i="45"/>
  <c r="G571" i="45"/>
  <c r="G572" i="45"/>
  <c r="G573" i="45"/>
  <c r="G574" i="45"/>
  <c r="G575" i="45"/>
  <c r="G576" i="45"/>
  <c r="G577" i="45"/>
  <c r="G578" i="45"/>
  <c r="G579" i="45"/>
  <c r="G580" i="45"/>
  <c r="G581" i="45"/>
  <c r="G582" i="45"/>
  <c r="G583" i="45"/>
  <c r="G584" i="45"/>
  <c r="G585" i="45"/>
  <c r="G586" i="45"/>
  <c r="G587" i="45"/>
  <c r="G588" i="45"/>
  <c r="G589" i="45"/>
  <c r="G590" i="45"/>
  <c r="G591" i="45"/>
  <c r="G592" i="45"/>
  <c r="G593" i="45"/>
  <c r="G594" i="45"/>
  <c r="G595" i="45"/>
  <c r="G596" i="45"/>
  <c r="G597" i="45"/>
  <c r="G598" i="45"/>
  <c r="G599" i="45"/>
  <c r="G600" i="45"/>
  <c r="G601" i="45"/>
  <c r="G602" i="45"/>
  <c r="G603" i="45"/>
  <c r="G604" i="45"/>
  <c r="G538" i="2"/>
  <c r="G492" i="43"/>
  <c r="G493" i="43"/>
  <c r="G489" i="20"/>
  <c r="G490" i="20"/>
  <c r="G491" i="20"/>
  <c r="G492" i="20"/>
  <c r="G493" i="20"/>
  <c r="G494" i="20"/>
  <c r="G495" i="20"/>
  <c r="G496" i="20"/>
  <c r="G497" i="20"/>
  <c r="G509" i="37"/>
  <c r="G510" i="37"/>
  <c r="G511" i="37"/>
  <c r="G512" i="37"/>
  <c r="G513" i="37"/>
  <c r="G514" i="37"/>
  <c r="G515" i="37"/>
  <c r="G516" i="37"/>
  <c r="G517" i="37"/>
  <c r="G464" i="44"/>
  <c r="G465" i="44"/>
  <c r="G466" i="44"/>
  <c r="G467" i="44"/>
  <c r="G468" i="44"/>
  <c r="G469" i="44"/>
  <c r="G470" i="44"/>
  <c r="G471" i="44"/>
  <c r="G472" i="44"/>
  <c r="G473" i="44"/>
  <c r="G474" i="44"/>
  <c r="G475" i="44"/>
  <c r="G476" i="44"/>
  <c r="G477" i="44"/>
  <c r="G478" i="44"/>
  <c r="G479" i="44"/>
  <c r="G480" i="44"/>
  <c r="G481" i="44"/>
  <c r="G482" i="44"/>
  <c r="G483" i="44"/>
  <c r="G484" i="44"/>
  <c r="G453" i="33"/>
  <c r="G454" i="33"/>
  <c r="G455" i="33"/>
  <c r="G456" i="33"/>
  <c r="G457" i="33"/>
  <c r="G458" i="33"/>
  <c r="G459" i="33"/>
  <c r="G460" i="33"/>
  <c r="G461" i="33"/>
  <c r="G462" i="33"/>
  <c r="G463" i="33"/>
  <c r="G464" i="33"/>
  <c r="G465" i="33"/>
  <c r="G466" i="33"/>
  <c r="G467" i="33"/>
  <c r="G468" i="33"/>
  <c r="G469" i="33"/>
  <c r="G470" i="33"/>
  <c r="G471" i="33"/>
  <c r="G472" i="33"/>
  <c r="G473" i="33"/>
  <c r="G474" i="33"/>
  <c r="G475" i="33"/>
  <c r="G476" i="33"/>
  <c r="G477" i="33"/>
  <c r="G478" i="33"/>
  <c r="G479" i="33"/>
  <c r="G480" i="33"/>
  <c r="G481" i="33"/>
  <c r="G482" i="33"/>
  <c r="G483" i="33"/>
  <c r="G484" i="33"/>
  <c r="G485" i="33"/>
  <c r="G979" i="23"/>
  <c r="G980" i="23"/>
  <c r="G981" i="23"/>
  <c r="G982" i="23"/>
  <c r="G983" i="23"/>
  <c r="G984" i="23"/>
  <c r="G985" i="23"/>
  <c r="G986" i="23"/>
  <c r="G1003" i="23"/>
  <c r="G1004" i="23"/>
  <c r="G1005" i="23"/>
  <c r="G1006" i="23"/>
  <c r="G1007" i="23"/>
  <c r="G1008" i="23"/>
  <c r="G1009" i="23"/>
  <c r="G1010" i="23"/>
  <c r="G1011" i="23"/>
  <c r="G1012" i="23"/>
  <c r="G1013" i="23"/>
  <c r="G1014" i="23"/>
  <c r="G1015" i="23"/>
  <c r="G1016" i="23"/>
  <c r="G1017" i="23"/>
  <c r="G1018" i="23"/>
  <c r="G1019" i="23"/>
  <c r="G1020" i="23"/>
  <c r="G1021" i="23"/>
  <c r="G1022" i="23"/>
  <c r="G1023" i="23"/>
  <c r="G1024" i="23"/>
  <c r="G1025" i="23"/>
  <c r="G1026" i="23"/>
  <c r="G1027" i="23"/>
  <c r="G1028" i="23"/>
  <c r="G1029" i="23"/>
  <c r="G1030" i="23"/>
  <c r="G1031" i="23"/>
  <c r="G1032" i="23"/>
  <c r="G1033" i="23"/>
  <c r="G1034" i="23"/>
  <c r="G1035" i="23"/>
  <c r="G1036" i="23"/>
  <c r="G1037" i="23"/>
  <c r="G1038" i="23"/>
  <c r="G1039" i="23"/>
  <c r="G1040" i="23"/>
  <c r="G1041" i="23"/>
  <c r="G1042" i="23"/>
  <c r="G1043" i="23"/>
  <c r="G1044" i="23"/>
  <c r="G1045" i="23"/>
  <c r="G1046" i="23"/>
  <c r="G1047" i="23"/>
  <c r="G1048" i="23"/>
  <c r="G1049" i="23"/>
  <c r="G1050" i="23"/>
  <c r="G1051" i="23"/>
  <c r="G1052" i="23"/>
  <c r="G1053" i="23"/>
  <c r="G1054" i="23"/>
  <c r="G1055" i="23"/>
  <c r="G1056" i="23"/>
  <c r="G1057" i="23"/>
  <c r="G1058" i="23"/>
  <c r="G1059" i="23"/>
  <c r="G1060" i="23"/>
  <c r="G1061" i="23"/>
  <c r="G1062" i="23"/>
  <c r="G1063" i="23"/>
  <c r="G1064" i="23"/>
  <c r="G1065" i="23"/>
  <c r="G1066" i="23"/>
  <c r="G1067" i="23"/>
  <c r="G1068" i="23"/>
  <c r="G1069" i="23"/>
  <c r="G1070" i="23"/>
  <c r="G1071" i="23"/>
  <c r="G1072" i="23"/>
  <c r="G1073" i="23"/>
  <c r="G1074" i="23"/>
  <c r="G1075" i="23"/>
  <c r="G1076" i="23"/>
  <c r="G1077" i="23"/>
  <c r="G1078" i="23"/>
  <c r="G1079" i="23"/>
  <c r="G1080" i="23"/>
  <c r="G1081" i="23"/>
  <c r="G1082" i="23"/>
  <c r="G1083" i="23"/>
  <c r="G1084" i="23"/>
  <c r="G1085" i="23"/>
  <c r="G1086" i="23"/>
  <c r="G1087" i="23"/>
  <c r="G1088" i="23"/>
  <c r="G1089" i="23"/>
  <c r="G1090" i="23"/>
  <c r="G1091" i="23"/>
  <c r="G1092" i="23"/>
  <c r="G1093" i="23"/>
  <c r="G1094" i="23"/>
  <c r="G1095" i="23"/>
  <c r="G1096" i="23"/>
  <c r="G1097" i="23"/>
  <c r="G1098" i="23"/>
  <c r="G1099" i="23"/>
  <c r="G1100" i="23"/>
  <c r="G1101" i="23"/>
  <c r="G1102" i="23"/>
  <c r="G1103" i="23"/>
  <c r="G1104" i="23"/>
  <c r="G1105" i="23"/>
  <c r="G1106" i="23"/>
  <c r="G1107" i="23"/>
  <c r="G1108" i="23"/>
  <c r="G1109" i="23"/>
  <c r="G1110" i="23"/>
  <c r="G1111" i="23"/>
  <c r="G1112" i="23"/>
  <c r="G1113" i="23"/>
  <c r="G1114" i="23"/>
  <c r="G1115" i="23"/>
  <c r="G1116" i="23"/>
  <c r="G1117" i="23"/>
  <c r="G1118" i="23"/>
  <c r="G1119" i="23"/>
  <c r="G1120" i="23"/>
  <c r="G1121" i="23"/>
  <c r="G1122" i="23"/>
  <c r="G1123" i="23"/>
  <c r="G1124" i="23"/>
  <c r="G1125" i="23"/>
  <c r="G1126" i="23"/>
  <c r="G1127" i="23"/>
  <c r="G1128" i="23"/>
  <c r="G1129" i="23"/>
  <c r="G1130" i="23"/>
  <c r="G1131" i="23"/>
  <c r="G1132" i="23"/>
  <c r="G1133" i="23"/>
  <c r="G1134" i="23"/>
  <c r="G1135" i="23"/>
  <c r="G1136" i="23"/>
  <c r="G1137" i="23"/>
  <c r="G1138" i="23"/>
  <c r="G1139" i="23"/>
  <c r="G1140" i="23"/>
  <c r="G1141" i="23"/>
  <c r="G1142" i="23"/>
  <c r="G1143" i="23"/>
  <c r="G1144" i="23"/>
  <c r="G1145" i="23"/>
  <c r="G1146" i="23"/>
  <c r="G1147" i="23"/>
  <c r="G1148" i="23"/>
  <c r="G1149" i="23"/>
  <c r="G1150" i="23"/>
  <c r="G1151" i="23"/>
  <c r="G1152" i="23"/>
  <c r="G1153" i="23"/>
  <c r="G1154" i="23"/>
  <c r="G1155" i="23"/>
  <c r="G1156" i="23"/>
  <c r="G1157" i="23"/>
  <c r="G1158" i="23"/>
  <c r="G1159" i="23"/>
  <c r="G1160" i="23"/>
  <c r="G1161" i="23"/>
  <c r="G1162" i="23"/>
  <c r="G1163" i="23"/>
  <c r="G1164" i="23"/>
  <c r="G1165" i="23"/>
  <c r="G1166" i="23"/>
  <c r="G1167" i="23"/>
  <c r="G1168" i="23"/>
  <c r="G1169" i="23"/>
  <c r="G1170" i="23"/>
  <c r="G1171" i="23"/>
  <c r="G1172" i="23"/>
  <c r="G1173" i="23"/>
  <c r="G1174" i="23"/>
  <c r="G1175" i="23"/>
  <c r="G1176" i="23"/>
  <c r="G1177" i="23"/>
  <c r="G1178" i="23"/>
  <c r="G1179" i="23"/>
  <c r="G1180" i="23"/>
  <c r="G1181" i="23"/>
  <c r="G1182" i="23"/>
  <c r="G1183" i="23"/>
  <c r="G1184" i="23"/>
  <c r="G1185" i="23"/>
  <c r="G1186" i="23"/>
  <c r="G1187" i="23"/>
  <c r="G1188" i="23"/>
  <c r="G1189" i="23"/>
  <c r="G1190" i="23"/>
  <c r="G1191" i="23"/>
  <c r="G1192" i="23"/>
  <c r="G1193" i="23"/>
  <c r="G1194" i="23"/>
  <c r="G1195" i="23"/>
  <c r="G1196" i="23"/>
  <c r="G1197" i="23"/>
  <c r="G1198" i="23"/>
  <c r="G1199" i="23"/>
  <c r="G1200" i="23"/>
  <c r="G1201" i="23"/>
  <c r="G1202" i="23"/>
  <c r="G1203" i="23"/>
  <c r="G1204" i="23"/>
  <c r="G1205" i="23"/>
  <c r="G1206" i="23"/>
  <c r="G1207" i="23"/>
  <c r="G1208" i="23"/>
  <c r="G1209" i="23"/>
  <c r="G1210" i="23"/>
  <c r="G1211" i="23"/>
  <c r="G1212" i="23"/>
  <c r="G1213" i="23"/>
  <c r="G1214" i="23"/>
  <c r="G1215" i="23"/>
  <c r="G1216" i="23"/>
  <c r="G1217" i="23"/>
  <c r="G1218" i="23"/>
  <c r="G1219" i="23"/>
  <c r="G1220" i="23"/>
  <c r="G1221" i="23"/>
  <c r="G1222" i="23"/>
  <c r="G1223" i="23"/>
  <c r="G1224" i="23"/>
  <c r="G1225" i="23"/>
  <c r="G1226" i="23"/>
  <c r="G1227" i="23"/>
  <c r="G1228" i="23"/>
  <c r="G1229" i="23"/>
  <c r="G1230" i="23"/>
  <c r="G1231" i="23"/>
  <c r="G1232" i="23"/>
  <c r="G1233" i="23"/>
  <c r="G1234" i="23"/>
  <c r="G1235" i="23"/>
  <c r="G1236" i="23"/>
  <c r="G1237" i="23"/>
  <c r="G1238" i="23"/>
  <c r="G1239" i="23"/>
  <c r="G1240" i="23"/>
  <c r="G1241" i="23"/>
  <c r="G1242" i="23"/>
  <c r="G1243" i="23"/>
  <c r="G1244" i="23"/>
  <c r="G1245" i="23"/>
  <c r="G1246" i="23"/>
  <c r="G1247" i="23"/>
  <c r="G1248" i="23"/>
  <c r="G1249" i="23"/>
  <c r="G1250" i="23"/>
  <c r="G1251" i="23"/>
  <c r="G1252" i="23"/>
  <c r="G1253" i="23"/>
  <c r="G1254" i="23"/>
  <c r="G1255" i="23"/>
  <c r="G1256" i="23"/>
  <c r="G1257" i="23"/>
  <c r="G1258" i="23"/>
  <c r="G1259" i="23"/>
  <c r="G1260" i="23"/>
  <c r="G1261" i="23"/>
  <c r="G1262" i="23"/>
  <c r="G1263" i="23"/>
  <c r="G1264" i="23"/>
  <c r="G1265" i="23"/>
  <c r="G1266" i="23"/>
  <c r="G1267" i="23"/>
  <c r="G1268" i="23"/>
  <c r="G1269" i="23"/>
  <c r="G1270" i="23"/>
  <c r="G1271" i="23"/>
  <c r="G1272" i="23"/>
  <c r="G1273" i="23"/>
  <c r="G1274" i="23"/>
  <c r="G1275" i="23"/>
  <c r="G1276" i="23"/>
  <c r="G1277" i="23"/>
  <c r="G1278" i="23"/>
  <c r="G1279" i="23"/>
  <c r="G1280" i="23"/>
  <c r="G1281" i="23"/>
  <c r="G1282" i="23"/>
  <c r="G1283" i="23"/>
  <c r="G1284" i="23"/>
  <c r="G1285" i="23"/>
  <c r="G1286" i="23"/>
  <c r="G1287" i="23"/>
  <c r="G1288" i="23"/>
  <c r="G1289" i="23"/>
  <c r="G1290" i="23"/>
  <c r="G1291" i="23"/>
  <c r="G1292" i="23"/>
  <c r="G1293" i="23"/>
  <c r="G1294" i="23"/>
  <c r="G1295" i="23"/>
  <c r="G1296" i="23"/>
  <c r="G1297" i="23"/>
  <c r="G1298" i="23"/>
  <c r="G1299" i="23"/>
  <c r="G1300" i="23"/>
  <c r="G1301" i="23"/>
  <c r="G1302" i="23"/>
  <c r="G1303" i="23"/>
  <c r="G1304" i="23"/>
  <c r="G1305" i="23"/>
  <c r="G1306" i="23"/>
  <c r="G1307" i="23"/>
  <c r="G1308" i="23"/>
  <c r="G1309" i="23"/>
  <c r="G1310" i="23"/>
  <c r="G1311" i="23"/>
  <c r="G1312" i="23"/>
  <c r="G1313" i="23"/>
  <c r="G890" i="27"/>
  <c r="G891" i="27"/>
  <c r="G811" i="18"/>
  <c r="G812" i="18"/>
  <c r="G813" i="18"/>
  <c r="G814" i="18"/>
  <c r="G815" i="18"/>
  <c r="G816" i="18"/>
  <c r="G781" i="22"/>
  <c r="G782" i="22"/>
  <c r="G783" i="22"/>
  <c r="G784" i="22"/>
  <c r="G785" i="22"/>
  <c r="G786" i="22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16" i="36"/>
  <c r="G717" i="36"/>
  <c r="G718" i="36"/>
  <c r="G719" i="36"/>
  <c r="G720" i="36"/>
  <c r="G721" i="36"/>
  <c r="G722" i="36"/>
  <c r="G723" i="36"/>
  <c r="G627" i="47"/>
  <c r="G628" i="47"/>
  <c r="G629" i="47"/>
  <c r="G630" i="47"/>
  <c r="G631" i="47"/>
  <c r="G632" i="47"/>
  <c r="G633" i="47"/>
  <c r="G634" i="47"/>
  <c r="G635" i="47"/>
  <c r="G636" i="47"/>
  <c r="G637" i="47"/>
  <c r="G638" i="47"/>
  <c r="G639" i="47"/>
  <c r="G640" i="47"/>
  <c r="G641" i="47"/>
  <c r="G642" i="47"/>
  <c r="G643" i="47"/>
  <c r="G644" i="47"/>
  <c r="G645" i="47"/>
  <c r="G646" i="47"/>
  <c r="G647" i="47"/>
  <c r="G648" i="47"/>
  <c r="G649" i="47"/>
  <c r="G650" i="47"/>
  <c r="G651" i="47"/>
  <c r="G708" i="19"/>
  <c r="G709" i="19"/>
  <c r="G710" i="19"/>
  <c r="G711" i="19"/>
  <c r="G712" i="19"/>
  <c r="G713" i="19"/>
  <c r="G714" i="19"/>
  <c r="G715" i="19"/>
  <c r="G716" i="19"/>
  <c r="G717" i="19"/>
  <c r="G718" i="19"/>
  <c r="G719" i="19"/>
  <c r="G720" i="19"/>
  <c r="G721" i="19"/>
  <c r="G722" i="19"/>
  <c r="G723" i="19"/>
  <c r="G724" i="19"/>
  <c r="G725" i="19"/>
  <c r="G726" i="19"/>
  <c r="G727" i="19"/>
  <c r="G728" i="19"/>
  <c r="G729" i="19"/>
  <c r="G730" i="19"/>
  <c r="G731" i="19"/>
  <c r="G732" i="19"/>
  <c r="G733" i="19"/>
  <c r="G734" i="19"/>
  <c r="G735" i="19"/>
  <c r="G736" i="19"/>
  <c r="G737" i="19"/>
  <c r="G738" i="19"/>
  <c r="G739" i="19"/>
  <c r="G740" i="19"/>
  <c r="G741" i="19"/>
  <c r="G742" i="19"/>
  <c r="G743" i="19"/>
  <c r="G744" i="19"/>
  <c r="G745" i="19"/>
  <c r="G746" i="19"/>
  <c r="G747" i="19"/>
  <c r="G748" i="19"/>
  <c r="G749" i="19"/>
  <c r="G750" i="19"/>
  <c r="G751" i="19"/>
  <c r="G752" i="19"/>
  <c r="G753" i="19"/>
  <c r="G754" i="19"/>
  <c r="G755" i="19"/>
  <c r="G756" i="19"/>
  <c r="G757" i="19"/>
  <c r="G758" i="19"/>
  <c r="G759" i="19"/>
  <c r="G760" i="19"/>
  <c r="G761" i="19"/>
  <c r="G762" i="19"/>
  <c r="G763" i="19"/>
  <c r="G764" i="19"/>
  <c r="G765" i="19"/>
  <c r="G766" i="19"/>
  <c r="G767" i="19"/>
  <c r="G768" i="19"/>
  <c r="G769" i="19"/>
  <c r="G770" i="19"/>
  <c r="G771" i="19"/>
  <c r="G772" i="19"/>
  <c r="G773" i="19"/>
  <c r="G774" i="19"/>
  <c r="G775" i="19"/>
  <c r="G776" i="19"/>
  <c r="G777" i="19"/>
  <c r="G778" i="19"/>
  <c r="G779" i="19"/>
  <c r="G780" i="19"/>
  <c r="G781" i="19"/>
  <c r="G782" i="19"/>
  <c r="G783" i="19"/>
  <c r="G784" i="19"/>
  <c r="G785" i="19"/>
  <c r="G786" i="19"/>
  <c r="G787" i="19"/>
  <c r="G788" i="19"/>
  <c r="G789" i="19"/>
  <c r="G790" i="19"/>
  <c r="G771" i="28"/>
  <c r="G772" i="28"/>
  <c r="G773" i="28"/>
  <c r="G652" i="47"/>
  <c r="G653" i="47"/>
  <c r="G654" i="47"/>
  <c r="G655" i="47"/>
  <c r="G656" i="47"/>
  <c r="G657" i="47"/>
  <c r="G658" i="47"/>
  <c r="G659" i="47"/>
  <c r="G660" i="47"/>
  <c r="G661" i="47"/>
  <c r="G662" i="47"/>
  <c r="G663" i="47"/>
  <c r="G664" i="47"/>
  <c r="G665" i="47"/>
  <c r="G666" i="47"/>
  <c r="G667" i="47"/>
  <c r="G668" i="47"/>
  <c r="G669" i="47"/>
  <c r="G670" i="47"/>
  <c r="G671" i="47"/>
  <c r="G672" i="47"/>
  <c r="G673" i="47"/>
  <c r="G674" i="47"/>
  <c r="G675" i="47"/>
  <c r="G676" i="47"/>
  <c r="G677" i="47"/>
  <c r="G678" i="47"/>
  <c r="G679" i="47"/>
  <c r="G680" i="47"/>
  <c r="G681" i="47"/>
  <c r="G682" i="47"/>
  <c r="G683" i="47"/>
  <c r="G684" i="47"/>
  <c r="G685" i="47"/>
  <c r="G686" i="47"/>
  <c r="G687" i="47"/>
  <c r="G688" i="47"/>
  <c r="G689" i="47"/>
  <c r="G690" i="47"/>
  <c r="G691" i="47"/>
  <c r="G692" i="47"/>
  <c r="G693" i="47"/>
  <c r="G694" i="47"/>
  <c r="G695" i="47"/>
  <c r="G696" i="47"/>
  <c r="G697" i="47"/>
  <c r="G698" i="47"/>
  <c r="G699" i="47"/>
  <c r="G700" i="47"/>
  <c r="G701" i="47"/>
  <c r="G702" i="47"/>
  <c r="G703" i="47"/>
  <c r="G704" i="47"/>
  <c r="G705" i="47"/>
  <c r="G706" i="47"/>
  <c r="G707" i="47"/>
  <c r="G708" i="47"/>
  <c r="G709" i="47"/>
  <c r="G710" i="47"/>
  <c r="G711" i="47"/>
  <c r="G712" i="47"/>
  <c r="G713" i="47"/>
  <c r="G714" i="47"/>
  <c r="G715" i="47"/>
  <c r="G716" i="47"/>
  <c r="G717" i="47"/>
  <c r="G718" i="47"/>
  <c r="G719" i="47"/>
  <c r="G726" i="15"/>
  <c r="G727" i="15"/>
  <c r="G728" i="15"/>
  <c r="G729" i="15"/>
  <c r="G730" i="15"/>
  <c r="G731" i="15"/>
  <c r="G732" i="15"/>
  <c r="G733" i="15"/>
  <c r="G734" i="15"/>
  <c r="G735" i="15"/>
  <c r="G736" i="15"/>
  <c r="G737" i="15"/>
  <c r="G738" i="15"/>
  <c r="G739" i="15"/>
  <c r="G740" i="15"/>
  <c r="G741" i="15"/>
  <c r="G742" i="15"/>
  <c r="G743" i="15"/>
  <c r="G744" i="15"/>
  <c r="G745" i="15"/>
  <c r="G746" i="15"/>
  <c r="G747" i="15"/>
  <c r="G748" i="15"/>
  <c r="G749" i="15"/>
  <c r="G750" i="15"/>
  <c r="G751" i="15"/>
  <c r="G752" i="15"/>
  <c r="G753" i="15"/>
  <c r="G702" i="25"/>
  <c r="G703" i="25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50" i="40"/>
  <c r="G651" i="40"/>
  <c r="G652" i="40"/>
  <c r="G653" i="40"/>
  <c r="G654" i="40"/>
  <c r="G655" i="40"/>
  <c r="G656" i="40"/>
  <c r="G657" i="40"/>
  <c r="G658" i="40"/>
  <c r="G659" i="40"/>
  <c r="G660" i="40"/>
  <c r="G661" i="40"/>
  <c r="G662" i="40"/>
  <c r="G663" i="40"/>
  <c r="G664" i="40"/>
  <c r="G665" i="40"/>
  <c r="G666" i="40"/>
  <c r="G667" i="40"/>
  <c r="G668" i="40"/>
  <c r="G669" i="40"/>
  <c r="G670" i="40"/>
  <c r="G671" i="40"/>
  <c r="G672" i="40"/>
  <c r="G673" i="40"/>
  <c r="G674" i="40"/>
  <c r="G675" i="40"/>
  <c r="G682" i="11"/>
  <c r="G683" i="11"/>
  <c r="G684" i="11"/>
  <c r="G685" i="11"/>
  <c r="G686" i="11"/>
  <c r="G687" i="11"/>
  <c r="G688" i="11"/>
  <c r="G689" i="11"/>
  <c r="G690" i="11"/>
  <c r="G691" i="11"/>
  <c r="G692" i="11"/>
  <c r="G693" i="11"/>
  <c r="G694" i="11"/>
  <c r="G695" i="11"/>
  <c r="G696" i="11"/>
  <c r="G697" i="11"/>
  <c r="G698" i="11"/>
  <c r="G699" i="11"/>
  <c r="G700" i="11"/>
  <c r="G701" i="11"/>
  <c r="G702" i="11"/>
  <c r="G703" i="11"/>
  <c r="G704" i="11"/>
  <c r="G705" i="11"/>
  <c r="G706" i="11"/>
  <c r="G707" i="11"/>
  <c r="G708" i="11"/>
  <c r="G526" i="24"/>
  <c r="G527" i="24"/>
  <c r="G528" i="24"/>
  <c r="G529" i="24"/>
  <c r="G530" i="24"/>
  <c r="G531" i="24"/>
  <c r="G532" i="24"/>
  <c r="G533" i="24"/>
  <c r="G534" i="24"/>
  <c r="G535" i="24"/>
  <c r="G536" i="24"/>
  <c r="G537" i="24"/>
  <c r="G538" i="24"/>
  <c r="G539" i="24"/>
  <c r="G540" i="24"/>
  <c r="G541" i="24"/>
  <c r="G542" i="24"/>
  <c r="G543" i="24"/>
  <c r="G544" i="24"/>
  <c r="G545" i="24"/>
  <c r="G546" i="24"/>
  <c r="G547" i="24"/>
  <c r="G676" i="40"/>
  <c r="G677" i="40"/>
  <c r="G678" i="40"/>
  <c r="G679" i="40"/>
  <c r="G680" i="40"/>
  <c r="G681" i="40"/>
  <c r="G682" i="40"/>
  <c r="G683" i="40"/>
  <c r="G684" i="40"/>
  <c r="G685" i="40"/>
  <c r="G686" i="40"/>
  <c r="G687" i="40"/>
  <c r="G688" i="40"/>
  <c r="G689" i="40"/>
  <c r="G690" i="40"/>
  <c r="G691" i="40"/>
  <c r="G692" i="40"/>
  <c r="G693" i="40"/>
  <c r="G694" i="40"/>
  <c r="G695" i="40"/>
  <c r="G696" i="40"/>
  <c r="G697" i="40"/>
  <c r="G698" i="40"/>
  <c r="G699" i="40"/>
  <c r="G700" i="40"/>
  <c r="G701" i="40"/>
  <c r="G702" i="40"/>
  <c r="G703" i="40"/>
  <c r="G704" i="40"/>
  <c r="G705" i="40"/>
  <c r="G706" i="40"/>
  <c r="G707" i="40"/>
  <c r="G708" i="40"/>
  <c r="G709" i="40"/>
  <c r="G710" i="40"/>
  <c r="G711" i="40"/>
  <c r="G712" i="40"/>
  <c r="G713" i="40"/>
  <c r="G714" i="40"/>
  <c r="G715" i="40"/>
  <c r="G716" i="40"/>
  <c r="G717" i="40"/>
  <c r="G718" i="40"/>
  <c r="G719" i="40"/>
  <c r="G720" i="40"/>
  <c r="G721" i="40"/>
  <c r="G722" i="40"/>
  <c r="G723" i="40"/>
  <c r="G724" i="40"/>
  <c r="G725" i="40"/>
  <c r="G726" i="40"/>
  <c r="G727" i="40"/>
  <c r="G728" i="40"/>
  <c r="G729" i="40"/>
  <c r="G730" i="40"/>
  <c r="G731" i="40"/>
  <c r="G732" i="40"/>
  <c r="G733" i="40"/>
  <c r="G734" i="40"/>
  <c r="G735" i="40"/>
  <c r="G736" i="40"/>
  <c r="G737" i="40"/>
  <c r="G738" i="40"/>
  <c r="G739" i="40"/>
  <c r="G740" i="40"/>
  <c r="G741" i="40"/>
  <c r="G742" i="40"/>
  <c r="G743" i="40"/>
  <c r="G744" i="40"/>
  <c r="G745" i="40"/>
  <c r="G746" i="40"/>
  <c r="G747" i="40"/>
  <c r="G748" i="40"/>
  <c r="G749" i="40"/>
  <c r="G750" i="40"/>
  <c r="G751" i="40"/>
  <c r="G752" i="40"/>
  <c r="G753" i="40"/>
  <c r="G754" i="40"/>
  <c r="G755" i="40"/>
  <c r="G756" i="40"/>
  <c r="G638" i="8"/>
  <c r="G639" i="8"/>
  <c r="G640" i="8"/>
  <c r="G641" i="8"/>
  <c r="G642" i="8"/>
  <c r="G643" i="8"/>
  <c r="G644" i="8"/>
  <c r="G645" i="8"/>
  <c r="G646" i="8"/>
  <c r="G647" i="8"/>
  <c r="G648" i="8"/>
  <c r="G649" i="8"/>
  <c r="G650" i="8"/>
  <c r="G618" i="31"/>
  <c r="G619" i="31"/>
  <c r="G603" i="34"/>
  <c r="G604" i="34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02" i="14"/>
  <c r="G603" i="14"/>
  <c r="G604" i="14"/>
  <c r="G605" i="14"/>
  <c r="G606" i="14"/>
  <c r="G607" i="14"/>
  <c r="G608" i="14"/>
  <c r="G609" i="14"/>
  <c r="G642" i="46"/>
  <c r="G643" i="46"/>
  <c r="G618" i="41"/>
  <c r="G619" i="41"/>
  <c r="G620" i="41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559" i="35"/>
  <c r="G560" i="35"/>
  <c r="G561" i="35"/>
  <c r="G562" i="35"/>
  <c r="G542" i="21"/>
  <c r="G543" i="21"/>
  <c r="G557" i="29"/>
  <c r="G558" i="29"/>
  <c r="G559" i="29"/>
  <c r="G560" i="29"/>
  <c r="G561" i="29"/>
  <c r="G562" i="29"/>
  <c r="G563" i="29"/>
  <c r="G564" i="29"/>
  <c r="G565" i="29"/>
  <c r="G566" i="29"/>
  <c r="G567" i="29"/>
  <c r="G539" i="42"/>
  <c r="G540" i="42"/>
  <c r="G541" i="42"/>
  <c r="G542" i="42"/>
  <c r="G543" i="42"/>
  <c r="G544" i="42"/>
  <c r="G545" i="42"/>
  <c r="G546" i="42"/>
  <c r="G547" i="42"/>
  <c r="G548" i="42"/>
  <c r="G549" i="42"/>
  <c r="G550" i="42"/>
  <c r="G551" i="42"/>
  <c r="G552" i="42"/>
  <c r="G553" i="42"/>
  <c r="G554" i="42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541" i="39"/>
  <c r="G542" i="39"/>
  <c r="G543" i="39"/>
  <c r="G544" i="39"/>
  <c r="G498" i="12"/>
  <c r="G499" i="12"/>
  <c r="G500" i="12"/>
  <c r="G501" i="12"/>
  <c r="G502" i="12"/>
  <c r="G503" i="12"/>
  <c r="G504" i="12"/>
  <c r="G505" i="12"/>
  <c r="G506" i="12"/>
  <c r="G507" i="12"/>
  <c r="G508" i="12"/>
  <c r="G608" i="13"/>
  <c r="G609" i="13"/>
  <c r="G610" i="13"/>
  <c r="G611" i="13"/>
  <c r="G612" i="13"/>
  <c r="G613" i="13"/>
  <c r="G614" i="13"/>
  <c r="G615" i="13"/>
  <c r="G616" i="13"/>
  <c r="G617" i="13"/>
  <c r="G498" i="20"/>
  <c r="G499" i="20"/>
  <c r="G500" i="20"/>
  <c r="G501" i="20"/>
  <c r="G502" i="20"/>
  <c r="G503" i="20"/>
  <c r="G504" i="20"/>
  <c r="G494" i="43"/>
  <c r="G495" i="43"/>
  <c r="G496" i="43"/>
  <c r="G497" i="43"/>
  <c r="G498" i="43"/>
  <c r="G499" i="43"/>
  <c r="G500" i="43"/>
  <c r="G501" i="43"/>
  <c r="G502" i="43"/>
  <c r="G503" i="43"/>
  <c r="G504" i="43"/>
  <c r="G505" i="43"/>
  <c r="G508" i="30"/>
  <c r="G578" i="16"/>
  <c r="G579" i="16"/>
  <c r="G580" i="16"/>
  <c r="G581" i="16"/>
  <c r="G582" i="16"/>
  <c r="G539" i="2"/>
  <c r="G572" i="32"/>
  <c r="G573" i="32"/>
  <c r="G574" i="32"/>
  <c r="G575" i="32"/>
  <c r="G576" i="32"/>
  <c r="G577" i="32"/>
  <c r="G578" i="32"/>
  <c r="G579" i="32"/>
  <c r="G580" i="32"/>
  <c r="G518" i="37"/>
  <c r="G519" i="37"/>
  <c r="G520" i="37"/>
  <c r="G521" i="37"/>
  <c r="G522" i="37"/>
  <c r="G523" i="37"/>
  <c r="G524" i="37"/>
  <c r="G525" i="37"/>
  <c r="G526" i="37"/>
  <c r="G527" i="37"/>
  <c r="G528" i="37"/>
  <c r="G529" i="37"/>
  <c r="G530" i="37"/>
  <c r="G531" i="37"/>
  <c r="G532" i="37"/>
  <c r="G533" i="37"/>
  <c r="G534" i="37"/>
  <c r="G485" i="44"/>
  <c r="G486" i="44"/>
  <c r="G487" i="44"/>
  <c r="G488" i="44"/>
  <c r="G489" i="44"/>
  <c r="G490" i="44"/>
  <c r="G491" i="44"/>
  <c r="G492" i="44"/>
  <c r="G486" i="33"/>
  <c r="G487" i="33"/>
  <c r="G488" i="33"/>
  <c r="G489" i="33"/>
  <c r="G490" i="33"/>
  <c r="G491" i="33"/>
  <c r="G492" i="33"/>
  <c r="G493" i="33"/>
  <c r="G494" i="33"/>
  <c r="G495" i="33"/>
  <c r="G496" i="33"/>
  <c r="G497" i="33"/>
  <c r="G498" i="33"/>
  <c r="G499" i="33"/>
  <c r="G500" i="33"/>
  <c r="G501" i="33"/>
  <c r="G502" i="33"/>
  <c r="G503" i="33"/>
  <c r="G504" i="33"/>
  <c r="G505" i="33"/>
  <c r="G506" i="33"/>
  <c r="G507" i="33"/>
  <c r="G508" i="33"/>
  <c r="G509" i="33"/>
  <c r="G510" i="33"/>
  <c r="G511" i="33"/>
  <c r="G512" i="33"/>
  <c r="G513" i="33"/>
  <c r="G514" i="33"/>
  <c r="G515" i="33"/>
  <c r="G516" i="33"/>
  <c r="G517" i="33"/>
  <c r="G518" i="33"/>
  <c r="G519" i="33"/>
  <c r="G520" i="33"/>
  <c r="G521" i="33"/>
  <c r="C27" i="48"/>
  <c r="AC27" i="48"/>
  <c r="G1314" i="23"/>
  <c r="G1315" i="23"/>
  <c r="G1316" i="23"/>
  <c r="G1317" i="23"/>
  <c r="G1318" i="23"/>
  <c r="G1319" i="23"/>
  <c r="G1320" i="23"/>
  <c r="G1321" i="23"/>
  <c r="G1322" i="23"/>
  <c r="G1323" i="23"/>
  <c r="G1324" i="23"/>
  <c r="G892" i="27"/>
  <c r="G893" i="27"/>
  <c r="G894" i="27"/>
  <c r="G895" i="27"/>
  <c r="G896" i="27"/>
  <c r="G897" i="27"/>
  <c r="G898" i="27"/>
  <c r="G899" i="27"/>
  <c r="G900" i="27"/>
  <c r="G901" i="27"/>
  <c r="G902" i="27"/>
  <c r="G903" i="27"/>
  <c r="G904" i="27"/>
  <c r="G905" i="27"/>
  <c r="G906" i="27"/>
  <c r="G907" i="27"/>
  <c r="G908" i="27"/>
  <c r="G909" i="27"/>
  <c r="G910" i="27"/>
  <c r="G911" i="27"/>
  <c r="G912" i="27"/>
  <c r="G913" i="27"/>
  <c r="G914" i="27"/>
  <c r="G915" i="27"/>
  <c r="G916" i="27"/>
  <c r="G917" i="27"/>
  <c r="G918" i="27"/>
  <c r="G919" i="27"/>
  <c r="G920" i="27"/>
  <c r="G921" i="27"/>
  <c r="G922" i="27"/>
  <c r="G923" i="27"/>
  <c r="G924" i="27"/>
  <c r="G925" i="27"/>
  <c r="G926" i="27"/>
  <c r="G927" i="27"/>
  <c r="G928" i="27"/>
  <c r="G929" i="27"/>
  <c r="G930" i="27"/>
  <c r="G931" i="27"/>
  <c r="G932" i="27"/>
  <c r="G933" i="27"/>
  <c r="G934" i="27"/>
  <c r="G935" i="27"/>
  <c r="G936" i="27"/>
  <c r="G937" i="27"/>
  <c r="G817" i="18"/>
  <c r="G818" i="18"/>
  <c r="G819" i="18"/>
  <c r="G820" i="18"/>
  <c r="G821" i="18"/>
  <c r="G822" i="18"/>
  <c r="G823" i="18"/>
  <c r="G824" i="18"/>
  <c r="G825" i="18"/>
  <c r="G826" i="18"/>
  <c r="G827" i="18"/>
  <c r="G828" i="18"/>
  <c r="G829" i="18"/>
  <c r="G830" i="18"/>
  <c r="G831" i="18"/>
  <c r="G832" i="18"/>
  <c r="G833" i="18"/>
  <c r="G834" i="18"/>
  <c r="G835" i="18"/>
  <c r="G836" i="18"/>
  <c r="G837" i="18"/>
  <c r="G838" i="18"/>
  <c r="G839" i="18"/>
  <c r="G840" i="18"/>
  <c r="G841" i="18"/>
  <c r="G842" i="18"/>
  <c r="G843" i="18"/>
  <c r="G844" i="18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74" i="28"/>
  <c r="G775" i="28"/>
  <c r="G776" i="28"/>
  <c r="G777" i="28"/>
  <c r="G778" i="28"/>
  <c r="G779" i="28"/>
  <c r="G780" i="28"/>
  <c r="G781" i="28"/>
  <c r="G787" i="22"/>
  <c r="G788" i="22"/>
  <c r="G789" i="22"/>
  <c r="G790" i="22"/>
  <c r="G791" i="22"/>
  <c r="G792" i="22"/>
  <c r="G793" i="22"/>
  <c r="G794" i="22"/>
  <c r="G795" i="22"/>
  <c r="G796" i="22"/>
  <c r="G724" i="36"/>
  <c r="G725" i="36"/>
  <c r="G726" i="36"/>
  <c r="G727" i="36"/>
  <c r="G728" i="36"/>
  <c r="G729" i="36"/>
  <c r="G730" i="36"/>
  <c r="G731" i="36"/>
  <c r="G732" i="36"/>
  <c r="G733" i="36"/>
  <c r="G734" i="36"/>
  <c r="G735" i="36"/>
  <c r="G736" i="36"/>
  <c r="G737" i="36"/>
  <c r="G738" i="36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791" i="19"/>
  <c r="G792" i="19"/>
  <c r="G793" i="19"/>
  <c r="G794" i="19"/>
  <c r="G795" i="19"/>
  <c r="G796" i="19"/>
  <c r="G797" i="19"/>
  <c r="G798" i="19"/>
  <c r="G799" i="19"/>
  <c r="G800" i="19"/>
  <c r="G801" i="19"/>
  <c r="G802" i="19"/>
  <c r="G803" i="19"/>
  <c r="G754" i="15"/>
  <c r="G755" i="15"/>
  <c r="G756" i="15"/>
  <c r="G757" i="15"/>
  <c r="G758" i="15"/>
  <c r="G759" i="15"/>
  <c r="G760" i="15"/>
  <c r="G761" i="15"/>
  <c r="G762" i="15"/>
  <c r="G763" i="15"/>
  <c r="G605" i="34"/>
  <c r="G606" i="34"/>
  <c r="G607" i="34"/>
  <c r="G608" i="34"/>
  <c r="G609" i="34"/>
  <c r="G610" i="34"/>
  <c r="G611" i="34"/>
  <c r="G612" i="34"/>
  <c r="G613" i="34"/>
  <c r="G614" i="34"/>
  <c r="G615" i="34"/>
  <c r="G616" i="34"/>
  <c r="G617" i="34"/>
  <c r="G618" i="34"/>
  <c r="G619" i="34"/>
  <c r="G620" i="34"/>
  <c r="G621" i="34"/>
  <c r="G622" i="34"/>
  <c r="G623" i="34"/>
  <c r="G624" i="34"/>
  <c r="G625" i="34"/>
  <c r="G626" i="34"/>
  <c r="G782" i="28"/>
  <c r="G783" i="28"/>
  <c r="G784" i="28"/>
  <c r="G785" i="28"/>
  <c r="G786" i="28"/>
  <c r="G787" i="28"/>
  <c r="G788" i="28"/>
  <c r="G789" i="28"/>
  <c r="G790" i="28"/>
  <c r="G791" i="28"/>
  <c r="G792" i="28"/>
  <c r="G793" i="28"/>
  <c r="G794" i="28"/>
  <c r="G795" i="28"/>
  <c r="G796" i="28"/>
  <c r="G797" i="28"/>
  <c r="G798" i="28"/>
  <c r="G799" i="28"/>
  <c r="G800" i="28"/>
  <c r="G801" i="28"/>
  <c r="G720" i="47"/>
  <c r="G721" i="47"/>
  <c r="G722" i="47"/>
  <c r="G723" i="47"/>
  <c r="G724" i="47"/>
  <c r="G725" i="47"/>
  <c r="G726" i="47"/>
  <c r="G727" i="47"/>
  <c r="G728" i="47"/>
  <c r="G729" i="47"/>
  <c r="G730" i="47"/>
  <c r="G731" i="47"/>
  <c r="G732" i="47"/>
  <c r="G733" i="47"/>
  <c r="G734" i="47"/>
  <c r="G735" i="47"/>
  <c r="G736" i="47"/>
  <c r="G737" i="47"/>
  <c r="G738" i="47"/>
  <c r="G739" i="47"/>
  <c r="G740" i="47"/>
  <c r="G741" i="47"/>
  <c r="G742" i="47"/>
  <c r="G743" i="47"/>
  <c r="G709" i="11"/>
  <c r="G710" i="11"/>
  <c r="G711" i="11"/>
  <c r="G712" i="11"/>
  <c r="G713" i="11"/>
  <c r="G714" i="11"/>
  <c r="G715" i="11"/>
  <c r="G716" i="11"/>
  <c r="G717" i="11"/>
  <c r="G718" i="11"/>
  <c r="G719" i="11"/>
  <c r="G720" i="11"/>
  <c r="G721" i="11"/>
  <c r="G722" i="11"/>
  <c r="G723" i="11"/>
  <c r="G724" i="11"/>
  <c r="G725" i="11"/>
  <c r="G726" i="11"/>
  <c r="G727" i="11"/>
  <c r="G728" i="11"/>
  <c r="G729" i="11"/>
  <c r="G730" i="11"/>
  <c r="G731" i="11"/>
  <c r="G732" i="11"/>
  <c r="G733" i="11"/>
  <c r="G734" i="11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4" i="25"/>
  <c r="G705" i="25"/>
  <c r="G706" i="25"/>
  <c r="G707" i="25"/>
  <c r="G708" i="25"/>
  <c r="G709" i="25"/>
  <c r="G710" i="25"/>
  <c r="G711" i="25"/>
  <c r="G712" i="25"/>
  <c r="G757" i="40"/>
  <c r="G758" i="40"/>
  <c r="G759" i="40"/>
  <c r="G548" i="24"/>
  <c r="G549" i="24"/>
  <c r="G550" i="24"/>
  <c r="G551" i="24"/>
  <c r="G552" i="24"/>
  <c r="G553" i="24"/>
  <c r="G554" i="24"/>
  <c r="G555" i="24"/>
  <c r="G556" i="24"/>
  <c r="G557" i="24"/>
  <c r="G558" i="24"/>
  <c r="G559" i="24"/>
  <c r="G560" i="24"/>
  <c r="G561" i="24"/>
  <c r="G562" i="24"/>
  <c r="G744" i="47"/>
  <c r="G745" i="47"/>
  <c r="G746" i="47"/>
  <c r="G651" i="8"/>
  <c r="G652" i="8"/>
  <c r="G653" i="8"/>
  <c r="G654" i="8"/>
  <c r="G655" i="8"/>
  <c r="G656" i="8"/>
  <c r="G657" i="8"/>
  <c r="G658" i="8"/>
  <c r="G659" i="8"/>
  <c r="G660" i="8"/>
  <c r="G661" i="8"/>
  <c r="G662" i="8"/>
  <c r="G663" i="8"/>
  <c r="G664" i="8"/>
  <c r="G665" i="8"/>
  <c r="G666" i="8"/>
  <c r="G667" i="8"/>
  <c r="G668" i="8"/>
  <c r="G669" i="8"/>
  <c r="G670" i="8"/>
  <c r="G671" i="8"/>
  <c r="G672" i="8"/>
  <c r="G673" i="8"/>
  <c r="G674" i="8"/>
  <c r="G675" i="8"/>
  <c r="G676" i="8"/>
  <c r="G677" i="8"/>
  <c r="G678" i="8"/>
  <c r="G679" i="8"/>
  <c r="G680" i="8"/>
  <c r="G681" i="8"/>
  <c r="G682" i="8"/>
  <c r="G683" i="8"/>
  <c r="G684" i="8"/>
  <c r="G685" i="8"/>
  <c r="G686" i="8"/>
  <c r="G687" i="8"/>
  <c r="G688" i="8"/>
  <c r="G689" i="8"/>
  <c r="G690" i="8"/>
  <c r="G691" i="8"/>
  <c r="G692" i="8"/>
  <c r="G693" i="8"/>
  <c r="G694" i="8"/>
  <c r="G695" i="8"/>
  <c r="G696" i="8"/>
  <c r="G697" i="8"/>
  <c r="G698" i="8"/>
  <c r="G699" i="8"/>
  <c r="G700" i="8"/>
  <c r="G701" i="8"/>
  <c r="G702" i="8"/>
  <c r="G703" i="8"/>
  <c r="G704" i="8"/>
  <c r="G705" i="8"/>
  <c r="G706" i="8"/>
  <c r="G707" i="8"/>
  <c r="G708" i="8"/>
  <c r="G709" i="8"/>
  <c r="G710" i="8"/>
  <c r="G711" i="8"/>
  <c r="G712" i="8"/>
  <c r="G713" i="8"/>
  <c r="G714" i="8"/>
  <c r="G620" i="31"/>
  <c r="G621" i="31"/>
  <c r="G622" i="31"/>
  <c r="G623" i="31"/>
  <c r="G624" i="31"/>
  <c r="G625" i="31"/>
  <c r="G626" i="31"/>
  <c r="G627" i="31"/>
  <c r="G628" i="31"/>
  <c r="G629" i="31"/>
  <c r="G630" i="31"/>
  <c r="G631" i="31"/>
  <c r="G632" i="31"/>
  <c r="G627" i="34"/>
  <c r="G628" i="34"/>
  <c r="G629" i="34"/>
  <c r="G630" i="34"/>
  <c r="G631" i="34"/>
  <c r="G632" i="34"/>
  <c r="G633" i="34"/>
  <c r="G634" i="34"/>
  <c r="G635" i="34"/>
  <c r="G636" i="34"/>
  <c r="G637" i="34"/>
  <c r="G638" i="34"/>
  <c r="G639" i="34"/>
  <c r="G640" i="34"/>
  <c r="G641" i="34"/>
  <c r="G642" i="34"/>
  <c r="G643" i="34"/>
  <c r="G644" i="34"/>
  <c r="G645" i="34"/>
  <c r="G646" i="34"/>
  <c r="G647" i="34"/>
  <c r="G648" i="34"/>
  <c r="G649" i="34"/>
  <c r="G650" i="34"/>
  <c r="G651" i="34"/>
  <c r="G652" i="34"/>
  <c r="G653" i="34"/>
  <c r="G654" i="34"/>
  <c r="G655" i="34"/>
  <c r="G610" i="14"/>
  <c r="G630" i="17"/>
  <c r="G631" i="17"/>
  <c r="G632" i="17"/>
  <c r="G633" i="17"/>
  <c r="G634" i="17"/>
  <c r="G635" i="17"/>
  <c r="G636" i="17"/>
  <c r="G637" i="17"/>
  <c r="G638" i="17"/>
  <c r="G644" i="46"/>
  <c r="G645" i="46"/>
  <c r="G646" i="46"/>
  <c r="G647" i="46"/>
  <c r="G648" i="46"/>
  <c r="G649" i="46"/>
  <c r="G650" i="46"/>
  <c r="G651" i="46"/>
  <c r="G652" i="46"/>
  <c r="G653" i="46"/>
  <c r="G654" i="46"/>
  <c r="G655" i="46"/>
  <c r="G656" i="46"/>
  <c r="G657" i="46"/>
  <c r="G658" i="46"/>
  <c r="G659" i="46"/>
  <c r="G621" i="41"/>
  <c r="G622" i="41"/>
  <c r="G648" i="9"/>
  <c r="G649" i="9"/>
  <c r="G650" i="9"/>
  <c r="G651" i="9"/>
  <c r="G652" i="9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563" i="35"/>
  <c r="G564" i="35"/>
  <c r="G565" i="35"/>
  <c r="G566" i="35"/>
  <c r="G567" i="35"/>
  <c r="G568" i="35"/>
  <c r="G569" i="35"/>
  <c r="G570" i="35"/>
  <c r="G571" i="35"/>
  <c r="G572" i="35"/>
  <c r="G573" i="35"/>
  <c r="G574" i="35"/>
  <c r="G575" i="35"/>
  <c r="G576" i="35"/>
  <c r="G577" i="35"/>
  <c r="G578" i="35"/>
  <c r="G579" i="35"/>
  <c r="G580" i="35"/>
  <c r="G581" i="35"/>
  <c r="G582" i="35"/>
  <c r="G583" i="35"/>
  <c r="G584" i="35"/>
  <c r="G585" i="35"/>
  <c r="G586" i="35"/>
  <c r="G587" i="35"/>
  <c r="G588" i="35"/>
  <c r="G589" i="35"/>
  <c r="G590" i="35"/>
  <c r="G591" i="35"/>
  <c r="G592" i="35"/>
  <c r="G593" i="35"/>
  <c r="G594" i="35"/>
  <c r="G595" i="35"/>
  <c r="G596" i="35"/>
  <c r="G597" i="35"/>
  <c r="G598" i="35"/>
  <c r="G599" i="35"/>
  <c r="G600" i="35"/>
  <c r="G601" i="35"/>
  <c r="G602" i="35"/>
  <c r="G603" i="35"/>
  <c r="G604" i="35"/>
  <c r="G605" i="35"/>
  <c r="G606" i="35"/>
  <c r="G607" i="35"/>
  <c r="G608" i="35"/>
  <c r="G609" i="35"/>
  <c r="G610" i="35"/>
  <c r="G611" i="35"/>
  <c r="G612" i="35"/>
  <c r="G613" i="35"/>
  <c r="G555" i="42"/>
  <c r="G556" i="42"/>
  <c r="G557" i="42"/>
  <c r="G558" i="42"/>
  <c r="G559" i="42"/>
  <c r="G560" i="42"/>
  <c r="G561" i="42"/>
  <c r="G562" i="42"/>
  <c r="G563" i="42"/>
  <c r="G564" i="42"/>
  <c r="G565" i="42"/>
  <c r="G566" i="42"/>
  <c r="G544" i="21"/>
  <c r="G545" i="21"/>
  <c r="G546" i="21"/>
  <c r="G547" i="21"/>
  <c r="G548" i="21"/>
  <c r="G549" i="21"/>
  <c r="G550" i="21"/>
  <c r="G551" i="21"/>
  <c r="G552" i="21"/>
  <c r="G553" i="21"/>
  <c r="G554" i="21"/>
  <c r="G568" i="29"/>
  <c r="G569" i="29"/>
  <c r="G570" i="29"/>
  <c r="G571" i="29"/>
  <c r="G572" i="29"/>
  <c r="G573" i="29"/>
  <c r="G574" i="29"/>
  <c r="G575" i="29"/>
  <c r="G576" i="29"/>
  <c r="G577" i="29"/>
  <c r="G578" i="29"/>
  <c r="G579" i="29"/>
  <c r="G580" i="29"/>
  <c r="G581" i="29"/>
  <c r="G545" i="39"/>
  <c r="G546" i="39"/>
  <c r="G547" i="39"/>
  <c r="G548" i="39"/>
  <c r="G549" i="39"/>
  <c r="G550" i="39"/>
  <c r="G551" i="39"/>
  <c r="G552" i="39"/>
  <c r="G553" i="39"/>
  <c r="G554" i="39"/>
  <c r="G535" i="37"/>
  <c r="G536" i="37"/>
  <c r="G537" i="37"/>
  <c r="G538" i="37"/>
  <c r="G539" i="37"/>
  <c r="G540" i="37"/>
  <c r="G541" i="37"/>
  <c r="G542" i="37"/>
  <c r="G543" i="37"/>
  <c r="G522" i="33"/>
  <c r="G523" i="33"/>
  <c r="G524" i="33"/>
  <c r="G525" i="33"/>
  <c r="G526" i="33"/>
  <c r="G527" i="33"/>
  <c r="G528" i="33"/>
  <c r="G529" i="33"/>
  <c r="G530" i="33"/>
  <c r="G531" i="33"/>
  <c r="G532" i="33"/>
  <c r="G533" i="33"/>
  <c r="G534" i="33"/>
  <c r="G535" i="33"/>
  <c r="G536" i="33"/>
  <c r="G537" i="33"/>
  <c r="G538" i="33"/>
  <c r="G539" i="33"/>
  <c r="G509" i="30"/>
  <c r="G510" i="30"/>
  <c r="G511" i="30"/>
  <c r="G512" i="30"/>
  <c r="G513" i="30"/>
  <c r="G514" i="30"/>
  <c r="G515" i="30"/>
  <c r="G516" i="30"/>
  <c r="G517" i="30"/>
  <c r="G518" i="30"/>
  <c r="G519" i="30"/>
  <c r="G520" i="30"/>
  <c r="G521" i="30"/>
  <c r="G522" i="30"/>
  <c r="G523" i="30"/>
  <c r="G524" i="30"/>
  <c r="G525" i="30"/>
  <c r="G526" i="30"/>
  <c r="G527" i="30"/>
  <c r="G528" i="30"/>
  <c r="G529" i="30"/>
  <c r="G530" i="30"/>
  <c r="G531" i="30"/>
  <c r="G532" i="30"/>
  <c r="G533" i="30"/>
  <c r="G534" i="30"/>
  <c r="G535" i="30"/>
  <c r="G536" i="30"/>
  <c r="G605" i="45"/>
  <c r="G606" i="45"/>
  <c r="G607" i="45"/>
  <c r="G608" i="45"/>
  <c r="G609" i="45"/>
  <c r="G610" i="45"/>
  <c r="G611" i="45"/>
  <c r="G612" i="45"/>
  <c r="G613" i="45"/>
  <c r="G614" i="45"/>
  <c r="G615" i="45"/>
  <c r="G616" i="45"/>
  <c r="G617" i="45"/>
  <c r="G509" i="12"/>
  <c r="G510" i="12"/>
  <c r="G511" i="12"/>
  <c r="G512" i="12"/>
  <c r="G506" i="43"/>
  <c r="G507" i="43"/>
  <c r="G508" i="43"/>
  <c r="G509" i="43"/>
  <c r="G510" i="43"/>
  <c r="G511" i="43"/>
  <c r="G512" i="43"/>
  <c r="G513" i="43"/>
  <c r="G514" i="43"/>
  <c r="G515" i="43"/>
  <c r="G516" i="43"/>
  <c r="G517" i="43"/>
  <c r="G618" i="13"/>
  <c r="G619" i="13"/>
  <c r="G620" i="13"/>
  <c r="G621" i="13"/>
  <c r="G622" i="13"/>
  <c r="G623" i="13"/>
  <c r="G624" i="13"/>
  <c r="G625" i="13"/>
  <c r="G626" i="13"/>
  <c r="G627" i="13"/>
  <c r="G540" i="2"/>
  <c r="G541" i="2"/>
  <c r="G542" i="2"/>
  <c r="G543" i="2"/>
  <c r="G544" i="2"/>
  <c r="G545" i="2"/>
  <c r="G546" i="2"/>
  <c r="G547" i="2"/>
  <c r="G548" i="2"/>
  <c r="G505" i="20"/>
  <c r="G506" i="20"/>
  <c r="G507" i="20"/>
  <c r="G508" i="20"/>
  <c r="G509" i="20"/>
  <c r="G510" i="20"/>
  <c r="G511" i="20"/>
  <c r="G512" i="20"/>
  <c r="G513" i="20"/>
  <c r="G514" i="20"/>
  <c r="G493" i="44"/>
  <c r="G494" i="44"/>
  <c r="G495" i="44"/>
  <c r="G496" i="44"/>
  <c r="G497" i="44"/>
  <c r="G498" i="44"/>
  <c r="G499" i="44"/>
  <c r="G500" i="44"/>
  <c r="G501" i="44"/>
  <c r="G502" i="44"/>
  <c r="G503" i="44"/>
  <c r="G504" i="44"/>
  <c r="G505" i="44"/>
  <c r="G506" i="44"/>
  <c r="G507" i="44"/>
  <c r="G508" i="44"/>
  <c r="G509" i="44"/>
  <c r="G510" i="44"/>
  <c r="G511" i="44"/>
  <c r="G512" i="44"/>
  <c r="G513" i="44"/>
  <c r="G583" i="16"/>
  <c r="G584" i="16"/>
  <c r="G581" i="32"/>
  <c r="G582" i="32"/>
  <c r="G583" i="32"/>
  <c r="G584" i="32"/>
  <c r="G585" i="32"/>
  <c r="G586" i="32"/>
  <c r="G587" i="32"/>
  <c r="G938" i="27"/>
  <c r="G939" i="27"/>
  <c r="G940" i="27"/>
  <c r="G941" i="27"/>
  <c r="G942" i="27"/>
  <c r="G943" i="27"/>
  <c r="G845" i="18"/>
  <c r="G846" i="18"/>
  <c r="G847" i="18"/>
  <c r="G848" i="18"/>
  <c r="G849" i="18"/>
  <c r="G850" i="18"/>
  <c r="G851" i="18"/>
  <c r="G852" i="18"/>
  <c r="G853" i="18"/>
  <c r="G854" i="18"/>
  <c r="G855" i="18"/>
  <c r="G856" i="18"/>
  <c r="G857" i="18"/>
  <c r="G858" i="18"/>
  <c r="G859" i="18"/>
  <c r="G860" i="18"/>
  <c r="G861" i="18"/>
  <c r="G862" i="18"/>
  <c r="G863" i="18"/>
  <c r="G864" i="18"/>
  <c r="G865" i="18"/>
  <c r="G866" i="18"/>
  <c r="G867" i="18"/>
  <c r="G868" i="18"/>
  <c r="G869" i="18"/>
  <c r="G870" i="18"/>
  <c r="G871" i="18"/>
  <c r="G872" i="18"/>
  <c r="G873" i="18"/>
  <c r="G874" i="18"/>
  <c r="G875" i="18"/>
  <c r="G876" i="18"/>
  <c r="G877" i="18"/>
  <c r="G808" i="4"/>
  <c r="G809" i="4"/>
  <c r="G810" i="4"/>
  <c r="G811" i="4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797" i="22"/>
  <c r="G798" i="22"/>
  <c r="G799" i="22"/>
  <c r="G800" i="22"/>
  <c r="G801" i="22"/>
  <c r="G802" i="22"/>
  <c r="G803" i="22"/>
  <c r="G804" i="22"/>
  <c r="G805" i="22"/>
  <c r="G806" i="22"/>
  <c r="G807" i="22"/>
  <c r="G808" i="22"/>
  <c r="G809" i="22"/>
  <c r="G810" i="22"/>
  <c r="G811" i="22"/>
  <c r="G812" i="22"/>
  <c r="G813" i="22"/>
  <c r="G814" i="22"/>
  <c r="G815" i="22"/>
  <c r="G816" i="22"/>
  <c r="G817" i="22"/>
  <c r="G818" i="22"/>
  <c r="G819" i="22"/>
  <c r="G820" i="22"/>
  <c r="G821" i="22"/>
  <c r="G822" i="22"/>
  <c r="G823" i="22"/>
  <c r="G824" i="22"/>
  <c r="G825" i="22"/>
  <c r="G826" i="22"/>
  <c r="G827" i="22"/>
  <c r="G828" i="22"/>
  <c r="G829" i="22"/>
  <c r="G830" i="22"/>
  <c r="G831" i="22"/>
  <c r="G832" i="22"/>
  <c r="G833" i="22"/>
  <c r="G834" i="22"/>
  <c r="G835" i="22"/>
  <c r="G836" i="22"/>
  <c r="G837" i="22"/>
  <c r="G838" i="22"/>
  <c r="G839" i="22"/>
  <c r="G840" i="22"/>
  <c r="G841" i="22"/>
  <c r="G842" i="22"/>
  <c r="G843" i="22"/>
  <c r="G844" i="22"/>
  <c r="G845" i="22"/>
  <c r="G846" i="22"/>
  <c r="G847" i="22"/>
  <c r="G848" i="22"/>
  <c r="G849" i="22"/>
  <c r="G850" i="22"/>
  <c r="G851" i="22"/>
  <c r="G852" i="22"/>
  <c r="G853" i="22"/>
  <c r="G854" i="22"/>
  <c r="G855" i="22"/>
  <c r="G856" i="22"/>
  <c r="G857" i="22"/>
  <c r="G858" i="22"/>
  <c r="G859" i="22"/>
  <c r="G860" i="22"/>
  <c r="G861" i="22"/>
  <c r="G862" i="22"/>
  <c r="G863" i="22"/>
  <c r="G864" i="22"/>
  <c r="G865" i="22"/>
  <c r="G866" i="22"/>
  <c r="G867" i="22"/>
  <c r="G868" i="22"/>
  <c r="G869" i="22"/>
  <c r="G870" i="22"/>
  <c r="G871" i="22"/>
  <c r="G872" i="22"/>
  <c r="G873" i="22"/>
  <c r="G874" i="22"/>
  <c r="G875" i="22"/>
  <c r="G876" i="22"/>
  <c r="G877" i="22"/>
  <c r="G878" i="22"/>
  <c r="G879" i="22"/>
  <c r="G880" i="22"/>
  <c r="G881" i="22"/>
  <c r="G882" i="22"/>
  <c r="G883" i="22"/>
  <c r="G884" i="22"/>
  <c r="G885" i="22"/>
  <c r="G886" i="22"/>
  <c r="G739" i="36"/>
  <c r="G740" i="36"/>
  <c r="G741" i="36"/>
  <c r="G742" i="36"/>
  <c r="G743" i="36"/>
  <c r="G744" i="36"/>
  <c r="G745" i="36"/>
  <c r="G746" i="36"/>
  <c r="G747" i="36"/>
  <c r="G748" i="36"/>
  <c r="G749" i="36"/>
  <c r="G750" i="36"/>
  <c r="G751" i="36"/>
  <c r="G752" i="36"/>
  <c r="G753" i="36"/>
  <c r="G754" i="36"/>
  <c r="G755" i="36"/>
  <c r="G756" i="36"/>
  <c r="G757" i="36"/>
  <c r="G758" i="36"/>
  <c r="G759" i="36"/>
  <c r="G760" i="36"/>
  <c r="G761" i="36"/>
  <c r="G762" i="36"/>
  <c r="G763" i="36"/>
  <c r="G764" i="36"/>
  <c r="G765" i="36"/>
  <c r="G766" i="36"/>
  <c r="G767" i="36"/>
  <c r="G768" i="36"/>
  <c r="G769" i="36"/>
  <c r="G770" i="36"/>
  <c r="G771" i="36"/>
  <c r="G772" i="36"/>
  <c r="G773" i="36"/>
  <c r="G774" i="36"/>
  <c r="G775" i="36"/>
  <c r="G776" i="36"/>
  <c r="G777" i="36"/>
  <c r="G778" i="36"/>
  <c r="G779" i="36"/>
  <c r="G780" i="36"/>
  <c r="G781" i="36"/>
  <c r="G782" i="36"/>
  <c r="G783" i="36"/>
  <c r="G784" i="36"/>
  <c r="G785" i="36"/>
  <c r="G786" i="36"/>
  <c r="G787" i="36"/>
  <c r="G788" i="36"/>
  <c r="G789" i="36"/>
  <c r="G790" i="36"/>
  <c r="G791" i="36"/>
  <c r="G792" i="36"/>
  <c r="G793" i="36"/>
  <c r="G794" i="36"/>
  <c r="G795" i="36"/>
  <c r="G796" i="36"/>
  <c r="G797" i="36"/>
  <c r="G798" i="36"/>
  <c r="G799" i="36"/>
  <c r="G800" i="36"/>
  <c r="G801" i="36"/>
  <c r="G802" i="36"/>
  <c r="G803" i="36"/>
  <c r="G804" i="36"/>
  <c r="G805" i="36"/>
  <c r="G806" i="36"/>
  <c r="G807" i="36"/>
  <c r="G808" i="36"/>
  <c r="G809" i="36"/>
  <c r="G810" i="36"/>
  <c r="G811" i="36"/>
  <c r="G812" i="36"/>
  <c r="G813" i="36"/>
  <c r="G814" i="36"/>
  <c r="G815" i="36"/>
  <c r="G816" i="36"/>
  <c r="G817" i="36"/>
  <c r="G818" i="36"/>
  <c r="G819" i="36"/>
  <c r="G820" i="36"/>
  <c r="G821" i="36"/>
  <c r="G822" i="36"/>
  <c r="G823" i="36"/>
  <c r="G824" i="36"/>
  <c r="G825" i="36"/>
  <c r="G826" i="36"/>
  <c r="G827" i="36"/>
  <c r="G828" i="36"/>
  <c r="G829" i="36"/>
  <c r="G830" i="36"/>
  <c r="G831" i="36"/>
  <c r="G832" i="36"/>
  <c r="G833" i="36"/>
  <c r="G834" i="36"/>
  <c r="G835" i="36"/>
  <c r="G836" i="36"/>
  <c r="G837" i="36"/>
  <c r="G760" i="40"/>
  <c r="G761" i="40"/>
  <c r="G762" i="40"/>
  <c r="G763" i="40"/>
  <c r="G764" i="40"/>
  <c r="G765" i="40"/>
  <c r="G766" i="40"/>
  <c r="G767" i="40"/>
  <c r="G768" i="40"/>
  <c r="G769" i="40"/>
  <c r="G804" i="19"/>
  <c r="G802" i="28"/>
  <c r="G803" i="28"/>
  <c r="G804" i="28"/>
  <c r="G805" i="28"/>
  <c r="G764" i="15"/>
  <c r="G765" i="15"/>
  <c r="G766" i="15"/>
  <c r="G767" i="15"/>
  <c r="G768" i="15"/>
  <c r="G769" i="15"/>
  <c r="G770" i="15"/>
  <c r="G771" i="15"/>
  <c r="G772" i="15"/>
  <c r="G773" i="15"/>
  <c r="G774" i="15"/>
  <c r="G775" i="15"/>
  <c r="G776" i="15"/>
  <c r="G777" i="15"/>
  <c r="G778" i="15"/>
  <c r="G779" i="15"/>
  <c r="G780" i="15"/>
  <c r="G781" i="15"/>
  <c r="G782" i="15"/>
  <c r="G783" i="15"/>
  <c r="G784" i="15"/>
  <c r="G785" i="15"/>
  <c r="G786" i="15"/>
  <c r="G787" i="15"/>
  <c r="G788" i="15"/>
  <c r="G789" i="15"/>
  <c r="G790" i="15"/>
  <c r="G791" i="15"/>
  <c r="G792" i="15"/>
  <c r="G793" i="15"/>
  <c r="G794" i="15"/>
  <c r="G795" i="15"/>
  <c r="G796" i="15"/>
  <c r="G797" i="15"/>
  <c r="G798" i="15"/>
  <c r="G799" i="15"/>
  <c r="G800" i="15"/>
  <c r="G801" i="15"/>
  <c r="G802" i="15"/>
  <c r="H719" i="1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15" i="8"/>
  <c r="G716" i="8"/>
  <c r="G717" i="8"/>
  <c r="G718" i="8"/>
  <c r="G719" i="8"/>
  <c r="G720" i="8"/>
  <c r="G721" i="8"/>
  <c r="G722" i="8"/>
  <c r="G723" i="8"/>
  <c r="G713" i="25"/>
  <c r="G714" i="25"/>
  <c r="G715" i="25"/>
  <c r="G716" i="25"/>
  <c r="G717" i="25"/>
  <c r="G718" i="25"/>
  <c r="G719" i="25"/>
  <c r="G720" i="25"/>
  <c r="G721" i="25"/>
  <c r="G722" i="25"/>
  <c r="G723" i="25"/>
  <c r="G724" i="25"/>
  <c r="G725" i="25"/>
  <c r="G726" i="25"/>
  <c r="G727" i="25"/>
  <c r="G728" i="25"/>
  <c r="G729" i="25"/>
  <c r="G730" i="25"/>
  <c r="G731" i="25"/>
  <c r="G732" i="25"/>
  <c r="G733" i="25"/>
  <c r="G734" i="25"/>
  <c r="G735" i="25"/>
  <c r="G736" i="25"/>
  <c r="G737" i="25"/>
  <c r="G738" i="25"/>
  <c r="G739" i="25"/>
  <c r="G740" i="25"/>
  <c r="G701" i="10"/>
  <c r="G702" i="10"/>
  <c r="G563" i="24"/>
  <c r="G564" i="24"/>
  <c r="G565" i="24"/>
  <c r="G566" i="24"/>
  <c r="G567" i="24"/>
  <c r="G568" i="24"/>
  <c r="G569" i="24"/>
  <c r="G570" i="24"/>
  <c r="G747" i="47"/>
  <c r="G748" i="47"/>
  <c r="G749" i="47"/>
  <c r="G750" i="47"/>
  <c r="G751" i="47"/>
  <c r="G656" i="34"/>
  <c r="G657" i="34"/>
  <c r="G658" i="34"/>
  <c r="G659" i="34"/>
  <c r="G660" i="34"/>
  <c r="G661" i="34"/>
  <c r="G662" i="34"/>
  <c r="G663" i="34"/>
  <c r="G664" i="34"/>
  <c r="G665" i="34"/>
  <c r="G660" i="46"/>
  <c r="G661" i="46"/>
  <c r="G662" i="46"/>
  <c r="G663" i="46"/>
  <c r="G664" i="46"/>
  <c r="G665" i="46"/>
  <c r="G666" i="46"/>
  <c r="G667" i="46"/>
  <c r="G668" i="46"/>
  <c r="G669" i="46"/>
  <c r="G670" i="46"/>
  <c r="G671" i="46"/>
  <c r="G672" i="46"/>
  <c r="G673" i="46"/>
  <c r="G674" i="46"/>
  <c r="G675" i="46"/>
  <c r="G676" i="46"/>
  <c r="G677" i="46"/>
  <c r="G633" i="31"/>
  <c r="G634" i="31"/>
  <c r="G635" i="31"/>
  <c r="G639" i="17"/>
  <c r="G640" i="17"/>
  <c r="G641" i="17"/>
  <c r="G642" i="17"/>
  <c r="G643" i="17"/>
  <c r="G644" i="17"/>
  <c r="G611" i="14"/>
  <c r="G612" i="14"/>
  <c r="G613" i="14"/>
  <c r="G614" i="14"/>
  <c r="G615" i="14"/>
  <c r="G616" i="14"/>
  <c r="G617" i="14"/>
  <c r="G618" i="14"/>
  <c r="G619" i="14"/>
  <c r="G620" i="14"/>
  <c r="G621" i="14"/>
  <c r="G622" i="14"/>
  <c r="G623" i="14"/>
  <c r="G624" i="14"/>
  <c r="G625" i="14"/>
  <c r="G626" i="14"/>
  <c r="G653" i="9"/>
  <c r="G654" i="9"/>
  <c r="G655" i="9"/>
  <c r="G656" i="9"/>
  <c r="G623" i="41"/>
  <c r="G624" i="41"/>
  <c r="G625" i="41"/>
  <c r="G626" i="41"/>
  <c r="G627" i="41"/>
  <c r="G628" i="41"/>
  <c r="G629" i="41"/>
  <c r="G630" i="41"/>
  <c r="G631" i="41"/>
  <c r="G632" i="41"/>
  <c r="G633" i="41"/>
  <c r="G634" i="41"/>
  <c r="G582" i="29"/>
  <c r="G583" i="29"/>
  <c r="G584" i="29"/>
  <c r="G585" i="29"/>
  <c r="G586" i="29"/>
  <c r="G587" i="29"/>
  <c r="G588" i="29"/>
  <c r="G589" i="29"/>
  <c r="G590" i="29"/>
  <c r="G591" i="29"/>
  <c r="G592" i="29"/>
  <c r="G593" i="29"/>
  <c r="G594" i="29"/>
  <c r="G595" i="29"/>
  <c r="G596" i="29"/>
  <c r="G597" i="29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567" i="42"/>
  <c r="G568" i="42"/>
  <c r="G569" i="42"/>
  <c r="G570" i="42"/>
  <c r="G571" i="42"/>
  <c r="G572" i="42"/>
  <c r="G573" i="42"/>
  <c r="G574" i="42"/>
  <c r="G575" i="42"/>
  <c r="G576" i="42"/>
  <c r="G577" i="42"/>
  <c r="G578" i="42"/>
  <c r="G579" i="42"/>
  <c r="G580" i="42"/>
  <c r="G581" i="42"/>
  <c r="G582" i="42"/>
  <c r="G583" i="42"/>
  <c r="G584" i="42"/>
  <c r="G585" i="42"/>
  <c r="G586" i="42"/>
  <c r="G587" i="42"/>
  <c r="G588" i="42"/>
  <c r="G589" i="42"/>
  <c r="G590" i="42"/>
  <c r="G591" i="42"/>
  <c r="G592" i="42"/>
  <c r="G555" i="21"/>
  <c r="G556" i="21"/>
  <c r="G557" i="21"/>
  <c r="G558" i="21"/>
  <c r="G537" i="30"/>
  <c r="G538" i="30"/>
  <c r="G539" i="30"/>
  <c r="G540" i="30"/>
  <c r="G541" i="30"/>
  <c r="G542" i="30"/>
  <c r="G543" i="30"/>
  <c r="G544" i="30"/>
  <c r="G545" i="30"/>
  <c r="G546" i="30"/>
  <c r="G547" i="30"/>
  <c r="G548" i="30"/>
  <c r="G549" i="30"/>
  <c r="G555" i="39"/>
  <c r="G556" i="39"/>
  <c r="G557" i="39"/>
  <c r="G558" i="39"/>
  <c r="G559" i="39"/>
  <c r="G560" i="39"/>
  <c r="G561" i="39"/>
  <c r="G562" i="39"/>
  <c r="G563" i="39"/>
  <c r="G564" i="39"/>
  <c r="G565" i="39"/>
  <c r="G566" i="39"/>
  <c r="G540" i="33"/>
  <c r="G541" i="33"/>
  <c r="G542" i="33"/>
  <c r="G543" i="33"/>
  <c r="G544" i="33"/>
  <c r="G545" i="33"/>
  <c r="G546" i="33"/>
  <c r="G547" i="33"/>
  <c r="G548" i="33"/>
  <c r="G549" i="33"/>
  <c r="G550" i="33"/>
  <c r="G551" i="33"/>
  <c r="G552" i="33"/>
  <c r="G553" i="33"/>
  <c r="G554" i="33"/>
  <c r="G555" i="33"/>
  <c r="G556" i="33"/>
  <c r="G557" i="33"/>
  <c r="G558" i="33"/>
  <c r="G559" i="33"/>
  <c r="G560" i="33"/>
  <c r="G561" i="33"/>
  <c r="G562" i="33"/>
  <c r="G563" i="33"/>
  <c r="G564" i="33"/>
  <c r="G565" i="33"/>
  <c r="G566" i="33"/>
  <c r="G567" i="33"/>
  <c r="G568" i="33"/>
  <c r="G569" i="33"/>
  <c r="G570" i="33"/>
  <c r="G571" i="33"/>
  <c r="G572" i="33"/>
  <c r="G573" i="33"/>
  <c r="G574" i="33"/>
  <c r="G575" i="33"/>
  <c r="G576" i="33"/>
  <c r="G577" i="33"/>
  <c r="G578" i="33"/>
  <c r="G579" i="33"/>
  <c r="G580" i="33"/>
  <c r="G581" i="33"/>
  <c r="G582" i="33"/>
  <c r="G583" i="33"/>
  <c r="G584" i="33"/>
  <c r="G585" i="33"/>
  <c r="G586" i="33"/>
  <c r="G587" i="33"/>
  <c r="G588" i="33"/>
  <c r="G589" i="33"/>
  <c r="G590" i="33"/>
  <c r="G544" i="37"/>
  <c r="G545" i="37"/>
  <c r="G546" i="37"/>
  <c r="G547" i="37"/>
  <c r="G548" i="37"/>
  <c r="G549" i="37"/>
  <c r="G550" i="37"/>
  <c r="G551" i="37"/>
  <c r="G585" i="16"/>
  <c r="G586" i="16"/>
  <c r="G587" i="16"/>
  <c r="G588" i="16"/>
  <c r="G589" i="16"/>
  <c r="G590" i="16"/>
  <c r="G591" i="16"/>
  <c r="G592" i="16"/>
  <c r="G593" i="16"/>
  <c r="G594" i="16"/>
  <c r="G595" i="16"/>
  <c r="G596" i="16"/>
  <c r="G518" i="43"/>
  <c r="G519" i="43"/>
  <c r="G520" i="43"/>
  <c r="G521" i="43"/>
  <c r="G522" i="43"/>
  <c r="G523" i="43"/>
  <c r="G524" i="43"/>
  <c r="G525" i="43"/>
  <c r="G526" i="43"/>
  <c r="G527" i="43"/>
  <c r="G528" i="43"/>
  <c r="G529" i="43"/>
  <c r="G530" i="43"/>
  <c r="G531" i="43"/>
  <c r="G532" i="43"/>
  <c r="G533" i="43"/>
  <c r="G534" i="43"/>
  <c r="G535" i="43"/>
  <c r="G513" i="12"/>
  <c r="G514" i="12"/>
  <c r="G515" i="12"/>
  <c r="G516" i="12"/>
  <c r="G517" i="12"/>
  <c r="G518" i="12"/>
  <c r="G519" i="12"/>
  <c r="G520" i="12"/>
  <c r="G521" i="12"/>
  <c r="G522" i="12"/>
  <c r="G523" i="12"/>
  <c r="G524" i="12"/>
  <c r="G525" i="12"/>
  <c r="G526" i="12"/>
  <c r="G527" i="12"/>
  <c r="G528" i="12"/>
  <c r="G529" i="12"/>
  <c r="G530" i="12"/>
  <c r="G531" i="12"/>
  <c r="G532" i="12"/>
  <c r="G533" i="12"/>
  <c r="G534" i="12"/>
  <c r="G535" i="12"/>
  <c r="G536" i="12"/>
  <c r="G537" i="12"/>
  <c r="G538" i="12"/>
  <c r="G539" i="12"/>
  <c r="G540" i="12"/>
  <c r="G541" i="12"/>
  <c r="G542" i="12"/>
  <c r="G543" i="12"/>
  <c r="G544" i="12"/>
  <c r="G545" i="12"/>
  <c r="G546" i="12"/>
  <c r="G547" i="12"/>
  <c r="G548" i="12"/>
  <c r="G549" i="12"/>
  <c r="G550" i="12"/>
  <c r="G551" i="12"/>
  <c r="G552" i="12"/>
  <c r="G553" i="12"/>
  <c r="G554" i="12"/>
  <c r="G555" i="12"/>
  <c r="G556" i="12"/>
  <c r="G557" i="12"/>
  <c r="G558" i="12"/>
  <c r="G559" i="12"/>
  <c r="G560" i="12"/>
  <c r="G561" i="12"/>
  <c r="G562" i="12"/>
  <c r="G563" i="12"/>
  <c r="G564" i="12"/>
  <c r="G565" i="12"/>
  <c r="G566" i="12"/>
  <c r="G567" i="12"/>
  <c r="G568" i="12"/>
  <c r="G569" i="12"/>
  <c r="G570" i="12"/>
  <c r="G571" i="12"/>
  <c r="G572" i="12"/>
  <c r="G573" i="12"/>
  <c r="G618" i="45"/>
  <c r="G619" i="45"/>
  <c r="G620" i="45"/>
  <c r="G621" i="45"/>
  <c r="G622" i="45"/>
  <c r="G623" i="45"/>
  <c r="G624" i="45"/>
  <c r="G625" i="45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628" i="13"/>
  <c r="G629" i="13"/>
  <c r="G630" i="13"/>
  <c r="G631" i="13"/>
  <c r="G632" i="13"/>
  <c r="G633" i="13"/>
  <c r="G634" i="13"/>
  <c r="G635" i="13"/>
  <c r="G636" i="13"/>
  <c r="G637" i="13"/>
  <c r="G638" i="13"/>
  <c r="G639" i="13"/>
  <c r="G640" i="13"/>
  <c r="G641" i="13"/>
  <c r="G642" i="13"/>
  <c r="G643" i="13"/>
  <c r="G644" i="13"/>
  <c r="G645" i="13"/>
  <c r="G646" i="13"/>
  <c r="G647" i="13"/>
  <c r="G648" i="13"/>
  <c r="G515" i="20"/>
  <c r="G516" i="20"/>
  <c r="G517" i="20"/>
  <c r="G518" i="20"/>
  <c r="G519" i="20"/>
  <c r="G520" i="20"/>
  <c r="G521" i="20"/>
  <c r="G522" i="20"/>
  <c r="G523" i="20"/>
  <c r="G524" i="20"/>
  <c r="G525" i="20"/>
  <c r="G526" i="20"/>
  <c r="G527" i="20"/>
  <c r="G528" i="20"/>
  <c r="G514" i="44"/>
  <c r="G515" i="44"/>
  <c r="G516" i="44"/>
  <c r="G517" i="44"/>
  <c r="G518" i="44"/>
  <c r="G519" i="44"/>
  <c r="G520" i="44"/>
  <c r="G521" i="44"/>
  <c r="G522" i="44"/>
  <c r="G523" i="44"/>
  <c r="G524" i="44"/>
  <c r="G525" i="44"/>
  <c r="G526" i="44"/>
  <c r="G527" i="44"/>
  <c r="G528" i="44"/>
  <c r="G529" i="44"/>
  <c r="G530" i="44"/>
  <c r="G531" i="44"/>
  <c r="G532" i="44"/>
  <c r="G533" i="44"/>
  <c r="G534" i="44"/>
  <c r="G535" i="44"/>
  <c r="G536" i="44"/>
  <c r="G537" i="44"/>
  <c r="G538" i="44"/>
  <c r="G539" i="44"/>
  <c r="G540" i="44"/>
  <c r="G541" i="44"/>
  <c r="G542" i="44"/>
  <c r="G543" i="44"/>
  <c r="G544" i="44"/>
  <c r="G545" i="44"/>
  <c r="G546" i="44"/>
  <c r="G547" i="44"/>
  <c r="G548" i="44"/>
  <c r="G549" i="44"/>
  <c r="G550" i="44"/>
  <c r="G551" i="44"/>
  <c r="G552" i="44"/>
  <c r="G553" i="44"/>
  <c r="G554" i="44"/>
  <c r="G555" i="44"/>
  <c r="G556" i="44"/>
  <c r="G557" i="44"/>
  <c r="G558" i="44"/>
  <c r="G559" i="44"/>
  <c r="G560" i="44"/>
  <c r="G561" i="44"/>
  <c r="G562" i="44"/>
  <c r="G563" i="44"/>
  <c r="G564" i="44"/>
  <c r="G565" i="44"/>
  <c r="G566" i="44"/>
  <c r="G567" i="44"/>
  <c r="G568" i="44"/>
  <c r="G569" i="44"/>
  <c r="G588" i="32"/>
  <c r="G589" i="32"/>
  <c r="G590" i="32"/>
  <c r="G591" i="32"/>
  <c r="G592" i="32"/>
  <c r="G593" i="32"/>
  <c r="G594" i="32"/>
  <c r="G595" i="32"/>
  <c r="G596" i="32"/>
  <c r="G944" i="27"/>
  <c r="G945" i="27"/>
  <c r="G946" i="27"/>
  <c r="G947" i="27"/>
  <c r="G948" i="27"/>
  <c r="G949" i="27"/>
  <c r="G950" i="27"/>
  <c r="G951" i="27"/>
  <c r="G952" i="27" s="1"/>
  <c r="G953" i="27" s="1"/>
  <c r="G954" i="27" s="1"/>
  <c r="G955" i="27" s="1"/>
  <c r="G956" i="27" s="1"/>
  <c r="G957" i="27" s="1"/>
  <c r="G958" i="27"/>
  <c r="G959" i="27"/>
  <c r="G960" i="27"/>
  <c r="G961" i="27"/>
  <c r="G962" i="27"/>
  <c r="G963" i="27"/>
  <c r="G964" i="27"/>
  <c r="G965" i="27"/>
  <c r="G966" i="27" s="1"/>
  <c r="G967" i="27" s="1"/>
  <c r="G968" i="27" s="1"/>
  <c r="G969" i="27" s="1"/>
  <c r="G979" i="27" s="1"/>
  <c r="G980" i="27" s="1"/>
  <c r="G981" i="27" s="1"/>
  <c r="G982" i="27" s="1"/>
  <c r="G983" i="27" s="1"/>
  <c r="G984" i="27"/>
  <c r="G985" i="27"/>
  <c r="G986" i="27"/>
  <c r="G987" i="27"/>
  <c r="G988" i="27"/>
  <c r="G989" i="27"/>
  <c r="G990" i="27"/>
  <c r="G991" i="27"/>
  <c r="G992" i="27"/>
  <c r="G993" i="27"/>
  <c r="G994" i="27"/>
  <c r="G995" i="27"/>
  <c r="G996" i="27"/>
  <c r="G997" i="27"/>
  <c r="G998" i="27"/>
  <c r="G999" i="27"/>
  <c r="G1000" i="27"/>
  <c r="G1001" i="27"/>
  <c r="G1002" i="27"/>
  <c r="G1003" i="27"/>
  <c r="G1004" i="27"/>
  <c r="G1005" i="27"/>
  <c r="G1006" i="27"/>
  <c r="G1007" i="27"/>
  <c r="G1008" i="27"/>
  <c r="G1009" i="27"/>
  <c r="G1010" i="27"/>
  <c r="G1011" i="27"/>
  <c r="G1012" i="27"/>
  <c r="G1013" i="27"/>
  <c r="G1014" i="27"/>
  <c r="G1015" i="27"/>
  <c r="G1016" i="27"/>
  <c r="G1017" i="27"/>
  <c r="G1018" i="27"/>
  <c r="G1019" i="27"/>
  <c r="G1020" i="27"/>
  <c r="G1021" i="27"/>
  <c r="G1022" i="27"/>
  <c r="G1023" i="27"/>
  <c r="G1024" i="27"/>
  <c r="G1025" i="27"/>
  <c r="G1026" i="27"/>
  <c r="G1027" i="27"/>
  <c r="G1028" i="27"/>
  <c r="G1029" i="27"/>
  <c r="G1030" i="27"/>
  <c r="G1031" i="27"/>
  <c r="G1032" i="27"/>
  <c r="G1033" i="27"/>
  <c r="G1034" i="27"/>
  <c r="G1035" i="27"/>
  <c r="G1036" i="27"/>
  <c r="G1037" i="27"/>
  <c r="G1038" i="27"/>
  <c r="G1039" i="27"/>
  <c r="G1040" i="27"/>
  <c r="G1041" i="27"/>
  <c r="G1042" i="27"/>
  <c r="G1043" i="27"/>
  <c r="G1044" i="27"/>
  <c r="G1045" i="27"/>
  <c r="G1046" i="27"/>
  <c r="G1047" i="27"/>
  <c r="G1048" i="27"/>
  <c r="G1049" i="27"/>
  <c r="G1050" i="27"/>
  <c r="G1051" i="27"/>
  <c r="G1052" i="27"/>
  <c r="G1053" i="27"/>
  <c r="G1054" i="27"/>
  <c r="G1055" i="27"/>
  <c r="G1056" i="27"/>
  <c r="G1057" i="27"/>
  <c r="G1058" i="27"/>
  <c r="G1059" i="27"/>
  <c r="G1060" i="27"/>
  <c r="G1061" i="27"/>
  <c r="G1062" i="27"/>
  <c r="G1063" i="27"/>
  <c r="G1064" i="27"/>
  <c r="G1065" i="27"/>
  <c r="G1066" i="27"/>
  <c r="G1067" i="27"/>
  <c r="G1068" i="27"/>
  <c r="G1069" i="27"/>
  <c r="G1070" i="27"/>
  <c r="G1071" i="27"/>
  <c r="G1072" i="27"/>
  <c r="G1073" i="27"/>
  <c r="G1074" i="27"/>
  <c r="G1075" i="27"/>
  <c r="G1076" i="27"/>
  <c r="G1077" i="27"/>
  <c r="G1078" i="27"/>
  <c r="G1079" i="27"/>
  <c r="G1080" i="27"/>
  <c r="G1081" i="27"/>
  <c r="G1082" i="27"/>
  <c r="G1083" i="27"/>
  <c r="G1084" i="27"/>
  <c r="G1085" i="27"/>
  <c r="G1086" i="27"/>
  <c r="G1087" i="27"/>
  <c r="G1088" i="27"/>
  <c r="G1089" i="27"/>
  <c r="G1090" i="27"/>
  <c r="G1091" i="27"/>
  <c r="G1092" i="27"/>
  <c r="G1093" i="27"/>
  <c r="G1094" i="27"/>
  <c r="G1095" i="27"/>
  <c r="G1096" i="27"/>
  <c r="G1097" i="27"/>
  <c r="G1098" i="27"/>
  <c r="G1099" i="27"/>
  <c r="G1100" i="27"/>
  <c r="G1101" i="27"/>
  <c r="G1102" i="27"/>
  <c r="G1103" i="27"/>
  <c r="G1104" i="27"/>
  <c r="G1105" i="27"/>
  <c r="G1106" i="27"/>
  <c r="G1107" i="27"/>
  <c r="G1108" i="27"/>
  <c r="G1109" i="27"/>
  <c r="G1110" i="27"/>
  <c r="G1111" i="27"/>
  <c r="G1112" i="27"/>
  <c r="G1113" i="27"/>
  <c r="G1114" i="27"/>
  <c r="G1115" i="27"/>
  <c r="G1116" i="27"/>
  <c r="G1117" i="27"/>
  <c r="G1118" i="27"/>
  <c r="G1119" i="27"/>
  <c r="G1120" i="27"/>
  <c r="G1121" i="27"/>
  <c r="G1122" i="27"/>
  <c r="G1123" i="27"/>
  <c r="G1124" i="27"/>
  <c r="G1125" i="27"/>
  <c r="G1126" i="27"/>
  <c r="G1127" i="27"/>
  <c r="G1128" i="27"/>
  <c r="G1129" i="27"/>
  <c r="G1130" i="27"/>
  <c r="G1131" i="27"/>
  <c r="G1132" i="27"/>
  <c r="G1133" i="27"/>
  <c r="G1134" i="27"/>
  <c r="G1135" i="27"/>
  <c r="G1136" i="27"/>
  <c r="G1137" i="27"/>
  <c r="G1138" i="27"/>
  <c r="G1139" i="27"/>
  <c r="G1140" i="27"/>
  <c r="G1141" i="27"/>
  <c r="G1142" i="27"/>
  <c r="G1143" i="27"/>
  <c r="G1144" i="27"/>
  <c r="G1145" i="27"/>
  <c r="G1146" i="27"/>
  <c r="G1147" i="27"/>
  <c r="G1148" i="27"/>
  <c r="G1149" i="27"/>
  <c r="G1150" i="27"/>
  <c r="G1151" i="27"/>
  <c r="G1152" i="27"/>
  <c r="G1153" i="27"/>
  <c r="G1154" i="27"/>
  <c r="G1155" i="27"/>
  <c r="G1156" i="27"/>
  <c r="G1157" i="27"/>
  <c r="G1158" i="27"/>
  <c r="G1159" i="27"/>
  <c r="G1160" i="27"/>
  <c r="G1161" i="27"/>
  <c r="G1162" i="27"/>
  <c r="G1163" i="27"/>
  <c r="G1164" i="27"/>
  <c r="G1165" i="27"/>
  <c r="G1166" i="27"/>
  <c r="G1167" i="27"/>
  <c r="G1168" i="27"/>
  <c r="G1169" i="27"/>
  <c r="G1170" i="27"/>
  <c r="G1171" i="27"/>
  <c r="G1172" i="27"/>
  <c r="G1173" i="27"/>
  <c r="G1174" i="27"/>
  <c r="G1175" i="27"/>
  <c r="G1176" i="27"/>
  <c r="G1177" i="27"/>
  <c r="G1178" i="27"/>
  <c r="G1179" i="27"/>
  <c r="G1180" i="27"/>
  <c r="G1181" i="27"/>
  <c r="G1182" i="27"/>
  <c r="G1183" i="27"/>
  <c r="G1184" i="27"/>
  <c r="G1185" i="27"/>
  <c r="G1186" i="27"/>
  <c r="G1187" i="27"/>
  <c r="G1188" i="27"/>
  <c r="G1189" i="27"/>
  <c r="G1190" i="27"/>
  <c r="G1191" i="27"/>
  <c r="G1192" i="27"/>
  <c r="G1193" i="27"/>
  <c r="G1194" i="27"/>
  <c r="G1195" i="27"/>
  <c r="G1196" i="27"/>
  <c r="G1197" i="27"/>
  <c r="G1198" i="27"/>
  <c r="G1199" i="27"/>
  <c r="G1200" i="27"/>
  <c r="G1201" i="27"/>
  <c r="G1202" i="27"/>
  <c r="G1203" i="27"/>
  <c r="G1204" i="27"/>
  <c r="G1205" i="27"/>
  <c r="G1206" i="27"/>
  <c r="G1207" i="27"/>
  <c r="G1208" i="27"/>
  <c r="G1209" i="27"/>
  <c r="G1210" i="27"/>
  <c r="G1211" i="27"/>
  <c r="G1212" i="27"/>
  <c r="G1213" i="27"/>
  <c r="G1214" i="27"/>
  <c r="G1215" i="27"/>
  <c r="G1216" i="27"/>
  <c r="G1217" i="27"/>
  <c r="G1218" i="27"/>
  <c r="G1219" i="27"/>
  <c r="G1220" i="27"/>
  <c r="G1221" i="27"/>
  <c r="G1222" i="27"/>
  <c r="G1223" i="27"/>
  <c r="G1224" i="27"/>
  <c r="G1225" i="27"/>
  <c r="G1226" i="27"/>
  <c r="G1227" i="27"/>
  <c r="G1228" i="27"/>
  <c r="G1229" i="27"/>
  <c r="G1230" i="27"/>
  <c r="G1231" i="27"/>
  <c r="G1232" i="27"/>
  <c r="G1233" i="27"/>
  <c r="G1234" i="27"/>
  <c r="G1235" i="27"/>
  <c r="G1236" i="27"/>
  <c r="G1237" i="27"/>
  <c r="G1238" i="27"/>
  <c r="G1239" i="27"/>
  <c r="G1240" i="27"/>
  <c r="G1241" i="27"/>
  <c r="G1242" i="27"/>
  <c r="G1243" i="27"/>
  <c r="G1244" i="27"/>
  <c r="G1245" i="27"/>
  <c r="G1246" i="27"/>
  <c r="G1247" i="27"/>
  <c r="G1248" i="27"/>
  <c r="G1249" i="27"/>
  <c r="G1250" i="27"/>
  <c r="G1251" i="27"/>
  <c r="G1252" i="27"/>
  <c r="G1253" i="27"/>
  <c r="G1254" i="27"/>
  <c r="G1255" i="27"/>
  <c r="G1256" i="27"/>
  <c r="G1257" i="27"/>
  <c r="G1258" i="27"/>
  <c r="G1259" i="27"/>
  <c r="G1260" i="27"/>
  <c r="G1261" i="27"/>
  <c r="G1262" i="27"/>
  <c r="G1263" i="27"/>
  <c r="G1264" i="27"/>
  <c r="G1265" i="27"/>
  <c r="G1266" i="27"/>
  <c r="G1267" i="27"/>
  <c r="G1268" i="27"/>
  <c r="G1269" i="27"/>
  <c r="G1270" i="27"/>
  <c r="G1271" i="27"/>
  <c r="G1272" i="27"/>
  <c r="G1273" i="27"/>
  <c r="G1274" i="27"/>
  <c r="G1275" i="27"/>
  <c r="G1276" i="27"/>
  <c r="G1277" i="27"/>
  <c r="G1278" i="27"/>
  <c r="G1279" i="27"/>
  <c r="G1280" i="27"/>
  <c r="G1281" i="27"/>
  <c r="G1282" i="27"/>
  <c r="G1283" i="27"/>
  <c r="G1284" i="27"/>
  <c r="G1285" i="27"/>
  <c r="G1286" i="27"/>
  <c r="G1287" i="27"/>
  <c r="G1288" i="27"/>
  <c r="G1289" i="27"/>
  <c r="G1290" i="27"/>
  <c r="G1291" i="27"/>
  <c r="G1292" i="27"/>
  <c r="G1293" i="27"/>
  <c r="G1294" i="27"/>
  <c r="G1295" i="27"/>
  <c r="G1296" i="27"/>
  <c r="G1297" i="27"/>
  <c r="G1298" i="27"/>
  <c r="G1299" i="27"/>
  <c r="G1300" i="27"/>
  <c r="G1301" i="27"/>
  <c r="G1302" i="27"/>
  <c r="G1303" i="27"/>
  <c r="G1304" i="27"/>
  <c r="G1305" i="27"/>
  <c r="G1306" i="27"/>
  <c r="G1307" i="27"/>
  <c r="G1308" i="27"/>
  <c r="G1309" i="27"/>
  <c r="G1310" i="27"/>
  <c r="G1311" i="27"/>
  <c r="G1312" i="27"/>
  <c r="G1313" i="27"/>
  <c r="G1314" i="27"/>
  <c r="G887" i="22"/>
  <c r="G888" i="22"/>
  <c r="G889" i="22"/>
  <c r="G890" i="22"/>
  <c r="G891" i="22"/>
  <c r="G892" i="22"/>
  <c r="G893" i="22"/>
  <c r="G894" i="22"/>
  <c r="G895" i="22"/>
  <c r="G838" i="36"/>
  <c r="G839" i="36"/>
  <c r="G840" i="36"/>
  <c r="G841" i="36"/>
  <c r="G842" i="36"/>
  <c r="G843" i="36"/>
  <c r="G844" i="36"/>
  <c r="G845" i="36"/>
  <c r="G846" i="36"/>
  <c r="G847" i="36"/>
  <c r="G848" i="36"/>
  <c r="G849" i="36"/>
  <c r="G850" i="36"/>
  <c r="G851" i="36"/>
  <c r="G852" i="36"/>
  <c r="G853" i="36"/>
  <c r="G854" i="36"/>
  <c r="G855" i="36"/>
  <c r="G856" i="36"/>
  <c r="G857" i="36"/>
  <c r="G858" i="36"/>
  <c r="H837" i="36"/>
  <c r="G818" i="1"/>
  <c r="G819" i="1"/>
  <c r="G820" i="1"/>
  <c r="G821" i="1"/>
  <c r="G822" i="1"/>
  <c r="G823" i="1"/>
  <c r="G824" i="1"/>
  <c r="G825" i="1"/>
  <c r="G878" i="18"/>
  <c r="G879" i="18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03" i="15"/>
  <c r="G804" i="15"/>
  <c r="G805" i="15"/>
  <c r="G806" i="15"/>
  <c r="G807" i="15"/>
  <c r="G808" i="15"/>
  <c r="G809" i="15"/>
  <c r="G810" i="15"/>
  <c r="G811" i="15"/>
  <c r="G812" i="15"/>
  <c r="G813" i="15"/>
  <c r="G814" i="15"/>
  <c r="G815" i="15"/>
  <c r="G816" i="15"/>
  <c r="G817" i="15"/>
  <c r="G818" i="15"/>
  <c r="G819" i="15"/>
  <c r="G820" i="15"/>
  <c r="G821" i="15"/>
  <c r="G822" i="15"/>
  <c r="G823" i="15"/>
  <c r="G770" i="40"/>
  <c r="G771" i="40"/>
  <c r="G772" i="40"/>
  <c r="G773" i="40"/>
  <c r="G774" i="40"/>
  <c r="G775" i="40"/>
  <c r="G776" i="40"/>
  <c r="G777" i="40"/>
  <c r="G778" i="40"/>
  <c r="G779" i="40"/>
  <c r="G780" i="40"/>
  <c r="G781" i="40"/>
  <c r="G782" i="40"/>
  <c r="G783" i="40"/>
  <c r="G784" i="40"/>
  <c r="G785" i="40"/>
  <c r="G786" i="40"/>
  <c r="G787" i="40"/>
  <c r="G788" i="40"/>
  <c r="G789" i="40"/>
  <c r="G790" i="40"/>
  <c r="G791" i="40"/>
  <c r="G792" i="40"/>
  <c r="G793" i="40"/>
  <c r="G794" i="40"/>
  <c r="G795" i="40"/>
  <c r="G796" i="40"/>
  <c r="G797" i="40"/>
  <c r="G798" i="40"/>
  <c r="G799" i="40"/>
  <c r="G800" i="40"/>
  <c r="G801" i="40"/>
  <c r="G783" i="3"/>
  <c r="G784" i="3"/>
  <c r="G785" i="3"/>
  <c r="G786" i="3"/>
  <c r="G787" i="3"/>
  <c r="G788" i="3"/>
  <c r="G789" i="3"/>
  <c r="G790" i="3"/>
  <c r="G791" i="3"/>
  <c r="G792" i="3"/>
  <c r="G793" i="3"/>
  <c r="G794" i="3"/>
  <c r="G806" i="28"/>
  <c r="G807" i="28"/>
  <c r="G808" i="28"/>
  <c r="G805" i="19"/>
  <c r="G806" i="19"/>
  <c r="G807" i="19"/>
  <c r="G808" i="19"/>
  <c r="G809" i="19"/>
  <c r="G810" i="19"/>
  <c r="G811" i="19"/>
  <c r="G812" i="19"/>
  <c r="G813" i="19"/>
  <c r="G814" i="19"/>
  <c r="G815" i="19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666" i="34"/>
  <c r="G667" i="34"/>
  <c r="G668" i="34"/>
  <c r="G669" i="34"/>
  <c r="G670" i="34"/>
  <c r="G671" i="34"/>
  <c r="G672" i="34"/>
  <c r="G673" i="34"/>
  <c r="G674" i="34"/>
  <c r="G675" i="34"/>
  <c r="G676" i="34"/>
  <c r="G677" i="34"/>
  <c r="G741" i="25"/>
  <c r="G742" i="25"/>
  <c r="G743" i="25"/>
  <c r="G744" i="25"/>
  <c r="G678" i="46"/>
  <c r="G679" i="46"/>
  <c r="G680" i="46"/>
  <c r="G681" i="46"/>
  <c r="G682" i="46"/>
  <c r="G683" i="46"/>
  <c r="G684" i="46"/>
  <c r="G685" i="46"/>
  <c r="G686" i="46"/>
  <c r="G687" i="46"/>
  <c r="G688" i="46"/>
  <c r="G689" i="46"/>
  <c r="G690" i="46"/>
  <c r="G691" i="46"/>
  <c r="G692" i="46"/>
  <c r="G693" i="46"/>
  <c r="G694" i="46"/>
  <c r="G695" i="46"/>
  <c r="G696" i="46"/>
  <c r="G697" i="46"/>
  <c r="G698" i="46"/>
  <c r="G699" i="46"/>
  <c r="G700" i="46"/>
  <c r="G701" i="46"/>
  <c r="G571" i="24"/>
  <c r="G572" i="24"/>
  <c r="G573" i="24"/>
  <c r="G574" i="24"/>
  <c r="G575" i="24"/>
  <c r="G576" i="24"/>
  <c r="G577" i="24"/>
  <c r="G578" i="24"/>
  <c r="G579" i="24"/>
  <c r="G580" i="24"/>
  <c r="G581" i="24"/>
  <c r="G582" i="24"/>
  <c r="G583" i="24"/>
  <c r="G584" i="24"/>
  <c r="G585" i="24"/>
  <c r="G586" i="24"/>
  <c r="G587" i="24"/>
  <c r="G588" i="24"/>
  <c r="G589" i="24"/>
  <c r="G590" i="24"/>
  <c r="G591" i="24"/>
  <c r="G592" i="24"/>
  <c r="G593" i="24"/>
  <c r="G594" i="24"/>
  <c r="G595" i="24"/>
  <c r="G596" i="24"/>
  <c r="G597" i="24"/>
  <c r="G598" i="24"/>
  <c r="G599" i="24"/>
  <c r="G600" i="24"/>
  <c r="G601" i="24"/>
  <c r="G602" i="24"/>
  <c r="G603" i="24"/>
  <c r="G604" i="24"/>
  <c r="G605" i="24"/>
  <c r="G606" i="24"/>
  <c r="G607" i="24"/>
  <c r="G608" i="24"/>
  <c r="G609" i="24"/>
  <c r="G610" i="24"/>
  <c r="G611" i="24"/>
  <c r="G612" i="24"/>
  <c r="G724" i="8"/>
  <c r="G725" i="8"/>
  <c r="G726" i="8"/>
  <c r="G727" i="8"/>
  <c r="G728" i="8"/>
  <c r="G729" i="8"/>
  <c r="G730" i="8"/>
  <c r="G731" i="8"/>
  <c r="G732" i="8"/>
  <c r="G733" i="8"/>
  <c r="G734" i="8"/>
  <c r="G735" i="8"/>
  <c r="G736" i="8"/>
  <c r="G737" i="8"/>
  <c r="G702" i="46"/>
  <c r="G703" i="46"/>
  <c r="G704" i="46"/>
  <c r="G705" i="46"/>
  <c r="G706" i="46"/>
  <c r="G707" i="46"/>
  <c r="G708" i="46"/>
  <c r="G709" i="46"/>
  <c r="G710" i="46"/>
  <c r="G752" i="47"/>
  <c r="G753" i="47"/>
  <c r="G754" i="47"/>
  <c r="G755" i="47"/>
  <c r="G756" i="47"/>
  <c r="G757" i="47"/>
  <c r="G758" i="47"/>
  <c r="G759" i="47"/>
  <c r="G678" i="34"/>
  <c r="G679" i="34"/>
  <c r="G680" i="34"/>
  <c r="G681" i="34"/>
  <c r="G682" i="34"/>
  <c r="G683" i="34"/>
  <c r="G684" i="34"/>
  <c r="G685" i="34"/>
  <c r="G686" i="34"/>
  <c r="G687" i="34"/>
  <c r="G688" i="34"/>
  <c r="G689" i="34"/>
  <c r="G690" i="34"/>
  <c r="G691" i="34"/>
  <c r="G636" i="31"/>
  <c r="G637" i="31"/>
  <c r="G638" i="31"/>
  <c r="G639" i="31"/>
  <c r="G640" i="31"/>
  <c r="G641" i="31"/>
  <c r="G642" i="31"/>
  <c r="G643" i="31"/>
  <c r="G644" i="31"/>
  <c r="G645" i="31"/>
  <c r="G646" i="31"/>
  <c r="G647" i="31"/>
  <c r="G648" i="31"/>
  <c r="G649" i="31"/>
  <c r="G650" i="31"/>
  <c r="G651" i="31"/>
  <c r="G652" i="31"/>
  <c r="G653" i="31"/>
  <c r="G654" i="31"/>
  <c r="G655" i="31"/>
  <c r="G656" i="31"/>
  <c r="G657" i="31"/>
  <c r="G658" i="31"/>
  <c r="G659" i="31"/>
  <c r="G660" i="31"/>
  <c r="G661" i="31"/>
  <c r="G662" i="31"/>
  <c r="G663" i="31"/>
  <c r="G664" i="31"/>
  <c r="G665" i="31"/>
  <c r="G666" i="31"/>
  <c r="G667" i="31"/>
  <c r="G668" i="31"/>
  <c r="G669" i="31"/>
  <c r="G670" i="31"/>
  <c r="G671" i="31"/>
  <c r="G672" i="31"/>
  <c r="G673" i="31"/>
  <c r="G674" i="31"/>
  <c r="G675" i="31"/>
  <c r="G676" i="31"/>
  <c r="G677" i="31"/>
  <c r="G678" i="31"/>
  <c r="G679" i="31"/>
  <c r="G680" i="31"/>
  <c r="G681" i="31"/>
  <c r="G682" i="31"/>
  <c r="G683" i="31"/>
  <c r="G684" i="31"/>
  <c r="G685" i="31"/>
  <c r="G686" i="31"/>
  <c r="G687" i="31"/>
  <c r="G688" i="31"/>
  <c r="G689" i="31"/>
  <c r="G690" i="31"/>
  <c r="G691" i="31"/>
  <c r="G627" i="14"/>
  <c r="G628" i="14"/>
  <c r="G629" i="14"/>
  <c r="G630" i="14"/>
  <c r="G631" i="14"/>
  <c r="G632" i="14"/>
  <c r="G633" i="14"/>
  <c r="G634" i="14"/>
  <c r="G635" i="14"/>
  <c r="G636" i="14"/>
  <c r="G637" i="14"/>
  <c r="G638" i="14"/>
  <c r="G639" i="14"/>
  <c r="G640" i="14"/>
  <c r="G641" i="14"/>
  <c r="G642" i="14"/>
  <c r="G643" i="14"/>
  <c r="G644" i="14"/>
  <c r="G645" i="14"/>
  <c r="G646" i="14"/>
  <c r="G647" i="14"/>
  <c r="G648" i="14"/>
  <c r="G649" i="14"/>
  <c r="G650" i="14"/>
  <c r="G651" i="14"/>
  <c r="G652" i="14"/>
  <c r="G653" i="14"/>
  <c r="G654" i="14"/>
  <c r="G655" i="14"/>
  <c r="G656" i="14"/>
  <c r="G657" i="14"/>
  <c r="G658" i="14"/>
  <c r="G659" i="14"/>
  <c r="G660" i="14"/>
  <c r="G661" i="14"/>
  <c r="G662" i="14"/>
  <c r="G645" i="17"/>
  <c r="G646" i="17"/>
  <c r="G647" i="17"/>
  <c r="G648" i="17"/>
  <c r="G649" i="17"/>
  <c r="G650" i="17"/>
  <c r="G652" i="5"/>
  <c r="G653" i="5"/>
  <c r="G654" i="5"/>
  <c r="G635" i="41"/>
  <c r="G636" i="41"/>
  <c r="G570" i="44"/>
  <c r="G571" i="44"/>
  <c r="G572" i="44"/>
  <c r="G573" i="44"/>
  <c r="G574" i="44"/>
  <c r="G575" i="44"/>
  <c r="G576" i="44"/>
  <c r="G577" i="44"/>
  <c r="G578" i="44"/>
  <c r="G579" i="44"/>
  <c r="G580" i="44"/>
  <c r="G581" i="44"/>
  <c r="G582" i="44"/>
  <c r="G583" i="44"/>
  <c r="G584" i="44"/>
  <c r="G585" i="44"/>
  <c r="G586" i="44"/>
  <c r="G587" i="44"/>
  <c r="G588" i="44"/>
  <c r="G589" i="44"/>
  <c r="G590" i="44"/>
  <c r="G591" i="44"/>
  <c r="G592" i="44"/>
  <c r="G593" i="44"/>
  <c r="G594" i="44"/>
  <c r="G595" i="44"/>
  <c r="G596" i="44"/>
  <c r="G597" i="44"/>
  <c r="G598" i="44"/>
  <c r="G599" i="44"/>
  <c r="G600" i="44"/>
  <c r="G601" i="44"/>
  <c r="G602" i="44"/>
  <c r="G603" i="44"/>
  <c r="G604" i="44"/>
  <c r="G605" i="44"/>
  <c r="G606" i="44"/>
  <c r="G607" i="44"/>
  <c r="G608" i="44"/>
  <c r="G609" i="44"/>
  <c r="G610" i="44"/>
  <c r="G611" i="44"/>
  <c r="G612" i="44"/>
  <c r="G613" i="44"/>
  <c r="G614" i="44"/>
  <c r="G615" i="44"/>
  <c r="G616" i="44"/>
  <c r="G617" i="44"/>
  <c r="G618" i="44"/>
  <c r="G619" i="44"/>
  <c r="G620" i="44"/>
  <c r="G621" i="44"/>
  <c r="G622" i="44"/>
  <c r="G623" i="44"/>
  <c r="G624" i="44"/>
  <c r="G625" i="44"/>
  <c r="G626" i="44"/>
  <c r="G627" i="44"/>
  <c r="G628" i="44"/>
  <c r="G629" i="44"/>
  <c r="G630" i="44"/>
  <c r="G631" i="44"/>
  <c r="G632" i="44"/>
  <c r="G633" i="44"/>
  <c r="G634" i="44"/>
  <c r="G635" i="44"/>
  <c r="G636" i="44"/>
  <c r="G637" i="44"/>
  <c r="G638" i="44"/>
  <c r="G639" i="44"/>
  <c r="G640" i="44"/>
  <c r="G641" i="44"/>
  <c r="G642" i="44"/>
  <c r="G643" i="44"/>
  <c r="G644" i="44"/>
  <c r="G645" i="44"/>
  <c r="G646" i="44"/>
  <c r="G647" i="44"/>
  <c r="G648" i="44"/>
  <c r="G649" i="44"/>
  <c r="G650" i="44"/>
  <c r="G651" i="44"/>
  <c r="G652" i="44"/>
  <c r="G653" i="44"/>
  <c r="G654" i="44"/>
  <c r="G657" i="9"/>
  <c r="G658" i="9"/>
  <c r="G659" i="9"/>
  <c r="G660" i="9"/>
  <c r="G661" i="9"/>
  <c r="G662" i="9"/>
  <c r="G663" i="9"/>
  <c r="G574" i="12"/>
  <c r="G575" i="12"/>
  <c r="G576" i="12"/>
  <c r="G577" i="12"/>
  <c r="G578" i="12"/>
  <c r="G579" i="12"/>
  <c r="G580" i="12"/>
  <c r="G581" i="12"/>
  <c r="G582" i="12"/>
  <c r="G583" i="12"/>
  <c r="G584" i="12"/>
  <c r="G585" i="12"/>
  <c r="G586" i="12"/>
  <c r="G587" i="12"/>
  <c r="G588" i="12"/>
  <c r="G589" i="12"/>
  <c r="G590" i="12"/>
  <c r="G591" i="12"/>
  <c r="G592" i="12"/>
  <c r="G593" i="12"/>
  <c r="G594" i="12"/>
  <c r="G595" i="12"/>
  <c r="G596" i="12"/>
  <c r="G597" i="12"/>
  <c r="G598" i="12"/>
  <c r="G599" i="12"/>
  <c r="G600" i="12"/>
  <c r="G601" i="12"/>
  <c r="G602" i="12"/>
  <c r="G603" i="12"/>
  <c r="G604" i="12"/>
  <c r="G605" i="12"/>
  <c r="G606" i="12"/>
  <c r="G607" i="12"/>
  <c r="G598" i="29"/>
  <c r="G599" i="29"/>
  <c r="G600" i="29"/>
  <c r="G601" i="29"/>
  <c r="G602" i="29"/>
  <c r="G603" i="29"/>
  <c r="G604" i="29"/>
  <c r="G605" i="29"/>
  <c r="G606" i="29"/>
  <c r="G607" i="29"/>
  <c r="G608" i="29"/>
  <c r="G609" i="29"/>
  <c r="G610" i="29"/>
  <c r="G611" i="29"/>
  <c r="G612" i="29"/>
  <c r="G613" i="29"/>
  <c r="G614" i="29"/>
  <c r="G615" i="29"/>
  <c r="G616" i="29"/>
  <c r="G617" i="29"/>
  <c r="G618" i="29"/>
  <c r="G619" i="29"/>
  <c r="G620" i="29"/>
  <c r="G621" i="29"/>
  <c r="G622" i="29"/>
  <c r="G623" i="29"/>
  <c r="G624" i="29"/>
  <c r="G591" i="33"/>
  <c r="G592" i="33"/>
  <c r="G593" i="33"/>
  <c r="G594" i="33"/>
  <c r="G595" i="33"/>
  <c r="G596" i="33"/>
  <c r="G597" i="33"/>
  <c r="G598" i="33"/>
  <c r="G599" i="33"/>
  <c r="G600" i="33"/>
  <c r="G601" i="33"/>
  <c r="G602" i="33"/>
  <c r="G603" i="33"/>
  <c r="G604" i="33"/>
  <c r="G605" i="33"/>
  <c r="G606" i="33"/>
  <c r="G593" i="42"/>
  <c r="G594" i="42"/>
  <c r="G595" i="42"/>
  <c r="G596" i="42"/>
  <c r="G597" i="42"/>
  <c r="G598" i="42"/>
  <c r="G599" i="42"/>
  <c r="G600" i="42"/>
  <c r="G601" i="42"/>
  <c r="G602" i="42"/>
  <c r="G559" i="21"/>
  <c r="G560" i="21"/>
  <c r="G561" i="21"/>
  <c r="G562" i="21"/>
  <c r="G563" i="21"/>
  <c r="G550" i="30"/>
  <c r="G551" i="30"/>
  <c r="G552" i="30"/>
  <c r="G553" i="30"/>
  <c r="G573" i="2"/>
  <c r="G574" i="2"/>
  <c r="G575" i="2"/>
  <c r="G576" i="2"/>
  <c r="G577" i="2"/>
  <c r="G578" i="2"/>
  <c r="G579" i="2"/>
  <c r="G567" i="39"/>
  <c r="G536" i="43"/>
  <c r="G537" i="43"/>
  <c r="G552" i="37"/>
  <c r="G553" i="37"/>
  <c r="G554" i="37"/>
  <c r="G555" i="37"/>
  <c r="G556" i="37"/>
  <c r="G557" i="37"/>
  <c r="G558" i="37"/>
  <c r="G559" i="37"/>
  <c r="G560" i="37"/>
  <c r="G597" i="16"/>
  <c r="G598" i="16"/>
  <c r="G599" i="16"/>
  <c r="G600" i="16"/>
  <c r="G601" i="16"/>
  <c r="G602" i="16"/>
  <c r="G603" i="16"/>
  <c r="G604" i="16"/>
  <c r="G605" i="16"/>
  <c r="G606" i="16"/>
  <c r="G607" i="16"/>
  <c r="G608" i="16"/>
  <c r="G609" i="16"/>
  <c r="G610" i="16"/>
  <c r="G611" i="16"/>
  <c r="G597" i="32"/>
  <c r="G598" i="32"/>
  <c r="G599" i="32"/>
  <c r="G600" i="32"/>
  <c r="G601" i="32"/>
  <c r="G602" i="32"/>
  <c r="G603" i="32"/>
  <c r="G604" i="32"/>
  <c r="G605" i="32"/>
  <c r="G606" i="32"/>
  <c r="G607" i="32"/>
  <c r="G529" i="20"/>
  <c r="G530" i="20"/>
  <c r="G649" i="13"/>
  <c r="G650" i="13"/>
  <c r="G651" i="13"/>
  <c r="G626" i="45"/>
  <c r="G627" i="45"/>
  <c r="G628" i="45"/>
  <c r="G629" i="45"/>
  <c r="G630" i="45"/>
  <c r="C31" i="48"/>
  <c r="AC31" i="48"/>
  <c r="G1315" i="27"/>
  <c r="G1316" i="27"/>
  <c r="G1317" i="27"/>
  <c r="G1318" i="27"/>
  <c r="G1319" i="27"/>
  <c r="G1320" i="27"/>
  <c r="G1321" i="27"/>
  <c r="G1322" i="27"/>
  <c r="G1323" i="27"/>
  <c r="G859" i="36"/>
  <c r="G860" i="36"/>
  <c r="G861" i="36"/>
  <c r="G862" i="36"/>
  <c r="G863" i="36"/>
  <c r="G864" i="36"/>
  <c r="G865" i="36"/>
  <c r="G866" i="36"/>
  <c r="G867" i="36"/>
  <c r="G868" i="36"/>
  <c r="G869" i="36"/>
  <c r="G896" i="22"/>
  <c r="G897" i="22"/>
  <c r="G898" i="22"/>
  <c r="G899" i="22"/>
  <c r="G900" i="22"/>
  <c r="G901" i="22"/>
  <c r="G902" i="22"/>
  <c r="G903" i="22"/>
  <c r="G904" i="22"/>
  <c r="G905" i="22"/>
  <c r="G880" i="18"/>
  <c r="G881" i="18"/>
  <c r="G882" i="18"/>
  <c r="G883" i="18"/>
  <c r="G884" i="18"/>
  <c r="G885" i="18"/>
  <c r="G886" i="18"/>
  <c r="G887" i="18"/>
  <c r="G888" i="18"/>
  <c r="G889" i="18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H849" i="36"/>
  <c r="G841" i="4"/>
  <c r="G842" i="4"/>
  <c r="G843" i="4"/>
  <c r="G802" i="40"/>
  <c r="G803" i="40"/>
  <c r="G804" i="40"/>
  <c r="G805" i="40"/>
  <c r="G806" i="40"/>
  <c r="G807" i="40"/>
  <c r="G808" i="40"/>
  <c r="G809" i="40"/>
  <c r="G810" i="40"/>
  <c r="G824" i="15"/>
  <c r="G825" i="15"/>
  <c r="G826" i="15"/>
  <c r="G827" i="15"/>
  <c r="G828" i="15"/>
  <c r="G829" i="15"/>
  <c r="G830" i="15"/>
  <c r="G831" i="15"/>
  <c r="G832" i="15"/>
  <c r="G833" i="15"/>
  <c r="G834" i="15"/>
  <c r="G835" i="15"/>
  <c r="G836" i="15"/>
  <c r="G837" i="15"/>
  <c r="G838" i="15"/>
  <c r="G839" i="15"/>
  <c r="G840" i="15"/>
  <c r="G841" i="15"/>
  <c r="G842" i="15"/>
  <c r="G843" i="15"/>
  <c r="G844" i="15"/>
  <c r="G845" i="15"/>
  <c r="G846" i="15"/>
  <c r="G847" i="15"/>
  <c r="G848" i="15"/>
  <c r="G849" i="15"/>
  <c r="G850" i="15"/>
  <c r="G851" i="15"/>
  <c r="G852" i="15"/>
  <c r="G853" i="15"/>
  <c r="G854" i="15"/>
  <c r="G855" i="15"/>
  <c r="G856" i="15"/>
  <c r="G857" i="15"/>
  <c r="G858" i="15"/>
  <c r="G859" i="15"/>
  <c r="G860" i="15"/>
  <c r="G861" i="15"/>
  <c r="G862" i="15"/>
  <c r="G863" i="15"/>
  <c r="G795" i="3"/>
  <c r="G796" i="3"/>
  <c r="G816" i="19"/>
  <c r="G817" i="19"/>
  <c r="G818" i="19"/>
  <c r="G819" i="19"/>
  <c r="G820" i="19"/>
  <c r="G821" i="19"/>
  <c r="G822" i="19"/>
  <c r="G809" i="28"/>
  <c r="G810" i="28"/>
  <c r="G811" i="28"/>
  <c r="G812" i="28"/>
  <c r="G813" i="28"/>
  <c r="G814" i="28"/>
  <c r="G815" i="28"/>
  <c r="G816" i="28"/>
  <c r="G817" i="28"/>
  <c r="G818" i="28"/>
  <c r="G819" i="28"/>
  <c r="G820" i="28"/>
  <c r="G821" i="28"/>
  <c r="G822" i="28"/>
  <c r="G823" i="28"/>
  <c r="G824" i="28"/>
  <c r="G823" i="19"/>
  <c r="G824" i="19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38" i="8"/>
  <c r="G739" i="8"/>
  <c r="G740" i="8"/>
  <c r="G741" i="8"/>
  <c r="G745" i="25"/>
  <c r="G746" i="25"/>
  <c r="G760" i="47"/>
  <c r="G761" i="47"/>
  <c r="G762" i="47"/>
  <c r="G763" i="47"/>
  <c r="G764" i="47"/>
  <c r="G765" i="47"/>
  <c r="G766" i="47"/>
  <c r="G767" i="47"/>
  <c r="G768" i="47"/>
  <c r="G769" i="47"/>
  <c r="G770" i="47"/>
  <c r="G771" i="47"/>
  <c r="G772" i="47"/>
  <c r="G773" i="47"/>
  <c r="G774" i="47"/>
  <c r="G775" i="47"/>
  <c r="G776" i="47"/>
  <c r="G777" i="47"/>
  <c r="G778" i="47"/>
  <c r="G779" i="47"/>
  <c r="G780" i="47"/>
  <c r="G781" i="47"/>
  <c r="G782" i="47"/>
  <c r="G783" i="47"/>
  <c r="G784" i="47"/>
  <c r="G692" i="31"/>
  <c r="G693" i="31"/>
  <c r="G735" i="11"/>
  <c r="G736" i="11"/>
  <c r="G737" i="11"/>
  <c r="G738" i="11"/>
  <c r="G739" i="11"/>
  <c r="G740" i="11"/>
  <c r="G613" i="24"/>
  <c r="G614" i="24"/>
  <c r="G615" i="24"/>
  <c r="G616" i="24"/>
  <c r="G617" i="24"/>
  <c r="G618" i="24"/>
  <c r="G663" i="14"/>
  <c r="G664" i="14"/>
  <c r="G665" i="14"/>
  <c r="G666" i="14"/>
  <c r="G667" i="14"/>
  <c r="G668" i="14"/>
  <c r="G669" i="14"/>
  <c r="G670" i="14"/>
  <c r="G671" i="14"/>
  <c r="G672" i="14"/>
  <c r="G673" i="14"/>
  <c r="G674" i="14"/>
  <c r="G675" i="14"/>
  <c r="G676" i="14"/>
  <c r="G677" i="14"/>
  <c r="G678" i="14"/>
  <c r="G679" i="14"/>
  <c r="G680" i="14"/>
  <c r="G681" i="14"/>
  <c r="G682" i="14"/>
  <c r="G683" i="14"/>
  <c r="G684" i="14"/>
  <c r="G685" i="14"/>
  <c r="G686" i="14"/>
  <c r="G687" i="14"/>
  <c r="G688" i="14"/>
  <c r="G689" i="14"/>
  <c r="G690" i="14"/>
  <c r="G691" i="14"/>
  <c r="G692" i="14"/>
  <c r="G693" i="14"/>
  <c r="G694" i="14"/>
  <c r="G695" i="14"/>
  <c r="G696" i="14"/>
  <c r="G697" i="14"/>
  <c r="G698" i="14"/>
  <c r="G699" i="14"/>
  <c r="G700" i="14"/>
  <c r="G701" i="14"/>
  <c r="G702" i="14"/>
  <c r="G703" i="14"/>
  <c r="G704" i="14"/>
  <c r="G705" i="14"/>
  <c r="G706" i="14"/>
  <c r="G655" i="44"/>
  <c r="G656" i="44"/>
  <c r="G657" i="44"/>
  <c r="G658" i="44"/>
  <c r="G659" i="44"/>
  <c r="G660" i="44"/>
  <c r="G661" i="44"/>
  <c r="G662" i="44"/>
  <c r="G663" i="44"/>
  <c r="G664" i="44"/>
  <c r="G665" i="44"/>
  <c r="G711" i="46"/>
  <c r="G712" i="46"/>
  <c r="G713" i="46"/>
  <c r="G714" i="46"/>
  <c r="G715" i="46"/>
  <c r="G716" i="46"/>
  <c r="G717" i="46"/>
  <c r="G718" i="46"/>
  <c r="G719" i="46"/>
  <c r="G720" i="46"/>
  <c r="G721" i="46"/>
  <c r="G722" i="46"/>
  <c r="G723" i="46"/>
  <c r="G724" i="46"/>
  <c r="G725" i="46"/>
  <c r="G726" i="46"/>
  <c r="G727" i="46"/>
  <c r="G728" i="46"/>
  <c r="G729" i="46"/>
  <c r="G730" i="46"/>
  <c r="G731" i="46"/>
  <c r="G732" i="46"/>
  <c r="G733" i="46"/>
  <c r="G734" i="46"/>
  <c r="G735" i="46"/>
  <c r="G736" i="46"/>
  <c r="G737" i="46"/>
  <c r="G692" i="34"/>
  <c r="G693" i="34"/>
  <c r="G694" i="34"/>
  <c r="G695" i="34"/>
  <c r="G696" i="34"/>
  <c r="G697" i="34"/>
  <c r="G698" i="34"/>
  <c r="G699" i="34"/>
  <c r="G700" i="34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651" i="17"/>
  <c r="G652" i="17"/>
  <c r="G653" i="17"/>
  <c r="G654" i="17"/>
  <c r="G637" i="41"/>
  <c r="G638" i="41"/>
  <c r="G639" i="41"/>
  <c r="G640" i="41"/>
  <c r="G641" i="41"/>
  <c r="G642" i="41"/>
  <c r="G643" i="41"/>
  <c r="G644" i="41"/>
  <c r="G645" i="41"/>
  <c r="G646" i="41"/>
  <c r="G647" i="41"/>
  <c r="G648" i="41"/>
  <c r="G625" i="29"/>
  <c r="G626" i="29"/>
  <c r="G627" i="29"/>
  <c r="G628" i="29"/>
  <c r="G629" i="29"/>
  <c r="G630" i="29"/>
  <c r="G631" i="29"/>
  <c r="G632" i="29"/>
  <c r="G633" i="29"/>
  <c r="G634" i="29"/>
  <c r="G614" i="35"/>
  <c r="G615" i="35"/>
  <c r="G616" i="35"/>
  <c r="G617" i="35"/>
  <c r="G618" i="35"/>
  <c r="G619" i="35"/>
  <c r="G620" i="35"/>
  <c r="G621" i="35"/>
  <c r="G622" i="35"/>
  <c r="G623" i="35"/>
  <c r="G624" i="35"/>
  <c r="G625" i="35"/>
  <c r="G626" i="35"/>
  <c r="G627" i="35"/>
  <c r="G628" i="35"/>
  <c r="G629" i="35"/>
  <c r="G630" i="35"/>
  <c r="G631" i="35"/>
  <c r="G632" i="35"/>
  <c r="G633" i="35"/>
  <c r="G634" i="35"/>
  <c r="G635" i="35"/>
  <c r="G636" i="35"/>
  <c r="G637" i="35"/>
  <c r="G638" i="35"/>
  <c r="G639" i="35"/>
  <c r="G640" i="35"/>
  <c r="G641" i="35"/>
  <c r="G642" i="35"/>
  <c r="G643" i="35"/>
  <c r="G644" i="35"/>
  <c r="G645" i="35"/>
  <c r="G646" i="35"/>
  <c r="G647" i="35"/>
  <c r="G648" i="35"/>
  <c r="G649" i="35"/>
  <c r="G650" i="35"/>
  <c r="G651" i="35"/>
  <c r="G652" i="35"/>
  <c r="G653" i="35"/>
  <c r="G654" i="35"/>
  <c r="G655" i="35"/>
  <c r="G656" i="35"/>
  <c r="G657" i="35"/>
  <c r="G658" i="35"/>
  <c r="G659" i="35"/>
  <c r="G660" i="35"/>
  <c r="G661" i="35"/>
  <c r="G662" i="35"/>
  <c r="G663" i="35"/>
  <c r="G664" i="35"/>
  <c r="G665" i="35"/>
  <c r="G666" i="35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07" i="33"/>
  <c r="G608" i="33"/>
  <c r="G609" i="33"/>
  <c r="G610" i="33"/>
  <c r="G611" i="33"/>
  <c r="G612" i="33"/>
  <c r="G613" i="33"/>
  <c r="G614" i="33"/>
  <c r="G615" i="33"/>
  <c r="G616" i="33"/>
  <c r="G603" i="42"/>
  <c r="G604" i="42"/>
  <c r="G605" i="42"/>
  <c r="G606" i="42"/>
  <c r="G607" i="42"/>
  <c r="G608" i="42"/>
  <c r="G609" i="42"/>
  <c r="G610" i="42"/>
  <c r="G611" i="42"/>
  <c r="G612" i="42"/>
  <c r="G613" i="42"/>
  <c r="G614" i="42"/>
  <c r="G615" i="42"/>
  <c r="G616" i="42"/>
  <c r="G617" i="42"/>
  <c r="G618" i="42"/>
  <c r="G564" i="21"/>
  <c r="G554" i="30"/>
  <c r="G555" i="30"/>
  <c r="G556" i="30"/>
  <c r="G557" i="30"/>
  <c r="G558" i="30"/>
  <c r="G559" i="30"/>
  <c r="G560" i="30"/>
  <c r="G561" i="30"/>
  <c r="G562" i="30"/>
  <c r="G563" i="30"/>
  <c r="G564" i="30"/>
  <c r="G565" i="30"/>
  <c r="G566" i="30"/>
  <c r="G567" i="30"/>
  <c r="G568" i="30"/>
  <c r="G569" i="30"/>
  <c r="G568" i="39"/>
  <c r="G569" i="39"/>
  <c r="G570" i="39"/>
  <c r="G571" i="39"/>
  <c r="G572" i="39"/>
  <c r="G573" i="39"/>
  <c r="G574" i="39"/>
  <c r="G580" i="2"/>
  <c r="G581" i="2"/>
  <c r="G582" i="2"/>
  <c r="G583" i="2"/>
  <c r="G584" i="2"/>
  <c r="G585" i="2"/>
  <c r="G586" i="2"/>
  <c r="G538" i="43"/>
  <c r="G539" i="43"/>
  <c r="G540" i="43"/>
  <c r="G541" i="43"/>
  <c r="G542" i="43"/>
  <c r="G543" i="43"/>
  <c r="G544" i="43"/>
  <c r="G545" i="43"/>
  <c r="G531" i="20"/>
  <c r="G532" i="20"/>
  <c r="G533" i="20"/>
  <c r="G534" i="20"/>
  <c r="G535" i="20"/>
  <c r="G536" i="20"/>
  <c r="G608" i="32"/>
  <c r="G612" i="16"/>
  <c r="G561" i="37"/>
  <c r="G562" i="37"/>
  <c r="G563" i="37"/>
  <c r="G564" i="37"/>
  <c r="G565" i="37"/>
  <c r="G566" i="37"/>
  <c r="G567" i="37"/>
  <c r="G568" i="37"/>
  <c r="G569" i="37"/>
  <c r="G570" i="37"/>
  <c r="G571" i="37"/>
  <c r="G572" i="37"/>
  <c r="G573" i="37"/>
  <c r="G574" i="37"/>
  <c r="G575" i="37"/>
  <c r="G576" i="37"/>
  <c r="G577" i="37"/>
  <c r="G578" i="37"/>
  <c r="G579" i="37"/>
  <c r="G580" i="37"/>
  <c r="G652" i="13"/>
  <c r="G653" i="13"/>
  <c r="G654" i="13"/>
  <c r="G655" i="13"/>
  <c r="G631" i="45"/>
  <c r="G632" i="45"/>
  <c r="G633" i="45"/>
  <c r="G634" i="45"/>
  <c r="G635" i="45"/>
  <c r="G636" i="45"/>
  <c r="G637" i="45"/>
  <c r="G638" i="45"/>
  <c r="G639" i="45"/>
  <c r="G640" i="45"/>
  <c r="G641" i="45"/>
  <c r="G642" i="45"/>
  <c r="G643" i="45"/>
  <c r="G644" i="45"/>
  <c r="G645" i="45"/>
  <c r="G646" i="45"/>
  <c r="G647" i="45"/>
  <c r="G648" i="45"/>
  <c r="G649" i="45"/>
  <c r="G650" i="45"/>
  <c r="G651" i="45"/>
  <c r="G652" i="45"/>
  <c r="G653" i="45"/>
  <c r="G654" i="45"/>
  <c r="G655" i="45"/>
  <c r="G656" i="45"/>
  <c r="G657" i="45"/>
  <c r="G658" i="45"/>
  <c r="G659" i="45"/>
  <c r="G660" i="45"/>
  <c r="G661" i="45"/>
  <c r="G662" i="45"/>
  <c r="G663" i="45"/>
  <c r="G664" i="45"/>
  <c r="G665" i="45"/>
  <c r="G666" i="45"/>
  <c r="G667" i="45"/>
  <c r="G668" i="45"/>
  <c r="G669" i="45"/>
  <c r="G670" i="45"/>
  <c r="G671" i="45"/>
  <c r="G672" i="45"/>
  <c r="G673" i="45"/>
  <c r="G674" i="45"/>
  <c r="G675" i="45"/>
  <c r="G676" i="45"/>
  <c r="G677" i="45"/>
  <c r="G678" i="45"/>
  <c r="G679" i="45"/>
  <c r="G680" i="45"/>
  <c r="G681" i="45"/>
  <c r="G682" i="45"/>
  <c r="G683" i="45"/>
  <c r="G684" i="45"/>
  <c r="G685" i="45"/>
  <c r="G686" i="45"/>
  <c r="G687" i="45"/>
  <c r="G688" i="45"/>
  <c r="G689" i="45"/>
  <c r="G690" i="45"/>
  <c r="G691" i="45"/>
  <c r="G692" i="45"/>
  <c r="G693" i="45"/>
  <c r="G694" i="45"/>
  <c r="G695" i="45"/>
  <c r="G696" i="45"/>
  <c r="G697" i="45"/>
  <c r="G698" i="45"/>
  <c r="G699" i="45"/>
  <c r="G906" i="22"/>
  <c r="G907" i="22"/>
  <c r="G908" i="22"/>
  <c r="G909" i="22"/>
  <c r="G910" i="22"/>
  <c r="G911" i="22"/>
  <c r="G912" i="22"/>
  <c r="G913" i="22"/>
  <c r="G914" i="22"/>
  <c r="G915" i="22"/>
  <c r="G916" i="22"/>
  <c r="G917" i="22"/>
  <c r="G918" i="22"/>
  <c r="G919" i="22"/>
  <c r="G920" i="22"/>
  <c r="G921" i="22"/>
  <c r="G870" i="36"/>
  <c r="G871" i="36"/>
  <c r="G872" i="36"/>
  <c r="G873" i="36"/>
  <c r="G874" i="36"/>
  <c r="G875" i="36"/>
  <c r="G876" i="36"/>
  <c r="G877" i="36"/>
  <c r="G878" i="36"/>
  <c r="G879" i="36"/>
  <c r="G880" i="36"/>
  <c r="G890" i="18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25" i="28"/>
  <c r="G826" i="28"/>
  <c r="G827" i="28"/>
  <c r="G828" i="28"/>
  <c r="G829" i="28"/>
  <c r="G830" i="28"/>
  <c r="G831" i="28"/>
  <c r="G832" i="28"/>
  <c r="G833" i="28"/>
  <c r="G834" i="28"/>
  <c r="G835" i="28"/>
  <c r="G836" i="28"/>
  <c r="G837" i="28"/>
  <c r="G838" i="28"/>
  <c r="G839" i="28"/>
  <c r="G840" i="28"/>
  <c r="G841" i="28"/>
  <c r="G842" i="28"/>
  <c r="G843" i="28"/>
  <c r="G844" i="28"/>
  <c r="G845" i="28"/>
  <c r="G846" i="28"/>
  <c r="G847" i="28"/>
  <c r="G848" i="28"/>
  <c r="G849" i="28"/>
  <c r="G850" i="28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11" i="40"/>
  <c r="G812" i="40"/>
  <c r="G813" i="40"/>
  <c r="G814" i="40"/>
  <c r="G815" i="40"/>
  <c r="G816" i="40"/>
  <c r="G817" i="40"/>
  <c r="G818" i="40"/>
  <c r="G819" i="40"/>
  <c r="G820" i="40"/>
  <c r="G821" i="40"/>
  <c r="G822" i="40"/>
  <c r="G823" i="40"/>
  <c r="G824" i="40"/>
  <c r="G825" i="40"/>
  <c r="G826" i="40"/>
  <c r="G827" i="40"/>
  <c r="G828" i="40"/>
  <c r="G829" i="40"/>
  <c r="G830" i="40"/>
  <c r="G831" i="40"/>
  <c r="G832" i="40"/>
  <c r="G833" i="40"/>
  <c r="G834" i="40"/>
  <c r="G835" i="40"/>
  <c r="G836" i="40"/>
  <c r="G837" i="40"/>
  <c r="G838" i="40"/>
  <c r="G839" i="40"/>
  <c r="G840" i="40"/>
  <c r="G841" i="40"/>
  <c r="G842" i="40"/>
  <c r="G843" i="40"/>
  <c r="G844" i="40"/>
  <c r="G845" i="40"/>
  <c r="G846" i="40"/>
  <c r="G847" i="40"/>
  <c r="G848" i="40"/>
  <c r="G849" i="40"/>
  <c r="G850" i="40"/>
  <c r="G851" i="40"/>
  <c r="G852" i="40"/>
  <c r="G853" i="40"/>
  <c r="G854" i="40"/>
  <c r="G864" i="15"/>
  <c r="G865" i="1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51" i="28"/>
  <c r="G852" i="28"/>
  <c r="G853" i="28"/>
  <c r="G854" i="28"/>
  <c r="G855" i="28"/>
  <c r="G856" i="28"/>
  <c r="G857" i="28"/>
  <c r="G858" i="28"/>
  <c r="G859" i="28"/>
  <c r="G860" i="28"/>
  <c r="G861" i="28"/>
  <c r="G862" i="28"/>
  <c r="G863" i="28"/>
  <c r="G825" i="19"/>
  <c r="G826" i="19"/>
  <c r="G827" i="19"/>
  <c r="G747" i="25"/>
  <c r="G748" i="25"/>
  <c r="G749" i="25"/>
  <c r="G750" i="25"/>
  <c r="G746" i="10"/>
  <c r="G747" i="10"/>
  <c r="G742" i="8"/>
  <c r="G743" i="8"/>
  <c r="G744" i="8"/>
  <c r="G745" i="8"/>
  <c r="G746" i="8"/>
  <c r="G747" i="8"/>
  <c r="G748" i="8"/>
  <c r="G749" i="8"/>
  <c r="G750" i="8"/>
  <c r="G751" i="8"/>
  <c r="G752" i="8"/>
  <c r="G753" i="8"/>
  <c r="G754" i="8"/>
  <c r="G755" i="8"/>
  <c r="G756" i="8"/>
  <c r="G757" i="8"/>
  <c r="G758" i="8"/>
  <c r="G759" i="8"/>
  <c r="G760" i="8"/>
  <c r="G761" i="8"/>
  <c r="G762" i="8"/>
  <c r="G763" i="8"/>
  <c r="G764" i="8"/>
  <c r="G765" i="8"/>
  <c r="G766" i="8"/>
  <c r="G767" i="8"/>
  <c r="G768" i="8"/>
  <c r="G769" i="8"/>
  <c r="G770" i="8"/>
  <c r="G771" i="8"/>
  <c r="G772" i="8"/>
  <c r="G773" i="8"/>
  <c r="G774" i="8"/>
  <c r="G775" i="8"/>
  <c r="G776" i="8"/>
  <c r="G777" i="8"/>
  <c r="G778" i="8"/>
  <c r="G779" i="8"/>
  <c r="G780" i="8"/>
  <c r="G781" i="8"/>
  <c r="G782" i="8"/>
  <c r="H736" i="10"/>
  <c r="G707" i="14"/>
  <c r="G708" i="14"/>
  <c r="G709" i="14"/>
  <c r="G710" i="14"/>
  <c r="G711" i="14"/>
  <c r="G712" i="14"/>
  <c r="G713" i="14"/>
  <c r="G714" i="14"/>
  <c r="G715" i="14"/>
  <c r="G716" i="14"/>
  <c r="G717" i="14"/>
  <c r="G718" i="14"/>
  <c r="G719" i="14"/>
  <c r="G720" i="14"/>
  <c r="G721" i="14"/>
  <c r="G722" i="14"/>
  <c r="G723" i="14"/>
  <c r="G724" i="14"/>
  <c r="G725" i="14"/>
  <c r="G726" i="14"/>
  <c r="G727" i="14"/>
  <c r="G728" i="14"/>
  <c r="G729" i="14"/>
  <c r="G730" i="14"/>
  <c r="G731" i="14"/>
  <c r="G732" i="14"/>
  <c r="G733" i="14"/>
  <c r="G734" i="14"/>
  <c r="G735" i="14"/>
  <c r="G736" i="14"/>
  <c r="G737" i="14"/>
  <c r="G738" i="14"/>
  <c r="G785" i="47"/>
  <c r="G786" i="47"/>
  <c r="G787" i="47"/>
  <c r="G788" i="47"/>
  <c r="G789" i="47"/>
  <c r="G790" i="47"/>
  <c r="G791" i="47"/>
  <c r="G792" i="47"/>
  <c r="G793" i="47"/>
  <c r="G794" i="47"/>
  <c r="G795" i="47"/>
  <c r="G796" i="47"/>
  <c r="G797" i="47"/>
  <c r="G741" i="11"/>
  <c r="G742" i="11"/>
  <c r="G743" i="11"/>
  <c r="G744" i="11"/>
  <c r="G745" i="11"/>
  <c r="G746" i="11"/>
  <c r="G747" i="11"/>
  <c r="G748" i="11"/>
  <c r="G749" i="11"/>
  <c r="G750" i="11"/>
  <c r="G751" i="11"/>
  <c r="G752" i="11"/>
  <c r="G753" i="11"/>
  <c r="G754" i="11"/>
  <c r="G755" i="11"/>
  <c r="G756" i="11"/>
  <c r="G757" i="11"/>
  <c r="G758" i="11"/>
  <c r="G759" i="11"/>
  <c r="G760" i="11"/>
  <c r="G761" i="11"/>
  <c r="G762" i="11"/>
  <c r="G763" i="11"/>
  <c r="G764" i="11"/>
  <c r="G694" i="31"/>
  <c r="G695" i="31"/>
  <c r="G696" i="31"/>
  <c r="G697" i="31"/>
  <c r="G698" i="31"/>
  <c r="G699" i="31"/>
  <c r="G700" i="31"/>
  <c r="G701" i="31"/>
  <c r="G702" i="31"/>
  <c r="G703" i="31"/>
  <c r="G667" i="35"/>
  <c r="G668" i="35"/>
  <c r="G669" i="35"/>
  <c r="G670" i="35"/>
  <c r="G671" i="35"/>
  <c r="G672" i="35"/>
  <c r="G673" i="35"/>
  <c r="G674" i="35"/>
  <c r="G675" i="35"/>
  <c r="G676" i="35"/>
  <c r="G677" i="35"/>
  <c r="G678" i="35"/>
  <c r="G679" i="35"/>
  <c r="G666" i="44"/>
  <c r="G667" i="44"/>
  <c r="G668" i="44"/>
  <c r="G669" i="44"/>
  <c r="G670" i="44"/>
  <c r="G671" i="44"/>
  <c r="G672" i="44"/>
  <c r="G673" i="44"/>
  <c r="G674" i="44"/>
  <c r="G675" i="44"/>
  <c r="G676" i="44"/>
  <c r="G677" i="44"/>
  <c r="G678" i="44"/>
  <c r="G679" i="44"/>
  <c r="G619" i="24"/>
  <c r="G620" i="24"/>
  <c r="G621" i="24"/>
  <c r="G622" i="24"/>
  <c r="G701" i="34"/>
  <c r="G702" i="34"/>
  <c r="G703" i="34"/>
  <c r="G704" i="34"/>
  <c r="G705" i="34"/>
  <c r="G706" i="34"/>
  <c r="G707" i="34"/>
  <c r="G708" i="34"/>
  <c r="G709" i="34"/>
  <c r="G710" i="34"/>
  <c r="G711" i="34"/>
  <c r="G712" i="34"/>
  <c r="G713" i="34"/>
  <c r="G714" i="34"/>
  <c r="G715" i="34"/>
  <c r="G716" i="34"/>
  <c r="G717" i="34"/>
  <c r="G635" i="29"/>
  <c r="G636" i="29"/>
  <c r="G637" i="29"/>
  <c r="G638" i="29"/>
  <c r="G639" i="29"/>
  <c r="G640" i="29"/>
  <c r="G641" i="29"/>
  <c r="G642" i="29"/>
  <c r="G643" i="29"/>
  <c r="G644" i="29"/>
  <c r="G645" i="29"/>
  <c r="G646" i="29"/>
  <c r="G647" i="29"/>
  <c r="G648" i="29"/>
  <c r="G649" i="29"/>
  <c r="G650" i="29"/>
  <c r="G651" i="29"/>
  <c r="G652" i="29"/>
  <c r="G653" i="29"/>
  <c r="G654" i="29"/>
  <c r="G655" i="29"/>
  <c r="G656" i="29"/>
  <c r="G657" i="29"/>
  <c r="G658" i="29"/>
  <c r="G659" i="29"/>
  <c r="G649" i="41"/>
  <c r="G650" i="41"/>
  <c r="G651" i="41"/>
  <c r="G652" i="41"/>
  <c r="G653" i="41"/>
  <c r="G654" i="41"/>
  <c r="G655" i="41"/>
  <c r="G656" i="41"/>
  <c r="G657" i="41"/>
  <c r="G658" i="41"/>
  <c r="G659" i="41"/>
  <c r="G660" i="41"/>
  <c r="G661" i="41"/>
  <c r="G662" i="41"/>
  <c r="G663" i="41"/>
  <c r="G664" i="41"/>
  <c r="G665" i="41"/>
  <c r="G666" i="41"/>
  <c r="G667" i="41"/>
  <c r="G668" i="41"/>
  <c r="G669" i="41"/>
  <c r="G670" i="41"/>
  <c r="G671" i="41"/>
  <c r="G672" i="41"/>
  <c r="G673" i="41"/>
  <c r="G655" i="17"/>
  <c r="G656" i="17"/>
  <c r="G657" i="17"/>
  <c r="G658" i="17"/>
  <c r="G659" i="17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617" i="33"/>
  <c r="G618" i="33"/>
  <c r="G619" i="33"/>
  <c r="G620" i="33"/>
  <c r="G621" i="33"/>
  <c r="G622" i="33"/>
  <c r="G623" i="33"/>
  <c r="G624" i="33"/>
  <c r="G625" i="33"/>
  <c r="G626" i="33"/>
  <c r="G627" i="33"/>
  <c r="G628" i="33"/>
  <c r="G629" i="33"/>
  <c r="G630" i="33"/>
  <c r="G631" i="33"/>
  <c r="G632" i="33"/>
  <c r="G633" i="33"/>
  <c r="G619" i="42"/>
  <c r="G620" i="42"/>
  <c r="G621" i="42"/>
  <c r="G622" i="42"/>
  <c r="G623" i="42"/>
  <c r="G624" i="42"/>
  <c r="G625" i="42"/>
  <c r="G626" i="42"/>
  <c r="G627" i="42"/>
  <c r="G628" i="42"/>
  <c r="G629" i="42"/>
  <c r="G630" i="42"/>
  <c r="G631" i="42"/>
  <c r="G632" i="42"/>
  <c r="G633" i="42"/>
  <c r="G634" i="42"/>
  <c r="G635" i="42"/>
  <c r="G636" i="42"/>
  <c r="G637" i="42"/>
  <c r="G638" i="42"/>
  <c r="G639" i="42"/>
  <c r="G640" i="42"/>
  <c r="G641" i="42"/>
  <c r="G565" i="21"/>
  <c r="G566" i="21"/>
  <c r="G567" i="21"/>
  <c r="G568" i="21"/>
  <c r="G569" i="21"/>
  <c r="G570" i="21"/>
  <c r="G571" i="21"/>
  <c r="G572" i="21"/>
  <c r="G573" i="21"/>
  <c r="G574" i="21"/>
  <c r="G575" i="21"/>
  <c r="G576" i="21"/>
  <c r="G577" i="21"/>
  <c r="G578" i="21"/>
  <c r="G579" i="21"/>
  <c r="G580" i="21"/>
  <c r="G581" i="21"/>
  <c r="G582" i="21"/>
  <c r="G583" i="21"/>
  <c r="G584" i="21"/>
  <c r="G585" i="21"/>
  <c r="G586" i="21"/>
  <c r="G587" i="21"/>
  <c r="G588" i="21"/>
  <c r="G589" i="21"/>
  <c r="G590" i="21"/>
  <c r="G591" i="21"/>
  <c r="G592" i="21"/>
  <c r="G593" i="21"/>
  <c r="G594" i="21"/>
  <c r="G595" i="21"/>
  <c r="G596" i="21"/>
  <c r="G597" i="21"/>
  <c r="G700" i="45"/>
  <c r="G701" i="45"/>
  <c r="G570" i="30"/>
  <c r="G571" i="30"/>
  <c r="G572" i="30"/>
  <c r="G573" i="30"/>
  <c r="G574" i="30"/>
  <c r="G575" i="30"/>
  <c r="G576" i="30"/>
  <c r="G577" i="30"/>
  <c r="G575" i="39"/>
  <c r="G576" i="39"/>
  <c r="G577" i="39"/>
  <c r="G578" i="39"/>
  <c r="G579" i="39"/>
  <c r="G580" i="39"/>
  <c r="G581" i="39"/>
  <c r="G582" i="39"/>
  <c r="G583" i="39"/>
  <c r="G584" i="39"/>
  <c r="G585" i="39"/>
  <c r="G586" i="39"/>
  <c r="G587" i="39"/>
  <c r="G588" i="39"/>
  <c r="G589" i="39"/>
  <c r="G590" i="39"/>
  <c r="G591" i="39"/>
  <c r="G592" i="39"/>
  <c r="G593" i="39"/>
  <c r="G594" i="39"/>
  <c r="G595" i="39"/>
  <c r="G596" i="39"/>
  <c r="G597" i="39"/>
  <c r="G598" i="39"/>
  <c r="G599" i="39"/>
  <c r="G600" i="39"/>
  <c r="G601" i="39"/>
  <c r="G602" i="39"/>
  <c r="G603" i="39"/>
  <c r="G604" i="39"/>
  <c r="G605" i="39"/>
  <c r="G606" i="39"/>
  <c r="G607" i="39"/>
  <c r="G608" i="39"/>
  <c r="G609" i="39"/>
  <c r="G610" i="39"/>
  <c r="G611" i="39"/>
  <c r="G612" i="39"/>
  <c r="G613" i="39"/>
  <c r="G614" i="39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546" i="43"/>
  <c r="G537" i="20"/>
  <c r="G538" i="20"/>
  <c r="G539" i="20"/>
  <c r="G609" i="32"/>
  <c r="G610" i="32"/>
  <c r="G611" i="32"/>
  <c r="G612" i="32"/>
  <c r="G613" i="32"/>
  <c r="G614" i="32"/>
  <c r="G615" i="32"/>
  <c r="G616" i="32"/>
  <c r="G617" i="32"/>
  <c r="G618" i="32"/>
  <c r="G619" i="32"/>
  <c r="G620" i="32"/>
  <c r="G621" i="32"/>
  <c r="G622" i="32"/>
  <c r="G613" i="16"/>
  <c r="G614" i="16"/>
  <c r="G615" i="16"/>
  <c r="G616" i="16"/>
  <c r="G617" i="16"/>
  <c r="G618" i="16"/>
  <c r="G619" i="16"/>
  <c r="G620" i="16"/>
  <c r="G621" i="16"/>
  <c r="G622" i="16"/>
  <c r="G623" i="16"/>
  <c r="G624" i="16"/>
  <c r="G625" i="16"/>
  <c r="G626" i="16"/>
  <c r="G627" i="16"/>
  <c r="G628" i="16"/>
  <c r="G629" i="16"/>
  <c r="G630" i="16"/>
  <c r="G631" i="16"/>
  <c r="G632" i="16"/>
  <c r="G633" i="16"/>
  <c r="G634" i="16"/>
  <c r="G635" i="16"/>
  <c r="G636" i="16"/>
  <c r="G637" i="16"/>
  <c r="G638" i="16"/>
  <c r="G639" i="16"/>
  <c r="G640" i="16"/>
  <c r="G641" i="16"/>
  <c r="G642" i="16"/>
  <c r="G643" i="16"/>
  <c r="G644" i="16"/>
  <c r="G645" i="16"/>
  <c r="G646" i="16"/>
  <c r="G647" i="16"/>
  <c r="G648" i="16"/>
  <c r="G649" i="16"/>
  <c r="G650" i="16"/>
  <c r="G651" i="16"/>
  <c r="G652" i="16"/>
  <c r="G653" i="16"/>
  <c r="G654" i="16"/>
  <c r="G655" i="16"/>
  <c r="G656" i="16"/>
  <c r="G656" i="13"/>
  <c r="G657" i="13"/>
  <c r="G658" i="13"/>
  <c r="G659" i="13"/>
  <c r="G660" i="13"/>
  <c r="G661" i="13"/>
  <c r="G662" i="13"/>
  <c r="G922" i="22"/>
  <c r="G923" i="22"/>
  <c r="G891" i="18"/>
  <c r="G892" i="18"/>
  <c r="G893" i="18"/>
  <c r="G894" i="18"/>
  <c r="G895" i="18"/>
  <c r="G896" i="18"/>
  <c r="G897" i="18"/>
  <c r="G898" i="18"/>
  <c r="G899" i="18"/>
  <c r="G900" i="18"/>
  <c r="G901" i="18"/>
  <c r="G902" i="18"/>
  <c r="G903" i="18"/>
  <c r="G904" i="18"/>
  <c r="G905" i="18"/>
  <c r="G906" i="18"/>
  <c r="G907" i="18"/>
  <c r="G908" i="18"/>
  <c r="G909" i="18"/>
  <c r="G910" i="18"/>
  <c r="G911" i="18"/>
  <c r="G912" i="18"/>
  <c r="G913" i="18"/>
  <c r="G914" i="18"/>
  <c r="G915" i="18"/>
  <c r="G889" i="1"/>
  <c r="G890" i="1"/>
  <c r="G891" i="1"/>
  <c r="G892" i="1"/>
  <c r="G893" i="1"/>
  <c r="G894" i="1"/>
  <c r="G895" i="1"/>
  <c r="G896" i="1"/>
  <c r="G916" i="18"/>
  <c r="G917" i="18"/>
  <c r="G918" i="18"/>
  <c r="G919" i="18"/>
  <c r="G920" i="18"/>
  <c r="G921" i="18"/>
  <c r="G922" i="18"/>
  <c r="G923" i="18"/>
  <c r="G881" i="36"/>
  <c r="G882" i="36"/>
  <c r="G883" i="36"/>
  <c r="G884" i="36"/>
  <c r="G885" i="36"/>
  <c r="G886" i="36"/>
  <c r="G887" i="36"/>
  <c r="G888" i="36"/>
  <c r="G889" i="36"/>
  <c r="G890" i="36"/>
  <c r="G891" i="36"/>
  <c r="G892" i="36"/>
  <c r="G893" i="36"/>
  <c r="G894" i="36"/>
  <c r="G895" i="36"/>
  <c r="G896" i="36"/>
  <c r="G897" i="36"/>
  <c r="G898" i="36"/>
  <c r="G899" i="36"/>
  <c r="G900" i="36"/>
  <c r="G901" i="36"/>
  <c r="G902" i="36"/>
  <c r="G903" i="36"/>
  <c r="G904" i="36"/>
  <c r="G905" i="36"/>
  <c r="G906" i="36"/>
  <c r="G907" i="36"/>
  <c r="G908" i="36"/>
  <c r="G909" i="36"/>
  <c r="G910" i="36"/>
  <c r="G911" i="36"/>
  <c r="G912" i="36"/>
  <c r="G913" i="36"/>
  <c r="G914" i="36"/>
  <c r="G915" i="36"/>
  <c r="G916" i="36"/>
  <c r="G917" i="36"/>
  <c r="G918" i="36"/>
  <c r="G919" i="36"/>
  <c r="G920" i="36"/>
  <c r="G921" i="36"/>
  <c r="G922" i="36"/>
  <c r="G923" i="36"/>
  <c r="G924" i="36"/>
  <c r="G925" i="36"/>
  <c r="G926" i="36"/>
  <c r="G927" i="36"/>
  <c r="G928" i="36"/>
  <c r="G929" i="36"/>
  <c r="G930" i="36"/>
  <c r="G931" i="36"/>
  <c r="G932" i="36"/>
  <c r="G933" i="36"/>
  <c r="G934" i="36"/>
  <c r="G935" i="36"/>
  <c r="G936" i="36"/>
  <c r="G937" i="36"/>
  <c r="G938" i="36"/>
  <c r="G939" i="36"/>
  <c r="G940" i="36"/>
  <c r="G941" i="36"/>
  <c r="G942" i="36"/>
  <c r="G943" i="36"/>
  <c r="G944" i="36"/>
  <c r="G945" i="36"/>
  <c r="G946" i="36"/>
  <c r="G947" i="36"/>
  <c r="G948" i="36"/>
  <c r="G949" i="36"/>
  <c r="G950" i="36"/>
  <c r="G951" i="36"/>
  <c r="G952" i="36"/>
  <c r="G953" i="36"/>
  <c r="G954" i="36"/>
  <c r="G955" i="36"/>
  <c r="G956" i="36"/>
  <c r="G957" i="36"/>
  <c r="G958" i="36"/>
  <c r="G959" i="36"/>
  <c r="G960" i="36"/>
  <c r="G961" i="36"/>
  <c r="G962" i="36"/>
  <c r="G963" i="36"/>
  <c r="G964" i="36"/>
  <c r="G965" i="36"/>
  <c r="G966" i="36"/>
  <c r="G967" i="36"/>
  <c r="G968" i="36"/>
  <c r="G969" i="36"/>
  <c r="G970" i="36"/>
  <c r="G971" i="36"/>
  <c r="G972" i="36"/>
  <c r="G973" i="36"/>
  <c r="G974" i="36"/>
  <c r="G975" i="36"/>
  <c r="G976" i="36"/>
  <c r="G977" i="36"/>
  <c r="G978" i="36"/>
  <c r="G979" i="36"/>
  <c r="G980" i="36"/>
  <c r="G981" i="36"/>
  <c r="G982" i="36"/>
  <c r="G983" i="36"/>
  <c r="G984" i="36"/>
  <c r="G985" i="36"/>
  <c r="G986" i="36"/>
  <c r="G987" i="36"/>
  <c r="G988" i="36"/>
  <c r="G989" i="36"/>
  <c r="G990" i="36"/>
  <c r="G991" i="36"/>
  <c r="G992" i="36"/>
  <c r="G993" i="36"/>
  <c r="G994" i="36"/>
  <c r="G995" i="36"/>
  <c r="G996" i="36"/>
  <c r="G997" i="36"/>
  <c r="G998" i="36"/>
  <c r="G999" i="36"/>
  <c r="G1000" i="36"/>
  <c r="G1001" i="36"/>
  <c r="G1002" i="36"/>
  <c r="G1003" i="36"/>
  <c r="G1004" i="36"/>
  <c r="G1005" i="36"/>
  <c r="G1006" i="36"/>
  <c r="G1007" i="36"/>
  <c r="G1008" i="36"/>
  <c r="G1009" i="36"/>
  <c r="G1010" i="36"/>
  <c r="G1011" i="36"/>
  <c r="G1012" i="36"/>
  <c r="G1013" i="36"/>
  <c r="G1014" i="36"/>
  <c r="G1015" i="36"/>
  <c r="G1016" i="36"/>
  <c r="G1017" i="36"/>
  <c r="G1018" i="36"/>
  <c r="G1019" i="36"/>
  <c r="G1020" i="36"/>
  <c r="G1021" i="36"/>
  <c r="G1022" i="36"/>
  <c r="G1023" i="36"/>
  <c r="G1024" i="36"/>
  <c r="G1025" i="36"/>
  <c r="G1026" i="36"/>
  <c r="G1027" i="36"/>
  <c r="G1028" i="36"/>
  <c r="G1029" i="36"/>
  <c r="G1030" i="36"/>
  <c r="G1031" i="36"/>
  <c r="G1032" i="36"/>
  <c r="G1033" i="36"/>
  <c r="G1034" i="36"/>
  <c r="G1035" i="36"/>
  <c r="G1036" i="36"/>
  <c r="G1037" i="36"/>
  <c r="G1038" i="36"/>
  <c r="G1039" i="36"/>
  <c r="G1040" i="36"/>
  <c r="G1041" i="36"/>
  <c r="G1042" i="36"/>
  <c r="G1043" i="36"/>
  <c r="G1044" i="36"/>
  <c r="G1045" i="36"/>
  <c r="G1046" i="36"/>
  <c r="G1047" i="36"/>
  <c r="G1048" i="36"/>
  <c r="G1049" i="36"/>
  <c r="G1050" i="36"/>
  <c r="G1051" i="36"/>
  <c r="G1052" i="36"/>
  <c r="G1053" i="36"/>
  <c r="G1054" i="36"/>
  <c r="G1055" i="36"/>
  <c r="G1056" i="36"/>
  <c r="G1057" i="36"/>
  <c r="G1058" i="36"/>
  <c r="G1059" i="36"/>
  <c r="G1060" i="36"/>
  <c r="G1061" i="36"/>
  <c r="G1062" i="36"/>
  <c r="G1063" i="36"/>
  <c r="G1064" i="36"/>
  <c r="G1065" i="36"/>
  <c r="G1066" i="36"/>
  <c r="G1067" i="36"/>
  <c r="G1068" i="36"/>
  <c r="G1069" i="36"/>
  <c r="G1070" i="36"/>
  <c r="G1071" i="36"/>
  <c r="G1072" i="36"/>
  <c r="G1073" i="36"/>
  <c r="G1074" i="36"/>
  <c r="G1075" i="36"/>
  <c r="G1076" i="36"/>
  <c r="G1077" i="36"/>
  <c r="G1078" i="36"/>
  <c r="G1079" i="36"/>
  <c r="G1080" i="36"/>
  <c r="G1081" i="36"/>
  <c r="G1082" i="36"/>
  <c r="G1083" i="36"/>
  <c r="G1084" i="36"/>
  <c r="G1085" i="36"/>
  <c r="G1086" i="36"/>
  <c r="G1087" i="36"/>
  <c r="G1088" i="36"/>
  <c r="G1089" i="36"/>
  <c r="G1090" i="36"/>
  <c r="G1091" i="36"/>
  <c r="G1092" i="36"/>
  <c r="G1093" i="36"/>
  <c r="G1094" i="36"/>
  <c r="G1095" i="36"/>
  <c r="G1096" i="36"/>
  <c r="G1097" i="36"/>
  <c r="G1098" i="36"/>
  <c r="G1099" i="36"/>
  <c r="G1100" i="36"/>
  <c r="G1101" i="36"/>
  <c r="G1102" i="36"/>
  <c r="G1103" i="36"/>
  <c r="G1104" i="36"/>
  <c r="G1105" i="36"/>
  <c r="G1106" i="36"/>
  <c r="G1107" i="36"/>
  <c r="G1108" i="36"/>
  <c r="G1109" i="36"/>
  <c r="G1110" i="36"/>
  <c r="G1111" i="36"/>
  <c r="G1112" i="36"/>
  <c r="G1113" i="36"/>
  <c r="G1114" i="36"/>
  <c r="G1115" i="36"/>
  <c r="G1116" i="36"/>
  <c r="G1117" i="36"/>
  <c r="G1118" i="36"/>
  <c r="G1119" i="36"/>
  <c r="G1120" i="36"/>
  <c r="G1121" i="36"/>
  <c r="G1122" i="36"/>
  <c r="G1123" i="36"/>
  <c r="G1124" i="36"/>
  <c r="G1125" i="36"/>
  <c r="G1126" i="36"/>
  <c r="G1127" i="36"/>
  <c r="G1128" i="36"/>
  <c r="G1129" i="36"/>
  <c r="G1130" i="36"/>
  <c r="G1131" i="36"/>
  <c r="G1132" i="36"/>
  <c r="G1133" i="36"/>
  <c r="G1134" i="36"/>
  <c r="G1135" i="36"/>
  <c r="G1136" i="36"/>
  <c r="G1137" i="36"/>
  <c r="G1138" i="36"/>
  <c r="G1139" i="36"/>
  <c r="G1140" i="36"/>
  <c r="G1141" i="36"/>
  <c r="G1142" i="36"/>
  <c r="G1143" i="36"/>
  <c r="G1144" i="36"/>
  <c r="G1145" i="36"/>
  <c r="G1146" i="36"/>
  <c r="G1147" i="36"/>
  <c r="G1148" i="36"/>
  <c r="G1149" i="36"/>
  <c r="G1150" i="36"/>
  <c r="G1151" i="36"/>
  <c r="G1152" i="36"/>
  <c r="G1153" i="36"/>
  <c r="G1154" i="36"/>
  <c r="G1155" i="36"/>
  <c r="G1156" i="36"/>
  <c r="G1157" i="36"/>
  <c r="G1158" i="36"/>
  <c r="G1159" i="36"/>
  <c r="G1160" i="36"/>
  <c r="G1161" i="36"/>
  <c r="G1162" i="36"/>
  <c r="G1163" i="36"/>
  <c r="G1164" i="36"/>
  <c r="G1165" i="36"/>
  <c r="G1166" i="36"/>
  <c r="G1167" i="36"/>
  <c r="G1168" i="36"/>
  <c r="G1169" i="36"/>
  <c r="G1170" i="36"/>
  <c r="G1171" i="36"/>
  <c r="G1172" i="36"/>
  <c r="G1173" i="36"/>
  <c r="G1174" i="36"/>
  <c r="G1175" i="36"/>
  <c r="G1176" i="36"/>
  <c r="G1177" i="36"/>
  <c r="G1178" i="36"/>
  <c r="G1179" i="36"/>
  <c r="G1180" i="36"/>
  <c r="G1181" i="36"/>
  <c r="G1182" i="36"/>
  <c r="G1183" i="36"/>
  <c r="G1184" i="36"/>
  <c r="G1185" i="36"/>
  <c r="G1186" i="36"/>
  <c r="G1187" i="36"/>
  <c r="G1188" i="36"/>
  <c r="G1189" i="36"/>
  <c r="G1190" i="36"/>
  <c r="G1191" i="36"/>
  <c r="G1192" i="36"/>
  <c r="G1193" i="36"/>
  <c r="G1194" i="36"/>
  <c r="G1195" i="36"/>
  <c r="G1196" i="36"/>
  <c r="G1197" i="36"/>
  <c r="G1198" i="36"/>
  <c r="G1199" i="36"/>
  <c r="G1200" i="36"/>
  <c r="G1201" i="36"/>
  <c r="G1202" i="36"/>
  <c r="G1203" i="36"/>
  <c r="G1204" i="36"/>
  <c r="G1205" i="36"/>
  <c r="G1206" i="36"/>
  <c r="G1207" i="36"/>
  <c r="G1208" i="36"/>
  <c r="G1209" i="36"/>
  <c r="G1210" i="36"/>
  <c r="G1211" i="36"/>
  <c r="G1212" i="36"/>
  <c r="G1213" i="36"/>
  <c r="G1214" i="36"/>
  <c r="G1215" i="36"/>
  <c r="G1216" i="36"/>
  <c r="G1217" i="36"/>
  <c r="G1218" i="36"/>
  <c r="G1219" i="36"/>
  <c r="G1220" i="36"/>
  <c r="G1221" i="36"/>
  <c r="G1222" i="36"/>
  <c r="G1223" i="36"/>
  <c r="G1224" i="36"/>
  <c r="G1225" i="36"/>
  <c r="G1226" i="36"/>
  <c r="G1227" i="36"/>
  <c r="G1228" i="36"/>
  <c r="G1229" i="36"/>
  <c r="G1230" i="36"/>
  <c r="G1231" i="36"/>
  <c r="G1232" i="36"/>
  <c r="G1233" i="36"/>
  <c r="G1234" i="36"/>
  <c r="G1235" i="36"/>
  <c r="G1236" i="36"/>
  <c r="G1237" i="36"/>
  <c r="G1238" i="36"/>
  <c r="G1239" i="36"/>
  <c r="G1240" i="36"/>
  <c r="G1241" i="36"/>
  <c r="G1242" i="36"/>
  <c r="G1243" i="36"/>
  <c r="G1244" i="36"/>
  <c r="G1245" i="36"/>
  <c r="G1246" i="36"/>
  <c r="G1247" i="36"/>
  <c r="G1248" i="36"/>
  <c r="G1249" i="36"/>
  <c r="G1250" i="36"/>
  <c r="G1251" i="36"/>
  <c r="G1252" i="36"/>
  <c r="G1253" i="36"/>
  <c r="G1254" i="36"/>
  <c r="G1255" i="36"/>
  <c r="G1256" i="36"/>
  <c r="G1257" i="36"/>
  <c r="G1258" i="36"/>
  <c r="G1259" i="36"/>
  <c r="G1260" i="36"/>
  <c r="G1261" i="36"/>
  <c r="G1262" i="36"/>
  <c r="G1263" i="36"/>
  <c r="G1264" i="36"/>
  <c r="G1265" i="36"/>
  <c r="G1266" i="36"/>
  <c r="G1267" i="36"/>
  <c r="G1268" i="36"/>
  <c r="G1269" i="36"/>
  <c r="G1270" i="36"/>
  <c r="G1271" i="36"/>
  <c r="G1272" i="36"/>
  <c r="G1273" i="36"/>
  <c r="G1274" i="36"/>
  <c r="G1275" i="36"/>
  <c r="G1276" i="36"/>
  <c r="G1277" i="36"/>
  <c r="G1278" i="36"/>
  <c r="G1279" i="36"/>
  <c r="G1280" i="36"/>
  <c r="G1281" i="36"/>
  <c r="G1282" i="36"/>
  <c r="G1283" i="36"/>
  <c r="G1284" i="36"/>
  <c r="G1285" i="36"/>
  <c r="G1286" i="36"/>
  <c r="G1287" i="36"/>
  <c r="G1288" i="36"/>
  <c r="G1289" i="36"/>
  <c r="G1290" i="36"/>
  <c r="G1291" i="36"/>
  <c r="G1292" i="36"/>
  <c r="G1293" i="36"/>
  <c r="G1294" i="36"/>
  <c r="G1295" i="36"/>
  <c r="G1296" i="36"/>
  <c r="G1297" i="36"/>
  <c r="G1298" i="36"/>
  <c r="G1299" i="36"/>
  <c r="G1300" i="36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864" i="28"/>
  <c r="G865" i="28"/>
  <c r="G866" i="28"/>
  <c r="G867" i="28"/>
  <c r="G868" i="28"/>
  <c r="G869" i="28"/>
  <c r="G870" i="28"/>
  <c r="G871" i="28"/>
  <c r="G872" i="28"/>
  <c r="G873" i="28"/>
  <c r="G874" i="28"/>
  <c r="G875" i="28"/>
  <c r="G876" i="28"/>
  <c r="G877" i="28"/>
  <c r="G878" i="28"/>
  <c r="G879" i="28"/>
  <c r="G880" i="28"/>
  <c r="G881" i="28"/>
  <c r="G882" i="28"/>
  <c r="G883" i="28"/>
  <c r="G884" i="28"/>
  <c r="G885" i="28"/>
  <c r="G886" i="28"/>
  <c r="G887" i="28"/>
  <c r="G888" i="28"/>
  <c r="G889" i="28"/>
  <c r="G890" i="28"/>
  <c r="G891" i="28"/>
  <c r="G892" i="28"/>
  <c r="G866" i="15"/>
  <c r="G867" i="15"/>
  <c r="G868" i="15"/>
  <c r="G869" i="15"/>
  <c r="G870" i="15"/>
  <c r="G871" i="15"/>
  <c r="G872" i="15"/>
  <c r="G873" i="15"/>
  <c r="G874" i="15"/>
  <c r="G875" i="15"/>
  <c r="G876" i="15"/>
  <c r="G877" i="15"/>
  <c r="G878" i="15"/>
  <c r="G879" i="15"/>
  <c r="G880" i="1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93" i="28"/>
  <c r="G894" i="28"/>
  <c r="G895" i="28"/>
  <c r="G896" i="28"/>
  <c r="G897" i="28"/>
  <c r="G898" i="28"/>
  <c r="G899" i="28"/>
  <c r="G900" i="28"/>
  <c r="G901" i="28"/>
  <c r="G902" i="28"/>
  <c r="G903" i="28"/>
  <c r="G904" i="28"/>
  <c r="G905" i="28"/>
  <c r="G906" i="28"/>
  <c r="G907" i="28"/>
  <c r="G908" i="28"/>
  <c r="G909" i="28"/>
  <c r="G910" i="28"/>
  <c r="G911" i="28"/>
  <c r="G912" i="28"/>
  <c r="G913" i="28"/>
  <c r="G914" i="28"/>
  <c r="G818" i="3"/>
  <c r="G819" i="3"/>
  <c r="G820" i="3"/>
  <c r="G821" i="3"/>
  <c r="G822" i="3"/>
  <c r="G823" i="3"/>
  <c r="G824" i="3"/>
  <c r="G825" i="3"/>
  <c r="G783" i="8"/>
  <c r="G784" i="8"/>
  <c r="G785" i="8"/>
  <c r="G786" i="8"/>
  <c r="G787" i="8"/>
  <c r="G788" i="8"/>
  <c r="G789" i="8"/>
  <c r="G790" i="8"/>
  <c r="G791" i="8"/>
  <c r="G792" i="8"/>
  <c r="G793" i="8"/>
  <c r="G794" i="8"/>
  <c r="G795" i="8"/>
  <c r="G796" i="8"/>
  <c r="G797" i="8"/>
  <c r="G828" i="19"/>
  <c r="G829" i="19"/>
  <c r="G830" i="19"/>
  <c r="G831" i="19"/>
  <c r="G832" i="19"/>
  <c r="G833" i="19"/>
  <c r="G834" i="19"/>
  <c r="G835" i="19"/>
  <c r="G836" i="19"/>
  <c r="G751" i="25"/>
  <c r="G752" i="25"/>
  <c r="G753" i="25"/>
  <c r="G748" i="10"/>
  <c r="G749" i="10"/>
  <c r="G750" i="10"/>
  <c r="G739" i="14"/>
  <c r="G740" i="14"/>
  <c r="G741" i="14"/>
  <c r="G742" i="14"/>
  <c r="G743" i="14"/>
  <c r="G744" i="14"/>
  <c r="G745" i="14"/>
  <c r="G746" i="14"/>
  <c r="G747" i="14"/>
  <c r="G748" i="14"/>
  <c r="G749" i="14"/>
  <c r="G750" i="14"/>
  <c r="G751" i="14"/>
  <c r="G752" i="14"/>
  <c r="G753" i="14"/>
  <c r="G754" i="14"/>
  <c r="G755" i="14"/>
  <c r="G756" i="14"/>
  <c r="G757" i="14"/>
  <c r="G758" i="14"/>
  <c r="G759" i="14"/>
  <c r="G760" i="14"/>
  <c r="G761" i="14"/>
  <c r="G762" i="14"/>
  <c r="G763" i="14"/>
  <c r="G765" i="11"/>
  <c r="G766" i="11"/>
  <c r="G767" i="11"/>
  <c r="G704" i="31"/>
  <c r="G705" i="31"/>
  <c r="G706" i="31"/>
  <c r="G707" i="31"/>
  <c r="G708" i="31"/>
  <c r="G709" i="31"/>
  <c r="G710" i="31"/>
  <c r="G711" i="31"/>
  <c r="G712" i="31"/>
  <c r="G713" i="31"/>
  <c r="G714" i="31"/>
  <c r="G715" i="31"/>
  <c r="G716" i="31"/>
  <c r="G717" i="31"/>
  <c r="G718" i="31"/>
  <c r="G660" i="29"/>
  <c r="G661" i="29"/>
  <c r="G662" i="29"/>
  <c r="G663" i="29"/>
  <c r="G664" i="29"/>
  <c r="G665" i="29"/>
  <c r="G666" i="29"/>
  <c r="G667" i="29"/>
  <c r="G668" i="29"/>
  <c r="G669" i="29"/>
  <c r="G670" i="29"/>
  <c r="G671" i="29"/>
  <c r="G672" i="29"/>
  <c r="G673" i="29"/>
  <c r="G674" i="29"/>
  <c r="G675" i="29"/>
  <c r="G676" i="29"/>
  <c r="G677" i="29"/>
  <c r="G678" i="29"/>
  <c r="G679" i="29"/>
  <c r="G680" i="29"/>
  <c r="G719" i="31"/>
  <c r="G720" i="31"/>
  <c r="G721" i="31"/>
  <c r="G718" i="34"/>
  <c r="G719" i="34"/>
  <c r="G720" i="34"/>
  <c r="G721" i="34"/>
  <c r="G722" i="34"/>
  <c r="G723" i="34"/>
  <c r="G724" i="34"/>
  <c r="G725" i="34"/>
  <c r="G726" i="34"/>
  <c r="G727" i="34"/>
  <c r="G728" i="34"/>
  <c r="G729" i="34"/>
  <c r="G730" i="34"/>
  <c r="G731" i="34"/>
  <c r="G732" i="34"/>
  <c r="G733" i="34"/>
  <c r="G734" i="34"/>
  <c r="G735" i="34"/>
  <c r="G736" i="34"/>
  <c r="G737" i="34"/>
  <c r="G738" i="34"/>
  <c r="G739" i="34"/>
  <c r="G740" i="34"/>
  <c r="G741" i="34"/>
  <c r="G742" i="34"/>
  <c r="G743" i="34"/>
  <c r="G744" i="34"/>
  <c r="G745" i="34"/>
  <c r="G746" i="34"/>
  <c r="G747" i="34"/>
  <c r="G748" i="34"/>
  <c r="G749" i="34"/>
  <c r="G750" i="34"/>
  <c r="G751" i="34"/>
  <c r="G680" i="35"/>
  <c r="G681" i="35"/>
  <c r="G682" i="35"/>
  <c r="G683" i="35"/>
  <c r="G684" i="35"/>
  <c r="G685" i="35"/>
  <c r="G686" i="35"/>
  <c r="G687" i="35"/>
  <c r="G688" i="35"/>
  <c r="G689" i="35"/>
  <c r="G690" i="35"/>
  <c r="G691" i="35"/>
  <c r="G692" i="35"/>
  <c r="G693" i="35"/>
  <c r="G694" i="35"/>
  <c r="G695" i="35"/>
  <c r="G696" i="35"/>
  <c r="G697" i="35"/>
  <c r="G698" i="35"/>
  <c r="G699" i="35"/>
  <c r="G700" i="35"/>
  <c r="G701" i="35"/>
  <c r="G702" i="35"/>
  <c r="G703" i="35"/>
  <c r="G704" i="35"/>
  <c r="G680" i="44"/>
  <c r="G681" i="44"/>
  <c r="G682" i="44"/>
  <c r="G683" i="44"/>
  <c r="G684" i="44"/>
  <c r="G685" i="44"/>
  <c r="G686" i="44"/>
  <c r="G687" i="44"/>
  <c r="G688" i="44"/>
  <c r="G689" i="44"/>
  <c r="G690" i="44"/>
  <c r="G691" i="44"/>
  <c r="G692" i="44"/>
  <c r="G693" i="44"/>
  <c r="G694" i="44"/>
  <c r="G695" i="44"/>
  <c r="G696" i="44"/>
  <c r="G697" i="44"/>
  <c r="G698" i="44"/>
  <c r="G699" i="44"/>
  <c r="G700" i="44"/>
  <c r="G701" i="44"/>
  <c r="G702" i="44"/>
  <c r="G703" i="44"/>
  <c r="G704" i="44"/>
  <c r="G705" i="44"/>
  <c r="G798" i="47"/>
  <c r="G623" i="24"/>
  <c r="G624" i="24"/>
  <c r="G625" i="24"/>
  <c r="G626" i="24"/>
  <c r="G627" i="24"/>
  <c r="G628" i="24"/>
  <c r="G629" i="24"/>
  <c r="G630" i="24"/>
  <c r="G631" i="24"/>
  <c r="G632" i="24"/>
  <c r="G633" i="24"/>
  <c r="G738" i="46"/>
  <c r="G739" i="46"/>
  <c r="G740" i="46"/>
  <c r="G741" i="46"/>
  <c r="G742" i="46"/>
  <c r="G674" i="41"/>
  <c r="G675" i="41"/>
  <c r="G676" i="41"/>
  <c r="G677" i="41"/>
  <c r="G678" i="41"/>
  <c r="G679" i="41"/>
  <c r="G680" i="41"/>
  <c r="G681" i="41"/>
  <c r="G682" i="41"/>
  <c r="G683" i="41"/>
  <c r="G660" i="17"/>
  <c r="G661" i="17"/>
  <c r="G662" i="17"/>
  <c r="G663" i="17"/>
  <c r="G664" i="17"/>
  <c r="G665" i="17"/>
  <c r="G666" i="17"/>
  <c r="G667" i="17"/>
  <c r="G668" i="17"/>
  <c r="G669" i="17"/>
  <c r="G642" i="42"/>
  <c r="G643" i="42"/>
  <c r="G644" i="42"/>
  <c r="G645" i="42"/>
  <c r="G646" i="42"/>
  <c r="G647" i="42"/>
  <c r="G648" i="42"/>
  <c r="G649" i="42"/>
  <c r="G650" i="42"/>
  <c r="G651" i="42"/>
  <c r="G652" i="42"/>
  <c r="G653" i="42"/>
  <c r="G654" i="42"/>
  <c r="G655" i="42"/>
  <c r="G656" i="42"/>
  <c r="G657" i="42"/>
  <c r="G658" i="42"/>
  <c r="G659" i="42"/>
  <c r="G660" i="42"/>
  <c r="G661" i="42"/>
  <c r="G662" i="42"/>
  <c r="G663" i="42"/>
  <c r="G664" i="42"/>
  <c r="G665" i="42"/>
  <c r="G666" i="42"/>
  <c r="G667" i="42"/>
  <c r="G668" i="42"/>
  <c r="G669" i="42"/>
  <c r="G670" i="42"/>
  <c r="G671" i="42"/>
  <c r="G672" i="42"/>
  <c r="G673" i="42"/>
  <c r="G674" i="42"/>
  <c r="G675" i="42"/>
  <c r="G676" i="42"/>
  <c r="G677" i="42"/>
  <c r="G608" i="12"/>
  <c r="G609" i="12"/>
  <c r="G610" i="12"/>
  <c r="G611" i="12"/>
  <c r="G612" i="12"/>
  <c r="G613" i="12"/>
  <c r="G614" i="12"/>
  <c r="G615" i="12"/>
  <c r="G616" i="12"/>
  <c r="G617" i="12"/>
  <c r="G618" i="12"/>
  <c r="G619" i="12"/>
  <c r="G620" i="12"/>
  <c r="G621" i="12"/>
  <c r="G622" i="12"/>
  <c r="G623" i="12"/>
  <c r="G624" i="12"/>
  <c r="G625" i="12"/>
  <c r="G626" i="12"/>
  <c r="G627" i="12"/>
  <c r="G628" i="12"/>
  <c r="G629" i="12"/>
  <c r="G630" i="12"/>
  <c r="G615" i="39"/>
  <c r="G616" i="39"/>
  <c r="G617" i="39"/>
  <c r="G618" i="39"/>
  <c r="G619" i="39"/>
  <c r="G620" i="39"/>
  <c r="G621" i="39"/>
  <c r="G622" i="39"/>
  <c r="G623" i="39"/>
  <c r="G624" i="39"/>
  <c r="G625" i="39"/>
  <c r="G626" i="39"/>
  <c r="G627" i="39"/>
  <c r="G628" i="39"/>
  <c r="G629" i="39"/>
  <c r="G630" i="39"/>
  <c r="G631" i="39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598" i="21"/>
  <c r="G599" i="21"/>
  <c r="G702" i="45"/>
  <c r="G703" i="45"/>
  <c r="G578" i="30"/>
  <c r="G579" i="30"/>
  <c r="G580" i="30"/>
  <c r="G581" i="30"/>
  <c r="G582" i="30"/>
  <c r="G583" i="30"/>
  <c r="G584" i="30"/>
  <c r="G585" i="30"/>
  <c r="G586" i="30"/>
  <c r="G657" i="16"/>
  <c r="G658" i="16"/>
  <c r="G659" i="16"/>
  <c r="G660" i="16"/>
  <c r="G661" i="16"/>
  <c r="G662" i="16"/>
  <c r="G663" i="16"/>
  <c r="G664" i="16"/>
  <c r="G665" i="16"/>
  <c r="G666" i="16"/>
  <c r="G623" i="32"/>
  <c r="G624" i="32"/>
  <c r="G625" i="32"/>
  <c r="G626" i="32"/>
  <c r="G627" i="32"/>
  <c r="G628" i="32"/>
  <c r="G629" i="32"/>
  <c r="G630" i="32"/>
  <c r="G631" i="32"/>
  <c r="G632" i="32"/>
  <c r="G633" i="32"/>
  <c r="G634" i="32"/>
  <c r="G635" i="32"/>
  <c r="G636" i="32"/>
  <c r="G637" i="32"/>
  <c r="G638" i="32"/>
  <c r="G639" i="32"/>
  <c r="G640" i="32"/>
  <c r="G581" i="37"/>
  <c r="G582" i="37"/>
  <c r="G583" i="37"/>
  <c r="G584" i="37"/>
  <c r="G585" i="37"/>
  <c r="G586" i="37"/>
  <c r="G540" i="20"/>
  <c r="G541" i="20"/>
  <c r="G542" i="20"/>
  <c r="G543" i="20"/>
  <c r="G544" i="20"/>
  <c r="G545" i="20"/>
  <c r="G546" i="20"/>
  <c r="G663" i="13"/>
  <c r="G664" i="13"/>
  <c r="G665" i="13"/>
  <c r="G666" i="13"/>
  <c r="G667" i="13"/>
  <c r="G668" i="13"/>
  <c r="G669" i="13"/>
  <c r="G670" i="13"/>
  <c r="G671" i="13"/>
  <c r="G672" i="13"/>
  <c r="G673" i="13"/>
  <c r="G674" i="13"/>
  <c r="G675" i="13"/>
  <c r="G676" i="13"/>
  <c r="G677" i="13"/>
  <c r="G678" i="13"/>
  <c r="G679" i="13"/>
  <c r="G680" i="13"/>
  <c r="G681" i="13"/>
  <c r="G682" i="13"/>
  <c r="G683" i="13"/>
  <c r="G684" i="13"/>
  <c r="G685" i="13"/>
  <c r="G686" i="13"/>
  <c r="G687" i="13"/>
  <c r="G688" i="13"/>
  <c r="G689" i="13"/>
  <c r="G690" i="13"/>
  <c r="G691" i="13"/>
  <c r="G692" i="13"/>
  <c r="G693" i="13"/>
  <c r="G694" i="13"/>
  <c r="G695" i="13"/>
  <c r="G696" i="13"/>
  <c r="G697" i="13"/>
  <c r="G698" i="13"/>
  <c r="G547" i="43"/>
  <c r="G548" i="43"/>
  <c r="G549" i="43"/>
  <c r="G550" i="43"/>
  <c r="G551" i="43"/>
  <c r="G924" i="22"/>
  <c r="G925" i="22"/>
  <c r="G926" i="22"/>
  <c r="G927" i="22"/>
  <c r="G928" i="22"/>
  <c r="G929" i="22"/>
  <c r="G930" i="22"/>
  <c r="G931" i="22"/>
  <c r="G924" i="18"/>
  <c r="G925" i="18"/>
  <c r="G926" i="18"/>
  <c r="G927" i="18"/>
  <c r="G928" i="18"/>
  <c r="G929" i="18"/>
  <c r="G930" i="18"/>
  <c r="G931" i="18"/>
  <c r="G932" i="18"/>
  <c r="G940" i="18"/>
  <c r="G941" i="18"/>
  <c r="G942" i="18"/>
  <c r="G943" i="18"/>
  <c r="G944" i="18"/>
  <c r="G945" i="18"/>
  <c r="G946" i="18"/>
  <c r="G947" i="18"/>
  <c r="G948" i="18"/>
  <c r="G949" i="18"/>
  <c r="G950" i="18"/>
  <c r="G951" i="18"/>
  <c r="G952" i="18"/>
  <c r="G953" i="18"/>
  <c r="G954" i="18"/>
  <c r="G955" i="18"/>
  <c r="G956" i="18"/>
  <c r="G957" i="18"/>
  <c r="G958" i="18"/>
  <c r="G959" i="18"/>
  <c r="G960" i="18"/>
  <c r="G961" i="18"/>
  <c r="G962" i="18"/>
  <c r="G963" i="18"/>
  <c r="G964" i="18"/>
  <c r="G965" i="18"/>
  <c r="G966" i="18"/>
  <c r="G967" i="18"/>
  <c r="G968" i="18"/>
  <c r="G969" i="18"/>
  <c r="G970" i="18"/>
  <c r="G971" i="18"/>
  <c r="G972" i="18"/>
  <c r="G973" i="18"/>
  <c r="G974" i="18"/>
  <c r="G975" i="18"/>
  <c r="G976" i="18"/>
  <c r="G977" i="18"/>
  <c r="G978" i="18"/>
  <c r="G979" i="18"/>
  <c r="G980" i="18"/>
  <c r="G981" i="18"/>
  <c r="G982" i="18"/>
  <c r="G983" i="18"/>
  <c r="G984" i="18"/>
  <c r="G985" i="18"/>
  <c r="G986" i="18"/>
  <c r="G987" i="18"/>
  <c r="G988" i="18"/>
  <c r="G989" i="18"/>
  <c r="G990" i="18"/>
  <c r="G991" i="18"/>
  <c r="G992" i="18"/>
  <c r="G993" i="18"/>
  <c r="G994" i="18"/>
  <c r="G995" i="18"/>
  <c r="G996" i="18"/>
  <c r="G997" i="18"/>
  <c r="G998" i="18"/>
  <c r="G999" i="18"/>
  <c r="G1000" i="18"/>
  <c r="G1001" i="18"/>
  <c r="G1002" i="18"/>
  <c r="G1003" i="18"/>
  <c r="G1004" i="18"/>
  <c r="G1005" i="18"/>
  <c r="G1006" i="18"/>
  <c r="G1007" i="18"/>
  <c r="G1008" i="18"/>
  <c r="G1009" i="18"/>
  <c r="G1010" i="18"/>
  <c r="G1011" i="18"/>
  <c r="G1012" i="18"/>
  <c r="G1013" i="18"/>
  <c r="G1014" i="18"/>
  <c r="G1015" i="18"/>
  <c r="G1016" i="18"/>
  <c r="G1017" i="18"/>
  <c r="G1018" i="18"/>
  <c r="G1019" i="18"/>
  <c r="G1020" i="18"/>
  <c r="G1021" i="18"/>
  <c r="G1022" i="18"/>
  <c r="G1023" i="18"/>
  <c r="G1024" i="18"/>
  <c r="G1025" i="18"/>
  <c r="G1026" i="18"/>
  <c r="G1027" i="18"/>
  <c r="G1028" i="18"/>
  <c r="G1029" i="18"/>
  <c r="G1030" i="18"/>
  <c r="G1031" i="18"/>
  <c r="G1032" i="18"/>
  <c r="G1033" i="18"/>
  <c r="G1034" i="18"/>
  <c r="G1035" i="18"/>
  <c r="G1036" i="18"/>
  <c r="G1037" i="18"/>
  <c r="G1038" i="18"/>
  <c r="G1039" i="18"/>
  <c r="G1040" i="18"/>
  <c r="G1041" i="18"/>
  <c r="G1042" i="18"/>
  <c r="G1043" i="18"/>
  <c r="G1044" i="18"/>
  <c r="G1045" i="18"/>
  <c r="G1046" i="18"/>
  <c r="G1047" i="18"/>
  <c r="G1048" i="18"/>
  <c r="G1049" i="18"/>
  <c r="G1050" i="18"/>
  <c r="G1051" i="18"/>
  <c r="G1052" i="18"/>
  <c r="G1053" i="18"/>
  <c r="G1054" i="18"/>
  <c r="G1055" i="18"/>
  <c r="G1056" i="18"/>
  <c r="G1057" i="18"/>
  <c r="G1058" i="18"/>
  <c r="G1059" i="18"/>
  <c r="G1060" i="18"/>
  <c r="G1061" i="18"/>
  <c r="G1062" i="18"/>
  <c r="G1063" i="18"/>
  <c r="G1064" i="18"/>
  <c r="G1065" i="18"/>
  <c r="G1066" i="18"/>
  <c r="G1067" i="18"/>
  <c r="G1068" i="18"/>
  <c r="G1069" i="18"/>
  <c r="G1070" i="18"/>
  <c r="G1071" i="18"/>
  <c r="G1072" i="18"/>
  <c r="G1073" i="18"/>
  <c r="G1074" i="18"/>
  <c r="G1075" i="18"/>
  <c r="G1076" i="18"/>
  <c r="G1077" i="18"/>
  <c r="G1078" i="18"/>
  <c r="G1079" i="18"/>
  <c r="G1080" i="18"/>
  <c r="G1081" i="18"/>
  <c r="G1082" i="18"/>
  <c r="G1083" i="18"/>
  <c r="G1084" i="18"/>
  <c r="G1085" i="18"/>
  <c r="G1086" i="18"/>
  <c r="G1087" i="18"/>
  <c r="G1088" i="18"/>
  <c r="G1089" i="18"/>
  <c r="G1090" i="18"/>
  <c r="G1091" i="18"/>
  <c r="G1092" i="18"/>
  <c r="G1093" i="18"/>
  <c r="G1094" i="18"/>
  <c r="G1095" i="18"/>
  <c r="G1096" i="18"/>
  <c r="G1097" i="18"/>
  <c r="G1098" i="18"/>
  <c r="G1099" i="18"/>
  <c r="G1100" i="18"/>
  <c r="G1101" i="18"/>
  <c r="G1102" i="18"/>
  <c r="G1103" i="18"/>
  <c r="G1104" i="18"/>
  <c r="G1105" i="18"/>
  <c r="G1106" i="18"/>
  <c r="G1107" i="18"/>
  <c r="G1108" i="18"/>
  <c r="G1109" i="18"/>
  <c r="G1110" i="18"/>
  <c r="G1111" i="18"/>
  <c r="G1112" i="18"/>
  <c r="G1113" i="18"/>
  <c r="G1114" i="18"/>
  <c r="G1115" i="18"/>
  <c r="G1116" i="18"/>
  <c r="G1117" i="18"/>
  <c r="G1118" i="18"/>
  <c r="G1119" i="18"/>
  <c r="G1120" i="18"/>
  <c r="G1121" i="18"/>
  <c r="G1122" i="18"/>
  <c r="G1123" i="18"/>
  <c r="G1124" i="18"/>
  <c r="G1125" i="18"/>
  <c r="G1126" i="18"/>
  <c r="G1127" i="18"/>
  <c r="G1128" i="18"/>
  <c r="G1129" i="18"/>
  <c r="G1130" i="18"/>
  <c r="G1131" i="18"/>
  <c r="G1132" i="18"/>
  <c r="G1133" i="18"/>
  <c r="G1134" i="18"/>
  <c r="G1135" i="18"/>
  <c r="G1136" i="18"/>
  <c r="G1137" i="18"/>
  <c r="G1138" i="18"/>
  <c r="G1139" i="18"/>
  <c r="G1140" i="18"/>
  <c r="G1141" i="18"/>
  <c r="G1142" i="18"/>
  <c r="G1143" i="18"/>
  <c r="G1144" i="18"/>
  <c r="G1145" i="18"/>
  <c r="G1146" i="18"/>
  <c r="G1147" i="18"/>
  <c r="G1148" i="18"/>
  <c r="G1149" i="18"/>
  <c r="G1150" i="18"/>
  <c r="G1151" i="18"/>
  <c r="G1152" i="18"/>
  <c r="G1153" i="18"/>
  <c r="G1154" i="18"/>
  <c r="G1155" i="18"/>
  <c r="G1156" i="18"/>
  <c r="G1157" i="18"/>
  <c r="G1158" i="18"/>
  <c r="G1159" i="18"/>
  <c r="G1160" i="18"/>
  <c r="G1161" i="18"/>
  <c r="G1162" i="18"/>
  <c r="G1163" i="18"/>
  <c r="G1164" i="18"/>
  <c r="G1165" i="18"/>
  <c r="G1166" i="18"/>
  <c r="G1167" i="18"/>
  <c r="G1168" i="18"/>
  <c r="G1169" i="18"/>
  <c r="G1170" i="18"/>
  <c r="G1171" i="18"/>
  <c r="G1172" i="18"/>
  <c r="G1173" i="18"/>
  <c r="G1174" i="18"/>
  <c r="G1175" i="18"/>
  <c r="G1176" i="18"/>
  <c r="G1177" i="18"/>
  <c r="G1178" i="18"/>
  <c r="G1179" i="18"/>
  <c r="G1180" i="18"/>
  <c r="G1181" i="18"/>
  <c r="G1182" i="18"/>
  <c r="G1183" i="18"/>
  <c r="G1184" i="18"/>
  <c r="G1185" i="18"/>
  <c r="G1186" i="18"/>
  <c r="G1187" i="18"/>
  <c r="G1188" i="18"/>
  <c r="G1189" i="18"/>
  <c r="G1190" i="18"/>
  <c r="G1191" i="18"/>
  <c r="G1192" i="18"/>
  <c r="G1193" i="18"/>
  <c r="G1194" i="18"/>
  <c r="G1195" i="18"/>
  <c r="G1196" i="18"/>
  <c r="G1197" i="18"/>
  <c r="G1198" i="18"/>
  <c r="G1199" i="18"/>
  <c r="G1200" i="18"/>
  <c r="G1201" i="18"/>
  <c r="G1202" i="18"/>
  <c r="G1203" i="18"/>
  <c r="G1204" i="18"/>
  <c r="G1205" i="18"/>
  <c r="G1206" i="18"/>
  <c r="G1207" i="18"/>
  <c r="G1208" i="18"/>
  <c r="G1209" i="18"/>
  <c r="G1210" i="18"/>
  <c r="G1211" i="18"/>
  <c r="G1212" i="18"/>
  <c r="G1213" i="18"/>
  <c r="G1214" i="18"/>
  <c r="G1215" i="18"/>
  <c r="G1216" i="18"/>
  <c r="G1217" i="18"/>
  <c r="G1218" i="18"/>
  <c r="G1219" i="18"/>
  <c r="G1220" i="18"/>
  <c r="G1221" i="18"/>
  <c r="G1222" i="18"/>
  <c r="G1223" i="18"/>
  <c r="G1224" i="18"/>
  <c r="G1225" i="18"/>
  <c r="G1226" i="18"/>
  <c r="G1227" i="18"/>
  <c r="G1228" i="18"/>
  <c r="G1229" i="18"/>
  <c r="G1230" i="18"/>
  <c r="G1231" i="18"/>
  <c r="G1232" i="18"/>
  <c r="G1233" i="18"/>
  <c r="G1234" i="18"/>
  <c r="G1235" i="18"/>
  <c r="G1236" i="18"/>
  <c r="G1237" i="18"/>
  <c r="G1238" i="18"/>
  <c r="G1239" i="18"/>
  <c r="G1240" i="18"/>
  <c r="G1241" i="18"/>
  <c r="G1242" i="18"/>
  <c r="G1243" i="18"/>
  <c r="G1244" i="18"/>
  <c r="G1245" i="18"/>
  <c r="G1246" i="18"/>
  <c r="G1247" i="18"/>
  <c r="G1248" i="18"/>
  <c r="G1249" i="18"/>
  <c r="G1250" i="18"/>
  <c r="G1251" i="18"/>
  <c r="G1252" i="18"/>
  <c r="G1253" i="18"/>
  <c r="G1254" i="18"/>
  <c r="G1255" i="18"/>
  <c r="G1256" i="18"/>
  <c r="G1257" i="18"/>
  <c r="G1258" i="18"/>
  <c r="G1259" i="18"/>
  <c r="G1260" i="18"/>
  <c r="G1261" i="18"/>
  <c r="G1262" i="18"/>
  <c r="G1263" i="18"/>
  <c r="G1264" i="18"/>
  <c r="G1265" i="18"/>
  <c r="G1266" i="18"/>
  <c r="G1267" i="18"/>
  <c r="G1268" i="18"/>
  <c r="G1269" i="18"/>
  <c r="G1270" i="18"/>
  <c r="G1271" i="18"/>
  <c r="G1272" i="18"/>
  <c r="G1273" i="18"/>
  <c r="G1274" i="18"/>
  <c r="G1275" i="18"/>
  <c r="G1276" i="18"/>
  <c r="G1277" i="18"/>
  <c r="G1278" i="18"/>
  <c r="G1279" i="18"/>
  <c r="G1280" i="18"/>
  <c r="G1281" i="18"/>
  <c r="G1282" i="18"/>
  <c r="G1283" i="18"/>
  <c r="G1284" i="18"/>
  <c r="G1285" i="18"/>
  <c r="G1286" i="18"/>
  <c r="G1287" i="18"/>
  <c r="G1288" i="18"/>
  <c r="G1289" i="18"/>
  <c r="G1290" i="18"/>
  <c r="G1291" i="18"/>
  <c r="G1292" i="18"/>
  <c r="G1293" i="18"/>
  <c r="G1294" i="18"/>
  <c r="G1295" i="18"/>
  <c r="G1296" i="18"/>
  <c r="G1297" i="18"/>
  <c r="G1298" i="18"/>
  <c r="G1299" i="18"/>
  <c r="G1300" i="18"/>
  <c r="G1301" i="18"/>
  <c r="G1302" i="18"/>
  <c r="G1303" i="18"/>
  <c r="G1304" i="18"/>
  <c r="G1305" i="18"/>
  <c r="G1306" i="18"/>
  <c r="G1307" i="18"/>
  <c r="G1308" i="18"/>
  <c r="G1309" i="18"/>
  <c r="G897" i="1"/>
  <c r="G898" i="1"/>
  <c r="G899" i="1"/>
  <c r="G900" i="1"/>
  <c r="G901" i="1"/>
  <c r="G902" i="1"/>
  <c r="G903" i="1"/>
  <c r="G904" i="1"/>
  <c r="G905" i="1"/>
  <c r="G906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901" i="4"/>
  <c r="G902" i="4"/>
  <c r="G903" i="4"/>
  <c r="G904" i="4"/>
  <c r="G905" i="4"/>
  <c r="G906" i="4"/>
  <c r="G907" i="4"/>
  <c r="G908" i="4"/>
  <c r="C40" i="48"/>
  <c r="G1301" i="36"/>
  <c r="G1302" i="36"/>
  <c r="G1310" i="18"/>
  <c r="G1311" i="18"/>
  <c r="G1312" i="18"/>
  <c r="C22" i="48"/>
  <c r="AC22" i="48"/>
  <c r="AC40" i="48"/>
  <c r="G881" i="15"/>
  <c r="G882" i="15"/>
  <c r="G883" i="15"/>
  <c r="G884" i="15"/>
  <c r="G885" i="15"/>
  <c r="G886" i="15"/>
  <c r="G887" i="15"/>
  <c r="G888" i="15"/>
  <c r="G889" i="15"/>
  <c r="G890" i="15"/>
  <c r="G891" i="15"/>
  <c r="G892" i="15"/>
  <c r="G893" i="15"/>
  <c r="G894" i="15"/>
  <c r="G915" i="28"/>
  <c r="G916" i="28"/>
  <c r="G917" i="28"/>
  <c r="G918" i="28"/>
  <c r="G919" i="28"/>
  <c r="G920" i="28"/>
  <c r="G921" i="28"/>
  <c r="G922" i="28"/>
  <c r="G826" i="3"/>
  <c r="G827" i="3"/>
  <c r="G828" i="3"/>
  <c r="G829" i="3"/>
  <c r="G830" i="3"/>
  <c r="G831" i="3"/>
  <c r="G832" i="3"/>
  <c r="G798" i="8"/>
  <c r="G799" i="8"/>
  <c r="G800" i="8"/>
  <c r="G801" i="8"/>
  <c r="G802" i="8"/>
  <c r="G803" i="8"/>
  <c r="G804" i="8"/>
  <c r="G805" i="8"/>
  <c r="G806" i="8"/>
  <c r="G807" i="8"/>
  <c r="G808" i="8"/>
  <c r="G809" i="8"/>
  <c r="G810" i="8"/>
  <c r="G811" i="8"/>
  <c r="G812" i="8"/>
  <c r="G813" i="8"/>
  <c r="G814" i="8"/>
  <c r="G815" i="8"/>
  <c r="G816" i="8"/>
  <c r="G817" i="8"/>
  <c r="G818" i="8"/>
  <c r="G819" i="8"/>
  <c r="G820" i="8"/>
  <c r="G821" i="8"/>
  <c r="G822" i="8"/>
  <c r="G823" i="8"/>
  <c r="G824" i="8"/>
  <c r="G825" i="8"/>
  <c r="G754" i="25"/>
  <c r="G755" i="25"/>
  <c r="G756" i="25"/>
  <c r="G757" i="25"/>
  <c r="G758" i="25"/>
  <c r="G759" i="25"/>
  <c r="G760" i="25"/>
  <c r="G761" i="25"/>
  <c r="G762" i="25"/>
  <c r="G763" i="25"/>
  <c r="G764" i="25"/>
  <c r="G765" i="25"/>
  <c r="G766" i="25"/>
  <c r="G767" i="25"/>
  <c r="G768" i="25"/>
  <c r="G769" i="25"/>
  <c r="G770" i="25"/>
  <c r="G771" i="25"/>
  <c r="G772" i="25"/>
  <c r="G773" i="25"/>
  <c r="G774" i="25"/>
  <c r="G837" i="19"/>
  <c r="G838" i="19"/>
  <c r="G839" i="19"/>
  <c r="G840" i="19"/>
  <c r="G841" i="19"/>
  <c r="G842" i="19"/>
  <c r="G843" i="19"/>
  <c r="G844" i="19"/>
  <c r="G845" i="19"/>
  <c r="G846" i="19"/>
  <c r="G847" i="19"/>
  <c r="G848" i="19"/>
  <c r="G849" i="19"/>
  <c r="G850" i="19"/>
  <c r="G851" i="19"/>
  <c r="G852" i="19"/>
  <c r="G853" i="19"/>
  <c r="G854" i="19"/>
  <c r="G855" i="19"/>
  <c r="G856" i="19"/>
  <c r="G857" i="19"/>
  <c r="G858" i="19"/>
  <c r="G859" i="19"/>
  <c r="G860" i="19"/>
  <c r="G861" i="19"/>
  <c r="G862" i="19"/>
  <c r="G863" i="19"/>
  <c r="G864" i="19"/>
  <c r="G865" i="19"/>
  <c r="G866" i="19"/>
  <c r="G867" i="19"/>
  <c r="G868" i="19"/>
  <c r="G869" i="19"/>
  <c r="G870" i="19"/>
  <c r="G871" i="19"/>
  <c r="G872" i="19"/>
  <c r="G873" i="19"/>
  <c r="G874" i="19"/>
  <c r="G875" i="19"/>
  <c r="G876" i="19"/>
  <c r="G877" i="19"/>
  <c r="G878" i="19"/>
  <c r="G879" i="19"/>
  <c r="G880" i="19"/>
  <c r="G881" i="19"/>
  <c r="G882" i="19"/>
  <c r="G883" i="19"/>
  <c r="G884" i="19"/>
  <c r="G885" i="19"/>
  <c r="G886" i="19"/>
  <c r="G887" i="19"/>
  <c r="G888" i="19"/>
  <c r="G889" i="19"/>
  <c r="G890" i="19"/>
  <c r="G891" i="19"/>
  <c r="G892" i="19"/>
  <c r="G893" i="19"/>
  <c r="G894" i="19"/>
  <c r="G895" i="19"/>
  <c r="G896" i="19"/>
  <c r="G897" i="19"/>
  <c r="G898" i="19"/>
  <c r="G899" i="19"/>
  <c r="G900" i="19"/>
  <c r="G901" i="19"/>
  <c r="G902" i="19"/>
  <c r="G903" i="19"/>
  <c r="G904" i="19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68" i="11"/>
  <c r="G769" i="11"/>
  <c r="G770" i="11"/>
  <c r="G771" i="11"/>
  <c r="G772" i="11"/>
  <c r="G773" i="11"/>
  <c r="G774" i="11"/>
  <c r="G775" i="11"/>
  <c r="G776" i="11"/>
  <c r="G777" i="11"/>
  <c r="G778" i="11"/>
  <c r="G779" i="11"/>
  <c r="G780" i="11"/>
  <c r="G781" i="11"/>
  <c r="G782" i="11"/>
  <c r="G783" i="11"/>
  <c r="G784" i="11"/>
  <c r="G785" i="11"/>
  <c r="G786" i="11"/>
  <c r="G787" i="11"/>
  <c r="G788" i="11"/>
  <c r="G789" i="11"/>
  <c r="G790" i="11"/>
  <c r="G791" i="11"/>
  <c r="G792" i="11"/>
  <c r="G793" i="11"/>
  <c r="G794" i="11"/>
  <c r="G795" i="11"/>
  <c r="G796" i="11"/>
  <c r="G797" i="11"/>
  <c r="G798" i="11"/>
  <c r="G799" i="11"/>
  <c r="G800" i="11"/>
  <c r="G801" i="11"/>
  <c r="G764" i="14"/>
  <c r="G765" i="14"/>
  <c r="G766" i="14"/>
  <c r="G767" i="14"/>
  <c r="G681" i="29"/>
  <c r="G682" i="29"/>
  <c r="G683" i="29"/>
  <c r="G684" i="29"/>
  <c r="G685" i="29"/>
  <c r="G686" i="29"/>
  <c r="G687" i="29"/>
  <c r="G688" i="29"/>
  <c r="G689" i="29"/>
  <c r="G690" i="29"/>
  <c r="G691" i="29"/>
  <c r="G692" i="29"/>
  <c r="G693" i="29"/>
  <c r="G694" i="29"/>
  <c r="G695" i="29"/>
  <c r="G696" i="29"/>
  <c r="G697" i="29"/>
  <c r="G698" i="29"/>
  <c r="G699" i="29"/>
  <c r="G700" i="29"/>
  <c r="G701" i="29"/>
  <c r="G702" i="29"/>
  <c r="G703" i="29"/>
  <c r="G704" i="29"/>
  <c r="G705" i="29"/>
  <c r="G706" i="29"/>
  <c r="G707" i="29"/>
  <c r="G708" i="29"/>
  <c r="G709" i="29"/>
  <c r="G710" i="29"/>
  <c r="G711" i="29"/>
  <c r="G712" i="29"/>
  <c r="G713" i="29"/>
  <c r="G714" i="29"/>
  <c r="G715" i="29"/>
  <c r="G716" i="29"/>
  <c r="G717" i="29"/>
  <c r="G718" i="29"/>
  <c r="G719" i="29"/>
  <c r="G720" i="29"/>
  <c r="G721" i="29"/>
  <c r="G722" i="29"/>
  <c r="G723" i="29"/>
  <c r="G724" i="29"/>
  <c r="G725" i="29"/>
  <c r="G726" i="29"/>
  <c r="G727" i="29"/>
  <c r="G728" i="29"/>
  <c r="G729" i="29"/>
  <c r="G705" i="35"/>
  <c r="G706" i="35"/>
  <c r="G707" i="35"/>
  <c r="G708" i="35"/>
  <c r="G709" i="35"/>
  <c r="G710" i="35"/>
  <c r="G711" i="35"/>
  <c r="G712" i="35"/>
  <c r="G713" i="35"/>
  <c r="G714" i="35"/>
  <c r="G715" i="35"/>
  <c r="G716" i="35"/>
  <c r="G743" i="46"/>
  <c r="G744" i="46"/>
  <c r="G745" i="46"/>
  <c r="G746" i="46"/>
  <c r="G747" i="46"/>
  <c r="G748" i="46"/>
  <c r="G749" i="46"/>
  <c r="G750" i="46"/>
  <c r="G751" i="46"/>
  <c r="G752" i="46"/>
  <c r="G753" i="46"/>
  <c r="G754" i="46"/>
  <c r="G755" i="46"/>
  <c r="G756" i="46"/>
  <c r="G757" i="46"/>
  <c r="G758" i="46"/>
  <c r="G759" i="46"/>
  <c r="G760" i="46"/>
  <c r="G761" i="46"/>
  <c r="G762" i="46"/>
  <c r="G763" i="46"/>
  <c r="G764" i="46"/>
  <c r="G765" i="46"/>
  <c r="G766" i="46"/>
  <c r="G767" i="46"/>
  <c r="G768" i="46"/>
  <c r="G769" i="46"/>
  <c r="G770" i="46"/>
  <c r="G771" i="46"/>
  <c r="G772" i="46"/>
  <c r="G773" i="46"/>
  <c r="G774" i="46"/>
  <c r="G775" i="46"/>
  <c r="G776" i="46"/>
  <c r="G777" i="46"/>
  <c r="G778" i="46"/>
  <c r="G779" i="46"/>
  <c r="G780" i="46"/>
  <c r="G781" i="46"/>
  <c r="G782" i="46"/>
  <c r="G783" i="46"/>
  <c r="G784" i="46"/>
  <c r="G785" i="46"/>
  <c r="G786" i="46"/>
  <c r="G787" i="46"/>
  <c r="G788" i="46"/>
  <c r="G789" i="46"/>
  <c r="G790" i="46"/>
  <c r="G791" i="46"/>
  <c r="G792" i="46"/>
  <c r="G793" i="46"/>
  <c r="G794" i="46"/>
  <c r="G795" i="46"/>
  <c r="G796" i="46"/>
  <c r="G797" i="46"/>
  <c r="G798" i="46"/>
  <c r="G799" i="46"/>
  <c r="G800" i="46"/>
  <c r="G717" i="35"/>
  <c r="G718" i="35"/>
  <c r="G719" i="35"/>
  <c r="G720" i="35"/>
  <c r="G721" i="35"/>
  <c r="G722" i="35"/>
  <c r="G723" i="35"/>
  <c r="G724" i="35"/>
  <c r="G725" i="35"/>
  <c r="G726" i="35"/>
  <c r="G727" i="35"/>
  <c r="G728" i="35"/>
  <c r="G729" i="35"/>
  <c r="G730" i="35"/>
  <c r="G731" i="35"/>
  <c r="G732" i="35"/>
  <c r="G733" i="35"/>
  <c r="G734" i="35"/>
  <c r="G735" i="35"/>
  <c r="G736" i="35"/>
  <c r="G737" i="35"/>
  <c r="G738" i="35"/>
  <c r="G739" i="35"/>
  <c r="G740" i="35"/>
  <c r="G741" i="35"/>
  <c r="G742" i="35"/>
  <c r="G743" i="35"/>
  <c r="G744" i="35"/>
  <c r="G745" i="35"/>
  <c r="G746" i="35"/>
  <c r="G747" i="35"/>
  <c r="G748" i="35"/>
  <c r="G749" i="35"/>
  <c r="G750" i="35"/>
  <c r="G751" i="35"/>
  <c r="G752" i="35"/>
  <c r="G722" i="31"/>
  <c r="G723" i="31"/>
  <c r="G724" i="31"/>
  <c r="G725" i="31"/>
  <c r="G726" i="31"/>
  <c r="G727" i="31"/>
  <c r="G728" i="31"/>
  <c r="G729" i="31"/>
  <c r="G730" i="31"/>
  <c r="G731" i="31"/>
  <c r="G732" i="31"/>
  <c r="G733" i="31"/>
  <c r="G734" i="31"/>
  <c r="G735" i="31"/>
  <c r="G736" i="31"/>
  <c r="G737" i="31"/>
  <c r="G738" i="31"/>
  <c r="G739" i="31"/>
  <c r="G740" i="31"/>
  <c r="G741" i="31"/>
  <c r="G742" i="31"/>
  <c r="G743" i="31"/>
  <c r="G744" i="31"/>
  <c r="G745" i="31"/>
  <c r="G746" i="31"/>
  <c r="G747" i="31"/>
  <c r="G748" i="31"/>
  <c r="G749" i="31"/>
  <c r="G750" i="31"/>
  <c r="G751" i="31"/>
  <c r="G752" i="31"/>
  <c r="G753" i="31"/>
  <c r="G754" i="31"/>
  <c r="G755" i="31"/>
  <c r="G756" i="31"/>
  <c r="G757" i="31"/>
  <c r="G758" i="31"/>
  <c r="G759" i="31"/>
  <c r="G760" i="31"/>
  <c r="G761" i="31"/>
  <c r="G762" i="31"/>
  <c r="G799" i="47"/>
  <c r="G706" i="44"/>
  <c r="G707" i="44"/>
  <c r="G708" i="44"/>
  <c r="G709" i="44"/>
  <c r="G710" i="44"/>
  <c r="G711" i="44"/>
  <c r="G712" i="44"/>
  <c r="G713" i="44"/>
  <c r="G714" i="44"/>
  <c r="G715" i="44"/>
  <c r="G716" i="44"/>
  <c r="G717" i="44"/>
  <c r="G718" i="44"/>
  <c r="G719" i="44"/>
  <c r="G720" i="44"/>
  <c r="G721" i="44"/>
  <c r="G722" i="44"/>
  <c r="G723" i="44"/>
  <c r="G724" i="44"/>
  <c r="G725" i="44"/>
  <c r="G726" i="44"/>
  <c r="G727" i="44"/>
  <c r="G728" i="44"/>
  <c r="G729" i="44"/>
  <c r="G730" i="44"/>
  <c r="G731" i="44"/>
  <c r="G732" i="44"/>
  <c r="G684" i="41"/>
  <c r="G685" i="41"/>
  <c r="G686" i="41"/>
  <c r="G687" i="41"/>
  <c r="G688" i="41"/>
  <c r="G689" i="41"/>
  <c r="G690" i="41"/>
  <c r="G691" i="41"/>
  <c r="G634" i="24"/>
  <c r="G635" i="24"/>
  <c r="G636" i="24"/>
  <c r="G637" i="24"/>
  <c r="G638" i="24"/>
  <c r="G678" i="42"/>
  <c r="G679" i="42"/>
  <c r="G680" i="42"/>
  <c r="G681" i="42"/>
  <c r="G682" i="42"/>
  <c r="G683" i="42"/>
  <c r="G684" i="42"/>
  <c r="G685" i="42"/>
  <c r="G686" i="42"/>
  <c r="G687" i="42"/>
  <c r="G688" i="42"/>
  <c r="G689" i="42"/>
  <c r="G690" i="42"/>
  <c r="G691" i="42"/>
  <c r="G692" i="42"/>
  <c r="G693" i="42"/>
  <c r="G694" i="42"/>
  <c r="G695" i="42"/>
  <c r="G696" i="42"/>
  <c r="G697" i="42"/>
  <c r="G698" i="42"/>
  <c r="G699" i="42"/>
  <c r="G700" i="42"/>
  <c r="G701" i="42"/>
  <c r="G702" i="42"/>
  <c r="G703" i="42"/>
  <c r="G704" i="42"/>
  <c r="G705" i="42"/>
  <c r="G706" i="42"/>
  <c r="G707" i="42"/>
  <c r="G708" i="42"/>
  <c r="G709" i="42"/>
  <c r="G710" i="42"/>
  <c r="G711" i="42"/>
  <c r="G712" i="42"/>
  <c r="G713" i="42"/>
  <c r="G714" i="42"/>
  <c r="G715" i="42"/>
  <c r="G716" i="42"/>
  <c r="G717" i="42"/>
  <c r="G718" i="42"/>
  <c r="G719" i="42"/>
  <c r="G720" i="42"/>
  <c r="G721" i="42"/>
  <c r="G722" i="42"/>
  <c r="G723" i="42"/>
  <c r="G724" i="42"/>
  <c r="G725" i="42"/>
  <c r="G726" i="42"/>
  <c r="G727" i="42"/>
  <c r="G728" i="42"/>
  <c r="G729" i="42"/>
  <c r="G730" i="42"/>
  <c r="G731" i="42"/>
  <c r="G732" i="42"/>
  <c r="G670" i="17"/>
  <c r="G671" i="17"/>
  <c r="G672" i="17"/>
  <c r="G673" i="17"/>
  <c r="G674" i="17"/>
  <c r="G709" i="9"/>
  <c r="G710" i="9"/>
  <c r="G631" i="12"/>
  <c r="G632" i="12"/>
  <c r="G633" i="12"/>
  <c r="G634" i="33"/>
  <c r="G635" i="33"/>
  <c r="G636" i="33"/>
  <c r="G637" i="33"/>
  <c r="G638" i="33"/>
  <c r="G639" i="33"/>
  <c r="G640" i="33"/>
  <c r="G641" i="33"/>
  <c r="G642" i="33"/>
  <c r="G643" i="33"/>
  <c r="G644" i="33"/>
  <c r="G645" i="33"/>
  <c r="G646" i="33"/>
  <c r="G647" i="33"/>
  <c r="G648" i="33"/>
  <c r="G649" i="33"/>
  <c r="G632" i="39"/>
  <c r="G633" i="39"/>
  <c r="G634" i="39"/>
  <c r="G635" i="39"/>
  <c r="G636" i="39"/>
  <c r="G637" i="39"/>
  <c r="G638" i="39"/>
  <c r="G639" i="39"/>
  <c r="G640" i="39"/>
  <c r="G641" i="39"/>
  <c r="G600" i="21"/>
  <c r="G601" i="21"/>
  <c r="G602" i="21"/>
  <c r="G603" i="21"/>
  <c r="G704" i="45"/>
  <c r="G705" i="45"/>
  <c r="G706" i="45"/>
  <c r="G707" i="45"/>
  <c r="G708" i="45"/>
  <c r="G709" i="45"/>
  <c r="G710" i="45"/>
  <c r="G711" i="45"/>
  <c r="G712" i="45"/>
  <c r="G713" i="45"/>
  <c r="G714" i="45"/>
  <c r="G715" i="45"/>
  <c r="G716" i="45"/>
  <c r="G587" i="30"/>
  <c r="G588" i="30"/>
  <c r="G589" i="30"/>
  <c r="G590" i="30"/>
  <c r="G591" i="30"/>
  <c r="G592" i="30"/>
  <c r="G667" i="16"/>
  <c r="G668" i="16"/>
  <c r="G669" i="16"/>
  <c r="G670" i="16"/>
  <c r="G641" i="32"/>
  <c r="G642" i="32"/>
  <c r="G643" i="32"/>
  <c r="G644" i="32"/>
  <c r="G645" i="32"/>
  <c r="G646" i="32"/>
  <c r="G647" i="32"/>
  <c r="G648" i="32"/>
  <c r="G649" i="32"/>
  <c r="G650" i="32"/>
  <c r="G651" i="32"/>
  <c r="G699" i="13"/>
  <c r="G700" i="13"/>
  <c r="G701" i="13"/>
  <c r="G702" i="13"/>
  <c r="G703" i="13"/>
  <c r="G704" i="13"/>
  <c r="G705" i="13"/>
  <c r="G706" i="13"/>
  <c r="G707" i="13"/>
  <c r="G708" i="13"/>
  <c r="G709" i="13"/>
  <c r="G552" i="43"/>
  <c r="G553" i="43"/>
  <c r="G554" i="43"/>
  <c r="G555" i="43"/>
  <c r="G556" i="43"/>
  <c r="G557" i="43"/>
  <c r="G558" i="43"/>
  <c r="G559" i="43"/>
  <c r="G560" i="43"/>
  <c r="G561" i="43"/>
  <c r="G562" i="43"/>
  <c r="G563" i="43"/>
  <c r="G587" i="37"/>
  <c r="G547" i="20"/>
  <c r="G548" i="20"/>
  <c r="G549" i="20"/>
  <c r="G550" i="20"/>
  <c r="G551" i="20"/>
  <c r="G552" i="20"/>
  <c r="G553" i="20"/>
  <c r="G554" i="20"/>
  <c r="G555" i="20"/>
  <c r="G556" i="20"/>
  <c r="G932" i="22"/>
  <c r="G933" i="22"/>
  <c r="G934" i="22"/>
  <c r="G935" i="22"/>
  <c r="G936" i="22"/>
  <c r="G937" i="22"/>
  <c r="G946" i="22"/>
  <c r="G947" i="22"/>
  <c r="G948" i="22"/>
  <c r="G949" i="22"/>
  <c r="G950" i="22"/>
  <c r="G951" i="22"/>
  <c r="G952" i="22"/>
  <c r="G953" i="22"/>
  <c r="G954" i="22"/>
  <c r="G955" i="22"/>
  <c r="G956" i="22"/>
  <c r="G957" i="22"/>
  <c r="G958" i="22"/>
  <c r="G959" i="22"/>
  <c r="G960" i="22"/>
  <c r="G961" i="22"/>
  <c r="G962" i="22"/>
  <c r="G963" i="22"/>
  <c r="G964" i="22"/>
  <c r="G965" i="22"/>
  <c r="G966" i="22"/>
  <c r="G967" i="22"/>
  <c r="G968" i="22"/>
  <c r="G969" i="22"/>
  <c r="G970" i="22"/>
  <c r="G971" i="22"/>
  <c r="G972" i="22"/>
  <c r="G973" i="22"/>
  <c r="G974" i="22"/>
  <c r="G975" i="22"/>
  <c r="G976" i="22"/>
  <c r="G977" i="22"/>
  <c r="G978" i="22"/>
  <c r="G979" i="22"/>
  <c r="G980" i="22"/>
  <c r="G981" i="22"/>
  <c r="G982" i="22"/>
  <c r="G983" i="22"/>
  <c r="G984" i="22"/>
  <c r="G985" i="22"/>
  <c r="G986" i="22"/>
  <c r="G987" i="22"/>
  <c r="G988" i="22"/>
  <c r="G989" i="22"/>
  <c r="G990" i="22"/>
  <c r="G991" i="22"/>
  <c r="G992" i="22"/>
  <c r="G993" i="22"/>
  <c r="G994" i="22"/>
  <c r="G995" i="22"/>
  <c r="G996" i="22"/>
  <c r="G997" i="22"/>
  <c r="G998" i="22"/>
  <c r="G999" i="22"/>
  <c r="G1000" i="22"/>
  <c r="G1001" i="22"/>
  <c r="G1002" i="22"/>
  <c r="G1003" i="22"/>
  <c r="G1004" i="22"/>
  <c r="G1005" i="22"/>
  <c r="G1006" i="22"/>
  <c r="G1007" i="22"/>
  <c r="G1008" i="22"/>
  <c r="G1009" i="22"/>
  <c r="G1010" i="22"/>
  <c r="G1011" i="22"/>
  <c r="G1012" i="22"/>
  <c r="G1013" i="22"/>
  <c r="G1014" i="22"/>
  <c r="G1015" i="22"/>
  <c r="G1016" i="22"/>
  <c r="G1017" i="22"/>
  <c r="G1018" i="22"/>
  <c r="G1019" i="22"/>
  <c r="G1020" i="22"/>
  <c r="G1021" i="22"/>
  <c r="G1022" i="22"/>
  <c r="G1023" i="22"/>
  <c r="G1024" i="22"/>
  <c r="G1025" i="22"/>
  <c r="G1026" i="22"/>
  <c r="G1027" i="22"/>
  <c r="G1028" i="22"/>
  <c r="G1029" i="22"/>
  <c r="G1030" i="22"/>
  <c r="G1031" i="22"/>
  <c r="G1032" i="22"/>
  <c r="G1033" i="22"/>
  <c r="G1034" i="22"/>
  <c r="G1035" i="22"/>
  <c r="G1036" i="22"/>
  <c r="G1037" i="22"/>
  <c r="G1038" i="22"/>
  <c r="G1039" i="22"/>
  <c r="G1040" i="22"/>
  <c r="G1041" i="22"/>
  <c r="G1042" i="22"/>
  <c r="G1043" i="22"/>
  <c r="G1044" i="22"/>
  <c r="G1045" i="22"/>
  <c r="G1046" i="22"/>
  <c r="G1047" i="22"/>
  <c r="G1048" i="22"/>
  <c r="G1049" i="22"/>
  <c r="G1050" i="22"/>
  <c r="G1051" i="22"/>
  <c r="G1052" i="22"/>
  <c r="G1053" i="22"/>
  <c r="G1054" i="22"/>
  <c r="G1055" i="22"/>
  <c r="G1056" i="22"/>
  <c r="G1057" i="22"/>
  <c r="G1058" i="22"/>
  <c r="G1059" i="22"/>
  <c r="G1060" i="22"/>
  <c r="G1061" i="22"/>
  <c r="G1062" i="22"/>
  <c r="G1063" i="22"/>
  <c r="G1064" i="22"/>
  <c r="G1065" i="22"/>
  <c r="G1066" i="22"/>
  <c r="G1067" i="22"/>
  <c r="G1068" i="22"/>
  <c r="G1069" i="22"/>
  <c r="G1070" i="22"/>
  <c r="G1071" i="22"/>
  <c r="G1072" i="22"/>
  <c r="G1073" i="22"/>
  <c r="G1074" i="22"/>
  <c r="G1075" i="22"/>
  <c r="G1076" i="22"/>
  <c r="G1077" i="22"/>
  <c r="G1078" i="22"/>
  <c r="G1079" i="22"/>
  <c r="G1080" i="22"/>
  <c r="G1081" i="22"/>
  <c r="G1082" i="22"/>
  <c r="G1083" i="22"/>
  <c r="G1084" i="22"/>
  <c r="G1085" i="22"/>
  <c r="G1086" i="22"/>
  <c r="G1087" i="22"/>
  <c r="G1088" i="22"/>
  <c r="G1089" i="22"/>
  <c r="G1090" i="22"/>
  <c r="G1091" i="22"/>
  <c r="G1092" i="22"/>
  <c r="G1093" i="22"/>
  <c r="G1094" i="22"/>
  <c r="G1095" i="22"/>
  <c r="G1096" i="22"/>
  <c r="G1097" i="22"/>
  <c r="G1098" i="22"/>
  <c r="G1099" i="22"/>
  <c r="G1100" i="22"/>
  <c r="G1101" i="22"/>
  <c r="G1102" i="22"/>
  <c r="G1103" i="22"/>
  <c r="G1104" i="22"/>
  <c r="G1105" i="22"/>
  <c r="G1106" i="22"/>
  <c r="G1107" i="22"/>
  <c r="G1108" i="22"/>
  <c r="G1109" i="22"/>
  <c r="G1110" i="22"/>
  <c r="G1111" i="22"/>
  <c r="G1112" i="22"/>
  <c r="G1113" i="22"/>
  <c r="G1114" i="22"/>
  <c r="G1115" i="22"/>
  <c r="G1116" i="22"/>
  <c r="G1117" i="22"/>
  <c r="G1118" i="22"/>
  <c r="G1119" i="22"/>
  <c r="G1120" i="22"/>
  <c r="G1121" i="22"/>
  <c r="G1122" i="22"/>
  <c r="G1123" i="22"/>
  <c r="G1124" i="22"/>
  <c r="G1125" i="22"/>
  <c r="G1126" i="22"/>
  <c r="G1127" i="22"/>
  <c r="G1128" i="22"/>
  <c r="G1129" i="22"/>
  <c r="G1130" i="22"/>
  <c r="G1131" i="22"/>
  <c r="G1132" i="22"/>
  <c r="G1133" i="22"/>
  <c r="G1134" i="22"/>
  <c r="G1135" i="22"/>
  <c r="G1136" i="22"/>
  <c r="G1137" i="22"/>
  <c r="G1138" i="22"/>
  <c r="G1139" i="22"/>
  <c r="G1140" i="22"/>
  <c r="G1141" i="22"/>
  <c r="G1142" i="22"/>
  <c r="G1143" i="22"/>
  <c r="G1144" i="22"/>
  <c r="G1145" i="22"/>
  <c r="G1146" i="22"/>
  <c r="G1147" i="22"/>
  <c r="G1148" i="22"/>
  <c r="G1149" i="22"/>
  <c r="G1150" i="22"/>
  <c r="G1151" i="22"/>
  <c r="G1152" i="22"/>
  <c r="G1153" i="22"/>
  <c r="G1154" i="22"/>
  <c r="G1155" i="22"/>
  <c r="G1156" i="22"/>
  <c r="G1157" i="22"/>
  <c r="G1158" i="22"/>
  <c r="G1159" i="22"/>
  <c r="G1160" i="22"/>
  <c r="G1161" i="22"/>
  <c r="G1162" i="22"/>
  <c r="G1163" i="22"/>
  <c r="G1164" i="22"/>
  <c r="G1165" i="22"/>
  <c r="G1166" i="22"/>
  <c r="G1167" i="22"/>
  <c r="G1168" i="22"/>
  <c r="G1169" i="22"/>
  <c r="G1170" i="22"/>
  <c r="G1171" i="22"/>
  <c r="G1172" i="22"/>
  <c r="G1173" i="22"/>
  <c r="G1174" i="22"/>
  <c r="G1175" i="22"/>
  <c r="G1176" i="22"/>
  <c r="G1177" i="22"/>
  <c r="G1178" i="22"/>
  <c r="G1179" i="22"/>
  <c r="G1180" i="22"/>
  <c r="G1181" i="22"/>
  <c r="G1182" i="22"/>
  <c r="G1183" i="22"/>
  <c r="G1184" i="22"/>
  <c r="G1185" i="22"/>
  <c r="G1186" i="22"/>
  <c r="G1187" i="22"/>
  <c r="G1188" i="22"/>
  <c r="G1189" i="22"/>
  <c r="G1190" i="22"/>
  <c r="G1191" i="22"/>
  <c r="G1192" i="22"/>
  <c r="G1193" i="22"/>
  <c r="G1194" i="22"/>
  <c r="G1195" i="22"/>
  <c r="G1196" i="22"/>
  <c r="G1197" i="22"/>
  <c r="G1198" i="22"/>
  <c r="G1199" i="22"/>
  <c r="G1200" i="22"/>
  <c r="G1201" i="22"/>
  <c r="G1202" i="22"/>
  <c r="G1203" i="22"/>
  <c r="G1204" i="22"/>
  <c r="G1205" i="22"/>
  <c r="G1206" i="22"/>
  <c r="G1207" i="22"/>
  <c r="G1208" i="22"/>
  <c r="G1209" i="22"/>
  <c r="G1210" i="22"/>
  <c r="G1211" i="22"/>
  <c r="G1212" i="22"/>
  <c r="G1213" i="22"/>
  <c r="G1214" i="22"/>
  <c r="G1215" i="22"/>
  <c r="G1216" i="22"/>
  <c r="G1217" i="22"/>
  <c r="G1218" i="22"/>
  <c r="G1219" i="22"/>
  <c r="G1220" i="22"/>
  <c r="G1221" i="22"/>
  <c r="G1222" i="22"/>
  <c r="G1223" i="22"/>
  <c r="G1224" i="22"/>
  <c r="G1225" i="22"/>
  <c r="G1226" i="22"/>
  <c r="G1227" i="22"/>
  <c r="G1228" i="22"/>
  <c r="G1229" i="22"/>
  <c r="G1230" i="22"/>
  <c r="G1231" i="22"/>
  <c r="G1232" i="22"/>
  <c r="G1233" i="22"/>
  <c r="G1234" i="22"/>
  <c r="G1235" i="22"/>
  <c r="G1236" i="22"/>
  <c r="G1237" i="22"/>
  <c r="G1238" i="22"/>
  <c r="G1239" i="22"/>
  <c r="G1240" i="22"/>
  <c r="G1241" i="22"/>
  <c r="G1242" i="22"/>
  <c r="G1243" i="22"/>
  <c r="G1244" i="22"/>
  <c r="G1245" i="22"/>
  <c r="G1246" i="22"/>
  <c r="G1247" i="22"/>
  <c r="G1248" i="22"/>
  <c r="G1249" i="22"/>
  <c r="G1250" i="22"/>
  <c r="G1251" i="22"/>
  <c r="G1252" i="22"/>
  <c r="G1253" i="22"/>
  <c r="G1254" i="22"/>
  <c r="G1255" i="22"/>
  <c r="G1256" i="22"/>
  <c r="G1257" i="22"/>
  <c r="G1258" i="22"/>
  <c r="G1259" i="22"/>
  <c r="G1260" i="22"/>
  <c r="G1261" i="22"/>
  <c r="G1262" i="22"/>
  <c r="G1263" i="22"/>
  <c r="G1264" i="22"/>
  <c r="G1265" i="22"/>
  <c r="G1266" i="22"/>
  <c r="G1267" i="22"/>
  <c r="G1268" i="22"/>
  <c r="G1269" i="22"/>
  <c r="G1270" i="22"/>
  <c r="G1271" i="22"/>
  <c r="G1272" i="22"/>
  <c r="G1273" i="22"/>
  <c r="G1274" i="22"/>
  <c r="G1275" i="22"/>
  <c r="G1276" i="22"/>
  <c r="G1277" i="22"/>
  <c r="G1278" i="22"/>
  <c r="G1279" i="22"/>
  <c r="G1280" i="22"/>
  <c r="G1281" i="22"/>
  <c r="G1282" i="22"/>
  <c r="G1283" i="22"/>
  <c r="G1284" i="22"/>
  <c r="G1285" i="22"/>
  <c r="G1286" i="22"/>
  <c r="G1287" i="22"/>
  <c r="G1288" i="22"/>
  <c r="G1289" i="22"/>
  <c r="G1290" i="22"/>
  <c r="G1291" i="22"/>
  <c r="G1292" i="22"/>
  <c r="G1293" i="22"/>
  <c r="G1294" i="22"/>
  <c r="G1295" i="22"/>
  <c r="G1296" i="22"/>
  <c r="G1297" i="22"/>
  <c r="G1298" i="22"/>
  <c r="G1299" i="22"/>
  <c r="G1300" i="22"/>
  <c r="G1301" i="22"/>
  <c r="G1302" i="22"/>
  <c r="G1303" i="22"/>
  <c r="G1304" i="22"/>
  <c r="G1305" i="22"/>
  <c r="G1306" i="22"/>
  <c r="G1307" i="22"/>
  <c r="G1308" i="22"/>
  <c r="G1309" i="22"/>
  <c r="G1310" i="22"/>
  <c r="G1311" i="22"/>
  <c r="G1312" i="22"/>
  <c r="C5" i="48"/>
  <c r="AC5" i="48"/>
  <c r="G1308" i="1"/>
  <c r="G1309" i="1"/>
  <c r="G1310" i="1"/>
  <c r="G1311" i="1"/>
  <c r="G1312" i="1"/>
  <c r="G1313" i="1"/>
  <c r="G1314" i="1"/>
  <c r="G1315" i="1"/>
  <c r="G1316" i="1"/>
  <c r="G1317" i="1"/>
  <c r="G909" i="4"/>
  <c r="G910" i="4"/>
  <c r="G911" i="4"/>
  <c r="G912" i="4"/>
  <c r="G913" i="4"/>
  <c r="G914" i="4"/>
  <c r="G915" i="4"/>
  <c r="G916" i="4"/>
  <c r="G917" i="4"/>
  <c r="G895" i="15"/>
  <c r="G896" i="15"/>
  <c r="G897" i="15"/>
  <c r="G898" i="15"/>
  <c r="G899" i="15"/>
  <c r="G900" i="15"/>
  <c r="G901" i="15"/>
  <c r="G902" i="15"/>
  <c r="G903" i="15"/>
  <c r="G904" i="15"/>
  <c r="G905" i="15"/>
  <c r="G906" i="15"/>
  <c r="G907" i="15"/>
  <c r="G908" i="15"/>
  <c r="G909" i="15"/>
  <c r="G910" i="15"/>
  <c r="G911" i="15"/>
  <c r="G912" i="15"/>
  <c r="G913" i="15"/>
  <c r="G914" i="15"/>
  <c r="G915" i="15"/>
  <c r="G916" i="15"/>
  <c r="G917" i="15"/>
  <c r="G918" i="15"/>
  <c r="G919" i="15"/>
  <c r="G920" i="15"/>
  <c r="G923" i="28"/>
  <c r="G924" i="28"/>
  <c r="G925" i="28"/>
  <c r="G926" i="28"/>
  <c r="G927" i="28"/>
  <c r="G928" i="28"/>
  <c r="G929" i="28"/>
  <c r="G930" i="28"/>
  <c r="G931" i="28"/>
  <c r="G932" i="28"/>
  <c r="G855" i="40"/>
  <c r="G856" i="40"/>
  <c r="G857" i="40"/>
  <c r="G858" i="40"/>
  <c r="G859" i="40"/>
  <c r="G860" i="40"/>
  <c r="G861" i="40"/>
  <c r="G862" i="40"/>
  <c r="G863" i="40"/>
  <c r="G864" i="40"/>
  <c r="G865" i="40"/>
  <c r="G866" i="40"/>
  <c r="G867" i="40"/>
  <c r="G868" i="40"/>
  <c r="G869" i="40"/>
  <c r="G870" i="40"/>
  <c r="G871" i="40"/>
  <c r="G872" i="40"/>
  <c r="G873" i="40"/>
  <c r="G874" i="40"/>
  <c r="G875" i="40"/>
  <c r="G876" i="40"/>
  <c r="G877" i="40"/>
  <c r="G878" i="40"/>
  <c r="G879" i="40"/>
  <c r="G880" i="40"/>
  <c r="G881" i="40"/>
  <c r="G882" i="40"/>
  <c r="G883" i="40"/>
  <c r="G884" i="40"/>
  <c r="G885" i="40"/>
  <c r="G886" i="40"/>
  <c r="G887" i="40"/>
  <c r="G888" i="40"/>
  <c r="G889" i="40"/>
  <c r="G890" i="40"/>
  <c r="G891" i="40"/>
  <c r="G892" i="40"/>
  <c r="G893" i="40"/>
  <c r="G775" i="25"/>
  <c r="G826" i="8"/>
  <c r="G827" i="8"/>
  <c r="G828" i="8"/>
  <c r="G829" i="8"/>
  <c r="G830" i="8"/>
  <c r="G831" i="8"/>
  <c r="G832" i="8"/>
  <c r="G833" i="8"/>
  <c r="G834" i="8"/>
  <c r="G835" i="8"/>
  <c r="G836" i="8"/>
  <c r="G837" i="8"/>
  <c r="G838" i="8"/>
  <c r="G839" i="8"/>
  <c r="G840" i="8"/>
  <c r="G841" i="8"/>
  <c r="G842" i="8"/>
  <c r="G843" i="8"/>
  <c r="G844" i="8"/>
  <c r="G845" i="8"/>
  <c r="G846" i="8"/>
  <c r="G847" i="8"/>
  <c r="G848" i="8"/>
  <c r="G849" i="8"/>
  <c r="G850" i="8"/>
  <c r="G851" i="8"/>
  <c r="G852" i="8"/>
  <c r="G853" i="8"/>
  <c r="G854" i="8"/>
  <c r="G855" i="8"/>
  <c r="G856" i="8"/>
  <c r="G857" i="8"/>
  <c r="G858" i="8"/>
  <c r="G859" i="8"/>
  <c r="G860" i="8"/>
  <c r="G861" i="8"/>
  <c r="G862" i="8"/>
  <c r="G863" i="8"/>
  <c r="G864" i="8"/>
  <c r="G833" i="3"/>
  <c r="G834" i="3"/>
  <c r="G835" i="3"/>
  <c r="G836" i="3"/>
  <c r="G837" i="3"/>
  <c r="G838" i="3"/>
  <c r="G839" i="3"/>
  <c r="G840" i="3"/>
  <c r="G841" i="3"/>
  <c r="I832" i="3"/>
  <c r="G783" i="10"/>
  <c r="G784" i="10"/>
  <c r="G802" i="11"/>
  <c r="G803" i="11"/>
  <c r="G804" i="11"/>
  <c r="G805" i="11"/>
  <c r="G806" i="11"/>
  <c r="G807" i="11"/>
  <c r="G808" i="11"/>
  <c r="G809" i="11"/>
  <c r="G810" i="11"/>
  <c r="G811" i="11"/>
  <c r="G812" i="11"/>
  <c r="G763" i="31"/>
  <c r="G764" i="31"/>
  <c r="G765" i="31"/>
  <c r="G766" i="31"/>
  <c r="G767" i="31"/>
  <c r="G768" i="31"/>
  <c r="G769" i="31"/>
  <c r="G770" i="31"/>
  <c r="G771" i="31"/>
  <c r="G772" i="31"/>
  <c r="G768" i="14"/>
  <c r="G769" i="14"/>
  <c r="G770" i="14"/>
  <c r="G771" i="14"/>
  <c r="G772" i="14"/>
  <c r="G773" i="14"/>
  <c r="G774" i="14"/>
  <c r="G775" i="14"/>
  <c r="G776" i="14"/>
  <c r="G777" i="14"/>
  <c r="G778" i="14"/>
  <c r="G779" i="14"/>
  <c r="G780" i="14"/>
  <c r="G781" i="14"/>
  <c r="G782" i="14"/>
  <c r="G783" i="14"/>
  <c r="G784" i="14"/>
  <c r="G785" i="14"/>
  <c r="G786" i="14"/>
  <c r="G787" i="14"/>
  <c r="G788" i="14"/>
  <c r="G789" i="14"/>
  <c r="G790" i="14"/>
  <c r="G791" i="14"/>
  <c r="G792" i="14"/>
  <c r="G793" i="14"/>
  <c r="G794" i="14"/>
  <c r="G795" i="14"/>
  <c r="G796" i="14"/>
  <c r="G797" i="14"/>
  <c r="G798" i="14"/>
  <c r="G799" i="14"/>
  <c r="G800" i="14"/>
  <c r="G801" i="14"/>
  <c r="G802" i="14"/>
  <c r="G803" i="14"/>
  <c r="G804" i="14"/>
  <c r="G805" i="14"/>
  <c r="G806" i="14"/>
  <c r="G753" i="35"/>
  <c r="G754" i="35"/>
  <c r="G755" i="35"/>
  <c r="G756" i="35"/>
  <c r="G757" i="35"/>
  <c r="G758" i="35"/>
  <c r="G759" i="35"/>
  <c r="G760" i="35"/>
  <c r="G801" i="46"/>
  <c r="G733" i="42"/>
  <c r="G734" i="42"/>
  <c r="G735" i="42"/>
  <c r="G736" i="42"/>
  <c r="G737" i="42"/>
  <c r="G738" i="42"/>
  <c r="G739" i="42"/>
  <c r="G740" i="42"/>
  <c r="G741" i="42"/>
  <c r="G742" i="42"/>
  <c r="G743" i="42"/>
  <c r="G744" i="42"/>
  <c r="G745" i="42"/>
  <c r="G746" i="42"/>
  <c r="G747" i="42"/>
  <c r="G748" i="42"/>
  <c r="G749" i="42"/>
  <c r="G750" i="42"/>
  <c r="G751" i="42"/>
  <c r="G752" i="42"/>
  <c r="G753" i="42"/>
  <c r="G754" i="42"/>
  <c r="G755" i="42"/>
  <c r="G756" i="42"/>
  <c r="G757" i="42"/>
  <c r="G758" i="42"/>
  <c r="G759" i="42"/>
  <c r="G760" i="42"/>
  <c r="G761" i="42"/>
  <c r="G762" i="42"/>
  <c r="G763" i="42"/>
  <c r="G764" i="42"/>
  <c r="G765" i="42"/>
  <c r="G766" i="42"/>
  <c r="G767" i="42"/>
  <c r="G768" i="42"/>
  <c r="G769" i="42"/>
  <c r="G770" i="42"/>
  <c r="G771" i="42"/>
  <c r="G772" i="42"/>
  <c r="G773" i="42"/>
  <c r="G774" i="42"/>
  <c r="G775" i="42"/>
  <c r="G776" i="42"/>
  <c r="G777" i="42"/>
  <c r="G778" i="42"/>
  <c r="G779" i="42"/>
  <c r="G780" i="42"/>
  <c r="G781" i="42"/>
  <c r="G782" i="42"/>
  <c r="G783" i="42"/>
  <c r="G784" i="42"/>
  <c r="G785" i="42"/>
  <c r="G786" i="42"/>
  <c r="G787" i="42"/>
  <c r="G788" i="42"/>
  <c r="G789" i="42"/>
  <c r="G790" i="42"/>
  <c r="G791" i="42"/>
  <c r="G792" i="42"/>
  <c r="G793" i="42"/>
  <c r="G794" i="42"/>
  <c r="G795" i="42"/>
  <c r="G796" i="42"/>
  <c r="G797" i="42"/>
  <c r="G798" i="42"/>
  <c r="G799" i="42"/>
  <c r="G800" i="42"/>
  <c r="G801" i="42"/>
  <c r="G802" i="42"/>
  <c r="G803" i="42"/>
  <c r="G804" i="42"/>
  <c r="G805" i="42"/>
  <c r="G806" i="42"/>
  <c r="G730" i="29"/>
  <c r="G731" i="29"/>
  <c r="G732" i="29"/>
  <c r="G733" i="29"/>
  <c r="G734" i="29"/>
  <c r="G735" i="29"/>
  <c r="G736" i="29"/>
  <c r="G737" i="29"/>
  <c r="G738" i="29"/>
  <c r="G739" i="29"/>
  <c r="G740" i="29"/>
  <c r="G741" i="29"/>
  <c r="G742" i="29"/>
  <c r="G743" i="29"/>
  <c r="G744" i="29"/>
  <c r="G745" i="29"/>
  <c r="G746" i="29"/>
  <c r="G747" i="29"/>
  <c r="G748" i="29"/>
  <c r="G749" i="29"/>
  <c r="G750" i="29"/>
  <c r="G751" i="29"/>
  <c r="G752" i="29"/>
  <c r="G753" i="29"/>
  <c r="G754" i="29"/>
  <c r="G755" i="29"/>
  <c r="G756" i="29"/>
  <c r="G757" i="29"/>
  <c r="G758" i="29"/>
  <c r="G759" i="29"/>
  <c r="G760" i="29"/>
  <c r="G761" i="29"/>
  <c r="G762" i="29"/>
  <c r="G763" i="29"/>
  <c r="G764" i="29"/>
  <c r="G765" i="29"/>
  <c r="G766" i="29"/>
  <c r="G767" i="29"/>
  <c r="G768" i="29"/>
  <c r="G769" i="29"/>
  <c r="G770" i="29"/>
  <c r="G771" i="29"/>
  <c r="G772" i="29"/>
  <c r="G773" i="29"/>
  <c r="G774" i="29"/>
  <c r="G775" i="29"/>
  <c r="G776" i="29"/>
  <c r="G777" i="29"/>
  <c r="G778" i="29"/>
  <c r="G779" i="29"/>
  <c r="G780" i="29"/>
  <c r="G781" i="29"/>
  <c r="G782" i="29"/>
  <c r="G783" i="29"/>
  <c r="G784" i="29"/>
  <c r="G785" i="29"/>
  <c r="G786" i="29"/>
  <c r="G787" i="29"/>
  <c r="G788" i="29"/>
  <c r="G789" i="29"/>
  <c r="G790" i="29"/>
  <c r="G791" i="29"/>
  <c r="G792" i="29"/>
  <c r="G793" i="29"/>
  <c r="G794" i="29"/>
  <c r="G795" i="29"/>
  <c r="G800" i="47"/>
  <c r="G801" i="47"/>
  <c r="G802" i="47"/>
  <c r="G803" i="47"/>
  <c r="G804" i="47"/>
  <c r="G805" i="47"/>
  <c r="G806" i="47"/>
  <c r="G807" i="47"/>
  <c r="G808" i="47"/>
  <c r="G650" i="33"/>
  <c r="G651" i="33"/>
  <c r="G652" i="33"/>
  <c r="G653" i="33"/>
  <c r="G654" i="33"/>
  <c r="G655" i="33"/>
  <c r="G656" i="33"/>
  <c r="G657" i="33"/>
  <c r="G658" i="33"/>
  <c r="G659" i="33"/>
  <c r="G660" i="33"/>
  <c r="G661" i="33"/>
  <c r="G662" i="33"/>
  <c r="G663" i="33"/>
  <c r="G664" i="33"/>
  <c r="G665" i="33"/>
  <c r="G666" i="33"/>
  <c r="G667" i="33"/>
  <c r="G668" i="33"/>
  <c r="G669" i="33"/>
  <c r="G670" i="33"/>
  <c r="G692" i="41"/>
  <c r="G693" i="41"/>
  <c r="G694" i="41"/>
  <c r="G695" i="41"/>
  <c r="G696" i="41"/>
  <c r="G697" i="41"/>
  <c r="G698" i="41"/>
  <c r="G699" i="41"/>
  <c r="G700" i="41"/>
  <c r="G752" i="34"/>
  <c r="G671" i="33"/>
  <c r="G672" i="33"/>
  <c r="G673" i="33"/>
  <c r="G674" i="33"/>
  <c r="G675" i="33"/>
  <c r="G676" i="33"/>
  <c r="G677" i="33"/>
  <c r="G678" i="33"/>
  <c r="G679" i="33"/>
  <c r="G680" i="33"/>
  <c r="G681" i="33"/>
  <c r="G682" i="33"/>
  <c r="G683" i="33"/>
  <c r="G684" i="33"/>
  <c r="G685" i="33"/>
  <c r="G686" i="33"/>
  <c r="G687" i="33"/>
  <c r="G688" i="33"/>
  <c r="G689" i="33"/>
  <c r="G690" i="33"/>
  <c r="G691" i="33"/>
  <c r="G692" i="33"/>
  <c r="G693" i="33"/>
  <c r="G694" i="33"/>
  <c r="G695" i="33"/>
  <c r="G696" i="33"/>
  <c r="G639" i="24"/>
  <c r="G640" i="24"/>
  <c r="G697" i="33"/>
  <c r="G698" i="33"/>
  <c r="G699" i="33"/>
  <c r="G700" i="33"/>
  <c r="G701" i="33"/>
  <c r="G702" i="33"/>
  <c r="G703" i="33"/>
  <c r="G704" i="33"/>
  <c r="G705" i="33"/>
  <c r="G675" i="17"/>
  <c r="G676" i="17"/>
  <c r="G677" i="17"/>
  <c r="G678" i="17"/>
  <c r="G679" i="17"/>
  <c r="G634" i="12"/>
  <c r="G635" i="12"/>
  <c r="G636" i="12"/>
  <c r="G637" i="12"/>
  <c r="G638" i="12"/>
  <c r="G639" i="12"/>
  <c r="G640" i="12"/>
  <c r="G641" i="12"/>
  <c r="G642" i="12"/>
  <c r="G643" i="12"/>
  <c r="G644" i="12"/>
  <c r="G645" i="12"/>
  <c r="G646" i="12"/>
  <c r="G647" i="12"/>
  <c r="G648" i="12"/>
  <c r="G649" i="12"/>
  <c r="G650" i="12"/>
  <c r="G651" i="12"/>
  <c r="G652" i="12"/>
  <c r="G653" i="12"/>
  <c r="G654" i="12"/>
  <c r="G655" i="12"/>
  <c r="G656" i="12"/>
  <c r="G657" i="12"/>
  <c r="G658" i="12"/>
  <c r="G659" i="12"/>
  <c r="G660" i="12"/>
  <c r="G661" i="12"/>
  <c r="G662" i="12"/>
  <c r="G663" i="12"/>
  <c r="G664" i="12"/>
  <c r="G665" i="12"/>
  <c r="G666" i="12"/>
  <c r="G711" i="9"/>
  <c r="G712" i="9"/>
  <c r="G685" i="2"/>
  <c r="G686" i="2"/>
  <c r="G687" i="2"/>
  <c r="G604" i="21"/>
  <c r="G605" i="21"/>
  <c r="G606" i="21"/>
  <c r="G607" i="21"/>
  <c r="G608" i="21"/>
  <c r="G609" i="21"/>
  <c r="G610" i="21"/>
  <c r="G611" i="21"/>
  <c r="G612" i="21"/>
  <c r="G613" i="21"/>
  <c r="G614" i="21"/>
  <c r="G642" i="39"/>
  <c r="G643" i="39"/>
  <c r="G644" i="39"/>
  <c r="G645" i="39"/>
  <c r="G646" i="39"/>
  <c r="G647" i="39"/>
  <c r="G648" i="39"/>
  <c r="G649" i="39"/>
  <c r="G650" i="39"/>
  <c r="G651" i="39"/>
  <c r="G652" i="39"/>
  <c r="G653" i="39"/>
  <c r="G654" i="39"/>
  <c r="G655" i="39"/>
  <c r="G656" i="39"/>
  <c r="G657" i="39"/>
  <c r="G658" i="39"/>
  <c r="G659" i="39"/>
  <c r="G660" i="39"/>
  <c r="G661" i="39"/>
  <c r="G662" i="39"/>
  <c r="G663" i="39"/>
  <c r="G664" i="39"/>
  <c r="G665" i="39"/>
  <c r="G666" i="39"/>
  <c r="G667" i="39"/>
  <c r="G668" i="39"/>
  <c r="G669" i="39"/>
  <c r="G670" i="39"/>
  <c r="G671" i="39"/>
  <c r="G672" i="39"/>
  <c r="G673" i="39"/>
  <c r="G674" i="39"/>
  <c r="G675" i="39"/>
  <c r="G676" i="39"/>
  <c r="G677" i="39"/>
  <c r="G678" i="39"/>
  <c r="G679" i="39"/>
  <c r="G680" i="39"/>
  <c r="G681" i="39"/>
  <c r="G682" i="39"/>
  <c r="G683" i="39"/>
  <c r="G684" i="39"/>
  <c r="G685" i="39"/>
  <c r="G686" i="39"/>
  <c r="G687" i="39"/>
  <c r="G688" i="39"/>
  <c r="G689" i="39"/>
  <c r="G690" i="39"/>
  <c r="G717" i="45"/>
  <c r="G718" i="45"/>
  <c r="G719" i="45"/>
  <c r="G720" i="45"/>
  <c r="G721" i="45"/>
  <c r="G722" i="45"/>
  <c r="G723" i="45"/>
  <c r="G724" i="45"/>
  <c r="G725" i="45"/>
  <c r="G726" i="45"/>
  <c r="G727" i="45"/>
  <c r="G728" i="45"/>
  <c r="G729" i="45"/>
  <c r="G730" i="45"/>
  <c r="G731" i="45"/>
  <c r="G732" i="45"/>
  <c r="G733" i="45"/>
  <c r="G734" i="45"/>
  <c r="G735" i="45"/>
  <c r="G593" i="30"/>
  <c r="G594" i="30"/>
  <c r="G595" i="30"/>
  <c r="G596" i="30"/>
  <c r="G597" i="30"/>
  <c r="G598" i="30"/>
  <c r="G599" i="30"/>
  <c r="G600" i="30"/>
  <c r="G601" i="30"/>
  <c r="G602" i="30"/>
  <c r="G603" i="30"/>
  <c r="G604" i="30"/>
  <c r="G605" i="30"/>
  <c r="G606" i="30"/>
  <c r="G607" i="30"/>
  <c r="G608" i="30"/>
  <c r="G609" i="30"/>
  <c r="G610" i="30"/>
  <c r="G611" i="30"/>
  <c r="G612" i="30"/>
  <c r="G613" i="30"/>
  <c r="G614" i="30"/>
  <c r="G615" i="30"/>
  <c r="G616" i="30"/>
  <c r="G617" i="30"/>
  <c r="G671" i="16"/>
  <c r="G672" i="16"/>
  <c r="G673" i="16"/>
  <c r="G674" i="16"/>
  <c r="G675" i="16"/>
  <c r="G676" i="16"/>
  <c r="G677" i="16"/>
  <c r="G678" i="16"/>
  <c r="G564" i="43"/>
  <c r="G565" i="43"/>
  <c r="G566" i="43"/>
  <c r="G567" i="43"/>
  <c r="G568" i="43"/>
  <c r="G569" i="43"/>
  <c r="G570" i="43"/>
  <c r="G571" i="43"/>
  <c r="G572" i="43"/>
  <c r="G573" i="43"/>
  <c r="G574" i="43"/>
  <c r="G575" i="43"/>
  <c r="G576" i="43"/>
  <c r="G577" i="43"/>
  <c r="G578" i="43"/>
  <c r="G579" i="43"/>
  <c r="G580" i="43"/>
  <c r="G581" i="43"/>
  <c r="G582" i="43"/>
  <c r="G583" i="43"/>
  <c r="G584" i="43"/>
  <c r="G585" i="43"/>
  <c r="G586" i="43"/>
  <c r="G587" i="43"/>
  <c r="G588" i="43"/>
  <c r="G589" i="43"/>
  <c r="G590" i="43"/>
  <c r="G591" i="43"/>
  <c r="G592" i="43"/>
  <c r="G593" i="43"/>
  <c r="G652" i="32"/>
  <c r="G653" i="32"/>
  <c r="G654" i="32"/>
  <c r="G655" i="32"/>
  <c r="G656" i="32"/>
  <c r="G657" i="32"/>
  <c r="G658" i="32"/>
  <c r="G659" i="32"/>
  <c r="G660" i="32"/>
  <c r="G661" i="32"/>
  <c r="G662" i="32"/>
  <c r="G663" i="32"/>
  <c r="G664" i="32"/>
  <c r="G665" i="32"/>
  <c r="G666" i="32"/>
  <c r="G667" i="32"/>
  <c r="G668" i="32"/>
  <c r="G669" i="32"/>
  <c r="G670" i="32"/>
  <c r="G671" i="32"/>
  <c r="G672" i="32"/>
  <c r="G673" i="32"/>
  <c r="G674" i="32"/>
  <c r="G710" i="13"/>
  <c r="G711" i="13"/>
  <c r="G712" i="13"/>
  <c r="G713" i="13"/>
  <c r="G588" i="37"/>
  <c r="G589" i="37"/>
  <c r="G590" i="37"/>
  <c r="G591" i="37"/>
  <c r="G592" i="37"/>
  <c r="G593" i="37"/>
  <c r="G594" i="37"/>
  <c r="G595" i="37"/>
  <c r="G596" i="37"/>
  <c r="G597" i="37"/>
  <c r="G598" i="37"/>
  <c r="G599" i="37"/>
  <c r="G600" i="37"/>
  <c r="G601" i="37"/>
  <c r="G602" i="37"/>
  <c r="G603" i="37"/>
  <c r="G604" i="37"/>
  <c r="G605" i="37"/>
  <c r="G606" i="37"/>
  <c r="G607" i="37"/>
  <c r="G608" i="37"/>
  <c r="G609" i="37"/>
  <c r="G610" i="37"/>
  <c r="G557" i="20"/>
  <c r="G558" i="20"/>
  <c r="G559" i="20"/>
  <c r="G560" i="20"/>
  <c r="G561" i="20"/>
  <c r="G562" i="20"/>
  <c r="G563" i="20"/>
  <c r="C26" i="48"/>
  <c r="AC26" i="48"/>
  <c r="G1313" i="22"/>
  <c r="G1314" i="22"/>
  <c r="G1315" i="22"/>
  <c r="G1316" i="22"/>
  <c r="G1317" i="22"/>
  <c r="G1318" i="22"/>
  <c r="G1319" i="22"/>
  <c r="G1320" i="22"/>
  <c r="G918" i="4"/>
  <c r="G919" i="4"/>
  <c r="G920" i="4"/>
  <c r="G921" i="4"/>
  <c r="G922" i="4"/>
  <c r="G923" i="4"/>
  <c r="G921" i="15"/>
  <c r="G933" i="28"/>
  <c r="G934" i="28"/>
  <c r="G935" i="28"/>
  <c r="G936" i="28"/>
  <c r="G937" i="28"/>
  <c r="G938" i="28"/>
  <c r="G939" i="28"/>
  <c r="G940" i="28"/>
  <c r="G941" i="28"/>
  <c r="G942" i="28"/>
  <c r="G943" i="28"/>
  <c r="G944" i="28"/>
  <c r="G945" i="28"/>
  <c r="G946" i="28"/>
  <c r="G947" i="28"/>
  <c r="G948" i="28"/>
  <c r="G949" i="28"/>
  <c r="G950" i="28"/>
  <c r="G951" i="28"/>
  <c r="G952" i="28"/>
  <c r="G953" i="28"/>
  <c r="G954" i="28"/>
  <c r="G955" i="28"/>
  <c r="G956" i="28"/>
  <c r="G957" i="28"/>
  <c r="G958" i="28"/>
  <c r="G959" i="28"/>
  <c r="G960" i="28"/>
  <c r="G961" i="28"/>
  <c r="G962" i="28"/>
  <c r="G963" i="28"/>
  <c r="G964" i="28"/>
  <c r="G965" i="28"/>
  <c r="G865" i="8"/>
  <c r="G796" i="29"/>
  <c r="G797" i="29"/>
  <c r="G798" i="29"/>
  <c r="G799" i="29"/>
  <c r="G800" i="29"/>
  <c r="G801" i="29"/>
  <c r="G802" i="29"/>
  <c r="G803" i="29"/>
  <c r="G804" i="29"/>
  <c r="G807" i="14"/>
  <c r="G808" i="14"/>
  <c r="G809" i="14"/>
  <c r="G810" i="14"/>
  <c r="G811" i="14"/>
  <c r="G812" i="14"/>
  <c r="G813" i="14"/>
  <c r="G814" i="14"/>
  <c r="G815" i="14"/>
  <c r="G816" i="14"/>
  <c r="G817" i="14"/>
  <c r="G818" i="14"/>
  <c r="G819" i="14"/>
  <c r="G820" i="14"/>
  <c r="G821" i="14"/>
  <c r="G822" i="14"/>
  <c r="G823" i="14"/>
  <c r="G824" i="14"/>
  <c r="G825" i="14"/>
  <c r="G826" i="14"/>
  <c r="G827" i="14"/>
  <c r="G828" i="14"/>
  <c r="G829" i="14"/>
  <c r="G830" i="14"/>
  <c r="G831" i="14"/>
  <c r="G776" i="25"/>
  <c r="G777" i="25"/>
  <c r="G778" i="25"/>
  <c r="G779" i="25"/>
  <c r="G780" i="25"/>
  <c r="G781" i="25"/>
  <c r="G782" i="25"/>
  <c r="G783" i="25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761" i="35"/>
  <c r="G762" i="35"/>
  <c r="G763" i="35"/>
  <c r="G764" i="35"/>
  <c r="G765" i="35"/>
  <c r="G766" i="35"/>
  <c r="G767" i="35"/>
  <c r="G768" i="35"/>
  <c r="G769" i="35"/>
  <c r="G770" i="35"/>
  <c r="G771" i="35"/>
  <c r="G772" i="35"/>
  <c r="G773" i="35"/>
  <c r="G774" i="35"/>
  <c r="G775" i="35"/>
  <c r="G776" i="35"/>
  <c r="G813" i="11"/>
  <c r="G814" i="11"/>
  <c r="G815" i="11"/>
  <c r="G816" i="11"/>
  <c r="G817" i="11"/>
  <c r="G818" i="11"/>
  <c r="G819" i="11"/>
  <c r="G820" i="11"/>
  <c r="G821" i="11"/>
  <c r="G822" i="11"/>
  <c r="G823" i="11"/>
  <c r="G824" i="11"/>
  <c r="G825" i="11"/>
  <c r="G826" i="11"/>
  <c r="G827" i="11"/>
  <c r="G828" i="11"/>
  <c r="G829" i="11"/>
  <c r="G830" i="11"/>
  <c r="G831" i="11"/>
  <c r="G832" i="11"/>
  <c r="G833" i="11"/>
  <c r="G834" i="11"/>
  <c r="G773" i="31"/>
  <c r="G774" i="31"/>
  <c r="G775" i="31"/>
  <c r="G776" i="31"/>
  <c r="G777" i="31"/>
  <c r="G778" i="31"/>
  <c r="G779" i="31"/>
  <c r="G780" i="31"/>
  <c r="G781" i="31"/>
  <c r="G785" i="10"/>
  <c r="G786" i="10"/>
  <c r="G807" i="42"/>
  <c r="G808" i="42"/>
  <c r="G809" i="42"/>
  <c r="G810" i="42"/>
  <c r="G811" i="42"/>
  <c r="G812" i="42"/>
  <c r="G813" i="42"/>
  <c r="G814" i="42"/>
  <c r="G815" i="42"/>
  <c r="G816" i="42"/>
  <c r="G817" i="42"/>
  <c r="G818" i="42"/>
  <c r="G819" i="42"/>
  <c r="G820" i="42"/>
  <c r="G821" i="42"/>
  <c r="G822" i="42"/>
  <c r="G823" i="42"/>
  <c r="G824" i="42"/>
  <c r="G825" i="42"/>
  <c r="G826" i="42"/>
  <c r="G827" i="42"/>
  <c r="G828" i="42"/>
  <c r="G829" i="42"/>
  <c r="G830" i="42"/>
  <c r="G831" i="42"/>
  <c r="G832" i="42"/>
  <c r="G833" i="42"/>
  <c r="G834" i="42"/>
  <c r="G835" i="42"/>
  <c r="G836" i="42"/>
  <c r="G837" i="42"/>
  <c r="G838" i="42"/>
  <c r="G839" i="42"/>
  <c r="G840" i="42"/>
  <c r="G841" i="42"/>
  <c r="G842" i="42"/>
  <c r="G843" i="42"/>
  <c r="G844" i="42"/>
  <c r="G845" i="42"/>
  <c r="G846" i="42"/>
  <c r="G847" i="42"/>
  <c r="G848" i="42"/>
  <c r="G849" i="42"/>
  <c r="G850" i="42"/>
  <c r="G851" i="42"/>
  <c r="G852" i="42"/>
  <c r="G853" i="42"/>
  <c r="G854" i="42"/>
  <c r="G855" i="42"/>
  <c r="G856" i="42"/>
  <c r="G857" i="42"/>
  <c r="G858" i="42"/>
  <c r="G859" i="42"/>
  <c r="G860" i="42"/>
  <c r="G861" i="42"/>
  <c r="G862" i="42"/>
  <c r="G863" i="42"/>
  <c r="G864" i="42"/>
  <c r="G865" i="42"/>
  <c r="G866" i="42"/>
  <c r="G867" i="42"/>
  <c r="G868" i="42"/>
  <c r="G869" i="42"/>
  <c r="G870" i="42"/>
  <c r="G871" i="42"/>
  <c r="G872" i="42"/>
  <c r="G873" i="42"/>
  <c r="G874" i="42"/>
  <c r="G875" i="42"/>
  <c r="G876" i="42"/>
  <c r="G877" i="42"/>
  <c r="G878" i="42"/>
  <c r="G879" i="42"/>
  <c r="G880" i="42"/>
  <c r="G881" i="42"/>
  <c r="G882" i="42"/>
  <c r="G883" i="42"/>
  <c r="G884" i="42"/>
  <c r="G885" i="42"/>
  <c r="G886" i="42"/>
  <c r="G887" i="42"/>
  <c r="G888" i="42"/>
  <c r="G889" i="42"/>
  <c r="G890" i="42"/>
  <c r="G891" i="42"/>
  <c r="G892" i="42"/>
  <c r="G893" i="42"/>
  <c r="G894" i="42"/>
  <c r="G895" i="42"/>
  <c r="G896" i="42"/>
  <c r="G897" i="42"/>
  <c r="G898" i="42"/>
  <c r="G899" i="42"/>
  <c r="G900" i="42"/>
  <c r="G901" i="42"/>
  <c r="G902" i="42"/>
  <c r="G903" i="42"/>
  <c r="G904" i="42"/>
  <c r="G802" i="46"/>
  <c r="G803" i="46"/>
  <c r="G804" i="46"/>
  <c r="G805" i="46"/>
  <c r="G806" i="46"/>
  <c r="G809" i="47"/>
  <c r="G810" i="47"/>
  <c r="G811" i="47"/>
  <c r="G812" i="47"/>
  <c r="G813" i="47"/>
  <c r="G814" i="47"/>
  <c r="G815" i="47"/>
  <c r="G816" i="47"/>
  <c r="G817" i="47"/>
  <c r="G818" i="47"/>
  <c r="G819" i="47"/>
  <c r="G753" i="34"/>
  <c r="G754" i="34"/>
  <c r="G755" i="34"/>
  <c r="G756" i="34"/>
  <c r="G757" i="34"/>
  <c r="G758" i="34"/>
  <c r="G759" i="34"/>
  <c r="G760" i="34"/>
  <c r="G761" i="34"/>
  <c r="G762" i="34"/>
  <c r="G763" i="34"/>
  <c r="G764" i="34"/>
  <c r="G765" i="34"/>
  <c r="G766" i="34"/>
  <c r="G767" i="34"/>
  <c r="G768" i="34"/>
  <c r="G769" i="34"/>
  <c r="G770" i="34"/>
  <c r="G771" i="34"/>
  <c r="G772" i="34"/>
  <c r="G773" i="34"/>
  <c r="G641" i="24"/>
  <c r="G642" i="24"/>
  <c r="G643" i="24"/>
  <c r="G644" i="24"/>
  <c r="G645" i="24"/>
  <c r="G646" i="24"/>
  <c r="G647" i="24"/>
  <c r="G648" i="24"/>
  <c r="G649" i="24"/>
  <c r="G701" i="41"/>
  <c r="G702" i="41"/>
  <c r="G703" i="41"/>
  <c r="G704" i="41"/>
  <c r="G705" i="41"/>
  <c r="G706" i="41"/>
  <c r="G707" i="41"/>
  <c r="G708" i="41"/>
  <c r="G709" i="41"/>
  <c r="G710" i="41"/>
  <c r="G711" i="41"/>
  <c r="G706" i="33"/>
  <c r="G707" i="33"/>
  <c r="G708" i="33"/>
  <c r="G709" i="33"/>
  <c r="G710" i="33"/>
  <c r="G711" i="33"/>
  <c r="G712" i="33"/>
  <c r="G713" i="33"/>
  <c r="G714" i="33"/>
  <c r="G715" i="33"/>
  <c r="G716" i="33"/>
  <c r="G717" i="33"/>
  <c r="G718" i="33"/>
  <c r="G719" i="33"/>
  <c r="G720" i="33"/>
  <c r="G721" i="33"/>
  <c r="G722" i="33"/>
  <c r="G723" i="33"/>
  <c r="G724" i="33"/>
  <c r="G725" i="33"/>
  <c r="G726" i="33"/>
  <c r="G727" i="33"/>
  <c r="G728" i="33"/>
  <c r="G729" i="33"/>
  <c r="G730" i="33"/>
  <c r="G731" i="33"/>
  <c r="G732" i="33"/>
  <c r="G733" i="33"/>
  <c r="G734" i="33"/>
  <c r="G735" i="33"/>
  <c r="G736" i="33"/>
  <c r="G737" i="33"/>
  <c r="G738" i="33"/>
  <c r="G739" i="33"/>
  <c r="G740" i="33"/>
  <c r="G741" i="33"/>
  <c r="G742" i="33"/>
  <c r="G691" i="39"/>
  <c r="G692" i="39"/>
  <c r="G693" i="39"/>
  <c r="G694" i="39"/>
  <c r="G695" i="39"/>
  <c r="G696" i="39"/>
  <c r="G697" i="39"/>
  <c r="G698" i="39"/>
  <c r="G699" i="39"/>
  <c r="G700" i="39"/>
  <c r="G701" i="39"/>
  <c r="G702" i="39"/>
  <c r="G703" i="39"/>
  <c r="G704" i="39"/>
  <c r="G705" i="39"/>
  <c r="G706" i="39"/>
  <c r="G707" i="39"/>
  <c r="G708" i="39"/>
  <c r="G667" i="12"/>
  <c r="G668" i="12"/>
  <c r="G709" i="39"/>
  <c r="G680" i="17"/>
  <c r="G681" i="17"/>
  <c r="G682" i="17"/>
  <c r="G683" i="17"/>
  <c r="G684" i="17"/>
  <c r="G688" i="2"/>
  <c r="G689" i="2"/>
  <c r="G690" i="2"/>
  <c r="G691" i="2"/>
  <c r="G692" i="2"/>
  <c r="G693" i="2"/>
  <c r="G694" i="2"/>
  <c r="G695" i="2"/>
  <c r="G713" i="9"/>
  <c r="G714" i="9"/>
  <c r="G715" i="9"/>
  <c r="G716" i="9"/>
  <c r="G717" i="9"/>
  <c r="G718" i="9"/>
  <c r="G719" i="9"/>
  <c r="G720" i="9"/>
  <c r="G615" i="21"/>
  <c r="G616" i="21"/>
  <c r="G617" i="21"/>
  <c r="G618" i="21"/>
  <c r="G619" i="21"/>
  <c r="G620" i="21"/>
  <c r="G621" i="21"/>
  <c r="G622" i="21"/>
  <c r="G623" i="21"/>
  <c r="G624" i="21"/>
  <c r="G625" i="21"/>
  <c r="G626" i="21"/>
  <c r="G627" i="21"/>
  <c r="G628" i="21"/>
  <c r="G629" i="21"/>
  <c r="G630" i="21"/>
  <c r="G631" i="21"/>
  <c r="G736" i="45"/>
  <c r="G737" i="45"/>
  <c r="G738" i="45"/>
  <c r="G739" i="45"/>
  <c r="G740" i="45"/>
  <c r="G741" i="45"/>
  <c r="G742" i="45"/>
  <c r="G618" i="30"/>
  <c r="G619" i="30"/>
  <c r="G620" i="30"/>
  <c r="G621" i="30"/>
  <c r="G594" i="43"/>
  <c r="G595" i="43"/>
  <c r="G596" i="43"/>
  <c r="G597" i="43"/>
  <c r="G598" i="43"/>
  <c r="G599" i="43"/>
  <c r="G600" i="43"/>
  <c r="G601" i="43"/>
  <c r="G602" i="43"/>
  <c r="G603" i="43"/>
  <c r="G604" i="43"/>
  <c r="G605" i="43"/>
  <c r="G606" i="43"/>
  <c r="G607" i="43"/>
  <c r="G679" i="16"/>
  <c r="G675" i="32"/>
  <c r="G676" i="32"/>
  <c r="G677" i="32"/>
  <c r="G678" i="32"/>
  <c r="G679" i="32"/>
  <c r="G680" i="32"/>
  <c r="G681" i="32"/>
  <c r="G714" i="13"/>
  <c r="G715" i="13"/>
  <c r="G716" i="13"/>
  <c r="G717" i="13"/>
  <c r="G718" i="13"/>
  <c r="G719" i="13"/>
  <c r="G720" i="13"/>
  <c r="G721" i="13"/>
  <c r="G722" i="13"/>
  <c r="G723" i="13"/>
  <c r="G724" i="13"/>
  <c r="G725" i="13"/>
  <c r="G726" i="13"/>
  <c r="G727" i="13"/>
  <c r="G728" i="13"/>
  <c r="G729" i="13"/>
  <c r="G730" i="13"/>
  <c r="G731" i="13"/>
  <c r="G732" i="13"/>
  <c r="G733" i="13"/>
  <c r="G611" i="37"/>
  <c r="G612" i="37"/>
  <c r="G564" i="20"/>
  <c r="G565" i="20"/>
  <c r="G566" i="20"/>
  <c r="G567" i="20"/>
  <c r="G568" i="20"/>
  <c r="G569" i="20"/>
  <c r="G570" i="20"/>
  <c r="G571" i="20"/>
  <c r="G572" i="20"/>
  <c r="G573" i="20"/>
  <c r="G574" i="20"/>
  <c r="G575" i="20"/>
  <c r="G576" i="20"/>
  <c r="G577" i="20"/>
  <c r="G578" i="20"/>
  <c r="G924" i="4"/>
  <c r="G925" i="4"/>
  <c r="G922" i="15"/>
  <c r="G923" i="15"/>
  <c r="G924" i="15"/>
  <c r="G925" i="15"/>
  <c r="G926" i="15"/>
  <c r="G927" i="15"/>
  <c r="G928" i="15"/>
  <c r="G929" i="15"/>
  <c r="G930" i="15"/>
  <c r="G931" i="15"/>
  <c r="G932" i="15"/>
  <c r="G933" i="15"/>
  <c r="G934" i="15"/>
  <c r="G935" i="15"/>
  <c r="G936" i="15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866" i="8"/>
  <c r="G867" i="8"/>
  <c r="G868" i="8"/>
  <c r="G869" i="8"/>
  <c r="G870" i="8"/>
  <c r="G871" i="8"/>
  <c r="G872" i="8"/>
  <c r="G873" i="8"/>
  <c r="G874" i="8"/>
  <c r="G875" i="8"/>
  <c r="G876" i="8"/>
  <c r="G877" i="8"/>
  <c r="G878" i="8"/>
  <c r="G879" i="8"/>
  <c r="G880" i="8"/>
  <c r="G881" i="8"/>
  <c r="G882" i="8"/>
  <c r="G883" i="8"/>
  <c r="G884" i="8"/>
  <c r="G885" i="8"/>
  <c r="G886" i="8"/>
  <c r="G887" i="8"/>
  <c r="G832" i="14"/>
  <c r="G833" i="14"/>
  <c r="G834" i="14"/>
  <c r="G835" i="14"/>
  <c r="G836" i="14"/>
  <c r="G837" i="14"/>
  <c r="G838" i="14"/>
  <c r="G839" i="14"/>
  <c r="G840" i="14"/>
  <c r="G841" i="14"/>
  <c r="G842" i="14"/>
  <c r="G843" i="14"/>
  <c r="G844" i="14"/>
  <c r="G845" i="14"/>
  <c r="G846" i="14"/>
  <c r="G847" i="14"/>
  <c r="G848" i="14"/>
  <c r="G849" i="14"/>
  <c r="G850" i="14"/>
  <c r="G851" i="14"/>
  <c r="G852" i="14"/>
  <c r="G853" i="14"/>
  <c r="G854" i="14"/>
  <c r="G855" i="14"/>
  <c r="G856" i="14"/>
  <c r="G857" i="14"/>
  <c r="G858" i="14"/>
  <c r="G859" i="14"/>
  <c r="G860" i="14"/>
  <c r="G861" i="14"/>
  <c r="G862" i="14"/>
  <c r="G863" i="14"/>
  <c r="G864" i="14"/>
  <c r="G865" i="14"/>
  <c r="G866" i="14"/>
  <c r="G867" i="14"/>
  <c r="G868" i="14"/>
  <c r="G869" i="14"/>
  <c r="G870" i="14"/>
  <c r="G871" i="14"/>
  <c r="G872" i="14"/>
  <c r="G873" i="14"/>
  <c r="G874" i="14"/>
  <c r="G875" i="14"/>
  <c r="G876" i="14"/>
  <c r="G877" i="14"/>
  <c r="G878" i="14"/>
  <c r="G879" i="14"/>
  <c r="G880" i="14"/>
  <c r="G881" i="14"/>
  <c r="G882" i="14"/>
  <c r="G883" i="14"/>
  <c r="G884" i="14"/>
  <c r="G885" i="14"/>
  <c r="G886" i="14"/>
  <c r="G887" i="14"/>
  <c r="G888" i="14"/>
  <c r="G889" i="14"/>
  <c r="G890" i="14"/>
  <c r="G891" i="14"/>
  <c r="G892" i="14"/>
  <c r="G893" i="14"/>
  <c r="G894" i="14"/>
  <c r="G895" i="14"/>
  <c r="G896" i="14"/>
  <c r="G897" i="14"/>
  <c r="G898" i="14"/>
  <c r="G899" i="14"/>
  <c r="G900" i="14"/>
  <c r="G901" i="14"/>
  <c r="G902" i="14"/>
  <c r="G903" i="14"/>
  <c r="G904" i="14"/>
  <c r="G905" i="14"/>
  <c r="G906" i="14"/>
  <c r="G907" i="14"/>
  <c r="G908" i="14"/>
  <c r="G909" i="14"/>
  <c r="G910" i="14"/>
  <c r="G911" i="14"/>
  <c r="G912" i="14"/>
  <c r="G913" i="14"/>
  <c r="G914" i="14"/>
  <c r="G915" i="14"/>
  <c r="G916" i="14"/>
  <c r="G917" i="14"/>
  <c r="G918" i="14"/>
  <c r="G919" i="14"/>
  <c r="G920" i="14"/>
  <c r="G921" i="14"/>
  <c r="G922" i="14"/>
  <c r="G966" i="28"/>
  <c r="G967" i="28"/>
  <c r="G968" i="28"/>
  <c r="G969" i="28"/>
  <c r="G970" i="28"/>
  <c r="G971" i="28"/>
  <c r="G972" i="28"/>
  <c r="G973" i="28"/>
  <c r="G974" i="28"/>
  <c r="G975" i="28"/>
  <c r="G976" i="28"/>
  <c r="G977" i="28"/>
  <c r="G805" i="29"/>
  <c r="G806" i="29"/>
  <c r="G807" i="29"/>
  <c r="G808" i="29"/>
  <c r="G809" i="29"/>
  <c r="G810" i="29"/>
  <c r="G811" i="29"/>
  <c r="G812" i="29"/>
  <c r="G813" i="29"/>
  <c r="G814" i="29"/>
  <c r="G815" i="29"/>
  <c r="G816" i="29"/>
  <c r="G817" i="29"/>
  <c r="G818" i="29"/>
  <c r="G819" i="29"/>
  <c r="G820" i="29"/>
  <c r="G821" i="29"/>
  <c r="G822" i="29"/>
  <c r="G823" i="29"/>
  <c r="G824" i="29"/>
  <c r="G825" i="29"/>
  <c r="G826" i="29"/>
  <c r="G827" i="29"/>
  <c r="G828" i="29"/>
  <c r="G829" i="29"/>
  <c r="G830" i="29"/>
  <c r="G831" i="29"/>
  <c r="G832" i="29"/>
  <c r="G833" i="29"/>
  <c r="G894" i="40"/>
  <c r="G895" i="40"/>
  <c r="G896" i="40"/>
  <c r="G897" i="40"/>
  <c r="G898" i="40"/>
  <c r="G899" i="40"/>
  <c r="G900" i="40"/>
  <c r="G901" i="40"/>
  <c r="G902" i="40"/>
  <c r="G903" i="40"/>
  <c r="G904" i="40"/>
  <c r="G905" i="40"/>
  <c r="G906" i="40"/>
  <c r="G907" i="40"/>
  <c r="G908" i="40"/>
  <c r="G909" i="40"/>
  <c r="G910" i="40"/>
  <c r="G911" i="40"/>
  <c r="G912" i="40"/>
  <c r="G913" i="40"/>
  <c r="G914" i="40"/>
  <c r="G915" i="40"/>
  <c r="G916" i="40"/>
  <c r="G917" i="40"/>
  <c r="G918" i="40"/>
  <c r="G919" i="40"/>
  <c r="G920" i="40"/>
  <c r="G921" i="40"/>
  <c r="G922" i="40"/>
  <c r="G923" i="40"/>
  <c r="G924" i="40"/>
  <c r="G925" i="40"/>
  <c r="G926" i="40"/>
  <c r="G927" i="40"/>
  <c r="G928" i="40"/>
  <c r="G929" i="40"/>
  <c r="G930" i="40"/>
  <c r="G931" i="40"/>
  <c r="G932" i="40"/>
  <c r="G933" i="40"/>
  <c r="G784" i="25"/>
  <c r="G785" i="25"/>
  <c r="G786" i="25"/>
  <c r="G787" i="25"/>
  <c r="G788" i="25"/>
  <c r="G835" i="11"/>
  <c r="G836" i="11"/>
  <c r="G837" i="11"/>
  <c r="G838" i="11"/>
  <c r="G839" i="11"/>
  <c r="G840" i="11"/>
  <c r="G841" i="11"/>
  <c r="G842" i="11"/>
  <c r="G843" i="11"/>
  <c r="G844" i="11"/>
  <c r="G845" i="11"/>
  <c r="G846" i="11"/>
  <c r="G847" i="11"/>
  <c r="G848" i="11"/>
  <c r="G849" i="11"/>
  <c r="G850" i="11"/>
  <c r="G851" i="11"/>
  <c r="G852" i="11"/>
  <c r="G853" i="11"/>
  <c r="G854" i="11"/>
  <c r="G777" i="35"/>
  <c r="G778" i="35"/>
  <c r="G779" i="35"/>
  <c r="G780" i="35"/>
  <c r="G781" i="35"/>
  <c r="G782" i="35"/>
  <c r="G783" i="35"/>
  <c r="G784" i="35"/>
  <c r="G785" i="35"/>
  <c r="G786" i="35"/>
  <c r="G787" i="35"/>
  <c r="G788" i="35"/>
  <c r="G789" i="35"/>
  <c r="G790" i="35"/>
  <c r="G791" i="35"/>
  <c r="G792" i="35"/>
  <c r="G793" i="35"/>
  <c r="G794" i="35"/>
  <c r="G795" i="35"/>
  <c r="G796" i="35"/>
  <c r="G797" i="35"/>
  <c r="G798" i="35"/>
  <c r="G782" i="31"/>
  <c r="G783" i="31"/>
  <c r="G784" i="31"/>
  <c r="G785" i="31"/>
  <c r="G786" i="31"/>
  <c r="G787" i="31"/>
  <c r="G788" i="31"/>
  <c r="G789" i="31"/>
  <c r="G790" i="31"/>
  <c r="G791" i="31"/>
  <c r="G792" i="31"/>
  <c r="G787" i="10"/>
  <c r="G788" i="10"/>
  <c r="G789" i="10"/>
  <c r="G807" i="46"/>
  <c r="G808" i="46"/>
  <c r="G809" i="46"/>
  <c r="G810" i="46"/>
  <c r="G811" i="46"/>
  <c r="G812" i="46"/>
  <c r="G813" i="46"/>
  <c r="G814" i="46"/>
  <c r="G815" i="46"/>
  <c r="G816" i="46"/>
  <c r="G817" i="46"/>
  <c r="G818" i="46"/>
  <c r="G819" i="46"/>
  <c r="G820" i="46"/>
  <c r="G820" i="47"/>
  <c r="G710" i="39"/>
  <c r="G711" i="39"/>
  <c r="G712" i="39"/>
  <c r="G713" i="39"/>
  <c r="G714" i="39"/>
  <c r="G715" i="39"/>
  <c r="G716" i="39"/>
  <c r="G717" i="39"/>
  <c r="G718" i="39"/>
  <c r="G719" i="39"/>
  <c r="G720" i="39"/>
  <c r="G721" i="39"/>
  <c r="G722" i="39"/>
  <c r="G723" i="39"/>
  <c r="G774" i="34"/>
  <c r="G775" i="34"/>
  <c r="G776" i="34"/>
  <c r="G777" i="34"/>
  <c r="G778" i="34"/>
  <c r="G779" i="34"/>
  <c r="G780" i="34"/>
  <c r="G781" i="34"/>
  <c r="G782" i="34"/>
  <c r="G783" i="34"/>
  <c r="G784" i="34"/>
  <c r="G785" i="34"/>
  <c r="G786" i="34"/>
  <c r="G787" i="34"/>
  <c r="G788" i="34"/>
  <c r="G789" i="34"/>
  <c r="G790" i="34"/>
  <c r="G791" i="34"/>
  <c r="G792" i="34"/>
  <c r="G793" i="34"/>
  <c r="G794" i="34"/>
  <c r="G795" i="34"/>
  <c r="G796" i="34"/>
  <c r="G797" i="34"/>
  <c r="G798" i="34"/>
  <c r="G799" i="34"/>
  <c r="G800" i="34"/>
  <c r="G801" i="34"/>
  <c r="G802" i="34"/>
  <c r="G803" i="34"/>
  <c r="G804" i="34"/>
  <c r="G805" i="34"/>
  <c r="G806" i="34"/>
  <c r="G807" i="34"/>
  <c r="G808" i="34"/>
  <c r="G809" i="34"/>
  <c r="G810" i="34"/>
  <c r="G811" i="34"/>
  <c r="G812" i="34"/>
  <c r="G813" i="34"/>
  <c r="G733" i="44"/>
  <c r="G734" i="44"/>
  <c r="G735" i="44"/>
  <c r="G736" i="44"/>
  <c r="G737" i="44"/>
  <c r="G738" i="44"/>
  <c r="G739" i="44"/>
  <c r="G740" i="44"/>
  <c r="G741" i="44"/>
  <c r="G742" i="44"/>
  <c r="G743" i="44"/>
  <c r="G744" i="44"/>
  <c r="G745" i="44"/>
  <c r="G746" i="44"/>
  <c r="G747" i="44"/>
  <c r="G748" i="44"/>
  <c r="G749" i="44"/>
  <c r="G750" i="44"/>
  <c r="G751" i="44"/>
  <c r="G752" i="44"/>
  <c r="G712" i="41"/>
  <c r="G713" i="41"/>
  <c r="G714" i="41"/>
  <c r="G715" i="41"/>
  <c r="G716" i="41"/>
  <c r="G717" i="41"/>
  <c r="G718" i="41"/>
  <c r="G719" i="41"/>
  <c r="G720" i="41"/>
  <c r="G721" i="41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650" i="24"/>
  <c r="G651" i="24"/>
  <c r="G652" i="24"/>
  <c r="G653" i="24"/>
  <c r="G654" i="24"/>
  <c r="G655" i="24"/>
  <c r="G656" i="24"/>
  <c r="G657" i="24"/>
  <c r="G658" i="24"/>
  <c r="G669" i="12"/>
  <c r="G670" i="12"/>
  <c r="G671" i="12"/>
  <c r="G672" i="12"/>
  <c r="G673" i="12"/>
  <c r="G674" i="12"/>
  <c r="G675" i="12"/>
  <c r="G676" i="12"/>
  <c r="G677" i="12"/>
  <c r="G678" i="12"/>
  <c r="G679" i="12"/>
  <c r="G680" i="12"/>
  <c r="G681" i="12"/>
  <c r="G682" i="12"/>
  <c r="G683" i="12"/>
  <c r="G684" i="12"/>
  <c r="G685" i="12"/>
  <c r="G686" i="12"/>
  <c r="G687" i="12"/>
  <c r="G688" i="12"/>
  <c r="G689" i="12"/>
  <c r="G690" i="12"/>
  <c r="G691" i="12"/>
  <c r="G692" i="12"/>
  <c r="G693" i="12"/>
  <c r="G694" i="12"/>
  <c r="G695" i="12"/>
  <c r="G696" i="12"/>
  <c r="G697" i="12"/>
  <c r="G698" i="12"/>
  <c r="G699" i="12"/>
  <c r="G700" i="12"/>
  <c r="G701" i="12"/>
  <c r="G702" i="12"/>
  <c r="G703" i="12"/>
  <c r="G704" i="12"/>
  <c r="G705" i="12"/>
  <c r="G706" i="12"/>
  <c r="G707" i="12"/>
  <c r="G708" i="12"/>
  <c r="G709" i="12"/>
  <c r="G710" i="12"/>
  <c r="G711" i="12"/>
  <c r="G712" i="12"/>
  <c r="G713" i="12"/>
  <c r="G714" i="12"/>
  <c r="G715" i="12"/>
  <c r="G716" i="12"/>
  <c r="G717" i="12"/>
  <c r="G718" i="12"/>
  <c r="G719" i="12"/>
  <c r="G720" i="12"/>
  <c r="G721" i="12"/>
  <c r="G722" i="12"/>
  <c r="G685" i="17"/>
  <c r="G686" i="17"/>
  <c r="G687" i="17"/>
  <c r="G688" i="17"/>
  <c r="G689" i="17"/>
  <c r="G690" i="17"/>
  <c r="G691" i="17"/>
  <c r="G692" i="17"/>
  <c r="G693" i="17"/>
  <c r="G632" i="21"/>
  <c r="G633" i="21"/>
  <c r="G634" i="21"/>
  <c r="G635" i="21"/>
  <c r="G636" i="21"/>
  <c r="G637" i="21"/>
  <c r="G638" i="21"/>
  <c r="G639" i="21"/>
  <c r="G640" i="21"/>
  <c r="G641" i="21"/>
  <c r="G642" i="21"/>
  <c r="G643" i="21"/>
  <c r="G644" i="21"/>
  <c r="G721" i="9"/>
  <c r="G722" i="9"/>
  <c r="G723" i="9"/>
  <c r="G724" i="9"/>
  <c r="G725" i="9"/>
  <c r="G726" i="9"/>
  <c r="G727" i="9"/>
  <c r="G743" i="45"/>
  <c r="G744" i="45"/>
  <c r="G745" i="45"/>
  <c r="G746" i="45"/>
  <c r="G747" i="45"/>
  <c r="G748" i="45"/>
  <c r="G622" i="30"/>
  <c r="G623" i="30"/>
  <c r="G624" i="30"/>
  <c r="G608" i="43"/>
  <c r="G680" i="16"/>
  <c r="G681" i="16"/>
  <c r="G682" i="16"/>
  <c r="G683" i="16"/>
  <c r="G684" i="16"/>
  <c r="G685" i="16"/>
  <c r="G686" i="16"/>
  <c r="G687" i="16"/>
  <c r="G688" i="16"/>
  <c r="G689" i="16"/>
  <c r="G690" i="16"/>
  <c r="G691" i="16"/>
  <c r="G692" i="16"/>
  <c r="G693" i="16"/>
  <c r="G694" i="16"/>
  <c r="G695" i="16"/>
  <c r="G682" i="32"/>
  <c r="G683" i="32"/>
  <c r="G684" i="32"/>
  <c r="G685" i="32"/>
  <c r="G734" i="13"/>
  <c r="G735" i="13"/>
  <c r="G736" i="13"/>
  <c r="G737" i="13"/>
  <c r="G738" i="13"/>
  <c r="G739" i="13"/>
  <c r="G740" i="13"/>
  <c r="G741" i="13"/>
  <c r="G742" i="13"/>
  <c r="G743" i="13"/>
  <c r="G744" i="13"/>
  <c r="G745" i="13"/>
  <c r="G746" i="13"/>
  <c r="G747" i="13"/>
  <c r="G748" i="13"/>
  <c r="G749" i="13"/>
  <c r="G750" i="13"/>
  <c r="G751" i="13"/>
  <c r="G579" i="20"/>
  <c r="G580" i="20"/>
  <c r="G581" i="20"/>
  <c r="G582" i="20"/>
  <c r="G583" i="20"/>
  <c r="G584" i="20"/>
  <c r="G585" i="20"/>
  <c r="G586" i="20"/>
  <c r="G587" i="20"/>
  <c r="G588" i="20"/>
  <c r="G589" i="20"/>
  <c r="G590" i="20"/>
  <c r="G591" i="20"/>
  <c r="G592" i="20"/>
  <c r="G613" i="37"/>
  <c r="G614" i="37"/>
  <c r="G923" i="14"/>
  <c r="G924" i="14"/>
  <c r="G925" i="14"/>
  <c r="G926" i="14"/>
  <c r="G927" i="14"/>
  <c r="G928" i="14"/>
  <c r="G929" i="14"/>
  <c r="G930" i="14"/>
  <c r="G931" i="14"/>
  <c r="G932" i="14"/>
  <c r="G933" i="14"/>
  <c r="G934" i="14"/>
  <c r="G935" i="14"/>
  <c r="G936" i="14"/>
  <c r="G937" i="14"/>
  <c r="G938" i="14"/>
  <c r="G939" i="14"/>
  <c r="G940" i="14"/>
  <c r="G941" i="14"/>
  <c r="G942" i="14"/>
  <c r="G943" i="14"/>
  <c r="G944" i="14"/>
  <c r="G945" i="14"/>
  <c r="G946" i="14"/>
  <c r="G947" i="14"/>
  <c r="G948" i="14"/>
  <c r="G949" i="14"/>
  <c r="G950" i="14"/>
  <c r="G951" i="14"/>
  <c r="G952" i="14"/>
  <c r="G953" i="14"/>
  <c r="G954" i="14"/>
  <c r="G955" i="14"/>
  <c r="G956" i="14"/>
  <c r="G957" i="14"/>
  <c r="G958" i="14"/>
  <c r="G959" i="14"/>
  <c r="G960" i="14"/>
  <c r="G961" i="14"/>
  <c r="G962" i="14"/>
  <c r="G963" i="14"/>
  <c r="G964" i="14"/>
  <c r="G965" i="14"/>
  <c r="G966" i="14"/>
  <c r="G967" i="14"/>
  <c r="G968" i="14"/>
  <c r="G969" i="14"/>
  <c r="G970" i="14"/>
  <c r="G971" i="14"/>
  <c r="G972" i="14"/>
  <c r="G973" i="14"/>
  <c r="G974" i="14"/>
  <c r="G975" i="14"/>
  <c r="G976" i="14"/>
  <c r="G977" i="14"/>
  <c r="G978" i="14"/>
  <c r="G979" i="14"/>
  <c r="G980" i="14"/>
  <c r="G981" i="14"/>
  <c r="G982" i="14"/>
  <c r="G983" i="14"/>
  <c r="G984" i="14"/>
  <c r="G985" i="14"/>
  <c r="G986" i="14"/>
  <c r="G987" i="14"/>
  <c r="G988" i="14"/>
  <c r="G989" i="14"/>
  <c r="G990" i="14"/>
  <c r="G991" i="14"/>
  <c r="G992" i="14"/>
  <c r="G993" i="14"/>
  <c r="G994" i="14"/>
  <c r="G995" i="14"/>
  <c r="G996" i="14"/>
  <c r="G997" i="14"/>
  <c r="G998" i="14"/>
  <c r="G999" i="14"/>
  <c r="G1000" i="14"/>
  <c r="G1001" i="14"/>
  <c r="G1002" i="14"/>
  <c r="G1003" i="14"/>
  <c r="G1004" i="14"/>
  <c r="G1005" i="14"/>
  <c r="G1006" i="14"/>
  <c r="G1007" i="14"/>
  <c r="G1008" i="14"/>
  <c r="G1009" i="14"/>
  <c r="G1010" i="14"/>
  <c r="G1011" i="14"/>
  <c r="G1012" i="14"/>
  <c r="G1013" i="14"/>
  <c r="G1014" i="14"/>
  <c r="G1015" i="14"/>
  <c r="G1016" i="14"/>
  <c r="G1017" i="14"/>
  <c r="G1018" i="14"/>
  <c r="G1019" i="14"/>
  <c r="G1020" i="14"/>
  <c r="G1021" i="14"/>
  <c r="G1022" i="14"/>
  <c r="G1023" i="14"/>
  <c r="G1024" i="14"/>
  <c r="G1025" i="14"/>
  <c r="G1026" i="14"/>
  <c r="G1027" i="14"/>
  <c r="G1028" i="14"/>
  <c r="G1029" i="14"/>
  <c r="G1030" i="14"/>
  <c r="G1031" i="14"/>
  <c r="G1032" i="14"/>
  <c r="G1033" i="14"/>
  <c r="G1034" i="14"/>
  <c r="G1035" i="14"/>
  <c r="G1036" i="14"/>
  <c r="G1037" i="14"/>
  <c r="G1038" i="14"/>
  <c r="G1039" i="14"/>
  <c r="G1040" i="14"/>
  <c r="G1041" i="14"/>
  <c r="G1042" i="14"/>
  <c r="G1043" i="14"/>
  <c r="G1044" i="14"/>
  <c r="G1045" i="14"/>
  <c r="G1046" i="14"/>
  <c r="G1047" i="14"/>
  <c r="G1048" i="14"/>
  <c r="G1049" i="14"/>
  <c r="G1050" i="14"/>
  <c r="G1051" i="14"/>
  <c r="G1052" i="14"/>
  <c r="G1053" i="14"/>
  <c r="G1054" i="14"/>
  <c r="G1055" i="14"/>
  <c r="G1056" i="14"/>
  <c r="G1057" i="14"/>
  <c r="G1058" i="14"/>
  <c r="G1059" i="14"/>
  <c r="G1060" i="14"/>
  <c r="G1061" i="14"/>
  <c r="G1062" i="14"/>
  <c r="G1063" i="14"/>
  <c r="G1064" i="14"/>
  <c r="G1065" i="14"/>
  <c r="G1066" i="14"/>
  <c r="G1067" i="14"/>
  <c r="G1068" i="14"/>
  <c r="G1069" i="14"/>
  <c r="G1070" i="14"/>
  <c r="G1071" i="14"/>
  <c r="G1072" i="14"/>
  <c r="G1073" i="14"/>
  <c r="G1074" i="14"/>
  <c r="G1075" i="14"/>
  <c r="G1076" i="14"/>
  <c r="G1077" i="14"/>
  <c r="G1078" i="14"/>
  <c r="G1079" i="14"/>
  <c r="G1080" i="14"/>
  <c r="G1081" i="14"/>
  <c r="G1082" i="14"/>
  <c r="G1083" i="14"/>
  <c r="G1084" i="14"/>
  <c r="G1085" i="14"/>
  <c r="G1086" i="14"/>
  <c r="G1087" i="14"/>
  <c r="G1088" i="14"/>
  <c r="G1089" i="14"/>
  <c r="G1090" i="14"/>
  <c r="G1091" i="14"/>
  <c r="G1092" i="14"/>
  <c r="G1093" i="14"/>
  <c r="G1094" i="14"/>
  <c r="G1095" i="14"/>
  <c r="G1096" i="14"/>
  <c r="G1097" i="14"/>
  <c r="G1098" i="14"/>
  <c r="G1099" i="14"/>
  <c r="G1100" i="14"/>
  <c r="G1101" i="14"/>
  <c r="G1102" i="14"/>
  <c r="G1103" i="14"/>
  <c r="G1104" i="14"/>
  <c r="G1105" i="14"/>
  <c r="G1106" i="14"/>
  <c r="G1107" i="14"/>
  <c r="G1108" i="14"/>
  <c r="G1109" i="14"/>
  <c r="G1110" i="14"/>
  <c r="G1111" i="14"/>
  <c r="G1112" i="14"/>
  <c r="G1113" i="14"/>
  <c r="G1114" i="14"/>
  <c r="G1115" i="14"/>
  <c r="G1116" i="14"/>
  <c r="G1117" i="14"/>
  <c r="G1118" i="14"/>
  <c r="G1119" i="14"/>
  <c r="G1120" i="14"/>
  <c r="G1121" i="14"/>
  <c r="G1122" i="14"/>
  <c r="G1123" i="14"/>
  <c r="G1124" i="14"/>
  <c r="G1125" i="14"/>
  <c r="G1126" i="14"/>
  <c r="G1127" i="14"/>
  <c r="G1128" i="14"/>
  <c r="G1129" i="14"/>
  <c r="G1130" i="14"/>
  <c r="G1131" i="14"/>
  <c r="G1132" i="14"/>
  <c r="G1133" i="14"/>
  <c r="G1134" i="14"/>
  <c r="G1135" i="14"/>
  <c r="G1136" i="14"/>
  <c r="G1137" i="14"/>
  <c r="G1138" i="14"/>
  <c r="G1139" i="14"/>
  <c r="G1140" i="14"/>
  <c r="G1141" i="14"/>
  <c r="G1142" i="14"/>
  <c r="G1143" i="14"/>
  <c r="G1144" i="14"/>
  <c r="G1145" i="14"/>
  <c r="G1146" i="14"/>
  <c r="G1147" i="14"/>
  <c r="G1148" i="14"/>
  <c r="G1149" i="14"/>
  <c r="G1150" i="14"/>
  <c r="G1151" i="14"/>
  <c r="G1152" i="14"/>
  <c r="G1153" i="14"/>
  <c r="G1154" i="14"/>
  <c r="G1155" i="14"/>
  <c r="G1156" i="14"/>
  <c r="G1157" i="14"/>
  <c r="G1158" i="14"/>
  <c r="G1159" i="14"/>
  <c r="G1160" i="14"/>
  <c r="G1161" i="14"/>
  <c r="G1162" i="14"/>
  <c r="G1163" i="14"/>
  <c r="G1164" i="14"/>
  <c r="G1165" i="14"/>
  <c r="G1166" i="14"/>
  <c r="G1167" i="14"/>
  <c r="G1168" i="14"/>
  <c r="G1169" i="14"/>
  <c r="G1170" i="14"/>
  <c r="G1171" i="14"/>
  <c r="G1172" i="14"/>
  <c r="G1173" i="14"/>
  <c r="G1174" i="14"/>
  <c r="G1175" i="14"/>
  <c r="G1176" i="14"/>
  <c r="G1177" i="14"/>
  <c r="G1178" i="14"/>
  <c r="G1179" i="14"/>
  <c r="G1180" i="14"/>
  <c r="G1181" i="14"/>
  <c r="G1182" i="14"/>
  <c r="G1183" i="14"/>
  <c r="G1184" i="14"/>
  <c r="G1185" i="14"/>
  <c r="G1186" i="14"/>
  <c r="G1187" i="14"/>
  <c r="G1188" i="14"/>
  <c r="G1189" i="14"/>
  <c r="G1190" i="14"/>
  <c r="G1191" i="14"/>
  <c r="G1192" i="14"/>
  <c r="G1193" i="14"/>
  <c r="G1194" i="14"/>
  <c r="G1195" i="14"/>
  <c r="G1196" i="14"/>
  <c r="G1197" i="14"/>
  <c r="G1198" i="14"/>
  <c r="G1199" i="14"/>
  <c r="G1200" i="14"/>
  <c r="G1201" i="14"/>
  <c r="G1202" i="14"/>
  <c r="G1203" i="14"/>
  <c r="G1204" i="14"/>
  <c r="G1205" i="14"/>
  <c r="G1206" i="14"/>
  <c r="G1207" i="14"/>
  <c r="G1208" i="14"/>
  <c r="G1209" i="14"/>
  <c r="G1210" i="14"/>
  <c r="G1211" i="14"/>
  <c r="G1212" i="14"/>
  <c r="G1213" i="14"/>
  <c r="G1214" i="14"/>
  <c r="G1215" i="14"/>
  <c r="G1216" i="14"/>
  <c r="G1217" i="14"/>
  <c r="G1218" i="14"/>
  <c r="G1219" i="14"/>
  <c r="G1220" i="14"/>
  <c r="G1221" i="14"/>
  <c r="G1222" i="14"/>
  <c r="G1223" i="14"/>
  <c r="G1224" i="14"/>
  <c r="G1225" i="14"/>
  <c r="G1226" i="14"/>
  <c r="G1227" i="14"/>
  <c r="G1228" i="14"/>
  <c r="G1229" i="14"/>
  <c r="G1230" i="14"/>
  <c r="G1231" i="14"/>
  <c r="G1232" i="14"/>
  <c r="G1233" i="14"/>
  <c r="G1234" i="14"/>
  <c r="G1235" i="14"/>
  <c r="G1236" i="14"/>
  <c r="G1237" i="14"/>
  <c r="G1238" i="14"/>
  <c r="G1239" i="14"/>
  <c r="G1240" i="14"/>
  <c r="G1241" i="14"/>
  <c r="G1242" i="14"/>
  <c r="G1243" i="14"/>
  <c r="G1244" i="14"/>
  <c r="G1245" i="14"/>
  <c r="G1246" i="14"/>
  <c r="G1247" i="14"/>
  <c r="G1248" i="14"/>
  <c r="G1249" i="14"/>
  <c r="G1250" i="14"/>
  <c r="G1251" i="14"/>
  <c r="G1252" i="14"/>
  <c r="G1253" i="14"/>
  <c r="G1254" i="14"/>
  <c r="G1255" i="14"/>
  <c r="G1256" i="14"/>
  <c r="G1257" i="14"/>
  <c r="G1258" i="14"/>
  <c r="G1259" i="14"/>
  <c r="G1260" i="14"/>
  <c r="G1261" i="14"/>
  <c r="G1262" i="14"/>
  <c r="G1263" i="14"/>
  <c r="G1264" i="14"/>
  <c r="G1265" i="14"/>
  <c r="G1266" i="14"/>
  <c r="G1267" i="14"/>
  <c r="G1268" i="14"/>
  <c r="G1269" i="14"/>
  <c r="G1270" i="14"/>
  <c r="G1271" i="14"/>
  <c r="G1272" i="14"/>
  <c r="G1273" i="14"/>
  <c r="G1274" i="14"/>
  <c r="G1275" i="14"/>
  <c r="G1276" i="14"/>
  <c r="G1277" i="14"/>
  <c r="G1278" i="14"/>
  <c r="G1279" i="14"/>
  <c r="G1280" i="14"/>
  <c r="G1281" i="14"/>
  <c r="G1282" i="14"/>
  <c r="G1283" i="14"/>
  <c r="G1284" i="14"/>
  <c r="G1285" i="14"/>
  <c r="G1286" i="14"/>
  <c r="G1287" i="14"/>
  <c r="G1288" i="14"/>
  <c r="G1289" i="14"/>
  <c r="G1290" i="14"/>
  <c r="G1291" i="14"/>
  <c r="G1292" i="14"/>
  <c r="G1293" i="14"/>
  <c r="G1294" i="14"/>
  <c r="G1295" i="14"/>
  <c r="G1296" i="14"/>
  <c r="G1297" i="14"/>
  <c r="G1298" i="14"/>
  <c r="G1299" i="14"/>
  <c r="G1300" i="14"/>
  <c r="G1301" i="14"/>
  <c r="G1302" i="14"/>
  <c r="G1303" i="14"/>
  <c r="G1304" i="14"/>
  <c r="G1305" i="14"/>
  <c r="G1306" i="14"/>
  <c r="G1307" i="14"/>
  <c r="G1308" i="14"/>
  <c r="G1309" i="14"/>
  <c r="G926" i="4"/>
  <c r="G927" i="4"/>
  <c r="G928" i="4"/>
  <c r="G929" i="4"/>
  <c r="G930" i="4"/>
  <c r="G931" i="4"/>
  <c r="G932" i="4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78" i="28"/>
  <c r="G979" i="28"/>
  <c r="G980" i="28"/>
  <c r="G981" i="28"/>
  <c r="G982" i="28"/>
  <c r="G983" i="28"/>
  <c r="G984" i="28"/>
  <c r="G985" i="28"/>
  <c r="G986" i="28"/>
  <c r="C17" i="48"/>
  <c r="AC17" i="48"/>
  <c r="G1310" i="14"/>
  <c r="G1311" i="14"/>
  <c r="G1312" i="14"/>
  <c r="G1313" i="14"/>
  <c r="G1314" i="14"/>
  <c r="G1315" i="14"/>
  <c r="G1316" i="14"/>
  <c r="G1317" i="14"/>
  <c r="G1318" i="14"/>
  <c r="G1319" i="14"/>
  <c r="G987" i="28"/>
  <c r="G988" i="28"/>
  <c r="G989" i="28"/>
  <c r="G990" i="28"/>
  <c r="G991" i="28"/>
  <c r="G992" i="28"/>
  <c r="G937" i="15"/>
  <c r="G938" i="15"/>
  <c r="G939" i="15"/>
  <c r="H973" i="28"/>
  <c r="G834" i="29"/>
  <c r="G835" i="29"/>
  <c r="G836" i="29"/>
  <c r="G837" i="29"/>
  <c r="G838" i="29"/>
  <c r="G839" i="29"/>
  <c r="G840" i="29"/>
  <c r="G841" i="29"/>
  <c r="G842" i="29"/>
  <c r="G843" i="29"/>
  <c r="G844" i="29"/>
  <c r="G845" i="29"/>
  <c r="G846" i="29"/>
  <c r="G847" i="29"/>
  <c r="G848" i="29"/>
  <c r="G849" i="29"/>
  <c r="G850" i="29"/>
  <c r="G851" i="29"/>
  <c r="G852" i="29"/>
  <c r="G853" i="29"/>
  <c r="G854" i="29"/>
  <c r="G855" i="29"/>
  <c r="G856" i="29"/>
  <c r="G857" i="29"/>
  <c r="G858" i="29"/>
  <c r="G859" i="29"/>
  <c r="G860" i="29"/>
  <c r="G861" i="29"/>
  <c r="G862" i="29"/>
  <c r="G863" i="29"/>
  <c r="G789" i="25"/>
  <c r="G790" i="25"/>
  <c r="G791" i="25"/>
  <c r="G792" i="25"/>
  <c r="G793" i="25"/>
  <c r="G794" i="25"/>
  <c r="G795" i="25"/>
  <c r="G796" i="25"/>
  <c r="G797" i="25"/>
  <c r="G798" i="25"/>
  <c r="G799" i="25"/>
  <c r="G855" i="11"/>
  <c r="G856" i="11"/>
  <c r="G857" i="11"/>
  <c r="G858" i="11"/>
  <c r="G859" i="11"/>
  <c r="G860" i="11"/>
  <c r="G861" i="11"/>
  <c r="G862" i="11"/>
  <c r="G863" i="11"/>
  <c r="G864" i="11"/>
  <c r="G865" i="11"/>
  <c r="G866" i="11"/>
  <c r="G867" i="11"/>
  <c r="G868" i="11"/>
  <c r="G854" i="5"/>
  <c r="G855" i="5"/>
  <c r="G793" i="31"/>
  <c r="G794" i="31"/>
  <c r="G795" i="31"/>
  <c r="G796" i="31"/>
  <c r="G797" i="31"/>
  <c r="G798" i="31"/>
  <c r="G799" i="31"/>
  <c r="G800" i="31"/>
  <c r="G801" i="31"/>
  <c r="G802" i="31"/>
  <c r="G803" i="31"/>
  <c r="G804" i="31"/>
  <c r="G805" i="31"/>
  <c r="G806" i="31"/>
  <c r="G807" i="31"/>
  <c r="G808" i="31"/>
  <c r="G809" i="31"/>
  <c r="G810" i="31"/>
  <c r="G811" i="31"/>
  <c r="G812" i="31"/>
  <c r="G813" i="31"/>
  <c r="G814" i="31"/>
  <c r="G815" i="31"/>
  <c r="G816" i="31"/>
  <c r="G817" i="31"/>
  <c r="G818" i="31"/>
  <c r="G799" i="35"/>
  <c r="G800" i="35"/>
  <c r="G801" i="35"/>
  <c r="G802" i="35"/>
  <c r="G803" i="35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14" i="34"/>
  <c r="G815" i="34"/>
  <c r="G816" i="34"/>
  <c r="G723" i="12"/>
  <c r="G724" i="12"/>
  <c r="G725" i="12"/>
  <c r="G726" i="12"/>
  <c r="G727" i="12"/>
  <c r="G728" i="12"/>
  <c r="G729" i="12"/>
  <c r="G730" i="12"/>
  <c r="G731" i="12"/>
  <c r="G732" i="12"/>
  <c r="G733" i="12"/>
  <c r="G734" i="12"/>
  <c r="G735" i="12"/>
  <c r="G736" i="12"/>
  <c r="G737" i="12"/>
  <c r="G738" i="12"/>
  <c r="G739" i="12"/>
  <c r="G740" i="12"/>
  <c r="G741" i="12"/>
  <c r="G742" i="12"/>
  <c r="G743" i="12"/>
  <c r="G744" i="12"/>
  <c r="G745" i="12"/>
  <c r="G746" i="12"/>
  <c r="G747" i="12"/>
  <c r="G748" i="12"/>
  <c r="G749" i="12"/>
  <c r="G750" i="12"/>
  <c r="G751" i="12"/>
  <c r="G752" i="12"/>
  <c r="G753" i="12"/>
  <c r="G754" i="12"/>
  <c r="G755" i="12"/>
  <c r="G756" i="12"/>
  <c r="G757" i="12"/>
  <c r="G758" i="12"/>
  <c r="G759" i="12"/>
  <c r="G760" i="12"/>
  <c r="G761" i="12"/>
  <c r="G762" i="12"/>
  <c r="G763" i="12"/>
  <c r="G764" i="12"/>
  <c r="G765" i="12"/>
  <c r="G766" i="12"/>
  <c r="G767" i="12"/>
  <c r="G768" i="12"/>
  <c r="G769" i="12"/>
  <c r="G770" i="12"/>
  <c r="G771" i="12"/>
  <c r="G772" i="12"/>
  <c r="G773" i="12"/>
  <c r="G774" i="12"/>
  <c r="G775" i="12"/>
  <c r="G776" i="12"/>
  <c r="G777" i="12"/>
  <c r="G778" i="12"/>
  <c r="G779" i="12"/>
  <c r="G780" i="12"/>
  <c r="G781" i="12"/>
  <c r="G782" i="12"/>
  <c r="G783" i="12"/>
  <c r="G784" i="12"/>
  <c r="G785" i="12"/>
  <c r="G786" i="12"/>
  <c r="G787" i="12"/>
  <c r="G788" i="12"/>
  <c r="G789" i="12"/>
  <c r="G790" i="12"/>
  <c r="G791" i="12"/>
  <c r="G792" i="12"/>
  <c r="G793" i="12"/>
  <c r="G794" i="12"/>
  <c r="G795" i="12"/>
  <c r="G796" i="12"/>
  <c r="G797" i="12"/>
  <c r="G798" i="12"/>
  <c r="G799" i="12"/>
  <c r="G800" i="12"/>
  <c r="G801" i="12"/>
  <c r="G802" i="12"/>
  <c r="G803" i="12"/>
  <c r="G804" i="12"/>
  <c r="G805" i="12"/>
  <c r="G806" i="12"/>
  <c r="G807" i="12"/>
  <c r="G808" i="12"/>
  <c r="G809" i="12"/>
  <c r="G810" i="12"/>
  <c r="G811" i="12"/>
  <c r="G821" i="46"/>
  <c r="G822" i="46"/>
  <c r="G823" i="46"/>
  <c r="G824" i="46"/>
  <c r="G825" i="46"/>
  <c r="G826" i="46"/>
  <c r="G827" i="46"/>
  <c r="G821" i="47"/>
  <c r="G822" i="47"/>
  <c r="G823" i="47"/>
  <c r="G824" i="47"/>
  <c r="G825" i="47"/>
  <c r="G826" i="47"/>
  <c r="G827" i="47"/>
  <c r="G828" i="47"/>
  <c r="G829" i="47"/>
  <c r="G830" i="47"/>
  <c r="G831" i="47"/>
  <c r="G832" i="47"/>
  <c r="G833" i="47"/>
  <c r="G834" i="47"/>
  <c r="G835" i="47"/>
  <c r="G836" i="47"/>
  <c r="G837" i="47"/>
  <c r="G838" i="47"/>
  <c r="G753" i="44"/>
  <c r="G754" i="44"/>
  <c r="G755" i="44"/>
  <c r="G756" i="44"/>
  <c r="G757" i="44"/>
  <c r="G758" i="44"/>
  <c r="G759" i="44"/>
  <c r="G760" i="44"/>
  <c r="G761" i="44"/>
  <c r="G762" i="44"/>
  <c r="G724" i="39"/>
  <c r="G725" i="39"/>
  <c r="G726" i="39"/>
  <c r="G727" i="39"/>
  <c r="G728" i="39"/>
  <c r="G729" i="39"/>
  <c r="G730" i="39"/>
  <c r="G731" i="39"/>
  <c r="G732" i="39"/>
  <c r="G733" i="39"/>
  <c r="G734" i="39"/>
  <c r="G735" i="39"/>
  <c r="G736" i="39"/>
  <c r="G737" i="39"/>
  <c r="G738" i="39"/>
  <c r="G739" i="39"/>
  <c r="G740" i="39"/>
  <c r="G741" i="39"/>
  <c r="G742" i="39"/>
  <c r="G743" i="39"/>
  <c r="G744" i="39"/>
  <c r="G745" i="39"/>
  <c r="G746" i="39"/>
  <c r="G747" i="39"/>
  <c r="G748" i="39"/>
  <c r="G749" i="39"/>
  <c r="G750" i="39"/>
  <c r="G751" i="39"/>
  <c r="G752" i="39"/>
  <c r="G753" i="39"/>
  <c r="G743" i="33"/>
  <c r="G744" i="33"/>
  <c r="G745" i="33"/>
  <c r="G746" i="33"/>
  <c r="G747" i="33"/>
  <c r="G748" i="33"/>
  <c r="G749" i="33"/>
  <c r="G750" i="33"/>
  <c r="G751" i="33"/>
  <c r="G752" i="33"/>
  <c r="G753" i="33"/>
  <c r="G754" i="33"/>
  <c r="G755" i="33"/>
  <c r="G756" i="33"/>
  <c r="G757" i="33"/>
  <c r="G758" i="33"/>
  <c r="G759" i="33"/>
  <c r="G760" i="33"/>
  <c r="G761" i="33"/>
  <c r="G762" i="33"/>
  <c r="G763" i="33"/>
  <c r="G764" i="33"/>
  <c r="G765" i="33"/>
  <c r="G766" i="33"/>
  <c r="G767" i="33"/>
  <c r="G768" i="33"/>
  <c r="G769" i="33"/>
  <c r="G770" i="33"/>
  <c r="G771" i="33"/>
  <c r="G772" i="33"/>
  <c r="G773" i="33"/>
  <c r="G774" i="33"/>
  <c r="G775" i="33"/>
  <c r="G776" i="33"/>
  <c r="G777" i="33"/>
  <c r="G778" i="33"/>
  <c r="G779" i="33"/>
  <c r="G780" i="33"/>
  <c r="G781" i="33"/>
  <c r="G782" i="33"/>
  <c r="G783" i="33"/>
  <c r="G784" i="33"/>
  <c r="G785" i="33"/>
  <c r="G722" i="41"/>
  <c r="G723" i="41"/>
  <c r="G724" i="41"/>
  <c r="G725" i="41"/>
  <c r="G726" i="41"/>
  <c r="G727" i="41"/>
  <c r="G728" i="41"/>
  <c r="G729" i="41"/>
  <c r="G730" i="41"/>
  <c r="G731" i="41"/>
  <c r="G732" i="41"/>
  <c r="G733" i="41"/>
  <c r="G734" i="41"/>
  <c r="G735" i="41"/>
  <c r="G736" i="41"/>
  <c r="G737" i="41"/>
  <c r="G738" i="41"/>
  <c r="G739" i="41"/>
  <c r="G740" i="41"/>
  <c r="G741" i="41"/>
  <c r="G742" i="41"/>
  <c r="G743" i="41"/>
  <c r="G744" i="41"/>
  <c r="G745" i="41"/>
  <c r="G746" i="41"/>
  <c r="G747" i="41"/>
  <c r="G748" i="41"/>
  <c r="G659" i="24"/>
  <c r="G660" i="24"/>
  <c r="G661" i="24"/>
  <c r="G662" i="24"/>
  <c r="G663" i="24"/>
  <c r="G664" i="24"/>
  <c r="G665" i="24"/>
  <c r="G666" i="24"/>
  <c r="G667" i="24"/>
  <c r="G668" i="24"/>
  <c r="G669" i="24"/>
  <c r="G670" i="24"/>
  <c r="G671" i="24"/>
  <c r="G672" i="24"/>
  <c r="G673" i="24"/>
  <c r="G674" i="24"/>
  <c r="G675" i="24"/>
  <c r="G676" i="24"/>
  <c r="G677" i="24"/>
  <c r="G678" i="24"/>
  <c r="G645" i="21"/>
  <c r="G646" i="21"/>
  <c r="G647" i="21"/>
  <c r="G648" i="21"/>
  <c r="G649" i="21"/>
  <c r="G650" i="21"/>
  <c r="G651" i="21"/>
  <c r="G652" i="21"/>
  <c r="G694" i="17"/>
  <c r="G695" i="17"/>
  <c r="G696" i="17"/>
  <c r="G697" i="17"/>
  <c r="G698" i="17"/>
  <c r="G728" i="9"/>
  <c r="G729" i="9"/>
  <c r="G730" i="9"/>
  <c r="G731" i="9"/>
  <c r="G732" i="9"/>
  <c r="G625" i="30"/>
  <c r="G626" i="30"/>
  <c r="G627" i="30"/>
  <c r="G628" i="30"/>
  <c r="G629" i="30"/>
  <c r="G630" i="30"/>
  <c r="G631" i="30"/>
  <c r="G632" i="30"/>
  <c r="G633" i="30"/>
  <c r="G634" i="30"/>
  <c r="G635" i="30"/>
  <c r="G636" i="30"/>
  <c r="G637" i="30"/>
  <c r="G638" i="30"/>
  <c r="G639" i="30"/>
  <c r="G640" i="30"/>
  <c r="G641" i="30"/>
  <c r="G642" i="30"/>
  <c r="G643" i="30"/>
  <c r="G644" i="30"/>
  <c r="G645" i="30"/>
  <c r="G646" i="30"/>
  <c r="G647" i="30"/>
  <c r="G648" i="30"/>
  <c r="G649" i="30"/>
  <c r="G650" i="30"/>
  <c r="G651" i="30"/>
  <c r="G652" i="30"/>
  <c r="G653" i="30"/>
  <c r="G654" i="30"/>
  <c r="G655" i="30"/>
  <c r="G656" i="30"/>
  <c r="G657" i="30"/>
  <c r="G658" i="30"/>
  <c r="G659" i="30"/>
  <c r="G660" i="30"/>
  <c r="G661" i="30"/>
  <c r="G749" i="45"/>
  <c r="G750" i="45"/>
  <c r="G751" i="45"/>
  <c r="G609" i="43"/>
  <c r="G610" i="43"/>
  <c r="G611" i="43"/>
  <c r="G612" i="43"/>
  <c r="G613" i="43"/>
  <c r="G614" i="43"/>
  <c r="G615" i="43"/>
  <c r="G616" i="43"/>
  <c r="G617" i="43"/>
  <c r="G618" i="43"/>
  <c r="G619" i="43"/>
  <c r="G620" i="43"/>
  <c r="G621" i="43"/>
  <c r="G622" i="43"/>
  <c r="G752" i="13"/>
  <c r="G753" i="13"/>
  <c r="G754" i="13"/>
  <c r="G755" i="13"/>
  <c r="G756" i="13"/>
  <c r="G757" i="13"/>
  <c r="G758" i="13"/>
  <c r="G759" i="13"/>
  <c r="G760" i="13"/>
  <c r="G761" i="13"/>
  <c r="G762" i="13"/>
  <c r="G763" i="13"/>
  <c r="G764" i="13"/>
  <c r="G765" i="13"/>
  <c r="G766" i="13"/>
  <c r="G767" i="13"/>
  <c r="G768" i="13"/>
  <c r="G769" i="13"/>
  <c r="G770" i="13"/>
  <c r="G771" i="13"/>
  <c r="G772" i="13"/>
  <c r="G773" i="13"/>
  <c r="G774" i="13"/>
  <c r="G775" i="13"/>
  <c r="G776" i="13"/>
  <c r="G696" i="16"/>
  <c r="G697" i="16"/>
  <c r="G698" i="16"/>
  <c r="G699" i="16"/>
  <c r="G700" i="16"/>
  <c r="G686" i="32"/>
  <c r="G687" i="32"/>
  <c r="G688" i="32"/>
  <c r="G689" i="32"/>
  <c r="G690" i="32"/>
  <c r="G691" i="32"/>
  <c r="G692" i="32"/>
  <c r="G693" i="32"/>
  <c r="G694" i="32"/>
  <c r="G695" i="32"/>
  <c r="G696" i="32"/>
  <c r="G697" i="32"/>
  <c r="G698" i="32"/>
  <c r="G699" i="32"/>
  <c r="G700" i="32"/>
  <c r="G701" i="32"/>
  <c r="G702" i="32"/>
  <c r="G703" i="32"/>
  <c r="G704" i="32"/>
  <c r="G705" i="32"/>
  <c r="G706" i="32"/>
  <c r="G707" i="32"/>
  <c r="G708" i="32"/>
  <c r="G709" i="32"/>
  <c r="G710" i="32"/>
  <c r="G711" i="32"/>
  <c r="G712" i="32"/>
  <c r="G713" i="32"/>
  <c r="G714" i="32"/>
  <c r="G593" i="20"/>
  <c r="G594" i="20"/>
  <c r="G595" i="20"/>
  <c r="G596" i="20"/>
  <c r="G597" i="20"/>
  <c r="G598" i="20"/>
  <c r="G599" i="20"/>
  <c r="G600" i="20"/>
  <c r="G601" i="20"/>
  <c r="G602" i="20"/>
  <c r="G603" i="20"/>
  <c r="G604" i="20"/>
  <c r="G605" i="20"/>
  <c r="G615" i="37"/>
  <c r="G616" i="37"/>
  <c r="G617" i="37"/>
  <c r="G618" i="37"/>
  <c r="G619" i="37"/>
  <c r="G620" i="37"/>
  <c r="G621" i="37"/>
  <c r="G622" i="37"/>
  <c r="G623" i="37"/>
  <c r="G624" i="37"/>
  <c r="G625" i="37"/>
  <c r="G626" i="37"/>
  <c r="G627" i="37"/>
  <c r="G628" i="37"/>
  <c r="G629" i="37"/>
  <c r="G630" i="37"/>
  <c r="G631" i="37"/>
  <c r="G632" i="37"/>
  <c r="G633" i="37"/>
  <c r="G634" i="37"/>
  <c r="G635" i="37"/>
  <c r="G636" i="37"/>
  <c r="G637" i="37"/>
  <c r="G638" i="37"/>
  <c r="G639" i="37"/>
  <c r="G640" i="37"/>
  <c r="G641" i="37"/>
  <c r="G642" i="37"/>
  <c r="G643" i="37"/>
  <c r="G644" i="37"/>
  <c r="G645" i="37"/>
  <c r="G646" i="37"/>
  <c r="G933" i="4"/>
  <c r="G934" i="4" s="1"/>
  <c r="G935" i="4" s="1"/>
  <c r="G936" i="4" s="1"/>
  <c r="G937" i="4" s="1"/>
  <c r="G938" i="4" s="1"/>
  <c r="G939" i="4" s="1"/>
  <c r="G940" i="4" s="1"/>
  <c r="G941" i="4" s="1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940" i="15"/>
  <c r="G941" i="15"/>
  <c r="G942" i="15"/>
  <c r="G943" i="15"/>
  <c r="G944" i="15"/>
  <c r="G945" i="15"/>
  <c r="G946" i="15"/>
  <c r="G947" i="15"/>
  <c r="G948" i="15"/>
  <c r="G949" i="15"/>
  <c r="G950" i="15"/>
  <c r="G951" i="15"/>
  <c r="G952" i="15"/>
  <c r="G953" i="15"/>
  <c r="G954" i="15"/>
  <c r="G955" i="15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93" i="28"/>
  <c r="G994" i="28"/>
  <c r="G995" i="28"/>
  <c r="G996" i="28"/>
  <c r="G997" i="28"/>
  <c r="G998" i="28"/>
  <c r="G999" i="28"/>
  <c r="G1000" i="28"/>
  <c r="G1001" i="28"/>
  <c r="G1002" i="28"/>
  <c r="G1003" i="28"/>
  <c r="G1004" i="28"/>
  <c r="G1005" i="28"/>
  <c r="G962" i="40"/>
  <c r="G963" i="40"/>
  <c r="G964" i="40"/>
  <c r="G965" i="40"/>
  <c r="G966" i="40"/>
  <c r="G967" i="40"/>
  <c r="G968" i="40"/>
  <c r="G969" i="40"/>
  <c r="G970" i="40"/>
  <c r="G971" i="40"/>
  <c r="G972" i="40"/>
  <c r="G973" i="40"/>
  <c r="G974" i="40"/>
  <c r="G975" i="40"/>
  <c r="G976" i="40"/>
  <c r="G977" i="40"/>
  <c r="G978" i="40"/>
  <c r="G979" i="40"/>
  <c r="G980" i="40"/>
  <c r="G981" i="40"/>
  <c r="G982" i="40"/>
  <c r="G983" i="40"/>
  <c r="G984" i="40"/>
  <c r="G985" i="40"/>
  <c r="G986" i="40"/>
  <c r="G987" i="40"/>
  <c r="G988" i="40"/>
  <c r="G989" i="40"/>
  <c r="G990" i="40"/>
  <c r="G991" i="40"/>
  <c r="G992" i="40"/>
  <c r="G993" i="40"/>
  <c r="G994" i="40"/>
  <c r="G995" i="40"/>
  <c r="G996" i="40"/>
  <c r="G997" i="40"/>
  <c r="G998" i="40"/>
  <c r="G999" i="40"/>
  <c r="G1000" i="40"/>
  <c r="G1001" i="40"/>
  <c r="G1002" i="40"/>
  <c r="G1003" i="40"/>
  <c r="G1004" i="40"/>
  <c r="G1005" i="40"/>
  <c r="G1006" i="40"/>
  <c r="G1007" i="40"/>
  <c r="G1008" i="40"/>
  <c r="G1009" i="40"/>
  <c r="G1010" i="40"/>
  <c r="G1011" i="40"/>
  <c r="G1012" i="40"/>
  <c r="G1013" i="40"/>
  <c r="G1014" i="40"/>
  <c r="G1015" i="40"/>
  <c r="G1016" i="40"/>
  <c r="G1017" i="40"/>
  <c r="G1018" i="40"/>
  <c r="G1019" i="40"/>
  <c r="G1020" i="40"/>
  <c r="G1021" i="40"/>
  <c r="G1022" i="40"/>
  <c r="G1023" i="40"/>
  <c r="G1024" i="40"/>
  <c r="G1025" i="40"/>
  <c r="G1026" i="40"/>
  <c r="G1027" i="40"/>
  <c r="G1028" i="40"/>
  <c r="G1029" i="40"/>
  <c r="G1030" i="40"/>
  <c r="G1031" i="40"/>
  <c r="G1032" i="40"/>
  <c r="G1033" i="40"/>
  <c r="G1034" i="40"/>
  <c r="G1035" i="40"/>
  <c r="G1036" i="40"/>
  <c r="G1037" i="40"/>
  <c r="G1038" i="40"/>
  <c r="G1039" i="40"/>
  <c r="G1040" i="40"/>
  <c r="G1041" i="40"/>
  <c r="G1042" i="40"/>
  <c r="G1043" i="40"/>
  <c r="G1044" i="40"/>
  <c r="G1045" i="40"/>
  <c r="G1046" i="40"/>
  <c r="G1047" i="40"/>
  <c r="G1048" i="40"/>
  <c r="G1049" i="40"/>
  <c r="G1050" i="40"/>
  <c r="G1051" i="40"/>
  <c r="G1052" i="40"/>
  <c r="G1053" i="40"/>
  <c r="G1054" i="40"/>
  <c r="G1055" i="40"/>
  <c r="G1056" i="40"/>
  <c r="G1057" i="40"/>
  <c r="G1058" i="40"/>
  <c r="G1059" i="40"/>
  <c r="G1060" i="40"/>
  <c r="G1061" i="40"/>
  <c r="G1062" i="40"/>
  <c r="G1063" i="40"/>
  <c r="G1064" i="40"/>
  <c r="G1065" i="40"/>
  <c r="G1066" i="40"/>
  <c r="G1067" i="40"/>
  <c r="G1068" i="40"/>
  <c r="G1069" i="40"/>
  <c r="G1070" i="40"/>
  <c r="G1071" i="40"/>
  <c r="G1072" i="40"/>
  <c r="G1073" i="40"/>
  <c r="G1074" i="40"/>
  <c r="G1075" i="40"/>
  <c r="G1076" i="40"/>
  <c r="G1077" i="40"/>
  <c r="G1078" i="40"/>
  <c r="G1079" i="40"/>
  <c r="G1080" i="40"/>
  <c r="G1081" i="40"/>
  <c r="G1082" i="40"/>
  <c r="G1083" i="40"/>
  <c r="G1084" i="40"/>
  <c r="G1085" i="40"/>
  <c r="G1086" i="40"/>
  <c r="G1087" i="40"/>
  <c r="G1088" i="40"/>
  <c r="G1089" i="40"/>
  <c r="G1090" i="40"/>
  <c r="G1091" i="40"/>
  <c r="G1092" i="40"/>
  <c r="G1093" i="40"/>
  <c r="G1094" i="40"/>
  <c r="G1095" i="40"/>
  <c r="G1096" i="40"/>
  <c r="G1097" i="40"/>
  <c r="G1098" i="40"/>
  <c r="G1099" i="40"/>
  <c r="G1100" i="40"/>
  <c r="G1101" i="40"/>
  <c r="G1102" i="40"/>
  <c r="G1103" i="40"/>
  <c r="G1104" i="40"/>
  <c r="G1105" i="40"/>
  <c r="G1106" i="40"/>
  <c r="G1107" i="40"/>
  <c r="G1108" i="40"/>
  <c r="G1109" i="40"/>
  <c r="G1110" i="40"/>
  <c r="G1111" i="40"/>
  <c r="G1112" i="40"/>
  <c r="G1113" i="40"/>
  <c r="G1114" i="40"/>
  <c r="G1115" i="40"/>
  <c r="G1116" i="40"/>
  <c r="G1117" i="40"/>
  <c r="G1118" i="40"/>
  <c r="G1119" i="40"/>
  <c r="G1120" i="40"/>
  <c r="G1121" i="40"/>
  <c r="G1122" i="40"/>
  <c r="G1123" i="40"/>
  <c r="G1124" i="40"/>
  <c r="G1125" i="40"/>
  <c r="G1126" i="40"/>
  <c r="G1127" i="40"/>
  <c r="G1128" i="40"/>
  <c r="G1129" i="40"/>
  <c r="G1130" i="40"/>
  <c r="G1131" i="40"/>
  <c r="G1132" i="40"/>
  <c r="G1133" i="40"/>
  <c r="G1134" i="40"/>
  <c r="G1135" i="40"/>
  <c r="G1136" i="40"/>
  <c r="G1137" i="40"/>
  <c r="G1138" i="40"/>
  <c r="G1139" i="40"/>
  <c r="G1140" i="40"/>
  <c r="G1141" i="40"/>
  <c r="G1142" i="40"/>
  <c r="G1143" i="40"/>
  <c r="G1144" i="40"/>
  <c r="G1145" i="40"/>
  <c r="G1146" i="40"/>
  <c r="G1147" i="40"/>
  <c r="G1148" i="40"/>
  <c r="G1149" i="40"/>
  <c r="G1150" i="40"/>
  <c r="G1151" i="40"/>
  <c r="G1152" i="40"/>
  <c r="G1153" i="40"/>
  <c r="G1154" i="40"/>
  <c r="G1155" i="40"/>
  <c r="G1156" i="40"/>
  <c r="G1157" i="40"/>
  <c r="G1158" i="40"/>
  <c r="G1159" i="40"/>
  <c r="G1160" i="40"/>
  <c r="G1161" i="40"/>
  <c r="G1162" i="40"/>
  <c r="G1163" i="40"/>
  <c r="G1164" i="40"/>
  <c r="G1165" i="40"/>
  <c r="G1166" i="40"/>
  <c r="G1167" i="40"/>
  <c r="G1168" i="40"/>
  <c r="G1169" i="40"/>
  <c r="G1170" i="40"/>
  <c r="G1171" i="40"/>
  <c r="G1172" i="40"/>
  <c r="G1173" i="40"/>
  <c r="G1174" i="40"/>
  <c r="G1175" i="40"/>
  <c r="G1176" i="40"/>
  <c r="G1177" i="40"/>
  <c r="G1178" i="40"/>
  <c r="G1179" i="40"/>
  <c r="G1180" i="40"/>
  <c r="G1181" i="40"/>
  <c r="G1182" i="40"/>
  <c r="G1183" i="40"/>
  <c r="G1184" i="40"/>
  <c r="G1185" i="40"/>
  <c r="G1186" i="40"/>
  <c r="G1187" i="40"/>
  <c r="G1188" i="40"/>
  <c r="G1189" i="40"/>
  <c r="G1190" i="40"/>
  <c r="G1191" i="40"/>
  <c r="G1192" i="40"/>
  <c r="G1193" i="40"/>
  <c r="G1194" i="40"/>
  <c r="G1195" i="40"/>
  <c r="G1196" i="40"/>
  <c r="G1197" i="40"/>
  <c r="G1198" i="40"/>
  <c r="G1199" i="40"/>
  <c r="G1200" i="40"/>
  <c r="G1201" i="40"/>
  <c r="G1202" i="40"/>
  <c r="G1203" i="40"/>
  <c r="G1204" i="40"/>
  <c r="G1205" i="40"/>
  <c r="G1206" i="40"/>
  <c r="G1207" i="40"/>
  <c r="G1208" i="40"/>
  <c r="G1209" i="40"/>
  <c r="G1210" i="40"/>
  <c r="G1211" i="40"/>
  <c r="G1212" i="40"/>
  <c r="G1213" i="40"/>
  <c r="G1214" i="40"/>
  <c r="G1215" i="40"/>
  <c r="G1216" i="40"/>
  <c r="G1217" i="40"/>
  <c r="G1218" i="40"/>
  <c r="G1219" i="40"/>
  <c r="G1220" i="40"/>
  <c r="G1221" i="40"/>
  <c r="G1222" i="40"/>
  <c r="G1223" i="40"/>
  <c r="G1224" i="40"/>
  <c r="G1225" i="40"/>
  <c r="G1226" i="40"/>
  <c r="G1227" i="40"/>
  <c r="G1228" i="40"/>
  <c r="G1229" i="40"/>
  <c r="G1230" i="40"/>
  <c r="G1231" i="40"/>
  <c r="G1232" i="40"/>
  <c r="G1233" i="40"/>
  <c r="G1234" i="40"/>
  <c r="G1235" i="40"/>
  <c r="G1236" i="40"/>
  <c r="G1237" i="40"/>
  <c r="G1238" i="40"/>
  <c r="G1239" i="40"/>
  <c r="G1240" i="40"/>
  <c r="G1241" i="40"/>
  <c r="G1242" i="40"/>
  <c r="G1243" i="40"/>
  <c r="G1244" i="40"/>
  <c r="G1245" i="40"/>
  <c r="G1246" i="40"/>
  <c r="G1247" i="40"/>
  <c r="G1248" i="40"/>
  <c r="G1249" i="40"/>
  <c r="G1250" i="40"/>
  <c r="G1251" i="40"/>
  <c r="G1252" i="40"/>
  <c r="G1253" i="40"/>
  <c r="G1254" i="40"/>
  <c r="G1255" i="40"/>
  <c r="G1256" i="40"/>
  <c r="G1257" i="40"/>
  <c r="G1258" i="40"/>
  <c r="G1259" i="40"/>
  <c r="G1260" i="40"/>
  <c r="G1261" i="40"/>
  <c r="G1262" i="40"/>
  <c r="G1263" i="40"/>
  <c r="G1264" i="40"/>
  <c r="G1265" i="40"/>
  <c r="G1266" i="40"/>
  <c r="G1267" i="40"/>
  <c r="G1268" i="40"/>
  <c r="G1269" i="40"/>
  <c r="G1270" i="40"/>
  <c r="G1271" i="40"/>
  <c r="G1272" i="40"/>
  <c r="G1273" i="40"/>
  <c r="G1274" i="40"/>
  <c r="G1275" i="40"/>
  <c r="G1276" i="40"/>
  <c r="G1277" i="40"/>
  <c r="G1278" i="40"/>
  <c r="G1279" i="40"/>
  <c r="G1280" i="40"/>
  <c r="G1281" i="40"/>
  <c r="G1282" i="40"/>
  <c r="G1283" i="40"/>
  <c r="G1284" i="40"/>
  <c r="G1285" i="40"/>
  <c r="G1286" i="40"/>
  <c r="G1287" i="40"/>
  <c r="G1288" i="40"/>
  <c r="G1289" i="40"/>
  <c r="G1290" i="40"/>
  <c r="G1291" i="40"/>
  <c r="G1292" i="40"/>
  <c r="G1293" i="40"/>
  <c r="G1294" i="40"/>
  <c r="G1295" i="40"/>
  <c r="G1296" i="40"/>
  <c r="G1297" i="40"/>
  <c r="G1298" i="40"/>
  <c r="G1299" i="40"/>
  <c r="G1300" i="40"/>
  <c r="G1301" i="40"/>
  <c r="G1302" i="40"/>
  <c r="G1303" i="40"/>
  <c r="G1304" i="40"/>
  <c r="G1305" i="40"/>
  <c r="G1306" i="40"/>
  <c r="G1307" i="40"/>
  <c r="G1308" i="40"/>
  <c r="G1309" i="40"/>
  <c r="G1310" i="40"/>
  <c r="G1311" i="40"/>
  <c r="G812" i="12"/>
  <c r="G813" i="12"/>
  <c r="G814" i="12"/>
  <c r="G815" i="12"/>
  <c r="G816" i="12"/>
  <c r="G817" i="12"/>
  <c r="G856" i="5"/>
  <c r="G857" i="5"/>
  <c r="G858" i="5"/>
  <c r="G859" i="5"/>
  <c r="G888" i="8"/>
  <c r="G889" i="8"/>
  <c r="G890" i="8"/>
  <c r="G891" i="8"/>
  <c r="G892" i="8"/>
  <c r="G893" i="8"/>
  <c r="G894" i="8"/>
  <c r="G895" i="8"/>
  <c r="G896" i="8"/>
  <c r="G897" i="8"/>
  <c r="G898" i="8"/>
  <c r="G899" i="8"/>
  <c r="G900" i="8"/>
  <c r="G901" i="8"/>
  <c r="G902" i="8"/>
  <c r="G903" i="8"/>
  <c r="G904" i="8"/>
  <c r="G905" i="8"/>
  <c r="G906" i="8"/>
  <c r="G907" i="8"/>
  <c r="G908" i="8"/>
  <c r="G864" i="29"/>
  <c r="G865" i="29"/>
  <c r="G866" i="29"/>
  <c r="G867" i="29"/>
  <c r="G868" i="29"/>
  <c r="G869" i="29"/>
  <c r="G870" i="29"/>
  <c r="G871" i="29"/>
  <c r="G872" i="29"/>
  <c r="G873" i="29"/>
  <c r="G874" i="29"/>
  <c r="G875" i="29"/>
  <c r="G876" i="29"/>
  <c r="G877" i="29"/>
  <c r="G878" i="29"/>
  <c r="G879" i="29"/>
  <c r="G880" i="29"/>
  <c r="G881" i="29"/>
  <c r="G882" i="29"/>
  <c r="G883" i="29"/>
  <c r="G884" i="29"/>
  <c r="G885" i="29"/>
  <c r="G886" i="29"/>
  <c r="G887" i="29"/>
  <c r="G888" i="29"/>
  <c r="G889" i="29"/>
  <c r="G890" i="29"/>
  <c r="G891" i="29"/>
  <c r="G892" i="29"/>
  <c r="G893" i="29"/>
  <c r="G894" i="29"/>
  <c r="G895" i="29"/>
  <c r="G896" i="29"/>
  <c r="G897" i="29"/>
  <c r="G898" i="29"/>
  <c r="G899" i="29"/>
  <c r="G900" i="29"/>
  <c r="G901" i="29"/>
  <c r="G902" i="29"/>
  <c r="G903" i="29"/>
  <c r="G904" i="29"/>
  <c r="G905" i="29"/>
  <c r="G906" i="29"/>
  <c r="G907" i="29"/>
  <c r="G908" i="29"/>
  <c r="G909" i="29"/>
  <c r="G910" i="29"/>
  <c r="G911" i="29"/>
  <c r="G912" i="29"/>
  <c r="G913" i="29"/>
  <c r="G914" i="29"/>
  <c r="G869" i="11"/>
  <c r="G870" i="11"/>
  <c r="G871" i="11"/>
  <c r="G872" i="11"/>
  <c r="G873" i="11"/>
  <c r="G874" i="11"/>
  <c r="G875" i="11"/>
  <c r="G804" i="35"/>
  <c r="G805" i="35"/>
  <c r="G806" i="35"/>
  <c r="G807" i="35"/>
  <c r="G808" i="35"/>
  <c r="G809" i="35"/>
  <c r="G810" i="35"/>
  <c r="G807" i="10"/>
  <c r="G800" i="25"/>
  <c r="G801" i="25"/>
  <c r="G802" i="25"/>
  <c r="G803" i="25"/>
  <c r="G804" i="25"/>
  <c r="G805" i="25"/>
  <c r="G806" i="25"/>
  <c r="G807" i="25"/>
  <c r="G808" i="25"/>
  <c r="G809" i="25"/>
  <c r="G810" i="25"/>
  <c r="G811" i="25"/>
  <c r="G812" i="25"/>
  <c r="G813" i="25"/>
  <c r="G814" i="25"/>
  <c r="G815" i="25"/>
  <c r="G816" i="25"/>
  <c r="G819" i="31"/>
  <c r="G820" i="31"/>
  <c r="G821" i="31"/>
  <c r="G822" i="31"/>
  <c r="G823" i="31"/>
  <c r="G824" i="31"/>
  <c r="G825" i="31"/>
  <c r="G826" i="31"/>
  <c r="G827" i="31"/>
  <c r="G828" i="31"/>
  <c r="G829" i="31"/>
  <c r="G830" i="31"/>
  <c r="G831" i="31"/>
  <c r="G832" i="31"/>
  <c r="G833" i="31"/>
  <c r="G834" i="31"/>
  <c r="G835" i="31"/>
  <c r="G836" i="31"/>
  <c r="G837" i="31"/>
  <c r="G838" i="31"/>
  <c r="G839" i="31"/>
  <c r="G840" i="31"/>
  <c r="G841" i="31"/>
  <c r="G842" i="31"/>
  <c r="G843" i="31"/>
  <c r="G844" i="31"/>
  <c r="G905" i="19"/>
  <c r="G906" i="19"/>
  <c r="G907" i="19"/>
  <c r="G908" i="19"/>
  <c r="G909" i="19"/>
  <c r="G910" i="19"/>
  <c r="G911" i="19"/>
  <c r="G912" i="19"/>
  <c r="G913" i="19"/>
  <c r="G914" i="19"/>
  <c r="G915" i="19"/>
  <c r="G916" i="19"/>
  <c r="G917" i="19"/>
  <c r="G918" i="19"/>
  <c r="G919" i="19"/>
  <c r="G920" i="19"/>
  <c r="G921" i="19"/>
  <c r="G922" i="19"/>
  <c r="G923" i="19"/>
  <c r="G924" i="19"/>
  <c r="G925" i="19"/>
  <c r="G926" i="19"/>
  <c r="G927" i="19"/>
  <c r="G928" i="19"/>
  <c r="G929" i="19"/>
  <c r="G930" i="19"/>
  <c r="G931" i="19"/>
  <c r="G932" i="19"/>
  <c r="G933" i="19"/>
  <c r="G934" i="19"/>
  <c r="G935" i="19"/>
  <c r="G936" i="19"/>
  <c r="G937" i="19"/>
  <c r="G938" i="19"/>
  <c r="G939" i="19"/>
  <c r="G940" i="19"/>
  <c r="G941" i="19"/>
  <c r="G942" i="19"/>
  <c r="G943" i="19"/>
  <c r="G944" i="19"/>
  <c r="G945" i="19"/>
  <c r="G946" i="19"/>
  <c r="G947" i="19"/>
  <c r="G948" i="19"/>
  <c r="G949" i="19"/>
  <c r="G950" i="19"/>
  <c r="G951" i="19"/>
  <c r="G952" i="19"/>
  <c r="G953" i="19"/>
  <c r="G954" i="19"/>
  <c r="G955" i="19"/>
  <c r="G956" i="19"/>
  <c r="G957" i="19"/>
  <c r="G958" i="19"/>
  <c r="G959" i="19"/>
  <c r="G960" i="19"/>
  <c r="G961" i="19"/>
  <c r="G962" i="19"/>
  <c r="G963" i="19"/>
  <c r="G964" i="19"/>
  <c r="G965" i="19"/>
  <c r="G966" i="19"/>
  <c r="G967" i="19"/>
  <c r="G968" i="19"/>
  <c r="G969" i="19"/>
  <c r="G970" i="19"/>
  <c r="G971" i="19"/>
  <c r="G972" i="19"/>
  <c r="G973" i="19"/>
  <c r="G974" i="19"/>
  <c r="G975" i="19"/>
  <c r="G976" i="19"/>
  <c r="G977" i="19"/>
  <c r="G978" i="19"/>
  <c r="G786" i="33"/>
  <c r="G787" i="33"/>
  <c r="G788" i="33"/>
  <c r="G789" i="33"/>
  <c r="G790" i="33"/>
  <c r="G791" i="33"/>
  <c r="G792" i="33"/>
  <c r="G793" i="33"/>
  <c r="G794" i="33"/>
  <c r="G795" i="33"/>
  <c r="G796" i="33"/>
  <c r="G797" i="33"/>
  <c r="G798" i="33"/>
  <c r="G799" i="33"/>
  <c r="G800" i="33"/>
  <c r="G801" i="33"/>
  <c r="G802" i="33"/>
  <c r="G803" i="33"/>
  <c r="G804" i="33"/>
  <c r="G805" i="33"/>
  <c r="G806" i="33"/>
  <c r="G807" i="33"/>
  <c r="G808" i="33"/>
  <c r="G809" i="33"/>
  <c r="G810" i="33"/>
  <c r="G811" i="33"/>
  <c r="G812" i="33"/>
  <c r="G813" i="33"/>
  <c r="G814" i="33"/>
  <c r="G815" i="33"/>
  <c r="G816" i="33"/>
  <c r="G817" i="33"/>
  <c r="G818" i="33"/>
  <c r="G819" i="33"/>
  <c r="G820" i="33"/>
  <c r="G821" i="33"/>
  <c r="G822" i="33"/>
  <c r="G823" i="33"/>
  <c r="G824" i="33"/>
  <c r="G825" i="33"/>
  <c r="G817" i="34"/>
  <c r="G818" i="34"/>
  <c r="G819" i="34"/>
  <c r="G820" i="34"/>
  <c r="G821" i="34"/>
  <c r="G822" i="34"/>
  <c r="G823" i="34"/>
  <c r="G824" i="34"/>
  <c r="G825" i="34"/>
  <c r="G826" i="34"/>
  <c r="G827" i="34"/>
  <c r="G828" i="34"/>
  <c r="G829" i="34"/>
  <c r="G830" i="34"/>
  <c r="G831" i="34"/>
  <c r="G832" i="34"/>
  <c r="G833" i="34"/>
  <c r="G834" i="34"/>
  <c r="G835" i="34"/>
  <c r="G836" i="34"/>
  <c r="G837" i="34"/>
  <c r="G838" i="34"/>
  <c r="G839" i="34"/>
  <c r="G840" i="34"/>
  <c r="G841" i="34"/>
  <c r="G842" i="34"/>
  <c r="G843" i="34"/>
  <c r="G844" i="34"/>
  <c r="G845" i="34"/>
  <c r="G828" i="46"/>
  <c r="G829" i="46"/>
  <c r="G830" i="46"/>
  <c r="G831" i="46"/>
  <c r="G832" i="46"/>
  <c r="G833" i="46"/>
  <c r="G834" i="46"/>
  <c r="G835" i="46"/>
  <c r="G836" i="46"/>
  <c r="G837" i="46"/>
  <c r="G838" i="46"/>
  <c r="G839" i="46"/>
  <c r="G840" i="46"/>
  <c r="G841" i="46"/>
  <c r="G842" i="46"/>
  <c r="G826" i="33"/>
  <c r="G763" i="44"/>
  <c r="G764" i="44"/>
  <c r="G765" i="44"/>
  <c r="G766" i="44"/>
  <c r="G767" i="44"/>
  <c r="G754" i="39"/>
  <c r="G755" i="39"/>
  <c r="G756" i="39"/>
  <c r="G757" i="39"/>
  <c r="G758" i="39"/>
  <c r="G759" i="39"/>
  <c r="G760" i="39"/>
  <c r="G761" i="39"/>
  <c r="G762" i="39"/>
  <c r="G763" i="39"/>
  <c r="G764" i="39"/>
  <c r="G765" i="39"/>
  <c r="G766" i="39"/>
  <c r="G767" i="39"/>
  <c r="G768" i="39"/>
  <c r="G769" i="39"/>
  <c r="G770" i="39"/>
  <c r="G771" i="39"/>
  <c r="G772" i="39"/>
  <c r="G773" i="39"/>
  <c r="G774" i="39"/>
  <c r="G775" i="39"/>
  <c r="G839" i="47"/>
  <c r="I763" i="39"/>
  <c r="G662" i="30"/>
  <c r="G663" i="30"/>
  <c r="G664" i="30"/>
  <c r="G665" i="30"/>
  <c r="G666" i="30"/>
  <c r="G667" i="30"/>
  <c r="G668" i="30"/>
  <c r="G669" i="30"/>
  <c r="G670" i="30"/>
  <c r="G671" i="30"/>
  <c r="G672" i="30"/>
  <c r="G749" i="41"/>
  <c r="G679" i="24"/>
  <c r="G680" i="24"/>
  <c r="G681" i="24"/>
  <c r="G682" i="24"/>
  <c r="G683" i="24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653" i="21"/>
  <c r="G654" i="21"/>
  <c r="G655" i="21"/>
  <c r="G656" i="21"/>
  <c r="G699" i="17"/>
  <c r="G700" i="17"/>
  <c r="G701" i="17"/>
  <c r="G702" i="17"/>
  <c r="G703" i="17"/>
  <c r="G751" i="9"/>
  <c r="G752" i="9"/>
  <c r="G722" i="2"/>
  <c r="G723" i="2"/>
  <c r="G724" i="2"/>
  <c r="G725" i="2"/>
  <c r="G726" i="2"/>
  <c r="G727" i="2"/>
  <c r="G728" i="2"/>
  <c r="G752" i="45"/>
  <c r="G753" i="45"/>
  <c r="G754" i="45"/>
  <c r="G755" i="45"/>
  <c r="G756" i="45"/>
  <c r="G757" i="45"/>
  <c r="G758" i="45"/>
  <c r="G759" i="45"/>
  <c r="G760" i="45"/>
  <c r="G761" i="45"/>
  <c r="G762" i="45"/>
  <c r="G763" i="45"/>
  <c r="G764" i="45"/>
  <c r="G765" i="45"/>
  <c r="G766" i="45"/>
  <c r="G767" i="45"/>
  <c r="G768" i="45"/>
  <c r="G769" i="45"/>
  <c r="G770" i="45"/>
  <c r="G771" i="45"/>
  <c r="G772" i="45"/>
  <c r="G773" i="45"/>
  <c r="G774" i="45"/>
  <c r="G775" i="45"/>
  <c r="G776" i="45"/>
  <c r="G623" i="43"/>
  <c r="G624" i="43"/>
  <c r="G625" i="43"/>
  <c r="G626" i="43"/>
  <c r="G627" i="43"/>
  <c r="G628" i="43"/>
  <c r="G629" i="43"/>
  <c r="G630" i="43"/>
  <c r="G631" i="43"/>
  <c r="G632" i="43"/>
  <c r="G633" i="43"/>
  <c r="G634" i="43"/>
  <c r="G635" i="43"/>
  <c r="G636" i="43"/>
  <c r="G637" i="43"/>
  <c r="G638" i="43"/>
  <c r="G639" i="43"/>
  <c r="G640" i="43"/>
  <c r="G641" i="43"/>
  <c r="G642" i="43"/>
  <c r="G643" i="43"/>
  <c r="G644" i="43"/>
  <c r="G645" i="43"/>
  <c r="G646" i="43"/>
  <c r="G647" i="43"/>
  <c r="G648" i="43"/>
  <c r="G649" i="43"/>
  <c r="G650" i="43"/>
  <c r="G651" i="43"/>
  <c r="G652" i="43"/>
  <c r="G653" i="43"/>
  <c r="G654" i="43"/>
  <c r="G655" i="43"/>
  <c r="G656" i="43"/>
  <c r="G657" i="43"/>
  <c r="G658" i="43"/>
  <c r="G659" i="43"/>
  <c r="G660" i="43"/>
  <c r="G661" i="43"/>
  <c r="G662" i="43"/>
  <c r="G663" i="43"/>
  <c r="G664" i="43"/>
  <c r="G665" i="43"/>
  <c r="G715" i="32"/>
  <c r="G716" i="32"/>
  <c r="G717" i="32"/>
  <c r="G718" i="32"/>
  <c r="G719" i="32"/>
  <c r="G720" i="32"/>
  <c r="G721" i="32"/>
  <c r="G722" i="32"/>
  <c r="G777" i="13"/>
  <c r="G778" i="13"/>
  <c r="G779" i="13"/>
  <c r="G701" i="16"/>
  <c r="G702" i="16"/>
  <c r="G703" i="16"/>
  <c r="G704" i="16"/>
  <c r="G705" i="16"/>
  <c r="G706" i="16"/>
  <c r="G707" i="16"/>
  <c r="G708" i="16"/>
  <c r="G709" i="16"/>
  <c r="G710" i="16"/>
  <c r="G711" i="16"/>
  <c r="G712" i="16"/>
  <c r="G713" i="16"/>
  <c r="G714" i="16"/>
  <c r="G715" i="16"/>
  <c r="G716" i="16"/>
  <c r="G606" i="20"/>
  <c r="G607" i="20"/>
  <c r="G608" i="20"/>
  <c r="G609" i="20"/>
  <c r="G610" i="20"/>
  <c r="G611" i="20"/>
  <c r="G612" i="20"/>
  <c r="G613" i="20"/>
  <c r="G614" i="20"/>
  <c r="G615" i="20"/>
  <c r="G616" i="20"/>
  <c r="G617" i="20"/>
  <c r="G618" i="20"/>
  <c r="G619" i="20"/>
  <c r="G620" i="20"/>
  <c r="G621" i="20"/>
  <c r="G622" i="20"/>
  <c r="G623" i="20"/>
  <c r="G624" i="20"/>
  <c r="G625" i="20"/>
  <c r="G626" i="20"/>
  <c r="G627" i="20"/>
  <c r="G628" i="20"/>
  <c r="G629" i="20"/>
  <c r="G630" i="20"/>
  <c r="G631" i="20"/>
  <c r="G632" i="20"/>
  <c r="G633" i="20"/>
  <c r="G634" i="20"/>
  <c r="G635" i="20"/>
  <c r="G636" i="20"/>
  <c r="G637" i="20"/>
  <c r="G638" i="20"/>
  <c r="G639" i="20"/>
  <c r="G640" i="20"/>
  <c r="G641" i="20"/>
  <c r="G642" i="20"/>
  <c r="G643" i="20"/>
  <c r="G644" i="20"/>
  <c r="G645" i="20"/>
  <c r="G646" i="20"/>
  <c r="G647" i="20"/>
  <c r="G648" i="20"/>
  <c r="G649" i="20"/>
  <c r="G650" i="20"/>
  <c r="G647" i="37"/>
  <c r="C8" i="48"/>
  <c r="AC8" i="48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956" i="15"/>
  <c r="G957" i="15"/>
  <c r="G958" i="15"/>
  <c r="G959" i="15"/>
  <c r="G960" i="15"/>
  <c r="G961" i="15"/>
  <c r="G962" i="15"/>
  <c r="G915" i="29"/>
  <c r="G916" i="29"/>
  <c r="G917" i="29"/>
  <c r="G918" i="29"/>
  <c r="G919" i="29"/>
  <c r="G920" i="29"/>
  <c r="G1012" i="28"/>
  <c r="G1013" i="28"/>
  <c r="G1014" i="28"/>
  <c r="G1015" i="28"/>
  <c r="G1016" i="28"/>
  <c r="G1017" i="28"/>
  <c r="G1018" i="28"/>
  <c r="G1019" i="28"/>
  <c r="G1020" i="28"/>
  <c r="G1021" i="28"/>
  <c r="G1022" i="28"/>
  <c r="G1023" i="28"/>
  <c r="G953" i="3"/>
  <c r="G954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C43" i="48"/>
  <c r="AC43" i="48"/>
  <c r="G1312" i="40"/>
  <c r="G1313" i="40"/>
  <c r="G1314" i="40"/>
  <c r="G1315" i="40"/>
  <c r="G1316" i="40"/>
  <c r="G1317" i="40"/>
  <c r="G1318" i="40"/>
  <c r="G1319" i="40"/>
  <c r="G1320" i="40"/>
  <c r="G1321" i="40"/>
  <c r="G1322" i="40"/>
  <c r="G1323" i="40"/>
  <c r="G1024" i="28"/>
  <c r="G1025" i="28"/>
  <c r="G1026" i="28"/>
  <c r="G1027" i="28"/>
  <c r="G1028" i="28"/>
  <c r="G1029" i="28"/>
  <c r="G1030" i="28"/>
  <c r="G1031" i="28"/>
  <c r="G1032" i="28"/>
  <c r="G1033" i="28"/>
  <c r="G1034" i="28"/>
  <c r="G1035" i="28"/>
  <c r="G1036" i="28"/>
  <c r="G1037" i="28"/>
  <c r="G1038" i="28"/>
  <c r="G1039" i="28"/>
  <c r="G1040" i="28"/>
  <c r="G1041" i="28"/>
  <c r="G1042" i="28"/>
  <c r="G1043" i="28"/>
  <c r="G1044" i="28"/>
  <c r="G1045" i="28"/>
  <c r="G1046" i="28"/>
  <c r="G1047" i="28"/>
  <c r="G1048" i="28"/>
  <c r="G1049" i="28"/>
  <c r="G1050" i="28"/>
  <c r="G1051" i="28"/>
  <c r="G1052" i="28"/>
  <c r="G1053" i="28"/>
  <c r="G1054" i="28"/>
  <c r="G1055" i="28"/>
  <c r="G1056" i="28"/>
  <c r="G1057" i="28"/>
  <c r="G1058" i="28"/>
  <c r="G1059" i="28"/>
  <c r="G1060" i="28"/>
  <c r="G1061" i="28"/>
  <c r="G1062" i="28"/>
  <c r="G1063" i="28"/>
  <c r="G1064" i="28"/>
  <c r="G1065" i="28"/>
  <c r="G1066" i="28"/>
  <c r="G1067" i="28"/>
  <c r="G1068" i="28"/>
  <c r="G1069" i="28"/>
  <c r="G1070" i="28"/>
  <c r="G1071" i="28"/>
  <c r="G1072" i="28"/>
  <c r="G1073" i="28"/>
  <c r="G1074" i="28"/>
  <c r="G1075" i="28"/>
  <c r="G1076" i="28"/>
  <c r="G1077" i="28"/>
  <c r="G1078" i="28"/>
  <c r="G1079" i="28"/>
  <c r="G1080" i="28"/>
  <c r="G1081" i="28"/>
  <c r="G1082" i="28"/>
  <c r="G1083" i="28"/>
  <c r="G1084" i="28"/>
  <c r="G1085" i="28"/>
  <c r="G1086" i="28"/>
  <c r="G1087" i="28"/>
  <c r="G1088" i="28"/>
  <c r="G1089" i="28"/>
  <c r="G1090" i="28"/>
  <c r="G1091" i="28"/>
  <c r="G1092" i="28"/>
  <c r="G1093" i="28"/>
  <c r="G1094" i="28"/>
  <c r="G1095" i="28"/>
  <c r="G1096" i="28"/>
  <c r="G1097" i="28"/>
  <c r="G1098" i="28"/>
  <c r="G1099" i="28"/>
  <c r="G1100" i="28"/>
  <c r="G1101" i="28"/>
  <c r="G1102" i="28"/>
  <c r="G1103" i="28"/>
  <c r="G1104" i="28"/>
  <c r="G1105" i="28"/>
  <c r="G1106" i="28"/>
  <c r="G1107" i="28"/>
  <c r="G1108" i="28"/>
  <c r="G1109" i="28"/>
  <c r="G1110" i="28"/>
  <c r="G1111" i="28"/>
  <c r="G1112" i="28"/>
  <c r="G1113" i="28"/>
  <c r="G1114" i="28"/>
  <c r="G1115" i="28"/>
  <c r="G1116" i="28"/>
  <c r="G1117" i="28"/>
  <c r="G1118" i="28"/>
  <c r="G1119" i="28"/>
  <c r="G1120" i="28"/>
  <c r="G1121" i="28"/>
  <c r="G1122" i="28"/>
  <c r="G1123" i="28"/>
  <c r="G1124" i="28"/>
  <c r="G1125" i="28"/>
  <c r="G1126" i="28"/>
  <c r="G1127" i="28"/>
  <c r="G1128" i="28"/>
  <c r="G1129" i="28"/>
  <c r="G1130" i="28"/>
  <c r="G1131" i="28"/>
  <c r="G1132" i="28"/>
  <c r="G1133" i="28"/>
  <c r="G1134" i="28"/>
  <c r="G1135" i="28"/>
  <c r="G1136" i="28"/>
  <c r="G1137" i="28"/>
  <c r="G1138" i="28"/>
  <c r="G1139" i="28"/>
  <c r="G1140" i="28"/>
  <c r="G1141" i="28"/>
  <c r="G1142" i="28"/>
  <c r="G1143" i="28"/>
  <c r="G1144" i="28"/>
  <c r="G1145" i="28"/>
  <c r="G1146" i="28"/>
  <c r="G1147" i="28"/>
  <c r="G1148" i="28"/>
  <c r="G1149" i="28"/>
  <c r="G1150" i="28"/>
  <c r="G1151" i="28"/>
  <c r="G1152" i="28"/>
  <c r="G1153" i="28"/>
  <c r="G1154" i="28"/>
  <c r="G1155" i="28"/>
  <c r="G1156" i="28"/>
  <c r="G1157" i="28"/>
  <c r="G1158" i="28"/>
  <c r="G1159" i="28"/>
  <c r="G1160" i="28"/>
  <c r="G1161" i="28"/>
  <c r="G1162" i="28"/>
  <c r="G1163" i="28"/>
  <c r="G1164" i="28"/>
  <c r="G1165" i="28"/>
  <c r="G1166" i="28"/>
  <c r="G1167" i="28"/>
  <c r="G1168" i="28"/>
  <c r="G1169" i="28"/>
  <c r="G1170" i="28"/>
  <c r="G1171" i="28"/>
  <c r="G1172" i="28"/>
  <c r="G1173" i="28"/>
  <c r="G1174" i="28"/>
  <c r="G1175" i="28"/>
  <c r="G1176" i="28"/>
  <c r="G1177" i="28"/>
  <c r="G1178" i="28"/>
  <c r="G1179" i="28"/>
  <c r="G1180" i="28"/>
  <c r="G1181" i="28"/>
  <c r="G1182" i="28"/>
  <c r="G1183" i="28"/>
  <c r="G1184" i="28"/>
  <c r="G1185" i="28"/>
  <c r="G1186" i="28"/>
  <c r="G1187" i="28"/>
  <c r="G1188" i="28"/>
  <c r="G1189" i="28"/>
  <c r="G1190" i="28"/>
  <c r="G1191" i="28"/>
  <c r="G1192" i="28"/>
  <c r="G1193" i="28"/>
  <c r="G1194" i="28"/>
  <c r="G1195" i="28"/>
  <c r="G1196" i="28"/>
  <c r="G1197" i="28"/>
  <c r="G1198" i="28"/>
  <c r="G1199" i="28"/>
  <c r="G1200" i="28"/>
  <c r="G1201" i="28"/>
  <c r="G1202" i="28"/>
  <c r="G1203" i="28"/>
  <c r="G1204" i="28"/>
  <c r="G1205" i="28"/>
  <c r="G1206" i="28"/>
  <c r="G1207" i="28"/>
  <c r="G1208" i="28"/>
  <c r="G1209" i="28"/>
  <c r="G1210" i="28"/>
  <c r="G1211" i="28"/>
  <c r="G1212" i="28"/>
  <c r="G1213" i="28"/>
  <c r="G1214" i="28"/>
  <c r="G1215" i="28"/>
  <c r="G1216" i="28"/>
  <c r="G1217" i="28"/>
  <c r="G1218" i="28"/>
  <c r="G1219" i="28"/>
  <c r="G1220" i="28"/>
  <c r="G1221" i="28"/>
  <c r="G1222" i="28"/>
  <c r="G1223" i="28"/>
  <c r="G1224" i="28"/>
  <c r="G1225" i="28"/>
  <c r="G1226" i="28"/>
  <c r="G1227" i="28"/>
  <c r="G1228" i="28"/>
  <c r="G1229" i="28"/>
  <c r="G1230" i="28"/>
  <c r="G1231" i="28"/>
  <c r="G1232" i="28"/>
  <c r="G1233" i="28"/>
  <c r="G1234" i="28"/>
  <c r="G1235" i="28"/>
  <c r="G1236" i="28"/>
  <c r="G1237" i="28"/>
  <c r="G1238" i="28"/>
  <c r="G1239" i="28"/>
  <c r="G1240" i="28"/>
  <c r="G1241" i="28"/>
  <c r="G1242" i="28"/>
  <c r="G1243" i="28"/>
  <c r="G1244" i="28"/>
  <c r="G1245" i="28"/>
  <c r="G1246" i="28"/>
  <c r="G1247" i="28"/>
  <c r="G1248" i="28"/>
  <c r="G1249" i="28"/>
  <c r="G1250" i="28"/>
  <c r="G1251" i="28"/>
  <c r="G1252" i="28"/>
  <c r="G1253" i="28"/>
  <c r="G1254" i="28"/>
  <c r="G1255" i="28"/>
  <c r="G1256" i="28"/>
  <c r="G1257" i="28"/>
  <c r="G1258" i="28"/>
  <c r="G1259" i="28"/>
  <c r="G1260" i="28"/>
  <c r="G1261" i="28"/>
  <c r="G1262" i="28"/>
  <c r="G1263" i="28"/>
  <c r="G1264" i="28"/>
  <c r="G1265" i="28"/>
  <c r="G1266" i="28"/>
  <c r="G1267" i="28"/>
  <c r="G1268" i="28"/>
  <c r="G1269" i="28"/>
  <c r="G1270" i="28"/>
  <c r="G1271" i="28"/>
  <c r="G1272" i="28"/>
  <c r="G1273" i="28"/>
  <c r="G1274" i="28"/>
  <c r="G1275" i="28"/>
  <c r="G1276" i="28"/>
  <c r="G1277" i="28"/>
  <c r="G1278" i="28"/>
  <c r="G1279" i="28"/>
  <c r="G1280" i="28"/>
  <c r="G1281" i="28"/>
  <c r="G1282" i="28"/>
  <c r="G1283" i="28"/>
  <c r="G1284" i="28"/>
  <c r="G1285" i="28"/>
  <c r="G1286" i="28"/>
  <c r="G1287" i="28"/>
  <c r="G1288" i="28"/>
  <c r="G1289" i="28"/>
  <c r="G1290" i="28"/>
  <c r="G1291" i="28"/>
  <c r="G1292" i="28"/>
  <c r="G1293" i="28"/>
  <c r="G1294" i="28"/>
  <c r="G1295" i="28"/>
  <c r="G1296" i="28"/>
  <c r="G1297" i="28"/>
  <c r="G1298" i="28"/>
  <c r="G1299" i="28"/>
  <c r="G1300" i="28"/>
  <c r="G1301" i="28"/>
  <c r="G1302" i="28"/>
  <c r="G1303" i="28"/>
  <c r="G921" i="29"/>
  <c r="G922" i="29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845" i="31"/>
  <c r="G846" i="31"/>
  <c r="G847" i="31"/>
  <c r="G848" i="31"/>
  <c r="G849" i="31"/>
  <c r="G850" i="31"/>
  <c r="G851" i="31"/>
  <c r="G852" i="31"/>
  <c r="G853" i="31"/>
  <c r="G854" i="31"/>
  <c r="G855" i="31"/>
  <c r="G856" i="31"/>
  <c r="G857" i="31"/>
  <c r="G858" i="31"/>
  <c r="G859" i="31"/>
  <c r="G860" i="31"/>
  <c r="G861" i="31"/>
  <c r="G862" i="31"/>
  <c r="G863" i="31"/>
  <c r="G864" i="31"/>
  <c r="G865" i="31"/>
  <c r="G866" i="31"/>
  <c r="G867" i="31"/>
  <c r="G868" i="31"/>
  <c r="G869" i="31"/>
  <c r="G870" i="31"/>
  <c r="G871" i="31"/>
  <c r="G872" i="31"/>
  <c r="G909" i="8"/>
  <c r="G910" i="8"/>
  <c r="G911" i="8"/>
  <c r="G912" i="8"/>
  <c r="G913" i="8"/>
  <c r="G914" i="8"/>
  <c r="G915" i="8"/>
  <c r="G916" i="8"/>
  <c r="G917" i="8"/>
  <c r="G918" i="8"/>
  <c r="G919" i="8"/>
  <c r="G920" i="8"/>
  <c r="G979" i="19"/>
  <c r="G980" i="19"/>
  <c r="G981" i="19"/>
  <c r="G982" i="19"/>
  <c r="G983" i="19"/>
  <c r="G984" i="19"/>
  <c r="G985" i="19"/>
  <c r="G986" i="19"/>
  <c r="G987" i="19"/>
  <c r="G988" i="19"/>
  <c r="G989" i="19"/>
  <c r="G990" i="19"/>
  <c r="G991" i="19"/>
  <c r="G992" i="19"/>
  <c r="G993" i="19"/>
  <c r="G994" i="19"/>
  <c r="G995" i="19"/>
  <c r="G996" i="19"/>
  <c r="G997" i="19"/>
  <c r="G998" i="19"/>
  <c r="G999" i="19"/>
  <c r="G1000" i="19"/>
  <c r="G1001" i="19"/>
  <c r="G1002" i="19"/>
  <c r="G1003" i="19"/>
  <c r="G1004" i="19"/>
  <c r="G1005" i="19"/>
  <c r="G1006" i="19"/>
  <c r="G1007" i="19"/>
  <c r="G818" i="12"/>
  <c r="G819" i="12"/>
  <c r="G820" i="12"/>
  <c r="G821" i="12"/>
  <c r="G822" i="12"/>
  <c r="G823" i="12"/>
  <c r="G824" i="12"/>
  <c r="G825" i="12"/>
  <c r="G826" i="12"/>
  <c r="G827" i="12"/>
  <c r="G828" i="12"/>
  <c r="G876" i="11"/>
  <c r="G877" i="11"/>
  <c r="G878" i="11"/>
  <c r="G879" i="11"/>
  <c r="G880" i="11"/>
  <c r="G881" i="11"/>
  <c r="G882" i="11"/>
  <c r="G883" i="11"/>
  <c r="G884" i="11"/>
  <c r="G885" i="11"/>
  <c r="G886" i="11"/>
  <c r="G887" i="11"/>
  <c r="G888" i="11"/>
  <c r="G889" i="11"/>
  <c r="G890" i="11"/>
  <c r="G891" i="11"/>
  <c r="G892" i="11"/>
  <c r="G893" i="11"/>
  <c r="G894" i="11"/>
  <c r="G895" i="11"/>
  <c r="G896" i="11"/>
  <c r="G897" i="11"/>
  <c r="G898" i="11"/>
  <c r="G899" i="11"/>
  <c r="G900" i="11"/>
  <c r="G901" i="11"/>
  <c r="G902" i="11"/>
  <c r="G903" i="11"/>
  <c r="G904" i="11"/>
  <c r="G905" i="11"/>
  <c r="G906" i="11"/>
  <c r="G907" i="11"/>
  <c r="G908" i="11"/>
  <c r="G909" i="11"/>
  <c r="G910" i="11"/>
  <c r="G911" i="11"/>
  <c r="G811" i="35"/>
  <c r="G812" i="35"/>
  <c r="G813" i="35"/>
  <c r="G814" i="35"/>
  <c r="G815" i="35"/>
  <c r="G816" i="35"/>
  <c r="G817" i="35"/>
  <c r="G818" i="35"/>
  <c r="G819" i="35"/>
  <c r="G820" i="35"/>
  <c r="G821" i="35"/>
  <c r="G822" i="35"/>
  <c r="G823" i="35"/>
  <c r="G824" i="35"/>
  <c r="G825" i="35"/>
  <c r="G826" i="35"/>
  <c r="G827" i="35"/>
  <c r="G828" i="35"/>
  <c r="G829" i="35"/>
  <c r="G830" i="35"/>
  <c r="G831" i="35"/>
  <c r="G832" i="35"/>
  <c r="G833" i="35"/>
  <c r="G834" i="35"/>
  <c r="G835" i="35"/>
  <c r="G836" i="35"/>
  <c r="G837" i="35"/>
  <c r="G838" i="35"/>
  <c r="G839" i="35"/>
  <c r="G840" i="35"/>
  <c r="G841" i="35"/>
  <c r="G842" i="35"/>
  <c r="G843" i="35"/>
  <c r="G844" i="35"/>
  <c r="G845" i="35"/>
  <c r="G846" i="35"/>
  <c r="G847" i="35"/>
  <c r="G848" i="35"/>
  <c r="G849" i="35"/>
  <c r="G850" i="35"/>
  <c r="G851" i="35"/>
  <c r="G852" i="35"/>
  <c r="G853" i="35"/>
  <c r="G854" i="35"/>
  <c r="G855" i="35"/>
  <c r="G808" i="10"/>
  <c r="G809" i="10"/>
  <c r="G810" i="10"/>
  <c r="G811" i="10"/>
  <c r="G812" i="10"/>
  <c r="G813" i="10"/>
  <c r="G814" i="10"/>
  <c r="G815" i="10"/>
  <c r="G816" i="10"/>
  <c r="G827" i="33"/>
  <c r="G828" i="33"/>
  <c r="G829" i="33"/>
  <c r="G830" i="33"/>
  <c r="G831" i="33"/>
  <c r="G832" i="33"/>
  <c r="G833" i="33"/>
  <c r="G834" i="33"/>
  <c r="G817" i="25"/>
  <c r="G818" i="25"/>
  <c r="G819" i="25"/>
  <c r="G820" i="25"/>
  <c r="G821" i="25"/>
  <c r="G846" i="34"/>
  <c r="G847" i="34"/>
  <c r="G848" i="34"/>
  <c r="G849" i="34"/>
  <c r="G850" i="34"/>
  <c r="G851" i="34"/>
  <c r="G852" i="34"/>
  <c r="G853" i="34"/>
  <c r="G854" i="34"/>
  <c r="G855" i="34"/>
  <c r="G856" i="34"/>
  <c r="G857" i="34"/>
  <c r="G858" i="34"/>
  <c r="G859" i="34"/>
  <c r="G860" i="34"/>
  <c r="G861" i="34"/>
  <c r="G862" i="34"/>
  <c r="G863" i="34"/>
  <c r="G864" i="34"/>
  <c r="G865" i="34"/>
  <c r="G866" i="34"/>
  <c r="G867" i="34"/>
  <c r="G868" i="34"/>
  <c r="G869" i="34"/>
  <c r="G870" i="34"/>
  <c r="G871" i="34"/>
  <c r="G872" i="34"/>
  <c r="G873" i="34"/>
  <c r="G874" i="34"/>
  <c r="G875" i="34"/>
  <c r="G876" i="34"/>
  <c r="G877" i="34"/>
  <c r="G878" i="34"/>
  <c r="G879" i="34"/>
  <c r="G880" i="34"/>
  <c r="G881" i="34"/>
  <c r="G882" i="34"/>
  <c r="G883" i="34"/>
  <c r="G884" i="34"/>
  <c r="G885" i="34"/>
  <c r="G886" i="34"/>
  <c r="G887" i="34"/>
  <c r="G888" i="34"/>
  <c r="G889" i="34"/>
  <c r="G890" i="34"/>
  <c r="G891" i="34"/>
  <c r="G892" i="34"/>
  <c r="G893" i="34"/>
  <c r="G894" i="34"/>
  <c r="G895" i="34"/>
  <c r="G843" i="46"/>
  <c r="G844" i="46"/>
  <c r="G845" i="46"/>
  <c r="G846" i="46"/>
  <c r="G847" i="46"/>
  <c r="G848" i="46"/>
  <c r="G849" i="46"/>
  <c r="G850" i="46"/>
  <c r="G851" i="46"/>
  <c r="G852" i="46"/>
  <c r="G853" i="46"/>
  <c r="G854" i="46"/>
  <c r="G855" i="46"/>
  <c r="G856" i="46"/>
  <c r="G857" i="46"/>
  <c r="G858" i="46"/>
  <c r="G859" i="46"/>
  <c r="G860" i="46"/>
  <c r="G861" i="46"/>
  <c r="G862" i="46"/>
  <c r="G863" i="46"/>
  <c r="G864" i="46"/>
  <c r="G865" i="46"/>
  <c r="G866" i="46"/>
  <c r="G867" i="46"/>
  <c r="G868" i="46"/>
  <c r="G869" i="46"/>
  <c r="G870" i="46"/>
  <c r="G871" i="46"/>
  <c r="G872" i="46"/>
  <c r="G873" i="46"/>
  <c r="G874" i="46"/>
  <c r="G875" i="46"/>
  <c r="G876" i="46"/>
  <c r="G877" i="46"/>
  <c r="G776" i="39"/>
  <c r="G777" i="39"/>
  <c r="G778" i="39"/>
  <c r="G779" i="39"/>
  <c r="G780" i="39"/>
  <c r="G781" i="39"/>
  <c r="G782" i="39"/>
  <c r="G768" i="44"/>
  <c r="G769" i="44"/>
  <c r="G770" i="44"/>
  <c r="G840" i="47"/>
  <c r="G841" i="47"/>
  <c r="G842" i="47"/>
  <c r="G843" i="47"/>
  <c r="G844" i="47"/>
  <c r="G845" i="47"/>
  <c r="G846" i="47"/>
  <c r="G847" i="47"/>
  <c r="G848" i="47"/>
  <c r="G849" i="47"/>
  <c r="G850" i="47"/>
  <c r="G851" i="47"/>
  <c r="G852" i="47"/>
  <c r="G853" i="47"/>
  <c r="G854" i="47"/>
  <c r="G855" i="47"/>
  <c r="G856" i="47"/>
  <c r="G857" i="47"/>
  <c r="G858" i="47"/>
  <c r="G859" i="47"/>
  <c r="G860" i="47"/>
  <c r="G861" i="47"/>
  <c r="G862" i="47"/>
  <c r="G863" i="47"/>
  <c r="G864" i="47"/>
  <c r="G865" i="47"/>
  <c r="G866" i="47"/>
  <c r="G867" i="47"/>
  <c r="G868" i="47"/>
  <c r="G869" i="47"/>
  <c r="G870" i="47"/>
  <c r="G871" i="47"/>
  <c r="G872" i="47"/>
  <c r="G873" i="47"/>
  <c r="G673" i="30"/>
  <c r="G674" i="30"/>
  <c r="G675" i="30"/>
  <c r="G676" i="30"/>
  <c r="G677" i="30"/>
  <c r="G678" i="30"/>
  <c r="G679" i="30"/>
  <c r="G680" i="30"/>
  <c r="G681" i="30"/>
  <c r="G682" i="30"/>
  <c r="G683" i="30"/>
  <c r="G684" i="30"/>
  <c r="G685" i="30"/>
  <c r="G686" i="30"/>
  <c r="G687" i="30"/>
  <c r="G688" i="30"/>
  <c r="G689" i="30"/>
  <c r="G690" i="30"/>
  <c r="G691" i="30"/>
  <c r="G692" i="30"/>
  <c r="G693" i="30"/>
  <c r="G694" i="30"/>
  <c r="G695" i="30"/>
  <c r="G696" i="30"/>
  <c r="G697" i="30"/>
  <c r="G698" i="30"/>
  <c r="G699" i="30"/>
  <c r="G700" i="30"/>
  <c r="G701" i="30"/>
  <c r="G702" i="30"/>
  <c r="G703" i="30"/>
  <c r="G704" i="30"/>
  <c r="G705" i="30"/>
  <c r="G706" i="30"/>
  <c r="G707" i="30"/>
  <c r="G708" i="30"/>
  <c r="G709" i="30"/>
  <c r="G710" i="30"/>
  <c r="G711" i="30"/>
  <c r="G712" i="30"/>
  <c r="G713" i="30"/>
  <c r="G714" i="30"/>
  <c r="G715" i="30"/>
  <c r="G716" i="30"/>
  <c r="G717" i="30"/>
  <c r="G718" i="30"/>
  <c r="G719" i="30"/>
  <c r="G720" i="30"/>
  <c r="G721" i="30"/>
  <c r="G722" i="30"/>
  <c r="G723" i="30"/>
  <c r="G724" i="30"/>
  <c r="G725" i="30"/>
  <c r="G726" i="30"/>
  <c r="G727" i="30"/>
  <c r="G728" i="30"/>
  <c r="G729" i="30"/>
  <c r="G730" i="30"/>
  <c r="G731" i="30"/>
  <c r="G732" i="30"/>
  <c r="G733" i="30"/>
  <c r="G734" i="30"/>
  <c r="G735" i="30"/>
  <c r="G736" i="30"/>
  <c r="G750" i="41"/>
  <c r="G751" i="41"/>
  <c r="G723" i="32"/>
  <c r="G724" i="32"/>
  <c r="G725" i="32"/>
  <c r="G726" i="32"/>
  <c r="G727" i="32"/>
  <c r="G728" i="32"/>
  <c r="G729" i="32"/>
  <c r="G730" i="32"/>
  <c r="G731" i="32"/>
  <c r="G732" i="32"/>
  <c r="G733" i="32"/>
  <c r="G734" i="32"/>
  <c r="G735" i="32"/>
  <c r="G736" i="32"/>
  <c r="G737" i="32"/>
  <c r="G738" i="32"/>
  <c r="G739" i="32"/>
  <c r="G740" i="32"/>
  <c r="G741" i="32"/>
  <c r="G684" i="24"/>
  <c r="G685" i="24"/>
  <c r="G704" i="17"/>
  <c r="G705" i="17"/>
  <c r="G777" i="45"/>
  <c r="G778" i="45"/>
  <c r="G779" i="45"/>
  <c r="G780" i="45"/>
  <c r="G781" i="45"/>
  <c r="G782" i="45"/>
  <c r="G783" i="45"/>
  <c r="G784" i="45"/>
  <c r="G785" i="45"/>
  <c r="G786" i="45"/>
  <c r="G787" i="45"/>
  <c r="G729" i="2"/>
  <c r="G666" i="43"/>
  <c r="G667" i="43"/>
  <c r="G668" i="43"/>
  <c r="G669" i="43"/>
  <c r="G670" i="43"/>
  <c r="G671" i="43"/>
  <c r="G672" i="43"/>
  <c r="G673" i="43"/>
  <c r="G674" i="43"/>
  <c r="G675" i="43"/>
  <c r="G676" i="43"/>
  <c r="G677" i="43"/>
  <c r="G678" i="43"/>
  <c r="G679" i="43"/>
  <c r="G680" i="43"/>
  <c r="G681" i="43"/>
  <c r="G682" i="43"/>
  <c r="G657" i="21"/>
  <c r="G658" i="21"/>
  <c r="G659" i="21"/>
  <c r="G660" i="21"/>
  <c r="G661" i="21"/>
  <c r="G662" i="21"/>
  <c r="G663" i="21"/>
  <c r="G664" i="21"/>
  <c r="G665" i="21"/>
  <c r="G666" i="21"/>
  <c r="G667" i="21"/>
  <c r="G668" i="21"/>
  <c r="G669" i="21"/>
  <c r="G670" i="21"/>
  <c r="G671" i="21"/>
  <c r="G672" i="21"/>
  <c r="G673" i="21"/>
  <c r="G674" i="21"/>
  <c r="G675" i="21"/>
  <c r="G676" i="21"/>
  <c r="G677" i="21"/>
  <c r="G678" i="21"/>
  <c r="G679" i="21"/>
  <c r="G753" i="9"/>
  <c r="G651" i="20"/>
  <c r="G652" i="20"/>
  <c r="G653" i="20"/>
  <c r="G654" i="20"/>
  <c r="G655" i="20"/>
  <c r="G656" i="20"/>
  <c r="G657" i="20"/>
  <c r="G658" i="20"/>
  <c r="G659" i="20"/>
  <c r="G660" i="20"/>
  <c r="G661" i="20"/>
  <c r="G662" i="20"/>
  <c r="G663" i="20"/>
  <c r="G664" i="20"/>
  <c r="G665" i="20"/>
  <c r="G666" i="20"/>
  <c r="G667" i="20"/>
  <c r="G668" i="20"/>
  <c r="G669" i="20"/>
  <c r="G670" i="20"/>
  <c r="G671" i="20"/>
  <c r="G672" i="20"/>
  <c r="G673" i="20"/>
  <c r="G674" i="20"/>
  <c r="G675" i="20"/>
  <c r="G676" i="20"/>
  <c r="G677" i="20"/>
  <c r="G678" i="20"/>
  <c r="G679" i="20"/>
  <c r="G680" i="20"/>
  <c r="G681" i="20"/>
  <c r="G682" i="20"/>
  <c r="G683" i="20"/>
  <c r="G684" i="20"/>
  <c r="G742" i="32"/>
  <c r="G743" i="32"/>
  <c r="G744" i="32"/>
  <c r="G745" i="32"/>
  <c r="G746" i="32"/>
  <c r="G747" i="32"/>
  <c r="G748" i="32"/>
  <c r="G780" i="13"/>
  <c r="G781" i="13"/>
  <c r="G782" i="13"/>
  <c r="G783" i="13"/>
  <c r="G784" i="13"/>
  <c r="G785" i="13"/>
  <c r="G717" i="16"/>
  <c r="G718" i="16"/>
  <c r="G719" i="16"/>
  <c r="G720" i="16"/>
  <c r="G721" i="16"/>
  <c r="G722" i="16"/>
  <c r="G723" i="16"/>
  <c r="G724" i="16"/>
  <c r="G725" i="16"/>
  <c r="G726" i="16"/>
  <c r="G727" i="16"/>
  <c r="G728" i="16"/>
  <c r="G729" i="16"/>
  <c r="G730" i="16"/>
  <c r="G731" i="16"/>
  <c r="G732" i="16"/>
  <c r="G733" i="16"/>
  <c r="G734" i="16"/>
  <c r="G735" i="16"/>
  <c r="G736" i="16"/>
  <c r="G737" i="16"/>
  <c r="G738" i="16"/>
  <c r="G648" i="37"/>
  <c r="G649" i="37"/>
  <c r="G650" i="37"/>
  <c r="G651" i="37"/>
  <c r="G652" i="37"/>
  <c r="G653" i="37"/>
  <c r="G654" i="37"/>
  <c r="G655" i="37"/>
  <c r="G656" i="37"/>
  <c r="G657" i="37"/>
  <c r="G658" i="37"/>
  <c r="G659" i="37"/>
  <c r="G660" i="37"/>
  <c r="G661" i="37"/>
  <c r="G662" i="37"/>
  <c r="G663" i="37"/>
  <c r="G664" i="37"/>
  <c r="G665" i="37"/>
  <c r="G666" i="37"/>
  <c r="G667" i="37"/>
  <c r="G668" i="37"/>
  <c r="G669" i="37"/>
  <c r="G670" i="37"/>
  <c r="G671" i="37"/>
  <c r="G672" i="37"/>
  <c r="G673" i="37"/>
  <c r="G963" i="15"/>
  <c r="G964" i="15"/>
  <c r="G965" i="15"/>
  <c r="G966" i="15"/>
  <c r="G967" i="15"/>
  <c r="G968" i="15"/>
  <c r="G969" i="15"/>
  <c r="G970" i="15"/>
  <c r="G971" i="15"/>
  <c r="G972" i="15"/>
  <c r="G973" i="15"/>
  <c r="G974" i="15"/>
  <c r="G975" i="15"/>
  <c r="C7" i="48"/>
  <c r="AC7" i="48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C32" i="48"/>
  <c r="AC32" i="48"/>
  <c r="G1304" i="28"/>
  <c r="G1305" i="28"/>
  <c r="G1306" i="28"/>
  <c r="G1307" i="28"/>
  <c r="G1308" i="28"/>
  <c r="G1309" i="28"/>
  <c r="G1310" i="28"/>
  <c r="G1311" i="28"/>
  <c r="G1312" i="28"/>
  <c r="G1313" i="28"/>
  <c r="G1008" i="19"/>
  <c r="G1009" i="19"/>
  <c r="G1010" i="19"/>
  <c r="G1011" i="19"/>
  <c r="G1012" i="19"/>
  <c r="G1013" i="19"/>
  <c r="G1014" i="19"/>
  <c r="G1015" i="19"/>
  <c r="G1016" i="19"/>
  <c r="G1017" i="19"/>
  <c r="G1018" i="19"/>
  <c r="G928" i="29"/>
  <c r="G929" i="29"/>
  <c r="G930" i="29"/>
  <c r="G931" i="29"/>
  <c r="G932" i="29"/>
  <c r="G933" i="29"/>
  <c r="G934" i="29"/>
  <c r="G935" i="29"/>
  <c r="G936" i="29"/>
  <c r="G937" i="29"/>
  <c r="G938" i="29"/>
  <c r="G939" i="29"/>
  <c r="G940" i="29"/>
  <c r="G941" i="29"/>
  <c r="G942" i="29"/>
  <c r="G943" i="29"/>
  <c r="G944" i="29"/>
  <c r="G945" i="29"/>
  <c r="G946" i="29"/>
  <c r="G947" i="29"/>
  <c r="G948" i="29"/>
  <c r="G949" i="29"/>
  <c r="G950" i="29"/>
  <c r="G951" i="29"/>
  <c r="G952" i="29"/>
  <c r="G953" i="29"/>
  <c r="G954" i="29"/>
  <c r="G955" i="29"/>
  <c r="G956" i="29"/>
  <c r="G957" i="29"/>
  <c r="G958" i="29"/>
  <c r="G959" i="29"/>
  <c r="G960" i="29"/>
  <c r="G961" i="29"/>
  <c r="G962" i="29"/>
  <c r="G963" i="29"/>
  <c r="G964" i="29"/>
  <c r="G965" i="29"/>
  <c r="G966" i="29"/>
  <c r="G967" i="29"/>
  <c r="G968" i="29"/>
  <c r="G969" i="29"/>
  <c r="G970" i="29"/>
  <c r="G971" i="29"/>
  <c r="G972" i="29"/>
  <c r="G973" i="29"/>
  <c r="G974" i="29"/>
  <c r="G975" i="29"/>
  <c r="G976" i="29"/>
  <c r="G977" i="29"/>
  <c r="G978" i="29"/>
  <c r="G979" i="29"/>
  <c r="G980" i="29"/>
  <c r="G981" i="29"/>
  <c r="G982" i="29"/>
  <c r="G983" i="29"/>
  <c r="G984" i="29"/>
  <c r="G985" i="29"/>
  <c r="G986" i="29"/>
  <c r="G987" i="29"/>
  <c r="G988" i="29"/>
  <c r="G989" i="29"/>
  <c r="G990" i="29"/>
  <c r="G991" i="29"/>
  <c r="G992" i="29"/>
  <c r="G993" i="29"/>
  <c r="G994" i="29"/>
  <c r="G995" i="29"/>
  <c r="G996" i="29"/>
  <c r="G997" i="29"/>
  <c r="G998" i="29"/>
  <c r="G999" i="29"/>
  <c r="G1000" i="29"/>
  <c r="G1001" i="29"/>
  <c r="G1002" i="29"/>
  <c r="G1003" i="29"/>
  <c r="G1004" i="29"/>
  <c r="G1005" i="29"/>
  <c r="G1006" i="29"/>
  <c r="G1007" i="29"/>
  <c r="G1008" i="29"/>
  <c r="G1009" i="29"/>
  <c r="G1010" i="29"/>
  <c r="G1011" i="29"/>
  <c r="G1012" i="29"/>
  <c r="G1013" i="29"/>
  <c r="G1014" i="29"/>
  <c r="G1015" i="29"/>
  <c r="G1016" i="29"/>
  <c r="G1017" i="29"/>
  <c r="G1018" i="29"/>
  <c r="G1019" i="29"/>
  <c r="G1020" i="29"/>
  <c r="G1021" i="29"/>
  <c r="G1022" i="29"/>
  <c r="G1023" i="29"/>
  <c r="G1024" i="29"/>
  <c r="G1025" i="29"/>
  <c r="G1026" i="29"/>
  <c r="G1027" i="29"/>
  <c r="G1028" i="29"/>
  <c r="G1029" i="29"/>
  <c r="G1030" i="29"/>
  <c r="G1031" i="29"/>
  <c r="G1032" i="29"/>
  <c r="G1033" i="29"/>
  <c r="G1034" i="29"/>
  <c r="G1035" i="29"/>
  <c r="G1036" i="29"/>
  <c r="G1037" i="29"/>
  <c r="G1038" i="29"/>
  <c r="G1039" i="29"/>
  <c r="G1040" i="29"/>
  <c r="G1041" i="29"/>
  <c r="G1042" i="29"/>
  <c r="G1043" i="29"/>
  <c r="G1044" i="29"/>
  <c r="G1045" i="29"/>
  <c r="G1046" i="29"/>
  <c r="G1047" i="29"/>
  <c r="G1048" i="29"/>
  <c r="G1049" i="29"/>
  <c r="G1050" i="29"/>
  <c r="G1051" i="29"/>
  <c r="G1052" i="29"/>
  <c r="G1053" i="29"/>
  <c r="G1054" i="29"/>
  <c r="G1055" i="29"/>
  <c r="G1056" i="29"/>
  <c r="G1057" i="29"/>
  <c r="G1058" i="29"/>
  <c r="G1059" i="29"/>
  <c r="G1060" i="29"/>
  <c r="G1061" i="29"/>
  <c r="G1062" i="29"/>
  <c r="G1063" i="29"/>
  <c r="G1064" i="29"/>
  <c r="G1065" i="29"/>
  <c r="G1066" i="29"/>
  <c r="G1067" i="29"/>
  <c r="G1068" i="29"/>
  <c r="G1069" i="29"/>
  <c r="G1070" i="29"/>
  <c r="G1071" i="29"/>
  <c r="G1072" i="29"/>
  <c r="G1073" i="29"/>
  <c r="G1074" i="29"/>
  <c r="G1075" i="29"/>
  <c r="G1076" i="29"/>
  <c r="G1077" i="29"/>
  <c r="G1078" i="29"/>
  <c r="G1079" i="29"/>
  <c r="G1080" i="29"/>
  <c r="G1081" i="29"/>
  <c r="G1082" i="29"/>
  <c r="G1083" i="29"/>
  <c r="G1084" i="29"/>
  <c r="G1085" i="29"/>
  <c r="G1086" i="29"/>
  <c r="G1087" i="29"/>
  <c r="G1088" i="29"/>
  <c r="G1089" i="29"/>
  <c r="G1090" i="29"/>
  <c r="G1091" i="29"/>
  <c r="G1092" i="29"/>
  <c r="G1093" i="29"/>
  <c r="G1094" i="29"/>
  <c r="G1095" i="29"/>
  <c r="G1096" i="29"/>
  <c r="G1097" i="29"/>
  <c r="G1098" i="29"/>
  <c r="G1099" i="29"/>
  <c r="G1100" i="29"/>
  <c r="G1101" i="29"/>
  <c r="G1102" i="29"/>
  <c r="G1103" i="29"/>
  <c r="G1104" i="29"/>
  <c r="G1105" i="29"/>
  <c r="G1106" i="29"/>
  <c r="G1107" i="29"/>
  <c r="G1108" i="29"/>
  <c r="G1109" i="29"/>
  <c r="G1110" i="29"/>
  <c r="G1111" i="29"/>
  <c r="G1112" i="29"/>
  <c r="G1113" i="29"/>
  <c r="G1114" i="29"/>
  <c r="G1115" i="29"/>
  <c r="G1116" i="29"/>
  <c r="G1117" i="29"/>
  <c r="G1118" i="29"/>
  <c r="G1119" i="29"/>
  <c r="G1120" i="29"/>
  <c r="G1121" i="29"/>
  <c r="G1122" i="29"/>
  <c r="G1123" i="29"/>
  <c r="G1124" i="29"/>
  <c r="G1125" i="29"/>
  <c r="G1126" i="29"/>
  <c r="G1127" i="29"/>
  <c r="G1128" i="29"/>
  <c r="G1129" i="29"/>
  <c r="G1130" i="29"/>
  <c r="G1131" i="29"/>
  <c r="G1132" i="29"/>
  <c r="G1133" i="29"/>
  <c r="G1134" i="29"/>
  <c r="G1135" i="29"/>
  <c r="G1136" i="29"/>
  <c r="G1137" i="29"/>
  <c r="G1138" i="29"/>
  <c r="G1139" i="29"/>
  <c r="G1140" i="29"/>
  <c r="G1141" i="29"/>
  <c r="G1142" i="29"/>
  <c r="G1143" i="29"/>
  <c r="G1144" i="29"/>
  <c r="G1145" i="29"/>
  <c r="G1146" i="29"/>
  <c r="G1147" i="29"/>
  <c r="G1148" i="29"/>
  <c r="G1149" i="29"/>
  <c r="G1150" i="29"/>
  <c r="G1151" i="29"/>
  <c r="G1152" i="29"/>
  <c r="G1153" i="29"/>
  <c r="G1154" i="29"/>
  <c r="G1155" i="29"/>
  <c r="G1156" i="29"/>
  <c r="G1157" i="29"/>
  <c r="G1158" i="29"/>
  <c r="G1159" i="29"/>
  <c r="G1160" i="29"/>
  <c r="G1161" i="29"/>
  <c r="G1162" i="29"/>
  <c r="G1163" i="29"/>
  <c r="G1164" i="29"/>
  <c r="G1165" i="29"/>
  <c r="G1166" i="29"/>
  <c r="G1167" i="29"/>
  <c r="G1168" i="29"/>
  <c r="G1169" i="29"/>
  <c r="G1170" i="29"/>
  <c r="G1171" i="29"/>
  <c r="G1172" i="29"/>
  <c r="G1173" i="29"/>
  <c r="G1174" i="29"/>
  <c r="G1175" i="29"/>
  <c r="G1176" i="29"/>
  <c r="G1177" i="29"/>
  <c r="G1178" i="29"/>
  <c r="G1179" i="29"/>
  <c r="G1180" i="29"/>
  <c r="G1181" i="29"/>
  <c r="G1182" i="29"/>
  <c r="G1183" i="29"/>
  <c r="G1184" i="29"/>
  <c r="G1185" i="29"/>
  <c r="G1186" i="29"/>
  <c r="G1187" i="29"/>
  <c r="G1188" i="29"/>
  <c r="G1189" i="29"/>
  <c r="G1190" i="29"/>
  <c r="G1191" i="29"/>
  <c r="G1192" i="29"/>
  <c r="G1193" i="29"/>
  <c r="G1194" i="29"/>
  <c r="G1195" i="29"/>
  <c r="G1196" i="29"/>
  <c r="G1197" i="29"/>
  <c r="G1198" i="29"/>
  <c r="G1199" i="29"/>
  <c r="G1200" i="29"/>
  <c r="G1201" i="29"/>
  <c r="G1202" i="29"/>
  <c r="G1203" i="29"/>
  <c r="G1204" i="29"/>
  <c r="G1205" i="29"/>
  <c r="G1206" i="29"/>
  <c r="G1207" i="29"/>
  <c r="G1208" i="29"/>
  <c r="G1209" i="29"/>
  <c r="G1210" i="29"/>
  <c r="G1211" i="29"/>
  <c r="G1212" i="29"/>
  <c r="G1213" i="29"/>
  <c r="G1214" i="29"/>
  <c r="G1215" i="29"/>
  <c r="G1216" i="29"/>
  <c r="G1217" i="29"/>
  <c r="G1218" i="29"/>
  <c r="G1219" i="29"/>
  <c r="G1220" i="29"/>
  <c r="G1221" i="29"/>
  <c r="G1222" i="29"/>
  <c r="G1223" i="29"/>
  <c r="G1224" i="29"/>
  <c r="G1225" i="29"/>
  <c r="G1226" i="29"/>
  <c r="G1227" i="29"/>
  <c r="G1228" i="29"/>
  <c r="G1229" i="29"/>
  <c r="G1230" i="29"/>
  <c r="G1231" i="29"/>
  <c r="G1232" i="29"/>
  <c r="G1233" i="29"/>
  <c r="G1234" i="29"/>
  <c r="G1235" i="29"/>
  <c r="G1236" i="29"/>
  <c r="G1237" i="29"/>
  <c r="G1238" i="29"/>
  <c r="G1239" i="29"/>
  <c r="G1240" i="29"/>
  <c r="G1241" i="29"/>
  <c r="G1242" i="29"/>
  <c r="G1243" i="29"/>
  <c r="G1244" i="29"/>
  <c r="G1245" i="29"/>
  <c r="G1246" i="29"/>
  <c r="G1247" i="29"/>
  <c r="G1248" i="29"/>
  <c r="G1249" i="29"/>
  <c r="G1250" i="29"/>
  <c r="G1251" i="29"/>
  <c r="G1252" i="29"/>
  <c r="G1253" i="29"/>
  <c r="G1254" i="29"/>
  <c r="G1255" i="29"/>
  <c r="G1256" i="29"/>
  <c r="G1257" i="29"/>
  <c r="G1258" i="29"/>
  <c r="G1259" i="29"/>
  <c r="G1260" i="29"/>
  <c r="G1261" i="29"/>
  <c r="G1262" i="29"/>
  <c r="G1263" i="29"/>
  <c r="G1264" i="29"/>
  <c r="G1265" i="29"/>
  <c r="G1266" i="29"/>
  <c r="G1267" i="29"/>
  <c r="G1268" i="29"/>
  <c r="G1269" i="29"/>
  <c r="G1270" i="29"/>
  <c r="G1271" i="29"/>
  <c r="G1272" i="29"/>
  <c r="G1273" i="29"/>
  <c r="G1274" i="29"/>
  <c r="G1275" i="29"/>
  <c r="G1276" i="29"/>
  <c r="G1277" i="29"/>
  <c r="G1278" i="29"/>
  <c r="G1279" i="29"/>
  <c r="G1280" i="29"/>
  <c r="G1281" i="29"/>
  <c r="G1282" i="29"/>
  <c r="G1283" i="29"/>
  <c r="G1284" i="29"/>
  <c r="G1285" i="29"/>
  <c r="G1286" i="29"/>
  <c r="G1287" i="29"/>
  <c r="G1288" i="29"/>
  <c r="G1289" i="29"/>
  <c r="G1290" i="29"/>
  <c r="G1291" i="29"/>
  <c r="G1292" i="29"/>
  <c r="G1293" i="29"/>
  <c r="G1294" i="29"/>
  <c r="G1295" i="29"/>
  <c r="G1296" i="29"/>
  <c r="G1297" i="29"/>
  <c r="G1298" i="29"/>
  <c r="G1299" i="29"/>
  <c r="G1300" i="29"/>
  <c r="G1301" i="29"/>
  <c r="G1302" i="29"/>
  <c r="G1303" i="29"/>
  <c r="G1304" i="29"/>
  <c r="G1305" i="29"/>
  <c r="G1306" i="29"/>
  <c r="G1307" i="29"/>
  <c r="G1308" i="29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873" i="31"/>
  <c r="G874" i="31"/>
  <c r="G875" i="31"/>
  <c r="G876" i="31"/>
  <c r="G877" i="31"/>
  <c r="G878" i="31"/>
  <c r="G879" i="31"/>
  <c r="G880" i="31"/>
  <c r="G881" i="31"/>
  <c r="G882" i="31"/>
  <c r="G883" i="31"/>
  <c r="G884" i="31"/>
  <c r="G885" i="31"/>
  <c r="G886" i="31"/>
  <c r="G887" i="31"/>
  <c r="G888" i="31"/>
  <c r="G889" i="31"/>
  <c r="G890" i="31"/>
  <c r="G891" i="31"/>
  <c r="G892" i="31"/>
  <c r="G893" i="31"/>
  <c r="G894" i="31"/>
  <c r="G895" i="31"/>
  <c r="G896" i="31"/>
  <c r="G897" i="31"/>
  <c r="G898" i="31"/>
  <c r="G899" i="31"/>
  <c r="G921" i="8"/>
  <c r="G947" i="5"/>
  <c r="G912" i="11"/>
  <c r="G913" i="11"/>
  <c r="G914" i="11"/>
  <c r="G915" i="11"/>
  <c r="G916" i="11"/>
  <c r="G917" i="11"/>
  <c r="G918" i="11"/>
  <c r="G919" i="11"/>
  <c r="G920" i="11"/>
  <c r="G921" i="11"/>
  <c r="G922" i="11"/>
  <c r="G923" i="11"/>
  <c r="G924" i="11"/>
  <c r="G925" i="11"/>
  <c r="G926" i="11"/>
  <c r="G927" i="11"/>
  <c r="G928" i="11"/>
  <c r="G929" i="11"/>
  <c r="G829" i="12"/>
  <c r="G830" i="12"/>
  <c r="G831" i="12"/>
  <c r="G832" i="12"/>
  <c r="G833" i="12"/>
  <c r="G834" i="12"/>
  <c r="G835" i="12"/>
  <c r="G836" i="12"/>
  <c r="G837" i="12"/>
  <c r="G838" i="12"/>
  <c r="G839" i="12"/>
  <c r="G840" i="12"/>
  <c r="G841" i="12"/>
  <c r="G842" i="12"/>
  <c r="G843" i="12"/>
  <c r="G844" i="12"/>
  <c r="G845" i="12"/>
  <c r="G846" i="12"/>
  <c r="G847" i="12"/>
  <c r="G848" i="12"/>
  <c r="G849" i="12"/>
  <c r="G850" i="12"/>
  <c r="G851" i="12"/>
  <c r="G852" i="12"/>
  <c r="G853" i="12"/>
  <c r="G854" i="12"/>
  <c r="G855" i="12"/>
  <c r="G856" i="12"/>
  <c r="H868" i="29"/>
  <c r="G896" i="34"/>
  <c r="G897" i="34"/>
  <c r="G898" i="34"/>
  <c r="G899" i="34"/>
  <c r="G900" i="34"/>
  <c r="G901" i="34"/>
  <c r="G902" i="34"/>
  <c r="G903" i="34"/>
  <c r="G835" i="33"/>
  <c r="G836" i="33"/>
  <c r="G837" i="33"/>
  <c r="G838" i="33"/>
  <c r="G839" i="33"/>
  <c r="G840" i="33"/>
  <c r="G841" i="33"/>
  <c r="G842" i="33"/>
  <c r="G843" i="33"/>
  <c r="G844" i="33"/>
  <c r="G845" i="33"/>
  <c r="G846" i="33"/>
  <c r="G847" i="33"/>
  <c r="G848" i="33"/>
  <c r="G849" i="33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2" i="25"/>
  <c r="G823" i="25"/>
  <c r="G878" i="46"/>
  <c r="G783" i="39"/>
  <c r="G784" i="39"/>
  <c r="G785" i="39"/>
  <c r="G786" i="39"/>
  <c r="G787" i="39"/>
  <c r="G788" i="39"/>
  <c r="G789" i="39"/>
  <c r="G790" i="39"/>
  <c r="G791" i="39"/>
  <c r="G792" i="39"/>
  <c r="G793" i="39"/>
  <c r="G794" i="39"/>
  <c r="G795" i="39"/>
  <c r="G796" i="39"/>
  <c r="G797" i="39"/>
  <c r="G798" i="39"/>
  <c r="G799" i="39"/>
  <c r="G800" i="39"/>
  <c r="G801" i="39"/>
  <c r="G802" i="39"/>
  <c r="G803" i="39"/>
  <c r="G804" i="39"/>
  <c r="G805" i="39"/>
  <c r="G771" i="44"/>
  <c r="G772" i="44"/>
  <c r="G773" i="44"/>
  <c r="G774" i="44"/>
  <c r="G775" i="44"/>
  <c r="G776" i="44"/>
  <c r="G777" i="44"/>
  <c r="G778" i="44"/>
  <c r="G779" i="44"/>
  <c r="G780" i="44"/>
  <c r="G781" i="44"/>
  <c r="G782" i="44"/>
  <c r="G783" i="44"/>
  <c r="G784" i="44"/>
  <c r="G785" i="44"/>
  <c r="G786" i="44"/>
  <c r="G787" i="44"/>
  <c r="G788" i="44"/>
  <c r="G789" i="44"/>
  <c r="G790" i="44"/>
  <c r="G791" i="44"/>
  <c r="G792" i="44"/>
  <c r="G793" i="44"/>
  <c r="G794" i="44"/>
  <c r="G795" i="44"/>
  <c r="G796" i="44"/>
  <c r="G797" i="44"/>
  <c r="G798" i="44"/>
  <c r="G799" i="44"/>
  <c r="G874" i="47"/>
  <c r="G875" i="47"/>
  <c r="G876" i="47"/>
  <c r="G877" i="47"/>
  <c r="G878" i="47"/>
  <c r="G879" i="47"/>
  <c r="G880" i="47"/>
  <c r="G881" i="47"/>
  <c r="G882" i="47"/>
  <c r="G883" i="47"/>
  <c r="G884" i="47"/>
  <c r="G885" i="47"/>
  <c r="G886" i="47"/>
  <c r="G887" i="47"/>
  <c r="G888" i="47"/>
  <c r="G889" i="47"/>
  <c r="G890" i="47"/>
  <c r="G891" i="47"/>
  <c r="G892" i="47"/>
  <c r="G806" i="39"/>
  <c r="G807" i="39"/>
  <c r="G808" i="39"/>
  <c r="G686" i="24"/>
  <c r="G687" i="24"/>
  <c r="G688" i="24"/>
  <c r="G689" i="24"/>
  <c r="G690" i="24"/>
  <c r="G691" i="24"/>
  <c r="G692" i="24"/>
  <c r="G693" i="24"/>
  <c r="G694" i="24"/>
  <c r="G695" i="24"/>
  <c r="G696" i="24"/>
  <c r="G697" i="24"/>
  <c r="G698" i="24"/>
  <c r="G699" i="24"/>
  <c r="G700" i="24"/>
  <c r="G701" i="24"/>
  <c r="G752" i="41"/>
  <c r="G753" i="41"/>
  <c r="G754" i="41"/>
  <c r="G755" i="41"/>
  <c r="G756" i="41"/>
  <c r="G757" i="41"/>
  <c r="G758" i="41"/>
  <c r="G759" i="41"/>
  <c r="G760" i="41"/>
  <c r="G761" i="41"/>
  <c r="G762" i="41"/>
  <c r="H750" i="41"/>
  <c r="G737" i="30"/>
  <c r="G738" i="30"/>
  <c r="H729" i="30"/>
  <c r="G788" i="45"/>
  <c r="G789" i="45"/>
  <c r="G790" i="45"/>
  <c r="G791" i="45"/>
  <c r="G792" i="45"/>
  <c r="G793" i="45"/>
  <c r="G794" i="45"/>
  <c r="G795" i="45"/>
  <c r="G796" i="45"/>
  <c r="G797" i="45"/>
  <c r="G798" i="45"/>
  <c r="G799" i="45"/>
  <c r="G800" i="45"/>
  <c r="G801" i="45"/>
  <c r="G802" i="45"/>
  <c r="G803" i="45"/>
  <c r="G804" i="45"/>
  <c r="G805" i="45"/>
  <c r="G806" i="45"/>
  <c r="G807" i="45"/>
  <c r="G808" i="45"/>
  <c r="G809" i="45"/>
  <c r="G810" i="45"/>
  <c r="G811" i="45"/>
  <c r="G812" i="45"/>
  <c r="G813" i="45"/>
  <c r="G814" i="45"/>
  <c r="G815" i="45"/>
  <c r="G816" i="45"/>
  <c r="G817" i="45"/>
  <c r="G818" i="45"/>
  <c r="G819" i="45"/>
  <c r="G820" i="45"/>
  <c r="G821" i="45"/>
  <c r="G822" i="45"/>
  <c r="G823" i="45"/>
  <c r="G824" i="45"/>
  <c r="G825" i="45"/>
  <c r="G826" i="45"/>
  <c r="G827" i="45"/>
  <c r="G828" i="45"/>
  <c r="G829" i="45"/>
  <c r="G830" i="45"/>
  <c r="G831" i="45"/>
  <c r="G832" i="45"/>
  <c r="G833" i="45"/>
  <c r="G834" i="45"/>
  <c r="G835" i="45"/>
  <c r="G836" i="45"/>
  <c r="G837" i="45"/>
  <c r="G838" i="45"/>
  <c r="G839" i="45"/>
  <c r="G840" i="45"/>
  <c r="G841" i="45"/>
  <c r="G842" i="45"/>
  <c r="G843" i="45"/>
  <c r="G844" i="45"/>
  <c r="G845" i="45"/>
  <c r="G846" i="45"/>
  <c r="G706" i="17"/>
  <c r="G707" i="17"/>
  <c r="G708" i="17"/>
  <c r="G709" i="17"/>
  <c r="G710" i="17"/>
  <c r="G711" i="17"/>
  <c r="G712" i="17"/>
  <c r="G713" i="17"/>
  <c r="G683" i="43"/>
  <c r="G684" i="43"/>
  <c r="G714" i="17"/>
  <c r="G715" i="17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54" i="9"/>
  <c r="G755" i="9"/>
  <c r="G680" i="21"/>
  <c r="G681" i="21"/>
  <c r="G682" i="21"/>
  <c r="G683" i="21"/>
  <c r="G684" i="21"/>
  <c r="G685" i="21"/>
  <c r="G749" i="32"/>
  <c r="G750" i="32"/>
  <c r="G751" i="32"/>
  <c r="G752" i="32"/>
  <c r="G753" i="32"/>
  <c r="G754" i="32"/>
  <c r="G755" i="32"/>
  <c r="G756" i="32"/>
  <c r="G757" i="32"/>
  <c r="G758" i="32"/>
  <c r="G759" i="32"/>
  <c r="G760" i="32"/>
  <c r="G761" i="32"/>
  <c r="G762" i="32"/>
  <c r="G763" i="32"/>
  <c r="G764" i="32"/>
  <c r="G765" i="32"/>
  <c r="G674" i="37"/>
  <c r="G675" i="37"/>
  <c r="G676" i="37"/>
  <c r="G677" i="37"/>
  <c r="G678" i="37"/>
  <c r="G679" i="37"/>
  <c r="G680" i="37"/>
  <c r="G681" i="37"/>
  <c r="G682" i="37"/>
  <c r="G683" i="37"/>
  <c r="G684" i="37"/>
  <c r="G685" i="37"/>
  <c r="G686" i="37"/>
  <c r="G687" i="37"/>
  <c r="G688" i="37"/>
  <c r="G689" i="37"/>
  <c r="G690" i="37"/>
  <c r="G691" i="37"/>
  <c r="G692" i="37"/>
  <c r="G693" i="37"/>
  <c r="G694" i="37"/>
  <c r="G695" i="37"/>
  <c r="G696" i="37"/>
  <c r="G697" i="37"/>
  <c r="G698" i="37"/>
  <c r="G699" i="37"/>
  <c r="G786" i="13"/>
  <c r="G787" i="13"/>
  <c r="G788" i="13"/>
  <c r="G789" i="13"/>
  <c r="G790" i="13"/>
  <c r="G791" i="13"/>
  <c r="G792" i="13"/>
  <c r="G793" i="13"/>
  <c r="G794" i="13"/>
  <c r="G795" i="13"/>
  <c r="G796" i="13"/>
  <c r="G797" i="13"/>
  <c r="G798" i="13"/>
  <c r="G799" i="13"/>
  <c r="G800" i="13"/>
  <c r="G801" i="13"/>
  <c r="G802" i="13"/>
  <c r="G803" i="13"/>
  <c r="G804" i="13"/>
  <c r="G805" i="13"/>
  <c r="G806" i="13"/>
  <c r="G807" i="13"/>
  <c r="G808" i="13"/>
  <c r="G809" i="13"/>
  <c r="G810" i="13"/>
  <c r="G811" i="13"/>
  <c r="G812" i="13"/>
  <c r="G813" i="13"/>
  <c r="G984" i="15"/>
  <c r="G985" i="15"/>
  <c r="G986" i="15"/>
  <c r="G987" i="15"/>
  <c r="G988" i="15"/>
  <c r="G989" i="15"/>
  <c r="G990" i="15"/>
  <c r="G991" i="15"/>
  <c r="G992" i="15"/>
  <c r="G993" i="15"/>
  <c r="G994" i="15"/>
  <c r="G995" i="15"/>
  <c r="G996" i="15"/>
  <c r="G997" i="15"/>
  <c r="G998" i="15"/>
  <c r="G999" i="15"/>
  <c r="G1000" i="15"/>
  <c r="G1001" i="15"/>
  <c r="G1002" i="15"/>
  <c r="G1003" i="15"/>
  <c r="G1004" i="15"/>
  <c r="G1005" i="15"/>
  <c r="G1006" i="15"/>
  <c r="G1007" i="15"/>
  <c r="G1008" i="15"/>
  <c r="G1009" i="15"/>
  <c r="G1010" i="15"/>
  <c r="G1011" i="15"/>
  <c r="G1012" i="15"/>
  <c r="G1013" i="15"/>
  <c r="G1014" i="15"/>
  <c r="G1015" i="15"/>
  <c r="G1016" i="15"/>
  <c r="G1017" i="15"/>
  <c r="G1018" i="15"/>
  <c r="G1019" i="15"/>
  <c r="G1020" i="15"/>
  <c r="G1021" i="15"/>
  <c r="G1022" i="15"/>
  <c r="G1023" i="15"/>
  <c r="G1024" i="15"/>
  <c r="G1025" i="15"/>
  <c r="G1026" i="15"/>
  <c r="G1027" i="15"/>
  <c r="G1028" i="15"/>
  <c r="G1029" i="15"/>
  <c r="G1030" i="15"/>
  <c r="G1031" i="15"/>
  <c r="G1032" i="15"/>
  <c r="G1033" i="15"/>
  <c r="G1034" i="15"/>
  <c r="G1035" i="15"/>
  <c r="G1036" i="15"/>
  <c r="G1037" i="15"/>
  <c r="G1038" i="15"/>
  <c r="G1039" i="15"/>
  <c r="G1040" i="15"/>
  <c r="G1041" i="15"/>
  <c r="G1042" i="15"/>
  <c r="G1043" i="15"/>
  <c r="G1044" i="15"/>
  <c r="G1045" i="15"/>
  <c r="G1046" i="15"/>
  <c r="G1047" i="15"/>
  <c r="G1048" i="15"/>
  <c r="G1049" i="15"/>
  <c r="G1050" i="15"/>
  <c r="G1051" i="15"/>
  <c r="G1052" i="15"/>
  <c r="G1053" i="15"/>
  <c r="G1054" i="15"/>
  <c r="G1055" i="15"/>
  <c r="G1056" i="15"/>
  <c r="G1057" i="15"/>
  <c r="G1058" i="15"/>
  <c r="G1059" i="15"/>
  <c r="G1060" i="15"/>
  <c r="G1061" i="15"/>
  <c r="G1062" i="15"/>
  <c r="G1063" i="15"/>
  <c r="G1064" i="15"/>
  <c r="G1065" i="15"/>
  <c r="G1066" i="15"/>
  <c r="G1067" i="15"/>
  <c r="G1068" i="15"/>
  <c r="G1069" i="15"/>
  <c r="G1070" i="15"/>
  <c r="G1071" i="15"/>
  <c r="G1072" i="15"/>
  <c r="G1073" i="15"/>
  <c r="G1074" i="15"/>
  <c r="G1075" i="15"/>
  <c r="G1076" i="15"/>
  <c r="G1077" i="15"/>
  <c r="G1078" i="15"/>
  <c r="G1079" i="15"/>
  <c r="G1080" i="15"/>
  <c r="G1081" i="15"/>
  <c r="G1082" i="15"/>
  <c r="G1083" i="15"/>
  <c r="G1084" i="15"/>
  <c r="G1085" i="15"/>
  <c r="G1086" i="15"/>
  <c r="G1087" i="15"/>
  <c r="G1088" i="15"/>
  <c r="G1089" i="15"/>
  <c r="G1090" i="15"/>
  <c r="G1091" i="15"/>
  <c r="G1092" i="15"/>
  <c r="G1093" i="15"/>
  <c r="G1094" i="15"/>
  <c r="G1095" i="15"/>
  <c r="G1096" i="15"/>
  <c r="G1097" i="15"/>
  <c r="G1098" i="15"/>
  <c r="G1099" i="15"/>
  <c r="G1100" i="15"/>
  <c r="G1101" i="15"/>
  <c r="G1102" i="15"/>
  <c r="G1103" i="15"/>
  <c r="G1104" i="15"/>
  <c r="G1105" i="15"/>
  <c r="G1106" i="15"/>
  <c r="G1107" i="15"/>
  <c r="G1108" i="15"/>
  <c r="G1109" i="15"/>
  <c r="G1110" i="15"/>
  <c r="G1111" i="15"/>
  <c r="G1112" i="15"/>
  <c r="G1113" i="15"/>
  <c r="G1114" i="15"/>
  <c r="G1115" i="15"/>
  <c r="G1116" i="15"/>
  <c r="G1117" i="15"/>
  <c r="G1118" i="15"/>
  <c r="G1119" i="15"/>
  <c r="G1120" i="15"/>
  <c r="G1121" i="15"/>
  <c r="G1122" i="15"/>
  <c r="G1123" i="15"/>
  <c r="G1124" i="15"/>
  <c r="G1125" i="15"/>
  <c r="G1126" i="15"/>
  <c r="G1127" i="15"/>
  <c r="G1128" i="15"/>
  <c r="G1129" i="15"/>
  <c r="G1130" i="15"/>
  <c r="G1131" i="15"/>
  <c r="G1132" i="15"/>
  <c r="G1133" i="15"/>
  <c r="G1134" i="15"/>
  <c r="G1135" i="15"/>
  <c r="G1136" i="15"/>
  <c r="G1137" i="15"/>
  <c r="G1138" i="15"/>
  <c r="G1139" i="15"/>
  <c r="G1140" i="15"/>
  <c r="G1141" i="15"/>
  <c r="G1142" i="15"/>
  <c r="G1143" i="15"/>
  <c r="G1144" i="15"/>
  <c r="G1145" i="15"/>
  <c r="G1146" i="15"/>
  <c r="G1147" i="15"/>
  <c r="G1148" i="15"/>
  <c r="G1149" i="15"/>
  <c r="G1150" i="15"/>
  <c r="G1151" i="15"/>
  <c r="G1152" i="15"/>
  <c r="G1153" i="15"/>
  <c r="G1154" i="15"/>
  <c r="G1155" i="15"/>
  <c r="G1156" i="15"/>
  <c r="G1157" i="15"/>
  <c r="G1158" i="15"/>
  <c r="G1159" i="15"/>
  <c r="G1160" i="15"/>
  <c r="G1161" i="15"/>
  <c r="G1162" i="15"/>
  <c r="G1163" i="15"/>
  <c r="G1164" i="15"/>
  <c r="G1165" i="15"/>
  <c r="G1166" i="15"/>
  <c r="G1167" i="15"/>
  <c r="G1168" i="15"/>
  <c r="G1169" i="15"/>
  <c r="G1170" i="15"/>
  <c r="G1171" i="15"/>
  <c r="G1172" i="15"/>
  <c r="G1173" i="15"/>
  <c r="G1174" i="15"/>
  <c r="G1175" i="15"/>
  <c r="G1176" i="15"/>
  <c r="G1177" i="15"/>
  <c r="G1178" i="15"/>
  <c r="G1179" i="15"/>
  <c r="G1180" i="15"/>
  <c r="G1181" i="15"/>
  <c r="G1182" i="15"/>
  <c r="G1183" i="15"/>
  <c r="G1184" i="15"/>
  <c r="G1185" i="15"/>
  <c r="G1186" i="15"/>
  <c r="G1187" i="15"/>
  <c r="G1188" i="15"/>
  <c r="G1189" i="15"/>
  <c r="G1190" i="15"/>
  <c r="G1191" i="15"/>
  <c r="G1192" i="15"/>
  <c r="G1193" i="15"/>
  <c r="G1194" i="15"/>
  <c r="G1195" i="15"/>
  <c r="G1196" i="15"/>
  <c r="G1197" i="15"/>
  <c r="G1198" i="15"/>
  <c r="G1199" i="15"/>
  <c r="G1200" i="15"/>
  <c r="G1201" i="15"/>
  <c r="G1202" i="15"/>
  <c r="G1203" i="15"/>
  <c r="G1204" i="15"/>
  <c r="G1205" i="15"/>
  <c r="G1206" i="15"/>
  <c r="G1207" i="15"/>
  <c r="G1208" i="15"/>
  <c r="G1209" i="15"/>
  <c r="G1210" i="15"/>
  <c r="G1211" i="15"/>
  <c r="G1212" i="15"/>
  <c r="G1213" i="15"/>
  <c r="G1214" i="15"/>
  <c r="G1215" i="15"/>
  <c r="G1216" i="15"/>
  <c r="G1217" i="15"/>
  <c r="G1218" i="15"/>
  <c r="G1219" i="15"/>
  <c r="G1220" i="15"/>
  <c r="G1221" i="15"/>
  <c r="G1222" i="15"/>
  <c r="G1223" i="15"/>
  <c r="G1224" i="15"/>
  <c r="G1225" i="15"/>
  <c r="G1226" i="15"/>
  <c r="G1227" i="15"/>
  <c r="G1228" i="15"/>
  <c r="G1229" i="15"/>
  <c r="G1230" i="15"/>
  <c r="G1231" i="15"/>
  <c r="G1232" i="15"/>
  <c r="G1233" i="15"/>
  <c r="G1234" i="15"/>
  <c r="G1235" i="15"/>
  <c r="G1236" i="15"/>
  <c r="G1237" i="15"/>
  <c r="G1238" i="15"/>
  <c r="G1239" i="15"/>
  <c r="G1240" i="15"/>
  <c r="G1241" i="15"/>
  <c r="G1242" i="15"/>
  <c r="G1243" i="15"/>
  <c r="G1244" i="15"/>
  <c r="G1245" i="15"/>
  <c r="G1246" i="15"/>
  <c r="G1247" i="15"/>
  <c r="G1248" i="15"/>
  <c r="G1249" i="15"/>
  <c r="G1250" i="15"/>
  <c r="G1251" i="15"/>
  <c r="G1252" i="15"/>
  <c r="G1253" i="15"/>
  <c r="G1254" i="15"/>
  <c r="G1255" i="15"/>
  <c r="G1256" i="15"/>
  <c r="G1257" i="15"/>
  <c r="G1258" i="15"/>
  <c r="G1259" i="15"/>
  <c r="G1260" i="15"/>
  <c r="G1261" i="15"/>
  <c r="G1262" i="15"/>
  <c r="G1263" i="15"/>
  <c r="G1264" i="15"/>
  <c r="G1265" i="15"/>
  <c r="G1266" i="15"/>
  <c r="G1267" i="15"/>
  <c r="G1268" i="15"/>
  <c r="G1269" i="15"/>
  <c r="G1270" i="15"/>
  <c r="G1271" i="15"/>
  <c r="G1272" i="15"/>
  <c r="G1273" i="15"/>
  <c r="G1274" i="15"/>
  <c r="G1275" i="15"/>
  <c r="G1276" i="15"/>
  <c r="G1277" i="15"/>
  <c r="G1278" i="15"/>
  <c r="G1279" i="15"/>
  <c r="G1280" i="15"/>
  <c r="G1281" i="15"/>
  <c r="G1282" i="15"/>
  <c r="G1283" i="15"/>
  <c r="G1284" i="15"/>
  <c r="G1285" i="15"/>
  <c r="G1286" i="15"/>
  <c r="G1287" i="15"/>
  <c r="G1288" i="15"/>
  <c r="G1289" i="15"/>
  <c r="G1290" i="15"/>
  <c r="G1291" i="15"/>
  <c r="G1292" i="15"/>
  <c r="G1293" i="15"/>
  <c r="G1294" i="15"/>
  <c r="G1295" i="15"/>
  <c r="G1296" i="15"/>
  <c r="G1297" i="15"/>
  <c r="G1298" i="15"/>
  <c r="G1299" i="15"/>
  <c r="G1300" i="15"/>
  <c r="G1301" i="15"/>
  <c r="G1302" i="15"/>
  <c r="G1303" i="15"/>
  <c r="G1304" i="15"/>
  <c r="G1305" i="15"/>
  <c r="G1306" i="15"/>
  <c r="G1307" i="15"/>
  <c r="G1308" i="15"/>
  <c r="G1309" i="15"/>
  <c r="G1310" i="15"/>
  <c r="G1311" i="15"/>
  <c r="G900" i="31"/>
  <c r="G901" i="31"/>
  <c r="G902" i="31"/>
  <c r="G903" i="31"/>
  <c r="G904" i="31"/>
  <c r="G905" i="31"/>
  <c r="G906" i="31"/>
  <c r="G907" i="31"/>
  <c r="G857" i="12"/>
  <c r="G858" i="12"/>
  <c r="G859" i="12"/>
  <c r="G860" i="12"/>
  <c r="G861" i="12"/>
  <c r="G862" i="12"/>
  <c r="G863" i="12"/>
  <c r="G864" i="12"/>
  <c r="G865" i="12"/>
  <c r="C33" i="48"/>
  <c r="AC33" i="48"/>
  <c r="G1309" i="29"/>
  <c r="G1310" i="29"/>
  <c r="G1311" i="29"/>
  <c r="G1312" i="29"/>
  <c r="G1313" i="29"/>
  <c r="G1314" i="29"/>
  <c r="G1315" i="29"/>
  <c r="G922" i="8"/>
  <c r="G923" i="8"/>
  <c r="G924" i="8"/>
  <c r="G925" i="8"/>
  <c r="G926" i="8"/>
  <c r="G927" i="8"/>
  <c r="G928" i="8"/>
  <c r="G929" i="8"/>
  <c r="G930" i="8"/>
  <c r="G931" i="8"/>
  <c r="G932" i="8"/>
  <c r="G933" i="8"/>
  <c r="G934" i="8"/>
  <c r="G935" i="8"/>
  <c r="G936" i="8"/>
  <c r="G937" i="8"/>
  <c r="G938" i="8"/>
  <c r="G939" i="8"/>
  <c r="G1019" i="19"/>
  <c r="G1020" i="19"/>
  <c r="G1021" i="19"/>
  <c r="G1022" i="19"/>
  <c r="G1023" i="19"/>
  <c r="G1024" i="19"/>
  <c r="G1025" i="19"/>
  <c r="G1026" i="19"/>
  <c r="G1027" i="19"/>
  <c r="G1028" i="19"/>
  <c r="G1029" i="19"/>
  <c r="G1030" i="19"/>
  <c r="G1031" i="19"/>
  <c r="G1032" i="19"/>
  <c r="G1033" i="19"/>
  <c r="G1034" i="19"/>
  <c r="G1035" i="19"/>
  <c r="G1036" i="19"/>
  <c r="G1037" i="19"/>
  <c r="G1038" i="19"/>
  <c r="G1039" i="19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930" i="11"/>
  <c r="G931" i="11"/>
  <c r="G932" i="11"/>
  <c r="G933" i="11"/>
  <c r="G934" i="11"/>
  <c r="G935" i="11"/>
  <c r="G904" i="34"/>
  <c r="G905" i="34"/>
  <c r="G906" i="34"/>
  <c r="G907" i="34"/>
  <c r="G908" i="34"/>
  <c r="G909" i="34"/>
  <c r="G910" i="34"/>
  <c r="G911" i="34"/>
  <c r="G912" i="34"/>
  <c r="G913" i="34"/>
  <c r="G914" i="34"/>
  <c r="G915" i="34"/>
  <c r="G916" i="34"/>
  <c r="G917" i="34"/>
  <c r="G918" i="34"/>
  <c r="G919" i="34"/>
  <c r="G920" i="34"/>
  <c r="G921" i="34"/>
  <c r="G922" i="34"/>
  <c r="G923" i="34"/>
  <c r="G924" i="34"/>
  <c r="G850" i="33"/>
  <c r="G851" i="33"/>
  <c r="G852" i="33"/>
  <c r="G853" i="33"/>
  <c r="G854" i="33"/>
  <c r="G855" i="33"/>
  <c r="G856" i="33"/>
  <c r="G857" i="33"/>
  <c r="G858" i="33"/>
  <c r="G829" i="10"/>
  <c r="G830" i="10"/>
  <c r="G831" i="10"/>
  <c r="G832" i="10"/>
  <c r="G833" i="10"/>
  <c r="G824" i="25"/>
  <c r="G825" i="25"/>
  <c r="G826" i="25"/>
  <c r="G827" i="25"/>
  <c r="G828" i="25"/>
  <c r="G829" i="25"/>
  <c r="G830" i="25"/>
  <c r="G831" i="25"/>
  <c r="G832" i="25"/>
  <c r="G833" i="25"/>
  <c r="G834" i="25"/>
  <c r="G835" i="25"/>
  <c r="G836" i="25"/>
  <c r="G837" i="25"/>
  <c r="G838" i="25"/>
  <c r="G839" i="25"/>
  <c r="G840" i="25"/>
  <c r="G841" i="25"/>
  <c r="G842" i="25"/>
  <c r="G843" i="25"/>
  <c r="G844" i="25"/>
  <c r="G845" i="25"/>
  <c r="G846" i="25"/>
  <c r="G847" i="25"/>
  <c r="G848" i="25"/>
  <c r="G849" i="25"/>
  <c r="G850" i="25"/>
  <c r="G851" i="25"/>
  <c r="G852" i="25"/>
  <c r="G853" i="25"/>
  <c r="G854" i="25"/>
  <c r="G855" i="25"/>
  <c r="G856" i="25"/>
  <c r="G857" i="25"/>
  <c r="G858" i="25"/>
  <c r="G859" i="25"/>
  <c r="G860" i="25"/>
  <c r="G861" i="25"/>
  <c r="G862" i="25"/>
  <c r="G863" i="25"/>
  <c r="G864" i="25"/>
  <c r="G865" i="25"/>
  <c r="G866" i="25"/>
  <c r="G867" i="25"/>
  <c r="G868" i="25"/>
  <c r="G869" i="25"/>
  <c r="G870" i="25"/>
  <c r="G871" i="25"/>
  <c r="G872" i="25"/>
  <c r="G873" i="25"/>
  <c r="G874" i="25"/>
  <c r="G875" i="25"/>
  <c r="G876" i="25"/>
  <c r="G877" i="25"/>
  <c r="G878" i="25"/>
  <c r="G879" i="25"/>
  <c r="G880" i="25"/>
  <c r="G881" i="25"/>
  <c r="G882" i="25"/>
  <c r="G883" i="25"/>
  <c r="G884" i="25"/>
  <c r="G885" i="25"/>
  <c r="G886" i="25"/>
  <c r="G887" i="25"/>
  <c r="G888" i="25"/>
  <c r="G889" i="25"/>
  <c r="G890" i="25"/>
  <c r="G809" i="39"/>
  <c r="G810" i="39"/>
  <c r="G811" i="39"/>
  <c r="G812" i="39"/>
  <c r="G813" i="39"/>
  <c r="G814" i="39"/>
  <c r="G815" i="39"/>
  <c r="G816" i="39"/>
  <c r="G817" i="39"/>
  <c r="G818" i="39"/>
  <c r="G819" i="39"/>
  <c r="G820" i="39"/>
  <c r="G821" i="39"/>
  <c r="G879" i="46"/>
  <c r="G880" i="46"/>
  <c r="G822" i="39"/>
  <c r="G823" i="39"/>
  <c r="G824" i="39"/>
  <c r="G825" i="39"/>
  <c r="G826" i="39"/>
  <c r="G827" i="39"/>
  <c r="G828" i="39"/>
  <c r="G829" i="39"/>
  <c r="G830" i="39"/>
  <c r="G831" i="39"/>
  <c r="G832" i="39"/>
  <c r="G833" i="39"/>
  <c r="G834" i="39"/>
  <c r="G835" i="39"/>
  <c r="G836" i="39"/>
  <c r="G837" i="39"/>
  <c r="G838" i="39"/>
  <c r="G839" i="39"/>
  <c r="G840" i="39"/>
  <c r="G841" i="39"/>
  <c r="G842" i="39"/>
  <c r="G800" i="44"/>
  <c r="G801" i="44"/>
  <c r="G893" i="47"/>
  <c r="G894" i="47"/>
  <c r="G895" i="47"/>
  <c r="G896" i="47"/>
  <c r="G897" i="47"/>
  <c r="G898" i="47"/>
  <c r="G899" i="47"/>
  <c r="G900" i="47"/>
  <c r="G901" i="47"/>
  <c r="G902" i="47"/>
  <c r="G903" i="47"/>
  <c r="G904" i="47"/>
  <c r="G763" i="41"/>
  <c r="G764" i="41"/>
  <c r="G765" i="41"/>
  <c r="G766" i="41"/>
  <c r="G767" i="41"/>
  <c r="G768" i="41"/>
  <c r="G769" i="41"/>
  <c r="G770" i="41"/>
  <c r="G771" i="41"/>
  <c r="G772" i="41"/>
  <c r="G773" i="41"/>
  <c r="G774" i="41"/>
  <c r="G775" i="41"/>
  <c r="G776" i="41"/>
  <c r="G777" i="41"/>
  <c r="G778" i="41"/>
  <c r="G779" i="41"/>
  <c r="G780" i="41"/>
  <c r="G781" i="41"/>
  <c r="G782" i="41"/>
  <c r="G783" i="41"/>
  <c r="G784" i="41"/>
  <c r="G785" i="41"/>
  <c r="G786" i="41"/>
  <c r="G787" i="41"/>
  <c r="G788" i="41"/>
  <c r="G702" i="24"/>
  <c r="G703" i="24"/>
  <c r="G704" i="24"/>
  <c r="G705" i="24"/>
  <c r="G706" i="24"/>
  <c r="G707" i="24"/>
  <c r="G708" i="24"/>
  <c r="G709" i="24"/>
  <c r="G710" i="24"/>
  <c r="G711" i="24"/>
  <c r="G712" i="24"/>
  <c r="G847" i="45"/>
  <c r="G848" i="45"/>
  <c r="G849" i="45"/>
  <c r="G739" i="30"/>
  <c r="G740" i="30"/>
  <c r="G741" i="30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6" i="32"/>
  <c r="G767" i="32"/>
  <c r="G768" i="32"/>
  <c r="G769" i="32"/>
  <c r="G770" i="32"/>
  <c r="G771" i="32"/>
  <c r="G772" i="32"/>
  <c r="G773" i="32"/>
  <c r="G774" i="32"/>
  <c r="G775" i="32"/>
  <c r="G776" i="32"/>
  <c r="G777" i="32"/>
  <c r="G778" i="32"/>
  <c r="G779" i="32"/>
  <c r="G780" i="32"/>
  <c r="G781" i="32"/>
  <c r="G782" i="32"/>
  <c r="G783" i="32"/>
  <c r="G784" i="32"/>
  <c r="G785" i="32"/>
  <c r="G716" i="17"/>
  <c r="G717" i="17"/>
  <c r="G718" i="17"/>
  <c r="G719" i="17"/>
  <c r="G720" i="17"/>
  <c r="G721" i="17"/>
  <c r="G722" i="17"/>
  <c r="G685" i="43"/>
  <c r="G686" i="43"/>
  <c r="G687" i="43"/>
  <c r="G686" i="21"/>
  <c r="G687" i="21"/>
  <c r="G688" i="21"/>
  <c r="G689" i="21"/>
  <c r="G690" i="21"/>
  <c r="G691" i="21"/>
  <c r="G692" i="21"/>
  <c r="G693" i="21"/>
  <c r="G694" i="21"/>
  <c r="G695" i="21"/>
  <c r="G696" i="21"/>
  <c r="G697" i="21"/>
  <c r="G698" i="21"/>
  <c r="G699" i="21"/>
  <c r="G700" i="21"/>
  <c r="G701" i="21"/>
  <c r="G702" i="21"/>
  <c r="G703" i="21"/>
  <c r="G704" i="21"/>
  <c r="G705" i="21"/>
  <c r="G706" i="21"/>
  <c r="G707" i="21"/>
  <c r="G708" i="21"/>
  <c r="G709" i="21"/>
  <c r="G710" i="21"/>
  <c r="G711" i="21"/>
  <c r="G712" i="21"/>
  <c r="G713" i="21"/>
  <c r="G714" i="21"/>
  <c r="G715" i="21"/>
  <c r="G716" i="21"/>
  <c r="G717" i="21"/>
  <c r="G718" i="21"/>
  <c r="G719" i="21"/>
  <c r="G720" i="21"/>
  <c r="G721" i="21"/>
  <c r="G722" i="21"/>
  <c r="G723" i="21"/>
  <c r="G724" i="21"/>
  <c r="G725" i="21"/>
  <c r="G726" i="21"/>
  <c r="G727" i="21"/>
  <c r="G728" i="21"/>
  <c r="G786" i="32"/>
  <c r="G787" i="32"/>
  <c r="G788" i="32"/>
  <c r="G789" i="32"/>
  <c r="G790" i="32"/>
  <c r="G791" i="32"/>
  <c r="G792" i="32"/>
  <c r="G793" i="32"/>
  <c r="G794" i="32"/>
  <c r="G795" i="32"/>
  <c r="G796" i="32"/>
  <c r="G797" i="32"/>
  <c r="G798" i="32"/>
  <c r="G799" i="32"/>
  <c r="G800" i="32"/>
  <c r="G801" i="32"/>
  <c r="G802" i="32"/>
  <c r="G803" i="32"/>
  <c r="G804" i="32"/>
  <c r="G805" i="32"/>
  <c r="G806" i="32"/>
  <c r="G807" i="32"/>
  <c r="G808" i="32"/>
  <c r="G809" i="32"/>
  <c r="G810" i="32"/>
  <c r="G811" i="32"/>
  <c r="G812" i="32"/>
  <c r="G813" i="32"/>
  <c r="G814" i="32"/>
  <c r="G815" i="32"/>
  <c r="G816" i="32"/>
  <c r="G817" i="32"/>
  <c r="G818" i="32"/>
  <c r="G819" i="32"/>
  <c r="G820" i="32"/>
  <c r="G821" i="32"/>
  <c r="G822" i="32"/>
  <c r="G756" i="9"/>
  <c r="G700" i="37"/>
  <c r="G701" i="37"/>
  <c r="G702" i="37"/>
  <c r="G703" i="37"/>
  <c r="G704" i="37"/>
  <c r="G705" i="37"/>
  <c r="G706" i="37"/>
  <c r="G707" i="37"/>
  <c r="G708" i="37"/>
  <c r="G709" i="37"/>
  <c r="G710" i="37"/>
  <c r="G711" i="37"/>
  <c r="G712" i="37"/>
  <c r="G713" i="37"/>
  <c r="G714" i="37"/>
  <c r="G715" i="37"/>
  <c r="G716" i="37"/>
  <c r="G814" i="13"/>
  <c r="G815" i="13"/>
  <c r="G816" i="13"/>
  <c r="G817" i="13"/>
  <c r="C19" i="48"/>
  <c r="AC19" i="48"/>
  <c r="G1312" i="15"/>
  <c r="G1313" i="15"/>
  <c r="G1314" i="15"/>
  <c r="G1315" i="15"/>
  <c r="G1316" i="15"/>
  <c r="G1317" i="15"/>
  <c r="G1318" i="15"/>
  <c r="G1319" i="15"/>
  <c r="G1320" i="15"/>
  <c r="G1321" i="15"/>
  <c r="G1322" i="15"/>
  <c r="G1323" i="15"/>
  <c r="G908" i="31"/>
  <c r="G909" i="31"/>
  <c r="G910" i="31"/>
  <c r="G911" i="31"/>
  <c r="G912" i="31"/>
  <c r="G913" i="31"/>
  <c r="G914" i="31"/>
  <c r="G915" i="31"/>
  <c r="G916" i="31"/>
  <c r="G936" i="11"/>
  <c r="G937" i="11"/>
  <c r="G938" i="11"/>
  <c r="G939" i="11"/>
  <c r="G940" i="11"/>
  <c r="G941" i="11"/>
  <c r="G942" i="11"/>
  <c r="G943" i="11"/>
  <c r="G944" i="11"/>
  <c r="G945" i="11"/>
  <c r="G946" i="11"/>
  <c r="G947" i="11"/>
  <c r="G948" i="11"/>
  <c r="G949" i="11"/>
  <c r="G950" i="11"/>
  <c r="G951" i="11"/>
  <c r="G866" i="12"/>
  <c r="G867" i="12"/>
  <c r="G868" i="12"/>
  <c r="G869" i="12"/>
  <c r="G870" i="12"/>
  <c r="G871" i="12"/>
  <c r="G872" i="12"/>
  <c r="G873" i="12"/>
  <c r="G874" i="12"/>
  <c r="G875" i="12"/>
  <c r="G876" i="12"/>
  <c r="G877" i="12"/>
  <c r="G878" i="12"/>
  <c r="G879" i="12"/>
  <c r="G880" i="12"/>
  <c r="G881" i="12"/>
  <c r="G882" i="12"/>
  <c r="G883" i="12"/>
  <c r="G884" i="12"/>
  <c r="G885" i="12"/>
  <c r="G886" i="12"/>
  <c r="G887" i="12"/>
  <c r="G888" i="12"/>
  <c r="G889" i="12"/>
  <c r="G890" i="12"/>
  <c r="G891" i="12"/>
  <c r="G892" i="12"/>
  <c r="G893" i="12"/>
  <c r="G894" i="12"/>
  <c r="G895" i="12"/>
  <c r="G896" i="12"/>
  <c r="G897" i="12"/>
  <c r="G898" i="12"/>
  <c r="G905" i="12"/>
  <c r="G906" i="12"/>
  <c r="G907" i="12"/>
  <c r="G908" i="12"/>
  <c r="G909" i="12"/>
  <c r="G910" i="12"/>
  <c r="G911" i="12"/>
  <c r="G912" i="12"/>
  <c r="G913" i="12"/>
  <c r="G914" i="12"/>
  <c r="G915" i="12"/>
  <c r="G916" i="12"/>
  <c r="G917" i="12"/>
  <c r="G918" i="12"/>
  <c r="G919" i="12"/>
  <c r="G920" i="12"/>
  <c r="G921" i="12"/>
  <c r="G922" i="12"/>
  <c r="G923" i="12"/>
  <c r="G924" i="12"/>
  <c r="G925" i="12"/>
  <c r="G926" i="12"/>
  <c r="G927" i="12"/>
  <c r="G928" i="12"/>
  <c r="G929" i="12"/>
  <c r="G930" i="12"/>
  <c r="G931" i="12"/>
  <c r="G932" i="12"/>
  <c r="G933" i="12"/>
  <c r="G934" i="12"/>
  <c r="G935" i="12"/>
  <c r="G936" i="12"/>
  <c r="G937" i="12"/>
  <c r="G938" i="12"/>
  <c r="G939" i="12"/>
  <c r="G940" i="12"/>
  <c r="G941" i="12"/>
  <c r="G942" i="12"/>
  <c r="G943" i="12"/>
  <c r="G944" i="12"/>
  <c r="G945" i="12"/>
  <c r="G946" i="12"/>
  <c r="G947" i="12"/>
  <c r="G948" i="12"/>
  <c r="G949" i="12"/>
  <c r="G950" i="12"/>
  <c r="G951" i="12"/>
  <c r="G952" i="12"/>
  <c r="G953" i="12"/>
  <c r="G954" i="12"/>
  <c r="G955" i="12"/>
  <c r="G956" i="12"/>
  <c r="G957" i="12"/>
  <c r="G958" i="12"/>
  <c r="G959" i="12"/>
  <c r="G960" i="12"/>
  <c r="G961" i="12"/>
  <c r="G962" i="12"/>
  <c r="G963" i="12"/>
  <c r="G964" i="12"/>
  <c r="G965" i="12"/>
  <c r="G966" i="12"/>
  <c r="G967" i="12"/>
  <c r="G968" i="12"/>
  <c r="G969" i="12"/>
  <c r="G970" i="12"/>
  <c r="G971" i="12"/>
  <c r="G972" i="12"/>
  <c r="G973" i="12"/>
  <c r="G974" i="12"/>
  <c r="G975" i="12"/>
  <c r="G976" i="12"/>
  <c r="G977" i="12"/>
  <c r="G978" i="12"/>
  <c r="G979" i="12"/>
  <c r="G980" i="12"/>
  <c r="G981" i="12"/>
  <c r="G982" i="12"/>
  <c r="G983" i="12"/>
  <c r="G984" i="12"/>
  <c r="G985" i="12"/>
  <c r="G986" i="12"/>
  <c r="G987" i="12"/>
  <c r="G988" i="12"/>
  <c r="G989" i="12"/>
  <c r="G990" i="12"/>
  <c r="G991" i="12"/>
  <c r="G992" i="12"/>
  <c r="G993" i="12"/>
  <c r="G994" i="12"/>
  <c r="G995" i="12"/>
  <c r="G996" i="12"/>
  <c r="G997" i="12"/>
  <c r="G998" i="12"/>
  <c r="G999" i="12"/>
  <c r="G1000" i="12"/>
  <c r="G1001" i="12"/>
  <c r="G1002" i="12"/>
  <c r="G1003" i="12"/>
  <c r="G1004" i="12"/>
  <c r="G1005" i="12"/>
  <c r="G1006" i="12"/>
  <c r="G1007" i="12"/>
  <c r="G1008" i="12"/>
  <c r="G1009" i="12"/>
  <c r="G1010" i="12"/>
  <c r="G1011" i="12"/>
  <c r="G1012" i="12"/>
  <c r="G1013" i="12"/>
  <c r="G1014" i="12"/>
  <c r="G1015" i="12"/>
  <c r="G1016" i="12"/>
  <c r="G1017" i="12"/>
  <c r="G1018" i="12"/>
  <c r="G1019" i="12"/>
  <c r="G1020" i="12"/>
  <c r="G1021" i="12"/>
  <c r="G1022" i="12"/>
  <c r="G1023" i="12"/>
  <c r="G1024" i="12"/>
  <c r="G1025" i="12"/>
  <c r="G1026" i="12"/>
  <c r="G1027" i="12"/>
  <c r="G1028" i="12"/>
  <c r="G1029" i="12"/>
  <c r="G1030" i="12"/>
  <c r="G1031" i="12"/>
  <c r="G1032" i="12"/>
  <c r="G1033" i="12"/>
  <c r="G1034" i="12"/>
  <c r="G1035" i="12"/>
  <c r="G1036" i="12"/>
  <c r="G1037" i="12"/>
  <c r="G1038" i="12"/>
  <c r="G1039" i="12"/>
  <c r="G1040" i="12"/>
  <c r="G1041" i="12"/>
  <c r="G1042" i="12"/>
  <c r="G1043" i="12"/>
  <c r="G1044" i="12"/>
  <c r="G1045" i="12"/>
  <c r="G1046" i="12"/>
  <c r="G1047" i="12"/>
  <c r="G1048" i="12"/>
  <c r="G1049" i="12"/>
  <c r="G1050" i="12"/>
  <c r="G1051" i="12"/>
  <c r="G1052" i="12"/>
  <c r="G1053" i="12"/>
  <c r="G1054" i="12"/>
  <c r="G1055" i="12"/>
  <c r="G1056" i="12"/>
  <c r="G1057" i="12"/>
  <c r="G1058" i="12"/>
  <c r="G1059" i="12"/>
  <c r="G1060" i="12"/>
  <c r="G1061" i="12"/>
  <c r="G1062" i="12"/>
  <c r="G1063" i="12"/>
  <c r="G1064" i="12"/>
  <c r="G1065" i="12"/>
  <c r="G1066" i="12"/>
  <c r="G1067" i="12"/>
  <c r="G1068" i="12"/>
  <c r="G1069" i="12"/>
  <c r="G1070" i="12"/>
  <c r="G1071" i="12"/>
  <c r="G1072" i="12"/>
  <c r="G1073" i="12"/>
  <c r="G1074" i="12"/>
  <c r="G1075" i="12"/>
  <c r="G1076" i="12"/>
  <c r="G1077" i="12"/>
  <c r="G1078" i="12"/>
  <c r="G1079" i="12"/>
  <c r="G1080" i="12"/>
  <c r="G1081" i="12"/>
  <c r="G1082" i="12"/>
  <c r="G1083" i="12"/>
  <c r="G1084" i="12"/>
  <c r="G1085" i="12"/>
  <c r="G1086" i="12"/>
  <c r="G1087" i="12"/>
  <c r="G1088" i="12"/>
  <c r="G1089" i="12"/>
  <c r="G1090" i="12"/>
  <c r="G1091" i="12"/>
  <c r="G1092" i="12"/>
  <c r="G1093" i="12"/>
  <c r="G1094" i="12"/>
  <c r="G1095" i="12"/>
  <c r="G1096" i="12"/>
  <c r="G1097" i="12"/>
  <c r="G1098" i="12"/>
  <c r="G1099" i="12"/>
  <c r="G1100" i="12"/>
  <c r="G1101" i="12"/>
  <c r="G1102" i="12"/>
  <c r="G1103" i="12"/>
  <c r="G1104" i="12"/>
  <c r="G1105" i="12"/>
  <c r="G1106" i="12"/>
  <c r="G1107" i="12"/>
  <c r="G1108" i="12"/>
  <c r="G1109" i="12"/>
  <c r="G1110" i="12"/>
  <c r="G1111" i="12"/>
  <c r="G1112" i="12"/>
  <c r="G1113" i="12"/>
  <c r="G1114" i="12"/>
  <c r="G1115" i="12"/>
  <c r="G1116" i="12"/>
  <c r="G1117" i="12"/>
  <c r="G1118" i="12"/>
  <c r="G1119" i="12"/>
  <c r="G1120" i="12"/>
  <c r="G1121" i="12"/>
  <c r="G1122" i="12"/>
  <c r="G1123" i="12"/>
  <c r="G1124" i="12"/>
  <c r="G1125" i="12"/>
  <c r="G1126" i="12"/>
  <c r="G1127" i="12"/>
  <c r="G1128" i="12"/>
  <c r="G1129" i="12"/>
  <c r="G1130" i="12"/>
  <c r="G1131" i="12"/>
  <c r="G1132" i="12"/>
  <c r="G1133" i="12"/>
  <c r="G1134" i="12"/>
  <c r="G1135" i="12"/>
  <c r="G1136" i="12"/>
  <c r="G1137" i="12"/>
  <c r="G1138" i="12"/>
  <c r="G1139" i="12"/>
  <c r="G1140" i="12"/>
  <c r="G1141" i="12"/>
  <c r="G1142" i="12"/>
  <c r="G1143" i="12"/>
  <c r="G1144" i="12"/>
  <c r="G1145" i="12"/>
  <c r="G1146" i="12"/>
  <c r="G1147" i="12"/>
  <c r="G1148" i="12"/>
  <c r="G1149" i="12"/>
  <c r="G1150" i="12"/>
  <c r="G1151" i="12"/>
  <c r="G1152" i="12"/>
  <c r="G1153" i="12"/>
  <c r="G1154" i="12"/>
  <c r="G1155" i="12"/>
  <c r="G1156" i="12"/>
  <c r="G1157" i="12"/>
  <c r="G1158" i="12"/>
  <c r="G1159" i="12"/>
  <c r="G1160" i="12"/>
  <c r="G1161" i="12"/>
  <c r="G1162" i="12"/>
  <c r="G1163" i="12"/>
  <c r="G1164" i="12"/>
  <c r="G1165" i="12"/>
  <c r="G1166" i="12"/>
  <c r="G1167" i="12"/>
  <c r="G1168" i="12"/>
  <c r="G1169" i="12"/>
  <c r="G1170" i="12"/>
  <c r="G1171" i="12"/>
  <c r="G1172" i="12"/>
  <c r="G1173" i="12"/>
  <c r="G1174" i="12"/>
  <c r="G1175" i="12"/>
  <c r="G1176" i="12"/>
  <c r="G1177" i="12"/>
  <c r="G1178" i="12"/>
  <c r="G1179" i="12"/>
  <c r="G1180" i="12"/>
  <c r="G1181" i="12"/>
  <c r="G1182" i="12"/>
  <c r="G1183" i="12"/>
  <c r="G1184" i="12"/>
  <c r="G1185" i="12"/>
  <c r="G1186" i="12"/>
  <c r="G1187" i="12"/>
  <c r="G1188" i="12"/>
  <c r="G1189" i="12"/>
  <c r="G1190" i="12"/>
  <c r="G1191" i="12"/>
  <c r="G1192" i="12"/>
  <c r="G1193" i="12"/>
  <c r="G1194" i="12"/>
  <c r="G1195" i="12"/>
  <c r="G1196" i="12"/>
  <c r="G1197" i="12"/>
  <c r="G1198" i="12"/>
  <c r="G1199" i="12"/>
  <c r="G1200" i="12"/>
  <c r="G1201" i="12"/>
  <c r="G1202" i="12"/>
  <c r="G1203" i="12"/>
  <c r="G1204" i="12"/>
  <c r="G1205" i="12"/>
  <c r="G1206" i="12"/>
  <c r="G1207" i="12"/>
  <c r="G1208" i="12"/>
  <c r="G1209" i="12"/>
  <c r="G1210" i="12"/>
  <c r="G1211" i="12"/>
  <c r="G1212" i="12"/>
  <c r="G1213" i="12"/>
  <c r="G1214" i="12"/>
  <c r="G1215" i="12"/>
  <c r="G1216" i="12"/>
  <c r="G1217" i="12"/>
  <c r="G1218" i="12"/>
  <c r="G1219" i="12"/>
  <c r="G1220" i="12"/>
  <c r="G1221" i="12"/>
  <c r="G1222" i="12"/>
  <c r="G1223" i="12"/>
  <c r="G1224" i="12"/>
  <c r="G1225" i="12"/>
  <c r="G1226" i="12"/>
  <c r="G1227" i="12"/>
  <c r="G1228" i="12"/>
  <c r="G1229" i="12"/>
  <c r="G1230" i="12"/>
  <c r="G1231" i="12"/>
  <c r="G1232" i="12"/>
  <c r="G1233" i="12"/>
  <c r="G1234" i="12"/>
  <c r="G1235" i="12"/>
  <c r="G1236" i="12"/>
  <c r="G1237" i="12"/>
  <c r="G1238" i="12"/>
  <c r="G1239" i="12"/>
  <c r="G1240" i="12"/>
  <c r="G1241" i="12"/>
  <c r="G1242" i="12"/>
  <c r="G1243" i="12"/>
  <c r="G1244" i="12"/>
  <c r="G1245" i="12"/>
  <c r="G1246" i="12"/>
  <c r="G1247" i="12"/>
  <c r="G1248" i="12"/>
  <c r="G1249" i="12"/>
  <c r="G1250" i="12"/>
  <c r="G1251" i="12"/>
  <c r="G1252" i="12"/>
  <c r="G1253" i="12"/>
  <c r="G1254" i="12"/>
  <c r="G1255" i="12"/>
  <c r="G1256" i="12"/>
  <c r="G1257" i="12"/>
  <c r="G1258" i="12"/>
  <c r="G1259" i="12"/>
  <c r="G1260" i="12"/>
  <c r="G1261" i="12"/>
  <c r="G1262" i="12"/>
  <c r="G1263" i="12"/>
  <c r="G1264" i="12"/>
  <c r="G1265" i="12"/>
  <c r="G1266" i="12"/>
  <c r="G1267" i="12"/>
  <c r="G1268" i="12"/>
  <c r="G1269" i="12"/>
  <c r="G1270" i="12"/>
  <c r="G1271" i="12"/>
  <c r="G1272" i="12"/>
  <c r="G1273" i="12"/>
  <c r="G1274" i="12"/>
  <c r="G1275" i="12"/>
  <c r="G1276" i="12"/>
  <c r="G1277" i="12"/>
  <c r="G1278" i="12"/>
  <c r="G1279" i="12"/>
  <c r="G1280" i="12"/>
  <c r="G1281" i="12"/>
  <c r="G1282" i="12"/>
  <c r="G1283" i="12"/>
  <c r="G1284" i="12"/>
  <c r="G1285" i="12"/>
  <c r="G1286" i="12"/>
  <c r="G1287" i="12"/>
  <c r="G1288" i="12"/>
  <c r="G1289" i="12"/>
  <c r="G1290" i="12"/>
  <c r="G1291" i="12"/>
  <c r="G1292" i="12"/>
  <c r="G1293" i="12"/>
  <c r="G1294" i="12"/>
  <c r="G1295" i="12"/>
  <c r="G1296" i="12"/>
  <c r="G1297" i="12"/>
  <c r="G1298" i="12"/>
  <c r="G1299" i="12"/>
  <c r="G1300" i="12"/>
  <c r="G1301" i="12"/>
  <c r="G1302" i="12"/>
  <c r="G891" i="25"/>
  <c r="G892" i="25"/>
  <c r="G893" i="25"/>
  <c r="G894" i="25"/>
  <c r="G895" i="25"/>
  <c r="C9" i="48"/>
  <c r="AC9" i="48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940" i="8"/>
  <c r="G941" i="8"/>
  <c r="G942" i="8"/>
  <c r="G943" i="8"/>
  <c r="G944" i="8"/>
  <c r="G945" i="8"/>
  <c r="G946" i="8"/>
  <c r="G947" i="8"/>
  <c r="G948" i="8"/>
  <c r="G949" i="8"/>
  <c r="G950" i="8"/>
  <c r="G951" i="8"/>
  <c r="G952" i="8"/>
  <c r="G953" i="8"/>
  <c r="G1040" i="19"/>
  <c r="G1041" i="19"/>
  <c r="G1042" i="19"/>
  <c r="G1043" i="19"/>
  <c r="G1044" i="19"/>
  <c r="G1045" i="19"/>
  <c r="G1046" i="19"/>
  <c r="G1047" i="19"/>
  <c r="G1048" i="19"/>
  <c r="G1049" i="19"/>
  <c r="G1050" i="19"/>
  <c r="G1051" i="19"/>
  <c r="G1052" i="19"/>
  <c r="G1053" i="19"/>
  <c r="C14" i="48"/>
  <c r="AC14" i="48"/>
  <c r="G1303" i="12"/>
  <c r="G1304" i="12"/>
  <c r="G1305" i="12"/>
  <c r="G1306" i="12"/>
  <c r="G1307" i="12"/>
  <c r="G1308" i="12"/>
  <c r="G1309" i="12"/>
  <c r="G1310" i="12"/>
  <c r="G1311" i="12"/>
  <c r="G925" i="34"/>
  <c r="G926" i="34"/>
  <c r="G927" i="34"/>
  <c r="G928" i="34"/>
  <c r="G929" i="34"/>
  <c r="G930" i="34"/>
  <c r="G931" i="34"/>
  <c r="G932" i="34"/>
  <c r="G933" i="34"/>
  <c r="G934" i="34"/>
  <c r="G935" i="34"/>
  <c r="G936" i="34"/>
  <c r="G937" i="34"/>
  <c r="G938" i="34"/>
  <c r="G939" i="34"/>
  <c r="G940" i="34"/>
  <c r="G941" i="34"/>
  <c r="G942" i="34"/>
  <c r="G943" i="34"/>
  <c r="G944" i="34"/>
  <c r="G945" i="34"/>
  <c r="G946" i="34"/>
  <c r="G947" i="34"/>
  <c r="G948" i="34"/>
  <c r="G949" i="34"/>
  <c r="G950" i="34"/>
  <c r="G951" i="34"/>
  <c r="G859" i="33"/>
  <c r="G860" i="33"/>
  <c r="G861" i="33"/>
  <c r="G862" i="33"/>
  <c r="G863" i="33"/>
  <c r="G864" i="33"/>
  <c r="G856" i="35"/>
  <c r="G857" i="35"/>
  <c r="G858" i="35"/>
  <c r="G859" i="35"/>
  <c r="G860" i="35"/>
  <c r="G861" i="35"/>
  <c r="G862" i="35"/>
  <c r="G863" i="35"/>
  <c r="G905" i="42"/>
  <c r="G906" i="42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02" i="44"/>
  <c r="G803" i="44"/>
  <c r="G804" i="44"/>
  <c r="G805" i="44"/>
  <c r="G806" i="44"/>
  <c r="G807" i="44"/>
  <c r="G808" i="44"/>
  <c r="G809" i="44"/>
  <c r="G810" i="44"/>
  <c r="G811" i="44"/>
  <c r="G812" i="44"/>
  <c r="G813" i="44"/>
  <c r="G814" i="44"/>
  <c r="G815" i="44"/>
  <c r="G816" i="44"/>
  <c r="G817" i="44"/>
  <c r="G818" i="44"/>
  <c r="G819" i="44"/>
  <c r="G820" i="44"/>
  <c r="G821" i="44"/>
  <c r="G822" i="44"/>
  <c r="G823" i="44"/>
  <c r="G824" i="44"/>
  <c r="G825" i="44"/>
  <c r="G826" i="44"/>
  <c r="G827" i="44"/>
  <c r="G828" i="44"/>
  <c r="G829" i="44"/>
  <c r="G830" i="44"/>
  <c r="G831" i="44"/>
  <c r="G832" i="44"/>
  <c r="G713" i="24"/>
  <c r="G714" i="24"/>
  <c r="G715" i="24"/>
  <c r="G716" i="24"/>
  <c r="G717" i="24"/>
  <c r="G718" i="24"/>
  <c r="G719" i="24"/>
  <c r="G720" i="24"/>
  <c r="G721" i="24"/>
  <c r="G722" i="24"/>
  <c r="G723" i="24"/>
  <c r="G724" i="24"/>
  <c r="G725" i="24"/>
  <c r="G726" i="24"/>
  <c r="G727" i="24"/>
  <c r="G728" i="24"/>
  <c r="G729" i="24"/>
  <c r="G730" i="24"/>
  <c r="G731" i="24"/>
  <c r="G732" i="24"/>
  <c r="G733" i="24"/>
  <c r="G734" i="24"/>
  <c r="G735" i="24"/>
  <c r="G736" i="24"/>
  <c r="G737" i="24"/>
  <c r="G738" i="24"/>
  <c r="G739" i="24"/>
  <c r="G740" i="24"/>
  <c r="G881" i="46"/>
  <c r="G882" i="46"/>
  <c r="G883" i="46"/>
  <c r="G884" i="46"/>
  <c r="G885" i="46"/>
  <c r="G886" i="46"/>
  <c r="G887" i="46"/>
  <c r="G888" i="46"/>
  <c r="G889" i="46"/>
  <c r="G890" i="46"/>
  <c r="G891" i="46"/>
  <c r="G892" i="46"/>
  <c r="G893" i="46"/>
  <c r="G894" i="46"/>
  <c r="G895" i="46"/>
  <c r="G896" i="46"/>
  <c r="G897" i="46"/>
  <c r="G898" i="46"/>
  <c r="G899" i="46"/>
  <c r="G900" i="46"/>
  <c r="G901" i="46"/>
  <c r="G902" i="46"/>
  <c r="G903" i="46"/>
  <c r="G904" i="46"/>
  <c r="G905" i="46"/>
  <c r="G906" i="46"/>
  <c r="G907" i="46"/>
  <c r="G908" i="46"/>
  <c r="G909" i="46"/>
  <c r="G910" i="46"/>
  <c r="G911" i="46"/>
  <c r="G912" i="46"/>
  <c r="G913" i="46"/>
  <c r="G914" i="46"/>
  <c r="G915" i="46"/>
  <c r="G916" i="46"/>
  <c r="G917" i="46"/>
  <c r="G918" i="46"/>
  <c r="G919" i="46"/>
  <c r="G920" i="46"/>
  <c r="G921" i="46"/>
  <c r="G905" i="47"/>
  <c r="G906" i="47"/>
  <c r="G789" i="41"/>
  <c r="G790" i="41"/>
  <c r="G791" i="41"/>
  <c r="G792" i="41"/>
  <c r="G793" i="41"/>
  <c r="G794" i="41"/>
  <c r="G795" i="41"/>
  <c r="G796" i="41"/>
  <c r="G797" i="41"/>
  <c r="G798" i="41"/>
  <c r="G799" i="41"/>
  <c r="G800" i="41"/>
  <c r="G801" i="41"/>
  <c r="G802" i="41"/>
  <c r="G803" i="41"/>
  <c r="G804" i="41"/>
  <c r="G805" i="41"/>
  <c r="G806" i="41"/>
  <c r="G807" i="41"/>
  <c r="G808" i="41"/>
  <c r="G809" i="41"/>
  <c r="G810" i="41"/>
  <c r="G811" i="41"/>
  <c r="G812" i="41"/>
  <c r="G813" i="41"/>
  <c r="G814" i="41"/>
  <c r="G729" i="21"/>
  <c r="G730" i="21"/>
  <c r="G731" i="21"/>
  <c r="G732" i="21"/>
  <c r="G733" i="21"/>
  <c r="G734" i="21"/>
  <c r="G735" i="21"/>
  <c r="G736" i="21"/>
  <c r="G737" i="21"/>
  <c r="G738" i="21"/>
  <c r="G739" i="21"/>
  <c r="G740" i="21"/>
  <c r="G741" i="21"/>
  <c r="G742" i="21"/>
  <c r="G743" i="21"/>
  <c r="G744" i="21"/>
  <c r="G745" i="21"/>
  <c r="G746" i="21"/>
  <c r="G747" i="21"/>
  <c r="G748" i="21"/>
  <c r="G749" i="21"/>
  <c r="G750" i="21"/>
  <c r="G751" i="21"/>
  <c r="G752" i="21"/>
  <c r="G753" i="21"/>
  <c r="G754" i="21"/>
  <c r="G755" i="21"/>
  <c r="G756" i="21"/>
  <c r="G757" i="21"/>
  <c r="G758" i="21"/>
  <c r="G759" i="21"/>
  <c r="G760" i="21"/>
  <c r="G761" i="21"/>
  <c r="G762" i="21"/>
  <c r="G763" i="21"/>
  <c r="G764" i="21"/>
  <c r="G765" i="21"/>
  <c r="G766" i="21"/>
  <c r="G767" i="21"/>
  <c r="G768" i="21"/>
  <c r="G769" i="21"/>
  <c r="G850" i="45"/>
  <c r="G851" i="45"/>
  <c r="G742" i="30"/>
  <c r="G743" i="30"/>
  <c r="G744" i="30"/>
  <c r="G745" i="30"/>
  <c r="G746" i="30"/>
  <c r="G747" i="30"/>
  <c r="G748" i="30"/>
  <c r="G749" i="30"/>
  <c r="G750" i="30"/>
  <c r="G751" i="30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823" i="32"/>
  <c r="G824" i="32"/>
  <c r="G825" i="32"/>
  <c r="G826" i="32"/>
  <c r="G827" i="32"/>
  <c r="G828" i="32"/>
  <c r="G829" i="32"/>
  <c r="G830" i="32"/>
  <c r="G831" i="32"/>
  <c r="G832" i="32"/>
  <c r="G833" i="32"/>
  <c r="G834" i="32"/>
  <c r="G835" i="32"/>
  <c r="G836" i="32"/>
  <c r="G688" i="43"/>
  <c r="G689" i="43"/>
  <c r="G690" i="43"/>
  <c r="G691" i="43"/>
  <c r="G692" i="43"/>
  <c r="G693" i="43"/>
  <c r="G694" i="43"/>
  <c r="G695" i="43"/>
  <c r="G696" i="43"/>
  <c r="G697" i="43"/>
  <c r="G698" i="43"/>
  <c r="G699" i="43"/>
  <c r="G700" i="43"/>
  <c r="G701" i="43"/>
  <c r="G702" i="43"/>
  <c r="G703" i="43"/>
  <c r="G704" i="43"/>
  <c r="G705" i="43"/>
  <c r="G706" i="43"/>
  <c r="G707" i="43"/>
  <c r="G708" i="43"/>
  <c r="G709" i="43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7" i="9"/>
  <c r="G758" i="9"/>
  <c r="G759" i="9"/>
  <c r="G760" i="9"/>
  <c r="G761" i="9"/>
  <c r="G762" i="9"/>
  <c r="G763" i="9"/>
  <c r="G764" i="9"/>
  <c r="G717" i="37"/>
  <c r="G718" i="37"/>
  <c r="G719" i="37"/>
  <c r="G720" i="37"/>
  <c r="G721" i="37"/>
  <c r="G722" i="37"/>
  <c r="G723" i="37"/>
  <c r="G685" i="20"/>
  <c r="G686" i="20"/>
  <c r="G687" i="20"/>
  <c r="G688" i="20"/>
  <c r="G689" i="20"/>
  <c r="G690" i="20"/>
  <c r="G691" i="20"/>
  <c r="G692" i="20"/>
  <c r="G693" i="20"/>
  <c r="G694" i="20"/>
  <c r="G695" i="20"/>
  <c r="G696" i="20"/>
  <c r="G697" i="20"/>
  <c r="G698" i="20"/>
  <c r="G699" i="20"/>
  <c r="G818" i="13"/>
  <c r="G819" i="13"/>
  <c r="G820" i="13"/>
  <c r="G821" i="13"/>
  <c r="G822" i="13"/>
  <c r="G823" i="13"/>
  <c r="G824" i="13"/>
  <c r="G825" i="13"/>
  <c r="G826" i="13"/>
  <c r="G827" i="13"/>
  <c r="G828" i="13"/>
  <c r="G829" i="13"/>
  <c r="G830" i="13"/>
  <c r="G831" i="13"/>
  <c r="G832" i="13"/>
  <c r="G833" i="13"/>
  <c r="G834" i="13"/>
  <c r="G835" i="13"/>
  <c r="G836" i="13"/>
  <c r="G837" i="13"/>
  <c r="G838" i="13"/>
  <c r="G739" i="16"/>
  <c r="G740" i="16"/>
  <c r="G741" i="16"/>
  <c r="G742" i="16"/>
  <c r="G743" i="16"/>
  <c r="G744" i="16"/>
  <c r="G745" i="16"/>
  <c r="G746" i="16"/>
  <c r="G747" i="16"/>
  <c r="G748" i="16"/>
  <c r="G749" i="16"/>
  <c r="G750" i="16"/>
  <c r="G751" i="16"/>
  <c r="G752" i="16"/>
  <c r="G753" i="16"/>
  <c r="G917" i="31"/>
  <c r="G918" i="31"/>
  <c r="G919" i="31"/>
  <c r="G920" i="31"/>
  <c r="G921" i="31"/>
  <c r="G922" i="31"/>
  <c r="G923" i="31"/>
  <c r="G924" i="31"/>
  <c r="G925" i="31"/>
  <c r="G926" i="31"/>
  <c r="G927" i="31"/>
  <c r="G928" i="31"/>
  <c r="G929" i="31"/>
  <c r="G930" i="31"/>
  <c r="G931" i="31"/>
  <c r="G932" i="31"/>
  <c r="G933" i="31"/>
  <c r="G934" i="31"/>
  <c r="G935" i="31"/>
  <c r="G936" i="31"/>
  <c r="G937" i="31"/>
  <c r="G938" i="31"/>
  <c r="G939" i="31"/>
  <c r="G940" i="31"/>
  <c r="G941" i="31"/>
  <c r="G942" i="31"/>
  <c r="G943" i="31"/>
  <c r="G944" i="31"/>
  <c r="G945" i="31"/>
  <c r="G946" i="31"/>
  <c r="G947" i="31"/>
  <c r="G948" i="31"/>
  <c r="G949" i="31"/>
  <c r="G950" i="31"/>
  <c r="G951" i="31"/>
  <c r="G952" i="31"/>
  <c r="G953" i="31"/>
  <c r="G954" i="31"/>
  <c r="G955" i="31"/>
  <c r="G956" i="31"/>
  <c r="G957" i="31"/>
  <c r="G958" i="31"/>
  <c r="G959" i="31"/>
  <c r="G960" i="31"/>
  <c r="G961" i="31"/>
  <c r="G962" i="31"/>
  <c r="G963" i="31"/>
  <c r="G964" i="31"/>
  <c r="G965" i="31"/>
  <c r="G966" i="31"/>
  <c r="G967" i="31"/>
  <c r="G968" i="31"/>
  <c r="G969" i="31"/>
  <c r="G970" i="31"/>
  <c r="G971" i="31"/>
  <c r="G972" i="31"/>
  <c r="G973" i="31"/>
  <c r="G974" i="31"/>
  <c r="G975" i="31"/>
  <c r="G976" i="31"/>
  <c r="G977" i="31"/>
  <c r="G978" i="31"/>
  <c r="G979" i="31"/>
  <c r="G980" i="31"/>
  <c r="G981" i="31"/>
  <c r="G982" i="31"/>
  <c r="G983" i="31"/>
  <c r="G984" i="31"/>
  <c r="G985" i="31"/>
  <c r="G986" i="31"/>
  <c r="G987" i="31"/>
  <c r="G988" i="31"/>
  <c r="G989" i="31"/>
  <c r="G990" i="31"/>
  <c r="G991" i="31"/>
  <c r="G992" i="31"/>
  <c r="G993" i="31"/>
  <c r="G994" i="31"/>
  <c r="G995" i="31"/>
  <c r="G996" i="31"/>
  <c r="G997" i="31"/>
  <c r="G998" i="31"/>
  <c r="G999" i="31"/>
  <c r="G1000" i="31"/>
  <c r="G1001" i="31"/>
  <c r="G1002" i="31"/>
  <c r="G1003" i="31"/>
  <c r="G1004" i="31"/>
  <c r="G1005" i="31"/>
  <c r="G1006" i="31"/>
  <c r="G1007" i="31"/>
  <c r="G1008" i="31"/>
  <c r="G1009" i="31"/>
  <c r="G1010" i="31"/>
  <c r="G1011" i="31"/>
  <c r="G1012" i="31"/>
  <c r="G1013" i="31"/>
  <c r="G1014" i="31"/>
  <c r="G1015" i="31"/>
  <c r="G1016" i="31"/>
  <c r="G1017" i="31"/>
  <c r="G1018" i="31"/>
  <c r="G1019" i="31"/>
  <c r="G1020" i="31"/>
  <c r="G1021" i="31"/>
  <c r="G1022" i="31"/>
  <c r="G1023" i="31"/>
  <c r="G1024" i="31"/>
  <c r="G1025" i="31"/>
  <c r="G1026" i="31"/>
  <c r="G1027" i="31"/>
  <c r="G1028" i="31"/>
  <c r="G1029" i="31"/>
  <c r="G1030" i="31"/>
  <c r="G1031" i="31"/>
  <c r="G1032" i="31"/>
  <c r="G1033" i="31"/>
  <c r="G1034" i="31"/>
  <c r="G1035" i="31"/>
  <c r="G1036" i="31"/>
  <c r="G1037" i="31"/>
  <c r="G1038" i="31"/>
  <c r="G1039" i="31"/>
  <c r="G1040" i="31"/>
  <c r="G1041" i="31"/>
  <c r="G1042" i="31"/>
  <c r="G1043" i="31"/>
  <c r="G1044" i="31"/>
  <c r="G1045" i="31"/>
  <c r="G1046" i="31"/>
  <c r="G1047" i="31"/>
  <c r="G1048" i="31"/>
  <c r="G1049" i="31"/>
  <c r="G1050" i="31"/>
  <c r="G1051" i="31"/>
  <c r="G1052" i="31"/>
  <c r="G1053" i="31"/>
  <c r="G1054" i="31"/>
  <c r="G1055" i="31"/>
  <c r="G1056" i="31"/>
  <c r="G1057" i="31"/>
  <c r="G1058" i="31"/>
  <c r="G1059" i="31"/>
  <c r="G1060" i="31"/>
  <c r="G1061" i="31"/>
  <c r="G1062" i="31"/>
  <c r="G1063" i="31"/>
  <c r="G1064" i="31"/>
  <c r="G1065" i="31"/>
  <c r="G1066" i="31"/>
  <c r="G1067" i="31"/>
  <c r="G1068" i="31"/>
  <c r="G1069" i="31"/>
  <c r="G1070" i="31"/>
  <c r="G1071" i="31"/>
  <c r="G1072" i="31"/>
  <c r="G1073" i="31"/>
  <c r="G1074" i="31"/>
  <c r="G1075" i="31"/>
  <c r="G1076" i="31"/>
  <c r="G1077" i="31"/>
  <c r="G1078" i="31"/>
  <c r="G1079" i="31"/>
  <c r="G1080" i="31"/>
  <c r="G1081" i="31"/>
  <c r="G1082" i="31"/>
  <c r="G1083" i="31"/>
  <c r="G1084" i="31"/>
  <c r="G1085" i="31"/>
  <c r="G1086" i="31"/>
  <c r="G1087" i="31"/>
  <c r="G1088" i="31"/>
  <c r="G1089" i="31"/>
  <c r="G1090" i="31"/>
  <c r="G1091" i="31"/>
  <c r="G1092" i="31"/>
  <c r="G1093" i="31"/>
  <c r="G1094" i="31"/>
  <c r="G1095" i="31"/>
  <c r="G1096" i="31"/>
  <c r="G1097" i="31"/>
  <c r="G1098" i="31"/>
  <c r="G1099" i="31"/>
  <c r="G1100" i="31"/>
  <c r="G1101" i="31"/>
  <c r="G1102" i="31"/>
  <c r="G1103" i="31"/>
  <c r="G1104" i="31"/>
  <c r="G1105" i="31"/>
  <c r="G1106" i="31"/>
  <c r="G1107" i="31"/>
  <c r="G1108" i="31"/>
  <c r="G1109" i="31"/>
  <c r="G1110" i="31"/>
  <c r="G1111" i="31"/>
  <c r="G1112" i="31"/>
  <c r="G1113" i="31"/>
  <c r="G1114" i="31"/>
  <c r="G1115" i="31"/>
  <c r="G1116" i="31"/>
  <c r="G1117" i="31"/>
  <c r="G1118" i="31"/>
  <c r="G1119" i="31"/>
  <c r="G1120" i="31"/>
  <c r="G1121" i="31"/>
  <c r="G1122" i="31"/>
  <c r="G1123" i="31"/>
  <c r="G1124" i="31"/>
  <c r="G1125" i="31"/>
  <c r="G1126" i="31"/>
  <c r="G1127" i="31"/>
  <c r="G1128" i="31"/>
  <c r="G1129" i="31"/>
  <c r="G1130" i="31"/>
  <c r="G1131" i="31"/>
  <c r="G1132" i="31"/>
  <c r="G1133" i="31"/>
  <c r="G1134" i="31"/>
  <c r="G1135" i="31"/>
  <c r="G1136" i="31"/>
  <c r="G1137" i="31"/>
  <c r="G1138" i="31"/>
  <c r="G1139" i="31"/>
  <c r="G1140" i="31"/>
  <c r="G1141" i="31"/>
  <c r="G1142" i="31"/>
  <c r="G1143" i="31"/>
  <c r="G1144" i="31"/>
  <c r="G1145" i="31"/>
  <c r="G1146" i="31"/>
  <c r="G1147" i="31"/>
  <c r="G1148" i="31"/>
  <c r="G1149" i="31"/>
  <c r="G1150" i="31"/>
  <c r="G1151" i="31"/>
  <c r="G1152" i="31"/>
  <c r="G1153" i="31"/>
  <c r="G1154" i="31"/>
  <c r="G1155" i="31"/>
  <c r="G1156" i="31"/>
  <c r="G1157" i="31"/>
  <c r="G1158" i="31"/>
  <c r="G1159" i="31"/>
  <c r="G1160" i="31"/>
  <c r="G1161" i="31"/>
  <c r="G1162" i="31"/>
  <c r="G1163" i="31"/>
  <c r="G1164" i="31"/>
  <c r="G1165" i="31"/>
  <c r="G1166" i="31"/>
  <c r="G1167" i="31"/>
  <c r="G1168" i="31"/>
  <c r="G1169" i="31"/>
  <c r="G1170" i="31"/>
  <c r="G1171" i="31"/>
  <c r="G1172" i="31"/>
  <c r="G1173" i="31"/>
  <c r="G1174" i="31"/>
  <c r="G1175" i="31"/>
  <c r="G1176" i="31"/>
  <c r="G1177" i="31"/>
  <c r="G1178" i="31"/>
  <c r="G1179" i="31"/>
  <c r="G1180" i="31"/>
  <c r="G1181" i="31"/>
  <c r="G1182" i="31"/>
  <c r="G1183" i="31"/>
  <c r="G1184" i="31"/>
  <c r="G1185" i="31"/>
  <c r="G1186" i="31"/>
  <c r="G1187" i="31"/>
  <c r="G1188" i="31"/>
  <c r="G1189" i="31"/>
  <c r="G1190" i="31"/>
  <c r="G1191" i="31"/>
  <c r="G1192" i="31"/>
  <c r="G1193" i="31"/>
  <c r="G1194" i="31"/>
  <c r="G1195" i="31"/>
  <c r="G1196" i="31"/>
  <c r="G1197" i="31"/>
  <c r="G1198" i="31"/>
  <c r="G1199" i="31"/>
  <c r="G1200" i="31"/>
  <c r="G1201" i="31"/>
  <c r="G1202" i="31"/>
  <c r="G1203" i="31"/>
  <c r="G1204" i="31"/>
  <c r="G1205" i="31"/>
  <c r="G1206" i="31"/>
  <c r="G1207" i="31"/>
  <c r="G1208" i="31"/>
  <c r="G1209" i="31"/>
  <c r="G1210" i="31"/>
  <c r="G1211" i="31"/>
  <c r="G1212" i="31"/>
  <c r="G1213" i="31"/>
  <c r="G1214" i="31"/>
  <c r="G1215" i="31"/>
  <c r="G1216" i="31"/>
  <c r="G1217" i="31"/>
  <c r="G1218" i="31"/>
  <c r="G1219" i="31"/>
  <c r="G1220" i="31"/>
  <c r="G1221" i="31"/>
  <c r="G1222" i="31"/>
  <c r="G1223" i="31"/>
  <c r="G1224" i="31"/>
  <c r="G1225" i="31"/>
  <c r="G1226" i="31"/>
  <c r="G1227" i="31"/>
  <c r="G1228" i="31"/>
  <c r="G1229" i="31"/>
  <c r="G1230" i="31"/>
  <c r="G1231" i="31"/>
  <c r="G1232" i="31"/>
  <c r="G1233" i="31"/>
  <c r="G1234" i="31"/>
  <c r="G1235" i="31"/>
  <c r="G1236" i="31"/>
  <c r="G1237" i="31"/>
  <c r="G1238" i="31"/>
  <c r="G1239" i="31"/>
  <c r="G1240" i="31"/>
  <c r="G1241" i="31"/>
  <c r="G1242" i="31"/>
  <c r="G1243" i="31"/>
  <c r="G1244" i="31"/>
  <c r="G1245" i="31"/>
  <c r="G1246" i="31"/>
  <c r="G1247" i="31"/>
  <c r="G1248" i="31"/>
  <c r="G1249" i="31"/>
  <c r="G1250" i="31"/>
  <c r="G1251" i="31"/>
  <c r="G1252" i="31"/>
  <c r="G1253" i="31"/>
  <c r="G1254" i="31"/>
  <c r="G1255" i="31"/>
  <c r="G1256" i="31"/>
  <c r="G1257" i="31"/>
  <c r="G1258" i="31"/>
  <c r="G1259" i="31"/>
  <c r="G1260" i="31"/>
  <c r="G1261" i="31"/>
  <c r="G1262" i="31"/>
  <c r="G1263" i="31"/>
  <c r="G1264" i="31"/>
  <c r="G1265" i="31"/>
  <c r="G1266" i="31"/>
  <c r="G1267" i="31"/>
  <c r="G1268" i="31"/>
  <c r="G1269" i="31"/>
  <c r="G1270" i="31"/>
  <c r="G1271" i="31"/>
  <c r="G1272" i="31"/>
  <c r="G1273" i="31"/>
  <c r="G1274" i="31"/>
  <c r="G1275" i="31"/>
  <c r="G1276" i="31"/>
  <c r="G1277" i="31"/>
  <c r="G1278" i="31"/>
  <c r="G1279" i="31"/>
  <c r="G1280" i="31"/>
  <c r="G1281" i="31"/>
  <c r="G1282" i="31"/>
  <c r="G1283" i="31"/>
  <c r="G1284" i="31"/>
  <c r="G1285" i="31"/>
  <c r="G1286" i="31"/>
  <c r="G1287" i="31"/>
  <c r="G1288" i="31"/>
  <c r="G1289" i="31"/>
  <c r="G1290" i="31"/>
  <c r="G1291" i="31"/>
  <c r="G1292" i="31"/>
  <c r="G1293" i="31"/>
  <c r="G1294" i="31"/>
  <c r="G1295" i="31"/>
  <c r="G1296" i="31"/>
  <c r="G1297" i="31"/>
  <c r="G1298" i="31"/>
  <c r="G1299" i="31"/>
  <c r="G1300" i="31"/>
  <c r="G1301" i="31"/>
  <c r="G1302" i="31"/>
  <c r="G1303" i="31"/>
  <c r="G1304" i="31"/>
  <c r="G1305" i="31"/>
  <c r="G1306" i="31"/>
  <c r="G1307" i="31"/>
  <c r="G1308" i="31"/>
  <c r="G1309" i="31"/>
  <c r="G1310" i="31"/>
  <c r="G1311" i="31"/>
  <c r="G1312" i="31"/>
  <c r="G1313" i="31"/>
  <c r="G1054" i="19"/>
  <c r="G1055" i="19"/>
  <c r="G1056" i="19"/>
  <c r="G1057" i="19"/>
  <c r="G1058" i="19"/>
  <c r="G1059" i="19"/>
  <c r="G1060" i="19"/>
  <c r="G1061" i="19"/>
  <c r="G1062" i="19"/>
  <c r="G1063" i="19"/>
  <c r="G1064" i="19"/>
  <c r="G954" i="8"/>
  <c r="G955" i="8"/>
  <c r="G956" i="8"/>
  <c r="G964" i="8"/>
  <c r="G965" i="8"/>
  <c r="G966" i="8"/>
  <c r="G967" i="8"/>
  <c r="G968" i="8"/>
  <c r="G969" i="8"/>
  <c r="G970" i="8"/>
  <c r="G971" i="8"/>
  <c r="G972" i="8"/>
  <c r="G973" i="8"/>
  <c r="G974" i="8"/>
  <c r="G975" i="8"/>
  <c r="G976" i="8"/>
  <c r="G977" i="8"/>
  <c r="G978" i="8"/>
  <c r="G979" i="8"/>
  <c r="G980" i="8"/>
  <c r="G981" i="8"/>
  <c r="G982" i="8"/>
  <c r="G983" i="8"/>
  <c r="G984" i="8"/>
  <c r="G985" i="8"/>
  <c r="G986" i="8"/>
  <c r="G987" i="8"/>
  <c r="G988" i="8"/>
  <c r="G989" i="8"/>
  <c r="G990" i="8"/>
  <c r="G991" i="8"/>
  <c r="G992" i="8"/>
  <c r="G993" i="8"/>
  <c r="G994" i="8"/>
  <c r="G995" i="8"/>
  <c r="G996" i="8"/>
  <c r="G997" i="8"/>
  <c r="G998" i="8"/>
  <c r="G999" i="8"/>
  <c r="G1000" i="8"/>
  <c r="G1001" i="8"/>
  <c r="G1002" i="8"/>
  <c r="G1003" i="8"/>
  <c r="G1004" i="8"/>
  <c r="G1005" i="8"/>
  <c r="G1006" i="8"/>
  <c r="G1007" i="8"/>
  <c r="G1008" i="8"/>
  <c r="G1009" i="8"/>
  <c r="G1010" i="8"/>
  <c r="G1011" i="8"/>
  <c r="G1012" i="8"/>
  <c r="G1013" i="8"/>
  <c r="G1014" i="8"/>
  <c r="G1015" i="8"/>
  <c r="G1016" i="8"/>
  <c r="G1017" i="8"/>
  <c r="G1018" i="8"/>
  <c r="G1019" i="8"/>
  <c r="G1020" i="8"/>
  <c r="G1021" i="8"/>
  <c r="G1022" i="8"/>
  <c r="G1023" i="8"/>
  <c r="G1024" i="8"/>
  <c r="G1025" i="8"/>
  <c r="G1026" i="8"/>
  <c r="G1027" i="8"/>
  <c r="G1028" i="8"/>
  <c r="G1029" i="8"/>
  <c r="G1030" i="8"/>
  <c r="G1031" i="8"/>
  <c r="G1032" i="8"/>
  <c r="G1033" i="8"/>
  <c r="G1034" i="8"/>
  <c r="G1035" i="8"/>
  <c r="G1036" i="8"/>
  <c r="G1037" i="8"/>
  <c r="G1038" i="8"/>
  <c r="G1039" i="8"/>
  <c r="G1040" i="8"/>
  <c r="G1041" i="8"/>
  <c r="G1042" i="8"/>
  <c r="G1043" i="8"/>
  <c r="G1044" i="8"/>
  <c r="G1045" i="8"/>
  <c r="G1046" i="8"/>
  <c r="G1047" i="8"/>
  <c r="G1048" i="8"/>
  <c r="G1049" i="8"/>
  <c r="G1050" i="8"/>
  <c r="G1051" i="8"/>
  <c r="G1052" i="8"/>
  <c r="G1053" i="8"/>
  <c r="G1054" i="8"/>
  <c r="G1055" i="8"/>
  <c r="G1056" i="8"/>
  <c r="G1057" i="8"/>
  <c r="G1058" i="8"/>
  <c r="G1059" i="8"/>
  <c r="G1060" i="8"/>
  <c r="G1061" i="8"/>
  <c r="G1062" i="8"/>
  <c r="G1063" i="8"/>
  <c r="G1064" i="8"/>
  <c r="G1065" i="8"/>
  <c r="G1066" i="8"/>
  <c r="G1067" i="8"/>
  <c r="G1068" i="8"/>
  <c r="G1069" i="8"/>
  <c r="G1070" i="8"/>
  <c r="G1071" i="8"/>
  <c r="G1072" i="8"/>
  <c r="G1073" i="8"/>
  <c r="G1074" i="8"/>
  <c r="G1075" i="8"/>
  <c r="G1076" i="8"/>
  <c r="G1077" i="8"/>
  <c r="G1078" i="8"/>
  <c r="G1079" i="8"/>
  <c r="G1080" i="8"/>
  <c r="G1081" i="8"/>
  <c r="G1082" i="8"/>
  <c r="G1083" i="8"/>
  <c r="G1084" i="8"/>
  <c r="G1085" i="8"/>
  <c r="G1086" i="8"/>
  <c r="G1087" i="8"/>
  <c r="G1088" i="8"/>
  <c r="G1089" i="8"/>
  <c r="G1090" i="8"/>
  <c r="G1091" i="8"/>
  <c r="G1092" i="8"/>
  <c r="G1093" i="8"/>
  <c r="G1094" i="8"/>
  <c r="G1095" i="8"/>
  <c r="G1096" i="8"/>
  <c r="G1097" i="8"/>
  <c r="G1098" i="8"/>
  <c r="G1099" i="8"/>
  <c r="G1100" i="8"/>
  <c r="G1101" i="8"/>
  <c r="G1102" i="8"/>
  <c r="G1103" i="8"/>
  <c r="G1104" i="8"/>
  <c r="G1105" i="8"/>
  <c r="G1106" i="8"/>
  <c r="G1107" i="8"/>
  <c r="G1108" i="8"/>
  <c r="G1109" i="8"/>
  <c r="G1110" i="8"/>
  <c r="G1111" i="8"/>
  <c r="G1112" i="8"/>
  <c r="G1113" i="8"/>
  <c r="G1114" i="8"/>
  <c r="G1115" i="8"/>
  <c r="G1116" i="8"/>
  <c r="G1117" i="8"/>
  <c r="G1118" i="8"/>
  <c r="G1119" i="8"/>
  <c r="G1120" i="8"/>
  <c r="G1121" i="8"/>
  <c r="G1122" i="8"/>
  <c r="G1123" i="8"/>
  <c r="G1124" i="8"/>
  <c r="G1125" i="8"/>
  <c r="G1126" i="8"/>
  <c r="G1127" i="8"/>
  <c r="G1128" i="8"/>
  <c r="G1129" i="8"/>
  <c r="G1130" i="8"/>
  <c r="G1131" i="8"/>
  <c r="G1132" i="8"/>
  <c r="G1133" i="8"/>
  <c r="G1134" i="8"/>
  <c r="G1135" i="8"/>
  <c r="G1136" i="8"/>
  <c r="G1137" i="8"/>
  <c r="G1138" i="8"/>
  <c r="G1139" i="8"/>
  <c r="G1140" i="8"/>
  <c r="G1141" i="8"/>
  <c r="G1142" i="8"/>
  <c r="G1143" i="8"/>
  <c r="G1144" i="8"/>
  <c r="G1145" i="8"/>
  <c r="G1146" i="8"/>
  <c r="G1147" i="8"/>
  <c r="G1148" i="8"/>
  <c r="G1149" i="8"/>
  <c r="G1150" i="8"/>
  <c r="G1151" i="8"/>
  <c r="G1152" i="8"/>
  <c r="G1153" i="8"/>
  <c r="G1154" i="8"/>
  <c r="G1155" i="8"/>
  <c r="G1156" i="8"/>
  <c r="G1157" i="8"/>
  <c r="G1158" i="8"/>
  <c r="G1159" i="8"/>
  <c r="G1160" i="8"/>
  <c r="G1161" i="8"/>
  <c r="G1162" i="8"/>
  <c r="G1163" i="8"/>
  <c r="G1164" i="8"/>
  <c r="G1165" i="8"/>
  <c r="G1166" i="8"/>
  <c r="G1167" i="8"/>
  <c r="G1168" i="8"/>
  <c r="G1169" i="8"/>
  <c r="G1170" i="8"/>
  <c r="G1171" i="8"/>
  <c r="G1172" i="8"/>
  <c r="G1173" i="8"/>
  <c r="G1174" i="8"/>
  <c r="G1175" i="8"/>
  <c r="G1176" i="8"/>
  <c r="G1177" i="8"/>
  <c r="G1178" i="8"/>
  <c r="G1179" i="8"/>
  <c r="G1180" i="8"/>
  <c r="G1181" i="8"/>
  <c r="G1182" i="8"/>
  <c r="G1183" i="8"/>
  <c r="G1184" i="8"/>
  <c r="G1185" i="8"/>
  <c r="G1186" i="8"/>
  <c r="G1187" i="8"/>
  <c r="G1188" i="8"/>
  <c r="G1189" i="8"/>
  <c r="G1190" i="8"/>
  <c r="G1191" i="8"/>
  <c r="G1192" i="8"/>
  <c r="G1193" i="8"/>
  <c r="G1194" i="8"/>
  <c r="G1195" i="8"/>
  <c r="G1196" i="8"/>
  <c r="G1197" i="8"/>
  <c r="G1198" i="8"/>
  <c r="G1199" i="8"/>
  <c r="G1200" i="8"/>
  <c r="G1201" i="8"/>
  <c r="G1202" i="8"/>
  <c r="G1203" i="8"/>
  <c r="G1204" i="8"/>
  <c r="G1205" i="8"/>
  <c r="G1206" i="8"/>
  <c r="G1207" i="8"/>
  <c r="G1208" i="8"/>
  <c r="G1209" i="8"/>
  <c r="G1210" i="8"/>
  <c r="G1211" i="8"/>
  <c r="G1212" i="8"/>
  <c r="G1213" i="8"/>
  <c r="G1214" i="8"/>
  <c r="G1215" i="8"/>
  <c r="G1216" i="8"/>
  <c r="G1217" i="8"/>
  <c r="G1218" i="8"/>
  <c r="G1219" i="8"/>
  <c r="G1220" i="8"/>
  <c r="G1221" i="8"/>
  <c r="G1222" i="8"/>
  <c r="G1223" i="8"/>
  <c r="G1224" i="8"/>
  <c r="G1225" i="8"/>
  <c r="G1226" i="8"/>
  <c r="G1227" i="8"/>
  <c r="G1228" i="8"/>
  <c r="G1229" i="8"/>
  <c r="G1230" i="8"/>
  <c r="G1231" i="8"/>
  <c r="G1232" i="8"/>
  <c r="G1233" i="8"/>
  <c r="G1234" i="8"/>
  <c r="G1235" i="8"/>
  <c r="G1236" i="8"/>
  <c r="G1237" i="8"/>
  <c r="G1238" i="8"/>
  <c r="G1239" i="8"/>
  <c r="G1240" i="8"/>
  <c r="G1241" i="8"/>
  <c r="G1242" i="8"/>
  <c r="G1243" i="8"/>
  <c r="G1244" i="8"/>
  <c r="G1245" i="8"/>
  <c r="G1246" i="8"/>
  <c r="G1247" i="8"/>
  <c r="G1248" i="8"/>
  <c r="G1249" i="8"/>
  <c r="G1250" i="8"/>
  <c r="G1251" i="8"/>
  <c r="G1252" i="8"/>
  <c r="G1253" i="8"/>
  <c r="G1254" i="8"/>
  <c r="G1255" i="8"/>
  <c r="G1256" i="8"/>
  <c r="G1257" i="8"/>
  <c r="G1258" i="8"/>
  <c r="G1259" i="8"/>
  <c r="G1260" i="8"/>
  <c r="G1261" i="8"/>
  <c r="G1262" i="8"/>
  <c r="G1263" i="8"/>
  <c r="G1264" i="8"/>
  <c r="G1265" i="8"/>
  <c r="G1266" i="8"/>
  <c r="G1267" i="8"/>
  <c r="G1268" i="8"/>
  <c r="G1269" i="8"/>
  <c r="G1270" i="8"/>
  <c r="G1271" i="8"/>
  <c r="G1272" i="8"/>
  <c r="G1273" i="8"/>
  <c r="G1274" i="8"/>
  <c r="G1275" i="8"/>
  <c r="G1276" i="8"/>
  <c r="G1277" i="8"/>
  <c r="G1278" i="8"/>
  <c r="G1279" i="8"/>
  <c r="G1280" i="8"/>
  <c r="G1281" i="8"/>
  <c r="G1282" i="8"/>
  <c r="G1283" i="8"/>
  <c r="G1284" i="8"/>
  <c r="G1285" i="8"/>
  <c r="G1286" i="8"/>
  <c r="G1287" i="8"/>
  <c r="G1288" i="8"/>
  <c r="G1289" i="8"/>
  <c r="G1290" i="8"/>
  <c r="G1291" i="8"/>
  <c r="G1292" i="8"/>
  <c r="G1293" i="8"/>
  <c r="G1294" i="8"/>
  <c r="G1295" i="8"/>
  <c r="G1296" i="8"/>
  <c r="G1297" i="8"/>
  <c r="G1298" i="8"/>
  <c r="G1299" i="8"/>
  <c r="G1300" i="8"/>
  <c r="G1301" i="8"/>
  <c r="G1302" i="8"/>
  <c r="G1303" i="8"/>
  <c r="G1304" i="8"/>
  <c r="G1305" i="8"/>
  <c r="G1306" i="8"/>
  <c r="G1307" i="8"/>
  <c r="G1308" i="8"/>
  <c r="G952" i="11"/>
  <c r="G953" i="11"/>
  <c r="G954" i="11"/>
  <c r="G955" i="11"/>
  <c r="G956" i="11"/>
  <c r="G957" i="11"/>
  <c r="G958" i="11"/>
  <c r="G959" i="11"/>
  <c r="G960" i="11"/>
  <c r="G961" i="11"/>
  <c r="G962" i="11"/>
  <c r="G963" i="11"/>
  <c r="G964" i="11"/>
  <c r="G965" i="11"/>
  <c r="G966" i="11"/>
  <c r="G967" i="11"/>
  <c r="G896" i="25"/>
  <c r="G897" i="25"/>
  <c r="G898" i="25"/>
  <c r="G899" i="25"/>
  <c r="G900" i="25"/>
  <c r="G901" i="25"/>
  <c r="G902" i="25"/>
  <c r="G903" i="25"/>
  <c r="G904" i="25"/>
  <c r="G905" i="25"/>
  <c r="G906" i="25"/>
  <c r="G907" i="25"/>
  <c r="G908" i="25"/>
  <c r="G909" i="25"/>
  <c r="G910" i="25"/>
  <c r="G911" i="25"/>
  <c r="G912" i="25"/>
  <c r="G913" i="25"/>
  <c r="G914" i="25"/>
  <c r="G915" i="25"/>
  <c r="G916" i="25"/>
  <c r="G917" i="25"/>
  <c r="G918" i="25"/>
  <c r="G919" i="25"/>
  <c r="G920" i="25"/>
  <c r="G952" i="34"/>
  <c r="G953" i="34"/>
  <c r="G954" i="34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65" i="33"/>
  <c r="G866" i="33"/>
  <c r="G867" i="33"/>
  <c r="G868" i="33"/>
  <c r="G864" i="35"/>
  <c r="G865" i="35"/>
  <c r="G866" i="35"/>
  <c r="G867" i="35"/>
  <c r="G868" i="35"/>
  <c r="G869" i="35"/>
  <c r="G870" i="35"/>
  <c r="G871" i="35"/>
  <c r="G872" i="35"/>
  <c r="G873" i="35"/>
  <c r="G874" i="35"/>
  <c r="G875" i="35"/>
  <c r="G876" i="35"/>
  <c r="G877" i="35"/>
  <c r="G878" i="35"/>
  <c r="G879" i="35"/>
  <c r="G880" i="35"/>
  <c r="G881" i="35"/>
  <c r="G882" i="35"/>
  <c r="G883" i="35"/>
  <c r="G884" i="35"/>
  <c r="G885" i="35"/>
  <c r="G886" i="35"/>
  <c r="G887" i="35"/>
  <c r="G888" i="35"/>
  <c r="G889" i="35"/>
  <c r="G890" i="35"/>
  <c r="H863" i="35"/>
  <c r="G907" i="42"/>
  <c r="G922" i="46"/>
  <c r="G843" i="39"/>
  <c r="G844" i="39"/>
  <c r="G845" i="39"/>
  <c r="G846" i="39"/>
  <c r="G847" i="39"/>
  <c r="G848" i="39"/>
  <c r="G849" i="39"/>
  <c r="G815" i="41"/>
  <c r="G816" i="41"/>
  <c r="G817" i="41"/>
  <c r="G818" i="41"/>
  <c r="G819" i="41"/>
  <c r="G820" i="41"/>
  <c r="G821" i="41"/>
  <c r="G822" i="41"/>
  <c r="G823" i="41"/>
  <c r="G824" i="41"/>
  <c r="G825" i="41"/>
  <c r="G826" i="41"/>
  <c r="G827" i="41"/>
  <c r="G828" i="41"/>
  <c r="G829" i="41"/>
  <c r="G830" i="41"/>
  <c r="G831" i="41"/>
  <c r="G832" i="41"/>
  <c r="G833" i="41"/>
  <c r="G834" i="41"/>
  <c r="G835" i="41"/>
  <c r="G836" i="41"/>
  <c r="G837" i="41"/>
  <c r="G838" i="41"/>
  <c r="G839" i="41"/>
  <c r="G840" i="41"/>
  <c r="G841" i="41"/>
  <c r="G842" i="41"/>
  <c r="G843" i="41"/>
  <c r="G844" i="41"/>
  <c r="G770" i="21"/>
  <c r="G771" i="21"/>
  <c r="G772" i="21"/>
  <c r="G773" i="21"/>
  <c r="G774" i="21"/>
  <c r="G775" i="21"/>
  <c r="G776" i="21"/>
  <c r="G907" i="47"/>
  <c r="G741" i="24"/>
  <c r="G742" i="24"/>
  <c r="G837" i="32"/>
  <c r="G838" i="32"/>
  <c r="G839" i="32"/>
  <c r="G840" i="32"/>
  <c r="G841" i="32"/>
  <c r="G842" i="32"/>
  <c r="G852" i="45"/>
  <c r="G853" i="45"/>
  <c r="G854" i="45"/>
  <c r="G855" i="45"/>
  <c r="G856" i="45"/>
  <c r="G857" i="45"/>
  <c r="G858" i="45"/>
  <c r="G859" i="45"/>
  <c r="G860" i="45"/>
  <c r="G861" i="45"/>
  <c r="G862" i="45"/>
  <c r="G863" i="45"/>
  <c r="G864" i="45"/>
  <c r="G865" i="45"/>
  <c r="G866" i="45"/>
  <c r="G867" i="45"/>
  <c r="G868" i="45"/>
  <c r="G869" i="45"/>
  <c r="G870" i="45"/>
  <c r="G752" i="30"/>
  <c r="G753" i="30"/>
  <c r="G754" i="30"/>
  <c r="G755" i="30"/>
  <c r="G756" i="30"/>
  <c r="G757" i="30"/>
  <c r="G758" i="30"/>
  <c r="G759" i="30"/>
  <c r="G760" i="30"/>
  <c r="G761" i="30"/>
  <c r="G762" i="30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10" i="43"/>
  <c r="G765" i="9"/>
  <c r="G766" i="9"/>
  <c r="G767" i="9"/>
  <c r="G768" i="9"/>
  <c r="G769" i="9"/>
  <c r="G770" i="9"/>
  <c r="G724" i="37"/>
  <c r="G725" i="37"/>
  <c r="G726" i="37"/>
  <c r="G727" i="37"/>
  <c r="G728" i="37"/>
  <c r="G729" i="37"/>
  <c r="G730" i="37"/>
  <c r="G731" i="37"/>
  <c r="G754" i="16"/>
  <c r="G755" i="16"/>
  <c r="G756" i="16"/>
  <c r="G757" i="16"/>
  <c r="G758" i="16"/>
  <c r="G759" i="16"/>
  <c r="G760" i="16"/>
  <c r="G761" i="16"/>
  <c r="G762" i="16"/>
  <c r="G763" i="16"/>
  <c r="G764" i="16"/>
  <c r="G765" i="16"/>
  <c r="G700" i="20"/>
  <c r="G701" i="20"/>
  <c r="G839" i="13"/>
  <c r="G840" i="13"/>
  <c r="C35" i="48"/>
  <c r="AC35" i="48"/>
  <c r="G1314" i="31"/>
  <c r="G1315" i="31"/>
  <c r="G1316" i="31"/>
  <c r="G1317" i="31"/>
  <c r="G1318" i="31"/>
  <c r="G1319" i="31"/>
  <c r="G1320" i="31"/>
  <c r="G1321" i="31"/>
  <c r="G1322" i="31"/>
  <c r="G921" i="25"/>
  <c r="G922" i="25"/>
  <c r="G923" i="25"/>
  <c r="G924" i="25"/>
  <c r="G925" i="25"/>
  <c r="G926" i="25"/>
  <c r="G927" i="25"/>
  <c r="G928" i="25"/>
  <c r="G929" i="25"/>
  <c r="G930" i="25"/>
  <c r="G931" i="25"/>
  <c r="G932" i="25"/>
  <c r="G933" i="25"/>
  <c r="G934" i="25"/>
  <c r="G935" i="25"/>
  <c r="G1065" i="19"/>
  <c r="G1066" i="19"/>
  <c r="G968" i="11"/>
  <c r="G969" i="11"/>
  <c r="G970" i="11"/>
  <c r="C11" i="48"/>
  <c r="AC11" i="48"/>
  <c r="G1309" i="8"/>
  <c r="G1310" i="8"/>
  <c r="G1311" i="8"/>
  <c r="G1312" i="8"/>
  <c r="G1313" i="8"/>
  <c r="G1314" i="8"/>
  <c r="G1315" i="8"/>
  <c r="G1316" i="8"/>
  <c r="G1317" i="8"/>
  <c r="G1318" i="8"/>
  <c r="G1319" i="8"/>
  <c r="G1320" i="8"/>
  <c r="G1321" i="8"/>
  <c r="G1322" i="8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843" i="32"/>
  <c r="G844" i="32"/>
  <c r="G845" i="32"/>
  <c r="G846" i="32"/>
  <c r="G847" i="32"/>
  <c r="G848" i="32"/>
  <c r="G849" i="32"/>
  <c r="G850" i="32"/>
  <c r="G851" i="32"/>
  <c r="G852" i="32"/>
  <c r="G853" i="32"/>
  <c r="G955" i="34"/>
  <c r="G891" i="35"/>
  <c r="G892" i="35"/>
  <c r="G893" i="35"/>
  <c r="G894" i="35"/>
  <c r="G895" i="35"/>
  <c r="G896" i="35"/>
  <c r="G897" i="35"/>
  <c r="G898" i="35"/>
  <c r="H871" i="35"/>
  <c r="G869" i="33"/>
  <c r="G870" i="33"/>
  <c r="G871" i="33"/>
  <c r="G872" i="33"/>
  <c r="G873" i="33"/>
  <c r="G874" i="33"/>
  <c r="G875" i="33"/>
  <c r="G876" i="33"/>
  <c r="G877" i="33"/>
  <c r="G878" i="33"/>
  <c r="G879" i="33"/>
  <c r="G880" i="33"/>
  <c r="G881" i="33"/>
  <c r="G882" i="33"/>
  <c r="G883" i="33"/>
  <c r="G884" i="33"/>
  <c r="G885" i="33"/>
  <c r="G886" i="33"/>
  <c r="G887" i="33"/>
  <c r="G888" i="33"/>
  <c r="G889" i="33"/>
  <c r="G890" i="33"/>
  <c r="G891" i="33"/>
  <c r="G892" i="33"/>
  <c r="G923" i="46"/>
  <c r="G924" i="46"/>
  <c r="G925" i="46"/>
  <c r="G926" i="46"/>
  <c r="G927" i="46"/>
  <c r="G928" i="46"/>
  <c r="G929" i="46"/>
  <c r="G930" i="46"/>
  <c r="G931" i="46"/>
  <c r="G932" i="46"/>
  <c r="G933" i="46"/>
  <c r="G934" i="46"/>
  <c r="G935" i="46"/>
  <c r="G936" i="46"/>
  <c r="G937" i="46"/>
  <c r="G850" i="39"/>
  <c r="G851" i="39"/>
  <c r="G852" i="39"/>
  <c r="G853" i="39"/>
  <c r="G854" i="39"/>
  <c r="G855" i="39"/>
  <c r="G856" i="39"/>
  <c r="G857" i="39"/>
  <c r="G858" i="39"/>
  <c r="G859" i="39"/>
  <c r="G860" i="39"/>
  <c r="G861" i="39"/>
  <c r="G862" i="39"/>
  <c r="G863" i="39"/>
  <c r="G864" i="39"/>
  <c r="G865" i="39"/>
  <c r="G866" i="39"/>
  <c r="G867" i="39"/>
  <c r="G908" i="42"/>
  <c r="G909" i="42"/>
  <c r="G910" i="42"/>
  <c r="G911" i="42"/>
  <c r="G912" i="42"/>
  <c r="G913" i="42"/>
  <c r="G914" i="42"/>
  <c r="G915" i="42"/>
  <c r="G916" i="42"/>
  <c r="G917" i="42"/>
  <c r="G918" i="42"/>
  <c r="G919" i="42"/>
  <c r="G845" i="41"/>
  <c r="G846" i="41"/>
  <c r="G847" i="41"/>
  <c r="G848" i="41"/>
  <c r="G849" i="41"/>
  <c r="G850" i="41"/>
  <c r="G851" i="41"/>
  <c r="G852" i="41"/>
  <c r="G853" i="41"/>
  <c r="G854" i="41"/>
  <c r="G855" i="41"/>
  <c r="G856" i="41"/>
  <c r="G857" i="41"/>
  <c r="G858" i="41"/>
  <c r="G859" i="41"/>
  <c r="G860" i="41"/>
  <c r="G861" i="41"/>
  <c r="G862" i="41"/>
  <c r="G863" i="41"/>
  <c r="G864" i="41"/>
  <c r="G865" i="41"/>
  <c r="G866" i="41"/>
  <c r="G867" i="41"/>
  <c r="G868" i="41"/>
  <c r="G869" i="41"/>
  <c r="G870" i="41"/>
  <c r="G871" i="41"/>
  <c r="G833" i="44"/>
  <c r="G834" i="44"/>
  <c r="G835" i="44"/>
  <c r="G836" i="44"/>
  <c r="G837" i="44"/>
  <c r="G838" i="44"/>
  <c r="G743" i="24"/>
  <c r="G744" i="24"/>
  <c r="G745" i="24"/>
  <c r="G746" i="24"/>
  <c r="G747" i="24"/>
  <c r="G748" i="24"/>
  <c r="G749" i="24"/>
  <c r="G750" i="24"/>
  <c r="G751" i="24"/>
  <c r="G752" i="24"/>
  <c r="G753" i="24"/>
  <c r="G754" i="24"/>
  <c r="G755" i="24"/>
  <c r="G756" i="24"/>
  <c r="G757" i="24"/>
  <c r="G758" i="24"/>
  <c r="G777" i="21"/>
  <c r="G778" i="21"/>
  <c r="G779" i="21"/>
  <c r="G780" i="21"/>
  <c r="G781" i="21"/>
  <c r="G782" i="21"/>
  <c r="G783" i="21"/>
  <c r="G784" i="21"/>
  <c r="G785" i="21"/>
  <c r="G908" i="47"/>
  <c r="G909" i="47"/>
  <c r="G910" i="47"/>
  <c r="G871" i="45"/>
  <c r="G872" i="45"/>
  <c r="G873" i="45"/>
  <c r="G874" i="45"/>
  <c r="G875" i="45"/>
  <c r="G876" i="45"/>
  <c r="G877" i="45"/>
  <c r="G878" i="45"/>
  <c r="G879" i="45"/>
  <c r="G880" i="45"/>
  <c r="G881" i="45"/>
  <c r="G882" i="45"/>
  <c r="G883" i="45"/>
  <c r="G884" i="45"/>
  <c r="G885" i="45"/>
  <c r="G886" i="45"/>
  <c r="G887" i="45"/>
  <c r="G888" i="45"/>
  <c r="G889" i="45"/>
  <c r="G890" i="45"/>
  <c r="G891" i="45"/>
  <c r="G892" i="45"/>
  <c r="G893" i="45"/>
  <c r="G894" i="45"/>
  <c r="G895" i="45"/>
  <c r="G896" i="45"/>
  <c r="G897" i="45"/>
  <c r="G898" i="45"/>
  <c r="G899" i="45"/>
  <c r="G900" i="45"/>
  <c r="G901" i="45"/>
  <c r="G902" i="45"/>
  <c r="G903" i="45"/>
  <c r="G904" i="45"/>
  <c r="G905" i="45"/>
  <c r="G906" i="45"/>
  <c r="G907" i="45"/>
  <c r="G908" i="45"/>
  <c r="G909" i="45"/>
  <c r="G910" i="45"/>
  <c r="G911" i="45"/>
  <c r="G912" i="45"/>
  <c r="G913" i="45"/>
  <c r="G914" i="45"/>
  <c r="G915" i="45"/>
  <c r="G916" i="45"/>
  <c r="G917" i="45"/>
  <c r="G918" i="45"/>
  <c r="G919" i="45"/>
  <c r="G920" i="45"/>
  <c r="G921" i="45"/>
  <c r="G922" i="45"/>
  <c r="G923" i="45"/>
  <c r="G924" i="45"/>
  <c r="G925" i="45"/>
  <c r="G926" i="45"/>
  <c r="G927" i="45"/>
  <c r="G928" i="45"/>
  <c r="G929" i="45"/>
  <c r="G763" i="30"/>
  <c r="G764" i="30"/>
  <c r="G765" i="30"/>
  <c r="G766" i="30"/>
  <c r="G767" i="30"/>
  <c r="G768" i="30"/>
  <c r="G769" i="30"/>
  <c r="G770" i="30"/>
  <c r="G771" i="30"/>
  <c r="G772" i="30"/>
  <c r="G773" i="30"/>
  <c r="G774" i="30"/>
  <c r="G775" i="30"/>
  <c r="G776" i="30"/>
  <c r="G777" i="30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854" i="32"/>
  <c r="G855" i="32"/>
  <c r="G856" i="32"/>
  <c r="G857" i="32"/>
  <c r="G858" i="32"/>
  <c r="G859" i="32"/>
  <c r="G860" i="32"/>
  <c r="G861" i="32"/>
  <c r="G862" i="32"/>
  <c r="G863" i="32"/>
  <c r="G864" i="32"/>
  <c r="G865" i="32"/>
  <c r="G866" i="32"/>
  <c r="G867" i="32"/>
  <c r="G868" i="32"/>
  <c r="G869" i="32"/>
  <c r="G870" i="32"/>
  <c r="G871" i="32"/>
  <c r="G872" i="32"/>
  <c r="G873" i="32"/>
  <c r="G874" i="32"/>
  <c r="G875" i="32"/>
  <c r="G876" i="32"/>
  <c r="G877" i="32"/>
  <c r="G878" i="32"/>
  <c r="G796" i="2"/>
  <c r="G797" i="2"/>
  <c r="G798" i="2"/>
  <c r="G799" i="2"/>
  <c r="G800" i="2"/>
  <c r="G801" i="2"/>
  <c r="G802" i="2"/>
  <c r="G793" i="17"/>
  <c r="G794" i="17"/>
  <c r="G795" i="17"/>
  <c r="G711" i="43"/>
  <c r="G712" i="43"/>
  <c r="G713" i="43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732" i="37"/>
  <c r="G733" i="37"/>
  <c r="G766" i="16"/>
  <c r="G767" i="16"/>
  <c r="G768" i="16"/>
  <c r="G769" i="16"/>
  <c r="G770" i="16"/>
  <c r="G771" i="16"/>
  <c r="G772" i="16"/>
  <c r="G773" i="16"/>
  <c r="G774" i="16"/>
  <c r="G775" i="16"/>
  <c r="G776" i="16"/>
  <c r="G777" i="16"/>
  <c r="G841" i="13"/>
  <c r="G842" i="13"/>
  <c r="G843" i="13"/>
  <c r="G844" i="13"/>
  <c r="G845" i="13"/>
  <c r="G846" i="13"/>
  <c r="G702" i="20"/>
  <c r="G703" i="20"/>
  <c r="G704" i="20"/>
  <c r="G705" i="20"/>
  <c r="G706" i="20"/>
  <c r="G707" i="20"/>
  <c r="G708" i="20"/>
  <c r="G709" i="20"/>
  <c r="G710" i="20"/>
  <c r="G711" i="20"/>
  <c r="G712" i="20"/>
  <c r="G713" i="20"/>
  <c r="G714" i="20"/>
  <c r="G715" i="20"/>
  <c r="G716" i="20"/>
  <c r="G717" i="20"/>
  <c r="G718" i="20"/>
  <c r="G719" i="20"/>
  <c r="G720" i="20"/>
  <c r="G721" i="20"/>
  <c r="G722" i="20"/>
  <c r="G723" i="20"/>
  <c r="G724" i="20"/>
  <c r="G725" i="20"/>
  <c r="G726" i="20"/>
  <c r="G727" i="20"/>
  <c r="G728" i="20"/>
  <c r="G729" i="20"/>
  <c r="G730" i="20"/>
  <c r="G731" i="20"/>
  <c r="G732" i="20"/>
  <c r="G733" i="20"/>
  <c r="G734" i="20"/>
  <c r="G735" i="20"/>
  <c r="G736" i="20"/>
  <c r="G1067" i="19"/>
  <c r="G1068" i="19"/>
  <c r="G1069" i="19"/>
  <c r="G1070" i="19"/>
  <c r="G1074" i="19"/>
  <c r="G1075" i="19"/>
  <c r="G1076" i="19"/>
  <c r="G1077" i="19"/>
  <c r="G1078" i="19"/>
  <c r="G1079" i="19"/>
  <c r="G1080" i="19"/>
  <c r="G1081" i="19"/>
  <c r="G1082" i="19"/>
  <c r="G1083" i="19"/>
  <c r="G1084" i="19"/>
  <c r="G1085" i="19"/>
  <c r="G1086" i="19"/>
  <c r="G1087" i="19"/>
  <c r="G1088" i="19"/>
  <c r="G1089" i="19"/>
  <c r="G936" i="25"/>
  <c r="G937" i="25"/>
  <c r="G971" i="11"/>
  <c r="G972" i="11"/>
  <c r="G973" i="11"/>
  <c r="G974" i="11"/>
  <c r="G975" i="11"/>
  <c r="G976" i="11"/>
  <c r="G977" i="11"/>
  <c r="G978" i="11"/>
  <c r="G979" i="11"/>
  <c r="G980" i="11"/>
  <c r="G981" i="11"/>
  <c r="G982" i="11"/>
  <c r="G983" i="11"/>
  <c r="G984" i="11"/>
  <c r="G985" i="11"/>
  <c r="G986" i="11"/>
  <c r="G987" i="11"/>
  <c r="G988" i="11"/>
  <c r="G989" i="11"/>
  <c r="G990" i="11"/>
  <c r="G991" i="11"/>
  <c r="G992" i="11"/>
  <c r="G993" i="11"/>
  <c r="G994" i="11"/>
  <c r="G995" i="11"/>
  <c r="G996" i="11"/>
  <c r="G997" i="11"/>
  <c r="G998" i="11"/>
  <c r="G999" i="11"/>
  <c r="G1000" i="11"/>
  <c r="G1001" i="11"/>
  <c r="G1002" i="11"/>
  <c r="G1003" i="11"/>
  <c r="G1004" i="11"/>
  <c r="G1005" i="11"/>
  <c r="G1006" i="11"/>
  <c r="G1007" i="11"/>
  <c r="G1008" i="11"/>
  <c r="G1009" i="11"/>
  <c r="G1010" i="11"/>
  <c r="G1011" i="11"/>
  <c r="G1012" i="11"/>
  <c r="G1013" i="11"/>
  <c r="G1014" i="11"/>
  <c r="G1015" i="11"/>
  <c r="G1016" i="11"/>
  <c r="G1017" i="11"/>
  <c r="G1018" i="11"/>
  <c r="G1019" i="11"/>
  <c r="G1020" i="11"/>
  <c r="G1021" i="11"/>
  <c r="G1022" i="11"/>
  <c r="G1023" i="11"/>
  <c r="G1024" i="11"/>
  <c r="G1025" i="11"/>
  <c r="G1026" i="11"/>
  <c r="G1027" i="11"/>
  <c r="G1028" i="11"/>
  <c r="G1029" i="11"/>
  <c r="G1030" i="11"/>
  <c r="G1031" i="11"/>
  <c r="G1032" i="11"/>
  <c r="G1033" i="11"/>
  <c r="G1034" i="11"/>
  <c r="G1035" i="11"/>
  <c r="G1036" i="11"/>
  <c r="G1037" i="11"/>
  <c r="G1038" i="11"/>
  <c r="G1039" i="11"/>
  <c r="G1040" i="11"/>
  <c r="G1041" i="11"/>
  <c r="G1042" i="11"/>
  <c r="G1043" i="11"/>
  <c r="G1044" i="11"/>
  <c r="G1045" i="11"/>
  <c r="G1046" i="11"/>
  <c r="G1047" i="11"/>
  <c r="G1048" i="11"/>
  <c r="G1049" i="11"/>
  <c r="G1050" i="11"/>
  <c r="G1051" i="11"/>
  <c r="G1052" i="11"/>
  <c r="G1053" i="11"/>
  <c r="G1054" i="11"/>
  <c r="G1055" i="11"/>
  <c r="G1056" i="11"/>
  <c r="G1057" i="11"/>
  <c r="G1058" i="11"/>
  <c r="G1059" i="11"/>
  <c r="G1060" i="11"/>
  <c r="G1061" i="11"/>
  <c r="G1062" i="11"/>
  <c r="G1063" i="11"/>
  <c r="G1064" i="11"/>
  <c r="G1065" i="11"/>
  <c r="G1066" i="11"/>
  <c r="G1067" i="11"/>
  <c r="G1068" i="11"/>
  <c r="G1069" i="11"/>
  <c r="G1070" i="11"/>
  <c r="G1071" i="11"/>
  <c r="G1072" i="11"/>
  <c r="G1073" i="11"/>
  <c r="G1074" i="11"/>
  <c r="G1075" i="11"/>
  <c r="G1076" i="11"/>
  <c r="G1077" i="11"/>
  <c r="G1078" i="11"/>
  <c r="G1079" i="11"/>
  <c r="G1080" i="11"/>
  <c r="G1081" i="11"/>
  <c r="G1082" i="11"/>
  <c r="G1083" i="11"/>
  <c r="G1084" i="11"/>
  <c r="G1085" i="11"/>
  <c r="G1086" i="11"/>
  <c r="G1087" i="11"/>
  <c r="G1088" i="11"/>
  <c r="G1089" i="11"/>
  <c r="G1090" i="11"/>
  <c r="G1091" i="11"/>
  <c r="G1092" i="11"/>
  <c r="G1093" i="11"/>
  <c r="G1094" i="11"/>
  <c r="G1095" i="11"/>
  <c r="G1096" i="11"/>
  <c r="G1097" i="11"/>
  <c r="G1098" i="11"/>
  <c r="G1099" i="11"/>
  <c r="G1100" i="11"/>
  <c r="G1101" i="11"/>
  <c r="G1102" i="11"/>
  <c r="G1103" i="11"/>
  <c r="G1104" i="11"/>
  <c r="G1105" i="11"/>
  <c r="G1106" i="11"/>
  <c r="G1107" i="11"/>
  <c r="G1108" i="11"/>
  <c r="G1109" i="11"/>
  <c r="G1110" i="11"/>
  <c r="G1111" i="11"/>
  <c r="G1112" i="11"/>
  <c r="G1113" i="11"/>
  <c r="G1114" i="11"/>
  <c r="G1115" i="11"/>
  <c r="G1116" i="11"/>
  <c r="G1117" i="11"/>
  <c r="G1118" i="11"/>
  <c r="G1119" i="11"/>
  <c r="G1120" i="11"/>
  <c r="G1121" i="11"/>
  <c r="G1122" i="11"/>
  <c r="G1123" i="11"/>
  <c r="G1124" i="11"/>
  <c r="G1125" i="11"/>
  <c r="G1126" i="11"/>
  <c r="G1127" i="11"/>
  <c r="G1128" i="11"/>
  <c r="G1129" i="11"/>
  <c r="G1130" i="11"/>
  <c r="G1131" i="11"/>
  <c r="G1132" i="11"/>
  <c r="G1133" i="11"/>
  <c r="G1134" i="11"/>
  <c r="G1135" i="11"/>
  <c r="G1136" i="11"/>
  <c r="G1137" i="11"/>
  <c r="G1138" i="11"/>
  <c r="G1139" i="11"/>
  <c r="G1140" i="11"/>
  <c r="G1141" i="11"/>
  <c r="G1142" i="11"/>
  <c r="G1143" i="11"/>
  <c r="G1144" i="11"/>
  <c r="G1145" i="11"/>
  <c r="G1146" i="11"/>
  <c r="G1147" i="11"/>
  <c r="G1148" i="11"/>
  <c r="G1149" i="11"/>
  <c r="G1150" i="11"/>
  <c r="G1151" i="11"/>
  <c r="G1152" i="11"/>
  <c r="G1153" i="11"/>
  <c r="G1154" i="11"/>
  <c r="G1155" i="11"/>
  <c r="G1156" i="11"/>
  <c r="G1157" i="11"/>
  <c r="G1158" i="11"/>
  <c r="G1159" i="11"/>
  <c r="G1160" i="11"/>
  <c r="G1161" i="11"/>
  <c r="G1162" i="11"/>
  <c r="G1163" i="11"/>
  <c r="G1164" i="11"/>
  <c r="G1165" i="11"/>
  <c r="G1166" i="11"/>
  <c r="G1167" i="11"/>
  <c r="G1168" i="11"/>
  <c r="G1169" i="11"/>
  <c r="G1170" i="11"/>
  <c r="G1171" i="11"/>
  <c r="G1172" i="11"/>
  <c r="G1173" i="11"/>
  <c r="G1174" i="11"/>
  <c r="G1175" i="11"/>
  <c r="G1176" i="11"/>
  <c r="G1177" i="11"/>
  <c r="G1178" i="11"/>
  <c r="G1179" i="11"/>
  <c r="G1180" i="11"/>
  <c r="G1181" i="11"/>
  <c r="G1182" i="11"/>
  <c r="G1183" i="11"/>
  <c r="G1184" i="11"/>
  <c r="G1185" i="11"/>
  <c r="G1186" i="11"/>
  <c r="G1187" i="11"/>
  <c r="G1188" i="11"/>
  <c r="G1189" i="11"/>
  <c r="G1190" i="11"/>
  <c r="G1191" i="11"/>
  <c r="G1192" i="11"/>
  <c r="G1193" i="11"/>
  <c r="G1194" i="11"/>
  <c r="G1195" i="11"/>
  <c r="G1196" i="11"/>
  <c r="G1197" i="11"/>
  <c r="G1198" i="11"/>
  <c r="G1199" i="11"/>
  <c r="G1200" i="11"/>
  <c r="G1201" i="11"/>
  <c r="G1202" i="11"/>
  <c r="G1203" i="11"/>
  <c r="G1204" i="11"/>
  <c r="G1205" i="11"/>
  <c r="G1206" i="11"/>
  <c r="G1207" i="11"/>
  <c r="G1208" i="11"/>
  <c r="G1209" i="11"/>
  <c r="G1210" i="11"/>
  <c r="G1211" i="11"/>
  <c r="G1212" i="11"/>
  <c r="G1213" i="11"/>
  <c r="G1214" i="11"/>
  <c r="G1215" i="11"/>
  <c r="G1216" i="11"/>
  <c r="G1217" i="11"/>
  <c r="G1218" i="11"/>
  <c r="G1219" i="11"/>
  <c r="G1220" i="11"/>
  <c r="G1221" i="11"/>
  <c r="G1222" i="11"/>
  <c r="G1223" i="11"/>
  <c r="G1224" i="11"/>
  <c r="G1225" i="11"/>
  <c r="G1226" i="11"/>
  <c r="G1227" i="11"/>
  <c r="G1228" i="11"/>
  <c r="G1229" i="11"/>
  <c r="G1230" i="11"/>
  <c r="G1231" i="11"/>
  <c r="G1232" i="11"/>
  <c r="G1233" i="11"/>
  <c r="G1234" i="11"/>
  <c r="G1235" i="11"/>
  <c r="G1236" i="11"/>
  <c r="G1237" i="11"/>
  <c r="G1238" i="11"/>
  <c r="G1239" i="11"/>
  <c r="G1240" i="11"/>
  <c r="G1241" i="11"/>
  <c r="G1242" i="11"/>
  <c r="G1243" i="11"/>
  <c r="G1244" i="11"/>
  <c r="G1245" i="11"/>
  <c r="G1246" i="11"/>
  <c r="G1247" i="11"/>
  <c r="G1248" i="11"/>
  <c r="G1249" i="11"/>
  <c r="G1250" i="11"/>
  <c r="G1251" i="11"/>
  <c r="G1252" i="11"/>
  <c r="G1253" i="11"/>
  <c r="G1254" i="11"/>
  <c r="G1255" i="11"/>
  <c r="G1256" i="11"/>
  <c r="G1257" i="11"/>
  <c r="G1258" i="11"/>
  <c r="G1259" i="11"/>
  <c r="G1260" i="11"/>
  <c r="G1261" i="11"/>
  <c r="G1262" i="11"/>
  <c r="G1263" i="11"/>
  <c r="G1264" i="11"/>
  <c r="G1265" i="11"/>
  <c r="G1266" i="11"/>
  <c r="G1267" i="11"/>
  <c r="G1268" i="11"/>
  <c r="G1269" i="11"/>
  <c r="G1270" i="11"/>
  <c r="G1271" i="11"/>
  <c r="G1272" i="11"/>
  <c r="G1273" i="11"/>
  <c r="G1274" i="11"/>
  <c r="G1275" i="11"/>
  <c r="G1276" i="11"/>
  <c r="G1277" i="11"/>
  <c r="G1278" i="11"/>
  <c r="G1279" i="11"/>
  <c r="G1280" i="11"/>
  <c r="G1281" i="11"/>
  <c r="G1282" i="11"/>
  <c r="G1283" i="11"/>
  <c r="G1284" i="11"/>
  <c r="G1285" i="11"/>
  <c r="G1286" i="11"/>
  <c r="G1287" i="11"/>
  <c r="G1288" i="11"/>
  <c r="G1289" i="11"/>
  <c r="G1290" i="11"/>
  <c r="G1291" i="11"/>
  <c r="G1292" i="11"/>
  <c r="G1293" i="11"/>
  <c r="G1294" i="11"/>
  <c r="G1295" i="11"/>
  <c r="G1296" i="11"/>
  <c r="G1297" i="11"/>
  <c r="G1298" i="11"/>
  <c r="G1299" i="11"/>
  <c r="G1300" i="11"/>
  <c r="G1301" i="11"/>
  <c r="G1302" i="11"/>
  <c r="G1303" i="11"/>
  <c r="G1304" i="11"/>
  <c r="G1305" i="11"/>
  <c r="G1306" i="11"/>
  <c r="G1307" i="11"/>
  <c r="G1308" i="11"/>
  <c r="C50" i="48"/>
  <c r="AC50" i="48"/>
  <c r="G1309" i="11"/>
  <c r="G1310" i="11"/>
  <c r="G1311" i="11"/>
  <c r="G1312" i="11"/>
  <c r="G1313" i="11"/>
  <c r="G1314" i="11"/>
  <c r="G1315" i="11"/>
  <c r="G1316" i="11"/>
  <c r="G1317" i="11"/>
  <c r="G1318" i="11"/>
  <c r="G1319" i="11"/>
  <c r="G899" i="35"/>
  <c r="G900" i="35"/>
  <c r="G901" i="35"/>
  <c r="G902" i="35"/>
  <c r="G903" i="35"/>
  <c r="G904" i="35"/>
  <c r="G905" i="35"/>
  <c r="G906" i="35"/>
  <c r="G907" i="35"/>
  <c r="G909" i="10"/>
  <c r="G910" i="10"/>
  <c r="G911" i="10"/>
  <c r="G912" i="10"/>
  <c r="G913" i="10"/>
  <c r="G914" i="10"/>
  <c r="G915" i="10"/>
  <c r="G916" i="10"/>
  <c r="G925" i="10"/>
  <c r="G926" i="10"/>
  <c r="G927" i="10"/>
  <c r="G928" i="10"/>
  <c r="G929" i="10"/>
  <c r="G956" i="34"/>
  <c r="G957" i="34"/>
  <c r="G958" i="34"/>
  <c r="G959" i="34"/>
  <c r="G960" i="34"/>
  <c r="G879" i="32"/>
  <c r="G880" i="32"/>
  <c r="G881" i="32"/>
  <c r="G882" i="32"/>
  <c r="G883" i="32"/>
  <c r="G884" i="32"/>
  <c r="G885" i="32"/>
  <c r="G886" i="32"/>
  <c r="G887" i="32"/>
  <c r="G888" i="32"/>
  <c r="G889" i="32"/>
  <c r="G890" i="32"/>
  <c r="G891" i="32"/>
  <c r="G892" i="32"/>
  <c r="G893" i="32"/>
  <c r="G894" i="32"/>
  <c r="G895" i="32"/>
  <c r="G920" i="42"/>
  <c r="G921" i="42"/>
  <c r="G922" i="42"/>
  <c r="G923" i="42"/>
  <c r="G924" i="42"/>
  <c r="G925" i="42"/>
  <c r="G926" i="42"/>
  <c r="G927" i="42"/>
  <c r="G928" i="42"/>
  <c r="G929" i="42"/>
  <c r="G893" i="33"/>
  <c r="G894" i="33"/>
  <c r="G895" i="33"/>
  <c r="G896" i="33"/>
  <c r="G897" i="33"/>
  <c r="G898" i="33"/>
  <c r="G899" i="33"/>
  <c r="G900" i="33"/>
  <c r="G901" i="33"/>
  <c r="G902" i="33"/>
  <c r="G903" i="33"/>
  <c r="G839" i="44"/>
  <c r="G840" i="44"/>
  <c r="G841" i="44"/>
  <c r="G842" i="44"/>
  <c r="G843" i="44"/>
  <c r="G844" i="44"/>
  <c r="G845" i="44"/>
  <c r="G846" i="44"/>
  <c r="G847" i="44"/>
  <c r="G848" i="44"/>
  <c r="G849" i="44"/>
  <c r="G850" i="44"/>
  <c r="G851" i="44"/>
  <c r="G852" i="44"/>
  <c r="G853" i="44"/>
  <c r="G854" i="44"/>
  <c r="G855" i="44"/>
  <c r="G856" i="44"/>
  <c r="G857" i="44"/>
  <c r="G872" i="41"/>
  <c r="G873" i="41"/>
  <c r="G874" i="41"/>
  <c r="G875" i="41"/>
  <c r="G876" i="41"/>
  <c r="G877" i="41"/>
  <c r="G878" i="41"/>
  <c r="G879" i="41"/>
  <c r="G880" i="41"/>
  <c r="G881" i="41"/>
  <c r="G882" i="41"/>
  <c r="G883" i="41"/>
  <c r="G884" i="41"/>
  <c r="G885" i="41"/>
  <c r="G886" i="41"/>
  <c r="G887" i="41"/>
  <c r="G888" i="41"/>
  <c r="G938" i="46"/>
  <c r="G939" i="46"/>
  <c r="G940" i="46"/>
  <c r="G941" i="46"/>
  <c r="G942" i="46"/>
  <c r="G943" i="46"/>
  <c r="G944" i="46"/>
  <c r="G945" i="46"/>
  <c r="G946" i="46"/>
  <c r="G947" i="46"/>
  <c r="G948" i="46"/>
  <c r="G949" i="46"/>
  <c r="G950" i="46"/>
  <c r="G951" i="46"/>
  <c r="G952" i="46"/>
  <c r="G953" i="46"/>
  <c r="G954" i="46"/>
  <c r="G955" i="46"/>
  <c r="G956" i="46"/>
  <c r="G957" i="46"/>
  <c r="G958" i="46"/>
  <c r="G959" i="46"/>
  <c r="G960" i="46"/>
  <c r="G961" i="46"/>
  <c r="G962" i="46"/>
  <c r="G868" i="39"/>
  <c r="G869" i="39"/>
  <c r="G870" i="39"/>
  <c r="G871" i="39"/>
  <c r="G872" i="39"/>
  <c r="G873" i="39"/>
  <c r="G874" i="39"/>
  <c r="G875" i="39"/>
  <c r="G876" i="39"/>
  <c r="G877" i="39"/>
  <c r="G878" i="39"/>
  <c r="G879" i="39"/>
  <c r="G880" i="39"/>
  <c r="G881" i="39"/>
  <c r="G882" i="39"/>
  <c r="G883" i="39"/>
  <c r="G884" i="39"/>
  <c r="G885" i="39"/>
  <c r="G886" i="39"/>
  <c r="G887" i="39"/>
  <c r="G888" i="39"/>
  <c r="G889" i="39"/>
  <c r="G890" i="39"/>
  <c r="G891" i="39"/>
  <c r="G930" i="45"/>
  <c r="G931" i="45"/>
  <c r="G932" i="45"/>
  <c r="G933" i="45"/>
  <c r="G934" i="45"/>
  <c r="G935" i="45"/>
  <c r="G936" i="45"/>
  <c r="G937" i="45"/>
  <c r="G938" i="45"/>
  <c r="G939" i="45"/>
  <c r="G940" i="45"/>
  <c r="G941" i="45"/>
  <c r="G942" i="45"/>
  <c r="G943" i="45"/>
  <c r="G944" i="45"/>
  <c r="G945" i="45"/>
  <c r="G946" i="45"/>
  <c r="G947" i="45"/>
  <c r="G948" i="45"/>
  <c r="G949" i="45"/>
  <c r="G950" i="45"/>
  <c r="G951" i="45"/>
  <c r="G952" i="45"/>
  <c r="G953" i="45"/>
  <c r="G954" i="45"/>
  <c r="G955" i="45"/>
  <c r="G956" i="45"/>
  <c r="G957" i="45"/>
  <c r="G958" i="45"/>
  <c r="G959" i="45"/>
  <c r="G960" i="45"/>
  <c r="G961" i="45"/>
  <c r="G962" i="45"/>
  <c r="G963" i="45"/>
  <c r="G964" i="45"/>
  <c r="G965" i="45"/>
  <c r="G966" i="45"/>
  <c r="G967" i="45"/>
  <c r="G968" i="45"/>
  <c r="G969" i="45"/>
  <c r="G970" i="45"/>
  <c r="G971" i="45"/>
  <c r="G972" i="45"/>
  <c r="G889" i="41"/>
  <c r="G890" i="41"/>
  <c r="G891" i="41"/>
  <c r="G892" i="41"/>
  <c r="G893" i="41"/>
  <c r="G894" i="41"/>
  <c r="G895" i="41"/>
  <c r="G896" i="41"/>
  <c r="G897" i="41"/>
  <c r="G898" i="41"/>
  <c r="G899" i="41"/>
  <c r="G900" i="41"/>
  <c r="G901" i="41"/>
  <c r="G902" i="41"/>
  <c r="G903" i="41"/>
  <c r="G904" i="41"/>
  <c r="G905" i="41"/>
  <c r="G906" i="41"/>
  <c r="G907" i="41"/>
  <c r="G908" i="41"/>
  <c r="G909" i="41"/>
  <c r="G910" i="41"/>
  <c r="G911" i="41"/>
  <c r="H842" i="44"/>
  <c r="G786" i="21"/>
  <c r="G787" i="21"/>
  <c r="G788" i="21"/>
  <c r="G789" i="21"/>
  <c r="G790" i="21"/>
  <c r="G791" i="21"/>
  <c r="G792" i="21"/>
  <c r="G911" i="47"/>
  <c r="G912" i="47"/>
  <c r="G913" i="47"/>
  <c r="G914" i="47"/>
  <c r="G915" i="47"/>
  <c r="G916" i="47"/>
  <c r="G917" i="47"/>
  <c r="G918" i="47"/>
  <c r="G919" i="47"/>
  <c r="G920" i="47"/>
  <c r="G921" i="47"/>
  <c r="G922" i="47"/>
  <c r="G759" i="24"/>
  <c r="G760" i="24"/>
  <c r="G761" i="24"/>
  <c r="G762" i="24"/>
  <c r="G763" i="24"/>
  <c r="G764" i="24"/>
  <c r="G765" i="24"/>
  <c r="G896" i="32"/>
  <c r="G897" i="32"/>
  <c r="G898" i="32"/>
  <c r="G899" i="32"/>
  <c r="G900" i="32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778" i="30"/>
  <c r="G779" i="30"/>
  <c r="G780" i="30"/>
  <c r="G781" i="30"/>
  <c r="G782" i="30"/>
  <c r="G783" i="30"/>
  <c r="G784" i="30"/>
  <c r="G785" i="30"/>
  <c r="G803" i="2"/>
  <c r="G804" i="2"/>
  <c r="G805" i="2"/>
  <c r="G806" i="2"/>
  <c r="G807" i="2"/>
  <c r="G808" i="2"/>
  <c r="G809" i="2"/>
  <c r="G810" i="2"/>
  <c r="G811" i="2"/>
  <c r="G812" i="2"/>
  <c r="G813" i="2"/>
  <c r="G814" i="2"/>
  <c r="G714" i="43"/>
  <c r="G715" i="43"/>
  <c r="G716" i="43"/>
  <c r="G717" i="43"/>
  <c r="G718" i="43"/>
  <c r="G719" i="43"/>
  <c r="G720" i="43"/>
  <c r="G721" i="43"/>
  <c r="G722" i="43"/>
  <c r="G723" i="43"/>
  <c r="G724" i="43"/>
  <c r="G725" i="43"/>
  <c r="G726" i="43"/>
  <c r="G727" i="43"/>
  <c r="G728" i="43"/>
  <c r="G729" i="43"/>
  <c r="G730" i="43"/>
  <c r="G734" i="37"/>
  <c r="G735" i="37"/>
  <c r="G736" i="37"/>
  <c r="G737" i="37"/>
  <c r="G738" i="37"/>
  <c r="G739" i="37"/>
  <c r="G740" i="37"/>
  <c r="G741" i="37"/>
  <c r="G742" i="37"/>
  <c r="G743" i="37"/>
  <c r="G744" i="37"/>
  <c r="G745" i="37"/>
  <c r="G746" i="37"/>
  <c r="G747" i="37"/>
  <c r="G748" i="37"/>
  <c r="G749" i="37"/>
  <c r="G750" i="37"/>
  <c r="G751" i="37"/>
  <c r="G752" i="37"/>
  <c r="G753" i="37"/>
  <c r="G754" i="37"/>
  <c r="G778" i="16"/>
  <c r="G779" i="16"/>
  <c r="G780" i="16"/>
  <c r="G781" i="16"/>
  <c r="G782" i="16"/>
  <c r="G783" i="16"/>
  <c r="G784" i="16"/>
  <c r="G785" i="16"/>
  <c r="G786" i="16"/>
  <c r="G787" i="16"/>
  <c r="G788" i="16"/>
  <c r="G789" i="16"/>
  <c r="G790" i="16"/>
  <c r="G791" i="16"/>
  <c r="G792" i="16"/>
  <c r="G847" i="13"/>
  <c r="G848" i="13"/>
  <c r="G908" i="35"/>
  <c r="G909" i="35"/>
  <c r="G910" i="35"/>
  <c r="G911" i="35"/>
  <c r="G912" i="35"/>
  <c r="G913" i="35"/>
  <c r="G914" i="35"/>
  <c r="G915" i="35"/>
  <c r="G916" i="35"/>
  <c r="G917" i="35"/>
  <c r="G918" i="35"/>
  <c r="G919" i="35"/>
  <c r="G920" i="35"/>
  <c r="G921" i="35" s="1"/>
  <c r="G922" i="35" s="1"/>
  <c r="G923" i="35" s="1"/>
  <c r="G924" i="35" s="1"/>
  <c r="G925" i="35" s="1"/>
  <c r="G926" i="35" s="1"/>
  <c r="G927" i="35"/>
  <c r="G928" i="35"/>
  <c r="G929" i="35"/>
  <c r="G930" i="35"/>
  <c r="G931" i="35"/>
  <c r="G932" i="35"/>
  <c r="G933" i="35"/>
  <c r="G934" i="35"/>
  <c r="G935" i="35"/>
  <c r="G936" i="35"/>
  <c r="G937" i="35"/>
  <c r="G938" i="35"/>
  <c r="G939" i="35"/>
  <c r="G940" i="35"/>
  <c r="G941" i="35"/>
  <c r="G942" i="35"/>
  <c r="G943" i="35"/>
  <c r="G944" i="35"/>
  <c r="G945" i="35"/>
  <c r="G946" i="35"/>
  <c r="G947" i="35"/>
  <c r="G948" i="35"/>
  <c r="G949" i="35"/>
  <c r="G950" i="35"/>
  <c r="G951" i="35"/>
  <c r="G952" i="35"/>
  <c r="G953" i="35"/>
  <c r="G954" i="35"/>
  <c r="G955" i="35"/>
  <c r="G956" i="35"/>
  <c r="G957" i="35"/>
  <c r="G958" i="35"/>
  <c r="G959" i="35"/>
  <c r="G960" i="35"/>
  <c r="G961" i="35"/>
  <c r="G962" i="35"/>
  <c r="G963" i="35"/>
  <c r="G964" i="35"/>
  <c r="G965" i="35"/>
  <c r="G966" i="35"/>
  <c r="G967" i="35"/>
  <c r="G968" i="35"/>
  <c r="G969" i="35"/>
  <c r="G970" i="35"/>
  <c r="G971" i="35"/>
  <c r="G972" i="35"/>
  <c r="G973" i="35"/>
  <c r="G974" i="35"/>
  <c r="G975" i="35"/>
  <c r="G976" i="35"/>
  <c r="G977" i="35"/>
  <c r="G978" i="35"/>
  <c r="G979" i="35"/>
  <c r="G980" i="35"/>
  <c r="G981" i="35"/>
  <c r="G982" i="35"/>
  <c r="G983" i="35"/>
  <c r="G984" i="35"/>
  <c r="G985" i="35"/>
  <c r="G986" i="35"/>
  <c r="G987" i="35"/>
  <c r="G988" i="35"/>
  <c r="G989" i="35"/>
  <c r="G990" i="35"/>
  <c r="G991" i="35"/>
  <c r="G992" i="35"/>
  <c r="G993" i="35"/>
  <c r="G994" i="35"/>
  <c r="G995" i="35"/>
  <c r="G996" i="35"/>
  <c r="G997" i="35"/>
  <c r="G998" i="35"/>
  <c r="G999" i="35"/>
  <c r="G1000" i="35"/>
  <c r="G1001" i="35"/>
  <c r="G1002" i="35"/>
  <c r="G1003" i="35"/>
  <c r="G1004" i="35"/>
  <c r="G1005" i="35"/>
  <c r="G1006" i="35"/>
  <c r="G1007" i="35"/>
  <c r="G1008" i="35"/>
  <c r="G1009" i="35"/>
  <c r="G1010" i="35"/>
  <c r="G1011" i="35"/>
  <c r="G1012" i="35"/>
  <c r="G1013" i="35"/>
  <c r="G1014" i="35"/>
  <c r="G1015" i="35"/>
  <c r="G1016" i="35"/>
  <c r="G1017" i="35"/>
  <c r="G1018" i="35"/>
  <c r="G1019" i="35"/>
  <c r="G1020" i="35"/>
  <c r="G1021" i="35"/>
  <c r="G1022" i="35"/>
  <c r="G1023" i="35"/>
  <c r="G1024" i="35"/>
  <c r="G1025" i="35"/>
  <c r="G1026" i="35"/>
  <c r="G1027" i="35"/>
  <c r="G1028" i="35"/>
  <c r="G1029" i="35"/>
  <c r="G1030" i="35"/>
  <c r="G1031" i="35"/>
  <c r="G1032" i="35"/>
  <c r="G1033" i="35"/>
  <c r="G1034" i="35"/>
  <c r="G1035" i="35"/>
  <c r="G1036" i="35"/>
  <c r="G1037" i="35"/>
  <c r="G1038" i="35"/>
  <c r="G1039" i="35"/>
  <c r="G1040" i="35"/>
  <c r="G1041" i="35"/>
  <c r="G1042" i="35"/>
  <c r="G1043" i="35"/>
  <c r="G1044" i="35"/>
  <c r="G1045" i="35"/>
  <c r="G1046" i="35"/>
  <c r="G1047" i="35"/>
  <c r="G1048" i="35"/>
  <c r="G1049" i="35"/>
  <c r="G1050" i="35"/>
  <c r="G1051" i="35"/>
  <c r="G1052" i="35"/>
  <c r="G1053" i="35"/>
  <c r="G1054" i="35"/>
  <c r="G1055" i="35"/>
  <c r="G1056" i="35"/>
  <c r="G1057" i="35"/>
  <c r="G1058" i="35"/>
  <c r="G1059" i="35"/>
  <c r="G1060" i="35"/>
  <c r="G1061" i="35"/>
  <c r="G1062" i="35"/>
  <c r="G1063" i="35"/>
  <c r="G1064" i="35"/>
  <c r="G1065" i="35"/>
  <c r="G1066" i="35"/>
  <c r="G1067" i="35"/>
  <c r="G1068" i="35"/>
  <c r="G1069" i="35"/>
  <c r="G1070" i="35"/>
  <c r="G1071" i="35"/>
  <c r="G1072" i="35"/>
  <c r="G1073" i="35"/>
  <c r="G1074" i="35"/>
  <c r="G1075" i="35"/>
  <c r="G1076" i="35"/>
  <c r="G1077" i="35"/>
  <c r="G1078" i="35"/>
  <c r="G1079" i="35"/>
  <c r="G1080" i="35"/>
  <c r="G1081" i="35"/>
  <c r="G1082" i="35"/>
  <c r="G1083" i="35"/>
  <c r="G1084" i="35"/>
  <c r="G1085" i="35"/>
  <c r="G1086" i="35"/>
  <c r="G1087" i="35"/>
  <c r="G1088" i="35"/>
  <c r="G1089" i="35"/>
  <c r="G1090" i="35"/>
  <c r="G1091" i="35"/>
  <c r="G1092" i="35"/>
  <c r="G1093" i="35"/>
  <c r="G1094" i="35"/>
  <c r="G1095" i="35"/>
  <c r="G1096" i="35"/>
  <c r="G1097" i="35"/>
  <c r="G1098" i="35"/>
  <c r="G1099" i="35"/>
  <c r="G1100" i="35"/>
  <c r="G1101" i="35"/>
  <c r="G1102" i="35"/>
  <c r="G1103" i="35"/>
  <c r="G1104" i="35"/>
  <c r="G1105" i="35"/>
  <c r="G1106" i="35"/>
  <c r="G1107" i="35"/>
  <c r="G1108" i="35"/>
  <c r="G1109" i="35"/>
  <c r="G1110" i="35"/>
  <c r="G1111" i="35"/>
  <c r="G1112" i="35"/>
  <c r="G1113" i="35"/>
  <c r="G1114" i="35"/>
  <c r="G1115" i="35"/>
  <c r="G1116" i="35"/>
  <c r="G1117" i="35"/>
  <c r="G1118" i="35"/>
  <c r="G1119" i="35"/>
  <c r="G1120" i="35"/>
  <c r="G1121" i="35"/>
  <c r="G1122" i="35"/>
  <c r="G1123" i="35"/>
  <c r="G1124" i="35"/>
  <c r="G1125" i="35"/>
  <c r="G1126" i="35"/>
  <c r="G1127" i="35"/>
  <c r="G1128" i="35"/>
  <c r="G1129" i="35"/>
  <c r="G1130" i="35"/>
  <c r="G1131" i="35"/>
  <c r="G1132" i="35"/>
  <c r="G1133" i="35"/>
  <c r="G1134" i="35"/>
  <c r="G1135" i="35"/>
  <c r="G1136" i="35"/>
  <c r="G1137" i="35"/>
  <c r="G1138" i="35"/>
  <c r="G1139" i="35"/>
  <c r="G1140" i="35"/>
  <c r="G1141" i="35"/>
  <c r="G1142" i="35"/>
  <c r="G1143" i="35"/>
  <c r="G1144" i="35"/>
  <c r="G1145" i="35"/>
  <c r="G1146" i="35"/>
  <c r="G1147" i="35"/>
  <c r="G1148" i="35"/>
  <c r="G1149" i="35"/>
  <c r="G1150" i="35"/>
  <c r="G1151" i="35"/>
  <c r="G1152" i="35"/>
  <c r="G1153" i="35"/>
  <c r="G1154" i="35"/>
  <c r="G1155" i="35"/>
  <c r="G1156" i="35"/>
  <c r="G1157" i="35"/>
  <c r="G1158" i="35"/>
  <c r="G1159" i="35"/>
  <c r="G1160" i="35"/>
  <c r="G1161" i="35"/>
  <c r="G1162" i="35"/>
  <c r="G1163" i="35"/>
  <c r="G1164" i="35"/>
  <c r="G1165" i="35"/>
  <c r="G1166" i="35"/>
  <c r="G1167" i="35"/>
  <c r="G1168" i="35"/>
  <c r="G1169" i="35"/>
  <c r="G1170" i="35"/>
  <c r="G1171" i="35"/>
  <c r="G1172" i="35"/>
  <c r="G1173" i="35"/>
  <c r="G1174" i="35"/>
  <c r="G1175" i="35"/>
  <c r="G1176" i="35"/>
  <c r="G1177" i="35"/>
  <c r="G1178" i="35"/>
  <c r="G1179" i="35"/>
  <c r="G1180" i="35"/>
  <c r="G1181" i="35"/>
  <c r="G1182" i="35"/>
  <c r="G1183" i="35"/>
  <c r="G1184" i="35"/>
  <c r="G1185" i="35"/>
  <c r="G1186" i="35"/>
  <c r="G1187" i="35"/>
  <c r="G1188" i="35"/>
  <c r="G1189" i="35"/>
  <c r="G1190" i="35"/>
  <c r="G1191" i="35"/>
  <c r="G1192" i="35"/>
  <c r="G1193" i="35"/>
  <c r="G1194" i="35"/>
  <c r="G1195" i="35"/>
  <c r="G1196" i="35"/>
  <c r="G1197" i="35"/>
  <c r="G1198" i="35"/>
  <c r="G1199" i="35"/>
  <c r="G1200" i="35"/>
  <c r="G1201" i="35"/>
  <c r="G1202" i="35"/>
  <c r="G1203" i="35"/>
  <c r="G1204" i="35"/>
  <c r="G1205" i="35"/>
  <c r="G1206" i="35"/>
  <c r="G1207" i="35"/>
  <c r="G1208" i="35"/>
  <c r="G1209" i="35"/>
  <c r="G1210" i="35"/>
  <c r="G1211" i="35"/>
  <c r="G1212" i="35"/>
  <c r="G1213" i="35"/>
  <c r="G1214" i="35"/>
  <c r="G1215" i="35"/>
  <c r="G1216" i="35"/>
  <c r="G1217" i="35"/>
  <c r="G1218" i="35"/>
  <c r="G1219" i="35"/>
  <c r="G1220" i="35"/>
  <c r="G1221" i="35"/>
  <c r="G1222" i="35"/>
  <c r="G1223" i="35"/>
  <c r="G1224" i="35"/>
  <c r="G1225" i="35"/>
  <c r="G1226" i="35"/>
  <c r="G1227" i="35"/>
  <c r="G1228" i="35"/>
  <c r="G1229" i="35"/>
  <c r="G1230" i="35"/>
  <c r="G1231" i="35"/>
  <c r="G1232" i="35"/>
  <c r="G1233" i="35"/>
  <c r="G1234" i="35"/>
  <c r="G1235" i="35"/>
  <c r="G1236" i="35"/>
  <c r="G1237" i="35"/>
  <c r="G1238" i="35"/>
  <c r="G1239" i="35"/>
  <c r="G1240" i="35"/>
  <c r="G1241" i="35"/>
  <c r="G1242" i="35"/>
  <c r="G1243" i="35"/>
  <c r="G1244" i="35"/>
  <c r="G1245" i="35"/>
  <c r="G1246" i="35"/>
  <c r="G1247" i="35"/>
  <c r="G1248" i="35"/>
  <c r="G1249" i="35"/>
  <c r="G1250" i="35"/>
  <c r="G1251" i="35"/>
  <c r="G1252" i="35"/>
  <c r="G1253" i="35"/>
  <c r="G1254" i="35"/>
  <c r="G1255" i="35"/>
  <c r="G1256" i="35"/>
  <c r="G1257" i="35"/>
  <c r="G1258" i="35"/>
  <c r="G1259" i="35"/>
  <c r="G1260" i="35"/>
  <c r="G1261" i="35"/>
  <c r="G1262" i="35"/>
  <c r="G1263" i="35"/>
  <c r="G1264" i="35"/>
  <c r="G1265" i="35"/>
  <c r="G1266" i="35"/>
  <c r="G1267" i="35"/>
  <c r="G1268" i="35"/>
  <c r="G1269" i="35"/>
  <c r="G1270" i="35"/>
  <c r="G1271" i="35"/>
  <c r="G1272" i="35"/>
  <c r="G1273" i="35"/>
  <c r="G1274" i="35"/>
  <c r="G1275" i="35"/>
  <c r="G1276" i="35"/>
  <c r="G1277" i="35"/>
  <c r="G1278" i="35"/>
  <c r="G1279" i="35"/>
  <c r="G1280" i="35"/>
  <c r="G1281" i="35"/>
  <c r="G1282" i="35"/>
  <c r="G1283" i="35"/>
  <c r="G1284" i="35"/>
  <c r="G1285" i="35"/>
  <c r="G1286" i="35"/>
  <c r="G1287" i="35"/>
  <c r="G1288" i="35"/>
  <c r="G1289" i="35"/>
  <c r="G1290" i="35"/>
  <c r="G1291" i="35"/>
  <c r="G1292" i="35"/>
  <c r="G1293" i="35"/>
  <c r="G1294" i="35"/>
  <c r="G1295" i="35"/>
  <c r="G1296" i="35"/>
  <c r="G1297" i="35"/>
  <c r="G1298" i="35"/>
  <c r="G1299" i="35"/>
  <c r="G1300" i="35"/>
  <c r="G1301" i="35"/>
  <c r="G1302" i="35"/>
  <c r="G1303" i="35"/>
  <c r="G1304" i="35"/>
  <c r="G1305" i="35"/>
  <c r="G1306" i="35"/>
  <c r="G1307" i="35"/>
  <c r="G1308" i="35"/>
  <c r="G1309" i="35"/>
  <c r="G1310" i="35"/>
  <c r="G1311" i="35"/>
  <c r="G938" i="25"/>
  <c r="G939" i="25"/>
  <c r="G940" i="25"/>
  <c r="G941" i="25"/>
  <c r="G942" i="25"/>
  <c r="G943" i="25"/>
  <c r="G944" i="25"/>
  <c r="G945" i="25"/>
  <c r="G946" i="25"/>
  <c r="G947" i="25"/>
  <c r="G948" i="25"/>
  <c r="G949" i="25"/>
  <c r="G950" i="25"/>
  <c r="G951" i="25"/>
  <c r="G952" i="25"/>
  <c r="G953" i="25"/>
  <c r="G954" i="25"/>
  <c r="G955" i="25"/>
  <c r="G956" i="25"/>
  <c r="G957" i="25"/>
  <c r="G958" i="25"/>
  <c r="G959" i="25"/>
  <c r="G960" i="25"/>
  <c r="G961" i="25"/>
  <c r="G962" i="25"/>
  <c r="G963" i="25"/>
  <c r="G964" i="25"/>
  <c r="G965" i="25"/>
  <c r="G966" i="25"/>
  <c r="G967" i="25"/>
  <c r="G968" i="25"/>
  <c r="G969" i="25"/>
  <c r="G970" i="25"/>
  <c r="G971" i="25"/>
  <c r="G972" i="25"/>
  <c r="G973" i="25"/>
  <c r="G974" i="25"/>
  <c r="G975" i="25"/>
  <c r="G976" i="25"/>
  <c r="G977" i="25"/>
  <c r="G978" i="25"/>
  <c r="G979" i="25"/>
  <c r="G980" i="25"/>
  <c r="G981" i="25"/>
  <c r="G982" i="25"/>
  <c r="G983" i="25"/>
  <c r="G984" i="25"/>
  <c r="G985" i="25"/>
  <c r="G986" i="25"/>
  <c r="G987" i="25"/>
  <c r="G988" i="25"/>
  <c r="G989" i="25"/>
  <c r="G990" i="25"/>
  <c r="G991" i="25"/>
  <c r="G992" i="25"/>
  <c r="G993" i="25"/>
  <c r="G994" i="25"/>
  <c r="G995" i="25"/>
  <c r="G996" i="25"/>
  <c r="G997" i="25"/>
  <c r="G998" i="25"/>
  <c r="G999" i="25"/>
  <c r="G1000" i="25"/>
  <c r="G1001" i="25"/>
  <c r="G1002" i="25"/>
  <c r="G1003" i="25"/>
  <c r="G1004" i="25"/>
  <c r="G1005" i="25"/>
  <c r="G1006" i="25"/>
  <c r="G1007" i="25"/>
  <c r="G1008" i="25"/>
  <c r="G1009" i="25"/>
  <c r="G1010" i="25"/>
  <c r="G1011" i="25"/>
  <c r="G1012" i="25"/>
  <c r="G1013" i="25"/>
  <c r="G1014" i="25"/>
  <c r="G1015" i="25"/>
  <c r="G1016" i="25"/>
  <c r="G1017" i="25"/>
  <c r="G1018" i="25"/>
  <c r="G1019" i="25"/>
  <c r="G1020" i="25"/>
  <c r="G1021" i="25"/>
  <c r="G1022" i="25"/>
  <c r="G1023" i="25"/>
  <c r="G1024" i="25"/>
  <c r="G1025" i="25"/>
  <c r="G1026" i="25"/>
  <c r="G1027" i="25"/>
  <c r="G1028" i="25"/>
  <c r="G1029" i="25"/>
  <c r="G1030" i="25"/>
  <c r="G1031" i="25"/>
  <c r="G1032" i="25"/>
  <c r="G1033" i="25"/>
  <c r="G1034" i="25"/>
  <c r="G1035" i="25"/>
  <c r="G1036" i="25"/>
  <c r="G1037" i="25"/>
  <c r="G1038" i="25"/>
  <c r="G1039" i="25"/>
  <c r="G1040" i="25"/>
  <c r="G1041" i="25"/>
  <c r="G1042" i="25"/>
  <c r="G1043" i="25"/>
  <c r="G1044" i="25"/>
  <c r="G1045" i="25"/>
  <c r="G1046" i="25"/>
  <c r="G1047" i="25"/>
  <c r="G1048" i="25"/>
  <c r="G1049" i="25"/>
  <c r="G1050" i="25"/>
  <c r="G1051" i="25"/>
  <c r="G1052" i="25"/>
  <c r="G1053" i="25"/>
  <c r="G1054" i="25"/>
  <c r="G1055" i="25"/>
  <c r="G1056" i="25"/>
  <c r="G1057" i="25"/>
  <c r="G1058" i="25"/>
  <c r="G1059" i="25"/>
  <c r="G1060" i="25"/>
  <c r="G1061" i="25"/>
  <c r="G1062" i="25"/>
  <c r="G1063" i="25"/>
  <c r="G1064" i="25"/>
  <c r="G1065" i="25"/>
  <c r="G1066" i="25"/>
  <c r="G1067" i="25"/>
  <c r="G1068" i="25"/>
  <c r="G1069" i="25"/>
  <c r="G1070" i="25"/>
  <c r="G1071" i="25"/>
  <c r="G1072" i="25"/>
  <c r="G1073" i="25"/>
  <c r="G1074" i="25"/>
  <c r="G1075" i="25"/>
  <c r="G1076" i="25"/>
  <c r="G1077" i="25"/>
  <c r="G1078" i="25"/>
  <c r="G1079" i="25"/>
  <c r="G1080" i="25"/>
  <c r="G1081" i="25"/>
  <c r="G1082" i="25"/>
  <c r="G1083" i="25"/>
  <c r="G1084" i="25"/>
  <c r="G1085" i="25"/>
  <c r="G1086" i="25"/>
  <c r="G1087" i="25"/>
  <c r="G1088" i="25"/>
  <c r="G1089" i="25"/>
  <c r="G1090" i="25"/>
  <c r="G1091" i="25"/>
  <c r="G1092" i="25"/>
  <c r="G1093" i="25"/>
  <c r="G1094" i="25"/>
  <c r="G1095" i="25"/>
  <c r="G1096" i="25"/>
  <c r="G1097" i="25"/>
  <c r="G1098" i="25"/>
  <c r="G1099" i="25"/>
  <c r="G1100" i="25"/>
  <c r="G1101" i="25"/>
  <c r="G1102" i="25"/>
  <c r="G1103" i="25"/>
  <c r="G1104" i="25"/>
  <c r="G1105" i="25"/>
  <c r="G1106" i="25"/>
  <c r="G1107" i="25"/>
  <c r="G1108" i="25"/>
  <c r="G1109" i="25"/>
  <c r="G1110" i="25"/>
  <c r="G1111" i="25"/>
  <c r="G1112" i="25"/>
  <c r="G1113" i="25"/>
  <c r="G1114" i="25"/>
  <c r="G1115" i="25"/>
  <c r="G1116" i="25"/>
  <c r="G1117" i="25"/>
  <c r="G1118" i="25"/>
  <c r="G1119" i="25"/>
  <c r="G1120" i="25"/>
  <c r="G1121" i="25"/>
  <c r="G1122" i="25"/>
  <c r="G1123" i="25"/>
  <c r="G1124" i="25"/>
  <c r="G1125" i="25"/>
  <c r="G1126" i="25"/>
  <c r="G1127" i="25"/>
  <c r="G1128" i="25"/>
  <c r="G1129" i="25"/>
  <c r="G1130" i="25"/>
  <c r="G1131" i="25"/>
  <c r="G1132" i="25"/>
  <c r="G1133" i="25"/>
  <c r="G1134" i="25"/>
  <c r="G1135" i="25"/>
  <c r="G1136" i="25"/>
  <c r="G1137" i="25"/>
  <c r="G1138" i="25"/>
  <c r="G1139" i="25"/>
  <c r="G1140" i="25"/>
  <c r="G1141" i="25"/>
  <c r="G1142" i="25"/>
  <c r="G1143" i="25"/>
  <c r="G1144" i="25"/>
  <c r="G1145" i="25"/>
  <c r="G1146" i="25"/>
  <c r="G1147" i="25"/>
  <c r="G1148" i="25"/>
  <c r="G1149" i="25"/>
  <c r="G1150" i="25"/>
  <c r="G1151" i="25"/>
  <c r="G1152" i="25"/>
  <c r="G1153" i="25"/>
  <c r="G1154" i="25"/>
  <c r="G1155" i="25"/>
  <c r="G1156" i="25"/>
  <c r="G1157" i="25"/>
  <c r="G1158" i="25"/>
  <c r="G1159" i="25"/>
  <c r="G1160" i="25"/>
  <c r="G1161" i="25"/>
  <c r="G1162" i="25"/>
  <c r="G1163" i="25"/>
  <c r="G1164" i="25"/>
  <c r="G1165" i="25"/>
  <c r="G1166" i="25"/>
  <c r="G1167" i="25"/>
  <c r="G1168" i="25"/>
  <c r="G1169" i="25"/>
  <c r="G1170" i="25"/>
  <c r="G1171" i="25"/>
  <c r="G1172" i="25"/>
  <c r="G1173" i="25"/>
  <c r="G1174" i="25"/>
  <c r="G1175" i="25"/>
  <c r="G1176" i="25"/>
  <c r="G1177" i="25"/>
  <c r="G1178" i="25"/>
  <c r="G1179" i="25"/>
  <c r="G1180" i="25"/>
  <c r="G1181" i="25"/>
  <c r="G1182" i="25"/>
  <c r="G1183" i="25"/>
  <c r="G1184" i="25"/>
  <c r="G1185" i="25"/>
  <c r="G1186" i="25"/>
  <c r="G1187" i="25"/>
  <c r="G1188" i="25"/>
  <c r="G1189" i="25"/>
  <c r="G1190" i="25"/>
  <c r="G1191" i="25"/>
  <c r="G1192" i="25"/>
  <c r="G1193" i="25"/>
  <c r="G1194" i="25"/>
  <c r="G1195" i="25"/>
  <c r="G1196" i="25"/>
  <c r="G1197" i="25"/>
  <c r="G1198" i="25"/>
  <c r="G1199" i="25"/>
  <c r="G1200" i="25"/>
  <c r="G1201" i="25"/>
  <c r="G1202" i="25"/>
  <c r="G1203" i="25"/>
  <c r="G1204" i="25"/>
  <c r="G1205" i="25"/>
  <c r="G1206" i="25"/>
  <c r="G1207" i="25"/>
  <c r="G1208" i="25"/>
  <c r="G1209" i="25"/>
  <c r="G1210" i="25"/>
  <c r="G1211" i="25"/>
  <c r="G1212" i="25"/>
  <c r="G1213" i="25"/>
  <c r="G1214" i="25"/>
  <c r="G1215" i="25"/>
  <c r="G1216" i="25"/>
  <c r="G1217" i="25"/>
  <c r="G1218" i="25"/>
  <c r="G1219" i="25"/>
  <c r="G1220" i="25"/>
  <c r="G1221" i="25"/>
  <c r="G1222" i="25"/>
  <c r="G1223" i="25"/>
  <c r="G1224" i="25"/>
  <c r="G1225" i="25"/>
  <c r="G1226" i="25"/>
  <c r="G1227" i="25"/>
  <c r="G1228" i="25"/>
  <c r="G1229" i="25"/>
  <c r="G1230" i="25"/>
  <c r="G1231" i="25"/>
  <c r="G1232" i="25"/>
  <c r="G1233" i="25"/>
  <c r="G1234" i="25"/>
  <c r="G1235" i="25"/>
  <c r="G1236" i="25"/>
  <c r="G1237" i="25"/>
  <c r="G1238" i="25"/>
  <c r="G1239" i="25"/>
  <c r="G1240" i="25"/>
  <c r="G1241" i="25"/>
  <c r="G1242" i="25"/>
  <c r="G1243" i="25"/>
  <c r="G1244" i="25"/>
  <c r="G1245" i="25"/>
  <c r="G1246" i="25"/>
  <c r="G1247" i="25"/>
  <c r="G1248" i="25"/>
  <c r="G1249" i="25"/>
  <c r="G1250" i="25"/>
  <c r="G1251" i="25"/>
  <c r="G1252" i="25"/>
  <c r="G1253" i="25"/>
  <c r="G1254" i="25"/>
  <c r="G1255" i="25"/>
  <c r="G1256" i="25"/>
  <c r="G1257" i="25"/>
  <c r="G1258" i="25"/>
  <c r="G1259" i="25"/>
  <c r="G1260" i="25"/>
  <c r="G1261" i="25"/>
  <c r="G1262" i="25"/>
  <c r="G1263" i="25"/>
  <c r="G1264" i="25"/>
  <c r="G1265" i="25"/>
  <c r="G1266" i="25"/>
  <c r="G1267" i="25"/>
  <c r="G1268" i="25"/>
  <c r="G1269" i="25"/>
  <c r="G1270" i="25"/>
  <c r="G1271" i="25"/>
  <c r="G1272" i="25"/>
  <c r="G1273" i="25"/>
  <c r="G1274" i="25"/>
  <c r="G1275" i="25"/>
  <c r="G1276" i="25"/>
  <c r="G1277" i="25"/>
  <c r="G1278" i="25"/>
  <c r="G1279" i="25"/>
  <c r="G1280" i="25"/>
  <c r="G1281" i="25"/>
  <c r="G1282" i="25"/>
  <c r="G1283" i="25"/>
  <c r="G1284" i="25"/>
  <c r="G1285" i="25"/>
  <c r="G1286" i="25"/>
  <c r="G1287" i="25"/>
  <c r="G1288" i="25"/>
  <c r="G1289" i="25"/>
  <c r="G1290" i="25"/>
  <c r="G1291" i="25"/>
  <c r="G1292" i="25"/>
  <c r="G1293" i="25"/>
  <c r="G1294" i="25"/>
  <c r="G1295" i="25"/>
  <c r="G1296" i="25"/>
  <c r="G1297" i="25"/>
  <c r="G1298" i="25"/>
  <c r="G1299" i="25"/>
  <c r="G1300" i="25"/>
  <c r="G1301" i="25"/>
  <c r="G1302" i="25"/>
  <c r="G1303" i="25"/>
  <c r="G1304" i="25"/>
  <c r="G1305" i="25"/>
  <c r="G1306" i="25"/>
  <c r="G1307" i="25"/>
  <c r="G1308" i="25"/>
  <c r="G1309" i="25"/>
  <c r="G1310" i="25"/>
  <c r="G1311" i="25"/>
  <c r="G1312" i="25"/>
  <c r="C29" i="48"/>
  <c r="AC29" i="48"/>
  <c r="G1313" i="25"/>
  <c r="G1314" i="25"/>
  <c r="G1315" i="25"/>
  <c r="G1316" i="25"/>
  <c r="G1317" i="25"/>
  <c r="G1318" i="25"/>
  <c r="G1319" i="25"/>
  <c r="G1320" i="25"/>
  <c r="G1090" i="19"/>
  <c r="G1091" i="19"/>
  <c r="G1092" i="19"/>
  <c r="G1093" i="19"/>
  <c r="G1094" i="19"/>
  <c r="G1095" i="19"/>
  <c r="G1096" i="19"/>
  <c r="G1097" i="19"/>
  <c r="G1098" i="19"/>
  <c r="G1099" i="19"/>
  <c r="G1100" i="19"/>
  <c r="G1101" i="19"/>
  <c r="G1102" i="19"/>
  <c r="G1103" i="19"/>
  <c r="G1104" i="19"/>
  <c r="G1105" i="19"/>
  <c r="G1106" i="19"/>
  <c r="G1107" i="19"/>
  <c r="G1108" i="19"/>
  <c r="G1109" i="19"/>
  <c r="G1110" i="19"/>
  <c r="G1111" i="19"/>
  <c r="G1112" i="19"/>
  <c r="G1113" i="19"/>
  <c r="G1114" i="19"/>
  <c r="G1115" i="19"/>
  <c r="G1116" i="19"/>
  <c r="G1117" i="19"/>
  <c r="G1118" i="19"/>
  <c r="G1119" i="19"/>
  <c r="G1120" i="19"/>
  <c r="G1121" i="19"/>
  <c r="G1122" i="19"/>
  <c r="G1123" i="19"/>
  <c r="G1124" i="19"/>
  <c r="G1125" i="19"/>
  <c r="G1126" i="19"/>
  <c r="G1127" i="19"/>
  <c r="G1128" i="19"/>
  <c r="G1129" i="19"/>
  <c r="G1130" i="19"/>
  <c r="G1131" i="19"/>
  <c r="G1132" i="19"/>
  <c r="G1133" i="19"/>
  <c r="G1134" i="19"/>
  <c r="G1135" i="19"/>
  <c r="G1136" i="19"/>
  <c r="G1137" i="19"/>
  <c r="G1138" i="19"/>
  <c r="G1139" i="19"/>
  <c r="G1140" i="19"/>
  <c r="G1141" i="19"/>
  <c r="G1142" i="19"/>
  <c r="G1143" i="19"/>
  <c r="G1144" i="19"/>
  <c r="G1145" i="19"/>
  <c r="G1146" i="19"/>
  <c r="G1147" i="19"/>
  <c r="G1148" i="19"/>
  <c r="G1149" i="19"/>
  <c r="G1150" i="19"/>
  <c r="G1151" i="19"/>
  <c r="G1152" i="19"/>
  <c r="G1153" i="19"/>
  <c r="G1154" i="19"/>
  <c r="G1155" i="19"/>
  <c r="G1156" i="19"/>
  <c r="G1157" i="19"/>
  <c r="G1158" i="19"/>
  <c r="G1159" i="19"/>
  <c r="G1160" i="19"/>
  <c r="G1161" i="19"/>
  <c r="G1162" i="19"/>
  <c r="G1163" i="19"/>
  <c r="G1164" i="19"/>
  <c r="G1165" i="19"/>
  <c r="G1166" i="19"/>
  <c r="G1167" i="19"/>
  <c r="G1168" i="19"/>
  <c r="G1169" i="19"/>
  <c r="G1170" i="19"/>
  <c r="G1171" i="19"/>
  <c r="G1172" i="19"/>
  <c r="G1173" i="19"/>
  <c r="G1174" i="19"/>
  <c r="G1175" i="19"/>
  <c r="G1176" i="19"/>
  <c r="G1177" i="19"/>
  <c r="G1178" i="19"/>
  <c r="G1179" i="19"/>
  <c r="G1180" i="19"/>
  <c r="G1181" i="19"/>
  <c r="G1182" i="19"/>
  <c r="G1183" i="19"/>
  <c r="G1184" i="19"/>
  <c r="G1185" i="19"/>
  <c r="G1186" i="19"/>
  <c r="G1187" i="19"/>
  <c r="G1188" i="19"/>
  <c r="G1189" i="19"/>
  <c r="G1190" i="19"/>
  <c r="G1191" i="19"/>
  <c r="G1192" i="19"/>
  <c r="G1193" i="19"/>
  <c r="G1194" i="19"/>
  <c r="G1195" i="19"/>
  <c r="G1196" i="19"/>
  <c r="G1197" i="19"/>
  <c r="G1198" i="19"/>
  <c r="G1199" i="19"/>
  <c r="G1200" i="19"/>
  <c r="G1201" i="19"/>
  <c r="G1202" i="19"/>
  <c r="G1203" i="19"/>
  <c r="G1204" i="19"/>
  <c r="G1205" i="19"/>
  <c r="G1206" i="19"/>
  <c r="G1207" i="19"/>
  <c r="G1208" i="19"/>
  <c r="G1209" i="19"/>
  <c r="G1210" i="19"/>
  <c r="G1211" i="19"/>
  <c r="G1212" i="19"/>
  <c r="G1213" i="19"/>
  <c r="G1214" i="19"/>
  <c r="G1215" i="19"/>
  <c r="G1216" i="19"/>
  <c r="G1217" i="19"/>
  <c r="G1218" i="19"/>
  <c r="G1219" i="19"/>
  <c r="G1220" i="19"/>
  <c r="G1221" i="19"/>
  <c r="G1222" i="19"/>
  <c r="G1223" i="19"/>
  <c r="G1224" i="19"/>
  <c r="G1225" i="19"/>
  <c r="G1226" i="19"/>
  <c r="G1227" i="19"/>
  <c r="G1228" i="19"/>
  <c r="G1229" i="19"/>
  <c r="G1230" i="19"/>
  <c r="G1231" i="19"/>
  <c r="G1232" i="19"/>
  <c r="G1233" i="19"/>
  <c r="G1234" i="19"/>
  <c r="G1235" i="19"/>
  <c r="G1236" i="19"/>
  <c r="G1237" i="19"/>
  <c r="G1238" i="19"/>
  <c r="G1239" i="19"/>
  <c r="G1240" i="19"/>
  <c r="G1241" i="19"/>
  <c r="G1242" i="19"/>
  <c r="G1243" i="19"/>
  <c r="G1244" i="19"/>
  <c r="G1245" i="19"/>
  <c r="G1246" i="19"/>
  <c r="G1247" i="19"/>
  <c r="G1248" i="19"/>
  <c r="G1249" i="19"/>
  <c r="G1250" i="19"/>
  <c r="G1251" i="19"/>
  <c r="G1252" i="19"/>
  <c r="G1253" i="19"/>
  <c r="G1254" i="19"/>
  <c r="G1255" i="19"/>
  <c r="G1256" i="19"/>
  <c r="G1257" i="19"/>
  <c r="G1258" i="19"/>
  <c r="G1259" i="19"/>
  <c r="G1260" i="19"/>
  <c r="G1261" i="19"/>
  <c r="G1262" i="19"/>
  <c r="G1263" i="19"/>
  <c r="G1264" i="19"/>
  <c r="G1265" i="19"/>
  <c r="G1266" i="19"/>
  <c r="G1267" i="19"/>
  <c r="G1268" i="19"/>
  <c r="G1269" i="19"/>
  <c r="G1270" i="19"/>
  <c r="G1271" i="19"/>
  <c r="G1272" i="19"/>
  <c r="G1273" i="19"/>
  <c r="G1274" i="19"/>
  <c r="G1275" i="19"/>
  <c r="G1276" i="19"/>
  <c r="G1277" i="19"/>
  <c r="G1278" i="19"/>
  <c r="G1279" i="19"/>
  <c r="G1280" i="19"/>
  <c r="G1281" i="19"/>
  <c r="G1282" i="19"/>
  <c r="G1283" i="19"/>
  <c r="G1284" i="19"/>
  <c r="G1285" i="19"/>
  <c r="G1286" i="19"/>
  <c r="G1287" i="19"/>
  <c r="G1288" i="19"/>
  <c r="G1289" i="19"/>
  <c r="G1290" i="19"/>
  <c r="G1291" i="19"/>
  <c r="G1292" i="19"/>
  <c r="G1293" i="19"/>
  <c r="G1294" i="19"/>
  <c r="G1295" i="19"/>
  <c r="G1296" i="19"/>
  <c r="G1297" i="19"/>
  <c r="G1298" i="19"/>
  <c r="G1299" i="19"/>
  <c r="G1300" i="19"/>
  <c r="G1301" i="19"/>
  <c r="G1302" i="19"/>
  <c r="G1303" i="19"/>
  <c r="G1304" i="19"/>
  <c r="G1305" i="19"/>
  <c r="G1306" i="19"/>
  <c r="G1307" i="19"/>
  <c r="G1308" i="19"/>
  <c r="G1309" i="19"/>
  <c r="G1310" i="19"/>
  <c r="G1311" i="19"/>
  <c r="G1312" i="19"/>
  <c r="G1313" i="19"/>
  <c r="G1314" i="19"/>
  <c r="G961" i="34"/>
  <c r="G962" i="34"/>
  <c r="G963" i="34"/>
  <c r="G964" i="34"/>
  <c r="G965" i="34"/>
  <c r="G966" i="34"/>
  <c r="G967" i="34"/>
  <c r="G968" i="34"/>
  <c r="G969" i="34"/>
  <c r="G970" i="34"/>
  <c r="G971" i="34"/>
  <c r="G972" i="34"/>
  <c r="G985" i="34"/>
  <c r="G986" i="34"/>
  <c r="G987" i="34"/>
  <c r="G988" i="34"/>
  <c r="G989" i="34"/>
  <c r="G990" i="34"/>
  <c r="G904" i="33"/>
  <c r="G905" i="33"/>
  <c r="G906" i="33"/>
  <c r="G907" i="33"/>
  <c r="G908" i="33"/>
  <c r="G909" i="33"/>
  <c r="G910" i="33"/>
  <c r="G911" i="33"/>
  <c r="G912" i="33"/>
  <c r="G913" i="33"/>
  <c r="G914" i="33"/>
  <c r="G915" i="33"/>
  <c r="G916" i="33"/>
  <c r="G917" i="33"/>
  <c r="G918" i="33"/>
  <c r="G919" i="33"/>
  <c r="G920" i="33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4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G1047" i="10"/>
  <c r="G1048" i="10"/>
  <c r="G1049" i="10"/>
  <c r="G1050" i="10"/>
  <c r="G1051" i="10"/>
  <c r="G1052" i="10"/>
  <c r="G1053" i="10"/>
  <c r="G1054" i="10"/>
  <c r="G1055" i="10"/>
  <c r="G1056" i="10"/>
  <c r="G1057" i="10"/>
  <c r="G1058" i="10"/>
  <c r="G1059" i="10"/>
  <c r="G1060" i="10"/>
  <c r="G1061" i="10"/>
  <c r="G1062" i="10"/>
  <c r="G1063" i="10"/>
  <c r="G1064" i="10"/>
  <c r="G1065" i="10"/>
  <c r="G1066" i="10"/>
  <c r="G1067" i="10"/>
  <c r="G1068" i="10"/>
  <c r="G1069" i="10"/>
  <c r="G1070" i="10"/>
  <c r="G1071" i="10"/>
  <c r="G1072" i="10"/>
  <c r="G1073" i="10"/>
  <c r="G1074" i="10"/>
  <c r="G1075" i="10"/>
  <c r="G1076" i="10"/>
  <c r="G1077" i="10"/>
  <c r="G1078" i="10"/>
  <c r="G1079" i="10"/>
  <c r="G1080" i="10"/>
  <c r="G1081" i="10"/>
  <c r="G1082" i="10"/>
  <c r="G1083" i="10"/>
  <c r="G1084" i="10"/>
  <c r="G1085" i="10"/>
  <c r="G1086" i="10"/>
  <c r="G1087" i="10"/>
  <c r="G1088" i="10"/>
  <c r="G1089" i="10"/>
  <c r="G1090" i="10"/>
  <c r="G1091" i="10"/>
  <c r="G1092" i="10"/>
  <c r="G1093" i="10"/>
  <c r="G1094" i="10"/>
  <c r="G1095" i="10"/>
  <c r="G1096" i="10"/>
  <c r="G1097" i="10"/>
  <c r="G1098" i="10"/>
  <c r="G1099" i="10"/>
  <c r="G1100" i="10"/>
  <c r="G1101" i="10"/>
  <c r="G1102" i="10"/>
  <c r="G1103" i="10"/>
  <c r="G1104" i="10"/>
  <c r="G1105" i="10"/>
  <c r="G1106" i="10"/>
  <c r="G1107" i="10"/>
  <c r="G1108" i="10"/>
  <c r="G1109" i="10"/>
  <c r="G1110" i="10"/>
  <c r="G1111" i="10"/>
  <c r="G1112" i="10"/>
  <c r="G1113" i="10"/>
  <c r="G1114" i="10"/>
  <c r="G1115" i="10"/>
  <c r="G1116" i="10"/>
  <c r="G1117" i="10"/>
  <c r="G1118" i="10"/>
  <c r="G1119" i="10"/>
  <c r="G1120" i="10"/>
  <c r="G1121" i="10"/>
  <c r="G1122" i="10"/>
  <c r="G1123" i="10"/>
  <c r="G1124" i="10"/>
  <c r="G1125" i="10"/>
  <c r="G1126" i="10"/>
  <c r="G1127" i="10"/>
  <c r="G1128" i="10"/>
  <c r="G1129" i="10"/>
  <c r="G1130" i="10"/>
  <c r="G1131" i="10"/>
  <c r="G1132" i="10"/>
  <c r="G1133" i="10"/>
  <c r="G1134" i="10"/>
  <c r="G1135" i="10"/>
  <c r="G1136" i="10"/>
  <c r="G1137" i="10"/>
  <c r="G1138" i="10"/>
  <c r="G1139" i="10"/>
  <c r="G1140" i="10"/>
  <c r="G1141" i="10"/>
  <c r="G1142" i="10"/>
  <c r="G1143" i="10"/>
  <c r="G1144" i="10"/>
  <c r="G1145" i="10"/>
  <c r="G1146" i="10"/>
  <c r="G1147" i="10"/>
  <c r="G1148" i="10"/>
  <c r="G1149" i="10"/>
  <c r="G1150" i="10"/>
  <c r="G1151" i="10"/>
  <c r="G1152" i="10"/>
  <c r="G1153" i="10"/>
  <c r="G1154" i="10"/>
  <c r="G1155" i="10"/>
  <c r="G1156" i="10"/>
  <c r="G1157" i="10"/>
  <c r="G1158" i="10"/>
  <c r="G1159" i="10"/>
  <c r="G1160" i="10"/>
  <c r="G1161" i="10"/>
  <c r="G1162" i="10"/>
  <c r="G1163" i="10"/>
  <c r="G1164" i="10"/>
  <c r="G1165" i="10"/>
  <c r="G1166" i="10"/>
  <c r="G1167" i="10"/>
  <c r="G1168" i="10"/>
  <c r="G1169" i="10"/>
  <c r="G1170" i="10"/>
  <c r="G1171" i="10"/>
  <c r="G1172" i="10"/>
  <c r="G1173" i="10"/>
  <c r="G1174" i="10"/>
  <c r="G1175" i="10"/>
  <c r="G1176" i="10"/>
  <c r="G1177" i="10"/>
  <c r="G1178" i="10"/>
  <c r="G1179" i="10"/>
  <c r="G1180" i="10"/>
  <c r="G1181" i="10"/>
  <c r="G1182" i="10"/>
  <c r="G1183" i="10"/>
  <c r="G1184" i="10"/>
  <c r="G1185" i="10"/>
  <c r="G1186" i="10"/>
  <c r="G1187" i="10"/>
  <c r="G1188" i="10"/>
  <c r="G1189" i="10"/>
  <c r="G1190" i="10"/>
  <c r="G1191" i="10"/>
  <c r="G1192" i="10"/>
  <c r="G1193" i="10"/>
  <c r="G1194" i="10"/>
  <c r="G1195" i="10"/>
  <c r="G1196" i="10"/>
  <c r="G1197" i="10"/>
  <c r="G1198" i="10"/>
  <c r="G1199" i="10"/>
  <c r="G1200" i="10"/>
  <c r="G1201" i="10"/>
  <c r="G1202" i="10"/>
  <c r="G1203" i="10"/>
  <c r="G1204" i="10"/>
  <c r="G1205" i="10"/>
  <c r="G1206" i="10"/>
  <c r="G1207" i="10"/>
  <c r="G1208" i="10"/>
  <c r="G1209" i="10"/>
  <c r="G1210" i="10"/>
  <c r="G1211" i="10"/>
  <c r="G1212" i="10"/>
  <c r="G1213" i="10"/>
  <c r="G1214" i="10"/>
  <c r="G1215" i="10"/>
  <c r="G1216" i="10"/>
  <c r="G1217" i="10"/>
  <c r="G1218" i="10"/>
  <c r="G1219" i="10"/>
  <c r="G1220" i="10"/>
  <c r="G1221" i="10"/>
  <c r="G1222" i="10"/>
  <c r="G1223" i="10"/>
  <c r="G1224" i="10"/>
  <c r="G1225" i="10"/>
  <c r="G1226" i="10"/>
  <c r="G1227" i="10"/>
  <c r="G1228" i="10"/>
  <c r="G1229" i="10"/>
  <c r="G1230" i="10"/>
  <c r="G1231" i="10"/>
  <c r="G1232" i="10"/>
  <c r="G1233" i="10"/>
  <c r="G1234" i="10"/>
  <c r="G1235" i="10"/>
  <c r="G1236" i="10"/>
  <c r="G1237" i="10"/>
  <c r="G1238" i="10"/>
  <c r="G1239" i="10"/>
  <c r="G1240" i="10"/>
  <c r="G1241" i="10"/>
  <c r="G1242" i="10"/>
  <c r="G1243" i="10"/>
  <c r="G1244" i="10"/>
  <c r="G1245" i="10"/>
  <c r="G1246" i="10"/>
  <c r="G1247" i="10"/>
  <c r="G1248" i="10"/>
  <c r="G1249" i="10"/>
  <c r="G1250" i="10"/>
  <c r="G1251" i="10"/>
  <c r="G1252" i="10"/>
  <c r="G1253" i="10"/>
  <c r="G1254" i="10"/>
  <c r="G1255" i="10"/>
  <c r="G1256" i="10"/>
  <c r="G1257" i="10"/>
  <c r="G1258" i="10"/>
  <c r="G1259" i="10"/>
  <c r="G1260" i="10"/>
  <c r="G1261" i="10"/>
  <c r="G1262" i="10"/>
  <c r="G1263" i="10"/>
  <c r="G1264" i="10"/>
  <c r="G1265" i="10"/>
  <c r="G1266" i="10"/>
  <c r="G1267" i="10"/>
  <c r="G1268" i="10"/>
  <c r="G1269" i="10"/>
  <c r="G1270" i="10"/>
  <c r="G1271" i="10"/>
  <c r="G1272" i="10"/>
  <c r="G1273" i="10"/>
  <c r="G1274" i="10"/>
  <c r="G1275" i="10"/>
  <c r="G1276" i="10"/>
  <c r="G1277" i="10"/>
  <c r="G1278" i="10"/>
  <c r="G1279" i="10"/>
  <c r="G1280" i="10"/>
  <c r="G1281" i="10"/>
  <c r="G1282" i="10"/>
  <c r="G1283" i="10"/>
  <c r="G1284" i="10"/>
  <c r="G1285" i="10"/>
  <c r="G1286" i="10"/>
  <c r="G1287" i="10"/>
  <c r="G1288" i="10"/>
  <c r="G1289" i="10"/>
  <c r="G1290" i="10"/>
  <c r="G1291" i="10"/>
  <c r="G1292" i="10"/>
  <c r="G1293" i="10"/>
  <c r="G1294" i="10"/>
  <c r="G1295" i="10"/>
  <c r="G1296" i="10"/>
  <c r="G1297" i="10"/>
  <c r="G1298" i="10"/>
  <c r="G1299" i="10"/>
  <c r="G1300" i="10"/>
  <c r="G1301" i="10"/>
  <c r="G1302" i="10"/>
  <c r="G1303" i="10"/>
  <c r="G1304" i="10"/>
  <c r="G1305" i="10"/>
  <c r="C39" i="48"/>
  <c r="AC39" i="48"/>
  <c r="G1312" i="35"/>
  <c r="G1313" i="35"/>
  <c r="G1314" i="35"/>
  <c r="G1315" i="35"/>
  <c r="G1316" i="35"/>
  <c r="G1317" i="35"/>
  <c r="G1318" i="35"/>
  <c r="G1319" i="35"/>
  <c r="G1320" i="35"/>
  <c r="G1321" i="35"/>
  <c r="G912" i="41"/>
  <c r="G913" i="41"/>
  <c r="G914" i="41"/>
  <c r="G915" i="41"/>
  <c r="G916" i="41"/>
  <c r="G917" i="41"/>
  <c r="G918" i="41"/>
  <c r="G919" i="41"/>
  <c r="G930" i="42"/>
  <c r="G963" i="46"/>
  <c r="G964" i="46"/>
  <c r="G965" i="46"/>
  <c r="G966" i="46"/>
  <c r="G967" i="46"/>
  <c r="G968" i="46"/>
  <c r="G969" i="46"/>
  <c r="G970" i="46"/>
  <c r="G971" i="46"/>
  <c r="G972" i="46"/>
  <c r="G973" i="46"/>
  <c r="G974" i="46"/>
  <c r="G975" i="46"/>
  <c r="G976" i="46"/>
  <c r="G977" i="46"/>
  <c r="G978" i="46"/>
  <c r="G979" i="46"/>
  <c r="G980" i="46"/>
  <c r="G981" i="46"/>
  <c r="G982" i="46"/>
  <c r="G983" i="46"/>
  <c r="G984" i="46"/>
  <c r="G985" i="46"/>
  <c r="G986" i="46"/>
  <c r="G973" i="45"/>
  <c r="G974" i="45"/>
  <c r="G975" i="45"/>
  <c r="G976" i="45"/>
  <c r="G977" i="45"/>
  <c r="G978" i="45"/>
  <c r="G979" i="45"/>
  <c r="G980" i="45"/>
  <c r="G981" i="45"/>
  <c r="G982" i="45"/>
  <c r="G983" i="45"/>
  <c r="G984" i="45"/>
  <c r="G985" i="45"/>
  <c r="G986" i="45"/>
  <c r="G987" i="45"/>
  <c r="G988" i="45"/>
  <c r="G989" i="45"/>
  <c r="G990" i="45"/>
  <c r="G892" i="39"/>
  <c r="G893" i="39"/>
  <c r="G894" i="39"/>
  <c r="G895" i="39"/>
  <c r="G896" i="39"/>
  <c r="G897" i="39"/>
  <c r="H903" i="41"/>
  <c r="G858" i="44"/>
  <c r="G859" i="44"/>
  <c r="G860" i="44"/>
  <c r="G861" i="44"/>
  <c r="G862" i="44"/>
  <c r="G863" i="44"/>
  <c r="G864" i="44"/>
  <c r="G865" i="44"/>
  <c r="G866" i="44"/>
  <c r="G867" i="44"/>
  <c r="G868" i="44"/>
  <c r="G869" i="44"/>
  <c r="G870" i="44"/>
  <c r="G871" i="44"/>
  <c r="G872" i="44"/>
  <c r="G873" i="44"/>
  <c r="G874" i="44"/>
  <c r="G875" i="44"/>
  <c r="G876" i="44"/>
  <c r="G877" i="44"/>
  <c r="G793" i="21"/>
  <c r="G794" i="21"/>
  <c r="G795" i="21"/>
  <c r="G796" i="21"/>
  <c r="G797" i="21"/>
  <c r="G798" i="21"/>
  <c r="G799" i="21"/>
  <c r="G800" i="21"/>
  <c r="G801" i="21"/>
  <c r="G802" i="21"/>
  <c r="G803" i="21"/>
  <c r="G804" i="21"/>
  <c r="G805" i="21"/>
  <c r="G806" i="21"/>
  <c r="G807" i="21"/>
  <c r="G808" i="21"/>
  <c r="G809" i="21"/>
  <c r="G810" i="21"/>
  <c r="G811" i="21"/>
  <c r="G812" i="21"/>
  <c r="G813" i="21"/>
  <c r="G814" i="21"/>
  <c r="G815" i="21"/>
  <c r="G816" i="21"/>
  <c r="G817" i="21"/>
  <c r="G818" i="21"/>
  <c r="G819" i="21"/>
  <c r="G820" i="21"/>
  <c r="G821" i="21"/>
  <c r="G822" i="21"/>
  <c r="G823" i="21"/>
  <c r="G824" i="21"/>
  <c r="G825" i="21"/>
  <c r="G826" i="21"/>
  <c r="G827" i="21"/>
  <c r="G828" i="21"/>
  <c r="G829" i="21"/>
  <c r="G830" i="21"/>
  <c r="G831" i="21"/>
  <c r="G832" i="21"/>
  <c r="G833" i="21"/>
  <c r="G834" i="21"/>
  <c r="G835" i="21"/>
  <c r="G836" i="21"/>
  <c r="G837" i="21"/>
  <c r="G838" i="21"/>
  <c r="G839" i="21"/>
  <c r="G840" i="21"/>
  <c r="G841" i="21"/>
  <c r="G842" i="21"/>
  <c r="G843" i="21"/>
  <c r="G844" i="21"/>
  <c r="G845" i="21"/>
  <c r="G846" i="21"/>
  <c r="G847" i="21"/>
  <c r="G848" i="21"/>
  <c r="G849" i="21"/>
  <c r="G850" i="21"/>
  <c r="G851" i="21"/>
  <c r="G852" i="21"/>
  <c r="G853" i="21"/>
  <c r="G854" i="21"/>
  <c r="G855" i="21"/>
  <c r="G856" i="21"/>
  <c r="G857" i="21"/>
  <c r="G858" i="21"/>
  <c r="G859" i="21"/>
  <c r="G860" i="21"/>
  <c r="G861" i="21"/>
  <c r="G862" i="21"/>
  <c r="G863" i="21"/>
  <c r="G864" i="21"/>
  <c r="G865" i="21"/>
  <c r="G866" i="21"/>
  <c r="G867" i="21"/>
  <c r="G868" i="21"/>
  <c r="G869" i="21"/>
  <c r="G870" i="21"/>
  <c r="G871" i="21"/>
  <c r="G872" i="21"/>
  <c r="G901" i="32"/>
  <c r="G902" i="32"/>
  <c r="G903" i="32"/>
  <c r="G904" i="32"/>
  <c r="G905" i="32"/>
  <c r="G906" i="32"/>
  <c r="G907" i="32"/>
  <c r="G908" i="32"/>
  <c r="G909" i="32"/>
  <c r="G910" i="32"/>
  <c r="G911" i="32"/>
  <c r="G912" i="32"/>
  <c r="G913" i="32"/>
  <c r="G914" i="32"/>
  <c r="G915" i="32"/>
  <c r="G916" i="32"/>
  <c r="G917" i="32"/>
  <c r="G918" i="32"/>
  <c r="G919" i="32"/>
  <c r="G920" i="32"/>
  <c r="G921" i="32"/>
  <c r="G922" i="32"/>
  <c r="G923" i="32"/>
  <c r="G923" i="47"/>
  <c r="G924" i="47"/>
  <c r="G925" i="47"/>
  <c r="G926" i="47"/>
  <c r="G927" i="47"/>
  <c r="G928" i="47"/>
  <c r="G929" i="47"/>
  <c r="G930" i="47"/>
  <c r="G931" i="47"/>
  <c r="G932" i="47"/>
  <c r="G933" i="47"/>
  <c r="G934" i="47"/>
  <c r="G935" i="47"/>
  <c r="G936" i="47"/>
  <c r="G937" i="47"/>
  <c r="G938" i="47"/>
  <c r="G939" i="47"/>
  <c r="G940" i="47"/>
  <c r="G941" i="47"/>
  <c r="G942" i="47"/>
  <c r="G766" i="24"/>
  <c r="G767" i="24"/>
  <c r="G768" i="24"/>
  <c r="G769" i="24"/>
  <c r="G770" i="24"/>
  <c r="G771" i="24"/>
  <c r="G772" i="24"/>
  <c r="G773" i="24"/>
  <c r="G774" i="24"/>
  <c r="G786" i="30"/>
  <c r="G787" i="30"/>
  <c r="G788" i="30"/>
  <c r="G789" i="30"/>
  <c r="G790" i="30"/>
  <c r="G791" i="30"/>
  <c r="G792" i="30"/>
  <c r="G793" i="30"/>
  <c r="G794" i="30"/>
  <c r="G795" i="30"/>
  <c r="G796" i="30"/>
  <c r="G797" i="30"/>
  <c r="G798" i="30"/>
  <c r="G799" i="30"/>
  <c r="G800" i="30"/>
  <c r="G801" i="30"/>
  <c r="G802" i="30"/>
  <c r="G803" i="30"/>
  <c r="G804" i="30"/>
  <c r="G805" i="30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731" i="43"/>
  <c r="G732" i="43"/>
  <c r="G755" i="37"/>
  <c r="G756" i="37"/>
  <c r="G757" i="37"/>
  <c r="G758" i="37"/>
  <c r="G759" i="37"/>
  <c r="G760" i="37"/>
  <c r="G761" i="37"/>
  <c r="G762" i="37"/>
  <c r="G763" i="37"/>
  <c r="G764" i="37"/>
  <c r="G737" i="20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793" i="16"/>
  <c r="G794" i="16"/>
  <c r="G795" i="16"/>
  <c r="G849" i="13"/>
  <c r="G850" i="13"/>
  <c r="C23" i="48"/>
  <c r="AC23" i="48"/>
  <c r="G1315" i="19"/>
  <c r="G1316" i="19"/>
  <c r="G1317" i="19"/>
  <c r="G1318" i="19"/>
  <c r="G1319" i="19"/>
  <c r="G1320" i="19"/>
  <c r="G1321" i="19"/>
  <c r="G1322" i="19"/>
  <c r="G1323" i="19"/>
  <c r="G1324" i="19"/>
  <c r="G1325" i="19"/>
  <c r="G1326" i="19"/>
  <c r="G1327" i="19"/>
  <c r="G1328" i="19"/>
  <c r="G1329" i="19"/>
  <c r="G1330" i="19"/>
  <c r="G1331" i="19"/>
  <c r="G1332" i="19"/>
  <c r="G1333" i="19"/>
  <c r="G1334" i="19"/>
  <c r="G1335" i="19"/>
  <c r="G1336" i="19"/>
  <c r="G921" i="33"/>
  <c r="G922" i="33"/>
  <c r="G923" i="33"/>
  <c r="G924" i="33"/>
  <c r="G925" i="33"/>
  <c r="G926" i="33"/>
  <c r="G927" i="33"/>
  <c r="G928" i="33"/>
  <c r="G920" i="41"/>
  <c r="G921" i="41"/>
  <c r="G922" i="41"/>
  <c r="G923" i="41"/>
  <c r="G924" i="41"/>
  <c r="G925" i="41"/>
  <c r="G926" i="41"/>
  <c r="G927" i="41"/>
  <c r="G928" i="41"/>
  <c r="G929" i="41"/>
  <c r="G930" i="41"/>
  <c r="G931" i="41"/>
  <c r="G932" i="41"/>
  <c r="G933" i="41"/>
  <c r="G934" i="41"/>
  <c r="G935" i="41"/>
  <c r="G936" i="41"/>
  <c r="G937" i="41"/>
  <c r="G938" i="41"/>
  <c r="G939" i="41"/>
  <c r="G940" i="41"/>
  <c r="G941" i="41"/>
  <c r="G942" i="41"/>
  <c r="G943" i="41"/>
  <c r="G944" i="41"/>
  <c r="G945" i="41"/>
  <c r="G946" i="41"/>
  <c r="G947" i="41"/>
  <c r="G948" i="41"/>
  <c r="G949" i="41"/>
  <c r="G950" i="41"/>
  <c r="G951" i="41"/>
  <c r="G952" i="41"/>
  <c r="G955" i="41"/>
  <c r="G956" i="41"/>
  <c r="C13" i="48"/>
  <c r="AC13" i="48"/>
  <c r="G1306" i="10"/>
  <c r="G1307" i="10"/>
  <c r="G1308" i="10"/>
  <c r="G1309" i="10"/>
  <c r="G1310" i="10"/>
  <c r="G1311" i="10"/>
  <c r="G1312" i="10"/>
  <c r="G1313" i="10"/>
  <c r="G1314" i="10"/>
  <c r="G1315" i="10"/>
  <c r="G1316" i="10"/>
  <c r="G1317" i="10"/>
  <c r="G1318" i="10"/>
  <c r="G1319" i="10"/>
  <c r="G1320" i="10"/>
  <c r="G1321" i="10"/>
  <c r="G1322" i="10"/>
  <c r="G987" i="46"/>
  <c r="G988" i="46"/>
  <c r="G873" i="21"/>
  <c r="G874" i="21"/>
  <c r="G875" i="21"/>
  <c r="G876" i="21"/>
  <c r="G877" i="21"/>
  <c r="G878" i="21"/>
  <c r="G879" i="21"/>
  <c r="G880" i="21"/>
  <c r="G881" i="21"/>
  <c r="G882" i="21"/>
  <c r="G883" i="21"/>
  <c r="G884" i="21"/>
  <c r="G885" i="21"/>
  <c r="G886" i="21"/>
  <c r="G887" i="21"/>
  <c r="G888" i="21"/>
  <c r="G931" i="42"/>
  <c r="G932" i="42"/>
  <c r="G933" i="42"/>
  <c r="G934" i="42"/>
  <c r="G935" i="42"/>
  <c r="G936" i="42"/>
  <c r="G937" i="42"/>
  <c r="G938" i="42"/>
  <c r="G991" i="45"/>
  <c r="G992" i="45"/>
  <c r="G898" i="39"/>
  <c r="G899" i="39"/>
  <c r="G900" i="39"/>
  <c r="G901" i="39"/>
  <c r="G878" i="44"/>
  <c r="G879" i="44"/>
  <c r="G880" i="44"/>
  <c r="G881" i="44"/>
  <c r="G882" i="44"/>
  <c r="G883" i="44"/>
  <c r="G884" i="44"/>
  <c r="G885" i="44"/>
  <c r="G886" i="44"/>
  <c r="G887" i="44"/>
  <c r="G888" i="44"/>
  <c r="G924" i="32"/>
  <c r="G925" i="32"/>
  <c r="G926" i="32"/>
  <c r="G927" i="32"/>
  <c r="G928" i="32"/>
  <c r="G929" i="32"/>
  <c r="G930" i="32"/>
  <c r="G931" i="32"/>
  <c r="G932" i="32"/>
  <c r="G933" i="32"/>
  <c r="G934" i="32"/>
  <c r="G935" i="32"/>
  <c r="G936" i="32"/>
  <c r="G937" i="32"/>
  <c r="G938" i="32"/>
  <c r="G939" i="32"/>
  <c r="G940" i="32"/>
  <c r="G941" i="32"/>
  <c r="G942" i="32"/>
  <c r="G943" i="32"/>
  <c r="G944" i="32"/>
  <c r="G945" i="32"/>
  <c r="G946" i="32"/>
  <c r="G947" i="32"/>
  <c r="G948" i="32"/>
  <c r="G949" i="32"/>
  <c r="G950" i="32"/>
  <c r="G951" i="32"/>
  <c r="G952" i="32"/>
  <c r="G953" i="32"/>
  <c r="G954" i="32"/>
  <c r="G955" i="32"/>
  <c r="G956" i="32"/>
  <c r="G957" i="32"/>
  <c r="G958" i="32"/>
  <c r="G959" i="32"/>
  <c r="G960" i="32"/>
  <c r="G961" i="32"/>
  <c r="G962" i="32"/>
  <c r="G963" i="32"/>
  <c r="G964" i="32"/>
  <c r="G965" i="32"/>
  <c r="G966" i="32"/>
  <c r="G967" i="32"/>
  <c r="G968" i="32"/>
  <c r="G969" i="32"/>
  <c r="G970" i="32"/>
  <c r="G971" i="32"/>
  <c r="G972" i="32"/>
  <c r="G973" i="32"/>
  <c r="G974" i="32"/>
  <c r="G975" i="32"/>
  <c r="G976" i="32"/>
  <c r="G977" i="32"/>
  <c r="G978" i="32"/>
  <c r="G979" i="32"/>
  <c r="G980" i="32"/>
  <c r="G981" i="32"/>
  <c r="G982" i="32"/>
  <c r="G983" i="32"/>
  <c r="G984" i="32"/>
  <c r="G985" i="32"/>
  <c r="G986" i="32"/>
  <c r="G987" i="32"/>
  <c r="G988" i="32"/>
  <c r="G989" i="32"/>
  <c r="G990" i="32"/>
  <c r="G991" i="32"/>
  <c r="G992" i="32"/>
  <c r="G993" i="32"/>
  <c r="G994" i="32"/>
  <c r="G995" i="32"/>
  <c r="G996" i="32"/>
  <c r="G997" i="32"/>
  <c r="G998" i="32"/>
  <c r="G999" i="32"/>
  <c r="G1000" i="32"/>
  <c r="G1001" i="32"/>
  <c r="G1002" i="32"/>
  <c r="G1003" i="32"/>
  <c r="G1004" i="32"/>
  <c r="G1005" i="32"/>
  <c r="G1006" i="32"/>
  <c r="G1007" i="32"/>
  <c r="G1008" i="32"/>
  <c r="G1009" i="32"/>
  <c r="G806" i="30"/>
  <c r="G943" i="47"/>
  <c r="G944" i="47"/>
  <c r="G945" i="47"/>
  <c r="G946" i="47"/>
  <c r="G947" i="47"/>
  <c r="G948" i="47"/>
  <c r="G949" i="47"/>
  <c r="G950" i="47"/>
  <c r="G951" i="47"/>
  <c r="G952" i="47"/>
  <c r="G953" i="47"/>
  <c r="G954" i="47"/>
  <c r="G955" i="47"/>
  <c r="G956" i="47"/>
  <c r="G957" i="47"/>
  <c r="G958" i="47"/>
  <c r="G959" i="47"/>
  <c r="G960" i="47"/>
  <c r="G961" i="47"/>
  <c r="G962" i="47"/>
  <c r="G963" i="47"/>
  <c r="G964" i="47"/>
  <c r="G965" i="47"/>
  <c r="G966" i="47"/>
  <c r="G967" i="47"/>
  <c r="G968" i="47"/>
  <c r="G969" i="47"/>
  <c r="G970" i="47"/>
  <c r="G971" i="47"/>
  <c r="G972" i="47"/>
  <c r="G973" i="47"/>
  <c r="G974" i="47"/>
  <c r="G975" i="47"/>
  <c r="G976" i="47"/>
  <c r="G977" i="47"/>
  <c r="G978" i="47"/>
  <c r="G979" i="47"/>
  <c r="G980" i="47"/>
  <c r="G981" i="47"/>
  <c r="G982" i="47"/>
  <c r="G983" i="47"/>
  <c r="G984" i="47"/>
  <c r="G985" i="47"/>
  <c r="G986" i="47"/>
  <c r="G987" i="47"/>
  <c r="G988" i="47"/>
  <c r="G989" i="47"/>
  <c r="G990" i="47"/>
  <c r="G991" i="47"/>
  <c r="G992" i="47"/>
  <c r="G993" i="47"/>
  <c r="G994" i="47"/>
  <c r="G995" i="47"/>
  <c r="G996" i="47"/>
  <c r="G997" i="47"/>
  <c r="G998" i="47"/>
  <c r="G999" i="47"/>
  <c r="G1000" i="47"/>
  <c r="G1001" i="47"/>
  <c r="G1002" i="47"/>
  <c r="G1003" i="47"/>
  <c r="G1004" i="47"/>
  <c r="G825" i="17"/>
  <c r="G826" i="17"/>
  <c r="G827" i="17"/>
  <c r="G828" i="17"/>
  <c r="G829" i="17"/>
  <c r="G830" i="17"/>
  <c r="G831" i="17"/>
  <c r="G832" i="17"/>
  <c r="G833" i="17"/>
  <c r="G834" i="17"/>
  <c r="G835" i="17"/>
  <c r="G775" i="24"/>
  <c r="G776" i="24"/>
  <c r="G777" i="24"/>
  <c r="G778" i="24"/>
  <c r="G779" i="24"/>
  <c r="G780" i="24"/>
  <c r="G781" i="24"/>
  <c r="G782" i="24"/>
  <c r="G783" i="24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35" i="9"/>
  <c r="G733" i="43"/>
  <c r="G734" i="43"/>
  <c r="G735" i="43"/>
  <c r="G736" i="43"/>
  <c r="G737" i="43"/>
  <c r="G738" i="43"/>
  <c r="G739" i="43"/>
  <c r="G740" i="43"/>
  <c r="G741" i="43"/>
  <c r="G742" i="43"/>
  <c r="G743" i="43"/>
  <c r="G744" i="43"/>
  <c r="G745" i="43"/>
  <c r="G746" i="43"/>
  <c r="G747" i="43"/>
  <c r="G765" i="37"/>
  <c r="G766" i="37"/>
  <c r="G767" i="37"/>
  <c r="G768" i="37"/>
  <c r="G769" i="37"/>
  <c r="G770" i="37"/>
  <c r="G771" i="37"/>
  <c r="G772" i="37"/>
  <c r="G773" i="37"/>
  <c r="G774" i="37"/>
  <c r="G775" i="37"/>
  <c r="G776" i="37"/>
  <c r="G777" i="37"/>
  <c r="G778" i="37"/>
  <c r="G779" i="37"/>
  <c r="G780" i="37"/>
  <c r="G781" i="37"/>
  <c r="G782" i="37"/>
  <c r="G783" i="37"/>
  <c r="G784" i="37"/>
  <c r="G785" i="37"/>
  <c r="G786" i="37"/>
  <c r="G787" i="37"/>
  <c r="G788" i="37"/>
  <c r="G789" i="37"/>
  <c r="G790" i="37"/>
  <c r="G791" i="37"/>
  <c r="G792" i="37"/>
  <c r="G793" i="37"/>
  <c r="G794" i="37"/>
  <c r="G795" i="37"/>
  <c r="G796" i="37"/>
  <c r="G797" i="37"/>
  <c r="G798" i="37"/>
  <c r="G799" i="37"/>
  <c r="G800" i="37"/>
  <c r="G801" i="37"/>
  <c r="G802" i="37"/>
  <c r="G803" i="37"/>
  <c r="G804" i="37"/>
  <c r="G805" i="37"/>
  <c r="G806" i="37"/>
  <c r="G807" i="37"/>
  <c r="G808" i="37"/>
  <c r="G809" i="37"/>
  <c r="G810" i="37"/>
  <c r="G811" i="37"/>
  <c r="G812" i="37"/>
  <c r="G813" i="37"/>
  <c r="G738" i="20"/>
  <c r="G739" i="20"/>
  <c r="G796" i="16"/>
  <c r="G797" i="16"/>
  <c r="G798" i="16"/>
  <c r="G799" i="16"/>
  <c r="G800" i="16"/>
  <c r="G801" i="16"/>
  <c r="G802" i="16"/>
  <c r="G803" i="16"/>
  <c r="G804" i="16"/>
  <c r="G805" i="16"/>
  <c r="G806" i="16"/>
  <c r="G807" i="16"/>
  <c r="G808" i="16"/>
  <c r="G809" i="16"/>
  <c r="G810" i="16"/>
  <c r="G811" i="16"/>
  <c r="G812" i="16"/>
  <c r="G813" i="16"/>
  <c r="G814" i="16"/>
  <c r="G815" i="16"/>
  <c r="G816" i="16"/>
  <c r="G817" i="16"/>
  <c r="G818" i="16"/>
  <c r="G819" i="16"/>
  <c r="G820" i="16"/>
  <c r="G821" i="16"/>
  <c r="G822" i="16"/>
  <c r="G823" i="16"/>
  <c r="G851" i="13"/>
  <c r="G852" i="13"/>
  <c r="G853" i="13"/>
  <c r="G854" i="13"/>
  <c r="G855" i="13"/>
  <c r="G856" i="13"/>
  <c r="G857" i="13"/>
  <c r="G858" i="13"/>
  <c r="G859" i="13"/>
  <c r="G860" i="13"/>
  <c r="G861" i="13"/>
  <c r="G862" i="13"/>
  <c r="G863" i="13"/>
  <c r="G864" i="13"/>
  <c r="G865" i="13"/>
  <c r="G866" i="13"/>
  <c r="G867" i="13"/>
  <c r="G868" i="13"/>
  <c r="G869" i="13"/>
  <c r="G870" i="13"/>
  <c r="G871" i="13"/>
  <c r="G872" i="13"/>
  <c r="G873" i="13"/>
  <c r="G874" i="13"/>
  <c r="G875" i="13"/>
  <c r="G876" i="13"/>
  <c r="G877" i="13"/>
  <c r="G878" i="13"/>
  <c r="G879" i="13"/>
  <c r="G880" i="13"/>
  <c r="G881" i="13"/>
  <c r="G882" i="13"/>
  <c r="G883" i="13"/>
  <c r="G884" i="13"/>
  <c r="G885" i="13"/>
  <c r="G886" i="13"/>
  <c r="G887" i="13"/>
  <c r="G888" i="13"/>
  <c r="G889" i="13"/>
  <c r="G890" i="13"/>
  <c r="G929" i="33"/>
  <c r="G930" i="33"/>
  <c r="G931" i="33"/>
  <c r="G932" i="33"/>
  <c r="G933" i="33"/>
  <c r="G934" i="33"/>
  <c r="G935" i="33"/>
  <c r="G936" i="33"/>
  <c r="G889" i="21"/>
  <c r="G890" i="21"/>
  <c r="G891" i="21"/>
  <c r="G892" i="21"/>
  <c r="G893" i="21"/>
  <c r="G894" i="21"/>
  <c r="G895" i="21"/>
  <c r="G896" i="21"/>
  <c r="G957" i="41"/>
  <c r="G958" i="41"/>
  <c r="G959" i="41"/>
  <c r="G960" i="41"/>
  <c r="G961" i="41"/>
  <c r="G962" i="41"/>
  <c r="G963" i="41"/>
  <c r="G964" i="41"/>
  <c r="G965" i="41"/>
  <c r="G966" i="41"/>
  <c r="G967" i="41"/>
  <c r="G968" i="41"/>
  <c r="G969" i="41"/>
  <c r="G970" i="41"/>
  <c r="G971" i="41"/>
  <c r="G972" i="41"/>
  <c r="G973" i="41"/>
  <c r="G974" i="41"/>
  <c r="G975" i="41"/>
  <c r="G976" i="41"/>
  <c r="G977" i="41"/>
  <c r="G978" i="41"/>
  <c r="G979" i="41"/>
  <c r="G980" i="41"/>
  <c r="G981" i="41"/>
  <c r="G982" i="41"/>
  <c r="G983" i="41"/>
  <c r="G984" i="41"/>
  <c r="G985" i="41"/>
  <c r="G986" i="41"/>
  <c r="G987" i="41"/>
  <c r="G988" i="41"/>
  <c r="G989" i="41"/>
  <c r="G990" i="41"/>
  <c r="G991" i="41"/>
  <c r="G992" i="41"/>
  <c r="G993" i="41"/>
  <c r="G994" i="41"/>
  <c r="G995" i="41"/>
  <c r="G996" i="41"/>
  <c r="G997" i="41"/>
  <c r="G998" i="41"/>
  <c r="G999" i="41"/>
  <c r="G1000" i="41"/>
  <c r="G1001" i="41"/>
  <c r="G1002" i="41"/>
  <c r="G1003" i="41"/>
  <c r="G1004" i="41"/>
  <c r="G1005" i="41"/>
  <c r="G1006" i="41"/>
  <c r="G1007" i="41"/>
  <c r="G1008" i="41"/>
  <c r="G1009" i="41"/>
  <c r="G1010" i="41"/>
  <c r="G1011" i="41"/>
  <c r="G1012" i="41"/>
  <c r="G1013" i="41"/>
  <c r="G1014" i="41"/>
  <c r="G1015" i="41"/>
  <c r="G1016" i="41"/>
  <c r="G1017" i="41"/>
  <c r="G1018" i="41"/>
  <c r="G1019" i="41"/>
  <c r="G1020" i="41"/>
  <c r="G1021" i="41"/>
  <c r="G1022" i="41"/>
  <c r="G1023" i="41"/>
  <c r="G1024" i="41"/>
  <c r="G1025" i="41"/>
  <c r="G1026" i="41"/>
  <c r="G1027" i="41"/>
  <c r="G1028" i="41"/>
  <c r="G1029" i="41"/>
  <c r="G1030" i="41"/>
  <c r="G1031" i="41"/>
  <c r="G1032" i="41"/>
  <c r="G1033" i="41"/>
  <c r="G1034" i="41"/>
  <c r="G1035" i="41"/>
  <c r="G1036" i="41"/>
  <c r="G1037" i="41"/>
  <c r="G1038" i="41"/>
  <c r="G1039" i="41"/>
  <c r="G1040" i="41"/>
  <c r="G1041" i="41"/>
  <c r="G1042" i="41"/>
  <c r="G1043" i="41"/>
  <c r="G1044" i="41"/>
  <c r="G1045" i="41"/>
  <c r="G1046" i="41"/>
  <c r="G1047" i="41"/>
  <c r="G1048" i="41"/>
  <c r="G1049" i="41"/>
  <c r="G1050" i="41"/>
  <c r="G1051" i="41"/>
  <c r="G1052" i="41"/>
  <c r="G1053" i="41"/>
  <c r="G1054" i="41"/>
  <c r="G1055" i="41"/>
  <c r="G1056" i="41"/>
  <c r="G1057" i="41"/>
  <c r="G1058" i="41"/>
  <c r="G1059" i="41"/>
  <c r="G1060" i="41"/>
  <c r="G1061" i="41"/>
  <c r="G1062" i="41"/>
  <c r="G1063" i="41"/>
  <c r="G1064" i="41"/>
  <c r="G1065" i="41"/>
  <c r="G1066" i="41"/>
  <c r="G1067" i="41"/>
  <c r="G1068" i="41"/>
  <c r="G1069" i="41"/>
  <c r="G1070" i="41"/>
  <c r="G1071" i="41"/>
  <c r="G1072" i="41"/>
  <c r="G1073" i="41"/>
  <c r="G1074" i="41"/>
  <c r="G1075" i="41"/>
  <c r="G1076" i="41"/>
  <c r="G1077" i="41"/>
  <c r="G1078" i="41"/>
  <c r="G1079" i="41"/>
  <c r="G1080" i="41"/>
  <c r="G1081" i="41"/>
  <c r="G1082" i="41"/>
  <c r="G1083" i="41"/>
  <c r="G1084" i="41"/>
  <c r="G1085" i="41"/>
  <c r="G1086" i="41"/>
  <c r="G1087" i="41"/>
  <c r="G1088" i="41"/>
  <c r="G1089" i="41"/>
  <c r="G1090" i="41"/>
  <c r="G1091" i="41"/>
  <c r="G1092" i="41"/>
  <c r="G1093" i="41"/>
  <c r="G1094" i="41"/>
  <c r="G1095" i="41"/>
  <c r="G1096" i="41"/>
  <c r="G1097" i="41"/>
  <c r="G1098" i="41"/>
  <c r="G1099" i="41"/>
  <c r="G1100" i="41"/>
  <c r="G1101" i="41"/>
  <c r="G1102" i="41"/>
  <c r="G1103" i="41"/>
  <c r="G1104" i="41"/>
  <c r="G1105" i="41"/>
  <c r="G1106" i="41"/>
  <c r="G1107" i="41"/>
  <c r="G1108" i="41"/>
  <c r="G1109" i="41"/>
  <c r="G1110" i="41"/>
  <c r="G1111" i="41"/>
  <c r="G1112" i="41"/>
  <c r="G1113" i="41"/>
  <c r="G1114" i="41"/>
  <c r="G1115" i="41"/>
  <c r="G1116" i="41"/>
  <c r="G1117" i="41"/>
  <c r="G1118" i="41"/>
  <c r="G1119" i="41"/>
  <c r="G1120" i="41"/>
  <c r="G1121" i="41"/>
  <c r="G1122" i="41"/>
  <c r="G1123" i="41"/>
  <c r="G1124" i="41"/>
  <c r="G1125" i="41"/>
  <c r="G1126" i="41"/>
  <c r="G1127" i="41"/>
  <c r="G1128" i="41"/>
  <c r="G1129" i="41"/>
  <c r="G1130" i="41"/>
  <c r="G1131" i="41"/>
  <c r="G1132" i="41"/>
  <c r="G1133" i="41"/>
  <c r="G1134" i="41"/>
  <c r="G1135" i="41"/>
  <c r="G1136" i="41"/>
  <c r="G1137" i="41"/>
  <c r="G1138" i="41"/>
  <c r="G1139" i="41"/>
  <c r="G1140" i="41"/>
  <c r="G1141" i="41"/>
  <c r="G1142" i="41"/>
  <c r="G1143" i="41"/>
  <c r="G1144" i="41"/>
  <c r="G1145" i="41"/>
  <c r="G1146" i="41"/>
  <c r="G1147" i="41"/>
  <c r="G1148" i="41"/>
  <c r="G1149" i="41"/>
  <c r="G1150" i="41"/>
  <c r="G1151" i="41"/>
  <c r="G1152" i="41"/>
  <c r="G1153" i="41"/>
  <c r="G1154" i="41"/>
  <c r="G1155" i="41"/>
  <c r="G1156" i="41"/>
  <c r="G1157" i="41"/>
  <c r="G1158" i="41"/>
  <c r="G1159" i="41"/>
  <c r="G1160" i="41"/>
  <c r="G1161" i="41"/>
  <c r="G1162" i="41"/>
  <c r="G1163" i="41"/>
  <c r="G1164" i="41"/>
  <c r="G1165" i="41"/>
  <c r="G1166" i="41"/>
  <c r="G1167" i="41"/>
  <c r="G1168" i="41"/>
  <c r="G1169" i="41"/>
  <c r="G1170" i="41"/>
  <c r="G1171" i="41"/>
  <c r="G1172" i="41"/>
  <c r="G1173" i="41"/>
  <c r="G1174" i="41"/>
  <c r="G1175" i="41"/>
  <c r="G1176" i="41"/>
  <c r="G1177" i="41"/>
  <c r="G1178" i="41"/>
  <c r="G1179" i="41"/>
  <c r="G1180" i="41"/>
  <c r="G1181" i="41"/>
  <c r="G1182" i="41"/>
  <c r="G1183" i="41"/>
  <c r="G1184" i="41"/>
  <c r="G1185" i="41"/>
  <c r="G1186" i="41"/>
  <c r="G1187" i="41"/>
  <c r="G1188" i="41"/>
  <c r="G1189" i="41"/>
  <c r="G1190" i="41"/>
  <c r="G1191" i="41"/>
  <c r="G1192" i="41"/>
  <c r="G1193" i="41"/>
  <c r="G1194" i="41"/>
  <c r="G1195" i="41"/>
  <c r="G1196" i="41"/>
  <c r="G1197" i="41"/>
  <c r="G1198" i="41"/>
  <c r="G1199" i="41"/>
  <c r="G1200" i="41"/>
  <c r="G1201" i="41"/>
  <c r="G1202" i="41"/>
  <c r="G1203" i="41"/>
  <c r="G1204" i="41"/>
  <c r="G1205" i="41"/>
  <c r="G1206" i="41"/>
  <c r="G1207" i="41"/>
  <c r="G1208" i="41"/>
  <c r="G1209" i="41"/>
  <c r="G1210" i="41"/>
  <c r="G1211" i="41"/>
  <c r="G1212" i="41"/>
  <c r="G1213" i="41"/>
  <c r="G1214" i="41"/>
  <c r="G1215" i="41"/>
  <c r="G1216" i="41"/>
  <c r="G1217" i="41"/>
  <c r="G1218" i="41"/>
  <c r="G1219" i="41"/>
  <c r="G1220" i="41"/>
  <c r="G1221" i="41"/>
  <c r="G1222" i="41"/>
  <c r="G1223" i="41"/>
  <c r="G1224" i="41"/>
  <c r="G1225" i="41"/>
  <c r="G1226" i="41"/>
  <c r="G1227" i="41"/>
  <c r="G1228" i="41"/>
  <c r="G1229" i="41"/>
  <c r="G1230" i="41"/>
  <c r="G1231" i="41"/>
  <c r="G1232" i="41"/>
  <c r="G1233" i="41"/>
  <c r="G1234" i="41"/>
  <c r="G1235" i="41"/>
  <c r="G1236" i="41"/>
  <c r="G1237" i="41"/>
  <c r="G1238" i="41"/>
  <c r="G1239" i="41"/>
  <c r="G1240" i="41"/>
  <c r="G1241" i="41"/>
  <c r="G1242" i="41"/>
  <c r="G1243" i="41"/>
  <c r="G1244" i="41"/>
  <c r="G1245" i="41"/>
  <c r="G1246" i="41"/>
  <c r="G1247" i="41"/>
  <c r="G1248" i="41"/>
  <c r="G1249" i="41"/>
  <c r="G1250" i="41"/>
  <c r="G1251" i="41"/>
  <c r="G1252" i="41"/>
  <c r="G1253" i="41"/>
  <c r="G1254" i="41"/>
  <c r="G1255" i="41"/>
  <c r="G1256" i="41"/>
  <c r="G1257" i="41"/>
  <c r="G1258" i="41"/>
  <c r="G1259" i="41"/>
  <c r="G1260" i="41"/>
  <c r="G1261" i="41"/>
  <c r="G1262" i="41"/>
  <c r="G1263" i="41"/>
  <c r="G1264" i="41"/>
  <c r="G1265" i="41"/>
  <c r="G1266" i="41"/>
  <c r="G1267" i="41"/>
  <c r="G1268" i="41"/>
  <c r="G1269" i="41"/>
  <c r="G1270" i="41"/>
  <c r="G1271" i="41"/>
  <c r="G1272" i="41"/>
  <c r="G1273" i="41"/>
  <c r="G1274" i="41"/>
  <c r="G1275" i="41"/>
  <c r="G1276" i="41"/>
  <c r="G1277" i="41"/>
  <c r="G1278" i="41"/>
  <c r="G1279" i="41"/>
  <c r="G1280" i="41"/>
  <c r="G1281" i="41"/>
  <c r="G1282" i="41"/>
  <c r="G1283" i="41"/>
  <c r="G1284" i="41"/>
  <c r="G1285" i="41"/>
  <c r="G1286" i="41"/>
  <c r="G1287" i="41"/>
  <c r="G1288" i="41"/>
  <c r="G1289" i="41"/>
  <c r="G1290" i="41"/>
  <c r="G1291" i="41"/>
  <c r="G1292" i="41"/>
  <c r="G1293" i="41"/>
  <c r="G1294" i="41"/>
  <c r="G1295" i="41"/>
  <c r="G1296" i="41"/>
  <c r="G1297" i="41"/>
  <c r="G1298" i="41"/>
  <c r="G1299" i="41"/>
  <c r="G1300" i="41"/>
  <c r="G1301" i="41"/>
  <c r="G1302" i="41"/>
  <c r="G1303" i="41"/>
  <c r="G1304" i="41"/>
  <c r="G1305" i="41"/>
  <c r="G1306" i="41"/>
  <c r="G1307" i="41"/>
  <c r="G939" i="42"/>
  <c r="G940" i="42"/>
  <c r="G941" i="42"/>
  <c r="G942" i="42"/>
  <c r="G943" i="42"/>
  <c r="G944" i="42"/>
  <c r="G945" i="42"/>
  <c r="G946" i="42"/>
  <c r="G947" i="42"/>
  <c r="G948" i="42"/>
  <c r="G949" i="42"/>
  <c r="G950" i="42"/>
  <c r="G951" i="42"/>
  <c r="G952" i="42"/>
  <c r="G953" i="42"/>
  <c r="G954" i="42"/>
  <c r="G955" i="42"/>
  <c r="G991" i="34"/>
  <c r="G992" i="34"/>
  <c r="G993" i="34"/>
  <c r="G994" i="34"/>
  <c r="G995" i="34"/>
  <c r="G996" i="34"/>
  <c r="G997" i="34"/>
  <c r="G998" i="34"/>
  <c r="G999" i="34"/>
  <c r="G1000" i="34"/>
  <c r="G1001" i="34"/>
  <c r="G1002" i="34"/>
  <c r="G1003" i="34"/>
  <c r="G1004" i="34"/>
  <c r="G1005" i="34"/>
  <c r="G1006" i="34"/>
  <c r="G1007" i="34"/>
  <c r="G1008" i="34"/>
  <c r="G1009" i="34"/>
  <c r="G1010" i="34"/>
  <c r="G1011" i="34"/>
  <c r="G1012" i="34"/>
  <c r="G1013" i="34"/>
  <c r="G1014" i="34"/>
  <c r="G1015" i="34"/>
  <c r="G1016" i="34"/>
  <c r="G1017" i="34"/>
  <c r="G1018" i="34"/>
  <c r="G1019" i="34"/>
  <c r="G1020" i="34"/>
  <c r="G1021" i="34"/>
  <c r="G1022" i="34"/>
  <c r="G1023" i="34"/>
  <c r="G1024" i="34"/>
  <c r="G1025" i="34"/>
  <c r="G1026" i="34"/>
  <c r="G1027" i="34"/>
  <c r="G1028" i="34"/>
  <c r="G1029" i="34"/>
  <c r="G1030" i="34"/>
  <c r="G1031" i="34"/>
  <c r="G1032" i="34"/>
  <c r="G1033" i="34"/>
  <c r="G1034" i="34"/>
  <c r="G1035" i="34"/>
  <c r="G1036" i="34"/>
  <c r="G1037" i="34"/>
  <c r="G1038" i="34"/>
  <c r="G1039" i="34"/>
  <c r="G1040" i="34"/>
  <c r="G1041" i="34"/>
  <c r="G1042" i="34"/>
  <c r="G1043" i="34"/>
  <c r="G1044" i="34"/>
  <c r="G1045" i="34"/>
  <c r="G1046" i="34"/>
  <c r="G1047" i="34"/>
  <c r="G1048" i="34"/>
  <c r="G1049" i="34"/>
  <c r="G1050" i="34"/>
  <c r="G1051" i="34"/>
  <c r="G1052" i="34"/>
  <c r="G1053" i="34"/>
  <c r="G1054" i="34"/>
  <c r="G1055" i="34"/>
  <c r="G1056" i="34"/>
  <c r="G1057" i="34"/>
  <c r="G1058" i="34"/>
  <c r="G1059" i="34"/>
  <c r="G1060" i="34"/>
  <c r="G1061" i="34"/>
  <c r="G1062" i="34"/>
  <c r="G1063" i="34"/>
  <c r="G1064" i="34"/>
  <c r="G1065" i="34"/>
  <c r="G1066" i="34"/>
  <c r="G1067" i="34"/>
  <c r="G1068" i="34"/>
  <c r="G1069" i="34"/>
  <c r="G1070" i="34"/>
  <c r="G1071" i="34"/>
  <c r="G1072" i="34"/>
  <c r="G1073" i="34"/>
  <c r="G1074" i="34"/>
  <c r="G1075" i="34"/>
  <c r="G1076" i="34"/>
  <c r="G1077" i="34"/>
  <c r="G1078" i="34"/>
  <c r="G1079" i="34"/>
  <c r="G1080" i="34"/>
  <c r="G1081" i="34"/>
  <c r="G1082" i="34"/>
  <c r="G1083" i="34"/>
  <c r="G1084" i="34"/>
  <c r="G1085" i="34"/>
  <c r="G1086" i="34"/>
  <c r="G1087" i="34"/>
  <c r="G1088" i="34"/>
  <c r="G1089" i="34"/>
  <c r="G1090" i="34"/>
  <c r="G1091" i="34"/>
  <c r="G1092" i="34"/>
  <c r="G1093" i="34"/>
  <c r="G1094" i="34"/>
  <c r="G1095" i="34"/>
  <c r="G1096" i="34"/>
  <c r="G1097" i="34"/>
  <c r="G1098" i="34"/>
  <c r="G1099" i="34"/>
  <c r="G1100" i="34"/>
  <c r="G1101" i="34"/>
  <c r="G1102" i="34"/>
  <c r="G1103" i="34"/>
  <c r="G1104" i="34"/>
  <c r="G1105" i="34"/>
  <c r="G1106" i="34"/>
  <c r="G1107" i="34"/>
  <c r="G1108" i="34"/>
  <c r="G1109" i="34"/>
  <c r="G1110" i="34"/>
  <c r="G1111" i="34"/>
  <c r="G1112" i="34"/>
  <c r="G1113" i="34"/>
  <c r="G1114" i="34"/>
  <c r="G1115" i="34"/>
  <c r="G1116" i="34"/>
  <c r="G1117" i="34"/>
  <c r="G1118" i="34"/>
  <c r="G1119" i="34"/>
  <c r="G1120" i="34"/>
  <c r="G1121" i="34"/>
  <c r="G1122" i="34"/>
  <c r="G1123" i="34"/>
  <c r="G1124" i="34"/>
  <c r="G1125" i="34"/>
  <c r="G1126" i="34"/>
  <c r="G1127" i="34"/>
  <c r="G1128" i="34"/>
  <c r="G1129" i="34"/>
  <c r="G1130" i="34"/>
  <c r="G1131" i="34"/>
  <c r="G1132" i="34"/>
  <c r="G1133" i="34"/>
  <c r="G1134" i="34"/>
  <c r="G1135" i="34"/>
  <c r="G1136" i="34"/>
  <c r="G1137" i="34"/>
  <c r="G1138" i="34"/>
  <c r="G1139" i="34"/>
  <c r="G1140" i="34"/>
  <c r="G1141" i="34"/>
  <c r="G1142" i="34"/>
  <c r="G1143" i="34"/>
  <c r="G1144" i="34"/>
  <c r="G1145" i="34"/>
  <c r="G1146" i="34"/>
  <c r="G1147" i="34"/>
  <c r="G1148" i="34"/>
  <c r="G1149" i="34"/>
  <c r="G1150" i="34"/>
  <c r="G1151" i="34"/>
  <c r="G1152" i="34"/>
  <c r="G1153" i="34"/>
  <c r="G1154" i="34"/>
  <c r="G1155" i="34"/>
  <c r="G1156" i="34"/>
  <c r="G1157" i="34"/>
  <c r="G1158" i="34"/>
  <c r="G1159" i="34"/>
  <c r="G1160" i="34"/>
  <c r="G1161" i="34"/>
  <c r="G1162" i="34"/>
  <c r="G1163" i="34"/>
  <c r="G1164" i="34"/>
  <c r="G1165" i="34"/>
  <c r="G1166" i="34"/>
  <c r="G1167" i="34"/>
  <c r="G1168" i="34"/>
  <c r="G1169" i="34"/>
  <c r="G1170" i="34"/>
  <c r="G1171" i="34"/>
  <c r="G1172" i="34"/>
  <c r="G1173" i="34"/>
  <c r="G1174" i="34"/>
  <c r="G1175" i="34"/>
  <c r="G1176" i="34"/>
  <c r="G1177" i="34"/>
  <c r="G1178" i="34"/>
  <c r="G1179" i="34"/>
  <c r="G1180" i="34"/>
  <c r="G1181" i="34"/>
  <c r="G1182" i="34"/>
  <c r="G1183" i="34"/>
  <c r="G1184" i="34"/>
  <c r="G1185" i="34"/>
  <c r="G1186" i="34"/>
  <c r="G1187" i="34"/>
  <c r="G1188" i="34"/>
  <c r="G1189" i="34"/>
  <c r="G1190" i="34"/>
  <c r="G1191" i="34"/>
  <c r="G1192" i="34"/>
  <c r="G1193" i="34"/>
  <c r="G1194" i="34"/>
  <c r="G1195" i="34"/>
  <c r="G1196" i="34"/>
  <c r="G1197" i="34"/>
  <c r="G1198" i="34"/>
  <c r="G1199" i="34"/>
  <c r="G1200" i="34"/>
  <c r="G1201" i="34"/>
  <c r="G1202" i="34"/>
  <c r="G1203" i="34"/>
  <c r="G1204" i="34"/>
  <c r="G1205" i="34"/>
  <c r="G1206" i="34"/>
  <c r="G1207" i="34"/>
  <c r="G1208" i="34"/>
  <c r="G1209" i="34"/>
  <c r="G1210" i="34"/>
  <c r="G1211" i="34"/>
  <c r="G1212" i="34"/>
  <c r="G1213" i="34"/>
  <c r="G1214" i="34"/>
  <c r="G1215" i="34"/>
  <c r="G1216" i="34"/>
  <c r="G1217" i="34"/>
  <c r="G1218" i="34"/>
  <c r="G1219" i="34"/>
  <c r="G1220" i="34"/>
  <c r="G1221" i="34"/>
  <c r="G1222" i="34"/>
  <c r="G1223" i="34"/>
  <c r="G1224" i="34"/>
  <c r="G1225" i="34"/>
  <c r="G1226" i="34"/>
  <c r="G1227" i="34"/>
  <c r="G1228" i="34"/>
  <c r="G1229" i="34"/>
  <c r="G1230" i="34"/>
  <c r="G1231" i="34"/>
  <c r="G1232" i="34"/>
  <c r="G1233" i="34"/>
  <c r="G1234" i="34"/>
  <c r="G1235" i="34"/>
  <c r="G1236" i="34"/>
  <c r="G1237" i="34"/>
  <c r="G1238" i="34"/>
  <c r="G1239" i="34"/>
  <c r="G1240" i="34"/>
  <c r="G1241" i="34"/>
  <c r="G1242" i="34"/>
  <c r="G1243" i="34"/>
  <c r="G1244" i="34"/>
  <c r="G1245" i="34"/>
  <c r="G1246" i="34"/>
  <c r="G1247" i="34"/>
  <c r="G1248" i="34"/>
  <c r="G1249" i="34"/>
  <c r="G1250" i="34"/>
  <c r="G1251" i="34"/>
  <c r="G1252" i="34"/>
  <c r="G1253" i="34"/>
  <c r="G1254" i="34"/>
  <c r="G1255" i="34"/>
  <c r="G1256" i="34"/>
  <c r="G1257" i="34"/>
  <c r="G1258" i="34"/>
  <c r="G1259" i="34"/>
  <c r="G1260" i="34"/>
  <c r="G1261" i="34"/>
  <c r="G1262" i="34"/>
  <c r="G1263" i="34"/>
  <c r="G1264" i="34"/>
  <c r="G1265" i="34"/>
  <c r="G1266" i="34"/>
  <c r="G1267" i="34"/>
  <c r="G1268" i="34"/>
  <c r="G1269" i="34"/>
  <c r="G1270" i="34"/>
  <c r="G1271" i="34"/>
  <c r="G1272" i="34"/>
  <c r="G1273" i="34"/>
  <c r="G1274" i="34"/>
  <c r="G1275" i="34"/>
  <c r="G1276" i="34"/>
  <c r="G1277" i="34"/>
  <c r="G1278" i="34"/>
  <c r="G1279" i="34"/>
  <c r="G1280" i="34"/>
  <c r="G1281" i="34"/>
  <c r="G1282" i="34"/>
  <c r="G1283" i="34"/>
  <c r="G1284" i="34"/>
  <c r="G1285" i="34"/>
  <c r="G1286" i="34"/>
  <c r="G1287" i="34"/>
  <c r="G1288" i="34"/>
  <c r="G1289" i="34"/>
  <c r="G1290" i="34"/>
  <c r="G1291" i="34"/>
  <c r="G1292" i="34"/>
  <c r="G1293" i="34"/>
  <c r="G1294" i="34"/>
  <c r="G1295" i="34"/>
  <c r="G1296" i="34"/>
  <c r="G1297" i="34"/>
  <c r="G1298" i="34"/>
  <c r="G1299" i="34"/>
  <c r="G1300" i="34"/>
  <c r="G1301" i="34"/>
  <c r="G1302" i="34"/>
  <c r="G1303" i="34"/>
  <c r="G1304" i="34"/>
  <c r="G1305" i="34"/>
  <c r="G1306" i="34"/>
  <c r="G1307" i="34"/>
  <c r="G1308" i="34"/>
  <c r="G889" i="44"/>
  <c r="G890" i="44"/>
  <c r="G891" i="44"/>
  <c r="G892" i="44"/>
  <c r="G893" i="44"/>
  <c r="G894" i="44"/>
  <c r="G895" i="44"/>
  <c r="G896" i="44"/>
  <c r="G897" i="44"/>
  <c r="G898" i="44"/>
  <c r="G899" i="44"/>
  <c r="G900" i="44"/>
  <c r="G901" i="44"/>
  <c r="G902" i="44"/>
  <c r="G903" i="44"/>
  <c r="G904" i="44"/>
  <c r="G905" i="44"/>
  <c r="G902" i="39"/>
  <c r="G903" i="39"/>
  <c r="G904" i="39"/>
  <c r="G905" i="39"/>
  <c r="G906" i="39"/>
  <c r="G907" i="39"/>
  <c r="G908" i="39"/>
  <c r="G909" i="39"/>
  <c r="G910" i="39"/>
  <c r="G911" i="39"/>
  <c r="G912" i="39"/>
  <c r="G913" i="39"/>
  <c r="G914" i="39"/>
  <c r="G915" i="39"/>
  <c r="G916" i="39"/>
  <c r="G917" i="39"/>
  <c r="G918" i="39"/>
  <c r="G989" i="46"/>
  <c r="G990" i="46"/>
  <c r="G991" i="46"/>
  <c r="G992" i="46"/>
  <c r="G993" i="46"/>
  <c r="G994" i="46"/>
  <c r="G1010" i="32"/>
  <c r="G993" i="45"/>
  <c r="G994" i="45"/>
  <c r="G1005" i="47"/>
  <c r="G1006" i="4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07" i="30"/>
  <c r="G808" i="30"/>
  <c r="G809" i="30"/>
  <c r="G810" i="30"/>
  <c r="G811" i="30"/>
  <c r="G812" i="30"/>
  <c r="G813" i="30"/>
  <c r="G814" i="30"/>
  <c r="G815" i="30"/>
  <c r="G816" i="30"/>
  <c r="G817" i="30"/>
  <c r="G818" i="30"/>
  <c r="G819" i="30"/>
  <c r="G820" i="30"/>
  <c r="G821" i="30"/>
  <c r="G822" i="30"/>
  <c r="G823" i="30"/>
  <c r="G824" i="30"/>
  <c r="G825" i="30"/>
  <c r="H806" i="30"/>
  <c r="G784" i="24"/>
  <c r="G785" i="24"/>
  <c r="G786" i="24"/>
  <c r="G787" i="24"/>
  <c r="G788" i="24"/>
  <c r="G789" i="24"/>
  <c r="G790" i="24"/>
  <c r="G791" i="24"/>
  <c r="G792" i="24"/>
  <c r="G793" i="24"/>
  <c r="G814" i="37"/>
  <c r="G815" i="37"/>
  <c r="G816" i="37"/>
  <c r="G817" i="37"/>
  <c r="G818" i="37"/>
  <c r="G819" i="37"/>
  <c r="G820" i="37"/>
  <c r="G821" i="37"/>
  <c r="G822" i="37"/>
  <c r="G823" i="37"/>
  <c r="G824" i="37"/>
  <c r="G825" i="37"/>
  <c r="G826" i="37"/>
  <c r="G827" i="37"/>
  <c r="G828" i="37"/>
  <c r="G829" i="37"/>
  <c r="G830" i="37"/>
  <c r="G748" i="43"/>
  <c r="G749" i="43"/>
  <c r="G750" i="43"/>
  <c r="G751" i="43"/>
  <c r="G752" i="43"/>
  <c r="G753" i="43"/>
  <c r="G754" i="43"/>
  <c r="G755" i="43"/>
  <c r="G836" i="9"/>
  <c r="G837" i="9"/>
  <c r="G838" i="9"/>
  <c r="G839" i="9"/>
  <c r="G740" i="20"/>
  <c r="G741" i="20"/>
  <c r="G742" i="20"/>
  <c r="G743" i="20"/>
  <c r="G744" i="20"/>
  <c r="G745" i="20"/>
  <c r="G746" i="20"/>
  <c r="G747" i="20"/>
  <c r="G748" i="20"/>
  <c r="G749" i="20"/>
  <c r="G750" i="20"/>
  <c r="G751" i="20"/>
  <c r="G752" i="20"/>
  <c r="G753" i="20"/>
  <c r="G754" i="20"/>
  <c r="G755" i="20"/>
  <c r="G756" i="20"/>
  <c r="G757" i="20"/>
  <c r="G758" i="20"/>
  <c r="G759" i="20"/>
  <c r="G760" i="20"/>
  <c r="G761" i="20"/>
  <c r="G762" i="20"/>
  <c r="G763" i="20"/>
  <c r="G764" i="20"/>
  <c r="G765" i="20"/>
  <c r="G766" i="20"/>
  <c r="G824" i="16"/>
  <c r="G825" i="16"/>
  <c r="G826" i="16"/>
  <c r="G827" i="16"/>
  <c r="G828" i="16"/>
  <c r="G829" i="16"/>
  <c r="G830" i="16"/>
  <c r="G831" i="16"/>
  <c r="G832" i="16"/>
  <c r="G833" i="16"/>
  <c r="G834" i="16"/>
  <c r="G835" i="16"/>
  <c r="G836" i="16"/>
  <c r="G837" i="16"/>
  <c r="G838" i="16"/>
  <c r="G839" i="16"/>
  <c r="G840" i="16"/>
  <c r="G841" i="16"/>
  <c r="G842" i="16"/>
  <c r="G843" i="16"/>
  <c r="G844" i="16"/>
  <c r="G845" i="16"/>
  <c r="G846" i="16"/>
  <c r="G847" i="16"/>
  <c r="G848" i="16"/>
  <c r="G849" i="16"/>
  <c r="G850" i="16"/>
  <c r="G851" i="16"/>
  <c r="G852" i="16"/>
  <c r="G853" i="16"/>
  <c r="G854" i="16"/>
  <c r="G855" i="16"/>
  <c r="G856" i="16"/>
  <c r="G857" i="16"/>
  <c r="G858" i="16"/>
  <c r="G859" i="16"/>
  <c r="G860" i="16"/>
  <c r="G861" i="16"/>
  <c r="G862" i="16"/>
  <c r="G863" i="16"/>
  <c r="G864" i="16"/>
  <c r="G865" i="16"/>
  <c r="G866" i="16"/>
  <c r="G867" i="16"/>
  <c r="G868" i="16"/>
  <c r="G869" i="16"/>
  <c r="G870" i="16"/>
  <c r="G871" i="16"/>
  <c r="G872" i="16"/>
  <c r="G873" i="16"/>
  <c r="G874" i="16"/>
  <c r="G875" i="16"/>
  <c r="G876" i="16"/>
  <c r="G877" i="16"/>
  <c r="G878" i="16"/>
  <c r="G879" i="16"/>
  <c r="G880" i="16"/>
  <c r="G891" i="13"/>
  <c r="G995" i="46"/>
  <c r="G996" i="46"/>
  <c r="G997" i="46"/>
  <c r="G998" i="46"/>
  <c r="G999" i="46"/>
  <c r="G1000" i="46"/>
  <c r="G1001" i="46"/>
  <c r="G1002" i="46"/>
  <c r="G1003" i="46"/>
  <c r="G1004" i="46"/>
  <c r="G937" i="33"/>
  <c r="G938" i="33"/>
  <c r="G939" i="33"/>
  <c r="G940" i="33"/>
  <c r="G941" i="33"/>
  <c r="G942" i="33"/>
  <c r="G943" i="33"/>
  <c r="G944" i="33"/>
  <c r="G945" i="33"/>
  <c r="G946" i="33"/>
  <c r="G947" i="33"/>
  <c r="G948" i="33"/>
  <c r="G949" i="33"/>
  <c r="G950" i="33"/>
  <c r="G951" i="33"/>
  <c r="G952" i="33"/>
  <c r="G953" i="33"/>
  <c r="G954" i="33"/>
  <c r="G955" i="33"/>
  <c r="G956" i="33"/>
  <c r="G957" i="33"/>
  <c r="G958" i="33"/>
  <c r="G959" i="33"/>
  <c r="G960" i="33"/>
  <c r="G961" i="33"/>
  <c r="G962" i="33"/>
  <c r="G963" i="33"/>
  <c r="G964" i="33"/>
  <c r="G965" i="33"/>
  <c r="G966" i="33"/>
  <c r="G967" i="33"/>
  <c r="G968" i="33"/>
  <c r="G969" i="33"/>
  <c r="G970" i="33"/>
  <c r="G971" i="33"/>
  <c r="G972" i="33"/>
  <c r="G973" i="33"/>
  <c r="G974" i="33"/>
  <c r="G975" i="33"/>
  <c r="G976" i="33"/>
  <c r="G977" i="33"/>
  <c r="G978" i="33"/>
  <c r="G979" i="33"/>
  <c r="G980" i="33"/>
  <c r="G981" i="33"/>
  <c r="G982" i="33"/>
  <c r="G983" i="33"/>
  <c r="G984" i="33"/>
  <c r="G985" i="33"/>
  <c r="G986" i="33"/>
  <c r="G987" i="33"/>
  <c r="G988" i="33"/>
  <c r="G989" i="33"/>
  <c r="G990" i="33"/>
  <c r="G991" i="33"/>
  <c r="G992" i="33"/>
  <c r="G993" i="33"/>
  <c r="G994" i="33"/>
  <c r="G995" i="33"/>
  <c r="G996" i="33"/>
  <c r="G997" i="33"/>
  <c r="G998" i="33"/>
  <c r="G999" i="33"/>
  <c r="G1000" i="33"/>
  <c r="G1001" i="33"/>
  <c r="G1002" i="33"/>
  <c r="G1003" i="33"/>
  <c r="G1004" i="33"/>
  <c r="G1005" i="33"/>
  <c r="G1006" i="33"/>
  <c r="G1007" i="33"/>
  <c r="G1008" i="33"/>
  <c r="G1009" i="33"/>
  <c r="G1010" i="33"/>
  <c r="G1011" i="33"/>
  <c r="G1012" i="33"/>
  <c r="G1013" i="33"/>
  <c r="G1014" i="33"/>
  <c r="G1015" i="33"/>
  <c r="G1016" i="33"/>
  <c r="G1017" i="33"/>
  <c r="G1018" i="33"/>
  <c r="G1019" i="33"/>
  <c r="G1020" i="33"/>
  <c r="G1021" i="33"/>
  <c r="G1022" i="33"/>
  <c r="G1023" i="33"/>
  <c r="G1024" i="33"/>
  <c r="G1025" i="33"/>
  <c r="G1026" i="33"/>
  <c r="G1027" i="33"/>
  <c r="G1028" i="33"/>
  <c r="G1029" i="33"/>
  <c r="G1030" i="33"/>
  <c r="G1031" i="33"/>
  <c r="G1032" i="33"/>
  <c r="G1033" i="33"/>
  <c r="G1034" i="33"/>
  <c r="G1035" i="33"/>
  <c r="G1036" i="33"/>
  <c r="G1037" i="33"/>
  <c r="G1038" i="33"/>
  <c r="G1039" i="33"/>
  <c r="G1040" i="33"/>
  <c r="G1041" i="33"/>
  <c r="G1042" i="33"/>
  <c r="G1043" i="33"/>
  <c r="G1044" i="33"/>
  <c r="G1045" i="33"/>
  <c r="G1046" i="33"/>
  <c r="G1047" i="33"/>
  <c r="G1048" i="33"/>
  <c r="G1049" i="33"/>
  <c r="G1050" i="33"/>
  <c r="G1051" i="33"/>
  <c r="G1052" i="33"/>
  <c r="G1053" i="33"/>
  <c r="G1054" i="33"/>
  <c r="G1055" i="33"/>
  <c r="G1056" i="33"/>
  <c r="G1057" i="33"/>
  <c r="G1058" i="33"/>
  <c r="G1059" i="33"/>
  <c r="G1060" i="33"/>
  <c r="G1061" i="33"/>
  <c r="G1062" i="33"/>
  <c r="G1063" i="33"/>
  <c r="G1064" i="33"/>
  <c r="G1065" i="33"/>
  <c r="G1066" i="33"/>
  <c r="G1067" i="33"/>
  <c r="G1068" i="33"/>
  <c r="G1069" i="33"/>
  <c r="G1070" i="33"/>
  <c r="G1071" i="33"/>
  <c r="G1072" i="33"/>
  <c r="G1073" i="33"/>
  <c r="G1074" i="33"/>
  <c r="G1075" i="33"/>
  <c r="G1076" i="33"/>
  <c r="G1077" i="33"/>
  <c r="G1078" i="33"/>
  <c r="G1079" i="33"/>
  <c r="G1080" i="33"/>
  <c r="G1081" i="33"/>
  <c r="G1082" i="33"/>
  <c r="G1083" i="33"/>
  <c r="G1084" i="33"/>
  <c r="G1085" i="33"/>
  <c r="G1086" i="33"/>
  <c r="G1087" i="33"/>
  <c r="G1088" i="33"/>
  <c r="G1089" i="33"/>
  <c r="G1090" i="33"/>
  <c r="G1091" i="33"/>
  <c r="G1092" i="33"/>
  <c r="G1093" i="33"/>
  <c r="G1094" i="33"/>
  <c r="G1095" i="33"/>
  <c r="G1096" i="33"/>
  <c r="G1097" i="33"/>
  <c r="G1098" i="33"/>
  <c r="G1099" i="33"/>
  <c r="G1100" i="33"/>
  <c r="G1101" i="33"/>
  <c r="G1102" i="33"/>
  <c r="G1103" i="33"/>
  <c r="G1104" i="33"/>
  <c r="G1105" i="33"/>
  <c r="G1106" i="33"/>
  <c r="G1107" i="33"/>
  <c r="G1108" i="33"/>
  <c r="G1109" i="33"/>
  <c r="G1110" i="33"/>
  <c r="G1111" i="33"/>
  <c r="G1112" i="33"/>
  <c r="G1113" i="33"/>
  <c r="G1114" i="33"/>
  <c r="G1115" i="33"/>
  <c r="G1116" i="33"/>
  <c r="G1117" i="33"/>
  <c r="G1118" i="33"/>
  <c r="G1119" i="33"/>
  <c r="G1120" i="33"/>
  <c r="G1121" i="33"/>
  <c r="G1122" i="33"/>
  <c r="G1123" i="33"/>
  <c r="G1124" i="33"/>
  <c r="G1125" i="33"/>
  <c r="G1126" i="33"/>
  <c r="G1127" i="33"/>
  <c r="G1128" i="33"/>
  <c r="G1129" i="33"/>
  <c r="G1130" i="33"/>
  <c r="G1131" i="33"/>
  <c r="G1132" i="33"/>
  <c r="G1133" i="33"/>
  <c r="G1134" i="33"/>
  <c r="G1135" i="33"/>
  <c r="G1136" i="33"/>
  <c r="G1137" i="33"/>
  <c r="G1138" i="33"/>
  <c r="G1139" i="33"/>
  <c r="G1140" i="33"/>
  <c r="G1141" i="33"/>
  <c r="G1142" i="33"/>
  <c r="G1143" i="33"/>
  <c r="G1144" i="33"/>
  <c r="G1145" i="33"/>
  <c r="G1146" i="33"/>
  <c r="G1147" i="33"/>
  <c r="G1148" i="33"/>
  <c r="G1149" i="33"/>
  <c r="G1150" i="33"/>
  <c r="G1151" i="33"/>
  <c r="G1152" i="33"/>
  <c r="G1153" i="33"/>
  <c r="G1154" i="33"/>
  <c r="G1155" i="33"/>
  <c r="G1156" i="33"/>
  <c r="G1157" i="33"/>
  <c r="G1158" i="33"/>
  <c r="G1159" i="33"/>
  <c r="G1160" i="33"/>
  <c r="G1161" i="33"/>
  <c r="G1162" i="33"/>
  <c r="G1163" i="33"/>
  <c r="G1164" i="33"/>
  <c r="G1165" i="33"/>
  <c r="G1166" i="33"/>
  <c r="G1167" i="33"/>
  <c r="G1168" i="33"/>
  <c r="G1169" i="33"/>
  <c r="G1170" i="33"/>
  <c r="G1171" i="33"/>
  <c r="G1172" i="33"/>
  <c r="G1173" i="33"/>
  <c r="G1174" i="33"/>
  <c r="G1175" i="33"/>
  <c r="G1176" i="33"/>
  <c r="G1177" i="33"/>
  <c r="G1178" i="33"/>
  <c r="G1179" i="33"/>
  <c r="G1180" i="33"/>
  <c r="G1181" i="33"/>
  <c r="G1182" i="33"/>
  <c r="G1183" i="33"/>
  <c r="G1184" i="33"/>
  <c r="G1185" i="33"/>
  <c r="G1186" i="33"/>
  <c r="G1187" i="33"/>
  <c r="G1188" i="33"/>
  <c r="G1189" i="33"/>
  <c r="G1190" i="33"/>
  <c r="G1191" i="33"/>
  <c r="G1192" i="33"/>
  <c r="G1193" i="33"/>
  <c r="G1194" i="33"/>
  <c r="G1195" i="33"/>
  <c r="G1196" i="33"/>
  <c r="G1197" i="33"/>
  <c r="G1198" i="33"/>
  <c r="G1199" i="33"/>
  <c r="G1200" i="33"/>
  <c r="G1201" i="33"/>
  <c r="G1202" i="33"/>
  <c r="G1203" i="33"/>
  <c r="G1204" i="33"/>
  <c r="G1205" i="33"/>
  <c r="G1206" i="33"/>
  <c r="G1207" i="33"/>
  <c r="G1208" i="33"/>
  <c r="G1209" i="33"/>
  <c r="G1210" i="33"/>
  <c r="G1211" i="33"/>
  <c r="G1212" i="33"/>
  <c r="G1213" i="33"/>
  <c r="G1214" i="33"/>
  <c r="G1215" i="33"/>
  <c r="G1216" i="33"/>
  <c r="G1217" i="33"/>
  <c r="G1218" i="33"/>
  <c r="G1219" i="33"/>
  <c r="G1220" i="33"/>
  <c r="G1221" i="33"/>
  <c r="G1222" i="33"/>
  <c r="G1223" i="33"/>
  <c r="G1224" i="33"/>
  <c r="G1225" i="33"/>
  <c r="G1226" i="33"/>
  <c r="G1227" i="33"/>
  <c r="G1228" i="33"/>
  <c r="G1229" i="33"/>
  <c r="G1230" i="33"/>
  <c r="G1231" i="33"/>
  <c r="G1232" i="33"/>
  <c r="G1233" i="33"/>
  <c r="G1234" i="33"/>
  <c r="G1235" i="33"/>
  <c r="G1236" i="33"/>
  <c r="G1237" i="33"/>
  <c r="G1238" i="33"/>
  <c r="G1239" i="33"/>
  <c r="G1240" i="33"/>
  <c r="G1241" i="33"/>
  <c r="G1242" i="33"/>
  <c r="G1243" i="33"/>
  <c r="G1244" i="33"/>
  <c r="G1245" i="33"/>
  <c r="G1246" i="33"/>
  <c r="G1247" i="33"/>
  <c r="G1248" i="33"/>
  <c r="G1249" i="33"/>
  <c r="G1250" i="33"/>
  <c r="G1251" i="33"/>
  <c r="G1252" i="33"/>
  <c r="G1253" i="33"/>
  <c r="G1254" i="33"/>
  <c r="G1255" i="33"/>
  <c r="G1256" i="33"/>
  <c r="G1257" i="33"/>
  <c r="G1258" i="33"/>
  <c r="G1259" i="33"/>
  <c r="G1260" i="33"/>
  <c r="G1261" i="33"/>
  <c r="G1262" i="33"/>
  <c r="G1263" i="33"/>
  <c r="G1264" i="33"/>
  <c r="G1265" i="33"/>
  <c r="G1266" i="33"/>
  <c r="G1267" i="33"/>
  <c r="G1268" i="33"/>
  <c r="G1269" i="33"/>
  <c r="G1270" i="33"/>
  <c r="G1271" i="33"/>
  <c r="G1272" i="33"/>
  <c r="G1273" i="33"/>
  <c r="G1274" i="33"/>
  <c r="G1275" i="33"/>
  <c r="G1276" i="33"/>
  <c r="G1277" i="33"/>
  <c r="G1278" i="33"/>
  <c r="G1279" i="33"/>
  <c r="G1280" i="33"/>
  <c r="G1281" i="33"/>
  <c r="G1282" i="33"/>
  <c r="G1283" i="33"/>
  <c r="G1284" i="33"/>
  <c r="G1285" i="33"/>
  <c r="G1286" i="33"/>
  <c r="G1287" i="33"/>
  <c r="G1288" i="33"/>
  <c r="G1289" i="33"/>
  <c r="G1290" i="33"/>
  <c r="G1291" i="33"/>
  <c r="G1292" i="33"/>
  <c r="G1293" i="33"/>
  <c r="G1294" i="33"/>
  <c r="G1295" i="33"/>
  <c r="G1296" i="33"/>
  <c r="G1297" i="33"/>
  <c r="G1298" i="33"/>
  <c r="G1299" i="33"/>
  <c r="G1300" i="33"/>
  <c r="G1301" i="33"/>
  <c r="G1302" i="33"/>
  <c r="G1303" i="33"/>
  <c r="G1304" i="33"/>
  <c r="G1305" i="33"/>
  <c r="G1306" i="33"/>
  <c r="C37" i="48"/>
  <c r="AC37" i="48"/>
  <c r="G1307" i="33"/>
  <c r="G1308" i="33"/>
  <c r="G1309" i="33"/>
  <c r="G1310" i="33"/>
  <c r="G1311" i="33"/>
  <c r="G1312" i="33"/>
  <c r="G1313" i="33"/>
  <c r="G897" i="21"/>
  <c r="G956" i="42"/>
  <c r="G957" i="42"/>
  <c r="G958" i="42"/>
  <c r="G959" i="42"/>
  <c r="G960" i="42"/>
  <c r="G961" i="42"/>
  <c r="G962" i="42"/>
  <c r="G963" i="42"/>
  <c r="G964" i="42"/>
  <c r="G965" i="42"/>
  <c r="C44" i="48"/>
  <c r="AC44" i="48"/>
  <c r="G1308" i="41"/>
  <c r="G1309" i="41"/>
  <c r="G1310" i="41"/>
  <c r="G1311" i="41"/>
  <c r="G1312" i="41"/>
  <c r="G1313" i="41"/>
  <c r="G1314" i="41"/>
  <c r="G1315" i="41"/>
  <c r="G906" i="44"/>
  <c r="G907" i="44"/>
  <c r="G908" i="44"/>
  <c r="G909" i="44"/>
  <c r="G910" i="44"/>
  <c r="G911" i="44"/>
  <c r="G912" i="44"/>
  <c r="G913" i="44"/>
  <c r="G914" i="44"/>
  <c r="G915" i="44"/>
  <c r="G916" i="44"/>
  <c r="G917" i="44"/>
  <c r="G918" i="44"/>
  <c r="G919" i="44"/>
  <c r="G920" i="44"/>
  <c r="G921" i="44"/>
  <c r="G929" i="44"/>
  <c r="G930" i="44"/>
  <c r="G931" i="44"/>
  <c r="G932" i="44"/>
  <c r="G933" i="44"/>
  <c r="G934" i="44"/>
  <c r="G935" i="44"/>
  <c r="G936" i="44"/>
  <c r="G937" i="44"/>
  <c r="G938" i="44"/>
  <c r="G939" i="44"/>
  <c r="G940" i="44"/>
  <c r="G941" i="44"/>
  <c r="G942" i="44"/>
  <c r="G943" i="44"/>
  <c r="G944" i="44"/>
  <c r="G945" i="44"/>
  <c r="G946" i="44"/>
  <c r="G947" i="44"/>
  <c r="G948" i="44"/>
  <c r="G949" i="44"/>
  <c r="G950" i="44"/>
  <c r="G951" i="44"/>
  <c r="G952" i="44"/>
  <c r="G953" i="44"/>
  <c r="G954" i="44"/>
  <c r="G955" i="44"/>
  <c r="G956" i="44"/>
  <c r="G957" i="44"/>
  <c r="G958" i="44"/>
  <c r="G959" i="44"/>
  <c r="G960" i="44"/>
  <c r="G961" i="44"/>
  <c r="G962" i="44"/>
  <c r="G963" i="44"/>
  <c r="G964" i="44"/>
  <c r="G965" i="44"/>
  <c r="G966" i="44"/>
  <c r="G967" i="44"/>
  <c r="G968" i="44"/>
  <c r="G969" i="44"/>
  <c r="G970" i="44"/>
  <c r="G971" i="44"/>
  <c r="G972" i="44"/>
  <c r="G973" i="44"/>
  <c r="G974" i="44"/>
  <c r="G975" i="44"/>
  <c r="G976" i="44"/>
  <c r="G977" i="44"/>
  <c r="G978" i="44"/>
  <c r="G979" i="44"/>
  <c r="G980" i="44"/>
  <c r="G981" i="44"/>
  <c r="G982" i="44"/>
  <c r="G983" i="44"/>
  <c r="G984" i="44"/>
  <c r="G985" i="44"/>
  <c r="G986" i="44"/>
  <c r="G987" i="44"/>
  <c r="G988" i="44"/>
  <c r="G989" i="44"/>
  <c r="G990" i="44"/>
  <c r="G991" i="44"/>
  <c r="G992" i="44"/>
  <c r="G993" i="44"/>
  <c r="G994" i="44"/>
  <c r="G995" i="44"/>
  <c r="G996" i="44"/>
  <c r="G997" i="44"/>
  <c r="G998" i="44"/>
  <c r="G999" i="44"/>
  <c r="G1000" i="44"/>
  <c r="G1001" i="44"/>
  <c r="G1002" i="44"/>
  <c r="G1003" i="44"/>
  <c r="G1004" i="44"/>
  <c r="G1005" i="44"/>
  <c r="G1006" i="44"/>
  <c r="G1007" i="44"/>
  <c r="G1008" i="44"/>
  <c r="G1009" i="44"/>
  <c r="G1010" i="44"/>
  <c r="G1011" i="44"/>
  <c r="G1012" i="44"/>
  <c r="G1013" i="44"/>
  <c r="G1014" i="44"/>
  <c r="G1015" i="44"/>
  <c r="G1016" i="44"/>
  <c r="G1017" i="44"/>
  <c r="G1018" i="44"/>
  <c r="G1019" i="44"/>
  <c r="G1020" i="44"/>
  <c r="G1021" i="44"/>
  <c r="G1022" i="44"/>
  <c r="G1023" i="44"/>
  <c r="G1024" i="44"/>
  <c r="G1025" i="44"/>
  <c r="G1026" i="44"/>
  <c r="G1027" i="44"/>
  <c r="G1028" i="44"/>
  <c r="G1029" i="44"/>
  <c r="G1030" i="44"/>
  <c r="G1031" i="44"/>
  <c r="G1032" i="44"/>
  <c r="G1033" i="44"/>
  <c r="G1034" i="44"/>
  <c r="G1035" i="44"/>
  <c r="G1036" i="44"/>
  <c r="G1037" i="44"/>
  <c r="G1038" i="44"/>
  <c r="G1039" i="44"/>
  <c r="G1040" i="44"/>
  <c r="G1041" i="44"/>
  <c r="G1042" i="44"/>
  <c r="G1043" i="44"/>
  <c r="G1044" i="44"/>
  <c r="G1045" i="44"/>
  <c r="G1046" i="44"/>
  <c r="G1047" i="44"/>
  <c r="G1048" i="44"/>
  <c r="G1049" i="44"/>
  <c r="G1050" i="44"/>
  <c r="G1051" i="44"/>
  <c r="G1052" i="44"/>
  <c r="G1053" i="44"/>
  <c r="G1054" i="44"/>
  <c r="G1055" i="44"/>
  <c r="G1056" i="44"/>
  <c r="G1057" i="44"/>
  <c r="G1058" i="44"/>
  <c r="G1059" i="44"/>
  <c r="G1060" i="44"/>
  <c r="G1061" i="44"/>
  <c r="G1062" i="44"/>
  <c r="G1063" i="44"/>
  <c r="G1064" i="44"/>
  <c r="G1065" i="44"/>
  <c r="G1066" i="44"/>
  <c r="G1067" i="44"/>
  <c r="G1068" i="44"/>
  <c r="G1069" i="44"/>
  <c r="G1070" i="44"/>
  <c r="G1071" i="44"/>
  <c r="G1072" i="44"/>
  <c r="G1073" i="44"/>
  <c r="G1074" i="44"/>
  <c r="G1075" i="44"/>
  <c r="G1076" i="44"/>
  <c r="G1077" i="44"/>
  <c r="G1078" i="44"/>
  <c r="G1079" i="44"/>
  <c r="G1080" i="44"/>
  <c r="G1081" i="44"/>
  <c r="G1082" i="44"/>
  <c r="G1083" i="44"/>
  <c r="G1084" i="44"/>
  <c r="G1085" i="44"/>
  <c r="G1086" i="44"/>
  <c r="G1087" i="44"/>
  <c r="G1088" i="44"/>
  <c r="G1089" i="44"/>
  <c r="G1090" i="44"/>
  <c r="G1091" i="44"/>
  <c r="G1092" i="44"/>
  <c r="G1093" i="44"/>
  <c r="G1094" i="44"/>
  <c r="G1095" i="44"/>
  <c r="G1096" i="44"/>
  <c r="G1097" i="44"/>
  <c r="G1098" i="44"/>
  <c r="G1099" i="44"/>
  <c r="G1100" i="44"/>
  <c r="G1101" i="44"/>
  <c r="G1102" i="44"/>
  <c r="G1103" i="44"/>
  <c r="G1104" i="44"/>
  <c r="G1105" i="44"/>
  <c r="G1106" i="44"/>
  <c r="G1107" i="44"/>
  <c r="G1108" i="44"/>
  <c r="G1109" i="44"/>
  <c r="G1110" i="44"/>
  <c r="G1111" i="44"/>
  <c r="G1112" i="44"/>
  <c r="G1113" i="44"/>
  <c r="G1114" i="44"/>
  <c r="G1115" i="44"/>
  <c r="G1116" i="44"/>
  <c r="G1117" i="44"/>
  <c r="G1118" i="44"/>
  <c r="G1119" i="44"/>
  <c r="G1120" i="44"/>
  <c r="G1121" i="44"/>
  <c r="G1122" i="44"/>
  <c r="G1123" i="44"/>
  <c r="G1124" i="44"/>
  <c r="G1125" i="44"/>
  <c r="G1126" i="44"/>
  <c r="G1127" i="44"/>
  <c r="G1128" i="44"/>
  <c r="G1129" i="44"/>
  <c r="G1130" i="44"/>
  <c r="G1131" i="44"/>
  <c r="G1132" i="44"/>
  <c r="G1133" i="44"/>
  <c r="G1134" i="44"/>
  <c r="G1135" i="44"/>
  <c r="G1136" i="44"/>
  <c r="G1137" i="44"/>
  <c r="G1138" i="44"/>
  <c r="G1139" i="44"/>
  <c r="G1140" i="44"/>
  <c r="G1141" i="44"/>
  <c r="G1142" i="44"/>
  <c r="G1143" i="44"/>
  <c r="G1144" i="44"/>
  <c r="G1145" i="44"/>
  <c r="G1146" i="44"/>
  <c r="G1147" i="44"/>
  <c r="G1148" i="44"/>
  <c r="G1149" i="44"/>
  <c r="G1150" i="44"/>
  <c r="G1151" i="44"/>
  <c r="G1152" i="44"/>
  <c r="G1153" i="44"/>
  <c r="G1154" i="44"/>
  <c r="G1155" i="44"/>
  <c r="G1156" i="44"/>
  <c r="G1157" i="44"/>
  <c r="G1158" i="44"/>
  <c r="G1159" i="44"/>
  <c r="G1160" i="44"/>
  <c r="G1161" i="44"/>
  <c r="G1162" i="44"/>
  <c r="G1163" i="44"/>
  <c r="G1164" i="44"/>
  <c r="G1165" i="44"/>
  <c r="G1166" i="44"/>
  <c r="G1167" i="44"/>
  <c r="G1168" i="44"/>
  <c r="G1169" i="44"/>
  <c r="G1170" i="44"/>
  <c r="G1171" i="44"/>
  <c r="G1172" i="44"/>
  <c r="G1173" i="44"/>
  <c r="G1174" i="44"/>
  <c r="G1175" i="44"/>
  <c r="G1176" i="44"/>
  <c r="G1177" i="44"/>
  <c r="G1178" i="44"/>
  <c r="G1179" i="44"/>
  <c r="G1180" i="44"/>
  <c r="G1181" i="44"/>
  <c r="G1182" i="44"/>
  <c r="G1183" i="44"/>
  <c r="G1184" i="44"/>
  <c r="G1185" i="44"/>
  <c r="G1186" i="44"/>
  <c r="G1187" i="44"/>
  <c r="G1188" i="44"/>
  <c r="G1189" i="44"/>
  <c r="G1190" i="44"/>
  <c r="G1191" i="44"/>
  <c r="G1192" i="44"/>
  <c r="G1193" i="44"/>
  <c r="G1194" i="44"/>
  <c r="G1195" i="44"/>
  <c r="G1196" i="44"/>
  <c r="G1197" i="44"/>
  <c r="G1198" i="44"/>
  <c r="G1199" i="44"/>
  <c r="G1200" i="44"/>
  <c r="G1201" i="44"/>
  <c r="G1202" i="44"/>
  <c r="G1203" i="44"/>
  <c r="G1204" i="44"/>
  <c r="G1205" i="44"/>
  <c r="G1206" i="44"/>
  <c r="G1207" i="44"/>
  <c r="G1208" i="44"/>
  <c r="G1209" i="44"/>
  <c r="G1210" i="44"/>
  <c r="G1211" i="44"/>
  <c r="G1212" i="44"/>
  <c r="G1213" i="44"/>
  <c r="G1214" i="44"/>
  <c r="G1215" i="44"/>
  <c r="G1216" i="44"/>
  <c r="G1217" i="44"/>
  <c r="G1218" i="44"/>
  <c r="G1219" i="44"/>
  <c r="G1220" i="44"/>
  <c r="G1221" i="44"/>
  <c r="G1222" i="44"/>
  <c r="G1223" i="44"/>
  <c r="G1224" i="44"/>
  <c r="G1225" i="44"/>
  <c r="G1226" i="44"/>
  <c r="G1227" i="44"/>
  <c r="G1228" i="44"/>
  <c r="G1229" i="44"/>
  <c r="G1230" i="44"/>
  <c r="G1231" i="44"/>
  <c r="G1232" i="44"/>
  <c r="G1233" i="44"/>
  <c r="G1234" i="44"/>
  <c r="G1235" i="44"/>
  <c r="G1236" i="44"/>
  <c r="G1237" i="44"/>
  <c r="G1238" i="44"/>
  <c r="G1239" i="44"/>
  <c r="G1240" i="44"/>
  <c r="G1241" i="44"/>
  <c r="G1242" i="44"/>
  <c r="G1243" i="44"/>
  <c r="G1244" i="44"/>
  <c r="G1245" i="44"/>
  <c r="G1246" i="44"/>
  <c r="G1247" i="44"/>
  <c r="G1248" i="44"/>
  <c r="G1249" i="44"/>
  <c r="G1250" i="44"/>
  <c r="G1251" i="44"/>
  <c r="G1252" i="44"/>
  <c r="G1253" i="44"/>
  <c r="G1254" i="44"/>
  <c r="G1255" i="44"/>
  <c r="G1256" i="44"/>
  <c r="G1257" i="44"/>
  <c r="G1258" i="44"/>
  <c r="G1259" i="44"/>
  <c r="G1260" i="44"/>
  <c r="G1261" i="44"/>
  <c r="G1262" i="44"/>
  <c r="G1263" i="44"/>
  <c r="G1264" i="44"/>
  <c r="G1265" i="44"/>
  <c r="G1266" i="44"/>
  <c r="G1267" i="44"/>
  <c r="G1268" i="44"/>
  <c r="G1269" i="44"/>
  <c r="G1270" i="44"/>
  <c r="G1271" i="44"/>
  <c r="G1272" i="44"/>
  <c r="G1273" i="44"/>
  <c r="G1274" i="44"/>
  <c r="G1275" i="44"/>
  <c r="G1276" i="44"/>
  <c r="G1277" i="44"/>
  <c r="G1278" i="44"/>
  <c r="G1279" i="44"/>
  <c r="G1280" i="44"/>
  <c r="G1281" i="44"/>
  <c r="G1282" i="44"/>
  <c r="G1283" i="44"/>
  <c r="G1284" i="44"/>
  <c r="G1285" i="44"/>
  <c r="G1286" i="44"/>
  <c r="G1287" i="44"/>
  <c r="G1288" i="44"/>
  <c r="G1289" i="44"/>
  <c r="G1290" i="44"/>
  <c r="G1291" i="44"/>
  <c r="G1292" i="44"/>
  <c r="G1293" i="44"/>
  <c r="G1294" i="44"/>
  <c r="G1295" i="44"/>
  <c r="G1296" i="44"/>
  <c r="G1297" i="44"/>
  <c r="G1298" i="44"/>
  <c r="G1299" i="44"/>
  <c r="G1300" i="44"/>
  <c r="G1301" i="44"/>
  <c r="G1302" i="44"/>
  <c r="G1303" i="44"/>
  <c r="G1304" i="44"/>
  <c r="G1305" i="44"/>
  <c r="G1306" i="44"/>
  <c r="G1307" i="44"/>
  <c r="G1308" i="44"/>
  <c r="C38" i="48"/>
  <c r="AC38" i="48"/>
  <c r="G1309" i="34"/>
  <c r="G1310" i="34"/>
  <c r="G1311" i="34"/>
  <c r="G1312" i="34"/>
  <c r="G1313" i="34"/>
  <c r="G1314" i="34"/>
  <c r="G1315" i="34"/>
  <c r="G919" i="39"/>
  <c r="G920" i="39"/>
  <c r="G921" i="39"/>
  <c r="G922" i="39"/>
  <c r="G923" i="39"/>
  <c r="G924" i="39"/>
  <c r="G925" i="39"/>
  <c r="G926" i="39"/>
  <c r="G927" i="39"/>
  <c r="G928" i="39"/>
  <c r="G929" i="39"/>
  <c r="G930" i="39"/>
  <c r="G931" i="39"/>
  <c r="G932" i="39"/>
  <c r="G933" i="39"/>
  <c r="G934" i="39"/>
  <c r="G935" i="39"/>
  <c r="G936" i="39"/>
  <c r="G937" i="39"/>
  <c r="G938" i="39"/>
  <c r="G939" i="39"/>
  <c r="G940" i="39"/>
  <c r="G941" i="39"/>
  <c r="G942" i="39"/>
  <c r="G943" i="39"/>
  <c r="G944" i="39"/>
  <c r="G945" i="39"/>
  <c r="G946" i="39"/>
  <c r="G947" i="39"/>
  <c r="G948" i="39"/>
  <c r="G949" i="39"/>
  <c r="G950" i="39"/>
  <c r="G951" i="39"/>
  <c r="G952" i="39"/>
  <c r="G953" i="39"/>
  <c r="G954" i="39"/>
  <c r="G955" i="39"/>
  <c r="G956" i="39"/>
  <c r="G957" i="39"/>
  <c r="G958" i="39"/>
  <c r="G959" i="39"/>
  <c r="G960" i="39"/>
  <c r="G961" i="39"/>
  <c r="G962" i="39"/>
  <c r="G963" i="39"/>
  <c r="G964" i="39"/>
  <c r="G965" i="39"/>
  <c r="G966" i="39"/>
  <c r="G967" i="39"/>
  <c r="G968" i="39"/>
  <c r="G969" i="39"/>
  <c r="G970" i="39"/>
  <c r="G971" i="39"/>
  <c r="G972" i="39"/>
  <c r="G973" i="39"/>
  <c r="G974" i="39"/>
  <c r="G975" i="39"/>
  <c r="G976" i="39"/>
  <c r="G977" i="39"/>
  <c r="G978" i="39"/>
  <c r="G979" i="39"/>
  <c r="G980" i="39"/>
  <c r="G981" i="39"/>
  <c r="G982" i="39"/>
  <c r="G983" i="39"/>
  <c r="G984" i="39"/>
  <c r="G985" i="39"/>
  <c r="G986" i="39"/>
  <c r="G987" i="39"/>
  <c r="G988" i="39"/>
  <c r="G989" i="39"/>
  <c r="G990" i="39"/>
  <c r="G991" i="39"/>
  <c r="G992" i="39"/>
  <c r="G993" i="39"/>
  <c r="G994" i="39"/>
  <c r="G995" i="39"/>
  <c r="G996" i="39"/>
  <c r="G997" i="39"/>
  <c r="G998" i="39"/>
  <c r="G999" i="39"/>
  <c r="G1000" i="39"/>
  <c r="G1001" i="39"/>
  <c r="G1002" i="39"/>
  <c r="G1003" i="39"/>
  <c r="G1004" i="39"/>
  <c r="G1005" i="39"/>
  <c r="G1006" i="39"/>
  <c r="G1007" i="39"/>
  <c r="G1008" i="39"/>
  <c r="G1009" i="39"/>
  <c r="G1010" i="39"/>
  <c r="G1011" i="39"/>
  <c r="G1012" i="39"/>
  <c r="G1013" i="39"/>
  <c r="G1014" i="39"/>
  <c r="G1015" i="39"/>
  <c r="G1016" i="39"/>
  <c r="G1017" i="39"/>
  <c r="G1018" i="39"/>
  <c r="G1019" i="39"/>
  <c r="G1020" i="39"/>
  <c r="G1021" i="39"/>
  <c r="G1022" i="39"/>
  <c r="G1023" i="39"/>
  <c r="G1024" i="39"/>
  <c r="G1025" i="39"/>
  <c r="G1026" i="39"/>
  <c r="G1027" i="39"/>
  <c r="G1028" i="39"/>
  <c r="G1029" i="39"/>
  <c r="G1030" i="39"/>
  <c r="G1031" i="39"/>
  <c r="G1032" i="39"/>
  <c r="G1033" i="39"/>
  <c r="G1034" i="39"/>
  <c r="G1035" i="39"/>
  <c r="G1036" i="39"/>
  <c r="G1037" i="39"/>
  <c r="G1038" i="39"/>
  <c r="G1039" i="39"/>
  <c r="G1040" i="39"/>
  <c r="G1041" i="39"/>
  <c r="G1042" i="39"/>
  <c r="G1043" i="39"/>
  <c r="G1044" i="39"/>
  <c r="G1045" i="39"/>
  <c r="G1046" i="39"/>
  <c r="G1047" i="39"/>
  <c r="G1048" i="39"/>
  <c r="G1049" i="39"/>
  <c r="G1050" i="39"/>
  <c r="G1051" i="39"/>
  <c r="G1052" i="39"/>
  <c r="G1053" i="39"/>
  <c r="G1054" i="39"/>
  <c r="G1055" i="39"/>
  <c r="G1056" i="39"/>
  <c r="G1057" i="39"/>
  <c r="G1058" i="39"/>
  <c r="G1059" i="39"/>
  <c r="G1060" i="39"/>
  <c r="G1061" i="39"/>
  <c r="G1062" i="39"/>
  <c r="G1063" i="39"/>
  <c r="G1064" i="39"/>
  <c r="G1065" i="39"/>
  <c r="G1066" i="39"/>
  <c r="G1067" i="39"/>
  <c r="G1068" i="39"/>
  <c r="G1069" i="39"/>
  <c r="G1070" i="39"/>
  <c r="G1071" i="39"/>
  <c r="G1072" i="39"/>
  <c r="G1073" i="39"/>
  <c r="G1074" i="39"/>
  <c r="G1075" i="39"/>
  <c r="G1076" i="39"/>
  <c r="G1077" i="39"/>
  <c r="G1078" i="39"/>
  <c r="G1079" i="39"/>
  <c r="G1080" i="39"/>
  <c r="G1081" i="39"/>
  <c r="G1082" i="39"/>
  <c r="G1083" i="39"/>
  <c r="G1084" i="39"/>
  <c r="G1085" i="39"/>
  <c r="G1086" i="39"/>
  <c r="G1087" i="39"/>
  <c r="G1088" i="39"/>
  <c r="G1089" i="39"/>
  <c r="G1090" i="39"/>
  <c r="G1091" i="39"/>
  <c r="G1092" i="39"/>
  <c r="G1093" i="39"/>
  <c r="G1094" i="39"/>
  <c r="G1095" i="39"/>
  <c r="G1096" i="39"/>
  <c r="G1097" i="39"/>
  <c r="G1098" i="39"/>
  <c r="G1099" i="39"/>
  <c r="G1100" i="39"/>
  <c r="G1101" i="39"/>
  <c r="G1102" i="39"/>
  <c r="G1103" i="39"/>
  <c r="G1104" i="39"/>
  <c r="G1105" i="39"/>
  <c r="G1106" i="39"/>
  <c r="G1107" i="39"/>
  <c r="G1108" i="39"/>
  <c r="G1109" i="39"/>
  <c r="G1110" i="39"/>
  <c r="G1111" i="39"/>
  <c r="G1112" i="39"/>
  <c r="G1113" i="39"/>
  <c r="G1114" i="39"/>
  <c r="G1115" i="39"/>
  <c r="G1116" i="39"/>
  <c r="G1117" i="39"/>
  <c r="G1118" i="39"/>
  <c r="G1119" i="39"/>
  <c r="G1120" i="39"/>
  <c r="G1121" i="39"/>
  <c r="G1122" i="39"/>
  <c r="G1123" i="39"/>
  <c r="G1124" i="39"/>
  <c r="G1125" i="39"/>
  <c r="G1126" i="39"/>
  <c r="G1127" i="39"/>
  <c r="G1128" i="39"/>
  <c r="G1129" i="39"/>
  <c r="G1130" i="39"/>
  <c r="G1131" i="39"/>
  <c r="G1132" i="39"/>
  <c r="G1133" i="39"/>
  <c r="G1134" i="39"/>
  <c r="G1135" i="39"/>
  <c r="G1136" i="39"/>
  <c r="G1137" i="39"/>
  <c r="G1138" i="39"/>
  <c r="G1139" i="39"/>
  <c r="G1140" i="39"/>
  <c r="G1141" i="39"/>
  <c r="G1142" i="39"/>
  <c r="G1143" i="39"/>
  <c r="G1144" i="39"/>
  <c r="G1145" i="39"/>
  <c r="G1146" i="39"/>
  <c r="G1147" i="39"/>
  <c r="G1148" i="39"/>
  <c r="G1149" i="39"/>
  <c r="G1150" i="39"/>
  <c r="G1151" i="39"/>
  <c r="G1152" i="39"/>
  <c r="G1153" i="39"/>
  <c r="G1154" i="39"/>
  <c r="G1155" i="39"/>
  <c r="G1156" i="39"/>
  <c r="G1157" i="39"/>
  <c r="G1158" i="39"/>
  <c r="G1159" i="39"/>
  <c r="G1160" i="39"/>
  <c r="G1161" i="39"/>
  <c r="G1162" i="39"/>
  <c r="G1163" i="39"/>
  <c r="G1164" i="39"/>
  <c r="G1165" i="39"/>
  <c r="G1166" i="39"/>
  <c r="G1167" i="39"/>
  <c r="G1168" i="39"/>
  <c r="G1169" i="39"/>
  <c r="G1170" i="39"/>
  <c r="G1171" i="39"/>
  <c r="G1172" i="39"/>
  <c r="G1173" i="39"/>
  <c r="G1174" i="39"/>
  <c r="G1175" i="39"/>
  <c r="G1176" i="39"/>
  <c r="G1177" i="39"/>
  <c r="G1178" i="39"/>
  <c r="G1179" i="39"/>
  <c r="G1180" i="39"/>
  <c r="G1181" i="39"/>
  <c r="G1182" i="39"/>
  <c r="G1183" i="39"/>
  <c r="G1184" i="39"/>
  <c r="G1185" i="39"/>
  <c r="G1186" i="39"/>
  <c r="G1187" i="39"/>
  <c r="G1188" i="39"/>
  <c r="G1189" i="39"/>
  <c r="G1190" i="39"/>
  <c r="G1191" i="39"/>
  <c r="G1192" i="39"/>
  <c r="G1193" i="39"/>
  <c r="G1194" i="39"/>
  <c r="G1195" i="39"/>
  <c r="G1196" i="39"/>
  <c r="G1197" i="39"/>
  <c r="G1198" i="39"/>
  <c r="G1199" i="39"/>
  <c r="G1200" i="39"/>
  <c r="G1201" i="39"/>
  <c r="G1202" i="39"/>
  <c r="G1203" i="39"/>
  <c r="G1204" i="39"/>
  <c r="G1205" i="39"/>
  <c r="G1206" i="39"/>
  <c r="G1207" i="39"/>
  <c r="G1208" i="39"/>
  <c r="G1209" i="39"/>
  <c r="G1210" i="39"/>
  <c r="G1211" i="39"/>
  <c r="G1212" i="39"/>
  <c r="G1213" i="39"/>
  <c r="G1214" i="39"/>
  <c r="G1215" i="39"/>
  <c r="G1216" i="39"/>
  <c r="G1217" i="39"/>
  <c r="G1218" i="39"/>
  <c r="G1219" i="39"/>
  <c r="G1220" i="39"/>
  <c r="G1221" i="39"/>
  <c r="G1222" i="39"/>
  <c r="G1223" i="39"/>
  <c r="G1224" i="39"/>
  <c r="G1225" i="39"/>
  <c r="G1226" i="39"/>
  <c r="G1227" i="39"/>
  <c r="G1228" i="39"/>
  <c r="G1229" i="39"/>
  <c r="G1230" i="39"/>
  <c r="G1231" i="39"/>
  <c r="G1232" i="39"/>
  <c r="G1233" i="39"/>
  <c r="G1234" i="39"/>
  <c r="G1235" i="39"/>
  <c r="G1236" i="39"/>
  <c r="G1237" i="39"/>
  <c r="G1238" i="39"/>
  <c r="G1239" i="39"/>
  <c r="G1240" i="39"/>
  <c r="G1241" i="39"/>
  <c r="G1242" i="39"/>
  <c r="G1243" i="39"/>
  <c r="G1244" i="39"/>
  <c r="G1245" i="39"/>
  <c r="G1246" i="39"/>
  <c r="G1247" i="39"/>
  <c r="G1248" i="39"/>
  <c r="G1249" i="39"/>
  <c r="G1250" i="39"/>
  <c r="G1251" i="39"/>
  <c r="G1252" i="39"/>
  <c r="G1253" i="39"/>
  <c r="G1254" i="39"/>
  <c r="G1255" i="39"/>
  <c r="G1256" i="39"/>
  <c r="G1257" i="39"/>
  <c r="G1258" i="39"/>
  <c r="G1259" i="39"/>
  <c r="G1260" i="39"/>
  <c r="G1261" i="39"/>
  <c r="G1262" i="39"/>
  <c r="G1263" i="39"/>
  <c r="G1264" i="39"/>
  <c r="G1265" i="39"/>
  <c r="G1266" i="39"/>
  <c r="G1267" i="39"/>
  <c r="G1268" i="39"/>
  <c r="G1269" i="39"/>
  <c r="G1270" i="39"/>
  <c r="G1271" i="39"/>
  <c r="G1272" i="39"/>
  <c r="G1273" i="39"/>
  <c r="G1274" i="39"/>
  <c r="G1275" i="39"/>
  <c r="G1276" i="39"/>
  <c r="G1277" i="39"/>
  <c r="G1278" i="39"/>
  <c r="G1279" i="39"/>
  <c r="G1280" i="39"/>
  <c r="G1281" i="39"/>
  <c r="G1282" i="39"/>
  <c r="G1283" i="39"/>
  <c r="G1284" i="39"/>
  <c r="G1285" i="39"/>
  <c r="G1286" i="39"/>
  <c r="G1287" i="39"/>
  <c r="G1288" i="39"/>
  <c r="G1289" i="39"/>
  <c r="G1290" i="39"/>
  <c r="G1291" i="39"/>
  <c r="G1292" i="39"/>
  <c r="G1293" i="39"/>
  <c r="G1294" i="39"/>
  <c r="G1295" i="39"/>
  <c r="G1296" i="39"/>
  <c r="G1297" i="39"/>
  <c r="G1298" i="39"/>
  <c r="G1299" i="39"/>
  <c r="G1300" i="39"/>
  <c r="G1301" i="39"/>
  <c r="G1302" i="39"/>
  <c r="C47" i="48"/>
  <c r="AC47" i="48"/>
  <c r="G1309" i="44"/>
  <c r="G1310" i="44"/>
  <c r="G1311" i="44"/>
  <c r="G1312" i="44"/>
  <c r="G1313" i="44"/>
  <c r="G1314" i="44"/>
  <c r="G1315" i="44"/>
  <c r="G1316" i="44"/>
  <c r="G1317" i="44"/>
  <c r="G1318" i="44"/>
  <c r="G1319" i="44"/>
  <c r="G1320" i="44"/>
  <c r="C42" i="48"/>
  <c r="AC42" i="48"/>
  <c r="G1303" i="39"/>
  <c r="G1304" i="39"/>
  <c r="G1305" i="39"/>
  <c r="G1306" i="39"/>
  <c r="G1307" i="39"/>
  <c r="G1308" i="39"/>
  <c r="G1309" i="39"/>
  <c r="G1310" i="39"/>
  <c r="G1311" i="39"/>
  <c r="G1007" i="47"/>
  <c r="G1008" i="47"/>
  <c r="G1009" i="47"/>
  <c r="G1010" i="47"/>
  <c r="G1011" i="47"/>
  <c r="G1012" i="47"/>
  <c r="G1013" i="47"/>
  <c r="G1014" i="47"/>
  <c r="G1015" i="47"/>
  <c r="G1016" i="47"/>
  <c r="G1017" i="47"/>
  <c r="G1018" i="47"/>
  <c r="G1019" i="47"/>
  <c r="G1020" i="47"/>
  <c r="G1021" i="47"/>
  <c r="G1022" i="47"/>
  <c r="G1023" i="47"/>
  <c r="G1024" i="47"/>
  <c r="G1011" i="32"/>
  <c r="G1012" i="32"/>
  <c r="G1013" i="32"/>
  <c r="G1014" i="32"/>
  <c r="G1015" i="32"/>
  <c r="G1016" i="32"/>
  <c r="G1017" i="32"/>
  <c r="G995" i="45"/>
  <c r="G996" i="45"/>
  <c r="H848" i="21"/>
  <c r="G826" i="30"/>
  <c r="G827" i="30"/>
  <c r="G828" i="30"/>
  <c r="G829" i="30"/>
  <c r="G830" i="30"/>
  <c r="G831" i="30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H862" i="17"/>
  <c r="G831" i="37"/>
  <c r="G832" i="37"/>
  <c r="G833" i="37"/>
  <c r="G834" i="37"/>
  <c r="G835" i="37"/>
  <c r="G836" i="37"/>
  <c r="G837" i="37"/>
  <c r="G838" i="37"/>
  <c r="G839" i="37"/>
  <c r="G840" i="37"/>
  <c r="G841" i="37"/>
  <c r="G842" i="37"/>
  <c r="G843" i="37"/>
  <c r="G844" i="37"/>
  <c r="G845" i="37"/>
  <c r="G846" i="37"/>
  <c r="G847" i="37"/>
  <c r="G848" i="37"/>
  <c r="G849" i="37"/>
  <c r="G850" i="37"/>
  <c r="G851" i="37"/>
  <c r="G852" i="37"/>
  <c r="G853" i="37"/>
  <c r="G854" i="37"/>
  <c r="G855" i="37"/>
  <c r="G856" i="37"/>
  <c r="G857" i="37"/>
  <c r="G858" i="37"/>
  <c r="G859" i="37"/>
  <c r="G860" i="37"/>
  <c r="G861" i="37"/>
  <c r="G862" i="37"/>
  <c r="G863" i="37"/>
  <c r="G864" i="37"/>
  <c r="G865" i="37"/>
  <c r="G866" i="37"/>
  <c r="G867" i="37"/>
  <c r="G868" i="37"/>
  <c r="G869" i="37"/>
  <c r="G870" i="37"/>
  <c r="G871" i="37"/>
  <c r="G872" i="37"/>
  <c r="G873" i="37"/>
  <c r="G874" i="37"/>
  <c r="G875" i="37"/>
  <c r="G876" i="37"/>
  <c r="G877" i="37"/>
  <c r="G878" i="37"/>
  <c r="G879" i="37"/>
  <c r="G880" i="37"/>
  <c r="G881" i="37"/>
  <c r="G882" i="37"/>
  <c r="G883" i="37"/>
  <c r="G884" i="37"/>
  <c r="G885" i="37"/>
  <c r="G886" i="37"/>
  <c r="G887" i="37"/>
  <c r="G888" i="37"/>
  <c r="G889" i="37"/>
  <c r="G890" i="37"/>
  <c r="G891" i="37"/>
  <c r="G892" i="37"/>
  <c r="G893" i="37"/>
  <c r="G894" i="37"/>
  <c r="G895" i="37"/>
  <c r="G896" i="37"/>
  <c r="I830" i="30"/>
  <c r="G863" i="2"/>
  <c r="G864" i="2"/>
  <c r="G865" i="2"/>
  <c r="G866" i="2"/>
  <c r="G867" i="2"/>
  <c r="G868" i="2"/>
  <c r="G794" i="24"/>
  <c r="G795" i="24"/>
  <c r="G796" i="24"/>
  <c r="G797" i="24"/>
  <c r="G798" i="24"/>
  <c r="G799" i="24"/>
  <c r="G800" i="24"/>
  <c r="G756" i="43"/>
  <c r="G757" i="43"/>
  <c r="G758" i="43"/>
  <c r="G759" i="43"/>
  <c r="G760" i="43"/>
  <c r="G761" i="43"/>
  <c r="G762" i="43"/>
  <c r="G763" i="43"/>
  <c r="G764" i="43"/>
  <c r="G840" i="9"/>
  <c r="G841" i="9"/>
  <c r="G892" i="13"/>
  <c r="G893" i="13"/>
  <c r="G894" i="13"/>
  <c r="G895" i="13"/>
  <c r="G896" i="13"/>
  <c r="G897" i="13"/>
  <c r="G898" i="13"/>
  <c r="G899" i="13"/>
  <c r="G900" i="13"/>
  <c r="G901" i="13"/>
  <c r="G902" i="13"/>
  <c r="G903" i="13"/>
  <c r="G904" i="13"/>
  <c r="G905" i="13"/>
  <c r="G906" i="13"/>
  <c r="G907" i="13"/>
  <c r="G908" i="13"/>
  <c r="G909" i="13"/>
  <c r="G910" i="13"/>
  <c r="G911" i="13"/>
  <c r="G912" i="13"/>
  <c r="G913" i="13"/>
  <c r="G914" i="13"/>
  <c r="G1005" i="46"/>
  <c r="G1006" i="46"/>
  <c r="G1007" i="46"/>
  <c r="G1008" i="46"/>
  <c r="G1009" i="46"/>
  <c r="G1010" i="46"/>
  <c r="G1011" i="46"/>
  <c r="G1012" i="46"/>
  <c r="G1013" i="46"/>
  <c r="G1014" i="46"/>
  <c r="G1015" i="46"/>
  <c r="G1023" i="46"/>
  <c r="G1024" i="46"/>
  <c r="G1025" i="46"/>
  <c r="G1026" i="46"/>
  <c r="G1027" i="46"/>
  <c r="G1028" i="46"/>
  <c r="G1029" i="46"/>
  <c r="G1030" i="46"/>
  <c r="G1031" i="46"/>
  <c r="G898" i="21"/>
  <c r="G899" i="21"/>
  <c r="G900" i="21"/>
  <c r="G901" i="21"/>
  <c r="G902" i="21"/>
  <c r="G903" i="21"/>
  <c r="G904" i="21"/>
  <c r="G966" i="42"/>
  <c r="G967" i="42"/>
  <c r="G968" i="42"/>
  <c r="G969" i="42"/>
  <c r="G970" i="42"/>
  <c r="G971" i="42"/>
  <c r="G972" i="42"/>
  <c r="G973" i="42"/>
  <c r="G974" i="42"/>
  <c r="G975" i="42"/>
  <c r="G976" i="42"/>
  <c r="G977" i="42"/>
  <c r="G978" i="42"/>
  <c r="G979" i="42"/>
  <c r="G980" i="42"/>
  <c r="G981" i="42"/>
  <c r="G982" i="42"/>
  <c r="G983" i="42"/>
  <c r="G984" i="42" s="1"/>
  <c r="G985" i="42" s="1"/>
  <c r="G986" i="42"/>
  <c r="G987" i="42"/>
  <c r="G988" i="42"/>
  <c r="G989" i="42"/>
  <c r="G990" i="42"/>
  <c r="G991" i="42"/>
  <c r="G1032" i="46"/>
  <c r="G1033" i="46"/>
  <c r="G1034" i="46"/>
  <c r="G1035" i="46"/>
  <c r="G1036" i="46"/>
  <c r="G1037" i="46"/>
  <c r="G1038" i="46"/>
  <c r="G1039" i="46"/>
  <c r="G1040" i="46"/>
  <c r="G1041" i="46"/>
  <c r="G1042" i="46"/>
  <c r="G1043" i="46"/>
  <c r="G1044" i="46"/>
  <c r="G1045" i="46"/>
  <c r="G1046" i="46"/>
  <c r="G1047" i="46"/>
  <c r="G1048" i="46"/>
  <c r="G1049" i="46"/>
  <c r="G1050" i="46"/>
  <c r="G1051" i="46"/>
  <c r="G1052" i="46"/>
  <c r="G1053" i="46"/>
  <c r="G1054" i="46"/>
  <c r="G1055" i="46"/>
  <c r="G1056" i="46"/>
  <c r="G1057" i="46"/>
  <c r="G1058" i="46"/>
  <c r="G1059" i="46"/>
  <c r="G1060" i="46"/>
  <c r="G1061" i="46"/>
  <c r="G1062" i="46"/>
  <c r="G1063" i="46"/>
  <c r="G1064" i="46"/>
  <c r="G1065" i="46"/>
  <c r="G1066" i="46"/>
  <c r="G1067" i="46"/>
  <c r="G1068" i="46"/>
  <c r="G1069" i="46"/>
  <c r="G1070" i="46"/>
  <c r="G1071" i="46"/>
  <c r="G1072" i="46"/>
  <c r="G1073" i="46"/>
  <c r="G1074" i="46"/>
  <c r="G1075" i="46"/>
  <c r="G1076" i="46"/>
  <c r="G1077" i="46"/>
  <c r="G1078" i="46"/>
  <c r="G1079" i="46"/>
  <c r="G1080" i="46"/>
  <c r="G1081" i="46"/>
  <c r="G1082" i="46"/>
  <c r="G1083" i="46"/>
  <c r="G1084" i="46"/>
  <c r="G1085" i="46"/>
  <c r="G1086" i="46"/>
  <c r="G1087" i="46"/>
  <c r="G1088" i="46"/>
  <c r="G1089" i="46"/>
  <c r="G1090" i="46"/>
  <c r="G1091" i="46"/>
  <c r="G1092" i="46"/>
  <c r="G1093" i="46"/>
  <c r="G1094" i="46"/>
  <c r="G1095" i="46"/>
  <c r="G1096" i="46"/>
  <c r="G1097" i="46"/>
  <c r="G1098" i="46"/>
  <c r="G1099" i="46"/>
  <c r="G1100" i="46"/>
  <c r="G1101" i="46"/>
  <c r="G1102" i="46"/>
  <c r="G1103" i="46"/>
  <c r="G1104" i="46"/>
  <c r="G1105" i="46"/>
  <c r="G1106" i="46"/>
  <c r="G1107" i="46"/>
  <c r="G1108" i="46"/>
  <c r="G1109" i="46"/>
  <c r="G1110" i="46"/>
  <c r="G1111" i="46"/>
  <c r="G1112" i="46"/>
  <c r="G1113" i="46"/>
  <c r="G1114" i="46"/>
  <c r="G1115" i="46"/>
  <c r="G1116" i="46"/>
  <c r="G1117" i="46"/>
  <c r="G1118" i="46"/>
  <c r="G1119" i="46"/>
  <c r="G1120" i="46"/>
  <c r="G1121" i="46"/>
  <c r="G1122" i="46"/>
  <c r="G1123" i="46"/>
  <c r="G1124" i="46"/>
  <c r="G1125" i="46"/>
  <c r="G1126" i="46"/>
  <c r="G1127" i="46"/>
  <c r="G1128" i="46"/>
  <c r="G1129" i="46"/>
  <c r="G1130" i="46"/>
  <c r="G1131" i="46"/>
  <c r="G1132" i="46"/>
  <c r="G1133" i="46"/>
  <c r="G1134" i="46"/>
  <c r="G1135" i="46"/>
  <c r="G1136" i="46"/>
  <c r="G1137" i="46"/>
  <c r="G1138" i="46"/>
  <c r="G1139" i="46"/>
  <c r="G1140" i="46"/>
  <c r="G1141" i="46"/>
  <c r="G1142" i="46"/>
  <c r="G1143" i="46"/>
  <c r="G1144" i="46"/>
  <c r="G1145" i="46"/>
  <c r="G1146" i="46"/>
  <c r="G1147" i="46"/>
  <c r="G1148" i="46"/>
  <c r="G1149" i="46"/>
  <c r="G1150" i="46"/>
  <c r="G1151" i="46"/>
  <c r="G1152" i="46"/>
  <c r="G1153" i="46"/>
  <c r="G1154" i="46"/>
  <c r="G1155" i="46"/>
  <c r="G1156" i="46"/>
  <c r="G1157" i="46"/>
  <c r="G1158" i="46"/>
  <c r="G1159" i="46"/>
  <c r="G1160" i="46"/>
  <c r="G1161" i="46"/>
  <c r="G1162" i="46"/>
  <c r="G1163" i="46"/>
  <c r="G1164" i="46"/>
  <c r="G1165" i="46"/>
  <c r="G1166" i="46"/>
  <c r="G1167" i="46"/>
  <c r="G1168" i="46"/>
  <c r="G1169" i="46"/>
  <c r="G1170" i="46"/>
  <c r="G1171" i="46"/>
  <c r="G1172" i="46"/>
  <c r="G1173" i="46"/>
  <c r="G1174" i="46"/>
  <c r="G1175" i="46"/>
  <c r="G1176" i="46"/>
  <c r="G1177" i="46"/>
  <c r="G1178" i="46"/>
  <c r="G1179" i="46"/>
  <c r="G1180" i="46"/>
  <c r="G1181" i="46"/>
  <c r="G1182" i="46"/>
  <c r="G1183" i="46"/>
  <c r="G1184" i="46"/>
  <c r="G1185" i="46"/>
  <c r="G1186" i="46"/>
  <c r="G1187" i="46"/>
  <c r="G1188" i="46"/>
  <c r="G1189" i="46"/>
  <c r="G1190" i="46"/>
  <c r="G1191" i="46"/>
  <c r="G1192" i="46"/>
  <c r="G1193" i="46"/>
  <c r="G1194" i="46"/>
  <c r="G1195" i="46"/>
  <c r="G1196" i="46"/>
  <c r="G1197" i="46"/>
  <c r="G1198" i="46"/>
  <c r="G1199" i="46"/>
  <c r="G1200" i="46"/>
  <c r="G1201" i="46"/>
  <c r="G1202" i="46"/>
  <c r="G1203" i="46"/>
  <c r="G1204" i="46"/>
  <c r="G1205" i="46"/>
  <c r="G1206" i="46"/>
  <c r="G1207" i="46"/>
  <c r="G1208" i="46"/>
  <c r="G1209" i="46"/>
  <c r="G1210" i="46"/>
  <c r="G1211" i="46"/>
  <c r="G1212" i="46"/>
  <c r="G1213" i="46"/>
  <c r="G1214" i="46"/>
  <c r="G1215" i="46"/>
  <c r="G1216" i="46"/>
  <c r="G1217" i="46"/>
  <c r="G1218" i="46"/>
  <c r="G1219" i="46"/>
  <c r="G1220" i="46"/>
  <c r="G1221" i="46"/>
  <c r="G1222" i="46"/>
  <c r="G1223" i="46"/>
  <c r="G1224" i="46"/>
  <c r="G1225" i="46"/>
  <c r="G1226" i="46"/>
  <c r="G1227" i="46"/>
  <c r="G1228" i="46"/>
  <c r="G1229" i="46"/>
  <c r="G1230" i="46"/>
  <c r="G1231" i="46"/>
  <c r="G1232" i="46"/>
  <c r="G1233" i="46"/>
  <c r="G1234" i="46"/>
  <c r="G1235" i="46"/>
  <c r="G1236" i="46"/>
  <c r="G1237" i="46"/>
  <c r="G1238" i="46"/>
  <c r="G1239" i="46"/>
  <c r="G1240" i="46"/>
  <c r="G1241" i="46"/>
  <c r="G1242" i="46"/>
  <c r="G1243" i="46"/>
  <c r="G1244" i="46"/>
  <c r="G1245" i="46"/>
  <c r="G1246" i="46"/>
  <c r="G1247" i="46"/>
  <c r="G1248" i="46"/>
  <c r="G1249" i="46"/>
  <c r="G1250" i="46"/>
  <c r="G1251" i="46"/>
  <c r="G1252" i="46"/>
  <c r="G1253" i="46"/>
  <c r="G1254" i="46"/>
  <c r="G1255" i="46"/>
  <c r="G1256" i="46"/>
  <c r="G1257" i="46"/>
  <c r="G1258" i="46"/>
  <c r="G1259" i="46"/>
  <c r="G1260" i="46"/>
  <c r="G1261" i="46"/>
  <c r="G1262" i="46"/>
  <c r="G1263" i="46"/>
  <c r="G1264" i="46"/>
  <c r="G1265" i="46"/>
  <c r="G1266" i="46"/>
  <c r="G1267" i="46"/>
  <c r="G1268" i="46"/>
  <c r="G1269" i="46"/>
  <c r="G1270" i="46"/>
  <c r="G1271" i="46"/>
  <c r="G1272" i="46"/>
  <c r="G1273" i="46"/>
  <c r="G1274" i="46"/>
  <c r="G1275" i="46"/>
  <c r="G1276" i="46"/>
  <c r="G1277" i="46"/>
  <c r="G1278" i="46"/>
  <c r="G1279" i="46"/>
  <c r="G1280" i="46"/>
  <c r="G1281" i="46"/>
  <c r="G1282" i="46"/>
  <c r="G1283" i="46"/>
  <c r="G1284" i="46"/>
  <c r="G1285" i="46"/>
  <c r="G1286" i="46"/>
  <c r="G1287" i="46"/>
  <c r="G1288" i="46"/>
  <c r="G1289" i="46"/>
  <c r="G1290" i="46"/>
  <c r="G1291" i="46"/>
  <c r="G1292" i="46"/>
  <c r="G1293" i="46"/>
  <c r="G1294" i="46"/>
  <c r="G1295" i="46"/>
  <c r="G1296" i="46"/>
  <c r="G1297" i="46"/>
  <c r="G1298" i="46"/>
  <c r="G1299" i="46"/>
  <c r="G1300" i="46"/>
  <c r="G1301" i="46"/>
  <c r="G1302" i="46"/>
  <c r="G1303" i="46"/>
  <c r="G1304" i="46"/>
  <c r="G1305" i="46"/>
  <c r="G1306" i="46"/>
  <c r="G1307" i="46"/>
  <c r="G1308" i="46"/>
  <c r="G1309" i="46"/>
  <c r="G1310" i="46"/>
  <c r="G1311" i="46"/>
  <c r="G1312" i="46"/>
  <c r="G1313" i="46"/>
  <c r="G1314" i="46"/>
  <c r="G1315" i="46"/>
  <c r="G1316" i="46"/>
  <c r="G1317" i="46"/>
  <c r="G1318" i="46"/>
  <c r="G1025" i="47"/>
  <c r="G1026" i="47"/>
  <c r="G1027" i="47"/>
  <c r="G1028" i="47"/>
  <c r="G1029" i="47"/>
  <c r="G1030" i="47"/>
  <c r="G1031" i="47"/>
  <c r="G1032" i="47"/>
  <c r="G1033" i="47"/>
  <c r="G1034" i="47"/>
  <c r="G1035" i="47"/>
  <c r="G1036" i="47"/>
  <c r="G1037" i="47"/>
  <c r="G1038" i="47"/>
  <c r="G1039" i="47"/>
  <c r="G1040" i="47"/>
  <c r="G1041" i="47"/>
  <c r="G1042" i="47"/>
  <c r="G1043" i="47"/>
  <c r="G1044" i="47"/>
  <c r="G1053" i="47"/>
  <c r="G1054" i="47"/>
  <c r="G1055" i="47"/>
  <c r="G1056" i="47"/>
  <c r="G1057" i="47"/>
  <c r="G1058" i="47"/>
  <c r="G1059" i="47"/>
  <c r="G1060" i="47"/>
  <c r="G1061" i="47"/>
  <c r="G1062" i="47"/>
  <c r="G1063" i="47"/>
  <c r="G1064" i="47"/>
  <c r="G1065" i="47"/>
  <c r="G1066" i="47"/>
  <c r="G1067" i="47"/>
  <c r="G1068" i="47"/>
  <c r="G1069" i="47"/>
  <c r="G1070" i="47"/>
  <c r="G1071" i="47"/>
  <c r="G1072" i="47"/>
  <c r="G1073" i="47"/>
  <c r="G1074" i="47"/>
  <c r="G1075" i="47"/>
  <c r="G1076" i="47"/>
  <c r="G1077" i="47"/>
  <c r="G1078" i="47"/>
  <c r="G1079" i="47"/>
  <c r="G1080" i="47"/>
  <c r="G1081" i="47"/>
  <c r="G1082" i="47"/>
  <c r="G1083" i="47"/>
  <c r="G1084" i="47"/>
  <c r="G1085" i="47"/>
  <c r="G1086" i="47"/>
  <c r="G1087" i="47"/>
  <c r="G1088" i="47"/>
  <c r="G1089" i="47"/>
  <c r="G1090" i="47"/>
  <c r="G1091" i="47"/>
  <c r="G1092" i="47"/>
  <c r="G1093" i="47"/>
  <c r="G1094" i="47"/>
  <c r="G1095" i="47"/>
  <c r="G1096" i="47"/>
  <c r="G1097" i="47"/>
  <c r="G1098" i="47"/>
  <c r="G1099" i="47"/>
  <c r="G1100" i="47"/>
  <c r="G1101" i="47"/>
  <c r="G1102" i="47"/>
  <c r="G1103" i="47"/>
  <c r="G1104" i="47"/>
  <c r="G1105" i="47"/>
  <c r="G1106" i="47"/>
  <c r="G1107" i="47"/>
  <c r="G1108" i="47"/>
  <c r="G1109" i="47"/>
  <c r="G1110" i="47"/>
  <c r="G1111" i="47"/>
  <c r="G1112" i="47"/>
  <c r="G1113" i="47"/>
  <c r="G1114" i="47"/>
  <c r="G1115" i="47"/>
  <c r="G1116" i="47"/>
  <c r="G1117" i="47"/>
  <c r="G1118" i="47"/>
  <c r="G1119" i="47"/>
  <c r="G1120" i="47"/>
  <c r="G1121" i="47"/>
  <c r="G1122" i="47"/>
  <c r="G1123" i="47"/>
  <c r="G1124" i="47"/>
  <c r="G1125" i="47"/>
  <c r="G1126" i="47"/>
  <c r="G1127" i="47"/>
  <c r="G1128" i="47"/>
  <c r="G1129" i="47"/>
  <c r="G1130" i="47"/>
  <c r="G1131" i="47"/>
  <c r="G1132" i="47"/>
  <c r="G1133" i="47"/>
  <c r="G1134" i="47"/>
  <c r="G1135" i="47"/>
  <c r="G1136" i="47"/>
  <c r="G1137" i="47"/>
  <c r="G1138" i="47"/>
  <c r="G1139" i="47"/>
  <c r="G1140" i="47"/>
  <c r="G1141" i="47"/>
  <c r="G1142" i="47"/>
  <c r="G1143" i="47"/>
  <c r="G1144" i="47"/>
  <c r="G1145" i="47"/>
  <c r="G1146" i="47"/>
  <c r="G1147" i="47"/>
  <c r="G1148" i="47"/>
  <c r="G1149" i="47"/>
  <c r="G1150" i="47"/>
  <c r="G1151" i="47"/>
  <c r="G1152" i="47"/>
  <c r="G1153" i="47"/>
  <c r="G1154" i="47"/>
  <c r="G1155" i="47"/>
  <c r="G1156" i="47"/>
  <c r="G1157" i="47"/>
  <c r="G1158" i="47"/>
  <c r="G1159" i="47"/>
  <c r="G1160" i="47"/>
  <c r="G1161" i="47"/>
  <c r="G1162" i="47"/>
  <c r="G1163" i="47"/>
  <c r="G1164" i="47"/>
  <c r="G1165" i="47"/>
  <c r="G1166" i="47"/>
  <c r="G1167" i="47"/>
  <c r="G1168" i="47"/>
  <c r="G1169" i="47"/>
  <c r="G1170" i="47"/>
  <c r="G1171" i="47"/>
  <c r="G1172" i="47"/>
  <c r="G1173" i="47"/>
  <c r="G1174" i="47"/>
  <c r="G1175" i="47"/>
  <c r="G1176" i="47"/>
  <c r="G1177" i="47"/>
  <c r="G1178" i="47"/>
  <c r="G1179" i="47"/>
  <c r="G1180" i="47"/>
  <c r="G1181" i="47"/>
  <c r="G1182" i="47"/>
  <c r="G1183" i="47"/>
  <c r="G1184" i="47"/>
  <c r="G1185" i="47"/>
  <c r="G1186" i="47"/>
  <c r="G1187" i="47"/>
  <c r="G1188" i="47"/>
  <c r="G1189" i="47"/>
  <c r="G1190" i="47"/>
  <c r="G1191" i="47"/>
  <c r="G1192" i="47"/>
  <c r="G1193" i="47"/>
  <c r="G1194" i="47"/>
  <c r="G1195" i="47"/>
  <c r="G1196" i="47"/>
  <c r="G1197" i="47"/>
  <c r="G1198" i="47"/>
  <c r="G1199" i="47"/>
  <c r="G1200" i="47"/>
  <c r="G1201" i="47"/>
  <c r="G1202" i="47"/>
  <c r="G1203" i="47"/>
  <c r="G1204" i="47"/>
  <c r="G1205" i="47"/>
  <c r="G1206" i="47"/>
  <c r="G1207" i="47"/>
  <c r="G1208" i="47"/>
  <c r="G1209" i="47"/>
  <c r="G1210" i="47"/>
  <c r="G1211" i="47"/>
  <c r="G1212" i="47"/>
  <c r="G1213" i="47"/>
  <c r="G1214" i="47"/>
  <c r="G1215" i="47"/>
  <c r="G1216" i="47"/>
  <c r="G1217" i="47"/>
  <c r="G1218" i="47"/>
  <c r="G1219" i="47"/>
  <c r="G1220" i="47"/>
  <c r="G1221" i="47"/>
  <c r="G1222" i="47"/>
  <c r="G1223" i="47"/>
  <c r="G1224" i="47"/>
  <c r="G1225" i="47"/>
  <c r="G1226" i="47"/>
  <c r="G1227" i="47"/>
  <c r="G1228" i="47"/>
  <c r="G1229" i="47"/>
  <c r="G1230" i="47"/>
  <c r="G1231" i="47"/>
  <c r="G1232" i="47"/>
  <c r="G1233" i="47"/>
  <c r="G1234" i="47"/>
  <c r="G1235" i="47"/>
  <c r="G1236" i="47"/>
  <c r="G1237" i="47"/>
  <c r="G1238" i="47"/>
  <c r="G1239" i="47"/>
  <c r="G1240" i="47"/>
  <c r="G1241" i="47"/>
  <c r="G1242" i="47"/>
  <c r="G1243" i="47"/>
  <c r="G1244" i="47"/>
  <c r="G1245" i="47"/>
  <c r="G1246" i="47"/>
  <c r="G1247" i="47"/>
  <c r="G1248" i="47"/>
  <c r="G1249" i="47"/>
  <c r="G1250" i="47"/>
  <c r="G1251" i="47"/>
  <c r="G1252" i="47"/>
  <c r="G1253" i="47"/>
  <c r="G1254" i="47"/>
  <c r="G1255" i="47"/>
  <c r="G1256" i="47"/>
  <c r="G1257" i="47"/>
  <c r="G1258" i="47"/>
  <c r="G1259" i="47"/>
  <c r="G1260" i="47"/>
  <c r="G1261" i="47"/>
  <c r="G1262" i="47"/>
  <c r="G1263" i="47"/>
  <c r="G1264" i="47"/>
  <c r="G1265" i="47"/>
  <c r="G1266" i="47"/>
  <c r="G1267" i="47"/>
  <c r="G1268" i="47"/>
  <c r="G1269" i="47"/>
  <c r="G1270" i="47"/>
  <c r="G1271" i="47"/>
  <c r="G1272" i="47"/>
  <c r="G1273" i="47"/>
  <c r="G1274" i="47"/>
  <c r="G1275" i="47"/>
  <c r="G1276" i="47"/>
  <c r="G1277" i="47"/>
  <c r="G1278" i="47"/>
  <c r="G1279" i="47"/>
  <c r="G1280" i="47"/>
  <c r="G1281" i="47"/>
  <c r="G1282" i="47"/>
  <c r="G1283" i="47"/>
  <c r="G1284" i="47"/>
  <c r="G1285" i="47"/>
  <c r="G1286" i="47"/>
  <c r="G1287" i="47"/>
  <c r="G1288" i="47"/>
  <c r="G1289" i="47"/>
  <c r="G1290" i="47"/>
  <c r="G1291" i="47"/>
  <c r="G1292" i="47"/>
  <c r="G1293" i="47"/>
  <c r="G1294" i="47"/>
  <c r="G1295" i="47"/>
  <c r="G1296" i="47"/>
  <c r="G1297" i="47"/>
  <c r="G1298" i="47"/>
  <c r="G1299" i="47"/>
  <c r="G1300" i="47"/>
  <c r="G1301" i="47"/>
  <c r="G1302" i="47"/>
  <c r="G1303" i="47"/>
  <c r="G1304" i="47"/>
  <c r="G1305" i="47"/>
  <c r="G1306" i="47"/>
  <c r="G1307" i="47"/>
  <c r="G1308" i="47"/>
  <c r="G1018" i="32"/>
  <c r="G1019" i="32"/>
  <c r="G997" i="45"/>
  <c r="G998" i="45"/>
  <c r="G999" i="45"/>
  <c r="G1000" i="45"/>
  <c r="G1001" i="45"/>
  <c r="G1002" i="45"/>
  <c r="G1003" i="45"/>
  <c r="G1004" i="45"/>
  <c r="G1005" i="45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897" i="37"/>
  <c r="G898" i="37"/>
  <c r="G899" i="37"/>
  <c r="H883" i="17"/>
  <c r="G832" i="30"/>
  <c r="G833" i="30"/>
  <c r="G834" i="30"/>
  <c r="H832" i="30"/>
  <c r="H863" i="17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801" i="24"/>
  <c r="G802" i="24"/>
  <c r="G803" i="24"/>
  <c r="G804" i="24"/>
  <c r="G805" i="24"/>
  <c r="G806" i="24"/>
  <c r="G807" i="24"/>
  <c r="G808" i="24"/>
  <c r="G809" i="24"/>
  <c r="G810" i="24"/>
  <c r="G811" i="24"/>
  <c r="G812" i="24"/>
  <c r="G765" i="43"/>
  <c r="G766" i="43"/>
  <c r="G767" i="43"/>
  <c r="G768" i="43"/>
  <c r="G769" i="43"/>
  <c r="G770" i="43"/>
  <c r="G771" i="43"/>
  <c r="G772" i="43"/>
  <c r="G773" i="43"/>
  <c r="G774" i="43"/>
  <c r="G775" i="43"/>
  <c r="G776" i="43"/>
  <c r="G777" i="43"/>
  <c r="G778" i="43"/>
  <c r="G779" i="43"/>
  <c r="G780" i="43"/>
  <c r="G781" i="43"/>
  <c r="G782" i="43"/>
  <c r="G783" i="43"/>
  <c r="G784" i="43"/>
  <c r="G785" i="43"/>
  <c r="G786" i="43"/>
  <c r="G787" i="43"/>
  <c r="G788" i="43"/>
  <c r="G789" i="43"/>
  <c r="G790" i="43"/>
  <c r="G791" i="43"/>
  <c r="G792" i="43"/>
  <c r="G793" i="43"/>
  <c r="G794" i="43"/>
  <c r="G795" i="43"/>
  <c r="G796" i="43"/>
  <c r="G797" i="43"/>
  <c r="G798" i="43"/>
  <c r="G799" i="43"/>
  <c r="G800" i="43"/>
  <c r="G801" i="43"/>
  <c r="G802" i="43"/>
  <c r="G803" i="43"/>
  <c r="G804" i="43"/>
  <c r="G805" i="43"/>
  <c r="G806" i="43"/>
  <c r="G807" i="43"/>
  <c r="G808" i="43"/>
  <c r="G809" i="43"/>
  <c r="G810" i="43"/>
  <c r="G811" i="43"/>
  <c r="G812" i="43"/>
  <c r="G813" i="43"/>
  <c r="G814" i="43"/>
  <c r="G815" i="43"/>
  <c r="G816" i="43"/>
  <c r="G817" i="43"/>
  <c r="G818" i="43"/>
  <c r="G819" i="43"/>
  <c r="G820" i="43"/>
  <c r="G821" i="43"/>
  <c r="G822" i="43"/>
  <c r="G823" i="43"/>
  <c r="G824" i="43"/>
  <c r="G825" i="43"/>
  <c r="G842" i="9"/>
  <c r="G843" i="9"/>
  <c r="G844" i="9"/>
  <c r="G767" i="20"/>
  <c r="G768" i="20"/>
  <c r="G769" i="20"/>
  <c r="G770" i="20"/>
  <c r="G771" i="20"/>
  <c r="G915" i="13"/>
  <c r="G916" i="13"/>
  <c r="G917" i="13"/>
  <c r="G918" i="13"/>
  <c r="G919" i="13"/>
  <c r="G920" i="13"/>
  <c r="G921" i="13"/>
  <c r="G922" i="13"/>
  <c r="G923" i="13"/>
  <c r="G924" i="13"/>
  <c r="G925" i="13"/>
  <c r="G926" i="13"/>
  <c r="G927" i="13"/>
  <c r="G928" i="13"/>
  <c r="G929" i="13"/>
  <c r="G930" i="13"/>
  <c r="G931" i="13"/>
  <c r="G905" i="21"/>
  <c r="G906" i="21"/>
  <c r="G907" i="21"/>
  <c r="G908" i="21"/>
  <c r="G909" i="21"/>
  <c r="G910" i="21"/>
  <c r="G911" i="21"/>
  <c r="G912" i="21"/>
  <c r="G919" i="21"/>
  <c r="G920" i="21"/>
  <c r="G921" i="21"/>
  <c r="G922" i="21"/>
  <c r="G923" i="21"/>
  <c r="G924" i="21"/>
  <c r="G925" i="21"/>
  <c r="G926" i="21"/>
  <c r="G927" i="21"/>
  <c r="G928" i="21"/>
  <c r="G929" i="21"/>
  <c r="G930" i="21"/>
  <c r="G931" i="21"/>
  <c r="G932" i="21"/>
  <c r="G933" i="21"/>
  <c r="G934" i="21"/>
  <c r="G935" i="21"/>
  <c r="G936" i="21"/>
  <c r="G937" i="21"/>
  <c r="G938" i="21"/>
  <c r="G939" i="21"/>
  <c r="G940" i="21"/>
  <c r="G941" i="21"/>
  <c r="G942" i="21"/>
  <c r="G943" i="21"/>
  <c r="G944" i="21"/>
  <c r="G945" i="21"/>
  <c r="G946" i="21"/>
  <c r="G947" i="21"/>
  <c r="G948" i="21"/>
  <c r="G949" i="21"/>
  <c r="G950" i="21"/>
  <c r="G951" i="21"/>
  <c r="G952" i="21"/>
  <c r="G953" i="21"/>
  <c r="G954" i="21"/>
  <c r="G955" i="21"/>
  <c r="G956" i="21"/>
  <c r="G957" i="21"/>
  <c r="G958" i="21"/>
  <c r="G959" i="21"/>
  <c r="G960" i="21"/>
  <c r="G961" i="21"/>
  <c r="G962" i="21"/>
  <c r="G963" i="21"/>
  <c r="G964" i="21"/>
  <c r="G965" i="21"/>
  <c r="G966" i="21"/>
  <c r="G967" i="21"/>
  <c r="G968" i="21"/>
  <c r="G969" i="21"/>
  <c r="G970" i="21"/>
  <c r="G971" i="21"/>
  <c r="G972" i="21"/>
  <c r="G973" i="21"/>
  <c r="G974" i="21"/>
  <c r="G975" i="21"/>
  <c r="G976" i="21"/>
  <c r="G977" i="21"/>
  <c r="G978" i="21"/>
  <c r="G979" i="21"/>
  <c r="G980" i="21"/>
  <c r="G981" i="21"/>
  <c r="G982" i="21"/>
  <c r="G983" i="21"/>
  <c r="G984" i="21"/>
  <c r="G985" i="21"/>
  <c r="G986" i="21"/>
  <c r="G987" i="21"/>
  <c r="G988" i="21"/>
  <c r="G989" i="21"/>
  <c r="G990" i="21"/>
  <c r="G991" i="21"/>
  <c r="G992" i="21"/>
  <c r="G993" i="21"/>
  <c r="G994" i="21"/>
  <c r="G995" i="21"/>
  <c r="G996" i="21"/>
  <c r="G997" i="21"/>
  <c r="G998" i="21"/>
  <c r="G999" i="21"/>
  <c r="G1000" i="21"/>
  <c r="G1001" i="21"/>
  <c r="G1002" i="21"/>
  <c r="G1003" i="21"/>
  <c r="G1004" i="21"/>
  <c r="G1005" i="21"/>
  <c r="G1006" i="21"/>
  <c r="G1007" i="21"/>
  <c r="G1008" i="21"/>
  <c r="G1009" i="21"/>
  <c r="G1010" i="21"/>
  <c r="G1011" i="21"/>
  <c r="G1012" i="21"/>
  <c r="G1013" i="21"/>
  <c r="G1014" i="21"/>
  <c r="G1015" i="21"/>
  <c r="G1016" i="21"/>
  <c r="G1017" i="21"/>
  <c r="G1018" i="21"/>
  <c r="G1019" i="21"/>
  <c r="G1020" i="21"/>
  <c r="G1021" i="21"/>
  <c r="G1022" i="21"/>
  <c r="G1023" i="21"/>
  <c r="G1024" i="21"/>
  <c r="G1025" i="21"/>
  <c r="G1026" i="21"/>
  <c r="G1027" i="21"/>
  <c r="G1028" i="21"/>
  <c r="G1029" i="21"/>
  <c r="G1030" i="21"/>
  <c r="G1031" i="21"/>
  <c r="G1032" i="21"/>
  <c r="G1033" i="21"/>
  <c r="G1034" i="21"/>
  <c r="G1035" i="21"/>
  <c r="G1036" i="21"/>
  <c r="G1037" i="21"/>
  <c r="G1038" i="21"/>
  <c r="G1039" i="21"/>
  <c r="G1040" i="21"/>
  <c r="G1041" i="21"/>
  <c r="G1042" i="21"/>
  <c r="G1043" i="21"/>
  <c r="G1044" i="21"/>
  <c r="G1045" i="21"/>
  <c r="G1046" i="21"/>
  <c r="G1047" i="21"/>
  <c r="G1048" i="21"/>
  <c r="G1049" i="21"/>
  <c r="G1050" i="21"/>
  <c r="G1051" i="21"/>
  <c r="G1052" i="21"/>
  <c r="G1053" i="21"/>
  <c r="G1054" i="21"/>
  <c r="G1055" i="21"/>
  <c r="G1056" i="21"/>
  <c r="G1057" i="21"/>
  <c r="G1058" i="21"/>
  <c r="G1059" i="21"/>
  <c r="G1060" i="21"/>
  <c r="G1061" i="21"/>
  <c r="G1062" i="21"/>
  <c r="G1063" i="21"/>
  <c r="G1064" i="21"/>
  <c r="G1065" i="21"/>
  <c r="G1066" i="21"/>
  <c r="G1067" i="21"/>
  <c r="G1068" i="21"/>
  <c r="G1069" i="21"/>
  <c r="G1070" i="21"/>
  <c r="G1071" i="21"/>
  <c r="G1072" i="21"/>
  <c r="G1073" i="21"/>
  <c r="G1074" i="21"/>
  <c r="G1075" i="21"/>
  <c r="G1076" i="21"/>
  <c r="G1077" i="21"/>
  <c r="G1078" i="21"/>
  <c r="G1079" i="21"/>
  <c r="G1080" i="21"/>
  <c r="G1081" i="21"/>
  <c r="G1082" i="21"/>
  <c r="G1083" i="21"/>
  <c r="G1084" i="21"/>
  <c r="G1085" i="21"/>
  <c r="G1086" i="21"/>
  <c r="G1087" i="21"/>
  <c r="G1088" i="21"/>
  <c r="G1089" i="21"/>
  <c r="G1090" i="21"/>
  <c r="G1091" i="21"/>
  <c r="G1092" i="21"/>
  <c r="G1093" i="21"/>
  <c r="G1094" i="21"/>
  <c r="G1095" i="21"/>
  <c r="G1096" i="21"/>
  <c r="G1097" i="21"/>
  <c r="G1098" i="21"/>
  <c r="G1099" i="21"/>
  <c r="G1100" i="21"/>
  <c r="G1101" i="21"/>
  <c r="G1102" i="21"/>
  <c r="G1103" i="21"/>
  <c r="G1104" i="21"/>
  <c r="G1105" i="21"/>
  <c r="G1106" i="21"/>
  <c r="G1107" i="21"/>
  <c r="G1108" i="21"/>
  <c r="G1109" i="21"/>
  <c r="G1110" i="21"/>
  <c r="G1111" i="21"/>
  <c r="G1112" i="21"/>
  <c r="G1113" i="21"/>
  <c r="G1114" i="21"/>
  <c r="G1115" i="21"/>
  <c r="G1116" i="21"/>
  <c r="G1117" i="21"/>
  <c r="G1118" i="21"/>
  <c r="G1119" i="21"/>
  <c r="G1120" i="21"/>
  <c r="G1121" i="21"/>
  <c r="G1122" i="21"/>
  <c r="G1123" i="21"/>
  <c r="G1124" i="21"/>
  <c r="G1125" i="21"/>
  <c r="G1126" i="21"/>
  <c r="G1127" i="21"/>
  <c r="G1128" i="21"/>
  <c r="G1129" i="21"/>
  <c r="G1130" i="21"/>
  <c r="G1131" i="21"/>
  <c r="G1132" i="21"/>
  <c r="G1133" i="21"/>
  <c r="G1134" i="21"/>
  <c r="G1135" i="21"/>
  <c r="G1136" i="21"/>
  <c r="G1137" i="21"/>
  <c r="G1138" i="21"/>
  <c r="G1139" i="21"/>
  <c r="G1140" i="21"/>
  <c r="G1141" i="21"/>
  <c r="G1142" i="21"/>
  <c r="G1143" i="21"/>
  <c r="G1144" i="21"/>
  <c r="G1145" i="21"/>
  <c r="G1146" i="21"/>
  <c r="G1147" i="21"/>
  <c r="G1148" i="21"/>
  <c r="G1149" i="21"/>
  <c r="G1150" i="21"/>
  <c r="G1151" i="21"/>
  <c r="G1152" i="21"/>
  <c r="G1153" i="21"/>
  <c r="G1154" i="21"/>
  <c r="G1155" i="21"/>
  <c r="G1156" i="21"/>
  <c r="G1157" i="21"/>
  <c r="G1158" i="21"/>
  <c r="G1159" i="21"/>
  <c r="G1160" i="21"/>
  <c r="G1161" i="21"/>
  <c r="G1162" i="21"/>
  <c r="G1163" i="21"/>
  <c r="G1164" i="21"/>
  <c r="G1165" i="21"/>
  <c r="G1166" i="21"/>
  <c r="G1167" i="21"/>
  <c r="G1168" i="21"/>
  <c r="G1169" i="21"/>
  <c r="G1170" i="21"/>
  <c r="G1171" i="21"/>
  <c r="G1172" i="21"/>
  <c r="G1173" i="21"/>
  <c r="G1174" i="21"/>
  <c r="G1175" i="21"/>
  <c r="G1176" i="21"/>
  <c r="G1177" i="21"/>
  <c r="G1178" i="21"/>
  <c r="G1179" i="21"/>
  <c r="G1180" i="21"/>
  <c r="G1181" i="21"/>
  <c r="G1182" i="21"/>
  <c r="G1183" i="21"/>
  <c r="G1184" i="21"/>
  <c r="G1185" i="21"/>
  <c r="G1186" i="21"/>
  <c r="G1187" i="21"/>
  <c r="G1188" i="21"/>
  <c r="G1189" i="21"/>
  <c r="G1190" i="21"/>
  <c r="G1191" i="21"/>
  <c r="G1192" i="21"/>
  <c r="G1193" i="21"/>
  <c r="G1194" i="21"/>
  <c r="G1195" i="21"/>
  <c r="G1196" i="21"/>
  <c r="G1197" i="21"/>
  <c r="G1198" i="21"/>
  <c r="G1199" i="21"/>
  <c r="G1200" i="21"/>
  <c r="G1201" i="21"/>
  <c r="G1202" i="21"/>
  <c r="G1203" i="21"/>
  <c r="G1204" i="21"/>
  <c r="G1205" i="21"/>
  <c r="G1206" i="21"/>
  <c r="G1207" i="21"/>
  <c r="G1208" i="21"/>
  <c r="G1209" i="21"/>
  <c r="G1210" i="21"/>
  <c r="G1211" i="21"/>
  <c r="G1212" i="21"/>
  <c r="G1213" i="21"/>
  <c r="G1214" i="21"/>
  <c r="G1215" i="21"/>
  <c r="G1216" i="21"/>
  <c r="G1217" i="21"/>
  <c r="G1218" i="21"/>
  <c r="G1219" i="21"/>
  <c r="G1220" i="21"/>
  <c r="G1221" i="21"/>
  <c r="G1222" i="21"/>
  <c r="G1223" i="21"/>
  <c r="G1224" i="21"/>
  <c r="G1225" i="21"/>
  <c r="G1226" i="21"/>
  <c r="G1227" i="21"/>
  <c r="G1228" i="21"/>
  <c r="G1229" i="21"/>
  <c r="G1230" i="21"/>
  <c r="G1231" i="21"/>
  <c r="G1232" i="21"/>
  <c r="G1233" i="21"/>
  <c r="G1234" i="21"/>
  <c r="G1235" i="21"/>
  <c r="G1236" i="21"/>
  <c r="G1237" i="21"/>
  <c r="G1238" i="21"/>
  <c r="G1239" i="21"/>
  <c r="G1240" i="21"/>
  <c r="G1241" i="21"/>
  <c r="G1242" i="21"/>
  <c r="G1243" i="21"/>
  <c r="G1244" i="21"/>
  <c r="G1245" i="21"/>
  <c r="G1246" i="21"/>
  <c r="G1247" i="21"/>
  <c r="G1248" i="21"/>
  <c r="G1249" i="21"/>
  <c r="G1250" i="21"/>
  <c r="G1251" i="21"/>
  <c r="G1252" i="21"/>
  <c r="G1253" i="21"/>
  <c r="G1254" i="21"/>
  <c r="G1255" i="21"/>
  <c r="G1256" i="21"/>
  <c r="G1257" i="21"/>
  <c r="G1258" i="21"/>
  <c r="G1259" i="21"/>
  <c r="G1260" i="21"/>
  <c r="G1261" i="21"/>
  <c r="G1262" i="21"/>
  <c r="G1263" i="21"/>
  <c r="G1264" i="21"/>
  <c r="G1265" i="21"/>
  <c r="G1266" i="21"/>
  <c r="G1267" i="21"/>
  <c r="G1268" i="21"/>
  <c r="G1269" i="21"/>
  <c r="G1270" i="21"/>
  <c r="G1271" i="21"/>
  <c r="G1272" i="21"/>
  <c r="G1273" i="21"/>
  <c r="G1274" i="21"/>
  <c r="G1275" i="21"/>
  <c r="G1276" i="21"/>
  <c r="G1277" i="21"/>
  <c r="G1278" i="21"/>
  <c r="G1279" i="21"/>
  <c r="G1280" i="21"/>
  <c r="G1281" i="21"/>
  <c r="G1282" i="21"/>
  <c r="G1283" i="21"/>
  <c r="G1284" i="21"/>
  <c r="G1285" i="21"/>
  <c r="G1286" i="21"/>
  <c r="G1287" i="21"/>
  <c r="G1288" i="21"/>
  <c r="G1289" i="21"/>
  <c r="G1290" i="21"/>
  <c r="G1291" i="21"/>
  <c r="G1292" i="21"/>
  <c r="G1293" i="21"/>
  <c r="G1294" i="21"/>
  <c r="G1295" i="21"/>
  <c r="G1296" i="21"/>
  <c r="G1297" i="21"/>
  <c r="G1298" i="21"/>
  <c r="G1299" i="21"/>
  <c r="G1300" i="21"/>
  <c r="G1301" i="21"/>
  <c r="G1302" i="21"/>
  <c r="G1303" i="21"/>
  <c r="G1304" i="21"/>
  <c r="G1305" i="21"/>
  <c r="G1306" i="21"/>
  <c r="G992" i="42"/>
  <c r="G993" i="42"/>
  <c r="G994" i="42"/>
  <c r="G995" i="42"/>
  <c r="G996" i="42"/>
  <c r="G997" i="42"/>
  <c r="G998" i="42"/>
  <c r="G999" i="42"/>
  <c r="G1000" i="42"/>
  <c r="G1001" i="42"/>
  <c r="G1002" i="42"/>
  <c r="G1003" i="42"/>
  <c r="G1004" i="42"/>
  <c r="G1005" i="42"/>
  <c r="G1006" i="42"/>
  <c r="G1007" i="42"/>
  <c r="G1008" i="42"/>
  <c r="G1009" i="42"/>
  <c r="G1010" i="42"/>
  <c r="G1011" i="42"/>
  <c r="G1012" i="42"/>
  <c r="G1013" i="42"/>
  <c r="G1014" i="42"/>
  <c r="G1015" i="42"/>
  <c r="G1016" i="42"/>
  <c r="G1017" i="42"/>
  <c r="G1018" i="42"/>
  <c r="G1019" i="42"/>
  <c r="G1020" i="42"/>
  <c r="G1021" i="42"/>
  <c r="G1022" i="42"/>
  <c r="G1023" i="42"/>
  <c r="G1024" i="42"/>
  <c r="G1025" i="42"/>
  <c r="G1026" i="42"/>
  <c r="G1027" i="42"/>
  <c r="G1028" i="42"/>
  <c r="G1029" i="42"/>
  <c r="G1030" i="42"/>
  <c r="G1031" i="42"/>
  <c r="G1032" i="42"/>
  <c r="G1033" i="42"/>
  <c r="G1034" i="42"/>
  <c r="G1035" i="42"/>
  <c r="G1036" i="42"/>
  <c r="G1037" i="42"/>
  <c r="G1038" i="42"/>
  <c r="G1039" i="42"/>
  <c r="G1040" i="42"/>
  <c r="G1041" i="42"/>
  <c r="G1042" i="42"/>
  <c r="G1043" i="42"/>
  <c r="G1044" i="42"/>
  <c r="G1045" i="42"/>
  <c r="G1046" i="42"/>
  <c r="G1047" i="42"/>
  <c r="G1048" i="42"/>
  <c r="G1049" i="42"/>
  <c r="G1050" i="42"/>
  <c r="G1051" i="42"/>
  <c r="G1052" i="42"/>
  <c r="G1053" i="42"/>
  <c r="G1054" i="42"/>
  <c r="G1055" i="42"/>
  <c r="G1056" i="42"/>
  <c r="G1057" i="42"/>
  <c r="G1058" i="42"/>
  <c r="G1059" i="42"/>
  <c r="G1060" i="42"/>
  <c r="G1061" i="42"/>
  <c r="G1062" i="42"/>
  <c r="G1063" i="42"/>
  <c r="G1064" i="42"/>
  <c r="G1065" i="42"/>
  <c r="G1066" i="42"/>
  <c r="G1067" i="42"/>
  <c r="G1068" i="42"/>
  <c r="G1069" i="42"/>
  <c r="G1070" i="42"/>
  <c r="G1071" i="42"/>
  <c r="G1072" i="42"/>
  <c r="G1073" i="42"/>
  <c r="G1074" i="42"/>
  <c r="G1075" i="42"/>
  <c r="G1076" i="42"/>
  <c r="G1077" i="42"/>
  <c r="G1078" i="42"/>
  <c r="G1079" i="42"/>
  <c r="G1080" i="42"/>
  <c r="G1081" i="42"/>
  <c r="G1082" i="42"/>
  <c r="G1083" i="42"/>
  <c r="G1084" i="42"/>
  <c r="G1085" i="42"/>
  <c r="G1086" i="42"/>
  <c r="G1087" i="42"/>
  <c r="G1088" i="42"/>
  <c r="G1089" i="42"/>
  <c r="G1090" i="42"/>
  <c r="G1091" i="42"/>
  <c r="G1092" i="42"/>
  <c r="G1093" i="42"/>
  <c r="G1094" i="42"/>
  <c r="G1095" i="42"/>
  <c r="G1096" i="42"/>
  <c r="G1097" i="42"/>
  <c r="G1098" i="42"/>
  <c r="G1099" i="42"/>
  <c r="G1100" i="42"/>
  <c r="G1101" i="42"/>
  <c r="G1102" i="42"/>
  <c r="G1103" i="42"/>
  <c r="G1104" i="42"/>
  <c r="G1105" i="42"/>
  <c r="G1106" i="42"/>
  <c r="G1107" i="42"/>
  <c r="G1108" i="42"/>
  <c r="G1109" i="42"/>
  <c r="G1110" i="42"/>
  <c r="G1111" i="42"/>
  <c r="G1112" i="42"/>
  <c r="G1113" i="42"/>
  <c r="G1114" i="42"/>
  <c r="G1115" i="42"/>
  <c r="G1116" i="42"/>
  <c r="G1117" i="42"/>
  <c r="G1118" i="42"/>
  <c r="G1119" i="42"/>
  <c r="G1120" i="42"/>
  <c r="G1121" i="42"/>
  <c r="G1122" i="42"/>
  <c r="G1123" i="42"/>
  <c r="G1124" i="42"/>
  <c r="G1125" i="42"/>
  <c r="G1126" i="42"/>
  <c r="G1127" i="42"/>
  <c r="G1128" i="42"/>
  <c r="G1129" i="42"/>
  <c r="G1130" i="42"/>
  <c r="G1131" i="42"/>
  <c r="G1132" i="42"/>
  <c r="G1133" i="42"/>
  <c r="G1134" i="42"/>
  <c r="G1135" i="42"/>
  <c r="G1136" i="42"/>
  <c r="G1137" i="42"/>
  <c r="G1138" i="42"/>
  <c r="G1139" i="42"/>
  <c r="G1140" i="42"/>
  <c r="G1141" i="42"/>
  <c r="G1142" i="42"/>
  <c r="G1143" i="42"/>
  <c r="G1144" i="42"/>
  <c r="G1145" i="42"/>
  <c r="G1146" i="42"/>
  <c r="G1147" i="42"/>
  <c r="G1148" i="42"/>
  <c r="G1149" i="42"/>
  <c r="G1150" i="42"/>
  <c r="G1151" i="42"/>
  <c r="G1152" i="42"/>
  <c r="G1153" i="42"/>
  <c r="G1154" i="42"/>
  <c r="G1155" i="42"/>
  <c r="G1156" i="42"/>
  <c r="G1157" i="42"/>
  <c r="G1158" i="42"/>
  <c r="G1159" i="42"/>
  <c r="G1160" i="42"/>
  <c r="G1161" i="42"/>
  <c r="G1162" i="42"/>
  <c r="G1163" i="42"/>
  <c r="G1164" i="42"/>
  <c r="G1165" i="42"/>
  <c r="G1166" i="42"/>
  <c r="G1167" i="42"/>
  <c r="G1168" i="42"/>
  <c r="G1169" i="42"/>
  <c r="G1170" i="42"/>
  <c r="G1171" i="42"/>
  <c r="G1172" i="42"/>
  <c r="G1173" i="42"/>
  <c r="G1174" i="42"/>
  <c r="G1175" i="42"/>
  <c r="G1176" i="42"/>
  <c r="G1177" i="42"/>
  <c r="G1178" i="42"/>
  <c r="G1179" i="42"/>
  <c r="G1180" i="42"/>
  <c r="G1181" i="42"/>
  <c r="G1182" i="42"/>
  <c r="G1183" i="42"/>
  <c r="G1184" i="42"/>
  <c r="G1185" i="42"/>
  <c r="G1186" i="42"/>
  <c r="G1187" i="42"/>
  <c r="G1188" i="42"/>
  <c r="G1189" i="42"/>
  <c r="G1190" i="42"/>
  <c r="G1191" i="42"/>
  <c r="G1192" i="42"/>
  <c r="G1193" i="42"/>
  <c r="G1194" i="42"/>
  <c r="G1195" i="42"/>
  <c r="G1196" i="42"/>
  <c r="G1197" i="42"/>
  <c r="G1198" i="42"/>
  <c r="G1199" i="42"/>
  <c r="G1200" i="42"/>
  <c r="G1201" i="42"/>
  <c r="G1202" i="42"/>
  <c r="G1203" i="42"/>
  <c r="G1204" i="42"/>
  <c r="G1205" i="42"/>
  <c r="G1206" i="42"/>
  <c r="G1207" i="42"/>
  <c r="G1208" i="42"/>
  <c r="G1209" i="42"/>
  <c r="G1210" i="42"/>
  <c r="G1211" i="42"/>
  <c r="G1212" i="42"/>
  <c r="G1213" i="42"/>
  <c r="G1214" i="42"/>
  <c r="G1215" i="42"/>
  <c r="G1216" i="42"/>
  <c r="G1217" i="42"/>
  <c r="G1218" i="42"/>
  <c r="G1219" i="42"/>
  <c r="G1220" i="42"/>
  <c r="G1221" i="42"/>
  <c r="G1222" i="42"/>
  <c r="G1223" i="42"/>
  <c r="G1224" i="42"/>
  <c r="G1225" i="42"/>
  <c r="G1226" i="42"/>
  <c r="G1227" i="42"/>
  <c r="G1228" i="42"/>
  <c r="G1229" i="42"/>
  <c r="G1230" i="42"/>
  <c r="G1231" i="42"/>
  <c r="G1232" i="42"/>
  <c r="G1233" i="42"/>
  <c r="G1234" i="42"/>
  <c r="G1235" i="42"/>
  <c r="G1236" i="42"/>
  <c r="G1237" i="42"/>
  <c r="G1238" i="42"/>
  <c r="G1239" i="42"/>
  <c r="G1240" i="42"/>
  <c r="G1241" i="42"/>
  <c r="G1242" i="42"/>
  <c r="G1243" i="42"/>
  <c r="G1244" i="42"/>
  <c r="G1245" i="42"/>
  <c r="G1246" i="42"/>
  <c r="G1247" i="42"/>
  <c r="G1248" i="42"/>
  <c r="G1249" i="42"/>
  <c r="G1250" i="42"/>
  <c r="G1251" i="42"/>
  <c r="G1252" i="42"/>
  <c r="G1253" i="42"/>
  <c r="G1254" i="42"/>
  <c r="G1255" i="42"/>
  <c r="G1256" i="42"/>
  <c r="G1257" i="42"/>
  <c r="G1258" i="42"/>
  <c r="G1259" i="42"/>
  <c r="G1260" i="42"/>
  <c r="G1261" i="42"/>
  <c r="G1262" i="42"/>
  <c r="G1263" i="42"/>
  <c r="G1264" i="42"/>
  <c r="G1265" i="42"/>
  <c r="G1266" i="42"/>
  <c r="G1267" i="42"/>
  <c r="G1268" i="42"/>
  <c r="G1269" i="42"/>
  <c r="G1270" i="42"/>
  <c r="G1271" i="42"/>
  <c r="G1272" i="42"/>
  <c r="G1273" i="42"/>
  <c r="G1274" i="42"/>
  <c r="G1275" i="42"/>
  <c r="G1276" i="42"/>
  <c r="G1277" i="42"/>
  <c r="G1278" i="42"/>
  <c r="G1279" i="42"/>
  <c r="G1280" i="42"/>
  <c r="G1281" i="42"/>
  <c r="G1282" i="42"/>
  <c r="G1283" i="42"/>
  <c r="G1284" i="42"/>
  <c r="G1285" i="42"/>
  <c r="G1286" i="42"/>
  <c r="G1287" i="42"/>
  <c r="G1288" i="42"/>
  <c r="G1289" i="42"/>
  <c r="G1290" i="42"/>
  <c r="G1291" i="42"/>
  <c r="G1292" i="42"/>
  <c r="G1293" i="42"/>
  <c r="G1294" i="42"/>
  <c r="G1295" i="42"/>
  <c r="G1296" i="42"/>
  <c r="G1297" i="42"/>
  <c r="G1298" i="42"/>
  <c r="G1299" i="42"/>
  <c r="G1300" i="42"/>
  <c r="G1301" i="42"/>
  <c r="G1302" i="42"/>
  <c r="G1303" i="42"/>
  <c r="G1304" i="42"/>
  <c r="G1305" i="42"/>
  <c r="G1306" i="42"/>
  <c r="G1307" i="42"/>
  <c r="G1308" i="42"/>
  <c r="G1309" i="42"/>
  <c r="G1310" i="42"/>
  <c r="G1311" i="42"/>
  <c r="C49" i="48"/>
  <c r="AC49" i="48"/>
  <c r="G1319" i="46"/>
  <c r="G1320" i="46"/>
  <c r="G1321" i="46"/>
  <c r="G1322" i="46"/>
  <c r="G1323" i="46"/>
  <c r="G1324" i="46"/>
  <c r="G1325" i="46"/>
  <c r="G1326" i="46"/>
  <c r="G1327" i="46"/>
  <c r="G1020" i="32"/>
  <c r="G1021" i="32"/>
  <c r="G1022" i="32"/>
  <c r="G1023" i="32"/>
  <c r="G1024" i="32"/>
  <c r="G1025" i="32"/>
  <c r="G1026" i="32"/>
  <c r="G1027" i="32"/>
  <c r="C51" i="48"/>
  <c r="AC51" i="48"/>
  <c r="G1309" i="47"/>
  <c r="G1310" i="47"/>
  <c r="G1311" i="47"/>
  <c r="G1312" i="47"/>
  <c r="G1313" i="47"/>
  <c r="G1314" i="47"/>
  <c r="G1315" i="47"/>
  <c r="G1316" i="47"/>
  <c r="G1317" i="47"/>
  <c r="G1318" i="47"/>
  <c r="G1319" i="47"/>
  <c r="G1320" i="47"/>
  <c r="G1321" i="47"/>
  <c r="G1322" i="47"/>
  <c r="G1323" i="47"/>
  <c r="G1324" i="47"/>
  <c r="G1325" i="47"/>
  <c r="G1326" i="47"/>
  <c r="G1327" i="47"/>
  <c r="G1328" i="47"/>
  <c r="G1329" i="47"/>
  <c r="G1330" i="47"/>
  <c r="G1331" i="47"/>
  <c r="G1332" i="4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1006" i="45"/>
  <c r="G1007" i="45"/>
  <c r="G1008" i="45"/>
  <c r="G1009" i="45"/>
  <c r="G1010" i="45"/>
  <c r="G1011" i="45"/>
  <c r="G1012" i="45"/>
  <c r="G1013" i="45"/>
  <c r="H896" i="17"/>
  <c r="G901" i="2"/>
  <c r="G902" i="2"/>
  <c r="G903" i="2"/>
  <c r="G904" i="2"/>
  <c r="G905" i="2"/>
  <c r="G906" i="2"/>
  <c r="G907" i="2"/>
  <c r="G908" i="2"/>
  <c r="G909" i="2"/>
  <c r="G910" i="2"/>
  <c r="G835" i="30"/>
  <c r="G836" i="30"/>
  <c r="G837" i="30"/>
  <c r="G838" i="30"/>
  <c r="G839" i="30"/>
  <c r="G840" i="30"/>
  <c r="G841" i="30"/>
  <c r="G842" i="30"/>
  <c r="G843" i="30"/>
  <c r="G844" i="30"/>
  <c r="G845" i="30"/>
  <c r="G846" i="30"/>
  <c r="G847" i="30"/>
  <c r="G848" i="30"/>
  <c r="G849" i="30"/>
  <c r="G850" i="30"/>
  <c r="G851" i="30"/>
  <c r="G852" i="30"/>
  <c r="G853" i="30"/>
  <c r="G854" i="30"/>
  <c r="G855" i="30"/>
  <c r="G856" i="30"/>
  <c r="H847" i="30"/>
  <c r="G813" i="24"/>
  <c r="G814" i="24"/>
  <c r="G815" i="24"/>
  <c r="G816" i="24"/>
  <c r="G817" i="24"/>
  <c r="G818" i="24"/>
  <c r="G772" i="20"/>
  <c r="G773" i="20"/>
  <c r="G774" i="20"/>
  <c r="G775" i="20"/>
  <c r="G776" i="20"/>
  <c r="G777" i="20"/>
  <c r="G778" i="20"/>
  <c r="G779" i="20"/>
  <c r="G780" i="20"/>
  <c r="G781" i="20"/>
  <c r="G782" i="20"/>
  <c r="G783" i="20"/>
  <c r="G784" i="20"/>
  <c r="G785" i="20"/>
  <c r="G786" i="20"/>
  <c r="G787" i="20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788" i="20"/>
  <c r="G789" i="20"/>
  <c r="G790" i="20"/>
  <c r="G791" i="20"/>
  <c r="G792" i="20"/>
  <c r="G793" i="20"/>
  <c r="G794" i="20"/>
  <c r="G795" i="20"/>
  <c r="G796" i="20"/>
  <c r="G797" i="20"/>
  <c r="G798" i="20"/>
  <c r="G799" i="20"/>
  <c r="G800" i="20"/>
  <c r="G801" i="20"/>
  <c r="G802" i="20"/>
  <c r="G803" i="20"/>
  <c r="G804" i="20"/>
  <c r="G805" i="20"/>
  <c r="G806" i="20"/>
  <c r="G807" i="20"/>
  <c r="G808" i="20"/>
  <c r="G809" i="20"/>
  <c r="G810" i="20"/>
  <c r="G811" i="20"/>
  <c r="G812" i="20"/>
  <c r="G813" i="20"/>
  <c r="G814" i="20"/>
  <c r="G815" i="20"/>
  <c r="G816" i="20"/>
  <c r="G817" i="20"/>
  <c r="G818" i="20"/>
  <c r="G819" i="20"/>
  <c r="G820" i="20"/>
  <c r="G821" i="20"/>
  <c r="G822" i="20"/>
  <c r="G823" i="20"/>
  <c r="G824" i="20"/>
  <c r="G932" i="13"/>
  <c r="G933" i="13"/>
  <c r="G934" i="13"/>
  <c r="G935" i="13"/>
  <c r="G936" i="13"/>
  <c r="G937" i="13"/>
  <c r="G938" i="13"/>
  <c r="G939" i="13"/>
  <c r="G940" i="13"/>
  <c r="G941" i="13"/>
  <c r="G942" i="13"/>
  <c r="G943" i="13"/>
  <c r="G944" i="13"/>
  <c r="G945" i="13"/>
  <c r="G946" i="13"/>
  <c r="G947" i="13"/>
  <c r="G948" i="13"/>
  <c r="G949" i="13"/>
  <c r="C25" i="48"/>
  <c r="AC25" i="48"/>
  <c r="G1307" i="21"/>
  <c r="G1308" i="21"/>
  <c r="G1309" i="21"/>
  <c r="G1310" i="21"/>
  <c r="G1311" i="21"/>
  <c r="G1312" i="21"/>
  <c r="G1313" i="21"/>
  <c r="G1314" i="21"/>
  <c r="G1315" i="21"/>
  <c r="C45" i="48"/>
  <c r="AC45" i="48"/>
  <c r="G1312" i="42"/>
  <c r="G1313" i="42"/>
  <c r="G1314" i="42"/>
  <c r="G1014" i="45"/>
  <c r="G1015" i="45"/>
  <c r="G1016" i="45"/>
  <c r="G1017" i="45"/>
  <c r="G1018" i="45"/>
  <c r="G1019" i="45"/>
  <c r="G1020" i="45"/>
  <c r="G1021" i="45"/>
  <c r="G1028" i="32"/>
  <c r="G1029" i="32"/>
  <c r="G1030" i="32"/>
  <c r="G1031" i="32"/>
  <c r="G1032" i="32"/>
  <c r="G1033" i="32"/>
  <c r="G1034" i="32"/>
  <c r="G1035" i="32"/>
  <c r="G1036" i="32"/>
  <c r="G1037" i="32"/>
  <c r="G1038" i="32"/>
  <c r="G1039" i="32"/>
  <c r="G1040" i="32"/>
  <c r="G1041" i="32"/>
  <c r="G1042" i="32"/>
  <c r="G1061" i="45"/>
  <c r="G1062" i="45"/>
  <c r="G1063" i="45"/>
  <c r="G1064" i="45"/>
  <c r="G1065" i="45"/>
  <c r="G1066" i="45"/>
  <c r="G1067" i="45"/>
  <c r="G1068" i="45"/>
  <c r="G1069" i="45"/>
  <c r="G1070" i="45"/>
  <c r="G1071" i="45"/>
  <c r="G1072" i="45"/>
  <c r="G1073" i="45"/>
  <c r="G1074" i="45"/>
  <c r="G1075" i="45"/>
  <c r="G1076" i="45"/>
  <c r="G1077" i="45"/>
  <c r="G1078" i="45"/>
  <c r="G1079" i="45"/>
  <c r="G1080" i="45"/>
  <c r="G1081" i="45"/>
  <c r="G1082" i="45"/>
  <c r="G1083" i="45"/>
  <c r="G1084" i="45"/>
  <c r="G1085" i="45"/>
  <c r="G1086" i="45"/>
  <c r="G1087" i="45"/>
  <c r="G1088" i="45"/>
  <c r="G1089" i="45"/>
  <c r="G1090" i="45"/>
  <c r="G1091" i="45"/>
  <c r="G1092" i="45"/>
  <c r="G1093" i="45"/>
  <c r="G1094" i="45"/>
  <c r="G1095" i="45"/>
  <c r="G1096" i="45"/>
  <c r="G1097" i="45"/>
  <c r="G1098" i="45"/>
  <c r="G1099" i="45"/>
  <c r="G1100" i="45"/>
  <c r="G1101" i="45"/>
  <c r="G1102" i="45"/>
  <c r="G1103" i="45"/>
  <c r="G1104" i="45"/>
  <c r="G1105" i="45"/>
  <c r="G1106" i="45"/>
  <c r="G1107" i="45"/>
  <c r="G1108" i="45"/>
  <c r="G1109" i="45"/>
  <c r="G1110" i="45"/>
  <c r="G1111" i="45"/>
  <c r="G1112" i="45"/>
  <c r="G1113" i="45"/>
  <c r="G1114" i="45"/>
  <c r="G1115" i="45"/>
  <c r="G1116" i="45"/>
  <c r="G1117" i="45"/>
  <c r="G1118" i="45"/>
  <c r="G1119" i="45"/>
  <c r="G1120" i="45"/>
  <c r="G1121" i="45"/>
  <c r="G1122" i="45"/>
  <c r="G1123" i="45"/>
  <c r="G1124" i="45"/>
  <c r="G1125" i="45"/>
  <c r="G1126" i="45"/>
  <c r="G1127" i="45"/>
  <c r="G1128" i="45"/>
  <c r="G1129" i="45"/>
  <c r="G1130" i="45"/>
  <c r="G1131" i="45"/>
  <c r="G1132" i="45"/>
  <c r="G1133" i="45"/>
  <c r="G1134" i="45"/>
  <c r="G1135" i="45"/>
  <c r="G1136" i="45"/>
  <c r="G1137" i="45"/>
  <c r="G1138" i="45"/>
  <c r="G1139" i="45"/>
  <c r="G1140" i="45"/>
  <c r="G1141" i="45"/>
  <c r="G1142" i="45"/>
  <c r="G1143" i="45"/>
  <c r="G1144" i="45"/>
  <c r="G1145" i="45"/>
  <c r="G1146" i="45"/>
  <c r="G1147" i="45"/>
  <c r="G1148" i="45"/>
  <c r="G1149" i="45"/>
  <c r="G1150" i="45"/>
  <c r="G1151" i="45"/>
  <c r="G1152" i="45"/>
  <c r="G1153" i="45"/>
  <c r="G1154" i="45"/>
  <c r="G1155" i="45"/>
  <c r="G1156" i="45"/>
  <c r="G1157" i="45"/>
  <c r="G1158" i="45"/>
  <c r="G1159" i="45"/>
  <c r="G1160" i="45"/>
  <c r="G1161" i="45"/>
  <c r="G1162" i="45"/>
  <c r="G1163" i="45"/>
  <c r="G1164" i="45"/>
  <c r="G1165" i="45"/>
  <c r="G1166" i="45"/>
  <c r="G1167" i="45"/>
  <c r="G1168" i="45"/>
  <c r="G1169" i="45"/>
  <c r="G1170" i="45"/>
  <c r="G1171" i="45"/>
  <c r="G1172" i="45"/>
  <c r="G1173" i="45"/>
  <c r="G1174" i="45"/>
  <c r="G1175" i="45"/>
  <c r="G1176" i="45"/>
  <c r="G1177" i="45"/>
  <c r="G1178" i="45"/>
  <c r="G1179" i="45"/>
  <c r="G1180" i="45"/>
  <c r="G1181" i="45"/>
  <c r="G1182" i="45"/>
  <c r="G1183" i="45"/>
  <c r="G1184" i="45"/>
  <c r="G1185" i="45"/>
  <c r="G1186" i="45"/>
  <c r="G1187" i="45"/>
  <c r="G1188" i="45"/>
  <c r="G1189" i="45"/>
  <c r="G1190" i="45"/>
  <c r="G1191" i="45"/>
  <c r="G1192" i="45"/>
  <c r="G1193" i="45"/>
  <c r="G1194" i="45"/>
  <c r="G1195" i="45"/>
  <c r="G1196" i="45"/>
  <c r="G1197" i="45"/>
  <c r="G1198" i="45"/>
  <c r="G1199" i="45"/>
  <c r="G1200" i="45"/>
  <c r="G1201" i="45"/>
  <c r="G1202" i="45"/>
  <c r="G1203" i="45"/>
  <c r="G1204" i="45"/>
  <c r="G1205" i="45"/>
  <c r="G1206" i="45"/>
  <c r="G1207" i="45"/>
  <c r="G1208" i="45"/>
  <c r="G1209" i="45"/>
  <c r="G1210" i="45"/>
  <c r="G1211" i="45"/>
  <c r="G1212" i="45"/>
  <c r="G1213" i="45"/>
  <c r="G1214" i="45"/>
  <c r="G1215" i="45"/>
  <c r="G1216" i="45"/>
  <c r="G1217" i="45"/>
  <c r="G1218" i="45"/>
  <c r="G1219" i="45"/>
  <c r="G1220" i="45"/>
  <c r="G1221" i="45"/>
  <c r="G1222" i="45"/>
  <c r="G1223" i="45"/>
  <c r="G1224" i="45"/>
  <c r="G1225" i="45"/>
  <c r="G1226" i="45"/>
  <c r="G1227" i="45"/>
  <c r="G1228" i="45"/>
  <c r="G1229" i="45"/>
  <c r="G1230" i="45"/>
  <c r="G1231" i="45"/>
  <c r="G1232" i="45"/>
  <c r="G1233" i="45"/>
  <c r="G1234" i="45"/>
  <c r="G1235" i="45"/>
  <c r="G1236" i="45"/>
  <c r="G1237" i="45"/>
  <c r="G1238" i="45"/>
  <c r="G1239" i="45"/>
  <c r="G1240" i="45"/>
  <c r="G1241" i="45"/>
  <c r="G1242" i="45"/>
  <c r="G1243" i="45"/>
  <c r="G1244" i="45"/>
  <c r="G1245" i="45"/>
  <c r="G1246" i="45"/>
  <c r="G1247" i="45"/>
  <c r="G1248" i="45"/>
  <c r="G1249" i="45"/>
  <c r="G1250" i="45"/>
  <c r="G1251" i="45"/>
  <c r="G1252" i="45"/>
  <c r="G1253" i="45"/>
  <c r="G1254" i="45"/>
  <c r="G1255" i="45"/>
  <c r="G1256" i="45"/>
  <c r="G1257" i="45"/>
  <c r="G1258" i="45"/>
  <c r="G1259" i="45"/>
  <c r="G1260" i="45"/>
  <c r="G1261" i="45"/>
  <c r="G1262" i="45"/>
  <c r="G1263" i="45"/>
  <c r="G1264" i="45"/>
  <c r="G1265" i="45"/>
  <c r="G1266" i="45"/>
  <c r="G1267" i="45"/>
  <c r="G1268" i="45"/>
  <c r="G1269" i="45"/>
  <c r="G1270" i="45"/>
  <c r="G1271" i="45"/>
  <c r="G1272" i="45"/>
  <c r="G1273" i="45"/>
  <c r="G1274" i="45"/>
  <c r="G1275" i="45"/>
  <c r="G1276" i="45"/>
  <c r="G1277" i="45"/>
  <c r="G1278" i="45"/>
  <c r="G1279" i="45"/>
  <c r="G1280" i="45"/>
  <c r="G1281" i="45"/>
  <c r="G1282" i="45"/>
  <c r="G1283" i="45"/>
  <c r="G1284" i="45"/>
  <c r="G1285" i="45"/>
  <c r="G1286" i="45"/>
  <c r="G1287" i="45"/>
  <c r="G1288" i="45"/>
  <c r="G1289" i="45"/>
  <c r="G1290" i="45"/>
  <c r="G1291" i="45"/>
  <c r="G1292" i="45"/>
  <c r="G1293" i="45"/>
  <c r="G1294" i="45"/>
  <c r="G1295" i="45"/>
  <c r="G1296" i="45"/>
  <c r="G1297" i="45"/>
  <c r="G1298" i="45"/>
  <c r="G1299" i="45"/>
  <c r="G1300" i="45"/>
  <c r="G1301" i="45"/>
  <c r="G1302" i="45"/>
  <c r="G1303" i="45"/>
  <c r="G1304" i="45"/>
  <c r="G1305" i="45"/>
  <c r="G1306" i="45"/>
  <c r="G1307" i="45"/>
  <c r="G1308" i="45"/>
  <c r="G1309" i="45"/>
  <c r="G1310" i="45"/>
  <c r="G920" i="17"/>
  <c r="G921" i="17"/>
  <c r="G922" i="17"/>
  <c r="G923" i="17"/>
  <c r="G924" i="17"/>
  <c r="G925" i="17"/>
  <c r="G926" i="17"/>
  <c r="G927" i="17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825" i="20"/>
  <c r="G826" i="20"/>
  <c r="G827" i="20"/>
  <c r="G828" i="20"/>
  <c r="G829" i="20"/>
  <c r="G830" i="20"/>
  <c r="G831" i="20"/>
  <c r="G832" i="20"/>
  <c r="G833" i="20"/>
  <c r="G834" i="20"/>
  <c r="G835" i="20"/>
  <c r="G836" i="20"/>
  <c r="G837" i="20"/>
  <c r="G838" i="20"/>
  <c r="G839" i="20"/>
  <c r="G840" i="20"/>
  <c r="G819" i="24"/>
  <c r="G820" i="24"/>
  <c r="G821" i="24"/>
  <c r="G822" i="24"/>
  <c r="G823" i="24"/>
  <c r="G824" i="24"/>
  <c r="G825" i="24"/>
  <c r="G826" i="24"/>
  <c r="G827" i="24"/>
  <c r="G828" i="24"/>
  <c r="G829" i="24"/>
  <c r="G830" i="24"/>
  <c r="G831" i="24"/>
  <c r="G832" i="24"/>
  <c r="G900" i="37"/>
  <c r="G901" i="37"/>
  <c r="G902" i="37"/>
  <c r="G903" i="37"/>
  <c r="G904" i="37"/>
  <c r="G905" i="37"/>
  <c r="G906" i="37"/>
  <c r="G907" i="37"/>
  <c r="G908" i="37"/>
  <c r="G909" i="37"/>
  <c r="G910" i="37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81" i="16"/>
  <c r="G882" i="16"/>
  <c r="G950" i="13"/>
  <c r="G951" i="13"/>
  <c r="G952" i="13"/>
  <c r="G1043" i="32"/>
  <c r="G1044" i="3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C48" i="48"/>
  <c r="AC48" i="48"/>
  <c r="G1311" i="45"/>
  <c r="G1312" i="45"/>
  <c r="G1313" i="45"/>
  <c r="G1314" i="45"/>
  <c r="G1315" i="45"/>
  <c r="G1316" i="45"/>
  <c r="G1317" i="45"/>
  <c r="G1318" i="45"/>
  <c r="G1319" i="45"/>
  <c r="G1320" i="45"/>
  <c r="G1321" i="45"/>
  <c r="G1322" i="45"/>
  <c r="G1323" i="45"/>
  <c r="G1324" i="45"/>
  <c r="G911" i="37"/>
  <c r="G912" i="37"/>
  <c r="G913" i="37"/>
  <c r="G914" i="37"/>
  <c r="G915" i="37"/>
  <c r="G916" i="37"/>
  <c r="G917" i="37"/>
  <c r="G841" i="20"/>
  <c r="G842" i="20"/>
  <c r="G843" i="20"/>
  <c r="G857" i="30"/>
  <c r="G858" i="30"/>
  <c r="G859" i="30"/>
  <c r="G860" i="30"/>
  <c r="G861" i="30"/>
  <c r="G862" i="30"/>
  <c r="G863" i="30"/>
  <c r="G864" i="30"/>
  <c r="G865" i="30"/>
  <c r="G866" i="30"/>
  <c r="G867" i="30"/>
  <c r="G868" i="30"/>
  <c r="G869" i="30"/>
  <c r="G870" i="30"/>
  <c r="G871" i="30"/>
  <c r="G872" i="30"/>
  <c r="G873" i="30"/>
  <c r="G874" i="30"/>
  <c r="G875" i="30"/>
  <c r="G876" i="30"/>
  <c r="G877" i="30"/>
  <c r="G878" i="30"/>
  <c r="G826" i="43"/>
  <c r="G827" i="43"/>
  <c r="G833" i="24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883" i="16"/>
  <c r="G884" i="16"/>
  <c r="G885" i="16"/>
  <c r="G886" i="16"/>
  <c r="G887" i="16"/>
  <c r="G953" i="13"/>
  <c r="G954" i="13"/>
  <c r="G955" i="13"/>
  <c r="G956" i="13"/>
  <c r="G1045" i="32"/>
  <c r="G1046" i="32"/>
  <c r="G1047" i="32"/>
  <c r="G1048" i="32"/>
  <c r="G1049" i="32"/>
  <c r="G1050" i="32"/>
  <c r="G1051" i="32"/>
  <c r="G1052" i="32"/>
  <c r="G1053" i="32"/>
  <c r="G1054" i="32"/>
  <c r="G1055" i="32"/>
  <c r="G1056" i="32"/>
  <c r="G1057" i="32"/>
  <c r="G1058" i="32"/>
  <c r="G1059" i="32"/>
  <c r="G1060" i="32"/>
  <c r="G1061" i="32"/>
  <c r="G1062" i="32"/>
  <c r="G1063" i="32"/>
  <c r="G1064" i="32"/>
  <c r="G1065" i="32"/>
  <c r="G1066" i="32"/>
  <c r="G1067" i="32"/>
  <c r="G1068" i="32"/>
  <c r="G1069" i="32"/>
  <c r="G1070" i="32"/>
  <c r="G1071" i="32"/>
  <c r="G1072" i="32"/>
  <c r="G1073" i="32"/>
  <c r="G1074" i="32"/>
  <c r="G1075" i="32"/>
  <c r="G1076" i="32"/>
  <c r="G1077" i="32"/>
  <c r="G1078" i="32"/>
  <c r="G1079" i="32"/>
  <c r="G1080" i="32"/>
  <c r="G1081" i="32"/>
  <c r="G1082" i="32"/>
  <c r="G1083" i="32"/>
  <c r="G1084" i="32"/>
  <c r="G1085" i="32"/>
  <c r="G1086" i="32"/>
  <c r="G1087" i="32"/>
  <c r="G1088" i="32"/>
  <c r="G1089" i="32"/>
  <c r="G1090" i="32"/>
  <c r="G1091" i="32"/>
  <c r="G1092" i="32"/>
  <c r="G1093" i="32"/>
  <c r="G1094" i="32"/>
  <c r="G1095" i="32"/>
  <c r="G1096" i="32"/>
  <c r="G1097" i="32"/>
  <c r="G1098" i="32"/>
  <c r="G1099" i="32"/>
  <c r="G1100" i="32"/>
  <c r="G1101" i="32"/>
  <c r="G1102" i="32"/>
  <c r="G1103" i="32"/>
  <c r="G1104" i="32"/>
  <c r="G1105" i="32"/>
  <c r="G1106" i="32"/>
  <c r="G1107" i="32"/>
  <c r="G1108" i="32"/>
  <c r="G1109" i="32"/>
  <c r="G1110" i="32"/>
  <c r="G1111" i="32"/>
  <c r="G1112" i="32"/>
  <c r="G1113" i="32"/>
  <c r="G1114" i="32"/>
  <c r="G1115" i="32"/>
  <c r="G1116" i="32"/>
  <c r="G1117" i="32"/>
  <c r="G1118" i="32"/>
  <c r="G1119" i="32"/>
  <c r="G1120" i="32"/>
  <c r="G1121" i="32"/>
  <c r="G1122" i="32"/>
  <c r="G1123" i="32"/>
  <c r="G1124" i="32"/>
  <c r="G1125" i="32"/>
  <c r="G1126" i="32"/>
  <c r="G1127" i="32"/>
  <c r="G1128" i="32"/>
  <c r="G1129" i="32"/>
  <c r="G1130" i="32"/>
  <c r="G1131" i="32"/>
  <c r="G1132" i="32"/>
  <c r="G1133" i="32"/>
  <c r="G1134" i="32"/>
  <c r="G1135" i="32"/>
  <c r="G1136" i="32"/>
  <c r="G1137" i="32"/>
  <c r="G1138" i="32"/>
  <c r="G1139" i="32"/>
  <c r="G1140" i="32"/>
  <c r="G1141" i="32"/>
  <c r="G1142" i="32"/>
  <c r="G1143" i="32"/>
  <c r="G1144" i="32"/>
  <c r="G1145" i="32"/>
  <c r="G1146" i="32"/>
  <c r="G1147" i="32"/>
  <c r="G1148" i="32"/>
  <c r="G1149" i="32"/>
  <c r="G1150" i="32"/>
  <c r="G1151" i="32"/>
  <c r="G1152" i="32"/>
  <c r="G1153" i="32"/>
  <c r="G1154" i="32"/>
  <c r="G1155" i="32"/>
  <c r="G1156" i="32"/>
  <c r="G1157" i="32"/>
  <c r="G1158" i="32"/>
  <c r="G1159" i="32"/>
  <c r="G1160" i="32"/>
  <c r="G1161" i="32"/>
  <c r="G1162" i="32"/>
  <c r="G1163" i="32"/>
  <c r="G1164" i="32"/>
  <c r="G1165" i="32"/>
  <c r="G1166" i="32"/>
  <c r="G1167" i="32"/>
  <c r="G1168" i="32"/>
  <c r="G1169" i="32"/>
  <c r="G1170" i="32"/>
  <c r="G1171" i="32"/>
  <c r="G1172" i="32"/>
  <c r="G1173" i="32"/>
  <c r="G1174" i="32"/>
  <c r="G1175" i="32"/>
  <c r="G1176" i="32"/>
  <c r="G1177" i="32"/>
  <c r="G1178" i="32"/>
  <c r="G1179" i="32"/>
  <c r="G1180" i="32"/>
  <c r="G1181" i="32"/>
  <c r="G1182" i="32"/>
  <c r="G1183" i="32"/>
  <c r="G1184" i="32"/>
  <c r="G1185" i="32"/>
  <c r="G1186" i="32"/>
  <c r="G1187" i="32"/>
  <c r="G1188" i="32"/>
  <c r="G1189" i="32"/>
  <c r="G1190" i="32"/>
  <c r="G1191" i="32"/>
  <c r="G1192" i="32"/>
  <c r="G1193" i="32"/>
  <c r="G1194" i="32"/>
  <c r="G1195" i="32"/>
  <c r="G1196" i="32"/>
  <c r="G1197" i="32"/>
  <c r="G1198" i="32"/>
  <c r="G1199" i="32"/>
  <c r="G1200" i="32"/>
  <c r="G1201" i="32"/>
  <c r="G1202" i="32"/>
  <c r="G1203" i="32"/>
  <c r="G1204" i="32"/>
  <c r="G1205" i="32"/>
  <c r="G1206" i="32"/>
  <c r="G1207" i="32"/>
  <c r="G1208" i="32"/>
  <c r="G1209" i="32"/>
  <c r="G1210" i="32"/>
  <c r="G1211" i="32"/>
  <c r="G1212" i="32"/>
  <c r="G1213" i="32"/>
  <c r="G1214" i="32"/>
  <c r="G1215" i="32"/>
  <c r="G1216" i="32"/>
  <c r="G1217" i="32"/>
  <c r="G1218" i="32"/>
  <c r="G1219" i="32"/>
  <c r="G1220" i="32"/>
  <c r="G1221" i="32"/>
  <c r="G1222" i="32"/>
  <c r="G1223" i="32"/>
  <c r="G1224" i="32"/>
  <c r="G1225" i="32"/>
  <c r="G1226" i="32"/>
  <c r="G1227" i="32"/>
  <c r="G1228" i="32"/>
  <c r="G1229" i="32"/>
  <c r="G1230" i="32"/>
  <c r="G1231" i="32"/>
  <c r="G1232" i="32"/>
  <c r="G1233" i="32"/>
  <c r="G1234" i="32"/>
  <c r="G1235" i="32"/>
  <c r="G1236" i="32"/>
  <c r="G1237" i="32"/>
  <c r="G1238" i="32"/>
  <c r="G1239" i="32"/>
  <c r="G1240" i="32"/>
  <c r="G1241" i="32"/>
  <c r="G1242" i="32"/>
  <c r="G1243" i="32"/>
  <c r="G1244" i="32"/>
  <c r="G1245" i="32"/>
  <c r="G1246" i="32"/>
  <c r="G1247" i="32"/>
  <c r="G1248" i="32"/>
  <c r="G1249" i="32"/>
  <c r="G1250" i="32"/>
  <c r="G1251" i="32"/>
  <c r="G1252" i="32"/>
  <c r="G1253" i="32"/>
  <c r="G1254" i="32"/>
  <c r="G1255" i="32"/>
  <c r="G1256" i="32"/>
  <c r="G1257" i="32"/>
  <c r="G1258" i="32"/>
  <c r="G1259" i="32"/>
  <c r="G1260" i="32"/>
  <c r="G1261" i="32"/>
  <c r="G1262" i="32"/>
  <c r="G1263" i="32"/>
  <c r="G1264" i="32"/>
  <c r="G1265" i="32"/>
  <c r="G1266" i="32"/>
  <c r="G1267" i="32"/>
  <c r="G1268" i="32"/>
  <c r="G1269" i="32"/>
  <c r="G1270" i="32"/>
  <c r="G1271" i="32"/>
  <c r="G1272" i="32"/>
  <c r="G1273" i="32"/>
  <c r="G1274" i="32"/>
  <c r="G1275" i="32"/>
  <c r="G1276" i="32"/>
  <c r="G1277" i="32"/>
  <c r="G1278" i="32"/>
  <c r="G1279" i="32"/>
  <c r="G1280" i="32"/>
  <c r="G1281" i="32"/>
  <c r="G1282" i="32"/>
  <c r="G1283" i="32"/>
  <c r="G1284" i="32"/>
  <c r="G1285" i="32"/>
  <c r="G1286" i="32"/>
  <c r="G1287" i="32"/>
  <c r="G1288" i="32"/>
  <c r="G1289" i="32"/>
  <c r="G1290" i="32"/>
  <c r="G1291" i="32"/>
  <c r="G1292" i="32"/>
  <c r="G1293" i="32"/>
  <c r="G1294" i="32"/>
  <c r="G1295" i="32"/>
  <c r="G1296" i="32"/>
  <c r="G1297" i="32"/>
  <c r="G1298" i="32"/>
  <c r="G1299" i="32"/>
  <c r="G1300" i="32"/>
  <c r="G1301" i="32"/>
  <c r="G1302" i="32"/>
  <c r="G1303" i="32"/>
  <c r="G1304" i="32"/>
  <c r="G1305" i="32"/>
  <c r="G1306" i="32"/>
  <c r="G1307" i="32"/>
  <c r="C36" i="48"/>
  <c r="AC36" i="48"/>
  <c r="G1308" i="32"/>
  <c r="G1309" i="32"/>
  <c r="G1310" i="32"/>
  <c r="G1311" i="32"/>
  <c r="G1312" i="32"/>
  <c r="G1313" i="32"/>
  <c r="G1314" i="32"/>
  <c r="G1315" i="32"/>
  <c r="G1316" i="32"/>
  <c r="G947" i="2"/>
  <c r="G948" i="2"/>
  <c r="G949" i="2"/>
  <c r="G950" i="2"/>
  <c r="G951" i="2"/>
  <c r="G952" i="2"/>
  <c r="G953" i="2"/>
  <c r="G954" i="2"/>
  <c r="G879" i="30"/>
  <c r="G918" i="37"/>
  <c r="G919" i="37"/>
  <c r="G920" i="37"/>
  <c r="G921" i="37"/>
  <c r="G922" i="37"/>
  <c r="G923" i="37"/>
  <c r="G924" i="37"/>
  <c r="G925" i="37"/>
  <c r="G926" i="37"/>
  <c r="G927" i="37"/>
  <c r="G928" i="37"/>
  <c r="H864" i="30"/>
  <c r="G828" i="43"/>
  <c r="G829" i="43"/>
  <c r="G830" i="43"/>
  <c r="G831" i="43"/>
  <c r="G832" i="43"/>
  <c r="G833" i="43"/>
  <c r="G834" i="43"/>
  <c r="G835" i="43"/>
  <c r="G836" i="43"/>
  <c r="G844" i="20"/>
  <c r="G845" i="20"/>
  <c r="G846" i="20"/>
  <c r="G847" i="20"/>
  <c r="G848" i="20"/>
  <c r="G849" i="20"/>
  <c r="G850" i="20"/>
  <c r="G851" i="20"/>
  <c r="G957" i="13"/>
  <c r="G958" i="13"/>
  <c r="G959" i="13"/>
  <c r="G960" i="13"/>
  <c r="G961" i="13"/>
  <c r="G962" i="13"/>
  <c r="G963" i="13"/>
  <c r="G964" i="13"/>
  <c r="G965" i="13"/>
  <c r="G966" i="13"/>
  <c r="G967" i="13"/>
  <c r="G968" i="13"/>
  <c r="G969" i="13"/>
  <c r="G970" i="13"/>
  <c r="G971" i="13"/>
  <c r="G972" i="13"/>
  <c r="G973" i="13"/>
  <c r="G974" i="13"/>
  <c r="G975" i="13"/>
  <c r="G976" i="13"/>
  <c r="G977" i="13"/>
  <c r="G978" i="13"/>
  <c r="G979" i="13"/>
  <c r="G980" i="13"/>
  <c r="G981" i="13"/>
  <c r="G982" i="13"/>
  <c r="G983" i="13"/>
  <c r="G984" i="13"/>
  <c r="G985" i="13"/>
  <c r="G922" i="9"/>
  <c r="G923" i="9"/>
  <c r="G924" i="9"/>
  <c r="G925" i="9"/>
  <c r="G926" i="9"/>
  <c r="G927" i="9"/>
  <c r="G928" i="9"/>
  <c r="G929" i="9"/>
  <c r="G930" i="9"/>
  <c r="G931" i="9"/>
  <c r="G932" i="9"/>
  <c r="G933" i="9"/>
  <c r="G834" i="24"/>
  <c r="G835" i="24"/>
  <c r="G888" i="16"/>
  <c r="G889" i="16"/>
  <c r="G890" i="16"/>
  <c r="G891" i="16"/>
  <c r="G892" i="16"/>
  <c r="G893" i="16"/>
  <c r="G894" i="16"/>
  <c r="G895" i="16"/>
  <c r="G896" i="16"/>
  <c r="G897" i="16"/>
  <c r="G898" i="16"/>
  <c r="G899" i="16"/>
  <c r="G900" i="16"/>
  <c r="G901" i="16"/>
  <c r="G902" i="16"/>
  <c r="G903" i="16"/>
  <c r="G904" i="16"/>
  <c r="G905" i="16"/>
  <c r="G906" i="16"/>
  <c r="G907" i="16"/>
  <c r="G908" i="16"/>
  <c r="G909" i="16"/>
  <c r="G910" i="16"/>
  <c r="G911" i="16"/>
  <c r="G912" i="16"/>
  <c r="G913" i="16"/>
  <c r="G914" i="16"/>
  <c r="G915" i="16"/>
  <c r="G916" i="16"/>
  <c r="G917" i="16"/>
  <c r="G918" i="16"/>
  <c r="G919" i="16"/>
  <c r="G920" i="16"/>
  <c r="G921" i="16"/>
  <c r="G922" i="16"/>
  <c r="G923" i="16"/>
  <c r="G924" i="16"/>
  <c r="G925" i="16"/>
  <c r="G926" i="16"/>
  <c r="G927" i="16"/>
  <c r="G928" i="16"/>
  <c r="G929" i="16"/>
  <c r="G930" i="16"/>
  <c r="G931" i="16"/>
  <c r="G932" i="16"/>
  <c r="G933" i="16"/>
  <c r="G934" i="16"/>
  <c r="G935" i="16"/>
  <c r="G936" i="16"/>
  <c r="G937" i="16"/>
  <c r="G938" i="16"/>
  <c r="G939" i="16"/>
  <c r="G940" i="16"/>
  <c r="G941" i="16"/>
  <c r="G942" i="16"/>
  <c r="G943" i="16"/>
  <c r="G944" i="16"/>
  <c r="G945" i="16"/>
  <c r="G946" i="16"/>
  <c r="G947" i="16"/>
  <c r="G948" i="16"/>
  <c r="G949" i="16"/>
  <c r="G950" i="16"/>
  <c r="G951" i="16"/>
  <c r="G952" i="16"/>
  <c r="G953" i="16"/>
  <c r="G954" i="16"/>
  <c r="G955" i="16"/>
  <c r="G956" i="16"/>
  <c r="G957" i="16"/>
  <c r="G958" i="16"/>
  <c r="G959" i="16"/>
  <c r="G960" i="16"/>
  <c r="G961" i="16"/>
  <c r="G962" i="16"/>
  <c r="G963" i="16"/>
  <c r="G964" i="16"/>
  <c r="G965" i="16"/>
  <c r="L880" i="16"/>
  <c r="G955" i="2"/>
  <c r="G956" i="2"/>
  <c r="G957" i="2"/>
  <c r="G958" i="2"/>
  <c r="G959" i="2"/>
  <c r="G960" i="2"/>
  <c r="G961" i="2"/>
  <c r="G962" i="2"/>
  <c r="G963" i="2"/>
  <c r="G964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G1002" i="17"/>
  <c r="G1003" i="17"/>
  <c r="G1004" i="17"/>
  <c r="G1005" i="17"/>
  <c r="G1006" i="17"/>
  <c r="G1007" i="17"/>
  <c r="G1008" i="17"/>
  <c r="G1009" i="17"/>
  <c r="G1010" i="17"/>
  <c r="G1011" i="17"/>
  <c r="G1012" i="17"/>
  <c r="G1013" i="17"/>
  <c r="G1014" i="17"/>
  <c r="G1015" i="17"/>
  <c r="G1016" i="17"/>
  <c r="G1017" i="17"/>
  <c r="G1018" i="17"/>
  <c r="G1019" i="17"/>
  <c r="G1020" i="17"/>
  <c r="G1021" i="17"/>
  <c r="G1022" i="17"/>
  <c r="G1023" i="17"/>
  <c r="G1024" i="17"/>
  <c r="G1025" i="17"/>
  <c r="G1026" i="17"/>
  <c r="G1027" i="17"/>
  <c r="G1028" i="17"/>
  <c r="G1029" i="17"/>
  <c r="G1030" i="17"/>
  <c r="G1031" i="17"/>
  <c r="G1032" i="17"/>
  <c r="G1033" i="17"/>
  <c r="G1034" i="17"/>
  <c r="G1035" i="17"/>
  <c r="G1036" i="17"/>
  <c r="G1037" i="17"/>
  <c r="G1038" i="17"/>
  <c r="G1039" i="17"/>
  <c r="G1040" i="17"/>
  <c r="G1041" i="17"/>
  <c r="G1042" i="17"/>
  <c r="G1043" i="17"/>
  <c r="G1044" i="17"/>
  <c r="G1045" i="17"/>
  <c r="G1046" i="17"/>
  <c r="G1047" i="17"/>
  <c r="G1048" i="17"/>
  <c r="G1049" i="17"/>
  <c r="G1050" i="17"/>
  <c r="G1051" i="17"/>
  <c r="G1052" i="17"/>
  <c r="G1053" i="17"/>
  <c r="G1054" i="17"/>
  <c r="G1055" i="17"/>
  <c r="G1056" i="17"/>
  <c r="G1057" i="17"/>
  <c r="G1058" i="17"/>
  <c r="G1059" i="17"/>
  <c r="G1060" i="17"/>
  <c r="G1061" i="17"/>
  <c r="G1062" i="17"/>
  <c r="G1063" i="17"/>
  <c r="G1064" i="17"/>
  <c r="G1065" i="17"/>
  <c r="G1066" i="17"/>
  <c r="G1067" i="17"/>
  <c r="G1068" i="17"/>
  <c r="G1069" i="17"/>
  <c r="G1070" i="17"/>
  <c r="G1071" i="17"/>
  <c r="G1072" i="17"/>
  <c r="G1073" i="17"/>
  <c r="G1074" i="17"/>
  <c r="G1075" i="17"/>
  <c r="G1076" i="17"/>
  <c r="G1077" i="17"/>
  <c r="G1078" i="17"/>
  <c r="G1079" i="17"/>
  <c r="G1080" i="17"/>
  <c r="G1081" i="17"/>
  <c r="G1082" i="17"/>
  <c r="G1083" i="17"/>
  <c r="G1084" i="17"/>
  <c r="G1085" i="17"/>
  <c r="G1086" i="17"/>
  <c r="G1087" i="17"/>
  <c r="G1088" i="17"/>
  <c r="G1089" i="17"/>
  <c r="G1090" i="17"/>
  <c r="G1091" i="17"/>
  <c r="G1092" i="17"/>
  <c r="G1093" i="17"/>
  <c r="G1094" i="17"/>
  <c r="G1095" i="17"/>
  <c r="G1096" i="17"/>
  <c r="G1097" i="17"/>
  <c r="G1098" i="17"/>
  <c r="G1099" i="17"/>
  <c r="G1100" i="17"/>
  <c r="G1101" i="17"/>
  <c r="G1102" i="17"/>
  <c r="G1103" i="17"/>
  <c r="G1104" i="17"/>
  <c r="G1105" i="17"/>
  <c r="G1106" i="17"/>
  <c r="G1107" i="17"/>
  <c r="G1108" i="17"/>
  <c r="G1109" i="17"/>
  <c r="G1110" i="17"/>
  <c r="G1111" i="17"/>
  <c r="G1112" i="17"/>
  <c r="G1113" i="17"/>
  <c r="G1114" i="17"/>
  <c r="G1115" i="17"/>
  <c r="G1116" i="17"/>
  <c r="G1117" i="17"/>
  <c r="G1118" i="17"/>
  <c r="G1119" i="17"/>
  <c r="G1120" i="17"/>
  <c r="G1121" i="17"/>
  <c r="G1122" i="17"/>
  <c r="G1123" i="17"/>
  <c r="G1124" i="17"/>
  <c r="G1125" i="17"/>
  <c r="G1126" i="17"/>
  <c r="G1127" i="17"/>
  <c r="G1128" i="17"/>
  <c r="G1129" i="17"/>
  <c r="G1130" i="17"/>
  <c r="G1131" i="17"/>
  <c r="G1132" i="17"/>
  <c r="G1133" i="17"/>
  <c r="G1134" i="17"/>
  <c r="G1135" i="17"/>
  <c r="G1136" i="17"/>
  <c r="G1137" i="17"/>
  <c r="G1138" i="17"/>
  <c r="G1139" i="17"/>
  <c r="G1140" i="17"/>
  <c r="G1141" i="17"/>
  <c r="G1142" i="17"/>
  <c r="G1143" i="17"/>
  <c r="G1144" i="17"/>
  <c r="G1145" i="17"/>
  <c r="G1146" i="17"/>
  <c r="G1147" i="17"/>
  <c r="G1148" i="17"/>
  <c r="G1149" i="17"/>
  <c r="G1150" i="17"/>
  <c r="G1151" i="17"/>
  <c r="G1152" i="17"/>
  <c r="G1153" i="17"/>
  <c r="G1154" i="17"/>
  <c r="G1155" i="17"/>
  <c r="G1156" i="17"/>
  <c r="G1157" i="17"/>
  <c r="G1158" i="17"/>
  <c r="G1159" i="17"/>
  <c r="G1160" i="17"/>
  <c r="G1161" i="17"/>
  <c r="G1162" i="17"/>
  <c r="G1163" i="17"/>
  <c r="G1164" i="17"/>
  <c r="G1165" i="17"/>
  <c r="G1166" i="17"/>
  <c r="G1167" i="17"/>
  <c r="G1168" i="17"/>
  <c r="G1169" i="17"/>
  <c r="G1170" i="17"/>
  <c r="G1171" i="17"/>
  <c r="G1172" i="17"/>
  <c r="G1173" i="17"/>
  <c r="G1174" i="17"/>
  <c r="G1175" i="17"/>
  <c r="G1176" i="17"/>
  <c r="G1177" i="17"/>
  <c r="G1178" i="17"/>
  <c r="G1179" i="17"/>
  <c r="G1180" i="17"/>
  <c r="G1181" i="17"/>
  <c r="G1182" i="17"/>
  <c r="G1183" i="17"/>
  <c r="G1184" i="17"/>
  <c r="G1185" i="17"/>
  <c r="G1186" i="17"/>
  <c r="G1187" i="17"/>
  <c r="G1188" i="17"/>
  <c r="G1189" i="17"/>
  <c r="G1190" i="17"/>
  <c r="G1191" i="17"/>
  <c r="G1192" i="17"/>
  <c r="G1193" i="17"/>
  <c r="G1194" i="17"/>
  <c r="G1195" i="17"/>
  <c r="G1196" i="17"/>
  <c r="G1197" i="17"/>
  <c r="G1198" i="17"/>
  <c r="G1199" i="17"/>
  <c r="G1200" i="17"/>
  <c r="G1201" i="17"/>
  <c r="G1202" i="17"/>
  <c r="G1203" i="17"/>
  <c r="G1204" i="17"/>
  <c r="G1205" i="17"/>
  <c r="G1206" i="17"/>
  <c r="G1207" i="17"/>
  <c r="G1208" i="17"/>
  <c r="G1209" i="17"/>
  <c r="G1210" i="17"/>
  <c r="G1211" i="17"/>
  <c r="G1212" i="17"/>
  <c r="G1213" i="17"/>
  <c r="G1214" i="17"/>
  <c r="G1215" i="17"/>
  <c r="G1216" i="17"/>
  <c r="G1217" i="17"/>
  <c r="G1218" i="17"/>
  <c r="G1219" i="17"/>
  <c r="G1220" i="17"/>
  <c r="G1221" i="17"/>
  <c r="G1222" i="17"/>
  <c r="G1223" i="17"/>
  <c r="G1224" i="17"/>
  <c r="G1225" i="17"/>
  <c r="G1226" i="17"/>
  <c r="G1227" i="17"/>
  <c r="G1228" i="17"/>
  <c r="G1229" i="17"/>
  <c r="G1230" i="17"/>
  <c r="G1231" i="17"/>
  <c r="G1232" i="17"/>
  <c r="G1233" i="17"/>
  <c r="G1234" i="17"/>
  <c r="G1235" i="17"/>
  <c r="G1236" i="17"/>
  <c r="G1237" i="17"/>
  <c r="G1238" i="17"/>
  <c r="G1239" i="17"/>
  <c r="G1240" i="17"/>
  <c r="G1241" i="17"/>
  <c r="G1242" i="17"/>
  <c r="G1243" i="17"/>
  <c r="G1244" i="17"/>
  <c r="G1245" i="17"/>
  <c r="G1246" i="17"/>
  <c r="G1247" i="17"/>
  <c r="G1248" i="17"/>
  <c r="G1249" i="17"/>
  <c r="G1250" i="17"/>
  <c r="G1251" i="17"/>
  <c r="G1252" i="17"/>
  <c r="G1253" i="17"/>
  <c r="G1254" i="17"/>
  <c r="G1255" i="17"/>
  <c r="G1256" i="17"/>
  <c r="G1257" i="17"/>
  <c r="G1258" i="17"/>
  <c r="G1259" i="17"/>
  <c r="G1260" i="17"/>
  <c r="G1261" i="17"/>
  <c r="G1262" i="17"/>
  <c r="G1263" i="17"/>
  <c r="G1264" i="17"/>
  <c r="G1265" i="17"/>
  <c r="G1266" i="17"/>
  <c r="G1267" i="17"/>
  <c r="G1268" i="17"/>
  <c r="G1269" i="17"/>
  <c r="G1270" i="17"/>
  <c r="G1271" i="17"/>
  <c r="G1272" i="17"/>
  <c r="G1273" i="17"/>
  <c r="G1274" i="17"/>
  <c r="G1275" i="17"/>
  <c r="G1276" i="17"/>
  <c r="G1277" i="17"/>
  <c r="G1278" i="17"/>
  <c r="G1279" i="17"/>
  <c r="G1280" i="17"/>
  <c r="G1281" i="17"/>
  <c r="G1282" i="17"/>
  <c r="G1283" i="17"/>
  <c r="G1284" i="17"/>
  <c r="G1285" i="17"/>
  <c r="G1286" i="17"/>
  <c r="G1287" i="17"/>
  <c r="G1288" i="17"/>
  <c r="G1289" i="17"/>
  <c r="G1290" i="17"/>
  <c r="G1291" i="17"/>
  <c r="G1292" i="17"/>
  <c r="G1293" i="17"/>
  <c r="G1294" i="17"/>
  <c r="G1295" i="17"/>
  <c r="G1296" i="17"/>
  <c r="G1297" i="17"/>
  <c r="G1298" i="17"/>
  <c r="G1299" i="17"/>
  <c r="G1300" i="17"/>
  <c r="G1301" i="17"/>
  <c r="G1302" i="17"/>
  <c r="G1303" i="17"/>
  <c r="G1304" i="17"/>
  <c r="G1305" i="17"/>
  <c r="G1306" i="17"/>
  <c r="G880" i="30"/>
  <c r="G881" i="30"/>
  <c r="G882" i="30"/>
  <c r="G883" i="30"/>
  <c r="G884" i="30"/>
  <c r="G885" i="30"/>
  <c r="G886" i="30"/>
  <c r="G887" i="30"/>
  <c r="G929" i="37"/>
  <c r="G930" i="37"/>
  <c r="G931" i="37"/>
  <c r="G837" i="43"/>
  <c r="G838" i="43"/>
  <c r="G839" i="43"/>
  <c r="G840" i="43"/>
  <c r="G841" i="43"/>
  <c r="G842" i="43"/>
  <c r="G843" i="43"/>
  <c r="G844" i="43"/>
  <c r="G845" i="43"/>
  <c r="G846" i="43"/>
  <c r="G847" i="43"/>
  <c r="G848" i="43"/>
  <c r="G849" i="43"/>
  <c r="G850" i="43"/>
  <c r="G851" i="43"/>
  <c r="G852" i="43"/>
  <c r="G853" i="43"/>
  <c r="G854" i="43"/>
  <c r="G855" i="43"/>
  <c r="G856" i="43"/>
  <c r="G857" i="43"/>
  <c r="G858" i="43"/>
  <c r="G859" i="43"/>
  <c r="G860" i="43"/>
  <c r="G861" i="43"/>
  <c r="G862" i="43"/>
  <c r="G966" i="16"/>
  <c r="G967" i="16"/>
  <c r="G968" i="16"/>
  <c r="G969" i="16"/>
  <c r="G970" i="16"/>
  <c r="G971" i="16"/>
  <c r="G972" i="16"/>
  <c r="G973" i="16"/>
  <c r="G974" i="16"/>
  <c r="G975" i="16"/>
  <c r="G976" i="16"/>
  <c r="G977" i="16"/>
  <c r="G978" i="16"/>
  <c r="G979" i="16"/>
  <c r="G980" i="16"/>
  <c r="G981" i="16"/>
  <c r="G982" i="16"/>
  <c r="G983" i="16"/>
  <c r="G984" i="16"/>
  <c r="G985" i="16"/>
  <c r="G986" i="16"/>
  <c r="G987" i="16"/>
  <c r="G988" i="16"/>
  <c r="G989" i="16"/>
  <c r="G990" i="16"/>
  <c r="G991" i="16"/>
  <c r="G992" i="16"/>
  <c r="G993" i="16"/>
  <c r="G994" i="16"/>
  <c r="G995" i="16"/>
  <c r="G996" i="16"/>
  <c r="G997" i="16"/>
  <c r="G998" i="16"/>
  <c r="G999" i="16"/>
  <c r="G1000" i="16"/>
  <c r="G1001" i="16"/>
  <c r="G1002" i="16"/>
  <c r="G1003" i="16"/>
  <c r="G1004" i="16"/>
  <c r="G1005" i="16"/>
  <c r="G1006" i="16"/>
  <c r="G1007" i="16"/>
  <c r="G1008" i="16"/>
  <c r="G1009" i="16"/>
  <c r="G1010" i="16"/>
  <c r="G1011" i="16"/>
  <c r="G1012" i="16"/>
  <c r="G1013" i="16"/>
  <c r="G1014" i="16"/>
  <c r="G1015" i="16"/>
  <c r="G1016" i="16"/>
  <c r="G1017" i="16"/>
  <c r="G1018" i="16"/>
  <c r="G1019" i="16"/>
  <c r="G1020" i="16"/>
  <c r="G1021" i="16"/>
  <c r="G1022" i="16"/>
  <c r="G1023" i="16"/>
  <c r="G1024" i="16"/>
  <c r="G1025" i="16"/>
  <c r="G1026" i="16"/>
  <c r="G1027" i="16"/>
  <c r="G852" i="20"/>
  <c r="G853" i="20"/>
  <c r="G854" i="20"/>
  <c r="G855" i="20"/>
  <c r="G856" i="20"/>
  <c r="G857" i="20"/>
  <c r="G858" i="20"/>
  <c r="G859" i="20"/>
  <c r="G860" i="20"/>
  <c r="G861" i="20"/>
  <c r="G862" i="20"/>
  <c r="G863" i="20"/>
  <c r="G864" i="20"/>
  <c r="G865" i="20"/>
  <c r="G866" i="20"/>
  <c r="G867" i="20"/>
  <c r="G868" i="20"/>
  <c r="G869" i="20"/>
  <c r="G870" i="20"/>
  <c r="G871" i="20"/>
  <c r="G872" i="20"/>
  <c r="G873" i="20"/>
  <c r="G874" i="20"/>
  <c r="G875" i="20"/>
  <c r="G876" i="20"/>
  <c r="G877" i="20"/>
  <c r="G878" i="20"/>
  <c r="G879" i="20"/>
  <c r="G880" i="20"/>
  <c r="G881" i="20"/>
  <c r="G882" i="20"/>
  <c r="G883" i="20"/>
  <c r="G884" i="20"/>
  <c r="G885" i="20"/>
  <c r="G886" i="20"/>
  <c r="G887" i="20"/>
  <c r="G888" i="20"/>
  <c r="G889" i="20"/>
  <c r="G890" i="20"/>
  <c r="G891" i="20"/>
  <c r="G892" i="20"/>
  <c r="G893" i="20"/>
  <c r="G894" i="20"/>
  <c r="G895" i="20"/>
  <c r="G896" i="20"/>
  <c r="G897" i="20"/>
  <c r="G898" i="20"/>
  <c r="G899" i="20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836" i="24"/>
  <c r="G837" i="24"/>
  <c r="G986" i="13"/>
  <c r="G987" i="13"/>
  <c r="G988" i="13"/>
  <c r="G989" i="13"/>
  <c r="G990" i="13"/>
  <c r="G991" i="13"/>
  <c r="G992" i="13"/>
  <c r="G993" i="13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G642" i="26"/>
  <c r="G643" i="26"/>
  <c r="G644" i="26"/>
  <c r="G645" i="26"/>
  <c r="G646" i="26"/>
  <c r="G647" i="26"/>
  <c r="G648" i="26"/>
  <c r="G649" i="26"/>
  <c r="G650" i="26"/>
  <c r="G651" i="26"/>
  <c r="G652" i="26"/>
  <c r="G653" i="26"/>
  <c r="G654" i="26"/>
  <c r="G655" i="26"/>
  <c r="G656" i="26"/>
  <c r="G657" i="26"/>
  <c r="G658" i="26"/>
  <c r="G659" i="26"/>
  <c r="G660" i="26"/>
  <c r="G661" i="26"/>
  <c r="G662" i="26"/>
  <c r="G663" i="26"/>
  <c r="G664" i="26"/>
  <c r="G665" i="26"/>
  <c r="G666" i="26"/>
  <c r="G667" i="26"/>
  <c r="G668" i="26"/>
  <c r="G669" i="26"/>
  <c r="G670" i="26"/>
  <c r="G671" i="26"/>
  <c r="G672" i="26"/>
  <c r="G673" i="26"/>
  <c r="G674" i="26"/>
  <c r="G675" i="26"/>
  <c r="G676" i="26"/>
  <c r="G677" i="26"/>
  <c r="G678" i="26"/>
  <c r="G679" i="26"/>
  <c r="G680" i="26"/>
  <c r="G681" i="26"/>
  <c r="G682" i="26"/>
  <c r="G683" i="26"/>
  <c r="G684" i="26"/>
  <c r="G685" i="26"/>
  <c r="G686" i="26"/>
  <c r="G687" i="26"/>
  <c r="G688" i="26"/>
  <c r="G689" i="26"/>
  <c r="G690" i="26"/>
  <c r="G691" i="26"/>
  <c r="G692" i="26"/>
  <c r="G693" i="26"/>
  <c r="G694" i="26"/>
  <c r="G695" i="26"/>
  <c r="G696" i="26"/>
  <c r="G697" i="26"/>
  <c r="G698" i="26"/>
  <c r="G699" i="26"/>
  <c r="G700" i="26"/>
  <c r="G701" i="26"/>
  <c r="G702" i="26"/>
  <c r="G703" i="26"/>
  <c r="G704" i="26"/>
  <c r="G705" i="26"/>
  <c r="G706" i="26"/>
  <c r="G707" i="26"/>
  <c r="G708" i="26"/>
  <c r="G709" i="26"/>
  <c r="G710" i="26"/>
  <c r="G711" i="26"/>
  <c r="G712" i="26"/>
  <c r="G713" i="26"/>
  <c r="G714" i="26"/>
  <c r="G715" i="26"/>
  <c r="G716" i="26"/>
  <c r="G717" i="26"/>
  <c r="G718" i="26"/>
  <c r="G719" i="26"/>
  <c r="G720" i="26"/>
  <c r="G721" i="26"/>
  <c r="G722" i="26"/>
  <c r="G723" i="26"/>
  <c r="G724" i="26"/>
  <c r="G725" i="26"/>
  <c r="G726" i="26"/>
  <c r="G727" i="26"/>
  <c r="G728" i="26"/>
  <c r="G729" i="26"/>
  <c r="G730" i="26"/>
  <c r="G731" i="26"/>
  <c r="G732" i="26"/>
  <c r="G733" i="26"/>
  <c r="G734" i="26"/>
  <c r="G735" i="26"/>
  <c r="G736" i="26"/>
  <c r="G737" i="26"/>
  <c r="G738" i="26"/>
  <c r="G739" i="26"/>
  <c r="G740" i="26"/>
  <c r="G741" i="26"/>
  <c r="G742" i="26"/>
  <c r="G743" i="26"/>
  <c r="G744" i="26"/>
  <c r="G745" i="26"/>
  <c r="G746" i="26"/>
  <c r="G747" i="26"/>
  <c r="G748" i="26"/>
  <c r="G749" i="26"/>
  <c r="G750" i="26"/>
  <c r="G751" i="26"/>
  <c r="G752" i="26"/>
  <c r="G753" i="26"/>
  <c r="G754" i="26"/>
  <c r="G755" i="26"/>
  <c r="G756" i="26"/>
  <c r="G757" i="26"/>
  <c r="G758" i="26"/>
  <c r="G759" i="26"/>
  <c r="G760" i="26"/>
  <c r="G761" i="26"/>
  <c r="G762" i="26"/>
  <c r="G763" i="26"/>
  <c r="G764" i="26"/>
  <c r="G765" i="26"/>
  <c r="G766" i="26"/>
  <c r="G767" i="26"/>
  <c r="G768" i="26"/>
  <c r="G769" i="26"/>
  <c r="G770" i="26"/>
  <c r="G771" i="26"/>
  <c r="G772" i="26"/>
  <c r="G773" i="26"/>
  <c r="G774" i="26"/>
  <c r="G775" i="26"/>
  <c r="G776" i="26"/>
  <c r="G777" i="26"/>
  <c r="G778" i="26"/>
  <c r="G779" i="26"/>
  <c r="G780" i="26"/>
  <c r="G781" i="26"/>
  <c r="G782" i="26"/>
  <c r="G783" i="26"/>
  <c r="G784" i="26"/>
  <c r="G785" i="26"/>
  <c r="G786" i="26"/>
  <c r="G787" i="26"/>
  <c r="G788" i="26"/>
  <c r="G789" i="26"/>
  <c r="G790" i="26"/>
  <c r="G791" i="26"/>
  <c r="G792" i="26"/>
  <c r="G793" i="26"/>
  <c r="G794" i="26"/>
  <c r="G795" i="26"/>
  <c r="G796" i="26"/>
  <c r="G797" i="26"/>
  <c r="G798" i="26"/>
  <c r="G799" i="26"/>
  <c r="G800" i="26"/>
  <c r="G801" i="26"/>
  <c r="G802" i="26"/>
  <c r="G803" i="26"/>
  <c r="G804" i="26"/>
  <c r="G805" i="26"/>
  <c r="G806" i="26"/>
  <c r="G807" i="26"/>
  <c r="G808" i="26"/>
  <c r="G809" i="26"/>
  <c r="G810" i="26"/>
  <c r="G811" i="26"/>
  <c r="G812" i="26"/>
  <c r="G813" i="26"/>
  <c r="G814" i="26"/>
  <c r="G815" i="26"/>
  <c r="G816" i="26"/>
  <c r="G817" i="26"/>
  <c r="G818" i="26"/>
  <c r="G819" i="26"/>
  <c r="G820" i="26"/>
  <c r="G821" i="26"/>
  <c r="G822" i="26"/>
  <c r="G823" i="26"/>
  <c r="G824" i="26"/>
  <c r="G825" i="26"/>
  <c r="G826" i="26"/>
  <c r="G827" i="26"/>
  <c r="G828" i="26"/>
  <c r="G829" i="26"/>
  <c r="G830" i="26"/>
  <c r="G831" i="26"/>
  <c r="G832" i="26"/>
  <c r="G833" i="26"/>
  <c r="C6" i="48"/>
  <c r="AC6" i="48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C21" i="48"/>
  <c r="AC21" i="48"/>
  <c r="G1307" i="17"/>
  <c r="G1308" i="17"/>
  <c r="G1309" i="17"/>
  <c r="G1310" i="17"/>
  <c r="G1311" i="17"/>
  <c r="G1312" i="17"/>
  <c r="G1313" i="17"/>
  <c r="G1314" i="17"/>
  <c r="G1315" i="17"/>
  <c r="G838" i="24"/>
  <c r="G839" i="24"/>
  <c r="G840" i="24"/>
  <c r="G841" i="24"/>
  <c r="G842" i="24"/>
  <c r="G843" i="24"/>
  <c r="G844" i="24"/>
  <c r="G845" i="24"/>
  <c r="G846" i="24"/>
  <c r="G847" i="24"/>
  <c r="G848" i="24"/>
  <c r="G849" i="24"/>
  <c r="G850" i="24"/>
  <c r="G851" i="24"/>
  <c r="G852" i="24"/>
  <c r="G853" i="24"/>
  <c r="G854" i="24"/>
  <c r="G855" i="24"/>
  <c r="G856" i="24"/>
  <c r="G857" i="24"/>
  <c r="G858" i="24"/>
  <c r="G859" i="24"/>
  <c r="G860" i="24"/>
  <c r="G861" i="24"/>
  <c r="G862" i="24"/>
  <c r="G863" i="24"/>
  <c r="G864" i="24"/>
  <c r="G865" i="24"/>
  <c r="G866" i="24"/>
  <c r="G867" i="24"/>
  <c r="G868" i="24"/>
  <c r="G869" i="24"/>
  <c r="G870" i="24"/>
  <c r="G871" i="24"/>
  <c r="G872" i="24"/>
  <c r="G873" i="24"/>
  <c r="G874" i="24"/>
  <c r="G875" i="24"/>
  <c r="G876" i="24"/>
  <c r="G877" i="24"/>
  <c r="G878" i="24"/>
  <c r="G879" i="24"/>
  <c r="G880" i="24"/>
  <c r="G881" i="24"/>
  <c r="G900" i="20"/>
  <c r="G901" i="20"/>
  <c r="G902" i="20"/>
  <c r="G903" i="20"/>
  <c r="G904" i="20"/>
  <c r="G905" i="20"/>
  <c r="G906" i="20"/>
  <c r="G907" i="20"/>
  <c r="G908" i="20"/>
  <c r="G909" i="20"/>
  <c r="G910" i="20"/>
  <c r="G911" i="20"/>
  <c r="G912" i="20"/>
  <c r="G913" i="20"/>
  <c r="G914" i="20"/>
  <c r="G915" i="20"/>
  <c r="G932" i="37"/>
  <c r="G933" i="37"/>
  <c r="G934" i="37"/>
  <c r="G935" i="37"/>
  <c r="G936" i="37"/>
  <c r="G937" i="37"/>
  <c r="G938" i="37"/>
  <c r="G939" i="37"/>
  <c r="G940" i="37"/>
  <c r="G941" i="37"/>
  <c r="G942" i="37"/>
  <c r="G943" i="37"/>
  <c r="G944" i="37"/>
  <c r="G945" i="37"/>
  <c r="G946" i="37"/>
  <c r="G947" i="37"/>
  <c r="H867" i="30"/>
  <c r="G888" i="30"/>
  <c r="G889" i="30"/>
  <c r="G890" i="30"/>
  <c r="G891" i="30"/>
  <c r="G892" i="30"/>
  <c r="G893" i="30"/>
  <c r="G894" i="30"/>
  <c r="G895" i="30"/>
  <c r="G896" i="30"/>
  <c r="G897" i="30"/>
  <c r="G898" i="30"/>
  <c r="G899" i="30"/>
  <c r="G900" i="30"/>
  <c r="G901" i="30"/>
  <c r="G902" i="30"/>
  <c r="G903" i="30"/>
  <c r="G904" i="30"/>
  <c r="G905" i="30"/>
  <c r="G906" i="30"/>
  <c r="G907" i="30"/>
  <c r="G1028" i="16"/>
  <c r="G1029" i="16"/>
  <c r="G1030" i="16"/>
  <c r="G1031" i="16"/>
  <c r="G1032" i="16"/>
  <c r="G1033" i="16"/>
  <c r="G1034" i="16"/>
  <c r="G916" i="20"/>
  <c r="G917" i="20"/>
  <c r="G918" i="20"/>
  <c r="G919" i="20"/>
  <c r="G920" i="20"/>
  <c r="G921" i="20"/>
  <c r="G863" i="43"/>
  <c r="G864" i="43"/>
  <c r="G865" i="43"/>
  <c r="G866" i="43"/>
  <c r="G867" i="43"/>
  <c r="G868" i="43"/>
  <c r="G869" i="43"/>
  <c r="G870" i="43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882" i="24"/>
  <c r="G883" i="24"/>
  <c r="G884" i="24"/>
  <c r="G885" i="24"/>
  <c r="G886" i="24"/>
  <c r="G887" i="24"/>
  <c r="G888" i="24"/>
  <c r="G889" i="24"/>
  <c r="G890" i="24"/>
  <c r="G891" i="24"/>
  <c r="G892" i="24"/>
  <c r="G893" i="24"/>
  <c r="G834" i="26"/>
  <c r="G835" i="26"/>
  <c r="G836" i="26"/>
  <c r="G837" i="26"/>
  <c r="G838" i="26"/>
  <c r="G839" i="26"/>
  <c r="G840" i="26"/>
  <c r="G841" i="26"/>
  <c r="G842" i="26"/>
  <c r="G843" i="26"/>
  <c r="G844" i="26"/>
  <c r="G845" i="26"/>
  <c r="G846" i="26"/>
  <c r="G847" i="26"/>
  <c r="G848" i="26"/>
  <c r="G849" i="26"/>
  <c r="G850" i="26"/>
  <c r="G851" i="26"/>
  <c r="G852" i="26"/>
  <c r="G853" i="26"/>
  <c r="G854" i="26"/>
  <c r="G855" i="26"/>
  <c r="G856" i="26"/>
  <c r="G857" i="26"/>
  <c r="G858" i="26"/>
  <c r="G859" i="26"/>
  <c r="G860" i="26"/>
  <c r="G861" i="26"/>
  <c r="G862" i="26"/>
  <c r="G863" i="26"/>
  <c r="G864" i="26"/>
  <c r="G994" i="13"/>
  <c r="G995" i="13"/>
  <c r="G996" i="13"/>
  <c r="G997" i="13"/>
  <c r="G998" i="13"/>
  <c r="G999" i="13"/>
  <c r="G1000" i="13"/>
  <c r="G1001" i="13"/>
  <c r="G1002" i="13"/>
  <c r="G1003" i="13"/>
  <c r="G1004" i="13"/>
  <c r="G1035" i="16"/>
  <c r="G1036" i="16"/>
  <c r="G1037" i="16"/>
  <c r="G1038" i="16"/>
  <c r="G1039" i="16"/>
  <c r="G1040" i="16"/>
  <c r="G1041" i="16"/>
  <c r="G1042" i="16" s="1"/>
  <c r="G1043" i="16" s="1"/>
  <c r="G1044" i="16" s="1"/>
  <c r="G1045" i="16" s="1"/>
  <c r="G1046" i="16" s="1"/>
  <c r="G1047" i="16" s="1"/>
  <c r="G1048" i="16" s="1"/>
  <c r="G1049" i="16"/>
  <c r="G1050" i="16"/>
  <c r="G1051" i="16"/>
  <c r="G1052" i="16"/>
  <c r="G1053" i="16"/>
  <c r="G1054" i="16"/>
  <c r="G1055" i="16"/>
  <c r="G1056" i="16"/>
  <c r="G1057" i="16"/>
  <c r="G1058" i="16"/>
  <c r="G1059" i="16"/>
  <c r="G948" i="37"/>
  <c r="G949" i="37"/>
  <c r="G908" i="30"/>
  <c r="G909" i="30"/>
  <c r="G910" i="30"/>
  <c r="G911" i="30"/>
  <c r="G912" i="30"/>
  <c r="G913" i="30"/>
  <c r="G922" i="20"/>
  <c r="G923" i="20"/>
  <c r="G924" i="20"/>
  <c r="G925" i="20"/>
  <c r="G926" i="20"/>
  <c r="G927" i="20"/>
  <c r="G871" i="43"/>
  <c r="G872" i="43"/>
  <c r="G873" i="43"/>
  <c r="G874" i="43"/>
  <c r="G875" i="43"/>
  <c r="G876" i="43"/>
  <c r="G877" i="43"/>
  <c r="G878" i="43"/>
  <c r="G879" i="43"/>
  <c r="G880" i="43"/>
  <c r="G881" i="43"/>
  <c r="G882" i="43"/>
  <c r="G883" i="43"/>
  <c r="G884" i="43"/>
  <c r="G885" i="43"/>
  <c r="G886" i="43"/>
  <c r="G887" i="43"/>
  <c r="G888" i="43"/>
  <c r="G889" i="43"/>
  <c r="G970" i="9"/>
  <c r="G971" i="9"/>
  <c r="G972" i="9"/>
  <c r="G973" i="9"/>
  <c r="G974" i="9"/>
  <c r="G975" i="9"/>
  <c r="G976" i="9"/>
  <c r="G977" i="9"/>
  <c r="G978" i="9"/>
  <c r="G979" i="9"/>
  <c r="G894" i="24"/>
  <c r="G895" i="24"/>
  <c r="G896" i="24"/>
  <c r="G897" i="24"/>
  <c r="G898" i="24"/>
  <c r="G899" i="24"/>
  <c r="G900" i="24"/>
  <c r="G901" i="24"/>
  <c r="G902" i="24"/>
  <c r="G903" i="24"/>
  <c r="G904" i="24"/>
  <c r="G905" i="24"/>
  <c r="G906" i="24"/>
  <c r="G907" i="24"/>
  <c r="G908" i="24"/>
  <c r="G909" i="24"/>
  <c r="G910" i="24"/>
  <c r="G911" i="24"/>
  <c r="G912" i="24"/>
  <c r="G913" i="24"/>
  <c r="G914" i="24"/>
  <c r="G915" i="24"/>
  <c r="G916" i="24"/>
  <c r="G917" i="24"/>
  <c r="G918" i="24"/>
  <c r="G919" i="24"/>
  <c r="G920" i="24"/>
  <c r="G921" i="24"/>
  <c r="G922" i="24"/>
  <c r="G923" i="24"/>
  <c r="G924" i="24"/>
  <c r="G925" i="24"/>
  <c r="G926" i="24"/>
  <c r="G927" i="24"/>
  <c r="G928" i="24"/>
  <c r="G929" i="24"/>
  <c r="G930" i="24"/>
  <c r="G931" i="24"/>
  <c r="G865" i="26"/>
  <c r="G866" i="26"/>
  <c r="G867" i="26"/>
  <c r="G868" i="26"/>
  <c r="G869" i="26"/>
  <c r="G870" i="26"/>
  <c r="G871" i="26"/>
  <c r="G872" i="26"/>
  <c r="G873" i="26"/>
  <c r="G874" i="26"/>
  <c r="G875" i="26"/>
  <c r="G876" i="26"/>
  <c r="G877" i="26"/>
  <c r="G878" i="26"/>
  <c r="G879" i="26"/>
  <c r="G880" i="26"/>
  <c r="G881" i="26"/>
  <c r="G882" i="26"/>
  <c r="G883" i="26"/>
  <c r="G884" i="26"/>
  <c r="G885" i="26"/>
  <c r="G886" i="26"/>
  <c r="G887" i="26"/>
  <c r="G888" i="26"/>
  <c r="G889" i="26"/>
  <c r="G890" i="26"/>
  <c r="G891" i="26"/>
  <c r="G892" i="26"/>
  <c r="G893" i="26"/>
  <c r="G894" i="26"/>
  <c r="G1005" i="13"/>
  <c r="G1060" i="16"/>
  <c r="G1061" i="16"/>
  <c r="G1062" i="16"/>
  <c r="G1063" i="16"/>
  <c r="G1064" i="16"/>
  <c r="G1065" i="16"/>
  <c r="G1066" i="16"/>
  <c r="G1067" i="16"/>
  <c r="G1068" i="16"/>
  <c r="G1069" i="16"/>
  <c r="G1074" i="16"/>
  <c r="G1075" i="16"/>
  <c r="G1076" i="16"/>
  <c r="G1077" i="16"/>
  <c r="G1078" i="16"/>
  <c r="G1079" i="16"/>
  <c r="G1080" i="16"/>
  <c r="G1081" i="16"/>
  <c r="G1082" i="16"/>
  <c r="G1083" i="16"/>
  <c r="G1084" i="16"/>
  <c r="G1085" i="16"/>
  <c r="G1086" i="16"/>
  <c r="G1087" i="16"/>
  <c r="G1088" i="16"/>
  <c r="G1089" i="16"/>
  <c r="G1090" i="16"/>
  <c r="G1091" i="16"/>
  <c r="G1092" i="16"/>
  <c r="G1093" i="16"/>
  <c r="G1094" i="16"/>
  <c r="G1095" i="16"/>
  <c r="G1096" i="16"/>
  <c r="G1097" i="16"/>
  <c r="G1098" i="16"/>
  <c r="G1099" i="16"/>
  <c r="G1100" i="16"/>
  <c r="G1101" i="16"/>
  <c r="G1102" i="16"/>
  <c r="G1103" i="16"/>
  <c r="G1104" i="16"/>
  <c r="G1105" i="16"/>
  <c r="G1106" i="16"/>
  <c r="G1107" i="16"/>
  <c r="G1108" i="16"/>
  <c r="G1109" i="16"/>
  <c r="G1110" i="16"/>
  <c r="G1111" i="16"/>
  <c r="G1112" i="16"/>
  <c r="G1113" i="16"/>
  <c r="G1114" i="16"/>
  <c r="G1115" i="16"/>
  <c r="G1116" i="16"/>
  <c r="G1117" i="16"/>
  <c r="G1118" i="16"/>
  <c r="G1119" i="16"/>
  <c r="G1120" i="16"/>
  <c r="G1121" i="16"/>
  <c r="G1122" i="16"/>
  <c r="G1123" i="16"/>
  <c r="G1124" i="16"/>
  <c r="G1125" i="16"/>
  <c r="G1126" i="16"/>
  <c r="G1127" i="16"/>
  <c r="G1128" i="16"/>
  <c r="G1129" i="16"/>
  <c r="G1130" i="16"/>
  <c r="G1131" i="16"/>
  <c r="G1132" i="16"/>
  <c r="G1133" i="16"/>
  <c r="G1134" i="16"/>
  <c r="G1135" i="16"/>
  <c r="G1136" i="16"/>
  <c r="G1137" i="16"/>
  <c r="G1138" i="16"/>
  <c r="G1139" i="16"/>
  <c r="G1140" i="16"/>
  <c r="G1141" i="16"/>
  <c r="G1142" i="16"/>
  <c r="G1143" i="16"/>
  <c r="G1144" i="16"/>
  <c r="G1145" i="16"/>
  <c r="G1146" i="16"/>
  <c r="G1147" i="16"/>
  <c r="G1148" i="16"/>
  <c r="G1149" i="16"/>
  <c r="G1150" i="16"/>
  <c r="G1151" i="16"/>
  <c r="G1152" i="16"/>
  <c r="G1153" i="16"/>
  <c r="G1154" i="16"/>
  <c r="G1155" i="16"/>
  <c r="G1156" i="16"/>
  <c r="G1157" i="16"/>
  <c r="G1158" i="16"/>
  <c r="G1159" i="16"/>
  <c r="G1160" i="16"/>
  <c r="G1161" i="16"/>
  <c r="G1162" i="16"/>
  <c r="G1163" i="16"/>
  <c r="G1164" i="16"/>
  <c r="G1165" i="16"/>
  <c r="G1166" i="16"/>
  <c r="G1167" i="16"/>
  <c r="G1168" i="16"/>
  <c r="G1169" i="16"/>
  <c r="G1170" i="16"/>
  <c r="G1171" i="16"/>
  <c r="G1172" i="16"/>
  <c r="G1173" i="16"/>
  <c r="G1174" i="16"/>
  <c r="G1175" i="16"/>
  <c r="G1176" i="16"/>
  <c r="G1177" i="16"/>
  <c r="G1178" i="16"/>
  <c r="G1179" i="16"/>
  <c r="G1180" i="16"/>
  <c r="G1181" i="16"/>
  <c r="G1182" i="16"/>
  <c r="G1183" i="16"/>
  <c r="G1184" i="16"/>
  <c r="G1185" i="16"/>
  <c r="G1186" i="16"/>
  <c r="G1187" i="16"/>
  <c r="G1188" i="16"/>
  <c r="G1189" i="16"/>
  <c r="G1190" i="16"/>
  <c r="G1191" i="16"/>
  <c r="G1192" i="16"/>
  <c r="G1193" i="16"/>
  <c r="G1194" i="16"/>
  <c r="G1195" i="16"/>
  <c r="G1196" i="16"/>
  <c r="G1197" i="16"/>
  <c r="G1198" i="16"/>
  <c r="G1199" i="16"/>
  <c r="G1200" i="16"/>
  <c r="G1201" i="16"/>
  <c r="G1202" i="16"/>
  <c r="G1203" i="16"/>
  <c r="G1204" i="16"/>
  <c r="G1205" i="16"/>
  <c r="G1206" i="16"/>
  <c r="G1207" i="16"/>
  <c r="G1208" i="16"/>
  <c r="G1209" i="16"/>
  <c r="G1210" i="16"/>
  <c r="G1211" i="16"/>
  <c r="G1212" i="16"/>
  <c r="G1213" i="16"/>
  <c r="G1214" i="16"/>
  <c r="G1215" i="16"/>
  <c r="G1216" i="16"/>
  <c r="G1217" i="16"/>
  <c r="G1218" i="16"/>
  <c r="G1219" i="16"/>
  <c r="G1220" i="16"/>
  <c r="G1221" i="16"/>
  <c r="G1222" i="16"/>
  <c r="G1223" i="16"/>
  <c r="G1224" i="16"/>
  <c r="G1225" i="16"/>
  <c r="G1226" i="16"/>
  <c r="G1227" i="16"/>
  <c r="G1228" i="16"/>
  <c r="G1229" i="16"/>
  <c r="G1230" i="16"/>
  <c r="G1231" i="16"/>
  <c r="G1232" i="16"/>
  <c r="G1233" i="16"/>
  <c r="G1234" i="16"/>
  <c r="G1235" i="16"/>
  <c r="G1236" i="16"/>
  <c r="G1237" i="16"/>
  <c r="G1238" i="16"/>
  <c r="G1239" i="16"/>
  <c r="G1240" i="16"/>
  <c r="G1241" i="16"/>
  <c r="G1242" i="16"/>
  <c r="G1243" i="16"/>
  <c r="G1244" i="16"/>
  <c r="G1245" i="16"/>
  <c r="G1246" i="16"/>
  <c r="G1247" i="16"/>
  <c r="G1248" i="16"/>
  <c r="G1249" i="16"/>
  <c r="G1250" i="16"/>
  <c r="G1251" i="16"/>
  <c r="G1252" i="16"/>
  <c r="G1253" i="16"/>
  <c r="G1254" i="16"/>
  <c r="G1255" i="16"/>
  <c r="G1256" i="16"/>
  <c r="G1257" i="16"/>
  <c r="G1258" i="16"/>
  <c r="G1259" i="16"/>
  <c r="G1260" i="16"/>
  <c r="G1261" i="16"/>
  <c r="G1262" i="16"/>
  <c r="G1263" i="16"/>
  <c r="G1264" i="16"/>
  <c r="G1265" i="16"/>
  <c r="G1266" i="16"/>
  <c r="G1267" i="16"/>
  <c r="G1268" i="16"/>
  <c r="G1269" i="16"/>
  <c r="G1270" i="16"/>
  <c r="G1271" i="16"/>
  <c r="G1272" i="16"/>
  <c r="G1273" i="16"/>
  <c r="G1274" i="16"/>
  <c r="G1275" i="16"/>
  <c r="G1276" i="16"/>
  <c r="G1277" i="16"/>
  <c r="G1278" i="16"/>
  <c r="G1279" i="16"/>
  <c r="G1280" i="16"/>
  <c r="G1281" i="16"/>
  <c r="G1282" i="16"/>
  <c r="G1283" i="16"/>
  <c r="G1284" i="16"/>
  <c r="G1285" i="16"/>
  <c r="G1286" i="16"/>
  <c r="G1287" i="16"/>
  <c r="G1288" i="16"/>
  <c r="G1289" i="16"/>
  <c r="G1290" i="16"/>
  <c r="G1291" i="16"/>
  <c r="G1292" i="16"/>
  <c r="G1293" i="16"/>
  <c r="G1294" i="16"/>
  <c r="G1295" i="16"/>
  <c r="G1296" i="16"/>
  <c r="G1297" i="16"/>
  <c r="G1298" i="16"/>
  <c r="G1299" i="16"/>
  <c r="G1300" i="16"/>
  <c r="G1301" i="16"/>
  <c r="G1302" i="16"/>
  <c r="G1303" i="16"/>
  <c r="G1304" i="16"/>
  <c r="G1305" i="16"/>
  <c r="G1306" i="16"/>
  <c r="G1307" i="16"/>
  <c r="G1308" i="16"/>
  <c r="G1309" i="16"/>
  <c r="G1310" i="16"/>
  <c r="G1311" i="16"/>
  <c r="G1312" i="16"/>
  <c r="G1313" i="16"/>
  <c r="G914" i="30"/>
  <c r="G915" i="30"/>
  <c r="G916" i="30"/>
  <c r="G950" i="37"/>
  <c r="G951" i="37"/>
  <c r="G952" i="37"/>
  <c r="G953" i="37"/>
  <c r="G954" i="37"/>
  <c r="G928" i="20"/>
  <c r="G929" i="20"/>
  <c r="G930" i="20"/>
  <c r="G931" i="20"/>
  <c r="G932" i="20"/>
  <c r="G933" i="20"/>
  <c r="G934" i="20"/>
  <c r="G935" i="20"/>
  <c r="G936" i="20"/>
  <c r="G937" i="20"/>
  <c r="G938" i="20"/>
  <c r="G939" i="20"/>
  <c r="G940" i="20"/>
  <c r="G941" i="20"/>
  <c r="G942" i="20"/>
  <c r="G943" i="20"/>
  <c r="G944" i="20"/>
  <c r="G945" i="20"/>
  <c r="G946" i="20"/>
  <c r="G947" i="20"/>
  <c r="G948" i="20"/>
  <c r="G949" i="20"/>
  <c r="G950" i="20"/>
  <c r="G951" i="20"/>
  <c r="G952" i="20"/>
  <c r="G953" i="20"/>
  <c r="G954" i="20"/>
  <c r="G955" i="20"/>
  <c r="G956" i="20"/>
  <c r="G957" i="20"/>
  <c r="G958" i="20"/>
  <c r="G959" i="20"/>
  <c r="G960" i="20"/>
  <c r="G961" i="20"/>
  <c r="G962" i="20"/>
  <c r="G963" i="20"/>
  <c r="G964" i="20"/>
  <c r="G965" i="20"/>
  <c r="G966" i="20"/>
  <c r="G967" i="20"/>
  <c r="G968" i="20"/>
  <c r="G969" i="20"/>
  <c r="G970" i="20"/>
  <c r="G971" i="20"/>
  <c r="G972" i="20"/>
  <c r="G973" i="20"/>
  <c r="G974" i="20"/>
  <c r="G975" i="20"/>
  <c r="G976" i="20"/>
  <c r="G977" i="20"/>
  <c r="G978" i="20"/>
  <c r="G979" i="20"/>
  <c r="G980" i="20"/>
  <c r="G981" i="20"/>
  <c r="G982" i="20"/>
  <c r="G983" i="20"/>
  <c r="G984" i="20"/>
  <c r="G985" i="20"/>
  <c r="G986" i="20"/>
  <c r="G987" i="20"/>
  <c r="G988" i="20"/>
  <c r="G989" i="20"/>
  <c r="G990" i="20"/>
  <c r="G991" i="20"/>
  <c r="G992" i="20"/>
  <c r="G993" i="20"/>
  <c r="G994" i="20"/>
  <c r="G995" i="20"/>
  <c r="G996" i="20"/>
  <c r="G997" i="20"/>
  <c r="G998" i="20"/>
  <c r="G999" i="20"/>
  <c r="G1000" i="20"/>
  <c r="G1001" i="20"/>
  <c r="G1002" i="20"/>
  <c r="G1003" i="20"/>
  <c r="G1004" i="20"/>
  <c r="G1005" i="20"/>
  <c r="G1006" i="20"/>
  <c r="G1007" i="20"/>
  <c r="G1008" i="20"/>
  <c r="G1009" i="20"/>
  <c r="G1010" i="20"/>
  <c r="G1011" i="20"/>
  <c r="G1012" i="20"/>
  <c r="G1013" i="20"/>
  <c r="G1014" i="20"/>
  <c r="G1015" i="20"/>
  <c r="G1016" i="20"/>
  <c r="G1017" i="20"/>
  <c r="G1018" i="20"/>
  <c r="G1019" i="20"/>
  <c r="G1020" i="20"/>
  <c r="G1021" i="20"/>
  <c r="G1022" i="20"/>
  <c r="G1023" i="20"/>
  <c r="G1024" i="20"/>
  <c r="G1025" i="20"/>
  <c r="G1026" i="20"/>
  <c r="G1027" i="20"/>
  <c r="G1028" i="20"/>
  <c r="G1029" i="20"/>
  <c r="G1030" i="20"/>
  <c r="G1031" i="20"/>
  <c r="G1032" i="20"/>
  <c r="G1033" i="20"/>
  <c r="G1034" i="20"/>
  <c r="G1035" i="20"/>
  <c r="G1036" i="20"/>
  <c r="G1037" i="20"/>
  <c r="G1038" i="20"/>
  <c r="G1039" i="20"/>
  <c r="G1040" i="20"/>
  <c r="G1041" i="20"/>
  <c r="G1042" i="20"/>
  <c r="G1043" i="20"/>
  <c r="G1044" i="20"/>
  <c r="G1045" i="20"/>
  <c r="G1046" i="20"/>
  <c r="G1047" i="20"/>
  <c r="G1048" i="20"/>
  <c r="G1049" i="20"/>
  <c r="G1050" i="20"/>
  <c r="G1051" i="20"/>
  <c r="G1052" i="20"/>
  <c r="G1053" i="20"/>
  <c r="G1054" i="20"/>
  <c r="G1055" i="20"/>
  <c r="G1056" i="20"/>
  <c r="G1057" i="20"/>
  <c r="G1058" i="20"/>
  <c r="G1059" i="20"/>
  <c r="G1060" i="20"/>
  <c r="G1061" i="20"/>
  <c r="G1062" i="20"/>
  <c r="G1063" i="20"/>
  <c r="G1064" i="20"/>
  <c r="G1065" i="20"/>
  <c r="G1066" i="20"/>
  <c r="G1067" i="20"/>
  <c r="G1068" i="20"/>
  <c r="G1069" i="20"/>
  <c r="G1070" i="20"/>
  <c r="G1071" i="20"/>
  <c r="G1072" i="20"/>
  <c r="G1073" i="20"/>
  <c r="G1074" i="20"/>
  <c r="G1075" i="20"/>
  <c r="G1076" i="20"/>
  <c r="G1077" i="20"/>
  <c r="G1078" i="20"/>
  <c r="G1079" i="20"/>
  <c r="G1080" i="20"/>
  <c r="G1081" i="20"/>
  <c r="G1082" i="20"/>
  <c r="G1083" i="20"/>
  <c r="G1084" i="20"/>
  <c r="G1085" i="20"/>
  <c r="G1086" i="20"/>
  <c r="G1087" i="20"/>
  <c r="G1088" i="20"/>
  <c r="G1089" i="20"/>
  <c r="G1090" i="20"/>
  <c r="G1091" i="20"/>
  <c r="G1092" i="20"/>
  <c r="G1093" i="20"/>
  <c r="G1094" i="20"/>
  <c r="G1095" i="20"/>
  <c r="G1096" i="20"/>
  <c r="G1097" i="20"/>
  <c r="G1098" i="20"/>
  <c r="G1099" i="20"/>
  <c r="G1100" i="20"/>
  <c r="G1101" i="20"/>
  <c r="G1102" i="20"/>
  <c r="G1103" i="20"/>
  <c r="G1104" i="20"/>
  <c r="G1105" i="20"/>
  <c r="G1106" i="20"/>
  <c r="G1107" i="20"/>
  <c r="G1108" i="20"/>
  <c r="G1109" i="20"/>
  <c r="G1110" i="20"/>
  <c r="G1111" i="20"/>
  <c r="G1112" i="20"/>
  <c r="G1113" i="20"/>
  <c r="G1114" i="20"/>
  <c r="G1115" i="20"/>
  <c r="G1116" i="20"/>
  <c r="G1117" i="20"/>
  <c r="G1118" i="20"/>
  <c r="G1119" i="20"/>
  <c r="G1120" i="20"/>
  <c r="G1121" i="20"/>
  <c r="G1122" i="20"/>
  <c r="G1123" i="20"/>
  <c r="G1124" i="20"/>
  <c r="G1125" i="20"/>
  <c r="G1126" i="20"/>
  <c r="G1127" i="20"/>
  <c r="G1128" i="20"/>
  <c r="G1129" i="20"/>
  <c r="G1130" i="20"/>
  <c r="G1131" i="20"/>
  <c r="G1132" i="20"/>
  <c r="G1133" i="20"/>
  <c r="G1134" i="20"/>
  <c r="G1135" i="20"/>
  <c r="G1136" i="20"/>
  <c r="G1137" i="20"/>
  <c r="G1138" i="20"/>
  <c r="G1139" i="20"/>
  <c r="G1140" i="20"/>
  <c r="G1141" i="20"/>
  <c r="G1142" i="20"/>
  <c r="G1143" i="20"/>
  <c r="G1144" i="20"/>
  <c r="G1145" i="20"/>
  <c r="G1146" i="20"/>
  <c r="G1147" i="20"/>
  <c r="G1148" i="20"/>
  <c r="G1149" i="20"/>
  <c r="G1150" i="20"/>
  <c r="G1151" i="20"/>
  <c r="G1152" i="20"/>
  <c r="G1153" i="20"/>
  <c r="G1154" i="20"/>
  <c r="G1155" i="20"/>
  <c r="G1156" i="20"/>
  <c r="G1157" i="20"/>
  <c r="G1158" i="20"/>
  <c r="G1159" i="20"/>
  <c r="G1160" i="20"/>
  <c r="G1161" i="20"/>
  <c r="G1162" i="20"/>
  <c r="G1163" i="20"/>
  <c r="G1164" i="20"/>
  <c r="G1165" i="20"/>
  <c r="G1166" i="20"/>
  <c r="G1167" i="20"/>
  <c r="G1168" i="20"/>
  <c r="G1169" i="20"/>
  <c r="G1170" i="20"/>
  <c r="G1171" i="20"/>
  <c r="G1172" i="20"/>
  <c r="G1173" i="20"/>
  <c r="G1174" i="20"/>
  <c r="G1175" i="20"/>
  <c r="G1176" i="20"/>
  <c r="G1177" i="20"/>
  <c r="G1178" i="20"/>
  <c r="G1179" i="20"/>
  <c r="G1180" i="20"/>
  <c r="G1181" i="20"/>
  <c r="G1182" i="20"/>
  <c r="G1183" i="20"/>
  <c r="G1184" i="20"/>
  <c r="G1185" i="20"/>
  <c r="G1186" i="20"/>
  <c r="G1187" i="20"/>
  <c r="G1188" i="20"/>
  <c r="G1189" i="20"/>
  <c r="G1190" i="20"/>
  <c r="G1191" i="20"/>
  <c r="G1192" i="20"/>
  <c r="G1193" i="20"/>
  <c r="G1194" i="20"/>
  <c r="G1195" i="20"/>
  <c r="G1196" i="20"/>
  <c r="G1197" i="20"/>
  <c r="G1198" i="20"/>
  <c r="G1199" i="20"/>
  <c r="G1200" i="20"/>
  <c r="G1201" i="20"/>
  <c r="G1202" i="20"/>
  <c r="G1203" i="20"/>
  <c r="G1204" i="20"/>
  <c r="G1205" i="20"/>
  <c r="G1206" i="20"/>
  <c r="G1207" i="20"/>
  <c r="G1208" i="20"/>
  <c r="G1209" i="20"/>
  <c r="G1210" i="20"/>
  <c r="G1211" i="20"/>
  <c r="G1212" i="20"/>
  <c r="G1213" i="20"/>
  <c r="G1214" i="20"/>
  <c r="G1215" i="20"/>
  <c r="G1216" i="20"/>
  <c r="G1217" i="20"/>
  <c r="G1218" i="20"/>
  <c r="G1219" i="20"/>
  <c r="G1220" i="20"/>
  <c r="G1221" i="20"/>
  <c r="G1222" i="20"/>
  <c r="G1223" i="20"/>
  <c r="G1224" i="20"/>
  <c r="G1225" i="20"/>
  <c r="G1226" i="20"/>
  <c r="G1227" i="20"/>
  <c r="G1228" i="20"/>
  <c r="G1229" i="20"/>
  <c r="G1230" i="20"/>
  <c r="G1231" i="20"/>
  <c r="G1232" i="20"/>
  <c r="G1233" i="20"/>
  <c r="G1234" i="20"/>
  <c r="G1235" i="20"/>
  <c r="G1236" i="20"/>
  <c r="G1237" i="20"/>
  <c r="G1238" i="20"/>
  <c r="G1239" i="20"/>
  <c r="G1240" i="20"/>
  <c r="G1241" i="20"/>
  <c r="G1242" i="20"/>
  <c r="G1243" i="20"/>
  <c r="G1244" i="20"/>
  <c r="G1245" i="20"/>
  <c r="G1246" i="20"/>
  <c r="G1247" i="20"/>
  <c r="G1248" i="20"/>
  <c r="G1249" i="20"/>
  <c r="G1250" i="20"/>
  <c r="G1251" i="20"/>
  <c r="G1252" i="20"/>
  <c r="G1253" i="20"/>
  <c r="G1254" i="20"/>
  <c r="G1255" i="20"/>
  <c r="G1256" i="20"/>
  <c r="G1257" i="20"/>
  <c r="G1258" i="20"/>
  <c r="G1259" i="20"/>
  <c r="G1260" i="20"/>
  <c r="G1261" i="20"/>
  <c r="G1262" i="20"/>
  <c r="G1263" i="20"/>
  <c r="G1264" i="20"/>
  <c r="G1265" i="20"/>
  <c r="G1266" i="20"/>
  <c r="G1267" i="20"/>
  <c r="G1268" i="20"/>
  <c r="G1269" i="20"/>
  <c r="G1270" i="20"/>
  <c r="G1271" i="20"/>
  <c r="G1272" i="20"/>
  <c r="G1273" i="20"/>
  <c r="G1274" i="20"/>
  <c r="G1275" i="20"/>
  <c r="G1276" i="20"/>
  <c r="G1277" i="20"/>
  <c r="G1278" i="20"/>
  <c r="G1279" i="20"/>
  <c r="G1280" i="20"/>
  <c r="G1281" i="20"/>
  <c r="G1282" i="20"/>
  <c r="G1283" i="20"/>
  <c r="G1284" i="20"/>
  <c r="G1285" i="20"/>
  <c r="G1286" i="20"/>
  <c r="G1287" i="20"/>
  <c r="G1288" i="20"/>
  <c r="G1289" i="20"/>
  <c r="G1290" i="20"/>
  <c r="G1291" i="20"/>
  <c r="G1292" i="20"/>
  <c r="G1293" i="20"/>
  <c r="G1294" i="20"/>
  <c r="G1295" i="20"/>
  <c r="G1296" i="20"/>
  <c r="G1297" i="20"/>
  <c r="G1298" i="20"/>
  <c r="G1299" i="20"/>
  <c r="G1300" i="20"/>
  <c r="G1301" i="20"/>
  <c r="G980" i="9"/>
  <c r="G981" i="9"/>
  <c r="G982" i="9"/>
  <c r="G983" i="9"/>
  <c r="G984" i="9"/>
  <c r="G1302" i="20"/>
  <c r="G1303" i="20"/>
  <c r="G1304" i="20"/>
  <c r="G1305" i="20"/>
  <c r="G1306" i="20"/>
  <c r="G1307" i="20"/>
  <c r="G1308" i="20"/>
  <c r="G1309" i="20"/>
  <c r="C24" i="48"/>
  <c r="AC24" i="48"/>
  <c r="G895" i="26"/>
  <c r="G896" i="26"/>
  <c r="G897" i="26"/>
  <c r="G898" i="26"/>
  <c r="G899" i="26"/>
  <c r="G890" i="43"/>
  <c r="G891" i="43"/>
  <c r="G892" i="43"/>
  <c r="G893" i="43"/>
  <c r="G894" i="43"/>
  <c r="G895" i="43"/>
  <c r="G896" i="43"/>
  <c r="G897" i="43"/>
  <c r="G898" i="43"/>
  <c r="G899" i="43"/>
  <c r="G932" i="24"/>
  <c r="G1006" i="13"/>
  <c r="G1007" i="13"/>
  <c r="G1008" i="13"/>
  <c r="G1009" i="13"/>
  <c r="G1010" i="13"/>
  <c r="G1011" i="13"/>
  <c r="G1012" i="13"/>
  <c r="G1013" i="13"/>
  <c r="G1014" i="13"/>
  <c r="G1015" i="13"/>
  <c r="G900" i="26"/>
  <c r="G901" i="26"/>
  <c r="G902" i="26"/>
  <c r="G903" i="26"/>
  <c r="G904" i="26"/>
  <c r="G905" i="26"/>
  <c r="G906" i="26"/>
  <c r="G907" i="26"/>
  <c r="G908" i="26"/>
  <c r="G909" i="26"/>
  <c r="G910" i="26"/>
  <c r="G911" i="26"/>
  <c r="G912" i="26"/>
  <c r="G913" i="26"/>
  <c r="G914" i="26"/>
  <c r="G915" i="26"/>
  <c r="G916" i="26"/>
  <c r="G917" i="26"/>
  <c r="G918" i="26"/>
  <c r="G919" i="26"/>
  <c r="G920" i="26"/>
  <c r="G921" i="26"/>
  <c r="G922" i="26"/>
  <c r="G923" i="26"/>
  <c r="G924" i="26"/>
  <c r="G925" i="26"/>
  <c r="G926" i="26"/>
  <c r="G927" i="26"/>
  <c r="G928" i="26"/>
  <c r="G929" i="26"/>
  <c r="G930" i="26"/>
  <c r="G931" i="26"/>
  <c r="G932" i="26"/>
  <c r="G933" i="26"/>
  <c r="G934" i="26"/>
  <c r="G935" i="26"/>
  <c r="G936" i="26"/>
  <c r="G937" i="26"/>
  <c r="G938" i="26"/>
  <c r="G939" i="26"/>
  <c r="G940" i="26"/>
  <c r="G941" i="26"/>
  <c r="G917" i="30"/>
  <c r="G918" i="30"/>
  <c r="G923" i="30"/>
  <c r="G924" i="30"/>
  <c r="G925" i="30"/>
  <c r="G926" i="30"/>
  <c r="G927" i="30"/>
  <c r="G928" i="30"/>
  <c r="G929" i="30"/>
  <c r="G930" i="30"/>
  <c r="G931" i="30"/>
  <c r="G932" i="30"/>
  <c r="G933" i="30"/>
  <c r="G934" i="30"/>
  <c r="G935" i="30"/>
  <c r="G936" i="30"/>
  <c r="G937" i="30"/>
  <c r="G938" i="30"/>
  <c r="G939" i="30"/>
  <c r="G940" i="30"/>
  <c r="G941" i="30"/>
  <c r="G942" i="30"/>
  <c r="G943" i="30"/>
  <c r="G944" i="30"/>
  <c r="G945" i="30"/>
  <c r="G946" i="30"/>
  <c r="G947" i="30"/>
  <c r="G948" i="30"/>
  <c r="G949" i="30"/>
  <c r="G950" i="30"/>
  <c r="G951" i="30"/>
  <c r="G952" i="30"/>
  <c r="G953" i="30"/>
  <c r="G954" i="30"/>
  <c r="G955" i="30"/>
  <c r="G956" i="30"/>
  <c r="G957" i="30"/>
  <c r="G958" i="30"/>
  <c r="G959" i="30"/>
  <c r="G960" i="30"/>
  <c r="G961" i="30"/>
  <c r="G962" i="30"/>
  <c r="G963" i="30"/>
  <c r="G964" i="30"/>
  <c r="G965" i="30"/>
  <c r="G966" i="30"/>
  <c r="G967" i="30"/>
  <c r="G968" i="30"/>
  <c r="G969" i="30"/>
  <c r="G970" i="30"/>
  <c r="G971" i="30"/>
  <c r="G972" i="30"/>
  <c r="G973" i="30"/>
  <c r="G974" i="30"/>
  <c r="G975" i="30"/>
  <c r="G976" i="30"/>
  <c r="G977" i="30"/>
  <c r="G978" i="30"/>
  <c r="G979" i="30"/>
  <c r="G980" i="30"/>
  <c r="G981" i="30"/>
  <c r="G982" i="30"/>
  <c r="G983" i="30"/>
  <c r="G984" i="30"/>
  <c r="G985" i="30"/>
  <c r="G986" i="30"/>
  <c r="G987" i="30"/>
  <c r="G988" i="30"/>
  <c r="G989" i="30"/>
  <c r="G990" i="30"/>
  <c r="G991" i="30"/>
  <c r="G992" i="30"/>
  <c r="G993" i="30"/>
  <c r="G994" i="30"/>
  <c r="G995" i="30"/>
  <c r="G996" i="30"/>
  <c r="G997" i="30"/>
  <c r="G998" i="30"/>
  <c r="G999" i="30"/>
  <c r="G1000" i="30"/>
  <c r="G1001" i="30"/>
  <c r="G1002" i="30"/>
  <c r="G1003" i="30"/>
  <c r="G1004" i="30"/>
  <c r="G1005" i="30"/>
  <c r="G1006" i="30"/>
  <c r="G1007" i="30"/>
  <c r="G1008" i="30"/>
  <c r="G1009" i="30"/>
  <c r="G1010" i="30"/>
  <c r="G1011" i="30"/>
  <c r="G1012" i="30"/>
  <c r="G1013" i="30"/>
  <c r="G1014" i="30"/>
  <c r="G1015" i="30"/>
  <c r="G1016" i="30"/>
  <c r="G1017" i="30"/>
  <c r="G1018" i="30"/>
  <c r="G1019" i="30"/>
  <c r="G1020" i="30"/>
  <c r="G1021" i="30"/>
  <c r="G1022" i="30"/>
  <c r="G1023" i="30"/>
  <c r="G1024" i="30"/>
  <c r="G1025" i="30"/>
  <c r="G1026" i="30"/>
  <c r="G1027" i="30"/>
  <c r="G1028" i="30"/>
  <c r="G1029" i="30"/>
  <c r="G1030" i="30"/>
  <c r="G1031" i="30"/>
  <c r="G1032" i="30"/>
  <c r="G1033" i="30"/>
  <c r="G1034" i="30"/>
  <c r="G1035" i="30"/>
  <c r="G1036" i="30"/>
  <c r="G1037" i="30"/>
  <c r="G1038" i="30"/>
  <c r="G1039" i="30"/>
  <c r="G1040" i="30"/>
  <c r="G1041" i="30"/>
  <c r="G1042" i="30"/>
  <c r="G1043" i="30"/>
  <c r="G1044" i="30"/>
  <c r="G1045" i="30"/>
  <c r="G1046" i="30"/>
  <c r="G1047" i="30"/>
  <c r="G1048" i="30"/>
  <c r="G1049" i="30"/>
  <c r="G1050" i="30"/>
  <c r="G1051" i="30"/>
  <c r="G1052" i="30"/>
  <c r="G1053" i="30"/>
  <c r="G1054" i="30"/>
  <c r="G1055" i="30"/>
  <c r="G1056" i="30"/>
  <c r="G1057" i="30"/>
  <c r="G1058" i="30"/>
  <c r="G1059" i="30"/>
  <c r="G1060" i="30"/>
  <c r="G1061" i="30"/>
  <c r="G1062" i="30"/>
  <c r="G1063" i="30"/>
  <c r="G1064" i="30"/>
  <c r="G1065" i="30"/>
  <c r="G1066" i="30"/>
  <c r="G1067" i="30"/>
  <c r="G1068" i="30"/>
  <c r="G1069" i="30"/>
  <c r="G1070" i="30"/>
  <c r="G1071" i="30"/>
  <c r="G1072" i="30"/>
  <c r="G1073" i="30"/>
  <c r="G1074" i="30"/>
  <c r="G1075" i="30"/>
  <c r="G1076" i="30"/>
  <c r="G1077" i="30"/>
  <c r="G1078" i="30"/>
  <c r="G1079" i="30"/>
  <c r="G1080" i="30"/>
  <c r="G1081" i="30"/>
  <c r="G1082" i="30"/>
  <c r="G1083" i="30"/>
  <c r="G1084" i="30"/>
  <c r="G1085" i="30"/>
  <c r="G1086" i="30"/>
  <c r="G1087" i="30"/>
  <c r="G1088" i="30"/>
  <c r="G1089" i="30"/>
  <c r="G1090" i="30"/>
  <c r="G1091" i="30"/>
  <c r="G1092" i="30"/>
  <c r="G1093" i="30"/>
  <c r="G1094" i="30"/>
  <c r="G1095" i="30"/>
  <c r="G1096" i="30"/>
  <c r="G1097" i="30"/>
  <c r="G1098" i="30"/>
  <c r="G1099" i="30"/>
  <c r="G1100" i="30"/>
  <c r="G1101" i="30"/>
  <c r="G1102" i="30"/>
  <c r="G1103" i="30"/>
  <c r="G1104" i="30"/>
  <c r="G1105" i="30"/>
  <c r="G1106" i="30"/>
  <c r="G1107" i="30"/>
  <c r="G1108" i="30"/>
  <c r="G1109" i="30"/>
  <c r="G1110" i="30"/>
  <c r="G1111" i="30"/>
  <c r="G1112" i="30"/>
  <c r="G1113" i="30"/>
  <c r="G1114" i="30"/>
  <c r="G1115" i="30"/>
  <c r="G1116" i="30"/>
  <c r="G1117" i="30"/>
  <c r="G1118" i="30"/>
  <c r="G1119" i="30"/>
  <c r="G1120" i="30"/>
  <c r="G1121" i="30"/>
  <c r="G1122" i="30"/>
  <c r="G1123" i="30"/>
  <c r="G1124" i="30"/>
  <c r="G1125" i="30"/>
  <c r="G1126" i="30"/>
  <c r="G1127" i="30"/>
  <c r="G1128" i="30"/>
  <c r="G1129" i="30"/>
  <c r="G1130" i="30"/>
  <c r="G1131" i="30"/>
  <c r="G1132" i="30"/>
  <c r="G1133" i="30"/>
  <c r="G1134" i="30"/>
  <c r="G1135" i="30"/>
  <c r="G1136" i="30"/>
  <c r="G1137" i="30"/>
  <c r="G1138" i="30"/>
  <c r="G1139" i="30"/>
  <c r="G1140" i="30"/>
  <c r="G1141" i="30"/>
  <c r="G1142" i="30"/>
  <c r="G1143" i="30"/>
  <c r="G1144" i="30"/>
  <c r="G1145" i="30"/>
  <c r="G1146" i="30"/>
  <c r="G1147" i="30"/>
  <c r="G1148" i="30"/>
  <c r="G1149" i="30"/>
  <c r="G1150" i="30"/>
  <c r="G1151" i="30"/>
  <c r="G1152" i="30"/>
  <c r="G1153" i="30"/>
  <c r="G1154" i="30"/>
  <c r="G1155" i="30"/>
  <c r="G1156" i="30"/>
  <c r="G1157" i="30"/>
  <c r="G1158" i="30"/>
  <c r="G1159" i="30"/>
  <c r="G1160" i="30"/>
  <c r="G1161" i="30"/>
  <c r="G1162" i="30"/>
  <c r="G1163" i="30"/>
  <c r="G1164" i="30"/>
  <c r="G1165" i="30"/>
  <c r="G1166" i="30"/>
  <c r="G1167" i="30"/>
  <c r="G1168" i="30"/>
  <c r="G1169" i="30"/>
  <c r="G1170" i="30"/>
  <c r="G1171" i="30"/>
  <c r="G1172" i="30"/>
  <c r="G1173" i="30"/>
  <c r="G1174" i="30"/>
  <c r="G1175" i="30"/>
  <c r="G1176" i="30"/>
  <c r="G1177" i="30"/>
  <c r="G1178" i="30"/>
  <c r="G1179" i="30"/>
  <c r="G1180" i="30"/>
  <c r="G1181" i="30"/>
  <c r="G1182" i="30"/>
  <c r="G1183" i="30"/>
  <c r="G1184" i="30"/>
  <c r="G1185" i="30"/>
  <c r="G1186" i="30"/>
  <c r="G1187" i="30"/>
  <c r="G1188" i="30"/>
  <c r="G1189" i="30"/>
  <c r="G1190" i="30"/>
  <c r="G1191" i="30"/>
  <c r="G1192" i="30"/>
  <c r="G1193" i="30"/>
  <c r="G1194" i="30"/>
  <c r="G1195" i="30"/>
  <c r="G1196" i="30"/>
  <c r="G1197" i="30"/>
  <c r="G1198" i="30"/>
  <c r="G1199" i="30"/>
  <c r="G1200" i="30"/>
  <c r="G1201" i="30"/>
  <c r="G1202" i="30"/>
  <c r="G1203" i="30"/>
  <c r="G1204" i="30"/>
  <c r="G1205" i="30"/>
  <c r="G1206" i="30"/>
  <c r="G1207" i="30"/>
  <c r="G1208" i="30"/>
  <c r="G1209" i="30"/>
  <c r="G1210" i="30"/>
  <c r="G1211" i="30"/>
  <c r="G1212" i="30"/>
  <c r="G1213" i="30"/>
  <c r="G1214" i="30"/>
  <c r="G1215" i="30"/>
  <c r="G1216" i="30"/>
  <c r="G1217" i="30"/>
  <c r="G1218" i="30"/>
  <c r="G1219" i="30"/>
  <c r="G1220" i="30"/>
  <c r="G1221" i="30"/>
  <c r="G1222" i="30"/>
  <c r="G1223" i="30"/>
  <c r="G1224" i="30"/>
  <c r="G1225" i="30"/>
  <c r="G1226" i="30"/>
  <c r="G1227" i="30"/>
  <c r="G1228" i="30"/>
  <c r="G1229" i="30"/>
  <c r="G1230" i="30"/>
  <c r="G1231" i="30"/>
  <c r="G1232" i="30"/>
  <c r="G1233" i="30"/>
  <c r="G1234" i="30"/>
  <c r="G1235" i="30"/>
  <c r="G1236" i="30"/>
  <c r="G1237" i="30"/>
  <c r="G1238" i="30"/>
  <c r="G1239" i="30"/>
  <c r="G1240" i="30"/>
  <c r="G1241" i="30"/>
  <c r="G1242" i="30"/>
  <c r="G1243" i="30"/>
  <c r="G1244" i="30"/>
  <c r="G1245" i="30"/>
  <c r="G1246" i="30"/>
  <c r="G1247" i="30"/>
  <c r="G1248" i="30"/>
  <c r="G1249" i="30"/>
  <c r="G1250" i="30"/>
  <c r="G1251" i="30"/>
  <c r="G1252" i="30"/>
  <c r="G1253" i="30"/>
  <c r="G1254" i="30"/>
  <c r="G1255" i="30"/>
  <c r="G1256" i="30"/>
  <c r="G1257" i="30"/>
  <c r="G1258" i="30"/>
  <c r="G1259" i="30"/>
  <c r="G1260" i="30"/>
  <c r="G1261" i="30"/>
  <c r="G1262" i="30"/>
  <c r="G1263" i="30"/>
  <c r="G1264" i="30"/>
  <c r="G1265" i="30"/>
  <c r="G1266" i="30"/>
  <c r="G1267" i="30"/>
  <c r="G1268" i="30"/>
  <c r="G1269" i="30"/>
  <c r="G1270" i="30"/>
  <c r="G1271" i="30"/>
  <c r="G1272" i="30"/>
  <c r="G1273" i="30"/>
  <c r="G1274" i="30"/>
  <c r="G1275" i="30"/>
  <c r="G1276" i="30"/>
  <c r="G1277" i="30"/>
  <c r="G1278" i="30"/>
  <c r="G1279" i="30"/>
  <c r="G1280" i="30"/>
  <c r="G1281" i="30"/>
  <c r="G1282" i="30"/>
  <c r="G1283" i="30"/>
  <c r="G1284" i="30"/>
  <c r="G1285" i="30"/>
  <c r="G1286" i="30"/>
  <c r="G1287" i="30"/>
  <c r="G1288" i="30"/>
  <c r="G1289" i="30"/>
  <c r="G1290" i="30"/>
  <c r="G1291" i="30"/>
  <c r="G1292" i="30"/>
  <c r="G1293" i="30"/>
  <c r="G1294" i="30"/>
  <c r="G1295" i="30"/>
  <c r="G1296" i="30"/>
  <c r="G1297" i="30"/>
  <c r="G1298" i="30"/>
  <c r="G1299" i="30"/>
  <c r="G1300" i="30"/>
  <c r="G1301" i="30"/>
  <c r="G1302" i="30"/>
  <c r="G1303" i="30"/>
  <c r="G1304" i="30"/>
  <c r="G1305" i="30"/>
  <c r="G1306" i="30"/>
  <c r="G1307" i="30"/>
  <c r="G955" i="37"/>
  <c r="G956" i="37"/>
  <c r="G957" i="37"/>
  <c r="G958" i="37"/>
  <c r="G959" i="37"/>
  <c r="G960" i="37"/>
  <c r="G961" i="37"/>
  <c r="G962" i="37"/>
  <c r="G963" i="37"/>
  <c r="G964" i="37"/>
  <c r="G965" i="37"/>
  <c r="G966" i="37"/>
  <c r="G900" i="43"/>
  <c r="G901" i="43"/>
  <c r="G902" i="43"/>
  <c r="G903" i="43"/>
  <c r="G904" i="43"/>
  <c r="G905" i="43"/>
  <c r="G906" i="43"/>
  <c r="G907" i="43"/>
  <c r="G908" i="43"/>
  <c r="G909" i="43"/>
  <c r="G910" i="43"/>
  <c r="G911" i="43"/>
  <c r="G912" i="43"/>
  <c r="G913" i="43"/>
  <c r="G914" i="43"/>
  <c r="C20" i="48"/>
  <c r="AC20" i="48"/>
  <c r="G1314" i="16"/>
  <c r="G1315" i="16"/>
  <c r="G1316" i="16"/>
  <c r="G1317" i="16"/>
  <c r="G1318" i="16"/>
  <c r="G1319" i="16"/>
  <c r="G1320" i="16"/>
  <c r="G1321" i="16"/>
  <c r="G985" i="9"/>
  <c r="G986" i="9"/>
  <c r="G987" i="9"/>
  <c r="G988" i="9"/>
  <c r="G989" i="9"/>
  <c r="G990" i="9"/>
  <c r="G991" i="9"/>
  <c r="G992" i="9"/>
  <c r="G993" i="9"/>
  <c r="G994" i="9"/>
  <c r="G933" i="24"/>
  <c r="G934" i="24"/>
  <c r="G935" i="24"/>
  <c r="G936" i="24"/>
  <c r="G937" i="24"/>
  <c r="G938" i="24"/>
  <c r="G939" i="24"/>
  <c r="G940" i="24"/>
  <c r="G1016" i="13"/>
  <c r="G1017" i="13"/>
  <c r="G1018" i="13"/>
  <c r="G1019" i="13"/>
  <c r="G1020" i="13"/>
  <c r="G1021" i="13"/>
  <c r="G1022" i="13"/>
  <c r="G1023" i="13"/>
  <c r="G1024" i="13"/>
  <c r="G1025" i="13"/>
  <c r="G1026" i="13"/>
  <c r="G1027" i="13"/>
  <c r="G1028" i="13"/>
  <c r="G1029" i="13"/>
  <c r="G1030" i="13"/>
  <c r="G1031" i="13"/>
  <c r="G1032" i="13"/>
  <c r="G967" i="37"/>
  <c r="G968" i="37"/>
  <c r="G969" i="37"/>
  <c r="G970" i="37"/>
  <c r="G971" i="37"/>
  <c r="G972" i="37"/>
  <c r="G973" i="37"/>
  <c r="G974" i="37"/>
  <c r="G981" i="37"/>
  <c r="G982" i="37"/>
  <c r="G983" i="37"/>
  <c r="G984" i="37"/>
  <c r="G985" i="37"/>
  <c r="G986" i="37"/>
  <c r="G987" i="37"/>
  <c r="G988" i="37"/>
  <c r="G989" i="37"/>
  <c r="G990" i="37"/>
  <c r="G991" i="37"/>
  <c r="G992" i="37"/>
  <c r="G993" i="37"/>
  <c r="G994" i="37"/>
  <c r="G995" i="37"/>
  <c r="G996" i="37"/>
  <c r="G997" i="37"/>
  <c r="G998" i="37"/>
  <c r="G999" i="37"/>
  <c r="G1000" i="37"/>
  <c r="G1001" i="37"/>
  <c r="G1002" i="37"/>
  <c r="G1003" i="37"/>
  <c r="G1004" i="37"/>
  <c r="G1005" i="37"/>
  <c r="G1006" i="37"/>
  <c r="G1007" i="37"/>
  <c r="G1008" i="37"/>
  <c r="G1009" i="37"/>
  <c r="G1010" i="37"/>
  <c r="G1011" i="37"/>
  <c r="G1012" i="37"/>
  <c r="G1013" i="37"/>
  <c r="G1014" i="37"/>
  <c r="G1015" i="37"/>
  <c r="G1016" i="37"/>
  <c r="G1017" i="37"/>
  <c r="G1018" i="37"/>
  <c r="G1019" i="37"/>
  <c r="G1020" i="37"/>
  <c r="G1021" i="37"/>
  <c r="G1022" i="37"/>
  <c r="G1023" i="37"/>
  <c r="G1024" i="37"/>
  <c r="G1025" i="37"/>
  <c r="G1026" i="37"/>
  <c r="G1027" i="37"/>
  <c r="G1028" i="37"/>
  <c r="G1029" i="37"/>
  <c r="G1030" i="37"/>
  <c r="G1031" i="37"/>
  <c r="G1032" i="37"/>
  <c r="G1033" i="37"/>
  <c r="G1034" i="37"/>
  <c r="G1035" i="37"/>
  <c r="G1036" i="37"/>
  <c r="G1037" i="37"/>
  <c r="G1038" i="37"/>
  <c r="G1039" i="37"/>
  <c r="G1040" i="37"/>
  <c r="G1041" i="37"/>
  <c r="G1042" i="37"/>
  <c r="G1043" i="37"/>
  <c r="G1044" i="37"/>
  <c r="G1045" i="37"/>
  <c r="G1046" i="37"/>
  <c r="G1047" i="37"/>
  <c r="G1048" i="37"/>
  <c r="G1049" i="37"/>
  <c r="G1050" i="37"/>
  <c r="G1051" i="37"/>
  <c r="G1052" i="37"/>
  <c r="G1053" i="37"/>
  <c r="G1054" i="37"/>
  <c r="G1055" i="37"/>
  <c r="G1056" i="37"/>
  <c r="G1057" i="37"/>
  <c r="G1058" i="37"/>
  <c r="G1059" i="37"/>
  <c r="G1060" i="37"/>
  <c r="G1061" i="37"/>
  <c r="G1062" i="37"/>
  <c r="G1063" i="37"/>
  <c r="G1064" i="37"/>
  <c r="G1065" i="37"/>
  <c r="G1066" i="37"/>
  <c r="G1067" i="37"/>
  <c r="G1068" i="37"/>
  <c r="G1069" i="37"/>
  <c r="G1070" i="37"/>
  <c r="G1071" i="37"/>
  <c r="G1072" i="37"/>
  <c r="G1073" i="37"/>
  <c r="G1074" i="37"/>
  <c r="G1075" i="37"/>
  <c r="G1076" i="37"/>
  <c r="G1077" i="37"/>
  <c r="G1078" i="37"/>
  <c r="G1079" i="37"/>
  <c r="G1080" i="37"/>
  <c r="G1081" i="37"/>
  <c r="G1082" i="37"/>
  <c r="G1083" i="37"/>
  <c r="G1084" i="37"/>
  <c r="G1085" i="37"/>
  <c r="G1086" i="37"/>
  <c r="G1087" i="37"/>
  <c r="G1088" i="37"/>
  <c r="G1089" i="37"/>
  <c r="G1090" i="37"/>
  <c r="G1091" i="37"/>
  <c r="G1092" i="37"/>
  <c r="G1093" i="37"/>
  <c r="G1094" i="37"/>
  <c r="G1095" i="37"/>
  <c r="G1096" i="37"/>
  <c r="G1097" i="37"/>
  <c r="G1098" i="37"/>
  <c r="G1099" i="37"/>
  <c r="G1100" i="37"/>
  <c r="G1101" i="37"/>
  <c r="G1102" i="37"/>
  <c r="G1103" i="37"/>
  <c r="G1104" i="37"/>
  <c r="G1105" i="37"/>
  <c r="G1106" i="37"/>
  <c r="G1107" i="37"/>
  <c r="G1108" i="37"/>
  <c r="G1109" i="37"/>
  <c r="G1110" i="37"/>
  <c r="G1111" i="37"/>
  <c r="G1112" i="37"/>
  <c r="G1113" i="37"/>
  <c r="G1114" i="37"/>
  <c r="G1115" i="37"/>
  <c r="G1116" i="37"/>
  <c r="G1117" i="37"/>
  <c r="G1118" i="37"/>
  <c r="G1119" i="37"/>
  <c r="G1120" i="37"/>
  <c r="G1121" i="37"/>
  <c r="G1122" i="37"/>
  <c r="G1123" i="37"/>
  <c r="G1124" i="37"/>
  <c r="G1125" i="37"/>
  <c r="G1126" i="37"/>
  <c r="G1127" i="37"/>
  <c r="G1128" i="37"/>
  <c r="G1129" i="37"/>
  <c r="G1130" i="37"/>
  <c r="G1131" i="37"/>
  <c r="G1132" i="37"/>
  <c r="G1133" i="37"/>
  <c r="G1134" i="37"/>
  <c r="G1135" i="37"/>
  <c r="G1136" i="37"/>
  <c r="G1137" i="37"/>
  <c r="G1138" i="37"/>
  <c r="G1139" i="37"/>
  <c r="G1140" i="37"/>
  <c r="G1141" i="37"/>
  <c r="G1142" i="37"/>
  <c r="G1143" i="37"/>
  <c r="G1144" i="37"/>
  <c r="G1145" i="37"/>
  <c r="G1146" i="37"/>
  <c r="G1147" i="37"/>
  <c r="G1148" i="37"/>
  <c r="G1149" i="37"/>
  <c r="G1150" i="37"/>
  <c r="G1151" i="37"/>
  <c r="G1152" i="37"/>
  <c r="G1153" i="37"/>
  <c r="G1154" i="37"/>
  <c r="G1155" i="37"/>
  <c r="G1156" i="37"/>
  <c r="G1157" i="37"/>
  <c r="G1158" i="37"/>
  <c r="G1159" i="37"/>
  <c r="G1160" i="37"/>
  <c r="G1161" i="37"/>
  <c r="G1162" i="37"/>
  <c r="G1163" i="37"/>
  <c r="G1164" i="37"/>
  <c r="G1165" i="37"/>
  <c r="G1166" i="37"/>
  <c r="G1167" i="37"/>
  <c r="G1168" i="37"/>
  <c r="G1169" i="37"/>
  <c r="G1170" i="37"/>
  <c r="G1171" i="37"/>
  <c r="G1172" i="37"/>
  <c r="G1173" i="37"/>
  <c r="G1174" i="37"/>
  <c r="G1175" i="37"/>
  <c r="G1176" i="37"/>
  <c r="G1177" i="37"/>
  <c r="G1178" i="37"/>
  <c r="G1179" i="37"/>
  <c r="G1180" i="37"/>
  <c r="G1181" i="37"/>
  <c r="G1182" i="37"/>
  <c r="G1183" i="37"/>
  <c r="G1184" i="37"/>
  <c r="G1185" i="37"/>
  <c r="G1186" i="37"/>
  <c r="G1187" i="37"/>
  <c r="G1188" i="37"/>
  <c r="G1189" i="37"/>
  <c r="G1190" i="37"/>
  <c r="G1191" i="37"/>
  <c r="G1192" i="37"/>
  <c r="G1193" i="37"/>
  <c r="G1194" i="37"/>
  <c r="G1195" i="37"/>
  <c r="G1196" i="37"/>
  <c r="G1197" i="37"/>
  <c r="G1198" i="37"/>
  <c r="G1199" i="37"/>
  <c r="G1200" i="37"/>
  <c r="G1201" i="37"/>
  <c r="G1202" i="37"/>
  <c r="G1203" i="37"/>
  <c r="G1204" i="37"/>
  <c r="G1205" i="37"/>
  <c r="G1206" i="37"/>
  <c r="G1207" i="37"/>
  <c r="G1208" i="37"/>
  <c r="G1209" i="37"/>
  <c r="G1210" i="37"/>
  <c r="G1211" i="37"/>
  <c r="G1212" i="37"/>
  <c r="G1213" i="37"/>
  <c r="G1214" i="37"/>
  <c r="G1215" i="37"/>
  <c r="G1216" i="37"/>
  <c r="G1217" i="37"/>
  <c r="G1218" i="37"/>
  <c r="G1219" i="37"/>
  <c r="G1220" i="37"/>
  <c r="G1221" i="37"/>
  <c r="G1222" i="37"/>
  <c r="G1223" i="37"/>
  <c r="G1224" i="37"/>
  <c r="G1225" i="37"/>
  <c r="G1226" i="37"/>
  <c r="G1227" i="37"/>
  <c r="G1228" i="37"/>
  <c r="G1229" i="37"/>
  <c r="G1230" i="37"/>
  <c r="G1231" i="37"/>
  <c r="G1232" i="37"/>
  <c r="G1233" i="37"/>
  <c r="G1234" i="37"/>
  <c r="G1235" i="37"/>
  <c r="G1236" i="37"/>
  <c r="G1237" i="37"/>
  <c r="G1238" i="37"/>
  <c r="G1239" i="37"/>
  <c r="G1240" i="37"/>
  <c r="G1241" i="37"/>
  <c r="G1242" i="37"/>
  <c r="G1243" i="37"/>
  <c r="G1244" i="37"/>
  <c r="G1245" i="37"/>
  <c r="G1246" i="37"/>
  <c r="G1247" i="37"/>
  <c r="G1248" i="37"/>
  <c r="G1249" i="37"/>
  <c r="G1250" i="37"/>
  <c r="G1251" i="37"/>
  <c r="G1252" i="37"/>
  <c r="G1253" i="37"/>
  <c r="G1254" i="37"/>
  <c r="G1255" i="37"/>
  <c r="G1256" i="37"/>
  <c r="G1257" i="37"/>
  <c r="G1258" i="37"/>
  <c r="G1259" i="37"/>
  <c r="G1260" i="37"/>
  <c r="G1261" i="37"/>
  <c r="G1262" i="37"/>
  <c r="G1263" i="37"/>
  <c r="G1264" i="37"/>
  <c r="G1265" i="37"/>
  <c r="G1266" i="37"/>
  <c r="G1267" i="37"/>
  <c r="G1268" i="37"/>
  <c r="G1269" i="37"/>
  <c r="G1270" i="37"/>
  <c r="G1271" i="37"/>
  <c r="G1272" i="37"/>
  <c r="G1273" i="37"/>
  <c r="G1274" i="37"/>
  <c r="G1275" i="37"/>
  <c r="G1276" i="37"/>
  <c r="G1277" i="37"/>
  <c r="G1278" i="37"/>
  <c r="G1279" i="37"/>
  <c r="G1280" i="37"/>
  <c r="G1281" i="37"/>
  <c r="G1282" i="37"/>
  <c r="G1283" i="37"/>
  <c r="G1284" i="37"/>
  <c r="G1285" i="37"/>
  <c r="G1286" i="37"/>
  <c r="G1287" i="37"/>
  <c r="G1288" i="37"/>
  <c r="G1289" i="37"/>
  <c r="G1290" i="37"/>
  <c r="G1291" i="37"/>
  <c r="G1292" i="37"/>
  <c r="G1293" i="37"/>
  <c r="G1294" i="37"/>
  <c r="G1295" i="37"/>
  <c r="G1296" i="37"/>
  <c r="G1297" i="37"/>
  <c r="G1298" i="37"/>
  <c r="G1299" i="37"/>
  <c r="G1300" i="37"/>
  <c r="G1301" i="37"/>
  <c r="G1302" i="37"/>
  <c r="G1303" i="37"/>
  <c r="G1304" i="37"/>
  <c r="G1305" i="37"/>
  <c r="G1306" i="37"/>
  <c r="G1307" i="37"/>
  <c r="G1308" i="37"/>
  <c r="G1309" i="37"/>
  <c r="G942" i="26"/>
  <c r="G943" i="26"/>
  <c r="G944" i="26"/>
  <c r="G945" i="26"/>
  <c r="G946" i="26"/>
  <c r="G947" i="26"/>
  <c r="G948" i="26"/>
  <c r="G949" i="26"/>
  <c r="G950" i="26"/>
  <c r="G951" i="26"/>
  <c r="G952" i="26"/>
  <c r="G953" i="26"/>
  <c r="G954" i="26"/>
  <c r="G955" i="26"/>
  <c r="G956" i="26"/>
  <c r="G957" i="26"/>
  <c r="G958" i="26"/>
  <c r="G959" i="26"/>
  <c r="G960" i="26"/>
  <c r="G961" i="26"/>
  <c r="G962" i="26"/>
  <c r="G963" i="26"/>
  <c r="G964" i="26"/>
  <c r="G965" i="26"/>
  <c r="G966" i="26"/>
  <c r="G967" i="26"/>
  <c r="G968" i="26"/>
  <c r="G969" i="26"/>
  <c r="G970" i="26"/>
  <c r="G971" i="26"/>
  <c r="G972" i="26"/>
  <c r="G973" i="26"/>
  <c r="G974" i="26"/>
  <c r="G975" i="26"/>
  <c r="G976" i="26"/>
  <c r="G977" i="26"/>
  <c r="G978" i="26"/>
  <c r="G979" i="26"/>
  <c r="G980" i="26"/>
  <c r="G981" i="26"/>
  <c r="G982" i="26"/>
  <c r="G983" i="26"/>
  <c r="G984" i="26"/>
  <c r="G985" i="26"/>
  <c r="G986" i="26"/>
  <c r="G987" i="26"/>
  <c r="G988" i="26"/>
  <c r="G989" i="26"/>
  <c r="G990" i="26"/>
  <c r="G991" i="26"/>
  <c r="G992" i="26"/>
  <c r="G993" i="26"/>
  <c r="G994" i="26"/>
  <c r="G995" i="26"/>
  <c r="G996" i="26"/>
  <c r="G997" i="26"/>
  <c r="G998" i="26"/>
  <c r="G999" i="26"/>
  <c r="G1000" i="26"/>
  <c r="G1001" i="26"/>
  <c r="G1002" i="26"/>
  <c r="G1003" i="26"/>
  <c r="G1004" i="26"/>
  <c r="G1005" i="26"/>
  <c r="G1006" i="26"/>
  <c r="G1007" i="26"/>
  <c r="G1008" i="26"/>
  <c r="G1009" i="26"/>
  <c r="G1010" i="26"/>
  <c r="G1011" i="26"/>
  <c r="G1012" i="26"/>
  <c r="G1013" i="26"/>
  <c r="G1014" i="26"/>
  <c r="G1015" i="26"/>
  <c r="G1016" i="26"/>
  <c r="G1017" i="26"/>
  <c r="G1018" i="26"/>
  <c r="G1019" i="26"/>
  <c r="G1020" i="26"/>
  <c r="G1021" i="26"/>
  <c r="G1022" i="26"/>
  <c r="G1023" i="26"/>
  <c r="G1024" i="26"/>
  <c r="G1025" i="26"/>
  <c r="G1026" i="26"/>
  <c r="G1027" i="26"/>
  <c r="G1028" i="26"/>
  <c r="G1029" i="26"/>
  <c r="G1030" i="26"/>
  <c r="G1031" i="26"/>
  <c r="G1032" i="26"/>
  <c r="G1033" i="26"/>
  <c r="G1034" i="26"/>
  <c r="G1035" i="26"/>
  <c r="G1036" i="26"/>
  <c r="G1037" i="26"/>
  <c r="G1038" i="26"/>
  <c r="G1039" i="26"/>
  <c r="G1040" i="26"/>
  <c r="G1041" i="26"/>
  <c r="G1042" i="26"/>
  <c r="G1043" i="26"/>
  <c r="G1044" i="26"/>
  <c r="G1045" i="26"/>
  <c r="G1046" i="26"/>
  <c r="G1047" i="26"/>
  <c r="G1048" i="26"/>
  <c r="G1049" i="26"/>
  <c r="G1050" i="26"/>
  <c r="G1051" i="26"/>
  <c r="G1052" i="26"/>
  <c r="G1053" i="26"/>
  <c r="G1054" i="26"/>
  <c r="G1055" i="26"/>
  <c r="G1056" i="26"/>
  <c r="G1057" i="26"/>
  <c r="G1058" i="26"/>
  <c r="G1059" i="26"/>
  <c r="G1060" i="26"/>
  <c r="G1061" i="26"/>
  <c r="G1062" i="26"/>
  <c r="G1063" i="26"/>
  <c r="G1064" i="26"/>
  <c r="G1065" i="26"/>
  <c r="G1066" i="26"/>
  <c r="G1067" i="26"/>
  <c r="G1068" i="26"/>
  <c r="G1069" i="26"/>
  <c r="G1070" i="26"/>
  <c r="G1071" i="26"/>
  <c r="G1072" i="26"/>
  <c r="G1073" i="26"/>
  <c r="G1074" i="26"/>
  <c r="G1075" i="26"/>
  <c r="G1076" i="26"/>
  <c r="G1077" i="26"/>
  <c r="G1078" i="26"/>
  <c r="G1079" i="26"/>
  <c r="G1080" i="26"/>
  <c r="G1081" i="26"/>
  <c r="G1082" i="26"/>
  <c r="G1083" i="26"/>
  <c r="G1084" i="26"/>
  <c r="G1085" i="26"/>
  <c r="G1086" i="26"/>
  <c r="G1087" i="26"/>
  <c r="G1088" i="26"/>
  <c r="G1089" i="26"/>
  <c r="G1090" i="26"/>
  <c r="G1091" i="26"/>
  <c r="G1092" i="26"/>
  <c r="G1093" i="26"/>
  <c r="G1094" i="26"/>
  <c r="G1095" i="26"/>
  <c r="G1096" i="26"/>
  <c r="G1097" i="26"/>
  <c r="G1098" i="26"/>
  <c r="G1099" i="26"/>
  <c r="G1100" i="26"/>
  <c r="G1101" i="26"/>
  <c r="G1102" i="26"/>
  <c r="G1103" i="26"/>
  <c r="G1104" i="26"/>
  <c r="G1105" i="26"/>
  <c r="G1106" i="26"/>
  <c r="G1107" i="26"/>
  <c r="G1108" i="26"/>
  <c r="G1109" i="26"/>
  <c r="G1110" i="26"/>
  <c r="G1111" i="26"/>
  <c r="G1112" i="26"/>
  <c r="G1113" i="26"/>
  <c r="G1114" i="26"/>
  <c r="G1115" i="26"/>
  <c r="G1116" i="26"/>
  <c r="G1117" i="26"/>
  <c r="G1118" i="26"/>
  <c r="G1119" i="26"/>
  <c r="G1120" i="26"/>
  <c r="G1121" i="26"/>
  <c r="G1122" i="26"/>
  <c r="G1123" i="26"/>
  <c r="G1124" i="26"/>
  <c r="G1125" i="26"/>
  <c r="G1126" i="26"/>
  <c r="G1127" i="26"/>
  <c r="G1128" i="26"/>
  <c r="G1129" i="26"/>
  <c r="G1130" i="26"/>
  <c r="G1131" i="26"/>
  <c r="G1132" i="26"/>
  <c r="G1133" i="26"/>
  <c r="G1134" i="26"/>
  <c r="G1135" i="26"/>
  <c r="G1136" i="26"/>
  <c r="G1137" i="26"/>
  <c r="G1138" i="26"/>
  <c r="G1139" i="26"/>
  <c r="G1140" i="26"/>
  <c r="G1141" i="26"/>
  <c r="G1142" i="26"/>
  <c r="G1143" i="26"/>
  <c r="G1144" i="26"/>
  <c r="G1145" i="26"/>
  <c r="G1146" i="26"/>
  <c r="G1147" i="26"/>
  <c r="G1148" i="26"/>
  <c r="G1149" i="26"/>
  <c r="G1150" i="26"/>
  <c r="G1151" i="26"/>
  <c r="G1152" i="26"/>
  <c r="G1153" i="26"/>
  <c r="G1154" i="26"/>
  <c r="G1155" i="26"/>
  <c r="G1156" i="26"/>
  <c r="G1157" i="26"/>
  <c r="G1158" i="26"/>
  <c r="G1159" i="26"/>
  <c r="G1160" i="26"/>
  <c r="G1161" i="26"/>
  <c r="G1162" i="26"/>
  <c r="G1163" i="26"/>
  <c r="G1164" i="26"/>
  <c r="G1165" i="26"/>
  <c r="G1166" i="26"/>
  <c r="G1167" i="26"/>
  <c r="G1168" i="26"/>
  <c r="G1169" i="26"/>
  <c r="G1170" i="26"/>
  <c r="G1171" i="26"/>
  <c r="G1172" i="26"/>
  <c r="G1173" i="26"/>
  <c r="G1174" i="26"/>
  <c r="G1175" i="26"/>
  <c r="G1176" i="26"/>
  <c r="G1177" i="26"/>
  <c r="G1178" i="26"/>
  <c r="G1179" i="26"/>
  <c r="G1180" i="26"/>
  <c r="G1181" i="26"/>
  <c r="G1182" i="26"/>
  <c r="G1183" i="26"/>
  <c r="G1184" i="26"/>
  <c r="G1185" i="26"/>
  <c r="G1186" i="26"/>
  <c r="G1187" i="26"/>
  <c r="G1188" i="26"/>
  <c r="G1189" i="26"/>
  <c r="G1190" i="26"/>
  <c r="G1191" i="26"/>
  <c r="G1192" i="26"/>
  <c r="G1193" i="26"/>
  <c r="G1194" i="26"/>
  <c r="G1195" i="26"/>
  <c r="G1196" i="26"/>
  <c r="G1197" i="26"/>
  <c r="G1198" i="26"/>
  <c r="G1199" i="26"/>
  <c r="G1200" i="26"/>
  <c r="G1201" i="26"/>
  <c r="G1202" i="26"/>
  <c r="G1203" i="26"/>
  <c r="G1204" i="26"/>
  <c r="G1205" i="26"/>
  <c r="G1206" i="26"/>
  <c r="G1207" i="26"/>
  <c r="G1208" i="26"/>
  <c r="G1209" i="26"/>
  <c r="G1210" i="26"/>
  <c r="G1211" i="26"/>
  <c r="G1212" i="26"/>
  <c r="G1213" i="26"/>
  <c r="G1214" i="26"/>
  <c r="G1215" i="26"/>
  <c r="G1216" i="26"/>
  <c r="G1217" i="26"/>
  <c r="G1218" i="26"/>
  <c r="G1219" i="26"/>
  <c r="G1220" i="26"/>
  <c r="G1221" i="26"/>
  <c r="G1222" i="26"/>
  <c r="G1223" i="26"/>
  <c r="G1224" i="26"/>
  <c r="G1225" i="26"/>
  <c r="G1226" i="26"/>
  <c r="G1227" i="26"/>
  <c r="G1228" i="26"/>
  <c r="G1229" i="26"/>
  <c r="G1230" i="26"/>
  <c r="G1231" i="26"/>
  <c r="G1232" i="26"/>
  <c r="G1233" i="26"/>
  <c r="G1234" i="26"/>
  <c r="G1235" i="26"/>
  <c r="G1236" i="26"/>
  <c r="G1237" i="26"/>
  <c r="G1238" i="26"/>
  <c r="G1239" i="26"/>
  <c r="G1240" i="26"/>
  <c r="G1241" i="26"/>
  <c r="G1242" i="26"/>
  <c r="G1243" i="26"/>
  <c r="G1244" i="26"/>
  <c r="G1245" i="26"/>
  <c r="G1246" i="26"/>
  <c r="G1247" i="26"/>
  <c r="G1248" i="26"/>
  <c r="G1249" i="26"/>
  <c r="G1250" i="26"/>
  <c r="G1251" i="26"/>
  <c r="G1252" i="26"/>
  <c r="G1253" i="26"/>
  <c r="G1254" i="26"/>
  <c r="G1255" i="26"/>
  <c r="G1256" i="26"/>
  <c r="G1257" i="26"/>
  <c r="G1258" i="26"/>
  <c r="G1259" i="26"/>
  <c r="G1260" i="26"/>
  <c r="G1261" i="26"/>
  <c r="G1262" i="26"/>
  <c r="G1263" i="26"/>
  <c r="G1264" i="26"/>
  <c r="G1265" i="26"/>
  <c r="G1266" i="26"/>
  <c r="G1267" i="26"/>
  <c r="G1268" i="26"/>
  <c r="G1269" i="26"/>
  <c r="G1270" i="26"/>
  <c r="G1271" i="26"/>
  <c r="G1272" i="26"/>
  <c r="G1273" i="26"/>
  <c r="G1274" i="26"/>
  <c r="G1275" i="26"/>
  <c r="G1276" i="26"/>
  <c r="G1277" i="26"/>
  <c r="G1278" i="26"/>
  <c r="G1279" i="26"/>
  <c r="G1280" i="26"/>
  <c r="G1281" i="26"/>
  <c r="G1282" i="26"/>
  <c r="G1283" i="26"/>
  <c r="G1284" i="26"/>
  <c r="G1285" i="26"/>
  <c r="G1286" i="26"/>
  <c r="G1287" i="26"/>
  <c r="G1288" i="26"/>
  <c r="G1289" i="26"/>
  <c r="G1290" i="26"/>
  <c r="G1291" i="26"/>
  <c r="G1292" i="26"/>
  <c r="G1293" i="26"/>
  <c r="G1294" i="26"/>
  <c r="G1295" i="26"/>
  <c r="G1296" i="26"/>
  <c r="G1297" i="26"/>
  <c r="G1298" i="26"/>
  <c r="G1299" i="26"/>
  <c r="G1300" i="26"/>
  <c r="G1301" i="26"/>
  <c r="G1302" i="26"/>
  <c r="G1303" i="26"/>
  <c r="G1304" i="26"/>
  <c r="G1305" i="26"/>
  <c r="G1306" i="26"/>
  <c r="G1307" i="26"/>
  <c r="G1308" i="26"/>
  <c r="C34" i="48"/>
  <c r="AC34" i="48"/>
  <c r="G1308" i="30"/>
  <c r="G1309" i="30"/>
  <c r="G1310" i="30"/>
  <c r="G1311" i="30"/>
  <c r="G1312" i="30"/>
  <c r="G1313" i="30"/>
  <c r="G1314" i="30"/>
  <c r="G1315" i="30"/>
  <c r="G1316" i="30"/>
  <c r="G915" i="43"/>
  <c r="G916" i="43"/>
  <c r="G917" i="43"/>
  <c r="G918" i="43"/>
  <c r="G919" i="43"/>
  <c r="G920" i="43"/>
  <c r="G921" i="43"/>
  <c r="G922" i="43"/>
  <c r="G923" i="43"/>
  <c r="G995" i="9"/>
  <c r="G996" i="9"/>
  <c r="G997" i="9"/>
  <c r="G998" i="9"/>
  <c r="G999" i="9"/>
  <c r="G1000" i="9"/>
  <c r="G1001" i="9"/>
  <c r="G1002" i="9"/>
  <c r="G1003" i="9"/>
  <c r="G1004" i="9"/>
  <c r="G1005" i="9"/>
  <c r="G1006" i="9"/>
  <c r="G941" i="24"/>
  <c r="G942" i="24"/>
  <c r="G943" i="24"/>
  <c r="G944" i="24"/>
  <c r="G945" i="24"/>
  <c r="G946" i="24"/>
  <c r="G947" i="24"/>
  <c r="G948" i="24"/>
  <c r="G1033" i="13"/>
  <c r="G1034" i="13"/>
  <c r="G1035" i="13"/>
  <c r="G1036" i="13"/>
  <c r="G1037" i="13"/>
  <c r="G1038" i="13"/>
  <c r="G1039" i="13"/>
  <c r="G1040" i="13"/>
  <c r="G1041" i="13"/>
  <c r="G1042" i="13"/>
  <c r="G1043" i="13"/>
  <c r="G1044" i="13"/>
  <c r="G1045" i="13"/>
  <c r="G1046" i="13"/>
  <c r="G1047" i="13"/>
  <c r="G1048" i="13"/>
  <c r="G1049" i="13"/>
  <c r="G1050" i="13"/>
  <c r="G1051" i="13"/>
  <c r="G1052" i="13"/>
  <c r="G1053" i="13"/>
  <c r="G1054" i="13"/>
  <c r="G1055" i="13"/>
  <c r="G1056" i="13"/>
  <c r="G1057" i="13"/>
  <c r="G1058" i="13"/>
  <c r="G1059" i="13"/>
  <c r="G1060" i="13"/>
  <c r="G1061" i="13"/>
  <c r="G1062" i="13"/>
  <c r="G1063" i="13"/>
  <c r="G1064" i="13"/>
  <c r="G1065" i="13"/>
  <c r="C41" i="48"/>
  <c r="AC41" i="48"/>
  <c r="G1310" i="37"/>
  <c r="G1311" i="37"/>
  <c r="G1312" i="37"/>
  <c r="G1313" i="37"/>
  <c r="G1314" i="37"/>
  <c r="G1315" i="37"/>
  <c r="G1316" i="37"/>
  <c r="G1317" i="37"/>
  <c r="G1318" i="37"/>
  <c r="G1319" i="37"/>
  <c r="G1320" i="37"/>
  <c r="G1321" i="37"/>
  <c r="G1322" i="37"/>
  <c r="G1323" i="37"/>
  <c r="G1324" i="37"/>
  <c r="G1325" i="37"/>
  <c r="G1326" i="37"/>
  <c r="G1327" i="37"/>
  <c r="G1328" i="37"/>
  <c r="G1329" i="37"/>
  <c r="G1330" i="37"/>
  <c r="G1331" i="37"/>
  <c r="G1332" i="37"/>
  <c r="G1333" i="37"/>
  <c r="G1334" i="37"/>
  <c r="G1335" i="37"/>
  <c r="G1336" i="37"/>
  <c r="G1337" i="37"/>
  <c r="G1338" i="37"/>
  <c r="G1339" i="37"/>
  <c r="G1340" i="37"/>
  <c r="G1341" i="37"/>
  <c r="G1342" i="37"/>
  <c r="G1343" i="37"/>
  <c r="G1344" i="37"/>
  <c r="G1345" i="37"/>
  <c r="G1346" i="37"/>
  <c r="G1347" i="37"/>
  <c r="G1348" i="37"/>
  <c r="G1349" i="37"/>
  <c r="G1350" i="37"/>
  <c r="G1351" i="37"/>
  <c r="G1352" i="37"/>
  <c r="G1353" i="37"/>
  <c r="G1354" i="37"/>
  <c r="G1355" i="37"/>
  <c r="G1356" i="37"/>
  <c r="G1357" i="37"/>
  <c r="G1358" i="37"/>
  <c r="G1359" i="37"/>
  <c r="G1360" i="37"/>
  <c r="G1361" i="37"/>
  <c r="G1362" i="37"/>
  <c r="G1363" i="37"/>
  <c r="G1364" i="37"/>
  <c r="G1365" i="37"/>
  <c r="G1366" i="37"/>
  <c r="G1367" i="37"/>
  <c r="G1368" i="37"/>
  <c r="G1369" i="37"/>
  <c r="G1370" i="37"/>
  <c r="G1371" i="37"/>
  <c r="G1372" i="37"/>
  <c r="G1373" i="37"/>
  <c r="G1374" i="37"/>
  <c r="C30" i="48"/>
  <c r="AC30" i="48"/>
  <c r="G1309" i="26"/>
  <c r="G924" i="43"/>
  <c r="G925" i="43"/>
  <c r="G930" i="43"/>
  <c r="G931" i="43"/>
  <c r="G932" i="43"/>
  <c r="G933" i="43"/>
  <c r="G934" i="43"/>
  <c r="G935" i="43"/>
  <c r="G936" i="43"/>
  <c r="G937" i="43"/>
  <c r="G938" i="43"/>
  <c r="G939" i="43"/>
  <c r="G940" i="43"/>
  <c r="G941" i="43"/>
  <c r="G942" i="43"/>
  <c r="G943" i="43"/>
  <c r="G944" i="43"/>
  <c r="G945" i="43"/>
  <c r="G946" i="43"/>
  <c r="G947" i="43"/>
  <c r="G948" i="43"/>
  <c r="G949" i="43"/>
  <c r="G950" i="43"/>
  <c r="G951" i="43"/>
  <c r="G952" i="43"/>
  <c r="G953" i="43"/>
  <c r="G954" i="43"/>
  <c r="G955" i="43"/>
  <c r="G956" i="43"/>
  <c r="G957" i="43"/>
  <c r="G958" i="43"/>
  <c r="G959" i="43"/>
  <c r="G960" i="43"/>
  <c r="G961" i="43"/>
  <c r="G962" i="43"/>
  <c r="G963" i="43"/>
  <c r="G964" i="43"/>
  <c r="G965" i="43"/>
  <c r="G966" i="43"/>
  <c r="G967" i="43"/>
  <c r="G968" i="43"/>
  <c r="G969" i="43"/>
  <c r="G970" i="43"/>
  <c r="G971" i="43"/>
  <c r="G972" i="43"/>
  <c r="G973" i="43"/>
  <c r="G974" i="43"/>
  <c r="G975" i="43"/>
  <c r="G976" i="43"/>
  <c r="G977" i="43"/>
  <c r="G978" i="43"/>
  <c r="G979" i="43"/>
  <c r="G980" i="43"/>
  <c r="G981" i="43"/>
  <c r="G982" i="43"/>
  <c r="G983" i="43"/>
  <c r="G984" i="43"/>
  <c r="G985" i="43"/>
  <c r="G986" i="43"/>
  <c r="G987" i="43"/>
  <c r="G988" i="43"/>
  <c r="G989" i="43"/>
  <c r="G990" i="43"/>
  <c r="G991" i="43"/>
  <c r="G992" i="43"/>
  <c r="G993" i="43"/>
  <c r="G994" i="43"/>
  <c r="G995" i="43"/>
  <c r="G996" i="43"/>
  <c r="G997" i="43"/>
  <c r="G998" i="43"/>
  <c r="G999" i="43"/>
  <c r="G1000" i="43"/>
  <c r="G1001" i="43"/>
  <c r="G1002" i="43"/>
  <c r="G1003" i="43"/>
  <c r="G1004" i="43"/>
  <c r="G1005" i="43"/>
  <c r="G1006" i="43"/>
  <c r="G1007" i="43"/>
  <c r="G1008" i="43"/>
  <c r="G1009" i="43"/>
  <c r="G1010" i="43"/>
  <c r="G1011" i="43"/>
  <c r="G1012" i="43"/>
  <c r="G1013" i="43"/>
  <c r="G1014" i="43"/>
  <c r="G1015" i="43"/>
  <c r="G1016" i="43"/>
  <c r="G1017" i="43"/>
  <c r="G1018" i="43"/>
  <c r="G1019" i="43"/>
  <c r="G1020" i="43"/>
  <c r="G1021" i="43"/>
  <c r="G1022" i="43"/>
  <c r="G1023" i="43"/>
  <c r="G1024" i="43"/>
  <c r="G1025" i="43"/>
  <c r="G1026" i="43"/>
  <c r="G1027" i="43"/>
  <c r="G1028" i="43"/>
  <c r="G1029" i="43"/>
  <c r="G1030" i="43"/>
  <c r="G1031" i="43"/>
  <c r="G1032" i="43"/>
  <c r="G1033" i="43"/>
  <c r="G1034" i="43"/>
  <c r="G1035" i="43"/>
  <c r="G1036" i="43"/>
  <c r="G1037" i="43"/>
  <c r="G1038" i="43"/>
  <c r="G1039" i="43"/>
  <c r="G1040" i="43"/>
  <c r="G1041" i="43"/>
  <c r="G1042" i="43"/>
  <c r="G1043" i="43"/>
  <c r="G1044" i="43"/>
  <c r="G1045" i="43"/>
  <c r="G1046" i="43"/>
  <c r="G1047" i="43"/>
  <c r="G1048" i="43"/>
  <c r="G1049" i="43"/>
  <c r="G1050" i="43"/>
  <c r="G1051" i="43"/>
  <c r="G1052" i="43"/>
  <c r="G1053" i="43"/>
  <c r="G1054" i="43"/>
  <c r="G1055" i="43"/>
  <c r="G1056" i="43"/>
  <c r="G1057" i="43"/>
  <c r="G1058" i="43"/>
  <c r="G1059" i="43"/>
  <c r="G1060" i="43"/>
  <c r="G1061" i="43"/>
  <c r="G1062" i="43"/>
  <c r="G1063" i="43"/>
  <c r="G1064" i="43"/>
  <c r="G1065" i="43"/>
  <c r="G1066" i="43"/>
  <c r="G1067" i="43"/>
  <c r="G1068" i="43"/>
  <c r="G1069" i="43"/>
  <c r="G1070" i="43"/>
  <c r="G1071" i="43"/>
  <c r="G1072" i="43"/>
  <c r="G1073" i="43"/>
  <c r="G1074" i="43"/>
  <c r="G1075" i="43"/>
  <c r="G1076" i="43"/>
  <c r="G1077" i="43"/>
  <c r="G1078" i="43"/>
  <c r="G1079" i="43"/>
  <c r="G1080" i="43"/>
  <c r="G1081" i="43"/>
  <c r="G1082" i="43"/>
  <c r="G1083" i="43"/>
  <c r="G1084" i="43"/>
  <c r="G1085" i="43"/>
  <c r="G1086" i="43"/>
  <c r="G1087" i="43"/>
  <c r="G1088" i="43"/>
  <c r="G1089" i="43"/>
  <c r="G1090" i="43"/>
  <c r="G1091" i="43"/>
  <c r="G1092" i="43"/>
  <c r="G1093" i="43"/>
  <c r="G1094" i="43"/>
  <c r="G1095" i="43"/>
  <c r="G1096" i="43"/>
  <c r="G1097" i="43"/>
  <c r="G1098" i="43"/>
  <c r="G1099" i="43"/>
  <c r="G1100" i="43"/>
  <c r="G1101" i="43"/>
  <c r="G1102" i="43"/>
  <c r="G1103" i="43"/>
  <c r="G1104" i="43"/>
  <c r="G1105" i="43"/>
  <c r="G1106" i="43"/>
  <c r="G1107" i="43"/>
  <c r="G1108" i="43"/>
  <c r="G1109" i="43"/>
  <c r="G1110" i="43"/>
  <c r="G1111" i="43"/>
  <c r="G1112" i="43"/>
  <c r="G1113" i="43"/>
  <c r="G1114" i="43"/>
  <c r="G1115" i="43"/>
  <c r="G1116" i="43"/>
  <c r="G1117" i="43"/>
  <c r="G1118" i="43"/>
  <c r="G1119" i="43"/>
  <c r="G1120" i="43"/>
  <c r="G1121" i="43"/>
  <c r="G1122" i="43"/>
  <c r="G1123" i="43"/>
  <c r="G1124" i="43"/>
  <c r="G1125" i="43"/>
  <c r="G1126" i="43"/>
  <c r="G1127" i="43"/>
  <c r="G1128" i="43"/>
  <c r="G1129" i="43"/>
  <c r="G1130" i="43"/>
  <c r="G1131" i="43"/>
  <c r="G1132" i="43"/>
  <c r="G1133" i="43"/>
  <c r="G1134" i="43"/>
  <c r="G1135" i="43"/>
  <c r="G1136" i="43"/>
  <c r="G1137" i="43"/>
  <c r="G1138" i="43"/>
  <c r="G1139" i="43"/>
  <c r="G1140" i="43"/>
  <c r="G1141" i="43"/>
  <c r="G1142" i="43"/>
  <c r="G1143" i="43"/>
  <c r="G1144" i="43"/>
  <c r="G1145" i="43"/>
  <c r="G1146" i="43"/>
  <c r="G1147" i="43"/>
  <c r="G1148" i="43"/>
  <c r="G1149" i="43"/>
  <c r="G1150" i="43"/>
  <c r="G1151" i="43"/>
  <c r="G1152" i="43"/>
  <c r="G1153" i="43"/>
  <c r="G1154" i="43"/>
  <c r="G1155" i="43"/>
  <c r="G1156" i="43"/>
  <c r="G1157" i="43"/>
  <c r="G1158" i="43"/>
  <c r="G1159" i="43"/>
  <c r="G1160" i="43"/>
  <c r="G1161" i="43"/>
  <c r="G1162" i="43"/>
  <c r="G1163" i="43"/>
  <c r="G1164" i="43"/>
  <c r="G1165" i="43"/>
  <c r="G1166" i="43"/>
  <c r="G1167" i="43"/>
  <c r="G1168" i="43"/>
  <c r="G1169" i="43"/>
  <c r="G1170" i="43"/>
  <c r="G1171" i="43"/>
  <c r="G1172" i="43"/>
  <c r="G1173" i="43"/>
  <c r="G1174" i="43"/>
  <c r="G1175" i="43"/>
  <c r="G1176" i="43"/>
  <c r="G1177" i="43"/>
  <c r="G1178" i="43"/>
  <c r="G1179" i="43"/>
  <c r="G1180" i="43"/>
  <c r="G1181" i="43"/>
  <c r="G1182" i="43"/>
  <c r="G1183" i="43"/>
  <c r="G1184" i="43"/>
  <c r="G1185" i="43"/>
  <c r="G1186" i="43"/>
  <c r="G1187" i="43"/>
  <c r="G1188" i="43"/>
  <c r="G1189" i="43"/>
  <c r="G1190" i="43"/>
  <c r="G1191" i="43"/>
  <c r="G1192" i="43"/>
  <c r="G1193" i="43"/>
  <c r="G1194" i="43"/>
  <c r="G1195" i="43"/>
  <c r="G1196" i="43"/>
  <c r="G1197" i="43"/>
  <c r="G1198" i="43"/>
  <c r="G1199" i="43"/>
  <c r="G1200" i="43"/>
  <c r="G1201" i="43"/>
  <c r="G1202" i="43"/>
  <c r="G1203" i="43"/>
  <c r="G1204" i="43"/>
  <c r="G1205" i="43"/>
  <c r="G1206" i="43"/>
  <c r="G1207" i="43"/>
  <c r="G1208" i="43"/>
  <c r="G1209" i="43"/>
  <c r="G1210" i="43"/>
  <c r="G1211" i="43"/>
  <c r="G1212" i="43"/>
  <c r="G1213" i="43"/>
  <c r="G1214" i="43"/>
  <c r="G1215" i="43"/>
  <c r="G1216" i="43"/>
  <c r="G1217" i="43"/>
  <c r="G1218" i="43"/>
  <c r="G1219" i="43"/>
  <c r="G1220" i="43"/>
  <c r="G1221" i="43"/>
  <c r="G1222" i="43"/>
  <c r="G1223" i="43"/>
  <c r="G1224" i="43"/>
  <c r="G1225" i="43"/>
  <c r="G1226" i="43"/>
  <c r="G1227" i="43"/>
  <c r="G1228" i="43"/>
  <c r="G1229" i="43"/>
  <c r="G1230" i="43"/>
  <c r="G1231" i="43"/>
  <c r="G1232" i="43"/>
  <c r="G1233" i="43"/>
  <c r="G1234" i="43"/>
  <c r="G1235" i="43"/>
  <c r="G1236" i="43"/>
  <c r="G1237" i="43"/>
  <c r="G1238" i="43"/>
  <c r="G1239" i="43"/>
  <c r="G1240" i="43"/>
  <c r="G1241" i="43"/>
  <c r="G1242" i="43"/>
  <c r="G1243" i="43"/>
  <c r="G1244" i="43"/>
  <c r="G1245" i="43"/>
  <c r="G1246" i="43"/>
  <c r="G1247" i="43"/>
  <c r="G1248" i="43"/>
  <c r="G1249" i="43"/>
  <c r="G1250" i="43"/>
  <c r="G1251" i="43"/>
  <c r="G1252" i="43"/>
  <c r="G1253" i="43"/>
  <c r="G1254" i="43"/>
  <c r="G1255" i="43"/>
  <c r="G1256" i="43"/>
  <c r="G1257" i="43"/>
  <c r="G1258" i="43"/>
  <c r="G1259" i="43"/>
  <c r="G1260" i="43"/>
  <c r="G1261" i="43"/>
  <c r="G1262" i="43"/>
  <c r="G1263" i="43"/>
  <c r="G1264" i="43"/>
  <c r="G1265" i="43"/>
  <c r="G1266" i="43"/>
  <c r="G1267" i="43"/>
  <c r="G1268" i="43"/>
  <c r="G1269" i="43"/>
  <c r="G1270" i="43"/>
  <c r="G1271" i="43"/>
  <c r="G1272" i="43"/>
  <c r="G1273" i="43"/>
  <c r="G1274" i="43"/>
  <c r="G1275" i="43"/>
  <c r="G1276" i="43"/>
  <c r="G1277" i="43"/>
  <c r="G1278" i="43"/>
  <c r="G1279" i="43"/>
  <c r="G1280" i="43"/>
  <c r="G1281" i="43"/>
  <c r="G1282" i="43"/>
  <c r="G1283" i="43"/>
  <c r="G1284" i="43"/>
  <c r="G1285" i="43"/>
  <c r="G1286" i="43"/>
  <c r="G1287" i="43"/>
  <c r="G1288" i="43"/>
  <c r="G1289" i="43"/>
  <c r="G1290" i="43"/>
  <c r="G1291" i="43"/>
  <c r="G1292" i="43"/>
  <c r="G1293" i="43"/>
  <c r="G1294" i="43"/>
  <c r="G1295" i="43"/>
  <c r="G1296" i="43"/>
  <c r="G1297" i="43"/>
  <c r="G1298" i="43"/>
  <c r="G1299" i="43"/>
  <c r="G1300" i="43"/>
  <c r="G1301" i="43"/>
  <c r="G1302" i="43"/>
  <c r="G1303" i="43"/>
  <c r="G1304" i="43"/>
  <c r="G1305" i="43"/>
  <c r="G1306" i="43"/>
  <c r="G1307" i="43"/>
  <c r="G1308" i="43"/>
  <c r="G1309" i="43"/>
  <c r="G1310" i="43"/>
  <c r="G1311" i="43"/>
  <c r="C46" i="48"/>
  <c r="AC46" i="48"/>
  <c r="G1312" i="43"/>
  <c r="G1313" i="43"/>
  <c r="G1314" i="43"/>
  <c r="G1315" i="43"/>
  <c r="G1316" i="43"/>
  <c r="G1317" i="43"/>
  <c r="G1318" i="43"/>
  <c r="G1319" i="43"/>
  <c r="G949" i="24"/>
  <c r="G950" i="24"/>
  <c r="G951" i="24"/>
  <c r="G952" i="24"/>
  <c r="G953" i="24"/>
  <c r="G954" i="24"/>
  <c r="G955" i="24"/>
  <c r="G956" i="24"/>
  <c r="G957" i="24"/>
  <c r="G958" i="24"/>
  <c r="G959" i="24"/>
  <c r="G960" i="24"/>
  <c r="G961" i="24"/>
  <c r="G962" i="24"/>
  <c r="G963" i="24"/>
  <c r="G964" i="24"/>
  <c r="G965" i="24"/>
  <c r="G966" i="24"/>
  <c r="G967" i="24"/>
  <c r="G1007" i="9"/>
  <c r="G1008" i="9"/>
  <c r="G1009" i="9"/>
  <c r="G1010" i="9"/>
  <c r="G1011" i="9"/>
  <c r="G1012" i="9"/>
  <c r="G1013" i="9"/>
  <c r="G1014" i="9"/>
  <c r="G1066" i="13"/>
  <c r="G1067" i="13"/>
  <c r="G1068" i="13"/>
  <c r="G1069" i="13"/>
  <c r="G1070" i="13"/>
  <c r="G968" i="24"/>
  <c r="G969" i="24"/>
  <c r="G970" i="24"/>
  <c r="G971" i="24"/>
  <c r="G972" i="24"/>
  <c r="G973" i="24"/>
  <c r="G974" i="24"/>
  <c r="G975" i="24"/>
  <c r="G976" i="24"/>
  <c r="G977" i="24"/>
  <c r="G978" i="24"/>
  <c r="G979" i="24"/>
  <c r="G980" i="24"/>
  <c r="G981" i="24"/>
  <c r="G982" i="24"/>
  <c r="G983" i="24"/>
  <c r="G984" i="24"/>
  <c r="G996" i="24"/>
  <c r="G997" i="24"/>
  <c r="G998" i="24"/>
  <c r="G999" i="24"/>
  <c r="G1000" i="24"/>
  <c r="G1001" i="24"/>
  <c r="G1002" i="24"/>
  <c r="G1003" i="24"/>
  <c r="G1004" i="24"/>
  <c r="G1005" i="24"/>
  <c r="G1006" i="24"/>
  <c r="G1007" i="24"/>
  <c r="G1008" i="24"/>
  <c r="G1009" i="24"/>
  <c r="G1010" i="24"/>
  <c r="G1011" i="24"/>
  <c r="G1012" i="24"/>
  <c r="G1013" i="24"/>
  <c r="G1014" i="24"/>
  <c r="G1015" i="24"/>
  <c r="G1016" i="24"/>
  <c r="G1017" i="24"/>
  <c r="G1018" i="24"/>
  <c r="G1019" i="24"/>
  <c r="G1020" i="24"/>
  <c r="G1021" i="24"/>
  <c r="G1022" i="24"/>
  <c r="G1023" i="24"/>
  <c r="G1024" i="24"/>
  <c r="G1025" i="24"/>
  <c r="G1026" i="24"/>
  <c r="G1027" i="24"/>
  <c r="G1028" i="24"/>
  <c r="G1029" i="24"/>
  <c r="G1030" i="24"/>
  <c r="G1031" i="24"/>
  <c r="G1032" i="24"/>
  <c r="G1033" i="24"/>
  <c r="G1034" i="24"/>
  <c r="G1035" i="24"/>
  <c r="G1036" i="24"/>
  <c r="G1037" i="24"/>
  <c r="G1038" i="24"/>
  <c r="G1039" i="24"/>
  <c r="G1040" i="24"/>
  <c r="G1041" i="24"/>
  <c r="G1042" i="24"/>
  <c r="G1043" i="24"/>
  <c r="G1044" i="24"/>
  <c r="G1045" i="24"/>
  <c r="G1046" i="24"/>
  <c r="G1047" i="24"/>
  <c r="G1048" i="24"/>
  <c r="G1049" i="24"/>
  <c r="G1050" i="24"/>
  <c r="G1051" i="24"/>
  <c r="G1052" i="24"/>
  <c r="G1053" i="24"/>
  <c r="G1054" i="24"/>
  <c r="G1055" i="24"/>
  <c r="G1056" i="24"/>
  <c r="G1057" i="24"/>
  <c r="G1058" i="24"/>
  <c r="G1059" i="24"/>
  <c r="G1060" i="24"/>
  <c r="G1061" i="24"/>
  <c r="G1062" i="24"/>
  <c r="G1063" i="24"/>
  <c r="G1064" i="24"/>
  <c r="G1065" i="24"/>
  <c r="G1066" i="24"/>
  <c r="G1067" i="24"/>
  <c r="G1068" i="24"/>
  <c r="G1069" i="24"/>
  <c r="G1070" i="24"/>
  <c r="G1071" i="24"/>
  <c r="G1072" i="24"/>
  <c r="G1073" i="24"/>
  <c r="G1074" i="24"/>
  <c r="G1075" i="24"/>
  <c r="G1076" i="24"/>
  <c r="G1077" i="24"/>
  <c r="G1078" i="24"/>
  <c r="G1079" i="24"/>
  <c r="G1080" i="24"/>
  <c r="G1081" i="24"/>
  <c r="G1082" i="24"/>
  <c r="G1083" i="24"/>
  <c r="G1084" i="24"/>
  <c r="G1085" i="24"/>
  <c r="G1086" i="24"/>
  <c r="G1087" i="24"/>
  <c r="G1088" i="24"/>
  <c r="G1089" i="24"/>
  <c r="G1090" i="24"/>
  <c r="G1091" i="24"/>
  <c r="G1092" i="24"/>
  <c r="G1093" i="24"/>
  <c r="G1094" i="24"/>
  <c r="G1095" i="24"/>
  <c r="G1096" i="24"/>
  <c r="G1097" i="24"/>
  <c r="G1098" i="24"/>
  <c r="G1099" i="24"/>
  <c r="G1100" i="24"/>
  <c r="G1101" i="24"/>
  <c r="G1102" i="24"/>
  <c r="G1103" i="24"/>
  <c r="G1104" i="24"/>
  <c r="G1105" i="24"/>
  <c r="G1106" i="24"/>
  <c r="G1107" i="24"/>
  <c r="G1108" i="24"/>
  <c r="G1109" i="24"/>
  <c r="G1110" i="24"/>
  <c r="G1111" i="24"/>
  <c r="G1112" i="24"/>
  <c r="G1113" i="24"/>
  <c r="G1114" i="24"/>
  <c r="G1115" i="24"/>
  <c r="G1116" i="24"/>
  <c r="G1117" i="24"/>
  <c r="G1118" i="24"/>
  <c r="G1119" i="24"/>
  <c r="G1120" i="24"/>
  <c r="G1121" i="24"/>
  <c r="G1122" i="24"/>
  <c r="G1123" i="24"/>
  <c r="G1124" i="24"/>
  <c r="G1125" i="24"/>
  <c r="G1126" i="24"/>
  <c r="G1127" i="24"/>
  <c r="G1128" i="24"/>
  <c r="G1129" i="24"/>
  <c r="G1130" i="24"/>
  <c r="G1131" i="24"/>
  <c r="G1132" i="24"/>
  <c r="G1133" i="24"/>
  <c r="G1134" i="24"/>
  <c r="G1135" i="24"/>
  <c r="G1136" i="24"/>
  <c r="G1137" i="24"/>
  <c r="G1138" i="24"/>
  <c r="G1139" i="24"/>
  <c r="G1140" i="24"/>
  <c r="G1141" i="24"/>
  <c r="G1142" i="24"/>
  <c r="G1143" i="24"/>
  <c r="G1144" i="24"/>
  <c r="G1145" i="24"/>
  <c r="G1146" i="24"/>
  <c r="G1147" i="24"/>
  <c r="G1148" i="24"/>
  <c r="G1149" i="24"/>
  <c r="G1150" i="24"/>
  <c r="G1151" i="24"/>
  <c r="G1152" i="24"/>
  <c r="G1153" i="24"/>
  <c r="G1154" i="24"/>
  <c r="G1155" i="24"/>
  <c r="G1156" i="24"/>
  <c r="G1157" i="24"/>
  <c r="G1158" i="24"/>
  <c r="G1159" i="24"/>
  <c r="G1160" i="24"/>
  <c r="G1161" i="24"/>
  <c r="G1162" i="24"/>
  <c r="G1163" i="24"/>
  <c r="G1164" i="24"/>
  <c r="G1165" i="24"/>
  <c r="G1166" i="24"/>
  <c r="G1167" i="24"/>
  <c r="G1168" i="24"/>
  <c r="G1169" i="24"/>
  <c r="G1170" i="24"/>
  <c r="G1171" i="24"/>
  <c r="G1172" i="24"/>
  <c r="G1173" i="24"/>
  <c r="G1174" i="24"/>
  <c r="G1175" i="24"/>
  <c r="G1176" i="24"/>
  <c r="G1177" i="24"/>
  <c r="G1178" i="24"/>
  <c r="G1179" i="24"/>
  <c r="G1180" i="24"/>
  <c r="G1181" i="24"/>
  <c r="G1182" i="24"/>
  <c r="G1183" i="24"/>
  <c r="G1184" i="24"/>
  <c r="G1185" i="24"/>
  <c r="G1186" i="24"/>
  <c r="G1187" i="24"/>
  <c r="G1188" i="24"/>
  <c r="G1189" i="24"/>
  <c r="G1190" i="24"/>
  <c r="G1191" i="24"/>
  <c r="G1192" i="24"/>
  <c r="G1193" i="24"/>
  <c r="G1194" i="24"/>
  <c r="G1195" i="24"/>
  <c r="G1196" i="24"/>
  <c r="G1197" i="24"/>
  <c r="G1198" i="24"/>
  <c r="G1199" i="24"/>
  <c r="G1200" i="24"/>
  <c r="G1201" i="24"/>
  <c r="G1202" i="24"/>
  <c r="G1203" i="24"/>
  <c r="G1204" i="24"/>
  <c r="G1205" i="24"/>
  <c r="G1206" i="24"/>
  <c r="G1207" i="24"/>
  <c r="G1208" i="24"/>
  <c r="G1209" i="24"/>
  <c r="G1210" i="24"/>
  <c r="G1211" i="24"/>
  <c r="G1212" i="24"/>
  <c r="G1213" i="24"/>
  <c r="G1214" i="24"/>
  <c r="G1215" i="24"/>
  <c r="G1216" i="24"/>
  <c r="G1217" i="24"/>
  <c r="G1218" i="24"/>
  <c r="G1219" i="24"/>
  <c r="G1220" i="24"/>
  <c r="G1221" i="24"/>
  <c r="G1222" i="24"/>
  <c r="G1223" i="24"/>
  <c r="G1224" i="24"/>
  <c r="G1225" i="24"/>
  <c r="G1226" i="24"/>
  <c r="G1227" i="24"/>
  <c r="G1228" i="24"/>
  <c r="G1229" i="24"/>
  <c r="G1230" i="24"/>
  <c r="G1231" i="24"/>
  <c r="G1232" i="24"/>
  <c r="G1233" i="24"/>
  <c r="G1234" i="24"/>
  <c r="G1235" i="24"/>
  <c r="G1236" i="24"/>
  <c r="G1237" i="24"/>
  <c r="G1238" i="24"/>
  <c r="G1239" i="24"/>
  <c r="G1240" i="24"/>
  <c r="G1241" i="24"/>
  <c r="G1242" i="24"/>
  <c r="G1243" i="24"/>
  <c r="G1244" i="24"/>
  <c r="G1245" i="24"/>
  <c r="G1246" i="24"/>
  <c r="G1247" i="24"/>
  <c r="G1248" i="24"/>
  <c r="G1249" i="24"/>
  <c r="G1250" i="24"/>
  <c r="G1251" i="24"/>
  <c r="G1252" i="24"/>
  <c r="G1253" i="24"/>
  <c r="G1254" i="24"/>
  <c r="G1255" i="24"/>
  <c r="G1256" i="24"/>
  <c r="G1257" i="24"/>
  <c r="G1258" i="24"/>
  <c r="G1259" i="24"/>
  <c r="G1260" i="24"/>
  <c r="G1261" i="24"/>
  <c r="G1262" i="24"/>
  <c r="G1263" i="24"/>
  <c r="G1264" i="24"/>
  <c r="G1265" i="24"/>
  <c r="G1266" i="24"/>
  <c r="G1267" i="24"/>
  <c r="G1268" i="24"/>
  <c r="G1269" i="24"/>
  <c r="G1270" i="24"/>
  <c r="G1271" i="24"/>
  <c r="G1272" i="24"/>
  <c r="G1273" i="24"/>
  <c r="G1274" i="24"/>
  <c r="G1275" i="24"/>
  <c r="G1276" i="24"/>
  <c r="G1277" i="24"/>
  <c r="G1278" i="24"/>
  <c r="G1279" i="24"/>
  <c r="G1280" i="24"/>
  <c r="G1281" i="24"/>
  <c r="G1282" i="24"/>
  <c r="G1283" i="24"/>
  <c r="G1284" i="24"/>
  <c r="G1285" i="24"/>
  <c r="G1286" i="24"/>
  <c r="G1287" i="24"/>
  <c r="G1288" i="24"/>
  <c r="G1289" i="24"/>
  <c r="G1290" i="24"/>
  <c r="G1291" i="24"/>
  <c r="G1292" i="24"/>
  <c r="G1293" i="24"/>
  <c r="G1294" i="24"/>
  <c r="G1295" i="24"/>
  <c r="G1296" i="24"/>
  <c r="G1297" i="24"/>
  <c r="G1298" i="24"/>
  <c r="G1299" i="24"/>
  <c r="G1300" i="24"/>
  <c r="G1301" i="24"/>
  <c r="G1302" i="24"/>
  <c r="G1303" i="24"/>
  <c r="G1304" i="24"/>
  <c r="G1305" i="24"/>
  <c r="G1306" i="24"/>
  <c r="G1307" i="24"/>
  <c r="G1308" i="24"/>
  <c r="G1309" i="24"/>
  <c r="G1310" i="24"/>
  <c r="G1015" i="9"/>
  <c r="G1016" i="9"/>
  <c r="C28" i="48"/>
  <c r="AC28" i="48"/>
  <c r="G1311" i="24"/>
  <c r="G1312" i="24"/>
  <c r="G1313" i="24"/>
  <c r="G1314" i="24"/>
  <c r="G1315" i="24"/>
  <c r="G1316" i="24"/>
  <c r="G1317" i="24"/>
  <c r="G1318" i="24"/>
  <c r="G1319" i="24"/>
  <c r="G1320" i="24"/>
  <c r="G1071" i="13"/>
  <c r="G1072" i="13"/>
  <c r="G1073" i="13"/>
  <c r="G1074" i="13"/>
  <c r="G1075" i="13"/>
  <c r="G1076" i="13"/>
  <c r="G1077" i="13"/>
  <c r="G1078" i="13"/>
  <c r="G1079" i="13"/>
  <c r="G1080" i="13"/>
  <c r="G1081" i="13"/>
  <c r="G1082" i="13"/>
  <c r="G1083" i="13"/>
  <c r="G1084" i="13"/>
  <c r="G1085" i="13"/>
  <c r="G1086" i="13"/>
  <c r="G1087" i="13"/>
  <c r="G1088" i="13"/>
  <c r="G1089" i="13"/>
  <c r="G1090" i="13"/>
  <c r="G1091" i="13"/>
  <c r="G1092" i="13"/>
  <c r="G1093" i="13"/>
  <c r="G1094" i="13"/>
  <c r="G1095" i="13"/>
  <c r="G1096" i="13"/>
  <c r="G1097" i="13"/>
  <c r="G1098" i="13"/>
  <c r="G1099" i="13"/>
  <c r="G1100" i="13"/>
  <c r="G1101" i="13"/>
  <c r="G1102" i="13"/>
  <c r="G1103" i="13"/>
  <c r="G1104" i="13"/>
  <c r="G1017" i="9"/>
  <c r="G1018" i="9"/>
  <c r="G1019" i="9"/>
  <c r="G1020" i="9"/>
  <c r="G1021" i="9"/>
  <c r="G1022" i="9"/>
  <c r="G1023" i="9"/>
  <c r="G1024" i="9"/>
  <c r="G1025" i="9"/>
  <c r="G1026" i="9"/>
  <c r="G1027" i="9"/>
  <c r="G1028" i="9"/>
  <c r="G1029" i="9"/>
  <c r="G1030" i="9"/>
  <c r="G1031" i="9"/>
  <c r="G1105" i="13"/>
  <c r="G1106" i="13"/>
  <c r="G1107" i="13"/>
  <c r="G1108" i="13"/>
  <c r="G1109" i="13"/>
  <c r="G1110" i="13"/>
  <c r="G1111" i="13"/>
  <c r="G1112" i="13"/>
  <c r="G1113" i="13"/>
  <c r="G1114" i="13"/>
  <c r="G1115" i="13"/>
  <c r="G1116" i="13"/>
  <c r="G1117" i="13"/>
  <c r="G1118" i="13"/>
  <c r="G1119" i="13"/>
  <c r="G1120" i="13"/>
  <c r="G1121" i="13"/>
  <c r="G1122" i="13"/>
  <c r="G1123" i="13"/>
  <c r="G1124" i="13"/>
  <c r="G1125" i="13"/>
  <c r="G1126" i="13"/>
  <c r="G1127" i="13"/>
  <c r="G1128" i="13"/>
  <c r="G1129" i="13"/>
  <c r="G1130" i="13"/>
  <c r="G1131" i="13"/>
  <c r="G1132" i="13"/>
  <c r="G1133" i="13"/>
  <c r="G1134" i="13"/>
  <c r="G1135" i="13"/>
  <c r="G1136" i="13"/>
  <c r="G1137" i="13"/>
  <c r="G1138" i="13"/>
  <c r="G1139" i="13"/>
  <c r="G1140" i="13"/>
  <c r="G1141" i="13"/>
  <c r="G1142" i="13"/>
  <c r="G1143" i="13"/>
  <c r="G1144" i="13"/>
  <c r="G1145" i="13"/>
  <c r="G1146" i="13"/>
  <c r="G1147" i="13"/>
  <c r="G1148" i="13"/>
  <c r="G1149" i="13"/>
  <c r="G1150" i="13"/>
  <c r="G1151" i="13"/>
  <c r="G1152" i="13"/>
  <c r="G1153" i="13"/>
  <c r="G1154" i="13"/>
  <c r="G1155" i="13"/>
  <c r="G1156" i="13"/>
  <c r="G1157" i="13"/>
  <c r="G1158" i="13"/>
  <c r="G1159" i="13"/>
  <c r="G1160" i="13"/>
  <c r="G1161" i="13"/>
  <c r="G1162" i="13"/>
  <c r="G1163" i="13"/>
  <c r="G1164" i="13"/>
  <c r="G1165" i="13"/>
  <c r="G1166" i="13"/>
  <c r="G1167" i="13"/>
  <c r="G1168" i="13"/>
  <c r="G1169" i="13"/>
  <c r="G1170" i="13"/>
  <c r="G1171" i="13"/>
  <c r="G1172" i="13"/>
  <c r="G1173" i="13"/>
  <c r="G1174" i="13"/>
  <c r="G1175" i="13"/>
  <c r="G1176" i="13"/>
  <c r="G1177" i="13"/>
  <c r="G1178" i="13"/>
  <c r="G1179" i="13"/>
  <c r="G1180" i="13"/>
  <c r="G1181" i="13"/>
  <c r="G1182" i="13"/>
  <c r="G1183" i="13"/>
  <c r="G1184" i="13"/>
  <c r="G1185" i="13"/>
  <c r="G1186" i="13"/>
  <c r="G1187" i="13"/>
  <c r="G1188" i="13"/>
  <c r="G1189" i="13"/>
  <c r="G1190" i="13"/>
  <c r="G1191" i="13"/>
  <c r="G1192" i="13"/>
  <c r="G1193" i="13"/>
  <c r="G1194" i="13"/>
  <c r="G1195" i="13"/>
  <c r="G1196" i="13"/>
  <c r="G1197" i="13"/>
  <c r="G1198" i="13"/>
  <c r="G1199" i="13"/>
  <c r="G1200" i="13"/>
  <c r="G1201" i="13"/>
  <c r="G1202" i="13"/>
  <c r="G1203" i="13"/>
  <c r="G1204" i="13"/>
  <c r="G1205" i="13"/>
  <c r="G1206" i="13"/>
  <c r="G1207" i="13"/>
  <c r="G1208" i="13"/>
  <c r="G1209" i="13"/>
  <c r="G1210" i="13"/>
  <c r="G1211" i="13"/>
  <c r="G1212" i="13"/>
  <c r="G1213" i="13"/>
  <c r="G1214" i="13"/>
  <c r="G1215" i="13"/>
  <c r="G1216" i="13"/>
  <c r="G1217" i="13"/>
  <c r="G1218" i="13"/>
  <c r="G1219" i="13"/>
  <c r="G1220" i="13"/>
  <c r="G1221" i="13"/>
  <c r="G1222" i="13"/>
  <c r="G1223" i="13"/>
  <c r="G1224" i="13"/>
  <c r="G1225" i="13"/>
  <c r="G1226" i="13"/>
  <c r="G1227" i="13"/>
  <c r="G1228" i="13"/>
  <c r="G1229" i="13"/>
  <c r="G1230" i="13"/>
  <c r="G1231" i="13"/>
  <c r="G1232" i="13"/>
  <c r="G1233" i="13"/>
  <c r="G1234" i="13"/>
  <c r="G1235" i="13"/>
  <c r="G1236" i="13"/>
  <c r="G1237" i="13"/>
  <c r="G1238" i="13"/>
  <c r="G1239" i="13"/>
  <c r="G1240" i="13"/>
  <c r="G1241" i="13"/>
  <c r="G1242" i="13"/>
  <c r="G1243" i="13"/>
  <c r="G1244" i="13"/>
  <c r="G1245" i="13"/>
  <c r="G1246" i="13"/>
  <c r="G1247" i="13"/>
  <c r="G1248" i="13"/>
  <c r="G1249" i="13"/>
  <c r="G1250" i="13"/>
  <c r="G1251" i="13"/>
  <c r="G1252" i="13"/>
  <c r="G1253" i="13"/>
  <c r="G1254" i="13"/>
  <c r="G1255" i="13"/>
  <c r="G1256" i="13"/>
  <c r="G1257" i="13"/>
  <c r="G1258" i="13"/>
  <c r="G1259" i="13"/>
  <c r="G1260" i="13"/>
  <c r="G1261" i="13"/>
  <c r="G1262" i="13"/>
  <c r="G1263" i="13"/>
  <c r="G1264" i="13"/>
  <c r="G1265" i="13"/>
  <c r="G1266" i="13"/>
  <c r="G1267" i="13"/>
  <c r="G1268" i="13"/>
  <c r="G1269" i="13"/>
  <c r="G1270" i="13"/>
  <c r="G1271" i="13"/>
  <c r="G1272" i="13"/>
  <c r="G1273" i="13"/>
  <c r="G1274" i="13"/>
  <c r="G1275" i="13"/>
  <c r="G1276" i="13"/>
  <c r="G1277" i="13"/>
  <c r="G1278" i="13"/>
  <c r="G1279" i="13"/>
  <c r="G1280" i="13"/>
  <c r="G1281" i="13"/>
  <c r="G1282" i="13"/>
  <c r="G1283" i="13"/>
  <c r="G1284" i="13"/>
  <c r="G1285" i="13"/>
  <c r="G1286" i="13"/>
  <c r="G1287" i="13"/>
  <c r="G1288" i="13"/>
  <c r="G1289" i="13"/>
  <c r="G1290" i="13"/>
  <c r="G1291" i="13"/>
  <c r="G1292" i="13"/>
  <c r="G1293" i="13"/>
  <c r="G1294" i="13"/>
  <c r="G1295" i="13"/>
  <c r="G1296" i="13"/>
  <c r="G1297" i="13"/>
  <c r="G1298" i="13"/>
  <c r="G1299" i="13"/>
  <c r="G1300" i="13"/>
  <c r="G1301" i="13"/>
  <c r="G1302" i="13"/>
  <c r="G1303" i="13"/>
  <c r="G1304" i="13"/>
  <c r="G1032" i="9"/>
  <c r="C16" i="48"/>
  <c r="G1305" i="13"/>
  <c r="G1306" i="13"/>
  <c r="G1307" i="13"/>
  <c r="G1308" i="13"/>
  <c r="G1309" i="13"/>
  <c r="G1310" i="13"/>
  <c r="G1311" i="13"/>
  <c r="G1312" i="13"/>
  <c r="G1313" i="13"/>
  <c r="G1314" i="13"/>
  <c r="G1315" i="13"/>
  <c r="G1033" i="9"/>
  <c r="G1034" i="9"/>
  <c r="AC16" i="48"/>
  <c r="G1035" i="9"/>
  <c r="G1045" i="9"/>
  <c r="G1046" i="9"/>
  <c r="G1047" i="9"/>
  <c r="G1048" i="9"/>
  <c r="G1049" i="9"/>
  <c r="G1050" i="9"/>
  <c r="G1051" i="9"/>
  <c r="G1052" i="9"/>
  <c r="G1053" i="9"/>
  <c r="G1054" i="9"/>
  <c r="G1055" i="9"/>
  <c r="G1056" i="9"/>
  <c r="G1057" i="9"/>
  <c r="G1058" i="9"/>
  <c r="G1059" i="9"/>
  <c r="G1060" i="9"/>
  <c r="G1061" i="9"/>
  <c r="G1062" i="9"/>
  <c r="G1063" i="9"/>
  <c r="G1064" i="9"/>
  <c r="G1065" i="9"/>
  <c r="G1066" i="9"/>
  <c r="G1067" i="9"/>
  <c r="G1068" i="9"/>
  <c r="G1069" i="9"/>
  <c r="G1070" i="9"/>
  <c r="G1071" i="9"/>
  <c r="G1072" i="9"/>
  <c r="G1073" i="9"/>
  <c r="G1074" i="9"/>
  <c r="G1075" i="9"/>
  <c r="G1076" i="9"/>
  <c r="G1077" i="9"/>
  <c r="G1078" i="9"/>
  <c r="G1079" i="9"/>
  <c r="G1080" i="9"/>
  <c r="G1081" i="9"/>
  <c r="G1082" i="9"/>
  <c r="G1083" i="9"/>
  <c r="G1084" i="9"/>
  <c r="G1085" i="9"/>
  <c r="G1086" i="9"/>
  <c r="G1087" i="9"/>
  <c r="G1088" i="9"/>
  <c r="G1089" i="9"/>
  <c r="G1090" i="9"/>
  <c r="G1091" i="9"/>
  <c r="G1092" i="9"/>
  <c r="G1093" i="9"/>
  <c r="G1094" i="9"/>
  <c r="G1095" i="9"/>
  <c r="G1096" i="9"/>
  <c r="G1097" i="9"/>
  <c r="G1098" i="9"/>
  <c r="G1099" i="9"/>
  <c r="G1100" i="9"/>
  <c r="G1101" i="9"/>
  <c r="G1102" i="9"/>
  <c r="G1103" i="9"/>
  <c r="G1104" i="9"/>
  <c r="G1105" i="9"/>
  <c r="G1106" i="9"/>
  <c r="G1107" i="9"/>
  <c r="G1108" i="9"/>
  <c r="G1109" i="9"/>
  <c r="G1110" i="9"/>
  <c r="G1111" i="9"/>
  <c r="G1112" i="9"/>
  <c r="G1113" i="9"/>
  <c r="G1114" i="9"/>
  <c r="G1115" i="9"/>
  <c r="G1116" i="9"/>
  <c r="G1117" i="9"/>
  <c r="G1118" i="9"/>
  <c r="G1119" i="9"/>
  <c r="G1120" i="9"/>
  <c r="G1121" i="9"/>
  <c r="G1122" i="9"/>
  <c r="G1123" i="9"/>
  <c r="G1124" i="9"/>
  <c r="G1125" i="9"/>
  <c r="G1126" i="9"/>
  <c r="G1127" i="9"/>
  <c r="G1128" i="9"/>
  <c r="G1129" i="9"/>
  <c r="G1130" i="9"/>
  <c r="G1131" i="9"/>
  <c r="G1132" i="9"/>
  <c r="G1133" i="9"/>
  <c r="G1134" i="9"/>
  <c r="G1135" i="9"/>
  <c r="G1136" i="9"/>
  <c r="G1137" i="9"/>
  <c r="G1138" i="9"/>
  <c r="G1139" i="9"/>
  <c r="G1140" i="9"/>
  <c r="G1141" i="9"/>
  <c r="G1142" i="9"/>
  <c r="G1143" i="9"/>
  <c r="G1144" i="9"/>
  <c r="G1145" i="9"/>
  <c r="G1146" i="9"/>
  <c r="G1147" i="9"/>
  <c r="G1148" i="9"/>
  <c r="G1149" i="9"/>
  <c r="G1150" i="9"/>
  <c r="G1151" i="9"/>
  <c r="G1152" i="9"/>
  <c r="G1153" i="9"/>
  <c r="G1154" i="9"/>
  <c r="G1155" i="9"/>
  <c r="G1156" i="9"/>
  <c r="G1157" i="9"/>
  <c r="G1158" i="9"/>
  <c r="G1159" i="9"/>
  <c r="G1160" i="9"/>
  <c r="G1161" i="9"/>
  <c r="G1162" i="9"/>
  <c r="G1163" i="9"/>
  <c r="G1164" i="9"/>
  <c r="G1165" i="9"/>
  <c r="G1166" i="9"/>
  <c r="G1167" i="9"/>
  <c r="G1168" i="9"/>
  <c r="G1169" i="9"/>
  <c r="G1170" i="9"/>
  <c r="G1171" i="9"/>
  <c r="G1172" i="9"/>
  <c r="G1173" i="9"/>
  <c r="G1174" i="9"/>
  <c r="G1175" i="9"/>
  <c r="G1176" i="9"/>
  <c r="G1177" i="9"/>
  <c r="G1178" i="9"/>
  <c r="G1179" i="9"/>
  <c r="G1180" i="9"/>
  <c r="G1181" i="9"/>
  <c r="G1182" i="9"/>
  <c r="G1183" i="9"/>
  <c r="G1184" i="9"/>
  <c r="G1185" i="9"/>
  <c r="G1186" i="9"/>
  <c r="G1187" i="9"/>
  <c r="G1188" i="9"/>
  <c r="G1189" i="9"/>
  <c r="G1190" i="9"/>
  <c r="G1191" i="9"/>
  <c r="G1192" i="9"/>
  <c r="G1193" i="9"/>
  <c r="G1194" i="9"/>
  <c r="G1195" i="9"/>
  <c r="G1196" i="9"/>
  <c r="G1197" i="9"/>
  <c r="G1198" i="9"/>
  <c r="G1199" i="9"/>
  <c r="G1200" i="9"/>
  <c r="G1201" i="9"/>
  <c r="G1202" i="9"/>
  <c r="G1203" i="9"/>
  <c r="G1204" i="9"/>
  <c r="G1205" i="9"/>
  <c r="G1206" i="9"/>
  <c r="G1207" i="9"/>
  <c r="G1208" i="9"/>
  <c r="G1209" i="9"/>
  <c r="G1210" i="9"/>
  <c r="G1211" i="9"/>
  <c r="G1212" i="9"/>
  <c r="G1213" i="9"/>
  <c r="G1214" i="9"/>
  <c r="G1215" i="9"/>
  <c r="G1216" i="9"/>
  <c r="G1217" i="9"/>
  <c r="G1218" i="9"/>
  <c r="G1219" i="9"/>
  <c r="G1220" i="9"/>
  <c r="G1221" i="9"/>
  <c r="G1222" i="9"/>
  <c r="G1223" i="9"/>
  <c r="G1224" i="9"/>
  <c r="G1225" i="9"/>
  <c r="G1226" i="9"/>
  <c r="G1227" i="9"/>
  <c r="G1228" i="9"/>
  <c r="G1229" i="9"/>
  <c r="G1230" i="9"/>
  <c r="G1231" i="9"/>
  <c r="G1232" i="9"/>
  <c r="G1233" i="9"/>
  <c r="G1234" i="9"/>
  <c r="G1235" i="9"/>
  <c r="G1236" i="9"/>
  <c r="G1237" i="9"/>
  <c r="G1238" i="9"/>
  <c r="G1239" i="9"/>
  <c r="G1240" i="9"/>
  <c r="G1241" i="9"/>
  <c r="G1242" i="9"/>
  <c r="G1243" i="9"/>
  <c r="G1244" i="9"/>
  <c r="G1245" i="9"/>
  <c r="G1246" i="9"/>
  <c r="G1247" i="9"/>
  <c r="G1248" i="9"/>
  <c r="G1249" i="9"/>
  <c r="G1250" i="9"/>
  <c r="G1251" i="9"/>
  <c r="G1252" i="9"/>
  <c r="G1253" i="9"/>
  <c r="G1254" i="9"/>
  <c r="G1255" i="9"/>
  <c r="G1256" i="9"/>
  <c r="G1257" i="9"/>
  <c r="G1258" i="9"/>
  <c r="G1259" i="9"/>
  <c r="G1260" i="9"/>
  <c r="G1261" i="9"/>
  <c r="G1262" i="9"/>
  <c r="G1263" i="9"/>
  <c r="G1264" i="9"/>
  <c r="G1265" i="9"/>
  <c r="G1266" i="9"/>
  <c r="G1267" i="9"/>
  <c r="G1268" i="9"/>
  <c r="G1269" i="9"/>
  <c r="G1270" i="9"/>
  <c r="G1271" i="9"/>
  <c r="G1272" i="9"/>
  <c r="G1273" i="9"/>
  <c r="G1274" i="9"/>
  <c r="G1275" i="9"/>
  <c r="G1276" i="9"/>
  <c r="G1277" i="9"/>
  <c r="G1278" i="9"/>
  <c r="G1279" i="9"/>
  <c r="G1280" i="9"/>
  <c r="G1281" i="9"/>
  <c r="G1282" i="9"/>
  <c r="G1283" i="9"/>
  <c r="G1284" i="9"/>
  <c r="G1285" i="9"/>
  <c r="G1286" i="9"/>
  <c r="G1287" i="9"/>
  <c r="G1288" i="9"/>
  <c r="G1289" i="9"/>
  <c r="G1290" i="9"/>
  <c r="G1291" i="9"/>
  <c r="G1292" i="9"/>
  <c r="G1293" i="9"/>
  <c r="G1294" i="9"/>
  <c r="G1295" i="9"/>
  <c r="G1296" i="9"/>
  <c r="G1297" i="9"/>
  <c r="G1298" i="9"/>
  <c r="G1299" i="9"/>
  <c r="G1300" i="9"/>
  <c r="G1301" i="9"/>
  <c r="G1302" i="9"/>
  <c r="G1303" i="9"/>
  <c r="G1304" i="9"/>
  <c r="G1305" i="9"/>
  <c r="G1306" i="9"/>
  <c r="G1307" i="9"/>
  <c r="G1308" i="9"/>
  <c r="G1309" i="9"/>
  <c r="G1310" i="9"/>
  <c r="C12" i="48"/>
  <c r="G1311" i="9"/>
  <c r="G1312" i="9"/>
  <c r="G1313" i="9"/>
  <c r="G1314" i="9"/>
  <c r="G1315" i="9"/>
  <c r="G1316" i="9"/>
  <c r="G1317" i="9"/>
  <c r="G1318" i="9"/>
  <c r="G1319" i="9"/>
  <c r="G1320" i="9"/>
  <c r="G1321" i="9"/>
  <c r="G1322" i="9"/>
  <c r="G1323" i="9"/>
  <c r="G1324" i="9"/>
  <c r="G1325" i="9"/>
  <c r="G1326" i="9"/>
  <c r="AC12" i="48"/>
  <c r="C53" i="48"/>
  <c r="L902" i="14"/>
  <c r="L930" i="41"/>
  <c r="M958" i="7"/>
  <c r="L956" i="7"/>
  <c r="M956" i="7"/>
  <c r="K949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75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POR IND. GG.</t>
        </r>
      </text>
    </comment>
    <comment ref="B27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CARTA N° 302-2019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126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CARTA 006-2018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646" authorId="0" shapeId="0" xr:uid="{F32B2724-A2A3-470B-9DA4-1BF9DCFE5F19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multa de s/200.00 soles, sanción que se efectúa debido a que usted hizo caso omiso al comunicado enviado por el consejo de administración de cerrar los puestos el día 24 de noviembre a horas 2:30 de la tarde por motivo de las obras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170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POR LA SESION DEL 22-01-19</t>
        </r>
      </text>
    </comment>
    <comment ref="B182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POR LA SESION DEL 22-01-19</t>
        </r>
      </text>
    </comment>
    <comment ref="B224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POR LA SESION DEL 22-01-19</t>
        </r>
      </text>
    </comment>
    <comment ref="B245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POR LA SESION DEL 22-01-19</t>
        </r>
      </text>
    </comment>
    <comment ref="B542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 xml:space="preserve">Autor:
SESION DEL 30-06-21 SE ACORDO DESCONTARLE EL 50% ES DECIR EL TOTAL DEL CONSUMO DE LUZ DEL MES DE ABRIL - CARTA N° 210-2021
</t>
        </r>
      </text>
    </comment>
    <comment ref="E559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DEL 11 DE JUNIO AL 30 DE JUNIO , SE COBRO POR 20 DIAS 
</t>
        </r>
      </text>
    </comment>
    <comment ref="F564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DEL 11 DE JUNIO AL 30 DE JUNIO , SE COBRO POR 20 DIAS 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4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DE PAPA RELLENA A BAZAR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  <author>Primero De Mayo</author>
  </authors>
  <commentList>
    <comment ref="E7" authorId="0" shapeId="0" xr:uid="{00000000-0006-0000-0D00-000001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DEBIO PAGAR 97.5
</t>
        </r>
      </text>
    </comment>
    <comment ref="F472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DEUDA - TARJETA</t>
        </r>
      </text>
    </comment>
    <comment ref="F473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DEUDA - TARJETA</t>
        </r>
      </text>
    </comment>
    <comment ref="F480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DEUDA - TARJETA</t>
        </r>
      </text>
    </comment>
    <comment ref="D616" authorId="0" shapeId="0" xr:uid="{52A50390-AFF5-494D-9D3C-DFB046C56B6C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sancion que se efectua debido a que usted no presenta ningun documento de informacion o pidiendo permiso tales como cambio de giro o instalacion de gas. </t>
        </r>
      </text>
    </comment>
    <comment ref="D624" authorId="0" shapeId="0" xr:uid="{450AE84D-3626-46ED-A0BD-2760F794FCA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sancion que se efectua debido a que usted no presenta ningun documento de informacion o pidiendo permiso tales como cambio de giro o instalacion de gas. </t>
        </r>
      </text>
    </comment>
    <comment ref="D824" authorId="1" shapeId="0" xr:uid="{BDD98D62-38DB-4986-B240-F9EE9A21446C}">
      <text>
        <r>
          <rPr>
            <sz val="11"/>
            <color theme="1"/>
            <rFont val="Calibri"/>
            <family val="2"/>
            <scheme val="minor"/>
          </rPr>
          <t>Primero De Mayo:
CAMBIO DE GIRO DE CARNE A COMIDA
DEFINITIVO</t>
        </r>
      </text>
    </comment>
    <comment ref="D829" authorId="1" shapeId="0" xr:uid="{AA87D96A-6F13-4F9B-8CBE-B1A76FF5F484}">
      <text>
        <r>
          <rPr>
            <sz val="11"/>
            <color theme="1"/>
            <rFont val="Calibri"/>
            <family val="2"/>
            <scheme val="minor"/>
          </rPr>
          <t>Primero De Mayo:
CAMBIO DE GIRO DE CARNE A COMIDA
DEFINITIVO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  <author>Primero De Mayo</author>
  </authors>
  <commentList>
    <comment ref="B244" authorId="0" shapeId="0" xr:uid="{00000000-0006-0000-2B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CARTA N° 318-2019</t>
        </r>
      </text>
    </comment>
    <comment ref="B289" authorId="0" shapeId="0" xr:uid="{00000000-0006-0000-2B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CARTA N° 318-2019</t>
        </r>
      </text>
    </comment>
    <comment ref="D931" authorId="1" shapeId="0" xr:uid="{DB6CF51A-96D6-4078-B9C8-ED591BDEA831}">
      <text>
        <r>
          <rPr>
            <sz val="11"/>
            <color theme="1"/>
            <rFont val="Calibri"/>
            <family val="2"/>
            <scheme val="minor"/>
          </rPr>
          <t xml:space="preserve">Primero De Mayo:
CAMBIO DE GIRO DEFINITIVO A CARNE 
</t>
        </r>
      </text>
    </comment>
    <comment ref="D932" authorId="1" shapeId="0" xr:uid="{279FCEA2-0E92-4885-84C4-1AB37B5631CE}">
      <text>
        <r>
          <rPr>
            <sz val="11"/>
            <color theme="1"/>
            <rFont val="Calibri"/>
            <family val="2"/>
            <scheme val="minor"/>
          </rPr>
          <t xml:space="preserve">Primero De Mayo:
CAMBIO DE GIRO DEFINITIVO A CARNE 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168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DE BAZAR A PROD. NATURALES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74" authorId="0" shapeId="0" xr:uid="{00000000-0006-0000-1000-000001000000}">
      <text>
        <r>
          <rPr>
            <b/>
            <sz val="8"/>
            <color indexed="81"/>
            <rFont val="Tahoma"/>
            <family val="2"/>
          </rPr>
          <t xml:space="preserve">EXONERACION GG.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  <author>Primero De Mayo</author>
  </authors>
  <commentList>
    <comment ref="F354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saldo del recibo 20071</t>
        </r>
      </text>
    </comment>
    <comment ref="F355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saldo del recibo 20071</t>
        </r>
      </text>
    </comment>
    <comment ref="F360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saldo del recibo 20071</t>
        </r>
      </text>
    </comment>
    <comment ref="J909" authorId="1" shapeId="0" xr:uid="{15AAADB2-EA1A-4AD2-8F63-53B3A706B47C}">
      <text>
        <r>
          <rPr>
            <sz val="11"/>
            <color theme="1"/>
            <rFont val="Calibri"/>
            <family val="2"/>
            <scheme val="minor"/>
          </rPr>
          <t xml:space="preserve">Primero De Mayo:
CAMBIO DE GIRO PROVISIONAL 
DE CARNE A PRODUCTOS DE LIMPIEZA
</t>
        </r>
      </text>
    </comment>
    <comment ref="D917" authorId="1" shapeId="0" xr:uid="{EE6D581F-0190-44F8-B375-BD9D05C4F47A}">
      <text>
        <r>
          <rPr>
            <sz val="11"/>
            <color theme="1"/>
            <rFont val="Calibri"/>
            <family val="2"/>
            <scheme val="minor"/>
          </rPr>
          <t xml:space="preserve">Primero De Mayo:
CAMBIO DE GIRO PROVISIONAL 
DE CARNE A PRODUCTOS DE LIMPIEZA
</t>
        </r>
      </text>
    </comment>
    <comment ref="D923" authorId="1" shapeId="0" xr:uid="{D63E2427-636F-4035-9A47-940467A9FC1C}">
      <text>
        <r>
          <rPr>
            <sz val="11"/>
            <color theme="1"/>
            <rFont val="Calibri"/>
            <family val="2"/>
            <scheme val="minor"/>
          </rPr>
          <t xml:space="preserve">Primero De Mayo:
CAMBIO DE GIRO PROVISIONAL 
DE CARNE A PRODUCTOS DE LIMPIEZA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F337" authorId="0" shapeId="0" xr:uid="{00000000-0006-0000-12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 uso saldo de 11 soles del recibo 20046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32" authorId="0" shapeId="0" xr:uid="{00000000-0006-0000-1300-000001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EN LA RELACION DE LUZ Y AGUA EL DEBIO PAGAR 198 </t>
        </r>
      </text>
    </comment>
    <comment ref="E40" authorId="0" shapeId="0" xr:uid="{00000000-0006-0000-1300-000002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EN LA RELACION DE LUZ Y AGUA EL DEBIO PAGAR 184.4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35" authorId="0" shapeId="0" xr:uid="{00000000-0006-0000-1400-000001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DEBIO COBRAR 94.80
</t>
        </r>
      </text>
    </comment>
    <comment ref="B305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EN LA SESION DEL 21 SE APROBO EXONERAR EL 50% DE LA DEUDA DE LA MULTA</t>
        </r>
      </text>
    </comment>
    <comment ref="F320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EXONERACION DE MULTA CARTA N°022E-2020
 PRESENTADA EL 29/02/2020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113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POR IND. DEL GG. SE COBRO S/. 8.00 DEBIO PAGAR S/. 63.70
</t>
        </r>
      </text>
    </comment>
    <comment ref="B142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EXONERACION DE MULTA EN LA SESION DEL DIA 03-07-18 POR EL CSJ DE ADM</t>
        </r>
      </text>
    </comment>
    <comment ref="B152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EXONERACION DE MULTA EN LA SESION DEL DIA 03-07-18 POR EL CSJ DE ADM</t>
        </r>
      </text>
    </comment>
    <comment ref="B202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CARTA 071-2018</t>
        </r>
      </text>
    </comment>
    <comment ref="D281" authorId="0" shapeId="0" xr:uid="{00000000-0006-0000-1600-000005000000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GIRO PROVISIONAL A BAZAR (LENCERIA)</t>
        </r>
      </text>
    </comment>
    <comment ref="D296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FALLECIMIENTO SIVIRICHI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60" authorId="0" shapeId="0" xr:uid="{00000000-0006-0000-1700-000001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SE LE DSCT 01 FOCO DEBIO PAGAR 65.10 POR IND. GG.
</t>
        </r>
      </text>
    </comment>
    <comment ref="E68" authorId="0" shapeId="0" xr:uid="{00000000-0006-0000-1700-000002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SE LE DSCT 01 FOCO DEBIO PAGAR 65.10 POR IND. GG.
</t>
        </r>
      </text>
    </comment>
    <comment ref="B143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CARTA 027-2018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F19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MULTA 2016 235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  <author>Primero De Mayo</author>
  </authors>
  <commentList>
    <comment ref="E70" authorId="0" shapeId="0" xr:uid="{00000000-0006-0000-1A00-000001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TARJETA 89 
81.30
</t>
        </r>
      </text>
    </comment>
    <comment ref="D987" authorId="1" shapeId="0" xr:uid="{AE917389-AF0F-4B60-B4F9-C2E442E5347D}">
      <text>
        <r>
          <rPr>
            <sz val="11"/>
            <color theme="1"/>
            <rFont val="Calibri"/>
            <family val="2"/>
            <scheme val="minor"/>
          </rPr>
          <t>Primero De Mayo:
CAMBIO DE GIRO PROVISIONAL A TECNOLOGIA</t>
        </r>
      </text>
    </comment>
    <comment ref="D988" authorId="1" shapeId="0" xr:uid="{63388770-84E9-4BFF-AE29-D468104BFF59}">
      <text>
        <r>
          <rPr>
            <sz val="11"/>
            <color theme="1"/>
            <rFont val="Calibri"/>
            <family val="2"/>
            <scheme val="minor"/>
          </rPr>
          <t>Primero De Mayo:
CAMBIO DE GIRO PROVISIONAL A TECNOLOGIA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289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CARTA N 007E-2020 DE LA SESION 04-02-2020</t>
        </r>
      </text>
    </comment>
    <comment ref="F328" authorId="0" shapeId="0" xr:uid="{00000000-0006-0000-1B00-000002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SALDO DEL RECIBO 20198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  <author>cooperativa primero de mayo</author>
  </authors>
  <commentList>
    <comment ref="B228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CARTA N° 291-2019
</t>
        </r>
      </text>
    </comment>
    <comment ref="B27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CARTA N° 291-2019
INDICACION DEL PRESIDENTE
</t>
        </r>
      </text>
    </comment>
    <comment ref="D550" authorId="0" shapeId="0" xr:uid="{35CB64DD-8F31-4EF1-BC87-CB65F8F21593}">
      <text>
        <r>
          <rPr>
            <b/>
            <sz val="9"/>
            <color indexed="81"/>
            <rFont val="Tahoma"/>
            <family val="2"/>
          </rPr>
          <t>SOCIA HABIL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56" authorId="0" shapeId="0" xr:uid="{98ABF80A-B018-41AD-9C35-59C8388B29D9}">
      <text>
        <r>
          <rPr>
            <b/>
            <sz val="9"/>
            <color indexed="81"/>
            <rFont val="Tahoma"/>
            <family val="2"/>
          </rPr>
          <t>SOCIA HABIL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619" authorId="1" shapeId="0" xr:uid="{3FE4DA06-C0B0-4C13-830B-7F7C482CEF66}">
      <text>
        <r>
          <rPr>
            <sz val="11"/>
            <color theme="1"/>
            <rFont val="Calibri"/>
            <family val="2"/>
            <scheme val="minor"/>
          </rPr>
          <t>DESCUENTO POR PUESTO CERRADO DE 5 SOLES A 2.00</t>
        </r>
      </text>
    </comment>
    <comment ref="F623" authorId="1" shapeId="0" xr:uid="{9C3093A1-312A-443F-819F-711CA9EF98CF}">
      <text>
        <r>
          <rPr>
            <sz val="11"/>
            <color theme="1"/>
            <rFont val="Calibri"/>
            <family val="2"/>
            <scheme val="minor"/>
          </rPr>
          <t>DESCUENTO POR PUESTO CERRADO DE 5 SOLES A 2.00</t>
        </r>
      </text>
    </comment>
    <comment ref="E627" authorId="1" shapeId="0" xr:uid="{4B6132AB-D767-43DD-B606-DAA1EDF6FD2E}">
      <text>
        <r>
          <rPr>
            <sz val="11"/>
            <color theme="1"/>
            <rFont val="Calibri"/>
            <family val="2"/>
            <scheme val="minor"/>
          </rPr>
          <t>DESCUENTO POR PUESTO CERRADO DE 5 SOLES A 2.00</t>
        </r>
      </text>
    </comment>
    <comment ref="F631" authorId="1" shapeId="0" xr:uid="{01EF5B27-21F7-40A1-ACA6-6910345CF032}">
      <text>
        <r>
          <rPr>
            <sz val="11"/>
            <color theme="1"/>
            <rFont val="Calibri"/>
            <family val="2"/>
            <scheme val="minor"/>
          </rPr>
          <t>DESCUENTO POR PUESTO CERRADO DE 5 SOLES A 2.00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8" authorId="0" shapeId="0" xr:uid="{00000000-0006-0000-2300-000001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142.1</t>
        </r>
      </text>
    </comment>
    <comment ref="E88" authorId="0" shapeId="0" xr:uid="{00000000-0006-0000-2300-000002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SE LE DSCT. 40 .00 IND. DEL GG. POR TELF DE AGO. SETP. OCT. Y NOV.
SE DEBIO COBRAR 129.40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568" authorId="0" shapeId="0" xr:uid="{2A971123-0D6D-4573-8736-1A25A1605D61}">
      <text>
        <r>
          <rPr>
            <b/>
            <sz val="9"/>
            <color indexed="81"/>
            <rFont val="Tahoma"/>
            <family val="2"/>
          </rPr>
          <t>SOCIA HABIL</t>
        </r>
        <r>
          <rPr>
            <sz val="9"/>
            <color indexed="81"/>
            <rFont val="Tahoma"/>
            <family val="2"/>
          </rPr>
          <t xml:space="preserve">
mayor de 70</t>
        </r>
      </text>
    </comment>
    <comment ref="D569" authorId="0" shapeId="0" xr:uid="{049CD731-72DE-4100-8D08-C3737C33D37A}">
      <text>
        <r>
          <rPr>
            <b/>
            <sz val="9"/>
            <color indexed="81"/>
            <rFont val="Tahoma"/>
            <family val="2"/>
          </rPr>
          <t>SOCIA HABIL</t>
        </r>
        <r>
          <rPr>
            <sz val="9"/>
            <color indexed="81"/>
            <rFont val="Tahoma"/>
            <family val="2"/>
          </rPr>
          <t xml:space="preserve">
mayor de 70</t>
        </r>
      </text>
    </comment>
    <comment ref="I591" authorId="0" shapeId="0" xr:uid="{0B0384A2-8646-4E24-AA00-8498A4B3B759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10 DE TARJETA DE AGOSTO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94" authorId="0" shapeId="0" xr:uid="{00000000-0006-0000-2700-000001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SE LE DSCT. S/. 10.00 POR QUE PAGO DOBLE EL FALL. DE DONATO ESTRADA G.G.
</t>
        </r>
      </text>
    </comment>
    <comment ref="D128" authorId="0" shapeId="0" xr:uid="{00000000-0006-0000-27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CARNE A JUGO
</t>
        </r>
      </text>
    </comment>
    <comment ref="C349" authorId="0" shapeId="0" xr:uid="{00000000-0006-0000-2700-000003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NO TRABAJO</t>
        </r>
      </text>
    </comment>
    <comment ref="F353" authorId="0" shapeId="0" xr:uid="{00000000-0006-0000-2700-000004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 uso el saldo del recibo 20073</t>
        </r>
      </text>
    </comment>
    <comment ref="F354" authorId="0" shapeId="0" xr:uid="{00000000-0006-0000-2700-000005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 uso el saldo del recibo 20073</t>
        </r>
      </text>
    </comment>
    <comment ref="C357" authorId="0" shapeId="0" xr:uid="{00000000-0006-0000-2700-000006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NO TRABAJO</t>
        </r>
      </text>
    </comment>
    <comment ref="F361" authorId="0" shapeId="0" xr:uid="{00000000-0006-0000-2700-000007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 uso el saldo del recibo 20073</t>
        </r>
      </text>
    </comment>
    <comment ref="C366" authorId="0" shapeId="0" xr:uid="{00000000-0006-0000-2700-000008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TRABAJO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  <author>Primero De Mayo</author>
  </authors>
  <commentList>
    <comment ref="E33" authorId="0" shapeId="0" xr:uid="{00000000-0006-0000-2800-000001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139.9
</t>
        </r>
      </text>
    </comment>
    <comment ref="D590" authorId="1" shapeId="0" xr:uid="{EEC582B9-6C6E-45F3-9346-4482CF8151D6}">
      <text>
        <r>
          <rPr>
            <sz val="11"/>
            <color theme="1"/>
            <rFont val="Calibri"/>
            <family val="2"/>
            <scheme val="minor"/>
          </rPr>
          <t xml:space="preserve">PAGO A MEDIAS CON LA DUEÑA
</t>
        </r>
      </text>
    </comment>
    <comment ref="D596" authorId="1" shapeId="0" xr:uid="{DCC1420B-DC1B-46B3-9B96-1D3F6F9CB227}">
      <text>
        <r>
          <rPr>
            <sz val="11"/>
            <color theme="1"/>
            <rFont val="Calibri"/>
            <family val="2"/>
            <scheme val="minor"/>
          </rPr>
          <t xml:space="preserve">PAGO A MEDIAS CON LA DUEÑA
</t>
        </r>
      </text>
    </comment>
    <comment ref="D598" authorId="1" shapeId="0" xr:uid="{588EC28D-2CBA-48D1-A629-71B1C838B1F1}">
      <text>
        <r>
          <rPr>
            <sz val="11"/>
            <color theme="1"/>
            <rFont val="Calibri"/>
            <family val="2"/>
            <scheme val="minor"/>
          </rPr>
          <t xml:space="preserve">PAGO A MEDIAS CON LA DUEÑA
</t>
        </r>
      </text>
    </comment>
    <comment ref="I632" authorId="1" shapeId="0" xr:uid="{23F84175-2E2B-4D2D-AA5A-AB8A80B64EBB}">
      <text>
        <r>
          <rPr>
            <sz val="11"/>
            <color theme="1"/>
            <rFont val="Calibri"/>
            <family val="2"/>
            <scheme val="minor"/>
          </rPr>
          <t xml:space="preserve">PAGO A MEDIAS CON LA DUEÑA
</t>
        </r>
      </text>
    </comment>
    <comment ref="D794" authorId="1" shapeId="0" xr:uid="{621B1B89-76C1-4B0E-AD44-7A0A085F9215}">
      <text>
        <r>
          <rPr>
            <sz val="11"/>
            <color theme="1"/>
            <rFont val="Calibri"/>
            <family val="2"/>
            <scheme val="minor"/>
          </rPr>
          <t xml:space="preserve">Primero De Mayo:
CAMBIO DE GIRO DE BAZAR A CEVICHERIA
</t>
        </r>
      </text>
    </comment>
    <comment ref="D796" authorId="1" shapeId="0" xr:uid="{0D87CA8F-CBB7-44AA-A323-6BB6475859BB}">
      <text>
        <r>
          <rPr>
            <sz val="11"/>
            <color theme="1"/>
            <rFont val="Calibri"/>
            <family val="2"/>
            <scheme val="minor"/>
          </rPr>
          <t xml:space="preserve">Primero De Mayo:
CAMBIO DE GIRO DE BAZAR A CEVICHERIA
</t>
        </r>
      </text>
    </comment>
    <comment ref="D799" authorId="1" shapeId="0" xr:uid="{95A4A02C-9BE0-4CEE-80DD-445AF040458C}">
      <text>
        <r>
          <rPr>
            <sz val="11"/>
            <color theme="1"/>
            <rFont val="Calibri"/>
            <family val="2"/>
            <scheme val="minor"/>
          </rPr>
          <t xml:space="preserve">Primero De Mayo:
CAMBIO DE GIRO DE BAZAR A CEVICHERIA
</t>
        </r>
      </text>
    </comment>
    <comment ref="D803" authorId="1" shapeId="0" xr:uid="{73C758A4-A3FD-4863-9232-9FAA8D9A97D4}">
      <text>
        <r>
          <rPr>
            <sz val="11"/>
            <color theme="1"/>
            <rFont val="Calibri"/>
            <family val="2"/>
            <scheme val="minor"/>
          </rPr>
          <t xml:space="preserve">Primero De Mayo:
CAMBIO DE GIRO DE BAZAR A CEVICHERIA
</t>
        </r>
      </text>
    </comment>
    <comment ref="J814" authorId="1" shapeId="0" xr:uid="{76932F49-5372-4AA7-B755-DC2DAEE2F994}">
      <text>
        <r>
          <rPr>
            <sz val="11"/>
            <color theme="1"/>
            <rFont val="Calibri"/>
            <family val="2"/>
            <scheme val="minor"/>
          </rPr>
          <t xml:space="preserve">Primero De Mayo:
CAMBIO DE GIRO DE BAZAR A CEVICHERIA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40" authorId="0" shapeId="0" xr:uid="{00000000-0006-0000-2A00-000001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PAGO L - A 200</t>
        </r>
      </text>
    </comment>
    <comment ref="D123" authorId="0" shapeId="0" xr:uid="{00000000-0006-0000-2A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CARTA N° 110-2018 SALIR DE LA LINEA AMARILLA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tc={49D9624B-67C4-487F-8113-48790AC330A0}</author>
  </authors>
  <commentList>
    <comment ref="D932" authorId="0" shapeId="0" xr:uid="{49D9624B-67C4-487F-8113-48790AC330A0}">
      <text>
        <t>[Threaded comment]
Your version of Excel allows you to read this threaded comment; however, any edits to it will get removed if the file is opened in a newer version of Excel. Learn more: https://go.microsoft.com/fwlink/?linkid=870924
Comment:
    CAMBIO DE GIRO DE CARNE A COMIDA</t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338" authorId="0" shapeId="0" xr:uid="{00000000-0006-0000-2D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FALLEC. SIVIRICHI
</t>
        </r>
      </text>
    </comment>
    <comment ref="E558" authorId="0" shapeId="0" xr:uid="{00000000-0006-0000-2D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POR 08 DIAS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F360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 uso la tarjeta de abril</t>
        </r>
      </text>
    </comment>
    <comment ref="F361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 uso la tarjeta de abril</t>
        </r>
      </text>
    </comment>
    <comment ref="H598" authorId="0" shapeId="0" xr:uid="{035DDEDC-7BB4-419A-B386-9BB3DA7DD102}">
      <text>
        <r>
          <rPr>
            <b/>
            <sz val="9"/>
            <color indexed="81"/>
            <rFont val="Tahoma"/>
            <family val="2"/>
          </rPr>
          <t>PARA EL PUESTO ALQUILADO</t>
        </r>
      </text>
    </comment>
    <comment ref="E614" authorId="0" shapeId="0" xr:uid="{FD779F11-CA4C-4A0C-A0E9-27DBF0F8A12D}">
      <text>
        <r>
          <rPr>
            <b/>
            <sz val="9"/>
            <color indexed="81"/>
            <rFont val="Tahoma"/>
            <family val="2"/>
          </rPr>
          <t>TRABAJO EN EL PUESTO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620" authorId="0" shapeId="0" xr:uid="{68A7F15F-4937-47DA-BE66-4CCA5152F43D}">
      <text>
        <r>
          <rPr>
            <b/>
            <sz val="9"/>
            <color indexed="81"/>
            <rFont val="Tahoma"/>
            <family val="2"/>
          </rPr>
          <t>TRABAJO EN EL PUESTO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F423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saldo del recibo 20841
S/26.20.</t>
        </r>
      </text>
    </comment>
    <comment ref="D595" authorId="0" shapeId="0" xr:uid="{86756EE5-9DC3-4FB4-823A-77AFBCFA0D47}">
      <text>
        <r>
          <rPr>
            <b/>
            <sz val="9"/>
            <color indexed="81"/>
            <rFont val="Tahoma"/>
            <family val="2"/>
          </rPr>
          <t>SOCIA HABIL</t>
        </r>
      </text>
    </comment>
    <comment ref="D601" authorId="0" shapeId="0" xr:uid="{60B898E7-BA9F-4744-ABAB-44E6EB7F852C}">
      <text>
        <r>
          <rPr>
            <b/>
            <sz val="9"/>
            <color indexed="81"/>
            <rFont val="Tahoma"/>
            <family val="2"/>
          </rPr>
          <t>SOCIA HABIL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tc={03725273-13B2-4E34-B3F8-3ECE6043C085}</author>
    <author>tc={0FF62CE9-44DB-4255-9EAB-0424E3BFDA0B}</author>
  </authors>
  <commentList>
    <comment ref="E47" authorId="0" shapeId="0" xr:uid="{03725273-13B2-4E34-B3F8-3ECE6043C085}">
      <text>
        <t>[Threaded comment]
Your version of Excel allows you to read this threaded comment; however, any edits to it will get removed if the file is opened in a newer version of Excel. Learn more: https://go.microsoft.com/fwlink/?linkid=870924
Comment:
    JULIO 2025</t>
      </text>
    </comment>
    <comment ref="L47" authorId="1" shapeId="0" xr:uid="{0FF62CE9-44DB-4255-9EAB-0424E3BFDA0B}">
      <text>
        <t>[Threaded comment]
Your version of Excel allows you to read this threaded comment; however, any edits to it will get removed if the file is opened in a newer version of Excel. Learn more: https://go.microsoft.com/fwlink/?linkid=870924
Comment:
    JULIO 2025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<sst xmlns="http://schemas.openxmlformats.org/spreadsheetml/2006/main" count="93158" uniqueCount="801">
  <si>
    <t>MARIN ROCHA ESTEFANY JULISSA - ROCHA JULIIA</t>
  </si>
  <si>
    <t>FECHA</t>
  </si>
  <si>
    <t>DOCUMENTO</t>
  </si>
  <si>
    <t>PERIODO</t>
  </si>
  <si>
    <t xml:space="preserve">CONCEPTO </t>
  </si>
  <si>
    <t xml:space="preserve">POR COBRAR </t>
  </si>
  <si>
    <t>PAGADO</t>
  </si>
  <si>
    <t>SALDO POR COBRAR</t>
  </si>
  <si>
    <t>SALDO AL 2016</t>
  </si>
  <si>
    <t>A CUENTA DEL 2016</t>
  </si>
  <si>
    <t>POR COBRAR</t>
  </si>
  <si>
    <t>ENERO</t>
  </si>
  <si>
    <t>LUZ</t>
  </si>
  <si>
    <t>AGUA</t>
  </si>
  <si>
    <t>G. ADM</t>
  </si>
  <si>
    <t>P. SOCIAL</t>
  </si>
  <si>
    <t>P.S.FALLEC.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</si>
  <si>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</si>
  <si>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</si>
  <si>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</si>
  <si>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</si>
  <si>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</si>
  <si>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</si>
  <si>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</si>
  <si>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</si>
  <si>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</si>
  <si>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</si>
  <si>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</si>
  <si>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P. SOCIAL X FALL. SORIA S.</t>
  </si>
  <si>
    <t>P.SOCIAL</t>
  </si>
  <si>
    <t>P.S.FALLEC. SIVIRICHI</t>
  </si>
  <si>
    <t>G.ADM</t>
  </si>
  <si>
    <t>P.S X FALLEC. ROCHA</t>
  </si>
  <si>
    <t>FISCALIZACIÓN</t>
  </si>
  <si>
    <t>MULTA CARTA  - 48</t>
  </si>
  <si>
    <t>ROCHA GAVILAN JULIA</t>
  </si>
  <si>
    <t>P.S X FALLEC.MARIN ARECHE</t>
  </si>
  <si>
    <t>P.S X FALLEC. ROJAS LIONILA</t>
  </si>
  <si>
    <t>P. S X FALL. HEREDIA BRAVO</t>
  </si>
  <si>
    <t>TOTAL</t>
  </si>
  <si>
    <t>P. S X FALL. SERMEÑO QUISPE</t>
  </si>
  <si>
    <t>SETIEMBRE</t>
  </si>
  <si>
    <t>P.S.X FALL. MARIO MARIN</t>
  </si>
  <si>
    <t>P.S.X FALL ESTEBAN ROMERO</t>
  </si>
  <si>
    <t>FUMIGACION</t>
  </si>
  <si>
    <t>TALONARIO SANTA ROSA</t>
  </si>
  <si>
    <t>R25903</t>
  </si>
  <si>
    <t>R 26321</t>
  </si>
  <si>
    <t xml:space="preserve">    90.90</t>
  </si>
  <si>
    <t xml:space="preserve">          1.30</t>
  </si>
  <si>
    <t>31/06/2023</t>
  </si>
  <si>
    <t>P. S X FALL. HUAMAN VISITACION</t>
  </si>
  <si>
    <t>P. S X FALL. CHALCO NICOLAZA</t>
  </si>
  <si>
    <t>TOLDO</t>
  </si>
  <si>
    <t>MULTA 06/03/24</t>
  </si>
  <si>
    <t>MULTA 27/03/24</t>
  </si>
  <si>
    <t>PAGO EXTRAORDINARIO PARA ARBITRIOS MUNICIPALES</t>
  </si>
  <si>
    <t xml:space="preserve">AGOSTO </t>
  </si>
  <si>
    <t xml:space="preserve">NOVIEMBRE </t>
  </si>
  <si>
    <t>MARIN ESTEFANY</t>
  </si>
  <si>
    <t>MULTA 27/03/25</t>
  </si>
  <si>
    <t>EXONERACION</t>
  </si>
  <si>
    <t>MULTA 17/07/25</t>
  </si>
  <si>
    <t>P.S X FALL. MANUEL RIOS</t>
  </si>
  <si>
    <t>MARIN ROCHA ESTEFANY</t>
  </si>
  <si>
    <t>YAPEO A DIEGO</t>
  </si>
  <si>
    <t xml:space="preserve">CLUDY AYDE MAYHUASCA BASTIDAS </t>
  </si>
  <si>
    <t>A CUENTA 2016</t>
  </si>
  <si>
    <t>CANCELADO</t>
  </si>
  <si>
    <t>TARJETA</t>
  </si>
  <si>
    <t>MULTA</t>
  </si>
  <si>
    <t>EX. POR TRANSF.</t>
  </si>
  <si>
    <t>P.S X FALLEC. ATANASIO</t>
  </si>
  <si>
    <t>FISCALIZACION</t>
  </si>
  <si>
    <t>TARJETAE</t>
  </si>
  <si>
    <t>TARJETA-OCT</t>
  </si>
  <si>
    <t>TARJETA-DIC</t>
  </si>
  <si>
    <t>TARJETA-ENE</t>
  </si>
  <si>
    <t>TARJETA-FEB</t>
  </si>
  <si>
    <t>MULTA 02/03/22</t>
  </si>
  <si>
    <t>MULTA 30/03/22</t>
  </si>
  <si>
    <t>TARJETA-MAR</t>
  </si>
  <si>
    <t>R24915</t>
  </si>
  <si>
    <t>TARJETA-ABR</t>
  </si>
  <si>
    <t>TARJETA-MAY</t>
  </si>
  <si>
    <t>R 25127</t>
  </si>
  <si>
    <t>TARJETA-JUN</t>
  </si>
  <si>
    <t>TARJETA-JUL</t>
  </si>
  <si>
    <t>TARJETA-AGO</t>
  </si>
  <si>
    <t>R 25643</t>
  </si>
  <si>
    <t>SETIEMBE</t>
  </si>
  <si>
    <t>TARJETA-SET</t>
  </si>
  <si>
    <t>R25921</t>
  </si>
  <si>
    <t>TARJETA-NOV</t>
  </si>
  <si>
    <t>R26211</t>
  </si>
  <si>
    <t xml:space="preserve">TALONARIO MAMÁ </t>
  </si>
  <si>
    <t>TALONARIO MAMÁ</t>
  </si>
  <si>
    <t xml:space="preserve">LIMPIEZA DE POZO </t>
  </si>
  <si>
    <t>TARJETA-ABRIL</t>
  </si>
  <si>
    <t xml:space="preserve"> </t>
  </si>
  <si>
    <t xml:space="preserve">TARJETA-MAYO </t>
  </si>
  <si>
    <t>MAYHUASCA CLUDY</t>
  </si>
  <si>
    <t>TARJETA-AGOS</t>
  </si>
  <si>
    <t>TARJETA-SET.</t>
  </si>
  <si>
    <t>P.S X FALL. FLORES FLORES UMBELINA</t>
  </si>
  <si>
    <t>MAYHUASCA BASTIDAS MARILU</t>
  </si>
  <si>
    <t xml:space="preserve">TARJETA </t>
  </si>
  <si>
    <t xml:space="preserve">MULTA </t>
  </si>
  <si>
    <t>TARJETAQ</t>
  </si>
  <si>
    <t>MULTA S/N</t>
  </si>
  <si>
    <t>MULTA CARTA - 52</t>
  </si>
  <si>
    <t>MULTA FIS. MUNICIPAL</t>
  </si>
  <si>
    <t>ÑAHUI AURELIO</t>
  </si>
  <si>
    <t>MAYHUASCA MARILU</t>
  </si>
  <si>
    <t>R25788</t>
  </si>
  <si>
    <t>R 26036</t>
  </si>
  <si>
    <t>R26243</t>
  </si>
  <si>
    <t>R26372</t>
  </si>
  <si>
    <t>0/07/2023</t>
  </si>
  <si>
    <t>LIMPIEZA DE POZO SEPTICO</t>
  </si>
  <si>
    <t>MAYHUASCA BASTIDAS ULISES</t>
  </si>
  <si>
    <t>G ADM</t>
  </si>
  <si>
    <t>P SOCIAL</t>
  </si>
  <si>
    <t>P SOCILA</t>
  </si>
  <si>
    <t>FALLEC ROCHA</t>
  </si>
  <si>
    <t>FALLEC. ATANACIO</t>
  </si>
  <si>
    <t>FIZCALIZACION</t>
  </si>
  <si>
    <t>P.S X FALLEC. MARIN</t>
  </si>
  <si>
    <t>P SOCIA</t>
  </si>
  <si>
    <t>PS. FALLEC. SERMEÑO</t>
  </si>
  <si>
    <t>R 25071</t>
  </si>
  <si>
    <t>R25891</t>
  </si>
  <si>
    <t>R26346</t>
  </si>
  <si>
    <t>MAYHUASCA ULISES</t>
  </si>
  <si>
    <t>CAMBIO PROVISIONAL</t>
  </si>
  <si>
    <t>CAMBIO DEFINITIVO</t>
  </si>
  <si>
    <t>MAYTA COLQUI VIOLETA</t>
  </si>
  <si>
    <t>P. SOCIAL X FALL.</t>
  </si>
  <si>
    <t>P. S XFALL FLORES EMMA</t>
  </si>
  <si>
    <t xml:space="preserve">P. SOCIAL </t>
  </si>
  <si>
    <t>TARJERTA</t>
  </si>
  <si>
    <t>p. SOCIAL</t>
  </si>
  <si>
    <t>TARJTEA</t>
  </si>
  <si>
    <t>P.S FALL MARIO MARIN</t>
  </si>
  <si>
    <t xml:space="preserve">FALL. OLIMPIA PORRAS </t>
  </si>
  <si>
    <t>R 26014</t>
  </si>
  <si>
    <t>R26369</t>
  </si>
  <si>
    <t>R26923</t>
  </si>
  <si>
    <t>MULTA 06/07/23</t>
  </si>
  <si>
    <t>EXONERAICON</t>
  </si>
  <si>
    <t>MULTA 07/03/24</t>
  </si>
  <si>
    <t>MAYTA VIOLETA</t>
  </si>
  <si>
    <t>MULTA 11-07-2024</t>
  </si>
  <si>
    <t xml:space="preserve">PAGO EXTRAORDINARIO- ARBITRIOS MUNICIPALES </t>
  </si>
  <si>
    <t xml:space="preserve">MAYTA VIOLETA </t>
  </si>
  <si>
    <t>MEDINA JOTA DE CACERES VICENTA</t>
  </si>
  <si>
    <t>RIFA DIA DE LA MADRE</t>
  </si>
  <si>
    <t>P. S FALL MARIO MARIN</t>
  </si>
  <si>
    <t>P.S FALL ROMERO YSLA LIDIO</t>
  </si>
  <si>
    <t>R24899</t>
  </si>
  <si>
    <t>EXONERACION 50%</t>
  </si>
  <si>
    <t>R 25187</t>
  </si>
  <si>
    <t>R25691</t>
  </si>
  <si>
    <t>R 26304</t>
  </si>
  <si>
    <t>R 26764</t>
  </si>
  <si>
    <t>MULTA 09-03-23</t>
  </si>
  <si>
    <t>FALLEC. CHALLCO NICOLAZA</t>
  </si>
  <si>
    <t>MULTA 26/03/24</t>
  </si>
  <si>
    <t>TARJTEA-JUN</t>
  </si>
  <si>
    <t>MEDINA VICENTA</t>
  </si>
  <si>
    <t>MULTA 11/07/24</t>
  </si>
  <si>
    <t xml:space="preserve">NELLY CACERES </t>
  </si>
  <si>
    <t xml:space="preserve">SETIEMBRE </t>
  </si>
  <si>
    <t>MULTA 27/11/25</t>
  </si>
  <si>
    <t>MULTA 26/03/26</t>
  </si>
  <si>
    <t>MEDINA MEDRANO JUAN CARLOS</t>
  </si>
  <si>
    <t>A  CUENTA 2016</t>
  </si>
  <si>
    <t>CANCELACION 2016</t>
  </si>
  <si>
    <t xml:space="preserve">P. S X FALL. FLORES EMMA </t>
  </si>
  <si>
    <t>CUOTA SANTA ROSA</t>
  </si>
  <si>
    <t>MULTA - CARTA 51</t>
  </si>
  <si>
    <t>FUMIGACION Y DESRATIZACION</t>
  </si>
  <si>
    <t>P.S FALL. MARIO MARIN</t>
  </si>
  <si>
    <t>P.S FALL ROMERO YSLA ESTEBAN</t>
  </si>
  <si>
    <t>R24912</t>
  </si>
  <si>
    <t>R25452</t>
  </si>
  <si>
    <t>R25756</t>
  </si>
  <si>
    <t>R25918</t>
  </si>
  <si>
    <t>R 26262</t>
  </si>
  <si>
    <t>MULTA 26/07/23</t>
  </si>
  <si>
    <t xml:space="preserve">MEDINA JUAN CARLOS </t>
  </si>
  <si>
    <t>MULTA 17/07/2025</t>
  </si>
  <si>
    <t>MELO BACA MARINA</t>
  </si>
  <si>
    <t>R25473</t>
  </si>
  <si>
    <t>R24873</t>
  </si>
  <si>
    <t>R24874</t>
  </si>
  <si>
    <t>R 24874</t>
  </si>
  <si>
    <t>R25474</t>
  </si>
  <si>
    <t>R 25047</t>
  </si>
  <si>
    <t>MULTA 24/08/22</t>
  </si>
  <si>
    <t>MULTA 31/08/22</t>
  </si>
  <si>
    <t>R26144</t>
  </si>
  <si>
    <t>R26167</t>
  </si>
  <si>
    <t>MULTA 29-03-23</t>
  </si>
  <si>
    <t>MELO MARINA</t>
  </si>
  <si>
    <t xml:space="preserve">MULTA X CAPACITACION </t>
  </si>
  <si>
    <t>MESIA CRUZ GLADYS</t>
  </si>
  <si>
    <t>DESCUENO DEL 50%  CARTA N° 018</t>
  </si>
  <si>
    <t>MULTAS</t>
  </si>
  <si>
    <t>LUZ 10:00 PM</t>
  </si>
  <si>
    <t>EXNERACION</t>
  </si>
  <si>
    <t>ACT. SANTA ROSA</t>
  </si>
  <si>
    <t>CUOTA</t>
  </si>
  <si>
    <t>lUZ</t>
  </si>
  <si>
    <t>MULTA CARTA -45</t>
  </si>
  <si>
    <t>Z. DE CARGA Y DESCARGA</t>
  </si>
  <si>
    <t>R 25037</t>
  </si>
  <si>
    <t>R 25038</t>
  </si>
  <si>
    <t>R 25039</t>
  </si>
  <si>
    <t>R 25040</t>
  </si>
  <si>
    <t>R 25041</t>
  </si>
  <si>
    <t>SANCION MULTA</t>
  </si>
  <si>
    <t>R 26310</t>
  </si>
  <si>
    <t>R 26311</t>
  </si>
  <si>
    <t>R 26312</t>
  </si>
  <si>
    <t xml:space="preserve">MARZO </t>
  </si>
  <si>
    <t>31/05/023</t>
  </si>
  <si>
    <t>Z. DE CARGA Y DESCARGA N° 6 1PISO</t>
  </si>
  <si>
    <t>31/9/2023</t>
  </si>
  <si>
    <t xml:space="preserve">OCTUBRE </t>
  </si>
  <si>
    <t>GARANTIA DE DEPOSITO</t>
  </si>
  <si>
    <t>MESIA GLADYS</t>
  </si>
  <si>
    <t>DEPOSITO</t>
  </si>
  <si>
    <t xml:space="preserve">         </t>
  </si>
  <si>
    <t>NICHO LOPEZ ESTHEPANY CARICIA</t>
  </si>
  <si>
    <t>RI 28294</t>
  </si>
  <si>
    <t>RI 28511</t>
  </si>
  <si>
    <t xml:space="preserve">   NICHO ESTHEPANY</t>
  </si>
  <si>
    <t>NICHO ESTHEPANY</t>
  </si>
  <si>
    <t>NICHO ESTHEPHANY</t>
  </si>
  <si>
    <t>ÑAHUI RUIZ AURELIO</t>
  </si>
  <si>
    <t>CANCELACION DEL 2016</t>
  </si>
  <si>
    <t>P. S X FALL. MARIO MARIN</t>
  </si>
  <si>
    <t>P.S X FALL. MARIO MARIN</t>
  </si>
  <si>
    <t>R25782</t>
  </si>
  <si>
    <t>R 26027</t>
  </si>
  <si>
    <t>OJEDA CAMPOS EDSON</t>
  </si>
  <si>
    <t>EXONERADO</t>
  </si>
  <si>
    <t xml:space="preserve">JULIO </t>
  </si>
  <si>
    <t>DESCUENTO</t>
  </si>
  <si>
    <t>CORREGIR RECIBO</t>
  </si>
  <si>
    <t>R 24799</t>
  </si>
  <si>
    <t>R 25111</t>
  </si>
  <si>
    <t>R25720</t>
  </si>
  <si>
    <t>R25963</t>
  </si>
  <si>
    <t>R26195</t>
  </si>
  <si>
    <t>Z. DE CARGA Y DESCARGA N°5 1PISO</t>
  </si>
  <si>
    <t xml:space="preserve">                                                                                               </t>
  </si>
  <si>
    <t xml:space="preserve">OJEDA EDSON   </t>
  </si>
  <si>
    <t>OJEDA DESON</t>
  </si>
  <si>
    <t>MULTA 17-07-2025</t>
  </si>
  <si>
    <t>OJEDA EDSON</t>
  </si>
  <si>
    <t>OQUENDO  ARISACA MELESIA ROSARIO</t>
  </si>
  <si>
    <t>CAMBIO DE GIRO</t>
  </si>
  <si>
    <t>TARJETAS</t>
  </si>
  <si>
    <t>R 25161</t>
  </si>
  <si>
    <t>R 25405</t>
  </si>
  <si>
    <t>R25646</t>
  </si>
  <si>
    <t>R 25773</t>
  </si>
  <si>
    <t>R 26093</t>
  </si>
  <si>
    <t xml:space="preserve">ALQUILER DE PUESTO </t>
  </si>
  <si>
    <t>EB01-2910</t>
  </si>
  <si>
    <t>DICEMBRE</t>
  </si>
  <si>
    <t>OQUENDO MELESIA</t>
  </si>
  <si>
    <t>SANCHEZ YOLANDA</t>
  </si>
  <si>
    <t xml:space="preserve">FLORES FRANCISCA </t>
  </si>
  <si>
    <t>TAIPE EUGENIO</t>
  </si>
  <si>
    <t>YAURIMUCHA MARCOS</t>
  </si>
  <si>
    <t>OQUENDO QUISPE JESSICA</t>
  </si>
  <si>
    <t xml:space="preserve"> NOVIEMBRE</t>
  </si>
  <si>
    <t xml:space="preserve">P. S X FALL. SERMEÑO QUISPE </t>
  </si>
  <si>
    <t xml:space="preserve">FUMIGACION Y DESRATIZACION </t>
  </si>
  <si>
    <t>P.S. X FALL. ROMERO YSLA ESTEBAN</t>
  </si>
  <si>
    <t>TAR- AGOS</t>
  </si>
  <si>
    <t>R25479</t>
  </si>
  <si>
    <t>R 26317</t>
  </si>
  <si>
    <t>SANCION MULTA C 407</t>
  </si>
  <si>
    <t>OQUENDO JESSICA</t>
  </si>
  <si>
    <t>OQUENDO QUISPE MIGUEL</t>
  </si>
  <si>
    <t>P. SOCIAL XFALL.</t>
  </si>
  <si>
    <t>DERECHO DE TRANFERENCIA</t>
  </si>
  <si>
    <t>P.S X FALLEC. LIONILA</t>
  </si>
  <si>
    <t>P.S FALLC ROMERO Y. ESTEBAN</t>
  </si>
  <si>
    <t>CAMBIO DE GIRO PROVICIONAL</t>
  </si>
  <si>
    <t>50% DESCUENTO</t>
  </si>
  <si>
    <t>R 25469</t>
  </si>
  <si>
    <t>P.S X FALL. OLIMPIA PORRAS</t>
  </si>
  <si>
    <t>R 25470</t>
  </si>
  <si>
    <t>TARJETA- OCTUBRE</t>
  </si>
  <si>
    <t>R 25684</t>
  </si>
  <si>
    <t>R26188</t>
  </si>
  <si>
    <t>R 26272</t>
  </si>
  <si>
    <t>EXONERCION</t>
  </si>
  <si>
    <t>MULTA 06-07-23</t>
  </si>
  <si>
    <t>MULTA 26-07-23</t>
  </si>
  <si>
    <t>TARJETA-MAYO</t>
  </si>
  <si>
    <t>31/11/2024</t>
  </si>
  <si>
    <t>QUENDO MIGUEL</t>
  </si>
  <si>
    <t>OQUENDO MIGUEL</t>
  </si>
  <si>
    <t>MULTA 26/03/2026</t>
  </si>
  <si>
    <t>ORTIZ ÑAUPA WELINTONH</t>
  </si>
  <si>
    <t>RECONEXION</t>
  </si>
  <si>
    <t>CAMBIO DE GIRO PROV.</t>
  </si>
  <si>
    <t>CORTE</t>
  </si>
  <si>
    <t>TARJETA - FEBR</t>
  </si>
  <si>
    <t>TARJETA-MARZO</t>
  </si>
  <si>
    <t>R24820</t>
  </si>
  <si>
    <t>R 25024</t>
  </si>
  <si>
    <t>R 25157</t>
  </si>
  <si>
    <t>R25820</t>
  </si>
  <si>
    <t>R 25956</t>
  </si>
  <si>
    <t>R 26039</t>
  </si>
  <si>
    <t>R26204</t>
  </si>
  <si>
    <t>ORTIZ WELINTONH</t>
  </si>
  <si>
    <t>CORTE/RECONEXION</t>
  </si>
  <si>
    <t>CORTE/RECONEXION DE LUZ</t>
  </si>
  <si>
    <t>PACOMPIA CARDEÑA GIOVANNI</t>
  </si>
  <si>
    <t>CARTA N° 05</t>
  </si>
  <si>
    <t>CUOTA INICIAL DEUDA</t>
  </si>
  <si>
    <t>2DA CUOTA</t>
  </si>
  <si>
    <t>3ERA CUOTA</t>
  </si>
  <si>
    <t>4TA CUOTA</t>
  </si>
  <si>
    <t>5TA CUOTA</t>
  </si>
  <si>
    <t>31/09/2021</t>
  </si>
  <si>
    <t>P.S.FALLEC. MARIO MARION</t>
  </si>
  <si>
    <t xml:space="preserve"> AGUA</t>
  </si>
  <si>
    <t>P.S FALL. ROMERO Y. ESTEBAN</t>
  </si>
  <si>
    <t>R 24810</t>
  </si>
  <si>
    <t>R 24812</t>
  </si>
  <si>
    <t>R24812</t>
  </si>
  <si>
    <t>R24814</t>
  </si>
  <si>
    <t>R24905</t>
  </si>
  <si>
    <t>R24906</t>
  </si>
  <si>
    <t>R 25031</t>
  </si>
  <si>
    <t>R25421</t>
  </si>
  <si>
    <t>R 25029</t>
  </si>
  <si>
    <t>R 25147</t>
  </si>
  <si>
    <t>R 25148</t>
  </si>
  <si>
    <t>R25423</t>
  </si>
  <si>
    <t>R25694</t>
  </si>
  <si>
    <t>R25695</t>
  </si>
  <si>
    <t>R25883</t>
  </si>
  <si>
    <t>31/11/22</t>
  </si>
  <si>
    <t>R25884</t>
  </si>
  <si>
    <t>R 26012</t>
  </si>
  <si>
    <t>R 26013</t>
  </si>
  <si>
    <t>R26190</t>
  </si>
  <si>
    <t>R26192</t>
  </si>
  <si>
    <t xml:space="preserve">TICKET DIA DE LA MADRE </t>
  </si>
  <si>
    <t>FUMIGACON</t>
  </si>
  <si>
    <t xml:space="preserve">ENERO </t>
  </si>
  <si>
    <t>PACOMPIA GIOVANNI</t>
  </si>
  <si>
    <t>PALOMINO HANCCO CECILIA</t>
  </si>
  <si>
    <t>023-2017</t>
  </si>
  <si>
    <t>P.S. FALL. MARIO MARIN</t>
  </si>
  <si>
    <t>P.S.X FALL. ROMERO YSLA ESTEBAN</t>
  </si>
  <si>
    <t>PALOMINO HANCO CECILIA</t>
  </si>
  <si>
    <t>R 25944</t>
  </si>
  <si>
    <t>R 26266</t>
  </si>
  <si>
    <t>PALOMINO CECILIA</t>
  </si>
  <si>
    <t>PALOMINIO CECILIA</t>
  </si>
  <si>
    <t>PALOMINO TENORIO SILVIO EDUARDO</t>
  </si>
  <si>
    <t>A CUENTAS 2016</t>
  </si>
  <si>
    <t>MULTA P. SEPTICO</t>
  </si>
  <si>
    <t>P</t>
  </si>
  <si>
    <t>EXONERACON DE MULTA DEL DIA 17/11/2021</t>
  </si>
  <si>
    <t>P.S X FALL MARIO MARIN</t>
  </si>
  <si>
    <t>P.S X FALL ROMERO YSLA ESTEBAN10</t>
  </si>
  <si>
    <t>R25926</t>
  </si>
  <si>
    <t>R 26287</t>
  </si>
  <si>
    <t>R26341</t>
  </si>
  <si>
    <t>DEPOSITO N° 4</t>
  </si>
  <si>
    <t>CAMBIO DE GIRO PROVISIONAL</t>
  </si>
  <si>
    <t>PALOMINO SILVIO</t>
  </si>
  <si>
    <t>PALOMINO VELASQUEZ EUSEBIO</t>
  </si>
  <si>
    <t>R023942</t>
  </si>
  <si>
    <t>R 24850</t>
  </si>
  <si>
    <t>MULTA 31/03/22</t>
  </si>
  <si>
    <t>R25904</t>
  </si>
  <si>
    <t>R 25958</t>
  </si>
  <si>
    <t>R 26071</t>
  </si>
  <si>
    <t>R26208</t>
  </si>
  <si>
    <t xml:space="preserve">LUZ </t>
  </si>
  <si>
    <t>MULTA 23/07/23</t>
  </si>
  <si>
    <t>PALOMINO EUSEBIO</t>
  </si>
  <si>
    <t>PAREDES FLORES  OSCAR</t>
  </si>
  <si>
    <t xml:space="preserve"> G ADM</t>
  </si>
  <si>
    <t>P. S FALL. MARIO MARIN</t>
  </si>
  <si>
    <t>R 9208</t>
  </si>
  <si>
    <t>R24889</t>
  </si>
  <si>
    <t>R 25167</t>
  </si>
  <si>
    <t>R25408</t>
  </si>
  <si>
    <t>R25749</t>
  </si>
  <si>
    <t>R25982</t>
  </si>
  <si>
    <t>R25791</t>
  </si>
  <si>
    <t>R 26029</t>
  </si>
  <si>
    <t>R 26021</t>
  </si>
  <si>
    <t>PAREDES FLORES OSCAR</t>
  </si>
  <si>
    <t xml:space="preserve">PAREDES FLORES OSCAR </t>
  </si>
  <si>
    <t>RI 31659</t>
  </si>
  <si>
    <t>PAREDES MORALES DIANA VONNET</t>
  </si>
  <si>
    <t>P. S X FALL. FLORES EMMA</t>
  </si>
  <si>
    <t>P.S X FALLEC. MARIN ARECHE</t>
  </si>
  <si>
    <t>P.S X FALLEC. IGNACIO LIONILA</t>
  </si>
  <si>
    <t>12/11/021</t>
  </si>
  <si>
    <t>R 9209</t>
  </si>
  <si>
    <t>P. S FALL. ROMERO YSLA ESTEBAN</t>
  </si>
  <si>
    <t>R25937</t>
  </si>
  <si>
    <t>R 26261</t>
  </si>
  <si>
    <t>31-12-023</t>
  </si>
  <si>
    <t>PAREDES DIANA</t>
  </si>
  <si>
    <t>PAEDES DIANA</t>
  </si>
  <si>
    <t>PAREDES MORALES OSCAR MARTIN</t>
  </si>
  <si>
    <t xml:space="preserve">MAYO </t>
  </si>
  <si>
    <t>P.S.FALLEC</t>
  </si>
  <si>
    <t>MULTA30/03/22</t>
  </si>
  <si>
    <t>R25657</t>
  </si>
  <si>
    <t>R 25947</t>
  </si>
  <si>
    <t>R 26258</t>
  </si>
  <si>
    <t>PAREDES OSCAR MARTIN</t>
  </si>
  <si>
    <t xml:space="preserve">PAREDES OSCAR MARTIN </t>
  </si>
  <si>
    <t>PEREZ PONCE DE ROMERO SATURNINA</t>
  </si>
  <si>
    <t xml:space="preserve">CAMBIO DE GIRO </t>
  </si>
  <si>
    <t xml:space="preserve">P.S.FALLEC.  </t>
  </si>
  <si>
    <t>R25652</t>
  </si>
  <si>
    <t>R 25653</t>
  </si>
  <si>
    <t>P.S X FALL.MARIO MARIN</t>
  </si>
  <si>
    <t>R 26281</t>
  </si>
  <si>
    <t>P.S X FALL.ROMERO YSLA ESTEBAN</t>
  </si>
  <si>
    <t>R 26282</t>
  </si>
  <si>
    <t>CORTE DE LUZ</t>
  </si>
  <si>
    <t>RECONECCION DE LUZ</t>
  </si>
  <si>
    <t>PEREZ SATURNIMA</t>
  </si>
  <si>
    <t xml:space="preserve">TALONATIO MAMÁ </t>
  </si>
  <si>
    <t>SE APLICO EL DESCUENTO DE MULTA DE MARZO 2022 A JULIO 2024</t>
  </si>
  <si>
    <t>ARBITRIOS</t>
  </si>
  <si>
    <t>PEREZ QUISPE EPIFANIA RICARDINA</t>
  </si>
  <si>
    <t>PS X FALLEC.</t>
  </si>
  <si>
    <t>P.S.FALLEC.SIVIRIV</t>
  </si>
  <si>
    <t>P. S X FALL. SERMEÑO QUISPE0</t>
  </si>
  <si>
    <t>R24913</t>
  </si>
  <si>
    <t>R25908</t>
  </si>
  <si>
    <t>R26197</t>
  </si>
  <si>
    <t>PEREZ EPIFANIA</t>
  </si>
  <si>
    <t>TALONAIO SANTA ROSA</t>
  </si>
  <si>
    <t>PITTMAN CONCEPCION NELLY MARIA</t>
  </si>
  <si>
    <t>R 023952</t>
  </si>
  <si>
    <t>P.S X FALLC. ROMERO Y. ESTEBAN</t>
  </si>
  <si>
    <t>R24853</t>
  </si>
  <si>
    <t>R 25893</t>
  </si>
  <si>
    <t>R 25940</t>
  </si>
  <si>
    <t>R 26072</t>
  </si>
  <si>
    <t xml:space="preserve">AGREGAR UNA CONGELADORA </t>
  </si>
  <si>
    <t>PITTMAN NELLY</t>
  </si>
  <si>
    <t>PORRAS DE OROYA OLIMPIA</t>
  </si>
  <si>
    <t>NOVIEBRE</t>
  </si>
  <si>
    <t>R25761</t>
  </si>
  <si>
    <t>R24917</t>
  </si>
  <si>
    <t>EXONERACION DE MULTA</t>
  </si>
  <si>
    <t>R24918</t>
  </si>
  <si>
    <t>R25665</t>
  </si>
  <si>
    <t>R25759</t>
  </si>
  <si>
    <t>R25760</t>
  </si>
  <si>
    <t>R26348</t>
  </si>
  <si>
    <t>R26340</t>
  </si>
  <si>
    <t>R26919</t>
  </si>
  <si>
    <t>R26920</t>
  </si>
  <si>
    <t>R26921</t>
  </si>
  <si>
    <t>PORRAS OLIMPIA</t>
  </si>
  <si>
    <t>x</t>
  </si>
  <si>
    <t>PLAZA COSQUILLO ROSA ESTELA</t>
  </si>
  <si>
    <t>RIOS RAMOS MANUEL ELOY</t>
  </si>
  <si>
    <t>FUMIGACION TY DESRATIZACION</t>
  </si>
  <si>
    <t>R 25061</t>
  </si>
  <si>
    <t>R 26025</t>
  </si>
  <si>
    <t>R26200</t>
  </si>
  <si>
    <t>RIOS MANUEL</t>
  </si>
  <si>
    <t>TRAMITES ADMINISTRATIVOS</t>
  </si>
  <si>
    <t>PRADO LLANCARI ZOSIMA</t>
  </si>
  <si>
    <t>PARRILLADA</t>
  </si>
  <si>
    <t>C. DE GIRO</t>
  </si>
  <si>
    <t>C. DE GIRO DE MENUDENCIA A PET SHOP</t>
  </si>
  <si>
    <t>C. DE GIRO DE MENUDENCIA A CELULARES</t>
  </si>
  <si>
    <t>R25989</t>
  </si>
  <si>
    <t>R25990</t>
  </si>
  <si>
    <r>
      <t>LU</t>
    </r>
    <r>
      <rPr>
        <b/>
        <sz val="11"/>
        <color theme="1"/>
        <rFont val="Calibri"/>
        <family val="2"/>
        <scheme val="minor"/>
      </rPr>
      <t>Z</t>
    </r>
  </si>
  <si>
    <t>R 24825</t>
  </si>
  <si>
    <t>R 25483</t>
  </si>
  <si>
    <t>R 25843</t>
  </si>
  <si>
    <t>R25932</t>
  </si>
  <si>
    <t>R 26280</t>
  </si>
  <si>
    <t>R26785</t>
  </si>
  <si>
    <t>|</t>
  </si>
  <si>
    <t>PINTADO DE FACHADA</t>
  </si>
  <si>
    <t>PRADO ZOZIMA</t>
  </si>
  <si>
    <t xml:space="preserve">PUESTO CERRADO </t>
  </si>
  <si>
    <t>86,5 LUZ ANTERIOR</t>
  </si>
  <si>
    <t>CAMBIO DE GIRO PROVISIONAL A TECNOLOGIA</t>
  </si>
  <si>
    <t>QUINTANA VIDAL GLICERIO</t>
  </si>
  <si>
    <t>27/03/20217</t>
  </si>
  <si>
    <t>P.S</t>
  </si>
  <si>
    <t>MULTA CARTA  - 47</t>
  </si>
  <si>
    <t>31/02/22</t>
  </si>
  <si>
    <t>R 24840</t>
  </si>
  <si>
    <t>R 25098</t>
  </si>
  <si>
    <t>R25819</t>
  </si>
  <si>
    <t>R25822</t>
  </si>
  <si>
    <t>R 26270</t>
  </si>
  <si>
    <t>R 25998</t>
  </si>
  <si>
    <t>R26102</t>
  </si>
  <si>
    <t>R26335</t>
  </si>
  <si>
    <t>QUINTANA GLICERIO</t>
  </si>
  <si>
    <t>QUISPE CONSA MIGUEL</t>
  </si>
  <si>
    <t>R24819</t>
  </si>
  <si>
    <t>R 25057</t>
  </si>
  <si>
    <t>RI 25132</t>
  </si>
  <si>
    <t>R25721</t>
  </si>
  <si>
    <t>R 25954</t>
  </si>
  <si>
    <t>R26069</t>
  </si>
  <si>
    <t>R26256</t>
  </si>
  <si>
    <t>RECONEXION DE LUZ</t>
  </si>
  <si>
    <t>QUISPE CONSA VIDAL</t>
  </si>
  <si>
    <t>SALDO 4.00 RC 14934</t>
  </si>
  <si>
    <t>VENTA DE BOLSAS</t>
  </si>
  <si>
    <t>R24878</t>
  </si>
  <si>
    <t>R 25054</t>
  </si>
  <si>
    <t>JUNO</t>
  </si>
  <si>
    <t>R25907</t>
  </si>
  <si>
    <t>R 26083</t>
  </si>
  <si>
    <t>VIDAL</t>
  </si>
  <si>
    <t>R26242</t>
  </si>
  <si>
    <t xml:space="preserve"> 431.30</t>
  </si>
  <si>
    <t xml:space="preserve">        11.80</t>
  </si>
  <si>
    <t>R26578</t>
  </si>
  <si>
    <t>ESTELA ELVIA</t>
  </si>
  <si>
    <t>QUISPE VIDAL</t>
  </si>
  <si>
    <t>QUISPE COPAYO  ELIO CARLOS</t>
  </si>
  <si>
    <t>AGUA RESIDUAL</t>
  </si>
  <si>
    <t>R 25950</t>
  </si>
  <si>
    <t>QUISPE COPAYO ELIO</t>
  </si>
  <si>
    <t>MULTA 26/01/2026</t>
  </si>
  <si>
    <t>QUISPE DE PALOMINO DOROTEA</t>
  </si>
  <si>
    <t>R 24851</t>
  </si>
  <si>
    <t>R25905</t>
  </si>
  <si>
    <t>R 25959</t>
  </si>
  <si>
    <t>R 26070</t>
  </si>
  <si>
    <t>R26209</t>
  </si>
  <si>
    <t>R26521</t>
  </si>
  <si>
    <t>QUISPE DOROTEA</t>
  </si>
  <si>
    <t>QUISPE DURAN ADRIANA</t>
  </si>
  <si>
    <t>MULTA POR REGULARIZAR</t>
  </si>
  <si>
    <t>MULTA02/03/22</t>
  </si>
  <si>
    <t>MAYOR DE 60</t>
  </si>
  <si>
    <t>R25480</t>
  </si>
  <si>
    <t>R26333</t>
  </si>
  <si>
    <t>R26334</t>
  </si>
  <si>
    <t>exoneracion</t>
  </si>
  <si>
    <t>a pagar</t>
  </si>
  <si>
    <t>QUISPE ADRIANA</t>
  </si>
  <si>
    <t>QUISPE ORTEGA ROSA CARMEN</t>
  </si>
  <si>
    <t>TARJTEA-FEB</t>
  </si>
  <si>
    <t>R 25185</t>
  </si>
  <si>
    <t>QUISPE ROSA</t>
  </si>
  <si>
    <t>R25478</t>
  </si>
  <si>
    <t>R 25945</t>
  </si>
  <si>
    <t>R 26269</t>
  </si>
  <si>
    <t>QUISPE URIBE LUCIANO</t>
  </si>
  <si>
    <t>TARJEA-FEB</t>
  </si>
  <si>
    <t>R 24882</t>
  </si>
  <si>
    <t>R25021</t>
  </si>
  <si>
    <t>R 25110</t>
  </si>
  <si>
    <t>R 25664</t>
  </si>
  <si>
    <t>R25839</t>
  </si>
  <si>
    <t>R26002</t>
  </si>
  <si>
    <t>R26136</t>
  </si>
  <si>
    <t>R26349</t>
  </si>
  <si>
    <t>ENTRADA</t>
  </si>
  <si>
    <t>SALIDA</t>
  </si>
  <si>
    <t>QUISPE LUCIANO</t>
  </si>
  <si>
    <t>RAMOS CUEVA PEDRO</t>
  </si>
  <si>
    <t>MAYOR DE 70</t>
  </si>
  <si>
    <t>R 25423</t>
  </si>
  <si>
    <t>R26127</t>
  </si>
  <si>
    <t>RAMOS PEDRO</t>
  </si>
  <si>
    <t>REYES PEREZ DE VALENCIA NANCY</t>
  </si>
  <si>
    <t>CAMBIO DE GIRO PROPORCIONAL</t>
  </si>
  <si>
    <t>P. SOCIA</t>
  </si>
  <si>
    <t>R24817</t>
  </si>
  <si>
    <t>R24826</t>
  </si>
  <si>
    <t>R 25055</t>
  </si>
  <si>
    <t>R25859</t>
  </si>
  <si>
    <t>R25765</t>
  </si>
  <si>
    <t>R 26297</t>
  </si>
  <si>
    <t>R25981</t>
  </si>
  <si>
    <t>R 26074</t>
  </si>
  <si>
    <t>R 26257</t>
  </si>
  <si>
    <t>EXONERACIO POR EDAD</t>
  </si>
  <si>
    <t>R26927</t>
  </si>
  <si>
    <t>REYES NANCY</t>
  </si>
  <si>
    <t>MEJIA HUAMAN ÑAHUE DE ARCE VICTORIA</t>
  </si>
  <si>
    <t>REYES SANCHEZ MILENA GERALDINE</t>
  </si>
  <si>
    <t>DEPOSITO 2015</t>
  </si>
  <si>
    <t>SALDO 2016</t>
  </si>
  <si>
    <t>P.. SOCIAL X FALL.</t>
  </si>
  <si>
    <t>CAMBIO GIRO</t>
  </si>
  <si>
    <t>R 24863</t>
  </si>
  <si>
    <t>R24862</t>
  </si>
  <si>
    <t>R 25468</t>
  </si>
  <si>
    <t>R 25890</t>
  </si>
  <si>
    <t>R26187</t>
  </si>
  <si>
    <t>R 26271</t>
  </si>
  <si>
    <t>MAJIA VICTORIA</t>
  </si>
  <si>
    <t>DEUDA 2016</t>
  </si>
  <si>
    <t>MEJIA VICTORIA</t>
  </si>
  <si>
    <t>REYES MILENA</t>
  </si>
  <si>
    <t>RICSE SAYES TERESA REYNA</t>
  </si>
  <si>
    <t>P.S.FALLECIMENTO</t>
  </si>
  <si>
    <t>C. DE GIRO - DESCARTABLE</t>
  </si>
  <si>
    <t>P.S.FALLEC MARIO MARIN</t>
  </si>
  <si>
    <t>50% C 397-2022</t>
  </si>
  <si>
    <t>R26771</t>
  </si>
  <si>
    <t>R24872</t>
  </si>
  <si>
    <t>R 25035</t>
  </si>
  <si>
    <t>R 25172</t>
  </si>
  <si>
    <t>R25455</t>
  </si>
  <si>
    <t>R26772</t>
  </si>
  <si>
    <t>R25719</t>
  </si>
  <si>
    <t>R25914</t>
  </si>
  <si>
    <t>R 26019</t>
  </si>
  <si>
    <t>R 26020</t>
  </si>
  <si>
    <t>RII 29296</t>
  </si>
  <si>
    <t>RII 29297</t>
  </si>
  <si>
    <t>RII 29298</t>
  </si>
  <si>
    <t>RICSE TERESA</t>
  </si>
  <si>
    <t>RIVERA CALLPA JUANA</t>
  </si>
  <si>
    <t>72 AÑOSS</t>
  </si>
  <si>
    <t>CORTE/ RECONEXION</t>
  </si>
  <si>
    <t>R25662</t>
  </si>
  <si>
    <t>R 25485</t>
  </si>
  <si>
    <t>P.S.X FALL. OLIMPIA PORRAS</t>
  </si>
  <si>
    <t>R 25088</t>
  </si>
  <si>
    <t>R 25575</t>
  </si>
  <si>
    <t>R25829</t>
  </si>
  <si>
    <t>R 25484</t>
  </si>
  <si>
    <t>R25985</t>
  </si>
  <si>
    <t>R26117</t>
  </si>
  <si>
    <t>DEPOSITO 2DO PISO N° 10</t>
  </si>
  <si>
    <t xml:space="preserve">7 DE ENERO DESOCUPO EL DEPOSITO </t>
  </si>
  <si>
    <t xml:space="preserve">RIVERA JUANA </t>
  </si>
  <si>
    <t>RIVERA JUANA</t>
  </si>
  <si>
    <t>MULTA 27-11-2025</t>
  </si>
  <si>
    <t xml:space="preserve">RIVERA JUANA		</t>
  </si>
  <si>
    <t>RIVERA FERNANDEZ MARINA MAXILIANA</t>
  </si>
  <si>
    <t>AGREGUE TARJETA ENERO</t>
  </si>
  <si>
    <t>R24856</t>
  </si>
  <si>
    <t>R24891</t>
  </si>
  <si>
    <t>R 25108</t>
  </si>
  <si>
    <t>R 25049</t>
  </si>
  <si>
    <t>R 25644</t>
  </si>
  <si>
    <t>1 FLUORECENTE</t>
  </si>
  <si>
    <t>R25877</t>
  </si>
  <si>
    <t>2 FLUOR. CHICO</t>
  </si>
  <si>
    <t>1 BALANZA</t>
  </si>
  <si>
    <t>1 CORTADORA</t>
  </si>
  <si>
    <t>1 MOLEDORA</t>
  </si>
  <si>
    <t>1 EXHIBIDORA</t>
  </si>
  <si>
    <t>1 CAMARA FRIG.</t>
  </si>
  <si>
    <t>2 LUCES NAV.</t>
  </si>
  <si>
    <t>ALUMBRADO</t>
  </si>
  <si>
    <t>DIF. RECIBO</t>
  </si>
  <si>
    <t>RIVERA MARINA</t>
  </si>
  <si>
    <t>R26157</t>
  </si>
  <si>
    <t>R26158</t>
  </si>
  <si>
    <t>CAMBIO DE GIRO PROVISIONAL A MENESTRAS SANCOCHADA</t>
  </si>
  <si>
    <t>7o9</t>
  </si>
  <si>
    <t xml:space="preserve">  </t>
  </si>
  <si>
    <t>kj</t>
  </si>
  <si>
    <t>CAMBIO DE GIRO DEFINITIVO</t>
  </si>
  <si>
    <t>RODRIGUEZ ARQUIÑEGO IDILIO FELIX</t>
  </si>
  <si>
    <t xml:space="preserve"> DICIEMBRE</t>
  </si>
  <si>
    <t>QUEDA PENDIENTE POR COBRAR S/.30 SOLES</t>
  </si>
  <si>
    <t>V. DE ALAMBRE</t>
  </si>
  <si>
    <t>R25901</t>
  </si>
  <si>
    <t>R 26008</t>
  </si>
  <si>
    <t>R 26274</t>
  </si>
  <si>
    <t>FELIX RODRIGUEZ</t>
  </si>
  <si>
    <t>RODRIGUEZ IDILIO</t>
  </si>
  <si>
    <t>RODRIGUEZ CORDOVA MARCOS</t>
  </si>
  <si>
    <t>TICKET DIA DE LA MADRE</t>
  </si>
  <si>
    <t>P. SOCIAL X FALLECIMIENTO</t>
  </si>
  <si>
    <t xml:space="preserve">EXONERACION </t>
  </si>
  <si>
    <t xml:space="preserve">FUNIGACION </t>
  </si>
  <si>
    <t>R-007427</t>
  </si>
  <si>
    <t>R25807</t>
  </si>
  <si>
    <t>AGREGAR 0.90 PARA EL MES DE MAYO LUZ</t>
  </si>
  <si>
    <t>R25808</t>
  </si>
  <si>
    <t>R26000</t>
  </si>
  <si>
    <t>exoneración</t>
  </si>
  <si>
    <t>R 25104</t>
  </si>
  <si>
    <t>R 25428</t>
  </si>
  <si>
    <t>R 25493</t>
  </si>
  <si>
    <t>R25663</t>
  </si>
  <si>
    <t>R26238</t>
  </si>
  <si>
    <t>R26135</t>
  </si>
  <si>
    <t>R26143</t>
  </si>
  <si>
    <t>R26248</t>
  </si>
  <si>
    <t>R26149</t>
  </si>
  <si>
    <t>RODRIGUEZ MARCOS</t>
  </si>
  <si>
    <t>RODRIGUEZ MORENO NORA</t>
  </si>
  <si>
    <t xml:space="preserve">ACUENTA </t>
  </si>
  <si>
    <t>ACT.. SANTA ROSA</t>
  </si>
  <si>
    <t>AG</t>
  </si>
  <si>
    <t>COBRO RECIBO MAS PASA AGUA A OCTUBRE</t>
  </si>
  <si>
    <t>TARJETE-JUN</t>
  </si>
  <si>
    <t>P.S FALLEC. OLIMPIA PORRAS</t>
  </si>
  <si>
    <t>R 25102</t>
  </si>
  <si>
    <t>R25835</t>
  </si>
  <si>
    <t>R 26055</t>
  </si>
  <si>
    <t>ALQUILER DE PUESTO</t>
  </si>
  <si>
    <t>POR REMODELACION</t>
  </si>
  <si>
    <t xml:space="preserve">ALQUILER </t>
  </si>
  <si>
    <t>R26337</t>
  </si>
  <si>
    <t>EB01-</t>
  </si>
  <si>
    <t xml:space="preserve">       248.60</t>
  </si>
  <si>
    <t xml:space="preserve">        12.80</t>
  </si>
  <si>
    <t>RODRIGUEZ NORA</t>
  </si>
  <si>
    <t>ROJAS CORNEJO ERICK</t>
  </si>
  <si>
    <t>R 25481</t>
  </si>
  <si>
    <t>R25668</t>
  </si>
  <si>
    <t>R 25669</t>
  </si>
  <si>
    <t>R25670</t>
  </si>
  <si>
    <t>R25934</t>
  </si>
  <si>
    <t>R24962</t>
  </si>
  <si>
    <t>R 25151</t>
  </si>
  <si>
    <t>R 25750</t>
  </si>
  <si>
    <t>R25892</t>
  </si>
  <si>
    <t>R 26095</t>
  </si>
  <si>
    <t>R26254</t>
  </si>
  <si>
    <t>R26932</t>
  </si>
  <si>
    <t>TARJETA-OCT.</t>
  </si>
  <si>
    <t>ROJAS ERICK</t>
  </si>
  <si>
    <t>ROMERO FLORES EDDNA MARLENE</t>
  </si>
  <si>
    <t>SRA. ROMERO FLORES EDDNA ES NUEVA SOCIA</t>
  </si>
  <si>
    <t>R26726</t>
  </si>
  <si>
    <t>R 25052</t>
  </si>
  <si>
    <t>R25927</t>
  </si>
  <si>
    <t>R26105</t>
  </si>
  <si>
    <t>R26342</t>
  </si>
  <si>
    <t>ROMERO EDDNA</t>
  </si>
  <si>
    <t>MONTALVO NEYRA RUFINA</t>
  </si>
  <si>
    <t>SALAS MONTALVO MAGALI JUDTH</t>
  </si>
  <si>
    <t xml:space="preserve">CERRADO </t>
  </si>
  <si>
    <t>SE COBRA POR CONSUMO DE LUZ EN TRABAJO DEL PUESTO</t>
  </si>
  <si>
    <t>R 25026</t>
  </si>
  <si>
    <t>R 25186</t>
  </si>
  <si>
    <t>YOLI</t>
  </si>
  <si>
    <t>R26217</t>
  </si>
  <si>
    <t>R25654</t>
  </si>
  <si>
    <t>R26109</t>
  </si>
  <si>
    <t>R25812</t>
  </si>
  <si>
    <t>R25880</t>
  </si>
  <si>
    <t>R25976</t>
  </si>
  <si>
    <t>R26181</t>
  </si>
  <si>
    <t>R26099</t>
  </si>
  <si>
    <t>R26339</t>
  </si>
  <si>
    <t>R26320</t>
  </si>
  <si>
    <t>R26581</t>
  </si>
  <si>
    <t xml:space="preserve"> 157.30</t>
  </si>
  <si>
    <t xml:space="preserve">     140.60</t>
  </si>
  <si>
    <t>TRAMITES ADMINISTRATIVO</t>
  </si>
  <si>
    <t>RI 31660</t>
  </si>
  <si>
    <t>RI 31815</t>
  </si>
  <si>
    <t>SALAS JUDITH</t>
  </si>
  <si>
    <t xml:space="preserve"> GASTOS ADMINISTRATIVOS Y PREVENCION SOCIAL  (65.00)          </t>
  </si>
  <si>
    <t>LUZ Y AGUA</t>
  </si>
  <si>
    <t>OTROS</t>
  </si>
  <si>
    <t>RESUMEN DE DEUDA DE SOCIOS 3</t>
  </si>
  <si>
    <t>DEUDA TOTAL</t>
  </si>
  <si>
    <t>TODAS</t>
  </si>
  <si>
    <t>TODOS</t>
  </si>
  <si>
    <t>VIENEN</t>
  </si>
  <si>
    <t>MAYHUASCA BASTIDAS GLUDDY</t>
  </si>
  <si>
    <t>MEDINA MEDRANO CARLOS</t>
  </si>
  <si>
    <t>MESIAS CRUZ GLADYS</t>
  </si>
  <si>
    <t>OQUENDO ARISACA MELESIA ROSARIO</t>
  </si>
  <si>
    <t>OQUENDO QUISPE MIGUEL EUFRAGIO</t>
  </si>
  <si>
    <t>PAREDES FLORES  OSCAR ALFREDO</t>
  </si>
  <si>
    <t>PRADO LLANCARI ZOZIMA</t>
  </si>
  <si>
    <t>QUISPE CONZA VIDAL</t>
  </si>
  <si>
    <t>ROMERO FLORES EDDNA</t>
  </si>
  <si>
    <t>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</si>
</sst>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 * #,##0.00_ ;_ * \-#,##0.00_ ;_ * &quot;-&quot;??_ ;_ @_ "/>
    <numFmt numFmtId="165" formatCode="_(&quot;S/.&quot;\ * #,##0.00_);_(&quot;S/.&quot;\ * \(#,##0.00\);_(&quot;S/.&quot;\ * &quot;-&quot;??_);_(@_)"/>
    <numFmt numFmtId="166" formatCode="yyyy\-mm\-dd;@"/>
    <numFmt numFmtId="167" formatCode="_-* #,##0.0_-;\-* #,##0.0_-;_-* &quot;-&quot;??_-;_-@_-"/>
    <numFmt numFmtId="168" formatCode="&quot;$&quot;\ #,##0.00"/>
    <numFmt numFmtId="169" formatCode="_ * #,##0.0_ ;_ * \-#,##0.0_ ;_ * &quot;-&quot;??_ ;_ @_ "/>
  </numFmts>
  <fonts count="7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name val="Calibri"/>
      <family val="2"/>
    </font>
    <font>
      <sz val="12"/>
      <color rgb="FFFF0000"/>
      <name val="Calibri"/>
      <family val="2"/>
      <scheme val="minor"/>
    </font>
    <font>
      <sz val="12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8"/>
      <color indexed="8"/>
      <name val="Tahoma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</font>
    <font>
      <sz val="11"/>
      <name val="Calibri"/>
    </font>
    <font>
      <sz val="11"/>
      <color rgb="FF444444"/>
      <name val="Calibri"/>
      <family val="2"/>
      <charset val="1"/>
    </font>
    <font>
      <sz val="11"/>
      <color rgb="FF242424"/>
      <name val="Calibri"/>
      <charset val="1"/>
    </font>
    <font>
      <sz val="11"/>
      <color rgb="FF000000"/>
      <name val="Calibri"/>
    </font>
    <font>
      <sz val="11"/>
      <color rgb="FF242424"/>
      <name val="Aptos Narrow"/>
      <charset val="1"/>
    </font>
    <font>
      <sz val="11"/>
      <color rgb="FF444444"/>
      <name val="Aptos Narrow"/>
      <charset val="1"/>
    </font>
    <font>
      <b/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242424"/>
      <name val="Calibri"/>
      <scheme val="minor"/>
    </font>
    <font>
      <sz val="12"/>
      <name val="Calibri"/>
      <scheme val="minor"/>
    </font>
    <font>
      <b/>
      <sz val="11"/>
      <color theme="1"/>
      <name val="Calibri"/>
      <scheme val="minor"/>
    </font>
    <font>
      <sz val="11"/>
      <color rgb="FF000000"/>
      <name val="Calibri"/>
      <scheme val="minor"/>
    </font>
    <font>
      <sz val="12"/>
      <color theme="1"/>
      <name val="Calibri"/>
      <scheme val="minor"/>
    </font>
    <font>
      <sz val="11"/>
      <name val="Calibri"/>
      <scheme val="minor"/>
    </font>
    <font>
      <b/>
      <sz val="14"/>
      <name val="Calibri"/>
      <scheme val="minor"/>
    </font>
    <font>
      <b/>
      <sz val="14"/>
      <color theme="1"/>
      <name val="Calibri"/>
      <scheme val="minor"/>
    </font>
    <font>
      <b/>
      <sz val="11"/>
      <color rgb="FF000000"/>
      <name val="Calibri"/>
    </font>
  </fonts>
  <fills count="5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E6F39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BBC9"/>
        <bgColor indexed="64"/>
      </patternFill>
    </fill>
    <fill>
      <patternFill patternType="solid">
        <fgColor rgb="FFFCBDE6"/>
        <bgColor indexed="64"/>
      </patternFill>
    </fill>
    <fill>
      <patternFill patternType="solid">
        <fgColor rgb="FFC7E7F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603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0" fontId="21" fillId="0" borderId="0"/>
    <xf numFmtId="164" fontId="2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3" fillId="0" borderId="0"/>
    <xf numFmtId="0" fontId="2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3" fillId="35" borderId="3" applyNumberFormat="0" applyAlignment="0" applyProtection="0"/>
    <xf numFmtId="0" fontId="33" fillId="35" borderId="3" applyNumberFormat="0" applyAlignment="0" applyProtection="0"/>
    <xf numFmtId="0" fontId="33" fillId="35" borderId="3" applyNumberFormat="0" applyAlignment="0" applyProtection="0"/>
    <xf numFmtId="0" fontId="33" fillId="35" borderId="3" applyNumberFormat="0" applyAlignment="0" applyProtection="0"/>
    <xf numFmtId="0" fontId="33" fillId="35" borderId="3" applyNumberFormat="0" applyAlignment="0" applyProtection="0"/>
    <xf numFmtId="0" fontId="33" fillId="35" borderId="3" applyNumberFormat="0" applyAlignment="0" applyProtection="0"/>
    <xf numFmtId="0" fontId="33" fillId="35" borderId="3" applyNumberFormat="0" applyAlignment="0" applyProtection="0"/>
    <xf numFmtId="0" fontId="33" fillId="35" borderId="3" applyNumberFormat="0" applyAlignment="0" applyProtection="0"/>
    <xf numFmtId="0" fontId="33" fillId="35" borderId="3" applyNumberFormat="0" applyAlignment="0" applyProtection="0"/>
    <xf numFmtId="0" fontId="33" fillId="35" borderId="3" applyNumberFormat="0" applyAlignment="0" applyProtection="0"/>
    <xf numFmtId="0" fontId="33" fillId="35" borderId="3" applyNumberFormat="0" applyAlignment="0" applyProtection="0"/>
    <xf numFmtId="0" fontId="33" fillId="35" borderId="3" applyNumberFormat="0" applyAlignment="0" applyProtection="0"/>
    <xf numFmtId="0" fontId="34" fillId="36" borderId="4" applyNumberFormat="0" applyAlignment="0" applyProtection="0"/>
    <xf numFmtId="0" fontId="34" fillId="36" borderId="4" applyNumberFormat="0" applyAlignment="0" applyProtection="0"/>
    <xf numFmtId="0" fontId="34" fillId="36" borderId="4" applyNumberFormat="0" applyAlignment="0" applyProtection="0"/>
    <xf numFmtId="0" fontId="34" fillId="36" borderId="4" applyNumberFormat="0" applyAlignment="0" applyProtection="0"/>
    <xf numFmtId="0" fontId="34" fillId="36" borderId="4" applyNumberFormat="0" applyAlignment="0" applyProtection="0"/>
    <xf numFmtId="0" fontId="34" fillId="36" borderId="4" applyNumberFormat="0" applyAlignment="0" applyProtection="0"/>
    <xf numFmtId="0" fontId="34" fillId="36" borderId="4" applyNumberFormat="0" applyAlignment="0" applyProtection="0"/>
    <xf numFmtId="0" fontId="34" fillId="36" borderId="4" applyNumberFormat="0" applyAlignment="0" applyProtection="0"/>
    <xf numFmtId="0" fontId="34" fillId="36" borderId="4" applyNumberFormat="0" applyAlignment="0" applyProtection="0"/>
    <xf numFmtId="0" fontId="34" fillId="36" borderId="4" applyNumberFormat="0" applyAlignment="0" applyProtection="0"/>
    <xf numFmtId="0" fontId="34" fillId="36" borderId="4" applyNumberFormat="0" applyAlignment="0" applyProtection="0"/>
    <xf numFmtId="0" fontId="34" fillId="36" borderId="4" applyNumberFormat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" fillId="0" borderId="0" applyFill="0" applyBorder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7" fillId="26" borderId="3" applyNumberFormat="0" applyAlignment="0" applyProtection="0"/>
    <xf numFmtId="0" fontId="37" fillId="26" borderId="3" applyNumberFormat="0" applyAlignment="0" applyProtection="0"/>
    <xf numFmtId="0" fontId="37" fillId="26" borderId="3" applyNumberFormat="0" applyAlignment="0" applyProtection="0"/>
    <xf numFmtId="0" fontId="37" fillId="26" borderId="3" applyNumberFormat="0" applyAlignment="0" applyProtection="0"/>
    <xf numFmtId="0" fontId="37" fillId="26" borderId="3" applyNumberFormat="0" applyAlignment="0" applyProtection="0"/>
    <xf numFmtId="0" fontId="37" fillId="26" borderId="3" applyNumberFormat="0" applyAlignment="0" applyProtection="0"/>
    <xf numFmtId="0" fontId="37" fillId="26" borderId="3" applyNumberFormat="0" applyAlignment="0" applyProtection="0"/>
    <xf numFmtId="0" fontId="37" fillId="26" borderId="3" applyNumberFormat="0" applyAlignment="0" applyProtection="0"/>
    <xf numFmtId="0" fontId="37" fillId="26" borderId="3" applyNumberFormat="0" applyAlignment="0" applyProtection="0"/>
    <xf numFmtId="0" fontId="37" fillId="26" borderId="3" applyNumberFormat="0" applyAlignment="0" applyProtection="0"/>
    <xf numFmtId="0" fontId="37" fillId="26" borderId="3" applyNumberFormat="0" applyAlignment="0" applyProtection="0"/>
    <xf numFmtId="0" fontId="37" fillId="26" borderId="3" applyNumberFormat="0" applyAlignment="0" applyProtection="0"/>
    <xf numFmtId="44" fontId="3" fillId="0" borderId="0" applyFon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2" fillId="0" borderId="0">
      <alignment vertical="top"/>
    </xf>
    <xf numFmtId="0" fontId="42" fillId="0" borderId="0">
      <alignment vertical="top"/>
    </xf>
    <xf numFmtId="0" fontId="43" fillId="0" borderId="0"/>
    <xf numFmtId="0" fontId="3" fillId="0" borderId="0"/>
    <xf numFmtId="0" fontId="3" fillId="0" borderId="0"/>
    <xf numFmtId="0" fontId="3" fillId="0" borderId="0"/>
    <xf numFmtId="0" fontId="42" fillId="0" borderId="0">
      <alignment vertical="top"/>
    </xf>
    <xf numFmtId="0" fontId="43" fillId="0" borderId="0"/>
    <xf numFmtId="0" fontId="43" fillId="0" borderId="0"/>
    <xf numFmtId="0" fontId="2" fillId="0" borderId="0"/>
    <xf numFmtId="0" fontId="3" fillId="0" borderId="0"/>
    <xf numFmtId="0" fontId="3" fillId="0" borderId="0"/>
    <xf numFmtId="0" fontId="43" fillId="0" borderId="0"/>
    <xf numFmtId="0" fontId="3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ill="0" applyBorder="0"/>
    <xf numFmtId="0" fontId="43" fillId="0" borderId="0"/>
    <xf numFmtId="0" fontId="3" fillId="0" borderId="0" applyFill="0" applyBorder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2" borderId="6" applyNumberFormat="0" applyFont="0" applyAlignment="0" applyProtection="0"/>
    <xf numFmtId="0" fontId="30" fillId="42" borderId="6" applyNumberFormat="0" applyFont="0" applyAlignment="0" applyProtection="0"/>
    <xf numFmtId="0" fontId="30" fillId="42" borderId="6" applyNumberFormat="0" applyFont="0" applyAlignment="0" applyProtection="0"/>
    <xf numFmtId="0" fontId="30" fillId="42" borderId="6" applyNumberFormat="0" applyFont="0" applyAlignment="0" applyProtection="0"/>
    <xf numFmtId="0" fontId="30" fillId="42" borderId="6" applyNumberFormat="0" applyFont="0" applyAlignment="0" applyProtection="0"/>
    <xf numFmtId="0" fontId="30" fillId="42" borderId="6" applyNumberFormat="0" applyFont="0" applyAlignment="0" applyProtection="0"/>
    <xf numFmtId="0" fontId="30" fillId="42" borderId="6" applyNumberFormat="0" applyFont="0" applyAlignment="0" applyProtection="0"/>
    <xf numFmtId="0" fontId="30" fillId="42" borderId="6" applyNumberFormat="0" applyFont="0" applyAlignment="0" applyProtection="0"/>
    <xf numFmtId="0" fontId="30" fillId="42" borderId="6" applyNumberFormat="0" applyFont="0" applyAlignment="0" applyProtection="0"/>
    <xf numFmtId="0" fontId="30" fillId="42" borderId="6" applyNumberFormat="0" applyFont="0" applyAlignment="0" applyProtection="0"/>
    <xf numFmtId="0" fontId="30" fillId="42" borderId="6" applyNumberFormat="0" applyFont="0" applyAlignment="0" applyProtection="0"/>
    <xf numFmtId="0" fontId="30" fillId="42" borderId="6" applyNumberFormat="0" applyFont="0" applyAlignment="0" applyProtection="0"/>
    <xf numFmtId="0" fontId="44" fillId="35" borderId="7" applyNumberFormat="0" applyAlignment="0" applyProtection="0"/>
    <xf numFmtId="0" fontId="44" fillId="35" borderId="7" applyNumberFormat="0" applyAlignment="0" applyProtection="0"/>
    <xf numFmtId="0" fontId="44" fillId="35" borderId="7" applyNumberFormat="0" applyAlignment="0" applyProtection="0"/>
    <xf numFmtId="0" fontId="44" fillId="35" borderId="7" applyNumberFormat="0" applyAlignment="0" applyProtection="0"/>
    <xf numFmtId="0" fontId="44" fillId="35" borderId="7" applyNumberFormat="0" applyAlignment="0" applyProtection="0"/>
    <xf numFmtId="0" fontId="44" fillId="35" borderId="7" applyNumberFormat="0" applyAlignment="0" applyProtection="0"/>
    <xf numFmtId="0" fontId="44" fillId="35" borderId="7" applyNumberFormat="0" applyAlignment="0" applyProtection="0"/>
    <xf numFmtId="0" fontId="44" fillId="35" borderId="7" applyNumberFormat="0" applyAlignment="0" applyProtection="0"/>
    <xf numFmtId="0" fontId="44" fillId="35" borderId="7" applyNumberFormat="0" applyAlignment="0" applyProtection="0"/>
    <xf numFmtId="0" fontId="44" fillId="35" borderId="7" applyNumberFormat="0" applyAlignment="0" applyProtection="0"/>
    <xf numFmtId="0" fontId="44" fillId="35" borderId="7" applyNumberFormat="0" applyAlignment="0" applyProtection="0"/>
    <xf numFmtId="0" fontId="44" fillId="35" borderId="7" applyNumberFormat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8" applyNumberFormat="0" applyFill="0" applyAlignment="0" applyProtection="0"/>
    <xf numFmtId="0" fontId="47" fillId="0" borderId="8" applyNumberFormat="0" applyFill="0" applyAlignment="0" applyProtection="0"/>
    <xf numFmtId="0" fontId="47" fillId="0" borderId="8" applyNumberFormat="0" applyFill="0" applyAlignment="0" applyProtection="0"/>
    <xf numFmtId="0" fontId="47" fillId="0" borderId="8" applyNumberFormat="0" applyFill="0" applyAlignment="0" applyProtection="0"/>
    <xf numFmtId="0" fontId="47" fillId="0" borderId="8" applyNumberFormat="0" applyFill="0" applyAlignment="0" applyProtection="0"/>
    <xf numFmtId="0" fontId="47" fillId="0" borderId="8" applyNumberFormat="0" applyFill="0" applyAlignment="0" applyProtection="0"/>
    <xf numFmtId="0" fontId="47" fillId="0" borderId="8" applyNumberFormat="0" applyFill="0" applyAlignment="0" applyProtection="0"/>
    <xf numFmtId="0" fontId="47" fillId="0" borderId="8" applyNumberFormat="0" applyFill="0" applyAlignment="0" applyProtection="0"/>
    <xf numFmtId="0" fontId="47" fillId="0" borderId="8" applyNumberFormat="0" applyFill="0" applyAlignment="0" applyProtection="0"/>
    <xf numFmtId="0" fontId="47" fillId="0" borderId="8" applyNumberFormat="0" applyFill="0" applyAlignment="0" applyProtection="0"/>
    <xf numFmtId="0" fontId="47" fillId="0" borderId="8" applyNumberFormat="0" applyFill="0" applyAlignment="0" applyProtection="0"/>
    <xf numFmtId="0" fontId="47" fillId="0" borderId="8" applyNumberFormat="0" applyFill="0" applyAlignment="0" applyProtection="0"/>
    <xf numFmtId="0" fontId="48" fillId="0" borderId="9" applyNumberFormat="0" applyFill="0" applyAlignment="0" applyProtection="0"/>
    <xf numFmtId="0" fontId="48" fillId="0" borderId="9" applyNumberFormat="0" applyFill="0" applyAlignment="0" applyProtection="0"/>
    <xf numFmtId="0" fontId="48" fillId="0" borderId="9" applyNumberFormat="0" applyFill="0" applyAlignment="0" applyProtection="0"/>
    <xf numFmtId="0" fontId="48" fillId="0" borderId="9" applyNumberFormat="0" applyFill="0" applyAlignment="0" applyProtection="0"/>
    <xf numFmtId="0" fontId="48" fillId="0" borderId="9" applyNumberFormat="0" applyFill="0" applyAlignment="0" applyProtection="0"/>
    <xf numFmtId="0" fontId="48" fillId="0" borderId="9" applyNumberFormat="0" applyFill="0" applyAlignment="0" applyProtection="0"/>
    <xf numFmtId="0" fontId="48" fillId="0" borderId="9" applyNumberFormat="0" applyFill="0" applyAlignment="0" applyProtection="0"/>
    <xf numFmtId="0" fontId="48" fillId="0" borderId="9" applyNumberFormat="0" applyFill="0" applyAlignment="0" applyProtection="0"/>
    <xf numFmtId="0" fontId="48" fillId="0" borderId="9" applyNumberFormat="0" applyFill="0" applyAlignment="0" applyProtection="0"/>
    <xf numFmtId="0" fontId="48" fillId="0" borderId="9" applyNumberFormat="0" applyFill="0" applyAlignment="0" applyProtection="0"/>
    <xf numFmtId="0" fontId="48" fillId="0" borderId="9" applyNumberFormat="0" applyFill="0" applyAlignment="0" applyProtection="0"/>
    <xf numFmtId="0" fontId="48" fillId="0" borderId="9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21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0" fontId="2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528">
    <xf numFmtId="0" fontId="0" fillId="0" borderId="0" xfId="0"/>
    <xf numFmtId="16" fontId="0" fillId="0" borderId="0" xfId="0" applyNumberFormat="1"/>
    <xf numFmtId="164" fontId="0" fillId="0" borderId="0" xfId="1" applyFont="1"/>
    <xf numFmtId="14" fontId="0" fillId="0" borderId="0" xfId="0" applyNumberFormat="1"/>
    <xf numFmtId="16" fontId="0" fillId="0" borderId="0" xfId="0" applyNumberFormat="1" applyAlignment="1">
      <alignment horizontal="center"/>
    </xf>
    <xf numFmtId="164" fontId="0" fillId="0" borderId="0" xfId="0" applyNumberFormat="1"/>
    <xf numFmtId="164" fontId="0" fillId="2" borderId="0" xfId="1" applyFont="1" applyFill="1"/>
    <xf numFmtId="0" fontId="0" fillId="0" borderId="0" xfId="0" applyAlignment="1">
      <alignment horizontal="center"/>
    </xf>
    <xf numFmtId="16" fontId="4" fillId="0" borderId="0" xfId="0" applyNumberFormat="1" applyFont="1"/>
    <xf numFmtId="0" fontId="4" fillId="0" borderId="0" xfId="0" applyFont="1"/>
    <xf numFmtId="164" fontId="12" fillId="0" borderId="0" xfId="1" applyFont="1"/>
    <xf numFmtId="0" fontId="4" fillId="0" borderId="0" xfId="0" applyFont="1" applyAlignment="1">
      <alignment horizontal="center" vertical="center" wrapText="1"/>
    </xf>
    <xf numFmtId="164" fontId="4" fillId="0" borderId="0" xfId="1" applyFont="1" applyAlignment="1">
      <alignment horizontal="center" vertical="center" wrapText="1"/>
    </xf>
    <xf numFmtId="16" fontId="0" fillId="0" borderId="0" xfId="0" applyNumberFormat="1" applyAlignment="1">
      <alignment horizontal="right"/>
    </xf>
    <xf numFmtId="164" fontId="13" fillId="0" borderId="0" xfId="0" applyNumberFormat="1" applyFont="1"/>
    <xf numFmtId="164" fontId="13" fillId="0" borderId="0" xfId="1" applyFont="1"/>
    <xf numFmtId="0" fontId="14" fillId="0" borderId="0" xfId="0" applyFont="1"/>
    <xf numFmtId="164" fontId="14" fillId="0" borderId="0" xfId="0" applyNumberFormat="1" applyFont="1"/>
    <xf numFmtId="0" fontId="11" fillId="0" borderId="0" xfId="0" applyFont="1"/>
    <xf numFmtId="164" fontId="0" fillId="3" borderId="0" xfId="1" applyFont="1" applyFill="1"/>
    <xf numFmtId="2" fontId="0" fillId="0" borderId="0" xfId="0" applyNumberFormat="1"/>
    <xf numFmtId="164" fontId="0" fillId="4" borderId="0" xfId="1" applyFont="1" applyFill="1"/>
    <xf numFmtId="164" fontId="4" fillId="0" borderId="0" xfId="1" applyFont="1"/>
    <xf numFmtId="164" fontId="2" fillId="0" borderId="0" xfId="1"/>
    <xf numFmtId="0" fontId="15" fillId="0" borderId="0" xfId="0" applyFont="1"/>
    <xf numFmtId="0" fontId="15" fillId="0" borderId="0" xfId="0" applyFont="1" applyAlignment="1">
      <alignment horizontal="center"/>
    </xf>
    <xf numFmtId="164" fontId="15" fillId="0" borderId="0" xfId="1" applyFont="1"/>
    <xf numFmtId="43" fontId="14" fillId="0" borderId="0" xfId="0" applyNumberFormat="1" applyFont="1"/>
    <xf numFmtId="43" fontId="0" fillId="0" borderId="0" xfId="0" applyNumberFormat="1"/>
    <xf numFmtId="2" fontId="0" fillId="0" borderId="0" xfId="1" applyNumberFormat="1" applyFont="1"/>
    <xf numFmtId="14" fontId="4" fillId="0" borderId="0" xfId="0" applyNumberFormat="1" applyFont="1" applyAlignment="1">
      <alignment horizontal="center" vertical="center" wrapText="1"/>
    </xf>
    <xf numFmtId="14" fontId="4" fillId="0" borderId="0" xfId="0" applyNumberFormat="1" applyFont="1"/>
    <xf numFmtId="164" fontId="14" fillId="0" borderId="0" xfId="1" applyFont="1"/>
    <xf numFmtId="164" fontId="11" fillId="0" borderId="0" xfId="1" applyFont="1"/>
    <xf numFmtId="14" fontId="0" fillId="4" borderId="0" xfId="0" applyNumberFormat="1" applyFill="1"/>
    <xf numFmtId="0" fontId="0" fillId="4" borderId="0" xfId="0" applyFill="1"/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16" fontId="0" fillId="0" borderId="0" xfId="0" applyNumberFormat="1" applyAlignment="1">
      <alignment horizontal="center" vertical="top"/>
    </xf>
    <xf numFmtId="0" fontId="4" fillId="0" borderId="0" xfId="0" applyFont="1" applyAlignment="1">
      <alignment horizontal="center" vertical="top"/>
    </xf>
    <xf numFmtId="2" fontId="12" fillId="0" borderId="0" xfId="0" applyNumberFormat="1" applyFont="1"/>
    <xf numFmtId="43" fontId="12" fillId="0" borderId="0" xfId="0" applyNumberFormat="1" applyFont="1"/>
    <xf numFmtId="0" fontId="12" fillId="0" borderId="0" xfId="0" applyFont="1"/>
    <xf numFmtId="0" fontId="18" fillId="0" borderId="0" xfId="0" applyFont="1"/>
    <xf numFmtId="164" fontId="19" fillId="0" borderId="0" xfId="0" applyNumberFormat="1" applyFont="1"/>
    <xf numFmtId="164" fontId="2" fillId="0" borderId="0" xfId="1" applyFont="1"/>
    <xf numFmtId="164" fontId="12" fillId="0" borderId="0" xfId="0" applyNumberFormat="1" applyFont="1"/>
    <xf numFmtId="43" fontId="4" fillId="0" borderId="0" xfId="1" applyNumberFormat="1" applyFont="1" applyAlignment="1">
      <alignment horizontal="center" vertical="center" wrapText="1"/>
    </xf>
    <xf numFmtId="43" fontId="0" fillId="0" borderId="0" xfId="1" applyNumberFormat="1" applyFont="1"/>
    <xf numFmtId="43" fontId="2" fillId="0" borderId="0" xfId="1" applyNumberFormat="1" applyFont="1"/>
    <xf numFmtId="43" fontId="11" fillId="0" borderId="0" xfId="1" applyNumberFormat="1" applyFont="1"/>
    <xf numFmtId="43" fontId="4" fillId="0" borderId="0" xfId="1" applyNumberFormat="1" applyFont="1"/>
    <xf numFmtId="43" fontId="12" fillId="0" borderId="0" xfId="1" applyNumberFormat="1" applyFont="1"/>
    <xf numFmtId="17" fontId="0" fillId="0" borderId="0" xfId="0" applyNumberFormat="1" applyAlignment="1">
      <alignment horizontal="center"/>
    </xf>
    <xf numFmtId="0" fontId="2" fillId="0" borderId="0" xfId="0" applyFont="1"/>
    <xf numFmtId="16" fontId="2" fillId="0" borderId="0" xfId="0" applyNumberFormat="1" applyFont="1"/>
    <xf numFmtId="0" fontId="2" fillId="0" borderId="0" xfId="0" applyFont="1" applyAlignment="1">
      <alignment horizontal="center" vertical="top"/>
    </xf>
    <xf numFmtId="0" fontId="0" fillId="6" borderId="0" xfId="0" applyFill="1"/>
    <xf numFmtId="164" fontId="13" fillId="6" borderId="0" xfId="1" applyFont="1" applyFill="1"/>
    <xf numFmtId="0" fontId="13" fillId="6" borderId="0" xfId="0" applyFont="1" applyFill="1"/>
    <xf numFmtId="0" fontId="0" fillId="7" borderId="0" xfId="0" applyFill="1"/>
    <xf numFmtId="164" fontId="20" fillId="0" borderId="0" xfId="1" applyFont="1"/>
    <xf numFmtId="0" fontId="21" fillId="0" borderId="0" xfId="0" applyFont="1"/>
    <xf numFmtId="43" fontId="0" fillId="4" borderId="0" xfId="1" applyNumberFormat="1" applyFont="1" applyFill="1"/>
    <xf numFmtId="164" fontId="14" fillId="4" borderId="0" xfId="0" applyNumberFormat="1" applyFont="1" applyFill="1"/>
    <xf numFmtId="164" fontId="21" fillId="0" borderId="0" xfId="0" applyNumberFormat="1" applyFont="1"/>
    <xf numFmtId="164" fontId="16" fillId="0" borderId="0" xfId="0" applyNumberFormat="1" applyFont="1"/>
    <xf numFmtId="164" fontId="21" fillId="0" borderId="0" xfId="1" applyFont="1"/>
    <xf numFmtId="164" fontId="5" fillId="0" borderId="0" xfId="1" applyFont="1"/>
    <xf numFmtId="164" fontId="25" fillId="0" borderId="0" xfId="0" applyNumberFormat="1" applyFont="1" applyAlignment="1">
      <alignment vertical="center"/>
    </xf>
    <xf numFmtId="14" fontId="0" fillId="0" borderId="0" xfId="0" applyNumberFormat="1" applyAlignment="1">
      <alignment horizontal="right"/>
    </xf>
    <xf numFmtId="14" fontId="2" fillId="0" borderId="0" xfId="0" applyNumberFormat="1" applyFont="1"/>
    <xf numFmtId="164" fontId="21" fillId="0" borderId="0" xfId="1" applyFont="1" applyFill="1"/>
    <xf numFmtId="164" fontId="0" fillId="0" borderId="0" xfId="1" applyFont="1" applyFill="1"/>
    <xf numFmtId="43" fontId="4" fillId="0" borderId="0" xfId="0" applyNumberFormat="1" applyFont="1"/>
    <xf numFmtId="14" fontId="14" fillId="0" borderId="0" xfId="0" applyNumberFormat="1" applyFont="1"/>
    <xf numFmtId="14" fontId="14" fillId="0" borderId="0" xfId="1" applyNumberFormat="1" applyFont="1"/>
    <xf numFmtId="14" fontId="16" fillId="6" borderId="0" xfId="0" applyNumberFormat="1" applyFont="1" applyFill="1"/>
    <xf numFmtId="14" fontId="12" fillId="0" borderId="0" xfId="0" applyNumberFormat="1" applyFont="1"/>
    <xf numFmtId="14" fontId="18" fillId="0" borderId="0" xfId="0" applyNumberFormat="1" applyFont="1"/>
    <xf numFmtId="164" fontId="4" fillId="0" borderId="0" xfId="1" applyFont="1" applyAlignment="1">
      <alignment vertical="center"/>
    </xf>
    <xf numFmtId="14" fontId="4" fillId="0" borderId="0" xfId="0" applyNumberFormat="1" applyFont="1" applyAlignment="1">
      <alignment horizontal="right"/>
    </xf>
    <xf numFmtId="164" fontId="27" fillId="0" borderId="0" xfId="3" applyNumberFormat="1" applyFont="1"/>
    <xf numFmtId="0" fontId="22" fillId="0" borderId="0" xfId="0" applyFont="1" applyAlignment="1">
      <alignment horizontal="center" vertical="center"/>
    </xf>
    <xf numFmtId="0" fontId="5" fillId="0" borderId="0" xfId="0" applyFont="1"/>
    <xf numFmtId="0" fontId="22" fillId="0" borderId="0" xfId="0" applyFont="1" applyAlignment="1">
      <alignment vertical="center"/>
    </xf>
    <xf numFmtId="0" fontId="16" fillId="0" borderId="0" xfId="0" applyFont="1"/>
    <xf numFmtId="164" fontId="21" fillId="4" borderId="0" xfId="1" applyFont="1" applyFill="1"/>
    <xf numFmtId="17" fontId="0" fillId="0" borderId="0" xfId="0" applyNumberFormat="1"/>
    <xf numFmtId="0" fontId="21" fillId="4" borderId="0" xfId="0" applyFont="1" applyFill="1"/>
    <xf numFmtId="164" fontId="0" fillId="8" borderId="0" xfId="1" applyFont="1" applyFill="1"/>
    <xf numFmtId="164" fontId="2" fillId="2" borderId="0" xfId="1" applyFont="1" applyFill="1"/>
    <xf numFmtId="0" fontId="28" fillId="0" borderId="0" xfId="0" applyFont="1"/>
    <xf numFmtId="43" fontId="0" fillId="4" borderId="0" xfId="0" applyNumberFormat="1" applyFill="1"/>
    <xf numFmtId="164" fontId="2" fillId="0" borderId="0" xfId="1" applyFont="1" applyFill="1"/>
    <xf numFmtId="164" fontId="0" fillId="9" borderId="0" xfId="1" applyFont="1" applyFill="1"/>
    <xf numFmtId="164" fontId="0" fillId="10" borderId="0" xfId="1" applyFont="1" applyFill="1"/>
    <xf numFmtId="164" fontId="0" fillId="13" borderId="0" xfId="1" applyFont="1" applyFill="1"/>
    <xf numFmtId="164" fontId="0" fillId="14" borderId="0" xfId="1" applyFont="1" applyFill="1"/>
    <xf numFmtId="164" fontId="0" fillId="16" borderId="0" xfId="1" applyFont="1" applyFill="1"/>
    <xf numFmtId="164" fontId="0" fillId="18" borderId="0" xfId="1" applyFont="1" applyFill="1"/>
    <xf numFmtId="164" fontId="0" fillId="17" borderId="0" xfId="1" applyFont="1" applyFill="1"/>
    <xf numFmtId="164" fontId="21" fillId="10" borderId="0" xfId="1" applyFont="1" applyFill="1"/>
    <xf numFmtId="164" fontId="0" fillId="13" borderId="0" xfId="0" applyNumberFormat="1" applyFill="1"/>
    <xf numFmtId="164" fontId="0" fillId="12" borderId="0" xfId="0" applyNumberFormat="1" applyFill="1"/>
    <xf numFmtId="164" fontId="2" fillId="15" borderId="0" xfId="1" applyFont="1" applyFill="1"/>
    <xf numFmtId="14" fontId="0" fillId="11" borderId="0" xfId="0" applyNumberFormat="1" applyFill="1" applyAlignment="1">
      <alignment horizontal="right"/>
    </xf>
    <xf numFmtId="164" fontId="0" fillId="11" borderId="0" xfId="1" applyFont="1" applyFill="1"/>
    <xf numFmtId="43" fontId="2" fillId="10" borderId="0" xfId="1" applyNumberFormat="1" applyFont="1" applyFill="1"/>
    <xf numFmtId="164" fontId="2" fillId="10" borderId="0" xfId="1" applyFont="1" applyFill="1"/>
    <xf numFmtId="43" fontId="0" fillId="10" borderId="0" xfId="0" applyNumberFormat="1" applyFill="1"/>
    <xf numFmtId="164" fontId="0" fillId="10" borderId="0" xfId="0" applyNumberFormat="1" applyFill="1"/>
    <xf numFmtId="43" fontId="2" fillId="4" borderId="0" xfId="1" applyNumberFormat="1" applyFont="1" applyFill="1"/>
    <xf numFmtId="164" fontId="2" fillId="4" borderId="0" xfId="1" applyFont="1" applyFill="1"/>
    <xf numFmtId="2" fontId="0" fillId="4" borderId="0" xfId="0" applyNumberFormat="1" applyFill="1"/>
    <xf numFmtId="14" fontId="2" fillId="4" borderId="0" xfId="0" applyNumberFormat="1" applyFont="1" applyFill="1"/>
    <xf numFmtId="14" fontId="4" fillId="16" borderId="0" xfId="0" applyNumberFormat="1" applyFont="1" applyFill="1" applyAlignment="1">
      <alignment horizontal="right"/>
    </xf>
    <xf numFmtId="0" fontId="4" fillId="16" borderId="0" xfId="0" applyFont="1" applyFill="1" applyAlignment="1">
      <alignment horizontal="center"/>
    </xf>
    <xf numFmtId="0" fontId="0" fillId="16" borderId="0" xfId="0" applyFill="1"/>
    <xf numFmtId="14" fontId="0" fillId="16" borderId="0" xfId="0" applyNumberFormat="1" applyFill="1" applyAlignment="1">
      <alignment horizontal="right"/>
    </xf>
    <xf numFmtId="0" fontId="0" fillId="16" borderId="0" xfId="0" applyFill="1" applyAlignment="1">
      <alignment horizontal="center"/>
    </xf>
    <xf numFmtId="164" fontId="0" fillId="16" borderId="0" xfId="0" applyNumberFormat="1" applyFill="1"/>
    <xf numFmtId="14" fontId="0" fillId="19" borderId="0" xfId="0" applyNumberFormat="1" applyFill="1"/>
    <xf numFmtId="0" fontId="0" fillId="19" borderId="0" xfId="0" applyFill="1" applyAlignment="1">
      <alignment horizontal="center"/>
    </xf>
    <xf numFmtId="0" fontId="0" fillId="19" borderId="0" xfId="0" applyFill="1"/>
    <xf numFmtId="164" fontId="21" fillId="19" borderId="0" xfId="1" applyFont="1" applyFill="1"/>
    <xf numFmtId="164" fontId="0" fillId="19" borderId="0" xfId="1" applyFont="1" applyFill="1"/>
    <xf numFmtId="164" fontId="0" fillId="0" borderId="0" xfId="1" applyFont="1" applyFill="1" applyBorder="1"/>
    <xf numFmtId="0" fontId="0" fillId="13" borderId="0" xfId="0" applyFill="1" applyAlignment="1">
      <alignment horizontal="center"/>
    </xf>
    <xf numFmtId="14" fontId="0" fillId="4" borderId="0" xfId="0" applyNumberFormat="1" applyFill="1" applyAlignment="1">
      <alignment horizontal="right"/>
    </xf>
    <xf numFmtId="164" fontId="0" fillId="20" borderId="0" xfId="1" applyFont="1" applyFill="1"/>
    <xf numFmtId="16" fontId="4" fillId="0" borderId="0" xfId="0" applyNumberFormat="1" applyFont="1" applyAlignment="1">
      <alignment horizontal="center"/>
    </xf>
    <xf numFmtId="164" fontId="21" fillId="0" borderId="0" xfId="0" applyNumberFormat="1" applyFont="1" applyAlignment="1">
      <alignment horizontal="right"/>
    </xf>
    <xf numFmtId="2" fontId="4" fillId="0" borderId="0" xfId="1" applyNumberFormat="1" applyFont="1" applyAlignment="1">
      <alignment horizontal="center" vertical="center" wrapText="1"/>
    </xf>
    <xf numFmtId="2" fontId="0" fillId="4" borderId="0" xfId="1" applyNumberFormat="1" applyFont="1" applyFill="1"/>
    <xf numFmtId="2" fontId="4" fillId="0" borderId="0" xfId="0" applyNumberFormat="1" applyFont="1"/>
    <xf numFmtId="2" fontId="21" fillId="0" borderId="0" xfId="1" applyNumberFormat="1" applyFont="1"/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4" fillId="4" borderId="0" xfId="0" applyFont="1" applyFill="1" applyAlignment="1">
      <alignment horizontal="center"/>
    </xf>
    <xf numFmtId="14" fontId="4" fillId="4" borderId="0" xfId="0" applyNumberFormat="1" applyFont="1" applyFill="1" applyAlignment="1">
      <alignment horizontal="center"/>
    </xf>
    <xf numFmtId="164" fontId="0" fillId="4" borderId="0" xfId="0" applyNumberFormat="1" applyFill="1"/>
    <xf numFmtId="164" fontId="0" fillId="0" borderId="0" xfId="4" applyFont="1"/>
    <xf numFmtId="2" fontId="29" fillId="0" borderId="2" xfId="3" applyNumberFormat="1" applyFont="1" applyBorder="1"/>
    <xf numFmtId="2" fontId="0" fillId="0" borderId="1" xfId="0" applyNumberFormat="1" applyBorder="1"/>
    <xf numFmtId="164" fontId="4" fillId="0" borderId="0" xfId="0" applyNumberFormat="1" applyFont="1"/>
    <xf numFmtId="164" fontId="0" fillId="4" borderId="0" xfId="4" applyFont="1" applyFill="1"/>
    <xf numFmtId="0" fontId="0" fillId="12" borderId="0" xfId="0" applyFill="1" applyAlignment="1">
      <alignment horizontal="center"/>
    </xf>
    <xf numFmtId="2" fontId="21" fillId="4" borderId="0" xfId="1" applyNumberFormat="1" applyFont="1" applyFill="1"/>
    <xf numFmtId="2" fontId="27" fillId="0" borderId="0" xfId="3" applyNumberFormat="1" applyFont="1"/>
    <xf numFmtId="0" fontId="0" fillId="0" borderId="0" xfId="0" applyAlignment="1">
      <alignment horizontal="center" vertical="center"/>
    </xf>
    <xf numFmtId="164" fontId="0" fillId="43" borderId="0" xfId="1" applyFont="1" applyFill="1"/>
    <xf numFmtId="43" fontId="0" fillId="0" borderId="0" xfId="1" applyNumberFormat="1" applyFont="1" applyFill="1"/>
    <xf numFmtId="0" fontId="0" fillId="0" borderId="1" xfId="0" applyBorder="1"/>
    <xf numFmtId="2" fontId="0" fillId="0" borderId="12" xfId="0" applyNumberFormat="1" applyBorder="1"/>
    <xf numFmtId="9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164" fontId="0" fillId="0" borderId="0" xfId="6" applyNumberFormat="1" applyFont="1"/>
    <xf numFmtId="14" fontId="0" fillId="0" borderId="0" xfId="0" applyNumberFormat="1" applyAlignment="1">
      <alignment horizontal="center" vertical="center"/>
    </xf>
    <xf numFmtId="43" fontId="0" fillId="0" borderId="0" xfId="6" applyFont="1"/>
    <xf numFmtId="164" fontId="12" fillId="4" borderId="0" xfId="1" applyFont="1" applyFill="1"/>
    <xf numFmtId="0" fontId="0" fillId="5" borderId="0" xfId="0" applyFill="1"/>
    <xf numFmtId="0" fontId="4" fillId="5" borderId="0" xfId="0" applyFont="1" applyFill="1" applyAlignment="1">
      <alignment horizontal="center"/>
    </xf>
    <xf numFmtId="14" fontId="4" fillId="5" borderId="0" xfId="0" applyNumberFormat="1" applyFont="1" applyFill="1"/>
    <xf numFmtId="164" fontId="19" fillId="0" borderId="0" xfId="1" applyFont="1" applyAlignment="1">
      <alignment horizontal="center" vertical="center" wrapText="1"/>
    </xf>
    <xf numFmtId="0" fontId="0" fillId="44" borderId="0" xfId="0" applyFill="1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17" fontId="0" fillId="0" borderId="0" xfId="0" applyNumberFormat="1" applyAlignment="1">
      <alignment horizontal="center" vertical="center" wrapText="1"/>
    </xf>
    <xf numFmtId="43" fontId="0" fillId="0" borderId="0" xfId="11" applyFont="1" applyFill="1" applyBorder="1" applyAlignment="1">
      <alignment vertical="center"/>
    </xf>
    <xf numFmtId="43" fontId="0" fillId="0" borderId="0" xfId="12" applyFont="1" applyFill="1" applyBorder="1" applyAlignment="1">
      <alignment vertical="center"/>
    </xf>
    <xf numFmtId="166" fontId="0" fillId="14" borderId="0" xfId="0" applyNumberFormat="1" applyFill="1"/>
    <xf numFmtId="166" fontId="4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right"/>
    </xf>
    <xf numFmtId="166" fontId="0" fillId="13" borderId="0" xfId="0" applyNumberFormat="1" applyFill="1"/>
    <xf numFmtId="166" fontId="4" fillId="0" borderId="0" xfId="0" applyNumberFormat="1" applyFont="1"/>
    <xf numFmtId="166" fontId="0" fillId="0" borderId="0" xfId="0" applyNumberFormat="1"/>
    <xf numFmtId="166" fontId="4" fillId="0" borderId="0" xfId="0" applyNumberFormat="1" applyFont="1" applyAlignment="1">
      <alignment horizontal="right"/>
    </xf>
    <xf numFmtId="166" fontId="0" fillId="10" borderId="0" xfId="0" applyNumberFormat="1" applyFill="1" applyAlignment="1">
      <alignment horizontal="right"/>
    </xf>
    <xf numFmtId="166" fontId="0" fillId="18" borderId="0" xfId="0" applyNumberFormat="1" applyFill="1" applyAlignment="1">
      <alignment horizontal="right"/>
    </xf>
    <xf numFmtId="166" fontId="0" fillId="4" borderId="0" xfId="0" applyNumberFormat="1" applyFill="1" applyAlignment="1">
      <alignment horizontal="right"/>
    </xf>
    <xf numFmtId="166" fontId="0" fillId="15" borderId="0" xfId="0" applyNumberFormat="1" applyFill="1" applyAlignment="1">
      <alignment horizontal="right"/>
    </xf>
    <xf numFmtId="43" fontId="0" fillId="45" borderId="0" xfId="0" applyNumberFormat="1" applyFill="1"/>
    <xf numFmtId="164" fontId="0" fillId="45" borderId="0" xfId="0" applyNumberFormat="1" applyFill="1"/>
    <xf numFmtId="0" fontId="0" fillId="2" borderId="0" xfId="0" applyFill="1"/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right"/>
    </xf>
    <xf numFmtId="164" fontId="12" fillId="0" borderId="0" xfId="1" applyFont="1" applyFill="1" applyAlignment="1"/>
    <xf numFmtId="0" fontId="0" fillId="13" borderId="1" xfId="0" applyFill="1" applyBorder="1"/>
    <xf numFmtId="164" fontId="2" fillId="0" borderId="0" xfId="0" applyNumberFormat="1" applyFont="1"/>
    <xf numFmtId="166" fontId="2" fillId="0" borderId="0" xfId="0" applyNumberFormat="1" applyFont="1"/>
    <xf numFmtId="2" fontId="2" fillId="0" borderId="0" xfId="1" applyNumberFormat="1" applyFont="1"/>
    <xf numFmtId="167" fontId="0" fillId="0" borderId="0" xfId="0" applyNumberFormat="1"/>
    <xf numFmtId="43" fontId="0" fillId="0" borderId="0" xfId="6" applyFont="1" applyFill="1"/>
    <xf numFmtId="43" fontId="0" fillId="0" borderId="0" xfId="600" applyFont="1"/>
    <xf numFmtId="43" fontId="0" fillId="0" borderId="0" xfId="601" applyFont="1"/>
    <xf numFmtId="2" fontId="0" fillId="0" borderId="0" xfId="601" applyNumberFormat="1" applyFont="1"/>
    <xf numFmtId="2" fontId="2" fillId="0" borderId="0" xfId="1" applyNumberFormat="1"/>
    <xf numFmtId="2" fontId="12" fillId="0" borderId="0" xfId="1" applyNumberFormat="1" applyFont="1"/>
    <xf numFmtId="2" fontId="0" fillId="0" borderId="0" xfId="4" applyNumberFormat="1" applyFont="1"/>
    <xf numFmtId="43" fontId="0" fillId="0" borderId="0" xfId="601" applyFont="1" applyFill="1"/>
    <xf numFmtId="2" fontId="0" fillId="0" borderId="0" xfId="0" applyNumberFormat="1" applyAlignment="1">
      <alignment horizontal="right"/>
    </xf>
    <xf numFmtId="2" fontId="51" fillId="0" borderId="0" xfId="0" applyNumberFormat="1" applyFont="1"/>
    <xf numFmtId="0" fontId="24" fillId="0" borderId="0" xfId="0" applyFont="1" applyAlignment="1">
      <alignment vertical="center"/>
    </xf>
    <xf numFmtId="0" fontId="27" fillId="0" borderId="1" xfId="0" applyFont="1" applyBorder="1"/>
    <xf numFmtId="0" fontId="27" fillId="0" borderId="13" xfId="0" applyFont="1" applyBorder="1"/>
    <xf numFmtId="43" fontId="0" fillId="0" borderId="0" xfId="602" applyFont="1"/>
    <xf numFmtId="0" fontId="27" fillId="0" borderId="0" xfId="0" applyFont="1"/>
    <xf numFmtId="43" fontId="0" fillId="4" borderId="0" xfId="602" applyFont="1" applyFill="1"/>
    <xf numFmtId="0" fontId="52" fillId="0" borderId="14" xfId="0" applyFont="1" applyBorder="1"/>
    <xf numFmtId="0" fontId="52" fillId="0" borderId="15" xfId="0" applyFont="1" applyBorder="1"/>
    <xf numFmtId="2" fontId="0" fillId="0" borderId="0" xfId="602" applyNumberFormat="1" applyFont="1"/>
    <xf numFmtId="43" fontId="2" fillId="0" borderId="0" xfId="0" applyNumberFormat="1" applyFont="1"/>
    <xf numFmtId="2" fontId="0" fillId="0" borderId="0" xfId="600" applyNumberFormat="1" applyFont="1"/>
    <xf numFmtId="43" fontId="0" fillId="0" borderId="0" xfId="601" applyFont="1" applyAlignment="1">
      <alignment horizontal="center"/>
    </xf>
    <xf numFmtId="2" fontId="4" fillId="0" borderId="0" xfId="1" applyNumberFormat="1" applyFont="1" applyAlignment="1">
      <alignment horizontal="right" wrapText="1"/>
    </xf>
    <xf numFmtId="2" fontId="0" fillId="0" borderId="0" xfId="1" applyNumberFormat="1" applyFont="1" applyAlignment="1">
      <alignment horizontal="right"/>
    </xf>
    <xf numFmtId="2" fontId="12" fillId="0" borderId="0" xfId="1" applyNumberFormat="1" applyFont="1" applyAlignment="1">
      <alignment horizontal="right"/>
    </xf>
    <xf numFmtId="2" fontId="2" fillId="0" borderId="0" xfId="1" applyNumberFormat="1" applyFont="1" applyAlignment="1">
      <alignment horizontal="right"/>
    </xf>
    <xf numFmtId="2" fontId="21" fillId="0" borderId="0" xfId="1" applyNumberFormat="1" applyFont="1" applyAlignment="1">
      <alignment horizontal="right"/>
    </xf>
    <xf numFmtId="2" fontId="27" fillId="0" borderId="0" xfId="3" applyNumberFormat="1" applyFont="1" applyAlignment="1">
      <alignment horizontal="right"/>
    </xf>
    <xf numFmtId="2" fontId="0" fillId="0" borderId="0" xfId="1" applyNumberFormat="1" applyFont="1" applyFill="1" applyAlignment="1">
      <alignment horizontal="right"/>
    </xf>
    <xf numFmtId="2" fontId="2" fillId="0" borderId="0" xfId="1" applyNumberFormat="1" applyAlignment="1">
      <alignment horizontal="right"/>
    </xf>
    <xf numFmtId="2" fontId="0" fillId="0" borderId="0" xfId="601" applyNumberFormat="1" applyFont="1" applyAlignment="1">
      <alignment horizontal="right"/>
    </xf>
    <xf numFmtId="2" fontId="0" fillId="0" borderId="0" xfId="602" applyNumberFormat="1" applyFont="1" applyAlignment="1">
      <alignment horizontal="right"/>
    </xf>
    <xf numFmtId="0" fontId="0" fillId="0" borderId="0" xfId="0" applyAlignment="1">
      <alignment horizontal="left"/>
    </xf>
    <xf numFmtId="168" fontId="0" fillId="0" borderId="0" xfId="0" applyNumberFormat="1"/>
    <xf numFmtId="2" fontId="0" fillId="0" borderId="0" xfId="1" applyNumberFormat="1" applyFont="1" applyFill="1"/>
    <xf numFmtId="2" fontId="21" fillId="0" borderId="0" xfId="0" applyNumberFormat="1" applyFont="1"/>
    <xf numFmtId="2" fontId="2" fillId="0" borderId="0" xfId="0" applyNumberFormat="1" applyFont="1" applyAlignment="1">
      <alignment horizontal="center"/>
    </xf>
    <xf numFmtId="43" fontId="4" fillId="0" borderId="0" xfId="0" applyNumberFormat="1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/>
    <xf numFmtId="0" fontId="0" fillId="0" borderId="0" xfId="1" applyNumberFormat="1" applyFont="1"/>
    <xf numFmtId="9" fontId="0" fillId="0" borderId="0" xfId="0" applyNumberFormat="1"/>
    <xf numFmtId="2" fontId="0" fillId="19" borderId="0" xfId="0" applyNumberFormat="1" applyFill="1"/>
    <xf numFmtId="14" fontId="15" fillId="0" borderId="0" xfId="0" applyNumberFormat="1" applyFont="1"/>
    <xf numFmtId="0" fontId="0" fillId="0" borderId="0" xfId="0" applyAlignment="1">
      <alignment wrapText="1"/>
    </xf>
    <xf numFmtId="164" fontId="0" fillId="0" borderId="0" xfId="1" applyFont="1" applyAlignment="1">
      <alignment horizontal="center"/>
    </xf>
    <xf numFmtId="164" fontId="12" fillId="0" borderId="0" xfId="0" applyNumberFormat="1" applyFont="1" applyAlignment="1">
      <alignment horizontal="center"/>
    </xf>
    <xf numFmtId="164" fontId="52" fillId="0" borderId="0" xfId="3" applyNumberFormat="1" applyFont="1" applyAlignment="1">
      <alignment horizontal="center"/>
    </xf>
    <xf numFmtId="164" fontId="55" fillId="0" borderId="0" xfId="1" applyFont="1" applyAlignment="1">
      <alignment horizontal="center"/>
    </xf>
    <xf numFmtId="1" fontId="20" fillId="0" borderId="0" xfId="1" applyNumberFormat="1" applyFont="1"/>
    <xf numFmtId="0" fontId="56" fillId="0" borderId="0" xfId="0" applyFont="1"/>
    <xf numFmtId="2" fontId="2" fillId="0" borderId="0" xfId="0" applyNumberFormat="1" applyFont="1"/>
    <xf numFmtId="164" fontId="20" fillId="0" borderId="0" xfId="1" applyFont="1" applyAlignment="1"/>
    <xf numFmtId="2" fontId="0" fillId="0" borderId="0" xfId="6" applyNumberFormat="1" applyFont="1"/>
    <xf numFmtId="43" fontId="0" fillId="0" borderId="0" xfId="602" applyFont="1" applyFill="1"/>
    <xf numFmtId="0" fontId="20" fillId="0" borderId="0" xfId="0" applyFont="1"/>
    <xf numFmtId="0" fontId="0" fillId="0" borderId="0" xfId="0" applyAlignment="1"/>
    <xf numFmtId="0" fontId="57" fillId="0" borderId="0" xfId="0" applyFont="1" applyAlignment="1"/>
    <xf numFmtId="0" fontId="0" fillId="0" borderId="0" xfId="0" applyAlignment="1">
      <alignment horizontal="center"/>
    </xf>
    <xf numFmtId="0" fontId="21" fillId="0" borderId="0" xfId="0" applyFont="1" applyFill="1" applyBorder="1" applyAlignment="1"/>
    <xf numFmtId="0" fontId="21" fillId="0" borderId="0" xfId="0" applyFont="1" applyAlignment="1">
      <alignment wrapText="1"/>
    </xf>
    <xf numFmtId="169" fontId="4" fillId="0" borderId="0" xfId="1" applyNumberFormat="1" applyFont="1" applyAlignment="1">
      <alignment horizontal="center" vertical="center" wrapText="1"/>
    </xf>
    <xf numFmtId="164" fontId="0" fillId="0" borderId="0" xfId="1" applyFont="1" applyAlignment="1"/>
    <xf numFmtId="43" fontId="0" fillId="0" borderId="0" xfId="0" applyNumberFormat="1" applyAlignment="1">
      <alignment horizontal="center"/>
    </xf>
    <xf numFmtId="1" fontId="0" fillId="0" borderId="0" xfId="1" applyNumberFormat="1" applyFont="1"/>
    <xf numFmtId="0" fontId="2" fillId="0" borderId="0" xfId="0" applyFont="1" applyAlignment="1"/>
    <xf numFmtId="43" fontId="21" fillId="0" borderId="0" xfId="0" applyNumberFormat="1" applyFont="1" applyFill="1" applyBorder="1" applyAlignment="1"/>
    <xf numFmtId="0" fontId="58" fillId="0" borderId="0" xfId="0" applyFont="1" applyFill="1" applyBorder="1" applyAlignment="1"/>
    <xf numFmtId="0" fontId="0" fillId="0" borderId="0" xfId="0" applyFill="1"/>
    <xf numFmtId="164" fontId="0" fillId="0" borderId="0" xfId="0" applyNumberFormat="1" applyFill="1"/>
    <xf numFmtId="0" fontId="0" fillId="0" borderId="0" xfId="0" applyAlignment="1">
      <alignment horizontal="center"/>
    </xf>
    <xf numFmtId="0" fontId="0" fillId="46" borderId="0" xfId="0" applyFill="1"/>
    <xf numFmtId="43" fontId="0" fillId="46" borderId="0" xfId="602" applyFont="1" applyFill="1"/>
    <xf numFmtId="43" fontId="2" fillId="0" borderId="0" xfId="602"/>
    <xf numFmtId="0" fontId="8" fillId="0" borderId="0" xfId="0" applyFont="1"/>
    <xf numFmtId="43" fontId="8" fillId="0" borderId="0" xfId="602" applyFont="1"/>
    <xf numFmtId="2" fontId="8" fillId="0" borderId="0" xfId="0" applyNumberFormat="1" applyFont="1"/>
    <xf numFmtId="2" fontId="8" fillId="0" borderId="0" xfId="602" applyNumberFormat="1" applyFont="1"/>
    <xf numFmtId="0" fontId="0" fillId="0" borderId="0" xfId="0" applyFont="1"/>
    <xf numFmtId="2" fontId="0" fillId="0" borderId="0" xfId="0" applyNumberFormat="1" applyFont="1"/>
    <xf numFmtId="43" fontId="0" fillId="0" borderId="0" xfId="0" applyNumberFormat="1" applyFill="1"/>
    <xf numFmtId="14" fontId="0" fillId="0" borderId="0" xfId="0" applyNumberFormat="1" applyFont="1" applyFill="1" applyAlignment="1">
      <alignment horizontal="right"/>
    </xf>
    <xf numFmtId="0" fontId="0" fillId="0" borderId="0" xfId="0" applyFont="1" applyFill="1" applyAlignment="1">
      <alignment horizontal="center"/>
    </xf>
    <xf numFmtId="0" fontId="4" fillId="0" borderId="0" xfId="0" applyFont="1" applyAlignment="1"/>
    <xf numFmtId="164" fontId="60" fillId="0" borderId="0" xfId="1" applyFont="1"/>
    <xf numFmtId="164" fontId="20" fillId="0" borderId="0" xfId="1" applyFont="1" applyFill="1"/>
    <xf numFmtId="0" fontId="60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43" fontId="0" fillId="0" borderId="0" xfId="0" applyNumberFormat="1" applyFont="1"/>
    <xf numFmtId="43" fontId="0" fillId="4" borderId="0" xfId="0" applyNumberFormat="1" applyFont="1" applyFill="1"/>
    <xf numFmtId="0" fontId="0" fillId="0" borderId="0" xfId="0" applyFont="1" applyAlignment="1"/>
    <xf numFmtId="14" fontId="0" fillId="0" borderId="0" xfId="0" applyNumberFormat="1" applyFont="1" applyAlignment="1">
      <alignment horizontal="right"/>
    </xf>
    <xf numFmtId="0" fontId="0" fillId="0" borderId="0" xfId="0" applyFont="1" applyAlignment="1">
      <alignment wrapText="1"/>
    </xf>
    <xf numFmtId="0" fontId="61" fillId="0" borderId="18" xfId="0" applyFont="1" applyBorder="1"/>
    <xf numFmtId="0" fontId="62" fillId="0" borderId="1" xfId="2" applyFont="1" applyBorder="1"/>
    <xf numFmtId="0" fontId="62" fillId="0" borderId="19" xfId="2" applyFont="1" applyBorder="1"/>
    <xf numFmtId="0" fontId="62" fillId="0" borderId="17" xfId="2" applyFont="1" applyBorder="1"/>
    <xf numFmtId="20" fontId="0" fillId="0" borderId="0" xfId="0" applyNumberFormat="1"/>
    <xf numFmtId="0" fontId="0" fillId="0" borderId="0" xfId="0" applyFill="1" applyAlignment="1"/>
    <xf numFmtId="2" fontId="0" fillId="0" borderId="0" xfId="0" applyNumberFormat="1" applyFill="1" applyAlignment="1"/>
    <xf numFmtId="0" fontId="21" fillId="0" borderId="0" xfId="0" applyFont="1" applyFill="1" applyAlignment="1"/>
    <xf numFmtId="0" fontId="4" fillId="0" borderId="0" xfId="0" applyFont="1" applyFill="1" applyAlignment="1"/>
    <xf numFmtId="43" fontId="0" fillId="0" borderId="0" xfId="602" applyFont="1" applyFill="1" applyAlignment="1"/>
    <xf numFmtId="164" fontId="0" fillId="0" borderId="0" xfId="0" applyNumberFormat="1" applyFill="1" applyAlignment="1"/>
    <xf numFmtId="43" fontId="0" fillId="0" borderId="0" xfId="0" applyNumberFormat="1" applyFill="1" applyAlignment="1"/>
    <xf numFmtId="164" fontId="0" fillId="4" borderId="0" xfId="0" applyNumberFormat="1" applyFont="1" applyFill="1"/>
    <xf numFmtId="0" fontId="0" fillId="4" borderId="0" xfId="0" applyFont="1" applyFill="1"/>
    <xf numFmtId="2" fontId="0" fillId="0" borderId="0" xfId="0" applyNumberFormat="1" applyFill="1"/>
    <xf numFmtId="164" fontId="0" fillId="0" borderId="0" xfId="0" applyNumberFormat="1" applyFont="1"/>
    <xf numFmtId="164" fontId="0" fillId="0" borderId="0" xfId="1" applyFont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43" fontId="0" fillId="0" borderId="0" xfId="602" applyFont="1" applyAlignment="1">
      <alignment horizontal="right"/>
    </xf>
    <xf numFmtId="4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4" fillId="0" borderId="0" xfId="1" applyNumberFormat="1" applyFont="1"/>
    <xf numFmtId="164" fontId="0" fillId="0" borderId="0" xfId="0" applyNumberFormat="1" applyFont="1" applyAlignment="1">
      <alignment horizontal="right"/>
    </xf>
    <xf numFmtId="2" fontId="0" fillId="0" borderId="0" xfId="0" applyNumberFormat="1" applyFont="1" applyAlignment="1">
      <alignment horizontal="right"/>
    </xf>
    <xf numFmtId="43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43" fontId="0" fillId="0" borderId="0" xfId="602" applyFont="1" applyAlignment="1"/>
    <xf numFmtId="0" fontId="59" fillId="0" borderId="0" xfId="0" applyFont="1"/>
    <xf numFmtId="43" fontId="8" fillId="0" borderId="0" xfId="0" applyNumberFormat="1" applyFont="1"/>
    <xf numFmtId="0" fontId="59" fillId="0" borderId="0" xfId="0" applyFont="1" applyBorder="1" applyAlignment="1"/>
    <xf numFmtId="0" fontId="0" fillId="47" borderId="0" xfId="0" applyFill="1"/>
    <xf numFmtId="43" fontId="0" fillId="47" borderId="0" xfId="602" applyFont="1" applyFill="1"/>
    <xf numFmtId="0" fontId="0" fillId="8" borderId="0" xfId="0" applyFill="1"/>
    <xf numFmtId="43" fontId="0" fillId="8" borderId="0" xfId="602" applyFont="1" applyFill="1"/>
    <xf numFmtId="43" fontId="8" fillId="0" borderId="0" xfId="602" applyFont="1" applyAlignment="1">
      <alignment horizontal="right"/>
    </xf>
    <xf numFmtId="2" fontId="8" fillId="0" borderId="0" xfId="0" applyNumberFormat="1" applyFont="1" applyAlignment="1">
      <alignment horizontal="right"/>
    </xf>
    <xf numFmtId="164" fontId="4" fillId="0" borderId="0" xfId="1" applyFont="1" applyFill="1" applyAlignment="1"/>
    <xf numFmtId="43" fontId="0" fillId="5" borderId="0" xfId="602" applyFont="1" applyFill="1"/>
    <xf numFmtId="0" fontId="60" fillId="0" borderId="0" xfId="1" applyNumberFormat="1" applyFont="1"/>
    <xf numFmtId="0" fontId="0" fillId="0" borderId="0" xfId="0" applyFill="1" applyAlignment="1">
      <alignment horizontal="center"/>
    </xf>
    <xf numFmtId="2" fontId="0" fillId="0" borderId="0" xfId="602" applyNumberFormat="1" applyFont="1" applyFill="1"/>
    <xf numFmtId="0" fontId="21" fillId="4" borderId="0" xfId="0" applyFont="1" applyFill="1" applyAlignment="1">
      <alignment wrapText="1"/>
    </xf>
    <xf numFmtId="2" fontId="0" fillId="4" borderId="0" xfId="602" applyNumberFormat="1" applyFont="1" applyFill="1"/>
    <xf numFmtId="0" fontId="2" fillId="0" borderId="0" xfId="0" applyFont="1" applyFill="1"/>
    <xf numFmtId="0" fontId="4" fillId="0" borderId="0" xfId="0" applyFont="1" applyFill="1" applyAlignment="1">
      <alignment horizontal="center" wrapText="1"/>
    </xf>
    <xf numFmtId="0" fontId="4" fillId="0" borderId="0" xfId="0" applyFont="1" applyFill="1"/>
    <xf numFmtId="43" fontId="2" fillId="0" borderId="0" xfId="0" applyNumberFormat="1" applyFont="1" applyFill="1"/>
    <xf numFmtId="2" fontId="0" fillId="5" borderId="0" xfId="0" applyNumberFormat="1" applyFont="1" applyFill="1"/>
    <xf numFmtId="164" fontId="0" fillId="5" borderId="0" xfId="0" applyNumberFormat="1" applyFont="1" applyFill="1"/>
    <xf numFmtId="2" fontId="0" fillId="5" borderId="0" xfId="0" applyNumberFormat="1" applyFill="1"/>
    <xf numFmtId="164" fontId="4" fillId="0" borderId="0" xfId="0" applyNumberFormat="1" applyFont="1" applyAlignment="1">
      <alignment horizontal="center"/>
    </xf>
    <xf numFmtId="0" fontId="0" fillId="0" borderId="0" xfId="0" applyFont="1" applyFill="1"/>
    <xf numFmtId="2" fontId="0" fillId="0" borderId="0" xfId="0" applyNumberFormat="1" applyFill="1" applyAlignment="1">
      <alignment horizontal="right"/>
    </xf>
    <xf numFmtId="14" fontId="8" fillId="0" borderId="0" xfId="0" applyNumberFormat="1" applyFont="1"/>
    <xf numFmtId="0" fontId="8" fillId="4" borderId="0" xfId="0" applyFont="1" applyFill="1"/>
    <xf numFmtId="43" fontId="8" fillId="4" borderId="0" xfId="602" applyFont="1" applyFill="1"/>
    <xf numFmtId="164" fontId="8" fillId="0" borderId="0" xfId="1" applyFont="1"/>
    <xf numFmtId="43" fontId="8" fillId="8" borderId="0" xfId="0" applyNumberFormat="1" applyFont="1" applyFill="1"/>
    <xf numFmtId="164" fontId="0" fillId="4" borderId="0" xfId="0" applyNumberFormat="1" applyFont="1" applyFill="1" applyAlignment="1">
      <alignment horizontal="center"/>
    </xf>
    <xf numFmtId="164" fontId="2" fillId="0" borderId="0" xfId="0" applyNumberFormat="1" applyFont="1" applyFill="1"/>
    <xf numFmtId="0" fontId="64" fillId="0" borderId="21" xfId="0" applyFont="1" applyBorder="1" applyAlignment="1">
      <alignment horizontal="center" vertical="center" wrapText="1"/>
    </xf>
    <xf numFmtId="0" fontId="63" fillId="0" borderId="0" xfId="0" applyFont="1" applyAlignment="1">
      <alignment horizontal="center"/>
    </xf>
    <xf numFmtId="164" fontId="63" fillId="0" borderId="0" xfId="1" applyFont="1" applyAlignment="1">
      <alignment horizontal="center"/>
    </xf>
    <xf numFmtId="164" fontId="65" fillId="5" borderId="1" xfId="0" applyNumberFormat="1" applyFont="1" applyFill="1" applyBorder="1"/>
    <xf numFmtId="164" fontId="65" fillId="5" borderId="19" xfId="0" applyNumberFormat="1" applyFont="1" applyFill="1" applyBorder="1"/>
    <xf numFmtId="164" fontId="65" fillId="5" borderId="18" xfId="0" applyNumberFormat="1" applyFont="1" applyFill="1" applyBorder="1"/>
    <xf numFmtId="164" fontId="65" fillId="5" borderId="17" xfId="0" applyNumberFormat="1" applyFont="1" applyFill="1" applyBorder="1"/>
    <xf numFmtId="164" fontId="65" fillId="5" borderId="16" xfId="0" applyNumberFormat="1" applyFont="1" applyFill="1" applyBorder="1"/>
    <xf numFmtId="164" fontId="65" fillId="0" borderId="1" xfId="0" applyNumberFormat="1" applyFont="1" applyBorder="1"/>
    <xf numFmtId="43" fontId="20" fillId="0" borderId="0" xfId="602" applyFont="1"/>
    <xf numFmtId="0" fontId="5" fillId="0" borderId="0" xfId="0" applyFont="1" applyAlignment="1">
      <alignment horizontal="center"/>
    </xf>
    <xf numFmtId="0" fontId="64" fillId="0" borderId="20" xfId="0" applyFont="1" applyBorder="1" applyAlignment="1">
      <alignment horizontal="center" vertical="center"/>
    </xf>
    <xf numFmtId="164" fontId="0" fillId="0" borderId="0" xfId="0" applyNumberFormat="1" applyFont="1" applyFill="1"/>
    <xf numFmtId="43" fontId="0" fillId="0" borderId="0" xfId="0" applyNumberFormat="1" applyFont="1" applyFill="1"/>
    <xf numFmtId="0" fontId="59" fillId="15" borderId="0" xfId="0" applyFont="1" applyFill="1"/>
    <xf numFmtId="0" fontId="0" fillId="48" borderId="0" xfId="0" applyFill="1"/>
    <xf numFmtId="43" fontId="0" fillId="48" borderId="0" xfId="602" applyFont="1" applyFill="1"/>
    <xf numFmtId="164" fontId="0" fillId="48" borderId="0" xfId="0" applyNumberFormat="1" applyFill="1"/>
    <xf numFmtId="0" fontId="63" fillId="0" borderId="23" xfId="0" applyFont="1" applyBorder="1" applyAlignment="1">
      <alignment horizontal="center"/>
    </xf>
    <xf numFmtId="0" fontId="66" fillId="0" borderId="19" xfId="2" applyFont="1" applyBorder="1"/>
    <xf numFmtId="164" fontId="68" fillId="0" borderId="23" xfId="0" applyNumberFormat="1" applyFont="1" applyBorder="1" applyAlignment="1">
      <alignment horizontal="center"/>
    </xf>
    <xf numFmtId="0" fontId="67" fillId="0" borderId="2" xfId="2" applyFont="1" applyBorder="1" applyAlignment="1">
      <alignment horizontal="center"/>
    </xf>
    <xf numFmtId="164" fontId="65" fillId="0" borderId="19" xfId="0" applyNumberFormat="1" applyFont="1" applyBorder="1"/>
    <xf numFmtId="0" fontId="0" fillId="0" borderId="0" xfId="0" applyNumberFormat="1" applyAlignment="1">
      <alignment horizontal="center"/>
    </xf>
    <xf numFmtId="2" fontId="58" fillId="0" borderId="0" xfId="0" applyNumberFormat="1" applyFont="1" applyBorder="1" applyAlignment="1"/>
    <xf numFmtId="2" fontId="21" fillId="0" borderId="0" xfId="0" applyNumberFormat="1" applyFont="1" applyBorder="1" applyAlignment="1"/>
    <xf numFmtId="2" fontId="58" fillId="0" borderId="0" xfId="0" applyNumberFormat="1" applyFont="1" applyBorder="1" applyAlignment="1">
      <alignment horizontal="center"/>
    </xf>
    <xf numFmtId="2" fontId="69" fillId="0" borderId="0" xfId="0" applyNumberFormat="1" applyFont="1" applyAlignment="1">
      <alignment horizontal="center"/>
    </xf>
    <xf numFmtId="2" fontId="55" fillId="0" borderId="0" xfId="0" applyNumberFormat="1" applyFont="1"/>
    <xf numFmtId="0" fontId="4" fillId="0" borderId="0" xfId="0" applyFont="1" applyAlignment="1">
      <alignment wrapText="1"/>
    </xf>
    <xf numFmtId="2" fontId="2" fillId="4" borderId="0" xfId="0" applyNumberFormat="1" applyFont="1" applyFill="1"/>
    <xf numFmtId="2" fontId="58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2" fontId="21" fillId="0" borderId="0" xfId="0" applyNumberFormat="1" applyFont="1" applyBorder="1" applyAlignment="1">
      <alignment horizontal="center"/>
    </xf>
    <xf numFmtId="0" fontId="21" fillId="0" borderId="0" xfId="0" applyNumberFormat="1" applyFont="1" applyBorder="1" applyAlignment="1">
      <alignment horizontal="center"/>
    </xf>
    <xf numFmtId="0" fontId="69" fillId="0" borderId="0" xfId="0" applyNumberFormat="1" applyFont="1" applyAlignment="1">
      <alignment horizontal="center"/>
    </xf>
    <xf numFmtId="0" fontId="69" fillId="0" borderId="0" xfId="0" applyFont="1" applyAlignment="1">
      <alignment horizontal="center"/>
    </xf>
    <xf numFmtId="2" fontId="21" fillId="18" borderId="0" xfId="0" applyNumberFormat="1" applyFont="1" applyFill="1" applyBorder="1" applyAlignment="1"/>
    <xf numFmtId="0" fontId="0" fillId="18" borderId="0" xfId="0" applyFill="1"/>
    <xf numFmtId="164" fontId="0" fillId="18" borderId="0" xfId="0" applyNumberFormat="1" applyFill="1"/>
    <xf numFmtId="0" fontId="0" fillId="49" borderId="0" xfId="0" applyFill="1"/>
    <xf numFmtId="164" fontId="0" fillId="49" borderId="0" xfId="0" applyNumberFormat="1" applyFill="1"/>
    <xf numFmtId="14" fontId="21" fillId="0" borderId="0" xfId="0" applyNumberFormat="1" applyFont="1" applyBorder="1" applyAlignment="1"/>
    <xf numFmtId="0" fontId="4" fillId="0" borderId="0" xfId="0" applyFont="1" applyAlignment="1">
      <alignment horizontal="right" wrapText="1"/>
    </xf>
    <xf numFmtId="0" fontId="0" fillId="50" borderId="0" xfId="0" applyFill="1"/>
    <xf numFmtId="164" fontId="0" fillId="50" borderId="0" xfId="1" applyFont="1" applyFill="1"/>
    <xf numFmtId="2" fontId="21" fillId="0" borderId="0" xfId="0" applyNumberFormat="1" applyFont="1" applyFill="1" applyBorder="1" applyAlignment="1"/>
    <xf numFmtId="0" fontId="0" fillId="0" borderId="0" xfId="0" applyNumberFormat="1"/>
    <xf numFmtId="0" fontId="20" fillId="4" borderId="0" xfId="0" applyFont="1" applyFill="1"/>
    <xf numFmtId="2" fontId="20" fillId="4" borderId="0" xfId="0" applyNumberFormat="1" applyFont="1" applyFill="1"/>
    <xf numFmtId="17" fontId="0" fillId="0" borderId="0" xfId="0" applyNumberFormat="1" applyFont="1"/>
    <xf numFmtId="2" fontId="0" fillId="4" borderId="0" xfId="0" applyNumberFormat="1" applyFont="1" applyFill="1" applyAlignment="1">
      <alignment horizontal="right"/>
    </xf>
    <xf numFmtId="0" fontId="0" fillId="51" borderId="0" xfId="0" applyFill="1" applyAlignment="1">
      <alignment horizontal="center"/>
    </xf>
    <xf numFmtId="0" fontId="0" fillId="51" borderId="0" xfId="0" applyFill="1"/>
    <xf numFmtId="2" fontId="0" fillId="51" borderId="0" xfId="1" applyNumberFormat="1" applyFont="1" applyFill="1" applyAlignment="1">
      <alignment horizontal="right"/>
    </xf>
    <xf numFmtId="14" fontId="0" fillId="52" borderId="0" xfId="0" applyNumberFormat="1" applyFill="1" applyAlignment="1">
      <alignment horizontal="right"/>
    </xf>
    <xf numFmtId="0" fontId="0" fillId="52" borderId="0" xfId="0" applyFill="1" applyAlignment="1">
      <alignment horizontal="center"/>
    </xf>
    <xf numFmtId="0" fontId="0" fillId="52" borderId="0" xfId="0" applyFill="1"/>
    <xf numFmtId="43" fontId="0" fillId="52" borderId="0" xfId="602" applyFont="1" applyFill="1"/>
    <xf numFmtId="164" fontId="0" fillId="52" borderId="0" xfId="1" applyFont="1" applyFill="1"/>
    <xf numFmtId="2" fontId="0" fillId="52" borderId="0" xfId="0" applyNumberFormat="1" applyFill="1"/>
    <xf numFmtId="14" fontId="0" fillId="0" borderId="0" xfId="0" applyNumberFormat="1" applyFill="1" applyAlignment="1">
      <alignment horizontal="right"/>
    </xf>
    <xf numFmtId="0" fontId="62" fillId="3" borderId="1" xfId="2" applyFont="1" applyFill="1" applyBorder="1"/>
    <xf numFmtId="14" fontId="0" fillId="0" borderId="0" xfId="0" applyNumberFormat="1" applyFill="1"/>
    <xf numFmtId="0" fontId="0" fillId="0" borderId="50" xfId="0" applyBorder="1" applyAlignment="1">
      <alignment horizontal="center" vertical="center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4" fontId="0" fillId="53" borderId="0" xfId="0" applyNumberFormat="1" applyFill="1"/>
    <xf numFmtId="0" fontId="0" fillId="53" borderId="0" xfId="0" applyFill="1" applyAlignment="1">
      <alignment horizontal="center"/>
    </xf>
    <xf numFmtId="0" fontId="0" fillId="53" borderId="0" xfId="0" applyFill="1"/>
    <xf numFmtId="2" fontId="0" fillId="53" borderId="0" xfId="1" applyNumberFormat="1" applyFont="1" applyFill="1" applyAlignment="1">
      <alignment horizontal="right"/>
    </xf>
    <xf numFmtId="2" fontId="55" fillId="4" borderId="0" xfId="0" applyNumberFormat="1" applyFont="1" applyFill="1"/>
    <xf numFmtId="14" fontId="0" fillId="0" borderId="0" xfId="0" applyNumberFormat="1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164" fontId="0" fillId="0" borderId="0" xfId="1" applyFont="1" applyAlignment="1">
      <alignment horizontal="center"/>
    </xf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2" fontId="4" fillId="0" borderId="0" xfId="0" applyNumberFormat="1" applyFont="1" applyAlignment="1">
      <alignment horizontal="center"/>
    </xf>
    <xf numFmtId="43" fontId="0" fillId="0" borderId="0" xfId="602" applyFont="1" applyAlignment="1">
      <alignment horizontal="center"/>
    </xf>
    <xf numFmtId="164" fontId="20" fillId="0" borderId="0" xfId="1" applyFont="1" applyAlignment="1">
      <alignment horizontal="center"/>
    </xf>
    <xf numFmtId="164" fontId="6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18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59" fillId="0" borderId="0" xfId="0" applyFont="1" applyAlignment="1">
      <alignment horizontal="center" wrapText="1"/>
    </xf>
    <xf numFmtId="0" fontId="59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164" fontId="0" fillId="0" borderId="0" xfId="1" applyFont="1" applyAlignment="1">
      <alignment horizontal="center"/>
    </xf>
    <xf numFmtId="164" fontId="4" fillId="0" borderId="0" xfId="1" applyFont="1" applyAlignment="1">
      <alignment horizontal="center"/>
    </xf>
    <xf numFmtId="14" fontId="4" fillId="0" borderId="0" xfId="0" applyNumberFormat="1" applyFont="1" applyAlignment="1">
      <alignment horizontal="center"/>
    </xf>
    <xf numFmtId="14" fontId="59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14" fontId="26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5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8" fillId="0" borderId="0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43" fontId="0" fillId="0" borderId="0" xfId="602" applyFont="1" applyAlignment="1">
      <alignment horizontal="center"/>
    </xf>
    <xf numFmtId="164" fontId="13" fillId="0" borderId="0" xfId="1" applyFont="1" applyAlignment="1">
      <alignment horizontal="center"/>
    </xf>
    <xf numFmtId="164" fontId="20" fillId="0" borderId="0" xfId="1" applyFont="1" applyAlignment="1">
      <alignment horizontal="center"/>
    </xf>
    <xf numFmtId="164" fontId="60" fillId="0" borderId="0" xfId="1" applyFont="1" applyAlignment="1">
      <alignment horizontal="center"/>
    </xf>
    <xf numFmtId="0" fontId="64" fillId="0" borderId="41" xfId="0" applyFont="1" applyBorder="1" applyAlignment="1">
      <alignment horizontal="center" vertical="center"/>
    </xf>
    <xf numFmtId="0" fontId="64" fillId="0" borderId="38" xfId="0" applyFont="1" applyBorder="1" applyAlignment="1">
      <alignment horizontal="center" vertical="center"/>
    </xf>
    <xf numFmtId="0" fontId="64" fillId="0" borderId="0" xfId="0" applyFont="1" applyBorder="1" applyAlignment="1">
      <alignment horizontal="center" vertical="center"/>
    </xf>
    <xf numFmtId="0" fontId="64" fillId="0" borderId="2" xfId="0" applyFont="1" applyBorder="1" applyAlignment="1">
      <alignment horizontal="center" vertical="center"/>
    </xf>
    <xf numFmtId="0" fontId="64" fillId="0" borderId="34" xfId="0" applyFont="1" applyBorder="1" applyAlignment="1">
      <alignment horizontal="center" vertical="center"/>
    </xf>
    <xf numFmtId="0" fontId="64" fillId="0" borderId="42" xfId="0" applyFont="1" applyBorder="1" applyAlignment="1">
      <alignment horizontal="center" vertical="center"/>
    </xf>
    <xf numFmtId="0" fontId="64" fillId="0" borderId="44" xfId="0" applyFont="1" applyBorder="1" applyAlignment="1">
      <alignment horizontal="center" vertical="center"/>
    </xf>
    <xf numFmtId="0" fontId="1" fillId="0" borderId="0" xfId="0" applyFont="1"/>
    <xf numFmtId="0" fontId="1" fillId="0" borderId="49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2" fontId="1" fillId="0" borderId="37" xfId="0" applyNumberFormat="1" applyFont="1" applyBorder="1"/>
    <xf numFmtId="2" fontId="1" fillId="0" borderId="35" xfId="0" applyNumberFormat="1" applyFont="1" applyBorder="1"/>
    <xf numFmtId="2" fontId="1" fillId="0" borderId="39" xfId="0" applyNumberFormat="1" applyFont="1" applyBorder="1"/>
    <xf numFmtId="2" fontId="1" fillId="0" borderId="53" xfId="0" applyNumberFormat="1" applyFont="1" applyBorder="1"/>
    <xf numFmtId="2" fontId="1" fillId="0" borderId="54" xfId="0" applyNumberFormat="1" applyFont="1" applyBorder="1"/>
    <xf numFmtId="2" fontId="1" fillId="0" borderId="55" xfId="0" applyNumberFormat="1" applyFont="1" applyBorder="1"/>
    <xf numFmtId="2" fontId="1" fillId="0" borderId="60" xfId="0" applyNumberFormat="1" applyFont="1" applyBorder="1"/>
    <xf numFmtId="2" fontId="1" fillId="0" borderId="46" xfId="0" applyNumberFormat="1" applyFont="1" applyBorder="1"/>
    <xf numFmtId="2" fontId="1" fillId="0" borderId="33" xfId="0" applyNumberFormat="1" applyFont="1" applyBorder="1"/>
    <xf numFmtId="2" fontId="1" fillId="0" borderId="24" xfId="0" applyNumberFormat="1" applyFont="1" applyBorder="1"/>
    <xf numFmtId="43" fontId="1" fillId="0" borderId="0" xfId="0" applyNumberFormat="1" applyFont="1"/>
    <xf numFmtId="2" fontId="1" fillId="0" borderId="18" xfId="0" applyNumberFormat="1" applyFont="1" applyBorder="1"/>
    <xf numFmtId="2" fontId="1" fillId="0" borderId="25" xfId="0" applyNumberFormat="1" applyFont="1" applyBorder="1"/>
    <xf numFmtId="2" fontId="1" fillId="0" borderId="36" xfId="0" applyNumberFormat="1" applyFont="1" applyBorder="1"/>
    <xf numFmtId="2" fontId="1" fillId="0" borderId="56" xfId="0" applyNumberFormat="1" applyFont="1" applyBorder="1"/>
    <xf numFmtId="2" fontId="1" fillId="0" borderId="61" xfId="0" applyNumberFormat="1" applyFont="1" applyBorder="1"/>
    <xf numFmtId="2" fontId="1" fillId="0" borderId="45" xfId="0" applyNumberFormat="1" applyFont="1" applyBorder="1"/>
    <xf numFmtId="2" fontId="1" fillId="0" borderId="26" xfId="0" applyNumberFormat="1" applyFont="1" applyBorder="1"/>
    <xf numFmtId="2" fontId="1" fillId="0" borderId="25" xfId="0" applyNumberFormat="1" applyFont="1" applyBorder="1" applyAlignment="1">
      <alignment wrapText="1"/>
    </xf>
    <xf numFmtId="2" fontId="1" fillId="0" borderId="18" xfId="0" applyNumberFormat="1" applyFont="1" applyBorder="1" applyAlignment="1">
      <alignment wrapText="1"/>
    </xf>
    <xf numFmtId="2" fontId="1" fillId="0" borderId="31" xfId="0" applyNumberFormat="1" applyFont="1" applyBorder="1"/>
    <xf numFmtId="2" fontId="1" fillId="0" borderId="30" xfId="0" applyNumberFormat="1" applyFont="1" applyBorder="1"/>
    <xf numFmtId="2" fontId="1" fillId="0" borderId="47" xfId="0" applyNumberFormat="1" applyFont="1" applyBorder="1"/>
    <xf numFmtId="2" fontId="1" fillId="0" borderId="40" xfId="0" applyNumberFormat="1" applyFont="1" applyBorder="1"/>
    <xf numFmtId="43" fontId="1" fillId="5" borderId="45" xfId="602" applyFont="1" applyFill="1" applyBorder="1"/>
    <xf numFmtId="164" fontId="1" fillId="0" borderId="0" xfId="0" applyNumberFormat="1" applyFont="1"/>
    <xf numFmtId="2" fontId="1" fillId="0" borderId="57" xfId="0" applyNumberFormat="1" applyFont="1" applyBorder="1"/>
    <xf numFmtId="2" fontId="1" fillId="0" borderId="62" xfId="0" applyNumberFormat="1" applyFont="1" applyBorder="1"/>
    <xf numFmtId="2" fontId="1" fillId="0" borderId="32" xfId="0" applyNumberFormat="1" applyFont="1" applyBorder="1"/>
    <xf numFmtId="2" fontId="1" fillId="0" borderId="27" xfId="0" applyNumberFormat="1" applyFont="1" applyBorder="1"/>
    <xf numFmtId="2" fontId="1" fillId="0" borderId="28" xfId="0" applyNumberFormat="1" applyFont="1" applyBorder="1"/>
    <xf numFmtId="2" fontId="1" fillId="0" borderId="58" xfId="0" applyNumberFormat="1" applyFont="1" applyBorder="1"/>
    <xf numFmtId="2" fontId="1" fillId="0" borderId="63" xfId="0" applyNumberFormat="1" applyFont="1" applyBorder="1"/>
    <xf numFmtId="2" fontId="1" fillId="0" borderId="48" xfId="0" applyNumberFormat="1" applyFont="1" applyBorder="1"/>
    <xf numFmtId="2" fontId="1" fillId="0" borderId="43" xfId="0" applyNumberFormat="1" applyFont="1" applyBorder="1"/>
    <xf numFmtId="2" fontId="1" fillId="0" borderId="29" xfId="0" applyNumberFormat="1" applyFont="1" applyBorder="1"/>
    <xf numFmtId="2" fontId="1" fillId="0" borderId="23" xfId="0" applyNumberFormat="1" applyFont="1" applyBorder="1"/>
    <xf numFmtId="2" fontId="1" fillId="0" borderId="59" xfId="0" applyNumberFormat="1" applyFont="1" applyBorder="1"/>
  </cellXfs>
  <cellStyles count="603">
    <cellStyle name="20% - Énfasis1 2" xfId="13" xr:uid="{9748F317-02CC-412D-A533-A6F16034A941}"/>
    <cellStyle name="20% - Énfasis1 2 10" xfId="14" xr:uid="{C869E936-E9AB-47BD-9F4B-DD1E70D01A99}"/>
    <cellStyle name="20% - Énfasis1 2 11" xfId="15" xr:uid="{893D6A05-DAE7-4662-843E-1F8A07DB9AB0}"/>
    <cellStyle name="20% - Énfasis1 2 12" xfId="16" xr:uid="{FF5E07A9-0E84-4B36-AEB1-3BC7D0EFF6F7}"/>
    <cellStyle name="20% - Énfasis1 2 2" xfId="17" xr:uid="{59869D04-B610-440F-B59A-00628E043234}"/>
    <cellStyle name="20% - Énfasis1 2 3" xfId="18" xr:uid="{4AD079EC-94C7-4401-936D-DBD2934AD016}"/>
    <cellStyle name="20% - Énfasis1 2 4" xfId="19" xr:uid="{39675584-EEB8-4FA7-BA94-E3FAB5F3BB5F}"/>
    <cellStyle name="20% - Énfasis1 2 5" xfId="20" xr:uid="{54F98183-2339-40E1-BD7F-DF62762EE0C6}"/>
    <cellStyle name="20% - Énfasis1 2 6" xfId="21" xr:uid="{896317F3-7AA2-48BD-8CA9-6DD776A7240B}"/>
    <cellStyle name="20% - Énfasis1 2 7" xfId="22" xr:uid="{9AE6446B-0A94-4ED0-AA2A-0591DE36745D}"/>
    <cellStyle name="20% - Énfasis1 2 8" xfId="23" xr:uid="{17BB34FC-37BF-4703-BE8C-7673AACC2D3E}"/>
    <cellStyle name="20% - Énfasis1 2 9" xfId="24" xr:uid="{2FF02144-0C66-42E1-88BE-9D2897C2A2DC}"/>
    <cellStyle name="20% - Énfasis2 2" xfId="25" xr:uid="{6D1EBD27-06C8-4B7F-8730-47A0733C7C14}"/>
    <cellStyle name="20% - Énfasis2 2 10" xfId="26" xr:uid="{CA9D79E4-EB68-4998-85C8-889F653E090B}"/>
    <cellStyle name="20% - Énfasis2 2 11" xfId="27" xr:uid="{2FAE60F6-252B-49F5-B907-664B25DE5F5B}"/>
    <cellStyle name="20% - Énfasis2 2 12" xfId="28" xr:uid="{66444A41-F238-4DDE-A964-5C06DB1249B9}"/>
    <cellStyle name="20% - Énfasis2 2 2" xfId="29" xr:uid="{808591EE-1AB5-4DEA-8B53-3A1E1E81942A}"/>
    <cellStyle name="20% - Énfasis2 2 3" xfId="30" xr:uid="{5BCEBBCD-95C8-4529-B873-08680171DBCD}"/>
    <cellStyle name="20% - Énfasis2 2 4" xfId="31" xr:uid="{3B15FECF-2437-49D1-B57F-6C90A03A6947}"/>
    <cellStyle name="20% - Énfasis2 2 5" xfId="32" xr:uid="{32C2BBD2-7BCE-41E5-A4A8-583333480C5A}"/>
    <cellStyle name="20% - Énfasis2 2 6" xfId="33" xr:uid="{D8DC983C-86F9-43C9-B851-745B1BD76DB8}"/>
    <cellStyle name="20% - Énfasis2 2 7" xfId="34" xr:uid="{E8CE9EB6-2A1D-4A80-A553-C82A21F1E8CB}"/>
    <cellStyle name="20% - Énfasis2 2 8" xfId="35" xr:uid="{13B0E2F9-1B57-4487-8161-807C87C2522E}"/>
    <cellStyle name="20% - Énfasis2 2 9" xfId="36" xr:uid="{0492133F-5F01-42CB-B7B6-53611846A9C4}"/>
    <cellStyle name="20% - Énfasis3 2" xfId="37" xr:uid="{C6554477-5F29-47F5-A52E-749DB903B62F}"/>
    <cellStyle name="20% - Énfasis3 2 10" xfId="38" xr:uid="{CB9FE492-49CC-491C-AC4C-607C6FA7C18E}"/>
    <cellStyle name="20% - Énfasis3 2 11" xfId="39" xr:uid="{60286AA9-8FF0-42D8-B47E-EA03FAC06F86}"/>
    <cellStyle name="20% - Énfasis3 2 12" xfId="40" xr:uid="{8E5DA279-3874-4529-A434-E1A76AF98E31}"/>
    <cellStyle name="20% - Énfasis3 2 2" xfId="41" xr:uid="{D699D746-1B61-4F4E-92E5-E3C981E63896}"/>
    <cellStyle name="20% - Énfasis3 2 3" xfId="42" xr:uid="{B5E121C3-C550-4519-B8F6-35A8D356420A}"/>
    <cellStyle name="20% - Énfasis3 2 4" xfId="43" xr:uid="{AA99CEF5-CDF4-4C45-9877-70B0BC193103}"/>
    <cellStyle name="20% - Énfasis3 2 5" xfId="44" xr:uid="{24759D5B-AA16-46A0-B3AE-7BEF541425ED}"/>
    <cellStyle name="20% - Énfasis3 2 6" xfId="45" xr:uid="{C7E8E9D1-DD3C-4B1C-8E98-A84D3DB85111}"/>
    <cellStyle name="20% - Énfasis3 2 7" xfId="46" xr:uid="{F7F53F0D-7D9D-47D5-A651-6C6C60C1F381}"/>
    <cellStyle name="20% - Énfasis3 2 8" xfId="47" xr:uid="{5B4730D0-D1D5-4E64-B095-172FE4931005}"/>
    <cellStyle name="20% - Énfasis3 2 9" xfId="48" xr:uid="{0E3D886B-BD78-4785-82EA-00E8CDE8AFD6}"/>
    <cellStyle name="20% - Énfasis4 2" xfId="49" xr:uid="{1F7C6788-CCC5-47FE-A5D3-7A5E7CADE122}"/>
    <cellStyle name="20% - Énfasis4 2 10" xfId="50" xr:uid="{DA5F8B32-FD16-48B6-914C-BBC9B8890E5C}"/>
    <cellStyle name="20% - Énfasis4 2 11" xfId="51" xr:uid="{414D274F-3B0A-42E7-8264-4574FBFA7602}"/>
    <cellStyle name="20% - Énfasis4 2 12" xfId="52" xr:uid="{0377348B-4F8C-4678-9526-ECBF58A2D2C2}"/>
    <cellStyle name="20% - Énfasis4 2 2" xfId="53" xr:uid="{5FBFCA88-0A5A-43AD-87A4-A70B3E40559E}"/>
    <cellStyle name="20% - Énfasis4 2 3" xfId="54" xr:uid="{570E7BD0-823F-4B7B-B196-1AA6998054B6}"/>
    <cellStyle name="20% - Énfasis4 2 4" xfId="55" xr:uid="{3EA9F959-717B-42A2-9E45-45113FDB22EE}"/>
    <cellStyle name="20% - Énfasis4 2 5" xfId="56" xr:uid="{82CAC37A-28BD-4638-A015-29A9C56505D0}"/>
    <cellStyle name="20% - Énfasis4 2 6" xfId="57" xr:uid="{DE0491E4-8EBC-471D-AE5E-5799B674CFDF}"/>
    <cellStyle name="20% - Énfasis4 2 7" xfId="58" xr:uid="{01F864F7-D10D-4E4D-AFB1-1BB4E15C6657}"/>
    <cellStyle name="20% - Énfasis4 2 8" xfId="59" xr:uid="{4FC3B90B-1EC6-452C-B2AA-55621038D561}"/>
    <cellStyle name="20% - Énfasis4 2 9" xfId="60" xr:uid="{906894D3-B315-4818-968E-BDB7A5F8BDF4}"/>
    <cellStyle name="20% - Énfasis5 2" xfId="61" xr:uid="{61937752-4B45-49EB-A995-34783B9E9421}"/>
    <cellStyle name="20% - Énfasis5 2 10" xfId="62" xr:uid="{738ED2B6-2B62-475D-9B0E-50E3B60E3E24}"/>
    <cellStyle name="20% - Énfasis5 2 11" xfId="63" xr:uid="{B439594D-03E4-4B0A-B720-0CB77F6A555B}"/>
    <cellStyle name="20% - Énfasis5 2 12" xfId="64" xr:uid="{9BE1E564-EB4A-48BA-9C59-4736588F2829}"/>
    <cellStyle name="20% - Énfasis5 2 2" xfId="65" xr:uid="{E4F19BDF-5702-4327-8E3A-529510642A9F}"/>
    <cellStyle name="20% - Énfasis5 2 3" xfId="66" xr:uid="{BE08C251-1527-425C-A210-3EF1BF4DEA8F}"/>
    <cellStyle name="20% - Énfasis5 2 4" xfId="67" xr:uid="{5E2167C2-8124-419C-8F94-5B431ADE50EF}"/>
    <cellStyle name="20% - Énfasis5 2 5" xfId="68" xr:uid="{B5E52A1B-0088-4B52-B155-04D3FA003708}"/>
    <cellStyle name="20% - Énfasis5 2 6" xfId="69" xr:uid="{2D237016-307C-49A1-AA9F-36231C45492D}"/>
    <cellStyle name="20% - Énfasis5 2 7" xfId="70" xr:uid="{829C6A7E-A506-4EAD-99F7-BC13054A721B}"/>
    <cellStyle name="20% - Énfasis5 2 8" xfId="71" xr:uid="{8CED41A6-2D07-43DD-B70E-C586800F1BD5}"/>
    <cellStyle name="20% - Énfasis5 2 9" xfId="72" xr:uid="{50BE2981-1765-4730-9DFE-E3B73583A90C}"/>
    <cellStyle name="20% - Énfasis6 2" xfId="73" xr:uid="{E379C432-194A-4406-94F0-1653577DE3A0}"/>
    <cellStyle name="20% - Énfasis6 2 10" xfId="74" xr:uid="{04AC4892-65E8-4BD0-A44C-5D8A8BD62DCD}"/>
    <cellStyle name="20% - Énfasis6 2 11" xfId="75" xr:uid="{60EE4316-AB6A-4627-8E28-A6377D3A0063}"/>
    <cellStyle name="20% - Énfasis6 2 12" xfId="76" xr:uid="{875D449E-DDBD-44FA-97A1-F83C9A6C6D93}"/>
    <cellStyle name="20% - Énfasis6 2 2" xfId="77" xr:uid="{39EADA30-7BC2-4BE6-B811-BA51A2A2A46A}"/>
    <cellStyle name="20% - Énfasis6 2 3" xfId="78" xr:uid="{6CD9C08C-85E8-4B20-A529-FFBA45DD99D2}"/>
    <cellStyle name="20% - Énfasis6 2 4" xfId="79" xr:uid="{E2DCB05A-B2DD-437B-B5F4-0963613D6D91}"/>
    <cellStyle name="20% - Énfasis6 2 5" xfId="80" xr:uid="{816531F3-8267-4466-8D55-E68C6B8F02C5}"/>
    <cellStyle name="20% - Énfasis6 2 6" xfId="81" xr:uid="{83A63A69-2149-48BF-9CE1-54C056F6BA3C}"/>
    <cellStyle name="20% - Énfasis6 2 7" xfId="82" xr:uid="{54D07F32-DC58-49CA-9A41-98FE109153B6}"/>
    <cellStyle name="20% - Énfasis6 2 8" xfId="83" xr:uid="{E3D76970-9F2A-428E-B4F5-0F5118C3D405}"/>
    <cellStyle name="20% - Énfasis6 2 9" xfId="84" xr:uid="{355BD676-FD12-45F3-B4D5-000ECBC1CFC2}"/>
    <cellStyle name="40% - Énfasis1 2" xfId="85" xr:uid="{DE48DAC1-BFE0-4AFD-AA66-4131C63B031E}"/>
    <cellStyle name="40% - Énfasis1 2 10" xfId="86" xr:uid="{D4ACC611-CF83-4781-9185-A8F1999F1DC2}"/>
    <cellStyle name="40% - Énfasis1 2 11" xfId="87" xr:uid="{96119166-B3B2-4A50-AD45-9891000DB83D}"/>
    <cellStyle name="40% - Énfasis1 2 12" xfId="88" xr:uid="{5AD763DE-F089-4CC5-901F-ED5F4C374786}"/>
    <cellStyle name="40% - Énfasis1 2 2" xfId="89" xr:uid="{47B3F325-CF28-49EB-B3F5-5AC4F48EDB59}"/>
    <cellStyle name="40% - Énfasis1 2 3" xfId="90" xr:uid="{C5E6DA4A-5E14-4631-97A0-5188603D3242}"/>
    <cellStyle name="40% - Énfasis1 2 4" xfId="91" xr:uid="{9088A07B-6D03-4BBF-A76A-8447796872EF}"/>
    <cellStyle name="40% - Énfasis1 2 5" xfId="92" xr:uid="{5CDC9660-4F84-435B-9A29-E0B8B826E070}"/>
    <cellStyle name="40% - Énfasis1 2 6" xfId="93" xr:uid="{8132D43E-B789-440A-8364-BD5C291EC09B}"/>
    <cellStyle name="40% - Énfasis1 2 7" xfId="94" xr:uid="{D3EB158C-A2E0-4E38-B1A6-859122CA90FA}"/>
    <cellStyle name="40% - Énfasis1 2 8" xfId="95" xr:uid="{4DCC1892-C164-443B-BD26-D9BDF513703F}"/>
    <cellStyle name="40% - Énfasis1 2 9" xfId="96" xr:uid="{05E6D361-90AA-400D-91E6-4D8B321F17EA}"/>
    <cellStyle name="40% - Énfasis2 2" xfId="97" xr:uid="{5643A66D-86A4-42DD-A8B0-CAD1B381DBAF}"/>
    <cellStyle name="40% - Énfasis2 2 10" xfId="98" xr:uid="{DD2F8A05-6AB6-4BA8-B6C2-A9A977C4E483}"/>
    <cellStyle name="40% - Énfasis2 2 11" xfId="99" xr:uid="{615CC73C-BF80-4393-A836-761D4556B493}"/>
    <cellStyle name="40% - Énfasis2 2 12" xfId="100" xr:uid="{4A75D333-3402-447B-81C0-8779012AA051}"/>
    <cellStyle name="40% - Énfasis2 2 2" xfId="101" xr:uid="{05439CA7-55E8-470D-AD13-F445745BB5CA}"/>
    <cellStyle name="40% - Énfasis2 2 3" xfId="102" xr:uid="{015186CC-13AC-42EA-AE4F-1FF97B05EEF2}"/>
    <cellStyle name="40% - Énfasis2 2 4" xfId="103" xr:uid="{E732D88F-3C4D-4180-8D23-608C4DD81787}"/>
    <cellStyle name="40% - Énfasis2 2 5" xfId="104" xr:uid="{5A700B40-7B7A-4A9C-9D86-9C875792EE32}"/>
    <cellStyle name="40% - Énfasis2 2 6" xfId="105" xr:uid="{E4A75AFD-A226-4BD0-9E04-D05F3B34CAC5}"/>
    <cellStyle name="40% - Énfasis2 2 7" xfId="106" xr:uid="{C802696A-C610-495E-95E1-6A7CB4DF0D87}"/>
    <cellStyle name="40% - Énfasis2 2 8" xfId="107" xr:uid="{A89B1DF2-2CBC-403C-A3A7-E11C4F2E93DD}"/>
    <cellStyle name="40% - Énfasis2 2 9" xfId="108" xr:uid="{ECB78FC2-AA3D-491E-B1DA-6ADD9596892C}"/>
    <cellStyle name="40% - Énfasis3 2" xfId="109" xr:uid="{DAB32913-727B-4F3D-BFED-BB768A931818}"/>
    <cellStyle name="40% - Énfasis3 2 10" xfId="110" xr:uid="{286F5874-F472-44EF-A457-A3EA79BAE57B}"/>
    <cellStyle name="40% - Énfasis3 2 11" xfId="111" xr:uid="{8686457B-ADAD-431A-8818-07528F78AFE9}"/>
    <cellStyle name="40% - Énfasis3 2 12" xfId="112" xr:uid="{84575A6E-1A5A-49C6-9095-9785C1CB12D8}"/>
    <cellStyle name="40% - Énfasis3 2 2" xfId="113" xr:uid="{D8F72F6B-D0E4-4A95-A364-E8F6417298D5}"/>
    <cellStyle name="40% - Énfasis3 2 3" xfId="114" xr:uid="{9685F4D9-C244-48AF-B4E1-A8439CCCBD99}"/>
    <cellStyle name="40% - Énfasis3 2 4" xfId="115" xr:uid="{6078B5DD-1FDD-426A-8584-72F63A93CA2A}"/>
    <cellStyle name="40% - Énfasis3 2 5" xfId="116" xr:uid="{8323E3E0-4AA9-4AE5-A225-6E4421337895}"/>
    <cellStyle name="40% - Énfasis3 2 6" xfId="117" xr:uid="{0EC57CF2-B1B3-47EA-B729-3077A9A9F955}"/>
    <cellStyle name="40% - Énfasis3 2 7" xfId="118" xr:uid="{9BAD244E-2B00-46A6-B2D8-EF8B6BCA12C6}"/>
    <cellStyle name="40% - Énfasis3 2 8" xfId="119" xr:uid="{9B1D967B-AC6B-40AE-954F-20F1E1BBB963}"/>
    <cellStyle name="40% - Énfasis3 2 9" xfId="120" xr:uid="{7038709D-4C20-41FD-831F-7A99465B679B}"/>
    <cellStyle name="40% - Énfasis4 2" xfId="121" xr:uid="{758F41AC-E13A-4501-BE3D-1B25E0B10264}"/>
    <cellStyle name="40% - Énfasis4 2 10" xfId="122" xr:uid="{228D58E0-6D17-460C-8533-5C28921FC02A}"/>
    <cellStyle name="40% - Énfasis4 2 11" xfId="123" xr:uid="{0B13A296-B29D-466A-B815-6FDE041E29BA}"/>
    <cellStyle name="40% - Énfasis4 2 12" xfId="124" xr:uid="{F2883833-12E8-45FF-B9C3-F9C5B9C3CAB3}"/>
    <cellStyle name="40% - Énfasis4 2 2" xfId="125" xr:uid="{EB5F3E80-BA69-4204-9817-8D267940B820}"/>
    <cellStyle name="40% - Énfasis4 2 3" xfId="126" xr:uid="{8827240D-5338-4018-9750-8CE1E6502BCB}"/>
    <cellStyle name="40% - Énfasis4 2 4" xfId="127" xr:uid="{D155B7FA-9DAC-48B6-812E-2C96F0C7B9FA}"/>
    <cellStyle name="40% - Énfasis4 2 5" xfId="128" xr:uid="{6A1148D1-EA68-4571-AA41-022577234D7F}"/>
    <cellStyle name="40% - Énfasis4 2 6" xfId="129" xr:uid="{2E052D72-BAFC-4FB7-A8B3-25188E57AD76}"/>
    <cellStyle name="40% - Énfasis4 2 7" xfId="130" xr:uid="{B1AC2D0A-1A22-4C3E-8BBE-0A01D0EEC283}"/>
    <cellStyle name="40% - Énfasis4 2 8" xfId="131" xr:uid="{0833CF90-7D07-4DE2-BD4E-9BBA66D49D39}"/>
    <cellStyle name="40% - Énfasis4 2 9" xfId="132" xr:uid="{8C09E358-62FF-4DDB-9868-5AB303D02E83}"/>
    <cellStyle name="40% - Énfasis5 2" xfId="133" xr:uid="{EC48FF10-54FE-457C-AE44-98A361ECCED7}"/>
    <cellStyle name="40% - Énfasis5 2 10" xfId="134" xr:uid="{CDCD6B02-714C-4223-8300-7648D32C966D}"/>
    <cellStyle name="40% - Énfasis5 2 11" xfId="135" xr:uid="{E16B43AE-06EC-4968-B7D8-168442238278}"/>
    <cellStyle name="40% - Énfasis5 2 12" xfId="136" xr:uid="{DD86F8B7-9451-4DEB-A9A5-CDFB6BACF7B5}"/>
    <cellStyle name="40% - Énfasis5 2 2" xfId="137" xr:uid="{4772DB9C-923E-4149-AD08-0804AAC48D88}"/>
    <cellStyle name="40% - Énfasis5 2 3" xfId="138" xr:uid="{05E377DF-3039-4AA1-B592-348D044F68C8}"/>
    <cellStyle name="40% - Énfasis5 2 4" xfId="139" xr:uid="{4DDD6DFF-4042-4827-857C-2451FA45F97C}"/>
    <cellStyle name="40% - Énfasis5 2 5" xfId="140" xr:uid="{58FF3125-5A96-4DB4-99C9-D231A36CCC5F}"/>
    <cellStyle name="40% - Énfasis5 2 6" xfId="141" xr:uid="{7E7D07B3-91CA-4CF9-B3F6-E27FC2D7C2C8}"/>
    <cellStyle name="40% - Énfasis5 2 7" xfId="142" xr:uid="{35631D91-9054-4514-A86C-653B4A64C5A7}"/>
    <cellStyle name="40% - Énfasis5 2 8" xfId="143" xr:uid="{5F2427CA-E961-4A34-BB7D-4CFAAEB23FD1}"/>
    <cellStyle name="40% - Énfasis5 2 9" xfId="144" xr:uid="{DE63A552-B97D-492F-B226-D2A5054F9F8B}"/>
    <cellStyle name="40% - Énfasis6 2" xfId="145" xr:uid="{860499A5-BC84-4937-A18E-FF5DF5032B45}"/>
    <cellStyle name="40% - Énfasis6 2 10" xfId="146" xr:uid="{F224213F-446A-40DB-AC02-3A2996CF8C5D}"/>
    <cellStyle name="40% - Énfasis6 2 11" xfId="147" xr:uid="{F67C1EFE-6AB0-4EFC-9573-CB0E14A623B1}"/>
    <cellStyle name="40% - Énfasis6 2 12" xfId="148" xr:uid="{B796EE5D-E8F2-4251-87DF-D03D27AB280E}"/>
    <cellStyle name="40% - Énfasis6 2 2" xfId="149" xr:uid="{2764F494-1285-469D-A052-EDC51DB44070}"/>
    <cellStyle name="40% - Énfasis6 2 3" xfId="150" xr:uid="{A1F8E8A3-AAC1-421D-8728-79D079F9147D}"/>
    <cellStyle name="40% - Énfasis6 2 4" xfId="151" xr:uid="{CAADE58A-C94D-42A9-87DA-F39CB967B6F8}"/>
    <cellStyle name="40% - Énfasis6 2 5" xfId="152" xr:uid="{2D2F7B2D-62EE-43EC-AF83-9C89F9A9AF00}"/>
    <cellStyle name="40% - Énfasis6 2 6" xfId="153" xr:uid="{2C17189F-0B76-4313-B948-5C6885D16626}"/>
    <cellStyle name="40% - Énfasis6 2 7" xfId="154" xr:uid="{061E7BD7-D895-4338-B0ED-F3FE367DF009}"/>
    <cellStyle name="40% - Énfasis6 2 8" xfId="155" xr:uid="{B6B279BE-38DD-4718-A9A1-5327F41AB7F1}"/>
    <cellStyle name="40% - Énfasis6 2 9" xfId="156" xr:uid="{A94C84A3-A748-476F-8600-4D7986639C8B}"/>
    <cellStyle name="60% - Énfasis1 2" xfId="157" xr:uid="{855C23D0-AC39-45BC-8525-879A046509DA}"/>
    <cellStyle name="60% - Énfasis1 2 10" xfId="158" xr:uid="{E3C9344C-C072-4A66-9B5C-D24E6C5B028D}"/>
    <cellStyle name="60% - Énfasis1 2 11" xfId="159" xr:uid="{EAA0AD23-F06C-442B-861B-0FE0FC06F9D0}"/>
    <cellStyle name="60% - Énfasis1 2 12" xfId="160" xr:uid="{31EE0B8A-E080-4F6C-9FE0-DBD5783479AE}"/>
    <cellStyle name="60% - Énfasis1 2 2" xfId="161" xr:uid="{2DC83649-BB5E-417B-8F83-23520A1FD86D}"/>
    <cellStyle name="60% - Énfasis1 2 3" xfId="162" xr:uid="{503F8FAD-4AE3-41B1-93AD-1E1A0A04B3A4}"/>
    <cellStyle name="60% - Énfasis1 2 4" xfId="163" xr:uid="{6E667DD5-86A2-4EAA-A300-A100892E6935}"/>
    <cellStyle name="60% - Énfasis1 2 5" xfId="164" xr:uid="{DEC85A72-CB15-4450-9500-FB7B261F0DB1}"/>
    <cellStyle name="60% - Énfasis1 2 6" xfId="165" xr:uid="{C157EC73-8738-4A95-B80D-DCFE223A8E35}"/>
    <cellStyle name="60% - Énfasis1 2 7" xfId="166" xr:uid="{26C4EEF2-A2D2-4469-946C-96FE100FC103}"/>
    <cellStyle name="60% - Énfasis1 2 8" xfId="167" xr:uid="{4B381CEA-3D9E-42D2-AFF1-6B53CB94092A}"/>
    <cellStyle name="60% - Énfasis1 2 9" xfId="168" xr:uid="{1FF7B2BD-9EE7-43BC-9EE5-DAC95376D351}"/>
    <cellStyle name="60% - Énfasis2 2" xfId="169" xr:uid="{7AB510AA-9D88-402D-83B9-8EF4312750DB}"/>
    <cellStyle name="60% - Énfasis2 2 10" xfId="170" xr:uid="{64C5D950-F6FC-4718-922F-16FBC3999599}"/>
    <cellStyle name="60% - Énfasis2 2 11" xfId="171" xr:uid="{9BE93FEB-B94A-4BE3-8135-4FD4CA80AB9A}"/>
    <cellStyle name="60% - Énfasis2 2 12" xfId="172" xr:uid="{C0C2D8D9-A28D-4120-A58F-18C367ADEB95}"/>
    <cellStyle name="60% - Énfasis2 2 2" xfId="173" xr:uid="{1937AE9D-447D-45BD-9C6C-348F61B930BA}"/>
    <cellStyle name="60% - Énfasis2 2 3" xfId="174" xr:uid="{58E8B638-2674-472C-80F9-ADCF3502CA55}"/>
    <cellStyle name="60% - Énfasis2 2 4" xfId="175" xr:uid="{A34E3E48-EF5C-41D2-9A5B-43450C55FED3}"/>
    <cellStyle name="60% - Énfasis2 2 5" xfId="176" xr:uid="{47F1D3E7-7AEC-4D5C-B641-179D062B1722}"/>
    <cellStyle name="60% - Énfasis2 2 6" xfId="177" xr:uid="{768A00AC-BCC8-4DEF-8E33-86B0E265ADC9}"/>
    <cellStyle name="60% - Énfasis2 2 7" xfId="178" xr:uid="{4CD325A1-271C-4E40-BE30-531A8C034EBC}"/>
    <cellStyle name="60% - Énfasis2 2 8" xfId="179" xr:uid="{6C412BEE-B0A7-4D93-B440-3B79621752EA}"/>
    <cellStyle name="60% - Énfasis2 2 9" xfId="180" xr:uid="{E86A8366-9CC6-4208-8357-301A99735639}"/>
    <cellStyle name="60% - Énfasis3 2" xfId="181" xr:uid="{6F654BC1-916C-4BD3-99A8-69874E85C5FD}"/>
    <cellStyle name="60% - Énfasis3 2 10" xfId="182" xr:uid="{139D21D7-2F76-4B8A-9A1E-5D1B4A7A96C2}"/>
    <cellStyle name="60% - Énfasis3 2 11" xfId="183" xr:uid="{F9A7C449-A779-4667-85E1-1A4BED389707}"/>
    <cellStyle name="60% - Énfasis3 2 12" xfId="184" xr:uid="{43BFC556-CFC9-43F6-872A-EB5BAABD00DF}"/>
    <cellStyle name="60% - Énfasis3 2 2" xfId="185" xr:uid="{18026745-937B-4725-8F9B-58CAAC1F068E}"/>
    <cellStyle name="60% - Énfasis3 2 3" xfId="186" xr:uid="{1915C168-8C07-4B45-9DCE-7F8672B88759}"/>
    <cellStyle name="60% - Énfasis3 2 4" xfId="187" xr:uid="{4E3A694B-1A88-4BAC-A51B-95D1FDFB600E}"/>
    <cellStyle name="60% - Énfasis3 2 5" xfId="188" xr:uid="{212911B3-14C1-4F5F-AAFA-461404169AA6}"/>
    <cellStyle name="60% - Énfasis3 2 6" xfId="189" xr:uid="{1AF91607-50E3-4AB3-94E9-E724E655D347}"/>
    <cellStyle name="60% - Énfasis3 2 7" xfId="190" xr:uid="{CA3D843C-97A8-4750-9D74-D65971DF8374}"/>
    <cellStyle name="60% - Énfasis3 2 8" xfId="191" xr:uid="{FD3056EC-8D8A-464C-ACE4-69143B62638E}"/>
    <cellStyle name="60% - Énfasis3 2 9" xfId="192" xr:uid="{A0FD6A5B-446B-4D37-9F5D-A82245EA276F}"/>
    <cellStyle name="60% - Énfasis4 2" xfId="193" xr:uid="{350C4302-FD6F-4ED4-B58F-F8A602977C5B}"/>
    <cellStyle name="60% - Énfasis4 2 10" xfId="194" xr:uid="{CECC12D3-FF65-46B7-B411-18B0AF899EE9}"/>
    <cellStyle name="60% - Énfasis4 2 11" xfId="195" xr:uid="{9D100E6A-54F3-4539-A623-30120EADBECE}"/>
    <cellStyle name="60% - Énfasis4 2 12" xfId="196" xr:uid="{495D8AA7-B162-40E5-A26F-E7CA2D56614D}"/>
    <cellStyle name="60% - Énfasis4 2 2" xfId="197" xr:uid="{B08E0963-0678-4259-9B43-A47E3C1BC871}"/>
    <cellStyle name="60% - Énfasis4 2 3" xfId="198" xr:uid="{241B85CE-9E3A-42C7-9EE5-269A9D0C808E}"/>
    <cellStyle name="60% - Énfasis4 2 4" xfId="199" xr:uid="{9FBB90E3-09AD-4737-8B5E-D965FD52DE1A}"/>
    <cellStyle name="60% - Énfasis4 2 5" xfId="200" xr:uid="{A465D11B-321A-4E80-A170-1A5EE8DA0AF6}"/>
    <cellStyle name="60% - Énfasis4 2 6" xfId="201" xr:uid="{FA2AE5AB-1860-400D-B14D-827A36DF36B1}"/>
    <cellStyle name="60% - Énfasis4 2 7" xfId="202" xr:uid="{8F0D2FAD-62C9-4F14-99D2-6EAD35DEA984}"/>
    <cellStyle name="60% - Énfasis4 2 8" xfId="203" xr:uid="{ADBF62F8-0E5B-46BB-8076-CF978A0957C3}"/>
    <cellStyle name="60% - Énfasis4 2 9" xfId="204" xr:uid="{1C38DE04-15CA-49A2-A237-0249406AFDD2}"/>
    <cellStyle name="60% - Énfasis5 2" xfId="205" xr:uid="{942E6003-CEF1-4613-A8AF-B6F6049C69A2}"/>
    <cellStyle name="60% - Énfasis5 2 10" xfId="206" xr:uid="{C7547E6E-9A27-4F53-8344-445B16A54F9C}"/>
    <cellStyle name="60% - Énfasis5 2 11" xfId="207" xr:uid="{16AF9353-7CB4-43B0-A4D3-A09B1AC995CB}"/>
    <cellStyle name="60% - Énfasis5 2 12" xfId="208" xr:uid="{5C60A9DB-8316-4605-A56C-2E8FC4299E14}"/>
    <cellStyle name="60% - Énfasis5 2 2" xfId="209" xr:uid="{40EF512F-FF84-4CF8-A5D1-6397AF420CCB}"/>
    <cellStyle name="60% - Énfasis5 2 3" xfId="210" xr:uid="{B22D35E2-E451-4C1D-8AD7-5C5ABD7C1FB6}"/>
    <cellStyle name="60% - Énfasis5 2 4" xfId="211" xr:uid="{8361D1A9-3DCE-48DC-84E8-790D54B51039}"/>
    <cellStyle name="60% - Énfasis5 2 5" xfId="212" xr:uid="{6FDBBAE3-E4DA-4430-9C2E-D0B44F29CC08}"/>
    <cellStyle name="60% - Énfasis5 2 6" xfId="213" xr:uid="{80BE978E-7452-4AA9-A2F1-9F2E933B3E2D}"/>
    <cellStyle name="60% - Énfasis5 2 7" xfId="214" xr:uid="{3FB52FCC-87E9-4984-9CBB-56EA234C3C91}"/>
    <cellStyle name="60% - Énfasis5 2 8" xfId="215" xr:uid="{45AA006E-2354-468A-8B68-8307B643C74B}"/>
    <cellStyle name="60% - Énfasis5 2 9" xfId="216" xr:uid="{DAF967D6-21B8-4B44-83A7-50C60FB7ECD2}"/>
    <cellStyle name="60% - Énfasis6 2" xfId="217" xr:uid="{D76DB10B-E50F-46DA-A12D-83C587A661A0}"/>
    <cellStyle name="60% - Énfasis6 2 10" xfId="218" xr:uid="{D2ACF2C4-0699-4754-8EC6-E17645F1C6DF}"/>
    <cellStyle name="60% - Énfasis6 2 11" xfId="219" xr:uid="{4F13500B-33B5-48EE-BC6E-FFD176C5C625}"/>
    <cellStyle name="60% - Énfasis6 2 12" xfId="220" xr:uid="{59B8A1C9-CAD0-4ED4-BDAE-4F2DDB929F80}"/>
    <cellStyle name="60% - Énfasis6 2 2" xfId="221" xr:uid="{E4FB9A5B-5275-4B2D-A0BB-5C37C5C25EA9}"/>
    <cellStyle name="60% - Énfasis6 2 3" xfId="222" xr:uid="{E9168FDB-2A17-4BDF-BE0C-DF48CD858C58}"/>
    <cellStyle name="60% - Énfasis6 2 4" xfId="223" xr:uid="{4FE3FD8F-94F5-400E-A22A-74A61C473075}"/>
    <cellStyle name="60% - Énfasis6 2 5" xfId="224" xr:uid="{91D5817A-E755-4026-8D29-37450A1DBB43}"/>
    <cellStyle name="60% - Énfasis6 2 6" xfId="225" xr:uid="{AD2A8F74-093D-4FD8-9166-A7977FA07759}"/>
    <cellStyle name="60% - Énfasis6 2 7" xfId="226" xr:uid="{CC4AE322-D1DD-4390-AAE7-30E712459585}"/>
    <cellStyle name="60% - Énfasis6 2 8" xfId="227" xr:uid="{4592CED4-5965-4B13-8B85-B907A3EA519C}"/>
    <cellStyle name="60% - Énfasis6 2 9" xfId="228" xr:uid="{AB0F4D0F-02AF-44C6-8CBA-7F46200C3353}"/>
    <cellStyle name="Buena 2" xfId="229" xr:uid="{D639356C-D32F-4EA9-906D-463399ADA56B}"/>
    <cellStyle name="Buena 2 10" xfId="230" xr:uid="{15E88BE8-D49E-4EC6-89A2-14D0669C33A6}"/>
    <cellStyle name="Buena 2 11" xfId="231" xr:uid="{3E6B05DB-6CAD-4A7A-8DE7-E03905B92EE8}"/>
    <cellStyle name="Buena 2 12" xfId="232" xr:uid="{84000550-BF46-49CF-8E21-00FFF82BDE17}"/>
    <cellStyle name="Buena 2 2" xfId="233" xr:uid="{D0CCF2E8-8FCB-4D73-952D-7BB7F8BE13C7}"/>
    <cellStyle name="Buena 2 3" xfId="234" xr:uid="{5A4A1893-0DFB-4E1D-A209-AD80EABE0BAB}"/>
    <cellStyle name="Buena 2 4" xfId="235" xr:uid="{23105244-BF73-4BC4-AD8B-172707CF020D}"/>
    <cellStyle name="Buena 2 5" xfId="236" xr:uid="{EC5EDB0E-0130-47C7-9434-3179A1D79224}"/>
    <cellStyle name="Buena 2 6" xfId="237" xr:uid="{6F4AC0A1-BE0A-4006-B010-918C8515FAF5}"/>
    <cellStyle name="Buena 2 7" xfId="238" xr:uid="{AB859405-264F-4182-B050-21696D2D8A86}"/>
    <cellStyle name="Buena 2 8" xfId="239" xr:uid="{55F40CD0-B1D0-428E-9C31-C7FE502271DC}"/>
    <cellStyle name="Buena 2 9" xfId="240" xr:uid="{5B154849-3CAF-4DE2-B3DD-035E5B871F47}"/>
    <cellStyle name="Cálculo 2" xfId="241" xr:uid="{8BA4F233-6587-4BC8-9753-51A038FA8F84}"/>
    <cellStyle name="Cálculo 2 10" xfId="242" xr:uid="{BAF7331E-4EF7-4C76-ACDD-64A04E0C6F1E}"/>
    <cellStyle name="Cálculo 2 11" xfId="243" xr:uid="{C88C6CF5-8218-4B2B-9920-3A76D22B428D}"/>
    <cellStyle name="Cálculo 2 12" xfId="244" xr:uid="{04CD139F-ADB9-4B18-99DE-61A72BBF271F}"/>
    <cellStyle name="Cálculo 2 2" xfId="245" xr:uid="{F9530DFF-6054-4EB0-B1E0-D59E2D69ADFC}"/>
    <cellStyle name="Cálculo 2 3" xfId="246" xr:uid="{334D1B14-E426-4ACD-AC44-E657E518D83E}"/>
    <cellStyle name="Cálculo 2 4" xfId="247" xr:uid="{2F3B9A07-3396-4D3F-A177-792D3ED67425}"/>
    <cellStyle name="Cálculo 2 5" xfId="248" xr:uid="{B111E41B-AAD4-460C-AAB3-6297B1E60149}"/>
    <cellStyle name="Cálculo 2 6" xfId="249" xr:uid="{F2445E8E-287A-4D1C-A434-A0C2FE4AD385}"/>
    <cellStyle name="Cálculo 2 7" xfId="250" xr:uid="{1009421E-7FFA-4FDC-AB76-E764C6C04593}"/>
    <cellStyle name="Cálculo 2 8" xfId="251" xr:uid="{D65F9903-A798-404F-A996-D4897823814D}"/>
    <cellStyle name="Cálculo 2 9" xfId="252" xr:uid="{704EE56B-B7D9-45F4-888D-C0768779F836}"/>
    <cellStyle name="Celda de comprobación 2" xfId="253" xr:uid="{AAA02633-653E-4ECE-8468-D8715B6C81BF}"/>
    <cellStyle name="Celda de comprobación 2 10" xfId="254" xr:uid="{D1301082-39F6-4405-A200-0E2D8BCC3D47}"/>
    <cellStyle name="Celda de comprobación 2 11" xfId="255" xr:uid="{54A06DBD-B2BE-4D02-B974-F5B9E5CD9D73}"/>
    <cellStyle name="Celda de comprobación 2 12" xfId="256" xr:uid="{837D650E-2A1F-46ED-9216-A5FFFAD7C408}"/>
    <cellStyle name="Celda de comprobación 2 2" xfId="257" xr:uid="{36715B52-4158-4379-86F5-5510707D4853}"/>
    <cellStyle name="Celda de comprobación 2 3" xfId="258" xr:uid="{64629543-C590-464B-9D62-CE5EC6FCA0A9}"/>
    <cellStyle name="Celda de comprobación 2 4" xfId="259" xr:uid="{C9015E65-3505-479F-A82E-AE499835AD8A}"/>
    <cellStyle name="Celda de comprobación 2 5" xfId="260" xr:uid="{998B7935-E32B-484A-ACDF-D7B0B14BCD2B}"/>
    <cellStyle name="Celda de comprobación 2 6" xfId="261" xr:uid="{48C98A93-A9EC-4C57-A636-ADB6BDE754C0}"/>
    <cellStyle name="Celda de comprobación 2 7" xfId="262" xr:uid="{1A1B453C-F75B-4CB5-B046-E5EE58162FAC}"/>
    <cellStyle name="Celda de comprobación 2 8" xfId="263" xr:uid="{ECA911E3-FB1B-4B29-A69D-A52EB567B4C7}"/>
    <cellStyle name="Celda de comprobación 2 9" xfId="264" xr:uid="{181BBEF1-8536-4220-B0FE-F197FA483893}"/>
    <cellStyle name="Celda vinculada 2" xfId="265" xr:uid="{C0D3AC1E-DBA3-4A43-9673-1ADEB46D5385}"/>
    <cellStyle name="Celda vinculada 2 10" xfId="266" xr:uid="{267B1E54-3211-4EB6-9C49-5AE3D8192C97}"/>
    <cellStyle name="Celda vinculada 2 11" xfId="267" xr:uid="{ECA16E2F-7AE2-4061-829C-7E8592EA4F9F}"/>
    <cellStyle name="Celda vinculada 2 12" xfId="268" xr:uid="{07F39D8E-4606-4DC7-BD85-8B24F9C653CD}"/>
    <cellStyle name="Celda vinculada 2 2" xfId="269" xr:uid="{35D54C7E-6B0F-4838-A167-62DB10B13CD7}"/>
    <cellStyle name="Celda vinculada 2 3" xfId="270" xr:uid="{7CEBEF11-6CD3-442F-9083-C77565F401F7}"/>
    <cellStyle name="Celda vinculada 2 4" xfId="271" xr:uid="{3CCEB31C-9F08-482B-AAAD-6417DD88EB79}"/>
    <cellStyle name="Celda vinculada 2 5" xfId="272" xr:uid="{A5DB893C-E44A-4EEB-8589-839E574355BC}"/>
    <cellStyle name="Celda vinculada 2 6" xfId="273" xr:uid="{D76D519F-4448-4138-97A4-DE2BC8A94C60}"/>
    <cellStyle name="Celda vinculada 2 7" xfId="274" xr:uid="{8CCF781D-55F5-4626-8855-4C4FB71D1106}"/>
    <cellStyle name="Celda vinculada 2 8" xfId="275" xr:uid="{69B369C6-BDBE-4DFF-ADDB-E28A0AC20E48}"/>
    <cellStyle name="Celda vinculada 2 9" xfId="276" xr:uid="{2FA1B631-D52C-47A9-BFF0-6CAE66CD8086}"/>
    <cellStyle name="Diseño" xfId="277" xr:uid="{2761A417-D007-49BB-BB83-113D4C76AB71}"/>
    <cellStyle name="Encabezado 4 2" xfId="278" xr:uid="{DCC2418C-997D-4AE3-99C5-81F68F7661E6}"/>
    <cellStyle name="Encabezado 4 2 10" xfId="279" xr:uid="{2155A364-1BB5-44A8-8B15-F57ACF544A18}"/>
    <cellStyle name="Encabezado 4 2 11" xfId="280" xr:uid="{AA73066E-A64A-4A45-8ABA-B419C6AE10B0}"/>
    <cellStyle name="Encabezado 4 2 12" xfId="281" xr:uid="{0593D092-9572-4D40-9B34-7999333065CC}"/>
    <cellStyle name="Encabezado 4 2 2" xfId="282" xr:uid="{77459D00-310E-4BB9-ADF0-21191D269E6E}"/>
    <cellStyle name="Encabezado 4 2 3" xfId="283" xr:uid="{B43E74F8-44DD-47A0-BB90-84B8F5D5B268}"/>
    <cellStyle name="Encabezado 4 2 4" xfId="284" xr:uid="{4B0DC3E6-DBC9-427A-B360-361B79D07492}"/>
    <cellStyle name="Encabezado 4 2 5" xfId="285" xr:uid="{78A2BD29-DFF8-4DCE-93E5-B73E08E0CCCD}"/>
    <cellStyle name="Encabezado 4 2 6" xfId="286" xr:uid="{6AA56E75-AE6D-49B8-B6F0-34E7A8B37A7C}"/>
    <cellStyle name="Encabezado 4 2 7" xfId="287" xr:uid="{792CADF6-6894-4BD0-A0DB-6E11F0B119D4}"/>
    <cellStyle name="Encabezado 4 2 8" xfId="288" xr:uid="{219B516A-BA76-4B87-BE10-351D69A66D72}"/>
    <cellStyle name="Encabezado 4 2 9" xfId="289" xr:uid="{889C3CB9-F749-4EBC-9214-EE8705EBFC87}"/>
    <cellStyle name="Énfasis1 2" xfId="290" xr:uid="{058A3631-BE7F-4992-8464-105E160BCAD8}"/>
    <cellStyle name="Énfasis1 2 10" xfId="291" xr:uid="{9205A01D-A436-4065-9667-2CDFFF003D7D}"/>
    <cellStyle name="Énfasis1 2 11" xfId="292" xr:uid="{F1E00D62-7F1F-4F33-A65F-27443D50E336}"/>
    <cellStyle name="Énfasis1 2 12" xfId="293" xr:uid="{B86800DF-634E-48A0-8B34-1CD828801934}"/>
    <cellStyle name="Énfasis1 2 2" xfId="294" xr:uid="{60770CFA-93D3-41F9-879B-24132077C4A1}"/>
    <cellStyle name="Énfasis1 2 3" xfId="295" xr:uid="{D0E449D6-9A1A-41C5-9510-BBC4C821EAE5}"/>
    <cellStyle name="Énfasis1 2 4" xfId="296" xr:uid="{984AD235-FBEE-4068-8DB4-CB305F891B18}"/>
    <cellStyle name="Énfasis1 2 5" xfId="297" xr:uid="{AE5872F9-300E-432E-9216-9AF71FB860A8}"/>
    <cellStyle name="Énfasis1 2 6" xfId="298" xr:uid="{16047FF8-14C0-42BE-B12E-0B05736C336F}"/>
    <cellStyle name="Énfasis1 2 7" xfId="299" xr:uid="{10ADF4F2-3ADF-4C39-9DB3-DAF617A79A28}"/>
    <cellStyle name="Énfasis1 2 8" xfId="300" xr:uid="{3A5F2833-E924-4D1F-8357-6C7B09807E54}"/>
    <cellStyle name="Énfasis1 2 9" xfId="301" xr:uid="{D8F1953F-3645-47E8-8FC9-CDA332BD9E11}"/>
    <cellStyle name="Énfasis2 2" xfId="302" xr:uid="{01628DD4-3F9C-4A58-A411-6ED3570900CE}"/>
    <cellStyle name="Énfasis2 2 10" xfId="303" xr:uid="{56384831-124F-4265-B23F-108F090B949D}"/>
    <cellStyle name="Énfasis2 2 11" xfId="304" xr:uid="{A04A383C-3404-4549-84FB-1FF1F9A6B47A}"/>
    <cellStyle name="Énfasis2 2 12" xfId="305" xr:uid="{9EB80D95-73F2-4656-87AB-EC979C31534C}"/>
    <cellStyle name="Énfasis2 2 2" xfId="306" xr:uid="{F521CE17-19F6-496F-B935-AFC99B3F3376}"/>
    <cellStyle name="Énfasis2 2 3" xfId="307" xr:uid="{DA823B15-A2B1-4410-B9F6-3C895151D0F9}"/>
    <cellStyle name="Énfasis2 2 4" xfId="308" xr:uid="{3ADF0792-A698-40C7-BB6B-6DD51A826B5E}"/>
    <cellStyle name="Énfasis2 2 5" xfId="309" xr:uid="{93815C77-F8AF-4882-B5B6-BB9A831A9CFF}"/>
    <cellStyle name="Énfasis2 2 6" xfId="310" xr:uid="{2B946762-2BE5-4B42-B24C-E5C40CBC2D2A}"/>
    <cellStyle name="Énfasis2 2 7" xfId="311" xr:uid="{ED466E5D-D9CB-4A7E-A1C1-13F1D3DA4020}"/>
    <cellStyle name="Énfasis2 2 8" xfId="312" xr:uid="{03FFACA6-C764-451C-B59E-16FBC69AF808}"/>
    <cellStyle name="Énfasis2 2 9" xfId="313" xr:uid="{38458FA9-29EF-4B4A-B7DB-10F940B607DC}"/>
    <cellStyle name="Énfasis3 2" xfId="314" xr:uid="{2673AF9A-B329-4C42-9929-9DB9F053F37D}"/>
    <cellStyle name="Énfasis3 2 10" xfId="315" xr:uid="{C8D1DCBE-FFD7-4AE7-B2DC-AB922F99F7B2}"/>
    <cellStyle name="Énfasis3 2 11" xfId="316" xr:uid="{0E58AB1B-1567-4FA9-9714-86E09C2C2FE6}"/>
    <cellStyle name="Énfasis3 2 12" xfId="317" xr:uid="{C0211053-A64B-4257-A7F1-632B5465C5CD}"/>
    <cellStyle name="Énfasis3 2 2" xfId="318" xr:uid="{70061523-3E65-4C8B-B287-A6F1603A7DD4}"/>
    <cellStyle name="Énfasis3 2 3" xfId="319" xr:uid="{677F3D07-4DE3-41DE-91E9-909BC510F700}"/>
    <cellStyle name="Énfasis3 2 4" xfId="320" xr:uid="{F00C49F3-EF4E-4C6C-8B0B-F2E6BFDE6990}"/>
    <cellStyle name="Énfasis3 2 5" xfId="321" xr:uid="{5E8423DB-4F25-4407-8F46-FADF5FD5D9FB}"/>
    <cellStyle name="Énfasis3 2 6" xfId="322" xr:uid="{765BE2F1-9988-4595-B4D9-610876851355}"/>
    <cellStyle name="Énfasis3 2 7" xfId="323" xr:uid="{A9DC3FA3-6555-42EF-B5E2-B3ECFD68A4A4}"/>
    <cellStyle name="Énfasis3 2 8" xfId="324" xr:uid="{9FEC4032-29EE-4D49-8661-E3FFE88C4BAD}"/>
    <cellStyle name="Énfasis3 2 9" xfId="325" xr:uid="{E08E34B9-DD14-4CF1-AD3D-34C209FDA317}"/>
    <cellStyle name="Énfasis4 2" xfId="326" xr:uid="{2880AE94-E6E4-4286-9412-F8DAE858CDBD}"/>
    <cellStyle name="Énfasis4 2 10" xfId="327" xr:uid="{B02E4E75-F669-4267-8A02-31042161DDD9}"/>
    <cellStyle name="Énfasis4 2 11" xfId="328" xr:uid="{D5C7D9A5-9849-493F-9813-FAF48E8E99AF}"/>
    <cellStyle name="Énfasis4 2 12" xfId="329" xr:uid="{380F97E8-F2CF-4704-ABE2-DC400F646774}"/>
    <cellStyle name="Énfasis4 2 2" xfId="330" xr:uid="{ADF07D11-9D58-4078-B1BD-481506E59A23}"/>
    <cellStyle name="Énfasis4 2 3" xfId="331" xr:uid="{4BB8B160-15E0-409E-919A-AC602799BACD}"/>
    <cellStyle name="Énfasis4 2 4" xfId="332" xr:uid="{5893C856-B094-4A06-8000-FEC29E3A8327}"/>
    <cellStyle name="Énfasis4 2 5" xfId="333" xr:uid="{33DC937C-9D68-4350-BD8C-65CD41CD1750}"/>
    <cellStyle name="Énfasis4 2 6" xfId="334" xr:uid="{91C1A31B-71AA-496F-894C-D9A7698A6A9D}"/>
    <cellStyle name="Énfasis4 2 7" xfId="335" xr:uid="{2EB3C4A5-3AB6-45BB-AED9-7AD701BBB518}"/>
    <cellStyle name="Énfasis4 2 8" xfId="336" xr:uid="{300F2BC3-18F8-4931-801F-B77D4E9DEC0F}"/>
    <cellStyle name="Énfasis4 2 9" xfId="337" xr:uid="{38570F8B-6D15-4AAB-B535-9E7E82FACBEE}"/>
    <cellStyle name="Énfasis5 2" xfId="338" xr:uid="{4973931F-06B2-4AD1-94FC-D461A1E30DB6}"/>
    <cellStyle name="Énfasis5 2 10" xfId="339" xr:uid="{EA097C7D-D04A-4B86-9DEB-2F2335393ED2}"/>
    <cellStyle name="Énfasis5 2 11" xfId="340" xr:uid="{B5563E08-01A6-4DC5-B1A4-AC8357546084}"/>
    <cellStyle name="Énfasis5 2 12" xfId="341" xr:uid="{1E9C0466-2C2C-4199-AB0D-6348F57F74E3}"/>
    <cellStyle name="Énfasis5 2 2" xfId="342" xr:uid="{3AE8B7C9-490B-4878-B9EC-93B37B3D69C0}"/>
    <cellStyle name="Énfasis5 2 3" xfId="343" xr:uid="{8AECB363-F126-4295-9221-2674E1415DE0}"/>
    <cellStyle name="Énfasis5 2 4" xfId="344" xr:uid="{4B39E418-D41C-44A7-880E-02FE3DD827F3}"/>
    <cellStyle name="Énfasis5 2 5" xfId="345" xr:uid="{5A9A8207-7B6C-4A28-8684-45443C554BE5}"/>
    <cellStyle name="Énfasis5 2 6" xfId="346" xr:uid="{2D9EDE4F-C7AA-437B-B990-861496D05128}"/>
    <cellStyle name="Énfasis5 2 7" xfId="347" xr:uid="{A2B0506A-02F9-4949-B96A-4205A6683122}"/>
    <cellStyle name="Énfasis5 2 8" xfId="348" xr:uid="{7226DF24-7E91-48F5-80F9-4CF5A94AB219}"/>
    <cellStyle name="Énfasis5 2 9" xfId="349" xr:uid="{C687C659-EE47-4CAA-BA24-445B10DE5AAF}"/>
    <cellStyle name="Énfasis6 2" xfId="350" xr:uid="{28289ED3-CC2B-42FE-B2FE-7BE7E93A8157}"/>
    <cellStyle name="Énfasis6 2 10" xfId="351" xr:uid="{FF59B0E1-1BC2-4ADE-B33E-12CB6300C630}"/>
    <cellStyle name="Énfasis6 2 11" xfId="352" xr:uid="{CA363AD5-FDEF-4867-A722-19D9E8BEC2F5}"/>
    <cellStyle name="Énfasis6 2 12" xfId="353" xr:uid="{97FC988E-4FD6-4E89-B4AA-0126E6619904}"/>
    <cellStyle name="Énfasis6 2 2" xfId="354" xr:uid="{69DDD9EA-0B6F-430B-813D-B6384C79910B}"/>
    <cellStyle name="Énfasis6 2 3" xfId="355" xr:uid="{F2DECE52-4D63-486B-BAFE-3A0B78DD2F66}"/>
    <cellStyle name="Énfasis6 2 4" xfId="356" xr:uid="{8437F6A8-A60B-41ED-825D-265A703BAE99}"/>
    <cellStyle name="Énfasis6 2 5" xfId="357" xr:uid="{AFA5712D-F7B2-48B9-BDFB-4FB0643E84EE}"/>
    <cellStyle name="Énfasis6 2 6" xfId="358" xr:uid="{52912B8C-7947-4C0F-BA7A-A0FE2C1B8A9C}"/>
    <cellStyle name="Énfasis6 2 7" xfId="359" xr:uid="{821C2AEA-B03E-4DAD-B3BD-B829224801D6}"/>
    <cellStyle name="Énfasis6 2 8" xfId="360" xr:uid="{D72BE7B7-1A84-40D7-8CA4-A6905365C538}"/>
    <cellStyle name="Énfasis6 2 9" xfId="361" xr:uid="{4AE0E548-0B1E-4255-B039-6678B39B7653}"/>
    <cellStyle name="Entrada 2" xfId="362" xr:uid="{8549DE81-E810-427D-A9D0-90932954C54F}"/>
    <cellStyle name="Entrada 2 10" xfId="363" xr:uid="{2AB96801-D2CD-4370-B7E8-EACE3BA42E28}"/>
    <cellStyle name="Entrada 2 11" xfId="364" xr:uid="{E68F457B-E2AC-4B73-8468-D6FBB325796A}"/>
    <cellStyle name="Entrada 2 12" xfId="365" xr:uid="{21407C8A-6E1C-4BBD-9D11-9BC2B9E1F3E0}"/>
    <cellStyle name="Entrada 2 2" xfId="366" xr:uid="{6DDAB60A-1508-4774-B443-3F60F6F8059D}"/>
    <cellStyle name="Entrada 2 3" xfId="367" xr:uid="{282EB2E8-59EA-4E82-9B47-EBCC337210BB}"/>
    <cellStyle name="Entrada 2 4" xfId="368" xr:uid="{2AE2F946-F567-45DD-83E1-DCE74C6923B4}"/>
    <cellStyle name="Entrada 2 5" xfId="369" xr:uid="{CBFE4BE8-C342-42A2-B9BA-E9EA582A7ACA}"/>
    <cellStyle name="Entrada 2 6" xfId="370" xr:uid="{ABD330DD-DCFA-464B-8402-562A79D7CDDB}"/>
    <cellStyle name="Entrada 2 7" xfId="371" xr:uid="{742AA344-3FC1-4E5E-9BC5-101102B0BDCE}"/>
    <cellStyle name="Entrada 2 8" xfId="372" xr:uid="{0CF79FDA-C483-46D3-8419-CCE35794FA5D}"/>
    <cellStyle name="Entrada 2 9" xfId="373" xr:uid="{A3A36A08-2B37-4207-8257-B7172230CD77}"/>
    <cellStyle name="Euro" xfId="374" xr:uid="{DBD3F7FB-82D3-487D-9495-212F5A5C571A}"/>
    <cellStyle name="Hipervínculo 2" xfId="375" xr:uid="{3AD216D2-FD90-448C-B5C4-A0B6CCB1979D}"/>
    <cellStyle name="Hipervínculo 3" xfId="376" xr:uid="{74355E03-C6E2-4992-A985-25CDF9FE9E70}"/>
    <cellStyle name="Incorrecto 2" xfId="377" xr:uid="{55E2E581-B306-437C-9B2F-11499468A1E5}"/>
    <cellStyle name="Incorrecto 2 10" xfId="378" xr:uid="{65730F5B-183F-4797-B424-6ED0E3931425}"/>
    <cellStyle name="Incorrecto 2 11" xfId="379" xr:uid="{C2114928-1415-45F9-8619-411BE207D002}"/>
    <cellStyle name="Incorrecto 2 12" xfId="380" xr:uid="{F9BBA30C-473A-473B-8D70-C6E3600322E3}"/>
    <cellStyle name="Incorrecto 2 2" xfId="381" xr:uid="{73EC4082-BB64-4186-8F68-EDE5E3ECBEEB}"/>
    <cellStyle name="Incorrecto 2 3" xfId="382" xr:uid="{171C03FD-3F5D-4358-9819-06DCFCA0E225}"/>
    <cellStyle name="Incorrecto 2 4" xfId="383" xr:uid="{F5EA6484-61B7-4637-A88F-D85D4347C921}"/>
    <cellStyle name="Incorrecto 2 5" xfId="384" xr:uid="{15C8D46A-E6B6-412F-91B1-8B3029954FE9}"/>
    <cellStyle name="Incorrecto 2 6" xfId="385" xr:uid="{8F5EF85F-6848-44DA-8080-8CF61281C581}"/>
    <cellStyle name="Incorrecto 2 7" xfId="386" xr:uid="{C0D75FD6-1C82-416E-997B-4F428D883CCC}"/>
    <cellStyle name="Incorrecto 2 8" xfId="387" xr:uid="{3A254273-BD5A-49BC-8410-11B5E519CF86}"/>
    <cellStyle name="Incorrecto 2 9" xfId="388" xr:uid="{1E942397-DDC0-42D0-8F95-9E87DC3C65BD}"/>
    <cellStyle name="Millares" xfId="1" builtinId="3"/>
    <cellStyle name="Millares 10" xfId="602" xr:uid="{38D2CF02-A56B-498B-9D52-438A1D51717A}"/>
    <cellStyle name="Millares 2" xfId="6" xr:uid="{C8620070-149E-4A50-A183-99558D1D45F0}"/>
    <cellStyle name="Millares 2 10" xfId="600" xr:uid="{D4C466A9-E824-4077-84BD-E59344744FD4}"/>
    <cellStyle name="Millares 2 10 2" xfId="601" xr:uid="{70D82E33-49D1-48FC-A47F-DB83349C6E5A}"/>
    <cellStyle name="Millares 2 2" xfId="7" xr:uid="{A937DB48-2850-47EA-8E74-2481E1324013}"/>
    <cellStyle name="Millares 2 2 2" xfId="560" xr:uid="{9F4839DC-4E19-4976-BA90-8536941E0505}"/>
    <cellStyle name="Millares 2 2 2 2" xfId="590" xr:uid="{8EFA858C-4655-454A-BBBA-5E65A82EF108}"/>
    <cellStyle name="Millares 2 2 2 3" xfId="575" xr:uid="{C8AFF00C-1CE7-4FC7-9EE8-265671C35638}"/>
    <cellStyle name="Millares 2 2 3" xfId="390" xr:uid="{1CC7583B-2D95-4A3B-8DC2-795802B7228E}"/>
    <cellStyle name="Millares 2 2 3 2" xfId="583" xr:uid="{AAAC7EFE-C7B5-46DB-B00A-32B8DDE40719}"/>
    <cellStyle name="Millares 2 2 4" xfId="568" xr:uid="{E38CD46F-412F-4635-B306-AEF9C0CFEE34}"/>
    <cellStyle name="Millares 2 3" xfId="391" xr:uid="{3EA970A5-0898-40E3-BFF9-06A36E9210EF}"/>
    <cellStyle name="Millares 2 3 2" xfId="392" xr:uid="{D680176C-5669-4352-AA96-6CDE253940D5}"/>
    <cellStyle name="Millares 2 4" xfId="393" xr:uid="{49A27BDA-081B-4323-B482-C7F40A87F678}"/>
    <cellStyle name="Millares 2 4 2" xfId="394" xr:uid="{CD53365C-022E-4000-AACB-67AC82788DED}"/>
    <cellStyle name="Millares 2 5" xfId="559" xr:uid="{EBEE3A46-F7AB-412D-9ED0-047C2F9D0A4D}"/>
    <cellStyle name="Millares 2 5 2" xfId="589" xr:uid="{823C3078-0239-4136-88BC-FA496C2AF24C}"/>
    <cellStyle name="Millares 2 5 3" xfId="574" xr:uid="{8580232D-025B-4C02-A529-B968333EB0B5}"/>
    <cellStyle name="Millares 2 6" xfId="389" xr:uid="{9C7F7265-971F-42E6-A306-D43B0088B74B}"/>
    <cellStyle name="Millares 2 6 2" xfId="596" xr:uid="{98FE41F6-9DBD-42D6-981B-83F15C21A7FA}"/>
    <cellStyle name="Millares 2 7" xfId="597" xr:uid="{43EC8459-3049-45E8-8961-06278B0CDC3A}"/>
    <cellStyle name="Millares 2 8" xfId="582" xr:uid="{7C42E611-7049-4C18-9628-19B6580AFC96}"/>
    <cellStyle name="Millares 2 9" xfId="567" xr:uid="{9EBF9989-9A3D-43B5-AF6B-E9B8828074EB}"/>
    <cellStyle name="Millares 3" xfId="4" xr:uid="{7818F0CC-FB6B-4F27-A15D-F6A0220073C1}"/>
    <cellStyle name="Millares 3 2" xfId="395" xr:uid="{CBE19BEA-BF0D-4E89-A914-95DDC04BA2C0}"/>
    <cellStyle name="Millares 3 2 2" xfId="396" xr:uid="{FAF49265-D396-45D6-A7C6-03706E218A4B}"/>
    <cellStyle name="Millares 3 3" xfId="397" xr:uid="{F71F7B64-83F7-4598-BCAE-8D38722C8843}"/>
    <cellStyle name="Millares 4" xfId="398" xr:uid="{6D35FC7F-1CFA-4495-B2BA-915EDCAE1C14}"/>
    <cellStyle name="Millares 4 2" xfId="399" xr:uid="{8A2A9725-9DF6-454D-8E57-EF8AE01C9221}"/>
    <cellStyle name="Millares 4 2 2" xfId="562" xr:uid="{FE1B542F-9779-4314-85ED-0394A771C9AA}"/>
    <cellStyle name="Millares 4 2 2 2" xfId="592" xr:uid="{2FE7CDAA-AA29-4FFA-BBEB-71C95F6A8C08}"/>
    <cellStyle name="Millares 4 2 2 3" xfId="577" xr:uid="{5A4940C7-F2CC-4059-A3F3-57502A1EE9B9}"/>
    <cellStyle name="Millares 4 2 3" xfId="585" xr:uid="{DA2DAD53-3514-438C-8ABA-631E51856CE9}"/>
    <cellStyle name="Millares 4 2 4" xfId="570" xr:uid="{262AD56A-2F0B-4FE2-A1BD-C29E760FAA5B}"/>
    <cellStyle name="Millares 4 3" xfId="561" xr:uid="{63FB4C81-9503-48C4-A0C3-6BA338B5112C}"/>
    <cellStyle name="Millares 4 3 2" xfId="591" xr:uid="{2582A347-45C9-4381-B24B-48E381BDF74A}"/>
    <cellStyle name="Millares 4 3 3" xfId="576" xr:uid="{E107700E-AAD5-4A2F-B3C9-3461CC359595}"/>
    <cellStyle name="Millares 4 4" xfId="584" xr:uid="{EB3B34FB-86F0-4A3D-A05B-DC6A29D7C98B}"/>
    <cellStyle name="Millares 4 5" xfId="569" xr:uid="{CC24C79B-9DEA-4002-AB37-CB8D0ABFBA5F}"/>
    <cellStyle name="Millares 5" xfId="400" xr:uid="{987B073A-28ED-440A-854E-52638D73BC2C}"/>
    <cellStyle name="Millares 5 2" xfId="401" xr:uid="{1BCFDFFE-456E-48CA-B585-7D4AEB1B63A8}"/>
    <cellStyle name="Millares 5 2 2" xfId="564" xr:uid="{816F9D75-B534-4D9D-83BC-9168378460CE}"/>
    <cellStyle name="Millares 5 2 2 2" xfId="594" xr:uid="{68DF74DC-5A5B-4DCD-8FE3-57106C5E72ED}"/>
    <cellStyle name="Millares 5 2 2 3" xfId="579" xr:uid="{F3217A06-E98C-4B9A-A5BA-41C235C3B3C3}"/>
    <cellStyle name="Millares 5 2 3" xfId="587" xr:uid="{4C890DE6-2556-4772-99FB-FA2CBD44766F}"/>
    <cellStyle name="Millares 5 2 4" xfId="572" xr:uid="{DA8330FA-ADDB-42F2-9607-75514DB386BB}"/>
    <cellStyle name="Millares 5 3" xfId="563" xr:uid="{8C1324D0-2E51-4A5D-891C-7F53DDFA8049}"/>
    <cellStyle name="Millares 5 3 2" xfId="593" xr:uid="{2CC7472C-E170-4E71-864D-DCE70BEBD24E}"/>
    <cellStyle name="Millares 5 3 3" xfId="578" xr:uid="{0EE41351-AE72-48CB-AFF9-488FA9DA4CB4}"/>
    <cellStyle name="Millares 5 4" xfId="586" xr:uid="{CC199043-E669-44D2-9AA4-DF6DCA604D10}"/>
    <cellStyle name="Millares 5 5" xfId="571" xr:uid="{86965754-413F-40BE-9D34-6F09C790F99D}"/>
    <cellStyle name="Millares 6" xfId="12" xr:uid="{780559F3-5AE9-4CA8-A89C-E440B6C2D9B5}"/>
    <cellStyle name="Millares 6 2" xfId="581" xr:uid="{985C8D03-6011-4A1D-9F82-B3D26208273A}"/>
    <cellStyle name="Millares 6 3" xfId="566" xr:uid="{5329B917-520B-45AE-95DE-C634077B6EF4}"/>
    <cellStyle name="Millares 7" xfId="558" xr:uid="{288D6A76-50D6-4188-9618-6157885DECF6}"/>
    <cellStyle name="Millares 7 2" xfId="588" xr:uid="{34D11053-3ABD-4E1D-A0FA-351110B9D3DF}"/>
    <cellStyle name="Millares 7 3" xfId="573" xr:uid="{2C14237A-519B-4898-9C09-D096F09F4395}"/>
    <cellStyle name="Millares 8" xfId="11" xr:uid="{F3C0F6AE-6212-45CB-B26D-91B789CF2B6B}"/>
    <cellStyle name="Millares 8 2" xfId="580" xr:uid="{5B5782E4-EF70-4D00-BBD6-920436EA7DE1}"/>
    <cellStyle name="Millares 9" xfId="565" xr:uid="{DE9470CC-A3C8-4258-93ED-9D91A7CBB265}"/>
    <cellStyle name="Moneda 2" xfId="402" xr:uid="{BF960C53-F712-42F4-BE36-A302959AEF96}"/>
    <cellStyle name="Moneda 2 2" xfId="403" xr:uid="{307F36D9-9374-4B78-AEDC-72A131C3AB7A}"/>
    <cellStyle name="Neutral 2" xfId="404" xr:uid="{C636AD7A-1B5E-4C97-A6B1-21E3A585FFB9}"/>
    <cellStyle name="Neutral 2 10" xfId="405" xr:uid="{AAD0D674-D43E-41DA-A946-1ECAEB692D0A}"/>
    <cellStyle name="Neutral 2 11" xfId="406" xr:uid="{E57016C8-C685-4B80-AEBA-14BE1EA2FAD5}"/>
    <cellStyle name="Neutral 2 12" xfId="407" xr:uid="{7D338092-25AB-42A5-9CAF-B372B98D8546}"/>
    <cellStyle name="Neutral 2 2" xfId="408" xr:uid="{D6F1E35B-B75A-4069-AECB-37B5B4DFFE56}"/>
    <cellStyle name="Neutral 2 3" xfId="409" xr:uid="{E5887022-6E15-44F7-B7ED-A23A1954AF34}"/>
    <cellStyle name="Neutral 2 4" xfId="410" xr:uid="{4CC85533-8CD2-4F3D-AB25-363521B6F023}"/>
    <cellStyle name="Neutral 2 5" xfId="411" xr:uid="{9A2B102D-9D2B-472B-8F29-64E4114C7CA5}"/>
    <cellStyle name="Neutral 2 6" xfId="412" xr:uid="{7A399DD6-21BE-4A5E-BDD1-6DE27F65D05F}"/>
    <cellStyle name="Neutral 2 7" xfId="413" xr:uid="{AA3324D2-A0C1-4D6C-B9B6-15C75E059070}"/>
    <cellStyle name="Neutral 2 8" xfId="414" xr:uid="{E1C0EAEF-5FBC-4E38-AB35-6D1093401C57}"/>
    <cellStyle name="Neutral 2 9" xfId="415" xr:uid="{2C5715DF-E94D-45E9-A2B8-148AE2BE3506}"/>
    <cellStyle name="Normal" xfId="0" builtinId="0"/>
    <cellStyle name="Normal 10" xfId="416" xr:uid="{7F3645C3-2521-4CD3-A2F3-B688E6DAE2C1}"/>
    <cellStyle name="Normal 11" xfId="417" xr:uid="{9125DB6F-50AE-48FD-B0CA-7A2582D3B55C}"/>
    <cellStyle name="Normal 12" xfId="418" xr:uid="{B37353A1-2489-4241-B16B-60E63DCD133F}"/>
    <cellStyle name="Normal 13" xfId="419" xr:uid="{64EAE798-AD5C-452C-9315-5AD00AF898EC}"/>
    <cellStyle name="Normal 14" xfId="420" xr:uid="{F1A2925F-5B6A-4C1C-9453-7897A54F1655}"/>
    <cellStyle name="Normal 15" xfId="421" xr:uid="{DCED3951-11D0-4413-A00E-127BEB3C2C88}"/>
    <cellStyle name="Normal 16" xfId="422" xr:uid="{B5567D68-4008-41AE-B650-33D59693298B}"/>
    <cellStyle name="Normal 2" xfId="5" xr:uid="{C5298F41-68B2-4E3B-99BC-81ED944CC67B}"/>
    <cellStyle name="Normal 2 10" xfId="2" xr:uid="{00000000-0005-0000-0000-000002000000}"/>
    <cellStyle name="Normal 2 11" xfId="424" xr:uid="{61ABD68E-77D5-4CDD-9938-067E2FBA772A}"/>
    <cellStyle name="Normal 2 12" xfId="425" xr:uid="{2F59013C-9934-414D-91D3-4BB4CCD099DF}"/>
    <cellStyle name="Normal 2 13" xfId="426" xr:uid="{C7110D4A-CCA5-4F3F-A9ED-C369575A8284}"/>
    <cellStyle name="Normal 2 14" xfId="427" xr:uid="{D8963059-8852-46E9-8592-3249217A4056}"/>
    <cellStyle name="Normal 2 15" xfId="423" xr:uid="{CEF10EB1-8459-4323-9DFC-0B6DC5730D20}"/>
    <cellStyle name="Normal 2 2" xfId="9" xr:uid="{225AFA37-E3AB-4F67-A163-E8DABEBA16F2}"/>
    <cellStyle name="Normal 2 2 2" xfId="429" xr:uid="{3E8AE73C-9FAC-4049-B2F7-9141BF74316B}"/>
    <cellStyle name="Normal 2 2 3" xfId="430" xr:uid="{665B61BD-45DA-4AB1-8807-45B0875FD3A0}"/>
    <cellStyle name="Normal 2 2 4" xfId="428" xr:uid="{24DD7716-5DE3-4DD4-9A4C-6826D5C356B4}"/>
    <cellStyle name="Normal 2 2 4 2" xfId="598" xr:uid="{85165E52-97BF-47A4-8485-6C23111661E5}"/>
    <cellStyle name="Normal 2 3" xfId="8" xr:uid="{202E5BDF-2B5B-491D-AF34-DFAC3D22FEA1}"/>
    <cellStyle name="Normal 2 3 2" xfId="432" xr:uid="{71BB1091-97A3-4F3A-9F3D-0EF5097EAC8C}"/>
    <cellStyle name="Normal 2 3 3" xfId="433" xr:uid="{57B22D21-8453-4FFF-8262-D1B006BD2499}"/>
    <cellStyle name="Normal 2 3 4" xfId="431" xr:uid="{2B622148-752A-4CEB-9C4F-450CC8724D13}"/>
    <cellStyle name="Normal 2 4" xfId="434" xr:uid="{9A7F667C-A013-4116-929A-AC1B57FFB3F4}"/>
    <cellStyle name="Normal 2 5" xfId="435" xr:uid="{74B32AD5-9DC8-453A-95B4-4BAC2D3569AF}"/>
    <cellStyle name="Normal 2 6" xfId="436" xr:uid="{DB3228CE-791D-47E3-857F-5AF19C58E6EB}"/>
    <cellStyle name="Normal 2 7" xfId="437" xr:uid="{19BE8508-45FF-42D1-8949-3512D80E880A}"/>
    <cellStyle name="Normal 2 8" xfId="438" xr:uid="{352AACD4-C902-4550-A1F7-5011FA1835DA}"/>
    <cellStyle name="Normal 2 9" xfId="439" xr:uid="{887869C5-7B9E-41C0-A427-2CD6272D0C69}"/>
    <cellStyle name="Normal 3" xfId="3" xr:uid="{00000000-0005-0000-0000-000003000000}"/>
    <cellStyle name="Normal 3 2" xfId="10" xr:uid="{46CD8759-FF75-40B4-BB01-45EC21482CDF}"/>
    <cellStyle name="Normal 3 2 2" xfId="441" xr:uid="{0920A8F6-DA3E-4EAD-8D47-40C7E01309B8}"/>
    <cellStyle name="Normal 3 2 2 2" xfId="599" xr:uid="{ABC518AF-1C56-403F-8F92-243876313798}"/>
    <cellStyle name="Normal 3 3" xfId="442" xr:uid="{83EB6AEA-1619-4EA5-B1DB-468CF6EDFA91}"/>
    <cellStyle name="Normal 3 4" xfId="440" xr:uid="{76B1858C-D0A5-4742-97A4-D01280F24E2E}"/>
    <cellStyle name="Normal 3 4 2" xfId="595" xr:uid="{524EFFEF-FB4C-4778-9523-1EC9347E1C67}"/>
    <cellStyle name="Normal 4" xfId="443" xr:uid="{F0383496-FF01-4E39-BC7C-BB8B858C60E6}"/>
    <cellStyle name="Normal 5" xfId="444" xr:uid="{8B481422-83EA-43E0-BD4F-27AC507CE21A}"/>
    <cellStyle name="Normal 5 2" xfId="445" xr:uid="{0C46FD33-A6BD-46A6-A7B7-BB73E266D471}"/>
    <cellStyle name="Normal 6" xfId="446" xr:uid="{0765343A-E920-429D-96E8-1DEF39D0C820}"/>
    <cellStyle name="Normal 7" xfId="447" xr:uid="{037339B3-0A5F-4359-A1B1-EC7F6D58F6A0}"/>
    <cellStyle name="Normal 8" xfId="448" xr:uid="{9D509740-6735-43AB-86FC-2D5C733B77CD}"/>
    <cellStyle name="Normal 9" xfId="449" xr:uid="{E35E2995-04C2-4ED7-B3BB-E45F8330CAB6}"/>
    <cellStyle name="Notas 2" xfId="450" xr:uid="{24EF49B8-76F3-435B-8A6E-C4F9F0717291}"/>
    <cellStyle name="Notas 2 10" xfId="451" xr:uid="{34DE665F-85B9-4382-A774-66926FAE6536}"/>
    <cellStyle name="Notas 2 11" xfId="452" xr:uid="{EDD3B426-4D47-4A95-816D-5E417B6D5EA7}"/>
    <cellStyle name="Notas 2 12" xfId="453" xr:uid="{7EE361A5-8730-41F4-B38E-8DD3F48D900F}"/>
    <cellStyle name="Notas 2 2" xfId="454" xr:uid="{1B0BFE98-F115-44EA-8661-84AA430CDEB2}"/>
    <cellStyle name="Notas 2 3" xfId="455" xr:uid="{8B96AECC-39D1-4BBB-8E3E-D40E6A7F02D3}"/>
    <cellStyle name="Notas 2 4" xfId="456" xr:uid="{FAA16E1E-FC6C-44EF-8C61-236BB6CFC320}"/>
    <cellStyle name="Notas 2 5" xfId="457" xr:uid="{3820CCC8-A2EE-4796-93B0-B95D9056DC51}"/>
    <cellStyle name="Notas 2 6" xfId="458" xr:uid="{64C4BB57-EBDE-46C1-A9BC-0F85EE833C90}"/>
    <cellStyle name="Notas 2 7" xfId="459" xr:uid="{79F3ADC2-7F85-4C93-903D-9ABB5F0388CB}"/>
    <cellStyle name="Notas 2 8" xfId="460" xr:uid="{89EF9C92-559B-4CE8-BFBC-DAAE3D01DA57}"/>
    <cellStyle name="Notas 2 9" xfId="461" xr:uid="{A4C5AE55-C12B-4420-BBBA-5424303BC1CA}"/>
    <cellStyle name="Salida 2" xfId="462" xr:uid="{A6C40D49-C451-478F-B88B-BDC3E99EFF61}"/>
    <cellStyle name="Salida 2 10" xfId="463" xr:uid="{F52F0C02-D5AE-4D7E-96A0-A4AD8E2F9EF3}"/>
    <cellStyle name="Salida 2 11" xfId="464" xr:uid="{3C1AA21C-BB1E-4C4D-88B9-CCCCAB4EB883}"/>
    <cellStyle name="Salida 2 12" xfId="465" xr:uid="{4E3E2264-35FD-4F35-BC2A-CDE4B2C1532F}"/>
    <cellStyle name="Salida 2 2" xfId="466" xr:uid="{986AC332-AA84-43F8-9C9C-BCC0AB4D2E69}"/>
    <cellStyle name="Salida 2 3" xfId="467" xr:uid="{C8C4255A-3FB2-4FED-84A2-7F751A84AC49}"/>
    <cellStyle name="Salida 2 4" xfId="468" xr:uid="{4D5293EF-0F93-4ED9-B6F6-CF7EE739EAEF}"/>
    <cellStyle name="Salida 2 5" xfId="469" xr:uid="{D1DBD106-EF12-420E-91F1-FA6FF8906513}"/>
    <cellStyle name="Salida 2 6" xfId="470" xr:uid="{33477F0F-EC5D-45F5-AD9B-C0979CE78613}"/>
    <cellStyle name="Salida 2 7" xfId="471" xr:uid="{A1C82BCD-7129-4837-913A-331D6463B436}"/>
    <cellStyle name="Salida 2 8" xfId="472" xr:uid="{8B4EDC4D-E00B-4177-8E3B-F4D734006D58}"/>
    <cellStyle name="Salida 2 9" xfId="473" xr:uid="{B37777ED-2586-48C5-BBA1-C36743C8D561}"/>
    <cellStyle name="Texto de advertencia 2" xfId="474" xr:uid="{A9D0F2ED-73B6-438C-9F94-76ABE1ABBA6C}"/>
    <cellStyle name="Texto de advertencia 2 10" xfId="475" xr:uid="{5D264132-A2EB-4BEF-9E76-A4A120688827}"/>
    <cellStyle name="Texto de advertencia 2 11" xfId="476" xr:uid="{986BCD87-8018-4DDE-82E5-B1F39468BC74}"/>
    <cellStyle name="Texto de advertencia 2 12" xfId="477" xr:uid="{FCEF6D0E-636C-4882-A0DE-38BE00B05F4F}"/>
    <cellStyle name="Texto de advertencia 2 2" xfId="478" xr:uid="{DE0F02E7-3205-46E3-8A9A-36F5E366234D}"/>
    <cellStyle name="Texto de advertencia 2 3" xfId="479" xr:uid="{B9823387-80B8-460B-B809-A74C319F1A4E}"/>
    <cellStyle name="Texto de advertencia 2 4" xfId="480" xr:uid="{6AA06D5B-E0E8-473C-9361-11DDCBDE2EC7}"/>
    <cellStyle name="Texto de advertencia 2 5" xfId="481" xr:uid="{4B1EDBE7-5717-4D75-8301-351D2453E0EB}"/>
    <cellStyle name="Texto de advertencia 2 6" xfId="482" xr:uid="{150AAD00-4D8D-4EAC-8421-1CC7EFDC2211}"/>
    <cellStyle name="Texto de advertencia 2 7" xfId="483" xr:uid="{951091C9-4A53-430B-8A94-7DE4982D58E9}"/>
    <cellStyle name="Texto de advertencia 2 8" xfId="484" xr:uid="{4BC2714B-5CCF-4C11-A7F1-3FDF3DD35A64}"/>
    <cellStyle name="Texto de advertencia 2 9" xfId="485" xr:uid="{80A56EBD-3ACE-41E9-AC5F-86832858D719}"/>
    <cellStyle name="Texto explicativo 2" xfId="486" xr:uid="{36C04BC7-F2F2-43D1-B89B-129758F2E30E}"/>
    <cellStyle name="Texto explicativo 2 10" xfId="487" xr:uid="{DDBB606F-3660-4B37-85D7-525349EE28E8}"/>
    <cellStyle name="Texto explicativo 2 11" xfId="488" xr:uid="{E55BAC05-A457-4132-B13F-AE2FF2D48A50}"/>
    <cellStyle name="Texto explicativo 2 12" xfId="489" xr:uid="{683CE9CA-5D5D-4515-80C5-39113328C5E8}"/>
    <cellStyle name="Texto explicativo 2 2" xfId="490" xr:uid="{F1B92CFA-9685-417F-B40A-7282E0F79781}"/>
    <cellStyle name="Texto explicativo 2 3" xfId="491" xr:uid="{071B8582-D846-40DB-AE3E-C3EAD9F1EE19}"/>
    <cellStyle name="Texto explicativo 2 4" xfId="492" xr:uid="{0BAA4F79-A0A5-4266-A62B-8A77E289EFF4}"/>
    <cellStyle name="Texto explicativo 2 5" xfId="493" xr:uid="{E1A4D33C-3CB9-42C3-912E-A26F110906C1}"/>
    <cellStyle name="Texto explicativo 2 6" xfId="494" xr:uid="{55D8C052-2BBF-4967-9021-DDBF5AA21537}"/>
    <cellStyle name="Texto explicativo 2 7" xfId="495" xr:uid="{DE6E49EB-7D30-499B-91A3-7A444DED281E}"/>
    <cellStyle name="Texto explicativo 2 8" xfId="496" xr:uid="{D4B5DCDA-CACF-4083-8E83-1BBD242476A9}"/>
    <cellStyle name="Texto explicativo 2 9" xfId="497" xr:uid="{A029FCEE-B6BA-42BB-9AE3-4A66647DF34E}"/>
    <cellStyle name="Título 1 2" xfId="498" xr:uid="{ACAAD2FD-7D13-4940-9E3C-CF5CC964FB7C}"/>
    <cellStyle name="Título 1 2 10" xfId="499" xr:uid="{DF16B275-93AD-4ADE-B167-2E233EEFBE27}"/>
    <cellStyle name="Título 1 2 11" xfId="500" xr:uid="{9DE0B8FF-B634-4092-8871-DB538DC43434}"/>
    <cellStyle name="Título 1 2 12" xfId="501" xr:uid="{2D8A85FD-9FA7-456D-A92C-CA733ADCB8B5}"/>
    <cellStyle name="Título 1 2 2" xfId="502" xr:uid="{48200DE7-2C99-4708-9E4B-4B70EBA9F063}"/>
    <cellStyle name="Título 1 2 3" xfId="503" xr:uid="{6E89C779-C002-4792-BE98-7BDA74562C6F}"/>
    <cellStyle name="Título 1 2 4" xfId="504" xr:uid="{42389A44-880D-4191-B997-CBBD8F0C7879}"/>
    <cellStyle name="Título 1 2 5" xfId="505" xr:uid="{2EE7EC8C-D597-4AE1-AB29-4B8E0D3575F8}"/>
    <cellStyle name="Título 1 2 6" xfId="506" xr:uid="{72D81AA1-BA9F-42E0-9067-374CF4597B91}"/>
    <cellStyle name="Título 1 2 7" xfId="507" xr:uid="{22D96977-4219-474F-8142-08E14F7C5557}"/>
    <cellStyle name="Título 1 2 8" xfId="508" xr:uid="{A51F11D4-49A5-47F6-B9DE-A49D519FC0E9}"/>
    <cellStyle name="Título 1 2 9" xfId="509" xr:uid="{00A4C50B-3D39-429C-AE30-46CCC8BF6FB7}"/>
    <cellStyle name="Título 2 2" xfId="510" xr:uid="{F7235063-1381-4960-B61F-93A27433E48C}"/>
    <cellStyle name="Título 2 2 10" xfId="511" xr:uid="{B0CC9C9F-E6AF-4AED-9D12-6AFD18E14833}"/>
    <cellStyle name="Título 2 2 11" xfId="512" xr:uid="{DCCF59AF-23F0-4D10-8513-5DBF64E6E23B}"/>
    <cellStyle name="Título 2 2 12" xfId="513" xr:uid="{A3FE1753-A365-4F7D-A341-81259F138DCC}"/>
    <cellStyle name="Título 2 2 2" xfId="514" xr:uid="{E720EF39-727C-4659-8133-76E2B54453A4}"/>
    <cellStyle name="Título 2 2 3" xfId="515" xr:uid="{D663AE96-4587-4E90-9F9B-E03E3C34370A}"/>
    <cellStyle name="Título 2 2 4" xfId="516" xr:uid="{D7CAA1ED-2BFC-4A1E-B260-55374EA1E479}"/>
    <cellStyle name="Título 2 2 5" xfId="517" xr:uid="{9E3BFF9E-2105-4F88-B32D-424784FDAE59}"/>
    <cellStyle name="Título 2 2 6" xfId="518" xr:uid="{0BB2228F-B767-4565-8173-136B923124B9}"/>
    <cellStyle name="Título 2 2 7" xfId="519" xr:uid="{C73D5DE5-D939-4BDB-8329-5282F60C71A4}"/>
    <cellStyle name="Título 2 2 8" xfId="520" xr:uid="{595B158A-1359-497B-BD69-CB6683BE33A2}"/>
    <cellStyle name="Título 2 2 9" xfId="521" xr:uid="{7DFFCE16-0861-4B92-8F61-4E02A459C6E0}"/>
    <cellStyle name="Título 3 2" xfId="522" xr:uid="{5602286C-66E3-4090-9892-31E327FDF798}"/>
    <cellStyle name="Título 3 2 10" xfId="523" xr:uid="{2250DDD9-810A-4F8F-849D-FE5EE2772DA4}"/>
    <cellStyle name="Título 3 2 11" xfId="524" xr:uid="{60BEDEE6-8759-4CC0-B20E-2D0430CBDBE9}"/>
    <cellStyle name="Título 3 2 12" xfId="525" xr:uid="{DB87ED9E-26F4-4ED1-ACB2-E6904B2500A9}"/>
    <cellStyle name="Título 3 2 2" xfId="526" xr:uid="{A0AE3448-D7B7-46B3-8155-FA500B70B71A}"/>
    <cellStyle name="Título 3 2 3" xfId="527" xr:uid="{EDA3D7FE-5799-4063-AF6B-60FDA79B4DF9}"/>
    <cellStyle name="Título 3 2 4" xfId="528" xr:uid="{710109B5-E723-4AD0-8CD2-9C6B6FF2DC26}"/>
    <cellStyle name="Título 3 2 5" xfId="529" xr:uid="{AF526CB4-E149-4E89-8BB3-5C49F11DCC41}"/>
    <cellStyle name="Título 3 2 6" xfId="530" xr:uid="{C8A30262-63BB-4222-AD46-154056F695E9}"/>
    <cellStyle name="Título 3 2 7" xfId="531" xr:uid="{CC9940BE-8550-48E2-9581-B5010CE836D1}"/>
    <cellStyle name="Título 3 2 8" xfId="532" xr:uid="{A2854644-AC02-40AA-BD71-5045AAE4E874}"/>
    <cellStyle name="Título 3 2 9" xfId="533" xr:uid="{39E384A6-8777-4ABB-8854-D61D6F895E24}"/>
    <cellStyle name="Título 4" xfId="534" xr:uid="{B0B20DD3-AA75-435D-A055-3799C3A51209}"/>
    <cellStyle name="Título 4 10" xfId="535" xr:uid="{FC0F9D8A-7F27-43BE-AAE1-F20BAA0D28FA}"/>
    <cellStyle name="Título 4 11" xfId="536" xr:uid="{A3189F29-089E-49C6-BB0F-FA3D9EEC199E}"/>
    <cellStyle name="Título 4 12" xfId="537" xr:uid="{91E3ADE3-1793-4625-B043-5B118AF16781}"/>
    <cellStyle name="Título 4 2" xfId="538" xr:uid="{86A9AC4D-9C10-4070-AB3C-B66FE8705F83}"/>
    <cellStyle name="Título 4 3" xfId="539" xr:uid="{ED4D322B-E8D0-4DCD-B298-F3BA2B388933}"/>
    <cellStyle name="Título 4 4" xfId="540" xr:uid="{1964C0ED-3A38-45B0-B2B2-A1A5F4FBB032}"/>
    <cellStyle name="Título 4 5" xfId="541" xr:uid="{5DA03238-16D4-4F0B-99CB-D909B08DF308}"/>
    <cellStyle name="Título 4 6" xfId="542" xr:uid="{EE95F289-3C76-4DCA-9ED9-D9C9EC39B165}"/>
    <cellStyle name="Título 4 7" xfId="543" xr:uid="{B9212022-4B51-4A53-B2D9-9538DE0EAFCA}"/>
    <cellStyle name="Título 4 8" xfId="544" xr:uid="{B498EB66-6649-426F-80A2-603779D176A4}"/>
    <cellStyle name="Título 4 9" xfId="545" xr:uid="{768389C4-8384-4B2A-A0C9-948A20759F36}"/>
    <cellStyle name="Total 2" xfId="546" xr:uid="{B3E0DAD8-4699-4A8B-B3E7-88C041B19069}"/>
    <cellStyle name="Total 2 10" xfId="547" xr:uid="{961AD3AB-5F10-4BC2-9545-8B2F213023FB}"/>
    <cellStyle name="Total 2 11" xfId="548" xr:uid="{DCFD1C9A-03D5-4405-B29C-B9C8609320B1}"/>
    <cellStyle name="Total 2 12" xfId="549" xr:uid="{4293B9B4-4C41-4200-B7B7-AB8510EE9067}"/>
    <cellStyle name="Total 2 2" xfId="550" xr:uid="{C9D2D843-8E66-4060-98B4-6C57EB06B97B}"/>
    <cellStyle name="Total 2 3" xfId="551" xr:uid="{759D051C-2382-41CC-9016-8B71EB3808BE}"/>
    <cellStyle name="Total 2 4" xfId="552" xr:uid="{46B603DA-8342-4864-8A3B-B1E4F56C80E7}"/>
    <cellStyle name="Total 2 5" xfId="553" xr:uid="{8E3E1457-BD55-4151-9F05-C4DC544F29C9}"/>
    <cellStyle name="Total 2 6" xfId="554" xr:uid="{6BC48E5F-D300-4CC8-A65B-E8C4F5201434}"/>
    <cellStyle name="Total 2 7" xfId="555" xr:uid="{00A829CE-9644-4F45-A4FE-76A954E1E855}"/>
    <cellStyle name="Total 2 8" xfId="556" xr:uid="{BA771196-B03E-4106-88C3-FD2328DAA1E1}"/>
    <cellStyle name="Total 2 9" xfId="557" xr:uid="{1963F2A9-B22C-4FDF-9ABA-EA7679B678C9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CBDE6"/>
      <color rgb="FFF598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microsoft.com/office/2017/10/relationships/person" Target="persons/perso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03AF03FB70E3E7/DEUDA%20SOCIOS%20E%20INQUILINOS/CUENTAS%20POR%20COBRAR%20SOCIOS%202025/2.DETALLE%20SOCIO%20C-Q%20NV%204-11-2025.xlsx" TargetMode="External"/><Relationship Id="rId1" Type="http://schemas.openxmlformats.org/officeDocument/2006/relationships/externalLinkPath" Target="2.DETALLE%20SOCIO%20C-Q%20NV%204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5F03AF03FB70E3E7" itemId="5F03AF03FB70E3E7!251">
      <xxl21:absoluteUrl r:id="rId2"/>
    </xxl21:alternateUrls>
    <sheetNames>
      <sheetName val="CORNEJO ESTELA"/>
      <sheetName val="CRUZ LUIS"/>
      <sheetName val="CUCHO SAUL"/>
      <sheetName val="CUEVAS ENRIQUE"/>
      <sheetName val="CULE HAYDEE"/>
      <sheetName val="CUSI SONIA"/>
      <sheetName val="CUYA ALBERTO"/>
      <sheetName val="DAVILA MARISOL"/>
      <sheetName val="DELA CRUZ JOSE"/>
      <sheetName val="ESPEJO ROSA"/>
      <sheetName val="ESTELA ELVIA"/>
      <sheetName val="ESTRADA  OSCAR"/>
      <sheetName val="FALCON HECTOR "/>
      <sheetName val="FLORES FLORES IRENE"/>
      <sheetName val="FLORES FLORES UMBELINA"/>
      <sheetName val="FLORES FRANCISCA"/>
      <sheetName val="GAVILAN NORMA"/>
      <sheetName val="GELDRES MIGUEL"/>
      <sheetName val="GUTIERREZ CASTILLO JORGE"/>
      <sheetName val="GUTIERREZ CASTILLO TERESA"/>
      <sheetName val="GUTIERRES CASTRO JORGE"/>
      <sheetName val="GUTIERREZ ROGER"/>
      <sheetName val="HALIRE YUCRA JOSUE"/>
      <sheetName val="HEREDIA MARIA"/>
      <sheetName val="HUAMANI DOMITILA"/>
      <sheetName val="HUASHUAYO EUDOSIA"/>
      <sheetName val="HUAYHUALLA DONATILA"/>
      <sheetName val="JARA CRISTALINA"/>
      <sheetName val="JARA MARIA"/>
      <sheetName val="JARA SANTOS "/>
      <sheetName val="JUAREZ LEONOR"/>
      <sheetName val="LAGOS ZAIDA"/>
      <sheetName val="LIMAS CARMEN "/>
      <sheetName val="LOPEZ NELLY"/>
      <sheetName val="LUJAN MARINO"/>
      <sheetName val="MALLQUI ALEJANDRINO"/>
      <sheetName val="MALLQUI LOPEZ LIZBETH"/>
      <sheetName val="MAYTA MATOS HERMELINDA"/>
      <sheetName val="MORENO FREDY"/>
      <sheetName val="MARIN HUAMAN MARIA YNES"/>
      <sheetName val="HUAMAN YNCA VISITACION"/>
      <sheetName val="ISIDRO MARIN CARLOS DANIEL"/>
      <sheetName val="MARIN LONDOÑE EDUARDO"/>
      <sheetName val="MARIN LONDOÑE MARIA LUZ"/>
      <sheetName val="MEDINA HONORATA"/>
      <sheetName val="RESUMEN"/>
      <sheetName val="Huaman Visit Marin Huaman Mario"/>
      <sheetName val="MARIN ILIZARDE BASI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50">
          <cell r="E50">
            <v>650</v>
          </cell>
          <cell r="F50">
            <v>195</v>
          </cell>
          <cell r="G50">
            <v>195</v>
          </cell>
          <cell r="H50">
            <v>195</v>
          </cell>
          <cell r="I50">
            <v>130</v>
          </cell>
          <cell r="J50">
            <v>183</v>
          </cell>
          <cell r="K50">
            <v>3199</v>
          </cell>
          <cell r="L50">
            <v>0</v>
          </cell>
          <cell r="M50">
            <v>0</v>
          </cell>
          <cell r="N50">
            <v>0</v>
          </cell>
          <cell r="O50">
            <v>56.6</v>
          </cell>
          <cell r="P50">
            <v>54.2</v>
          </cell>
          <cell r="Q50">
            <v>151.69999999999999</v>
          </cell>
          <cell r="R50">
            <v>8037.9000000000005</v>
          </cell>
          <cell r="S50">
            <v>700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1800</v>
          </cell>
          <cell r="Z50">
            <v>1017</v>
          </cell>
          <cell r="AA50">
            <v>264.3</v>
          </cell>
          <cell r="AB50">
            <v>16828.7</v>
          </cell>
        </row>
      </sheetData>
      <sheetData sheetId="46" refreshError="1"/>
      <sheetData sheetId="4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rimero De Mayo" id="{4B1450C0-1A33-4276-B469-43DC2E4063ED}" userId="5f03af03fb70e3e7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932" dT="2026-04-15T17:52:01.84" personId="{4B1450C0-1A33-4276-B469-43DC2E4063ED}" id="{49D9624B-67C4-487F-8113-48790AC330A0}">
    <text>CAMBIO DE GIRO DE CARNE A COMIDA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47" dT="2026-03-03T17:01:43.05" personId="{4B1450C0-1A33-4276-B469-43DC2E4063ED}" id="{03725273-13B2-4E34-B3F8-3ECE6043C085}">
    <text>JULIO 2025</text>
  </threadedComment>
  <threadedComment ref="L47" dT="2026-03-03T17:03:29.77" personId="{4B1450C0-1A33-4276-B469-43DC2E4063ED}" id="{0FF62CE9-44DB-4255-9EAB-0424E3BFDA0B}">
    <text>JULIO 2025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42.bin"/><Relationship Id="rId4" Type="http://schemas.microsoft.com/office/2017/10/relationships/threadedComment" Target="../threadedComments/threadedComment1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49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2:O1320"/>
  <sheetViews>
    <sheetView topLeftCell="A850" zoomScaleNormal="100" workbookViewId="0">
      <selection activeCell="M929" sqref="M929"/>
    </sheetView>
  </sheetViews>
  <sheetFormatPr defaultColWidth="11.42578125" defaultRowHeight="15"/>
  <cols>
    <col min="1" max="1" width="11.42578125" style="3" customWidth="1"/>
    <col min="2" max="2" width="18.140625" style="7" customWidth="1"/>
    <col min="3" max="3" width="18" style="7" bestFit="1" customWidth="1"/>
    <col min="4" max="4" width="51.5703125" bestFit="1" customWidth="1"/>
    <col min="5" max="6" width="11.42578125" style="2"/>
    <col min="7" max="7" width="12.140625" style="2" customWidth="1"/>
    <col min="9" max="9" width="14.7109375" customWidth="1"/>
    <col min="10" max="10" width="23" bestFit="1" customWidth="1"/>
    <col min="11" max="11" width="13" customWidth="1"/>
    <col min="12" max="12" width="14.5703125" bestFit="1" customWidth="1"/>
    <col min="13" max="13" width="26.140625" bestFit="1" customWidth="1"/>
  </cols>
  <sheetData>
    <row r="2" spans="1:7">
      <c r="B2" s="440" t="s">
        <v>0</v>
      </c>
      <c r="C2" s="440"/>
      <c r="D2" s="440"/>
      <c r="E2" s="440"/>
      <c r="F2" s="440"/>
      <c r="G2" s="440"/>
    </row>
    <row r="4" spans="1:7" ht="41.25">
      <c r="A4" s="30" t="s">
        <v>1</v>
      </c>
      <c r="B4" s="11" t="s">
        <v>2</v>
      </c>
      <c r="C4" s="11" t="s">
        <v>3</v>
      </c>
      <c r="D4" s="11" t="s">
        <v>4</v>
      </c>
      <c r="E4" s="12" t="s">
        <v>5</v>
      </c>
      <c r="F4" s="12" t="s">
        <v>6</v>
      </c>
      <c r="G4" s="12" t="s">
        <v>7</v>
      </c>
    </row>
    <row r="5" spans="1:7">
      <c r="A5" s="3">
        <v>42736</v>
      </c>
      <c r="B5" s="422" t="s">
        <v>8</v>
      </c>
      <c r="C5" s="422"/>
      <c r="G5" s="2">
        <v>156.6</v>
      </c>
    </row>
    <row r="6" spans="1:7">
      <c r="A6" s="3">
        <v>42737</v>
      </c>
      <c r="B6" s="422">
        <v>12046</v>
      </c>
      <c r="C6" s="53" t="s">
        <v>9</v>
      </c>
      <c r="F6" s="2">
        <v>109.5</v>
      </c>
      <c r="G6" s="2">
        <f t="shared" ref="G6:G70" si="0">+G5+E6-F6</f>
        <v>47.099999999999994</v>
      </c>
    </row>
    <row r="7" spans="1:7">
      <c r="A7" s="3">
        <v>42768</v>
      </c>
      <c r="B7" s="422">
        <v>12196</v>
      </c>
      <c r="C7" s="53" t="s">
        <v>9</v>
      </c>
      <c r="F7" s="2">
        <v>47.1</v>
      </c>
      <c r="G7" s="2">
        <f t="shared" si="0"/>
        <v>0</v>
      </c>
    </row>
    <row r="8" spans="1:7">
      <c r="A8" s="3">
        <v>42766</v>
      </c>
      <c r="B8" s="422" t="s">
        <v>10</v>
      </c>
      <c r="C8" s="422" t="s">
        <v>11</v>
      </c>
      <c r="D8" t="s">
        <v>12</v>
      </c>
      <c r="E8" s="2">
        <v>43.3</v>
      </c>
      <c r="G8" s="2">
        <f t="shared" si="0"/>
        <v>43.3</v>
      </c>
    </row>
    <row r="9" spans="1:7">
      <c r="B9" s="422"/>
      <c r="C9" s="422"/>
      <c r="D9" t="s">
        <v>13</v>
      </c>
      <c r="E9" s="2">
        <v>2.8</v>
      </c>
      <c r="G9" s="2">
        <f t="shared" si="0"/>
        <v>46.099999999999994</v>
      </c>
    </row>
    <row r="10" spans="1:7">
      <c r="B10" s="422"/>
      <c r="C10" s="422"/>
      <c r="D10" t="s">
        <v>14</v>
      </c>
      <c r="E10" s="2">
        <v>60</v>
      </c>
      <c r="G10" s="2">
        <f t="shared" si="0"/>
        <v>106.1</v>
      </c>
    </row>
    <row r="11" spans="1:7">
      <c r="B11" s="422"/>
      <c r="C11" s="422"/>
      <c r="D11" t="s">
        <v>15</v>
      </c>
      <c r="E11" s="2">
        <v>2</v>
      </c>
      <c r="G11" s="2">
        <f t="shared" si="0"/>
        <v>108.1</v>
      </c>
    </row>
    <row r="12" spans="1:7">
      <c r="B12" s="422"/>
      <c r="C12" s="422"/>
      <c r="D12" t="s">
        <v>16</v>
      </c>
      <c r="E12" s="2">
        <v>10</v>
      </c>
      <c r="G12" s="2">
        <f t="shared" si="0"/>
        <v>118.1</v>
      </c>
    </row>
    <row r="13" spans="1:7">
      <c r="A13" s="3">
        <v>42774</v>
      </c>
      <c r="B13" s="422">
        <v>12929</v>
      </c>
      <c r="C13" s="422" t="s">
        <v>11</v>
      </c>
      <c r="D13" t="s">
        <v>16</v>
      </c>
      <c r="F13" s="2">
        <v>10</v>
      </c>
      <c r="G13" s="2">
        <f t="shared" si="0"/>
        <v>108.1</v>
      </c>
    </row>
    <row r="14" spans="1:7">
      <c r="A14" s="3">
        <v>42768</v>
      </c>
      <c r="B14" s="422">
        <v>12196</v>
      </c>
      <c r="C14" s="422" t="s">
        <v>11</v>
      </c>
      <c r="D14" t="s">
        <v>14</v>
      </c>
      <c r="F14" s="2">
        <v>60</v>
      </c>
      <c r="G14" s="2">
        <f t="shared" si="0"/>
        <v>48.099999999999994</v>
      </c>
    </row>
    <row r="15" spans="1:7">
      <c r="A15" s="3">
        <v>42768</v>
      </c>
      <c r="B15" s="422">
        <v>12196</v>
      </c>
      <c r="C15" s="422" t="s">
        <v>11</v>
      </c>
      <c r="D15" t="s">
        <v>15</v>
      </c>
      <c r="F15" s="2">
        <v>2</v>
      </c>
      <c r="G15" s="2">
        <f t="shared" si="0"/>
        <v>46.099999999999994</v>
      </c>
    </row>
    <row r="16" spans="1:7">
      <c r="A16" s="3">
        <v>42786</v>
      </c>
      <c r="B16" s="422">
        <v>12252</v>
      </c>
      <c r="C16" s="422" t="s">
        <v>11</v>
      </c>
      <c r="D16" t="s">
        <v>12</v>
      </c>
      <c r="F16" s="2">
        <v>43.3</v>
      </c>
      <c r="G16" s="2">
        <f t="shared" si="0"/>
        <v>2.7999999999999972</v>
      </c>
    </row>
    <row r="17" spans="1:7">
      <c r="A17" s="3">
        <v>42786</v>
      </c>
      <c r="B17" s="422">
        <v>12252</v>
      </c>
      <c r="C17" s="422" t="s">
        <v>11</v>
      </c>
      <c r="D17" t="s">
        <v>13</v>
      </c>
      <c r="F17" s="2">
        <v>2.8</v>
      </c>
      <c r="G17" s="2">
        <f t="shared" si="0"/>
        <v>0</v>
      </c>
    </row>
    <row r="18" spans="1:7">
      <c r="A18" s="3">
        <v>42794</v>
      </c>
      <c r="B18" s="422" t="s">
        <v>10</v>
      </c>
      <c r="C18" s="422" t="s">
        <v>17</v>
      </c>
      <c r="D18" t="s">
        <v>12</v>
      </c>
      <c r="E18" s="2">
        <v>43.9</v>
      </c>
      <c r="G18" s="2">
        <f t="shared" si="0"/>
        <v>43.9</v>
      </c>
    </row>
    <row r="19" spans="1:7">
      <c r="B19" s="422"/>
      <c r="C19" s="422"/>
      <c r="D19" t="s">
        <v>13</v>
      </c>
      <c r="E19" s="2">
        <v>2</v>
      </c>
      <c r="G19" s="2">
        <f t="shared" si="0"/>
        <v>45.9</v>
      </c>
    </row>
    <row r="20" spans="1:7">
      <c r="B20" s="422"/>
      <c r="C20" s="422"/>
      <c r="D20" t="s">
        <v>14</v>
      </c>
      <c r="E20" s="2">
        <v>56</v>
      </c>
      <c r="G20" s="2">
        <f t="shared" si="0"/>
        <v>101.9</v>
      </c>
    </row>
    <row r="21" spans="1:7">
      <c r="B21" s="422"/>
      <c r="C21" s="422"/>
      <c r="D21" t="s">
        <v>15</v>
      </c>
      <c r="E21" s="2">
        <v>2</v>
      </c>
      <c r="G21" s="2">
        <f t="shared" si="0"/>
        <v>103.9</v>
      </c>
    </row>
    <row r="22" spans="1:7">
      <c r="A22" s="3">
        <v>42794</v>
      </c>
      <c r="B22" s="422">
        <v>12378</v>
      </c>
      <c r="C22" s="422" t="s">
        <v>17</v>
      </c>
      <c r="D22" t="s">
        <v>14</v>
      </c>
      <c r="F22" s="2">
        <v>56</v>
      </c>
      <c r="G22" s="2">
        <f t="shared" si="0"/>
        <v>47.900000000000006</v>
      </c>
    </row>
    <row r="23" spans="1:7">
      <c r="A23" s="3">
        <v>42794</v>
      </c>
      <c r="B23" s="422">
        <v>12378</v>
      </c>
      <c r="C23" s="422" t="s">
        <v>17</v>
      </c>
      <c r="D23" t="s">
        <v>15</v>
      </c>
      <c r="F23" s="2">
        <v>2</v>
      </c>
      <c r="G23" s="2">
        <f t="shared" si="0"/>
        <v>45.900000000000006</v>
      </c>
    </row>
    <row r="24" spans="1:7">
      <c r="A24" s="3">
        <v>42821</v>
      </c>
      <c r="B24" s="422">
        <v>12543</v>
      </c>
      <c r="C24" s="422" t="s">
        <v>17</v>
      </c>
      <c r="D24" t="s">
        <v>12</v>
      </c>
      <c r="F24" s="2">
        <v>43.9</v>
      </c>
      <c r="G24" s="2">
        <f t="shared" si="0"/>
        <v>2.0000000000000071</v>
      </c>
    </row>
    <row r="25" spans="1:7">
      <c r="A25" s="3">
        <v>42821</v>
      </c>
      <c r="B25" s="422">
        <v>12543</v>
      </c>
      <c r="C25" s="422" t="s">
        <v>17</v>
      </c>
      <c r="D25" t="s">
        <v>13</v>
      </c>
      <c r="F25" s="2">
        <v>2</v>
      </c>
      <c r="G25" s="2">
        <f t="shared" si="0"/>
        <v>7.1054273576010019E-15</v>
      </c>
    </row>
    <row r="26" spans="1:7">
      <c r="A26" s="3">
        <v>42825</v>
      </c>
      <c r="B26" s="422" t="s">
        <v>10</v>
      </c>
      <c r="C26" s="422" t="s">
        <v>18</v>
      </c>
      <c r="D26" t="s">
        <v>12</v>
      </c>
      <c r="E26" s="2">
        <v>41.8</v>
      </c>
      <c r="G26" s="2">
        <f t="shared" si="0"/>
        <v>41.800000000000004</v>
      </c>
    </row>
    <row r="27" spans="1:7">
      <c r="B27" s="422"/>
      <c r="C27" s="422"/>
      <c r="D27" t="s">
        <v>13</v>
      </c>
      <c r="E27" s="2">
        <v>2</v>
      </c>
      <c r="G27" s="2">
        <f t="shared" si="0"/>
        <v>43.800000000000004</v>
      </c>
    </row>
    <row r="28" spans="1:7">
      <c r="B28" s="422"/>
      <c r="C28" s="422"/>
      <c r="D28" t="s">
        <v>14</v>
      </c>
      <c r="E28" s="2">
        <v>60</v>
      </c>
      <c r="G28" s="2">
        <f t="shared" si="0"/>
        <v>103.80000000000001</v>
      </c>
    </row>
    <row r="29" spans="1:7">
      <c r="B29" s="422"/>
      <c r="C29" s="422"/>
      <c r="D29" t="s">
        <v>15</v>
      </c>
      <c r="E29" s="2">
        <v>2</v>
      </c>
      <c r="G29" s="2">
        <f t="shared" si="0"/>
        <v>105.80000000000001</v>
      </c>
    </row>
    <row r="30" spans="1:7">
      <c r="A30" s="3">
        <v>42885</v>
      </c>
      <c r="B30" s="422">
        <v>12882</v>
      </c>
      <c r="C30" s="422" t="s">
        <v>18</v>
      </c>
      <c r="D30" t="s">
        <v>12</v>
      </c>
      <c r="F30" s="2">
        <v>41.8</v>
      </c>
      <c r="G30" s="2">
        <f t="shared" si="0"/>
        <v>64.000000000000014</v>
      </c>
    </row>
    <row r="31" spans="1:7">
      <c r="A31" s="3">
        <v>42885</v>
      </c>
      <c r="B31" s="422">
        <v>12882</v>
      </c>
      <c r="C31" s="422" t="s">
        <v>18</v>
      </c>
      <c r="D31" t="s">
        <v>13</v>
      </c>
      <c r="F31" s="2">
        <v>2</v>
      </c>
      <c r="G31" s="2">
        <f t="shared" si="0"/>
        <v>62.000000000000014</v>
      </c>
    </row>
    <row r="32" spans="1:7">
      <c r="A32" s="3">
        <v>42885</v>
      </c>
      <c r="B32" s="422">
        <v>12882</v>
      </c>
      <c r="C32" s="422" t="s">
        <v>18</v>
      </c>
      <c r="D32" t="s">
        <v>14</v>
      </c>
      <c r="F32" s="2">
        <v>60</v>
      </c>
      <c r="G32" s="2">
        <f t="shared" si="0"/>
        <v>2.0000000000000142</v>
      </c>
    </row>
    <row r="33" spans="1:7">
      <c r="A33" s="3">
        <v>42885</v>
      </c>
      <c r="B33" s="422">
        <v>12882</v>
      </c>
      <c r="C33" s="422" t="s">
        <v>18</v>
      </c>
      <c r="D33" t="s">
        <v>15</v>
      </c>
      <c r="F33" s="2">
        <v>2</v>
      </c>
      <c r="G33" s="2">
        <f t="shared" si="0"/>
        <v>1.4210854715202004E-14</v>
      </c>
    </row>
    <row r="34" spans="1:7">
      <c r="A34" s="3">
        <v>42855</v>
      </c>
      <c r="B34" s="422" t="s">
        <v>10</v>
      </c>
      <c r="C34" s="422" t="s">
        <v>19</v>
      </c>
      <c r="D34" t="s">
        <v>12</v>
      </c>
      <c r="E34" s="2">
        <v>43.1</v>
      </c>
      <c r="G34" s="2">
        <f t="shared" si="0"/>
        <v>43.100000000000016</v>
      </c>
    </row>
    <row r="35" spans="1:7">
      <c r="B35" s="422"/>
      <c r="C35" s="422"/>
      <c r="D35" t="s">
        <v>13</v>
      </c>
      <c r="E35" s="2">
        <v>2</v>
      </c>
      <c r="G35" s="2">
        <f t="shared" si="0"/>
        <v>45.100000000000016</v>
      </c>
    </row>
    <row r="36" spans="1:7">
      <c r="B36" s="422"/>
      <c r="C36" s="422"/>
      <c r="D36" t="s">
        <v>14</v>
      </c>
      <c r="E36" s="2">
        <v>60</v>
      </c>
      <c r="G36" s="2">
        <f t="shared" si="0"/>
        <v>105.10000000000002</v>
      </c>
    </row>
    <row r="37" spans="1:7">
      <c r="B37" s="422"/>
      <c r="C37" s="422"/>
      <c r="D37" t="s">
        <v>15</v>
      </c>
      <c r="E37" s="2">
        <v>2</v>
      </c>
      <c r="G37" s="2">
        <f t="shared" si="0"/>
        <v>107.10000000000002</v>
      </c>
    </row>
    <row r="38" spans="1:7">
      <c r="A38" s="3">
        <v>42885</v>
      </c>
      <c r="B38" s="422">
        <v>12882</v>
      </c>
      <c r="C38" s="422" t="s">
        <v>19</v>
      </c>
      <c r="D38" t="s">
        <v>12</v>
      </c>
      <c r="F38" s="2">
        <v>43.1</v>
      </c>
      <c r="G38" s="2">
        <f t="shared" si="0"/>
        <v>64.000000000000028</v>
      </c>
    </row>
    <row r="39" spans="1:7">
      <c r="A39" s="3">
        <v>42885</v>
      </c>
      <c r="B39" s="422">
        <v>12882</v>
      </c>
      <c r="C39" s="422" t="s">
        <v>19</v>
      </c>
      <c r="D39" t="s">
        <v>13</v>
      </c>
      <c r="F39" s="2">
        <v>2</v>
      </c>
      <c r="G39" s="2">
        <f t="shared" si="0"/>
        <v>62.000000000000028</v>
      </c>
    </row>
    <row r="40" spans="1:7">
      <c r="A40" s="3">
        <v>42885</v>
      </c>
      <c r="B40" s="422">
        <v>12882</v>
      </c>
      <c r="C40" s="422" t="s">
        <v>19</v>
      </c>
      <c r="D40" t="s">
        <v>14</v>
      </c>
      <c r="F40" s="2">
        <v>60</v>
      </c>
      <c r="G40" s="2">
        <f t="shared" si="0"/>
        <v>2.0000000000000284</v>
      </c>
    </row>
    <row r="41" spans="1:7">
      <c r="A41" s="3">
        <v>42885</v>
      </c>
      <c r="B41" s="422">
        <v>12882</v>
      </c>
      <c r="C41" s="422" t="s">
        <v>19</v>
      </c>
      <c r="D41" t="s">
        <v>15</v>
      </c>
      <c r="F41" s="2">
        <v>2</v>
      </c>
      <c r="G41" s="2">
        <f t="shared" si="0"/>
        <v>2.8421709430404007E-14</v>
      </c>
    </row>
    <row r="42" spans="1:7">
      <c r="A42" s="3">
        <v>42886</v>
      </c>
      <c r="B42" s="422" t="s">
        <v>10</v>
      </c>
      <c r="C42" s="422" t="s">
        <v>20</v>
      </c>
      <c r="D42" t="s">
        <v>12</v>
      </c>
      <c r="E42" s="2">
        <v>40.700000000000003</v>
      </c>
      <c r="G42" s="2">
        <f t="shared" si="0"/>
        <v>40.700000000000031</v>
      </c>
    </row>
    <row r="43" spans="1:7">
      <c r="B43" s="422"/>
      <c r="C43" s="422"/>
      <c r="D43" t="s">
        <v>13</v>
      </c>
      <c r="E43" s="2">
        <v>2</v>
      </c>
      <c r="G43" s="2">
        <f t="shared" si="0"/>
        <v>42.700000000000031</v>
      </c>
    </row>
    <row r="44" spans="1:7">
      <c r="B44" s="422"/>
      <c r="C44" s="422"/>
      <c r="D44" t="s">
        <v>14</v>
      </c>
      <c r="E44" s="2">
        <v>60</v>
      </c>
      <c r="G44" s="2">
        <f t="shared" si="0"/>
        <v>102.70000000000003</v>
      </c>
    </row>
    <row r="45" spans="1:7">
      <c r="B45" s="422"/>
      <c r="C45" s="422"/>
      <c r="D45" t="s">
        <v>15</v>
      </c>
      <c r="E45" s="2">
        <v>2</v>
      </c>
      <c r="G45" s="2">
        <f t="shared" si="0"/>
        <v>104.70000000000003</v>
      </c>
    </row>
    <row r="46" spans="1:7">
      <c r="A46" s="3">
        <v>42885</v>
      </c>
      <c r="B46" s="422">
        <v>12882</v>
      </c>
      <c r="C46" s="422" t="s">
        <v>20</v>
      </c>
      <c r="D46" t="s">
        <v>14</v>
      </c>
      <c r="F46" s="2">
        <v>60</v>
      </c>
      <c r="G46" s="2">
        <f t="shared" si="0"/>
        <v>44.700000000000031</v>
      </c>
    </row>
    <row r="47" spans="1:7">
      <c r="A47" s="3">
        <v>42885</v>
      </c>
      <c r="B47" s="422">
        <v>12882</v>
      </c>
      <c r="C47" s="422" t="s">
        <v>20</v>
      </c>
      <c r="D47" t="s">
        <v>15</v>
      </c>
      <c r="F47" s="2">
        <v>2</v>
      </c>
      <c r="G47" s="2">
        <f t="shared" si="0"/>
        <v>42.700000000000031</v>
      </c>
    </row>
    <row r="48" spans="1:7">
      <c r="A48" s="3">
        <v>42948</v>
      </c>
      <c r="B48" s="422">
        <v>13317</v>
      </c>
      <c r="C48" s="422" t="s">
        <v>20</v>
      </c>
      <c r="D48" t="s">
        <v>12</v>
      </c>
      <c r="F48" s="2">
        <v>40.700000000000003</v>
      </c>
      <c r="G48" s="2">
        <f t="shared" si="0"/>
        <v>2.0000000000000284</v>
      </c>
    </row>
    <row r="49" spans="1:7">
      <c r="A49" s="3">
        <v>42948</v>
      </c>
      <c r="B49" s="422">
        <v>13317</v>
      </c>
      <c r="C49" s="422" t="s">
        <v>20</v>
      </c>
      <c r="D49" t="s">
        <v>13</v>
      </c>
      <c r="F49" s="2">
        <v>2</v>
      </c>
      <c r="G49" s="2">
        <f t="shared" si="0"/>
        <v>2.8421709430404007E-14</v>
      </c>
    </row>
    <row r="50" spans="1:7">
      <c r="A50" s="3">
        <v>42916</v>
      </c>
      <c r="B50" s="422" t="s">
        <v>10</v>
      </c>
      <c r="C50" s="422" t="s">
        <v>21</v>
      </c>
      <c r="D50" t="s">
        <v>12</v>
      </c>
      <c r="E50" s="2">
        <v>39.700000000000003</v>
      </c>
      <c r="G50" s="2">
        <f t="shared" si="0"/>
        <v>39.700000000000031</v>
      </c>
    </row>
    <row r="51" spans="1:7">
      <c r="B51" s="422"/>
      <c r="C51" s="422"/>
      <c r="D51" t="s">
        <v>13</v>
      </c>
      <c r="E51" s="2">
        <v>2</v>
      </c>
      <c r="G51" s="2">
        <f t="shared" si="0"/>
        <v>41.700000000000031</v>
      </c>
    </row>
    <row r="52" spans="1:7">
      <c r="B52" s="422"/>
      <c r="C52" s="422"/>
      <c r="D52" t="s">
        <v>14</v>
      </c>
      <c r="E52" s="2">
        <v>60</v>
      </c>
      <c r="G52" s="2">
        <f t="shared" si="0"/>
        <v>101.70000000000003</v>
      </c>
    </row>
    <row r="53" spans="1:7">
      <c r="B53" s="422"/>
      <c r="C53" s="422"/>
      <c r="D53" t="s">
        <v>15</v>
      </c>
      <c r="E53" s="2">
        <v>2</v>
      </c>
      <c r="G53" s="2">
        <f t="shared" si="0"/>
        <v>103.70000000000003</v>
      </c>
    </row>
    <row r="54" spans="1:7">
      <c r="A54" s="3">
        <v>42948</v>
      </c>
      <c r="B54" s="422">
        <v>13317</v>
      </c>
      <c r="C54" s="422" t="s">
        <v>21</v>
      </c>
      <c r="D54" t="s">
        <v>14</v>
      </c>
      <c r="F54" s="2">
        <v>60</v>
      </c>
      <c r="G54" s="2">
        <f t="shared" si="0"/>
        <v>43.700000000000031</v>
      </c>
    </row>
    <row r="55" spans="1:7">
      <c r="A55" s="3">
        <v>42948</v>
      </c>
      <c r="B55" s="422">
        <v>13317</v>
      </c>
      <c r="C55" s="422" t="s">
        <v>21</v>
      </c>
      <c r="D55" t="s">
        <v>15</v>
      </c>
      <c r="F55" s="2">
        <v>2</v>
      </c>
      <c r="G55" s="2">
        <f t="shared" si="0"/>
        <v>41.700000000000031</v>
      </c>
    </row>
    <row r="56" spans="1:7">
      <c r="A56" s="3">
        <v>42948</v>
      </c>
      <c r="B56" s="422">
        <v>13317</v>
      </c>
      <c r="C56" s="422" t="s">
        <v>21</v>
      </c>
      <c r="D56" t="s">
        <v>12</v>
      </c>
      <c r="F56" s="2">
        <v>39.700000000000003</v>
      </c>
      <c r="G56" s="2">
        <f t="shared" si="0"/>
        <v>2.0000000000000284</v>
      </c>
    </row>
    <row r="57" spans="1:7">
      <c r="A57" s="3">
        <v>42948</v>
      </c>
      <c r="B57" s="422">
        <v>13317</v>
      </c>
      <c r="C57" s="422" t="s">
        <v>21</v>
      </c>
      <c r="D57" t="s">
        <v>13</v>
      </c>
      <c r="F57" s="2">
        <v>2</v>
      </c>
      <c r="G57" s="2">
        <f t="shared" si="0"/>
        <v>2.8421709430404007E-14</v>
      </c>
    </row>
    <row r="58" spans="1:7">
      <c r="A58" s="3">
        <v>42947</v>
      </c>
      <c r="B58" s="422" t="s">
        <v>10</v>
      </c>
      <c r="C58" s="422" t="s">
        <v>22</v>
      </c>
      <c r="D58" t="s">
        <v>12</v>
      </c>
      <c r="E58" s="2">
        <v>36.799999999999997</v>
      </c>
      <c r="G58" s="2">
        <f t="shared" si="0"/>
        <v>36.800000000000026</v>
      </c>
    </row>
    <row r="59" spans="1:7">
      <c r="B59" s="422"/>
      <c r="C59" s="422"/>
      <c r="D59" t="s">
        <v>13</v>
      </c>
      <c r="E59" s="2">
        <v>2</v>
      </c>
      <c r="G59" s="2">
        <f t="shared" si="0"/>
        <v>38.800000000000026</v>
      </c>
    </row>
    <row r="60" spans="1:7">
      <c r="B60" s="422"/>
      <c r="C60" s="422"/>
      <c r="D60" t="s">
        <v>14</v>
      </c>
      <c r="E60" s="2">
        <v>60</v>
      </c>
      <c r="G60" s="2">
        <f t="shared" si="0"/>
        <v>98.800000000000026</v>
      </c>
    </row>
    <row r="61" spans="1:7">
      <c r="B61" s="422"/>
      <c r="C61" s="422"/>
      <c r="D61" t="s">
        <v>15</v>
      </c>
      <c r="E61" s="2">
        <v>2</v>
      </c>
      <c r="G61" s="2">
        <f t="shared" si="0"/>
        <v>100.80000000000003</v>
      </c>
    </row>
    <row r="62" spans="1:7">
      <c r="A62" s="3">
        <v>42948</v>
      </c>
      <c r="B62" s="422">
        <v>13317</v>
      </c>
      <c r="C62" s="422" t="s">
        <v>22</v>
      </c>
      <c r="D62" t="s">
        <v>14</v>
      </c>
      <c r="F62" s="2">
        <v>60</v>
      </c>
      <c r="G62" s="2">
        <f t="shared" si="0"/>
        <v>40.800000000000026</v>
      </c>
    </row>
    <row r="63" spans="1:7">
      <c r="A63" s="3">
        <v>42948</v>
      </c>
      <c r="B63" s="422">
        <v>13317</v>
      </c>
      <c r="C63" s="422" t="s">
        <v>22</v>
      </c>
      <c r="D63" t="s">
        <v>15</v>
      </c>
      <c r="F63" s="2">
        <v>2</v>
      </c>
      <c r="G63" s="2">
        <f t="shared" si="0"/>
        <v>38.800000000000026</v>
      </c>
    </row>
    <row r="64" spans="1:7">
      <c r="A64" s="3">
        <v>42971</v>
      </c>
      <c r="B64" s="422">
        <v>13462</v>
      </c>
      <c r="C64" s="422" t="s">
        <v>22</v>
      </c>
      <c r="D64" t="s">
        <v>12</v>
      </c>
      <c r="F64" s="2">
        <v>36.799999999999997</v>
      </c>
      <c r="G64" s="2">
        <f t="shared" si="0"/>
        <v>2.0000000000000284</v>
      </c>
    </row>
    <row r="65" spans="1:7">
      <c r="A65" s="3">
        <v>42971</v>
      </c>
      <c r="B65" s="422">
        <v>13462</v>
      </c>
      <c r="C65" s="422" t="s">
        <v>22</v>
      </c>
      <c r="D65" t="s">
        <v>13</v>
      </c>
      <c r="F65" s="2">
        <v>2</v>
      </c>
      <c r="G65" s="2">
        <f t="shared" si="0"/>
        <v>2.8421709430404007E-14</v>
      </c>
    </row>
    <row r="66" spans="1:7">
      <c r="A66" s="3">
        <v>42978</v>
      </c>
      <c r="B66" s="422" t="s">
        <v>10</v>
      </c>
      <c r="C66" s="422" t="s">
        <v>23</v>
      </c>
      <c r="D66" t="s">
        <v>12</v>
      </c>
      <c r="E66" s="2">
        <v>36.799999999999997</v>
      </c>
      <c r="G66" s="2">
        <f t="shared" si="0"/>
        <v>36.800000000000026</v>
      </c>
    </row>
    <row r="67" spans="1:7">
      <c r="B67" s="422"/>
      <c r="C67" s="422"/>
      <c r="D67" t="s">
        <v>13</v>
      </c>
      <c r="E67" s="2">
        <v>2</v>
      </c>
      <c r="G67" s="2">
        <f t="shared" si="0"/>
        <v>38.800000000000026</v>
      </c>
    </row>
    <row r="68" spans="1:7">
      <c r="B68" s="422"/>
      <c r="C68" s="422"/>
      <c r="D68" t="s">
        <v>14</v>
      </c>
      <c r="E68" s="2">
        <v>60</v>
      </c>
      <c r="G68" s="2">
        <f t="shared" si="0"/>
        <v>98.800000000000026</v>
      </c>
    </row>
    <row r="69" spans="1:7">
      <c r="B69" s="422"/>
      <c r="C69" s="422"/>
      <c r="D69" t="s">
        <v>15</v>
      </c>
      <c r="E69" s="2">
        <v>2</v>
      </c>
      <c r="G69" s="2">
        <f t="shared" si="0"/>
        <v>100.80000000000003</v>
      </c>
    </row>
    <row r="70" spans="1:7">
      <c r="A70" s="3">
        <v>42991</v>
      </c>
      <c r="B70" s="422">
        <v>13570</v>
      </c>
      <c r="C70" s="422" t="s">
        <v>23</v>
      </c>
      <c r="D70" t="s">
        <v>14</v>
      </c>
      <c r="F70" s="2">
        <v>60</v>
      </c>
      <c r="G70" s="2">
        <f t="shared" si="0"/>
        <v>40.800000000000026</v>
      </c>
    </row>
    <row r="71" spans="1:7">
      <c r="A71" s="3">
        <v>42991</v>
      </c>
      <c r="B71" s="422">
        <v>13570</v>
      </c>
      <c r="C71" s="422" t="s">
        <v>23</v>
      </c>
      <c r="D71" t="s">
        <v>15</v>
      </c>
      <c r="F71" s="2">
        <v>2</v>
      </c>
      <c r="G71" s="2">
        <f t="shared" ref="G71:G134" si="1">+G70+E71-F71</f>
        <v>38.800000000000026</v>
      </c>
    </row>
    <row r="72" spans="1:7">
      <c r="A72" s="3">
        <v>43005</v>
      </c>
      <c r="B72" s="422">
        <v>13684</v>
      </c>
      <c r="C72" s="422" t="s">
        <v>23</v>
      </c>
      <c r="D72" t="s">
        <v>12</v>
      </c>
      <c r="F72" s="2">
        <v>36.799999999999997</v>
      </c>
      <c r="G72" s="2">
        <f t="shared" si="1"/>
        <v>2.0000000000000284</v>
      </c>
    </row>
    <row r="73" spans="1:7">
      <c r="A73" s="3">
        <v>43005</v>
      </c>
      <c r="B73" s="422">
        <v>13684</v>
      </c>
      <c r="C73" s="422" t="s">
        <v>23</v>
      </c>
      <c r="D73" t="s">
        <v>13</v>
      </c>
      <c r="F73" s="2">
        <v>2</v>
      </c>
      <c r="G73" s="2">
        <f t="shared" si="1"/>
        <v>2.8421709430404007E-14</v>
      </c>
    </row>
    <row r="74" spans="1:7">
      <c r="A74" s="3">
        <v>43008</v>
      </c>
      <c r="B74" s="422" t="s">
        <v>10</v>
      </c>
      <c r="C74" s="422" t="s">
        <v>24</v>
      </c>
      <c r="D74" t="s">
        <v>12</v>
      </c>
      <c r="E74" s="2">
        <v>40.6</v>
      </c>
      <c r="G74" s="2">
        <f t="shared" si="1"/>
        <v>40.60000000000003</v>
      </c>
    </row>
    <row r="75" spans="1:7">
      <c r="B75" s="422"/>
      <c r="C75" s="422"/>
      <c r="D75" t="s">
        <v>13</v>
      </c>
      <c r="E75" s="2">
        <v>2</v>
      </c>
      <c r="G75" s="2">
        <f t="shared" si="1"/>
        <v>42.60000000000003</v>
      </c>
    </row>
    <row r="76" spans="1:7">
      <c r="B76" s="422"/>
      <c r="C76" s="422"/>
      <c r="D76" t="s">
        <v>14</v>
      </c>
      <c r="E76" s="2">
        <v>60</v>
      </c>
      <c r="G76" s="2">
        <f t="shared" si="1"/>
        <v>102.60000000000002</v>
      </c>
    </row>
    <row r="77" spans="1:7">
      <c r="B77" s="422"/>
      <c r="C77" s="422"/>
      <c r="D77" t="s">
        <v>15</v>
      </c>
      <c r="E77" s="2">
        <v>2</v>
      </c>
      <c r="G77" s="2">
        <f t="shared" si="1"/>
        <v>104.60000000000002</v>
      </c>
    </row>
    <row r="78" spans="1:7">
      <c r="A78" s="3">
        <v>43038</v>
      </c>
      <c r="B78" s="422">
        <v>13904</v>
      </c>
      <c r="C78" s="422" t="s">
        <v>24</v>
      </c>
      <c r="D78" t="s">
        <v>12</v>
      </c>
      <c r="F78" s="2">
        <v>40.6</v>
      </c>
      <c r="G78" s="2">
        <f t="shared" si="1"/>
        <v>64.000000000000028</v>
      </c>
    </row>
    <row r="79" spans="1:7">
      <c r="A79" s="3">
        <v>43038</v>
      </c>
      <c r="B79" s="422">
        <v>13904</v>
      </c>
      <c r="C79" s="422" t="s">
        <v>24</v>
      </c>
      <c r="D79" t="s">
        <v>13</v>
      </c>
      <c r="F79" s="2">
        <v>2</v>
      </c>
      <c r="G79" s="2">
        <f t="shared" si="1"/>
        <v>62.000000000000028</v>
      </c>
    </row>
    <row r="80" spans="1:7">
      <c r="A80" s="3">
        <v>43060</v>
      </c>
      <c r="B80" s="422">
        <v>10204</v>
      </c>
      <c r="C80" s="422" t="s">
        <v>24</v>
      </c>
      <c r="D80" t="s">
        <v>14</v>
      </c>
      <c r="F80" s="2">
        <v>60</v>
      </c>
      <c r="G80" s="2">
        <f t="shared" si="1"/>
        <v>2.0000000000000284</v>
      </c>
    </row>
    <row r="81" spans="1:7">
      <c r="A81" s="3">
        <v>43060</v>
      </c>
      <c r="B81" s="422">
        <v>10204</v>
      </c>
      <c r="C81" s="422" t="s">
        <v>24</v>
      </c>
      <c r="D81" t="s">
        <v>15</v>
      </c>
      <c r="F81" s="2">
        <v>2</v>
      </c>
      <c r="G81" s="2">
        <f t="shared" si="1"/>
        <v>2.8421709430404007E-14</v>
      </c>
    </row>
    <row r="82" spans="1:7">
      <c r="A82" s="3">
        <v>43039</v>
      </c>
      <c r="B82" s="422" t="s">
        <v>10</v>
      </c>
      <c r="C82" s="422" t="s">
        <v>25</v>
      </c>
      <c r="D82" t="s">
        <v>12</v>
      </c>
      <c r="E82" s="2">
        <v>40.4</v>
      </c>
      <c r="G82" s="2">
        <f t="shared" si="1"/>
        <v>40.400000000000027</v>
      </c>
    </row>
    <row r="83" spans="1:7">
      <c r="B83" s="422"/>
      <c r="C83" s="422"/>
      <c r="D83" t="s">
        <v>13</v>
      </c>
      <c r="E83" s="2">
        <v>2</v>
      </c>
      <c r="G83" s="2">
        <f t="shared" si="1"/>
        <v>42.400000000000027</v>
      </c>
    </row>
    <row r="84" spans="1:7">
      <c r="B84" s="422"/>
      <c r="C84" s="422"/>
      <c r="D84" t="s">
        <v>14</v>
      </c>
      <c r="E84" s="2">
        <v>60</v>
      </c>
      <c r="G84" s="2">
        <f t="shared" si="1"/>
        <v>102.40000000000003</v>
      </c>
    </row>
    <row r="85" spans="1:7">
      <c r="B85" s="422"/>
      <c r="C85" s="422"/>
      <c r="D85" t="s">
        <v>15</v>
      </c>
      <c r="E85" s="2">
        <v>2</v>
      </c>
      <c r="G85" s="2">
        <f t="shared" si="1"/>
        <v>104.40000000000003</v>
      </c>
    </row>
    <row r="86" spans="1:7">
      <c r="A86" s="3">
        <v>43060</v>
      </c>
      <c r="B86" s="422">
        <v>10205</v>
      </c>
      <c r="C86" s="422" t="s">
        <v>25</v>
      </c>
      <c r="D86" t="s">
        <v>14</v>
      </c>
      <c r="F86" s="2">
        <v>60</v>
      </c>
      <c r="G86" s="2">
        <f t="shared" si="1"/>
        <v>44.400000000000034</v>
      </c>
    </row>
    <row r="87" spans="1:7">
      <c r="A87" s="3">
        <v>43060</v>
      </c>
      <c r="B87" s="422">
        <v>10205</v>
      </c>
      <c r="C87" s="422" t="s">
        <v>25</v>
      </c>
      <c r="D87" t="s">
        <v>15</v>
      </c>
      <c r="F87" s="2">
        <v>2</v>
      </c>
      <c r="G87" s="2">
        <f t="shared" si="1"/>
        <v>42.400000000000034</v>
      </c>
    </row>
    <row r="88" spans="1:7">
      <c r="A88" s="3">
        <v>43063</v>
      </c>
      <c r="B88" s="422">
        <v>14048</v>
      </c>
      <c r="C88" s="422" t="s">
        <v>25</v>
      </c>
      <c r="D88" t="s">
        <v>12</v>
      </c>
      <c r="F88" s="2">
        <v>40.4</v>
      </c>
      <c r="G88" s="2">
        <f t="shared" si="1"/>
        <v>2.0000000000000355</v>
      </c>
    </row>
    <row r="89" spans="1:7">
      <c r="A89" s="3">
        <v>43063</v>
      </c>
      <c r="B89" s="422">
        <v>14048</v>
      </c>
      <c r="C89" s="422" t="s">
        <v>25</v>
      </c>
      <c r="D89" t="s">
        <v>13</v>
      </c>
      <c r="F89" s="2">
        <v>2</v>
      </c>
      <c r="G89" s="2">
        <f t="shared" si="1"/>
        <v>3.5527136788005009E-14</v>
      </c>
    </row>
    <row r="90" spans="1:7">
      <c r="A90" s="3">
        <v>43069</v>
      </c>
      <c r="B90" s="422" t="s">
        <v>10</v>
      </c>
      <c r="C90" s="422" t="s">
        <v>26</v>
      </c>
      <c r="D90" t="s">
        <v>12</v>
      </c>
      <c r="E90" s="2">
        <v>43.1</v>
      </c>
      <c r="G90" s="2">
        <f t="shared" si="1"/>
        <v>43.100000000000037</v>
      </c>
    </row>
    <row r="91" spans="1:7">
      <c r="B91" s="422"/>
      <c r="C91" s="422"/>
      <c r="D91" t="s">
        <v>13</v>
      </c>
      <c r="E91" s="2">
        <v>2</v>
      </c>
      <c r="G91" s="2">
        <f t="shared" si="1"/>
        <v>45.100000000000037</v>
      </c>
    </row>
    <row r="92" spans="1:7">
      <c r="B92" s="422"/>
      <c r="C92" s="422"/>
      <c r="D92" t="s">
        <v>14</v>
      </c>
      <c r="E92" s="2">
        <v>60</v>
      </c>
      <c r="G92" s="2">
        <f t="shared" si="1"/>
        <v>105.10000000000004</v>
      </c>
    </row>
    <row r="93" spans="1:7">
      <c r="B93" s="422"/>
      <c r="C93" s="422"/>
      <c r="D93" t="s">
        <v>15</v>
      </c>
      <c r="E93" s="2">
        <v>2</v>
      </c>
      <c r="G93" s="2">
        <f t="shared" si="1"/>
        <v>107.10000000000004</v>
      </c>
    </row>
    <row r="94" spans="1:7">
      <c r="A94" s="3">
        <v>43087</v>
      </c>
      <c r="B94" s="422">
        <v>14303</v>
      </c>
      <c r="C94" s="422" t="s">
        <v>26</v>
      </c>
      <c r="D94" t="s">
        <v>14</v>
      </c>
      <c r="F94" s="2">
        <v>60</v>
      </c>
      <c r="G94" s="2">
        <f t="shared" si="1"/>
        <v>47.100000000000037</v>
      </c>
    </row>
    <row r="95" spans="1:7">
      <c r="A95" s="3">
        <v>43087</v>
      </c>
      <c r="B95" s="422">
        <v>14303</v>
      </c>
      <c r="C95" s="422" t="s">
        <v>26</v>
      </c>
      <c r="D95" t="s">
        <v>15</v>
      </c>
      <c r="F95" s="2">
        <v>2</v>
      </c>
      <c r="G95" s="2">
        <f t="shared" si="1"/>
        <v>45.100000000000037</v>
      </c>
    </row>
    <row r="96" spans="1:7">
      <c r="A96" s="3">
        <v>43087</v>
      </c>
      <c r="B96" s="422">
        <v>14304</v>
      </c>
      <c r="C96" s="422" t="s">
        <v>26</v>
      </c>
      <c r="D96" t="s">
        <v>12</v>
      </c>
      <c r="F96" s="2">
        <v>43.1</v>
      </c>
      <c r="G96" s="2">
        <f t="shared" si="1"/>
        <v>2.0000000000000355</v>
      </c>
    </row>
    <row r="97" spans="1:8">
      <c r="A97" s="3">
        <v>43087</v>
      </c>
      <c r="B97" s="422">
        <v>14304</v>
      </c>
      <c r="C97" s="422" t="s">
        <v>26</v>
      </c>
      <c r="D97" t="s">
        <v>13</v>
      </c>
      <c r="F97" s="2">
        <v>2</v>
      </c>
      <c r="G97" s="2">
        <f t="shared" si="1"/>
        <v>3.5527136788005009E-14</v>
      </c>
    </row>
    <row r="98" spans="1:8">
      <c r="A98" s="3">
        <v>43100</v>
      </c>
      <c r="B98" s="422" t="s">
        <v>10</v>
      </c>
      <c r="C98" s="422" t="s">
        <v>27</v>
      </c>
      <c r="D98" t="s">
        <v>12</v>
      </c>
      <c r="E98" s="2">
        <v>46.9</v>
      </c>
      <c r="G98" s="2">
        <f t="shared" si="1"/>
        <v>46.900000000000034</v>
      </c>
    </row>
    <row r="99" spans="1:8">
      <c r="B99" s="422"/>
      <c r="C99" s="422"/>
      <c r="D99" t="s">
        <v>13</v>
      </c>
      <c r="E99" s="2">
        <v>2</v>
      </c>
      <c r="G99" s="2">
        <f t="shared" si="1"/>
        <v>48.900000000000034</v>
      </c>
    </row>
    <row r="100" spans="1:8">
      <c r="B100" s="422"/>
      <c r="C100" s="422"/>
      <c r="D100" t="s">
        <v>14</v>
      </c>
      <c r="E100" s="2">
        <v>60</v>
      </c>
      <c r="G100" s="2">
        <f t="shared" si="1"/>
        <v>108.90000000000003</v>
      </c>
    </row>
    <row r="101" spans="1:8">
      <c r="B101" s="422"/>
      <c r="C101" s="422"/>
      <c r="D101" t="s">
        <v>15</v>
      </c>
      <c r="E101" s="2">
        <v>2</v>
      </c>
      <c r="G101" s="2">
        <f t="shared" si="1"/>
        <v>110.90000000000003</v>
      </c>
    </row>
    <row r="102" spans="1:8">
      <c r="A102" s="3">
        <v>43099</v>
      </c>
      <c r="B102" s="422">
        <v>14373</v>
      </c>
      <c r="C102" s="422" t="s">
        <v>27</v>
      </c>
      <c r="D102" t="s">
        <v>14</v>
      </c>
      <c r="F102" s="2">
        <v>60</v>
      </c>
      <c r="G102" s="2">
        <f t="shared" si="1"/>
        <v>50.900000000000034</v>
      </c>
    </row>
    <row r="103" spans="1:8">
      <c r="A103" s="3">
        <v>43099</v>
      </c>
      <c r="B103" s="422">
        <v>14373</v>
      </c>
      <c r="C103" s="422" t="s">
        <v>27</v>
      </c>
      <c r="D103" t="s">
        <v>15</v>
      </c>
      <c r="F103" s="2">
        <v>2</v>
      </c>
      <c r="G103" s="2">
        <f t="shared" si="1"/>
        <v>48.900000000000034</v>
      </c>
    </row>
    <row r="104" spans="1:8">
      <c r="A104" s="3">
        <v>43120</v>
      </c>
      <c r="B104" s="422">
        <v>14546</v>
      </c>
      <c r="C104" s="422" t="s">
        <v>27</v>
      </c>
      <c r="D104" t="s">
        <v>12</v>
      </c>
      <c r="F104" s="2">
        <v>46.9</v>
      </c>
      <c r="G104" s="2">
        <f t="shared" si="1"/>
        <v>2.0000000000000355</v>
      </c>
      <c r="H104" s="16"/>
    </row>
    <row r="105" spans="1:8">
      <c r="A105" s="3">
        <v>43120</v>
      </c>
      <c r="B105" s="422">
        <v>14546</v>
      </c>
      <c r="C105" s="422" t="s">
        <v>27</v>
      </c>
      <c r="D105" t="s">
        <v>13</v>
      </c>
      <c r="F105" s="2">
        <v>2</v>
      </c>
      <c r="G105" s="2">
        <f t="shared" si="1"/>
        <v>3.5527136788005009E-14</v>
      </c>
      <c r="H105" s="16"/>
    </row>
    <row r="106" spans="1:8">
      <c r="A106" s="3">
        <v>43131</v>
      </c>
      <c r="B106" s="422" t="s">
        <v>10</v>
      </c>
      <c r="C106" s="422" t="s">
        <v>11</v>
      </c>
      <c r="D106" t="s">
        <v>12</v>
      </c>
      <c r="E106" s="2">
        <v>41.7</v>
      </c>
      <c r="G106" s="2">
        <f t="shared" si="1"/>
        <v>41.700000000000038</v>
      </c>
      <c r="H106" s="16"/>
    </row>
    <row r="107" spans="1:8">
      <c r="B107" s="422"/>
      <c r="C107" s="422"/>
      <c r="D107" t="s">
        <v>13</v>
      </c>
      <c r="E107" s="2">
        <v>2</v>
      </c>
      <c r="G107" s="2">
        <f t="shared" si="1"/>
        <v>43.700000000000038</v>
      </c>
      <c r="H107" s="16"/>
    </row>
    <row r="108" spans="1:8">
      <c r="B108" s="422"/>
      <c r="C108" s="422"/>
      <c r="D108" t="s">
        <v>14</v>
      </c>
      <c r="E108" s="2">
        <v>60</v>
      </c>
      <c r="G108" s="2">
        <f t="shared" si="1"/>
        <v>103.70000000000005</v>
      </c>
      <c r="H108" s="16"/>
    </row>
    <row r="109" spans="1:8">
      <c r="B109" s="422"/>
      <c r="C109" s="422"/>
      <c r="D109" t="s">
        <v>15</v>
      </c>
      <c r="E109" s="2">
        <v>2</v>
      </c>
      <c r="G109" s="2">
        <f t="shared" si="1"/>
        <v>105.70000000000005</v>
      </c>
      <c r="H109" s="16"/>
    </row>
    <row r="110" spans="1:8">
      <c r="A110" s="3">
        <v>43154</v>
      </c>
      <c r="B110" s="422">
        <v>14720</v>
      </c>
      <c r="C110" s="422" t="s">
        <v>11</v>
      </c>
      <c r="D110" t="s">
        <v>12</v>
      </c>
      <c r="F110" s="2">
        <v>41.7</v>
      </c>
      <c r="G110" s="2">
        <f t="shared" si="1"/>
        <v>64.000000000000043</v>
      </c>
      <c r="H110" s="16"/>
    </row>
    <row r="111" spans="1:8">
      <c r="A111" s="3">
        <v>43154</v>
      </c>
      <c r="B111" s="422">
        <v>14720</v>
      </c>
      <c r="C111" s="422" t="s">
        <v>11</v>
      </c>
      <c r="D111" t="s">
        <v>13</v>
      </c>
      <c r="F111" s="2">
        <v>2</v>
      </c>
      <c r="G111" s="2">
        <f t="shared" si="1"/>
        <v>62.000000000000043</v>
      </c>
      <c r="H111" s="16"/>
    </row>
    <row r="112" spans="1:8">
      <c r="A112" s="3">
        <v>43186</v>
      </c>
      <c r="B112" s="422">
        <v>15056</v>
      </c>
      <c r="C112" s="422" t="s">
        <v>11</v>
      </c>
      <c r="D112" t="s">
        <v>14</v>
      </c>
      <c r="F112" s="2">
        <v>60</v>
      </c>
      <c r="G112" s="2">
        <f t="shared" si="1"/>
        <v>2.0000000000000426</v>
      </c>
      <c r="H112" s="16"/>
    </row>
    <row r="113" spans="1:8">
      <c r="A113" s="3">
        <v>43186</v>
      </c>
      <c r="B113" s="422">
        <v>15056</v>
      </c>
      <c r="C113" s="422" t="s">
        <v>11</v>
      </c>
      <c r="D113" t="s">
        <v>15</v>
      </c>
      <c r="F113" s="2">
        <v>2</v>
      </c>
      <c r="G113" s="2">
        <f t="shared" si="1"/>
        <v>4.2632564145606011E-14</v>
      </c>
      <c r="H113" s="16"/>
    </row>
    <row r="114" spans="1:8">
      <c r="A114" s="3">
        <v>43159</v>
      </c>
      <c r="B114" s="422" t="s">
        <v>10</v>
      </c>
      <c r="C114" s="422" t="s">
        <v>17</v>
      </c>
      <c r="D114" t="s">
        <v>12</v>
      </c>
      <c r="E114" s="2">
        <v>59.1</v>
      </c>
      <c r="G114" s="2">
        <f t="shared" si="1"/>
        <v>59.100000000000044</v>
      </c>
      <c r="H114" s="16"/>
    </row>
    <row r="115" spans="1:8">
      <c r="B115" s="422"/>
      <c r="C115" s="422"/>
      <c r="D115" t="s">
        <v>13</v>
      </c>
      <c r="E115" s="2">
        <v>2</v>
      </c>
      <c r="G115" s="2">
        <f t="shared" si="1"/>
        <v>61.100000000000044</v>
      </c>
      <c r="H115" s="16"/>
    </row>
    <row r="116" spans="1:8">
      <c r="B116" s="422"/>
      <c r="C116" s="422"/>
      <c r="D116" t="s">
        <v>14</v>
      </c>
      <c r="E116" s="2">
        <v>56</v>
      </c>
      <c r="G116" s="2">
        <f t="shared" si="1"/>
        <v>117.10000000000005</v>
      </c>
      <c r="H116" s="16"/>
    </row>
    <row r="117" spans="1:8">
      <c r="B117" s="422"/>
      <c r="C117" s="422"/>
      <c r="D117" t="s">
        <v>15</v>
      </c>
      <c r="E117" s="2">
        <v>5</v>
      </c>
      <c r="G117" s="2">
        <f t="shared" si="1"/>
        <v>122.10000000000005</v>
      </c>
      <c r="H117" s="16"/>
    </row>
    <row r="118" spans="1:8">
      <c r="A118" s="3">
        <v>43099</v>
      </c>
      <c r="B118" s="422">
        <v>14373</v>
      </c>
      <c r="C118" s="422" t="s">
        <v>17</v>
      </c>
      <c r="D118" t="s">
        <v>12</v>
      </c>
      <c r="F118" s="2">
        <v>45.2</v>
      </c>
      <c r="G118" s="2">
        <f t="shared" si="1"/>
        <v>76.900000000000048</v>
      </c>
      <c r="H118" s="16"/>
    </row>
    <row r="119" spans="1:8">
      <c r="A119" s="3">
        <v>43186</v>
      </c>
      <c r="B119" s="422">
        <v>15056</v>
      </c>
      <c r="C119" s="422" t="s">
        <v>17</v>
      </c>
      <c r="D119" t="s">
        <v>12</v>
      </c>
      <c r="F119" s="2">
        <v>13.9</v>
      </c>
      <c r="G119" s="2">
        <f t="shared" si="1"/>
        <v>63.00000000000005</v>
      </c>
      <c r="H119" s="16"/>
    </row>
    <row r="120" spans="1:8">
      <c r="A120" s="3">
        <v>43186</v>
      </c>
      <c r="B120" s="422">
        <v>15056</v>
      </c>
      <c r="C120" s="422" t="s">
        <v>17</v>
      </c>
      <c r="D120" t="s">
        <v>13</v>
      </c>
      <c r="F120" s="2">
        <v>2</v>
      </c>
      <c r="G120" s="2">
        <f t="shared" si="1"/>
        <v>61.00000000000005</v>
      </c>
      <c r="H120" s="16"/>
    </row>
    <row r="121" spans="1:8">
      <c r="A121" s="3">
        <v>43186</v>
      </c>
      <c r="B121" s="422">
        <v>15056</v>
      </c>
      <c r="C121" s="422" t="s">
        <v>17</v>
      </c>
      <c r="D121" t="s">
        <v>14</v>
      </c>
      <c r="F121" s="2">
        <v>56</v>
      </c>
      <c r="G121" s="2">
        <f t="shared" si="1"/>
        <v>5.0000000000000497</v>
      </c>
      <c r="H121" s="16"/>
    </row>
    <row r="122" spans="1:8">
      <c r="A122" s="3">
        <v>43186</v>
      </c>
      <c r="B122" s="422">
        <v>15056</v>
      </c>
      <c r="C122" s="422" t="s">
        <v>17</v>
      </c>
      <c r="D122" t="s">
        <v>15</v>
      </c>
      <c r="F122" s="2">
        <v>5</v>
      </c>
      <c r="G122" s="2">
        <f t="shared" si="1"/>
        <v>4.9737991503207013E-14</v>
      </c>
      <c r="H122" s="16"/>
    </row>
    <row r="123" spans="1:8">
      <c r="A123" s="3">
        <v>43189</v>
      </c>
      <c r="B123" s="422" t="s">
        <v>10</v>
      </c>
      <c r="C123" s="422" t="s">
        <v>18</v>
      </c>
      <c r="D123" t="s">
        <v>12</v>
      </c>
      <c r="E123" s="2">
        <v>57.3</v>
      </c>
      <c r="G123" s="2">
        <f t="shared" si="1"/>
        <v>57.300000000000047</v>
      </c>
      <c r="H123" s="16"/>
    </row>
    <row r="124" spans="1:8">
      <c r="B124" s="422"/>
      <c r="C124" s="422"/>
      <c r="D124" t="s">
        <v>13</v>
      </c>
      <c r="E124" s="2">
        <v>2</v>
      </c>
      <c r="G124" s="2">
        <f t="shared" si="1"/>
        <v>59.300000000000047</v>
      </c>
      <c r="H124" s="16"/>
    </row>
    <row r="125" spans="1:8">
      <c r="B125" s="422"/>
      <c r="C125" s="422"/>
      <c r="D125" t="s">
        <v>14</v>
      </c>
      <c r="E125" s="2">
        <v>60</v>
      </c>
      <c r="G125" s="2">
        <f t="shared" si="1"/>
        <v>119.30000000000004</v>
      </c>
      <c r="H125" s="16"/>
    </row>
    <row r="126" spans="1:8">
      <c r="B126" s="422"/>
      <c r="C126" s="422"/>
      <c r="D126" t="s">
        <v>15</v>
      </c>
      <c r="E126" s="2">
        <v>5</v>
      </c>
      <c r="G126" s="2">
        <f t="shared" si="1"/>
        <v>124.30000000000004</v>
      </c>
      <c r="H126" s="16"/>
    </row>
    <row r="127" spans="1:8">
      <c r="A127" s="3">
        <v>43216</v>
      </c>
      <c r="B127" s="422">
        <v>15258</v>
      </c>
      <c r="C127" s="422" t="s">
        <v>18</v>
      </c>
      <c r="D127" t="s">
        <v>12</v>
      </c>
      <c r="F127" s="2">
        <v>57.3</v>
      </c>
      <c r="G127" s="2">
        <f t="shared" si="1"/>
        <v>67.000000000000043</v>
      </c>
      <c r="H127" s="16"/>
    </row>
    <row r="128" spans="1:8">
      <c r="A128" s="3">
        <v>43216</v>
      </c>
      <c r="B128" s="422">
        <v>15258</v>
      </c>
      <c r="C128" s="422" t="s">
        <v>18</v>
      </c>
      <c r="D128" t="s">
        <v>13</v>
      </c>
      <c r="F128" s="2">
        <v>2</v>
      </c>
      <c r="G128" s="2">
        <f t="shared" si="1"/>
        <v>65.000000000000043</v>
      </c>
      <c r="H128" s="16"/>
    </row>
    <row r="129" spans="1:8">
      <c r="A129" s="3">
        <v>43216</v>
      </c>
      <c r="B129" s="422">
        <v>15258</v>
      </c>
      <c r="C129" s="422" t="s">
        <v>18</v>
      </c>
      <c r="D129" t="s">
        <v>14</v>
      </c>
      <c r="F129" s="2">
        <v>60</v>
      </c>
      <c r="G129" s="2">
        <f t="shared" si="1"/>
        <v>5.0000000000000426</v>
      </c>
      <c r="H129" s="16"/>
    </row>
    <row r="130" spans="1:8">
      <c r="A130" s="3">
        <v>43216</v>
      </c>
      <c r="B130" s="422">
        <v>15258</v>
      </c>
      <c r="C130" s="422" t="s">
        <v>18</v>
      </c>
      <c r="D130" t="s">
        <v>15</v>
      </c>
      <c r="F130" s="2">
        <v>5</v>
      </c>
      <c r="G130" s="2">
        <f t="shared" si="1"/>
        <v>4.2632564145606011E-14</v>
      </c>
      <c r="H130" s="16"/>
    </row>
    <row r="131" spans="1:8">
      <c r="A131" s="3">
        <v>43220</v>
      </c>
      <c r="B131" s="422" t="s">
        <v>10</v>
      </c>
      <c r="C131" s="422" t="s">
        <v>19</v>
      </c>
      <c r="D131" t="s">
        <v>12</v>
      </c>
      <c r="E131" s="2">
        <v>59</v>
      </c>
      <c r="G131" s="2">
        <f t="shared" si="1"/>
        <v>59.000000000000043</v>
      </c>
      <c r="H131" s="16"/>
    </row>
    <row r="132" spans="1:8">
      <c r="B132" s="422"/>
      <c r="C132" s="422"/>
      <c r="D132" t="s">
        <v>13</v>
      </c>
      <c r="E132" s="2">
        <v>2</v>
      </c>
      <c r="G132" s="2">
        <f t="shared" si="1"/>
        <v>61.000000000000043</v>
      </c>
      <c r="H132" s="16"/>
    </row>
    <row r="133" spans="1:8">
      <c r="B133" s="422"/>
      <c r="C133" s="422"/>
      <c r="D133" t="s">
        <v>14</v>
      </c>
      <c r="E133" s="2">
        <v>60</v>
      </c>
      <c r="G133" s="2">
        <f t="shared" si="1"/>
        <v>121.00000000000004</v>
      </c>
      <c r="H133" s="16"/>
    </row>
    <row r="134" spans="1:8">
      <c r="B134" s="422"/>
      <c r="C134" s="422"/>
      <c r="D134" t="s">
        <v>15</v>
      </c>
      <c r="E134" s="2">
        <v>5</v>
      </c>
      <c r="G134" s="2">
        <f t="shared" si="1"/>
        <v>126.00000000000004</v>
      </c>
      <c r="H134" s="16"/>
    </row>
    <row r="135" spans="1:8">
      <c r="A135" s="3">
        <v>43278</v>
      </c>
      <c r="B135" s="422">
        <v>15611</v>
      </c>
      <c r="C135" s="422" t="s">
        <v>19</v>
      </c>
      <c r="D135" t="s">
        <v>12</v>
      </c>
      <c r="F135" s="2">
        <v>59</v>
      </c>
      <c r="G135" s="2">
        <f t="shared" ref="G135:G198" si="2">+G134+E135-F135</f>
        <v>67.000000000000043</v>
      </c>
      <c r="H135" s="16"/>
    </row>
    <row r="136" spans="1:8">
      <c r="A136" s="3">
        <v>43278</v>
      </c>
      <c r="B136" s="422">
        <v>15611</v>
      </c>
      <c r="C136" s="422" t="s">
        <v>19</v>
      </c>
      <c r="D136" t="s">
        <v>13</v>
      </c>
      <c r="F136" s="2">
        <v>2</v>
      </c>
      <c r="G136" s="2">
        <f t="shared" si="2"/>
        <v>65.000000000000043</v>
      </c>
      <c r="H136" s="16"/>
    </row>
    <row r="137" spans="1:8">
      <c r="A137" s="3">
        <v>43278</v>
      </c>
      <c r="B137" s="422">
        <v>15611</v>
      </c>
      <c r="C137" s="422" t="s">
        <v>19</v>
      </c>
      <c r="D137" t="s">
        <v>14</v>
      </c>
      <c r="F137" s="2">
        <v>60</v>
      </c>
      <c r="G137" s="2">
        <f t="shared" si="2"/>
        <v>5.0000000000000426</v>
      </c>
      <c r="H137" s="16"/>
    </row>
    <row r="138" spans="1:8">
      <c r="A138" s="3">
        <v>43278</v>
      </c>
      <c r="B138" s="422">
        <v>15611</v>
      </c>
      <c r="C138" s="422" t="s">
        <v>19</v>
      </c>
      <c r="D138" t="s">
        <v>15</v>
      </c>
      <c r="F138" s="2">
        <v>5</v>
      </c>
      <c r="G138" s="2">
        <f t="shared" si="2"/>
        <v>4.2632564145606011E-14</v>
      </c>
      <c r="H138" s="16"/>
    </row>
    <row r="139" spans="1:8">
      <c r="A139" s="3">
        <v>43251</v>
      </c>
      <c r="B139" s="422" t="s">
        <v>10</v>
      </c>
      <c r="C139" s="422" t="s">
        <v>20</v>
      </c>
      <c r="D139" t="s">
        <v>12</v>
      </c>
      <c r="E139" s="2">
        <v>59.2</v>
      </c>
      <c r="G139" s="2">
        <f t="shared" si="2"/>
        <v>59.200000000000045</v>
      </c>
      <c r="H139" s="16"/>
    </row>
    <row r="140" spans="1:8">
      <c r="B140" s="422"/>
      <c r="C140" s="422"/>
      <c r="D140" t="s">
        <v>13</v>
      </c>
      <c r="E140" s="2">
        <v>2</v>
      </c>
      <c r="G140" s="2">
        <f t="shared" si="2"/>
        <v>61.200000000000045</v>
      </c>
      <c r="H140" s="16"/>
    </row>
    <row r="141" spans="1:8">
      <c r="B141" s="422"/>
      <c r="C141" s="422"/>
      <c r="D141" t="s">
        <v>14</v>
      </c>
      <c r="E141" s="2">
        <v>60</v>
      </c>
      <c r="G141" s="2">
        <f t="shared" si="2"/>
        <v>121.20000000000005</v>
      </c>
      <c r="H141" s="16"/>
    </row>
    <row r="142" spans="1:8">
      <c r="B142" s="422"/>
      <c r="C142" s="422"/>
      <c r="D142" t="s">
        <v>15</v>
      </c>
      <c r="E142" s="2">
        <v>5</v>
      </c>
      <c r="G142" s="2">
        <f t="shared" si="2"/>
        <v>126.20000000000005</v>
      </c>
      <c r="H142" s="16"/>
    </row>
    <row r="143" spans="1:8">
      <c r="A143" s="3">
        <v>43273</v>
      </c>
      <c r="B143" s="422">
        <v>15561</v>
      </c>
      <c r="C143" s="422" t="s">
        <v>20</v>
      </c>
      <c r="D143" t="s">
        <v>12</v>
      </c>
      <c r="F143" s="2">
        <v>59.2</v>
      </c>
      <c r="G143" s="2">
        <f t="shared" si="2"/>
        <v>67.000000000000043</v>
      </c>
      <c r="H143" s="16"/>
    </row>
    <row r="144" spans="1:8">
      <c r="A144" s="3">
        <v>43273</v>
      </c>
      <c r="B144" s="422">
        <v>15561</v>
      </c>
      <c r="C144" s="422" t="s">
        <v>20</v>
      </c>
      <c r="D144" t="s">
        <v>13</v>
      </c>
      <c r="F144" s="2">
        <v>2</v>
      </c>
      <c r="G144" s="2">
        <f t="shared" si="2"/>
        <v>65.000000000000043</v>
      </c>
      <c r="H144" s="16"/>
    </row>
    <row r="145" spans="1:8">
      <c r="A145" s="3">
        <v>43278</v>
      </c>
      <c r="B145" s="422">
        <v>15611</v>
      </c>
      <c r="C145" s="422" t="s">
        <v>20</v>
      </c>
      <c r="D145" t="s">
        <v>14</v>
      </c>
      <c r="F145" s="2">
        <v>60</v>
      </c>
      <c r="G145" s="2">
        <f t="shared" si="2"/>
        <v>5.0000000000000426</v>
      </c>
      <c r="H145" s="16"/>
    </row>
    <row r="146" spans="1:8">
      <c r="A146" s="3">
        <v>43278</v>
      </c>
      <c r="B146" s="422">
        <v>15611</v>
      </c>
      <c r="C146" s="422" t="s">
        <v>20</v>
      </c>
      <c r="D146" t="s">
        <v>15</v>
      </c>
      <c r="F146" s="2">
        <v>5</v>
      </c>
      <c r="G146" s="2">
        <f t="shared" si="2"/>
        <v>4.2632564145606011E-14</v>
      </c>
      <c r="H146" s="16"/>
    </row>
    <row r="147" spans="1:8">
      <c r="A147" s="3">
        <v>43281</v>
      </c>
      <c r="B147" s="422" t="s">
        <v>10</v>
      </c>
      <c r="C147" s="422" t="s">
        <v>21</v>
      </c>
      <c r="D147" t="s">
        <v>12</v>
      </c>
      <c r="E147" s="2">
        <v>55.3</v>
      </c>
      <c r="G147" s="2">
        <f t="shared" si="2"/>
        <v>55.30000000000004</v>
      </c>
      <c r="H147" s="16"/>
    </row>
    <row r="148" spans="1:8">
      <c r="B148" s="422"/>
      <c r="C148" s="422"/>
      <c r="D148" t="s">
        <v>13</v>
      </c>
      <c r="E148" s="2">
        <v>4</v>
      </c>
      <c r="G148" s="2">
        <f t="shared" si="2"/>
        <v>59.30000000000004</v>
      </c>
      <c r="H148" s="16"/>
    </row>
    <row r="149" spans="1:8">
      <c r="B149" s="422"/>
      <c r="C149" s="422"/>
      <c r="D149" t="s">
        <v>14</v>
      </c>
      <c r="E149" s="2">
        <v>60</v>
      </c>
      <c r="G149" s="2">
        <f t="shared" si="2"/>
        <v>119.30000000000004</v>
      </c>
      <c r="H149" s="16"/>
    </row>
    <row r="150" spans="1:8">
      <c r="B150" s="422"/>
      <c r="C150" s="422"/>
      <c r="D150" t="s">
        <v>15</v>
      </c>
      <c r="E150" s="2">
        <v>5</v>
      </c>
      <c r="G150" s="2">
        <f t="shared" si="2"/>
        <v>124.30000000000004</v>
      </c>
      <c r="H150" s="16"/>
    </row>
    <row r="151" spans="1:8">
      <c r="A151" s="3">
        <v>43305</v>
      </c>
      <c r="B151" s="422">
        <v>15810</v>
      </c>
      <c r="C151" s="422" t="s">
        <v>21</v>
      </c>
      <c r="D151" t="s">
        <v>12</v>
      </c>
      <c r="F151" s="2">
        <v>55.3</v>
      </c>
      <c r="G151" s="2">
        <f t="shared" si="2"/>
        <v>69.000000000000043</v>
      </c>
      <c r="H151" s="16"/>
    </row>
    <row r="152" spans="1:8">
      <c r="A152" s="3">
        <v>43305</v>
      </c>
      <c r="B152" s="422">
        <v>15810</v>
      </c>
      <c r="C152" s="422" t="s">
        <v>21</v>
      </c>
      <c r="D152" t="s">
        <v>13</v>
      </c>
      <c r="F152" s="2">
        <v>4</v>
      </c>
      <c r="G152" s="2">
        <f t="shared" si="2"/>
        <v>65.000000000000043</v>
      </c>
      <c r="H152" s="16"/>
    </row>
    <row r="153" spans="1:8">
      <c r="A153" s="3">
        <v>43318</v>
      </c>
      <c r="B153" s="422">
        <v>15894</v>
      </c>
      <c r="C153" s="422" t="s">
        <v>21</v>
      </c>
      <c r="D153" t="s">
        <v>14</v>
      </c>
      <c r="F153" s="2">
        <v>60</v>
      </c>
      <c r="G153" s="2">
        <f t="shared" si="2"/>
        <v>5.0000000000000426</v>
      </c>
      <c r="H153" s="16"/>
    </row>
    <row r="154" spans="1:8">
      <c r="A154" s="3">
        <v>43318</v>
      </c>
      <c r="B154" s="422">
        <v>15894</v>
      </c>
      <c r="C154" s="422" t="s">
        <v>21</v>
      </c>
      <c r="D154" t="s">
        <v>15</v>
      </c>
      <c r="F154" s="2">
        <v>5</v>
      </c>
      <c r="G154" s="2">
        <f t="shared" si="2"/>
        <v>4.2632564145606011E-14</v>
      </c>
      <c r="H154" s="16"/>
    </row>
    <row r="155" spans="1:8">
      <c r="A155" s="3">
        <v>43312</v>
      </c>
      <c r="B155" s="422" t="s">
        <v>10</v>
      </c>
      <c r="C155" s="422" t="s">
        <v>22</v>
      </c>
      <c r="D155" t="s">
        <v>12</v>
      </c>
      <c r="E155" s="2">
        <v>53.6</v>
      </c>
      <c r="G155" s="2">
        <f t="shared" si="2"/>
        <v>53.600000000000044</v>
      </c>
      <c r="H155" s="16"/>
    </row>
    <row r="156" spans="1:8">
      <c r="B156" s="422"/>
      <c r="C156" s="422"/>
      <c r="D156" t="s">
        <v>13</v>
      </c>
      <c r="E156" s="2">
        <v>4</v>
      </c>
      <c r="G156" s="2">
        <f t="shared" si="2"/>
        <v>57.600000000000044</v>
      </c>
      <c r="H156" s="16"/>
    </row>
    <row r="157" spans="1:8">
      <c r="B157" s="422"/>
      <c r="C157" s="422"/>
      <c r="D157" t="s">
        <v>14</v>
      </c>
      <c r="E157" s="2">
        <v>60</v>
      </c>
      <c r="G157" s="2">
        <f t="shared" si="2"/>
        <v>117.60000000000005</v>
      </c>
      <c r="H157" s="16"/>
    </row>
    <row r="158" spans="1:8">
      <c r="B158" s="422"/>
      <c r="C158" s="422"/>
      <c r="D158" t="s">
        <v>15</v>
      </c>
      <c r="E158" s="2">
        <v>5</v>
      </c>
      <c r="G158" s="2">
        <f t="shared" si="2"/>
        <v>122.60000000000005</v>
      </c>
      <c r="H158" s="16"/>
    </row>
    <row r="159" spans="1:8">
      <c r="A159" s="3">
        <v>43318</v>
      </c>
      <c r="B159" s="422">
        <v>15894</v>
      </c>
      <c r="C159" s="422" t="s">
        <v>22</v>
      </c>
      <c r="D159" t="s">
        <v>14</v>
      </c>
      <c r="F159" s="2">
        <v>60</v>
      </c>
      <c r="G159" s="2">
        <f t="shared" si="2"/>
        <v>62.600000000000051</v>
      </c>
      <c r="H159" s="16"/>
    </row>
    <row r="160" spans="1:8">
      <c r="A160" s="3">
        <v>43318</v>
      </c>
      <c r="B160" s="422">
        <v>15894</v>
      </c>
      <c r="C160" s="422" t="s">
        <v>22</v>
      </c>
      <c r="D160" t="s">
        <v>15</v>
      </c>
      <c r="F160" s="2">
        <v>5</v>
      </c>
      <c r="G160" s="2">
        <f t="shared" si="2"/>
        <v>57.600000000000051</v>
      </c>
      <c r="H160" s="16"/>
    </row>
    <row r="161" spans="1:8">
      <c r="A161" s="3">
        <v>43334</v>
      </c>
      <c r="B161" s="422">
        <v>16045</v>
      </c>
      <c r="C161" s="422" t="s">
        <v>22</v>
      </c>
      <c r="D161" t="s">
        <v>12</v>
      </c>
      <c r="F161" s="2">
        <v>53.6</v>
      </c>
      <c r="G161" s="2">
        <f t="shared" si="2"/>
        <v>4.0000000000000497</v>
      </c>
      <c r="H161" s="16"/>
    </row>
    <row r="162" spans="1:8">
      <c r="A162" s="3">
        <v>43334</v>
      </c>
      <c r="B162" s="422">
        <v>16045</v>
      </c>
      <c r="C162" s="422" t="s">
        <v>22</v>
      </c>
      <c r="D162" t="s">
        <v>13</v>
      </c>
      <c r="F162" s="2">
        <v>4</v>
      </c>
      <c r="G162" s="2">
        <f t="shared" si="2"/>
        <v>4.9737991503207013E-14</v>
      </c>
      <c r="H162" s="16"/>
    </row>
    <row r="163" spans="1:8">
      <c r="A163" s="3">
        <v>43343</v>
      </c>
      <c r="B163" s="422" t="s">
        <v>10</v>
      </c>
      <c r="C163" s="422" t="s">
        <v>23</v>
      </c>
      <c r="D163" t="s">
        <v>12</v>
      </c>
      <c r="E163" s="2">
        <v>53.2</v>
      </c>
      <c r="G163" s="2">
        <f t="shared" si="2"/>
        <v>53.200000000000053</v>
      </c>
      <c r="H163" s="16"/>
    </row>
    <row r="164" spans="1:8">
      <c r="B164" s="422"/>
      <c r="C164" s="422"/>
      <c r="D164" t="s">
        <v>13</v>
      </c>
      <c r="E164" s="2">
        <v>2</v>
      </c>
      <c r="G164" s="2">
        <f t="shared" si="2"/>
        <v>55.200000000000053</v>
      </c>
      <c r="H164" s="16"/>
    </row>
    <row r="165" spans="1:8">
      <c r="B165" s="422"/>
      <c r="C165" s="422"/>
      <c r="D165" t="s">
        <v>14</v>
      </c>
      <c r="E165" s="2">
        <v>60</v>
      </c>
      <c r="G165" s="2">
        <f t="shared" si="2"/>
        <v>115.20000000000005</v>
      </c>
      <c r="H165" s="16"/>
    </row>
    <row r="166" spans="1:8">
      <c r="B166" s="422"/>
      <c r="C166" s="422"/>
      <c r="D166" t="s">
        <v>15</v>
      </c>
      <c r="E166" s="2">
        <v>5</v>
      </c>
      <c r="G166" s="2">
        <f t="shared" si="2"/>
        <v>120.20000000000005</v>
      </c>
      <c r="H166" s="16"/>
    </row>
    <row r="167" spans="1:8">
      <c r="A167" s="3">
        <v>43356</v>
      </c>
      <c r="B167" s="422">
        <v>16130</v>
      </c>
      <c r="C167" s="422" t="s">
        <v>23</v>
      </c>
      <c r="D167" t="s">
        <v>14</v>
      </c>
      <c r="F167" s="2">
        <v>60</v>
      </c>
      <c r="G167" s="2">
        <f t="shared" si="2"/>
        <v>60.200000000000045</v>
      </c>
      <c r="H167" s="16"/>
    </row>
    <row r="168" spans="1:8">
      <c r="A168" s="3">
        <v>43356</v>
      </c>
      <c r="B168" s="422">
        <v>16130</v>
      </c>
      <c r="C168" s="422" t="s">
        <v>23</v>
      </c>
      <c r="D168" t="s">
        <v>15</v>
      </c>
      <c r="F168" s="2">
        <v>5</v>
      </c>
      <c r="G168" s="2">
        <f t="shared" si="2"/>
        <v>55.200000000000045</v>
      </c>
      <c r="H168" s="16"/>
    </row>
    <row r="169" spans="1:8">
      <c r="A169" s="3">
        <v>43367</v>
      </c>
      <c r="B169" s="422">
        <v>16182</v>
      </c>
      <c r="C169" s="422" t="s">
        <v>23</v>
      </c>
      <c r="D169" t="s">
        <v>12</v>
      </c>
      <c r="F169" s="2">
        <v>53.2</v>
      </c>
      <c r="G169" s="2">
        <f t="shared" si="2"/>
        <v>2.0000000000000426</v>
      </c>
      <c r="H169" s="16"/>
    </row>
    <row r="170" spans="1:8">
      <c r="A170" s="3">
        <v>43367</v>
      </c>
      <c r="B170" s="422">
        <v>16182</v>
      </c>
      <c r="C170" s="422" t="s">
        <v>23</v>
      </c>
      <c r="D170" t="s">
        <v>13</v>
      </c>
      <c r="F170" s="2">
        <v>2</v>
      </c>
      <c r="G170" s="2">
        <f t="shared" si="2"/>
        <v>4.2632564145606011E-14</v>
      </c>
      <c r="H170" s="16"/>
    </row>
    <row r="171" spans="1:8">
      <c r="A171" s="31">
        <v>43373</v>
      </c>
      <c r="B171" s="421" t="s">
        <v>10</v>
      </c>
      <c r="C171" s="421" t="s">
        <v>24</v>
      </c>
      <c r="D171" t="s">
        <v>12</v>
      </c>
      <c r="E171" s="2">
        <v>54.6</v>
      </c>
      <c r="G171" s="2">
        <f t="shared" si="2"/>
        <v>54.600000000000044</v>
      </c>
      <c r="H171" s="16"/>
    </row>
    <row r="172" spans="1:8">
      <c r="B172" s="422"/>
      <c r="C172" s="422"/>
      <c r="D172" t="s">
        <v>13</v>
      </c>
      <c r="E172" s="2">
        <v>4</v>
      </c>
      <c r="G172" s="2">
        <f t="shared" si="2"/>
        <v>58.600000000000044</v>
      </c>
      <c r="H172" s="16"/>
    </row>
    <row r="173" spans="1:8">
      <c r="B173" s="422"/>
      <c r="C173" s="422"/>
      <c r="D173" t="s">
        <v>14</v>
      </c>
      <c r="E173" s="2">
        <v>60</v>
      </c>
      <c r="G173" s="2">
        <f t="shared" si="2"/>
        <v>118.60000000000005</v>
      </c>
      <c r="H173" s="16"/>
    </row>
    <row r="174" spans="1:8">
      <c r="B174" s="422"/>
      <c r="C174" s="422"/>
      <c r="D174" t="s">
        <v>15</v>
      </c>
      <c r="E174" s="2">
        <v>5</v>
      </c>
      <c r="G174" s="2">
        <f t="shared" si="2"/>
        <v>123.60000000000005</v>
      </c>
      <c r="H174" s="16"/>
    </row>
    <row r="175" spans="1:8">
      <c r="B175" s="422"/>
      <c r="C175" s="422"/>
      <c r="D175" t="s">
        <v>28</v>
      </c>
      <c r="E175" s="2">
        <v>10</v>
      </c>
      <c r="G175" s="2">
        <f t="shared" si="2"/>
        <v>133.60000000000005</v>
      </c>
      <c r="H175" s="16"/>
    </row>
    <row r="176" spans="1:8">
      <c r="A176" s="3">
        <v>43388</v>
      </c>
      <c r="B176" s="422">
        <v>16306</v>
      </c>
      <c r="C176" s="422" t="s">
        <v>24</v>
      </c>
      <c r="D176" t="s">
        <v>14</v>
      </c>
      <c r="F176" s="2">
        <v>60</v>
      </c>
      <c r="G176" s="2">
        <f t="shared" si="2"/>
        <v>73.600000000000051</v>
      </c>
      <c r="H176" s="16"/>
    </row>
    <row r="177" spans="1:8">
      <c r="A177" s="3">
        <v>43388</v>
      </c>
      <c r="B177" s="422">
        <v>16306</v>
      </c>
      <c r="C177" s="422" t="s">
        <v>24</v>
      </c>
      <c r="D177" t="s">
        <v>15</v>
      </c>
      <c r="F177" s="2">
        <v>5</v>
      </c>
      <c r="G177" s="2">
        <f t="shared" si="2"/>
        <v>68.600000000000051</v>
      </c>
      <c r="H177" s="16"/>
    </row>
    <row r="178" spans="1:8">
      <c r="A178" s="3">
        <v>43395</v>
      </c>
      <c r="B178" s="422">
        <v>16449</v>
      </c>
      <c r="C178" s="422" t="s">
        <v>24</v>
      </c>
      <c r="D178" t="s">
        <v>28</v>
      </c>
      <c r="F178" s="2">
        <v>10</v>
      </c>
      <c r="G178" s="2">
        <f t="shared" si="2"/>
        <v>58.600000000000051</v>
      </c>
      <c r="H178" s="16"/>
    </row>
    <row r="179" spans="1:8">
      <c r="A179" s="3">
        <v>43410</v>
      </c>
      <c r="B179" s="422">
        <v>16531</v>
      </c>
      <c r="C179" s="422" t="s">
        <v>24</v>
      </c>
      <c r="D179" t="s">
        <v>12</v>
      </c>
      <c r="F179" s="2">
        <v>54.6</v>
      </c>
      <c r="G179" s="2">
        <f t="shared" si="2"/>
        <v>4.0000000000000497</v>
      </c>
      <c r="H179" s="16"/>
    </row>
    <row r="180" spans="1:8">
      <c r="A180" s="3">
        <v>43410</v>
      </c>
      <c r="B180" s="422">
        <v>16531</v>
      </c>
      <c r="C180" s="422" t="s">
        <v>24</v>
      </c>
      <c r="D180" t="s">
        <v>13</v>
      </c>
      <c r="F180" s="2">
        <v>4</v>
      </c>
      <c r="G180" s="2">
        <f t="shared" si="2"/>
        <v>4.9737991503207013E-14</v>
      </c>
      <c r="H180" s="16"/>
    </row>
    <row r="181" spans="1:8">
      <c r="A181" s="31">
        <v>43404</v>
      </c>
      <c r="B181" s="421" t="s">
        <v>10</v>
      </c>
      <c r="C181" s="421" t="s">
        <v>25</v>
      </c>
      <c r="D181" t="s">
        <v>12</v>
      </c>
      <c r="E181" s="2">
        <v>54.9</v>
      </c>
      <c r="G181" s="2">
        <f t="shared" si="2"/>
        <v>54.900000000000048</v>
      </c>
      <c r="H181" s="16"/>
    </row>
    <row r="182" spans="1:8">
      <c r="B182" s="422"/>
      <c r="C182" s="422"/>
      <c r="D182" t="s">
        <v>13</v>
      </c>
      <c r="E182" s="2">
        <v>5</v>
      </c>
      <c r="G182" s="2">
        <f t="shared" si="2"/>
        <v>59.900000000000048</v>
      </c>
      <c r="H182" s="16"/>
    </row>
    <row r="183" spans="1:8">
      <c r="B183" s="422"/>
      <c r="C183" s="422"/>
      <c r="D183" t="s">
        <v>14</v>
      </c>
      <c r="E183" s="2">
        <v>60</v>
      </c>
      <c r="G183" s="2">
        <f t="shared" si="2"/>
        <v>119.90000000000005</v>
      </c>
      <c r="H183" s="16"/>
    </row>
    <row r="184" spans="1:8">
      <c r="B184" s="422"/>
      <c r="C184" s="422"/>
      <c r="D184" t="s">
        <v>15</v>
      </c>
      <c r="E184" s="2">
        <v>5</v>
      </c>
      <c r="G184" s="2">
        <f t="shared" si="2"/>
        <v>124.90000000000005</v>
      </c>
      <c r="H184" s="16"/>
    </row>
    <row r="185" spans="1:8">
      <c r="A185" s="3">
        <v>43433</v>
      </c>
      <c r="B185" s="422">
        <v>16656</v>
      </c>
      <c r="C185" s="422" t="s">
        <v>25</v>
      </c>
      <c r="D185" t="s">
        <v>12</v>
      </c>
      <c r="F185" s="2">
        <v>54.9</v>
      </c>
      <c r="G185" s="2">
        <f t="shared" si="2"/>
        <v>70.000000000000057</v>
      </c>
      <c r="H185" s="16"/>
    </row>
    <row r="186" spans="1:8">
      <c r="A186" s="3">
        <v>43433</v>
      </c>
      <c r="B186" s="422">
        <v>16656</v>
      </c>
      <c r="C186" s="422" t="s">
        <v>25</v>
      </c>
      <c r="D186" t="s">
        <v>13</v>
      </c>
      <c r="F186" s="2">
        <v>5</v>
      </c>
      <c r="G186" s="2">
        <f t="shared" si="2"/>
        <v>65.000000000000057</v>
      </c>
      <c r="H186" s="16"/>
    </row>
    <row r="187" spans="1:8">
      <c r="A187" s="3">
        <v>43474</v>
      </c>
      <c r="B187" s="422">
        <v>16917</v>
      </c>
      <c r="C187" s="422" t="s">
        <v>25</v>
      </c>
      <c r="D187" t="s">
        <v>14</v>
      </c>
      <c r="F187" s="2">
        <v>60</v>
      </c>
      <c r="G187" s="2">
        <f t="shared" si="2"/>
        <v>5.0000000000000568</v>
      </c>
      <c r="H187" s="16"/>
    </row>
    <row r="188" spans="1:8">
      <c r="A188" s="3">
        <v>43474</v>
      </c>
      <c r="B188" s="422">
        <v>16917</v>
      </c>
      <c r="C188" s="422" t="s">
        <v>25</v>
      </c>
      <c r="D188" t="s">
        <v>15</v>
      </c>
      <c r="F188" s="2">
        <v>5</v>
      </c>
      <c r="G188" s="2">
        <f t="shared" si="2"/>
        <v>5.6843418860808015E-14</v>
      </c>
      <c r="H188" s="16"/>
    </row>
    <row r="189" spans="1:8">
      <c r="A189" s="31">
        <v>43434</v>
      </c>
      <c r="B189" s="421" t="s">
        <v>10</v>
      </c>
      <c r="C189" s="421" t="s">
        <v>26</v>
      </c>
      <c r="D189" t="s">
        <v>12</v>
      </c>
      <c r="E189" s="2">
        <v>56.4</v>
      </c>
      <c r="G189" s="2">
        <f t="shared" si="2"/>
        <v>56.400000000000055</v>
      </c>
      <c r="H189" s="16"/>
    </row>
    <row r="190" spans="1:8">
      <c r="B190" s="422"/>
      <c r="C190" s="422"/>
      <c r="D190" t="s">
        <v>13</v>
      </c>
      <c r="E190" s="2">
        <v>5</v>
      </c>
      <c r="G190" s="2">
        <f t="shared" si="2"/>
        <v>61.400000000000055</v>
      </c>
      <c r="H190" s="16"/>
    </row>
    <row r="191" spans="1:8">
      <c r="B191" s="422"/>
      <c r="C191" s="422"/>
      <c r="D191" t="s">
        <v>14</v>
      </c>
      <c r="E191" s="2">
        <v>60</v>
      </c>
      <c r="G191" s="2">
        <f t="shared" si="2"/>
        <v>121.40000000000006</v>
      </c>
      <c r="H191" s="16"/>
    </row>
    <row r="192" spans="1:8">
      <c r="B192" s="422"/>
      <c r="C192" s="422"/>
      <c r="D192" t="s">
        <v>15</v>
      </c>
      <c r="E192" s="2">
        <v>5</v>
      </c>
      <c r="G192" s="2">
        <f t="shared" si="2"/>
        <v>126.40000000000006</v>
      </c>
      <c r="H192" s="16"/>
    </row>
    <row r="193" spans="1:8">
      <c r="A193" s="3">
        <v>43474</v>
      </c>
      <c r="B193" s="422">
        <v>16911</v>
      </c>
      <c r="C193" s="422" t="s">
        <v>26</v>
      </c>
      <c r="D193" t="s">
        <v>12</v>
      </c>
      <c r="F193" s="2">
        <v>56.4</v>
      </c>
      <c r="G193" s="2">
        <f t="shared" si="2"/>
        <v>70.000000000000057</v>
      </c>
      <c r="H193" s="16"/>
    </row>
    <row r="194" spans="1:8">
      <c r="A194" s="3">
        <v>43474</v>
      </c>
      <c r="B194" s="422">
        <v>16911</v>
      </c>
      <c r="C194" s="422" t="s">
        <v>26</v>
      </c>
      <c r="D194" t="s">
        <v>13</v>
      </c>
      <c r="F194" s="2">
        <v>5</v>
      </c>
      <c r="G194" s="2">
        <f t="shared" si="2"/>
        <v>65.000000000000057</v>
      </c>
      <c r="H194" s="16"/>
    </row>
    <row r="195" spans="1:8">
      <c r="A195" s="3">
        <v>43474</v>
      </c>
      <c r="B195" s="422">
        <v>16917</v>
      </c>
      <c r="C195" s="422" t="s">
        <v>26</v>
      </c>
      <c r="D195" t="s">
        <v>14</v>
      </c>
      <c r="F195" s="2">
        <v>60</v>
      </c>
      <c r="G195" s="2">
        <f t="shared" si="2"/>
        <v>5.0000000000000568</v>
      </c>
      <c r="H195" s="16"/>
    </row>
    <row r="196" spans="1:8">
      <c r="A196" s="3">
        <v>43474</v>
      </c>
      <c r="B196" s="422">
        <v>16917</v>
      </c>
      <c r="C196" s="422" t="s">
        <v>26</v>
      </c>
      <c r="D196" t="s">
        <v>15</v>
      </c>
      <c r="F196" s="2">
        <v>5</v>
      </c>
      <c r="G196" s="2">
        <f t="shared" si="2"/>
        <v>5.6843418860808015E-14</v>
      </c>
      <c r="H196" s="16"/>
    </row>
    <row r="197" spans="1:8">
      <c r="A197" s="31">
        <v>43465</v>
      </c>
      <c r="B197" s="421" t="s">
        <v>10</v>
      </c>
      <c r="C197" s="421" t="s">
        <v>27</v>
      </c>
      <c r="D197" t="s">
        <v>12</v>
      </c>
      <c r="E197" s="2">
        <v>60.3</v>
      </c>
      <c r="G197" s="2">
        <f t="shared" si="2"/>
        <v>60.300000000000054</v>
      </c>
      <c r="H197" s="16"/>
    </row>
    <row r="198" spans="1:8">
      <c r="B198" s="422"/>
      <c r="C198" s="422"/>
      <c r="D198" t="s">
        <v>13</v>
      </c>
      <c r="E198" s="2">
        <v>5</v>
      </c>
      <c r="G198" s="2">
        <f t="shared" si="2"/>
        <v>65.300000000000054</v>
      </c>
      <c r="H198" s="16"/>
    </row>
    <row r="199" spans="1:8">
      <c r="B199" s="422"/>
      <c r="C199" s="422"/>
      <c r="D199" t="s">
        <v>14</v>
      </c>
      <c r="E199" s="2">
        <v>60</v>
      </c>
      <c r="G199" s="2">
        <f t="shared" ref="G199:G264" si="3">+G198+E199-F199</f>
        <v>125.30000000000005</v>
      </c>
      <c r="H199" s="16"/>
    </row>
    <row r="200" spans="1:8">
      <c r="B200" s="422"/>
      <c r="C200" s="422"/>
      <c r="D200" t="s">
        <v>15</v>
      </c>
      <c r="E200" s="2">
        <v>5</v>
      </c>
      <c r="G200" s="2">
        <f t="shared" si="3"/>
        <v>130.30000000000007</v>
      </c>
      <c r="H200" s="16"/>
    </row>
    <row r="201" spans="1:8">
      <c r="A201" s="3">
        <v>43474</v>
      </c>
      <c r="B201" s="422">
        <v>16917</v>
      </c>
      <c r="C201" s="422" t="s">
        <v>27</v>
      </c>
      <c r="D201" t="s">
        <v>14</v>
      </c>
      <c r="F201" s="2">
        <v>60</v>
      </c>
      <c r="G201" s="2">
        <f t="shared" si="3"/>
        <v>70.300000000000068</v>
      </c>
      <c r="H201" s="16"/>
    </row>
    <row r="202" spans="1:8">
      <c r="A202" s="3">
        <v>43474</v>
      </c>
      <c r="B202" s="422">
        <v>16917</v>
      </c>
      <c r="C202" s="422" t="s">
        <v>27</v>
      </c>
      <c r="D202" t="s">
        <v>15</v>
      </c>
      <c r="F202" s="2">
        <v>5</v>
      </c>
      <c r="G202" s="2">
        <f t="shared" si="3"/>
        <v>65.300000000000068</v>
      </c>
      <c r="H202" s="16"/>
    </row>
    <row r="203" spans="1:8">
      <c r="A203" s="3">
        <v>43496</v>
      </c>
      <c r="B203" s="422">
        <v>17067</v>
      </c>
      <c r="C203" s="422" t="s">
        <v>27</v>
      </c>
      <c r="D203" t="s">
        <v>12</v>
      </c>
      <c r="F203" s="2">
        <v>60.3</v>
      </c>
      <c r="G203" s="2">
        <f t="shared" si="3"/>
        <v>5.0000000000000711</v>
      </c>
      <c r="H203" s="16"/>
    </row>
    <row r="204" spans="1:8">
      <c r="A204" s="3">
        <v>43496</v>
      </c>
      <c r="B204" s="422">
        <v>17067</v>
      </c>
      <c r="C204" s="422" t="s">
        <v>27</v>
      </c>
      <c r="D204" t="s">
        <v>13</v>
      </c>
      <c r="F204" s="2">
        <v>5</v>
      </c>
      <c r="G204" s="2">
        <f t="shared" si="3"/>
        <v>7.1054273576010019E-14</v>
      </c>
      <c r="H204" s="16"/>
    </row>
    <row r="205" spans="1:8">
      <c r="A205" s="31">
        <v>43496</v>
      </c>
      <c r="B205" s="421" t="s">
        <v>10</v>
      </c>
      <c r="C205" s="421" t="s">
        <v>11</v>
      </c>
      <c r="D205" t="s">
        <v>12</v>
      </c>
      <c r="E205" s="2">
        <v>69</v>
      </c>
      <c r="G205" s="2">
        <f t="shared" si="3"/>
        <v>69.000000000000071</v>
      </c>
      <c r="H205" s="16"/>
    </row>
    <row r="206" spans="1:8">
      <c r="B206" s="422"/>
      <c r="C206" s="422"/>
      <c r="D206" t="s">
        <v>13</v>
      </c>
      <c r="E206" s="2">
        <v>5</v>
      </c>
      <c r="G206" s="2">
        <f t="shared" si="3"/>
        <v>74.000000000000071</v>
      </c>
      <c r="H206" s="16"/>
    </row>
    <row r="207" spans="1:8">
      <c r="B207" s="422"/>
      <c r="C207" s="422"/>
      <c r="D207" t="s">
        <v>14</v>
      </c>
      <c r="E207" s="2">
        <v>60</v>
      </c>
      <c r="G207" s="2">
        <f t="shared" si="3"/>
        <v>134.00000000000006</v>
      </c>
      <c r="H207" s="16"/>
    </row>
    <row r="208" spans="1:8">
      <c r="B208" s="422"/>
      <c r="C208" s="422"/>
      <c r="D208" t="s">
        <v>15</v>
      </c>
      <c r="E208" s="2">
        <v>5</v>
      </c>
      <c r="G208" s="2">
        <f t="shared" si="3"/>
        <v>139.00000000000006</v>
      </c>
      <c r="H208" s="16"/>
    </row>
    <row r="209" spans="1:8">
      <c r="A209" s="3">
        <v>43523</v>
      </c>
      <c r="B209" s="422">
        <v>17231</v>
      </c>
      <c r="C209" s="422" t="s">
        <v>11</v>
      </c>
      <c r="D209" t="s">
        <v>12</v>
      </c>
      <c r="F209" s="2">
        <v>69</v>
      </c>
      <c r="G209" s="2">
        <f t="shared" si="3"/>
        <v>70.000000000000057</v>
      </c>
      <c r="H209" s="16"/>
    </row>
    <row r="210" spans="1:8">
      <c r="A210" s="3">
        <v>43523</v>
      </c>
      <c r="B210" s="422">
        <v>17231</v>
      </c>
      <c r="C210" s="422" t="s">
        <v>11</v>
      </c>
      <c r="D210" t="s">
        <v>13</v>
      </c>
      <c r="F210" s="2">
        <v>5</v>
      </c>
      <c r="G210" s="2">
        <f t="shared" si="3"/>
        <v>65.000000000000057</v>
      </c>
      <c r="H210" s="16"/>
    </row>
    <row r="211" spans="1:8">
      <c r="A211" s="3">
        <v>43523</v>
      </c>
      <c r="B211" s="422">
        <v>17232</v>
      </c>
      <c r="C211" s="422" t="s">
        <v>11</v>
      </c>
      <c r="D211" t="s">
        <v>14</v>
      </c>
      <c r="F211" s="2">
        <v>60</v>
      </c>
      <c r="G211" s="2">
        <f t="shared" si="3"/>
        <v>5.0000000000000568</v>
      </c>
      <c r="H211" s="16"/>
    </row>
    <row r="212" spans="1:8">
      <c r="A212" s="3">
        <v>43523</v>
      </c>
      <c r="B212" s="422">
        <v>17232</v>
      </c>
      <c r="C212" s="422" t="s">
        <v>11</v>
      </c>
      <c r="D212" t="s">
        <v>15</v>
      </c>
      <c r="F212" s="2">
        <v>5</v>
      </c>
      <c r="G212" s="2">
        <f t="shared" si="3"/>
        <v>5.6843418860808015E-14</v>
      </c>
      <c r="H212" s="16"/>
    </row>
    <row r="213" spans="1:8">
      <c r="A213" s="31">
        <v>43524</v>
      </c>
      <c r="B213" s="421" t="s">
        <v>10</v>
      </c>
      <c r="C213" s="421" t="s">
        <v>17</v>
      </c>
      <c r="D213" t="s">
        <v>12</v>
      </c>
      <c r="E213" s="2">
        <v>72.8</v>
      </c>
      <c r="G213" s="2">
        <f t="shared" si="3"/>
        <v>72.800000000000054</v>
      </c>
      <c r="H213" s="16"/>
    </row>
    <row r="214" spans="1:8">
      <c r="B214" s="422"/>
      <c r="C214" s="422"/>
      <c r="D214" t="s">
        <v>13</v>
      </c>
      <c r="E214" s="2">
        <v>6.1</v>
      </c>
      <c r="G214" s="2">
        <f t="shared" si="3"/>
        <v>78.900000000000048</v>
      </c>
      <c r="H214" s="16"/>
    </row>
    <row r="215" spans="1:8">
      <c r="B215" s="422"/>
      <c r="C215" s="422"/>
      <c r="D215" t="s">
        <v>14</v>
      </c>
      <c r="E215" s="2">
        <v>56</v>
      </c>
      <c r="G215" s="2">
        <f t="shared" si="3"/>
        <v>134.90000000000003</v>
      </c>
      <c r="H215" s="16"/>
    </row>
    <row r="216" spans="1:8">
      <c r="B216" s="422"/>
      <c r="C216" s="422"/>
      <c r="D216" t="s">
        <v>15</v>
      </c>
      <c r="E216" s="2">
        <v>5</v>
      </c>
      <c r="G216" s="2">
        <f t="shared" si="3"/>
        <v>139.90000000000003</v>
      </c>
      <c r="H216" s="16"/>
    </row>
    <row r="217" spans="1:8">
      <c r="A217" s="3">
        <v>43523</v>
      </c>
      <c r="B217" s="422">
        <v>17232</v>
      </c>
      <c r="C217" s="422" t="s">
        <v>17</v>
      </c>
      <c r="D217" t="s">
        <v>14</v>
      </c>
      <c r="F217" s="2">
        <v>56</v>
      </c>
      <c r="G217" s="2">
        <f t="shared" si="3"/>
        <v>83.900000000000034</v>
      </c>
      <c r="H217" s="16"/>
    </row>
    <row r="218" spans="1:8">
      <c r="A218" s="3">
        <v>43523</v>
      </c>
      <c r="B218" s="422">
        <v>17232</v>
      </c>
      <c r="C218" s="422" t="s">
        <v>17</v>
      </c>
      <c r="D218" t="s">
        <v>15</v>
      </c>
      <c r="F218" s="2">
        <v>5</v>
      </c>
      <c r="G218" s="2">
        <f t="shared" si="3"/>
        <v>78.900000000000034</v>
      </c>
      <c r="H218" s="16"/>
    </row>
    <row r="219" spans="1:8">
      <c r="A219" s="3">
        <v>43551</v>
      </c>
      <c r="B219" s="422">
        <v>17514</v>
      </c>
      <c r="C219" s="422" t="s">
        <v>17</v>
      </c>
      <c r="D219" t="s">
        <v>12</v>
      </c>
      <c r="F219" s="2">
        <v>72.8</v>
      </c>
      <c r="G219" s="2">
        <f t="shared" si="3"/>
        <v>6.1000000000000369</v>
      </c>
      <c r="H219" s="16"/>
    </row>
    <row r="220" spans="1:8">
      <c r="A220" s="3">
        <v>43585</v>
      </c>
      <c r="B220" s="422">
        <v>17714</v>
      </c>
      <c r="C220" s="422" t="s">
        <v>17</v>
      </c>
      <c r="D220" t="s">
        <v>13</v>
      </c>
      <c r="F220" s="2">
        <v>6.1</v>
      </c>
      <c r="G220" s="2">
        <f t="shared" si="3"/>
        <v>3.730349362740526E-14</v>
      </c>
      <c r="H220" s="16"/>
    </row>
    <row r="221" spans="1:8">
      <c r="A221" s="31">
        <v>43555</v>
      </c>
      <c r="B221" s="421" t="s">
        <v>10</v>
      </c>
      <c r="C221" s="421" t="s">
        <v>18</v>
      </c>
      <c r="D221" t="s">
        <v>12</v>
      </c>
      <c r="E221" s="2">
        <v>67.599999999999994</v>
      </c>
      <c r="G221" s="2">
        <f t="shared" si="3"/>
        <v>67.600000000000037</v>
      </c>
      <c r="H221" s="16"/>
    </row>
    <row r="222" spans="1:8">
      <c r="B222" s="422"/>
      <c r="C222" s="422"/>
      <c r="D222" t="s">
        <v>13</v>
      </c>
      <c r="E222" s="2">
        <v>4.9000000000000004</v>
      </c>
      <c r="G222" s="2">
        <f t="shared" si="3"/>
        <v>72.500000000000043</v>
      </c>
      <c r="H222" s="16"/>
    </row>
    <row r="223" spans="1:8">
      <c r="B223" s="422"/>
      <c r="C223" s="422"/>
      <c r="D223" t="s">
        <v>14</v>
      </c>
      <c r="E223" s="2">
        <v>60</v>
      </c>
      <c r="G223" s="2">
        <f t="shared" si="3"/>
        <v>132.50000000000006</v>
      </c>
      <c r="H223" s="16"/>
    </row>
    <row r="224" spans="1:8">
      <c r="B224" s="422"/>
      <c r="C224" s="422"/>
      <c r="D224" t="s">
        <v>15</v>
      </c>
      <c r="E224" s="2">
        <v>5</v>
      </c>
      <c r="G224" s="2">
        <f t="shared" si="3"/>
        <v>137.50000000000006</v>
      </c>
      <c r="H224" s="16"/>
    </row>
    <row r="225" spans="1:8">
      <c r="A225" s="3">
        <v>43585</v>
      </c>
      <c r="B225" s="422">
        <v>17714</v>
      </c>
      <c r="C225" s="422" t="s">
        <v>18</v>
      </c>
      <c r="D225" t="s">
        <v>14</v>
      </c>
      <c r="F225" s="2">
        <v>60</v>
      </c>
      <c r="G225" s="2">
        <f t="shared" si="3"/>
        <v>77.500000000000057</v>
      </c>
      <c r="H225" s="16"/>
    </row>
    <row r="226" spans="1:8">
      <c r="A226" s="3">
        <v>43585</v>
      </c>
      <c r="B226" s="422">
        <v>17714</v>
      </c>
      <c r="C226" s="422" t="s">
        <v>18</v>
      </c>
      <c r="D226" t="s">
        <v>15</v>
      </c>
      <c r="F226" s="2">
        <v>5</v>
      </c>
      <c r="G226" s="2">
        <f t="shared" si="3"/>
        <v>72.500000000000057</v>
      </c>
      <c r="H226" s="16"/>
    </row>
    <row r="227" spans="1:8">
      <c r="A227" s="3">
        <v>43608</v>
      </c>
      <c r="B227" s="422">
        <v>17948</v>
      </c>
      <c r="C227" s="422" t="s">
        <v>18</v>
      </c>
      <c r="D227" t="s">
        <v>12</v>
      </c>
      <c r="F227" s="2">
        <v>67.599999999999994</v>
      </c>
      <c r="G227" s="2">
        <f t="shared" si="3"/>
        <v>4.9000000000000625</v>
      </c>
      <c r="H227" s="16"/>
    </row>
    <row r="228" spans="1:8">
      <c r="A228" s="3">
        <v>43608</v>
      </c>
      <c r="B228" s="422">
        <v>17948</v>
      </c>
      <c r="C228" s="422" t="s">
        <v>18</v>
      </c>
      <c r="D228" t="s">
        <v>13</v>
      </c>
      <c r="F228" s="2">
        <v>4.9000000000000004</v>
      </c>
      <c r="G228" s="2">
        <f t="shared" si="3"/>
        <v>6.2172489379008766E-14</v>
      </c>
      <c r="H228" s="16"/>
    </row>
    <row r="229" spans="1:8">
      <c r="A229" s="31">
        <v>43585</v>
      </c>
      <c r="B229" s="421" t="s">
        <v>10</v>
      </c>
      <c r="C229" s="421" t="s">
        <v>19</v>
      </c>
      <c r="D229" t="s">
        <v>12</v>
      </c>
      <c r="E229" s="2">
        <v>68.400000000000006</v>
      </c>
      <c r="G229" s="2">
        <f t="shared" si="3"/>
        <v>68.400000000000063</v>
      </c>
      <c r="H229" s="16"/>
    </row>
    <row r="230" spans="1:8">
      <c r="B230" s="422"/>
      <c r="C230" s="422"/>
      <c r="D230" t="s">
        <v>13</v>
      </c>
      <c r="E230" s="2">
        <v>4.5</v>
      </c>
      <c r="G230" s="2">
        <f t="shared" si="3"/>
        <v>72.900000000000063</v>
      </c>
      <c r="H230" s="16"/>
    </row>
    <row r="231" spans="1:8">
      <c r="B231" s="422"/>
      <c r="C231" s="422"/>
      <c r="D231" t="s">
        <v>14</v>
      </c>
      <c r="E231" s="2">
        <v>60</v>
      </c>
      <c r="G231" s="2">
        <f t="shared" si="3"/>
        <v>132.90000000000006</v>
      </c>
      <c r="H231" s="16"/>
    </row>
    <row r="232" spans="1:8">
      <c r="B232" s="422"/>
      <c r="C232" s="422"/>
      <c r="D232" t="s">
        <v>15</v>
      </c>
      <c r="E232" s="2">
        <v>5</v>
      </c>
      <c r="G232" s="2">
        <f t="shared" si="3"/>
        <v>137.90000000000006</v>
      </c>
      <c r="H232" s="16"/>
    </row>
    <row r="233" spans="1:8">
      <c r="A233" s="3">
        <v>43616</v>
      </c>
      <c r="B233" s="422">
        <v>18000</v>
      </c>
      <c r="C233" s="422" t="s">
        <v>19</v>
      </c>
      <c r="D233" t="s">
        <v>12</v>
      </c>
      <c r="F233" s="2">
        <v>68.400000000000006</v>
      </c>
      <c r="G233" s="2">
        <f t="shared" si="3"/>
        <v>69.500000000000057</v>
      </c>
      <c r="H233" s="16"/>
    </row>
    <row r="234" spans="1:8">
      <c r="A234" s="3">
        <v>43616</v>
      </c>
      <c r="B234" s="422">
        <v>18000</v>
      </c>
      <c r="C234" s="422" t="s">
        <v>19</v>
      </c>
      <c r="D234" t="s">
        <v>13</v>
      </c>
      <c r="F234" s="2">
        <v>4.5</v>
      </c>
      <c r="G234" s="2">
        <f t="shared" si="3"/>
        <v>65.000000000000057</v>
      </c>
      <c r="H234" s="16"/>
    </row>
    <row r="235" spans="1:8">
      <c r="A235" s="3">
        <v>43616</v>
      </c>
      <c r="B235" s="422">
        <v>18000</v>
      </c>
      <c r="C235" s="422" t="s">
        <v>19</v>
      </c>
      <c r="D235" t="s">
        <v>14</v>
      </c>
      <c r="F235" s="2">
        <v>60</v>
      </c>
      <c r="G235" s="2">
        <f t="shared" si="3"/>
        <v>5.0000000000000568</v>
      </c>
      <c r="H235" s="16"/>
    </row>
    <row r="236" spans="1:8">
      <c r="A236" s="3">
        <v>43616</v>
      </c>
      <c r="B236" s="422">
        <v>18000</v>
      </c>
      <c r="C236" s="422" t="s">
        <v>19</v>
      </c>
      <c r="D236" t="s">
        <v>15</v>
      </c>
      <c r="F236" s="2">
        <v>5</v>
      </c>
      <c r="G236" s="2">
        <f t="shared" si="3"/>
        <v>5.6843418860808015E-14</v>
      </c>
      <c r="H236" s="16"/>
    </row>
    <row r="237" spans="1:8">
      <c r="A237" s="31">
        <v>43616</v>
      </c>
      <c r="B237" s="421" t="s">
        <v>10</v>
      </c>
      <c r="C237" s="421" t="s">
        <v>20</v>
      </c>
      <c r="D237" t="s">
        <v>12</v>
      </c>
      <c r="E237" s="2">
        <v>63</v>
      </c>
      <c r="G237" s="2">
        <f t="shared" si="3"/>
        <v>63.000000000000057</v>
      </c>
      <c r="H237" s="16"/>
    </row>
    <row r="238" spans="1:8">
      <c r="B238" s="422"/>
      <c r="C238" s="422"/>
      <c r="D238" t="s">
        <v>13</v>
      </c>
      <c r="E238" s="2">
        <v>5.2</v>
      </c>
      <c r="G238" s="2">
        <f t="shared" si="3"/>
        <v>68.20000000000006</v>
      </c>
      <c r="H238" s="16"/>
    </row>
    <row r="239" spans="1:8">
      <c r="B239" s="422"/>
      <c r="C239" s="422"/>
      <c r="D239" t="s">
        <v>14</v>
      </c>
      <c r="E239" s="2">
        <v>60</v>
      </c>
      <c r="G239" s="2">
        <f t="shared" si="3"/>
        <v>128.20000000000005</v>
      </c>
      <c r="H239" s="16"/>
    </row>
    <row r="240" spans="1:8">
      <c r="B240" s="422"/>
      <c r="C240" s="422"/>
      <c r="D240" t="s">
        <v>15</v>
      </c>
      <c r="E240" s="2">
        <v>5</v>
      </c>
      <c r="G240" s="2">
        <f t="shared" si="3"/>
        <v>133.20000000000005</v>
      </c>
      <c r="H240" s="16"/>
    </row>
    <row r="241" spans="1:8">
      <c r="A241" s="3">
        <v>43616</v>
      </c>
      <c r="B241" s="422">
        <v>18000</v>
      </c>
      <c r="C241" s="422" t="s">
        <v>20</v>
      </c>
      <c r="D241" t="s">
        <v>14</v>
      </c>
      <c r="F241" s="2">
        <v>60</v>
      </c>
      <c r="G241" s="2">
        <f t="shared" si="3"/>
        <v>73.200000000000045</v>
      </c>
      <c r="H241" s="16"/>
    </row>
    <row r="242" spans="1:8">
      <c r="A242" s="3">
        <v>43616</v>
      </c>
      <c r="B242" s="422">
        <v>18000</v>
      </c>
      <c r="C242" s="422" t="s">
        <v>20</v>
      </c>
      <c r="D242" t="s">
        <v>15</v>
      </c>
      <c r="F242" s="2">
        <v>5</v>
      </c>
      <c r="G242" s="2">
        <f t="shared" si="3"/>
        <v>68.200000000000045</v>
      </c>
      <c r="H242" s="16"/>
    </row>
    <row r="243" spans="1:8">
      <c r="A243" s="3">
        <v>43642</v>
      </c>
      <c r="B243" s="422">
        <v>18116</v>
      </c>
      <c r="C243" s="422" t="s">
        <v>20</v>
      </c>
      <c r="D243" t="s">
        <v>12</v>
      </c>
      <c r="F243" s="2">
        <v>63</v>
      </c>
      <c r="G243" s="2">
        <f t="shared" si="3"/>
        <v>5.2000000000000455</v>
      </c>
      <c r="H243" s="16"/>
    </row>
    <row r="244" spans="1:8">
      <c r="A244" s="3">
        <v>43642</v>
      </c>
      <c r="B244" s="422">
        <v>18116</v>
      </c>
      <c r="C244" s="422" t="s">
        <v>20</v>
      </c>
      <c r="D244" t="s">
        <v>13</v>
      </c>
      <c r="F244" s="2">
        <v>5.2</v>
      </c>
      <c r="G244" s="2">
        <f t="shared" si="3"/>
        <v>4.5297099404706387E-14</v>
      </c>
      <c r="H244" s="16"/>
    </row>
    <row r="245" spans="1:8">
      <c r="A245" s="31">
        <v>43646</v>
      </c>
      <c r="B245" s="421" t="s">
        <v>10</v>
      </c>
      <c r="C245" s="421" t="s">
        <v>21</v>
      </c>
      <c r="D245" t="s">
        <v>12</v>
      </c>
      <c r="E245" s="2">
        <v>56.3</v>
      </c>
      <c r="G245" s="2">
        <f t="shared" si="3"/>
        <v>56.30000000000004</v>
      </c>
      <c r="H245" s="16"/>
    </row>
    <row r="246" spans="1:8">
      <c r="B246" s="422"/>
      <c r="C246" s="422"/>
      <c r="D246" t="s">
        <v>13</v>
      </c>
      <c r="E246" s="2">
        <v>4.9000000000000004</v>
      </c>
      <c r="G246" s="2">
        <f t="shared" si="3"/>
        <v>61.200000000000038</v>
      </c>
      <c r="H246" s="16"/>
    </row>
    <row r="247" spans="1:8">
      <c r="B247" s="422"/>
      <c r="C247" s="422"/>
      <c r="D247" t="s">
        <v>14</v>
      </c>
      <c r="E247" s="2">
        <v>60</v>
      </c>
      <c r="G247" s="2">
        <f t="shared" si="3"/>
        <v>121.20000000000005</v>
      </c>
      <c r="H247" s="16"/>
    </row>
    <row r="248" spans="1:8">
      <c r="B248" s="422"/>
      <c r="C248" s="422"/>
      <c r="D248" t="s">
        <v>15</v>
      </c>
      <c r="E248" s="2">
        <v>5</v>
      </c>
      <c r="G248" s="2">
        <f t="shared" si="3"/>
        <v>126.20000000000005</v>
      </c>
      <c r="H248" s="16"/>
    </row>
    <row r="249" spans="1:8">
      <c r="A249" s="3">
        <v>43671</v>
      </c>
      <c r="B249" s="422">
        <v>18325</v>
      </c>
      <c r="C249" s="422" t="s">
        <v>21</v>
      </c>
      <c r="D249" t="s">
        <v>12</v>
      </c>
      <c r="F249" s="2">
        <v>56.3</v>
      </c>
      <c r="G249" s="2">
        <f t="shared" si="3"/>
        <v>69.900000000000048</v>
      </c>
      <c r="H249" s="16"/>
    </row>
    <row r="250" spans="1:8">
      <c r="A250" s="3">
        <v>43671</v>
      </c>
      <c r="B250" s="422">
        <v>18325</v>
      </c>
      <c r="C250" s="422" t="s">
        <v>21</v>
      </c>
      <c r="D250" t="s">
        <v>13</v>
      </c>
      <c r="F250" s="2">
        <v>4.9000000000000004</v>
      </c>
      <c r="G250" s="2">
        <f t="shared" si="3"/>
        <v>65.000000000000043</v>
      </c>
      <c r="H250" s="16"/>
    </row>
    <row r="251" spans="1:8">
      <c r="A251" s="3">
        <v>43682</v>
      </c>
      <c r="B251" s="422">
        <v>18443</v>
      </c>
      <c r="C251" s="422" t="s">
        <v>21</v>
      </c>
      <c r="D251" t="s">
        <v>14</v>
      </c>
      <c r="F251" s="2">
        <v>60</v>
      </c>
      <c r="G251" s="2">
        <f t="shared" si="3"/>
        <v>5.0000000000000426</v>
      </c>
      <c r="H251" s="16"/>
    </row>
    <row r="252" spans="1:8">
      <c r="A252" s="3">
        <v>43682</v>
      </c>
      <c r="B252" s="422">
        <v>18443</v>
      </c>
      <c r="C252" s="422" t="s">
        <v>21</v>
      </c>
      <c r="D252" t="s">
        <v>29</v>
      </c>
      <c r="F252" s="2">
        <v>5</v>
      </c>
      <c r="G252" s="2">
        <f t="shared" si="3"/>
        <v>4.2632564145606011E-14</v>
      </c>
      <c r="H252" s="16"/>
    </row>
    <row r="253" spans="1:8">
      <c r="A253" s="31">
        <v>43677</v>
      </c>
      <c r="B253" s="421" t="s">
        <v>10</v>
      </c>
      <c r="C253" s="421" t="s">
        <v>22</v>
      </c>
      <c r="D253" t="s">
        <v>12</v>
      </c>
      <c r="E253" s="2">
        <v>56.3</v>
      </c>
      <c r="G253" s="2">
        <f t="shared" si="3"/>
        <v>56.30000000000004</v>
      </c>
      <c r="H253" s="16"/>
    </row>
    <row r="254" spans="1:8">
      <c r="B254" s="422"/>
      <c r="C254" s="422"/>
      <c r="D254" t="s">
        <v>13</v>
      </c>
      <c r="E254" s="2">
        <v>4.8</v>
      </c>
      <c r="G254" s="2">
        <f t="shared" si="3"/>
        <v>61.100000000000037</v>
      </c>
      <c r="H254" s="16"/>
    </row>
    <row r="255" spans="1:8">
      <c r="B255" s="422"/>
      <c r="C255" s="422"/>
      <c r="D255" t="s">
        <v>14</v>
      </c>
      <c r="E255" s="2">
        <v>60</v>
      </c>
      <c r="G255" s="2">
        <f t="shared" si="3"/>
        <v>121.10000000000004</v>
      </c>
      <c r="H255" s="16"/>
    </row>
    <row r="256" spans="1:8">
      <c r="B256" s="422"/>
      <c r="C256" s="422"/>
      <c r="D256" t="s">
        <v>15</v>
      </c>
      <c r="E256" s="2">
        <v>5</v>
      </c>
      <c r="G256" s="2">
        <f t="shared" si="3"/>
        <v>126.10000000000004</v>
      </c>
      <c r="H256" s="16"/>
    </row>
    <row r="257" spans="1:8">
      <c r="A257" s="3">
        <v>43682</v>
      </c>
      <c r="B257" s="422">
        <v>18443</v>
      </c>
      <c r="C257" s="422" t="s">
        <v>22</v>
      </c>
      <c r="D257" t="s">
        <v>14</v>
      </c>
      <c r="F257" s="2">
        <v>60</v>
      </c>
      <c r="G257" s="2">
        <f t="shared" si="3"/>
        <v>66.100000000000037</v>
      </c>
      <c r="H257" s="16"/>
    </row>
    <row r="258" spans="1:8">
      <c r="A258" s="3">
        <v>43682</v>
      </c>
      <c r="B258" s="422">
        <v>18443</v>
      </c>
      <c r="C258" s="422" t="s">
        <v>22</v>
      </c>
      <c r="D258" t="s">
        <v>29</v>
      </c>
      <c r="F258" s="2">
        <v>5</v>
      </c>
      <c r="G258" s="2">
        <f t="shared" si="3"/>
        <v>61.100000000000037</v>
      </c>
      <c r="H258" s="16"/>
    </row>
    <row r="259" spans="1:8">
      <c r="A259" s="3">
        <v>43732</v>
      </c>
      <c r="B259" s="422">
        <v>18766</v>
      </c>
      <c r="C259" s="422" t="s">
        <v>22</v>
      </c>
      <c r="D259" t="s">
        <v>12</v>
      </c>
      <c r="F259" s="2">
        <v>56.3</v>
      </c>
      <c r="G259" s="2">
        <f t="shared" si="3"/>
        <v>4.8000000000000398</v>
      </c>
      <c r="H259" s="16"/>
    </row>
    <row r="260" spans="1:8">
      <c r="A260" s="3">
        <v>43732</v>
      </c>
      <c r="B260" s="422">
        <v>18766</v>
      </c>
      <c r="C260" s="422" t="s">
        <v>22</v>
      </c>
      <c r="D260" t="s">
        <v>13</v>
      </c>
      <c r="F260" s="2">
        <v>4.8</v>
      </c>
      <c r="G260" s="2">
        <f t="shared" si="3"/>
        <v>3.9968028886505635E-14</v>
      </c>
      <c r="H260" s="16"/>
    </row>
    <row r="261" spans="1:8">
      <c r="A261" s="31">
        <v>43708</v>
      </c>
      <c r="B261" s="421" t="s">
        <v>10</v>
      </c>
      <c r="C261" s="421" t="s">
        <v>23</v>
      </c>
      <c r="D261" t="s">
        <v>12</v>
      </c>
      <c r="E261" s="2">
        <v>54.8</v>
      </c>
      <c r="G261" s="2">
        <f t="shared" si="3"/>
        <v>54.80000000000004</v>
      </c>
      <c r="H261" s="16"/>
    </row>
    <row r="262" spans="1:8">
      <c r="B262" s="422"/>
      <c r="C262" s="422"/>
      <c r="D262" t="s">
        <v>13</v>
      </c>
      <c r="E262" s="2">
        <v>4.5999999999999996</v>
      </c>
      <c r="G262" s="2">
        <f t="shared" si="3"/>
        <v>59.400000000000041</v>
      </c>
      <c r="H262" s="16"/>
    </row>
    <row r="263" spans="1:8">
      <c r="B263" s="422"/>
      <c r="C263" s="422"/>
      <c r="D263" t="s">
        <v>14</v>
      </c>
      <c r="E263" s="2">
        <v>60</v>
      </c>
      <c r="G263" s="2">
        <f t="shared" si="3"/>
        <v>119.40000000000003</v>
      </c>
      <c r="H263" s="16"/>
    </row>
    <row r="264" spans="1:8">
      <c r="B264" s="422"/>
      <c r="C264" s="422"/>
      <c r="D264" t="s">
        <v>29</v>
      </c>
      <c r="E264" s="2">
        <v>5</v>
      </c>
      <c r="G264" s="2">
        <f t="shared" si="3"/>
        <v>124.40000000000003</v>
      </c>
      <c r="H264" s="16"/>
    </row>
    <row r="265" spans="1:8">
      <c r="B265" s="422"/>
      <c r="C265" s="422"/>
      <c r="D265" t="s">
        <v>30</v>
      </c>
      <c r="E265" s="2">
        <v>10</v>
      </c>
      <c r="G265" s="2">
        <f t="shared" ref="G265:G328" si="4">+G264+E265-F265</f>
        <v>134.40000000000003</v>
      </c>
      <c r="H265" s="16"/>
    </row>
    <row r="266" spans="1:8">
      <c r="A266" s="3">
        <v>43732</v>
      </c>
      <c r="B266" s="422">
        <v>18766</v>
      </c>
      <c r="C266" s="422" t="s">
        <v>23</v>
      </c>
      <c r="D266" t="s">
        <v>12</v>
      </c>
      <c r="F266" s="2">
        <v>54.8</v>
      </c>
      <c r="G266" s="2">
        <f t="shared" si="4"/>
        <v>79.600000000000037</v>
      </c>
      <c r="H266" s="16"/>
    </row>
    <row r="267" spans="1:8">
      <c r="A267" s="3">
        <v>43732</v>
      </c>
      <c r="B267" s="422">
        <v>18766</v>
      </c>
      <c r="C267" s="422" t="s">
        <v>23</v>
      </c>
      <c r="D267" t="s">
        <v>13</v>
      </c>
      <c r="F267" s="2">
        <v>4.5999999999999996</v>
      </c>
      <c r="G267" s="2">
        <f t="shared" si="4"/>
        <v>75.000000000000043</v>
      </c>
      <c r="H267" s="16"/>
    </row>
    <row r="268" spans="1:8">
      <c r="A268" s="3">
        <v>43753</v>
      </c>
      <c r="B268" s="422">
        <v>18879</v>
      </c>
      <c r="C268" s="422" t="s">
        <v>23</v>
      </c>
      <c r="D268" t="s">
        <v>14</v>
      </c>
      <c r="F268" s="2">
        <v>60</v>
      </c>
      <c r="G268" s="2">
        <f t="shared" si="4"/>
        <v>15.000000000000043</v>
      </c>
      <c r="H268" s="16"/>
    </row>
    <row r="269" spans="1:8">
      <c r="A269" s="3">
        <v>43753</v>
      </c>
      <c r="B269" s="422">
        <v>18879</v>
      </c>
      <c r="C269" s="422" t="s">
        <v>23</v>
      </c>
      <c r="D269" t="s">
        <v>29</v>
      </c>
      <c r="F269" s="2">
        <v>5</v>
      </c>
      <c r="G269" s="2">
        <f t="shared" si="4"/>
        <v>10.000000000000043</v>
      </c>
      <c r="H269" s="16"/>
    </row>
    <row r="270" spans="1:8">
      <c r="A270" s="3">
        <v>43767</v>
      </c>
      <c r="B270" s="422">
        <v>19108</v>
      </c>
      <c r="C270" s="422" t="s">
        <v>23</v>
      </c>
      <c r="D270" t="s">
        <v>30</v>
      </c>
      <c r="F270" s="2">
        <v>10</v>
      </c>
      <c r="G270" s="2">
        <f t="shared" si="4"/>
        <v>4.2632564145606011E-14</v>
      </c>
      <c r="H270" s="16"/>
    </row>
    <row r="271" spans="1:8">
      <c r="A271" s="31">
        <v>43738</v>
      </c>
      <c r="B271" s="421" t="s">
        <v>10</v>
      </c>
      <c r="C271" s="421" t="s">
        <v>24</v>
      </c>
      <c r="D271" t="s">
        <v>12</v>
      </c>
      <c r="E271" s="2">
        <v>55</v>
      </c>
      <c r="G271" s="2">
        <f t="shared" si="4"/>
        <v>55.000000000000043</v>
      </c>
      <c r="H271" s="16"/>
    </row>
    <row r="272" spans="1:8">
      <c r="B272" s="422"/>
      <c r="C272" s="422"/>
      <c r="D272" t="s">
        <v>13</v>
      </c>
      <c r="E272" s="2">
        <v>4.7</v>
      </c>
      <c r="G272" s="2">
        <f t="shared" si="4"/>
        <v>59.700000000000045</v>
      </c>
      <c r="H272" s="16"/>
    </row>
    <row r="273" spans="1:8">
      <c r="B273" s="422"/>
      <c r="C273" s="422"/>
      <c r="D273" t="s">
        <v>14</v>
      </c>
      <c r="E273" s="2">
        <v>60</v>
      </c>
      <c r="G273" s="2">
        <f t="shared" si="4"/>
        <v>119.70000000000005</v>
      </c>
      <c r="H273" s="16"/>
    </row>
    <row r="274" spans="1:8">
      <c r="B274" s="422"/>
      <c r="C274" s="422"/>
      <c r="D274" t="s">
        <v>29</v>
      </c>
      <c r="E274" s="2">
        <v>5</v>
      </c>
      <c r="G274" s="2">
        <f t="shared" si="4"/>
        <v>124.70000000000005</v>
      </c>
      <c r="H274" s="16"/>
    </row>
    <row r="275" spans="1:8">
      <c r="A275" s="3">
        <v>43753</v>
      </c>
      <c r="B275" s="422">
        <v>18879</v>
      </c>
      <c r="C275" s="422" t="s">
        <v>24</v>
      </c>
      <c r="D275" t="s">
        <v>14</v>
      </c>
      <c r="F275" s="2">
        <v>60</v>
      </c>
      <c r="G275" s="2">
        <f t="shared" si="4"/>
        <v>64.700000000000045</v>
      </c>
      <c r="H275" s="16"/>
    </row>
    <row r="276" spans="1:8">
      <c r="A276" s="3">
        <v>43753</v>
      </c>
      <c r="B276" s="422">
        <v>18879</v>
      </c>
      <c r="C276" s="422" t="s">
        <v>24</v>
      </c>
      <c r="D276" t="s">
        <v>29</v>
      </c>
      <c r="F276" s="2">
        <v>5</v>
      </c>
      <c r="G276" s="2">
        <f t="shared" si="4"/>
        <v>59.700000000000045</v>
      </c>
      <c r="H276" s="16"/>
    </row>
    <row r="277" spans="1:8">
      <c r="A277" s="3">
        <v>43767</v>
      </c>
      <c r="B277" s="422">
        <v>19108</v>
      </c>
      <c r="C277" s="422" t="s">
        <v>24</v>
      </c>
      <c r="D277" t="s">
        <v>12</v>
      </c>
      <c r="F277" s="2">
        <v>55</v>
      </c>
      <c r="G277" s="2">
        <f t="shared" si="4"/>
        <v>4.7000000000000455</v>
      </c>
      <c r="H277" s="16"/>
    </row>
    <row r="278" spans="1:8">
      <c r="A278" s="3">
        <v>43767</v>
      </c>
      <c r="B278" s="422">
        <v>19108</v>
      </c>
      <c r="C278" s="422" t="s">
        <v>24</v>
      </c>
      <c r="D278" t="s">
        <v>13</v>
      </c>
      <c r="F278" s="2">
        <v>4.7</v>
      </c>
      <c r="G278" s="2">
        <f t="shared" si="4"/>
        <v>4.5297099404706387E-14</v>
      </c>
      <c r="H278" s="16"/>
    </row>
    <row r="279" spans="1:8">
      <c r="A279" s="31">
        <v>43769</v>
      </c>
      <c r="B279" s="421" t="s">
        <v>10</v>
      </c>
      <c r="C279" s="421" t="s">
        <v>25</v>
      </c>
      <c r="D279" t="s">
        <v>12</v>
      </c>
      <c r="E279" s="2">
        <v>55.4</v>
      </c>
      <c r="G279" s="2">
        <f t="shared" si="4"/>
        <v>55.400000000000041</v>
      </c>
      <c r="H279" s="16"/>
    </row>
    <row r="280" spans="1:8">
      <c r="B280" s="422"/>
      <c r="C280" s="422"/>
      <c r="D280" t="s">
        <v>13</v>
      </c>
      <c r="E280" s="2">
        <v>4.5</v>
      </c>
      <c r="G280" s="2">
        <f t="shared" si="4"/>
        <v>59.900000000000041</v>
      </c>
      <c r="H280" s="16"/>
    </row>
    <row r="281" spans="1:8">
      <c r="B281" s="422"/>
      <c r="C281" s="422"/>
      <c r="D281" t="s">
        <v>14</v>
      </c>
      <c r="E281" s="2">
        <v>60</v>
      </c>
      <c r="G281" s="2">
        <f t="shared" si="4"/>
        <v>119.90000000000003</v>
      </c>
      <c r="H281" s="16"/>
    </row>
    <row r="282" spans="1:8">
      <c r="B282" s="422"/>
      <c r="C282" s="422"/>
      <c r="D282" t="s">
        <v>15</v>
      </c>
      <c r="E282" s="2">
        <v>5</v>
      </c>
      <c r="G282" s="2">
        <f t="shared" si="4"/>
        <v>124.90000000000003</v>
      </c>
      <c r="H282" s="16"/>
    </row>
    <row r="283" spans="1:8">
      <c r="A283" s="3">
        <v>43796</v>
      </c>
      <c r="B283" s="422">
        <v>19202</v>
      </c>
      <c r="C283" s="422" t="s">
        <v>25</v>
      </c>
      <c r="D283" t="s">
        <v>12</v>
      </c>
      <c r="F283" s="2">
        <v>55.4</v>
      </c>
      <c r="G283" s="2">
        <f t="shared" si="4"/>
        <v>69.500000000000028</v>
      </c>
      <c r="H283" s="16"/>
    </row>
    <row r="284" spans="1:8">
      <c r="A284" s="3">
        <v>43796</v>
      </c>
      <c r="B284" s="422">
        <v>19202</v>
      </c>
      <c r="C284" s="422" t="s">
        <v>25</v>
      </c>
      <c r="D284" t="s">
        <v>13</v>
      </c>
      <c r="F284" s="2">
        <v>4.5</v>
      </c>
      <c r="G284" s="2">
        <f t="shared" si="4"/>
        <v>65.000000000000028</v>
      </c>
      <c r="H284" s="16"/>
    </row>
    <row r="285" spans="1:8">
      <c r="A285" s="3">
        <v>43844</v>
      </c>
      <c r="B285" s="422">
        <v>19523</v>
      </c>
      <c r="C285" s="422" t="s">
        <v>25</v>
      </c>
      <c r="D285" t="s">
        <v>14</v>
      </c>
      <c r="F285" s="2">
        <v>60</v>
      </c>
      <c r="G285" s="2">
        <f t="shared" si="4"/>
        <v>5.0000000000000284</v>
      </c>
      <c r="H285" s="16"/>
    </row>
    <row r="286" spans="1:8">
      <c r="A286" s="3">
        <v>43844</v>
      </c>
      <c r="B286" s="422">
        <v>19523</v>
      </c>
      <c r="C286" s="422" t="s">
        <v>25</v>
      </c>
      <c r="D286" t="s">
        <v>15</v>
      </c>
      <c r="F286" s="2">
        <v>5</v>
      </c>
      <c r="G286" s="2">
        <f t="shared" si="4"/>
        <v>2.8421709430404007E-14</v>
      </c>
      <c r="H286" s="16"/>
    </row>
    <row r="287" spans="1:8">
      <c r="A287" s="31">
        <v>43799</v>
      </c>
      <c r="B287" s="421" t="s">
        <v>10</v>
      </c>
      <c r="C287" s="421" t="s">
        <v>26</v>
      </c>
      <c r="D287" t="s">
        <v>12</v>
      </c>
      <c r="E287" s="2">
        <v>62</v>
      </c>
      <c r="G287" s="2">
        <f t="shared" si="4"/>
        <v>62.000000000000028</v>
      </c>
      <c r="H287" s="16"/>
    </row>
    <row r="288" spans="1:8">
      <c r="B288" s="422"/>
      <c r="C288" s="422"/>
      <c r="D288" t="s">
        <v>13</v>
      </c>
      <c r="E288" s="2">
        <v>4.7</v>
      </c>
      <c r="G288" s="2">
        <f t="shared" si="4"/>
        <v>66.700000000000031</v>
      </c>
      <c r="H288" s="16"/>
    </row>
    <row r="289" spans="1:8">
      <c r="B289" s="422"/>
      <c r="C289" s="422"/>
      <c r="D289" t="s">
        <v>14</v>
      </c>
      <c r="E289" s="2">
        <v>60</v>
      </c>
      <c r="G289" s="2">
        <f t="shared" si="4"/>
        <v>126.70000000000003</v>
      </c>
      <c r="H289" s="16"/>
    </row>
    <row r="290" spans="1:8">
      <c r="B290" s="422"/>
      <c r="C290" s="422"/>
      <c r="D290" t="s">
        <v>15</v>
      </c>
      <c r="E290" s="2">
        <v>5</v>
      </c>
      <c r="G290" s="2">
        <f t="shared" si="4"/>
        <v>131.70000000000005</v>
      </c>
      <c r="H290" s="16"/>
    </row>
    <row r="291" spans="1:8">
      <c r="A291" s="3">
        <v>43826</v>
      </c>
      <c r="B291" s="422">
        <v>19407</v>
      </c>
      <c r="C291" s="422" t="s">
        <v>26</v>
      </c>
      <c r="D291" t="s">
        <v>12</v>
      </c>
      <c r="F291" s="2">
        <v>62</v>
      </c>
      <c r="G291" s="2">
        <f t="shared" si="4"/>
        <v>69.700000000000045</v>
      </c>
      <c r="H291" s="16"/>
    </row>
    <row r="292" spans="1:8">
      <c r="A292" s="3">
        <v>43826</v>
      </c>
      <c r="B292" s="422">
        <v>19407</v>
      </c>
      <c r="C292" s="422" t="s">
        <v>26</v>
      </c>
      <c r="D292" t="s">
        <v>13</v>
      </c>
      <c r="F292" s="2">
        <v>4.7</v>
      </c>
      <c r="G292" s="2">
        <f t="shared" si="4"/>
        <v>65.000000000000043</v>
      </c>
      <c r="H292" s="16"/>
    </row>
    <row r="293" spans="1:8">
      <c r="A293" s="3">
        <v>43844</v>
      </c>
      <c r="B293" s="422">
        <v>19523</v>
      </c>
      <c r="C293" s="422" t="s">
        <v>26</v>
      </c>
      <c r="D293" t="s">
        <v>14</v>
      </c>
      <c r="F293" s="2">
        <v>60</v>
      </c>
      <c r="G293" s="2">
        <f t="shared" si="4"/>
        <v>5.0000000000000426</v>
      </c>
      <c r="H293" s="16"/>
    </row>
    <row r="294" spans="1:8">
      <c r="A294" s="3">
        <v>43844</v>
      </c>
      <c r="B294" s="422">
        <v>19523</v>
      </c>
      <c r="C294" s="422" t="s">
        <v>26</v>
      </c>
      <c r="D294" t="s">
        <v>15</v>
      </c>
      <c r="F294" s="2">
        <v>5</v>
      </c>
      <c r="G294" s="2">
        <f t="shared" si="4"/>
        <v>4.2632564145606011E-14</v>
      </c>
      <c r="H294" s="16"/>
    </row>
    <row r="295" spans="1:8">
      <c r="A295" s="31">
        <v>43830</v>
      </c>
      <c r="B295" s="421" t="s">
        <v>10</v>
      </c>
      <c r="C295" s="421" t="s">
        <v>27</v>
      </c>
      <c r="D295" t="s">
        <v>12</v>
      </c>
      <c r="E295" s="2">
        <v>64.900000000000006</v>
      </c>
      <c r="G295" s="2">
        <f t="shared" si="4"/>
        <v>64.900000000000048</v>
      </c>
      <c r="H295" s="16"/>
    </row>
    <row r="296" spans="1:8">
      <c r="B296" s="422"/>
      <c r="C296" s="422"/>
      <c r="D296" t="s">
        <v>13</v>
      </c>
      <c r="E296" s="2">
        <v>4.7</v>
      </c>
      <c r="G296" s="2">
        <f t="shared" si="4"/>
        <v>69.600000000000051</v>
      </c>
      <c r="H296" s="16"/>
    </row>
    <row r="297" spans="1:8">
      <c r="B297" s="422"/>
      <c r="C297" s="422"/>
      <c r="D297" t="s">
        <v>14</v>
      </c>
      <c r="E297" s="2">
        <v>60</v>
      </c>
      <c r="G297" s="2">
        <f t="shared" si="4"/>
        <v>129.60000000000005</v>
      </c>
      <c r="H297" s="16"/>
    </row>
    <row r="298" spans="1:8">
      <c r="B298" s="422"/>
      <c r="C298" s="422"/>
      <c r="D298" t="s">
        <v>15</v>
      </c>
      <c r="E298" s="2">
        <v>5</v>
      </c>
      <c r="G298" s="2">
        <f t="shared" si="4"/>
        <v>134.60000000000005</v>
      </c>
      <c r="H298" s="16"/>
    </row>
    <row r="299" spans="1:8">
      <c r="A299" s="3">
        <v>43844</v>
      </c>
      <c r="B299" s="422">
        <v>19523</v>
      </c>
      <c r="C299" s="422" t="s">
        <v>27</v>
      </c>
      <c r="D299" t="s">
        <v>14</v>
      </c>
      <c r="F299" s="2">
        <v>60</v>
      </c>
      <c r="G299" s="2">
        <f t="shared" si="4"/>
        <v>74.600000000000051</v>
      </c>
      <c r="H299" s="16"/>
    </row>
    <row r="300" spans="1:8">
      <c r="A300" s="3">
        <v>43844</v>
      </c>
      <c r="B300" s="422">
        <v>19523</v>
      </c>
      <c r="C300" s="422" t="s">
        <v>27</v>
      </c>
      <c r="D300" t="s">
        <v>15</v>
      </c>
      <c r="F300" s="2">
        <v>5</v>
      </c>
      <c r="G300" s="2">
        <f t="shared" si="4"/>
        <v>69.600000000000051</v>
      </c>
      <c r="H300" s="16"/>
    </row>
    <row r="301" spans="1:8">
      <c r="A301" s="3">
        <v>43853</v>
      </c>
      <c r="B301" s="422">
        <v>19620</v>
      </c>
      <c r="C301" s="422" t="s">
        <v>27</v>
      </c>
      <c r="D301" t="s">
        <v>12</v>
      </c>
      <c r="F301" s="2">
        <v>64.900000000000006</v>
      </c>
      <c r="G301" s="2">
        <f t="shared" si="4"/>
        <v>4.7000000000000455</v>
      </c>
      <c r="H301" s="16"/>
    </row>
    <row r="302" spans="1:8">
      <c r="A302" s="3">
        <v>43853</v>
      </c>
      <c r="B302" s="422">
        <v>19620</v>
      </c>
      <c r="C302" s="422" t="s">
        <v>27</v>
      </c>
      <c r="D302" t="s">
        <v>13</v>
      </c>
      <c r="F302" s="2">
        <v>4.7</v>
      </c>
      <c r="G302" s="2">
        <f t="shared" si="4"/>
        <v>4.5297099404706387E-14</v>
      </c>
      <c r="H302" s="16"/>
    </row>
    <row r="303" spans="1:8">
      <c r="A303" s="31">
        <v>43861</v>
      </c>
      <c r="B303" s="421" t="s">
        <v>10</v>
      </c>
      <c r="C303" s="421" t="s">
        <v>11</v>
      </c>
      <c r="D303" t="s">
        <v>12</v>
      </c>
      <c r="E303" s="2">
        <v>68.5</v>
      </c>
      <c r="G303" s="2">
        <f t="shared" si="4"/>
        <v>68.500000000000043</v>
      </c>
      <c r="H303" s="16"/>
    </row>
    <row r="304" spans="1:8">
      <c r="B304" s="422"/>
      <c r="C304" s="422"/>
      <c r="D304" t="s">
        <v>13</v>
      </c>
      <c r="E304" s="2">
        <v>4.5</v>
      </c>
      <c r="G304" s="2">
        <f t="shared" si="4"/>
        <v>73.000000000000043</v>
      </c>
      <c r="H304" s="16"/>
    </row>
    <row r="305" spans="1:8">
      <c r="B305" s="422"/>
      <c r="C305" s="422"/>
      <c r="D305" t="s">
        <v>14</v>
      </c>
      <c r="E305" s="2">
        <v>60</v>
      </c>
      <c r="G305" s="2">
        <f t="shared" si="4"/>
        <v>133.00000000000006</v>
      </c>
      <c r="H305" s="16"/>
    </row>
    <row r="306" spans="1:8">
      <c r="B306" s="422"/>
      <c r="C306" s="422"/>
      <c r="D306" t="s">
        <v>15</v>
      </c>
      <c r="E306" s="2">
        <v>5</v>
      </c>
      <c r="G306" s="2">
        <f t="shared" si="4"/>
        <v>138.00000000000006</v>
      </c>
      <c r="H306" s="16"/>
    </row>
    <row r="307" spans="1:8">
      <c r="A307" s="3">
        <v>43888</v>
      </c>
      <c r="B307" s="422">
        <v>19842</v>
      </c>
      <c r="C307" s="422" t="s">
        <v>11</v>
      </c>
      <c r="D307" t="s">
        <v>12</v>
      </c>
      <c r="F307" s="2">
        <v>68.5</v>
      </c>
      <c r="G307" s="2">
        <f t="shared" si="4"/>
        <v>69.500000000000057</v>
      </c>
      <c r="H307" s="16"/>
    </row>
    <row r="308" spans="1:8">
      <c r="A308" s="3">
        <v>43888</v>
      </c>
      <c r="B308" s="422">
        <v>19842</v>
      </c>
      <c r="C308" s="422" t="s">
        <v>11</v>
      </c>
      <c r="D308" t="s">
        <v>13</v>
      </c>
      <c r="F308" s="2">
        <v>4.5</v>
      </c>
      <c r="G308" s="2">
        <f t="shared" si="4"/>
        <v>65.000000000000057</v>
      </c>
      <c r="H308" s="16"/>
    </row>
    <row r="309" spans="1:8">
      <c r="A309" s="3">
        <v>43901</v>
      </c>
      <c r="B309" s="422">
        <v>19896</v>
      </c>
      <c r="C309" s="422" t="s">
        <v>11</v>
      </c>
      <c r="D309" t="s">
        <v>14</v>
      </c>
      <c r="F309" s="2">
        <v>60</v>
      </c>
      <c r="G309" s="2">
        <f t="shared" si="4"/>
        <v>5.0000000000000568</v>
      </c>
      <c r="H309" s="16"/>
    </row>
    <row r="310" spans="1:8">
      <c r="A310" s="3">
        <v>43901</v>
      </c>
      <c r="B310" s="422">
        <v>19896</v>
      </c>
      <c r="C310" s="422" t="s">
        <v>11</v>
      </c>
      <c r="D310" t="s">
        <v>15</v>
      </c>
      <c r="F310" s="2">
        <v>5</v>
      </c>
      <c r="G310" s="2">
        <f t="shared" si="4"/>
        <v>5.6843418860808015E-14</v>
      </c>
      <c r="H310" s="16"/>
    </row>
    <row r="311" spans="1:8">
      <c r="A311" s="3">
        <v>43890</v>
      </c>
      <c r="B311" s="422" t="s">
        <v>10</v>
      </c>
      <c r="C311" s="422" t="s">
        <v>17</v>
      </c>
      <c r="D311" t="s">
        <v>12</v>
      </c>
      <c r="E311" s="2">
        <v>71.099999999999994</v>
      </c>
      <c r="G311" s="2">
        <f t="shared" si="4"/>
        <v>71.100000000000051</v>
      </c>
      <c r="H311" s="16"/>
    </row>
    <row r="312" spans="1:8">
      <c r="B312" s="422"/>
      <c r="C312" s="422"/>
      <c r="D312" t="s">
        <v>13</v>
      </c>
      <c r="E312" s="2">
        <v>4.8</v>
      </c>
      <c r="G312" s="2">
        <f t="shared" si="4"/>
        <v>75.900000000000048</v>
      </c>
      <c r="H312" s="16"/>
    </row>
    <row r="313" spans="1:8">
      <c r="B313" s="422"/>
      <c r="C313" s="422"/>
      <c r="D313" t="s">
        <v>14</v>
      </c>
      <c r="E313" s="2">
        <v>58</v>
      </c>
      <c r="G313" s="2">
        <f t="shared" si="4"/>
        <v>133.90000000000003</v>
      </c>
      <c r="H313" s="16"/>
    </row>
    <row r="314" spans="1:8">
      <c r="B314" s="422"/>
      <c r="C314" s="422"/>
      <c r="D314" t="s">
        <v>29</v>
      </c>
      <c r="E314" s="2">
        <v>5</v>
      </c>
      <c r="G314" s="2">
        <f t="shared" si="4"/>
        <v>138.90000000000003</v>
      </c>
      <c r="H314" s="16"/>
    </row>
    <row r="315" spans="1:8">
      <c r="A315" s="3">
        <v>43901</v>
      </c>
      <c r="B315" s="422">
        <v>19896</v>
      </c>
      <c r="C315" s="422" t="s">
        <v>17</v>
      </c>
      <c r="D315" t="s">
        <v>14</v>
      </c>
      <c r="F315" s="2">
        <v>58</v>
      </c>
      <c r="G315" s="2">
        <f t="shared" si="4"/>
        <v>80.900000000000034</v>
      </c>
      <c r="H315" s="16"/>
    </row>
    <row r="316" spans="1:8">
      <c r="A316" s="3">
        <v>43901</v>
      </c>
      <c r="B316" s="422">
        <v>19896</v>
      </c>
      <c r="C316" s="422" t="s">
        <v>17</v>
      </c>
      <c r="D316" t="s">
        <v>15</v>
      </c>
      <c r="F316" s="2">
        <v>5</v>
      </c>
      <c r="G316" s="2">
        <f t="shared" si="4"/>
        <v>75.900000000000034</v>
      </c>
      <c r="H316" s="16"/>
    </row>
    <row r="317" spans="1:8">
      <c r="A317" s="3">
        <v>43956</v>
      </c>
      <c r="B317" s="422">
        <v>19946</v>
      </c>
      <c r="C317" s="422" t="s">
        <v>17</v>
      </c>
      <c r="D317" t="s">
        <v>12</v>
      </c>
      <c r="F317" s="2">
        <v>71.099999999999994</v>
      </c>
      <c r="G317" s="2">
        <f t="shared" si="4"/>
        <v>4.8000000000000398</v>
      </c>
      <c r="H317" s="16"/>
    </row>
    <row r="318" spans="1:8">
      <c r="A318" s="3">
        <v>43956</v>
      </c>
      <c r="B318" s="422">
        <v>19946</v>
      </c>
      <c r="C318" s="422" t="s">
        <v>17</v>
      </c>
      <c r="D318" t="s">
        <v>13</v>
      </c>
      <c r="F318" s="2">
        <v>4.8</v>
      </c>
      <c r="G318" s="2">
        <f t="shared" si="4"/>
        <v>3.9968028886505635E-14</v>
      </c>
      <c r="H318" s="16"/>
    </row>
    <row r="319" spans="1:8">
      <c r="A319" s="31">
        <v>43921</v>
      </c>
      <c r="B319" s="421" t="s">
        <v>10</v>
      </c>
      <c r="C319" s="421" t="s">
        <v>18</v>
      </c>
      <c r="D319" t="s">
        <v>12</v>
      </c>
      <c r="E319" s="2">
        <v>74.3</v>
      </c>
      <c r="G319" s="2">
        <f t="shared" si="4"/>
        <v>74.30000000000004</v>
      </c>
      <c r="H319" s="16"/>
    </row>
    <row r="320" spans="1:8">
      <c r="B320" s="422"/>
      <c r="C320" s="422"/>
      <c r="D320" t="s">
        <v>13</v>
      </c>
      <c r="E320" s="2">
        <v>4.9000000000000004</v>
      </c>
      <c r="G320" s="2">
        <f t="shared" si="4"/>
        <v>79.200000000000045</v>
      </c>
      <c r="H320" s="16"/>
    </row>
    <row r="321" spans="1:9">
      <c r="B321" s="422"/>
      <c r="C321" s="422"/>
      <c r="D321" t="s">
        <v>14</v>
      </c>
      <c r="E321" s="2">
        <v>60</v>
      </c>
      <c r="G321" s="2">
        <f t="shared" si="4"/>
        <v>139.20000000000005</v>
      </c>
      <c r="H321" s="16"/>
    </row>
    <row r="322" spans="1:9">
      <c r="B322" s="422"/>
      <c r="C322" s="422"/>
      <c r="D322" t="s">
        <v>29</v>
      </c>
      <c r="E322" s="2">
        <v>5</v>
      </c>
      <c r="G322" s="2">
        <f t="shared" si="4"/>
        <v>144.20000000000005</v>
      </c>
      <c r="H322" s="16"/>
    </row>
    <row r="323" spans="1:9">
      <c r="A323" s="3">
        <v>43956</v>
      </c>
      <c r="B323" s="422">
        <v>19947</v>
      </c>
      <c r="C323" s="422" t="s">
        <v>18</v>
      </c>
      <c r="D323" t="s">
        <v>31</v>
      </c>
      <c r="F323" s="2">
        <v>60</v>
      </c>
      <c r="G323" s="2">
        <f t="shared" si="4"/>
        <v>84.200000000000045</v>
      </c>
      <c r="H323" s="16"/>
    </row>
    <row r="324" spans="1:9">
      <c r="A324" s="3">
        <v>43956</v>
      </c>
      <c r="B324" s="422">
        <v>19947</v>
      </c>
      <c r="C324" s="422" t="s">
        <v>18</v>
      </c>
      <c r="D324" t="s">
        <v>29</v>
      </c>
      <c r="F324" s="2">
        <v>5</v>
      </c>
      <c r="G324" s="2">
        <f t="shared" si="4"/>
        <v>79.200000000000045</v>
      </c>
      <c r="H324" s="16"/>
    </row>
    <row r="325" spans="1:9">
      <c r="A325" s="3">
        <v>44090</v>
      </c>
      <c r="B325" s="422">
        <v>20302</v>
      </c>
      <c r="C325" s="422" t="s">
        <v>18</v>
      </c>
      <c r="D325" t="s">
        <v>12</v>
      </c>
      <c r="F325" s="2">
        <v>74.3</v>
      </c>
      <c r="G325" s="2">
        <f t="shared" si="4"/>
        <v>4.9000000000000483</v>
      </c>
      <c r="H325" s="16"/>
    </row>
    <row r="326" spans="1:9">
      <c r="A326" s="3">
        <v>44090</v>
      </c>
      <c r="B326" s="422">
        <v>20302</v>
      </c>
      <c r="C326" s="422" t="s">
        <v>18</v>
      </c>
      <c r="D326" t="s">
        <v>13</v>
      </c>
      <c r="F326" s="2">
        <v>4.9000000000000004</v>
      </c>
      <c r="G326" s="2">
        <f t="shared" si="4"/>
        <v>4.7961634663806763E-14</v>
      </c>
      <c r="H326" s="16"/>
    </row>
    <row r="327" spans="1:9">
      <c r="A327" s="31">
        <v>43951</v>
      </c>
      <c r="B327" s="421" t="s">
        <v>10</v>
      </c>
      <c r="C327" s="421" t="s">
        <v>19</v>
      </c>
      <c r="D327" t="s">
        <v>12</v>
      </c>
      <c r="E327" s="2">
        <v>77</v>
      </c>
      <c r="G327" s="2">
        <f t="shared" si="4"/>
        <v>77.000000000000043</v>
      </c>
      <c r="H327" s="16"/>
    </row>
    <row r="328" spans="1:9">
      <c r="B328" s="422"/>
      <c r="C328" s="422"/>
      <c r="D328" t="s">
        <v>13</v>
      </c>
      <c r="E328" s="2">
        <v>7.7</v>
      </c>
      <c r="G328" s="2">
        <f t="shared" si="4"/>
        <v>84.700000000000045</v>
      </c>
      <c r="H328" s="16"/>
    </row>
    <row r="329" spans="1:9">
      <c r="B329" s="422"/>
      <c r="C329" s="422"/>
      <c r="D329" t="s">
        <v>14</v>
      </c>
      <c r="E329" s="2">
        <v>60</v>
      </c>
      <c r="G329" s="2">
        <f t="shared" ref="G329:G397" si="5">+G328+E329-F329</f>
        <v>144.70000000000005</v>
      </c>
      <c r="H329" s="16"/>
    </row>
    <row r="330" spans="1:9">
      <c r="B330" s="422"/>
      <c r="C330" s="422"/>
      <c r="D330" t="s">
        <v>29</v>
      </c>
      <c r="E330" s="2">
        <v>5</v>
      </c>
      <c r="G330" s="2">
        <f t="shared" si="5"/>
        <v>149.70000000000005</v>
      </c>
      <c r="H330" s="16"/>
    </row>
    <row r="331" spans="1:9">
      <c r="A331" s="3">
        <v>43956</v>
      </c>
      <c r="B331" s="422">
        <v>19947</v>
      </c>
      <c r="C331" s="422" t="s">
        <v>19</v>
      </c>
      <c r="D331" t="s">
        <v>14</v>
      </c>
      <c r="F331" s="2">
        <v>60</v>
      </c>
      <c r="G331" s="2">
        <f t="shared" si="5"/>
        <v>89.700000000000045</v>
      </c>
      <c r="H331" s="16"/>
    </row>
    <row r="332" spans="1:9">
      <c r="A332" s="3">
        <v>43956</v>
      </c>
      <c r="B332" s="422">
        <v>19947</v>
      </c>
      <c r="C332" s="422" t="s">
        <v>19</v>
      </c>
      <c r="D332" t="s">
        <v>15</v>
      </c>
      <c r="F332" s="2">
        <v>5</v>
      </c>
      <c r="G332" s="2">
        <f t="shared" si="5"/>
        <v>84.700000000000045</v>
      </c>
      <c r="H332" s="16"/>
    </row>
    <row r="333" spans="1:9">
      <c r="A333" s="3">
        <v>44152</v>
      </c>
      <c r="B333" s="422">
        <v>20713</v>
      </c>
      <c r="C333" s="422" t="s">
        <v>19</v>
      </c>
      <c r="D333" t="s">
        <v>12</v>
      </c>
      <c r="F333" s="2">
        <v>77</v>
      </c>
      <c r="G333" s="2">
        <f t="shared" si="5"/>
        <v>7.7000000000000455</v>
      </c>
      <c r="H333" s="16"/>
    </row>
    <row r="334" spans="1:9">
      <c r="A334" s="3">
        <v>44152</v>
      </c>
      <c r="B334" s="422">
        <v>20713</v>
      </c>
      <c r="C334" s="422" t="s">
        <v>19</v>
      </c>
      <c r="D334" t="s">
        <v>13</v>
      </c>
      <c r="F334" s="2">
        <v>7.7</v>
      </c>
      <c r="G334" s="2">
        <f t="shared" si="5"/>
        <v>4.5297099404706387E-14</v>
      </c>
      <c r="H334" s="16"/>
    </row>
    <row r="335" spans="1:9">
      <c r="A335" s="31">
        <v>43982</v>
      </c>
      <c r="B335" s="421" t="s">
        <v>10</v>
      </c>
      <c r="C335" s="421" t="s">
        <v>20</v>
      </c>
      <c r="D335" t="s">
        <v>12</v>
      </c>
      <c r="E335" s="2">
        <v>71.599999999999994</v>
      </c>
      <c r="G335" s="2">
        <f t="shared" si="5"/>
        <v>71.600000000000037</v>
      </c>
      <c r="H335" s="5"/>
      <c r="I335" s="5"/>
    </row>
    <row r="336" spans="1:9">
      <c r="B336" s="422"/>
      <c r="C336" s="422"/>
      <c r="D336" t="s">
        <v>13</v>
      </c>
      <c r="E336" s="2">
        <v>4.2</v>
      </c>
      <c r="G336" s="2">
        <f t="shared" si="5"/>
        <v>75.80000000000004</v>
      </c>
    </row>
    <row r="337" spans="1:7">
      <c r="B337" s="422"/>
      <c r="C337" s="422"/>
      <c r="D337" t="s">
        <v>14</v>
      </c>
      <c r="E337" s="2">
        <v>60</v>
      </c>
      <c r="G337" s="2">
        <f t="shared" si="5"/>
        <v>135.80000000000004</v>
      </c>
    </row>
    <row r="338" spans="1:7">
      <c r="B338" s="422"/>
      <c r="C338" s="422"/>
      <c r="D338" t="s">
        <v>29</v>
      </c>
      <c r="E338" s="2">
        <v>5</v>
      </c>
      <c r="G338" s="2">
        <f t="shared" si="5"/>
        <v>140.80000000000004</v>
      </c>
    </row>
    <row r="339" spans="1:7">
      <c r="A339" s="3">
        <v>44090</v>
      </c>
      <c r="B339" s="422">
        <v>20301</v>
      </c>
      <c r="C339" s="422" t="s">
        <v>20</v>
      </c>
      <c r="D339" t="s">
        <v>14</v>
      </c>
      <c r="F339" s="2">
        <v>60</v>
      </c>
      <c r="G339" s="2">
        <f t="shared" si="5"/>
        <v>80.80000000000004</v>
      </c>
    </row>
    <row r="340" spans="1:7">
      <c r="A340" s="3">
        <v>44090</v>
      </c>
      <c r="B340" s="422">
        <v>20301</v>
      </c>
      <c r="C340" s="422" t="s">
        <v>20</v>
      </c>
      <c r="D340" t="s">
        <v>29</v>
      </c>
      <c r="F340" s="2">
        <v>5</v>
      </c>
      <c r="G340" s="2">
        <f t="shared" si="5"/>
        <v>75.80000000000004</v>
      </c>
    </row>
    <row r="341" spans="1:7">
      <c r="A341" s="3">
        <v>44152</v>
      </c>
      <c r="B341" s="422">
        <v>20714</v>
      </c>
      <c r="C341" s="422" t="s">
        <v>20</v>
      </c>
      <c r="D341" t="s">
        <v>12</v>
      </c>
      <c r="F341" s="2">
        <v>71.599999999999994</v>
      </c>
      <c r="G341" s="2">
        <f t="shared" si="5"/>
        <v>4.2000000000000455</v>
      </c>
    </row>
    <row r="342" spans="1:7">
      <c r="A342" s="3">
        <v>44152</v>
      </c>
      <c r="B342" s="422">
        <v>20714</v>
      </c>
      <c r="C342" s="422" t="s">
        <v>20</v>
      </c>
      <c r="D342" t="s">
        <v>13</v>
      </c>
      <c r="F342" s="2">
        <v>4.2</v>
      </c>
      <c r="G342" s="2">
        <f t="shared" si="5"/>
        <v>4.5297099404706387E-14</v>
      </c>
    </row>
    <row r="343" spans="1:7">
      <c r="A343" s="31">
        <v>44012</v>
      </c>
      <c r="B343" s="421" t="s">
        <v>10</v>
      </c>
      <c r="C343" s="421" t="s">
        <v>21</v>
      </c>
      <c r="D343" t="s">
        <v>12</v>
      </c>
      <c r="E343" s="2">
        <v>63.3</v>
      </c>
      <c r="G343" s="2">
        <f t="shared" si="5"/>
        <v>63.30000000000004</v>
      </c>
    </row>
    <row r="344" spans="1:7">
      <c r="B344" s="422"/>
      <c r="C344" s="422"/>
      <c r="D344" t="s">
        <v>13</v>
      </c>
      <c r="E344" s="2">
        <v>2</v>
      </c>
      <c r="G344" s="2">
        <f t="shared" si="5"/>
        <v>65.30000000000004</v>
      </c>
    </row>
    <row r="345" spans="1:7">
      <c r="B345" s="422"/>
      <c r="C345" s="422"/>
      <c r="D345" t="s">
        <v>14</v>
      </c>
      <c r="E345" s="2">
        <v>60</v>
      </c>
      <c r="G345" s="2">
        <f t="shared" si="5"/>
        <v>125.30000000000004</v>
      </c>
    </row>
    <row r="346" spans="1:7">
      <c r="B346" s="422"/>
      <c r="C346" s="422"/>
      <c r="D346" t="s">
        <v>29</v>
      </c>
      <c r="E346" s="2">
        <v>5</v>
      </c>
      <c r="G346" s="2">
        <f t="shared" si="5"/>
        <v>130.30000000000004</v>
      </c>
    </row>
    <row r="347" spans="1:7">
      <c r="A347" s="3">
        <v>44090</v>
      </c>
      <c r="B347" s="422">
        <v>20301</v>
      </c>
      <c r="C347" s="422" t="s">
        <v>21</v>
      </c>
      <c r="D347" t="s">
        <v>14</v>
      </c>
      <c r="F347" s="2">
        <v>60</v>
      </c>
      <c r="G347" s="2">
        <f t="shared" si="5"/>
        <v>70.30000000000004</v>
      </c>
    </row>
    <row r="348" spans="1:7">
      <c r="A348" s="3">
        <v>44090</v>
      </c>
      <c r="B348" s="422">
        <v>20301</v>
      </c>
      <c r="C348" s="422" t="s">
        <v>21</v>
      </c>
      <c r="D348" t="s">
        <v>29</v>
      </c>
      <c r="F348" s="2">
        <v>5</v>
      </c>
      <c r="G348" s="2">
        <f t="shared" si="5"/>
        <v>65.30000000000004</v>
      </c>
    </row>
    <row r="349" spans="1:7">
      <c r="A349" s="3">
        <v>44152</v>
      </c>
      <c r="B349" s="422">
        <v>20714</v>
      </c>
      <c r="C349" s="422" t="s">
        <v>21</v>
      </c>
      <c r="D349" t="s">
        <v>12</v>
      </c>
      <c r="F349" s="2">
        <v>63.3</v>
      </c>
      <c r="G349" s="2">
        <f t="shared" si="5"/>
        <v>2.0000000000000426</v>
      </c>
    </row>
    <row r="350" spans="1:7">
      <c r="A350" s="3">
        <v>44152</v>
      </c>
      <c r="B350" s="422">
        <v>20714</v>
      </c>
      <c r="C350" s="422" t="s">
        <v>21</v>
      </c>
      <c r="D350" t="s">
        <v>13</v>
      </c>
      <c r="F350" s="2">
        <v>2</v>
      </c>
      <c r="G350" s="2">
        <f t="shared" si="5"/>
        <v>4.2632564145606011E-14</v>
      </c>
    </row>
    <row r="351" spans="1:7">
      <c r="A351" s="31">
        <v>44043</v>
      </c>
      <c r="B351" s="421" t="s">
        <v>10</v>
      </c>
      <c r="C351" s="421" t="s">
        <v>22</v>
      </c>
      <c r="D351" t="s">
        <v>12</v>
      </c>
      <c r="E351" s="2">
        <v>34.200000000000003</v>
      </c>
      <c r="G351" s="2">
        <f t="shared" si="5"/>
        <v>34.200000000000045</v>
      </c>
    </row>
    <row r="352" spans="1:7">
      <c r="B352" s="422"/>
      <c r="C352" s="422"/>
      <c r="D352" t="s">
        <v>13</v>
      </c>
      <c r="E352" s="2">
        <v>6.2</v>
      </c>
      <c r="G352" s="2">
        <f t="shared" si="5"/>
        <v>40.400000000000048</v>
      </c>
    </row>
    <row r="353" spans="1:7">
      <c r="B353" s="422"/>
      <c r="C353" s="422"/>
      <c r="D353" t="s">
        <v>14</v>
      </c>
      <c r="E353" s="2">
        <v>60</v>
      </c>
      <c r="G353" s="2">
        <f t="shared" si="5"/>
        <v>100.40000000000005</v>
      </c>
    </row>
    <row r="354" spans="1:7">
      <c r="B354" s="422"/>
      <c r="C354" s="422"/>
      <c r="D354" t="s">
        <v>29</v>
      </c>
      <c r="E354" s="2">
        <v>5</v>
      </c>
      <c r="G354" s="2">
        <f t="shared" si="5"/>
        <v>105.40000000000005</v>
      </c>
    </row>
    <row r="355" spans="1:7">
      <c r="B355" s="422"/>
      <c r="C355" s="422"/>
      <c r="D355" s="62" t="s">
        <v>32</v>
      </c>
      <c r="E355" s="2">
        <v>10</v>
      </c>
      <c r="G355" s="2">
        <f t="shared" si="5"/>
        <v>115.40000000000005</v>
      </c>
    </row>
    <row r="356" spans="1:7">
      <c r="A356" s="3">
        <v>44111</v>
      </c>
      <c r="B356" s="422">
        <v>20419</v>
      </c>
      <c r="C356" s="422" t="s">
        <v>22</v>
      </c>
      <c r="D356" t="s">
        <v>12</v>
      </c>
      <c r="F356" s="2">
        <v>34.200000000000003</v>
      </c>
      <c r="G356" s="2">
        <f t="shared" si="5"/>
        <v>81.200000000000045</v>
      </c>
    </row>
    <row r="357" spans="1:7">
      <c r="A357" s="3">
        <v>44111</v>
      </c>
      <c r="B357" s="422">
        <v>20419</v>
      </c>
      <c r="C357" s="422" t="s">
        <v>22</v>
      </c>
      <c r="D357" t="s">
        <v>13</v>
      </c>
      <c r="F357" s="2">
        <v>6.2</v>
      </c>
      <c r="G357" s="2">
        <f t="shared" si="5"/>
        <v>75.000000000000043</v>
      </c>
    </row>
    <row r="358" spans="1:7">
      <c r="A358" s="3">
        <v>44154</v>
      </c>
      <c r="B358" s="422">
        <v>20767</v>
      </c>
      <c r="C358" s="422" t="s">
        <v>22</v>
      </c>
      <c r="D358" t="s">
        <v>31</v>
      </c>
      <c r="F358" s="2">
        <v>60</v>
      </c>
      <c r="G358" s="2">
        <f t="shared" si="5"/>
        <v>15.000000000000043</v>
      </c>
    </row>
    <row r="359" spans="1:7">
      <c r="A359" s="3">
        <v>44154</v>
      </c>
      <c r="B359" s="422">
        <v>20767</v>
      </c>
      <c r="C359" s="422" t="s">
        <v>22</v>
      </c>
      <c r="D359" t="s">
        <v>29</v>
      </c>
      <c r="F359" s="2">
        <v>5</v>
      </c>
      <c r="G359" s="2">
        <f t="shared" si="5"/>
        <v>10.000000000000043</v>
      </c>
    </row>
    <row r="360" spans="1:7">
      <c r="A360" s="3">
        <v>44266</v>
      </c>
      <c r="B360" s="422">
        <v>21894</v>
      </c>
      <c r="C360" s="422" t="s">
        <v>22</v>
      </c>
      <c r="D360" s="62" t="s">
        <v>32</v>
      </c>
      <c r="F360" s="2">
        <v>10</v>
      </c>
      <c r="G360" s="2">
        <f t="shared" si="5"/>
        <v>4.2632564145606011E-14</v>
      </c>
    </row>
    <row r="361" spans="1:7" ht="14.25" customHeight="1">
      <c r="A361" s="31">
        <v>44074</v>
      </c>
      <c r="B361" s="421" t="s">
        <v>10</v>
      </c>
      <c r="C361" s="421" t="s">
        <v>23</v>
      </c>
      <c r="D361" t="s">
        <v>12</v>
      </c>
      <c r="E361" s="2">
        <v>32.799999999999997</v>
      </c>
      <c r="G361" s="2">
        <f t="shared" si="5"/>
        <v>32.80000000000004</v>
      </c>
    </row>
    <row r="362" spans="1:7">
      <c r="B362" s="422"/>
      <c r="C362" s="422"/>
      <c r="D362" t="s">
        <v>13</v>
      </c>
      <c r="E362" s="2">
        <v>4.4000000000000004</v>
      </c>
      <c r="G362" s="2">
        <f t="shared" si="5"/>
        <v>37.200000000000038</v>
      </c>
    </row>
    <row r="363" spans="1:7">
      <c r="B363" s="422"/>
      <c r="C363" s="422"/>
      <c r="D363" t="s">
        <v>14</v>
      </c>
      <c r="E363" s="2">
        <v>60</v>
      </c>
      <c r="G363" s="2">
        <f t="shared" si="5"/>
        <v>97.200000000000045</v>
      </c>
    </row>
    <row r="364" spans="1:7">
      <c r="B364" s="422"/>
      <c r="C364" s="422"/>
      <c r="D364" t="s">
        <v>29</v>
      </c>
      <c r="E364" s="2">
        <v>5</v>
      </c>
      <c r="G364" s="2">
        <f t="shared" si="5"/>
        <v>102.20000000000005</v>
      </c>
    </row>
    <row r="365" spans="1:7">
      <c r="B365" s="422"/>
      <c r="C365" s="422"/>
      <c r="D365" t="s">
        <v>33</v>
      </c>
      <c r="E365" s="2">
        <v>15</v>
      </c>
      <c r="G365" s="2">
        <f t="shared" si="5"/>
        <v>117.20000000000005</v>
      </c>
    </row>
    <row r="366" spans="1:7">
      <c r="B366" s="422"/>
      <c r="C366" s="422"/>
      <c r="D366" t="s">
        <v>34</v>
      </c>
      <c r="E366" s="2">
        <v>100</v>
      </c>
      <c r="G366" s="2">
        <f t="shared" si="5"/>
        <v>217.20000000000005</v>
      </c>
    </row>
    <row r="367" spans="1:7">
      <c r="A367" s="3">
        <v>44131</v>
      </c>
      <c r="B367" s="422">
        <v>20571</v>
      </c>
      <c r="C367" s="422" t="s">
        <v>23</v>
      </c>
      <c r="D367" t="s">
        <v>12</v>
      </c>
      <c r="F367" s="2">
        <v>32.799999999999997</v>
      </c>
      <c r="G367" s="2">
        <f t="shared" si="5"/>
        <v>184.40000000000003</v>
      </c>
    </row>
    <row r="368" spans="1:7">
      <c r="A368" s="3">
        <v>44131</v>
      </c>
      <c r="B368" s="422">
        <v>20571</v>
      </c>
      <c r="C368" s="422" t="s">
        <v>23</v>
      </c>
      <c r="D368" t="s">
        <v>13</v>
      </c>
      <c r="F368" s="2">
        <v>4.4000000000000004</v>
      </c>
      <c r="G368" s="2">
        <f t="shared" si="5"/>
        <v>180.00000000000003</v>
      </c>
    </row>
    <row r="369" spans="1:14">
      <c r="A369" s="3">
        <v>44154</v>
      </c>
      <c r="B369" s="422">
        <v>20767</v>
      </c>
      <c r="C369" s="422" t="s">
        <v>23</v>
      </c>
      <c r="D369" t="s">
        <v>31</v>
      </c>
      <c r="F369" s="2">
        <v>60</v>
      </c>
      <c r="G369" s="2">
        <f t="shared" si="5"/>
        <v>120.00000000000003</v>
      </c>
    </row>
    <row r="370" spans="1:14">
      <c r="A370" s="3">
        <v>44154</v>
      </c>
      <c r="B370" s="422">
        <v>20767</v>
      </c>
      <c r="C370" s="422" t="s">
        <v>23</v>
      </c>
      <c r="D370" t="s">
        <v>29</v>
      </c>
      <c r="F370" s="2">
        <v>5</v>
      </c>
      <c r="G370" s="2">
        <f t="shared" si="5"/>
        <v>115.00000000000003</v>
      </c>
    </row>
    <row r="371" spans="1:14">
      <c r="A371" s="3">
        <v>44154</v>
      </c>
      <c r="B371" s="422">
        <v>20767</v>
      </c>
      <c r="C371" s="422" t="s">
        <v>23</v>
      </c>
      <c r="D371" t="s">
        <v>33</v>
      </c>
      <c r="F371" s="2">
        <v>15</v>
      </c>
      <c r="G371" s="2">
        <f t="shared" si="5"/>
        <v>100.00000000000003</v>
      </c>
    </row>
    <row r="372" spans="1:14">
      <c r="A372" s="3">
        <v>44266</v>
      </c>
      <c r="B372" s="422">
        <v>21894</v>
      </c>
      <c r="C372" s="422" t="s">
        <v>23</v>
      </c>
      <c r="D372" t="s">
        <v>34</v>
      </c>
      <c r="F372" s="2">
        <v>100</v>
      </c>
      <c r="G372" s="2">
        <f t="shared" si="5"/>
        <v>0</v>
      </c>
    </row>
    <row r="373" spans="1:14">
      <c r="A373" s="31">
        <v>44104</v>
      </c>
      <c r="B373" s="421" t="s">
        <v>10</v>
      </c>
      <c r="C373" s="421" t="s">
        <v>24</v>
      </c>
      <c r="D373" t="s">
        <v>12</v>
      </c>
      <c r="E373" s="2">
        <v>46.9</v>
      </c>
      <c r="G373" s="2">
        <f t="shared" si="5"/>
        <v>46.9</v>
      </c>
      <c r="J373" s="444" t="s">
        <v>35</v>
      </c>
      <c r="K373" s="444"/>
      <c r="L373" s="444"/>
      <c r="M373" s="444"/>
      <c r="N373" s="444"/>
    </row>
    <row r="374" spans="1:14">
      <c r="B374" s="422"/>
      <c r="C374" s="422"/>
      <c r="D374" t="s">
        <v>13</v>
      </c>
      <c r="E374" s="2">
        <v>5.0999999999999996</v>
      </c>
      <c r="G374" s="2">
        <f t="shared" si="5"/>
        <v>52</v>
      </c>
      <c r="J374" s="444"/>
      <c r="K374" s="444"/>
      <c r="L374" s="444"/>
      <c r="M374" s="444"/>
      <c r="N374" s="444"/>
    </row>
    <row r="375" spans="1:14">
      <c r="B375" s="422"/>
      <c r="C375" s="422"/>
      <c r="D375" t="s">
        <v>14</v>
      </c>
      <c r="E375" s="2">
        <v>60</v>
      </c>
      <c r="G375" s="2">
        <f t="shared" si="5"/>
        <v>112</v>
      </c>
      <c r="J375" s="444"/>
      <c r="K375" s="444"/>
      <c r="L375" s="444"/>
      <c r="M375" s="444"/>
      <c r="N375" s="444"/>
    </row>
    <row r="376" spans="1:14">
      <c r="B376" s="422"/>
      <c r="C376" s="422"/>
      <c r="D376" t="s">
        <v>29</v>
      </c>
      <c r="E376" s="2">
        <v>5</v>
      </c>
      <c r="G376" s="2">
        <f t="shared" si="5"/>
        <v>117</v>
      </c>
    </row>
    <row r="377" spans="1:14">
      <c r="B377" s="422"/>
      <c r="C377" s="422"/>
      <c r="D377" t="s">
        <v>33</v>
      </c>
      <c r="E377" s="2">
        <v>8.5</v>
      </c>
      <c r="G377" s="2">
        <f t="shared" si="5"/>
        <v>125.5</v>
      </c>
      <c r="J377" s="8">
        <v>44043</v>
      </c>
      <c r="K377" s="421" t="s">
        <v>10</v>
      </c>
      <c r="L377" s="421" t="s">
        <v>22</v>
      </c>
    </row>
    <row r="378" spans="1:14">
      <c r="A378" s="3">
        <v>44154</v>
      </c>
      <c r="B378" s="422">
        <v>20767</v>
      </c>
      <c r="C378" s="422" t="s">
        <v>24</v>
      </c>
      <c r="D378" t="s">
        <v>14</v>
      </c>
      <c r="F378" s="2">
        <v>60</v>
      </c>
      <c r="G378" s="2">
        <f t="shared" si="5"/>
        <v>65.5</v>
      </c>
      <c r="M378" s="62" t="s">
        <v>32</v>
      </c>
      <c r="N378" s="2">
        <v>10</v>
      </c>
    </row>
    <row r="379" spans="1:14">
      <c r="A379" s="3">
        <v>44154</v>
      </c>
      <c r="B379" s="422">
        <v>20767</v>
      </c>
      <c r="C379" s="422" t="s">
        <v>24</v>
      </c>
      <c r="D379" t="s">
        <v>29</v>
      </c>
      <c r="F379" s="2">
        <v>5</v>
      </c>
      <c r="G379" s="2">
        <f t="shared" si="5"/>
        <v>60.5</v>
      </c>
    </row>
    <row r="380" spans="1:14">
      <c r="A380" s="3">
        <v>44154</v>
      </c>
      <c r="B380" s="422">
        <v>20767</v>
      </c>
      <c r="C380" s="422" t="s">
        <v>24</v>
      </c>
      <c r="D380" t="s">
        <v>33</v>
      </c>
      <c r="F380" s="2">
        <v>8.5</v>
      </c>
      <c r="G380" s="2">
        <f t="shared" si="5"/>
        <v>52</v>
      </c>
      <c r="J380" s="8">
        <v>44074</v>
      </c>
      <c r="K380" s="421" t="s">
        <v>10</v>
      </c>
      <c r="L380" s="421" t="s">
        <v>23</v>
      </c>
    </row>
    <row r="381" spans="1:14">
      <c r="A381" s="3">
        <v>44184</v>
      </c>
      <c r="B381" s="422">
        <v>21147</v>
      </c>
      <c r="C381" s="422" t="s">
        <v>24</v>
      </c>
      <c r="D381" t="s">
        <v>12</v>
      </c>
      <c r="F381" s="2">
        <v>46.9</v>
      </c>
      <c r="G381" s="2">
        <f t="shared" si="5"/>
        <v>5.1000000000000014</v>
      </c>
      <c r="M381" t="s">
        <v>34</v>
      </c>
      <c r="N381" s="2">
        <v>100</v>
      </c>
    </row>
    <row r="382" spans="1:14">
      <c r="A382" s="3">
        <v>44184</v>
      </c>
      <c r="B382" s="422">
        <v>21147</v>
      </c>
      <c r="C382" s="422" t="s">
        <v>24</v>
      </c>
      <c r="D382" t="s">
        <v>13</v>
      </c>
      <c r="F382" s="2">
        <v>5.0999999999999996</v>
      </c>
      <c r="G382" s="2">
        <f t="shared" si="5"/>
        <v>0</v>
      </c>
    </row>
    <row r="383" spans="1:14">
      <c r="A383" s="31">
        <v>44135</v>
      </c>
      <c r="B383" s="421" t="s">
        <v>10</v>
      </c>
      <c r="C383" s="421" t="s">
        <v>25</v>
      </c>
      <c r="D383" t="s">
        <v>12</v>
      </c>
      <c r="E383" s="2">
        <v>55</v>
      </c>
      <c r="G383" s="2">
        <f t="shared" si="5"/>
        <v>55</v>
      </c>
      <c r="J383" s="8">
        <v>44135</v>
      </c>
      <c r="K383" s="421" t="s">
        <v>10</v>
      </c>
      <c r="L383" s="421" t="s">
        <v>25</v>
      </c>
    </row>
    <row r="384" spans="1:14">
      <c r="B384" s="422"/>
      <c r="C384" s="422"/>
      <c r="D384" t="s">
        <v>13</v>
      </c>
      <c r="E384" s="2">
        <v>5.4</v>
      </c>
      <c r="G384" s="2">
        <f t="shared" si="5"/>
        <v>60.4</v>
      </c>
      <c r="M384" s="62" t="s">
        <v>36</v>
      </c>
      <c r="N384" s="2">
        <v>10</v>
      </c>
    </row>
    <row r="385" spans="1:14">
      <c r="B385" s="422"/>
      <c r="C385" s="422"/>
      <c r="D385" t="s">
        <v>14</v>
      </c>
      <c r="E385" s="2">
        <v>60</v>
      </c>
      <c r="G385" s="2">
        <f t="shared" si="5"/>
        <v>120.4</v>
      </c>
      <c r="M385" s="62" t="s">
        <v>37</v>
      </c>
      <c r="N385" s="2">
        <v>10</v>
      </c>
    </row>
    <row r="386" spans="1:14">
      <c r="B386" s="422"/>
      <c r="C386" s="422"/>
      <c r="D386" t="s">
        <v>29</v>
      </c>
      <c r="E386" s="2">
        <v>5</v>
      </c>
      <c r="G386" s="2">
        <f t="shared" si="5"/>
        <v>125.4</v>
      </c>
    </row>
    <row r="387" spans="1:14">
      <c r="B387" s="422"/>
      <c r="C387" s="422"/>
      <c r="D387" s="62" t="s">
        <v>36</v>
      </c>
      <c r="E387" s="2">
        <v>10</v>
      </c>
      <c r="G387" s="2">
        <f t="shared" si="5"/>
        <v>135.4</v>
      </c>
      <c r="J387" s="8">
        <v>44255</v>
      </c>
      <c r="K387" s="421" t="s">
        <v>10</v>
      </c>
      <c r="L387" s="421" t="s">
        <v>17</v>
      </c>
      <c r="M387" t="s">
        <v>12</v>
      </c>
      <c r="N387" s="67"/>
    </row>
    <row r="388" spans="1:14">
      <c r="B388" s="422"/>
      <c r="C388" s="422"/>
      <c r="D388" s="62" t="s">
        <v>37</v>
      </c>
      <c r="E388" s="2">
        <v>10</v>
      </c>
      <c r="G388" s="2">
        <f t="shared" si="5"/>
        <v>145.4</v>
      </c>
      <c r="J388" s="1"/>
      <c r="K388" s="422"/>
      <c r="L388" s="422"/>
      <c r="M388" t="s">
        <v>13</v>
      </c>
      <c r="N388" s="67"/>
    </row>
    <row r="389" spans="1:14">
      <c r="A389" s="3">
        <v>44154</v>
      </c>
      <c r="B389" s="422">
        <v>20767</v>
      </c>
      <c r="C389" s="422" t="s">
        <v>25</v>
      </c>
      <c r="D389" t="s">
        <v>14</v>
      </c>
      <c r="F389" s="2">
        <v>60</v>
      </c>
      <c r="G389" s="2">
        <f t="shared" si="5"/>
        <v>85.4</v>
      </c>
      <c r="J389" s="1"/>
      <c r="K389" s="422"/>
      <c r="L389" s="422"/>
      <c r="M389" t="s">
        <v>31</v>
      </c>
      <c r="N389" s="67">
        <v>56</v>
      </c>
    </row>
    <row r="390" spans="1:14">
      <c r="A390" s="3">
        <v>44154</v>
      </c>
      <c r="B390" s="422">
        <v>20767</v>
      </c>
      <c r="C390" s="422" t="s">
        <v>25</v>
      </c>
      <c r="D390" t="s">
        <v>29</v>
      </c>
      <c r="F390" s="2">
        <v>5</v>
      </c>
      <c r="G390" s="2">
        <f t="shared" si="5"/>
        <v>80.400000000000006</v>
      </c>
      <c r="J390" s="1"/>
      <c r="K390" s="422"/>
      <c r="L390" s="422"/>
      <c r="M390" t="s">
        <v>29</v>
      </c>
      <c r="N390" s="67">
        <v>5</v>
      </c>
    </row>
    <row r="391" spans="1:14">
      <c r="A391" s="3">
        <v>44184</v>
      </c>
      <c r="B391" s="422">
        <v>21147</v>
      </c>
      <c r="C391" s="422" t="s">
        <v>25</v>
      </c>
      <c r="D391" t="s">
        <v>12</v>
      </c>
      <c r="F391" s="2">
        <v>55</v>
      </c>
      <c r="G391" s="2">
        <f t="shared" si="5"/>
        <v>25.400000000000006</v>
      </c>
      <c r="J391" s="1"/>
      <c r="K391" s="422"/>
      <c r="L391" s="422"/>
      <c r="M391" t="s">
        <v>38</v>
      </c>
      <c r="N391" s="67">
        <v>10</v>
      </c>
    </row>
    <row r="392" spans="1:14">
      <c r="A392" s="3">
        <v>44184</v>
      </c>
      <c r="B392" s="422">
        <v>21147</v>
      </c>
      <c r="C392" s="422" t="s">
        <v>25</v>
      </c>
      <c r="D392" t="s">
        <v>13</v>
      </c>
      <c r="F392" s="2">
        <v>5.4</v>
      </c>
      <c r="G392" s="2">
        <f t="shared" si="5"/>
        <v>20.000000000000007</v>
      </c>
    </row>
    <row r="393" spans="1:14">
      <c r="A393" s="3">
        <v>44266</v>
      </c>
      <c r="B393" s="422">
        <v>21894</v>
      </c>
      <c r="C393" s="422" t="s">
        <v>25</v>
      </c>
      <c r="D393" s="62" t="s">
        <v>36</v>
      </c>
      <c r="F393" s="2">
        <v>10</v>
      </c>
      <c r="G393" s="2">
        <f t="shared" si="5"/>
        <v>10.000000000000007</v>
      </c>
    </row>
    <row r="394" spans="1:14">
      <c r="A394" s="3">
        <v>44266</v>
      </c>
      <c r="B394" s="422">
        <v>21894</v>
      </c>
      <c r="C394" s="422" t="s">
        <v>25</v>
      </c>
      <c r="D394" s="62" t="s">
        <v>37</v>
      </c>
      <c r="F394" s="2">
        <v>10</v>
      </c>
      <c r="G394" s="2">
        <f t="shared" si="5"/>
        <v>0</v>
      </c>
    </row>
    <row r="395" spans="1:14" ht="21">
      <c r="A395" s="31">
        <v>44165</v>
      </c>
      <c r="B395" s="421" t="s">
        <v>10</v>
      </c>
      <c r="C395" s="421" t="s">
        <v>26</v>
      </c>
      <c r="D395" t="s">
        <v>12</v>
      </c>
      <c r="E395" s="2">
        <v>52.2</v>
      </c>
      <c r="G395" s="2">
        <f t="shared" si="5"/>
        <v>52.2</v>
      </c>
      <c r="J395" s="445" t="s">
        <v>39</v>
      </c>
      <c r="K395" s="445"/>
      <c r="L395" s="445"/>
      <c r="M395" s="445"/>
      <c r="N395" s="69">
        <f>SUM(N378:N392)</f>
        <v>201</v>
      </c>
    </row>
    <row r="396" spans="1:14">
      <c r="B396" s="422"/>
      <c r="C396" s="422"/>
      <c r="D396" t="s">
        <v>13</v>
      </c>
      <c r="E396" s="2">
        <v>5.6</v>
      </c>
      <c r="G396" s="2">
        <f t="shared" si="5"/>
        <v>57.800000000000004</v>
      </c>
    </row>
    <row r="397" spans="1:14">
      <c r="B397" s="422"/>
      <c r="C397" s="422"/>
      <c r="D397" t="s">
        <v>31</v>
      </c>
      <c r="E397" s="2">
        <v>60</v>
      </c>
      <c r="G397" s="2">
        <f t="shared" si="5"/>
        <v>117.80000000000001</v>
      </c>
    </row>
    <row r="398" spans="1:14">
      <c r="B398" s="422"/>
      <c r="C398" s="422"/>
      <c r="D398" t="s">
        <v>29</v>
      </c>
      <c r="E398" s="2">
        <v>5</v>
      </c>
      <c r="G398" s="2">
        <f t="shared" ref="G398:G401" si="6">+G397+E398-F398</f>
        <v>122.80000000000001</v>
      </c>
    </row>
    <row r="399" spans="1:14">
      <c r="A399" s="3">
        <v>44203</v>
      </c>
      <c r="B399" s="422">
        <v>21334</v>
      </c>
      <c r="C399" s="422" t="s">
        <v>26</v>
      </c>
      <c r="D399" t="s">
        <v>12</v>
      </c>
      <c r="F399" s="2">
        <v>52.2</v>
      </c>
      <c r="G399" s="2">
        <f t="shared" si="6"/>
        <v>70.600000000000009</v>
      </c>
    </row>
    <row r="400" spans="1:14">
      <c r="A400" s="3">
        <v>44203</v>
      </c>
      <c r="B400" s="422">
        <v>21334</v>
      </c>
      <c r="C400" s="422" t="s">
        <v>26</v>
      </c>
      <c r="D400" t="s">
        <v>13</v>
      </c>
      <c r="F400" s="2">
        <v>5.6</v>
      </c>
      <c r="G400" s="2">
        <f t="shared" si="6"/>
        <v>65.000000000000014</v>
      </c>
    </row>
    <row r="401" spans="1:7">
      <c r="A401" s="3">
        <v>44203</v>
      </c>
      <c r="B401" s="422">
        <v>21334</v>
      </c>
      <c r="C401" s="422" t="s">
        <v>26</v>
      </c>
      <c r="D401" t="s">
        <v>14</v>
      </c>
      <c r="F401" s="2">
        <v>60</v>
      </c>
      <c r="G401" s="2">
        <f t="shared" si="6"/>
        <v>5.0000000000000142</v>
      </c>
    </row>
    <row r="402" spans="1:7">
      <c r="A402" s="3">
        <v>44203</v>
      </c>
      <c r="B402" s="422">
        <v>21334</v>
      </c>
      <c r="C402" s="422" t="s">
        <v>26</v>
      </c>
      <c r="D402" t="s">
        <v>15</v>
      </c>
      <c r="F402" s="2">
        <v>5</v>
      </c>
      <c r="G402" s="2">
        <f t="shared" ref="G402:G474" si="7">+G401+E402-F402</f>
        <v>1.4210854715202004E-14</v>
      </c>
    </row>
    <row r="403" spans="1:7">
      <c r="A403" s="31">
        <v>44196</v>
      </c>
      <c r="B403" s="421" t="s">
        <v>10</v>
      </c>
      <c r="C403" s="421" t="s">
        <v>27</v>
      </c>
      <c r="D403" t="s">
        <v>12</v>
      </c>
      <c r="E403" s="67">
        <v>59.7</v>
      </c>
      <c r="G403" s="2">
        <f t="shared" si="7"/>
        <v>59.700000000000017</v>
      </c>
    </row>
    <row r="404" spans="1:7">
      <c r="B404" s="422"/>
      <c r="C404" s="422"/>
      <c r="D404" t="s">
        <v>13</v>
      </c>
      <c r="E404" s="67">
        <v>4.9000000000000004</v>
      </c>
      <c r="G404" s="2">
        <f t="shared" si="7"/>
        <v>64.600000000000023</v>
      </c>
    </row>
    <row r="405" spans="1:7">
      <c r="B405" s="422"/>
      <c r="C405" s="422"/>
      <c r="D405" t="s">
        <v>31</v>
      </c>
      <c r="E405" s="67">
        <v>60</v>
      </c>
      <c r="G405" s="2">
        <f t="shared" si="7"/>
        <v>124.60000000000002</v>
      </c>
    </row>
    <row r="406" spans="1:7">
      <c r="B406" s="422"/>
      <c r="C406" s="422"/>
      <c r="D406" t="s">
        <v>29</v>
      </c>
      <c r="E406" s="67">
        <v>5</v>
      </c>
      <c r="G406" s="2">
        <f t="shared" si="7"/>
        <v>129.60000000000002</v>
      </c>
    </row>
    <row r="407" spans="1:7">
      <c r="A407" s="3">
        <v>44203</v>
      </c>
      <c r="B407" s="422">
        <v>21334</v>
      </c>
      <c r="C407" s="422" t="s">
        <v>27</v>
      </c>
      <c r="D407" t="s">
        <v>14</v>
      </c>
      <c r="E407" s="67"/>
      <c r="F407" s="2">
        <v>60</v>
      </c>
      <c r="G407" s="2">
        <f t="shared" si="7"/>
        <v>69.600000000000023</v>
      </c>
    </row>
    <row r="408" spans="1:7">
      <c r="A408" s="3">
        <v>44203</v>
      </c>
      <c r="B408" s="422">
        <v>21334</v>
      </c>
      <c r="C408" s="422" t="s">
        <v>27</v>
      </c>
      <c r="D408" t="s">
        <v>15</v>
      </c>
      <c r="E408" s="67"/>
      <c r="F408" s="2">
        <v>5</v>
      </c>
      <c r="G408" s="2">
        <f t="shared" si="7"/>
        <v>64.600000000000023</v>
      </c>
    </row>
    <row r="409" spans="1:7">
      <c r="A409" s="3">
        <v>44225</v>
      </c>
      <c r="B409" s="422">
        <v>21483</v>
      </c>
      <c r="C409" s="422" t="s">
        <v>27</v>
      </c>
      <c r="D409" t="s">
        <v>12</v>
      </c>
      <c r="E409" s="67"/>
      <c r="F409" s="2">
        <v>59.7</v>
      </c>
      <c r="G409" s="2">
        <f t="shared" si="7"/>
        <v>4.9000000000000199</v>
      </c>
    </row>
    <row r="410" spans="1:7">
      <c r="A410" s="3">
        <v>44225</v>
      </c>
      <c r="B410" s="422">
        <v>21483</v>
      </c>
      <c r="C410" s="422" t="s">
        <v>27</v>
      </c>
      <c r="D410" t="s">
        <v>13</v>
      </c>
      <c r="E410" s="67"/>
      <c r="F410" s="2">
        <v>4.9000000000000004</v>
      </c>
      <c r="G410" s="2">
        <f t="shared" si="7"/>
        <v>1.9539925233402755E-14</v>
      </c>
    </row>
    <row r="411" spans="1:7">
      <c r="A411" s="31">
        <v>44227</v>
      </c>
      <c r="B411" s="421" t="s">
        <v>10</v>
      </c>
      <c r="C411" s="421" t="s">
        <v>11</v>
      </c>
      <c r="D411" t="s">
        <v>12</v>
      </c>
      <c r="E411" s="67">
        <v>63.8</v>
      </c>
      <c r="G411" s="2">
        <f t="shared" si="7"/>
        <v>63.800000000000018</v>
      </c>
    </row>
    <row r="412" spans="1:7">
      <c r="B412" s="422"/>
      <c r="C412" s="422"/>
      <c r="D412" t="s">
        <v>13</v>
      </c>
      <c r="E412" s="67">
        <v>6.3</v>
      </c>
      <c r="G412" s="2">
        <f t="shared" si="7"/>
        <v>70.100000000000023</v>
      </c>
    </row>
    <row r="413" spans="1:7">
      <c r="B413" s="422"/>
      <c r="C413" s="422"/>
      <c r="D413" t="s">
        <v>31</v>
      </c>
      <c r="E413" s="67">
        <v>60</v>
      </c>
      <c r="G413" s="2">
        <f t="shared" si="7"/>
        <v>130.10000000000002</v>
      </c>
    </row>
    <row r="414" spans="1:7">
      <c r="B414" s="422"/>
      <c r="C414" s="422"/>
      <c r="D414" t="s">
        <v>29</v>
      </c>
      <c r="E414" s="67">
        <v>5</v>
      </c>
      <c r="G414" s="2">
        <f t="shared" si="7"/>
        <v>135.10000000000002</v>
      </c>
    </row>
    <row r="415" spans="1:7">
      <c r="A415" s="3">
        <v>44244</v>
      </c>
      <c r="B415" s="422">
        <v>21593</v>
      </c>
      <c r="C415" s="422" t="s">
        <v>11</v>
      </c>
      <c r="D415" t="s">
        <v>14</v>
      </c>
      <c r="E415" s="67"/>
      <c r="F415" s="2">
        <v>60</v>
      </c>
      <c r="G415" s="2">
        <f t="shared" si="7"/>
        <v>75.100000000000023</v>
      </c>
    </row>
    <row r="416" spans="1:7">
      <c r="A416" s="3">
        <v>44244</v>
      </c>
      <c r="B416" s="422">
        <v>21593</v>
      </c>
      <c r="C416" s="422" t="s">
        <v>11</v>
      </c>
      <c r="D416" t="s">
        <v>15</v>
      </c>
      <c r="E416" s="67"/>
      <c r="F416" s="2">
        <v>5</v>
      </c>
      <c r="G416" s="2">
        <f t="shared" si="7"/>
        <v>70.100000000000023</v>
      </c>
    </row>
    <row r="417" spans="1:7">
      <c r="A417" s="3">
        <v>44257</v>
      </c>
      <c r="B417" s="422">
        <v>21711</v>
      </c>
      <c r="C417" s="422" t="s">
        <v>11</v>
      </c>
      <c r="D417" t="s">
        <v>12</v>
      </c>
      <c r="E417" s="67"/>
      <c r="F417" s="2">
        <v>63.8</v>
      </c>
      <c r="G417" s="2">
        <f t="shared" si="7"/>
        <v>6.3000000000000256</v>
      </c>
    </row>
    <row r="418" spans="1:7">
      <c r="A418" s="3">
        <v>44257</v>
      </c>
      <c r="B418" s="422">
        <v>21711</v>
      </c>
      <c r="C418" s="422" t="s">
        <v>11</v>
      </c>
      <c r="D418" t="s">
        <v>13</v>
      </c>
      <c r="E418" s="67"/>
      <c r="F418" s="2">
        <v>6.3</v>
      </c>
      <c r="G418" s="2">
        <f t="shared" si="7"/>
        <v>2.5757174171303632E-14</v>
      </c>
    </row>
    <row r="419" spans="1:7">
      <c r="A419" s="31">
        <v>44255</v>
      </c>
      <c r="B419" s="421" t="s">
        <v>10</v>
      </c>
      <c r="C419" s="421" t="s">
        <v>17</v>
      </c>
      <c r="D419" t="s">
        <v>12</v>
      </c>
      <c r="E419" s="67">
        <v>66.400000000000006</v>
      </c>
      <c r="G419" s="2">
        <f t="shared" si="7"/>
        <v>66.400000000000034</v>
      </c>
    </row>
    <row r="420" spans="1:7">
      <c r="B420" s="422"/>
      <c r="C420" s="422"/>
      <c r="D420" t="s">
        <v>13</v>
      </c>
      <c r="E420" s="67">
        <v>8.6999999999999993</v>
      </c>
      <c r="G420" s="2">
        <f t="shared" si="7"/>
        <v>75.100000000000037</v>
      </c>
    </row>
    <row r="421" spans="1:7">
      <c r="B421" s="422"/>
      <c r="C421" s="422"/>
      <c r="D421" t="s">
        <v>31</v>
      </c>
      <c r="E421" s="67">
        <v>56</v>
      </c>
      <c r="G421" s="2">
        <f t="shared" si="7"/>
        <v>131.10000000000002</v>
      </c>
    </row>
    <row r="422" spans="1:7">
      <c r="B422" s="422"/>
      <c r="C422" s="422"/>
      <c r="D422" t="s">
        <v>29</v>
      </c>
      <c r="E422" s="67">
        <v>5</v>
      </c>
      <c r="G422" s="2">
        <f t="shared" si="7"/>
        <v>136.10000000000002</v>
      </c>
    </row>
    <row r="423" spans="1:7">
      <c r="B423" s="422"/>
      <c r="C423" s="422"/>
      <c r="D423" t="s">
        <v>38</v>
      </c>
      <c r="E423" s="67">
        <v>10</v>
      </c>
      <c r="G423" s="2">
        <f t="shared" si="7"/>
        <v>146.10000000000002</v>
      </c>
    </row>
    <row r="424" spans="1:7">
      <c r="A424" s="3">
        <v>44266</v>
      </c>
      <c r="B424" s="422">
        <v>21894</v>
      </c>
      <c r="C424" s="422" t="s">
        <v>17</v>
      </c>
      <c r="D424" t="s">
        <v>31</v>
      </c>
      <c r="E424" s="67"/>
      <c r="F424" s="2">
        <v>56</v>
      </c>
      <c r="G424" s="2">
        <f t="shared" si="7"/>
        <v>90.100000000000023</v>
      </c>
    </row>
    <row r="425" spans="1:7">
      <c r="A425" s="3">
        <v>44266</v>
      </c>
      <c r="B425" s="422">
        <v>21894</v>
      </c>
      <c r="C425" s="422" t="s">
        <v>17</v>
      </c>
      <c r="D425" t="s">
        <v>29</v>
      </c>
      <c r="E425" s="67"/>
      <c r="F425" s="2">
        <v>5</v>
      </c>
      <c r="G425" s="2">
        <f t="shared" si="7"/>
        <v>85.100000000000023</v>
      </c>
    </row>
    <row r="426" spans="1:7">
      <c r="A426" s="3">
        <v>44266</v>
      </c>
      <c r="B426" s="422">
        <v>21894</v>
      </c>
      <c r="C426" s="422" t="s">
        <v>17</v>
      </c>
      <c r="D426" t="s">
        <v>38</v>
      </c>
      <c r="E426" s="67"/>
      <c r="F426" s="2">
        <v>10</v>
      </c>
      <c r="G426" s="2">
        <f t="shared" si="7"/>
        <v>75.100000000000023</v>
      </c>
    </row>
    <row r="427" spans="1:7">
      <c r="A427" s="3">
        <v>44315</v>
      </c>
      <c r="B427" s="422">
        <v>22285</v>
      </c>
      <c r="C427" s="422" t="s">
        <v>17</v>
      </c>
      <c r="D427" t="s">
        <v>12</v>
      </c>
      <c r="E427" s="67"/>
      <c r="F427" s="2">
        <v>66.400000000000006</v>
      </c>
      <c r="G427" s="2">
        <f t="shared" si="7"/>
        <v>8.7000000000000171</v>
      </c>
    </row>
    <row r="428" spans="1:7">
      <c r="A428" s="3">
        <v>44315</v>
      </c>
      <c r="B428" s="422">
        <v>22285</v>
      </c>
      <c r="C428" s="422" t="s">
        <v>17</v>
      </c>
      <c r="D428" t="s">
        <v>13</v>
      </c>
      <c r="E428" s="67"/>
      <c r="F428" s="2">
        <v>8.6999999999999993</v>
      </c>
      <c r="G428" s="2">
        <f t="shared" si="7"/>
        <v>1.7763568394002505E-14</v>
      </c>
    </row>
    <row r="429" spans="1:7">
      <c r="A429" s="31">
        <v>44286</v>
      </c>
      <c r="B429" s="421" t="s">
        <v>10</v>
      </c>
      <c r="C429" s="421" t="s">
        <v>18</v>
      </c>
      <c r="D429" t="s">
        <v>12</v>
      </c>
      <c r="E429" s="67">
        <v>82.4</v>
      </c>
      <c r="G429" s="2">
        <f t="shared" si="7"/>
        <v>82.40000000000002</v>
      </c>
    </row>
    <row r="430" spans="1:7">
      <c r="B430" s="422"/>
      <c r="C430" s="422"/>
      <c r="D430" t="s">
        <v>13</v>
      </c>
      <c r="E430" s="67">
        <v>6.8</v>
      </c>
      <c r="G430" s="2">
        <f t="shared" si="7"/>
        <v>89.200000000000017</v>
      </c>
    </row>
    <row r="431" spans="1:7">
      <c r="B431" s="422"/>
      <c r="C431" s="422"/>
      <c r="D431" t="s">
        <v>31</v>
      </c>
      <c r="E431" s="67">
        <v>60</v>
      </c>
      <c r="G431" s="2">
        <f t="shared" si="7"/>
        <v>149.20000000000002</v>
      </c>
    </row>
    <row r="432" spans="1:7">
      <c r="B432" s="422"/>
      <c r="C432" s="422"/>
      <c r="D432" t="s">
        <v>29</v>
      </c>
      <c r="E432" s="67">
        <v>5</v>
      </c>
      <c r="G432" s="2">
        <f t="shared" si="7"/>
        <v>154.20000000000002</v>
      </c>
    </row>
    <row r="433" spans="1:7">
      <c r="B433" s="422"/>
      <c r="C433" s="422"/>
      <c r="D433" t="s">
        <v>40</v>
      </c>
      <c r="E433" s="67">
        <v>10</v>
      </c>
      <c r="G433" s="2">
        <f t="shared" si="7"/>
        <v>164.20000000000002</v>
      </c>
    </row>
    <row r="434" spans="1:7">
      <c r="A434" s="3">
        <v>44277</v>
      </c>
      <c r="B434" s="422">
        <v>22024</v>
      </c>
      <c r="C434" s="422" t="s">
        <v>18</v>
      </c>
      <c r="D434" t="s">
        <v>40</v>
      </c>
      <c r="E434" s="67"/>
      <c r="F434" s="2">
        <v>10</v>
      </c>
      <c r="G434" s="2">
        <f t="shared" si="7"/>
        <v>154.20000000000002</v>
      </c>
    </row>
    <row r="435" spans="1:7">
      <c r="A435" s="3">
        <v>44315</v>
      </c>
      <c r="B435" s="422">
        <v>22285</v>
      </c>
      <c r="C435" s="422" t="s">
        <v>18</v>
      </c>
      <c r="D435" t="s">
        <v>12</v>
      </c>
      <c r="E435" s="67"/>
      <c r="F435" s="2">
        <v>82.4</v>
      </c>
      <c r="G435" s="2">
        <f t="shared" si="7"/>
        <v>71.800000000000011</v>
      </c>
    </row>
    <row r="436" spans="1:7">
      <c r="A436" s="3">
        <v>44315</v>
      </c>
      <c r="B436" s="422">
        <v>22285</v>
      </c>
      <c r="C436" s="422" t="s">
        <v>18</v>
      </c>
      <c r="D436" t="s">
        <v>13</v>
      </c>
      <c r="E436" s="67"/>
      <c r="F436" s="2">
        <v>6.8</v>
      </c>
      <c r="G436" s="2">
        <f t="shared" si="7"/>
        <v>65.000000000000014</v>
      </c>
    </row>
    <row r="437" spans="1:7">
      <c r="A437" s="3">
        <v>44315</v>
      </c>
      <c r="B437" s="422">
        <v>22285</v>
      </c>
      <c r="C437" s="422" t="s">
        <v>18</v>
      </c>
      <c r="D437" t="s">
        <v>14</v>
      </c>
      <c r="E437" s="67"/>
      <c r="F437" s="2">
        <v>60</v>
      </c>
      <c r="G437" s="2">
        <f t="shared" si="7"/>
        <v>5.0000000000000142</v>
      </c>
    </row>
    <row r="438" spans="1:7">
      <c r="A438" s="3">
        <v>44315</v>
      </c>
      <c r="B438" s="422">
        <v>22285</v>
      </c>
      <c r="C438" s="422" t="s">
        <v>18</v>
      </c>
      <c r="D438" t="s">
        <v>15</v>
      </c>
      <c r="E438" s="67"/>
      <c r="F438" s="2">
        <v>5</v>
      </c>
      <c r="G438" s="2">
        <f t="shared" si="7"/>
        <v>1.4210854715202004E-14</v>
      </c>
    </row>
    <row r="439" spans="1:7">
      <c r="A439" s="31">
        <v>44316</v>
      </c>
      <c r="B439" s="421" t="s">
        <v>10</v>
      </c>
      <c r="C439" s="421" t="s">
        <v>19</v>
      </c>
      <c r="D439" t="s">
        <v>12</v>
      </c>
      <c r="E439" s="67">
        <v>79.5</v>
      </c>
      <c r="G439" s="2">
        <f t="shared" si="7"/>
        <v>79.500000000000014</v>
      </c>
    </row>
    <row r="440" spans="1:7">
      <c r="B440" s="422"/>
      <c r="C440" s="422"/>
      <c r="D440" t="s">
        <v>13</v>
      </c>
      <c r="E440" s="67">
        <v>7.8</v>
      </c>
      <c r="G440" s="2">
        <f t="shared" si="7"/>
        <v>87.300000000000011</v>
      </c>
    </row>
    <row r="441" spans="1:7">
      <c r="B441" s="422"/>
      <c r="C441" s="422"/>
      <c r="D441" t="s">
        <v>31</v>
      </c>
      <c r="E441" s="67">
        <v>60</v>
      </c>
      <c r="G441" s="2">
        <f t="shared" si="7"/>
        <v>147.30000000000001</v>
      </c>
    </row>
    <row r="442" spans="1:7">
      <c r="B442" s="422"/>
      <c r="C442" s="422"/>
      <c r="D442" t="s">
        <v>29</v>
      </c>
      <c r="E442" s="67">
        <v>5</v>
      </c>
      <c r="G442" s="2">
        <f t="shared" si="7"/>
        <v>152.30000000000001</v>
      </c>
    </row>
    <row r="443" spans="1:7">
      <c r="A443" s="3">
        <v>44336</v>
      </c>
      <c r="B443" s="422">
        <v>22513</v>
      </c>
      <c r="C443" s="422" t="s">
        <v>19</v>
      </c>
      <c r="D443" t="s">
        <v>12</v>
      </c>
      <c r="E443" s="67"/>
      <c r="F443" s="2">
        <v>79.5</v>
      </c>
      <c r="G443" s="2">
        <f t="shared" si="7"/>
        <v>72.800000000000011</v>
      </c>
    </row>
    <row r="444" spans="1:7">
      <c r="A444" s="3">
        <v>44336</v>
      </c>
      <c r="B444" s="422">
        <v>22513</v>
      </c>
      <c r="C444" s="422" t="s">
        <v>19</v>
      </c>
      <c r="D444" t="s">
        <v>13</v>
      </c>
      <c r="E444" s="67"/>
      <c r="F444" s="2">
        <v>7.8</v>
      </c>
      <c r="G444" s="2">
        <f t="shared" si="7"/>
        <v>65.000000000000014</v>
      </c>
    </row>
    <row r="445" spans="1:7">
      <c r="A445" s="3">
        <v>44481</v>
      </c>
      <c r="B445" s="422">
        <v>23614</v>
      </c>
      <c r="C445" s="422" t="s">
        <v>19</v>
      </c>
      <c r="D445" t="s">
        <v>31</v>
      </c>
      <c r="E445" s="67"/>
      <c r="F445" s="67">
        <v>60</v>
      </c>
      <c r="G445" s="2">
        <f t="shared" si="7"/>
        <v>5.0000000000000142</v>
      </c>
    </row>
    <row r="446" spans="1:7">
      <c r="A446" s="3">
        <v>44481</v>
      </c>
      <c r="B446" s="422">
        <v>23614</v>
      </c>
      <c r="C446" s="422" t="s">
        <v>19</v>
      </c>
      <c r="D446" t="s">
        <v>29</v>
      </c>
      <c r="E446" s="67"/>
      <c r="F446" s="67">
        <v>5</v>
      </c>
      <c r="G446" s="2">
        <f t="shared" si="7"/>
        <v>1.4210854715202004E-14</v>
      </c>
    </row>
    <row r="447" spans="1:7">
      <c r="A447" s="31">
        <v>44347</v>
      </c>
      <c r="B447" s="421" t="s">
        <v>10</v>
      </c>
      <c r="C447" s="421" t="s">
        <v>20</v>
      </c>
      <c r="D447" t="s">
        <v>12</v>
      </c>
      <c r="E447" s="67">
        <v>64.599999999999994</v>
      </c>
      <c r="G447" s="2">
        <f t="shared" si="7"/>
        <v>64.600000000000009</v>
      </c>
    </row>
    <row r="448" spans="1:7">
      <c r="B448" s="422"/>
      <c r="C448" s="422"/>
      <c r="D448" t="s">
        <v>13</v>
      </c>
      <c r="E448" s="67">
        <v>6.5</v>
      </c>
      <c r="G448" s="2">
        <f t="shared" si="7"/>
        <v>71.100000000000009</v>
      </c>
    </row>
    <row r="449" spans="1:7">
      <c r="B449" s="422"/>
      <c r="C449" s="422"/>
      <c r="D449" t="s">
        <v>31</v>
      </c>
      <c r="E449" s="67">
        <v>60</v>
      </c>
      <c r="G449" s="2">
        <f t="shared" si="7"/>
        <v>131.10000000000002</v>
      </c>
    </row>
    <row r="450" spans="1:7">
      <c r="B450" s="422"/>
      <c r="C450" s="422"/>
      <c r="D450" t="s">
        <v>29</v>
      </c>
      <c r="E450" s="67">
        <v>5</v>
      </c>
      <c r="G450" s="2">
        <f t="shared" si="7"/>
        <v>136.10000000000002</v>
      </c>
    </row>
    <row r="451" spans="1:7">
      <c r="A451" s="3">
        <v>44383</v>
      </c>
      <c r="B451" s="422">
        <v>22938</v>
      </c>
      <c r="C451" s="422" t="s">
        <v>20</v>
      </c>
      <c r="D451" t="s">
        <v>12</v>
      </c>
      <c r="E451" s="67"/>
      <c r="F451" s="2">
        <v>64.599999999999994</v>
      </c>
      <c r="G451" s="2">
        <f t="shared" si="7"/>
        <v>71.500000000000028</v>
      </c>
    </row>
    <row r="452" spans="1:7">
      <c r="A452" s="3">
        <v>44383</v>
      </c>
      <c r="B452" s="422">
        <v>22938</v>
      </c>
      <c r="C452" s="422" t="s">
        <v>20</v>
      </c>
      <c r="D452" t="s">
        <v>13</v>
      </c>
      <c r="E452" s="67"/>
      <c r="F452" s="2">
        <v>6.5</v>
      </c>
      <c r="G452" s="2">
        <f t="shared" si="7"/>
        <v>65.000000000000028</v>
      </c>
    </row>
    <row r="453" spans="1:7">
      <c r="A453" s="3">
        <v>44481</v>
      </c>
      <c r="B453" s="422">
        <v>23614</v>
      </c>
      <c r="C453" s="422" t="s">
        <v>20</v>
      </c>
      <c r="D453" t="s">
        <v>31</v>
      </c>
      <c r="E453" s="67"/>
      <c r="F453" s="67">
        <v>60</v>
      </c>
      <c r="G453" s="2">
        <f t="shared" si="7"/>
        <v>5.0000000000000284</v>
      </c>
    </row>
    <row r="454" spans="1:7">
      <c r="A454" s="3">
        <v>44481</v>
      </c>
      <c r="B454" s="422">
        <v>23614</v>
      </c>
      <c r="C454" s="422" t="s">
        <v>20</v>
      </c>
      <c r="D454" t="s">
        <v>29</v>
      </c>
      <c r="E454" s="67"/>
      <c r="F454" s="67">
        <v>5</v>
      </c>
      <c r="G454" s="2">
        <f t="shared" si="7"/>
        <v>2.8421709430404007E-14</v>
      </c>
    </row>
    <row r="455" spans="1:7">
      <c r="A455" s="31">
        <v>44377</v>
      </c>
      <c r="B455" s="421" t="s">
        <v>10</v>
      </c>
      <c r="C455" s="421" t="s">
        <v>21</v>
      </c>
      <c r="D455" t="s">
        <v>12</v>
      </c>
      <c r="E455" s="67">
        <v>70.8</v>
      </c>
      <c r="G455" s="2">
        <f t="shared" si="7"/>
        <v>70.800000000000026</v>
      </c>
    </row>
    <row r="456" spans="1:7">
      <c r="B456" s="422"/>
      <c r="C456" s="422"/>
      <c r="D456" t="s">
        <v>13</v>
      </c>
      <c r="E456" s="82">
        <v>8.4</v>
      </c>
      <c r="G456" s="2">
        <f t="shared" si="7"/>
        <v>79.200000000000031</v>
      </c>
    </row>
    <row r="457" spans="1:7">
      <c r="B457" s="422"/>
      <c r="C457" s="422"/>
      <c r="D457" t="s">
        <v>31</v>
      </c>
      <c r="E457" s="67">
        <v>60</v>
      </c>
      <c r="G457" s="2">
        <f t="shared" si="7"/>
        <v>139.20000000000005</v>
      </c>
    </row>
    <row r="458" spans="1:7">
      <c r="B458" s="422"/>
      <c r="C458" s="422"/>
      <c r="D458" t="s">
        <v>29</v>
      </c>
      <c r="E458" s="67">
        <v>5</v>
      </c>
      <c r="G458" s="2">
        <f t="shared" si="7"/>
        <v>144.20000000000005</v>
      </c>
    </row>
    <row r="459" spans="1:7">
      <c r="A459" s="3">
        <v>44420</v>
      </c>
      <c r="B459" s="422">
        <v>23216</v>
      </c>
      <c r="C459" s="422" t="s">
        <v>21</v>
      </c>
      <c r="D459" t="s">
        <v>12</v>
      </c>
      <c r="E459" s="67"/>
      <c r="F459" s="67">
        <v>70.8</v>
      </c>
      <c r="G459" s="2">
        <f t="shared" si="7"/>
        <v>73.400000000000048</v>
      </c>
    </row>
    <row r="460" spans="1:7">
      <c r="A460" s="3">
        <v>44420</v>
      </c>
      <c r="B460" s="422">
        <v>23216</v>
      </c>
      <c r="C460" s="422" t="s">
        <v>21</v>
      </c>
      <c r="D460" t="s">
        <v>13</v>
      </c>
      <c r="E460" s="67"/>
      <c r="F460" s="82">
        <v>8.4</v>
      </c>
      <c r="G460" s="2">
        <f t="shared" si="7"/>
        <v>65.000000000000043</v>
      </c>
    </row>
    <row r="461" spans="1:7">
      <c r="A461" s="3">
        <v>44481</v>
      </c>
      <c r="B461" s="422">
        <v>23614</v>
      </c>
      <c r="C461" s="422" t="s">
        <v>21</v>
      </c>
      <c r="D461" t="s">
        <v>31</v>
      </c>
      <c r="E461" s="67"/>
      <c r="F461" s="67">
        <v>60</v>
      </c>
      <c r="G461" s="2">
        <f t="shared" si="7"/>
        <v>5.0000000000000426</v>
      </c>
    </row>
    <row r="462" spans="1:7">
      <c r="A462" s="3">
        <v>44481</v>
      </c>
      <c r="B462" s="422">
        <v>23614</v>
      </c>
      <c r="C462" s="422" t="s">
        <v>21</v>
      </c>
      <c r="D462" t="s">
        <v>29</v>
      </c>
      <c r="E462" s="67"/>
      <c r="F462" s="67">
        <v>5</v>
      </c>
      <c r="G462" s="2">
        <f t="shared" si="7"/>
        <v>4.2632564145606011E-14</v>
      </c>
    </row>
    <row r="463" spans="1:7">
      <c r="A463" s="81">
        <v>44408</v>
      </c>
      <c r="B463" s="421" t="s">
        <v>10</v>
      </c>
      <c r="C463" s="421" t="s">
        <v>22</v>
      </c>
      <c r="D463" t="s">
        <v>12</v>
      </c>
      <c r="E463" s="2">
        <v>62</v>
      </c>
      <c r="G463" s="2">
        <f t="shared" si="7"/>
        <v>62.000000000000043</v>
      </c>
    </row>
    <row r="464" spans="1:7">
      <c r="A464" s="70"/>
      <c r="B464" s="422"/>
      <c r="C464" s="422"/>
      <c r="D464" t="s">
        <v>13</v>
      </c>
      <c r="E464" s="2">
        <v>5.8</v>
      </c>
      <c r="G464" s="2">
        <f t="shared" si="7"/>
        <v>67.80000000000004</v>
      </c>
    </row>
    <row r="465" spans="1:7">
      <c r="A465" s="70"/>
      <c r="B465" s="422"/>
      <c r="C465" s="422"/>
      <c r="D465" t="s">
        <v>14</v>
      </c>
      <c r="E465" s="2">
        <v>60</v>
      </c>
      <c r="G465" s="2">
        <f t="shared" si="7"/>
        <v>127.80000000000004</v>
      </c>
    </row>
    <row r="466" spans="1:7">
      <c r="A466" s="70"/>
      <c r="B466" s="422"/>
      <c r="C466" s="422"/>
      <c r="D466" t="s">
        <v>15</v>
      </c>
      <c r="E466" s="2">
        <v>5</v>
      </c>
      <c r="G466" s="2">
        <f t="shared" si="7"/>
        <v>132.80000000000004</v>
      </c>
    </row>
    <row r="467" spans="1:7">
      <c r="A467" s="70">
        <v>44481</v>
      </c>
      <c r="B467" s="422">
        <v>23615</v>
      </c>
      <c r="C467" s="422" t="s">
        <v>22</v>
      </c>
      <c r="D467" t="s">
        <v>12</v>
      </c>
      <c r="F467" s="2">
        <v>62</v>
      </c>
      <c r="G467" s="2">
        <f t="shared" si="7"/>
        <v>70.80000000000004</v>
      </c>
    </row>
    <row r="468" spans="1:7">
      <c r="A468" s="70">
        <v>44481</v>
      </c>
      <c r="B468" s="422">
        <v>23615</v>
      </c>
      <c r="C468" s="422" t="s">
        <v>22</v>
      </c>
      <c r="D468" t="s">
        <v>13</v>
      </c>
      <c r="F468" s="2">
        <v>5.8</v>
      </c>
      <c r="G468" s="2">
        <f t="shared" si="7"/>
        <v>65.000000000000043</v>
      </c>
    </row>
    <row r="469" spans="1:7">
      <c r="A469" s="70">
        <v>44481</v>
      </c>
      <c r="B469" s="422">
        <v>23615</v>
      </c>
      <c r="C469" s="422" t="s">
        <v>22</v>
      </c>
      <c r="D469" t="s">
        <v>14</v>
      </c>
      <c r="F469" s="2">
        <v>60</v>
      </c>
      <c r="G469" s="2">
        <f t="shared" si="7"/>
        <v>5.0000000000000426</v>
      </c>
    </row>
    <row r="470" spans="1:7">
      <c r="A470" s="70">
        <v>44481</v>
      </c>
      <c r="B470" s="422">
        <v>23615</v>
      </c>
      <c r="C470" s="422" t="s">
        <v>22</v>
      </c>
      <c r="D470" t="s">
        <v>15</v>
      </c>
      <c r="F470" s="2">
        <v>5</v>
      </c>
      <c r="G470" s="2">
        <f t="shared" si="7"/>
        <v>4.2632564145606011E-14</v>
      </c>
    </row>
    <row r="471" spans="1:7">
      <c r="A471" s="31">
        <v>44439</v>
      </c>
      <c r="B471" s="421" t="s">
        <v>10</v>
      </c>
      <c r="C471" s="421" t="s">
        <v>23</v>
      </c>
      <c r="D471" t="s">
        <v>12</v>
      </c>
      <c r="E471" s="2">
        <v>70.2</v>
      </c>
      <c r="G471" s="2">
        <f t="shared" si="7"/>
        <v>70.200000000000045</v>
      </c>
    </row>
    <row r="472" spans="1:7">
      <c r="B472" s="422"/>
      <c r="C472" s="422"/>
      <c r="D472" t="s">
        <v>13</v>
      </c>
      <c r="E472" s="2">
        <v>6.1</v>
      </c>
      <c r="G472" s="2">
        <f t="shared" si="7"/>
        <v>76.30000000000004</v>
      </c>
    </row>
    <row r="473" spans="1:7">
      <c r="B473" s="422"/>
      <c r="C473" s="422"/>
      <c r="D473" t="s">
        <v>14</v>
      </c>
      <c r="E473" s="2">
        <v>60</v>
      </c>
      <c r="G473" s="2">
        <f t="shared" si="7"/>
        <v>136.30000000000004</v>
      </c>
    </row>
    <row r="474" spans="1:7">
      <c r="B474" s="422"/>
      <c r="C474" s="422"/>
      <c r="D474" t="s">
        <v>15</v>
      </c>
      <c r="E474" s="2">
        <v>5</v>
      </c>
      <c r="G474" s="2">
        <f t="shared" si="7"/>
        <v>141.30000000000004</v>
      </c>
    </row>
    <row r="475" spans="1:7">
      <c r="A475" s="70">
        <v>44481</v>
      </c>
      <c r="B475" s="422">
        <v>23615</v>
      </c>
      <c r="C475" s="422" t="s">
        <v>23</v>
      </c>
      <c r="D475" t="s">
        <v>12</v>
      </c>
      <c r="F475" s="2">
        <v>70.2</v>
      </c>
      <c r="G475" s="2">
        <f t="shared" ref="G475:G478" si="8">+G474+E475-F475</f>
        <v>71.100000000000037</v>
      </c>
    </row>
    <row r="476" spans="1:7">
      <c r="A476" s="70">
        <v>44481</v>
      </c>
      <c r="B476" s="422">
        <v>23615</v>
      </c>
      <c r="C476" s="422" t="s">
        <v>23</v>
      </c>
      <c r="D476" t="s">
        <v>13</v>
      </c>
      <c r="F476" s="2">
        <v>6.1</v>
      </c>
      <c r="G476" s="2">
        <f t="shared" si="8"/>
        <v>65.000000000000043</v>
      </c>
    </row>
    <row r="477" spans="1:7">
      <c r="A477" s="70">
        <v>44481</v>
      </c>
      <c r="B477" s="422">
        <v>23615</v>
      </c>
      <c r="C477" s="422" t="s">
        <v>23</v>
      </c>
      <c r="D477" t="s">
        <v>14</v>
      </c>
      <c r="F477" s="2">
        <v>60</v>
      </c>
      <c r="G477" s="2">
        <f t="shared" si="8"/>
        <v>5.0000000000000426</v>
      </c>
    </row>
    <row r="478" spans="1:7">
      <c r="A478" s="70">
        <v>44481</v>
      </c>
      <c r="B478" s="422">
        <v>23615</v>
      </c>
      <c r="C478" s="422" t="s">
        <v>23</v>
      </c>
      <c r="D478" t="s">
        <v>15</v>
      </c>
      <c r="F478" s="2">
        <v>5</v>
      </c>
      <c r="G478" s="6">
        <f t="shared" si="8"/>
        <v>4.2632564145606011E-14</v>
      </c>
    </row>
    <row r="479" spans="1:7">
      <c r="A479" s="31">
        <v>44469</v>
      </c>
      <c r="B479" s="421" t="s">
        <v>10</v>
      </c>
      <c r="C479" s="421" t="s">
        <v>41</v>
      </c>
      <c r="D479" t="s">
        <v>12</v>
      </c>
      <c r="E479" s="21">
        <v>72.599999999999994</v>
      </c>
      <c r="G479" s="2">
        <f>+G478+E479-F479</f>
        <v>72.600000000000037</v>
      </c>
    </row>
    <row r="480" spans="1:7">
      <c r="B480" s="422"/>
      <c r="C480" s="422"/>
      <c r="D480" t="s">
        <v>13</v>
      </c>
      <c r="E480" s="21">
        <v>7.7</v>
      </c>
      <c r="G480" s="2">
        <f t="shared" ref="G480:G551" si="9">+G479+E480-F480</f>
        <v>80.30000000000004</v>
      </c>
    </row>
    <row r="481" spans="1:7">
      <c r="B481" s="422"/>
      <c r="C481" s="422"/>
      <c r="D481" t="s">
        <v>14</v>
      </c>
      <c r="E481" s="2">
        <v>60</v>
      </c>
      <c r="G481" s="2">
        <f t="shared" si="9"/>
        <v>140.30000000000004</v>
      </c>
    </row>
    <row r="482" spans="1:7">
      <c r="B482" s="422"/>
      <c r="C482" s="422"/>
      <c r="D482" t="s">
        <v>15</v>
      </c>
      <c r="E482" s="2">
        <v>5</v>
      </c>
      <c r="G482" s="2">
        <f t="shared" si="9"/>
        <v>145.30000000000004</v>
      </c>
    </row>
    <row r="483" spans="1:7">
      <c r="A483" s="70">
        <v>44481</v>
      </c>
      <c r="B483" s="422">
        <v>23615</v>
      </c>
      <c r="C483" s="422" t="s">
        <v>41</v>
      </c>
      <c r="D483" t="s">
        <v>14</v>
      </c>
      <c r="F483" s="2">
        <v>60</v>
      </c>
      <c r="G483" s="2">
        <f t="shared" si="9"/>
        <v>85.30000000000004</v>
      </c>
    </row>
    <row r="484" spans="1:7">
      <c r="A484" s="70">
        <v>44481</v>
      </c>
      <c r="B484" s="422">
        <v>23615</v>
      </c>
      <c r="C484" s="422" t="s">
        <v>41</v>
      </c>
      <c r="D484" t="s">
        <v>15</v>
      </c>
      <c r="F484" s="2">
        <v>5</v>
      </c>
      <c r="G484" s="2">
        <f t="shared" si="9"/>
        <v>80.30000000000004</v>
      </c>
    </row>
    <row r="485" spans="1:7">
      <c r="A485" s="70">
        <v>44516</v>
      </c>
      <c r="B485" s="422">
        <v>23878</v>
      </c>
      <c r="C485" s="422" t="s">
        <v>41</v>
      </c>
      <c r="F485" s="21">
        <v>72.599999999999994</v>
      </c>
      <c r="G485" s="2">
        <f t="shared" si="9"/>
        <v>7.7000000000000455</v>
      </c>
    </row>
    <row r="486" spans="1:7">
      <c r="A486" s="70">
        <v>44516</v>
      </c>
      <c r="B486" s="422">
        <v>23878</v>
      </c>
      <c r="C486" s="422" t="s">
        <v>41</v>
      </c>
      <c r="F486" s="21">
        <v>7.7</v>
      </c>
      <c r="G486" s="2">
        <f t="shared" si="9"/>
        <v>4.5297099404706387E-14</v>
      </c>
    </row>
    <row r="487" spans="1:7">
      <c r="A487" s="81">
        <v>44500</v>
      </c>
      <c r="B487" s="421" t="s">
        <v>10</v>
      </c>
      <c r="C487" s="421" t="s">
        <v>25</v>
      </c>
      <c r="D487" t="s">
        <v>12</v>
      </c>
      <c r="E487" s="2">
        <v>75.3</v>
      </c>
      <c r="G487" s="2">
        <f t="shared" si="9"/>
        <v>75.30000000000004</v>
      </c>
    </row>
    <row r="488" spans="1:7">
      <c r="A488" s="70"/>
      <c r="B488" s="422"/>
      <c r="C488" s="422"/>
      <c r="D488" t="s">
        <v>13</v>
      </c>
      <c r="E488" s="2">
        <v>5.6</v>
      </c>
      <c r="G488" s="2">
        <f t="shared" si="9"/>
        <v>80.900000000000034</v>
      </c>
    </row>
    <row r="489" spans="1:7">
      <c r="A489" s="70"/>
      <c r="B489" s="422"/>
      <c r="C489" s="422"/>
      <c r="D489" t="s">
        <v>14</v>
      </c>
      <c r="E489" s="2">
        <v>60</v>
      </c>
      <c r="G489" s="2">
        <f t="shared" si="9"/>
        <v>140.90000000000003</v>
      </c>
    </row>
    <row r="490" spans="1:7">
      <c r="A490" s="70"/>
      <c r="B490" s="422"/>
      <c r="C490" s="422"/>
      <c r="D490" t="s">
        <v>15</v>
      </c>
      <c r="E490" s="2">
        <v>5</v>
      </c>
      <c r="G490" s="2">
        <f t="shared" si="9"/>
        <v>145.90000000000003</v>
      </c>
    </row>
    <row r="491" spans="1:7">
      <c r="A491" s="70">
        <v>44505</v>
      </c>
      <c r="B491" s="422">
        <v>23696</v>
      </c>
      <c r="C491" s="422" t="s">
        <v>25</v>
      </c>
      <c r="D491" t="s">
        <v>14</v>
      </c>
      <c r="F491" s="2">
        <v>60</v>
      </c>
      <c r="G491" s="2">
        <f t="shared" si="9"/>
        <v>85.900000000000034</v>
      </c>
    </row>
    <row r="492" spans="1:7">
      <c r="A492" s="70">
        <v>44505</v>
      </c>
      <c r="B492" s="422">
        <v>23696</v>
      </c>
      <c r="C492" s="422" t="s">
        <v>25</v>
      </c>
      <c r="D492" t="s">
        <v>15</v>
      </c>
      <c r="F492" s="2">
        <v>5</v>
      </c>
      <c r="G492" s="2">
        <f t="shared" si="9"/>
        <v>80.900000000000034</v>
      </c>
    </row>
    <row r="493" spans="1:7">
      <c r="A493" s="70">
        <v>44620</v>
      </c>
      <c r="B493" s="422">
        <v>24390</v>
      </c>
      <c r="C493" s="422" t="s">
        <v>25</v>
      </c>
      <c r="D493" t="s">
        <v>12</v>
      </c>
      <c r="F493" s="2">
        <v>75.3</v>
      </c>
      <c r="G493" s="2">
        <f t="shared" si="9"/>
        <v>5.6000000000000369</v>
      </c>
    </row>
    <row r="494" spans="1:7">
      <c r="A494" s="70">
        <v>44620</v>
      </c>
      <c r="B494" s="422">
        <v>24390</v>
      </c>
      <c r="C494" s="422" t="s">
        <v>25</v>
      </c>
      <c r="D494" t="s">
        <v>13</v>
      </c>
      <c r="F494" s="2">
        <v>5.6</v>
      </c>
      <c r="G494" s="2">
        <f t="shared" si="9"/>
        <v>3.730349362740526E-14</v>
      </c>
    </row>
    <row r="495" spans="1:7">
      <c r="A495" s="81">
        <v>44530</v>
      </c>
      <c r="B495" s="421" t="s">
        <v>10</v>
      </c>
      <c r="C495" s="421" t="s">
        <v>26</v>
      </c>
      <c r="D495" t="s">
        <v>12</v>
      </c>
      <c r="E495" s="2">
        <v>80.3</v>
      </c>
      <c r="G495" s="2">
        <f t="shared" si="9"/>
        <v>80.30000000000004</v>
      </c>
    </row>
    <row r="496" spans="1:7">
      <c r="A496" s="70"/>
      <c r="B496" s="422"/>
      <c r="C496" s="422"/>
      <c r="D496" t="s">
        <v>13</v>
      </c>
      <c r="E496" s="2">
        <v>7</v>
      </c>
      <c r="G496" s="2">
        <f t="shared" si="9"/>
        <v>87.30000000000004</v>
      </c>
    </row>
    <row r="497" spans="1:7">
      <c r="A497" s="70"/>
      <c r="B497" s="422"/>
      <c r="C497" s="422"/>
      <c r="D497" t="s">
        <v>14</v>
      </c>
      <c r="E497" s="2">
        <v>60</v>
      </c>
      <c r="G497" s="2">
        <f t="shared" si="9"/>
        <v>147.30000000000004</v>
      </c>
    </row>
    <row r="498" spans="1:7">
      <c r="A498" s="70"/>
      <c r="B498" s="422"/>
      <c r="C498" s="422"/>
      <c r="D498" t="s">
        <v>15</v>
      </c>
      <c r="E498" s="2">
        <v>5</v>
      </c>
      <c r="G498" s="2">
        <f t="shared" si="9"/>
        <v>152.30000000000004</v>
      </c>
    </row>
    <row r="499" spans="1:7">
      <c r="A499" s="70"/>
      <c r="B499" s="422"/>
      <c r="C499" s="422"/>
      <c r="D499" t="s">
        <v>42</v>
      </c>
      <c r="E499" s="2">
        <v>10</v>
      </c>
      <c r="G499" s="2">
        <f t="shared" si="9"/>
        <v>162.30000000000004</v>
      </c>
    </row>
    <row r="500" spans="1:7">
      <c r="A500" s="70">
        <v>44620</v>
      </c>
      <c r="B500" s="422">
        <v>24390</v>
      </c>
      <c r="C500" s="422" t="s">
        <v>26</v>
      </c>
      <c r="D500" t="s">
        <v>12</v>
      </c>
      <c r="F500" s="2">
        <v>80.3</v>
      </c>
      <c r="G500" s="2">
        <f t="shared" si="9"/>
        <v>82.000000000000043</v>
      </c>
    </row>
    <row r="501" spans="1:7">
      <c r="A501" s="70">
        <v>44620</v>
      </c>
      <c r="B501" s="422">
        <v>24390</v>
      </c>
      <c r="C501" s="422" t="s">
        <v>26</v>
      </c>
      <c r="D501" t="s">
        <v>13</v>
      </c>
      <c r="F501" s="2">
        <v>7</v>
      </c>
      <c r="G501" s="2">
        <f t="shared" si="9"/>
        <v>75.000000000000043</v>
      </c>
    </row>
    <row r="502" spans="1:7">
      <c r="A502" s="70">
        <v>44620</v>
      </c>
      <c r="B502" s="422">
        <v>24390</v>
      </c>
      <c r="C502" s="422" t="s">
        <v>26</v>
      </c>
      <c r="D502" t="s">
        <v>14</v>
      </c>
      <c r="F502" s="2">
        <v>60</v>
      </c>
      <c r="G502" s="2">
        <f t="shared" si="9"/>
        <v>15.000000000000043</v>
      </c>
    </row>
    <row r="503" spans="1:7">
      <c r="A503" s="70">
        <v>44620</v>
      </c>
      <c r="B503" s="422">
        <v>24390</v>
      </c>
      <c r="C503" s="422" t="s">
        <v>26</v>
      </c>
      <c r="D503" t="s">
        <v>15</v>
      </c>
      <c r="F503" s="2">
        <v>5</v>
      </c>
      <c r="G503" s="2">
        <f t="shared" si="9"/>
        <v>10.000000000000043</v>
      </c>
    </row>
    <row r="504" spans="1:7">
      <c r="A504" s="70">
        <v>44620</v>
      </c>
      <c r="B504" s="422">
        <v>24390</v>
      </c>
      <c r="C504" s="422" t="s">
        <v>26</v>
      </c>
      <c r="D504" t="s">
        <v>42</v>
      </c>
      <c r="F504" s="2">
        <v>10</v>
      </c>
      <c r="G504" s="2">
        <f t="shared" si="9"/>
        <v>4.2632564145606011E-14</v>
      </c>
    </row>
    <row r="505" spans="1:7">
      <c r="A505" s="81">
        <v>44561</v>
      </c>
      <c r="B505" s="421" t="s">
        <v>10</v>
      </c>
      <c r="C505" s="421" t="s">
        <v>27</v>
      </c>
      <c r="D505" t="s">
        <v>12</v>
      </c>
      <c r="E505" s="2">
        <v>84.4</v>
      </c>
      <c r="G505" s="2">
        <f t="shared" si="9"/>
        <v>84.400000000000048</v>
      </c>
    </row>
    <row r="506" spans="1:7">
      <c r="A506" s="70"/>
      <c r="B506" s="422"/>
      <c r="C506" s="422"/>
      <c r="D506" t="s">
        <v>13</v>
      </c>
      <c r="E506" s="2">
        <v>7.4</v>
      </c>
      <c r="G506" s="2">
        <f t="shared" si="9"/>
        <v>91.800000000000054</v>
      </c>
    </row>
    <row r="507" spans="1:7">
      <c r="A507" s="70"/>
      <c r="B507" s="422"/>
      <c r="C507" s="422"/>
      <c r="D507" t="s">
        <v>14</v>
      </c>
      <c r="E507" s="2">
        <v>60</v>
      </c>
      <c r="G507" s="2">
        <f t="shared" si="9"/>
        <v>151.80000000000007</v>
      </c>
    </row>
    <row r="508" spans="1:7">
      <c r="A508" s="70"/>
      <c r="B508" s="422"/>
      <c r="C508" s="422"/>
      <c r="D508" t="s">
        <v>15</v>
      </c>
      <c r="E508" s="2">
        <v>5</v>
      </c>
      <c r="G508" s="2">
        <f t="shared" si="9"/>
        <v>156.80000000000007</v>
      </c>
    </row>
    <row r="509" spans="1:7">
      <c r="A509" s="70">
        <v>44620</v>
      </c>
      <c r="B509" s="422">
        <v>24391</v>
      </c>
      <c r="C509" s="422" t="s">
        <v>27</v>
      </c>
      <c r="D509" t="s">
        <v>12</v>
      </c>
      <c r="F509" s="2">
        <v>84.4</v>
      </c>
      <c r="G509" s="2">
        <f t="shared" si="9"/>
        <v>72.400000000000063</v>
      </c>
    </row>
    <row r="510" spans="1:7">
      <c r="A510" s="70">
        <v>44620</v>
      </c>
      <c r="B510" s="422">
        <v>24391</v>
      </c>
      <c r="C510" s="422" t="s">
        <v>27</v>
      </c>
      <c r="D510" t="s">
        <v>13</v>
      </c>
      <c r="F510" s="2">
        <v>7.4</v>
      </c>
      <c r="G510" s="2">
        <f t="shared" si="9"/>
        <v>65.000000000000057</v>
      </c>
    </row>
    <row r="511" spans="1:7">
      <c r="A511" s="70">
        <v>44620</v>
      </c>
      <c r="B511" s="422">
        <v>24391</v>
      </c>
      <c r="C511" s="422" t="s">
        <v>27</v>
      </c>
      <c r="D511" t="s">
        <v>14</v>
      </c>
      <c r="F511" s="2">
        <v>60</v>
      </c>
      <c r="G511" s="2">
        <f t="shared" si="9"/>
        <v>5.0000000000000568</v>
      </c>
    </row>
    <row r="512" spans="1:7">
      <c r="A512" s="70">
        <v>44620</v>
      </c>
      <c r="B512" s="422">
        <v>24391</v>
      </c>
      <c r="C512" s="422" t="s">
        <v>27</v>
      </c>
      <c r="D512" t="s">
        <v>15</v>
      </c>
      <c r="F512" s="2">
        <v>5</v>
      </c>
      <c r="G512" s="2">
        <f t="shared" si="9"/>
        <v>5.6843418860808015E-14</v>
      </c>
    </row>
    <row r="513" spans="1:7">
      <c r="A513" s="31">
        <v>44592</v>
      </c>
      <c r="B513" s="421" t="s">
        <v>10</v>
      </c>
      <c r="C513" s="421" t="s">
        <v>11</v>
      </c>
      <c r="D513" t="s">
        <v>12</v>
      </c>
      <c r="E513" s="2">
        <v>89.2</v>
      </c>
      <c r="G513" s="2">
        <f t="shared" si="9"/>
        <v>89.20000000000006</v>
      </c>
    </row>
    <row r="514" spans="1:7">
      <c r="B514" s="422"/>
      <c r="C514" s="422"/>
      <c r="D514" t="s">
        <v>13</v>
      </c>
      <c r="E514" s="2">
        <v>4.3</v>
      </c>
      <c r="G514" s="2">
        <f t="shared" si="9"/>
        <v>93.500000000000057</v>
      </c>
    </row>
    <row r="515" spans="1:7">
      <c r="B515" s="422"/>
      <c r="C515" s="422"/>
      <c r="D515" t="s">
        <v>14</v>
      </c>
      <c r="E515" s="2">
        <v>60</v>
      </c>
      <c r="G515" s="2">
        <f t="shared" si="9"/>
        <v>153.50000000000006</v>
      </c>
    </row>
    <row r="516" spans="1:7">
      <c r="B516" s="422"/>
      <c r="C516" s="422"/>
      <c r="D516" t="s">
        <v>15</v>
      </c>
      <c r="E516" s="2">
        <v>5</v>
      </c>
      <c r="G516" s="2">
        <f t="shared" si="9"/>
        <v>158.50000000000006</v>
      </c>
    </row>
    <row r="517" spans="1:7">
      <c r="B517" s="422"/>
      <c r="C517" s="422"/>
      <c r="D517" t="s">
        <v>43</v>
      </c>
      <c r="E517" s="2">
        <v>10</v>
      </c>
      <c r="G517" s="2">
        <f t="shared" si="9"/>
        <v>168.50000000000006</v>
      </c>
    </row>
    <row r="518" spans="1:7">
      <c r="A518" s="70">
        <v>44620</v>
      </c>
      <c r="B518" s="422">
        <v>24391</v>
      </c>
      <c r="C518" s="422" t="s">
        <v>11</v>
      </c>
      <c r="D518" t="s">
        <v>12</v>
      </c>
      <c r="F518" s="2">
        <v>89.2</v>
      </c>
      <c r="G518" s="2">
        <f t="shared" si="9"/>
        <v>79.300000000000054</v>
      </c>
    </row>
    <row r="519" spans="1:7">
      <c r="A519" s="70">
        <v>44620</v>
      </c>
      <c r="B519" s="422">
        <v>24391</v>
      </c>
      <c r="C519" s="422" t="s">
        <v>11</v>
      </c>
      <c r="D519" t="s">
        <v>13</v>
      </c>
      <c r="F519" s="2">
        <v>4.3</v>
      </c>
      <c r="G519" s="2">
        <f t="shared" si="9"/>
        <v>75.000000000000057</v>
      </c>
    </row>
    <row r="520" spans="1:7">
      <c r="A520" s="70">
        <v>44620</v>
      </c>
      <c r="B520" s="422">
        <v>24391</v>
      </c>
      <c r="C520" s="422" t="s">
        <v>11</v>
      </c>
      <c r="D520" t="s">
        <v>14</v>
      </c>
      <c r="F520" s="2">
        <v>60</v>
      </c>
      <c r="G520" s="2">
        <f t="shared" si="9"/>
        <v>15.000000000000057</v>
      </c>
    </row>
    <row r="521" spans="1:7">
      <c r="A521" s="70">
        <v>44620</v>
      </c>
      <c r="B521" s="422">
        <v>24391</v>
      </c>
      <c r="C521" s="422" t="s">
        <v>11</v>
      </c>
      <c r="D521" t="s">
        <v>15</v>
      </c>
      <c r="F521" s="2">
        <v>5</v>
      </c>
      <c r="G521" s="2">
        <f t="shared" si="9"/>
        <v>10.000000000000057</v>
      </c>
    </row>
    <row r="522" spans="1:7">
      <c r="A522" s="70">
        <v>44620</v>
      </c>
      <c r="B522" s="422">
        <v>24365</v>
      </c>
      <c r="C522" s="422" t="s">
        <v>11</v>
      </c>
      <c r="D522" t="s">
        <v>43</v>
      </c>
      <c r="F522" s="2">
        <v>10</v>
      </c>
      <c r="G522" s="2">
        <f t="shared" si="9"/>
        <v>5.6843418860808015E-14</v>
      </c>
    </row>
    <row r="523" spans="1:7">
      <c r="A523" s="8">
        <v>44620</v>
      </c>
      <c r="B523" s="421" t="s">
        <v>10</v>
      </c>
      <c r="C523" s="421" t="s">
        <v>17</v>
      </c>
      <c r="D523" t="s">
        <v>12</v>
      </c>
      <c r="E523" s="2">
        <v>87.8</v>
      </c>
      <c r="G523" s="2">
        <f t="shared" si="9"/>
        <v>87.800000000000054</v>
      </c>
    </row>
    <row r="524" spans="1:7">
      <c r="A524"/>
      <c r="B524" s="422"/>
      <c r="C524" s="422"/>
      <c r="D524" t="s">
        <v>13</v>
      </c>
      <c r="E524" s="2">
        <v>7.3</v>
      </c>
      <c r="G524" s="2">
        <f t="shared" si="9"/>
        <v>95.100000000000051</v>
      </c>
    </row>
    <row r="525" spans="1:7">
      <c r="A525"/>
      <c r="B525" s="422"/>
      <c r="C525" s="422"/>
      <c r="D525" t="s">
        <v>14</v>
      </c>
      <c r="E525" s="2">
        <v>56</v>
      </c>
      <c r="G525" s="2">
        <f t="shared" si="9"/>
        <v>151.10000000000005</v>
      </c>
    </row>
    <row r="526" spans="1:7">
      <c r="A526"/>
      <c r="B526" s="422"/>
      <c r="C526" s="422"/>
      <c r="D526" t="s">
        <v>15</v>
      </c>
      <c r="E526" s="2">
        <v>5</v>
      </c>
      <c r="G526" s="2">
        <f t="shared" si="9"/>
        <v>156.10000000000005</v>
      </c>
    </row>
    <row r="527" spans="1:7">
      <c r="A527" s="3">
        <v>44650</v>
      </c>
      <c r="B527" s="422">
        <v>24761</v>
      </c>
      <c r="C527" s="422" t="s">
        <v>17</v>
      </c>
      <c r="D527" t="s">
        <v>12</v>
      </c>
      <c r="F527" s="2">
        <v>87.8</v>
      </c>
      <c r="G527" s="2">
        <f t="shared" si="9"/>
        <v>68.300000000000054</v>
      </c>
    </row>
    <row r="528" spans="1:7">
      <c r="A528" s="3">
        <v>44650</v>
      </c>
      <c r="B528" s="422">
        <v>24761</v>
      </c>
      <c r="C528" s="422" t="s">
        <v>17</v>
      </c>
      <c r="D528" t="s">
        <v>13</v>
      </c>
      <c r="F528" s="2">
        <v>7.3</v>
      </c>
      <c r="G528" s="2">
        <f t="shared" si="9"/>
        <v>61.000000000000057</v>
      </c>
    </row>
    <row r="529" spans="1:7">
      <c r="A529" s="3">
        <v>44650</v>
      </c>
      <c r="B529" s="422">
        <v>24761</v>
      </c>
      <c r="C529" s="422" t="s">
        <v>17</v>
      </c>
      <c r="D529" t="s">
        <v>14</v>
      </c>
      <c r="F529" s="2">
        <v>56</v>
      </c>
      <c r="G529" s="2">
        <f t="shared" si="9"/>
        <v>5.0000000000000568</v>
      </c>
    </row>
    <row r="530" spans="1:7">
      <c r="A530" s="3">
        <v>44650</v>
      </c>
      <c r="B530" s="422">
        <v>24761</v>
      </c>
      <c r="C530" s="422" t="s">
        <v>17</v>
      </c>
      <c r="D530" t="s">
        <v>15</v>
      </c>
      <c r="F530" s="2">
        <v>5</v>
      </c>
      <c r="G530" s="2">
        <f t="shared" si="9"/>
        <v>5.6843418860808015E-14</v>
      </c>
    </row>
    <row r="531" spans="1:7">
      <c r="A531" s="31">
        <v>44651</v>
      </c>
      <c r="B531" s="421" t="s">
        <v>10</v>
      </c>
      <c r="C531" s="421" t="s">
        <v>18</v>
      </c>
      <c r="D531" t="s">
        <v>12</v>
      </c>
      <c r="E531" s="2">
        <v>87.3</v>
      </c>
      <c r="G531" s="2">
        <f t="shared" si="9"/>
        <v>87.300000000000054</v>
      </c>
    </row>
    <row r="532" spans="1:7">
      <c r="A532"/>
      <c r="B532" s="422"/>
      <c r="C532" s="422"/>
      <c r="D532" t="s">
        <v>13</v>
      </c>
      <c r="E532" s="2">
        <v>8.1999999999999993</v>
      </c>
      <c r="G532" s="2">
        <f t="shared" si="9"/>
        <v>95.500000000000057</v>
      </c>
    </row>
    <row r="533" spans="1:7">
      <c r="A533"/>
      <c r="B533" s="422"/>
      <c r="C533" s="422"/>
      <c r="D533" t="s">
        <v>14</v>
      </c>
      <c r="E533" s="2">
        <v>60</v>
      </c>
      <c r="G533" s="2">
        <f t="shared" si="9"/>
        <v>155.50000000000006</v>
      </c>
    </row>
    <row r="534" spans="1:7">
      <c r="A534"/>
      <c r="B534" s="422"/>
      <c r="C534" s="422"/>
      <c r="D534" t="s">
        <v>15</v>
      </c>
      <c r="E534" s="2">
        <v>5</v>
      </c>
      <c r="G534" s="2">
        <f t="shared" si="9"/>
        <v>160.50000000000006</v>
      </c>
    </row>
    <row r="535" spans="1:7">
      <c r="A535" s="1">
        <v>44795</v>
      </c>
      <c r="B535" s="422">
        <v>25253</v>
      </c>
      <c r="C535" s="422" t="s">
        <v>18</v>
      </c>
      <c r="D535" t="s">
        <v>14</v>
      </c>
      <c r="F535" s="2">
        <v>60</v>
      </c>
      <c r="G535" s="2">
        <f t="shared" si="9"/>
        <v>100.50000000000006</v>
      </c>
    </row>
    <row r="536" spans="1:7">
      <c r="A536" s="1">
        <v>44795</v>
      </c>
      <c r="B536" s="422">
        <v>25253</v>
      </c>
      <c r="C536" s="422" t="s">
        <v>18</v>
      </c>
      <c r="D536" t="s">
        <v>15</v>
      </c>
      <c r="F536" s="2">
        <v>5</v>
      </c>
      <c r="G536" s="2">
        <f t="shared" si="9"/>
        <v>95.500000000000057</v>
      </c>
    </row>
    <row r="537" spans="1:7">
      <c r="A537" s="1">
        <v>44795</v>
      </c>
      <c r="B537" s="422">
        <v>25260</v>
      </c>
      <c r="C537" s="422" t="s">
        <v>18</v>
      </c>
      <c r="D537" t="s">
        <v>12</v>
      </c>
      <c r="F537" s="2">
        <v>87.3</v>
      </c>
      <c r="G537" s="2">
        <f t="shared" si="9"/>
        <v>8.2000000000000597</v>
      </c>
    </row>
    <row r="538" spans="1:7">
      <c r="A538" s="1">
        <v>44795</v>
      </c>
      <c r="B538" s="422">
        <v>25260</v>
      </c>
      <c r="C538" s="422" t="s">
        <v>18</v>
      </c>
      <c r="D538" t="s">
        <v>13</v>
      </c>
      <c r="F538" s="2">
        <v>8.1999999999999993</v>
      </c>
      <c r="G538" s="2">
        <f t="shared" si="9"/>
        <v>6.0396132539608516E-14</v>
      </c>
    </row>
    <row r="539" spans="1:7">
      <c r="A539" s="31">
        <v>44681</v>
      </c>
      <c r="B539" s="421" t="s">
        <v>10</v>
      </c>
      <c r="C539" s="421" t="s">
        <v>19</v>
      </c>
      <c r="D539" t="s">
        <v>12</v>
      </c>
      <c r="E539" s="2">
        <v>89.2</v>
      </c>
      <c r="G539" s="2">
        <f t="shared" si="9"/>
        <v>89.20000000000006</v>
      </c>
    </row>
    <row r="540" spans="1:7">
      <c r="A540"/>
      <c r="B540" s="422"/>
      <c r="C540" s="422"/>
      <c r="D540" t="s">
        <v>13</v>
      </c>
      <c r="E540" s="2">
        <v>5.8</v>
      </c>
      <c r="G540" s="2">
        <f t="shared" si="9"/>
        <v>95.000000000000057</v>
      </c>
    </row>
    <row r="541" spans="1:7">
      <c r="A541"/>
      <c r="B541" s="422"/>
      <c r="C541" s="422"/>
      <c r="D541" t="s">
        <v>14</v>
      </c>
      <c r="E541" s="2">
        <v>60</v>
      </c>
      <c r="G541" s="2">
        <f t="shared" si="9"/>
        <v>155.00000000000006</v>
      </c>
    </row>
    <row r="542" spans="1:7">
      <c r="A542"/>
      <c r="B542" s="422"/>
      <c r="C542" s="422"/>
      <c r="D542" t="s">
        <v>15</v>
      </c>
      <c r="E542" s="2">
        <v>5</v>
      </c>
      <c r="G542" s="2">
        <f t="shared" si="9"/>
        <v>160.00000000000006</v>
      </c>
    </row>
    <row r="543" spans="1:7">
      <c r="A543" s="1">
        <v>44795</v>
      </c>
      <c r="B543" s="422">
        <v>25253</v>
      </c>
      <c r="C543" s="422" t="s">
        <v>19</v>
      </c>
      <c r="D543" t="s">
        <v>14</v>
      </c>
      <c r="F543" s="2">
        <v>60</v>
      </c>
      <c r="G543" s="2">
        <f t="shared" si="9"/>
        <v>100.00000000000006</v>
      </c>
    </row>
    <row r="544" spans="1:7">
      <c r="A544" s="1">
        <v>44795</v>
      </c>
      <c r="B544" s="422">
        <v>25253</v>
      </c>
      <c r="C544" s="422" t="s">
        <v>19</v>
      </c>
      <c r="D544" t="s">
        <v>15</v>
      </c>
      <c r="F544" s="2">
        <v>5</v>
      </c>
      <c r="G544" s="2">
        <f t="shared" si="9"/>
        <v>95.000000000000057</v>
      </c>
    </row>
    <row r="545" spans="1:7">
      <c r="A545" s="1">
        <v>44795</v>
      </c>
      <c r="B545" s="422">
        <v>25260</v>
      </c>
      <c r="C545" s="422" t="s">
        <v>19</v>
      </c>
      <c r="D545" t="s">
        <v>12</v>
      </c>
      <c r="F545" s="2">
        <v>89.2</v>
      </c>
      <c r="G545" s="2">
        <f t="shared" si="9"/>
        <v>5.800000000000054</v>
      </c>
    </row>
    <row r="546" spans="1:7">
      <c r="A546" s="1">
        <v>44795</v>
      </c>
      <c r="B546" s="422">
        <v>25260</v>
      </c>
      <c r="C546" s="422" t="s">
        <v>19</v>
      </c>
      <c r="D546" t="s">
        <v>13</v>
      </c>
      <c r="F546" s="2">
        <v>5.8</v>
      </c>
      <c r="G546" s="2">
        <f t="shared" si="9"/>
        <v>5.4178883601707639E-14</v>
      </c>
    </row>
    <row r="547" spans="1:7">
      <c r="A547" s="31">
        <v>44712</v>
      </c>
      <c r="B547" s="421" t="s">
        <v>10</v>
      </c>
      <c r="C547" s="421" t="s">
        <v>20</v>
      </c>
      <c r="D547" t="s">
        <v>12</v>
      </c>
      <c r="E547" s="2">
        <v>85.2</v>
      </c>
      <c r="G547" s="2">
        <f t="shared" si="9"/>
        <v>85.20000000000006</v>
      </c>
    </row>
    <row r="548" spans="1:7">
      <c r="B548" s="422"/>
      <c r="C548" s="422"/>
      <c r="D548" t="s">
        <v>13</v>
      </c>
      <c r="E548" s="2">
        <v>12.1</v>
      </c>
      <c r="G548" s="2">
        <f t="shared" si="9"/>
        <v>97.300000000000054</v>
      </c>
    </row>
    <row r="549" spans="1:7">
      <c r="B549" s="422"/>
      <c r="C549" s="422"/>
      <c r="D549" t="s">
        <v>14</v>
      </c>
      <c r="E549" s="2">
        <v>60</v>
      </c>
      <c r="G549" s="2">
        <f t="shared" si="9"/>
        <v>157.30000000000007</v>
      </c>
    </row>
    <row r="550" spans="1:7">
      <c r="B550" s="422"/>
      <c r="C550" s="422"/>
      <c r="D550" t="s">
        <v>15</v>
      </c>
      <c r="E550" s="2">
        <v>5</v>
      </c>
      <c r="G550" s="2">
        <f t="shared" si="9"/>
        <v>162.30000000000007</v>
      </c>
    </row>
    <row r="551" spans="1:7">
      <c r="B551" s="422"/>
      <c r="C551" s="422"/>
      <c r="D551" t="s">
        <v>44</v>
      </c>
      <c r="E551" s="2">
        <v>6</v>
      </c>
      <c r="G551" s="2">
        <f t="shared" si="9"/>
        <v>168.30000000000007</v>
      </c>
    </row>
    <row r="552" spans="1:7">
      <c r="A552" s="1">
        <v>44795</v>
      </c>
      <c r="B552" s="422">
        <v>25253</v>
      </c>
      <c r="C552" s="422" t="s">
        <v>20</v>
      </c>
      <c r="D552" t="s">
        <v>14</v>
      </c>
      <c r="F552" s="2">
        <v>60</v>
      </c>
      <c r="G552" s="2">
        <f t="shared" ref="G552:G645" si="10">+G551+E552-F552</f>
        <v>108.30000000000007</v>
      </c>
    </row>
    <row r="553" spans="1:7">
      <c r="A553" s="1">
        <v>44795</v>
      </c>
      <c r="B553" s="422">
        <v>25253</v>
      </c>
      <c r="C553" s="422" t="s">
        <v>20</v>
      </c>
      <c r="D553" t="s">
        <v>15</v>
      </c>
      <c r="F553" s="2">
        <v>5</v>
      </c>
      <c r="G553" s="2">
        <f t="shared" si="10"/>
        <v>103.30000000000007</v>
      </c>
    </row>
    <row r="554" spans="1:7">
      <c r="A554" s="1">
        <v>44795</v>
      </c>
      <c r="B554" s="422">
        <v>25260</v>
      </c>
      <c r="C554" s="422" t="s">
        <v>20</v>
      </c>
      <c r="D554" t="s">
        <v>12</v>
      </c>
      <c r="F554" s="2">
        <v>85.2</v>
      </c>
      <c r="G554" s="2">
        <f t="shared" si="10"/>
        <v>18.100000000000065</v>
      </c>
    </row>
    <row r="555" spans="1:7">
      <c r="A555" s="1">
        <v>44795</v>
      </c>
      <c r="B555" s="422">
        <v>25260</v>
      </c>
      <c r="C555" s="422" t="s">
        <v>20</v>
      </c>
      <c r="D555" t="s">
        <v>13</v>
      </c>
      <c r="F555" s="2">
        <v>12.1</v>
      </c>
      <c r="G555" s="2">
        <f t="shared" si="10"/>
        <v>6.0000000000000657</v>
      </c>
    </row>
    <row r="556" spans="1:7">
      <c r="A556" s="1">
        <v>44795</v>
      </c>
      <c r="B556" s="422">
        <v>25260</v>
      </c>
      <c r="C556" s="422" t="s">
        <v>20</v>
      </c>
      <c r="D556" t="s">
        <v>44</v>
      </c>
      <c r="F556" s="2">
        <v>6</v>
      </c>
      <c r="G556" s="2">
        <f t="shared" si="10"/>
        <v>6.5725203057809267E-14</v>
      </c>
    </row>
    <row r="557" spans="1:7">
      <c r="A557" s="81">
        <v>44742</v>
      </c>
      <c r="B557" s="421" t="s">
        <v>10</v>
      </c>
      <c r="C557" s="421" t="s">
        <v>21</v>
      </c>
      <c r="D557" t="s">
        <v>12</v>
      </c>
      <c r="E557" s="28">
        <v>82.5</v>
      </c>
      <c r="G557" s="2">
        <f t="shared" si="10"/>
        <v>82.500000000000071</v>
      </c>
    </row>
    <row r="558" spans="1:7">
      <c r="A558" s="70"/>
      <c r="B558" s="422"/>
      <c r="C558" s="422"/>
      <c r="D558" t="s">
        <v>13</v>
      </c>
      <c r="E558" s="28">
        <v>8.9</v>
      </c>
      <c r="G558" s="2">
        <f t="shared" si="10"/>
        <v>91.400000000000077</v>
      </c>
    </row>
    <row r="559" spans="1:7">
      <c r="A559" s="70"/>
      <c r="B559" s="422"/>
      <c r="C559" s="422"/>
      <c r="D559" t="s">
        <v>14</v>
      </c>
      <c r="E559" s="28">
        <v>60</v>
      </c>
      <c r="G559" s="2">
        <f t="shared" si="10"/>
        <v>151.40000000000009</v>
      </c>
    </row>
    <row r="560" spans="1:7">
      <c r="A560" s="70"/>
      <c r="B560" s="422"/>
      <c r="C560" s="422"/>
      <c r="D560" t="s">
        <v>15</v>
      </c>
      <c r="E560" s="28">
        <v>5</v>
      </c>
      <c r="G560" s="2">
        <f t="shared" si="10"/>
        <v>156.40000000000009</v>
      </c>
    </row>
    <row r="561" spans="1:11">
      <c r="A561" s="1">
        <v>44795</v>
      </c>
      <c r="B561" s="422">
        <v>25253</v>
      </c>
      <c r="C561" s="422" t="s">
        <v>21</v>
      </c>
      <c r="D561" t="s">
        <v>14</v>
      </c>
      <c r="E561" s="28"/>
      <c r="F561" s="2">
        <v>60</v>
      </c>
      <c r="G561" s="2">
        <f t="shared" si="10"/>
        <v>96.400000000000091</v>
      </c>
    </row>
    <row r="562" spans="1:11">
      <c r="A562" s="1">
        <v>44795</v>
      </c>
      <c r="B562" s="422">
        <v>25253</v>
      </c>
      <c r="C562" s="422" t="s">
        <v>21</v>
      </c>
      <c r="D562" t="s">
        <v>15</v>
      </c>
      <c r="E562" s="28"/>
      <c r="F562" s="2">
        <v>5</v>
      </c>
      <c r="G562" s="2">
        <f t="shared" si="10"/>
        <v>91.400000000000091</v>
      </c>
    </row>
    <row r="563" spans="1:11">
      <c r="A563" s="1">
        <v>44795</v>
      </c>
      <c r="B563" s="422">
        <v>25260</v>
      </c>
      <c r="C563" s="422" t="s">
        <v>21</v>
      </c>
      <c r="D563" t="s">
        <v>12</v>
      </c>
      <c r="E563" s="28"/>
      <c r="F563" s="28">
        <v>82.5</v>
      </c>
      <c r="G563" s="2">
        <f t="shared" si="10"/>
        <v>8.9000000000000909</v>
      </c>
    </row>
    <row r="564" spans="1:11">
      <c r="A564" s="1">
        <v>44795</v>
      </c>
      <c r="B564" s="422">
        <v>25260</v>
      </c>
      <c r="C564" s="422" t="s">
        <v>21</v>
      </c>
      <c r="D564" t="s">
        <v>13</v>
      </c>
      <c r="E564" s="28"/>
      <c r="F564" s="28">
        <v>8.9</v>
      </c>
      <c r="G564" s="2">
        <f t="shared" si="10"/>
        <v>9.0594198809412774E-14</v>
      </c>
    </row>
    <row r="565" spans="1:11">
      <c r="A565" s="31">
        <v>44773</v>
      </c>
      <c r="B565" s="421" t="s">
        <v>10</v>
      </c>
      <c r="C565" s="421" t="s">
        <v>22</v>
      </c>
      <c r="D565" t="s">
        <v>12</v>
      </c>
      <c r="E565" s="2">
        <v>82.2</v>
      </c>
      <c r="G565" s="2">
        <f t="shared" si="10"/>
        <v>82.200000000000088</v>
      </c>
    </row>
    <row r="566" spans="1:11">
      <c r="B566" s="422"/>
      <c r="C566" s="422"/>
      <c r="D566" t="s">
        <v>13</v>
      </c>
      <c r="E566" s="2">
        <v>11.7</v>
      </c>
      <c r="G566" s="2">
        <f t="shared" si="10"/>
        <v>93.900000000000091</v>
      </c>
    </row>
    <row r="567" spans="1:11">
      <c r="B567" s="422"/>
      <c r="C567" s="422"/>
      <c r="D567" t="s">
        <v>14</v>
      </c>
      <c r="E567" s="2">
        <v>60</v>
      </c>
      <c r="G567" s="2">
        <f t="shared" si="10"/>
        <v>153.90000000000009</v>
      </c>
    </row>
    <row r="568" spans="1:11">
      <c r="B568" s="422"/>
      <c r="C568" s="422"/>
      <c r="D568" t="s">
        <v>15</v>
      </c>
      <c r="E568" s="2">
        <v>5</v>
      </c>
      <c r="G568" s="2">
        <f t="shared" si="10"/>
        <v>158.90000000000009</v>
      </c>
    </row>
    <row r="569" spans="1:11">
      <c r="A569" s="1">
        <v>44795</v>
      </c>
      <c r="B569" s="422">
        <v>25253</v>
      </c>
      <c r="C569" s="422" t="s">
        <v>22</v>
      </c>
      <c r="D569" t="s">
        <v>14</v>
      </c>
      <c r="F569" s="2">
        <v>60</v>
      </c>
      <c r="G569" s="2">
        <f t="shared" si="10"/>
        <v>98.900000000000091</v>
      </c>
    </row>
    <row r="570" spans="1:11">
      <c r="A570" s="1">
        <v>44795</v>
      </c>
      <c r="B570" s="422">
        <v>25253</v>
      </c>
      <c r="C570" s="422" t="s">
        <v>22</v>
      </c>
      <c r="D570" t="s">
        <v>15</v>
      </c>
      <c r="F570" s="2">
        <v>5</v>
      </c>
      <c r="G570" s="2">
        <f t="shared" si="10"/>
        <v>93.900000000000091</v>
      </c>
    </row>
    <row r="571" spans="1:11">
      <c r="A571" s="1">
        <v>44795</v>
      </c>
      <c r="B571" s="422">
        <v>25260</v>
      </c>
      <c r="C571" s="422" t="s">
        <v>22</v>
      </c>
      <c r="D571" t="s">
        <v>12</v>
      </c>
      <c r="F571" s="2">
        <v>82.2</v>
      </c>
      <c r="G571" s="2">
        <f t="shared" si="10"/>
        <v>11.700000000000088</v>
      </c>
    </row>
    <row r="572" spans="1:11">
      <c r="A572" s="1">
        <v>44795</v>
      </c>
      <c r="B572" s="422">
        <v>25260</v>
      </c>
      <c r="C572" s="422" t="s">
        <v>22</v>
      </c>
      <c r="D572" t="s">
        <v>13</v>
      </c>
      <c r="F572" s="2">
        <v>11.7</v>
      </c>
      <c r="G572" s="2">
        <f t="shared" si="10"/>
        <v>8.8817841970012523E-14</v>
      </c>
    </row>
    <row r="573" spans="1:11">
      <c r="A573" s="31">
        <v>44804</v>
      </c>
      <c r="B573" s="421" t="s">
        <v>10</v>
      </c>
      <c r="C573" s="421" t="s">
        <v>23</v>
      </c>
      <c r="D573" t="s">
        <v>12</v>
      </c>
      <c r="E573" s="2">
        <v>82.7</v>
      </c>
      <c r="G573" s="2">
        <f t="shared" si="10"/>
        <v>82.700000000000088</v>
      </c>
    </row>
    <row r="574" spans="1:11">
      <c r="B574" s="422"/>
      <c r="C574" s="422"/>
      <c r="D574" t="s">
        <v>13</v>
      </c>
      <c r="E574" s="2">
        <v>9</v>
      </c>
      <c r="G574" s="2">
        <f t="shared" si="10"/>
        <v>91.700000000000088</v>
      </c>
      <c r="H574" s="421"/>
      <c r="J574" s="2"/>
    </row>
    <row r="575" spans="1:11">
      <c r="B575" s="422"/>
      <c r="C575" s="422"/>
      <c r="D575" t="s">
        <v>14</v>
      </c>
      <c r="E575" s="2">
        <v>60</v>
      </c>
      <c r="G575" s="2">
        <f t="shared" si="10"/>
        <v>151.7000000000001</v>
      </c>
      <c r="J575" s="2"/>
      <c r="K575" s="2"/>
    </row>
    <row r="576" spans="1:11">
      <c r="B576" s="422"/>
      <c r="C576" s="422"/>
      <c r="D576" t="s">
        <v>15</v>
      </c>
      <c r="E576" s="2">
        <v>5</v>
      </c>
      <c r="G576" s="2">
        <f t="shared" si="10"/>
        <v>156.7000000000001</v>
      </c>
      <c r="J576" s="2"/>
      <c r="K576" s="2"/>
    </row>
    <row r="577" spans="1:15">
      <c r="B577" s="422"/>
      <c r="C577" s="422"/>
      <c r="D577" t="s">
        <v>45</v>
      </c>
      <c r="E577" s="2">
        <v>10</v>
      </c>
      <c r="G577" s="2">
        <f t="shared" si="10"/>
        <v>166.7000000000001</v>
      </c>
      <c r="H577" s="421"/>
      <c r="J577" s="2"/>
      <c r="K577" s="2"/>
    </row>
    <row r="578" spans="1:15">
      <c r="A578" s="3">
        <v>44897</v>
      </c>
      <c r="B578" s="422" t="s">
        <v>46</v>
      </c>
      <c r="C578" s="422" t="s">
        <v>23</v>
      </c>
      <c r="D578" t="s">
        <v>12</v>
      </c>
      <c r="F578" s="2">
        <v>82.7</v>
      </c>
      <c r="G578" s="2">
        <f t="shared" si="10"/>
        <v>84.000000000000099</v>
      </c>
      <c r="J578" s="2"/>
      <c r="K578" s="2"/>
    </row>
    <row r="579" spans="1:15">
      <c r="A579" s="3">
        <v>44897</v>
      </c>
      <c r="B579" s="422" t="s">
        <v>46</v>
      </c>
      <c r="C579" s="422" t="s">
        <v>23</v>
      </c>
      <c r="D579" t="s">
        <v>13</v>
      </c>
      <c r="F579" s="2">
        <v>9</v>
      </c>
      <c r="G579" s="2">
        <f t="shared" si="10"/>
        <v>75.000000000000099</v>
      </c>
      <c r="H579" s="421"/>
      <c r="J579" s="2"/>
      <c r="K579" s="2"/>
    </row>
    <row r="580" spans="1:15">
      <c r="A580" s="3">
        <v>44972</v>
      </c>
      <c r="B580" s="422" t="s">
        <v>47</v>
      </c>
      <c r="C580" s="422" t="s">
        <v>23</v>
      </c>
      <c r="D580" t="s">
        <v>14</v>
      </c>
      <c r="F580" s="2">
        <v>60</v>
      </c>
      <c r="G580" s="2">
        <f t="shared" si="10"/>
        <v>15.000000000000099</v>
      </c>
      <c r="H580" s="421"/>
      <c r="J580" s="2"/>
      <c r="K580" s="2"/>
    </row>
    <row r="581" spans="1:15">
      <c r="A581" s="3">
        <v>44972</v>
      </c>
      <c r="B581" s="422" t="s">
        <v>47</v>
      </c>
      <c r="C581" s="422" t="s">
        <v>23</v>
      </c>
      <c r="D581" t="s">
        <v>15</v>
      </c>
      <c r="F581" s="2">
        <v>5</v>
      </c>
      <c r="G581" s="2">
        <f t="shared" si="10"/>
        <v>10.000000000000099</v>
      </c>
      <c r="H581" s="421"/>
      <c r="J581" s="2"/>
      <c r="K581" s="2"/>
    </row>
    <row r="582" spans="1:15">
      <c r="A582" s="3">
        <v>44972</v>
      </c>
      <c r="B582" s="422" t="s">
        <v>47</v>
      </c>
      <c r="C582" s="422" t="s">
        <v>23</v>
      </c>
      <c r="D582" t="s">
        <v>45</v>
      </c>
      <c r="F582" s="2">
        <v>10</v>
      </c>
      <c r="G582" s="2">
        <f t="shared" si="10"/>
        <v>9.9475983006414026E-14</v>
      </c>
      <c r="H582" s="421"/>
      <c r="J582" s="2"/>
      <c r="K582" s="2"/>
    </row>
    <row r="583" spans="1:15">
      <c r="A583" s="81">
        <v>44834</v>
      </c>
      <c r="B583" s="421" t="s">
        <v>10</v>
      </c>
      <c r="C583" s="421" t="s">
        <v>41</v>
      </c>
      <c r="D583" t="s">
        <v>12</v>
      </c>
      <c r="E583" s="2">
        <v>73.3</v>
      </c>
      <c r="G583" s="2">
        <f t="shared" si="10"/>
        <v>73.300000000000097</v>
      </c>
      <c r="J583" s="2"/>
      <c r="K583" s="2"/>
      <c r="N583" s="144">
        <v>73.099999999999994</v>
      </c>
      <c r="O583" s="154">
        <v>6.9</v>
      </c>
    </row>
    <row r="584" spans="1:15">
      <c r="A584" s="70"/>
      <c r="B584" s="422"/>
      <c r="C584" s="422"/>
      <c r="D584" t="s">
        <v>13</v>
      </c>
      <c r="E584" s="2">
        <v>10.199999999999999</v>
      </c>
      <c r="G584" s="2">
        <f t="shared" si="10"/>
        <v>83.500000000000099</v>
      </c>
      <c r="H584" s="421"/>
      <c r="J584" s="2"/>
      <c r="K584" s="2"/>
    </row>
    <row r="585" spans="1:15">
      <c r="A585" s="70"/>
      <c r="B585" s="422"/>
      <c r="C585" s="422"/>
      <c r="D585" t="s">
        <v>14</v>
      </c>
      <c r="E585" s="2">
        <v>60</v>
      </c>
      <c r="G585" s="2">
        <f t="shared" si="10"/>
        <v>143.50000000000011</v>
      </c>
      <c r="H585" s="422"/>
      <c r="J585" s="2"/>
      <c r="K585" s="2"/>
    </row>
    <row r="586" spans="1:15">
      <c r="A586" s="70"/>
      <c r="B586" s="422"/>
      <c r="C586" s="422"/>
      <c r="D586" t="s">
        <v>15</v>
      </c>
      <c r="E586" s="2">
        <v>5</v>
      </c>
      <c r="G586" s="2">
        <f t="shared" si="10"/>
        <v>148.50000000000011</v>
      </c>
      <c r="H586" s="422"/>
      <c r="J586" s="2"/>
      <c r="K586" s="2"/>
    </row>
    <row r="587" spans="1:15">
      <c r="A587" s="3">
        <v>44897</v>
      </c>
      <c r="B587" s="422" t="s">
        <v>46</v>
      </c>
      <c r="C587" s="422" t="s">
        <v>41</v>
      </c>
      <c r="D587" t="s">
        <v>12</v>
      </c>
      <c r="F587" s="2">
        <v>73.3</v>
      </c>
      <c r="G587" s="2">
        <f t="shared" si="10"/>
        <v>75.200000000000117</v>
      </c>
      <c r="H587" s="422"/>
      <c r="J587" s="2"/>
      <c r="K587" s="2"/>
    </row>
    <row r="588" spans="1:15">
      <c r="A588" s="3">
        <v>44897</v>
      </c>
      <c r="B588" s="422" t="s">
        <v>46</v>
      </c>
      <c r="C588" s="422" t="s">
        <v>41</v>
      </c>
      <c r="D588" t="s">
        <v>13</v>
      </c>
      <c r="F588" s="2">
        <v>10.199999999999999</v>
      </c>
      <c r="G588" s="2">
        <f t="shared" si="10"/>
        <v>65.000000000000114</v>
      </c>
      <c r="H588" s="421"/>
      <c r="J588" s="2"/>
      <c r="K588" s="2"/>
    </row>
    <row r="589" spans="1:15">
      <c r="A589" s="3">
        <v>44972</v>
      </c>
      <c r="B589" s="422" t="s">
        <v>47</v>
      </c>
      <c r="C589" s="422" t="s">
        <v>41</v>
      </c>
      <c r="F589" s="2">
        <v>60</v>
      </c>
      <c r="G589" s="2">
        <f t="shared" si="10"/>
        <v>5.0000000000001137</v>
      </c>
      <c r="H589" s="421"/>
      <c r="J589" s="2"/>
      <c r="K589" s="2"/>
    </row>
    <row r="590" spans="1:15">
      <c r="A590" s="3">
        <v>44972</v>
      </c>
      <c r="B590" s="422" t="s">
        <v>47</v>
      </c>
      <c r="C590" s="422" t="s">
        <v>41</v>
      </c>
      <c r="F590" s="2">
        <v>5</v>
      </c>
      <c r="G590" s="2">
        <f t="shared" si="10"/>
        <v>1.1368683772161603E-13</v>
      </c>
      <c r="H590" s="421"/>
      <c r="J590" s="2"/>
      <c r="K590" s="2"/>
    </row>
    <row r="591" spans="1:15">
      <c r="A591" s="81">
        <v>44834</v>
      </c>
      <c r="B591" s="421" t="s">
        <v>10</v>
      </c>
      <c r="C591" s="421" t="s">
        <v>25</v>
      </c>
      <c r="D591" t="s">
        <v>12</v>
      </c>
      <c r="E591" s="2">
        <v>73.099999999999994</v>
      </c>
      <c r="G591" s="2">
        <f t="shared" si="10"/>
        <v>73.100000000000108</v>
      </c>
      <c r="H591" s="422"/>
      <c r="J591" s="2"/>
      <c r="K591" s="2"/>
    </row>
    <row r="592" spans="1:15">
      <c r="A592" s="70"/>
      <c r="B592" s="422"/>
      <c r="C592" s="422"/>
      <c r="D592" t="s">
        <v>13</v>
      </c>
      <c r="E592" s="2">
        <v>6.9</v>
      </c>
      <c r="G592" s="2">
        <f t="shared" si="10"/>
        <v>80.000000000000114</v>
      </c>
      <c r="H592" s="422"/>
      <c r="J592" s="2"/>
      <c r="K592" s="2"/>
    </row>
    <row r="593" spans="1:11">
      <c r="A593" s="70"/>
      <c r="B593" s="422"/>
      <c r="C593" s="422"/>
      <c r="D593" t="s">
        <v>14</v>
      </c>
      <c r="E593" s="2">
        <v>60</v>
      </c>
      <c r="G593" s="2">
        <f t="shared" si="10"/>
        <v>140.00000000000011</v>
      </c>
      <c r="H593" s="422"/>
      <c r="J593" s="2"/>
      <c r="K593" s="2"/>
    </row>
    <row r="594" spans="1:11">
      <c r="A594" s="70"/>
      <c r="B594" s="422"/>
      <c r="C594" s="422"/>
      <c r="D594" t="s">
        <v>15</v>
      </c>
      <c r="E594" s="2">
        <v>5</v>
      </c>
      <c r="G594" s="2">
        <f t="shared" si="10"/>
        <v>145.00000000000011</v>
      </c>
      <c r="I594" s="422"/>
      <c r="K594" s="2"/>
    </row>
    <row r="595" spans="1:11">
      <c r="A595" s="3">
        <v>44897</v>
      </c>
      <c r="B595" s="422" t="s">
        <v>46</v>
      </c>
      <c r="C595" s="422" t="s">
        <v>25</v>
      </c>
      <c r="D595" t="s">
        <v>12</v>
      </c>
      <c r="F595" s="2">
        <v>73.099999999999994</v>
      </c>
      <c r="G595" s="2">
        <f t="shared" si="10"/>
        <v>71.900000000000119</v>
      </c>
      <c r="I595" s="422"/>
      <c r="J595" s="5"/>
      <c r="K595" s="2"/>
    </row>
    <row r="596" spans="1:11">
      <c r="A596" s="3">
        <v>44897</v>
      </c>
      <c r="B596" s="422" t="s">
        <v>46</v>
      </c>
      <c r="C596" s="422" t="s">
        <v>25</v>
      </c>
      <c r="D596" t="s">
        <v>13</v>
      </c>
      <c r="F596" s="2">
        <v>6.9</v>
      </c>
      <c r="G596" s="2">
        <f t="shared" si="10"/>
        <v>65.000000000000114</v>
      </c>
      <c r="I596" s="422"/>
      <c r="K596" s="2"/>
    </row>
    <row r="597" spans="1:11">
      <c r="A597" s="3">
        <v>44972</v>
      </c>
      <c r="B597" s="422" t="s">
        <v>47</v>
      </c>
      <c r="C597" s="422" t="s">
        <v>25</v>
      </c>
      <c r="D597" t="s">
        <v>14</v>
      </c>
      <c r="F597" s="2">
        <v>60</v>
      </c>
      <c r="G597" s="2">
        <f t="shared" si="10"/>
        <v>5.0000000000001137</v>
      </c>
      <c r="I597" s="422"/>
      <c r="K597" s="2"/>
    </row>
    <row r="598" spans="1:11">
      <c r="A598" s="3">
        <v>44972</v>
      </c>
      <c r="B598" s="422" t="s">
        <v>47</v>
      </c>
      <c r="C598" s="422" t="s">
        <v>25</v>
      </c>
      <c r="D598" t="s">
        <v>15</v>
      </c>
      <c r="F598" s="2">
        <v>5</v>
      </c>
      <c r="G598" s="2">
        <f t="shared" si="10"/>
        <v>1.1368683772161603E-13</v>
      </c>
      <c r="I598" s="422"/>
      <c r="K598" s="2"/>
    </row>
    <row r="599" spans="1:11">
      <c r="A599" s="81">
        <v>44895</v>
      </c>
      <c r="B599" s="421" t="s">
        <v>10</v>
      </c>
      <c r="C599" s="421" t="s">
        <v>26</v>
      </c>
      <c r="D599" t="s">
        <v>12</v>
      </c>
      <c r="E599" s="2">
        <v>81.599999999999994</v>
      </c>
      <c r="G599" s="2">
        <f t="shared" si="10"/>
        <v>81.600000000000108</v>
      </c>
      <c r="I599" s="421"/>
      <c r="K599" s="2"/>
    </row>
    <row r="600" spans="1:11">
      <c r="A600" s="70"/>
      <c r="B600" s="422"/>
      <c r="C600" s="422"/>
      <c r="D600" t="s">
        <v>13</v>
      </c>
      <c r="E600" s="2">
        <v>8.3000000000000007</v>
      </c>
      <c r="G600" s="2">
        <f t="shared" si="10"/>
        <v>89.900000000000105</v>
      </c>
      <c r="I600" s="422"/>
      <c r="K600" s="2"/>
    </row>
    <row r="601" spans="1:11">
      <c r="A601" s="70"/>
      <c r="B601" s="422"/>
      <c r="C601" s="422"/>
      <c r="D601" t="s">
        <v>14</v>
      </c>
      <c r="E601" s="2">
        <v>60</v>
      </c>
      <c r="G601" s="2">
        <f t="shared" si="10"/>
        <v>149.90000000000009</v>
      </c>
      <c r="I601" s="422"/>
      <c r="K601" s="2"/>
    </row>
    <row r="602" spans="1:11">
      <c r="A602" s="70"/>
      <c r="B602" s="422"/>
      <c r="C602" s="422"/>
      <c r="D602" t="s">
        <v>15</v>
      </c>
      <c r="E602" s="2">
        <v>5</v>
      </c>
      <c r="G602" s="2">
        <f t="shared" si="10"/>
        <v>154.90000000000009</v>
      </c>
      <c r="I602" s="421"/>
      <c r="K602" s="2"/>
    </row>
    <row r="603" spans="1:11">
      <c r="A603" s="3">
        <v>44972</v>
      </c>
      <c r="B603" s="422" t="s">
        <v>47</v>
      </c>
      <c r="C603" s="422" t="s">
        <v>26</v>
      </c>
      <c r="D603" t="s">
        <v>12</v>
      </c>
      <c r="F603" s="2">
        <v>81.599999999999994</v>
      </c>
      <c r="G603" s="2">
        <f t="shared" si="10"/>
        <v>73.300000000000097</v>
      </c>
      <c r="I603" s="421"/>
      <c r="K603" s="2"/>
    </row>
    <row r="604" spans="1:11">
      <c r="A604" s="3">
        <v>44972</v>
      </c>
      <c r="B604" s="422" t="s">
        <v>47</v>
      </c>
      <c r="C604" s="422" t="s">
        <v>26</v>
      </c>
      <c r="D604" t="s">
        <v>13</v>
      </c>
      <c r="F604" s="2">
        <v>8.3000000000000007</v>
      </c>
      <c r="G604" s="2">
        <f t="shared" si="10"/>
        <v>65.000000000000099</v>
      </c>
      <c r="I604" s="421"/>
      <c r="K604" s="2"/>
    </row>
    <row r="605" spans="1:11">
      <c r="A605" s="3">
        <v>44972</v>
      </c>
      <c r="B605" s="422" t="s">
        <v>47</v>
      </c>
      <c r="C605" s="422" t="s">
        <v>26</v>
      </c>
      <c r="D605" t="s">
        <v>14</v>
      </c>
      <c r="F605" s="2">
        <v>60</v>
      </c>
      <c r="G605" s="2">
        <f t="shared" si="10"/>
        <v>5.0000000000000995</v>
      </c>
      <c r="I605" s="421"/>
      <c r="K605" s="2"/>
    </row>
    <row r="606" spans="1:11">
      <c r="A606" s="3">
        <v>44972</v>
      </c>
      <c r="B606" s="422" t="s">
        <v>47</v>
      </c>
      <c r="C606" s="422" t="s">
        <v>26</v>
      </c>
      <c r="D606" t="s">
        <v>15</v>
      </c>
      <c r="F606" s="2">
        <v>5</v>
      </c>
      <c r="G606" s="2">
        <f t="shared" si="10"/>
        <v>9.9475983006414026E-14</v>
      </c>
      <c r="I606" s="421"/>
      <c r="K606" s="2"/>
    </row>
    <row r="607" spans="1:11">
      <c r="A607" s="81">
        <v>44926</v>
      </c>
      <c r="B607" s="421" t="s">
        <v>10</v>
      </c>
      <c r="C607" s="421" t="s">
        <v>27</v>
      </c>
      <c r="D607" t="s">
        <v>12</v>
      </c>
      <c r="E607" s="2">
        <v>93.3</v>
      </c>
      <c r="G607" s="2">
        <f t="shared" si="10"/>
        <v>93.300000000000097</v>
      </c>
      <c r="I607" s="422"/>
      <c r="K607" s="2"/>
    </row>
    <row r="608" spans="1:11">
      <c r="A608" s="70"/>
      <c r="B608" s="422"/>
      <c r="C608" s="422"/>
      <c r="D608" t="s">
        <v>13</v>
      </c>
      <c r="E608" s="2">
        <v>7.7</v>
      </c>
      <c r="G608" s="2">
        <f t="shared" si="10"/>
        <v>101.0000000000001</v>
      </c>
      <c r="K608" s="5"/>
    </row>
    <row r="609" spans="1:11">
      <c r="A609" s="70"/>
      <c r="B609" s="422"/>
      <c r="C609" s="422"/>
      <c r="D609" t="s">
        <v>14</v>
      </c>
      <c r="E609" s="2">
        <v>60</v>
      </c>
      <c r="G609" s="2">
        <f t="shared" si="10"/>
        <v>161.00000000000011</v>
      </c>
    </row>
    <row r="610" spans="1:11">
      <c r="A610" s="70"/>
      <c r="B610" s="422"/>
      <c r="C610" s="422"/>
      <c r="D610" t="s">
        <v>15</v>
      </c>
      <c r="E610" s="2">
        <v>5</v>
      </c>
      <c r="G610" s="2">
        <f t="shared" si="10"/>
        <v>166.00000000000011</v>
      </c>
      <c r="K610" s="28"/>
    </row>
    <row r="611" spans="1:11">
      <c r="A611" s="3">
        <v>44972</v>
      </c>
      <c r="B611" s="422" t="s">
        <v>47</v>
      </c>
      <c r="C611" s="422" t="s">
        <v>27</v>
      </c>
      <c r="D611" t="s">
        <v>12</v>
      </c>
      <c r="F611" s="2">
        <v>93.3</v>
      </c>
      <c r="G611" s="2">
        <f t="shared" si="10"/>
        <v>72.700000000000117</v>
      </c>
    </row>
    <row r="612" spans="1:11">
      <c r="A612" s="3">
        <v>44972</v>
      </c>
      <c r="B612" s="422" t="s">
        <v>47</v>
      </c>
      <c r="C612" s="422" t="s">
        <v>27</v>
      </c>
      <c r="D612" t="s">
        <v>13</v>
      </c>
      <c r="F612" s="2">
        <v>7.7</v>
      </c>
      <c r="G612" s="2">
        <f t="shared" si="10"/>
        <v>65.000000000000114</v>
      </c>
    </row>
    <row r="613" spans="1:11">
      <c r="A613" s="3">
        <v>44972</v>
      </c>
      <c r="B613" s="422" t="s">
        <v>47</v>
      </c>
      <c r="C613" s="422" t="s">
        <v>27</v>
      </c>
      <c r="D613" t="s">
        <v>14</v>
      </c>
      <c r="F613" s="2">
        <v>60</v>
      </c>
      <c r="G613" s="2">
        <f t="shared" si="10"/>
        <v>5.0000000000001137</v>
      </c>
      <c r="H613" s="421"/>
      <c r="J613" s="2"/>
    </row>
    <row r="614" spans="1:11">
      <c r="A614" s="3">
        <v>44972</v>
      </c>
      <c r="B614" s="422" t="s">
        <v>47</v>
      </c>
      <c r="C614" s="422" t="s">
        <v>27</v>
      </c>
      <c r="D614" t="s">
        <v>15</v>
      </c>
      <c r="F614" s="2">
        <v>5</v>
      </c>
      <c r="G614" s="2">
        <f t="shared" si="10"/>
        <v>1.1368683772161603E-13</v>
      </c>
      <c r="H614" s="422"/>
      <c r="J614" s="2"/>
    </row>
    <row r="615" spans="1:11">
      <c r="A615" s="81">
        <v>44926</v>
      </c>
      <c r="B615" s="421" t="s">
        <v>10</v>
      </c>
      <c r="C615" s="421" t="s">
        <v>11</v>
      </c>
      <c r="D615" t="s">
        <v>12</v>
      </c>
      <c r="E615" s="2">
        <v>84.5</v>
      </c>
      <c r="G615" s="2">
        <f t="shared" si="10"/>
        <v>84.500000000000114</v>
      </c>
      <c r="H615" s="422"/>
      <c r="J615" s="2"/>
    </row>
    <row r="616" spans="1:11">
      <c r="A616" s="70"/>
      <c r="B616" s="422"/>
      <c r="C616" s="422"/>
      <c r="D616" t="s">
        <v>13</v>
      </c>
      <c r="E616" s="2">
        <v>6.8</v>
      </c>
      <c r="G616" s="2">
        <f t="shared" si="10"/>
        <v>91.300000000000111</v>
      </c>
      <c r="H616" s="422"/>
      <c r="J616" s="2"/>
    </row>
    <row r="617" spans="1:11">
      <c r="A617" s="70"/>
      <c r="B617" s="422"/>
      <c r="C617" s="422"/>
      <c r="D617" t="s">
        <v>14</v>
      </c>
      <c r="E617" s="2">
        <v>60</v>
      </c>
      <c r="G617" s="2">
        <f t="shared" si="10"/>
        <v>151.30000000000013</v>
      </c>
      <c r="H617" s="421"/>
      <c r="J617" s="2"/>
    </row>
    <row r="618" spans="1:11">
      <c r="A618" s="70"/>
      <c r="B618" s="422"/>
      <c r="C618" s="422"/>
      <c r="D618" t="s">
        <v>15</v>
      </c>
      <c r="E618" s="2">
        <v>5</v>
      </c>
      <c r="G618" s="2">
        <f t="shared" si="10"/>
        <v>156.30000000000013</v>
      </c>
      <c r="J618" s="2"/>
    </row>
    <row r="619" spans="1:11">
      <c r="A619" s="70">
        <v>44991</v>
      </c>
      <c r="B619" s="422">
        <v>26442</v>
      </c>
      <c r="C619" s="422" t="s">
        <v>11</v>
      </c>
      <c r="D619" t="s">
        <v>12</v>
      </c>
      <c r="F619" s="2">
        <v>84.5</v>
      </c>
      <c r="G619" s="2">
        <f t="shared" si="10"/>
        <v>71.800000000000125</v>
      </c>
      <c r="J619" s="2"/>
    </row>
    <row r="620" spans="1:11">
      <c r="A620" s="70">
        <v>44991</v>
      </c>
      <c r="B620" s="422">
        <v>26442</v>
      </c>
      <c r="C620" s="422" t="s">
        <v>11</v>
      </c>
      <c r="D620" t="s">
        <v>13</v>
      </c>
      <c r="F620" s="2">
        <v>6.8</v>
      </c>
      <c r="G620" s="2">
        <f t="shared" si="10"/>
        <v>65.000000000000128</v>
      </c>
      <c r="J620" s="2"/>
    </row>
    <row r="621" spans="1:11">
      <c r="A621" s="70">
        <v>44991</v>
      </c>
      <c r="B621" s="422">
        <v>26442</v>
      </c>
      <c r="C621" s="422" t="s">
        <v>11</v>
      </c>
      <c r="D621" t="s">
        <v>14</v>
      </c>
      <c r="F621" s="2">
        <v>60</v>
      </c>
      <c r="G621" s="2">
        <f t="shared" si="10"/>
        <v>5.0000000000001279</v>
      </c>
      <c r="J621" s="2"/>
    </row>
    <row r="622" spans="1:11">
      <c r="A622" s="70">
        <v>44991</v>
      </c>
      <c r="B622" s="422">
        <v>26442</v>
      </c>
      <c r="C622" s="422" t="s">
        <v>11</v>
      </c>
      <c r="D622" t="s">
        <v>15</v>
      </c>
      <c r="F622" s="2">
        <v>5</v>
      </c>
      <c r="G622" s="2">
        <f t="shared" si="10"/>
        <v>1.2789769243681803E-13</v>
      </c>
      <c r="J622" s="2"/>
    </row>
    <row r="623" spans="1:11">
      <c r="A623" s="81">
        <v>44926</v>
      </c>
      <c r="B623" s="421" t="s">
        <v>10</v>
      </c>
      <c r="C623" s="421" t="s">
        <v>17</v>
      </c>
      <c r="D623" t="s">
        <v>12</v>
      </c>
      <c r="E623" s="2">
        <v>92.2</v>
      </c>
      <c r="G623" s="2">
        <f t="shared" si="10"/>
        <v>92.200000000000131</v>
      </c>
    </row>
    <row r="624" spans="1:11">
      <c r="A624" s="70"/>
      <c r="B624" s="422"/>
      <c r="C624" s="422"/>
      <c r="D624" t="s">
        <v>13</v>
      </c>
      <c r="E624" s="2">
        <v>1.2</v>
      </c>
      <c r="G624" s="2">
        <f t="shared" si="10"/>
        <v>93.400000000000134</v>
      </c>
      <c r="J624" s="5"/>
    </row>
    <row r="625" spans="1:10">
      <c r="A625" s="70"/>
      <c r="B625" s="422"/>
      <c r="C625" s="422"/>
      <c r="D625" t="s">
        <v>14</v>
      </c>
      <c r="E625" s="2">
        <v>56</v>
      </c>
      <c r="G625" s="2">
        <f t="shared" si="10"/>
        <v>149.40000000000015</v>
      </c>
    </row>
    <row r="626" spans="1:10">
      <c r="A626" s="70"/>
      <c r="B626" s="422"/>
      <c r="C626" s="422"/>
      <c r="D626" t="s">
        <v>15</v>
      </c>
      <c r="E626" s="2">
        <v>5</v>
      </c>
      <c r="G626" s="2">
        <f t="shared" si="10"/>
        <v>154.40000000000015</v>
      </c>
    </row>
    <row r="627" spans="1:10">
      <c r="A627" s="70">
        <v>44991</v>
      </c>
      <c r="B627" s="422">
        <v>26442</v>
      </c>
      <c r="C627" s="422" t="s">
        <v>17</v>
      </c>
      <c r="D627" t="s">
        <v>14</v>
      </c>
      <c r="F627" s="2">
        <v>56</v>
      </c>
      <c r="G627" s="2">
        <f t="shared" si="10"/>
        <v>98.400000000000148</v>
      </c>
    </row>
    <row r="628" spans="1:10">
      <c r="A628" s="70">
        <v>44991</v>
      </c>
      <c r="B628" s="422">
        <v>26442</v>
      </c>
      <c r="C628" s="422" t="s">
        <v>17</v>
      </c>
      <c r="D628" t="s">
        <v>15</v>
      </c>
      <c r="F628" s="2">
        <v>5</v>
      </c>
      <c r="G628" s="2">
        <f t="shared" si="10"/>
        <v>93.400000000000148</v>
      </c>
    </row>
    <row r="629" spans="1:10">
      <c r="A629" s="70">
        <v>45010</v>
      </c>
      <c r="B629" s="422">
        <v>26683</v>
      </c>
      <c r="C629" s="422" t="s">
        <v>17</v>
      </c>
      <c r="D629" t="s">
        <v>12</v>
      </c>
      <c r="F629" s="2">
        <v>92.2</v>
      </c>
      <c r="G629" s="2">
        <f t="shared" si="10"/>
        <v>1.200000000000145</v>
      </c>
    </row>
    <row r="630" spans="1:10">
      <c r="A630" s="70">
        <v>45010</v>
      </c>
      <c r="B630" s="422">
        <v>26683</v>
      </c>
      <c r="C630" s="422" t="s">
        <v>17</v>
      </c>
      <c r="D630" t="s">
        <v>13</v>
      </c>
      <c r="F630" s="2">
        <v>1.2</v>
      </c>
      <c r="G630" s="2">
        <f t="shared" si="10"/>
        <v>1.4499512701604544E-13</v>
      </c>
    </row>
    <row r="631" spans="1:10">
      <c r="A631" s="81">
        <v>44926</v>
      </c>
      <c r="B631" s="421" t="s">
        <v>10</v>
      </c>
      <c r="C631" s="421" t="s">
        <v>18</v>
      </c>
      <c r="D631" t="s">
        <v>12</v>
      </c>
      <c r="E631" s="2">
        <v>90.9</v>
      </c>
      <c r="G631" s="2">
        <f t="shared" si="10"/>
        <v>90.900000000000148</v>
      </c>
    </row>
    <row r="632" spans="1:10">
      <c r="A632" s="70"/>
      <c r="B632" s="422"/>
      <c r="C632" s="422"/>
      <c r="D632" t="s">
        <v>13</v>
      </c>
      <c r="E632" s="2">
        <v>1.3</v>
      </c>
      <c r="G632" s="2">
        <f t="shared" si="10"/>
        <v>92.200000000000145</v>
      </c>
      <c r="I632" s="205" t="s">
        <v>48</v>
      </c>
      <c r="J632" s="206" t="s">
        <v>49</v>
      </c>
    </row>
    <row r="633" spans="1:10">
      <c r="A633" s="70"/>
      <c r="B633" s="422"/>
      <c r="C633" s="422"/>
      <c r="D633" t="s">
        <v>14</v>
      </c>
      <c r="E633" s="2">
        <v>60</v>
      </c>
      <c r="G633" s="2">
        <f t="shared" si="10"/>
        <v>152.20000000000016</v>
      </c>
    </row>
    <row r="634" spans="1:10">
      <c r="A634" s="70"/>
      <c r="B634" s="422"/>
      <c r="C634" s="422"/>
      <c r="D634" t="s">
        <v>15</v>
      </c>
      <c r="E634" s="2">
        <v>5</v>
      </c>
      <c r="G634" s="2">
        <f t="shared" si="10"/>
        <v>157.20000000000016</v>
      </c>
    </row>
    <row r="635" spans="1:10">
      <c r="A635" s="70">
        <v>45097</v>
      </c>
      <c r="B635" s="422">
        <v>26971</v>
      </c>
      <c r="C635" s="422" t="s">
        <v>18</v>
      </c>
      <c r="D635" t="s">
        <v>12</v>
      </c>
      <c r="F635" s="2">
        <v>90.9</v>
      </c>
      <c r="G635" s="2">
        <f t="shared" si="10"/>
        <v>66.300000000000153</v>
      </c>
    </row>
    <row r="636" spans="1:10">
      <c r="A636" s="70">
        <v>45097</v>
      </c>
      <c r="B636" s="422">
        <v>26971</v>
      </c>
      <c r="C636" s="422" t="s">
        <v>18</v>
      </c>
      <c r="D636" t="s">
        <v>13</v>
      </c>
      <c r="F636" s="2">
        <v>1.3</v>
      </c>
      <c r="G636" s="2">
        <f t="shared" si="10"/>
        <v>65.000000000000156</v>
      </c>
    </row>
    <row r="637" spans="1:10">
      <c r="A637" s="70">
        <v>45097</v>
      </c>
      <c r="B637" s="422">
        <v>26971</v>
      </c>
      <c r="C637" s="422" t="s">
        <v>18</v>
      </c>
      <c r="D637" t="s">
        <v>14</v>
      </c>
      <c r="F637" s="2">
        <v>60</v>
      </c>
      <c r="G637" s="2">
        <f t="shared" si="10"/>
        <v>5.0000000000001563</v>
      </c>
    </row>
    <row r="638" spans="1:10">
      <c r="A638" s="70">
        <v>45097</v>
      </c>
      <c r="B638" s="422">
        <v>26971</v>
      </c>
      <c r="C638" s="422" t="s">
        <v>18</v>
      </c>
      <c r="D638" t="s">
        <v>15</v>
      </c>
      <c r="F638" s="2">
        <v>5</v>
      </c>
      <c r="G638" s="2">
        <f t="shared" si="10"/>
        <v>1.5631940186722204E-13</v>
      </c>
    </row>
    <row r="639" spans="1:10">
      <c r="A639" s="81">
        <v>44926</v>
      </c>
      <c r="B639" s="421" t="s">
        <v>10</v>
      </c>
      <c r="C639" s="421" t="s">
        <v>19</v>
      </c>
      <c r="D639" t="s">
        <v>12</v>
      </c>
      <c r="E639" s="2">
        <v>95.1</v>
      </c>
      <c r="G639" s="2">
        <f t="shared" si="10"/>
        <v>95.100000000000151</v>
      </c>
    </row>
    <row r="640" spans="1:10">
      <c r="A640" s="70"/>
      <c r="B640" s="422"/>
      <c r="C640" s="422"/>
      <c r="D640" t="s">
        <v>13</v>
      </c>
      <c r="E640" s="2">
        <v>1.5</v>
      </c>
      <c r="G640" s="2">
        <f t="shared" si="10"/>
        <v>96.600000000000151</v>
      </c>
    </row>
    <row r="641" spans="1:7">
      <c r="A641" s="70"/>
      <c r="B641" s="422"/>
      <c r="C641" s="422"/>
      <c r="D641" t="s">
        <v>14</v>
      </c>
      <c r="E641" s="2">
        <v>60</v>
      </c>
      <c r="G641" s="2">
        <f t="shared" si="10"/>
        <v>156.60000000000014</v>
      </c>
    </row>
    <row r="642" spans="1:7">
      <c r="A642" s="70"/>
      <c r="B642" s="422"/>
      <c r="C642" s="422"/>
      <c r="D642" t="s">
        <v>15</v>
      </c>
      <c r="E642" s="2">
        <v>5</v>
      </c>
      <c r="G642" s="2">
        <f t="shared" si="10"/>
        <v>161.60000000000014</v>
      </c>
    </row>
    <row r="643" spans="1:7">
      <c r="A643" s="70">
        <v>45097</v>
      </c>
      <c r="B643" s="422">
        <v>26971</v>
      </c>
      <c r="C643" s="422" t="s">
        <v>19</v>
      </c>
      <c r="D643" t="s">
        <v>12</v>
      </c>
      <c r="F643" s="2">
        <v>95.1</v>
      </c>
      <c r="G643" s="2">
        <f t="shared" si="10"/>
        <v>66.500000000000142</v>
      </c>
    </row>
    <row r="644" spans="1:7">
      <c r="A644" s="3">
        <v>45097</v>
      </c>
      <c r="B644" s="422">
        <v>26971</v>
      </c>
      <c r="C644" s="422" t="s">
        <v>19</v>
      </c>
      <c r="D644" t="s">
        <v>13</v>
      </c>
      <c r="F644" s="2">
        <v>1.5</v>
      </c>
      <c r="G644" s="2">
        <f t="shared" si="10"/>
        <v>65.000000000000142</v>
      </c>
    </row>
    <row r="645" spans="1:7">
      <c r="A645" s="3">
        <v>45097</v>
      </c>
      <c r="B645" s="422">
        <v>26971</v>
      </c>
      <c r="C645" s="422" t="s">
        <v>19</v>
      </c>
      <c r="D645" t="s">
        <v>14</v>
      </c>
      <c r="F645" s="2">
        <v>60</v>
      </c>
      <c r="G645" s="2">
        <f t="shared" si="10"/>
        <v>5.0000000000001421</v>
      </c>
    </row>
    <row r="646" spans="1:7">
      <c r="A646" s="3">
        <v>45097</v>
      </c>
      <c r="B646" s="422">
        <v>26971</v>
      </c>
      <c r="C646" s="422" t="s">
        <v>19</v>
      </c>
      <c r="D646" t="s">
        <v>15</v>
      </c>
      <c r="F646" s="2">
        <v>5</v>
      </c>
      <c r="G646" s="2">
        <f t="shared" ref="G646:G675" si="11">+G645+E646-F646</f>
        <v>1.4210854715202004E-13</v>
      </c>
    </row>
    <row r="647" spans="1:7">
      <c r="A647" s="31" t="s">
        <v>50</v>
      </c>
      <c r="B647" s="421" t="s">
        <v>10</v>
      </c>
      <c r="C647" s="421" t="s">
        <v>20</v>
      </c>
      <c r="D647" t="s">
        <v>12</v>
      </c>
      <c r="E647" s="2">
        <v>92.7</v>
      </c>
      <c r="G647" s="2">
        <f t="shared" si="11"/>
        <v>92.700000000000145</v>
      </c>
    </row>
    <row r="648" spans="1:7">
      <c r="A648" s="31"/>
      <c r="B648" s="421"/>
      <c r="C648" s="421"/>
      <c r="D648" t="s">
        <v>13</v>
      </c>
      <c r="E648" s="2">
        <v>2.1</v>
      </c>
      <c r="G648" s="2">
        <f t="shared" si="11"/>
        <v>94.800000000000139</v>
      </c>
    </row>
    <row r="649" spans="1:7">
      <c r="B649" s="422"/>
      <c r="C649" s="422"/>
      <c r="D649" t="s">
        <v>14</v>
      </c>
      <c r="E649" s="2">
        <v>60</v>
      </c>
      <c r="G649" s="2">
        <f t="shared" si="11"/>
        <v>154.80000000000013</v>
      </c>
    </row>
    <row r="650" spans="1:7">
      <c r="B650" s="422"/>
      <c r="C650" s="422"/>
      <c r="D650" t="s">
        <v>15</v>
      </c>
      <c r="E650" s="2">
        <v>5</v>
      </c>
      <c r="G650" s="2">
        <f t="shared" si="11"/>
        <v>159.80000000000013</v>
      </c>
    </row>
    <row r="651" spans="1:7">
      <c r="A651" s="3">
        <v>45097</v>
      </c>
      <c r="B651" s="422">
        <v>26971</v>
      </c>
      <c r="C651" s="422" t="s">
        <v>20</v>
      </c>
      <c r="D651" t="s">
        <v>14</v>
      </c>
      <c r="F651" s="2">
        <v>60</v>
      </c>
      <c r="G651" s="2">
        <f t="shared" si="11"/>
        <v>99.800000000000125</v>
      </c>
    </row>
    <row r="652" spans="1:7">
      <c r="A652" s="3">
        <v>45097</v>
      </c>
      <c r="B652" s="422">
        <v>26971</v>
      </c>
      <c r="C652" s="422" t="s">
        <v>20</v>
      </c>
      <c r="D652" t="s">
        <v>15</v>
      </c>
      <c r="F652" s="2">
        <v>5</v>
      </c>
      <c r="G652" s="2">
        <f t="shared" si="11"/>
        <v>94.800000000000125</v>
      </c>
    </row>
    <row r="653" spans="1:7">
      <c r="A653" s="3">
        <v>45111</v>
      </c>
      <c r="B653" s="422">
        <v>27100</v>
      </c>
      <c r="C653" s="422" t="s">
        <v>20</v>
      </c>
      <c r="D653" t="s">
        <v>12</v>
      </c>
      <c r="F653" s="2">
        <v>92.7</v>
      </c>
      <c r="G653" s="2">
        <f t="shared" si="11"/>
        <v>2.1000000000001222</v>
      </c>
    </row>
    <row r="654" spans="1:7">
      <c r="A654" s="3">
        <v>45111</v>
      </c>
      <c r="B654" s="422">
        <v>27100</v>
      </c>
      <c r="C654" s="422" t="s">
        <v>20</v>
      </c>
      <c r="D654" t="s">
        <v>13</v>
      </c>
      <c r="F654" s="2">
        <v>2.1</v>
      </c>
      <c r="G654" s="2">
        <f t="shared" si="11"/>
        <v>1.2212453270876722E-13</v>
      </c>
    </row>
    <row r="655" spans="1:7">
      <c r="A655" s="81">
        <v>45107</v>
      </c>
      <c r="B655" s="421" t="s">
        <v>10</v>
      </c>
      <c r="C655" s="421" t="s">
        <v>21</v>
      </c>
      <c r="D655" t="s">
        <v>12</v>
      </c>
      <c r="E655" s="207">
        <v>94.4</v>
      </c>
      <c r="G655" s="2">
        <f t="shared" si="11"/>
        <v>94.400000000000134</v>
      </c>
    </row>
    <row r="656" spans="1:7">
      <c r="A656" s="70"/>
      <c r="B656" s="422"/>
      <c r="C656" s="422"/>
      <c r="D656" t="s">
        <v>13</v>
      </c>
      <c r="E656" s="207">
        <v>2</v>
      </c>
      <c r="G656" s="2">
        <f t="shared" si="11"/>
        <v>96.400000000000134</v>
      </c>
    </row>
    <row r="657" spans="1:13">
      <c r="A657" s="70"/>
      <c r="B657" s="422"/>
      <c r="C657" s="422"/>
      <c r="D657" t="s">
        <v>14</v>
      </c>
      <c r="E657" s="207">
        <v>60</v>
      </c>
      <c r="G657" s="2">
        <f t="shared" si="11"/>
        <v>156.40000000000015</v>
      </c>
    </row>
    <row r="658" spans="1:13">
      <c r="A658" s="70"/>
      <c r="B658" s="422"/>
      <c r="C658" s="422"/>
      <c r="D658" t="s">
        <v>15</v>
      </c>
      <c r="E658" s="207">
        <v>5</v>
      </c>
      <c r="G658" s="2">
        <f t="shared" si="11"/>
        <v>161.40000000000015</v>
      </c>
    </row>
    <row r="659" spans="1:13">
      <c r="A659" s="3">
        <v>45131</v>
      </c>
      <c r="B659" s="422">
        <v>27260</v>
      </c>
      <c r="C659" s="422" t="s">
        <v>21</v>
      </c>
      <c r="D659" t="s">
        <v>14</v>
      </c>
      <c r="F659" s="2">
        <v>60</v>
      </c>
      <c r="G659" s="2">
        <f t="shared" si="11"/>
        <v>101.40000000000015</v>
      </c>
      <c r="K659" s="421"/>
      <c r="M659" s="207"/>
    </row>
    <row r="660" spans="1:13">
      <c r="A660" s="3">
        <v>45131</v>
      </c>
      <c r="B660" s="422">
        <v>27260</v>
      </c>
      <c r="C660" s="422" t="s">
        <v>21</v>
      </c>
      <c r="D660" t="s">
        <v>15</v>
      </c>
      <c r="F660" s="2">
        <v>5</v>
      </c>
      <c r="G660" s="2">
        <f t="shared" si="11"/>
        <v>96.400000000000148</v>
      </c>
      <c r="K660" s="422"/>
      <c r="M660" s="207"/>
    </row>
    <row r="661" spans="1:13">
      <c r="A661" s="3">
        <v>45155</v>
      </c>
      <c r="B661" s="422">
        <v>27343</v>
      </c>
      <c r="C661" s="422" t="s">
        <v>21</v>
      </c>
      <c r="D661" t="s">
        <v>12</v>
      </c>
      <c r="F661" s="207">
        <v>94.4</v>
      </c>
      <c r="G661" s="2">
        <f t="shared" si="11"/>
        <v>2.0000000000001421</v>
      </c>
      <c r="K661" s="422"/>
      <c r="M661" s="207"/>
    </row>
    <row r="662" spans="1:13">
      <c r="A662" s="3">
        <v>45155</v>
      </c>
      <c r="B662" s="422">
        <v>27343</v>
      </c>
      <c r="C662" s="422" t="s">
        <v>21</v>
      </c>
      <c r="D662" t="s">
        <v>13</v>
      </c>
      <c r="F662" s="207">
        <v>2</v>
      </c>
      <c r="G662" s="2">
        <f t="shared" si="11"/>
        <v>1.4210854715202004E-13</v>
      </c>
      <c r="K662" s="422"/>
      <c r="M662" s="207"/>
    </row>
    <row r="663" spans="1:13">
      <c r="A663" s="81">
        <v>45138</v>
      </c>
      <c r="B663" s="421" t="s">
        <v>10</v>
      </c>
      <c r="C663" s="421" t="s">
        <v>22</v>
      </c>
      <c r="D663" t="s">
        <v>12</v>
      </c>
      <c r="E663" s="207">
        <v>89</v>
      </c>
      <c r="G663" s="2">
        <f t="shared" si="11"/>
        <v>89.000000000000142</v>
      </c>
      <c r="K663" s="421"/>
      <c r="M663" s="207"/>
    </row>
    <row r="664" spans="1:13">
      <c r="A664" s="70"/>
      <c r="B664" s="422"/>
      <c r="C664" s="422"/>
      <c r="D664" t="s">
        <v>13</v>
      </c>
      <c r="E664" s="207">
        <v>2</v>
      </c>
      <c r="G664" s="2">
        <f t="shared" si="11"/>
        <v>91.000000000000142</v>
      </c>
      <c r="K664" s="422"/>
      <c r="M664" s="207"/>
    </row>
    <row r="665" spans="1:13">
      <c r="A665" s="70"/>
      <c r="B665" s="422"/>
      <c r="C665" s="422"/>
      <c r="D665" t="s">
        <v>14</v>
      </c>
      <c r="E665" s="207">
        <v>60</v>
      </c>
      <c r="G665" s="2">
        <f t="shared" si="11"/>
        <v>151.00000000000014</v>
      </c>
    </row>
    <row r="666" spans="1:13">
      <c r="A666" s="70"/>
      <c r="B666" s="422"/>
      <c r="C666" s="422"/>
      <c r="D666" t="s">
        <v>15</v>
      </c>
      <c r="E666" s="207">
        <v>5</v>
      </c>
      <c r="G666" s="2">
        <f t="shared" si="11"/>
        <v>156.00000000000014</v>
      </c>
    </row>
    <row r="667" spans="1:13">
      <c r="A667" s="3">
        <v>45155</v>
      </c>
      <c r="B667" s="422">
        <v>27343</v>
      </c>
      <c r="C667" s="422" t="s">
        <v>22</v>
      </c>
      <c r="D667" t="s">
        <v>12</v>
      </c>
      <c r="E667" s="207"/>
      <c r="F667" s="207">
        <v>89</v>
      </c>
      <c r="G667" s="2">
        <f t="shared" si="11"/>
        <v>67.000000000000142</v>
      </c>
    </row>
    <row r="668" spans="1:13">
      <c r="A668" s="3">
        <v>45155</v>
      </c>
      <c r="B668" s="422">
        <v>27343</v>
      </c>
      <c r="C668" s="422" t="s">
        <v>22</v>
      </c>
      <c r="D668" t="s">
        <v>13</v>
      </c>
      <c r="E668" s="207"/>
      <c r="F668" s="207">
        <v>2</v>
      </c>
      <c r="G668" s="2">
        <f t="shared" si="11"/>
        <v>65.000000000000142</v>
      </c>
    </row>
    <row r="669" spans="1:13">
      <c r="A669" s="3">
        <v>45155</v>
      </c>
      <c r="B669" s="422">
        <v>27343</v>
      </c>
      <c r="C669" s="422" t="s">
        <v>22</v>
      </c>
      <c r="D669" t="s">
        <v>14</v>
      </c>
      <c r="E669" s="207"/>
      <c r="F669" s="207">
        <v>60</v>
      </c>
      <c r="G669" s="2">
        <f t="shared" si="11"/>
        <v>5.0000000000001421</v>
      </c>
    </row>
    <row r="670" spans="1:13">
      <c r="A670" s="3">
        <v>45155</v>
      </c>
      <c r="B670" s="422">
        <v>27343</v>
      </c>
      <c r="C670" s="422" t="s">
        <v>22</v>
      </c>
      <c r="D670" t="s">
        <v>15</v>
      </c>
      <c r="F670" s="207">
        <v>5</v>
      </c>
      <c r="G670" s="2">
        <f t="shared" si="11"/>
        <v>1.4210854715202004E-13</v>
      </c>
      <c r="J670" s="28"/>
      <c r="K670" s="28"/>
      <c r="L670" s="28"/>
    </row>
    <row r="671" spans="1:13">
      <c r="A671" s="31">
        <v>45169</v>
      </c>
      <c r="B671" s="421" t="s">
        <v>10</v>
      </c>
      <c r="C671" s="421" t="s">
        <v>23</v>
      </c>
      <c r="D671" t="s">
        <v>12</v>
      </c>
      <c r="E671" s="207">
        <v>85.1</v>
      </c>
      <c r="G671" s="2">
        <f t="shared" si="11"/>
        <v>85.100000000000136</v>
      </c>
      <c r="J671" s="421"/>
      <c r="L671" s="207"/>
    </row>
    <row r="672" spans="1:13">
      <c r="B672" s="422"/>
      <c r="C672" s="422"/>
      <c r="D672" t="s">
        <v>13</v>
      </c>
      <c r="E672" s="207">
        <v>2.2999999999999998</v>
      </c>
      <c r="G672" s="2">
        <f t="shared" si="11"/>
        <v>87.400000000000134</v>
      </c>
      <c r="J672" s="422"/>
      <c r="L672" s="207"/>
    </row>
    <row r="673" spans="1:15">
      <c r="B673" s="422"/>
      <c r="C673" s="422"/>
      <c r="D673" t="s">
        <v>14</v>
      </c>
      <c r="E673" s="207">
        <v>60</v>
      </c>
      <c r="G673" s="2">
        <f t="shared" si="11"/>
        <v>147.40000000000015</v>
      </c>
      <c r="J673" s="422"/>
      <c r="L673" s="207"/>
      <c r="M673" s="62"/>
      <c r="N673" s="62"/>
      <c r="O673" s="62"/>
    </row>
    <row r="674" spans="1:15">
      <c r="B674" s="422"/>
      <c r="C674" s="422"/>
      <c r="D674" t="s">
        <v>15</v>
      </c>
      <c r="E674" s="207">
        <v>5</v>
      </c>
      <c r="G674" s="2">
        <f t="shared" si="11"/>
        <v>152.40000000000015</v>
      </c>
      <c r="J674" s="422"/>
      <c r="L674" s="207"/>
    </row>
    <row r="675" spans="1:15">
      <c r="A675" s="3">
        <v>45190</v>
      </c>
      <c r="B675" s="422">
        <v>27499</v>
      </c>
      <c r="C675" s="422" t="s">
        <v>23</v>
      </c>
      <c r="D675" t="s">
        <v>12</v>
      </c>
      <c r="E675" s="207"/>
      <c r="F675" s="207">
        <v>85.1</v>
      </c>
      <c r="G675" s="2">
        <f t="shared" si="11"/>
        <v>67.300000000000153</v>
      </c>
      <c r="J675" s="422"/>
      <c r="L675" s="207"/>
    </row>
    <row r="676" spans="1:15">
      <c r="A676" s="3">
        <v>45190</v>
      </c>
      <c r="B676" s="422">
        <v>27499</v>
      </c>
      <c r="C676" s="422" t="s">
        <v>23</v>
      </c>
      <c r="D676" t="s">
        <v>13</v>
      </c>
      <c r="F676" s="207">
        <v>2.2999999999999998</v>
      </c>
      <c r="G676" s="2">
        <f>+G675+E676-F676</f>
        <v>65.000000000000156</v>
      </c>
      <c r="J676" s="422"/>
      <c r="L676" s="207"/>
    </row>
    <row r="677" spans="1:15">
      <c r="A677" s="3">
        <v>45190</v>
      </c>
      <c r="B677" s="422">
        <v>27499</v>
      </c>
      <c r="C677" s="422" t="s">
        <v>23</v>
      </c>
      <c r="D677" t="s">
        <v>14</v>
      </c>
      <c r="F677" s="207">
        <v>60</v>
      </c>
      <c r="G677" s="2">
        <f>+G676+E677-F677</f>
        <v>5.0000000000001563</v>
      </c>
      <c r="J677" s="421"/>
      <c r="L677" s="207"/>
    </row>
    <row r="678" spans="1:15">
      <c r="A678" s="3">
        <v>45190</v>
      </c>
      <c r="B678" s="422">
        <v>27499</v>
      </c>
      <c r="C678" s="422" t="s">
        <v>23</v>
      </c>
      <c r="D678" t="s">
        <v>15</v>
      </c>
      <c r="F678" s="207">
        <v>5</v>
      </c>
      <c r="G678" s="2">
        <f>+G677+E678-F678</f>
        <v>1.5631940186722204E-13</v>
      </c>
      <c r="L678" s="207"/>
    </row>
    <row r="679" spans="1:15">
      <c r="A679" s="31">
        <v>45199</v>
      </c>
      <c r="B679" s="421" t="s">
        <v>10</v>
      </c>
      <c r="C679" s="421" t="s">
        <v>41</v>
      </c>
      <c r="D679" t="s">
        <v>12</v>
      </c>
      <c r="E679" s="207">
        <v>84.7</v>
      </c>
      <c r="F679" s="207"/>
      <c r="G679" s="2">
        <f>+G678+E679-F679</f>
        <v>84.700000000000159</v>
      </c>
      <c r="K679" s="207"/>
      <c r="L679" s="28"/>
      <c r="M679" s="28"/>
    </row>
    <row r="680" spans="1:15">
      <c r="B680" s="422"/>
      <c r="C680" s="422"/>
      <c r="D680" t="s">
        <v>13</v>
      </c>
      <c r="E680" s="207">
        <v>2</v>
      </c>
      <c r="F680" s="207"/>
      <c r="G680" s="2">
        <f t="shared" ref="G680:G749" si="12">+G679+E680-F680</f>
        <v>86.700000000000159</v>
      </c>
      <c r="K680" s="207"/>
    </row>
    <row r="681" spans="1:15">
      <c r="B681" s="422"/>
      <c r="C681" s="422"/>
      <c r="D681" t="s">
        <v>14</v>
      </c>
      <c r="E681" s="207">
        <v>60</v>
      </c>
      <c r="F681" s="207"/>
      <c r="G681" s="2">
        <f t="shared" si="12"/>
        <v>146.70000000000016</v>
      </c>
      <c r="K681" s="207"/>
    </row>
    <row r="682" spans="1:15">
      <c r="B682" s="422"/>
      <c r="C682" s="422"/>
      <c r="D682" t="s">
        <v>15</v>
      </c>
      <c r="E682" s="207">
        <v>5</v>
      </c>
      <c r="F682" s="207"/>
      <c r="G682" s="2">
        <f t="shared" si="12"/>
        <v>151.70000000000016</v>
      </c>
      <c r="K682" s="207"/>
    </row>
    <row r="683" spans="1:15">
      <c r="B683" s="422"/>
      <c r="C683" s="422"/>
      <c r="D683" t="s">
        <v>51</v>
      </c>
      <c r="E683" s="207">
        <v>10</v>
      </c>
      <c r="F683" s="207"/>
      <c r="G683" s="2">
        <f t="shared" si="12"/>
        <v>161.70000000000016</v>
      </c>
      <c r="K683" s="2"/>
    </row>
    <row r="684" spans="1:15">
      <c r="B684" s="422"/>
      <c r="C684" s="422"/>
      <c r="D684" t="s">
        <v>52</v>
      </c>
      <c r="E684" s="207">
        <v>10</v>
      </c>
      <c r="F684" s="207"/>
      <c r="G684" s="2">
        <f t="shared" si="12"/>
        <v>171.70000000000016</v>
      </c>
      <c r="L684" s="28"/>
    </row>
    <row r="685" spans="1:15">
      <c r="A685" s="3">
        <v>45243</v>
      </c>
      <c r="B685" s="422">
        <v>27769</v>
      </c>
      <c r="C685" s="422" t="s">
        <v>41</v>
      </c>
      <c r="D685" t="s">
        <v>12</v>
      </c>
      <c r="E685" s="207"/>
      <c r="F685" s="207">
        <v>84.7</v>
      </c>
      <c r="G685" s="2">
        <f t="shared" si="12"/>
        <v>87.000000000000156</v>
      </c>
      <c r="L685" s="28"/>
    </row>
    <row r="686" spans="1:15">
      <c r="A686" s="3">
        <v>45243</v>
      </c>
      <c r="B686" s="422">
        <v>27769</v>
      </c>
      <c r="C686" s="422" t="s">
        <v>41</v>
      </c>
      <c r="D686" t="s">
        <v>13</v>
      </c>
      <c r="E686" s="207"/>
      <c r="F686" s="207">
        <v>2</v>
      </c>
      <c r="G686" s="2">
        <f t="shared" si="12"/>
        <v>85.000000000000156</v>
      </c>
      <c r="L686" s="28"/>
    </row>
    <row r="687" spans="1:15">
      <c r="A687" s="3">
        <v>45243</v>
      </c>
      <c r="B687" s="422">
        <v>27769</v>
      </c>
      <c r="C687" s="422" t="s">
        <v>41</v>
      </c>
      <c r="D687" t="s">
        <v>14</v>
      </c>
      <c r="E687" s="207"/>
      <c r="F687" s="207">
        <v>60</v>
      </c>
      <c r="G687" s="2">
        <f t="shared" si="12"/>
        <v>25.000000000000156</v>
      </c>
      <c r="L687" s="28"/>
    </row>
    <row r="688" spans="1:15">
      <c r="A688" s="3">
        <v>45243</v>
      </c>
      <c r="B688" s="422">
        <v>27769</v>
      </c>
      <c r="C688" s="422" t="s">
        <v>41</v>
      </c>
      <c r="D688" t="s">
        <v>15</v>
      </c>
      <c r="E688" s="207"/>
      <c r="F688" s="207">
        <v>5</v>
      </c>
      <c r="G688" s="2">
        <f t="shared" si="12"/>
        <v>20.000000000000156</v>
      </c>
      <c r="L688" s="28"/>
    </row>
    <row r="689" spans="1:12">
      <c r="A689" s="3">
        <v>45243</v>
      </c>
      <c r="B689" s="422">
        <v>27769</v>
      </c>
      <c r="C689" s="422" t="s">
        <v>41</v>
      </c>
      <c r="D689" t="s">
        <v>51</v>
      </c>
      <c r="E689" s="207"/>
      <c r="F689" s="207">
        <v>10</v>
      </c>
      <c r="G689" s="2">
        <f t="shared" si="12"/>
        <v>10.000000000000156</v>
      </c>
      <c r="L689" s="28"/>
    </row>
    <row r="690" spans="1:12">
      <c r="A690" s="3">
        <v>45243</v>
      </c>
      <c r="B690" s="422">
        <v>27769</v>
      </c>
      <c r="C690" s="422" t="s">
        <v>41</v>
      </c>
      <c r="D690" t="s">
        <v>52</v>
      </c>
      <c r="E690" s="207"/>
      <c r="F690" s="207">
        <v>10</v>
      </c>
      <c r="G690" s="2">
        <f t="shared" si="12"/>
        <v>1.5631940186722204E-13</v>
      </c>
      <c r="J690" s="207"/>
      <c r="L690" s="28"/>
    </row>
    <row r="691" spans="1:12">
      <c r="A691" s="31">
        <v>45230</v>
      </c>
      <c r="B691" s="421" t="s">
        <v>10</v>
      </c>
      <c r="C691" s="421" t="s">
        <v>25</v>
      </c>
      <c r="D691" t="s">
        <v>12</v>
      </c>
      <c r="E691" s="207">
        <v>82.4</v>
      </c>
      <c r="G691" s="2">
        <f t="shared" si="12"/>
        <v>82.400000000000162</v>
      </c>
      <c r="J691" s="207"/>
    </row>
    <row r="692" spans="1:12">
      <c r="B692" s="422"/>
      <c r="C692" s="422"/>
      <c r="D692" t="s">
        <v>13</v>
      </c>
      <c r="E692" s="207">
        <v>2</v>
      </c>
      <c r="G692" s="2">
        <f t="shared" si="12"/>
        <v>84.400000000000162</v>
      </c>
      <c r="J692" s="207"/>
    </row>
    <row r="693" spans="1:12">
      <c r="B693" s="422"/>
      <c r="C693" s="422"/>
      <c r="D693" t="s">
        <v>14</v>
      </c>
      <c r="E693" s="207">
        <v>60</v>
      </c>
      <c r="G693" s="2">
        <f t="shared" si="12"/>
        <v>144.40000000000015</v>
      </c>
      <c r="J693" s="207"/>
    </row>
    <row r="694" spans="1:12">
      <c r="B694" s="422"/>
      <c r="C694" s="422"/>
      <c r="D694" t="s">
        <v>15</v>
      </c>
      <c r="E694" s="207">
        <v>5</v>
      </c>
      <c r="G694" s="2">
        <f t="shared" si="12"/>
        <v>149.40000000000015</v>
      </c>
      <c r="J694" s="20"/>
    </row>
    <row r="695" spans="1:12">
      <c r="A695" s="3">
        <v>45243</v>
      </c>
      <c r="B695" s="422">
        <v>27769</v>
      </c>
      <c r="C695" s="422" t="s">
        <v>25</v>
      </c>
      <c r="D695" t="s">
        <v>14</v>
      </c>
      <c r="E695" s="207"/>
      <c r="F695" s="207">
        <v>60</v>
      </c>
      <c r="G695" s="2">
        <f t="shared" si="12"/>
        <v>89.400000000000148</v>
      </c>
      <c r="J695" s="20"/>
    </row>
    <row r="696" spans="1:12">
      <c r="A696" s="3">
        <v>45243</v>
      </c>
      <c r="B696" s="422">
        <v>27769</v>
      </c>
      <c r="C696" s="422" t="s">
        <v>25</v>
      </c>
      <c r="D696" t="s">
        <v>15</v>
      </c>
      <c r="E696" s="207"/>
      <c r="F696" s="207">
        <v>5</v>
      </c>
      <c r="G696" s="2">
        <f t="shared" si="12"/>
        <v>84.400000000000148</v>
      </c>
      <c r="J696" s="207"/>
    </row>
    <row r="697" spans="1:12">
      <c r="A697" s="3">
        <v>45287</v>
      </c>
      <c r="B697" s="422">
        <v>28050</v>
      </c>
      <c r="C697" s="422" t="s">
        <v>25</v>
      </c>
      <c r="D697" t="s">
        <v>12</v>
      </c>
      <c r="E697" s="207"/>
      <c r="F697" s="207">
        <v>82.4</v>
      </c>
      <c r="G697" s="2">
        <f t="shared" si="12"/>
        <v>2.0000000000001421</v>
      </c>
      <c r="J697" s="207"/>
    </row>
    <row r="698" spans="1:12">
      <c r="A698" s="3">
        <v>45287</v>
      </c>
      <c r="B698" s="422">
        <v>28050</v>
      </c>
      <c r="C698" s="422" t="s">
        <v>25</v>
      </c>
      <c r="D698" t="s">
        <v>13</v>
      </c>
      <c r="E698" s="207"/>
      <c r="F698" s="207">
        <v>2</v>
      </c>
      <c r="G698" s="2">
        <f t="shared" si="12"/>
        <v>1.4210854715202004E-13</v>
      </c>
      <c r="J698" s="207"/>
    </row>
    <row r="699" spans="1:12">
      <c r="A699" s="31">
        <v>45260</v>
      </c>
      <c r="B699" s="421" t="s">
        <v>10</v>
      </c>
      <c r="C699" s="421" t="s">
        <v>26</v>
      </c>
      <c r="D699" t="s">
        <v>12</v>
      </c>
      <c r="E699" s="20">
        <v>89.5</v>
      </c>
      <c r="G699" s="2">
        <f t="shared" si="12"/>
        <v>89.500000000000142</v>
      </c>
      <c r="J699" s="207"/>
    </row>
    <row r="700" spans="1:12">
      <c r="B700" s="422"/>
      <c r="C700" s="422"/>
      <c r="D700" t="s">
        <v>13</v>
      </c>
      <c r="E700" s="20">
        <v>5</v>
      </c>
      <c r="G700" s="2">
        <f t="shared" si="12"/>
        <v>94.500000000000142</v>
      </c>
      <c r="J700" s="28"/>
    </row>
    <row r="701" spans="1:12">
      <c r="B701" s="422"/>
      <c r="C701" s="422"/>
      <c r="D701" t="s">
        <v>14</v>
      </c>
      <c r="E701" s="207">
        <v>60</v>
      </c>
      <c r="G701" s="2">
        <f t="shared" si="12"/>
        <v>154.50000000000014</v>
      </c>
      <c r="J701" s="28"/>
    </row>
    <row r="702" spans="1:12">
      <c r="B702" s="422"/>
      <c r="C702" s="422"/>
      <c r="D702" t="s">
        <v>15</v>
      </c>
      <c r="E702" s="207">
        <v>5</v>
      </c>
      <c r="G702" s="2">
        <f t="shared" si="12"/>
        <v>159.50000000000014</v>
      </c>
    </row>
    <row r="703" spans="1:12">
      <c r="A703" s="3">
        <v>45287</v>
      </c>
      <c r="B703" s="422">
        <v>28050</v>
      </c>
      <c r="C703" s="422" t="s">
        <v>26</v>
      </c>
      <c r="D703" t="s">
        <v>12</v>
      </c>
      <c r="F703" s="20">
        <v>89.5</v>
      </c>
      <c r="G703" s="2">
        <f t="shared" si="12"/>
        <v>70.000000000000142</v>
      </c>
    </row>
    <row r="704" spans="1:12">
      <c r="A704" s="3">
        <v>45287</v>
      </c>
      <c r="B704" s="422">
        <v>28050</v>
      </c>
      <c r="C704" s="422" t="s">
        <v>26</v>
      </c>
      <c r="D704" t="s">
        <v>13</v>
      </c>
      <c r="F704" s="20">
        <v>5</v>
      </c>
      <c r="G704" s="2">
        <f t="shared" si="12"/>
        <v>65.000000000000142</v>
      </c>
    </row>
    <row r="705" spans="1:12">
      <c r="A705" s="3">
        <v>45287</v>
      </c>
      <c r="B705" s="422">
        <v>28050</v>
      </c>
      <c r="C705" s="422" t="s">
        <v>26</v>
      </c>
      <c r="D705" t="s">
        <v>14</v>
      </c>
      <c r="F705" s="207">
        <v>60</v>
      </c>
      <c r="G705" s="2">
        <f t="shared" si="12"/>
        <v>5.0000000000001421</v>
      </c>
    </row>
    <row r="706" spans="1:12">
      <c r="A706" s="3">
        <v>45287</v>
      </c>
      <c r="B706" s="422">
        <v>28050</v>
      </c>
      <c r="C706" s="422" t="s">
        <v>26</v>
      </c>
      <c r="D706" t="s">
        <v>15</v>
      </c>
      <c r="F706" s="207">
        <v>5</v>
      </c>
      <c r="G706" s="2">
        <f t="shared" si="12"/>
        <v>1.4210854715202004E-13</v>
      </c>
    </row>
    <row r="707" spans="1:12">
      <c r="A707" s="31">
        <v>45291</v>
      </c>
      <c r="B707" s="421" t="s">
        <v>10</v>
      </c>
      <c r="C707" s="421" t="s">
        <v>27</v>
      </c>
      <c r="D707" t="s">
        <v>12</v>
      </c>
      <c r="E707" s="2">
        <v>95.6</v>
      </c>
      <c r="G707" s="2">
        <f t="shared" si="12"/>
        <v>95.600000000000136</v>
      </c>
    </row>
    <row r="708" spans="1:12">
      <c r="B708" s="422"/>
      <c r="C708" s="422"/>
      <c r="D708" t="s">
        <v>13</v>
      </c>
      <c r="E708" s="2">
        <v>5</v>
      </c>
      <c r="G708" s="2">
        <f t="shared" si="12"/>
        <v>100.60000000000014</v>
      </c>
      <c r="I708" s="421"/>
      <c r="K708" s="2"/>
    </row>
    <row r="709" spans="1:12">
      <c r="B709" s="422"/>
      <c r="C709" s="422"/>
      <c r="D709" t="s">
        <v>14</v>
      </c>
      <c r="E709" s="2">
        <v>60</v>
      </c>
      <c r="G709" s="2">
        <f t="shared" si="12"/>
        <v>160.60000000000014</v>
      </c>
      <c r="I709" s="422"/>
      <c r="K709" s="2"/>
    </row>
    <row r="710" spans="1:12">
      <c r="B710" s="422"/>
      <c r="C710" s="422"/>
      <c r="D710" t="s">
        <v>15</v>
      </c>
      <c r="E710" s="2">
        <v>5</v>
      </c>
      <c r="G710" s="2">
        <f t="shared" si="12"/>
        <v>165.60000000000014</v>
      </c>
      <c r="I710" s="421"/>
      <c r="K710" s="20"/>
    </row>
    <row r="711" spans="1:12">
      <c r="A711" s="3">
        <v>45287</v>
      </c>
      <c r="B711" s="422">
        <v>28050</v>
      </c>
      <c r="C711" s="422" t="s">
        <v>27</v>
      </c>
      <c r="D711" t="s">
        <v>14</v>
      </c>
      <c r="F711" s="2">
        <v>60</v>
      </c>
      <c r="G711" s="2">
        <f t="shared" si="12"/>
        <v>105.60000000000014</v>
      </c>
      <c r="I711" s="422"/>
      <c r="K711" s="20"/>
    </row>
    <row r="712" spans="1:12">
      <c r="A712" s="3">
        <v>45287</v>
      </c>
      <c r="B712" s="422">
        <v>28050</v>
      </c>
      <c r="C712" s="422" t="s">
        <v>27</v>
      </c>
      <c r="D712" t="s">
        <v>15</v>
      </c>
      <c r="F712" s="2">
        <v>5</v>
      </c>
      <c r="G712" s="2">
        <f t="shared" si="12"/>
        <v>100.60000000000014</v>
      </c>
      <c r="K712" s="5"/>
      <c r="L712" s="28"/>
    </row>
    <row r="713" spans="1:12">
      <c r="A713" s="3">
        <v>45341</v>
      </c>
      <c r="B713" s="422">
        <v>28262</v>
      </c>
      <c r="C713" s="422" t="s">
        <v>27</v>
      </c>
      <c r="D713" t="s">
        <v>12</v>
      </c>
      <c r="F713" s="2">
        <v>95.6</v>
      </c>
      <c r="G713" s="2">
        <f t="shared" si="12"/>
        <v>5.0000000000001421</v>
      </c>
      <c r="K713" s="5"/>
      <c r="L713" s="28"/>
    </row>
    <row r="714" spans="1:12">
      <c r="A714" s="3">
        <v>45341</v>
      </c>
      <c r="B714" s="422">
        <v>28262</v>
      </c>
      <c r="C714" s="422" t="s">
        <v>27</v>
      </c>
      <c r="D714" t="s">
        <v>13</v>
      </c>
      <c r="F714" s="2">
        <v>5</v>
      </c>
      <c r="G714" s="2">
        <f t="shared" si="12"/>
        <v>1.4210854715202004E-13</v>
      </c>
      <c r="K714" s="5"/>
      <c r="L714" s="28"/>
    </row>
    <row r="715" spans="1:12">
      <c r="A715" s="81">
        <v>45322</v>
      </c>
      <c r="B715" s="421" t="s">
        <v>10</v>
      </c>
      <c r="C715" s="421" t="s">
        <v>11</v>
      </c>
      <c r="D715" t="s">
        <v>12</v>
      </c>
      <c r="E715" s="20">
        <v>106.8</v>
      </c>
      <c r="G715" s="2">
        <f t="shared" si="12"/>
        <v>106.80000000000014</v>
      </c>
    </row>
    <row r="716" spans="1:12">
      <c r="A716" s="70"/>
      <c r="B716" s="422"/>
      <c r="C716" s="422"/>
      <c r="D716" t="s">
        <v>13</v>
      </c>
      <c r="E716" s="20">
        <v>8.8000000000000007</v>
      </c>
      <c r="G716" s="2">
        <f t="shared" si="12"/>
        <v>115.60000000000014</v>
      </c>
    </row>
    <row r="717" spans="1:12">
      <c r="A717" s="70"/>
      <c r="B717" s="422"/>
      <c r="C717" s="422"/>
      <c r="D717" t="s">
        <v>14</v>
      </c>
      <c r="E717" s="207">
        <v>60</v>
      </c>
      <c r="G717" s="2">
        <f t="shared" si="12"/>
        <v>175.60000000000014</v>
      </c>
      <c r="I717" s="421"/>
    </row>
    <row r="718" spans="1:12">
      <c r="A718" s="70"/>
      <c r="B718" s="422"/>
      <c r="C718" s="422"/>
      <c r="D718" t="s">
        <v>15</v>
      </c>
      <c r="E718" s="207">
        <v>5</v>
      </c>
      <c r="G718" s="2">
        <f t="shared" si="12"/>
        <v>180.60000000000014</v>
      </c>
    </row>
    <row r="719" spans="1:12">
      <c r="A719" s="70"/>
      <c r="B719" s="422"/>
      <c r="C719" s="207">
        <v>472.1</v>
      </c>
      <c r="D719" t="s">
        <v>53</v>
      </c>
      <c r="G719" s="2">
        <f t="shared" si="12"/>
        <v>180.60000000000014</v>
      </c>
    </row>
    <row r="720" spans="1:12">
      <c r="A720" s="3">
        <v>45341</v>
      </c>
      <c r="B720" s="422">
        <v>28262</v>
      </c>
      <c r="C720" s="422" t="s">
        <v>11</v>
      </c>
      <c r="D720" t="s">
        <v>12</v>
      </c>
      <c r="F720" s="20">
        <v>106.8</v>
      </c>
      <c r="G720" s="2">
        <f t="shared" si="12"/>
        <v>73.800000000000139</v>
      </c>
    </row>
    <row r="721" spans="1:9">
      <c r="A721" s="3">
        <v>45341</v>
      </c>
      <c r="B721" s="422">
        <v>28262</v>
      </c>
      <c r="C721" s="422" t="s">
        <v>11</v>
      </c>
      <c r="D721" t="s">
        <v>13</v>
      </c>
      <c r="F721" s="20">
        <v>8.8000000000000007</v>
      </c>
      <c r="G721" s="2">
        <f t="shared" si="12"/>
        <v>65.000000000000142</v>
      </c>
    </row>
    <row r="722" spans="1:9">
      <c r="A722" s="3">
        <v>45355</v>
      </c>
      <c r="B722" s="422">
        <v>28356</v>
      </c>
      <c r="C722" s="422" t="s">
        <v>11</v>
      </c>
      <c r="D722" t="s">
        <v>14</v>
      </c>
      <c r="F722" s="2">
        <v>60</v>
      </c>
      <c r="G722" s="2">
        <f t="shared" si="12"/>
        <v>5.0000000000001421</v>
      </c>
    </row>
    <row r="723" spans="1:9">
      <c r="A723" s="3">
        <v>45355</v>
      </c>
      <c r="B723" s="422">
        <v>28356</v>
      </c>
      <c r="C723" s="422" t="s">
        <v>11</v>
      </c>
      <c r="D723" t="s">
        <v>15</v>
      </c>
      <c r="F723" s="2">
        <v>5</v>
      </c>
      <c r="G723" s="2">
        <f t="shared" si="12"/>
        <v>1.4210854715202004E-13</v>
      </c>
    </row>
    <row r="724" spans="1:9">
      <c r="A724" s="31">
        <v>45351</v>
      </c>
      <c r="B724" s="421" t="s">
        <v>10</v>
      </c>
      <c r="C724" s="421" t="s">
        <v>17</v>
      </c>
      <c r="D724" t="s">
        <v>12</v>
      </c>
      <c r="E724" s="20">
        <v>110.6</v>
      </c>
      <c r="G724" s="2">
        <f t="shared" si="12"/>
        <v>110.60000000000014</v>
      </c>
    </row>
    <row r="725" spans="1:9">
      <c r="B725" s="422"/>
      <c r="C725" s="422"/>
      <c r="D725" t="s">
        <v>13</v>
      </c>
      <c r="E725" s="20">
        <v>5</v>
      </c>
      <c r="G725" s="2">
        <f t="shared" si="12"/>
        <v>115.60000000000014</v>
      </c>
    </row>
    <row r="726" spans="1:9">
      <c r="B726" s="422"/>
      <c r="C726" s="422"/>
      <c r="D726" t="s">
        <v>14</v>
      </c>
      <c r="E726" s="207">
        <v>58</v>
      </c>
      <c r="G726" s="2">
        <f t="shared" si="12"/>
        <v>173.60000000000014</v>
      </c>
    </row>
    <row r="727" spans="1:9">
      <c r="B727" s="422"/>
      <c r="C727" s="422"/>
      <c r="D727" t="s">
        <v>15</v>
      </c>
      <c r="E727" s="207">
        <v>5</v>
      </c>
      <c r="G727" s="2">
        <f t="shared" si="12"/>
        <v>178.60000000000014</v>
      </c>
    </row>
    <row r="728" spans="1:9">
      <c r="A728" s="3">
        <v>45355</v>
      </c>
      <c r="B728" s="422">
        <v>28356</v>
      </c>
      <c r="C728" s="422" t="s">
        <v>17</v>
      </c>
      <c r="D728" t="s">
        <v>14</v>
      </c>
      <c r="F728" s="2">
        <v>58</v>
      </c>
      <c r="G728" s="2">
        <f t="shared" si="12"/>
        <v>120.60000000000014</v>
      </c>
    </row>
    <row r="729" spans="1:9">
      <c r="A729" s="3">
        <v>45355</v>
      </c>
      <c r="B729" s="422">
        <v>28356</v>
      </c>
      <c r="C729" s="422" t="s">
        <v>17</v>
      </c>
      <c r="D729" t="s">
        <v>15</v>
      </c>
      <c r="F729" s="2">
        <v>5</v>
      </c>
      <c r="G729" s="2">
        <f t="shared" si="12"/>
        <v>115.60000000000014</v>
      </c>
    </row>
    <row r="730" spans="1:9">
      <c r="A730" s="3">
        <v>45376</v>
      </c>
      <c r="B730" s="422">
        <v>28603</v>
      </c>
      <c r="C730" s="422" t="s">
        <v>17</v>
      </c>
      <c r="D730" t="s">
        <v>12</v>
      </c>
      <c r="F730" s="20">
        <v>110.6</v>
      </c>
      <c r="G730" s="2">
        <f t="shared" si="12"/>
        <v>5.0000000000001421</v>
      </c>
    </row>
    <row r="731" spans="1:9">
      <c r="A731" s="3">
        <v>45376</v>
      </c>
      <c r="B731" s="422">
        <v>28603</v>
      </c>
      <c r="C731" s="422" t="s">
        <v>17</v>
      </c>
      <c r="D731" t="s">
        <v>13</v>
      </c>
      <c r="F731" s="20">
        <v>5</v>
      </c>
      <c r="G731" s="2">
        <f t="shared" si="12"/>
        <v>1.4210854715202004E-13</v>
      </c>
    </row>
    <row r="732" spans="1:9">
      <c r="A732" s="31">
        <v>45382</v>
      </c>
      <c r="B732" s="421" t="s">
        <v>10</v>
      </c>
      <c r="C732" s="421" t="s">
        <v>18</v>
      </c>
      <c r="D732" t="s">
        <v>12</v>
      </c>
      <c r="E732" s="248">
        <v>107.1</v>
      </c>
      <c r="G732" s="2">
        <f t="shared" si="12"/>
        <v>107.10000000000014</v>
      </c>
    </row>
    <row r="733" spans="1:9">
      <c r="B733" s="422"/>
      <c r="C733" s="422"/>
      <c r="D733" t="s">
        <v>13</v>
      </c>
      <c r="E733" s="248">
        <v>5</v>
      </c>
      <c r="G733" s="2">
        <f t="shared" si="12"/>
        <v>112.10000000000014</v>
      </c>
    </row>
    <row r="734" spans="1:9">
      <c r="B734" s="422"/>
      <c r="C734" s="422"/>
      <c r="D734" t="s">
        <v>14</v>
      </c>
      <c r="E734" s="248">
        <v>60</v>
      </c>
      <c r="G734" s="2">
        <f t="shared" si="12"/>
        <v>172.10000000000014</v>
      </c>
      <c r="I734" s="28"/>
    </row>
    <row r="735" spans="1:9">
      <c r="B735" s="422"/>
      <c r="C735" s="422"/>
      <c r="D735" t="s">
        <v>15</v>
      </c>
      <c r="E735" s="248">
        <v>5</v>
      </c>
      <c r="G735" s="2">
        <f t="shared" si="12"/>
        <v>177.10000000000014</v>
      </c>
      <c r="I735" s="28"/>
    </row>
    <row r="736" spans="1:9">
      <c r="B736" s="422"/>
      <c r="C736" s="422"/>
      <c r="D736" t="s">
        <v>54</v>
      </c>
      <c r="E736" s="2">
        <v>102.5</v>
      </c>
      <c r="G736" s="2">
        <f t="shared" si="12"/>
        <v>279.60000000000014</v>
      </c>
    </row>
    <row r="737" spans="1:12">
      <c r="B737" s="422"/>
      <c r="C737" s="422"/>
      <c r="D737" t="s">
        <v>55</v>
      </c>
      <c r="E737" s="2">
        <v>102.5</v>
      </c>
      <c r="G737" s="2">
        <f t="shared" si="12"/>
        <v>382.10000000000014</v>
      </c>
    </row>
    <row r="738" spans="1:12">
      <c r="A738" s="3">
        <v>45439</v>
      </c>
      <c r="B738" s="422">
        <v>28936</v>
      </c>
      <c r="C738" s="422" t="s">
        <v>18</v>
      </c>
      <c r="D738" t="s">
        <v>12</v>
      </c>
      <c r="F738" s="248">
        <v>107.1</v>
      </c>
      <c r="G738" s="2">
        <f t="shared" si="12"/>
        <v>275.00000000000011</v>
      </c>
    </row>
    <row r="739" spans="1:12">
      <c r="A739" s="3">
        <v>45439</v>
      </c>
      <c r="B739" s="422">
        <v>28936</v>
      </c>
      <c r="C739" s="422" t="s">
        <v>18</v>
      </c>
      <c r="D739" t="s">
        <v>13</v>
      </c>
      <c r="F739" s="248">
        <v>5</v>
      </c>
      <c r="G739" s="2">
        <f t="shared" si="12"/>
        <v>270.00000000000011</v>
      </c>
    </row>
    <row r="740" spans="1:12">
      <c r="A740" s="3">
        <v>45439</v>
      </c>
      <c r="B740" s="422">
        <v>28936</v>
      </c>
      <c r="C740" s="422" t="s">
        <v>18</v>
      </c>
      <c r="D740" t="s">
        <v>14</v>
      </c>
      <c r="F740" s="248">
        <v>60</v>
      </c>
      <c r="G740" s="2">
        <f t="shared" si="12"/>
        <v>210.00000000000011</v>
      </c>
      <c r="I740" s="421"/>
      <c r="K740" s="2"/>
    </row>
    <row r="741" spans="1:12">
      <c r="A741" s="3">
        <v>45439</v>
      </c>
      <c r="B741" s="422">
        <v>28936</v>
      </c>
      <c r="C741" s="422" t="s">
        <v>18</v>
      </c>
      <c r="D741" t="s">
        <v>15</v>
      </c>
      <c r="F741" s="248">
        <v>5</v>
      </c>
      <c r="G741" s="2">
        <f t="shared" si="12"/>
        <v>205.00000000000011</v>
      </c>
      <c r="I741" s="421"/>
      <c r="K741" s="207"/>
    </row>
    <row r="742" spans="1:12">
      <c r="A742" s="3">
        <v>45450</v>
      </c>
      <c r="B742" s="422">
        <v>28996</v>
      </c>
      <c r="C742" s="422" t="s">
        <v>18</v>
      </c>
      <c r="D742" t="s">
        <v>54</v>
      </c>
      <c r="F742" s="248">
        <v>102.5</v>
      </c>
      <c r="G742" s="2">
        <f t="shared" si="12"/>
        <v>102.50000000000011</v>
      </c>
      <c r="K742" s="207"/>
    </row>
    <row r="743" spans="1:12">
      <c r="A743" s="3">
        <v>45461</v>
      </c>
      <c r="B743" s="422">
        <v>29040</v>
      </c>
      <c r="C743" s="422" t="s">
        <v>18</v>
      </c>
      <c r="D743" t="s">
        <v>55</v>
      </c>
      <c r="F743" s="248">
        <v>102.5</v>
      </c>
      <c r="G743" s="2">
        <f t="shared" si="12"/>
        <v>1.1368683772161603E-13</v>
      </c>
      <c r="K743" s="207"/>
    </row>
    <row r="744" spans="1:12">
      <c r="A744" s="31">
        <v>45412</v>
      </c>
      <c r="B744" s="421" t="s">
        <v>10</v>
      </c>
      <c r="C744" s="421" t="s">
        <v>19</v>
      </c>
      <c r="D744" t="s">
        <v>12</v>
      </c>
      <c r="E744" s="207">
        <v>106.5</v>
      </c>
      <c r="G744" s="2">
        <f t="shared" si="12"/>
        <v>106.50000000000011</v>
      </c>
      <c r="I744" s="421"/>
      <c r="K744" s="248"/>
    </row>
    <row r="745" spans="1:12">
      <c r="B745" s="422"/>
      <c r="C745" s="422"/>
      <c r="D745" t="s">
        <v>13</v>
      </c>
      <c r="E745" s="207">
        <v>5</v>
      </c>
      <c r="G745" s="2">
        <f t="shared" si="12"/>
        <v>111.50000000000011</v>
      </c>
      <c r="I745" s="422"/>
      <c r="K745" s="248"/>
    </row>
    <row r="746" spans="1:12">
      <c r="B746" s="422"/>
      <c r="C746" s="422"/>
      <c r="D746" t="s">
        <v>14</v>
      </c>
      <c r="E746" s="207">
        <v>60</v>
      </c>
      <c r="G746" s="2">
        <f t="shared" si="12"/>
        <v>171.50000000000011</v>
      </c>
      <c r="I746" s="422"/>
      <c r="K746" s="248"/>
    </row>
    <row r="747" spans="1:12">
      <c r="B747" s="422"/>
      <c r="C747" s="422"/>
      <c r="D747" t="s">
        <v>15</v>
      </c>
      <c r="E747" s="207">
        <v>5</v>
      </c>
      <c r="G747" s="2">
        <f t="shared" si="12"/>
        <v>176.50000000000011</v>
      </c>
      <c r="I747" s="422"/>
      <c r="K747" s="248"/>
    </row>
    <row r="748" spans="1:12">
      <c r="A748" s="3">
        <v>45439</v>
      </c>
      <c r="B748" s="422">
        <v>28936</v>
      </c>
      <c r="C748" s="422" t="s">
        <v>19</v>
      </c>
      <c r="D748" t="s">
        <v>12</v>
      </c>
      <c r="F748" s="207">
        <v>106.5</v>
      </c>
      <c r="G748" s="2">
        <f t="shared" si="12"/>
        <v>70.000000000000114</v>
      </c>
      <c r="I748" s="422"/>
      <c r="K748" s="2"/>
      <c r="L748" s="2"/>
    </row>
    <row r="749" spans="1:12">
      <c r="A749" s="3">
        <v>45439</v>
      </c>
      <c r="B749" s="422">
        <v>28936</v>
      </c>
      <c r="C749" s="422" t="s">
        <v>19</v>
      </c>
      <c r="D749" t="s">
        <v>13</v>
      </c>
      <c r="F749" s="207">
        <v>5</v>
      </c>
      <c r="G749" s="2">
        <f t="shared" si="12"/>
        <v>65.000000000000114</v>
      </c>
      <c r="I749" s="422"/>
      <c r="K749" s="2"/>
      <c r="L749" s="2"/>
    </row>
    <row r="750" spans="1:12">
      <c r="A750" s="3">
        <v>45439</v>
      </c>
      <c r="B750" s="422">
        <v>28936</v>
      </c>
      <c r="C750" s="422" t="s">
        <v>19</v>
      </c>
      <c r="D750" t="s">
        <v>14</v>
      </c>
      <c r="F750" s="207">
        <v>60</v>
      </c>
      <c r="G750" s="2">
        <f t="shared" ref="G750:G752" si="13">+G749+E750-F750</f>
        <v>5.0000000000001137</v>
      </c>
      <c r="I750" s="421"/>
      <c r="K750" s="207"/>
    </row>
    <row r="751" spans="1:12">
      <c r="A751" s="3">
        <v>45439</v>
      </c>
      <c r="B751" s="422">
        <v>28936</v>
      </c>
      <c r="C751" s="422" t="s">
        <v>19</v>
      </c>
      <c r="D751" t="s">
        <v>15</v>
      </c>
      <c r="F751" s="207">
        <v>5</v>
      </c>
      <c r="G751" s="2">
        <f t="shared" si="13"/>
        <v>1.1368683772161603E-13</v>
      </c>
      <c r="I751" s="422"/>
      <c r="K751" s="207"/>
    </row>
    <row r="752" spans="1:12">
      <c r="A752" s="31">
        <v>45443</v>
      </c>
      <c r="B752" s="421" t="s">
        <v>10</v>
      </c>
      <c r="C752" s="421" t="s">
        <v>20</v>
      </c>
      <c r="D752" t="s">
        <v>12</v>
      </c>
      <c r="E752" s="207">
        <v>96.9</v>
      </c>
      <c r="G752" s="2">
        <f t="shared" si="13"/>
        <v>96.900000000000119</v>
      </c>
      <c r="I752" s="422"/>
      <c r="K752" s="207"/>
    </row>
    <row r="753" spans="1:13">
      <c r="B753" s="422"/>
      <c r="C753" s="422"/>
      <c r="D753" t="s">
        <v>13</v>
      </c>
      <c r="E753" s="207">
        <v>5</v>
      </c>
      <c r="G753" s="2">
        <f t="shared" ref="G753:G821" si="14">+G752+E753-F753</f>
        <v>101.90000000000012</v>
      </c>
      <c r="I753" s="422"/>
      <c r="K753" s="207"/>
    </row>
    <row r="754" spans="1:13">
      <c r="B754" s="422"/>
      <c r="C754" s="422"/>
      <c r="D754" t="s">
        <v>14</v>
      </c>
      <c r="E754" s="207">
        <v>60</v>
      </c>
      <c r="G754" s="2">
        <f t="shared" si="14"/>
        <v>161.90000000000012</v>
      </c>
      <c r="J754" s="421"/>
      <c r="L754" s="207"/>
    </row>
    <row r="755" spans="1:13">
      <c r="B755" s="422"/>
      <c r="C755" s="422"/>
      <c r="D755" t="s">
        <v>15</v>
      </c>
      <c r="E755" s="207">
        <v>5</v>
      </c>
      <c r="G755" s="2">
        <f t="shared" si="14"/>
        <v>166.90000000000012</v>
      </c>
    </row>
    <row r="756" spans="1:13">
      <c r="A756" s="3">
        <v>45457</v>
      </c>
      <c r="B756" s="422">
        <v>29019</v>
      </c>
      <c r="C756" s="422" t="s">
        <v>20</v>
      </c>
      <c r="D756" t="s">
        <v>14</v>
      </c>
      <c r="F756" s="2">
        <v>60</v>
      </c>
      <c r="G756" s="2">
        <f t="shared" si="14"/>
        <v>106.90000000000012</v>
      </c>
    </row>
    <row r="757" spans="1:13">
      <c r="A757" s="3">
        <v>45457</v>
      </c>
      <c r="B757" s="422">
        <v>29019</v>
      </c>
      <c r="C757" s="422" t="s">
        <v>20</v>
      </c>
      <c r="D757" t="s">
        <v>15</v>
      </c>
      <c r="F757" s="2">
        <v>5</v>
      </c>
      <c r="G757" s="2">
        <f t="shared" si="14"/>
        <v>101.90000000000012</v>
      </c>
      <c r="H757" s="28"/>
    </row>
    <row r="758" spans="1:13">
      <c r="A758" s="3">
        <v>45478</v>
      </c>
      <c r="B758" s="422">
        <v>29165</v>
      </c>
      <c r="C758" s="422" t="s">
        <v>20</v>
      </c>
      <c r="D758" t="s">
        <v>12</v>
      </c>
      <c r="F758" s="207">
        <v>96.9</v>
      </c>
      <c r="G758" s="2">
        <f t="shared" si="14"/>
        <v>5.0000000000001137</v>
      </c>
      <c r="H758" s="28"/>
      <c r="J758" s="421"/>
      <c r="L758" s="207"/>
      <c r="M758" s="207"/>
    </row>
    <row r="759" spans="1:13">
      <c r="A759" s="3">
        <v>45478</v>
      </c>
      <c r="B759" s="422">
        <v>29165</v>
      </c>
      <c r="C759" s="422" t="s">
        <v>20</v>
      </c>
      <c r="D759" t="s">
        <v>13</v>
      </c>
      <c r="F759" s="207">
        <v>5</v>
      </c>
      <c r="G759" s="2">
        <f t="shared" si="14"/>
        <v>1.1368683772161603E-13</v>
      </c>
      <c r="H759" s="28"/>
      <c r="J759" s="422"/>
      <c r="L759" s="207"/>
      <c r="M759" s="207"/>
    </row>
    <row r="760" spans="1:13">
      <c r="A760" s="31">
        <v>45473</v>
      </c>
      <c r="B760" s="421" t="s">
        <v>10</v>
      </c>
      <c r="C760" s="421" t="s">
        <v>21</v>
      </c>
      <c r="D760" t="s">
        <v>12</v>
      </c>
      <c r="E760" s="207">
        <v>94.1</v>
      </c>
      <c r="G760" s="2">
        <f t="shared" si="14"/>
        <v>94.100000000000108</v>
      </c>
      <c r="J760" s="422"/>
      <c r="L760" s="207"/>
    </row>
    <row r="761" spans="1:13">
      <c r="B761" s="422"/>
      <c r="C761" s="422"/>
      <c r="D761" t="s">
        <v>13</v>
      </c>
      <c r="E761" s="207">
        <v>7</v>
      </c>
      <c r="G761" s="2">
        <f t="shared" si="14"/>
        <v>101.10000000000011</v>
      </c>
      <c r="J761" s="422"/>
      <c r="L761" s="207"/>
    </row>
    <row r="762" spans="1:13">
      <c r="B762" s="422"/>
      <c r="C762" s="422"/>
      <c r="D762" t="s">
        <v>14</v>
      </c>
      <c r="E762" s="207">
        <v>60</v>
      </c>
      <c r="G762" s="2">
        <f t="shared" si="14"/>
        <v>161.10000000000011</v>
      </c>
      <c r="J762" s="421"/>
      <c r="L762" s="207"/>
      <c r="M762" s="207"/>
    </row>
    <row r="763" spans="1:13">
      <c r="B763" s="422"/>
      <c r="C763" s="422"/>
      <c r="D763" t="s">
        <v>15</v>
      </c>
      <c r="E763" s="207">
        <v>5</v>
      </c>
      <c r="G763" s="2">
        <f t="shared" si="14"/>
        <v>166.10000000000011</v>
      </c>
      <c r="J763" s="422"/>
      <c r="L763" s="207"/>
      <c r="M763" s="207"/>
    </row>
    <row r="764" spans="1:13">
      <c r="A764" s="3">
        <v>45478</v>
      </c>
      <c r="B764" s="422">
        <v>29165</v>
      </c>
      <c r="C764" s="422" t="s">
        <v>21</v>
      </c>
      <c r="D764" t="s">
        <v>14</v>
      </c>
      <c r="F764" s="207">
        <v>60</v>
      </c>
      <c r="G764" s="2">
        <f t="shared" si="14"/>
        <v>106.10000000000011</v>
      </c>
      <c r="J764" s="422"/>
      <c r="L764" s="207"/>
    </row>
    <row r="765" spans="1:13">
      <c r="A765" s="3">
        <v>45478</v>
      </c>
      <c r="B765" s="422">
        <v>29165</v>
      </c>
      <c r="C765" s="422" t="s">
        <v>21</v>
      </c>
      <c r="D765" t="s">
        <v>15</v>
      </c>
      <c r="F765" s="207">
        <v>5</v>
      </c>
      <c r="G765" s="2">
        <f t="shared" si="14"/>
        <v>101.10000000000011</v>
      </c>
      <c r="J765" s="422"/>
      <c r="L765" s="207"/>
    </row>
    <row r="766" spans="1:13">
      <c r="A766" s="3">
        <v>45516</v>
      </c>
      <c r="B766" s="422">
        <v>29523</v>
      </c>
      <c r="C766" s="422" t="s">
        <v>21</v>
      </c>
      <c r="D766" t="s">
        <v>12</v>
      </c>
      <c r="F766" s="207">
        <v>94.1</v>
      </c>
      <c r="G766" s="2">
        <f t="shared" si="14"/>
        <v>7.0000000000001137</v>
      </c>
      <c r="L766" s="28"/>
      <c r="M766" s="28"/>
    </row>
    <row r="767" spans="1:13">
      <c r="A767" s="3">
        <v>45516</v>
      </c>
      <c r="B767" s="422">
        <v>29523</v>
      </c>
      <c r="C767" s="422" t="s">
        <v>21</v>
      </c>
      <c r="D767" t="s">
        <v>13</v>
      </c>
      <c r="F767" s="207">
        <v>7</v>
      </c>
      <c r="G767" s="2">
        <f t="shared" si="14"/>
        <v>1.1368683772161603E-13</v>
      </c>
    </row>
    <row r="768" spans="1:13">
      <c r="A768" s="81">
        <v>45504</v>
      </c>
      <c r="B768" s="421" t="s">
        <v>10</v>
      </c>
      <c r="C768" s="421" t="s">
        <v>22</v>
      </c>
      <c r="D768" t="s">
        <v>12</v>
      </c>
      <c r="E768" s="207">
        <v>92.3</v>
      </c>
      <c r="G768" s="2">
        <f t="shared" si="14"/>
        <v>92.300000000000111</v>
      </c>
      <c r="J768" s="207"/>
    </row>
    <row r="769" spans="1:13">
      <c r="A769" s="70"/>
      <c r="B769" s="422"/>
      <c r="C769" s="422"/>
      <c r="D769" t="s">
        <v>13</v>
      </c>
      <c r="E769" s="207">
        <v>7</v>
      </c>
      <c r="G769" s="2">
        <f t="shared" si="14"/>
        <v>99.300000000000111</v>
      </c>
      <c r="J769" s="207"/>
    </row>
    <row r="770" spans="1:13">
      <c r="A770" s="70"/>
      <c r="B770" s="422"/>
      <c r="C770" s="422"/>
      <c r="D770" t="s">
        <v>14</v>
      </c>
      <c r="E770" s="207">
        <v>60</v>
      </c>
      <c r="G770" s="2">
        <f t="shared" si="14"/>
        <v>159.30000000000013</v>
      </c>
      <c r="J770" s="207"/>
    </row>
    <row r="771" spans="1:13">
      <c r="A771" s="70"/>
      <c r="B771" s="422"/>
      <c r="C771" s="422"/>
      <c r="D771" t="s">
        <v>15</v>
      </c>
      <c r="E771" s="207">
        <v>5</v>
      </c>
      <c r="G771" s="2">
        <f t="shared" si="14"/>
        <v>164.30000000000013</v>
      </c>
      <c r="J771" s="422"/>
      <c r="K771" s="422"/>
      <c r="L771" s="207"/>
    </row>
    <row r="772" spans="1:13">
      <c r="A772" s="70"/>
      <c r="B772" s="422"/>
      <c r="C772" s="422"/>
      <c r="D772" t="s">
        <v>56</v>
      </c>
      <c r="E772" s="207">
        <v>250</v>
      </c>
      <c r="G772" s="2">
        <f t="shared" si="14"/>
        <v>414.30000000000013</v>
      </c>
      <c r="J772" s="421"/>
      <c r="L772" s="207"/>
      <c r="M772" s="2"/>
    </row>
    <row r="773" spans="1:13">
      <c r="A773" s="70">
        <v>45552</v>
      </c>
      <c r="B773" s="422">
        <v>29680</v>
      </c>
      <c r="C773" s="422" t="s">
        <v>22</v>
      </c>
      <c r="D773" t="s">
        <v>12</v>
      </c>
      <c r="E773" s="207"/>
      <c r="F773" s="2">
        <v>92.3</v>
      </c>
      <c r="G773" s="2">
        <f t="shared" si="14"/>
        <v>322.00000000000011</v>
      </c>
      <c r="J773" s="422"/>
      <c r="L773" s="207"/>
      <c r="M773" s="2"/>
    </row>
    <row r="774" spans="1:13">
      <c r="A774" s="70">
        <v>45552</v>
      </c>
      <c r="B774" s="422">
        <v>29680</v>
      </c>
      <c r="C774" s="422" t="s">
        <v>22</v>
      </c>
      <c r="D774" t="s">
        <v>13</v>
      </c>
      <c r="E774" s="207"/>
      <c r="F774" s="2">
        <v>7</v>
      </c>
      <c r="G774" s="2">
        <f t="shared" si="14"/>
        <v>315.00000000000011</v>
      </c>
      <c r="J774" s="421"/>
      <c r="L774" s="207"/>
    </row>
    <row r="775" spans="1:13">
      <c r="A775" s="70">
        <v>45516</v>
      </c>
      <c r="B775" s="422">
        <v>29524</v>
      </c>
      <c r="C775" s="422" t="s">
        <v>22</v>
      </c>
      <c r="D775" t="s">
        <v>56</v>
      </c>
      <c r="E775" s="207"/>
      <c r="F775" s="2">
        <v>250</v>
      </c>
      <c r="G775" s="2">
        <f t="shared" si="14"/>
        <v>65.000000000000114</v>
      </c>
      <c r="J775" s="207"/>
      <c r="L775" s="207"/>
    </row>
    <row r="776" spans="1:13">
      <c r="A776" s="3">
        <v>45626</v>
      </c>
      <c r="B776" s="422">
        <v>30056</v>
      </c>
      <c r="C776" s="422" t="s">
        <v>22</v>
      </c>
      <c r="D776" t="s">
        <v>14</v>
      </c>
      <c r="F776" s="207">
        <v>60</v>
      </c>
      <c r="G776" s="2">
        <f t="shared" si="14"/>
        <v>5.0000000000001137</v>
      </c>
      <c r="J776" s="207"/>
      <c r="L776" s="207"/>
    </row>
    <row r="777" spans="1:13">
      <c r="A777" s="3">
        <v>45626</v>
      </c>
      <c r="B777" s="422">
        <v>30056</v>
      </c>
      <c r="C777" s="422" t="s">
        <v>22</v>
      </c>
      <c r="D777" t="s">
        <v>15</v>
      </c>
      <c r="F777" s="207">
        <v>5</v>
      </c>
      <c r="G777" s="2">
        <f t="shared" si="14"/>
        <v>1.1368683772161603E-13</v>
      </c>
      <c r="J777" s="207"/>
      <c r="L777" s="207"/>
    </row>
    <row r="778" spans="1:13">
      <c r="A778" s="31">
        <v>45535</v>
      </c>
      <c r="B778" s="421" t="s">
        <v>10</v>
      </c>
      <c r="C778" s="421" t="s">
        <v>57</v>
      </c>
      <c r="D778" t="s">
        <v>12</v>
      </c>
      <c r="E778" s="207">
        <v>92.6</v>
      </c>
      <c r="G778" s="2">
        <f t="shared" si="14"/>
        <v>92.600000000000108</v>
      </c>
      <c r="J778" s="421"/>
      <c r="L778" s="207"/>
    </row>
    <row r="779" spans="1:13">
      <c r="B779" s="422"/>
      <c r="C779" s="422"/>
      <c r="D779" t="s">
        <v>13</v>
      </c>
      <c r="E779" s="207">
        <v>7</v>
      </c>
      <c r="G779" s="2">
        <f t="shared" si="14"/>
        <v>99.600000000000108</v>
      </c>
      <c r="J779" s="207"/>
      <c r="L779" s="207"/>
    </row>
    <row r="780" spans="1:13">
      <c r="B780" s="422"/>
      <c r="C780" s="422"/>
      <c r="D780" t="s">
        <v>14</v>
      </c>
      <c r="E780" s="207">
        <v>60</v>
      </c>
      <c r="G780" s="2">
        <f t="shared" si="14"/>
        <v>159.60000000000011</v>
      </c>
      <c r="J780" s="421"/>
      <c r="L780" s="207"/>
    </row>
    <row r="781" spans="1:13">
      <c r="B781" s="422"/>
      <c r="C781" s="422"/>
      <c r="D781" t="s">
        <v>15</v>
      </c>
      <c r="E781" s="207">
        <v>5</v>
      </c>
      <c r="G781" s="2">
        <f t="shared" si="14"/>
        <v>164.60000000000011</v>
      </c>
      <c r="I781" s="28"/>
      <c r="L781" s="207"/>
    </row>
    <row r="782" spans="1:13">
      <c r="A782" s="3">
        <v>45587</v>
      </c>
      <c r="B782" s="422">
        <v>29872</v>
      </c>
      <c r="C782" s="422" t="s">
        <v>57</v>
      </c>
      <c r="D782" t="s">
        <v>12</v>
      </c>
      <c r="E782" s="207"/>
      <c r="F782" s="2">
        <v>92.6</v>
      </c>
      <c r="G782" s="2">
        <f t="shared" si="14"/>
        <v>72.000000000000114</v>
      </c>
      <c r="I782" s="28"/>
      <c r="L782" s="207"/>
    </row>
    <row r="783" spans="1:13">
      <c r="A783" s="3">
        <v>45587</v>
      </c>
      <c r="B783" s="422">
        <v>29872</v>
      </c>
      <c r="C783" s="422" t="s">
        <v>57</v>
      </c>
      <c r="D783" t="s">
        <v>13</v>
      </c>
      <c r="E783" s="207"/>
      <c r="F783" s="2">
        <v>7</v>
      </c>
      <c r="G783" s="2">
        <f t="shared" si="14"/>
        <v>65.000000000000114</v>
      </c>
      <c r="I783" s="28"/>
      <c r="L783" s="207"/>
    </row>
    <row r="784" spans="1:13">
      <c r="A784" s="3">
        <v>45626</v>
      </c>
      <c r="B784" s="422">
        <v>30056</v>
      </c>
      <c r="C784" s="422" t="s">
        <v>57</v>
      </c>
      <c r="D784" t="s">
        <v>14</v>
      </c>
      <c r="F784" s="207">
        <v>60</v>
      </c>
      <c r="G784" s="2">
        <f t="shared" si="14"/>
        <v>5.0000000000001137</v>
      </c>
      <c r="I784" s="28"/>
      <c r="L784" s="207"/>
    </row>
    <row r="785" spans="1:12">
      <c r="A785" s="3">
        <v>45626</v>
      </c>
      <c r="B785" s="422">
        <v>30056</v>
      </c>
      <c r="C785" s="422" t="s">
        <v>57</v>
      </c>
      <c r="D785" t="s">
        <v>15</v>
      </c>
      <c r="F785" s="207">
        <v>5</v>
      </c>
      <c r="G785" s="2">
        <f t="shared" si="14"/>
        <v>1.1368683772161603E-13</v>
      </c>
      <c r="I785" s="28"/>
      <c r="L785" s="207"/>
    </row>
    <row r="786" spans="1:12">
      <c r="A786" s="81">
        <v>45565</v>
      </c>
      <c r="B786" s="421" t="s">
        <v>10</v>
      </c>
      <c r="C786" s="421" t="s">
        <v>41</v>
      </c>
      <c r="D786" t="s">
        <v>12</v>
      </c>
      <c r="E786" s="207">
        <v>93.2</v>
      </c>
      <c r="G786" s="2">
        <f t="shared" si="14"/>
        <v>93.200000000000117</v>
      </c>
      <c r="I786" s="28"/>
      <c r="L786" s="207"/>
    </row>
    <row r="787" spans="1:12">
      <c r="A787" s="70"/>
      <c r="B787" s="422"/>
      <c r="C787" s="422"/>
      <c r="D787" t="s">
        <v>13</v>
      </c>
      <c r="E787" s="207">
        <v>5</v>
      </c>
      <c r="G787" s="2">
        <f t="shared" si="14"/>
        <v>98.200000000000117</v>
      </c>
      <c r="L787" s="207"/>
    </row>
    <row r="788" spans="1:12">
      <c r="A788" s="70"/>
      <c r="B788" s="422"/>
      <c r="C788" s="422"/>
      <c r="D788" t="s">
        <v>14</v>
      </c>
      <c r="E788" s="207">
        <v>60</v>
      </c>
      <c r="G788" s="2">
        <f t="shared" si="14"/>
        <v>158.2000000000001</v>
      </c>
      <c r="K788" s="207"/>
      <c r="L788" s="28"/>
    </row>
    <row r="789" spans="1:12">
      <c r="A789" s="70"/>
      <c r="B789" s="422"/>
      <c r="C789" s="422"/>
      <c r="D789" t="s">
        <v>15</v>
      </c>
      <c r="E789" s="207">
        <v>5</v>
      </c>
      <c r="G789" s="2">
        <f t="shared" si="14"/>
        <v>163.2000000000001</v>
      </c>
      <c r="K789" s="28"/>
    </row>
    <row r="790" spans="1:12">
      <c r="A790" s="3">
        <v>45587</v>
      </c>
      <c r="B790" s="422">
        <v>29872</v>
      </c>
      <c r="C790" s="422" t="s">
        <v>41</v>
      </c>
      <c r="D790" t="s">
        <v>12</v>
      </c>
      <c r="F790" s="2">
        <v>93.2</v>
      </c>
      <c r="G790" s="2">
        <f t="shared" si="14"/>
        <v>70.000000000000099</v>
      </c>
    </row>
    <row r="791" spans="1:12">
      <c r="A791" s="3">
        <v>45587</v>
      </c>
      <c r="B791" s="422">
        <v>29872</v>
      </c>
      <c r="C791" s="422" t="s">
        <v>41</v>
      </c>
      <c r="D791" t="s">
        <v>13</v>
      </c>
      <c r="F791" s="2">
        <v>5</v>
      </c>
      <c r="G791" s="2">
        <f t="shared" si="14"/>
        <v>65.000000000000099</v>
      </c>
    </row>
    <row r="792" spans="1:12">
      <c r="A792" s="3">
        <v>45626</v>
      </c>
      <c r="B792" s="422">
        <v>30056</v>
      </c>
      <c r="C792" s="422" t="s">
        <v>41</v>
      </c>
      <c r="D792" t="s">
        <v>14</v>
      </c>
      <c r="F792" s="207">
        <v>60</v>
      </c>
      <c r="G792" s="2">
        <f t="shared" si="14"/>
        <v>5.0000000000000995</v>
      </c>
    </row>
    <row r="793" spans="1:12">
      <c r="A793" s="3">
        <v>45626</v>
      </c>
      <c r="B793" s="422">
        <v>30056</v>
      </c>
      <c r="C793" s="422" t="s">
        <v>41</v>
      </c>
      <c r="D793" t="s">
        <v>15</v>
      </c>
      <c r="F793" s="207">
        <v>5</v>
      </c>
      <c r="G793" s="2">
        <f t="shared" si="14"/>
        <v>9.9475983006414026E-14</v>
      </c>
    </row>
    <row r="794" spans="1:12">
      <c r="A794" s="81">
        <v>45596</v>
      </c>
      <c r="B794" s="421" t="s">
        <v>10</v>
      </c>
      <c r="C794" s="421" t="s">
        <v>25</v>
      </c>
      <c r="D794" t="s">
        <v>12</v>
      </c>
      <c r="E794" s="207">
        <v>37.4</v>
      </c>
      <c r="G794" s="2">
        <f t="shared" si="14"/>
        <v>37.400000000000098</v>
      </c>
    </row>
    <row r="795" spans="1:12">
      <c r="A795" s="70"/>
      <c r="B795" s="422"/>
      <c r="C795" s="422"/>
      <c r="D795" t="s">
        <v>13</v>
      </c>
      <c r="E795" s="207">
        <v>7</v>
      </c>
      <c r="G795" s="2">
        <f t="shared" si="14"/>
        <v>44.400000000000098</v>
      </c>
    </row>
    <row r="796" spans="1:12">
      <c r="A796" s="70"/>
      <c r="B796" s="422"/>
      <c r="C796" s="422"/>
      <c r="D796" t="s">
        <v>14</v>
      </c>
      <c r="E796" s="207">
        <v>60</v>
      </c>
      <c r="G796" s="2">
        <f t="shared" si="14"/>
        <v>104.40000000000009</v>
      </c>
    </row>
    <row r="797" spans="1:12">
      <c r="A797" s="70"/>
      <c r="B797" s="422"/>
      <c r="C797" s="422"/>
      <c r="D797" t="s">
        <v>15</v>
      </c>
      <c r="E797" s="207">
        <v>5</v>
      </c>
      <c r="G797" s="2">
        <f t="shared" si="14"/>
        <v>109.40000000000009</v>
      </c>
      <c r="I797" s="421"/>
      <c r="K797" s="207"/>
    </row>
    <row r="798" spans="1:12">
      <c r="A798" s="3">
        <v>45626</v>
      </c>
      <c r="B798" s="422">
        <v>30056</v>
      </c>
      <c r="C798" s="422" t="s">
        <v>25</v>
      </c>
      <c r="D798" t="s">
        <v>12</v>
      </c>
      <c r="F798" s="207">
        <v>37.4</v>
      </c>
      <c r="G798" s="2">
        <f t="shared" si="14"/>
        <v>72.000000000000085</v>
      </c>
      <c r="I798" s="422"/>
      <c r="K798" s="207"/>
    </row>
    <row r="799" spans="1:12">
      <c r="A799" s="3">
        <v>45626</v>
      </c>
      <c r="B799" s="422">
        <v>30056</v>
      </c>
      <c r="C799" s="422" t="s">
        <v>25</v>
      </c>
      <c r="D799" t="s">
        <v>13</v>
      </c>
      <c r="F799" s="207">
        <v>7</v>
      </c>
      <c r="G799" s="2">
        <f t="shared" si="14"/>
        <v>65.000000000000085</v>
      </c>
      <c r="I799" s="422"/>
      <c r="K799" s="207"/>
    </row>
    <row r="800" spans="1:12">
      <c r="A800" s="3">
        <v>45626</v>
      </c>
      <c r="B800" s="422">
        <v>30056</v>
      </c>
      <c r="C800" s="422" t="s">
        <v>25</v>
      </c>
      <c r="D800" t="s">
        <v>14</v>
      </c>
      <c r="F800" s="207">
        <v>60</v>
      </c>
      <c r="G800" s="2">
        <f t="shared" si="14"/>
        <v>5.0000000000000853</v>
      </c>
      <c r="I800" s="422"/>
      <c r="K800" s="207"/>
    </row>
    <row r="801" spans="1:11">
      <c r="A801" s="3">
        <v>45626</v>
      </c>
      <c r="B801" s="422">
        <v>30056</v>
      </c>
      <c r="C801" s="422" t="s">
        <v>25</v>
      </c>
      <c r="D801" t="s">
        <v>15</v>
      </c>
      <c r="F801" s="207">
        <v>5</v>
      </c>
      <c r="G801" s="2">
        <f t="shared" si="14"/>
        <v>8.5265128291212022E-14</v>
      </c>
      <c r="I801" s="421"/>
      <c r="K801" s="207"/>
    </row>
    <row r="802" spans="1:11">
      <c r="A802" s="81">
        <v>45626</v>
      </c>
      <c r="B802" s="421" t="s">
        <v>10</v>
      </c>
      <c r="C802" s="421" t="s">
        <v>58</v>
      </c>
      <c r="D802" t="s">
        <v>12</v>
      </c>
      <c r="E802" s="207">
        <v>43.3</v>
      </c>
      <c r="G802" s="2">
        <f t="shared" si="14"/>
        <v>43.300000000000082</v>
      </c>
      <c r="K802" s="207"/>
    </row>
    <row r="803" spans="1:11">
      <c r="A803" s="70"/>
      <c r="B803" s="422"/>
      <c r="C803" s="422"/>
      <c r="D803" t="s">
        <v>13</v>
      </c>
      <c r="E803" s="207">
        <v>7</v>
      </c>
      <c r="G803" s="2">
        <f t="shared" si="14"/>
        <v>50.300000000000082</v>
      </c>
      <c r="K803" s="28"/>
    </row>
    <row r="804" spans="1:11">
      <c r="A804" s="70"/>
      <c r="B804" s="422"/>
      <c r="C804" s="422"/>
      <c r="D804" t="s">
        <v>14</v>
      </c>
      <c r="E804" s="207">
        <v>60</v>
      </c>
      <c r="G804" s="2">
        <f t="shared" si="14"/>
        <v>110.30000000000008</v>
      </c>
    </row>
    <row r="805" spans="1:11">
      <c r="A805" s="70"/>
      <c r="B805" s="422"/>
      <c r="C805" s="422"/>
      <c r="D805" t="s">
        <v>15</v>
      </c>
      <c r="E805" s="207">
        <v>5</v>
      </c>
      <c r="G805" s="2">
        <f t="shared" si="14"/>
        <v>115.30000000000008</v>
      </c>
    </row>
    <row r="806" spans="1:11">
      <c r="A806" s="70">
        <v>45677</v>
      </c>
      <c r="B806" s="422">
        <v>30320</v>
      </c>
      <c r="C806" s="422" t="s">
        <v>58</v>
      </c>
      <c r="D806" t="s">
        <v>12</v>
      </c>
      <c r="E806" s="207"/>
      <c r="F806" s="2">
        <v>43.3</v>
      </c>
      <c r="G806" s="2">
        <f t="shared" si="14"/>
        <v>72.000000000000085</v>
      </c>
    </row>
    <row r="807" spans="1:11">
      <c r="A807" s="70">
        <v>45677</v>
      </c>
      <c r="B807" s="422">
        <v>30320</v>
      </c>
      <c r="C807" s="422" t="s">
        <v>58</v>
      </c>
      <c r="D807" t="s">
        <v>13</v>
      </c>
      <c r="E807" s="207"/>
      <c r="F807" s="2">
        <v>7</v>
      </c>
      <c r="G807" s="2">
        <f t="shared" si="14"/>
        <v>65.000000000000085</v>
      </c>
      <c r="I807" s="421"/>
      <c r="K807" s="207"/>
    </row>
    <row r="808" spans="1:11">
      <c r="A808" s="70">
        <v>45991</v>
      </c>
      <c r="B808" s="422">
        <v>30056</v>
      </c>
      <c r="C808" s="422" t="s">
        <v>58</v>
      </c>
      <c r="D808" t="s">
        <v>14</v>
      </c>
      <c r="E808" s="207"/>
      <c r="F808" s="2">
        <v>60</v>
      </c>
      <c r="G808" s="2">
        <f t="shared" si="14"/>
        <v>5.0000000000000853</v>
      </c>
      <c r="I808" s="421"/>
      <c r="K808" s="207"/>
    </row>
    <row r="809" spans="1:11">
      <c r="A809" s="70">
        <v>45991</v>
      </c>
      <c r="B809" s="422">
        <v>30056</v>
      </c>
      <c r="C809" s="422" t="s">
        <v>58</v>
      </c>
      <c r="D809" t="s">
        <v>15</v>
      </c>
      <c r="E809" s="207"/>
      <c r="F809" s="2">
        <v>5</v>
      </c>
      <c r="G809" s="2">
        <f t="shared" si="14"/>
        <v>8.5265128291212022E-14</v>
      </c>
      <c r="I809" s="421"/>
      <c r="K809" s="207"/>
    </row>
    <row r="810" spans="1:11">
      <c r="A810" s="31">
        <v>45657</v>
      </c>
      <c r="B810" s="421" t="s">
        <v>10</v>
      </c>
      <c r="C810" s="421" t="s">
        <v>27</v>
      </c>
      <c r="D810" t="s">
        <v>12</v>
      </c>
      <c r="E810" s="207">
        <v>48.4</v>
      </c>
      <c r="G810" s="2">
        <f t="shared" si="14"/>
        <v>48.400000000000084</v>
      </c>
      <c r="I810" s="440" t="s">
        <v>59</v>
      </c>
      <c r="J810" s="440"/>
      <c r="K810" s="440"/>
    </row>
    <row r="811" spans="1:11">
      <c r="B811" s="422"/>
      <c r="C811" s="422"/>
      <c r="D811" t="s">
        <v>13</v>
      </c>
      <c r="E811" s="207">
        <v>3</v>
      </c>
      <c r="G811" s="2">
        <f t="shared" si="14"/>
        <v>51.400000000000084</v>
      </c>
      <c r="H811">
        <v>2025</v>
      </c>
      <c r="I811" s="421" t="s">
        <v>11</v>
      </c>
      <c r="J811" t="s">
        <v>12</v>
      </c>
      <c r="K811" s="207">
        <v>37.1</v>
      </c>
    </row>
    <row r="812" spans="1:11">
      <c r="B812" s="422"/>
      <c r="C812" s="422"/>
      <c r="D812" t="s">
        <v>14</v>
      </c>
      <c r="E812" s="207">
        <v>60</v>
      </c>
      <c r="G812" s="2">
        <f t="shared" si="14"/>
        <v>111.40000000000009</v>
      </c>
      <c r="I812" s="422"/>
      <c r="J812" t="s">
        <v>13</v>
      </c>
      <c r="K812" s="207">
        <v>3</v>
      </c>
    </row>
    <row r="813" spans="1:11">
      <c r="B813" s="422"/>
      <c r="C813" s="422"/>
      <c r="D813" t="s">
        <v>15</v>
      </c>
      <c r="E813" s="207">
        <v>5</v>
      </c>
      <c r="G813" s="2">
        <f t="shared" si="14"/>
        <v>116.40000000000009</v>
      </c>
      <c r="I813" s="421" t="s">
        <v>17</v>
      </c>
      <c r="J813" t="s">
        <v>12</v>
      </c>
      <c r="K813" s="207">
        <v>46.6</v>
      </c>
    </row>
    <row r="814" spans="1:11">
      <c r="A814" s="3">
        <v>45677</v>
      </c>
      <c r="B814" s="422">
        <v>30322</v>
      </c>
      <c r="C814" s="422" t="s">
        <v>27</v>
      </c>
      <c r="D814" t="s">
        <v>12</v>
      </c>
      <c r="F814" s="2">
        <v>48.4</v>
      </c>
      <c r="G814" s="2">
        <f t="shared" si="14"/>
        <v>68.000000000000085</v>
      </c>
      <c r="I814" s="422"/>
      <c r="J814" t="s">
        <v>13</v>
      </c>
      <c r="K814" s="207">
        <v>3</v>
      </c>
    </row>
    <row r="815" spans="1:11">
      <c r="A815" s="3">
        <v>45677</v>
      </c>
      <c r="B815" s="422">
        <v>30322</v>
      </c>
      <c r="C815" s="422" t="s">
        <v>27</v>
      </c>
      <c r="D815" t="s">
        <v>13</v>
      </c>
      <c r="F815" s="2">
        <v>3</v>
      </c>
      <c r="G815" s="2">
        <f t="shared" si="14"/>
        <v>65.000000000000085</v>
      </c>
      <c r="I815" s="422"/>
      <c r="J815" t="s">
        <v>14</v>
      </c>
      <c r="K815" s="207">
        <v>56</v>
      </c>
    </row>
    <row r="816" spans="1:11">
      <c r="A816" s="3">
        <v>45706</v>
      </c>
      <c r="B816" s="422">
        <v>30478</v>
      </c>
      <c r="C816" s="422" t="s">
        <v>27</v>
      </c>
      <c r="D816" t="s">
        <v>14</v>
      </c>
      <c r="E816" s="207"/>
      <c r="F816" s="2">
        <v>60</v>
      </c>
      <c r="G816" s="2">
        <f t="shared" si="14"/>
        <v>5.0000000000000853</v>
      </c>
      <c r="I816" s="422"/>
      <c r="J816" t="s">
        <v>15</v>
      </c>
      <c r="K816" s="207">
        <v>5</v>
      </c>
    </row>
    <row r="817" spans="1:11">
      <c r="A817" s="3">
        <v>45706</v>
      </c>
      <c r="B817" s="422">
        <v>30478</v>
      </c>
      <c r="C817" s="422" t="s">
        <v>27</v>
      </c>
      <c r="D817" t="s">
        <v>15</v>
      </c>
      <c r="E817" s="207"/>
      <c r="F817" s="2">
        <v>5</v>
      </c>
      <c r="G817" s="2">
        <f t="shared" si="14"/>
        <v>8.5265128291212022E-14</v>
      </c>
      <c r="K817" s="207">
        <f>SUM(K811:K816)</f>
        <v>150.69999999999999</v>
      </c>
    </row>
    <row r="818" spans="1:11">
      <c r="A818" s="81">
        <v>45688</v>
      </c>
      <c r="B818" s="421" t="s">
        <v>10</v>
      </c>
      <c r="C818" s="421" t="s">
        <v>11</v>
      </c>
      <c r="D818" t="s">
        <v>12</v>
      </c>
      <c r="E818" s="207">
        <v>37.1</v>
      </c>
      <c r="G818" s="2">
        <f t="shared" si="14"/>
        <v>37.100000000000087</v>
      </c>
      <c r="K818" s="207"/>
    </row>
    <row r="819" spans="1:11">
      <c r="A819" s="70"/>
      <c r="B819" s="422"/>
      <c r="C819" s="422"/>
      <c r="D819" t="s">
        <v>13</v>
      </c>
      <c r="E819" s="207">
        <v>3</v>
      </c>
      <c r="G819" s="2">
        <f t="shared" si="14"/>
        <v>40.100000000000087</v>
      </c>
      <c r="K819" s="2"/>
    </row>
    <row r="820" spans="1:11">
      <c r="A820" s="70"/>
      <c r="B820" s="422"/>
      <c r="C820" s="422"/>
      <c r="D820" t="s">
        <v>14</v>
      </c>
      <c r="E820" s="207">
        <v>60</v>
      </c>
      <c r="G820" s="2">
        <f t="shared" si="14"/>
        <v>100.10000000000008</v>
      </c>
    </row>
    <row r="821" spans="1:11">
      <c r="A821" s="70"/>
      <c r="B821" s="422"/>
      <c r="C821" s="422"/>
      <c r="D821" t="s">
        <v>15</v>
      </c>
      <c r="E821" s="207">
        <v>5</v>
      </c>
      <c r="G821" s="2">
        <f t="shared" si="14"/>
        <v>105.10000000000008</v>
      </c>
    </row>
    <row r="822" spans="1:11">
      <c r="A822" s="3">
        <v>45706</v>
      </c>
      <c r="B822" s="422">
        <v>30478</v>
      </c>
      <c r="C822" s="422" t="s">
        <v>11</v>
      </c>
      <c r="D822" t="s">
        <v>14</v>
      </c>
      <c r="E822" s="207"/>
      <c r="F822" s="2">
        <v>60</v>
      </c>
      <c r="G822" s="2">
        <f t="shared" ref="G822:G832" si="15">+G821+E822-F822</f>
        <v>45.10000000000008</v>
      </c>
    </row>
    <row r="823" spans="1:11">
      <c r="A823" s="3">
        <v>45706</v>
      </c>
      <c r="B823" s="422">
        <v>30478</v>
      </c>
      <c r="C823" s="422" t="s">
        <v>11</v>
      </c>
      <c r="D823" t="s">
        <v>15</v>
      </c>
      <c r="E823" s="207"/>
      <c r="F823" s="2">
        <v>5</v>
      </c>
      <c r="G823" s="2">
        <f t="shared" si="15"/>
        <v>40.10000000000008</v>
      </c>
    </row>
    <row r="824" spans="1:11">
      <c r="A824" s="3">
        <v>45740</v>
      </c>
      <c r="B824" s="422">
        <v>30722</v>
      </c>
      <c r="C824" s="422" t="s">
        <v>11</v>
      </c>
      <c r="D824" t="s">
        <v>12</v>
      </c>
      <c r="E824" s="207"/>
      <c r="F824" s="2">
        <v>37.1</v>
      </c>
      <c r="G824" s="2">
        <f t="shared" si="15"/>
        <v>3.0000000000000782</v>
      </c>
    </row>
    <row r="825" spans="1:11">
      <c r="A825" s="3">
        <v>45740</v>
      </c>
      <c r="B825" s="422">
        <v>30722</v>
      </c>
      <c r="C825" s="422" t="s">
        <v>11</v>
      </c>
      <c r="D825" t="s">
        <v>13</v>
      </c>
      <c r="E825" s="207"/>
      <c r="F825" s="2">
        <v>3</v>
      </c>
      <c r="G825" s="2">
        <f t="shared" si="15"/>
        <v>7.815970093361102E-14</v>
      </c>
    </row>
    <row r="826" spans="1:11">
      <c r="A826" s="31">
        <v>45716</v>
      </c>
      <c r="B826" s="421" t="s">
        <v>10</v>
      </c>
      <c r="C826" s="421" t="s">
        <v>17</v>
      </c>
      <c r="D826" t="s">
        <v>12</v>
      </c>
      <c r="E826" s="207">
        <v>46.6</v>
      </c>
      <c r="G826" s="2">
        <f t="shared" si="15"/>
        <v>46.60000000000008</v>
      </c>
    </row>
    <row r="827" spans="1:11">
      <c r="B827" s="422"/>
      <c r="C827" s="422"/>
      <c r="D827" t="s">
        <v>13</v>
      </c>
      <c r="E827" s="207">
        <v>3</v>
      </c>
      <c r="G827" s="2">
        <f t="shared" si="15"/>
        <v>49.60000000000008</v>
      </c>
    </row>
    <row r="828" spans="1:11">
      <c r="B828" s="422"/>
      <c r="C828" s="422"/>
      <c r="D828" t="s">
        <v>14</v>
      </c>
      <c r="E828" s="207">
        <v>56</v>
      </c>
      <c r="G828" s="2">
        <f t="shared" si="15"/>
        <v>105.60000000000008</v>
      </c>
    </row>
    <row r="829" spans="1:11">
      <c r="B829" s="422"/>
      <c r="C829" s="422"/>
      <c r="D829" t="s">
        <v>15</v>
      </c>
      <c r="E829" s="207">
        <v>5</v>
      </c>
      <c r="G829" s="2">
        <f t="shared" si="15"/>
        <v>110.60000000000008</v>
      </c>
    </row>
    <row r="830" spans="1:11">
      <c r="A830" s="3">
        <v>45740</v>
      </c>
      <c r="B830" s="422">
        <v>30722</v>
      </c>
      <c r="C830" s="422" t="s">
        <v>17</v>
      </c>
      <c r="D830" t="s">
        <v>12</v>
      </c>
      <c r="F830" s="2">
        <v>46.6</v>
      </c>
      <c r="G830" s="2">
        <f t="shared" si="15"/>
        <v>64.000000000000085</v>
      </c>
    </row>
    <row r="831" spans="1:11">
      <c r="A831" s="3">
        <v>45740</v>
      </c>
      <c r="B831" s="422">
        <v>30722</v>
      </c>
      <c r="C831" s="422" t="s">
        <v>17</v>
      </c>
      <c r="D831" t="s">
        <v>13</v>
      </c>
      <c r="F831" s="2">
        <v>3</v>
      </c>
      <c r="G831" s="2">
        <f t="shared" si="15"/>
        <v>61.000000000000085</v>
      </c>
    </row>
    <row r="832" spans="1:11">
      <c r="A832" s="3">
        <v>45740</v>
      </c>
      <c r="B832" s="422">
        <v>30722</v>
      </c>
      <c r="C832" s="422" t="s">
        <v>17</v>
      </c>
      <c r="D832" t="s">
        <v>14</v>
      </c>
      <c r="F832" s="2">
        <v>56</v>
      </c>
      <c r="G832" s="2">
        <f t="shared" si="15"/>
        <v>5.0000000000000853</v>
      </c>
    </row>
    <row r="833" spans="1:8">
      <c r="A833" s="3">
        <v>45740</v>
      </c>
      <c r="B833" s="422">
        <v>30722</v>
      </c>
      <c r="C833" s="422" t="s">
        <v>17</v>
      </c>
      <c r="D833" t="s">
        <v>15</v>
      </c>
      <c r="F833" s="2">
        <v>5</v>
      </c>
      <c r="G833" s="2">
        <f t="shared" ref="G833:G906" si="16">+G832+E833-F833</f>
        <v>8.5265128291212022E-14</v>
      </c>
    </row>
    <row r="834" spans="1:8">
      <c r="A834" s="31">
        <v>45747</v>
      </c>
      <c r="B834" s="421" t="s">
        <v>10</v>
      </c>
      <c r="C834" s="421" t="s">
        <v>18</v>
      </c>
      <c r="D834" t="s">
        <v>12</v>
      </c>
      <c r="E834" s="207">
        <v>56.7</v>
      </c>
      <c r="G834" s="2">
        <f t="shared" si="16"/>
        <v>56.700000000000088</v>
      </c>
    </row>
    <row r="835" spans="1:8">
      <c r="B835" s="422"/>
      <c r="C835" s="422"/>
      <c r="D835" t="s">
        <v>13</v>
      </c>
      <c r="E835" s="207">
        <v>3</v>
      </c>
      <c r="G835" s="2">
        <f t="shared" si="16"/>
        <v>59.700000000000088</v>
      </c>
    </row>
    <row r="836" spans="1:8">
      <c r="B836" s="422"/>
      <c r="C836" s="422"/>
      <c r="D836" t="s">
        <v>14</v>
      </c>
      <c r="E836" s="207">
        <v>60</v>
      </c>
      <c r="G836" s="2">
        <f t="shared" si="16"/>
        <v>119.70000000000009</v>
      </c>
    </row>
    <row r="837" spans="1:8">
      <c r="B837" s="422"/>
      <c r="C837" s="422"/>
      <c r="D837" t="s">
        <v>15</v>
      </c>
      <c r="E837" s="207">
        <v>5</v>
      </c>
      <c r="G837" s="2">
        <f t="shared" si="16"/>
        <v>124.70000000000009</v>
      </c>
    </row>
    <row r="838" spans="1:8">
      <c r="B838" s="422"/>
      <c r="C838" s="422"/>
      <c r="D838" t="s">
        <v>60</v>
      </c>
      <c r="E838" s="207">
        <v>113</v>
      </c>
      <c r="G838" s="2">
        <f t="shared" si="16"/>
        <v>237.7000000000001</v>
      </c>
    </row>
    <row r="839" spans="1:8">
      <c r="A839" s="3">
        <v>45785</v>
      </c>
      <c r="B839" s="422">
        <v>30955</v>
      </c>
      <c r="C839" s="422" t="s">
        <v>18</v>
      </c>
      <c r="D839" t="s">
        <v>12</v>
      </c>
      <c r="F839" s="207">
        <v>56.7</v>
      </c>
      <c r="G839" s="2">
        <f t="shared" si="16"/>
        <v>181.00000000000011</v>
      </c>
    </row>
    <row r="840" spans="1:8">
      <c r="A840" s="3">
        <v>45785</v>
      </c>
      <c r="B840" s="422">
        <v>30955</v>
      </c>
      <c r="C840" s="422" t="s">
        <v>18</v>
      </c>
      <c r="D840" t="s">
        <v>13</v>
      </c>
      <c r="F840" s="207">
        <v>3</v>
      </c>
      <c r="G840" s="2">
        <f t="shared" si="16"/>
        <v>178.00000000000011</v>
      </c>
    </row>
    <row r="841" spans="1:8">
      <c r="A841" s="3">
        <v>45785</v>
      </c>
      <c r="B841" s="422">
        <v>30955</v>
      </c>
      <c r="C841" s="422" t="s">
        <v>18</v>
      </c>
      <c r="D841" t="s">
        <v>14</v>
      </c>
      <c r="F841" s="207">
        <v>60</v>
      </c>
      <c r="G841" s="2">
        <f t="shared" si="16"/>
        <v>118.00000000000011</v>
      </c>
    </row>
    <row r="842" spans="1:8">
      <c r="A842" s="3">
        <v>45785</v>
      </c>
      <c r="B842" s="422">
        <v>30955</v>
      </c>
      <c r="C842" s="422" t="s">
        <v>18</v>
      </c>
      <c r="D842" t="s">
        <v>15</v>
      </c>
      <c r="F842" s="207">
        <v>5</v>
      </c>
      <c r="G842" s="2">
        <f t="shared" si="16"/>
        <v>113.00000000000011</v>
      </c>
      <c r="H842" s="28">
        <f>150-G842</f>
        <v>36.999999999999886</v>
      </c>
    </row>
    <row r="843" spans="1:8">
      <c r="B843" s="422" t="s">
        <v>61</v>
      </c>
      <c r="C843" s="422"/>
      <c r="D843" t="s">
        <v>60</v>
      </c>
      <c r="F843" s="207">
        <v>56.5</v>
      </c>
      <c r="G843" s="2">
        <f t="shared" si="16"/>
        <v>56.500000000000114</v>
      </c>
      <c r="H843" s="28"/>
    </row>
    <row r="844" spans="1:8">
      <c r="A844" s="3">
        <v>45870</v>
      </c>
      <c r="B844" s="422">
        <v>31530</v>
      </c>
      <c r="C844" s="422" t="s">
        <v>18</v>
      </c>
      <c r="D844" t="s">
        <v>60</v>
      </c>
      <c r="F844" s="207">
        <v>56.5</v>
      </c>
      <c r="G844" s="2">
        <f t="shared" si="16"/>
        <v>1.1368683772161603E-13</v>
      </c>
      <c r="H844" s="28"/>
    </row>
    <row r="845" spans="1:8">
      <c r="A845" s="81">
        <v>45777</v>
      </c>
      <c r="B845" s="421" t="s">
        <v>10</v>
      </c>
      <c r="C845" s="421" t="s">
        <v>19</v>
      </c>
      <c r="D845" t="s">
        <v>12</v>
      </c>
      <c r="E845" s="207">
        <v>53.4</v>
      </c>
      <c r="G845" s="2">
        <f t="shared" si="16"/>
        <v>53.400000000000112</v>
      </c>
    </row>
    <row r="846" spans="1:8">
      <c r="A846" s="70"/>
      <c r="B846" s="422"/>
      <c r="C846" s="422"/>
      <c r="D846" t="s">
        <v>13</v>
      </c>
      <c r="E846" s="207">
        <v>3</v>
      </c>
      <c r="G846" s="2">
        <f t="shared" si="16"/>
        <v>56.400000000000112</v>
      </c>
    </row>
    <row r="847" spans="1:8">
      <c r="A847" s="70"/>
      <c r="B847" s="422"/>
      <c r="C847" s="422"/>
      <c r="D847" t="s">
        <v>14</v>
      </c>
      <c r="E847" s="207">
        <v>60</v>
      </c>
      <c r="G847" s="2">
        <f t="shared" si="16"/>
        <v>116.40000000000012</v>
      </c>
    </row>
    <row r="848" spans="1:8">
      <c r="A848" s="70"/>
      <c r="B848" s="422"/>
      <c r="C848" s="422"/>
      <c r="D848" t="s">
        <v>15</v>
      </c>
      <c r="E848" s="207">
        <v>5</v>
      </c>
      <c r="G848" s="2">
        <f t="shared" si="16"/>
        <v>121.40000000000012</v>
      </c>
    </row>
    <row r="849" spans="1:11">
      <c r="A849" s="3">
        <v>45797</v>
      </c>
      <c r="B849" s="422">
        <v>31001</v>
      </c>
      <c r="C849" s="422" t="s">
        <v>19</v>
      </c>
      <c r="D849" t="s">
        <v>12</v>
      </c>
      <c r="F849" s="2">
        <v>53.4</v>
      </c>
      <c r="G849" s="2">
        <f t="shared" si="16"/>
        <v>68.000000000000114</v>
      </c>
    </row>
    <row r="850" spans="1:11">
      <c r="A850" s="3">
        <v>45797</v>
      </c>
      <c r="B850" s="422">
        <v>31001</v>
      </c>
      <c r="C850" s="422" t="s">
        <v>19</v>
      </c>
      <c r="D850" t="s">
        <v>13</v>
      </c>
      <c r="F850" s="2">
        <v>3</v>
      </c>
      <c r="G850" s="2">
        <f t="shared" si="16"/>
        <v>65.000000000000114</v>
      </c>
    </row>
    <row r="851" spans="1:11">
      <c r="A851" s="3">
        <v>45852</v>
      </c>
      <c r="B851" s="422">
        <v>31338</v>
      </c>
      <c r="C851" s="422" t="s">
        <v>19</v>
      </c>
      <c r="D851" t="s">
        <v>14</v>
      </c>
      <c r="F851" s="207">
        <v>60</v>
      </c>
      <c r="G851" s="2">
        <f t="shared" si="16"/>
        <v>5.0000000000001137</v>
      </c>
    </row>
    <row r="852" spans="1:11">
      <c r="A852" s="3">
        <v>45852</v>
      </c>
      <c r="B852" s="422">
        <v>31338</v>
      </c>
      <c r="C852" s="422" t="s">
        <v>19</v>
      </c>
      <c r="D852" t="s">
        <v>15</v>
      </c>
      <c r="F852" s="207">
        <v>5</v>
      </c>
      <c r="G852" s="2">
        <f t="shared" si="16"/>
        <v>1.1368683772161603E-13</v>
      </c>
    </row>
    <row r="853" spans="1:11">
      <c r="A853" s="31">
        <v>45808</v>
      </c>
      <c r="B853" s="421" t="s">
        <v>10</v>
      </c>
      <c r="C853" s="421" t="s">
        <v>20</v>
      </c>
      <c r="D853" t="s">
        <v>12</v>
      </c>
      <c r="E853" s="207">
        <v>56.7</v>
      </c>
      <c r="G853" s="2">
        <f t="shared" si="16"/>
        <v>56.700000000000117</v>
      </c>
    </row>
    <row r="854" spans="1:11">
      <c r="A854"/>
      <c r="B854" s="422"/>
      <c r="C854" s="422"/>
      <c r="D854" t="s">
        <v>13</v>
      </c>
      <c r="E854" s="207">
        <v>5</v>
      </c>
      <c r="G854" s="2">
        <f t="shared" si="16"/>
        <v>61.700000000000117</v>
      </c>
    </row>
    <row r="855" spans="1:11">
      <c r="A855"/>
      <c r="B855" s="422"/>
      <c r="C855" s="422"/>
      <c r="D855" t="s">
        <v>14</v>
      </c>
      <c r="E855" s="207">
        <v>60</v>
      </c>
      <c r="G855" s="2">
        <f t="shared" si="16"/>
        <v>121.70000000000012</v>
      </c>
      <c r="K855" s="207"/>
    </row>
    <row r="856" spans="1:11">
      <c r="A856"/>
      <c r="B856" s="422"/>
      <c r="C856" s="422"/>
      <c r="D856" t="s">
        <v>15</v>
      </c>
      <c r="E856" s="207">
        <v>5</v>
      </c>
      <c r="G856" s="2">
        <f t="shared" si="16"/>
        <v>126.70000000000012</v>
      </c>
      <c r="I856" s="421"/>
      <c r="K856" s="207"/>
    </row>
    <row r="857" spans="1:11">
      <c r="A857" s="3">
        <v>45852</v>
      </c>
      <c r="B857" s="422">
        <v>31338</v>
      </c>
      <c r="C857" s="422" t="s">
        <v>20</v>
      </c>
      <c r="D857" t="s">
        <v>12</v>
      </c>
      <c r="E857" s="207"/>
      <c r="F857" s="207">
        <v>56.7</v>
      </c>
      <c r="G857" s="2">
        <f t="shared" si="16"/>
        <v>70.000000000000114</v>
      </c>
      <c r="I857" s="421"/>
      <c r="K857" s="207"/>
    </row>
    <row r="858" spans="1:11">
      <c r="A858" s="3">
        <v>45852</v>
      </c>
      <c r="B858" s="422">
        <v>31338</v>
      </c>
      <c r="C858" s="422" t="s">
        <v>20</v>
      </c>
      <c r="D858" t="s">
        <v>13</v>
      </c>
      <c r="E858" s="207"/>
      <c r="F858" s="207">
        <v>5</v>
      </c>
      <c r="G858" s="2">
        <f t="shared" si="16"/>
        <v>65.000000000000114</v>
      </c>
      <c r="I858" s="421"/>
      <c r="K858" s="207"/>
    </row>
    <row r="859" spans="1:11">
      <c r="A859" s="3">
        <v>45852</v>
      </c>
      <c r="B859" s="422">
        <v>31338</v>
      </c>
      <c r="C859" s="422" t="s">
        <v>20</v>
      </c>
      <c r="D859" t="s">
        <v>14</v>
      </c>
      <c r="E859" s="207"/>
      <c r="F859" s="207">
        <v>60</v>
      </c>
      <c r="G859" s="2">
        <f t="shared" si="16"/>
        <v>5.0000000000001137</v>
      </c>
      <c r="I859" s="421"/>
      <c r="K859" s="207"/>
    </row>
    <row r="860" spans="1:11">
      <c r="A860" s="3">
        <v>45852</v>
      </c>
      <c r="B860" s="422">
        <v>31338</v>
      </c>
      <c r="C860" s="422" t="s">
        <v>20</v>
      </c>
      <c r="D860" t="s">
        <v>15</v>
      </c>
      <c r="E860" s="207"/>
      <c r="F860" s="207">
        <v>5</v>
      </c>
      <c r="G860" s="2">
        <f t="shared" si="16"/>
        <v>1.1368683772161603E-13</v>
      </c>
      <c r="I860" s="421"/>
      <c r="K860" s="207"/>
    </row>
    <row r="861" spans="1:11">
      <c r="A861" s="31">
        <v>45838</v>
      </c>
      <c r="B861" s="421" t="s">
        <v>10</v>
      </c>
      <c r="C861" s="421" t="s">
        <v>21</v>
      </c>
      <c r="D861" t="s">
        <v>12</v>
      </c>
      <c r="E861" s="207">
        <v>56.6</v>
      </c>
      <c r="F861" s="207"/>
      <c r="G861" s="2">
        <f t="shared" si="16"/>
        <v>56.600000000000115</v>
      </c>
      <c r="I861" s="422"/>
      <c r="K861" s="207"/>
    </row>
    <row r="862" spans="1:11">
      <c r="B862" s="422"/>
      <c r="C862" s="422"/>
      <c r="D862" t="s">
        <v>13</v>
      </c>
      <c r="E862" s="207">
        <v>4</v>
      </c>
      <c r="G862" s="2">
        <f t="shared" si="16"/>
        <v>60.600000000000115</v>
      </c>
      <c r="I862" s="422"/>
      <c r="K862" s="207"/>
    </row>
    <row r="863" spans="1:11">
      <c r="B863" s="422"/>
      <c r="C863" s="422"/>
      <c r="D863" t="s">
        <v>14</v>
      </c>
      <c r="E863" s="207">
        <v>60</v>
      </c>
      <c r="G863" s="2">
        <f t="shared" si="16"/>
        <v>120.60000000000011</v>
      </c>
      <c r="I863" s="422"/>
      <c r="K863" s="207"/>
    </row>
    <row r="864" spans="1:11">
      <c r="B864" s="422"/>
      <c r="C864" s="422"/>
      <c r="D864" t="s">
        <v>15</v>
      </c>
      <c r="E864" s="207">
        <v>5</v>
      </c>
      <c r="G864" s="2">
        <f t="shared" si="16"/>
        <v>125.60000000000011</v>
      </c>
      <c r="I864" s="421"/>
      <c r="K864" s="207"/>
    </row>
    <row r="865" spans="1:12">
      <c r="A865" s="3">
        <v>45852</v>
      </c>
      <c r="B865" s="422">
        <v>31338</v>
      </c>
      <c r="C865" s="422" t="s">
        <v>21</v>
      </c>
      <c r="D865" t="s">
        <v>12</v>
      </c>
      <c r="F865" s="207">
        <v>56.6</v>
      </c>
      <c r="G865" s="2">
        <f t="shared" si="16"/>
        <v>69.000000000000114</v>
      </c>
      <c r="I865" s="422"/>
      <c r="K865" s="207"/>
    </row>
    <row r="866" spans="1:12">
      <c r="A866" s="3">
        <v>45852</v>
      </c>
      <c r="B866" s="422">
        <v>31338</v>
      </c>
      <c r="C866" s="422" t="s">
        <v>21</v>
      </c>
      <c r="D866" t="s">
        <v>13</v>
      </c>
      <c r="F866" s="207">
        <v>4</v>
      </c>
      <c r="G866" s="2">
        <f t="shared" si="16"/>
        <v>65.000000000000114</v>
      </c>
      <c r="J866" s="440" t="s">
        <v>59</v>
      </c>
      <c r="K866" s="440"/>
      <c r="L866" s="440"/>
    </row>
    <row r="867" spans="1:12">
      <c r="A867" s="3">
        <v>45852</v>
      </c>
      <c r="B867" s="422">
        <v>31338</v>
      </c>
      <c r="C867" s="422" t="s">
        <v>21</v>
      </c>
      <c r="D867" t="s">
        <v>14</v>
      </c>
      <c r="F867" s="207">
        <v>60</v>
      </c>
      <c r="G867" s="2">
        <f t="shared" si="16"/>
        <v>5.0000000000001137</v>
      </c>
      <c r="I867">
        <v>2025</v>
      </c>
      <c r="J867" s="421" t="s">
        <v>22</v>
      </c>
      <c r="K867" t="s">
        <v>12</v>
      </c>
      <c r="L867" s="2">
        <v>55.7</v>
      </c>
    </row>
    <row r="868" spans="1:12">
      <c r="A868" s="3">
        <v>45852</v>
      </c>
      <c r="B868" s="422">
        <v>31338</v>
      </c>
      <c r="C868" s="422" t="s">
        <v>21</v>
      </c>
      <c r="D868" t="s">
        <v>15</v>
      </c>
      <c r="F868" s="207">
        <v>5</v>
      </c>
      <c r="G868" s="2">
        <f t="shared" si="16"/>
        <v>1.1368683772161603E-13</v>
      </c>
      <c r="J868" s="422"/>
      <c r="K868" t="s">
        <v>13</v>
      </c>
      <c r="L868" s="2">
        <v>4</v>
      </c>
    </row>
    <row r="869" spans="1:12">
      <c r="A869" s="31">
        <v>45869</v>
      </c>
      <c r="B869" s="421" t="s">
        <v>10</v>
      </c>
      <c r="C869" s="421" t="s">
        <v>22</v>
      </c>
      <c r="D869" t="s">
        <v>12</v>
      </c>
      <c r="E869" s="2">
        <v>55.7</v>
      </c>
      <c r="G869" s="2">
        <f t="shared" si="16"/>
        <v>55.700000000000117</v>
      </c>
      <c r="J869" s="422"/>
      <c r="K869" t="s">
        <v>14</v>
      </c>
      <c r="L869" s="2">
        <v>60</v>
      </c>
    </row>
    <row r="870" spans="1:12">
      <c r="B870" s="422"/>
      <c r="C870" s="422"/>
      <c r="D870" t="s">
        <v>13</v>
      </c>
      <c r="E870" s="2">
        <v>4</v>
      </c>
      <c r="G870" s="2">
        <f t="shared" si="16"/>
        <v>59.700000000000117</v>
      </c>
      <c r="J870" s="422"/>
      <c r="K870" t="s">
        <v>15</v>
      </c>
      <c r="L870" s="2">
        <v>5</v>
      </c>
    </row>
    <row r="871" spans="1:12">
      <c r="B871" s="422"/>
      <c r="C871" s="422"/>
      <c r="D871" t="s">
        <v>14</v>
      </c>
      <c r="E871" s="2">
        <v>60</v>
      </c>
      <c r="G871" s="2">
        <f t="shared" si="16"/>
        <v>119.70000000000012</v>
      </c>
      <c r="J871" s="421" t="s">
        <v>23</v>
      </c>
      <c r="K871" t="s">
        <v>14</v>
      </c>
      <c r="L871" s="2">
        <v>60</v>
      </c>
    </row>
    <row r="872" spans="1:12">
      <c r="B872" s="422"/>
      <c r="C872" s="422"/>
      <c r="D872" t="s">
        <v>15</v>
      </c>
      <c r="E872" s="2">
        <v>5</v>
      </c>
      <c r="G872" s="2">
        <f t="shared" si="16"/>
        <v>124.70000000000012</v>
      </c>
      <c r="K872" t="s">
        <v>15</v>
      </c>
      <c r="L872" s="2">
        <v>5</v>
      </c>
    </row>
    <row r="873" spans="1:12">
      <c r="B873" s="422"/>
      <c r="C873" s="422"/>
      <c r="D873" s="35" t="s">
        <v>62</v>
      </c>
      <c r="E873" s="21">
        <v>113</v>
      </c>
      <c r="G873" s="2">
        <f t="shared" si="16"/>
        <v>237.7000000000001</v>
      </c>
      <c r="L873" s="5">
        <f>SUM(L867:L872)</f>
        <v>189.7</v>
      </c>
    </row>
    <row r="874" spans="1:12">
      <c r="B874" s="422" t="s">
        <v>61</v>
      </c>
      <c r="C874" s="422"/>
      <c r="D874" t="s">
        <v>62</v>
      </c>
      <c r="F874" s="207">
        <v>56.5</v>
      </c>
      <c r="G874" s="2">
        <f t="shared" si="16"/>
        <v>181.2000000000001</v>
      </c>
    </row>
    <row r="875" spans="1:12">
      <c r="A875" s="3">
        <v>45870</v>
      </c>
      <c r="B875" s="422">
        <v>31530</v>
      </c>
      <c r="C875" s="422" t="s">
        <v>18</v>
      </c>
      <c r="D875" t="s">
        <v>62</v>
      </c>
      <c r="F875" s="207">
        <v>56.5</v>
      </c>
      <c r="G875" s="2">
        <f t="shared" si="16"/>
        <v>124.7000000000001</v>
      </c>
    </row>
    <row r="876" spans="1:12">
      <c r="A876" s="31">
        <v>45900</v>
      </c>
      <c r="B876" s="421" t="s">
        <v>10</v>
      </c>
      <c r="C876" s="421" t="s">
        <v>23</v>
      </c>
      <c r="D876" t="s">
        <v>12</v>
      </c>
      <c r="E876" s="2">
        <v>52</v>
      </c>
      <c r="G876" s="2">
        <f t="shared" si="16"/>
        <v>176.7000000000001</v>
      </c>
    </row>
    <row r="877" spans="1:12">
      <c r="B877" s="422"/>
      <c r="C877" s="422"/>
      <c r="D877" t="s">
        <v>13</v>
      </c>
      <c r="E877" s="2">
        <v>8</v>
      </c>
      <c r="G877" s="2">
        <f t="shared" si="16"/>
        <v>184.7000000000001</v>
      </c>
    </row>
    <row r="878" spans="1:12" ht="15" customHeight="1">
      <c r="B878" s="422"/>
      <c r="C878" s="422"/>
      <c r="D878" t="s">
        <v>14</v>
      </c>
      <c r="E878" s="2">
        <v>60</v>
      </c>
      <c r="G878" s="2">
        <f t="shared" si="16"/>
        <v>244.7000000000001</v>
      </c>
    </row>
    <row r="879" spans="1:12">
      <c r="B879" s="422"/>
      <c r="C879" s="422"/>
      <c r="D879" t="s">
        <v>15</v>
      </c>
      <c r="E879" s="2">
        <v>5</v>
      </c>
      <c r="G879" s="2">
        <f t="shared" si="16"/>
        <v>249.7000000000001</v>
      </c>
    </row>
    <row r="880" spans="1:12">
      <c r="A880" s="3">
        <v>45952</v>
      </c>
      <c r="B880" s="422">
        <v>31795</v>
      </c>
      <c r="C880" s="422" t="s">
        <v>23</v>
      </c>
      <c r="D880" t="s">
        <v>12</v>
      </c>
      <c r="F880" s="2">
        <v>52</v>
      </c>
      <c r="G880" s="2">
        <f t="shared" si="16"/>
        <v>197.7000000000001</v>
      </c>
    </row>
    <row r="881" spans="1:11">
      <c r="A881" s="3">
        <v>45952</v>
      </c>
      <c r="B881" s="422">
        <v>31795</v>
      </c>
      <c r="C881" s="422" t="s">
        <v>23</v>
      </c>
      <c r="D881" t="s">
        <v>13</v>
      </c>
      <c r="F881" s="2">
        <v>8</v>
      </c>
      <c r="G881" s="2">
        <f t="shared" si="16"/>
        <v>189.7000000000001</v>
      </c>
    </row>
    <row r="882" spans="1:11">
      <c r="A882" s="3">
        <v>45952</v>
      </c>
      <c r="B882" s="422">
        <v>31795</v>
      </c>
      <c r="C882" s="422" t="s">
        <v>23</v>
      </c>
      <c r="D882" t="s">
        <v>14</v>
      </c>
      <c r="F882" s="2">
        <v>60</v>
      </c>
      <c r="G882" s="2">
        <f t="shared" si="16"/>
        <v>129.7000000000001</v>
      </c>
    </row>
    <row r="883" spans="1:11">
      <c r="A883" s="3">
        <v>45952</v>
      </c>
      <c r="B883" s="422">
        <v>31795</v>
      </c>
      <c r="C883" s="422" t="s">
        <v>23</v>
      </c>
      <c r="D883" t="s">
        <v>15</v>
      </c>
      <c r="F883" s="2">
        <v>5</v>
      </c>
      <c r="G883" s="2">
        <f t="shared" si="16"/>
        <v>124.7000000000001</v>
      </c>
      <c r="H883" s="9"/>
      <c r="I883" s="422"/>
      <c r="K883" s="2"/>
    </row>
    <row r="884" spans="1:11">
      <c r="A884" s="81">
        <v>45930</v>
      </c>
      <c r="B884" s="421" t="s">
        <v>10</v>
      </c>
      <c r="C884" s="421" t="s">
        <v>41</v>
      </c>
      <c r="D884" t="s">
        <v>12</v>
      </c>
      <c r="E884" s="207">
        <v>54.5</v>
      </c>
      <c r="G884" s="2">
        <f t="shared" si="16"/>
        <v>179.2000000000001</v>
      </c>
      <c r="I884" s="422"/>
      <c r="K884" s="2"/>
    </row>
    <row r="885" spans="1:11">
      <c r="A885" s="70"/>
      <c r="B885" s="422"/>
      <c r="C885" s="422"/>
      <c r="D885" t="s">
        <v>13</v>
      </c>
      <c r="E885" s="207">
        <v>4</v>
      </c>
      <c r="G885" s="2">
        <f t="shared" si="16"/>
        <v>183.2000000000001</v>
      </c>
      <c r="I885" s="422"/>
      <c r="K885" s="2"/>
    </row>
    <row r="886" spans="1:11">
      <c r="A886" s="70"/>
      <c r="B886" s="422"/>
      <c r="C886" s="422"/>
      <c r="D886" t="s">
        <v>14</v>
      </c>
      <c r="E886" s="207">
        <v>60</v>
      </c>
      <c r="G886" s="2">
        <f t="shared" si="16"/>
        <v>243.2000000000001</v>
      </c>
      <c r="I886" s="422"/>
      <c r="K886" s="2"/>
    </row>
    <row r="887" spans="1:11">
      <c r="A887" s="70"/>
      <c r="B887" s="422"/>
      <c r="C887" s="422"/>
      <c r="D887" t="s">
        <v>15</v>
      </c>
      <c r="E887" s="207">
        <v>5</v>
      </c>
      <c r="G887" s="2">
        <f t="shared" si="16"/>
        <v>248.2000000000001</v>
      </c>
      <c r="I887" s="421"/>
      <c r="K887" s="207"/>
    </row>
    <row r="888" spans="1:11">
      <c r="B888" s="422"/>
      <c r="C888" s="422"/>
      <c r="D888" t="s">
        <v>63</v>
      </c>
      <c r="E888" s="207">
        <v>10</v>
      </c>
      <c r="G888" s="2">
        <f t="shared" si="16"/>
        <v>258.2000000000001</v>
      </c>
      <c r="K888" s="207"/>
    </row>
    <row r="889" spans="1:11">
      <c r="A889" s="3">
        <v>45952</v>
      </c>
      <c r="B889" s="422">
        <v>31796</v>
      </c>
      <c r="C889" s="422" t="s">
        <v>41</v>
      </c>
      <c r="D889" t="s">
        <v>12</v>
      </c>
      <c r="E889" s="207"/>
      <c r="F889" s="207">
        <v>54.5</v>
      </c>
      <c r="G889" s="2">
        <f t="shared" si="16"/>
        <v>203.7000000000001</v>
      </c>
    </row>
    <row r="890" spans="1:11">
      <c r="A890" s="3">
        <v>45952</v>
      </c>
      <c r="B890" s="422">
        <v>31796</v>
      </c>
      <c r="C890" s="422" t="s">
        <v>41</v>
      </c>
      <c r="D890" t="s">
        <v>13</v>
      </c>
      <c r="E890" s="207"/>
      <c r="F890" s="207">
        <v>4</v>
      </c>
      <c r="G890" s="2">
        <f t="shared" si="16"/>
        <v>199.7000000000001</v>
      </c>
    </row>
    <row r="891" spans="1:11">
      <c r="A891" s="3">
        <v>45952</v>
      </c>
      <c r="B891" s="422">
        <v>31796</v>
      </c>
      <c r="C891" s="422" t="s">
        <v>41</v>
      </c>
      <c r="D891" t="s">
        <v>14</v>
      </c>
      <c r="E891" s="207"/>
      <c r="F891" s="207">
        <v>60</v>
      </c>
      <c r="G891" s="2">
        <f t="shared" si="16"/>
        <v>139.7000000000001</v>
      </c>
    </row>
    <row r="892" spans="1:11">
      <c r="A892" s="3">
        <v>45952</v>
      </c>
      <c r="B892" s="422">
        <v>31796</v>
      </c>
      <c r="C892" s="422" t="s">
        <v>41</v>
      </c>
      <c r="D892" t="s">
        <v>15</v>
      </c>
      <c r="E892" s="207"/>
      <c r="F892" s="207">
        <v>5</v>
      </c>
      <c r="G892" s="2">
        <f t="shared" si="16"/>
        <v>134.7000000000001</v>
      </c>
    </row>
    <row r="893" spans="1:11" ht="15" customHeight="1">
      <c r="A893" s="3">
        <v>45952</v>
      </c>
      <c r="B893" s="422">
        <v>31796</v>
      </c>
      <c r="C893" s="422" t="s">
        <v>41</v>
      </c>
      <c r="D893" t="s">
        <v>63</v>
      </c>
      <c r="E893" s="207"/>
      <c r="F893" s="207">
        <v>10</v>
      </c>
      <c r="G893" s="2">
        <f t="shared" si="16"/>
        <v>124.7000000000001</v>
      </c>
    </row>
    <row r="894" spans="1:11">
      <c r="A894" s="81">
        <v>45961</v>
      </c>
      <c r="B894" s="421" t="s">
        <v>10</v>
      </c>
      <c r="C894" s="421" t="s">
        <v>25</v>
      </c>
      <c r="D894" t="s">
        <v>12</v>
      </c>
      <c r="E894" s="2">
        <v>44.9</v>
      </c>
      <c r="G894" s="2">
        <f t="shared" si="16"/>
        <v>169.60000000000011</v>
      </c>
    </row>
    <row r="895" spans="1:11">
      <c r="A895" s="70"/>
      <c r="B895" s="422"/>
      <c r="C895" s="422"/>
      <c r="D895" t="s">
        <v>13</v>
      </c>
      <c r="E895" s="2">
        <v>7</v>
      </c>
      <c r="G895" s="2">
        <f t="shared" si="16"/>
        <v>176.60000000000011</v>
      </c>
    </row>
    <row r="896" spans="1:11">
      <c r="A896" s="70"/>
      <c r="B896" s="422"/>
      <c r="C896" s="422"/>
      <c r="D896" t="s">
        <v>14</v>
      </c>
      <c r="E896" s="207">
        <v>60</v>
      </c>
      <c r="G896" s="2">
        <f t="shared" si="16"/>
        <v>236.60000000000011</v>
      </c>
    </row>
    <row r="897" spans="1:13">
      <c r="A897" s="70"/>
      <c r="B897" s="422"/>
      <c r="C897" s="422"/>
      <c r="D897" t="s">
        <v>15</v>
      </c>
      <c r="E897" s="207">
        <v>5</v>
      </c>
      <c r="G897" s="2">
        <f t="shared" si="16"/>
        <v>241.60000000000011</v>
      </c>
    </row>
    <row r="898" spans="1:13">
      <c r="A898" s="3">
        <v>45983</v>
      </c>
      <c r="B898" s="422">
        <v>31998</v>
      </c>
      <c r="C898" s="422" t="s">
        <v>25</v>
      </c>
      <c r="D898" t="s">
        <v>12</v>
      </c>
      <c r="F898" s="2">
        <v>44.9</v>
      </c>
      <c r="G898" s="2">
        <f t="shared" si="16"/>
        <v>196.7000000000001</v>
      </c>
    </row>
    <row r="899" spans="1:13">
      <c r="A899" s="3">
        <v>45983</v>
      </c>
      <c r="B899" s="422">
        <v>31998</v>
      </c>
      <c r="C899" s="422" t="s">
        <v>25</v>
      </c>
      <c r="D899" t="s">
        <v>13</v>
      </c>
      <c r="F899" s="2">
        <v>7</v>
      </c>
      <c r="G899" s="2">
        <f t="shared" si="16"/>
        <v>189.7000000000001</v>
      </c>
    </row>
    <row r="900" spans="1:13">
      <c r="A900" s="3">
        <v>45983</v>
      </c>
      <c r="B900" s="422">
        <v>31998</v>
      </c>
      <c r="C900" s="422" t="s">
        <v>25</v>
      </c>
      <c r="D900" t="s">
        <v>14</v>
      </c>
      <c r="F900" s="207">
        <v>60</v>
      </c>
      <c r="G900" s="2">
        <f t="shared" si="16"/>
        <v>129.7000000000001</v>
      </c>
      <c r="J900" s="442" t="s">
        <v>64</v>
      </c>
      <c r="K900" s="442"/>
      <c r="L900" s="442"/>
    </row>
    <row r="901" spans="1:13">
      <c r="A901" s="3">
        <v>45983</v>
      </c>
      <c r="B901" s="422">
        <v>31998</v>
      </c>
      <c r="C901" s="422" t="s">
        <v>25</v>
      </c>
      <c r="D901" t="s">
        <v>15</v>
      </c>
      <c r="F901" s="207">
        <v>5</v>
      </c>
      <c r="G901" s="2">
        <f t="shared" si="16"/>
        <v>124.7000000000001</v>
      </c>
      <c r="I901" s="9">
        <v>2025</v>
      </c>
      <c r="J901" s="421" t="s">
        <v>22</v>
      </c>
      <c r="K901" t="s">
        <v>12</v>
      </c>
      <c r="L901" s="100">
        <v>55.7</v>
      </c>
      <c r="M901" s="443" t="s">
        <v>65</v>
      </c>
    </row>
    <row r="902" spans="1:13">
      <c r="A902" s="81">
        <v>45991</v>
      </c>
      <c r="B902" s="421" t="s">
        <v>10</v>
      </c>
      <c r="C902" s="421" t="s">
        <v>26</v>
      </c>
      <c r="D902" t="s">
        <v>12</v>
      </c>
      <c r="E902" s="20">
        <v>38.9</v>
      </c>
      <c r="G902" s="2">
        <f t="shared" si="16"/>
        <v>163.60000000000011</v>
      </c>
      <c r="I902" s="9"/>
      <c r="J902" s="422"/>
      <c r="K902" t="s">
        <v>13</v>
      </c>
      <c r="L902" s="100">
        <v>4</v>
      </c>
      <c r="M902" s="443"/>
    </row>
    <row r="903" spans="1:13">
      <c r="A903" s="81"/>
      <c r="B903" s="422"/>
      <c r="C903" s="422"/>
      <c r="D903" t="s">
        <v>13</v>
      </c>
      <c r="E903" s="20">
        <v>6</v>
      </c>
      <c r="G903" s="2">
        <f t="shared" si="16"/>
        <v>169.60000000000011</v>
      </c>
      <c r="I903" s="9"/>
      <c r="J903" s="422"/>
      <c r="K903" t="s">
        <v>14</v>
      </c>
      <c r="L903" s="100">
        <v>60</v>
      </c>
      <c r="M903" s="443"/>
    </row>
    <row r="904" spans="1:13">
      <c r="A904" s="81"/>
      <c r="B904" s="422"/>
      <c r="C904" s="422"/>
      <c r="D904" t="s">
        <v>14</v>
      </c>
      <c r="E904" s="207">
        <v>60</v>
      </c>
      <c r="G904" s="2">
        <f t="shared" si="16"/>
        <v>229.60000000000011</v>
      </c>
      <c r="I904" s="9"/>
      <c r="J904" s="422"/>
      <c r="K904" t="s">
        <v>15</v>
      </c>
      <c r="L904" s="100">
        <v>5</v>
      </c>
      <c r="M904" s="443"/>
    </row>
    <row r="905" spans="1:13">
      <c r="A905" s="81"/>
      <c r="B905" s="422"/>
      <c r="C905" s="422"/>
      <c r="D905" t="s">
        <v>15</v>
      </c>
      <c r="E905" s="207">
        <v>5</v>
      </c>
      <c r="G905" s="2">
        <f t="shared" si="16"/>
        <v>234.60000000000011</v>
      </c>
      <c r="L905" s="141">
        <f>SUM(L901:L904)</f>
        <v>124.7</v>
      </c>
    </row>
    <row r="906" spans="1:13">
      <c r="A906" s="285">
        <v>46050</v>
      </c>
      <c r="B906" s="427">
        <v>32430</v>
      </c>
      <c r="C906" s="427" t="s">
        <v>26</v>
      </c>
      <c r="D906" t="s">
        <v>12</v>
      </c>
      <c r="E906" s="207"/>
      <c r="F906" s="2">
        <v>38.9</v>
      </c>
      <c r="G906" s="2">
        <f t="shared" si="16"/>
        <v>195.7000000000001</v>
      </c>
      <c r="L906" s="28"/>
    </row>
    <row r="907" spans="1:13">
      <c r="A907" s="285">
        <v>46050</v>
      </c>
      <c r="B907" s="427">
        <v>32430</v>
      </c>
      <c r="C907" s="427" t="s">
        <v>26</v>
      </c>
      <c r="D907" t="s">
        <v>13</v>
      </c>
      <c r="E907" s="207"/>
      <c r="F907" s="2">
        <v>6</v>
      </c>
      <c r="G907" s="2">
        <f t="shared" ref="G907:G913" si="17">+G906+E907-F907</f>
        <v>189.7000000000001</v>
      </c>
    </row>
    <row r="908" spans="1:13">
      <c r="A908" s="285">
        <v>46050</v>
      </c>
      <c r="B908" s="427">
        <v>32430</v>
      </c>
      <c r="C908" s="427" t="s">
        <v>26</v>
      </c>
      <c r="D908" t="s">
        <v>14</v>
      </c>
      <c r="E908" s="207"/>
      <c r="F908" s="2">
        <v>60</v>
      </c>
      <c r="G908" s="2">
        <f t="shared" si="17"/>
        <v>129.7000000000001</v>
      </c>
    </row>
    <row r="909" spans="1:13">
      <c r="A909" s="285">
        <v>46050</v>
      </c>
      <c r="B909" s="427">
        <v>32430</v>
      </c>
      <c r="C909" s="427" t="s">
        <v>26</v>
      </c>
      <c r="D909" t="s">
        <v>15</v>
      </c>
      <c r="E909" s="207"/>
      <c r="F909" s="2">
        <v>5</v>
      </c>
      <c r="G909" s="2">
        <f t="shared" si="17"/>
        <v>124.7000000000001</v>
      </c>
    </row>
    <row r="910" spans="1:13">
      <c r="A910" s="429">
        <v>46022</v>
      </c>
      <c r="B910" s="374" t="s">
        <v>10</v>
      </c>
      <c r="C910" s="379" t="s">
        <v>27</v>
      </c>
      <c r="D910" t="s">
        <v>12</v>
      </c>
      <c r="E910" s="373">
        <v>33.9</v>
      </c>
      <c r="G910" s="2">
        <f t="shared" si="17"/>
        <v>158.60000000000011</v>
      </c>
    </row>
    <row r="911" spans="1:13" ht="15" customHeight="1">
      <c r="A911" s="81"/>
      <c r="B911" s="373"/>
      <c r="C911" s="373"/>
      <c r="D911" t="s">
        <v>13</v>
      </c>
      <c r="E911" s="373">
        <v>6</v>
      </c>
      <c r="G911" s="2">
        <f t="shared" si="17"/>
        <v>164.60000000000011</v>
      </c>
    </row>
    <row r="912" spans="1:13">
      <c r="A912" s="81"/>
      <c r="B912" s="373"/>
      <c r="C912" s="373"/>
      <c r="D912" t="s">
        <v>14</v>
      </c>
      <c r="E912" s="373">
        <v>60</v>
      </c>
      <c r="G912" s="2">
        <f t="shared" si="17"/>
        <v>224.60000000000011</v>
      </c>
    </row>
    <row r="913" spans="1:12">
      <c r="A913" s="373"/>
      <c r="B913" s="373"/>
      <c r="C913" s="373"/>
      <c r="D913" t="s">
        <v>15</v>
      </c>
      <c r="E913" s="373">
        <v>5</v>
      </c>
      <c r="G913" s="2">
        <f t="shared" si="17"/>
        <v>229.60000000000011</v>
      </c>
    </row>
    <row r="914" spans="1:12">
      <c r="A914" s="3">
        <v>46050</v>
      </c>
      <c r="B914" s="422">
        <v>32430</v>
      </c>
      <c r="C914" s="422" t="s">
        <v>27</v>
      </c>
      <c r="D914" t="s">
        <v>12</v>
      </c>
      <c r="F914" s="2">
        <v>33.9</v>
      </c>
      <c r="G914" s="2">
        <f t="shared" ref="G914:G943" si="18">+G913+E914-F914</f>
        <v>195.7000000000001</v>
      </c>
    </row>
    <row r="915" spans="1:12" ht="15" customHeight="1">
      <c r="A915" s="3">
        <v>46050</v>
      </c>
      <c r="B915" s="422">
        <v>32430</v>
      </c>
      <c r="C915" s="422" t="s">
        <v>27</v>
      </c>
      <c r="D915" t="s">
        <v>13</v>
      </c>
      <c r="F915" s="2">
        <v>6</v>
      </c>
      <c r="G915" s="2">
        <f t="shared" si="18"/>
        <v>189.7000000000001</v>
      </c>
      <c r="J915" s="442" t="s">
        <v>64</v>
      </c>
      <c r="K915" s="442"/>
      <c r="L915" s="442"/>
    </row>
    <row r="916" spans="1:12">
      <c r="A916" s="3">
        <v>46050</v>
      </c>
      <c r="B916" s="422">
        <v>32430</v>
      </c>
      <c r="C916" s="422" t="s">
        <v>27</v>
      </c>
      <c r="D916" t="s">
        <v>14</v>
      </c>
      <c r="F916" s="2">
        <v>60</v>
      </c>
      <c r="G916" s="2">
        <f t="shared" si="18"/>
        <v>129.7000000000001</v>
      </c>
      <c r="I916" s="9">
        <v>2026</v>
      </c>
      <c r="J916" s="421" t="s">
        <v>11</v>
      </c>
      <c r="K916" t="s">
        <v>12</v>
      </c>
      <c r="L916" s="20">
        <v>37.5</v>
      </c>
    </row>
    <row r="917" spans="1:12">
      <c r="A917" s="3">
        <v>46050</v>
      </c>
      <c r="B917" s="422">
        <v>32430</v>
      </c>
      <c r="C917" s="422" t="s">
        <v>27</v>
      </c>
      <c r="D917" t="s">
        <v>15</v>
      </c>
      <c r="F917" s="2">
        <v>5</v>
      </c>
      <c r="G917" s="2">
        <f t="shared" si="18"/>
        <v>124.7000000000001</v>
      </c>
      <c r="J917" s="422"/>
      <c r="K917" t="s">
        <v>13</v>
      </c>
      <c r="L917" s="20">
        <v>5</v>
      </c>
    </row>
    <row r="918" spans="1:12">
      <c r="A918" s="81">
        <v>46053</v>
      </c>
      <c r="B918" s="421" t="s">
        <v>10</v>
      </c>
      <c r="C918" s="421" t="s">
        <v>11</v>
      </c>
      <c r="D918" t="s">
        <v>12</v>
      </c>
      <c r="E918" s="20">
        <v>37.5</v>
      </c>
      <c r="G918" s="2">
        <f t="shared" si="18"/>
        <v>162.2000000000001</v>
      </c>
      <c r="J918" s="422"/>
      <c r="K918" t="s">
        <v>14</v>
      </c>
      <c r="L918" s="207">
        <v>60</v>
      </c>
    </row>
    <row r="919" spans="1:12">
      <c r="A919" s="70"/>
      <c r="B919" s="422"/>
      <c r="C919" s="422"/>
      <c r="D919" t="s">
        <v>13</v>
      </c>
      <c r="E919" s="20">
        <v>5</v>
      </c>
      <c r="G919" s="2">
        <f t="shared" si="18"/>
        <v>167.2000000000001</v>
      </c>
      <c r="J919" s="422"/>
      <c r="K919" t="s">
        <v>15</v>
      </c>
      <c r="L919" s="207">
        <v>5</v>
      </c>
    </row>
    <row r="920" spans="1:12">
      <c r="A920" s="70"/>
      <c r="B920" s="422"/>
      <c r="C920" s="422"/>
      <c r="D920" t="s">
        <v>14</v>
      </c>
      <c r="E920" s="207">
        <v>60</v>
      </c>
      <c r="G920" s="2">
        <f t="shared" si="18"/>
        <v>227.2000000000001</v>
      </c>
      <c r="J920" s="421" t="s">
        <v>17</v>
      </c>
      <c r="K920" t="s">
        <v>12</v>
      </c>
      <c r="L920" s="20">
        <v>40.1</v>
      </c>
    </row>
    <row r="921" spans="1:12">
      <c r="A921" s="70"/>
      <c r="B921" s="422"/>
      <c r="C921" s="422"/>
      <c r="D921" t="s">
        <v>15</v>
      </c>
      <c r="E921" s="207">
        <v>5</v>
      </c>
      <c r="G921" s="2">
        <f t="shared" si="18"/>
        <v>232.2000000000001</v>
      </c>
      <c r="J921" s="422"/>
      <c r="K921" t="s">
        <v>13</v>
      </c>
      <c r="L921" s="20">
        <v>10</v>
      </c>
    </row>
    <row r="922" spans="1:12">
      <c r="A922" s="70">
        <v>46105</v>
      </c>
      <c r="B922" s="422">
        <v>32829</v>
      </c>
      <c r="C922" s="422" t="s">
        <v>11</v>
      </c>
      <c r="D922" t="s">
        <v>12</v>
      </c>
      <c r="E922" s="207"/>
      <c r="F922" s="2">
        <v>37.5</v>
      </c>
      <c r="G922" s="2">
        <f t="shared" si="18"/>
        <v>194.7000000000001</v>
      </c>
      <c r="J922" s="422"/>
      <c r="L922" s="20"/>
    </row>
    <row r="923" spans="1:12">
      <c r="A923" s="70">
        <v>46105</v>
      </c>
      <c r="B923" s="422">
        <v>32829</v>
      </c>
      <c r="C923" s="422" t="s">
        <v>11</v>
      </c>
      <c r="D923" t="s">
        <v>13</v>
      </c>
      <c r="E923" s="207"/>
      <c r="F923" s="2">
        <v>5</v>
      </c>
      <c r="G923" s="2">
        <f t="shared" si="18"/>
        <v>189.7000000000001</v>
      </c>
      <c r="J923" s="422"/>
      <c r="L923" s="20"/>
    </row>
    <row r="924" spans="1:12">
      <c r="A924" s="70">
        <v>46105</v>
      </c>
      <c r="B924" s="422">
        <v>32829</v>
      </c>
      <c r="C924" s="422" t="s">
        <v>11</v>
      </c>
      <c r="D924" t="s">
        <v>14</v>
      </c>
      <c r="E924" s="207"/>
      <c r="F924" s="2">
        <v>60</v>
      </c>
      <c r="G924" s="2">
        <f t="shared" si="18"/>
        <v>129.7000000000001</v>
      </c>
      <c r="J924" s="422"/>
      <c r="L924" s="20"/>
    </row>
    <row r="925" spans="1:12">
      <c r="A925" s="70">
        <v>46105</v>
      </c>
      <c r="B925" s="422">
        <v>32829</v>
      </c>
      <c r="C925" s="422" t="s">
        <v>11</v>
      </c>
      <c r="D925" t="s">
        <v>15</v>
      </c>
      <c r="E925" s="207"/>
      <c r="F925" s="2">
        <v>5</v>
      </c>
      <c r="G925" s="2">
        <f t="shared" si="18"/>
        <v>124.7000000000001</v>
      </c>
      <c r="J925" s="422"/>
      <c r="L925" s="20"/>
    </row>
    <row r="926" spans="1:12">
      <c r="A926" s="31">
        <v>46081</v>
      </c>
      <c r="B926" s="421" t="s">
        <v>10</v>
      </c>
      <c r="C926" s="421" t="s">
        <v>17</v>
      </c>
      <c r="D926" t="s">
        <v>12</v>
      </c>
      <c r="E926" s="20">
        <v>40.1</v>
      </c>
      <c r="G926" s="2">
        <f t="shared" si="18"/>
        <v>164.8000000000001</v>
      </c>
      <c r="J926" s="422"/>
      <c r="K926" t="s">
        <v>14</v>
      </c>
      <c r="L926" s="207">
        <v>56</v>
      </c>
    </row>
    <row r="927" spans="1:12">
      <c r="B927" s="422"/>
      <c r="C927" s="422"/>
      <c r="D927" t="s">
        <v>13</v>
      </c>
      <c r="E927" s="20">
        <v>10</v>
      </c>
      <c r="G927" s="2">
        <f t="shared" si="18"/>
        <v>174.8000000000001</v>
      </c>
      <c r="J927" s="422"/>
      <c r="K927" t="s">
        <v>15</v>
      </c>
      <c r="L927" s="207">
        <v>5</v>
      </c>
    </row>
    <row r="928" spans="1:12">
      <c r="B928" s="422"/>
      <c r="C928" s="422"/>
      <c r="D928" t="s">
        <v>14</v>
      </c>
      <c r="E928" s="207">
        <v>56</v>
      </c>
      <c r="G928" s="2">
        <f t="shared" si="18"/>
        <v>230.8000000000001</v>
      </c>
      <c r="L928" s="114">
        <f>SUM(L916:L927)</f>
        <v>218.6</v>
      </c>
    </row>
    <row r="929" spans="1:12">
      <c r="B929" s="422"/>
      <c r="C929" s="422"/>
      <c r="D929" t="s">
        <v>15</v>
      </c>
      <c r="E929" s="207">
        <v>5</v>
      </c>
      <c r="G929" s="2">
        <f t="shared" si="18"/>
        <v>235.8000000000001</v>
      </c>
    </row>
    <row r="930" spans="1:12">
      <c r="A930" s="3">
        <v>46106</v>
      </c>
      <c r="B930" s="422">
        <v>32900</v>
      </c>
      <c r="C930" s="422" t="s">
        <v>17</v>
      </c>
      <c r="D930" t="s">
        <v>12</v>
      </c>
      <c r="F930" s="2">
        <v>40.1</v>
      </c>
      <c r="G930" s="2">
        <f t="shared" si="18"/>
        <v>195.7000000000001</v>
      </c>
    </row>
    <row r="931" spans="1:12">
      <c r="A931" s="3">
        <v>46106</v>
      </c>
      <c r="B931" s="422">
        <v>32900</v>
      </c>
      <c r="C931" s="422" t="s">
        <v>17</v>
      </c>
      <c r="D931" t="s">
        <v>13</v>
      </c>
      <c r="F931" s="2">
        <v>10</v>
      </c>
      <c r="G931" s="2">
        <f t="shared" si="18"/>
        <v>185.7000000000001</v>
      </c>
      <c r="I931" s="9"/>
      <c r="J931" s="421"/>
      <c r="L931" s="20"/>
    </row>
    <row r="932" spans="1:12">
      <c r="A932" s="3">
        <v>46106</v>
      </c>
      <c r="B932" s="422">
        <v>32900</v>
      </c>
      <c r="C932" s="422" t="s">
        <v>17</v>
      </c>
      <c r="D932" t="s">
        <v>14</v>
      </c>
      <c r="F932" s="2">
        <v>56</v>
      </c>
      <c r="G932" s="2">
        <f t="shared" si="18"/>
        <v>129.7000000000001</v>
      </c>
      <c r="J932" s="422"/>
      <c r="L932" s="20"/>
    </row>
    <row r="933" spans="1:12">
      <c r="A933" s="3">
        <v>46106</v>
      </c>
      <c r="B933" s="422">
        <v>32900</v>
      </c>
      <c r="C933" s="422" t="s">
        <v>17</v>
      </c>
      <c r="D933" t="s">
        <v>15</v>
      </c>
      <c r="F933" s="2">
        <v>5</v>
      </c>
      <c r="G933" s="2">
        <f t="shared" si="18"/>
        <v>124.7000000000001</v>
      </c>
      <c r="I933" s="442" t="s">
        <v>64</v>
      </c>
      <c r="J933" s="442"/>
      <c r="K933" s="442"/>
      <c r="L933" s="207"/>
    </row>
    <row r="934" spans="1:12">
      <c r="A934" s="31">
        <v>46112</v>
      </c>
      <c r="B934" s="421" t="s">
        <v>10</v>
      </c>
      <c r="C934" s="421" t="s">
        <v>18</v>
      </c>
      <c r="D934" t="s">
        <v>12</v>
      </c>
      <c r="E934" s="207">
        <v>39.1</v>
      </c>
      <c r="G934" s="2">
        <f t="shared" si="18"/>
        <v>163.8000000000001</v>
      </c>
      <c r="H934" s="9">
        <v>2026</v>
      </c>
      <c r="I934" s="421" t="s">
        <v>18</v>
      </c>
      <c r="J934" t="s">
        <v>12</v>
      </c>
      <c r="K934" s="207">
        <v>39.1</v>
      </c>
      <c r="L934" s="207"/>
    </row>
    <row r="935" spans="1:12">
      <c r="A935" s="31"/>
      <c r="B935" s="422"/>
      <c r="C935" s="422"/>
      <c r="D935" t="s">
        <v>13</v>
      </c>
      <c r="E935" s="207">
        <v>6</v>
      </c>
      <c r="G935" s="2">
        <f t="shared" si="18"/>
        <v>169.8000000000001</v>
      </c>
      <c r="I935" s="422"/>
      <c r="J935" t="s">
        <v>13</v>
      </c>
      <c r="K935" s="207">
        <v>6</v>
      </c>
      <c r="L935" s="20"/>
    </row>
    <row r="936" spans="1:12">
      <c r="B936" s="422"/>
      <c r="C936" s="422"/>
      <c r="D936" t="s">
        <v>14</v>
      </c>
      <c r="E936" s="207">
        <v>60</v>
      </c>
      <c r="G936" s="2">
        <f t="shared" si="18"/>
        <v>229.8000000000001</v>
      </c>
      <c r="I936" s="422"/>
      <c r="J936" t="s">
        <v>14</v>
      </c>
      <c r="K936" s="207">
        <v>60</v>
      </c>
    </row>
    <row r="937" spans="1:12">
      <c r="B937" s="422"/>
      <c r="C937" s="422"/>
      <c r="D937" t="s">
        <v>15</v>
      </c>
      <c r="E937" s="207">
        <v>5</v>
      </c>
      <c r="G937" s="2">
        <f t="shared" si="18"/>
        <v>234.8000000000001</v>
      </c>
      <c r="I937" s="422"/>
      <c r="J937" t="s">
        <v>15</v>
      </c>
      <c r="K937" s="207">
        <v>5</v>
      </c>
      <c r="L937" s="20"/>
    </row>
    <row r="938" spans="1:12">
      <c r="B938" s="422"/>
      <c r="C938" s="422"/>
      <c r="G938" s="2">
        <f t="shared" si="18"/>
        <v>234.8000000000001</v>
      </c>
      <c r="J938" s="422"/>
      <c r="K938" s="93">
        <f>SUM(K934:K937)</f>
        <v>110.1</v>
      </c>
      <c r="L938" s="20"/>
    </row>
    <row r="939" spans="1:12">
      <c r="B939" s="422"/>
      <c r="C939" s="422"/>
      <c r="G939" s="2">
        <f t="shared" si="18"/>
        <v>234.8000000000001</v>
      </c>
      <c r="J939" s="422"/>
      <c r="L939" s="207"/>
    </row>
    <row r="940" spans="1:12">
      <c r="B940" s="422"/>
      <c r="C940" s="422"/>
      <c r="G940" s="2">
        <f t="shared" si="18"/>
        <v>234.8000000000001</v>
      </c>
      <c r="J940" s="422"/>
      <c r="L940" s="207"/>
    </row>
    <row r="941" spans="1:12">
      <c r="B941" s="422"/>
      <c r="C941" s="422"/>
      <c r="G941" s="2">
        <f t="shared" si="18"/>
        <v>234.8000000000001</v>
      </c>
      <c r="J941" s="422"/>
      <c r="L941" s="2"/>
    </row>
    <row r="942" spans="1:12">
      <c r="B942" s="422"/>
      <c r="C942" s="422"/>
      <c r="G942" s="2">
        <f t="shared" si="18"/>
        <v>234.8000000000001</v>
      </c>
    </row>
    <row r="943" spans="1:12">
      <c r="B943" s="422"/>
      <c r="C943" s="422"/>
      <c r="G943" s="2">
        <f t="shared" si="18"/>
        <v>234.8000000000001</v>
      </c>
    </row>
    <row r="944" spans="1:12">
      <c r="B944" s="422"/>
      <c r="C944" s="422"/>
      <c r="G944" s="2">
        <f>+G943+E944-F944</f>
        <v>234.8000000000001</v>
      </c>
    </row>
    <row r="945" spans="2:7">
      <c r="B945" s="422"/>
      <c r="C945" s="422"/>
      <c r="G945" s="2">
        <f>+G944+E945-F945</f>
        <v>234.8000000000001</v>
      </c>
    </row>
    <row r="946" spans="2:7">
      <c r="B946" s="422"/>
      <c r="C946" s="422"/>
      <c r="G946" s="2">
        <f>+G945+E946-F946</f>
        <v>234.8000000000001</v>
      </c>
    </row>
    <row r="947" spans="2:7">
      <c r="B947" s="422"/>
      <c r="C947" s="422"/>
      <c r="G947" s="2">
        <f>+G946+E947-F947</f>
        <v>234.8000000000001</v>
      </c>
    </row>
    <row r="948" spans="2:7">
      <c r="B948" s="422"/>
      <c r="C948" s="422"/>
      <c r="G948" s="2">
        <f>+G947+E948-F948</f>
        <v>234.8000000000001</v>
      </c>
    </row>
    <row r="949" spans="2:7">
      <c r="B949" s="422"/>
      <c r="C949" s="422"/>
      <c r="G949" s="2">
        <f>+G948+E949-F949</f>
        <v>234.8000000000001</v>
      </c>
    </row>
    <row r="950" spans="2:7">
      <c r="B950" s="422"/>
      <c r="C950" s="422"/>
      <c r="G950" s="2">
        <f>+G949+E950-F950</f>
        <v>234.8000000000001</v>
      </c>
    </row>
    <row r="951" spans="2:7">
      <c r="B951" s="422"/>
      <c r="C951" s="422"/>
      <c r="G951" s="2">
        <f>+G950+E951-F951</f>
        <v>234.8000000000001</v>
      </c>
    </row>
    <row r="952" spans="2:7">
      <c r="B952" s="422"/>
      <c r="C952" s="422"/>
      <c r="G952" s="2">
        <f>+G951+E952-F952</f>
        <v>234.8000000000001</v>
      </c>
    </row>
    <row r="953" spans="2:7">
      <c r="B953" s="422"/>
      <c r="C953" s="422"/>
      <c r="G953" s="2">
        <f>+G952+E953-F953</f>
        <v>234.8000000000001</v>
      </c>
    </row>
    <row r="954" spans="2:7">
      <c r="B954" s="422"/>
      <c r="C954" s="422"/>
      <c r="G954" s="2">
        <f>+G953+E954-F954</f>
        <v>234.8000000000001</v>
      </c>
    </row>
    <row r="955" spans="2:7">
      <c r="B955" s="422"/>
      <c r="C955" s="422"/>
      <c r="G955" s="2">
        <f>+G954+E955-F955</f>
        <v>234.8000000000001</v>
      </c>
    </row>
    <row r="956" spans="2:7">
      <c r="B956" s="422"/>
      <c r="C956" s="422"/>
      <c r="G956" s="2">
        <f>+G955+E956-F956</f>
        <v>234.8000000000001</v>
      </c>
    </row>
    <row r="957" spans="2:7">
      <c r="B957" s="422"/>
      <c r="C957" s="422"/>
      <c r="G957" s="2">
        <f>+G956+E957-F957</f>
        <v>234.8000000000001</v>
      </c>
    </row>
    <row r="958" spans="2:7">
      <c r="B958" s="422"/>
      <c r="C958" s="422"/>
      <c r="G958" s="2">
        <f>+G957+E958-F958</f>
        <v>234.8000000000001</v>
      </c>
    </row>
    <row r="959" spans="2:7">
      <c r="B959" s="422"/>
      <c r="C959" s="422"/>
      <c r="G959" s="2">
        <f>+G958+E959-F959</f>
        <v>234.8000000000001</v>
      </c>
    </row>
    <row r="960" spans="2:7">
      <c r="B960" s="422"/>
      <c r="C960" s="422"/>
      <c r="G960" s="2">
        <f>+G959+E960-F960</f>
        <v>234.8000000000001</v>
      </c>
    </row>
    <row r="961" spans="2:7">
      <c r="B961" s="422"/>
      <c r="C961" s="422"/>
      <c r="G961" s="2">
        <f>+G960+E961-F961</f>
        <v>234.8000000000001</v>
      </c>
    </row>
    <row r="962" spans="2:7">
      <c r="B962" s="422"/>
      <c r="C962" s="422"/>
      <c r="G962" s="2">
        <f>+G961+E962-F962</f>
        <v>234.8000000000001</v>
      </c>
    </row>
    <row r="963" spans="2:7">
      <c r="B963" s="422"/>
      <c r="C963" s="422"/>
      <c r="G963" s="2">
        <f>+G962+E963-F963</f>
        <v>234.8000000000001</v>
      </c>
    </row>
    <row r="964" spans="2:7">
      <c r="B964" s="422"/>
      <c r="C964" s="422"/>
      <c r="G964" s="2">
        <f>+G963+E964-F964</f>
        <v>234.8000000000001</v>
      </c>
    </row>
    <row r="965" spans="2:7">
      <c r="B965" s="422"/>
      <c r="C965" s="422"/>
      <c r="G965" s="2">
        <f>+G964+E965-F965</f>
        <v>234.8000000000001</v>
      </c>
    </row>
    <row r="966" spans="2:7">
      <c r="B966" s="422"/>
      <c r="C966" s="422"/>
      <c r="G966" s="2">
        <f>+G965+E966-F966</f>
        <v>234.8000000000001</v>
      </c>
    </row>
    <row r="967" spans="2:7">
      <c r="B967" s="422"/>
      <c r="C967" s="422"/>
      <c r="G967" s="2">
        <f>+G966+E967-F967</f>
        <v>234.8000000000001</v>
      </c>
    </row>
    <row r="968" spans="2:7">
      <c r="B968" s="422"/>
      <c r="C968" s="422"/>
      <c r="G968" s="2">
        <f>+G967+E968-F968</f>
        <v>234.8000000000001</v>
      </c>
    </row>
    <row r="969" spans="2:7">
      <c r="B969" s="422"/>
      <c r="C969" s="422"/>
      <c r="G969" s="2">
        <f>+G968+E969-F969</f>
        <v>234.8000000000001</v>
      </c>
    </row>
    <row r="970" spans="2:7">
      <c r="B970" s="422"/>
      <c r="C970" s="422"/>
      <c r="G970" s="2">
        <f>+G969+E970-F970</f>
        <v>234.8000000000001</v>
      </c>
    </row>
    <row r="971" spans="2:7">
      <c r="B971" s="422"/>
      <c r="C971" s="422"/>
      <c r="G971" s="2">
        <f>+G970+E971-F971</f>
        <v>234.8000000000001</v>
      </c>
    </row>
    <row r="972" spans="2:7">
      <c r="B972" s="422"/>
      <c r="C972" s="422"/>
      <c r="G972" s="2">
        <f>+G971+E972-F972</f>
        <v>234.8000000000001</v>
      </c>
    </row>
    <row r="973" spans="2:7">
      <c r="B973" s="422"/>
      <c r="C973" s="422"/>
      <c r="G973" s="2">
        <f>+G972+E973-F973</f>
        <v>234.8000000000001</v>
      </c>
    </row>
    <row r="974" spans="2:7">
      <c r="B974" s="422"/>
      <c r="C974" s="422"/>
      <c r="G974" s="2">
        <f>+G973+E974-F974</f>
        <v>234.8000000000001</v>
      </c>
    </row>
    <row r="975" spans="2:7">
      <c r="B975" s="422"/>
      <c r="C975" s="422"/>
      <c r="G975" s="2">
        <f>+G974+E975-F975</f>
        <v>234.8000000000001</v>
      </c>
    </row>
    <row r="976" spans="2:7">
      <c r="B976" s="422"/>
      <c r="C976" s="422"/>
      <c r="G976" s="2">
        <f>+G975+E976-F976</f>
        <v>234.8000000000001</v>
      </c>
    </row>
    <row r="977" spans="2:7">
      <c r="B977" s="422"/>
      <c r="C977" s="422"/>
      <c r="G977" s="2">
        <f>+G976+E977-F977</f>
        <v>234.8000000000001</v>
      </c>
    </row>
    <row r="978" spans="2:7">
      <c r="B978" s="422"/>
      <c r="C978" s="422"/>
      <c r="G978" s="2">
        <f>+G977+E978-F978</f>
        <v>234.8000000000001</v>
      </c>
    </row>
    <row r="979" spans="2:7">
      <c r="B979" s="422"/>
      <c r="C979" s="422"/>
      <c r="G979" s="2">
        <f>+G978+E979-F979</f>
        <v>234.8000000000001</v>
      </c>
    </row>
    <row r="980" spans="2:7">
      <c r="B980" s="422"/>
      <c r="C980" s="422"/>
      <c r="G980" s="2">
        <f>+G979+E980-F980</f>
        <v>234.8000000000001</v>
      </c>
    </row>
    <row r="981" spans="2:7">
      <c r="B981" s="422"/>
      <c r="C981" s="422"/>
      <c r="G981" s="2">
        <f>+G980+E981-F981</f>
        <v>234.8000000000001</v>
      </c>
    </row>
    <row r="982" spans="2:7">
      <c r="B982" s="422"/>
      <c r="C982" s="422"/>
      <c r="G982" s="2">
        <f>+G981+E982-F982</f>
        <v>234.8000000000001</v>
      </c>
    </row>
    <row r="983" spans="2:7">
      <c r="B983" s="422"/>
      <c r="C983" s="422"/>
      <c r="G983" s="2">
        <f>+G982+E983-F983</f>
        <v>234.8000000000001</v>
      </c>
    </row>
    <row r="984" spans="2:7">
      <c r="B984" s="422"/>
      <c r="C984" s="422"/>
      <c r="G984" s="2">
        <f>+G983+E984-F984</f>
        <v>234.8000000000001</v>
      </c>
    </row>
    <row r="985" spans="2:7">
      <c r="B985" s="422"/>
      <c r="C985" s="422"/>
      <c r="G985" s="2">
        <f>+G984+E985-F985</f>
        <v>234.8000000000001</v>
      </c>
    </row>
    <row r="986" spans="2:7">
      <c r="B986" s="422"/>
      <c r="C986" s="422"/>
      <c r="G986" s="2">
        <f>+G985+E986-F986</f>
        <v>234.8000000000001</v>
      </c>
    </row>
    <row r="987" spans="2:7">
      <c r="B987" s="422"/>
      <c r="C987" s="422"/>
      <c r="G987" s="2">
        <f>+G986+E987-F987</f>
        <v>234.8000000000001</v>
      </c>
    </row>
    <row r="988" spans="2:7">
      <c r="B988" s="422"/>
      <c r="C988" s="422"/>
      <c r="G988" s="2">
        <f>+G987+E988-F988</f>
        <v>234.8000000000001</v>
      </c>
    </row>
    <row r="989" spans="2:7">
      <c r="B989" s="422"/>
      <c r="C989" s="422"/>
      <c r="G989" s="2">
        <f>+G988+E989-F989</f>
        <v>234.8000000000001</v>
      </c>
    </row>
    <row r="990" spans="2:7">
      <c r="B990" s="422"/>
      <c r="C990" s="422"/>
      <c r="G990" s="2">
        <f>+G989+E990-F990</f>
        <v>234.8000000000001</v>
      </c>
    </row>
    <row r="991" spans="2:7">
      <c r="B991" s="422"/>
      <c r="C991" s="422"/>
      <c r="G991" s="2">
        <f>+G990+E991-F991</f>
        <v>234.8000000000001</v>
      </c>
    </row>
    <row r="992" spans="2:7">
      <c r="B992" s="422"/>
      <c r="C992" s="422"/>
      <c r="G992" s="2">
        <f>+G991+E992-F992</f>
        <v>234.8000000000001</v>
      </c>
    </row>
    <row r="993" spans="2:7">
      <c r="B993" s="422"/>
      <c r="C993" s="422"/>
      <c r="G993" s="2">
        <f>+G992+E993-F993</f>
        <v>234.8000000000001</v>
      </c>
    </row>
    <row r="994" spans="2:7">
      <c r="B994" s="422"/>
      <c r="C994" s="422"/>
      <c r="G994" s="2">
        <f>+G993+E994-F994</f>
        <v>234.8000000000001</v>
      </c>
    </row>
    <row r="995" spans="2:7">
      <c r="B995" s="422"/>
      <c r="C995" s="422"/>
      <c r="G995" s="2">
        <f>+G994+E995-F995</f>
        <v>234.8000000000001</v>
      </c>
    </row>
    <row r="996" spans="2:7">
      <c r="B996" s="422"/>
      <c r="C996" s="422"/>
      <c r="G996" s="2">
        <f>+G995+E996-F996</f>
        <v>234.8000000000001</v>
      </c>
    </row>
    <row r="997" spans="2:7">
      <c r="B997" s="422"/>
      <c r="C997" s="422"/>
      <c r="G997" s="2">
        <f>+G996+E997-F997</f>
        <v>234.8000000000001</v>
      </c>
    </row>
    <row r="998" spans="2:7">
      <c r="B998" s="422"/>
      <c r="C998" s="422"/>
      <c r="G998" s="2">
        <f>+G997+E998-F998</f>
        <v>234.8000000000001</v>
      </c>
    </row>
    <row r="999" spans="2:7">
      <c r="B999" s="422"/>
      <c r="C999" s="422"/>
      <c r="G999" s="2">
        <f>+G998+E999-F999</f>
        <v>234.8000000000001</v>
      </c>
    </row>
    <row r="1000" spans="2:7">
      <c r="B1000" s="422"/>
      <c r="C1000" s="422"/>
      <c r="G1000" s="2">
        <f>+G999+E1000-F1000</f>
        <v>234.8000000000001</v>
      </c>
    </row>
    <row r="1001" spans="2:7">
      <c r="B1001" s="422"/>
      <c r="C1001" s="422"/>
      <c r="G1001" s="2">
        <f>+G1000+E1001-F1001</f>
        <v>234.8000000000001</v>
      </c>
    </row>
    <row r="1002" spans="2:7">
      <c r="B1002" s="422"/>
      <c r="C1002" s="422"/>
      <c r="G1002" s="2">
        <f>+G1001+E1002-F1002</f>
        <v>234.8000000000001</v>
      </c>
    </row>
    <row r="1003" spans="2:7">
      <c r="B1003" s="422"/>
      <c r="C1003" s="422"/>
      <c r="G1003" s="2">
        <f>+G1002+E1003-F1003</f>
        <v>234.8000000000001</v>
      </c>
    </row>
    <row r="1004" spans="2:7">
      <c r="B1004" s="422"/>
      <c r="C1004" s="422"/>
      <c r="G1004" s="2">
        <f>+G1003+E1004-F1004</f>
        <v>234.8000000000001</v>
      </c>
    </row>
    <row r="1005" spans="2:7">
      <c r="B1005" s="422"/>
      <c r="C1005" s="422"/>
      <c r="G1005" s="2">
        <f>+G1004+E1005-F1005</f>
        <v>234.8000000000001</v>
      </c>
    </row>
    <row r="1006" spans="2:7">
      <c r="B1006" s="422"/>
      <c r="C1006" s="422"/>
      <c r="G1006" s="2">
        <f>+G1005+E1006-F1006</f>
        <v>234.8000000000001</v>
      </c>
    </row>
    <row r="1007" spans="2:7">
      <c r="B1007" s="422"/>
      <c r="C1007" s="422"/>
      <c r="G1007" s="2">
        <f>+G1006+E1007-F1007</f>
        <v>234.8000000000001</v>
      </c>
    </row>
    <row r="1008" spans="2:7">
      <c r="B1008" s="422"/>
      <c r="C1008" s="422"/>
      <c r="G1008" s="2">
        <f>+G1007+E1008-F1008</f>
        <v>234.8000000000001</v>
      </c>
    </row>
    <row r="1009" spans="2:7">
      <c r="B1009" s="422"/>
      <c r="C1009" s="422"/>
      <c r="G1009" s="2">
        <f>+G1008+E1009-F1009</f>
        <v>234.8000000000001</v>
      </c>
    </row>
    <row r="1010" spans="2:7">
      <c r="B1010" s="422"/>
      <c r="C1010" s="422"/>
      <c r="G1010" s="2">
        <f>+G1009+E1010-F1010</f>
        <v>234.8000000000001</v>
      </c>
    </row>
    <row r="1011" spans="2:7">
      <c r="B1011" s="422"/>
      <c r="C1011" s="422"/>
      <c r="G1011" s="2">
        <f>+G1010+E1011-F1011</f>
        <v>234.8000000000001</v>
      </c>
    </row>
    <row r="1012" spans="2:7">
      <c r="B1012" s="422"/>
      <c r="C1012" s="422"/>
      <c r="G1012" s="2">
        <f>+G1011+E1012-F1012</f>
        <v>234.8000000000001</v>
      </c>
    </row>
    <row r="1013" spans="2:7">
      <c r="B1013" s="422"/>
      <c r="C1013" s="422"/>
      <c r="G1013" s="2">
        <f>+G1012+E1013-F1013</f>
        <v>234.8000000000001</v>
      </c>
    </row>
    <row r="1014" spans="2:7">
      <c r="B1014" s="422"/>
      <c r="C1014" s="422"/>
      <c r="G1014" s="2">
        <f>+G1013+E1014-F1014</f>
        <v>234.8000000000001</v>
      </c>
    </row>
    <row r="1015" spans="2:7">
      <c r="B1015" s="422"/>
      <c r="C1015" s="422"/>
      <c r="G1015" s="2">
        <f>+G1014+E1015-F1015</f>
        <v>234.8000000000001</v>
      </c>
    </row>
    <row r="1016" spans="2:7">
      <c r="B1016" s="422"/>
      <c r="C1016" s="422"/>
      <c r="G1016" s="2">
        <f>+G1015+E1016-F1016</f>
        <v>234.8000000000001</v>
      </c>
    </row>
    <row r="1017" spans="2:7">
      <c r="B1017" s="422"/>
      <c r="C1017" s="422"/>
      <c r="G1017" s="2">
        <f>+G1016+E1017-F1017</f>
        <v>234.8000000000001</v>
      </c>
    </row>
    <row r="1018" spans="2:7">
      <c r="B1018" s="422"/>
      <c r="C1018" s="422"/>
      <c r="G1018" s="2">
        <f>+G1017+E1018-F1018</f>
        <v>234.8000000000001</v>
      </c>
    </row>
    <row r="1019" spans="2:7">
      <c r="B1019" s="422"/>
      <c r="C1019" s="422"/>
      <c r="G1019" s="2">
        <f>+G1018+E1019-F1019</f>
        <v>234.8000000000001</v>
      </c>
    </row>
    <row r="1020" spans="2:7">
      <c r="B1020" s="422"/>
      <c r="C1020" s="422"/>
      <c r="G1020" s="2">
        <f>+G1019+E1020-F1020</f>
        <v>234.8000000000001</v>
      </c>
    </row>
    <row r="1021" spans="2:7">
      <c r="B1021" s="422"/>
      <c r="C1021" s="422"/>
      <c r="G1021" s="2">
        <f>+G1020+E1021-F1021</f>
        <v>234.8000000000001</v>
      </c>
    </row>
    <row r="1022" spans="2:7">
      <c r="B1022" s="422"/>
      <c r="C1022" s="422"/>
      <c r="G1022" s="2">
        <f>+G1021+E1022-F1022</f>
        <v>234.8000000000001</v>
      </c>
    </row>
    <row r="1023" spans="2:7">
      <c r="B1023" s="422"/>
      <c r="C1023" s="422"/>
      <c r="G1023" s="2">
        <f>+G1022+E1023-F1023</f>
        <v>234.8000000000001</v>
      </c>
    </row>
    <row r="1024" spans="2:7">
      <c r="B1024" s="422"/>
      <c r="C1024" s="422"/>
      <c r="G1024" s="2">
        <f>+G1023+E1024-F1024</f>
        <v>234.8000000000001</v>
      </c>
    </row>
    <row r="1025" spans="2:7">
      <c r="B1025" s="422"/>
      <c r="C1025" s="422"/>
      <c r="G1025" s="2">
        <f>+G1024+E1025-F1025</f>
        <v>234.8000000000001</v>
      </c>
    </row>
    <row r="1026" spans="2:7">
      <c r="B1026" s="422"/>
      <c r="C1026" s="422"/>
      <c r="G1026" s="2">
        <f>+G1025+E1026-F1026</f>
        <v>234.8000000000001</v>
      </c>
    </row>
    <row r="1027" spans="2:7">
      <c r="B1027" s="422"/>
      <c r="C1027" s="422"/>
      <c r="G1027" s="2">
        <f>+G1026+E1027-F1027</f>
        <v>234.8000000000001</v>
      </c>
    </row>
    <row r="1028" spans="2:7">
      <c r="B1028" s="422"/>
      <c r="C1028" s="422"/>
      <c r="G1028" s="2">
        <f>+G1027+E1028-F1028</f>
        <v>234.8000000000001</v>
      </c>
    </row>
    <row r="1029" spans="2:7">
      <c r="B1029" s="422"/>
      <c r="C1029" s="422"/>
      <c r="G1029" s="2">
        <f>+G1028+E1029-F1029</f>
        <v>234.8000000000001</v>
      </c>
    </row>
    <row r="1030" spans="2:7">
      <c r="B1030" s="422"/>
      <c r="C1030" s="422"/>
      <c r="G1030" s="2">
        <f>+G1029+E1030-F1030</f>
        <v>234.8000000000001</v>
      </c>
    </row>
    <row r="1031" spans="2:7">
      <c r="B1031" s="422"/>
      <c r="C1031" s="422"/>
      <c r="G1031" s="2">
        <f>+G1030+E1031-F1031</f>
        <v>234.8000000000001</v>
      </c>
    </row>
    <row r="1032" spans="2:7">
      <c r="B1032" s="422"/>
      <c r="C1032" s="422"/>
      <c r="G1032" s="2">
        <f>+G1031+E1032-F1032</f>
        <v>234.8000000000001</v>
      </c>
    </row>
    <row r="1033" spans="2:7">
      <c r="B1033" s="422"/>
      <c r="C1033" s="422"/>
      <c r="G1033" s="2">
        <f>+G1032+E1033-F1033</f>
        <v>234.8000000000001</v>
      </c>
    </row>
    <row r="1034" spans="2:7">
      <c r="B1034" s="422"/>
      <c r="C1034" s="422"/>
      <c r="G1034" s="2">
        <f>+G1033+E1034-F1034</f>
        <v>234.8000000000001</v>
      </c>
    </row>
    <row r="1035" spans="2:7">
      <c r="B1035" s="422"/>
      <c r="C1035" s="422"/>
      <c r="G1035" s="2">
        <f>+G1034+E1035-F1035</f>
        <v>234.8000000000001</v>
      </c>
    </row>
    <row r="1036" spans="2:7">
      <c r="B1036" s="422"/>
      <c r="C1036" s="422"/>
      <c r="G1036" s="2">
        <f>+G1035+E1036-F1036</f>
        <v>234.8000000000001</v>
      </c>
    </row>
    <row r="1037" spans="2:7">
      <c r="B1037" s="422"/>
      <c r="C1037" s="422"/>
      <c r="G1037" s="2">
        <f>+G1036+E1037-F1037</f>
        <v>234.8000000000001</v>
      </c>
    </row>
    <row r="1038" spans="2:7">
      <c r="B1038" s="422"/>
      <c r="C1038" s="422"/>
      <c r="G1038" s="2">
        <f>+G1037+E1038-F1038</f>
        <v>234.8000000000001</v>
      </c>
    </row>
    <row r="1039" spans="2:7">
      <c r="B1039" s="422"/>
      <c r="C1039" s="422"/>
      <c r="G1039" s="2">
        <f>+G1038+E1039-F1039</f>
        <v>234.8000000000001</v>
      </c>
    </row>
    <row r="1040" spans="2:7">
      <c r="B1040" s="422"/>
      <c r="C1040" s="422"/>
      <c r="G1040" s="2">
        <f>+G1039+E1040-F1040</f>
        <v>234.8000000000001</v>
      </c>
    </row>
    <row r="1041" spans="2:7">
      <c r="B1041" s="422"/>
      <c r="C1041" s="422"/>
      <c r="G1041" s="2">
        <f>+G1040+E1041-F1041</f>
        <v>234.8000000000001</v>
      </c>
    </row>
    <row r="1042" spans="2:7">
      <c r="B1042" s="422"/>
      <c r="C1042" s="422"/>
      <c r="G1042" s="2">
        <f>+G1041+E1042-F1042</f>
        <v>234.8000000000001</v>
      </c>
    </row>
    <row r="1043" spans="2:7">
      <c r="B1043" s="422"/>
      <c r="C1043" s="422"/>
      <c r="G1043" s="2">
        <f>+G1042+E1043-F1043</f>
        <v>234.8000000000001</v>
      </c>
    </row>
    <row r="1044" spans="2:7">
      <c r="B1044" s="422"/>
      <c r="C1044" s="422"/>
      <c r="G1044" s="2">
        <f>+G1043+E1044-F1044</f>
        <v>234.8000000000001</v>
      </c>
    </row>
    <row r="1045" spans="2:7">
      <c r="B1045" s="422"/>
      <c r="C1045" s="422"/>
      <c r="G1045" s="2">
        <f>+G1044+E1045-F1045</f>
        <v>234.8000000000001</v>
      </c>
    </row>
    <row r="1046" spans="2:7">
      <c r="B1046" s="422"/>
      <c r="C1046" s="422"/>
      <c r="G1046" s="2">
        <f>+G1045+E1046-F1046</f>
        <v>234.8000000000001</v>
      </c>
    </row>
    <row r="1047" spans="2:7">
      <c r="B1047" s="422"/>
      <c r="C1047" s="422"/>
      <c r="G1047" s="2">
        <f>+G1046+E1047-F1047</f>
        <v>234.8000000000001</v>
      </c>
    </row>
    <row r="1048" spans="2:7">
      <c r="B1048" s="422"/>
      <c r="C1048" s="422"/>
      <c r="G1048" s="2">
        <f>+G1047+E1048-F1048</f>
        <v>234.8000000000001</v>
      </c>
    </row>
    <row r="1049" spans="2:7">
      <c r="B1049" s="422"/>
      <c r="C1049" s="422"/>
      <c r="G1049" s="2">
        <f>+G1048+E1049-F1049</f>
        <v>234.8000000000001</v>
      </c>
    </row>
    <row r="1050" spans="2:7">
      <c r="B1050" s="422"/>
      <c r="C1050" s="422"/>
      <c r="G1050" s="2">
        <f>+G1049+E1050-F1050</f>
        <v>234.8000000000001</v>
      </c>
    </row>
    <row r="1051" spans="2:7">
      <c r="B1051" s="422"/>
      <c r="C1051" s="422"/>
      <c r="G1051" s="2">
        <f>+G1050+E1051-F1051</f>
        <v>234.8000000000001</v>
      </c>
    </row>
    <row r="1052" spans="2:7">
      <c r="B1052" s="422"/>
      <c r="C1052" s="422"/>
      <c r="G1052" s="2">
        <f>+G1051+E1052-F1052</f>
        <v>234.8000000000001</v>
      </c>
    </row>
    <row r="1053" spans="2:7">
      <c r="B1053" s="422"/>
      <c r="C1053" s="422"/>
      <c r="G1053" s="2">
        <f>+G1052+E1053-F1053</f>
        <v>234.8000000000001</v>
      </c>
    </row>
    <row r="1054" spans="2:7">
      <c r="B1054" s="422"/>
      <c r="C1054" s="422"/>
      <c r="G1054" s="2">
        <f>+G1053+E1054-F1054</f>
        <v>234.8000000000001</v>
      </c>
    </row>
    <row r="1055" spans="2:7">
      <c r="B1055" s="422"/>
      <c r="C1055" s="422"/>
      <c r="G1055" s="2">
        <f>+G1054+E1055-F1055</f>
        <v>234.8000000000001</v>
      </c>
    </row>
    <row r="1056" spans="2:7">
      <c r="B1056" s="422"/>
      <c r="C1056" s="422"/>
      <c r="G1056" s="2">
        <f>+G1055+E1056-F1056</f>
        <v>234.8000000000001</v>
      </c>
    </row>
    <row r="1057" spans="2:7">
      <c r="B1057" s="422"/>
      <c r="C1057" s="422"/>
      <c r="G1057" s="2">
        <f>+G1056+E1057-F1057</f>
        <v>234.8000000000001</v>
      </c>
    </row>
    <row r="1058" spans="2:7">
      <c r="B1058" s="422"/>
      <c r="C1058" s="422"/>
      <c r="G1058" s="2">
        <f>+G1057+E1058-F1058</f>
        <v>234.8000000000001</v>
      </c>
    </row>
    <row r="1059" spans="2:7">
      <c r="B1059" s="422"/>
      <c r="C1059" s="422"/>
      <c r="G1059" s="2">
        <f>+G1058+E1059-F1059</f>
        <v>234.8000000000001</v>
      </c>
    </row>
    <row r="1060" spans="2:7">
      <c r="B1060" s="422"/>
      <c r="C1060" s="422"/>
      <c r="G1060" s="2">
        <f>+G1059+E1060-F1060</f>
        <v>234.8000000000001</v>
      </c>
    </row>
    <row r="1061" spans="2:7">
      <c r="B1061" s="422"/>
      <c r="C1061" s="422"/>
      <c r="G1061" s="2">
        <f>+G1060+E1061-F1061</f>
        <v>234.8000000000001</v>
      </c>
    </row>
    <row r="1062" spans="2:7">
      <c r="B1062" s="422"/>
      <c r="C1062" s="422"/>
      <c r="G1062" s="2">
        <f>+G1061+E1062-F1062</f>
        <v>234.8000000000001</v>
      </c>
    </row>
    <row r="1063" spans="2:7">
      <c r="B1063" s="422"/>
      <c r="C1063" s="422"/>
      <c r="G1063" s="2">
        <f>+G1062+E1063-F1063</f>
        <v>234.8000000000001</v>
      </c>
    </row>
    <row r="1064" spans="2:7">
      <c r="B1064" s="422"/>
      <c r="C1064" s="422"/>
      <c r="G1064" s="2">
        <f>+G1063+E1064-F1064</f>
        <v>234.8000000000001</v>
      </c>
    </row>
    <row r="1065" spans="2:7">
      <c r="B1065" s="422"/>
      <c r="C1065" s="422"/>
      <c r="G1065" s="2">
        <f>+G1064+E1065-F1065</f>
        <v>234.8000000000001</v>
      </c>
    </row>
    <row r="1066" spans="2:7">
      <c r="B1066" s="422"/>
      <c r="C1066" s="422"/>
      <c r="G1066" s="2">
        <f>+G1065+E1066-F1066</f>
        <v>234.8000000000001</v>
      </c>
    </row>
    <row r="1067" spans="2:7">
      <c r="B1067" s="422"/>
      <c r="C1067" s="422"/>
      <c r="G1067" s="2">
        <f>+G1066+E1067-F1067</f>
        <v>234.8000000000001</v>
      </c>
    </row>
    <row r="1068" spans="2:7">
      <c r="B1068" s="422"/>
      <c r="C1068" s="422"/>
      <c r="G1068" s="2">
        <f>+G1067+E1068-F1068</f>
        <v>234.8000000000001</v>
      </c>
    </row>
    <row r="1069" spans="2:7">
      <c r="B1069" s="422"/>
      <c r="C1069" s="422"/>
      <c r="G1069" s="2">
        <f>+G1068+E1069-F1069</f>
        <v>234.8000000000001</v>
      </c>
    </row>
    <row r="1070" spans="2:7">
      <c r="B1070" s="422"/>
      <c r="C1070" s="422"/>
      <c r="G1070" s="2">
        <f>+G1069+E1070-F1070</f>
        <v>234.8000000000001</v>
      </c>
    </row>
    <row r="1071" spans="2:7">
      <c r="B1071" s="422"/>
      <c r="C1071" s="422"/>
      <c r="G1071" s="2">
        <f>+G1070+E1071-F1071</f>
        <v>234.8000000000001</v>
      </c>
    </row>
    <row r="1072" spans="2:7">
      <c r="B1072" s="422"/>
      <c r="C1072" s="422"/>
      <c r="G1072" s="2">
        <f>+G1071+E1072-F1072</f>
        <v>234.8000000000001</v>
      </c>
    </row>
    <row r="1073" spans="2:7">
      <c r="B1073" s="422"/>
      <c r="C1073" s="422"/>
      <c r="G1073" s="2">
        <f>+G1072+E1073-F1073</f>
        <v>234.8000000000001</v>
      </c>
    </row>
    <row r="1074" spans="2:7">
      <c r="B1074" s="422"/>
      <c r="C1074" s="422"/>
      <c r="G1074" s="2">
        <f>+G1073+E1074-F1074</f>
        <v>234.8000000000001</v>
      </c>
    </row>
    <row r="1075" spans="2:7">
      <c r="B1075" s="422"/>
      <c r="C1075" s="422"/>
      <c r="G1075" s="2">
        <f>+G1074+E1075-F1075</f>
        <v>234.8000000000001</v>
      </c>
    </row>
    <row r="1076" spans="2:7">
      <c r="B1076" s="422"/>
      <c r="C1076" s="422"/>
      <c r="G1076" s="2">
        <f>+G1075+E1076-F1076</f>
        <v>234.8000000000001</v>
      </c>
    </row>
    <row r="1077" spans="2:7">
      <c r="B1077" s="422"/>
      <c r="C1077" s="422"/>
      <c r="G1077" s="2">
        <f>+G1076+E1077-F1077</f>
        <v>234.8000000000001</v>
      </c>
    </row>
    <row r="1078" spans="2:7">
      <c r="B1078" s="422"/>
      <c r="C1078" s="422"/>
      <c r="G1078" s="2">
        <f>+G1077+E1078-F1078</f>
        <v>234.8000000000001</v>
      </c>
    </row>
    <row r="1079" spans="2:7">
      <c r="B1079" s="422"/>
      <c r="C1079" s="422"/>
      <c r="G1079" s="2">
        <f>+G1078+E1079-F1079</f>
        <v>234.8000000000001</v>
      </c>
    </row>
    <row r="1080" spans="2:7">
      <c r="B1080" s="422"/>
      <c r="C1080" s="422"/>
      <c r="G1080" s="2">
        <f>+G1079+E1080-F1080</f>
        <v>234.8000000000001</v>
      </c>
    </row>
    <row r="1081" spans="2:7">
      <c r="B1081" s="422"/>
      <c r="C1081" s="422"/>
      <c r="G1081" s="2">
        <f>+G1080+E1081-F1081</f>
        <v>234.8000000000001</v>
      </c>
    </row>
    <row r="1082" spans="2:7">
      <c r="B1082" s="422"/>
      <c r="C1082" s="422"/>
      <c r="G1082" s="2">
        <f>+G1081+E1082-F1082</f>
        <v>234.8000000000001</v>
      </c>
    </row>
    <row r="1083" spans="2:7">
      <c r="B1083" s="422"/>
      <c r="C1083" s="422"/>
      <c r="G1083" s="2">
        <f>+G1082+E1083-F1083</f>
        <v>234.8000000000001</v>
      </c>
    </row>
    <row r="1084" spans="2:7">
      <c r="B1084" s="422"/>
      <c r="C1084" s="422"/>
      <c r="G1084" s="2">
        <f>+G1083+E1084-F1084</f>
        <v>234.8000000000001</v>
      </c>
    </row>
    <row r="1085" spans="2:7">
      <c r="B1085" s="422"/>
      <c r="C1085" s="422"/>
      <c r="G1085" s="2">
        <f>+G1084+E1085-F1085</f>
        <v>234.8000000000001</v>
      </c>
    </row>
    <row r="1086" spans="2:7">
      <c r="B1086" s="422"/>
      <c r="C1086" s="422"/>
      <c r="G1086" s="2">
        <f>+G1085+E1086-F1086</f>
        <v>234.8000000000001</v>
      </c>
    </row>
    <row r="1087" spans="2:7">
      <c r="B1087" s="422"/>
      <c r="C1087" s="422"/>
      <c r="G1087" s="2">
        <f>+G1086+E1087-F1087</f>
        <v>234.8000000000001</v>
      </c>
    </row>
    <row r="1088" spans="2:7">
      <c r="B1088" s="422"/>
      <c r="C1088" s="422"/>
      <c r="G1088" s="2">
        <f>+G1087+E1088-F1088</f>
        <v>234.8000000000001</v>
      </c>
    </row>
    <row r="1089" spans="2:7">
      <c r="B1089" s="422"/>
      <c r="C1089" s="422"/>
      <c r="G1089" s="2">
        <f>+G1088+E1089-F1089</f>
        <v>234.8000000000001</v>
      </c>
    </row>
    <row r="1090" spans="2:7">
      <c r="B1090" s="422"/>
      <c r="C1090" s="422"/>
      <c r="G1090" s="2">
        <f>+G1089+E1090-F1090</f>
        <v>234.8000000000001</v>
      </c>
    </row>
    <row r="1091" spans="2:7">
      <c r="B1091" s="422"/>
      <c r="C1091" s="422"/>
      <c r="G1091" s="2">
        <f>+G1090+E1091-F1091</f>
        <v>234.8000000000001</v>
      </c>
    </row>
    <row r="1092" spans="2:7">
      <c r="B1092" s="422"/>
      <c r="C1092" s="422"/>
      <c r="G1092" s="2">
        <f>+G1091+E1092-F1092</f>
        <v>234.8000000000001</v>
      </c>
    </row>
    <row r="1093" spans="2:7">
      <c r="B1093" s="422"/>
      <c r="C1093" s="422"/>
      <c r="G1093" s="2">
        <f>+G1092+E1093-F1093</f>
        <v>234.8000000000001</v>
      </c>
    </row>
    <row r="1094" spans="2:7">
      <c r="B1094" s="422"/>
      <c r="C1094" s="422"/>
      <c r="G1094" s="2">
        <f>+G1093+E1094-F1094</f>
        <v>234.8000000000001</v>
      </c>
    </row>
    <row r="1095" spans="2:7">
      <c r="B1095" s="422"/>
      <c r="C1095" s="422"/>
      <c r="G1095" s="2">
        <f>+G1094+E1095-F1095</f>
        <v>234.8000000000001</v>
      </c>
    </row>
    <row r="1096" spans="2:7">
      <c r="B1096" s="422"/>
      <c r="C1096" s="422"/>
      <c r="G1096" s="2">
        <f>+G1095+E1096-F1096</f>
        <v>234.8000000000001</v>
      </c>
    </row>
    <row r="1097" spans="2:7">
      <c r="B1097" s="422"/>
      <c r="C1097" s="422"/>
      <c r="G1097" s="2">
        <f>+G1096+E1097-F1097</f>
        <v>234.8000000000001</v>
      </c>
    </row>
    <row r="1098" spans="2:7">
      <c r="B1098" s="422"/>
      <c r="C1098" s="422"/>
      <c r="G1098" s="2">
        <f>+G1097+E1098-F1098</f>
        <v>234.8000000000001</v>
      </c>
    </row>
    <row r="1099" spans="2:7">
      <c r="B1099" s="422"/>
      <c r="C1099" s="422"/>
      <c r="G1099" s="2">
        <f>+G1098+E1099-F1099</f>
        <v>234.8000000000001</v>
      </c>
    </row>
    <row r="1100" spans="2:7">
      <c r="B1100" s="422"/>
      <c r="C1100" s="422"/>
      <c r="G1100" s="2">
        <f>+G1099+E1100-F1100</f>
        <v>234.8000000000001</v>
      </c>
    </row>
    <row r="1101" spans="2:7">
      <c r="B1101" s="422"/>
      <c r="C1101" s="422"/>
      <c r="G1101" s="2">
        <f>+G1100+E1101-F1101</f>
        <v>234.8000000000001</v>
      </c>
    </row>
    <row r="1102" spans="2:7">
      <c r="B1102" s="422"/>
      <c r="C1102" s="422"/>
      <c r="G1102" s="2">
        <f>+G1101+E1102-F1102</f>
        <v>234.8000000000001</v>
      </c>
    </row>
    <row r="1103" spans="2:7">
      <c r="B1103" s="422"/>
      <c r="C1103" s="422"/>
      <c r="G1103" s="2">
        <f>+G1102+E1103-F1103</f>
        <v>234.8000000000001</v>
      </c>
    </row>
    <row r="1104" spans="2:7">
      <c r="B1104" s="422"/>
      <c r="C1104" s="422"/>
      <c r="G1104" s="2">
        <f>+G1103+E1104-F1104</f>
        <v>234.8000000000001</v>
      </c>
    </row>
    <row r="1105" spans="2:7">
      <c r="B1105" s="422"/>
      <c r="C1105" s="422"/>
      <c r="G1105" s="2">
        <f>+G1104+E1105-F1105</f>
        <v>234.8000000000001</v>
      </c>
    </row>
    <row r="1106" spans="2:7">
      <c r="B1106" s="422"/>
      <c r="C1106" s="422"/>
      <c r="G1106" s="2">
        <f>+G1105+E1106-F1106</f>
        <v>234.8000000000001</v>
      </c>
    </row>
    <row r="1107" spans="2:7">
      <c r="B1107" s="422"/>
      <c r="C1107" s="422"/>
      <c r="G1107" s="2">
        <f>+G1106+E1107-F1107</f>
        <v>234.8000000000001</v>
      </c>
    </row>
    <row r="1108" spans="2:7">
      <c r="B1108" s="422"/>
      <c r="C1108" s="422"/>
      <c r="G1108" s="2">
        <f>+G1107+E1108-F1108</f>
        <v>234.8000000000001</v>
      </c>
    </row>
    <row r="1109" spans="2:7">
      <c r="B1109" s="422"/>
      <c r="C1109" s="422"/>
      <c r="G1109" s="2">
        <f>+G1108+E1109-F1109</f>
        <v>234.8000000000001</v>
      </c>
    </row>
    <row r="1110" spans="2:7">
      <c r="B1110" s="422"/>
      <c r="C1110" s="422"/>
      <c r="G1110" s="2">
        <f>+G1109+E1110-F1110</f>
        <v>234.8000000000001</v>
      </c>
    </row>
    <row r="1111" spans="2:7">
      <c r="B1111" s="422"/>
      <c r="C1111" s="422"/>
      <c r="G1111" s="2">
        <f>+G1110+E1111-F1111</f>
        <v>234.8000000000001</v>
      </c>
    </row>
    <row r="1112" spans="2:7">
      <c r="B1112" s="422"/>
      <c r="C1112" s="422"/>
      <c r="G1112" s="2">
        <f>+G1111+E1112-F1112</f>
        <v>234.8000000000001</v>
      </c>
    </row>
    <row r="1113" spans="2:7">
      <c r="B1113" s="422"/>
      <c r="C1113" s="422"/>
      <c r="G1113" s="2">
        <f>+G1112+E1113-F1113</f>
        <v>234.8000000000001</v>
      </c>
    </row>
    <row r="1114" spans="2:7">
      <c r="B1114" s="422"/>
      <c r="C1114" s="422"/>
      <c r="G1114" s="2">
        <f>+G1113+E1114-F1114</f>
        <v>234.8000000000001</v>
      </c>
    </row>
    <row r="1115" spans="2:7">
      <c r="B1115" s="422"/>
      <c r="C1115" s="422"/>
      <c r="G1115" s="2">
        <f>+G1114+E1115-F1115</f>
        <v>234.8000000000001</v>
      </c>
    </row>
    <row r="1116" spans="2:7">
      <c r="B1116" s="422"/>
      <c r="C1116" s="422"/>
      <c r="G1116" s="2">
        <f>+G1115+E1116-F1116</f>
        <v>234.8000000000001</v>
      </c>
    </row>
    <row r="1117" spans="2:7">
      <c r="B1117" s="422"/>
      <c r="C1117" s="422"/>
      <c r="G1117" s="2">
        <f>+G1116+E1117-F1117</f>
        <v>234.8000000000001</v>
      </c>
    </row>
    <row r="1118" spans="2:7">
      <c r="B1118" s="422"/>
      <c r="C1118" s="422"/>
      <c r="G1118" s="2">
        <f>+G1117+E1118-F1118</f>
        <v>234.8000000000001</v>
      </c>
    </row>
    <row r="1119" spans="2:7">
      <c r="B1119" s="422"/>
      <c r="C1119" s="422"/>
      <c r="G1119" s="2">
        <f>+G1118+E1119-F1119</f>
        <v>234.8000000000001</v>
      </c>
    </row>
    <row r="1120" spans="2:7">
      <c r="B1120" s="422"/>
      <c r="C1120" s="422"/>
      <c r="G1120" s="2">
        <f>+G1119+E1120-F1120</f>
        <v>234.8000000000001</v>
      </c>
    </row>
    <row r="1121" spans="2:7">
      <c r="B1121" s="422"/>
      <c r="C1121" s="422"/>
      <c r="G1121" s="2">
        <f>+G1120+E1121-F1121</f>
        <v>234.8000000000001</v>
      </c>
    </row>
    <row r="1122" spans="2:7">
      <c r="B1122" s="422"/>
      <c r="C1122" s="422"/>
      <c r="G1122" s="2">
        <f>+G1121+E1122-F1122</f>
        <v>234.8000000000001</v>
      </c>
    </row>
    <row r="1123" spans="2:7">
      <c r="B1123" s="422"/>
      <c r="C1123" s="422"/>
      <c r="G1123" s="2">
        <f>+G1122+E1123-F1123</f>
        <v>234.8000000000001</v>
      </c>
    </row>
    <row r="1124" spans="2:7">
      <c r="B1124" s="422"/>
      <c r="C1124" s="422"/>
      <c r="G1124" s="2">
        <f>+G1123+E1124-F1124</f>
        <v>234.8000000000001</v>
      </c>
    </row>
    <row r="1125" spans="2:7">
      <c r="B1125" s="422"/>
      <c r="C1125" s="422"/>
      <c r="G1125" s="2">
        <f>+G1124+E1125-F1125</f>
        <v>234.8000000000001</v>
      </c>
    </row>
    <row r="1126" spans="2:7">
      <c r="B1126" s="422"/>
      <c r="C1126" s="422"/>
      <c r="G1126" s="2">
        <f>+G1125+E1126-F1126</f>
        <v>234.8000000000001</v>
      </c>
    </row>
    <row r="1127" spans="2:7">
      <c r="B1127" s="422"/>
      <c r="C1127" s="422"/>
      <c r="G1127" s="2">
        <f>+G1126+E1127-F1127</f>
        <v>234.8000000000001</v>
      </c>
    </row>
    <row r="1128" spans="2:7">
      <c r="B1128" s="422"/>
      <c r="C1128" s="422"/>
      <c r="G1128" s="2">
        <f>+G1127+E1128-F1128</f>
        <v>234.8000000000001</v>
      </c>
    </row>
    <row r="1129" spans="2:7">
      <c r="B1129" s="422"/>
      <c r="C1129" s="422"/>
      <c r="G1129" s="2">
        <f>+G1128+E1129-F1129</f>
        <v>234.8000000000001</v>
      </c>
    </row>
    <row r="1130" spans="2:7">
      <c r="B1130" s="422"/>
      <c r="C1130" s="422"/>
      <c r="G1130" s="2">
        <f>+G1129+E1130-F1130</f>
        <v>234.8000000000001</v>
      </c>
    </row>
    <row r="1131" spans="2:7">
      <c r="B1131" s="422"/>
      <c r="C1131" s="422"/>
      <c r="G1131" s="2">
        <f>+G1130+E1131-F1131</f>
        <v>234.8000000000001</v>
      </c>
    </row>
    <row r="1132" spans="2:7">
      <c r="B1132" s="422"/>
      <c r="C1132" s="422"/>
      <c r="G1132" s="2">
        <f>+G1131+E1132-F1132</f>
        <v>234.8000000000001</v>
      </c>
    </row>
    <row r="1133" spans="2:7">
      <c r="B1133" s="422"/>
      <c r="C1133" s="422"/>
      <c r="G1133" s="2">
        <f>+G1132+E1133-F1133</f>
        <v>234.8000000000001</v>
      </c>
    </row>
    <row r="1134" spans="2:7">
      <c r="B1134" s="422"/>
      <c r="C1134" s="422"/>
      <c r="G1134" s="2">
        <f>+G1133+E1134-F1134</f>
        <v>234.8000000000001</v>
      </c>
    </row>
    <row r="1135" spans="2:7">
      <c r="B1135" s="422"/>
      <c r="C1135" s="422"/>
      <c r="G1135" s="2">
        <f>+G1134+E1135-F1135</f>
        <v>234.8000000000001</v>
      </c>
    </row>
    <row r="1136" spans="2:7">
      <c r="B1136" s="422"/>
      <c r="C1136" s="422"/>
      <c r="G1136" s="2">
        <f>+G1135+E1136-F1136</f>
        <v>234.8000000000001</v>
      </c>
    </row>
    <row r="1137" spans="2:7">
      <c r="B1137" s="422"/>
      <c r="C1137" s="422"/>
      <c r="G1137" s="2">
        <f>+G1136+E1137-F1137</f>
        <v>234.8000000000001</v>
      </c>
    </row>
    <row r="1138" spans="2:7">
      <c r="B1138" s="422"/>
      <c r="C1138" s="422"/>
      <c r="G1138" s="2">
        <f>+G1137+E1138-F1138</f>
        <v>234.8000000000001</v>
      </c>
    </row>
    <row r="1139" spans="2:7">
      <c r="B1139" s="422"/>
      <c r="C1139" s="422"/>
      <c r="G1139" s="2">
        <f>+G1138+E1139-F1139</f>
        <v>234.8000000000001</v>
      </c>
    </row>
    <row r="1140" spans="2:7">
      <c r="B1140" s="422"/>
      <c r="C1140" s="422"/>
      <c r="G1140" s="2">
        <f>+G1139+E1140-F1140</f>
        <v>234.8000000000001</v>
      </c>
    </row>
    <row r="1141" spans="2:7">
      <c r="B1141" s="422"/>
      <c r="C1141" s="422"/>
      <c r="G1141" s="2">
        <f>+G1140+E1141-F1141</f>
        <v>234.8000000000001</v>
      </c>
    </row>
    <row r="1142" spans="2:7">
      <c r="B1142" s="422"/>
      <c r="C1142" s="422"/>
      <c r="G1142" s="2">
        <f>+G1141+E1142-F1142</f>
        <v>234.8000000000001</v>
      </c>
    </row>
    <row r="1143" spans="2:7">
      <c r="B1143" s="422"/>
      <c r="C1143" s="422"/>
      <c r="G1143" s="2">
        <f>+G1142+E1143-F1143</f>
        <v>234.8000000000001</v>
      </c>
    </row>
    <row r="1144" spans="2:7">
      <c r="B1144" s="422"/>
      <c r="C1144" s="422"/>
      <c r="G1144" s="2">
        <f>+G1143+E1144-F1144</f>
        <v>234.8000000000001</v>
      </c>
    </row>
    <row r="1145" spans="2:7">
      <c r="B1145" s="422"/>
      <c r="C1145" s="422"/>
      <c r="G1145" s="2">
        <f>+G1144+E1145-F1145</f>
        <v>234.8000000000001</v>
      </c>
    </row>
    <row r="1146" spans="2:7">
      <c r="B1146" s="422"/>
      <c r="C1146" s="422"/>
      <c r="G1146" s="2">
        <f>+G1145+E1146-F1146</f>
        <v>234.8000000000001</v>
      </c>
    </row>
    <row r="1147" spans="2:7">
      <c r="B1147" s="422"/>
      <c r="C1147" s="422"/>
      <c r="G1147" s="2">
        <f>+G1146+E1147-F1147</f>
        <v>234.8000000000001</v>
      </c>
    </row>
    <row r="1148" spans="2:7">
      <c r="B1148" s="422"/>
      <c r="C1148" s="422"/>
      <c r="G1148" s="2">
        <f>+G1147+E1148-F1148</f>
        <v>234.8000000000001</v>
      </c>
    </row>
    <row r="1149" spans="2:7">
      <c r="B1149" s="422"/>
      <c r="C1149" s="422"/>
      <c r="G1149" s="2">
        <f>+G1148+E1149-F1149</f>
        <v>234.8000000000001</v>
      </c>
    </row>
    <row r="1150" spans="2:7">
      <c r="B1150" s="422"/>
      <c r="C1150" s="422"/>
      <c r="G1150" s="2">
        <f>+G1149+E1150-F1150</f>
        <v>234.8000000000001</v>
      </c>
    </row>
    <row r="1151" spans="2:7">
      <c r="B1151" s="422"/>
      <c r="C1151" s="422"/>
      <c r="G1151" s="2">
        <f>+G1150+E1151-F1151</f>
        <v>234.8000000000001</v>
      </c>
    </row>
    <row r="1152" spans="2:7">
      <c r="B1152" s="422"/>
      <c r="C1152" s="422"/>
      <c r="G1152" s="2">
        <f>+G1151+E1152-F1152</f>
        <v>234.8000000000001</v>
      </c>
    </row>
    <row r="1153" spans="2:7">
      <c r="B1153" s="422"/>
      <c r="C1153" s="422"/>
      <c r="G1153" s="2">
        <f>+G1152+E1153-F1153</f>
        <v>234.8000000000001</v>
      </c>
    </row>
    <row r="1154" spans="2:7">
      <c r="B1154" s="422"/>
      <c r="C1154" s="422"/>
      <c r="G1154" s="2">
        <f>+G1153+E1154-F1154</f>
        <v>234.8000000000001</v>
      </c>
    </row>
    <row r="1155" spans="2:7">
      <c r="B1155" s="422"/>
      <c r="C1155" s="422"/>
      <c r="G1155" s="2">
        <f>+G1154+E1155-F1155</f>
        <v>234.8000000000001</v>
      </c>
    </row>
    <row r="1156" spans="2:7">
      <c r="B1156" s="422"/>
      <c r="C1156" s="422"/>
      <c r="G1156" s="2">
        <f>+G1155+E1156-F1156</f>
        <v>234.8000000000001</v>
      </c>
    </row>
    <row r="1157" spans="2:7">
      <c r="B1157" s="422"/>
      <c r="C1157" s="422"/>
      <c r="G1157" s="2">
        <f>+G1156+E1157-F1157</f>
        <v>234.8000000000001</v>
      </c>
    </row>
    <row r="1158" spans="2:7">
      <c r="B1158" s="422"/>
      <c r="C1158" s="422"/>
      <c r="G1158" s="2">
        <f>+G1157+E1158-F1158</f>
        <v>234.8000000000001</v>
      </c>
    </row>
    <row r="1159" spans="2:7">
      <c r="B1159" s="422"/>
      <c r="C1159" s="422"/>
      <c r="G1159" s="2">
        <f>+G1158+E1159-F1159</f>
        <v>234.8000000000001</v>
      </c>
    </row>
    <row r="1160" spans="2:7">
      <c r="B1160" s="422"/>
      <c r="C1160" s="422"/>
      <c r="G1160" s="2">
        <f>+G1159+E1160-F1160</f>
        <v>234.8000000000001</v>
      </c>
    </row>
    <row r="1161" spans="2:7">
      <c r="B1161" s="422"/>
      <c r="C1161" s="422"/>
      <c r="G1161" s="2">
        <f>+G1160+E1161-F1161</f>
        <v>234.8000000000001</v>
      </c>
    </row>
    <row r="1162" spans="2:7">
      <c r="B1162" s="422"/>
      <c r="C1162" s="422"/>
      <c r="G1162" s="2">
        <f>+G1161+E1162-F1162</f>
        <v>234.8000000000001</v>
      </c>
    </row>
    <row r="1163" spans="2:7">
      <c r="B1163" s="422"/>
      <c r="C1163" s="422"/>
      <c r="G1163" s="2">
        <f>+G1162+E1163-F1163</f>
        <v>234.8000000000001</v>
      </c>
    </row>
    <row r="1164" spans="2:7">
      <c r="B1164" s="422"/>
      <c r="C1164" s="422"/>
      <c r="G1164" s="2">
        <f>+G1163+E1164-F1164</f>
        <v>234.8000000000001</v>
      </c>
    </row>
    <row r="1165" spans="2:7">
      <c r="B1165" s="422"/>
      <c r="C1165" s="422"/>
      <c r="G1165" s="2">
        <f>+G1164+E1165-F1165</f>
        <v>234.8000000000001</v>
      </c>
    </row>
    <row r="1166" spans="2:7">
      <c r="B1166" s="422"/>
      <c r="C1166" s="422"/>
      <c r="G1166" s="2">
        <f>+G1165+E1166-F1166</f>
        <v>234.8000000000001</v>
      </c>
    </row>
    <row r="1167" spans="2:7">
      <c r="B1167" s="422"/>
      <c r="C1167" s="422"/>
      <c r="G1167" s="2">
        <f>+G1166+E1167-F1167</f>
        <v>234.8000000000001</v>
      </c>
    </row>
    <row r="1168" spans="2:7">
      <c r="B1168" s="422"/>
      <c r="C1168" s="422"/>
      <c r="G1168" s="2">
        <f>+G1167+E1168-F1168</f>
        <v>234.8000000000001</v>
      </c>
    </row>
    <row r="1169" spans="2:7">
      <c r="B1169" s="422"/>
      <c r="C1169" s="422"/>
      <c r="G1169" s="2">
        <f>+G1168+E1169-F1169</f>
        <v>234.8000000000001</v>
      </c>
    </row>
    <row r="1170" spans="2:7">
      <c r="B1170" s="422"/>
      <c r="C1170" s="422"/>
      <c r="G1170" s="2">
        <f>+G1169+E1170-F1170</f>
        <v>234.8000000000001</v>
      </c>
    </row>
    <row r="1171" spans="2:7">
      <c r="B1171" s="422"/>
      <c r="C1171" s="422"/>
      <c r="G1171" s="2">
        <f>+G1170+E1171-F1171</f>
        <v>234.8000000000001</v>
      </c>
    </row>
    <row r="1172" spans="2:7">
      <c r="B1172" s="422"/>
      <c r="C1172" s="422"/>
      <c r="G1172" s="2">
        <f>+G1171+E1172-F1172</f>
        <v>234.8000000000001</v>
      </c>
    </row>
    <row r="1173" spans="2:7">
      <c r="B1173" s="422"/>
      <c r="C1173" s="422"/>
      <c r="G1173" s="2">
        <f>+G1172+E1173-F1173</f>
        <v>234.8000000000001</v>
      </c>
    </row>
    <row r="1174" spans="2:7">
      <c r="B1174" s="422"/>
      <c r="C1174" s="422"/>
      <c r="G1174" s="2">
        <f>+G1173+E1174-F1174</f>
        <v>234.8000000000001</v>
      </c>
    </row>
    <row r="1175" spans="2:7">
      <c r="B1175" s="422"/>
      <c r="C1175" s="422"/>
      <c r="G1175" s="2">
        <f>+G1174+E1175-F1175</f>
        <v>234.8000000000001</v>
      </c>
    </row>
    <row r="1176" spans="2:7">
      <c r="B1176" s="422"/>
      <c r="C1176" s="422"/>
      <c r="G1176" s="2">
        <f>+G1175+E1176-F1176</f>
        <v>234.8000000000001</v>
      </c>
    </row>
    <row r="1177" spans="2:7">
      <c r="B1177" s="422"/>
      <c r="C1177" s="422"/>
      <c r="G1177" s="2">
        <f>+G1176+E1177-F1177</f>
        <v>234.8000000000001</v>
      </c>
    </row>
    <row r="1178" spans="2:7">
      <c r="B1178" s="422"/>
      <c r="C1178" s="422"/>
      <c r="G1178" s="2">
        <f>+G1177+E1178-F1178</f>
        <v>234.8000000000001</v>
      </c>
    </row>
    <row r="1179" spans="2:7">
      <c r="B1179" s="422"/>
      <c r="C1179" s="422"/>
      <c r="G1179" s="2">
        <f>+G1178+E1179-F1179</f>
        <v>234.8000000000001</v>
      </c>
    </row>
    <row r="1180" spans="2:7">
      <c r="B1180" s="422"/>
      <c r="C1180" s="422"/>
      <c r="G1180" s="2">
        <f>+G1179+E1180-F1180</f>
        <v>234.8000000000001</v>
      </c>
    </row>
    <row r="1181" spans="2:7">
      <c r="B1181" s="422"/>
      <c r="C1181" s="422"/>
      <c r="G1181" s="2">
        <f>+G1180+E1181-F1181</f>
        <v>234.8000000000001</v>
      </c>
    </row>
    <row r="1182" spans="2:7">
      <c r="B1182" s="422"/>
      <c r="C1182" s="422"/>
      <c r="G1182" s="2">
        <f>+G1181+E1182-F1182</f>
        <v>234.8000000000001</v>
      </c>
    </row>
    <row r="1183" spans="2:7">
      <c r="B1183" s="422"/>
      <c r="C1183" s="422"/>
      <c r="G1183" s="2">
        <f>+G1182+E1183-F1183</f>
        <v>234.8000000000001</v>
      </c>
    </row>
    <row r="1184" spans="2:7">
      <c r="B1184" s="422"/>
      <c r="C1184" s="422"/>
      <c r="G1184" s="2">
        <f>+G1183+E1184-F1184</f>
        <v>234.8000000000001</v>
      </c>
    </row>
    <row r="1185" spans="2:7">
      <c r="B1185" s="422"/>
      <c r="C1185" s="422"/>
      <c r="G1185" s="2">
        <f>+G1184+E1185-F1185</f>
        <v>234.8000000000001</v>
      </c>
    </row>
    <row r="1186" spans="2:7">
      <c r="B1186" s="422"/>
      <c r="C1186" s="422"/>
      <c r="G1186" s="2">
        <f>+G1185+E1186-F1186</f>
        <v>234.8000000000001</v>
      </c>
    </row>
    <row r="1187" spans="2:7">
      <c r="B1187" s="422"/>
      <c r="C1187" s="422"/>
      <c r="G1187" s="2">
        <f>+G1186+E1187-F1187</f>
        <v>234.8000000000001</v>
      </c>
    </row>
    <row r="1188" spans="2:7">
      <c r="B1188" s="422"/>
      <c r="C1188" s="422"/>
      <c r="G1188" s="2">
        <f>+G1187+E1188-F1188</f>
        <v>234.8000000000001</v>
      </c>
    </row>
    <row r="1189" spans="2:7">
      <c r="B1189" s="422"/>
      <c r="C1189" s="422"/>
      <c r="G1189" s="2">
        <f>+G1188+E1189-F1189</f>
        <v>234.8000000000001</v>
      </c>
    </row>
    <row r="1190" spans="2:7">
      <c r="B1190" s="422"/>
      <c r="C1190" s="422"/>
      <c r="G1190" s="2">
        <f>+G1189+E1190-F1190</f>
        <v>234.8000000000001</v>
      </c>
    </row>
    <row r="1191" spans="2:7">
      <c r="B1191" s="422"/>
      <c r="C1191" s="422"/>
      <c r="G1191" s="2">
        <f>+G1190+E1191-F1191</f>
        <v>234.8000000000001</v>
      </c>
    </row>
    <row r="1192" spans="2:7">
      <c r="B1192" s="422"/>
      <c r="C1192" s="422"/>
      <c r="G1192" s="2">
        <f>+G1191+E1192-F1192</f>
        <v>234.8000000000001</v>
      </c>
    </row>
    <row r="1193" spans="2:7">
      <c r="B1193" s="422"/>
      <c r="C1193" s="422"/>
      <c r="G1193" s="2">
        <f>+G1192+E1193-F1193</f>
        <v>234.8000000000001</v>
      </c>
    </row>
    <row r="1194" spans="2:7">
      <c r="B1194" s="422"/>
      <c r="C1194" s="422"/>
      <c r="G1194" s="2">
        <f>+G1193+E1194-F1194</f>
        <v>234.8000000000001</v>
      </c>
    </row>
    <row r="1195" spans="2:7">
      <c r="B1195" s="422"/>
      <c r="C1195" s="422"/>
      <c r="G1195" s="2">
        <f>+G1194+E1195-F1195</f>
        <v>234.8000000000001</v>
      </c>
    </row>
    <row r="1196" spans="2:7">
      <c r="B1196" s="422"/>
      <c r="C1196" s="422"/>
      <c r="G1196" s="2">
        <f>+G1195+E1196-F1196</f>
        <v>234.8000000000001</v>
      </c>
    </row>
    <row r="1197" spans="2:7">
      <c r="B1197" s="422"/>
      <c r="C1197" s="422"/>
      <c r="G1197" s="2">
        <f>+G1196+E1197-F1197</f>
        <v>234.8000000000001</v>
      </c>
    </row>
    <row r="1198" spans="2:7">
      <c r="B1198" s="422"/>
      <c r="C1198" s="422"/>
      <c r="G1198" s="2">
        <f>+G1197+E1198-F1198</f>
        <v>234.8000000000001</v>
      </c>
    </row>
    <row r="1199" spans="2:7">
      <c r="B1199" s="422"/>
      <c r="C1199" s="422"/>
      <c r="G1199" s="2">
        <f>+G1198+E1199-F1199</f>
        <v>234.8000000000001</v>
      </c>
    </row>
    <row r="1200" spans="2:7">
      <c r="B1200" s="422"/>
      <c r="C1200" s="422"/>
      <c r="G1200" s="2">
        <f>+G1199+E1200-F1200</f>
        <v>234.8000000000001</v>
      </c>
    </row>
    <row r="1201" spans="2:7">
      <c r="B1201" s="422"/>
      <c r="C1201" s="422"/>
      <c r="G1201" s="2">
        <f>+G1200+E1201-F1201</f>
        <v>234.8000000000001</v>
      </c>
    </row>
    <row r="1202" spans="2:7">
      <c r="B1202" s="422"/>
      <c r="C1202" s="422"/>
      <c r="G1202" s="2">
        <f>+G1201+E1202-F1202</f>
        <v>234.8000000000001</v>
      </c>
    </row>
    <row r="1203" spans="2:7">
      <c r="B1203" s="422"/>
      <c r="C1203" s="422"/>
      <c r="G1203" s="2">
        <f>+G1202+E1203-F1203</f>
        <v>234.8000000000001</v>
      </c>
    </row>
    <row r="1204" spans="2:7">
      <c r="B1204" s="422"/>
      <c r="C1204" s="422"/>
      <c r="G1204" s="2">
        <f>+G1203+E1204-F1204</f>
        <v>234.8000000000001</v>
      </c>
    </row>
    <row r="1205" spans="2:7">
      <c r="B1205" s="422"/>
      <c r="C1205" s="422"/>
      <c r="G1205" s="2">
        <f>+G1204+E1205-F1205</f>
        <v>234.8000000000001</v>
      </c>
    </row>
    <row r="1206" spans="2:7">
      <c r="B1206" s="422"/>
      <c r="C1206" s="422"/>
      <c r="G1206" s="2">
        <f>+G1205+E1206-F1206</f>
        <v>234.8000000000001</v>
      </c>
    </row>
    <row r="1207" spans="2:7">
      <c r="B1207" s="422"/>
      <c r="C1207" s="422"/>
      <c r="G1207" s="2">
        <f>+G1206+E1207-F1207</f>
        <v>234.8000000000001</v>
      </c>
    </row>
    <row r="1208" spans="2:7">
      <c r="B1208" s="422"/>
      <c r="C1208" s="422"/>
      <c r="G1208" s="2">
        <f>+G1207+E1208-F1208</f>
        <v>234.8000000000001</v>
      </c>
    </row>
    <row r="1209" spans="2:7">
      <c r="B1209" s="422"/>
      <c r="C1209" s="422"/>
      <c r="G1209" s="2">
        <f>+G1208+E1209-F1209</f>
        <v>234.8000000000001</v>
      </c>
    </row>
    <row r="1210" spans="2:7">
      <c r="B1210" s="422"/>
      <c r="C1210" s="422"/>
      <c r="G1210" s="2">
        <f>+G1209+E1210-F1210</f>
        <v>234.8000000000001</v>
      </c>
    </row>
    <row r="1211" spans="2:7">
      <c r="B1211" s="422"/>
      <c r="C1211" s="422"/>
      <c r="G1211" s="2">
        <f>+G1210+E1211-F1211</f>
        <v>234.8000000000001</v>
      </c>
    </row>
    <row r="1212" spans="2:7">
      <c r="B1212" s="422"/>
      <c r="C1212" s="422"/>
      <c r="G1212" s="2">
        <f>+G1211+E1212-F1212</f>
        <v>234.8000000000001</v>
      </c>
    </row>
    <row r="1213" spans="2:7">
      <c r="B1213" s="422"/>
      <c r="C1213" s="422"/>
      <c r="G1213" s="2">
        <f>+G1212+E1213-F1213</f>
        <v>234.8000000000001</v>
      </c>
    </row>
    <row r="1214" spans="2:7">
      <c r="B1214" s="422"/>
      <c r="C1214" s="422"/>
      <c r="G1214" s="2">
        <f>+G1213+E1214-F1214</f>
        <v>234.8000000000001</v>
      </c>
    </row>
    <row r="1215" spans="2:7">
      <c r="B1215" s="422"/>
      <c r="C1215" s="422"/>
      <c r="G1215" s="2">
        <f>+G1214+E1215-F1215</f>
        <v>234.8000000000001</v>
      </c>
    </row>
    <row r="1216" spans="2:7">
      <c r="B1216" s="422"/>
      <c r="C1216" s="422"/>
      <c r="G1216" s="2">
        <f>+G1215+E1216-F1216</f>
        <v>234.8000000000001</v>
      </c>
    </row>
    <row r="1217" spans="2:7">
      <c r="B1217" s="422"/>
      <c r="C1217" s="422"/>
      <c r="G1217" s="2">
        <f>+G1216+E1217-F1217</f>
        <v>234.8000000000001</v>
      </c>
    </row>
    <row r="1218" spans="2:7">
      <c r="B1218" s="422"/>
      <c r="C1218" s="422"/>
      <c r="G1218" s="2">
        <f>+G1217+E1218-F1218</f>
        <v>234.8000000000001</v>
      </c>
    </row>
    <row r="1219" spans="2:7">
      <c r="B1219" s="422"/>
      <c r="C1219" s="422"/>
      <c r="G1219" s="2">
        <f>+G1218+E1219-F1219</f>
        <v>234.8000000000001</v>
      </c>
    </row>
    <row r="1220" spans="2:7">
      <c r="B1220" s="422"/>
      <c r="C1220" s="422"/>
      <c r="G1220" s="2">
        <f>+G1219+E1220-F1220</f>
        <v>234.8000000000001</v>
      </c>
    </row>
    <row r="1221" spans="2:7">
      <c r="B1221" s="422"/>
      <c r="C1221" s="422"/>
      <c r="G1221" s="2">
        <f>+G1220+E1221-F1221</f>
        <v>234.8000000000001</v>
      </c>
    </row>
    <row r="1222" spans="2:7">
      <c r="B1222" s="422"/>
      <c r="C1222" s="422"/>
      <c r="G1222" s="2">
        <f>+G1221+E1222-F1222</f>
        <v>234.8000000000001</v>
      </c>
    </row>
    <row r="1223" spans="2:7">
      <c r="B1223" s="422"/>
      <c r="C1223" s="422"/>
      <c r="G1223" s="2">
        <f>+G1222+E1223-F1223</f>
        <v>234.8000000000001</v>
      </c>
    </row>
    <row r="1224" spans="2:7">
      <c r="B1224" s="422"/>
      <c r="C1224" s="422"/>
      <c r="G1224" s="2">
        <f>+G1223+E1224-F1224</f>
        <v>234.8000000000001</v>
      </c>
    </row>
    <row r="1225" spans="2:7">
      <c r="B1225" s="422"/>
      <c r="C1225" s="422"/>
      <c r="G1225" s="2">
        <f>+G1224+E1225-F1225</f>
        <v>234.8000000000001</v>
      </c>
    </row>
    <row r="1226" spans="2:7">
      <c r="B1226" s="422"/>
      <c r="C1226" s="422"/>
      <c r="G1226" s="2">
        <f>+G1225+E1226-F1226</f>
        <v>234.8000000000001</v>
      </c>
    </row>
    <row r="1227" spans="2:7">
      <c r="B1227" s="422"/>
      <c r="C1227" s="422"/>
      <c r="G1227" s="2">
        <f>+G1226+E1227-F1227</f>
        <v>234.8000000000001</v>
      </c>
    </row>
    <row r="1228" spans="2:7">
      <c r="B1228" s="422"/>
      <c r="C1228" s="422"/>
      <c r="G1228" s="2">
        <f>+G1227+E1228-F1228</f>
        <v>234.8000000000001</v>
      </c>
    </row>
    <row r="1229" spans="2:7">
      <c r="B1229" s="422"/>
      <c r="C1229" s="422"/>
      <c r="G1229" s="2">
        <f>+G1228+E1229-F1229</f>
        <v>234.8000000000001</v>
      </c>
    </row>
    <row r="1230" spans="2:7">
      <c r="B1230" s="422"/>
      <c r="C1230" s="422"/>
      <c r="G1230" s="2">
        <f>+G1229+E1230-F1230</f>
        <v>234.8000000000001</v>
      </c>
    </row>
    <row r="1231" spans="2:7">
      <c r="B1231" s="422"/>
      <c r="C1231" s="422"/>
      <c r="G1231" s="2">
        <f>+G1230+E1231-F1231</f>
        <v>234.8000000000001</v>
      </c>
    </row>
    <row r="1232" spans="2:7">
      <c r="B1232" s="422"/>
      <c r="C1232" s="422"/>
      <c r="G1232" s="2">
        <f>+G1231+E1232-F1232</f>
        <v>234.8000000000001</v>
      </c>
    </row>
    <row r="1233" spans="2:7">
      <c r="B1233" s="422"/>
      <c r="C1233" s="422"/>
      <c r="G1233" s="2">
        <f>+G1232+E1233-F1233</f>
        <v>234.8000000000001</v>
      </c>
    </row>
    <row r="1234" spans="2:7">
      <c r="B1234" s="422"/>
      <c r="C1234" s="422"/>
      <c r="G1234" s="2">
        <f>+G1233+E1234-F1234</f>
        <v>234.8000000000001</v>
      </c>
    </row>
    <row r="1235" spans="2:7">
      <c r="B1235" s="422"/>
      <c r="C1235" s="422"/>
      <c r="G1235" s="2">
        <f>+G1234+E1235-F1235</f>
        <v>234.8000000000001</v>
      </c>
    </row>
    <row r="1236" spans="2:7">
      <c r="B1236" s="422"/>
      <c r="C1236" s="422"/>
      <c r="G1236" s="2">
        <f>+G1235+E1236-F1236</f>
        <v>234.8000000000001</v>
      </c>
    </row>
    <row r="1237" spans="2:7">
      <c r="B1237" s="422"/>
      <c r="C1237" s="422"/>
      <c r="G1237" s="2">
        <f>+G1236+E1237-F1237</f>
        <v>234.8000000000001</v>
      </c>
    </row>
    <row r="1238" spans="2:7">
      <c r="B1238" s="422"/>
      <c r="C1238" s="422"/>
      <c r="G1238" s="2">
        <f>+G1237+E1238-F1238</f>
        <v>234.8000000000001</v>
      </c>
    </row>
    <row r="1239" spans="2:7">
      <c r="B1239" s="422"/>
      <c r="C1239" s="422"/>
      <c r="G1239" s="2">
        <f>+G1238+E1239-F1239</f>
        <v>234.8000000000001</v>
      </c>
    </row>
    <row r="1240" spans="2:7">
      <c r="B1240" s="422"/>
      <c r="C1240" s="422"/>
      <c r="G1240" s="2">
        <f>+G1239+E1240-F1240</f>
        <v>234.8000000000001</v>
      </c>
    </row>
    <row r="1241" spans="2:7">
      <c r="B1241" s="422"/>
      <c r="C1241" s="422"/>
      <c r="G1241" s="2">
        <f>+G1240+E1241-F1241</f>
        <v>234.8000000000001</v>
      </c>
    </row>
    <row r="1242" spans="2:7">
      <c r="B1242" s="422"/>
      <c r="C1242" s="422"/>
      <c r="G1242" s="2">
        <f>+G1241+E1242-F1242</f>
        <v>234.8000000000001</v>
      </c>
    </row>
    <row r="1243" spans="2:7">
      <c r="B1243" s="422"/>
      <c r="C1243" s="422"/>
      <c r="G1243" s="2">
        <f>+G1242+E1243-F1243</f>
        <v>234.8000000000001</v>
      </c>
    </row>
    <row r="1244" spans="2:7">
      <c r="B1244" s="422"/>
      <c r="C1244" s="422"/>
      <c r="G1244" s="2">
        <f>+G1243+E1244-F1244</f>
        <v>234.8000000000001</v>
      </c>
    </row>
    <row r="1245" spans="2:7">
      <c r="B1245" s="422"/>
      <c r="C1245" s="422"/>
      <c r="G1245" s="2">
        <f>+G1244+E1245-F1245</f>
        <v>234.8000000000001</v>
      </c>
    </row>
    <row r="1246" spans="2:7">
      <c r="B1246" s="422"/>
      <c r="C1246" s="422"/>
      <c r="G1246" s="2">
        <f>+G1245+E1246-F1246</f>
        <v>234.8000000000001</v>
      </c>
    </row>
    <row r="1247" spans="2:7">
      <c r="B1247" s="422"/>
      <c r="C1247" s="422"/>
      <c r="G1247" s="2">
        <f>+G1246+E1247-F1247</f>
        <v>234.8000000000001</v>
      </c>
    </row>
    <row r="1248" spans="2:7">
      <c r="B1248" s="422"/>
      <c r="C1248" s="422"/>
      <c r="G1248" s="2">
        <f>+G1247+E1248-F1248</f>
        <v>234.8000000000001</v>
      </c>
    </row>
    <row r="1249" spans="2:7">
      <c r="B1249" s="422"/>
      <c r="C1249" s="422"/>
      <c r="G1249" s="2">
        <f>+G1248+E1249-F1249</f>
        <v>234.8000000000001</v>
      </c>
    </row>
    <row r="1250" spans="2:7">
      <c r="B1250" s="422"/>
      <c r="C1250" s="422"/>
      <c r="G1250" s="2">
        <f>+G1249+E1250-F1250</f>
        <v>234.8000000000001</v>
      </c>
    </row>
    <row r="1251" spans="2:7">
      <c r="B1251" s="422"/>
      <c r="C1251" s="422"/>
      <c r="G1251" s="2">
        <f>+G1250+E1251-F1251</f>
        <v>234.8000000000001</v>
      </c>
    </row>
    <row r="1252" spans="2:7">
      <c r="B1252" s="422"/>
      <c r="C1252" s="422"/>
      <c r="G1252" s="2">
        <f>+G1251+E1252-F1252</f>
        <v>234.8000000000001</v>
      </c>
    </row>
    <row r="1253" spans="2:7">
      <c r="B1253" s="422"/>
      <c r="C1253" s="422"/>
      <c r="G1253" s="2">
        <f>+G1252+E1253-F1253</f>
        <v>234.8000000000001</v>
      </c>
    </row>
    <row r="1254" spans="2:7">
      <c r="B1254" s="422"/>
      <c r="C1254" s="422"/>
      <c r="G1254" s="2">
        <f>+G1253+E1254-F1254</f>
        <v>234.8000000000001</v>
      </c>
    </row>
    <row r="1255" spans="2:7">
      <c r="B1255" s="422"/>
      <c r="C1255" s="422"/>
      <c r="G1255" s="2">
        <f>+G1254+E1255-F1255</f>
        <v>234.8000000000001</v>
      </c>
    </row>
    <row r="1256" spans="2:7">
      <c r="B1256" s="422"/>
      <c r="C1256" s="422"/>
      <c r="G1256" s="2">
        <f>+G1255+E1256-F1256</f>
        <v>234.8000000000001</v>
      </c>
    </row>
    <row r="1257" spans="2:7">
      <c r="B1257" s="422"/>
      <c r="C1257" s="422"/>
      <c r="G1257" s="2">
        <f>+G1256+E1257-F1257</f>
        <v>234.8000000000001</v>
      </c>
    </row>
    <row r="1258" spans="2:7">
      <c r="B1258" s="422"/>
      <c r="C1258" s="422"/>
      <c r="G1258" s="2">
        <f>+G1257+E1258-F1258</f>
        <v>234.8000000000001</v>
      </c>
    </row>
    <row r="1259" spans="2:7">
      <c r="B1259" s="422"/>
      <c r="C1259" s="422"/>
      <c r="G1259" s="2">
        <f>+G1258+E1259-F1259</f>
        <v>234.8000000000001</v>
      </c>
    </row>
    <row r="1260" spans="2:7">
      <c r="B1260" s="422"/>
      <c r="C1260" s="422"/>
      <c r="G1260" s="2">
        <f>+G1259+E1260-F1260</f>
        <v>234.8000000000001</v>
      </c>
    </row>
    <row r="1261" spans="2:7">
      <c r="B1261" s="422"/>
      <c r="C1261" s="422"/>
      <c r="G1261" s="2">
        <f>+G1260+E1261-F1261</f>
        <v>234.8000000000001</v>
      </c>
    </row>
    <row r="1262" spans="2:7">
      <c r="B1262" s="422"/>
      <c r="C1262" s="422"/>
      <c r="G1262" s="2">
        <f>+G1261+E1262-F1262</f>
        <v>234.8000000000001</v>
      </c>
    </row>
    <row r="1263" spans="2:7">
      <c r="B1263" s="422"/>
      <c r="C1263" s="422"/>
      <c r="G1263" s="2">
        <f>+G1262+E1263-F1263</f>
        <v>234.8000000000001</v>
      </c>
    </row>
    <row r="1264" spans="2:7">
      <c r="B1264" s="422"/>
      <c r="C1264" s="422"/>
      <c r="G1264" s="2">
        <f>+G1263+E1264-F1264</f>
        <v>234.8000000000001</v>
      </c>
    </row>
    <row r="1265" spans="2:7">
      <c r="B1265" s="422"/>
      <c r="C1265" s="422"/>
      <c r="G1265" s="2">
        <f>+G1264+E1265-F1265</f>
        <v>234.8000000000001</v>
      </c>
    </row>
    <row r="1266" spans="2:7">
      <c r="B1266" s="422"/>
      <c r="C1266" s="422"/>
      <c r="G1266" s="2">
        <f>+G1265+E1266-F1266</f>
        <v>234.8000000000001</v>
      </c>
    </row>
    <row r="1267" spans="2:7">
      <c r="B1267" s="422"/>
      <c r="C1267" s="422"/>
      <c r="G1267" s="2">
        <f>+G1266+E1267-F1267</f>
        <v>234.8000000000001</v>
      </c>
    </row>
    <row r="1268" spans="2:7">
      <c r="B1268" s="422"/>
      <c r="C1268" s="422"/>
      <c r="G1268" s="2">
        <f>+G1267+E1268-F1268</f>
        <v>234.8000000000001</v>
      </c>
    </row>
    <row r="1269" spans="2:7">
      <c r="B1269" s="422"/>
      <c r="C1269" s="422"/>
      <c r="G1269" s="2">
        <f>+G1268+E1269-F1269</f>
        <v>234.8000000000001</v>
      </c>
    </row>
    <row r="1270" spans="2:7">
      <c r="B1270" s="422"/>
      <c r="C1270" s="422"/>
      <c r="G1270" s="2">
        <f>+G1269+E1270-F1270</f>
        <v>234.8000000000001</v>
      </c>
    </row>
    <row r="1271" spans="2:7">
      <c r="B1271" s="422"/>
      <c r="C1271" s="422"/>
      <c r="G1271" s="2">
        <f>+G1270+E1271-F1271</f>
        <v>234.8000000000001</v>
      </c>
    </row>
    <row r="1272" spans="2:7">
      <c r="B1272" s="422"/>
      <c r="C1272" s="422"/>
      <c r="G1272" s="2">
        <f>+G1271+E1272-F1272</f>
        <v>234.8000000000001</v>
      </c>
    </row>
    <row r="1273" spans="2:7">
      <c r="B1273" s="422"/>
      <c r="C1273" s="422"/>
      <c r="G1273" s="2">
        <f>+G1272+E1273-F1273</f>
        <v>234.8000000000001</v>
      </c>
    </row>
    <row r="1274" spans="2:7">
      <c r="B1274" s="422"/>
      <c r="C1274" s="422"/>
      <c r="G1274" s="2">
        <f>+G1273+E1274-F1274</f>
        <v>234.8000000000001</v>
      </c>
    </row>
    <row r="1275" spans="2:7">
      <c r="B1275" s="422"/>
      <c r="C1275" s="422"/>
      <c r="G1275" s="2">
        <f>+G1274+E1275-F1275</f>
        <v>234.8000000000001</v>
      </c>
    </row>
    <row r="1276" spans="2:7">
      <c r="B1276" s="422"/>
      <c r="C1276" s="422"/>
      <c r="G1276" s="2">
        <f>+G1275+E1276-F1276</f>
        <v>234.8000000000001</v>
      </c>
    </row>
    <row r="1277" spans="2:7">
      <c r="B1277" s="422"/>
      <c r="C1277" s="422"/>
      <c r="G1277" s="2">
        <f>+G1276+E1277-F1277</f>
        <v>234.8000000000001</v>
      </c>
    </row>
    <row r="1278" spans="2:7">
      <c r="B1278" s="422"/>
      <c r="C1278" s="422"/>
      <c r="G1278" s="2">
        <f>+G1277+E1278-F1278</f>
        <v>234.8000000000001</v>
      </c>
    </row>
    <row r="1279" spans="2:7">
      <c r="B1279" s="422"/>
      <c r="C1279" s="422"/>
      <c r="G1279" s="2">
        <f>+G1278+E1279-F1279</f>
        <v>234.8000000000001</v>
      </c>
    </row>
    <row r="1280" spans="2:7">
      <c r="B1280" s="422"/>
      <c r="C1280" s="422"/>
      <c r="G1280" s="2">
        <f>+G1279+E1280-F1280</f>
        <v>234.8000000000001</v>
      </c>
    </row>
    <row r="1281" spans="2:7">
      <c r="B1281" s="422"/>
      <c r="C1281" s="422"/>
      <c r="G1281" s="2">
        <f>+G1280+E1281-F1281</f>
        <v>234.8000000000001</v>
      </c>
    </row>
    <row r="1282" spans="2:7">
      <c r="B1282" s="422"/>
      <c r="C1282" s="422"/>
      <c r="G1282" s="2">
        <f>+G1281+E1282-F1282</f>
        <v>234.8000000000001</v>
      </c>
    </row>
    <row r="1283" spans="2:7">
      <c r="B1283" s="422"/>
      <c r="C1283" s="422"/>
      <c r="G1283" s="2">
        <f>+G1282+E1283-F1283</f>
        <v>234.8000000000001</v>
      </c>
    </row>
    <row r="1284" spans="2:7">
      <c r="B1284" s="422"/>
      <c r="C1284" s="422"/>
      <c r="G1284" s="2">
        <f>+G1283+E1284-F1284</f>
        <v>234.8000000000001</v>
      </c>
    </row>
    <row r="1285" spans="2:7">
      <c r="B1285" s="422"/>
      <c r="C1285" s="422"/>
      <c r="G1285" s="2">
        <f>+G1284+E1285-F1285</f>
        <v>234.8000000000001</v>
      </c>
    </row>
    <row r="1286" spans="2:7">
      <c r="B1286" s="422"/>
      <c r="C1286" s="422"/>
      <c r="G1286" s="2">
        <f>+G1285+E1286-F1286</f>
        <v>234.8000000000001</v>
      </c>
    </row>
    <row r="1287" spans="2:7">
      <c r="B1287" s="422"/>
      <c r="C1287" s="422"/>
      <c r="G1287" s="2">
        <f>+G1286+E1287-F1287</f>
        <v>234.8000000000001</v>
      </c>
    </row>
    <row r="1288" spans="2:7">
      <c r="B1288" s="422"/>
      <c r="C1288" s="422"/>
      <c r="G1288" s="2">
        <f>+G1287+E1288-F1288</f>
        <v>234.8000000000001</v>
      </c>
    </row>
    <row r="1289" spans="2:7">
      <c r="B1289" s="422"/>
      <c r="C1289" s="422"/>
      <c r="G1289" s="2">
        <f>+G1288+E1289-F1289</f>
        <v>234.8000000000001</v>
      </c>
    </row>
    <row r="1290" spans="2:7">
      <c r="B1290" s="422"/>
      <c r="C1290" s="422"/>
      <c r="G1290" s="2">
        <f>+G1289+E1290-F1290</f>
        <v>234.8000000000001</v>
      </c>
    </row>
    <row r="1291" spans="2:7">
      <c r="B1291" s="422"/>
      <c r="C1291" s="422"/>
      <c r="G1291" s="2">
        <f>+G1290+E1291-F1291</f>
        <v>234.8000000000001</v>
      </c>
    </row>
    <row r="1292" spans="2:7">
      <c r="B1292" s="422"/>
      <c r="C1292" s="422"/>
      <c r="G1292" s="2">
        <f>+G1291+E1292-F1292</f>
        <v>234.8000000000001</v>
      </c>
    </row>
    <row r="1293" spans="2:7">
      <c r="B1293" s="422"/>
      <c r="C1293" s="422"/>
      <c r="G1293" s="2">
        <f>+G1292+E1293-F1293</f>
        <v>234.8000000000001</v>
      </c>
    </row>
    <row r="1294" spans="2:7">
      <c r="B1294" s="422"/>
      <c r="C1294" s="422"/>
      <c r="G1294" s="2">
        <f>+G1293+E1294-F1294</f>
        <v>234.8000000000001</v>
      </c>
    </row>
    <row r="1295" spans="2:7">
      <c r="B1295" s="422"/>
      <c r="C1295" s="422"/>
      <c r="G1295" s="2">
        <f>+G1294+E1295-F1295</f>
        <v>234.8000000000001</v>
      </c>
    </row>
    <row r="1296" spans="2:7">
      <c r="B1296" s="422"/>
      <c r="C1296" s="422"/>
      <c r="G1296" s="2">
        <f>+G1295+E1296-F1296</f>
        <v>234.8000000000001</v>
      </c>
    </row>
    <row r="1297" spans="2:7">
      <c r="B1297" s="422"/>
      <c r="C1297" s="422"/>
      <c r="G1297" s="2">
        <f>+G1296+E1297-F1297</f>
        <v>234.8000000000001</v>
      </c>
    </row>
    <row r="1298" spans="2:7">
      <c r="B1298" s="422"/>
      <c r="C1298" s="422"/>
      <c r="G1298" s="2">
        <f>+G1297+E1298-F1298</f>
        <v>234.8000000000001</v>
      </c>
    </row>
    <row r="1299" spans="2:7">
      <c r="B1299" s="422"/>
      <c r="C1299" s="422"/>
      <c r="G1299" s="2">
        <f>+G1298+E1299-F1299</f>
        <v>234.8000000000001</v>
      </c>
    </row>
    <row r="1300" spans="2:7">
      <c r="B1300" s="422"/>
      <c r="C1300" s="422"/>
      <c r="G1300" s="2">
        <f>+G1299+E1300-F1300</f>
        <v>234.8000000000001</v>
      </c>
    </row>
    <row r="1301" spans="2:7">
      <c r="B1301" s="422"/>
      <c r="C1301" s="422"/>
      <c r="G1301" s="2">
        <f>+G1300+E1301-F1301</f>
        <v>234.8000000000001</v>
      </c>
    </row>
    <row r="1302" spans="2:7">
      <c r="B1302" s="422"/>
      <c r="C1302" s="422"/>
      <c r="G1302" s="2">
        <f>+G1301+E1302-F1302</f>
        <v>234.8000000000001</v>
      </c>
    </row>
    <row r="1303" spans="2:7">
      <c r="B1303" s="422"/>
      <c r="C1303" s="422"/>
      <c r="G1303" s="2">
        <f>+G1302+E1303-F1303</f>
        <v>234.8000000000001</v>
      </c>
    </row>
    <row r="1304" spans="2:7">
      <c r="B1304" s="422"/>
      <c r="C1304" s="422"/>
      <c r="G1304" s="2">
        <f>+G1303+E1304-F1304</f>
        <v>234.8000000000001</v>
      </c>
    </row>
    <row r="1305" spans="2:7">
      <c r="B1305" s="422"/>
      <c r="C1305" s="422"/>
      <c r="G1305" s="2">
        <f>+G1304+E1305-F1305</f>
        <v>234.8000000000001</v>
      </c>
    </row>
    <row r="1306" spans="2:7">
      <c r="B1306" s="422"/>
      <c r="C1306" s="422"/>
      <c r="G1306" s="2">
        <f>+G1305+E1306-F1306</f>
        <v>234.8000000000001</v>
      </c>
    </row>
    <row r="1307" spans="2:7">
      <c r="B1307" s="422"/>
      <c r="C1307" s="422"/>
      <c r="G1307" s="2">
        <f>+G1306+E1307-F1307</f>
        <v>234.8000000000001</v>
      </c>
    </row>
    <row r="1308" spans="2:7">
      <c r="B1308" s="422"/>
      <c r="C1308" s="422"/>
      <c r="G1308" s="2">
        <f>+G1307+E1308-F1308</f>
        <v>234.8000000000001</v>
      </c>
    </row>
    <row r="1309" spans="2:7">
      <c r="B1309" s="422"/>
      <c r="C1309" s="422"/>
      <c r="G1309" s="2">
        <f>+G1308+E1309-F1309</f>
        <v>234.8000000000001</v>
      </c>
    </row>
    <row r="1310" spans="2:7">
      <c r="B1310" s="422"/>
      <c r="C1310" s="422"/>
      <c r="G1310" s="2">
        <f>+G1309+E1310-F1310</f>
        <v>234.8000000000001</v>
      </c>
    </row>
    <row r="1311" spans="2:7">
      <c r="B1311" s="422"/>
      <c r="C1311" s="422"/>
      <c r="G1311" s="2">
        <f>+G1310+E1311-F1311</f>
        <v>234.8000000000001</v>
      </c>
    </row>
    <row r="1312" spans="2:7">
      <c r="B1312" s="422"/>
      <c r="C1312" s="422"/>
      <c r="G1312" s="2">
        <f>+G1311+E1312-F1312</f>
        <v>234.8000000000001</v>
      </c>
    </row>
    <row r="1313" spans="2:7">
      <c r="B1313" s="422"/>
      <c r="C1313" s="422"/>
      <c r="G1313" s="2">
        <f>+G1312+E1313-F1313</f>
        <v>234.8000000000001</v>
      </c>
    </row>
    <row r="1314" spans="2:7">
      <c r="B1314" s="422"/>
      <c r="C1314" s="422"/>
      <c r="G1314" s="2">
        <f>+G1313+E1314-F1314</f>
        <v>234.8000000000001</v>
      </c>
    </row>
    <row r="1315" spans="2:7">
      <c r="B1315" s="422"/>
      <c r="C1315" s="422"/>
      <c r="G1315" s="2">
        <f>+G1314+E1315-F1315</f>
        <v>234.8000000000001</v>
      </c>
    </row>
    <row r="1316" spans="2:7">
      <c r="B1316" s="422"/>
      <c r="C1316" s="422"/>
      <c r="G1316" s="2">
        <f>+G1315+E1316-F1316</f>
        <v>234.8000000000001</v>
      </c>
    </row>
    <row r="1317" spans="2:7">
      <c r="B1317" s="422"/>
      <c r="C1317" s="422"/>
      <c r="G1317" s="2">
        <f>+G1316+E1317-F1317</f>
        <v>234.8000000000001</v>
      </c>
    </row>
    <row r="1318" spans="2:7">
      <c r="B1318" s="422"/>
      <c r="C1318" s="422"/>
      <c r="G1318" s="2">
        <f>+G1317+E1318-F1318</f>
        <v>234.8000000000001</v>
      </c>
    </row>
    <row r="1319" spans="2:7">
      <c r="B1319" s="422"/>
      <c r="C1319" s="422"/>
      <c r="G1319" s="2">
        <f>+G1318+E1319-F1319</f>
        <v>234.8000000000001</v>
      </c>
    </row>
    <row r="1320" spans="2:7">
      <c r="B1320" s="422"/>
      <c r="C1320" s="422"/>
      <c r="G1320" s="2">
        <f>+G1319+E1320-F1320</f>
        <v>234.8000000000001</v>
      </c>
    </row>
  </sheetData>
  <autoFilter ref="A4:O4" xr:uid="{00000000-0001-0000-2C00-000000000000}"/>
  <mergeCells count="9">
    <mergeCell ref="I933:K933"/>
    <mergeCell ref="J915:L915"/>
    <mergeCell ref="M901:M904"/>
    <mergeCell ref="J900:L900"/>
    <mergeCell ref="B2:G2"/>
    <mergeCell ref="J373:N375"/>
    <mergeCell ref="J395:M395"/>
    <mergeCell ref="I810:K810"/>
    <mergeCell ref="J866:L866"/>
  </mergeCells>
  <pageMargins left="0.7" right="0.7" top="0.75" bottom="0.75" header="0.3" footer="0.3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E72F2-1E5F-41CF-8F27-BCA83459A036}">
  <dimension ref="A1:O1312"/>
  <sheetViews>
    <sheetView topLeftCell="A919" zoomScaleNormal="100" workbookViewId="0">
      <selection activeCell="I928" sqref="I928:K928"/>
    </sheetView>
  </sheetViews>
  <sheetFormatPr defaultColWidth="11.42578125" defaultRowHeight="15"/>
  <cols>
    <col min="1" max="1" width="11.42578125" style="3"/>
    <col min="2" max="2" width="15.7109375" style="7" bestFit="1" customWidth="1"/>
    <col min="3" max="3" width="14.28515625" style="380" bestFit="1" customWidth="1"/>
    <col min="4" max="4" width="51.5703125" bestFit="1" customWidth="1"/>
    <col min="5" max="5" width="11.42578125" style="46"/>
    <col min="6" max="6" width="11.42578125" style="2"/>
    <col min="7" max="7" width="13.28515625" customWidth="1"/>
    <col min="9" max="9" width="14.5703125" customWidth="1"/>
    <col min="10" max="10" width="27.5703125" bestFit="1" customWidth="1"/>
  </cols>
  <sheetData>
    <row r="1" spans="1:7">
      <c r="B1" s="422"/>
      <c r="C1" s="422"/>
    </row>
    <row r="2" spans="1:7">
      <c r="B2" s="441" t="s">
        <v>66</v>
      </c>
      <c r="C2" s="441"/>
      <c r="D2" s="441"/>
      <c r="E2" s="441"/>
      <c r="F2" s="441"/>
      <c r="G2" s="441"/>
    </row>
    <row r="3" spans="1:7">
      <c r="B3" s="422"/>
      <c r="C3" s="422"/>
    </row>
    <row r="4" spans="1:7" ht="27.75">
      <c r="A4" s="30" t="s">
        <v>1</v>
      </c>
      <c r="B4" s="11" t="s">
        <v>2</v>
      </c>
      <c r="C4" s="11" t="s">
        <v>3</v>
      </c>
      <c r="D4" s="11" t="s">
        <v>4</v>
      </c>
      <c r="E4" s="165" t="s">
        <v>5</v>
      </c>
      <c r="F4" s="12" t="s">
        <v>6</v>
      </c>
      <c r="G4" s="12" t="s">
        <v>7</v>
      </c>
    </row>
    <row r="5" spans="1:7">
      <c r="A5" s="31">
        <v>42736</v>
      </c>
      <c r="B5" s="421" t="s">
        <v>8</v>
      </c>
      <c r="C5" s="422"/>
      <c r="G5" s="2">
        <v>1494.1</v>
      </c>
    </row>
    <row r="6" spans="1:7">
      <c r="A6" s="3">
        <v>42754</v>
      </c>
      <c r="B6" s="422">
        <v>12125</v>
      </c>
      <c r="C6" s="422" t="s">
        <v>67</v>
      </c>
      <c r="F6" s="2">
        <v>274.10000000000002</v>
      </c>
      <c r="G6" s="2">
        <f t="shared" ref="G6:G69" si="0">+G5+E6-F6</f>
        <v>1220</v>
      </c>
    </row>
    <row r="7" spans="1:7">
      <c r="A7" s="3">
        <v>42881</v>
      </c>
      <c r="B7" s="422">
        <v>12827</v>
      </c>
      <c r="C7" s="422" t="s">
        <v>68</v>
      </c>
      <c r="F7" s="2">
        <v>1220</v>
      </c>
      <c r="G7" s="2">
        <f t="shared" si="0"/>
        <v>0</v>
      </c>
    </row>
    <row r="8" spans="1:7">
      <c r="A8" s="31">
        <v>42766</v>
      </c>
      <c r="B8" s="421" t="s">
        <v>10</v>
      </c>
      <c r="C8" s="421" t="s">
        <v>11</v>
      </c>
      <c r="D8" t="s">
        <v>12</v>
      </c>
      <c r="E8" s="10">
        <v>167.5</v>
      </c>
      <c r="G8" s="2">
        <f t="shared" si="0"/>
        <v>167.5</v>
      </c>
    </row>
    <row r="9" spans="1:7">
      <c r="B9" s="422"/>
      <c r="C9" s="422"/>
      <c r="D9" t="s">
        <v>13</v>
      </c>
      <c r="E9" s="10">
        <v>32</v>
      </c>
      <c r="G9" s="2">
        <f t="shared" si="0"/>
        <v>199.5</v>
      </c>
    </row>
    <row r="10" spans="1:7">
      <c r="B10" s="422"/>
      <c r="C10" s="422"/>
      <c r="D10" t="s">
        <v>14</v>
      </c>
      <c r="E10" s="10">
        <v>60</v>
      </c>
      <c r="G10" s="2">
        <f t="shared" si="0"/>
        <v>259.5</v>
      </c>
    </row>
    <row r="11" spans="1:7">
      <c r="B11" s="422"/>
      <c r="C11" s="422"/>
      <c r="D11" t="s">
        <v>15</v>
      </c>
      <c r="E11" s="10">
        <v>2</v>
      </c>
      <c r="G11" s="2">
        <f t="shared" si="0"/>
        <v>261.5</v>
      </c>
    </row>
    <row r="12" spans="1:7">
      <c r="A12" s="3">
        <v>42766</v>
      </c>
      <c r="B12" s="422" t="s">
        <v>69</v>
      </c>
      <c r="C12" s="422" t="s">
        <v>11</v>
      </c>
      <c r="D12" t="s">
        <v>14</v>
      </c>
      <c r="E12" s="10"/>
      <c r="F12" s="2">
        <v>60</v>
      </c>
      <c r="G12" s="2">
        <f t="shared" si="0"/>
        <v>201.5</v>
      </c>
    </row>
    <row r="13" spans="1:7">
      <c r="A13" s="3">
        <v>42766</v>
      </c>
      <c r="B13" s="422" t="s">
        <v>69</v>
      </c>
      <c r="C13" s="422" t="s">
        <v>11</v>
      </c>
      <c r="D13" t="s">
        <v>15</v>
      </c>
      <c r="E13" s="10"/>
      <c r="F13" s="2">
        <v>2</v>
      </c>
      <c r="G13" s="2">
        <f t="shared" si="0"/>
        <v>199.5</v>
      </c>
    </row>
    <row r="14" spans="1:7">
      <c r="A14" s="3">
        <v>42787</v>
      </c>
      <c r="B14" s="422">
        <v>12315</v>
      </c>
      <c r="C14" s="422" t="s">
        <v>11</v>
      </c>
      <c r="D14" t="s">
        <v>12</v>
      </c>
      <c r="E14" s="10"/>
      <c r="F14" s="2">
        <v>167.5</v>
      </c>
      <c r="G14" s="2">
        <f t="shared" si="0"/>
        <v>32</v>
      </c>
    </row>
    <row r="15" spans="1:7">
      <c r="A15" s="3">
        <v>42787</v>
      </c>
      <c r="B15" s="422">
        <v>12315</v>
      </c>
      <c r="C15" s="422" t="s">
        <v>11</v>
      </c>
      <c r="D15" t="s">
        <v>13</v>
      </c>
      <c r="E15" s="10"/>
      <c r="F15" s="2">
        <v>32</v>
      </c>
      <c r="G15" s="2">
        <f t="shared" si="0"/>
        <v>0</v>
      </c>
    </row>
    <row r="16" spans="1:7">
      <c r="A16" s="31">
        <v>42794</v>
      </c>
      <c r="B16" s="421" t="s">
        <v>10</v>
      </c>
      <c r="C16" s="421" t="s">
        <v>17</v>
      </c>
      <c r="D16" t="s">
        <v>12</v>
      </c>
      <c r="E16" s="10">
        <v>219.6</v>
      </c>
      <c r="G16" s="2">
        <f t="shared" si="0"/>
        <v>219.6</v>
      </c>
    </row>
    <row r="17" spans="1:9">
      <c r="B17" s="422"/>
      <c r="C17" s="422"/>
      <c r="D17" t="s">
        <v>13</v>
      </c>
      <c r="E17" s="10">
        <v>22</v>
      </c>
      <c r="G17" s="2">
        <f t="shared" si="0"/>
        <v>241.6</v>
      </c>
    </row>
    <row r="18" spans="1:9">
      <c r="B18" s="422"/>
      <c r="C18" s="422"/>
      <c r="D18" t="s">
        <v>14</v>
      </c>
      <c r="E18" s="10">
        <v>56</v>
      </c>
      <c r="G18" s="2">
        <f t="shared" si="0"/>
        <v>297.60000000000002</v>
      </c>
    </row>
    <row r="19" spans="1:9">
      <c r="B19" s="422"/>
      <c r="C19" s="422"/>
      <c r="D19" t="s">
        <v>15</v>
      </c>
      <c r="E19" s="10">
        <v>2</v>
      </c>
      <c r="G19" s="2">
        <f t="shared" si="0"/>
        <v>299.60000000000002</v>
      </c>
    </row>
    <row r="20" spans="1:9">
      <c r="A20" s="3">
        <v>42794</v>
      </c>
      <c r="B20" s="422" t="s">
        <v>69</v>
      </c>
      <c r="C20" s="422" t="s">
        <v>17</v>
      </c>
      <c r="D20" t="s">
        <v>14</v>
      </c>
      <c r="E20" s="10"/>
      <c r="F20" s="2">
        <v>56</v>
      </c>
      <c r="G20" s="2">
        <f t="shared" si="0"/>
        <v>243.60000000000002</v>
      </c>
    </row>
    <row r="21" spans="1:9">
      <c r="A21" s="3">
        <v>42794</v>
      </c>
      <c r="B21" s="422" t="s">
        <v>69</v>
      </c>
      <c r="C21" s="422" t="s">
        <v>17</v>
      </c>
      <c r="D21" t="s">
        <v>15</v>
      </c>
      <c r="E21" s="10"/>
      <c r="F21" s="2">
        <v>2</v>
      </c>
      <c r="G21" s="2">
        <f t="shared" si="0"/>
        <v>241.60000000000002</v>
      </c>
    </row>
    <row r="22" spans="1:9">
      <c r="A22" s="3">
        <v>42821</v>
      </c>
      <c r="B22" s="422">
        <v>12532</v>
      </c>
      <c r="C22" s="422" t="s">
        <v>17</v>
      </c>
      <c r="D22" t="s">
        <v>12</v>
      </c>
      <c r="E22" s="10"/>
      <c r="F22" s="2">
        <v>219.6</v>
      </c>
      <c r="G22" s="2">
        <f t="shared" si="0"/>
        <v>22.000000000000028</v>
      </c>
    </row>
    <row r="23" spans="1:9">
      <c r="A23" s="3">
        <v>42821</v>
      </c>
      <c r="B23" s="422">
        <v>12532</v>
      </c>
      <c r="C23" s="422" t="s">
        <v>17</v>
      </c>
      <c r="D23" t="s">
        <v>13</v>
      </c>
      <c r="E23" s="10"/>
      <c r="F23" s="2">
        <v>22</v>
      </c>
      <c r="G23" s="2">
        <f t="shared" si="0"/>
        <v>2.8421709430404007E-14</v>
      </c>
    </row>
    <row r="24" spans="1:9">
      <c r="A24" s="31">
        <v>42825</v>
      </c>
      <c r="B24" s="421" t="s">
        <v>10</v>
      </c>
      <c r="C24" s="421" t="s">
        <v>18</v>
      </c>
      <c r="D24" t="s">
        <v>12</v>
      </c>
      <c r="E24" s="10">
        <v>211.2</v>
      </c>
      <c r="G24" s="2">
        <f t="shared" si="0"/>
        <v>211.20000000000002</v>
      </c>
    </row>
    <row r="25" spans="1:9">
      <c r="B25" s="422"/>
      <c r="C25" s="422"/>
      <c r="D25" t="s">
        <v>13</v>
      </c>
      <c r="E25" s="10">
        <v>23.2</v>
      </c>
      <c r="G25" s="2">
        <f t="shared" si="0"/>
        <v>234.4</v>
      </c>
    </row>
    <row r="26" spans="1:9">
      <c r="B26" s="422"/>
      <c r="C26" s="422"/>
      <c r="D26" t="s">
        <v>14</v>
      </c>
      <c r="E26" s="10">
        <v>60</v>
      </c>
      <c r="G26" s="2">
        <f t="shared" si="0"/>
        <v>294.39999999999998</v>
      </c>
    </row>
    <row r="27" spans="1:9">
      <c r="B27" s="422"/>
      <c r="C27" s="422"/>
      <c r="D27" t="s">
        <v>15</v>
      </c>
      <c r="E27" s="10">
        <v>2</v>
      </c>
      <c r="G27" s="2">
        <f t="shared" si="0"/>
        <v>296.39999999999998</v>
      </c>
    </row>
    <row r="28" spans="1:9">
      <c r="A28" s="3">
        <v>42824</v>
      </c>
      <c r="B28" s="422" t="s">
        <v>69</v>
      </c>
      <c r="C28" s="422" t="s">
        <v>18</v>
      </c>
      <c r="D28" t="s">
        <v>14</v>
      </c>
      <c r="E28" s="10"/>
      <c r="F28" s="2">
        <v>60</v>
      </c>
      <c r="G28" s="2">
        <f t="shared" si="0"/>
        <v>236.39999999999998</v>
      </c>
    </row>
    <row r="29" spans="1:9">
      <c r="A29" s="3">
        <v>42824</v>
      </c>
      <c r="B29" s="422" t="s">
        <v>69</v>
      </c>
      <c r="C29" s="422" t="s">
        <v>18</v>
      </c>
      <c r="D29" t="s">
        <v>15</v>
      </c>
      <c r="E29" s="10"/>
      <c r="F29" s="2">
        <v>2</v>
      </c>
      <c r="G29" s="2">
        <f t="shared" si="0"/>
        <v>234.39999999999998</v>
      </c>
    </row>
    <row r="30" spans="1:9">
      <c r="A30" s="3">
        <v>42851</v>
      </c>
      <c r="B30" s="422">
        <v>12702</v>
      </c>
      <c r="C30" s="422" t="s">
        <v>18</v>
      </c>
      <c r="D30" t="s">
        <v>12</v>
      </c>
      <c r="E30" s="10"/>
      <c r="F30" s="2">
        <v>23.2</v>
      </c>
      <c r="G30" s="2">
        <f t="shared" si="0"/>
        <v>211.2</v>
      </c>
    </row>
    <row r="31" spans="1:9">
      <c r="A31" s="3">
        <v>42851</v>
      </c>
      <c r="B31" s="422">
        <v>12702</v>
      </c>
      <c r="C31" s="422" t="s">
        <v>18</v>
      </c>
      <c r="D31" t="s">
        <v>13</v>
      </c>
      <c r="E31" s="10"/>
      <c r="F31" s="2">
        <v>211.2</v>
      </c>
      <c r="G31" s="2">
        <f t="shared" si="0"/>
        <v>0</v>
      </c>
      <c r="I31" s="5"/>
    </row>
    <row r="32" spans="1:9">
      <c r="A32" s="31">
        <v>42855</v>
      </c>
      <c r="B32" s="421" t="s">
        <v>10</v>
      </c>
      <c r="C32" s="421" t="s">
        <v>19</v>
      </c>
      <c r="D32" t="s">
        <v>12</v>
      </c>
      <c r="E32" s="10">
        <v>171</v>
      </c>
      <c r="G32" s="2">
        <f t="shared" si="0"/>
        <v>171</v>
      </c>
    </row>
    <row r="33" spans="1:7">
      <c r="B33" s="422"/>
      <c r="C33" s="422"/>
      <c r="D33" t="s">
        <v>13</v>
      </c>
      <c r="E33" s="10">
        <v>22.8</v>
      </c>
      <c r="G33" s="2">
        <f t="shared" si="0"/>
        <v>193.8</v>
      </c>
    </row>
    <row r="34" spans="1:7">
      <c r="B34" s="422"/>
      <c r="C34" s="422"/>
      <c r="D34" t="s">
        <v>14</v>
      </c>
      <c r="E34" s="10">
        <v>60</v>
      </c>
      <c r="G34" s="2">
        <f t="shared" si="0"/>
        <v>253.8</v>
      </c>
    </row>
    <row r="35" spans="1:7">
      <c r="B35" s="422"/>
      <c r="C35" s="422"/>
      <c r="D35" t="s">
        <v>15</v>
      </c>
      <c r="E35" s="10">
        <v>2</v>
      </c>
      <c r="G35" s="2">
        <f t="shared" si="0"/>
        <v>255.8</v>
      </c>
    </row>
    <row r="36" spans="1:7">
      <c r="A36" s="3">
        <v>42854</v>
      </c>
      <c r="B36" s="422" t="s">
        <v>69</v>
      </c>
      <c r="C36" s="422" t="s">
        <v>19</v>
      </c>
      <c r="D36" t="s">
        <v>14</v>
      </c>
      <c r="E36" s="10"/>
      <c r="F36" s="2">
        <v>60</v>
      </c>
      <c r="G36" s="2">
        <f t="shared" si="0"/>
        <v>195.8</v>
      </c>
    </row>
    <row r="37" spans="1:7">
      <c r="A37" s="3">
        <v>42854</v>
      </c>
      <c r="B37" s="422" t="s">
        <v>69</v>
      </c>
      <c r="C37" s="422" t="s">
        <v>19</v>
      </c>
      <c r="D37" t="s">
        <v>15</v>
      </c>
      <c r="E37" s="10"/>
      <c r="F37" s="2">
        <v>2</v>
      </c>
      <c r="G37" s="2">
        <f t="shared" si="0"/>
        <v>193.8</v>
      </c>
    </row>
    <row r="38" spans="1:7">
      <c r="A38" s="3">
        <v>42872</v>
      </c>
      <c r="B38" s="422">
        <v>12763</v>
      </c>
      <c r="C38" s="422" t="s">
        <v>19</v>
      </c>
      <c r="D38" t="s">
        <v>12</v>
      </c>
      <c r="E38" s="10"/>
      <c r="F38" s="2">
        <v>171</v>
      </c>
      <c r="G38" s="2">
        <f t="shared" si="0"/>
        <v>22.800000000000011</v>
      </c>
    </row>
    <row r="39" spans="1:7">
      <c r="A39" s="3">
        <v>42872</v>
      </c>
      <c r="B39" s="422">
        <v>12763</v>
      </c>
      <c r="C39" s="422" t="s">
        <v>19</v>
      </c>
      <c r="D39" t="s">
        <v>13</v>
      </c>
      <c r="E39" s="10"/>
      <c r="F39" s="2">
        <v>22.8</v>
      </c>
      <c r="G39" s="2">
        <f t="shared" si="0"/>
        <v>0</v>
      </c>
    </row>
    <row r="40" spans="1:7">
      <c r="A40" s="31">
        <v>42886</v>
      </c>
      <c r="B40" s="421" t="s">
        <v>10</v>
      </c>
      <c r="C40" s="421" t="s">
        <v>20</v>
      </c>
      <c r="D40" t="s">
        <v>12</v>
      </c>
      <c r="E40" s="10">
        <v>148.6</v>
      </c>
      <c r="G40" s="2">
        <f t="shared" si="0"/>
        <v>148.6</v>
      </c>
    </row>
    <row r="41" spans="1:7">
      <c r="B41" s="422"/>
      <c r="C41" s="422"/>
      <c r="D41" t="s">
        <v>13</v>
      </c>
      <c r="E41" s="10">
        <v>22.3</v>
      </c>
      <c r="G41" s="2">
        <f t="shared" si="0"/>
        <v>170.9</v>
      </c>
    </row>
    <row r="42" spans="1:7">
      <c r="B42" s="422"/>
      <c r="C42" s="422"/>
      <c r="D42" t="s">
        <v>14</v>
      </c>
      <c r="E42" s="10">
        <v>60</v>
      </c>
      <c r="G42" s="2">
        <f t="shared" si="0"/>
        <v>230.9</v>
      </c>
    </row>
    <row r="43" spans="1:7">
      <c r="B43" s="422"/>
      <c r="C43" s="422"/>
      <c r="D43" t="s">
        <v>15</v>
      </c>
      <c r="E43" s="10">
        <v>2</v>
      </c>
      <c r="G43" s="2">
        <f t="shared" si="0"/>
        <v>232.9</v>
      </c>
    </row>
    <row r="44" spans="1:7">
      <c r="B44" s="422"/>
      <c r="C44" s="422"/>
      <c r="D44" t="s">
        <v>70</v>
      </c>
      <c r="E44" s="10">
        <v>170</v>
      </c>
      <c r="G44" s="2">
        <f t="shared" si="0"/>
        <v>402.9</v>
      </c>
    </row>
    <row r="45" spans="1:7">
      <c r="A45" s="3">
        <v>42886</v>
      </c>
      <c r="B45" s="422" t="s">
        <v>69</v>
      </c>
      <c r="C45" s="422" t="s">
        <v>20</v>
      </c>
      <c r="D45" t="s">
        <v>14</v>
      </c>
      <c r="E45" s="10"/>
      <c r="F45" s="2">
        <v>60</v>
      </c>
      <c r="G45" s="2">
        <f t="shared" si="0"/>
        <v>342.9</v>
      </c>
    </row>
    <row r="46" spans="1:7">
      <c r="A46" s="3">
        <v>42886</v>
      </c>
      <c r="B46" s="422" t="s">
        <v>69</v>
      </c>
      <c r="C46" s="422" t="s">
        <v>20</v>
      </c>
      <c r="D46" t="s">
        <v>15</v>
      </c>
      <c r="E46" s="10"/>
      <c r="F46" s="2">
        <v>2</v>
      </c>
      <c r="G46" s="2">
        <f t="shared" si="0"/>
        <v>340.9</v>
      </c>
    </row>
    <row r="47" spans="1:7">
      <c r="A47" s="3">
        <v>42881</v>
      </c>
      <c r="B47" s="422">
        <v>12827</v>
      </c>
      <c r="C47" s="422" t="s">
        <v>20</v>
      </c>
      <c r="D47" t="s">
        <v>70</v>
      </c>
      <c r="F47" s="2">
        <v>170</v>
      </c>
      <c r="G47" s="2">
        <f t="shared" si="0"/>
        <v>170.89999999999998</v>
      </c>
    </row>
    <row r="48" spans="1:7">
      <c r="A48" s="3">
        <v>42908</v>
      </c>
      <c r="B48" s="422">
        <v>13135</v>
      </c>
      <c r="C48" s="422" t="s">
        <v>20</v>
      </c>
      <c r="D48" t="s">
        <v>12</v>
      </c>
      <c r="F48" s="2">
        <v>148.6</v>
      </c>
      <c r="G48" s="2">
        <f t="shared" si="0"/>
        <v>22.299999999999983</v>
      </c>
    </row>
    <row r="49" spans="1:7">
      <c r="A49" s="3">
        <v>42908</v>
      </c>
      <c r="B49" s="422">
        <v>13135</v>
      </c>
      <c r="C49" s="422" t="s">
        <v>20</v>
      </c>
      <c r="D49" t="s">
        <v>13</v>
      </c>
      <c r="F49" s="2">
        <v>22.3</v>
      </c>
      <c r="G49" s="2">
        <f t="shared" si="0"/>
        <v>0</v>
      </c>
    </row>
    <row r="50" spans="1:7">
      <c r="A50" s="31">
        <v>42916</v>
      </c>
      <c r="B50" s="421" t="s">
        <v>10</v>
      </c>
      <c r="C50" s="421" t="s">
        <v>21</v>
      </c>
      <c r="D50" t="s">
        <v>12</v>
      </c>
      <c r="E50" s="10">
        <v>145.5</v>
      </c>
      <c r="G50" s="2">
        <f t="shared" si="0"/>
        <v>145.5</v>
      </c>
    </row>
    <row r="51" spans="1:7">
      <c r="B51" s="422"/>
      <c r="C51" s="422"/>
      <c r="D51" t="s">
        <v>13</v>
      </c>
      <c r="E51" s="10">
        <v>22.3</v>
      </c>
      <c r="G51" s="2">
        <f t="shared" si="0"/>
        <v>167.8</v>
      </c>
    </row>
    <row r="52" spans="1:7">
      <c r="B52" s="422"/>
      <c r="C52" s="422"/>
      <c r="D52" t="s">
        <v>14</v>
      </c>
      <c r="E52" s="10">
        <v>60</v>
      </c>
      <c r="G52" s="2">
        <f t="shared" si="0"/>
        <v>227.8</v>
      </c>
    </row>
    <row r="53" spans="1:7">
      <c r="B53" s="422"/>
      <c r="C53" s="422"/>
      <c r="D53" t="s">
        <v>15</v>
      </c>
      <c r="E53" s="10">
        <v>2</v>
      </c>
      <c r="G53" s="2">
        <f t="shared" si="0"/>
        <v>229.8</v>
      </c>
    </row>
    <row r="54" spans="1:7">
      <c r="A54" s="3">
        <v>42916</v>
      </c>
      <c r="B54" s="422" t="s">
        <v>69</v>
      </c>
      <c r="C54" s="422" t="s">
        <v>21</v>
      </c>
      <c r="D54" t="s">
        <v>14</v>
      </c>
      <c r="E54" s="10"/>
      <c r="F54" s="2">
        <v>60</v>
      </c>
      <c r="G54" s="2">
        <f t="shared" si="0"/>
        <v>169.8</v>
      </c>
    </row>
    <row r="55" spans="1:7">
      <c r="A55" s="3">
        <v>42916</v>
      </c>
      <c r="B55" s="422" t="s">
        <v>69</v>
      </c>
      <c r="C55" s="422" t="s">
        <v>21</v>
      </c>
      <c r="D55" t="s">
        <v>15</v>
      </c>
      <c r="E55" s="10"/>
      <c r="F55" s="2">
        <v>2</v>
      </c>
      <c r="G55" s="2">
        <f t="shared" si="0"/>
        <v>167.8</v>
      </c>
    </row>
    <row r="56" spans="1:7">
      <c r="A56" s="3">
        <v>42935</v>
      </c>
      <c r="B56" s="422">
        <v>13219</v>
      </c>
      <c r="C56" s="422" t="s">
        <v>21</v>
      </c>
      <c r="D56" t="s">
        <v>12</v>
      </c>
      <c r="E56" s="10"/>
      <c r="F56" s="2">
        <v>145.5</v>
      </c>
      <c r="G56" s="2">
        <f t="shared" si="0"/>
        <v>22.300000000000011</v>
      </c>
    </row>
    <row r="57" spans="1:7">
      <c r="A57" s="3">
        <v>42935</v>
      </c>
      <c r="B57" s="422">
        <v>13219</v>
      </c>
      <c r="C57" s="422" t="s">
        <v>21</v>
      </c>
      <c r="D57" t="s">
        <v>13</v>
      </c>
      <c r="E57" s="10"/>
      <c r="F57" s="2">
        <v>22.3</v>
      </c>
      <c r="G57" s="2">
        <f t="shared" si="0"/>
        <v>0</v>
      </c>
    </row>
    <row r="58" spans="1:7">
      <c r="A58" s="31">
        <v>42947</v>
      </c>
      <c r="B58" s="421" t="s">
        <v>10</v>
      </c>
      <c r="C58" s="421" t="s">
        <v>22</v>
      </c>
      <c r="D58" t="s">
        <v>12</v>
      </c>
      <c r="E58" s="10">
        <v>129.5</v>
      </c>
      <c r="G58" s="2">
        <f t="shared" si="0"/>
        <v>129.5</v>
      </c>
    </row>
    <row r="59" spans="1:7">
      <c r="B59" s="422"/>
      <c r="C59" s="422"/>
      <c r="D59" t="s">
        <v>13</v>
      </c>
      <c r="E59" s="10">
        <v>22.5</v>
      </c>
      <c r="G59" s="2">
        <f t="shared" si="0"/>
        <v>152</v>
      </c>
    </row>
    <row r="60" spans="1:7">
      <c r="B60" s="422"/>
      <c r="C60" s="422"/>
      <c r="D60" t="s">
        <v>14</v>
      </c>
      <c r="E60" s="10">
        <v>60</v>
      </c>
      <c r="G60" s="2">
        <f t="shared" si="0"/>
        <v>212</v>
      </c>
    </row>
    <row r="61" spans="1:7">
      <c r="B61" s="422"/>
      <c r="C61" s="422"/>
      <c r="D61" t="s">
        <v>15</v>
      </c>
      <c r="E61" s="10">
        <v>2</v>
      </c>
      <c r="G61" s="2">
        <f t="shared" si="0"/>
        <v>214</v>
      </c>
    </row>
    <row r="62" spans="1:7">
      <c r="A62" s="3">
        <v>42945</v>
      </c>
      <c r="B62" s="422" t="s">
        <v>69</v>
      </c>
      <c r="C62" s="422" t="s">
        <v>22</v>
      </c>
      <c r="D62" t="s">
        <v>14</v>
      </c>
      <c r="E62" s="10"/>
      <c r="F62" s="2">
        <v>60</v>
      </c>
      <c r="G62" s="2">
        <f t="shared" si="0"/>
        <v>154</v>
      </c>
    </row>
    <row r="63" spans="1:7">
      <c r="A63" s="3">
        <v>42945</v>
      </c>
      <c r="B63" s="422" t="s">
        <v>69</v>
      </c>
      <c r="C63" s="422" t="s">
        <v>22</v>
      </c>
      <c r="D63" t="s">
        <v>15</v>
      </c>
      <c r="E63" s="10"/>
      <c r="F63" s="2">
        <v>2</v>
      </c>
      <c r="G63" s="2">
        <f t="shared" si="0"/>
        <v>152</v>
      </c>
    </row>
    <row r="64" spans="1:7">
      <c r="A64" s="3">
        <v>42971</v>
      </c>
      <c r="B64" s="422">
        <v>13471</v>
      </c>
      <c r="C64" s="422" t="s">
        <v>22</v>
      </c>
      <c r="D64" t="s">
        <v>12</v>
      </c>
      <c r="E64" s="10"/>
      <c r="F64" s="2">
        <v>129.5</v>
      </c>
      <c r="G64" s="2">
        <f t="shared" si="0"/>
        <v>22.5</v>
      </c>
    </row>
    <row r="65" spans="1:7">
      <c r="A65" s="3">
        <v>42971</v>
      </c>
      <c r="B65" s="422">
        <v>13471</v>
      </c>
      <c r="C65" s="422" t="s">
        <v>22</v>
      </c>
      <c r="D65" t="s">
        <v>13</v>
      </c>
      <c r="E65" s="10"/>
      <c r="F65" s="2">
        <v>22.5</v>
      </c>
      <c r="G65" s="2">
        <f t="shared" si="0"/>
        <v>0</v>
      </c>
    </row>
    <row r="66" spans="1:7">
      <c r="A66" s="31">
        <v>42978</v>
      </c>
      <c r="B66" s="421" t="s">
        <v>10</v>
      </c>
      <c r="C66" s="421" t="s">
        <v>23</v>
      </c>
      <c r="D66" t="s">
        <v>12</v>
      </c>
      <c r="E66" s="10">
        <v>129.5</v>
      </c>
      <c r="G66" s="2">
        <f t="shared" si="0"/>
        <v>129.5</v>
      </c>
    </row>
    <row r="67" spans="1:7">
      <c r="B67" s="422"/>
      <c r="C67" s="422"/>
      <c r="D67" t="s">
        <v>13</v>
      </c>
      <c r="E67" s="10">
        <v>22.5</v>
      </c>
      <c r="G67" s="2">
        <f t="shared" si="0"/>
        <v>152</v>
      </c>
    </row>
    <row r="68" spans="1:7">
      <c r="B68" s="422"/>
      <c r="C68" s="422"/>
      <c r="D68" t="s">
        <v>14</v>
      </c>
      <c r="E68" s="10">
        <v>60</v>
      </c>
      <c r="G68" s="2">
        <f t="shared" si="0"/>
        <v>212</v>
      </c>
    </row>
    <row r="69" spans="1:7">
      <c r="B69" s="422"/>
      <c r="C69" s="422"/>
      <c r="D69" t="s">
        <v>15</v>
      </c>
      <c r="E69" s="10">
        <v>2</v>
      </c>
      <c r="G69" s="2">
        <f t="shared" si="0"/>
        <v>214</v>
      </c>
    </row>
    <row r="70" spans="1:7">
      <c r="B70" s="422"/>
      <c r="C70" s="422"/>
      <c r="D70" t="s">
        <v>70</v>
      </c>
      <c r="E70" s="10">
        <v>85</v>
      </c>
      <c r="G70" s="2">
        <f t="shared" ref="G70:G133" si="1">+G69+E70-F70</f>
        <v>299</v>
      </c>
    </row>
    <row r="71" spans="1:7">
      <c r="A71" s="3">
        <v>42978</v>
      </c>
      <c r="B71" s="422" t="s">
        <v>69</v>
      </c>
      <c r="C71" s="422" t="s">
        <v>23</v>
      </c>
      <c r="D71" t="s">
        <v>14</v>
      </c>
      <c r="E71" s="10"/>
      <c r="F71" s="2">
        <v>60</v>
      </c>
      <c r="G71" s="2">
        <f t="shared" si="1"/>
        <v>239</v>
      </c>
    </row>
    <row r="72" spans="1:7">
      <c r="A72" s="3">
        <v>42978</v>
      </c>
      <c r="B72" s="422" t="s">
        <v>69</v>
      </c>
      <c r="C72" s="422" t="s">
        <v>23</v>
      </c>
      <c r="D72" t="s">
        <v>15</v>
      </c>
      <c r="E72" s="10"/>
      <c r="F72" s="2">
        <v>2</v>
      </c>
      <c r="G72" s="2">
        <f t="shared" si="1"/>
        <v>237</v>
      </c>
    </row>
    <row r="73" spans="1:7">
      <c r="A73" s="3">
        <v>42997</v>
      </c>
      <c r="B73" s="422">
        <v>13610</v>
      </c>
      <c r="C73" s="422" t="s">
        <v>23</v>
      </c>
      <c r="D73" t="s">
        <v>12</v>
      </c>
      <c r="E73" s="10"/>
      <c r="F73" s="2">
        <v>129.5</v>
      </c>
      <c r="G73" s="2">
        <f t="shared" si="1"/>
        <v>107.5</v>
      </c>
    </row>
    <row r="74" spans="1:7">
      <c r="A74" s="3">
        <v>42997</v>
      </c>
      <c r="B74" s="422">
        <v>13610</v>
      </c>
      <c r="C74" s="422" t="s">
        <v>23</v>
      </c>
      <c r="D74" t="s">
        <v>13</v>
      </c>
      <c r="E74" s="10"/>
      <c r="F74" s="2">
        <v>22.5</v>
      </c>
      <c r="G74" s="2">
        <f t="shared" si="1"/>
        <v>85</v>
      </c>
    </row>
    <row r="75" spans="1:7">
      <c r="A75" s="3">
        <v>43067</v>
      </c>
      <c r="B75" s="422" t="s">
        <v>71</v>
      </c>
      <c r="C75" s="422" t="s">
        <v>23</v>
      </c>
      <c r="D75" t="s">
        <v>70</v>
      </c>
      <c r="E75" s="10"/>
      <c r="F75" s="2">
        <v>85</v>
      </c>
      <c r="G75" s="2">
        <f t="shared" si="1"/>
        <v>0</v>
      </c>
    </row>
    <row r="76" spans="1:7">
      <c r="A76" s="31">
        <v>43008</v>
      </c>
      <c r="B76" s="421" t="s">
        <v>10</v>
      </c>
      <c r="C76" s="421" t="s">
        <v>24</v>
      </c>
      <c r="D76" t="s">
        <v>12</v>
      </c>
      <c r="E76" s="10">
        <v>156.80000000000001</v>
      </c>
      <c r="G76" s="2">
        <f t="shared" si="1"/>
        <v>156.80000000000001</v>
      </c>
    </row>
    <row r="77" spans="1:7">
      <c r="B77" s="422"/>
      <c r="C77" s="422"/>
      <c r="D77" t="s">
        <v>13</v>
      </c>
      <c r="E77" s="10">
        <v>14.7</v>
      </c>
      <c r="G77" s="2">
        <f t="shared" si="1"/>
        <v>171.5</v>
      </c>
    </row>
    <row r="78" spans="1:7">
      <c r="B78" s="422"/>
      <c r="C78" s="422"/>
      <c r="D78" t="s">
        <v>14</v>
      </c>
      <c r="E78" s="10">
        <v>60</v>
      </c>
      <c r="G78" s="2">
        <f t="shared" si="1"/>
        <v>231.5</v>
      </c>
    </row>
    <row r="79" spans="1:7">
      <c r="B79" s="422"/>
      <c r="C79" s="422"/>
      <c r="D79" t="s">
        <v>15</v>
      </c>
      <c r="E79" s="10">
        <v>2</v>
      </c>
      <c r="G79" s="2">
        <f t="shared" si="1"/>
        <v>233.5</v>
      </c>
    </row>
    <row r="80" spans="1:7">
      <c r="A80" s="3">
        <v>43008</v>
      </c>
      <c r="B80" s="422" t="s">
        <v>69</v>
      </c>
      <c r="C80" s="422" t="s">
        <v>24</v>
      </c>
      <c r="D80" t="s">
        <v>14</v>
      </c>
      <c r="E80" s="10"/>
      <c r="F80" s="2">
        <v>60</v>
      </c>
      <c r="G80" s="2">
        <f t="shared" si="1"/>
        <v>173.5</v>
      </c>
    </row>
    <row r="81" spans="1:7">
      <c r="A81" s="3">
        <v>43008</v>
      </c>
      <c r="B81" s="422" t="s">
        <v>69</v>
      </c>
      <c r="C81" s="422" t="s">
        <v>24</v>
      </c>
      <c r="D81" t="s">
        <v>15</v>
      </c>
      <c r="E81" s="10"/>
      <c r="F81" s="2">
        <v>2</v>
      </c>
      <c r="G81" s="2">
        <f t="shared" si="1"/>
        <v>171.5</v>
      </c>
    </row>
    <row r="82" spans="1:7">
      <c r="A82" s="3">
        <v>43028</v>
      </c>
      <c r="B82" s="422">
        <v>13841</v>
      </c>
      <c r="C82" s="422" t="s">
        <v>24</v>
      </c>
      <c r="D82" t="s">
        <v>12</v>
      </c>
      <c r="E82" s="10"/>
      <c r="F82" s="2">
        <v>156.80000000000001</v>
      </c>
      <c r="G82" s="2">
        <f t="shared" si="1"/>
        <v>14.699999999999989</v>
      </c>
    </row>
    <row r="83" spans="1:7">
      <c r="A83" s="3">
        <v>43028</v>
      </c>
      <c r="B83" s="422">
        <v>13841</v>
      </c>
      <c r="C83" s="422" t="s">
        <v>24</v>
      </c>
      <c r="D83" t="s">
        <v>13</v>
      </c>
      <c r="E83" s="10"/>
      <c r="F83" s="2">
        <v>14.7</v>
      </c>
      <c r="G83" s="2">
        <f t="shared" si="1"/>
        <v>0</v>
      </c>
    </row>
    <row r="84" spans="1:7">
      <c r="A84" s="31">
        <v>43039</v>
      </c>
      <c r="B84" s="421" t="s">
        <v>10</v>
      </c>
      <c r="C84" s="421" t="s">
        <v>25</v>
      </c>
      <c r="D84" t="s">
        <v>12</v>
      </c>
      <c r="E84" s="10">
        <v>156.80000000000001</v>
      </c>
      <c r="G84" s="2">
        <f t="shared" si="1"/>
        <v>156.80000000000001</v>
      </c>
    </row>
    <row r="85" spans="1:7">
      <c r="B85" s="422"/>
      <c r="C85" s="422"/>
      <c r="D85" t="s">
        <v>13</v>
      </c>
      <c r="E85" s="10">
        <v>22.3</v>
      </c>
      <c r="G85" s="2">
        <f t="shared" si="1"/>
        <v>179.10000000000002</v>
      </c>
    </row>
    <row r="86" spans="1:7" ht="15.75" customHeight="1">
      <c r="B86" s="422"/>
      <c r="C86" s="422"/>
      <c r="D86" t="s">
        <v>14</v>
      </c>
      <c r="E86" s="10">
        <v>60</v>
      </c>
      <c r="G86" s="2">
        <f t="shared" si="1"/>
        <v>239.10000000000002</v>
      </c>
    </row>
    <row r="87" spans="1:7">
      <c r="B87" s="422"/>
      <c r="C87" s="422"/>
      <c r="D87" t="s">
        <v>15</v>
      </c>
      <c r="E87" s="10">
        <v>2</v>
      </c>
      <c r="G87" s="2">
        <f t="shared" si="1"/>
        <v>241.10000000000002</v>
      </c>
    </row>
    <row r="88" spans="1:7">
      <c r="A88" s="3">
        <v>43039</v>
      </c>
      <c r="B88" s="422" t="s">
        <v>69</v>
      </c>
      <c r="C88" s="422" t="s">
        <v>25</v>
      </c>
      <c r="D88" t="s">
        <v>14</v>
      </c>
      <c r="E88" s="10"/>
      <c r="F88" s="2">
        <v>60</v>
      </c>
      <c r="G88" s="2">
        <f t="shared" si="1"/>
        <v>181.10000000000002</v>
      </c>
    </row>
    <row r="89" spans="1:7">
      <c r="A89" s="3">
        <v>43039</v>
      </c>
      <c r="B89" s="422" t="s">
        <v>69</v>
      </c>
      <c r="C89" s="422" t="s">
        <v>25</v>
      </c>
      <c r="D89" t="s">
        <v>15</v>
      </c>
      <c r="E89" s="10"/>
      <c r="F89" s="2">
        <v>2</v>
      </c>
      <c r="G89" s="2">
        <f t="shared" si="1"/>
        <v>179.10000000000002</v>
      </c>
    </row>
    <row r="90" spans="1:7">
      <c r="A90" s="3">
        <v>43063</v>
      </c>
      <c r="B90" s="422">
        <v>14071</v>
      </c>
      <c r="C90" s="422" t="s">
        <v>25</v>
      </c>
      <c r="D90" t="s">
        <v>12</v>
      </c>
      <c r="E90" s="10"/>
      <c r="F90" s="2">
        <v>156.80000000000001</v>
      </c>
      <c r="G90" s="2">
        <f t="shared" si="1"/>
        <v>22.300000000000011</v>
      </c>
    </row>
    <row r="91" spans="1:7">
      <c r="A91" s="3">
        <v>43063</v>
      </c>
      <c r="B91" s="422">
        <v>14071</v>
      </c>
      <c r="C91" s="422" t="s">
        <v>25</v>
      </c>
      <c r="D91" t="s">
        <v>13</v>
      </c>
      <c r="E91" s="10"/>
      <c r="F91" s="2">
        <v>22.3</v>
      </c>
      <c r="G91" s="2">
        <f t="shared" si="1"/>
        <v>0</v>
      </c>
    </row>
    <row r="92" spans="1:7">
      <c r="A92" s="31">
        <v>43069</v>
      </c>
      <c r="B92" s="421" t="s">
        <v>10</v>
      </c>
      <c r="C92" s="421" t="s">
        <v>26</v>
      </c>
      <c r="D92" t="s">
        <v>12</v>
      </c>
      <c r="E92" s="10">
        <v>167.4</v>
      </c>
      <c r="G92" s="2">
        <f t="shared" si="1"/>
        <v>167.4</v>
      </c>
    </row>
    <row r="93" spans="1:7">
      <c r="B93" s="422"/>
      <c r="C93" s="422"/>
      <c r="D93" t="s">
        <v>13</v>
      </c>
      <c r="E93" s="10">
        <v>22.3</v>
      </c>
      <c r="G93" s="2">
        <f t="shared" si="1"/>
        <v>189.70000000000002</v>
      </c>
    </row>
    <row r="94" spans="1:7">
      <c r="B94" s="422"/>
      <c r="C94" s="422"/>
      <c r="D94" t="s">
        <v>14</v>
      </c>
      <c r="E94" s="10">
        <v>60</v>
      </c>
      <c r="G94" s="2">
        <f t="shared" si="1"/>
        <v>249.70000000000002</v>
      </c>
    </row>
    <row r="95" spans="1:7">
      <c r="B95" s="422"/>
      <c r="C95" s="422"/>
      <c r="D95" t="s">
        <v>15</v>
      </c>
      <c r="E95" s="10">
        <v>2</v>
      </c>
      <c r="G95" s="2">
        <f t="shared" si="1"/>
        <v>251.70000000000002</v>
      </c>
    </row>
    <row r="96" spans="1:7">
      <c r="A96" s="3">
        <v>43069</v>
      </c>
      <c r="B96" s="422" t="s">
        <v>69</v>
      </c>
      <c r="C96" s="422" t="s">
        <v>26</v>
      </c>
      <c r="D96" t="s">
        <v>14</v>
      </c>
      <c r="E96" s="10"/>
      <c r="F96" s="2">
        <v>60</v>
      </c>
      <c r="G96" s="2">
        <f t="shared" si="1"/>
        <v>191.70000000000002</v>
      </c>
    </row>
    <row r="97" spans="1:7">
      <c r="A97" s="3">
        <v>43069</v>
      </c>
      <c r="B97" s="422" t="s">
        <v>69</v>
      </c>
      <c r="C97" s="422" t="s">
        <v>26</v>
      </c>
      <c r="D97" t="s">
        <v>15</v>
      </c>
      <c r="E97" s="10"/>
      <c r="F97" s="2">
        <v>2</v>
      </c>
      <c r="G97" s="2">
        <f t="shared" si="1"/>
        <v>189.70000000000002</v>
      </c>
    </row>
    <row r="98" spans="1:7">
      <c r="A98" s="3">
        <v>43087</v>
      </c>
      <c r="B98" s="422">
        <v>14299</v>
      </c>
      <c r="C98" s="422" t="s">
        <v>26</v>
      </c>
      <c r="D98" t="s">
        <v>12</v>
      </c>
      <c r="E98" s="10"/>
      <c r="F98" s="2">
        <v>167.4</v>
      </c>
      <c r="G98" s="2">
        <f t="shared" si="1"/>
        <v>22.300000000000011</v>
      </c>
    </row>
    <row r="99" spans="1:7">
      <c r="A99" s="3">
        <v>43087</v>
      </c>
      <c r="B99" s="422">
        <v>14299</v>
      </c>
      <c r="C99" s="422" t="s">
        <v>26</v>
      </c>
      <c r="D99" t="s">
        <v>13</v>
      </c>
      <c r="E99" s="10"/>
      <c r="F99" s="2">
        <v>22.3</v>
      </c>
      <c r="G99" s="2">
        <f t="shared" si="1"/>
        <v>0</v>
      </c>
    </row>
    <row r="100" spans="1:7">
      <c r="A100" s="31">
        <v>43100</v>
      </c>
      <c r="B100" s="421" t="s">
        <v>10</v>
      </c>
      <c r="C100" s="421" t="s">
        <v>27</v>
      </c>
      <c r="D100" t="s">
        <v>12</v>
      </c>
      <c r="E100" s="10">
        <v>182.1</v>
      </c>
      <c r="G100" s="2">
        <f t="shared" si="1"/>
        <v>182.1</v>
      </c>
    </row>
    <row r="101" spans="1:7">
      <c r="B101" s="422"/>
      <c r="C101" s="422"/>
      <c r="D101" t="s">
        <v>13</v>
      </c>
      <c r="E101" s="10">
        <v>22.3</v>
      </c>
      <c r="G101" s="2">
        <f t="shared" si="1"/>
        <v>204.4</v>
      </c>
    </row>
    <row r="102" spans="1:7">
      <c r="B102" s="422"/>
      <c r="C102" s="422"/>
      <c r="D102" t="s">
        <v>14</v>
      </c>
      <c r="E102" s="10">
        <v>60</v>
      </c>
      <c r="G102" s="2">
        <f t="shared" si="1"/>
        <v>264.39999999999998</v>
      </c>
    </row>
    <row r="103" spans="1:7">
      <c r="B103" s="422"/>
      <c r="C103" s="422"/>
      <c r="D103" t="s">
        <v>15</v>
      </c>
      <c r="E103" s="10">
        <v>2</v>
      </c>
      <c r="G103" s="2">
        <f t="shared" si="1"/>
        <v>266.39999999999998</v>
      </c>
    </row>
    <row r="104" spans="1:7">
      <c r="A104" s="3">
        <v>43099</v>
      </c>
      <c r="B104" s="422" t="s">
        <v>69</v>
      </c>
      <c r="C104" s="422" t="s">
        <v>27</v>
      </c>
      <c r="D104" t="s">
        <v>14</v>
      </c>
      <c r="E104" s="10"/>
      <c r="F104" s="2">
        <v>60</v>
      </c>
      <c r="G104" s="2">
        <f t="shared" si="1"/>
        <v>206.39999999999998</v>
      </c>
    </row>
    <row r="105" spans="1:7">
      <c r="A105" s="3">
        <v>43099</v>
      </c>
      <c r="B105" s="422" t="s">
        <v>69</v>
      </c>
      <c r="C105" s="422" t="s">
        <v>27</v>
      </c>
      <c r="D105" t="s">
        <v>15</v>
      </c>
      <c r="E105" s="10"/>
      <c r="F105" s="2">
        <v>2</v>
      </c>
      <c r="G105" s="2">
        <f t="shared" si="1"/>
        <v>204.39999999999998</v>
      </c>
    </row>
    <row r="106" spans="1:7">
      <c r="A106" s="3">
        <v>43118</v>
      </c>
      <c r="B106" s="422">
        <v>14466</v>
      </c>
      <c r="C106" s="422" t="s">
        <v>27</v>
      </c>
      <c r="D106" t="s">
        <v>12</v>
      </c>
      <c r="E106" s="10"/>
      <c r="F106" s="2">
        <v>182.1</v>
      </c>
      <c r="G106" s="2">
        <f t="shared" si="1"/>
        <v>22.299999999999983</v>
      </c>
    </row>
    <row r="107" spans="1:7">
      <c r="A107" s="3">
        <v>43118</v>
      </c>
      <c r="B107" s="422">
        <v>14466</v>
      </c>
      <c r="C107" s="422" t="s">
        <v>27</v>
      </c>
      <c r="D107" t="s">
        <v>13</v>
      </c>
      <c r="E107" s="10"/>
      <c r="F107" s="2">
        <v>22.3</v>
      </c>
      <c r="G107" s="2">
        <f t="shared" si="1"/>
        <v>0</v>
      </c>
    </row>
    <row r="108" spans="1:7">
      <c r="A108" s="31">
        <v>43131</v>
      </c>
      <c r="B108" s="421" t="s">
        <v>10</v>
      </c>
      <c r="C108" s="421" t="s">
        <v>11</v>
      </c>
      <c r="D108" t="s">
        <v>12</v>
      </c>
      <c r="E108" s="10">
        <v>162.1</v>
      </c>
      <c r="G108" s="2">
        <f t="shared" si="1"/>
        <v>162.1</v>
      </c>
    </row>
    <row r="109" spans="1:7">
      <c r="B109" s="422"/>
      <c r="C109" s="422"/>
      <c r="D109" t="s">
        <v>13</v>
      </c>
      <c r="E109" s="10">
        <v>22.3</v>
      </c>
      <c r="G109" s="2">
        <f t="shared" si="1"/>
        <v>184.4</v>
      </c>
    </row>
    <row r="110" spans="1:7">
      <c r="B110" s="422"/>
      <c r="C110" s="422"/>
      <c r="D110" t="s">
        <v>14</v>
      </c>
      <c r="E110" s="10">
        <v>60</v>
      </c>
      <c r="G110" s="2">
        <f t="shared" si="1"/>
        <v>244.4</v>
      </c>
    </row>
    <row r="111" spans="1:7">
      <c r="B111" s="422"/>
      <c r="C111" s="422"/>
      <c r="D111" t="s">
        <v>15</v>
      </c>
      <c r="E111" s="10">
        <v>2</v>
      </c>
      <c r="G111" s="2">
        <f t="shared" si="1"/>
        <v>246.4</v>
      </c>
    </row>
    <row r="112" spans="1:7">
      <c r="A112" s="3">
        <v>43131</v>
      </c>
      <c r="B112" s="422" t="s">
        <v>69</v>
      </c>
      <c r="C112" s="422" t="s">
        <v>11</v>
      </c>
      <c r="D112" t="s">
        <v>14</v>
      </c>
      <c r="E112" s="10"/>
      <c r="F112" s="2">
        <v>60</v>
      </c>
      <c r="G112" s="2">
        <f t="shared" si="1"/>
        <v>186.4</v>
      </c>
    </row>
    <row r="113" spans="1:9">
      <c r="A113" s="3">
        <v>43131</v>
      </c>
      <c r="B113" s="422" t="s">
        <v>69</v>
      </c>
      <c r="C113" s="422" t="s">
        <v>11</v>
      </c>
      <c r="D113" t="s">
        <v>15</v>
      </c>
      <c r="E113" s="10"/>
      <c r="F113" s="2">
        <v>2</v>
      </c>
      <c r="G113" s="2">
        <f t="shared" si="1"/>
        <v>184.4</v>
      </c>
    </row>
    <row r="114" spans="1:9">
      <c r="A114" s="3">
        <v>43147</v>
      </c>
      <c r="B114" s="422">
        <v>14646</v>
      </c>
      <c r="C114" s="422" t="s">
        <v>11</v>
      </c>
      <c r="D114" t="s">
        <v>12</v>
      </c>
      <c r="E114" s="10"/>
      <c r="F114" s="2">
        <v>162.1</v>
      </c>
      <c r="G114" s="2">
        <f t="shared" si="1"/>
        <v>22.300000000000011</v>
      </c>
    </row>
    <row r="115" spans="1:9">
      <c r="A115" s="3">
        <v>43147</v>
      </c>
      <c r="B115" s="422">
        <v>14646</v>
      </c>
      <c r="C115" s="422" t="s">
        <v>11</v>
      </c>
      <c r="D115" t="s">
        <v>13</v>
      </c>
      <c r="E115" s="10"/>
      <c r="F115" s="2">
        <v>22.3</v>
      </c>
      <c r="G115" s="2">
        <f t="shared" si="1"/>
        <v>0</v>
      </c>
    </row>
    <row r="116" spans="1:9">
      <c r="A116" s="31">
        <v>43159</v>
      </c>
      <c r="B116" s="421" t="s">
        <v>10</v>
      </c>
      <c r="C116" s="421" t="s">
        <v>17</v>
      </c>
      <c r="D116" t="s">
        <v>12</v>
      </c>
      <c r="E116" s="10">
        <v>200.8</v>
      </c>
      <c r="G116" s="2">
        <f t="shared" si="1"/>
        <v>200.8</v>
      </c>
    </row>
    <row r="117" spans="1:9">
      <c r="B117" s="422"/>
      <c r="C117" s="422"/>
      <c r="D117" t="s">
        <v>13</v>
      </c>
      <c r="E117" s="10">
        <v>22.3</v>
      </c>
      <c r="G117" s="2">
        <f t="shared" si="1"/>
        <v>223.10000000000002</v>
      </c>
    </row>
    <row r="118" spans="1:9">
      <c r="B118" s="422"/>
      <c r="C118" s="422"/>
      <c r="D118" t="s">
        <v>14</v>
      </c>
      <c r="E118" s="10">
        <v>56</v>
      </c>
      <c r="G118" s="2">
        <f t="shared" si="1"/>
        <v>279.10000000000002</v>
      </c>
    </row>
    <row r="119" spans="1:9">
      <c r="B119" s="422"/>
      <c r="C119" s="422"/>
      <c r="D119" t="s">
        <v>15</v>
      </c>
      <c r="E119" s="10">
        <v>5</v>
      </c>
      <c r="G119" s="2">
        <f t="shared" si="1"/>
        <v>284.10000000000002</v>
      </c>
    </row>
    <row r="120" spans="1:9">
      <c r="A120" s="3">
        <v>43159</v>
      </c>
      <c r="B120" s="422" t="s">
        <v>69</v>
      </c>
      <c r="C120" s="422" t="s">
        <v>17</v>
      </c>
      <c r="D120" t="s">
        <v>14</v>
      </c>
      <c r="E120" s="10"/>
      <c r="F120" s="2">
        <v>56</v>
      </c>
      <c r="G120" s="2">
        <f t="shared" si="1"/>
        <v>228.10000000000002</v>
      </c>
    </row>
    <row r="121" spans="1:9">
      <c r="A121" s="3">
        <v>43159</v>
      </c>
      <c r="B121" s="422" t="s">
        <v>69</v>
      </c>
      <c r="C121" s="422" t="s">
        <v>17</v>
      </c>
      <c r="D121" t="s">
        <v>15</v>
      </c>
      <c r="E121" s="10"/>
      <c r="F121" s="2">
        <v>5</v>
      </c>
      <c r="G121" s="2">
        <f t="shared" si="1"/>
        <v>223.10000000000002</v>
      </c>
    </row>
    <row r="122" spans="1:9">
      <c r="A122" s="3">
        <v>43179</v>
      </c>
      <c r="B122" s="422">
        <v>14844</v>
      </c>
      <c r="C122" s="422" t="s">
        <v>17</v>
      </c>
      <c r="D122" t="s">
        <v>12</v>
      </c>
      <c r="E122" s="10"/>
      <c r="F122" s="2">
        <v>200.8</v>
      </c>
      <c r="G122" s="2">
        <f t="shared" si="1"/>
        <v>22.300000000000011</v>
      </c>
    </row>
    <row r="123" spans="1:9">
      <c r="A123" s="3">
        <v>43179</v>
      </c>
      <c r="B123" s="422">
        <v>14844</v>
      </c>
      <c r="C123" s="422" t="s">
        <v>17</v>
      </c>
      <c r="D123" t="s">
        <v>13</v>
      </c>
      <c r="E123" s="10"/>
      <c r="F123" s="2">
        <v>22.3</v>
      </c>
      <c r="G123" s="2">
        <f t="shared" si="1"/>
        <v>0</v>
      </c>
    </row>
    <row r="124" spans="1:9">
      <c r="A124" s="31">
        <v>43189</v>
      </c>
      <c r="B124" s="421" t="s">
        <v>10</v>
      </c>
      <c r="C124" s="421" t="s">
        <v>18</v>
      </c>
      <c r="D124" t="s">
        <v>12</v>
      </c>
      <c r="E124" s="10">
        <v>192.8</v>
      </c>
      <c r="G124" s="2">
        <f t="shared" si="1"/>
        <v>192.8</v>
      </c>
    </row>
    <row r="125" spans="1:9">
      <c r="B125" s="422"/>
      <c r="C125" s="422"/>
      <c r="D125" t="s">
        <v>13</v>
      </c>
      <c r="E125" s="10">
        <v>22.3</v>
      </c>
      <c r="G125" s="2">
        <f t="shared" si="1"/>
        <v>215.10000000000002</v>
      </c>
    </row>
    <row r="126" spans="1:9">
      <c r="B126" s="422"/>
      <c r="C126" s="422"/>
      <c r="D126" t="s">
        <v>14</v>
      </c>
      <c r="E126" s="10">
        <v>60</v>
      </c>
      <c r="G126" s="2">
        <f t="shared" si="1"/>
        <v>275.10000000000002</v>
      </c>
    </row>
    <row r="127" spans="1:9">
      <c r="B127" s="422"/>
      <c r="C127" s="422"/>
      <c r="D127" t="s">
        <v>15</v>
      </c>
      <c r="E127" s="10">
        <v>5</v>
      </c>
      <c r="G127" s="2">
        <f t="shared" si="1"/>
        <v>280.10000000000002</v>
      </c>
      <c r="H127" t="s">
        <v>70</v>
      </c>
      <c r="I127" s="21">
        <v>170</v>
      </c>
    </row>
    <row r="128" spans="1:9">
      <c r="A128" s="3">
        <v>43190</v>
      </c>
      <c r="B128" s="422" t="s">
        <v>69</v>
      </c>
      <c r="C128" s="422" t="s">
        <v>18</v>
      </c>
      <c r="D128" t="s">
        <v>14</v>
      </c>
      <c r="E128" s="10"/>
      <c r="F128" s="2">
        <v>60</v>
      </c>
      <c r="G128" s="2">
        <f t="shared" si="1"/>
        <v>220.10000000000002</v>
      </c>
    </row>
    <row r="129" spans="1:7">
      <c r="A129" s="3">
        <v>43190</v>
      </c>
      <c r="B129" s="422" t="s">
        <v>69</v>
      </c>
      <c r="C129" s="422" t="s">
        <v>18</v>
      </c>
      <c r="D129" t="s">
        <v>15</v>
      </c>
      <c r="E129" s="10"/>
      <c r="F129" s="2">
        <v>5</v>
      </c>
      <c r="G129" s="2">
        <f t="shared" si="1"/>
        <v>215.10000000000002</v>
      </c>
    </row>
    <row r="130" spans="1:7">
      <c r="A130" s="3">
        <v>43210</v>
      </c>
      <c r="B130" s="422">
        <v>15142</v>
      </c>
      <c r="C130" s="422" t="s">
        <v>18</v>
      </c>
      <c r="D130" t="s">
        <v>12</v>
      </c>
      <c r="E130" s="10"/>
      <c r="F130" s="2">
        <v>192.8</v>
      </c>
      <c r="G130" s="2">
        <f t="shared" si="1"/>
        <v>22.300000000000011</v>
      </c>
    </row>
    <row r="131" spans="1:7">
      <c r="A131" s="3">
        <v>43210</v>
      </c>
      <c r="B131" s="422">
        <v>15142</v>
      </c>
      <c r="C131" s="422" t="s">
        <v>18</v>
      </c>
      <c r="D131" t="s">
        <v>13</v>
      </c>
      <c r="E131" s="10"/>
      <c r="F131" s="2">
        <v>22.3</v>
      </c>
      <c r="G131" s="2">
        <f t="shared" si="1"/>
        <v>0</v>
      </c>
    </row>
    <row r="132" spans="1:7">
      <c r="A132" s="3">
        <v>43220</v>
      </c>
      <c r="B132" s="422" t="s">
        <v>10</v>
      </c>
      <c r="C132" s="422" t="s">
        <v>19</v>
      </c>
      <c r="D132" t="s">
        <v>12</v>
      </c>
      <c r="E132" s="10">
        <v>199.5</v>
      </c>
      <c r="G132" s="2">
        <f t="shared" si="1"/>
        <v>199.5</v>
      </c>
    </row>
    <row r="133" spans="1:7">
      <c r="B133" s="422"/>
      <c r="C133" s="422"/>
      <c r="D133" t="s">
        <v>13</v>
      </c>
      <c r="E133" s="10">
        <v>22.3</v>
      </c>
      <c r="G133" s="2">
        <f t="shared" si="1"/>
        <v>221.8</v>
      </c>
    </row>
    <row r="134" spans="1:7">
      <c r="B134" s="422"/>
      <c r="C134" s="422"/>
      <c r="D134" t="s">
        <v>14</v>
      </c>
      <c r="E134" s="10">
        <v>60</v>
      </c>
      <c r="G134" s="2">
        <f t="shared" ref="G134:G197" si="2">+G133+E134-F134</f>
        <v>281.8</v>
      </c>
    </row>
    <row r="135" spans="1:7">
      <c r="B135" s="422"/>
      <c r="C135" s="422"/>
      <c r="D135" t="s">
        <v>15</v>
      </c>
      <c r="E135" s="10">
        <v>5</v>
      </c>
      <c r="G135" s="2">
        <f t="shared" si="2"/>
        <v>286.8</v>
      </c>
    </row>
    <row r="136" spans="1:7">
      <c r="A136" s="3">
        <v>43220</v>
      </c>
      <c r="B136" s="422" t="s">
        <v>69</v>
      </c>
      <c r="C136" s="422" t="s">
        <v>19</v>
      </c>
      <c r="D136" t="s">
        <v>14</v>
      </c>
      <c r="E136" s="10"/>
      <c r="F136" s="2">
        <v>60</v>
      </c>
      <c r="G136" s="2">
        <f t="shared" si="2"/>
        <v>226.8</v>
      </c>
    </row>
    <row r="137" spans="1:7">
      <c r="A137" s="3">
        <v>43220</v>
      </c>
      <c r="B137" s="422" t="s">
        <v>69</v>
      </c>
      <c r="C137" s="422" t="s">
        <v>19</v>
      </c>
      <c r="D137" t="s">
        <v>15</v>
      </c>
      <c r="E137" s="10"/>
      <c r="F137" s="2">
        <v>5</v>
      </c>
      <c r="G137" s="2">
        <f t="shared" si="2"/>
        <v>221.8</v>
      </c>
    </row>
    <row r="138" spans="1:7">
      <c r="A138" s="3">
        <v>43242</v>
      </c>
      <c r="B138" s="422">
        <v>15401</v>
      </c>
      <c r="C138" s="422" t="s">
        <v>19</v>
      </c>
      <c r="D138" t="s">
        <v>12</v>
      </c>
      <c r="E138" s="10"/>
      <c r="F138" s="2">
        <v>199.5</v>
      </c>
      <c r="G138" s="2">
        <f t="shared" si="2"/>
        <v>22.300000000000011</v>
      </c>
    </row>
    <row r="139" spans="1:7">
      <c r="A139" s="3">
        <v>43242</v>
      </c>
      <c r="B139" s="422">
        <v>15401</v>
      </c>
      <c r="C139" s="422" t="s">
        <v>19</v>
      </c>
      <c r="D139" t="s">
        <v>13</v>
      </c>
      <c r="E139" s="10"/>
      <c r="F139" s="2">
        <v>22.3</v>
      </c>
      <c r="G139" s="2">
        <f t="shared" si="2"/>
        <v>0</v>
      </c>
    </row>
    <row r="140" spans="1:7">
      <c r="A140" s="3">
        <v>43251</v>
      </c>
      <c r="B140" s="422" t="s">
        <v>10</v>
      </c>
      <c r="C140" s="422" t="s">
        <v>20</v>
      </c>
      <c r="D140" t="s">
        <v>12</v>
      </c>
      <c r="E140" s="10">
        <v>185.7</v>
      </c>
      <c r="G140" s="2">
        <f t="shared" si="2"/>
        <v>185.7</v>
      </c>
    </row>
    <row r="141" spans="1:7">
      <c r="B141" s="422"/>
      <c r="C141" s="422"/>
      <c r="D141" t="s">
        <v>13</v>
      </c>
      <c r="E141" s="10">
        <v>27</v>
      </c>
      <c r="G141" s="2">
        <f t="shared" si="2"/>
        <v>212.7</v>
      </c>
    </row>
    <row r="142" spans="1:7">
      <c r="B142" s="422"/>
      <c r="C142" s="422"/>
      <c r="D142" t="s">
        <v>14</v>
      </c>
      <c r="E142" s="10">
        <v>60</v>
      </c>
      <c r="G142" s="2">
        <f t="shared" si="2"/>
        <v>272.7</v>
      </c>
    </row>
    <row r="143" spans="1:7">
      <c r="B143" s="422"/>
      <c r="C143" s="422"/>
      <c r="D143" t="s">
        <v>15</v>
      </c>
      <c r="E143" s="10">
        <v>5</v>
      </c>
      <c r="G143" s="2">
        <f t="shared" si="2"/>
        <v>277.7</v>
      </c>
    </row>
    <row r="144" spans="1:7">
      <c r="A144" s="3">
        <v>43251</v>
      </c>
      <c r="B144" s="422" t="s">
        <v>69</v>
      </c>
      <c r="C144" s="422" t="s">
        <v>20</v>
      </c>
      <c r="D144" t="s">
        <v>14</v>
      </c>
      <c r="E144" s="10"/>
      <c r="F144" s="2">
        <v>60</v>
      </c>
      <c r="G144" s="2">
        <f t="shared" si="2"/>
        <v>217.7</v>
      </c>
    </row>
    <row r="145" spans="1:7">
      <c r="A145" s="3">
        <v>43251</v>
      </c>
      <c r="B145" s="422" t="s">
        <v>69</v>
      </c>
      <c r="C145" s="422" t="s">
        <v>20</v>
      </c>
      <c r="D145" t="s">
        <v>15</v>
      </c>
      <c r="F145" s="2">
        <v>5</v>
      </c>
      <c r="G145" s="2">
        <f t="shared" si="2"/>
        <v>212.7</v>
      </c>
    </row>
    <row r="146" spans="1:7">
      <c r="A146" s="3">
        <v>43272</v>
      </c>
      <c r="B146" s="422">
        <v>15535</v>
      </c>
      <c r="C146" s="422" t="s">
        <v>20</v>
      </c>
      <c r="D146" t="s">
        <v>12</v>
      </c>
      <c r="F146" s="2">
        <v>185.7</v>
      </c>
      <c r="G146" s="2">
        <f t="shared" si="2"/>
        <v>27</v>
      </c>
    </row>
    <row r="147" spans="1:7">
      <c r="A147" s="3">
        <v>43272</v>
      </c>
      <c r="B147" s="422">
        <v>15535</v>
      </c>
      <c r="C147" s="422" t="s">
        <v>20</v>
      </c>
      <c r="D147" t="s">
        <v>13</v>
      </c>
      <c r="F147" s="2">
        <v>27</v>
      </c>
      <c r="G147" s="2">
        <f t="shared" si="2"/>
        <v>0</v>
      </c>
    </row>
    <row r="148" spans="1:7">
      <c r="A148" s="3">
        <v>43281</v>
      </c>
      <c r="B148" s="422" t="s">
        <v>10</v>
      </c>
      <c r="C148" s="422" t="s">
        <v>21</v>
      </c>
      <c r="D148" t="s">
        <v>12</v>
      </c>
      <c r="E148" s="10">
        <v>181.9</v>
      </c>
      <c r="G148" s="2">
        <f t="shared" si="2"/>
        <v>181.9</v>
      </c>
    </row>
    <row r="149" spans="1:7">
      <c r="B149" s="422"/>
      <c r="C149" s="422"/>
      <c r="D149" t="s">
        <v>13</v>
      </c>
      <c r="E149" s="10">
        <v>27</v>
      </c>
      <c r="G149" s="2">
        <f t="shared" si="2"/>
        <v>208.9</v>
      </c>
    </row>
    <row r="150" spans="1:7">
      <c r="B150" s="422"/>
      <c r="C150" s="422"/>
      <c r="D150" t="s">
        <v>14</v>
      </c>
      <c r="E150" s="10">
        <v>60</v>
      </c>
      <c r="G150" s="2">
        <f t="shared" si="2"/>
        <v>268.89999999999998</v>
      </c>
    </row>
    <row r="151" spans="1:7">
      <c r="B151" s="422"/>
      <c r="C151" s="422"/>
      <c r="D151" t="s">
        <v>15</v>
      </c>
      <c r="E151" s="10">
        <v>5</v>
      </c>
      <c r="G151" s="2">
        <f t="shared" si="2"/>
        <v>273.89999999999998</v>
      </c>
    </row>
    <row r="152" spans="1:7">
      <c r="A152" s="3">
        <v>43281</v>
      </c>
      <c r="B152" s="422" t="s">
        <v>69</v>
      </c>
      <c r="C152" s="422" t="s">
        <v>21</v>
      </c>
      <c r="D152" t="s">
        <v>14</v>
      </c>
      <c r="F152" s="2">
        <v>60</v>
      </c>
      <c r="G152" s="2">
        <f t="shared" si="2"/>
        <v>213.89999999999998</v>
      </c>
    </row>
    <row r="153" spans="1:7">
      <c r="A153" s="3">
        <v>43281</v>
      </c>
      <c r="B153" s="422" t="s">
        <v>69</v>
      </c>
      <c r="C153" s="422" t="s">
        <v>21</v>
      </c>
      <c r="D153" t="s">
        <v>15</v>
      </c>
      <c r="F153" s="2">
        <v>5</v>
      </c>
      <c r="G153" s="2">
        <f t="shared" si="2"/>
        <v>208.89999999999998</v>
      </c>
    </row>
    <row r="154" spans="1:7">
      <c r="A154" s="3">
        <v>43304</v>
      </c>
      <c r="B154" s="422">
        <v>15783</v>
      </c>
      <c r="C154" s="422" t="s">
        <v>21</v>
      </c>
      <c r="D154" t="s">
        <v>12</v>
      </c>
      <c r="F154" s="2">
        <v>181.9</v>
      </c>
      <c r="G154" s="2">
        <f t="shared" si="2"/>
        <v>26.999999999999972</v>
      </c>
    </row>
    <row r="155" spans="1:7">
      <c r="A155" s="3">
        <v>43304</v>
      </c>
      <c r="B155" s="422">
        <v>15783</v>
      </c>
      <c r="C155" s="422" t="s">
        <v>21</v>
      </c>
      <c r="D155" t="s">
        <v>13</v>
      </c>
      <c r="F155" s="2">
        <v>27</v>
      </c>
      <c r="G155" s="2">
        <f t="shared" si="2"/>
        <v>-2.8421709430404007E-14</v>
      </c>
    </row>
    <row r="156" spans="1:7">
      <c r="A156" s="3">
        <v>43312</v>
      </c>
      <c r="B156" s="422" t="s">
        <v>10</v>
      </c>
      <c r="C156" s="422" t="s">
        <v>22</v>
      </c>
      <c r="D156" t="s">
        <v>12</v>
      </c>
      <c r="E156" s="10">
        <v>186.6</v>
      </c>
      <c r="G156" s="2">
        <f t="shared" si="2"/>
        <v>186.59999999999997</v>
      </c>
    </row>
    <row r="157" spans="1:7">
      <c r="B157" s="422"/>
      <c r="C157" s="422"/>
      <c r="D157" t="s">
        <v>13</v>
      </c>
      <c r="E157" s="10">
        <v>27</v>
      </c>
      <c r="G157" s="2">
        <f t="shared" si="2"/>
        <v>213.59999999999997</v>
      </c>
    </row>
    <row r="158" spans="1:7">
      <c r="B158" s="422"/>
      <c r="C158" s="422"/>
      <c r="D158" t="s">
        <v>14</v>
      </c>
      <c r="E158" s="10">
        <v>60</v>
      </c>
      <c r="G158" s="2">
        <f t="shared" si="2"/>
        <v>273.59999999999997</v>
      </c>
    </row>
    <row r="159" spans="1:7">
      <c r="B159" s="422"/>
      <c r="C159" s="422"/>
      <c r="D159" t="s">
        <v>15</v>
      </c>
      <c r="E159" s="10">
        <v>5</v>
      </c>
      <c r="G159" s="2">
        <f t="shared" si="2"/>
        <v>278.59999999999997</v>
      </c>
    </row>
    <row r="160" spans="1:7">
      <c r="A160" s="3">
        <v>43312</v>
      </c>
      <c r="B160" s="422" t="s">
        <v>69</v>
      </c>
      <c r="C160" s="422" t="s">
        <v>22</v>
      </c>
      <c r="D160" t="s">
        <v>14</v>
      </c>
      <c r="E160" s="10"/>
      <c r="F160" s="2">
        <v>40</v>
      </c>
      <c r="G160" s="2">
        <f t="shared" si="2"/>
        <v>238.59999999999997</v>
      </c>
    </row>
    <row r="161" spans="1:7">
      <c r="A161" s="3">
        <v>43318</v>
      </c>
      <c r="B161" s="422">
        <v>15936</v>
      </c>
      <c r="C161" s="422" t="s">
        <v>22</v>
      </c>
      <c r="D161" t="s">
        <v>14</v>
      </c>
      <c r="E161" s="10"/>
      <c r="F161" s="2">
        <v>20</v>
      </c>
      <c r="G161" s="2">
        <f t="shared" si="2"/>
        <v>218.59999999999997</v>
      </c>
    </row>
    <row r="162" spans="1:7">
      <c r="A162" s="3">
        <v>43318</v>
      </c>
      <c r="B162" s="422">
        <v>15936</v>
      </c>
      <c r="C162" s="422" t="s">
        <v>22</v>
      </c>
      <c r="D162" t="s">
        <v>15</v>
      </c>
      <c r="E162" s="10"/>
      <c r="F162" s="2">
        <v>5</v>
      </c>
      <c r="G162" s="2">
        <f t="shared" si="2"/>
        <v>213.59999999999997</v>
      </c>
    </row>
    <row r="163" spans="1:7">
      <c r="A163" s="3">
        <v>43333</v>
      </c>
      <c r="B163" s="422">
        <v>16008</v>
      </c>
      <c r="C163" s="422" t="s">
        <v>22</v>
      </c>
      <c r="D163" t="s">
        <v>12</v>
      </c>
      <c r="E163" s="10"/>
      <c r="F163" s="2">
        <v>186.6</v>
      </c>
      <c r="G163" s="2">
        <f t="shared" si="2"/>
        <v>26.999999999999972</v>
      </c>
    </row>
    <row r="164" spans="1:7">
      <c r="A164" s="3">
        <v>43333</v>
      </c>
      <c r="B164" s="422">
        <v>16008</v>
      </c>
      <c r="C164" s="422" t="s">
        <v>22</v>
      </c>
      <c r="D164" t="s">
        <v>13</v>
      </c>
      <c r="E164" s="10"/>
      <c r="F164" s="2">
        <v>27</v>
      </c>
      <c r="G164" s="2">
        <f t="shared" si="2"/>
        <v>-2.8421709430404007E-14</v>
      </c>
    </row>
    <row r="165" spans="1:7">
      <c r="A165" s="3">
        <v>43343</v>
      </c>
      <c r="B165" s="422" t="s">
        <v>10</v>
      </c>
      <c r="C165" s="422" t="s">
        <v>23</v>
      </c>
      <c r="D165" t="s">
        <v>12</v>
      </c>
      <c r="E165" s="10">
        <v>185.2</v>
      </c>
      <c r="G165" s="2">
        <f t="shared" si="2"/>
        <v>185.19999999999996</v>
      </c>
    </row>
    <row r="166" spans="1:7">
      <c r="B166" s="422"/>
      <c r="C166" s="422"/>
      <c r="D166" t="s">
        <v>13</v>
      </c>
      <c r="E166" s="10">
        <v>27</v>
      </c>
      <c r="G166" s="2">
        <f t="shared" si="2"/>
        <v>212.19999999999996</v>
      </c>
    </row>
    <row r="167" spans="1:7">
      <c r="B167" s="422"/>
      <c r="C167" s="422"/>
      <c r="D167" t="s">
        <v>14</v>
      </c>
      <c r="E167" s="10">
        <v>60</v>
      </c>
      <c r="G167" s="2">
        <f t="shared" si="2"/>
        <v>272.19999999999993</v>
      </c>
    </row>
    <row r="168" spans="1:7">
      <c r="B168" s="422"/>
      <c r="C168" s="422"/>
      <c r="D168" t="s">
        <v>15</v>
      </c>
      <c r="E168" s="10">
        <v>5</v>
      </c>
      <c r="G168" s="2">
        <f t="shared" si="2"/>
        <v>277.19999999999993</v>
      </c>
    </row>
    <row r="169" spans="1:7">
      <c r="A169" s="3">
        <v>43343</v>
      </c>
      <c r="B169" s="422" t="s">
        <v>69</v>
      </c>
      <c r="C169" s="422" t="s">
        <v>23</v>
      </c>
      <c r="D169" t="s">
        <v>14</v>
      </c>
      <c r="E169" s="10"/>
      <c r="F169" s="2">
        <v>60</v>
      </c>
      <c r="G169" s="2">
        <f t="shared" si="2"/>
        <v>217.19999999999993</v>
      </c>
    </row>
    <row r="170" spans="1:7">
      <c r="A170" s="3">
        <v>43343</v>
      </c>
      <c r="B170" s="422" t="s">
        <v>69</v>
      </c>
      <c r="C170" s="422" t="s">
        <v>23</v>
      </c>
      <c r="D170" t="s">
        <v>15</v>
      </c>
      <c r="E170" s="10"/>
      <c r="F170" s="2">
        <v>5</v>
      </c>
      <c r="G170" s="2">
        <f t="shared" si="2"/>
        <v>212.19999999999993</v>
      </c>
    </row>
    <row r="171" spans="1:7">
      <c r="A171" s="3">
        <v>43368</v>
      </c>
      <c r="B171" s="422">
        <v>16220</v>
      </c>
      <c r="C171" s="422" t="s">
        <v>23</v>
      </c>
      <c r="D171" t="s">
        <v>12</v>
      </c>
      <c r="E171" s="10"/>
      <c r="F171" s="2">
        <v>185.2</v>
      </c>
      <c r="G171" s="2">
        <f t="shared" si="2"/>
        <v>26.999999999999943</v>
      </c>
    </row>
    <row r="172" spans="1:7">
      <c r="A172" s="3">
        <v>43368</v>
      </c>
      <c r="B172" s="422">
        <v>16220</v>
      </c>
      <c r="C172" s="422" t="s">
        <v>23</v>
      </c>
      <c r="D172" t="s">
        <v>13</v>
      </c>
      <c r="E172" s="10"/>
      <c r="F172" s="2">
        <v>27</v>
      </c>
      <c r="G172" s="2">
        <f t="shared" si="2"/>
        <v>-5.6843418860808015E-14</v>
      </c>
    </row>
    <row r="173" spans="1:7">
      <c r="A173" s="31">
        <v>43373</v>
      </c>
      <c r="B173" s="421" t="s">
        <v>10</v>
      </c>
      <c r="C173" s="421" t="s">
        <v>24</v>
      </c>
      <c r="D173" t="s">
        <v>12</v>
      </c>
      <c r="E173" s="10">
        <v>189.9</v>
      </c>
      <c r="G173" s="2">
        <f t="shared" si="2"/>
        <v>189.89999999999995</v>
      </c>
    </row>
    <row r="174" spans="1:7">
      <c r="B174" s="422"/>
      <c r="C174" s="422"/>
      <c r="D174" t="s">
        <v>13</v>
      </c>
      <c r="E174" s="10">
        <v>27</v>
      </c>
      <c r="G174" s="2">
        <f t="shared" si="2"/>
        <v>216.89999999999995</v>
      </c>
    </row>
    <row r="175" spans="1:7">
      <c r="B175" s="422"/>
      <c r="C175" s="422"/>
      <c r="D175" t="s">
        <v>14</v>
      </c>
      <c r="E175" s="10">
        <v>60</v>
      </c>
      <c r="G175" s="2">
        <f t="shared" si="2"/>
        <v>276.89999999999998</v>
      </c>
    </row>
    <row r="176" spans="1:7" ht="12.75" customHeight="1">
      <c r="B176" s="422"/>
      <c r="C176" s="422"/>
      <c r="D176" t="s">
        <v>15</v>
      </c>
      <c r="E176" s="10">
        <v>5</v>
      </c>
      <c r="G176" s="2">
        <f t="shared" si="2"/>
        <v>281.89999999999998</v>
      </c>
    </row>
    <row r="177" spans="1:7">
      <c r="A177" s="3">
        <v>43373</v>
      </c>
      <c r="B177" s="422" t="s">
        <v>69</v>
      </c>
      <c r="C177" s="422" t="s">
        <v>24</v>
      </c>
      <c r="D177" t="s">
        <v>14</v>
      </c>
      <c r="E177" s="10"/>
      <c r="F177" s="2">
        <v>60</v>
      </c>
      <c r="G177" s="2">
        <f t="shared" si="2"/>
        <v>221.89999999999998</v>
      </c>
    </row>
    <row r="178" spans="1:7">
      <c r="A178" s="3">
        <v>43373</v>
      </c>
      <c r="B178" s="422" t="s">
        <v>69</v>
      </c>
      <c r="C178" s="422" t="s">
        <v>24</v>
      </c>
      <c r="D178" t="s">
        <v>15</v>
      </c>
      <c r="E178" s="10"/>
      <c r="F178" s="2">
        <v>5</v>
      </c>
      <c r="G178" s="2">
        <f t="shared" si="2"/>
        <v>216.89999999999998</v>
      </c>
    </row>
    <row r="179" spans="1:7">
      <c r="A179" s="3">
        <v>43399</v>
      </c>
      <c r="B179" s="422">
        <v>16475</v>
      </c>
      <c r="C179" s="422" t="s">
        <v>24</v>
      </c>
      <c r="D179" t="s">
        <v>12</v>
      </c>
      <c r="E179" s="10"/>
      <c r="F179" s="2">
        <v>189.9</v>
      </c>
      <c r="G179" s="2">
        <f t="shared" si="2"/>
        <v>26.999999999999972</v>
      </c>
    </row>
    <row r="180" spans="1:7">
      <c r="A180" s="3">
        <v>43399</v>
      </c>
      <c r="B180" s="422">
        <v>16475</v>
      </c>
      <c r="C180" s="422" t="s">
        <v>24</v>
      </c>
      <c r="D180" t="s">
        <v>13</v>
      </c>
      <c r="E180" s="10"/>
      <c r="F180" s="2">
        <v>27</v>
      </c>
      <c r="G180" s="2">
        <f t="shared" si="2"/>
        <v>-2.8421709430404007E-14</v>
      </c>
    </row>
    <row r="181" spans="1:7">
      <c r="A181" s="31">
        <v>43404</v>
      </c>
      <c r="B181" s="421" t="s">
        <v>10</v>
      </c>
      <c r="C181" s="421" t="s">
        <v>25</v>
      </c>
      <c r="D181" t="s">
        <v>12</v>
      </c>
      <c r="E181" s="10">
        <v>191.2</v>
      </c>
      <c r="G181" s="2">
        <f t="shared" si="2"/>
        <v>191.19999999999996</v>
      </c>
    </row>
    <row r="182" spans="1:7">
      <c r="B182" s="422"/>
      <c r="C182" s="422"/>
      <c r="D182" t="s">
        <v>13</v>
      </c>
      <c r="E182" s="10">
        <v>33</v>
      </c>
      <c r="G182" s="2">
        <f t="shared" si="2"/>
        <v>224.19999999999996</v>
      </c>
    </row>
    <row r="183" spans="1:7">
      <c r="B183" s="422"/>
      <c r="C183" s="422"/>
      <c r="D183" t="s">
        <v>14</v>
      </c>
      <c r="E183" s="10">
        <v>60</v>
      </c>
      <c r="G183" s="2">
        <f t="shared" si="2"/>
        <v>284.19999999999993</v>
      </c>
    </row>
    <row r="184" spans="1:7">
      <c r="B184" s="422"/>
      <c r="C184" s="422"/>
      <c r="D184" t="s">
        <v>15</v>
      </c>
      <c r="E184" s="10">
        <v>5</v>
      </c>
      <c r="G184" s="2">
        <f t="shared" si="2"/>
        <v>289.19999999999993</v>
      </c>
    </row>
    <row r="185" spans="1:7">
      <c r="A185" s="3">
        <v>43404</v>
      </c>
      <c r="B185" s="422" t="s">
        <v>69</v>
      </c>
      <c r="C185" s="422" t="s">
        <v>25</v>
      </c>
      <c r="D185" t="s">
        <v>14</v>
      </c>
      <c r="E185" s="10"/>
      <c r="F185" s="2">
        <v>60</v>
      </c>
      <c r="G185" s="2">
        <f t="shared" si="2"/>
        <v>229.19999999999993</v>
      </c>
    </row>
    <row r="186" spans="1:7">
      <c r="A186" s="3">
        <v>43404</v>
      </c>
      <c r="B186" s="422" t="s">
        <v>69</v>
      </c>
      <c r="C186" s="422" t="s">
        <v>25</v>
      </c>
      <c r="D186" t="s">
        <v>15</v>
      </c>
      <c r="E186" s="10"/>
      <c r="F186" s="2">
        <v>5</v>
      </c>
      <c r="G186" s="2">
        <f t="shared" si="2"/>
        <v>224.19999999999993</v>
      </c>
    </row>
    <row r="187" spans="1:7">
      <c r="A187" s="3">
        <v>43433</v>
      </c>
      <c r="B187" s="422">
        <v>16629</v>
      </c>
      <c r="C187" s="422" t="s">
        <v>25</v>
      </c>
      <c r="D187" t="s">
        <v>12</v>
      </c>
      <c r="E187" s="10"/>
      <c r="F187" s="2">
        <v>191.2</v>
      </c>
      <c r="G187" s="2">
        <f t="shared" si="2"/>
        <v>32.999999999999943</v>
      </c>
    </row>
    <row r="188" spans="1:7">
      <c r="A188" s="3">
        <v>43433</v>
      </c>
      <c r="B188" s="422">
        <v>16629</v>
      </c>
      <c r="C188" s="422" t="s">
        <v>25</v>
      </c>
      <c r="D188" t="s">
        <v>13</v>
      </c>
      <c r="E188" s="10"/>
      <c r="F188" s="2">
        <v>33</v>
      </c>
      <c r="G188" s="2">
        <f t="shared" si="2"/>
        <v>-5.6843418860808015E-14</v>
      </c>
    </row>
    <row r="189" spans="1:7">
      <c r="A189" s="31">
        <v>43434</v>
      </c>
      <c r="B189" s="421" t="s">
        <v>10</v>
      </c>
      <c r="C189" s="421" t="s">
        <v>26</v>
      </c>
      <c r="D189" t="s">
        <v>12</v>
      </c>
      <c r="E189" s="10">
        <v>212.7</v>
      </c>
      <c r="G189" s="2">
        <f t="shared" si="2"/>
        <v>212.69999999999993</v>
      </c>
    </row>
    <row r="190" spans="1:7">
      <c r="B190" s="422"/>
      <c r="C190" s="422"/>
      <c r="D190" t="s">
        <v>13</v>
      </c>
      <c r="E190" s="10">
        <v>33</v>
      </c>
      <c r="G190" s="2">
        <f t="shared" si="2"/>
        <v>245.69999999999993</v>
      </c>
    </row>
    <row r="191" spans="1:7">
      <c r="B191" s="422"/>
      <c r="C191" s="422"/>
      <c r="D191" t="s">
        <v>14</v>
      </c>
      <c r="E191" s="10">
        <v>60</v>
      </c>
      <c r="G191" s="2">
        <f t="shared" si="2"/>
        <v>305.69999999999993</v>
      </c>
    </row>
    <row r="192" spans="1:7">
      <c r="B192" s="422"/>
      <c r="C192" s="422"/>
      <c r="D192" t="s">
        <v>15</v>
      </c>
      <c r="E192" s="10">
        <v>5</v>
      </c>
      <c r="G192" s="2">
        <f t="shared" si="2"/>
        <v>310.69999999999993</v>
      </c>
    </row>
    <row r="193" spans="1:7">
      <c r="A193" s="3">
        <v>43434</v>
      </c>
      <c r="B193" s="422" t="s">
        <v>69</v>
      </c>
      <c r="C193" s="422" t="s">
        <v>26</v>
      </c>
      <c r="D193" t="s">
        <v>14</v>
      </c>
      <c r="E193" s="10"/>
      <c r="F193" s="2">
        <v>60</v>
      </c>
      <c r="G193" s="2">
        <f t="shared" si="2"/>
        <v>250.69999999999993</v>
      </c>
    </row>
    <row r="194" spans="1:7">
      <c r="A194" s="3">
        <v>43434</v>
      </c>
      <c r="B194" s="422" t="s">
        <v>69</v>
      </c>
      <c r="C194" s="422" t="s">
        <v>26</v>
      </c>
      <c r="D194" t="s">
        <v>15</v>
      </c>
      <c r="E194" s="10"/>
      <c r="F194" s="2">
        <v>5</v>
      </c>
      <c r="G194" s="2">
        <f t="shared" si="2"/>
        <v>245.69999999999993</v>
      </c>
    </row>
    <row r="195" spans="1:7">
      <c r="A195" s="3">
        <v>43474</v>
      </c>
      <c r="B195" s="422">
        <v>16920</v>
      </c>
      <c r="C195" s="422" t="s">
        <v>26</v>
      </c>
      <c r="D195" t="s">
        <v>12</v>
      </c>
      <c r="E195" s="10"/>
      <c r="F195" s="2">
        <v>212.7</v>
      </c>
      <c r="G195" s="2">
        <f t="shared" si="2"/>
        <v>32.999999999999943</v>
      </c>
    </row>
    <row r="196" spans="1:7">
      <c r="A196" s="3">
        <v>43474</v>
      </c>
      <c r="B196" s="422">
        <v>16920</v>
      </c>
      <c r="C196" s="422" t="s">
        <v>26</v>
      </c>
      <c r="D196" t="s">
        <v>13</v>
      </c>
      <c r="E196" s="10"/>
      <c r="F196" s="2">
        <v>33</v>
      </c>
      <c r="G196" s="2">
        <f t="shared" si="2"/>
        <v>-5.6843418860808015E-14</v>
      </c>
    </row>
    <row r="197" spans="1:7">
      <c r="A197" s="31">
        <v>43465</v>
      </c>
      <c r="B197" s="421" t="s">
        <v>10</v>
      </c>
      <c r="C197" s="421" t="s">
        <v>27</v>
      </c>
      <c r="D197" t="s">
        <v>12</v>
      </c>
      <c r="E197" s="10">
        <v>222.3</v>
      </c>
      <c r="G197" s="2">
        <f t="shared" si="2"/>
        <v>222.29999999999995</v>
      </c>
    </row>
    <row r="198" spans="1:7">
      <c r="B198" s="422"/>
      <c r="C198" s="422"/>
      <c r="D198" t="s">
        <v>13</v>
      </c>
      <c r="E198" s="10">
        <v>33</v>
      </c>
      <c r="G198" s="2">
        <f t="shared" ref="G198:G261" si="3">+G197+E198-F198</f>
        <v>255.29999999999995</v>
      </c>
    </row>
    <row r="199" spans="1:7">
      <c r="B199" s="422"/>
      <c r="C199" s="422"/>
      <c r="D199" t="s">
        <v>14</v>
      </c>
      <c r="E199" s="10">
        <v>60</v>
      </c>
      <c r="G199" s="2">
        <f t="shared" si="3"/>
        <v>315.29999999999995</v>
      </c>
    </row>
    <row r="200" spans="1:7" ht="14.25" customHeight="1">
      <c r="B200" s="422"/>
      <c r="C200" s="422"/>
      <c r="D200" t="s">
        <v>15</v>
      </c>
      <c r="E200" s="10">
        <v>5</v>
      </c>
      <c r="G200" s="2">
        <f t="shared" si="3"/>
        <v>320.29999999999995</v>
      </c>
    </row>
    <row r="201" spans="1:7" ht="14.25" customHeight="1">
      <c r="A201" s="3">
        <v>43465</v>
      </c>
      <c r="B201" s="422" t="s">
        <v>69</v>
      </c>
      <c r="C201" s="422" t="s">
        <v>27</v>
      </c>
      <c r="D201" t="s">
        <v>14</v>
      </c>
      <c r="E201" s="10"/>
      <c r="F201" s="2">
        <v>60</v>
      </c>
      <c r="G201" s="2">
        <f t="shared" si="3"/>
        <v>260.29999999999995</v>
      </c>
    </row>
    <row r="202" spans="1:7" ht="14.25" customHeight="1">
      <c r="A202" s="3">
        <v>43465</v>
      </c>
      <c r="B202" s="422" t="s">
        <v>69</v>
      </c>
      <c r="C202" s="422" t="s">
        <v>27</v>
      </c>
      <c r="D202" t="s">
        <v>15</v>
      </c>
      <c r="E202" s="10"/>
      <c r="F202" s="2">
        <v>5</v>
      </c>
      <c r="G202" s="2">
        <f t="shared" si="3"/>
        <v>255.29999999999995</v>
      </c>
    </row>
    <row r="203" spans="1:7" ht="14.25" customHeight="1">
      <c r="A203" s="3">
        <v>43495</v>
      </c>
      <c r="B203" s="422">
        <v>17036</v>
      </c>
      <c r="C203" s="422" t="s">
        <v>27</v>
      </c>
      <c r="D203" t="s">
        <v>12</v>
      </c>
      <c r="E203" s="10"/>
      <c r="F203" s="2">
        <v>222.3</v>
      </c>
      <c r="G203" s="2">
        <f t="shared" si="3"/>
        <v>32.999999999999943</v>
      </c>
    </row>
    <row r="204" spans="1:7" ht="14.25" customHeight="1">
      <c r="A204" s="3">
        <v>43495</v>
      </c>
      <c r="B204" s="422">
        <v>17036</v>
      </c>
      <c r="C204" s="422" t="s">
        <v>27</v>
      </c>
      <c r="D204" t="s">
        <v>13</v>
      </c>
      <c r="E204" s="10"/>
      <c r="F204" s="2">
        <v>33</v>
      </c>
      <c r="G204" s="2">
        <f t="shared" si="3"/>
        <v>-5.6843418860808015E-14</v>
      </c>
    </row>
    <row r="205" spans="1:7" ht="14.25" customHeight="1">
      <c r="A205" s="31">
        <v>43496</v>
      </c>
      <c r="B205" s="421" t="s">
        <v>10</v>
      </c>
      <c r="C205" s="421" t="s">
        <v>11</v>
      </c>
      <c r="D205" t="s">
        <v>12</v>
      </c>
      <c r="E205" s="10">
        <v>242.8</v>
      </c>
      <c r="G205" s="2">
        <f t="shared" si="3"/>
        <v>242.79999999999995</v>
      </c>
    </row>
    <row r="206" spans="1:7" ht="14.25" customHeight="1">
      <c r="B206" s="422"/>
      <c r="C206" s="422"/>
      <c r="D206" t="s">
        <v>13</v>
      </c>
      <c r="E206" s="10">
        <v>33</v>
      </c>
      <c r="G206" s="2">
        <f t="shared" si="3"/>
        <v>275.79999999999995</v>
      </c>
    </row>
    <row r="207" spans="1:7" ht="14.25" customHeight="1">
      <c r="B207" s="422"/>
      <c r="C207" s="422"/>
      <c r="D207" t="s">
        <v>14</v>
      </c>
      <c r="E207" s="10">
        <v>60</v>
      </c>
      <c r="G207" s="2">
        <f t="shared" si="3"/>
        <v>335.79999999999995</v>
      </c>
    </row>
    <row r="208" spans="1:7" ht="14.25" customHeight="1">
      <c r="B208" s="422"/>
      <c r="C208" s="422"/>
      <c r="D208" t="s">
        <v>15</v>
      </c>
      <c r="E208" s="10">
        <v>5</v>
      </c>
      <c r="G208" s="2">
        <f t="shared" si="3"/>
        <v>340.79999999999995</v>
      </c>
    </row>
    <row r="209" spans="1:7" ht="14.25" customHeight="1">
      <c r="A209" s="3">
        <v>43496</v>
      </c>
      <c r="B209" s="422" t="s">
        <v>69</v>
      </c>
      <c r="C209" s="422" t="s">
        <v>11</v>
      </c>
      <c r="D209" t="s">
        <v>14</v>
      </c>
      <c r="E209" s="10"/>
      <c r="F209" s="2">
        <v>60</v>
      </c>
      <c r="G209" s="2">
        <f t="shared" si="3"/>
        <v>280.79999999999995</v>
      </c>
    </row>
    <row r="210" spans="1:7" ht="14.25" customHeight="1">
      <c r="A210" s="3">
        <v>43496</v>
      </c>
      <c r="B210" s="422" t="s">
        <v>69</v>
      </c>
      <c r="C210" s="422" t="s">
        <v>11</v>
      </c>
      <c r="D210" t="s">
        <v>15</v>
      </c>
      <c r="E210" s="10"/>
      <c r="F210" s="2">
        <v>5</v>
      </c>
      <c r="G210" s="2">
        <f t="shared" si="3"/>
        <v>275.79999999999995</v>
      </c>
    </row>
    <row r="211" spans="1:7" ht="14.25" customHeight="1">
      <c r="A211" s="3">
        <v>43521</v>
      </c>
      <c r="B211" s="422">
        <v>17195</v>
      </c>
      <c r="C211" s="422" t="s">
        <v>11</v>
      </c>
      <c r="D211" t="s">
        <v>12</v>
      </c>
      <c r="E211" s="10"/>
      <c r="F211" s="2">
        <v>242.8</v>
      </c>
      <c r="G211" s="2">
        <f t="shared" si="3"/>
        <v>32.999999999999943</v>
      </c>
    </row>
    <row r="212" spans="1:7" ht="14.25" customHeight="1">
      <c r="A212" s="3">
        <v>43521</v>
      </c>
      <c r="B212" s="422">
        <v>17195</v>
      </c>
      <c r="C212" s="422" t="s">
        <v>11</v>
      </c>
      <c r="D212" t="s">
        <v>13</v>
      </c>
      <c r="E212" s="10"/>
      <c r="F212" s="2">
        <v>33</v>
      </c>
      <c r="G212" s="2">
        <f t="shared" si="3"/>
        <v>-5.6843418860808015E-14</v>
      </c>
    </row>
    <row r="213" spans="1:7" ht="14.25" customHeight="1">
      <c r="A213" s="31">
        <v>43524</v>
      </c>
      <c r="B213" s="421" t="s">
        <v>10</v>
      </c>
      <c r="C213" s="421" t="s">
        <v>17</v>
      </c>
      <c r="D213" t="s">
        <v>12</v>
      </c>
      <c r="E213" s="10">
        <v>256.7</v>
      </c>
      <c r="G213" s="2">
        <f t="shared" si="3"/>
        <v>256.69999999999993</v>
      </c>
    </row>
    <row r="214" spans="1:7" ht="14.25" customHeight="1">
      <c r="B214" s="422"/>
      <c r="C214" s="422"/>
      <c r="D214" t="s">
        <v>13</v>
      </c>
      <c r="E214" s="10">
        <v>40.4</v>
      </c>
      <c r="G214" s="2">
        <f t="shared" si="3"/>
        <v>297.09999999999991</v>
      </c>
    </row>
    <row r="215" spans="1:7" ht="14.25" customHeight="1">
      <c r="B215" s="422"/>
      <c r="C215" s="422"/>
      <c r="D215" t="s">
        <v>14</v>
      </c>
      <c r="E215" s="10">
        <v>56</v>
      </c>
      <c r="G215" s="2">
        <f t="shared" si="3"/>
        <v>353.09999999999991</v>
      </c>
    </row>
    <row r="216" spans="1:7" ht="14.25" customHeight="1">
      <c r="B216" s="422"/>
      <c r="C216" s="422"/>
      <c r="D216" t="s">
        <v>15</v>
      </c>
      <c r="E216" s="10">
        <v>5</v>
      </c>
      <c r="G216" s="2">
        <f t="shared" si="3"/>
        <v>358.09999999999991</v>
      </c>
    </row>
    <row r="217" spans="1:7" ht="14.25" customHeight="1">
      <c r="A217" s="3">
        <v>43524</v>
      </c>
      <c r="B217" s="422" t="s">
        <v>69</v>
      </c>
      <c r="C217" s="422" t="s">
        <v>17</v>
      </c>
      <c r="D217" t="s">
        <v>14</v>
      </c>
      <c r="E217" s="10"/>
      <c r="F217" s="2">
        <v>56</v>
      </c>
      <c r="G217" s="2">
        <f t="shared" si="3"/>
        <v>302.09999999999991</v>
      </c>
    </row>
    <row r="218" spans="1:7" ht="14.25" customHeight="1">
      <c r="A218" s="3">
        <v>43524</v>
      </c>
      <c r="B218" s="422" t="s">
        <v>69</v>
      </c>
      <c r="C218" s="422" t="s">
        <v>17</v>
      </c>
      <c r="D218" t="s">
        <v>15</v>
      </c>
      <c r="E218" s="10"/>
      <c r="F218" s="2">
        <v>5</v>
      </c>
      <c r="G218" s="2">
        <f t="shared" si="3"/>
        <v>297.09999999999991</v>
      </c>
    </row>
    <row r="219" spans="1:7" ht="14.25" customHeight="1">
      <c r="A219" s="3">
        <v>43551</v>
      </c>
      <c r="B219" s="422">
        <v>17455</v>
      </c>
      <c r="C219" s="422" t="s">
        <v>17</v>
      </c>
      <c r="D219" t="s">
        <v>12</v>
      </c>
      <c r="E219" s="10"/>
      <c r="F219" s="2">
        <v>256.7</v>
      </c>
      <c r="G219" s="2">
        <f t="shared" si="3"/>
        <v>40.39999999999992</v>
      </c>
    </row>
    <row r="220" spans="1:7" ht="14.25" customHeight="1">
      <c r="A220" s="3">
        <v>43580</v>
      </c>
      <c r="B220" s="422">
        <v>17689</v>
      </c>
      <c r="C220" s="422" t="s">
        <v>17</v>
      </c>
      <c r="D220" t="s">
        <v>13</v>
      </c>
      <c r="E220" s="10"/>
      <c r="F220" s="2">
        <v>40.4</v>
      </c>
      <c r="G220" s="2">
        <f t="shared" si="3"/>
        <v>-7.815970093361102E-14</v>
      </c>
    </row>
    <row r="221" spans="1:7" ht="14.25" customHeight="1">
      <c r="A221" s="31">
        <v>43555</v>
      </c>
      <c r="B221" s="421" t="s">
        <v>10</v>
      </c>
      <c r="C221" s="421" t="s">
        <v>18</v>
      </c>
      <c r="D221" t="s">
        <v>12</v>
      </c>
      <c r="E221" s="10">
        <v>238.4</v>
      </c>
      <c r="G221" s="2">
        <f t="shared" si="3"/>
        <v>238.39999999999992</v>
      </c>
    </row>
    <row r="222" spans="1:7" ht="14.25" customHeight="1">
      <c r="B222" s="422"/>
      <c r="C222" s="422"/>
      <c r="D222" t="s">
        <v>13</v>
      </c>
      <c r="E222" s="10">
        <v>32.1</v>
      </c>
      <c r="G222" s="2">
        <f t="shared" si="3"/>
        <v>270.49999999999994</v>
      </c>
    </row>
    <row r="223" spans="1:7" ht="14.25" customHeight="1">
      <c r="B223" s="422"/>
      <c r="C223" s="422"/>
      <c r="D223" t="s">
        <v>14</v>
      </c>
      <c r="E223" s="10">
        <v>60</v>
      </c>
      <c r="G223" s="2">
        <f t="shared" si="3"/>
        <v>330.49999999999994</v>
      </c>
    </row>
    <row r="224" spans="1:7" ht="14.25" customHeight="1">
      <c r="B224" s="422"/>
      <c r="C224" s="422"/>
      <c r="D224" t="s">
        <v>15</v>
      </c>
      <c r="E224" s="10">
        <v>5</v>
      </c>
      <c r="G224" s="2">
        <f t="shared" si="3"/>
        <v>335.49999999999994</v>
      </c>
    </row>
    <row r="225" spans="1:7" ht="14.25" customHeight="1">
      <c r="A225" s="3">
        <v>43555</v>
      </c>
      <c r="B225" s="422" t="s">
        <v>69</v>
      </c>
      <c r="C225" s="422" t="s">
        <v>18</v>
      </c>
      <c r="D225" t="s">
        <v>14</v>
      </c>
      <c r="E225" s="10"/>
      <c r="F225" s="2">
        <v>60</v>
      </c>
      <c r="G225" s="2">
        <f t="shared" si="3"/>
        <v>275.49999999999994</v>
      </c>
    </row>
    <row r="226" spans="1:7" ht="14.25" customHeight="1">
      <c r="A226" s="3">
        <v>43555</v>
      </c>
      <c r="B226" s="422" t="s">
        <v>69</v>
      </c>
      <c r="C226" s="422" t="s">
        <v>18</v>
      </c>
      <c r="D226" t="s">
        <v>15</v>
      </c>
      <c r="E226" s="10"/>
      <c r="F226" s="2">
        <v>5</v>
      </c>
      <c r="G226" s="2">
        <f t="shared" si="3"/>
        <v>270.49999999999994</v>
      </c>
    </row>
    <row r="227" spans="1:7" ht="14.25" customHeight="1">
      <c r="A227" s="3">
        <v>43588</v>
      </c>
      <c r="B227" s="422">
        <v>17746</v>
      </c>
      <c r="C227" s="422" t="s">
        <v>18</v>
      </c>
      <c r="D227" t="s">
        <v>12</v>
      </c>
      <c r="E227" s="10"/>
      <c r="F227" s="2">
        <v>238.4</v>
      </c>
      <c r="G227" s="2">
        <f t="shared" si="3"/>
        <v>32.099999999999937</v>
      </c>
    </row>
    <row r="228" spans="1:7" ht="14.25" customHeight="1">
      <c r="A228" s="3">
        <v>43588</v>
      </c>
      <c r="B228" s="422">
        <v>17746</v>
      </c>
      <c r="C228" s="422" t="s">
        <v>18</v>
      </c>
      <c r="D228" t="s">
        <v>13</v>
      </c>
      <c r="E228" s="10"/>
      <c r="F228" s="2">
        <v>32.1</v>
      </c>
      <c r="G228" s="2">
        <f t="shared" si="3"/>
        <v>-6.3948846218409017E-14</v>
      </c>
    </row>
    <row r="229" spans="1:7" ht="14.25" customHeight="1">
      <c r="A229" s="31">
        <v>43585</v>
      </c>
      <c r="B229" s="421" t="s">
        <v>10</v>
      </c>
      <c r="C229" s="421" t="s">
        <v>19</v>
      </c>
      <c r="D229" t="s">
        <v>12</v>
      </c>
      <c r="E229" s="10">
        <v>241.3</v>
      </c>
      <c r="G229" s="2">
        <f t="shared" si="3"/>
        <v>241.29999999999995</v>
      </c>
    </row>
    <row r="230" spans="1:7" ht="14.25" customHeight="1">
      <c r="B230" s="422"/>
      <c r="C230" s="422"/>
      <c r="D230" t="s">
        <v>13</v>
      </c>
      <c r="E230" s="10">
        <v>29.3</v>
      </c>
      <c r="G230" s="2">
        <f t="shared" si="3"/>
        <v>270.59999999999997</v>
      </c>
    </row>
    <row r="231" spans="1:7" ht="14.25" customHeight="1">
      <c r="B231" s="422"/>
      <c r="C231" s="422"/>
      <c r="D231" t="s">
        <v>14</v>
      </c>
      <c r="E231" s="10">
        <v>60</v>
      </c>
      <c r="G231" s="2">
        <f t="shared" si="3"/>
        <v>330.59999999999997</v>
      </c>
    </row>
    <row r="232" spans="1:7" ht="14.25" customHeight="1">
      <c r="B232" s="422"/>
      <c r="C232" s="422"/>
      <c r="D232" t="s">
        <v>15</v>
      </c>
      <c r="E232" s="10">
        <v>5</v>
      </c>
      <c r="G232" s="2">
        <f t="shared" si="3"/>
        <v>335.59999999999997</v>
      </c>
    </row>
    <row r="233" spans="1:7" ht="14.25" customHeight="1">
      <c r="A233" s="3">
        <v>43585</v>
      </c>
      <c r="B233" s="422" t="s">
        <v>69</v>
      </c>
      <c r="C233" s="422" t="s">
        <v>19</v>
      </c>
      <c r="D233" t="s">
        <v>14</v>
      </c>
      <c r="E233" s="10"/>
      <c r="F233" s="2">
        <v>60</v>
      </c>
      <c r="G233" s="2">
        <f t="shared" si="3"/>
        <v>275.59999999999997</v>
      </c>
    </row>
    <row r="234" spans="1:7" ht="14.25" customHeight="1">
      <c r="A234" s="3">
        <v>43585</v>
      </c>
      <c r="B234" s="422" t="s">
        <v>69</v>
      </c>
      <c r="C234" s="422" t="s">
        <v>19</v>
      </c>
      <c r="D234" t="s">
        <v>15</v>
      </c>
      <c r="E234" s="10"/>
      <c r="F234" s="2">
        <v>5</v>
      </c>
      <c r="G234" s="2">
        <f t="shared" si="3"/>
        <v>270.59999999999997</v>
      </c>
    </row>
    <row r="235" spans="1:7" ht="14.25" customHeight="1">
      <c r="A235" s="3">
        <v>43608</v>
      </c>
      <c r="B235" s="422">
        <v>17942</v>
      </c>
      <c r="C235" s="422" t="s">
        <v>19</v>
      </c>
      <c r="D235" t="s">
        <v>12</v>
      </c>
      <c r="E235" s="10"/>
      <c r="F235" s="2">
        <v>241.3</v>
      </c>
      <c r="G235" s="2">
        <f t="shared" si="3"/>
        <v>29.299999999999955</v>
      </c>
    </row>
    <row r="236" spans="1:7" ht="14.25" customHeight="1">
      <c r="A236" s="3">
        <v>43608</v>
      </c>
      <c r="B236" s="422">
        <v>17942</v>
      </c>
      <c r="C236" s="422" t="s">
        <v>19</v>
      </c>
      <c r="D236" t="s">
        <v>13</v>
      </c>
      <c r="E236" s="10"/>
      <c r="F236" s="2">
        <v>29.3</v>
      </c>
      <c r="G236" s="2">
        <f t="shared" si="3"/>
        <v>-4.6185277824406512E-14</v>
      </c>
    </row>
    <row r="237" spans="1:7" ht="14.25" customHeight="1">
      <c r="A237" s="31">
        <v>43616</v>
      </c>
      <c r="B237" s="421" t="s">
        <v>10</v>
      </c>
      <c r="C237" s="421" t="s">
        <v>20</v>
      </c>
      <c r="D237" t="s">
        <v>12</v>
      </c>
      <c r="E237" s="10">
        <v>222.3</v>
      </c>
      <c r="G237" s="2">
        <f t="shared" si="3"/>
        <v>222.29999999999995</v>
      </c>
    </row>
    <row r="238" spans="1:7" ht="14.25" customHeight="1">
      <c r="B238" s="422"/>
      <c r="C238" s="422"/>
      <c r="D238" t="s">
        <v>13</v>
      </c>
      <c r="E238" s="10">
        <v>33.9</v>
      </c>
      <c r="G238" s="2">
        <f t="shared" si="3"/>
        <v>256.19999999999993</v>
      </c>
    </row>
    <row r="239" spans="1:7" ht="14.25" customHeight="1">
      <c r="B239" s="422"/>
      <c r="C239" s="422"/>
      <c r="D239" t="s">
        <v>14</v>
      </c>
      <c r="E239" s="10">
        <v>60</v>
      </c>
      <c r="G239" s="2">
        <f t="shared" si="3"/>
        <v>316.19999999999993</v>
      </c>
    </row>
    <row r="240" spans="1:7" ht="14.25" customHeight="1">
      <c r="B240" s="422"/>
      <c r="C240" s="422"/>
      <c r="D240" t="s">
        <v>15</v>
      </c>
      <c r="E240" s="10">
        <v>5</v>
      </c>
      <c r="G240" s="2">
        <f t="shared" si="3"/>
        <v>321.19999999999993</v>
      </c>
    </row>
    <row r="241" spans="1:7" ht="14.25" customHeight="1">
      <c r="A241" s="3">
        <v>43616</v>
      </c>
      <c r="B241" s="422" t="s">
        <v>69</v>
      </c>
      <c r="C241" s="422" t="s">
        <v>20</v>
      </c>
      <c r="D241" t="s">
        <v>14</v>
      </c>
      <c r="E241" s="10"/>
      <c r="F241" s="2">
        <v>60</v>
      </c>
      <c r="G241" s="2">
        <f t="shared" si="3"/>
        <v>261.19999999999993</v>
      </c>
    </row>
    <row r="242" spans="1:7" ht="13.5" customHeight="1">
      <c r="A242" s="3">
        <v>43616</v>
      </c>
      <c r="B242" s="422" t="s">
        <v>69</v>
      </c>
      <c r="C242" s="422" t="s">
        <v>20</v>
      </c>
      <c r="D242" t="s">
        <v>15</v>
      </c>
      <c r="E242" s="10"/>
      <c r="F242" s="2">
        <v>5</v>
      </c>
      <c r="G242" s="2">
        <f t="shared" si="3"/>
        <v>256.19999999999993</v>
      </c>
    </row>
    <row r="243" spans="1:7" ht="13.5" customHeight="1">
      <c r="A243" s="3">
        <v>43644</v>
      </c>
      <c r="B243" s="422">
        <v>18143</v>
      </c>
      <c r="C243" s="422" t="s">
        <v>20</v>
      </c>
      <c r="D243" t="s">
        <v>12</v>
      </c>
      <c r="E243" s="10"/>
      <c r="F243" s="2">
        <v>222.3</v>
      </c>
      <c r="G243" s="2">
        <f t="shared" si="3"/>
        <v>33.89999999999992</v>
      </c>
    </row>
    <row r="244" spans="1:7" ht="13.5" customHeight="1">
      <c r="A244" s="3">
        <v>43644</v>
      </c>
      <c r="B244" s="422">
        <v>18143</v>
      </c>
      <c r="C244" s="422" t="s">
        <v>20</v>
      </c>
      <c r="D244" t="s">
        <v>13</v>
      </c>
      <c r="E244" s="10"/>
      <c r="F244" s="2">
        <v>33.9</v>
      </c>
      <c r="G244" s="2">
        <f t="shared" si="3"/>
        <v>-7.815970093361102E-14</v>
      </c>
    </row>
    <row r="245" spans="1:7" ht="13.5" customHeight="1">
      <c r="A245" s="31">
        <v>43646</v>
      </c>
      <c r="B245" s="421" t="s">
        <v>10</v>
      </c>
      <c r="C245" s="421" t="s">
        <v>21</v>
      </c>
      <c r="D245" t="s">
        <v>12</v>
      </c>
      <c r="E245" s="10">
        <v>203.5</v>
      </c>
      <c r="G245" s="2">
        <f t="shared" si="3"/>
        <v>203.49999999999991</v>
      </c>
    </row>
    <row r="246" spans="1:7" ht="13.5" customHeight="1">
      <c r="B246" s="422"/>
      <c r="C246" s="422"/>
      <c r="D246" t="s">
        <v>13</v>
      </c>
      <c r="E246" s="10">
        <v>32.5</v>
      </c>
      <c r="G246" s="2">
        <f t="shared" si="3"/>
        <v>235.99999999999991</v>
      </c>
    </row>
    <row r="247" spans="1:7" ht="13.5" customHeight="1">
      <c r="B247" s="422"/>
      <c r="C247" s="422"/>
      <c r="D247" t="s">
        <v>14</v>
      </c>
      <c r="E247" s="10">
        <v>60</v>
      </c>
      <c r="G247" s="2">
        <f t="shared" si="3"/>
        <v>295.99999999999989</v>
      </c>
    </row>
    <row r="248" spans="1:7" ht="13.5" customHeight="1">
      <c r="B248" s="422"/>
      <c r="C248" s="422"/>
      <c r="D248" t="s">
        <v>15</v>
      </c>
      <c r="E248" s="10">
        <v>5</v>
      </c>
      <c r="G248" s="2">
        <f t="shared" si="3"/>
        <v>300.99999999999989</v>
      </c>
    </row>
    <row r="249" spans="1:7" ht="13.5" customHeight="1">
      <c r="A249" s="3">
        <v>43646</v>
      </c>
      <c r="B249" s="422" t="s">
        <v>69</v>
      </c>
      <c r="C249" s="422" t="s">
        <v>21</v>
      </c>
      <c r="D249" t="s">
        <v>14</v>
      </c>
      <c r="E249" s="10"/>
      <c r="F249" s="2">
        <v>60</v>
      </c>
      <c r="G249" s="2">
        <f t="shared" si="3"/>
        <v>240.99999999999989</v>
      </c>
    </row>
    <row r="250" spans="1:7" ht="13.5" customHeight="1">
      <c r="A250" s="3">
        <v>43646</v>
      </c>
      <c r="B250" s="422" t="s">
        <v>69</v>
      </c>
      <c r="C250" s="422" t="s">
        <v>21</v>
      </c>
      <c r="D250" t="s">
        <v>15</v>
      </c>
      <c r="E250" s="10"/>
      <c r="F250" s="2">
        <v>5</v>
      </c>
      <c r="G250" s="2">
        <f t="shared" si="3"/>
        <v>235.99999999999989</v>
      </c>
    </row>
    <row r="251" spans="1:7" ht="13.5" customHeight="1">
      <c r="A251" s="3">
        <v>43671</v>
      </c>
      <c r="B251" s="422">
        <v>18336</v>
      </c>
      <c r="C251" s="422" t="s">
        <v>21</v>
      </c>
      <c r="D251" t="s">
        <v>12</v>
      </c>
      <c r="E251" s="10"/>
      <c r="F251" s="2">
        <v>203.5</v>
      </c>
      <c r="G251" s="2">
        <f t="shared" si="3"/>
        <v>32.499999999999886</v>
      </c>
    </row>
    <row r="252" spans="1:7" ht="13.5" customHeight="1">
      <c r="A252" s="3">
        <v>43671</v>
      </c>
      <c r="B252" s="422">
        <v>18336</v>
      </c>
      <c r="C252" s="422" t="s">
        <v>21</v>
      </c>
      <c r="D252" t="s">
        <v>13</v>
      </c>
      <c r="E252" s="10"/>
      <c r="F252" s="2">
        <v>32.5</v>
      </c>
      <c r="G252" s="2">
        <f t="shared" si="3"/>
        <v>-1.1368683772161603E-13</v>
      </c>
    </row>
    <row r="253" spans="1:7" ht="13.5" customHeight="1">
      <c r="A253" s="31">
        <v>43677</v>
      </c>
      <c r="B253" s="421" t="s">
        <v>10</v>
      </c>
      <c r="C253" s="421" t="s">
        <v>22</v>
      </c>
      <c r="D253" t="s">
        <v>12</v>
      </c>
      <c r="E253" s="10">
        <v>189.7</v>
      </c>
      <c r="G253" s="2">
        <f t="shared" si="3"/>
        <v>189.69999999999987</v>
      </c>
    </row>
    <row r="254" spans="1:7" ht="13.5" customHeight="1">
      <c r="B254" s="422"/>
      <c r="C254" s="422"/>
      <c r="D254" t="s">
        <v>13</v>
      </c>
      <c r="E254" s="10">
        <v>31.5</v>
      </c>
      <c r="G254" s="2">
        <f t="shared" si="3"/>
        <v>221.19999999999987</v>
      </c>
    </row>
    <row r="255" spans="1:7" ht="13.5" customHeight="1">
      <c r="B255" s="422"/>
      <c r="C255" s="422"/>
      <c r="D255" t="s">
        <v>14</v>
      </c>
      <c r="E255" s="10">
        <v>60</v>
      </c>
      <c r="G255" s="2">
        <f t="shared" si="3"/>
        <v>281.19999999999987</v>
      </c>
    </row>
    <row r="256" spans="1:7" ht="13.5" customHeight="1">
      <c r="B256" s="422"/>
      <c r="C256" s="422"/>
      <c r="D256" t="s">
        <v>15</v>
      </c>
      <c r="E256" s="10">
        <v>5</v>
      </c>
      <c r="G256" s="2">
        <f t="shared" si="3"/>
        <v>286.19999999999987</v>
      </c>
    </row>
    <row r="257" spans="1:7" ht="13.5" customHeight="1">
      <c r="A257" s="3">
        <v>43677</v>
      </c>
      <c r="B257" s="422" t="s">
        <v>69</v>
      </c>
      <c r="C257" s="422" t="s">
        <v>22</v>
      </c>
      <c r="D257" t="s">
        <v>14</v>
      </c>
      <c r="E257" s="10"/>
      <c r="F257" s="2">
        <v>60</v>
      </c>
      <c r="G257" s="2">
        <f t="shared" si="3"/>
        <v>226.19999999999987</v>
      </c>
    </row>
    <row r="258" spans="1:7" ht="13.5" customHeight="1">
      <c r="A258" s="3">
        <v>43677</v>
      </c>
      <c r="B258" s="422" t="s">
        <v>69</v>
      </c>
      <c r="C258" s="422" t="s">
        <v>22</v>
      </c>
      <c r="D258" t="s">
        <v>15</v>
      </c>
      <c r="E258" s="10"/>
      <c r="F258" s="2">
        <v>5</v>
      </c>
      <c r="G258" s="2">
        <f t="shared" si="3"/>
        <v>221.19999999999987</v>
      </c>
    </row>
    <row r="259" spans="1:7" ht="13.5" customHeight="1">
      <c r="A259" s="3">
        <v>43710</v>
      </c>
      <c r="B259" s="422">
        <v>18619</v>
      </c>
      <c r="C259" s="422" t="s">
        <v>22</v>
      </c>
      <c r="D259" t="s">
        <v>12</v>
      </c>
      <c r="E259" s="10"/>
      <c r="F259" s="2">
        <v>189.7</v>
      </c>
      <c r="G259" s="2">
        <f t="shared" si="3"/>
        <v>31.499999999999886</v>
      </c>
    </row>
    <row r="260" spans="1:7" ht="13.5" customHeight="1">
      <c r="A260" s="3">
        <v>43710</v>
      </c>
      <c r="B260" s="422">
        <v>18619</v>
      </c>
      <c r="C260" s="422" t="s">
        <v>22</v>
      </c>
      <c r="D260" t="s">
        <v>13</v>
      </c>
      <c r="E260" s="10"/>
      <c r="F260" s="2">
        <v>31.5</v>
      </c>
      <c r="G260" s="2">
        <f t="shared" si="3"/>
        <v>-1.1368683772161603E-13</v>
      </c>
    </row>
    <row r="261" spans="1:7" ht="13.5" customHeight="1">
      <c r="A261" s="31">
        <v>43708</v>
      </c>
      <c r="B261" s="421" t="s">
        <v>10</v>
      </c>
      <c r="C261" s="421" t="s">
        <v>23</v>
      </c>
      <c r="D261" t="s">
        <v>12</v>
      </c>
      <c r="E261" s="10">
        <v>184.5</v>
      </c>
      <c r="G261" s="2">
        <f t="shared" si="3"/>
        <v>184.49999999999989</v>
      </c>
    </row>
    <row r="262" spans="1:7" ht="13.5" customHeight="1">
      <c r="B262" s="422"/>
      <c r="C262" s="422"/>
      <c r="D262" t="s">
        <v>13</v>
      </c>
      <c r="E262" s="10">
        <v>30.4</v>
      </c>
      <c r="G262" s="2">
        <f t="shared" ref="G262:G325" si="4">+G261+E262-F262</f>
        <v>214.89999999999989</v>
      </c>
    </row>
    <row r="263" spans="1:7" ht="13.5" customHeight="1">
      <c r="B263" s="422"/>
      <c r="C263" s="422"/>
      <c r="D263" t="s">
        <v>14</v>
      </c>
      <c r="E263" s="10">
        <v>60</v>
      </c>
      <c r="G263" s="2">
        <f t="shared" si="4"/>
        <v>274.89999999999986</v>
      </c>
    </row>
    <row r="264" spans="1:7" ht="13.5" customHeight="1">
      <c r="B264" s="422"/>
      <c r="C264" s="422"/>
      <c r="D264" t="s">
        <v>15</v>
      </c>
      <c r="E264" s="10">
        <v>5</v>
      </c>
      <c r="G264" s="2">
        <f t="shared" si="4"/>
        <v>279.89999999999986</v>
      </c>
    </row>
    <row r="265" spans="1:7" ht="13.5" customHeight="1">
      <c r="B265" s="422"/>
      <c r="C265" s="422"/>
      <c r="D265" t="s">
        <v>70</v>
      </c>
      <c r="E265" s="10">
        <v>93</v>
      </c>
      <c r="G265" s="2">
        <f t="shared" si="4"/>
        <v>372.89999999999986</v>
      </c>
    </row>
    <row r="266" spans="1:7" ht="13.5" customHeight="1">
      <c r="A266" s="3">
        <v>43708</v>
      </c>
      <c r="B266" s="422" t="s">
        <v>69</v>
      </c>
      <c r="C266" s="422" t="s">
        <v>23</v>
      </c>
      <c r="D266" t="s">
        <v>14</v>
      </c>
      <c r="E266" s="10"/>
      <c r="F266" s="2">
        <v>60</v>
      </c>
      <c r="G266" s="2">
        <f t="shared" si="4"/>
        <v>312.89999999999986</v>
      </c>
    </row>
    <row r="267" spans="1:7" ht="13.5" customHeight="1">
      <c r="A267" s="3">
        <v>43708</v>
      </c>
      <c r="B267" s="422" t="s">
        <v>69</v>
      </c>
      <c r="C267" s="422" t="s">
        <v>23</v>
      </c>
      <c r="D267" t="s">
        <v>15</v>
      </c>
      <c r="E267" s="10"/>
      <c r="F267" s="2">
        <v>5</v>
      </c>
      <c r="G267" s="2">
        <f t="shared" si="4"/>
        <v>307.89999999999986</v>
      </c>
    </row>
    <row r="268" spans="1:7" ht="13.5" customHeight="1">
      <c r="A268" s="3">
        <v>43731</v>
      </c>
      <c r="B268" s="422">
        <v>18733</v>
      </c>
      <c r="C268" s="422" t="s">
        <v>23</v>
      </c>
      <c r="D268" t="s">
        <v>12</v>
      </c>
      <c r="E268" s="10"/>
      <c r="F268" s="2">
        <v>184.5</v>
      </c>
      <c r="G268" s="2">
        <f t="shared" si="4"/>
        <v>123.39999999999986</v>
      </c>
    </row>
    <row r="269" spans="1:7" ht="13.5" customHeight="1">
      <c r="A269" s="3">
        <v>43731</v>
      </c>
      <c r="B269" s="422">
        <v>18733</v>
      </c>
      <c r="C269" s="422" t="s">
        <v>23</v>
      </c>
      <c r="D269" t="s">
        <v>13</v>
      </c>
      <c r="E269" s="10"/>
      <c r="F269" s="2">
        <v>30.4</v>
      </c>
      <c r="G269" s="2">
        <f t="shared" si="4"/>
        <v>92.999999999999858</v>
      </c>
    </row>
    <row r="270" spans="1:7" ht="13.5" customHeight="1">
      <c r="A270" s="3">
        <v>43775</v>
      </c>
      <c r="B270" s="422" t="s">
        <v>61</v>
      </c>
      <c r="C270" s="422" t="s">
        <v>23</v>
      </c>
      <c r="D270" t="s">
        <v>70</v>
      </c>
      <c r="E270" s="10"/>
      <c r="F270" s="2">
        <v>93</v>
      </c>
      <c r="G270" s="2">
        <f t="shared" si="4"/>
        <v>-1.4210854715202004E-13</v>
      </c>
    </row>
    <row r="271" spans="1:7" ht="13.5" customHeight="1">
      <c r="A271" s="31">
        <v>43738</v>
      </c>
      <c r="B271" s="421" t="s">
        <v>10</v>
      </c>
      <c r="C271" s="421" t="s">
        <v>24</v>
      </c>
      <c r="D271" t="s">
        <v>12</v>
      </c>
      <c r="E271" s="10">
        <v>185.3</v>
      </c>
      <c r="G271" s="2">
        <f t="shared" si="4"/>
        <v>185.29999999999987</v>
      </c>
    </row>
    <row r="272" spans="1:7" ht="13.5" customHeight="1">
      <c r="B272" s="422"/>
      <c r="C272" s="422"/>
      <c r="D272" t="s">
        <v>13</v>
      </c>
      <c r="E272" s="10">
        <v>30.9</v>
      </c>
      <c r="G272" s="2">
        <f t="shared" si="4"/>
        <v>216.19999999999987</v>
      </c>
    </row>
    <row r="273" spans="1:8" ht="13.5" customHeight="1">
      <c r="B273" s="422"/>
      <c r="C273" s="422"/>
      <c r="D273" t="s">
        <v>14</v>
      </c>
      <c r="E273" s="10">
        <v>60</v>
      </c>
      <c r="G273" s="2">
        <f t="shared" si="4"/>
        <v>276.19999999999987</v>
      </c>
    </row>
    <row r="274" spans="1:8" ht="13.5" customHeight="1">
      <c r="B274" s="422"/>
      <c r="C274" s="422"/>
      <c r="D274" t="s">
        <v>15</v>
      </c>
      <c r="E274" s="10">
        <v>5</v>
      </c>
      <c r="G274" s="2">
        <f t="shared" si="4"/>
        <v>281.19999999999987</v>
      </c>
    </row>
    <row r="275" spans="1:8" ht="13.5" customHeight="1">
      <c r="A275" s="3">
        <v>43738</v>
      </c>
      <c r="B275" s="422" t="s">
        <v>69</v>
      </c>
      <c r="C275" s="422" t="s">
        <v>24</v>
      </c>
      <c r="D275" t="s">
        <v>14</v>
      </c>
      <c r="E275" s="10"/>
      <c r="F275" s="2">
        <v>60</v>
      </c>
      <c r="G275" s="2">
        <f t="shared" si="4"/>
        <v>221.19999999999987</v>
      </c>
    </row>
    <row r="276" spans="1:8" ht="13.5" customHeight="1">
      <c r="A276" s="3">
        <v>43738</v>
      </c>
      <c r="B276" s="422" t="s">
        <v>69</v>
      </c>
      <c r="C276" s="422" t="s">
        <v>24</v>
      </c>
      <c r="D276" t="s">
        <v>15</v>
      </c>
      <c r="E276" s="10"/>
      <c r="F276" s="2">
        <v>5</v>
      </c>
      <c r="G276" s="2">
        <f t="shared" si="4"/>
        <v>216.19999999999987</v>
      </c>
    </row>
    <row r="277" spans="1:8" ht="13.5" customHeight="1">
      <c r="A277" s="3">
        <v>43761</v>
      </c>
      <c r="B277" s="422">
        <v>18989</v>
      </c>
      <c r="C277" s="422" t="s">
        <v>24</v>
      </c>
      <c r="D277" t="s">
        <v>12</v>
      </c>
      <c r="E277" s="10"/>
      <c r="F277" s="2">
        <v>185.3</v>
      </c>
      <c r="G277" s="2">
        <f t="shared" si="4"/>
        <v>30.899999999999864</v>
      </c>
    </row>
    <row r="278" spans="1:8" ht="13.5" customHeight="1">
      <c r="A278" s="3">
        <v>43761</v>
      </c>
      <c r="B278" s="422">
        <v>18989</v>
      </c>
      <c r="C278" s="422" t="s">
        <v>24</v>
      </c>
      <c r="D278" t="s">
        <v>13</v>
      </c>
      <c r="E278" s="10"/>
      <c r="F278" s="2">
        <v>30.9</v>
      </c>
      <c r="G278" s="2">
        <f t="shared" si="4"/>
        <v>-1.3500311979441904E-13</v>
      </c>
      <c r="H278" s="16"/>
    </row>
    <row r="279" spans="1:8" ht="13.5" customHeight="1">
      <c r="A279" s="31">
        <v>43769</v>
      </c>
      <c r="B279" s="421" t="s">
        <v>10</v>
      </c>
      <c r="C279" s="421" t="s">
        <v>25</v>
      </c>
      <c r="D279" t="s">
        <v>12</v>
      </c>
      <c r="E279" s="10">
        <v>186.6</v>
      </c>
      <c r="G279" s="2">
        <f t="shared" si="4"/>
        <v>186.59999999999985</v>
      </c>
      <c r="H279" s="16"/>
    </row>
    <row r="280" spans="1:8" ht="13.5" customHeight="1">
      <c r="B280" s="422"/>
      <c r="C280" s="422"/>
      <c r="D280" t="s">
        <v>13</v>
      </c>
      <c r="E280" s="10">
        <v>29</v>
      </c>
      <c r="G280" s="2">
        <f t="shared" si="4"/>
        <v>215.59999999999985</v>
      </c>
      <c r="H280" s="16"/>
    </row>
    <row r="281" spans="1:8" ht="13.5" customHeight="1">
      <c r="B281" s="422"/>
      <c r="C281" s="422"/>
      <c r="D281" t="s">
        <v>14</v>
      </c>
      <c r="E281" s="10">
        <v>60</v>
      </c>
      <c r="G281" s="2">
        <f t="shared" si="4"/>
        <v>275.59999999999985</v>
      </c>
      <c r="H281" s="16"/>
    </row>
    <row r="282" spans="1:8" ht="13.5" customHeight="1">
      <c r="B282" s="422"/>
      <c r="C282" s="422"/>
      <c r="D282" t="s">
        <v>29</v>
      </c>
      <c r="E282" s="10">
        <v>5</v>
      </c>
      <c r="G282" s="2">
        <f t="shared" si="4"/>
        <v>280.59999999999985</v>
      </c>
      <c r="H282" s="16"/>
    </row>
    <row r="283" spans="1:8" ht="13.5" customHeight="1">
      <c r="A283" s="3">
        <v>43769</v>
      </c>
      <c r="B283" s="422" t="s">
        <v>69</v>
      </c>
      <c r="C283" s="422" t="s">
        <v>25</v>
      </c>
      <c r="D283" t="s">
        <v>14</v>
      </c>
      <c r="E283" s="10"/>
      <c r="F283" s="2">
        <v>60</v>
      </c>
      <c r="G283" s="2">
        <f t="shared" si="4"/>
        <v>220.59999999999985</v>
      </c>
      <c r="H283" s="16"/>
    </row>
    <row r="284" spans="1:8" ht="13.5" customHeight="1">
      <c r="A284" s="3">
        <v>43769</v>
      </c>
      <c r="B284" s="422" t="s">
        <v>69</v>
      </c>
      <c r="C284" s="422" t="s">
        <v>25</v>
      </c>
      <c r="D284" t="s">
        <v>29</v>
      </c>
      <c r="E284" s="10"/>
      <c r="F284" s="2">
        <v>5</v>
      </c>
      <c r="G284" s="2">
        <f t="shared" si="4"/>
        <v>215.59999999999985</v>
      </c>
      <c r="H284" s="16"/>
    </row>
    <row r="285" spans="1:8" ht="13.5" customHeight="1">
      <c r="A285" s="3">
        <v>43798</v>
      </c>
      <c r="B285" s="422">
        <v>19263</v>
      </c>
      <c r="C285" s="422" t="s">
        <v>25</v>
      </c>
      <c r="D285" t="s">
        <v>12</v>
      </c>
      <c r="E285" s="10"/>
      <c r="F285" s="2">
        <v>186.6</v>
      </c>
      <c r="G285" s="2">
        <f t="shared" si="4"/>
        <v>28.999999999999858</v>
      </c>
      <c r="H285" s="16"/>
    </row>
    <row r="286" spans="1:8" ht="13.5" customHeight="1">
      <c r="A286" s="3">
        <v>43798</v>
      </c>
      <c r="B286" s="422">
        <v>19263</v>
      </c>
      <c r="C286" s="422" t="s">
        <v>25</v>
      </c>
      <c r="D286" t="s">
        <v>13</v>
      </c>
      <c r="E286" s="10"/>
      <c r="F286" s="2">
        <v>29</v>
      </c>
      <c r="G286" s="2">
        <f t="shared" si="4"/>
        <v>-1.4210854715202004E-13</v>
      </c>
      <c r="H286" s="16"/>
    </row>
    <row r="287" spans="1:8" ht="13.5" customHeight="1">
      <c r="A287" s="31">
        <v>43799</v>
      </c>
      <c r="B287" s="421" t="s">
        <v>10</v>
      </c>
      <c r="C287" s="421" t="s">
        <v>26</v>
      </c>
      <c r="D287" t="s">
        <v>12</v>
      </c>
      <c r="E287" s="10">
        <v>209</v>
      </c>
      <c r="G287" s="2">
        <f t="shared" si="4"/>
        <v>208.99999999999986</v>
      </c>
      <c r="H287" s="16"/>
    </row>
    <row r="288" spans="1:8" ht="13.5" customHeight="1">
      <c r="B288" s="422"/>
      <c r="C288" s="422"/>
      <c r="D288" t="s">
        <v>13</v>
      </c>
      <c r="E288" s="10">
        <v>30.9</v>
      </c>
      <c r="G288" s="2">
        <f t="shared" si="4"/>
        <v>239.89999999999986</v>
      </c>
      <c r="H288" s="16"/>
    </row>
    <row r="289" spans="1:8" ht="13.5" customHeight="1">
      <c r="B289" s="422"/>
      <c r="C289" s="422"/>
      <c r="D289" t="s">
        <v>14</v>
      </c>
      <c r="E289" s="10">
        <v>60</v>
      </c>
      <c r="G289" s="2">
        <f t="shared" si="4"/>
        <v>299.89999999999986</v>
      </c>
      <c r="H289" s="16"/>
    </row>
    <row r="290" spans="1:8" ht="13.5" customHeight="1">
      <c r="B290" s="422"/>
      <c r="C290" s="422"/>
      <c r="D290" t="s">
        <v>29</v>
      </c>
      <c r="E290" s="10">
        <v>5</v>
      </c>
      <c r="G290" s="2">
        <f t="shared" si="4"/>
        <v>304.89999999999986</v>
      </c>
      <c r="H290" s="16"/>
    </row>
    <row r="291" spans="1:8" ht="13.5" customHeight="1">
      <c r="A291" s="3">
        <v>43799</v>
      </c>
      <c r="B291" s="422" t="s">
        <v>69</v>
      </c>
      <c r="C291" s="422" t="s">
        <v>26</v>
      </c>
      <c r="D291" t="s">
        <v>14</v>
      </c>
      <c r="E291" s="10"/>
      <c r="F291" s="2">
        <v>60</v>
      </c>
      <c r="G291" s="2">
        <f t="shared" si="4"/>
        <v>244.89999999999986</v>
      </c>
      <c r="H291" s="16"/>
    </row>
    <row r="292" spans="1:8" ht="13.5" customHeight="1">
      <c r="A292" s="3">
        <v>43799</v>
      </c>
      <c r="B292" s="422" t="s">
        <v>69</v>
      </c>
      <c r="C292" s="422" t="s">
        <v>26</v>
      </c>
      <c r="D292" t="s">
        <v>15</v>
      </c>
      <c r="E292" s="10"/>
      <c r="F292" s="2">
        <v>5</v>
      </c>
      <c r="G292" s="2">
        <f t="shared" si="4"/>
        <v>239.89999999999986</v>
      </c>
      <c r="H292" s="16"/>
    </row>
    <row r="293" spans="1:8" ht="13.5" customHeight="1">
      <c r="A293" s="3">
        <v>43832</v>
      </c>
      <c r="B293" s="422">
        <v>19477</v>
      </c>
      <c r="C293" s="422" t="s">
        <v>26</v>
      </c>
      <c r="D293" t="s">
        <v>12</v>
      </c>
      <c r="E293" s="10"/>
      <c r="F293" s="2">
        <v>209</v>
      </c>
      <c r="G293" s="2">
        <f t="shared" si="4"/>
        <v>30.899999999999864</v>
      </c>
      <c r="H293" s="16"/>
    </row>
    <row r="294" spans="1:8" ht="13.5" customHeight="1">
      <c r="A294" s="3">
        <v>43832</v>
      </c>
      <c r="B294" s="422">
        <v>19477</v>
      </c>
      <c r="C294" s="422" t="s">
        <v>26</v>
      </c>
      <c r="D294" t="s">
        <v>13</v>
      </c>
      <c r="E294" s="10"/>
      <c r="F294" s="2">
        <v>30.9</v>
      </c>
      <c r="G294" s="2">
        <f t="shared" si="4"/>
        <v>-1.3500311979441904E-13</v>
      </c>
      <c r="H294" s="16"/>
    </row>
    <row r="295" spans="1:8" ht="13.5" customHeight="1">
      <c r="A295" s="31">
        <v>43830</v>
      </c>
      <c r="B295" s="421" t="s">
        <v>10</v>
      </c>
      <c r="C295" s="421" t="s">
        <v>27</v>
      </c>
      <c r="D295" t="s">
        <v>12</v>
      </c>
      <c r="E295" s="10">
        <v>218.5</v>
      </c>
      <c r="G295" s="2">
        <f t="shared" si="4"/>
        <v>218.49999999999986</v>
      </c>
      <c r="H295" s="16"/>
    </row>
    <row r="296" spans="1:8" ht="13.5" customHeight="1">
      <c r="B296" s="422"/>
      <c r="C296" s="422"/>
      <c r="D296" t="s">
        <v>13</v>
      </c>
      <c r="E296" s="10">
        <v>31</v>
      </c>
      <c r="G296" s="2">
        <f t="shared" si="4"/>
        <v>249.49999999999986</v>
      </c>
      <c r="H296" s="16"/>
    </row>
    <row r="297" spans="1:8" ht="13.5" customHeight="1">
      <c r="B297" s="422"/>
      <c r="C297" s="422"/>
      <c r="D297" t="s">
        <v>14</v>
      </c>
      <c r="E297" s="10">
        <v>60</v>
      </c>
      <c r="G297" s="2">
        <f t="shared" si="4"/>
        <v>309.49999999999989</v>
      </c>
      <c r="H297" s="16"/>
    </row>
    <row r="298" spans="1:8" ht="13.5" customHeight="1">
      <c r="B298" s="422"/>
      <c r="C298" s="422"/>
      <c r="D298" t="s">
        <v>29</v>
      </c>
      <c r="E298" s="10">
        <v>5</v>
      </c>
      <c r="G298" s="2">
        <f t="shared" si="4"/>
        <v>314.49999999999989</v>
      </c>
      <c r="H298" s="16"/>
    </row>
    <row r="299" spans="1:8" ht="13.5" customHeight="1">
      <c r="A299" s="3">
        <v>43830</v>
      </c>
      <c r="B299" s="422" t="s">
        <v>69</v>
      </c>
      <c r="C299" s="422" t="s">
        <v>27</v>
      </c>
      <c r="D299" t="s">
        <v>14</v>
      </c>
      <c r="E299" s="10"/>
      <c r="F299" s="2">
        <v>60</v>
      </c>
      <c r="G299" s="2">
        <f t="shared" si="4"/>
        <v>254.49999999999989</v>
      </c>
      <c r="H299" s="16"/>
    </row>
    <row r="300" spans="1:8" ht="13.5" customHeight="1">
      <c r="A300" s="3">
        <v>43830</v>
      </c>
      <c r="B300" s="422" t="s">
        <v>69</v>
      </c>
      <c r="C300" s="422" t="s">
        <v>27</v>
      </c>
      <c r="D300" t="s">
        <v>15</v>
      </c>
      <c r="E300" s="10"/>
      <c r="F300" s="2">
        <v>5</v>
      </c>
      <c r="G300" s="2">
        <f t="shared" si="4"/>
        <v>249.49999999999989</v>
      </c>
      <c r="H300" s="16"/>
    </row>
    <row r="301" spans="1:8" ht="13.5" customHeight="1">
      <c r="A301" s="3">
        <v>43855</v>
      </c>
      <c r="B301" s="422">
        <v>19674</v>
      </c>
      <c r="C301" s="422" t="s">
        <v>27</v>
      </c>
      <c r="D301" t="s">
        <v>12</v>
      </c>
      <c r="E301" s="10"/>
      <c r="F301" s="2">
        <v>218.5</v>
      </c>
      <c r="G301" s="2">
        <f t="shared" si="4"/>
        <v>30.999999999999886</v>
      </c>
      <c r="H301" s="16"/>
    </row>
    <row r="302" spans="1:8" ht="13.5" customHeight="1">
      <c r="A302" s="3">
        <v>43855</v>
      </c>
      <c r="B302" s="422">
        <v>19674</v>
      </c>
      <c r="C302" s="422" t="s">
        <v>27</v>
      </c>
      <c r="D302" t="s">
        <v>13</v>
      </c>
      <c r="E302" s="10"/>
      <c r="F302" s="2">
        <v>31</v>
      </c>
      <c r="G302" s="2">
        <f t="shared" si="4"/>
        <v>-1.1368683772161603E-13</v>
      </c>
      <c r="H302" s="16"/>
    </row>
    <row r="303" spans="1:8" ht="13.5" customHeight="1">
      <c r="A303" s="31">
        <v>43861</v>
      </c>
      <c r="B303" s="421" t="s">
        <v>10</v>
      </c>
      <c r="C303" s="421" t="s">
        <v>11</v>
      </c>
      <c r="D303" t="s">
        <v>12</v>
      </c>
      <c r="E303" s="10">
        <v>262.3</v>
      </c>
      <c r="G303" s="2">
        <f t="shared" si="4"/>
        <v>262.2999999999999</v>
      </c>
      <c r="H303" s="16"/>
    </row>
    <row r="304" spans="1:8" ht="13.5" customHeight="1">
      <c r="B304" s="422"/>
      <c r="C304" s="422"/>
      <c r="D304" t="s">
        <v>13</v>
      </c>
      <c r="E304" s="10">
        <v>29.5</v>
      </c>
      <c r="G304" s="2">
        <f t="shared" si="4"/>
        <v>291.7999999999999</v>
      </c>
      <c r="H304" s="16"/>
    </row>
    <row r="305" spans="1:8" ht="13.5" customHeight="1">
      <c r="B305" s="422"/>
      <c r="C305" s="422"/>
      <c r="D305" t="s">
        <v>14</v>
      </c>
      <c r="E305" s="10">
        <v>60</v>
      </c>
      <c r="G305" s="2">
        <f t="shared" si="4"/>
        <v>351.7999999999999</v>
      </c>
      <c r="H305" s="16"/>
    </row>
    <row r="306" spans="1:8" ht="13.5" customHeight="1">
      <c r="B306" s="422"/>
      <c r="C306" s="422"/>
      <c r="D306" t="s">
        <v>29</v>
      </c>
      <c r="E306" s="10">
        <v>5</v>
      </c>
      <c r="G306" s="2">
        <f t="shared" si="4"/>
        <v>356.7999999999999</v>
      </c>
      <c r="H306" s="16"/>
    </row>
    <row r="307" spans="1:8" ht="13.5" customHeight="1">
      <c r="A307" s="3">
        <v>43861</v>
      </c>
      <c r="B307" s="422" t="s">
        <v>69</v>
      </c>
      <c r="C307" s="422" t="s">
        <v>11</v>
      </c>
      <c r="D307" t="s">
        <v>14</v>
      </c>
      <c r="E307" s="10"/>
      <c r="F307" s="2">
        <v>60</v>
      </c>
      <c r="G307" s="2">
        <f t="shared" si="4"/>
        <v>296.7999999999999</v>
      </c>
      <c r="H307" s="16"/>
    </row>
    <row r="308" spans="1:8" ht="13.5" customHeight="1">
      <c r="A308" s="3">
        <v>43861</v>
      </c>
      <c r="B308" s="422" t="s">
        <v>69</v>
      </c>
      <c r="C308" s="422" t="s">
        <v>11</v>
      </c>
      <c r="D308" t="s">
        <v>15</v>
      </c>
      <c r="E308" s="10"/>
      <c r="F308" s="2">
        <v>5</v>
      </c>
      <c r="G308" s="2">
        <f t="shared" si="4"/>
        <v>291.7999999999999</v>
      </c>
      <c r="H308" s="16"/>
    </row>
    <row r="309" spans="1:8" ht="13.5" customHeight="1">
      <c r="A309" s="3">
        <v>43886</v>
      </c>
      <c r="B309" s="422">
        <v>19805</v>
      </c>
      <c r="C309" s="422" t="s">
        <v>11</v>
      </c>
      <c r="D309" t="s">
        <v>12</v>
      </c>
      <c r="E309" s="10"/>
      <c r="F309" s="2">
        <v>262.3</v>
      </c>
      <c r="G309" s="2">
        <f t="shared" si="4"/>
        <v>29.499999999999886</v>
      </c>
      <c r="H309" s="16"/>
    </row>
    <row r="310" spans="1:8" ht="13.5" customHeight="1">
      <c r="A310" s="3">
        <v>43886</v>
      </c>
      <c r="B310" s="422">
        <v>19805</v>
      </c>
      <c r="C310" s="422" t="s">
        <v>11</v>
      </c>
      <c r="D310" t="s">
        <v>13</v>
      </c>
      <c r="E310" s="10"/>
      <c r="F310" s="2">
        <v>29.5</v>
      </c>
      <c r="G310" s="2">
        <f t="shared" si="4"/>
        <v>-1.1368683772161603E-13</v>
      </c>
      <c r="H310" s="16"/>
    </row>
    <row r="311" spans="1:8" ht="13.5" customHeight="1">
      <c r="A311" s="31">
        <v>43890</v>
      </c>
      <c r="B311" s="421" t="s">
        <v>10</v>
      </c>
      <c r="C311" s="421" t="s">
        <v>17</v>
      </c>
      <c r="D311" t="s">
        <v>12</v>
      </c>
      <c r="E311" s="10">
        <v>272.3</v>
      </c>
      <c r="G311" s="2">
        <f t="shared" si="4"/>
        <v>272.2999999999999</v>
      </c>
      <c r="H311" s="16"/>
    </row>
    <row r="312" spans="1:8" ht="13.5" customHeight="1">
      <c r="B312" s="422"/>
      <c r="C312" s="422"/>
      <c r="D312" t="s">
        <v>13</v>
      </c>
      <c r="E312" s="10">
        <v>31.6</v>
      </c>
      <c r="G312" s="2">
        <f t="shared" si="4"/>
        <v>303.89999999999992</v>
      </c>
      <c r="H312" s="16"/>
    </row>
    <row r="313" spans="1:8" ht="13.5" customHeight="1">
      <c r="B313" s="422"/>
      <c r="C313" s="422"/>
      <c r="D313" t="s">
        <v>14</v>
      </c>
      <c r="E313" s="10">
        <v>58</v>
      </c>
      <c r="G313" s="2">
        <f t="shared" si="4"/>
        <v>361.89999999999992</v>
      </c>
      <c r="H313" s="16"/>
    </row>
    <row r="314" spans="1:8" ht="13.5" customHeight="1">
      <c r="B314" s="422"/>
      <c r="C314" s="422"/>
      <c r="D314" t="s">
        <v>29</v>
      </c>
      <c r="E314" s="10">
        <v>5</v>
      </c>
      <c r="G314" s="2">
        <f t="shared" si="4"/>
        <v>366.89999999999992</v>
      </c>
      <c r="H314" s="16"/>
    </row>
    <row r="315" spans="1:8" ht="13.5" customHeight="1">
      <c r="A315" s="3">
        <v>43890</v>
      </c>
      <c r="B315" s="422" t="s">
        <v>69</v>
      </c>
      <c r="C315" s="422" t="s">
        <v>17</v>
      </c>
      <c r="D315" t="s">
        <v>14</v>
      </c>
      <c r="E315" s="10"/>
      <c r="F315" s="2">
        <v>58</v>
      </c>
      <c r="G315" s="2">
        <f t="shared" si="4"/>
        <v>308.89999999999992</v>
      </c>
      <c r="H315" s="16"/>
    </row>
    <row r="316" spans="1:8" ht="13.5" customHeight="1">
      <c r="A316" s="3">
        <v>43890</v>
      </c>
      <c r="B316" s="422" t="s">
        <v>69</v>
      </c>
      <c r="C316" s="422" t="s">
        <v>17</v>
      </c>
      <c r="D316" t="s">
        <v>29</v>
      </c>
      <c r="E316" s="10"/>
      <c r="F316" s="2">
        <v>5</v>
      </c>
      <c r="G316" s="2">
        <f t="shared" si="4"/>
        <v>303.89999999999992</v>
      </c>
      <c r="H316" s="16"/>
    </row>
    <row r="317" spans="1:8" ht="13.5" customHeight="1">
      <c r="A317" s="3">
        <v>44063</v>
      </c>
      <c r="B317" s="422">
        <v>20222</v>
      </c>
      <c r="C317" s="422" t="s">
        <v>17</v>
      </c>
      <c r="D317" t="s">
        <v>12</v>
      </c>
      <c r="E317" s="10"/>
      <c r="F317" s="2">
        <v>272.3</v>
      </c>
      <c r="G317" s="2">
        <f t="shared" si="4"/>
        <v>31.599999999999909</v>
      </c>
      <c r="H317" s="16"/>
    </row>
    <row r="318" spans="1:8" ht="13.5" customHeight="1">
      <c r="A318" s="3">
        <v>44063</v>
      </c>
      <c r="B318" s="422">
        <v>20222</v>
      </c>
      <c r="C318" s="422" t="s">
        <v>17</v>
      </c>
      <c r="D318" t="s">
        <v>13</v>
      </c>
      <c r="E318" s="10"/>
      <c r="F318" s="2">
        <v>31.6</v>
      </c>
      <c r="G318" s="2">
        <f t="shared" si="4"/>
        <v>-9.2370555648813024E-14</v>
      </c>
      <c r="H318" s="16"/>
    </row>
    <row r="319" spans="1:8" ht="13.5" customHeight="1">
      <c r="A319" s="31">
        <v>43921</v>
      </c>
      <c r="B319" s="421" t="s">
        <v>10</v>
      </c>
      <c r="C319" s="421" t="s">
        <v>18</v>
      </c>
      <c r="D319" t="s">
        <v>12</v>
      </c>
      <c r="E319" s="10">
        <v>284.5</v>
      </c>
      <c r="G319" s="2">
        <f t="shared" si="4"/>
        <v>284.49999999999989</v>
      </c>
      <c r="H319" s="16"/>
    </row>
    <row r="320" spans="1:8" ht="13.5" customHeight="1">
      <c r="B320" s="422"/>
      <c r="C320" s="422"/>
      <c r="D320" t="s">
        <v>13</v>
      </c>
      <c r="E320" s="10">
        <v>32.1</v>
      </c>
      <c r="G320" s="2">
        <f t="shared" si="4"/>
        <v>316.59999999999991</v>
      </c>
      <c r="H320" s="16"/>
    </row>
    <row r="321" spans="1:8" ht="13.5" customHeight="1">
      <c r="B321" s="422"/>
      <c r="C321" s="422"/>
      <c r="D321" t="s">
        <v>14</v>
      </c>
      <c r="E321" s="10">
        <v>60</v>
      </c>
      <c r="G321" s="2">
        <f t="shared" si="4"/>
        <v>376.59999999999991</v>
      </c>
      <c r="H321" s="16"/>
    </row>
    <row r="322" spans="1:8" ht="13.5" customHeight="1">
      <c r="B322" s="422"/>
      <c r="C322" s="422"/>
      <c r="D322" t="s">
        <v>29</v>
      </c>
      <c r="E322" s="10">
        <v>5</v>
      </c>
      <c r="G322" s="2">
        <f t="shared" si="4"/>
        <v>381.59999999999991</v>
      </c>
      <c r="H322" s="16"/>
    </row>
    <row r="323" spans="1:8" ht="13.5" customHeight="1">
      <c r="A323" s="3">
        <v>43921</v>
      </c>
      <c r="B323" s="422" t="s">
        <v>69</v>
      </c>
      <c r="C323" s="422" t="s">
        <v>18</v>
      </c>
      <c r="D323" t="s">
        <v>14</v>
      </c>
      <c r="E323" s="10"/>
      <c r="F323" s="2">
        <v>60</v>
      </c>
      <c r="G323" s="2">
        <f t="shared" si="4"/>
        <v>321.59999999999991</v>
      </c>
      <c r="H323" s="16"/>
    </row>
    <row r="324" spans="1:8" ht="13.5" customHeight="1">
      <c r="A324" s="3">
        <v>43921</v>
      </c>
      <c r="B324" s="422" t="s">
        <v>69</v>
      </c>
      <c r="C324" s="422" t="s">
        <v>18</v>
      </c>
      <c r="D324" t="s">
        <v>15</v>
      </c>
      <c r="E324" s="10"/>
      <c r="F324" s="2">
        <v>5</v>
      </c>
      <c r="G324" s="2">
        <f t="shared" si="4"/>
        <v>316.59999999999991</v>
      </c>
      <c r="H324" s="16"/>
    </row>
    <row r="325" spans="1:8" ht="13.5" customHeight="1">
      <c r="A325" s="3">
        <v>44063</v>
      </c>
      <c r="B325" s="422">
        <v>20222</v>
      </c>
      <c r="C325" s="422" t="s">
        <v>18</v>
      </c>
      <c r="D325" t="s">
        <v>12</v>
      </c>
      <c r="E325" s="10"/>
      <c r="F325" s="2">
        <v>274.89999999999998</v>
      </c>
      <c r="G325" s="2">
        <f t="shared" si="4"/>
        <v>41.699999999999932</v>
      </c>
      <c r="H325" s="16"/>
    </row>
    <row r="326" spans="1:8" ht="13.5" customHeight="1">
      <c r="A326" s="3">
        <v>44063</v>
      </c>
      <c r="B326" s="422">
        <v>20222</v>
      </c>
      <c r="C326" s="422" t="s">
        <v>18</v>
      </c>
      <c r="D326" t="s">
        <v>13</v>
      </c>
      <c r="E326" s="10"/>
      <c r="F326" s="2">
        <v>32.1</v>
      </c>
      <c r="G326" s="2">
        <f t="shared" ref="G326:G389" si="5">+G325+E326-F326</f>
        <v>9.5999999999999304</v>
      </c>
      <c r="H326" s="16"/>
    </row>
    <row r="327" spans="1:8" ht="13.5" customHeight="1">
      <c r="A327" s="3">
        <v>44176</v>
      </c>
      <c r="B327" s="422">
        <v>21040</v>
      </c>
      <c r="C327" s="422" t="s">
        <v>18</v>
      </c>
      <c r="D327" t="s">
        <v>12</v>
      </c>
      <c r="E327" s="10"/>
      <c r="F327" s="2">
        <v>9.6</v>
      </c>
      <c r="G327" s="2">
        <f t="shared" si="5"/>
        <v>-6.9277916736609768E-14</v>
      </c>
      <c r="H327" s="16"/>
    </row>
    <row r="328" spans="1:8" ht="13.5" customHeight="1">
      <c r="A328" s="31">
        <v>43951</v>
      </c>
      <c r="B328" s="421" t="s">
        <v>10</v>
      </c>
      <c r="C328" s="421" t="s">
        <v>19</v>
      </c>
      <c r="D328" t="s">
        <v>12</v>
      </c>
      <c r="E328" s="10">
        <v>275.89999999999998</v>
      </c>
      <c r="G328" s="2">
        <f t="shared" si="5"/>
        <v>275.89999999999992</v>
      </c>
      <c r="H328" s="16"/>
    </row>
    <row r="329" spans="1:8" ht="13.5" customHeight="1">
      <c r="B329" s="422"/>
      <c r="C329" s="422"/>
      <c r="D329" t="s">
        <v>13</v>
      </c>
      <c r="E329" s="10">
        <v>51.8</v>
      </c>
      <c r="G329" s="2">
        <f t="shared" si="5"/>
        <v>327.69999999999993</v>
      </c>
      <c r="H329" s="16"/>
    </row>
    <row r="330" spans="1:8" ht="13.5" customHeight="1">
      <c r="B330" s="422"/>
      <c r="C330" s="422"/>
      <c r="D330" t="s">
        <v>14</v>
      </c>
      <c r="E330" s="10">
        <v>60</v>
      </c>
      <c r="G330" s="2">
        <f t="shared" si="5"/>
        <v>387.69999999999993</v>
      </c>
      <c r="H330" s="16"/>
    </row>
    <row r="331" spans="1:8" ht="13.5" customHeight="1">
      <c r="B331" s="422"/>
      <c r="C331" s="422"/>
      <c r="D331" t="s">
        <v>29</v>
      </c>
      <c r="E331" s="10">
        <v>5</v>
      </c>
      <c r="G331" s="2">
        <f t="shared" si="5"/>
        <v>392.69999999999993</v>
      </c>
      <c r="H331" s="16"/>
    </row>
    <row r="332" spans="1:8" ht="13.5" customHeight="1">
      <c r="A332" s="3">
        <v>44050</v>
      </c>
      <c r="B332" s="422">
        <v>20158</v>
      </c>
      <c r="C332" s="422" t="s">
        <v>19</v>
      </c>
      <c r="D332" t="s">
        <v>12</v>
      </c>
      <c r="E332" s="10"/>
      <c r="F332" s="2">
        <v>275.89999999999998</v>
      </c>
      <c r="G332" s="2">
        <f t="shared" si="5"/>
        <v>116.79999999999995</v>
      </c>
      <c r="H332" s="16"/>
    </row>
    <row r="333" spans="1:8" ht="13.5" customHeight="1">
      <c r="A333" s="3">
        <v>44050</v>
      </c>
      <c r="B333" s="422">
        <v>20158</v>
      </c>
      <c r="C333" s="422" t="s">
        <v>19</v>
      </c>
      <c r="D333" t="s">
        <v>13</v>
      </c>
      <c r="E333" s="10"/>
      <c r="F333" s="2">
        <v>51.8</v>
      </c>
      <c r="G333" s="2">
        <f t="shared" si="5"/>
        <v>64.999999999999957</v>
      </c>
      <c r="H333" s="16"/>
    </row>
    <row r="334" spans="1:8" ht="13.5" customHeight="1">
      <c r="A334" s="3">
        <v>43951</v>
      </c>
      <c r="B334" s="422" t="s">
        <v>69</v>
      </c>
      <c r="C334" s="422" t="s">
        <v>19</v>
      </c>
      <c r="D334" t="s">
        <v>14</v>
      </c>
      <c r="E334" s="10"/>
      <c r="F334" s="2">
        <v>60</v>
      </c>
      <c r="G334" s="2">
        <f t="shared" si="5"/>
        <v>4.9999999999999574</v>
      </c>
      <c r="H334" s="16"/>
    </row>
    <row r="335" spans="1:8" ht="13.5" customHeight="1">
      <c r="A335" s="3">
        <v>43951</v>
      </c>
      <c r="B335" s="422" t="s">
        <v>69</v>
      </c>
      <c r="C335" s="422" t="s">
        <v>19</v>
      </c>
      <c r="D335" t="s">
        <v>15</v>
      </c>
      <c r="E335" s="10"/>
      <c r="F335" s="2">
        <v>5</v>
      </c>
      <c r="G335" s="2">
        <f t="shared" si="5"/>
        <v>-4.2632564145606011E-14</v>
      </c>
      <c r="H335" s="16"/>
    </row>
    <row r="336" spans="1:8" ht="13.5" customHeight="1">
      <c r="A336" s="164">
        <v>43982</v>
      </c>
      <c r="B336" s="163" t="s">
        <v>10</v>
      </c>
      <c r="C336" s="163" t="s">
        <v>20</v>
      </c>
      <c r="D336" s="162" t="s">
        <v>12</v>
      </c>
      <c r="E336" s="10">
        <v>254.3</v>
      </c>
      <c r="G336" s="2">
        <f t="shared" si="5"/>
        <v>254.29999999999995</v>
      </c>
      <c r="H336" s="16"/>
    </row>
    <row r="337" spans="1:8" ht="13.5" customHeight="1">
      <c r="B337" s="422"/>
      <c r="C337" s="422"/>
      <c r="D337" t="s">
        <v>13</v>
      </c>
      <c r="E337" s="10">
        <v>28.5</v>
      </c>
      <c r="G337" s="2">
        <f t="shared" si="5"/>
        <v>282.79999999999995</v>
      </c>
      <c r="H337" s="16"/>
    </row>
    <row r="338" spans="1:8" ht="13.5" customHeight="1">
      <c r="B338" s="422"/>
      <c r="C338" s="422"/>
      <c r="D338" t="s">
        <v>14</v>
      </c>
      <c r="E338" s="10">
        <v>60</v>
      </c>
      <c r="G338" s="2">
        <f t="shared" si="5"/>
        <v>342.79999999999995</v>
      </c>
      <c r="H338" s="16"/>
    </row>
    <row r="339" spans="1:8" ht="13.5" customHeight="1">
      <c r="B339" s="422"/>
      <c r="C339" s="422"/>
      <c r="D339" t="s">
        <v>29</v>
      </c>
      <c r="E339" s="10">
        <v>5</v>
      </c>
      <c r="G339" s="2">
        <f t="shared" si="5"/>
        <v>347.79999999999995</v>
      </c>
      <c r="H339" s="16"/>
    </row>
    <row r="340" spans="1:8" ht="13.5" customHeight="1">
      <c r="A340" s="3">
        <v>43982</v>
      </c>
      <c r="B340" s="422" t="s">
        <v>69</v>
      </c>
      <c r="C340" s="422" t="s">
        <v>20</v>
      </c>
      <c r="D340" t="s">
        <v>31</v>
      </c>
      <c r="E340" s="10"/>
      <c r="F340" s="2">
        <v>40</v>
      </c>
      <c r="G340" s="2">
        <f t="shared" si="5"/>
        <v>307.79999999999995</v>
      </c>
      <c r="H340" s="16"/>
    </row>
    <row r="341" spans="1:8" ht="13.5" customHeight="1">
      <c r="A341" s="3">
        <v>44050</v>
      </c>
      <c r="B341" s="422">
        <v>20158</v>
      </c>
      <c r="C341" s="422" t="s">
        <v>20</v>
      </c>
      <c r="D341" t="s">
        <v>12</v>
      </c>
      <c r="E341" s="10"/>
      <c r="F341" s="2">
        <v>254.3</v>
      </c>
      <c r="G341" s="2">
        <f t="shared" si="5"/>
        <v>53.499999999999943</v>
      </c>
      <c r="H341" s="16"/>
    </row>
    <row r="342" spans="1:8" ht="13.5" customHeight="1">
      <c r="A342" s="3">
        <v>44050</v>
      </c>
      <c r="B342" s="422">
        <v>20158</v>
      </c>
      <c r="C342" s="422" t="s">
        <v>20</v>
      </c>
      <c r="D342" t="s">
        <v>13</v>
      </c>
      <c r="E342" s="10"/>
      <c r="F342" s="2">
        <v>28.5</v>
      </c>
      <c r="G342" s="2">
        <f t="shared" si="5"/>
        <v>24.999999999999943</v>
      </c>
      <c r="H342" s="16"/>
    </row>
    <row r="343" spans="1:8" ht="13.5" customHeight="1">
      <c r="A343" s="3">
        <v>44063</v>
      </c>
      <c r="B343" s="422">
        <v>20222</v>
      </c>
      <c r="C343" s="422" t="s">
        <v>20</v>
      </c>
      <c r="D343" t="s">
        <v>31</v>
      </c>
      <c r="E343" s="10"/>
      <c r="F343" s="2">
        <v>20</v>
      </c>
      <c r="G343" s="2">
        <f t="shared" si="5"/>
        <v>4.9999999999999432</v>
      </c>
      <c r="H343" s="16"/>
    </row>
    <row r="344" spans="1:8" ht="13.5" customHeight="1">
      <c r="A344" s="3">
        <v>44063</v>
      </c>
      <c r="B344" s="422">
        <v>20222</v>
      </c>
      <c r="C344" s="422" t="s">
        <v>20</v>
      </c>
      <c r="D344" t="s">
        <v>29</v>
      </c>
      <c r="E344" s="10"/>
      <c r="F344" s="2">
        <v>5</v>
      </c>
      <c r="G344" s="2">
        <f t="shared" si="5"/>
        <v>-5.6843418860808015E-14</v>
      </c>
      <c r="H344" s="16"/>
    </row>
    <row r="345" spans="1:8" ht="13.5" customHeight="1">
      <c r="A345" s="31">
        <v>44012</v>
      </c>
      <c r="B345" s="421" t="s">
        <v>10</v>
      </c>
      <c r="C345" s="421" t="s">
        <v>21</v>
      </c>
      <c r="D345" t="s">
        <v>12</v>
      </c>
      <c r="E345" s="10">
        <v>226.3</v>
      </c>
      <c r="G345" s="2">
        <f t="shared" si="5"/>
        <v>226.29999999999995</v>
      </c>
      <c r="H345" s="16"/>
    </row>
    <row r="346" spans="1:8" ht="13.5" customHeight="1">
      <c r="B346" s="422"/>
      <c r="C346" s="422"/>
      <c r="D346" t="s">
        <v>13</v>
      </c>
      <c r="E346" s="10">
        <v>13.1</v>
      </c>
      <c r="G346" s="2">
        <f t="shared" si="5"/>
        <v>239.39999999999995</v>
      </c>
      <c r="H346" s="16"/>
    </row>
    <row r="347" spans="1:8" ht="13.5" customHeight="1">
      <c r="B347" s="422"/>
      <c r="C347" s="422"/>
      <c r="D347" t="s">
        <v>14</v>
      </c>
      <c r="E347" s="161">
        <v>60</v>
      </c>
      <c r="G347" s="2">
        <f t="shared" si="5"/>
        <v>299.39999999999998</v>
      </c>
      <c r="H347" s="16"/>
    </row>
    <row r="348" spans="1:8" ht="13.5" customHeight="1">
      <c r="B348" s="422"/>
      <c r="C348" s="422"/>
      <c r="D348" t="s">
        <v>29</v>
      </c>
      <c r="E348" s="161">
        <v>5</v>
      </c>
      <c r="G348" s="2">
        <f t="shared" si="5"/>
        <v>304.39999999999998</v>
      </c>
      <c r="H348" s="16"/>
    </row>
    <row r="349" spans="1:8" ht="13.5" customHeight="1">
      <c r="A349" s="3">
        <v>44155</v>
      </c>
      <c r="B349" s="422">
        <v>20796</v>
      </c>
      <c r="C349" s="422" t="s">
        <v>21</v>
      </c>
      <c r="D349" t="s">
        <v>12</v>
      </c>
      <c r="E349" s="10"/>
      <c r="F349" s="2">
        <v>226.3</v>
      </c>
      <c r="G349" s="2">
        <f t="shared" si="5"/>
        <v>78.099999999999966</v>
      </c>
      <c r="H349" s="16"/>
    </row>
    <row r="350" spans="1:8" ht="13.5" customHeight="1">
      <c r="A350" s="3">
        <v>44155</v>
      </c>
      <c r="B350" s="422">
        <v>20796</v>
      </c>
      <c r="C350" s="422" t="s">
        <v>21</v>
      </c>
      <c r="D350" t="s">
        <v>13</v>
      </c>
      <c r="E350" s="10"/>
      <c r="F350" s="2">
        <v>13.1</v>
      </c>
      <c r="G350" s="2">
        <f t="shared" si="5"/>
        <v>64.999999999999972</v>
      </c>
      <c r="H350" s="16"/>
    </row>
    <row r="351" spans="1:8" ht="13.5" customHeight="1">
      <c r="A351" s="3">
        <v>44516</v>
      </c>
      <c r="B351" s="422">
        <v>23860</v>
      </c>
      <c r="C351" s="422" t="s">
        <v>21</v>
      </c>
      <c r="D351" t="s">
        <v>14</v>
      </c>
      <c r="F351" s="161">
        <v>60</v>
      </c>
      <c r="G351" s="2">
        <f t="shared" si="5"/>
        <v>4.9999999999999716</v>
      </c>
      <c r="H351" s="16"/>
    </row>
    <row r="352" spans="1:8" ht="13.5" customHeight="1">
      <c r="A352" s="3">
        <v>44516</v>
      </c>
      <c r="B352" s="422">
        <v>23860</v>
      </c>
      <c r="C352" s="422" t="s">
        <v>21</v>
      </c>
      <c r="D352" t="s">
        <v>29</v>
      </c>
      <c r="F352" s="161">
        <v>5</v>
      </c>
      <c r="G352" s="2">
        <f t="shared" si="5"/>
        <v>-2.8421709430404007E-14</v>
      </c>
      <c r="H352" s="16"/>
    </row>
    <row r="353" spans="1:8" ht="13.5" customHeight="1">
      <c r="A353" s="31">
        <v>44043</v>
      </c>
      <c r="B353" s="421" t="s">
        <v>10</v>
      </c>
      <c r="C353" s="421" t="s">
        <v>22</v>
      </c>
      <c r="D353" t="s">
        <v>12</v>
      </c>
      <c r="E353" s="10">
        <v>184.2</v>
      </c>
      <c r="G353" s="2">
        <f t="shared" si="5"/>
        <v>184.19999999999996</v>
      </c>
      <c r="H353" s="16"/>
    </row>
    <row r="354" spans="1:8" ht="13.5" customHeight="1">
      <c r="B354" s="422"/>
      <c r="C354" s="422"/>
      <c r="D354" t="s">
        <v>13</v>
      </c>
      <c r="E354" s="10">
        <v>41.1</v>
      </c>
      <c r="G354" s="2">
        <f t="shared" si="5"/>
        <v>225.29999999999995</v>
      </c>
      <c r="H354" s="16"/>
    </row>
    <row r="355" spans="1:8" ht="13.5" customHeight="1">
      <c r="B355" s="422"/>
      <c r="C355" s="422"/>
      <c r="D355" t="s">
        <v>14</v>
      </c>
      <c r="E355" s="10">
        <v>60</v>
      </c>
      <c r="G355" s="2">
        <f t="shared" si="5"/>
        <v>285.29999999999995</v>
      </c>
      <c r="H355" s="16"/>
    </row>
    <row r="356" spans="1:8" ht="13.5" customHeight="1">
      <c r="B356" s="422"/>
      <c r="C356" s="422"/>
      <c r="D356" t="s">
        <v>29</v>
      </c>
      <c r="E356" s="10">
        <v>5</v>
      </c>
      <c r="G356" s="2">
        <f t="shared" si="5"/>
        <v>290.29999999999995</v>
      </c>
      <c r="H356" s="16"/>
    </row>
    <row r="357" spans="1:8" ht="13.5" customHeight="1">
      <c r="B357" s="422"/>
      <c r="C357" s="422"/>
      <c r="D357" s="62" t="s">
        <v>72</v>
      </c>
      <c r="E357" s="161">
        <v>10</v>
      </c>
      <c r="G357" s="2">
        <f t="shared" si="5"/>
        <v>300.29999999999995</v>
      </c>
      <c r="H357" s="16"/>
    </row>
    <row r="358" spans="1:8" ht="13.5" customHeight="1">
      <c r="A358" s="3">
        <v>44043</v>
      </c>
      <c r="B358" s="422" t="s">
        <v>69</v>
      </c>
      <c r="C358" s="422" t="s">
        <v>22</v>
      </c>
      <c r="D358" t="s">
        <v>14</v>
      </c>
      <c r="E358" s="10"/>
      <c r="F358" s="2">
        <v>60</v>
      </c>
      <c r="G358" s="2">
        <f t="shared" si="5"/>
        <v>240.29999999999995</v>
      </c>
      <c r="H358" s="16"/>
    </row>
    <row r="359" spans="1:8" ht="13.5" customHeight="1">
      <c r="A359" s="3">
        <v>44043</v>
      </c>
      <c r="B359" s="422" t="s">
        <v>69</v>
      </c>
      <c r="C359" s="422" t="s">
        <v>22</v>
      </c>
      <c r="D359" t="s">
        <v>15</v>
      </c>
      <c r="E359" s="10"/>
      <c r="F359" s="2">
        <v>5</v>
      </c>
      <c r="G359" s="2">
        <f t="shared" si="5"/>
        <v>235.29999999999995</v>
      </c>
      <c r="H359" s="16"/>
    </row>
    <row r="360" spans="1:8" ht="13.5" customHeight="1">
      <c r="A360" s="3">
        <v>44113</v>
      </c>
      <c r="B360" s="422">
        <v>20459</v>
      </c>
      <c r="C360" s="422" t="s">
        <v>22</v>
      </c>
      <c r="D360" t="s">
        <v>12</v>
      </c>
      <c r="E360" s="10"/>
      <c r="F360" s="10">
        <v>184.2</v>
      </c>
      <c r="G360" s="2">
        <f t="shared" si="5"/>
        <v>51.099999999999966</v>
      </c>
      <c r="H360" s="16"/>
    </row>
    <row r="361" spans="1:8" ht="13.5" customHeight="1">
      <c r="A361" s="3">
        <v>44113</v>
      </c>
      <c r="B361" s="422">
        <v>20459</v>
      </c>
      <c r="C361" s="422" t="s">
        <v>22</v>
      </c>
      <c r="D361" t="s">
        <v>13</v>
      </c>
      <c r="E361" s="10"/>
      <c r="F361" s="10">
        <v>41.1</v>
      </c>
      <c r="G361" s="2">
        <f t="shared" si="5"/>
        <v>9.9999999999999645</v>
      </c>
      <c r="H361" s="16"/>
    </row>
    <row r="362" spans="1:8" ht="13.5" customHeight="1">
      <c r="A362" s="3">
        <v>44516</v>
      </c>
      <c r="B362" s="422">
        <v>23860</v>
      </c>
      <c r="C362" s="422" t="s">
        <v>22</v>
      </c>
      <c r="D362" s="62" t="s">
        <v>72</v>
      </c>
      <c r="F362" s="161">
        <v>10</v>
      </c>
      <c r="G362" s="2">
        <f t="shared" si="5"/>
        <v>-3.5527136788005009E-14</v>
      </c>
      <c r="H362" s="16"/>
    </row>
    <row r="363" spans="1:8" ht="13.5" customHeight="1">
      <c r="A363" s="31">
        <v>44074</v>
      </c>
      <c r="B363" s="421" t="s">
        <v>10</v>
      </c>
      <c r="C363" s="421" t="s">
        <v>23</v>
      </c>
      <c r="D363" t="s">
        <v>12</v>
      </c>
      <c r="E363" s="10">
        <v>177</v>
      </c>
      <c r="G363" s="2">
        <f t="shared" si="5"/>
        <v>176.99999999999997</v>
      </c>
      <c r="H363" s="16"/>
    </row>
    <row r="364" spans="1:8" ht="13.5" customHeight="1">
      <c r="B364" s="422"/>
      <c r="C364" s="422"/>
      <c r="D364" t="s">
        <v>13</v>
      </c>
      <c r="E364" s="10">
        <v>29.3</v>
      </c>
      <c r="G364" s="2">
        <f t="shared" si="5"/>
        <v>206.29999999999998</v>
      </c>
      <c r="H364" s="16"/>
    </row>
    <row r="365" spans="1:8" ht="13.5" customHeight="1">
      <c r="B365" s="422"/>
      <c r="C365" s="422"/>
      <c r="D365" t="s">
        <v>14</v>
      </c>
      <c r="E365" s="10">
        <v>60</v>
      </c>
      <c r="G365" s="2">
        <f t="shared" si="5"/>
        <v>266.29999999999995</v>
      </c>
      <c r="H365" s="16"/>
    </row>
    <row r="366" spans="1:8" ht="13.5" customHeight="1">
      <c r="B366" s="422"/>
      <c r="C366" s="422"/>
      <c r="D366" t="s">
        <v>29</v>
      </c>
      <c r="E366" s="10">
        <v>5</v>
      </c>
      <c r="G366" s="2">
        <f t="shared" si="5"/>
        <v>271.29999999999995</v>
      </c>
      <c r="H366" s="16"/>
    </row>
    <row r="367" spans="1:8" ht="13.5" customHeight="1">
      <c r="B367" s="422"/>
      <c r="C367" s="422"/>
      <c r="D367" t="s">
        <v>73</v>
      </c>
      <c r="E367" s="161">
        <v>15</v>
      </c>
      <c r="G367" s="2">
        <f t="shared" si="5"/>
        <v>286.29999999999995</v>
      </c>
      <c r="H367" s="16"/>
    </row>
    <row r="368" spans="1:8" ht="13.5" customHeight="1">
      <c r="A368" s="3">
        <v>44074</v>
      </c>
      <c r="B368" s="422" t="s">
        <v>69</v>
      </c>
      <c r="C368" s="422" t="s">
        <v>23</v>
      </c>
      <c r="D368" t="s">
        <v>14</v>
      </c>
      <c r="E368" s="10"/>
      <c r="F368" s="2">
        <v>60</v>
      </c>
      <c r="G368" s="2">
        <f t="shared" si="5"/>
        <v>226.29999999999995</v>
      </c>
      <c r="H368" s="16"/>
    </row>
    <row r="369" spans="1:8" ht="13.5" customHeight="1">
      <c r="A369" s="3">
        <v>44074</v>
      </c>
      <c r="B369" s="422" t="s">
        <v>69</v>
      </c>
      <c r="C369" s="422" t="s">
        <v>23</v>
      </c>
      <c r="D369" t="s">
        <v>15</v>
      </c>
      <c r="E369" s="10"/>
      <c r="F369" s="2">
        <v>5</v>
      </c>
      <c r="G369" s="2">
        <f t="shared" si="5"/>
        <v>221.29999999999995</v>
      </c>
      <c r="H369" s="16"/>
    </row>
    <row r="370" spans="1:8" ht="13.5" customHeight="1">
      <c r="A370" s="3">
        <v>44130</v>
      </c>
      <c r="B370" s="422">
        <v>20541</v>
      </c>
      <c r="C370" s="422" t="s">
        <v>23</v>
      </c>
      <c r="D370" t="s">
        <v>12</v>
      </c>
      <c r="E370" s="10"/>
      <c r="F370" s="2">
        <v>177</v>
      </c>
      <c r="G370" s="2">
        <f t="shared" si="5"/>
        <v>44.299999999999955</v>
      </c>
      <c r="H370" s="16"/>
    </row>
    <row r="371" spans="1:8" ht="13.5" customHeight="1">
      <c r="A371" s="3">
        <v>44130</v>
      </c>
      <c r="B371" s="422">
        <v>20541</v>
      </c>
      <c r="C371" s="422" t="s">
        <v>23</v>
      </c>
      <c r="D371" t="s">
        <v>13</v>
      </c>
      <c r="E371" s="10"/>
      <c r="F371" s="2">
        <v>29.3</v>
      </c>
      <c r="G371" s="2">
        <f t="shared" si="5"/>
        <v>14.999999999999954</v>
      </c>
      <c r="H371" s="16"/>
    </row>
    <row r="372" spans="1:8" ht="13.5" customHeight="1">
      <c r="A372" s="3">
        <v>44516</v>
      </c>
      <c r="B372" s="422">
        <v>23860</v>
      </c>
      <c r="C372" s="422" t="s">
        <v>23</v>
      </c>
      <c r="D372" t="s">
        <v>73</v>
      </c>
      <c r="F372" s="161">
        <v>15</v>
      </c>
      <c r="G372" s="2">
        <f t="shared" si="5"/>
        <v>-4.6185277824406512E-14</v>
      </c>
      <c r="H372" s="16"/>
    </row>
    <row r="373" spans="1:8" ht="13.5" customHeight="1">
      <c r="A373" s="31">
        <v>44104</v>
      </c>
      <c r="B373" s="421" t="s">
        <v>10</v>
      </c>
      <c r="C373" s="421" t="s">
        <v>24</v>
      </c>
      <c r="D373" t="s">
        <v>12</v>
      </c>
      <c r="E373" s="10">
        <v>185.9</v>
      </c>
      <c r="G373" s="2">
        <f t="shared" si="5"/>
        <v>185.89999999999995</v>
      </c>
      <c r="H373" s="16"/>
    </row>
    <row r="374" spans="1:8" ht="13.5" customHeight="1">
      <c r="B374" s="422"/>
      <c r="C374" s="422"/>
      <c r="D374" t="s">
        <v>13</v>
      </c>
      <c r="E374" s="10">
        <v>33.799999999999997</v>
      </c>
      <c r="G374" s="2">
        <f t="shared" si="5"/>
        <v>219.69999999999993</v>
      </c>
      <c r="H374" s="16"/>
    </row>
    <row r="375" spans="1:8" ht="13.5" customHeight="1">
      <c r="B375" s="422"/>
      <c r="C375" s="422"/>
      <c r="D375" t="s">
        <v>14</v>
      </c>
      <c r="E375" s="10">
        <v>60</v>
      </c>
      <c r="G375" s="2">
        <f t="shared" si="5"/>
        <v>279.69999999999993</v>
      </c>
      <c r="H375" s="16"/>
    </row>
    <row r="376" spans="1:8" ht="13.5" customHeight="1">
      <c r="B376" s="422"/>
      <c r="C376" s="422"/>
      <c r="D376" t="s">
        <v>29</v>
      </c>
      <c r="E376" s="10">
        <v>5</v>
      </c>
      <c r="G376" s="2">
        <f t="shared" si="5"/>
        <v>284.69999999999993</v>
      </c>
      <c r="H376" s="16"/>
    </row>
    <row r="377" spans="1:8" ht="13.5" customHeight="1">
      <c r="B377" s="422"/>
      <c r="C377" s="422"/>
      <c r="D377" t="s">
        <v>73</v>
      </c>
      <c r="E377" s="161">
        <v>8.5</v>
      </c>
      <c r="G377" s="2">
        <f t="shared" si="5"/>
        <v>293.19999999999993</v>
      </c>
      <c r="H377" s="16"/>
    </row>
    <row r="378" spans="1:8" ht="13.5" customHeight="1">
      <c r="A378" s="3">
        <v>44104</v>
      </c>
      <c r="B378" s="422" t="s">
        <v>69</v>
      </c>
      <c r="C378" s="422" t="s">
        <v>24</v>
      </c>
      <c r="D378" t="s">
        <v>14</v>
      </c>
      <c r="E378" s="10"/>
      <c r="F378" s="2">
        <v>60</v>
      </c>
      <c r="G378" s="2">
        <f t="shared" si="5"/>
        <v>233.19999999999993</v>
      </c>
      <c r="H378" s="16"/>
    </row>
    <row r="379" spans="1:8" ht="13.5" customHeight="1">
      <c r="A379" s="3">
        <v>44104</v>
      </c>
      <c r="B379" s="422" t="s">
        <v>69</v>
      </c>
      <c r="C379" s="422" t="s">
        <v>24</v>
      </c>
      <c r="D379" t="s">
        <v>15</v>
      </c>
      <c r="E379" s="10"/>
      <c r="F379" s="2">
        <v>5</v>
      </c>
      <c r="G379" s="2">
        <f t="shared" si="5"/>
        <v>228.19999999999993</v>
      </c>
      <c r="H379" s="16"/>
    </row>
    <row r="380" spans="1:8" ht="13.5" customHeight="1">
      <c r="A380" s="3">
        <v>44176</v>
      </c>
      <c r="B380" s="422">
        <v>21040</v>
      </c>
      <c r="C380" s="422" t="s">
        <v>24</v>
      </c>
      <c r="D380" t="s">
        <v>12</v>
      </c>
      <c r="E380" s="10"/>
      <c r="F380" s="2">
        <v>185.9</v>
      </c>
      <c r="G380" s="2">
        <f t="shared" si="5"/>
        <v>42.299999999999926</v>
      </c>
      <c r="H380" s="16"/>
    </row>
    <row r="381" spans="1:8" ht="13.5" customHeight="1">
      <c r="A381" s="3">
        <v>44176</v>
      </c>
      <c r="B381" s="422">
        <v>21040</v>
      </c>
      <c r="C381" s="422" t="s">
        <v>24</v>
      </c>
      <c r="D381" t="s">
        <v>13</v>
      </c>
      <c r="E381" s="10"/>
      <c r="F381" s="2">
        <v>33.799999999999997</v>
      </c>
      <c r="G381" s="2">
        <f t="shared" si="5"/>
        <v>8.4999999999999289</v>
      </c>
      <c r="H381" s="16"/>
    </row>
    <row r="382" spans="1:8" ht="13.5" customHeight="1">
      <c r="A382" s="3">
        <v>44516</v>
      </c>
      <c r="B382" s="422">
        <v>23860</v>
      </c>
      <c r="C382" s="422" t="s">
        <v>24</v>
      </c>
      <c r="D382" t="s">
        <v>73</v>
      </c>
      <c r="F382" s="161">
        <v>8.5</v>
      </c>
      <c r="G382" s="2">
        <f t="shared" si="5"/>
        <v>-7.1054273576010019E-14</v>
      </c>
      <c r="H382" s="16"/>
    </row>
    <row r="383" spans="1:8" ht="13.5" customHeight="1">
      <c r="A383" s="31">
        <v>44135</v>
      </c>
      <c r="B383" s="421" t="s">
        <v>10</v>
      </c>
      <c r="C383" s="421" t="s">
        <v>25</v>
      </c>
      <c r="D383" t="s">
        <v>12</v>
      </c>
      <c r="E383" s="10">
        <v>218.1</v>
      </c>
      <c r="G383" s="2">
        <f t="shared" si="5"/>
        <v>218.09999999999991</v>
      </c>
      <c r="H383" s="16"/>
    </row>
    <row r="384" spans="1:8" ht="13.5" customHeight="1">
      <c r="B384" s="422"/>
      <c r="C384" s="422"/>
      <c r="D384" t="s">
        <v>13</v>
      </c>
      <c r="E384" s="10">
        <v>35.799999999999997</v>
      </c>
      <c r="G384" s="2">
        <f t="shared" si="5"/>
        <v>253.89999999999992</v>
      </c>
      <c r="H384" s="16"/>
    </row>
    <row r="385" spans="1:8" ht="13.5" customHeight="1">
      <c r="B385" s="422"/>
      <c r="C385" s="422"/>
      <c r="D385" t="s">
        <v>14</v>
      </c>
      <c r="E385" s="10">
        <v>60</v>
      </c>
      <c r="G385" s="2">
        <f t="shared" si="5"/>
        <v>313.89999999999992</v>
      </c>
      <c r="H385" s="16"/>
    </row>
    <row r="386" spans="1:8" ht="13.5" customHeight="1">
      <c r="B386" s="422"/>
      <c r="C386" s="422"/>
      <c r="D386" t="s">
        <v>29</v>
      </c>
      <c r="E386" s="10">
        <v>5</v>
      </c>
      <c r="G386" s="2">
        <f t="shared" si="5"/>
        <v>318.89999999999992</v>
      </c>
      <c r="H386" s="16"/>
    </row>
    <row r="387" spans="1:8" ht="13.5" customHeight="1">
      <c r="A387" s="3">
        <v>44135</v>
      </c>
      <c r="B387" s="422" t="s">
        <v>69</v>
      </c>
      <c r="C387" s="422" t="s">
        <v>25</v>
      </c>
      <c r="D387" t="s">
        <v>14</v>
      </c>
      <c r="E387" s="10"/>
      <c r="F387" s="2">
        <v>60</v>
      </c>
      <c r="G387" s="2">
        <f t="shared" si="5"/>
        <v>258.89999999999992</v>
      </c>
      <c r="H387" s="16"/>
    </row>
    <row r="388" spans="1:8" ht="13.5" customHeight="1">
      <c r="A388" s="3">
        <v>44135</v>
      </c>
      <c r="B388" s="422" t="s">
        <v>69</v>
      </c>
      <c r="C388" s="422" t="s">
        <v>25</v>
      </c>
      <c r="D388" t="s">
        <v>15</v>
      </c>
      <c r="E388" s="10"/>
      <c r="F388" s="2">
        <v>5</v>
      </c>
      <c r="G388" s="2">
        <f t="shared" si="5"/>
        <v>253.89999999999992</v>
      </c>
      <c r="H388" s="16"/>
    </row>
    <row r="389" spans="1:8" ht="13.5" customHeight="1">
      <c r="A389" s="3">
        <v>44176</v>
      </c>
      <c r="B389" s="422">
        <v>21040</v>
      </c>
      <c r="C389" s="422" t="s">
        <v>25</v>
      </c>
      <c r="D389" t="s">
        <v>12</v>
      </c>
      <c r="E389" s="10"/>
      <c r="F389" s="2">
        <v>218.1</v>
      </c>
      <c r="G389" s="2">
        <f t="shared" si="5"/>
        <v>35.799999999999926</v>
      </c>
      <c r="H389" s="16"/>
    </row>
    <row r="390" spans="1:8" ht="13.5" customHeight="1">
      <c r="A390" s="3">
        <v>44176</v>
      </c>
      <c r="B390" s="422">
        <v>21040</v>
      </c>
      <c r="C390" s="422" t="s">
        <v>25</v>
      </c>
      <c r="D390" t="s">
        <v>13</v>
      </c>
      <c r="E390" s="10"/>
      <c r="F390" s="2">
        <v>35.799999999999997</v>
      </c>
      <c r="G390" s="2">
        <f t="shared" ref="G390:G453" si="6">+G389+E390-F390</f>
        <v>-7.1054273576010019E-14</v>
      </c>
      <c r="H390" s="16"/>
    </row>
    <row r="391" spans="1:8" ht="13.5" customHeight="1">
      <c r="A391" s="31">
        <v>44165</v>
      </c>
      <c r="B391" s="421" t="s">
        <v>10</v>
      </c>
      <c r="C391" s="421" t="s">
        <v>26</v>
      </c>
      <c r="D391" t="s">
        <v>12</v>
      </c>
      <c r="E391" s="10">
        <v>206.8</v>
      </c>
      <c r="G391" s="2">
        <f t="shared" si="6"/>
        <v>206.79999999999995</v>
      </c>
      <c r="H391" s="16"/>
    </row>
    <row r="392" spans="1:8" ht="13.5" customHeight="1">
      <c r="B392" s="422"/>
      <c r="C392" s="422"/>
      <c r="D392" t="s">
        <v>13</v>
      </c>
      <c r="E392" s="10">
        <v>36.799999999999997</v>
      </c>
      <c r="G392" s="2">
        <f t="shared" si="6"/>
        <v>243.59999999999997</v>
      </c>
      <c r="H392" s="16"/>
    </row>
    <row r="393" spans="1:8" ht="13.5" customHeight="1">
      <c r="B393" s="422"/>
      <c r="C393" s="422"/>
      <c r="D393" t="s">
        <v>31</v>
      </c>
      <c r="E393" s="10">
        <v>60</v>
      </c>
      <c r="G393" s="2">
        <f t="shared" si="6"/>
        <v>303.59999999999997</v>
      </c>
      <c r="H393" s="16"/>
    </row>
    <row r="394" spans="1:8" ht="13.5" customHeight="1">
      <c r="B394" s="422"/>
      <c r="C394" s="422"/>
      <c r="D394" t="s">
        <v>29</v>
      </c>
      <c r="E394" s="10">
        <v>5</v>
      </c>
      <c r="G394" s="2">
        <f t="shared" si="6"/>
        <v>308.59999999999997</v>
      </c>
      <c r="H394" s="16"/>
    </row>
    <row r="395" spans="1:8">
      <c r="A395" s="3">
        <v>44165</v>
      </c>
      <c r="B395" s="422" t="s">
        <v>74</v>
      </c>
      <c r="C395" s="422" t="s">
        <v>26</v>
      </c>
      <c r="D395" t="s">
        <v>31</v>
      </c>
      <c r="E395" s="10"/>
      <c r="F395" s="2">
        <v>48</v>
      </c>
      <c r="G395" s="2">
        <f t="shared" si="6"/>
        <v>260.59999999999997</v>
      </c>
      <c r="H395" s="16"/>
    </row>
    <row r="396" spans="1:8">
      <c r="A396" s="3">
        <v>44176</v>
      </c>
      <c r="B396" s="422">
        <v>21041</v>
      </c>
      <c r="C396" s="422" t="s">
        <v>26</v>
      </c>
      <c r="D396" t="s">
        <v>14</v>
      </c>
      <c r="E396" s="10"/>
      <c r="F396" s="2">
        <v>12</v>
      </c>
      <c r="G396" s="2">
        <f t="shared" si="6"/>
        <v>248.59999999999997</v>
      </c>
      <c r="H396" s="16"/>
    </row>
    <row r="397" spans="1:8">
      <c r="A397" s="3">
        <v>44176</v>
      </c>
      <c r="B397" s="422">
        <v>21041</v>
      </c>
      <c r="C397" s="422" t="s">
        <v>26</v>
      </c>
      <c r="D397" t="s">
        <v>15</v>
      </c>
      <c r="E397" s="10"/>
      <c r="F397" s="2">
        <v>5</v>
      </c>
      <c r="G397" s="2">
        <f t="shared" si="6"/>
        <v>243.59999999999997</v>
      </c>
      <c r="H397" s="16"/>
    </row>
    <row r="398" spans="1:8">
      <c r="A398" s="3">
        <v>44237</v>
      </c>
      <c r="B398" s="422">
        <v>21557</v>
      </c>
      <c r="C398" s="422" t="s">
        <v>26</v>
      </c>
      <c r="D398" t="s">
        <v>12</v>
      </c>
      <c r="E398" s="10"/>
      <c r="F398" s="2">
        <v>206.8</v>
      </c>
      <c r="G398" s="2">
        <f t="shared" si="6"/>
        <v>36.799999999999955</v>
      </c>
      <c r="H398" s="16"/>
    </row>
    <row r="399" spans="1:8">
      <c r="A399" s="3">
        <v>44237</v>
      </c>
      <c r="B399" s="422">
        <v>21557</v>
      </c>
      <c r="C399" s="422" t="s">
        <v>26</v>
      </c>
      <c r="D399" t="s">
        <v>13</v>
      </c>
      <c r="E399" s="10"/>
      <c r="F399" s="2">
        <v>36.799999999999997</v>
      </c>
      <c r="G399" s="2">
        <f t="shared" si="6"/>
        <v>0</v>
      </c>
      <c r="H399" s="16"/>
    </row>
    <row r="400" spans="1:8">
      <c r="A400" s="31">
        <v>44196</v>
      </c>
      <c r="B400" s="421" t="s">
        <v>10</v>
      </c>
      <c r="C400" s="421" t="s">
        <v>27</v>
      </c>
      <c r="D400" t="s">
        <v>12</v>
      </c>
      <c r="E400" s="67">
        <v>236.6</v>
      </c>
      <c r="G400" s="2">
        <f t="shared" si="6"/>
        <v>236.6</v>
      </c>
      <c r="H400" s="16"/>
    </row>
    <row r="401" spans="1:8">
      <c r="B401" s="422"/>
      <c r="C401" s="422"/>
      <c r="D401" t="s">
        <v>13</v>
      </c>
      <c r="E401" s="67">
        <v>32.6</v>
      </c>
      <c r="G401" s="2">
        <f t="shared" si="6"/>
        <v>269.2</v>
      </c>
      <c r="H401" s="16"/>
    </row>
    <row r="402" spans="1:8">
      <c r="B402" s="422"/>
      <c r="C402" s="422"/>
      <c r="D402" t="s">
        <v>31</v>
      </c>
      <c r="E402" s="67">
        <v>60</v>
      </c>
      <c r="G402" s="2">
        <f t="shared" si="6"/>
        <v>329.2</v>
      </c>
      <c r="H402" s="16"/>
    </row>
    <row r="403" spans="1:8">
      <c r="B403" s="422"/>
      <c r="C403" s="422"/>
      <c r="D403" t="s">
        <v>29</v>
      </c>
      <c r="E403" s="67">
        <v>5</v>
      </c>
      <c r="G403" s="2">
        <f t="shared" si="6"/>
        <v>334.2</v>
      </c>
      <c r="H403" s="16"/>
    </row>
    <row r="404" spans="1:8">
      <c r="A404" s="70">
        <v>44196</v>
      </c>
      <c r="B404" s="422" t="s">
        <v>69</v>
      </c>
      <c r="C404" s="422" t="s">
        <v>27</v>
      </c>
      <c r="D404" t="s">
        <v>31</v>
      </c>
      <c r="E404" s="2"/>
      <c r="F404" s="2">
        <v>60</v>
      </c>
      <c r="G404" s="2">
        <f t="shared" si="6"/>
        <v>274.2</v>
      </c>
      <c r="H404" s="16"/>
    </row>
    <row r="405" spans="1:8">
      <c r="A405" s="70">
        <v>44196</v>
      </c>
      <c r="B405" s="422" t="s">
        <v>69</v>
      </c>
      <c r="C405" s="422" t="s">
        <v>27</v>
      </c>
      <c r="D405" t="s">
        <v>29</v>
      </c>
      <c r="E405" s="2"/>
      <c r="F405" s="2">
        <v>5</v>
      </c>
      <c r="G405" s="2">
        <f t="shared" si="6"/>
        <v>269.2</v>
      </c>
      <c r="H405" s="16"/>
    </row>
    <row r="406" spans="1:8">
      <c r="A406" s="70">
        <v>44237</v>
      </c>
      <c r="B406" s="422">
        <v>21557</v>
      </c>
      <c r="C406" s="422" t="s">
        <v>27</v>
      </c>
      <c r="D406" t="s">
        <v>12</v>
      </c>
      <c r="E406" s="2"/>
      <c r="F406" s="2">
        <v>236.6</v>
      </c>
      <c r="G406" s="2">
        <f t="shared" si="6"/>
        <v>32.599999999999994</v>
      </c>
      <c r="H406" s="16"/>
    </row>
    <row r="407" spans="1:8">
      <c r="A407" s="70">
        <v>44237</v>
      </c>
      <c r="B407" s="422">
        <v>21557</v>
      </c>
      <c r="C407" s="422" t="s">
        <v>27</v>
      </c>
      <c r="D407" t="s">
        <v>13</v>
      </c>
      <c r="E407" s="2"/>
      <c r="F407" s="2">
        <v>32.6</v>
      </c>
      <c r="G407" s="2">
        <f t="shared" si="6"/>
        <v>0</v>
      </c>
      <c r="H407" s="16"/>
    </row>
    <row r="408" spans="1:8">
      <c r="A408" s="31">
        <v>44227</v>
      </c>
      <c r="B408" s="421" t="s">
        <v>10</v>
      </c>
      <c r="C408" s="421" t="s">
        <v>11</v>
      </c>
      <c r="D408" t="s">
        <v>12</v>
      </c>
      <c r="E408" s="67">
        <v>252.6</v>
      </c>
      <c r="G408" s="2">
        <f t="shared" si="6"/>
        <v>252.6</v>
      </c>
      <c r="H408" s="16"/>
    </row>
    <row r="409" spans="1:8">
      <c r="B409" s="422"/>
      <c r="C409" s="422"/>
      <c r="D409" t="s">
        <v>13</v>
      </c>
      <c r="E409" s="67">
        <v>41.4</v>
      </c>
      <c r="G409" s="2">
        <f t="shared" si="6"/>
        <v>294</v>
      </c>
      <c r="H409" s="16"/>
    </row>
    <row r="410" spans="1:8">
      <c r="B410" s="422"/>
      <c r="C410" s="422"/>
      <c r="D410" t="s">
        <v>31</v>
      </c>
      <c r="E410" s="67">
        <v>60</v>
      </c>
      <c r="G410" s="2">
        <f t="shared" si="6"/>
        <v>354</v>
      </c>
      <c r="H410" s="16"/>
    </row>
    <row r="411" spans="1:8">
      <c r="B411" s="422"/>
      <c r="C411" s="422"/>
      <c r="D411" t="s">
        <v>29</v>
      </c>
      <c r="E411" s="67">
        <v>5</v>
      </c>
      <c r="G411" s="2">
        <f t="shared" si="6"/>
        <v>359</v>
      </c>
      <c r="H411" s="16"/>
    </row>
    <row r="412" spans="1:8">
      <c r="A412" s="70">
        <v>44227</v>
      </c>
      <c r="B412" s="422" t="s">
        <v>69</v>
      </c>
      <c r="C412" s="422" t="s">
        <v>11</v>
      </c>
      <c r="D412" t="s">
        <v>31</v>
      </c>
      <c r="E412" s="2"/>
      <c r="F412" s="2">
        <v>60</v>
      </c>
      <c r="G412" s="2">
        <f t="shared" si="6"/>
        <v>299</v>
      </c>
      <c r="H412" s="16"/>
    </row>
    <row r="413" spans="1:8">
      <c r="A413" s="70">
        <v>44227</v>
      </c>
      <c r="B413" s="422" t="s">
        <v>69</v>
      </c>
      <c r="C413" s="422" t="s">
        <v>11</v>
      </c>
      <c r="D413" t="s">
        <v>29</v>
      </c>
      <c r="E413" s="2"/>
      <c r="F413" s="2">
        <v>5</v>
      </c>
      <c r="G413" s="2">
        <f t="shared" si="6"/>
        <v>294</v>
      </c>
      <c r="H413" s="16"/>
    </row>
    <row r="414" spans="1:8">
      <c r="A414" s="70">
        <v>44257</v>
      </c>
      <c r="B414" s="422">
        <v>21705</v>
      </c>
      <c r="C414" s="422" t="s">
        <v>11</v>
      </c>
      <c r="D414" t="s">
        <v>12</v>
      </c>
      <c r="E414" s="2"/>
      <c r="F414" s="2">
        <v>252.6</v>
      </c>
      <c r="G414" s="2">
        <f t="shared" si="6"/>
        <v>41.400000000000006</v>
      </c>
      <c r="H414" s="16"/>
    </row>
    <row r="415" spans="1:8">
      <c r="A415" s="70">
        <v>44257</v>
      </c>
      <c r="B415" s="422">
        <v>21705</v>
      </c>
      <c r="C415" s="422" t="s">
        <v>11</v>
      </c>
      <c r="D415" t="s">
        <v>13</v>
      </c>
      <c r="E415" s="2"/>
      <c r="F415" s="2">
        <v>41.4</v>
      </c>
      <c r="G415" s="2">
        <f t="shared" si="6"/>
        <v>0</v>
      </c>
      <c r="H415" s="16"/>
    </row>
    <row r="416" spans="1:8">
      <c r="A416" s="31">
        <v>44255</v>
      </c>
      <c r="B416" s="421" t="s">
        <v>10</v>
      </c>
      <c r="C416" s="421" t="s">
        <v>17</v>
      </c>
      <c r="D416" t="s">
        <v>12</v>
      </c>
      <c r="E416" s="67">
        <v>239.5</v>
      </c>
      <c r="G416" s="2">
        <f t="shared" si="6"/>
        <v>239.5</v>
      </c>
      <c r="H416" s="16"/>
    </row>
    <row r="417" spans="1:8">
      <c r="B417" s="422"/>
      <c r="C417" s="422"/>
      <c r="D417" t="s">
        <v>13</v>
      </c>
      <c r="E417" s="67">
        <v>39.799999999999997</v>
      </c>
      <c r="G417" s="2">
        <f t="shared" si="6"/>
        <v>279.3</v>
      </c>
      <c r="H417" s="16"/>
    </row>
    <row r="418" spans="1:8">
      <c r="B418" s="422"/>
      <c r="C418" s="422"/>
      <c r="D418" t="s">
        <v>31</v>
      </c>
      <c r="E418" s="67">
        <v>56</v>
      </c>
      <c r="G418" s="2">
        <f t="shared" si="6"/>
        <v>335.3</v>
      </c>
      <c r="H418" s="16"/>
    </row>
    <row r="419" spans="1:8">
      <c r="B419" s="422"/>
      <c r="C419" s="422"/>
      <c r="D419" t="s">
        <v>29</v>
      </c>
      <c r="E419" s="67">
        <v>5</v>
      </c>
      <c r="G419" s="2">
        <f t="shared" si="6"/>
        <v>340.3</v>
      </c>
      <c r="H419" s="16"/>
    </row>
    <row r="420" spans="1:8">
      <c r="A420" s="3">
        <v>44255</v>
      </c>
      <c r="B420" s="422" t="s">
        <v>69</v>
      </c>
      <c r="C420" s="422" t="s">
        <v>17</v>
      </c>
      <c r="D420" t="s">
        <v>14</v>
      </c>
      <c r="E420" s="67"/>
      <c r="F420" s="2">
        <v>56</v>
      </c>
      <c r="G420" s="2">
        <f t="shared" si="6"/>
        <v>284.3</v>
      </c>
      <c r="H420" s="16"/>
    </row>
    <row r="421" spans="1:8">
      <c r="A421" s="3">
        <v>44255</v>
      </c>
      <c r="B421" s="422" t="s">
        <v>69</v>
      </c>
      <c r="C421" s="422" t="s">
        <v>17</v>
      </c>
      <c r="D421" t="s">
        <v>15</v>
      </c>
      <c r="E421" s="67"/>
      <c r="F421" s="2">
        <v>5</v>
      </c>
      <c r="G421" s="2">
        <f t="shared" si="6"/>
        <v>279.3</v>
      </c>
      <c r="H421" s="16"/>
    </row>
    <row r="422" spans="1:8">
      <c r="A422" s="3">
        <v>44295</v>
      </c>
      <c r="B422" s="422">
        <v>22123</v>
      </c>
      <c r="C422" s="422" t="s">
        <v>17</v>
      </c>
      <c r="D422" t="s">
        <v>12</v>
      </c>
      <c r="E422" s="67"/>
      <c r="F422" s="2">
        <v>239.5</v>
      </c>
      <c r="G422" s="2">
        <f t="shared" si="6"/>
        <v>39.800000000000011</v>
      </c>
      <c r="H422" s="16"/>
    </row>
    <row r="423" spans="1:8">
      <c r="A423" s="3">
        <v>44295</v>
      </c>
      <c r="B423" s="422">
        <v>22123</v>
      </c>
      <c r="C423" s="422" t="s">
        <v>17</v>
      </c>
      <c r="D423" t="s">
        <v>13</v>
      </c>
      <c r="E423" s="67"/>
      <c r="F423" s="2">
        <v>39.799999999999997</v>
      </c>
      <c r="G423" s="2">
        <f t="shared" si="6"/>
        <v>0</v>
      </c>
      <c r="H423" s="16"/>
    </row>
    <row r="424" spans="1:8">
      <c r="A424" s="31">
        <v>44286</v>
      </c>
      <c r="B424" s="421" t="s">
        <v>10</v>
      </c>
      <c r="C424" s="421" t="s">
        <v>18</v>
      </c>
      <c r="D424" t="s">
        <v>12</v>
      </c>
      <c r="E424" s="67">
        <v>262.8</v>
      </c>
      <c r="G424" s="2">
        <f t="shared" si="6"/>
        <v>262.8</v>
      </c>
      <c r="H424" s="16"/>
    </row>
    <row r="425" spans="1:8">
      <c r="B425" s="422"/>
      <c r="C425" s="422"/>
      <c r="D425" t="s">
        <v>13</v>
      </c>
      <c r="E425" s="67">
        <v>40.6</v>
      </c>
      <c r="G425" s="2">
        <f t="shared" si="6"/>
        <v>303.40000000000003</v>
      </c>
      <c r="H425" s="16"/>
    </row>
    <row r="426" spans="1:8">
      <c r="B426" s="422"/>
      <c r="C426" s="422"/>
      <c r="D426" t="s">
        <v>31</v>
      </c>
      <c r="E426" s="67">
        <v>60</v>
      </c>
      <c r="G426" s="2">
        <f t="shared" si="6"/>
        <v>363.40000000000003</v>
      </c>
      <c r="H426" s="16"/>
    </row>
    <row r="427" spans="1:8">
      <c r="B427" s="422"/>
      <c r="C427" s="422"/>
      <c r="D427" t="s">
        <v>29</v>
      </c>
      <c r="E427" s="67">
        <v>5</v>
      </c>
      <c r="G427" s="2">
        <f t="shared" si="6"/>
        <v>368.40000000000003</v>
      </c>
      <c r="H427" s="16"/>
    </row>
    <row r="428" spans="1:8">
      <c r="B428" s="422"/>
      <c r="C428" s="422"/>
      <c r="D428" t="s">
        <v>40</v>
      </c>
      <c r="E428" s="87">
        <v>10</v>
      </c>
      <c r="G428" s="2">
        <f t="shared" si="6"/>
        <v>378.40000000000003</v>
      </c>
      <c r="H428" s="16"/>
    </row>
    <row r="429" spans="1:8">
      <c r="A429" s="3">
        <v>44286</v>
      </c>
      <c r="B429" s="422" t="s">
        <v>69</v>
      </c>
      <c r="C429" s="422" t="s">
        <v>18</v>
      </c>
      <c r="D429" t="s">
        <v>14</v>
      </c>
      <c r="E429" s="67"/>
      <c r="F429" s="2">
        <v>60</v>
      </c>
      <c r="G429" s="2">
        <f t="shared" si="6"/>
        <v>318.40000000000003</v>
      </c>
      <c r="H429" s="16"/>
    </row>
    <row r="430" spans="1:8">
      <c r="A430" s="3">
        <v>44286</v>
      </c>
      <c r="B430" s="422" t="s">
        <v>69</v>
      </c>
      <c r="C430" s="422" t="s">
        <v>18</v>
      </c>
      <c r="D430" t="s">
        <v>15</v>
      </c>
      <c r="E430" s="67"/>
      <c r="F430" s="2">
        <v>5</v>
      </c>
      <c r="G430" s="2">
        <f t="shared" si="6"/>
        <v>313.40000000000003</v>
      </c>
      <c r="H430" s="16"/>
    </row>
    <row r="431" spans="1:8">
      <c r="A431" s="3">
        <v>44320</v>
      </c>
      <c r="B431" s="422">
        <v>22342</v>
      </c>
      <c r="C431" s="422" t="s">
        <v>18</v>
      </c>
      <c r="D431" t="s">
        <v>12</v>
      </c>
      <c r="E431" s="67"/>
      <c r="F431" s="2">
        <v>262.8</v>
      </c>
      <c r="G431" s="2">
        <f t="shared" si="6"/>
        <v>50.600000000000023</v>
      </c>
      <c r="H431" s="16"/>
    </row>
    <row r="432" spans="1:8">
      <c r="A432" s="3">
        <v>44320</v>
      </c>
      <c r="B432" s="422">
        <v>22342</v>
      </c>
      <c r="C432" s="422" t="s">
        <v>18</v>
      </c>
      <c r="D432" t="s">
        <v>13</v>
      </c>
      <c r="E432" s="67"/>
      <c r="F432" s="2">
        <v>40.6</v>
      </c>
      <c r="G432" s="2">
        <f t="shared" si="6"/>
        <v>10.000000000000021</v>
      </c>
      <c r="H432" s="16"/>
    </row>
    <row r="433" spans="1:8" ht="13.5" customHeight="1">
      <c r="A433" s="3">
        <v>44516</v>
      </c>
      <c r="B433" s="422">
        <v>23860</v>
      </c>
      <c r="C433" s="422" t="s">
        <v>18</v>
      </c>
      <c r="D433" t="s">
        <v>73</v>
      </c>
      <c r="F433" s="161">
        <v>10</v>
      </c>
      <c r="G433" s="2">
        <f t="shared" si="6"/>
        <v>2.1316282072803006E-14</v>
      </c>
      <c r="H433" s="16"/>
    </row>
    <row r="434" spans="1:8">
      <c r="A434" s="31">
        <v>44316</v>
      </c>
      <c r="B434" s="421" t="s">
        <v>10</v>
      </c>
      <c r="C434" s="421" t="s">
        <v>19</v>
      </c>
      <c r="D434" t="s">
        <v>12</v>
      </c>
      <c r="E434" s="67">
        <v>253.6</v>
      </c>
      <c r="G434" s="2">
        <f t="shared" si="6"/>
        <v>253.60000000000002</v>
      </c>
      <c r="H434" s="16"/>
    </row>
    <row r="435" spans="1:8">
      <c r="B435" s="422"/>
      <c r="C435" s="422"/>
      <c r="D435" t="s">
        <v>13</v>
      </c>
      <c r="E435" s="67">
        <v>31.8</v>
      </c>
      <c r="G435" s="2">
        <f t="shared" si="6"/>
        <v>285.40000000000003</v>
      </c>
      <c r="H435" s="16"/>
    </row>
    <row r="436" spans="1:8">
      <c r="B436" s="422"/>
      <c r="C436" s="422"/>
      <c r="D436" t="s">
        <v>31</v>
      </c>
      <c r="E436" s="67">
        <v>60</v>
      </c>
      <c r="G436" s="2">
        <f t="shared" si="6"/>
        <v>345.40000000000003</v>
      </c>
      <c r="H436" s="16"/>
    </row>
    <row r="437" spans="1:8">
      <c r="B437" s="422"/>
      <c r="C437" s="422"/>
      <c r="D437" t="s">
        <v>29</v>
      </c>
      <c r="E437" s="67">
        <v>5</v>
      </c>
      <c r="G437" s="2">
        <f t="shared" si="6"/>
        <v>350.40000000000003</v>
      </c>
      <c r="H437" s="16"/>
    </row>
    <row r="438" spans="1:8">
      <c r="A438" s="3">
        <v>44316</v>
      </c>
      <c r="B438" s="422" t="s">
        <v>69</v>
      </c>
      <c r="C438" s="422" t="s">
        <v>19</v>
      </c>
      <c r="D438" t="s">
        <v>14</v>
      </c>
      <c r="E438" s="67"/>
      <c r="F438" s="2">
        <v>60</v>
      </c>
      <c r="G438" s="2">
        <f t="shared" si="6"/>
        <v>290.40000000000003</v>
      </c>
      <c r="H438" s="16"/>
    </row>
    <row r="439" spans="1:8">
      <c r="A439" s="3">
        <v>44316</v>
      </c>
      <c r="B439" s="422" t="s">
        <v>69</v>
      </c>
      <c r="C439" s="422" t="s">
        <v>19</v>
      </c>
      <c r="D439" t="s">
        <v>15</v>
      </c>
      <c r="E439" s="67"/>
      <c r="F439" s="2">
        <v>5</v>
      </c>
      <c r="G439" s="2">
        <f t="shared" si="6"/>
        <v>285.40000000000003</v>
      </c>
      <c r="H439" s="16"/>
    </row>
    <row r="440" spans="1:8">
      <c r="A440" s="3">
        <v>44337</v>
      </c>
      <c r="B440" s="422">
        <v>22541</v>
      </c>
      <c r="C440" s="422" t="s">
        <v>19</v>
      </c>
      <c r="D440" t="s">
        <v>12</v>
      </c>
      <c r="E440" s="67"/>
      <c r="F440" s="2">
        <v>253.6</v>
      </c>
      <c r="G440" s="2">
        <f t="shared" si="6"/>
        <v>31.80000000000004</v>
      </c>
      <c r="H440" s="16"/>
    </row>
    <row r="441" spans="1:8">
      <c r="A441" s="3">
        <v>44337</v>
      </c>
      <c r="B441" s="422">
        <v>22541</v>
      </c>
      <c r="C441" s="422" t="s">
        <v>19</v>
      </c>
      <c r="D441" t="s">
        <v>13</v>
      </c>
      <c r="E441" s="67"/>
      <c r="F441" s="2">
        <v>31.8</v>
      </c>
      <c r="G441" s="2">
        <f t="shared" si="6"/>
        <v>3.907985046680551E-14</v>
      </c>
      <c r="H441" s="16"/>
    </row>
    <row r="442" spans="1:8">
      <c r="A442" s="31">
        <v>44347</v>
      </c>
      <c r="B442" s="421" t="s">
        <v>10</v>
      </c>
      <c r="C442" s="421" t="s">
        <v>20</v>
      </c>
      <c r="D442" t="s">
        <v>12</v>
      </c>
      <c r="E442" s="67">
        <v>206</v>
      </c>
      <c r="G442" s="2">
        <f t="shared" si="6"/>
        <v>206.00000000000003</v>
      </c>
      <c r="H442" s="16"/>
    </row>
    <row r="443" spans="1:8">
      <c r="B443" s="422"/>
      <c r="C443" s="422"/>
      <c r="D443" t="s">
        <v>13</v>
      </c>
      <c r="E443" s="67">
        <v>36.9</v>
      </c>
      <c r="G443" s="2">
        <f t="shared" si="6"/>
        <v>242.90000000000003</v>
      </c>
      <c r="H443" s="16"/>
    </row>
    <row r="444" spans="1:8">
      <c r="B444" s="422"/>
      <c r="C444" s="422"/>
      <c r="D444" t="s">
        <v>31</v>
      </c>
      <c r="E444" s="67">
        <v>60</v>
      </c>
      <c r="G444" s="2">
        <f t="shared" si="6"/>
        <v>302.90000000000003</v>
      </c>
      <c r="H444" s="16"/>
    </row>
    <row r="445" spans="1:8">
      <c r="B445" s="422"/>
      <c r="C445" s="422"/>
      <c r="D445" t="s">
        <v>29</v>
      </c>
      <c r="E445" s="67">
        <v>5</v>
      </c>
      <c r="G445" s="2">
        <f t="shared" si="6"/>
        <v>307.90000000000003</v>
      </c>
      <c r="H445" s="16"/>
    </row>
    <row r="446" spans="1:8">
      <c r="A446" s="3">
        <v>44347</v>
      </c>
      <c r="B446" s="422" t="s">
        <v>69</v>
      </c>
      <c r="C446" s="422" t="s">
        <v>20</v>
      </c>
      <c r="D446" t="s">
        <v>14</v>
      </c>
      <c r="E446" s="67"/>
      <c r="F446" s="2">
        <v>60</v>
      </c>
      <c r="G446" s="2">
        <f t="shared" si="6"/>
        <v>247.90000000000003</v>
      </c>
      <c r="H446" s="16"/>
    </row>
    <row r="447" spans="1:8">
      <c r="A447" s="3">
        <v>44347</v>
      </c>
      <c r="B447" s="422" t="s">
        <v>69</v>
      </c>
      <c r="C447" s="422" t="s">
        <v>20</v>
      </c>
      <c r="D447" t="s">
        <v>15</v>
      </c>
      <c r="E447" s="67"/>
      <c r="F447" s="2">
        <v>5</v>
      </c>
      <c r="G447" s="2">
        <f t="shared" si="6"/>
        <v>242.90000000000003</v>
      </c>
      <c r="H447" s="16"/>
    </row>
    <row r="448" spans="1:8">
      <c r="A448" s="3">
        <v>44371</v>
      </c>
      <c r="B448" s="422">
        <v>22871</v>
      </c>
      <c r="C448" s="422" t="s">
        <v>20</v>
      </c>
      <c r="D448" t="s">
        <v>12</v>
      </c>
      <c r="E448" s="67"/>
      <c r="F448" s="2">
        <v>206</v>
      </c>
      <c r="G448" s="2">
        <f t="shared" si="6"/>
        <v>36.900000000000034</v>
      </c>
      <c r="H448" s="16"/>
    </row>
    <row r="449" spans="1:8">
      <c r="A449" s="3">
        <v>44371</v>
      </c>
      <c r="B449" s="422">
        <v>22871</v>
      </c>
      <c r="C449" s="422" t="s">
        <v>20</v>
      </c>
      <c r="D449" t="s">
        <v>13</v>
      </c>
      <c r="E449" s="67"/>
      <c r="F449" s="2">
        <v>36.9</v>
      </c>
      <c r="G449" s="2">
        <f t="shared" si="6"/>
        <v>0</v>
      </c>
      <c r="H449" s="16"/>
    </row>
    <row r="450" spans="1:8">
      <c r="A450" s="31">
        <v>44377</v>
      </c>
      <c r="B450" s="421" t="s">
        <v>10</v>
      </c>
      <c r="C450" s="421" t="s">
        <v>21</v>
      </c>
      <c r="D450" t="s">
        <v>12</v>
      </c>
      <c r="E450" s="67">
        <v>225.8</v>
      </c>
      <c r="G450" s="2">
        <f t="shared" si="6"/>
        <v>225.8</v>
      </c>
      <c r="H450" s="16"/>
    </row>
    <row r="451" spans="1:8">
      <c r="B451" s="422"/>
      <c r="C451" s="422"/>
      <c r="D451" t="s">
        <v>13</v>
      </c>
      <c r="E451" s="67">
        <v>31.4</v>
      </c>
      <c r="G451" s="2">
        <f t="shared" si="6"/>
        <v>257.2</v>
      </c>
      <c r="H451" s="16"/>
    </row>
    <row r="452" spans="1:8">
      <c r="B452" s="422"/>
      <c r="C452" s="422"/>
      <c r="D452" t="s">
        <v>31</v>
      </c>
      <c r="E452" s="67">
        <v>60</v>
      </c>
      <c r="G452" s="2">
        <f t="shared" si="6"/>
        <v>317.2</v>
      </c>
      <c r="H452" s="16"/>
    </row>
    <row r="453" spans="1:8">
      <c r="B453" s="422"/>
      <c r="C453" s="422"/>
      <c r="D453" t="s">
        <v>29</v>
      </c>
      <c r="E453" s="67">
        <v>5</v>
      </c>
      <c r="G453" s="2">
        <f t="shared" si="6"/>
        <v>322.2</v>
      </c>
      <c r="H453" s="16"/>
    </row>
    <row r="454" spans="1:8">
      <c r="A454" s="3">
        <v>44377</v>
      </c>
      <c r="B454" s="422" t="s">
        <v>69</v>
      </c>
      <c r="C454" s="422" t="s">
        <v>21</v>
      </c>
      <c r="D454" t="s">
        <v>14</v>
      </c>
      <c r="E454" s="67"/>
      <c r="F454" s="2">
        <v>60</v>
      </c>
      <c r="G454" s="2">
        <f t="shared" ref="G454:G517" si="7">+G453+E454-F454</f>
        <v>262.2</v>
      </c>
      <c r="H454" s="16"/>
    </row>
    <row r="455" spans="1:8">
      <c r="A455" s="3">
        <v>44377</v>
      </c>
      <c r="B455" s="422" t="s">
        <v>69</v>
      </c>
      <c r="C455" s="422" t="s">
        <v>21</v>
      </c>
      <c r="D455" t="s">
        <v>15</v>
      </c>
      <c r="E455" s="67"/>
      <c r="F455" s="2">
        <v>5</v>
      </c>
      <c r="G455" s="2">
        <f t="shared" si="7"/>
        <v>257.2</v>
      </c>
      <c r="H455" s="16"/>
    </row>
    <row r="456" spans="1:8">
      <c r="A456" s="3">
        <v>44401</v>
      </c>
      <c r="B456" s="422">
        <v>23107</v>
      </c>
      <c r="C456" s="422" t="s">
        <v>21</v>
      </c>
      <c r="D456" t="s">
        <v>12</v>
      </c>
      <c r="E456" s="67"/>
      <c r="F456" s="67">
        <v>225.8</v>
      </c>
      <c r="G456" s="2">
        <f t="shared" si="7"/>
        <v>31.399999999999977</v>
      </c>
      <c r="H456" s="16"/>
    </row>
    <row r="457" spans="1:8">
      <c r="A457" s="3">
        <v>44401</v>
      </c>
      <c r="B457" s="422">
        <v>23107</v>
      </c>
      <c r="C457" s="422" t="s">
        <v>21</v>
      </c>
      <c r="D457" t="s">
        <v>13</v>
      </c>
      <c r="E457" s="67"/>
      <c r="F457" s="67">
        <v>31.4</v>
      </c>
      <c r="G457" s="2">
        <f t="shared" si="7"/>
        <v>0</v>
      </c>
      <c r="H457" s="16"/>
    </row>
    <row r="458" spans="1:8">
      <c r="A458" s="81">
        <v>44408</v>
      </c>
      <c r="B458" s="421" t="s">
        <v>10</v>
      </c>
      <c r="C458" s="421" t="s">
        <v>22</v>
      </c>
      <c r="D458" t="s">
        <v>12</v>
      </c>
      <c r="E458" s="2">
        <v>197.7</v>
      </c>
      <c r="G458" s="2">
        <f t="shared" si="7"/>
        <v>197.7</v>
      </c>
    </row>
    <row r="459" spans="1:8">
      <c r="A459" s="70"/>
      <c r="B459" s="422"/>
      <c r="C459" s="422"/>
      <c r="D459" t="s">
        <v>13</v>
      </c>
      <c r="E459" s="2">
        <v>31.7</v>
      </c>
      <c r="G459" s="2">
        <f t="shared" si="7"/>
        <v>229.39999999999998</v>
      </c>
    </row>
    <row r="460" spans="1:8">
      <c r="A460" s="70"/>
      <c r="B460" s="422"/>
      <c r="C460" s="422"/>
      <c r="D460" t="s">
        <v>14</v>
      </c>
      <c r="E460" s="2">
        <v>60</v>
      </c>
      <c r="G460" s="2">
        <f t="shared" si="7"/>
        <v>289.39999999999998</v>
      </c>
    </row>
    <row r="461" spans="1:8">
      <c r="A461" s="70"/>
      <c r="B461" s="422"/>
      <c r="C461" s="422"/>
      <c r="D461" t="s">
        <v>15</v>
      </c>
      <c r="E461" s="2">
        <v>5</v>
      </c>
      <c r="G461" s="2">
        <f t="shared" si="7"/>
        <v>294.39999999999998</v>
      </c>
    </row>
    <row r="462" spans="1:8">
      <c r="A462" s="70">
        <v>44408</v>
      </c>
      <c r="B462" s="422" t="s">
        <v>69</v>
      </c>
      <c r="C462" s="422" t="s">
        <v>22</v>
      </c>
      <c r="D462" t="s">
        <v>14</v>
      </c>
      <c r="E462" s="2"/>
      <c r="F462" s="2">
        <v>60</v>
      </c>
      <c r="G462" s="2">
        <f t="shared" si="7"/>
        <v>234.39999999999998</v>
      </c>
    </row>
    <row r="463" spans="1:8">
      <c r="A463" s="70">
        <v>44408</v>
      </c>
      <c r="B463" s="422" t="s">
        <v>69</v>
      </c>
      <c r="C463" s="422" t="s">
        <v>22</v>
      </c>
      <c r="D463" t="s">
        <v>15</v>
      </c>
      <c r="E463" s="2"/>
      <c r="F463" s="2">
        <v>5</v>
      </c>
      <c r="G463" s="2">
        <f t="shared" si="7"/>
        <v>229.39999999999998</v>
      </c>
    </row>
    <row r="464" spans="1:8">
      <c r="A464" s="70">
        <v>44447</v>
      </c>
      <c r="B464" s="422">
        <v>23393</v>
      </c>
      <c r="C464" s="422" t="s">
        <v>22</v>
      </c>
      <c r="D464" t="s">
        <v>12</v>
      </c>
      <c r="E464" s="2"/>
      <c r="F464" s="2">
        <v>197.7</v>
      </c>
      <c r="G464" s="2">
        <f t="shared" si="7"/>
        <v>31.699999999999989</v>
      </c>
    </row>
    <row r="465" spans="1:8">
      <c r="A465" s="70">
        <v>44447</v>
      </c>
      <c r="B465" s="422">
        <v>23393</v>
      </c>
      <c r="C465" s="422" t="s">
        <v>22</v>
      </c>
      <c r="D465" t="s">
        <v>13</v>
      </c>
      <c r="E465" s="2"/>
      <c r="F465" s="2">
        <v>31.7</v>
      </c>
      <c r="G465" s="2">
        <f t="shared" si="7"/>
        <v>0</v>
      </c>
    </row>
    <row r="466" spans="1:8">
      <c r="A466" s="430">
        <v>44439</v>
      </c>
      <c r="B466" s="156" t="s">
        <v>10</v>
      </c>
      <c r="C466" s="156" t="s">
        <v>23</v>
      </c>
      <c r="D466" t="s">
        <v>12</v>
      </c>
      <c r="E466" s="2">
        <v>223.8</v>
      </c>
      <c r="G466" s="2">
        <f t="shared" si="7"/>
        <v>223.8</v>
      </c>
    </row>
    <row r="467" spans="1:8">
      <c r="B467" s="422"/>
      <c r="C467" s="422"/>
      <c r="D467" t="s">
        <v>13</v>
      </c>
      <c r="E467" s="2">
        <v>20.6</v>
      </c>
      <c r="G467" s="2">
        <f t="shared" si="7"/>
        <v>244.4</v>
      </c>
    </row>
    <row r="468" spans="1:8">
      <c r="B468" s="422"/>
      <c r="C468" s="422"/>
      <c r="D468" t="s">
        <v>14</v>
      </c>
      <c r="E468" s="2">
        <v>60</v>
      </c>
      <c r="G468" s="2">
        <f t="shared" si="7"/>
        <v>304.39999999999998</v>
      </c>
    </row>
    <row r="469" spans="1:8">
      <c r="B469" s="422"/>
      <c r="C469" s="422"/>
      <c r="D469" t="s">
        <v>15</v>
      </c>
      <c r="E469" s="2">
        <v>5</v>
      </c>
      <c r="G469" s="2">
        <f t="shared" si="7"/>
        <v>309.39999999999998</v>
      </c>
    </row>
    <row r="470" spans="1:8">
      <c r="A470" s="3">
        <v>44439</v>
      </c>
      <c r="B470" s="422" t="s">
        <v>69</v>
      </c>
      <c r="C470" s="422" t="s">
        <v>23</v>
      </c>
      <c r="D470" t="s">
        <v>31</v>
      </c>
      <c r="E470" s="158"/>
      <c r="F470" s="160">
        <v>60</v>
      </c>
      <c r="G470" s="2">
        <f t="shared" si="7"/>
        <v>249.39999999999998</v>
      </c>
    </row>
    <row r="471" spans="1:8">
      <c r="A471" s="3">
        <v>44439</v>
      </c>
      <c r="B471" s="422" t="s">
        <v>69</v>
      </c>
      <c r="C471" s="422" t="s">
        <v>23</v>
      </c>
      <c r="D471" t="s">
        <v>29</v>
      </c>
      <c r="E471" s="158"/>
      <c r="F471" s="160">
        <v>5</v>
      </c>
      <c r="G471" s="2">
        <f t="shared" si="7"/>
        <v>244.39999999999998</v>
      </c>
    </row>
    <row r="472" spans="1:8">
      <c r="A472" s="3">
        <v>44474</v>
      </c>
      <c r="B472" s="422">
        <v>23557</v>
      </c>
      <c r="C472" s="422" t="s">
        <v>23</v>
      </c>
      <c r="D472" t="s">
        <v>12</v>
      </c>
      <c r="E472" s="158"/>
      <c r="F472" s="2">
        <v>223.8</v>
      </c>
      <c r="G472" s="2">
        <f t="shared" si="7"/>
        <v>20.599999999999966</v>
      </c>
    </row>
    <row r="473" spans="1:8">
      <c r="A473" s="3">
        <v>44474</v>
      </c>
      <c r="B473" s="422">
        <v>23557</v>
      </c>
      <c r="C473" s="422" t="s">
        <v>23</v>
      </c>
      <c r="D473" t="s">
        <v>13</v>
      </c>
      <c r="E473" s="158"/>
      <c r="F473" s="2">
        <v>20.6</v>
      </c>
      <c r="G473" s="2">
        <f t="shared" si="7"/>
        <v>-3.5527136788005009E-14</v>
      </c>
    </row>
    <row r="474" spans="1:8">
      <c r="A474" s="430">
        <v>44469</v>
      </c>
      <c r="B474" s="156" t="s">
        <v>10</v>
      </c>
      <c r="C474" s="156" t="s">
        <v>41</v>
      </c>
      <c r="D474" t="s">
        <v>12</v>
      </c>
      <c r="E474" s="21">
        <v>232.7</v>
      </c>
      <c r="G474" s="2">
        <f t="shared" si="7"/>
        <v>232.69999999999996</v>
      </c>
    </row>
    <row r="475" spans="1:8">
      <c r="B475" s="422"/>
      <c r="C475" s="422"/>
      <c r="D475" t="s">
        <v>13</v>
      </c>
      <c r="E475" s="21">
        <v>22.2</v>
      </c>
      <c r="G475" s="2">
        <f t="shared" si="7"/>
        <v>254.89999999999995</v>
      </c>
    </row>
    <row r="476" spans="1:8">
      <c r="B476" s="422"/>
      <c r="C476" s="422"/>
      <c r="D476" t="s">
        <v>14</v>
      </c>
      <c r="E476" s="2">
        <v>60</v>
      </c>
      <c r="G476" s="2">
        <f t="shared" si="7"/>
        <v>314.89999999999998</v>
      </c>
    </row>
    <row r="477" spans="1:8">
      <c r="B477" s="422"/>
      <c r="C477" s="422"/>
      <c r="D477" t="s">
        <v>15</v>
      </c>
      <c r="E477" s="2">
        <v>5</v>
      </c>
      <c r="G477" s="2">
        <f t="shared" si="7"/>
        <v>319.89999999999998</v>
      </c>
    </row>
    <row r="478" spans="1:8">
      <c r="A478" s="159">
        <v>44469</v>
      </c>
      <c r="B478" s="150" t="s">
        <v>69</v>
      </c>
      <c r="C478" s="150" t="s">
        <v>41</v>
      </c>
      <c r="D478" t="s">
        <v>14</v>
      </c>
      <c r="E478" s="158"/>
      <c r="F478" s="2">
        <v>60</v>
      </c>
      <c r="G478" s="2">
        <f t="shared" si="7"/>
        <v>259.89999999999998</v>
      </c>
    </row>
    <row r="479" spans="1:8">
      <c r="A479" s="159">
        <v>44469</v>
      </c>
      <c r="B479" s="150" t="s">
        <v>69</v>
      </c>
      <c r="C479" s="150" t="s">
        <v>41</v>
      </c>
      <c r="D479" t="s">
        <v>15</v>
      </c>
      <c r="E479" s="158"/>
      <c r="F479" s="2">
        <v>5</v>
      </c>
      <c r="G479" s="2">
        <f t="shared" si="7"/>
        <v>254.89999999999998</v>
      </c>
    </row>
    <row r="480" spans="1:8" ht="13.5" customHeight="1">
      <c r="A480" s="3">
        <v>44516</v>
      </c>
      <c r="B480" s="422">
        <v>23860</v>
      </c>
      <c r="C480" s="150" t="s">
        <v>41</v>
      </c>
      <c r="D480" t="s">
        <v>12</v>
      </c>
      <c r="F480" s="21">
        <v>232.7</v>
      </c>
      <c r="G480" s="2">
        <f t="shared" si="7"/>
        <v>22.199999999999989</v>
      </c>
      <c r="H480" s="16"/>
    </row>
    <row r="481" spans="1:13" ht="13.5" customHeight="1">
      <c r="A481" s="3">
        <v>44516</v>
      </c>
      <c r="B481" s="422">
        <v>23860</v>
      </c>
      <c r="C481" s="150" t="s">
        <v>41</v>
      </c>
      <c r="D481" t="s">
        <v>13</v>
      </c>
      <c r="F481" s="21">
        <v>22.2</v>
      </c>
      <c r="G481" s="21">
        <f t="shared" si="7"/>
        <v>0</v>
      </c>
      <c r="H481" s="16"/>
    </row>
    <row r="482" spans="1:13">
      <c r="A482" s="430">
        <v>44500</v>
      </c>
      <c r="B482" s="156" t="s">
        <v>10</v>
      </c>
      <c r="C482" s="156" t="s">
        <v>25</v>
      </c>
      <c r="D482" t="s">
        <v>12</v>
      </c>
      <c r="E482" s="2">
        <v>241.1</v>
      </c>
      <c r="G482" s="2">
        <f t="shared" si="7"/>
        <v>241.1</v>
      </c>
      <c r="K482" s="156"/>
      <c r="M482" s="2"/>
    </row>
    <row r="483" spans="1:13">
      <c r="B483" s="422"/>
      <c r="C483" s="422"/>
      <c r="D483" t="s">
        <v>13</v>
      </c>
      <c r="E483" s="2">
        <v>29.6</v>
      </c>
      <c r="G483" s="2">
        <f t="shared" si="7"/>
        <v>270.7</v>
      </c>
      <c r="M483" s="2"/>
    </row>
    <row r="484" spans="1:13">
      <c r="B484" s="422"/>
      <c r="C484" s="422"/>
      <c r="D484" t="s">
        <v>14</v>
      </c>
      <c r="E484" s="2">
        <v>60</v>
      </c>
      <c r="G484" s="2">
        <f t="shared" si="7"/>
        <v>330.7</v>
      </c>
      <c r="K484" s="156"/>
      <c r="M484" s="2"/>
    </row>
    <row r="485" spans="1:13">
      <c r="B485" s="422"/>
      <c r="C485" s="422"/>
      <c r="D485" t="s">
        <v>15</v>
      </c>
      <c r="E485" s="2">
        <v>5</v>
      </c>
      <c r="G485" s="2">
        <f t="shared" si="7"/>
        <v>335.7</v>
      </c>
      <c r="M485" s="2"/>
    </row>
    <row r="486" spans="1:13">
      <c r="A486" s="70">
        <v>44500</v>
      </c>
      <c r="B486" s="422" t="s">
        <v>75</v>
      </c>
      <c r="C486" s="422" t="s">
        <v>25</v>
      </c>
      <c r="D486" t="s">
        <v>14</v>
      </c>
      <c r="E486" s="45"/>
      <c r="F486" s="45">
        <v>60</v>
      </c>
      <c r="G486" s="2">
        <f t="shared" si="7"/>
        <v>275.7</v>
      </c>
      <c r="H486" s="157"/>
      <c r="M486" s="45"/>
    </row>
    <row r="487" spans="1:13">
      <c r="A487" s="70">
        <v>44500</v>
      </c>
      <c r="B487" s="422" t="s">
        <v>75</v>
      </c>
      <c r="C487" s="422" t="s">
        <v>25</v>
      </c>
      <c r="D487" t="s">
        <v>15</v>
      </c>
      <c r="E487" s="45"/>
      <c r="F487" s="45">
        <v>5</v>
      </c>
      <c r="G487" s="2">
        <f t="shared" si="7"/>
        <v>270.7</v>
      </c>
      <c r="H487" s="157"/>
      <c r="K487" s="421"/>
      <c r="M487" s="2"/>
    </row>
    <row r="488" spans="1:13">
      <c r="A488" s="70">
        <v>44636</v>
      </c>
      <c r="B488" s="422">
        <v>24558</v>
      </c>
      <c r="C488" s="422" t="s">
        <v>25</v>
      </c>
      <c r="D488" t="s">
        <v>12</v>
      </c>
      <c r="E488" s="45"/>
      <c r="F488" s="45">
        <v>241.1</v>
      </c>
      <c r="G488" s="2">
        <f t="shared" si="7"/>
        <v>29.599999999999994</v>
      </c>
      <c r="H488" s="157"/>
      <c r="K488" s="421"/>
      <c r="M488" s="2"/>
    </row>
    <row r="489" spans="1:13">
      <c r="A489" s="70">
        <v>44636</v>
      </c>
      <c r="B489" s="422">
        <v>24558</v>
      </c>
      <c r="C489" s="422" t="s">
        <v>25</v>
      </c>
      <c r="D489" t="s">
        <v>13</v>
      </c>
      <c r="E489" s="45"/>
      <c r="F489" s="45">
        <v>29.6</v>
      </c>
      <c r="G489" s="2">
        <f t="shared" si="7"/>
        <v>0</v>
      </c>
      <c r="H489" s="157"/>
      <c r="K489" s="421"/>
      <c r="M489" s="2"/>
    </row>
    <row r="490" spans="1:13">
      <c r="A490" s="430">
        <v>44530</v>
      </c>
      <c r="B490" s="156" t="s">
        <v>10</v>
      </c>
      <c r="C490" s="156" t="s">
        <v>26</v>
      </c>
      <c r="D490" t="s">
        <v>12</v>
      </c>
      <c r="E490" s="2">
        <v>257.3</v>
      </c>
      <c r="G490" s="2">
        <f t="shared" si="7"/>
        <v>257.3</v>
      </c>
      <c r="K490" s="422"/>
      <c r="M490" s="2"/>
    </row>
    <row r="491" spans="1:13">
      <c r="B491" s="422"/>
      <c r="C491" s="422"/>
      <c r="D491" t="s">
        <v>13</v>
      </c>
      <c r="E491" s="2">
        <v>25.2</v>
      </c>
      <c r="G491" s="2">
        <f t="shared" si="7"/>
        <v>282.5</v>
      </c>
      <c r="K491" s="421"/>
      <c r="M491" s="46"/>
    </row>
    <row r="492" spans="1:13">
      <c r="B492" s="422"/>
      <c r="C492" s="422"/>
      <c r="D492" t="s">
        <v>14</v>
      </c>
      <c r="E492" s="45">
        <v>60</v>
      </c>
      <c r="G492" s="2">
        <f t="shared" si="7"/>
        <v>342.5</v>
      </c>
      <c r="K492" s="422"/>
      <c r="M492" s="46"/>
    </row>
    <row r="493" spans="1:13">
      <c r="B493" s="422"/>
      <c r="C493" s="422"/>
      <c r="D493" t="s">
        <v>15</v>
      </c>
      <c r="E493" s="45">
        <v>5</v>
      </c>
      <c r="G493" s="2">
        <f t="shared" si="7"/>
        <v>347.5</v>
      </c>
      <c r="M493" s="5"/>
    </row>
    <row r="494" spans="1:13">
      <c r="B494" s="422"/>
      <c r="C494" s="422"/>
      <c r="D494" t="s">
        <v>42</v>
      </c>
      <c r="E494" s="45">
        <v>10</v>
      </c>
      <c r="G494" s="2">
        <f t="shared" si="7"/>
        <v>357.5</v>
      </c>
    </row>
    <row r="495" spans="1:13">
      <c r="A495" s="3">
        <v>44530</v>
      </c>
      <c r="B495" s="422" t="s">
        <v>69</v>
      </c>
      <c r="C495" s="422" t="s">
        <v>26</v>
      </c>
      <c r="D495" t="s">
        <v>14</v>
      </c>
      <c r="E495" s="2"/>
      <c r="F495" s="45">
        <v>60</v>
      </c>
      <c r="G495" s="2">
        <f t="shared" si="7"/>
        <v>297.5</v>
      </c>
    </row>
    <row r="496" spans="1:13">
      <c r="A496" s="3">
        <v>44530</v>
      </c>
      <c r="B496" s="422" t="s">
        <v>69</v>
      </c>
      <c r="C496" s="422" t="s">
        <v>26</v>
      </c>
      <c r="D496" t="s">
        <v>15</v>
      </c>
      <c r="E496" s="2"/>
      <c r="F496" s="45">
        <v>5</v>
      </c>
      <c r="G496" s="2">
        <f t="shared" si="7"/>
        <v>292.5</v>
      </c>
    </row>
    <row r="497" spans="1:7">
      <c r="A497" s="70">
        <v>44636</v>
      </c>
      <c r="B497" s="422">
        <v>24558</v>
      </c>
      <c r="C497" s="422" t="s">
        <v>26</v>
      </c>
      <c r="D497" t="s">
        <v>12</v>
      </c>
      <c r="E497" s="2"/>
      <c r="F497" s="2">
        <v>257.3</v>
      </c>
      <c r="G497" s="2">
        <f t="shared" si="7"/>
        <v>35.199999999999989</v>
      </c>
    </row>
    <row r="498" spans="1:7">
      <c r="A498" s="70">
        <v>44636</v>
      </c>
      <c r="B498" s="422">
        <v>24558</v>
      </c>
      <c r="C498" s="422" t="s">
        <v>26</v>
      </c>
      <c r="D498" t="s">
        <v>13</v>
      </c>
      <c r="E498" s="2"/>
      <c r="F498" s="2">
        <v>25.2</v>
      </c>
      <c r="G498" s="2">
        <f t="shared" si="7"/>
        <v>9.9999999999999893</v>
      </c>
    </row>
    <row r="499" spans="1:7">
      <c r="A499" s="70">
        <v>44636</v>
      </c>
      <c r="B499" s="422">
        <v>24558</v>
      </c>
      <c r="C499" s="422" t="s">
        <v>26</v>
      </c>
      <c r="D499" t="s">
        <v>42</v>
      </c>
      <c r="E499" s="2"/>
      <c r="F499" s="45">
        <v>10</v>
      </c>
      <c r="G499" s="2">
        <f t="shared" si="7"/>
        <v>0</v>
      </c>
    </row>
    <row r="500" spans="1:7">
      <c r="A500" s="31">
        <v>44561</v>
      </c>
      <c r="B500" s="421" t="s">
        <v>10</v>
      </c>
      <c r="C500" s="421" t="s">
        <v>27</v>
      </c>
      <c r="D500" t="s">
        <v>12</v>
      </c>
      <c r="E500" s="2">
        <v>277.5</v>
      </c>
      <c r="G500" s="2">
        <f t="shared" si="7"/>
        <v>277.5</v>
      </c>
    </row>
    <row r="501" spans="1:7">
      <c r="B501" s="422"/>
      <c r="C501" s="422"/>
      <c r="D501" t="s">
        <v>13</v>
      </c>
      <c r="E501" s="2">
        <v>23.5</v>
      </c>
      <c r="G501" s="2">
        <f t="shared" si="7"/>
        <v>301</v>
      </c>
    </row>
    <row r="502" spans="1:7">
      <c r="B502" s="422"/>
      <c r="C502" s="422"/>
      <c r="D502" t="s">
        <v>14</v>
      </c>
      <c r="E502" s="2">
        <v>60</v>
      </c>
      <c r="G502" s="2">
        <f t="shared" si="7"/>
        <v>361</v>
      </c>
    </row>
    <row r="503" spans="1:7">
      <c r="B503" s="422"/>
      <c r="C503" s="422"/>
      <c r="D503" t="s">
        <v>15</v>
      </c>
      <c r="E503" s="2">
        <v>5</v>
      </c>
      <c r="G503" s="2">
        <f t="shared" si="7"/>
        <v>366</v>
      </c>
    </row>
    <row r="504" spans="1:7">
      <c r="A504" s="3">
        <v>44561</v>
      </c>
      <c r="B504" s="422" t="s">
        <v>76</v>
      </c>
      <c r="C504" s="422" t="s">
        <v>27</v>
      </c>
      <c r="D504" t="s">
        <v>14</v>
      </c>
      <c r="F504" s="2">
        <v>60</v>
      </c>
      <c r="G504" s="2">
        <f t="shared" si="7"/>
        <v>306</v>
      </c>
    </row>
    <row r="505" spans="1:7">
      <c r="A505" s="3">
        <v>44561</v>
      </c>
      <c r="B505" s="422" t="s">
        <v>76</v>
      </c>
      <c r="C505" s="422" t="s">
        <v>27</v>
      </c>
      <c r="D505" t="s">
        <v>15</v>
      </c>
      <c r="F505" s="2">
        <v>5</v>
      </c>
      <c r="G505" s="2">
        <f t="shared" si="7"/>
        <v>301</v>
      </c>
    </row>
    <row r="506" spans="1:7">
      <c r="A506" s="70">
        <v>44636</v>
      </c>
      <c r="B506" s="422">
        <v>24558</v>
      </c>
      <c r="C506" s="422" t="s">
        <v>27</v>
      </c>
      <c r="D506" t="s">
        <v>12</v>
      </c>
      <c r="F506" s="2">
        <v>277.5</v>
      </c>
      <c r="G506" s="2">
        <f t="shared" si="7"/>
        <v>23.5</v>
      </c>
    </row>
    <row r="507" spans="1:7">
      <c r="A507" s="70">
        <v>44636</v>
      </c>
      <c r="B507" s="422">
        <v>24558</v>
      </c>
      <c r="C507" s="422" t="s">
        <v>27</v>
      </c>
      <c r="D507" t="s">
        <v>13</v>
      </c>
      <c r="F507" s="2">
        <v>23.5</v>
      </c>
      <c r="G507" s="2">
        <f t="shared" si="7"/>
        <v>0</v>
      </c>
    </row>
    <row r="508" spans="1:7">
      <c r="A508" s="31">
        <v>44592</v>
      </c>
      <c r="B508" s="421" t="s">
        <v>10</v>
      </c>
      <c r="C508" s="421" t="s">
        <v>11</v>
      </c>
      <c r="D508" t="s">
        <v>12</v>
      </c>
      <c r="E508" s="46">
        <v>293.5</v>
      </c>
      <c r="G508" s="2">
        <f t="shared" si="7"/>
        <v>293.5</v>
      </c>
    </row>
    <row r="509" spans="1:7">
      <c r="B509" s="422"/>
      <c r="C509" s="422"/>
      <c r="D509" t="s">
        <v>13</v>
      </c>
      <c r="E509" s="46">
        <v>29.1</v>
      </c>
      <c r="G509" s="2">
        <f t="shared" si="7"/>
        <v>322.60000000000002</v>
      </c>
    </row>
    <row r="510" spans="1:7">
      <c r="B510" s="422"/>
      <c r="C510" s="422"/>
      <c r="D510" t="s">
        <v>14</v>
      </c>
      <c r="E510" s="46">
        <v>60</v>
      </c>
      <c r="G510" s="2">
        <f t="shared" si="7"/>
        <v>382.6</v>
      </c>
    </row>
    <row r="511" spans="1:7">
      <c r="B511" s="422"/>
      <c r="C511" s="422"/>
      <c r="D511" t="s">
        <v>15</v>
      </c>
      <c r="E511" s="46">
        <v>5</v>
      </c>
      <c r="G511" s="2">
        <f t="shared" si="7"/>
        <v>387.6</v>
      </c>
    </row>
    <row r="512" spans="1:7">
      <c r="A512" s="3">
        <v>44592</v>
      </c>
      <c r="B512" s="422" t="s">
        <v>77</v>
      </c>
      <c r="C512" s="422" t="s">
        <v>11</v>
      </c>
      <c r="D512" t="s">
        <v>14</v>
      </c>
      <c r="F512" s="2">
        <v>60</v>
      </c>
      <c r="G512" s="2">
        <f t="shared" si="7"/>
        <v>327.60000000000002</v>
      </c>
    </row>
    <row r="513" spans="1:11">
      <c r="A513" s="3">
        <v>44592</v>
      </c>
      <c r="B513" s="422" t="s">
        <v>77</v>
      </c>
      <c r="C513" s="422" t="s">
        <v>11</v>
      </c>
      <c r="D513" t="s">
        <v>15</v>
      </c>
      <c r="F513" s="2">
        <v>5</v>
      </c>
      <c r="G513" s="2">
        <f t="shared" si="7"/>
        <v>322.60000000000002</v>
      </c>
    </row>
    <row r="514" spans="1:11">
      <c r="A514" s="70">
        <v>44636</v>
      </c>
      <c r="B514" s="422">
        <v>24558</v>
      </c>
      <c r="C514" s="422" t="s">
        <v>11</v>
      </c>
      <c r="D514" t="s">
        <v>12</v>
      </c>
      <c r="F514" s="46">
        <v>293.5</v>
      </c>
      <c r="G514" s="2">
        <f t="shared" si="7"/>
        <v>29.100000000000023</v>
      </c>
    </row>
    <row r="515" spans="1:11">
      <c r="A515" s="70">
        <v>44636</v>
      </c>
      <c r="B515" s="422">
        <v>24558</v>
      </c>
      <c r="C515" s="422" t="s">
        <v>11</v>
      </c>
      <c r="D515" t="s">
        <v>13</v>
      </c>
      <c r="F515" s="46">
        <v>29.1</v>
      </c>
      <c r="G515" s="2">
        <f t="shared" si="7"/>
        <v>0</v>
      </c>
    </row>
    <row r="516" spans="1:11">
      <c r="A516" s="31">
        <v>44620</v>
      </c>
      <c r="B516" s="421" t="s">
        <v>10</v>
      </c>
      <c r="C516" s="421" t="s">
        <v>17</v>
      </c>
      <c r="D516" t="s">
        <v>12</v>
      </c>
      <c r="E516" s="5">
        <v>292.7</v>
      </c>
      <c r="G516" s="2">
        <f t="shared" si="7"/>
        <v>292.7</v>
      </c>
    </row>
    <row r="517" spans="1:11">
      <c r="B517" s="422"/>
      <c r="C517" s="422"/>
      <c r="D517" t="s">
        <v>13</v>
      </c>
      <c r="E517" s="5">
        <v>24.2</v>
      </c>
      <c r="G517" s="2">
        <f t="shared" si="7"/>
        <v>316.89999999999998</v>
      </c>
    </row>
    <row r="518" spans="1:11">
      <c r="B518" s="422"/>
      <c r="C518" s="422"/>
      <c r="D518" t="s">
        <v>14</v>
      </c>
      <c r="E518" s="5">
        <v>56</v>
      </c>
      <c r="G518" s="2">
        <f t="shared" ref="G518:G581" si="8">+G517+E518-F518</f>
        <v>372.9</v>
      </c>
    </row>
    <row r="519" spans="1:11">
      <c r="B519" s="422"/>
      <c r="C519" s="422"/>
      <c r="D519" t="s">
        <v>15</v>
      </c>
      <c r="E519" s="5">
        <v>5</v>
      </c>
      <c r="G519" s="2">
        <f t="shared" si="8"/>
        <v>377.9</v>
      </c>
    </row>
    <row r="520" spans="1:11">
      <c r="A520" s="3">
        <v>44620</v>
      </c>
      <c r="B520" s="422" t="s">
        <v>78</v>
      </c>
      <c r="C520" s="422" t="s">
        <v>17</v>
      </c>
      <c r="D520" t="s">
        <v>14</v>
      </c>
      <c r="E520" s="5"/>
      <c r="F520" s="2">
        <v>56</v>
      </c>
      <c r="G520" s="2">
        <f t="shared" si="8"/>
        <v>321.89999999999998</v>
      </c>
    </row>
    <row r="521" spans="1:11">
      <c r="A521" s="3">
        <v>44620</v>
      </c>
      <c r="B521" s="422" t="s">
        <v>78</v>
      </c>
      <c r="C521" s="422" t="s">
        <v>17</v>
      </c>
      <c r="D521" t="s">
        <v>15</v>
      </c>
      <c r="E521" s="5"/>
      <c r="F521" s="2">
        <v>5</v>
      </c>
      <c r="G521" s="2">
        <f t="shared" si="8"/>
        <v>316.89999999999998</v>
      </c>
    </row>
    <row r="522" spans="1:11">
      <c r="A522" s="3">
        <v>44655</v>
      </c>
      <c r="B522" s="422">
        <v>24767</v>
      </c>
      <c r="C522" s="422" t="s">
        <v>17</v>
      </c>
      <c r="D522" t="s">
        <v>12</v>
      </c>
      <c r="F522" s="5">
        <v>292.7</v>
      </c>
      <c r="G522" s="2">
        <f t="shared" si="8"/>
        <v>24.199999999999989</v>
      </c>
    </row>
    <row r="523" spans="1:11">
      <c r="A523" s="3">
        <v>44655</v>
      </c>
      <c r="B523" s="422">
        <v>24767</v>
      </c>
      <c r="C523" s="422" t="s">
        <v>17</v>
      </c>
      <c r="D523" t="s">
        <v>13</v>
      </c>
      <c r="F523" s="5">
        <v>24.2</v>
      </c>
      <c r="G523" s="2">
        <f t="shared" si="8"/>
        <v>0</v>
      </c>
    </row>
    <row r="524" spans="1:11">
      <c r="A524" s="31">
        <v>44651</v>
      </c>
      <c r="B524" s="421" t="s">
        <v>10</v>
      </c>
      <c r="C524" s="421" t="s">
        <v>18</v>
      </c>
      <c r="D524" t="s">
        <v>12</v>
      </c>
      <c r="E524" s="46">
        <v>189.8</v>
      </c>
      <c r="G524" s="2">
        <f t="shared" si="8"/>
        <v>189.8</v>
      </c>
    </row>
    <row r="525" spans="1:11">
      <c r="B525" s="422"/>
      <c r="C525" s="422"/>
      <c r="D525" t="s">
        <v>13</v>
      </c>
      <c r="E525" s="46">
        <v>22.7</v>
      </c>
      <c r="G525" s="2">
        <f t="shared" si="8"/>
        <v>212.5</v>
      </c>
    </row>
    <row r="526" spans="1:11">
      <c r="B526" s="422"/>
      <c r="C526" s="422"/>
      <c r="D526" t="s">
        <v>14</v>
      </c>
      <c r="E526" s="46">
        <v>60</v>
      </c>
      <c r="G526" s="2">
        <f t="shared" si="8"/>
        <v>272.5</v>
      </c>
      <c r="I526" s="421"/>
      <c r="K526" s="46"/>
    </row>
    <row r="527" spans="1:11">
      <c r="B527" s="422"/>
      <c r="C527" s="422"/>
      <c r="D527" t="s">
        <v>15</v>
      </c>
      <c r="E527" s="46">
        <v>5</v>
      </c>
      <c r="G527" s="2">
        <f t="shared" si="8"/>
        <v>277.5</v>
      </c>
      <c r="I527" s="422"/>
      <c r="K527" s="46"/>
    </row>
    <row r="528" spans="1:11">
      <c r="B528" s="422"/>
      <c r="C528" s="422"/>
      <c r="D528" t="s">
        <v>79</v>
      </c>
      <c r="E528" s="142">
        <v>93</v>
      </c>
      <c r="G528" s="2">
        <f t="shared" si="8"/>
        <v>370.5</v>
      </c>
      <c r="I528" s="421"/>
      <c r="K528" s="46"/>
    </row>
    <row r="529" spans="1:11">
      <c r="B529" s="422"/>
      <c r="C529" s="422"/>
      <c r="D529" t="s">
        <v>80</v>
      </c>
      <c r="E529" s="142">
        <v>93</v>
      </c>
      <c r="G529" s="2">
        <f t="shared" si="8"/>
        <v>463.5</v>
      </c>
      <c r="I529" s="422"/>
      <c r="K529" s="46"/>
    </row>
    <row r="530" spans="1:11">
      <c r="A530" s="3">
        <v>44651</v>
      </c>
      <c r="B530" s="422" t="s">
        <v>81</v>
      </c>
      <c r="C530" s="422" t="s">
        <v>18</v>
      </c>
      <c r="D530" t="s">
        <v>14</v>
      </c>
      <c r="F530" s="2">
        <v>60</v>
      </c>
      <c r="G530" s="2">
        <f t="shared" si="8"/>
        <v>403.5</v>
      </c>
    </row>
    <row r="531" spans="1:11">
      <c r="A531" s="3">
        <v>44651</v>
      </c>
      <c r="B531" s="422" t="s">
        <v>81</v>
      </c>
      <c r="C531" s="422" t="s">
        <v>18</v>
      </c>
      <c r="D531" t="s">
        <v>15</v>
      </c>
      <c r="F531" s="2">
        <v>5</v>
      </c>
      <c r="G531" s="2">
        <f t="shared" si="8"/>
        <v>398.5</v>
      </c>
      <c r="K531" s="5"/>
    </row>
    <row r="532" spans="1:11">
      <c r="A532" s="3">
        <v>44712</v>
      </c>
      <c r="B532" s="422" t="s">
        <v>82</v>
      </c>
      <c r="C532" s="422" t="s">
        <v>18</v>
      </c>
      <c r="D532" t="s">
        <v>12</v>
      </c>
      <c r="F532" s="46">
        <v>189.8</v>
      </c>
      <c r="G532" s="2">
        <f t="shared" si="8"/>
        <v>208.7</v>
      </c>
      <c r="K532" s="5"/>
    </row>
    <row r="533" spans="1:11">
      <c r="A533" s="3">
        <v>44712</v>
      </c>
      <c r="B533" s="422" t="s">
        <v>82</v>
      </c>
      <c r="C533" s="422" t="s">
        <v>18</v>
      </c>
      <c r="D533" t="s">
        <v>13</v>
      </c>
      <c r="F533" s="46">
        <v>22.7</v>
      </c>
      <c r="G533" s="2">
        <f t="shared" si="8"/>
        <v>186</v>
      </c>
      <c r="K533" s="5"/>
    </row>
    <row r="534" spans="1:11">
      <c r="A534" s="3">
        <v>44795</v>
      </c>
      <c r="B534" s="422">
        <v>25303</v>
      </c>
      <c r="C534" s="422" t="s">
        <v>18</v>
      </c>
      <c r="D534" t="s">
        <v>79</v>
      </c>
      <c r="F534" s="142">
        <v>93</v>
      </c>
      <c r="G534" s="2">
        <f t="shared" si="8"/>
        <v>93</v>
      </c>
      <c r="K534" s="5"/>
    </row>
    <row r="535" spans="1:11">
      <c r="A535" s="3">
        <v>44795</v>
      </c>
      <c r="B535" s="422">
        <v>25303</v>
      </c>
      <c r="C535" s="422" t="s">
        <v>18</v>
      </c>
      <c r="D535" t="s">
        <v>80</v>
      </c>
      <c r="F535" s="142">
        <v>93</v>
      </c>
      <c r="G535" s="2">
        <f t="shared" si="8"/>
        <v>0</v>
      </c>
      <c r="K535" s="5"/>
    </row>
    <row r="536" spans="1:11">
      <c r="A536" s="31">
        <v>44681</v>
      </c>
      <c r="B536" s="421" t="s">
        <v>10</v>
      </c>
      <c r="C536" s="421" t="s">
        <v>19</v>
      </c>
      <c r="D536" t="s">
        <v>12</v>
      </c>
      <c r="E536" s="46">
        <v>289.5</v>
      </c>
      <c r="G536" s="2">
        <f t="shared" si="8"/>
        <v>289.5</v>
      </c>
    </row>
    <row r="537" spans="1:11">
      <c r="B537" s="422"/>
      <c r="C537" s="422"/>
      <c r="D537" t="s">
        <v>13</v>
      </c>
      <c r="E537" s="46">
        <v>31.7</v>
      </c>
      <c r="G537" s="2">
        <f t="shared" si="8"/>
        <v>321.2</v>
      </c>
    </row>
    <row r="538" spans="1:11">
      <c r="B538" s="422"/>
      <c r="C538" s="422"/>
      <c r="D538" t="s">
        <v>14</v>
      </c>
      <c r="E538" s="46">
        <v>60</v>
      </c>
      <c r="G538" s="2">
        <f t="shared" si="8"/>
        <v>381.2</v>
      </c>
    </row>
    <row r="539" spans="1:11">
      <c r="B539" s="422"/>
      <c r="C539" s="422"/>
      <c r="D539" t="s">
        <v>15</v>
      </c>
      <c r="E539" s="46">
        <v>5</v>
      </c>
      <c r="G539" s="2">
        <f t="shared" si="8"/>
        <v>386.2</v>
      </c>
    </row>
    <row r="540" spans="1:11">
      <c r="A540" s="3">
        <v>44681</v>
      </c>
      <c r="B540" s="422" t="s">
        <v>83</v>
      </c>
      <c r="C540" s="422" t="s">
        <v>19</v>
      </c>
      <c r="D540" t="s">
        <v>14</v>
      </c>
      <c r="F540" s="2">
        <v>60</v>
      </c>
      <c r="G540" s="2">
        <f t="shared" si="8"/>
        <v>326.2</v>
      </c>
    </row>
    <row r="541" spans="1:11">
      <c r="A541" s="3">
        <v>44681</v>
      </c>
      <c r="B541" s="422" t="s">
        <v>83</v>
      </c>
      <c r="C541" s="422" t="s">
        <v>19</v>
      </c>
      <c r="D541" t="s">
        <v>15</v>
      </c>
      <c r="F541" s="2">
        <v>5</v>
      </c>
      <c r="G541" s="2">
        <f t="shared" si="8"/>
        <v>321.2</v>
      </c>
    </row>
    <row r="542" spans="1:11">
      <c r="A542" s="3">
        <v>44712</v>
      </c>
      <c r="B542" s="422" t="s">
        <v>82</v>
      </c>
      <c r="C542" s="422" t="s">
        <v>19</v>
      </c>
      <c r="D542" t="s">
        <v>12</v>
      </c>
      <c r="F542" s="46">
        <v>289.5</v>
      </c>
      <c r="G542" s="2">
        <f t="shared" si="8"/>
        <v>31.699999999999989</v>
      </c>
      <c r="J542" s="421"/>
    </row>
    <row r="543" spans="1:11">
      <c r="A543" s="3">
        <v>44712</v>
      </c>
      <c r="B543" s="422" t="s">
        <v>82</v>
      </c>
      <c r="C543" s="422" t="s">
        <v>19</v>
      </c>
      <c r="D543" t="s">
        <v>13</v>
      </c>
      <c r="F543" s="46">
        <v>31.7</v>
      </c>
      <c r="G543" s="2">
        <f t="shared" si="8"/>
        <v>0</v>
      </c>
    </row>
    <row r="544" spans="1:11">
      <c r="A544" s="31">
        <v>44712</v>
      </c>
      <c r="B544" s="421" t="s">
        <v>10</v>
      </c>
      <c r="C544" s="421" t="s">
        <v>20</v>
      </c>
      <c r="D544" t="s">
        <v>12</v>
      </c>
      <c r="E544" s="2">
        <v>276.7</v>
      </c>
      <c r="G544" s="2">
        <f t="shared" si="8"/>
        <v>276.7</v>
      </c>
    </row>
    <row r="545" spans="1:12">
      <c r="B545" s="422"/>
      <c r="C545" s="422"/>
      <c r="D545" t="s">
        <v>13</v>
      </c>
      <c r="E545" s="2">
        <v>37.700000000000003</v>
      </c>
      <c r="G545" s="2">
        <f t="shared" si="8"/>
        <v>314.39999999999998</v>
      </c>
    </row>
    <row r="546" spans="1:12">
      <c r="B546" s="422"/>
      <c r="C546" s="422"/>
      <c r="D546" t="s">
        <v>14</v>
      </c>
      <c r="E546" s="2">
        <v>60</v>
      </c>
      <c r="G546" s="2">
        <f t="shared" si="8"/>
        <v>374.4</v>
      </c>
    </row>
    <row r="547" spans="1:12">
      <c r="B547" s="422"/>
      <c r="C547" s="422"/>
      <c r="D547" t="s">
        <v>15</v>
      </c>
      <c r="E547" s="2">
        <v>5</v>
      </c>
      <c r="G547" s="2">
        <f t="shared" si="8"/>
        <v>379.4</v>
      </c>
    </row>
    <row r="548" spans="1:12">
      <c r="A548" s="3">
        <v>44712</v>
      </c>
      <c r="B548" s="422" t="s">
        <v>84</v>
      </c>
      <c r="C548" s="422" t="s">
        <v>20</v>
      </c>
      <c r="D548" t="s">
        <v>14</v>
      </c>
      <c r="E548" s="2"/>
      <c r="F548" s="2">
        <v>60</v>
      </c>
      <c r="G548" s="2">
        <f t="shared" si="8"/>
        <v>319.39999999999998</v>
      </c>
    </row>
    <row r="549" spans="1:12">
      <c r="A549" s="3">
        <v>44712</v>
      </c>
      <c r="B549" s="422" t="s">
        <v>84</v>
      </c>
      <c r="C549" s="422" t="s">
        <v>20</v>
      </c>
      <c r="D549" t="s">
        <v>15</v>
      </c>
      <c r="E549" s="2"/>
      <c r="F549" s="2">
        <v>5</v>
      </c>
      <c r="G549" s="2">
        <f t="shared" si="8"/>
        <v>314.39999999999998</v>
      </c>
    </row>
    <row r="550" spans="1:12">
      <c r="A550" s="3">
        <v>44768</v>
      </c>
      <c r="B550" s="422" t="s">
        <v>85</v>
      </c>
      <c r="C550" s="422" t="s">
        <v>20</v>
      </c>
      <c r="D550" t="s">
        <v>12</v>
      </c>
      <c r="E550" s="2"/>
      <c r="F550" s="2">
        <v>276.7</v>
      </c>
      <c r="G550" s="2">
        <f t="shared" si="8"/>
        <v>37.699999999999989</v>
      </c>
    </row>
    <row r="551" spans="1:12">
      <c r="A551" s="3">
        <v>44768</v>
      </c>
      <c r="B551" s="422" t="s">
        <v>85</v>
      </c>
      <c r="C551" s="422" t="s">
        <v>20</v>
      </c>
      <c r="D551" t="s">
        <v>13</v>
      </c>
      <c r="E551" s="2"/>
      <c r="F551" s="2">
        <v>37.700000000000003</v>
      </c>
      <c r="G551" s="2">
        <f t="shared" si="8"/>
        <v>0</v>
      </c>
    </row>
    <row r="552" spans="1:12">
      <c r="A552" s="31">
        <v>44742</v>
      </c>
      <c r="B552" s="421" t="s">
        <v>10</v>
      </c>
      <c r="C552" s="421" t="s">
        <v>21</v>
      </c>
      <c r="D552" t="s">
        <v>12</v>
      </c>
      <c r="E552" s="2">
        <v>268</v>
      </c>
      <c r="G552" s="2">
        <f t="shared" si="8"/>
        <v>268</v>
      </c>
    </row>
    <row r="553" spans="1:12">
      <c r="B553" s="422"/>
      <c r="C553" s="422"/>
      <c r="D553" t="s">
        <v>13</v>
      </c>
      <c r="E553" s="2">
        <v>35.4</v>
      </c>
      <c r="G553" s="2">
        <f t="shared" si="8"/>
        <v>303.39999999999998</v>
      </c>
    </row>
    <row r="554" spans="1:12">
      <c r="B554" s="422"/>
      <c r="C554" s="422"/>
      <c r="D554" t="s">
        <v>14</v>
      </c>
      <c r="E554" s="2">
        <v>60</v>
      </c>
      <c r="G554" s="2">
        <f t="shared" si="8"/>
        <v>363.4</v>
      </c>
    </row>
    <row r="555" spans="1:12">
      <c r="B555" s="422"/>
      <c r="C555" s="422"/>
      <c r="D555" t="s">
        <v>15</v>
      </c>
      <c r="E555" s="2">
        <v>5</v>
      </c>
      <c r="G555" s="2">
        <f t="shared" si="8"/>
        <v>368.4</v>
      </c>
      <c r="J555" s="421" t="s">
        <v>18</v>
      </c>
      <c r="K555" t="s">
        <v>79</v>
      </c>
      <c r="L555" s="142">
        <v>93</v>
      </c>
    </row>
    <row r="556" spans="1:12">
      <c r="A556" s="3">
        <v>44742</v>
      </c>
      <c r="B556" s="422" t="s">
        <v>86</v>
      </c>
      <c r="C556" s="422" t="s">
        <v>21</v>
      </c>
      <c r="D556" t="s">
        <v>14</v>
      </c>
      <c r="E556" s="2"/>
      <c r="F556" s="2">
        <v>60</v>
      </c>
      <c r="G556" s="2">
        <f t="shared" si="8"/>
        <v>308.39999999999998</v>
      </c>
      <c r="K556" t="s">
        <v>80</v>
      </c>
      <c r="L556" s="142">
        <v>93</v>
      </c>
    </row>
    <row r="557" spans="1:12">
      <c r="A557" s="3">
        <v>44742</v>
      </c>
      <c r="B557" s="422" t="s">
        <v>86</v>
      </c>
      <c r="C557" s="422" t="s">
        <v>21</v>
      </c>
      <c r="D557" t="s">
        <v>15</v>
      </c>
      <c r="E557" s="2"/>
      <c r="F557" s="2">
        <v>5</v>
      </c>
      <c r="G557" s="2">
        <f t="shared" si="8"/>
        <v>303.39999999999998</v>
      </c>
      <c r="J557" s="421" t="s">
        <v>22</v>
      </c>
      <c r="K557" t="s">
        <v>12</v>
      </c>
      <c r="L557" s="2">
        <v>266.7</v>
      </c>
    </row>
    <row r="558" spans="1:12">
      <c r="A558" s="3">
        <v>44768</v>
      </c>
      <c r="B558" s="422" t="s">
        <v>85</v>
      </c>
      <c r="C558" s="422" t="s">
        <v>21</v>
      </c>
      <c r="D558" t="s">
        <v>12</v>
      </c>
      <c r="E558" s="2"/>
      <c r="F558" s="2">
        <v>268</v>
      </c>
      <c r="G558" s="2">
        <f t="shared" si="8"/>
        <v>35.399999999999977</v>
      </c>
      <c r="J558" s="422"/>
      <c r="K558" t="s">
        <v>13</v>
      </c>
      <c r="L558" s="2">
        <v>26.9</v>
      </c>
    </row>
    <row r="559" spans="1:12">
      <c r="A559" s="3">
        <v>44768</v>
      </c>
      <c r="B559" s="422" t="s">
        <v>85</v>
      </c>
      <c r="C559" s="422" t="s">
        <v>21</v>
      </c>
      <c r="D559" t="s">
        <v>13</v>
      </c>
      <c r="E559" s="2"/>
      <c r="F559" s="2">
        <v>35.4</v>
      </c>
      <c r="G559" s="2">
        <f t="shared" si="8"/>
        <v>0</v>
      </c>
    </row>
    <row r="560" spans="1:12">
      <c r="A560" s="31">
        <v>44773</v>
      </c>
      <c r="B560" s="421" t="s">
        <v>10</v>
      </c>
      <c r="C560" s="421" t="s">
        <v>22</v>
      </c>
      <c r="D560" t="s">
        <v>12</v>
      </c>
      <c r="E560" s="2">
        <v>266.7</v>
      </c>
      <c r="G560" s="2">
        <f t="shared" si="8"/>
        <v>266.7</v>
      </c>
      <c r="L560" s="5">
        <f>SUM(L555:L559)</f>
        <v>479.59999999999997</v>
      </c>
    </row>
    <row r="561" spans="1:7">
      <c r="B561" s="422"/>
      <c r="C561" s="422"/>
      <c r="D561" t="s">
        <v>13</v>
      </c>
      <c r="E561" s="2">
        <v>26.9</v>
      </c>
      <c r="G561" s="2">
        <f t="shared" si="8"/>
        <v>293.59999999999997</v>
      </c>
    </row>
    <row r="562" spans="1:7">
      <c r="B562" s="422"/>
      <c r="C562" s="422"/>
      <c r="D562" t="s">
        <v>14</v>
      </c>
      <c r="E562" s="46">
        <v>60</v>
      </c>
      <c r="G562" s="2">
        <f t="shared" si="8"/>
        <v>353.59999999999997</v>
      </c>
    </row>
    <row r="563" spans="1:7">
      <c r="B563" s="422"/>
      <c r="C563" s="422"/>
      <c r="D563" t="s">
        <v>15</v>
      </c>
      <c r="E563" s="46">
        <v>5</v>
      </c>
      <c r="G563" s="2">
        <f t="shared" si="8"/>
        <v>358.59999999999997</v>
      </c>
    </row>
    <row r="564" spans="1:7">
      <c r="A564" s="3">
        <v>44773</v>
      </c>
      <c r="B564" s="422" t="s">
        <v>87</v>
      </c>
      <c r="C564" s="422" t="s">
        <v>22</v>
      </c>
      <c r="D564" t="s">
        <v>14</v>
      </c>
      <c r="E564" s="2"/>
      <c r="F564" s="46">
        <v>60</v>
      </c>
      <c r="G564" s="2">
        <f t="shared" si="8"/>
        <v>298.59999999999997</v>
      </c>
    </row>
    <row r="565" spans="1:7">
      <c r="A565" s="3">
        <v>44773</v>
      </c>
      <c r="B565" s="422" t="s">
        <v>87</v>
      </c>
      <c r="C565" s="422" t="s">
        <v>22</v>
      </c>
      <c r="D565" t="s">
        <v>15</v>
      </c>
      <c r="E565" s="2"/>
      <c r="F565" s="46">
        <v>5</v>
      </c>
      <c r="G565" s="2">
        <f t="shared" si="8"/>
        <v>293.59999999999997</v>
      </c>
    </row>
    <row r="566" spans="1:7">
      <c r="A566" s="3">
        <v>44795</v>
      </c>
      <c r="B566" s="422">
        <v>25303</v>
      </c>
      <c r="C566" s="422" t="s">
        <v>22</v>
      </c>
      <c r="D566" t="s">
        <v>12</v>
      </c>
      <c r="E566" s="2"/>
      <c r="F566" s="2">
        <v>266.7</v>
      </c>
      <c r="G566" s="2">
        <f t="shared" si="8"/>
        <v>26.899999999999977</v>
      </c>
    </row>
    <row r="567" spans="1:7">
      <c r="A567" s="3">
        <v>44795</v>
      </c>
      <c r="B567" s="422">
        <v>25303</v>
      </c>
      <c r="C567" s="422" t="s">
        <v>22</v>
      </c>
      <c r="D567" t="s">
        <v>13</v>
      </c>
      <c r="E567" s="2"/>
      <c r="F567" s="2">
        <v>26.9</v>
      </c>
      <c r="G567" s="2">
        <f t="shared" si="8"/>
        <v>0</v>
      </c>
    </row>
    <row r="568" spans="1:7">
      <c r="A568" s="31">
        <v>44804</v>
      </c>
      <c r="B568" s="421" t="s">
        <v>10</v>
      </c>
      <c r="C568" s="421" t="s">
        <v>23</v>
      </c>
      <c r="D568" t="s">
        <v>12</v>
      </c>
      <c r="E568" s="2">
        <v>268.3</v>
      </c>
      <c r="G568" s="2">
        <f t="shared" si="8"/>
        <v>268.3</v>
      </c>
    </row>
    <row r="569" spans="1:7">
      <c r="B569" s="422"/>
      <c r="C569" s="422"/>
      <c r="D569" t="s">
        <v>13</v>
      </c>
      <c r="E569" s="2">
        <v>25.5</v>
      </c>
      <c r="G569" s="2">
        <f t="shared" si="8"/>
        <v>293.8</v>
      </c>
    </row>
    <row r="570" spans="1:7">
      <c r="B570" s="422"/>
      <c r="C570" s="422"/>
      <c r="D570" t="s">
        <v>14</v>
      </c>
      <c r="E570" s="2">
        <v>60</v>
      </c>
      <c r="G570" s="2">
        <f t="shared" si="8"/>
        <v>353.8</v>
      </c>
    </row>
    <row r="571" spans="1:7">
      <c r="B571" s="422"/>
      <c r="C571" s="422"/>
      <c r="D571" t="s">
        <v>15</v>
      </c>
      <c r="E571" s="2">
        <v>5</v>
      </c>
      <c r="G571" s="2">
        <f t="shared" si="8"/>
        <v>358.8</v>
      </c>
    </row>
    <row r="572" spans="1:7">
      <c r="A572" s="3">
        <v>44804</v>
      </c>
      <c r="B572" s="422" t="s">
        <v>88</v>
      </c>
      <c r="C572" s="422" t="s">
        <v>23</v>
      </c>
      <c r="D572" t="s">
        <v>14</v>
      </c>
      <c r="E572" s="2"/>
      <c r="F572" s="2">
        <v>60</v>
      </c>
      <c r="G572" s="2">
        <f t="shared" si="8"/>
        <v>298.8</v>
      </c>
    </row>
    <row r="573" spans="1:7">
      <c r="A573" s="3">
        <v>44804</v>
      </c>
      <c r="B573" s="422" t="s">
        <v>88</v>
      </c>
      <c r="C573" s="422" t="s">
        <v>23</v>
      </c>
      <c r="D573" t="s">
        <v>15</v>
      </c>
      <c r="E573" s="2"/>
      <c r="F573" s="2">
        <v>5</v>
      </c>
      <c r="G573" s="2">
        <f t="shared" si="8"/>
        <v>293.8</v>
      </c>
    </row>
    <row r="574" spans="1:7">
      <c r="A574" s="3">
        <v>44852</v>
      </c>
      <c r="B574" s="422" t="s">
        <v>89</v>
      </c>
      <c r="C574" s="422" t="s">
        <v>23</v>
      </c>
      <c r="D574" t="s">
        <v>12</v>
      </c>
      <c r="E574" s="2"/>
      <c r="F574" s="2">
        <v>268.3</v>
      </c>
      <c r="G574" s="2">
        <f t="shared" si="8"/>
        <v>25.5</v>
      </c>
    </row>
    <row r="575" spans="1:7">
      <c r="A575" s="3">
        <v>44852</v>
      </c>
      <c r="B575" s="422" t="s">
        <v>89</v>
      </c>
      <c r="C575" s="422" t="s">
        <v>23</v>
      </c>
      <c r="D575" t="s">
        <v>13</v>
      </c>
      <c r="E575" s="2"/>
      <c r="F575" s="2">
        <v>25.5</v>
      </c>
      <c r="G575" s="2">
        <f t="shared" si="8"/>
        <v>0</v>
      </c>
    </row>
    <row r="576" spans="1:7">
      <c r="A576" s="81">
        <v>44834</v>
      </c>
      <c r="B576" s="421" t="s">
        <v>10</v>
      </c>
      <c r="C576" s="421" t="s">
        <v>41</v>
      </c>
      <c r="D576" t="s">
        <v>12</v>
      </c>
      <c r="E576" s="2">
        <v>304</v>
      </c>
      <c r="G576" s="2">
        <f t="shared" si="8"/>
        <v>304</v>
      </c>
    </row>
    <row r="577" spans="1:13">
      <c r="A577" s="70"/>
      <c r="B577" s="422"/>
      <c r="C577" s="422"/>
      <c r="D577" t="s">
        <v>13</v>
      </c>
      <c r="E577" s="2">
        <v>22</v>
      </c>
      <c r="G577" s="2">
        <f t="shared" si="8"/>
        <v>326</v>
      </c>
      <c r="K577" s="421" t="s">
        <v>90</v>
      </c>
      <c r="L577" t="s">
        <v>12</v>
      </c>
      <c r="M577" s="2">
        <v>304</v>
      </c>
    </row>
    <row r="578" spans="1:13">
      <c r="A578" s="70"/>
      <c r="B578" s="422"/>
      <c r="C578" s="422"/>
      <c r="D578" t="s">
        <v>14</v>
      </c>
      <c r="E578" s="2">
        <v>60</v>
      </c>
      <c r="G578" s="2">
        <f t="shared" si="8"/>
        <v>386</v>
      </c>
      <c r="K578" s="422"/>
      <c r="L578" t="s">
        <v>13</v>
      </c>
      <c r="M578" s="2">
        <v>22</v>
      </c>
    </row>
    <row r="579" spans="1:13">
      <c r="A579" s="70"/>
      <c r="B579" s="422"/>
      <c r="C579" s="422"/>
      <c r="D579" t="s">
        <v>15</v>
      </c>
      <c r="E579" s="2">
        <v>5</v>
      </c>
      <c r="G579" s="2">
        <f t="shared" si="8"/>
        <v>391</v>
      </c>
      <c r="K579" s="421" t="s">
        <v>25</v>
      </c>
      <c r="L579" t="s">
        <v>12</v>
      </c>
      <c r="M579" s="46">
        <v>303.10000000000002</v>
      </c>
    </row>
    <row r="580" spans="1:13">
      <c r="A580" s="70">
        <v>44834</v>
      </c>
      <c r="B580" s="422" t="s">
        <v>91</v>
      </c>
      <c r="C580" s="422" t="s">
        <v>41</v>
      </c>
      <c r="D580" t="s">
        <v>14</v>
      </c>
      <c r="E580" s="2"/>
      <c r="F580" s="2">
        <v>60</v>
      </c>
      <c r="G580" s="2">
        <f t="shared" si="8"/>
        <v>331</v>
      </c>
      <c r="K580" s="421"/>
      <c r="L580" t="s">
        <v>13</v>
      </c>
      <c r="M580" s="46">
        <v>20.3</v>
      </c>
    </row>
    <row r="581" spans="1:13">
      <c r="A581" s="70">
        <v>44834</v>
      </c>
      <c r="B581" s="422" t="s">
        <v>91</v>
      </c>
      <c r="C581" s="422" t="s">
        <v>41</v>
      </c>
      <c r="D581" t="s">
        <v>15</v>
      </c>
      <c r="E581" s="2"/>
      <c r="F581" s="2">
        <v>5</v>
      </c>
      <c r="G581" s="2">
        <f t="shared" si="8"/>
        <v>326</v>
      </c>
    </row>
    <row r="582" spans="1:13">
      <c r="A582" s="70">
        <v>44897</v>
      </c>
      <c r="B582" s="422" t="s">
        <v>92</v>
      </c>
      <c r="C582" s="422" t="s">
        <v>41</v>
      </c>
      <c r="D582" t="s">
        <v>12</v>
      </c>
      <c r="E582" s="2"/>
      <c r="F582" s="2">
        <v>304</v>
      </c>
      <c r="G582" s="2">
        <f t="shared" ref="G582:G650" si="9">+G581+E582-F582</f>
        <v>22</v>
      </c>
    </row>
    <row r="583" spans="1:13">
      <c r="A583" s="70">
        <v>44897</v>
      </c>
      <c r="B583" s="422" t="s">
        <v>92</v>
      </c>
      <c r="C583" s="422" t="s">
        <v>41</v>
      </c>
      <c r="D583" t="s">
        <v>13</v>
      </c>
      <c r="E583" s="2"/>
      <c r="F583" s="2">
        <v>22</v>
      </c>
      <c r="G583" s="2">
        <f t="shared" si="9"/>
        <v>0</v>
      </c>
    </row>
    <row r="584" spans="1:13">
      <c r="A584" s="31">
        <v>44865</v>
      </c>
      <c r="B584" s="421" t="s">
        <v>10</v>
      </c>
      <c r="C584" s="421" t="s">
        <v>25</v>
      </c>
      <c r="D584" t="s">
        <v>12</v>
      </c>
      <c r="E584" s="46">
        <v>303.10000000000002</v>
      </c>
      <c r="G584" s="2">
        <f t="shared" si="9"/>
        <v>303.10000000000002</v>
      </c>
      <c r="M584" s="5">
        <f>SUM(M577:M581)</f>
        <v>649.4</v>
      </c>
    </row>
    <row r="585" spans="1:13">
      <c r="A585" s="31"/>
      <c r="B585" s="421"/>
      <c r="C585" s="421"/>
      <c r="D585" t="s">
        <v>13</v>
      </c>
      <c r="E585" s="46">
        <v>20.3</v>
      </c>
      <c r="G585" s="2">
        <f t="shared" si="9"/>
        <v>323.40000000000003</v>
      </c>
    </row>
    <row r="586" spans="1:13">
      <c r="A586" s="31"/>
      <c r="B586" s="421"/>
      <c r="C586" s="421"/>
      <c r="D586" t="s">
        <v>14</v>
      </c>
      <c r="E586" s="46">
        <v>60</v>
      </c>
      <c r="G586" s="2">
        <f t="shared" si="9"/>
        <v>383.40000000000003</v>
      </c>
      <c r="L586" s="144">
        <v>303.10000000000002</v>
      </c>
      <c r="M586" s="154">
        <v>20.3</v>
      </c>
    </row>
    <row r="587" spans="1:13">
      <c r="A587" s="31"/>
      <c r="B587" s="421"/>
      <c r="C587" s="421"/>
      <c r="D587" t="s">
        <v>15</v>
      </c>
      <c r="E587" s="46">
        <v>5</v>
      </c>
      <c r="G587" s="2">
        <f t="shared" si="9"/>
        <v>388.40000000000003</v>
      </c>
    </row>
    <row r="588" spans="1:13">
      <c r="A588" s="3">
        <v>44865</v>
      </c>
      <c r="B588" s="422" t="s">
        <v>75</v>
      </c>
      <c r="C588" s="422" t="s">
        <v>25</v>
      </c>
      <c r="D588" t="s">
        <v>14</v>
      </c>
      <c r="F588" s="46">
        <v>60</v>
      </c>
      <c r="G588" s="2">
        <f t="shared" si="9"/>
        <v>328.40000000000003</v>
      </c>
    </row>
    <row r="589" spans="1:13">
      <c r="A589" s="3">
        <v>44865</v>
      </c>
      <c r="B589" s="422" t="s">
        <v>75</v>
      </c>
      <c r="C589" s="422" t="s">
        <v>25</v>
      </c>
      <c r="D589" t="s">
        <v>15</v>
      </c>
      <c r="F589" s="46">
        <v>5</v>
      </c>
      <c r="G589" s="2">
        <f t="shared" si="9"/>
        <v>323.40000000000003</v>
      </c>
    </row>
    <row r="590" spans="1:13">
      <c r="A590" s="70">
        <v>44897</v>
      </c>
      <c r="B590" s="422" t="s">
        <v>92</v>
      </c>
      <c r="C590" s="422" t="s">
        <v>25</v>
      </c>
      <c r="D590" t="s">
        <v>12</v>
      </c>
      <c r="F590" s="46">
        <v>303.10000000000002</v>
      </c>
      <c r="G590" s="2">
        <f t="shared" si="9"/>
        <v>20.300000000000011</v>
      </c>
    </row>
    <row r="591" spans="1:13">
      <c r="A591" s="70">
        <v>44897</v>
      </c>
      <c r="B591" s="422" t="s">
        <v>92</v>
      </c>
      <c r="C591" s="422" t="s">
        <v>25</v>
      </c>
      <c r="D591" t="s">
        <v>13</v>
      </c>
      <c r="F591" s="46">
        <v>20.3</v>
      </c>
      <c r="G591" s="2">
        <f t="shared" si="9"/>
        <v>0</v>
      </c>
    </row>
    <row r="592" spans="1:13">
      <c r="A592" s="81">
        <v>44895</v>
      </c>
      <c r="B592" s="421" t="s">
        <v>10</v>
      </c>
      <c r="C592" s="421" t="s">
        <v>26</v>
      </c>
      <c r="D592" t="s">
        <v>12</v>
      </c>
      <c r="E592" s="2">
        <v>338.3</v>
      </c>
      <c r="G592" s="2">
        <f t="shared" si="9"/>
        <v>338.3</v>
      </c>
    </row>
    <row r="593" spans="1:12">
      <c r="A593" s="70"/>
      <c r="B593" s="422"/>
      <c r="C593" s="422"/>
      <c r="D593" t="s">
        <v>13</v>
      </c>
      <c r="E593" s="2">
        <v>24</v>
      </c>
      <c r="G593" s="2">
        <f t="shared" si="9"/>
        <v>362.3</v>
      </c>
    </row>
    <row r="594" spans="1:12">
      <c r="A594" s="70"/>
      <c r="B594" s="422"/>
      <c r="C594" s="422"/>
      <c r="D594" t="s">
        <v>14</v>
      </c>
      <c r="E594" s="2">
        <v>60</v>
      </c>
      <c r="G594" s="2">
        <f t="shared" si="9"/>
        <v>422.3</v>
      </c>
    </row>
    <row r="595" spans="1:12">
      <c r="A595" s="70"/>
      <c r="B595" s="422"/>
      <c r="C595" s="422"/>
      <c r="D595" t="s">
        <v>15</v>
      </c>
      <c r="E595" s="2">
        <v>5</v>
      </c>
      <c r="G595" s="2">
        <f t="shared" si="9"/>
        <v>427.3</v>
      </c>
    </row>
    <row r="596" spans="1:12">
      <c r="A596" s="3">
        <v>44895</v>
      </c>
      <c r="B596" s="422" t="s">
        <v>93</v>
      </c>
      <c r="C596" s="422" t="s">
        <v>26</v>
      </c>
      <c r="D596" t="s">
        <v>14</v>
      </c>
      <c r="E596" s="2"/>
      <c r="F596" s="2">
        <v>60</v>
      </c>
      <c r="G596" s="2">
        <f t="shared" si="9"/>
        <v>367.3</v>
      </c>
    </row>
    <row r="597" spans="1:12">
      <c r="A597" s="3">
        <v>44895</v>
      </c>
      <c r="B597" s="422" t="s">
        <v>93</v>
      </c>
      <c r="C597" s="422" t="s">
        <v>26</v>
      </c>
      <c r="D597" t="s">
        <v>15</v>
      </c>
      <c r="E597" s="5"/>
      <c r="F597" s="23">
        <v>5</v>
      </c>
      <c r="G597" s="2">
        <f t="shared" si="9"/>
        <v>362.3</v>
      </c>
    </row>
    <row r="598" spans="1:12">
      <c r="A598" s="3">
        <v>44960</v>
      </c>
      <c r="B598" s="422" t="s">
        <v>94</v>
      </c>
      <c r="C598" s="422" t="s">
        <v>26</v>
      </c>
      <c r="D598" t="s">
        <v>12</v>
      </c>
      <c r="E598" s="5"/>
      <c r="F598" s="2">
        <v>338.3</v>
      </c>
      <c r="G598" s="2">
        <f t="shared" si="9"/>
        <v>24</v>
      </c>
    </row>
    <row r="599" spans="1:12">
      <c r="A599" s="3">
        <v>44960</v>
      </c>
      <c r="B599" s="422" t="s">
        <v>94</v>
      </c>
      <c r="C599" s="422" t="s">
        <v>26</v>
      </c>
      <c r="D599" t="s">
        <v>13</v>
      </c>
      <c r="E599" s="5"/>
      <c r="F599" s="2">
        <v>24</v>
      </c>
      <c r="G599" s="2">
        <f t="shared" si="9"/>
        <v>0</v>
      </c>
    </row>
    <row r="600" spans="1:12">
      <c r="A600" s="81">
        <v>44926</v>
      </c>
      <c r="B600" s="421" t="s">
        <v>10</v>
      </c>
      <c r="C600" s="421" t="s">
        <v>27</v>
      </c>
      <c r="D600" t="s">
        <v>12</v>
      </c>
      <c r="E600" s="2">
        <v>386.7</v>
      </c>
      <c r="G600" s="2">
        <f t="shared" si="9"/>
        <v>386.7</v>
      </c>
      <c r="J600" s="421" t="s">
        <v>26</v>
      </c>
      <c r="K600" t="s">
        <v>12</v>
      </c>
      <c r="L600" s="2">
        <v>338.3</v>
      </c>
    </row>
    <row r="601" spans="1:12">
      <c r="A601" s="70"/>
      <c r="B601" s="422"/>
      <c r="C601" s="422"/>
      <c r="D601" t="s">
        <v>13</v>
      </c>
      <c r="E601" s="2">
        <v>24.9</v>
      </c>
      <c r="G601" s="2">
        <f t="shared" si="9"/>
        <v>411.59999999999997</v>
      </c>
      <c r="J601" s="422"/>
      <c r="K601" t="s">
        <v>13</v>
      </c>
      <c r="L601" s="2">
        <v>24</v>
      </c>
    </row>
    <row r="602" spans="1:12">
      <c r="A602" s="70"/>
      <c r="B602" s="422"/>
      <c r="C602" s="422"/>
      <c r="D602" t="s">
        <v>14</v>
      </c>
      <c r="E602" s="2">
        <v>60</v>
      </c>
      <c r="G602" s="2">
        <f t="shared" si="9"/>
        <v>471.59999999999997</v>
      </c>
      <c r="J602" s="421" t="s">
        <v>27</v>
      </c>
      <c r="K602" t="s">
        <v>12</v>
      </c>
      <c r="L602" s="2">
        <v>386.7</v>
      </c>
    </row>
    <row r="603" spans="1:12">
      <c r="A603" s="70"/>
      <c r="B603" s="422"/>
      <c r="C603" s="422"/>
      <c r="D603" t="s">
        <v>15</v>
      </c>
      <c r="E603" s="2">
        <v>5</v>
      </c>
      <c r="G603" s="2">
        <f t="shared" si="9"/>
        <v>476.59999999999997</v>
      </c>
      <c r="J603" s="422"/>
      <c r="K603" t="s">
        <v>13</v>
      </c>
      <c r="L603" s="2">
        <v>24.9</v>
      </c>
    </row>
    <row r="604" spans="1:12">
      <c r="A604" s="70">
        <v>44926</v>
      </c>
      <c r="B604" s="422" t="s">
        <v>76</v>
      </c>
      <c r="C604" s="422" t="s">
        <v>27</v>
      </c>
      <c r="D604" t="s">
        <v>14</v>
      </c>
      <c r="E604" s="2"/>
      <c r="F604" s="2">
        <v>60</v>
      </c>
      <c r="G604" s="2">
        <f t="shared" si="9"/>
        <v>416.59999999999997</v>
      </c>
    </row>
    <row r="605" spans="1:12">
      <c r="A605" s="70">
        <v>44926</v>
      </c>
      <c r="B605" s="422" t="s">
        <v>76</v>
      </c>
      <c r="C605" s="422" t="s">
        <v>27</v>
      </c>
      <c r="D605" t="s">
        <v>15</v>
      </c>
      <c r="E605" s="2"/>
      <c r="F605" s="2">
        <v>5</v>
      </c>
      <c r="G605" s="2">
        <f t="shared" si="9"/>
        <v>411.59999999999997</v>
      </c>
      <c r="L605" s="5">
        <f>SUM(L600:L604)</f>
        <v>773.9</v>
      </c>
    </row>
    <row r="606" spans="1:12">
      <c r="A606" s="3">
        <v>44960</v>
      </c>
      <c r="B606" s="422" t="s">
        <v>94</v>
      </c>
      <c r="C606" s="422" t="s">
        <v>27</v>
      </c>
      <c r="D606" t="s">
        <v>12</v>
      </c>
      <c r="E606" s="2"/>
      <c r="F606" s="2">
        <v>386.7</v>
      </c>
      <c r="G606" s="2">
        <f t="shared" si="9"/>
        <v>24.899999999999977</v>
      </c>
      <c r="L606" s="5"/>
    </row>
    <row r="607" spans="1:12">
      <c r="A607" s="3">
        <v>44960</v>
      </c>
      <c r="B607" s="422" t="s">
        <v>94</v>
      </c>
      <c r="C607" s="422" t="s">
        <v>27</v>
      </c>
      <c r="D607" t="s">
        <v>13</v>
      </c>
      <c r="E607" s="2"/>
      <c r="F607" s="2">
        <v>24.9</v>
      </c>
      <c r="G607" s="2">
        <f t="shared" si="9"/>
        <v>0</v>
      </c>
      <c r="L607" s="5"/>
    </row>
    <row r="608" spans="1:12">
      <c r="A608" s="31">
        <v>44957</v>
      </c>
      <c r="B608" s="421" t="s">
        <v>10</v>
      </c>
      <c r="C608" s="421" t="s">
        <v>11</v>
      </c>
      <c r="D608" t="s">
        <v>12</v>
      </c>
      <c r="E608" s="196">
        <v>350.2</v>
      </c>
      <c r="F608" s="196"/>
      <c r="G608" s="2">
        <f t="shared" si="9"/>
        <v>350.2</v>
      </c>
    </row>
    <row r="609" spans="1:7">
      <c r="B609" s="422"/>
      <c r="C609" s="422"/>
      <c r="D609" t="s">
        <v>13</v>
      </c>
      <c r="E609" s="196">
        <v>16.2</v>
      </c>
      <c r="F609" s="196"/>
      <c r="G609" s="2">
        <f t="shared" si="9"/>
        <v>366.4</v>
      </c>
    </row>
    <row r="610" spans="1:7">
      <c r="B610" s="422"/>
      <c r="C610" s="422"/>
      <c r="D610" t="s">
        <v>14</v>
      </c>
      <c r="E610" s="196">
        <v>60</v>
      </c>
      <c r="F610" s="196"/>
      <c r="G610" s="2">
        <f t="shared" si="9"/>
        <v>426.4</v>
      </c>
    </row>
    <row r="611" spans="1:7">
      <c r="B611" s="422"/>
      <c r="C611" s="422"/>
      <c r="D611" t="s">
        <v>15</v>
      </c>
      <c r="E611" s="196">
        <v>5</v>
      </c>
      <c r="F611" s="196"/>
      <c r="G611" s="2">
        <f t="shared" si="9"/>
        <v>431.4</v>
      </c>
    </row>
    <row r="612" spans="1:7">
      <c r="A612" s="3">
        <v>44957</v>
      </c>
      <c r="B612" s="422" t="s">
        <v>77</v>
      </c>
      <c r="C612" s="422" t="s">
        <v>11</v>
      </c>
      <c r="D612" t="s">
        <v>14</v>
      </c>
      <c r="E612" s="196"/>
      <c r="F612" s="196">
        <v>60</v>
      </c>
      <c r="G612" s="2">
        <f t="shared" si="9"/>
        <v>371.4</v>
      </c>
    </row>
    <row r="613" spans="1:7">
      <c r="A613" s="3">
        <v>44957</v>
      </c>
      <c r="B613" s="422" t="s">
        <v>77</v>
      </c>
      <c r="C613" s="422" t="s">
        <v>11</v>
      </c>
      <c r="D613" t="s">
        <v>15</v>
      </c>
      <c r="E613" s="196"/>
      <c r="F613" s="196">
        <v>5</v>
      </c>
      <c r="G613" s="2">
        <f t="shared" si="9"/>
        <v>366.4</v>
      </c>
    </row>
    <row r="614" spans="1:7">
      <c r="A614" s="3">
        <v>44991</v>
      </c>
      <c r="B614" s="422">
        <v>26476</v>
      </c>
      <c r="C614" s="422" t="s">
        <v>11</v>
      </c>
      <c r="D614" t="s">
        <v>12</v>
      </c>
      <c r="E614" s="196"/>
      <c r="F614" s="196">
        <v>350.2</v>
      </c>
      <c r="G614" s="2">
        <f t="shared" si="9"/>
        <v>16.199999999999989</v>
      </c>
    </row>
    <row r="615" spans="1:7">
      <c r="A615" s="3">
        <v>44991</v>
      </c>
      <c r="B615" s="422">
        <v>26476</v>
      </c>
      <c r="C615" s="422" t="s">
        <v>11</v>
      </c>
      <c r="D615" t="s">
        <v>13</v>
      </c>
      <c r="E615" s="196"/>
      <c r="F615" s="196">
        <v>16.2</v>
      </c>
      <c r="G615" s="2">
        <f t="shared" si="9"/>
        <v>0</v>
      </c>
    </row>
    <row r="616" spans="1:7">
      <c r="A616" s="81">
        <v>44985</v>
      </c>
      <c r="B616" s="421" t="s">
        <v>10</v>
      </c>
      <c r="C616" s="421" t="s">
        <v>17</v>
      </c>
      <c r="D616" t="s">
        <v>12</v>
      </c>
      <c r="E616" s="195">
        <v>382</v>
      </c>
      <c r="F616" s="195"/>
      <c r="G616" s="2">
        <f t="shared" si="9"/>
        <v>382</v>
      </c>
    </row>
    <row r="617" spans="1:7">
      <c r="A617" s="70"/>
      <c r="B617" s="422"/>
      <c r="C617" s="422"/>
      <c r="D617" t="s">
        <v>13</v>
      </c>
      <c r="E617" s="195">
        <v>18</v>
      </c>
      <c r="F617" s="195"/>
      <c r="G617" s="2">
        <f t="shared" si="9"/>
        <v>400</v>
      </c>
    </row>
    <row r="618" spans="1:7">
      <c r="A618" s="70"/>
      <c r="B618" s="422"/>
      <c r="C618" s="422"/>
      <c r="D618" t="s">
        <v>14</v>
      </c>
      <c r="E618" s="195">
        <v>56</v>
      </c>
      <c r="F618" s="195"/>
      <c r="G618" s="2">
        <f t="shared" si="9"/>
        <v>456</v>
      </c>
    </row>
    <row r="619" spans="1:7">
      <c r="A619" s="70"/>
      <c r="B619" s="422"/>
      <c r="C619" s="422"/>
      <c r="D619" t="s">
        <v>15</v>
      </c>
      <c r="E619" s="195">
        <v>5</v>
      </c>
      <c r="F619" s="195"/>
      <c r="G619" s="2">
        <f t="shared" si="9"/>
        <v>461</v>
      </c>
    </row>
    <row r="620" spans="1:7">
      <c r="A620" s="70">
        <v>44985</v>
      </c>
      <c r="B620" s="422" t="s">
        <v>78</v>
      </c>
      <c r="C620" s="422" t="s">
        <v>17</v>
      </c>
      <c r="D620" t="s">
        <v>14</v>
      </c>
      <c r="E620" s="195"/>
      <c r="F620" s="195">
        <v>56</v>
      </c>
      <c r="G620" s="2">
        <f t="shared" si="9"/>
        <v>405</v>
      </c>
    </row>
    <row r="621" spans="1:7">
      <c r="A621" s="70">
        <v>44985</v>
      </c>
      <c r="B621" s="422" t="s">
        <v>78</v>
      </c>
      <c r="C621" s="422" t="s">
        <v>17</v>
      </c>
      <c r="D621" t="s">
        <v>15</v>
      </c>
      <c r="E621" s="195"/>
      <c r="F621" s="195">
        <v>5</v>
      </c>
      <c r="G621" s="2">
        <f t="shared" si="9"/>
        <v>400</v>
      </c>
    </row>
    <row r="622" spans="1:7">
      <c r="A622" s="3">
        <v>45009</v>
      </c>
      <c r="B622" s="422">
        <v>26672</v>
      </c>
      <c r="C622" s="422" t="s">
        <v>17</v>
      </c>
      <c r="D622" t="s">
        <v>12</v>
      </c>
      <c r="F622" s="2">
        <v>382</v>
      </c>
      <c r="G622" s="2">
        <f t="shared" si="9"/>
        <v>18</v>
      </c>
    </row>
    <row r="623" spans="1:7">
      <c r="A623" s="3">
        <v>45009</v>
      </c>
      <c r="B623" s="422">
        <v>26672</v>
      </c>
      <c r="C623" s="422" t="s">
        <v>17</v>
      </c>
      <c r="D623" t="s">
        <v>13</v>
      </c>
      <c r="F623" s="2">
        <v>18</v>
      </c>
      <c r="G623" s="2">
        <f t="shared" si="9"/>
        <v>0</v>
      </c>
    </row>
    <row r="624" spans="1:7">
      <c r="A624" s="81">
        <v>45016</v>
      </c>
      <c r="B624" s="421" t="s">
        <v>10</v>
      </c>
      <c r="C624" s="421" t="s">
        <v>18</v>
      </c>
      <c r="D624" t="s">
        <v>12</v>
      </c>
      <c r="E624" s="196">
        <v>357.5</v>
      </c>
      <c r="F624" s="196"/>
      <c r="G624" s="2">
        <f t="shared" si="9"/>
        <v>357.5</v>
      </c>
    </row>
    <row r="625" spans="1:11">
      <c r="A625" s="70"/>
      <c r="B625" s="422"/>
      <c r="C625" s="422"/>
      <c r="D625" t="s">
        <v>13</v>
      </c>
      <c r="E625" s="196">
        <v>17.399999999999999</v>
      </c>
      <c r="F625" s="196"/>
      <c r="G625" s="2">
        <f t="shared" si="9"/>
        <v>374.9</v>
      </c>
    </row>
    <row r="626" spans="1:11">
      <c r="A626" s="70"/>
      <c r="B626" s="422"/>
      <c r="C626" s="422"/>
      <c r="D626" t="s">
        <v>14</v>
      </c>
      <c r="E626" s="196">
        <v>60</v>
      </c>
      <c r="F626" s="196"/>
      <c r="G626" s="2">
        <f t="shared" si="9"/>
        <v>434.9</v>
      </c>
    </row>
    <row r="627" spans="1:11">
      <c r="A627" s="70"/>
      <c r="B627" s="422"/>
      <c r="C627" s="422"/>
      <c r="D627" t="s">
        <v>15</v>
      </c>
      <c r="E627" s="196">
        <v>5</v>
      </c>
      <c r="F627" s="196"/>
      <c r="G627" s="2">
        <f t="shared" si="9"/>
        <v>439.9</v>
      </c>
    </row>
    <row r="628" spans="1:11">
      <c r="A628" s="70">
        <v>45016</v>
      </c>
      <c r="B628" s="422" t="s">
        <v>81</v>
      </c>
      <c r="C628" s="422" t="s">
        <v>18</v>
      </c>
      <c r="D628" t="s">
        <v>14</v>
      </c>
      <c r="E628" s="196"/>
      <c r="F628" s="196">
        <v>60</v>
      </c>
      <c r="G628" s="2">
        <f t="shared" si="9"/>
        <v>379.9</v>
      </c>
    </row>
    <row r="629" spans="1:11">
      <c r="A629" s="70">
        <v>45016</v>
      </c>
      <c r="B629" s="422" t="s">
        <v>81</v>
      </c>
      <c r="C629" s="422" t="s">
        <v>18</v>
      </c>
      <c r="D629" t="s">
        <v>15</v>
      </c>
      <c r="E629" s="196"/>
      <c r="F629" s="196">
        <v>5</v>
      </c>
      <c r="G629" s="2">
        <f t="shared" si="9"/>
        <v>374.9</v>
      </c>
    </row>
    <row r="630" spans="1:11">
      <c r="A630" s="70">
        <v>45051</v>
      </c>
      <c r="B630" s="422">
        <v>26845</v>
      </c>
      <c r="C630" s="422" t="s">
        <v>18</v>
      </c>
      <c r="D630" t="s">
        <v>12</v>
      </c>
      <c r="E630" s="196"/>
      <c r="F630" s="196">
        <v>357.5</v>
      </c>
      <c r="G630" s="2">
        <f t="shared" si="9"/>
        <v>17.399999999999977</v>
      </c>
    </row>
    <row r="631" spans="1:11">
      <c r="A631" s="70">
        <v>45051</v>
      </c>
      <c r="B631" s="422">
        <v>26845</v>
      </c>
      <c r="C631" s="422" t="s">
        <v>18</v>
      </c>
      <c r="D631" t="s">
        <v>13</v>
      </c>
      <c r="E631" s="196"/>
      <c r="F631" s="196">
        <v>17.399999999999999</v>
      </c>
      <c r="G631" s="2">
        <f t="shared" si="9"/>
        <v>0</v>
      </c>
    </row>
    <row r="632" spans="1:11">
      <c r="A632" s="81">
        <v>45046</v>
      </c>
      <c r="B632" s="421" t="s">
        <v>10</v>
      </c>
      <c r="C632" s="421" t="s">
        <v>19</v>
      </c>
      <c r="D632" t="s">
        <v>12</v>
      </c>
      <c r="E632" s="207">
        <v>77.099999999999994</v>
      </c>
      <c r="F632" s="207"/>
      <c r="G632" s="2">
        <f t="shared" si="9"/>
        <v>77.099999999999994</v>
      </c>
    </row>
    <row r="633" spans="1:11">
      <c r="A633" s="70"/>
      <c r="B633" s="422"/>
      <c r="C633" s="422"/>
      <c r="D633" t="s">
        <v>13</v>
      </c>
      <c r="E633" s="207">
        <v>11.9</v>
      </c>
      <c r="F633" s="207"/>
      <c r="G633" s="2">
        <f t="shared" si="9"/>
        <v>89</v>
      </c>
    </row>
    <row r="634" spans="1:11">
      <c r="A634" s="70"/>
      <c r="B634" s="422"/>
      <c r="C634" s="422"/>
      <c r="D634" t="s">
        <v>14</v>
      </c>
      <c r="E634" s="207">
        <v>60</v>
      </c>
      <c r="F634" s="207"/>
      <c r="G634" s="2">
        <f t="shared" si="9"/>
        <v>149</v>
      </c>
    </row>
    <row r="635" spans="1:11">
      <c r="A635" s="70"/>
      <c r="B635" s="422"/>
      <c r="C635" s="422"/>
      <c r="D635" t="s">
        <v>15</v>
      </c>
      <c r="E635" s="207">
        <v>5</v>
      </c>
      <c r="F635" s="207"/>
      <c r="G635" s="2">
        <f t="shared" si="9"/>
        <v>154</v>
      </c>
      <c r="I635" s="421" t="s">
        <v>19</v>
      </c>
      <c r="J635" t="s">
        <v>12</v>
      </c>
      <c r="K635" s="207">
        <v>77.099999999999994</v>
      </c>
    </row>
    <row r="636" spans="1:11">
      <c r="A636" s="70">
        <v>45046</v>
      </c>
      <c r="B636" s="422" t="s">
        <v>83</v>
      </c>
      <c r="C636" s="422" t="s">
        <v>19</v>
      </c>
      <c r="D636" t="s">
        <v>14</v>
      </c>
      <c r="E636" s="207"/>
      <c r="F636" s="207">
        <v>30</v>
      </c>
      <c r="G636" s="2">
        <f t="shared" si="9"/>
        <v>124</v>
      </c>
      <c r="I636" s="422"/>
      <c r="J636" t="s">
        <v>13</v>
      </c>
      <c r="K636" s="207">
        <v>11.9</v>
      </c>
    </row>
    <row r="637" spans="1:11">
      <c r="A637" s="70">
        <v>45082</v>
      </c>
      <c r="B637" s="422">
        <v>26905</v>
      </c>
      <c r="C637" s="422" t="s">
        <v>19</v>
      </c>
      <c r="D637" t="s">
        <v>14</v>
      </c>
      <c r="E637" s="207"/>
      <c r="F637" s="207">
        <v>30</v>
      </c>
      <c r="G637" s="2">
        <f t="shared" si="9"/>
        <v>94</v>
      </c>
      <c r="I637" s="421" t="s">
        <v>20</v>
      </c>
      <c r="J637" t="s">
        <v>12</v>
      </c>
      <c r="K637" s="207">
        <v>345.9</v>
      </c>
    </row>
    <row r="638" spans="1:11">
      <c r="A638" s="70">
        <v>45082</v>
      </c>
      <c r="B638" s="422">
        <v>26905</v>
      </c>
      <c r="C638" s="422" t="s">
        <v>19</v>
      </c>
      <c r="D638" t="s">
        <v>15</v>
      </c>
      <c r="E638" s="207"/>
      <c r="F638" s="207">
        <v>5</v>
      </c>
      <c r="G638" s="2">
        <f t="shared" si="9"/>
        <v>89</v>
      </c>
      <c r="I638" s="422"/>
      <c r="J638" t="s">
        <v>13</v>
      </c>
      <c r="K638" s="207">
        <v>11.9</v>
      </c>
    </row>
    <row r="639" spans="1:11">
      <c r="A639" s="70">
        <v>45111</v>
      </c>
      <c r="B639" s="422">
        <v>27095</v>
      </c>
      <c r="C639" s="422" t="s">
        <v>19</v>
      </c>
      <c r="D639" t="s">
        <v>12</v>
      </c>
      <c r="E639" s="207"/>
      <c r="F639" s="207">
        <v>77.099999999999994</v>
      </c>
      <c r="G639" s="2">
        <f t="shared" si="9"/>
        <v>11.900000000000006</v>
      </c>
      <c r="I639" s="422"/>
      <c r="K639" s="207"/>
    </row>
    <row r="640" spans="1:11">
      <c r="A640" s="70">
        <v>45111</v>
      </c>
      <c r="B640" s="422">
        <v>27095</v>
      </c>
      <c r="C640" s="422" t="s">
        <v>19</v>
      </c>
      <c r="D640" t="s">
        <v>13</v>
      </c>
      <c r="E640" s="207"/>
      <c r="F640" s="207">
        <v>11.9</v>
      </c>
      <c r="G640" s="2">
        <f t="shared" si="9"/>
        <v>0</v>
      </c>
      <c r="I640" s="422"/>
      <c r="K640" s="207"/>
    </row>
    <row r="641" spans="1:15">
      <c r="A641" s="81">
        <v>45077</v>
      </c>
      <c r="B641" s="421" t="s">
        <v>10</v>
      </c>
      <c r="C641" s="421" t="s">
        <v>20</v>
      </c>
      <c r="D641" t="s">
        <v>12</v>
      </c>
      <c r="E641" s="207">
        <v>345.9</v>
      </c>
      <c r="F641" s="207"/>
      <c r="G641" s="2">
        <f t="shared" si="9"/>
        <v>345.9</v>
      </c>
      <c r="J641" s="207"/>
      <c r="K641" s="5"/>
    </row>
    <row r="642" spans="1:15">
      <c r="A642" s="70"/>
      <c r="B642" s="422"/>
      <c r="C642" s="422"/>
      <c r="D642" t="s">
        <v>13</v>
      </c>
      <c r="E642" s="207">
        <v>11.9</v>
      </c>
      <c r="F642" s="207"/>
      <c r="G642" s="2">
        <f t="shared" si="9"/>
        <v>357.79999999999995</v>
      </c>
      <c r="K642" s="28"/>
    </row>
    <row r="643" spans="1:15">
      <c r="A643" s="70"/>
      <c r="B643" s="422"/>
      <c r="C643" s="422"/>
      <c r="D643" t="s">
        <v>14</v>
      </c>
      <c r="E643" s="207">
        <v>60</v>
      </c>
      <c r="F643" s="207"/>
      <c r="G643" s="2">
        <f t="shared" si="9"/>
        <v>417.79999999999995</v>
      </c>
    </row>
    <row r="644" spans="1:15">
      <c r="A644" s="70"/>
      <c r="B644" s="422"/>
      <c r="C644" s="422"/>
      <c r="D644" t="s">
        <v>15</v>
      </c>
      <c r="E644" s="207">
        <v>5</v>
      </c>
      <c r="F644" s="207"/>
      <c r="G644" s="2">
        <f t="shared" si="9"/>
        <v>422.79999999999995</v>
      </c>
      <c r="K644" s="28"/>
    </row>
    <row r="645" spans="1:15">
      <c r="A645" s="70"/>
      <c r="B645" s="422"/>
      <c r="C645" s="422"/>
      <c r="D645" s="207" t="s">
        <v>95</v>
      </c>
      <c r="E645" s="5">
        <v>10</v>
      </c>
      <c r="F645" s="207"/>
      <c r="G645" s="2">
        <f t="shared" si="9"/>
        <v>432.79999999999995</v>
      </c>
    </row>
    <row r="646" spans="1:15">
      <c r="A646" s="70">
        <v>45077</v>
      </c>
      <c r="B646" s="422" t="s">
        <v>84</v>
      </c>
      <c r="C646" s="422" t="s">
        <v>20</v>
      </c>
      <c r="D646" t="s">
        <v>14</v>
      </c>
      <c r="E646" s="207"/>
      <c r="F646" s="207">
        <v>60</v>
      </c>
      <c r="G646" s="2">
        <f t="shared" si="9"/>
        <v>372.79999999999995</v>
      </c>
    </row>
    <row r="647" spans="1:15">
      <c r="A647" s="70">
        <v>45077</v>
      </c>
      <c r="B647" s="422" t="s">
        <v>84</v>
      </c>
      <c r="C647" s="422" t="s">
        <v>20</v>
      </c>
      <c r="D647" t="s">
        <v>15</v>
      </c>
      <c r="E647" s="207"/>
      <c r="F647" s="207">
        <v>5</v>
      </c>
      <c r="G647" s="2">
        <f t="shared" si="9"/>
        <v>367.79999999999995</v>
      </c>
    </row>
    <row r="648" spans="1:15">
      <c r="A648" s="70">
        <v>45111</v>
      </c>
      <c r="B648" s="422">
        <v>27095</v>
      </c>
      <c r="C648" s="422" t="s">
        <v>20</v>
      </c>
      <c r="D648" t="s">
        <v>12</v>
      </c>
      <c r="E648" s="207"/>
      <c r="F648" s="207">
        <v>345.9</v>
      </c>
      <c r="G648" s="2">
        <f t="shared" si="9"/>
        <v>21.899999999999977</v>
      </c>
    </row>
    <row r="649" spans="1:15">
      <c r="A649" s="70">
        <v>45111</v>
      </c>
      <c r="B649" s="422">
        <v>27095</v>
      </c>
      <c r="C649" s="422" t="s">
        <v>20</v>
      </c>
      <c r="D649" t="s">
        <v>13</v>
      </c>
      <c r="E649" s="207"/>
      <c r="F649" s="207">
        <v>11.9</v>
      </c>
      <c r="G649" s="2">
        <f t="shared" si="9"/>
        <v>9.9999999999999769</v>
      </c>
    </row>
    <row r="650" spans="1:15">
      <c r="A650" s="3">
        <v>45111</v>
      </c>
      <c r="B650" s="422">
        <v>27095</v>
      </c>
      <c r="C650" s="422" t="s">
        <v>20</v>
      </c>
      <c r="D650" t="s">
        <v>96</v>
      </c>
      <c r="F650" s="2">
        <v>10</v>
      </c>
      <c r="G650" s="2">
        <f t="shared" si="9"/>
        <v>-2.3092638912203256E-14</v>
      </c>
    </row>
    <row r="651" spans="1:15">
      <c r="A651" s="81">
        <v>45107</v>
      </c>
      <c r="B651" s="421" t="s">
        <v>10</v>
      </c>
      <c r="C651" s="421" t="s">
        <v>21</v>
      </c>
      <c r="D651" t="s">
        <v>12</v>
      </c>
      <c r="E651" s="207">
        <v>352.3</v>
      </c>
      <c r="F651" s="207"/>
      <c r="G651" s="2">
        <f t="shared" ref="G651:G680" si="10">+G650+E651-F651</f>
        <v>352.3</v>
      </c>
    </row>
    <row r="652" spans="1:15">
      <c r="A652" s="70"/>
      <c r="B652" s="422"/>
      <c r="C652" s="422"/>
      <c r="D652" t="s">
        <v>13</v>
      </c>
      <c r="E652" s="207">
        <v>16.600000000000001</v>
      </c>
      <c r="F652" s="207"/>
      <c r="G652" s="2">
        <f t="shared" si="10"/>
        <v>368.90000000000003</v>
      </c>
    </row>
    <row r="653" spans="1:15">
      <c r="A653" s="70"/>
      <c r="B653" s="422"/>
      <c r="C653" s="422"/>
      <c r="D653" t="s">
        <v>14</v>
      </c>
      <c r="E653" s="207">
        <v>60</v>
      </c>
      <c r="F653" s="207"/>
      <c r="G653" s="2">
        <f t="shared" si="10"/>
        <v>428.90000000000003</v>
      </c>
      <c r="I653" s="421"/>
      <c r="K653" s="207"/>
      <c r="M653" s="421"/>
      <c r="O653" s="207"/>
    </row>
    <row r="654" spans="1:15">
      <c r="A654" s="70"/>
      <c r="B654" s="422"/>
      <c r="C654" s="422"/>
      <c r="D654" t="s">
        <v>15</v>
      </c>
      <c r="E654" s="207">
        <v>5</v>
      </c>
      <c r="F654" s="207"/>
      <c r="G654" s="2">
        <f t="shared" si="10"/>
        <v>433.90000000000003</v>
      </c>
      <c r="I654" s="422"/>
      <c r="K654" s="207"/>
      <c r="M654" s="422"/>
      <c r="O654" s="207"/>
    </row>
    <row r="655" spans="1:15">
      <c r="A655" s="70">
        <v>45107</v>
      </c>
      <c r="B655" s="422" t="s">
        <v>86</v>
      </c>
      <c r="C655" s="422" t="s">
        <v>21</v>
      </c>
      <c r="D655" t="s">
        <v>14</v>
      </c>
      <c r="E655" s="207"/>
      <c r="F655" s="207">
        <v>30</v>
      </c>
      <c r="G655" s="2">
        <f t="shared" si="10"/>
        <v>403.90000000000003</v>
      </c>
      <c r="K655" s="207"/>
    </row>
    <row r="656" spans="1:15">
      <c r="A656" s="70">
        <v>45181</v>
      </c>
      <c r="B656" s="422">
        <v>27440</v>
      </c>
      <c r="C656" s="422" t="s">
        <v>21</v>
      </c>
      <c r="D656" t="s">
        <v>12</v>
      </c>
      <c r="E656" s="207"/>
      <c r="F656" s="207">
        <v>352.3</v>
      </c>
      <c r="G656" s="2">
        <f t="shared" si="10"/>
        <v>51.600000000000023</v>
      </c>
      <c r="K656" s="207"/>
    </row>
    <row r="657" spans="1:15">
      <c r="A657" s="70">
        <v>45181</v>
      </c>
      <c r="B657" s="422">
        <v>27440</v>
      </c>
      <c r="C657" s="422" t="s">
        <v>21</v>
      </c>
      <c r="D657" t="s">
        <v>13</v>
      </c>
      <c r="E657" s="207"/>
      <c r="F657" s="207">
        <v>16.600000000000001</v>
      </c>
      <c r="G657" s="2">
        <f t="shared" si="10"/>
        <v>35.000000000000021</v>
      </c>
      <c r="K657" s="207"/>
    </row>
    <row r="658" spans="1:15">
      <c r="A658" s="70">
        <v>45181</v>
      </c>
      <c r="B658" s="422">
        <v>27440</v>
      </c>
      <c r="C658" s="422" t="s">
        <v>21</v>
      </c>
      <c r="D658" t="s">
        <v>14</v>
      </c>
      <c r="E658" s="207"/>
      <c r="F658" s="207">
        <v>30</v>
      </c>
      <c r="G658" s="2">
        <f t="shared" si="10"/>
        <v>5.0000000000000213</v>
      </c>
      <c r="K658" s="207"/>
    </row>
    <row r="659" spans="1:15">
      <c r="A659" s="70">
        <v>45181</v>
      </c>
      <c r="B659" s="422">
        <v>27440</v>
      </c>
      <c r="C659" s="422" t="s">
        <v>21</v>
      </c>
      <c r="D659" t="s">
        <v>15</v>
      </c>
      <c r="E659" s="207"/>
      <c r="F659" s="207">
        <v>5</v>
      </c>
      <c r="G659" s="2">
        <f t="shared" si="10"/>
        <v>2.1316282072803006E-14</v>
      </c>
      <c r="K659" s="207"/>
    </row>
    <row r="660" spans="1:15">
      <c r="A660" s="81">
        <v>45138</v>
      </c>
      <c r="B660" s="421" t="s">
        <v>10</v>
      </c>
      <c r="C660" s="421" t="s">
        <v>22</v>
      </c>
      <c r="D660" t="s">
        <v>14</v>
      </c>
      <c r="E660" s="207">
        <v>331.9</v>
      </c>
      <c r="F660" s="207"/>
      <c r="G660" s="2">
        <f t="shared" si="10"/>
        <v>331.9</v>
      </c>
      <c r="K660" s="207"/>
      <c r="M660" s="421"/>
      <c r="O660" s="207"/>
    </row>
    <row r="661" spans="1:15">
      <c r="A661" s="70"/>
      <c r="B661" s="422"/>
      <c r="C661" s="422"/>
      <c r="D661" t="s">
        <v>13</v>
      </c>
      <c r="E661" s="207">
        <v>11.3</v>
      </c>
      <c r="F661" s="207"/>
      <c r="G661" s="2">
        <f t="shared" si="10"/>
        <v>343.2</v>
      </c>
      <c r="I661" s="421"/>
      <c r="K661" s="207"/>
      <c r="M661" s="422"/>
      <c r="O661" s="207"/>
    </row>
    <row r="662" spans="1:15">
      <c r="A662" s="70"/>
      <c r="B662" s="422"/>
      <c r="C662" s="422"/>
      <c r="D662" t="s">
        <v>14</v>
      </c>
      <c r="E662" s="207">
        <v>60</v>
      </c>
      <c r="F662" s="207"/>
      <c r="G662" s="2">
        <f t="shared" si="10"/>
        <v>403.2</v>
      </c>
      <c r="I662" s="422"/>
      <c r="K662" s="207"/>
      <c r="O662" s="207"/>
    </row>
    <row r="663" spans="1:15">
      <c r="A663" s="70"/>
      <c r="B663" s="422"/>
      <c r="C663" s="422"/>
      <c r="D663" t="s">
        <v>15</v>
      </c>
      <c r="E663" s="207">
        <v>5</v>
      </c>
      <c r="F663" s="207"/>
      <c r="G663" s="2">
        <f t="shared" si="10"/>
        <v>408.2</v>
      </c>
      <c r="I663" s="421"/>
      <c r="K663" s="207"/>
      <c r="O663" s="28"/>
    </row>
    <row r="664" spans="1:15">
      <c r="A664" s="70">
        <v>45138</v>
      </c>
      <c r="B664" s="422" t="s">
        <v>87</v>
      </c>
      <c r="C664" s="422" t="s">
        <v>22</v>
      </c>
      <c r="D664" t="s">
        <v>14</v>
      </c>
      <c r="E664" s="207"/>
      <c r="F664" s="207">
        <v>30</v>
      </c>
      <c r="G664" s="2">
        <f t="shared" si="10"/>
        <v>378.2</v>
      </c>
      <c r="K664" s="207"/>
    </row>
    <row r="665" spans="1:15">
      <c r="A665" s="70">
        <v>45181</v>
      </c>
      <c r="B665" s="422">
        <v>27440</v>
      </c>
      <c r="C665" s="422" t="s">
        <v>22</v>
      </c>
      <c r="D665" t="s">
        <v>12</v>
      </c>
      <c r="E665" s="207"/>
      <c r="F665" s="207">
        <v>331.9</v>
      </c>
      <c r="G665" s="2">
        <f t="shared" si="10"/>
        <v>46.300000000000011</v>
      </c>
      <c r="K665" s="207"/>
    </row>
    <row r="666" spans="1:15">
      <c r="A666" s="70">
        <v>45181</v>
      </c>
      <c r="B666" s="422">
        <v>27440</v>
      </c>
      <c r="C666" s="422" t="s">
        <v>22</v>
      </c>
      <c r="D666" t="s">
        <v>13</v>
      </c>
      <c r="E666" s="207"/>
      <c r="F666" s="207">
        <v>11.3</v>
      </c>
      <c r="G666" s="2">
        <f t="shared" si="10"/>
        <v>35.000000000000014</v>
      </c>
      <c r="K666" s="207"/>
    </row>
    <row r="667" spans="1:15">
      <c r="A667" s="70">
        <v>45181</v>
      </c>
      <c r="B667" s="422">
        <v>27440</v>
      </c>
      <c r="C667" s="422" t="s">
        <v>22</v>
      </c>
      <c r="D667" t="s">
        <v>14</v>
      </c>
      <c r="E667" s="207"/>
      <c r="F667" s="207">
        <v>30</v>
      </c>
      <c r="G667" s="2">
        <f t="shared" si="10"/>
        <v>5.0000000000000142</v>
      </c>
      <c r="K667" s="207"/>
    </row>
    <row r="668" spans="1:15">
      <c r="A668" s="70">
        <v>45181</v>
      </c>
      <c r="B668" s="422">
        <v>27440</v>
      </c>
      <c r="C668" s="422" t="s">
        <v>22</v>
      </c>
      <c r="D668" t="s">
        <v>15</v>
      </c>
      <c r="E668" s="207"/>
      <c r="F668" s="207">
        <v>5</v>
      </c>
      <c r="G668" s="2">
        <f t="shared" si="10"/>
        <v>1.4210854715202004E-14</v>
      </c>
      <c r="K668" s="207"/>
    </row>
    <row r="669" spans="1:15">
      <c r="A669" s="31">
        <v>45169</v>
      </c>
      <c r="B669" s="421" t="s">
        <v>10</v>
      </c>
      <c r="C669" s="421" t="s">
        <v>23</v>
      </c>
      <c r="D669" t="s">
        <v>12</v>
      </c>
      <c r="E669" s="207">
        <v>317.39999999999998</v>
      </c>
      <c r="F669" s="207"/>
      <c r="G669" s="2">
        <f t="shared" si="10"/>
        <v>317.39999999999998</v>
      </c>
      <c r="K669" s="28"/>
      <c r="M669" s="28"/>
    </row>
    <row r="670" spans="1:15">
      <c r="B670" s="422"/>
      <c r="C670" s="422"/>
      <c r="D670" t="s">
        <v>13</v>
      </c>
      <c r="E670" s="207">
        <v>19.399999999999999</v>
      </c>
      <c r="F670" s="207"/>
      <c r="G670" s="2">
        <f t="shared" si="10"/>
        <v>336.79999999999995</v>
      </c>
    </row>
    <row r="671" spans="1:15">
      <c r="B671" s="422"/>
      <c r="C671" s="422"/>
      <c r="D671" t="s">
        <v>14</v>
      </c>
      <c r="E671" s="207">
        <v>60</v>
      </c>
      <c r="F671" s="207"/>
      <c r="G671" s="2">
        <f t="shared" si="10"/>
        <v>396.79999999999995</v>
      </c>
    </row>
    <row r="672" spans="1:15">
      <c r="B672" s="422"/>
      <c r="C672" s="422"/>
      <c r="D672" t="s">
        <v>15</v>
      </c>
      <c r="E672" s="207">
        <v>5</v>
      </c>
      <c r="F672" s="207"/>
      <c r="G672" s="2">
        <f t="shared" si="10"/>
        <v>401.79999999999995</v>
      </c>
    </row>
    <row r="673" spans="1:12">
      <c r="A673" s="3">
        <v>45169</v>
      </c>
      <c r="B673" s="422" t="s">
        <v>88</v>
      </c>
      <c r="C673" s="422" t="s">
        <v>23</v>
      </c>
      <c r="D673" t="s">
        <v>14</v>
      </c>
      <c r="E673" s="207"/>
      <c r="F673" s="207">
        <v>60</v>
      </c>
      <c r="G673" s="2">
        <f t="shared" si="10"/>
        <v>341.79999999999995</v>
      </c>
      <c r="I673" s="421"/>
      <c r="K673" s="207"/>
    </row>
    <row r="674" spans="1:12">
      <c r="A674" s="3">
        <v>45169</v>
      </c>
      <c r="B674" s="422" t="s">
        <v>88</v>
      </c>
      <c r="C674" s="422" t="s">
        <v>23</v>
      </c>
      <c r="D674" t="s">
        <v>15</v>
      </c>
      <c r="E674" s="207"/>
      <c r="F674" s="207">
        <v>5</v>
      </c>
      <c r="G674" s="2">
        <f t="shared" si="10"/>
        <v>336.79999999999995</v>
      </c>
      <c r="I674" s="422"/>
      <c r="K674" s="207"/>
    </row>
    <row r="675" spans="1:12">
      <c r="A675" s="3">
        <v>45218</v>
      </c>
      <c r="B675" s="422">
        <v>27668</v>
      </c>
      <c r="C675" s="422" t="s">
        <v>23</v>
      </c>
      <c r="D675" t="s">
        <v>12</v>
      </c>
      <c r="E675" s="207"/>
      <c r="F675" s="207">
        <v>317.39999999999998</v>
      </c>
      <c r="G675" s="2">
        <f t="shared" si="10"/>
        <v>19.399999999999977</v>
      </c>
      <c r="I675" s="422"/>
      <c r="K675" s="207"/>
    </row>
    <row r="676" spans="1:12">
      <c r="A676" s="3">
        <v>45218</v>
      </c>
      <c r="B676" s="422">
        <v>27668</v>
      </c>
      <c r="C676" s="422" t="s">
        <v>23</v>
      </c>
      <c r="D676" t="s">
        <v>13</v>
      </c>
      <c r="E676" s="207"/>
      <c r="F676" s="207">
        <v>19.399999999999999</v>
      </c>
      <c r="G676" s="2">
        <f t="shared" si="10"/>
        <v>0</v>
      </c>
      <c r="I676" s="422"/>
      <c r="K676" s="207"/>
    </row>
    <row r="677" spans="1:12">
      <c r="A677" s="31">
        <v>45199</v>
      </c>
      <c r="B677" s="421" t="s">
        <v>10</v>
      </c>
      <c r="C677" s="421" t="s">
        <v>41</v>
      </c>
      <c r="D677" t="s">
        <v>12</v>
      </c>
      <c r="E677" s="207">
        <v>315.89999999999998</v>
      </c>
      <c r="F677" s="207"/>
      <c r="G677" s="2">
        <f t="shared" si="10"/>
        <v>315.89999999999998</v>
      </c>
      <c r="I677" s="421"/>
      <c r="K677" s="207"/>
    </row>
    <row r="678" spans="1:12">
      <c r="B678" s="422"/>
      <c r="C678" s="422"/>
      <c r="D678" t="s">
        <v>13</v>
      </c>
      <c r="E678" s="207">
        <v>11.8</v>
      </c>
      <c r="F678" s="207"/>
      <c r="G678" s="2">
        <f t="shared" si="10"/>
        <v>327.7</v>
      </c>
      <c r="I678" s="422"/>
      <c r="K678" s="207"/>
    </row>
    <row r="679" spans="1:12">
      <c r="B679" s="422"/>
      <c r="C679" s="422"/>
      <c r="D679" t="s">
        <v>14</v>
      </c>
      <c r="E679" s="207">
        <v>60</v>
      </c>
      <c r="F679" s="207"/>
      <c r="G679" s="2">
        <f t="shared" si="10"/>
        <v>387.7</v>
      </c>
      <c r="K679" s="207"/>
    </row>
    <row r="680" spans="1:12">
      <c r="B680" s="422"/>
      <c r="C680" s="422"/>
      <c r="D680" t="s">
        <v>15</v>
      </c>
      <c r="E680" s="207">
        <v>5</v>
      </c>
      <c r="F680" s="207"/>
      <c r="G680" s="2">
        <f t="shared" si="10"/>
        <v>392.7</v>
      </c>
      <c r="K680" s="28"/>
    </row>
    <row r="681" spans="1:12">
      <c r="B681" s="422"/>
      <c r="C681" s="422"/>
      <c r="D681" t="s">
        <v>52</v>
      </c>
      <c r="E681" s="207">
        <v>10</v>
      </c>
      <c r="F681" s="207"/>
      <c r="G681" s="2">
        <f>+G680+E681-F681</f>
        <v>402.7</v>
      </c>
      <c r="L681" s="28"/>
    </row>
    <row r="682" spans="1:12">
      <c r="A682" s="3">
        <v>45199</v>
      </c>
      <c r="B682" s="422" t="s">
        <v>91</v>
      </c>
      <c r="C682" s="422" t="s">
        <v>41</v>
      </c>
      <c r="D682" t="s">
        <v>14</v>
      </c>
      <c r="E682" s="207"/>
      <c r="F682" s="207">
        <v>60</v>
      </c>
      <c r="G682" s="2">
        <f>+G681+E682-F682</f>
        <v>342.7</v>
      </c>
    </row>
    <row r="683" spans="1:12">
      <c r="A683" s="3">
        <v>45199</v>
      </c>
      <c r="B683" s="422" t="s">
        <v>91</v>
      </c>
      <c r="C683" s="422" t="s">
        <v>41</v>
      </c>
      <c r="D683" t="s">
        <v>15</v>
      </c>
      <c r="E683" s="207"/>
      <c r="F683" s="207">
        <v>5</v>
      </c>
      <c r="G683" s="2">
        <f>+G682+E683-F683</f>
        <v>337.7</v>
      </c>
    </row>
    <row r="684" spans="1:12">
      <c r="A684" s="3">
        <v>45218</v>
      </c>
      <c r="B684" s="422">
        <v>27668</v>
      </c>
      <c r="C684" s="422" t="s">
        <v>41</v>
      </c>
      <c r="D684" t="s">
        <v>12</v>
      </c>
      <c r="F684" s="207">
        <v>315.89999999999998</v>
      </c>
      <c r="G684" s="2">
        <f t="shared" ref="G684:G749" si="11">+G683+E684-F684</f>
        <v>21.800000000000011</v>
      </c>
    </row>
    <row r="685" spans="1:12">
      <c r="A685" s="3">
        <v>45218</v>
      </c>
      <c r="B685" s="422">
        <v>27668</v>
      </c>
      <c r="C685" s="422" t="s">
        <v>41</v>
      </c>
      <c r="D685" t="s">
        <v>13</v>
      </c>
      <c r="F685" s="207">
        <v>11.8</v>
      </c>
      <c r="G685" s="2">
        <f t="shared" si="11"/>
        <v>10.000000000000011</v>
      </c>
    </row>
    <row r="686" spans="1:12">
      <c r="A686" s="3">
        <v>45218</v>
      </c>
      <c r="B686" s="422">
        <v>27668</v>
      </c>
      <c r="C686" s="422" t="s">
        <v>41</v>
      </c>
      <c r="D686" t="s">
        <v>52</v>
      </c>
      <c r="F686" s="207">
        <v>10</v>
      </c>
      <c r="G686" s="2">
        <f t="shared" si="11"/>
        <v>0</v>
      </c>
    </row>
    <row r="687" spans="1:12">
      <c r="A687" s="31">
        <v>45230</v>
      </c>
      <c r="B687" s="421" t="s">
        <v>10</v>
      </c>
      <c r="C687" s="421" t="s">
        <v>25</v>
      </c>
      <c r="D687" t="s">
        <v>12</v>
      </c>
      <c r="E687" s="20">
        <v>307.3</v>
      </c>
      <c r="F687" s="46"/>
      <c r="G687" s="2">
        <f t="shared" si="11"/>
        <v>307.3</v>
      </c>
    </row>
    <row r="688" spans="1:12">
      <c r="B688" s="422"/>
      <c r="C688" s="422"/>
      <c r="D688" t="s">
        <v>13</v>
      </c>
      <c r="E688" s="20">
        <v>8.9</v>
      </c>
      <c r="F688" s="46"/>
      <c r="G688" s="2">
        <f t="shared" si="11"/>
        <v>316.2</v>
      </c>
    </row>
    <row r="689" spans="1:11">
      <c r="B689" s="422"/>
      <c r="C689" s="422"/>
      <c r="D689" t="s">
        <v>14</v>
      </c>
      <c r="E689" s="207">
        <v>60</v>
      </c>
      <c r="F689" s="46"/>
      <c r="G689" s="2">
        <f t="shared" si="11"/>
        <v>376.2</v>
      </c>
      <c r="I689" s="421"/>
      <c r="K689" s="20"/>
    </row>
    <row r="690" spans="1:11">
      <c r="B690" s="422"/>
      <c r="C690" s="422"/>
      <c r="D690" t="s">
        <v>15</v>
      </c>
      <c r="E690" s="207">
        <v>5</v>
      </c>
      <c r="F690" s="46"/>
      <c r="G690" s="2">
        <f t="shared" si="11"/>
        <v>381.2</v>
      </c>
      <c r="I690" s="422"/>
      <c r="K690" s="20"/>
    </row>
    <row r="691" spans="1:11">
      <c r="A691" s="70">
        <v>45230</v>
      </c>
      <c r="B691" s="422" t="s">
        <v>75</v>
      </c>
      <c r="C691" s="422" t="s">
        <v>25</v>
      </c>
      <c r="D691" t="s">
        <v>14</v>
      </c>
      <c r="E691" s="207"/>
      <c r="F691" s="207">
        <v>60</v>
      </c>
      <c r="G691" s="2">
        <f t="shared" si="11"/>
        <v>321.2</v>
      </c>
      <c r="I691" s="421"/>
      <c r="K691" s="20"/>
    </row>
    <row r="692" spans="1:11">
      <c r="A692" s="70">
        <v>45230</v>
      </c>
      <c r="B692" s="422" t="s">
        <v>75</v>
      </c>
      <c r="C692" s="422" t="s">
        <v>25</v>
      </c>
      <c r="D692" t="s">
        <v>15</v>
      </c>
      <c r="E692" s="207"/>
      <c r="F692" s="207">
        <v>5</v>
      </c>
      <c r="G692" s="2">
        <f t="shared" si="11"/>
        <v>316.2</v>
      </c>
      <c r="I692" s="422"/>
      <c r="K692" s="20"/>
    </row>
    <row r="693" spans="1:11">
      <c r="A693" s="70">
        <v>45287</v>
      </c>
      <c r="B693" s="422">
        <v>28058</v>
      </c>
      <c r="C693" s="422" t="s">
        <v>25</v>
      </c>
      <c r="D693" t="s">
        <v>14</v>
      </c>
      <c r="E693" s="207"/>
      <c r="F693" s="20">
        <v>307.3</v>
      </c>
      <c r="G693" s="2">
        <f t="shared" si="11"/>
        <v>8.8999999999999773</v>
      </c>
      <c r="I693" s="422"/>
      <c r="K693" s="20"/>
    </row>
    <row r="694" spans="1:11">
      <c r="A694" s="70">
        <v>45287</v>
      </c>
      <c r="B694" s="422">
        <v>28058</v>
      </c>
      <c r="C694" s="422" t="s">
        <v>25</v>
      </c>
      <c r="D694" t="s">
        <v>15</v>
      </c>
      <c r="E694" s="207"/>
      <c r="F694" s="20">
        <v>8.9</v>
      </c>
      <c r="G694" s="2">
        <f t="shared" si="11"/>
        <v>-2.3092638912203256E-14</v>
      </c>
      <c r="I694" s="422"/>
      <c r="K694" s="20"/>
    </row>
    <row r="695" spans="1:11">
      <c r="A695" s="31">
        <v>45260</v>
      </c>
      <c r="B695" s="421" t="s">
        <v>10</v>
      </c>
      <c r="C695" s="421" t="s">
        <v>26</v>
      </c>
      <c r="D695" t="s">
        <v>12</v>
      </c>
      <c r="E695" s="20">
        <v>333.9</v>
      </c>
      <c r="F695" s="207"/>
      <c r="G695" s="2">
        <f t="shared" si="11"/>
        <v>333.9</v>
      </c>
      <c r="K695" s="20"/>
    </row>
    <row r="696" spans="1:11">
      <c r="B696" s="422"/>
      <c r="C696" s="422"/>
      <c r="D696" t="s">
        <v>13</v>
      </c>
      <c r="E696" s="20">
        <v>30</v>
      </c>
      <c r="F696" s="207"/>
      <c r="G696" s="2">
        <f t="shared" si="11"/>
        <v>363.9</v>
      </c>
    </row>
    <row r="697" spans="1:11">
      <c r="B697" s="422"/>
      <c r="C697" s="422"/>
      <c r="D697" t="s">
        <v>14</v>
      </c>
      <c r="E697" s="207">
        <v>60</v>
      </c>
      <c r="F697" s="207"/>
      <c r="G697" s="2">
        <f t="shared" si="11"/>
        <v>423.9</v>
      </c>
    </row>
    <row r="698" spans="1:11">
      <c r="B698" s="422"/>
      <c r="C698" s="422"/>
      <c r="D698" t="s">
        <v>15</v>
      </c>
      <c r="E698" s="207">
        <v>5</v>
      </c>
      <c r="F698" s="207"/>
      <c r="G698" s="2">
        <f t="shared" si="11"/>
        <v>428.9</v>
      </c>
    </row>
    <row r="699" spans="1:11">
      <c r="A699" s="3">
        <v>45260</v>
      </c>
      <c r="B699" s="422" t="s">
        <v>93</v>
      </c>
      <c r="C699" s="422" t="s">
        <v>26</v>
      </c>
      <c r="D699" t="s">
        <v>14</v>
      </c>
      <c r="E699" s="207"/>
      <c r="F699" s="207">
        <v>60</v>
      </c>
      <c r="G699" s="2">
        <f t="shared" si="11"/>
        <v>368.9</v>
      </c>
    </row>
    <row r="700" spans="1:11">
      <c r="A700" s="3">
        <v>45260</v>
      </c>
      <c r="B700" s="422" t="s">
        <v>93</v>
      </c>
      <c r="C700" s="422" t="s">
        <v>26</v>
      </c>
      <c r="D700" t="s">
        <v>15</v>
      </c>
      <c r="E700" s="207"/>
      <c r="F700" s="207">
        <v>5</v>
      </c>
      <c r="G700" s="2">
        <f t="shared" si="11"/>
        <v>363.9</v>
      </c>
    </row>
    <row r="701" spans="1:11">
      <c r="A701" s="70">
        <v>45287</v>
      </c>
      <c r="B701" s="422">
        <v>28058</v>
      </c>
      <c r="C701" s="422" t="s">
        <v>26</v>
      </c>
      <c r="D701" t="s">
        <v>14</v>
      </c>
      <c r="F701" s="20">
        <v>333.9</v>
      </c>
      <c r="G701" s="2">
        <f t="shared" si="11"/>
        <v>30</v>
      </c>
    </row>
    <row r="702" spans="1:11">
      <c r="A702" s="70">
        <v>45287</v>
      </c>
      <c r="B702" s="422">
        <v>28058</v>
      </c>
      <c r="C702" s="422" t="s">
        <v>26</v>
      </c>
      <c r="D702" t="s">
        <v>15</v>
      </c>
      <c r="F702" s="20">
        <v>30</v>
      </c>
      <c r="G702" s="2">
        <f t="shared" si="11"/>
        <v>0</v>
      </c>
    </row>
    <row r="703" spans="1:11">
      <c r="A703" s="31">
        <v>45291</v>
      </c>
      <c r="B703" s="421" t="s">
        <v>10</v>
      </c>
      <c r="C703" s="421" t="s">
        <v>27</v>
      </c>
      <c r="D703" t="s">
        <v>12</v>
      </c>
      <c r="E703" s="20">
        <v>356.7</v>
      </c>
      <c r="F703" s="207"/>
      <c r="G703" s="2">
        <f t="shared" si="11"/>
        <v>356.7</v>
      </c>
    </row>
    <row r="704" spans="1:11">
      <c r="B704" s="422"/>
      <c r="C704" s="422"/>
      <c r="D704" t="s">
        <v>13</v>
      </c>
      <c r="E704" s="20">
        <v>40</v>
      </c>
      <c r="F704" s="207"/>
      <c r="G704" s="2">
        <f t="shared" si="11"/>
        <v>396.7</v>
      </c>
    </row>
    <row r="705" spans="1:12">
      <c r="B705" s="422"/>
      <c r="C705" s="422"/>
      <c r="D705" t="s">
        <v>14</v>
      </c>
      <c r="E705" s="207">
        <v>60</v>
      </c>
      <c r="F705" s="207"/>
      <c r="G705" s="2">
        <f t="shared" si="11"/>
        <v>456.7</v>
      </c>
      <c r="I705" s="421"/>
      <c r="K705" s="20"/>
    </row>
    <row r="706" spans="1:12">
      <c r="B706" s="422"/>
      <c r="C706" s="422"/>
      <c r="D706" t="s">
        <v>15</v>
      </c>
      <c r="E706" s="207">
        <v>5</v>
      </c>
      <c r="F706" s="207"/>
      <c r="G706" s="2">
        <f t="shared" si="11"/>
        <v>461.7</v>
      </c>
      <c r="I706" s="422"/>
      <c r="K706" s="20"/>
    </row>
    <row r="707" spans="1:12">
      <c r="A707" s="3">
        <v>45291</v>
      </c>
      <c r="B707" s="422" t="s">
        <v>76</v>
      </c>
      <c r="C707" s="422" t="s">
        <v>27</v>
      </c>
      <c r="D707" t="s">
        <v>14</v>
      </c>
      <c r="E707" s="207"/>
      <c r="F707" s="207">
        <v>60</v>
      </c>
      <c r="G707" s="2">
        <f t="shared" si="11"/>
        <v>401.7</v>
      </c>
      <c r="I707" s="421"/>
      <c r="K707" s="20"/>
    </row>
    <row r="708" spans="1:12">
      <c r="A708" s="3">
        <v>45291</v>
      </c>
      <c r="B708" s="422" t="s">
        <v>76</v>
      </c>
      <c r="C708" s="422" t="s">
        <v>27</v>
      </c>
      <c r="D708" t="s">
        <v>15</v>
      </c>
      <c r="E708" s="207"/>
      <c r="F708" s="207">
        <v>5</v>
      </c>
      <c r="G708" s="2">
        <f t="shared" si="11"/>
        <v>396.7</v>
      </c>
      <c r="I708" s="422"/>
      <c r="K708" s="20"/>
    </row>
    <row r="709" spans="1:12">
      <c r="A709" s="3">
        <v>45352</v>
      </c>
      <c r="B709" s="422">
        <v>28328</v>
      </c>
      <c r="C709" s="422" t="s">
        <v>11</v>
      </c>
      <c r="D709" t="s">
        <v>12</v>
      </c>
      <c r="E709" s="207"/>
      <c r="F709" s="20">
        <v>356.7</v>
      </c>
      <c r="G709" s="2">
        <f t="shared" si="11"/>
        <v>40</v>
      </c>
      <c r="I709" s="422"/>
      <c r="K709" s="20"/>
    </row>
    <row r="710" spans="1:12">
      <c r="A710" s="3">
        <v>45352</v>
      </c>
      <c r="B710" s="422">
        <v>28328</v>
      </c>
      <c r="C710" s="422" t="s">
        <v>11</v>
      </c>
      <c r="D710" t="s">
        <v>13</v>
      </c>
      <c r="E710" s="207"/>
      <c r="F710" s="20">
        <v>40</v>
      </c>
      <c r="G710" s="2">
        <f t="shared" si="11"/>
        <v>0</v>
      </c>
      <c r="I710" s="422"/>
      <c r="K710" s="20"/>
    </row>
    <row r="711" spans="1:12">
      <c r="A711" s="81">
        <v>45322</v>
      </c>
      <c r="B711" s="421" t="s">
        <v>10</v>
      </c>
      <c r="C711" s="422" t="s">
        <v>11</v>
      </c>
      <c r="D711" t="s">
        <v>12</v>
      </c>
      <c r="E711" s="20">
        <v>398.4</v>
      </c>
      <c r="F711" s="207"/>
      <c r="G711" s="2">
        <f t="shared" si="11"/>
        <v>398.4</v>
      </c>
      <c r="K711" s="207"/>
    </row>
    <row r="712" spans="1:12">
      <c r="A712" s="70"/>
      <c r="B712" s="422"/>
      <c r="C712" s="422"/>
      <c r="D712" t="s">
        <v>13</v>
      </c>
      <c r="E712" s="20">
        <v>25.4</v>
      </c>
      <c r="F712" s="207"/>
      <c r="G712" s="2">
        <f t="shared" si="11"/>
        <v>423.79999999999995</v>
      </c>
      <c r="K712" s="20"/>
      <c r="L712" s="20"/>
    </row>
    <row r="713" spans="1:12">
      <c r="A713" s="70"/>
      <c r="B713" s="422"/>
      <c r="C713" s="422"/>
      <c r="D713" t="s">
        <v>14</v>
      </c>
      <c r="E713" s="207">
        <v>60</v>
      </c>
      <c r="F713" s="207"/>
      <c r="G713" s="2">
        <f t="shared" si="11"/>
        <v>483.79999999999995</v>
      </c>
    </row>
    <row r="714" spans="1:12">
      <c r="A714" s="70"/>
      <c r="B714" s="422"/>
      <c r="C714" s="422"/>
      <c r="D714" t="s">
        <v>15</v>
      </c>
      <c r="E714" s="207">
        <v>5</v>
      </c>
      <c r="F714" s="207"/>
      <c r="G714" s="2">
        <f t="shared" si="11"/>
        <v>488.79999999999995</v>
      </c>
    </row>
    <row r="715" spans="1:12">
      <c r="A715" s="70"/>
      <c r="B715" s="422"/>
      <c r="C715" s="422"/>
      <c r="D715" t="s">
        <v>97</v>
      </c>
      <c r="E715" s="207">
        <v>24.2</v>
      </c>
      <c r="F715" s="207"/>
      <c r="G715" s="2">
        <f t="shared" si="11"/>
        <v>513</v>
      </c>
    </row>
    <row r="716" spans="1:12">
      <c r="A716" s="70">
        <v>45322</v>
      </c>
      <c r="B716" s="422" t="s">
        <v>77</v>
      </c>
      <c r="C716" s="422" t="s">
        <v>11</v>
      </c>
      <c r="D716" t="s">
        <v>14</v>
      </c>
      <c r="E716" s="207"/>
      <c r="F716" s="207">
        <v>60</v>
      </c>
      <c r="G716" s="2">
        <f t="shared" si="11"/>
        <v>453</v>
      </c>
    </row>
    <row r="717" spans="1:12">
      <c r="A717" s="70">
        <v>45322</v>
      </c>
      <c r="B717" s="422" t="s">
        <v>77</v>
      </c>
      <c r="C717" s="422" t="s">
        <v>11</v>
      </c>
      <c r="D717" t="s">
        <v>15</v>
      </c>
      <c r="E717" s="207"/>
      <c r="F717" s="207">
        <v>5</v>
      </c>
      <c r="G717" s="2">
        <f>+G716+E717-F717</f>
        <v>448</v>
      </c>
    </row>
    <row r="718" spans="1:12">
      <c r="A718" s="3">
        <v>45352</v>
      </c>
      <c r="B718" s="422">
        <v>28328</v>
      </c>
      <c r="C718" s="422" t="s">
        <v>11</v>
      </c>
      <c r="D718" t="s">
        <v>12</v>
      </c>
      <c r="E718" s="207"/>
      <c r="F718" s="20">
        <v>398.4</v>
      </c>
      <c r="G718" s="2">
        <f t="shared" si="11"/>
        <v>49.600000000000023</v>
      </c>
    </row>
    <row r="719" spans="1:12">
      <c r="A719" s="3">
        <v>45352</v>
      </c>
      <c r="B719" s="422">
        <v>28328</v>
      </c>
      <c r="C719" s="422" t="s">
        <v>11</v>
      </c>
      <c r="D719" t="s">
        <v>13</v>
      </c>
      <c r="E719" s="207"/>
      <c r="F719" s="20">
        <v>25.4</v>
      </c>
      <c r="G719" s="2">
        <f t="shared" si="11"/>
        <v>24.200000000000024</v>
      </c>
    </row>
    <row r="720" spans="1:12">
      <c r="A720" s="3">
        <v>45352</v>
      </c>
      <c r="B720" s="422">
        <v>28328</v>
      </c>
      <c r="C720" s="422" t="s">
        <v>11</v>
      </c>
      <c r="D720" t="s">
        <v>97</v>
      </c>
      <c r="E720" s="207"/>
      <c r="F720" s="207">
        <v>24.2</v>
      </c>
      <c r="G720" s="2">
        <f t="shared" si="11"/>
        <v>0</v>
      </c>
    </row>
    <row r="721" spans="1:12">
      <c r="A721" s="81">
        <v>45351</v>
      </c>
      <c r="B721" s="421" t="s">
        <v>10</v>
      </c>
      <c r="C721" s="421" t="s">
        <v>17</v>
      </c>
      <c r="D721" t="s">
        <v>12</v>
      </c>
      <c r="E721" s="207">
        <v>412.7</v>
      </c>
      <c r="F721" s="207"/>
      <c r="G721" s="2">
        <f t="shared" si="11"/>
        <v>412.7</v>
      </c>
    </row>
    <row r="722" spans="1:12">
      <c r="A722" s="70"/>
      <c r="B722" s="422"/>
      <c r="C722" s="422"/>
      <c r="D722" t="s">
        <v>13</v>
      </c>
      <c r="E722" s="207">
        <v>21.9</v>
      </c>
      <c r="F722" s="207"/>
      <c r="G722" s="2">
        <f t="shared" si="11"/>
        <v>434.59999999999997</v>
      </c>
      <c r="I722" s="421"/>
      <c r="K722" s="207"/>
    </row>
    <row r="723" spans="1:12">
      <c r="A723" s="70"/>
      <c r="B723" s="422"/>
      <c r="C723" s="422"/>
      <c r="D723" t="s">
        <v>14</v>
      </c>
      <c r="E723" s="207">
        <v>58</v>
      </c>
      <c r="F723" s="207"/>
      <c r="G723" s="2">
        <f t="shared" si="11"/>
        <v>492.59999999999997</v>
      </c>
      <c r="I723" s="422"/>
      <c r="K723" s="207"/>
    </row>
    <row r="724" spans="1:12">
      <c r="A724" s="70"/>
      <c r="B724" s="422"/>
      <c r="C724" s="422"/>
      <c r="D724" t="s">
        <v>15</v>
      </c>
      <c r="E724" s="207">
        <v>5</v>
      </c>
      <c r="F724" s="207"/>
      <c r="G724" s="2">
        <f t="shared" si="11"/>
        <v>497.59999999999997</v>
      </c>
    </row>
    <row r="725" spans="1:12">
      <c r="A725" s="70">
        <v>45351</v>
      </c>
      <c r="B725" s="422" t="s">
        <v>78</v>
      </c>
      <c r="C725" s="422" t="s">
        <v>17</v>
      </c>
      <c r="D725" t="s">
        <v>14</v>
      </c>
      <c r="E725" s="207"/>
      <c r="F725" s="207">
        <v>30</v>
      </c>
      <c r="G725" s="2">
        <f t="shared" si="11"/>
        <v>467.59999999999997</v>
      </c>
    </row>
    <row r="726" spans="1:12">
      <c r="A726" s="3">
        <v>45377</v>
      </c>
      <c r="B726" s="422">
        <v>28721</v>
      </c>
      <c r="C726" s="422" t="s">
        <v>17</v>
      </c>
      <c r="D726" t="s">
        <v>12</v>
      </c>
      <c r="F726" s="207">
        <v>412.7</v>
      </c>
      <c r="G726" s="2">
        <f t="shared" si="11"/>
        <v>54.899999999999977</v>
      </c>
      <c r="K726" s="28"/>
    </row>
    <row r="727" spans="1:12">
      <c r="A727" s="3">
        <v>45377</v>
      </c>
      <c r="B727" s="422">
        <v>28721</v>
      </c>
      <c r="C727" s="422" t="s">
        <v>17</v>
      </c>
      <c r="D727" t="s">
        <v>13</v>
      </c>
      <c r="F727" s="207">
        <v>21.9</v>
      </c>
      <c r="G727" s="2">
        <f t="shared" si="11"/>
        <v>32.999999999999979</v>
      </c>
      <c r="L727" s="28"/>
    </row>
    <row r="728" spans="1:12">
      <c r="A728" s="3">
        <v>45377</v>
      </c>
      <c r="B728" s="422">
        <v>28721</v>
      </c>
      <c r="C728" s="422" t="s">
        <v>17</v>
      </c>
      <c r="D728" t="s">
        <v>14</v>
      </c>
      <c r="F728" s="207">
        <v>28</v>
      </c>
      <c r="G728" s="2">
        <f t="shared" si="11"/>
        <v>4.9999999999999787</v>
      </c>
    </row>
    <row r="729" spans="1:12">
      <c r="A729" s="3">
        <v>45377</v>
      </c>
      <c r="B729" s="422">
        <v>28721</v>
      </c>
      <c r="C729" s="422" t="s">
        <v>17</v>
      </c>
      <c r="D729" t="s">
        <v>15</v>
      </c>
      <c r="F729" s="207">
        <v>5</v>
      </c>
      <c r="G729" s="2">
        <f t="shared" si="11"/>
        <v>-2.1316282072803006E-14</v>
      </c>
    </row>
    <row r="730" spans="1:12">
      <c r="A730" s="31">
        <v>45382</v>
      </c>
      <c r="B730" s="421" t="s">
        <v>10</v>
      </c>
      <c r="C730" s="421" t="s">
        <v>18</v>
      </c>
      <c r="D730" t="s">
        <v>12</v>
      </c>
      <c r="E730" s="207">
        <v>399.5</v>
      </c>
      <c r="F730" s="207"/>
      <c r="G730" s="2">
        <f t="shared" si="11"/>
        <v>399.5</v>
      </c>
    </row>
    <row r="731" spans="1:12">
      <c r="B731" s="422"/>
      <c r="C731" s="422"/>
      <c r="D731" t="s">
        <v>13</v>
      </c>
      <c r="E731" s="207">
        <v>26.3</v>
      </c>
      <c r="F731" s="207"/>
      <c r="G731" s="2">
        <f t="shared" si="11"/>
        <v>425.8</v>
      </c>
    </row>
    <row r="732" spans="1:12">
      <c r="B732" s="422"/>
      <c r="C732" s="422"/>
      <c r="D732" t="s">
        <v>14</v>
      </c>
      <c r="E732" s="207">
        <v>60</v>
      </c>
      <c r="F732" s="207"/>
      <c r="G732" s="2">
        <f t="shared" si="11"/>
        <v>485.8</v>
      </c>
    </row>
    <row r="733" spans="1:12">
      <c r="B733" s="422"/>
      <c r="C733" s="422"/>
      <c r="D733" t="s">
        <v>15</v>
      </c>
      <c r="E733" s="207">
        <v>5</v>
      </c>
      <c r="F733" s="207"/>
      <c r="G733" s="2">
        <f t="shared" si="11"/>
        <v>490.8</v>
      </c>
      <c r="I733" s="250"/>
      <c r="J733" s="250"/>
      <c r="K733" s="250"/>
    </row>
    <row r="734" spans="1:12">
      <c r="A734" s="3">
        <v>45382</v>
      </c>
      <c r="B734" s="422" t="s">
        <v>81</v>
      </c>
      <c r="C734" s="422" t="s">
        <v>18</v>
      </c>
      <c r="D734" t="s">
        <v>14</v>
      </c>
      <c r="E734" s="207"/>
      <c r="F734" s="207">
        <v>60</v>
      </c>
      <c r="G734" s="2">
        <f t="shared" si="11"/>
        <v>430.8</v>
      </c>
      <c r="I734" s="421"/>
      <c r="K734" s="207"/>
    </row>
    <row r="735" spans="1:12">
      <c r="A735" s="3">
        <v>45382</v>
      </c>
      <c r="B735" s="422" t="s">
        <v>81</v>
      </c>
      <c r="C735" s="422" t="s">
        <v>18</v>
      </c>
      <c r="D735" t="s">
        <v>15</v>
      </c>
      <c r="E735" s="207"/>
      <c r="F735" s="207">
        <v>5</v>
      </c>
      <c r="G735" s="2">
        <f t="shared" si="11"/>
        <v>425.8</v>
      </c>
      <c r="I735" s="422"/>
      <c r="K735" s="207"/>
    </row>
    <row r="736" spans="1:12">
      <c r="A736" s="3">
        <v>45440</v>
      </c>
      <c r="B736" s="422">
        <v>28946</v>
      </c>
      <c r="C736" s="422" t="s">
        <v>18</v>
      </c>
      <c r="D736" t="s">
        <v>12</v>
      </c>
      <c r="E736" s="207"/>
      <c r="F736" s="207">
        <v>399.5</v>
      </c>
      <c r="G736" s="2">
        <f t="shared" si="11"/>
        <v>26.300000000000011</v>
      </c>
      <c r="I736" s="422"/>
      <c r="K736" s="207"/>
    </row>
    <row r="737" spans="1:14">
      <c r="A737" s="3">
        <v>45440</v>
      </c>
      <c r="B737" s="422">
        <v>28946</v>
      </c>
      <c r="C737" s="422" t="s">
        <v>18</v>
      </c>
      <c r="D737" t="s">
        <v>13</v>
      </c>
      <c r="E737" s="207"/>
      <c r="F737" s="207">
        <v>26.3</v>
      </c>
      <c r="G737" s="2">
        <f t="shared" si="11"/>
        <v>0</v>
      </c>
      <c r="I737" s="422"/>
      <c r="K737" s="207"/>
    </row>
    <row r="738" spans="1:14">
      <c r="A738" s="31">
        <v>45412</v>
      </c>
      <c r="B738" s="421" t="s">
        <v>10</v>
      </c>
      <c r="C738" s="421" t="s">
        <v>19</v>
      </c>
      <c r="D738" t="s">
        <v>12</v>
      </c>
      <c r="E738" s="207">
        <v>397.2</v>
      </c>
      <c r="F738" s="207"/>
      <c r="G738" s="2">
        <f t="shared" si="11"/>
        <v>397.2</v>
      </c>
      <c r="I738" s="421"/>
      <c r="K738" s="207"/>
    </row>
    <row r="739" spans="1:14">
      <c r="B739" s="422"/>
      <c r="C739" s="422"/>
      <c r="D739" t="s">
        <v>13</v>
      </c>
      <c r="E739" s="207">
        <v>31</v>
      </c>
      <c r="F739" s="207"/>
      <c r="G739" s="2">
        <f t="shared" si="11"/>
        <v>428.2</v>
      </c>
      <c r="I739" s="422"/>
      <c r="K739" s="207"/>
    </row>
    <row r="740" spans="1:14">
      <c r="B740" s="422"/>
      <c r="C740" s="422"/>
      <c r="D740" t="s">
        <v>14</v>
      </c>
      <c r="E740" s="207">
        <v>60</v>
      </c>
      <c r="F740" s="207"/>
      <c r="G740" s="2">
        <f t="shared" si="11"/>
        <v>488.2</v>
      </c>
      <c r="K740" s="28"/>
    </row>
    <row r="741" spans="1:14">
      <c r="B741" s="422"/>
      <c r="C741" s="422"/>
      <c r="D741" t="s">
        <v>15</v>
      </c>
      <c r="E741" s="207">
        <v>5</v>
      </c>
      <c r="F741" s="207"/>
      <c r="G741" s="2">
        <f t="shared" si="11"/>
        <v>493.2</v>
      </c>
      <c r="L741" s="28"/>
    </row>
    <row r="742" spans="1:14">
      <c r="A742" s="3">
        <v>45412</v>
      </c>
      <c r="B742" s="422" t="s">
        <v>98</v>
      </c>
      <c r="C742" s="422" t="s">
        <v>19</v>
      </c>
      <c r="D742" t="s">
        <v>14</v>
      </c>
      <c r="E742" s="207"/>
      <c r="F742" s="207">
        <v>60</v>
      </c>
      <c r="G742" s="2">
        <f t="shared" si="11"/>
        <v>433.2</v>
      </c>
    </row>
    <row r="743" spans="1:14">
      <c r="A743" s="3">
        <v>45412</v>
      </c>
      <c r="B743" s="422" t="s">
        <v>98</v>
      </c>
      <c r="C743" s="422" t="s">
        <v>19</v>
      </c>
      <c r="D743" t="s">
        <v>15</v>
      </c>
      <c r="E743" s="5"/>
      <c r="F743" s="207">
        <v>5</v>
      </c>
      <c r="G743" s="2">
        <f t="shared" si="11"/>
        <v>428.2</v>
      </c>
    </row>
    <row r="744" spans="1:14">
      <c r="A744" s="3">
        <v>45440</v>
      </c>
      <c r="B744" s="422">
        <v>28946</v>
      </c>
      <c r="C744" s="422" t="s">
        <v>19</v>
      </c>
      <c r="D744" t="s">
        <v>12</v>
      </c>
      <c r="F744" s="207">
        <v>397.2</v>
      </c>
      <c r="G744" s="2">
        <f t="shared" si="11"/>
        <v>31</v>
      </c>
    </row>
    <row r="745" spans="1:14">
      <c r="A745" s="3">
        <v>45440</v>
      </c>
      <c r="B745" s="422">
        <v>28946</v>
      </c>
      <c r="C745" s="422" t="s">
        <v>19</v>
      </c>
      <c r="D745" t="s">
        <v>13</v>
      </c>
      <c r="F745" s="207">
        <v>31</v>
      </c>
      <c r="G745" s="2">
        <f t="shared" si="11"/>
        <v>0</v>
      </c>
    </row>
    <row r="746" spans="1:14">
      <c r="A746" s="31">
        <v>45443</v>
      </c>
      <c r="B746" s="421" t="s">
        <v>10</v>
      </c>
      <c r="C746" s="421" t="s">
        <v>20</v>
      </c>
      <c r="D746" t="s">
        <v>12</v>
      </c>
      <c r="E746" s="207">
        <v>361.4</v>
      </c>
      <c r="F746" s="207"/>
      <c r="G746" s="2">
        <f t="shared" si="11"/>
        <v>361.4</v>
      </c>
    </row>
    <row r="747" spans="1:14">
      <c r="B747" s="422"/>
      <c r="C747" s="422"/>
      <c r="D747" t="s">
        <v>13</v>
      </c>
      <c r="E747" s="207">
        <v>10.8</v>
      </c>
      <c r="F747" s="207"/>
      <c r="G747" s="2">
        <f t="shared" si="11"/>
        <v>372.2</v>
      </c>
      <c r="I747" s="421"/>
      <c r="K747" s="207"/>
    </row>
    <row r="748" spans="1:14">
      <c r="B748" s="422"/>
      <c r="C748" s="422"/>
      <c r="D748" t="s">
        <v>14</v>
      </c>
      <c r="E748" s="207">
        <v>60</v>
      </c>
      <c r="F748" s="207"/>
      <c r="G748" s="2">
        <f t="shared" si="11"/>
        <v>432.2</v>
      </c>
      <c r="I748" s="422"/>
      <c r="K748" s="207"/>
      <c r="N748" t="s">
        <v>99</v>
      </c>
    </row>
    <row r="749" spans="1:14">
      <c r="B749" s="422"/>
      <c r="C749" s="422"/>
      <c r="D749" t="s">
        <v>15</v>
      </c>
      <c r="E749" s="207">
        <v>5</v>
      </c>
      <c r="F749" s="207"/>
      <c r="G749" s="2">
        <f>+G748+E749-F749</f>
        <v>437.2</v>
      </c>
      <c r="K749" s="28"/>
    </row>
    <row r="750" spans="1:14">
      <c r="A750" s="3">
        <v>45443</v>
      </c>
      <c r="B750" s="422" t="s">
        <v>100</v>
      </c>
      <c r="C750" s="422" t="s">
        <v>20</v>
      </c>
      <c r="D750" t="s">
        <v>14</v>
      </c>
      <c r="E750" s="207"/>
      <c r="F750" s="207">
        <v>60</v>
      </c>
      <c r="G750" s="2">
        <f>+G749+E750-F750</f>
        <v>377.2</v>
      </c>
    </row>
    <row r="751" spans="1:14">
      <c r="A751" s="3">
        <v>45443</v>
      </c>
      <c r="B751" s="422" t="s">
        <v>100</v>
      </c>
      <c r="C751" s="422" t="s">
        <v>20</v>
      </c>
      <c r="D751" t="s">
        <v>15</v>
      </c>
      <c r="E751" s="207"/>
      <c r="F751" s="207">
        <v>5</v>
      </c>
      <c r="G751" s="2">
        <f>+G750+E751-F751</f>
        <v>372.2</v>
      </c>
    </row>
    <row r="752" spans="1:14">
      <c r="A752" s="3">
        <v>45481</v>
      </c>
      <c r="B752" s="422">
        <v>29205</v>
      </c>
      <c r="C752" s="422" t="s">
        <v>20</v>
      </c>
      <c r="D752" t="s">
        <v>12</v>
      </c>
      <c r="E752" s="207"/>
      <c r="F752" s="207">
        <v>361.4</v>
      </c>
      <c r="G752" s="2">
        <f>+G751+E752-F752</f>
        <v>10.800000000000011</v>
      </c>
    </row>
    <row r="753" spans="1:11">
      <c r="A753" s="3">
        <v>45481</v>
      </c>
      <c r="B753" s="422">
        <v>29205</v>
      </c>
      <c r="C753" s="422" t="s">
        <v>20</v>
      </c>
      <c r="D753" t="s">
        <v>13</v>
      </c>
      <c r="E753" s="207"/>
      <c r="F753" s="207">
        <v>10.8</v>
      </c>
      <c r="G753" s="2">
        <f>+G752+E753-F753</f>
        <v>0</v>
      </c>
      <c r="J753" t="s">
        <v>101</v>
      </c>
    </row>
    <row r="754" spans="1:11">
      <c r="A754" s="81">
        <v>45473</v>
      </c>
      <c r="B754" s="421" t="s">
        <v>10</v>
      </c>
      <c r="C754" s="421" t="s">
        <v>21</v>
      </c>
      <c r="D754" t="s">
        <v>12</v>
      </c>
      <c r="E754" s="207">
        <v>351</v>
      </c>
      <c r="F754" s="207"/>
      <c r="G754" s="2">
        <f>+G753+E754-F754</f>
        <v>351</v>
      </c>
      <c r="H754">
        <v>2024</v>
      </c>
      <c r="I754" s="421" t="s">
        <v>21</v>
      </c>
      <c r="J754" t="s">
        <v>12</v>
      </c>
      <c r="K754" s="207">
        <v>351</v>
      </c>
    </row>
    <row r="755" spans="1:11">
      <c r="A755" s="70"/>
      <c r="B755" s="422"/>
      <c r="C755" s="422"/>
      <c r="D755" t="s">
        <v>13</v>
      </c>
      <c r="E755" s="207">
        <v>25</v>
      </c>
      <c r="F755" s="207"/>
      <c r="G755" s="2">
        <f>+G754+E755-F755</f>
        <v>376</v>
      </c>
      <c r="I755" s="422"/>
      <c r="J755" t="s">
        <v>13</v>
      </c>
      <c r="K755" s="207">
        <v>25</v>
      </c>
    </row>
    <row r="756" spans="1:11">
      <c r="A756" s="70"/>
      <c r="B756" s="422"/>
      <c r="C756" s="422"/>
      <c r="D756" t="s">
        <v>14</v>
      </c>
      <c r="E756" s="207">
        <v>60</v>
      </c>
      <c r="F756" s="207"/>
      <c r="G756" s="2">
        <f>+G755+E756-F756</f>
        <v>436</v>
      </c>
      <c r="I756" s="421" t="s">
        <v>22</v>
      </c>
      <c r="J756" t="s">
        <v>12</v>
      </c>
      <c r="K756" s="207">
        <v>344.5</v>
      </c>
    </row>
    <row r="757" spans="1:11">
      <c r="A757" s="70"/>
      <c r="B757" s="422"/>
      <c r="C757" s="422"/>
      <c r="D757" t="s">
        <v>15</v>
      </c>
      <c r="E757" s="207">
        <v>5</v>
      </c>
      <c r="F757" s="207"/>
      <c r="G757" s="2">
        <f>+G756+E757-F757</f>
        <v>441</v>
      </c>
      <c r="I757" s="422"/>
      <c r="J757" t="s">
        <v>13</v>
      </c>
      <c r="K757" s="207">
        <v>25</v>
      </c>
    </row>
    <row r="758" spans="1:11">
      <c r="A758" s="70">
        <v>45473</v>
      </c>
      <c r="B758" s="422" t="s">
        <v>86</v>
      </c>
      <c r="C758" s="422" t="s">
        <v>21</v>
      </c>
      <c r="D758" t="s">
        <v>14</v>
      </c>
      <c r="E758" s="207"/>
      <c r="F758" s="207">
        <v>60</v>
      </c>
      <c r="G758" s="2">
        <f t="shared" ref="G758:G825" si="12">+G757+E758-F758</f>
        <v>381</v>
      </c>
      <c r="K758" s="28">
        <f>SUM(K754:K757)</f>
        <v>745.5</v>
      </c>
    </row>
    <row r="759" spans="1:11">
      <c r="A759" s="70">
        <v>45473</v>
      </c>
      <c r="B759" s="422" t="s">
        <v>86</v>
      </c>
      <c r="C759" s="422" t="s">
        <v>21</v>
      </c>
      <c r="D759" t="s">
        <v>15</v>
      </c>
      <c r="E759" s="207"/>
      <c r="F759" s="207">
        <v>5</v>
      </c>
      <c r="G759" s="2">
        <f t="shared" si="12"/>
        <v>376</v>
      </c>
      <c r="K759" s="28"/>
    </row>
    <row r="760" spans="1:11">
      <c r="A760" s="70">
        <v>45545</v>
      </c>
      <c r="B760" s="422">
        <v>29651</v>
      </c>
      <c r="C760" s="422" t="s">
        <v>21</v>
      </c>
      <c r="D760" t="s">
        <v>12</v>
      </c>
      <c r="E760" s="207"/>
      <c r="F760" s="207">
        <v>351</v>
      </c>
      <c r="G760" s="2">
        <f t="shared" si="12"/>
        <v>25</v>
      </c>
      <c r="K760" s="28"/>
    </row>
    <row r="761" spans="1:11">
      <c r="A761" s="70">
        <v>45545</v>
      </c>
      <c r="B761" s="422">
        <v>29651</v>
      </c>
      <c r="C761" s="422" t="s">
        <v>21</v>
      </c>
      <c r="D761" t="s">
        <v>13</v>
      </c>
      <c r="E761" s="207"/>
      <c r="F761" s="207">
        <v>25</v>
      </c>
      <c r="G761" s="2">
        <f t="shared" si="12"/>
        <v>0</v>
      </c>
      <c r="K761" s="28"/>
    </row>
    <row r="762" spans="1:11">
      <c r="A762" s="81">
        <v>45504</v>
      </c>
      <c r="B762" s="421" t="s">
        <v>10</v>
      </c>
      <c r="C762" s="421" t="s">
        <v>22</v>
      </c>
      <c r="D762" t="s">
        <v>12</v>
      </c>
      <c r="E762" s="207">
        <v>344.5</v>
      </c>
      <c r="F762" s="207"/>
      <c r="G762" s="2">
        <f t="shared" si="12"/>
        <v>344.5</v>
      </c>
    </row>
    <row r="763" spans="1:11">
      <c r="A763" s="70"/>
      <c r="B763" s="422"/>
      <c r="C763" s="422"/>
      <c r="D763" t="s">
        <v>13</v>
      </c>
      <c r="E763" s="207">
        <v>25</v>
      </c>
      <c r="F763" s="207"/>
      <c r="G763" s="2">
        <f t="shared" si="12"/>
        <v>369.5</v>
      </c>
      <c r="H763" s="28"/>
    </row>
    <row r="764" spans="1:11">
      <c r="A764" s="70"/>
      <c r="B764" s="422"/>
      <c r="C764" s="422"/>
      <c r="D764" t="s">
        <v>14</v>
      </c>
      <c r="E764" s="207">
        <v>60</v>
      </c>
      <c r="F764" s="207"/>
      <c r="G764" s="2">
        <f t="shared" si="12"/>
        <v>429.5</v>
      </c>
    </row>
    <row r="765" spans="1:11">
      <c r="A765" s="70"/>
      <c r="B765" s="422"/>
      <c r="C765" s="422"/>
      <c r="D765" t="s">
        <v>15</v>
      </c>
      <c r="E765" s="207">
        <v>5</v>
      </c>
      <c r="F765" s="207"/>
      <c r="G765" s="2">
        <f t="shared" si="12"/>
        <v>434.5</v>
      </c>
    </row>
    <row r="766" spans="1:11">
      <c r="A766" s="70"/>
      <c r="B766" s="422"/>
      <c r="C766" s="422"/>
      <c r="D766" t="s">
        <v>56</v>
      </c>
      <c r="E766" s="207">
        <v>250</v>
      </c>
      <c r="F766" s="207"/>
      <c r="G766" s="2">
        <f t="shared" si="12"/>
        <v>684.5</v>
      </c>
    </row>
    <row r="767" spans="1:11">
      <c r="A767" s="70">
        <v>45504</v>
      </c>
      <c r="B767" s="422" t="s">
        <v>87</v>
      </c>
      <c r="C767" s="422" t="s">
        <v>22</v>
      </c>
      <c r="D767" t="s">
        <v>14</v>
      </c>
      <c r="E767" s="207"/>
      <c r="F767" s="207">
        <v>60</v>
      </c>
      <c r="G767" s="2">
        <f t="shared" si="12"/>
        <v>624.5</v>
      </c>
    </row>
    <row r="768" spans="1:11">
      <c r="A768" s="70">
        <v>45504</v>
      </c>
      <c r="B768" s="422" t="s">
        <v>87</v>
      </c>
      <c r="C768" s="422" t="s">
        <v>22</v>
      </c>
      <c r="D768" t="s">
        <v>15</v>
      </c>
      <c r="E768" s="207"/>
      <c r="F768" s="207">
        <v>5</v>
      </c>
      <c r="G768" s="2">
        <f t="shared" si="12"/>
        <v>619.5</v>
      </c>
    </row>
    <row r="769" spans="1:7">
      <c r="A769" s="70">
        <v>45545</v>
      </c>
      <c r="B769" s="422">
        <v>29651</v>
      </c>
      <c r="C769" s="422" t="s">
        <v>22</v>
      </c>
      <c r="D769" t="s">
        <v>12</v>
      </c>
      <c r="E769" s="207"/>
      <c r="F769" s="207">
        <v>344.5</v>
      </c>
      <c r="G769" s="2">
        <f t="shared" si="12"/>
        <v>275</v>
      </c>
    </row>
    <row r="770" spans="1:7">
      <c r="A770" s="70">
        <v>45545</v>
      </c>
      <c r="B770" s="422">
        <v>29651</v>
      </c>
      <c r="C770" s="422" t="s">
        <v>22</v>
      </c>
      <c r="D770" t="s">
        <v>13</v>
      </c>
      <c r="E770" s="207"/>
      <c r="F770" s="207">
        <v>25</v>
      </c>
      <c r="G770" s="2">
        <f t="shared" si="12"/>
        <v>250</v>
      </c>
    </row>
    <row r="771" spans="1:7">
      <c r="A771" s="70">
        <v>45498</v>
      </c>
      <c r="B771" s="422">
        <v>29421</v>
      </c>
      <c r="C771" s="422" t="s">
        <v>22</v>
      </c>
      <c r="D771" t="s">
        <v>56</v>
      </c>
      <c r="E771" s="207"/>
      <c r="F771" s="207">
        <v>250</v>
      </c>
      <c r="G771" s="2">
        <f t="shared" si="12"/>
        <v>0</v>
      </c>
    </row>
    <row r="772" spans="1:7">
      <c r="A772" s="31">
        <v>45535</v>
      </c>
      <c r="B772" s="421" t="s">
        <v>10</v>
      </c>
      <c r="C772" s="421" t="s">
        <v>57</v>
      </c>
      <c r="D772" t="s">
        <v>12</v>
      </c>
      <c r="E772" s="207">
        <v>345.5</v>
      </c>
      <c r="F772" s="207"/>
      <c r="G772" s="2">
        <f t="shared" si="12"/>
        <v>345.5</v>
      </c>
    </row>
    <row r="773" spans="1:7">
      <c r="B773" s="422"/>
      <c r="C773" s="422"/>
      <c r="D773" t="s">
        <v>13</v>
      </c>
      <c r="E773" s="207">
        <v>25</v>
      </c>
      <c r="F773" s="207"/>
      <c r="G773" s="2">
        <f t="shared" si="12"/>
        <v>370.5</v>
      </c>
    </row>
    <row r="774" spans="1:7">
      <c r="B774" s="422"/>
      <c r="C774" s="422"/>
      <c r="D774" t="s">
        <v>14</v>
      </c>
      <c r="E774" s="207">
        <v>60</v>
      </c>
      <c r="F774" s="207"/>
      <c r="G774" s="2">
        <f t="shared" si="12"/>
        <v>430.5</v>
      </c>
    </row>
    <row r="775" spans="1:7">
      <c r="B775" s="422"/>
      <c r="C775" s="422"/>
      <c r="D775" t="s">
        <v>15</v>
      </c>
      <c r="E775" s="207">
        <v>5</v>
      </c>
      <c r="F775" s="207"/>
      <c r="G775" s="2">
        <f t="shared" si="12"/>
        <v>435.5</v>
      </c>
    </row>
    <row r="776" spans="1:7">
      <c r="A776" s="3">
        <v>45535</v>
      </c>
      <c r="B776" s="422" t="s">
        <v>102</v>
      </c>
      <c r="C776" s="422" t="s">
        <v>57</v>
      </c>
      <c r="D776" t="s">
        <v>14</v>
      </c>
      <c r="E776" s="207"/>
      <c r="F776" s="207">
        <v>60</v>
      </c>
      <c r="G776" s="2">
        <f t="shared" si="12"/>
        <v>375.5</v>
      </c>
    </row>
    <row r="777" spans="1:7">
      <c r="A777" s="3">
        <v>45535</v>
      </c>
      <c r="B777" s="422" t="s">
        <v>102</v>
      </c>
      <c r="C777" s="422" t="s">
        <v>57</v>
      </c>
      <c r="D777" t="s">
        <v>15</v>
      </c>
      <c r="E777" s="207"/>
      <c r="F777" s="207">
        <v>5</v>
      </c>
      <c r="G777" s="2">
        <f t="shared" si="12"/>
        <v>370.5</v>
      </c>
    </row>
    <row r="778" spans="1:7">
      <c r="A778" s="3">
        <v>45593</v>
      </c>
      <c r="B778" s="422">
        <v>29899</v>
      </c>
      <c r="C778" s="422" t="s">
        <v>57</v>
      </c>
      <c r="D778" t="s">
        <v>12</v>
      </c>
      <c r="E778" s="207"/>
      <c r="F778" s="207">
        <v>345.5</v>
      </c>
      <c r="G778" s="2">
        <f t="shared" si="12"/>
        <v>25</v>
      </c>
    </row>
    <row r="779" spans="1:7">
      <c r="A779" s="3">
        <v>45593</v>
      </c>
      <c r="B779" s="422">
        <v>29899</v>
      </c>
      <c r="C779" s="422" t="s">
        <v>57</v>
      </c>
      <c r="D779" t="s">
        <v>13</v>
      </c>
      <c r="E779" s="207"/>
      <c r="F779" s="207">
        <v>25</v>
      </c>
      <c r="G779" s="2">
        <f t="shared" si="12"/>
        <v>0</v>
      </c>
    </row>
    <row r="780" spans="1:7">
      <c r="A780" s="81">
        <v>45565</v>
      </c>
      <c r="B780" s="421" t="s">
        <v>10</v>
      </c>
      <c r="C780" s="421" t="s">
        <v>41</v>
      </c>
      <c r="D780" t="s">
        <v>12</v>
      </c>
      <c r="E780" s="207">
        <v>347.6</v>
      </c>
      <c r="F780" s="207"/>
      <c r="G780" s="2">
        <f t="shared" si="12"/>
        <v>347.6</v>
      </c>
    </row>
    <row r="781" spans="1:7">
      <c r="A781" s="70"/>
      <c r="B781" s="422"/>
      <c r="C781" s="422"/>
      <c r="D781" t="s">
        <v>13</v>
      </c>
      <c r="E781" s="207">
        <v>7.1</v>
      </c>
      <c r="F781" s="207"/>
      <c r="G781" s="2">
        <f t="shared" si="12"/>
        <v>354.70000000000005</v>
      </c>
    </row>
    <row r="782" spans="1:7">
      <c r="A782" s="70"/>
      <c r="B782" s="422"/>
      <c r="C782" s="422"/>
      <c r="D782" t="s">
        <v>14</v>
      </c>
      <c r="E782" s="207">
        <v>60</v>
      </c>
      <c r="F782" s="207"/>
      <c r="G782" s="2">
        <f t="shared" si="12"/>
        <v>414.70000000000005</v>
      </c>
    </row>
    <row r="783" spans="1:7">
      <c r="A783" s="70"/>
      <c r="B783" s="422"/>
      <c r="C783" s="422"/>
      <c r="D783" t="s">
        <v>15</v>
      </c>
      <c r="E783" s="207">
        <v>5</v>
      </c>
      <c r="F783" s="207"/>
      <c r="G783" s="2">
        <f t="shared" si="12"/>
        <v>419.70000000000005</v>
      </c>
    </row>
    <row r="784" spans="1:7">
      <c r="A784" s="70">
        <v>45565</v>
      </c>
      <c r="B784" s="422" t="s">
        <v>91</v>
      </c>
      <c r="C784" s="422" t="s">
        <v>41</v>
      </c>
      <c r="D784" t="s">
        <v>14</v>
      </c>
      <c r="E784" s="207"/>
      <c r="F784" s="207">
        <v>60</v>
      </c>
      <c r="G784" s="2">
        <f t="shared" si="12"/>
        <v>359.70000000000005</v>
      </c>
    </row>
    <row r="785" spans="1:12">
      <c r="A785" s="70">
        <v>45565</v>
      </c>
      <c r="B785" s="422" t="s">
        <v>91</v>
      </c>
      <c r="C785" s="422" t="s">
        <v>41</v>
      </c>
      <c r="D785" t="s">
        <v>15</v>
      </c>
      <c r="E785" s="207"/>
      <c r="F785" s="207">
        <v>5</v>
      </c>
      <c r="G785" s="2">
        <f t="shared" si="12"/>
        <v>354.70000000000005</v>
      </c>
    </row>
    <row r="786" spans="1:12">
      <c r="A786" s="3">
        <v>45593</v>
      </c>
      <c r="B786" s="422">
        <v>29899</v>
      </c>
      <c r="C786" s="422" t="s">
        <v>41</v>
      </c>
      <c r="D786" t="s">
        <v>12</v>
      </c>
      <c r="F786" s="2">
        <v>347.6</v>
      </c>
      <c r="G786" s="2">
        <f t="shared" si="12"/>
        <v>7.1000000000000227</v>
      </c>
    </row>
    <row r="787" spans="1:12">
      <c r="A787" s="3">
        <v>45593</v>
      </c>
      <c r="B787" s="422">
        <v>29899</v>
      </c>
      <c r="C787" s="422" t="s">
        <v>41</v>
      </c>
      <c r="D787" t="s">
        <v>13</v>
      </c>
      <c r="F787" s="2">
        <v>7.1</v>
      </c>
      <c r="G787" s="2">
        <f t="shared" si="12"/>
        <v>2.3092638912203256E-14</v>
      </c>
    </row>
    <row r="788" spans="1:12">
      <c r="A788" s="81">
        <v>45596</v>
      </c>
      <c r="B788" s="421" t="s">
        <v>10</v>
      </c>
      <c r="C788" s="421" t="s">
        <v>25</v>
      </c>
      <c r="D788" t="s">
        <v>12</v>
      </c>
      <c r="E788" s="207">
        <v>555.6</v>
      </c>
      <c r="F788" s="207"/>
      <c r="G788" s="2">
        <f t="shared" si="12"/>
        <v>555.6</v>
      </c>
    </row>
    <row r="789" spans="1:12">
      <c r="A789" s="70"/>
      <c r="B789" s="422"/>
      <c r="C789" s="422"/>
      <c r="D789" t="s">
        <v>13</v>
      </c>
      <c r="E789" s="207">
        <v>17</v>
      </c>
      <c r="F789" s="207"/>
      <c r="G789" s="2">
        <f t="shared" si="12"/>
        <v>572.6</v>
      </c>
    </row>
    <row r="790" spans="1:12">
      <c r="A790" s="70"/>
      <c r="B790" s="422"/>
      <c r="C790" s="422"/>
      <c r="D790" t="s">
        <v>14</v>
      </c>
      <c r="E790" s="207">
        <v>60</v>
      </c>
      <c r="F790" s="207"/>
      <c r="G790" s="2">
        <f t="shared" si="12"/>
        <v>632.6</v>
      </c>
    </row>
    <row r="791" spans="1:12">
      <c r="A791" s="70"/>
      <c r="B791" s="422"/>
      <c r="C791" s="422"/>
      <c r="D791" t="s">
        <v>15</v>
      </c>
      <c r="E791" s="207">
        <v>5</v>
      </c>
      <c r="F791" s="207"/>
      <c r="G791" s="2">
        <f t="shared" si="12"/>
        <v>637.6</v>
      </c>
      <c r="H791" s="28"/>
    </row>
    <row r="792" spans="1:12">
      <c r="A792" s="70">
        <v>45596</v>
      </c>
      <c r="B792" s="422" t="s">
        <v>75</v>
      </c>
      <c r="C792" s="422" t="s">
        <v>25</v>
      </c>
      <c r="D792" t="s">
        <v>14</v>
      </c>
      <c r="E792" s="207"/>
      <c r="F792" s="207">
        <v>60</v>
      </c>
      <c r="G792" s="2">
        <f t="shared" si="12"/>
        <v>577.6</v>
      </c>
    </row>
    <row r="793" spans="1:12">
      <c r="A793" s="70">
        <v>45596</v>
      </c>
      <c r="B793" s="422" t="s">
        <v>75</v>
      </c>
      <c r="C793" s="422" t="s">
        <v>25</v>
      </c>
      <c r="D793" t="s">
        <v>15</v>
      </c>
      <c r="E793" s="207"/>
      <c r="F793" s="207">
        <v>5</v>
      </c>
      <c r="G793" s="2">
        <f t="shared" si="12"/>
        <v>572.6</v>
      </c>
      <c r="J793" s="421" t="s">
        <v>25</v>
      </c>
      <c r="K793" t="s">
        <v>12</v>
      </c>
      <c r="L793" s="207">
        <v>555.6</v>
      </c>
    </row>
    <row r="794" spans="1:12">
      <c r="A794" s="70">
        <v>45660</v>
      </c>
      <c r="B794" s="422">
        <v>30261</v>
      </c>
      <c r="C794" s="422" t="s">
        <v>25</v>
      </c>
      <c r="D794" t="s">
        <v>12</v>
      </c>
      <c r="E794" s="207"/>
      <c r="F794" s="207">
        <v>555.6</v>
      </c>
      <c r="G794" s="2">
        <f t="shared" si="12"/>
        <v>17</v>
      </c>
      <c r="J794" s="421"/>
      <c r="L794" s="207"/>
    </row>
    <row r="795" spans="1:12">
      <c r="A795" s="70">
        <v>45660</v>
      </c>
      <c r="B795" s="422">
        <v>30261</v>
      </c>
      <c r="C795" s="422" t="s">
        <v>25</v>
      </c>
      <c r="D795" t="s">
        <v>13</v>
      </c>
      <c r="E795" s="207"/>
      <c r="F795" s="207">
        <v>17</v>
      </c>
      <c r="G795" s="2">
        <f t="shared" si="12"/>
        <v>0</v>
      </c>
      <c r="J795" s="421"/>
      <c r="L795" s="207"/>
    </row>
    <row r="796" spans="1:12">
      <c r="A796" s="81">
        <v>45626</v>
      </c>
      <c r="B796" s="421" t="s">
        <v>10</v>
      </c>
      <c r="C796" s="421" t="s">
        <v>58</v>
      </c>
      <c r="D796" t="s">
        <v>12</v>
      </c>
      <c r="E796" s="207">
        <v>656.3</v>
      </c>
      <c r="F796" s="207"/>
      <c r="G796" s="2">
        <f t="shared" si="12"/>
        <v>656.3</v>
      </c>
      <c r="J796" s="422"/>
      <c r="K796" t="s">
        <v>13</v>
      </c>
      <c r="L796" s="207">
        <v>17</v>
      </c>
    </row>
    <row r="797" spans="1:12">
      <c r="A797" s="70"/>
      <c r="B797" s="422"/>
      <c r="C797" s="422"/>
      <c r="D797" t="s">
        <v>13</v>
      </c>
      <c r="E797" s="207">
        <v>17</v>
      </c>
      <c r="F797" s="207"/>
      <c r="G797" s="2">
        <f t="shared" si="12"/>
        <v>673.3</v>
      </c>
      <c r="J797" s="421" t="s">
        <v>58</v>
      </c>
      <c r="K797" t="s">
        <v>12</v>
      </c>
      <c r="L797" s="207">
        <v>656.3</v>
      </c>
    </row>
    <row r="798" spans="1:12">
      <c r="A798" s="70"/>
      <c r="B798" s="422"/>
      <c r="C798" s="422"/>
      <c r="D798" t="s">
        <v>14</v>
      </c>
      <c r="E798" s="207">
        <v>60</v>
      </c>
      <c r="F798" s="207"/>
      <c r="G798" s="2">
        <f t="shared" si="12"/>
        <v>733.3</v>
      </c>
      <c r="J798" s="422"/>
      <c r="K798" t="s">
        <v>13</v>
      </c>
      <c r="L798" s="207">
        <v>17</v>
      </c>
    </row>
    <row r="799" spans="1:12">
      <c r="A799" s="70"/>
      <c r="B799" s="422"/>
      <c r="C799" s="422"/>
      <c r="D799" t="s">
        <v>15</v>
      </c>
      <c r="E799" s="207">
        <v>5</v>
      </c>
      <c r="F799" s="207"/>
      <c r="G799" s="2">
        <f t="shared" si="12"/>
        <v>738.3</v>
      </c>
      <c r="L799" s="28">
        <f>SUM(L793:L798)</f>
        <v>1245.9000000000001</v>
      </c>
    </row>
    <row r="800" spans="1:12">
      <c r="A800" s="70">
        <v>45626</v>
      </c>
      <c r="B800" s="422" t="s">
        <v>93</v>
      </c>
      <c r="C800" s="422" t="s">
        <v>58</v>
      </c>
      <c r="D800" t="s">
        <v>14</v>
      </c>
      <c r="E800" s="207"/>
      <c r="F800" s="207">
        <v>60</v>
      </c>
      <c r="G800" s="2">
        <f t="shared" si="12"/>
        <v>678.3</v>
      </c>
      <c r="L800" s="28">
        <f>1250-L799</f>
        <v>4.0999999999999091</v>
      </c>
    </row>
    <row r="801" spans="1:11">
      <c r="A801" s="70">
        <v>45626</v>
      </c>
      <c r="B801" s="422" t="s">
        <v>93</v>
      </c>
      <c r="C801" s="422" t="s">
        <v>58</v>
      </c>
      <c r="D801" t="s">
        <v>15</v>
      </c>
      <c r="E801" s="207"/>
      <c r="F801" s="207">
        <v>5</v>
      </c>
      <c r="G801" s="2">
        <f t="shared" si="12"/>
        <v>673.3</v>
      </c>
    </row>
    <row r="802" spans="1:11">
      <c r="A802" s="70">
        <v>45660</v>
      </c>
      <c r="B802" s="422">
        <v>30261</v>
      </c>
      <c r="C802" s="422" t="s">
        <v>58</v>
      </c>
      <c r="D802" t="s">
        <v>12</v>
      </c>
      <c r="E802" s="207"/>
      <c r="F802" s="207">
        <v>656.3</v>
      </c>
      <c r="G802" s="2">
        <f t="shared" si="12"/>
        <v>17</v>
      </c>
    </row>
    <row r="803" spans="1:11">
      <c r="A803" s="70">
        <v>45660</v>
      </c>
      <c r="B803" s="422">
        <v>30261</v>
      </c>
      <c r="C803" s="422" t="s">
        <v>58</v>
      </c>
      <c r="D803" t="s">
        <v>13</v>
      </c>
      <c r="E803" s="207"/>
      <c r="F803" s="207">
        <v>17</v>
      </c>
      <c r="G803" s="2">
        <f t="shared" si="12"/>
        <v>0</v>
      </c>
    </row>
    <row r="804" spans="1:11">
      <c r="A804" s="31">
        <v>45657</v>
      </c>
      <c r="B804" s="421" t="s">
        <v>10</v>
      </c>
      <c r="C804" s="421" t="s">
        <v>27</v>
      </c>
      <c r="D804" t="s">
        <v>12</v>
      </c>
      <c r="E804" s="207">
        <v>742</v>
      </c>
      <c r="F804" s="207"/>
      <c r="G804" s="2">
        <f t="shared" si="12"/>
        <v>742</v>
      </c>
    </row>
    <row r="805" spans="1:11">
      <c r="B805" s="422"/>
      <c r="C805" s="422"/>
      <c r="D805" t="s">
        <v>13</v>
      </c>
      <c r="E805" s="207">
        <v>17</v>
      </c>
      <c r="F805" s="207"/>
      <c r="G805" s="2">
        <f t="shared" si="12"/>
        <v>759</v>
      </c>
    </row>
    <row r="806" spans="1:11">
      <c r="B806" s="422"/>
      <c r="C806" s="422"/>
      <c r="D806" t="s">
        <v>14</v>
      </c>
      <c r="E806" s="207">
        <v>60</v>
      </c>
      <c r="F806" s="207"/>
      <c r="G806" s="2">
        <f t="shared" si="12"/>
        <v>819</v>
      </c>
      <c r="J806" t="s">
        <v>101</v>
      </c>
    </row>
    <row r="807" spans="1:11">
      <c r="B807" s="422"/>
      <c r="C807" s="422"/>
      <c r="D807" t="s">
        <v>15</v>
      </c>
      <c r="E807" s="207">
        <v>5</v>
      </c>
      <c r="F807" s="207"/>
      <c r="G807" s="2">
        <f t="shared" si="12"/>
        <v>824</v>
      </c>
      <c r="H807">
        <v>2024</v>
      </c>
      <c r="I807" s="421" t="s">
        <v>27</v>
      </c>
      <c r="J807" t="s">
        <v>12</v>
      </c>
      <c r="K807" s="207">
        <v>742</v>
      </c>
    </row>
    <row r="808" spans="1:11">
      <c r="A808" s="3">
        <v>45657</v>
      </c>
      <c r="B808" s="422" t="s">
        <v>76</v>
      </c>
      <c r="C808" s="422" t="s">
        <v>27</v>
      </c>
      <c r="D808" t="s">
        <v>14</v>
      </c>
      <c r="E808" s="207"/>
      <c r="F808" s="207">
        <v>60</v>
      </c>
      <c r="G808" s="2">
        <f t="shared" si="12"/>
        <v>764</v>
      </c>
      <c r="I808" s="422"/>
      <c r="J808" t="s">
        <v>13</v>
      </c>
      <c r="K808" s="207">
        <v>17</v>
      </c>
    </row>
    <row r="809" spans="1:11">
      <c r="A809" s="3">
        <v>45657</v>
      </c>
      <c r="B809" s="422" t="s">
        <v>76</v>
      </c>
      <c r="C809" s="422" t="s">
        <v>27</v>
      </c>
      <c r="D809" t="s">
        <v>15</v>
      </c>
      <c r="E809" s="207"/>
      <c r="F809" s="207">
        <v>5</v>
      </c>
      <c r="G809" s="2">
        <f t="shared" si="12"/>
        <v>759</v>
      </c>
      <c r="K809" s="28">
        <f>SUM(K807:K808)</f>
        <v>759</v>
      </c>
    </row>
    <row r="810" spans="1:11">
      <c r="A810" s="70">
        <v>45736</v>
      </c>
      <c r="B810" s="422">
        <v>30666</v>
      </c>
      <c r="C810" s="422" t="s">
        <v>27</v>
      </c>
      <c r="D810" t="s">
        <v>12</v>
      </c>
      <c r="E810" s="207"/>
      <c r="F810" s="207">
        <v>742</v>
      </c>
      <c r="G810" s="2">
        <f t="shared" si="12"/>
        <v>17</v>
      </c>
      <c r="K810" s="28"/>
    </row>
    <row r="811" spans="1:11">
      <c r="A811" s="70">
        <v>45736</v>
      </c>
      <c r="B811" s="422">
        <v>30666</v>
      </c>
      <c r="C811" s="422" t="s">
        <v>27</v>
      </c>
      <c r="D811" t="s">
        <v>13</v>
      </c>
      <c r="E811" s="207"/>
      <c r="F811" s="207">
        <v>17</v>
      </c>
      <c r="G811" s="2">
        <f t="shared" si="12"/>
        <v>0</v>
      </c>
      <c r="K811" s="28"/>
    </row>
    <row r="812" spans="1:11">
      <c r="A812" s="81">
        <v>45688</v>
      </c>
      <c r="B812" s="421" t="s">
        <v>10</v>
      </c>
      <c r="C812" s="421" t="s">
        <v>11</v>
      </c>
      <c r="D812" t="s">
        <v>12</v>
      </c>
      <c r="E812" s="207">
        <v>409.3</v>
      </c>
      <c r="F812" s="207"/>
      <c r="G812" s="2">
        <f t="shared" si="12"/>
        <v>409.3</v>
      </c>
    </row>
    <row r="813" spans="1:11">
      <c r="A813" s="70"/>
      <c r="B813" s="422"/>
      <c r="C813" s="422"/>
      <c r="D813" t="s">
        <v>13</v>
      </c>
      <c r="E813" s="207">
        <v>17</v>
      </c>
      <c r="F813" s="207"/>
      <c r="G813" s="2">
        <f t="shared" si="12"/>
        <v>426.3</v>
      </c>
    </row>
    <row r="814" spans="1:11">
      <c r="A814" s="70"/>
      <c r="B814" s="422"/>
      <c r="C814" s="422"/>
      <c r="D814" t="s">
        <v>14</v>
      </c>
      <c r="E814" s="207">
        <v>60</v>
      </c>
      <c r="F814" s="207"/>
      <c r="G814" s="2">
        <f t="shared" si="12"/>
        <v>486.3</v>
      </c>
    </row>
    <row r="815" spans="1:11">
      <c r="A815" s="70"/>
      <c r="B815" s="422"/>
      <c r="C815" s="422"/>
      <c r="D815" t="s">
        <v>15</v>
      </c>
      <c r="E815" s="207">
        <v>5</v>
      </c>
      <c r="F815" s="207"/>
      <c r="G815" s="2">
        <f t="shared" si="12"/>
        <v>491.3</v>
      </c>
    </row>
    <row r="816" spans="1:11">
      <c r="A816" s="70">
        <v>45688</v>
      </c>
      <c r="B816" s="422" t="s">
        <v>77</v>
      </c>
      <c r="C816" s="422" t="s">
        <v>11</v>
      </c>
      <c r="D816" t="s">
        <v>14</v>
      </c>
      <c r="E816" s="207"/>
      <c r="F816" s="207">
        <v>60</v>
      </c>
      <c r="G816" s="2">
        <f t="shared" si="12"/>
        <v>431.3</v>
      </c>
    </row>
    <row r="817" spans="1:11">
      <c r="A817" s="70">
        <v>45688</v>
      </c>
      <c r="B817" s="422" t="s">
        <v>77</v>
      </c>
      <c r="C817" s="422" t="s">
        <v>11</v>
      </c>
      <c r="D817" t="s">
        <v>15</v>
      </c>
      <c r="E817" s="207"/>
      <c r="F817" s="207">
        <v>5</v>
      </c>
      <c r="G817" s="2">
        <f t="shared" si="12"/>
        <v>426.3</v>
      </c>
    </row>
    <row r="818" spans="1:11">
      <c r="A818" s="70">
        <v>45736</v>
      </c>
      <c r="B818" s="422">
        <v>30666</v>
      </c>
      <c r="C818" s="422" t="s">
        <v>11</v>
      </c>
      <c r="D818" t="s">
        <v>12</v>
      </c>
      <c r="E818" s="207"/>
      <c r="F818" s="207">
        <v>409.3</v>
      </c>
      <c r="G818" s="2">
        <f t="shared" si="12"/>
        <v>17</v>
      </c>
    </row>
    <row r="819" spans="1:11">
      <c r="A819" s="70">
        <v>45736</v>
      </c>
      <c r="B819" s="422">
        <v>30666</v>
      </c>
      <c r="C819" s="422" t="s">
        <v>11</v>
      </c>
      <c r="D819" t="s">
        <v>13</v>
      </c>
      <c r="E819" s="207"/>
      <c r="F819" s="207">
        <v>17</v>
      </c>
      <c r="G819" s="2">
        <f t="shared" si="12"/>
        <v>0</v>
      </c>
    </row>
    <row r="820" spans="1:11">
      <c r="A820" s="31">
        <v>45716</v>
      </c>
      <c r="B820" s="421" t="s">
        <v>10</v>
      </c>
      <c r="C820" s="421" t="s">
        <v>17</v>
      </c>
      <c r="D820" t="s">
        <v>12</v>
      </c>
      <c r="E820" s="207">
        <v>337.8</v>
      </c>
      <c r="F820" s="207"/>
      <c r="G820" s="2">
        <f t="shared" si="12"/>
        <v>337.8</v>
      </c>
    </row>
    <row r="821" spans="1:11">
      <c r="B821" s="422"/>
      <c r="C821" s="422"/>
      <c r="D821" t="s">
        <v>13</v>
      </c>
      <c r="E821" s="207">
        <v>17</v>
      </c>
      <c r="F821" s="207"/>
      <c r="G821" s="2">
        <f t="shared" si="12"/>
        <v>354.8</v>
      </c>
    </row>
    <row r="822" spans="1:11">
      <c r="B822" s="422"/>
      <c r="C822" s="422"/>
      <c r="D822" t="s">
        <v>14</v>
      </c>
      <c r="E822" s="207">
        <v>56</v>
      </c>
      <c r="F822" s="207"/>
      <c r="G822" s="2">
        <f t="shared" si="12"/>
        <v>410.8</v>
      </c>
    </row>
    <row r="823" spans="1:11">
      <c r="B823" s="422"/>
      <c r="C823" s="422"/>
      <c r="D823" t="s">
        <v>15</v>
      </c>
      <c r="E823" s="207">
        <v>5</v>
      </c>
      <c r="F823" s="207"/>
      <c r="G823" s="2">
        <f t="shared" si="12"/>
        <v>415.8</v>
      </c>
    </row>
    <row r="824" spans="1:11">
      <c r="A824" s="3">
        <v>45716</v>
      </c>
      <c r="B824" s="422" t="s">
        <v>78</v>
      </c>
      <c r="C824" s="422" t="s">
        <v>17</v>
      </c>
      <c r="D824" t="s">
        <v>14</v>
      </c>
      <c r="E824" s="207"/>
      <c r="F824" s="207">
        <v>56</v>
      </c>
      <c r="G824" s="2">
        <f t="shared" si="12"/>
        <v>359.8</v>
      </c>
    </row>
    <row r="825" spans="1:11">
      <c r="A825" s="3">
        <v>45716</v>
      </c>
      <c r="B825" s="422" t="s">
        <v>78</v>
      </c>
      <c r="C825" s="422" t="s">
        <v>17</v>
      </c>
      <c r="D825" t="s">
        <v>15</v>
      </c>
      <c r="E825" s="207"/>
      <c r="F825" s="207">
        <v>5</v>
      </c>
      <c r="G825" s="2">
        <f t="shared" si="12"/>
        <v>354.8</v>
      </c>
    </row>
    <row r="826" spans="1:11">
      <c r="A826" s="3">
        <v>45748</v>
      </c>
      <c r="B826" s="422">
        <v>30879</v>
      </c>
      <c r="C826" s="422" t="s">
        <v>17</v>
      </c>
      <c r="D826" t="s">
        <v>12</v>
      </c>
      <c r="E826" s="207"/>
      <c r="F826" s="207">
        <v>337.8</v>
      </c>
      <c r="G826" s="2">
        <f t="shared" ref="G826:G842" si="13">+G825+E826-F826</f>
        <v>17</v>
      </c>
    </row>
    <row r="827" spans="1:11">
      <c r="A827" s="3">
        <v>45748</v>
      </c>
      <c r="B827" s="422">
        <v>30879</v>
      </c>
      <c r="C827" s="422" t="s">
        <v>17</v>
      </c>
      <c r="D827" t="s">
        <v>13</v>
      </c>
      <c r="E827" s="207"/>
      <c r="F827" s="207">
        <v>17</v>
      </c>
      <c r="G827" s="2">
        <f t="shared" si="13"/>
        <v>0</v>
      </c>
    </row>
    <row r="828" spans="1:11">
      <c r="A828" s="31">
        <v>45747</v>
      </c>
      <c r="B828" s="421" t="s">
        <v>10</v>
      </c>
      <c r="C828" s="421" t="s">
        <v>18</v>
      </c>
      <c r="D828" t="s">
        <v>12</v>
      </c>
      <c r="E828" s="207">
        <v>410.9</v>
      </c>
      <c r="F828" s="207"/>
      <c r="G828" s="2">
        <f t="shared" si="13"/>
        <v>410.9</v>
      </c>
    </row>
    <row r="829" spans="1:11">
      <c r="B829" s="422"/>
      <c r="C829" s="422"/>
      <c r="D829" t="s">
        <v>13</v>
      </c>
      <c r="E829" s="207">
        <v>17</v>
      </c>
      <c r="F829" s="207"/>
      <c r="G829" s="2">
        <f t="shared" si="13"/>
        <v>427.9</v>
      </c>
      <c r="J829" t="s">
        <v>101</v>
      </c>
    </row>
    <row r="830" spans="1:11">
      <c r="B830" s="422"/>
      <c r="C830" s="422"/>
      <c r="D830" t="s">
        <v>14</v>
      </c>
      <c r="E830" s="207">
        <v>60</v>
      </c>
      <c r="F830" s="207"/>
      <c r="G830" s="2">
        <f t="shared" si="13"/>
        <v>487.9</v>
      </c>
      <c r="H830">
        <v>2025</v>
      </c>
      <c r="I830" s="421" t="s">
        <v>18</v>
      </c>
      <c r="J830" t="s">
        <v>12</v>
      </c>
      <c r="K830" s="207">
        <v>410.9</v>
      </c>
    </row>
    <row r="831" spans="1:11">
      <c r="B831" s="422"/>
      <c r="C831" s="422"/>
      <c r="D831" t="s">
        <v>15</v>
      </c>
      <c r="E831" s="207">
        <v>5</v>
      </c>
      <c r="F831" s="207"/>
      <c r="G831" s="2">
        <f t="shared" si="13"/>
        <v>492.9</v>
      </c>
      <c r="I831" s="422"/>
      <c r="J831" t="s">
        <v>13</v>
      </c>
      <c r="K831" s="207">
        <v>17</v>
      </c>
    </row>
    <row r="832" spans="1:11">
      <c r="A832" s="3">
        <v>45747</v>
      </c>
      <c r="B832" s="422" t="s">
        <v>81</v>
      </c>
      <c r="C832" s="422" t="s">
        <v>18</v>
      </c>
      <c r="D832" t="s">
        <v>14</v>
      </c>
      <c r="E832" s="207"/>
      <c r="F832" s="207">
        <v>60</v>
      </c>
      <c r="G832" s="2">
        <f t="shared" si="13"/>
        <v>432.9</v>
      </c>
      <c r="H832" s="28"/>
      <c r="I832" s="421" t="s">
        <v>19</v>
      </c>
      <c r="J832" t="s">
        <v>12</v>
      </c>
      <c r="K832" s="207">
        <v>378.7</v>
      </c>
    </row>
    <row r="833" spans="1:11">
      <c r="A833" s="3">
        <v>45747</v>
      </c>
      <c r="B833" s="422" t="s">
        <v>81</v>
      </c>
      <c r="C833" s="422" t="s">
        <v>18</v>
      </c>
      <c r="D833" t="s">
        <v>15</v>
      </c>
      <c r="E833" s="207"/>
      <c r="F833" s="207">
        <v>5</v>
      </c>
      <c r="G833" s="2">
        <f t="shared" si="13"/>
        <v>427.9</v>
      </c>
      <c r="I833" s="422"/>
      <c r="J833" t="s">
        <v>13</v>
      </c>
      <c r="K833" s="207">
        <v>17</v>
      </c>
    </row>
    <row r="834" spans="1:11">
      <c r="A834" s="3">
        <v>45792</v>
      </c>
      <c r="B834" s="422">
        <v>30982</v>
      </c>
      <c r="C834" s="422" t="s">
        <v>18</v>
      </c>
      <c r="D834" t="s">
        <v>12</v>
      </c>
      <c r="E834" s="207"/>
      <c r="F834" s="207">
        <v>410.9</v>
      </c>
      <c r="G834" s="2">
        <f t="shared" si="13"/>
        <v>17</v>
      </c>
      <c r="I834" s="422"/>
      <c r="K834" s="207"/>
    </row>
    <row r="835" spans="1:11">
      <c r="A835" s="3">
        <v>45792</v>
      </c>
      <c r="B835" s="422">
        <v>30982</v>
      </c>
      <c r="C835" s="422" t="s">
        <v>18</v>
      </c>
      <c r="D835" t="s">
        <v>13</v>
      </c>
      <c r="E835" s="207"/>
      <c r="F835" s="207">
        <v>17</v>
      </c>
      <c r="G835" s="2">
        <f t="shared" si="13"/>
        <v>0</v>
      </c>
      <c r="I835" s="422"/>
      <c r="K835" s="207"/>
    </row>
    <row r="836" spans="1:11">
      <c r="A836" s="81">
        <v>45777</v>
      </c>
      <c r="B836" s="421" t="s">
        <v>10</v>
      </c>
      <c r="C836" s="421" t="s">
        <v>19</v>
      </c>
      <c r="D836" t="s">
        <v>12</v>
      </c>
      <c r="E836" s="207">
        <v>378.7</v>
      </c>
      <c r="F836" s="207"/>
      <c r="G836" s="2">
        <f t="shared" si="13"/>
        <v>378.7</v>
      </c>
      <c r="K836" s="28">
        <f>SUM(K830:K833)</f>
        <v>823.59999999999991</v>
      </c>
    </row>
    <row r="837" spans="1:11">
      <c r="A837" s="70"/>
      <c r="B837" s="422"/>
      <c r="C837" s="422"/>
      <c r="D837" t="s">
        <v>13</v>
      </c>
      <c r="E837" s="207">
        <v>17</v>
      </c>
      <c r="F837" s="207"/>
      <c r="G837" s="2">
        <f t="shared" si="13"/>
        <v>395.7</v>
      </c>
    </row>
    <row r="838" spans="1:11">
      <c r="A838" s="70"/>
      <c r="B838" s="422"/>
      <c r="C838" s="422"/>
      <c r="D838" t="s">
        <v>14</v>
      </c>
      <c r="E838" s="207">
        <v>60</v>
      </c>
      <c r="F838" s="207"/>
      <c r="G838" s="2">
        <f t="shared" si="13"/>
        <v>455.7</v>
      </c>
    </row>
    <row r="839" spans="1:11">
      <c r="A839" s="70"/>
      <c r="B839" s="422"/>
      <c r="C839" s="422"/>
      <c r="D839" t="s">
        <v>15</v>
      </c>
      <c r="E839" s="207">
        <v>5</v>
      </c>
      <c r="F839" s="207"/>
      <c r="G839" s="2">
        <f t="shared" si="13"/>
        <v>460.7</v>
      </c>
    </row>
    <row r="840" spans="1:11">
      <c r="A840" s="70">
        <v>45777</v>
      </c>
      <c r="B840" s="422" t="s">
        <v>83</v>
      </c>
      <c r="C840" s="422" t="s">
        <v>19</v>
      </c>
      <c r="D840" t="s">
        <v>14</v>
      </c>
      <c r="E840" s="207"/>
      <c r="F840" s="207">
        <v>60</v>
      </c>
      <c r="G840" s="2">
        <f t="shared" si="13"/>
        <v>400.7</v>
      </c>
    </row>
    <row r="841" spans="1:11">
      <c r="A841" s="70">
        <v>45777</v>
      </c>
      <c r="B841" s="422" t="s">
        <v>83</v>
      </c>
      <c r="C841" s="422" t="s">
        <v>19</v>
      </c>
      <c r="D841" t="s">
        <v>15</v>
      </c>
      <c r="E841" s="207"/>
      <c r="F841" s="207">
        <v>5</v>
      </c>
      <c r="G841" s="2">
        <f t="shared" si="13"/>
        <v>395.7</v>
      </c>
    </row>
    <row r="842" spans="1:11">
      <c r="A842" s="3">
        <v>45792</v>
      </c>
      <c r="B842" s="422">
        <v>30982</v>
      </c>
      <c r="C842" s="422" t="s">
        <v>19</v>
      </c>
      <c r="D842" t="s">
        <v>12</v>
      </c>
      <c r="F842" s="2">
        <v>378.7</v>
      </c>
      <c r="G842" s="2">
        <f t="shared" si="13"/>
        <v>17</v>
      </c>
    </row>
    <row r="843" spans="1:11">
      <c r="A843" s="3">
        <v>45792</v>
      </c>
      <c r="B843" s="422">
        <v>30982</v>
      </c>
      <c r="C843" s="422" t="s">
        <v>19</v>
      </c>
      <c r="D843" t="s">
        <v>13</v>
      </c>
      <c r="F843" s="2">
        <v>17</v>
      </c>
      <c r="G843" s="2">
        <f t="shared" ref="G843:G913" si="14">+G842+E843-F843</f>
        <v>0</v>
      </c>
    </row>
    <row r="844" spans="1:11">
      <c r="A844" s="31">
        <v>45808</v>
      </c>
      <c r="B844" s="421" t="s">
        <v>10</v>
      </c>
      <c r="C844" s="421" t="s">
        <v>20</v>
      </c>
      <c r="D844" t="s">
        <v>12</v>
      </c>
      <c r="E844" s="207">
        <v>378.7</v>
      </c>
      <c r="F844" s="207"/>
      <c r="G844" s="2">
        <f t="shared" si="14"/>
        <v>378.7</v>
      </c>
    </row>
    <row r="845" spans="1:11">
      <c r="B845" s="422"/>
      <c r="C845" s="422"/>
      <c r="D845" t="s">
        <v>13</v>
      </c>
      <c r="E845" s="207">
        <v>5</v>
      </c>
      <c r="F845" s="207"/>
      <c r="G845" s="2">
        <f t="shared" si="14"/>
        <v>383.7</v>
      </c>
      <c r="I845" s="421" t="s">
        <v>20</v>
      </c>
      <c r="J845" t="s">
        <v>12</v>
      </c>
      <c r="K845" s="207">
        <v>378.7</v>
      </c>
    </row>
    <row r="846" spans="1:11">
      <c r="B846" s="422"/>
      <c r="C846" s="422"/>
      <c r="D846" t="s">
        <v>14</v>
      </c>
      <c r="E846" s="207">
        <v>60</v>
      </c>
      <c r="F846" s="207"/>
      <c r="G846" s="2">
        <f t="shared" si="14"/>
        <v>443.7</v>
      </c>
      <c r="I846" s="422"/>
      <c r="J846" t="s">
        <v>13</v>
      </c>
      <c r="K846" s="207">
        <v>5</v>
      </c>
    </row>
    <row r="847" spans="1:11">
      <c r="B847" s="422"/>
      <c r="C847" s="422"/>
      <c r="D847" t="s">
        <v>15</v>
      </c>
      <c r="E847" s="207">
        <v>5</v>
      </c>
      <c r="F847" s="207"/>
      <c r="G847" s="2">
        <f t="shared" si="14"/>
        <v>448.7</v>
      </c>
      <c r="K847" s="28">
        <f>SUM(K845:K846)</f>
        <v>383.7</v>
      </c>
    </row>
    <row r="848" spans="1:11">
      <c r="A848" s="3">
        <v>45808</v>
      </c>
      <c r="B848" s="422" t="s">
        <v>84</v>
      </c>
      <c r="C848" s="422" t="s">
        <v>20</v>
      </c>
      <c r="D848" t="s">
        <v>14</v>
      </c>
      <c r="E848" s="207"/>
      <c r="F848" s="207">
        <v>60</v>
      </c>
      <c r="G848" s="2">
        <f t="shared" si="14"/>
        <v>388.7</v>
      </c>
    </row>
    <row r="849" spans="1:11">
      <c r="A849" s="3">
        <v>45808</v>
      </c>
      <c r="B849" s="422" t="s">
        <v>84</v>
      </c>
      <c r="C849" s="422" t="s">
        <v>20</v>
      </c>
      <c r="D849" t="s">
        <v>15</v>
      </c>
      <c r="E849" s="207"/>
      <c r="F849" s="207">
        <v>5</v>
      </c>
      <c r="G849" s="2">
        <f t="shared" si="14"/>
        <v>383.7</v>
      </c>
    </row>
    <row r="850" spans="1:11">
      <c r="A850" s="3">
        <v>45834</v>
      </c>
      <c r="B850" s="422">
        <v>31233</v>
      </c>
      <c r="C850" s="422" t="s">
        <v>20</v>
      </c>
      <c r="D850" t="s">
        <v>12</v>
      </c>
      <c r="F850" s="2">
        <v>378.7</v>
      </c>
      <c r="G850" s="2">
        <f t="shared" si="14"/>
        <v>5</v>
      </c>
    </row>
    <row r="851" spans="1:11">
      <c r="A851" s="3">
        <v>45834</v>
      </c>
      <c r="B851" s="422">
        <v>31233</v>
      </c>
      <c r="C851" s="422" t="s">
        <v>20</v>
      </c>
      <c r="D851" t="s">
        <v>13</v>
      </c>
      <c r="F851" s="2">
        <v>5</v>
      </c>
      <c r="G851" s="2">
        <f t="shared" si="14"/>
        <v>0</v>
      </c>
    </row>
    <row r="852" spans="1:11">
      <c r="A852" s="81">
        <v>45838</v>
      </c>
      <c r="B852" s="421" t="s">
        <v>10</v>
      </c>
      <c r="C852" s="421" t="s">
        <v>21</v>
      </c>
      <c r="D852" t="s">
        <v>12</v>
      </c>
      <c r="E852" s="207">
        <v>373.5</v>
      </c>
      <c r="F852" s="207"/>
      <c r="G852" s="2">
        <f t="shared" si="14"/>
        <v>373.5</v>
      </c>
    </row>
    <row r="853" spans="1:11">
      <c r="A853" s="70"/>
      <c r="B853" s="422"/>
      <c r="C853" s="422"/>
      <c r="D853" t="s">
        <v>13</v>
      </c>
      <c r="E853" s="207">
        <v>18</v>
      </c>
      <c r="F853" s="207"/>
      <c r="G853" s="2">
        <f t="shared" si="14"/>
        <v>391.5</v>
      </c>
    </row>
    <row r="854" spans="1:11">
      <c r="A854" s="70"/>
      <c r="B854" s="422"/>
      <c r="C854" s="422"/>
      <c r="D854" t="s">
        <v>14</v>
      </c>
      <c r="E854" s="207">
        <v>60</v>
      </c>
      <c r="F854" s="207"/>
      <c r="G854" s="2">
        <f t="shared" si="14"/>
        <v>451.5</v>
      </c>
    </row>
    <row r="855" spans="1:11">
      <c r="A855" s="70"/>
      <c r="B855" s="422"/>
      <c r="C855" s="422"/>
      <c r="D855" t="s">
        <v>15</v>
      </c>
      <c r="E855" s="207">
        <v>5</v>
      </c>
      <c r="F855" s="207"/>
      <c r="G855" s="2">
        <f t="shared" si="14"/>
        <v>456.5</v>
      </c>
      <c r="H855" s="28">
        <f>400-G855</f>
        <v>-56.5</v>
      </c>
    </row>
    <row r="856" spans="1:11">
      <c r="A856" s="70">
        <v>45838</v>
      </c>
      <c r="B856" s="422" t="s">
        <v>86</v>
      </c>
      <c r="C856" s="422" t="s">
        <v>21</v>
      </c>
      <c r="D856" t="s">
        <v>14</v>
      </c>
      <c r="E856" s="207"/>
      <c r="F856" s="207">
        <v>30</v>
      </c>
      <c r="G856" s="2">
        <f t="shared" si="14"/>
        <v>426.5</v>
      </c>
    </row>
    <row r="857" spans="1:11">
      <c r="A857" s="3">
        <v>45853</v>
      </c>
      <c r="B857" s="422">
        <v>31376</v>
      </c>
      <c r="C857" s="422" t="s">
        <v>21</v>
      </c>
      <c r="D857" t="s">
        <v>12</v>
      </c>
      <c r="F857" s="2">
        <v>373.5</v>
      </c>
      <c r="G857" s="2">
        <f t="shared" si="14"/>
        <v>53</v>
      </c>
    </row>
    <row r="858" spans="1:11">
      <c r="A858" s="3">
        <v>45853</v>
      </c>
      <c r="B858" s="422">
        <v>31376</v>
      </c>
      <c r="C858" s="422" t="s">
        <v>21</v>
      </c>
      <c r="D858" t="s">
        <v>13</v>
      </c>
      <c r="F858" s="2">
        <v>18</v>
      </c>
      <c r="G858" s="2">
        <f t="shared" si="14"/>
        <v>35</v>
      </c>
    </row>
    <row r="859" spans="1:11">
      <c r="A859" s="3">
        <v>45853</v>
      </c>
      <c r="B859" s="422">
        <v>31376</v>
      </c>
      <c r="C859" s="422" t="s">
        <v>21</v>
      </c>
      <c r="D859" t="s">
        <v>14</v>
      </c>
      <c r="F859" s="2">
        <v>30</v>
      </c>
      <c r="G859" s="2">
        <f t="shared" si="14"/>
        <v>5</v>
      </c>
    </row>
    <row r="860" spans="1:11">
      <c r="A860" s="3">
        <v>45853</v>
      </c>
      <c r="B860" s="422">
        <v>31376</v>
      </c>
      <c r="C860" s="422" t="s">
        <v>21</v>
      </c>
      <c r="D860" t="s">
        <v>15</v>
      </c>
      <c r="F860" s="2">
        <v>5</v>
      </c>
      <c r="G860" s="2">
        <f t="shared" si="14"/>
        <v>0</v>
      </c>
    </row>
    <row r="861" spans="1:11">
      <c r="A861" s="81">
        <v>45869</v>
      </c>
      <c r="B861" s="421" t="s">
        <v>10</v>
      </c>
      <c r="C861" s="421" t="s">
        <v>22</v>
      </c>
      <c r="D861" t="s">
        <v>12</v>
      </c>
      <c r="E861" s="207">
        <v>305.5</v>
      </c>
      <c r="F861" s="207"/>
      <c r="G861" s="2">
        <f t="shared" si="14"/>
        <v>305.5</v>
      </c>
      <c r="I861" s="421" t="s">
        <v>21</v>
      </c>
      <c r="J861" t="s">
        <v>12</v>
      </c>
      <c r="K861" s="207">
        <v>373.5</v>
      </c>
    </row>
    <row r="862" spans="1:11">
      <c r="A862" s="70"/>
      <c r="B862" s="422"/>
      <c r="C862" s="422"/>
      <c r="D862" t="s">
        <v>13</v>
      </c>
      <c r="E862" s="207">
        <v>18</v>
      </c>
      <c r="F862" s="207"/>
      <c r="G862" s="2">
        <f t="shared" si="14"/>
        <v>323.5</v>
      </c>
      <c r="I862" s="422"/>
      <c r="J862" t="s">
        <v>13</v>
      </c>
      <c r="K862" s="207">
        <v>18</v>
      </c>
    </row>
    <row r="863" spans="1:11">
      <c r="A863" s="70"/>
      <c r="B863" s="422"/>
      <c r="C863" s="422"/>
      <c r="D863" t="s">
        <v>14</v>
      </c>
      <c r="E863" s="207">
        <v>60</v>
      </c>
      <c r="F863" s="207"/>
      <c r="G863" s="2">
        <f t="shared" si="14"/>
        <v>383.5</v>
      </c>
      <c r="I863" s="422"/>
      <c r="J863" t="s">
        <v>14</v>
      </c>
      <c r="K863" s="207">
        <v>30</v>
      </c>
    </row>
    <row r="864" spans="1:11">
      <c r="A864" s="70"/>
      <c r="B864" s="422"/>
      <c r="C864" s="422"/>
      <c r="D864" t="s">
        <v>15</v>
      </c>
      <c r="E864" s="207">
        <v>5</v>
      </c>
      <c r="F864" s="207"/>
      <c r="G864" s="2">
        <f t="shared" si="14"/>
        <v>388.5</v>
      </c>
      <c r="I864" s="422"/>
      <c r="J864" t="s">
        <v>15</v>
      </c>
      <c r="K864" s="207">
        <v>5</v>
      </c>
    </row>
    <row r="865" spans="1:13">
      <c r="A865" s="70">
        <v>45869</v>
      </c>
      <c r="B865" s="422" t="s">
        <v>87</v>
      </c>
      <c r="C865" s="422" t="s">
        <v>22</v>
      </c>
      <c r="D865" t="s">
        <v>14</v>
      </c>
      <c r="E865" s="207"/>
      <c r="F865" s="207">
        <v>60</v>
      </c>
      <c r="G865" s="2">
        <f t="shared" si="14"/>
        <v>328.5</v>
      </c>
      <c r="K865" s="28">
        <f>SUM(K861:K864)</f>
        <v>426.5</v>
      </c>
    </row>
    <row r="866" spans="1:13">
      <c r="A866" s="70">
        <v>45869</v>
      </c>
      <c r="B866" s="422" t="s">
        <v>87</v>
      </c>
      <c r="C866" s="422" t="s">
        <v>22</v>
      </c>
      <c r="D866" t="s">
        <v>15</v>
      </c>
      <c r="E866" s="207"/>
      <c r="F866" s="207">
        <v>5</v>
      </c>
      <c r="G866" s="2">
        <f t="shared" si="14"/>
        <v>323.5</v>
      </c>
      <c r="K866" s="28">
        <f>450-K865</f>
        <v>23.5</v>
      </c>
    </row>
    <row r="867" spans="1:13">
      <c r="A867" s="3">
        <v>45897</v>
      </c>
      <c r="B867" s="422">
        <v>31593</v>
      </c>
      <c r="C867" s="422" t="s">
        <v>22</v>
      </c>
      <c r="D867" t="s">
        <v>12</v>
      </c>
      <c r="F867" s="2">
        <v>305.5</v>
      </c>
      <c r="G867" s="2">
        <f t="shared" si="14"/>
        <v>18</v>
      </c>
    </row>
    <row r="868" spans="1:13">
      <c r="A868" s="3">
        <v>45897</v>
      </c>
      <c r="B868" s="422">
        <v>31593</v>
      </c>
      <c r="C868" s="422" t="s">
        <v>22</v>
      </c>
      <c r="D868" t="s">
        <v>13</v>
      </c>
      <c r="F868" s="2">
        <v>18</v>
      </c>
      <c r="G868" s="2">
        <f t="shared" si="14"/>
        <v>0</v>
      </c>
    </row>
    <row r="869" spans="1:13">
      <c r="A869" s="31">
        <v>45900</v>
      </c>
      <c r="B869" s="421" t="s">
        <v>10</v>
      </c>
      <c r="C869" s="421" t="s">
        <v>23</v>
      </c>
      <c r="D869" t="s">
        <v>12</v>
      </c>
      <c r="E869" s="2">
        <v>288.7</v>
      </c>
      <c r="G869" s="2">
        <f t="shared" si="14"/>
        <v>288.7</v>
      </c>
    </row>
    <row r="870" spans="1:13">
      <c r="B870" s="422"/>
      <c r="C870" s="422"/>
      <c r="D870" t="s">
        <v>13</v>
      </c>
      <c r="E870" s="2">
        <v>25</v>
      </c>
      <c r="G870" s="2">
        <f t="shared" si="14"/>
        <v>313.7</v>
      </c>
    </row>
    <row r="871" spans="1:13">
      <c r="B871" s="422"/>
      <c r="C871" s="422"/>
      <c r="D871" t="s">
        <v>14</v>
      </c>
      <c r="E871" s="2">
        <v>60</v>
      </c>
      <c r="G871" s="2">
        <f t="shared" si="14"/>
        <v>373.7</v>
      </c>
    </row>
    <row r="872" spans="1:13">
      <c r="B872" s="422"/>
      <c r="C872" s="422"/>
      <c r="D872" t="s">
        <v>15</v>
      </c>
      <c r="E872" s="2">
        <v>5</v>
      </c>
      <c r="G872" s="2">
        <f t="shared" si="14"/>
        <v>378.7</v>
      </c>
      <c r="H872" s="28">
        <f>350-G872</f>
        <v>-28.699999999999989</v>
      </c>
    </row>
    <row r="873" spans="1:13">
      <c r="A873" s="3">
        <v>45900</v>
      </c>
      <c r="B873" s="422" t="s">
        <v>88</v>
      </c>
      <c r="C873" s="422" t="s">
        <v>23</v>
      </c>
      <c r="D873" t="s">
        <v>14</v>
      </c>
      <c r="F873" s="2">
        <v>30</v>
      </c>
      <c r="G873" s="2">
        <f t="shared" si="14"/>
        <v>348.7</v>
      </c>
      <c r="J873" s="421" t="s">
        <v>23</v>
      </c>
      <c r="K873" t="s">
        <v>12</v>
      </c>
      <c r="L873" s="2">
        <v>288.7</v>
      </c>
    </row>
    <row r="874" spans="1:13">
      <c r="A874" s="3">
        <v>45937</v>
      </c>
      <c r="B874" s="422">
        <v>31711</v>
      </c>
      <c r="C874" s="422" t="s">
        <v>23</v>
      </c>
      <c r="D874" t="s">
        <v>12</v>
      </c>
      <c r="F874" s="2">
        <v>288.7</v>
      </c>
      <c r="G874" s="2">
        <f t="shared" si="14"/>
        <v>60</v>
      </c>
      <c r="J874" s="421"/>
      <c r="L874" s="2"/>
    </row>
    <row r="875" spans="1:13">
      <c r="A875" s="3">
        <v>45937</v>
      </c>
      <c r="B875" s="422">
        <v>31711</v>
      </c>
      <c r="C875" s="422" t="s">
        <v>23</v>
      </c>
      <c r="D875" t="s">
        <v>13</v>
      </c>
      <c r="F875" s="2">
        <v>25</v>
      </c>
      <c r="G875" s="2">
        <f t="shared" si="14"/>
        <v>35</v>
      </c>
      <c r="J875" s="421"/>
      <c r="L875" s="2"/>
    </row>
    <row r="876" spans="1:13">
      <c r="A876" s="3">
        <v>45958</v>
      </c>
      <c r="B876" s="422">
        <v>31822</v>
      </c>
      <c r="C876" s="422" t="s">
        <v>23</v>
      </c>
      <c r="D876" t="s">
        <v>14</v>
      </c>
      <c r="F876" s="2">
        <v>30</v>
      </c>
      <c r="G876" s="2">
        <f t="shared" si="14"/>
        <v>5</v>
      </c>
      <c r="J876" s="421"/>
      <c r="L876" s="2"/>
    </row>
    <row r="877" spans="1:13">
      <c r="A877" s="3">
        <v>45958</v>
      </c>
      <c r="B877" s="422">
        <v>31822</v>
      </c>
      <c r="C877" s="422" t="s">
        <v>23</v>
      </c>
      <c r="D877" t="s">
        <v>15</v>
      </c>
      <c r="F877" s="2">
        <v>5</v>
      </c>
      <c r="G877" s="2">
        <f t="shared" si="14"/>
        <v>0</v>
      </c>
      <c r="J877" s="421"/>
      <c r="L877" s="2"/>
    </row>
    <row r="878" spans="1:13">
      <c r="A878" s="81">
        <v>45930</v>
      </c>
      <c r="B878" s="421" t="s">
        <v>10</v>
      </c>
      <c r="C878" s="421" t="s">
        <v>41</v>
      </c>
      <c r="D878" t="s">
        <v>12</v>
      </c>
      <c r="E878" s="207">
        <v>309</v>
      </c>
      <c r="G878" s="2">
        <f t="shared" si="14"/>
        <v>309</v>
      </c>
      <c r="J878" s="422"/>
      <c r="K878" t="s">
        <v>13</v>
      </c>
      <c r="L878" s="2">
        <v>25</v>
      </c>
    </row>
    <row r="879" spans="1:13">
      <c r="A879" s="70"/>
      <c r="B879" s="422"/>
      <c r="C879" s="422"/>
      <c r="D879" t="s">
        <v>13</v>
      </c>
      <c r="E879" s="207">
        <v>30</v>
      </c>
      <c r="G879" s="2">
        <f t="shared" si="14"/>
        <v>339</v>
      </c>
      <c r="K879">
        <v>350</v>
      </c>
      <c r="L879" s="5">
        <f>SUM(L873:L878)</f>
        <v>313.7</v>
      </c>
      <c r="M879" s="28">
        <f>K879-L879</f>
        <v>36.300000000000011</v>
      </c>
    </row>
    <row r="880" spans="1:13">
      <c r="A880" s="70"/>
      <c r="B880" s="422"/>
      <c r="C880" s="422"/>
      <c r="D880" t="s">
        <v>14</v>
      </c>
      <c r="E880" s="207">
        <v>60</v>
      </c>
      <c r="G880" s="2">
        <f t="shared" si="14"/>
        <v>399</v>
      </c>
    </row>
    <row r="881" spans="1:12">
      <c r="A881" s="70"/>
      <c r="B881" s="422"/>
      <c r="C881" s="422"/>
      <c r="D881" t="s">
        <v>15</v>
      </c>
      <c r="E881" s="207">
        <v>5</v>
      </c>
      <c r="G881" s="2">
        <f t="shared" si="14"/>
        <v>404</v>
      </c>
    </row>
    <row r="882" spans="1:12">
      <c r="B882" s="422"/>
      <c r="C882" s="422"/>
      <c r="D882" t="s">
        <v>63</v>
      </c>
      <c r="E882" s="207">
        <v>10</v>
      </c>
      <c r="G882" s="2">
        <f t="shared" si="14"/>
        <v>414</v>
      </c>
      <c r="I882" s="441" t="s">
        <v>101</v>
      </c>
      <c r="J882" s="441"/>
      <c r="K882" s="441"/>
    </row>
    <row r="883" spans="1:12">
      <c r="A883" s="3">
        <v>45905</v>
      </c>
      <c r="B883" s="422"/>
      <c r="C883" s="422" t="s">
        <v>41</v>
      </c>
      <c r="D883" t="s">
        <v>63</v>
      </c>
      <c r="E883" s="207"/>
      <c r="F883" s="2">
        <v>10</v>
      </c>
      <c r="G883" s="2">
        <f t="shared" si="14"/>
        <v>404</v>
      </c>
      <c r="H883" s="9">
        <v>2025</v>
      </c>
      <c r="I883" s="421" t="s">
        <v>23</v>
      </c>
      <c r="J883" t="s">
        <v>14</v>
      </c>
      <c r="K883" s="20">
        <v>30</v>
      </c>
    </row>
    <row r="884" spans="1:12">
      <c r="A884" s="3">
        <v>45930</v>
      </c>
      <c r="B884" s="422" t="s">
        <v>103</v>
      </c>
      <c r="C884" s="422" t="s">
        <v>41</v>
      </c>
      <c r="D884" t="s">
        <v>14</v>
      </c>
      <c r="E884" s="207"/>
      <c r="F884" s="207">
        <v>60</v>
      </c>
      <c r="G884" s="2">
        <f t="shared" si="14"/>
        <v>344</v>
      </c>
      <c r="J884" t="s">
        <v>15</v>
      </c>
      <c r="K884" s="20">
        <v>5</v>
      </c>
    </row>
    <row r="885" spans="1:12">
      <c r="A885" s="3">
        <v>45930</v>
      </c>
      <c r="B885" s="422" t="s">
        <v>103</v>
      </c>
      <c r="C885" s="422" t="s">
        <v>41</v>
      </c>
      <c r="D885" t="s">
        <v>15</v>
      </c>
      <c r="E885" s="207"/>
      <c r="F885" s="207">
        <v>5</v>
      </c>
      <c r="G885" s="2">
        <f t="shared" si="14"/>
        <v>339</v>
      </c>
      <c r="I885" s="421" t="s">
        <v>41</v>
      </c>
      <c r="J885" t="s">
        <v>12</v>
      </c>
      <c r="K885" s="212">
        <v>309</v>
      </c>
    </row>
    <row r="886" spans="1:12">
      <c r="A886" s="3">
        <v>45958</v>
      </c>
      <c r="B886" s="422">
        <v>31822</v>
      </c>
      <c r="C886" s="422" t="s">
        <v>41</v>
      </c>
      <c r="D886" t="s">
        <v>12</v>
      </c>
      <c r="E886" s="207"/>
      <c r="F886" s="207">
        <v>309</v>
      </c>
      <c r="G886" s="2">
        <f t="shared" si="14"/>
        <v>30</v>
      </c>
      <c r="I886" s="421"/>
      <c r="K886" s="212"/>
    </row>
    <row r="887" spans="1:12">
      <c r="A887" s="3">
        <v>45958</v>
      </c>
      <c r="B887" s="422">
        <v>31822</v>
      </c>
      <c r="C887" s="422" t="s">
        <v>41</v>
      </c>
      <c r="D887" t="s">
        <v>13</v>
      </c>
      <c r="E887" s="207"/>
      <c r="F887" s="207">
        <v>30</v>
      </c>
      <c r="G887" s="2">
        <f t="shared" si="14"/>
        <v>0</v>
      </c>
      <c r="I887" s="421"/>
      <c r="K887" s="212"/>
    </row>
    <row r="888" spans="1:12">
      <c r="A888" s="81">
        <v>45961</v>
      </c>
      <c r="B888" s="421" t="s">
        <v>10</v>
      </c>
      <c r="C888" s="421" t="s">
        <v>25</v>
      </c>
      <c r="D888" t="s">
        <v>12</v>
      </c>
      <c r="E888" s="46">
        <v>319.5</v>
      </c>
      <c r="G888" s="2">
        <f t="shared" si="14"/>
        <v>319.5</v>
      </c>
      <c r="I888" s="422"/>
      <c r="J888" t="s">
        <v>13</v>
      </c>
      <c r="K888" s="212">
        <v>30</v>
      </c>
    </row>
    <row r="889" spans="1:12">
      <c r="A889" s="70"/>
      <c r="B889" s="422"/>
      <c r="C889" s="422"/>
      <c r="D889" t="s">
        <v>13</v>
      </c>
      <c r="E889" s="46">
        <v>35</v>
      </c>
      <c r="G889" s="2">
        <f t="shared" si="14"/>
        <v>354.5</v>
      </c>
      <c r="J889">
        <v>400</v>
      </c>
      <c r="K889" s="114">
        <f>SUM(K883:K888)</f>
        <v>374</v>
      </c>
      <c r="L889" s="20">
        <f>J889-K889</f>
        <v>26</v>
      </c>
    </row>
    <row r="890" spans="1:12">
      <c r="A890" s="70"/>
      <c r="B890" s="422"/>
      <c r="C890" s="422"/>
      <c r="D890" t="s">
        <v>14</v>
      </c>
      <c r="E890" s="207">
        <v>60</v>
      </c>
      <c r="G890" s="2">
        <f t="shared" si="14"/>
        <v>414.5</v>
      </c>
    </row>
    <row r="891" spans="1:12">
      <c r="A891" s="70"/>
      <c r="B891" s="422"/>
      <c r="C891" s="422"/>
      <c r="D891" t="s">
        <v>15</v>
      </c>
      <c r="E891" s="207">
        <v>5</v>
      </c>
      <c r="G891" s="2">
        <f t="shared" si="14"/>
        <v>419.5</v>
      </c>
    </row>
    <row r="892" spans="1:12">
      <c r="A892" s="3">
        <v>45961</v>
      </c>
      <c r="B892" s="422" t="s">
        <v>75</v>
      </c>
      <c r="C892" s="422" t="s">
        <v>25</v>
      </c>
      <c r="D892" t="s">
        <v>14</v>
      </c>
      <c r="F892" s="207">
        <v>60</v>
      </c>
      <c r="G892" s="2">
        <f t="shared" si="14"/>
        <v>359.5</v>
      </c>
    </row>
    <row r="893" spans="1:12">
      <c r="A893" s="3">
        <v>45961</v>
      </c>
      <c r="B893" s="422" t="s">
        <v>75</v>
      </c>
      <c r="C893" s="422" t="s">
        <v>25</v>
      </c>
      <c r="D893" t="s">
        <v>15</v>
      </c>
      <c r="F893" s="207">
        <v>5</v>
      </c>
      <c r="G893" s="2">
        <f t="shared" si="14"/>
        <v>354.5</v>
      </c>
    </row>
    <row r="894" spans="1:12">
      <c r="A894" s="3">
        <v>45985</v>
      </c>
      <c r="B894" s="422">
        <v>32074</v>
      </c>
      <c r="C894" s="422" t="s">
        <v>25</v>
      </c>
      <c r="D894" t="s">
        <v>12</v>
      </c>
      <c r="F894" s="46">
        <v>319.5</v>
      </c>
      <c r="G894" s="2">
        <f t="shared" si="14"/>
        <v>35</v>
      </c>
      <c r="I894" s="421" t="s">
        <v>25</v>
      </c>
      <c r="J894" t="s">
        <v>12</v>
      </c>
      <c r="K894" s="46">
        <v>319.5</v>
      </c>
    </row>
    <row r="895" spans="1:12">
      <c r="A895" s="3">
        <v>45985</v>
      </c>
      <c r="B895" s="422">
        <v>32074</v>
      </c>
      <c r="C895" s="422" t="s">
        <v>25</v>
      </c>
      <c r="D895" t="s">
        <v>13</v>
      </c>
      <c r="F895" s="46">
        <v>35</v>
      </c>
      <c r="G895" s="2">
        <f t="shared" si="14"/>
        <v>0</v>
      </c>
      <c r="I895" s="422"/>
      <c r="J895" t="s">
        <v>13</v>
      </c>
      <c r="K895" s="46">
        <v>35</v>
      </c>
    </row>
    <row r="896" spans="1:12">
      <c r="A896" s="81">
        <v>45991</v>
      </c>
      <c r="B896" s="421" t="s">
        <v>10</v>
      </c>
      <c r="C896" s="421" t="s">
        <v>26</v>
      </c>
      <c r="D896" t="s">
        <v>12</v>
      </c>
      <c r="E896" s="20">
        <v>328.2</v>
      </c>
      <c r="G896" s="2">
        <f t="shared" si="14"/>
        <v>328.2</v>
      </c>
      <c r="J896">
        <v>360</v>
      </c>
      <c r="K896" s="5">
        <f>SUM(K894:K895)</f>
        <v>354.5</v>
      </c>
      <c r="L896" s="28">
        <f>J896-K896</f>
        <v>5.5</v>
      </c>
    </row>
    <row r="897" spans="1:12">
      <c r="A897" s="70"/>
      <c r="B897" s="422"/>
      <c r="C897" s="422"/>
      <c r="D897" t="s">
        <v>13</v>
      </c>
      <c r="E897" s="20">
        <v>27.5</v>
      </c>
      <c r="G897" s="2">
        <f t="shared" si="14"/>
        <v>355.7</v>
      </c>
    </row>
    <row r="898" spans="1:12">
      <c r="A898" s="70"/>
      <c r="B898" s="422"/>
      <c r="C898" s="422"/>
      <c r="D898" t="s">
        <v>14</v>
      </c>
      <c r="E898" s="207">
        <v>60</v>
      </c>
      <c r="G898" s="2">
        <f t="shared" si="14"/>
        <v>415.7</v>
      </c>
    </row>
    <row r="899" spans="1:12">
      <c r="A899" s="70"/>
      <c r="B899" s="422"/>
      <c r="C899" s="422"/>
      <c r="D899" t="s">
        <v>15</v>
      </c>
      <c r="E899" s="207">
        <v>5</v>
      </c>
      <c r="G899" s="2">
        <f t="shared" si="14"/>
        <v>420.7</v>
      </c>
    </row>
    <row r="900" spans="1:12">
      <c r="A900" s="3">
        <v>45991</v>
      </c>
      <c r="B900" s="422" t="s">
        <v>93</v>
      </c>
      <c r="C900" s="422" t="s">
        <v>26</v>
      </c>
      <c r="D900" t="s">
        <v>14</v>
      </c>
      <c r="E900" s="5"/>
      <c r="F900" s="20">
        <v>60</v>
      </c>
      <c r="G900" s="2">
        <f t="shared" si="14"/>
        <v>360.7</v>
      </c>
      <c r="I900" s="441" t="s">
        <v>101</v>
      </c>
      <c r="J900" s="441"/>
      <c r="K900" s="441"/>
    </row>
    <row r="901" spans="1:12">
      <c r="A901" s="3">
        <v>45991</v>
      </c>
      <c r="B901" s="422" t="s">
        <v>93</v>
      </c>
      <c r="C901" s="422" t="s">
        <v>26</v>
      </c>
      <c r="D901" t="s">
        <v>15</v>
      </c>
      <c r="E901" s="5"/>
      <c r="F901" s="20">
        <v>5</v>
      </c>
      <c r="G901" s="2">
        <f t="shared" si="14"/>
        <v>355.7</v>
      </c>
      <c r="H901" s="9">
        <v>2025</v>
      </c>
      <c r="I901" s="421" t="s">
        <v>26</v>
      </c>
      <c r="J901" t="s">
        <v>12</v>
      </c>
      <c r="K901" s="20">
        <v>328.2</v>
      </c>
    </row>
    <row r="902" spans="1:12">
      <c r="A902" s="3">
        <v>46027</v>
      </c>
      <c r="B902" s="422">
        <v>32285</v>
      </c>
      <c r="C902" s="422" t="s">
        <v>26</v>
      </c>
      <c r="D902" t="s">
        <v>12</v>
      </c>
      <c r="E902" s="5"/>
      <c r="F902" s="20">
        <v>328.2</v>
      </c>
      <c r="G902" s="2">
        <f>+G901+E902-F902</f>
        <v>27.5</v>
      </c>
      <c r="H902" s="9"/>
      <c r="I902" s="421"/>
      <c r="K902" s="20"/>
    </row>
    <row r="903" spans="1:12">
      <c r="A903" s="3">
        <v>46027</v>
      </c>
      <c r="B903" s="422">
        <v>32285</v>
      </c>
      <c r="C903" s="422" t="s">
        <v>26</v>
      </c>
      <c r="D903" t="s">
        <v>13</v>
      </c>
      <c r="E903" s="5"/>
      <c r="F903" s="20">
        <v>27.5</v>
      </c>
      <c r="G903" s="2">
        <f>+G902+E903-F903</f>
        <v>0</v>
      </c>
      <c r="H903" s="9"/>
      <c r="I903" s="421"/>
      <c r="K903" s="20"/>
    </row>
    <row r="904" spans="1:12">
      <c r="A904" s="81">
        <v>46022</v>
      </c>
      <c r="B904" s="372" t="s">
        <v>10</v>
      </c>
      <c r="C904" s="374" t="s">
        <v>27</v>
      </c>
      <c r="D904" s="373" t="s">
        <v>12</v>
      </c>
      <c r="E904" s="373">
        <v>330.9</v>
      </c>
      <c r="G904" s="2">
        <f>+G903+E904-F904</f>
        <v>330.9</v>
      </c>
      <c r="I904" s="422"/>
      <c r="J904" t="s">
        <v>13</v>
      </c>
      <c r="K904" s="20">
        <v>27.5</v>
      </c>
    </row>
    <row r="905" spans="1:12">
      <c r="A905" s="81"/>
      <c r="B905" s="373"/>
      <c r="C905" s="381"/>
      <c r="D905" s="373" t="s">
        <v>13</v>
      </c>
      <c r="E905" s="373">
        <v>28</v>
      </c>
      <c r="G905" s="2">
        <f>+G904+E905-F905</f>
        <v>358.9</v>
      </c>
      <c r="J905">
        <v>400</v>
      </c>
      <c r="K905" s="114">
        <f>SUM(K901:K904)</f>
        <v>355.7</v>
      </c>
      <c r="L905" s="20"/>
    </row>
    <row r="906" spans="1:12">
      <c r="A906" s="81"/>
      <c r="B906" s="373"/>
      <c r="C906" s="381"/>
      <c r="D906" s="373" t="s">
        <v>14</v>
      </c>
      <c r="E906" s="373">
        <v>60</v>
      </c>
      <c r="G906" s="2">
        <f>+G905+E906-F906</f>
        <v>418.9</v>
      </c>
    </row>
    <row r="907" spans="1:12">
      <c r="A907" s="373"/>
      <c r="B907" s="373"/>
      <c r="C907" s="381"/>
      <c r="D907" s="373" t="s">
        <v>15</v>
      </c>
      <c r="E907" s="373">
        <v>5</v>
      </c>
      <c r="G907" s="2">
        <f>+G906+E907-F907</f>
        <v>423.9</v>
      </c>
    </row>
    <row r="908" spans="1:12">
      <c r="A908" s="70">
        <v>46022</v>
      </c>
      <c r="B908" s="422" t="s">
        <v>76</v>
      </c>
      <c r="C908" s="150" t="s">
        <v>27</v>
      </c>
      <c r="D908" t="s">
        <v>14</v>
      </c>
      <c r="E908" s="5"/>
      <c r="F908" s="20">
        <v>60</v>
      </c>
      <c r="G908" s="2">
        <f>+G907+E908-F908</f>
        <v>363.9</v>
      </c>
    </row>
    <row r="909" spans="1:12">
      <c r="A909" s="70">
        <v>46022</v>
      </c>
      <c r="B909" s="422" t="s">
        <v>76</v>
      </c>
      <c r="C909" s="150" t="s">
        <v>27</v>
      </c>
      <c r="D909" t="s">
        <v>15</v>
      </c>
      <c r="E909" s="5"/>
      <c r="F909" s="20">
        <v>5</v>
      </c>
      <c r="G909" s="2">
        <f t="shared" si="14"/>
        <v>358.9</v>
      </c>
    </row>
    <row r="910" spans="1:12">
      <c r="A910" s="70">
        <v>46062</v>
      </c>
      <c r="B910" s="422">
        <v>32482</v>
      </c>
      <c r="C910" s="150" t="s">
        <v>27</v>
      </c>
      <c r="D910" t="s">
        <v>12</v>
      </c>
      <c r="E910" s="5"/>
      <c r="F910" s="20">
        <v>330.9</v>
      </c>
      <c r="G910" s="2">
        <f t="shared" si="14"/>
        <v>28</v>
      </c>
      <c r="I910" s="421"/>
      <c r="J910" s="421"/>
      <c r="K910" s="421"/>
    </row>
    <row r="911" spans="1:12">
      <c r="A911" s="70">
        <v>46062</v>
      </c>
      <c r="B911" s="422">
        <v>32482</v>
      </c>
      <c r="C911" s="150" t="s">
        <v>27</v>
      </c>
      <c r="D911" t="s">
        <v>13</v>
      </c>
      <c r="E911" s="5"/>
      <c r="F911" s="20">
        <v>28</v>
      </c>
      <c r="G911" s="2">
        <f t="shared" si="14"/>
        <v>0</v>
      </c>
      <c r="I911" s="441" t="s">
        <v>101</v>
      </c>
      <c r="J911" s="441"/>
      <c r="K911" s="441"/>
    </row>
    <row r="912" spans="1:12">
      <c r="A912" s="81">
        <v>46053</v>
      </c>
      <c r="B912" s="421" t="s">
        <v>10</v>
      </c>
      <c r="C912" s="421" t="s">
        <v>11</v>
      </c>
      <c r="D912" t="s">
        <v>12</v>
      </c>
      <c r="E912" s="20">
        <v>362</v>
      </c>
      <c r="G912" s="2">
        <f t="shared" si="14"/>
        <v>362</v>
      </c>
      <c r="H912" s="9">
        <v>2026</v>
      </c>
      <c r="I912" s="421" t="s">
        <v>11</v>
      </c>
      <c r="J912" t="s">
        <v>12</v>
      </c>
      <c r="K912" s="20">
        <v>362</v>
      </c>
    </row>
    <row r="913" spans="1:12">
      <c r="A913" s="70"/>
      <c r="B913" s="422"/>
      <c r="C913" s="422"/>
      <c r="D913" t="s">
        <v>13</v>
      </c>
      <c r="E913" s="20">
        <v>30</v>
      </c>
      <c r="G913" s="2">
        <f t="shared" si="14"/>
        <v>392</v>
      </c>
      <c r="J913" t="s">
        <v>13</v>
      </c>
      <c r="K913" s="20">
        <v>30</v>
      </c>
    </row>
    <row r="914" spans="1:12">
      <c r="A914" s="70"/>
      <c r="B914" s="422"/>
      <c r="C914" s="422"/>
      <c r="D914" t="s">
        <v>14</v>
      </c>
      <c r="E914" s="207">
        <v>60</v>
      </c>
      <c r="G914" s="2">
        <f t="shared" ref="G914:G917" si="15">+G913+E914-F914</f>
        <v>452</v>
      </c>
      <c r="K914" s="114">
        <f>SUM(K912:K913)</f>
        <v>392</v>
      </c>
    </row>
    <row r="915" spans="1:12">
      <c r="A915" s="70"/>
      <c r="B915" s="422"/>
      <c r="C915" s="422"/>
      <c r="D915" t="s">
        <v>15</v>
      </c>
      <c r="E915" s="207">
        <v>5</v>
      </c>
      <c r="G915" s="2">
        <f t="shared" si="15"/>
        <v>457</v>
      </c>
      <c r="L915" s="20"/>
    </row>
    <row r="916" spans="1:12">
      <c r="A916" s="70"/>
      <c r="B916" s="422"/>
      <c r="C916" s="422"/>
      <c r="D916" t="s">
        <v>104</v>
      </c>
      <c r="E916" s="207">
        <v>10</v>
      </c>
      <c r="G916" s="2">
        <f t="shared" si="15"/>
        <v>467</v>
      </c>
    </row>
    <row r="917" spans="1:12">
      <c r="A917" s="70">
        <v>46053</v>
      </c>
      <c r="B917" s="422" t="s">
        <v>77</v>
      </c>
      <c r="C917" s="422" t="s">
        <v>11</v>
      </c>
      <c r="D917" t="s">
        <v>14</v>
      </c>
      <c r="E917" s="207"/>
      <c r="F917" s="207">
        <v>60</v>
      </c>
      <c r="G917" s="2">
        <f t="shared" si="15"/>
        <v>407</v>
      </c>
    </row>
    <row r="918" spans="1:12">
      <c r="A918" s="70">
        <v>46053</v>
      </c>
      <c r="B918" s="422" t="s">
        <v>77</v>
      </c>
      <c r="C918" s="422" t="s">
        <v>11</v>
      </c>
      <c r="D918" t="s">
        <v>15</v>
      </c>
      <c r="E918" s="207"/>
      <c r="F918" s="207">
        <v>5</v>
      </c>
      <c r="G918" s="2">
        <f t="shared" ref="G914:G927" si="16">+G917+E918-F918</f>
        <v>402</v>
      </c>
      <c r="I918" s="421" t="s">
        <v>17</v>
      </c>
      <c r="J918" t="s">
        <v>12</v>
      </c>
      <c r="K918" s="20">
        <v>406.1</v>
      </c>
    </row>
    <row r="919" spans="1:12">
      <c r="A919" s="3">
        <v>46062</v>
      </c>
      <c r="B919" s="422">
        <v>32482</v>
      </c>
      <c r="C919" s="422" t="s">
        <v>11</v>
      </c>
      <c r="D919" t="s">
        <v>104</v>
      </c>
      <c r="F919" s="2">
        <v>10</v>
      </c>
      <c r="G919" s="2">
        <f t="shared" si="16"/>
        <v>392</v>
      </c>
      <c r="I919" s="422"/>
      <c r="J919" t="s">
        <v>13</v>
      </c>
      <c r="K919" s="20">
        <v>7.7</v>
      </c>
    </row>
    <row r="920" spans="1:12">
      <c r="A920" s="3">
        <v>46077</v>
      </c>
      <c r="B920" s="422">
        <v>32565</v>
      </c>
      <c r="C920" s="422" t="s">
        <v>11</v>
      </c>
      <c r="D920" t="s">
        <v>12</v>
      </c>
      <c r="F920" s="2">
        <v>362</v>
      </c>
      <c r="G920" s="2">
        <f t="shared" si="16"/>
        <v>30</v>
      </c>
      <c r="J920">
        <v>450</v>
      </c>
      <c r="K920" s="20">
        <f>SUM(K918:K919)</f>
        <v>413.8</v>
      </c>
      <c r="L920" s="20">
        <f>J920-K920</f>
        <v>36.199999999999989</v>
      </c>
    </row>
    <row r="921" spans="1:12">
      <c r="A921" s="3">
        <v>46077</v>
      </c>
      <c r="B921" s="422">
        <v>32565</v>
      </c>
      <c r="C921" s="422" t="s">
        <v>11</v>
      </c>
      <c r="D921" t="s">
        <v>13</v>
      </c>
      <c r="F921" s="2">
        <v>30</v>
      </c>
      <c r="G921" s="2">
        <f t="shared" si="16"/>
        <v>0</v>
      </c>
    </row>
    <row r="922" spans="1:12">
      <c r="A922" s="31">
        <v>46081</v>
      </c>
      <c r="B922" s="421" t="s">
        <v>10</v>
      </c>
      <c r="C922" s="421" t="s">
        <v>17</v>
      </c>
      <c r="D922" t="s">
        <v>12</v>
      </c>
      <c r="E922" s="20">
        <v>406.1</v>
      </c>
      <c r="G922" s="2">
        <f t="shared" si="16"/>
        <v>406.1</v>
      </c>
    </row>
    <row r="923" spans="1:12">
      <c r="B923" s="422"/>
      <c r="C923" s="422"/>
      <c r="D923" t="s">
        <v>13</v>
      </c>
      <c r="E923" s="20">
        <v>7.7</v>
      </c>
      <c r="G923" s="2">
        <f t="shared" si="16"/>
        <v>413.8</v>
      </c>
    </row>
    <row r="924" spans="1:12">
      <c r="B924" s="422"/>
      <c r="C924" s="422"/>
      <c r="D924" t="s">
        <v>14</v>
      </c>
      <c r="E924" s="207">
        <v>56</v>
      </c>
      <c r="G924" s="2">
        <f t="shared" si="16"/>
        <v>469.8</v>
      </c>
    </row>
    <row r="925" spans="1:12">
      <c r="B925" s="422"/>
      <c r="C925" s="422"/>
      <c r="D925" t="s">
        <v>15</v>
      </c>
      <c r="E925" s="207">
        <v>5</v>
      </c>
      <c r="G925" s="2">
        <f t="shared" si="16"/>
        <v>474.8</v>
      </c>
    </row>
    <row r="926" spans="1:12">
      <c r="A926" s="70">
        <v>46081</v>
      </c>
      <c r="B926" s="422" t="s">
        <v>78</v>
      </c>
      <c r="C926" s="422" t="s">
        <v>17</v>
      </c>
      <c r="D926" t="s">
        <v>14</v>
      </c>
      <c r="F926" s="207">
        <v>56</v>
      </c>
      <c r="G926" s="2">
        <f t="shared" si="16"/>
        <v>418.8</v>
      </c>
    </row>
    <row r="927" spans="1:12">
      <c r="A927" s="70">
        <v>46081</v>
      </c>
      <c r="B927" s="422" t="s">
        <v>78</v>
      </c>
      <c r="C927" s="422" t="s">
        <v>17</v>
      </c>
      <c r="D927" t="s">
        <v>15</v>
      </c>
      <c r="F927" s="207">
        <v>5</v>
      </c>
      <c r="G927" s="2">
        <f t="shared" si="16"/>
        <v>413.8</v>
      </c>
    </row>
    <row r="928" spans="1:12">
      <c r="A928" s="3">
        <v>46105</v>
      </c>
      <c r="B928" s="422">
        <v>32855</v>
      </c>
      <c r="C928" s="422" t="s">
        <v>17</v>
      </c>
      <c r="D928" t="s">
        <v>12</v>
      </c>
      <c r="F928" s="2">
        <v>406.1</v>
      </c>
      <c r="G928" s="2">
        <f>+G927+E928-F928</f>
        <v>7.6999999999999886</v>
      </c>
      <c r="I928" s="441" t="s">
        <v>101</v>
      </c>
      <c r="J928" s="441"/>
      <c r="K928" s="441"/>
    </row>
    <row r="929" spans="1:12">
      <c r="A929" s="3">
        <v>46105</v>
      </c>
      <c r="B929" s="422">
        <v>32855</v>
      </c>
      <c r="C929" s="422" t="s">
        <v>17</v>
      </c>
      <c r="D929" t="s">
        <v>13</v>
      </c>
      <c r="F929" s="2">
        <v>7.7</v>
      </c>
      <c r="G929" s="2">
        <f>+G928+E929-F929</f>
        <v>-1.1546319456101628E-14</v>
      </c>
      <c r="H929" s="9">
        <v>2026</v>
      </c>
      <c r="I929" s="421" t="s">
        <v>18</v>
      </c>
      <c r="J929" t="s">
        <v>12</v>
      </c>
      <c r="K929" s="207">
        <v>358.6</v>
      </c>
    </row>
    <row r="930" spans="1:12">
      <c r="A930" s="31">
        <v>46112</v>
      </c>
      <c r="B930" s="421" t="s">
        <v>10</v>
      </c>
      <c r="C930" s="421" t="s">
        <v>18</v>
      </c>
      <c r="D930" t="s">
        <v>12</v>
      </c>
      <c r="E930" s="207">
        <v>358.6</v>
      </c>
      <c r="G930" s="2">
        <f>+G929+E930-F930</f>
        <v>358.6</v>
      </c>
      <c r="I930" s="422"/>
      <c r="J930" t="s">
        <v>13</v>
      </c>
      <c r="K930" s="207">
        <v>30</v>
      </c>
    </row>
    <row r="931" spans="1:12">
      <c r="A931" s="31"/>
      <c r="B931" s="422"/>
      <c r="C931" s="422"/>
      <c r="D931" t="s">
        <v>13</v>
      </c>
      <c r="E931" s="207">
        <v>30</v>
      </c>
      <c r="G931" s="2">
        <f>+G930+E931-F931</f>
        <v>388.6</v>
      </c>
      <c r="J931">
        <v>400</v>
      </c>
      <c r="K931" s="93">
        <f>SUM(K929:K930)</f>
        <v>388.6</v>
      </c>
      <c r="L931" s="28">
        <f>J931-K931</f>
        <v>11.399999999999977</v>
      </c>
    </row>
    <row r="932" spans="1:12">
      <c r="B932" s="422"/>
      <c r="C932" s="422"/>
      <c r="D932" t="s">
        <v>14</v>
      </c>
      <c r="E932" s="207">
        <v>60</v>
      </c>
      <c r="G932" s="2">
        <f>+G931+E932-F932</f>
        <v>448.6</v>
      </c>
    </row>
    <row r="933" spans="1:12">
      <c r="B933" s="422"/>
      <c r="C933" s="422"/>
      <c r="D933" t="s">
        <v>15</v>
      </c>
      <c r="E933" s="207">
        <v>5</v>
      </c>
      <c r="G933" s="2">
        <f>+G932+E933-F933</f>
        <v>453.6</v>
      </c>
    </row>
    <row r="934" spans="1:12">
      <c r="A934" s="70">
        <v>46112</v>
      </c>
      <c r="B934" s="422" t="s">
        <v>81</v>
      </c>
      <c r="C934" s="422" t="s">
        <v>18</v>
      </c>
      <c r="D934" t="s">
        <v>14</v>
      </c>
      <c r="E934" s="207"/>
      <c r="F934" s="207">
        <v>60</v>
      </c>
      <c r="G934" s="2">
        <f>+G933+E934-F934</f>
        <v>393.6</v>
      </c>
    </row>
    <row r="935" spans="1:12">
      <c r="A935" s="70">
        <v>46112</v>
      </c>
      <c r="B935" s="422" t="s">
        <v>81</v>
      </c>
      <c r="C935" s="422" t="s">
        <v>18</v>
      </c>
      <c r="D935" t="s">
        <v>15</v>
      </c>
      <c r="E935" s="207"/>
      <c r="F935" s="207">
        <v>5</v>
      </c>
      <c r="G935" s="2">
        <f>+G934+E935-F935</f>
        <v>388.6</v>
      </c>
    </row>
    <row r="936" spans="1:12">
      <c r="A936" s="3">
        <v>46139</v>
      </c>
      <c r="B936" s="422">
        <v>32968</v>
      </c>
      <c r="C936" s="422" t="s">
        <v>18</v>
      </c>
      <c r="D936" t="s">
        <v>12</v>
      </c>
      <c r="F936" s="2">
        <v>358.6</v>
      </c>
      <c r="G936" s="2">
        <f>+G935+E936-F936</f>
        <v>30</v>
      </c>
    </row>
    <row r="937" spans="1:12">
      <c r="A937" s="3">
        <v>46139</v>
      </c>
      <c r="B937" s="422">
        <v>32968</v>
      </c>
      <c r="C937" s="422" t="s">
        <v>18</v>
      </c>
      <c r="D937" t="s">
        <v>13</v>
      </c>
      <c r="F937" s="2">
        <v>30</v>
      </c>
      <c r="G937" s="2">
        <f>+G936+E937-F937</f>
        <v>0</v>
      </c>
    </row>
    <row r="938" spans="1:12">
      <c r="B938" s="422"/>
      <c r="C938" s="422"/>
      <c r="G938" s="2">
        <f>+G937+E938-F938</f>
        <v>0</v>
      </c>
    </row>
    <row r="939" spans="1:12">
      <c r="B939" s="422"/>
      <c r="C939" s="422"/>
      <c r="G939" s="2">
        <f>+G938+E939-F939</f>
        <v>0</v>
      </c>
    </row>
    <row r="940" spans="1:12">
      <c r="B940" s="422"/>
      <c r="C940" s="422"/>
      <c r="G940" s="2">
        <f>+G939+E940-F940</f>
        <v>0</v>
      </c>
    </row>
    <row r="941" spans="1:12">
      <c r="B941" s="422"/>
      <c r="C941" s="422"/>
      <c r="G941" s="2">
        <f>+G940+E941-F941</f>
        <v>0</v>
      </c>
    </row>
    <row r="942" spans="1:12">
      <c r="B942" s="422"/>
      <c r="C942" s="422"/>
      <c r="G942" s="2">
        <f>+G941+E942-F942</f>
        <v>0</v>
      </c>
    </row>
    <row r="943" spans="1:12">
      <c r="B943" s="422"/>
      <c r="C943" s="422"/>
      <c r="G943" s="2">
        <f>+G942+E943-F943</f>
        <v>0</v>
      </c>
    </row>
    <row r="944" spans="1:12">
      <c r="B944" s="422"/>
      <c r="C944" s="422"/>
      <c r="G944" s="2">
        <f>+G943+E944-F944</f>
        <v>0</v>
      </c>
    </row>
    <row r="945" spans="2:7">
      <c r="B945" s="422"/>
      <c r="C945" s="422"/>
      <c r="G945" s="2">
        <f>+G944+E945-F945</f>
        <v>0</v>
      </c>
    </row>
    <row r="946" spans="2:7">
      <c r="B946" s="422"/>
      <c r="C946" s="422"/>
      <c r="G946" s="2">
        <f>+G945+E946-F946</f>
        <v>0</v>
      </c>
    </row>
    <row r="947" spans="2:7">
      <c r="B947" s="422"/>
      <c r="C947" s="422"/>
      <c r="G947" s="2">
        <f>+G946+E947-F947</f>
        <v>0</v>
      </c>
    </row>
    <row r="948" spans="2:7">
      <c r="B948" s="422"/>
      <c r="C948" s="422"/>
      <c r="G948" s="2">
        <f>+G947+E948-F948</f>
        <v>0</v>
      </c>
    </row>
    <row r="949" spans="2:7">
      <c r="B949" s="422"/>
      <c r="C949" s="422"/>
      <c r="G949" s="2">
        <f>+G948+E949-F949</f>
        <v>0</v>
      </c>
    </row>
    <row r="950" spans="2:7">
      <c r="B950" s="422"/>
      <c r="C950" s="422"/>
      <c r="G950" s="2">
        <f>+G949+E950-F950</f>
        <v>0</v>
      </c>
    </row>
    <row r="951" spans="2:7">
      <c r="B951" s="422"/>
      <c r="C951" s="422"/>
      <c r="G951" s="2">
        <f>+G950+E951-F951</f>
        <v>0</v>
      </c>
    </row>
    <row r="952" spans="2:7">
      <c r="B952" s="422"/>
      <c r="C952" s="422"/>
      <c r="G952" s="2">
        <f>+G951+E952-F952</f>
        <v>0</v>
      </c>
    </row>
    <row r="953" spans="2:7">
      <c r="B953" s="422"/>
      <c r="C953" s="422"/>
      <c r="G953" s="2">
        <f>+G952+E953-F953</f>
        <v>0</v>
      </c>
    </row>
    <row r="954" spans="2:7">
      <c r="B954" s="422"/>
      <c r="C954" s="422"/>
      <c r="G954" s="2">
        <f>+G953+E954-F954</f>
        <v>0</v>
      </c>
    </row>
    <row r="955" spans="2:7">
      <c r="B955" s="422"/>
      <c r="C955" s="422"/>
      <c r="G955" s="2">
        <f>+G954+E955-F955</f>
        <v>0</v>
      </c>
    </row>
    <row r="956" spans="2:7">
      <c r="B956" s="422"/>
      <c r="C956" s="422"/>
      <c r="G956" s="2">
        <f>+G955+E956-F956</f>
        <v>0</v>
      </c>
    </row>
    <row r="957" spans="2:7">
      <c r="B957" s="422"/>
      <c r="C957" s="422"/>
      <c r="G957" s="2">
        <f>+G956+E957-F957</f>
        <v>0</v>
      </c>
    </row>
    <row r="958" spans="2:7">
      <c r="B958" s="422"/>
      <c r="C958" s="422"/>
      <c r="G958" s="2">
        <f>+G957+E958-F958</f>
        <v>0</v>
      </c>
    </row>
    <row r="959" spans="2:7">
      <c r="B959" s="422"/>
      <c r="C959" s="422"/>
      <c r="G959" s="2">
        <f>+G958+E959-F959</f>
        <v>0</v>
      </c>
    </row>
    <row r="960" spans="2:7">
      <c r="B960" s="422"/>
      <c r="C960" s="422"/>
      <c r="G960" s="2">
        <f>+G959+E960-F960</f>
        <v>0</v>
      </c>
    </row>
    <row r="961" spans="2:7">
      <c r="B961" s="422"/>
      <c r="C961" s="422"/>
      <c r="G961" s="2">
        <f>+G960+E961-F961</f>
        <v>0</v>
      </c>
    </row>
    <row r="962" spans="2:7">
      <c r="B962" s="422"/>
      <c r="C962" s="422"/>
      <c r="G962" s="2">
        <f>+G961+E962-F962</f>
        <v>0</v>
      </c>
    </row>
    <row r="963" spans="2:7">
      <c r="B963" s="422"/>
      <c r="C963" s="422"/>
      <c r="G963" s="2">
        <f>+G962+E963-F963</f>
        <v>0</v>
      </c>
    </row>
    <row r="964" spans="2:7">
      <c r="B964" s="422"/>
      <c r="C964" s="422"/>
      <c r="G964" s="2">
        <f>+G963+E964-F964</f>
        <v>0</v>
      </c>
    </row>
    <row r="965" spans="2:7">
      <c r="B965" s="422"/>
      <c r="C965" s="422"/>
      <c r="G965" s="2">
        <f>+G964+E965-F965</f>
        <v>0</v>
      </c>
    </row>
    <row r="966" spans="2:7">
      <c r="B966" s="422"/>
      <c r="C966" s="422"/>
      <c r="G966" s="2">
        <f>+G965+E966-F966</f>
        <v>0</v>
      </c>
    </row>
    <row r="967" spans="2:7">
      <c r="B967" s="422"/>
      <c r="C967" s="422"/>
      <c r="G967" s="2">
        <f>+G966+E967-F967</f>
        <v>0</v>
      </c>
    </row>
    <row r="968" spans="2:7">
      <c r="B968" s="422"/>
      <c r="C968" s="422"/>
      <c r="G968" s="2">
        <f>+G967+E968-F968</f>
        <v>0</v>
      </c>
    </row>
    <row r="969" spans="2:7">
      <c r="B969" s="422"/>
      <c r="C969" s="422"/>
      <c r="G969" s="2">
        <f>+G968+E969-F969</f>
        <v>0</v>
      </c>
    </row>
    <row r="970" spans="2:7">
      <c r="B970" s="422"/>
      <c r="C970" s="422"/>
      <c r="G970" s="2">
        <f>+G969+E970-F970</f>
        <v>0</v>
      </c>
    </row>
    <row r="971" spans="2:7">
      <c r="B971" s="422"/>
      <c r="C971" s="422"/>
      <c r="G971" s="2">
        <f>+G970+E971-F971</f>
        <v>0</v>
      </c>
    </row>
    <row r="972" spans="2:7">
      <c r="B972" s="422"/>
      <c r="C972" s="422"/>
      <c r="G972" s="2">
        <f>+G971+E972-F972</f>
        <v>0</v>
      </c>
    </row>
    <row r="973" spans="2:7">
      <c r="B973" s="422"/>
      <c r="C973" s="422"/>
      <c r="G973" s="2">
        <f>+G972+E973-F973</f>
        <v>0</v>
      </c>
    </row>
    <row r="974" spans="2:7">
      <c r="B974" s="422"/>
      <c r="C974" s="422"/>
      <c r="G974" s="2">
        <f>+G973+E974-F974</f>
        <v>0</v>
      </c>
    </row>
    <row r="975" spans="2:7">
      <c r="B975" s="422"/>
      <c r="C975" s="422"/>
      <c r="G975" s="2">
        <f>+G974+E975-F975</f>
        <v>0</v>
      </c>
    </row>
    <row r="976" spans="2:7">
      <c r="B976" s="422"/>
      <c r="C976" s="422"/>
      <c r="G976" s="2">
        <f>+G975+E976-F976</f>
        <v>0</v>
      </c>
    </row>
    <row r="977" spans="2:7">
      <c r="B977" s="422"/>
      <c r="C977" s="422"/>
      <c r="G977" s="2">
        <f>+G976+E977-F977</f>
        <v>0</v>
      </c>
    </row>
    <row r="978" spans="2:7">
      <c r="B978" s="422"/>
      <c r="C978" s="422"/>
      <c r="G978" s="2">
        <f>+G977+E978-F978</f>
        <v>0</v>
      </c>
    </row>
    <row r="979" spans="2:7">
      <c r="B979" s="422"/>
      <c r="C979" s="422"/>
      <c r="G979" s="2">
        <f>+G978+E979-F979</f>
        <v>0</v>
      </c>
    </row>
    <row r="980" spans="2:7">
      <c r="B980" s="422"/>
      <c r="C980" s="422"/>
      <c r="G980" s="2">
        <f>+G979+E980-F980</f>
        <v>0</v>
      </c>
    </row>
    <row r="981" spans="2:7">
      <c r="B981" s="422"/>
      <c r="C981" s="422"/>
      <c r="G981" s="2">
        <f>+G980+E981-F981</f>
        <v>0</v>
      </c>
    </row>
    <row r="982" spans="2:7">
      <c r="B982" s="422"/>
      <c r="C982" s="422"/>
      <c r="G982" s="2">
        <f>+G981+E982-F982</f>
        <v>0</v>
      </c>
    </row>
    <row r="983" spans="2:7">
      <c r="B983" s="422"/>
      <c r="C983" s="422"/>
      <c r="G983" s="2">
        <f>+G982+E983-F983</f>
        <v>0</v>
      </c>
    </row>
    <row r="984" spans="2:7">
      <c r="B984" s="422"/>
      <c r="C984" s="422"/>
      <c r="G984" s="2">
        <f>+G983+E984-F984</f>
        <v>0</v>
      </c>
    </row>
    <row r="985" spans="2:7">
      <c r="B985" s="422"/>
      <c r="C985" s="422"/>
      <c r="G985" s="2">
        <f>+G984+E985-F985</f>
        <v>0</v>
      </c>
    </row>
    <row r="986" spans="2:7">
      <c r="B986" s="422"/>
      <c r="C986" s="422"/>
      <c r="G986" s="2">
        <f>+G985+E986-F986</f>
        <v>0</v>
      </c>
    </row>
    <row r="987" spans="2:7">
      <c r="B987" s="422"/>
      <c r="C987" s="422"/>
      <c r="G987" s="2">
        <f>+G986+E987-F987</f>
        <v>0</v>
      </c>
    </row>
    <row r="988" spans="2:7">
      <c r="B988" s="422"/>
      <c r="C988" s="422"/>
      <c r="G988" s="2">
        <f>+G987+E988-F988</f>
        <v>0</v>
      </c>
    </row>
    <row r="989" spans="2:7">
      <c r="B989" s="422"/>
      <c r="C989" s="422"/>
      <c r="G989" s="2">
        <f>+G988+E989-F989</f>
        <v>0</v>
      </c>
    </row>
    <row r="990" spans="2:7">
      <c r="B990" s="422"/>
      <c r="C990" s="422"/>
      <c r="G990" s="2">
        <f>+G989+E990-F990</f>
        <v>0</v>
      </c>
    </row>
    <row r="991" spans="2:7">
      <c r="B991" s="422"/>
      <c r="C991" s="422"/>
      <c r="G991" s="2">
        <f>+G990+E991-F991</f>
        <v>0</v>
      </c>
    </row>
    <row r="992" spans="2:7">
      <c r="B992" s="422"/>
      <c r="C992" s="422"/>
      <c r="G992" s="2">
        <f>+G991+E992-F992</f>
        <v>0</v>
      </c>
    </row>
    <row r="993" spans="2:7">
      <c r="B993" s="422"/>
      <c r="C993" s="422"/>
      <c r="G993" s="2">
        <f>+G992+E993-F993</f>
        <v>0</v>
      </c>
    </row>
    <row r="994" spans="2:7">
      <c r="B994" s="422"/>
      <c r="C994" s="422"/>
      <c r="G994" s="2">
        <f>+G993+E994-F994</f>
        <v>0</v>
      </c>
    </row>
    <row r="995" spans="2:7">
      <c r="B995" s="422"/>
      <c r="C995" s="422"/>
      <c r="G995" s="2">
        <f>+G994+E995-F995</f>
        <v>0</v>
      </c>
    </row>
    <row r="996" spans="2:7">
      <c r="B996" s="422"/>
      <c r="C996" s="422"/>
      <c r="G996" s="2">
        <f>+G995+E996-F996</f>
        <v>0</v>
      </c>
    </row>
    <row r="997" spans="2:7">
      <c r="B997" s="422"/>
      <c r="C997" s="422"/>
      <c r="G997" s="2">
        <f>+G996+E997-F997</f>
        <v>0</v>
      </c>
    </row>
    <row r="998" spans="2:7">
      <c r="B998" s="422"/>
      <c r="C998" s="422"/>
      <c r="G998" s="2">
        <f>+G997+E998-F998</f>
        <v>0</v>
      </c>
    </row>
    <row r="999" spans="2:7">
      <c r="B999" s="422"/>
      <c r="C999" s="422"/>
      <c r="G999" s="2">
        <f>+G998+E999-F999</f>
        <v>0</v>
      </c>
    </row>
    <row r="1000" spans="2:7">
      <c r="B1000" s="422"/>
      <c r="C1000" s="422"/>
      <c r="G1000" s="2">
        <f>+G999+E1000-F1000</f>
        <v>0</v>
      </c>
    </row>
    <row r="1001" spans="2:7">
      <c r="B1001" s="422"/>
      <c r="C1001" s="422"/>
      <c r="G1001" s="2">
        <f>+G1000+E1001-F1001</f>
        <v>0</v>
      </c>
    </row>
    <row r="1002" spans="2:7">
      <c r="B1002" s="422"/>
      <c r="C1002" s="422"/>
      <c r="G1002" s="2">
        <f>+G1001+E1002-F1002</f>
        <v>0</v>
      </c>
    </row>
    <row r="1003" spans="2:7">
      <c r="B1003" s="422"/>
      <c r="C1003" s="422"/>
      <c r="G1003" s="2">
        <f>+G1002+E1003-F1003</f>
        <v>0</v>
      </c>
    </row>
    <row r="1004" spans="2:7">
      <c r="B1004" s="422"/>
      <c r="C1004" s="422"/>
      <c r="G1004" s="2">
        <f>+G1003+E1004-F1004</f>
        <v>0</v>
      </c>
    </row>
    <row r="1005" spans="2:7">
      <c r="B1005" s="422"/>
      <c r="C1005" s="422"/>
      <c r="G1005" s="2">
        <f>+G1004+E1005-F1005</f>
        <v>0</v>
      </c>
    </row>
    <row r="1006" spans="2:7">
      <c r="B1006" s="422"/>
      <c r="C1006" s="422"/>
      <c r="G1006" s="2">
        <f>+G1005+E1006-F1006</f>
        <v>0</v>
      </c>
    </row>
    <row r="1007" spans="2:7">
      <c r="B1007" s="422"/>
      <c r="C1007" s="422"/>
      <c r="G1007" s="2">
        <f>+G1006+E1007-F1007</f>
        <v>0</v>
      </c>
    </row>
    <row r="1008" spans="2:7">
      <c r="B1008" s="422"/>
      <c r="C1008" s="422"/>
      <c r="G1008" s="2">
        <f>+G1007+E1008-F1008</f>
        <v>0</v>
      </c>
    </row>
    <row r="1009" spans="2:7">
      <c r="B1009" s="422"/>
      <c r="C1009" s="422"/>
      <c r="G1009" s="2">
        <f>+G1008+E1009-F1009</f>
        <v>0</v>
      </c>
    </row>
    <row r="1010" spans="2:7">
      <c r="B1010" s="422"/>
      <c r="C1010" s="422"/>
      <c r="G1010" s="2">
        <f>+G1009+E1010-F1010</f>
        <v>0</v>
      </c>
    </row>
    <row r="1011" spans="2:7">
      <c r="B1011" s="422"/>
      <c r="C1011" s="422"/>
      <c r="G1011" s="2">
        <f>+G1010+E1011-F1011</f>
        <v>0</v>
      </c>
    </row>
    <row r="1012" spans="2:7">
      <c r="B1012" s="422"/>
      <c r="C1012" s="422"/>
      <c r="G1012" s="2">
        <f>+G1011+E1012-F1012</f>
        <v>0</v>
      </c>
    </row>
    <row r="1013" spans="2:7">
      <c r="B1013" s="422"/>
      <c r="C1013" s="422"/>
      <c r="G1013" s="2">
        <f>+G1012+E1013-F1013</f>
        <v>0</v>
      </c>
    </row>
    <row r="1014" spans="2:7">
      <c r="B1014" s="422"/>
      <c r="C1014" s="422"/>
      <c r="G1014" s="2">
        <f>+G1013+E1014-F1014</f>
        <v>0</v>
      </c>
    </row>
    <row r="1015" spans="2:7">
      <c r="B1015" s="422"/>
      <c r="C1015" s="422"/>
      <c r="G1015" s="2">
        <f>+G1014+E1015-F1015</f>
        <v>0</v>
      </c>
    </row>
    <row r="1016" spans="2:7">
      <c r="B1016" s="422"/>
      <c r="C1016" s="422"/>
      <c r="G1016" s="2">
        <f>+G1015+E1016-F1016</f>
        <v>0</v>
      </c>
    </row>
    <row r="1017" spans="2:7">
      <c r="B1017" s="422"/>
      <c r="C1017" s="422"/>
      <c r="G1017" s="2">
        <f>+G1016+E1017-F1017</f>
        <v>0</v>
      </c>
    </row>
    <row r="1018" spans="2:7">
      <c r="B1018" s="422"/>
      <c r="C1018" s="422"/>
      <c r="G1018" s="2">
        <f>+G1017+E1018-F1018</f>
        <v>0</v>
      </c>
    </row>
    <row r="1019" spans="2:7">
      <c r="B1019" s="422"/>
      <c r="C1019" s="422"/>
      <c r="G1019" s="2">
        <f>+G1018+E1019-F1019</f>
        <v>0</v>
      </c>
    </row>
    <row r="1020" spans="2:7">
      <c r="B1020" s="422"/>
      <c r="C1020" s="422"/>
      <c r="G1020" s="2">
        <f>+G1019+E1020-F1020</f>
        <v>0</v>
      </c>
    </row>
    <row r="1021" spans="2:7">
      <c r="B1021" s="422"/>
      <c r="C1021" s="422"/>
      <c r="G1021" s="2">
        <f>+G1020+E1021-F1021</f>
        <v>0</v>
      </c>
    </row>
    <row r="1022" spans="2:7">
      <c r="B1022" s="422"/>
      <c r="C1022" s="422"/>
      <c r="G1022" s="2">
        <f>+G1021+E1022-F1022</f>
        <v>0</v>
      </c>
    </row>
    <row r="1023" spans="2:7">
      <c r="B1023" s="422"/>
      <c r="C1023" s="422"/>
      <c r="G1023" s="2">
        <f>+G1022+E1023-F1023</f>
        <v>0</v>
      </c>
    </row>
    <row r="1024" spans="2:7">
      <c r="B1024" s="422"/>
      <c r="C1024" s="422"/>
      <c r="G1024" s="2">
        <f>+G1023+E1024-F1024</f>
        <v>0</v>
      </c>
    </row>
    <row r="1025" spans="2:7">
      <c r="B1025" s="422"/>
      <c r="C1025" s="422"/>
      <c r="G1025" s="2">
        <f>+G1024+E1025-F1025</f>
        <v>0</v>
      </c>
    </row>
    <row r="1026" spans="2:7">
      <c r="B1026" s="422"/>
      <c r="C1026" s="422"/>
      <c r="G1026" s="2">
        <f>+G1025+E1026-F1026</f>
        <v>0</v>
      </c>
    </row>
    <row r="1027" spans="2:7">
      <c r="B1027" s="422"/>
      <c r="C1027" s="422"/>
      <c r="G1027" s="2">
        <f>+G1026+E1027-F1027</f>
        <v>0</v>
      </c>
    </row>
    <row r="1028" spans="2:7">
      <c r="B1028" s="422"/>
      <c r="C1028" s="422"/>
      <c r="G1028" s="2">
        <f>+G1027+E1028-F1028</f>
        <v>0</v>
      </c>
    </row>
    <row r="1029" spans="2:7">
      <c r="B1029" s="422"/>
      <c r="C1029" s="422"/>
      <c r="G1029" s="2">
        <f>+G1028+E1029-F1029</f>
        <v>0</v>
      </c>
    </row>
    <row r="1030" spans="2:7">
      <c r="B1030" s="422"/>
      <c r="C1030" s="422"/>
      <c r="G1030" s="2">
        <f>+G1029+E1030-F1030</f>
        <v>0</v>
      </c>
    </row>
    <row r="1031" spans="2:7">
      <c r="B1031" s="422"/>
      <c r="C1031" s="422"/>
      <c r="G1031" s="2">
        <f>+G1030+E1031-F1031</f>
        <v>0</v>
      </c>
    </row>
    <row r="1032" spans="2:7">
      <c r="B1032" s="422"/>
      <c r="C1032" s="422"/>
      <c r="G1032" s="2">
        <f>+G1031+E1032-F1032</f>
        <v>0</v>
      </c>
    </row>
    <row r="1033" spans="2:7">
      <c r="B1033" s="422"/>
      <c r="C1033" s="422"/>
      <c r="G1033" s="2">
        <f>+G1032+E1033-F1033</f>
        <v>0</v>
      </c>
    </row>
    <row r="1034" spans="2:7">
      <c r="B1034" s="422"/>
      <c r="C1034" s="422"/>
      <c r="G1034" s="2">
        <f>+G1033+E1034-F1034</f>
        <v>0</v>
      </c>
    </row>
    <row r="1035" spans="2:7">
      <c r="B1035" s="422"/>
      <c r="C1035" s="422"/>
      <c r="G1035" s="2">
        <f>+G1034+E1035-F1035</f>
        <v>0</v>
      </c>
    </row>
    <row r="1036" spans="2:7">
      <c r="B1036" s="422"/>
      <c r="C1036" s="422"/>
      <c r="G1036" s="2">
        <f>+G1035+E1036-F1036</f>
        <v>0</v>
      </c>
    </row>
    <row r="1037" spans="2:7">
      <c r="B1037" s="422"/>
      <c r="C1037" s="422"/>
      <c r="G1037" s="2">
        <f>+G1036+E1037-F1037</f>
        <v>0</v>
      </c>
    </row>
    <row r="1038" spans="2:7">
      <c r="B1038" s="422"/>
      <c r="C1038" s="422"/>
      <c r="G1038" s="2">
        <f>+G1037+E1038-F1038</f>
        <v>0</v>
      </c>
    </row>
    <row r="1039" spans="2:7">
      <c r="B1039" s="422"/>
      <c r="C1039" s="422"/>
      <c r="G1039" s="2">
        <f>+G1038+E1039-F1039</f>
        <v>0</v>
      </c>
    </row>
    <row r="1040" spans="2:7">
      <c r="B1040" s="422"/>
      <c r="C1040" s="422"/>
      <c r="G1040" s="2">
        <f>+G1039+E1040-F1040</f>
        <v>0</v>
      </c>
    </row>
    <row r="1041" spans="2:7">
      <c r="B1041" s="422"/>
      <c r="C1041" s="422"/>
      <c r="G1041" s="2">
        <f>+G1040+E1041-F1041</f>
        <v>0</v>
      </c>
    </row>
    <row r="1042" spans="2:7">
      <c r="B1042" s="422"/>
      <c r="C1042" s="422"/>
      <c r="G1042" s="2">
        <f>+G1041+E1042-F1042</f>
        <v>0</v>
      </c>
    </row>
    <row r="1043" spans="2:7">
      <c r="B1043" s="422"/>
      <c r="C1043" s="422"/>
      <c r="G1043" s="2">
        <f>+G1042+E1043-F1043</f>
        <v>0</v>
      </c>
    </row>
    <row r="1044" spans="2:7">
      <c r="B1044" s="422"/>
      <c r="C1044" s="422"/>
      <c r="G1044" s="2">
        <f>+G1043+E1044-F1044</f>
        <v>0</v>
      </c>
    </row>
    <row r="1045" spans="2:7">
      <c r="B1045" s="422"/>
      <c r="C1045" s="422"/>
      <c r="G1045" s="2">
        <f>+G1044+E1045-F1045</f>
        <v>0</v>
      </c>
    </row>
    <row r="1046" spans="2:7">
      <c r="B1046" s="422"/>
      <c r="C1046" s="422"/>
      <c r="G1046" s="2">
        <f>+G1045+E1046-F1046</f>
        <v>0</v>
      </c>
    </row>
    <row r="1047" spans="2:7">
      <c r="B1047" s="422"/>
      <c r="C1047" s="422"/>
      <c r="G1047" s="2">
        <f>+G1046+E1047-F1047</f>
        <v>0</v>
      </c>
    </row>
    <row r="1048" spans="2:7">
      <c r="B1048" s="422"/>
      <c r="C1048" s="422"/>
      <c r="G1048" s="2">
        <f>+G1047+E1048-F1048</f>
        <v>0</v>
      </c>
    </row>
    <row r="1049" spans="2:7">
      <c r="B1049" s="422"/>
      <c r="C1049" s="422"/>
      <c r="G1049" s="2">
        <f>+G1048+E1049-F1049</f>
        <v>0</v>
      </c>
    </row>
    <row r="1050" spans="2:7">
      <c r="B1050" s="422"/>
      <c r="C1050" s="422"/>
      <c r="G1050" s="2">
        <f>+G1049+E1050-F1050</f>
        <v>0</v>
      </c>
    </row>
    <row r="1051" spans="2:7">
      <c r="B1051" s="422"/>
      <c r="C1051" s="422"/>
      <c r="G1051" s="2">
        <f>+G1050+E1051-F1051</f>
        <v>0</v>
      </c>
    </row>
    <row r="1052" spans="2:7">
      <c r="B1052" s="422"/>
      <c r="C1052" s="422"/>
      <c r="G1052" s="2">
        <f>+G1051+E1052-F1052</f>
        <v>0</v>
      </c>
    </row>
    <row r="1053" spans="2:7">
      <c r="B1053" s="422"/>
      <c r="C1053" s="422"/>
      <c r="G1053" s="2">
        <f>+G1052+E1053-F1053</f>
        <v>0</v>
      </c>
    </row>
    <row r="1054" spans="2:7">
      <c r="B1054" s="422"/>
      <c r="C1054" s="422"/>
      <c r="G1054" s="2">
        <f>+G1053+E1054-F1054</f>
        <v>0</v>
      </c>
    </row>
    <row r="1055" spans="2:7">
      <c r="B1055" s="422"/>
      <c r="C1055" s="422"/>
      <c r="G1055" s="2">
        <f>+G1054+E1055-F1055</f>
        <v>0</v>
      </c>
    </row>
    <row r="1056" spans="2:7">
      <c r="B1056" s="422"/>
      <c r="C1056" s="422"/>
      <c r="G1056" s="2">
        <f>+G1055+E1056-F1056</f>
        <v>0</v>
      </c>
    </row>
    <row r="1057" spans="2:7">
      <c r="B1057" s="422"/>
      <c r="C1057" s="422"/>
      <c r="G1057" s="2">
        <f>+G1056+E1057-F1057</f>
        <v>0</v>
      </c>
    </row>
    <row r="1058" spans="2:7">
      <c r="B1058" s="422"/>
      <c r="C1058" s="422"/>
      <c r="G1058" s="2">
        <f>+G1057+E1058-F1058</f>
        <v>0</v>
      </c>
    </row>
    <row r="1059" spans="2:7">
      <c r="B1059" s="422"/>
      <c r="C1059" s="422"/>
      <c r="G1059" s="2">
        <f>+G1058+E1059-F1059</f>
        <v>0</v>
      </c>
    </row>
    <row r="1060" spans="2:7">
      <c r="B1060" s="422"/>
      <c r="C1060" s="422"/>
      <c r="G1060" s="2">
        <f>+G1059+E1060-F1060</f>
        <v>0</v>
      </c>
    </row>
    <row r="1061" spans="2:7">
      <c r="B1061" s="422"/>
      <c r="C1061" s="422"/>
      <c r="G1061" s="2">
        <f>+G1060+E1061-F1061</f>
        <v>0</v>
      </c>
    </row>
    <row r="1062" spans="2:7">
      <c r="B1062" s="422"/>
      <c r="C1062" s="422"/>
      <c r="G1062" s="2">
        <f>+G1061+E1062-F1062</f>
        <v>0</v>
      </c>
    </row>
    <row r="1063" spans="2:7">
      <c r="B1063" s="422"/>
      <c r="C1063" s="422"/>
      <c r="G1063" s="2">
        <f>+G1062+E1063-F1063</f>
        <v>0</v>
      </c>
    </row>
    <row r="1064" spans="2:7">
      <c r="B1064" s="422"/>
      <c r="C1064" s="422"/>
      <c r="G1064" s="2">
        <f>+G1063+E1064-F1064</f>
        <v>0</v>
      </c>
    </row>
    <row r="1065" spans="2:7">
      <c r="B1065" s="422"/>
      <c r="C1065" s="422"/>
      <c r="G1065" s="2">
        <f>+G1064+E1065-F1065</f>
        <v>0</v>
      </c>
    </row>
    <row r="1066" spans="2:7">
      <c r="B1066" s="422"/>
      <c r="C1066" s="422"/>
      <c r="G1066" s="2">
        <f>+G1065+E1066-F1066</f>
        <v>0</v>
      </c>
    </row>
    <row r="1067" spans="2:7">
      <c r="B1067" s="422"/>
      <c r="C1067" s="422"/>
      <c r="G1067" s="2">
        <f>+G1066+E1067-F1067</f>
        <v>0</v>
      </c>
    </row>
    <row r="1068" spans="2:7">
      <c r="B1068" s="422"/>
      <c r="C1068" s="422"/>
      <c r="G1068" s="2">
        <f>+G1067+E1068-F1068</f>
        <v>0</v>
      </c>
    </row>
    <row r="1069" spans="2:7">
      <c r="B1069" s="422"/>
      <c r="C1069" s="422"/>
      <c r="G1069" s="2">
        <f>+G1068+E1069-F1069</f>
        <v>0</v>
      </c>
    </row>
    <row r="1070" spans="2:7">
      <c r="B1070" s="422"/>
      <c r="C1070" s="422"/>
      <c r="G1070" s="2">
        <f>+G1069+E1070-F1070</f>
        <v>0</v>
      </c>
    </row>
    <row r="1071" spans="2:7">
      <c r="B1071" s="422"/>
      <c r="C1071" s="422"/>
      <c r="G1071" s="2">
        <f>+G1070+E1071-F1071</f>
        <v>0</v>
      </c>
    </row>
    <row r="1072" spans="2:7">
      <c r="B1072" s="422"/>
      <c r="C1072" s="422"/>
      <c r="G1072" s="2">
        <f>+G1071+E1072-F1072</f>
        <v>0</v>
      </c>
    </row>
    <row r="1073" spans="2:7">
      <c r="B1073" s="422"/>
      <c r="C1073" s="422"/>
      <c r="G1073" s="2">
        <f>+G1072+E1073-F1073</f>
        <v>0</v>
      </c>
    </row>
    <row r="1074" spans="2:7">
      <c r="B1074" s="422"/>
      <c r="C1074" s="422"/>
      <c r="G1074" s="2">
        <f>+G1073+E1074-F1074</f>
        <v>0</v>
      </c>
    </row>
    <row r="1075" spans="2:7">
      <c r="B1075" s="422"/>
      <c r="C1075" s="422"/>
      <c r="G1075" s="2">
        <f>+G1074+E1075-F1075</f>
        <v>0</v>
      </c>
    </row>
    <row r="1076" spans="2:7">
      <c r="B1076" s="422"/>
      <c r="C1076" s="422"/>
      <c r="G1076" s="2">
        <f>+G1075+E1076-F1076</f>
        <v>0</v>
      </c>
    </row>
    <row r="1077" spans="2:7">
      <c r="B1077" s="422"/>
      <c r="C1077" s="422"/>
      <c r="G1077" s="2">
        <f>+G1076+E1077-F1077</f>
        <v>0</v>
      </c>
    </row>
    <row r="1078" spans="2:7">
      <c r="B1078" s="422"/>
      <c r="C1078" s="422"/>
      <c r="G1078" s="2">
        <f>+G1077+E1078-F1078</f>
        <v>0</v>
      </c>
    </row>
    <row r="1079" spans="2:7">
      <c r="B1079" s="422"/>
      <c r="C1079" s="422"/>
      <c r="G1079" s="2">
        <f>+G1078+E1079-F1079</f>
        <v>0</v>
      </c>
    </row>
    <row r="1080" spans="2:7">
      <c r="B1080" s="422"/>
      <c r="C1080" s="422"/>
      <c r="G1080" s="2">
        <f>+G1079+E1080-F1080</f>
        <v>0</v>
      </c>
    </row>
    <row r="1081" spans="2:7">
      <c r="B1081" s="422"/>
      <c r="C1081" s="422"/>
      <c r="G1081" s="2">
        <f>+G1080+E1081-F1081</f>
        <v>0</v>
      </c>
    </row>
    <row r="1082" spans="2:7">
      <c r="B1082" s="422"/>
      <c r="C1082" s="422"/>
      <c r="G1082" s="2">
        <f>+G1081+E1082-F1082</f>
        <v>0</v>
      </c>
    </row>
    <row r="1083" spans="2:7">
      <c r="B1083" s="422"/>
      <c r="C1083" s="422"/>
      <c r="G1083" s="2">
        <f>+G1082+E1083-F1083</f>
        <v>0</v>
      </c>
    </row>
    <row r="1084" spans="2:7">
      <c r="B1084" s="422"/>
      <c r="C1084" s="422"/>
      <c r="G1084" s="2">
        <f>+G1083+E1084-F1084</f>
        <v>0</v>
      </c>
    </row>
    <row r="1085" spans="2:7">
      <c r="B1085" s="422"/>
      <c r="C1085" s="422"/>
      <c r="G1085" s="2">
        <f>+G1084+E1085-F1085</f>
        <v>0</v>
      </c>
    </row>
    <row r="1086" spans="2:7">
      <c r="B1086" s="422"/>
      <c r="C1086" s="422"/>
      <c r="G1086" s="2">
        <f>+G1085+E1086-F1086</f>
        <v>0</v>
      </c>
    </row>
    <row r="1087" spans="2:7">
      <c r="B1087" s="422"/>
      <c r="C1087" s="422"/>
      <c r="G1087" s="2">
        <f>+G1086+E1087-F1087</f>
        <v>0</v>
      </c>
    </row>
    <row r="1088" spans="2:7">
      <c r="B1088" s="422"/>
      <c r="C1088" s="422"/>
      <c r="G1088" s="2">
        <f>+G1087+E1088-F1088</f>
        <v>0</v>
      </c>
    </row>
    <row r="1089" spans="2:7">
      <c r="B1089" s="422"/>
      <c r="C1089" s="422"/>
      <c r="G1089" s="2">
        <f>+G1088+E1089-F1089</f>
        <v>0</v>
      </c>
    </row>
    <row r="1090" spans="2:7">
      <c r="B1090" s="422"/>
      <c r="C1090" s="422"/>
      <c r="G1090" s="2">
        <f>+G1089+E1090-F1090</f>
        <v>0</v>
      </c>
    </row>
    <row r="1091" spans="2:7">
      <c r="B1091" s="422"/>
      <c r="C1091" s="422"/>
      <c r="G1091" s="2">
        <f>+G1090+E1091-F1091</f>
        <v>0</v>
      </c>
    </row>
    <row r="1092" spans="2:7">
      <c r="B1092" s="422"/>
      <c r="C1092" s="422"/>
      <c r="G1092" s="2">
        <f>+G1091+E1092-F1092</f>
        <v>0</v>
      </c>
    </row>
    <row r="1093" spans="2:7">
      <c r="B1093" s="422"/>
      <c r="C1093" s="422"/>
      <c r="G1093" s="2">
        <f>+G1092+E1093-F1093</f>
        <v>0</v>
      </c>
    </row>
    <row r="1094" spans="2:7">
      <c r="B1094" s="422"/>
      <c r="C1094" s="422"/>
      <c r="G1094" s="2">
        <f>+G1093+E1094-F1094</f>
        <v>0</v>
      </c>
    </row>
    <row r="1095" spans="2:7">
      <c r="B1095" s="422"/>
      <c r="C1095" s="422"/>
      <c r="G1095" s="2">
        <f>+G1094+E1095-F1095</f>
        <v>0</v>
      </c>
    </row>
    <row r="1096" spans="2:7">
      <c r="B1096" s="422"/>
      <c r="C1096" s="422"/>
      <c r="G1096" s="2">
        <f>+G1095+E1096-F1096</f>
        <v>0</v>
      </c>
    </row>
    <row r="1097" spans="2:7">
      <c r="B1097" s="422"/>
      <c r="C1097" s="422"/>
      <c r="G1097" s="2">
        <f>+G1096+E1097-F1097</f>
        <v>0</v>
      </c>
    </row>
    <row r="1098" spans="2:7">
      <c r="B1098" s="422"/>
      <c r="C1098" s="422"/>
      <c r="G1098" s="2">
        <f>+G1097+E1098-F1098</f>
        <v>0</v>
      </c>
    </row>
    <row r="1099" spans="2:7">
      <c r="B1099" s="422"/>
      <c r="C1099" s="422"/>
      <c r="G1099" s="2">
        <f>+G1098+E1099-F1099</f>
        <v>0</v>
      </c>
    </row>
    <row r="1100" spans="2:7">
      <c r="B1100" s="422"/>
      <c r="C1100" s="422"/>
      <c r="G1100" s="2">
        <f>+G1099+E1100-F1100</f>
        <v>0</v>
      </c>
    </row>
    <row r="1101" spans="2:7">
      <c r="B1101" s="422"/>
      <c r="C1101" s="422"/>
      <c r="G1101" s="2">
        <f>+G1100+E1101-F1101</f>
        <v>0</v>
      </c>
    </row>
    <row r="1102" spans="2:7">
      <c r="B1102" s="422"/>
      <c r="C1102" s="422"/>
      <c r="G1102" s="2">
        <f>+G1101+E1102-F1102</f>
        <v>0</v>
      </c>
    </row>
    <row r="1103" spans="2:7">
      <c r="B1103" s="422"/>
      <c r="C1103" s="422"/>
      <c r="G1103" s="2">
        <f>+G1102+E1103-F1103</f>
        <v>0</v>
      </c>
    </row>
    <row r="1104" spans="2:7">
      <c r="B1104" s="422"/>
      <c r="C1104" s="422"/>
      <c r="G1104" s="2">
        <f>+G1103+E1104-F1104</f>
        <v>0</v>
      </c>
    </row>
    <row r="1105" spans="2:7">
      <c r="B1105" s="422"/>
      <c r="C1105" s="422"/>
      <c r="G1105" s="2">
        <f>+G1104+E1105-F1105</f>
        <v>0</v>
      </c>
    </row>
    <row r="1106" spans="2:7">
      <c r="B1106" s="422"/>
      <c r="C1106" s="422"/>
      <c r="G1106" s="2">
        <f>+G1105+E1106-F1106</f>
        <v>0</v>
      </c>
    </row>
    <row r="1107" spans="2:7">
      <c r="B1107" s="422"/>
      <c r="C1107" s="422"/>
      <c r="G1107" s="2">
        <f>+G1106+E1107-F1107</f>
        <v>0</v>
      </c>
    </row>
    <row r="1108" spans="2:7">
      <c r="B1108" s="422"/>
      <c r="C1108" s="422"/>
      <c r="G1108" s="2">
        <f>+G1107+E1108-F1108</f>
        <v>0</v>
      </c>
    </row>
    <row r="1109" spans="2:7">
      <c r="B1109" s="422"/>
      <c r="C1109" s="422"/>
      <c r="G1109" s="2">
        <f>+G1108+E1109-F1109</f>
        <v>0</v>
      </c>
    </row>
    <row r="1110" spans="2:7">
      <c r="B1110" s="422"/>
      <c r="C1110" s="422"/>
      <c r="G1110" s="2">
        <f>+G1109+E1110-F1110</f>
        <v>0</v>
      </c>
    </row>
    <row r="1111" spans="2:7">
      <c r="B1111" s="422"/>
      <c r="C1111" s="422"/>
      <c r="G1111" s="2">
        <f>+G1110+E1111-F1111</f>
        <v>0</v>
      </c>
    </row>
    <row r="1112" spans="2:7">
      <c r="B1112" s="422"/>
      <c r="C1112" s="422"/>
      <c r="G1112" s="2">
        <f>+G1111+E1112-F1112</f>
        <v>0</v>
      </c>
    </row>
    <row r="1113" spans="2:7">
      <c r="B1113" s="422"/>
      <c r="C1113" s="422"/>
      <c r="G1113" s="2">
        <f>+G1112+E1113-F1113</f>
        <v>0</v>
      </c>
    </row>
    <row r="1114" spans="2:7">
      <c r="B1114" s="422"/>
      <c r="C1114" s="422"/>
      <c r="G1114" s="2">
        <f>+G1113+E1114-F1114</f>
        <v>0</v>
      </c>
    </row>
    <row r="1115" spans="2:7">
      <c r="B1115" s="422"/>
      <c r="C1115" s="422"/>
      <c r="G1115" s="2">
        <f>+G1114+E1115-F1115</f>
        <v>0</v>
      </c>
    </row>
    <row r="1116" spans="2:7">
      <c r="B1116" s="422"/>
      <c r="C1116" s="422"/>
      <c r="G1116" s="2">
        <f>+G1115+E1116-F1116</f>
        <v>0</v>
      </c>
    </row>
    <row r="1117" spans="2:7">
      <c r="B1117" s="422"/>
      <c r="C1117" s="422"/>
      <c r="G1117" s="2">
        <f>+G1116+E1117-F1117</f>
        <v>0</v>
      </c>
    </row>
    <row r="1118" spans="2:7">
      <c r="B1118" s="422"/>
      <c r="C1118" s="422"/>
      <c r="G1118" s="2">
        <f>+G1117+E1118-F1118</f>
        <v>0</v>
      </c>
    </row>
    <row r="1119" spans="2:7">
      <c r="B1119" s="422"/>
      <c r="C1119" s="422"/>
      <c r="G1119" s="2">
        <f>+G1118+E1119-F1119</f>
        <v>0</v>
      </c>
    </row>
    <row r="1120" spans="2:7">
      <c r="B1120" s="422"/>
      <c r="C1120" s="422"/>
      <c r="G1120" s="2">
        <f>+G1119+E1120-F1120</f>
        <v>0</v>
      </c>
    </row>
    <row r="1121" spans="2:7">
      <c r="B1121" s="422"/>
      <c r="C1121" s="422"/>
      <c r="G1121" s="2">
        <f>+G1120+E1121-F1121</f>
        <v>0</v>
      </c>
    </row>
    <row r="1122" spans="2:7">
      <c r="B1122" s="422"/>
      <c r="C1122" s="422"/>
      <c r="G1122" s="2">
        <f>+G1121+E1122-F1122</f>
        <v>0</v>
      </c>
    </row>
    <row r="1123" spans="2:7">
      <c r="B1123" s="422"/>
      <c r="C1123" s="422"/>
      <c r="G1123" s="2">
        <f>+G1122+E1123-F1123</f>
        <v>0</v>
      </c>
    </row>
    <row r="1124" spans="2:7">
      <c r="B1124" s="422"/>
      <c r="C1124" s="422"/>
      <c r="G1124" s="2">
        <f>+G1123+E1124-F1124</f>
        <v>0</v>
      </c>
    </row>
    <row r="1125" spans="2:7">
      <c r="B1125" s="422"/>
      <c r="C1125" s="422"/>
      <c r="G1125" s="2">
        <f>+G1124+E1125-F1125</f>
        <v>0</v>
      </c>
    </row>
    <row r="1126" spans="2:7">
      <c r="B1126" s="422"/>
      <c r="C1126" s="422"/>
      <c r="G1126" s="2">
        <f>+G1125+E1126-F1126</f>
        <v>0</v>
      </c>
    </row>
    <row r="1127" spans="2:7">
      <c r="B1127" s="422"/>
      <c r="C1127" s="422"/>
      <c r="G1127" s="2">
        <f>+G1126+E1127-F1127</f>
        <v>0</v>
      </c>
    </row>
    <row r="1128" spans="2:7">
      <c r="B1128" s="422"/>
      <c r="C1128" s="422"/>
      <c r="G1128" s="2">
        <f>+G1127+E1128-F1128</f>
        <v>0</v>
      </c>
    </row>
    <row r="1129" spans="2:7">
      <c r="B1129" s="422"/>
      <c r="C1129" s="422"/>
      <c r="G1129" s="2">
        <f>+G1128+E1129-F1129</f>
        <v>0</v>
      </c>
    </row>
    <row r="1130" spans="2:7">
      <c r="B1130" s="422"/>
      <c r="C1130" s="422"/>
      <c r="G1130" s="2">
        <f>+G1129+E1130-F1130</f>
        <v>0</v>
      </c>
    </row>
    <row r="1131" spans="2:7">
      <c r="B1131" s="422"/>
      <c r="C1131" s="422"/>
      <c r="G1131" s="2">
        <f>+G1130+E1131-F1131</f>
        <v>0</v>
      </c>
    </row>
    <row r="1132" spans="2:7">
      <c r="B1132" s="422"/>
      <c r="C1132" s="422"/>
      <c r="G1132" s="2">
        <f>+G1131+E1132-F1132</f>
        <v>0</v>
      </c>
    </row>
    <row r="1133" spans="2:7">
      <c r="B1133" s="422"/>
      <c r="C1133" s="422"/>
      <c r="G1133" s="2">
        <f>+G1132+E1133-F1133</f>
        <v>0</v>
      </c>
    </row>
    <row r="1134" spans="2:7">
      <c r="B1134" s="422"/>
      <c r="C1134" s="422"/>
      <c r="G1134" s="2">
        <f>+G1133+E1134-F1134</f>
        <v>0</v>
      </c>
    </row>
    <row r="1135" spans="2:7">
      <c r="B1135" s="422"/>
      <c r="C1135" s="422"/>
      <c r="G1135" s="2">
        <f>+G1134+E1135-F1135</f>
        <v>0</v>
      </c>
    </row>
    <row r="1136" spans="2:7">
      <c r="B1136" s="422"/>
      <c r="C1136" s="422"/>
      <c r="G1136" s="2">
        <f>+G1135+E1136-F1136</f>
        <v>0</v>
      </c>
    </row>
    <row r="1137" spans="2:7">
      <c r="B1137" s="422"/>
      <c r="C1137" s="422"/>
      <c r="G1137" s="2">
        <f>+G1136+E1137-F1137</f>
        <v>0</v>
      </c>
    </row>
    <row r="1138" spans="2:7">
      <c r="B1138" s="422"/>
      <c r="C1138" s="422"/>
      <c r="G1138" s="2">
        <f>+G1137+E1138-F1138</f>
        <v>0</v>
      </c>
    </row>
    <row r="1139" spans="2:7">
      <c r="B1139" s="422"/>
      <c r="C1139" s="422"/>
      <c r="G1139" s="2">
        <f>+G1138+E1139-F1139</f>
        <v>0</v>
      </c>
    </row>
    <row r="1140" spans="2:7">
      <c r="B1140" s="422"/>
      <c r="C1140" s="422"/>
      <c r="G1140" s="2">
        <f>+G1139+E1140-F1140</f>
        <v>0</v>
      </c>
    </row>
    <row r="1141" spans="2:7">
      <c r="B1141" s="422"/>
      <c r="C1141" s="422"/>
      <c r="G1141" s="2">
        <f>+G1140+E1141-F1141</f>
        <v>0</v>
      </c>
    </row>
    <row r="1142" spans="2:7">
      <c r="B1142" s="422"/>
      <c r="C1142" s="422"/>
      <c r="G1142" s="2">
        <f>+G1141+E1142-F1142</f>
        <v>0</v>
      </c>
    </row>
    <row r="1143" spans="2:7">
      <c r="B1143" s="422"/>
      <c r="C1143" s="422"/>
      <c r="G1143" s="2">
        <f>+G1142+E1143-F1143</f>
        <v>0</v>
      </c>
    </row>
    <row r="1144" spans="2:7">
      <c r="B1144" s="422"/>
      <c r="C1144" s="422"/>
      <c r="G1144" s="2">
        <f>+G1143+E1144-F1144</f>
        <v>0</v>
      </c>
    </row>
    <row r="1145" spans="2:7">
      <c r="B1145" s="422"/>
      <c r="C1145" s="422"/>
      <c r="G1145" s="2">
        <f>+G1144+E1145-F1145</f>
        <v>0</v>
      </c>
    </row>
    <row r="1146" spans="2:7">
      <c r="B1146" s="422"/>
      <c r="C1146" s="422"/>
      <c r="G1146" s="2">
        <f>+G1145+E1146-F1146</f>
        <v>0</v>
      </c>
    </row>
    <row r="1147" spans="2:7">
      <c r="B1147" s="422"/>
      <c r="C1147" s="422"/>
      <c r="G1147" s="2">
        <f>+G1146+E1147-F1147</f>
        <v>0</v>
      </c>
    </row>
    <row r="1148" spans="2:7">
      <c r="B1148" s="422"/>
      <c r="C1148" s="422"/>
      <c r="G1148" s="2">
        <f>+G1147+E1148-F1148</f>
        <v>0</v>
      </c>
    </row>
    <row r="1149" spans="2:7">
      <c r="B1149" s="422"/>
      <c r="C1149" s="422"/>
      <c r="G1149" s="2">
        <f>+G1148+E1149-F1149</f>
        <v>0</v>
      </c>
    </row>
    <row r="1150" spans="2:7">
      <c r="B1150" s="422"/>
      <c r="C1150" s="422"/>
      <c r="G1150" s="2">
        <f>+G1149+E1150-F1150</f>
        <v>0</v>
      </c>
    </row>
    <row r="1151" spans="2:7">
      <c r="B1151" s="422"/>
      <c r="C1151" s="422"/>
      <c r="G1151" s="2">
        <f>+G1150+E1151-F1151</f>
        <v>0</v>
      </c>
    </row>
    <row r="1152" spans="2:7">
      <c r="B1152" s="422"/>
      <c r="C1152" s="422"/>
      <c r="G1152" s="2">
        <f>+G1151+E1152-F1152</f>
        <v>0</v>
      </c>
    </row>
    <row r="1153" spans="2:7">
      <c r="B1153" s="422"/>
      <c r="C1153" s="422"/>
      <c r="G1153" s="2">
        <f>+G1152+E1153-F1153</f>
        <v>0</v>
      </c>
    </row>
    <row r="1154" spans="2:7">
      <c r="B1154" s="422"/>
      <c r="C1154" s="422"/>
      <c r="G1154" s="2">
        <f>+G1153+E1154-F1154</f>
        <v>0</v>
      </c>
    </row>
    <row r="1155" spans="2:7">
      <c r="B1155" s="422"/>
      <c r="C1155" s="422"/>
      <c r="G1155" s="2">
        <f>+G1154+E1155-F1155</f>
        <v>0</v>
      </c>
    </row>
    <row r="1156" spans="2:7">
      <c r="B1156" s="422"/>
      <c r="C1156" s="422"/>
      <c r="G1156" s="2">
        <f>+G1155+E1156-F1156</f>
        <v>0</v>
      </c>
    </row>
    <row r="1157" spans="2:7">
      <c r="B1157" s="422"/>
      <c r="C1157" s="422"/>
      <c r="G1157" s="2">
        <f>+G1156+E1157-F1157</f>
        <v>0</v>
      </c>
    </row>
    <row r="1158" spans="2:7">
      <c r="B1158" s="422"/>
      <c r="C1158" s="422"/>
      <c r="G1158" s="2">
        <f>+G1157+E1158-F1158</f>
        <v>0</v>
      </c>
    </row>
    <row r="1159" spans="2:7">
      <c r="B1159" s="422"/>
      <c r="C1159" s="422"/>
      <c r="G1159" s="2">
        <f>+G1158+E1159-F1159</f>
        <v>0</v>
      </c>
    </row>
    <row r="1160" spans="2:7">
      <c r="B1160" s="422"/>
      <c r="C1160" s="422"/>
      <c r="G1160" s="2">
        <f>+G1159+E1160-F1160</f>
        <v>0</v>
      </c>
    </row>
    <row r="1161" spans="2:7">
      <c r="B1161" s="422"/>
      <c r="C1161" s="422"/>
      <c r="G1161" s="2">
        <f>+G1160+E1161-F1161</f>
        <v>0</v>
      </c>
    </row>
    <row r="1162" spans="2:7">
      <c r="B1162" s="422"/>
      <c r="C1162" s="422"/>
      <c r="G1162" s="2">
        <f>+G1161+E1162-F1162</f>
        <v>0</v>
      </c>
    </row>
    <row r="1163" spans="2:7">
      <c r="B1163" s="422"/>
      <c r="C1163" s="422"/>
      <c r="G1163" s="2">
        <f>+G1162+E1163-F1163</f>
        <v>0</v>
      </c>
    </row>
    <row r="1164" spans="2:7">
      <c r="B1164" s="422"/>
      <c r="C1164" s="422"/>
      <c r="G1164" s="2">
        <f>+G1163+E1164-F1164</f>
        <v>0</v>
      </c>
    </row>
    <row r="1165" spans="2:7">
      <c r="B1165" s="422"/>
      <c r="C1165" s="422"/>
      <c r="G1165" s="2">
        <f>+G1164+E1165-F1165</f>
        <v>0</v>
      </c>
    </row>
    <row r="1166" spans="2:7">
      <c r="B1166" s="422"/>
      <c r="C1166" s="422"/>
      <c r="G1166" s="2">
        <f>+G1165+E1166-F1166</f>
        <v>0</v>
      </c>
    </row>
    <row r="1167" spans="2:7">
      <c r="B1167" s="422"/>
      <c r="C1167" s="422"/>
      <c r="G1167" s="2">
        <f>+G1166+E1167-F1167</f>
        <v>0</v>
      </c>
    </row>
    <row r="1168" spans="2:7">
      <c r="B1168" s="422"/>
      <c r="C1168" s="422"/>
      <c r="G1168" s="2">
        <f>+G1167+E1168-F1168</f>
        <v>0</v>
      </c>
    </row>
    <row r="1169" spans="2:7">
      <c r="B1169" s="422"/>
      <c r="C1169" s="422"/>
      <c r="G1169" s="2">
        <f>+G1168+E1169-F1169</f>
        <v>0</v>
      </c>
    </row>
    <row r="1170" spans="2:7">
      <c r="B1170" s="422"/>
      <c r="C1170" s="422"/>
      <c r="G1170" s="2">
        <f>+G1169+E1170-F1170</f>
        <v>0</v>
      </c>
    </row>
    <row r="1171" spans="2:7">
      <c r="B1171" s="422"/>
      <c r="C1171" s="422"/>
      <c r="G1171" s="2">
        <f>+G1170+E1171-F1171</f>
        <v>0</v>
      </c>
    </row>
    <row r="1172" spans="2:7">
      <c r="B1172" s="422"/>
      <c r="C1172" s="422"/>
      <c r="G1172" s="2">
        <f>+G1171+E1172-F1172</f>
        <v>0</v>
      </c>
    </row>
    <row r="1173" spans="2:7">
      <c r="B1173" s="422"/>
      <c r="C1173" s="422"/>
      <c r="G1173" s="2">
        <f>+G1172+E1173-F1173</f>
        <v>0</v>
      </c>
    </row>
    <row r="1174" spans="2:7">
      <c r="B1174" s="422"/>
      <c r="C1174" s="422"/>
      <c r="G1174" s="2">
        <f>+G1173+E1174-F1174</f>
        <v>0</v>
      </c>
    </row>
    <row r="1175" spans="2:7">
      <c r="B1175" s="422"/>
      <c r="C1175" s="422"/>
      <c r="G1175" s="2">
        <f>+G1174+E1175-F1175</f>
        <v>0</v>
      </c>
    </row>
    <row r="1176" spans="2:7">
      <c r="B1176" s="422"/>
      <c r="C1176" s="422"/>
      <c r="G1176" s="2">
        <f>+G1175+E1176-F1176</f>
        <v>0</v>
      </c>
    </row>
    <row r="1177" spans="2:7">
      <c r="B1177" s="422"/>
      <c r="C1177" s="422"/>
      <c r="G1177" s="2">
        <f>+G1176+E1177-F1177</f>
        <v>0</v>
      </c>
    </row>
    <row r="1178" spans="2:7">
      <c r="B1178" s="422"/>
      <c r="C1178" s="422"/>
      <c r="G1178" s="2">
        <f>+G1177+E1178-F1178</f>
        <v>0</v>
      </c>
    </row>
    <row r="1179" spans="2:7">
      <c r="B1179" s="422"/>
      <c r="C1179" s="422"/>
      <c r="G1179" s="2">
        <f>+G1178+E1179-F1179</f>
        <v>0</v>
      </c>
    </row>
    <row r="1180" spans="2:7">
      <c r="B1180" s="422"/>
      <c r="C1180" s="422"/>
      <c r="G1180" s="2">
        <f>+G1179+E1180-F1180</f>
        <v>0</v>
      </c>
    </row>
    <row r="1181" spans="2:7">
      <c r="B1181" s="422"/>
      <c r="C1181" s="422"/>
      <c r="G1181" s="2">
        <f>+G1180+E1181-F1181</f>
        <v>0</v>
      </c>
    </row>
    <row r="1182" spans="2:7">
      <c r="B1182" s="422"/>
      <c r="C1182" s="422"/>
      <c r="G1182" s="2">
        <f>+G1181+E1182-F1182</f>
        <v>0</v>
      </c>
    </row>
    <row r="1183" spans="2:7">
      <c r="B1183" s="422"/>
      <c r="C1183" s="422"/>
      <c r="G1183" s="2">
        <f>+G1182+E1183-F1183</f>
        <v>0</v>
      </c>
    </row>
    <row r="1184" spans="2:7">
      <c r="B1184" s="422"/>
      <c r="C1184" s="422"/>
      <c r="G1184" s="2">
        <f>+G1183+E1184-F1184</f>
        <v>0</v>
      </c>
    </row>
    <row r="1185" spans="2:7">
      <c r="B1185" s="422"/>
      <c r="C1185" s="422"/>
      <c r="G1185" s="2">
        <f>+G1184+E1185-F1185</f>
        <v>0</v>
      </c>
    </row>
    <row r="1186" spans="2:7">
      <c r="B1186" s="422"/>
      <c r="C1186" s="422"/>
      <c r="G1186" s="2">
        <f>+G1185+E1186-F1186</f>
        <v>0</v>
      </c>
    </row>
    <row r="1187" spans="2:7">
      <c r="B1187" s="422"/>
      <c r="C1187" s="422"/>
      <c r="G1187" s="2">
        <f>+G1186+E1187-F1187</f>
        <v>0</v>
      </c>
    </row>
    <row r="1188" spans="2:7">
      <c r="B1188" s="422"/>
      <c r="C1188" s="422"/>
      <c r="G1188" s="2">
        <f>+G1187+E1188-F1188</f>
        <v>0</v>
      </c>
    </row>
    <row r="1189" spans="2:7">
      <c r="B1189" s="422"/>
      <c r="C1189" s="422"/>
      <c r="G1189" s="2">
        <f>+G1188+E1189-F1189</f>
        <v>0</v>
      </c>
    </row>
    <row r="1190" spans="2:7">
      <c r="B1190" s="422"/>
      <c r="C1190" s="422"/>
      <c r="G1190" s="2">
        <f>+G1189+E1190-F1190</f>
        <v>0</v>
      </c>
    </row>
    <row r="1191" spans="2:7">
      <c r="B1191" s="422"/>
      <c r="C1191" s="422"/>
      <c r="G1191" s="2">
        <f>+G1190+E1191-F1191</f>
        <v>0</v>
      </c>
    </row>
    <row r="1192" spans="2:7">
      <c r="B1192" s="422"/>
      <c r="C1192" s="422"/>
      <c r="G1192" s="2">
        <f>+G1191+E1192-F1192</f>
        <v>0</v>
      </c>
    </row>
    <row r="1193" spans="2:7">
      <c r="B1193" s="422"/>
      <c r="C1193" s="422"/>
      <c r="G1193" s="2">
        <f>+G1192+E1193-F1193</f>
        <v>0</v>
      </c>
    </row>
    <row r="1194" spans="2:7">
      <c r="B1194" s="422"/>
      <c r="C1194" s="422"/>
      <c r="G1194" s="2">
        <f>+G1193+E1194-F1194</f>
        <v>0</v>
      </c>
    </row>
    <row r="1195" spans="2:7">
      <c r="B1195" s="422"/>
      <c r="C1195" s="422"/>
      <c r="G1195" s="2">
        <f>+G1194+E1195-F1195</f>
        <v>0</v>
      </c>
    </row>
    <row r="1196" spans="2:7">
      <c r="B1196" s="422"/>
      <c r="C1196" s="422"/>
      <c r="G1196" s="2">
        <f>+G1195+E1196-F1196</f>
        <v>0</v>
      </c>
    </row>
    <row r="1197" spans="2:7">
      <c r="B1197" s="422"/>
      <c r="C1197" s="422"/>
      <c r="G1197" s="2">
        <f>+G1196+E1197-F1197</f>
        <v>0</v>
      </c>
    </row>
    <row r="1198" spans="2:7">
      <c r="B1198" s="422"/>
      <c r="C1198" s="422"/>
      <c r="G1198" s="2">
        <f>+G1197+E1198-F1198</f>
        <v>0</v>
      </c>
    </row>
    <row r="1199" spans="2:7">
      <c r="B1199" s="422"/>
      <c r="C1199" s="422"/>
      <c r="G1199" s="2">
        <f>+G1198+E1199-F1199</f>
        <v>0</v>
      </c>
    </row>
    <row r="1200" spans="2:7">
      <c r="B1200" s="422"/>
      <c r="C1200" s="422"/>
      <c r="G1200" s="2">
        <f>+G1199+E1200-F1200</f>
        <v>0</v>
      </c>
    </row>
    <row r="1201" spans="2:7">
      <c r="B1201" s="422"/>
      <c r="C1201" s="422"/>
      <c r="G1201" s="2">
        <f>+G1200+E1201-F1201</f>
        <v>0</v>
      </c>
    </row>
    <row r="1202" spans="2:7">
      <c r="B1202" s="422"/>
      <c r="C1202" s="422"/>
      <c r="G1202" s="2">
        <f>+G1201+E1202-F1202</f>
        <v>0</v>
      </c>
    </row>
    <row r="1203" spans="2:7">
      <c r="B1203" s="422"/>
      <c r="C1203" s="422"/>
      <c r="G1203" s="2">
        <f>+G1202+E1203-F1203</f>
        <v>0</v>
      </c>
    </row>
    <row r="1204" spans="2:7">
      <c r="B1204" s="422"/>
      <c r="C1204" s="422"/>
      <c r="G1204" s="2">
        <f>+G1203+E1204-F1204</f>
        <v>0</v>
      </c>
    </row>
    <row r="1205" spans="2:7">
      <c r="B1205" s="422"/>
      <c r="C1205" s="422"/>
      <c r="G1205" s="2">
        <f>+G1204+E1205-F1205</f>
        <v>0</v>
      </c>
    </row>
    <row r="1206" spans="2:7">
      <c r="B1206" s="422"/>
      <c r="C1206" s="422"/>
      <c r="G1206" s="2">
        <f>+G1205+E1206-F1206</f>
        <v>0</v>
      </c>
    </row>
    <row r="1207" spans="2:7">
      <c r="B1207" s="422"/>
      <c r="C1207" s="422"/>
      <c r="G1207" s="2">
        <f>+G1206+E1207-F1207</f>
        <v>0</v>
      </c>
    </row>
    <row r="1208" spans="2:7">
      <c r="B1208" s="422"/>
      <c r="C1208" s="422"/>
      <c r="G1208" s="2">
        <f>+G1207+E1208-F1208</f>
        <v>0</v>
      </c>
    </row>
    <row r="1209" spans="2:7">
      <c r="B1209" s="422"/>
      <c r="C1209" s="422"/>
      <c r="G1209" s="2">
        <f>+G1208+E1209-F1209</f>
        <v>0</v>
      </c>
    </row>
    <row r="1210" spans="2:7">
      <c r="B1210" s="422"/>
      <c r="C1210" s="422"/>
      <c r="G1210" s="2">
        <f>+G1209+E1210-F1210</f>
        <v>0</v>
      </c>
    </row>
    <row r="1211" spans="2:7">
      <c r="B1211" s="422"/>
      <c r="C1211" s="422"/>
      <c r="G1211" s="2">
        <f>+G1210+E1211-F1211</f>
        <v>0</v>
      </c>
    </row>
    <row r="1212" spans="2:7">
      <c r="B1212" s="422"/>
      <c r="C1212" s="422"/>
      <c r="G1212" s="2">
        <f>+G1211+E1212-F1212</f>
        <v>0</v>
      </c>
    </row>
    <row r="1213" spans="2:7">
      <c r="B1213" s="422"/>
      <c r="C1213" s="422"/>
      <c r="G1213" s="2">
        <f>+G1212+E1213-F1213</f>
        <v>0</v>
      </c>
    </row>
    <row r="1214" spans="2:7">
      <c r="B1214" s="422"/>
      <c r="C1214" s="422"/>
      <c r="G1214" s="2">
        <f>+G1213+E1214-F1214</f>
        <v>0</v>
      </c>
    </row>
    <row r="1215" spans="2:7">
      <c r="B1215" s="422"/>
      <c r="C1215" s="422"/>
      <c r="G1215" s="2">
        <f>+G1214+E1215-F1215</f>
        <v>0</v>
      </c>
    </row>
    <row r="1216" spans="2:7">
      <c r="B1216" s="422"/>
      <c r="C1216" s="422"/>
      <c r="G1216" s="2">
        <f>+G1215+E1216-F1216</f>
        <v>0</v>
      </c>
    </row>
    <row r="1217" spans="2:7">
      <c r="B1217" s="422"/>
      <c r="C1217" s="422"/>
      <c r="G1217" s="2">
        <f>+G1216+E1217-F1217</f>
        <v>0</v>
      </c>
    </row>
    <row r="1218" spans="2:7">
      <c r="B1218" s="422"/>
      <c r="C1218" s="422"/>
      <c r="G1218" s="2">
        <f>+G1217+E1218-F1218</f>
        <v>0</v>
      </c>
    </row>
    <row r="1219" spans="2:7">
      <c r="B1219" s="422"/>
      <c r="C1219" s="422"/>
      <c r="G1219" s="2">
        <f>+G1218+E1219-F1219</f>
        <v>0</v>
      </c>
    </row>
    <row r="1220" spans="2:7">
      <c r="B1220" s="422"/>
      <c r="C1220" s="422"/>
      <c r="G1220" s="2">
        <f>+G1219+E1220-F1220</f>
        <v>0</v>
      </c>
    </row>
    <row r="1221" spans="2:7">
      <c r="B1221" s="422"/>
      <c r="C1221" s="422"/>
      <c r="G1221" s="2">
        <f>+G1220+E1221-F1221</f>
        <v>0</v>
      </c>
    </row>
    <row r="1222" spans="2:7">
      <c r="B1222" s="422"/>
      <c r="C1222" s="422"/>
      <c r="G1222" s="2">
        <f>+G1221+E1222-F1222</f>
        <v>0</v>
      </c>
    </row>
    <row r="1223" spans="2:7">
      <c r="B1223" s="422"/>
      <c r="C1223" s="422"/>
      <c r="G1223" s="2">
        <f>+G1222+E1223-F1223</f>
        <v>0</v>
      </c>
    </row>
    <row r="1224" spans="2:7">
      <c r="B1224" s="422"/>
      <c r="C1224" s="422"/>
      <c r="G1224" s="2">
        <f>+G1223+E1224-F1224</f>
        <v>0</v>
      </c>
    </row>
    <row r="1225" spans="2:7">
      <c r="B1225" s="422"/>
      <c r="C1225" s="422"/>
      <c r="G1225" s="2">
        <f>+G1224+E1225-F1225</f>
        <v>0</v>
      </c>
    </row>
    <row r="1226" spans="2:7">
      <c r="B1226" s="422"/>
      <c r="C1226" s="422"/>
      <c r="G1226" s="2">
        <f>+G1225+E1226-F1226</f>
        <v>0</v>
      </c>
    </row>
    <row r="1227" spans="2:7">
      <c r="B1227" s="422"/>
      <c r="C1227" s="422"/>
      <c r="G1227" s="2">
        <f>+G1226+E1227-F1227</f>
        <v>0</v>
      </c>
    </row>
    <row r="1228" spans="2:7">
      <c r="B1228" s="422"/>
      <c r="C1228" s="422"/>
      <c r="G1228" s="2">
        <f>+G1227+E1228-F1228</f>
        <v>0</v>
      </c>
    </row>
    <row r="1229" spans="2:7">
      <c r="B1229" s="422"/>
      <c r="C1229" s="422"/>
      <c r="G1229" s="2">
        <f>+G1228+E1229-F1229</f>
        <v>0</v>
      </c>
    </row>
    <row r="1230" spans="2:7">
      <c r="B1230" s="422"/>
      <c r="C1230" s="422"/>
      <c r="G1230" s="2">
        <f>+G1229+E1230-F1230</f>
        <v>0</v>
      </c>
    </row>
    <row r="1231" spans="2:7">
      <c r="B1231" s="422"/>
      <c r="C1231" s="422"/>
      <c r="G1231" s="2">
        <f>+G1230+E1231-F1231</f>
        <v>0</v>
      </c>
    </row>
    <row r="1232" spans="2:7">
      <c r="B1232" s="422"/>
      <c r="C1232" s="422"/>
      <c r="G1232" s="2">
        <f>+G1231+E1232-F1232</f>
        <v>0</v>
      </c>
    </row>
    <row r="1233" spans="2:7">
      <c r="B1233" s="422"/>
      <c r="C1233" s="422"/>
      <c r="G1233" s="2">
        <f>+G1232+E1233-F1233</f>
        <v>0</v>
      </c>
    </row>
    <row r="1234" spans="2:7">
      <c r="B1234" s="422"/>
      <c r="C1234" s="422"/>
      <c r="G1234" s="2">
        <f>+G1233+E1234-F1234</f>
        <v>0</v>
      </c>
    </row>
    <row r="1235" spans="2:7">
      <c r="B1235" s="422"/>
      <c r="C1235" s="422"/>
      <c r="G1235" s="2">
        <f>+G1234+E1235-F1235</f>
        <v>0</v>
      </c>
    </row>
    <row r="1236" spans="2:7">
      <c r="B1236" s="422"/>
      <c r="C1236" s="422"/>
      <c r="G1236" s="2">
        <f>+G1235+E1236-F1236</f>
        <v>0</v>
      </c>
    </row>
    <row r="1237" spans="2:7">
      <c r="B1237" s="422"/>
      <c r="C1237" s="422"/>
      <c r="G1237" s="2">
        <f>+G1236+E1237-F1237</f>
        <v>0</v>
      </c>
    </row>
    <row r="1238" spans="2:7">
      <c r="B1238" s="422"/>
      <c r="C1238" s="422"/>
      <c r="G1238" s="2">
        <f>+G1237+E1238-F1238</f>
        <v>0</v>
      </c>
    </row>
    <row r="1239" spans="2:7">
      <c r="B1239" s="422"/>
      <c r="C1239" s="422"/>
      <c r="G1239" s="2">
        <f>+G1238+E1239-F1239</f>
        <v>0</v>
      </c>
    </row>
    <row r="1240" spans="2:7">
      <c r="B1240" s="422"/>
      <c r="C1240" s="422"/>
      <c r="G1240" s="2">
        <f>+G1239+E1240-F1240</f>
        <v>0</v>
      </c>
    </row>
    <row r="1241" spans="2:7">
      <c r="B1241" s="422"/>
      <c r="C1241" s="422"/>
      <c r="G1241" s="2">
        <f>+G1240+E1241-F1241</f>
        <v>0</v>
      </c>
    </row>
    <row r="1242" spans="2:7">
      <c r="B1242" s="422"/>
      <c r="C1242" s="422"/>
      <c r="G1242" s="2">
        <f>+G1241+E1242-F1242</f>
        <v>0</v>
      </c>
    </row>
    <row r="1243" spans="2:7">
      <c r="B1243" s="422"/>
      <c r="C1243" s="422"/>
      <c r="G1243" s="2">
        <f>+G1242+E1243-F1243</f>
        <v>0</v>
      </c>
    </row>
    <row r="1244" spans="2:7">
      <c r="B1244" s="422"/>
      <c r="C1244" s="422"/>
      <c r="G1244" s="2">
        <f>+G1243+E1244-F1244</f>
        <v>0</v>
      </c>
    </row>
    <row r="1245" spans="2:7">
      <c r="B1245" s="422"/>
      <c r="C1245" s="422"/>
      <c r="G1245" s="2">
        <f>+G1244+E1245-F1245</f>
        <v>0</v>
      </c>
    </row>
    <row r="1246" spans="2:7">
      <c r="B1246" s="422"/>
      <c r="C1246" s="422"/>
      <c r="G1246" s="2">
        <f>+G1245+E1246-F1246</f>
        <v>0</v>
      </c>
    </row>
    <row r="1247" spans="2:7">
      <c r="B1247" s="422"/>
      <c r="C1247" s="422"/>
      <c r="G1247" s="2">
        <f>+G1246+E1247-F1247</f>
        <v>0</v>
      </c>
    </row>
    <row r="1248" spans="2:7">
      <c r="B1248" s="422"/>
      <c r="C1248" s="422"/>
      <c r="G1248" s="2">
        <f>+G1247+E1248-F1248</f>
        <v>0</v>
      </c>
    </row>
    <row r="1249" spans="2:7">
      <c r="B1249" s="422"/>
      <c r="C1249" s="422"/>
      <c r="G1249" s="2">
        <f>+G1248+E1249-F1249</f>
        <v>0</v>
      </c>
    </row>
    <row r="1250" spans="2:7">
      <c r="B1250" s="422"/>
      <c r="C1250" s="422"/>
      <c r="G1250" s="2">
        <f>+G1249+E1250-F1250</f>
        <v>0</v>
      </c>
    </row>
    <row r="1251" spans="2:7">
      <c r="B1251" s="422"/>
      <c r="C1251" s="422"/>
      <c r="G1251" s="2">
        <f>+G1250+E1251-F1251</f>
        <v>0</v>
      </c>
    </row>
    <row r="1252" spans="2:7">
      <c r="B1252" s="422"/>
      <c r="C1252" s="422"/>
      <c r="G1252" s="2">
        <f>+G1251+E1252-F1252</f>
        <v>0</v>
      </c>
    </row>
    <row r="1253" spans="2:7">
      <c r="B1253" s="422"/>
      <c r="C1253" s="422"/>
      <c r="G1253" s="2">
        <f>+G1252+E1253-F1253</f>
        <v>0</v>
      </c>
    </row>
    <row r="1254" spans="2:7">
      <c r="B1254" s="422"/>
      <c r="C1254" s="422"/>
      <c r="G1254" s="2">
        <f>+G1253+E1254-F1254</f>
        <v>0</v>
      </c>
    </row>
    <row r="1255" spans="2:7">
      <c r="B1255" s="422"/>
      <c r="C1255" s="422"/>
      <c r="G1255" s="2">
        <f>+G1254+E1255-F1255</f>
        <v>0</v>
      </c>
    </row>
    <row r="1256" spans="2:7">
      <c r="B1256" s="422"/>
      <c r="C1256" s="422"/>
      <c r="G1256" s="2">
        <f>+G1255+E1256-F1256</f>
        <v>0</v>
      </c>
    </row>
    <row r="1257" spans="2:7">
      <c r="B1257" s="422"/>
      <c r="C1257" s="422"/>
      <c r="G1257" s="2">
        <f>+G1256+E1257-F1257</f>
        <v>0</v>
      </c>
    </row>
    <row r="1258" spans="2:7">
      <c r="B1258" s="422"/>
      <c r="C1258" s="422"/>
      <c r="G1258" s="2">
        <f>+G1257+E1258-F1258</f>
        <v>0</v>
      </c>
    </row>
    <row r="1259" spans="2:7">
      <c r="B1259" s="422"/>
      <c r="C1259" s="422"/>
      <c r="G1259" s="2">
        <f>+G1258+E1259-F1259</f>
        <v>0</v>
      </c>
    </row>
    <row r="1260" spans="2:7">
      <c r="B1260" s="422"/>
      <c r="C1260" s="422"/>
      <c r="G1260" s="2">
        <f>+G1259+E1260-F1260</f>
        <v>0</v>
      </c>
    </row>
    <row r="1261" spans="2:7">
      <c r="B1261" s="422"/>
      <c r="C1261" s="422"/>
      <c r="G1261" s="2">
        <f>+G1260+E1261-F1261</f>
        <v>0</v>
      </c>
    </row>
    <row r="1262" spans="2:7">
      <c r="B1262" s="422"/>
      <c r="C1262" s="422"/>
      <c r="G1262" s="2">
        <f>+G1261+E1262-F1262</f>
        <v>0</v>
      </c>
    </row>
    <row r="1263" spans="2:7">
      <c r="B1263" s="422"/>
      <c r="C1263" s="422"/>
      <c r="G1263" s="2">
        <f>+G1262+E1263-F1263</f>
        <v>0</v>
      </c>
    </row>
    <row r="1264" spans="2:7">
      <c r="B1264" s="422"/>
      <c r="C1264" s="422"/>
      <c r="G1264" s="2">
        <f>+G1263+E1264-F1264</f>
        <v>0</v>
      </c>
    </row>
    <row r="1265" spans="2:7">
      <c r="B1265" s="422"/>
      <c r="C1265" s="422"/>
      <c r="G1265" s="2">
        <f>+G1264+E1265-F1265</f>
        <v>0</v>
      </c>
    </row>
    <row r="1266" spans="2:7">
      <c r="B1266" s="422"/>
      <c r="C1266" s="422"/>
      <c r="G1266" s="2">
        <f>+G1265+E1266-F1266</f>
        <v>0</v>
      </c>
    </row>
    <row r="1267" spans="2:7">
      <c r="B1267" s="422"/>
      <c r="C1267" s="422"/>
      <c r="G1267" s="2">
        <f>+G1266+E1267-F1267</f>
        <v>0</v>
      </c>
    </row>
    <row r="1268" spans="2:7">
      <c r="B1268" s="422"/>
      <c r="C1268" s="422"/>
      <c r="G1268" s="2">
        <f>+G1267+E1268-F1268</f>
        <v>0</v>
      </c>
    </row>
    <row r="1269" spans="2:7">
      <c r="B1269" s="422"/>
      <c r="C1269" s="422"/>
      <c r="G1269" s="2">
        <f>+G1268+E1269-F1269</f>
        <v>0</v>
      </c>
    </row>
    <row r="1270" spans="2:7">
      <c r="B1270" s="422"/>
      <c r="C1270" s="422"/>
      <c r="G1270" s="2">
        <f>+G1269+E1270-F1270</f>
        <v>0</v>
      </c>
    </row>
    <row r="1271" spans="2:7">
      <c r="B1271" s="422"/>
      <c r="C1271" s="422"/>
      <c r="G1271" s="2">
        <f>+G1270+E1271-F1271</f>
        <v>0</v>
      </c>
    </row>
    <row r="1272" spans="2:7">
      <c r="B1272" s="422"/>
      <c r="C1272" s="422"/>
      <c r="G1272" s="2">
        <f>+G1271+E1272-F1272</f>
        <v>0</v>
      </c>
    </row>
    <row r="1273" spans="2:7">
      <c r="B1273" s="422"/>
      <c r="C1273" s="422"/>
      <c r="G1273" s="2">
        <f>+G1272+E1273-F1273</f>
        <v>0</v>
      </c>
    </row>
    <row r="1274" spans="2:7">
      <c r="B1274" s="422"/>
      <c r="C1274" s="422"/>
      <c r="G1274" s="2">
        <f>+G1273+E1274-F1274</f>
        <v>0</v>
      </c>
    </row>
    <row r="1275" spans="2:7">
      <c r="B1275" s="422"/>
      <c r="C1275" s="422"/>
      <c r="G1275" s="2">
        <f>+G1274+E1275-F1275</f>
        <v>0</v>
      </c>
    </row>
    <row r="1276" spans="2:7">
      <c r="B1276" s="422"/>
      <c r="C1276" s="422"/>
      <c r="G1276" s="2">
        <f>+G1275+E1276-F1276</f>
        <v>0</v>
      </c>
    </row>
    <row r="1277" spans="2:7">
      <c r="B1277" s="422"/>
      <c r="C1277" s="422"/>
      <c r="G1277" s="2">
        <f>+G1276+E1277-F1277</f>
        <v>0</v>
      </c>
    </row>
    <row r="1278" spans="2:7">
      <c r="B1278" s="422"/>
      <c r="C1278" s="422"/>
      <c r="G1278" s="2">
        <f>+G1277+E1278-F1278</f>
        <v>0</v>
      </c>
    </row>
    <row r="1279" spans="2:7">
      <c r="B1279" s="422"/>
      <c r="C1279" s="422"/>
      <c r="G1279" s="2">
        <f>+G1278+E1279-F1279</f>
        <v>0</v>
      </c>
    </row>
    <row r="1280" spans="2:7">
      <c r="B1280" s="422"/>
      <c r="C1280" s="422"/>
      <c r="G1280" s="2">
        <f>+G1279+E1280-F1280</f>
        <v>0</v>
      </c>
    </row>
    <row r="1281" spans="2:7">
      <c r="B1281" s="422"/>
      <c r="C1281" s="422"/>
      <c r="G1281" s="2">
        <f>+G1280+E1281-F1281</f>
        <v>0</v>
      </c>
    </row>
    <row r="1282" spans="2:7">
      <c r="B1282" s="422"/>
      <c r="C1282" s="422"/>
      <c r="G1282" s="2">
        <f>+G1281+E1282-F1282</f>
        <v>0</v>
      </c>
    </row>
    <row r="1283" spans="2:7">
      <c r="B1283" s="422"/>
      <c r="C1283" s="422"/>
      <c r="G1283" s="2">
        <f>+G1282+E1283-F1283</f>
        <v>0</v>
      </c>
    </row>
    <row r="1284" spans="2:7">
      <c r="B1284" s="422"/>
      <c r="C1284" s="422"/>
      <c r="G1284" s="2">
        <f>+G1283+E1284-F1284</f>
        <v>0</v>
      </c>
    </row>
    <row r="1285" spans="2:7">
      <c r="B1285" s="422"/>
      <c r="C1285" s="422"/>
      <c r="G1285" s="2">
        <f>+G1284+E1285-F1285</f>
        <v>0</v>
      </c>
    </row>
    <row r="1286" spans="2:7">
      <c r="B1286" s="422"/>
      <c r="C1286" s="422"/>
      <c r="G1286" s="2">
        <f>+G1285+E1286-F1286</f>
        <v>0</v>
      </c>
    </row>
    <row r="1287" spans="2:7">
      <c r="B1287" s="422"/>
      <c r="C1287" s="422"/>
      <c r="G1287" s="2">
        <f>+G1286+E1287-F1287</f>
        <v>0</v>
      </c>
    </row>
    <row r="1288" spans="2:7">
      <c r="B1288" s="422"/>
      <c r="C1288" s="422"/>
      <c r="G1288" s="2">
        <f>+G1287+E1288-F1288</f>
        <v>0</v>
      </c>
    </row>
    <row r="1289" spans="2:7">
      <c r="B1289" s="422"/>
      <c r="C1289" s="422"/>
      <c r="G1289" s="2">
        <f>+G1288+E1289-F1289</f>
        <v>0</v>
      </c>
    </row>
    <row r="1290" spans="2:7">
      <c r="B1290" s="422"/>
      <c r="C1290" s="422"/>
      <c r="G1290" s="2">
        <f>+G1289+E1290-F1290</f>
        <v>0</v>
      </c>
    </row>
    <row r="1291" spans="2:7">
      <c r="B1291" s="422"/>
      <c r="C1291" s="422"/>
      <c r="G1291" s="2">
        <f>+G1290+E1291-F1291</f>
        <v>0</v>
      </c>
    </row>
    <row r="1292" spans="2:7">
      <c r="B1292" s="422"/>
      <c r="C1292" s="422"/>
      <c r="G1292" s="2">
        <f>+G1291+E1292-F1292</f>
        <v>0</v>
      </c>
    </row>
    <row r="1293" spans="2:7">
      <c r="B1293" s="422"/>
      <c r="C1293" s="422"/>
      <c r="G1293" s="2">
        <f>+G1292+E1293-F1293</f>
        <v>0</v>
      </c>
    </row>
    <row r="1294" spans="2:7">
      <c r="B1294" s="422"/>
      <c r="C1294" s="422"/>
      <c r="G1294" s="2">
        <f>+G1293+E1294-F1294</f>
        <v>0</v>
      </c>
    </row>
    <row r="1295" spans="2:7">
      <c r="B1295" s="422"/>
      <c r="C1295" s="422"/>
      <c r="G1295" s="2">
        <f>+G1294+E1295-F1295</f>
        <v>0</v>
      </c>
    </row>
    <row r="1296" spans="2:7">
      <c r="B1296" s="422"/>
      <c r="C1296" s="422"/>
      <c r="G1296" s="2">
        <f>+G1295+E1296-F1296</f>
        <v>0</v>
      </c>
    </row>
    <row r="1297" spans="2:7">
      <c r="B1297" s="422"/>
      <c r="C1297" s="422"/>
      <c r="G1297" s="2">
        <f>+G1296+E1297-F1297</f>
        <v>0</v>
      </c>
    </row>
    <row r="1298" spans="2:7">
      <c r="B1298" s="422"/>
      <c r="C1298" s="422"/>
      <c r="G1298" s="2">
        <f>+G1297+E1298-F1298</f>
        <v>0</v>
      </c>
    </row>
    <row r="1299" spans="2:7">
      <c r="B1299" s="422"/>
      <c r="C1299" s="422"/>
      <c r="G1299" s="2">
        <f>+G1298+E1299-F1299</f>
        <v>0</v>
      </c>
    </row>
    <row r="1300" spans="2:7">
      <c r="B1300" s="422"/>
      <c r="C1300" s="422"/>
      <c r="G1300" s="2">
        <f>+G1299+E1300-F1300</f>
        <v>0</v>
      </c>
    </row>
    <row r="1301" spans="2:7">
      <c r="B1301" s="422"/>
      <c r="C1301" s="422"/>
      <c r="G1301" s="2">
        <f>+G1300+E1301-F1301</f>
        <v>0</v>
      </c>
    </row>
    <row r="1302" spans="2:7">
      <c r="B1302" s="422"/>
      <c r="C1302" s="422"/>
      <c r="G1302" s="2">
        <f>+G1301+E1302-F1302</f>
        <v>0</v>
      </c>
    </row>
    <row r="1303" spans="2:7">
      <c r="B1303" s="422"/>
      <c r="C1303" s="422"/>
      <c r="G1303" s="2">
        <f>+G1302+E1303-F1303</f>
        <v>0</v>
      </c>
    </row>
    <row r="1304" spans="2:7">
      <c r="B1304" s="422"/>
      <c r="C1304" s="422"/>
      <c r="G1304" s="2">
        <f>+G1303+E1304-F1304</f>
        <v>0</v>
      </c>
    </row>
    <row r="1305" spans="2:7">
      <c r="B1305" s="422"/>
      <c r="C1305" s="422"/>
      <c r="G1305" s="2">
        <f>+G1304+E1305-F1305</f>
        <v>0</v>
      </c>
    </row>
    <row r="1306" spans="2:7">
      <c r="B1306" s="422"/>
      <c r="C1306" s="422"/>
      <c r="G1306" s="2">
        <f>+G1305+E1306-F1306</f>
        <v>0</v>
      </c>
    </row>
    <row r="1307" spans="2:7">
      <c r="B1307" s="422"/>
      <c r="C1307" s="422"/>
      <c r="G1307" s="2">
        <f>+G1306+E1307-F1307</f>
        <v>0</v>
      </c>
    </row>
    <row r="1308" spans="2:7">
      <c r="B1308" s="422"/>
      <c r="C1308" s="422"/>
      <c r="G1308" s="2">
        <f>+G1307+E1308-F1308</f>
        <v>0</v>
      </c>
    </row>
    <row r="1309" spans="2:7">
      <c r="B1309" s="422"/>
      <c r="C1309" s="422"/>
      <c r="G1309" s="2">
        <f>+G1308+E1309-F1309</f>
        <v>0</v>
      </c>
    </row>
    <row r="1310" spans="2:7">
      <c r="B1310" s="422"/>
      <c r="C1310" s="422"/>
      <c r="G1310" s="2">
        <f>+G1309+E1310-F1310</f>
        <v>0</v>
      </c>
    </row>
    <row r="1311" spans="2:7">
      <c r="B1311" s="422"/>
      <c r="C1311" s="422"/>
      <c r="G1311" s="2">
        <f>+G1310+E1311-F1311</f>
        <v>0</v>
      </c>
    </row>
    <row r="1312" spans="2:7">
      <c r="B1312" s="422"/>
      <c r="C1312" s="422"/>
      <c r="G1312" s="2">
        <f>+G1311+E1312-F1312</f>
        <v>0</v>
      </c>
    </row>
  </sheetData>
  <mergeCells count="5">
    <mergeCell ref="B2:G2"/>
    <mergeCell ref="I882:K882"/>
    <mergeCell ref="I900:K900"/>
    <mergeCell ref="I911:K911"/>
    <mergeCell ref="I928:K928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317"/>
  <sheetViews>
    <sheetView topLeftCell="A912" workbookViewId="0">
      <selection activeCell="O926" sqref="O926"/>
    </sheetView>
  </sheetViews>
  <sheetFormatPr defaultColWidth="9.140625" defaultRowHeight="15"/>
  <cols>
    <col min="1" max="1" width="11.42578125" style="237" bestFit="1" customWidth="1"/>
    <col min="2" max="2" width="14.5703125" style="25" customWidth="1"/>
    <col min="3" max="3" width="15.28515625" style="25" customWidth="1"/>
    <col min="4" max="4" width="51.5703125" style="24" bestFit="1" customWidth="1"/>
    <col min="5" max="6" width="9.42578125" style="26" bestFit="1" customWidth="1"/>
    <col min="7" max="7" width="12.5703125" style="24" customWidth="1"/>
    <col min="8" max="8" width="9.140625" style="24"/>
    <col min="9" max="9" width="13.42578125" style="24" customWidth="1"/>
    <col min="10" max="10" width="14" style="24" customWidth="1"/>
    <col min="11" max="11" width="37.85546875" style="24" customWidth="1"/>
    <col min="12" max="12" width="9.140625" style="24"/>
    <col min="13" max="13" width="11.85546875" style="24" bestFit="1" customWidth="1"/>
    <col min="14" max="14" width="17.140625" style="24" bestFit="1" customWidth="1"/>
    <col min="15" max="16384" width="9.140625" style="24"/>
  </cols>
  <sheetData>
    <row r="2" spans="1:7">
      <c r="A2" s="71"/>
      <c r="B2" s="447" t="s">
        <v>105</v>
      </c>
      <c r="C2" s="447"/>
      <c r="D2" s="447"/>
      <c r="E2" s="447"/>
      <c r="F2" s="447"/>
      <c r="G2" s="447"/>
    </row>
    <row r="4" spans="1:7" ht="41.25">
      <c r="A4" s="30" t="s">
        <v>1</v>
      </c>
      <c r="B4" s="11" t="s">
        <v>2</v>
      </c>
      <c r="C4" s="11" t="s">
        <v>3</v>
      </c>
      <c r="D4" s="11" t="s">
        <v>4</v>
      </c>
      <c r="E4" s="12" t="s">
        <v>5</v>
      </c>
      <c r="F4" s="12" t="s">
        <v>6</v>
      </c>
      <c r="G4" s="12" t="s">
        <v>7</v>
      </c>
    </row>
    <row r="5" spans="1:7">
      <c r="A5" s="71">
        <v>42736</v>
      </c>
      <c r="B5" s="425" t="s">
        <v>8</v>
      </c>
      <c r="C5" s="425"/>
      <c r="D5" s="54"/>
      <c r="E5" s="45"/>
      <c r="F5" s="45"/>
      <c r="G5" s="45">
        <v>114</v>
      </c>
    </row>
    <row r="6" spans="1:7">
      <c r="A6" s="71">
        <v>42400</v>
      </c>
      <c r="B6" s="425">
        <v>12186</v>
      </c>
      <c r="C6" s="425" t="s">
        <v>67</v>
      </c>
      <c r="D6" s="54"/>
      <c r="E6" s="45"/>
      <c r="F6" s="45">
        <v>34</v>
      </c>
      <c r="G6" s="45">
        <f>+G5+E6-F6</f>
        <v>80</v>
      </c>
    </row>
    <row r="7" spans="1:7">
      <c r="A7" s="71">
        <v>42787</v>
      </c>
      <c r="B7" s="425">
        <v>12355</v>
      </c>
      <c r="C7" s="425" t="s">
        <v>67</v>
      </c>
      <c r="D7" s="54"/>
      <c r="E7" s="45"/>
      <c r="F7" s="45">
        <v>80</v>
      </c>
      <c r="G7" s="45">
        <f t="shared" ref="G7:G70" si="0">+G6+E7-F7</f>
        <v>0</v>
      </c>
    </row>
    <row r="8" spans="1:7">
      <c r="A8" s="71">
        <v>42766</v>
      </c>
      <c r="B8" s="425" t="s">
        <v>10</v>
      </c>
      <c r="C8" s="425" t="s">
        <v>11</v>
      </c>
      <c r="D8" s="54" t="s">
        <v>12</v>
      </c>
      <c r="E8" s="45">
        <v>32.1</v>
      </c>
      <c r="F8" s="45"/>
      <c r="G8" s="45">
        <f t="shared" si="0"/>
        <v>32.1</v>
      </c>
    </row>
    <row r="9" spans="1:7">
      <c r="A9" s="71"/>
      <c r="B9" s="425"/>
      <c r="C9" s="425"/>
      <c r="D9" s="54" t="s">
        <v>13</v>
      </c>
      <c r="E9" s="45">
        <v>2.8</v>
      </c>
      <c r="F9" s="45"/>
      <c r="G9" s="45">
        <f t="shared" si="0"/>
        <v>34.9</v>
      </c>
    </row>
    <row r="10" spans="1:7">
      <c r="A10" s="71"/>
      <c r="B10" s="425"/>
      <c r="C10" s="425"/>
      <c r="D10" s="54" t="s">
        <v>14</v>
      </c>
      <c r="E10" s="45">
        <v>60</v>
      </c>
      <c r="F10" s="45"/>
      <c r="G10" s="45">
        <f t="shared" si="0"/>
        <v>94.9</v>
      </c>
    </row>
    <row r="11" spans="1:7">
      <c r="A11" s="71"/>
      <c r="B11" s="425"/>
      <c r="C11" s="425"/>
      <c r="D11" s="54" t="s">
        <v>15</v>
      </c>
      <c r="E11" s="45">
        <v>2</v>
      </c>
      <c r="F11" s="45"/>
      <c r="G11" s="45">
        <f t="shared" si="0"/>
        <v>96.9</v>
      </c>
    </row>
    <row r="12" spans="1:7">
      <c r="A12" s="71">
        <v>42765</v>
      </c>
      <c r="B12" s="425" t="s">
        <v>106</v>
      </c>
      <c r="C12" s="425" t="s">
        <v>11</v>
      </c>
      <c r="D12" s="54" t="s">
        <v>14</v>
      </c>
      <c r="E12" s="45"/>
      <c r="F12" s="45">
        <v>60</v>
      </c>
      <c r="G12" s="45">
        <f t="shared" si="0"/>
        <v>36.900000000000006</v>
      </c>
    </row>
    <row r="13" spans="1:7">
      <c r="A13" s="71">
        <v>42765</v>
      </c>
      <c r="B13" s="425" t="s">
        <v>106</v>
      </c>
      <c r="C13" s="425" t="s">
        <v>11</v>
      </c>
      <c r="D13" s="54" t="s">
        <v>15</v>
      </c>
      <c r="E13" s="45"/>
      <c r="F13" s="45">
        <v>2</v>
      </c>
      <c r="G13" s="45">
        <f t="shared" si="0"/>
        <v>34.900000000000006</v>
      </c>
    </row>
    <row r="14" spans="1:7">
      <c r="A14" s="71">
        <v>42787</v>
      </c>
      <c r="B14" s="425">
        <v>12355</v>
      </c>
      <c r="C14" s="425" t="s">
        <v>11</v>
      </c>
      <c r="D14" s="54" t="s">
        <v>12</v>
      </c>
      <c r="E14" s="45"/>
      <c r="F14" s="45">
        <v>32.1</v>
      </c>
      <c r="G14" s="45">
        <f t="shared" si="0"/>
        <v>2.8000000000000043</v>
      </c>
    </row>
    <row r="15" spans="1:7">
      <c r="A15" s="71">
        <v>42787</v>
      </c>
      <c r="B15" s="425">
        <v>12355</v>
      </c>
      <c r="C15" s="425" t="s">
        <v>11</v>
      </c>
      <c r="D15" s="54" t="s">
        <v>13</v>
      </c>
      <c r="E15" s="45"/>
      <c r="F15" s="45">
        <v>2.8</v>
      </c>
      <c r="G15" s="45">
        <f t="shared" si="0"/>
        <v>4.4408920985006262E-15</v>
      </c>
    </row>
    <row r="16" spans="1:7">
      <c r="A16" s="71">
        <v>42794</v>
      </c>
      <c r="B16" s="425" t="s">
        <v>10</v>
      </c>
      <c r="C16" s="425" t="s">
        <v>17</v>
      </c>
      <c r="D16" s="54" t="s">
        <v>12</v>
      </c>
      <c r="E16" s="45">
        <v>57.2</v>
      </c>
      <c r="F16" s="45"/>
      <c r="G16" s="45">
        <f t="shared" si="0"/>
        <v>57.20000000000001</v>
      </c>
    </row>
    <row r="17" spans="1:7">
      <c r="A17" s="71"/>
      <c r="B17" s="425"/>
      <c r="C17" s="425"/>
      <c r="D17" s="54" t="s">
        <v>13</v>
      </c>
      <c r="E17" s="45">
        <v>2</v>
      </c>
      <c r="F17" s="45"/>
      <c r="G17" s="45">
        <f t="shared" si="0"/>
        <v>59.20000000000001</v>
      </c>
    </row>
    <row r="18" spans="1:7">
      <c r="A18" s="71"/>
      <c r="B18" s="425"/>
      <c r="C18" s="425"/>
      <c r="D18" s="54" t="s">
        <v>14</v>
      </c>
      <c r="E18" s="45">
        <v>56</v>
      </c>
      <c r="F18" s="45"/>
      <c r="G18" s="45">
        <f t="shared" si="0"/>
        <v>115.20000000000002</v>
      </c>
    </row>
    <row r="19" spans="1:7">
      <c r="A19" s="71"/>
      <c r="B19" s="425"/>
      <c r="C19" s="425"/>
      <c r="D19" s="54" t="s">
        <v>15</v>
      </c>
      <c r="E19" s="45">
        <v>2</v>
      </c>
      <c r="F19" s="45"/>
      <c r="G19" s="45">
        <f t="shared" si="0"/>
        <v>117.20000000000002</v>
      </c>
    </row>
    <row r="20" spans="1:7">
      <c r="A20" s="71">
        <v>42794</v>
      </c>
      <c r="B20" s="425" t="s">
        <v>106</v>
      </c>
      <c r="C20" s="425" t="s">
        <v>17</v>
      </c>
      <c r="D20" s="54" t="s">
        <v>14</v>
      </c>
      <c r="E20" s="45"/>
      <c r="F20" s="45">
        <v>56</v>
      </c>
      <c r="G20" s="45">
        <f t="shared" si="0"/>
        <v>61.200000000000017</v>
      </c>
    </row>
    <row r="21" spans="1:7">
      <c r="A21" s="71">
        <v>42794</v>
      </c>
      <c r="B21" s="425" t="s">
        <v>106</v>
      </c>
      <c r="C21" s="425" t="s">
        <v>17</v>
      </c>
      <c r="D21" s="54" t="s">
        <v>15</v>
      </c>
      <c r="E21" s="45"/>
      <c r="F21" s="45">
        <v>2</v>
      </c>
      <c r="G21" s="45">
        <f t="shared" si="0"/>
        <v>59.200000000000017</v>
      </c>
    </row>
    <row r="22" spans="1:7">
      <c r="A22" s="71">
        <v>42817</v>
      </c>
      <c r="B22" s="425">
        <v>12450</v>
      </c>
      <c r="C22" s="425" t="s">
        <v>17</v>
      </c>
      <c r="D22" s="54" t="s">
        <v>12</v>
      </c>
      <c r="E22" s="45"/>
      <c r="F22" s="45">
        <v>57.2</v>
      </c>
      <c r="G22" s="45">
        <f t="shared" si="0"/>
        <v>2.0000000000000142</v>
      </c>
    </row>
    <row r="23" spans="1:7">
      <c r="A23" s="71">
        <v>42817</v>
      </c>
      <c r="B23" s="425">
        <v>12450</v>
      </c>
      <c r="C23" s="425" t="s">
        <v>17</v>
      </c>
      <c r="D23" s="54" t="s">
        <v>13</v>
      </c>
      <c r="E23" s="45"/>
      <c r="F23" s="45">
        <v>2</v>
      </c>
      <c r="G23" s="45">
        <f t="shared" si="0"/>
        <v>1.4210854715202004E-14</v>
      </c>
    </row>
    <row r="24" spans="1:7">
      <c r="A24" s="71">
        <v>42825</v>
      </c>
      <c r="B24" s="425" t="s">
        <v>10</v>
      </c>
      <c r="C24" s="425" t="s">
        <v>18</v>
      </c>
      <c r="D24" s="54" t="s">
        <v>12</v>
      </c>
      <c r="E24" s="45">
        <v>44</v>
      </c>
      <c r="F24" s="45"/>
      <c r="G24" s="45">
        <f t="shared" si="0"/>
        <v>44.000000000000014</v>
      </c>
    </row>
    <row r="25" spans="1:7">
      <c r="A25" s="71"/>
      <c r="B25" s="425"/>
      <c r="C25" s="425"/>
      <c r="D25" s="54" t="s">
        <v>13</v>
      </c>
      <c r="E25" s="45">
        <v>2</v>
      </c>
      <c r="F25" s="45"/>
      <c r="G25" s="45">
        <f t="shared" si="0"/>
        <v>46.000000000000014</v>
      </c>
    </row>
    <row r="26" spans="1:7">
      <c r="A26" s="71"/>
      <c r="B26" s="425"/>
      <c r="C26" s="425"/>
      <c r="D26" s="54" t="s">
        <v>14</v>
      </c>
      <c r="E26" s="45">
        <v>60</v>
      </c>
      <c r="F26" s="45"/>
      <c r="G26" s="45">
        <f t="shared" si="0"/>
        <v>106.00000000000001</v>
      </c>
    </row>
    <row r="27" spans="1:7">
      <c r="A27" s="71"/>
      <c r="B27" s="425"/>
      <c r="C27" s="425"/>
      <c r="D27" s="54" t="s">
        <v>15</v>
      </c>
      <c r="E27" s="45">
        <v>2</v>
      </c>
      <c r="F27" s="45"/>
      <c r="G27" s="45">
        <f t="shared" si="0"/>
        <v>108.00000000000001</v>
      </c>
    </row>
    <row r="28" spans="1:7">
      <c r="A28" s="71">
        <v>42824</v>
      </c>
      <c r="B28" s="425" t="s">
        <v>106</v>
      </c>
      <c r="C28" s="425" t="s">
        <v>18</v>
      </c>
      <c r="D28" s="54" t="s">
        <v>14</v>
      </c>
      <c r="E28" s="45"/>
      <c r="F28" s="45">
        <v>60</v>
      </c>
      <c r="G28" s="45">
        <f t="shared" si="0"/>
        <v>48.000000000000014</v>
      </c>
    </row>
    <row r="29" spans="1:7">
      <c r="A29" s="71">
        <v>42824</v>
      </c>
      <c r="B29" s="425" t="s">
        <v>106</v>
      </c>
      <c r="C29" s="425" t="s">
        <v>18</v>
      </c>
      <c r="D29" s="54" t="s">
        <v>15</v>
      </c>
      <c r="E29" s="45"/>
      <c r="F29" s="45">
        <v>2</v>
      </c>
      <c r="G29" s="45">
        <f t="shared" si="0"/>
        <v>46.000000000000014</v>
      </c>
    </row>
    <row r="30" spans="1:7">
      <c r="A30" s="71">
        <v>42886</v>
      </c>
      <c r="B30" s="425">
        <v>13016</v>
      </c>
      <c r="C30" s="425" t="s">
        <v>18</v>
      </c>
      <c r="D30" s="54" t="s">
        <v>12</v>
      </c>
      <c r="E30" s="45"/>
      <c r="F30" s="45">
        <v>44</v>
      </c>
      <c r="G30" s="45">
        <f t="shared" si="0"/>
        <v>2.0000000000000142</v>
      </c>
    </row>
    <row r="31" spans="1:7">
      <c r="A31" s="71">
        <v>42886</v>
      </c>
      <c r="B31" s="425">
        <v>13016</v>
      </c>
      <c r="C31" s="425" t="s">
        <v>18</v>
      </c>
      <c r="D31" s="54" t="s">
        <v>13</v>
      </c>
      <c r="E31" s="45"/>
      <c r="F31" s="45">
        <v>2</v>
      </c>
      <c r="G31" s="45">
        <f t="shared" si="0"/>
        <v>1.4210854715202004E-14</v>
      </c>
    </row>
    <row r="32" spans="1:7">
      <c r="A32" s="71">
        <v>42855</v>
      </c>
      <c r="B32" s="425" t="s">
        <v>10</v>
      </c>
      <c r="C32" s="425" t="s">
        <v>19</v>
      </c>
      <c r="D32" s="54" t="s">
        <v>12</v>
      </c>
      <c r="E32" s="45">
        <v>45.3</v>
      </c>
      <c r="F32" s="45"/>
      <c r="G32" s="45">
        <f t="shared" si="0"/>
        <v>45.300000000000011</v>
      </c>
    </row>
    <row r="33" spans="1:7">
      <c r="A33" s="71"/>
      <c r="B33" s="425"/>
      <c r="C33" s="425"/>
      <c r="D33" s="54" t="s">
        <v>13</v>
      </c>
      <c r="E33" s="45">
        <v>2</v>
      </c>
      <c r="F33" s="45"/>
      <c r="G33" s="45">
        <f t="shared" si="0"/>
        <v>47.300000000000011</v>
      </c>
    </row>
    <row r="34" spans="1:7">
      <c r="A34" s="71"/>
      <c r="B34" s="425"/>
      <c r="C34" s="425"/>
      <c r="D34" s="54" t="s">
        <v>14</v>
      </c>
      <c r="E34" s="45">
        <v>60</v>
      </c>
      <c r="F34" s="45"/>
      <c r="G34" s="45">
        <f t="shared" si="0"/>
        <v>107.30000000000001</v>
      </c>
    </row>
    <row r="35" spans="1:7">
      <c r="A35" s="71"/>
      <c r="B35" s="425"/>
      <c r="C35" s="425"/>
      <c r="D35" s="54" t="s">
        <v>15</v>
      </c>
      <c r="E35" s="45">
        <v>2</v>
      </c>
      <c r="F35" s="45"/>
      <c r="G35" s="45">
        <f t="shared" si="0"/>
        <v>109.30000000000001</v>
      </c>
    </row>
    <row r="36" spans="1:7">
      <c r="A36" s="71">
        <v>42855</v>
      </c>
      <c r="B36" s="425" t="s">
        <v>106</v>
      </c>
      <c r="C36" s="425" t="s">
        <v>19</v>
      </c>
      <c r="D36" s="54" t="s">
        <v>14</v>
      </c>
      <c r="E36" s="45"/>
      <c r="F36" s="45">
        <v>60</v>
      </c>
      <c r="G36" s="45">
        <f t="shared" si="0"/>
        <v>49.300000000000011</v>
      </c>
    </row>
    <row r="37" spans="1:7">
      <c r="A37" s="71">
        <v>42855</v>
      </c>
      <c r="B37" s="425" t="s">
        <v>106</v>
      </c>
      <c r="C37" s="425" t="s">
        <v>19</v>
      </c>
      <c r="D37" s="54" t="s">
        <v>15</v>
      </c>
      <c r="E37" s="45"/>
      <c r="F37" s="45">
        <v>2</v>
      </c>
      <c r="G37" s="45">
        <f t="shared" si="0"/>
        <v>47.300000000000011</v>
      </c>
    </row>
    <row r="38" spans="1:7">
      <c r="A38" s="71">
        <v>42886</v>
      </c>
      <c r="B38" s="425">
        <v>13016</v>
      </c>
      <c r="C38" s="425" t="s">
        <v>19</v>
      </c>
      <c r="D38" s="54" t="s">
        <v>12</v>
      </c>
      <c r="E38" s="45"/>
      <c r="F38" s="45">
        <v>45.3</v>
      </c>
      <c r="G38" s="45">
        <f t="shared" si="0"/>
        <v>2.0000000000000142</v>
      </c>
    </row>
    <row r="39" spans="1:7">
      <c r="A39" s="71">
        <v>42886</v>
      </c>
      <c r="B39" s="425">
        <v>13016</v>
      </c>
      <c r="C39" s="425" t="s">
        <v>19</v>
      </c>
      <c r="D39" s="54" t="s">
        <v>13</v>
      </c>
      <c r="E39" s="45"/>
      <c r="F39" s="45">
        <v>2</v>
      </c>
      <c r="G39" s="45">
        <f t="shared" si="0"/>
        <v>1.4210854715202004E-14</v>
      </c>
    </row>
    <row r="40" spans="1:7">
      <c r="A40" s="71">
        <v>42886</v>
      </c>
      <c r="B40" s="425" t="s">
        <v>10</v>
      </c>
      <c r="C40" s="425" t="s">
        <v>20</v>
      </c>
      <c r="D40" s="54" t="s">
        <v>12</v>
      </c>
      <c r="E40" s="45">
        <v>42.7</v>
      </c>
      <c r="F40" s="45"/>
      <c r="G40" s="45">
        <f t="shared" si="0"/>
        <v>42.700000000000017</v>
      </c>
    </row>
    <row r="41" spans="1:7">
      <c r="A41" s="71"/>
      <c r="B41" s="425"/>
      <c r="C41" s="425"/>
      <c r="D41" s="54" t="s">
        <v>13</v>
      </c>
      <c r="E41" s="45">
        <v>2</v>
      </c>
      <c r="F41" s="45"/>
      <c r="G41" s="45">
        <f t="shared" si="0"/>
        <v>44.700000000000017</v>
      </c>
    </row>
    <row r="42" spans="1:7">
      <c r="A42" s="71"/>
      <c r="B42" s="425"/>
      <c r="C42" s="425"/>
      <c r="D42" s="54" t="s">
        <v>14</v>
      </c>
      <c r="E42" s="45">
        <v>60</v>
      </c>
      <c r="F42" s="45"/>
      <c r="G42" s="45">
        <f t="shared" si="0"/>
        <v>104.70000000000002</v>
      </c>
    </row>
    <row r="43" spans="1:7">
      <c r="A43" s="71"/>
      <c r="B43" s="425"/>
      <c r="C43" s="425"/>
      <c r="D43" s="54" t="s">
        <v>15</v>
      </c>
      <c r="E43" s="45">
        <v>2</v>
      </c>
      <c r="F43" s="45"/>
      <c r="G43" s="45">
        <f t="shared" si="0"/>
        <v>106.70000000000002</v>
      </c>
    </row>
    <row r="44" spans="1:7">
      <c r="A44" s="71">
        <v>42886</v>
      </c>
      <c r="B44" s="425" t="s">
        <v>69</v>
      </c>
      <c r="C44" s="425" t="s">
        <v>18</v>
      </c>
      <c r="D44" s="54" t="s">
        <v>14</v>
      </c>
      <c r="E44" s="45"/>
      <c r="F44" s="45">
        <v>60</v>
      </c>
      <c r="G44" s="45">
        <f t="shared" si="0"/>
        <v>46.700000000000017</v>
      </c>
    </row>
    <row r="45" spans="1:7">
      <c r="A45" s="71">
        <v>42886</v>
      </c>
      <c r="B45" s="425" t="s">
        <v>69</v>
      </c>
      <c r="C45" s="425" t="s">
        <v>18</v>
      </c>
      <c r="D45" s="54" t="s">
        <v>15</v>
      </c>
      <c r="E45" s="45"/>
      <c r="F45" s="45">
        <v>2</v>
      </c>
      <c r="G45" s="45">
        <f t="shared" si="0"/>
        <v>44.700000000000017</v>
      </c>
    </row>
    <row r="46" spans="1:7">
      <c r="A46" s="71">
        <v>42956</v>
      </c>
      <c r="B46" s="425">
        <v>13430</v>
      </c>
      <c r="C46" s="425" t="s">
        <v>20</v>
      </c>
      <c r="D46" s="54" t="s">
        <v>12</v>
      </c>
      <c r="E46" s="45"/>
      <c r="F46" s="45">
        <v>42.7</v>
      </c>
      <c r="G46" s="45">
        <f t="shared" si="0"/>
        <v>2.0000000000000142</v>
      </c>
    </row>
    <row r="47" spans="1:7">
      <c r="A47" s="71">
        <v>42956</v>
      </c>
      <c r="B47" s="425">
        <v>13430</v>
      </c>
      <c r="C47" s="425" t="s">
        <v>20</v>
      </c>
      <c r="D47" s="54" t="s">
        <v>13</v>
      </c>
      <c r="E47" s="45"/>
      <c r="F47" s="45">
        <v>2</v>
      </c>
      <c r="G47" s="45">
        <f t="shared" si="0"/>
        <v>1.4210854715202004E-14</v>
      </c>
    </row>
    <row r="48" spans="1:7">
      <c r="A48" s="71">
        <v>42916</v>
      </c>
      <c r="B48" s="425" t="s">
        <v>10</v>
      </c>
      <c r="C48" s="425" t="s">
        <v>21</v>
      </c>
      <c r="D48" s="54" t="s">
        <v>12</v>
      </c>
      <c r="E48" s="45">
        <v>41.6</v>
      </c>
      <c r="F48" s="45"/>
      <c r="G48" s="45">
        <f t="shared" si="0"/>
        <v>41.600000000000016</v>
      </c>
    </row>
    <row r="49" spans="1:7">
      <c r="A49" s="71"/>
      <c r="B49" s="425"/>
      <c r="C49" s="425"/>
      <c r="D49" s="54" t="s">
        <v>13</v>
      </c>
      <c r="E49" s="45">
        <v>2</v>
      </c>
      <c r="F49" s="45"/>
      <c r="G49" s="45">
        <f t="shared" si="0"/>
        <v>43.600000000000016</v>
      </c>
    </row>
    <row r="50" spans="1:7">
      <c r="A50" s="71"/>
      <c r="B50" s="425"/>
      <c r="C50" s="425"/>
      <c r="D50" s="54" t="s">
        <v>14</v>
      </c>
      <c r="E50" s="45">
        <v>60</v>
      </c>
      <c r="F50" s="45"/>
      <c r="G50" s="45">
        <f t="shared" si="0"/>
        <v>103.60000000000002</v>
      </c>
    </row>
    <row r="51" spans="1:7">
      <c r="A51" s="71"/>
      <c r="B51" s="425"/>
      <c r="C51" s="425"/>
      <c r="D51" s="54" t="s">
        <v>15</v>
      </c>
      <c r="E51" s="45">
        <v>2</v>
      </c>
      <c r="F51" s="45"/>
      <c r="G51" s="45">
        <f t="shared" si="0"/>
        <v>105.60000000000002</v>
      </c>
    </row>
    <row r="52" spans="1:7">
      <c r="A52" s="71">
        <v>42916</v>
      </c>
      <c r="B52" s="425" t="s">
        <v>69</v>
      </c>
      <c r="C52" s="425" t="s">
        <v>21</v>
      </c>
      <c r="D52" s="54" t="s">
        <v>14</v>
      </c>
      <c r="E52" s="45"/>
      <c r="F52" s="45">
        <v>60</v>
      </c>
      <c r="G52" s="45">
        <f t="shared" si="0"/>
        <v>45.600000000000023</v>
      </c>
    </row>
    <row r="53" spans="1:7">
      <c r="A53" s="71">
        <v>42916</v>
      </c>
      <c r="B53" s="425" t="s">
        <v>69</v>
      </c>
      <c r="C53" s="425" t="s">
        <v>21</v>
      </c>
      <c r="D53" s="54" t="s">
        <v>15</v>
      </c>
      <c r="E53" s="45"/>
      <c r="F53" s="45">
        <v>2</v>
      </c>
      <c r="G53" s="45">
        <f t="shared" si="0"/>
        <v>43.600000000000023</v>
      </c>
    </row>
    <row r="54" spans="1:7">
      <c r="A54" s="71">
        <v>42956</v>
      </c>
      <c r="B54" s="425">
        <v>13430</v>
      </c>
      <c r="C54" s="425" t="s">
        <v>21</v>
      </c>
      <c r="D54" s="54" t="s">
        <v>12</v>
      </c>
      <c r="E54" s="45"/>
      <c r="F54" s="45">
        <v>41.6</v>
      </c>
      <c r="G54" s="45">
        <f t="shared" si="0"/>
        <v>2.0000000000000213</v>
      </c>
    </row>
    <row r="55" spans="1:7">
      <c r="A55" s="71">
        <v>42956</v>
      </c>
      <c r="B55" s="425">
        <v>13430</v>
      </c>
      <c r="C55" s="425" t="s">
        <v>21</v>
      </c>
      <c r="D55" s="54" t="s">
        <v>13</v>
      </c>
      <c r="E55" s="45"/>
      <c r="F55" s="45">
        <v>2</v>
      </c>
      <c r="G55" s="45">
        <f t="shared" si="0"/>
        <v>2.1316282072803006E-14</v>
      </c>
    </row>
    <row r="56" spans="1:7">
      <c r="A56" s="31">
        <v>42947</v>
      </c>
      <c r="B56" s="421" t="s">
        <v>10</v>
      </c>
      <c r="C56" s="421" t="s">
        <v>22</v>
      </c>
      <c r="D56" s="54" t="s">
        <v>12</v>
      </c>
      <c r="E56" s="45">
        <v>38.5</v>
      </c>
      <c r="F56" s="45"/>
      <c r="G56" s="45">
        <f t="shared" si="0"/>
        <v>38.500000000000021</v>
      </c>
    </row>
    <row r="57" spans="1:7">
      <c r="A57" s="71"/>
      <c r="B57" s="425"/>
      <c r="C57" s="425"/>
      <c r="D57" s="54" t="s">
        <v>13</v>
      </c>
      <c r="E57" s="45">
        <v>2</v>
      </c>
      <c r="F57" s="45"/>
      <c r="G57" s="45">
        <f t="shared" si="0"/>
        <v>40.500000000000021</v>
      </c>
    </row>
    <row r="58" spans="1:7">
      <c r="A58" s="71"/>
      <c r="B58" s="425"/>
      <c r="C58" s="425"/>
      <c r="D58" s="54" t="s">
        <v>14</v>
      </c>
      <c r="E58" s="45">
        <v>60</v>
      </c>
      <c r="F58" s="45"/>
      <c r="G58" s="45">
        <f t="shared" si="0"/>
        <v>100.50000000000003</v>
      </c>
    </row>
    <row r="59" spans="1:7">
      <c r="A59" s="71"/>
      <c r="B59" s="425"/>
      <c r="C59" s="425"/>
      <c r="D59" s="54" t="s">
        <v>15</v>
      </c>
      <c r="E59" s="45">
        <v>2</v>
      </c>
      <c r="F59" s="45"/>
      <c r="G59" s="45">
        <f t="shared" si="0"/>
        <v>102.50000000000003</v>
      </c>
    </row>
    <row r="60" spans="1:7">
      <c r="A60" s="71">
        <v>42945</v>
      </c>
      <c r="B60" s="425" t="s">
        <v>69</v>
      </c>
      <c r="C60" s="425" t="s">
        <v>22</v>
      </c>
      <c r="D60" s="54" t="s">
        <v>14</v>
      </c>
      <c r="E60" s="45"/>
      <c r="F60" s="45">
        <v>60</v>
      </c>
      <c r="G60" s="45">
        <f t="shared" si="0"/>
        <v>42.500000000000028</v>
      </c>
    </row>
    <row r="61" spans="1:7">
      <c r="A61" s="71">
        <v>42945</v>
      </c>
      <c r="B61" s="425" t="s">
        <v>69</v>
      </c>
      <c r="C61" s="425" t="s">
        <v>22</v>
      </c>
      <c r="D61" s="54" t="s">
        <v>15</v>
      </c>
      <c r="E61" s="45"/>
      <c r="F61" s="45">
        <v>2</v>
      </c>
      <c r="G61" s="45">
        <f t="shared" si="0"/>
        <v>40.500000000000028</v>
      </c>
    </row>
    <row r="62" spans="1:7">
      <c r="A62" s="71">
        <v>42971</v>
      </c>
      <c r="B62" s="425">
        <v>13475</v>
      </c>
      <c r="C62" s="425" t="s">
        <v>22</v>
      </c>
      <c r="D62" s="54" t="s">
        <v>12</v>
      </c>
      <c r="E62" s="45"/>
      <c r="F62" s="45">
        <v>38.5</v>
      </c>
      <c r="G62" s="45">
        <f t="shared" si="0"/>
        <v>2.0000000000000284</v>
      </c>
    </row>
    <row r="63" spans="1:7">
      <c r="A63" s="71">
        <v>42971</v>
      </c>
      <c r="B63" s="425">
        <v>13475</v>
      </c>
      <c r="C63" s="425" t="s">
        <v>22</v>
      </c>
      <c r="D63" s="54" t="s">
        <v>13</v>
      </c>
      <c r="E63" s="45"/>
      <c r="F63" s="45">
        <v>2</v>
      </c>
      <c r="G63" s="45">
        <f t="shared" si="0"/>
        <v>2.8421709430404007E-14</v>
      </c>
    </row>
    <row r="64" spans="1:7">
      <c r="A64" s="31">
        <v>42978</v>
      </c>
      <c r="B64" s="421" t="s">
        <v>10</v>
      </c>
      <c r="C64" s="421" t="s">
        <v>23</v>
      </c>
      <c r="D64" s="54" t="s">
        <v>12</v>
      </c>
      <c r="E64" s="45">
        <v>38.5</v>
      </c>
      <c r="F64" s="45"/>
      <c r="G64" s="45">
        <f t="shared" si="0"/>
        <v>38.500000000000028</v>
      </c>
    </row>
    <row r="65" spans="1:7">
      <c r="A65" s="71"/>
      <c r="B65" s="425"/>
      <c r="C65" s="425"/>
      <c r="D65" s="54" t="s">
        <v>13</v>
      </c>
      <c r="E65" s="45">
        <v>2</v>
      </c>
      <c r="F65" s="45"/>
      <c r="G65" s="45">
        <f t="shared" si="0"/>
        <v>40.500000000000028</v>
      </c>
    </row>
    <row r="66" spans="1:7">
      <c r="A66" s="71"/>
      <c r="B66" s="425"/>
      <c r="C66" s="425"/>
      <c r="D66" s="54" t="s">
        <v>14</v>
      </c>
      <c r="E66" s="45">
        <v>60</v>
      </c>
      <c r="F66" s="45"/>
      <c r="G66" s="45">
        <f t="shared" si="0"/>
        <v>100.50000000000003</v>
      </c>
    </row>
    <row r="67" spans="1:7">
      <c r="A67" s="71"/>
      <c r="B67" s="425"/>
      <c r="C67" s="425"/>
      <c r="D67" s="54" t="s">
        <v>15</v>
      </c>
      <c r="E67" s="45">
        <v>2</v>
      </c>
      <c r="F67" s="45"/>
      <c r="G67" s="45">
        <f t="shared" si="0"/>
        <v>102.50000000000003</v>
      </c>
    </row>
    <row r="68" spans="1:7">
      <c r="A68" s="71"/>
      <c r="B68" s="425"/>
      <c r="C68" s="425"/>
      <c r="D68" s="54" t="s">
        <v>70</v>
      </c>
      <c r="E68" s="45">
        <v>85</v>
      </c>
      <c r="F68" s="45"/>
      <c r="G68" s="45">
        <f t="shared" si="0"/>
        <v>187.50000000000003</v>
      </c>
    </row>
    <row r="69" spans="1:7">
      <c r="A69" s="71">
        <v>42978</v>
      </c>
      <c r="B69" s="425" t="s">
        <v>69</v>
      </c>
      <c r="C69" s="425" t="s">
        <v>23</v>
      </c>
      <c r="D69" s="54" t="s">
        <v>14</v>
      </c>
      <c r="E69" s="45"/>
      <c r="F69" s="45">
        <v>60</v>
      </c>
      <c r="G69" s="45">
        <f t="shared" si="0"/>
        <v>127.50000000000003</v>
      </c>
    </row>
    <row r="70" spans="1:7">
      <c r="A70" s="71">
        <v>42978</v>
      </c>
      <c r="B70" s="425" t="s">
        <v>69</v>
      </c>
      <c r="C70" s="425" t="s">
        <v>23</v>
      </c>
      <c r="D70" s="54" t="s">
        <v>15</v>
      </c>
      <c r="E70" s="45"/>
      <c r="F70" s="45">
        <v>2</v>
      </c>
      <c r="G70" s="45">
        <f t="shared" si="0"/>
        <v>125.50000000000003</v>
      </c>
    </row>
    <row r="71" spans="1:7">
      <c r="A71" s="71">
        <v>43011</v>
      </c>
      <c r="B71" s="425">
        <v>13784</v>
      </c>
      <c r="C71" s="425" t="s">
        <v>23</v>
      </c>
      <c r="D71" s="54" t="s">
        <v>12</v>
      </c>
      <c r="E71" s="45"/>
      <c r="F71" s="45">
        <v>38.5</v>
      </c>
      <c r="G71" s="45">
        <f t="shared" ref="G71:G135" si="1">+G70+E71-F71</f>
        <v>87.000000000000028</v>
      </c>
    </row>
    <row r="72" spans="1:7">
      <c r="A72" s="71">
        <v>43011</v>
      </c>
      <c r="B72" s="425">
        <v>13784</v>
      </c>
      <c r="C72" s="425" t="s">
        <v>23</v>
      </c>
      <c r="D72" s="54" t="s">
        <v>13</v>
      </c>
      <c r="E72" s="45"/>
      <c r="F72" s="45">
        <v>2</v>
      </c>
      <c r="G72" s="45">
        <f t="shared" si="1"/>
        <v>85.000000000000028</v>
      </c>
    </row>
    <row r="73" spans="1:7">
      <c r="A73" s="71">
        <v>43060</v>
      </c>
      <c r="B73" s="425">
        <v>10210</v>
      </c>
      <c r="C73" s="425" t="s">
        <v>23</v>
      </c>
      <c r="D73" s="54" t="s">
        <v>70</v>
      </c>
      <c r="E73" s="45"/>
      <c r="F73" s="45">
        <v>85</v>
      </c>
      <c r="G73" s="45">
        <f t="shared" si="1"/>
        <v>0</v>
      </c>
    </row>
    <row r="74" spans="1:7">
      <c r="A74" s="31">
        <v>43008</v>
      </c>
      <c r="B74" s="421" t="s">
        <v>10</v>
      </c>
      <c r="C74" s="421" t="s">
        <v>24</v>
      </c>
      <c r="D74" s="54" t="s">
        <v>12</v>
      </c>
      <c r="E74" s="45">
        <v>36.700000000000003</v>
      </c>
      <c r="F74" s="45"/>
      <c r="G74" s="45">
        <f t="shared" si="1"/>
        <v>36.700000000000003</v>
      </c>
    </row>
    <row r="75" spans="1:7">
      <c r="A75" s="71"/>
      <c r="B75" s="425"/>
      <c r="C75" s="425"/>
      <c r="D75" s="54" t="s">
        <v>13</v>
      </c>
      <c r="E75" s="45">
        <v>2</v>
      </c>
      <c r="F75" s="45"/>
      <c r="G75" s="45">
        <f t="shared" si="1"/>
        <v>38.700000000000003</v>
      </c>
    </row>
    <row r="76" spans="1:7">
      <c r="A76" s="71"/>
      <c r="B76" s="425"/>
      <c r="C76" s="425"/>
      <c r="D76" s="54" t="s">
        <v>14</v>
      </c>
      <c r="E76" s="45">
        <v>60</v>
      </c>
      <c r="F76" s="45"/>
      <c r="G76" s="45">
        <f t="shared" si="1"/>
        <v>98.7</v>
      </c>
    </row>
    <row r="77" spans="1:7">
      <c r="A77" s="71"/>
      <c r="B77" s="425"/>
      <c r="C77" s="425"/>
      <c r="D77" s="54" t="s">
        <v>15</v>
      </c>
      <c r="E77" s="45">
        <v>2</v>
      </c>
      <c r="F77" s="45"/>
      <c r="G77" s="45">
        <f t="shared" si="1"/>
        <v>100.7</v>
      </c>
    </row>
    <row r="78" spans="1:7">
      <c r="A78" s="71">
        <v>43008</v>
      </c>
      <c r="B78" s="425" t="s">
        <v>69</v>
      </c>
      <c r="C78" s="425" t="s">
        <v>24</v>
      </c>
      <c r="D78" s="54" t="s">
        <v>14</v>
      </c>
      <c r="E78" s="45"/>
      <c r="F78" s="45">
        <v>60</v>
      </c>
      <c r="G78" s="45">
        <f t="shared" si="1"/>
        <v>40.700000000000003</v>
      </c>
    </row>
    <row r="79" spans="1:7">
      <c r="A79" s="71">
        <v>43008</v>
      </c>
      <c r="B79" s="425" t="s">
        <v>69</v>
      </c>
      <c r="C79" s="425" t="s">
        <v>24</v>
      </c>
      <c r="D79" s="54" t="s">
        <v>15</v>
      </c>
      <c r="E79" s="45"/>
      <c r="F79" s="45">
        <v>2</v>
      </c>
      <c r="G79" s="45">
        <f t="shared" si="1"/>
        <v>38.700000000000003</v>
      </c>
    </row>
    <row r="80" spans="1:7">
      <c r="A80" s="71">
        <v>43049</v>
      </c>
      <c r="B80" s="425">
        <v>13959</v>
      </c>
      <c r="C80" s="425" t="s">
        <v>24</v>
      </c>
      <c r="D80" s="54" t="s">
        <v>12</v>
      </c>
      <c r="E80" s="45"/>
      <c r="F80" s="45">
        <v>36.700000000000003</v>
      </c>
      <c r="G80" s="45">
        <f t="shared" si="1"/>
        <v>2</v>
      </c>
    </row>
    <row r="81" spans="1:7">
      <c r="A81" s="71">
        <v>43049</v>
      </c>
      <c r="B81" s="425">
        <v>13959</v>
      </c>
      <c r="C81" s="425" t="s">
        <v>24</v>
      </c>
      <c r="D81" s="54" t="s">
        <v>13</v>
      </c>
      <c r="E81" s="45"/>
      <c r="F81" s="45">
        <v>2</v>
      </c>
      <c r="G81" s="45">
        <f t="shared" si="1"/>
        <v>0</v>
      </c>
    </row>
    <row r="82" spans="1:7">
      <c r="A82" s="31">
        <v>43039</v>
      </c>
      <c r="B82" s="421" t="s">
        <v>10</v>
      </c>
      <c r="C82" s="421" t="s">
        <v>25</v>
      </c>
      <c r="D82" s="54" t="s">
        <v>12</v>
      </c>
      <c r="E82" s="45">
        <v>36.9</v>
      </c>
      <c r="F82" s="45"/>
      <c r="G82" s="45">
        <f t="shared" si="1"/>
        <v>36.9</v>
      </c>
    </row>
    <row r="83" spans="1:7">
      <c r="A83" s="71"/>
      <c r="B83" s="425"/>
      <c r="C83" s="425"/>
      <c r="D83" s="54" t="s">
        <v>13</v>
      </c>
      <c r="E83" s="45">
        <v>2</v>
      </c>
      <c r="F83" s="45"/>
      <c r="G83" s="45">
        <f t="shared" si="1"/>
        <v>38.9</v>
      </c>
    </row>
    <row r="84" spans="1:7">
      <c r="A84" s="71"/>
      <c r="B84" s="425"/>
      <c r="C84" s="425"/>
      <c r="D84" s="54" t="s">
        <v>14</v>
      </c>
      <c r="E84" s="45">
        <v>60</v>
      </c>
      <c r="F84" s="45"/>
      <c r="G84" s="45">
        <f t="shared" si="1"/>
        <v>98.9</v>
      </c>
    </row>
    <row r="85" spans="1:7">
      <c r="A85" s="71"/>
      <c r="B85" s="425"/>
      <c r="C85" s="425"/>
      <c r="D85" s="54" t="s">
        <v>15</v>
      </c>
      <c r="E85" s="45">
        <v>2</v>
      </c>
      <c r="F85" s="45"/>
      <c r="G85" s="45">
        <f t="shared" si="1"/>
        <v>100.9</v>
      </c>
    </row>
    <row r="86" spans="1:7">
      <c r="A86" s="71">
        <v>43039</v>
      </c>
      <c r="B86" s="425" t="s">
        <v>69</v>
      </c>
      <c r="C86" s="425" t="s">
        <v>25</v>
      </c>
      <c r="D86" s="54" t="s">
        <v>14</v>
      </c>
      <c r="E86" s="45"/>
      <c r="F86" s="45">
        <v>60</v>
      </c>
      <c r="G86" s="45">
        <f t="shared" si="1"/>
        <v>40.900000000000006</v>
      </c>
    </row>
    <row r="87" spans="1:7">
      <c r="A87" s="71">
        <v>43039</v>
      </c>
      <c r="B87" s="425" t="s">
        <v>69</v>
      </c>
      <c r="C87" s="425" t="s">
        <v>25</v>
      </c>
      <c r="D87" s="54" t="s">
        <v>15</v>
      </c>
      <c r="E87" s="45"/>
      <c r="F87" s="45">
        <v>2</v>
      </c>
      <c r="G87" s="45">
        <f t="shared" si="1"/>
        <v>38.900000000000006</v>
      </c>
    </row>
    <row r="88" spans="1:7">
      <c r="A88" s="71">
        <v>43060</v>
      </c>
      <c r="B88" s="425">
        <v>10211</v>
      </c>
      <c r="C88" s="425" t="s">
        <v>25</v>
      </c>
      <c r="D88" s="54" t="s">
        <v>12</v>
      </c>
      <c r="E88" s="45"/>
      <c r="F88" s="45">
        <v>36.9</v>
      </c>
      <c r="G88" s="45">
        <f t="shared" si="1"/>
        <v>2.0000000000000071</v>
      </c>
    </row>
    <row r="89" spans="1:7">
      <c r="A89" s="71">
        <v>43060</v>
      </c>
      <c r="B89" s="425">
        <v>10211</v>
      </c>
      <c r="C89" s="425" t="s">
        <v>25</v>
      </c>
      <c r="D89" s="54" t="s">
        <v>13</v>
      </c>
      <c r="E89" s="45"/>
      <c r="F89" s="45">
        <v>2</v>
      </c>
      <c r="G89" s="45">
        <f t="shared" si="1"/>
        <v>7.1054273576010019E-15</v>
      </c>
    </row>
    <row r="90" spans="1:7">
      <c r="A90" s="31">
        <v>43069</v>
      </c>
      <c r="B90" s="421" t="s">
        <v>10</v>
      </c>
      <c r="C90" s="421" t="s">
        <v>26</v>
      </c>
      <c r="D90" s="54" t="s">
        <v>12</v>
      </c>
      <c r="E90" s="45">
        <v>39</v>
      </c>
      <c r="F90" s="45"/>
      <c r="G90" s="45">
        <f t="shared" si="1"/>
        <v>39.000000000000007</v>
      </c>
    </row>
    <row r="91" spans="1:7">
      <c r="A91" s="71"/>
      <c r="B91" s="425"/>
      <c r="C91" s="425"/>
      <c r="D91" s="54" t="s">
        <v>13</v>
      </c>
      <c r="E91" s="45">
        <v>2</v>
      </c>
      <c r="F91" s="45"/>
      <c r="G91" s="45">
        <f t="shared" si="1"/>
        <v>41.000000000000007</v>
      </c>
    </row>
    <row r="92" spans="1:7">
      <c r="A92" s="71"/>
      <c r="B92" s="425"/>
      <c r="C92" s="425"/>
      <c r="D92" s="54" t="s">
        <v>14</v>
      </c>
      <c r="E92" s="45">
        <v>60</v>
      </c>
      <c r="F92" s="45"/>
      <c r="G92" s="45">
        <f t="shared" si="1"/>
        <v>101</v>
      </c>
    </row>
    <row r="93" spans="1:7">
      <c r="A93" s="71"/>
      <c r="B93" s="425"/>
      <c r="C93" s="425"/>
      <c r="D93" s="54" t="s">
        <v>15</v>
      </c>
      <c r="E93" s="45">
        <v>2</v>
      </c>
      <c r="F93" s="45"/>
      <c r="G93" s="45">
        <f t="shared" si="1"/>
        <v>103</v>
      </c>
    </row>
    <row r="94" spans="1:7">
      <c r="A94" s="71">
        <v>43087</v>
      </c>
      <c r="B94" s="425">
        <v>14277</v>
      </c>
      <c r="C94" s="425" t="s">
        <v>26</v>
      </c>
      <c r="D94" s="54" t="s">
        <v>12</v>
      </c>
      <c r="E94" s="45"/>
      <c r="F94" s="45">
        <v>39</v>
      </c>
      <c r="G94" s="45">
        <f t="shared" si="1"/>
        <v>64</v>
      </c>
    </row>
    <row r="95" spans="1:7">
      <c r="A95" s="71">
        <v>43087</v>
      </c>
      <c r="B95" s="425">
        <v>14277</v>
      </c>
      <c r="C95" s="425" t="s">
        <v>26</v>
      </c>
      <c r="D95" s="54" t="s">
        <v>13</v>
      </c>
      <c r="E95" s="45"/>
      <c r="F95" s="45">
        <v>2</v>
      </c>
      <c r="G95" s="45">
        <f t="shared" si="1"/>
        <v>62</v>
      </c>
    </row>
    <row r="96" spans="1:7">
      <c r="A96" s="71">
        <v>43069</v>
      </c>
      <c r="B96" s="425" t="s">
        <v>69</v>
      </c>
      <c r="C96" s="425" t="s">
        <v>26</v>
      </c>
      <c r="D96" s="54" t="s">
        <v>14</v>
      </c>
      <c r="E96" s="45"/>
      <c r="F96" s="45">
        <v>60</v>
      </c>
      <c r="G96" s="45">
        <f t="shared" si="1"/>
        <v>2</v>
      </c>
    </row>
    <row r="97" spans="1:7">
      <c r="A97" s="71">
        <v>43069</v>
      </c>
      <c r="B97" s="425" t="s">
        <v>69</v>
      </c>
      <c r="C97" s="425" t="s">
        <v>26</v>
      </c>
      <c r="D97" s="54" t="s">
        <v>15</v>
      </c>
      <c r="E97" s="45"/>
      <c r="F97" s="45">
        <v>2</v>
      </c>
      <c r="G97" s="45">
        <f t="shared" si="1"/>
        <v>0</v>
      </c>
    </row>
    <row r="98" spans="1:7">
      <c r="A98" s="31">
        <v>43100</v>
      </c>
      <c r="B98" s="421" t="s">
        <v>10</v>
      </c>
      <c r="C98" s="421" t="s">
        <v>27</v>
      </c>
      <c r="D98" s="54" t="s">
        <v>12</v>
      </c>
      <c r="E98" s="45">
        <v>42.5</v>
      </c>
      <c r="F98" s="45"/>
      <c r="G98" s="45">
        <f t="shared" si="1"/>
        <v>42.5</v>
      </c>
    </row>
    <row r="99" spans="1:7">
      <c r="A99" s="71"/>
      <c r="B99" s="425"/>
      <c r="C99" s="425"/>
      <c r="D99" s="54" t="s">
        <v>13</v>
      </c>
      <c r="E99" s="45">
        <v>2</v>
      </c>
      <c r="F99" s="45"/>
      <c r="G99" s="45">
        <f t="shared" si="1"/>
        <v>44.5</v>
      </c>
    </row>
    <row r="100" spans="1:7">
      <c r="A100" s="71"/>
      <c r="B100" s="425"/>
      <c r="C100" s="425"/>
      <c r="D100" s="54" t="s">
        <v>14</v>
      </c>
      <c r="E100" s="45">
        <v>60</v>
      </c>
      <c r="F100" s="45"/>
      <c r="G100" s="45">
        <f t="shared" si="1"/>
        <v>104.5</v>
      </c>
    </row>
    <row r="101" spans="1:7">
      <c r="A101" s="71"/>
      <c r="B101" s="425"/>
      <c r="C101" s="425"/>
      <c r="D101" s="54" t="s">
        <v>15</v>
      </c>
      <c r="E101" s="45">
        <v>2</v>
      </c>
      <c r="F101" s="45"/>
      <c r="G101" s="45">
        <f t="shared" si="1"/>
        <v>106.5</v>
      </c>
    </row>
    <row r="102" spans="1:7">
      <c r="A102" s="71">
        <v>43099</v>
      </c>
      <c r="B102" s="425" t="s">
        <v>69</v>
      </c>
      <c r="C102" s="425" t="s">
        <v>27</v>
      </c>
      <c r="D102" s="54" t="s">
        <v>14</v>
      </c>
      <c r="E102" s="45"/>
      <c r="F102" s="45">
        <v>60</v>
      </c>
      <c r="G102" s="45">
        <f t="shared" si="1"/>
        <v>46.5</v>
      </c>
    </row>
    <row r="103" spans="1:7">
      <c r="A103" s="71">
        <v>43099</v>
      </c>
      <c r="B103" s="425" t="s">
        <v>69</v>
      </c>
      <c r="C103" s="425" t="s">
        <v>27</v>
      </c>
      <c r="D103" s="54" t="s">
        <v>15</v>
      </c>
      <c r="E103" s="45"/>
      <c r="F103" s="45">
        <v>2</v>
      </c>
      <c r="G103" s="45">
        <f t="shared" si="1"/>
        <v>44.5</v>
      </c>
    </row>
    <row r="104" spans="1:7">
      <c r="A104" s="71">
        <v>43118</v>
      </c>
      <c r="B104" s="425">
        <v>14488</v>
      </c>
      <c r="C104" s="425" t="s">
        <v>27</v>
      </c>
      <c r="D104" s="54" t="s">
        <v>12</v>
      </c>
      <c r="E104" s="45"/>
      <c r="F104" s="45">
        <v>42.5</v>
      </c>
      <c r="G104" s="45">
        <f t="shared" si="1"/>
        <v>2</v>
      </c>
    </row>
    <row r="105" spans="1:7">
      <c r="A105" s="71">
        <v>43118</v>
      </c>
      <c r="B105" s="425">
        <v>14488</v>
      </c>
      <c r="C105" s="425" t="s">
        <v>27</v>
      </c>
      <c r="D105" s="54" t="s">
        <v>13</v>
      </c>
      <c r="E105" s="45"/>
      <c r="F105" s="45">
        <v>2</v>
      </c>
      <c r="G105" s="45">
        <f t="shared" si="1"/>
        <v>0</v>
      </c>
    </row>
    <row r="106" spans="1:7">
      <c r="A106" s="31">
        <v>43131</v>
      </c>
      <c r="B106" s="421" t="s">
        <v>10</v>
      </c>
      <c r="C106" s="421" t="s">
        <v>11</v>
      </c>
      <c r="D106" s="54" t="s">
        <v>12</v>
      </c>
      <c r="E106" s="45">
        <v>37.799999999999997</v>
      </c>
      <c r="F106" s="45"/>
      <c r="G106" s="45">
        <f t="shared" si="1"/>
        <v>37.799999999999997</v>
      </c>
    </row>
    <row r="107" spans="1:7">
      <c r="A107" s="71"/>
      <c r="B107" s="425"/>
      <c r="C107" s="425"/>
      <c r="D107" s="54" t="s">
        <v>13</v>
      </c>
      <c r="E107" s="45">
        <v>2</v>
      </c>
      <c r="F107" s="45"/>
      <c r="G107" s="45">
        <f t="shared" si="1"/>
        <v>39.799999999999997</v>
      </c>
    </row>
    <row r="108" spans="1:7">
      <c r="A108" s="71"/>
      <c r="B108" s="425"/>
      <c r="C108" s="425"/>
      <c r="D108" s="54" t="s">
        <v>14</v>
      </c>
      <c r="E108" s="45">
        <v>60</v>
      </c>
      <c r="F108" s="45"/>
      <c r="G108" s="45">
        <f t="shared" si="1"/>
        <v>99.8</v>
      </c>
    </row>
    <row r="109" spans="1:7" ht="16.5" customHeight="1">
      <c r="A109" s="71"/>
      <c r="B109" s="425"/>
      <c r="C109" s="425"/>
      <c r="D109" s="54" t="s">
        <v>15</v>
      </c>
      <c r="E109" s="45">
        <v>2</v>
      </c>
      <c r="F109" s="45"/>
      <c r="G109" s="45">
        <f t="shared" si="1"/>
        <v>101.8</v>
      </c>
    </row>
    <row r="110" spans="1:7" ht="16.5" customHeight="1">
      <c r="A110" s="71">
        <v>43131</v>
      </c>
      <c r="B110" s="425" t="s">
        <v>69</v>
      </c>
      <c r="C110" s="425" t="s">
        <v>11</v>
      </c>
      <c r="D110" s="54" t="s">
        <v>14</v>
      </c>
      <c r="E110" s="45"/>
      <c r="F110" s="45">
        <v>60</v>
      </c>
      <c r="G110" s="45">
        <f t="shared" si="1"/>
        <v>41.8</v>
      </c>
    </row>
    <row r="111" spans="1:7" ht="16.5" customHeight="1">
      <c r="A111" s="71">
        <v>43131</v>
      </c>
      <c r="B111" s="425" t="s">
        <v>69</v>
      </c>
      <c r="C111" s="425" t="s">
        <v>11</v>
      </c>
      <c r="D111" s="54" t="s">
        <v>15</v>
      </c>
      <c r="E111" s="45"/>
      <c r="F111" s="45">
        <v>2</v>
      </c>
      <c r="G111" s="45">
        <f t="shared" si="1"/>
        <v>39.799999999999997</v>
      </c>
    </row>
    <row r="112" spans="1:7" ht="16.5" customHeight="1">
      <c r="A112" s="71">
        <v>43153</v>
      </c>
      <c r="B112" s="425">
        <v>14699</v>
      </c>
      <c r="C112" s="425" t="s">
        <v>11</v>
      </c>
      <c r="D112" s="54" t="s">
        <v>12</v>
      </c>
      <c r="E112" s="45"/>
      <c r="F112" s="45">
        <v>37.799999999999997</v>
      </c>
      <c r="G112" s="45">
        <f t="shared" si="1"/>
        <v>2</v>
      </c>
    </row>
    <row r="113" spans="1:7" ht="16.5" customHeight="1">
      <c r="A113" s="71">
        <v>43153</v>
      </c>
      <c r="B113" s="425">
        <v>14699</v>
      </c>
      <c r="C113" s="425" t="s">
        <v>11</v>
      </c>
      <c r="D113" s="54" t="s">
        <v>13</v>
      </c>
      <c r="E113" s="45"/>
      <c r="F113" s="45">
        <v>2</v>
      </c>
      <c r="G113" s="45">
        <f t="shared" si="1"/>
        <v>0</v>
      </c>
    </row>
    <row r="114" spans="1:7">
      <c r="A114" s="31">
        <v>43159</v>
      </c>
      <c r="B114" s="421" t="s">
        <v>10</v>
      </c>
      <c r="C114" s="421" t="s">
        <v>17</v>
      </c>
      <c r="D114" s="54" t="s">
        <v>12</v>
      </c>
      <c r="E114" s="45">
        <v>46.8</v>
      </c>
      <c r="F114" s="45"/>
      <c r="G114" s="45">
        <f t="shared" si="1"/>
        <v>46.8</v>
      </c>
    </row>
    <row r="115" spans="1:7">
      <c r="A115" s="71"/>
      <c r="B115" s="425"/>
      <c r="C115" s="425"/>
      <c r="D115" s="54" t="s">
        <v>13</v>
      </c>
      <c r="E115" s="45">
        <v>2</v>
      </c>
      <c r="F115" s="45"/>
      <c r="G115" s="45">
        <f t="shared" si="1"/>
        <v>48.8</v>
      </c>
    </row>
    <row r="116" spans="1:7">
      <c r="A116" s="71"/>
      <c r="B116" s="425"/>
      <c r="C116" s="425"/>
      <c r="D116" s="54" t="s">
        <v>14</v>
      </c>
      <c r="E116" s="45">
        <v>56</v>
      </c>
      <c r="F116" s="45"/>
      <c r="G116" s="45">
        <f t="shared" si="1"/>
        <v>104.8</v>
      </c>
    </row>
    <row r="117" spans="1:7" ht="15" customHeight="1">
      <c r="A117" s="71"/>
      <c r="B117" s="425"/>
      <c r="C117" s="425"/>
      <c r="D117" s="54" t="s">
        <v>15</v>
      </c>
      <c r="E117" s="45">
        <v>5</v>
      </c>
      <c r="F117" s="45"/>
      <c r="G117" s="45">
        <f t="shared" si="1"/>
        <v>109.8</v>
      </c>
    </row>
    <row r="118" spans="1:7" ht="15" customHeight="1">
      <c r="A118" s="71">
        <v>43159</v>
      </c>
      <c r="B118" s="425" t="s">
        <v>69</v>
      </c>
      <c r="C118" s="425" t="s">
        <v>17</v>
      </c>
      <c r="D118" s="54" t="s">
        <v>14</v>
      </c>
      <c r="E118" s="45"/>
      <c r="F118" s="45">
        <v>56</v>
      </c>
      <c r="G118" s="45">
        <f t="shared" si="1"/>
        <v>53.8</v>
      </c>
    </row>
    <row r="119" spans="1:7" ht="15" customHeight="1">
      <c r="A119" s="71">
        <v>43159</v>
      </c>
      <c r="B119" s="425" t="s">
        <v>69</v>
      </c>
      <c r="C119" s="425" t="s">
        <v>17</v>
      </c>
      <c r="D119" s="54" t="s">
        <v>15</v>
      </c>
      <c r="E119" s="45"/>
      <c r="F119" s="45">
        <v>5</v>
      </c>
      <c r="G119" s="45">
        <f t="shared" si="1"/>
        <v>48.8</v>
      </c>
    </row>
    <row r="120" spans="1:7" ht="15" customHeight="1">
      <c r="A120" s="71">
        <v>43179</v>
      </c>
      <c r="B120" s="425">
        <v>14856</v>
      </c>
      <c r="C120" s="425" t="s">
        <v>17</v>
      </c>
      <c r="D120" s="54" t="s">
        <v>12</v>
      </c>
      <c r="E120" s="45"/>
      <c r="F120" s="45">
        <v>46.8</v>
      </c>
      <c r="G120" s="45">
        <f t="shared" si="1"/>
        <v>2</v>
      </c>
    </row>
    <row r="121" spans="1:7" ht="15" customHeight="1">
      <c r="A121" s="71">
        <v>43179</v>
      </c>
      <c r="B121" s="425">
        <v>14856</v>
      </c>
      <c r="C121" s="425" t="s">
        <v>17</v>
      </c>
      <c r="D121" s="54" t="s">
        <v>13</v>
      </c>
      <c r="E121" s="45"/>
      <c r="F121" s="45">
        <v>2</v>
      </c>
      <c r="G121" s="45">
        <f t="shared" si="1"/>
        <v>0</v>
      </c>
    </row>
    <row r="122" spans="1:7" ht="15" customHeight="1">
      <c r="A122" s="31">
        <v>43190</v>
      </c>
      <c r="B122" s="421" t="s">
        <v>10</v>
      </c>
      <c r="C122" s="421" t="s">
        <v>18</v>
      </c>
      <c r="D122" s="54" t="s">
        <v>12</v>
      </c>
      <c r="E122" s="45">
        <v>45.3</v>
      </c>
      <c r="F122" s="45"/>
      <c r="G122" s="45">
        <f t="shared" si="1"/>
        <v>45.3</v>
      </c>
    </row>
    <row r="123" spans="1:7" ht="15" customHeight="1">
      <c r="A123" s="71"/>
      <c r="B123" s="425"/>
      <c r="C123" s="425"/>
      <c r="D123" s="54" t="s">
        <v>13</v>
      </c>
      <c r="E123" s="45">
        <v>2</v>
      </c>
      <c r="F123" s="45"/>
      <c r="G123" s="45">
        <f t="shared" si="1"/>
        <v>47.3</v>
      </c>
    </row>
    <row r="124" spans="1:7" ht="15" customHeight="1">
      <c r="A124" s="71"/>
      <c r="B124" s="425"/>
      <c r="C124" s="425"/>
      <c r="D124" s="54" t="s">
        <v>14</v>
      </c>
      <c r="E124" s="45">
        <v>60</v>
      </c>
      <c r="F124" s="45"/>
      <c r="G124" s="45">
        <f t="shared" si="1"/>
        <v>107.3</v>
      </c>
    </row>
    <row r="125" spans="1:7" ht="15" customHeight="1">
      <c r="A125" s="71"/>
      <c r="B125" s="425"/>
      <c r="C125" s="425"/>
      <c r="D125" s="54" t="s">
        <v>15</v>
      </c>
      <c r="E125" s="45">
        <v>5</v>
      </c>
      <c r="F125" s="45"/>
      <c r="G125" s="45">
        <f t="shared" si="1"/>
        <v>112.3</v>
      </c>
    </row>
    <row r="126" spans="1:7" ht="15" customHeight="1">
      <c r="A126" s="71"/>
      <c r="B126" s="425"/>
      <c r="C126" s="425"/>
      <c r="D126" s="54" t="s">
        <v>107</v>
      </c>
      <c r="E126" s="45">
        <v>50</v>
      </c>
      <c r="F126" s="45"/>
      <c r="G126" s="45">
        <f t="shared" si="1"/>
        <v>162.30000000000001</v>
      </c>
    </row>
    <row r="127" spans="1:7" ht="15" customHeight="1">
      <c r="A127" s="71">
        <v>43190</v>
      </c>
      <c r="B127" s="425" t="s">
        <v>108</v>
      </c>
      <c r="C127" s="425" t="s">
        <v>18</v>
      </c>
      <c r="D127" s="54" t="s">
        <v>14</v>
      </c>
      <c r="E127" s="45"/>
      <c r="F127" s="45">
        <v>60</v>
      </c>
      <c r="G127" s="45">
        <f t="shared" si="1"/>
        <v>102.30000000000001</v>
      </c>
    </row>
    <row r="128" spans="1:7" ht="15" customHeight="1">
      <c r="A128" s="71">
        <v>43190</v>
      </c>
      <c r="B128" s="425" t="s">
        <v>108</v>
      </c>
      <c r="C128" s="425" t="s">
        <v>18</v>
      </c>
      <c r="D128" s="54" t="s">
        <v>15</v>
      </c>
      <c r="E128" s="45"/>
      <c r="F128" s="45">
        <v>5</v>
      </c>
      <c r="G128" s="45">
        <f t="shared" si="1"/>
        <v>97.300000000000011</v>
      </c>
    </row>
    <row r="129" spans="1:7" ht="15" customHeight="1">
      <c r="A129" s="71">
        <v>43216</v>
      </c>
      <c r="B129" s="425">
        <v>15239</v>
      </c>
      <c r="C129" s="425" t="s">
        <v>18</v>
      </c>
      <c r="D129" s="54" t="s">
        <v>12</v>
      </c>
      <c r="E129" s="45"/>
      <c r="F129" s="45">
        <v>45.3</v>
      </c>
      <c r="G129" s="45">
        <f t="shared" si="1"/>
        <v>52.000000000000014</v>
      </c>
    </row>
    <row r="130" spans="1:7" ht="15" customHeight="1">
      <c r="A130" s="71">
        <v>43216</v>
      </c>
      <c r="B130" s="425">
        <v>15239</v>
      </c>
      <c r="C130" s="425" t="s">
        <v>18</v>
      </c>
      <c r="D130" s="54" t="s">
        <v>13</v>
      </c>
      <c r="E130" s="45"/>
      <c r="F130" s="45">
        <v>2</v>
      </c>
      <c r="G130" s="45">
        <f t="shared" si="1"/>
        <v>50.000000000000014</v>
      </c>
    </row>
    <row r="131" spans="1:7" ht="15" customHeight="1">
      <c r="A131" s="71">
        <v>43322</v>
      </c>
      <c r="B131" s="425">
        <v>15976</v>
      </c>
      <c r="C131" s="425" t="s">
        <v>18</v>
      </c>
      <c r="D131" s="54" t="s">
        <v>70</v>
      </c>
      <c r="E131" s="45"/>
      <c r="F131" s="45">
        <v>50</v>
      </c>
      <c r="G131" s="45">
        <f t="shared" si="1"/>
        <v>0</v>
      </c>
    </row>
    <row r="132" spans="1:7" ht="15" customHeight="1">
      <c r="A132" s="71">
        <v>43220</v>
      </c>
      <c r="B132" s="425" t="s">
        <v>10</v>
      </c>
      <c r="C132" s="425" t="s">
        <v>19</v>
      </c>
      <c r="D132" s="54" t="s">
        <v>12</v>
      </c>
      <c r="E132" s="45">
        <v>46.6</v>
      </c>
      <c r="F132" s="45"/>
      <c r="G132" s="45">
        <f t="shared" si="1"/>
        <v>46.6</v>
      </c>
    </row>
    <row r="133" spans="1:7" ht="15" customHeight="1">
      <c r="A133" s="71"/>
      <c r="B133" s="425"/>
      <c r="C133" s="425"/>
      <c r="D133" s="54" t="s">
        <v>13</v>
      </c>
      <c r="E133" s="45">
        <v>2</v>
      </c>
      <c r="F133" s="45"/>
      <c r="G133" s="45">
        <f t="shared" si="1"/>
        <v>48.6</v>
      </c>
    </row>
    <row r="134" spans="1:7" ht="15" customHeight="1">
      <c r="A134" s="71"/>
      <c r="B134" s="425"/>
      <c r="C134" s="425"/>
      <c r="D134" s="54" t="s">
        <v>14</v>
      </c>
      <c r="E134" s="45">
        <v>60</v>
      </c>
      <c r="F134" s="45"/>
      <c r="G134" s="45">
        <f t="shared" si="1"/>
        <v>108.6</v>
      </c>
    </row>
    <row r="135" spans="1:7" ht="15" customHeight="1">
      <c r="A135" s="71"/>
      <c r="B135" s="425"/>
      <c r="C135" s="425"/>
      <c r="D135" s="54" t="s">
        <v>15</v>
      </c>
      <c r="E135" s="45">
        <v>5</v>
      </c>
      <c r="F135" s="45"/>
      <c r="G135" s="45">
        <f t="shared" si="1"/>
        <v>113.6</v>
      </c>
    </row>
    <row r="136" spans="1:7" ht="15" customHeight="1">
      <c r="A136" s="71">
        <v>43220</v>
      </c>
      <c r="B136" s="425" t="s">
        <v>69</v>
      </c>
      <c r="C136" s="425" t="s">
        <v>19</v>
      </c>
      <c r="D136" s="54" t="s">
        <v>14</v>
      </c>
      <c r="E136" s="45"/>
      <c r="F136" s="45">
        <v>60</v>
      </c>
      <c r="G136" s="45">
        <f t="shared" ref="G136:G201" si="2">+G135+E136-F136</f>
        <v>53.599999999999994</v>
      </c>
    </row>
    <row r="137" spans="1:7" ht="15" customHeight="1">
      <c r="A137" s="71">
        <v>43220</v>
      </c>
      <c r="B137" s="425" t="s">
        <v>69</v>
      </c>
      <c r="C137" s="425" t="s">
        <v>19</v>
      </c>
      <c r="D137" s="54" t="s">
        <v>15</v>
      </c>
      <c r="E137" s="45"/>
      <c r="F137" s="45">
        <v>5</v>
      </c>
      <c r="G137" s="45">
        <f t="shared" si="2"/>
        <v>48.599999999999994</v>
      </c>
    </row>
    <row r="138" spans="1:7" ht="15" customHeight="1">
      <c r="A138" s="71">
        <v>43322</v>
      </c>
      <c r="B138" s="425">
        <v>15975</v>
      </c>
      <c r="C138" s="425" t="s">
        <v>19</v>
      </c>
      <c r="D138" s="54" t="s">
        <v>12</v>
      </c>
      <c r="E138" s="45"/>
      <c r="F138" s="45">
        <v>46.6</v>
      </c>
      <c r="G138" s="45">
        <f t="shared" si="2"/>
        <v>1.9999999999999929</v>
      </c>
    </row>
    <row r="139" spans="1:7" ht="15" customHeight="1">
      <c r="A139" s="71">
        <v>43322</v>
      </c>
      <c r="B139" s="425">
        <v>15975</v>
      </c>
      <c r="C139" s="425" t="s">
        <v>19</v>
      </c>
      <c r="D139" s="54" t="s">
        <v>13</v>
      </c>
      <c r="E139" s="45"/>
      <c r="F139" s="45">
        <v>2</v>
      </c>
      <c r="G139" s="45">
        <f t="shared" si="2"/>
        <v>-7.1054273576010019E-15</v>
      </c>
    </row>
    <row r="140" spans="1:7" ht="15" customHeight="1">
      <c r="A140" s="71">
        <v>43251</v>
      </c>
      <c r="B140" s="425" t="s">
        <v>10</v>
      </c>
      <c r="C140" s="425" t="s">
        <v>20</v>
      </c>
      <c r="D140" s="54" t="s">
        <v>12</v>
      </c>
      <c r="E140" s="45">
        <v>43.3</v>
      </c>
      <c r="F140" s="45"/>
      <c r="G140" s="45">
        <f t="shared" si="2"/>
        <v>43.29999999999999</v>
      </c>
    </row>
    <row r="141" spans="1:7" ht="15" customHeight="1">
      <c r="A141" s="71"/>
      <c r="B141" s="425"/>
      <c r="C141" s="425"/>
      <c r="D141" s="54" t="s">
        <v>13</v>
      </c>
      <c r="E141" s="45">
        <v>10</v>
      </c>
      <c r="F141" s="45"/>
      <c r="G141" s="45">
        <f t="shared" si="2"/>
        <v>53.29999999999999</v>
      </c>
    </row>
    <row r="142" spans="1:7" ht="15" customHeight="1">
      <c r="A142" s="71"/>
      <c r="B142" s="425"/>
      <c r="C142" s="425"/>
      <c r="D142" s="54" t="s">
        <v>14</v>
      </c>
      <c r="E142" s="45">
        <v>60</v>
      </c>
      <c r="F142" s="45"/>
      <c r="G142" s="45">
        <f t="shared" si="2"/>
        <v>113.29999999999998</v>
      </c>
    </row>
    <row r="143" spans="1:7" ht="15" customHeight="1">
      <c r="A143" s="71"/>
      <c r="B143" s="425"/>
      <c r="C143" s="425"/>
      <c r="D143" s="54" t="s">
        <v>15</v>
      </c>
      <c r="E143" s="45">
        <v>5</v>
      </c>
      <c r="F143" s="45"/>
      <c r="G143" s="45">
        <f t="shared" si="2"/>
        <v>118.29999999999998</v>
      </c>
    </row>
    <row r="144" spans="1:7" ht="15" customHeight="1">
      <c r="A144" s="71">
        <v>43251</v>
      </c>
      <c r="B144" s="425" t="s">
        <v>69</v>
      </c>
      <c r="C144" s="425" t="s">
        <v>20</v>
      </c>
      <c r="D144" s="54" t="s">
        <v>14</v>
      </c>
      <c r="E144" s="45"/>
      <c r="F144" s="45">
        <v>60</v>
      </c>
      <c r="G144" s="45">
        <f t="shared" si="2"/>
        <v>58.299999999999983</v>
      </c>
    </row>
    <row r="145" spans="1:7" ht="15" customHeight="1">
      <c r="A145" s="71">
        <v>43251</v>
      </c>
      <c r="B145" s="425" t="s">
        <v>69</v>
      </c>
      <c r="C145" s="425" t="s">
        <v>20</v>
      </c>
      <c r="D145" s="54" t="s">
        <v>15</v>
      </c>
      <c r="E145" s="45"/>
      <c r="F145" s="45">
        <v>5</v>
      </c>
      <c r="G145" s="45">
        <f t="shared" si="2"/>
        <v>53.299999999999983</v>
      </c>
    </row>
    <row r="146" spans="1:7" ht="15" customHeight="1">
      <c r="A146" s="71">
        <v>43272</v>
      </c>
      <c r="B146" s="425">
        <v>15530</v>
      </c>
      <c r="C146" s="425" t="s">
        <v>20</v>
      </c>
      <c r="D146" s="54" t="s">
        <v>12</v>
      </c>
      <c r="E146" s="45"/>
      <c r="F146" s="45">
        <v>43.3</v>
      </c>
      <c r="G146" s="45">
        <f t="shared" si="2"/>
        <v>9.9999999999999858</v>
      </c>
    </row>
    <row r="147" spans="1:7" ht="15" customHeight="1">
      <c r="A147" s="71">
        <v>43272</v>
      </c>
      <c r="B147" s="425">
        <v>15530</v>
      </c>
      <c r="C147" s="425" t="s">
        <v>20</v>
      </c>
      <c r="D147" s="54" t="s">
        <v>13</v>
      </c>
      <c r="E147" s="45"/>
      <c r="F147" s="45">
        <v>10</v>
      </c>
      <c r="G147" s="45">
        <f t="shared" si="2"/>
        <v>-1.4210854715202004E-14</v>
      </c>
    </row>
    <row r="148" spans="1:7" ht="15" customHeight="1">
      <c r="A148" s="71">
        <v>43281</v>
      </c>
      <c r="B148" s="425" t="s">
        <v>10</v>
      </c>
      <c r="C148" s="425" t="s">
        <v>21</v>
      </c>
      <c r="D148" s="54" t="s">
        <v>12</v>
      </c>
      <c r="E148" s="45">
        <v>40</v>
      </c>
      <c r="F148" s="45"/>
      <c r="G148" s="45">
        <f t="shared" si="2"/>
        <v>39.999999999999986</v>
      </c>
    </row>
    <row r="149" spans="1:7" ht="15" customHeight="1">
      <c r="A149" s="71"/>
      <c r="B149" s="425"/>
      <c r="C149" s="425"/>
      <c r="D149" s="54" t="s">
        <v>13</v>
      </c>
      <c r="E149" s="45">
        <v>6</v>
      </c>
      <c r="F149" s="45"/>
      <c r="G149" s="45">
        <f t="shared" si="2"/>
        <v>45.999999999999986</v>
      </c>
    </row>
    <row r="150" spans="1:7" ht="15" customHeight="1">
      <c r="A150" s="71"/>
      <c r="B150" s="425"/>
      <c r="C150" s="425"/>
      <c r="D150" s="54" t="s">
        <v>14</v>
      </c>
      <c r="E150" s="45">
        <v>60</v>
      </c>
      <c r="F150" s="45"/>
      <c r="G150" s="45">
        <f t="shared" si="2"/>
        <v>105.99999999999999</v>
      </c>
    </row>
    <row r="151" spans="1:7" ht="15" customHeight="1">
      <c r="A151" s="71"/>
      <c r="B151" s="425"/>
      <c r="C151" s="425"/>
      <c r="D151" s="54" t="s">
        <v>15</v>
      </c>
      <c r="E151" s="45">
        <v>5</v>
      </c>
      <c r="F151" s="45"/>
      <c r="G151" s="45">
        <f t="shared" si="2"/>
        <v>110.99999999999999</v>
      </c>
    </row>
    <row r="152" spans="1:7" ht="15" customHeight="1">
      <c r="A152" s="71">
        <v>43281</v>
      </c>
      <c r="B152" s="425" t="s">
        <v>69</v>
      </c>
      <c r="C152" s="425" t="s">
        <v>21</v>
      </c>
      <c r="D152" s="54" t="s">
        <v>14</v>
      </c>
      <c r="E152" s="45"/>
      <c r="F152" s="45">
        <v>60</v>
      </c>
      <c r="G152" s="45">
        <f t="shared" si="2"/>
        <v>50.999999999999986</v>
      </c>
    </row>
    <row r="153" spans="1:7" ht="15" customHeight="1">
      <c r="A153" s="71">
        <v>43281</v>
      </c>
      <c r="B153" s="425" t="s">
        <v>69</v>
      </c>
      <c r="C153" s="425" t="s">
        <v>21</v>
      </c>
      <c r="D153" s="54" t="s">
        <v>15</v>
      </c>
      <c r="E153" s="45"/>
      <c r="F153" s="45">
        <v>5</v>
      </c>
      <c r="G153" s="45">
        <f t="shared" si="2"/>
        <v>45.999999999999986</v>
      </c>
    </row>
    <row r="154" spans="1:7" ht="15" customHeight="1">
      <c r="A154" s="71">
        <v>43322</v>
      </c>
      <c r="B154" s="425">
        <v>15975</v>
      </c>
      <c r="C154" s="425" t="s">
        <v>21</v>
      </c>
      <c r="D154" s="54" t="s">
        <v>12</v>
      </c>
      <c r="E154" s="45"/>
      <c r="F154" s="45">
        <v>40</v>
      </c>
      <c r="G154" s="45">
        <f t="shared" si="2"/>
        <v>5.9999999999999858</v>
      </c>
    </row>
    <row r="155" spans="1:7" ht="15" customHeight="1">
      <c r="A155" s="71">
        <v>43322</v>
      </c>
      <c r="B155" s="425">
        <v>15975</v>
      </c>
      <c r="C155" s="425" t="s">
        <v>21</v>
      </c>
      <c r="D155" s="54" t="s">
        <v>13</v>
      </c>
      <c r="E155" s="45"/>
      <c r="F155" s="45">
        <v>6</v>
      </c>
      <c r="G155" s="45">
        <f t="shared" si="2"/>
        <v>-1.4210854715202004E-14</v>
      </c>
    </row>
    <row r="156" spans="1:7" ht="15" customHeight="1">
      <c r="A156" s="71">
        <v>43312</v>
      </c>
      <c r="B156" s="425" t="s">
        <v>10</v>
      </c>
      <c r="C156" s="425" t="s">
        <v>22</v>
      </c>
      <c r="D156" s="54" t="s">
        <v>12</v>
      </c>
      <c r="E156" s="45">
        <v>39.200000000000003</v>
      </c>
      <c r="F156" s="45"/>
      <c r="G156" s="45">
        <f t="shared" si="2"/>
        <v>39.199999999999989</v>
      </c>
    </row>
    <row r="157" spans="1:7" ht="15" customHeight="1">
      <c r="A157" s="71"/>
      <c r="B157" s="425"/>
      <c r="C157" s="425"/>
      <c r="D157" s="54" t="s">
        <v>13</v>
      </c>
      <c r="E157" s="45">
        <v>2</v>
      </c>
      <c r="F157" s="45"/>
      <c r="G157" s="45">
        <f t="shared" si="2"/>
        <v>41.199999999999989</v>
      </c>
    </row>
    <row r="158" spans="1:7" ht="15" customHeight="1">
      <c r="A158" s="71"/>
      <c r="B158" s="425"/>
      <c r="C158" s="425"/>
      <c r="D158" s="54" t="s">
        <v>14</v>
      </c>
      <c r="E158" s="45">
        <v>60</v>
      </c>
      <c r="F158" s="45"/>
      <c r="G158" s="45">
        <f t="shared" si="2"/>
        <v>101.19999999999999</v>
      </c>
    </row>
    <row r="159" spans="1:7" ht="15" customHeight="1">
      <c r="A159" s="71"/>
      <c r="B159" s="425"/>
      <c r="C159" s="425"/>
      <c r="D159" s="54" t="s">
        <v>15</v>
      </c>
      <c r="E159" s="45">
        <v>5</v>
      </c>
      <c r="F159" s="45"/>
      <c r="G159" s="45">
        <f t="shared" si="2"/>
        <v>106.19999999999999</v>
      </c>
    </row>
    <row r="160" spans="1:7" ht="15" customHeight="1">
      <c r="A160" s="71">
        <v>43312</v>
      </c>
      <c r="B160" s="425" t="s">
        <v>69</v>
      </c>
      <c r="C160" s="425" t="s">
        <v>22</v>
      </c>
      <c r="D160" s="54" t="s">
        <v>14</v>
      </c>
      <c r="E160" s="45"/>
      <c r="F160" s="45">
        <v>60</v>
      </c>
      <c r="G160" s="45">
        <f t="shared" si="2"/>
        <v>46.199999999999989</v>
      </c>
    </row>
    <row r="161" spans="1:7" ht="15" customHeight="1">
      <c r="A161" s="71">
        <v>43312</v>
      </c>
      <c r="B161" s="425" t="s">
        <v>69</v>
      </c>
      <c r="C161" s="425" t="s">
        <v>22</v>
      </c>
      <c r="D161" s="54" t="s">
        <v>15</v>
      </c>
      <c r="E161" s="45"/>
      <c r="F161" s="45">
        <v>5</v>
      </c>
      <c r="G161" s="45">
        <f t="shared" si="2"/>
        <v>41.199999999999989</v>
      </c>
    </row>
    <row r="162" spans="1:7" ht="15" customHeight="1">
      <c r="A162" s="71">
        <v>43368</v>
      </c>
      <c r="B162" s="425">
        <v>16247</v>
      </c>
      <c r="C162" s="425" t="s">
        <v>22</v>
      </c>
      <c r="D162" s="54" t="s">
        <v>12</v>
      </c>
      <c r="E162" s="45"/>
      <c r="F162" s="45">
        <v>39.200000000000003</v>
      </c>
      <c r="G162" s="45">
        <f t="shared" si="2"/>
        <v>1.9999999999999858</v>
      </c>
    </row>
    <row r="163" spans="1:7" ht="15" customHeight="1">
      <c r="A163" s="71">
        <v>43368</v>
      </c>
      <c r="B163" s="425">
        <v>16247</v>
      </c>
      <c r="C163" s="425" t="s">
        <v>22</v>
      </c>
      <c r="D163" s="54" t="s">
        <v>13</v>
      </c>
      <c r="E163" s="45"/>
      <c r="F163" s="45">
        <v>2</v>
      </c>
      <c r="G163" s="45">
        <f t="shared" si="2"/>
        <v>-1.4210854715202004E-14</v>
      </c>
    </row>
    <row r="164" spans="1:7" ht="15" customHeight="1">
      <c r="A164" s="71">
        <v>43343</v>
      </c>
      <c r="B164" s="425" t="s">
        <v>10</v>
      </c>
      <c r="C164" s="425" t="s">
        <v>23</v>
      </c>
      <c r="D164" s="54" t="s">
        <v>12</v>
      </c>
      <c r="E164" s="45">
        <v>38.9</v>
      </c>
      <c r="F164" s="45"/>
      <c r="G164" s="45">
        <f t="shared" si="2"/>
        <v>38.899999999999984</v>
      </c>
    </row>
    <row r="165" spans="1:7" ht="15" customHeight="1">
      <c r="A165" s="71"/>
      <c r="B165" s="425"/>
      <c r="C165" s="425"/>
      <c r="D165" s="54" t="s">
        <v>13</v>
      </c>
      <c r="E165" s="45">
        <v>2</v>
      </c>
      <c r="F165" s="45"/>
      <c r="G165" s="45">
        <f t="shared" si="2"/>
        <v>40.899999999999984</v>
      </c>
    </row>
    <row r="166" spans="1:7" ht="15" customHeight="1">
      <c r="A166" s="71"/>
      <c r="B166" s="425"/>
      <c r="C166" s="425"/>
      <c r="D166" s="54" t="s">
        <v>14</v>
      </c>
      <c r="E166" s="45">
        <v>60</v>
      </c>
      <c r="F166" s="45"/>
      <c r="G166" s="45">
        <f t="shared" si="2"/>
        <v>100.89999999999998</v>
      </c>
    </row>
    <row r="167" spans="1:7" ht="15" customHeight="1">
      <c r="A167" s="71"/>
      <c r="B167" s="425"/>
      <c r="C167" s="425"/>
      <c r="D167" s="54" t="s">
        <v>15</v>
      </c>
      <c r="E167" s="45">
        <v>5</v>
      </c>
      <c r="F167" s="45"/>
      <c r="G167" s="45">
        <f t="shared" si="2"/>
        <v>105.89999999999998</v>
      </c>
    </row>
    <row r="168" spans="1:7" ht="15" customHeight="1">
      <c r="A168" s="71">
        <v>43343</v>
      </c>
      <c r="B168" s="425" t="s">
        <v>69</v>
      </c>
      <c r="C168" s="425" t="s">
        <v>23</v>
      </c>
      <c r="D168" s="54" t="s">
        <v>14</v>
      </c>
      <c r="E168" s="45"/>
      <c r="F168" s="45">
        <v>60</v>
      </c>
      <c r="G168" s="45">
        <f t="shared" si="2"/>
        <v>45.899999999999977</v>
      </c>
    </row>
    <row r="169" spans="1:7" ht="15" customHeight="1">
      <c r="A169" s="71">
        <v>43343</v>
      </c>
      <c r="B169" s="425" t="s">
        <v>69</v>
      </c>
      <c r="C169" s="425" t="s">
        <v>23</v>
      </c>
      <c r="D169" s="54" t="s">
        <v>15</v>
      </c>
      <c r="E169" s="45"/>
      <c r="F169" s="45">
        <v>5</v>
      </c>
      <c r="G169" s="45">
        <f t="shared" si="2"/>
        <v>40.899999999999977</v>
      </c>
    </row>
    <row r="170" spans="1:7" ht="15" customHeight="1">
      <c r="A170" s="71">
        <v>43367</v>
      </c>
      <c r="B170" s="425">
        <v>16187</v>
      </c>
      <c r="C170" s="425" t="s">
        <v>23</v>
      </c>
      <c r="D170" s="54" t="s">
        <v>12</v>
      </c>
      <c r="E170" s="45"/>
      <c r="F170" s="45">
        <v>38.9</v>
      </c>
      <c r="G170" s="45">
        <f t="shared" si="2"/>
        <v>1.9999999999999787</v>
      </c>
    </row>
    <row r="171" spans="1:7" ht="15" customHeight="1">
      <c r="A171" s="71">
        <v>43367</v>
      </c>
      <c r="B171" s="425">
        <v>16187</v>
      </c>
      <c r="C171" s="425" t="s">
        <v>23</v>
      </c>
      <c r="D171" s="54" t="s">
        <v>13</v>
      </c>
      <c r="E171" s="45"/>
      <c r="F171" s="45">
        <v>2</v>
      </c>
      <c r="G171" s="45">
        <f t="shared" si="2"/>
        <v>-2.1316282072803006E-14</v>
      </c>
    </row>
    <row r="172" spans="1:7" ht="15" customHeight="1">
      <c r="A172" s="31">
        <v>43373</v>
      </c>
      <c r="B172" s="421" t="s">
        <v>10</v>
      </c>
      <c r="C172" s="421" t="s">
        <v>24</v>
      </c>
      <c r="D172" s="54" t="s">
        <v>12</v>
      </c>
      <c r="E172" s="45">
        <v>39.9</v>
      </c>
      <c r="F172" s="45"/>
      <c r="G172" s="45">
        <f t="shared" si="2"/>
        <v>39.899999999999977</v>
      </c>
    </row>
    <row r="173" spans="1:7" ht="15" customHeight="1">
      <c r="A173" s="71"/>
      <c r="B173" s="425"/>
      <c r="C173" s="425"/>
      <c r="D173" s="54" t="s">
        <v>13</v>
      </c>
      <c r="E173" s="45">
        <v>6</v>
      </c>
      <c r="F173" s="45"/>
      <c r="G173" s="45">
        <f t="shared" si="2"/>
        <v>45.899999999999977</v>
      </c>
    </row>
    <row r="174" spans="1:7" ht="15" customHeight="1">
      <c r="A174" s="71"/>
      <c r="B174" s="425"/>
      <c r="C174" s="425"/>
      <c r="D174" s="54" t="s">
        <v>14</v>
      </c>
      <c r="E174" s="45">
        <v>60</v>
      </c>
      <c r="F174" s="45"/>
      <c r="G174" s="45">
        <f t="shared" si="2"/>
        <v>105.89999999999998</v>
      </c>
    </row>
    <row r="175" spans="1:7" ht="15" customHeight="1">
      <c r="A175" s="71"/>
      <c r="B175" s="425"/>
      <c r="C175" s="425"/>
      <c r="D175" s="54" t="s">
        <v>15</v>
      </c>
      <c r="E175" s="45">
        <v>5</v>
      </c>
      <c r="F175" s="45"/>
      <c r="G175" s="45">
        <f t="shared" si="2"/>
        <v>110.89999999999998</v>
      </c>
    </row>
    <row r="176" spans="1:7" ht="15" customHeight="1">
      <c r="A176" s="71">
        <v>43373</v>
      </c>
      <c r="B176" s="422" t="s">
        <v>69</v>
      </c>
      <c r="C176" s="422" t="s">
        <v>24</v>
      </c>
      <c r="D176" t="s">
        <v>14</v>
      </c>
      <c r="E176" s="45"/>
      <c r="F176" s="45">
        <v>60</v>
      </c>
      <c r="G176" s="45">
        <f t="shared" si="2"/>
        <v>50.899999999999977</v>
      </c>
    </row>
    <row r="177" spans="1:7" ht="15" customHeight="1">
      <c r="A177" s="71">
        <v>43373</v>
      </c>
      <c r="B177" s="422" t="s">
        <v>69</v>
      </c>
      <c r="C177" s="422" t="s">
        <v>24</v>
      </c>
      <c r="D177" t="s">
        <v>15</v>
      </c>
      <c r="E177" s="45"/>
      <c r="F177" s="45">
        <v>5</v>
      </c>
      <c r="G177" s="45">
        <f t="shared" si="2"/>
        <v>45.899999999999977</v>
      </c>
    </row>
    <row r="178" spans="1:7" ht="15" customHeight="1">
      <c r="A178" s="71">
        <v>43410</v>
      </c>
      <c r="B178" s="425">
        <v>16526</v>
      </c>
      <c r="C178" s="422" t="s">
        <v>24</v>
      </c>
      <c r="D178" s="54" t="s">
        <v>12</v>
      </c>
      <c r="E178" s="45"/>
      <c r="F178" s="45">
        <v>39.9</v>
      </c>
      <c r="G178" s="45">
        <f t="shared" si="2"/>
        <v>5.9999999999999787</v>
      </c>
    </row>
    <row r="179" spans="1:7" ht="15" customHeight="1">
      <c r="A179" s="71">
        <v>43410</v>
      </c>
      <c r="B179" s="425">
        <v>16526</v>
      </c>
      <c r="C179" s="422" t="s">
        <v>24</v>
      </c>
      <c r="D179" s="54" t="s">
        <v>13</v>
      </c>
      <c r="E179" s="45"/>
      <c r="F179" s="45">
        <v>6</v>
      </c>
      <c r="G179" s="45">
        <f t="shared" si="2"/>
        <v>-2.1316282072803006E-14</v>
      </c>
    </row>
    <row r="180" spans="1:7" ht="15" customHeight="1">
      <c r="A180" s="31">
        <v>43404</v>
      </c>
      <c r="B180" s="421" t="s">
        <v>10</v>
      </c>
      <c r="C180" s="421" t="s">
        <v>25</v>
      </c>
      <c r="D180" s="54" t="s">
        <v>12</v>
      </c>
      <c r="E180" s="45">
        <v>40.200000000000003</v>
      </c>
      <c r="F180" s="45"/>
      <c r="G180" s="45">
        <f t="shared" si="2"/>
        <v>40.199999999999982</v>
      </c>
    </row>
    <row r="181" spans="1:7" ht="15" customHeight="1">
      <c r="A181" s="71"/>
      <c r="B181" s="425"/>
      <c r="C181" s="425"/>
      <c r="D181" s="54" t="s">
        <v>13</v>
      </c>
      <c r="E181" s="45">
        <v>7</v>
      </c>
      <c r="F181" s="45"/>
      <c r="G181" s="45">
        <f t="shared" si="2"/>
        <v>47.199999999999982</v>
      </c>
    </row>
    <row r="182" spans="1:7" ht="15" customHeight="1">
      <c r="A182" s="71"/>
      <c r="B182" s="425"/>
      <c r="C182" s="425"/>
      <c r="D182" s="54" t="s">
        <v>14</v>
      </c>
      <c r="E182" s="45">
        <v>60</v>
      </c>
      <c r="F182" s="45"/>
      <c r="G182" s="45">
        <f t="shared" si="2"/>
        <v>107.19999999999999</v>
      </c>
    </row>
    <row r="183" spans="1:7" ht="15" customHeight="1">
      <c r="A183" s="71"/>
      <c r="B183" s="425"/>
      <c r="C183" s="425"/>
      <c r="D183" s="54" t="s">
        <v>15</v>
      </c>
      <c r="E183" s="45">
        <v>5</v>
      </c>
      <c r="F183" s="45"/>
      <c r="G183" s="45">
        <f t="shared" si="2"/>
        <v>112.19999999999999</v>
      </c>
    </row>
    <row r="184" spans="1:7" ht="15" customHeight="1">
      <c r="A184" s="71">
        <v>43404</v>
      </c>
      <c r="B184" s="422" t="s">
        <v>69</v>
      </c>
      <c r="C184" s="422" t="s">
        <v>25</v>
      </c>
      <c r="D184" t="s">
        <v>14</v>
      </c>
      <c r="E184" s="45"/>
      <c r="F184" s="45">
        <v>60</v>
      </c>
      <c r="G184" s="45">
        <f t="shared" si="2"/>
        <v>52.199999999999989</v>
      </c>
    </row>
    <row r="185" spans="1:7" ht="15" customHeight="1">
      <c r="A185" s="71">
        <v>43404</v>
      </c>
      <c r="B185" s="422" t="s">
        <v>69</v>
      </c>
      <c r="C185" s="422" t="s">
        <v>25</v>
      </c>
      <c r="D185" t="s">
        <v>15</v>
      </c>
      <c r="E185" s="45"/>
      <c r="F185" s="45">
        <v>5</v>
      </c>
      <c r="G185" s="45">
        <f t="shared" si="2"/>
        <v>47.199999999999989</v>
      </c>
    </row>
    <row r="186" spans="1:7" ht="15" customHeight="1">
      <c r="A186" s="71">
        <v>43432</v>
      </c>
      <c r="B186" s="422">
        <v>16614</v>
      </c>
      <c r="C186" s="422" t="s">
        <v>25</v>
      </c>
      <c r="D186" t="s">
        <v>12</v>
      </c>
      <c r="E186" s="45"/>
      <c r="F186" s="45">
        <v>40.200000000000003</v>
      </c>
      <c r="G186" s="45">
        <f t="shared" si="2"/>
        <v>6.9999999999999858</v>
      </c>
    </row>
    <row r="187" spans="1:7" ht="15" customHeight="1">
      <c r="A187" s="71">
        <v>43432</v>
      </c>
      <c r="B187" s="422">
        <v>16614</v>
      </c>
      <c r="C187" s="422" t="s">
        <v>25</v>
      </c>
      <c r="D187" t="s">
        <v>13</v>
      </c>
      <c r="E187" s="45"/>
      <c r="F187" s="45">
        <v>7</v>
      </c>
      <c r="G187" s="45">
        <f t="shared" si="2"/>
        <v>-1.4210854715202004E-14</v>
      </c>
    </row>
    <row r="188" spans="1:7" ht="15" customHeight="1">
      <c r="A188" s="31">
        <v>43434</v>
      </c>
      <c r="B188" s="421" t="s">
        <v>10</v>
      </c>
      <c r="C188" s="421" t="s">
        <v>26</v>
      </c>
      <c r="D188" s="54" t="s">
        <v>12</v>
      </c>
      <c r="E188" s="45">
        <v>41.3</v>
      </c>
      <c r="F188" s="45"/>
      <c r="G188" s="45">
        <f t="shared" si="2"/>
        <v>41.299999999999983</v>
      </c>
    </row>
    <row r="189" spans="1:7" ht="15" customHeight="1">
      <c r="A189" s="71"/>
      <c r="B189" s="425"/>
      <c r="C189" s="425"/>
      <c r="D189" s="54" t="s">
        <v>13</v>
      </c>
      <c r="E189" s="45">
        <v>7</v>
      </c>
      <c r="F189" s="45"/>
      <c r="G189" s="45">
        <f t="shared" si="2"/>
        <v>48.299999999999983</v>
      </c>
    </row>
    <row r="190" spans="1:7" ht="15" customHeight="1">
      <c r="A190" s="71"/>
      <c r="B190" s="425"/>
      <c r="C190" s="425"/>
      <c r="D190" s="54" t="s">
        <v>14</v>
      </c>
      <c r="E190" s="45">
        <v>60</v>
      </c>
      <c r="F190" s="45"/>
      <c r="G190" s="45">
        <f t="shared" si="2"/>
        <v>108.29999999999998</v>
      </c>
    </row>
    <row r="191" spans="1:7" ht="15" customHeight="1">
      <c r="A191" s="71"/>
      <c r="B191" s="425"/>
      <c r="C191" s="425"/>
      <c r="D191" s="54" t="s">
        <v>15</v>
      </c>
      <c r="E191" s="45">
        <v>5</v>
      </c>
      <c r="F191" s="45"/>
      <c r="G191" s="45">
        <f t="shared" si="2"/>
        <v>113.29999999999998</v>
      </c>
    </row>
    <row r="192" spans="1:7" ht="15" customHeight="1">
      <c r="A192" s="71">
        <v>0</v>
      </c>
      <c r="B192" s="422" t="s">
        <v>69</v>
      </c>
      <c r="C192" s="422" t="s">
        <v>26</v>
      </c>
      <c r="D192" t="s">
        <v>14</v>
      </c>
      <c r="E192" s="45"/>
      <c r="F192" s="45">
        <v>60</v>
      </c>
      <c r="G192" s="45">
        <f t="shared" si="2"/>
        <v>53.299999999999983</v>
      </c>
    </row>
    <row r="193" spans="1:7" ht="15" customHeight="1">
      <c r="A193" s="71">
        <v>43434</v>
      </c>
      <c r="B193" s="422" t="s">
        <v>69</v>
      </c>
      <c r="C193" s="422" t="s">
        <v>26</v>
      </c>
      <c r="D193" t="s">
        <v>15</v>
      </c>
      <c r="E193" s="45"/>
      <c r="F193" s="45">
        <v>5</v>
      </c>
      <c r="G193" s="45">
        <f t="shared" si="2"/>
        <v>48.299999999999983</v>
      </c>
    </row>
    <row r="194" spans="1:7" ht="15" customHeight="1">
      <c r="A194" s="71">
        <v>43474</v>
      </c>
      <c r="B194" s="422">
        <v>16916</v>
      </c>
      <c r="C194" s="422" t="s">
        <v>26</v>
      </c>
      <c r="D194" t="s">
        <v>12</v>
      </c>
      <c r="E194" s="45"/>
      <c r="F194" s="45">
        <v>41.3</v>
      </c>
      <c r="G194" s="45">
        <f t="shared" si="2"/>
        <v>6.9999999999999858</v>
      </c>
    </row>
    <row r="195" spans="1:7" ht="15" customHeight="1">
      <c r="A195" s="71">
        <v>43474</v>
      </c>
      <c r="B195" s="422">
        <v>16916</v>
      </c>
      <c r="C195" s="422" t="s">
        <v>26</v>
      </c>
      <c r="D195" t="s">
        <v>13</v>
      </c>
      <c r="E195" s="45"/>
      <c r="F195" s="45">
        <v>7</v>
      </c>
      <c r="G195" s="45">
        <f t="shared" si="2"/>
        <v>-1.4210854715202004E-14</v>
      </c>
    </row>
    <row r="196" spans="1:7" ht="15" customHeight="1">
      <c r="A196" s="31">
        <v>43465</v>
      </c>
      <c r="B196" s="421" t="s">
        <v>10</v>
      </c>
      <c r="C196" s="421" t="s">
        <v>27</v>
      </c>
      <c r="D196" s="54" t="s">
        <v>12</v>
      </c>
      <c r="E196" s="45">
        <v>44.1</v>
      </c>
      <c r="F196" s="45"/>
      <c r="G196" s="45">
        <f t="shared" si="2"/>
        <v>44.099999999999987</v>
      </c>
    </row>
    <row r="197" spans="1:7" ht="15" customHeight="1">
      <c r="A197" s="71"/>
      <c r="B197" s="425"/>
      <c r="C197" s="425"/>
      <c r="D197" s="54" t="s">
        <v>13</v>
      </c>
      <c r="E197" s="45">
        <v>7</v>
      </c>
      <c r="F197" s="45"/>
      <c r="G197" s="45">
        <f t="shared" si="2"/>
        <v>51.099999999999987</v>
      </c>
    </row>
    <row r="198" spans="1:7" ht="15" customHeight="1">
      <c r="A198" s="71"/>
      <c r="B198" s="425"/>
      <c r="C198" s="425"/>
      <c r="D198" s="54" t="s">
        <v>14</v>
      </c>
      <c r="E198" s="45">
        <v>60</v>
      </c>
      <c r="F198" s="45"/>
      <c r="G198" s="45">
        <f t="shared" si="2"/>
        <v>111.1</v>
      </c>
    </row>
    <row r="199" spans="1:7" ht="15" customHeight="1">
      <c r="A199" s="71"/>
      <c r="B199" s="425"/>
      <c r="C199" s="425"/>
      <c r="D199" s="54" t="s">
        <v>15</v>
      </c>
      <c r="E199" s="45">
        <v>5</v>
      </c>
      <c r="F199" s="45"/>
      <c r="G199" s="45">
        <f t="shared" si="2"/>
        <v>116.1</v>
      </c>
    </row>
    <row r="200" spans="1:7" ht="15" customHeight="1">
      <c r="A200" s="71">
        <v>43465</v>
      </c>
      <c r="B200" s="422" t="s">
        <v>69</v>
      </c>
      <c r="C200" s="422" t="s">
        <v>27</v>
      </c>
      <c r="D200" t="s">
        <v>14</v>
      </c>
      <c r="E200" s="45"/>
      <c r="F200" s="45">
        <v>60</v>
      </c>
      <c r="G200" s="45">
        <f t="shared" si="2"/>
        <v>56.099999999999994</v>
      </c>
    </row>
    <row r="201" spans="1:7" ht="15" customHeight="1">
      <c r="A201" s="71">
        <v>43465</v>
      </c>
      <c r="B201" s="422" t="s">
        <v>69</v>
      </c>
      <c r="C201" s="422" t="s">
        <v>27</v>
      </c>
      <c r="D201" t="s">
        <v>15</v>
      </c>
      <c r="E201" s="45"/>
      <c r="F201" s="45">
        <v>5</v>
      </c>
      <c r="G201" s="45">
        <f t="shared" si="2"/>
        <v>51.099999999999994</v>
      </c>
    </row>
    <row r="202" spans="1:7" ht="15" customHeight="1">
      <c r="A202" s="71">
        <v>43496</v>
      </c>
      <c r="B202" s="422">
        <v>17057</v>
      </c>
      <c r="C202" s="422" t="s">
        <v>27</v>
      </c>
      <c r="D202" t="s">
        <v>12</v>
      </c>
      <c r="E202" s="45"/>
      <c r="F202" s="45">
        <v>44.1</v>
      </c>
      <c r="G202" s="45">
        <f t="shared" ref="G202:G265" si="3">+G201+E202-F202</f>
        <v>6.9999999999999929</v>
      </c>
    </row>
    <row r="203" spans="1:7" ht="15" customHeight="1">
      <c r="A203" s="71">
        <v>43496</v>
      </c>
      <c r="B203" s="422">
        <v>17057</v>
      </c>
      <c r="C203" s="422" t="s">
        <v>27</v>
      </c>
      <c r="D203" t="s">
        <v>13</v>
      </c>
      <c r="E203" s="45"/>
      <c r="F203" s="45">
        <v>7</v>
      </c>
      <c r="G203" s="45">
        <f t="shared" si="3"/>
        <v>-7.1054273576010019E-15</v>
      </c>
    </row>
    <row r="204" spans="1:7" ht="15" customHeight="1">
      <c r="A204" s="31">
        <v>43496</v>
      </c>
      <c r="B204" s="421" t="s">
        <v>10</v>
      </c>
      <c r="C204" s="421" t="s">
        <v>11</v>
      </c>
      <c r="D204" s="54" t="s">
        <v>12</v>
      </c>
      <c r="E204" s="45">
        <v>51.9</v>
      </c>
      <c r="F204" s="45"/>
      <c r="G204" s="45">
        <f t="shared" si="3"/>
        <v>51.899999999999991</v>
      </c>
    </row>
    <row r="205" spans="1:7" ht="15" customHeight="1">
      <c r="A205" s="71"/>
      <c r="B205" s="425"/>
      <c r="C205" s="425"/>
      <c r="D205" s="54" t="s">
        <v>13</v>
      </c>
      <c r="E205" s="45">
        <v>7</v>
      </c>
      <c r="F205" s="45"/>
      <c r="G205" s="45">
        <f t="shared" si="3"/>
        <v>58.899999999999991</v>
      </c>
    </row>
    <row r="206" spans="1:7" ht="15" customHeight="1">
      <c r="A206" s="71"/>
      <c r="B206" s="425"/>
      <c r="C206" s="425"/>
      <c r="D206" s="54" t="s">
        <v>14</v>
      </c>
      <c r="E206" s="45">
        <v>60</v>
      </c>
      <c r="F206" s="45"/>
      <c r="G206" s="45">
        <f t="shared" si="3"/>
        <v>118.89999999999999</v>
      </c>
    </row>
    <row r="207" spans="1:7" ht="15" customHeight="1">
      <c r="A207" s="71"/>
      <c r="B207" s="425"/>
      <c r="C207" s="425"/>
      <c r="D207" s="54" t="s">
        <v>15</v>
      </c>
      <c r="E207" s="45">
        <v>5</v>
      </c>
      <c r="F207" s="45"/>
      <c r="G207" s="45">
        <f t="shared" si="3"/>
        <v>123.89999999999999</v>
      </c>
    </row>
    <row r="208" spans="1:7" ht="15" customHeight="1">
      <c r="A208" s="71">
        <v>43496</v>
      </c>
      <c r="B208" s="422" t="s">
        <v>69</v>
      </c>
      <c r="C208" s="422" t="s">
        <v>11</v>
      </c>
      <c r="D208" t="s">
        <v>14</v>
      </c>
      <c r="E208" s="45"/>
      <c r="F208" s="45">
        <v>60</v>
      </c>
      <c r="G208" s="45">
        <f t="shared" si="3"/>
        <v>63.899999999999991</v>
      </c>
    </row>
    <row r="209" spans="1:7" ht="15" customHeight="1">
      <c r="A209" s="71">
        <v>43496</v>
      </c>
      <c r="B209" s="422" t="s">
        <v>69</v>
      </c>
      <c r="C209" s="422" t="s">
        <v>11</v>
      </c>
      <c r="D209" t="s">
        <v>15</v>
      </c>
      <c r="E209" s="45"/>
      <c r="F209" s="45">
        <v>5</v>
      </c>
      <c r="G209" s="45">
        <f t="shared" si="3"/>
        <v>58.899999999999991</v>
      </c>
    </row>
    <row r="210" spans="1:7" ht="15" customHeight="1">
      <c r="A210" s="71">
        <v>43523</v>
      </c>
      <c r="B210" s="422">
        <v>17214</v>
      </c>
      <c r="C210" s="422" t="s">
        <v>11</v>
      </c>
      <c r="D210" t="s">
        <v>12</v>
      </c>
      <c r="E210" s="45"/>
      <c r="F210" s="45">
        <v>51.9</v>
      </c>
      <c r="G210" s="45">
        <f t="shared" si="3"/>
        <v>6.9999999999999929</v>
      </c>
    </row>
    <row r="211" spans="1:7" ht="15" customHeight="1">
      <c r="A211" s="71">
        <v>43523</v>
      </c>
      <c r="B211" s="422">
        <v>17214</v>
      </c>
      <c r="C211" s="422" t="s">
        <v>11</v>
      </c>
      <c r="D211" t="s">
        <v>13</v>
      </c>
      <c r="E211" s="45"/>
      <c r="F211" s="45">
        <v>7</v>
      </c>
      <c r="G211" s="45">
        <f t="shared" si="3"/>
        <v>-7.1054273576010019E-15</v>
      </c>
    </row>
    <row r="212" spans="1:7" ht="15" customHeight="1">
      <c r="A212" s="31">
        <v>43524</v>
      </c>
      <c r="B212" s="421" t="s">
        <v>10</v>
      </c>
      <c r="C212" s="421" t="s">
        <v>17</v>
      </c>
      <c r="D212" s="54" t="s">
        <v>12</v>
      </c>
      <c r="E212" s="45">
        <v>54.9</v>
      </c>
      <c r="F212" s="45"/>
      <c r="G212" s="45">
        <f t="shared" si="3"/>
        <v>54.899999999999991</v>
      </c>
    </row>
    <row r="213" spans="1:7" ht="15" customHeight="1">
      <c r="A213" s="71"/>
      <c r="B213" s="425"/>
      <c r="C213" s="425"/>
      <c r="D213" s="54" t="s">
        <v>13</v>
      </c>
      <c r="E213" s="45">
        <v>8.6</v>
      </c>
      <c r="F213" s="45"/>
      <c r="G213" s="45">
        <f t="shared" si="3"/>
        <v>63.499999999999993</v>
      </c>
    </row>
    <row r="214" spans="1:7" ht="15" customHeight="1">
      <c r="A214" s="71"/>
      <c r="B214" s="425"/>
      <c r="C214" s="425"/>
      <c r="D214" s="54" t="s">
        <v>14</v>
      </c>
      <c r="E214" s="45">
        <v>56</v>
      </c>
      <c r="F214" s="45"/>
      <c r="G214" s="45">
        <f t="shared" si="3"/>
        <v>119.5</v>
      </c>
    </row>
    <row r="215" spans="1:7" ht="15" customHeight="1">
      <c r="A215" s="71"/>
      <c r="B215" s="425"/>
      <c r="C215" s="425"/>
      <c r="D215" s="54" t="s">
        <v>15</v>
      </c>
      <c r="E215" s="45">
        <v>5</v>
      </c>
      <c r="F215" s="45"/>
      <c r="G215" s="45">
        <f t="shared" si="3"/>
        <v>124.5</v>
      </c>
    </row>
    <row r="216" spans="1:7" ht="15" customHeight="1">
      <c r="A216" s="71">
        <v>43524</v>
      </c>
      <c r="B216" s="422" t="s">
        <v>69</v>
      </c>
      <c r="C216" s="422" t="s">
        <v>17</v>
      </c>
      <c r="D216" t="s">
        <v>14</v>
      </c>
      <c r="E216" s="45"/>
      <c r="F216" s="45">
        <v>56</v>
      </c>
      <c r="G216" s="45">
        <f t="shared" si="3"/>
        <v>68.5</v>
      </c>
    </row>
    <row r="217" spans="1:7" ht="15" customHeight="1">
      <c r="A217" s="71">
        <v>43524</v>
      </c>
      <c r="B217" s="422" t="s">
        <v>69</v>
      </c>
      <c r="C217" s="422" t="s">
        <v>17</v>
      </c>
      <c r="D217" t="s">
        <v>15</v>
      </c>
      <c r="E217" s="45"/>
      <c r="F217" s="45">
        <v>5</v>
      </c>
      <c r="G217" s="45">
        <f t="shared" si="3"/>
        <v>63.5</v>
      </c>
    </row>
    <row r="218" spans="1:7" ht="15" customHeight="1">
      <c r="A218" s="71">
        <v>43551</v>
      </c>
      <c r="B218" s="422">
        <v>17494</v>
      </c>
      <c r="C218" s="422" t="s">
        <v>17</v>
      </c>
      <c r="D218" t="s">
        <v>12</v>
      </c>
      <c r="E218" s="45"/>
      <c r="F218" s="45">
        <v>54.9</v>
      </c>
      <c r="G218" s="45">
        <f t="shared" si="3"/>
        <v>8.6000000000000014</v>
      </c>
    </row>
    <row r="219" spans="1:7" ht="15" customHeight="1">
      <c r="A219" s="71">
        <v>43579</v>
      </c>
      <c r="B219" s="422">
        <v>17663</v>
      </c>
      <c r="C219" s="422" t="s">
        <v>17</v>
      </c>
      <c r="D219" t="s">
        <v>13</v>
      </c>
      <c r="E219" s="45"/>
      <c r="F219" s="45">
        <v>8.6</v>
      </c>
      <c r="G219" s="45">
        <f t="shared" si="3"/>
        <v>0</v>
      </c>
    </row>
    <row r="220" spans="1:7" ht="15" customHeight="1">
      <c r="A220" s="31">
        <v>43555</v>
      </c>
      <c r="B220" s="421" t="s">
        <v>10</v>
      </c>
      <c r="C220" s="421" t="s">
        <v>18</v>
      </c>
      <c r="D220" s="54" t="s">
        <v>12</v>
      </c>
      <c r="E220" s="45">
        <v>51</v>
      </c>
      <c r="F220" s="45"/>
      <c r="G220" s="45">
        <f t="shared" si="3"/>
        <v>51</v>
      </c>
    </row>
    <row r="221" spans="1:7" ht="15" customHeight="1">
      <c r="A221" s="71"/>
      <c r="B221" s="425"/>
      <c r="C221" s="425"/>
      <c r="D221" s="54" t="s">
        <v>13</v>
      </c>
      <c r="E221" s="45">
        <v>6.8</v>
      </c>
      <c r="F221" s="45"/>
      <c r="G221" s="45">
        <f t="shared" si="3"/>
        <v>57.8</v>
      </c>
    </row>
    <row r="222" spans="1:7" ht="15" customHeight="1">
      <c r="A222" s="71"/>
      <c r="B222" s="425"/>
      <c r="C222" s="425"/>
      <c r="D222" s="54" t="s">
        <v>14</v>
      </c>
      <c r="E222" s="45">
        <v>60</v>
      </c>
      <c r="F222" s="45"/>
      <c r="G222" s="45">
        <f t="shared" si="3"/>
        <v>117.8</v>
      </c>
    </row>
    <row r="223" spans="1:7" ht="15" customHeight="1">
      <c r="A223" s="71"/>
      <c r="B223" s="425"/>
      <c r="C223" s="425"/>
      <c r="D223" s="54" t="s">
        <v>15</v>
      </c>
      <c r="E223" s="45">
        <v>5</v>
      </c>
      <c r="F223" s="45"/>
      <c r="G223" s="45">
        <f t="shared" si="3"/>
        <v>122.8</v>
      </c>
    </row>
    <row r="224" spans="1:7" ht="15" customHeight="1">
      <c r="A224" s="71">
        <v>43555</v>
      </c>
      <c r="B224" s="422" t="s">
        <v>69</v>
      </c>
      <c r="C224" s="422" t="s">
        <v>18</v>
      </c>
      <c r="D224" t="s">
        <v>14</v>
      </c>
      <c r="E224" s="45"/>
      <c r="F224" s="45">
        <v>60</v>
      </c>
      <c r="G224" s="45">
        <f t="shared" si="3"/>
        <v>62.8</v>
      </c>
    </row>
    <row r="225" spans="1:7" ht="15" customHeight="1">
      <c r="A225" s="71">
        <v>43555</v>
      </c>
      <c r="B225" s="422" t="s">
        <v>69</v>
      </c>
      <c r="C225" s="422" t="s">
        <v>18</v>
      </c>
      <c r="D225" t="s">
        <v>15</v>
      </c>
      <c r="E225" s="45"/>
      <c r="F225" s="45">
        <v>5</v>
      </c>
      <c r="G225" s="45">
        <f t="shared" si="3"/>
        <v>57.8</v>
      </c>
    </row>
    <row r="226" spans="1:7" ht="15" customHeight="1">
      <c r="A226" s="71">
        <v>43588</v>
      </c>
      <c r="B226" s="422">
        <v>17742</v>
      </c>
      <c r="C226" s="422" t="s">
        <v>18</v>
      </c>
      <c r="D226" t="s">
        <v>12</v>
      </c>
      <c r="E226" s="45"/>
      <c r="F226" s="45">
        <v>51</v>
      </c>
      <c r="G226" s="45">
        <f t="shared" si="3"/>
        <v>6.7999999999999972</v>
      </c>
    </row>
    <row r="227" spans="1:7" ht="15" customHeight="1">
      <c r="A227" s="71">
        <v>43588</v>
      </c>
      <c r="B227" s="422">
        <v>17742</v>
      </c>
      <c r="C227" s="422" t="s">
        <v>18</v>
      </c>
      <c r="D227" t="s">
        <v>13</v>
      </c>
      <c r="E227" s="45"/>
      <c r="F227" s="45">
        <v>6.8</v>
      </c>
      <c r="G227" s="45">
        <f t="shared" si="3"/>
        <v>0</v>
      </c>
    </row>
    <row r="228" spans="1:7" ht="15" customHeight="1">
      <c r="A228" s="31">
        <v>43585</v>
      </c>
      <c r="B228" s="421" t="s">
        <v>10</v>
      </c>
      <c r="C228" s="421" t="s">
        <v>19</v>
      </c>
      <c r="D228" s="54" t="s">
        <v>12</v>
      </c>
      <c r="E228" s="45">
        <v>51.6</v>
      </c>
      <c r="F228" s="45"/>
      <c r="G228" s="45">
        <f t="shared" si="3"/>
        <v>51.6</v>
      </c>
    </row>
    <row r="229" spans="1:7" ht="15" customHeight="1">
      <c r="A229" s="71"/>
      <c r="B229" s="425"/>
      <c r="C229" s="425"/>
      <c r="D229" s="54" t="s">
        <v>13</v>
      </c>
      <c r="E229" s="45">
        <v>6.2</v>
      </c>
      <c r="F229" s="45"/>
      <c r="G229" s="45">
        <f t="shared" si="3"/>
        <v>57.800000000000004</v>
      </c>
    </row>
    <row r="230" spans="1:7" ht="15" customHeight="1">
      <c r="A230" s="71"/>
      <c r="B230" s="425"/>
      <c r="C230" s="425"/>
      <c r="D230" s="54" t="s">
        <v>14</v>
      </c>
      <c r="E230" s="45">
        <v>60</v>
      </c>
      <c r="F230" s="45"/>
      <c r="G230" s="45">
        <f t="shared" si="3"/>
        <v>117.80000000000001</v>
      </c>
    </row>
    <row r="231" spans="1:7" ht="15" customHeight="1">
      <c r="A231" s="71"/>
      <c r="B231" s="425"/>
      <c r="C231" s="425"/>
      <c r="D231" s="54" t="s">
        <v>15</v>
      </c>
      <c r="E231" s="45">
        <v>5</v>
      </c>
      <c r="F231" s="45"/>
      <c r="G231" s="45">
        <f t="shared" si="3"/>
        <v>122.80000000000001</v>
      </c>
    </row>
    <row r="232" spans="1:7" ht="15" customHeight="1">
      <c r="A232" s="71">
        <v>43585</v>
      </c>
      <c r="B232" s="422" t="s">
        <v>69</v>
      </c>
      <c r="C232" s="422" t="s">
        <v>19</v>
      </c>
      <c r="D232" t="s">
        <v>14</v>
      </c>
      <c r="E232" s="45"/>
      <c r="F232" s="45">
        <v>60</v>
      </c>
      <c r="G232" s="45">
        <f t="shared" si="3"/>
        <v>62.800000000000011</v>
      </c>
    </row>
    <row r="233" spans="1:7" ht="15" customHeight="1">
      <c r="A233" s="71">
        <v>43585</v>
      </c>
      <c r="B233" s="422" t="s">
        <v>69</v>
      </c>
      <c r="C233" s="422" t="s">
        <v>19</v>
      </c>
      <c r="D233" t="s">
        <v>15</v>
      </c>
      <c r="E233" s="45"/>
      <c r="F233" s="45">
        <v>5</v>
      </c>
      <c r="G233" s="45">
        <f t="shared" si="3"/>
        <v>57.800000000000011</v>
      </c>
    </row>
    <row r="234" spans="1:7" ht="15" customHeight="1">
      <c r="A234" s="71">
        <v>43607</v>
      </c>
      <c r="B234" s="422">
        <v>17891</v>
      </c>
      <c r="C234" s="422" t="s">
        <v>19</v>
      </c>
      <c r="D234" s="54" t="s">
        <v>12</v>
      </c>
      <c r="E234" s="45"/>
      <c r="F234" s="45">
        <v>51.6</v>
      </c>
      <c r="G234" s="45">
        <f t="shared" si="3"/>
        <v>6.2000000000000099</v>
      </c>
    </row>
    <row r="235" spans="1:7" ht="15" customHeight="1">
      <c r="A235" s="71">
        <v>43607</v>
      </c>
      <c r="B235" s="422">
        <v>17891</v>
      </c>
      <c r="C235" s="422" t="s">
        <v>19</v>
      </c>
      <c r="D235" s="54" t="s">
        <v>13</v>
      </c>
      <c r="E235" s="45"/>
      <c r="F235" s="45">
        <v>6.2</v>
      </c>
      <c r="G235" s="45">
        <f t="shared" si="3"/>
        <v>9.7699626167013776E-15</v>
      </c>
    </row>
    <row r="236" spans="1:7" ht="15" customHeight="1">
      <c r="A236" s="31">
        <v>43616</v>
      </c>
      <c r="B236" s="421" t="s">
        <v>10</v>
      </c>
      <c r="C236" s="421" t="s">
        <v>20</v>
      </c>
      <c r="D236" s="54" t="s">
        <v>12</v>
      </c>
      <c r="E236" s="45">
        <v>47.6</v>
      </c>
      <c r="F236" s="45"/>
      <c r="G236" s="45">
        <f t="shared" si="3"/>
        <v>47.600000000000009</v>
      </c>
    </row>
    <row r="237" spans="1:7" ht="15" customHeight="1">
      <c r="A237" s="71"/>
      <c r="B237" s="425"/>
      <c r="C237" s="425"/>
      <c r="D237" s="54" t="s">
        <v>13</v>
      </c>
      <c r="E237" s="45">
        <v>7.2</v>
      </c>
      <c r="F237" s="45"/>
      <c r="G237" s="45">
        <f t="shared" si="3"/>
        <v>54.800000000000011</v>
      </c>
    </row>
    <row r="238" spans="1:7" ht="15" customHeight="1">
      <c r="A238" s="71"/>
      <c r="B238" s="425"/>
      <c r="C238" s="425"/>
      <c r="D238" s="54" t="s">
        <v>14</v>
      </c>
      <c r="E238" s="45">
        <v>60</v>
      </c>
      <c r="F238" s="45"/>
      <c r="G238" s="45">
        <f t="shared" si="3"/>
        <v>114.80000000000001</v>
      </c>
    </row>
    <row r="239" spans="1:7" ht="15" customHeight="1">
      <c r="A239" s="71"/>
      <c r="B239" s="425"/>
      <c r="C239" s="425"/>
      <c r="D239" s="54" t="s">
        <v>15</v>
      </c>
      <c r="E239" s="45">
        <v>5</v>
      </c>
      <c r="F239" s="45"/>
      <c r="G239" s="45">
        <f t="shared" si="3"/>
        <v>119.80000000000001</v>
      </c>
    </row>
    <row r="240" spans="1:7" ht="15" customHeight="1">
      <c r="A240" s="71">
        <v>43616</v>
      </c>
      <c r="B240" s="422" t="s">
        <v>69</v>
      </c>
      <c r="C240" s="422" t="s">
        <v>20</v>
      </c>
      <c r="D240" t="s">
        <v>14</v>
      </c>
      <c r="E240" s="45"/>
      <c r="F240" s="45">
        <v>60</v>
      </c>
      <c r="G240" s="45">
        <f t="shared" si="3"/>
        <v>59.800000000000011</v>
      </c>
    </row>
    <row r="241" spans="1:7" ht="15" customHeight="1">
      <c r="A241" s="71">
        <v>43616</v>
      </c>
      <c r="B241" s="422" t="s">
        <v>69</v>
      </c>
      <c r="C241" s="422" t="s">
        <v>20</v>
      </c>
      <c r="D241" t="s">
        <v>15</v>
      </c>
      <c r="E241" s="45"/>
      <c r="F241" s="45">
        <v>5</v>
      </c>
      <c r="G241" s="45">
        <f t="shared" si="3"/>
        <v>54.800000000000011</v>
      </c>
    </row>
    <row r="242" spans="1:7" ht="15" customHeight="1">
      <c r="A242" s="71">
        <v>43642</v>
      </c>
      <c r="B242" s="422">
        <v>18106</v>
      </c>
      <c r="C242" s="422" t="s">
        <v>20</v>
      </c>
      <c r="D242" t="s">
        <v>12</v>
      </c>
      <c r="E242" s="45"/>
      <c r="F242" s="45">
        <v>47.6</v>
      </c>
      <c r="G242" s="45">
        <f t="shared" si="3"/>
        <v>7.2000000000000099</v>
      </c>
    </row>
    <row r="243" spans="1:7" ht="15" customHeight="1">
      <c r="A243" s="71">
        <v>43642</v>
      </c>
      <c r="B243" s="422">
        <v>18106</v>
      </c>
      <c r="C243" s="422" t="s">
        <v>20</v>
      </c>
      <c r="D243" t="s">
        <v>13</v>
      </c>
      <c r="E243" s="45"/>
      <c r="F243" s="45">
        <v>7.2</v>
      </c>
      <c r="G243" s="45">
        <f t="shared" si="3"/>
        <v>9.7699626167013776E-15</v>
      </c>
    </row>
    <row r="244" spans="1:7" ht="15" customHeight="1">
      <c r="A244" s="31">
        <v>43646</v>
      </c>
      <c r="B244" s="421" t="s">
        <v>10</v>
      </c>
      <c r="C244" s="421" t="s">
        <v>21</v>
      </c>
      <c r="D244" s="54" t="s">
        <v>12</v>
      </c>
      <c r="E244" s="45">
        <v>42.5</v>
      </c>
      <c r="F244" s="45"/>
      <c r="G244" s="45">
        <f t="shared" si="3"/>
        <v>42.500000000000007</v>
      </c>
    </row>
    <row r="245" spans="1:7" ht="15" customHeight="1">
      <c r="A245" s="71"/>
      <c r="B245" s="425"/>
      <c r="C245" s="425"/>
      <c r="D245" s="54" t="s">
        <v>13</v>
      </c>
      <c r="E245" s="45">
        <v>6.9</v>
      </c>
      <c r="F245" s="45"/>
      <c r="G245" s="45">
        <f t="shared" si="3"/>
        <v>49.400000000000006</v>
      </c>
    </row>
    <row r="246" spans="1:7" ht="15" customHeight="1">
      <c r="A246" s="71"/>
      <c r="B246" s="425"/>
      <c r="C246" s="425"/>
      <c r="D246" s="54" t="s">
        <v>14</v>
      </c>
      <c r="E246" s="45">
        <v>60</v>
      </c>
      <c r="F246" s="45"/>
      <c r="G246" s="45">
        <f t="shared" si="3"/>
        <v>109.4</v>
      </c>
    </row>
    <row r="247" spans="1:7" ht="15" customHeight="1">
      <c r="A247" s="71"/>
      <c r="B247" s="425"/>
      <c r="C247" s="425"/>
      <c r="D247" s="54" t="s">
        <v>15</v>
      </c>
      <c r="E247" s="45">
        <v>5</v>
      </c>
      <c r="F247" s="45"/>
      <c r="G247" s="45">
        <f t="shared" si="3"/>
        <v>114.4</v>
      </c>
    </row>
    <row r="248" spans="1:7" ht="15" customHeight="1">
      <c r="A248" s="71">
        <v>43646</v>
      </c>
      <c r="B248" s="422" t="s">
        <v>69</v>
      </c>
      <c r="C248" s="422" t="s">
        <v>21</v>
      </c>
      <c r="D248" t="s">
        <v>14</v>
      </c>
      <c r="E248" s="45"/>
      <c r="F248" s="45">
        <v>60</v>
      </c>
      <c r="G248" s="45">
        <f t="shared" si="3"/>
        <v>54.400000000000006</v>
      </c>
    </row>
    <row r="249" spans="1:7" ht="15" customHeight="1">
      <c r="A249" s="71">
        <v>43646</v>
      </c>
      <c r="B249" s="422" t="s">
        <v>69</v>
      </c>
      <c r="C249" s="422" t="s">
        <v>21</v>
      </c>
      <c r="D249" t="s">
        <v>15</v>
      </c>
      <c r="E249" s="45"/>
      <c r="F249" s="45">
        <v>5</v>
      </c>
      <c r="G249" s="45">
        <f t="shared" si="3"/>
        <v>49.400000000000006</v>
      </c>
    </row>
    <row r="250" spans="1:7" ht="15" customHeight="1">
      <c r="A250" s="71">
        <v>43670</v>
      </c>
      <c r="B250" s="422">
        <v>18282</v>
      </c>
      <c r="C250" s="422" t="s">
        <v>21</v>
      </c>
      <c r="D250" s="54" t="s">
        <v>12</v>
      </c>
      <c r="E250" s="45"/>
      <c r="F250" s="45">
        <v>42.5</v>
      </c>
      <c r="G250" s="45">
        <f t="shared" si="3"/>
        <v>6.9000000000000057</v>
      </c>
    </row>
    <row r="251" spans="1:7" ht="15" customHeight="1">
      <c r="A251" s="71">
        <v>43670</v>
      </c>
      <c r="B251" s="422">
        <v>18282</v>
      </c>
      <c r="C251" s="422" t="s">
        <v>21</v>
      </c>
      <c r="D251" s="54" t="s">
        <v>13</v>
      </c>
      <c r="E251" s="45"/>
      <c r="F251" s="45">
        <v>6.9</v>
      </c>
      <c r="G251" s="45">
        <f t="shared" si="3"/>
        <v>0</v>
      </c>
    </row>
    <row r="252" spans="1:7" ht="15" customHeight="1">
      <c r="A252" s="31">
        <v>43677</v>
      </c>
      <c r="B252" s="421" t="s">
        <v>10</v>
      </c>
      <c r="C252" s="421" t="s">
        <v>22</v>
      </c>
      <c r="D252" s="54" t="s">
        <v>12</v>
      </c>
      <c r="E252" s="45">
        <v>42.5</v>
      </c>
      <c r="F252" s="45"/>
      <c r="G252" s="45">
        <f t="shared" si="3"/>
        <v>42.5</v>
      </c>
    </row>
    <row r="253" spans="1:7" ht="15" customHeight="1">
      <c r="A253" s="71"/>
      <c r="B253" s="425"/>
      <c r="C253" s="425"/>
      <c r="D253" s="54" t="s">
        <v>13</v>
      </c>
      <c r="E253" s="45">
        <v>6.7</v>
      </c>
      <c r="F253" s="45"/>
      <c r="G253" s="45">
        <f t="shared" si="3"/>
        <v>49.2</v>
      </c>
    </row>
    <row r="254" spans="1:7" ht="15" customHeight="1">
      <c r="A254" s="71"/>
      <c r="B254" s="425"/>
      <c r="C254" s="425"/>
      <c r="D254" s="54" t="s">
        <v>14</v>
      </c>
      <c r="E254" s="45">
        <v>60</v>
      </c>
      <c r="F254" s="45"/>
      <c r="G254" s="45">
        <f t="shared" si="3"/>
        <v>109.2</v>
      </c>
    </row>
    <row r="255" spans="1:7" ht="15" customHeight="1">
      <c r="A255" s="71"/>
      <c r="B255" s="425"/>
      <c r="C255" s="425"/>
      <c r="D255" s="54" t="s">
        <v>15</v>
      </c>
      <c r="E255" s="45">
        <v>5</v>
      </c>
      <c r="F255" s="45"/>
      <c r="G255" s="45">
        <f t="shared" si="3"/>
        <v>114.2</v>
      </c>
    </row>
    <row r="256" spans="1:7" ht="15" customHeight="1">
      <c r="A256" s="71">
        <v>43677</v>
      </c>
      <c r="B256" s="422" t="s">
        <v>69</v>
      </c>
      <c r="C256" s="422" t="s">
        <v>22</v>
      </c>
      <c r="D256" t="s">
        <v>14</v>
      </c>
      <c r="E256" s="45"/>
      <c r="F256" s="45">
        <v>60</v>
      </c>
      <c r="G256" s="45">
        <f t="shared" si="3"/>
        <v>54.2</v>
      </c>
    </row>
    <row r="257" spans="1:7" ht="15.75" customHeight="1">
      <c r="A257" s="71">
        <v>43677</v>
      </c>
      <c r="B257" s="422" t="s">
        <v>69</v>
      </c>
      <c r="C257" s="422" t="s">
        <v>22</v>
      </c>
      <c r="D257" t="s">
        <v>15</v>
      </c>
      <c r="E257" s="45"/>
      <c r="F257" s="45">
        <v>5</v>
      </c>
      <c r="G257" s="45">
        <f t="shared" si="3"/>
        <v>49.2</v>
      </c>
    </row>
    <row r="258" spans="1:7" ht="15.75" customHeight="1">
      <c r="A258" s="71">
        <v>43701</v>
      </c>
      <c r="B258" s="422">
        <v>18564</v>
      </c>
      <c r="C258" s="422" t="s">
        <v>22</v>
      </c>
      <c r="D258" t="s">
        <v>12</v>
      </c>
      <c r="E258" s="45"/>
      <c r="F258" s="45">
        <v>42.5</v>
      </c>
      <c r="G258" s="45">
        <f t="shared" si="3"/>
        <v>6.7000000000000028</v>
      </c>
    </row>
    <row r="259" spans="1:7" ht="15.75" customHeight="1">
      <c r="A259" s="71">
        <v>43701</v>
      </c>
      <c r="B259" s="422">
        <v>18564</v>
      </c>
      <c r="C259" s="422" t="s">
        <v>22</v>
      </c>
      <c r="D259" t="s">
        <v>13</v>
      </c>
      <c r="E259" s="45"/>
      <c r="F259" s="45">
        <v>6.7</v>
      </c>
      <c r="G259" s="45">
        <f t="shared" si="3"/>
        <v>0</v>
      </c>
    </row>
    <row r="260" spans="1:7" ht="15.75" customHeight="1">
      <c r="A260" s="31">
        <v>43708</v>
      </c>
      <c r="B260" s="421" t="s">
        <v>10</v>
      </c>
      <c r="C260" s="421" t="s">
        <v>23</v>
      </c>
      <c r="D260" s="54" t="s">
        <v>12</v>
      </c>
      <c r="E260" s="45">
        <v>41.3</v>
      </c>
      <c r="F260" s="45"/>
      <c r="G260" s="45">
        <f t="shared" si="3"/>
        <v>41.3</v>
      </c>
    </row>
    <row r="261" spans="1:7" ht="15.75" customHeight="1">
      <c r="A261" s="71"/>
      <c r="B261" s="425"/>
      <c r="C261" s="425"/>
      <c r="D261" s="54" t="s">
        <v>13</v>
      </c>
      <c r="E261" s="45">
        <v>6.5</v>
      </c>
      <c r="F261" s="45"/>
      <c r="G261" s="45">
        <f t="shared" si="3"/>
        <v>47.8</v>
      </c>
    </row>
    <row r="262" spans="1:7" ht="15.75" customHeight="1">
      <c r="A262" s="71"/>
      <c r="B262" s="425"/>
      <c r="C262" s="425"/>
      <c r="D262" s="54" t="s">
        <v>14</v>
      </c>
      <c r="E262" s="45">
        <v>60</v>
      </c>
      <c r="F262" s="45"/>
      <c r="G262" s="45">
        <f t="shared" si="3"/>
        <v>107.8</v>
      </c>
    </row>
    <row r="263" spans="1:7" ht="15.75" customHeight="1">
      <c r="A263" s="71"/>
      <c r="B263" s="425"/>
      <c r="C263" s="425"/>
      <c r="D263" s="54" t="s">
        <v>15</v>
      </c>
      <c r="E263" s="45">
        <v>5</v>
      </c>
      <c r="F263" s="45"/>
      <c r="G263" s="45">
        <f t="shared" si="3"/>
        <v>112.8</v>
      </c>
    </row>
    <row r="264" spans="1:7" ht="15.75" customHeight="1">
      <c r="A264" s="71">
        <v>43708</v>
      </c>
      <c r="B264" s="422" t="s">
        <v>69</v>
      </c>
      <c r="C264" s="422" t="s">
        <v>23</v>
      </c>
      <c r="D264" t="s">
        <v>14</v>
      </c>
      <c r="E264" s="45"/>
      <c r="F264" s="45">
        <v>60</v>
      </c>
      <c r="G264" s="45">
        <f t="shared" si="3"/>
        <v>52.8</v>
      </c>
    </row>
    <row r="265" spans="1:7" ht="15.75" customHeight="1">
      <c r="A265" s="71">
        <v>43708</v>
      </c>
      <c r="B265" s="422" t="s">
        <v>69</v>
      </c>
      <c r="C265" s="422" t="s">
        <v>23</v>
      </c>
      <c r="D265" t="s">
        <v>15</v>
      </c>
      <c r="E265" s="45"/>
      <c r="F265" s="45">
        <v>5</v>
      </c>
      <c r="G265" s="45">
        <f t="shared" si="3"/>
        <v>47.8</v>
      </c>
    </row>
    <row r="266" spans="1:7" ht="15.75" customHeight="1">
      <c r="A266" s="71">
        <v>43732</v>
      </c>
      <c r="B266" s="422">
        <v>18745</v>
      </c>
      <c r="C266" s="422" t="s">
        <v>23</v>
      </c>
      <c r="D266" t="s">
        <v>12</v>
      </c>
      <c r="E266" s="45"/>
      <c r="F266" s="45">
        <v>41.3</v>
      </c>
      <c r="G266" s="45">
        <f t="shared" ref="G266:G337" si="4">+G265+E266-F266</f>
        <v>6.5</v>
      </c>
    </row>
    <row r="267" spans="1:7" ht="15.75" customHeight="1">
      <c r="A267" s="71">
        <v>43732</v>
      </c>
      <c r="B267" s="422">
        <v>18745</v>
      </c>
      <c r="C267" s="422" t="s">
        <v>23</v>
      </c>
      <c r="D267" t="s">
        <v>13</v>
      </c>
      <c r="E267" s="45"/>
      <c r="F267" s="45">
        <v>6.5</v>
      </c>
      <c r="G267" s="45">
        <f t="shared" si="4"/>
        <v>0</v>
      </c>
    </row>
    <row r="268" spans="1:7" ht="15.75" customHeight="1">
      <c r="A268" s="31">
        <v>43738</v>
      </c>
      <c r="B268" s="421" t="s">
        <v>10</v>
      </c>
      <c r="C268" s="421" t="s">
        <v>24</v>
      </c>
      <c r="D268" s="54" t="s">
        <v>12</v>
      </c>
      <c r="E268" s="45">
        <v>41.5</v>
      </c>
      <c r="F268" s="45"/>
      <c r="G268" s="45">
        <f t="shared" si="4"/>
        <v>41.5</v>
      </c>
    </row>
    <row r="269" spans="1:7" ht="15.75" customHeight="1">
      <c r="A269" s="71"/>
      <c r="B269" s="425"/>
      <c r="C269" s="425"/>
      <c r="D269" s="54" t="s">
        <v>13</v>
      </c>
      <c r="E269" s="45">
        <v>6.6</v>
      </c>
      <c r="F269" s="45"/>
      <c r="G269" s="45">
        <f t="shared" si="4"/>
        <v>48.1</v>
      </c>
    </row>
    <row r="270" spans="1:7" ht="15.75" customHeight="1">
      <c r="A270" s="71"/>
      <c r="B270" s="425"/>
      <c r="C270" s="425"/>
      <c r="D270" s="54" t="s">
        <v>14</v>
      </c>
      <c r="E270" s="45">
        <v>60</v>
      </c>
      <c r="F270" s="45"/>
      <c r="G270" s="45">
        <f t="shared" si="4"/>
        <v>108.1</v>
      </c>
    </row>
    <row r="271" spans="1:7" ht="15.75" customHeight="1">
      <c r="A271" s="71"/>
      <c r="B271" s="425"/>
      <c r="C271" s="425"/>
      <c r="D271" s="54" t="s">
        <v>15</v>
      </c>
      <c r="E271" s="45">
        <v>5</v>
      </c>
      <c r="F271" s="45"/>
      <c r="G271" s="45">
        <f t="shared" si="4"/>
        <v>113.1</v>
      </c>
    </row>
    <row r="272" spans="1:7" ht="15.75" customHeight="1">
      <c r="A272" s="71">
        <v>43738</v>
      </c>
      <c r="B272" s="422" t="s">
        <v>69</v>
      </c>
      <c r="C272" s="422" t="s">
        <v>24</v>
      </c>
      <c r="D272" t="s">
        <v>14</v>
      </c>
      <c r="E272" s="45"/>
      <c r="F272" s="45">
        <v>60</v>
      </c>
      <c r="G272" s="45">
        <f t="shared" si="4"/>
        <v>53.099999999999994</v>
      </c>
    </row>
    <row r="273" spans="1:7" ht="15.75" customHeight="1">
      <c r="A273" s="71">
        <v>43738</v>
      </c>
      <c r="B273" s="422" t="s">
        <v>69</v>
      </c>
      <c r="C273" s="422" t="s">
        <v>24</v>
      </c>
      <c r="D273" t="s">
        <v>15</v>
      </c>
      <c r="E273" s="45"/>
      <c r="F273" s="45">
        <v>5</v>
      </c>
      <c r="G273" s="45">
        <f t="shared" si="4"/>
        <v>48.099999999999994</v>
      </c>
    </row>
    <row r="274" spans="1:7" ht="15.75" customHeight="1">
      <c r="A274" s="71">
        <v>43760</v>
      </c>
      <c r="B274" s="422">
        <v>18926</v>
      </c>
      <c r="C274" s="422" t="s">
        <v>24</v>
      </c>
      <c r="D274" t="s">
        <v>12</v>
      </c>
      <c r="E274" s="45"/>
      <c r="F274" s="45">
        <v>41.5</v>
      </c>
      <c r="G274" s="45">
        <f t="shared" si="4"/>
        <v>6.5999999999999943</v>
      </c>
    </row>
    <row r="275" spans="1:7" ht="15.75" customHeight="1">
      <c r="A275" s="71">
        <v>43760</v>
      </c>
      <c r="B275" s="422">
        <v>18926</v>
      </c>
      <c r="C275" s="422" t="s">
        <v>24</v>
      </c>
      <c r="D275" t="s">
        <v>13</v>
      </c>
      <c r="E275" s="45"/>
      <c r="F275" s="45">
        <v>6.6</v>
      </c>
      <c r="G275" s="45">
        <f t="shared" si="4"/>
        <v>0</v>
      </c>
    </row>
    <row r="276" spans="1:7" ht="15.75" customHeight="1">
      <c r="A276" s="31">
        <v>43769</v>
      </c>
      <c r="B276" s="421" t="s">
        <v>10</v>
      </c>
      <c r="C276" s="421" t="s">
        <v>25</v>
      </c>
      <c r="D276" s="54" t="s">
        <v>12</v>
      </c>
      <c r="E276" s="45">
        <v>41.8</v>
      </c>
      <c r="F276" s="45"/>
      <c r="G276" s="45">
        <f t="shared" si="4"/>
        <v>41.8</v>
      </c>
    </row>
    <row r="277" spans="1:7" ht="15.75" customHeight="1">
      <c r="A277" s="71"/>
      <c r="B277" s="425"/>
      <c r="C277" s="425"/>
      <c r="D277" s="54" t="s">
        <v>13</v>
      </c>
      <c r="E277" s="45">
        <v>6.3</v>
      </c>
      <c r="F277" s="45"/>
      <c r="G277" s="45">
        <f t="shared" si="4"/>
        <v>48.099999999999994</v>
      </c>
    </row>
    <row r="278" spans="1:7" ht="15.75" customHeight="1">
      <c r="A278" s="71"/>
      <c r="B278" s="425"/>
      <c r="C278" s="425"/>
      <c r="D278" s="54" t="s">
        <v>14</v>
      </c>
      <c r="E278" s="45">
        <v>60</v>
      </c>
      <c r="F278" s="45"/>
      <c r="G278" s="45">
        <f t="shared" si="4"/>
        <v>108.1</v>
      </c>
    </row>
    <row r="279" spans="1:7" ht="15.75" customHeight="1">
      <c r="A279" s="71"/>
      <c r="B279" s="425"/>
      <c r="C279" s="425"/>
      <c r="D279" s="54" t="s">
        <v>15</v>
      </c>
      <c r="E279" s="45">
        <v>5</v>
      </c>
      <c r="F279" s="45"/>
      <c r="G279" s="45">
        <f t="shared" si="4"/>
        <v>113.1</v>
      </c>
    </row>
    <row r="280" spans="1:7" ht="15.75" customHeight="1">
      <c r="A280" s="3">
        <v>43769</v>
      </c>
      <c r="B280" s="422" t="s">
        <v>69</v>
      </c>
      <c r="C280" s="422" t="s">
        <v>25</v>
      </c>
      <c r="D280" t="s">
        <v>14</v>
      </c>
      <c r="E280" s="45"/>
      <c r="F280" s="45">
        <v>60</v>
      </c>
      <c r="G280" s="45">
        <f t="shared" si="4"/>
        <v>53.099999999999994</v>
      </c>
    </row>
    <row r="281" spans="1:7" ht="15.75" customHeight="1">
      <c r="A281" s="3">
        <v>43769</v>
      </c>
      <c r="B281" s="422" t="s">
        <v>69</v>
      </c>
      <c r="C281" s="422" t="s">
        <v>25</v>
      </c>
      <c r="D281" t="s">
        <v>15</v>
      </c>
      <c r="E281" s="45"/>
      <c r="F281" s="45">
        <v>5</v>
      </c>
      <c r="G281" s="45">
        <f t="shared" si="4"/>
        <v>48.099999999999994</v>
      </c>
    </row>
    <row r="282" spans="1:7" ht="15.75" customHeight="1">
      <c r="A282" s="3">
        <v>43795</v>
      </c>
      <c r="B282" s="422">
        <v>19190</v>
      </c>
      <c r="C282" s="422" t="s">
        <v>25</v>
      </c>
      <c r="D282" t="s">
        <v>12</v>
      </c>
      <c r="E282" s="45"/>
      <c r="F282" s="45">
        <v>41.8</v>
      </c>
      <c r="G282" s="45">
        <f t="shared" si="4"/>
        <v>6.2999999999999972</v>
      </c>
    </row>
    <row r="283" spans="1:7" ht="15.75" customHeight="1">
      <c r="A283" s="3">
        <v>43795</v>
      </c>
      <c r="B283" s="422">
        <v>19190</v>
      </c>
      <c r="C283" s="422" t="s">
        <v>25</v>
      </c>
      <c r="D283" t="s">
        <v>13</v>
      </c>
      <c r="E283" s="45"/>
      <c r="F283" s="45">
        <v>6.3</v>
      </c>
      <c r="G283" s="45">
        <f t="shared" si="4"/>
        <v>0</v>
      </c>
    </row>
    <row r="284" spans="1:7" ht="15.75" customHeight="1">
      <c r="A284" s="31">
        <v>43799</v>
      </c>
      <c r="B284" s="421" t="s">
        <v>10</v>
      </c>
      <c r="C284" s="421" t="s">
        <v>26</v>
      </c>
      <c r="D284" s="54" t="s">
        <v>12</v>
      </c>
      <c r="E284" s="45">
        <v>46.8</v>
      </c>
      <c r="F284" s="45"/>
      <c r="G284" s="45">
        <f t="shared" si="4"/>
        <v>46.8</v>
      </c>
    </row>
    <row r="285" spans="1:7" ht="15.75" customHeight="1">
      <c r="A285" s="71"/>
      <c r="B285" s="425"/>
      <c r="C285" s="425"/>
      <c r="D285" s="54" t="s">
        <v>13</v>
      </c>
      <c r="E285" s="45">
        <v>6.6</v>
      </c>
      <c r="F285" s="45"/>
      <c r="G285" s="45">
        <f t="shared" si="4"/>
        <v>53.4</v>
      </c>
    </row>
    <row r="286" spans="1:7" ht="15.75" customHeight="1">
      <c r="A286" s="71"/>
      <c r="B286" s="425"/>
      <c r="C286" s="425"/>
      <c r="D286" s="54" t="s">
        <v>14</v>
      </c>
      <c r="E286" s="45">
        <v>60</v>
      </c>
      <c r="F286" s="45"/>
      <c r="G286" s="45">
        <f t="shared" si="4"/>
        <v>113.4</v>
      </c>
    </row>
    <row r="287" spans="1:7" ht="15.75" customHeight="1">
      <c r="A287" s="71"/>
      <c r="B287" s="425"/>
      <c r="C287" s="425"/>
      <c r="D287" s="54" t="s">
        <v>15</v>
      </c>
      <c r="E287" s="45">
        <v>5</v>
      </c>
      <c r="F287" s="45"/>
      <c r="G287" s="45">
        <f t="shared" si="4"/>
        <v>118.4</v>
      </c>
    </row>
    <row r="288" spans="1:7" ht="15.75" customHeight="1">
      <c r="A288" s="71">
        <v>43799</v>
      </c>
      <c r="B288" s="422" t="s">
        <v>69</v>
      </c>
      <c r="C288" s="422" t="s">
        <v>26</v>
      </c>
      <c r="D288" t="s">
        <v>14</v>
      </c>
      <c r="E288" s="45"/>
      <c r="F288" s="45">
        <v>60</v>
      </c>
      <c r="G288" s="45">
        <f t="shared" si="4"/>
        <v>58.400000000000006</v>
      </c>
    </row>
    <row r="289" spans="1:7" ht="15.75" customHeight="1">
      <c r="A289" s="71">
        <v>43799</v>
      </c>
      <c r="B289" s="422" t="s">
        <v>69</v>
      </c>
      <c r="C289" s="422" t="s">
        <v>26</v>
      </c>
      <c r="D289" t="s">
        <v>15</v>
      </c>
      <c r="E289" s="45"/>
      <c r="F289" s="45">
        <v>5</v>
      </c>
      <c r="G289" s="45">
        <f t="shared" si="4"/>
        <v>53.400000000000006</v>
      </c>
    </row>
    <row r="290" spans="1:7" ht="15.75" customHeight="1">
      <c r="A290" s="71">
        <v>43825</v>
      </c>
      <c r="B290" s="422">
        <v>19377</v>
      </c>
      <c r="C290" s="422" t="s">
        <v>26</v>
      </c>
      <c r="D290" t="s">
        <v>12</v>
      </c>
      <c r="E290" s="45"/>
      <c r="F290" s="45">
        <v>46.8</v>
      </c>
      <c r="G290" s="45">
        <f t="shared" si="4"/>
        <v>6.6000000000000085</v>
      </c>
    </row>
    <row r="291" spans="1:7" ht="15.75" customHeight="1">
      <c r="A291" s="71">
        <v>43825</v>
      </c>
      <c r="B291" s="422">
        <v>19377</v>
      </c>
      <c r="C291" s="422" t="s">
        <v>26</v>
      </c>
      <c r="D291" t="s">
        <v>13</v>
      </c>
      <c r="E291" s="45"/>
      <c r="F291" s="45">
        <v>6.6</v>
      </c>
      <c r="G291" s="45">
        <f t="shared" si="4"/>
        <v>8.8817841970012523E-15</v>
      </c>
    </row>
    <row r="292" spans="1:7" ht="15.75" customHeight="1">
      <c r="A292" s="31">
        <v>43830</v>
      </c>
      <c r="B292" s="421" t="s">
        <v>10</v>
      </c>
      <c r="C292" s="421" t="s">
        <v>27</v>
      </c>
      <c r="D292" s="54" t="s">
        <v>12</v>
      </c>
      <c r="E292" s="45">
        <v>48.9</v>
      </c>
      <c r="F292" s="45"/>
      <c r="G292" s="45">
        <f t="shared" si="4"/>
        <v>48.900000000000006</v>
      </c>
    </row>
    <row r="293" spans="1:7" ht="15.75" customHeight="1">
      <c r="A293" s="71"/>
      <c r="B293" s="425"/>
      <c r="C293" s="425"/>
      <c r="D293" s="54" t="s">
        <v>13</v>
      </c>
      <c r="E293" s="45">
        <v>6.6</v>
      </c>
      <c r="F293" s="45"/>
      <c r="G293" s="45">
        <f t="shared" si="4"/>
        <v>55.500000000000007</v>
      </c>
    </row>
    <row r="294" spans="1:7" ht="15.75" customHeight="1">
      <c r="A294" s="71"/>
      <c r="B294" s="425"/>
      <c r="C294" s="425"/>
      <c r="D294" s="54" t="s">
        <v>14</v>
      </c>
      <c r="E294" s="45">
        <v>60</v>
      </c>
      <c r="F294" s="45"/>
      <c r="G294" s="45">
        <f t="shared" si="4"/>
        <v>115.5</v>
      </c>
    </row>
    <row r="295" spans="1:7" ht="15.75" customHeight="1">
      <c r="A295" s="71"/>
      <c r="B295" s="425"/>
      <c r="C295" s="425"/>
      <c r="D295" s="54" t="s">
        <v>15</v>
      </c>
      <c r="E295" s="45">
        <v>5</v>
      </c>
      <c r="F295" s="45"/>
      <c r="G295" s="45">
        <f t="shared" si="4"/>
        <v>120.5</v>
      </c>
    </row>
    <row r="296" spans="1:7" ht="15.75" customHeight="1">
      <c r="A296" s="71">
        <v>43830</v>
      </c>
      <c r="B296" s="422" t="s">
        <v>69</v>
      </c>
      <c r="C296" s="422" t="s">
        <v>27</v>
      </c>
      <c r="D296" t="s">
        <v>14</v>
      </c>
      <c r="E296" s="45"/>
      <c r="F296" s="45">
        <v>60</v>
      </c>
      <c r="G296" s="45">
        <f t="shared" si="4"/>
        <v>60.5</v>
      </c>
    </row>
    <row r="297" spans="1:7" ht="15.75" customHeight="1">
      <c r="A297" s="71">
        <v>43830</v>
      </c>
      <c r="B297" s="422" t="s">
        <v>69</v>
      </c>
      <c r="C297" s="422" t="s">
        <v>27</v>
      </c>
      <c r="D297" t="s">
        <v>15</v>
      </c>
      <c r="E297" s="45"/>
      <c r="F297" s="45">
        <v>5</v>
      </c>
      <c r="G297" s="45">
        <f t="shared" si="4"/>
        <v>55.5</v>
      </c>
    </row>
    <row r="298" spans="1:7" ht="15.75" customHeight="1">
      <c r="A298" s="71">
        <v>43852</v>
      </c>
      <c r="B298" s="422">
        <v>19579</v>
      </c>
      <c r="C298" s="422" t="s">
        <v>27</v>
      </c>
      <c r="D298" t="s">
        <v>12</v>
      </c>
      <c r="E298" s="45"/>
      <c r="F298" s="45">
        <v>48.9</v>
      </c>
      <c r="G298" s="45">
        <f t="shared" si="4"/>
        <v>6.6000000000000014</v>
      </c>
    </row>
    <row r="299" spans="1:7" ht="15.75" customHeight="1">
      <c r="A299" s="71">
        <v>43852</v>
      </c>
      <c r="B299" s="422">
        <v>19579</v>
      </c>
      <c r="C299" s="422" t="s">
        <v>27</v>
      </c>
      <c r="D299" t="s">
        <v>13</v>
      </c>
      <c r="E299" s="45"/>
      <c r="F299" s="45">
        <v>6.6</v>
      </c>
      <c r="G299" s="45">
        <f t="shared" si="4"/>
        <v>0</v>
      </c>
    </row>
    <row r="300" spans="1:7" ht="15.75" customHeight="1">
      <c r="A300" s="31">
        <v>43861</v>
      </c>
      <c r="B300" s="421" t="s">
        <v>10</v>
      </c>
      <c r="C300" s="421" t="s">
        <v>11</v>
      </c>
      <c r="D300" s="54" t="s">
        <v>12</v>
      </c>
      <c r="E300" s="45">
        <v>52.2</v>
      </c>
      <c r="F300" s="45"/>
      <c r="G300" s="45">
        <f t="shared" si="4"/>
        <v>52.2</v>
      </c>
    </row>
    <row r="301" spans="1:7" ht="15.75" customHeight="1">
      <c r="A301" s="71"/>
      <c r="B301" s="425"/>
      <c r="C301" s="425"/>
      <c r="D301" s="54" t="s">
        <v>13</v>
      </c>
      <c r="E301" s="45">
        <v>6.3</v>
      </c>
      <c r="F301" s="45"/>
      <c r="G301" s="45">
        <f t="shared" si="4"/>
        <v>58.5</v>
      </c>
    </row>
    <row r="302" spans="1:7" ht="15.75" customHeight="1">
      <c r="A302" s="71"/>
      <c r="B302" s="425"/>
      <c r="C302" s="425"/>
      <c r="D302" s="54" t="s">
        <v>14</v>
      </c>
      <c r="E302" s="45">
        <v>60</v>
      </c>
      <c r="F302" s="45"/>
      <c r="G302" s="45">
        <f t="shared" si="4"/>
        <v>118.5</v>
      </c>
    </row>
    <row r="303" spans="1:7" ht="15.75" customHeight="1">
      <c r="A303" s="71"/>
      <c r="B303" s="425"/>
      <c r="C303" s="425"/>
      <c r="D303" s="54" t="s">
        <v>15</v>
      </c>
      <c r="E303" s="45">
        <v>5</v>
      </c>
      <c r="F303" s="45"/>
      <c r="G303" s="45">
        <f t="shared" si="4"/>
        <v>123.5</v>
      </c>
    </row>
    <row r="304" spans="1:7" ht="15.75" customHeight="1">
      <c r="A304" s="71">
        <v>43861</v>
      </c>
      <c r="B304" s="422" t="s">
        <v>69</v>
      </c>
      <c r="C304" s="422" t="s">
        <v>11</v>
      </c>
      <c r="D304" t="s">
        <v>14</v>
      </c>
      <c r="E304" s="45"/>
      <c r="F304" s="45">
        <v>60</v>
      </c>
      <c r="G304" s="45">
        <f t="shared" si="4"/>
        <v>63.5</v>
      </c>
    </row>
    <row r="305" spans="1:7" ht="15.75" customHeight="1">
      <c r="A305" s="71">
        <v>43861</v>
      </c>
      <c r="B305" s="422" t="s">
        <v>69</v>
      </c>
      <c r="C305" s="422" t="s">
        <v>11</v>
      </c>
      <c r="D305" t="s">
        <v>15</v>
      </c>
      <c r="E305" s="45"/>
      <c r="F305" s="45">
        <v>5</v>
      </c>
      <c r="G305" s="45">
        <f t="shared" si="4"/>
        <v>58.5</v>
      </c>
    </row>
    <row r="306" spans="1:7" ht="15.75" customHeight="1">
      <c r="A306" s="71">
        <v>43886</v>
      </c>
      <c r="B306" s="422">
        <v>19801</v>
      </c>
      <c r="C306" s="422" t="s">
        <v>11</v>
      </c>
      <c r="D306" t="s">
        <v>12</v>
      </c>
      <c r="E306" s="45"/>
      <c r="F306" s="45">
        <v>52.2</v>
      </c>
      <c r="G306" s="45">
        <f t="shared" si="4"/>
        <v>6.2999999999999972</v>
      </c>
    </row>
    <row r="307" spans="1:7" ht="15.75" customHeight="1">
      <c r="A307" s="71">
        <v>43886</v>
      </c>
      <c r="B307" s="422">
        <v>19801</v>
      </c>
      <c r="C307" s="422" t="s">
        <v>11</v>
      </c>
      <c r="D307" t="s">
        <v>13</v>
      </c>
      <c r="E307" s="45"/>
      <c r="F307" s="45">
        <v>6.3</v>
      </c>
      <c r="G307" s="45">
        <f t="shared" si="4"/>
        <v>0</v>
      </c>
    </row>
    <row r="308" spans="1:7" ht="15.75" customHeight="1">
      <c r="A308" s="31">
        <v>43890</v>
      </c>
      <c r="B308" s="421" t="s">
        <v>10</v>
      </c>
      <c r="C308" s="421" t="s">
        <v>17</v>
      </c>
      <c r="D308" t="s">
        <v>12</v>
      </c>
      <c r="E308" s="45">
        <v>54.2</v>
      </c>
      <c r="F308" s="45"/>
      <c r="G308" s="45">
        <f t="shared" si="4"/>
        <v>54.2</v>
      </c>
    </row>
    <row r="309" spans="1:7" ht="15.75" customHeight="1">
      <c r="A309" s="71"/>
      <c r="B309" s="422"/>
      <c r="C309" s="422"/>
      <c r="D309" t="s">
        <v>13</v>
      </c>
      <c r="E309" s="45">
        <v>6.7</v>
      </c>
      <c r="F309" s="45"/>
      <c r="G309" s="45">
        <f t="shared" si="4"/>
        <v>60.900000000000006</v>
      </c>
    </row>
    <row r="310" spans="1:7" ht="15.75" customHeight="1">
      <c r="A310" s="71"/>
      <c r="B310" s="422"/>
      <c r="C310" s="422"/>
      <c r="D310" t="s">
        <v>14</v>
      </c>
      <c r="E310" s="45">
        <v>58</v>
      </c>
      <c r="F310" s="45"/>
      <c r="G310" s="45">
        <f t="shared" si="4"/>
        <v>118.9</v>
      </c>
    </row>
    <row r="311" spans="1:7" ht="15.75" customHeight="1">
      <c r="A311" s="71"/>
      <c r="B311" s="422"/>
      <c r="C311" s="422"/>
      <c r="D311" t="s">
        <v>15</v>
      </c>
      <c r="E311" s="45">
        <v>5</v>
      </c>
      <c r="F311" s="45"/>
      <c r="G311" s="45">
        <f t="shared" si="4"/>
        <v>123.9</v>
      </c>
    </row>
    <row r="312" spans="1:7" ht="15.75" customHeight="1">
      <c r="A312" s="71">
        <v>43890</v>
      </c>
      <c r="B312" s="422" t="s">
        <v>69</v>
      </c>
      <c r="C312" s="422" t="s">
        <v>17</v>
      </c>
      <c r="D312" t="s">
        <v>14</v>
      </c>
      <c r="E312" s="45"/>
      <c r="F312" s="45">
        <v>58</v>
      </c>
      <c r="G312" s="45">
        <f t="shared" si="4"/>
        <v>65.900000000000006</v>
      </c>
    </row>
    <row r="313" spans="1:7" ht="15.75" customHeight="1">
      <c r="A313" s="71">
        <v>43890</v>
      </c>
      <c r="B313" s="422" t="s">
        <v>69</v>
      </c>
      <c r="C313" s="422" t="s">
        <v>17</v>
      </c>
      <c r="D313" t="s">
        <v>15</v>
      </c>
      <c r="E313" s="45"/>
      <c r="F313" s="45">
        <v>5</v>
      </c>
      <c r="G313" s="45">
        <f t="shared" si="4"/>
        <v>60.900000000000006</v>
      </c>
    </row>
    <row r="314" spans="1:7" ht="15.75" customHeight="1">
      <c r="A314" s="71">
        <v>44154</v>
      </c>
      <c r="B314" s="422">
        <v>20774</v>
      </c>
      <c r="C314" s="422" t="s">
        <v>17</v>
      </c>
      <c r="D314" t="s">
        <v>12</v>
      </c>
      <c r="E314" s="45"/>
      <c r="F314" s="45">
        <v>54.2</v>
      </c>
      <c r="G314" s="45">
        <f t="shared" si="4"/>
        <v>6.7000000000000028</v>
      </c>
    </row>
    <row r="315" spans="1:7" ht="15.75" customHeight="1">
      <c r="A315" s="71">
        <v>44154</v>
      </c>
      <c r="B315" s="422">
        <v>20774</v>
      </c>
      <c r="C315" s="422" t="s">
        <v>17</v>
      </c>
      <c r="D315" t="s">
        <v>13</v>
      </c>
      <c r="E315" s="45"/>
      <c r="F315" s="45">
        <v>6.7</v>
      </c>
      <c r="G315" s="45">
        <f t="shared" si="4"/>
        <v>0</v>
      </c>
    </row>
    <row r="316" spans="1:7" ht="15.75" customHeight="1">
      <c r="A316" s="31">
        <v>43921</v>
      </c>
      <c r="B316" s="421" t="s">
        <v>10</v>
      </c>
      <c r="C316" s="421" t="s">
        <v>18</v>
      </c>
      <c r="D316" t="s">
        <v>12</v>
      </c>
      <c r="E316" s="45">
        <v>56.7</v>
      </c>
      <c r="F316" s="45"/>
      <c r="G316" s="45">
        <f t="shared" si="4"/>
        <v>56.7</v>
      </c>
    </row>
    <row r="317" spans="1:7" ht="15.75" customHeight="1">
      <c r="A317" s="71"/>
      <c r="B317" s="422"/>
      <c r="C317" s="422"/>
      <c r="D317" t="s">
        <v>13</v>
      </c>
      <c r="E317" s="45">
        <v>6.8</v>
      </c>
      <c r="F317" s="45"/>
      <c r="G317" s="45">
        <f t="shared" si="4"/>
        <v>63.5</v>
      </c>
    </row>
    <row r="318" spans="1:7" ht="15.75" customHeight="1">
      <c r="A318" s="71"/>
      <c r="B318" s="422"/>
      <c r="C318" s="422"/>
      <c r="D318" t="s">
        <v>14</v>
      </c>
      <c r="E318" s="45">
        <v>60</v>
      </c>
      <c r="F318" s="45"/>
      <c r="G318" s="45">
        <f t="shared" si="4"/>
        <v>123.5</v>
      </c>
    </row>
    <row r="319" spans="1:7" ht="15.75" customHeight="1">
      <c r="A319" s="71"/>
      <c r="B319" s="422"/>
      <c r="C319" s="422"/>
      <c r="D319" t="s">
        <v>15</v>
      </c>
      <c r="E319" s="45">
        <v>5</v>
      </c>
      <c r="F319" s="45"/>
      <c r="G319" s="45">
        <f t="shared" si="4"/>
        <v>128.5</v>
      </c>
    </row>
    <row r="320" spans="1:7" ht="15.75" customHeight="1">
      <c r="A320" s="71">
        <v>43921</v>
      </c>
      <c r="B320" s="422" t="s">
        <v>69</v>
      </c>
      <c r="C320" s="422" t="s">
        <v>18</v>
      </c>
      <c r="D320" t="s">
        <v>14</v>
      </c>
      <c r="E320" s="45"/>
      <c r="F320" s="45">
        <v>60</v>
      </c>
      <c r="G320" s="45">
        <f t="shared" si="4"/>
        <v>68.5</v>
      </c>
    </row>
    <row r="321" spans="1:7" ht="15.75" customHeight="1">
      <c r="A321" s="71">
        <v>43921</v>
      </c>
      <c r="B321" s="422" t="s">
        <v>69</v>
      </c>
      <c r="C321" s="422" t="s">
        <v>18</v>
      </c>
      <c r="D321" t="s">
        <v>15</v>
      </c>
      <c r="E321" s="45"/>
      <c r="F321" s="45">
        <v>5</v>
      </c>
      <c r="G321" s="45">
        <f t="shared" si="4"/>
        <v>63.5</v>
      </c>
    </row>
    <row r="322" spans="1:7" ht="15.75" customHeight="1">
      <c r="A322" s="71">
        <v>44154</v>
      </c>
      <c r="B322" s="422">
        <v>20774</v>
      </c>
      <c r="C322" s="422" t="s">
        <v>18</v>
      </c>
      <c r="D322" t="s">
        <v>12</v>
      </c>
      <c r="E322" s="45"/>
      <c r="F322" s="45">
        <v>56.7</v>
      </c>
      <c r="G322" s="45">
        <f t="shared" si="4"/>
        <v>6.7999999999999972</v>
      </c>
    </row>
    <row r="323" spans="1:7" ht="15.75" customHeight="1">
      <c r="A323" s="71">
        <v>44154</v>
      </c>
      <c r="B323" s="422">
        <v>20774</v>
      </c>
      <c r="C323" s="422" t="s">
        <v>18</v>
      </c>
      <c r="D323" t="s">
        <v>13</v>
      </c>
      <c r="E323" s="45"/>
      <c r="F323" s="45">
        <v>6.8</v>
      </c>
      <c r="G323" s="45">
        <f t="shared" si="4"/>
        <v>0</v>
      </c>
    </row>
    <row r="324" spans="1:7" ht="15.75" customHeight="1">
      <c r="A324" s="31">
        <v>43951</v>
      </c>
      <c r="B324" s="421" t="s">
        <v>10</v>
      </c>
      <c r="C324" s="421" t="s">
        <v>19</v>
      </c>
      <c r="D324" t="s">
        <v>12</v>
      </c>
      <c r="E324" s="45">
        <v>58.7</v>
      </c>
      <c r="F324" s="45"/>
      <c r="G324" s="45">
        <f t="shared" si="4"/>
        <v>58.7</v>
      </c>
    </row>
    <row r="325" spans="1:7" ht="15.75" customHeight="1">
      <c r="A325" s="71"/>
      <c r="B325" s="422"/>
      <c r="C325" s="422"/>
      <c r="D325" t="s">
        <v>13</v>
      </c>
      <c r="E325" s="45">
        <v>10.8</v>
      </c>
      <c r="F325" s="45"/>
      <c r="G325" s="45">
        <f t="shared" si="4"/>
        <v>69.5</v>
      </c>
    </row>
    <row r="326" spans="1:7" ht="15.75" customHeight="1">
      <c r="A326" s="71"/>
      <c r="B326" s="422"/>
      <c r="C326" s="422"/>
      <c r="D326" t="s">
        <v>14</v>
      </c>
      <c r="E326" s="45">
        <v>60</v>
      </c>
      <c r="F326" s="45"/>
      <c r="G326" s="45">
        <f t="shared" si="4"/>
        <v>129.5</v>
      </c>
    </row>
    <row r="327" spans="1:7" ht="15.75" customHeight="1">
      <c r="A327" s="71"/>
      <c r="B327" s="422"/>
      <c r="C327" s="422"/>
      <c r="D327" t="s">
        <v>15</v>
      </c>
      <c r="E327" s="45">
        <v>5</v>
      </c>
      <c r="F327" s="45"/>
      <c r="G327" s="45">
        <f t="shared" si="4"/>
        <v>134.5</v>
      </c>
    </row>
    <row r="328" spans="1:7" ht="15.75" customHeight="1">
      <c r="A328" s="71">
        <v>43951</v>
      </c>
      <c r="B328" s="422" t="s">
        <v>69</v>
      </c>
      <c r="C328" s="422" t="s">
        <v>19</v>
      </c>
      <c r="D328" t="s">
        <v>14</v>
      </c>
      <c r="E328" s="45"/>
      <c r="F328" s="45">
        <v>40</v>
      </c>
      <c r="G328" s="45">
        <f t="shared" si="4"/>
        <v>94.5</v>
      </c>
    </row>
    <row r="329" spans="1:7" ht="15.75" customHeight="1">
      <c r="A329" s="71">
        <v>44154</v>
      </c>
      <c r="B329" s="422">
        <v>20774</v>
      </c>
      <c r="C329" s="422" t="s">
        <v>19</v>
      </c>
      <c r="D329" t="s">
        <v>12</v>
      </c>
      <c r="E329" s="45"/>
      <c r="F329" s="45">
        <v>58.7</v>
      </c>
      <c r="G329" s="45">
        <f t="shared" si="4"/>
        <v>35.799999999999997</v>
      </c>
    </row>
    <row r="330" spans="1:7" ht="15.75" customHeight="1">
      <c r="A330" s="71">
        <v>44154</v>
      </c>
      <c r="B330" s="422">
        <v>20774</v>
      </c>
      <c r="C330" s="422" t="s">
        <v>19</v>
      </c>
      <c r="D330" t="s">
        <v>13</v>
      </c>
      <c r="E330" s="45"/>
      <c r="F330" s="45">
        <v>10.8</v>
      </c>
      <c r="G330" s="45">
        <f t="shared" si="4"/>
        <v>24.999999999999996</v>
      </c>
    </row>
    <row r="331" spans="1:7" ht="15.75" customHeight="1">
      <c r="A331" s="71">
        <v>44181</v>
      </c>
      <c r="B331" s="422">
        <v>21084</v>
      </c>
      <c r="C331" s="422" t="s">
        <v>19</v>
      </c>
      <c r="D331" t="s">
        <v>14</v>
      </c>
      <c r="E331" s="45"/>
      <c r="F331" s="45">
        <v>20</v>
      </c>
      <c r="G331" s="45">
        <f t="shared" si="4"/>
        <v>4.9999999999999964</v>
      </c>
    </row>
    <row r="332" spans="1:7" ht="15.75" customHeight="1">
      <c r="A332" s="71">
        <v>44181</v>
      </c>
      <c r="B332" s="422">
        <v>21084</v>
      </c>
      <c r="C332" s="422" t="s">
        <v>19</v>
      </c>
      <c r="D332" t="s">
        <v>15</v>
      </c>
      <c r="E332" s="45"/>
      <c r="F332" s="45">
        <v>5</v>
      </c>
      <c r="G332" s="45">
        <f t="shared" si="4"/>
        <v>0</v>
      </c>
    </row>
    <row r="333" spans="1:7" ht="15.75" customHeight="1">
      <c r="A333" s="31">
        <v>43981</v>
      </c>
      <c r="B333" s="421" t="s">
        <v>10</v>
      </c>
      <c r="C333" s="421" t="s">
        <v>20</v>
      </c>
      <c r="D333" t="s">
        <v>12</v>
      </c>
      <c r="E333" s="2">
        <v>54.6</v>
      </c>
      <c r="F333" s="45"/>
      <c r="G333" s="45">
        <f t="shared" si="4"/>
        <v>54.6</v>
      </c>
    </row>
    <row r="334" spans="1:7" ht="15.75" customHeight="1">
      <c r="A334" s="3"/>
      <c r="B334" s="422"/>
      <c r="C334" s="422"/>
      <c r="D334" t="s">
        <v>13</v>
      </c>
      <c r="E334" s="2">
        <v>5.8</v>
      </c>
      <c r="F334" s="45"/>
      <c r="G334" s="45">
        <f t="shared" si="4"/>
        <v>60.4</v>
      </c>
    </row>
    <row r="335" spans="1:7" ht="15.75" customHeight="1">
      <c r="A335" s="3"/>
      <c r="B335" s="422"/>
      <c r="C335" s="422"/>
      <c r="D335" t="s">
        <v>14</v>
      </c>
      <c r="E335" s="2">
        <v>60</v>
      </c>
      <c r="F335" s="45"/>
      <c r="G335" s="45">
        <f t="shared" si="4"/>
        <v>120.4</v>
      </c>
    </row>
    <row r="336" spans="1:7" ht="15.75" customHeight="1">
      <c r="A336" s="3"/>
      <c r="B336" s="422"/>
      <c r="C336" s="422"/>
      <c r="D336" t="s">
        <v>29</v>
      </c>
      <c r="E336" s="2">
        <v>5</v>
      </c>
      <c r="F336" s="45"/>
      <c r="G336" s="45">
        <f t="shared" si="4"/>
        <v>125.4</v>
      </c>
    </row>
    <row r="337" spans="1:7" ht="15.75" customHeight="1">
      <c r="A337" s="3">
        <v>44162</v>
      </c>
      <c r="B337" s="422">
        <v>20934</v>
      </c>
      <c r="C337" s="422" t="s">
        <v>20</v>
      </c>
      <c r="D337" t="s">
        <v>12</v>
      </c>
      <c r="E337" s="2"/>
      <c r="F337" s="45">
        <v>54.6</v>
      </c>
      <c r="G337" s="45">
        <f t="shared" si="4"/>
        <v>70.800000000000011</v>
      </c>
    </row>
    <row r="338" spans="1:7" ht="15.75" customHeight="1">
      <c r="A338" s="3">
        <v>44162</v>
      </c>
      <c r="B338" s="422">
        <v>20934</v>
      </c>
      <c r="C338" s="422" t="s">
        <v>20</v>
      </c>
      <c r="D338" t="s">
        <v>13</v>
      </c>
      <c r="E338" s="2"/>
      <c r="F338" s="45">
        <v>5.8</v>
      </c>
      <c r="G338" s="45">
        <f t="shared" ref="G338:G348" si="5">+G337+E338-F338</f>
        <v>65.000000000000014</v>
      </c>
    </row>
    <row r="339" spans="1:7" ht="15.75" customHeight="1">
      <c r="A339" s="3">
        <v>44181</v>
      </c>
      <c r="B339" s="422">
        <v>21084</v>
      </c>
      <c r="C339" s="422" t="s">
        <v>20</v>
      </c>
      <c r="D339" t="s">
        <v>14</v>
      </c>
      <c r="E339" s="2"/>
      <c r="F339" s="45">
        <v>60</v>
      </c>
      <c r="G339" s="45">
        <f t="shared" si="5"/>
        <v>5.0000000000000142</v>
      </c>
    </row>
    <row r="340" spans="1:7" ht="15.75" customHeight="1">
      <c r="A340" s="3">
        <v>44181</v>
      </c>
      <c r="B340" s="422">
        <v>21084</v>
      </c>
      <c r="C340" s="422" t="s">
        <v>20</v>
      </c>
      <c r="D340" t="s">
        <v>15</v>
      </c>
      <c r="E340" s="2"/>
      <c r="F340" s="45">
        <v>5</v>
      </c>
      <c r="G340" s="45">
        <f t="shared" si="5"/>
        <v>1.4210854715202004E-14</v>
      </c>
    </row>
    <row r="341" spans="1:7" ht="15.75" customHeight="1">
      <c r="A341" s="31">
        <v>44012</v>
      </c>
      <c r="B341" s="421" t="s">
        <v>10</v>
      </c>
      <c r="C341" s="421" t="s">
        <v>21</v>
      </c>
      <c r="D341" t="s">
        <v>12</v>
      </c>
      <c r="E341" s="2">
        <v>48.3</v>
      </c>
      <c r="F341" s="45"/>
      <c r="G341" s="45">
        <f t="shared" si="5"/>
        <v>48.300000000000011</v>
      </c>
    </row>
    <row r="342" spans="1:7" ht="15.75" customHeight="1">
      <c r="A342" s="3"/>
      <c r="B342" s="422"/>
      <c r="C342" s="422"/>
      <c r="D342" t="s">
        <v>13</v>
      </c>
      <c r="E342" s="2">
        <v>2.8</v>
      </c>
      <c r="F342" s="45"/>
      <c r="G342" s="45">
        <f t="shared" si="5"/>
        <v>51.100000000000009</v>
      </c>
    </row>
    <row r="343" spans="1:7" ht="15.75" customHeight="1">
      <c r="A343" s="3"/>
      <c r="B343" s="422"/>
      <c r="C343" s="422"/>
      <c r="D343" t="s">
        <v>14</v>
      </c>
      <c r="E343" s="2">
        <v>60</v>
      </c>
      <c r="F343" s="45"/>
      <c r="G343" s="45">
        <f t="shared" si="5"/>
        <v>111.10000000000001</v>
      </c>
    </row>
    <row r="344" spans="1:7" ht="15.75" customHeight="1">
      <c r="A344" s="3"/>
      <c r="B344" s="422"/>
      <c r="C344" s="422"/>
      <c r="D344" t="s">
        <v>29</v>
      </c>
      <c r="E344" s="2">
        <v>5</v>
      </c>
      <c r="F344" s="45"/>
      <c r="G344" s="45">
        <f t="shared" si="5"/>
        <v>116.10000000000001</v>
      </c>
    </row>
    <row r="345" spans="1:7" ht="15.75" customHeight="1">
      <c r="A345" s="3">
        <v>44162</v>
      </c>
      <c r="B345" s="422">
        <v>20934</v>
      </c>
      <c r="C345" s="422" t="s">
        <v>21</v>
      </c>
      <c r="D345" t="s">
        <v>12</v>
      </c>
      <c r="E345" s="2"/>
      <c r="F345" s="45">
        <v>48.3</v>
      </c>
      <c r="G345" s="45">
        <f t="shared" si="5"/>
        <v>67.800000000000011</v>
      </c>
    </row>
    <row r="346" spans="1:7" ht="15.75" customHeight="1">
      <c r="A346" s="3">
        <v>44162</v>
      </c>
      <c r="B346" s="422">
        <v>20934</v>
      </c>
      <c r="C346" s="422" t="s">
        <v>21</v>
      </c>
      <c r="D346" t="s">
        <v>13</v>
      </c>
      <c r="E346" s="2"/>
      <c r="F346" s="45">
        <v>2.8</v>
      </c>
      <c r="G346" s="45">
        <f t="shared" si="5"/>
        <v>65.000000000000014</v>
      </c>
    </row>
    <row r="347" spans="1:7" ht="15.75" customHeight="1">
      <c r="A347" s="3">
        <v>44181</v>
      </c>
      <c r="B347" s="422">
        <v>21084</v>
      </c>
      <c r="C347" s="422" t="s">
        <v>21</v>
      </c>
      <c r="D347" t="s">
        <v>14</v>
      </c>
      <c r="E347" s="2"/>
      <c r="F347" s="45">
        <v>60</v>
      </c>
      <c r="G347" s="45">
        <f t="shared" si="5"/>
        <v>5.0000000000000142</v>
      </c>
    </row>
    <row r="348" spans="1:7" ht="15.75" customHeight="1">
      <c r="A348" s="3">
        <v>44181</v>
      </c>
      <c r="B348" s="422">
        <v>21084</v>
      </c>
      <c r="C348" s="422" t="s">
        <v>21</v>
      </c>
      <c r="D348" t="s">
        <v>15</v>
      </c>
      <c r="E348" s="2"/>
      <c r="F348" s="45">
        <v>5</v>
      </c>
      <c r="G348" s="91">
        <f t="shared" si="5"/>
        <v>1.4210854715202004E-14</v>
      </c>
    </row>
    <row r="349" spans="1:7" ht="15.75" customHeight="1">
      <c r="A349" s="31">
        <v>44043</v>
      </c>
      <c r="B349" s="421" t="s">
        <v>10</v>
      </c>
      <c r="C349" s="421" t="s">
        <v>22</v>
      </c>
      <c r="D349" t="s">
        <v>12</v>
      </c>
      <c r="E349" s="2">
        <v>27</v>
      </c>
      <c r="F349" s="45"/>
      <c r="G349" s="45">
        <f>+G348+E349-F349</f>
        <v>27.000000000000014</v>
      </c>
    </row>
    <row r="350" spans="1:7" ht="15.75" customHeight="1">
      <c r="A350" s="3"/>
      <c r="B350" s="422"/>
      <c r="C350" s="422"/>
      <c r="D350" t="s">
        <v>13</v>
      </c>
      <c r="E350" s="2">
        <v>8.6999999999999993</v>
      </c>
      <c r="F350" s="45"/>
      <c r="G350" s="45">
        <f t="shared" ref="G350:G415" si="6">+G349+E350-F350</f>
        <v>35.700000000000017</v>
      </c>
    </row>
    <row r="351" spans="1:7" ht="15.75" customHeight="1">
      <c r="A351" s="3"/>
      <c r="B351" s="422"/>
      <c r="C351" s="422"/>
      <c r="D351" t="s">
        <v>14</v>
      </c>
      <c r="E351" s="2">
        <v>60</v>
      </c>
      <c r="F351" s="45"/>
      <c r="G351" s="45">
        <f t="shared" si="6"/>
        <v>95.700000000000017</v>
      </c>
    </row>
    <row r="352" spans="1:7" ht="15.75" customHeight="1">
      <c r="A352" s="3"/>
      <c r="B352" s="422"/>
      <c r="C352" s="422"/>
      <c r="D352" t="s">
        <v>29</v>
      </c>
      <c r="E352" s="2">
        <v>5</v>
      </c>
      <c r="F352" s="45"/>
      <c r="G352" s="45">
        <f t="shared" si="6"/>
        <v>100.70000000000002</v>
      </c>
    </row>
    <row r="353" spans="1:7" ht="15.75" customHeight="1">
      <c r="A353" s="3"/>
      <c r="B353" s="422"/>
      <c r="C353" s="422"/>
      <c r="D353" s="62" t="s">
        <v>32</v>
      </c>
      <c r="E353" s="2">
        <v>10</v>
      </c>
      <c r="F353" s="45"/>
      <c r="G353" s="45">
        <f t="shared" si="6"/>
        <v>110.70000000000002</v>
      </c>
    </row>
    <row r="354" spans="1:7" ht="15.75" customHeight="1">
      <c r="A354" s="3"/>
      <c r="B354" s="422"/>
      <c r="C354" s="422"/>
      <c r="D354" s="62" t="s">
        <v>72</v>
      </c>
      <c r="E354" s="2">
        <v>10</v>
      </c>
      <c r="F354" s="45"/>
      <c r="G354" s="45">
        <f t="shared" si="6"/>
        <v>120.70000000000002</v>
      </c>
    </row>
    <row r="355" spans="1:7" ht="15.75" customHeight="1">
      <c r="A355" s="3"/>
      <c r="B355" s="422"/>
      <c r="C355" s="422"/>
      <c r="D355" s="89" t="s">
        <v>109</v>
      </c>
      <c r="E355" s="2">
        <v>100</v>
      </c>
      <c r="F355" s="45"/>
      <c r="G355" s="45">
        <f t="shared" si="6"/>
        <v>220.70000000000002</v>
      </c>
    </row>
    <row r="356" spans="1:7" ht="15.75" customHeight="1">
      <c r="A356" s="3">
        <v>44043</v>
      </c>
      <c r="B356" s="422" t="s">
        <v>69</v>
      </c>
      <c r="C356" s="422" t="s">
        <v>22</v>
      </c>
      <c r="D356" t="s">
        <v>14</v>
      </c>
      <c r="E356" s="2"/>
      <c r="F356" s="45">
        <v>60</v>
      </c>
      <c r="G356" s="45">
        <f t="shared" si="6"/>
        <v>160.70000000000002</v>
      </c>
    </row>
    <row r="357" spans="1:7" ht="15.75" customHeight="1">
      <c r="A357" s="3">
        <v>44043</v>
      </c>
      <c r="B357" s="422" t="s">
        <v>69</v>
      </c>
      <c r="C357" s="422" t="s">
        <v>22</v>
      </c>
      <c r="D357" t="s">
        <v>15</v>
      </c>
      <c r="E357" s="2"/>
      <c r="F357" s="45">
        <v>5</v>
      </c>
      <c r="G357" s="45">
        <f t="shared" si="6"/>
        <v>155.70000000000002</v>
      </c>
    </row>
    <row r="358" spans="1:7" ht="15.75" customHeight="1">
      <c r="A358" s="3">
        <v>44107</v>
      </c>
      <c r="B358" s="422">
        <v>20392</v>
      </c>
      <c r="C358" s="422" t="s">
        <v>22</v>
      </c>
      <c r="D358" t="s">
        <v>12</v>
      </c>
      <c r="E358" s="2"/>
      <c r="F358" s="2">
        <v>27</v>
      </c>
      <c r="G358" s="45">
        <f t="shared" si="6"/>
        <v>128.70000000000002</v>
      </c>
    </row>
    <row r="359" spans="1:7" ht="15.75" customHeight="1">
      <c r="A359" s="3">
        <v>44107</v>
      </c>
      <c r="B359" s="422">
        <v>20392</v>
      </c>
      <c r="C359" s="422" t="s">
        <v>22</v>
      </c>
      <c r="D359" t="s">
        <v>13</v>
      </c>
      <c r="E359" s="2"/>
      <c r="F359" s="2">
        <v>8.6999999999999993</v>
      </c>
      <c r="G359" s="45">
        <f t="shared" si="6"/>
        <v>120.00000000000001</v>
      </c>
    </row>
    <row r="360" spans="1:7" ht="15.75" customHeight="1">
      <c r="A360" s="3">
        <v>44181</v>
      </c>
      <c r="B360" s="422">
        <v>21084</v>
      </c>
      <c r="C360" s="422" t="s">
        <v>22</v>
      </c>
      <c r="D360" s="62" t="s">
        <v>32</v>
      </c>
      <c r="E360" s="2"/>
      <c r="F360" s="2">
        <v>10</v>
      </c>
      <c r="G360" s="45">
        <f t="shared" si="6"/>
        <v>110.00000000000001</v>
      </c>
    </row>
    <row r="361" spans="1:7" ht="15.75" customHeight="1">
      <c r="A361" s="3">
        <v>44181</v>
      </c>
      <c r="B361" s="422">
        <v>21084</v>
      </c>
      <c r="C361" s="422" t="s">
        <v>22</v>
      </c>
      <c r="D361" s="62" t="s">
        <v>72</v>
      </c>
      <c r="E361" s="2"/>
      <c r="F361" s="2">
        <v>10</v>
      </c>
      <c r="G361" s="45">
        <f t="shared" si="6"/>
        <v>100.00000000000001</v>
      </c>
    </row>
    <row r="362" spans="1:7" ht="15.75" customHeight="1">
      <c r="A362" s="3">
        <v>44516</v>
      </c>
      <c r="B362" s="422">
        <v>23885</v>
      </c>
      <c r="C362" s="422" t="s">
        <v>22</v>
      </c>
      <c r="D362" s="89" t="s">
        <v>109</v>
      </c>
      <c r="E362" s="2"/>
      <c r="F362" s="2">
        <v>100</v>
      </c>
      <c r="G362" s="113">
        <f t="shared" si="6"/>
        <v>0</v>
      </c>
    </row>
    <row r="363" spans="1:7">
      <c r="A363" s="31">
        <v>44074</v>
      </c>
      <c r="B363" s="421" t="s">
        <v>10</v>
      </c>
      <c r="C363" s="421" t="s">
        <v>23</v>
      </c>
      <c r="D363" t="s">
        <v>12</v>
      </c>
      <c r="E363" s="2">
        <v>25.9</v>
      </c>
      <c r="F363" s="45"/>
      <c r="G363" s="45">
        <f t="shared" si="6"/>
        <v>25.9</v>
      </c>
    </row>
    <row r="364" spans="1:7">
      <c r="A364" s="3"/>
      <c r="B364" s="422"/>
      <c r="C364" s="422"/>
      <c r="D364" t="s">
        <v>13</v>
      </c>
      <c r="E364" s="2">
        <v>6.2</v>
      </c>
      <c r="F364" s="45"/>
      <c r="G364" s="45">
        <f t="shared" si="6"/>
        <v>32.1</v>
      </c>
    </row>
    <row r="365" spans="1:7">
      <c r="A365" s="3"/>
      <c r="B365" s="422"/>
      <c r="C365" s="422"/>
      <c r="D365" t="s">
        <v>14</v>
      </c>
      <c r="E365" s="2">
        <v>60</v>
      </c>
      <c r="F365" s="45"/>
      <c r="G365" s="45">
        <f t="shared" si="6"/>
        <v>92.1</v>
      </c>
    </row>
    <row r="366" spans="1:7">
      <c r="A366" s="3"/>
      <c r="B366" s="422"/>
      <c r="C366" s="422"/>
      <c r="D366" t="s">
        <v>29</v>
      </c>
      <c r="E366" s="2">
        <v>5</v>
      </c>
      <c r="F366" s="45"/>
      <c r="G366" s="45">
        <f t="shared" si="6"/>
        <v>97.1</v>
      </c>
    </row>
    <row r="367" spans="1:7">
      <c r="A367" s="3"/>
      <c r="B367" s="422"/>
      <c r="C367" s="422"/>
      <c r="D367" t="s">
        <v>33</v>
      </c>
      <c r="E367" s="2">
        <v>15</v>
      </c>
      <c r="F367" s="45"/>
      <c r="G367" s="45">
        <f t="shared" si="6"/>
        <v>112.1</v>
      </c>
    </row>
    <row r="368" spans="1:7">
      <c r="A368" s="3"/>
      <c r="B368" s="422"/>
      <c r="C368" s="422"/>
      <c r="D368" s="35" t="s">
        <v>110</v>
      </c>
      <c r="E368" s="2">
        <v>100</v>
      </c>
      <c r="F368" s="45"/>
      <c r="G368" s="45">
        <f t="shared" si="6"/>
        <v>212.1</v>
      </c>
    </row>
    <row r="369" spans="1:7">
      <c r="A369" s="3">
        <v>44074</v>
      </c>
      <c r="B369" s="422" t="s">
        <v>69</v>
      </c>
      <c r="C369" s="422" t="s">
        <v>23</v>
      </c>
      <c r="D369" t="s">
        <v>14</v>
      </c>
      <c r="E369" s="2"/>
      <c r="F369" s="45">
        <v>60</v>
      </c>
      <c r="G369" s="45">
        <f t="shared" si="6"/>
        <v>152.1</v>
      </c>
    </row>
    <row r="370" spans="1:7">
      <c r="A370" s="3">
        <v>44074</v>
      </c>
      <c r="B370" s="422" t="s">
        <v>69</v>
      </c>
      <c r="C370" s="422" t="s">
        <v>23</v>
      </c>
      <c r="D370" t="s">
        <v>15</v>
      </c>
      <c r="E370" s="2"/>
      <c r="F370" s="45">
        <v>5</v>
      </c>
      <c r="G370" s="45">
        <f t="shared" si="6"/>
        <v>147.1</v>
      </c>
    </row>
    <row r="371" spans="1:7">
      <c r="A371" s="3">
        <v>44074</v>
      </c>
      <c r="B371" s="422" t="s">
        <v>69</v>
      </c>
      <c r="C371" s="422" t="s">
        <v>23</v>
      </c>
      <c r="D371" t="s">
        <v>33</v>
      </c>
      <c r="E371" s="2"/>
      <c r="F371" s="45">
        <v>4</v>
      </c>
      <c r="G371" s="45">
        <f t="shared" si="6"/>
        <v>143.1</v>
      </c>
    </row>
    <row r="372" spans="1:7">
      <c r="A372" s="3">
        <v>44131</v>
      </c>
      <c r="B372" s="422">
        <v>20566</v>
      </c>
      <c r="C372" s="422" t="s">
        <v>23</v>
      </c>
      <c r="D372" t="s">
        <v>12</v>
      </c>
      <c r="E372" s="2"/>
      <c r="F372" s="45">
        <v>25.9</v>
      </c>
      <c r="G372" s="45">
        <f t="shared" si="6"/>
        <v>117.19999999999999</v>
      </c>
    </row>
    <row r="373" spans="1:7">
      <c r="A373" s="3">
        <v>44131</v>
      </c>
      <c r="B373" s="422">
        <v>20566</v>
      </c>
      <c r="C373" s="422" t="s">
        <v>23</v>
      </c>
      <c r="D373" t="s">
        <v>13</v>
      </c>
      <c r="E373" s="2"/>
      <c r="F373" s="45">
        <v>6.2</v>
      </c>
      <c r="G373" s="45">
        <f t="shared" si="6"/>
        <v>110.99999999999999</v>
      </c>
    </row>
    <row r="374" spans="1:7">
      <c r="A374" s="3">
        <v>44181</v>
      </c>
      <c r="B374" s="422">
        <v>21084</v>
      </c>
      <c r="C374" s="422" t="s">
        <v>23</v>
      </c>
      <c r="D374" t="s">
        <v>33</v>
      </c>
      <c r="E374" s="2"/>
      <c r="F374" s="45">
        <v>11</v>
      </c>
      <c r="G374" s="45">
        <f t="shared" si="6"/>
        <v>99.999999999999986</v>
      </c>
    </row>
    <row r="375" spans="1:7">
      <c r="A375" s="3">
        <v>44621</v>
      </c>
      <c r="B375" s="422">
        <v>24474</v>
      </c>
      <c r="C375" s="422" t="s">
        <v>23</v>
      </c>
      <c r="D375" s="35" t="s">
        <v>110</v>
      </c>
      <c r="E375" s="2"/>
      <c r="F375" s="45">
        <v>100</v>
      </c>
      <c r="G375" s="45">
        <f t="shared" si="6"/>
        <v>0</v>
      </c>
    </row>
    <row r="376" spans="1:7">
      <c r="A376" s="31">
        <v>44104</v>
      </c>
      <c r="B376" s="421" t="s">
        <v>10</v>
      </c>
      <c r="C376" s="421" t="s">
        <v>24</v>
      </c>
      <c r="D376" t="s">
        <v>12</v>
      </c>
      <c r="E376" s="45">
        <v>0</v>
      </c>
      <c r="F376" s="45"/>
      <c r="G376" s="45">
        <f t="shared" si="6"/>
        <v>0</v>
      </c>
    </row>
    <row r="377" spans="1:7">
      <c r="A377" s="3"/>
      <c r="B377" s="422"/>
      <c r="C377" s="422"/>
      <c r="D377" t="s">
        <v>13</v>
      </c>
      <c r="E377" s="45">
        <v>0</v>
      </c>
      <c r="F377" s="45"/>
      <c r="G377" s="45">
        <f t="shared" si="6"/>
        <v>0</v>
      </c>
    </row>
    <row r="378" spans="1:7">
      <c r="A378" s="3"/>
      <c r="B378" s="422"/>
      <c r="C378" s="422"/>
      <c r="D378" t="s">
        <v>14</v>
      </c>
      <c r="E378" s="2">
        <v>60</v>
      </c>
      <c r="F378" s="45"/>
      <c r="G378" s="45">
        <f t="shared" si="6"/>
        <v>60</v>
      </c>
    </row>
    <row r="379" spans="1:7">
      <c r="A379" s="3"/>
      <c r="B379" s="422"/>
      <c r="C379" s="422"/>
      <c r="D379" t="s">
        <v>29</v>
      </c>
      <c r="E379" s="2">
        <v>5</v>
      </c>
      <c r="F379" s="45"/>
      <c r="G379" s="45">
        <f t="shared" si="6"/>
        <v>65</v>
      </c>
    </row>
    <row r="380" spans="1:7">
      <c r="A380" s="3"/>
      <c r="B380" s="422"/>
      <c r="C380" s="422"/>
      <c r="D380" t="s">
        <v>33</v>
      </c>
      <c r="E380" s="2">
        <v>8.5</v>
      </c>
      <c r="F380" s="45"/>
      <c r="G380" s="45">
        <f t="shared" si="6"/>
        <v>73.5</v>
      </c>
    </row>
    <row r="381" spans="1:7">
      <c r="A381" s="3">
        <v>44104</v>
      </c>
      <c r="B381" s="422" t="s">
        <v>69</v>
      </c>
      <c r="C381" s="422" t="s">
        <v>24</v>
      </c>
      <c r="D381" t="s">
        <v>14</v>
      </c>
      <c r="E381" s="2"/>
      <c r="F381" s="45">
        <v>60</v>
      </c>
      <c r="G381" s="45">
        <f t="shared" si="6"/>
        <v>13.5</v>
      </c>
    </row>
    <row r="382" spans="1:7">
      <c r="A382" s="3">
        <v>44104</v>
      </c>
      <c r="B382" s="422" t="s">
        <v>69</v>
      </c>
      <c r="C382" s="422" t="s">
        <v>24</v>
      </c>
      <c r="D382" t="s">
        <v>15</v>
      </c>
      <c r="E382" s="2"/>
      <c r="F382" s="45">
        <v>5</v>
      </c>
      <c r="G382" s="45">
        <f t="shared" si="6"/>
        <v>8.5</v>
      </c>
    </row>
    <row r="383" spans="1:7">
      <c r="A383" s="3">
        <v>44104</v>
      </c>
      <c r="B383" s="422" t="s">
        <v>69</v>
      </c>
      <c r="C383" s="422" t="s">
        <v>24</v>
      </c>
      <c r="D383" t="s">
        <v>33</v>
      </c>
      <c r="E383" s="2"/>
      <c r="F383" s="45">
        <v>8.5</v>
      </c>
      <c r="G383" s="45">
        <f t="shared" si="6"/>
        <v>0</v>
      </c>
    </row>
    <row r="384" spans="1:7">
      <c r="A384" s="31">
        <v>44135</v>
      </c>
      <c r="B384" s="421" t="s">
        <v>10</v>
      </c>
      <c r="C384" s="421" t="s">
        <v>25</v>
      </c>
      <c r="D384" t="s">
        <v>12</v>
      </c>
      <c r="E384" s="45">
        <v>0</v>
      </c>
      <c r="F384" s="45"/>
      <c r="G384" s="45">
        <f t="shared" si="6"/>
        <v>0</v>
      </c>
    </row>
    <row r="385" spans="1:7">
      <c r="A385" s="3"/>
      <c r="B385" s="422"/>
      <c r="C385" s="422"/>
      <c r="D385" t="s">
        <v>13</v>
      </c>
      <c r="E385" s="45">
        <v>7.6</v>
      </c>
      <c r="F385" s="45"/>
      <c r="G385" s="45">
        <f t="shared" si="6"/>
        <v>7.6</v>
      </c>
    </row>
    <row r="386" spans="1:7">
      <c r="A386" s="3"/>
      <c r="B386" s="422"/>
      <c r="C386" s="422"/>
      <c r="D386" t="s">
        <v>14</v>
      </c>
      <c r="E386" s="2">
        <v>60</v>
      </c>
      <c r="F386" s="45"/>
      <c r="G386" s="45">
        <f t="shared" si="6"/>
        <v>67.599999999999994</v>
      </c>
    </row>
    <row r="387" spans="1:7">
      <c r="A387" s="3"/>
      <c r="B387" s="422"/>
      <c r="C387" s="422"/>
      <c r="D387" t="s">
        <v>29</v>
      </c>
      <c r="E387" s="2">
        <v>5</v>
      </c>
      <c r="F387" s="45"/>
      <c r="G387" s="45">
        <f t="shared" si="6"/>
        <v>72.599999999999994</v>
      </c>
    </row>
    <row r="388" spans="1:7">
      <c r="A388" s="3">
        <v>44135</v>
      </c>
      <c r="B388" s="422" t="s">
        <v>69</v>
      </c>
      <c r="C388" s="422" t="s">
        <v>25</v>
      </c>
      <c r="D388" t="s">
        <v>14</v>
      </c>
      <c r="E388" s="2"/>
      <c r="F388" s="45">
        <v>60</v>
      </c>
      <c r="G388" s="45">
        <f t="shared" si="6"/>
        <v>12.599999999999994</v>
      </c>
    </row>
    <row r="389" spans="1:7">
      <c r="A389" s="3">
        <v>44135</v>
      </c>
      <c r="B389" s="422" t="s">
        <v>69</v>
      </c>
      <c r="C389" s="422" t="s">
        <v>25</v>
      </c>
      <c r="D389" t="s">
        <v>15</v>
      </c>
      <c r="E389" s="2"/>
      <c r="F389" s="45">
        <v>5</v>
      </c>
      <c r="G389" s="45">
        <f t="shared" si="6"/>
        <v>7.5999999999999943</v>
      </c>
    </row>
    <row r="390" spans="1:7">
      <c r="A390" s="3">
        <v>44174</v>
      </c>
      <c r="B390" s="422">
        <v>20987</v>
      </c>
      <c r="C390" s="422" t="s">
        <v>25</v>
      </c>
      <c r="D390" t="s">
        <v>13</v>
      </c>
      <c r="E390" s="2"/>
      <c r="F390" s="45">
        <v>7.6</v>
      </c>
      <c r="G390" s="45">
        <f t="shared" si="6"/>
        <v>0</v>
      </c>
    </row>
    <row r="391" spans="1:7">
      <c r="A391" s="31">
        <v>44165</v>
      </c>
      <c r="B391" s="421" t="s">
        <v>10</v>
      </c>
      <c r="C391" s="421" t="s">
        <v>26</v>
      </c>
      <c r="D391" t="s">
        <v>12</v>
      </c>
      <c r="E391" s="2">
        <v>0</v>
      </c>
      <c r="F391" s="45"/>
      <c r="G391" s="45">
        <f t="shared" si="6"/>
        <v>0</v>
      </c>
    </row>
    <row r="392" spans="1:7">
      <c r="A392" s="3"/>
      <c r="B392" s="422"/>
      <c r="C392" s="422"/>
      <c r="D392" t="s">
        <v>13</v>
      </c>
      <c r="E392" s="2">
        <v>7.8</v>
      </c>
      <c r="F392" s="45"/>
      <c r="G392" s="45">
        <f t="shared" si="6"/>
        <v>7.8</v>
      </c>
    </row>
    <row r="393" spans="1:7">
      <c r="A393" s="3"/>
      <c r="B393" s="422"/>
      <c r="C393" s="422"/>
      <c r="D393" t="s">
        <v>31</v>
      </c>
      <c r="E393" s="2">
        <v>60</v>
      </c>
      <c r="F393" s="45"/>
      <c r="G393" s="45">
        <f t="shared" si="6"/>
        <v>67.8</v>
      </c>
    </row>
    <row r="394" spans="1:7">
      <c r="A394" s="3"/>
      <c r="B394" s="422"/>
      <c r="C394" s="422"/>
      <c r="D394" t="s">
        <v>29</v>
      </c>
      <c r="E394" s="2">
        <v>5</v>
      </c>
      <c r="F394" s="45"/>
      <c r="G394" s="45">
        <f t="shared" si="6"/>
        <v>72.8</v>
      </c>
    </row>
    <row r="395" spans="1:7">
      <c r="A395" s="3">
        <v>44165</v>
      </c>
      <c r="B395" s="422" t="s">
        <v>69</v>
      </c>
      <c r="C395" s="422" t="s">
        <v>26</v>
      </c>
      <c r="D395" t="s">
        <v>31</v>
      </c>
      <c r="E395" s="67"/>
      <c r="F395" s="2">
        <v>60</v>
      </c>
      <c r="G395" s="45">
        <f t="shared" si="6"/>
        <v>12.799999999999997</v>
      </c>
    </row>
    <row r="396" spans="1:7">
      <c r="A396" s="3">
        <v>44165</v>
      </c>
      <c r="B396" s="422" t="s">
        <v>69</v>
      </c>
      <c r="C396" s="422" t="s">
        <v>26</v>
      </c>
      <c r="D396" t="s">
        <v>29</v>
      </c>
      <c r="E396" s="67"/>
      <c r="F396" s="2">
        <v>5</v>
      </c>
      <c r="G396" s="45">
        <f t="shared" si="6"/>
        <v>7.7999999999999972</v>
      </c>
    </row>
    <row r="397" spans="1:7">
      <c r="A397" s="3">
        <v>44256</v>
      </c>
      <c r="B397" s="422">
        <v>21675</v>
      </c>
      <c r="C397" s="422" t="s">
        <v>26</v>
      </c>
      <c r="D397" t="s">
        <v>13</v>
      </c>
      <c r="E397" s="67"/>
      <c r="F397" s="2">
        <v>7.8</v>
      </c>
      <c r="G397" s="45">
        <f t="shared" si="6"/>
        <v>0</v>
      </c>
    </row>
    <row r="398" spans="1:7">
      <c r="A398" s="31">
        <v>44196</v>
      </c>
      <c r="B398" s="421" t="s">
        <v>10</v>
      </c>
      <c r="C398" s="421" t="s">
        <v>27</v>
      </c>
      <c r="D398" t="s">
        <v>12</v>
      </c>
      <c r="E398" s="67">
        <v>4.0999999999999996</v>
      </c>
      <c r="F398" s="2"/>
      <c r="G398" s="45">
        <f t="shared" si="6"/>
        <v>4.0999999999999996</v>
      </c>
    </row>
    <row r="399" spans="1:7">
      <c r="A399" s="3"/>
      <c r="B399" s="422"/>
      <c r="C399" s="422"/>
      <c r="D399" t="s">
        <v>13</v>
      </c>
      <c r="E399" s="67">
        <v>6.9</v>
      </c>
      <c r="F399" s="2"/>
      <c r="G399" s="45">
        <f t="shared" si="6"/>
        <v>11</v>
      </c>
    </row>
    <row r="400" spans="1:7">
      <c r="A400" s="3"/>
      <c r="B400" s="422"/>
      <c r="C400" s="422"/>
      <c r="D400" t="s">
        <v>31</v>
      </c>
      <c r="E400" s="67">
        <v>60</v>
      </c>
      <c r="F400" s="2"/>
      <c r="G400" s="45">
        <f t="shared" si="6"/>
        <v>71</v>
      </c>
    </row>
    <row r="401" spans="1:7">
      <c r="A401" s="3"/>
      <c r="B401" s="422"/>
      <c r="C401" s="422"/>
      <c r="D401" t="s">
        <v>29</v>
      </c>
      <c r="E401" s="67">
        <v>5</v>
      </c>
      <c r="F401" s="2"/>
      <c r="G401" s="45">
        <f t="shared" si="6"/>
        <v>76</v>
      </c>
    </row>
    <row r="402" spans="1:7">
      <c r="A402" s="70">
        <v>44196</v>
      </c>
      <c r="B402" s="422" t="s">
        <v>69</v>
      </c>
      <c r="C402" s="422" t="s">
        <v>27</v>
      </c>
      <c r="D402" t="s">
        <v>31</v>
      </c>
      <c r="E402" s="2"/>
      <c r="F402" s="2">
        <v>60</v>
      </c>
      <c r="G402" s="45">
        <f t="shared" si="6"/>
        <v>16</v>
      </c>
    </row>
    <row r="403" spans="1:7">
      <c r="A403" s="70">
        <v>44196</v>
      </c>
      <c r="B403" s="422" t="s">
        <v>69</v>
      </c>
      <c r="C403" s="422" t="s">
        <v>27</v>
      </c>
      <c r="D403" t="s">
        <v>29</v>
      </c>
      <c r="E403" s="2"/>
      <c r="F403" s="2">
        <v>5</v>
      </c>
      <c r="G403" s="45">
        <f t="shared" si="6"/>
        <v>11</v>
      </c>
    </row>
    <row r="404" spans="1:7">
      <c r="A404" s="70">
        <v>44256</v>
      </c>
      <c r="B404" s="422">
        <v>21675</v>
      </c>
      <c r="C404" s="422" t="s">
        <v>27</v>
      </c>
      <c r="D404" t="s">
        <v>12</v>
      </c>
      <c r="E404" s="2"/>
      <c r="F404" s="2">
        <v>4.0999999999999996</v>
      </c>
      <c r="G404" s="45">
        <f t="shared" si="6"/>
        <v>6.9</v>
      </c>
    </row>
    <row r="405" spans="1:7">
      <c r="A405" s="70">
        <v>44256</v>
      </c>
      <c r="B405" s="422">
        <v>21675</v>
      </c>
      <c r="C405" s="422" t="s">
        <v>27</v>
      </c>
      <c r="D405" t="s">
        <v>13</v>
      </c>
      <c r="E405" s="2"/>
      <c r="F405" s="2">
        <v>6.9</v>
      </c>
      <c r="G405" s="45">
        <f t="shared" si="6"/>
        <v>0</v>
      </c>
    </row>
    <row r="406" spans="1:7">
      <c r="A406" s="31">
        <v>44227</v>
      </c>
      <c r="B406" s="421" t="s">
        <v>10</v>
      </c>
      <c r="C406" s="421" t="s">
        <v>11</v>
      </c>
      <c r="D406" t="s">
        <v>12</v>
      </c>
      <c r="E406" s="67">
        <v>36.1</v>
      </c>
      <c r="F406" s="2"/>
      <c r="G406" s="45">
        <f t="shared" si="6"/>
        <v>36.1</v>
      </c>
    </row>
    <row r="407" spans="1:7">
      <c r="A407" s="3"/>
      <c r="B407" s="422"/>
      <c r="C407" s="422"/>
      <c r="D407" t="s">
        <v>13</v>
      </c>
      <c r="E407" s="67">
        <v>8.8000000000000007</v>
      </c>
      <c r="F407" s="2"/>
      <c r="G407" s="45">
        <f t="shared" si="6"/>
        <v>44.900000000000006</v>
      </c>
    </row>
    <row r="408" spans="1:7">
      <c r="A408" s="3"/>
      <c r="B408" s="422"/>
      <c r="C408" s="422"/>
      <c r="D408" t="s">
        <v>31</v>
      </c>
      <c r="E408" s="67">
        <v>60</v>
      </c>
      <c r="F408" s="2"/>
      <c r="G408" s="45">
        <f t="shared" si="6"/>
        <v>104.9</v>
      </c>
    </row>
    <row r="409" spans="1:7">
      <c r="A409" s="3"/>
      <c r="B409" s="422"/>
      <c r="C409" s="422"/>
      <c r="D409" t="s">
        <v>29</v>
      </c>
      <c r="E409" s="67">
        <v>5</v>
      </c>
      <c r="F409" s="2"/>
      <c r="G409" s="45">
        <f t="shared" si="6"/>
        <v>109.9</v>
      </c>
    </row>
    <row r="410" spans="1:7">
      <c r="A410" s="70">
        <v>44227</v>
      </c>
      <c r="B410" s="422" t="s">
        <v>69</v>
      </c>
      <c r="C410" s="422" t="s">
        <v>11</v>
      </c>
      <c r="D410" t="s">
        <v>31</v>
      </c>
      <c r="E410" s="2"/>
      <c r="F410" s="2">
        <v>60</v>
      </c>
      <c r="G410" s="45">
        <f t="shared" si="6"/>
        <v>49.900000000000006</v>
      </c>
    </row>
    <row r="411" spans="1:7">
      <c r="A411" s="70">
        <v>44227</v>
      </c>
      <c r="B411" s="422" t="s">
        <v>69</v>
      </c>
      <c r="C411" s="422" t="s">
        <v>11</v>
      </c>
      <c r="D411" t="s">
        <v>29</v>
      </c>
      <c r="E411" s="2"/>
      <c r="F411" s="2">
        <v>5</v>
      </c>
      <c r="G411" s="45">
        <f t="shared" si="6"/>
        <v>44.900000000000006</v>
      </c>
    </row>
    <row r="412" spans="1:7">
      <c r="A412" s="70">
        <v>44256</v>
      </c>
      <c r="B412" s="422">
        <v>21675</v>
      </c>
      <c r="C412" s="422" t="s">
        <v>11</v>
      </c>
      <c r="D412" t="s">
        <v>12</v>
      </c>
      <c r="E412" s="2"/>
      <c r="F412" s="2">
        <v>36.1</v>
      </c>
      <c r="G412" s="45">
        <f t="shared" si="6"/>
        <v>8.8000000000000043</v>
      </c>
    </row>
    <row r="413" spans="1:7">
      <c r="A413" s="70">
        <v>44256</v>
      </c>
      <c r="B413" s="422">
        <v>21675</v>
      </c>
      <c r="C413" s="422" t="s">
        <v>11</v>
      </c>
      <c r="D413" t="s">
        <v>13</v>
      </c>
      <c r="E413" s="2"/>
      <c r="F413" s="2">
        <v>8.8000000000000007</v>
      </c>
      <c r="G413" s="45">
        <f t="shared" si="6"/>
        <v>0</v>
      </c>
    </row>
    <row r="414" spans="1:7">
      <c r="A414" s="31">
        <v>44255</v>
      </c>
      <c r="B414" s="421" t="s">
        <v>10</v>
      </c>
      <c r="C414" s="421" t="s">
        <v>17</v>
      </c>
      <c r="D414" t="s">
        <v>12</v>
      </c>
      <c r="E414" s="67">
        <v>32.700000000000003</v>
      </c>
      <c r="F414" s="2"/>
      <c r="G414" s="45">
        <f t="shared" si="6"/>
        <v>32.700000000000003</v>
      </c>
    </row>
    <row r="415" spans="1:7">
      <c r="A415" s="3"/>
      <c r="B415" s="422"/>
      <c r="C415" s="422"/>
      <c r="D415" t="s">
        <v>13</v>
      </c>
      <c r="E415" s="67">
        <v>25.4</v>
      </c>
      <c r="F415" s="2"/>
      <c r="G415" s="45">
        <f t="shared" si="6"/>
        <v>58.1</v>
      </c>
    </row>
    <row r="416" spans="1:7">
      <c r="A416" s="3"/>
      <c r="B416" s="422"/>
      <c r="C416" s="422"/>
      <c r="D416" t="s">
        <v>31</v>
      </c>
      <c r="E416" s="67">
        <v>56</v>
      </c>
      <c r="F416" s="2"/>
      <c r="G416" s="45">
        <f t="shared" ref="G416:G479" si="7">+G415+E416-F416</f>
        <v>114.1</v>
      </c>
    </row>
    <row r="417" spans="1:7">
      <c r="A417" s="3"/>
      <c r="B417" s="422"/>
      <c r="C417" s="422"/>
      <c r="D417" t="s">
        <v>29</v>
      </c>
      <c r="E417" s="67">
        <v>5</v>
      </c>
      <c r="F417" s="2"/>
      <c r="G417" s="45">
        <f t="shared" si="7"/>
        <v>119.1</v>
      </c>
    </row>
    <row r="418" spans="1:7">
      <c r="A418" s="3">
        <v>44255</v>
      </c>
      <c r="B418" s="422" t="s">
        <v>69</v>
      </c>
      <c r="C418" s="422" t="s">
        <v>17</v>
      </c>
      <c r="D418" t="s">
        <v>14</v>
      </c>
      <c r="E418" s="67"/>
      <c r="F418" s="2">
        <v>56</v>
      </c>
      <c r="G418" s="45">
        <f t="shared" si="7"/>
        <v>63.099999999999994</v>
      </c>
    </row>
    <row r="419" spans="1:7">
      <c r="A419" s="3">
        <v>44255</v>
      </c>
      <c r="B419" s="422" t="s">
        <v>69</v>
      </c>
      <c r="C419" s="422" t="s">
        <v>17</v>
      </c>
      <c r="D419" t="s">
        <v>15</v>
      </c>
      <c r="E419" s="67"/>
      <c r="F419" s="2">
        <v>5</v>
      </c>
      <c r="G419" s="45">
        <f t="shared" si="7"/>
        <v>58.099999999999994</v>
      </c>
    </row>
    <row r="420" spans="1:7">
      <c r="A420" s="3">
        <v>44299</v>
      </c>
      <c r="B420" s="422">
        <v>22143</v>
      </c>
      <c r="C420" s="422" t="s">
        <v>17</v>
      </c>
      <c r="D420" t="s">
        <v>12</v>
      </c>
      <c r="E420" s="67"/>
      <c r="F420" s="2">
        <v>32.700000000000003</v>
      </c>
      <c r="G420" s="45">
        <f t="shared" si="7"/>
        <v>25.399999999999991</v>
      </c>
    </row>
    <row r="421" spans="1:7">
      <c r="A421" s="3">
        <v>44299</v>
      </c>
      <c r="B421" s="422">
        <v>22143</v>
      </c>
      <c r="C421" s="422" t="s">
        <v>17</v>
      </c>
      <c r="D421" t="s">
        <v>13</v>
      </c>
      <c r="E421" s="67"/>
      <c r="F421" s="2">
        <v>25.4</v>
      </c>
      <c r="G421" s="45">
        <f t="shared" si="7"/>
        <v>0</v>
      </c>
    </row>
    <row r="422" spans="1:7">
      <c r="A422" s="31">
        <v>44286</v>
      </c>
      <c r="B422" s="421" t="s">
        <v>10</v>
      </c>
      <c r="C422" s="421" t="s">
        <v>18</v>
      </c>
      <c r="D422" t="s">
        <v>12</v>
      </c>
      <c r="E422" s="67">
        <v>35.799999999999997</v>
      </c>
      <c r="F422" s="2"/>
      <c r="G422" s="45">
        <f t="shared" si="7"/>
        <v>35.799999999999997</v>
      </c>
    </row>
    <row r="423" spans="1:7">
      <c r="A423" s="3"/>
      <c r="B423" s="422"/>
      <c r="C423" s="422"/>
      <c r="D423" t="s">
        <v>13</v>
      </c>
      <c r="E423" s="67">
        <v>34.4</v>
      </c>
      <c r="F423" s="2"/>
      <c r="G423" s="45">
        <f t="shared" si="7"/>
        <v>70.199999999999989</v>
      </c>
    </row>
    <row r="424" spans="1:7">
      <c r="A424" s="3"/>
      <c r="B424" s="422"/>
      <c r="C424" s="422"/>
      <c r="D424" t="s">
        <v>31</v>
      </c>
      <c r="E424" s="67">
        <v>60</v>
      </c>
      <c r="F424" s="2"/>
      <c r="G424" s="45">
        <f t="shared" si="7"/>
        <v>130.19999999999999</v>
      </c>
    </row>
    <row r="425" spans="1:7">
      <c r="A425" s="3"/>
      <c r="B425" s="422"/>
      <c r="C425" s="422"/>
      <c r="D425" t="s">
        <v>29</v>
      </c>
      <c r="E425" s="67">
        <v>5</v>
      </c>
      <c r="F425" s="2"/>
      <c r="G425" s="45">
        <f t="shared" si="7"/>
        <v>135.19999999999999</v>
      </c>
    </row>
    <row r="426" spans="1:7">
      <c r="A426" s="3"/>
      <c r="B426" s="422"/>
      <c r="C426" s="422"/>
      <c r="D426" t="s">
        <v>40</v>
      </c>
      <c r="E426" s="67">
        <v>10</v>
      </c>
      <c r="F426" s="2"/>
      <c r="G426" s="45">
        <f t="shared" si="7"/>
        <v>145.19999999999999</v>
      </c>
    </row>
    <row r="427" spans="1:7">
      <c r="A427" s="3">
        <v>44277</v>
      </c>
      <c r="B427" s="422">
        <v>22000</v>
      </c>
      <c r="C427" s="422" t="s">
        <v>18</v>
      </c>
      <c r="D427" t="s">
        <v>40</v>
      </c>
      <c r="E427" s="67"/>
      <c r="F427" s="2">
        <v>10</v>
      </c>
      <c r="G427" s="45">
        <f t="shared" si="7"/>
        <v>135.19999999999999</v>
      </c>
    </row>
    <row r="428" spans="1:7">
      <c r="A428" s="3">
        <v>44286</v>
      </c>
      <c r="B428" s="422" t="s">
        <v>69</v>
      </c>
      <c r="C428" s="422" t="s">
        <v>18</v>
      </c>
      <c r="D428" t="s">
        <v>14</v>
      </c>
      <c r="E428" s="67"/>
      <c r="F428" s="2">
        <v>60</v>
      </c>
      <c r="G428" s="45">
        <f t="shared" si="7"/>
        <v>75.199999999999989</v>
      </c>
    </row>
    <row r="429" spans="1:7">
      <c r="A429" s="3">
        <v>44286</v>
      </c>
      <c r="B429" s="422" t="s">
        <v>69</v>
      </c>
      <c r="C429" s="422" t="s">
        <v>18</v>
      </c>
      <c r="D429" t="s">
        <v>15</v>
      </c>
      <c r="E429" s="67"/>
      <c r="F429" s="2">
        <v>5</v>
      </c>
      <c r="G429" s="45">
        <f t="shared" si="7"/>
        <v>70.199999999999989</v>
      </c>
    </row>
    <row r="430" spans="1:7">
      <c r="A430" s="3">
        <v>44320</v>
      </c>
      <c r="B430" s="422">
        <v>22338</v>
      </c>
      <c r="C430" s="422" t="s">
        <v>18</v>
      </c>
      <c r="D430" t="s">
        <v>12</v>
      </c>
      <c r="E430" s="67"/>
      <c r="F430" s="2">
        <v>35.799999999999997</v>
      </c>
      <c r="G430" s="45">
        <f t="shared" si="7"/>
        <v>34.399999999999991</v>
      </c>
    </row>
    <row r="431" spans="1:7">
      <c r="A431" s="3">
        <v>44320</v>
      </c>
      <c r="B431" s="422">
        <v>22338</v>
      </c>
      <c r="C431" s="422" t="s">
        <v>18</v>
      </c>
      <c r="D431" t="s">
        <v>13</v>
      </c>
      <c r="E431" s="67"/>
      <c r="F431" s="2">
        <v>34.4</v>
      </c>
      <c r="G431" s="45">
        <f t="shared" si="7"/>
        <v>0</v>
      </c>
    </row>
    <row r="432" spans="1:7">
      <c r="A432" s="31">
        <v>44316</v>
      </c>
      <c r="B432" s="421" t="s">
        <v>10</v>
      </c>
      <c r="C432" s="421" t="s">
        <v>19</v>
      </c>
      <c r="D432" t="s">
        <v>12</v>
      </c>
      <c r="E432" s="67">
        <v>34.6</v>
      </c>
      <c r="F432" s="2"/>
      <c r="G432" s="45">
        <f t="shared" si="7"/>
        <v>34.6</v>
      </c>
    </row>
    <row r="433" spans="1:7">
      <c r="A433" s="3"/>
      <c r="B433" s="422"/>
      <c r="C433" s="422"/>
      <c r="D433" t="s">
        <v>13</v>
      </c>
      <c r="E433" s="67">
        <v>29.7</v>
      </c>
      <c r="F433" s="2"/>
      <c r="G433" s="45">
        <f t="shared" si="7"/>
        <v>64.3</v>
      </c>
    </row>
    <row r="434" spans="1:7">
      <c r="A434" s="3"/>
      <c r="B434" s="422"/>
      <c r="C434" s="422"/>
      <c r="D434" t="s">
        <v>31</v>
      </c>
      <c r="E434" s="67">
        <v>60</v>
      </c>
      <c r="F434" s="2"/>
      <c r="G434" s="45">
        <f t="shared" si="7"/>
        <v>124.3</v>
      </c>
    </row>
    <row r="435" spans="1:7">
      <c r="A435" s="3"/>
      <c r="B435" s="422"/>
      <c r="C435" s="422"/>
      <c r="D435" t="s">
        <v>29</v>
      </c>
      <c r="E435" s="67">
        <v>5</v>
      </c>
      <c r="F435" s="2"/>
      <c r="G435" s="45">
        <f t="shared" si="7"/>
        <v>129.30000000000001</v>
      </c>
    </row>
    <row r="436" spans="1:7">
      <c r="A436" s="3">
        <v>44316</v>
      </c>
      <c r="B436" s="422" t="s">
        <v>69</v>
      </c>
      <c r="C436" s="422" t="s">
        <v>19</v>
      </c>
      <c r="D436" t="s">
        <v>14</v>
      </c>
      <c r="E436" s="67"/>
      <c r="F436" s="2">
        <v>60</v>
      </c>
      <c r="G436" s="45">
        <f t="shared" si="7"/>
        <v>69.300000000000011</v>
      </c>
    </row>
    <row r="437" spans="1:7">
      <c r="A437" s="3">
        <v>44316</v>
      </c>
      <c r="B437" s="422" t="s">
        <v>69</v>
      </c>
      <c r="C437" s="422" t="s">
        <v>19</v>
      </c>
      <c r="D437" t="s">
        <v>15</v>
      </c>
      <c r="E437" s="67"/>
      <c r="F437" s="2">
        <v>5</v>
      </c>
      <c r="G437" s="45">
        <f t="shared" si="7"/>
        <v>64.300000000000011</v>
      </c>
    </row>
    <row r="438" spans="1:7">
      <c r="A438" s="3">
        <v>44336</v>
      </c>
      <c r="B438" s="422">
        <v>22515</v>
      </c>
      <c r="C438" s="422" t="s">
        <v>19</v>
      </c>
      <c r="D438" t="s">
        <v>12</v>
      </c>
      <c r="E438" s="67"/>
      <c r="F438" s="2">
        <v>34.6</v>
      </c>
      <c r="G438" s="45">
        <f t="shared" si="7"/>
        <v>29.70000000000001</v>
      </c>
    </row>
    <row r="439" spans="1:7">
      <c r="A439" s="3">
        <v>44336</v>
      </c>
      <c r="B439" s="422">
        <v>22515</v>
      </c>
      <c r="C439" s="422" t="s">
        <v>19</v>
      </c>
      <c r="D439" t="s">
        <v>13</v>
      </c>
      <c r="E439" s="67"/>
      <c r="F439" s="2">
        <v>29.7</v>
      </c>
      <c r="G439" s="45">
        <f t="shared" si="7"/>
        <v>0</v>
      </c>
    </row>
    <row r="440" spans="1:7">
      <c r="A440" s="31">
        <v>44347</v>
      </c>
      <c r="B440" s="421" t="s">
        <v>10</v>
      </c>
      <c r="C440" s="421" t="s">
        <v>20</v>
      </c>
      <c r="D440" t="s">
        <v>12</v>
      </c>
      <c r="E440" s="67">
        <v>28.1</v>
      </c>
      <c r="F440" s="2"/>
      <c r="G440" s="45">
        <f t="shared" si="7"/>
        <v>28.1</v>
      </c>
    </row>
    <row r="441" spans="1:7">
      <c r="A441" s="3"/>
      <c r="B441" s="422"/>
      <c r="C441" s="422"/>
      <c r="D441" t="s">
        <v>13</v>
      </c>
      <c r="E441" s="67">
        <v>23</v>
      </c>
      <c r="F441" s="2"/>
      <c r="G441" s="45">
        <f t="shared" si="7"/>
        <v>51.1</v>
      </c>
    </row>
    <row r="442" spans="1:7">
      <c r="A442" s="3"/>
      <c r="B442" s="422"/>
      <c r="C442" s="422"/>
      <c r="D442" t="s">
        <v>31</v>
      </c>
      <c r="E442" s="67">
        <v>60</v>
      </c>
      <c r="F442" s="2"/>
      <c r="G442" s="45">
        <f t="shared" si="7"/>
        <v>111.1</v>
      </c>
    </row>
    <row r="443" spans="1:7">
      <c r="A443" s="3"/>
      <c r="B443" s="422"/>
      <c r="C443" s="422"/>
      <c r="D443" t="s">
        <v>29</v>
      </c>
      <c r="E443" s="67">
        <v>5</v>
      </c>
      <c r="F443" s="2"/>
      <c r="G443" s="45">
        <f t="shared" si="7"/>
        <v>116.1</v>
      </c>
    </row>
    <row r="444" spans="1:7">
      <c r="A444" s="3">
        <v>44347</v>
      </c>
      <c r="B444" s="422" t="s">
        <v>69</v>
      </c>
      <c r="C444" s="422" t="s">
        <v>20</v>
      </c>
      <c r="D444" t="s">
        <v>14</v>
      </c>
      <c r="E444" s="67"/>
      <c r="F444" s="2">
        <v>60</v>
      </c>
      <c r="G444" s="45">
        <f t="shared" si="7"/>
        <v>56.099999999999994</v>
      </c>
    </row>
    <row r="445" spans="1:7">
      <c r="A445" s="3">
        <v>44347</v>
      </c>
      <c r="B445" s="422" t="s">
        <v>69</v>
      </c>
      <c r="C445" s="422" t="s">
        <v>20</v>
      </c>
      <c r="D445" t="s">
        <v>15</v>
      </c>
      <c r="E445" s="67"/>
      <c r="F445" s="2">
        <v>5</v>
      </c>
      <c r="G445" s="45">
        <f t="shared" si="7"/>
        <v>51.099999999999994</v>
      </c>
    </row>
    <row r="446" spans="1:7">
      <c r="A446" s="3">
        <v>44371</v>
      </c>
      <c r="B446" s="422">
        <v>22868</v>
      </c>
      <c r="C446" s="422" t="s">
        <v>20</v>
      </c>
      <c r="D446" t="s">
        <v>12</v>
      </c>
      <c r="E446" s="67"/>
      <c r="F446" s="2">
        <v>28.1</v>
      </c>
      <c r="G446" s="45">
        <f t="shared" si="7"/>
        <v>22.999999999999993</v>
      </c>
    </row>
    <row r="447" spans="1:7">
      <c r="A447" s="3">
        <v>44371</v>
      </c>
      <c r="B447" s="422">
        <v>22868</v>
      </c>
      <c r="C447" s="422" t="s">
        <v>20</v>
      </c>
      <c r="D447" t="s">
        <v>13</v>
      </c>
      <c r="E447" s="67"/>
      <c r="F447" s="2">
        <v>23</v>
      </c>
      <c r="G447" s="45">
        <f t="shared" si="7"/>
        <v>0</v>
      </c>
    </row>
    <row r="448" spans="1:7">
      <c r="A448" s="31">
        <v>44377</v>
      </c>
      <c r="B448" s="421" t="s">
        <v>10</v>
      </c>
      <c r="C448" s="421" t="s">
        <v>21</v>
      </c>
      <c r="D448" t="s">
        <v>12</v>
      </c>
      <c r="E448" s="67">
        <v>30.8</v>
      </c>
      <c r="F448" s="2"/>
      <c r="G448" s="45">
        <f t="shared" si="7"/>
        <v>30.8</v>
      </c>
    </row>
    <row r="449" spans="1:7">
      <c r="A449" s="3"/>
      <c r="B449" s="422"/>
      <c r="C449" s="422"/>
      <c r="D449" t="s">
        <v>13</v>
      </c>
      <c r="E449" s="82">
        <v>23.8</v>
      </c>
      <c r="F449" s="2"/>
      <c r="G449" s="45">
        <f t="shared" si="7"/>
        <v>54.6</v>
      </c>
    </row>
    <row r="450" spans="1:7">
      <c r="A450" s="3"/>
      <c r="B450" s="422"/>
      <c r="C450" s="422"/>
      <c r="D450" t="s">
        <v>31</v>
      </c>
      <c r="E450" s="67">
        <v>60</v>
      </c>
      <c r="F450" s="2"/>
      <c r="G450" s="45">
        <f t="shared" si="7"/>
        <v>114.6</v>
      </c>
    </row>
    <row r="451" spans="1:7">
      <c r="A451" s="3"/>
      <c r="B451" s="422"/>
      <c r="C451" s="422"/>
      <c r="D451" t="s">
        <v>29</v>
      </c>
      <c r="E451" s="67">
        <v>5</v>
      </c>
      <c r="F451" s="2"/>
      <c r="G451" s="45">
        <f t="shared" si="7"/>
        <v>119.6</v>
      </c>
    </row>
    <row r="452" spans="1:7">
      <c r="A452" s="3">
        <v>44377</v>
      </c>
      <c r="B452" s="422" t="s">
        <v>69</v>
      </c>
      <c r="C452" s="422" t="s">
        <v>21</v>
      </c>
      <c r="D452" t="s">
        <v>14</v>
      </c>
      <c r="E452" s="67"/>
      <c r="F452" s="2">
        <v>60</v>
      </c>
      <c r="G452" s="45">
        <f t="shared" si="7"/>
        <v>59.599999999999994</v>
      </c>
    </row>
    <row r="453" spans="1:7">
      <c r="A453" s="3">
        <v>44377</v>
      </c>
      <c r="B453" s="422" t="s">
        <v>69</v>
      </c>
      <c r="C453" s="422" t="s">
        <v>21</v>
      </c>
      <c r="D453" t="s">
        <v>15</v>
      </c>
      <c r="E453" s="67"/>
      <c r="F453" s="2">
        <v>5</v>
      </c>
      <c r="G453" s="45">
        <f t="shared" si="7"/>
        <v>54.599999999999994</v>
      </c>
    </row>
    <row r="454" spans="1:7">
      <c r="A454" s="3">
        <v>44401</v>
      </c>
      <c r="B454" s="422">
        <v>23112</v>
      </c>
      <c r="C454" s="422" t="s">
        <v>21</v>
      </c>
      <c r="D454" t="s">
        <v>12</v>
      </c>
      <c r="E454" s="67"/>
      <c r="F454" s="2">
        <v>30.8</v>
      </c>
      <c r="G454" s="45">
        <f t="shared" si="7"/>
        <v>23.799999999999994</v>
      </c>
    </row>
    <row r="455" spans="1:7">
      <c r="A455" s="3">
        <v>44401</v>
      </c>
      <c r="B455" s="422">
        <v>23112</v>
      </c>
      <c r="C455" s="422" t="s">
        <v>21</v>
      </c>
      <c r="D455" t="s">
        <v>13</v>
      </c>
      <c r="E455" s="67"/>
      <c r="F455" s="2">
        <v>23.8</v>
      </c>
      <c r="G455" s="45">
        <f t="shared" si="7"/>
        <v>0</v>
      </c>
    </row>
    <row r="456" spans="1:7">
      <c r="A456" s="81">
        <v>44408</v>
      </c>
      <c r="B456" s="421" t="s">
        <v>10</v>
      </c>
      <c r="C456" s="421" t="s">
        <v>22</v>
      </c>
      <c r="D456" t="s">
        <v>12</v>
      </c>
      <c r="E456" s="2">
        <v>27</v>
      </c>
      <c r="F456" s="45"/>
      <c r="G456" s="45">
        <f t="shared" si="7"/>
        <v>27</v>
      </c>
    </row>
    <row r="457" spans="1:7">
      <c r="A457" s="70"/>
      <c r="B457" s="422"/>
      <c r="C457" s="422"/>
      <c r="D457" t="s">
        <v>13</v>
      </c>
      <c r="E457" s="2">
        <v>23.3</v>
      </c>
      <c r="F457" s="45"/>
      <c r="G457" s="45">
        <f t="shared" si="7"/>
        <v>50.3</v>
      </c>
    </row>
    <row r="458" spans="1:7">
      <c r="A458" s="70"/>
      <c r="B458" s="422"/>
      <c r="C458" s="422"/>
      <c r="D458" t="s">
        <v>14</v>
      </c>
      <c r="E458" s="2">
        <v>60</v>
      </c>
      <c r="F458" s="45"/>
      <c r="G458" s="45">
        <f t="shared" si="7"/>
        <v>110.3</v>
      </c>
    </row>
    <row r="459" spans="1:7">
      <c r="A459" s="70"/>
      <c r="B459" s="422"/>
      <c r="C459" s="422"/>
      <c r="D459" t="s">
        <v>15</v>
      </c>
      <c r="E459" s="2">
        <v>5</v>
      </c>
      <c r="F459" s="45"/>
      <c r="G459" s="45">
        <f t="shared" si="7"/>
        <v>115.3</v>
      </c>
    </row>
    <row r="460" spans="1:7">
      <c r="A460" s="70">
        <v>44408</v>
      </c>
      <c r="B460" s="422" t="s">
        <v>69</v>
      </c>
      <c r="C460" s="422" t="s">
        <v>22</v>
      </c>
      <c r="D460" t="s">
        <v>31</v>
      </c>
      <c r="E460" s="2"/>
      <c r="F460" s="2">
        <v>60</v>
      </c>
      <c r="G460" s="45">
        <f t="shared" si="7"/>
        <v>55.3</v>
      </c>
    </row>
    <row r="461" spans="1:7">
      <c r="A461" s="70">
        <v>44408</v>
      </c>
      <c r="B461" s="422" t="s">
        <v>69</v>
      </c>
      <c r="C461" s="422" t="s">
        <v>22</v>
      </c>
      <c r="D461" t="s">
        <v>29</v>
      </c>
      <c r="E461" s="2"/>
      <c r="F461" s="2">
        <v>5</v>
      </c>
      <c r="G461" s="45">
        <f t="shared" si="7"/>
        <v>50.3</v>
      </c>
    </row>
    <row r="462" spans="1:7">
      <c r="A462" s="70">
        <v>44435</v>
      </c>
      <c r="B462" s="422">
        <v>23306</v>
      </c>
      <c r="C462" s="422" t="s">
        <v>22</v>
      </c>
      <c r="D462" t="s">
        <v>12</v>
      </c>
      <c r="E462" s="2"/>
      <c r="F462" s="2">
        <v>27</v>
      </c>
      <c r="G462" s="45">
        <f t="shared" si="7"/>
        <v>23.299999999999997</v>
      </c>
    </row>
    <row r="463" spans="1:7">
      <c r="A463" s="70">
        <v>44435</v>
      </c>
      <c r="B463" s="422">
        <v>23306</v>
      </c>
      <c r="C463" s="422" t="s">
        <v>22</v>
      </c>
      <c r="D463" t="s">
        <v>13</v>
      </c>
      <c r="E463" s="2"/>
      <c r="F463" s="2">
        <v>23.3</v>
      </c>
      <c r="G463" s="45">
        <f t="shared" si="7"/>
        <v>0</v>
      </c>
    </row>
    <row r="464" spans="1:7">
      <c r="A464" s="31">
        <v>44439</v>
      </c>
      <c r="B464" s="421" t="s">
        <v>10</v>
      </c>
      <c r="C464" s="421" t="s">
        <v>23</v>
      </c>
      <c r="D464" t="s">
        <v>12</v>
      </c>
      <c r="E464" s="2">
        <v>30.5</v>
      </c>
      <c r="F464" s="45"/>
      <c r="G464" s="45">
        <f t="shared" si="7"/>
        <v>30.5</v>
      </c>
    </row>
    <row r="465" spans="1:15">
      <c r="A465" s="71"/>
      <c r="B465" s="425"/>
      <c r="C465" s="425"/>
      <c r="D465" t="s">
        <v>13</v>
      </c>
      <c r="E465" s="2">
        <v>23.4</v>
      </c>
      <c r="F465" s="45"/>
      <c r="G465" s="45">
        <f t="shared" si="7"/>
        <v>53.9</v>
      </c>
      <c r="H465" s="54"/>
      <c r="I465" s="54"/>
      <c r="J465" s="54"/>
      <c r="K465" s="54"/>
      <c r="L465" s="54"/>
      <c r="M465" s="54"/>
      <c r="N465" s="54"/>
      <c r="O465" s="54"/>
    </row>
    <row r="466" spans="1:15">
      <c r="A466" s="71"/>
      <c r="B466" s="425"/>
      <c r="C466" s="425"/>
      <c r="D466" t="s">
        <v>14</v>
      </c>
      <c r="E466" s="2">
        <v>60</v>
      </c>
      <c r="F466" s="45"/>
      <c r="G466" s="45">
        <f t="shared" si="7"/>
        <v>113.9</v>
      </c>
      <c r="H466" s="54"/>
      <c r="I466" s="54"/>
      <c r="J466" s="54"/>
      <c r="K466" s="54"/>
      <c r="L466" s="54"/>
      <c r="M466" s="54"/>
      <c r="N466" s="54"/>
      <c r="O466" s="54"/>
    </row>
    <row r="467" spans="1:15">
      <c r="A467" s="71"/>
      <c r="B467" s="425"/>
      <c r="C467" s="425"/>
      <c r="D467" t="s">
        <v>15</v>
      </c>
      <c r="E467" s="2">
        <v>5</v>
      </c>
      <c r="F467" s="45"/>
      <c r="G467" s="45">
        <f t="shared" si="7"/>
        <v>118.9</v>
      </c>
      <c r="H467" s="54"/>
      <c r="I467" s="54"/>
      <c r="J467" s="54"/>
      <c r="K467" s="54"/>
      <c r="L467" s="54"/>
      <c r="M467" s="54"/>
      <c r="N467" s="54"/>
      <c r="O467" s="54"/>
    </row>
    <row r="468" spans="1:15">
      <c r="A468" s="70">
        <v>44439</v>
      </c>
      <c r="B468" s="422" t="s">
        <v>69</v>
      </c>
      <c r="C468" s="422" t="s">
        <v>23</v>
      </c>
      <c r="D468" t="s">
        <v>14</v>
      </c>
      <c r="E468" s="2"/>
      <c r="F468" s="2">
        <v>60</v>
      </c>
      <c r="G468" s="45">
        <f t="shared" si="7"/>
        <v>58.900000000000006</v>
      </c>
      <c r="H468" s="54"/>
      <c r="I468" s="54"/>
      <c r="J468" s="54"/>
      <c r="K468" s="54"/>
      <c r="L468" s="54"/>
      <c r="M468" s="54"/>
      <c r="N468" s="54"/>
      <c r="O468" s="54"/>
    </row>
    <row r="469" spans="1:15">
      <c r="A469" s="70">
        <v>44439</v>
      </c>
      <c r="B469" s="422" t="s">
        <v>69</v>
      </c>
      <c r="C469" s="422" t="s">
        <v>23</v>
      </c>
      <c r="D469" t="s">
        <v>15</v>
      </c>
      <c r="E469" s="2"/>
      <c r="F469" s="2">
        <v>5</v>
      </c>
      <c r="G469" s="45">
        <f t="shared" si="7"/>
        <v>53.900000000000006</v>
      </c>
      <c r="H469" s="54"/>
      <c r="I469" s="54"/>
      <c r="J469" s="54"/>
      <c r="K469" s="54"/>
      <c r="L469" s="54"/>
      <c r="M469" s="54"/>
      <c r="N469" s="54"/>
      <c r="O469" s="54"/>
    </row>
    <row r="470" spans="1:15">
      <c r="A470" s="70">
        <v>44474</v>
      </c>
      <c r="B470" s="422">
        <v>23574</v>
      </c>
      <c r="C470" s="422" t="s">
        <v>23</v>
      </c>
      <c r="D470" t="s">
        <v>12</v>
      </c>
      <c r="E470" s="2"/>
      <c r="F470" s="2">
        <v>30.5</v>
      </c>
      <c r="G470" s="45">
        <f t="shared" si="7"/>
        <v>23.400000000000006</v>
      </c>
      <c r="H470" s="54"/>
      <c r="I470" s="54"/>
      <c r="J470" s="54"/>
      <c r="K470" s="54"/>
      <c r="L470" s="54"/>
      <c r="M470" s="54"/>
      <c r="N470" s="54"/>
      <c r="O470" s="54"/>
    </row>
    <row r="471" spans="1:15">
      <c r="A471" s="70">
        <v>44474</v>
      </c>
      <c r="B471" s="422">
        <v>23574</v>
      </c>
      <c r="C471" s="422" t="s">
        <v>23</v>
      </c>
      <c r="D471" t="s">
        <v>13</v>
      </c>
      <c r="E471" s="2"/>
      <c r="F471" s="2">
        <v>23.4</v>
      </c>
      <c r="G471" s="45">
        <f t="shared" si="7"/>
        <v>0</v>
      </c>
      <c r="H471" s="54"/>
      <c r="I471" s="54"/>
      <c r="J471" s="54"/>
      <c r="K471" s="54"/>
      <c r="L471" s="54"/>
      <c r="M471" s="54"/>
      <c r="N471" s="54"/>
      <c r="O471" s="54"/>
    </row>
    <row r="472" spans="1:15">
      <c r="A472" s="31">
        <v>44469</v>
      </c>
      <c r="B472" s="421" t="s">
        <v>10</v>
      </c>
      <c r="C472" s="421" t="s">
        <v>41</v>
      </c>
      <c r="D472" t="s">
        <v>12</v>
      </c>
      <c r="E472" s="2">
        <v>31.6</v>
      </c>
      <c r="F472" s="2"/>
      <c r="G472" s="45">
        <f t="shared" si="7"/>
        <v>31.6</v>
      </c>
      <c r="H472" s="54"/>
      <c r="I472" s="54"/>
      <c r="J472" s="54"/>
      <c r="K472" s="54"/>
      <c r="L472" s="54"/>
      <c r="M472" s="54"/>
      <c r="N472" s="54"/>
      <c r="O472" s="54"/>
    </row>
    <row r="473" spans="1:15">
      <c r="A473" s="71"/>
      <c r="B473" s="425"/>
      <c r="C473" s="425"/>
      <c r="D473" t="s">
        <v>13</v>
      </c>
      <c r="E473" s="2">
        <v>22.7</v>
      </c>
      <c r="F473" s="2"/>
      <c r="G473" s="45">
        <f t="shared" si="7"/>
        <v>54.3</v>
      </c>
      <c r="H473" s="54"/>
      <c r="I473" s="54"/>
      <c r="J473" s="54"/>
      <c r="K473" s="54"/>
      <c r="L473" s="54"/>
      <c r="M473" s="54"/>
      <c r="N473" s="54"/>
      <c r="O473" s="54"/>
    </row>
    <row r="474" spans="1:15">
      <c r="A474" s="71"/>
      <c r="B474" s="425"/>
      <c r="C474" s="425"/>
      <c r="D474" t="s">
        <v>14</v>
      </c>
      <c r="E474" s="2">
        <v>60</v>
      </c>
      <c r="F474" s="2"/>
      <c r="G474" s="45">
        <f t="shared" si="7"/>
        <v>114.3</v>
      </c>
      <c r="H474" s="54"/>
      <c r="I474" s="54"/>
      <c r="J474" s="54"/>
      <c r="K474" s="54"/>
      <c r="L474" s="54">
        <v>2020</v>
      </c>
      <c r="M474" s="421" t="s">
        <v>23</v>
      </c>
      <c r="N474" s="35" t="s">
        <v>110</v>
      </c>
      <c r="O474" s="2">
        <v>100</v>
      </c>
    </row>
    <row r="475" spans="1:15">
      <c r="A475" s="71"/>
      <c r="B475" s="425"/>
      <c r="C475" s="425"/>
      <c r="D475" t="s">
        <v>15</v>
      </c>
      <c r="E475" s="2">
        <v>5</v>
      </c>
      <c r="F475" s="2"/>
      <c r="G475" s="45">
        <f t="shared" si="7"/>
        <v>119.3</v>
      </c>
      <c r="H475" s="54"/>
      <c r="I475" s="54"/>
      <c r="J475" s="54"/>
      <c r="K475" s="54"/>
      <c r="L475" s="54">
        <v>2021</v>
      </c>
      <c r="M475" s="421" t="s">
        <v>25</v>
      </c>
      <c r="N475" t="s">
        <v>12</v>
      </c>
      <c r="O475" s="2">
        <v>32.700000000000003</v>
      </c>
    </row>
    <row r="476" spans="1:15">
      <c r="A476" s="70">
        <v>44469</v>
      </c>
      <c r="B476" s="422" t="s">
        <v>69</v>
      </c>
      <c r="C476" s="422" t="s">
        <v>41</v>
      </c>
      <c r="D476" t="s">
        <v>14</v>
      </c>
      <c r="E476" s="2"/>
      <c r="F476" s="2">
        <v>60</v>
      </c>
      <c r="G476" s="45">
        <f t="shared" si="7"/>
        <v>59.3</v>
      </c>
      <c r="H476" s="54"/>
      <c r="I476" s="54"/>
      <c r="J476" s="54"/>
      <c r="K476" s="54"/>
      <c r="L476" s="54"/>
      <c r="M476" s="422"/>
      <c r="N476" t="s">
        <v>13</v>
      </c>
      <c r="O476" s="2">
        <v>30.3</v>
      </c>
    </row>
    <row r="477" spans="1:15">
      <c r="A477" s="70">
        <v>44469</v>
      </c>
      <c r="B477" s="422" t="s">
        <v>69</v>
      </c>
      <c r="C477" s="422" t="s">
        <v>41</v>
      </c>
      <c r="D477" t="s">
        <v>15</v>
      </c>
      <c r="E477" s="2"/>
      <c r="F477" s="2">
        <v>5</v>
      </c>
      <c r="G477" s="45">
        <f t="shared" si="7"/>
        <v>54.3</v>
      </c>
      <c r="H477" s="54"/>
      <c r="I477" s="54"/>
      <c r="J477" s="54"/>
      <c r="K477" s="54"/>
      <c r="L477" s="54"/>
      <c r="M477" s="421" t="s">
        <v>26</v>
      </c>
      <c r="N477" t="s">
        <v>12</v>
      </c>
      <c r="O477" s="2">
        <v>34.9</v>
      </c>
    </row>
    <row r="478" spans="1:15">
      <c r="A478" s="70">
        <v>44516</v>
      </c>
      <c r="B478" s="422">
        <v>23885</v>
      </c>
      <c r="C478" s="422" t="s">
        <v>41</v>
      </c>
      <c r="D478" t="s">
        <v>12</v>
      </c>
      <c r="E478" s="2"/>
      <c r="F478" s="2">
        <v>31.6</v>
      </c>
      <c r="G478" s="45">
        <f t="shared" si="7"/>
        <v>22.699999999999996</v>
      </c>
      <c r="H478" s="54"/>
      <c r="I478" s="54"/>
      <c r="J478" s="54"/>
      <c r="K478" s="54"/>
      <c r="L478" s="54"/>
      <c r="M478" s="54"/>
      <c r="N478" t="s">
        <v>13</v>
      </c>
      <c r="O478" s="2">
        <v>27.6</v>
      </c>
    </row>
    <row r="479" spans="1:15">
      <c r="A479" s="70">
        <v>44516</v>
      </c>
      <c r="B479" s="422">
        <v>23885</v>
      </c>
      <c r="C479" s="422" t="s">
        <v>41</v>
      </c>
      <c r="D479" t="s">
        <v>13</v>
      </c>
      <c r="E479" s="2"/>
      <c r="F479" s="2">
        <v>22.7</v>
      </c>
      <c r="G479" s="45">
        <f t="shared" si="7"/>
        <v>0</v>
      </c>
      <c r="H479" s="54"/>
      <c r="I479" s="54"/>
      <c r="J479" s="54"/>
      <c r="K479" s="54"/>
      <c r="L479" s="54"/>
      <c r="M479" s="421" t="s">
        <v>11</v>
      </c>
      <c r="N479" t="s">
        <v>12</v>
      </c>
      <c r="O479" s="45">
        <v>74.099999999999994</v>
      </c>
    </row>
    <row r="480" spans="1:15" customFormat="1">
      <c r="A480" s="31">
        <v>44500</v>
      </c>
      <c r="B480" s="421" t="s">
        <v>10</v>
      </c>
      <c r="C480" s="421" t="s">
        <v>25</v>
      </c>
      <c r="D480" t="s">
        <v>12</v>
      </c>
      <c r="E480" s="2">
        <v>32.700000000000003</v>
      </c>
      <c r="F480" s="2"/>
      <c r="G480" s="45">
        <f t="shared" ref="G480:G575" si="8">+G479+E480-F480</f>
        <v>32.700000000000003</v>
      </c>
      <c r="M480" s="425"/>
      <c r="N480" t="s">
        <v>13</v>
      </c>
      <c r="O480" s="45">
        <v>38.4</v>
      </c>
    </row>
    <row r="481" spans="1:15" customFormat="1">
      <c r="A481" s="3"/>
      <c r="B481" s="422"/>
      <c r="C481" s="422"/>
      <c r="D481" t="s">
        <v>13</v>
      </c>
      <c r="E481" s="2">
        <v>30.3</v>
      </c>
      <c r="F481" s="2"/>
      <c r="G481" s="45">
        <f t="shared" si="8"/>
        <v>63</v>
      </c>
      <c r="O481" s="5">
        <f>SUM(O474:O480)</f>
        <v>338</v>
      </c>
    </row>
    <row r="482" spans="1:15" customFormat="1">
      <c r="A482" s="3"/>
      <c r="B482" s="422"/>
      <c r="C482" s="422"/>
      <c r="D482" t="s">
        <v>14</v>
      </c>
      <c r="E482" s="2">
        <v>60</v>
      </c>
      <c r="F482" s="2"/>
      <c r="G482" s="45">
        <f t="shared" si="8"/>
        <v>123</v>
      </c>
    </row>
    <row r="483" spans="1:15" customFormat="1">
      <c r="A483" s="3"/>
      <c r="B483" s="422"/>
      <c r="C483" s="422"/>
      <c r="D483" t="s">
        <v>15</v>
      </c>
      <c r="E483" s="2">
        <v>5</v>
      </c>
      <c r="F483" s="2"/>
      <c r="G483" s="45">
        <f t="shared" si="8"/>
        <v>128</v>
      </c>
    </row>
    <row r="484" spans="1:15" customFormat="1">
      <c r="A484" s="70">
        <v>44500</v>
      </c>
      <c r="B484" s="422" t="s">
        <v>75</v>
      </c>
      <c r="C484" s="422" t="s">
        <v>25</v>
      </c>
      <c r="D484" t="s">
        <v>14</v>
      </c>
      <c r="E484" s="45"/>
      <c r="F484" s="45">
        <v>60</v>
      </c>
      <c r="G484" s="45">
        <f t="shared" si="8"/>
        <v>68</v>
      </c>
      <c r="M484" s="45"/>
    </row>
    <row r="485" spans="1:15" customFormat="1">
      <c r="A485" s="70">
        <v>44500</v>
      </c>
      <c r="B485" s="422" t="s">
        <v>75</v>
      </c>
      <c r="C485" s="422" t="s">
        <v>25</v>
      </c>
      <c r="D485" t="s">
        <v>15</v>
      </c>
      <c r="E485" s="45"/>
      <c r="F485" s="45">
        <v>5</v>
      </c>
      <c r="G485" s="45">
        <f t="shared" si="8"/>
        <v>63</v>
      </c>
      <c r="M485" s="45"/>
    </row>
    <row r="486" spans="1:15" customFormat="1">
      <c r="A486" s="70">
        <v>44621</v>
      </c>
      <c r="B486" s="422">
        <v>24474</v>
      </c>
      <c r="C486" s="422" t="s">
        <v>25</v>
      </c>
      <c r="D486" t="s">
        <v>12</v>
      </c>
      <c r="E486" s="45"/>
      <c r="F486" s="2">
        <v>32.700000000000003</v>
      </c>
      <c r="G486" s="45">
        <f t="shared" si="8"/>
        <v>30.299999999999997</v>
      </c>
      <c r="M486" s="45"/>
    </row>
    <row r="487" spans="1:15" customFormat="1">
      <c r="A487" s="70">
        <v>44621</v>
      </c>
      <c r="B487" s="422">
        <v>24474</v>
      </c>
      <c r="C487" s="422" t="s">
        <v>25</v>
      </c>
      <c r="D487" t="s">
        <v>13</v>
      </c>
      <c r="E487" s="45"/>
      <c r="F487" s="2">
        <v>30.3</v>
      </c>
      <c r="G487" s="45">
        <f t="shared" si="8"/>
        <v>0</v>
      </c>
      <c r="M487" s="45"/>
    </row>
    <row r="488" spans="1:15" customFormat="1">
      <c r="A488" s="31">
        <v>44530</v>
      </c>
      <c r="B488" s="421" t="s">
        <v>10</v>
      </c>
      <c r="C488" s="421" t="s">
        <v>26</v>
      </c>
      <c r="D488" t="s">
        <v>12</v>
      </c>
      <c r="E488" s="2">
        <v>34.9</v>
      </c>
      <c r="F488" s="2"/>
      <c r="G488" s="45">
        <f t="shared" si="8"/>
        <v>34.9</v>
      </c>
    </row>
    <row r="489" spans="1:15" customFormat="1">
      <c r="A489" s="3"/>
      <c r="B489" s="422"/>
      <c r="C489" s="422"/>
      <c r="D489" t="s">
        <v>13</v>
      </c>
      <c r="E489" s="2">
        <v>27.6</v>
      </c>
      <c r="F489" s="2"/>
      <c r="G489" s="45">
        <f t="shared" si="8"/>
        <v>62.5</v>
      </c>
    </row>
    <row r="490" spans="1:15" customFormat="1">
      <c r="A490" s="3"/>
      <c r="B490" s="422"/>
      <c r="C490" s="422"/>
      <c r="D490" t="s">
        <v>14</v>
      </c>
      <c r="E490" s="2">
        <v>60</v>
      </c>
      <c r="F490" s="2"/>
      <c r="G490" s="45">
        <f t="shared" si="8"/>
        <v>122.5</v>
      </c>
    </row>
    <row r="491" spans="1:15" customFormat="1">
      <c r="A491" s="3"/>
      <c r="B491" s="422"/>
      <c r="C491" s="422"/>
      <c r="D491" t="s">
        <v>15</v>
      </c>
      <c r="E491" s="2">
        <v>5</v>
      </c>
      <c r="F491" s="2"/>
      <c r="G491" s="45">
        <f t="shared" si="8"/>
        <v>127.5</v>
      </c>
    </row>
    <row r="492" spans="1:15" customFormat="1">
      <c r="A492" s="3">
        <v>44530</v>
      </c>
      <c r="B492" s="422" t="s">
        <v>69</v>
      </c>
      <c r="C492" s="422" t="s">
        <v>26</v>
      </c>
      <c r="D492" t="s">
        <v>14</v>
      </c>
      <c r="E492" s="2"/>
      <c r="F492" s="2">
        <v>60</v>
      </c>
      <c r="G492" s="45">
        <f t="shared" si="8"/>
        <v>67.5</v>
      </c>
    </row>
    <row r="493" spans="1:15" customFormat="1">
      <c r="A493" s="3">
        <v>44530</v>
      </c>
      <c r="B493" s="422" t="s">
        <v>69</v>
      </c>
      <c r="C493" s="422" t="s">
        <v>26</v>
      </c>
      <c r="D493" t="s">
        <v>15</v>
      </c>
      <c r="E493" s="2"/>
      <c r="F493" s="2">
        <v>5</v>
      </c>
      <c r="G493" s="45">
        <f t="shared" si="8"/>
        <v>62.5</v>
      </c>
    </row>
    <row r="494" spans="1:15" customFormat="1">
      <c r="A494" s="70">
        <v>44621</v>
      </c>
      <c r="B494" s="422">
        <v>24474</v>
      </c>
      <c r="C494" s="422" t="s">
        <v>26</v>
      </c>
      <c r="D494" t="s">
        <v>12</v>
      </c>
      <c r="E494" s="2"/>
      <c r="F494" s="2">
        <v>34.9</v>
      </c>
      <c r="G494" s="45">
        <f t="shared" si="8"/>
        <v>27.6</v>
      </c>
    </row>
    <row r="495" spans="1:15" customFormat="1">
      <c r="A495" s="70">
        <v>44621</v>
      </c>
      <c r="B495" s="422">
        <v>24474</v>
      </c>
      <c r="C495" s="422" t="s">
        <v>26</v>
      </c>
      <c r="D495" t="s">
        <v>13</v>
      </c>
      <c r="E495" s="2"/>
      <c r="F495" s="2">
        <v>27.6</v>
      </c>
      <c r="G495" s="45">
        <f t="shared" si="8"/>
        <v>0</v>
      </c>
    </row>
    <row r="496" spans="1:15" customFormat="1">
      <c r="A496" s="31">
        <v>44561</v>
      </c>
      <c r="B496" s="421" t="s">
        <v>10</v>
      </c>
      <c r="C496" s="421" t="s">
        <v>27</v>
      </c>
      <c r="D496" t="s">
        <v>12</v>
      </c>
      <c r="E496" s="2">
        <v>44</v>
      </c>
      <c r="F496" s="2"/>
      <c r="G496" s="45">
        <f t="shared" si="8"/>
        <v>44</v>
      </c>
    </row>
    <row r="497" spans="1:7" customFormat="1">
      <c r="A497" s="3"/>
      <c r="B497" s="422"/>
      <c r="C497" s="422"/>
      <c r="D497" t="s">
        <v>13</v>
      </c>
      <c r="E497" s="2">
        <v>28.9</v>
      </c>
      <c r="F497" s="2"/>
      <c r="G497" s="45">
        <f t="shared" si="8"/>
        <v>72.900000000000006</v>
      </c>
    </row>
    <row r="498" spans="1:7" customFormat="1">
      <c r="A498" s="3"/>
      <c r="B498" s="422"/>
      <c r="C498" s="422"/>
      <c r="D498" t="s">
        <v>14</v>
      </c>
      <c r="E498" s="2">
        <v>60</v>
      </c>
      <c r="F498" s="2"/>
      <c r="G498" s="45">
        <f t="shared" si="8"/>
        <v>132.9</v>
      </c>
    </row>
    <row r="499" spans="1:7" customFormat="1">
      <c r="A499" s="3"/>
      <c r="B499" s="422"/>
      <c r="C499" s="422"/>
      <c r="D499" t="s">
        <v>15</v>
      </c>
      <c r="E499" s="2">
        <v>5</v>
      </c>
      <c r="F499" s="2"/>
      <c r="G499" s="45">
        <f t="shared" si="8"/>
        <v>137.9</v>
      </c>
    </row>
    <row r="500" spans="1:7">
      <c r="A500" s="71">
        <v>44561</v>
      </c>
      <c r="B500" s="422" t="s">
        <v>76</v>
      </c>
      <c r="C500" s="422" t="s">
        <v>27</v>
      </c>
      <c r="D500" t="s">
        <v>14</v>
      </c>
      <c r="E500" s="45"/>
      <c r="F500" s="45">
        <v>60</v>
      </c>
      <c r="G500" s="45">
        <f t="shared" si="8"/>
        <v>77.900000000000006</v>
      </c>
    </row>
    <row r="501" spans="1:7">
      <c r="A501" s="71">
        <v>44561</v>
      </c>
      <c r="B501" s="422" t="s">
        <v>76</v>
      </c>
      <c r="C501" s="422" t="s">
        <v>27</v>
      </c>
      <c r="D501" t="s">
        <v>15</v>
      </c>
      <c r="E501" s="45"/>
      <c r="F501" s="45">
        <v>5</v>
      </c>
      <c r="G501" s="45">
        <f t="shared" si="8"/>
        <v>72.900000000000006</v>
      </c>
    </row>
    <row r="502" spans="1:7">
      <c r="A502" s="70">
        <v>44621</v>
      </c>
      <c r="B502" s="425">
        <v>24162</v>
      </c>
      <c r="C502" s="422" t="s">
        <v>27</v>
      </c>
      <c r="D502" t="s">
        <v>12</v>
      </c>
      <c r="E502" s="45"/>
      <c r="F502" s="45">
        <v>44</v>
      </c>
      <c r="G502" s="45">
        <f t="shared" si="8"/>
        <v>28.900000000000006</v>
      </c>
    </row>
    <row r="503" spans="1:7">
      <c r="A503" s="70">
        <v>44621</v>
      </c>
      <c r="B503" s="425">
        <v>24162</v>
      </c>
      <c r="C503" s="422" t="s">
        <v>27</v>
      </c>
      <c r="D503" t="s">
        <v>13</v>
      </c>
      <c r="E503" s="45"/>
      <c r="F503" s="45">
        <v>28.9</v>
      </c>
      <c r="G503" s="45">
        <f t="shared" si="8"/>
        <v>0</v>
      </c>
    </row>
    <row r="504" spans="1:7">
      <c r="A504" s="31">
        <v>44592</v>
      </c>
      <c r="B504" s="421" t="s">
        <v>10</v>
      </c>
      <c r="C504" s="421" t="s">
        <v>11</v>
      </c>
      <c r="D504" t="s">
        <v>12</v>
      </c>
      <c r="E504" s="45">
        <v>74.099999999999994</v>
      </c>
      <c r="F504" s="45"/>
      <c r="G504" s="45">
        <f t="shared" si="8"/>
        <v>74.099999999999994</v>
      </c>
    </row>
    <row r="505" spans="1:7">
      <c r="A505" s="71"/>
      <c r="B505" s="425"/>
      <c r="C505" s="425"/>
      <c r="D505" t="s">
        <v>13</v>
      </c>
      <c r="E505" s="45">
        <v>38.4</v>
      </c>
      <c r="F505" s="45"/>
      <c r="G505" s="45">
        <f t="shared" si="8"/>
        <v>112.5</v>
      </c>
    </row>
    <row r="506" spans="1:7">
      <c r="A506" s="71"/>
      <c r="B506" s="425"/>
      <c r="C506" s="425"/>
      <c r="D506" t="s">
        <v>14</v>
      </c>
      <c r="E506" s="45">
        <v>60</v>
      </c>
      <c r="F506" s="45"/>
      <c r="G506" s="45">
        <f t="shared" si="8"/>
        <v>172.5</v>
      </c>
    </row>
    <row r="507" spans="1:7">
      <c r="A507" s="71"/>
      <c r="B507" s="425"/>
      <c r="C507" s="425"/>
      <c r="D507" t="s">
        <v>15</v>
      </c>
      <c r="E507" s="45">
        <v>5</v>
      </c>
      <c r="F507" s="45"/>
      <c r="G507" s="45">
        <f t="shared" si="8"/>
        <v>177.5</v>
      </c>
    </row>
    <row r="508" spans="1:7">
      <c r="A508" s="71">
        <v>44592</v>
      </c>
      <c r="B508" s="422" t="s">
        <v>77</v>
      </c>
      <c r="C508" s="422" t="s">
        <v>11</v>
      </c>
      <c r="D508" t="s">
        <v>14</v>
      </c>
      <c r="E508" s="45"/>
      <c r="F508" s="45">
        <v>60</v>
      </c>
      <c r="G508" s="45">
        <f t="shared" si="8"/>
        <v>117.5</v>
      </c>
    </row>
    <row r="509" spans="1:7">
      <c r="A509" s="432">
        <v>44592</v>
      </c>
      <c r="B509" s="422" t="s">
        <v>77</v>
      </c>
      <c r="C509" s="422" t="s">
        <v>11</v>
      </c>
      <c r="D509" t="s">
        <v>15</v>
      </c>
      <c r="E509" s="45"/>
      <c r="F509" s="45">
        <v>5</v>
      </c>
      <c r="G509" s="45">
        <f t="shared" si="8"/>
        <v>112.5</v>
      </c>
    </row>
    <row r="510" spans="1:7">
      <c r="A510" s="70">
        <v>44621</v>
      </c>
      <c r="B510" s="422">
        <v>24474</v>
      </c>
      <c r="C510" s="422" t="s">
        <v>11</v>
      </c>
      <c r="D510" t="s">
        <v>12</v>
      </c>
      <c r="E510" s="45"/>
      <c r="F510" s="45">
        <v>74.099999999999994</v>
      </c>
      <c r="G510" s="45">
        <f t="shared" si="8"/>
        <v>38.400000000000006</v>
      </c>
    </row>
    <row r="511" spans="1:7">
      <c r="A511" s="70">
        <v>44621</v>
      </c>
      <c r="B511" s="422">
        <v>24474</v>
      </c>
      <c r="C511" s="422" t="s">
        <v>11</v>
      </c>
      <c r="D511" t="s">
        <v>13</v>
      </c>
      <c r="E511" s="45"/>
      <c r="F511" s="45">
        <v>38.4</v>
      </c>
      <c r="G511" s="91">
        <f t="shared" si="8"/>
        <v>0</v>
      </c>
    </row>
    <row r="512" spans="1:7">
      <c r="A512" s="31">
        <v>44620</v>
      </c>
      <c r="B512" s="421" t="s">
        <v>10</v>
      </c>
      <c r="C512" s="421" t="s">
        <v>17</v>
      </c>
      <c r="D512" t="s">
        <v>12</v>
      </c>
      <c r="E512" s="45">
        <v>112</v>
      </c>
      <c r="F512" s="45"/>
      <c r="G512" s="45">
        <f t="shared" si="8"/>
        <v>112</v>
      </c>
    </row>
    <row r="513" spans="1:7">
      <c r="A513" s="71"/>
      <c r="B513" s="425"/>
      <c r="C513" s="422"/>
      <c r="D513" t="s">
        <v>13</v>
      </c>
      <c r="E513" s="45">
        <v>29.4</v>
      </c>
      <c r="F513" s="45"/>
      <c r="G513" s="45">
        <f t="shared" si="8"/>
        <v>141.4</v>
      </c>
    </row>
    <row r="514" spans="1:7">
      <c r="A514" s="71"/>
      <c r="B514" s="425"/>
      <c r="C514" s="425"/>
      <c r="D514" t="s">
        <v>14</v>
      </c>
      <c r="E514" s="45">
        <v>56</v>
      </c>
      <c r="F514" s="45"/>
      <c r="G514" s="45">
        <f t="shared" si="8"/>
        <v>197.4</v>
      </c>
    </row>
    <row r="515" spans="1:7">
      <c r="A515" s="71"/>
      <c r="B515" s="425"/>
      <c r="C515" s="425"/>
      <c r="D515" t="s">
        <v>15</v>
      </c>
      <c r="E515" s="45">
        <v>5</v>
      </c>
      <c r="F515" s="45"/>
      <c r="G515" s="45">
        <f t="shared" si="8"/>
        <v>202.4</v>
      </c>
    </row>
    <row r="516" spans="1:7">
      <c r="A516" s="71">
        <v>44620</v>
      </c>
      <c r="B516" s="422" t="s">
        <v>78</v>
      </c>
      <c r="C516" s="422" t="s">
        <v>17</v>
      </c>
      <c r="D516" t="s">
        <v>14</v>
      </c>
      <c r="E516" s="45"/>
      <c r="F516" s="45">
        <v>56</v>
      </c>
      <c r="G516" s="45">
        <f t="shared" si="8"/>
        <v>146.4</v>
      </c>
    </row>
    <row r="517" spans="1:7">
      <c r="A517" s="71">
        <v>44620</v>
      </c>
      <c r="B517" s="422" t="s">
        <v>78</v>
      </c>
      <c r="C517" s="422" t="s">
        <v>17</v>
      </c>
      <c r="D517" t="s">
        <v>15</v>
      </c>
      <c r="E517" s="45"/>
      <c r="F517" s="45">
        <v>5</v>
      </c>
      <c r="G517" s="45">
        <f t="shared" si="8"/>
        <v>141.4</v>
      </c>
    </row>
    <row r="518" spans="1:7">
      <c r="A518" s="71">
        <v>44644</v>
      </c>
      <c r="B518" s="425">
        <v>24587</v>
      </c>
      <c r="C518" s="422" t="s">
        <v>17</v>
      </c>
      <c r="D518" t="s">
        <v>12</v>
      </c>
      <c r="E518" s="45"/>
      <c r="F518" s="45">
        <v>112</v>
      </c>
      <c r="G518" s="45">
        <f t="shared" si="8"/>
        <v>29.400000000000006</v>
      </c>
    </row>
    <row r="519" spans="1:7">
      <c r="A519" s="71">
        <v>44644</v>
      </c>
      <c r="B519" s="425">
        <v>24587</v>
      </c>
      <c r="C519" s="422" t="s">
        <v>17</v>
      </c>
      <c r="D519" t="s">
        <v>13</v>
      </c>
      <c r="E519" s="45"/>
      <c r="F519" s="45">
        <v>29.4</v>
      </c>
      <c r="G519" s="45">
        <f t="shared" si="8"/>
        <v>0</v>
      </c>
    </row>
    <row r="520" spans="1:7">
      <c r="A520" s="31">
        <v>44651</v>
      </c>
      <c r="B520" s="421" t="s">
        <v>10</v>
      </c>
      <c r="C520" s="421" t="s">
        <v>18</v>
      </c>
      <c r="D520" t="s">
        <v>12</v>
      </c>
      <c r="E520" s="2">
        <v>111.2</v>
      </c>
      <c r="F520" s="2"/>
      <c r="G520" s="45">
        <f t="shared" si="8"/>
        <v>111.2</v>
      </c>
    </row>
    <row r="521" spans="1:7">
      <c r="A521" s="3"/>
      <c r="B521" s="422"/>
      <c r="C521" s="422"/>
      <c r="D521" t="s">
        <v>13</v>
      </c>
      <c r="E521" s="2">
        <v>23</v>
      </c>
      <c r="F521" s="2"/>
      <c r="G521" s="45">
        <f t="shared" si="8"/>
        <v>134.19999999999999</v>
      </c>
    </row>
    <row r="522" spans="1:7">
      <c r="A522" s="3"/>
      <c r="B522" s="422"/>
      <c r="C522" s="422"/>
      <c r="D522" t="s">
        <v>14</v>
      </c>
      <c r="E522" s="2">
        <v>60</v>
      </c>
      <c r="F522" s="2"/>
      <c r="G522" s="45">
        <f t="shared" si="8"/>
        <v>194.2</v>
      </c>
    </row>
    <row r="523" spans="1:7">
      <c r="A523" s="3"/>
      <c r="B523" s="422"/>
      <c r="C523" s="422"/>
      <c r="D523" t="s">
        <v>15</v>
      </c>
      <c r="E523" s="2">
        <v>5</v>
      </c>
      <c r="F523" s="2"/>
      <c r="G523" s="45">
        <f t="shared" si="8"/>
        <v>199.2</v>
      </c>
    </row>
    <row r="524" spans="1:7">
      <c r="A524" s="3">
        <v>44651</v>
      </c>
      <c r="B524" s="422" t="s">
        <v>81</v>
      </c>
      <c r="C524" s="422" t="s">
        <v>18</v>
      </c>
      <c r="D524" t="s">
        <v>14</v>
      </c>
      <c r="E524" s="2"/>
      <c r="F524" s="2">
        <v>60</v>
      </c>
      <c r="G524" s="45">
        <f t="shared" si="8"/>
        <v>139.19999999999999</v>
      </c>
    </row>
    <row r="525" spans="1:7">
      <c r="A525" s="3">
        <v>44651</v>
      </c>
      <c r="B525" s="422" t="s">
        <v>81</v>
      </c>
      <c r="C525" s="422" t="s">
        <v>18</v>
      </c>
      <c r="D525" t="s">
        <v>15</v>
      </c>
      <c r="E525" s="2"/>
      <c r="F525" s="2">
        <v>5</v>
      </c>
      <c r="G525" s="45">
        <f t="shared" si="8"/>
        <v>134.19999999999999</v>
      </c>
    </row>
    <row r="526" spans="1:7">
      <c r="A526" s="3">
        <v>44796</v>
      </c>
      <c r="B526" s="422">
        <v>25373</v>
      </c>
      <c r="C526" s="422" t="s">
        <v>18</v>
      </c>
      <c r="D526" t="s">
        <v>12</v>
      </c>
      <c r="E526" s="2"/>
      <c r="F526" s="2">
        <v>111.2</v>
      </c>
      <c r="G526" s="45">
        <f t="shared" si="8"/>
        <v>22.999999999999986</v>
      </c>
    </row>
    <row r="527" spans="1:7">
      <c r="A527" s="3">
        <v>44796</v>
      </c>
      <c r="B527" s="422">
        <v>25373</v>
      </c>
      <c r="C527" s="422" t="s">
        <v>18</v>
      </c>
      <c r="D527" t="s">
        <v>13</v>
      </c>
      <c r="E527" s="2"/>
      <c r="F527" s="2">
        <v>23</v>
      </c>
      <c r="G527" s="45">
        <f t="shared" si="8"/>
        <v>0</v>
      </c>
    </row>
    <row r="528" spans="1:7">
      <c r="A528" s="31">
        <v>44681</v>
      </c>
      <c r="B528" s="421" t="s">
        <v>10</v>
      </c>
      <c r="C528" s="421" t="s">
        <v>19</v>
      </c>
      <c r="D528" t="s">
        <v>12</v>
      </c>
      <c r="E528" s="45">
        <v>113.7</v>
      </c>
      <c r="F528" s="45"/>
      <c r="G528" s="45">
        <f t="shared" si="8"/>
        <v>113.7</v>
      </c>
    </row>
    <row r="529" spans="1:7">
      <c r="A529" s="71"/>
      <c r="B529" s="425"/>
      <c r="C529" s="425"/>
      <c r="D529" t="s">
        <v>13</v>
      </c>
      <c r="E529" s="45">
        <v>26.7</v>
      </c>
      <c r="F529" s="45"/>
      <c r="G529" s="45">
        <f t="shared" si="8"/>
        <v>140.4</v>
      </c>
    </row>
    <row r="530" spans="1:7">
      <c r="A530" s="71"/>
      <c r="B530" s="425"/>
      <c r="C530" s="425"/>
      <c r="D530" t="s">
        <v>14</v>
      </c>
      <c r="E530" s="45">
        <v>60</v>
      </c>
      <c r="F530" s="45"/>
      <c r="G530" s="45">
        <f t="shared" si="8"/>
        <v>200.4</v>
      </c>
    </row>
    <row r="531" spans="1:7">
      <c r="A531" s="71"/>
      <c r="B531" s="425"/>
      <c r="C531" s="425"/>
      <c r="D531" t="s">
        <v>15</v>
      </c>
      <c r="E531" s="45">
        <v>5</v>
      </c>
      <c r="F531" s="45"/>
      <c r="G531" s="45">
        <f t="shared" si="8"/>
        <v>205.4</v>
      </c>
    </row>
    <row r="532" spans="1:7">
      <c r="A532" s="71">
        <v>44681</v>
      </c>
      <c r="B532" s="422" t="s">
        <v>83</v>
      </c>
      <c r="C532" s="422" t="s">
        <v>19</v>
      </c>
      <c r="D532" t="s">
        <v>14</v>
      </c>
      <c r="E532" s="45"/>
      <c r="F532" s="45">
        <v>60</v>
      </c>
      <c r="G532" s="45">
        <f t="shared" si="8"/>
        <v>145.4</v>
      </c>
    </row>
    <row r="533" spans="1:7">
      <c r="A533" s="71">
        <v>44681</v>
      </c>
      <c r="B533" s="422" t="s">
        <v>83</v>
      </c>
      <c r="C533" s="422" t="s">
        <v>19</v>
      </c>
      <c r="D533" t="s">
        <v>15</v>
      </c>
      <c r="E533" s="45"/>
      <c r="F533" s="45">
        <v>5</v>
      </c>
      <c r="G533" s="45">
        <f t="shared" si="8"/>
        <v>140.4</v>
      </c>
    </row>
    <row r="534" spans="1:7">
      <c r="A534" s="3">
        <v>44796</v>
      </c>
      <c r="B534" s="422">
        <v>25373</v>
      </c>
      <c r="C534" s="422" t="s">
        <v>19</v>
      </c>
      <c r="D534" t="s">
        <v>12</v>
      </c>
      <c r="E534" s="45"/>
      <c r="F534" s="45">
        <v>113.7</v>
      </c>
      <c r="G534" s="45">
        <f t="shared" si="8"/>
        <v>26.700000000000003</v>
      </c>
    </row>
    <row r="535" spans="1:7">
      <c r="A535" s="3">
        <v>44796</v>
      </c>
      <c r="B535" s="422">
        <v>25373</v>
      </c>
      <c r="C535" s="422" t="s">
        <v>19</v>
      </c>
      <c r="D535" t="s">
        <v>13</v>
      </c>
      <c r="E535" s="45"/>
      <c r="F535" s="45">
        <v>26.7</v>
      </c>
      <c r="G535" s="45">
        <f t="shared" si="8"/>
        <v>0</v>
      </c>
    </row>
    <row r="536" spans="1:7">
      <c r="A536" s="31">
        <v>44712</v>
      </c>
      <c r="B536" s="421" t="s">
        <v>10</v>
      </c>
      <c r="C536" s="421" t="s">
        <v>20</v>
      </c>
      <c r="D536" t="s">
        <v>111</v>
      </c>
      <c r="E536" s="2">
        <v>160</v>
      </c>
      <c r="F536" s="45"/>
      <c r="G536" s="45">
        <f t="shared" si="8"/>
        <v>160</v>
      </c>
    </row>
    <row r="537" spans="1:7">
      <c r="A537" s="31"/>
      <c r="B537" s="421"/>
      <c r="C537" s="421"/>
      <c r="D537" t="s">
        <v>12</v>
      </c>
      <c r="E537" s="2">
        <v>108.7</v>
      </c>
      <c r="F537" s="2"/>
      <c r="G537" s="45">
        <f t="shared" si="8"/>
        <v>268.7</v>
      </c>
    </row>
    <row r="538" spans="1:7">
      <c r="A538" s="3"/>
      <c r="B538" s="422"/>
      <c r="C538" s="422"/>
      <c r="D538" t="s">
        <v>13</v>
      </c>
      <c r="E538" s="2">
        <v>22.1</v>
      </c>
      <c r="F538" s="2"/>
      <c r="G538" s="45">
        <f t="shared" si="8"/>
        <v>290.8</v>
      </c>
    </row>
    <row r="539" spans="1:7">
      <c r="A539" s="3"/>
      <c r="B539" s="422"/>
      <c r="C539" s="422"/>
      <c r="D539" t="s">
        <v>14</v>
      </c>
      <c r="E539" s="2">
        <v>60</v>
      </c>
      <c r="F539" s="2"/>
      <c r="G539" s="45">
        <f t="shared" si="8"/>
        <v>350.8</v>
      </c>
    </row>
    <row r="540" spans="1:7">
      <c r="A540" s="3"/>
      <c r="B540" s="422"/>
      <c r="C540" s="422"/>
      <c r="D540" t="s">
        <v>15</v>
      </c>
      <c r="E540" s="2">
        <v>5</v>
      </c>
      <c r="F540" s="2"/>
      <c r="G540" s="45">
        <f t="shared" si="8"/>
        <v>355.8</v>
      </c>
    </row>
    <row r="541" spans="1:7">
      <c r="A541" s="3">
        <v>44712</v>
      </c>
      <c r="B541" s="422" t="s">
        <v>84</v>
      </c>
      <c r="C541" s="422" t="s">
        <v>20</v>
      </c>
      <c r="D541" t="s">
        <v>14</v>
      </c>
      <c r="E541" s="2"/>
      <c r="F541" s="2">
        <v>60</v>
      </c>
      <c r="G541" s="45">
        <f t="shared" si="8"/>
        <v>295.8</v>
      </c>
    </row>
    <row r="542" spans="1:7">
      <c r="A542" s="3">
        <v>44712</v>
      </c>
      <c r="B542" s="422" t="s">
        <v>84</v>
      </c>
      <c r="C542" s="422" t="s">
        <v>20</v>
      </c>
      <c r="D542" t="s">
        <v>15</v>
      </c>
      <c r="E542" s="2"/>
      <c r="F542" s="2">
        <v>5</v>
      </c>
      <c r="G542" s="45">
        <f t="shared" si="8"/>
        <v>290.8</v>
      </c>
    </row>
    <row r="543" spans="1:7">
      <c r="A543" s="3">
        <v>44796</v>
      </c>
      <c r="B543" s="422">
        <v>25373</v>
      </c>
      <c r="C543" s="422" t="s">
        <v>20</v>
      </c>
      <c r="D543" t="s">
        <v>111</v>
      </c>
      <c r="E543" s="2"/>
      <c r="F543" s="2">
        <v>160</v>
      </c>
      <c r="G543" s="45">
        <f t="shared" si="8"/>
        <v>130.80000000000001</v>
      </c>
    </row>
    <row r="544" spans="1:7">
      <c r="A544" s="3">
        <v>44796</v>
      </c>
      <c r="B544" s="422">
        <v>25373</v>
      </c>
      <c r="C544" s="422" t="s">
        <v>20</v>
      </c>
      <c r="D544" t="s">
        <v>12</v>
      </c>
      <c r="E544" s="2"/>
      <c r="F544" s="2">
        <v>108.7</v>
      </c>
      <c r="G544" s="45">
        <f t="shared" si="8"/>
        <v>22.100000000000009</v>
      </c>
    </row>
    <row r="545" spans="1:7">
      <c r="A545" s="3">
        <v>44796</v>
      </c>
      <c r="B545" s="422">
        <v>25373</v>
      </c>
      <c r="C545" s="422" t="s">
        <v>20</v>
      </c>
      <c r="D545" t="s">
        <v>13</v>
      </c>
      <c r="E545" s="2"/>
      <c r="F545" s="2">
        <v>22.1</v>
      </c>
      <c r="G545" s="45">
        <f t="shared" si="8"/>
        <v>0</v>
      </c>
    </row>
    <row r="546" spans="1:7">
      <c r="A546" s="31">
        <v>44742</v>
      </c>
      <c r="B546" s="421" t="s">
        <v>10</v>
      </c>
      <c r="C546" s="421" t="s">
        <v>21</v>
      </c>
      <c r="D546" t="s">
        <v>12</v>
      </c>
      <c r="E546" s="2">
        <v>105.3</v>
      </c>
      <c r="F546" s="2"/>
      <c r="G546" s="45">
        <f t="shared" si="8"/>
        <v>105.3</v>
      </c>
    </row>
    <row r="547" spans="1:7">
      <c r="A547" s="3"/>
      <c r="B547" s="422"/>
      <c r="C547" s="422"/>
      <c r="D547" t="s">
        <v>13</v>
      </c>
      <c r="E547" s="2">
        <v>24.1</v>
      </c>
      <c r="F547" s="2"/>
      <c r="G547" s="45">
        <f t="shared" si="8"/>
        <v>129.4</v>
      </c>
    </row>
    <row r="548" spans="1:7">
      <c r="A548" s="3"/>
      <c r="B548" s="422"/>
      <c r="C548" s="422"/>
      <c r="D548" t="s">
        <v>14</v>
      </c>
      <c r="E548" s="2">
        <v>60</v>
      </c>
      <c r="F548" s="2"/>
      <c r="G548" s="45">
        <f t="shared" si="8"/>
        <v>189.4</v>
      </c>
    </row>
    <row r="549" spans="1:7">
      <c r="A549" s="3"/>
      <c r="B549" s="422"/>
      <c r="C549" s="422"/>
      <c r="D549" t="s">
        <v>15</v>
      </c>
      <c r="E549" s="2">
        <v>5</v>
      </c>
      <c r="F549" s="2"/>
      <c r="G549" s="45">
        <f t="shared" si="8"/>
        <v>194.4</v>
      </c>
    </row>
    <row r="550" spans="1:7">
      <c r="A550" s="3">
        <v>44742</v>
      </c>
      <c r="B550" s="422" t="s">
        <v>86</v>
      </c>
      <c r="C550" s="422" t="s">
        <v>21</v>
      </c>
      <c r="D550" t="s">
        <v>14</v>
      </c>
      <c r="E550" s="2"/>
      <c r="F550" s="2">
        <v>60</v>
      </c>
      <c r="G550" s="45">
        <f t="shared" si="8"/>
        <v>134.4</v>
      </c>
    </row>
    <row r="551" spans="1:7">
      <c r="A551" s="3">
        <v>44742</v>
      </c>
      <c r="B551" s="422" t="s">
        <v>86</v>
      </c>
      <c r="C551" s="422" t="s">
        <v>21</v>
      </c>
      <c r="D551" t="s">
        <v>15</v>
      </c>
      <c r="E551" s="2"/>
      <c r="F551" s="2">
        <v>5</v>
      </c>
      <c r="G551" s="45">
        <f t="shared" si="8"/>
        <v>129.4</v>
      </c>
    </row>
    <row r="552" spans="1:7">
      <c r="A552" s="3">
        <v>44796</v>
      </c>
      <c r="B552" s="422">
        <v>25373</v>
      </c>
      <c r="C552" s="422" t="s">
        <v>21</v>
      </c>
      <c r="D552" t="s">
        <v>12</v>
      </c>
      <c r="E552" s="2"/>
      <c r="F552" s="2">
        <v>105.3</v>
      </c>
      <c r="G552" s="45">
        <f t="shared" si="8"/>
        <v>24.100000000000009</v>
      </c>
    </row>
    <row r="553" spans="1:7">
      <c r="A553" s="3">
        <v>44796</v>
      </c>
      <c r="B553" s="422">
        <v>25373</v>
      </c>
      <c r="C553" s="422" t="s">
        <v>21</v>
      </c>
      <c r="D553" t="s">
        <v>13</v>
      </c>
      <c r="E553" s="2"/>
      <c r="F553" s="2">
        <v>24.1</v>
      </c>
      <c r="G553" s="45">
        <f t="shared" si="8"/>
        <v>0</v>
      </c>
    </row>
    <row r="554" spans="1:7">
      <c r="A554" s="31">
        <v>44773</v>
      </c>
      <c r="B554" s="421" t="s">
        <v>10</v>
      </c>
      <c r="C554" s="421" t="s">
        <v>22</v>
      </c>
      <c r="D554" t="s">
        <v>12</v>
      </c>
      <c r="E554" s="2">
        <v>104.8</v>
      </c>
      <c r="F554" s="2"/>
      <c r="G554" s="45">
        <f t="shared" si="8"/>
        <v>104.8</v>
      </c>
    </row>
    <row r="555" spans="1:7">
      <c r="A555" s="3"/>
      <c r="B555" s="422"/>
      <c r="C555" s="422"/>
      <c r="D555" t="s">
        <v>13</v>
      </c>
      <c r="E555" s="2">
        <v>21.5</v>
      </c>
      <c r="F555" s="2"/>
      <c r="G555" s="45">
        <f t="shared" si="8"/>
        <v>126.3</v>
      </c>
    </row>
    <row r="556" spans="1:7">
      <c r="A556" s="3"/>
      <c r="B556" s="422"/>
      <c r="C556" s="422"/>
      <c r="D556" t="s">
        <v>14</v>
      </c>
      <c r="E556" s="2">
        <v>60</v>
      </c>
      <c r="F556" s="2"/>
      <c r="G556" s="45">
        <f t="shared" si="8"/>
        <v>186.3</v>
      </c>
    </row>
    <row r="557" spans="1:7">
      <c r="A557" s="3"/>
      <c r="B557" s="422"/>
      <c r="C557" s="422"/>
      <c r="D557" t="s">
        <v>15</v>
      </c>
      <c r="E557" s="2">
        <v>5</v>
      </c>
      <c r="F557" s="2"/>
      <c r="G557" s="45">
        <f t="shared" si="8"/>
        <v>191.3</v>
      </c>
    </row>
    <row r="558" spans="1:7">
      <c r="A558" s="71">
        <v>44773</v>
      </c>
      <c r="B558" s="422" t="s">
        <v>87</v>
      </c>
      <c r="C558" s="422" t="s">
        <v>22</v>
      </c>
      <c r="D558" t="s">
        <v>14</v>
      </c>
      <c r="E558" s="2"/>
      <c r="F558" s="2">
        <v>60</v>
      </c>
      <c r="G558" s="45">
        <f t="shared" si="8"/>
        <v>131.30000000000001</v>
      </c>
    </row>
    <row r="559" spans="1:7">
      <c r="A559" s="71">
        <v>44773</v>
      </c>
      <c r="B559" s="422" t="s">
        <v>87</v>
      </c>
      <c r="C559" s="422" t="s">
        <v>22</v>
      </c>
      <c r="D559" t="s">
        <v>15</v>
      </c>
      <c r="E559" s="2"/>
      <c r="F559" s="2">
        <v>5</v>
      </c>
      <c r="G559" s="45">
        <f t="shared" si="8"/>
        <v>126.30000000000001</v>
      </c>
    </row>
    <row r="560" spans="1:7">
      <c r="A560" s="3">
        <v>44796</v>
      </c>
      <c r="B560" s="422">
        <v>25373</v>
      </c>
      <c r="C560" s="422" t="s">
        <v>22</v>
      </c>
      <c r="D560" t="s">
        <v>12</v>
      </c>
      <c r="E560" s="45"/>
      <c r="F560" s="2">
        <v>104.8</v>
      </c>
      <c r="G560" s="45">
        <f t="shared" si="8"/>
        <v>21.500000000000014</v>
      </c>
    </row>
    <row r="561" spans="1:12">
      <c r="A561" s="3">
        <v>44796</v>
      </c>
      <c r="B561" s="422">
        <v>25373</v>
      </c>
      <c r="C561" s="422" t="s">
        <v>22</v>
      </c>
      <c r="D561" t="s">
        <v>13</v>
      </c>
      <c r="E561" s="45"/>
      <c r="F561" s="2">
        <v>21.5</v>
      </c>
      <c r="G561" s="45">
        <f t="shared" si="8"/>
        <v>0</v>
      </c>
      <c r="H561" s="54"/>
      <c r="I561" s="54"/>
      <c r="J561" s="54"/>
      <c r="K561" s="54"/>
      <c r="L561" s="54"/>
    </row>
    <row r="562" spans="1:12">
      <c r="A562" s="31">
        <v>44804</v>
      </c>
      <c r="B562" s="421" t="s">
        <v>10</v>
      </c>
      <c r="C562" s="421" t="s">
        <v>23</v>
      </c>
      <c r="D562" t="s">
        <v>12</v>
      </c>
      <c r="E562" s="2">
        <v>15.6</v>
      </c>
      <c r="F562" s="2"/>
      <c r="G562" s="45">
        <f t="shared" si="8"/>
        <v>15.6</v>
      </c>
      <c r="H562" s="54"/>
      <c r="I562" s="54"/>
      <c r="J562" s="54"/>
      <c r="K562" s="54"/>
      <c r="L562" s="54"/>
    </row>
    <row r="563" spans="1:12">
      <c r="A563" s="3"/>
      <c r="B563" s="422"/>
      <c r="C563" s="422"/>
      <c r="D563" t="s">
        <v>13</v>
      </c>
      <c r="E563" s="2">
        <v>22.6</v>
      </c>
      <c r="F563" s="2"/>
      <c r="G563" s="45">
        <f t="shared" si="8"/>
        <v>38.200000000000003</v>
      </c>
      <c r="H563" s="54"/>
      <c r="I563" s="54"/>
      <c r="J563" s="440" t="s">
        <v>112</v>
      </c>
      <c r="K563" s="440"/>
      <c r="L563" s="440"/>
    </row>
    <row r="564" spans="1:12">
      <c r="A564" s="3"/>
      <c r="B564" s="422"/>
      <c r="C564" s="422"/>
      <c r="D564" t="s">
        <v>14</v>
      </c>
      <c r="E564" s="2">
        <v>60</v>
      </c>
      <c r="F564" s="2"/>
      <c r="G564" s="45">
        <f t="shared" si="8"/>
        <v>98.2</v>
      </c>
      <c r="H564" s="54"/>
      <c r="I564" s="54"/>
      <c r="J564" s="421" t="s">
        <v>23</v>
      </c>
      <c r="K564" t="s">
        <v>12</v>
      </c>
      <c r="L564" s="2">
        <v>39.1</v>
      </c>
    </row>
    <row r="565" spans="1:12">
      <c r="A565" s="3"/>
      <c r="B565" s="422"/>
      <c r="C565" s="422"/>
      <c r="D565" t="s">
        <v>15</v>
      </c>
      <c r="E565" s="2">
        <v>5</v>
      </c>
      <c r="F565" s="2"/>
      <c r="G565" s="45">
        <f t="shared" si="8"/>
        <v>103.2</v>
      </c>
      <c r="H565" s="54"/>
      <c r="I565" s="54"/>
      <c r="J565" s="422"/>
      <c r="K565" t="s">
        <v>13</v>
      </c>
      <c r="L565" s="2">
        <v>7</v>
      </c>
    </row>
    <row r="566" spans="1:12">
      <c r="A566" s="3">
        <v>44804</v>
      </c>
      <c r="B566" s="422" t="s">
        <v>88</v>
      </c>
      <c r="C566" s="422" t="s">
        <v>23</v>
      </c>
      <c r="D566" t="s">
        <v>14</v>
      </c>
      <c r="E566" s="2"/>
      <c r="F566" s="2">
        <v>60</v>
      </c>
      <c r="G566" s="45">
        <f t="shared" si="8"/>
        <v>43.2</v>
      </c>
      <c r="H566" s="54"/>
      <c r="I566" s="54"/>
      <c r="J566" s="421" t="s">
        <v>90</v>
      </c>
      <c r="K566" t="s">
        <v>12</v>
      </c>
      <c r="L566" s="2">
        <v>35.1</v>
      </c>
    </row>
    <row r="567" spans="1:12">
      <c r="A567" s="3">
        <v>44804</v>
      </c>
      <c r="B567" s="422" t="s">
        <v>88</v>
      </c>
      <c r="C567" s="422" t="s">
        <v>23</v>
      </c>
      <c r="D567" t="s">
        <v>15</v>
      </c>
      <c r="E567" s="2"/>
      <c r="F567" s="2">
        <v>5</v>
      </c>
      <c r="G567" s="45">
        <f t="shared" si="8"/>
        <v>38.200000000000003</v>
      </c>
      <c r="H567" s="54"/>
      <c r="I567" s="54"/>
      <c r="J567" s="422"/>
      <c r="K567" t="s">
        <v>13</v>
      </c>
      <c r="L567" s="2">
        <v>8.1999999999999993</v>
      </c>
    </row>
    <row r="568" spans="1:12">
      <c r="A568" s="3">
        <v>44824</v>
      </c>
      <c r="B568" s="422">
        <v>25534</v>
      </c>
      <c r="C568" s="422" t="s">
        <v>23</v>
      </c>
      <c r="D568" t="s">
        <v>12</v>
      </c>
      <c r="E568" s="45"/>
      <c r="F568" s="2">
        <v>15.6</v>
      </c>
      <c r="G568" s="45">
        <f t="shared" si="8"/>
        <v>22.6</v>
      </c>
      <c r="H568" s="54"/>
      <c r="I568" s="54"/>
      <c r="J568"/>
      <c r="K568"/>
      <c r="L568"/>
    </row>
    <row r="569" spans="1:12">
      <c r="A569" s="3">
        <v>44824</v>
      </c>
      <c r="B569" s="422">
        <v>25534</v>
      </c>
      <c r="C569" s="422" t="s">
        <v>23</v>
      </c>
      <c r="D569" t="s">
        <v>13</v>
      </c>
      <c r="E569" s="45"/>
      <c r="F569" s="2">
        <v>22.6</v>
      </c>
      <c r="G569" s="45">
        <f t="shared" si="8"/>
        <v>0</v>
      </c>
      <c r="H569" s="54"/>
      <c r="I569" s="54"/>
      <c r="J569"/>
      <c r="K569"/>
      <c r="L569" s="5">
        <f>SUM(L564:L568)</f>
        <v>89.4</v>
      </c>
    </row>
    <row r="570" spans="1:12">
      <c r="A570" s="81">
        <v>44834</v>
      </c>
      <c r="B570" s="421" t="s">
        <v>10</v>
      </c>
      <c r="C570" s="421" t="s">
        <v>41</v>
      </c>
      <c r="D570" t="s">
        <v>12</v>
      </c>
      <c r="E570" s="2">
        <v>93.5</v>
      </c>
      <c r="F570" s="2"/>
      <c r="G570" s="45">
        <f t="shared" si="8"/>
        <v>93.5</v>
      </c>
      <c r="H570" s="54"/>
      <c r="I570" s="54"/>
      <c r="J570" s="54"/>
      <c r="K570" s="54"/>
      <c r="L570" s="54"/>
    </row>
    <row r="571" spans="1:12">
      <c r="A571" s="70"/>
      <c r="B571" s="422"/>
      <c r="C571" s="422"/>
      <c r="D571" t="s">
        <v>13</v>
      </c>
      <c r="E571" s="2">
        <v>19.600000000000001</v>
      </c>
      <c r="F571" s="2"/>
      <c r="G571" s="45">
        <f t="shared" si="8"/>
        <v>113.1</v>
      </c>
      <c r="H571" s="54"/>
      <c r="I571" s="54"/>
      <c r="J571" s="54"/>
      <c r="K571" s="54"/>
      <c r="L571" s="54"/>
    </row>
    <row r="572" spans="1:12">
      <c r="A572" s="70"/>
      <c r="B572" s="422"/>
      <c r="C572" s="422"/>
      <c r="D572" t="s">
        <v>14</v>
      </c>
      <c r="E572" s="2">
        <v>60</v>
      </c>
      <c r="F572" s="2"/>
      <c r="G572" s="45">
        <f t="shared" si="8"/>
        <v>173.1</v>
      </c>
      <c r="H572" s="54"/>
      <c r="I572" s="54"/>
      <c r="J572" s="440" t="s">
        <v>113</v>
      </c>
      <c r="K572" s="447"/>
      <c r="L572" s="447"/>
    </row>
    <row r="573" spans="1:12">
      <c r="A573" s="70"/>
      <c r="B573" s="422"/>
      <c r="C573" s="422"/>
      <c r="D573" t="s">
        <v>15</v>
      </c>
      <c r="E573" s="2">
        <v>5</v>
      </c>
      <c r="F573" s="2"/>
      <c r="G573" s="45">
        <f t="shared" si="8"/>
        <v>178.1</v>
      </c>
      <c r="H573" s="54"/>
      <c r="I573" s="54"/>
      <c r="J573" s="54"/>
      <c r="K573" s="54"/>
      <c r="L573" s="54"/>
    </row>
    <row r="574" spans="1:12">
      <c r="A574" s="70">
        <v>44834</v>
      </c>
      <c r="B574" s="422" t="s">
        <v>91</v>
      </c>
      <c r="C574" s="422" t="s">
        <v>41</v>
      </c>
      <c r="D574" t="s">
        <v>14</v>
      </c>
      <c r="E574" s="2"/>
      <c r="F574" s="2">
        <v>60</v>
      </c>
      <c r="G574" s="45">
        <f t="shared" si="8"/>
        <v>118.1</v>
      </c>
      <c r="H574" s="54"/>
      <c r="I574" s="54"/>
      <c r="J574" s="421" t="s">
        <v>90</v>
      </c>
      <c r="K574" t="s">
        <v>12</v>
      </c>
      <c r="L574" s="2">
        <v>93.5</v>
      </c>
    </row>
    <row r="575" spans="1:12">
      <c r="A575" s="70">
        <v>44834</v>
      </c>
      <c r="B575" s="422" t="s">
        <v>91</v>
      </c>
      <c r="C575" s="422" t="s">
        <v>41</v>
      </c>
      <c r="D575" t="s">
        <v>15</v>
      </c>
      <c r="E575" s="2"/>
      <c r="F575" s="2">
        <v>5</v>
      </c>
      <c r="G575" s="45">
        <f t="shared" si="8"/>
        <v>113.1</v>
      </c>
      <c r="H575" s="54"/>
      <c r="I575" s="54"/>
      <c r="J575" s="422"/>
      <c r="K575" t="s">
        <v>13</v>
      </c>
      <c r="L575" s="2">
        <v>19.600000000000001</v>
      </c>
    </row>
    <row r="576" spans="1:12">
      <c r="A576" s="70">
        <v>44876</v>
      </c>
      <c r="B576" s="422" t="s">
        <v>114</v>
      </c>
      <c r="C576" s="422" t="s">
        <v>41</v>
      </c>
      <c r="D576" t="s">
        <v>12</v>
      </c>
      <c r="E576" s="2"/>
      <c r="F576" s="2">
        <v>93.5</v>
      </c>
      <c r="G576" s="45">
        <f t="shared" ref="G576:G579" si="9">+G575+E576-F576</f>
        <v>19.599999999999994</v>
      </c>
      <c r="H576" s="54"/>
      <c r="I576" s="54"/>
      <c r="J576" s="422"/>
      <c r="K576"/>
      <c r="L576" s="2"/>
    </row>
    <row r="577" spans="1:16">
      <c r="A577" s="70">
        <v>44876</v>
      </c>
      <c r="B577" s="422" t="s">
        <v>114</v>
      </c>
      <c r="C577" s="422" t="s">
        <v>41</v>
      </c>
      <c r="D577" t="s">
        <v>13</v>
      </c>
      <c r="E577" s="2"/>
      <c r="F577" s="2">
        <v>19.600000000000001</v>
      </c>
      <c r="G577" s="45">
        <f t="shared" si="9"/>
        <v>0</v>
      </c>
      <c r="H577" s="54"/>
      <c r="I577" s="54"/>
      <c r="J577" s="422"/>
      <c r="K577"/>
      <c r="L577" s="2"/>
      <c r="M577" s="54"/>
      <c r="N577" s="54"/>
      <c r="O577" s="54"/>
      <c r="P577" s="54"/>
    </row>
    <row r="578" spans="1:16">
      <c r="A578" s="31">
        <v>44865</v>
      </c>
      <c r="B578" s="421" t="s">
        <v>10</v>
      </c>
      <c r="C578" s="421" t="s">
        <v>25</v>
      </c>
      <c r="D578" t="s">
        <v>12</v>
      </c>
      <c r="E578" s="2">
        <v>35</v>
      </c>
      <c r="F578" s="2"/>
      <c r="G578" s="45">
        <f t="shared" si="9"/>
        <v>35</v>
      </c>
      <c r="H578" s="54"/>
      <c r="I578" s="54"/>
      <c r="J578" s="54"/>
      <c r="K578" s="54"/>
      <c r="L578" s="54"/>
      <c r="M578" s="54"/>
      <c r="N578" s="54"/>
      <c r="O578" s="54"/>
      <c r="P578" s="54"/>
    </row>
    <row r="579" spans="1:16">
      <c r="A579" s="71"/>
      <c r="B579" s="425"/>
      <c r="C579" s="425"/>
      <c r="D579" t="s">
        <v>13</v>
      </c>
      <c r="E579" s="2">
        <v>23.1</v>
      </c>
      <c r="F579" s="2"/>
      <c r="G579" s="45">
        <f t="shared" si="9"/>
        <v>58.1</v>
      </c>
      <c r="H579" s="54"/>
      <c r="I579" s="54"/>
      <c r="J579" s="54"/>
      <c r="K579" s="54"/>
      <c r="L579" s="190">
        <f>SUM(L574:L578)</f>
        <v>113.1</v>
      </c>
      <c r="M579" s="54"/>
      <c r="N579" s="54"/>
      <c r="O579" s="54"/>
      <c r="P579" s="54"/>
    </row>
    <row r="580" spans="1:16">
      <c r="A580" s="71"/>
      <c r="B580" s="425"/>
      <c r="C580" s="425"/>
      <c r="D580" t="s">
        <v>14</v>
      </c>
      <c r="E580" s="2">
        <v>60</v>
      </c>
      <c r="F580" s="2"/>
      <c r="G580" s="45">
        <f t="shared" ref="G580:G606" si="10">+G579+E580-F580</f>
        <v>118.1</v>
      </c>
      <c r="H580" s="54"/>
      <c r="I580" s="54"/>
      <c r="J580" s="54"/>
      <c r="K580" s="54"/>
      <c r="L580" s="54"/>
      <c r="M580" s="54"/>
      <c r="N580" s="54"/>
      <c r="O580" s="54"/>
      <c r="P580" s="54"/>
    </row>
    <row r="581" spans="1:16">
      <c r="A581" s="71"/>
      <c r="B581" s="425"/>
      <c r="C581" s="425"/>
      <c r="D581" t="s">
        <v>15</v>
      </c>
      <c r="E581" s="2">
        <v>5</v>
      </c>
      <c r="F581" s="2"/>
      <c r="G581" s="45">
        <f t="shared" si="10"/>
        <v>123.1</v>
      </c>
      <c r="H581" s="54"/>
      <c r="I581" s="54"/>
      <c r="J581" s="54"/>
      <c r="K581" s="54"/>
      <c r="L581" s="54"/>
      <c r="M581" s="54"/>
      <c r="N581" s="54"/>
      <c r="O581" s="54"/>
      <c r="P581" s="54"/>
    </row>
    <row r="582" spans="1:16">
      <c r="A582" s="3">
        <v>44865</v>
      </c>
      <c r="B582" s="422" t="s">
        <v>75</v>
      </c>
      <c r="C582" s="422" t="s">
        <v>25</v>
      </c>
      <c r="D582" t="s">
        <v>14</v>
      </c>
      <c r="E582" s="2"/>
      <c r="F582" s="2">
        <v>60</v>
      </c>
      <c r="G582" s="45">
        <f t="shared" si="10"/>
        <v>63.099999999999994</v>
      </c>
      <c r="H582" s="54"/>
      <c r="I582" s="54"/>
      <c r="J582" s="54"/>
      <c r="K582" s="54"/>
      <c r="L582" s="54"/>
      <c r="M582" s="54"/>
      <c r="N582" s="54"/>
      <c r="O582" s="54"/>
      <c r="P582" s="54"/>
    </row>
    <row r="583" spans="1:16">
      <c r="A583" s="3">
        <v>44865</v>
      </c>
      <c r="B583" s="422" t="s">
        <v>75</v>
      </c>
      <c r="C583" s="422" t="s">
        <v>25</v>
      </c>
      <c r="D583" t="s">
        <v>15</v>
      </c>
      <c r="E583" s="2"/>
      <c r="F583" s="2">
        <v>5</v>
      </c>
      <c r="G583" s="45">
        <f t="shared" si="10"/>
        <v>58.099999999999994</v>
      </c>
      <c r="H583" s="54"/>
      <c r="I583" s="54"/>
      <c r="J583" s="54"/>
      <c r="K583" s="54"/>
      <c r="L583" s="54"/>
      <c r="M583" s="54"/>
      <c r="N583" s="54"/>
      <c r="O583" s="54"/>
      <c r="P583" s="54"/>
    </row>
    <row r="584" spans="1:16">
      <c r="A584" s="3">
        <v>44925</v>
      </c>
      <c r="B584" s="422" t="s">
        <v>115</v>
      </c>
      <c r="C584" s="422" t="s">
        <v>25</v>
      </c>
      <c r="D584" t="s">
        <v>12</v>
      </c>
      <c r="E584" s="2"/>
      <c r="F584" s="2">
        <v>35</v>
      </c>
      <c r="G584" s="45">
        <f t="shared" si="10"/>
        <v>23.099999999999994</v>
      </c>
      <c r="H584" s="54"/>
      <c r="I584" s="54"/>
      <c r="J584" s="54"/>
      <c r="K584" s="54"/>
      <c r="L584" s="54"/>
      <c r="M584" s="54"/>
      <c r="N584" s="54"/>
      <c r="O584" s="54"/>
      <c r="P584" s="54"/>
    </row>
    <row r="585" spans="1:16">
      <c r="A585" s="3">
        <v>44925</v>
      </c>
      <c r="B585" s="422" t="s">
        <v>115</v>
      </c>
      <c r="C585" s="422" t="s">
        <v>25</v>
      </c>
      <c r="D585" t="s">
        <v>13</v>
      </c>
      <c r="E585" s="2"/>
      <c r="F585" s="2">
        <v>23.1</v>
      </c>
      <c r="G585" s="45">
        <f t="shared" si="10"/>
        <v>0</v>
      </c>
      <c r="H585" s="54"/>
      <c r="I585" s="54"/>
      <c r="J585" s="54"/>
      <c r="K585" s="54"/>
      <c r="L585" s="54"/>
      <c r="M585" s="54"/>
      <c r="N585" s="54"/>
      <c r="O585" s="54"/>
      <c r="P585" s="54"/>
    </row>
    <row r="586" spans="1:16">
      <c r="A586" s="81">
        <v>44895</v>
      </c>
      <c r="B586" s="421" t="s">
        <v>10</v>
      </c>
      <c r="C586" s="421" t="s">
        <v>26</v>
      </c>
      <c r="D586" t="s">
        <v>12</v>
      </c>
      <c r="E586" s="2">
        <v>39</v>
      </c>
      <c r="F586" s="2"/>
      <c r="G586" s="45">
        <f t="shared" si="10"/>
        <v>39</v>
      </c>
      <c r="H586" s="54"/>
      <c r="I586" s="54"/>
      <c r="J586" s="54"/>
      <c r="K586" s="54"/>
      <c r="L586" s="54"/>
      <c r="M586" s="54"/>
      <c r="N586" s="54"/>
      <c r="O586" s="54"/>
      <c r="P586" s="54"/>
    </row>
    <row r="587" spans="1:16">
      <c r="A587" s="70"/>
      <c r="B587" s="422"/>
      <c r="C587" s="422"/>
      <c r="D587" t="s">
        <v>13</v>
      </c>
      <c r="E587" s="2">
        <v>22.8</v>
      </c>
      <c r="F587" s="2"/>
      <c r="G587" s="45">
        <f t="shared" si="10"/>
        <v>61.8</v>
      </c>
      <c r="H587" s="54"/>
      <c r="I587" s="54"/>
      <c r="J587" s="421" t="s">
        <v>25</v>
      </c>
      <c r="K587" t="s">
        <v>12</v>
      </c>
      <c r="L587" s="2">
        <v>35</v>
      </c>
      <c r="M587" s="54"/>
      <c r="N587" s="54"/>
      <c r="O587" s="144">
        <v>39</v>
      </c>
      <c r="P587" s="153">
        <v>22.8</v>
      </c>
    </row>
    <row r="588" spans="1:16">
      <c r="A588" s="70"/>
      <c r="B588" s="422"/>
      <c r="C588" s="422"/>
      <c r="D588" t="s">
        <v>14</v>
      </c>
      <c r="E588" s="2">
        <v>60</v>
      </c>
      <c r="F588" s="2"/>
      <c r="G588" s="45">
        <f t="shared" si="10"/>
        <v>121.8</v>
      </c>
      <c r="H588" s="54"/>
      <c r="I588" s="54"/>
      <c r="J588" s="425"/>
      <c r="K588" t="s">
        <v>13</v>
      </c>
      <c r="L588" s="2">
        <v>23.1</v>
      </c>
      <c r="M588" s="54"/>
      <c r="N588" s="54"/>
      <c r="O588" s="54"/>
      <c r="P588" s="54"/>
    </row>
    <row r="589" spans="1:16">
      <c r="A589" s="70"/>
      <c r="B589" s="422"/>
      <c r="C589" s="422"/>
      <c r="D589" t="s">
        <v>15</v>
      </c>
      <c r="E589" s="2">
        <v>5</v>
      </c>
      <c r="F589" s="2"/>
      <c r="G589" s="45">
        <f t="shared" si="10"/>
        <v>126.8</v>
      </c>
      <c r="H589" s="54"/>
      <c r="I589" s="54"/>
      <c r="J589" s="421" t="s">
        <v>26</v>
      </c>
      <c r="K589" t="s">
        <v>12</v>
      </c>
      <c r="L589" s="2">
        <v>39</v>
      </c>
      <c r="M589" s="54"/>
      <c r="N589" s="54"/>
      <c r="O589" s="54"/>
      <c r="P589" s="54"/>
    </row>
    <row r="590" spans="1:16">
      <c r="A590" s="3">
        <v>44895</v>
      </c>
      <c r="B590" s="422" t="s">
        <v>93</v>
      </c>
      <c r="C590" s="422" t="s">
        <v>26</v>
      </c>
      <c r="D590" t="s">
        <v>14</v>
      </c>
      <c r="E590" s="2"/>
      <c r="F590" s="2">
        <v>60</v>
      </c>
      <c r="G590" s="45">
        <f t="shared" si="10"/>
        <v>66.8</v>
      </c>
      <c r="H590" s="54"/>
      <c r="I590" s="54"/>
      <c r="J590" s="422"/>
      <c r="K590" t="s">
        <v>13</v>
      </c>
      <c r="L590" s="2">
        <v>22.8</v>
      </c>
      <c r="M590" s="54"/>
      <c r="N590" s="54"/>
      <c r="O590" s="54"/>
      <c r="P590" s="54"/>
    </row>
    <row r="591" spans="1:16">
      <c r="A591" s="3">
        <v>44895</v>
      </c>
      <c r="B591" s="422" t="s">
        <v>93</v>
      </c>
      <c r="C591" s="422" t="s">
        <v>26</v>
      </c>
      <c r="D591" t="s">
        <v>15</v>
      </c>
      <c r="E591" s="5"/>
      <c r="F591" s="23">
        <v>5</v>
      </c>
      <c r="G591" s="45">
        <f t="shared" si="10"/>
        <v>61.8</v>
      </c>
      <c r="H591" s="54"/>
      <c r="I591" s="54"/>
      <c r="J591" s="54"/>
      <c r="K591" s="54"/>
      <c r="L591" s="54"/>
      <c r="M591" s="54"/>
      <c r="N591" s="54"/>
      <c r="O591" s="54"/>
      <c r="P591" s="54"/>
    </row>
    <row r="592" spans="1:16">
      <c r="A592" s="3">
        <v>44925</v>
      </c>
      <c r="B592" s="422" t="s">
        <v>115</v>
      </c>
      <c r="C592" s="422" t="s">
        <v>26</v>
      </c>
      <c r="D592" t="s">
        <v>12</v>
      </c>
      <c r="E592" s="5"/>
      <c r="F592" s="2">
        <v>39</v>
      </c>
      <c r="G592" s="45">
        <f t="shared" si="10"/>
        <v>22.799999999999997</v>
      </c>
      <c r="H592" s="54"/>
      <c r="I592" s="54"/>
      <c r="J592" s="54"/>
      <c r="K592" s="54"/>
      <c r="L592" s="54"/>
      <c r="M592" s="54"/>
      <c r="N592" s="54"/>
      <c r="O592" s="54"/>
      <c r="P592" s="54"/>
    </row>
    <row r="593" spans="1:7">
      <c r="A593" s="3">
        <v>44925</v>
      </c>
      <c r="B593" s="422" t="s">
        <v>115</v>
      </c>
      <c r="C593" s="422" t="s">
        <v>26</v>
      </c>
      <c r="D593" t="s">
        <v>13</v>
      </c>
      <c r="E593" s="5"/>
      <c r="F593" s="2">
        <v>22.8</v>
      </c>
      <c r="G593" s="45">
        <f t="shared" si="10"/>
        <v>0</v>
      </c>
    </row>
    <row r="594" spans="1:7">
      <c r="A594" s="81">
        <v>44926</v>
      </c>
      <c r="B594" s="421" t="s">
        <v>10</v>
      </c>
      <c r="C594" s="421" t="s">
        <v>27</v>
      </c>
      <c r="D594" t="s">
        <v>12</v>
      </c>
      <c r="E594" s="2">
        <v>44.6</v>
      </c>
      <c r="F594" s="2"/>
      <c r="G594" s="45">
        <f t="shared" si="10"/>
        <v>44.6</v>
      </c>
    </row>
    <row r="595" spans="1:7">
      <c r="A595" s="70"/>
      <c r="B595" s="422"/>
      <c r="C595" s="422"/>
      <c r="D595" t="s">
        <v>13</v>
      </c>
      <c r="E595" s="2">
        <v>23.4</v>
      </c>
      <c r="F595" s="2"/>
      <c r="G595" s="45">
        <f t="shared" si="10"/>
        <v>68</v>
      </c>
    </row>
    <row r="596" spans="1:7">
      <c r="A596" s="70"/>
      <c r="B596" s="422"/>
      <c r="C596" s="422"/>
      <c r="D596" t="s">
        <v>14</v>
      </c>
      <c r="E596" s="2">
        <v>60</v>
      </c>
      <c r="F596" s="2"/>
      <c r="G596" s="45">
        <f t="shared" si="10"/>
        <v>128</v>
      </c>
    </row>
    <row r="597" spans="1:7">
      <c r="A597" s="70"/>
      <c r="B597" s="422"/>
      <c r="C597" s="422"/>
      <c r="D597" t="s">
        <v>15</v>
      </c>
      <c r="E597" s="2">
        <v>5</v>
      </c>
      <c r="F597" s="2"/>
      <c r="G597" s="45">
        <f t="shared" si="10"/>
        <v>133</v>
      </c>
    </row>
    <row r="598" spans="1:7">
      <c r="A598" s="70">
        <v>44926</v>
      </c>
      <c r="B598" s="422" t="s">
        <v>76</v>
      </c>
      <c r="C598" s="422" t="s">
        <v>27</v>
      </c>
      <c r="D598" t="s">
        <v>14</v>
      </c>
      <c r="E598" s="2"/>
      <c r="F598" s="2">
        <v>60</v>
      </c>
      <c r="G598" s="45">
        <f t="shared" si="10"/>
        <v>73</v>
      </c>
    </row>
    <row r="599" spans="1:7">
      <c r="A599" s="70">
        <v>44926</v>
      </c>
      <c r="B599" s="422" t="s">
        <v>76</v>
      </c>
      <c r="C599" s="422" t="s">
        <v>27</v>
      </c>
      <c r="D599" t="s">
        <v>15</v>
      </c>
      <c r="E599" s="2"/>
      <c r="F599" s="2">
        <v>5</v>
      </c>
      <c r="G599" s="45">
        <f t="shared" si="10"/>
        <v>68</v>
      </c>
    </row>
    <row r="600" spans="1:7">
      <c r="A600" s="71">
        <v>44966</v>
      </c>
      <c r="B600" s="425" t="s">
        <v>116</v>
      </c>
      <c r="C600" s="422" t="s">
        <v>27</v>
      </c>
      <c r="D600" t="s">
        <v>12</v>
      </c>
      <c r="E600" s="45"/>
      <c r="F600" s="2">
        <v>44.6</v>
      </c>
      <c r="G600" s="45">
        <f t="shared" si="10"/>
        <v>23.4</v>
      </c>
    </row>
    <row r="601" spans="1:7">
      <c r="A601" s="71">
        <v>44966</v>
      </c>
      <c r="B601" s="425" t="s">
        <v>116</v>
      </c>
      <c r="C601" s="422" t="s">
        <v>27</v>
      </c>
      <c r="D601" t="s">
        <v>13</v>
      </c>
      <c r="E601" s="45"/>
      <c r="F601" s="2">
        <v>23.4</v>
      </c>
      <c r="G601" s="45">
        <f t="shared" si="10"/>
        <v>0</v>
      </c>
    </row>
    <row r="602" spans="1:7">
      <c r="A602" s="31">
        <v>44957</v>
      </c>
      <c r="B602" s="421" t="s">
        <v>10</v>
      </c>
      <c r="C602" s="421" t="s">
        <v>11</v>
      </c>
      <c r="D602" t="s">
        <v>12</v>
      </c>
      <c r="E602" s="195">
        <v>40.4</v>
      </c>
      <c r="F602" s="195"/>
      <c r="G602" s="45">
        <f t="shared" si="10"/>
        <v>40.4</v>
      </c>
    </row>
    <row r="603" spans="1:7">
      <c r="A603" s="3"/>
      <c r="B603" s="422"/>
      <c r="C603" s="422"/>
      <c r="D603" t="s">
        <v>13</v>
      </c>
      <c r="E603" s="195">
        <v>17.100000000000001</v>
      </c>
      <c r="F603" s="195"/>
      <c r="G603" s="45">
        <f t="shared" si="10"/>
        <v>57.5</v>
      </c>
    </row>
    <row r="604" spans="1:7">
      <c r="A604" s="3"/>
      <c r="B604" s="422"/>
      <c r="C604" s="422"/>
      <c r="D604" t="s">
        <v>14</v>
      </c>
      <c r="E604" s="195">
        <v>60</v>
      </c>
      <c r="F604" s="195"/>
      <c r="G604" s="45">
        <f t="shared" si="10"/>
        <v>117.5</v>
      </c>
    </row>
    <row r="605" spans="1:7">
      <c r="A605" s="3"/>
      <c r="B605" s="422"/>
      <c r="C605" s="422"/>
      <c r="D605" t="s">
        <v>15</v>
      </c>
      <c r="E605" s="195">
        <v>5</v>
      </c>
      <c r="F605" s="195"/>
      <c r="G605" s="45">
        <f t="shared" si="10"/>
        <v>122.5</v>
      </c>
    </row>
    <row r="606" spans="1:7">
      <c r="A606" s="3">
        <v>44957</v>
      </c>
      <c r="B606" s="422" t="s">
        <v>77</v>
      </c>
      <c r="C606" s="422" t="s">
        <v>11</v>
      </c>
      <c r="D606" t="s">
        <v>14</v>
      </c>
      <c r="E606" s="195"/>
      <c r="F606" s="195">
        <v>60</v>
      </c>
      <c r="G606" s="45">
        <f t="shared" si="10"/>
        <v>62.5</v>
      </c>
    </row>
    <row r="607" spans="1:7">
      <c r="A607" s="3">
        <v>44957</v>
      </c>
      <c r="B607" s="422" t="s">
        <v>77</v>
      </c>
      <c r="C607" s="422" t="s">
        <v>11</v>
      </c>
      <c r="D607" t="s">
        <v>15</v>
      </c>
      <c r="E607" s="195"/>
      <c r="F607" s="195">
        <v>5</v>
      </c>
      <c r="G607" s="45">
        <f>+G606+E607-F607</f>
        <v>57.5</v>
      </c>
    </row>
    <row r="608" spans="1:7">
      <c r="A608" s="71">
        <v>44987</v>
      </c>
      <c r="B608" s="425" t="s">
        <v>117</v>
      </c>
      <c r="C608" s="422" t="s">
        <v>11</v>
      </c>
      <c r="D608" t="s">
        <v>12</v>
      </c>
      <c r="E608" s="45"/>
      <c r="F608" s="195">
        <v>40.4</v>
      </c>
      <c r="G608" s="45">
        <f>+G607+E608-F608</f>
        <v>17.100000000000001</v>
      </c>
    </row>
    <row r="609" spans="1:16">
      <c r="A609" s="71">
        <v>44987</v>
      </c>
      <c r="B609" s="425" t="s">
        <v>117</v>
      </c>
      <c r="C609" s="422" t="s">
        <v>11</v>
      </c>
      <c r="D609" t="s">
        <v>13</v>
      </c>
      <c r="E609" s="45"/>
      <c r="F609" s="195">
        <v>17.100000000000001</v>
      </c>
      <c r="G609" s="45">
        <f>+G608+E609-F609</f>
        <v>0</v>
      </c>
      <c r="H609" s="54"/>
      <c r="I609" s="54"/>
      <c r="J609" s="54"/>
      <c r="K609" s="54"/>
      <c r="L609" s="54"/>
      <c r="M609" s="54"/>
      <c r="N609" s="54"/>
      <c r="O609" s="54"/>
      <c r="P609" s="54"/>
    </row>
    <row r="610" spans="1:16">
      <c r="A610" s="81">
        <v>44985</v>
      </c>
      <c r="B610" s="421" t="s">
        <v>10</v>
      </c>
      <c r="C610" s="421" t="s">
        <v>17</v>
      </c>
      <c r="D610" t="s">
        <v>12</v>
      </c>
      <c r="E610" s="195">
        <v>44.1</v>
      </c>
      <c r="F610" s="195"/>
      <c r="G610" s="45">
        <f>+G609+E610-F610</f>
        <v>44.1</v>
      </c>
      <c r="H610" s="54"/>
      <c r="I610" s="54"/>
      <c r="J610" s="54"/>
      <c r="K610" s="54"/>
      <c r="L610" s="54"/>
      <c r="M610" s="54"/>
      <c r="N610" s="54"/>
      <c r="O610" s="54"/>
      <c r="P610" s="54"/>
    </row>
    <row r="611" spans="1:16">
      <c r="A611" s="70"/>
      <c r="B611" s="422"/>
      <c r="C611" s="422"/>
      <c r="D611" t="s">
        <v>13</v>
      </c>
      <c r="E611" s="195">
        <v>22.8</v>
      </c>
      <c r="F611" s="195"/>
      <c r="G611" s="45">
        <f>+G610+E611-F611</f>
        <v>66.900000000000006</v>
      </c>
      <c r="H611" s="54"/>
      <c r="I611" s="54"/>
      <c r="J611" s="54"/>
      <c r="K611" s="54"/>
      <c r="L611" s="54"/>
      <c r="M611" s="54"/>
      <c r="N611" s="54"/>
      <c r="O611" s="54"/>
      <c r="P611" s="54"/>
    </row>
    <row r="612" spans="1:16">
      <c r="A612" s="70"/>
      <c r="B612" s="422"/>
      <c r="C612" s="422"/>
      <c r="D612" t="s">
        <v>14</v>
      </c>
      <c r="E612" s="195">
        <v>56</v>
      </c>
      <c r="F612" s="195"/>
      <c r="G612" s="45">
        <f>+G611+E612-F612</f>
        <v>122.9</v>
      </c>
      <c r="H612" s="54"/>
      <c r="I612" s="54"/>
      <c r="J612" s="54"/>
      <c r="K612" s="54"/>
      <c r="L612" s="54"/>
      <c r="M612" s="54"/>
      <c r="N612" s="54"/>
      <c r="O612" s="54"/>
      <c r="P612" s="54"/>
    </row>
    <row r="613" spans="1:16">
      <c r="A613" s="70"/>
      <c r="B613" s="422"/>
      <c r="C613" s="422"/>
      <c r="D613" t="s">
        <v>15</v>
      </c>
      <c r="E613" s="195">
        <v>5</v>
      </c>
      <c r="F613" s="195"/>
      <c r="G613" s="45">
        <f>+G612+E613-F613</f>
        <v>127.9</v>
      </c>
      <c r="H613" s="54"/>
      <c r="I613" s="54"/>
      <c r="J613" s="54"/>
      <c r="K613" s="54"/>
      <c r="L613" s="54"/>
      <c r="M613" s="54"/>
      <c r="N613" s="54"/>
      <c r="O613" s="54"/>
      <c r="P613" s="54"/>
    </row>
    <row r="614" spans="1:16">
      <c r="A614" s="70">
        <v>44985</v>
      </c>
      <c r="B614" s="422" t="s">
        <v>78</v>
      </c>
      <c r="C614" s="422" t="s">
        <v>17</v>
      </c>
      <c r="D614" t="s">
        <v>14</v>
      </c>
      <c r="E614" s="195"/>
      <c r="F614" s="195">
        <v>56</v>
      </c>
      <c r="G614" s="45">
        <f>+G613+E614-F614</f>
        <v>71.900000000000006</v>
      </c>
      <c r="H614" s="54"/>
      <c r="I614" s="54"/>
      <c r="J614" s="54"/>
      <c r="K614" s="54"/>
      <c r="L614" s="54"/>
      <c r="M614" s="54"/>
      <c r="N614" s="54"/>
      <c r="O614" s="54"/>
      <c r="P614" s="54"/>
    </row>
    <row r="615" spans="1:16">
      <c r="A615" s="70">
        <v>44985</v>
      </c>
      <c r="B615" s="422" t="s">
        <v>78</v>
      </c>
      <c r="C615" s="422" t="s">
        <v>17</v>
      </c>
      <c r="D615" t="s">
        <v>15</v>
      </c>
      <c r="E615" s="195"/>
      <c r="F615" s="195">
        <v>5</v>
      </c>
      <c r="G615" s="45">
        <f t="shared" ref="G615:G678" si="11">+G614+E615-F615</f>
        <v>66.900000000000006</v>
      </c>
      <c r="H615" s="54"/>
      <c r="I615" s="54"/>
      <c r="J615" s="54"/>
      <c r="K615" s="54"/>
      <c r="L615" s="54"/>
      <c r="M615" s="54"/>
      <c r="N615" s="54"/>
      <c r="O615" s="54"/>
      <c r="P615" s="54"/>
    </row>
    <row r="616" spans="1:16">
      <c r="A616" s="70">
        <v>45009</v>
      </c>
      <c r="B616" s="422">
        <v>26657</v>
      </c>
      <c r="C616" s="422" t="s">
        <v>17</v>
      </c>
      <c r="D616" t="s">
        <v>12</v>
      </c>
      <c r="E616" s="195"/>
      <c r="F616" s="195">
        <v>44.1</v>
      </c>
      <c r="G616" s="45">
        <f t="shared" si="11"/>
        <v>22.800000000000004</v>
      </c>
      <c r="H616" s="54"/>
      <c r="I616" s="54"/>
      <c r="J616" s="54"/>
      <c r="K616" s="54"/>
      <c r="L616" s="54"/>
      <c r="M616" s="54"/>
      <c r="N616" s="54"/>
      <c r="O616" s="54"/>
      <c r="P616" s="54"/>
    </row>
    <row r="617" spans="1:16">
      <c r="A617" s="70">
        <v>45009</v>
      </c>
      <c r="B617" s="422">
        <v>26657</v>
      </c>
      <c r="C617" s="422" t="s">
        <v>17</v>
      </c>
      <c r="D617" t="s">
        <v>13</v>
      </c>
      <c r="E617" s="195"/>
      <c r="F617" s="195">
        <v>22.8</v>
      </c>
      <c r="G617" s="45">
        <f t="shared" si="11"/>
        <v>0</v>
      </c>
      <c r="H617" s="54"/>
      <c r="I617" s="54"/>
      <c r="J617" s="54"/>
      <c r="K617" s="54"/>
      <c r="L617" s="54"/>
      <c r="M617" s="54"/>
      <c r="N617" s="54"/>
      <c r="O617" s="54"/>
      <c r="P617" s="54"/>
    </row>
    <row r="618" spans="1:16">
      <c r="A618" s="81">
        <v>45016</v>
      </c>
      <c r="B618" s="421" t="s">
        <v>10</v>
      </c>
      <c r="C618" s="421" t="s">
        <v>18</v>
      </c>
      <c r="D618" t="s">
        <v>12</v>
      </c>
      <c r="E618" s="195">
        <v>94.6</v>
      </c>
      <c r="F618" s="195"/>
      <c r="G618" s="45">
        <f t="shared" si="11"/>
        <v>94.6</v>
      </c>
      <c r="H618" s="54"/>
      <c r="I618" s="54"/>
      <c r="J618" s="54"/>
      <c r="K618" s="54"/>
      <c r="L618" s="54"/>
      <c r="M618" s="54"/>
      <c r="N618" s="54"/>
      <c r="O618" s="54"/>
      <c r="P618" s="54"/>
    </row>
    <row r="619" spans="1:16">
      <c r="A619" s="70"/>
      <c r="B619" s="422"/>
      <c r="C619" s="422"/>
      <c r="D619" t="s">
        <v>13</v>
      </c>
      <c r="E619" s="195">
        <v>13.5</v>
      </c>
      <c r="F619" s="195"/>
      <c r="G619" s="45">
        <f t="shared" si="11"/>
        <v>108.1</v>
      </c>
      <c r="H619" s="54"/>
      <c r="I619" s="54"/>
      <c r="J619" s="54"/>
      <c r="K619" s="54"/>
      <c r="L619" s="54"/>
      <c r="M619" s="54"/>
      <c r="N619" s="54"/>
      <c r="O619" s="54"/>
      <c r="P619" s="54"/>
    </row>
    <row r="620" spans="1:16">
      <c r="A620" s="70"/>
      <c r="B620" s="422"/>
      <c r="C620" s="422"/>
      <c r="D620" t="s">
        <v>14</v>
      </c>
      <c r="E620" s="195">
        <v>60</v>
      </c>
      <c r="F620" s="195"/>
      <c r="G620" s="45">
        <f t="shared" si="11"/>
        <v>168.1</v>
      </c>
      <c r="H620" s="54"/>
      <c r="I620" s="54"/>
      <c r="J620" s="54"/>
      <c r="K620" s="54"/>
      <c r="L620" s="54"/>
      <c r="M620" s="45"/>
      <c r="N620" s="54"/>
      <c r="O620" s="54"/>
      <c r="P620" s="54"/>
    </row>
    <row r="621" spans="1:16">
      <c r="A621" s="70"/>
      <c r="B621" s="422"/>
      <c r="C621" s="422"/>
      <c r="D621" t="s">
        <v>15</v>
      </c>
      <c r="E621" s="195">
        <v>5</v>
      </c>
      <c r="F621" s="195"/>
      <c r="G621" s="45">
        <f t="shared" si="11"/>
        <v>173.1</v>
      </c>
      <c r="H621" s="54"/>
      <c r="I621" s="54"/>
      <c r="J621" s="54"/>
      <c r="K621" s="54"/>
      <c r="L621" s="54"/>
      <c r="M621" s="54"/>
      <c r="N621" s="54"/>
      <c r="O621" s="54"/>
      <c r="P621" s="54"/>
    </row>
    <row r="622" spans="1:16">
      <c r="A622" s="70">
        <v>45016</v>
      </c>
      <c r="B622" s="422" t="s">
        <v>81</v>
      </c>
      <c r="C622" s="422" t="s">
        <v>18</v>
      </c>
      <c r="D622" t="s">
        <v>14</v>
      </c>
      <c r="E622" s="195"/>
      <c r="F622" s="195">
        <v>60</v>
      </c>
      <c r="G622" s="45">
        <f t="shared" si="11"/>
        <v>113.1</v>
      </c>
      <c r="H622" s="54"/>
      <c r="I622" s="54"/>
      <c r="J622" s="54"/>
      <c r="K622" s="54"/>
      <c r="L622" s="54"/>
      <c r="M622" s="54"/>
      <c r="N622" s="54"/>
      <c r="O622" s="54"/>
      <c r="P622" s="54"/>
    </row>
    <row r="623" spans="1:16">
      <c r="A623" s="70">
        <v>45016</v>
      </c>
      <c r="B623" s="422" t="s">
        <v>81</v>
      </c>
      <c r="C623" s="422" t="s">
        <v>18</v>
      </c>
      <c r="D623" t="s">
        <v>15</v>
      </c>
      <c r="E623" s="195"/>
      <c r="F623" s="195">
        <v>5</v>
      </c>
      <c r="G623" s="45">
        <f t="shared" si="11"/>
        <v>108.1</v>
      </c>
      <c r="H623" s="54"/>
      <c r="I623" s="54"/>
      <c r="J623" s="54"/>
      <c r="K623" s="54"/>
      <c r="L623" s="54"/>
      <c r="M623" s="54"/>
      <c r="N623" s="54"/>
      <c r="O623" s="54"/>
      <c r="P623" s="54"/>
    </row>
    <row r="624" spans="1:16">
      <c r="A624" s="70">
        <v>45111</v>
      </c>
      <c r="B624" s="422">
        <v>27094</v>
      </c>
      <c r="C624" s="422" t="s">
        <v>18</v>
      </c>
      <c r="D624" t="s">
        <v>12</v>
      </c>
      <c r="E624" s="195"/>
      <c r="F624" s="195">
        <v>94.6</v>
      </c>
      <c r="G624" s="45">
        <f t="shared" si="11"/>
        <v>13.5</v>
      </c>
      <c r="H624" s="54"/>
      <c r="I624" s="54"/>
      <c r="J624" s="54"/>
      <c r="K624" s="54"/>
      <c r="L624" s="54"/>
      <c r="M624" s="54"/>
      <c r="N624" s="54"/>
      <c r="O624" s="54"/>
      <c r="P624" s="54"/>
    </row>
    <row r="625" spans="1:16">
      <c r="A625" s="70">
        <v>45111</v>
      </c>
      <c r="B625" s="422">
        <v>27094</v>
      </c>
      <c r="C625" s="422" t="s">
        <v>18</v>
      </c>
      <c r="D625" t="s">
        <v>13</v>
      </c>
      <c r="E625" s="195"/>
      <c r="F625" s="195">
        <v>13.5</v>
      </c>
      <c r="G625" s="45">
        <f t="shared" si="11"/>
        <v>0</v>
      </c>
      <c r="H625" s="54"/>
      <c r="I625" s="54"/>
      <c r="J625" s="54"/>
      <c r="K625" s="54"/>
      <c r="L625" s="54"/>
      <c r="M625" s="54"/>
      <c r="N625" s="54"/>
      <c r="O625" s="54"/>
      <c r="P625" s="54"/>
    </row>
    <row r="626" spans="1:16">
      <c r="A626" s="81">
        <v>45046</v>
      </c>
      <c r="B626" s="421" t="s">
        <v>10</v>
      </c>
      <c r="C626" s="421" t="s">
        <v>19</v>
      </c>
      <c r="D626" t="s">
        <v>12</v>
      </c>
      <c r="E626" s="207">
        <v>99</v>
      </c>
      <c r="F626" s="207"/>
      <c r="G626" s="45">
        <f t="shared" si="11"/>
        <v>99</v>
      </c>
      <c r="H626" s="54"/>
      <c r="I626" s="54"/>
      <c r="J626" s="54"/>
      <c r="K626" s="54"/>
      <c r="L626" s="54"/>
      <c r="M626" s="54"/>
      <c r="N626" s="54"/>
      <c r="O626" s="54"/>
      <c r="P626" s="54"/>
    </row>
    <row r="627" spans="1:16">
      <c r="A627" s="70"/>
      <c r="B627" s="422"/>
      <c r="C627" s="422"/>
      <c r="D627" t="s">
        <v>13</v>
      </c>
      <c r="E627" s="207">
        <v>19.899999999999999</v>
      </c>
      <c r="F627" s="207"/>
      <c r="G627" s="45">
        <f t="shared" si="11"/>
        <v>118.9</v>
      </c>
      <c r="H627" s="54"/>
      <c r="I627" s="54"/>
      <c r="J627" s="54"/>
      <c r="K627" s="54"/>
      <c r="L627" s="54"/>
      <c r="M627" s="54"/>
      <c r="N627" s="54"/>
      <c r="O627" s="54"/>
      <c r="P627" s="54"/>
    </row>
    <row r="628" spans="1:16">
      <c r="A628" s="70"/>
      <c r="B628" s="422"/>
      <c r="C628" s="422"/>
      <c r="D628" t="s">
        <v>14</v>
      </c>
      <c r="E628" s="207">
        <v>60</v>
      </c>
      <c r="F628" s="207"/>
      <c r="G628" s="45">
        <f t="shared" si="11"/>
        <v>178.9</v>
      </c>
      <c r="H628" s="54"/>
      <c r="I628" s="54"/>
      <c r="J628" s="54"/>
      <c r="K628" s="54"/>
      <c r="L628" s="54"/>
      <c r="M628" s="54"/>
      <c r="N628" s="54"/>
      <c r="O628" s="54"/>
      <c r="P628" s="54"/>
    </row>
    <row r="629" spans="1:16">
      <c r="A629" s="70"/>
      <c r="B629" s="422"/>
      <c r="C629" s="422"/>
      <c r="D629" t="s">
        <v>15</v>
      </c>
      <c r="E629" s="207">
        <v>5</v>
      </c>
      <c r="F629" s="207"/>
      <c r="G629" s="45">
        <f t="shared" si="11"/>
        <v>183.9</v>
      </c>
      <c r="H629" s="54"/>
      <c r="I629" s="54"/>
      <c r="J629" s="54"/>
      <c r="K629" s="54"/>
      <c r="L629" s="54"/>
      <c r="M629" s="54"/>
      <c r="N629" s="54"/>
      <c r="O629" s="54"/>
      <c r="P629" s="54"/>
    </row>
    <row r="630" spans="1:16">
      <c r="A630" s="70">
        <v>45046</v>
      </c>
      <c r="B630" s="422" t="s">
        <v>83</v>
      </c>
      <c r="C630" s="422" t="s">
        <v>19</v>
      </c>
      <c r="D630" t="s">
        <v>14</v>
      </c>
      <c r="E630" s="207"/>
      <c r="F630" s="207">
        <v>60</v>
      </c>
      <c r="G630" s="45">
        <f t="shared" si="11"/>
        <v>123.9</v>
      </c>
      <c r="H630" s="54"/>
      <c r="I630" s="54"/>
      <c r="J630" s="54"/>
      <c r="K630" s="54"/>
      <c r="L630" s="54"/>
      <c r="M630" s="54"/>
      <c r="N630" s="54"/>
      <c r="O630" s="54"/>
      <c r="P630" s="54"/>
    </row>
    <row r="631" spans="1:16">
      <c r="A631" s="70">
        <v>45046</v>
      </c>
      <c r="B631" s="422" t="s">
        <v>83</v>
      </c>
      <c r="C631" s="422" t="s">
        <v>19</v>
      </c>
      <c r="D631" t="s">
        <v>15</v>
      </c>
      <c r="E631" s="207"/>
      <c r="F631" s="207">
        <v>5</v>
      </c>
      <c r="G631" s="45">
        <f t="shared" si="11"/>
        <v>118.9</v>
      </c>
      <c r="H631" s="54"/>
      <c r="I631" s="54"/>
      <c r="J631" s="54"/>
      <c r="K631" s="54"/>
      <c r="L631" s="54"/>
      <c r="M631" s="54"/>
      <c r="N631" s="54"/>
      <c r="O631" s="54"/>
      <c r="P631" s="54"/>
    </row>
    <row r="632" spans="1:16">
      <c r="A632" s="70">
        <v>45111</v>
      </c>
      <c r="B632" s="422">
        <v>27094</v>
      </c>
      <c r="C632" s="422" t="s">
        <v>19</v>
      </c>
      <c r="D632" t="s">
        <v>12</v>
      </c>
      <c r="E632" s="207"/>
      <c r="F632" s="207">
        <v>99</v>
      </c>
      <c r="G632" s="45">
        <f t="shared" si="11"/>
        <v>19.900000000000006</v>
      </c>
      <c r="H632" s="54"/>
      <c r="I632" s="54"/>
      <c r="J632" s="54"/>
      <c r="K632" s="422"/>
      <c r="L632"/>
      <c r="M632" s="207"/>
      <c r="N632" s="54"/>
      <c r="O632" s="54"/>
      <c r="P632" s="54"/>
    </row>
    <row r="633" spans="1:16">
      <c r="A633" s="70">
        <v>45111</v>
      </c>
      <c r="B633" s="422">
        <v>27094</v>
      </c>
      <c r="C633" s="422" t="s">
        <v>19</v>
      </c>
      <c r="D633" t="s">
        <v>13</v>
      </c>
      <c r="E633" s="207"/>
      <c r="F633" s="207">
        <v>19.899999999999999</v>
      </c>
      <c r="G633" s="45">
        <f t="shared" si="11"/>
        <v>0</v>
      </c>
      <c r="H633" s="54"/>
      <c r="I633" s="54"/>
      <c r="J633" s="54"/>
      <c r="K633" s="422"/>
      <c r="L633"/>
      <c r="M633" s="207"/>
      <c r="N633" s="54"/>
      <c r="O633" s="54"/>
      <c r="P633" s="54"/>
    </row>
    <row r="634" spans="1:16">
      <c r="A634" s="81">
        <v>45077</v>
      </c>
      <c r="B634" s="421" t="s">
        <v>10</v>
      </c>
      <c r="C634" s="421" t="s">
        <v>20</v>
      </c>
      <c r="D634" t="s">
        <v>12</v>
      </c>
      <c r="E634" s="207">
        <v>91.5</v>
      </c>
      <c r="F634" s="207"/>
      <c r="G634" s="45">
        <f t="shared" si="11"/>
        <v>91.5</v>
      </c>
      <c r="H634" s="54"/>
      <c r="I634" s="54"/>
      <c r="J634" s="54"/>
      <c r="K634" s="54"/>
      <c r="L634" s="54"/>
      <c r="M634" s="213"/>
      <c r="N634" s="54"/>
      <c r="O634" s="54"/>
      <c r="P634" s="54"/>
    </row>
    <row r="635" spans="1:16">
      <c r="A635" s="70"/>
      <c r="B635" s="422"/>
      <c r="C635" s="422"/>
      <c r="D635" t="s">
        <v>13</v>
      </c>
      <c r="E635" s="207">
        <v>12.8</v>
      </c>
      <c r="F635" s="207"/>
      <c r="G635" s="45">
        <f t="shared" si="11"/>
        <v>104.3</v>
      </c>
      <c r="H635" s="54"/>
      <c r="I635" s="54"/>
      <c r="J635" s="54"/>
      <c r="K635" s="54"/>
      <c r="L635" s="54"/>
      <c r="M635" s="54"/>
      <c r="N635" s="54"/>
      <c r="O635" s="54"/>
      <c r="P635" s="54"/>
    </row>
    <row r="636" spans="1:16">
      <c r="A636" s="70"/>
      <c r="B636" s="422"/>
      <c r="C636" s="422"/>
      <c r="D636" t="s">
        <v>14</v>
      </c>
      <c r="E636" s="207">
        <v>60</v>
      </c>
      <c r="F636" s="207"/>
      <c r="G636" s="45">
        <f t="shared" si="11"/>
        <v>164.3</v>
      </c>
      <c r="H636" s="54"/>
      <c r="I636" s="54"/>
      <c r="J636" s="54"/>
      <c r="K636" s="54"/>
      <c r="L636" s="54"/>
      <c r="M636" s="54"/>
      <c r="N636" s="213"/>
      <c r="O636" s="54"/>
      <c r="P636" s="54"/>
    </row>
    <row r="637" spans="1:16">
      <c r="A637" s="70"/>
      <c r="B637" s="422"/>
      <c r="C637" s="422"/>
      <c r="D637" t="s">
        <v>15</v>
      </c>
      <c r="E637" s="207">
        <v>5</v>
      </c>
      <c r="F637" s="207"/>
      <c r="G637" s="45">
        <f t="shared" si="11"/>
        <v>169.3</v>
      </c>
      <c r="H637" s="54"/>
      <c r="I637" s="54"/>
      <c r="J637" s="54"/>
      <c r="K637" s="54"/>
      <c r="L637" s="54"/>
      <c r="M637" s="54"/>
      <c r="N637" s="54"/>
      <c r="O637" s="54"/>
      <c r="P637" s="54"/>
    </row>
    <row r="638" spans="1:16">
      <c r="A638" s="70">
        <v>45077</v>
      </c>
      <c r="B638" s="422" t="s">
        <v>84</v>
      </c>
      <c r="C638" s="422" t="s">
        <v>20</v>
      </c>
      <c r="D638" t="s">
        <v>14</v>
      </c>
      <c r="E638" s="207"/>
      <c r="F638" s="207">
        <v>60</v>
      </c>
      <c r="G638" s="45">
        <f t="shared" si="11"/>
        <v>109.30000000000001</v>
      </c>
      <c r="H638" s="54"/>
      <c r="I638" s="54"/>
      <c r="J638" s="54"/>
      <c r="K638" s="54"/>
      <c r="L638" s="54"/>
      <c r="M638" s="54"/>
      <c r="N638" s="54"/>
      <c r="O638" s="54"/>
      <c r="P638" s="54"/>
    </row>
    <row r="639" spans="1:16">
      <c r="A639" s="70">
        <v>45077</v>
      </c>
      <c r="B639" s="422" t="s">
        <v>84</v>
      </c>
      <c r="C639" s="422" t="s">
        <v>20</v>
      </c>
      <c r="D639" t="s">
        <v>15</v>
      </c>
      <c r="E639" s="207"/>
      <c r="F639" s="207">
        <v>5</v>
      </c>
      <c r="G639" s="45">
        <f t="shared" si="11"/>
        <v>104.30000000000001</v>
      </c>
      <c r="H639" s="54"/>
      <c r="I639" s="54"/>
      <c r="J639" s="54"/>
      <c r="K639" s="54"/>
      <c r="L639" s="54"/>
      <c r="M639" s="54"/>
      <c r="N639" s="54"/>
      <c r="O639" s="54"/>
      <c r="P639" s="54"/>
    </row>
    <row r="640" spans="1:16">
      <c r="A640" s="71" t="s">
        <v>118</v>
      </c>
      <c r="B640" s="425">
        <v>27094</v>
      </c>
      <c r="C640" s="425" t="s">
        <v>20</v>
      </c>
      <c r="D640" s="54" t="s">
        <v>12</v>
      </c>
      <c r="E640" s="45"/>
      <c r="F640" s="45">
        <v>91.5</v>
      </c>
      <c r="G640" s="45">
        <f t="shared" si="11"/>
        <v>12.800000000000011</v>
      </c>
      <c r="H640" s="54"/>
      <c r="I640" s="54"/>
      <c r="J640" s="54"/>
      <c r="K640" s="54"/>
      <c r="L640" s="54"/>
      <c r="M640" s="54"/>
      <c r="N640" s="54"/>
      <c r="O640" s="54"/>
      <c r="P640" s="54"/>
    </row>
    <row r="641" spans="1:16">
      <c r="A641" s="71">
        <v>45111</v>
      </c>
      <c r="B641" s="425">
        <v>27094</v>
      </c>
      <c r="C641" s="425" t="s">
        <v>20</v>
      </c>
      <c r="D641" s="54" t="s">
        <v>13</v>
      </c>
      <c r="E641" s="45"/>
      <c r="F641" s="45">
        <v>12.8</v>
      </c>
      <c r="G641" s="45">
        <f t="shared" si="11"/>
        <v>0</v>
      </c>
      <c r="H641" s="54"/>
      <c r="I641" s="54"/>
      <c r="J641" s="54"/>
      <c r="K641" s="54"/>
      <c r="L641" s="54"/>
      <c r="M641" s="54"/>
      <c r="N641" s="54"/>
      <c r="O641" s="54"/>
      <c r="P641" s="54"/>
    </row>
    <row r="642" spans="1:16">
      <c r="A642" s="81">
        <v>45107</v>
      </c>
      <c r="B642" s="421" t="s">
        <v>10</v>
      </c>
      <c r="C642" s="421" t="s">
        <v>21</v>
      </c>
      <c r="D642" t="s">
        <v>12</v>
      </c>
      <c r="E642" s="207">
        <v>93.2</v>
      </c>
      <c r="F642" s="207"/>
      <c r="G642" s="45">
        <f t="shared" si="11"/>
        <v>93.2</v>
      </c>
      <c r="H642" s="54"/>
      <c r="I642" s="54"/>
      <c r="J642" s="54"/>
      <c r="K642" s="54"/>
      <c r="L642" s="54"/>
      <c r="M642" s="54"/>
      <c r="N642" s="54"/>
      <c r="O642" s="54"/>
      <c r="P642" s="54"/>
    </row>
    <row r="643" spans="1:16">
      <c r="A643" s="70"/>
      <c r="B643" s="422"/>
      <c r="C643" s="422"/>
      <c r="D643" t="s">
        <v>13</v>
      </c>
      <c r="E643" s="207">
        <v>13.7</v>
      </c>
      <c r="F643" s="207"/>
      <c r="G643" s="45">
        <f t="shared" si="11"/>
        <v>106.9</v>
      </c>
      <c r="H643" s="54"/>
      <c r="I643" s="54"/>
      <c r="J643" s="54"/>
      <c r="K643" s="54"/>
      <c r="L643" s="54"/>
      <c r="M643" s="54"/>
      <c r="N643" s="54"/>
      <c r="O643" s="54"/>
      <c r="P643" s="54"/>
    </row>
    <row r="644" spans="1:16">
      <c r="A644" s="70"/>
      <c r="B644" s="422"/>
      <c r="C644" s="422"/>
      <c r="D644" t="s">
        <v>14</v>
      </c>
      <c r="E644" s="207">
        <v>60</v>
      </c>
      <c r="F644" s="207"/>
      <c r="G644" s="45">
        <f t="shared" si="11"/>
        <v>166.9</v>
      </c>
      <c r="H644" s="54"/>
      <c r="I644" s="54"/>
      <c r="J644" s="54"/>
      <c r="K644" s="54"/>
      <c r="L644" s="54"/>
      <c r="M644" s="54"/>
      <c r="N644" s="54"/>
      <c r="O644" s="54"/>
      <c r="P644" s="54"/>
    </row>
    <row r="645" spans="1:16">
      <c r="A645" s="70"/>
      <c r="B645" s="422"/>
      <c r="C645" s="422"/>
      <c r="D645" t="s">
        <v>15</v>
      </c>
      <c r="E645" s="207">
        <v>5</v>
      </c>
      <c r="F645" s="207"/>
      <c r="G645" s="45">
        <f t="shared" si="11"/>
        <v>171.9</v>
      </c>
      <c r="H645" s="54"/>
      <c r="I645" s="54"/>
      <c r="J645" s="54"/>
      <c r="K645" s="54"/>
      <c r="L645" s="54"/>
      <c r="M645" s="54"/>
      <c r="N645" s="54"/>
      <c r="O645" s="54"/>
      <c r="P645" s="54"/>
    </row>
    <row r="646" spans="1:16">
      <c r="A646" s="70">
        <v>45107</v>
      </c>
      <c r="B646" s="422" t="s">
        <v>86</v>
      </c>
      <c r="C646" s="422" t="s">
        <v>21</v>
      </c>
      <c r="D646" t="s">
        <v>14</v>
      </c>
      <c r="E646" s="207"/>
      <c r="F646" s="207">
        <v>60</v>
      </c>
      <c r="G646" s="45">
        <f t="shared" si="11"/>
        <v>111.9</v>
      </c>
      <c r="H646" s="54"/>
      <c r="I646" s="54"/>
      <c r="J646" s="54"/>
      <c r="K646" s="54"/>
      <c r="L646" s="54"/>
      <c r="M646" s="54"/>
      <c r="N646" s="54"/>
      <c r="O646" s="54"/>
      <c r="P646" s="54"/>
    </row>
    <row r="647" spans="1:16">
      <c r="A647" s="70">
        <v>45107</v>
      </c>
      <c r="B647" s="422" t="s">
        <v>86</v>
      </c>
      <c r="C647" s="422" t="s">
        <v>21</v>
      </c>
      <c r="D647" t="s">
        <v>15</v>
      </c>
      <c r="E647" s="207"/>
      <c r="F647" s="207">
        <v>5</v>
      </c>
      <c r="G647" s="45">
        <f t="shared" si="11"/>
        <v>106.9</v>
      </c>
      <c r="H647" s="54"/>
      <c r="I647" s="54"/>
      <c r="J647" s="54"/>
      <c r="K647" s="54"/>
      <c r="L647" s="54"/>
      <c r="M647" s="54"/>
      <c r="N647" s="54"/>
      <c r="O647" s="54"/>
      <c r="P647" s="54"/>
    </row>
    <row r="648" spans="1:16">
      <c r="A648" s="70">
        <v>45224</v>
      </c>
      <c r="B648" s="422">
        <v>27693</v>
      </c>
      <c r="C648" s="422" t="s">
        <v>21</v>
      </c>
      <c r="D648" t="s">
        <v>12</v>
      </c>
      <c r="E648" s="207"/>
      <c r="F648" s="207">
        <v>93.2</v>
      </c>
      <c r="G648" s="45">
        <f t="shared" si="11"/>
        <v>13.700000000000003</v>
      </c>
      <c r="H648" s="54"/>
      <c r="I648" s="54"/>
      <c r="J648" s="54"/>
      <c r="K648" s="54"/>
      <c r="L648" s="54"/>
      <c r="M648" s="54"/>
      <c r="N648" s="54"/>
      <c r="O648" s="54"/>
      <c r="P648" s="54"/>
    </row>
    <row r="649" spans="1:16">
      <c r="A649" s="70">
        <v>45224</v>
      </c>
      <c r="B649" s="422">
        <v>27693</v>
      </c>
      <c r="C649" s="422" t="s">
        <v>21</v>
      </c>
      <c r="D649" t="s">
        <v>13</v>
      </c>
      <c r="E649" s="207"/>
      <c r="F649" s="207">
        <v>13.7</v>
      </c>
      <c r="G649" s="45">
        <f t="shared" si="11"/>
        <v>0</v>
      </c>
      <c r="H649" s="54"/>
      <c r="I649" s="54"/>
      <c r="J649" s="54"/>
      <c r="K649" s="54"/>
      <c r="L649" s="54"/>
      <c r="M649" s="54"/>
      <c r="N649" s="54"/>
      <c r="O649" s="54"/>
      <c r="P649" s="54"/>
    </row>
    <row r="650" spans="1:16">
      <c r="A650" s="81">
        <v>45138</v>
      </c>
      <c r="B650" s="421" t="s">
        <v>10</v>
      </c>
      <c r="C650" s="421" t="s">
        <v>22</v>
      </c>
      <c r="D650" t="s">
        <v>12</v>
      </c>
      <c r="E650" s="207">
        <v>122</v>
      </c>
      <c r="F650" s="207"/>
      <c r="G650" s="45">
        <f t="shared" si="11"/>
        <v>122</v>
      </c>
      <c r="H650" s="54"/>
      <c r="I650" s="54"/>
      <c r="J650" s="54"/>
      <c r="K650" s="54"/>
      <c r="L650" s="54"/>
      <c r="M650" s="54"/>
      <c r="N650" s="54"/>
      <c r="O650" s="54"/>
      <c r="P650" s="54"/>
    </row>
    <row r="651" spans="1:16">
      <c r="A651" s="70"/>
      <c r="B651" s="422"/>
      <c r="C651" s="422"/>
      <c r="D651" t="s">
        <v>13</v>
      </c>
      <c r="E651" s="207">
        <v>9.1999999999999993</v>
      </c>
      <c r="F651" s="207"/>
      <c r="G651" s="45">
        <f t="shared" si="11"/>
        <v>131.19999999999999</v>
      </c>
      <c r="H651" s="54"/>
      <c r="I651" s="54"/>
      <c r="J651" s="54"/>
      <c r="K651" s="54"/>
      <c r="L651" s="54"/>
      <c r="M651" s="54"/>
      <c r="N651" s="54"/>
      <c r="O651" s="54"/>
      <c r="P651" s="54"/>
    </row>
    <row r="652" spans="1:16">
      <c r="A652" s="70"/>
      <c r="B652" s="422"/>
      <c r="C652" s="422"/>
      <c r="D652" t="s">
        <v>14</v>
      </c>
      <c r="E652" s="207">
        <v>60</v>
      </c>
      <c r="F652" s="207"/>
      <c r="G652" s="45">
        <f t="shared" si="11"/>
        <v>191.2</v>
      </c>
      <c r="H652" s="54"/>
      <c r="I652" s="54"/>
      <c r="J652" s="54"/>
      <c r="K652" s="54"/>
      <c r="L652" s="54"/>
      <c r="M652" s="54"/>
      <c r="N652" s="54"/>
      <c r="O652" s="54"/>
      <c r="P652" s="54"/>
    </row>
    <row r="653" spans="1:16">
      <c r="A653" s="70"/>
      <c r="B653" s="422"/>
      <c r="C653" s="422"/>
      <c r="D653" t="s">
        <v>15</v>
      </c>
      <c r="E653" s="207">
        <v>5</v>
      </c>
      <c r="F653" s="207"/>
      <c r="G653" s="45">
        <f t="shared" si="11"/>
        <v>196.2</v>
      </c>
      <c r="H653" s="54"/>
      <c r="I653" s="54"/>
      <c r="J653" s="54"/>
      <c r="K653" s="54"/>
      <c r="L653" s="54"/>
      <c r="M653" s="54"/>
      <c r="N653" s="54"/>
      <c r="O653" s="54"/>
      <c r="P653" s="54"/>
    </row>
    <row r="654" spans="1:16">
      <c r="A654" s="70">
        <v>45138</v>
      </c>
      <c r="B654" s="422" t="s">
        <v>87</v>
      </c>
      <c r="C654" s="422" t="s">
        <v>22</v>
      </c>
      <c r="D654" t="s">
        <v>14</v>
      </c>
      <c r="E654" s="207"/>
      <c r="F654" s="207">
        <v>60</v>
      </c>
      <c r="G654" s="45">
        <f t="shared" si="11"/>
        <v>136.19999999999999</v>
      </c>
      <c r="H654" s="54"/>
      <c r="I654" s="54"/>
      <c r="J654" s="54"/>
      <c r="K654" s="54"/>
      <c r="L654" s="54"/>
      <c r="M654" s="54"/>
      <c r="N654" s="54"/>
      <c r="O654" s="54"/>
      <c r="P654" s="54"/>
    </row>
    <row r="655" spans="1:16">
      <c r="A655" s="70">
        <v>45138</v>
      </c>
      <c r="B655" s="422" t="s">
        <v>87</v>
      </c>
      <c r="C655" s="422" t="s">
        <v>22</v>
      </c>
      <c r="D655" t="s">
        <v>15</v>
      </c>
      <c r="E655" s="207"/>
      <c r="F655" s="207">
        <v>5</v>
      </c>
      <c r="G655" s="45">
        <f t="shared" si="11"/>
        <v>131.19999999999999</v>
      </c>
      <c r="H655" s="54"/>
      <c r="I655" s="54"/>
      <c r="J655" s="54"/>
      <c r="K655" s="54"/>
      <c r="L655" s="54"/>
      <c r="M655" s="54"/>
      <c r="N655" s="54"/>
      <c r="O655" s="54"/>
      <c r="P655" s="54"/>
    </row>
    <row r="656" spans="1:16">
      <c r="A656" s="70">
        <v>45224</v>
      </c>
      <c r="B656" s="422">
        <v>27693</v>
      </c>
      <c r="C656" s="422" t="s">
        <v>22</v>
      </c>
      <c r="D656" t="s">
        <v>12</v>
      </c>
      <c r="E656" s="207"/>
      <c r="F656" s="207">
        <v>122</v>
      </c>
      <c r="G656" s="45">
        <f t="shared" si="11"/>
        <v>9.1999999999999886</v>
      </c>
      <c r="H656" s="54"/>
      <c r="I656" s="54"/>
      <c r="J656" s="54"/>
      <c r="K656" s="54"/>
      <c r="L656" s="54"/>
      <c r="M656" s="54"/>
      <c r="N656" s="54"/>
      <c r="O656" s="54"/>
      <c r="P656" s="54"/>
    </row>
    <row r="657" spans="1:16">
      <c r="A657" s="70">
        <v>45224</v>
      </c>
      <c r="B657" s="422">
        <v>27693</v>
      </c>
      <c r="C657" s="422" t="s">
        <v>22</v>
      </c>
      <c r="D657" t="s">
        <v>13</v>
      </c>
      <c r="E657" s="207"/>
      <c r="F657" s="207">
        <v>9.1999999999999993</v>
      </c>
      <c r="G657" s="45">
        <f t="shared" si="11"/>
        <v>0</v>
      </c>
      <c r="H657" s="54"/>
      <c r="I657" s="54"/>
      <c r="J657" s="54"/>
      <c r="K657" s="54"/>
      <c r="L657" s="54"/>
      <c r="M657" s="54"/>
      <c r="N657" s="54"/>
      <c r="O657" s="54"/>
      <c r="P657" s="54"/>
    </row>
    <row r="658" spans="1:16">
      <c r="A658" s="31">
        <v>45169</v>
      </c>
      <c r="B658" s="421" t="s">
        <v>10</v>
      </c>
      <c r="C658" s="421" t="s">
        <v>23</v>
      </c>
      <c r="D658" t="s">
        <v>12</v>
      </c>
      <c r="E658" s="207">
        <v>116.7</v>
      </c>
      <c r="F658" s="207"/>
      <c r="G658" s="45">
        <f t="shared" si="11"/>
        <v>116.7</v>
      </c>
      <c r="H658" s="54"/>
      <c r="I658" s="54"/>
      <c r="J658" s="54"/>
      <c r="K658" s="54"/>
      <c r="L658" s="54"/>
      <c r="M658" s="54"/>
      <c r="N658" s="54"/>
      <c r="O658" s="54"/>
      <c r="P658" s="54"/>
    </row>
    <row r="659" spans="1:16">
      <c r="A659" s="3"/>
      <c r="B659" s="422"/>
      <c r="C659" s="422"/>
      <c r="D659" t="s">
        <v>13</v>
      </c>
      <c r="E659" s="207">
        <v>14.7</v>
      </c>
      <c r="F659" s="207"/>
      <c r="G659" s="45">
        <f t="shared" si="11"/>
        <v>131.4</v>
      </c>
      <c r="H659" s="54"/>
      <c r="I659" s="54"/>
      <c r="J659" s="54"/>
      <c r="K659" s="54"/>
      <c r="L659" s="54"/>
      <c r="M659" s="54"/>
      <c r="N659" s="54"/>
      <c r="O659" s="54"/>
      <c r="P659" s="54"/>
    </row>
    <row r="660" spans="1:16">
      <c r="A660" s="3"/>
      <c r="B660" s="422"/>
      <c r="C660" s="422"/>
      <c r="D660" t="s">
        <v>14</v>
      </c>
      <c r="E660" s="207">
        <v>60</v>
      </c>
      <c r="F660" s="207"/>
      <c r="G660" s="45">
        <f t="shared" si="11"/>
        <v>191.4</v>
      </c>
      <c r="H660" s="54"/>
      <c r="I660" s="54"/>
      <c r="J660" s="54"/>
      <c r="K660" s="54"/>
      <c r="L660" s="54"/>
      <c r="M660" s="54"/>
      <c r="N660" s="54"/>
      <c r="O660" s="54"/>
      <c r="P660" s="54"/>
    </row>
    <row r="661" spans="1:16">
      <c r="A661" s="3"/>
      <c r="B661" s="422"/>
      <c r="C661" s="422"/>
      <c r="D661" t="s">
        <v>15</v>
      </c>
      <c r="E661" s="207">
        <v>5</v>
      </c>
      <c r="F661" s="207"/>
      <c r="G661" s="45">
        <f t="shared" si="11"/>
        <v>196.4</v>
      </c>
      <c r="H661" s="54"/>
      <c r="I661" s="54"/>
      <c r="J661" s="54"/>
      <c r="K661" s="54"/>
      <c r="L661" s="54"/>
      <c r="M661" s="54"/>
      <c r="N661" s="54"/>
      <c r="O661" s="54"/>
      <c r="P661" s="54"/>
    </row>
    <row r="662" spans="1:16">
      <c r="A662" s="3">
        <v>45169</v>
      </c>
      <c r="B662" s="422" t="s">
        <v>88</v>
      </c>
      <c r="C662" s="422" t="s">
        <v>23</v>
      </c>
      <c r="D662" t="s">
        <v>14</v>
      </c>
      <c r="E662" s="207"/>
      <c r="F662" s="207">
        <v>60</v>
      </c>
      <c r="G662" s="45">
        <f t="shared" si="11"/>
        <v>136.4</v>
      </c>
      <c r="H662" s="54"/>
      <c r="I662" s="54"/>
      <c r="J662" s="233"/>
      <c r="K662" s="54"/>
      <c r="L662" s="54"/>
      <c r="M662" s="54"/>
      <c r="N662" s="54"/>
      <c r="O662" s="54"/>
      <c r="P662" s="54"/>
    </row>
    <row r="663" spans="1:16">
      <c r="A663" s="3">
        <v>45169</v>
      </c>
      <c r="B663" s="422" t="s">
        <v>88</v>
      </c>
      <c r="C663" s="422" t="s">
        <v>23</v>
      </c>
      <c r="D663" t="s">
        <v>15</v>
      </c>
      <c r="E663" s="207"/>
      <c r="F663" s="207">
        <v>5</v>
      </c>
      <c r="G663" s="45">
        <f t="shared" si="11"/>
        <v>131.4</v>
      </c>
      <c r="H663" s="54"/>
      <c r="I663" s="421"/>
      <c r="J663"/>
      <c r="K663" s="195"/>
      <c r="L663" s="54"/>
      <c r="M663" s="54"/>
      <c r="N663" s="54"/>
      <c r="O663" s="54"/>
      <c r="P663" s="54"/>
    </row>
    <row r="664" spans="1:16">
      <c r="A664" s="70">
        <v>45224</v>
      </c>
      <c r="B664" s="422">
        <v>27693</v>
      </c>
      <c r="C664" s="422" t="s">
        <v>23</v>
      </c>
      <c r="D664" t="s">
        <v>12</v>
      </c>
      <c r="E664" s="207"/>
      <c r="F664" s="207">
        <v>116.7</v>
      </c>
      <c r="G664" s="45">
        <f t="shared" si="11"/>
        <v>14.700000000000003</v>
      </c>
      <c r="H664" s="54"/>
      <c r="I664" s="421"/>
      <c r="J664"/>
      <c r="K664" s="195"/>
      <c r="L664" s="54"/>
      <c r="M664" s="54"/>
      <c r="N664" s="54"/>
      <c r="O664" s="54"/>
      <c r="P664" s="54"/>
    </row>
    <row r="665" spans="1:16">
      <c r="A665" s="70">
        <v>45224</v>
      </c>
      <c r="B665" s="422">
        <v>27693</v>
      </c>
      <c r="C665" s="422" t="s">
        <v>23</v>
      </c>
      <c r="D665" t="s">
        <v>13</v>
      </c>
      <c r="E665" s="207"/>
      <c r="F665" s="207">
        <v>14.7</v>
      </c>
      <c r="G665" s="45">
        <f t="shared" si="11"/>
        <v>0</v>
      </c>
      <c r="H665" s="54"/>
      <c r="I665" s="421"/>
      <c r="J665"/>
      <c r="K665" s="195"/>
      <c r="L665" s="54"/>
      <c r="M665" s="54"/>
      <c r="N665" s="54"/>
      <c r="O665" s="54"/>
      <c r="P665" s="54"/>
    </row>
    <row r="666" spans="1:16">
      <c r="A666" s="31">
        <v>45199</v>
      </c>
      <c r="B666" s="421" t="s">
        <v>10</v>
      </c>
      <c r="C666" s="421" t="s">
        <v>41</v>
      </c>
      <c r="D666" t="s">
        <v>12</v>
      </c>
      <c r="E666" s="207">
        <v>83.6</v>
      </c>
      <c r="F666" s="207"/>
      <c r="G666" s="45">
        <f t="shared" si="11"/>
        <v>83.6</v>
      </c>
      <c r="H666" s="54"/>
      <c r="I666" s="422"/>
      <c r="J666"/>
      <c r="K666" s="195"/>
      <c r="L666" s="54"/>
      <c r="M666" s="54"/>
      <c r="N666" s="54"/>
      <c r="O666" s="54"/>
      <c r="P666" s="54"/>
    </row>
    <row r="667" spans="1:16">
      <c r="A667" s="3"/>
      <c r="B667" s="422"/>
      <c r="C667" s="422"/>
      <c r="D667" t="s">
        <v>13</v>
      </c>
      <c r="E667" s="207">
        <v>10.199999999999999</v>
      </c>
      <c r="F667" s="207"/>
      <c r="G667" s="45">
        <f t="shared" si="11"/>
        <v>93.8</v>
      </c>
      <c r="H667" s="54"/>
      <c r="I667" s="421"/>
      <c r="J667"/>
      <c r="K667" s="207"/>
      <c r="L667" s="54"/>
      <c r="M667" s="54"/>
      <c r="N667" s="54"/>
      <c r="O667" s="54"/>
      <c r="P667" s="54"/>
    </row>
    <row r="668" spans="1:16">
      <c r="A668" s="3"/>
      <c r="B668" s="422"/>
      <c r="C668" s="422"/>
      <c r="D668" t="s">
        <v>14</v>
      </c>
      <c r="E668" s="207">
        <v>60</v>
      </c>
      <c r="F668" s="207"/>
      <c r="G668" s="45">
        <f t="shared" si="11"/>
        <v>153.80000000000001</v>
      </c>
      <c r="H668" s="54"/>
      <c r="I668" s="422"/>
      <c r="J668"/>
      <c r="K668" s="207"/>
      <c r="L668" s="54"/>
      <c r="M668" s="54"/>
      <c r="N668" s="54"/>
      <c r="O668" s="54"/>
      <c r="P668" s="54"/>
    </row>
    <row r="669" spans="1:16">
      <c r="A669" s="3"/>
      <c r="B669" s="422"/>
      <c r="C669" s="422"/>
      <c r="D669" t="s">
        <v>15</v>
      </c>
      <c r="E669" s="207">
        <v>5</v>
      </c>
      <c r="F669" s="207"/>
      <c r="G669" s="45">
        <f t="shared" si="11"/>
        <v>158.80000000000001</v>
      </c>
      <c r="H669" s="54"/>
      <c r="I669" s="421"/>
      <c r="J669"/>
      <c r="K669" s="207"/>
      <c r="L669" s="54"/>
      <c r="M669" s="54"/>
      <c r="N669" s="54"/>
      <c r="O669" s="54"/>
      <c r="P669" s="54"/>
    </row>
    <row r="670" spans="1:16">
      <c r="A670" s="3">
        <v>45199</v>
      </c>
      <c r="B670" s="422" t="s">
        <v>91</v>
      </c>
      <c r="C670" s="422" t="s">
        <v>41</v>
      </c>
      <c r="D670" t="s">
        <v>14</v>
      </c>
      <c r="E670" s="207"/>
      <c r="F670" s="207">
        <v>60</v>
      </c>
      <c r="G670" s="45">
        <f t="shared" si="11"/>
        <v>98.800000000000011</v>
      </c>
      <c r="H670" s="54"/>
      <c r="I670" s="422"/>
      <c r="J670"/>
      <c r="K670" s="207"/>
      <c r="L670" s="54"/>
      <c r="M670" s="54"/>
      <c r="N670" s="54"/>
      <c r="O670" s="54"/>
      <c r="P670" s="54"/>
    </row>
    <row r="671" spans="1:16">
      <c r="A671" s="3">
        <v>45199</v>
      </c>
      <c r="B671" s="422" t="s">
        <v>91</v>
      </c>
      <c r="C671" s="422" t="s">
        <v>41</v>
      </c>
      <c r="D671" t="s">
        <v>15</v>
      </c>
      <c r="E671" s="207"/>
      <c r="F671" s="207">
        <v>5</v>
      </c>
      <c r="G671" s="45">
        <f t="shared" si="11"/>
        <v>93.800000000000011</v>
      </c>
      <c r="H671" s="54"/>
      <c r="I671" s="54"/>
      <c r="J671" s="54"/>
      <c r="K671" s="54"/>
      <c r="L671" s="54"/>
      <c r="M671" s="54"/>
      <c r="N671" s="54"/>
      <c r="O671" s="54"/>
      <c r="P671" s="54"/>
    </row>
    <row r="672" spans="1:16">
      <c r="A672" s="70">
        <v>45224</v>
      </c>
      <c r="B672" s="422">
        <v>27693</v>
      </c>
      <c r="C672" s="422" t="s">
        <v>41</v>
      </c>
      <c r="D672" t="s">
        <v>12</v>
      </c>
      <c r="E672" s="45"/>
      <c r="F672" s="207">
        <v>83.6</v>
      </c>
      <c r="G672" s="45">
        <f t="shared" si="11"/>
        <v>10.200000000000017</v>
      </c>
      <c r="H672" s="54"/>
      <c r="I672" s="421"/>
      <c r="J672"/>
      <c r="K672" s="207"/>
      <c r="L672" s="54"/>
      <c r="M672" s="54"/>
      <c r="N672" s="54"/>
      <c r="O672" s="54"/>
      <c r="P672" s="54"/>
    </row>
    <row r="673" spans="1:16">
      <c r="A673" s="70">
        <v>45224</v>
      </c>
      <c r="B673" s="422">
        <v>27693</v>
      </c>
      <c r="C673" s="422" t="s">
        <v>41</v>
      </c>
      <c r="D673" t="s">
        <v>13</v>
      </c>
      <c r="E673" s="45"/>
      <c r="F673" s="207">
        <v>10.199999999999999</v>
      </c>
      <c r="G673" s="45">
        <f t="shared" si="11"/>
        <v>1.7763568394002505E-14</v>
      </c>
      <c r="H673" s="54"/>
      <c r="I673" s="422"/>
      <c r="J673"/>
      <c r="K673" s="207"/>
      <c r="L673" s="54"/>
      <c r="M673" s="54"/>
      <c r="N673" s="54"/>
      <c r="O673" s="54"/>
      <c r="P673" s="54"/>
    </row>
    <row r="674" spans="1:16">
      <c r="A674" s="31">
        <v>45230</v>
      </c>
      <c r="B674" s="421" t="s">
        <v>10</v>
      </c>
      <c r="C674" s="421" t="s">
        <v>25</v>
      </c>
      <c r="D674" t="s">
        <v>12</v>
      </c>
      <c r="E674" s="20">
        <v>81.3</v>
      </c>
      <c r="F674" s="46"/>
      <c r="G674" s="45">
        <f t="shared" si="11"/>
        <v>81.300000000000011</v>
      </c>
      <c r="H674" s="54"/>
      <c r="I674" s="421"/>
      <c r="J674"/>
      <c r="K674" s="207"/>
      <c r="L674" s="54"/>
      <c r="M674" s="54"/>
      <c r="N674" s="54"/>
      <c r="O674" s="54"/>
      <c r="P674" s="54"/>
    </row>
    <row r="675" spans="1:16">
      <c r="A675" s="3"/>
      <c r="B675" s="422"/>
      <c r="C675" s="422"/>
      <c r="D675" t="s">
        <v>13</v>
      </c>
      <c r="E675" s="20">
        <v>12.5</v>
      </c>
      <c r="F675" s="46"/>
      <c r="G675" s="45">
        <f t="shared" si="11"/>
        <v>93.800000000000011</v>
      </c>
      <c r="H675" s="54"/>
      <c r="I675" s="422"/>
      <c r="J675"/>
      <c r="K675" s="207"/>
      <c r="L675" s="54"/>
      <c r="M675" s="54"/>
      <c r="N675" s="54"/>
      <c r="O675" s="54"/>
      <c r="P675" s="54"/>
    </row>
    <row r="676" spans="1:16">
      <c r="A676" s="3"/>
      <c r="B676" s="422"/>
      <c r="C676" s="422"/>
      <c r="D676" t="s">
        <v>14</v>
      </c>
      <c r="E676" s="207">
        <v>60</v>
      </c>
      <c r="F676" s="46"/>
      <c r="G676" s="45">
        <f t="shared" si="11"/>
        <v>153.80000000000001</v>
      </c>
      <c r="H676" s="54"/>
      <c r="I676" s="421"/>
      <c r="J676"/>
      <c r="K676" s="207"/>
      <c r="L676" s="54"/>
      <c r="M676" s="54"/>
      <c r="N676" s="54"/>
      <c r="O676" s="54"/>
      <c r="P676" s="54"/>
    </row>
    <row r="677" spans="1:16">
      <c r="A677" s="3"/>
      <c r="B677" s="422"/>
      <c r="C677" s="422"/>
      <c r="D677" t="s">
        <v>15</v>
      </c>
      <c r="E677" s="207">
        <v>5</v>
      </c>
      <c r="F677" s="46"/>
      <c r="G677" s="45">
        <f t="shared" si="11"/>
        <v>158.80000000000001</v>
      </c>
      <c r="H677" s="54"/>
      <c r="I677" s="422"/>
      <c r="J677" s="54"/>
      <c r="K677" s="207"/>
      <c r="L677" s="54"/>
      <c r="M677" s="54"/>
      <c r="N677" s="54"/>
      <c r="O677" s="54"/>
      <c r="P677" s="54"/>
    </row>
    <row r="678" spans="1:16">
      <c r="A678" s="70">
        <v>45230</v>
      </c>
      <c r="B678" s="422" t="s">
        <v>75</v>
      </c>
      <c r="C678" s="422" t="s">
        <v>25</v>
      </c>
      <c r="D678" t="s">
        <v>14</v>
      </c>
      <c r="E678" s="207"/>
      <c r="F678" s="207">
        <v>60</v>
      </c>
      <c r="G678" s="45">
        <f t="shared" si="11"/>
        <v>98.800000000000011</v>
      </c>
      <c r="H678" s="54"/>
      <c r="I678" s="421"/>
      <c r="J678"/>
      <c r="K678" s="207"/>
      <c r="L678" s="54"/>
      <c r="M678" s="54"/>
      <c r="N678" s="54"/>
      <c r="O678" s="54"/>
      <c r="P678" s="54"/>
    </row>
    <row r="679" spans="1:16">
      <c r="A679" s="70">
        <v>45230</v>
      </c>
      <c r="B679" s="422" t="s">
        <v>75</v>
      </c>
      <c r="C679" s="422" t="s">
        <v>25</v>
      </c>
      <c r="D679" t="s">
        <v>15</v>
      </c>
      <c r="E679" s="207"/>
      <c r="F679" s="207">
        <v>5</v>
      </c>
      <c r="G679" s="45">
        <f t="shared" ref="G679:G744" si="12">+G678+E679-F679</f>
        <v>93.800000000000011</v>
      </c>
      <c r="H679" s="54"/>
      <c r="I679" s="422"/>
      <c r="J679"/>
      <c r="K679" s="207"/>
      <c r="L679" s="54"/>
      <c r="M679" s="54"/>
      <c r="N679" s="54"/>
      <c r="O679" s="54"/>
      <c r="P679" s="54"/>
    </row>
    <row r="680" spans="1:16">
      <c r="A680" s="70">
        <v>45356</v>
      </c>
      <c r="B680" s="422">
        <v>28449</v>
      </c>
      <c r="C680" s="422" t="s">
        <v>25</v>
      </c>
      <c r="D680" t="s">
        <v>12</v>
      </c>
      <c r="E680" s="207"/>
      <c r="F680" s="20">
        <v>81.3</v>
      </c>
      <c r="G680" s="45">
        <f t="shared" si="12"/>
        <v>12.500000000000014</v>
      </c>
      <c r="H680" s="54"/>
      <c r="I680" s="422"/>
      <c r="J680"/>
      <c r="K680" s="207"/>
      <c r="L680" s="54"/>
      <c r="M680" s="54"/>
      <c r="N680" s="54"/>
      <c r="O680" s="54"/>
      <c r="P680" s="54"/>
    </row>
    <row r="681" spans="1:16">
      <c r="A681" s="70">
        <v>45356</v>
      </c>
      <c r="B681" s="422">
        <v>28449</v>
      </c>
      <c r="C681" s="422" t="s">
        <v>25</v>
      </c>
      <c r="D681" t="s">
        <v>13</v>
      </c>
      <c r="E681" s="207"/>
      <c r="F681" s="20">
        <v>12.5</v>
      </c>
      <c r="G681" s="45">
        <f t="shared" si="12"/>
        <v>1.4210854715202004E-14</v>
      </c>
      <c r="H681" s="54"/>
      <c r="I681" s="422"/>
      <c r="J681"/>
      <c r="K681" s="207"/>
      <c r="L681" s="54"/>
      <c r="M681" s="54"/>
      <c r="N681" s="54"/>
      <c r="O681" s="54"/>
      <c r="P681" s="54"/>
    </row>
    <row r="682" spans="1:16">
      <c r="A682" s="31">
        <v>45260</v>
      </c>
      <c r="B682" s="421" t="s">
        <v>10</v>
      </c>
      <c r="C682" s="421" t="s">
        <v>26</v>
      </c>
      <c r="D682" t="s">
        <v>12</v>
      </c>
      <c r="E682" s="20">
        <v>88.3</v>
      </c>
      <c r="F682" s="207"/>
      <c r="G682" s="45">
        <f t="shared" si="12"/>
        <v>88.300000000000011</v>
      </c>
      <c r="H682" s="54"/>
      <c r="I682" s="54"/>
      <c r="J682" s="54"/>
      <c r="K682" s="213"/>
      <c r="L682" s="213"/>
      <c r="M682" s="54"/>
      <c r="N682" s="54"/>
      <c r="O682" s="54"/>
      <c r="P682" s="54"/>
    </row>
    <row r="683" spans="1:16">
      <c r="A683" s="3"/>
      <c r="B683" s="422"/>
      <c r="C683" s="422"/>
      <c r="D683" t="s">
        <v>13</v>
      </c>
      <c r="E683" s="20">
        <v>19.5</v>
      </c>
      <c r="F683" s="207"/>
      <c r="G683" s="45">
        <f t="shared" si="12"/>
        <v>107.80000000000001</v>
      </c>
      <c r="H683" s="54"/>
      <c r="I683" s="54"/>
      <c r="J683" s="54"/>
      <c r="K683" s="54"/>
      <c r="L683" s="54"/>
      <c r="M683" s="54"/>
      <c r="N683" s="54"/>
      <c r="O683" s="54"/>
      <c r="P683" s="54"/>
    </row>
    <row r="684" spans="1:16">
      <c r="A684" s="3"/>
      <c r="B684" s="422"/>
      <c r="C684" s="422"/>
      <c r="D684" t="s">
        <v>14</v>
      </c>
      <c r="E684" s="207">
        <v>60</v>
      </c>
      <c r="F684" s="207"/>
      <c r="G684" s="45">
        <f t="shared" si="12"/>
        <v>167.8</v>
      </c>
      <c r="H684" s="54"/>
      <c r="I684" s="54"/>
      <c r="J684" s="54"/>
      <c r="K684" s="54"/>
      <c r="L684" s="54"/>
      <c r="M684" s="54"/>
      <c r="N684" s="54"/>
      <c r="O684" s="54"/>
      <c r="P684" s="54"/>
    </row>
    <row r="685" spans="1:16">
      <c r="A685" s="3"/>
      <c r="B685" s="422"/>
      <c r="C685" s="422"/>
      <c r="D685" t="s">
        <v>15</v>
      </c>
      <c r="E685" s="207">
        <v>5</v>
      </c>
      <c r="F685" s="207"/>
      <c r="G685" s="45">
        <f t="shared" si="12"/>
        <v>172.8</v>
      </c>
      <c r="H685" s="54"/>
      <c r="I685" s="54"/>
      <c r="J685" s="54"/>
      <c r="K685" s="54"/>
      <c r="L685" s="54"/>
      <c r="M685" s="54"/>
      <c r="N685" s="54"/>
      <c r="O685" s="54"/>
      <c r="P685" s="54"/>
    </row>
    <row r="686" spans="1:16">
      <c r="A686" s="3">
        <v>45260</v>
      </c>
      <c r="B686" s="422" t="s">
        <v>93</v>
      </c>
      <c r="C686" s="422" t="s">
        <v>26</v>
      </c>
      <c r="D686" t="s">
        <v>14</v>
      </c>
      <c r="E686" s="207"/>
      <c r="F686" s="207">
        <v>60</v>
      </c>
      <c r="G686" s="45">
        <f t="shared" si="12"/>
        <v>112.80000000000001</v>
      </c>
      <c r="H686" s="54"/>
      <c r="I686" s="54"/>
      <c r="J686" s="54"/>
      <c r="K686" s="54"/>
      <c r="L686" s="54"/>
      <c r="M686" s="54"/>
      <c r="N686" s="54"/>
      <c r="O686" s="54"/>
      <c r="P686" s="54"/>
    </row>
    <row r="687" spans="1:16">
      <c r="A687" s="3">
        <v>45260</v>
      </c>
      <c r="B687" s="422" t="s">
        <v>93</v>
      </c>
      <c r="C687" s="422" t="s">
        <v>26</v>
      </c>
      <c r="D687" t="s">
        <v>15</v>
      </c>
      <c r="E687" s="207"/>
      <c r="F687" s="207">
        <v>5</v>
      </c>
      <c r="G687" s="45">
        <f t="shared" si="12"/>
        <v>107.80000000000001</v>
      </c>
      <c r="H687" s="54"/>
      <c r="I687" s="54"/>
      <c r="J687" s="54"/>
      <c r="K687" s="54"/>
      <c r="L687" s="54"/>
      <c r="M687" s="54"/>
      <c r="N687" s="54"/>
      <c r="O687" s="54"/>
      <c r="P687" s="54"/>
    </row>
    <row r="688" spans="1:16">
      <c r="A688" s="70">
        <v>45356</v>
      </c>
      <c r="B688" s="422">
        <v>28449</v>
      </c>
      <c r="C688" s="422" t="s">
        <v>26</v>
      </c>
      <c r="D688" t="s">
        <v>12</v>
      </c>
      <c r="E688" s="207"/>
      <c r="F688" s="20">
        <v>88.3</v>
      </c>
      <c r="G688" s="45">
        <f t="shared" si="12"/>
        <v>19.500000000000014</v>
      </c>
      <c r="H688" s="54"/>
      <c r="I688" s="54"/>
      <c r="J688" s="54"/>
      <c r="K688" s="54"/>
      <c r="L688" s="54"/>
      <c r="M688" s="54"/>
      <c r="N688" s="54"/>
      <c r="O688" s="54"/>
      <c r="P688" s="54"/>
    </row>
    <row r="689" spans="1:16">
      <c r="A689" s="70">
        <v>45356</v>
      </c>
      <c r="B689" s="422">
        <v>28449</v>
      </c>
      <c r="C689" s="422" t="s">
        <v>26</v>
      </c>
      <c r="D689" t="s">
        <v>13</v>
      </c>
      <c r="E689" s="207"/>
      <c r="F689" s="20">
        <v>19.5</v>
      </c>
      <c r="G689" s="45">
        <f t="shared" si="12"/>
        <v>0</v>
      </c>
      <c r="H689" s="54"/>
      <c r="I689" s="54"/>
      <c r="J689" s="54"/>
      <c r="K689" s="54"/>
      <c r="L689" s="54"/>
      <c r="M689" s="54"/>
      <c r="N689" s="54"/>
      <c r="O689" s="54"/>
      <c r="P689" s="54"/>
    </row>
    <row r="690" spans="1:16">
      <c r="A690" s="31">
        <v>45291</v>
      </c>
      <c r="B690" s="421" t="s">
        <v>10</v>
      </c>
      <c r="C690" s="421" t="s">
        <v>27</v>
      </c>
      <c r="D690" t="s">
        <v>12</v>
      </c>
      <c r="E690" s="20">
        <v>94.4</v>
      </c>
      <c r="F690" s="207"/>
      <c r="G690" s="45">
        <f t="shared" si="12"/>
        <v>94.4</v>
      </c>
      <c r="H690" s="54"/>
      <c r="I690" s="54"/>
      <c r="J690" s="54"/>
      <c r="K690" s="54"/>
      <c r="L690" s="54"/>
      <c r="M690" s="54"/>
      <c r="N690" s="54"/>
      <c r="O690" s="54"/>
      <c r="P690" s="54"/>
    </row>
    <row r="691" spans="1:16">
      <c r="A691" s="3"/>
      <c r="B691" s="422"/>
      <c r="C691" s="422"/>
      <c r="D691" t="s">
        <v>13</v>
      </c>
      <c r="E691" s="20">
        <v>24.2</v>
      </c>
      <c r="F691" s="207"/>
      <c r="G691" s="45">
        <f t="shared" si="12"/>
        <v>118.60000000000001</v>
      </c>
      <c r="H691" s="54"/>
      <c r="I691" s="54"/>
      <c r="J691" s="448"/>
      <c r="K691" s="448"/>
      <c r="L691" s="448"/>
      <c r="M691" s="54"/>
      <c r="N691" s="54"/>
      <c r="O691" s="54"/>
      <c r="P691" s="54"/>
    </row>
    <row r="692" spans="1:16">
      <c r="A692" s="3"/>
      <c r="B692" s="422"/>
      <c r="C692" s="422"/>
      <c r="D692" t="s">
        <v>14</v>
      </c>
      <c r="E692" s="207">
        <v>60</v>
      </c>
      <c r="F692" s="207"/>
      <c r="G692" s="45">
        <f t="shared" si="12"/>
        <v>178.60000000000002</v>
      </c>
      <c r="H692" s="54"/>
      <c r="I692" s="54"/>
      <c r="J692" s="421"/>
      <c r="K692"/>
      <c r="L692" s="20"/>
      <c r="M692" s="20"/>
      <c r="N692" s="54"/>
      <c r="O692" s="54"/>
      <c r="P692" s="54"/>
    </row>
    <row r="693" spans="1:16">
      <c r="A693" s="3"/>
      <c r="B693" s="422"/>
      <c r="C693" s="422"/>
      <c r="D693" t="s">
        <v>15</v>
      </c>
      <c r="E693" s="207">
        <v>5</v>
      </c>
      <c r="F693" s="207"/>
      <c r="G693" s="45">
        <f t="shared" si="12"/>
        <v>183.60000000000002</v>
      </c>
      <c r="H693" s="54"/>
      <c r="I693" s="54"/>
      <c r="J693" s="422"/>
      <c r="K693"/>
      <c r="L693" s="20"/>
      <c r="M693" s="20"/>
      <c r="N693" s="54"/>
      <c r="O693" s="54"/>
      <c r="P693" s="54"/>
    </row>
    <row r="694" spans="1:16">
      <c r="A694" s="3">
        <v>45291</v>
      </c>
      <c r="B694" s="422" t="s">
        <v>76</v>
      </c>
      <c r="C694" s="422" t="s">
        <v>27</v>
      </c>
      <c r="D694" t="s">
        <v>14</v>
      </c>
      <c r="E694" s="207"/>
      <c r="F694" s="207">
        <v>60</v>
      </c>
      <c r="G694" s="45">
        <f t="shared" si="12"/>
        <v>123.60000000000002</v>
      </c>
      <c r="H694" s="54"/>
      <c r="I694" s="54"/>
      <c r="J694" s="421"/>
      <c r="K694"/>
      <c r="L694" s="20"/>
      <c r="M694" s="20"/>
      <c r="N694" s="54"/>
      <c r="O694" s="54"/>
      <c r="P694" s="54"/>
    </row>
    <row r="695" spans="1:16">
      <c r="A695" s="3">
        <v>45291</v>
      </c>
      <c r="B695" s="422" t="s">
        <v>76</v>
      </c>
      <c r="C695" s="422" t="s">
        <v>27</v>
      </c>
      <c r="D695" t="s">
        <v>15</v>
      </c>
      <c r="E695" s="207"/>
      <c r="F695" s="207">
        <v>5</v>
      </c>
      <c r="G695" s="45">
        <f t="shared" si="12"/>
        <v>118.60000000000002</v>
      </c>
      <c r="H695" s="54"/>
      <c r="I695" s="54"/>
      <c r="J695" s="422"/>
      <c r="K695"/>
      <c r="L695" s="20"/>
      <c r="M695" s="20"/>
      <c r="N695" s="54"/>
      <c r="O695" s="54"/>
      <c r="P695" s="54"/>
    </row>
    <row r="696" spans="1:16">
      <c r="A696" s="70">
        <v>45356</v>
      </c>
      <c r="B696" s="422">
        <v>28449</v>
      </c>
      <c r="C696" s="422" t="s">
        <v>27</v>
      </c>
      <c r="D696" t="s">
        <v>12</v>
      </c>
      <c r="E696" s="207"/>
      <c r="F696" s="20">
        <v>94.4</v>
      </c>
      <c r="G696" s="45">
        <f t="shared" si="12"/>
        <v>24.200000000000017</v>
      </c>
      <c r="H696" s="54"/>
      <c r="I696" s="54"/>
      <c r="J696" s="422"/>
      <c r="K696"/>
      <c r="L696" s="20"/>
      <c r="M696" s="20"/>
      <c r="N696" s="54"/>
      <c r="O696" s="54"/>
      <c r="P696" s="54"/>
    </row>
    <row r="697" spans="1:16">
      <c r="A697" s="70">
        <v>45356</v>
      </c>
      <c r="B697" s="422">
        <v>28449</v>
      </c>
      <c r="C697" s="422" t="s">
        <v>27</v>
      </c>
      <c r="D697" t="s">
        <v>13</v>
      </c>
      <c r="E697" s="207"/>
      <c r="F697" s="20">
        <v>24.2</v>
      </c>
      <c r="G697" s="45">
        <f t="shared" si="12"/>
        <v>0</v>
      </c>
      <c r="H697" s="54"/>
      <c r="I697" s="54"/>
      <c r="J697" s="422"/>
      <c r="K697"/>
      <c r="L697" s="20"/>
      <c r="M697" s="20"/>
      <c r="N697" s="54"/>
      <c r="O697" s="54"/>
      <c r="P697" s="54"/>
    </row>
    <row r="698" spans="1:16">
      <c r="A698" s="81">
        <v>45322</v>
      </c>
      <c r="B698" s="421" t="s">
        <v>10</v>
      </c>
      <c r="C698" s="421" t="s">
        <v>11</v>
      </c>
      <c r="D698" t="s">
        <v>12</v>
      </c>
      <c r="E698" s="20">
        <v>105.4</v>
      </c>
      <c r="F698" s="207"/>
      <c r="G698" s="45">
        <f t="shared" si="12"/>
        <v>105.4</v>
      </c>
      <c r="H698" s="54"/>
      <c r="I698" s="54"/>
      <c r="J698" s="421"/>
      <c r="K698"/>
      <c r="L698" s="20"/>
      <c r="M698" s="20"/>
      <c r="N698" s="54"/>
      <c r="O698" s="54"/>
      <c r="P698" s="54"/>
    </row>
    <row r="699" spans="1:16">
      <c r="A699" s="70"/>
      <c r="B699" s="422"/>
      <c r="C699" s="422"/>
      <c r="D699" t="s">
        <v>13</v>
      </c>
      <c r="E699" s="20">
        <v>32.6</v>
      </c>
      <c r="F699" s="207"/>
      <c r="G699" s="45">
        <f t="shared" si="12"/>
        <v>138</v>
      </c>
      <c r="H699" s="54"/>
      <c r="I699" s="54"/>
      <c r="J699" s="422"/>
      <c r="K699"/>
      <c r="L699" s="20"/>
      <c r="M699" s="20"/>
      <c r="N699" s="54"/>
      <c r="O699" s="54"/>
      <c r="P699" s="54"/>
    </row>
    <row r="700" spans="1:16">
      <c r="A700" s="70"/>
      <c r="B700" s="422"/>
      <c r="C700" s="422"/>
      <c r="D700" t="s">
        <v>14</v>
      </c>
      <c r="E700" s="207">
        <v>60</v>
      </c>
      <c r="F700" s="207"/>
      <c r="G700" s="45">
        <f t="shared" si="12"/>
        <v>198</v>
      </c>
      <c r="H700" s="54"/>
      <c r="I700" s="54"/>
      <c r="J700" s="421"/>
      <c r="K700"/>
      <c r="L700" s="20"/>
      <c r="M700" s="20"/>
      <c r="N700" s="54"/>
      <c r="O700" s="54"/>
      <c r="P700" s="54"/>
    </row>
    <row r="701" spans="1:16">
      <c r="A701" s="70"/>
      <c r="B701" s="422"/>
      <c r="C701" s="422"/>
      <c r="D701" t="s">
        <v>15</v>
      </c>
      <c r="E701" s="207">
        <v>5</v>
      </c>
      <c r="F701" s="207"/>
      <c r="G701" s="45">
        <f t="shared" si="12"/>
        <v>203</v>
      </c>
      <c r="H701" s="54"/>
      <c r="I701" s="54"/>
      <c r="J701" s="422"/>
      <c r="K701"/>
      <c r="L701" s="20"/>
      <c r="M701" s="20"/>
      <c r="N701" s="54"/>
      <c r="O701" s="54"/>
      <c r="P701" s="54"/>
    </row>
    <row r="702" spans="1:16">
      <c r="A702" s="70"/>
      <c r="B702" s="422"/>
      <c r="C702" s="422"/>
      <c r="D702" t="s">
        <v>119</v>
      </c>
      <c r="E702" s="207">
        <v>24.2</v>
      </c>
      <c r="F702" s="207"/>
      <c r="G702" s="45">
        <f t="shared" si="12"/>
        <v>227.2</v>
      </c>
      <c r="H702" s="54"/>
      <c r="I702" s="54"/>
      <c r="J702" s="54"/>
      <c r="K702"/>
      <c r="L702" s="207"/>
      <c r="M702" s="207"/>
      <c r="N702" s="54"/>
      <c r="O702" s="54"/>
      <c r="P702" s="54"/>
    </row>
    <row r="703" spans="1:16">
      <c r="A703" s="70"/>
      <c r="B703" s="422"/>
      <c r="C703" s="207">
        <v>470.5</v>
      </c>
      <c r="D703" t="s">
        <v>53</v>
      </c>
      <c r="E703" s="45"/>
      <c r="F703" s="207"/>
      <c r="G703" s="45">
        <f t="shared" si="12"/>
        <v>227.2</v>
      </c>
      <c r="H703" s="54"/>
      <c r="I703" s="54"/>
      <c r="J703" s="54"/>
      <c r="K703"/>
      <c r="L703" s="54"/>
      <c r="M703" s="207"/>
      <c r="N703" s="54"/>
      <c r="O703" s="54"/>
      <c r="P703" s="54"/>
    </row>
    <row r="704" spans="1:16">
      <c r="A704" s="70">
        <v>45322</v>
      </c>
      <c r="B704" s="422" t="s">
        <v>77</v>
      </c>
      <c r="C704" s="422" t="s">
        <v>11</v>
      </c>
      <c r="D704" t="s">
        <v>14</v>
      </c>
      <c r="E704" s="207"/>
      <c r="F704" s="207">
        <v>60</v>
      </c>
      <c r="G704" s="45">
        <f t="shared" si="12"/>
        <v>167.2</v>
      </c>
      <c r="H704" s="54"/>
      <c r="I704" s="54"/>
      <c r="J704" s="54"/>
      <c r="K704" s="54"/>
      <c r="L704" s="245"/>
      <c r="M704" s="245"/>
      <c r="N704" s="54"/>
      <c r="O704" s="54"/>
      <c r="P704" s="54"/>
    </row>
    <row r="705" spans="1:16">
      <c r="A705" s="70">
        <v>45322</v>
      </c>
      <c r="B705" s="422" t="s">
        <v>77</v>
      </c>
      <c r="C705" s="422" t="s">
        <v>11</v>
      </c>
      <c r="D705" t="s">
        <v>15</v>
      </c>
      <c r="E705" s="207"/>
      <c r="F705" s="207">
        <v>5</v>
      </c>
      <c r="G705" s="45">
        <f t="shared" si="12"/>
        <v>162.19999999999999</v>
      </c>
      <c r="H705" s="54"/>
      <c r="I705" s="54"/>
      <c r="J705" s="54"/>
      <c r="K705" s="54"/>
      <c r="L705" s="54"/>
      <c r="M705" s="54"/>
      <c r="N705" s="54"/>
      <c r="O705" s="54"/>
      <c r="P705" s="54"/>
    </row>
    <row r="706" spans="1:16">
      <c r="A706" s="70">
        <v>45356</v>
      </c>
      <c r="B706" s="422">
        <v>28449</v>
      </c>
      <c r="C706" s="422" t="s">
        <v>11</v>
      </c>
      <c r="D706" t="s">
        <v>12</v>
      </c>
      <c r="E706" s="207"/>
      <c r="F706" s="20">
        <v>105.4</v>
      </c>
      <c r="G706" s="45">
        <f t="shared" si="12"/>
        <v>56.799999999999983</v>
      </c>
      <c r="H706" s="54"/>
      <c r="I706" s="54"/>
      <c r="J706" s="54"/>
      <c r="K706" s="54"/>
      <c r="L706" s="54"/>
      <c r="M706" s="54"/>
      <c r="N706" s="54"/>
      <c r="O706" s="54"/>
      <c r="P706" s="54"/>
    </row>
    <row r="707" spans="1:16">
      <c r="A707" s="70">
        <v>45356</v>
      </c>
      <c r="B707" s="422">
        <v>28449</v>
      </c>
      <c r="C707" s="422" t="s">
        <v>11</v>
      </c>
      <c r="D707" t="s">
        <v>13</v>
      </c>
      <c r="E707" s="207"/>
      <c r="F707" s="20">
        <v>32.6</v>
      </c>
      <c r="G707" s="45">
        <f t="shared" si="12"/>
        <v>24.199999999999982</v>
      </c>
      <c r="H707" s="54"/>
      <c r="I707" s="54"/>
      <c r="J707" s="54"/>
      <c r="K707" s="54"/>
      <c r="L707" s="54"/>
      <c r="M707" s="54"/>
      <c r="N707" s="54"/>
      <c r="O707" s="54"/>
      <c r="P707" s="54"/>
    </row>
    <row r="708" spans="1:16">
      <c r="A708" s="70">
        <v>45356</v>
      </c>
      <c r="B708" s="422">
        <v>28449</v>
      </c>
      <c r="C708" s="422" t="s">
        <v>11</v>
      </c>
      <c r="D708" t="s">
        <v>119</v>
      </c>
      <c r="E708" s="207"/>
      <c r="F708" s="207">
        <v>24.2</v>
      </c>
      <c r="G708" s="45">
        <f t="shared" si="12"/>
        <v>0</v>
      </c>
      <c r="H708" s="54"/>
      <c r="I708" s="54"/>
      <c r="J708" s="54"/>
      <c r="K708" s="54"/>
      <c r="L708" s="54"/>
      <c r="M708" s="54"/>
      <c r="N708" s="54"/>
      <c r="O708" s="54"/>
      <c r="P708" s="54"/>
    </row>
    <row r="709" spans="1:16">
      <c r="A709" s="81">
        <v>45351</v>
      </c>
      <c r="B709" s="421" t="s">
        <v>10</v>
      </c>
      <c r="C709" s="421" t="s">
        <v>17</v>
      </c>
      <c r="D709" t="s">
        <v>12</v>
      </c>
      <c r="E709" s="207">
        <v>109.2</v>
      </c>
      <c r="F709" s="207"/>
      <c r="G709" s="45">
        <f t="shared" si="12"/>
        <v>109.2</v>
      </c>
      <c r="H709" s="54"/>
      <c r="I709" s="54"/>
      <c r="J709" s="54"/>
      <c r="K709" s="54"/>
      <c r="L709" s="54"/>
      <c r="M709" s="54"/>
      <c r="N709" s="54"/>
      <c r="O709" s="54"/>
      <c r="P709" s="54"/>
    </row>
    <row r="710" spans="1:16">
      <c r="A710" s="70"/>
      <c r="B710" s="422"/>
      <c r="C710" s="422"/>
      <c r="D710" t="s">
        <v>13</v>
      </c>
      <c r="E710" s="207">
        <v>25.6</v>
      </c>
      <c r="F710" s="207"/>
      <c r="G710" s="45">
        <f t="shared" si="12"/>
        <v>134.80000000000001</v>
      </c>
      <c r="H710" s="54"/>
      <c r="I710" s="54"/>
      <c r="J710" s="54"/>
      <c r="K710" s="54"/>
      <c r="L710" s="54"/>
      <c r="M710" s="54"/>
      <c r="N710" s="54"/>
      <c r="O710" s="54"/>
      <c r="P710" s="54"/>
    </row>
    <row r="711" spans="1:16">
      <c r="A711" s="70"/>
      <c r="B711" s="422"/>
      <c r="C711" s="422"/>
      <c r="D711" t="s">
        <v>14</v>
      </c>
      <c r="E711" s="207">
        <v>58</v>
      </c>
      <c r="F711" s="207"/>
      <c r="G711" s="45">
        <f t="shared" si="12"/>
        <v>192.8</v>
      </c>
      <c r="H711" s="54"/>
      <c r="I711" s="54"/>
      <c r="J711" s="54"/>
      <c r="K711" s="54"/>
      <c r="L711" s="54"/>
      <c r="M711" s="54"/>
      <c r="N711" s="54"/>
      <c r="O711" s="54"/>
      <c r="P711" s="54"/>
    </row>
    <row r="712" spans="1:16">
      <c r="A712" s="70"/>
      <c r="B712" s="422"/>
      <c r="C712" s="422"/>
      <c r="D712" t="s">
        <v>15</v>
      </c>
      <c r="E712" s="207">
        <v>5</v>
      </c>
      <c r="F712" s="207"/>
      <c r="G712" s="45">
        <f t="shared" si="12"/>
        <v>197.8</v>
      </c>
      <c r="H712" s="54"/>
      <c r="I712" s="54"/>
      <c r="J712" s="54"/>
      <c r="K712" s="54"/>
      <c r="L712" s="54"/>
      <c r="M712" s="54"/>
      <c r="N712" s="54"/>
      <c r="O712" s="54"/>
      <c r="P712" s="54"/>
    </row>
    <row r="713" spans="1:16">
      <c r="A713" s="70">
        <v>45351</v>
      </c>
      <c r="B713" s="422" t="s">
        <v>78</v>
      </c>
      <c r="C713" s="422" t="s">
        <v>17</v>
      </c>
      <c r="D713" t="s">
        <v>14</v>
      </c>
      <c r="E713" s="207"/>
      <c r="F713" s="207">
        <v>58</v>
      </c>
      <c r="G713" s="45">
        <f t="shared" si="12"/>
        <v>139.80000000000001</v>
      </c>
      <c r="H713" s="54"/>
      <c r="I713" s="54"/>
      <c r="J713" s="54"/>
      <c r="K713" s="54"/>
      <c r="L713" s="54"/>
      <c r="M713" s="54"/>
      <c r="N713" s="54"/>
      <c r="O713" s="54"/>
      <c r="P713" s="54"/>
    </row>
    <row r="714" spans="1:16">
      <c r="A714" s="70">
        <v>45351</v>
      </c>
      <c r="B714" s="422" t="s">
        <v>78</v>
      </c>
      <c r="C714" s="422" t="s">
        <v>17</v>
      </c>
      <c r="D714" t="s">
        <v>15</v>
      </c>
      <c r="E714" s="207"/>
      <c r="F714" s="207">
        <v>5</v>
      </c>
      <c r="G714" s="45">
        <f t="shared" si="12"/>
        <v>134.80000000000001</v>
      </c>
      <c r="H714" s="54"/>
      <c r="I714" s="54"/>
      <c r="J714" s="54"/>
      <c r="K714" s="54"/>
      <c r="L714" s="54"/>
      <c r="M714" s="54"/>
      <c r="N714" s="54"/>
      <c r="O714" s="54"/>
      <c r="P714" s="54"/>
    </row>
    <row r="715" spans="1:16">
      <c r="A715" s="71">
        <v>45376</v>
      </c>
      <c r="B715" s="425">
        <v>28648</v>
      </c>
      <c r="C715" s="422" t="s">
        <v>17</v>
      </c>
      <c r="D715" t="s">
        <v>12</v>
      </c>
      <c r="E715" s="45"/>
      <c r="F715" s="207">
        <v>109.2</v>
      </c>
      <c r="G715" s="45">
        <f t="shared" si="12"/>
        <v>25.600000000000009</v>
      </c>
      <c r="H715" s="54"/>
      <c r="I715" s="54"/>
      <c r="J715" s="54"/>
      <c r="K715" s="54"/>
      <c r="L715" s="54"/>
      <c r="M715" s="54"/>
      <c r="N715" s="54"/>
      <c r="O715" s="54"/>
      <c r="P715" s="54"/>
    </row>
    <row r="716" spans="1:16">
      <c r="A716" s="71">
        <v>45376</v>
      </c>
      <c r="B716" s="425">
        <v>28648</v>
      </c>
      <c r="C716" s="422" t="s">
        <v>17</v>
      </c>
      <c r="D716" t="s">
        <v>13</v>
      </c>
      <c r="E716" s="45"/>
      <c r="F716" s="207">
        <v>25.6</v>
      </c>
      <c r="G716" s="45">
        <f t="shared" si="12"/>
        <v>0</v>
      </c>
      <c r="H716" s="54"/>
      <c r="I716" s="54"/>
      <c r="J716" s="54"/>
      <c r="K716" s="54"/>
      <c r="L716" s="54"/>
      <c r="M716" s="54"/>
      <c r="N716" s="54"/>
      <c r="O716" s="54"/>
      <c r="P716" s="54"/>
    </row>
    <row r="717" spans="1:16">
      <c r="A717" s="31">
        <v>45382</v>
      </c>
      <c r="B717" s="421" t="s">
        <v>10</v>
      </c>
      <c r="C717" s="421" t="s">
        <v>18</v>
      </c>
      <c r="D717" t="s">
        <v>12</v>
      </c>
      <c r="E717" s="207">
        <v>105.7</v>
      </c>
      <c r="F717" s="207"/>
      <c r="G717" s="45">
        <f t="shared" si="12"/>
        <v>105.7</v>
      </c>
      <c r="H717" s="54"/>
      <c r="I717" s="54"/>
      <c r="J717" s="54"/>
      <c r="K717" s="54"/>
      <c r="L717" s="54"/>
      <c r="M717" s="54"/>
      <c r="N717" s="54"/>
      <c r="O717" s="54"/>
      <c r="P717" s="54"/>
    </row>
    <row r="718" spans="1:16">
      <c r="A718" s="3"/>
      <c r="B718" s="422"/>
      <c r="C718" s="422"/>
      <c r="D718" t="s">
        <v>13</v>
      </c>
      <c r="E718" s="207">
        <v>21.9</v>
      </c>
      <c r="F718" s="207"/>
      <c r="G718" s="45">
        <f t="shared" si="12"/>
        <v>127.6</v>
      </c>
      <c r="H718" s="54"/>
      <c r="I718" s="54"/>
      <c r="J718" s="54"/>
      <c r="K718" s="54"/>
      <c r="L718" s="54"/>
      <c r="M718" s="54"/>
      <c r="N718" s="54"/>
      <c r="O718" s="54"/>
      <c r="P718" s="54"/>
    </row>
    <row r="719" spans="1:16">
      <c r="A719" s="3"/>
      <c r="B719" s="422"/>
      <c r="C719" s="422"/>
      <c r="D719" t="s">
        <v>14</v>
      </c>
      <c r="E719" s="207">
        <v>60</v>
      </c>
      <c r="F719" s="207"/>
      <c r="G719" s="45">
        <f t="shared" si="12"/>
        <v>187.6</v>
      </c>
      <c r="H719" s="213">
        <f>150.8-G719</f>
        <v>-36.799999999999983</v>
      </c>
      <c r="I719" s="54"/>
      <c r="J719" s="54"/>
      <c r="K719" s="54"/>
      <c r="L719" s="54"/>
      <c r="M719" s="54"/>
      <c r="N719" s="54"/>
      <c r="O719" s="54"/>
      <c r="P719" s="54"/>
    </row>
    <row r="720" spans="1:16">
      <c r="A720" s="3"/>
      <c r="B720" s="422"/>
      <c r="C720" s="422"/>
      <c r="D720" t="s">
        <v>15</v>
      </c>
      <c r="E720" s="207">
        <v>5</v>
      </c>
      <c r="F720" s="207"/>
      <c r="G720" s="45">
        <f t="shared" si="12"/>
        <v>192.6</v>
      </c>
      <c r="H720" s="54"/>
      <c r="I720" s="54"/>
      <c r="J720" s="54"/>
      <c r="K720" s="54"/>
      <c r="L720" s="54"/>
      <c r="M720" s="54"/>
      <c r="N720" s="54"/>
      <c r="O720" s="54"/>
      <c r="P720" s="54"/>
    </row>
    <row r="721" spans="1:16">
      <c r="A721" s="3">
        <v>45382</v>
      </c>
      <c r="B721" s="422" t="s">
        <v>81</v>
      </c>
      <c r="C721" s="422" t="s">
        <v>18</v>
      </c>
      <c r="D721" t="s">
        <v>14</v>
      </c>
      <c r="E721" s="207"/>
      <c r="F721" s="207">
        <v>60</v>
      </c>
      <c r="G721" s="45">
        <f t="shared" si="12"/>
        <v>132.6</v>
      </c>
      <c r="H721" s="54"/>
      <c r="I721" s="54"/>
      <c r="J721" s="54"/>
      <c r="K721" s="54"/>
      <c r="L721" s="54"/>
      <c r="M721" s="54"/>
      <c r="N721" s="54"/>
      <c r="O721" s="54"/>
      <c r="P721" s="54"/>
    </row>
    <row r="722" spans="1:16">
      <c r="A722" s="3">
        <v>45382</v>
      </c>
      <c r="B722" s="422" t="s">
        <v>81</v>
      </c>
      <c r="C722" s="422" t="s">
        <v>18</v>
      </c>
      <c r="D722" t="s">
        <v>15</v>
      </c>
      <c r="E722" s="207"/>
      <c r="F722" s="207">
        <v>5</v>
      </c>
      <c r="G722" s="45">
        <f t="shared" si="12"/>
        <v>127.6</v>
      </c>
      <c r="H722" s="54"/>
      <c r="I722" s="54"/>
      <c r="J722" s="54"/>
      <c r="K722" s="54"/>
      <c r="L722" s="54"/>
      <c r="M722" s="54"/>
      <c r="N722" s="54"/>
      <c r="O722" s="54"/>
      <c r="P722" s="54"/>
    </row>
    <row r="723" spans="1:16">
      <c r="A723" s="71">
        <v>45433</v>
      </c>
      <c r="B723" s="425">
        <v>28892</v>
      </c>
      <c r="C723" s="422" t="s">
        <v>18</v>
      </c>
      <c r="D723" t="s">
        <v>12</v>
      </c>
      <c r="E723" s="207"/>
      <c r="F723" s="207">
        <v>105.7</v>
      </c>
      <c r="G723" s="45">
        <f t="shared" si="12"/>
        <v>21.899999999999991</v>
      </c>
      <c r="H723" s="54"/>
      <c r="I723" s="54"/>
      <c r="J723" s="54"/>
      <c r="K723" s="54"/>
      <c r="L723" s="54"/>
      <c r="M723" s="54"/>
      <c r="N723" s="54"/>
      <c r="O723" s="54"/>
      <c r="P723" s="54"/>
    </row>
    <row r="724" spans="1:16">
      <c r="A724" s="71">
        <v>45433</v>
      </c>
      <c r="B724" s="425">
        <v>28892</v>
      </c>
      <c r="C724" s="422" t="s">
        <v>18</v>
      </c>
      <c r="D724" t="s">
        <v>13</v>
      </c>
      <c r="E724" s="207"/>
      <c r="F724" s="207">
        <v>21.9</v>
      </c>
      <c r="G724" s="45">
        <f t="shared" si="12"/>
        <v>0</v>
      </c>
      <c r="H724" s="54"/>
      <c r="I724" s="54"/>
      <c r="J724" s="54"/>
      <c r="K724" s="54"/>
      <c r="L724" s="54"/>
      <c r="M724" s="54"/>
      <c r="N724" s="54"/>
      <c r="O724" s="54"/>
      <c r="P724" s="54"/>
    </row>
    <row r="725" spans="1:16">
      <c r="A725" s="31">
        <v>45412</v>
      </c>
      <c r="B725" s="421" t="s">
        <v>10</v>
      </c>
      <c r="C725" s="421" t="s">
        <v>19</v>
      </c>
      <c r="D725" t="s">
        <v>12</v>
      </c>
      <c r="E725" s="207">
        <v>105.1</v>
      </c>
      <c r="F725" s="45"/>
      <c r="G725" s="45">
        <f t="shared" si="12"/>
        <v>105.1</v>
      </c>
      <c r="H725" s="54"/>
      <c r="I725" s="54"/>
      <c r="J725" s="54"/>
      <c r="K725" s="54"/>
      <c r="L725" s="54"/>
      <c r="M725" s="54"/>
      <c r="N725" s="54"/>
      <c r="O725" s="54"/>
      <c r="P725" s="54"/>
    </row>
    <row r="726" spans="1:16">
      <c r="A726" s="3"/>
      <c r="B726" s="422"/>
      <c r="C726" s="422"/>
      <c r="D726" t="s">
        <v>13</v>
      </c>
      <c r="E726" s="207">
        <v>21.5</v>
      </c>
      <c r="F726" s="45"/>
      <c r="G726" s="45">
        <f t="shared" si="12"/>
        <v>126.6</v>
      </c>
      <c r="H726" s="54"/>
      <c r="I726" s="54"/>
      <c r="J726" s="54"/>
      <c r="K726" s="54"/>
      <c r="L726" s="54"/>
      <c r="M726" s="54"/>
      <c r="N726" s="54"/>
      <c r="O726" s="54"/>
      <c r="P726" s="54"/>
    </row>
    <row r="727" spans="1:16">
      <c r="A727" s="3"/>
      <c r="B727" s="422"/>
      <c r="C727" s="422"/>
      <c r="D727" t="s">
        <v>14</v>
      </c>
      <c r="E727" s="207">
        <v>60</v>
      </c>
      <c r="F727" s="45"/>
      <c r="G727" s="45">
        <f t="shared" si="12"/>
        <v>186.6</v>
      </c>
      <c r="H727" s="54"/>
      <c r="I727" s="54"/>
      <c r="J727" s="54"/>
      <c r="K727" s="54"/>
      <c r="L727" s="54"/>
      <c r="M727" s="54"/>
      <c r="N727" s="54"/>
      <c r="O727" s="54"/>
      <c r="P727" s="54"/>
    </row>
    <row r="728" spans="1:16">
      <c r="A728" s="3"/>
      <c r="B728" s="422"/>
      <c r="C728" s="422"/>
      <c r="D728" t="s">
        <v>15</v>
      </c>
      <c r="E728" s="207">
        <v>5</v>
      </c>
      <c r="F728" s="45"/>
      <c r="G728" s="45">
        <f t="shared" si="12"/>
        <v>191.6</v>
      </c>
      <c r="H728" s="54"/>
      <c r="I728" s="54"/>
      <c r="J728" s="54"/>
      <c r="K728" s="54"/>
      <c r="L728" s="54"/>
      <c r="M728" s="54"/>
      <c r="N728" s="54"/>
      <c r="O728" s="54"/>
      <c r="P728" s="54"/>
    </row>
    <row r="729" spans="1:16">
      <c r="A729" s="3">
        <v>45412</v>
      </c>
      <c r="B729" s="422" t="s">
        <v>98</v>
      </c>
      <c r="C729" s="422" t="s">
        <v>19</v>
      </c>
      <c r="D729" t="s">
        <v>14</v>
      </c>
      <c r="E729" s="207"/>
      <c r="F729" s="207">
        <v>58</v>
      </c>
      <c r="G729" s="45">
        <f t="shared" si="12"/>
        <v>133.6</v>
      </c>
      <c r="H729" s="54"/>
      <c r="I729" s="54"/>
      <c r="J729" s="54"/>
      <c r="K729" s="54"/>
      <c r="L729" s="54"/>
      <c r="M729" s="54"/>
      <c r="N729" s="54"/>
      <c r="O729" s="54"/>
      <c r="P729" s="54"/>
    </row>
    <row r="730" spans="1:16">
      <c r="A730" s="71">
        <v>45433</v>
      </c>
      <c r="B730" s="425">
        <v>28892</v>
      </c>
      <c r="C730" s="422" t="s">
        <v>19</v>
      </c>
      <c r="D730" t="s">
        <v>12</v>
      </c>
      <c r="E730" s="45"/>
      <c r="F730" s="207">
        <v>105.1</v>
      </c>
      <c r="G730" s="45">
        <f t="shared" si="12"/>
        <v>28.5</v>
      </c>
      <c r="H730" s="54"/>
      <c r="I730" s="54"/>
      <c r="J730" s="54"/>
      <c r="K730" s="54"/>
      <c r="L730" s="54"/>
      <c r="M730" s="54"/>
      <c r="N730" s="54"/>
      <c r="O730" s="54"/>
      <c r="P730" s="54"/>
    </row>
    <row r="731" spans="1:16">
      <c r="A731" s="71">
        <v>45433</v>
      </c>
      <c r="B731" s="425">
        <v>28892</v>
      </c>
      <c r="C731" s="422" t="s">
        <v>19</v>
      </c>
      <c r="D731" t="s">
        <v>13</v>
      </c>
      <c r="E731" s="45"/>
      <c r="F731" s="207">
        <v>21.5</v>
      </c>
      <c r="G731" s="45">
        <f t="shared" si="12"/>
        <v>7</v>
      </c>
      <c r="H731" s="54"/>
      <c r="I731" s="54"/>
      <c r="J731" s="54"/>
      <c r="K731" s="54"/>
      <c r="L731" s="54"/>
      <c r="M731" s="54"/>
      <c r="N731" s="54"/>
      <c r="O731" s="54"/>
      <c r="P731" s="54"/>
    </row>
    <row r="732" spans="1:16">
      <c r="A732" s="71">
        <v>45433</v>
      </c>
      <c r="B732" s="425">
        <v>28892</v>
      </c>
      <c r="C732" s="422" t="s">
        <v>19</v>
      </c>
      <c r="D732" t="s">
        <v>14</v>
      </c>
      <c r="E732" s="45"/>
      <c r="F732" s="45">
        <v>2</v>
      </c>
      <c r="G732" s="45">
        <f t="shared" si="12"/>
        <v>5</v>
      </c>
      <c r="H732" s="54"/>
      <c r="I732" s="54"/>
      <c r="J732" s="54"/>
      <c r="K732" s="54"/>
      <c r="L732" s="54"/>
      <c r="M732" s="54"/>
      <c r="N732" s="54"/>
      <c r="O732" s="54"/>
      <c r="P732" s="54"/>
    </row>
    <row r="733" spans="1:16">
      <c r="A733" s="71">
        <v>45433</v>
      </c>
      <c r="B733" s="425">
        <v>28892</v>
      </c>
      <c r="C733" s="422" t="s">
        <v>19</v>
      </c>
      <c r="D733" t="s">
        <v>15</v>
      </c>
      <c r="E733" s="45"/>
      <c r="F733" s="45">
        <v>5</v>
      </c>
      <c r="G733" s="45">
        <f t="shared" si="12"/>
        <v>0</v>
      </c>
      <c r="H733" s="54"/>
      <c r="I733" s="54"/>
      <c r="J733" s="54"/>
      <c r="K733" s="54"/>
      <c r="L733" s="54"/>
      <c r="M733" s="54"/>
      <c r="N733" s="54"/>
      <c r="O733" s="54"/>
      <c r="P733" s="54"/>
    </row>
    <row r="734" spans="1:16">
      <c r="A734" s="31">
        <v>45443</v>
      </c>
      <c r="B734" s="421" t="s">
        <v>10</v>
      </c>
      <c r="C734" s="421" t="s">
        <v>20</v>
      </c>
      <c r="D734" t="s">
        <v>12</v>
      </c>
      <c r="E734" s="207">
        <v>95.6</v>
      </c>
      <c r="F734" s="207"/>
      <c r="G734" s="45">
        <f>+G733+E734-F734</f>
        <v>95.6</v>
      </c>
      <c r="H734" s="54"/>
      <c r="I734" s="54"/>
      <c r="J734" s="54"/>
      <c r="K734" s="54"/>
      <c r="L734" s="54"/>
      <c r="M734" s="54"/>
      <c r="N734" s="54"/>
      <c r="O734" s="54"/>
      <c r="P734" s="54"/>
    </row>
    <row r="735" spans="1:16">
      <c r="A735" s="3"/>
      <c r="B735" s="422"/>
      <c r="C735" s="422"/>
      <c r="D735" t="s">
        <v>13</v>
      </c>
      <c r="E735" s="207">
        <v>21.2</v>
      </c>
      <c r="F735" s="207"/>
      <c r="G735" s="45">
        <f>+G734+E735-F735</f>
        <v>116.8</v>
      </c>
      <c r="H735" s="54"/>
      <c r="I735" s="54"/>
      <c r="J735" s="54"/>
      <c r="K735" s="54"/>
      <c r="L735" s="54"/>
      <c r="M735" s="54"/>
      <c r="N735" s="54"/>
      <c r="O735" s="54"/>
      <c r="P735" s="54"/>
    </row>
    <row r="736" spans="1:16">
      <c r="A736" s="3"/>
      <c r="B736" s="422"/>
      <c r="C736" s="422"/>
      <c r="D736" t="s">
        <v>14</v>
      </c>
      <c r="E736" s="207">
        <v>60</v>
      </c>
      <c r="F736" s="207"/>
      <c r="G736" s="45">
        <f>+G735+E736-F736</f>
        <v>176.8</v>
      </c>
      <c r="H736" s="54"/>
      <c r="I736" s="54"/>
      <c r="J736" s="54"/>
      <c r="K736" s="54"/>
      <c r="L736" s="54"/>
      <c r="M736" s="54"/>
      <c r="N736" s="54"/>
      <c r="O736" s="54"/>
      <c r="P736" s="54"/>
    </row>
    <row r="737" spans="1:16">
      <c r="A737" s="3"/>
      <c r="B737" s="422"/>
      <c r="C737" s="422"/>
      <c r="D737" t="s">
        <v>15</v>
      </c>
      <c r="E737" s="207">
        <v>5</v>
      </c>
      <c r="F737" s="207"/>
      <c r="G737" s="45">
        <f>+G736+E737-F737</f>
        <v>181.8</v>
      </c>
      <c r="H737" s="54"/>
      <c r="I737" s="54"/>
      <c r="J737" s="54"/>
      <c r="K737" s="54"/>
      <c r="L737" s="54"/>
      <c r="M737" s="54"/>
      <c r="N737" s="54"/>
      <c r="O737" s="54"/>
      <c r="P737" s="54"/>
    </row>
    <row r="738" spans="1:16">
      <c r="A738" s="3">
        <v>45443</v>
      </c>
      <c r="B738" s="422" t="s">
        <v>100</v>
      </c>
      <c r="C738" s="422" t="s">
        <v>20</v>
      </c>
      <c r="D738" t="s">
        <v>14</v>
      </c>
      <c r="E738" s="207"/>
      <c r="F738" s="207">
        <v>60</v>
      </c>
      <c r="G738" s="45">
        <f>+G737+E738-F738</f>
        <v>121.80000000000001</v>
      </c>
      <c r="H738" s="54"/>
      <c r="I738" s="54"/>
      <c r="J738" s="54"/>
      <c r="K738" s="54"/>
      <c r="L738" s="54"/>
      <c r="M738" s="54"/>
      <c r="N738" s="54"/>
      <c r="O738" s="54"/>
      <c r="P738" s="54"/>
    </row>
    <row r="739" spans="1:16">
      <c r="A739" s="3">
        <v>45443</v>
      </c>
      <c r="B739" s="422" t="s">
        <v>100</v>
      </c>
      <c r="C739" s="422" t="s">
        <v>20</v>
      </c>
      <c r="D739" t="s">
        <v>15</v>
      </c>
      <c r="E739" s="207"/>
      <c r="F739" s="207">
        <v>5</v>
      </c>
      <c r="G739" s="45">
        <f>+G738+E739-F739</f>
        <v>116.80000000000001</v>
      </c>
      <c r="H739" s="54"/>
      <c r="I739" s="54"/>
      <c r="J739" s="54"/>
      <c r="K739" s="54"/>
      <c r="L739" s="54"/>
      <c r="M739" s="54"/>
      <c r="N739" s="54"/>
      <c r="O739" s="54"/>
      <c r="P739" s="54"/>
    </row>
    <row r="740" spans="1:16">
      <c r="A740" s="3">
        <v>45481</v>
      </c>
      <c r="B740" s="422">
        <v>29195</v>
      </c>
      <c r="C740" s="422" t="s">
        <v>20</v>
      </c>
      <c r="D740" t="s">
        <v>12</v>
      </c>
      <c r="E740" s="207"/>
      <c r="F740" s="207">
        <v>95.6</v>
      </c>
      <c r="G740" s="45">
        <f>+G739+E740-F740</f>
        <v>21.200000000000017</v>
      </c>
      <c r="H740" s="54"/>
      <c r="I740" s="54"/>
      <c r="J740" s="54"/>
      <c r="K740" s="54"/>
      <c r="L740" s="54"/>
      <c r="M740" s="54"/>
      <c r="N740" s="54"/>
      <c r="O740" s="54"/>
      <c r="P740" s="54"/>
    </row>
    <row r="741" spans="1:16">
      <c r="A741" s="3">
        <v>45481</v>
      </c>
      <c r="B741" s="422">
        <v>29195</v>
      </c>
      <c r="C741" s="422" t="s">
        <v>20</v>
      </c>
      <c r="D741" t="s">
        <v>13</v>
      </c>
      <c r="E741" s="207"/>
      <c r="F741" s="207">
        <v>21.2</v>
      </c>
      <c r="G741" s="45">
        <f>+G740+E741-F741</f>
        <v>0</v>
      </c>
      <c r="H741" s="54"/>
      <c r="I741" s="54"/>
      <c r="J741" s="54"/>
      <c r="K741" s="54"/>
      <c r="L741" s="54"/>
      <c r="M741" s="54"/>
      <c r="N741" s="54"/>
      <c r="O741" s="54"/>
      <c r="P741" s="54"/>
    </row>
    <row r="742" spans="1:16">
      <c r="A742" s="81">
        <v>45473</v>
      </c>
      <c r="B742" s="421" t="s">
        <v>10</v>
      </c>
      <c r="C742" s="421" t="s">
        <v>21</v>
      </c>
      <c r="D742" t="s">
        <v>12</v>
      </c>
      <c r="E742" s="207">
        <v>92.9</v>
      </c>
      <c r="F742" s="207"/>
      <c r="G742" s="45">
        <f>+G741+E742-F742</f>
        <v>92.9</v>
      </c>
      <c r="H742" s="54"/>
      <c r="I742" s="54"/>
      <c r="J742" s="54"/>
      <c r="K742" s="54"/>
      <c r="L742" s="54"/>
      <c r="M742" s="54"/>
      <c r="N742" s="54"/>
      <c r="O742" s="54"/>
      <c r="P742" s="54"/>
    </row>
    <row r="743" spans="1:16">
      <c r="A743" s="70"/>
      <c r="B743" s="422"/>
      <c r="C743" s="422"/>
      <c r="D743" t="s">
        <v>13</v>
      </c>
      <c r="E743" s="207">
        <v>20.100000000000001</v>
      </c>
      <c r="F743" s="207"/>
      <c r="G743" s="45">
        <f>+G742+E743-F743</f>
        <v>113</v>
      </c>
      <c r="H743" s="54"/>
      <c r="I743" s="54"/>
      <c r="J743" s="54"/>
      <c r="K743" s="54"/>
      <c r="L743" s="54"/>
      <c r="M743" s="54"/>
      <c r="N743" s="54"/>
      <c r="O743" s="54"/>
      <c r="P743" s="54"/>
    </row>
    <row r="744" spans="1:16">
      <c r="A744" s="70"/>
      <c r="B744" s="422"/>
      <c r="C744" s="422"/>
      <c r="D744" t="s">
        <v>14</v>
      </c>
      <c r="E744" s="207">
        <v>60</v>
      </c>
      <c r="F744" s="207"/>
      <c r="G744" s="45">
        <f t="shared" ref="G744:G811" si="13">+G743+E744-F744</f>
        <v>173</v>
      </c>
      <c r="H744" s="54"/>
      <c r="I744" s="54"/>
      <c r="J744" s="54"/>
      <c r="K744" s="54"/>
      <c r="L744" s="54"/>
      <c r="M744" s="54"/>
      <c r="N744" s="54"/>
      <c r="O744" s="54"/>
      <c r="P744" s="54"/>
    </row>
    <row r="745" spans="1:16">
      <c r="A745" s="70"/>
      <c r="B745" s="422"/>
      <c r="C745" s="422"/>
      <c r="D745" t="s">
        <v>15</v>
      </c>
      <c r="E745" s="207">
        <v>5</v>
      </c>
      <c r="F745" s="207"/>
      <c r="G745" s="45">
        <f t="shared" si="13"/>
        <v>178</v>
      </c>
      <c r="H745" s="54"/>
      <c r="I745" s="54"/>
      <c r="J745" s="54"/>
      <c r="K745" s="54"/>
      <c r="L745" s="54"/>
      <c r="M745" s="54"/>
      <c r="N745" s="54"/>
      <c r="O745" s="54"/>
      <c r="P745" s="54"/>
    </row>
    <row r="746" spans="1:16">
      <c r="A746" s="70">
        <v>45473</v>
      </c>
      <c r="B746" s="422" t="s">
        <v>86</v>
      </c>
      <c r="C746" s="422" t="s">
        <v>21</v>
      </c>
      <c r="D746" t="s">
        <v>14</v>
      </c>
      <c r="E746" s="207"/>
      <c r="F746" s="207">
        <v>60</v>
      </c>
      <c r="G746" s="45">
        <f t="shared" si="13"/>
        <v>118</v>
      </c>
      <c r="H746" s="54"/>
      <c r="I746" s="54"/>
      <c r="J746" s="54"/>
      <c r="K746" s="54"/>
      <c r="L746" s="54"/>
      <c r="M746" s="54"/>
      <c r="N746" s="54"/>
      <c r="O746" s="54"/>
      <c r="P746" s="54"/>
    </row>
    <row r="747" spans="1:16">
      <c r="A747" s="70">
        <v>45473</v>
      </c>
      <c r="B747" s="422" t="s">
        <v>86</v>
      </c>
      <c r="C747" s="422" t="s">
        <v>21</v>
      </c>
      <c r="D747" t="s">
        <v>15</v>
      </c>
      <c r="E747" s="207"/>
      <c r="F747" s="207">
        <v>5</v>
      </c>
      <c r="G747" s="45">
        <f t="shared" si="13"/>
        <v>113</v>
      </c>
      <c r="H747" s="54"/>
      <c r="I747" s="54"/>
      <c r="J747" s="54"/>
      <c r="K747" s="54"/>
      <c r="L747" s="54"/>
      <c r="M747" s="54"/>
      <c r="N747" s="54"/>
      <c r="O747" s="54"/>
      <c r="P747" s="54"/>
    </row>
    <row r="748" spans="1:16">
      <c r="A748" s="3">
        <v>45581</v>
      </c>
      <c r="B748" s="422">
        <v>29827</v>
      </c>
      <c r="C748" s="422" t="s">
        <v>21</v>
      </c>
      <c r="D748" t="s">
        <v>12</v>
      </c>
      <c r="E748" s="207"/>
      <c r="F748" s="207">
        <v>92.9</v>
      </c>
      <c r="G748" s="45">
        <f t="shared" si="13"/>
        <v>20.099999999999994</v>
      </c>
      <c r="H748" s="54"/>
      <c r="I748" s="54"/>
      <c r="J748" s="54"/>
      <c r="K748" s="54"/>
      <c r="L748" s="54"/>
      <c r="M748" s="54"/>
      <c r="N748" s="54"/>
      <c r="O748" s="54"/>
      <c r="P748" s="54"/>
    </row>
    <row r="749" spans="1:16">
      <c r="A749" s="3">
        <v>45581</v>
      </c>
      <c r="B749" s="422">
        <v>29827</v>
      </c>
      <c r="C749" s="422" t="s">
        <v>21</v>
      </c>
      <c r="D749" t="s">
        <v>13</v>
      </c>
      <c r="E749" s="207"/>
      <c r="F749" s="207">
        <v>20.100000000000001</v>
      </c>
      <c r="G749" s="45">
        <f t="shared" si="13"/>
        <v>0</v>
      </c>
      <c r="H749" s="54"/>
      <c r="I749" s="54"/>
      <c r="J749" s="54"/>
      <c r="K749" s="54"/>
      <c r="L749" s="54"/>
      <c r="M749" s="54"/>
      <c r="N749" s="54"/>
      <c r="O749" s="54"/>
      <c r="P749" s="54"/>
    </row>
    <row r="750" spans="1:16">
      <c r="A750" s="81">
        <v>45504</v>
      </c>
      <c r="B750" s="421" t="s">
        <v>10</v>
      </c>
      <c r="C750" s="421" t="s">
        <v>22</v>
      </c>
      <c r="D750" t="s">
        <v>12</v>
      </c>
      <c r="E750" s="207">
        <v>91.2</v>
      </c>
      <c r="F750" s="207"/>
      <c r="G750" s="45">
        <f t="shared" si="13"/>
        <v>91.2</v>
      </c>
      <c r="H750" s="54"/>
      <c r="I750" s="259"/>
      <c r="J750" s="259"/>
      <c r="K750" s="259"/>
      <c r="L750" s="54"/>
      <c r="M750" s="54"/>
      <c r="N750" s="54"/>
      <c r="O750" s="54"/>
      <c r="P750" s="54"/>
    </row>
    <row r="751" spans="1:16">
      <c r="A751" s="70"/>
      <c r="B751" s="422"/>
      <c r="C751" s="422"/>
      <c r="D751" t="s">
        <v>13</v>
      </c>
      <c r="E751" s="207">
        <v>21.9</v>
      </c>
      <c r="F751" s="207"/>
      <c r="G751" s="45">
        <f t="shared" si="13"/>
        <v>113.1</v>
      </c>
      <c r="H751" s="54"/>
      <c r="I751" s="421"/>
      <c r="J751"/>
      <c r="K751" s="54"/>
      <c r="L751" s="207"/>
      <c r="M751" s="54"/>
      <c r="N751" s="54"/>
      <c r="O751" s="54"/>
      <c r="P751" s="54"/>
    </row>
    <row r="752" spans="1:16">
      <c r="A752" s="70"/>
      <c r="B752" s="422"/>
      <c r="C752" s="422"/>
      <c r="D752" t="s">
        <v>14</v>
      </c>
      <c r="E752" s="207">
        <v>60</v>
      </c>
      <c r="F752" s="207"/>
      <c r="G752" s="45">
        <f t="shared" si="13"/>
        <v>173.1</v>
      </c>
      <c r="H752" s="54"/>
      <c r="I752" s="422"/>
      <c r="J752"/>
      <c r="K752" s="54"/>
      <c r="L752" s="207"/>
      <c r="M752" s="54"/>
      <c r="N752" s="54"/>
      <c r="O752" s="54"/>
      <c r="P752" s="54"/>
    </row>
    <row r="753" spans="1:16">
      <c r="A753" s="70"/>
      <c r="B753" s="422"/>
      <c r="C753" s="422"/>
      <c r="D753" t="s">
        <v>15</v>
      </c>
      <c r="E753" s="207">
        <v>5</v>
      </c>
      <c r="F753" s="207"/>
      <c r="G753" s="45">
        <f t="shared" si="13"/>
        <v>178.1</v>
      </c>
      <c r="H753" s="54"/>
      <c r="I753" s="421"/>
      <c r="J753"/>
      <c r="K753" s="54"/>
      <c r="L753" s="207"/>
      <c r="M753" s="54"/>
      <c r="N753" s="54"/>
      <c r="O753" s="54"/>
      <c r="P753" s="54"/>
    </row>
    <row r="754" spans="1:16">
      <c r="A754" s="70"/>
      <c r="B754" s="422"/>
      <c r="C754" s="422"/>
      <c r="D754" t="s">
        <v>56</v>
      </c>
      <c r="E754" s="207">
        <v>250</v>
      </c>
      <c r="F754" s="207"/>
      <c r="G754" s="45">
        <f t="shared" si="13"/>
        <v>428.1</v>
      </c>
      <c r="H754" s="54"/>
      <c r="I754" s="422"/>
      <c r="J754"/>
      <c r="K754" s="54"/>
      <c r="L754" s="207"/>
      <c r="M754" s="54"/>
      <c r="N754" s="54"/>
      <c r="O754" s="54"/>
      <c r="P754" s="54"/>
    </row>
    <row r="755" spans="1:16">
      <c r="A755" s="70">
        <v>45504</v>
      </c>
      <c r="B755" s="422" t="s">
        <v>87</v>
      </c>
      <c r="C755" s="422" t="s">
        <v>22</v>
      </c>
      <c r="D755" t="s">
        <v>14</v>
      </c>
      <c r="E755" s="207"/>
      <c r="F755" s="207">
        <v>60</v>
      </c>
      <c r="G755" s="45">
        <f t="shared" si="13"/>
        <v>368.1</v>
      </c>
      <c r="H755" s="54"/>
      <c r="I755" s="421"/>
      <c r="J755"/>
      <c r="K755" s="207"/>
      <c r="L755" s="54"/>
      <c r="M755" s="54"/>
      <c r="N755" s="54"/>
      <c r="O755" s="54"/>
      <c r="P755" s="54"/>
    </row>
    <row r="756" spans="1:16">
      <c r="A756" s="70">
        <v>45504</v>
      </c>
      <c r="B756" s="422" t="s">
        <v>87</v>
      </c>
      <c r="C756" s="422" t="s">
        <v>22</v>
      </c>
      <c r="D756" t="s">
        <v>15</v>
      </c>
      <c r="E756" s="207"/>
      <c r="F756" s="207">
        <v>5</v>
      </c>
      <c r="G756" s="45">
        <f t="shared" si="13"/>
        <v>363.1</v>
      </c>
      <c r="H756" s="54"/>
      <c r="I756" s="422"/>
      <c r="J756"/>
      <c r="K756" s="207"/>
      <c r="L756" s="54"/>
      <c r="M756" s="54"/>
      <c r="N756" s="54"/>
      <c r="O756" s="54"/>
      <c r="P756" s="54"/>
    </row>
    <row r="757" spans="1:16">
      <c r="A757" s="70">
        <v>45499</v>
      </c>
      <c r="B757" s="422">
        <v>29437</v>
      </c>
      <c r="C757" s="422" t="s">
        <v>22</v>
      </c>
      <c r="D757" t="s">
        <v>56</v>
      </c>
      <c r="E757" s="207"/>
      <c r="F757" s="207">
        <v>250</v>
      </c>
      <c r="G757" s="45">
        <f t="shared" si="13"/>
        <v>113.10000000000002</v>
      </c>
      <c r="H757" s="54"/>
      <c r="I757" s="421"/>
      <c r="J757"/>
      <c r="K757" s="207"/>
      <c r="L757" s="54"/>
      <c r="M757" s="213"/>
      <c r="N757" s="54"/>
      <c r="O757" s="54"/>
      <c r="P757" s="54"/>
    </row>
    <row r="758" spans="1:16">
      <c r="A758" s="3">
        <v>45581</v>
      </c>
      <c r="B758" s="422">
        <v>29827</v>
      </c>
      <c r="C758" s="422" t="s">
        <v>22</v>
      </c>
      <c r="D758" t="s">
        <v>12</v>
      </c>
      <c r="E758" s="207"/>
      <c r="F758" s="207">
        <v>91.2</v>
      </c>
      <c r="G758" s="45">
        <f t="shared" si="13"/>
        <v>21.90000000000002</v>
      </c>
      <c r="H758" s="54"/>
      <c r="I758" s="421"/>
      <c r="J758"/>
      <c r="K758" s="207"/>
      <c r="L758" s="54"/>
      <c r="M758" s="213"/>
      <c r="N758" s="54"/>
      <c r="O758" s="54"/>
      <c r="P758" s="54"/>
    </row>
    <row r="759" spans="1:16">
      <c r="A759" s="3">
        <v>45581</v>
      </c>
      <c r="B759" s="422">
        <v>29827</v>
      </c>
      <c r="C759" s="422" t="s">
        <v>22</v>
      </c>
      <c r="D759" t="s">
        <v>13</v>
      </c>
      <c r="E759" s="207"/>
      <c r="F759" s="207">
        <v>21.9</v>
      </c>
      <c r="G759" s="45">
        <f t="shared" si="13"/>
        <v>0</v>
      </c>
      <c r="H759" s="54"/>
      <c r="I759" s="421"/>
      <c r="J759"/>
      <c r="K759" s="207"/>
      <c r="L759" s="54"/>
      <c r="M759" s="213"/>
      <c r="N759" s="54"/>
      <c r="O759" s="54"/>
      <c r="P759" s="54"/>
    </row>
    <row r="760" spans="1:16">
      <c r="A760" s="31">
        <v>45535</v>
      </c>
      <c r="B760" s="421" t="s">
        <v>10</v>
      </c>
      <c r="C760" s="421" t="s">
        <v>57</v>
      </c>
      <c r="D760" t="s">
        <v>12</v>
      </c>
      <c r="E760" s="207">
        <v>91.4</v>
      </c>
      <c r="F760" s="207"/>
      <c r="G760" s="45">
        <f t="shared" si="13"/>
        <v>91.4</v>
      </c>
      <c r="H760" s="54"/>
      <c r="I760" s="421" t="s">
        <v>57</v>
      </c>
      <c r="J760" t="s">
        <v>12</v>
      </c>
      <c r="K760" s="207">
        <f>E760-F766</f>
        <v>17.5</v>
      </c>
      <c r="L760" s="54"/>
      <c r="M760" s="54"/>
      <c r="N760" s="54"/>
      <c r="O760" s="54"/>
      <c r="P760" s="54"/>
    </row>
    <row r="761" spans="1:16">
      <c r="A761" s="3"/>
      <c r="B761" s="422"/>
      <c r="C761" s="422"/>
      <c r="D761" t="s">
        <v>13</v>
      </c>
      <c r="E761" s="207">
        <v>23.7</v>
      </c>
      <c r="F761" s="207"/>
      <c r="G761" s="45">
        <f t="shared" si="13"/>
        <v>115.10000000000001</v>
      </c>
      <c r="H761" s="54"/>
      <c r="I761" s="422"/>
      <c r="J761" t="s">
        <v>13</v>
      </c>
      <c r="K761" s="207">
        <v>23.7</v>
      </c>
      <c r="L761" s="213"/>
      <c r="M761" s="54"/>
      <c r="N761" s="54"/>
      <c r="O761" s="54"/>
      <c r="P761" s="54"/>
    </row>
    <row r="762" spans="1:16">
      <c r="A762" s="3"/>
      <c r="B762" s="422"/>
      <c r="C762" s="422"/>
      <c r="D762" t="s">
        <v>14</v>
      </c>
      <c r="E762" s="207">
        <v>60</v>
      </c>
      <c r="F762" s="207"/>
      <c r="G762" s="45">
        <f t="shared" si="13"/>
        <v>175.10000000000002</v>
      </c>
      <c r="H762" s="54"/>
      <c r="I762" s="421" t="s">
        <v>41</v>
      </c>
      <c r="J762" t="s">
        <v>12</v>
      </c>
      <c r="K762" s="207">
        <v>92</v>
      </c>
      <c r="L762" s="54"/>
      <c r="M762" s="54"/>
      <c r="N762" s="54"/>
      <c r="O762" s="54"/>
      <c r="P762" s="54"/>
    </row>
    <row r="763" spans="1:16">
      <c r="A763" s="3"/>
      <c r="B763" s="422"/>
      <c r="C763" s="422"/>
      <c r="D763" t="s">
        <v>15</v>
      </c>
      <c r="E763" s="207">
        <v>5</v>
      </c>
      <c r="F763" s="207"/>
      <c r="G763" s="45">
        <f t="shared" si="13"/>
        <v>180.10000000000002</v>
      </c>
      <c r="H763" s="54"/>
      <c r="I763" s="422"/>
      <c r="J763" t="s">
        <v>13</v>
      </c>
      <c r="K763" s="207">
        <v>23.7</v>
      </c>
      <c r="L763" s="54"/>
      <c r="M763" s="213"/>
      <c r="N763" s="54"/>
      <c r="O763" s="54"/>
      <c r="P763" s="54"/>
    </row>
    <row r="764" spans="1:16">
      <c r="A764" s="3">
        <v>45535</v>
      </c>
      <c r="B764" s="422" t="s">
        <v>102</v>
      </c>
      <c r="C764" s="422" t="s">
        <v>57</v>
      </c>
      <c r="D764" t="s">
        <v>14</v>
      </c>
      <c r="E764" s="207"/>
      <c r="F764" s="207">
        <v>60</v>
      </c>
      <c r="G764" s="45">
        <f t="shared" si="13"/>
        <v>120.10000000000002</v>
      </c>
      <c r="H764" s="54"/>
      <c r="I764" s="54"/>
      <c r="J764" s="54"/>
      <c r="K764" s="213">
        <f>SUM(K760:K763)</f>
        <v>156.89999999999998</v>
      </c>
      <c r="L764" s="54"/>
      <c r="M764" s="54"/>
      <c r="N764" s="54"/>
      <c r="O764" s="54"/>
      <c r="P764" s="54"/>
    </row>
    <row r="765" spans="1:16">
      <c r="A765" s="3">
        <v>45535</v>
      </c>
      <c r="B765" s="422" t="s">
        <v>102</v>
      </c>
      <c r="C765" s="422" t="s">
        <v>57</v>
      </c>
      <c r="D765" t="s">
        <v>15</v>
      </c>
      <c r="E765" s="207"/>
      <c r="F765" s="207">
        <v>5</v>
      </c>
      <c r="G765" s="45">
        <f t="shared" si="13"/>
        <v>115.10000000000002</v>
      </c>
      <c r="H765" s="54"/>
      <c r="I765" s="54"/>
      <c r="J765" s="54"/>
      <c r="K765" s="213">
        <f>170-K764</f>
        <v>13.100000000000023</v>
      </c>
      <c r="L765" s="54"/>
      <c r="M765" s="54"/>
      <c r="N765" s="54"/>
      <c r="O765" s="54"/>
      <c r="P765" s="54"/>
    </row>
    <row r="766" spans="1:16">
      <c r="A766" s="3">
        <v>45581</v>
      </c>
      <c r="B766" s="422">
        <v>29827</v>
      </c>
      <c r="C766" s="422" t="s">
        <v>57</v>
      </c>
      <c r="D766" t="s">
        <v>12</v>
      </c>
      <c r="E766" s="207"/>
      <c r="F766" s="207">
        <v>73.900000000000006</v>
      </c>
      <c r="G766" s="45">
        <f t="shared" si="13"/>
        <v>41.200000000000017</v>
      </c>
      <c r="H766" s="54"/>
      <c r="I766" s="54"/>
      <c r="J766" s="54"/>
      <c r="K766" s="54"/>
      <c r="L766" s="54"/>
      <c r="M766" s="54"/>
      <c r="N766" s="54"/>
      <c r="O766" s="54"/>
      <c r="P766" s="54"/>
    </row>
    <row r="767" spans="1:16">
      <c r="A767" s="3">
        <v>45593</v>
      </c>
      <c r="B767" s="422">
        <v>29895</v>
      </c>
      <c r="C767" s="422" t="s">
        <v>57</v>
      </c>
      <c r="D767" t="s">
        <v>12</v>
      </c>
      <c r="E767" s="207"/>
      <c r="F767" s="207">
        <v>17.5</v>
      </c>
      <c r="G767" s="45">
        <f t="shared" si="13"/>
        <v>23.700000000000017</v>
      </c>
      <c r="H767" s="54"/>
      <c r="I767" s="54"/>
      <c r="J767" s="54"/>
      <c r="K767" s="54"/>
      <c r="L767" s="54"/>
      <c r="M767" s="54"/>
      <c r="N767" s="54"/>
      <c r="O767" s="54"/>
      <c r="P767" s="54"/>
    </row>
    <row r="768" spans="1:16">
      <c r="A768" s="3">
        <v>45593</v>
      </c>
      <c r="B768" s="422">
        <v>29895</v>
      </c>
      <c r="C768" s="422" t="s">
        <v>57</v>
      </c>
      <c r="D768" t="s">
        <v>13</v>
      </c>
      <c r="E768" s="207"/>
      <c r="F768" s="207">
        <v>23.7</v>
      </c>
      <c r="G768" s="45">
        <f t="shared" si="13"/>
        <v>0</v>
      </c>
      <c r="H768" s="54"/>
      <c r="I768" s="54"/>
      <c r="J768" s="54"/>
      <c r="K768" s="54"/>
      <c r="L768" s="54"/>
      <c r="M768" s="54"/>
      <c r="N768" s="54"/>
      <c r="O768" s="54"/>
      <c r="P768" s="54"/>
    </row>
    <row r="769" spans="1:16">
      <c r="A769" s="81">
        <v>45565</v>
      </c>
      <c r="B769" s="421" t="s">
        <v>10</v>
      </c>
      <c r="C769" s="421" t="s">
        <v>41</v>
      </c>
      <c r="D769" t="s">
        <v>12</v>
      </c>
      <c r="E769" s="207">
        <v>92</v>
      </c>
      <c r="F769" s="207"/>
      <c r="G769" s="45">
        <f t="shared" si="13"/>
        <v>92</v>
      </c>
      <c r="H769" s="54"/>
      <c r="I769" s="54"/>
      <c r="J769" s="54"/>
      <c r="K769" s="54"/>
      <c r="L769" s="54"/>
      <c r="M769" s="54"/>
      <c r="N769" s="54"/>
      <c r="O769" s="54"/>
      <c r="P769" s="54"/>
    </row>
    <row r="770" spans="1:16">
      <c r="A770" s="70"/>
      <c r="B770" s="422"/>
      <c r="C770" s="422"/>
      <c r="D770" t="s">
        <v>13</v>
      </c>
      <c r="E770" s="207">
        <v>23.7</v>
      </c>
      <c r="F770" s="207"/>
      <c r="G770" s="45">
        <f t="shared" si="13"/>
        <v>115.7</v>
      </c>
      <c r="H770" s="54"/>
      <c r="I770" s="54"/>
      <c r="J770" s="54"/>
      <c r="K770" s="54"/>
      <c r="L770" s="54"/>
      <c r="M770" s="54"/>
      <c r="N770" s="54"/>
      <c r="O770" s="54"/>
      <c r="P770" s="54"/>
    </row>
    <row r="771" spans="1:16">
      <c r="A771" s="70"/>
      <c r="B771" s="422"/>
      <c r="C771" s="422"/>
      <c r="D771" t="s">
        <v>14</v>
      </c>
      <c r="E771" s="207">
        <v>60</v>
      </c>
      <c r="F771" s="207"/>
      <c r="G771" s="45">
        <f t="shared" si="13"/>
        <v>175.7</v>
      </c>
      <c r="H771" s="54"/>
      <c r="I771" s="54"/>
      <c r="J771" s="54"/>
      <c r="K771" s="54"/>
      <c r="L771" s="54"/>
      <c r="M771" s="54"/>
      <c r="N771" s="54"/>
      <c r="O771" s="54"/>
      <c r="P771" s="54"/>
    </row>
    <row r="772" spans="1:16">
      <c r="A772" s="70"/>
      <c r="B772" s="422"/>
      <c r="C772" s="422"/>
      <c r="D772" t="s">
        <v>15</v>
      </c>
      <c r="E772" s="207">
        <v>5</v>
      </c>
      <c r="F772" s="207"/>
      <c r="G772" s="45">
        <f t="shared" si="13"/>
        <v>180.7</v>
      </c>
      <c r="H772" s="54"/>
      <c r="I772" s="54"/>
      <c r="J772" s="54"/>
      <c r="K772" s="54"/>
      <c r="L772" s="54"/>
      <c r="M772" s="54"/>
      <c r="N772" s="54"/>
      <c r="O772" s="54"/>
      <c r="P772" s="54"/>
    </row>
    <row r="773" spans="1:16">
      <c r="A773" s="70">
        <v>45565</v>
      </c>
      <c r="B773" s="422" t="s">
        <v>91</v>
      </c>
      <c r="C773" s="422" t="s">
        <v>41</v>
      </c>
      <c r="D773" t="s">
        <v>14</v>
      </c>
      <c r="E773" s="207"/>
      <c r="F773" s="207">
        <v>60</v>
      </c>
      <c r="G773" s="45">
        <f t="shared" si="13"/>
        <v>120.69999999999999</v>
      </c>
      <c r="H773" s="54"/>
      <c r="I773" s="54"/>
      <c r="J773" s="54"/>
      <c r="K773" s="54"/>
      <c r="L773" s="54"/>
      <c r="M773" s="54"/>
      <c r="N773" s="54"/>
      <c r="O773" s="54"/>
      <c r="P773" s="54"/>
    </row>
    <row r="774" spans="1:16">
      <c r="A774" s="70">
        <v>45565</v>
      </c>
      <c r="B774" s="422" t="s">
        <v>91</v>
      </c>
      <c r="C774" s="422" t="s">
        <v>41</v>
      </c>
      <c r="D774" t="s">
        <v>15</v>
      </c>
      <c r="E774" s="207"/>
      <c r="F774" s="207">
        <v>5</v>
      </c>
      <c r="G774" s="45">
        <f t="shared" si="13"/>
        <v>115.69999999999999</v>
      </c>
      <c r="H774" s="54"/>
      <c r="I774" s="54"/>
      <c r="J774" s="54"/>
      <c r="K774" s="54"/>
      <c r="L774" s="54"/>
      <c r="M774" s="54"/>
      <c r="N774" s="54"/>
      <c r="O774" s="54"/>
      <c r="P774" s="54"/>
    </row>
    <row r="775" spans="1:16">
      <c r="A775" s="3">
        <v>45593</v>
      </c>
      <c r="B775" s="422">
        <v>29895</v>
      </c>
      <c r="C775" s="422" t="s">
        <v>41</v>
      </c>
      <c r="D775" t="s">
        <v>12</v>
      </c>
      <c r="E775" s="207"/>
      <c r="F775" s="207">
        <v>92</v>
      </c>
      <c r="G775" s="45">
        <f t="shared" si="13"/>
        <v>23.699999999999989</v>
      </c>
      <c r="H775" s="54"/>
      <c r="I775" s="54"/>
      <c r="J775" s="54"/>
      <c r="K775" s="54"/>
      <c r="L775" s="54"/>
      <c r="M775" s="54"/>
      <c r="N775" s="54"/>
      <c r="O775" s="54"/>
      <c r="P775" s="54"/>
    </row>
    <row r="776" spans="1:16">
      <c r="A776" s="3">
        <v>45593</v>
      </c>
      <c r="B776" s="422">
        <v>29895</v>
      </c>
      <c r="C776" s="422" t="s">
        <v>41</v>
      </c>
      <c r="D776" t="s">
        <v>13</v>
      </c>
      <c r="E776" s="207"/>
      <c r="F776" s="207">
        <v>23.7</v>
      </c>
      <c r="G776" s="45">
        <f t="shared" si="13"/>
        <v>0</v>
      </c>
      <c r="H776" s="54"/>
      <c r="I776" s="54"/>
      <c r="J776" s="54" t="s">
        <v>113</v>
      </c>
      <c r="K776" s="54"/>
      <c r="L776" s="54"/>
      <c r="M776" s="54"/>
      <c r="N776" s="54"/>
      <c r="O776" s="54"/>
      <c r="P776" s="54"/>
    </row>
    <row r="777" spans="1:16">
      <c r="A777" s="81">
        <v>45596</v>
      </c>
      <c r="B777" s="421" t="s">
        <v>10</v>
      </c>
      <c r="C777" s="421" t="s">
        <v>25</v>
      </c>
      <c r="D777" t="s">
        <v>12</v>
      </c>
      <c r="E777" s="207">
        <v>260.10000000000002</v>
      </c>
      <c r="F777" s="207"/>
      <c r="G777" s="45">
        <f t="shared" si="13"/>
        <v>260.10000000000002</v>
      </c>
      <c r="H777" s="54">
        <v>2024</v>
      </c>
      <c r="I777" s="421" t="s">
        <v>25</v>
      </c>
      <c r="J777" t="s">
        <v>12</v>
      </c>
      <c r="K777" s="207">
        <v>260.10000000000002</v>
      </c>
      <c r="L777" s="54"/>
      <c r="M777" s="54"/>
      <c r="N777" s="54"/>
      <c r="O777" s="54"/>
      <c r="P777" s="54"/>
    </row>
    <row r="778" spans="1:16">
      <c r="A778" s="70"/>
      <c r="B778" s="422"/>
      <c r="C778" s="422"/>
      <c r="D778" t="s">
        <v>13</v>
      </c>
      <c r="E778" s="207">
        <v>23.8</v>
      </c>
      <c r="F778" s="207"/>
      <c r="G778" s="45">
        <f t="shared" si="13"/>
        <v>283.90000000000003</v>
      </c>
      <c r="H778" s="54"/>
      <c r="I778" s="422"/>
      <c r="J778" t="s">
        <v>13</v>
      </c>
      <c r="K778" s="207">
        <v>23.8</v>
      </c>
      <c r="L778" s="54"/>
      <c r="M778" s="54"/>
      <c r="N778" s="54"/>
      <c r="O778" s="54"/>
      <c r="P778" s="54"/>
    </row>
    <row r="779" spans="1:16">
      <c r="A779" s="70"/>
      <c r="B779" s="422"/>
      <c r="C779" s="422"/>
      <c r="D779" t="s">
        <v>14</v>
      </c>
      <c r="E779" s="207">
        <v>60</v>
      </c>
      <c r="F779" s="207"/>
      <c r="G779" s="45">
        <f t="shared" si="13"/>
        <v>343.90000000000003</v>
      </c>
      <c r="H779" s="54"/>
      <c r="I779" s="421" t="s">
        <v>58</v>
      </c>
      <c r="J779" t="s">
        <v>12</v>
      </c>
      <c r="K779" s="207">
        <v>292.3</v>
      </c>
      <c r="L779" s="54"/>
      <c r="M779" s="54"/>
      <c r="N779" s="54"/>
      <c r="O779" s="54"/>
      <c r="P779" s="54"/>
    </row>
    <row r="780" spans="1:16">
      <c r="A780" s="70"/>
      <c r="B780" s="422"/>
      <c r="C780" s="422"/>
      <c r="D780" t="s">
        <v>15</v>
      </c>
      <c r="E780" s="207">
        <v>5</v>
      </c>
      <c r="F780" s="207"/>
      <c r="G780" s="45">
        <f t="shared" si="13"/>
        <v>348.90000000000003</v>
      </c>
      <c r="H780" s="54"/>
      <c r="I780" s="422"/>
      <c r="J780" t="s">
        <v>13</v>
      </c>
      <c r="K780" s="207">
        <v>25.7</v>
      </c>
      <c r="L780" s="54"/>
      <c r="M780" s="54"/>
      <c r="N780" s="54"/>
      <c r="O780" s="54"/>
      <c r="P780" s="54"/>
    </row>
    <row r="781" spans="1:16">
      <c r="A781" s="70">
        <v>45596</v>
      </c>
      <c r="B781" s="422" t="s">
        <v>75</v>
      </c>
      <c r="C781" s="422" t="s">
        <v>25</v>
      </c>
      <c r="D781" t="s">
        <v>14</v>
      </c>
      <c r="E781" s="207"/>
      <c r="F781" s="207">
        <v>60</v>
      </c>
      <c r="G781" s="45">
        <f t="shared" si="13"/>
        <v>288.90000000000003</v>
      </c>
      <c r="H781" s="54"/>
      <c r="I781" s="54"/>
      <c r="J781" s="54"/>
      <c r="K781" s="213">
        <f>SUM(K777:K780)</f>
        <v>601.90000000000009</v>
      </c>
      <c r="L781" s="54"/>
      <c r="M781" s="54"/>
      <c r="N781" s="54"/>
      <c r="O781" s="54"/>
      <c r="P781" s="54"/>
    </row>
    <row r="782" spans="1:16">
      <c r="A782" s="70">
        <v>45596</v>
      </c>
      <c r="B782" s="422" t="s">
        <v>75</v>
      </c>
      <c r="C782" s="422" t="s">
        <v>25</v>
      </c>
      <c r="D782" t="s">
        <v>15</v>
      </c>
      <c r="E782" s="207"/>
      <c r="F782" s="207">
        <v>5</v>
      </c>
      <c r="G782" s="45">
        <f t="shared" si="13"/>
        <v>283.90000000000003</v>
      </c>
      <c r="H782" s="54"/>
      <c r="I782" s="54"/>
      <c r="J782" s="54"/>
      <c r="K782" s="54"/>
      <c r="L782" s="54"/>
      <c r="M782" s="54"/>
      <c r="N782" s="54"/>
      <c r="O782" s="54"/>
      <c r="P782" s="54"/>
    </row>
    <row r="783" spans="1:16">
      <c r="A783" s="70">
        <v>45665</v>
      </c>
      <c r="B783" s="422">
        <v>30282</v>
      </c>
      <c r="C783" s="422" t="s">
        <v>25</v>
      </c>
      <c r="D783" t="s">
        <v>12</v>
      </c>
      <c r="E783" s="207"/>
      <c r="F783" s="207">
        <v>260.10000000000002</v>
      </c>
      <c r="G783" s="45">
        <f t="shared" si="13"/>
        <v>23.800000000000011</v>
      </c>
      <c r="H783" s="54"/>
      <c r="I783" s="54"/>
      <c r="J783" s="54"/>
      <c r="K783" s="54"/>
      <c r="L783" s="54"/>
      <c r="M783" s="54"/>
      <c r="N783" s="54"/>
      <c r="O783" s="54"/>
      <c r="P783" s="54"/>
    </row>
    <row r="784" spans="1:16">
      <c r="A784" s="70">
        <v>45665</v>
      </c>
      <c r="B784" s="422">
        <v>30282</v>
      </c>
      <c r="C784" s="422" t="s">
        <v>25</v>
      </c>
      <c r="D784" t="s">
        <v>13</v>
      </c>
      <c r="E784" s="207"/>
      <c r="F784" s="207">
        <v>23.8</v>
      </c>
      <c r="G784" s="45">
        <f t="shared" si="13"/>
        <v>0</v>
      </c>
      <c r="H784" s="54"/>
      <c r="I784" s="54"/>
      <c r="J784" s="54"/>
      <c r="K784" s="54"/>
      <c r="L784" s="54"/>
      <c r="M784" s="54"/>
      <c r="N784" s="54"/>
      <c r="O784" s="54"/>
      <c r="P784" s="54"/>
    </row>
    <row r="785" spans="1:16">
      <c r="A785" s="81">
        <v>45626</v>
      </c>
      <c r="B785" s="421" t="s">
        <v>10</v>
      </c>
      <c r="C785" s="421" t="s">
        <v>58</v>
      </c>
      <c r="D785" t="s">
        <v>12</v>
      </c>
      <c r="E785" s="207">
        <v>292.3</v>
      </c>
      <c r="F785" s="207"/>
      <c r="G785" s="45">
        <f t="shared" si="13"/>
        <v>292.3</v>
      </c>
      <c r="H785" s="54"/>
      <c r="I785" s="54"/>
      <c r="J785" s="54"/>
      <c r="K785" s="54"/>
      <c r="L785" s="54"/>
      <c r="M785" s="54"/>
      <c r="N785" s="54"/>
      <c r="O785" s="54"/>
      <c r="P785" s="54"/>
    </row>
    <row r="786" spans="1:16">
      <c r="A786" s="70"/>
      <c r="B786" s="422"/>
      <c r="C786" s="422"/>
      <c r="D786" t="s">
        <v>13</v>
      </c>
      <c r="E786" s="207">
        <v>25.7</v>
      </c>
      <c r="F786" s="207"/>
      <c r="G786" s="45">
        <f t="shared" si="13"/>
        <v>318</v>
      </c>
      <c r="H786" s="54"/>
      <c r="I786" s="54"/>
      <c r="J786" s="54"/>
      <c r="K786" s="54"/>
      <c r="L786" s="54"/>
      <c r="M786" s="54"/>
      <c r="N786" s="54"/>
      <c r="O786" s="54"/>
      <c r="P786" s="54"/>
    </row>
    <row r="787" spans="1:16">
      <c r="A787" s="70"/>
      <c r="B787" s="422"/>
      <c r="C787" s="422"/>
      <c r="D787" t="s">
        <v>14</v>
      </c>
      <c r="E787" s="207">
        <v>60</v>
      </c>
      <c r="F787" s="207"/>
      <c r="G787" s="45">
        <f t="shared" si="13"/>
        <v>378</v>
      </c>
      <c r="H787" s="54"/>
      <c r="I787" s="54"/>
      <c r="J787" s="54"/>
      <c r="K787" s="54"/>
      <c r="L787" s="54"/>
      <c r="M787" s="54"/>
      <c r="N787" s="54"/>
      <c r="O787" s="54"/>
      <c r="P787" s="54"/>
    </row>
    <row r="788" spans="1:16">
      <c r="A788" s="70"/>
      <c r="B788" s="422"/>
      <c r="C788" s="422"/>
      <c r="D788" t="s">
        <v>15</v>
      </c>
      <c r="E788" s="207">
        <v>5</v>
      </c>
      <c r="F788" s="207"/>
      <c r="G788" s="45">
        <f t="shared" si="13"/>
        <v>383</v>
      </c>
      <c r="H788" s="54"/>
      <c r="I788" s="54"/>
      <c r="J788" s="54"/>
      <c r="K788" s="54"/>
      <c r="L788" s="54"/>
      <c r="M788" s="54"/>
      <c r="N788" s="54"/>
      <c r="O788" s="54"/>
      <c r="P788" s="54"/>
    </row>
    <row r="789" spans="1:16">
      <c r="A789" s="70">
        <v>45626</v>
      </c>
      <c r="B789" s="422" t="s">
        <v>93</v>
      </c>
      <c r="C789" s="422" t="s">
        <v>58</v>
      </c>
      <c r="D789" t="s">
        <v>14</v>
      </c>
      <c r="E789" s="207"/>
      <c r="F789" s="207">
        <v>60</v>
      </c>
      <c r="G789" s="45">
        <f t="shared" si="13"/>
        <v>323</v>
      </c>
      <c r="H789" s="54"/>
      <c r="I789" s="421" t="s">
        <v>27</v>
      </c>
      <c r="J789" t="s">
        <v>12</v>
      </c>
      <c r="K789" s="207">
        <v>338</v>
      </c>
      <c r="L789" s="54"/>
      <c r="M789" s="54"/>
      <c r="N789" s="54"/>
      <c r="O789" s="54"/>
      <c r="P789" s="54"/>
    </row>
    <row r="790" spans="1:16">
      <c r="A790" s="70">
        <v>45626</v>
      </c>
      <c r="B790" s="422" t="s">
        <v>93</v>
      </c>
      <c r="C790" s="422" t="s">
        <v>58</v>
      </c>
      <c r="D790" t="s">
        <v>15</v>
      </c>
      <c r="E790" s="207"/>
      <c r="F790" s="207">
        <v>5</v>
      </c>
      <c r="G790" s="45">
        <f t="shared" si="13"/>
        <v>318</v>
      </c>
      <c r="H790" s="54"/>
      <c r="I790" s="422"/>
      <c r="J790" t="s">
        <v>13</v>
      </c>
      <c r="K790" s="207">
        <v>20.9</v>
      </c>
      <c r="L790" s="54"/>
      <c r="M790" s="54"/>
      <c r="N790" s="54"/>
      <c r="O790" s="54"/>
      <c r="P790" s="54"/>
    </row>
    <row r="791" spans="1:16">
      <c r="A791" s="70">
        <v>45665</v>
      </c>
      <c r="B791" s="422">
        <v>30282</v>
      </c>
      <c r="C791" s="422" t="s">
        <v>58</v>
      </c>
      <c r="D791" t="s">
        <v>12</v>
      </c>
      <c r="E791" s="207"/>
      <c r="F791" s="207">
        <v>292.3</v>
      </c>
      <c r="G791" s="45">
        <f t="shared" si="13"/>
        <v>25.699999999999989</v>
      </c>
      <c r="H791" s="54"/>
      <c r="I791" s="54"/>
      <c r="J791" s="54"/>
      <c r="K791" s="213">
        <f>SUM(K789:K790)</f>
        <v>358.9</v>
      </c>
      <c r="L791" s="54"/>
      <c r="M791" s="54"/>
      <c r="N791" s="54"/>
      <c r="O791" s="54"/>
      <c r="P791" s="54"/>
    </row>
    <row r="792" spans="1:16">
      <c r="A792" s="70">
        <v>45665</v>
      </c>
      <c r="B792" s="422">
        <v>30282</v>
      </c>
      <c r="C792" s="422" t="s">
        <v>58</v>
      </c>
      <c r="D792" t="s">
        <v>13</v>
      </c>
      <c r="E792" s="207"/>
      <c r="F792" s="207">
        <v>25.7</v>
      </c>
      <c r="G792" s="45">
        <f t="shared" si="13"/>
        <v>0</v>
      </c>
      <c r="H792" s="54"/>
      <c r="I792" s="54"/>
      <c r="J792" s="54"/>
      <c r="K792" s="54"/>
      <c r="L792" s="54"/>
      <c r="M792" s="54"/>
      <c r="N792" s="54"/>
      <c r="O792" s="54"/>
      <c r="P792" s="54"/>
    </row>
    <row r="793" spans="1:16">
      <c r="A793" s="31">
        <v>45657</v>
      </c>
      <c r="B793" s="421" t="s">
        <v>10</v>
      </c>
      <c r="C793" s="421" t="s">
        <v>27</v>
      </c>
      <c r="D793" t="s">
        <v>12</v>
      </c>
      <c r="E793" s="207">
        <v>338</v>
      </c>
      <c r="F793" s="207"/>
      <c r="G793" s="45">
        <f t="shared" si="13"/>
        <v>338</v>
      </c>
      <c r="H793" s="54"/>
      <c r="I793" s="54"/>
      <c r="J793" s="54"/>
      <c r="K793" s="54"/>
      <c r="L793" s="54"/>
      <c r="M793" s="54"/>
      <c r="N793" s="54"/>
      <c r="O793" s="54"/>
      <c r="P793" s="54"/>
    </row>
    <row r="794" spans="1:16">
      <c r="A794" s="3"/>
      <c r="B794" s="422"/>
      <c r="C794" s="422"/>
      <c r="D794" t="s">
        <v>13</v>
      </c>
      <c r="E794" s="207">
        <v>20.9</v>
      </c>
      <c r="F794" s="207"/>
      <c r="G794" s="45">
        <f t="shared" si="13"/>
        <v>358.9</v>
      </c>
      <c r="H794" s="54"/>
      <c r="I794" s="54"/>
      <c r="J794" s="54"/>
      <c r="K794" s="54"/>
      <c r="L794" s="54"/>
      <c r="M794" s="54"/>
      <c r="N794" s="54"/>
      <c r="O794" s="54"/>
      <c r="P794" s="54"/>
    </row>
    <row r="795" spans="1:16">
      <c r="A795" s="3"/>
      <c r="B795" s="422"/>
      <c r="C795" s="422"/>
      <c r="D795" t="s">
        <v>14</v>
      </c>
      <c r="E795" s="207">
        <v>60</v>
      </c>
      <c r="F795" s="207"/>
      <c r="G795" s="45">
        <f t="shared" si="13"/>
        <v>418.9</v>
      </c>
      <c r="H795" s="54"/>
      <c r="I795" s="54"/>
      <c r="J795" s="54"/>
      <c r="K795" s="54"/>
      <c r="L795" s="54"/>
      <c r="M795" s="54"/>
      <c r="N795" s="54"/>
      <c r="O795" s="54"/>
      <c r="P795" s="54"/>
    </row>
    <row r="796" spans="1:16">
      <c r="A796" s="3"/>
      <c r="B796" s="422"/>
      <c r="C796" s="422"/>
      <c r="D796" t="s">
        <v>15</v>
      </c>
      <c r="E796" s="207">
        <v>5</v>
      </c>
      <c r="F796" s="207"/>
      <c r="G796" s="45">
        <f t="shared" si="13"/>
        <v>423.9</v>
      </c>
      <c r="H796" s="54"/>
      <c r="I796" s="421"/>
      <c r="J796"/>
      <c r="K796" s="207"/>
      <c r="L796" s="54"/>
      <c r="M796" s="54"/>
      <c r="N796" s="54"/>
      <c r="O796" s="54"/>
      <c r="P796" s="54"/>
    </row>
    <row r="797" spans="1:16">
      <c r="A797" s="3">
        <v>45657</v>
      </c>
      <c r="B797" s="422" t="s">
        <v>76</v>
      </c>
      <c r="C797" s="422" t="s">
        <v>27</v>
      </c>
      <c r="D797" t="s">
        <v>14</v>
      </c>
      <c r="E797" s="207"/>
      <c r="F797" s="207">
        <v>60</v>
      </c>
      <c r="G797" s="45">
        <f t="shared" si="13"/>
        <v>363.9</v>
      </c>
      <c r="H797" s="54"/>
      <c r="I797" s="422"/>
      <c r="J797"/>
      <c r="K797" s="207"/>
      <c r="L797" s="54"/>
      <c r="M797" s="54"/>
      <c r="N797" s="54"/>
      <c r="O797" s="54"/>
      <c r="P797" s="54"/>
    </row>
    <row r="798" spans="1:16">
      <c r="A798" s="3">
        <v>45657</v>
      </c>
      <c r="B798" s="422" t="s">
        <v>76</v>
      </c>
      <c r="C798" s="422" t="s">
        <v>27</v>
      </c>
      <c r="D798" t="s">
        <v>15</v>
      </c>
      <c r="E798" s="207"/>
      <c r="F798" s="207">
        <v>5</v>
      </c>
      <c r="G798" s="45">
        <f t="shared" si="13"/>
        <v>358.9</v>
      </c>
      <c r="H798" s="54"/>
      <c r="I798" s="421"/>
      <c r="J798"/>
      <c r="K798" s="207"/>
      <c r="L798" s="54"/>
      <c r="M798" s="54"/>
      <c r="N798" s="54"/>
      <c r="O798" s="54"/>
      <c r="P798" s="54"/>
    </row>
    <row r="799" spans="1:16">
      <c r="A799" s="3">
        <v>45728</v>
      </c>
      <c r="B799" s="422">
        <v>30636</v>
      </c>
      <c r="C799" s="422" t="s">
        <v>27</v>
      </c>
      <c r="D799" t="s">
        <v>12</v>
      </c>
      <c r="E799" s="207"/>
      <c r="F799" s="207">
        <v>338</v>
      </c>
      <c r="G799" s="45">
        <f t="shared" si="13"/>
        <v>20.899999999999977</v>
      </c>
      <c r="H799" s="54"/>
      <c r="I799" s="421"/>
      <c r="J799"/>
      <c r="K799" s="207"/>
      <c r="L799" s="54"/>
      <c r="M799" s="54"/>
      <c r="N799" s="54"/>
      <c r="O799" s="54"/>
      <c r="P799" s="54"/>
    </row>
    <row r="800" spans="1:16">
      <c r="A800" s="3">
        <v>45728</v>
      </c>
      <c r="B800" s="422">
        <v>30636</v>
      </c>
      <c r="C800" s="422" t="s">
        <v>27</v>
      </c>
      <c r="D800" t="s">
        <v>13</v>
      </c>
      <c r="E800" s="207"/>
      <c r="F800" s="207">
        <v>20.9</v>
      </c>
      <c r="G800" s="45">
        <f t="shared" si="13"/>
        <v>0</v>
      </c>
      <c r="H800" s="54"/>
      <c r="I800" s="421"/>
      <c r="J800"/>
      <c r="K800" s="207"/>
      <c r="L800" s="54"/>
      <c r="M800" s="54"/>
      <c r="N800" s="54"/>
      <c r="O800" s="54"/>
      <c r="P800" s="54"/>
    </row>
    <row r="801" spans="1:16">
      <c r="A801" s="81">
        <v>45688</v>
      </c>
      <c r="B801" s="421" t="s">
        <v>10</v>
      </c>
      <c r="C801" s="421" t="s">
        <v>11</v>
      </c>
      <c r="D801" t="s">
        <v>12</v>
      </c>
      <c r="E801" s="207">
        <v>272.2</v>
      </c>
      <c r="F801" s="207"/>
      <c r="G801" s="45">
        <f t="shared" si="13"/>
        <v>272.2</v>
      </c>
      <c r="H801" s="54"/>
      <c r="I801" s="422"/>
      <c r="J801"/>
      <c r="K801" s="207"/>
      <c r="L801" s="54"/>
      <c r="M801" s="54"/>
      <c r="N801" s="54"/>
      <c r="O801" s="54"/>
      <c r="P801" s="54"/>
    </row>
    <row r="802" spans="1:16">
      <c r="A802" s="70"/>
      <c r="B802" s="422"/>
      <c r="C802" s="422"/>
      <c r="D802" t="s">
        <v>13</v>
      </c>
      <c r="E802" s="207">
        <v>16.3</v>
      </c>
      <c r="F802" s="207"/>
      <c r="G802" s="45">
        <f t="shared" si="13"/>
        <v>288.5</v>
      </c>
      <c r="H802" s="54"/>
      <c r="I802" s="54"/>
      <c r="J802" s="54"/>
      <c r="K802" s="213"/>
      <c r="L802" s="54"/>
      <c r="M802" s="54"/>
      <c r="N802" s="54"/>
      <c r="O802" s="54"/>
      <c r="P802" s="54"/>
    </row>
    <row r="803" spans="1:16">
      <c r="A803" s="70"/>
      <c r="B803" s="422"/>
      <c r="C803" s="422"/>
      <c r="D803" t="s">
        <v>14</v>
      </c>
      <c r="E803" s="207">
        <v>60</v>
      </c>
      <c r="F803" s="207"/>
      <c r="G803" s="45">
        <f t="shared" si="13"/>
        <v>348.5</v>
      </c>
      <c r="H803" s="54"/>
      <c r="I803" s="54"/>
      <c r="J803" s="54"/>
      <c r="K803" s="54"/>
      <c r="L803" s="54"/>
      <c r="M803" s="54"/>
      <c r="N803" s="54"/>
      <c r="O803" s="54"/>
      <c r="P803" s="54"/>
    </row>
    <row r="804" spans="1:16">
      <c r="A804" s="70"/>
      <c r="B804" s="422"/>
      <c r="C804" s="422"/>
      <c r="D804" t="s">
        <v>15</v>
      </c>
      <c r="E804" s="207">
        <v>5</v>
      </c>
      <c r="F804" s="207"/>
      <c r="G804" s="45">
        <f t="shared" si="13"/>
        <v>353.5</v>
      </c>
      <c r="H804" s="54"/>
      <c r="I804" s="54"/>
      <c r="J804" s="54"/>
      <c r="K804" s="54"/>
      <c r="L804" s="54"/>
      <c r="M804" s="54"/>
      <c r="N804" s="54"/>
      <c r="O804" s="54"/>
      <c r="P804" s="54"/>
    </row>
    <row r="805" spans="1:16">
      <c r="A805" s="70">
        <v>45688</v>
      </c>
      <c r="B805" s="422" t="s">
        <v>77</v>
      </c>
      <c r="C805" s="422" t="s">
        <v>11</v>
      </c>
      <c r="D805" t="s">
        <v>14</v>
      </c>
      <c r="E805" s="207"/>
      <c r="F805" s="207">
        <v>60</v>
      </c>
      <c r="G805" s="45">
        <f t="shared" si="13"/>
        <v>293.5</v>
      </c>
      <c r="H805" s="54"/>
      <c r="I805" s="54"/>
      <c r="J805" s="54"/>
      <c r="K805" s="54"/>
      <c r="L805" s="54"/>
      <c r="M805" s="54"/>
      <c r="N805" s="54"/>
      <c r="O805" s="54"/>
      <c r="P805" s="54"/>
    </row>
    <row r="806" spans="1:16">
      <c r="A806" s="70">
        <v>45688</v>
      </c>
      <c r="B806" s="422" t="s">
        <v>77</v>
      </c>
      <c r="C806" s="422" t="s">
        <v>11</v>
      </c>
      <c r="D806" t="s">
        <v>15</v>
      </c>
      <c r="E806" s="207"/>
      <c r="F806" s="207">
        <v>5</v>
      </c>
      <c r="G806" s="45">
        <f t="shared" si="13"/>
        <v>288.5</v>
      </c>
      <c r="H806" s="54"/>
      <c r="I806" s="54"/>
      <c r="J806" s="54"/>
      <c r="K806" s="54"/>
      <c r="L806" s="54"/>
      <c r="M806" s="54"/>
      <c r="N806" s="54"/>
      <c r="O806" s="54"/>
      <c r="P806" s="54"/>
    </row>
    <row r="807" spans="1:16">
      <c r="A807" s="3">
        <v>45728</v>
      </c>
      <c r="B807" s="422">
        <v>30636</v>
      </c>
      <c r="C807" s="422" t="s">
        <v>11</v>
      </c>
      <c r="D807" t="s">
        <v>12</v>
      </c>
      <c r="E807" s="207"/>
      <c r="F807" s="207">
        <v>272.2</v>
      </c>
      <c r="G807" s="45">
        <f t="shared" si="13"/>
        <v>16.300000000000011</v>
      </c>
      <c r="H807" s="54"/>
      <c r="I807" s="54"/>
      <c r="J807" s="54"/>
      <c r="K807" s="54"/>
      <c r="L807" s="54"/>
      <c r="M807" s="54"/>
      <c r="N807" s="54"/>
      <c r="O807" s="54"/>
      <c r="P807" s="54"/>
    </row>
    <row r="808" spans="1:16">
      <c r="A808" s="3">
        <v>45728</v>
      </c>
      <c r="B808" s="422">
        <v>30636</v>
      </c>
      <c r="C808" s="422" t="s">
        <v>11</v>
      </c>
      <c r="D808" t="s">
        <v>13</v>
      </c>
      <c r="E808" s="207"/>
      <c r="F808" s="207">
        <v>16.3</v>
      </c>
      <c r="G808" s="45">
        <f t="shared" si="13"/>
        <v>0</v>
      </c>
      <c r="H808" s="54"/>
      <c r="I808" s="54"/>
      <c r="J808" s="54"/>
      <c r="K808" s="54"/>
      <c r="L808" s="54"/>
      <c r="M808" s="54"/>
      <c r="N808" s="54"/>
      <c r="O808" s="54"/>
      <c r="P808" s="54"/>
    </row>
    <row r="809" spans="1:16">
      <c r="A809" s="31">
        <v>45716</v>
      </c>
      <c r="B809" s="421" t="s">
        <v>10</v>
      </c>
      <c r="C809" s="421" t="s">
        <v>17</v>
      </c>
      <c r="D809" t="s">
        <v>12</v>
      </c>
      <c r="E809" s="207">
        <v>200.5</v>
      </c>
      <c r="F809" s="207"/>
      <c r="G809" s="45">
        <f t="shared" si="13"/>
        <v>200.5</v>
      </c>
      <c r="H809" s="54"/>
      <c r="I809" s="54"/>
      <c r="J809" s="54"/>
      <c r="K809" s="54"/>
      <c r="L809" s="54"/>
      <c r="M809" s="54"/>
      <c r="N809" s="54"/>
      <c r="O809" s="54"/>
      <c r="P809" s="54"/>
    </row>
    <row r="810" spans="1:16">
      <c r="A810" s="3"/>
      <c r="B810" s="422"/>
      <c r="C810" s="422"/>
      <c r="D810" t="s">
        <v>13</v>
      </c>
      <c r="E810" s="207">
        <v>17.399999999999999</v>
      </c>
      <c r="F810" s="207"/>
      <c r="G810" s="45">
        <f>+G809+E810-F810</f>
        <v>217.9</v>
      </c>
      <c r="H810" s="54"/>
      <c r="I810" s="54"/>
      <c r="J810" s="54"/>
      <c r="K810" s="54"/>
      <c r="L810" s="54"/>
      <c r="M810" s="54"/>
      <c r="N810" s="54"/>
      <c r="O810" s="54"/>
      <c r="P810" s="54"/>
    </row>
    <row r="811" spans="1:16">
      <c r="A811" s="3"/>
      <c r="B811" s="422"/>
      <c r="C811" s="422"/>
      <c r="D811" t="s">
        <v>14</v>
      </c>
      <c r="E811" s="207">
        <v>56</v>
      </c>
      <c r="F811" s="207"/>
      <c r="G811" s="45">
        <f t="shared" si="13"/>
        <v>273.89999999999998</v>
      </c>
      <c r="H811" s="54"/>
      <c r="I811" s="54"/>
      <c r="J811" s="54"/>
      <c r="K811" s="54"/>
      <c r="L811" s="54"/>
      <c r="M811" s="54"/>
      <c r="N811" s="54"/>
      <c r="O811" s="54"/>
      <c r="P811" s="54"/>
    </row>
    <row r="812" spans="1:16">
      <c r="A812" s="3"/>
      <c r="B812" s="422"/>
      <c r="C812" s="422"/>
      <c r="D812" t="s">
        <v>15</v>
      </c>
      <c r="E812" s="207">
        <v>5</v>
      </c>
      <c r="F812" s="207"/>
      <c r="G812" s="45">
        <f t="shared" ref="G812:G883" si="14">+G811+E812-F812</f>
        <v>278.89999999999998</v>
      </c>
      <c r="H812" s="54"/>
      <c r="I812" s="54"/>
      <c r="J812" s="54"/>
      <c r="K812" s="54"/>
      <c r="L812" s="54"/>
      <c r="M812" s="54"/>
      <c r="N812" s="54"/>
      <c r="O812" s="54"/>
      <c r="P812" s="54"/>
    </row>
    <row r="813" spans="1:16">
      <c r="A813" s="3">
        <v>45716</v>
      </c>
      <c r="B813" s="422" t="s">
        <v>78</v>
      </c>
      <c r="C813" s="422" t="s">
        <v>17</v>
      </c>
      <c r="D813" t="s">
        <v>14</v>
      </c>
      <c r="E813" s="207"/>
      <c r="F813" s="207">
        <v>56</v>
      </c>
      <c r="G813" s="45">
        <f t="shared" si="14"/>
        <v>222.89999999999998</v>
      </c>
      <c r="H813" s="54"/>
      <c r="I813" s="421"/>
      <c r="J813"/>
      <c r="K813" s="207"/>
      <c r="L813" s="54"/>
      <c r="M813" s="54"/>
      <c r="N813" s="54"/>
      <c r="O813" s="54"/>
      <c r="P813" s="54"/>
    </row>
    <row r="814" spans="1:16">
      <c r="A814" s="3">
        <v>45716</v>
      </c>
      <c r="B814" s="422" t="s">
        <v>78</v>
      </c>
      <c r="C814" s="422" t="s">
        <v>17</v>
      </c>
      <c r="D814" t="s">
        <v>15</v>
      </c>
      <c r="E814" s="207"/>
      <c r="F814" s="207">
        <v>5</v>
      </c>
      <c r="G814" s="45">
        <f t="shared" si="14"/>
        <v>217.89999999999998</v>
      </c>
      <c r="H814" s="54"/>
      <c r="I814" s="422"/>
      <c r="J814"/>
      <c r="K814" s="207"/>
      <c r="L814" s="54"/>
      <c r="M814" s="54"/>
      <c r="N814" s="54"/>
      <c r="O814" s="54"/>
      <c r="P814" s="54"/>
    </row>
    <row r="815" spans="1:16">
      <c r="A815" s="3">
        <v>45742</v>
      </c>
      <c r="B815" s="422">
        <v>30821</v>
      </c>
      <c r="C815" s="422" t="s">
        <v>17</v>
      </c>
      <c r="D815" t="s">
        <v>12</v>
      </c>
      <c r="E815" s="207"/>
      <c r="F815" s="267">
        <v>200.5</v>
      </c>
      <c r="G815" s="45">
        <f t="shared" si="14"/>
        <v>17.399999999999977</v>
      </c>
      <c r="H815" s="54"/>
      <c r="I815" s="54"/>
      <c r="J815" s="54"/>
      <c r="K815" s="213"/>
      <c r="L815" s="54"/>
      <c r="M815" s="54"/>
      <c r="N815" s="54"/>
      <c r="O815" s="54"/>
      <c r="P815" s="54"/>
    </row>
    <row r="816" spans="1:16">
      <c r="A816" s="3">
        <v>45742</v>
      </c>
      <c r="B816" s="422">
        <v>30821</v>
      </c>
      <c r="C816" s="422" t="s">
        <v>17</v>
      </c>
      <c r="D816" t="s">
        <v>13</v>
      </c>
      <c r="E816" s="45"/>
      <c r="F816" s="45">
        <v>17.399999999999999</v>
      </c>
      <c r="G816" s="45">
        <f t="shared" si="14"/>
        <v>0</v>
      </c>
      <c r="H816" s="54"/>
      <c r="I816" s="54"/>
      <c r="J816" s="54"/>
      <c r="K816" s="54"/>
      <c r="L816" s="54"/>
      <c r="M816" s="54"/>
      <c r="N816" s="54"/>
      <c r="O816" s="54"/>
      <c r="P816" s="54"/>
    </row>
    <row r="817" spans="1:16">
      <c r="A817" s="31">
        <v>45747</v>
      </c>
      <c r="B817" s="421" t="s">
        <v>10</v>
      </c>
      <c r="C817" s="421" t="s">
        <v>18</v>
      </c>
      <c r="D817" t="s">
        <v>12</v>
      </c>
      <c r="E817" s="207">
        <v>257.5</v>
      </c>
      <c r="F817" s="207"/>
      <c r="G817" s="45">
        <f t="shared" si="14"/>
        <v>257.5</v>
      </c>
      <c r="H817" s="54"/>
      <c r="I817" s="54"/>
      <c r="J817" s="54"/>
      <c r="K817" s="54"/>
      <c r="L817" s="54"/>
      <c r="M817" s="54"/>
      <c r="N817" s="54"/>
      <c r="O817" s="54"/>
      <c r="P817" s="54"/>
    </row>
    <row r="818" spans="1:16">
      <c r="A818" s="3"/>
      <c r="B818" s="422"/>
      <c r="C818" s="422"/>
      <c r="D818" t="s">
        <v>13</v>
      </c>
      <c r="E818" s="207">
        <v>14</v>
      </c>
      <c r="F818" s="207"/>
      <c r="G818" s="45">
        <f t="shared" si="14"/>
        <v>271.5</v>
      </c>
      <c r="H818" s="54"/>
      <c r="I818" s="54"/>
      <c r="J818" s="54"/>
      <c r="K818" s="54"/>
      <c r="L818" s="54"/>
      <c r="M818" s="54"/>
      <c r="N818" s="54"/>
      <c r="O818" s="54"/>
      <c r="P818" s="54"/>
    </row>
    <row r="819" spans="1:16">
      <c r="A819" s="3"/>
      <c r="B819" s="422"/>
      <c r="C819" s="422"/>
      <c r="D819" t="s">
        <v>14</v>
      </c>
      <c r="E819" s="207">
        <v>60</v>
      </c>
      <c r="F819" s="207"/>
      <c r="G819" s="45">
        <f t="shared" si="14"/>
        <v>331.5</v>
      </c>
      <c r="H819" s="54"/>
      <c r="I819" s="54"/>
      <c r="J819" s="54"/>
      <c r="K819" s="54"/>
      <c r="L819" s="54"/>
      <c r="M819" s="54"/>
      <c r="N819" s="54"/>
      <c r="O819" s="54"/>
      <c r="P819" s="54"/>
    </row>
    <row r="820" spans="1:16">
      <c r="A820" s="3"/>
      <c r="B820" s="422"/>
      <c r="C820" s="422"/>
      <c r="D820" t="s">
        <v>15</v>
      </c>
      <c r="E820" s="207">
        <v>5</v>
      </c>
      <c r="F820" s="207"/>
      <c r="G820" s="45">
        <f t="shared" si="14"/>
        <v>336.5</v>
      </c>
      <c r="H820" s="54"/>
      <c r="I820" s="421"/>
      <c r="J820"/>
      <c r="K820" s="207"/>
      <c r="L820" s="54"/>
      <c r="M820" s="54"/>
      <c r="N820" s="54"/>
      <c r="O820" s="54"/>
      <c r="P820" s="54"/>
    </row>
    <row r="821" spans="1:16">
      <c r="A821" s="3">
        <v>45747</v>
      </c>
      <c r="B821" s="422" t="s">
        <v>81</v>
      </c>
      <c r="C821" s="422" t="s">
        <v>18</v>
      </c>
      <c r="D821" t="s">
        <v>14</v>
      </c>
      <c r="E821" s="207"/>
      <c r="F821" s="207">
        <v>60</v>
      </c>
      <c r="G821" s="45">
        <f t="shared" si="14"/>
        <v>276.5</v>
      </c>
      <c r="H821" s="54"/>
      <c r="I821" s="422"/>
      <c r="J821"/>
      <c r="K821" s="207"/>
      <c r="L821" s="54"/>
      <c r="M821" s="54"/>
      <c r="N821" s="54"/>
      <c r="O821" s="54"/>
      <c r="P821" s="54"/>
    </row>
    <row r="822" spans="1:16">
      <c r="A822" s="3">
        <v>45747</v>
      </c>
      <c r="B822" s="422" t="s">
        <v>81</v>
      </c>
      <c r="C822" s="422" t="s">
        <v>18</v>
      </c>
      <c r="D822" t="s">
        <v>15</v>
      </c>
      <c r="E822" s="207"/>
      <c r="F822" s="207">
        <v>5</v>
      </c>
      <c r="G822" s="45">
        <f t="shared" si="14"/>
        <v>271.5</v>
      </c>
      <c r="H822" s="54"/>
      <c r="I822" s="54"/>
      <c r="J822" s="54"/>
      <c r="K822" s="213"/>
      <c r="L822" s="54"/>
      <c r="M822" s="54"/>
      <c r="N822" s="54"/>
      <c r="O822" s="54"/>
      <c r="P822" s="54"/>
    </row>
    <row r="823" spans="1:16">
      <c r="A823" s="3">
        <v>45784</v>
      </c>
      <c r="B823" s="422">
        <v>30944</v>
      </c>
      <c r="C823" s="422" t="s">
        <v>18</v>
      </c>
      <c r="D823" t="s">
        <v>12</v>
      </c>
      <c r="E823" s="207"/>
      <c r="F823" s="207">
        <v>257.5</v>
      </c>
      <c r="G823" s="45">
        <f t="shared" si="14"/>
        <v>14</v>
      </c>
      <c r="H823" s="54"/>
      <c r="I823" s="54"/>
      <c r="J823" s="54"/>
      <c r="K823" s="213"/>
      <c r="L823" s="54"/>
      <c r="M823" s="54"/>
      <c r="N823" s="54"/>
      <c r="O823" s="54"/>
      <c r="P823" s="54"/>
    </row>
    <row r="824" spans="1:16">
      <c r="A824" s="3">
        <v>45784</v>
      </c>
      <c r="B824" s="422">
        <v>30944</v>
      </c>
      <c r="C824" s="422" t="s">
        <v>18</v>
      </c>
      <c r="D824" t="s">
        <v>13</v>
      </c>
      <c r="E824" s="207"/>
      <c r="F824" s="207">
        <v>14</v>
      </c>
      <c r="G824" s="45">
        <f t="shared" si="14"/>
        <v>0</v>
      </c>
      <c r="H824" s="54"/>
      <c r="I824" s="54"/>
      <c r="J824" s="54"/>
      <c r="K824" s="213"/>
      <c r="L824" s="54"/>
      <c r="M824" s="54"/>
      <c r="N824" s="54"/>
      <c r="O824" s="54"/>
      <c r="P824" s="54"/>
    </row>
    <row r="825" spans="1:16">
      <c r="A825" s="81">
        <v>45777</v>
      </c>
      <c r="B825" s="421" t="s">
        <v>10</v>
      </c>
      <c r="C825" s="421" t="s">
        <v>19</v>
      </c>
      <c r="D825" t="s">
        <v>12</v>
      </c>
      <c r="E825" s="207">
        <v>224</v>
      </c>
      <c r="F825" s="207"/>
      <c r="G825" s="45">
        <f t="shared" si="14"/>
        <v>224</v>
      </c>
      <c r="H825" s="54"/>
      <c r="I825" s="54"/>
      <c r="J825" s="54"/>
      <c r="K825" s="54"/>
      <c r="L825" s="54"/>
      <c r="M825" s="54"/>
      <c r="N825" s="54"/>
      <c r="O825" s="54"/>
      <c r="P825" s="54"/>
    </row>
    <row r="826" spans="1:16">
      <c r="A826" s="70"/>
      <c r="B826" s="422"/>
      <c r="C826" s="422"/>
      <c r="D826" t="s">
        <v>13</v>
      </c>
      <c r="E826" s="207">
        <v>16.7</v>
      </c>
      <c r="F826" s="207"/>
      <c r="G826" s="45">
        <f t="shared" si="14"/>
        <v>240.7</v>
      </c>
      <c r="H826" s="54"/>
      <c r="I826" s="54"/>
      <c r="J826" s="54"/>
      <c r="K826" s="54"/>
      <c r="L826" s="54"/>
      <c r="M826" s="54"/>
      <c r="N826" s="54"/>
      <c r="O826" s="54"/>
      <c r="P826" s="54"/>
    </row>
    <row r="827" spans="1:16">
      <c r="A827" s="70"/>
      <c r="B827" s="422"/>
      <c r="C827" s="422"/>
      <c r="D827" t="s">
        <v>14</v>
      </c>
      <c r="E827" s="207">
        <v>60</v>
      </c>
      <c r="F827" s="207"/>
      <c r="G827" s="45">
        <f t="shared" si="14"/>
        <v>300.7</v>
      </c>
      <c r="H827" s="54"/>
      <c r="I827" s="421"/>
      <c r="J827"/>
      <c r="K827" s="207"/>
      <c r="L827" s="54"/>
      <c r="M827" s="54"/>
      <c r="N827" s="54"/>
      <c r="O827" s="54"/>
      <c r="P827" s="54"/>
    </row>
    <row r="828" spans="1:16">
      <c r="A828" s="70"/>
      <c r="B828" s="422"/>
      <c r="C828" s="422"/>
      <c r="D828" t="s">
        <v>15</v>
      </c>
      <c r="E828" s="207">
        <v>5</v>
      </c>
      <c r="F828" s="207"/>
      <c r="G828" s="45">
        <f t="shared" si="14"/>
        <v>305.7</v>
      </c>
      <c r="H828" s="54"/>
      <c r="I828" s="422"/>
      <c r="J828"/>
      <c r="K828" s="207"/>
      <c r="L828" s="54"/>
      <c r="M828" s="54"/>
      <c r="N828" s="54"/>
      <c r="O828" s="54"/>
      <c r="P828" s="54"/>
    </row>
    <row r="829" spans="1:16">
      <c r="A829" s="70">
        <v>45777</v>
      </c>
      <c r="B829" s="422" t="s">
        <v>83</v>
      </c>
      <c r="C829" s="422" t="s">
        <v>19</v>
      </c>
      <c r="D829" t="s">
        <v>14</v>
      </c>
      <c r="E829" s="207"/>
      <c r="F829" s="207">
        <v>60</v>
      </c>
      <c r="G829" s="45">
        <f t="shared" si="14"/>
        <v>245.7</v>
      </c>
      <c r="H829" s="54"/>
      <c r="I829" s="54"/>
      <c r="J829" s="54"/>
      <c r="K829" s="213"/>
      <c r="L829" s="54"/>
      <c r="M829" s="54"/>
      <c r="N829" s="54"/>
      <c r="O829" s="54"/>
      <c r="P829" s="54"/>
    </row>
    <row r="830" spans="1:16">
      <c r="A830" s="70">
        <v>45777</v>
      </c>
      <c r="B830" s="422" t="s">
        <v>83</v>
      </c>
      <c r="C830" s="422" t="s">
        <v>19</v>
      </c>
      <c r="D830" t="s">
        <v>15</v>
      </c>
      <c r="E830" s="207"/>
      <c r="F830" s="207">
        <v>5</v>
      </c>
      <c r="G830" s="45">
        <f t="shared" si="14"/>
        <v>240.7</v>
      </c>
      <c r="H830" s="54"/>
      <c r="I830" s="54"/>
      <c r="J830" s="54"/>
      <c r="K830" s="54"/>
      <c r="L830" s="54"/>
      <c r="M830" s="54"/>
      <c r="N830" s="54"/>
      <c r="O830" s="54"/>
      <c r="P830" s="54"/>
    </row>
    <row r="831" spans="1:16">
      <c r="A831" s="71">
        <v>45831</v>
      </c>
      <c r="B831" s="425">
        <v>31191</v>
      </c>
      <c r="C831" s="422" t="s">
        <v>19</v>
      </c>
      <c r="D831" t="s">
        <v>12</v>
      </c>
      <c r="E831" s="207"/>
      <c r="F831" s="207">
        <v>224</v>
      </c>
      <c r="G831" s="45">
        <f t="shared" si="14"/>
        <v>16.699999999999989</v>
      </c>
      <c r="H831" s="54"/>
      <c r="I831" s="54"/>
      <c r="J831" s="54"/>
      <c r="K831" s="54"/>
      <c r="L831" s="54"/>
      <c r="M831" s="54"/>
      <c r="N831" s="54"/>
      <c r="O831" s="54"/>
      <c r="P831" s="54"/>
    </row>
    <row r="832" spans="1:16">
      <c r="A832" s="71">
        <v>45831</v>
      </c>
      <c r="B832" s="425">
        <v>31191</v>
      </c>
      <c r="C832" s="422" t="s">
        <v>19</v>
      </c>
      <c r="D832" t="s">
        <v>13</v>
      </c>
      <c r="E832" s="207"/>
      <c r="F832" s="207">
        <v>16.7</v>
      </c>
      <c r="G832" s="45">
        <f t="shared" si="14"/>
        <v>0</v>
      </c>
      <c r="H832" s="54"/>
      <c r="I832" s="54"/>
      <c r="J832" s="54"/>
      <c r="K832" s="54"/>
      <c r="L832" s="54"/>
      <c r="M832" s="54"/>
      <c r="N832" s="54"/>
      <c r="O832" s="54"/>
      <c r="P832" s="54"/>
    </row>
    <row r="833" spans="1:16">
      <c r="A833" s="31">
        <v>45808</v>
      </c>
      <c r="B833" s="421" t="s">
        <v>10</v>
      </c>
      <c r="C833" s="421" t="s">
        <v>20</v>
      </c>
      <c r="D833" t="s">
        <v>12</v>
      </c>
      <c r="E833" s="207">
        <v>238.6</v>
      </c>
      <c r="F833" s="207"/>
      <c r="G833" s="45">
        <f t="shared" si="14"/>
        <v>238.6</v>
      </c>
      <c r="H833" s="54"/>
      <c r="I833" s="421"/>
      <c r="J833"/>
      <c r="K833" s="207"/>
      <c r="L833" s="54"/>
      <c r="M833" s="54"/>
      <c r="N833" s="54"/>
      <c r="O833" s="54"/>
      <c r="P833" s="54"/>
    </row>
    <row r="834" spans="1:16">
      <c r="A834" s="3"/>
      <c r="B834" s="422"/>
      <c r="C834" s="422"/>
      <c r="D834" t="s">
        <v>13</v>
      </c>
      <c r="E834" s="207">
        <v>18.2</v>
      </c>
      <c r="F834" s="207"/>
      <c r="G834" s="45">
        <f t="shared" si="14"/>
        <v>256.8</v>
      </c>
      <c r="H834" s="54"/>
      <c r="I834" s="422"/>
      <c r="J834"/>
      <c r="K834" s="207"/>
      <c r="L834" s="54"/>
      <c r="M834" s="54"/>
      <c r="N834" s="54"/>
      <c r="O834" s="54"/>
      <c r="P834" s="54"/>
    </row>
    <row r="835" spans="1:16">
      <c r="A835" s="3"/>
      <c r="B835" s="422"/>
      <c r="C835" s="422"/>
      <c r="D835" t="s">
        <v>14</v>
      </c>
      <c r="E835" s="207">
        <v>60</v>
      </c>
      <c r="F835" s="207"/>
      <c r="G835" s="45">
        <f t="shared" si="14"/>
        <v>316.8</v>
      </c>
      <c r="H835" s="54"/>
      <c r="I835" s="421"/>
      <c r="J835"/>
      <c r="K835" s="207"/>
      <c r="L835" s="54"/>
      <c r="M835" s="54"/>
      <c r="N835" s="54"/>
      <c r="O835" s="54"/>
      <c r="P835" s="54"/>
    </row>
    <row r="836" spans="1:16">
      <c r="A836" s="3"/>
      <c r="B836" s="422"/>
      <c r="C836" s="422"/>
      <c r="D836" t="s">
        <v>15</v>
      </c>
      <c r="E836" s="207">
        <v>5</v>
      </c>
      <c r="F836" s="207"/>
      <c r="G836" s="45">
        <f t="shared" si="14"/>
        <v>321.8</v>
      </c>
      <c r="H836" s="54"/>
      <c r="I836" s="422"/>
      <c r="J836"/>
      <c r="K836" s="207"/>
      <c r="L836" s="54"/>
      <c r="M836" s="54"/>
      <c r="N836" s="54"/>
      <c r="O836" s="54"/>
      <c r="P836" s="54"/>
    </row>
    <row r="837" spans="1:16">
      <c r="A837" s="3">
        <v>45808</v>
      </c>
      <c r="B837" s="422" t="s">
        <v>84</v>
      </c>
      <c r="C837" s="422" t="s">
        <v>20</v>
      </c>
      <c r="D837" t="s">
        <v>14</v>
      </c>
      <c r="E837" s="207"/>
      <c r="F837" s="207">
        <v>60</v>
      </c>
      <c r="G837" s="45">
        <f t="shared" si="14"/>
        <v>261.8</v>
      </c>
      <c r="H837" s="54"/>
      <c r="I837" s="54"/>
      <c r="J837" s="54"/>
      <c r="K837" s="213"/>
      <c r="L837" s="54"/>
      <c r="M837" s="54"/>
      <c r="N837" s="54"/>
      <c r="O837" s="54"/>
      <c r="P837" s="54"/>
    </row>
    <row r="838" spans="1:16">
      <c r="A838" s="3">
        <v>45808</v>
      </c>
      <c r="B838" s="422" t="s">
        <v>84</v>
      </c>
      <c r="C838" s="422" t="s">
        <v>20</v>
      </c>
      <c r="D838" t="s">
        <v>15</v>
      </c>
      <c r="E838" s="207"/>
      <c r="F838" s="207">
        <v>5</v>
      </c>
      <c r="G838" s="45">
        <f t="shared" si="14"/>
        <v>256.8</v>
      </c>
      <c r="H838" s="54"/>
      <c r="I838" s="54"/>
      <c r="J838" s="54"/>
      <c r="K838" s="54"/>
      <c r="L838" s="54"/>
      <c r="M838" s="54"/>
      <c r="N838" s="54"/>
      <c r="O838" s="54"/>
      <c r="P838" s="54"/>
    </row>
    <row r="839" spans="1:16">
      <c r="A839" s="71">
        <v>45831</v>
      </c>
      <c r="B839" s="425">
        <v>31191</v>
      </c>
      <c r="C839" s="422" t="s">
        <v>20</v>
      </c>
      <c r="D839" t="s">
        <v>12</v>
      </c>
      <c r="E839" s="45"/>
      <c r="F839" s="45">
        <v>238.6</v>
      </c>
      <c r="G839" s="45">
        <f t="shared" si="14"/>
        <v>18.200000000000017</v>
      </c>
      <c r="H839" s="54"/>
      <c r="I839" s="54"/>
      <c r="J839" s="54"/>
      <c r="K839" s="54"/>
      <c r="L839" s="54"/>
      <c r="M839" s="54"/>
      <c r="N839" s="54"/>
      <c r="O839" s="54"/>
      <c r="P839" s="54"/>
    </row>
    <row r="840" spans="1:16">
      <c r="A840" s="71">
        <v>45831</v>
      </c>
      <c r="B840" s="425">
        <v>31191</v>
      </c>
      <c r="C840" s="422" t="s">
        <v>20</v>
      </c>
      <c r="D840" t="s">
        <v>13</v>
      </c>
      <c r="E840" s="45"/>
      <c r="F840" s="45">
        <v>18.2</v>
      </c>
      <c r="G840" s="45">
        <f t="shared" si="14"/>
        <v>0</v>
      </c>
      <c r="H840" s="54"/>
      <c r="I840" s="54"/>
      <c r="J840" s="54"/>
      <c r="K840" s="54"/>
      <c r="L840" s="54"/>
      <c r="M840" s="54"/>
      <c r="N840" s="54"/>
      <c r="O840" s="54"/>
      <c r="P840" s="54"/>
    </row>
    <row r="841" spans="1:16">
      <c r="A841" s="81">
        <v>45838</v>
      </c>
      <c r="B841" s="421" t="s">
        <v>10</v>
      </c>
      <c r="C841" s="421" t="s">
        <v>21</v>
      </c>
      <c r="D841" t="s">
        <v>12</v>
      </c>
      <c r="E841" s="207">
        <v>221.8</v>
      </c>
      <c r="F841" s="207"/>
      <c r="G841" s="45">
        <f t="shared" si="14"/>
        <v>221.8</v>
      </c>
      <c r="H841" s="54"/>
      <c r="I841" s="54"/>
      <c r="J841" s="54"/>
      <c r="K841" s="54"/>
      <c r="L841" s="54"/>
      <c r="M841" s="54"/>
      <c r="N841" s="54"/>
      <c r="O841" s="54"/>
      <c r="P841" s="54"/>
    </row>
    <row r="842" spans="1:16">
      <c r="A842" s="70"/>
      <c r="B842" s="422"/>
      <c r="C842" s="422"/>
      <c r="D842" t="s">
        <v>13</v>
      </c>
      <c r="E842" s="207">
        <v>14</v>
      </c>
      <c r="F842" s="207"/>
      <c r="G842" s="45">
        <f t="shared" si="14"/>
        <v>235.8</v>
      </c>
      <c r="H842" s="54"/>
      <c r="I842" s="421"/>
      <c r="J842"/>
      <c r="K842" s="207"/>
      <c r="L842" s="54"/>
      <c r="M842" s="54"/>
      <c r="N842" s="54"/>
      <c r="O842" s="54"/>
      <c r="P842" s="54"/>
    </row>
    <row r="843" spans="1:16">
      <c r="A843" s="70"/>
      <c r="B843" s="422"/>
      <c r="C843" s="422"/>
      <c r="D843" t="s">
        <v>14</v>
      </c>
      <c r="E843" s="207">
        <v>60</v>
      </c>
      <c r="F843" s="207"/>
      <c r="G843" s="45">
        <f t="shared" si="14"/>
        <v>295.8</v>
      </c>
      <c r="H843" s="54"/>
      <c r="I843" s="422"/>
      <c r="J843"/>
      <c r="K843" s="207"/>
      <c r="L843" s="54"/>
      <c r="M843" s="54"/>
      <c r="N843" s="54"/>
      <c r="O843" s="54"/>
      <c r="P843" s="54"/>
    </row>
    <row r="844" spans="1:16">
      <c r="A844" s="70"/>
      <c r="B844" s="422"/>
      <c r="C844" s="422"/>
      <c r="D844" t="s">
        <v>15</v>
      </c>
      <c r="E844" s="207">
        <v>5</v>
      </c>
      <c r="F844" s="207"/>
      <c r="G844" s="45">
        <f t="shared" si="14"/>
        <v>300.8</v>
      </c>
      <c r="H844" s="54"/>
      <c r="I844" s="54"/>
      <c r="J844" s="54"/>
      <c r="K844" s="213">
        <f>SUM(K842:K843)</f>
        <v>0</v>
      </c>
      <c r="L844" s="54"/>
      <c r="M844" s="54"/>
      <c r="N844" s="54"/>
      <c r="O844" s="54"/>
      <c r="P844" s="54"/>
    </row>
    <row r="845" spans="1:16">
      <c r="A845" s="70">
        <v>45838</v>
      </c>
      <c r="B845" s="422" t="s">
        <v>86</v>
      </c>
      <c r="C845" s="422" t="s">
        <v>21</v>
      </c>
      <c r="D845" t="s">
        <v>14</v>
      </c>
      <c r="E845" s="207"/>
      <c r="F845" s="207">
        <v>60</v>
      </c>
      <c r="G845" s="45">
        <f t="shared" si="14"/>
        <v>240.8</v>
      </c>
      <c r="H845" s="54"/>
      <c r="I845" s="54"/>
      <c r="J845" s="54"/>
      <c r="K845" s="54"/>
      <c r="L845" s="54"/>
      <c r="M845" s="54"/>
      <c r="N845" s="54"/>
      <c r="O845" s="54"/>
      <c r="P845" s="54"/>
    </row>
    <row r="846" spans="1:16">
      <c r="A846" s="70">
        <v>45838</v>
      </c>
      <c r="B846" s="422" t="s">
        <v>86</v>
      </c>
      <c r="C846" s="422" t="s">
        <v>21</v>
      </c>
      <c r="D846" t="s">
        <v>15</v>
      </c>
      <c r="E846" s="207"/>
      <c r="F846" s="207">
        <v>5</v>
      </c>
      <c r="G846" s="45">
        <f t="shared" si="14"/>
        <v>235.8</v>
      </c>
      <c r="H846" s="54"/>
      <c r="I846" s="54"/>
      <c r="J846" s="54"/>
      <c r="K846" s="54"/>
      <c r="L846" s="54"/>
      <c r="M846" s="54"/>
      <c r="N846" s="54"/>
      <c r="O846" s="54"/>
      <c r="P846" s="54"/>
    </row>
    <row r="847" spans="1:16">
      <c r="A847" s="71">
        <v>45853</v>
      </c>
      <c r="B847" s="425">
        <v>31375</v>
      </c>
      <c r="C847" s="422" t="s">
        <v>21</v>
      </c>
      <c r="D847" t="s">
        <v>12</v>
      </c>
      <c r="E847" s="45"/>
      <c r="F847" s="45">
        <v>221.8</v>
      </c>
      <c r="G847" s="45">
        <f t="shared" si="14"/>
        <v>14</v>
      </c>
      <c r="H847" s="54"/>
      <c r="I847" s="54"/>
      <c r="J847" s="421" t="s">
        <v>21</v>
      </c>
      <c r="K847" t="s">
        <v>12</v>
      </c>
      <c r="L847" s="207">
        <v>221.8</v>
      </c>
      <c r="M847" s="54"/>
      <c r="N847" s="54"/>
      <c r="O847" s="54"/>
      <c r="P847" s="54"/>
    </row>
    <row r="848" spans="1:16">
      <c r="A848" s="71">
        <v>45853</v>
      </c>
      <c r="B848" s="425">
        <v>31375</v>
      </c>
      <c r="C848" s="422" t="s">
        <v>21</v>
      </c>
      <c r="D848" t="s">
        <v>13</v>
      </c>
      <c r="E848" s="45"/>
      <c r="F848" s="45">
        <v>14</v>
      </c>
      <c r="G848" s="45">
        <f t="shared" si="14"/>
        <v>0</v>
      </c>
      <c r="H848" s="54"/>
      <c r="I848" s="54"/>
      <c r="J848" s="422"/>
      <c r="K848" t="s">
        <v>13</v>
      </c>
      <c r="L848" s="207">
        <v>14</v>
      </c>
      <c r="M848" s="54"/>
      <c r="N848" s="54"/>
      <c r="O848" s="54"/>
      <c r="P848" s="54"/>
    </row>
    <row r="849" spans="1:16">
      <c r="A849" s="81">
        <v>45869</v>
      </c>
      <c r="B849" s="421" t="s">
        <v>10</v>
      </c>
      <c r="C849" s="421" t="s">
        <v>22</v>
      </c>
      <c r="D849" t="s">
        <v>12</v>
      </c>
      <c r="E849" s="207">
        <v>221.8</v>
      </c>
      <c r="F849" s="207"/>
      <c r="G849" s="45">
        <f t="shared" si="14"/>
        <v>221.8</v>
      </c>
      <c r="H849" s="54"/>
      <c r="I849" s="54"/>
      <c r="J849" s="54"/>
      <c r="K849" s="54"/>
      <c r="L849" s="213">
        <f>SUM(L847:L848)</f>
        <v>235.8</v>
      </c>
      <c r="M849" s="54"/>
      <c r="N849" s="54"/>
      <c r="O849" s="54"/>
      <c r="P849" s="54"/>
    </row>
    <row r="850" spans="1:16">
      <c r="A850" s="70"/>
      <c r="B850" s="422"/>
      <c r="C850" s="422"/>
      <c r="D850" t="s">
        <v>13</v>
      </c>
      <c r="E850" s="207">
        <v>14.1</v>
      </c>
      <c r="F850" s="207"/>
      <c r="G850" s="45">
        <f t="shared" si="14"/>
        <v>235.9</v>
      </c>
      <c r="H850" s="54"/>
      <c r="I850" s="54"/>
      <c r="J850" s="54"/>
      <c r="K850" s="54"/>
      <c r="L850" s="54"/>
      <c r="M850" s="54"/>
      <c r="N850" s="54"/>
      <c r="O850" s="54"/>
      <c r="P850" s="54"/>
    </row>
    <row r="851" spans="1:16">
      <c r="A851" s="70"/>
      <c r="B851" s="422"/>
      <c r="C851" s="422"/>
      <c r="D851" t="s">
        <v>14</v>
      </c>
      <c r="E851" s="207">
        <v>60</v>
      </c>
      <c r="F851" s="207"/>
      <c r="G851" s="45">
        <f t="shared" si="14"/>
        <v>295.89999999999998</v>
      </c>
      <c r="H851" s="54"/>
      <c r="I851" s="54"/>
      <c r="J851" s="54"/>
      <c r="K851" s="54"/>
      <c r="L851" s="213">
        <f>250-L849</f>
        <v>14.199999999999989</v>
      </c>
      <c r="M851" s="54"/>
      <c r="N851" s="54"/>
      <c r="O851" s="54"/>
      <c r="P851" s="54"/>
    </row>
    <row r="852" spans="1:16">
      <c r="A852" s="70"/>
      <c r="B852" s="422"/>
      <c r="C852" s="422"/>
      <c r="D852" t="s">
        <v>15</v>
      </c>
      <c r="E852" s="207">
        <v>5</v>
      </c>
      <c r="F852" s="207"/>
      <c r="G852" s="45">
        <f t="shared" si="14"/>
        <v>300.89999999999998</v>
      </c>
      <c r="H852" s="54"/>
      <c r="I852" s="421" t="s">
        <v>22</v>
      </c>
      <c r="J852" t="s">
        <v>12</v>
      </c>
      <c r="K852" s="207">
        <v>221.8</v>
      </c>
      <c r="L852" s="54"/>
      <c r="M852" s="54"/>
      <c r="N852" s="54"/>
      <c r="O852" s="54"/>
      <c r="P852" s="54"/>
    </row>
    <row r="853" spans="1:16">
      <c r="A853" s="70">
        <v>45869</v>
      </c>
      <c r="B853" s="422" t="s">
        <v>87</v>
      </c>
      <c r="C853" s="422" t="s">
        <v>22</v>
      </c>
      <c r="D853" t="s">
        <v>14</v>
      </c>
      <c r="E853" s="207"/>
      <c r="F853" s="207">
        <v>60</v>
      </c>
      <c r="G853" s="45">
        <f t="shared" si="14"/>
        <v>240.89999999999998</v>
      </c>
      <c r="H853" s="54"/>
      <c r="I853" s="422"/>
      <c r="J853" t="s">
        <v>13</v>
      </c>
      <c r="K853" s="207">
        <v>14.1</v>
      </c>
      <c r="L853" s="54"/>
      <c r="M853" s="54"/>
      <c r="N853" s="54"/>
      <c r="O853" s="54"/>
      <c r="P853" s="54"/>
    </row>
    <row r="854" spans="1:16">
      <c r="A854" s="70">
        <v>45869</v>
      </c>
      <c r="B854" s="422" t="s">
        <v>87</v>
      </c>
      <c r="C854" s="422" t="s">
        <v>22</v>
      </c>
      <c r="D854" t="s">
        <v>15</v>
      </c>
      <c r="E854" s="207"/>
      <c r="F854" s="207">
        <v>5</v>
      </c>
      <c r="G854" s="45">
        <f t="shared" si="14"/>
        <v>235.89999999999998</v>
      </c>
      <c r="H854" s="54"/>
      <c r="I854" s="54"/>
      <c r="J854" s="54">
        <v>240</v>
      </c>
      <c r="K854" s="213">
        <f>SUM(K852:K853)</f>
        <v>235.9</v>
      </c>
      <c r="L854" s="213">
        <f>J854-K854</f>
        <v>4.0999999999999943</v>
      </c>
      <c r="M854" s="54"/>
      <c r="N854" s="54"/>
      <c r="O854" s="54"/>
      <c r="P854" s="54"/>
    </row>
    <row r="855" spans="1:16">
      <c r="A855" s="70">
        <v>45911</v>
      </c>
      <c r="B855" s="422">
        <v>31632</v>
      </c>
      <c r="C855" s="422" t="s">
        <v>22</v>
      </c>
      <c r="D855" t="s">
        <v>12</v>
      </c>
      <c r="E855" s="207"/>
      <c r="F855" s="207">
        <v>221.8</v>
      </c>
      <c r="G855" s="45">
        <f t="shared" si="14"/>
        <v>14.099999999999966</v>
      </c>
      <c r="H855" s="54"/>
      <c r="I855" s="54"/>
      <c r="J855" s="54"/>
      <c r="K855" s="213"/>
      <c r="L855" s="213"/>
      <c r="M855" s="54"/>
      <c r="N855" s="54"/>
      <c r="O855" s="54"/>
      <c r="P855" s="54"/>
    </row>
    <row r="856" spans="1:16">
      <c r="A856" s="70">
        <v>45911</v>
      </c>
      <c r="B856" s="422">
        <v>31632</v>
      </c>
      <c r="C856" s="422" t="s">
        <v>22</v>
      </c>
      <c r="D856" t="s">
        <v>13</v>
      </c>
      <c r="E856" s="207"/>
      <c r="F856" s="207">
        <v>14.1</v>
      </c>
      <c r="G856" s="45">
        <f t="shared" si="14"/>
        <v>-3.3750779948604759E-14</v>
      </c>
      <c r="H856" s="54"/>
      <c r="I856" s="54"/>
      <c r="J856" s="54"/>
      <c r="K856" s="213"/>
      <c r="L856" s="213"/>
      <c r="M856" s="54"/>
      <c r="N856" s="54"/>
      <c r="O856" s="54"/>
      <c r="P856" s="54"/>
    </row>
    <row r="857" spans="1:16">
      <c r="A857" s="31">
        <v>45900</v>
      </c>
      <c r="B857" s="421" t="s">
        <v>10</v>
      </c>
      <c r="C857" s="421" t="s">
        <v>23</v>
      </c>
      <c r="D857" t="s">
        <v>12</v>
      </c>
      <c r="E857" s="207">
        <v>228.6</v>
      </c>
      <c r="F857" s="207"/>
      <c r="G857" s="45">
        <f t="shared" si="14"/>
        <v>228.59999999999997</v>
      </c>
      <c r="H857" s="54"/>
      <c r="I857" s="54"/>
      <c r="J857" s="54"/>
      <c r="K857" s="54"/>
      <c r="L857" s="54"/>
      <c r="M857" s="54"/>
      <c r="N857" s="54"/>
      <c r="O857" s="54"/>
      <c r="P857" s="54"/>
    </row>
    <row r="858" spans="1:16">
      <c r="A858" s="3"/>
      <c r="B858" s="422"/>
      <c r="C858" s="422"/>
      <c r="D858" t="s">
        <v>13</v>
      </c>
      <c r="E858" s="207">
        <v>26.2</v>
      </c>
      <c r="F858" s="207"/>
      <c r="G858" s="45">
        <f t="shared" si="14"/>
        <v>254.79999999999995</v>
      </c>
      <c r="H858" s="54"/>
      <c r="I858" s="54"/>
      <c r="J858" s="54"/>
      <c r="K858" s="54"/>
      <c r="L858" s="54"/>
      <c r="M858" s="54"/>
      <c r="N858" s="54"/>
      <c r="O858" s="54"/>
      <c r="P858" s="54"/>
    </row>
    <row r="859" spans="1:16">
      <c r="A859" s="3"/>
      <c r="B859" s="422"/>
      <c r="C859" s="422"/>
      <c r="D859" t="s">
        <v>14</v>
      </c>
      <c r="E859" s="207">
        <v>60</v>
      </c>
      <c r="F859" s="207"/>
      <c r="G859" s="45">
        <f t="shared" si="14"/>
        <v>314.79999999999995</v>
      </c>
      <c r="H859" s="54"/>
      <c r="I859" s="54"/>
      <c r="J859" s="54"/>
      <c r="K859" s="54"/>
      <c r="L859" s="54"/>
      <c r="M859" s="54"/>
      <c r="N859" s="54"/>
      <c r="O859" s="54"/>
      <c r="P859" s="54"/>
    </row>
    <row r="860" spans="1:16">
      <c r="A860" s="3"/>
      <c r="B860" s="422"/>
      <c r="C860" s="422"/>
      <c r="D860" t="s">
        <v>15</v>
      </c>
      <c r="E860" s="207">
        <v>5</v>
      </c>
      <c r="F860" s="207"/>
      <c r="G860" s="45">
        <f t="shared" si="14"/>
        <v>319.79999999999995</v>
      </c>
      <c r="H860" s="54"/>
      <c r="I860" s="54"/>
      <c r="J860" s="54"/>
      <c r="K860" s="54"/>
      <c r="L860" s="54"/>
      <c r="M860" s="54"/>
      <c r="N860" s="54"/>
      <c r="O860" s="54"/>
      <c r="P860" s="54"/>
    </row>
    <row r="861" spans="1:16">
      <c r="A861" s="3">
        <v>45900</v>
      </c>
      <c r="B861" s="422" t="s">
        <v>102</v>
      </c>
      <c r="C861" s="422" t="s">
        <v>23</v>
      </c>
      <c r="D861" t="s">
        <v>14</v>
      </c>
      <c r="E861" s="207"/>
      <c r="F861" s="207">
        <v>60</v>
      </c>
      <c r="G861" s="45">
        <f t="shared" si="14"/>
        <v>259.79999999999995</v>
      </c>
      <c r="H861" s="54"/>
      <c r="I861" s="54"/>
      <c r="J861" s="54"/>
      <c r="K861" s="54"/>
      <c r="L861" s="54"/>
      <c r="M861" s="54"/>
      <c r="N861" s="54"/>
      <c r="O861" s="54"/>
      <c r="P861" s="54"/>
    </row>
    <row r="862" spans="1:16" ht="15" customHeight="1">
      <c r="A862" s="3">
        <v>45900</v>
      </c>
      <c r="B862" s="422" t="s">
        <v>102</v>
      </c>
      <c r="C862" s="422" t="s">
        <v>23</v>
      </c>
      <c r="D862" t="s">
        <v>15</v>
      </c>
      <c r="E862" s="207"/>
      <c r="F862" s="207">
        <v>5</v>
      </c>
      <c r="G862" s="45">
        <f t="shared" si="14"/>
        <v>254.79999999999995</v>
      </c>
      <c r="H862" s="54"/>
      <c r="I862" s="442" t="s">
        <v>113</v>
      </c>
      <c r="J862" s="442"/>
      <c r="K862" s="442"/>
      <c r="L862" s="442"/>
      <c r="M862" s="54"/>
      <c r="N862" s="54"/>
      <c r="O862" s="54"/>
      <c r="P862" s="54"/>
    </row>
    <row r="863" spans="1:16">
      <c r="A863" s="3">
        <v>45974</v>
      </c>
      <c r="B863" s="422">
        <v>31925</v>
      </c>
      <c r="C863" s="422" t="s">
        <v>23</v>
      </c>
      <c r="D863" t="s">
        <v>12</v>
      </c>
      <c r="E863" s="207"/>
      <c r="F863" s="207">
        <v>228.6</v>
      </c>
      <c r="G863" s="45">
        <f t="shared" si="14"/>
        <v>26.19999999999996</v>
      </c>
      <c r="H863" s="54"/>
      <c r="I863" s="423">
        <v>2025</v>
      </c>
      <c r="J863" s="421" t="s">
        <v>25</v>
      </c>
      <c r="K863" t="s">
        <v>12</v>
      </c>
      <c r="L863" s="45">
        <v>230.3</v>
      </c>
      <c r="M863" s="54"/>
      <c r="N863" s="54"/>
      <c r="O863" s="54"/>
      <c r="P863" s="54"/>
    </row>
    <row r="864" spans="1:16">
      <c r="A864" s="3">
        <v>45974</v>
      </c>
      <c r="B864" s="422">
        <v>31925</v>
      </c>
      <c r="C864" s="422" t="s">
        <v>23</v>
      </c>
      <c r="D864" t="s">
        <v>13</v>
      </c>
      <c r="E864" s="207"/>
      <c r="F864" s="207">
        <v>26.2</v>
      </c>
      <c r="G864" s="45">
        <f t="shared" si="14"/>
        <v>-3.907985046680551E-14</v>
      </c>
      <c r="H864" s="331"/>
      <c r="I864" s="332"/>
      <c r="J864" s="422"/>
      <c r="K864" t="s">
        <v>13</v>
      </c>
      <c r="L864" s="207">
        <v>25.3</v>
      </c>
      <c r="M864" s="54"/>
      <c r="N864" s="54"/>
      <c r="O864" s="54"/>
      <c r="P864" s="54"/>
    </row>
    <row r="865" spans="1:16">
      <c r="A865" s="81">
        <v>45930</v>
      </c>
      <c r="B865" s="421" t="s">
        <v>10</v>
      </c>
      <c r="C865" s="421" t="s">
        <v>41</v>
      </c>
      <c r="D865" t="s">
        <v>12</v>
      </c>
      <c r="E865" s="207">
        <v>243</v>
      </c>
      <c r="F865" s="45"/>
      <c r="G865" s="45">
        <f t="shared" si="14"/>
        <v>242.99999999999997</v>
      </c>
      <c r="H865" s="333"/>
      <c r="I865" s="424"/>
      <c r="J865" s="262"/>
      <c r="K865" s="248"/>
      <c r="L865" s="299">
        <f>SUM(L863:L864)</f>
        <v>255.60000000000002</v>
      </c>
      <c r="M865" s="54"/>
      <c r="N865" s="54"/>
      <c r="O865" s="54"/>
      <c r="P865" s="54"/>
    </row>
    <row r="866" spans="1:16">
      <c r="A866" s="70"/>
      <c r="B866" s="422"/>
      <c r="C866" s="422"/>
      <c r="D866" t="s">
        <v>13</v>
      </c>
      <c r="E866" s="207">
        <v>13.5</v>
      </c>
      <c r="F866" s="45"/>
      <c r="G866" s="45">
        <f t="shared" si="14"/>
        <v>256.5</v>
      </c>
      <c r="H866" s="331"/>
      <c r="I866" s="327"/>
      <c r="J866" s="262"/>
      <c r="K866" s="248"/>
      <c r="L866" s="331"/>
      <c r="M866" s="54"/>
      <c r="N866" s="54"/>
      <c r="O866" s="54"/>
      <c r="P866" s="54"/>
    </row>
    <row r="867" spans="1:16">
      <c r="A867" s="70"/>
      <c r="B867" s="422"/>
      <c r="C867" s="422"/>
      <c r="D867" t="s">
        <v>14</v>
      </c>
      <c r="E867" s="207">
        <v>60</v>
      </c>
      <c r="F867" s="45"/>
      <c r="G867" s="45">
        <f t="shared" si="14"/>
        <v>316.5</v>
      </c>
      <c r="H867" s="331"/>
      <c r="I867" s="424"/>
      <c r="J867" s="262"/>
      <c r="K867" s="248"/>
      <c r="L867" s="331"/>
      <c r="M867" s="54"/>
      <c r="N867" s="54"/>
      <c r="O867" s="54"/>
      <c r="P867" s="54"/>
    </row>
    <row r="868" spans="1:16">
      <c r="A868" s="70"/>
      <c r="B868" s="422"/>
      <c r="C868" s="422"/>
      <c r="D868" t="s">
        <v>15</v>
      </c>
      <c r="E868" s="207">
        <v>5</v>
      </c>
      <c r="F868" s="45"/>
      <c r="G868" s="45">
        <f t="shared" si="14"/>
        <v>321.5</v>
      </c>
      <c r="H868" s="331"/>
      <c r="I868" s="327"/>
      <c r="J868" s="262"/>
      <c r="K868" s="248"/>
      <c r="L868" s="331"/>
      <c r="M868" s="54"/>
      <c r="N868" s="54"/>
      <c r="O868" s="54"/>
      <c r="P868" s="54"/>
    </row>
    <row r="869" spans="1:16">
      <c r="A869" s="3"/>
      <c r="B869" s="422"/>
      <c r="C869" s="422"/>
      <c r="D869" t="s">
        <v>63</v>
      </c>
      <c r="E869" s="207">
        <v>10</v>
      </c>
      <c r="F869" s="2"/>
      <c r="G869" s="45">
        <f t="shared" si="14"/>
        <v>331.5</v>
      </c>
      <c r="H869" s="331"/>
      <c r="I869" s="331"/>
      <c r="J869" s="331"/>
      <c r="K869" s="334"/>
      <c r="L869" s="331"/>
      <c r="M869" s="54"/>
      <c r="N869" s="54"/>
      <c r="O869" s="54"/>
      <c r="P869" s="54"/>
    </row>
    <row r="870" spans="1:16">
      <c r="A870" s="3">
        <v>45905</v>
      </c>
      <c r="B870" s="422"/>
      <c r="C870" s="422" t="s">
        <v>41</v>
      </c>
      <c r="D870" t="s">
        <v>63</v>
      </c>
      <c r="E870" s="207"/>
      <c r="F870" s="2">
        <v>10</v>
      </c>
      <c r="G870" s="45">
        <f t="shared" si="14"/>
        <v>321.5</v>
      </c>
      <c r="H870" s="331"/>
      <c r="I870" s="331"/>
      <c r="J870" s="331"/>
      <c r="K870" s="331"/>
      <c r="L870" s="331"/>
      <c r="M870" s="54"/>
      <c r="N870" s="54"/>
      <c r="O870" s="54"/>
      <c r="P870" s="54"/>
    </row>
    <row r="871" spans="1:16">
      <c r="A871" s="3">
        <v>45930</v>
      </c>
      <c r="B871" s="422" t="s">
        <v>103</v>
      </c>
      <c r="C871" s="422" t="s">
        <v>41</v>
      </c>
      <c r="D871" t="s">
        <v>14</v>
      </c>
      <c r="E871" s="207"/>
      <c r="F871" s="207">
        <v>60</v>
      </c>
      <c r="G871" s="45">
        <f t="shared" si="14"/>
        <v>261.5</v>
      </c>
      <c r="H871" s="331"/>
      <c r="I871" s="331"/>
      <c r="J871" s="331"/>
      <c r="K871" s="331"/>
      <c r="L871" s="331"/>
      <c r="M871" s="54"/>
      <c r="N871" s="54"/>
      <c r="O871" s="54"/>
      <c r="P871" s="54"/>
    </row>
    <row r="872" spans="1:16">
      <c r="A872" s="3">
        <v>45930</v>
      </c>
      <c r="B872" s="422" t="s">
        <v>103</v>
      </c>
      <c r="C872" s="422" t="s">
        <v>41</v>
      </c>
      <c r="D872" t="s">
        <v>15</v>
      </c>
      <c r="E872" s="207"/>
      <c r="F872" s="207">
        <v>5</v>
      </c>
      <c r="G872" s="45">
        <f t="shared" si="14"/>
        <v>256.5</v>
      </c>
      <c r="H872" s="262"/>
      <c r="I872" s="446"/>
      <c r="J872" s="446"/>
      <c r="K872" s="446"/>
      <c r="L872" s="331"/>
      <c r="M872" s="54"/>
      <c r="N872" s="54"/>
      <c r="O872" s="54"/>
      <c r="P872" s="54"/>
    </row>
    <row r="873" spans="1:16">
      <c r="A873" s="3">
        <v>45974</v>
      </c>
      <c r="B873" s="422">
        <v>31925</v>
      </c>
      <c r="C873" s="422" t="s">
        <v>41</v>
      </c>
      <c r="D873" t="s">
        <v>12</v>
      </c>
      <c r="E873" s="207"/>
      <c r="F873" s="207">
        <v>243</v>
      </c>
      <c r="G873" s="45">
        <f t="shared" si="14"/>
        <v>13.5</v>
      </c>
      <c r="H873" s="262"/>
      <c r="I873" s="424"/>
      <c r="J873" s="424"/>
      <c r="K873" s="424"/>
      <c r="L873" s="331"/>
      <c r="M873" s="54"/>
      <c r="N873" s="54"/>
      <c r="O873" s="54"/>
      <c r="P873" s="54"/>
    </row>
    <row r="874" spans="1:16">
      <c r="A874" s="3">
        <v>45974</v>
      </c>
      <c r="B874" s="422">
        <v>31925</v>
      </c>
      <c r="C874" s="422" t="s">
        <v>41</v>
      </c>
      <c r="D874" t="s">
        <v>13</v>
      </c>
      <c r="E874" s="207"/>
      <c r="F874" s="207">
        <v>13.5</v>
      </c>
      <c r="G874" s="45">
        <f t="shared" si="14"/>
        <v>0</v>
      </c>
      <c r="H874" s="262"/>
      <c r="I874" s="424"/>
      <c r="J874" s="424"/>
      <c r="K874" s="424"/>
      <c r="L874" s="331"/>
      <c r="M874" s="54"/>
      <c r="N874" s="54"/>
      <c r="O874" s="54"/>
      <c r="P874" s="54"/>
    </row>
    <row r="875" spans="1:16">
      <c r="A875" s="81">
        <v>45961</v>
      </c>
      <c r="B875" s="421" t="s">
        <v>10</v>
      </c>
      <c r="C875" s="421" t="s">
        <v>25</v>
      </c>
      <c r="D875" t="s">
        <v>12</v>
      </c>
      <c r="E875" s="45">
        <v>230.3</v>
      </c>
      <c r="F875" s="45"/>
      <c r="G875" s="45">
        <f t="shared" si="14"/>
        <v>230.3</v>
      </c>
      <c r="H875" s="333"/>
      <c r="I875" s="424"/>
      <c r="J875" s="262"/>
      <c r="K875" s="263"/>
      <c r="L875" s="331"/>
      <c r="M875" s="54"/>
      <c r="N875" s="54"/>
      <c r="O875" s="54"/>
      <c r="P875" s="54"/>
    </row>
    <row r="876" spans="1:16">
      <c r="A876" s="70"/>
      <c r="B876" s="422"/>
      <c r="C876" s="422"/>
      <c r="D876" t="s">
        <v>13</v>
      </c>
      <c r="E876" s="207">
        <v>25.3</v>
      </c>
      <c r="F876" s="45"/>
      <c r="G876" s="45">
        <f t="shared" si="14"/>
        <v>255.60000000000002</v>
      </c>
      <c r="H876" s="262"/>
      <c r="I876" s="327"/>
      <c r="J876" s="262"/>
      <c r="K876" s="263"/>
      <c r="L876" s="331"/>
      <c r="M876" s="54"/>
      <c r="N876" s="54"/>
      <c r="O876" s="54"/>
      <c r="P876" s="54"/>
    </row>
    <row r="877" spans="1:16">
      <c r="A877" s="70"/>
      <c r="B877" s="422"/>
      <c r="C877" s="422"/>
      <c r="D877" t="s">
        <v>14</v>
      </c>
      <c r="E877" s="207">
        <v>60</v>
      </c>
      <c r="F877" s="45"/>
      <c r="G877" s="45">
        <f t="shared" si="14"/>
        <v>315.60000000000002</v>
      </c>
      <c r="H877" s="262"/>
      <c r="I877" s="424"/>
      <c r="J877" s="262"/>
      <c r="K877" s="263"/>
      <c r="L877" s="331"/>
      <c r="M877" s="54"/>
      <c r="N877" s="54"/>
      <c r="O877" s="54"/>
      <c r="P877" s="54"/>
    </row>
    <row r="878" spans="1:16">
      <c r="A878" s="70"/>
      <c r="B878" s="422"/>
      <c r="C878" s="422"/>
      <c r="D878" t="s">
        <v>15</v>
      </c>
      <c r="E878" s="207">
        <v>5</v>
      </c>
      <c r="F878" s="45"/>
      <c r="G878" s="45">
        <f t="shared" si="14"/>
        <v>320.60000000000002</v>
      </c>
      <c r="H878" s="262"/>
      <c r="I878" s="421" t="s">
        <v>25</v>
      </c>
      <c r="J878" t="s">
        <v>12</v>
      </c>
      <c r="K878" s="45">
        <v>230.3</v>
      </c>
      <c r="L878" s="331"/>
      <c r="M878" s="54"/>
      <c r="N878" s="54"/>
      <c r="O878" s="54"/>
      <c r="P878" s="54"/>
    </row>
    <row r="879" spans="1:16">
      <c r="A879" s="3">
        <v>45961</v>
      </c>
      <c r="B879" s="422" t="s">
        <v>75</v>
      </c>
      <c r="C879" s="422" t="s">
        <v>25</v>
      </c>
      <c r="D879" t="s">
        <v>14</v>
      </c>
      <c r="E879" s="46"/>
      <c r="F879" s="207">
        <v>60</v>
      </c>
      <c r="G879" s="45">
        <f t="shared" si="14"/>
        <v>260.60000000000002</v>
      </c>
      <c r="H879" s="262"/>
      <c r="I879" s="422"/>
      <c r="J879" t="s">
        <v>13</v>
      </c>
      <c r="K879" s="207">
        <v>25.3</v>
      </c>
      <c r="L879" s="331"/>
      <c r="M879" s="54"/>
      <c r="N879" s="54"/>
      <c r="O879" s="54"/>
      <c r="P879" s="54"/>
    </row>
    <row r="880" spans="1:16">
      <c r="A880" s="3">
        <v>45961</v>
      </c>
      <c r="B880" s="422" t="s">
        <v>75</v>
      </c>
      <c r="C880" s="422" t="s">
        <v>25</v>
      </c>
      <c r="D880" t="s">
        <v>15</v>
      </c>
      <c r="E880" s="46"/>
      <c r="F880" s="207">
        <v>5</v>
      </c>
      <c r="G880" s="45">
        <f t="shared" si="14"/>
        <v>255.60000000000002</v>
      </c>
      <c r="H880" s="331"/>
      <c r="I880" s="331"/>
      <c r="J880" s="331">
        <v>300</v>
      </c>
      <c r="K880" s="347">
        <f>SUM(K878:K879)</f>
        <v>255.60000000000002</v>
      </c>
      <c r="L880" s="334">
        <f>J880-K880</f>
        <v>44.399999999999977</v>
      </c>
      <c r="M880" s="54"/>
      <c r="N880" s="54"/>
      <c r="O880" s="54"/>
      <c r="P880" s="54"/>
    </row>
    <row r="881" spans="1:16">
      <c r="A881" s="71">
        <v>45985</v>
      </c>
      <c r="B881" s="425">
        <v>32002</v>
      </c>
      <c r="C881" s="422" t="s">
        <v>25</v>
      </c>
      <c r="D881" t="s">
        <v>12</v>
      </c>
      <c r="E881" s="45"/>
      <c r="F881" s="45">
        <v>230.3</v>
      </c>
      <c r="G881" s="45">
        <f t="shared" si="14"/>
        <v>25.300000000000011</v>
      </c>
      <c r="H881" s="331"/>
      <c r="I881" s="331"/>
      <c r="J881" s="331"/>
      <c r="K881" s="331"/>
      <c r="L881" s="331"/>
      <c r="M881" s="54"/>
      <c r="N881" s="54"/>
      <c r="O881" s="54"/>
      <c r="P881" s="54"/>
    </row>
    <row r="882" spans="1:16">
      <c r="A882" s="71">
        <v>45985</v>
      </c>
      <c r="B882" s="425">
        <v>32002</v>
      </c>
      <c r="C882" s="422" t="s">
        <v>25</v>
      </c>
      <c r="D882" t="s">
        <v>13</v>
      </c>
      <c r="E882" s="45"/>
      <c r="F882" s="207">
        <v>25.3</v>
      </c>
      <c r="G882" s="45">
        <f t="shared" si="14"/>
        <v>0</v>
      </c>
      <c r="H882" s="331"/>
      <c r="I882" s="331"/>
      <c r="J882" s="331"/>
      <c r="K882" s="331"/>
      <c r="L882" s="331"/>
      <c r="M882" s="54"/>
      <c r="N882" s="54"/>
      <c r="O882" s="54"/>
      <c r="P882" s="54"/>
    </row>
    <row r="883" spans="1:16">
      <c r="A883" s="81">
        <v>45991</v>
      </c>
      <c r="B883" s="421" t="s">
        <v>10</v>
      </c>
      <c r="C883" s="421" t="s">
        <v>26</v>
      </c>
      <c r="D883" t="s">
        <v>12</v>
      </c>
      <c r="E883" s="20">
        <v>236.3</v>
      </c>
      <c r="F883" s="45"/>
      <c r="G883" s="45">
        <f t="shared" si="14"/>
        <v>236.3</v>
      </c>
      <c r="H883" s="331"/>
      <c r="I883" s="331"/>
      <c r="J883" s="331"/>
      <c r="K883" s="334"/>
      <c r="L883" s="334"/>
      <c r="M883" s="54"/>
      <c r="N883" s="54"/>
      <c r="O883" s="54"/>
      <c r="P883" s="54"/>
    </row>
    <row r="884" spans="1:16">
      <c r="A884" s="70"/>
      <c r="B884" s="422"/>
      <c r="C884" s="422"/>
      <c r="D884" t="s">
        <v>13</v>
      </c>
      <c r="E884" s="20">
        <v>22.6</v>
      </c>
      <c r="F884" s="45"/>
      <c r="G884" s="45">
        <f t="shared" ref="G884:G889" si="15">+G883+E884-F884</f>
        <v>258.90000000000003</v>
      </c>
      <c r="H884" s="331"/>
      <c r="I884" s="331"/>
      <c r="J884" s="331"/>
      <c r="K884" s="331"/>
      <c r="L884" s="331"/>
      <c r="M884" s="54"/>
      <c r="N884" s="54"/>
      <c r="O884" s="54"/>
      <c r="P884" s="54"/>
    </row>
    <row r="885" spans="1:16">
      <c r="A885" s="70"/>
      <c r="B885" s="422"/>
      <c r="C885" s="422"/>
      <c r="D885" t="s">
        <v>14</v>
      </c>
      <c r="E885" s="207">
        <v>60</v>
      </c>
      <c r="F885" s="45"/>
      <c r="G885" s="45">
        <f t="shared" si="15"/>
        <v>318.90000000000003</v>
      </c>
      <c r="H885" s="54"/>
      <c r="I885" s="54"/>
      <c r="J885" s="377"/>
      <c r="K885" s="442" t="s">
        <v>113</v>
      </c>
      <c r="L885" s="442"/>
      <c r="M885" s="377"/>
      <c r="N885" s="54"/>
      <c r="O885" s="54"/>
      <c r="P885" s="54"/>
    </row>
    <row r="886" spans="1:16">
      <c r="A886" s="70"/>
      <c r="B886" s="422"/>
      <c r="C886" s="422"/>
      <c r="D886" t="s">
        <v>15</v>
      </c>
      <c r="E886" s="207">
        <v>5</v>
      </c>
      <c r="F886" s="45"/>
      <c r="G886" s="45">
        <f t="shared" si="15"/>
        <v>323.90000000000003</v>
      </c>
      <c r="H886" s="54"/>
      <c r="I886" s="423">
        <v>2025</v>
      </c>
      <c r="J886" s="374" t="s">
        <v>27</v>
      </c>
      <c r="K886" s="373" t="s">
        <v>12</v>
      </c>
      <c r="L886" s="373">
        <v>224.6</v>
      </c>
      <c r="M886" s="54"/>
      <c r="N886" s="54"/>
      <c r="O886" s="54"/>
      <c r="P886" s="54"/>
    </row>
    <row r="887" spans="1:16">
      <c r="A887" s="3">
        <v>45991</v>
      </c>
      <c r="B887" s="422" t="s">
        <v>93</v>
      </c>
      <c r="C887" s="422" t="s">
        <v>26</v>
      </c>
      <c r="D887" t="s">
        <v>14</v>
      </c>
      <c r="E887" s="5"/>
      <c r="F887" s="207">
        <v>60</v>
      </c>
      <c r="G887" s="45">
        <f t="shared" si="15"/>
        <v>263.90000000000003</v>
      </c>
      <c r="H887" s="54"/>
      <c r="I887" s="54"/>
      <c r="J887" s="373"/>
      <c r="K887" s="373" t="s">
        <v>13</v>
      </c>
      <c r="L887" s="373">
        <v>23</v>
      </c>
      <c r="M887" s="54"/>
      <c r="N887" s="54"/>
      <c r="O887" s="54"/>
      <c r="P887" s="54"/>
    </row>
    <row r="888" spans="1:16">
      <c r="A888" s="3">
        <v>45991</v>
      </c>
      <c r="B888" s="422" t="s">
        <v>93</v>
      </c>
      <c r="C888" s="422" t="s">
        <v>26</v>
      </c>
      <c r="D888" t="s">
        <v>15</v>
      </c>
      <c r="E888" s="5"/>
      <c r="F888" s="207">
        <v>5</v>
      </c>
      <c r="G888" s="45">
        <f t="shared" si="15"/>
        <v>258.90000000000003</v>
      </c>
      <c r="H888" s="54"/>
      <c r="I888" s="423">
        <v>2026</v>
      </c>
      <c r="J888" s="421" t="s">
        <v>11</v>
      </c>
      <c r="K888" t="s">
        <v>104</v>
      </c>
      <c r="L888" s="207">
        <v>10</v>
      </c>
      <c r="M888" s="54"/>
      <c r="N888" s="54"/>
      <c r="O888" s="54"/>
      <c r="P888" s="54"/>
    </row>
    <row r="889" spans="1:16">
      <c r="A889" s="3">
        <v>46035</v>
      </c>
      <c r="B889" s="422">
        <v>32319</v>
      </c>
      <c r="C889" s="422" t="s">
        <v>26</v>
      </c>
      <c r="D889" t="s">
        <v>12</v>
      </c>
      <c r="E889" s="5"/>
      <c r="F889" s="207">
        <v>236.3</v>
      </c>
      <c r="G889" s="45">
        <f t="shared" si="15"/>
        <v>22.600000000000023</v>
      </c>
      <c r="H889" s="54"/>
      <c r="I889" s="54"/>
      <c r="J889" s="54"/>
      <c r="K889" s="54">
        <v>260</v>
      </c>
      <c r="L889" s="378">
        <f>SUM(L886:L888)</f>
        <v>257.60000000000002</v>
      </c>
      <c r="M889" s="245">
        <f>K889-L889</f>
        <v>2.3999999999999773</v>
      </c>
      <c r="N889" s="54"/>
      <c r="O889" s="54"/>
      <c r="P889" s="54"/>
    </row>
    <row r="890" spans="1:16">
      <c r="A890" s="3">
        <v>46035</v>
      </c>
      <c r="B890" s="422">
        <v>32319</v>
      </c>
      <c r="C890" s="422" t="s">
        <v>26</v>
      </c>
      <c r="D890" t="s">
        <v>13</v>
      </c>
      <c r="E890" s="5"/>
      <c r="F890" s="207">
        <v>22.6</v>
      </c>
      <c r="G890" s="45">
        <f>+G889+E890-F890</f>
        <v>0</v>
      </c>
      <c r="H890" s="54"/>
      <c r="I890" s="54"/>
      <c r="J890" s="54"/>
      <c r="K890" s="54"/>
      <c r="L890" s="54"/>
      <c r="M890" s="54"/>
      <c r="N890" s="54"/>
      <c r="O890" s="54"/>
      <c r="P890" s="54"/>
    </row>
    <row r="891" spans="1:16">
      <c r="A891" s="81">
        <v>46022</v>
      </c>
      <c r="B891" s="374" t="s">
        <v>10</v>
      </c>
      <c r="C891" s="374" t="s">
        <v>27</v>
      </c>
      <c r="D891" s="373" t="s">
        <v>12</v>
      </c>
      <c r="E891" s="373">
        <v>224.6</v>
      </c>
      <c r="F891" s="45"/>
      <c r="G891" s="45">
        <f>+G890+E891-F891</f>
        <v>224.6</v>
      </c>
      <c r="H891" s="54"/>
      <c r="I891" s="54"/>
      <c r="J891" s="54"/>
      <c r="K891" s="54"/>
      <c r="L891" s="54"/>
      <c r="M891" s="54"/>
      <c r="N891" s="54"/>
      <c r="O891" s="54"/>
      <c r="P891" s="54"/>
    </row>
    <row r="892" spans="1:16">
      <c r="A892" s="81"/>
      <c r="B892" s="373"/>
      <c r="C892" s="373"/>
      <c r="D892" s="373" t="s">
        <v>13</v>
      </c>
      <c r="E892" s="373">
        <v>23</v>
      </c>
      <c r="F892" s="45"/>
      <c r="G892" s="45">
        <f>+G891+E892-F892</f>
        <v>247.6</v>
      </c>
      <c r="H892" s="54"/>
      <c r="I892" s="54"/>
      <c r="J892" s="54"/>
      <c r="K892" s="54"/>
      <c r="L892" s="54"/>
      <c r="M892" s="54"/>
      <c r="N892" s="54"/>
      <c r="O892" s="54"/>
      <c r="P892" s="54"/>
    </row>
    <row r="893" spans="1:16">
      <c r="A893" s="81"/>
      <c r="B893" s="373"/>
      <c r="C893" s="373"/>
      <c r="D893" s="373" t="s">
        <v>14</v>
      </c>
      <c r="E893" s="373">
        <v>60</v>
      </c>
      <c r="F893" s="45"/>
      <c r="G893" s="45">
        <f>+G892+E893-F893</f>
        <v>307.60000000000002</v>
      </c>
      <c r="H893" s="54"/>
      <c r="I893" s="54"/>
      <c r="J893" s="54"/>
      <c r="K893" s="54"/>
      <c r="L893" s="54"/>
      <c r="M893" s="54"/>
      <c r="N893" s="54"/>
      <c r="O893" s="54"/>
      <c r="P893" s="54"/>
    </row>
    <row r="894" spans="1:16">
      <c r="A894" s="373"/>
      <c r="B894" s="373"/>
      <c r="C894" s="373"/>
      <c r="D894" s="373" t="s">
        <v>15</v>
      </c>
      <c r="E894" s="373">
        <v>5</v>
      </c>
      <c r="F894" s="45"/>
      <c r="G894" s="45">
        <f>+G893+E894-F894</f>
        <v>312.60000000000002</v>
      </c>
      <c r="H894" s="54"/>
      <c r="I894" s="54"/>
      <c r="J894" s="54"/>
      <c r="K894" s="54"/>
      <c r="L894" s="54"/>
      <c r="M894" s="54"/>
      <c r="N894" s="54"/>
      <c r="O894" s="54"/>
      <c r="P894" s="54"/>
    </row>
    <row r="895" spans="1:16">
      <c r="A895" s="70">
        <v>46022</v>
      </c>
      <c r="B895" s="422" t="s">
        <v>76</v>
      </c>
      <c r="C895" s="150" t="s">
        <v>27</v>
      </c>
      <c r="D895" t="s">
        <v>14</v>
      </c>
      <c r="E895" s="5"/>
      <c r="F895" s="207">
        <v>60</v>
      </c>
      <c r="G895" s="45">
        <f>+G894+E895-F895</f>
        <v>252.60000000000002</v>
      </c>
      <c r="H895" s="54"/>
      <c r="I895" s="54"/>
      <c r="J895" s="54"/>
      <c r="K895" s="54"/>
      <c r="L895" s="54"/>
      <c r="M895" s="54"/>
      <c r="N895" s="54"/>
      <c r="O895" s="54"/>
      <c r="P895" s="54"/>
    </row>
    <row r="896" spans="1:16">
      <c r="A896" s="70">
        <v>46022</v>
      </c>
      <c r="B896" s="422" t="s">
        <v>76</v>
      </c>
      <c r="C896" s="150" t="s">
        <v>27</v>
      </c>
      <c r="D896" t="s">
        <v>15</v>
      </c>
      <c r="E896" s="5"/>
      <c r="F896" s="207">
        <v>5</v>
      </c>
      <c r="G896" s="45">
        <f>+G895+E896-F896</f>
        <v>247.60000000000002</v>
      </c>
      <c r="H896" s="54"/>
      <c r="I896" s="54"/>
      <c r="J896" s="54"/>
      <c r="K896" s="54"/>
      <c r="L896" s="54"/>
      <c r="M896" s="54"/>
      <c r="N896" s="54"/>
      <c r="O896" s="54"/>
      <c r="P896" s="54"/>
    </row>
    <row r="897" spans="1:16">
      <c r="A897" s="70">
        <v>46064</v>
      </c>
      <c r="B897" s="422">
        <v>32502</v>
      </c>
      <c r="C897" s="150" t="s">
        <v>27</v>
      </c>
      <c r="D897" t="s">
        <v>12</v>
      </c>
      <c r="E897" s="5"/>
      <c r="F897" s="207">
        <v>224.6</v>
      </c>
      <c r="G897" s="45">
        <f t="shared" ref="G897:G902" si="16">+G896+E897-F897</f>
        <v>23.000000000000028</v>
      </c>
      <c r="H897" s="54"/>
      <c r="I897" s="54"/>
      <c r="J897" s="54"/>
      <c r="K897" s="54"/>
      <c r="L897" s="54"/>
      <c r="M897" s="54"/>
      <c r="N897" s="54"/>
      <c r="O897" s="54"/>
      <c r="P897" s="54"/>
    </row>
    <row r="898" spans="1:16">
      <c r="A898" s="70">
        <v>46064</v>
      </c>
      <c r="B898" s="422">
        <v>32502</v>
      </c>
      <c r="C898" s="150" t="s">
        <v>27</v>
      </c>
      <c r="D898" t="s">
        <v>13</v>
      </c>
      <c r="E898" s="5"/>
      <c r="F898" s="207">
        <v>23</v>
      </c>
      <c r="G898" s="45">
        <f t="shared" si="16"/>
        <v>2.8421709430404007E-14</v>
      </c>
      <c r="H898" s="54"/>
      <c r="I898" s="54"/>
      <c r="J898" s="54"/>
      <c r="K898" s="54"/>
      <c r="L898" s="54"/>
      <c r="M898" s="54"/>
      <c r="N898" s="54"/>
      <c r="O898" s="54"/>
      <c r="P898" s="54"/>
    </row>
    <row r="899" spans="1:16">
      <c r="A899" s="81">
        <v>46053</v>
      </c>
      <c r="B899" s="421" t="s">
        <v>10</v>
      </c>
      <c r="C899" s="421" t="s">
        <v>11</v>
      </c>
      <c r="D899" t="s">
        <v>12</v>
      </c>
      <c r="E899" s="20">
        <v>184.4</v>
      </c>
      <c r="F899" s="45"/>
      <c r="G899" s="45">
        <f t="shared" si="16"/>
        <v>184.40000000000003</v>
      </c>
      <c r="H899" s="54"/>
      <c r="I899" s="54"/>
      <c r="J899" s="54"/>
      <c r="K899" s="54"/>
      <c r="L899" s="54"/>
      <c r="M899" s="54"/>
      <c r="N899" s="54"/>
      <c r="O899" s="54"/>
      <c r="P899" s="54"/>
    </row>
    <row r="900" spans="1:16">
      <c r="A900" s="70"/>
      <c r="B900" s="422"/>
      <c r="C900" s="422"/>
      <c r="D900" t="s">
        <v>13</v>
      </c>
      <c r="E900" s="20">
        <v>31.1</v>
      </c>
      <c r="F900" s="45"/>
      <c r="G900" s="45">
        <f t="shared" si="16"/>
        <v>215.50000000000003</v>
      </c>
      <c r="H900" s="54"/>
      <c r="I900" s="54"/>
      <c r="J900" s="54"/>
      <c r="K900" s="54"/>
      <c r="L900" s="54"/>
      <c r="M900" s="54"/>
      <c r="N900" s="54"/>
      <c r="O900" s="54"/>
      <c r="P900" s="54"/>
    </row>
    <row r="901" spans="1:16">
      <c r="A901" s="70"/>
      <c r="B901" s="422"/>
      <c r="C901" s="422"/>
      <c r="D901" t="s">
        <v>14</v>
      </c>
      <c r="E901" s="207">
        <v>60</v>
      </c>
      <c r="F901" s="45"/>
      <c r="G901" s="45">
        <f t="shared" si="16"/>
        <v>275.5</v>
      </c>
      <c r="H901" s="54"/>
      <c r="I901" s="54"/>
      <c r="J901" s="54"/>
      <c r="K901" s="54"/>
      <c r="L901" s="54"/>
      <c r="M901" s="54"/>
      <c r="N901" s="54"/>
      <c r="O901" s="54"/>
      <c r="P901" s="54"/>
    </row>
    <row r="902" spans="1:16">
      <c r="A902" s="70"/>
      <c r="B902" s="422"/>
      <c r="C902" s="422"/>
      <c r="D902" t="s">
        <v>15</v>
      </c>
      <c r="E902" s="207">
        <v>5</v>
      </c>
      <c r="F902" s="45"/>
      <c r="G902" s="45">
        <f t="shared" si="16"/>
        <v>280.5</v>
      </c>
      <c r="H902" s="54"/>
      <c r="I902" s="54"/>
      <c r="J902" s="54"/>
      <c r="K902" s="54"/>
      <c r="L902" s="54"/>
      <c r="M902" s="54"/>
      <c r="N902" s="54"/>
      <c r="O902" s="54"/>
      <c r="P902" s="54"/>
    </row>
    <row r="903" spans="1:16">
      <c r="A903" s="70"/>
      <c r="B903" s="422"/>
      <c r="C903" s="422"/>
      <c r="D903" t="s">
        <v>104</v>
      </c>
      <c r="E903" s="207">
        <v>10</v>
      </c>
      <c r="F903" s="45"/>
      <c r="G903" s="45">
        <f>+G902+E903-F903</f>
        <v>290.5</v>
      </c>
      <c r="H903" s="54"/>
      <c r="I903" s="54"/>
      <c r="J903" s="54"/>
      <c r="K903" s="54"/>
      <c r="L903" s="54"/>
      <c r="M903" s="54"/>
      <c r="N903" s="54"/>
      <c r="O903" s="54"/>
      <c r="P903" s="54"/>
    </row>
    <row r="904" spans="1:16">
      <c r="A904" s="70">
        <v>46053</v>
      </c>
      <c r="B904" s="422" t="s">
        <v>77</v>
      </c>
      <c r="C904" s="422" t="s">
        <v>11</v>
      </c>
      <c r="D904" t="s">
        <v>14</v>
      </c>
      <c r="E904" s="207"/>
      <c r="F904" s="207">
        <v>60</v>
      </c>
      <c r="G904" s="45">
        <f>+G903+E904-F904</f>
        <v>230.5</v>
      </c>
      <c r="H904" s="54"/>
      <c r="I904" s="54"/>
      <c r="J904" s="54"/>
      <c r="K904" s="54"/>
      <c r="L904" s="54"/>
      <c r="M904" s="54"/>
      <c r="N904" s="54"/>
      <c r="O904" s="54"/>
      <c r="P904" s="54"/>
    </row>
    <row r="905" spans="1:16">
      <c r="A905" s="70">
        <v>46053</v>
      </c>
      <c r="B905" s="422" t="s">
        <v>77</v>
      </c>
      <c r="C905" s="422" t="s">
        <v>11</v>
      </c>
      <c r="D905" t="s">
        <v>15</v>
      </c>
      <c r="E905" s="207"/>
      <c r="F905" s="207">
        <v>5</v>
      </c>
      <c r="G905" s="45">
        <f>+G904+E905-F905</f>
        <v>225.5</v>
      </c>
      <c r="H905" s="54"/>
      <c r="I905" s="421" t="s">
        <v>11</v>
      </c>
      <c r="J905" t="s">
        <v>12</v>
      </c>
      <c r="K905" s="20">
        <v>184.4</v>
      </c>
      <c r="L905" s="54"/>
      <c r="M905" s="54"/>
      <c r="N905" s="54"/>
      <c r="O905" s="54"/>
      <c r="P905" s="54"/>
    </row>
    <row r="906" spans="1:16">
      <c r="A906" s="71">
        <v>46064</v>
      </c>
      <c r="B906" s="425">
        <v>32502</v>
      </c>
      <c r="C906" s="422" t="s">
        <v>11</v>
      </c>
      <c r="D906" s="54" t="s">
        <v>104</v>
      </c>
      <c r="E906" s="54"/>
      <c r="F906" s="45">
        <v>10</v>
      </c>
      <c r="G906" s="45">
        <f>+G905+E906-F906</f>
        <v>215.5</v>
      </c>
      <c r="H906" s="54"/>
      <c r="I906" s="422"/>
      <c r="J906" t="s">
        <v>13</v>
      </c>
      <c r="K906" s="20">
        <v>31.1</v>
      </c>
      <c r="L906" s="54"/>
      <c r="M906" s="54"/>
      <c r="N906" s="54"/>
      <c r="O906" s="54"/>
      <c r="P906" s="54"/>
    </row>
    <row r="907" spans="1:16">
      <c r="A907" s="71">
        <v>46083</v>
      </c>
      <c r="B907" s="425">
        <v>32599</v>
      </c>
      <c r="C907" s="425" t="s">
        <v>11</v>
      </c>
      <c r="D907" t="s">
        <v>12</v>
      </c>
      <c r="E907" s="54"/>
      <c r="F907" s="45">
        <v>184.4</v>
      </c>
      <c r="G907" s="45">
        <f t="shared" ref="G907:G911" si="17">+G906+E907-F907</f>
        <v>31.099999999999994</v>
      </c>
      <c r="H907" s="54"/>
      <c r="I907" s="422"/>
      <c r="J907"/>
      <c r="K907" s="20"/>
      <c r="L907" s="54"/>
      <c r="M907" s="54"/>
      <c r="N907" s="54"/>
      <c r="O907" s="54"/>
      <c r="P907" s="54"/>
    </row>
    <row r="908" spans="1:16">
      <c r="A908" s="71">
        <v>46083</v>
      </c>
      <c r="B908" s="425">
        <v>32599</v>
      </c>
      <c r="C908" s="422" t="s">
        <v>11</v>
      </c>
      <c r="D908" t="s">
        <v>13</v>
      </c>
      <c r="E908" s="54"/>
      <c r="F908" s="45">
        <v>31.1</v>
      </c>
      <c r="G908" s="45">
        <f t="shared" si="17"/>
        <v>0</v>
      </c>
      <c r="H908" s="54"/>
      <c r="I908" s="422"/>
      <c r="J908"/>
      <c r="K908" s="20"/>
      <c r="L908" s="54"/>
      <c r="M908" s="54"/>
      <c r="N908" s="54"/>
      <c r="O908" s="54"/>
      <c r="P908" s="54"/>
    </row>
    <row r="909" spans="1:16">
      <c r="A909" s="31">
        <v>46081</v>
      </c>
      <c r="B909" s="421" t="s">
        <v>10</v>
      </c>
      <c r="C909" s="421" t="s">
        <v>17</v>
      </c>
      <c r="D909" t="s">
        <v>12</v>
      </c>
      <c r="E909" s="20">
        <v>12.4</v>
      </c>
      <c r="F909" s="45"/>
      <c r="G909" s="45">
        <f t="shared" si="17"/>
        <v>12.4</v>
      </c>
      <c r="H909" s="54"/>
      <c r="I909" s="421" t="s">
        <v>17</v>
      </c>
      <c r="J909" s="54"/>
      <c r="K909" s="54"/>
      <c r="L909" s="54"/>
      <c r="M909" s="54"/>
      <c r="N909" s="54"/>
      <c r="O909" s="54"/>
      <c r="P909" s="54"/>
    </row>
    <row r="910" spans="1:16">
      <c r="A910" s="3"/>
      <c r="B910" s="422"/>
      <c r="C910" s="422"/>
      <c r="D910" t="s">
        <v>13</v>
      </c>
      <c r="E910" s="20">
        <v>31.2</v>
      </c>
      <c r="F910" s="45"/>
      <c r="G910" s="45">
        <f t="shared" si="17"/>
        <v>43.6</v>
      </c>
      <c r="H910" s="54"/>
      <c r="I910" s="54"/>
      <c r="J910" s="54"/>
      <c r="K910" s="54"/>
      <c r="L910" s="54"/>
      <c r="M910" s="54"/>
      <c r="N910" s="54"/>
      <c r="O910" s="54"/>
      <c r="P910" s="54"/>
    </row>
    <row r="911" spans="1:16">
      <c r="A911" s="3"/>
      <c r="B911" s="422"/>
      <c r="C911" s="422"/>
      <c r="D911" t="s">
        <v>14</v>
      </c>
      <c r="E911" s="207">
        <v>56</v>
      </c>
      <c r="F911" s="45"/>
      <c r="G911" s="45">
        <f t="shared" si="17"/>
        <v>99.6</v>
      </c>
      <c r="H911" s="54"/>
      <c r="I911" s="54"/>
      <c r="J911" s="54"/>
      <c r="K911" s="54"/>
      <c r="L911" s="54"/>
      <c r="M911" s="54"/>
      <c r="N911" s="54"/>
      <c r="O911" s="54"/>
      <c r="P911" s="54"/>
    </row>
    <row r="912" spans="1:16">
      <c r="A912" s="3"/>
      <c r="B912" s="422"/>
      <c r="C912" s="422"/>
      <c r="D912" t="s">
        <v>15</v>
      </c>
      <c r="E912" s="207">
        <v>5</v>
      </c>
      <c r="F912" s="45"/>
      <c r="G912" s="45">
        <f>+G911+E912-F912</f>
        <v>104.6</v>
      </c>
      <c r="H912" s="54"/>
      <c r="I912" s="54"/>
      <c r="J912" s="54"/>
      <c r="K912" s="54"/>
      <c r="L912" s="54"/>
      <c r="M912" s="54"/>
      <c r="N912" s="54"/>
      <c r="O912" s="54"/>
      <c r="P912" s="54"/>
    </row>
    <row r="913" spans="1:16">
      <c r="A913" s="70">
        <v>46081</v>
      </c>
      <c r="B913" s="422" t="s">
        <v>78</v>
      </c>
      <c r="C913" s="425" t="s">
        <v>17</v>
      </c>
      <c r="D913" t="s">
        <v>14</v>
      </c>
      <c r="E913" s="45"/>
      <c r="F913" s="207">
        <v>56</v>
      </c>
      <c r="G913" s="2">
        <f>+G912+E913-F913</f>
        <v>48.599999999999994</v>
      </c>
      <c r="H913" s="54"/>
      <c r="I913" s="54"/>
      <c r="J913" s="54"/>
      <c r="K913" s="54"/>
      <c r="L913" s="54"/>
      <c r="M913" s="54"/>
      <c r="N913" s="54"/>
      <c r="O913" s="54"/>
      <c r="P913" s="54"/>
    </row>
    <row r="914" spans="1:16">
      <c r="A914" s="70">
        <v>46081</v>
      </c>
      <c r="B914" s="422" t="s">
        <v>78</v>
      </c>
      <c r="C914" s="425" t="s">
        <v>17</v>
      </c>
      <c r="D914" t="s">
        <v>15</v>
      </c>
      <c r="E914" s="45"/>
      <c r="F914" s="207">
        <v>5</v>
      </c>
      <c r="G914" s="2">
        <f>+G913+E914-F914</f>
        <v>43.599999999999994</v>
      </c>
      <c r="H914" s="54"/>
      <c r="I914" s="54"/>
      <c r="J914" s="54"/>
      <c r="K914" s="54"/>
      <c r="L914" s="54"/>
      <c r="M914" s="54"/>
      <c r="N914" s="54"/>
      <c r="O914" s="54"/>
      <c r="P914" s="54"/>
    </row>
    <row r="915" spans="1:16">
      <c r="A915" s="71">
        <v>46101</v>
      </c>
      <c r="B915" s="425">
        <v>32721</v>
      </c>
      <c r="C915" s="425" t="s">
        <v>17</v>
      </c>
      <c r="D915" s="54" t="s">
        <v>12</v>
      </c>
      <c r="E915" s="45"/>
      <c r="F915" s="45">
        <v>12.4</v>
      </c>
      <c r="G915" s="2">
        <f>+G914+E915-F915</f>
        <v>31.199999999999996</v>
      </c>
      <c r="H915" s="54"/>
      <c r="I915" s="54"/>
      <c r="J915" s="54"/>
      <c r="K915" s="54"/>
      <c r="L915" s="54"/>
      <c r="M915" s="54"/>
      <c r="N915" s="54"/>
      <c r="O915" s="54"/>
      <c r="P915" s="54"/>
    </row>
    <row r="916" spans="1:16">
      <c r="A916" s="71">
        <v>46101</v>
      </c>
      <c r="B916" s="425">
        <v>32721</v>
      </c>
      <c r="C916" s="425" t="s">
        <v>17</v>
      </c>
      <c r="D916" s="54" t="s">
        <v>13</v>
      </c>
      <c r="E916" s="45"/>
      <c r="F916" s="45">
        <v>31.2</v>
      </c>
      <c r="G916" s="2">
        <f>+G915+E916-F916</f>
        <v>0</v>
      </c>
      <c r="H916" s="54"/>
      <c r="I916" s="54"/>
      <c r="J916" s="54"/>
      <c r="K916" s="54"/>
      <c r="L916" s="54"/>
      <c r="M916" s="54"/>
      <c r="N916" s="54"/>
      <c r="O916" s="54"/>
      <c r="P916" s="54"/>
    </row>
    <row r="917" spans="1:16">
      <c r="A917" s="31">
        <v>46112</v>
      </c>
      <c r="B917" s="421" t="s">
        <v>10</v>
      </c>
      <c r="C917" s="421" t="s">
        <v>18</v>
      </c>
      <c r="D917" t="s">
        <v>12</v>
      </c>
      <c r="E917" s="207">
        <v>13.4</v>
      </c>
      <c r="F917" s="45"/>
      <c r="G917" s="2">
        <f>+G916+E917-F917</f>
        <v>13.4</v>
      </c>
      <c r="H917" s="54"/>
      <c r="I917" s="54"/>
      <c r="J917" s="54"/>
      <c r="K917" s="54"/>
      <c r="L917" s="54"/>
      <c r="M917" s="54"/>
      <c r="N917" s="54"/>
      <c r="O917" s="54"/>
      <c r="P917" s="54"/>
    </row>
    <row r="918" spans="1:16">
      <c r="A918" s="31"/>
      <c r="B918" s="422"/>
      <c r="C918" s="422"/>
      <c r="D918" t="s">
        <v>13</v>
      </c>
      <c r="E918" s="207">
        <v>34.200000000000003</v>
      </c>
      <c r="F918" s="45"/>
      <c r="G918" s="2">
        <f>+G917+E918-F918</f>
        <v>47.6</v>
      </c>
      <c r="H918" s="54"/>
      <c r="I918" s="54"/>
      <c r="J918" s="54"/>
      <c r="K918" s="54"/>
      <c r="L918" s="54"/>
      <c r="M918" s="54"/>
      <c r="N918" s="54"/>
      <c r="O918" s="54"/>
      <c r="P918" s="54"/>
    </row>
    <row r="919" spans="1:16">
      <c r="A919" s="3"/>
      <c r="B919" s="422"/>
      <c r="C919" s="422"/>
      <c r="D919" t="s">
        <v>14</v>
      </c>
      <c r="E919" s="207">
        <v>60</v>
      </c>
      <c r="F919" s="45"/>
      <c r="G919" s="2">
        <f>+G918+E919-F919</f>
        <v>107.6</v>
      </c>
      <c r="H919" s="54"/>
      <c r="I919" s="54"/>
      <c r="J919" s="54"/>
      <c r="K919" s="54"/>
      <c r="L919" s="54"/>
      <c r="M919" s="54"/>
      <c r="N919" s="54"/>
      <c r="O919" s="54"/>
      <c r="P919" s="54"/>
    </row>
    <row r="920" spans="1:16">
      <c r="A920" s="3"/>
      <c r="B920" s="422"/>
      <c r="C920" s="422"/>
      <c r="D920" t="s">
        <v>15</v>
      </c>
      <c r="E920" s="207">
        <v>5</v>
      </c>
      <c r="F920" s="45"/>
      <c r="G920" s="2">
        <f>+G919+E920-F920</f>
        <v>112.6</v>
      </c>
      <c r="H920" s="54"/>
      <c r="I920" s="54"/>
      <c r="J920" s="54"/>
      <c r="K920" s="54"/>
      <c r="L920" s="54"/>
      <c r="M920" s="54"/>
      <c r="N920" s="54"/>
      <c r="O920" s="54"/>
      <c r="P920" s="54"/>
    </row>
    <row r="921" spans="1:16">
      <c r="A921" s="70">
        <v>46112</v>
      </c>
      <c r="B921" s="422" t="s">
        <v>81</v>
      </c>
      <c r="C921" s="422" t="s">
        <v>18</v>
      </c>
      <c r="D921" t="s">
        <v>14</v>
      </c>
      <c r="E921" s="207"/>
      <c r="F921" s="207">
        <v>60</v>
      </c>
      <c r="G921" s="2">
        <f>+G920+E921-F921</f>
        <v>52.599999999999994</v>
      </c>
      <c r="H921" s="54"/>
      <c r="I921" s="54"/>
      <c r="J921" s="54"/>
      <c r="K921" s="54"/>
      <c r="L921" s="54"/>
      <c r="M921" s="54"/>
      <c r="N921" s="54"/>
      <c r="O921" s="54"/>
      <c r="P921" s="54"/>
    </row>
    <row r="922" spans="1:16">
      <c r="A922" s="70">
        <v>46112</v>
      </c>
      <c r="B922" s="422" t="s">
        <v>81</v>
      </c>
      <c r="C922" s="422" t="s">
        <v>18</v>
      </c>
      <c r="D922" t="s">
        <v>15</v>
      </c>
      <c r="E922" s="207"/>
      <c r="F922" s="207">
        <v>5</v>
      </c>
      <c r="G922" s="2">
        <f>+G921+E922-F922</f>
        <v>47.599999999999994</v>
      </c>
      <c r="H922" s="54"/>
      <c r="I922" s="54"/>
      <c r="J922" s="54"/>
      <c r="K922" s="54"/>
      <c r="L922" s="54"/>
      <c r="M922" s="54"/>
      <c r="N922" s="54"/>
      <c r="O922" s="54"/>
      <c r="P922" s="54"/>
    </row>
    <row r="923" spans="1:16">
      <c r="A923" s="71"/>
      <c r="B923" s="425"/>
      <c r="C923" s="425"/>
      <c r="D923" s="54"/>
      <c r="E923" s="45"/>
      <c r="F923" s="45"/>
      <c r="G923" s="2">
        <f>+G922+E923-F923</f>
        <v>47.599999999999994</v>
      </c>
      <c r="H923" s="54"/>
      <c r="I923" s="54"/>
      <c r="J923" s="54"/>
      <c r="K923" s="54"/>
      <c r="L923" s="54"/>
      <c r="M923" s="54"/>
      <c r="N923" s="54"/>
      <c r="O923" s="54"/>
      <c r="P923" s="54"/>
    </row>
    <row r="924" spans="1:16">
      <c r="A924" s="71"/>
      <c r="B924" s="425"/>
      <c r="C924" s="425"/>
      <c r="D924" s="54"/>
      <c r="E924" s="45"/>
      <c r="F924" s="45"/>
      <c r="G924" s="2">
        <f>+G923+E924-F924</f>
        <v>47.599999999999994</v>
      </c>
      <c r="H924" s="54"/>
      <c r="I924" s="54"/>
      <c r="J924" s="54"/>
      <c r="K924" s="54"/>
      <c r="L924" s="54"/>
      <c r="M924" s="54"/>
      <c r="N924" s="54"/>
      <c r="O924" s="54"/>
      <c r="P924" s="54"/>
    </row>
    <row r="925" spans="1:16">
      <c r="A925" s="71"/>
      <c r="B925" s="425"/>
      <c r="C925" s="425"/>
      <c r="D925" s="54"/>
      <c r="E925" s="45"/>
      <c r="F925" s="45"/>
      <c r="G925" s="2">
        <f>+G924+E925-F925</f>
        <v>47.599999999999994</v>
      </c>
      <c r="H925" s="54"/>
      <c r="I925" s="54"/>
      <c r="J925" s="54"/>
      <c r="K925" s="54"/>
      <c r="L925" s="54"/>
      <c r="M925" s="54"/>
      <c r="N925" s="54"/>
      <c r="O925" s="54"/>
      <c r="P925" s="54"/>
    </row>
    <row r="926" spans="1:16">
      <c r="A926" s="71"/>
      <c r="B926" s="425"/>
      <c r="C926" s="425"/>
      <c r="D926" s="54"/>
      <c r="E926" s="45"/>
      <c r="F926" s="45"/>
      <c r="G926" s="2">
        <f>+G925+E926-F926</f>
        <v>47.599999999999994</v>
      </c>
      <c r="H926" s="54"/>
      <c r="I926" s="54"/>
      <c r="J926" s="54"/>
      <c r="K926" s="54"/>
      <c r="L926" s="54"/>
      <c r="M926" s="54"/>
      <c r="N926" s="54"/>
      <c r="O926" s="54"/>
      <c r="P926" s="54"/>
    </row>
    <row r="927" spans="1:16">
      <c r="A927" s="71"/>
      <c r="B927" s="425"/>
      <c r="C927" s="425"/>
      <c r="D927" s="54"/>
      <c r="E927" s="45"/>
      <c r="F927" s="45"/>
      <c r="G927" s="2">
        <f>+G926+E927-F927</f>
        <v>47.599999999999994</v>
      </c>
      <c r="H927" s="54"/>
      <c r="I927" s="54"/>
      <c r="J927" s="54"/>
      <c r="K927" s="54"/>
      <c r="L927" s="54"/>
      <c r="M927" s="54"/>
      <c r="N927" s="54"/>
      <c r="O927" s="54"/>
      <c r="P927" s="54"/>
    </row>
    <row r="928" spans="1:16">
      <c r="A928" s="71"/>
      <c r="B928" s="425"/>
      <c r="C928" s="425"/>
      <c r="D928" s="54"/>
      <c r="E928" s="45"/>
      <c r="F928" s="45"/>
      <c r="G928" s="2">
        <f>+G927+E928-F928</f>
        <v>47.599999999999994</v>
      </c>
      <c r="H928" s="54"/>
      <c r="I928" s="54"/>
      <c r="J928" s="54"/>
      <c r="K928" s="54"/>
      <c r="L928" s="54"/>
      <c r="M928" s="54"/>
      <c r="N928" s="54"/>
      <c r="O928" s="54"/>
      <c r="P928" s="54"/>
    </row>
    <row r="929" spans="1:16">
      <c r="A929" s="71"/>
      <c r="B929" s="425"/>
      <c r="C929" s="425"/>
      <c r="D929" s="54"/>
      <c r="E929" s="45"/>
      <c r="F929" s="45"/>
      <c r="G929" s="2">
        <f>+G928+E929-F929</f>
        <v>47.599999999999994</v>
      </c>
      <c r="H929" s="54"/>
      <c r="I929" s="54"/>
      <c r="J929" s="54"/>
      <c r="K929" s="54"/>
      <c r="L929" s="54"/>
      <c r="M929" s="54"/>
      <c r="N929" s="54"/>
      <c r="O929" s="54"/>
      <c r="P929" s="54"/>
    </row>
    <row r="930" spans="1:16">
      <c r="A930" s="71"/>
      <c r="B930" s="425"/>
      <c r="C930" s="425"/>
      <c r="D930" s="54"/>
      <c r="E930" s="45"/>
      <c r="F930" s="45"/>
      <c r="G930" s="2">
        <f>+G929+E930-F930</f>
        <v>47.599999999999994</v>
      </c>
      <c r="H930" s="54"/>
      <c r="I930" s="54"/>
      <c r="J930" s="54"/>
      <c r="K930" s="54"/>
      <c r="L930" s="54"/>
      <c r="M930" s="54"/>
      <c r="N930" s="54"/>
      <c r="O930" s="54"/>
      <c r="P930" s="54"/>
    </row>
    <row r="931" spans="1:16">
      <c r="A931" s="71"/>
      <c r="B931" s="425"/>
      <c r="C931" s="425"/>
      <c r="D931" s="54"/>
      <c r="E931" s="45"/>
      <c r="F931" s="45"/>
      <c r="G931" s="2">
        <f>+G930+E931-F931</f>
        <v>47.599999999999994</v>
      </c>
      <c r="H931" s="54"/>
      <c r="I931" s="54"/>
      <c r="J931" s="54"/>
      <c r="K931" s="54"/>
      <c r="L931" s="54"/>
      <c r="M931" s="54"/>
      <c r="N931" s="54"/>
      <c r="O931" s="54"/>
      <c r="P931" s="54"/>
    </row>
    <row r="932" spans="1:16">
      <c r="A932" s="71"/>
      <c r="B932" s="425"/>
      <c r="C932" s="425"/>
      <c r="D932" s="54"/>
      <c r="E932" s="45"/>
      <c r="F932" s="45"/>
      <c r="G932" s="2">
        <f>+G931+E932-F932</f>
        <v>47.599999999999994</v>
      </c>
      <c r="H932" s="54"/>
      <c r="I932" s="54"/>
      <c r="J932" s="54"/>
      <c r="K932" s="54"/>
      <c r="L932" s="54"/>
      <c r="M932" s="54"/>
      <c r="N932" s="54"/>
      <c r="O932" s="54"/>
      <c r="P932" s="54"/>
    </row>
    <row r="933" spans="1:16">
      <c r="A933" s="71"/>
      <c r="B933" s="425"/>
      <c r="C933" s="425"/>
      <c r="D933" s="54"/>
      <c r="E933" s="45"/>
      <c r="F933" s="45"/>
      <c r="G933" s="2">
        <f>+G932+E933-F933</f>
        <v>47.599999999999994</v>
      </c>
      <c r="H933" s="54"/>
      <c r="I933" s="54"/>
      <c r="J933" s="54"/>
      <c r="K933" s="54"/>
      <c r="L933" s="54"/>
      <c r="M933" s="54"/>
      <c r="N933" s="54"/>
      <c r="O933" s="54"/>
      <c r="P933" s="54"/>
    </row>
    <row r="934" spans="1:16">
      <c r="A934" s="71"/>
      <c r="B934" s="425"/>
      <c r="C934" s="425"/>
      <c r="D934" s="54"/>
      <c r="E934" s="45"/>
      <c r="F934" s="45"/>
      <c r="G934" s="2">
        <f>+G933+E934-F934</f>
        <v>47.599999999999994</v>
      </c>
      <c r="H934" s="54"/>
      <c r="I934" s="54"/>
      <c r="J934" s="54"/>
      <c r="K934" s="54"/>
      <c r="L934" s="54"/>
      <c r="M934" s="54"/>
      <c r="N934" s="54"/>
      <c r="O934" s="54"/>
      <c r="P934" s="54"/>
    </row>
    <row r="935" spans="1:16">
      <c r="A935" s="71"/>
      <c r="B935" s="425"/>
      <c r="C935" s="425"/>
      <c r="D935" s="54"/>
      <c r="E935" s="45"/>
      <c r="F935" s="45"/>
      <c r="G935" s="2">
        <f>+G934+E935-F935</f>
        <v>47.599999999999994</v>
      </c>
      <c r="H935" s="54"/>
      <c r="I935" s="54"/>
      <c r="J935" s="54"/>
      <c r="K935" s="54"/>
      <c r="L935" s="54"/>
      <c r="M935" s="54"/>
      <c r="N935" s="54"/>
      <c r="O935" s="54"/>
      <c r="P935" s="54"/>
    </row>
    <row r="936" spans="1:16">
      <c r="A936" s="71"/>
      <c r="B936" s="425"/>
      <c r="C936" s="425"/>
      <c r="D936" s="54"/>
      <c r="E936" s="45"/>
      <c r="F936" s="45"/>
      <c r="G936" s="2">
        <f>+G935+E936-F936</f>
        <v>47.599999999999994</v>
      </c>
      <c r="H936" s="54"/>
      <c r="I936" s="54"/>
      <c r="J936" s="54"/>
      <c r="K936" s="54"/>
      <c r="L936" s="54"/>
      <c r="M936" s="54"/>
      <c r="N936" s="54"/>
      <c r="O936" s="54"/>
      <c r="P936" s="54"/>
    </row>
    <row r="937" spans="1:16">
      <c r="A937" s="71"/>
      <c r="B937" s="425"/>
      <c r="C937" s="425"/>
      <c r="D937" s="54"/>
      <c r="E937" s="45"/>
      <c r="F937" s="45"/>
      <c r="G937" s="2">
        <f>+G936+E937-F937</f>
        <v>47.599999999999994</v>
      </c>
      <c r="H937" s="54"/>
      <c r="I937" s="54"/>
      <c r="J937" s="54"/>
      <c r="K937" s="54"/>
      <c r="L937" s="54"/>
      <c r="M937" s="54"/>
      <c r="N937" s="54"/>
      <c r="O937" s="54"/>
      <c r="P937" s="54"/>
    </row>
    <row r="938" spans="1:16">
      <c r="A938" s="71"/>
      <c r="B938" s="425"/>
      <c r="C938" s="425"/>
      <c r="D938" s="54"/>
      <c r="E938" s="45"/>
      <c r="F938" s="45"/>
      <c r="G938" s="2">
        <f>+G937+E938-F938</f>
        <v>47.599999999999994</v>
      </c>
      <c r="H938" s="54"/>
      <c r="I938" s="54"/>
      <c r="J938" s="54"/>
      <c r="K938" s="54"/>
      <c r="L938" s="54"/>
      <c r="M938" s="54"/>
      <c r="N938" s="54"/>
      <c r="O938" s="54"/>
      <c r="P938" s="54"/>
    </row>
    <row r="939" spans="1:16">
      <c r="A939" s="71"/>
      <c r="B939" s="425"/>
      <c r="C939" s="425"/>
      <c r="D939" s="54"/>
      <c r="E939" s="45"/>
      <c r="F939" s="45"/>
      <c r="G939" s="2">
        <f>+G938+E939-F939</f>
        <v>47.599999999999994</v>
      </c>
      <c r="H939" s="54"/>
      <c r="I939" s="54"/>
      <c r="J939" s="54"/>
      <c r="K939" s="54"/>
      <c r="L939" s="54"/>
      <c r="M939" s="54"/>
      <c r="N939" s="54"/>
      <c r="O939" s="54"/>
      <c r="P939" s="54"/>
    </row>
    <row r="940" spans="1:16">
      <c r="A940" s="71"/>
      <c r="B940" s="425"/>
      <c r="C940" s="425"/>
      <c r="D940" s="54"/>
      <c r="E940" s="45"/>
      <c r="F940" s="45"/>
      <c r="G940" s="2">
        <f>+G939+E940-F940</f>
        <v>47.599999999999994</v>
      </c>
      <c r="H940" s="54"/>
      <c r="I940" s="54"/>
      <c r="J940" s="54"/>
      <c r="K940" s="54"/>
      <c r="L940" s="54"/>
      <c r="M940" s="54"/>
      <c r="N940" s="54"/>
      <c r="O940" s="54"/>
      <c r="P940" s="54"/>
    </row>
    <row r="941" spans="1:16">
      <c r="A941" s="71"/>
      <c r="B941" s="425"/>
      <c r="C941" s="425"/>
      <c r="D941" s="54"/>
      <c r="E941" s="45"/>
      <c r="F941" s="45"/>
      <c r="G941" s="2">
        <f>+G940+E941-F941</f>
        <v>47.599999999999994</v>
      </c>
      <c r="H941" s="54"/>
      <c r="I941" s="54"/>
      <c r="J941" s="54"/>
      <c r="K941" s="54"/>
      <c r="L941" s="54"/>
      <c r="M941" s="54"/>
      <c r="N941" s="54"/>
      <c r="O941" s="54"/>
      <c r="P941" s="54"/>
    </row>
    <row r="942" spans="1:16">
      <c r="A942" s="71"/>
      <c r="B942" s="425"/>
      <c r="C942" s="425"/>
      <c r="D942" s="54"/>
      <c r="E942" s="45"/>
      <c r="F942" s="45"/>
      <c r="G942" s="2">
        <f>+G941+E942-F942</f>
        <v>47.599999999999994</v>
      </c>
      <c r="H942" s="54"/>
      <c r="I942" s="54"/>
      <c r="J942" s="54"/>
      <c r="K942" s="54"/>
      <c r="L942" s="54"/>
      <c r="M942" s="54"/>
      <c r="N942" s="54"/>
      <c r="O942" s="54"/>
      <c r="P942" s="54"/>
    </row>
    <row r="943" spans="1:16">
      <c r="A943" s="71"/>
      <c r="B943" s="425"/>
      <c r="C943" s="425"/>
      <c r="D943" s="54"/>
      <c r="E943" s="45"/>
      <c r="F943" s="45"/>
      <c r="G943" s="2">
        <f>+G942+E943-F943</f>
        <v>47.599999999999994</v>
      </c>
      <c r="H943" s="54"/>
      <c r="I943" s="54"/>
      <c r="J943" s="54"/>
      <c r="K943" s="54"/>
      <c r="L943" s="54"/>
      <c r="M943" s="54"/>
      <c r="N943" s="54"/>
      <c r="O943" s="54"/>
      <c r="P943" s="54"/>
    </row>
    <row r="944" spans="1:16">
      <c r="A944" s="71"/>
      <c r="B944" s="425"/>
      <c r="C944" s="425"/>
      <c r="D944" s="54"/>
      <c r="E944" s="45"/>
      <c r="F944" s="45"/>
      <c r="G944" s="2">
        <f>+G943+E944-F944</f>
        <v>47.599999999999994</v>
      </c>
      <c r="H944" s="54"/>
      <c r="I944" s="54"/>
      <c r="J944" s="54"/>
      <c r="K944" s="54"/>
      <c r="L944" s="54"/>
      <c r="M944" s="54"/>
      <c r="N944" s="54"/>
      <c r="O944" s="54"/>
      <c r="P944" s="54"/>
    </row>
    <row r="945" spans="1:16">
      <c r="A945" s="71"/>
      <c r="B945" s="425"/>
      <c r="C945" s="425"/>
      <c r="D945" s="54"/>
      <c r="E945" s="45"/>
      <c r="F945" s="45"/>
      <c r="G945" s="2">
        <f>+G944+E945-F945</f>
        <v>47.599999999999994</v>
      </c>
      <c r="H945" s="54"/>
      <c r="I945" s="54"/>
      <c r="J945" s="54"/>
      <c r="K945" s="54"/>
      <c r="L945" s="54"/>
      <c r="M945" s="54"/>
      <c r="N945" s="54"/>
      <c r="O945" s="54"/>
      <c r="P945" s="54"/>
    </row>
    <row r="946" spans="1:16">
      <c r="A946" s="71"/>
      <c r="B946" s="425"/>
      <c r="C946" s="425"/>
      <c r="D946" s="54"/>
      <c r="E946" s="45"/>
      <c r="F946" s="45"/>
      <c r="G946" s="2">
        <f>+G945+E946-F946</f>
        <v>47.599999999999994</v>
      </c>
      <c r="H946" s="54"/>
      <c r="I946" s="54"/>
      <c r="J946" s="54"/>
      <c r="K946" s="54"/>
      <c r="L946" s="54"/>
      <c r="M946" s="54"/>
      <c r="N946" s="54"/>
      <c r="O946" s="54"/>
      <c r="P946" s="54"/>
    </row>
    <row r="947" spans="1:16">
      <c r="A947" s="71"/>
      <c r="B947" s="425"/>
      <c r="C947" s="425"/>
      <c r="D947" s="54"/>
      <c r="E947" s="45"/>
      <c r="F947" s="45"/>
      <c r="G947" s="2">
        <f>+G946+E947-F947</f>
        <v>47.599999999999994</v>
      </c>
      <c r="H947" s="54"/>
      <c r="I947" s="54"/>
      <c r="J947" s="54"/>
      <c r="K947" s="54"/>
      <c r="L947" s="54"/>
      <c r="M947" s="54"/>
      <c r="N947" s="54"/>
      <c r="O947" s="54"/>
      <c r="P947" s="54"/>
    </row>
    <row r="948" spans="1:16">
      <c r="A948" s="71"/>
      <c r="B948" s="425"/>
      <c r="C948" s="425"/>
      <c r="D948" s="54"/>
      <c r="E948" s="45"/>
      <c r="F948" s="45"/>
      <c r="G948" s="2">
        <f>+G947+E948-F948</f>
        <v>47.599999999999994</v>
      </c>
      <c r="H948" s="54"/>
      <c r="I948" s="54"/>
      <c r="J948" s="54"/>
      <c r="K948" s="54"/>
      <c r="L948" s="54"/>
      <c r="M948" s="54"/>
      <c r="N948" s="54"/>
      <c r="O948" s="54"/>
      <c r="P948" s="54"/>
    </row>
    <row r="949" spans="1:16">
      <c r="A949" s="71"/>
      <c r="B949" s="425"/>
      <c r="C949" s="425"/>
      <c r="D949" s="54"/>
      <c r="E949" s="45"/>
      <c r="F949" s="45"/>
      <c r="G949" s="2">
        <f>+G948+E949-F949</f>
        <v>47.599999999999994</v>
      </c>
      <c r="H949" s="54"/>
      <c r="I949" s="54"/>
      <c r="J949" s="54"/>
      <c r="K949" s="54"/>
      <c r="L949" s="54"/>
      <c r="M949" s="54"/>
      <c r="N949" s="54"/>
      <c r="O949" s="54"/>
      <c r="P949" s="54"/>
    </row>
    <row r="950" spans="1:16">
      <c r="A950" s="71"/>
      <c r="B950" s="425"/>
      <c r="C950" s="425"/>
      <c r="D950" s="54"/>
      <c r="E950" s="45"/>
      <c r="F950" s="45"/>
      <c r="G950" s="2">
        <f>+G949+E950-F950</f>
        <v>47.599999999999994</v>
      </c>
      <c r="H950" s="54"/>
      <c r="I950" s="54"/>
      <c r="J950" s="54"/>
      <c r="K950" s="54"/>
      <c r="L950" s="54"/>
      <c r="M950" s="54"/>
      <c r="N950" s="54"/>
      <c r="O950" s="54"/>
      <c r="P950" s="54"/>
    </row>
    <row r="951" spans="1:16">
      <c r="A951" s="71"/>
      <c r="B951" s="425"/>
      <c r="C951" s="425"/>
      <c r="D951" s="54"/>
      <c r="E951" s="45"/>
      <c r="F951" s="45"/>
      <c r="G951" s="2">
        <f>+G950+E951-F951</f>
        <v>47.599999999999994</v>
      </c>
      <c r="H951" s="54"/>
      <c r="I951" s="54"/>
      <c r="J951" s="54"/>
      <c r="K951" s="54"/>
      <c r="L951" s="54"/>
      <c r="M951" s="54"/>
      <c r="N951" s="54"/>
      <c r="O951" s="54"/>
      <c r="P951" s="54"/>
    </row>
    <row r="952" spans="1:16">
      <c r="A952" s="71"/>
      <c r="B952" s="425"/>
      <c r="C952" s="425"/>
      <c r="D952" s="54"/>
      <c r="E952" s="45"/>
      <c r="F952" s="45"/>
      <c r="G952" s="2">
        <f>+G951+E952-F952</f>
        <v>47.599999999999994</v>
      </c>
      <c r="H952" s="54"/>
      <c r="I952" s="54"/>
      <c r="J952" s="54"/>
      <c r="K952" s="54"/>
      <c r="L952" s="54"/>
      <c r="M952" s="54"/>
      <c r="N952" s="54"/>
      <c r="O952" s="54"/>
      <c r="P952" s="54"/>
    </row>
    <row r="953" spans="1:16">
      <c r="A953" s="71"/>
      <c r="B953" s="425"/>
      <c r="C953" s="425"/>
      <c r="D953" s="54"/>
      <c r="E953" s="45"/>
      <c r="F953" s="45"/>
      <c r="G953" s="2">
        <f>+G952+E953-F953</f>
        <v>47.599999999999994</v>
      </c>
      <c r="H953" s="54"/>
      <c r="I953" s="54"/>
      <c r="J953" s="54"/>
      <c r="K953" s="54"/>
      <c r="L953" s="54"/>
      <c r="M953" s="54"/>
      <c r="N953" s="54"/>
      <c r="O953" s="54"/>
      <c r="P953" s="54"/>
    </row>
    <row r="954" spans="1:16">
      <c r="A954" s="71"/>
      <c r="B954" s="425"/>
      <c r="C954" s="425"/>
      <c r="D954" s="54"/>
      <c r="E954" s="45"/>
      <c r="F954" s="45"/>
      <c r="G954" s="2">
        <f>+G953+E954-F954</f>
        <v>47.599999999999994</v>
      </c>
      <c r="H954" s="54"/>
      <c r="I954" s="54"/>
      <c r="J954" s="54"/>
      <c r="K954" s="54"/>
      <c r="L954" s="54"/>
      <c r="M954" s="54"/>
      <c r="N954" s="54"/>
      <c r="O954" s="54"/>
      <c r="P954" s="54"/>
    </row>
    <row r="955" spans="1:16">
      <c r="A955" s="71"/>
      <c r="B955" s="425"/>
      <c r="C955" s="425"/>
      <c r="D955" s="54"/>
      <c r="E955" s="45"/>
      <c r="F955" s="45"/>
      <c r="G955" s="2">
        <f>+G954+E955-F955</f>
        <v>47.599999999999994</v>
      </c>
      <c r="H955" s="54"/>
      <c r="I955" s="54"/>
      <c r="J955" s="54"/>
      <c r="K955" s="54"/>
      <c r="L955" s="54"/>
      <c r="M955" s="54"/>
      <c r="N955" s="54"/>
      <c r="O955" s="54"/>
      <c r="P955" s="54"/>
    </row>
    <row r="956" spans="1:16">
      <c r="A956" s="71"/>
      <c r="B956" s="425"/>
      <c r="C956" s="425"/>
      <c r="D956" s="54"/>
      <c r="E956" s="45"/>
      <c r="F956" s="45"/>
      <c r="G956" s="2">
        <f>+G955+E956-F956</f>
        <v>47.599999999999994</v>
      </c>
      <c r="H956" s="54"/>
      <c r="I956" s="54"/>
      <c r="J956" s="54"/>
      <c r="K956" s="54"/>
      <c r="L956" s="54"/>
      <c r="M956" s="54"/>
      <c r="N956" s="54"/>
      <c r="O956" s="54"/>
      <c r="P956" s="54"/>
    </row>
    <row r="957" spans="1:16">
      <c r="A957" s="71"/>
      <c r="B957" s="425"/>
      <c r="C957" s="425"/>
      <c r="D957" s="54"/>
      <c r="E957" s="45"/>
      <c r="F957" s="45"/>
      <c r="G957" s="2">
        <f>+G956+E957-F957</f>
        <v>47.599999999999994</v>
      </c>
      <c r="H957" s="54"/>
      <c r="I957" s="54"/>
      <c r="J957" s="54"/>
      <c r="K957" s="54"/>
      <c r="L957" s="54"/>
      <c r="M957" s="54"/>
      <c r="N957" s="54"/>
      <c r="O957" s="54"/>
      <c r="P957" s="54"/>
    </row>
    <row r="958" spans="1:16">
      <c r="A958" s="71"/>
      <c r="B958" s="425"/>
      <c r="C958" s="425"/>
      <c r="D958" s="54"/>
      <c r="E958" s="45"/>
      <c r="F958" s="45"/>
      <c r="G958" s="2">
        <f>+G957+E958-F958</f>
        <v>47.599999999999994</v>
      </c>
      <c r="H958" s="54"/>
      <c r="I958" s="54"/>
      <c r="J958" s="54"/>
      <c r="K958" s="54"/>
      <c r="L958" s="54"/>
      <c r="M958" s="54"/>
      <c r="N958" s="54"/>
      <c r="O958" s="54"/>
      <c r="P958" s="54"/>
    </row>
    <row r="959" spans="1:16">
      <c r="A959" s="71"/>
      <c r="B959" s="425"/>
      <c r="C959" s="425"/>
      <c r="D959" s="54"/>
      <c r="E959" s="45"/>
      <c r="F959" s="45"/>
      <c r="G959" s="2">
        <f>+G958+E959-F959</f>
        <v>47.599999999999994</v>
      </c>
      <c r="H959" s="54"/>
      <c r="I959" s="54"/>
      <c r="J959" s="54"/>
      <c r="K959" s="54"/>
      <c r="L959" s="54"/>
      <c r="M959" s="54"/>
      <c r="N959" s="54"/>
      <c r="O959" s="54"/>
      <c r="P959" s="54"/>
    </row>
    <row r="960" spans="1:16">
      <c r="A960" s="71"/>
      <c r="B960" s="425"/>
      <c r="C960" s="425"/>
      <c r="D960" s="54"/>
      <c r="E960" s="45"/>
      <c r="F960" s="45"/>
      <c r="G960" s="2">
        <f>+G959+E960-F960</f>
        <v>47.599999999999994</v>
      </c>
      <c r="H960" s="54"/>
      <c r="I960" s="54"/>
      <c r="J960" s="54"/>
      <c r="K960" s="54"/>
      <c r="L960" s="54"/>
      <c r="M960" s="54"/>
      <c r="N960" s="54"/>
      <c r="O960" s="54"/>
      <c r="P960" s="54"/>
    </row>
    <row r="961" spans="1:16">
      <c r="A961" s="71"/>
      <c r="B961" s="425"/>
      <c r="C961" s="425"/>
      <c r="D961" s="54"/>
      <c r="E961" s="45"/>
      <c r="F961" s="45"/>
      <c r="G961" s="2">
        <f>+G960+E961-F961</f>
        <v>47.599999999999994</v>
      </c>
      <c r="H961" s="54"/>
      <c r="I961" s="54"/>
      <c r="J961" s="54"/>
      <c r="K961" s="54"/>
      <c r="L961" s="54"/>
      <c r="M961" s="54"/>
      <c r="N961" s="54"/>
      <c r="O961" s="54"/>
      <c r="P961" s="54"/>
    </row>
    <row r="962" spans="1:16">
      <c r="A962" s="71"/>
      <c r="B962" s="425"/>
      <c r="C962" s="425"/>
      <c r="D962" s="54"/>
      <c r="E962" s="45"/>
      <c r="F962" s="45"/>
      <c r="G962" s="2">
        <f>+G961+E962-F962</f>
        <v>47.599999999999994</v>
      </c>
      <c r="H962" s="54"/>
      <c r="I962" s="54"/>
      <c r="J962" s="54"/>
      <c r="K962" s="54"/>
      <c r="L962" s="54"/>
      <c r="M962" s="54"/>
      <c r="N962" s="54"/>
      <c r="O962" s="54"/>
      <c r="P962" s="54"/>
    </row>
    <row r="963" spans="1:16">
      <c r="A963" s="71"/>
      <c r="B963" s="425"/>
      <c r="C963" s="425"/>
      <c r="D963" s="54"/>
      <c r="E963" s="45"/>
      <c r="F963" s="45"/>
      <c r="G963" s="2">
        <f>+G962+E963-F963</f>
        <v>47.599999999999994</v>
      </c>
      <c r="H963" s="54"/>
      <c r="I963" s="54"/>
      <c r="J963" s="54"/>
      <c r="K963" s="54"/>
      <c r="L963" s="54"/>
      <c r="M963" s="54"/>
      <c r="N963" s="54"/>
      <c r="O963" s="54"/>
      <c r="P963" s="54"/>
    </row>
    <row r="964" spans="1:16">
      <c r="A964" s="71"/>
      <c r="B964" s="425"/>
      <c r="C964" s="425"/>
      <c r="D964" s="54"/>
      <c r="E964" s="45"/>
      <c r="F964" s="45"/>
      <c r="G964" s="2">
        <f>+G963+E964-F964</f>
        <v>47.599999999999994</v>
      </c>
      <c r="H964" s="54"/>
      <c r="I964" s="54"/>
      <c r="J964" s="54"/>
      <c r="K964" s="54"/>
      <c r="L964" s="54"/>
      <c r="M964" s="54"/>
      <c r="N964" s="54"/>
      <c r="O964" s="54"/>
      <c r="P964" s="54"/>
    </row>
    <row r="965" spans="1:16">
      <c r="A965" s="71"/>
      <c r="B965" s="425"/>
      <c r="C965" s="425"/>
      <c r="D965" s="54"/>
      <c r="E965" s="45"/>
      <c r="F965" s="45"/>
      <c r="G965" s="2">
        <f>+G964+E965-F965</f>
        <v>47.599999999999994</v>
      </c>
      <c r="H965" s="54"/>
      <c r="I965" s="54"/>
      <c r="J965" s="54"/>
      <c r="K965" s="54"/>
      <c r="L965" s="54"/>
      <c r="M965" s="54"/>
      <c r="N965" s="54"/>
      <c r="O965" s="54"/>
      <c r="P965" s="54"/>
    </row>
    <row r="966" spans="1:16">
      <c r="A966" s="71"/>
      <c r="B966" s="425"/>
      <c r="C966" s="425"/>
      <c r="D966" s="54"/>
      <c r="E966" s="45"/>
      <c r="F966" s="45"/>
      <c r="G966" s="2">
        <f>+G965+E966-F966</f>
        <v>47.599999999999994</v>
      </c>
      <c r="H966" s="54"/>
      <c r="I966" s="54"/>
      <c r="J966" s="54"/>
      <c r="K966" s="54"/>
      <c r="L966" s="54"/>
      <c r="M966" s="54"/>
      <c r="N966" s="54"/>
      <c r="O966" s="54"/>
      <c r="P966" s="54"/>
    </row>
    <row r="967" spans="1:16">
      <c r="A967" s="71"/>
      <c r="B967" s="425"/>
      <c r="C967" s="425"/>
      <c r="D967" s="54"/>
      <c r="E967" s="45"/>
      <c r="F967" s="45"/>
      <c r="G967" s="2">
        <f>+G966+E967-F967</f>
        <v>47.599999999999994</v>
      </c>
      <c r="H967" s="54"/>
      <c r="I967" s="54"/>
      <c r="J967" s="54"/>
      <c r="K967" s="54"/>
      <c r="L967" s="54"/>
      <c r="M967" s="54"/>
      <c r="N967" s="54"/>
      <c r="O967" s="54"/>
      <c r="P967" s="54"/>
    </row>
    <row r="968" spans="1:16">
      <c r="A968" s="71"/>
      <c r="B968" s="425"/>
      <c r="C968" s="425"/>
      <c r="D968" s="54"/>
      <c r="E968" s="45"/>
      <c r="F968" s="45"/>
      <c r="G968" s="2">
        <f>+G967+E968-F968</f>
        <v>47.599999999999994</v>
      </c>
      <c r="H968" s="54"/>
      <c r="I968" s="54"/>
      <c r="J968" s="54"/>
      <c r="K968" s="54"/>
      <c r="L968" s="54"/>
      <c r="M968" s="54"/>
      <c r="N968" s="54"/>
      <c r="O968" s="54"/>
      <c r="P968" s="54"/>
    </row>
    <row r="969" spans="1:16">
      <c r="A969" s="71"/>
      <c r="B969" s="425"/>
      <c r="C969" s="425"/>
      <c r="D969" s="54"/>
      <c r="E969" s="45"/>
      <c r="F969" s="45"/>
      <c r="G969" s="2">
        <f>+G968+E969-F969</f>
        <v>47.599999999999994</v>
      </c>
      <c r="H969" s="54"/>
      <c r="I969" s="54"/>
      <c r="J969" s="54"/>
      <c r="K969" s="54"/>
      <c r="L969" s="54"/>
      <c r="M969" s="54"/>
      <c r="N969" s="54"/>
      <c r="O969" s="54"/>
      <c r="P969" s="54"/>
    </row>
    <row r="970" spans="1:16">
      <c r="A970" s="71"/>
      <c r="B970" s="425"/>
      <c r="C970" s="425"/>
      <c r="D970" s="54"/>
      <c r="E970" s="45"/>
      <c r="F970" s="45"/>
      <c r="G970" s="2">
        <f>+G969+E970-F970</f>
        <v>47.599999999999994</v>
      </c>
      <c r="H970" s="54"/>
      <c r="I970" s="54"/>
      <c r="J970" s="54"/>
      <c r="K970" s="54"/>
      <c r="L970" s="54"/>
      <c r="M970" s="54"/>
      <c r="N970" s="54"/>
      <c r="O970" s="54"/>
      <c r="P970" s="54"/>
    </row>
    <row r="971" spans="1:16">
      <c r="A971" s="71"/>
      <c r="B971" s="425"/>
      <c r="C971" s="425"/>
      <c r="D971" s="54"/>
      <c r="E971" s="45"/>
      <c r="F971" s="45"/>
      <c r="G971" s="2">
        <f>+G970+E971-F971</f>
        <v>47.599999999999994</v>
      </c>
      <c r="H971" s="54"/>
      <c r="I971" s="54"/>
      <c r="J971" s="54"/>
      <c r="K971" s="54"/>
      <c r="L971" s="54"/>
      <c r="M971" s="54"/>
      <c r="N971" s="54"/>
      <c r="O971" s="54"/>
      <c r="P971" s="54"/>
    </row>
    <row r="972" spans="1:16">
      <c r="A972" s="71"/>
      <c r="B972" s="425"/>
      <c r="C972" s="425"/>
      <c r="D972" s="54"/>
      <c r="E972" s="45"/>
      <c r="F972" s="45"/>
      <c r="G972" s="2">
        <f>+G971+E972-F972</f>
        <v>47.599999999999994</v>
      </c>
      <c r="H972" s="54"/>
      <c r="I972" s="54"/>
      <c r="J972" s="54"/>
      <c r="K972" s="54"/>
      <c r="L972" s="54"/>
      <c r="M972" s="54"/>
      <c r="N972" s="54"/>
      <c r="O972" s="54"/>
      <c r="P972" s="54"/>
    </row>
    <row r="973" spans="1:16">
      <c r="A973" s="71"/>
      <c r="B973" s="425"/>
      <c r="C973" s="425"/>
      <c r="D973" s="54"/>
      <c r="E973" s="45"/>
      <c r="F973" s="45"/>
      <c r="G973" s="2">
        <f>+G972+E973-F973</f>
        <v>47.599999999999994</v>
      </c>
      <c r="H973" s="54"/>
      <c r="I973" s="54"/>
      <c r="J973" s="54"/>
      <c r="K973" s="54"/>
      <c r="L973" s="54"/>
      <c r="M973" s="54"/>
      <c r="N973" s="54"/>
      <c r="O973" s="54"/>
      <c r="P973" s="54"/>
    </row>
    <row r="974" spans="1:16">
      <c r="A974" s="71"/>
      <c r="B974" s="425"/>
      <c r="C974" s="425"/>
      <c r="D974" s="54"/>
      <c r="E974" s="45"/>
      <c r="F974" s="45"/>
      <c r="G974" s="2">
        <f>+G973+E974-F974</f>
        <v>47.599999999999994</v>
      </c>
      <c r="H974" s="54"/>
      <c r="I974" s="54"/>
      <c r="J974" s="54"/>
      <c r="K974" s="54"/>
      <c r="L974" s="54"/>
      <c r="M974" s="54"/>
      <c r="N974" s="54"/>
      <c r="O974" s="54"/>
      <c r="P974" s="54"/>
    </row>
    <row r="975" spans="1:16">
      <c r="A975" s="71"/>
      <c r="B975" s="425"/>
      <c r="C975" s="425"/>
      <c r="D975" s="54"/>
      <c r="E975" s="45"/>
      <c r="F975" s="45"/>
      <c r="G975" s="2">
        <f>+G974+E975-F975</f>
        <v>47.599999999999994</v>
      </c>
      <c r="H975" s="54"/>
      <c r="I975" s="54"/>
      <c r="J975" s="54"/>
      <c r="K975" s="54"/>
      <c r="L975" s="54"/>
      <c r="M975" s="54"/>
      <c r="N975" s="54"/>
      <c r="O975" s="54"/>
      <c r="P975" s="54"/>
    </row>
    <row r="976" spans="1:16">
      <c r="A976" s="71"/>
      <c r="B976" s="425"/>
      <c r="C976" s="425"/>
      <c r="D976" s="54"/>
      <c r="E976" s="45"/>
      <c r="F976" s="45"/>
      <c r="G976" s="2">
        <f>+G975+E976-F976</f>
        <v>47.599999999999994</v>
      </c>
      <c r="H976" s="54"/>
      <c r="I976" s="54"/>
      <c r="J976" s="54"/>
      <c r="K976" s="54"/>
      <c r="L976" s="54"/>
      <c r="M976" s="54"/>
      <c r="N976" s="54"/>
      <c r="O976" s="54"/>
      <c r="P976" s="54"/>
    </row>
    <row r="977" spans="1:16">
      <c r="A977" s="71"/>
      <c r="B977" s="425"/>
      <c r="C977" s="425"/>
      <c r="D977" s="54"/>
      <c r="E977" s="45"/>
      <c r="F977" s="45"/>
      <c r="G977" s="2">
        <f>+G976+E977-F977</f>
        <v>47.599999999999994</v>
      </c>
      <c r="H977" s="54"/>
      <c r="I977" s="54"/>
      <c r="J977" s="54"/>
      <c r="K977" s="54"/>
      <c r="L977" s="54"/>
      <c r="M977" s="54"/>
      <c r="N977" s="54"/>
      <c r="O977" s="54"/>
      <c r="P977" s="54"/>
    </row>
    <row r="978" spans="1:16">
      <c r="A978" s="71"/>
      <c r="B978" s="425"/>
      <c r="C978" s="425"/>
      <c r="D978" s="54"/>
      <c r="E978" s="45"/>
      <c r="F978" s="45"/>
      <c r="G978" s="2">
        <f>+G977+E978-F978</f>
        <v>47.599999999999994</v>
      </c>
      <c r="H978" s="54"/>
      <c r="I978" s="54"/>
      <c r="J978" s="54"/>
      <c r="K978" s="54"/>
      <c r="L978" s="54"/>
      <c r="M978" s="54"/>
      <c r="N978" s="54"/>
      <c r="O978" s="54"/>
      <c r="P978" s="54"/>
    </row>
    <row r="979" spans="1:16">
      <c r="A979" s="71"/>
      <c r="B979" s="425"/>
      <c r="C979" s="425"/>
      <c r="D979" s="54"/>
      <c r="E979" s="45"/>
      <c r="F979" s="45"/>
      <c r="G979" s="2">
        <f>+G978+E979-F979</f>
        <v>47.599999999999994</v>
      </c>
      <c r="H979" s="54"/>
      <c r="I979" s="54"/>
      <c r="J979" s="54"/>
      <c r="K979" s="54"/>
      <c r="L979" s="54"/>
      <c r="M979" s="54"/>
      <c r="N979" s="54"/>
      <c r="O979" s="54"/>
      <c r="P979" s="54"/>
    </row>
    <row r="980" spans="1:16">
      <c r="A980" s="71"/>
      <c r="B980" s="425"/>
      <c r="C980" s="425"/>
      <c r="D980" s="54"/>
      <c r="E980" s="45"/>
      <c r="F980" s="45"/>
      <c r="G980" s="2">
        <f>+G979+E980-F980</f>
        <v>47.599999999999994</v>
      </c>
      <c r="H980" s="54"/>
      <c r="I980" s="54"/>
      <c r="J980" s="54"/>
      <c r="K980" s="54"/>
      <c r="L980" s="54"/>
      <c r="M980" s="54"/>
      <c r="N980" s="54"/>
      <c r="O980" s="54"/>
      <c r="P980" s="54"/>
    </row>
    <row r="981" spans="1:16">
      <c r="A981" s="71"/>
      <c r="B981" s="425"/>
      <c r="C981" s="425"/>
      <c r="D981" s="54"/>
      <c r="E981" s="45"/>
      <c r="F981" s="45"/>
      <c r="G981" s="2">
        <f>+G980+E981-F981</f>
        <v>47.599999999999994</v>
      </c>
      <c r="H981" s="54"/>
      <c r="I981" s="54"/>
      <c r="J981" s="54"/>
      <c r="K981" s="54"/>
      <c r="L981" s="54"/>
      <c r="M981" s="54"/>
      <c r="N981" s="54"/>
      <c r="O981" s="54"/>
      <c r="P981" s="54"/>
    </row>
    <row r="982" spans="1:16">
      <c r="A982" s="71"/>
      <c r="B982" s="425"/>
      <c r="C982" s="425"/>
      <c r="D982" s="54"/>
      <c r="E982" s="45"/>
      <c r="F982" s="45"/>
      <c r="G982" s="2">
        <f>+G981+E982-F982</f>
        <v>47.599999999999994</v>
      </c>
      <c r="H982" s="54"/>
      <c r="I982" s="54"/>
      <c r="J982" s="54"/>
      <c r="K982" s="54"/>
      <c r="L982" s="54"/>
      <c r="M982" s="54"/>
      <c r="N982" s="54"/>
      <c r="O982" s="54"/>
      <c r="P982" s="54"/>
    </row>
    <row r="983" spans="1:16">
      <c r="A983" s="71"/>
      <c r="B983" s="425"/>
      <c r="C983" s="425"/>
      <c r="D983" s="54"/>
      <c r="E983" s="45"/>
      <c r="F983" s="45"/>
      <c r="G983" s="2">
        <f>+G982+E983-F983</f>
        <v>47.599999999999994</v>
      </c>
      <c r="H983" s="54"/>
      <c r="I983" s="54"/>
      <c r="J983" s="54"/>
      <c r="K983" s="54"/>
      <c r="L983" s="54"/>
      <c r="M983" s="54"/>
      <c r="N983" s="54"/>
      <c r="O983" s="54"/>
      <c r="P983" s="54"/>
    </row>
    <row r="984" spans="1:16">
      <c r="A984" s="71"/>
      <c r="B984" s="425"/>
      <c r="C984" s="425"/>
      <c r="D984" s="54"/>
      <c r="E984" s="45"/>
      <c r="F984" s="45"/>
      <c r="G984" s="2">
        <f>+G983+E984-F984</f>
        <v>47.599999999999994</v>
      </c>
      <c r="H984" s="54"/>
      <c r="I984" s="54"/>
      <c r="J984" s="54"/>
      <c r="K984" s="54"/>
      <c r="L984" s="54"/>
      <c r="M984" s="54"/>
      <c r="N984" s="54"/>
      <c r="O984" s="54"/>
      <c r="P984" s="54"/>
    </row>
    <row r="985" spans="1:16">
      <c r="A985" s="71"/>
      <c r="B985" s="425"/>
      <c r="C985" s="425"/>
      <c r="D985" s="54"/>
      <c r="E985" s="45"/>
      <c r="F985" s="45"/>
      <c r="G985" s="2">
        <f>+G984+E985-F985</f>
        <v>47.599999999999994</v>
      </c>
      <c r="H985" s="54"/>
      <c r="I985" s="54"/>
      <c r="J985" s="54"/>
      <c r="K985" s="54"/>
      <c r="L985" s="54"/>
      <c r="M985" s="54"/>
      <c r="N985" s="54"/>
      <c r="O985" s="54"/>
      <c r="P985" s="54"/>
    </row>
    <row r="986" spans="1:16">
      <c r="A986" s="71"/>
      <c r="B986" s="425"/>
      <c r="C986" s="425"/>
      <c r="D986" s="54"/>
      <c r="E986" s="45"/>
      <c r="F986" s="45"/>
      <c r="G986" s="2">
        <f>+G985+E986-F986</f>
        <v>47.599999999999994</v>
      </c>
      <c r="H986" s="54"/>
      <c r="I986" s="54"/>
      <c r="J986" s="54"/>
      <c r="K986" s="54"/>
      <c r="L986" s="54"/>
      <c r="M986" s="54"/>
      <c r="N986" s="54"/>
      <c r="O986" s="54"/>
      <c r="P986" s="54"/>
    </row>
    <row r="987" spans="1:16">
      <c r="A987" s="71"/>
      <c r="B987" s="425"/>
      <c r="C987" s="425"/>
      <c r="D987" s="54"/>
      <c r="E987" s="45"/>
      <c r="F987" s="45"/>
      <c r="G987" s="2">
        <f>+G986+E987-F987</f>
        <v>47.599999999999994</v>
      </c>
      <c r="H987" s="54"/>
      <c r="I987" s="54"/>
      <c r="J987" s="54"/>
      <c r="K987" s="54"/>
      <c r="L987" s="54"/>
      <c r="M987" s="54"/>
      <c r="N987" s="54"/>
      <c r="O987" s="54"/>
      <c r="P987" s="54"/>
    </row>
    <row r="988" spans="1:16">
      <c r="A988" s="71"/>
      <c r="B988" s="425"/>
      <c r="C988" s="425"/>
      <c r="D988" s="54"/>
      <c r="E988" s="45"/>
      <c r="F988" s="45"/>
      <c r="G988" s="2">
        <f>+G987+E988-F988</f>
        <v>47.599999999999994</v>
      </c>
      <c r="H988" s="54"/>
      <c r="I988" s="54"/>
      <c r="J988" s="54"/>
      <c r="K988" s="54"/>
      <c r="L988" s="54"/>
      <c r="M988" s="54"/>
      <c r="N988" s="54"/>
      <c r="O988" s="54"/>
      <c r="P988" s="54"/>
    </row>
    <row r="989" spans="1:16">
      <c r="A989" s="71"/>
      <c r="B989" s="425"/>
      <c r="C989" s="425"/>
      <c r="D989" s="54"/>
      <c r="E989" s="45"/>
      <c r="F989" s="45"/>
      <c r="G989" s="2">
        <f>+G988+E989-F989</f>
        <v>47.599999999999994</v>
      </c>
      <c r="H989" s="54"/>
      <c r="I989" s="54"/>
      <c r="J989" s="54"/>
      <c r="K989" s="54"/>
      <c r="L989" s="54"/>
      <c r="M989" s="54"/>
      <c r="N989" s="54"/>
      <c r="O989" s="54"/>
      <c r="P989" s="54"/>
    </row>
    <row r="990" spans="1:16">
      <c r="A990" s="71"/>
      <c r="B990" s="425"/>
      <c r="C990" s="425"/>
      <c r="D990" s="54"/>
      <c r="E990" s="45"/>
      <c r="F990" s="45"/>
      <c r="G990" s="2">
        <f>+G989+E990-F990</f>
        <v>47.599999999999994</v>
      </c>
      <c r="H990" s="54"/>
      <c r="I990" s="54"/>
      <c r="J990" s="54"/>
      <c r="K990" s="54"/>
      <c r="L990" s="54"/>
      <c r="M990" s="54"/>
      <c r="N990" s="54"/>
      <c r="O990" s="54"/>
      <c r="P990" s="54"/>
    </row>
    <row r="991" spans="1:16">
      <c r="A991" s="71"/>
      <c r="B991" s="425"/>
      <c r="C991" s="425"/>
      <c r="D991" s="54"/>
      <c r="E991" s="45"/>
      <c r="F991" s="45"/>
      <c r="G991" s="2">
        <f>+G990+E991-F991</f>
        <v>47.599999999999994</v>
      </c>
      <c r="H991" s="54"/>
      <c r="I991" s="54"/>
      <c r="J991" s="54"/>
      <c r="K991" s="54"/>
      <c r="L991" s="54"/>
      <c r="M991" s="54"/>
      <c r="N991" s="54"/>
      <c r="O991" s="54"/>
      <c r="P991" s="54"/>
    </row>
    <row r="992" spans="1:16">
      <c r="A992" s="71"/>
      <c r="B992" s="425"/>
      <c r="C992" s="425"/>
      <c r="D992" s="54"/>
      <c r="E992" s="45"/>
      <c r="F992" s="45"/>
      <c r="G992" s="2">
        <f>+G991+E992-F992</f>
        <v>47.599999999999994</v>
      </c>
      <c r="H992" s="54"/>
      <c r="I992" s="54"/>
      <c r="J992" s="54"/>
      <c r="K992" s="54"/>
      <c r="L992" s="54"/>
      <c r="M992" s="54"/>
      <c r="N992" s="54"/>
      <c r="O992" s="54"/>
      <c r="P992" s="54"/>
    </row>
    <row r="993" spans="1:16">
      <c r="A993" s="71"/>
      <c r="B993" s="425"/>
      <c r="C993" s="425"/>
      <c r="D993" s="54"/>
      <c r="E993" s="45"/>
      <c r="F993" s="45"/>
      <c r="G993" s="2">
        <f>+G992+E993-F993</f>
        <v>47.599999999999994</v>
      </c>
      <c r="H993" s="54"/>
      <c r="I993" s="54"/>
      <c r="J993" s="54"/>
      <c r="K993" s="54"/>
      <c r="L993" s="54"/>
      <c r="M993" s="54"/>
      <c r="N993" s="54"/>
      <c r="O993" s="54"/>
      <c r="P993" s="54"/>
    </row>
    <row r="994" spans="1:16">
      <c r="A994" s="71"/>
      <c r="B994" s="425"/>
      <c r="C994" s="425"/>
      <c r="D994" s="54"/>
      <c r="E994" s="45"/>
      <c r="F994" s="45"/>
      <c r="G994" s="2">
        <f>+G993+E994-F994</f>
        <v>47.599999999999994</v>
      </c>
      <c r="H994" s="54"/>
      <c r="I994" s="54"/>
      <c r="J994" s="54"/>
      <c r="K994" s="54"/>
      <c r="L994" s="54"/>
      <c r="M994" s="54"/>
      <c r="N994" s="54"/>
      <c r="O994" s="54"/>
      <c r="P994" s="54"/>
    </row>
    <row r="995" spans="1:16">
      <c r="A995" s="71"/>
      <c r="B995" s="425"/>
      <c r="C995" s="425"/>
      <c r="D995" s="54"/>
      <c r="E995" s="45"/>
      <c r="F995" s="45"/>
      <c r="G995" s="2">
        <f>+G994+E995-F995</f>
        <v>47.599999999999994</v>
      </c>
      <c r="H995" s="54"/>
      <c r="I995" s="54"/>
      <c r="J995" s="54"/>
      <c r="K995" s="54"/>
      <c r="L995" s="54"/>
      <c r="M995" s="54"/>
      <c r="N995" s="54"/>
      <c r="O995" s="54"/>
      <c r="P995" s="54"/>
    </row>
    <row r="996" spans="1:16">
      <c r="A996" s="71"/>
      <c r="B996" s="425"/>
      <c r="C996" s="425"/>
      <c r="D996" s="54"/>
      <c r="E996" s="45"/>
      <c r="F996" s="45"/>
      <c r="G996" s="2">
        <f>+G995+E996-F996</f>
        <v>47.599999999999994</v>
      </c>
      <c r="H996" s="54"/>
      <c r="I996" s="54"/>
      <c r="J996" s="54"/>
      <c r="K996" s="54"/>
      <c r="L996" s="54"/>
      <c r="M996" s="54"/>
      <c r="N996" s="54"/>
      <c r="O996" s="54"/>
      <c r="P996" s="54"/>
    </row>
    <row r="997" spans="1:16">
      <c r="A997" s="71"/>
      <c r="B997" s="425"/>
      <c r="C997" s="425"/>
      <c r="D997" s="54"/>
      <c r="E997" s="45"/>
      <c r="F997" s="45"/>
      <c r="G997" s="2">
        <f>+G996+E997-F997</f>
        <v>47.599999999999994</v>
      </c>
      <c r="H997" s="54"/>
      <c r="I997" s="54"/>
      <c r="J997" s="54"/>
      <c r="K997" s="54"/>
      <c r="L997" s="54"/>
      <c r="M997" s="54"/>
      <c r="N997" s="54"/>
      <c r="O997" s="54"/>
      <c r="P997" s="54"/>
    </row>
    <row r="998" spans="1:16">
      <c r="A998" s="71"/>
      <c r="B998" s="425"/>
      <c r="C998" s="425"/>
      <c r="D998" s="54"/>
      <c r="E998" s="45"/>
      <c r="F998" s="45"/>
      <c r="G998" s="2">
        <f>+G997+E998-F998</f>
        <v>47.599999999999994</v>
      </c>
      <c r="H998" s="54"/>
      <c r="I998" s="54"/>
      <c r="J998" s="54"/>
      <c r="K998" s="54"/>
      <c r="L998" s="54"/>
      <c r="M998" s="54"/>
      <c r="N998" s="54"/>
      <c r="O998" s="54"/>
      <c r="P998" s="54"/>
    </row>
    <row r="999" spans="1:16">
      <c r="A999" s="71"/>
      <c r="B999" s="425"/>
      <c r="C999" s="425"/>
      <c r="D999" s="54"/>
      <c r="E999" s="45"/>
      <c r="F999" s="45"/>
      <c r="G999" s="2">
        <f>+G998+E999-F999</f>
        <v>47.599999999999994</v>
      </c>
      <c r="H999" s="54"/>
      <c r="I999" s="54"/>
      <c r="J999" s="54"/>
      <c r="K999" s="54"/>
      <c r="L999" s="54"/>
      <c r="M999" s="54"/>
      <c r="N999" s="54"/>
      <c r="O999" s="54"/>
      <c r="P999" s="54"/>
    </row>
    <row r="1000" spans="1:16">
      <c r="A1000" s="71"/>
      <c r="B1000" s="425"/>
      <c r="C1000" s="425"/>
      <c r="D1000" s="54"/>
      <c r="E1000" s="45"/>
      <c r="F1000" s="45"/>
      <c r="G1000" s="2">
        <f>+G999+E1000-F1000</f>
        <v>47.599999999999994</v>
      </c>
      <c r="H1000" s="54"/>
      <c r="I1000" s="54"/>
      <c r="J1000" s="54"/>
      <c r="K1000" s="54"/>
      <c r="L1000" s="54"/>
      <c r="M1000" s="54"/>
      <c r="N1000" s="54"/>
      <c r="O1000" s="54"/>
      <c r="P1000" s="54"/>
    </row>
    <row r="1001" spans="1:16">
      <c r="A1001" s="71"/>
      <c r="B1001" s="425"/>
      <c r="C1001" s="425"/>
      <c r="D1001" s="54"/>
      <c r="E1001" s="45"/>
      <c r="F1001" s="45"/>
      <c r="G1001" s="2">
        <f>+G1000+E1001-F1001</f>
        <v>47.599999999999994</v>
      </c>
      <c r="H1001" s="54"/>
      <c r="I1001" s="54"/>
      <c r="J1001" s="54"/>
      <c r="K1001" s="54"/>
      <c r="L1001" s="54"/>
      <c r="M1001" s="54"/>
      <c r="N1001" s="54"/>
      <c r="O1001" s="54"/>
      <c r="P1001" s="54"/>
    </row>
    <row r="1002" spans="1:16">
      <c r="A1002" s="71"/>
      <c r="B1002" s="425"/>
      <c r="C1002" s="425"/>
      <c r="D1002" s="54"/>
      <c r="E1002" s="45"/>
      <c r="F1002" s="45"/>
      <c r="G1002" s="2">
        <f>+G1001+E1002-F1002</f>
        <v>47.599999999999994</v>
      </c>
      <c r="H1002" s="54"/>
      <c r="I1002" s="54"/>
      <c r="J1002" s="54"/>
      <c r="K1002" s="54"/>
      <c r="L1002" s="54"/>
      <c r="M1002" s="54"/>
      <c r="N1002" s="54"/>
      <c r="O1002" s="54"/>
      <c r="P1002" s="54"/>
    </row>
    <row r="1003" spans="1:16">
      <c r="A1003" s="71"/>
      <c r="B1003" s="425"/>
      <c r="C1003" s="425"/>
      <c r="D1003" s="54"/>
      <c r="E1003" s="45"/>
      <c r="F1003" s="45"/>
      <c r="G1003" s="2">
        <f>+G1002+E1003-F1003</f>
        <v>47.599999999999994</v>
      </c>
      <c r="H1003" s="54"/>
      <c r="I1003" s="54"/>
      <c r="J1003" s="54"/>
      <c r="K1003" s="54"/>
      <c r="L1003" s="54"/>
      <c r="M1003" s="54"/>
      <c r="N1003" s="54"/>
      <c r="O1003" s="54"/>
      <c r="P1003" s="54"/>
    </row>
    <row r="1004" spans="1:16">
      <c r="A1004" s="71"/>
      <c r="B1004" s="425"/>
      <c r="C1004" s="425"/>
      <c r="D1004" s="54"/>
      <c r="E1004" s="45"/>
      <c r="F1004" s="45"/>
      <c r="G1004" s="2">
        <f>+G1003+E1004-F1004</f>
        <v>47.599999999999994</v>
      </c>
      <c r="H1004" s="54"/>
      <c r="I1004" s="54"/>
      <c r="J1004" s="54"/>
      <c r="K1004" s="54"/>
      <c r="L1004" s="54"/>
      <c r="M1004" s="54"/>
      <c r="N1004" s="54"/>
      <c r="O1004" s="54"/>
      <c r="P1004" s="54"/>
    </row>
    <row r="1005" spans="1:16">
      <c r="A1005" s="71"/>
      <c r="B1005" s="425"/>
      <c r="C1005" s="425"/>
      <c r="D1005" s="54"/>
      <c r="E1005" s="45"/>
      <c r="F1005" s="45"/>
      <c r="G1005" s="2">
        <f>+G1004+E1005-F1005</f>
        <v>47.599999999999994</v>
      </c>
      <c r="H1005" s="54"/>
      <c r="I1005" s="54"/>
      <c r="J1005" s="54"/>
      <c r="K1005" s="54"/>
      <c r="L1005" s="54"/>
      <c r="M1005" s="54"/>
      <c r="N1005" s="54"/>
      <c r="O1005" s="54"/>
      <c r="P1005" s="54"/>
    </row>
    <row r="1006" spans="1:16">
      <c r="A1006" s="71"/>
      <c r="B1006" s="425"/>
      <c r="C1006" s="425"/>
      <c r="D1006" s="54"/>
      <c r="E1006" s="45"/>
      <c r="F1006" s="45"/>
      <c r="G1006" s="2">
        <f>+G1005+E1006-F1006</f>
        <v>47.599999999999994</v>
      </c>
      <c r="H1006" s="54"/>
      <c r="I1006" s="54"/>
      <c r="J1006" s="54"/>
      <c r="K1006" s="54"/>
      <c r="L1006" s="54"/>
      <c r="M1006" s="54"/>
      <c r="N1006" s="54"/>
      <c r="O1006" s="54"/>
      <c r="P1006" s="54"/>
    </row>
    <row r="1007" spans="1:16">
      <c r="A1007" s="71"/>
      <c r="B1007" s="425"/>
      <c r="C1007" s="425"/>
      <c r="D1007" s="54"/>
      <c r="E1007" s="45"/>
      <c r="F1007" s="45"/>
      <c r="G1007" s="2">
        <f>+G1006+E1007-F1007</f>
        <v>47.599999999999994</v>
      </c>
      <c r="H1007" s="54"/>
      <c r="I1007" s="54"/>
      <c r="J1007" s="54"/>
      <c r="K1007" s="54"/>
      <c r="L1007" s="54"/>
      <c r="M1007" s="54"/>
      <c r="N1007" s="54"/>
      <c r="O1007" s="54"/>
      <c r="P1007" s="54"/>
    </row>
    <row r="1008" spans="1:16">
      <c r="A1008" s="71"/>
      <c r="B1008" s="425"/>
      <c r="C1008" s="425"/>
      <c r="D1008" s="54"/>
      <c r="E1008" s="45"/>
      <c r="F1008" s="45"/>
      <c r="G1008" s="2">
        <f>+G1007+E1008-F1008</f>
        <v>47.599999999999994</v>
      </c>
      <c r="H1008" s="54"/>
      <c r="I1008" s="54"/>
      <c r="J1008" s="54"/>
      <c r="K1008" s="54"/>
      <c r="L1008" s="54"/>
      <c r="M1008" s="54"/>
      <c r="N1008" s="54"/>
      <c r="O1008" s="54"/>
      <c r="P1008" s="54"/>
    </row>
    <row r="1009" spans="1:16">
      <c r="A1009" s="71"/>
      <c r="B1009" s="425"/>
      <c r="C1009" s="425"/>
      <c r="D1009" s="54"/>
      <c r="E1009" s="45"/>
      <c r="F1009" s="45"/>
      <c r="G1009" s="2">
        <f>+G1008+E1009-F1009</f>
        <v>47.599999999999994</v>
      </c>
      <c r="H1009" s="54"/>
      <c r="I1009" s="54"/>
      <c r="J1009" s="54"/>
      <c r="K1009" s="54"/>
      <c r="L1009" s="54"/>
      <c r="M1009" s="54"/>
      <c r="N1009" s="54"/>
      <c r="O1009" s="54"/>
      <c r="P1009" s="54"/>
    </row>
    <row r="1010" spans="1:16">
      <c r="A1010" s="71"/>
      <c r="B1010" s="425"/>
      <c r="C1010" s="425"/>
      <c r="D1010" s="54"/>
      <c r="E1010" s="45"/>
      <c r="F1010" s="45"/>
      <c r="G1010" s="2">
        <f>+G1009+E1010-F1010</f>
        <v>47.599999999999994</v>
      </c>
      <c r="H1010" s="54"/>
      <c r="I1010" s="54"/>
      <c r="J1010" s="54"/>
      <c r="K1010" s="54"/>
      <c r="L1010" s="54"/>
      <c r="M1010" s="54"/>
      <c r="N1010" s="54"/>
      <c r="O1010" s="54"/>
      <c r="P1010" s="54"/>
    </row>
    <row r="1011" spans="1:16">
      <c r="A1011" s="71"/>
      <c r="B1011" s="425"/>
      <c r="C1011" s="425"/>
      <c r="D1011" s="54"/>
      <c r="E1011" s="45"/>
      <c r="F1011" s="45"/>
      <c r="G1011" s="2">
        <f>+G1010+E1011-F1011</f>
        <v>47.599999999999994</v>
      </c>
      <c r="H1011" s="54"/>
      <c r="I1011" s="54"/>
      <c r="J1011" s="54"/>
      <c r="K1011" s="54"/>
      <c r="L1011" s="54"/>
      <c r="M1011" s="54"/>
      <c r="N1011" s="54"/>
      <c r="O1011" s="54"/>
      <c r="P1011" s="54"/>
    </row>
    <row r="1012" spans="1:16">
      <c r="A1012" s="71"/>
      <c r="B1012" s="425"/>
      <c r="C1012" s="425"/>
      <c r="D1012" s="54"/>
      <c r="E1012" s="45"/>
      <c r="F1012" s="45"/>
      <c r="G1012" s="2">
        <f>+G1011+E1012-F1012</f>
        <v>47.599999999999994</v>
      </c>
      <c r="H1012" s="54"/>
      <c r="I1012" s="54"/>
      <c r="J1012" s="54"/>
      <c r="K1012" s="54"/>
      <c r="L1012" s="54"/>
      <c r="M1012" s="54"/>
      <c r="N1012" s="54"/>
      <c r="O1012" s="54"/>
      <c r="P1012" s="54"/>
    </row>
    <row r="1013" spans="1:16">
      <c r="A1013" s="71"/>
      <c r="B1013" s="425"/>
      <c r="C1013" s="425"/>
      <c r="D1013" s="54"/>
      <c r="E1013" s="45"/>
      <c r="F1013" s="45"/>
      <c r="G1013" s="2">
        <f>+G1012+E1013-F1013</f>
        <v>47.599999999999994</v>
      </c>
      <c r="H1013" s="54"/>
      <c r="I1013" s="54"/>
      <c r="J1013" s="54"/>
      <c r="K1013" s="54"/>
      <c r="L1013" s="54"/>
      <c r="M1013" s="54"/>
      <c r="N1013" s="54"/>
      <c r="O1013" s="54"/>
      <c r="P1013" s="54"/>
    </row>
    <row r="1014" spans="1:16">
      <c r="A1014" s="71"/>
      <c r="B1014" s="425"/>
      <c r="C1014" s="425"/>
      <c r="D1014" s="54"/>
      <c r="E1014" s="45"/>
      <c r="F1014" s="45"/>
      <c r="G1014" s="2">
        <f>+G1013+E1014-F1014</f>
        <v>47.599999999999994</v>
      </c>
      <c r="H1014" s="54"/>
      <c r="I1014" s="54"/>
      <c r="J1014" s="54"/>
      <c r="K1014" s="54"/>
      <c r="L1014" s="54"/>
      <c r="M1014" s="54"/>
      <c r="N1014" s="54"/>
      <c r="O1014" s="54"/>
      <c r="P1014" s="54"/>
    </row>
    <row r="1015" spans="1:16">
      <c r="A1015" s="71"/>
      <c r="B1015" s="425"/>
      <c r="C1015" s="425"/>
      <c r="D1015" s="54"/>
      <c r="E1015" s="45"/>
      <c r="F1015" s="45"/>
      <c r="G1015" s="2">
        <f>+G1014+E1015-F1015</f>
        <v>47.599999999999994</v>
      </c>
      <c r="H1015" s="54"/>
      <c r="I1015" s="54"/>
      <c r="J1015" s="54"/>
      <c r="K1015" s="54"/>
      <c r="L1015" s="54"/>
      <c r="M1015" s="54"/>
      <c r="N1015" s="54"/>
      <c r="O1015" s="54"/>
      <c r="P1015" s="54"/>
    </row>
    <row r="1016" spans="1:16">
      <c r="A1016" s="71"/>
      <c r="B1016" s="425"/>
      <c r="C1016" s="425"/>
      <c r="D1016" s="54"/>
      <c r="E1016" s="45"/>
      <c r="F1016" s="45"/>
      <c r="G1016" s="2">
        <f>+G1015+E1016-F1016</f>
        <v>47.599999999999994</v>
      </c>
      <c r="H1016" s="54"/>
      <c r="I1016" s="54"/>
      <c r="J1016" s="54"/>
      <c r="K1016" s="54"/>
      <c r="L1016" s="54"/>
      <c r="M1016" s="54"/>
      <c r="N1016" s="54"/>
      <c r="O1016" s="54"/>
      <c r="P1016" s="54"/>
    </row>
    <row r="1017" spans="1:16">
      <c r="A1017" s="71"/>
      <c r="B1017" s="425"/>
      <c r="C1017" s="425"/>
      <c r="D1017" s="54"/>
      <c r="E1017" s="45"/>
      <c r="F1017" s="45"/>
      <c r="G1017" s="2">
        <f>+G1016+E1017-F1017</f>
        <v>47.599999999999994</v>
      </c>
      <c r="H1017" s="54"/>
      <c r="I1017" s="54"/>
      <c r="J1017" s="54"/>
      <c r="K1017" s="54"/>
      <c r="L1017" s="54"/>
      <c r="M1017" s="54"/>
      <c r="N1017" s="54"/>
      <c r="O1017" s="54"/>
      <c r="P1017" s="54"/>
    </row>
    <row r="1018" spans="1:16">
      <c r="A1018" s="71"/>
      <c r="B1018" s="425"/>
      <c r="C1018" s="425"/>
      <c r="D1018" s="54"/>
      <c r="E1018" s="45"/>
      <c r="F1018" s="45"/>
      <c r="G1018" s="2">
        <f>+G1017+E1018-F1018</f>
        <v>47.599999999999994</v>
      </c>
      <c r="H1018" s="54"/>
      <c r="I1018" s="54"/>
      <c r="J1018" s="54"/>
      <c r="K1018" s="54"/>
      <c r="L1018" s="54"/>
      <c r="M1018" s="54"/>
      <c r="N1018" s="54"/>
      <c r="O1018" s="54"/>
      <c r="P1018" s="54"/>
    </row>
    <row r="1019" spans="1:16">
      <c r="A1019" s="71"/>
      <c r="B1019" s="425"/>
      <c r="C1019" s="425"/>
      <c r="D1019" s="54"/>
      <c r="E1019" s="45"/>
      <c r="F1019" s="45"/>
      <c r="G1019" s="2">
        <f>+G1018+E1019-F1019</f>
        <v>47.599999999999994</v>
      </c>
      <c r="H1019" s="54"/>
      <c r="I1019" s="54"/>
      <c r="J1019" s="54"/>
      <c r="K1019" s="54"/>
      <c r="L1019" s="54"/>
      <c r="M1019" s="54"/>
      <c r="N1019" s="54"/>
      <c r="O1019" s="54"/>
      <c r="P1019" s="54"/>
    </row>
    <row r="1020" spans="1:16">
      <c r="A1020" s="71"/>
      <c r="B1020" s="425"/>
      <c r="C1020" s="425"/>
      <c r="D1020" s="54"/>
      <c r="E1020" s="45"/>
      <c r="F1020" s="45"/>
      <c r="G1020" s="2">
        <f>+G1019+E1020-F1020</f>
        <v>47.599999999999994</v>
      </c>
      <c r="H1020" s="54"/>
      <c r="I1020" s="54"/>
      <c r="J1020" s="54"/>
      <c r="K1020" s="54"/>
      <c r="L1020" s="54"/>
      <c r="M1020" s="54"/>
      <c r="N1020" s="54"/>
      <c r="O1020" s="54"/>
      <c r="P1020" s="54"/>
    </row>
    <row r="1021" spans="1:16">
      <c r="A1021" s="71"/>
      <c r="B1021" s="425"/>
      <c r="C1021" s="425"/>
      <c r="D1021" s="54"/>
      <c r="E1021" s="45"/>
      <c r="F1021" s="45"/>
      <c r="G1021" s="2">
        <f>+G1020+E1021-F1021</f>
        <v>47.599999999999994</v>
      </c>
      <c r="H1021" s="54"/>
      <c r="I1021" s="54"/>
      <c r="J1021" s="54"/>
      <c r="K1021" s="54"/>
      <c r="L1021" s="54"/>
      <c r="M1021" s="54"/>
      <c r="N1021" s="54"/>
      <c r="O1021" s="54"/>
      <c r="P1021" s="54"/>
    </row>
    <row r="1022" spans="1:16">
      <c r="A1022" s="71"/>
      <c r="B1022" s="425"/>
      <c r="C1022" s="425"/>
      <c r="D1022" s="54"/>
      <c r="E1022" s="45"/>
      <c r="F1022" s="45"/>
      <c r="G1022" s="2">
        <f>+G1021+E1022-F1022</f>
        <v>47.599999999999994</v>
      </c>
      <c r="H1022" s="54"/>
      <c r="I1022" s="54"/>
      <c r="J1022" s="54"/>
      <c r="K1022" s="54"/>
      <c r="L1022" s="54"/>
      <c r="M1022" s="54"/>
      <c r="N1022" s="54"/>
      <c r="O1022" s="54"/>
      <c r="P1022" s="54"/>
    </row>
    <row r="1023" spans="1:16">
      <c r="A1023" s="71"/>
      <c r="B1023" s="425"/>
      <c r="C1023" s="425"/>
      <c r="D1023" s="54"/>
      <c r="E1023" s="45"/>
      <c r="F1023" s="45"/>
      <c r="G1023" s="2">
        <f>+G1022+E1023-F1023</f>
        <v>47.599999999999994</v>
      </c>
      <c r="H1023" s="54"/>
      <c r="I1023" s="54"/>
      <c r="J1023" s="54"/>
      <c r="K1023" s="54"/>
      <c r="L1023" s="54"/>
      <c r="M1023" s="54"/>
      <c r="N1023" s="54"/>
      <c r="O1023" s="54"/>
      <c r="P1023" s="54"/>
    </row>
    <row r="1024" spans="1:16">
      <c r="A1024" s="71"/>
      <c r="B1024" s="425"/>
      <c r="C1024" s="425"/>
      <c r="D1024" s="54"/>
      <c r="E1024" s="45"/>
      <c r="F1024" s="45"/>
      <c r="G1024" s="2">
        <f>+G1023+E1024-F1024</f>
        <v>47.599999999999994</v>
      </c>
      <c r="H1024" s="54"/>
      <c r="I1024" s="54"/>
      <c r="J1024" s="54"/>
      <c r="K1024" s="54"/>
      <c r="L1024" s="54"/>
      <c r="M1024" s="54"/>
      <c r="N1024" s="54"/>
      <c r="O1024" s="54"/>
      <c r="P1024" s="54"/>
    </row>
    <row r="1025" spans="1:16">
      <c r="A1025" s="71"/>
      <c r="B1025" s="425"/>
      <c r="C1025" s="425"/>
      <c r="D1025" s="54"/>
      <c r="E1025" s="45"/>
      <c r="F1025" s="45"/>
      <c r="G1025" s="2">
        <f>+G1024+E1025-F1025</f>
        <v>47.599999999999994</v>
      </c>
      <c r="H1025" s="54"/>
      <c r="I1025" s="54"/>
      <c r="J1025" s="54"/>
      <c r="K1025" s="54"/>
      <c r="L1025" s="54"/>
      <c r="M1025" s="54"/>
      <c r="N1025" s="54"/>
      <c r="O1025" s="54"/>
      <c r="P1025" s="54"/>
    </row>
    <row r="1026" spans="1:16">
      <c r="A1026" s="71"/>
      <c r="B1026" s="425"/>
      <c r="C1026" s="425"/>
      <c r="D1026" s="54"/>
      <c r="E1026" s="45"/>
      <c r="F1026" s="45"/>
      <c r="G1026" s="2">
        <f>+G1025+E1026-F1026</f>
        <v>47.599999999999994</v>
      </c>
      <c r="H1026" s="54"/>
      <c r="I1026" s="54"/>
      <c r="J1026" s="54"/>
      <c r="K1026" s="54"/>
      <c r="L1026" s="54"/>
      <c r="M1026" s="54"/>
      <c r="N1026" s="54"/>
      <c r="O1026" s="54"/>
      <c r="P1026" s="54"/>
    </row>
    <row r="1027" spans="1:16">
      <c r="A1027" s="71"/>
      <c r="B1027" s="425"/>
      <c r="C1027" s="425"/>
      <c r="D1027" s="54"/>
      <c r="E1027" s="45"/>
      <c r="F1027" s="45"/>
      <c r="G1027" s="2">
        <f>+G1026+E1027-F1027</f>
        <v>47.599999999999994</v>
      </c>
      <c r="H1027" s="54"/>
      <c r="I1027" s="54"/>
      <c r="J1027" s="54"/>
      <c r="K1027" s="54"/>
      <c r="L1027" s="54"/>
      <c r="M1027" s="54"/>
      <c r="N1027" s="54"/>
      <c r="O1027" s="54"/>
      <c r="P1027" s="54"/>
    </row>
    <row r="1028" spans="1:16">
      <c r="A1028" s="71"/>
      <c r="B1028" s="425"/>
      <c r="C1028" s="425"/>
      <c r="D1028" s="54"/>
      <c r="E1028" s="45"/>
      <c r="F1028" s="45"/>
      <c r="G1028" s="2">
        <f>+G1027+E1028-F1028</f>
        <v>47.599999999999994</v>
      </c>
      <c r="H1028" s="54"/>
      <c r="I1028" s="54"/>
      <c r="J1028" s="54"/>
      <c r="K1028" s="54"/>
      <c r="L1028" s="54"/>
      <c r="M1028" s="54"/>
      <c r="N1028" s="54"/>
      <c r="O1028" s="54"/>
      <c r="P1028" s="54"/>
    </row>
    <row r="1029" spans="1:16">
      <c r="A1029" s="71"/>
      <c r="B1029" s="425"/>
      <c r="C1029" s="425"/>
      <c r="D1029" s="54"/>
      <c r="E1029" s="45"/>
      <c r="F1029" s="45"/>
      <c r="G1029" s="2">
        <f>+G1028+E1029-F1029</f>
        <v>47.599999999999994</v>
      </c>
      <c r="H1029" s="54"/>
      <c r="I1029" s="54"/>
      <c r="J1029" s="54"/>
      <c r="K1029" s="54"/>
      <c r="L1029" s="54"/>
      <c r="M1029" s="54"/>
      <c r="N1029" s="54"/>
      <c r="O1029" s="54"/>
      <c r="P1029" s="54"/>
    </row>
    <row r="1030" spans="1:16">
      <c r="A1030" s="71"/>
      <c r="B1030" s="425"/>
      <c r="C1030" s="425"/>
      <c r="D1030" s="54"/>
      <c r="E1030" s="45"/>
      <c r="F1030" s="45"/>
      <c r="G1030" s="2">
        <f>+G1029+E1030-F1030</f>
        <v>47.599999999999994</v>
      </c>
      <c r="H1030" s="54"/>
      <c r="I1030" s="54"/>
      <c r="J1030" s="54"/>
      <c r="K1030" s="54"/>
      <c r="L1030" s="54"/>
      <c r="M1030" s="54"/>
      <c r="N1030" s="54"/>
      <c r="O1030" s="54"/>
      <c r="P1030" s="54"/>
    </row>
    <row r="1031" spans="1:16">
      <c r="A1031" s="71"/>
      <c r="B1031" s="425"/>
      <c r="C1031" s="425"/>
      <c r="D1031" s="54"/>
      <c r="E1031" s="45"/>
      <c r="F1031" s="45"/>
      <c r="G1031" s="2">
        <f>+G1030+E1031-F1031</f>
        <v>47.599999999999994</v>
      </c>
      <c r="H1031" s="54"/>
      <c r="I1031" s="54"/>
      <c r="J1031" s="54"/>
      <c r="K1031" s="54"/>
      <c r="L1031" s="54"/>
      <c r="M1031" s="54"/>
      <c r="N1031" s="54"/>
      <c r="O1031" s="54"/>
      <c r="P1031" s="54"/>
    </row>
    <row r="1032" spans="1:16">
      <c r="A1032" s="71"/>
      <c r="B1032" s="425"/>
      <c r="C1032" s="425"/>
      <c r="D1032" s="54"/>
      <c r="E1032" s="45"/>
      <c r="F1032" s="45"/>
      <c r="G1032" s="2">
        <f>+G1031+E1032-F1032</f>
        <v>47.599999999999994</v>
      </c>
      <c r="H1032" s="54"/>
      <c r="I1032" s="54"/>
      <c r="J1032" s="54"/>
      <c r="K1032" s="54"/>
      <c r="L1032" s="54"/>
      <c r="M1032" s="54"/>
      <c r="N1032" s="54"/>
      <c r="O1032" s="54"/>
      <c r="P1032" s="54"/>
    </row>
    <row r="1033" spans="1:16">
      <c r="A1033" s="71"/>
      <c r="B1033" s="425"/>
      <c r="C1033" s="425"/>
      <c r="D1033" s="54"/>
      <c r="E1033" s="45"/>
      <c r="F1033" s="45"/>
      <c r="G1033" s="2">
        <f>+G1032+E1033-F1033</f>
        <v>47.599999999999994</v>
      </c>
      <c r="H1033" s="54"/>
      <c r="I1033" s="54"/>
      <c r="J1033" s="54"/>
      <c r="K1033" s="54"/>
      <c r="L1033" s="54"/>
      <c r="M1033" s="54"/>
      <c r="N1033" s="54"/>
      <c r="O1033" s="54"/>
      <c r="P1033" s="54"/>
    </row>
    <row r="1034" spans="1:16">
      <c r="A1034" s="71"/>
      <c r="B1034" s="425"/>
      <c r="C1034" s="425"/>
      <c r="D1034" s="54"/>
      <c r="E1034" s="45"/>
      <c r="F1034" s="45"/>
      <c r="G1034" s="2">
        <f>+G1033+E1034-F1034</f>
        <v>47.599999999999994</v>
      </c>
      <c r="H1034" s="54"/>
      <c r="I1034" s="54"/>
      <c r="J1034" s="54"/>
      <c r="K1034" s="54"/>
      <c r="L1034" s="54"/>
      <c r="M1034" s="54"/>
      <c r="N1034" s="54"/>
      <c r="O1034" s="54"/>
      <c r="P1034" s="54"/>
    </row>
    <row r="1035" spans="1:16">
      <c r="A1035" s="71"/>
      <c r="B1035" s="425"/>
      <c r="C1035" s="425"/>
      <c r="D1035" s="54"/>
      <c r="E1035" s="45"/>
      <c r="F1035" s="45"/>
      <c r="G1035" s="2">
        <f>+G1034+E1035-F1035</f>
        <v>47.599999999999994</v>
      </c>
      <c r="H1035" s="54"/>
      <c r="I1035" s="54"/>
      <c r="J1035" s="54"/>
      <c r="K1035" s="54"/>
      <c r="L1035" s="54"/>
      <c r="M1035" s="54"/>
      <c r="N1035" s="54"/>
      <c r="O1035" s="54"/>
      <c r="P1035" s="54"/>
    </row>
    <row r="1036" spans="1:16">
      <c r="A1036" s="71"/>
      <c r="B1036" s="425"/>
      <c r="C1036" s="425"/>
      <c r="D1036" s="54"/>
      <c r="E1036" s="45"/>
      <c r="F1036" s="45"/>
      <c r="G1036" s="2">
        <f>+G1035+E1036-F1036</f>
        <v>47.599999999999994</v>
      </c>
      <c r="H1036" s="54"/>
      <c r="I1036" s="54"/>
      <c r="J1036" s="54"/>
      <c r="K1036" s="54"/>
      <c r="L1036" s="54"/>
      <c r="M1036" s="54"/>
      <c r="N1036" s="54"/>
      <c r="O1036" s="54"/>
      <c r="P1036" s="54"/>
    </row>
    <row r="1037" spans="1:16">
      <c r="A1037" s="71"/>
      <c r="B1037" s="425"/>
      <c r="C1037" s="425"/>
      <c r="D1037" s="54"/>
      <c r="E1037" s="45"/>
      <c r="F1037" s="45"/>
      <c r="G1037" s="2">
        <f>+G1036+E1037-F1037</f>
        <v>47.599999999999994</v>
      </c>
      <c r="H1037" s="54"/>
      <c r="I1037" s="54"/>
      <c r="J1037" s="54"/>
      <c r="K1037" s="54"/>
      <c r="L1037" s="54"/>
      <c r="M1037" s="54"/>
      <c r="N1037" s="54"/>
      <c r="O1037" s="54"/>
      <c r="P1037" s="54"/>
    </row>
    <row r="1038" spans="1:16">
      <c r="A1038" s="71"/>
      <c r="B1038" s="425"/>
      <c r="C1038" s="425"/>
      <c r="D1038" s="54"/>
      <c r="E1038" s="45"/>
      <c r="F1038" s="45"/>
      <c r="G1038" s="2">
        <f>+G1037+E1038-F1038</f>
        <v>47.599999999999994</v>
      </c>
      <c r="H1038" s="54"/>
      <c r="I1038" s="54"/>
      <c r="J1038" s="54"/>
      <c r="K1038" s="54"/>
      <c r="L1038" s="54"/>
      <c r="M1038" s="54"/>
      <c r="N1038" s="54"/>
      <c r="O1038" s="54"/>
      <c r="P1038" s="54"/>
    </row>
    <row r="1039" spans="1:16">
      <c r="A1039" s="71"/>
      <c r="B1039" s="425"/>
      <c r="C1039" s="425"/>
      <c r="D1039" s="54"/>
      <c r="E1039" s="45"/>
      <c r="F1039" s="45"/>
      <c r="G1039" s="2">
        <f>+G1038+E1039-F1039</f>
        <v>47.599999999999994</v>
      </c>
      <c r="H1039" s="54"/>
      <c r="I1039" s="54"/>
      <c r="J1039" s="54"/>
      <c r="K1039" s="54"/>
      <c r="L1039" s="54"/>
      <c r="M1039" s="54"/>
      <c r="N1039" s="54"/>
      <c r="O1039" s="54"/>
      <c r="P1039" s="54"/>
    </row>
    <row r="1040" spans="1:16">
      <c r="A1040" s="71"/>
      <c r="B1040" s="425"/>
      <c r="C1040" s="425"/>
      <c r="D1040" s="54"/>
      <c r="E1040" s="45"/>
      <c r="F1040" s="45"/>
      <c r="G1040" s="2">
        <f>+G1039+E1040-F1040</f>
        <v>47.599999999999994</v>
      </c>
      <c r="H1040" s="54"/>
      <c r="I1040" s="54"/>
      <c r="J1040" s="54"/>
      <c r="K1040" s="54"/>
      <c r="L1040" s="54"/>
      <c r="M1040" s="54"/>
      <c r="N1040" s="54"/>
      <c r="O1040" s="54"/>
      <c r="P1040" s="54"/>
    </row>
    <row r="1041" spans="1:16">
      <c r="A1041" s="71"/>
      <c r="B1041" s="425"/>
      <c r="C1041" s="425"/>
      <c r="D1041" s="54"/>
      <c r="E1041" s="45"/>
      <c r="F1041" s="45"/>
      <c r="G1041" s="2">
        <f>+G1040+E1041-F1041</f>
        <v>47.599999999999994</v>
      </c>
      <c r="H1041" s="54"/>
      <c r="I1041" s="54"/>
      <c r="J1041" s="54"/>
      <c r="K1041" s="54"/>
      <c r="L1041" s="54"/>
      <c r="M1041" s="54"/>
      <c r="N1041" s="54"/>
      <c r="O1041" s="54"/>
      <c r="P1041" s="54"/>
    </row>
    <row r="1042" spans="1:16">
      <c r="A1042" s="71"/>
      <c r="B1042" s="425"/>
      <c r="C1042" s="425"/>
      <c r="D1042" s="54"/>
      <c r="E1042" s="45"/>
      <c r="F1042" s="45"/>
      <c r="G1042" s="2">
        <f>+G1041+E1042-F1042</f>
        <v>47.599999999999994</v>
      </c>
      <c r="H1042" s="54"/>
      <c r="I1042" s="54"/>
      <c r="J1042" s="54"/>
      <c r="K1042" s="54"/>
      <c r="L1042" s="54"/>
      <c r="M1042" s="54"/>
      <c r="N1042" s="54"/>
      <c r="O1042" s="54"/>
      <c r="P1042" s="54"/>
    </row>
    <row r="1043" spans="1:16">
      <c r="A1043" s="71"/>
      <c r="B1043" s="425"/>
      <c r="C1043" s="425"/>
      <c r="D1043" s="54"/>
      <c r="E1043" s="45"/>
      <c r="F1043" s="45"/>
      <c r="G1043" s="2">
        <f>+G1042+E1043-F1043</f>
        <v>47.599999999999994</v>
      </c>
      <c r="H1043" s="54"/>
      <c r="I1043" s="54"/>
      <c r="J1043" s="54"/>
      <c r="K1043" s="54"/>
      <c r="L1043" s="54"/>
      <c r="M1043" s="54"/>
      <c r="N1043" s="54"/>
      <c r="O1043" s="54"/>
      <c r="P1043" s="54"/>
    </row>
    <row r="1044" spans="1:16">
      <c r="A1044" s="71"/>
      <c r="B1044" s="425"/>
      <c r="C1044" s="425"/>
      <c r="D1044" s="54"/>
      <c r="E1044" s="45"/>
      <c r="F1044" s="45"/>
      <c r="G1044" s="2">
        <f>+G1043+E1044-F1044</f>
        <v>47.599999999999994</v>
      </c>
      <c r="H1044" s="54"/>
      <c r="I1044" s="54"/>
      <c r="J1044" s="54"/>
      <c r="K1044" s="54"/>
      <c r="L1044" s="54"/>
      <c r="M1044" s="54"/>
      <c r="N1044" s="54"/>
      <c r="O1044" s="54"/>
      <c r="P1044" s="54"/>
    </row>
    <row r="1045" spans="1:16">
      <c r="A1045" s="71"/>
      <c r="B1045" s="425"/>
      <c r="C1045" s="425"/>
      <c r="D1045" s="54"/>
      <c r="E1045" s="45"/>
      <c r="F1045" s="45"/>
      <c r="G1045" s="2">
        <f>+G1044+E1045-F1045</f>
        <v>47.599999999999994</v>
      </c>
      <c r="H1045" s="54"/>
      <c r="I1045" s="54"/>
      <c r="J1045" s="54"/>
      <c r="K1045" s="54"/>
      <c r="L1045" s="54"/>
      <c r="M1045" s="54"/>
      <c r="N1045" s="54"/>
      <c r="O1045" s="54"/>
      <c r="P1045" s="54"/>
    </row>
    <row r="1046" spans="1:16">
      <c r="A1046" s="71"/>
      <c r="B1046" s="425"/>
      <c r="C1046" s="425"/>
      <c r="D1046" s="54"/>
      <c r="E1046" s="45"/>
      <c r="F1046" s="45"/>
      <c r="G1046" s="2">
        <f>+G1045+E1046-F1046</f>
        <v>47.599999999999994</v>
      </c>
      <c r="H1046" s="54"/>
      <c r="I1046" s="54"/>
      <c r="J1046" s="54"/>
      <c r="K1046" s="54"/>
      <c r="L1046" s="54"/>
      <c r="M1046" s="54"/>
      <c r="N1046" s="54"/>
      <c r="O1046" s="54"/>
      <c r="P1046" s="54"/>
    </row>
    <row r="1047" spans="1:16">
      <c r="A1047" s="71"/>
      <c r="B1047" s="425"/>
      <c r="C1047" s="425"/>
      <c r="D1047" s="54"/>
      <c r="E1047" s="45"/>
      <c r="F1047" s="45"/>
      <c r="G1047" s="2">
        <f>+G1046+E1047-F1047</f>
        <v>47.599999999999994</v>
      </c>
      <c r="H1047" s="54"/>
      <c r="I1047" s="54"/>
      <c r="J1047" s="54"/>
      <c r="K1047" s="54"/>
      <c r="L1047" s="54"/>
      <c r="M1047" s="54"/>
      <c r="N1047" s="54"/>
      <c r="O1047" s="54"/>
      <c r="P1047" s="54"/>
    </row>
    <row r="1048" spans="1:16">
      <c r="A1048" s="71"/>
      <c r="B1048" s="425"/>
      <c r="C1048" s="425"/>
      <c r="D1048" s="54"/>
      <c r="E1048" s="45"/>
      <c r="F1048" s="45"/>
      <c r="G1048" s="2">
        <f>+G1047+E1048-F1048</f>
        <v>47.599999999999994</v>
      </c>
      <c r="H1048" s="54"/>
      <c r="I1048" s="54"/>
      <c r="J1048" s="54"/>
      <c r="K1048" s="54"/>
      <c r="L1048" s="54"/>
      <c r="M1048" s="54"/>
      <c r="N1048" s="54"/>
      <c r="O1048" s="54"/>
      <c r="P1048" s="54"/>
    </row>
    <row r="1049" spans="1:16">
      <c r="A1049" s="71"/>
      <c r="B1049" s="425"/>
      <c r="C1049" s="425"/>
      <c r="D1049" s="54"/>
      <c r="E1049" s="45"/>
      <c r="F1049" s="45"/>
      <c r="G1049" s="2">
        <f>+G1048+E1049-F1049</f>
        <v>47.599999999999994</v>
      </c>
      <c r="H1049" s="54"/>
      <c r="I1049" s="54"/>
      <c r="J1049" s="54"/>
      <c r="K1049" s="54"/>
      <c r="L1049" s="54"/>
      <c r="M1049" s="54"/>
      <c r="N1049" s="54"/>
      <c r="O1049" s="54"/>
      <c r="P1049" s="54"/>
    </row>
    <row r="1050" spans="1:16">
      <c r="A1050" s="71"/>
      <c r="B1050" s="425"/>
      <c r="C1050" s="425"/>
      <c r="D1050" s="54"/>
      <c r="E1050" s="45"/>
      <c r="F1050" s="45"/>
      <c r="G1050" s="2">
        <f>+G1049+E1050-F1050</f>
        <v>47.599999999999994</v>
      </c>
      <c r="H1050" s="54"/>
      <c r="I1050" s="54"/>
      <c r="J1050" s="54"/>
      <c r="K1050" s="54"/>
      <c r="L1050" s="54"/>
      <c r="M1050" s="54"/>
      <c r="N1050" s="54"/>
      <c r="O1050" s="54"/>
      <c r="P1050" s="54"/>
    </row>
    <row r="1051" spans="1:16">
      <c r="A1051" s="71"/>
      <c r="B1051" s="425"/>
      <c r="C1051" s="425"/>
      <c r="D1051" s="54"/>
      <c r="E1051" s="45"/>
      <c r="F1051" s="45"/>
      <c r="G1051" s="2">
        <f>+G1050+E1051-F1051</f>
        <v>47.599999999999994</v>
      </c>
      <c r="H1051" s="54"/>
      <c r="I1051" s="54"/>
      <c r="J1051" s="54"/>
      <c r="K1051" s="54"/>
      <c r="L1051" s="54"/>
      <c r="M1051" s="54"/>
      <c r="N1051" s="54"/>
      <c r="O1051" s="54"/>
      <c r="P1051" s="54"/>
    </row>
    <row r="1052" spans="1:16">
      <c r="A1052" s="71"/>
      <c r="B1052" s="425"/>
      <c r="C1052" s="425"/>
      <c r="D1052" s="54"/>
      <c r="E1052" s="45"/>
      <c r="F1052" s="45"/>
      <c r="G1052" s="2">
        <f>+G1051+E1052-F1052</f>
        <v>47.599999999999994</v>
      </c>
      <c r="H1052" s="54"/>
      <c r="I1052" s="54"/>
      <c r="J1052" s="54"/>
      <c r="K1052" s="54"/>
      <c r="L1052" s="54"/>
      <c r="M1052" s="54"/>
      <c r="N1052" s="54"/>
      <c r="O1052" s="54"/>
      <c r="P1052" s="54"/>
    </row>
    <row r="1053" spans="1:16">
      <c r="A1053" s="71"/>
      <c r="B1053" s="425"/>
      <c r="C1053" s="425"/>
      <c r="D1053" s="54"/>
      <c r="E1053" s="45"/>
      <c r="F1053" s="45"/>
      <c r="G1053" s="2">
        <f>+G1052+E1053-F1053</f>
        <v>47.599999999999994</v>
      </c>
      <c r="H1053" s="54"/>
      <c r="I1053" s="54"/>
      <c r="J1053" s="54"/>
      <c r="K1053" s="54"/>
      <c r="L1053" s="54"/>
      <c r="M1053" s="54"/>
      <c r="N1053" s="54"/>
      <c r="O1053" s="54"/>
      <c r="P1053" s="54"/>
    </row>
    <row r="1054" spans="1:16">
      <c r="A1054" s="71"/>
      <c r="B1054" s="425"/>
      <c r="C1054" s="425"/>
      <c r="D1054" s="54"/>
      <c r="E1054" s="45"/>
      <c r="F1054" s="45"/>
      <c r="G1054" s="2">
        <f>+G1053+E1054-F1054</f>
        <v>47.599999999999994</v>
      </c>
      <c r="H1054" s="54"/>
      <c r="I1054" s="54"/>
      <c r="J1054" s="54"/>
      <c r="K1054" s="54"/>
      <c r="L1054" s="54"/>
      <c r="M1054" s="54"/>
      <c r="N1054" s="54"/>
      <c r="O1054" s="54"/>
      <c r="P1054" s="54"/>
    </row>
    <row r="1055" spans="1:16">
      <c r="A1055" s="71"/>
      <c r="B1055" s="425"/>
      <c r="C1055" s="425"/>
      <c r="D1055" s="54"/>
      <c r="E1055" s="45"/>
      <c r="F1055" s="45"/>
      <c r="G1055" s="2">
        <f>+G1054+E1055-F1055</f>
        <v>47.599999999999994</v>
      </c>
      <c r="H1055" s="54"/>
      <c r="I1055" s="54"/>
      <c r="J1055" s="54"/>
      <c r="K1055" s="54"/>
      <c r="L1055" s="54"/>
      <c r="M1055" s="54"/>
      <c r="N1055" s="54"/>
      <c r="O1055" s="54"/>
      <c r="P1055" s="54"/>
    </row>
    <row r="1056" spans="1:16">
      <c r="A1056" s="71"/>
      <c r="B1056" s="425"/>
      <c r="C1056" s="425"/>
      <c r="D1056" s="54"/>
      <c r="E1056" s="45"/>
      <c r="F1056" s="45"/>
      <c r="G1056" s="2">
        <f>+G1055+E1056-F1056</f>
        <v>47.599999999999994</v>
      </c>
      <c r="H1056" s="54"/>
      <c r="I1056" s="54"/>
      <c r="J1056" s="54"/>
      <c r="K1056" s="54"/>
      <c r="L1056" s="54"/>
      <c r="M1056" s="54"/>
      <c r="N1056" s="54"/>
      <c r="O1056" s="54"/>
      <c r="P1056" s="54"/>
    </row>
    <row r="1057" spans="1:16">
      <c r="A1057" s="71"/>
      <c r="B1057" s="425"/>
      <c r="C1057" s="425"/>
      <c r="D1057" s="54"/>
      <c r="E1057" s="45"/>
      <c r="F1057" s="45"/>
      <c r="G1057" s="2">
        <f>+G1056+E1057-F1057</f>
        <v>47.599999999999994</v>
      </c>
      <c r="H1057" s="54"/>
      <c r="I1057" s="54"/>
      <c r="J1057" s="54"/>
      <c r="K1057" s="54"/>
      <c r="L1057" s="54"/>
      <c r="M1057" s="54"/>
      <c r="N1057" s="54"/>
      <c r="O1057" s="54"/>
      <c r="P1057" s="54"/>
    </row>
    <row r="1058" spans="1:16">
      <c r="A1058" s="71"/>
      <c r="B1058" s="425"/>
      <c r="C1058" s="425"/>
      <c r="D1058" s="54"/>
      <c r="E1058" s="45"/>
      <c r="F1058" s="45"/>
      <c r="G1058" s="2">
        <f>+G1057+E1058-F1058</f>
        <v>47.599999999999994</v>
      </c>
      <c r="H1058" s="54"/>
      <c r="I1058" s="54"/>
      <c r="J1058" s="54"/>
      <c r="K1058" s="54"/>
      <c r="L1058" s="54"/>
      <c r="M1058" s="54"/>
      <c r="N1058" s="54"/>
      <c r="O1058" s="54"/>
      <c r="P1058" s="54"/>
    </row>
    <row r="1059" spans="1:16">
      <c r="A1059" s="71"/>
      <c r="B1059" s="425"/>
      <c r="C1059" s="425"/>
      <c r="D1059" s="54"/>
      <c r="E1059" s="45"/>
      <c r="F1059" s="45"/>
      <c r="G1059" s="2">
        <f>+G1058+E1059-F1059</f>
        <v>47.599999999999994</v>
      </c>
      <c r="H1059" s="54"/>
      <c r="I1059" s="54"/>
      <c r="J1059" s="54"/>
      <c r="K1059" s="54"/>
      <c r="L1059" s="54"/>
      <c r="M1059" s="54"/>
      <c r="N1059" s="54"/>
      <c r="O1059" s="54"/>
      <c r="P1059" s="54"/>
    </row>
    <row r="1060" spans="1:16">
      <c r="A1060" s="71"/>
      <c r="B1060" s="425"/>
      <c r="C1060" s="425"/>
      <c r="D1060" s="54"/>
      <c r="E1060" s="45"/>
      <c r="F1060" s="45"/>
      <c r="G1060" s="2">
        <f>+G1059+E1060-F1060</f>
        <v>47.599999999999994</v>
      </c>
      <c r="H1060" s="54"/>
      <c r="I1060" s="54"/>
      <c r="J1060" s="54"/>
      <c r="K1060" s="54"/>
      <c r="L1060" s="54"/>
      <c r="M1060" s="54"/>
      <c r="N1060" s="54"/>
      <c r="O1060" s="54"/>
      <c r="P1060" s="54"/>
    </row>
    <row r="1061" spans="1:16">
      <c r="A1061" s="71"/>
      <c r="B1061" s="425"/>
      <c r="C1061" s="425"/>
      <c r="D1061" s="54"/>
      <c r="E1061" s="45"/>
      <c r="F1061" s="45"/>
      <c r="G1061" s="2">
        <f>+G1060+E1061-F1061</f>
        <v>47.599999999999994</v>
      </c>
      <c r="H1061" s="54"/>
      <c r="I1061" s="54"/>
      <c r="J1061" s="54"/>
      <c r="K1061" s="54"/>
      <c r="L1061" s="54"/>
      <c r="M1061" s="54"/>
      <c r="N1061" s="54"/>
      <c r="O1061" s="54"/>
      <c r="P1061" s="54"/>
    </row>
    <row r="1062" spans="1:16">
      <c r="A1062" s="71"/>
      <c r="B1062" s="425"/>
      <c r="C1062" s="425"/>
      <c r="D1062" s="54"/>
      <c r="E1062" s="45"/>
      <c r="F1062" s="45"/>
      <c r="G1062" s="2">
        <f>+G1061+E1062-F1062</f>
        <v>47.599999999999994</v>
      </c>
      <c r="H1062" s="54"/>
      <c r="I1062" s="54"/>
      <c r="J1062" s="54"/>
      <c r="K1062" s="54"/>
      <c r="L1062" s="54"/>
      <c r="M1062" s="54"/>
      <c r="N1062" s="54"/>
      <c r="O1062" s="54"/>
      <c r="P1062" s="54"/>
    </row>
    <row r="1063" spans="1:16">
      <c r="A1063" s="71"/>
      <c r="B1063" s="425"/>
      <c r="C1063" s="425"/>
      <c r="D1063" s="54"/>
      <c r="E1063" s="45"/>
      <c r="F1063" s="45"/>
      <c r="G1063" s="2">
        <f>+G1062+E1063-F1063</f>
        <v>47.599999999999994</v>
      </c>
      <c r="H1063" s="54"/>
      <c r="I1063" s="54"/>
      <c r="J1063" s="54"/>
      <c r="K1063" s="54"/>
      <c r="L1063" s="54"/>
      <c r="M1063" s="54"/>
      <c r="N1063" s="54"/>
      <c r="O1063" s="54"/>
      <c r="P1063" s="54"/>
    </row>
    <row r="1064" spans="1:16">
      <c r="A1064" s="71"/>
      <c r="B1064" s="425"/>
      <c r="C1064" s="425"/>
      <c r="D1064" s="54"/>
      <c r="E1064" s="45"/>
      <c r="F1064" s="45"/>
      <c r="G1064" s="2">
        <f>+G1063+E1064-F1064</f>
        <v>47.599999999999994</v>
      </c>
      <c r="H1064" s="54"/>
      <c r="I1064" s="54"/>
      <c r="J1064" s="54"/>
      <c r="K1064" s="54"/>
      <c r="L1064" s="54"/>
      <c r="M1064" s="54"/>
      <c r="N1064" s="54"/>
      <c r="O1064" s="54"/>
      <c r="P1064" s="54"/>
    </row>
    <row r="1065" spans="1:16">
      <c r="A1065" s="71"/>
      <c r="B1065" s="425"/>
      <c r="C1065" s="425"/>
      <c r="D1065" s="54"/>
      <c r="E1065" s="45"/>
      <c r="F1065" s="45"/>
      <c r="G1065" s="2">
        <f>+G1064+E1065-F1065</f>
        <v>47.599999999999994</v>
      </c>
      <c r="H1065" s="54"/>
      <c r="I1065" s="54"/>
      <c r="J1065" s="54"/>
      <c r="K1065" s="54"/>
      <c r="L1065" s="54"/>
      <c r="M1065" s="54"/>
      <c r="N1065" s="54"/>
      <c r="O1065" s="54"/>
      <c r="P1065" s="54"/>
    </row>
    <row r="1066" spans="1:16">
      <c r="A1066" s="71"/>
      <c r="B1066" s="425"/>
      <c r="C1066" s="425"/>
      <c r="D1066" s="54"/>
      <c r="E1066" s="45"/>
      <c r="F1066" s="45"/>
      <c r="G1066" s="2">
        <f>+G1065+E1066-F1066</f>
        <v>47.599999999999994</v>
      </c>
      <c r="H1066" s="54"/>
      <c r="I1066" s="54"/>
      <c r="J1066" s="54"/>
      <c r="K1066" s="54"/>
      <c r="L1066" s="54"/>
      <c r="M1066" s="54"/>
      <c r="N1066" s="54"/>
      <c r="O1066" s="54"/>
      <c r="P1066" s="54"/>
    </row>
    <row r="1067" spans="1:16">
      <c r="A1067" s="71"/>
      <c r="B1067" s="425"/>
      <c r="C1067" s="425"/>
      <c r="D1067" s="54"/>
      <c r="E1067" s="45"/>
      <c r="F1067" s="45"/>
      <c r="G1067" s="2">
        <f>+G1066+E1067-F1067</f>
        <v>47.599999999999994</v>
      </c>
      <c r="H1067" s="54"/>
      <c r="I1067" s="54"/>
      <c r="J1067" s="54"/>
      <c r="K1067" s="54"/>
      <c r="L1067" s="54"/>
      <c r="M1067" s="54"/>
      <c r="N1067" s="54"/>
      <c r="O1067" s="54"/>
      <c r="P1067" s="54"/>
    </row>
    <row r="1068" spans="1:16">
      <c r="A1068" s="71"/>
      <c r="B1068" s="425"/>
      <c r="C1068" s="425"/>
      <c r="D1068" s="54"/>
      <c r="E1068" s="45"/>
      <c r="F1068" s="45"/>
      <c r="G1068" s="2">
        <f>+G1067+E1068-F1068</f>
        <v>47.599999999999994</v>
      </c>
      <c r="H1068" s="54"/>
      <c r="I1068" s="54"/>
      <c r="J1068" s="54"/>
      <c r="K1068" s="54"/>
      <c r="L1068" s="54"/>
      <c r="M1068" s="54"/>
      <c r="N1068" s="54"/>
      <c r="O1068" s="54"/>
      <c r="P1068" s="54"/>
    </row>
    <row r="1069" spans="1:16">
      <c r="A1069" s="71"/>
      <c r="B1069" s="425"/>
      <c r="C1069" s="425"/>
      <c r="D1069" s="54"/>
      <c r="E1069" s="45"/>
      <c r="F1069" s="45"/>
      <c r="G1069" s="2">
        <f>+G1068+E1069-F1069</f>
        <v>47.599999999999994</v>
      </c>
      <c r="H1069" s="54"/>
      <c r="I1069" s="54"/>
      <c r="J1069" s="54"/>
      <c r="K1069" s="54"/>
      <c r="L1069" s="54"/>
      <c r="M1069" s="54"/>
      <c r="N1069" s="54"/>
      <c r="O1069" s="54"/>
      <c r="P1069" s="54"/>
    </row>
    <row r="1070" spans="1:16">
      <c r="A1070" s="71"/>
      <c r="B1070" s="425"/>
      <c r="C1070" s="425"/>
      <c r="D1070" s="54"/>
      <c r="E1070" s="45"/>
      <c r="F1070" s="45"/>
      <c r="G1070" s="2">
        <f>+G1069+E1070-F1070</f>
        <v>47.599999999999994</v>
      </c>
      <c r="H1070" s="54"/>
      <c r="I1070" s="54"/>
      <c r="J1070" s="54"/>
      <c r="K1070" s="54"/>
      <c r="L1070" s="54"/>
      <c r="M1070" s="54"/>
      <c r="N1070" s="54"/>
      <c r="O1070" s="54"/>
      <c r="P1070" s="54"/>
    </row>
    <row r="1071" spans="1:16">
      <c r="A1071" s="71"/>
      <c r="B1071" s="425"/>
      <c r="C1071" s="425"/>
      <c r="D1071" s="54"/>
      <c r="E1071" s="45"/>
      <c r="F1071" s="45"/>
      <c r="G1071" s="2">
        <f>+G1070+E1071-F1071</f>
        <v>47.599999999999994</v>
      </c>
      <c r="H1071" s="54"/>
      <c r="I1071" s="54"/>
      <c r="J1071" s="54"/>
      <c r="K1071" s="54"/>
      <c r="L1071" s="54"/>
      <c r="M1071" s="54"/>
      <c r="N1071" s="54"/>
      <c r="O1071" s="54"/>
      <c r="P1071" s="54"/>
    </row>
    <row r="1072" spans="1:16">
      <c r="A1072" s="71"/>
      <c r="B1072" s="425"/>
      <c r="C1072" s="425"/>
      <c r="D1072" s="54"/>
      <c r="E1072" s="45"/>
      <c r="F1072" s="45"/>
      <c r="G1072" s="2">
        <f>+G1071+E1072-F1072</f>
        <v>47.599999999999994</v>
      </c>
      <c r="H1072" s="54"/>
      <c r="I1072" s="54"/>
      <c r="J1072" s="54"/>
      <c r="K1072" s="54"/>
      <c r="L1072" s="54"/>
      <c r="M1072" s="54"/>
      <c r="N1072" s="54"/>
      <c r="O1072" s="54"/>
      <c r="P1072" s="54"/>
    </row>
    <row r="1073" spans="1:16">
      <c r="A1073" s="71"/>
      <c r="B1073" s="425"/>
      <c r="C1073" s="425"/>
      <c r="D1073" s="54"/>
      <c r="E1073" s="45"/>
      <c r="F1073" s="45"/>
      <c r="G1073" s="2">
        <f>+G1072+E1073-F1073</f>
        <v>47.599999999999994</v>
      </c>
      <c r="H1073" s="54"/>
      <c r="I1073" s="54"/>
      <c r="J1073" s="54"/>
      <c r="K1073" s="54"/>
      <c r="L1073" s="54"/>
      <c r="M1073" s="54"/>
      <c r="N1073" s="54"/>
      <c r="O1073" s="54"/>
      <c r="P1073" s="54"/>
    </row>
    <row r="1074" spans="1:16">
      <c r="A1074" s="71"/>
      <c r="B1074" s="425"/>
      <c r="C1074" s="425"/>
      <c r="D1074" s="54"/>
      <c r="E1074" s="45"/>
      <c r="F1074" s="45"/>
      <c r="G1074" s="2">
        <f>+G1073+E1074-F1074</f>
        <v>47.599999999999994</v>
      </c>
      <c r="H1074" s="54"/>
      <c r="I1074" s="54"/>
      <c r="J1074" s="54"/>
      <c r="K1074" s="54"/>
      <c r="L1074" s="54"/>
      <c r="M1074" s="54"/>
      <c r="N1074" s="54"/>
      <c r="O1074" s="54"/>
      <c r="P1074" s="54"/>
    </row>
    <row r="1075" spans="1:16">
      <c r="A1075" s="71"/>
      <c r="B1075" s="425"/>
      <c r="C1075" s="425"/>
      <c r="D1075" s="54"/>
      <c r="E1075" s="45"/>
      <c r="F1075" s="45"/>
      <c r="G1075" s="2">
        <f>+G1074+E1075-F1075</f>
        <v>47.599999999999994</v>
      </c>
      <c r="H1075" s="54"/>
      <c r="I1075" s="54"/>
      <c r="J1075" s="54"/>
      <c r="K1075" s="54"/>
      <c r="L1075" s="54"/>
      <c r="M1075" s="54"/>
      <c r="N1075" s="54"/>
      <c r="O1075" s="54"/>
      <c r="P1075" s="54"/>
    </row>
    <row r="1076" spans="1:16">
      <c r="A1076" s="71"/>
      <c r="B1076" s="425"/>
      <c r="C1076" s="425"/>
      <c r="D1076" s="54"/>
      <c r="E1076" s="45"/>
      <c r="F1076" s="45"/>
      <c r="G1076" s="2">
        <f>+G1075+E1076-F1076</f>
        <v>47.599999999999994</v>
      </c>
      <c r="H1076" s="54"/>
      <c r="I1076" s="54"/>
      <c r="J1076" s="54"/>
      <c r="K1076" s="54"/>
      <c r="L1076" s="54"/>
      <c r="M1076" s="54"/>
      <c r="N1076" s="54"/>
      <c r="O1076" s="54"/>
      <c r="P1076" s="54"/>
    </row>
    <row r="1077" spans="1:16">
      <c r="A1077" s="71"/>
      <c r="B1077" s="425"/>
      <c r="C1077" s="425"/>
      <c r="D1077" s="54"/>
      <c r="E1077" s="45"/>
      <c r="F1077" s="45"/>
      <c r="G1077" s="2">
        <f>+G1076+E1077-F1077</f>
        <v>47.599999999999994</v>
      </c>
      <c r="H1077" s="54"/>
      <c r="I1077" s="54"/>
      <c r="J1077" s="54"/>
      <c r="K1077" s="54"/>
      <c r="L1077" s="54"/>
      <c r="M1077" s="54"/>
      <c r="N1077" s="54"/>
      <c r="O1077" s="54"/>
      <c r="P1077" s="54"/>
    </row>
    <row r="1078" spans="1:16">
      <c r="A1078" s="71"/>
      <c r="B1078" s="425"/>
      <c r="C1078" s="425"/>
      <c r="D1078" s="54"/>
      <c r="E1078" s="45"/>
      <c r="F1078" s="45"/>
      <c r="G1078" s="2">
        <f>+G1077+E1078-F1078</f>
        <v>47.599999999999994</v>
      </c>
      <c r="H1078" s="54"/>
      <c r="I1078" s="54"/>
      <c r="J1078" s="54"/>
      <c r="K1078" s="54"/>
      <c r="L1078" s="54"/>
      <c r="M1078" s="54"/>
      <c r="N1078" s="54"/>
      <c r="O1078" s="54"/>
      <c r="P1078" s="54"/>
    </row>
    <row r="1079" spans="1:16">
      <c r="A1079" s="71"/>
      <c r="B1079" s="425"/>
      <c r="C1079" s="425"/>
      <c r="D1079" s="54"/>
      <c r="E1079" s="45"/>
      <c r="F1079" s="45"/>
      <c r="G1079" s="2">
        <f>+G1078+E1079-F1079</f>
        <v>47.599999999999994</v>
      </c>
      <c r="H1079" s="54"/>
      <c r="I1079" s="54"/>
      <c r="J1079" s="54"/>
      <c r="K1079" s="54"/>
      <c r="L1079" s="54"/>
      <c r="M1079" s="54"/>
      <c r="N1079" s="54"/>
      <c r="O1079" s="54"/>
      <c r="P1079" s="54"/>
    </row>
    <row r="1080" spans="1:16">
      <c r="A1080" s="71"/>
      <c r="B1080" s="425"/>
      <c r="C1080" s="425"/>
      <c r="D1080" s="54"/>
      <c r="E1080" s="45"/>
      <c r="F1080" s="45"/>
      <c r="G1080" s="2">
        <f>+G1079+E1080-F1080</f>
        <v>47.599999999999994</v>
      </c>
      <c r="H1080" s="54"/>
      <c r="I1080" s="54"/>
      <c r="J1080" s="54"/>
      <c r="K1080" s="54"/>
      <c r="L1080" s="54"/>
      <c r="M1080" s="54"/>
      <c r="N1080" s="54"/>
      <c r="O1080" s="54"/>
      <c r="P1080" s="54"/>
    </row>
    <row r="1081" spans="1:16">
      <c r="A1081" s="71"/>
      <c r="B1081" s="425"/>
      <c r="C1081" s="425"/>
      <c r="D1081" s="54"/>
      <c r="E1081" s="45"/>
      <c r="F1081" s="45"/>
      <c r="G1081" s="2">
        <f>+G1080+E1081-F1081</f>
        <v>47.599999999999994</v>
      </c>
      <c r="H1081" s="54"/>
      <c r="I1081" s="54"/>
      <c r="J1081" s="54"/>
      <c r="K1081" s="54"/>
      <c r="L1081" s="54"/>
      <c r="M1081" s="54"/>
      <c r="N1081" s="54"/>
      <c r="O1081" s="54"/>
      <c r="P1081" s="54"/>
    </row>
    <row r="1082" spans="1:16">
      <c r="A1082" s="71"/>
      <c r="B1082" s="425"/>
      <c r="C1082" s="425"/>
      <c r="D1082" s="54"/>
      <c r="E1082" s="45"/>
      <c r="F1082" s="45"/>
      <c r="G1082" s="2">
        <f>+G1081+E1082-F1082</f>
        <v>47.599999999999994</v>
      </c>
      <c r="H1082" s="54"/>
      <c r="I1082" s="54"/>
      <c r="J1082" s="54"/>
      <c r="K1082" s="54"/>
      <c r="L1082" s="54"/>
      <c r="M1082" s="54"/>
      <c r="N1082" s="54"/>
      <c r="O1082" s="54"/>
      <c r="P1082" s="54"/>
    </row>
    <row r="1083" spans="1:16">
      <c r="A1083" s="71"/>
      <c r="B1083" s="425"/>
      <c r="C1083" s="425"/>
      <c r="D1083" s="54"/>
      <c r="E1083" s="45"/>
      <c r="F1083" s="45"/>
      <c r="G1083" s="2">
        <f>+G1082+E1083-F1083</f>
        <v>47.599999999999994</v>
      </c>
      <c r="H1083" s="54"/>
      <c r="I1083" s="54"/>
      <c r="J1083" s="54"/>
      <c r="K1083" s="54"/>
      <c r="L1083" s="54"/>
      <c r="M1083" s="54"/>
      <c r="N1083" s="54"/>
      <c r="O1083" s="54"/>
      <c r="P1083" s="54"/>
    </row>
    <row r="1084" spans="1:16">
      <c r="A1084" s="71"/>
      <c r="B1084" s="425"/>
      <c r="C1084" s="425"/>
      <c r="D1084" s="54"/>
      <c r="E1084" s="45"/>
      <c r="F1084" s="45"/>
      <c r="G1084" s="2">
        <f>+G1083+E1084-F1084</f>
        <v>47.599999999999994</v>
      </c>
      <c r="H1084" s="54"/>
      <c r="I1084" s="54"/>
      <c r="J1084" s="54"/>
      <c r="K1084" s="54"/>
      <c r="L1084" s="54"/>
      <c r="M1084" s="54"/>
      <c r="N1084" s="54"/>
      <c r="O1084" s="54"/>
      <c r="P1084" s="54"/>
    </row>
    <row r="1085" spans="1:16">
      <c r="A1085" s="71"/>
      <c r="B1085" s="425"/>
      <c r="C1085" s="425"/>
      <c r="D1085" s="54"/>
      <c r="E1085" s="45"/>
      <c r="F1085" s="45"/>
      <c r="G1085" s="2">
        <f>+G1084+E1085-F1085</f>
        <v>47.599999999999994</v>
      </c>
      <c r="H1085" s="54"/>
      <c r="I1085" s="54"/>
      <c r="J1085" s="54"/>
      <c r="K1085" s="54"/>
      <c r="L1085" s="54"/>
      <c r="M1085" s="54"/>
      <c r="N1085" s="54"/>
      <c r="O1085" s="54"/>
      <c r="P1085" s="54"/>
    </row>
    <row r="1086" spans="1:16">
      <c r="A1086" s="71"/>
      <c r="B1086" s="425"/>
      <c r="C1086" s="425"/>
      <c r="D1086" s="54"/>
      <c r="E1086" s="45"/>
      <c r="F1086" s="45"/>
      <c r="G1086" s="2">
        <f>+G1085+E1086-F1086</f>
        <v>47.599999999999994</v>
      </c>
      <c r="H1086" s="54"/>
      <c r="I1086" s="54"/>
      <c r="J1086" s="54"/>
      <c r="K1086" s="54"/>
      <c r="L1086" s="54"/>
      <c r="M1086" s="54"/>
      <c r="N1086" s="54"/>
      <c r="O1086" s="54"/>
      <c r="P1086" s="54"/>
    </row>
    <row r="1087" spans="1:16">
      <c r="A1087" s="71"/>
      <c r="B1087" s="425"/>
      <c r="C1087" s="425"/>
      <c r="D1087" s="54"/>
      <c r="E1087" s="45"/>
      <c r="F1087" s="45"/>
      <c r="G1087" s="2">
        <f>+G1086+E1087-F1087</f>
        <v>47.599999999999994</v>
      </c>
      <c r="H1087" s="54"/>
      <c r="I1087" s="54"/>
      <c r="J1087" s="54"/>
      <c r="K1087" s="54"/>
      <c r="L1087" s="54"/>
      <c r="M1087" s="54"/>
      <c r="N1087" s="54"/>
      <c r="O1087" s="54"/>
      <c r="P1087" s="54"/>
    </row>
    <row r="1088" spans="1:16">
      <c r="A1088" s="71"/>
      <c r="B1088" s="425"/>
      <c r="C1088" s="425"/>
      <c r="D1088" s="54"/>
      <c r="E1088" s="45"/>
      <c r="F1088" s="45"/>
      <c r="G1088" s="2">
        <f>+G1087+E1088-F1088</f>
        <v>47.599999999999994</v>
      </c>
      <c r="H1088" s="54"/>
      <c r="I1088" s="54"/>
      <c r="J1088" s="54"/>
      <c r="K1088" s="54"/>
      <c r="L1088" s="54"/>
      <c r="M1088" s="54"/>
      <c r="N1088" s="54"/>
      <c r="O1088" s="54"/>
      <c r="P1088" s="54"/>
    </row>
    <row r="1089" spans="1:16">
      <c r="A1089" s="71"/>
      <c r="B1089" s="425"/>
      <c r="C1089" s="425"/>
      <c r="D1089" s="54"/>
      <c r="E1089" s="45"/>
      <c r="F1089" s="45"/>
      <c r="G1089" s="2">
        <f>+G1088+E1089-F1089</f>
        <v>47.599999999999994</v>
      </c>
      <c r="H1089" s="54"/>
      <c r="I1089" s="54"/>
      <c r="J1089" s="54"/>
      <c r="K1089" s="54"/>
      <c r="L1089" s="54"/>
      <c r="M1089" s="54"/>
      <c r="N1089" s="54"/>
      <c r="O1089" s="54"/>
      <c r="P1089" s="54"/>
    </row>
    <row r="1090" spans="1:16">
      <c r="A1090" s="71"/>
      <c r="B1090" s="425"/>
      <c r="C1090" s="425"/>
      <c r="D1090" s="54"/>
      <c r="E1090" s="45"/>
      <c r="F1090" s="45"/>
      <c r="G1090" s="2">
        <f>+G1089+E1090-F1090</f>
        <v>47.599999999999994</v>
      </c>
      <c r="H1090" s="54"/>
      <c r="I1090" s="54"/>
      <c r="J1090" s="54"/>
      <c r="K1090" s="54"/>
      <c r="L1090" s="54"/>
      <c r="M1090" s="54"/>
      <c r="N1090" s="54"/>
      <c r="O1090" s="54"/>
      <c r="P1090" s="54"/>
    </row>
    <row r="1091" spans="1:16">
      <c r="A1091" s="71"/>
      <c r="B1091" s="425"/>
      <c r="C1091" s="425"/>
      <c r="D1091" s="54"/>
      <c r="E1091" s="45"/>
      <c r="F1091" s="45"/>
      <c r="G1091" s="2">
        <f>+G1090+E1091-F1091</f>
        <v>47.599999999999994</v>
      </c>
      <c r="H1091" s="54"/>
      <c r="I1091" s="54"/>
      <c r="J1091" s="54"/>
      <c r="K1091" s="54"/>
      <c r="L1091" s="54"/>
      <c r="M1091" s="54"/>
      <c r="N1091" s="54"/>
      <c r="O1091" s="54"/>
      <c r="P1091" s="54"/>
    </row>
    <row r="1092" spans="1:16">
      <c r="A1092" s="71"/>
      <c r="B1092" s="425"/>
      <c r="C1092" s="425"/>
      <c r="D1092" s="54"/>
      <c r="E1092" s="45"/>
      <c r="F1092" s="45"/>
      <c r="G1092" s="2">
        <f>+G1091+E1092-F1092</f>
        <v>47.599999999999994</v>
      </c>
      <c r="H1092" s="54"/>
      <c r="I1092" s="54"/>
      <c r="J1092" s="54"/>
      <c r="K1092" s="54"/>
      <c r="L1092" s="54"/>
      <c r="M1092" s="54"/>
      <c r="N1092" s="54"/>
      <c r="O1092" s="54"/>
      <c r="P1092" s="54"/>
    </row>
    <row r="1093" spans="1:16">
      <c r="A1093" s="71"/>
      <c r="B1093" s="425"/>
      <c r="C1093" s="425"/>
      <c r="D1093" s="54"/>
      <c r="E1093" s="45"/>
      <c r="F1093" s="45"/>
      <c r="G1093" s="2">
        <f>+G1092+E1093-F1093</f>
        <v>47.599999999999994</v>
      </c>
      <c r="H1093" s="54"/>
      <c r="I1093" s="54"/>
      <c r="J1093" s="54"/>
      <c r="K1093" s="54"/>
      <c r="L1093" s="54"/>
      <c r="M1093" s="54"/>
      <c r="N1093" s="54"/>
      <c r="O1093" s="54"/>
      <c r="P1093" s="54"/>
    </row>
    <row r="1094" spans="1:16">
      <c r="A1094" s="71"/>
      <c r="B1094" s="425"/>
      <c r="C1094" s="425"/>
      <c r="D1094" s="54"/>
      <c r="E1094" s="45"/>
      <c r="F1094" s="45"/>
      <c r="G1094" s="2">
        <f>+G1093+E1094-F1094</f>
        <v>47.599999999999994</v>
      </c>
      <c r="H1094" s="54"/>
      <c r="I1094" s="54"/>
      <c r="J1094" s="54"/>
      <c r="K1094" s="54"/>
      <c r="L1094" s="54"/>
      <c r="M1094" s="54"/>
      <c r="N1094" s="54"/>
      <c r="O1094" s="54"/>
      <c r="P1094" s="54"/>
    </row>
    <row r="1095" spans="1:16">
      <c r="A1095" s="71"/>
      <c r="B1095" s="425"/>
      <c r="C1095" s="425"/>
      <c r="D1095" s="54"/>
      <c r="E1095" s="45"/>
      <c r="F1095" s="45"/>
      <c r="G1095" s="2">
        <f>+G1094+E1095-F1095</f>
        <v>47.599999999999994</v>
      </c>
      <c r="H1095" s="54"/>
      <c r="I1095" s="54"/>
      <c r="J1095" s="54"/>
      <c r="K1095" s="54"/>
      <c r="L1095" s="54"/>
      <c r="M1095" s="54"/>
      <c r="N1095" s="54"/>
      <c r="O1095" s="54"/>
      <c r="P1095" s="54"/>
    </row>
    <row r="1096" spans="1:16">
      <c r="A1096" s="71"/>
      <c r="B1096" s="425"/>
      <c r="C1096" s="425"/>
      <c r="D1096" s="54"/>
      <c r="E1096" s="45"/>
      <c r="F1096" s="45"/>
      <c r="G1096" s="2">
        <f>+G1095+E1096-F1096</f>
        <v>47.599999999999994</v>
      </c>
      <c r="H1096" s="54"/>
      <c r="I1096" s="54"/>
      <c r="J1096" s="54"/>
      <c r="K1096" s="54"/>
      <c r="L1096" s="54"/>
      <c r="M1096" s="54"/>
      <c r="N1096" s="54"/>
      <c r="O1096" s="54"/>
      <c r="P1096" s="54"/>
    </row>
    <row r="1097" spans="1:16">
      <c r="A1097" s="71"/>
      <c r="B1097" s="425"/>
      <c r="C1097" s="425"/>
      <c r="D1097" s="54"/>
      <c r="E1097" s="45"/>
      <c r="F1097" s="45"/>
      <c r="G1097" s="2">
        <f>+G1096+E1097-F1097</f>
        <v>47.599999999999994</v>
      </c>
      <c r="H1097" s="54"/>
      <c r="I1097" s="54"/>
      <c r="J1097" s="54"/>
      <c r="K1097" s="54"/>
      <c r="L1097" s="54"/>
      <c r="M1097" s="54"/>
      <c r="N1097" s="54"/>
      <c r="O1097" s="54"/>
      <c r="P1097" s="54"/>
    </row>
    <row r="1098" spans="1:16">
      <c r="A1098" s="71"/>
      <c r="B1098" s="425"/>
      <c r="C1098" s="425"/>
      <c r="D1098" s="54"/>
      <c r="E1098" s="45"/>
      <c r="F1098" s="45"/>
      <c r="G1098" s="2">
        <f>+G1097+E1098-F1098</f>
        <v>47.599999999999994</v>
      </c>
      <c r="H1098" s="54"/>
      <c r="I1098" s="54"/>
      <c r="J1098" s="54"/>
      <c r="K1098" s="54"/>
      <c r="L1098" s="54"/>
      <c r="M1098" s="54"/>
      <c r="N1098" s="54"/>
      <c r="O1098" s="54"/>
      <c r="P1098" s="54"/>
    </row>
    <row r="1099" spans="1:16">
      <c r="A1099" s="71"/>
      <c r="B1099" s="425"/>
      <c r="C1099" s="425"/>
      <c r="D1099" s="54"/>
      <c r="E1099" s="45"/>
      <c r="F1099" s="45"/>
      <c r="G1099" s="2">
        <f>+G1098+E1099-F1099</f>
        <v>47.599999999999994</v>
      </c>
      <c r="H1099" s="54"/>
      <c r="I1099" s="54"/>
      <c r="J1099" s="54"/>
      <c r="K1099" s="54"/>
      <c r="L1099" s="54"/>
      <c r="M1099" s="54"/>
      <c r="N1099" s="54"/>
      <c r="O1099" s="54"/>
      <c r="P1099" s="54"/>
    </row>
    <row r="1100" spans="1:16">
      <c r="A1100" s="71"/>
      <c r="B1100" s="425"/>
      <c r="C1100" s="425"/>
      <c r="D1100" s="54"/>
      <c r="E1100" s="45"/>
      <c r="F1100" s="45"/>
      <c r="G1100" s="2">
        <f>+G1099+E1100-F1100</f>
        <v>47.599999999999994</v>
      </c>
      <c r="H1100" s="54"/>
      <c r="I1100" s="54"/>
      <c r="J1100" s="54"/>
      <c r="K1100" s="54"/>
      <c r="L1100" s="54"/>
      <c r="M1100" s="54"/>
      <c r="N1100" s="54"/>
      <c r="O1100" s="54"/>
      <c r="P1100" s="54"/>
    </row>
    <row r="1101" spans="1:16">
      <c r="A1101" s="71"/>
      <c r="B1101" s="425"/>
      <c r="C1101" s="425"/>
      <c r="D1101" s="54"/>
      <c r="E1101" s="45"/>
      <c r="F1101" s="45"/>
      <c r="G1101" s="2">
        <f>+G1100+E1101-F1101</f>
        <v>47.599999999999994</v>
      </c>
      <c r="H1101" s="54"/>
      <c r="I1101" s="54"/>
      <c r="J1101" s="54"/>
      <c r="K1101" s="54"/>
      <c r="L1101" s="54"/>
      <c r="M1101" s="54"/>
      <c r="N1101" s="54"/>
      <c r="O1101" s="54"/>
      <c r="P1101" s="54"/>
    </row>
    <row r="1102" spans="1:16">
      <c r="A1102" s="71"/>
      <c r="B1102" s="425"/>
      <c r="C1102" s="425"/>
      <c r="D1102" s="54"/>
      <c r="E1102" s="45"/>
      <c r="F1102" s="45"/>
      <c r="G1102" s="2">
        <f>+G1101+E1102-F1102</f>
        <v>47.599999999999994</v>
      </c>
      <c r="H1102" s="54"/>
      <c r="I1102" s="54"/>
      <c r="J1102" s="54"/>
      <c r="K1102" s="54"/>
      <c r="L1102" s="54"/>
      <c r="M1102" s="54"/>
      <c r="N1102" s="54"/>
      <c r="O1102" s="54"/>
      <c r="P1102" s="54"/>
    </row>
    <row r="1103" spans="1:16">
      <c r="A1103" s="71"/>
      <c r="B1103" s="425"/>
      <c r="C1103" s="425"/>
      <c r="D1103" s="54"/>
      <c r="E1103" s="45"/>
      <c r="F1103" s="45"/>
      <c r="G1103" s="2">
        <f>+G1102+E1103-F1103</f>
        <v>47.599999999999994</v>
      </c>
      <c r="H1103" s="54"/>
      <c r="I1103" s="54"/>
      <c r="J1103" s="54"/>
      <c r="K1103" s="54"/>
      <c r="L1103" s="54"/>
      <c r="M1103" s="54"/>
      <c r="N1103" s="54"/>
      <c r="O1103" s="54"/>
      <c r="P1103" s="54"/>
    </row>
    <row r="1104" spans="1:16">
      <c r="A1104" s="71"/>
      <c r="B1104" s="425"/>
      <c r="C1104" s="425"/>
      <c r="D1104" s="54"/>
      <c r="E1104" s="45"/>
      <c r="F1104" s="45"/>
      <c r="G1104" s="2">
        <f>+G1103+E1104-F1104</f>
        <v>47.599999999999994</v>
      </c>
      <c r="H1104" s="54"/>
      <c r="I1104" s="54"/>
      <c r="J1104" s="54"/>
      <c r="K1104" s="54"/>
      <c r="L1104" s="54"/>
      <c r="M1104" s="54"/>
      <c r="N1104" s="54"/>
      <c r="O1104" s="54"/>
      <c r="P1104" s="54"/>
    </row>
    <row r="1105" spans="1:16">
      <c r="A1105" s="71"/>
      <c r="B1105" s="425"/>
      <c r="C1105" s="425"/>
      <c r="D1105" s="54"/>
      <c r="E1105" s="45"/>
      <c r="F1105" s="45"/>
      <c r="G1105" s="2">
        <f>+G1104+E1105-F1105</f>
        <v>47.599999999999994</v>
      </c>
      <c r="H1105" s="54"/>
      <c r="I1105" s="54"/>
      <c r="J1105" s="54"/>
      <c r="K1105" s="54"/>
      <c r="L1105" s="54"/>
      <c r="M1105" s="54"/>
      <c r="N1105" s="54"/>
      <c r="O1105" s="54"/>
      <c r="P1105" s="54"/>
    </row>
    <row r="1106" spans="1:16">
      <c r="A1106" s="71"/>
      <c r="B1106" s="425"/>
      <c r="C1106" s="425"/>
      <c r="D1106" s="54"/>
      <c r="E1106" s="45"/>
      <c r="F1106" s="45"/>
      <c r="G1106" s="2">
        <f>+G1105+E1106-F1106</f>
        <v>47.599999999999994</v>
      </c>
      <c r="H1106" s="54"/>
      <c r="I1106" s="54"/>
      <c r="J1106" s="54"/>
      <c r="K1106" s="54"/>
      <c r="L1106" s="54"/>
      <c r="M1106" s="54"/>
      <c r="N1106" s="54"/>
      <c r="O1106" s="54"/>
      <c r="P1106" s="54"/>
    </row>
    <row r="1107" spans="1:16">
      <c r="A1107" s="71"/>
      <c r="B1107" s="425"/>
      <c r="C1107" s="425"/>
      <c r="D1107" s="54"/>
      <c r="E1107" s="45"/>
      <c r="F1107" s="45"/>
      <c r="G1107" s="2">
        <f>+G1106+E1107-F1107</f>
        <v>47.599999999999994</v>
      </c>
      <c r="H1107" s="54"/>
      <c r="I1107" s="54"/>
      <c r="J1107" s="54"/>
      <c r="K1107" s="54"/>
      <c r="L1107" s="54"/>
      <c r="M1107" s="54"/>
      <c r="N1107" s="54"/>
      <c r="O1107" s="54"/>
      <c r="P1107" s="54"/>
    </row>
    <row r="1108" spans="1:16">
      <c r="A1108" s="71"/>
      <c r="B1108" s="425"/>
      <c r="C1108" s="425"/>
      <c r="D1108" s="54"/>
      <c r="E1108" s="45"/>
      <c r="F1108" s="45"/>
      <c r="G1108" s="2">
        <f>+G1107+E1108-F1108</f>
        <v>47.599999999999994</v>
      </c>
      <c r="H1108" s="54"/>
      <c r="I1108" s="54"/>
      <c r="J1108" s="54"/>
      <c r="K1108" s="54"/>
      <c r="L1108" s="54"/>
      <c r="M1108" s="54"/>
      <c r="N1108" s="54"/>
      <c r="O1108" s="54"/>
      <c r="P1108" s="54"/>
    </row>
    <row r="1109" spans="1:16">
      <c r="A1109" s="71"/>
      <c r="B1109" s="425"/>
      <c r="C1109" s="425"/>
      <c r="D1109" s="54"/>
      <c r="E1109" s="45"/>
      <c r="F1109" s="45"/>
      <c r="G1109" s="2">
        <f>+G1108+E1109-F1109</f>
        <v>47.599999999999994</v>
      </c>
      <c r="H1109" s="54"/>
      <c r="I1109" s="54"/>
      <c r="J1109" s="54"/>
      <c r="K1109" s="54"/>
      <c r="L1109" s="54"/>
      <c r="M1109" s="54"/>
      <c r="N1109" s="54"/>
      <c r="O1109" s="54"/>
      <c r="P1109" s="54"/>
    </row>
    <row r="1110" spans="1:16">
      <c r="A1110" s="71"/>
      <c r="B1110" s="425"/>
      <c r="C1110" s="425"/>
      <c r="D1110" s="54"/>
      <c r="E1110" s="45"/>
      <c r="F1110" s="45"/>
      <c r="G1110" s="2">
        <f>+G1109+E1110-F1110</f>
        <v>47.599999999999994</v>
      </c>
      <c r="H1110" s="54"/>
      <c r="I1110" s="54"/>
      <c r="J1110" s="54"/>
      <c r="K1110" s="54"/>
      <c r="L1110" s="54"/>
      <c r="M1110" s="54"/>
      <c r="N1110" s="54"/>
      <c r="O1110" s="54"/>
      <c r="P1110" s="54"/>
    </row>
    <row r="1111" spans="1:16">
      <c r="A1111" s="71"/>
      <c r="B1111" s="425"/>
      <c r="C1111" s="425"/>
      <c r="D1111" s="54"/>
      <c r="E1111" s="45"/>
      <c r="F1111" s="45"/>
      <c r="G1111" s="2">
        <f>+G1110+E1111-F1111</f>
        <v>47.599999999999994</v>
      </c>
      <c r="H1111" s="54"/>
      <c r="I1111" s="54"/>
      <c r="J1111" s="54"/>
      <c r="K1111" s="54"/>
      <c r="L1111" s="54"/>
      <c r="M1111" s="54"/>
      <c r="N1111" s="54"/>
      <c r="O1111" s="54"/>
      <c r="P1111" s="54"/>
    </row>
    <row r="1112" spans="1:16">
      <c r="A1112" s="71"/>
      <c r="B1112" s="425"/>
      <c r="C1112" s="425"/>
      <c r="D1112" s="54"/>
      <c r="E1112" s="45"/>
      <c r="F1112" s="45"/>
      <c r="G1112" s="2">
        <f>+G1111+E1112-F1112</f>
        <v>47.599999999999994</v>
      </c>
      <c r="H1112" s="54"/>
      <c r="I1112" s="54"/>
      <c r="J1112" s="54"/>
      <c r="K1112" s="54"/>
      <c r="L1112" s="54"/>
      <c r="M1112" s="54"/>
      <c r="N1112" s="54"/>
      <c r="O1112" s="54"/>
      <c r="P1112" s="54"/>
    </row>
    <row r="1113" spans="1:16">
      <c r="A1113" s="71"/>
      <c r="B1113" s="425"/>
      <c r="C1113" s="425"/>
      <c r="D1113" s="54"/>
      <c r="E1113" s="45"/>
      <c r="F1113" s="45"/>
      <c r="G1113" s="2">
        <f>+G1112+E1113-F1113</f>
        <v>47.599999999999994</v>
      </c>
      <c r="H1113" s="54"/>
      <c r="I1113" s="54"/>
      <c r="J1113" s="54"/>
      <c r="K1113" s="54"/>
      <c r="L1113" s="54"/>
      <c r="M1113" s="54"/>
      <c r="N1113" s="54"/>
      <c r="O1113" s="54"/>
      <c r="P1113" s="54"/>
    </row>
    <row r="1114" spans="1:16">
      <c r="A1114" s="71"/>
      <c r="B1114" s="425"/>
      <c r="C1114" s="425"/>
      <c r="D1114" s="54"/>
      <c r="E1114" s="45"/>
      <c r="F1114" s="45"/>
      <c r="G1114" s="2">
        <f>+G1113+E1114-F1114</f>
        <v>47.599999999999994</v>
      </c>
      <c r="H1114" s="54"/>
      <c r="I1114" s="54"/>
      <c r="J1114" s="54"/>
      <c r="K1114" s="54"/>
      <c r="L1114" s="54"/>
      <c r="M1114" s="54"/>
      <c r="N1114" s="54"/>
      <c r="O1114" s="54"/>
      <c r="P1114" s="54"/>
    </row>
    <row r="1115" spans="1:16">
      <c r="A1115" s="71"/>
      <c r="B1115" s="425"/>
      <c r="C1115" s="425"/>
      <c r="D1115" s="54"/>
      <c r="E1115" s="45"/>
      <c r="F1115" s="45"/>
      <c r="G1115" s="2">
        <f>+G1114+E1115-F1115</f>
        <v>47.599999999999994</v>
      </c>
      <c r="H1115" s="54"/>
      <c r="I1115" s="54"/>
      <c r="J1115" s="54"/>
      <c r="K1115" s="54"/>
      <c r="L1115" s="54"/>
      <c r="M1115" s="54"/>
      <c r="N1115" s="54"/>
      <c r="O1115" s="54"/>
      <c r="P1115" s="54"/>
    </row>
    <row r="1116" spans="1:16">
      <c r="A1116" s="71"/>
      <c r="B1116" s="425"/>
      <c r="C1116" s="425"/>
      <c r="D1116" s="54"/>
      <c r="E1116" s="45"/>
      <c r="F1116" s="45"/>
      <c r="G1116" s="2">
        <f>+G1115+E1116-F1116</f>
        <v>47.599999999999994</v>
      </c>
      <c r="H1116" s="54"/>
      <c r="I1116" s="54"/>
      <c r="J1116" s="54"/>
      <c r="K1116" s="54"/>
      <c r="L1116" s="54"/>
      <c r="M1116" s="54"/>
      <c r="N1116" s="54"/>
      <c r="O1116" s="54"/>
      <c r="P1116" s="54"/>
    </row>
    <row r="1117" spans="1:16">
      <c r="A1117" s="71"/>
      <c r="B1117" s="425"/>
      <c r="C1117" s="425"/>
      <c r="D1117" s="54"/>
      <c r="E1117" s="45"/>
      <c r="F1117" s="45"/>
      <c r="G1117" s="2">
        <f>+G1116+E1117-F1117</f>
        <v>47.599999999999994</v>
      </c>
      <c r="H1117" s="54"/>
      <c r="I1117" s="54"/>
      <c r="J1117" s="54"/>
      <c r="K1117" s="54"/>
      <c r="L1117" s="54"/>
      <c r="M1117" s="54"/>
      <c r="N1117" s="54"/>
      <c r="O1117" s="54"/>
      <c r="P1117" s="54"/>
    </row>
    <row r="1118" spans="1:16">
      <c r="A1118" s="71"/>
      <c r="B1118" s="425"/>
      <c r="C1118" s="425"/>
      <c r="D1118" s="54"/>
      <c r="E1118" s="45"/>
      <c r="F1118" s="45"/>
      <c r="G1118" s="2">
        <f>+G1117+E1118-F1118</f>
        <v>47.599999999999994</v>
      </c>
      <c r="H1118" s="54"/>
      <c r="I1118" s="54"/>
      <c r="J1118" s="54"/>
      <c r="K1118" s="54"/>
      <c r="L1118" s="54"/>
      <c r="M1118" s="54"/>
      <c r="N1118" s="54"/>
      <c r="O1118" s="54"/>
      <c r="P1118" s="54"/>
    </row>
    <row r="1119" spans="1:16">
      <c r="A1119" s="71"/>
      <c r="B1119" s="425"/>
      <c r="C1119" s="425"/>
      <c r="D1119" s="54"/>
      <c r="E1119" s="45"/>
      <c r="F1119" s="45"/>
      <c r="G1119" s="2">
        <f>+G1118+E1119-F1119</f>
        <v>47.599999999999994</v>
      </c>
      <c r="H1119" s="54"/>
      <c r="I1119" s="54"/>
      <c r="J1119" s="54"/>
      <c r="K1119" s="54"/>
      <c r="L1119" s="54"/>
      <c r="M1119" s="54"/>
      <c r="N1119" s="54"/>
      <c r="O1119" s="54"/>
      <c r="P1119" s="54"/>
    </row>
    <row r="1120" spans="1:16">
      <c r="A1120" s="71"/>
      <c r="B1120" s="425"/>
      <c r="C1120" s="425"/>
      <c r="D1120" s="54"/>
      <c r="E1120" s="45"/>
      <c r="F1120" s="45"/>
      <c r="G1120" s="2">
        <f>+G1119+E1120-F1120</f>
        <v>47.599999999999994</v>
      </c>
      <c r="H1120" s="54"/>
      <c r="I1120" s="54"/>
      <c r="J1120" s="54"/>
      <c r="K1120" s="54"/>
      <c r="L1120" s="54"/>
      <c r="M1120" s="54"/>
      <c r="N1120" s="54"/>
      <c r="O1120" s="54"/>
      <c r="P1120" s="54"/>
    </row>
    <row r="1121" spans="1:16">
      <c r="A1121" s="71"/>
      <c r="B1121" s="425"/>
      <c r="C1121" s="425"/>
      <c r="D1121" s="54"/>
      <c r="E1121" s="45"/>
      <c r="F1121" s="45"/>
      <c r="G1121" s="2">
        <f>+G1120+E1121-F1121</f>
        <v>47.599999999999994</v>
      </c>
      <c r="H1121" s="54"/>
      <c r="I1121" s="54"/>
      <c r="J1121" s="54"/>
      <c r="K1121" s="54"/>
      <c r="L1121" s="54"/>
      <c r="M1121" s="54"/>
      <c r="N1121" s="54"/>
      <c r="O1121" s="54"/>
      <c r="P1121" s="54"/>
    </row>
    <row r="1122" spans="1:16">
      <c r="A1122" s="71"/>
      <c r="B1122" s="425"/>
      <c r="C1122" s="425"/>
      <c r="D1122" s="54"/>
      <c r="E1122" s="45"/>
      <c r="F1122" s="45"/>
      <c r="G1122" s="2">
        <f>+G1121+E1122-F1122</f>
        <v>47.599999999999994</v>
      </c>
      <c r="H1122" s="54"/>
      <c r="I1122" s="54"/>
      <c r="J1122" s="54"/>
      <c r="K1122" s="54"/>
      <c r="L1122" s="54"/>
      <c r="M1122" s="54"/>
      <c r="N1122" s="54"/>
      <c r="O1122" s="54"/>
      <c r="P1122" s="54"/>
    </row>
    <row r="1123" spans="1:16">
      <c r="A1123" s="71"/>
      <c r="B1123" s="425"/>
      <c r="C1123" s="425"/>
      <c r="D1123" s="54"/>
      <c r="E1123" s="45"/>
      <c r="F1123" s="45"/>
      <c r="G1123" s="2">
        <f>+G1122+E1123-F1123</f>
        <v>47.599999999999994</v>
      </c>
      <c r="H1123" s="54"/>
      <c r="I1123" s="54"/>
      <c r="J1123" s="54"/>
      <c r="K1123" s="54"/>
      <c r="L1123" s="54"/>
      <c r="M1123" s="54"/>
      <c r="N1123" s="54"/>
      <c r="O1123" s="54"/>
      <c r="P1123" s="54"/>
    </row>
    <row r="1124" spans="1:16">
      <c r="A1124" s="71"/>
      <c r="B1124" s="425"/>
      <c r="C1124" s="425"/>
      <c r="D1124" s="54"/>
      <c r="E1124" s="45"/>
      <c r="F1124" s="45"/>
      <c r="G1124" s="2">
        <f>+G1123+E1124-F1124</f>
        <v>47.599999999999994</v>
      </c>
      <c r="H1124" s="54"/>
      <c r="I1124" s="54"/>
      <c r="J1124" s="54"/>
      <c r="K1124" s="54"/>
      <c r="L1124" s="54"/>
      <c r="M1124" s="54"/>
      <c r="N1124" s="54"/>
      <c r="O1124" s="54"/>
      <c r="P1124" s="54"/>
    </row>
    <row r="1125" spans="1:16">
      <c r="A1125" s="71"/>
      <c r="B1125" s="425"/>
      <c r="C1125" s="425"/>
      <c r="D1125" s="54"/>
      <c r="E1125" s="45"/>
      <c r="F1125" s="45"/>
      <c r="G1125" s="2">
        <f>+G1124+E1125-F1125</f>
        <v>47.599999999999994</v>
      </c>
      <c r="H1125" s="54"/>
      <c r="I1125" s="54"/>
      <c r="J1125" s="54"/>
      <c r="K1125" s="54"/>
      <c r="L1125" s="54"/>
      <c r="M1125" s="54"/>
      <c r="N1125" s="54"/>
      <c r="O1125" s="54"/>
      <c r="P1125" s="54"/>
    </row>
    <row r="1126" spans="1:16">
      <c r="A1126" s="71"/>
      <c r="B1126" s="425"/>
      <c r="C1126" s="425"/>
      <c r="D1126" s="54"/>
      <c r="E1126" s="45"/>
      <c r="F1126" s="45"/>
      <c r="G1126" s="2">
        <f>+G1125+E1126-F1126</f>
        <v>47.599999999999994</v>
      </c>
      <c r="H1126" s="54"/>
      <c r="I1126" s="54"/>
      <c r="J1126" s="54"/>
      <c r="K1126" s="54"/>
      <c r="L1126" s="54"/>
      <c r="M1126" s="54"/>
      <c r="N1126" s="54"/>
      <c r="O1126" s="54"/>
      <c r="P1126" s="54"/>
    </row>
    <row r="1127" spans="1:16">
      <c r="A1127" s="71"/>
      <c r="B1127" s="425"/>
      <c r="C1127" s="425"/>
      <c r="D1127" s="54"/>
      <c r="E1127" s="45"/>
      <c r="F1127" s="45"/>
      <c r="G1127" s="2">
        <f>+G1126+E1127-F1127</f>
        <v>47.599999999999994</v>
      </c>
      <c r="H1127" s="54"/>
      <c r="I1127" s="54"/>
      <c r="J1127" s="54"/>
      <c r="K1127" s="54"/>
      <c r="L1127" s="54"/>
      <c r="M1127" s="54"/>
      <c r="N1127" s="54"/>
      <c r="O1127" s="54"/>
      <c r="P1127" s="54"/>
    </row>
    <row r="1128" spans="1:16">
      <c r="A1128" s="71"/>
      <c r="B1128" s="425"/>
      <c r="C1128" s="425"/>
      <c r="D1128" s="54"/>
      <c r="E1128" s="45"/>
      <c r="F1128" s="45"/>
      <c r="G1128" s="2">
        <f>+G1127+E1128-F1128</f>
        <v>47.599999999999994</v>
      </c>
      <c r="H1128" s="54"/>
      <c r="I1128" s="54"/>
      <c r="J1128" s="54"/>
      <c r="K1128" s="54"/>
      <c r="L1128" s="54"/>
      <c r="M1128" s="54"/>
      <c r="N1128" s="54"/>
      <c r="O1128" s="54"/>
      <c r="P1128" s="54"/>
    </row>
    <row r="1129" spans="1:16">
      <c r="A1129" s="71"/>
      <c r="B1129" s="425"/>
      <c r="C1129" s="425"/>
      <c r="D1129" s="54"/>
      <c r="E1129" s="45"/>
      <c r="F1129" s="45"/>
      <c r="G1129" s="2">
        <f>+G1128+E1129-F1129</f>
        <v>47.599999999999994</v>
      </c>
      <c r="H1129" s="54"/>
      <c r="I1129" s="54"/>
      <c r="J1129" s="54"/>
      <c r="K1129" s="54"/>
      <c r="L1129" s="54"/>
      <c r="M1129" s="54"/>
      <c r="N1129" s="54"/>
      <c r="O1129" s="54"/>
      <c r="P1129" s="54"/>
    </row>
    <row r="1130" spans="1:16">
      <c r="A1130" s="71"/>
      <c r="B1130" s="425"/>
      <c r="C1130" s="425"/>
      <c r="D1130" s="54"/>
      <c r="E1130" s="45"/>
      <c r="F1130" s="45"/>
      <c r="G1130" s="2">
        <f>+G1129+E1130-F1130</f>
        <v>47.599999999999994</v>
      </c>
      <c r="H1130" s="54"/>
      <c r="I1130" s="54"/>
      <c r="J1130" s="54"/>
      <c r="K1130" s="54"/>
      <c r="L1130" s="54"/>
      <c r="M1130" s="54"/>
      <c r="N1130" s="54"/>
      <c r="O1130" s="54"/>
      <c r="P1130" s="54"/>
    </row>
    <row r="1131" spans="1:16">
      <c r="A1131" s="71"/>
      <c r="B1131" s="425"/>
      <c r="C1131" s="425"/>
      <c r="D1131" s="54"/>
      <c r="E1131" s="45"/>
      <c r="F1131" s="45"/>
      <c r="G1131" s="2">
        <f>+G1130+E1131-F1131</f>
        <v>47.599999999999994</v>
      </c>
      <c r="H1131" s="54"/>
      <c r="I1131" s="54"/>
      <c r="J1131" s="54"/>
      <c r="K1131" s="54"/>
      <c r="L1131" s="54"/>
      <c r="M1131" s="54"/>
      <c r="N1131" s="54"/>
      <c r="O1131" s="54"/>
      <c r="P1131" s="54"/>
    </row>
    <row r="1132" spans="1:16">
      <c r="A1132" s="71"/>
      <c r="B1132" s="425"/>
      <c r="C1132" s="425"/>
      <c r="D1132" s="54"/>
      <c r="E1132" s="45"/>
      <c r="F1132" s="45"/>
      <c r="G1132" s="2">
        <f>+G1131+E1132-F1132</f>
        <v>47.599999999999994</v>
      </c>
      <c r="H1132" s="54"/>
      <c r="I1132" s="54"/>
      <c r="J1132" s="54"/>
      <c r="K1132" s="54"/>
      <c r="L1132" s="54"/>
      <c r="M1132" s="54"/>
      <c r="N1132" s="54"/>
      <c r="O1132" s="54"/>
      <c r="P1132" s="54"/>
    </row>
    <row r="1133" spans="1:16">
      <c r="A1133" s="71"/>
      <c r="B1133" s="425"/>
      <c r="C1133" s="425"/>
      <c r="D1133" s="54"/>
      <c r="E1133" s="45"/>
      <c r="F1133" s="45"/>
      <c r="G1133" s="2">
        <f>+G1132+E1133-F1133</f>
        <v>47.599999999999994</v>
      </c>
      <c r="H1133" s="54"/>
      <c r="I1133" s="54"/>
      <c r="J1133" s="54"/>
      <c r="K1133" s="54"/>
      <c r="L1133" s="54"/>
      <c r="M1133" s="54"/>
      <c r="N1133" s="54"/>
      <c r="O1133" s="54"/>
      <c r="P1133" s="54"/>
    </row>
    <row r="1134" spans="1:16">
      <c r="A1134" s="71"/>
      <c r="B1134" s="425"/>
      <c r="C1134" s="425"/>
      <c r="D1134" s="54"/>
      <c r="E1134" s="45"/>
      <c r="F1134" s="45"/>
      <c r="G1134" s="2">
        <f>+G1133+E1134-F1134</f>
        <v>47.599999999999994</v>
      </c>
      <c r="H1134" s="54"/>
      <c r="I1134" s="54"/>
      <c r="J1134" s="54"/>
      <c r="K1134" s="54"/>
      <c r="L1134" s="54"/>
      <c r="M1134" s="54"/>
      <c r="N1134" s="54"/>
      <c r="O1134" s="54"/>
      <c r="P1134" s="54"/>
    </row>
    <row r="1135" spans="1:16">
      <c r="A1135" s="71"/>
      <c r="B1135" s="425"/>
      <c r="C1135" s="425"/>
      <c r="D1135" s="54"/>
      <c r="E1135" s="45"/>
      <c r="F1135" s="45"/>
      <c r="G1135" s="2">
        <f>+G1134+E1135-F1135</f>
        <v>47.599999999999994</v>
      </c>
      <c r="H1135" s="54"/>
      <c r="I1135" s="54"/>
      <c r="J1135" s="54"/>
      <c r="K1135" s="54"/>
      <c r="L1135" s="54"/>
      <c r="M1135" s="54"/>
      <c r="N1135" s="54"/>
      <c r="O1135" s="54"/>
      <c r="P1135" s="54"/>
    </row>
    <row r="1136" spans="1:16">
      <c r="A1136" s="71"/>
      <c r="B1136" s="425"/>
      <c r="C1136" s="425"/>
      <c r="D1136" s="54"/>
      <c r="E1136" s="45"/>
      <c r="F1136" s="45"/>
      <c r="G1136" s="2">
        <f>+G1135+E1136-F1136</f>
        <v>47.599999999999994</v>
      </c>
      <c r="H1136" s="54"/>
      <c r="I1136" s="54"/>
      <c r="J1136" s="54"/>
      <c r="K1136" s="54"/>
      <c r="L1136" s="54"/>
      <c r="M1136" s="54"/>
      <c r="N1136" s="54"/>
      <c r="O1136" s="54"/>
      <c r="P1136" s="54"/>
    </row>
    <row r="1137" spans="1:16">
      <c r="A1137" s="71"/>
      <c r="B1137" s="425"/>
      <c r="C1137" s="425"/>
      <c r="D1137" s="54"/>
      <c r="E1137" s="45"/>
      <c r="F1137" s="45"/>
      <c r="G1137" s="2">
        <f>+G1136+E1137-F1137</f>
        <v>47.599999999999994</v>
      </c>
      <c r="H1137" s="54"/>
      <c r="I1137" s="54"/>
      <c r="J1137" s="54"/>
      <c r="K1137" s="54"/>
      <c r="L1137" s="54"/>
      <c r="M1137" s="54"/>
      <c r="N1137" s="54"/>
      <c r="O1137" s="54"/>
      <c r="P1137" s="54"/>
    </row>
    <row r="1138" spans="1:16">
      <c r="A1138" s="71"/>
      <c r="B1138" s="425"/>
      <c r="C1138" s="425"/>
      <c r="D1138" s="54"/>
      <c r="E1138" s="45"/>
      <c r="F1138" s="45"/>
      <c r="G1138" s="2">
        <f>+G1137+E1138-F1138</f>
        <v>47.599999999999994</v>
      </c>
      <c r="H1138" s="54"/>
      <c r="I1138" s="54"/>
      <c r="J1138" s="54"/>
      <c r="K1138" s="54"/>
      <c r="L1138" s="54"/>
      <c r="M1138" s="54"/>
      <c r="N1138" s="54"/>
      <c r="O1138" s="54"/>
      <c r="P1138" s="54"/>
    </row>
    <row r="1139" spans="1:16">
      <c r="A1139" s="71"/>
      <c r="B1139" s="425"/>
      <c r="C1139" s="425"/>
      <c r="D1139" s="54"/>
      <c r="E1139" s="45"/>
      <c r="F1139" s="45"/>
      <c r="G1139" s="2">
        <f>+G1138+E1139-F1139</f>
        <v>47.599999999999994</v>
      </c>
      <c r="H1139" s="54"/>
      <c r="I1139" s="54"/>
      <c r="J1139" s="54"/>
      <c r="K1139" s="54"/>
      <c r="L1139" s="54"/>
      <c r="M1139" s="54"/>
      <c r="N1139" s="54"/>
      <c r="O1139" s="54"/>
      <c r="P1139" s="54"/>
    </row>
    <row r="1140" spans="1:16">
      <c r="A1140" s="71"/>
      <c r="B1140" s="425"/>
      <c r="C1140" s="425"/>
      <c r="D1140" s="54"/>
      <c r="E1140" s="45"/>
      <c r="F1140" s="45"/>
      <c r="G1140" s="2">
        <f>+G1139+E1140-F1140</f>
        <v>47.599999999999994</v>
      </c>
      <c r="H1140" s="54"/>
      <c r="I1140" s="54"/>
      <c r="J1140" s="54"/>
      <c r="K1140" s="54"/>
      <c r="L1140" s="54"/>
      <c r="M1140" s="54"/>
      <c r="N1140" s="54"/>
      <c r="O1140" s="54"/>
      <c r="P1140" s="54"/>
    </row>
    <row r="1141" spans="1:16">
      <c r="A1141" s="71"/>
      <c r="B1141" s="425"/>
      <c r="C1141" s="425"/>
      <c r="D1141" s="54"/>
      <c r="E1141" s="45"/>
      <c r="F1141" s="45"/>
      <c r="G1141" s="2">
        <f>+G1140+E1141-F1141</f>
        <v>47.599999999999994</v>
      </c>
      <c r="H1141" s="54"/>
      <c r="I1141" s="54"/>
      <c r="J1141" s="54"/>
      <c r="K1141" s="54"/>
      <c r="L1141" s="54"/>
      <c r="M1141" s="54"/>
      <c r="N1141" s="54"/>
      <c r="O1141" s="54"/>
      <c r="P1141" s="54"/>
    </row>
    <row r="1142" spans="1:16">
      <c r="A1142" s="71"/>
      <c r="B1142" s="425"/>
      <c r="C1142" s="425"/>
      <c r="D1142" s="54"/>
      <c r="E1142" s="45"/>
      <c r="F1142" s="45"/>
      <c r="G1142" s="2">
        <f>+G1141+E1142-F1142</f>
        <v>47.599999999999994</v>
      </c>
      <c r="H1142" s="54"/>
      <c r="I1142" s="54"/>
      <c r="J1142" s="54"/>
      <c r="K1142" s="54"/>
      <c r="L1142" s="54"/>
      <c r="M1142" s="54"/>
      <c r="N1142" s="54"/>
      <c r="O1142" s="54"/>
      <c r="P1142" s="54"/>
    </row>
    <row r="1143" spans="1:16">
      <c r="A1143" s="71"/>
      <c r="B1143" s="425"/>
      <c r="C1143" s="425"/>
      <c r="D1143" s="54"/>
      <c r="E1143" s="45"/>
      <c r="F1143" s="45"/>
      <c r="G1143" s="2">
        <f>+G1142+E1143-F1143</f>
        <v>47.599999999999994</v>
      </c>
      <c r="H1143" s="54"/>
      <c r="I1143" s="54"/>
      <c r="J1143" s="54"/>
      <c r="K1143" s="54"/>
      <c r="L1143" s="54"/>
      <c r="M1143" s="54"/>
      <c r="N1143" s="54"/>
      <c r="O1143" s="54"/>
      <c r="P1143" s="54"/>
    </row>
    <row r="1144" spans="1:16">
      <c r="A1144" s="71"/>
      <c r="B1144" s="425"/>
      <c r="C1144" s="425"/>
      <c r="D1144" s="54"/>
      <c r="E1144" s="45"/>
      <c r="F1144" s="45"/>
      <c r="G1144" s="2">
        <f>+G1143+E1144-F1144</f>
        <v>47.599999999999994</v>
      </c>
      <c r="H1144" s="54"/>
      <c r="I1144" s="54"/>
      <c r="J1144" s="54"/>
      <c r="K1144" s="54"/>
      <c r="L1144" s="54"/>
      <c r="M1144" s="54"/>
      <c r="N1144" s="54"/>
      <c r="O1144" s="54"/>
      <c r="P1144" s="54"/>
    </row>
    <row r="1145" spans="1:16">
      <c r="A1145" s="71"/>
      <c r="B1145" s="425"/>
      <c r="C1145" s="425"/>
      <c r="D1145" s="54"/>
      <c r="E1145" s="45"/>
      <c r="F1145" s="45"/>
      <c r="G1145" s="2">
        <f>+G1144+E1145-F1145</f>
        <v>47.599999999999994</v>
      </c>
      <c r="H1145" s="54"/>
      <c r="I1145" s="54"/>
      <c r="J1145" s="54"/>
      <c r="K1145" s="54"/>
      <c r="L1145" s="54"/>
      <c r="M1145" s="54"/>
      <c r="N1145" s="54"/>
      <c r="O1145" s="54"/>
      <c r="P1145" s="54"/>
    </row>
    <row r="1146" spans="1:16">
      <c r="A1146" s="71"/>
      <c r="B1146" s="425"/>
      <c r="C1146" s="425"/>
      <c r="D1146" s="54"/>
      <c r="E1146" s="45"/>
      <c r="F1146" s="45"/>
      <c r="G1146" s="2">
        <f>+G1145+E1146-F1146</f>
        <v>47.599999999999994</v>
      </c>
      <c r="H1146" s="54"/>
      <c r="I1146" s="54"/>
      <c r="J1146" s="54"/>
      <c r="K1146" s="54"/>
      <c r="L1146" s="54"/>
      <c r="M1146" s="54"/>
      <c r="N1146" s="54"/>
      <c r="O1146" s="54"/>
      <c r="P1146" s="54"/>
    </row>
    <row r="1147" spans="1:16">
      <c r="A1147" s="71"/>
      <c r="B1147" s="425"/>
      <c r="C1147" s="425"/>
      <c r="D1147" s="54"/>
      <c r="E1147" s="45"/>
      <c r="F1147" s="45"/>
      <c r="G1147" s="2">
        <f>+G1146+E1147-F1147</f>
        <v>47.599999999999994</v>
      </c>
      <c r="H1147" s="54"/>
      <c r="I1147" s="54"/>
      <c r="J1147" s="54"/>
      <c r="K1147" s="54"/>
      <c r="L1147" s="54"/>
      <c r="M1147" s="54"/>
      <c r="N1147" s="54"/>
      <c r="O1147" s="54"/>
      <c r="P1147" s="54"/>
    </row>
    <row r="1148" spans="1:16">
      <c r="A1148" s="71"/>
      <c r="B1148" s="425"/>
      <c r="C1148" s="425"/>
      <c r="D1148" s="54"/>
      <c r="E1148" s="45"/>
      <c r="F1148" s="45"/>
      <c r="G1148" s="2">
        <f>+G1147+E1148-F1148</f>
        <v>47.599999999999994</v>
      </c>
      <c r="H1148" s="54"/>
      <c r="I1148" s="54"/>
      <c r="J1148" s="54"/>
      <c r="K1148" s="54"/>
      <c r="L1148" s="54"/>
      <c r="M1148" s="54"/>
      <c r="N1148" s="54"/>
      <c r="O1148" s="54"/>
      <c r="P1148" s="54"/>
    </row>
    <row r="1149" spans="1:16">
      <c r="A1149" s="71"/>
      <c r="B1149" s="425"/>
      <c r="C1149" s="425"/>
      <c r="D1149" s="54"/>
      <c r="E1149" s="45"/>
      <c r="F1149" s="45"/>
      <c r="G1149" s="2">
        <f>+G1148+E1149-F1149</f>
        <v>47.599999999999994</v>
      </c>
      <c r="H1149" s="54"/>
      <c r="I1149" s="54"/>
      <c r="J1149" s="54"/>
      <c r="K1149" s="54"/>
      <c r="L1149" s="54"/>
      <c r="M1149" s="54"/>
      <c r="N1149" s="54"/>
      <c r="O1149" s="54"/>
      <c r="P1149" s="54"/>
    </row>
    <row r="1150" spans="1:16">
      <c r="A1150" s="71"/>
      <c r="B1150" s="425"/>
      <c r="C1150" s="425"/>
      <c r="D1150" s="54"/>
      <c r="E1150" s="45"/>
      <c r="F1150" s="45"/>
      <c r="G1150" s="2">
        <f>+G1149+E1150-F1150</f>
        <v>47.599999999999994</v>
      </c>
      <c r="H1150" s="54"/>
      <c r="I1150" s="54"/>
      <c r="J1150" s="54"/>
      <c r="K1150" s="54"/>
      <c r="L1150" s="54"/>
      <c r="M1150" s="54"/>
      <c r="N1150" s="54"/>
      <c r="O1150" s="54"/>
      <c r="P1150" s="54"/>
    </row>
    <row r="1151" spans="1:16">
      <c r="A1151" s="71"/>
      <c r="B1151" s="425"/>
      <c r="C1151" s="425"/>
      <c r="D1151" s="54"/>
      <c r="E1151" s="45"/>
      <c r="F1151" s="45"/>
      <c r="G1151" s="2">
        <f>+G1150+E1151-F1151</f>
        <v>47.599999999999994</v>
      </c>
      <c r="H1151" s="54"/>
      <c r="I1151" s="54"/>
      <c r="J1151" s="54"/>
      <c r="K1151" s="54"/>
      <c r="L1151" s="54"/>
      <c r="M1151" s="54"/>
      <c r="N1151" s="54"/>
      <c r="O1151" s="54"/>
      <c r="P1151" s="54"/>
    </row>
    <row r="1152" spans="1:16">
      <c r="A1152" s="71"/>
      <c r="B1152" s="425"/>
      <c r="C1152" s="425"/>
      <c r="D1152" s="54"/>
      <c r="E1152" s="45"/>
      <c r="F1152" s="45"/>
      <c r="G1152" s="2">
        <f>+G1151+E1152-F1152</f>
        <v>47.599999999999994</v>
      </c>
      <c r="H1152" s="54"/>
      <c r="I1152" s="54"/>
      <c r="J1152" s="54"/>
      <c r="K1152" s="54"/>
      <c r="L1152" s="54"/>
      <c r="M1152" s="54"/>
      <c r="N1152" s="54"/>
      <c r="O1152" s="54"/>
      <c r="P1152" s="54"/>
    </row>
    <row r="1153" spans="1:16">
      <c r="A1153" s="71"/>
      <c r="B1153" s="425"/>
      <c r="C1153" s="425"/>
      <c r="D1153" s="54"/>
      <c r="E1153" s="45"/>
      <c r="F1153" s="45"/>
      <c r="G1153" s="2">
        <f>+G1152+E1153-F1153</f>
        <v>47.599999999999994</v>
      </c>
      <c r="H1153" s="54"/>
      <c r="I1153" s="54"/>
      <c r="J1153" s="54"/>
      <c r="K1153" s="54"/>
      <c r="L1153" s="54"/>
      <c r="M1153" s="54"/>
      <c r="N1153" s="54"/>
      <c r="O1153" s="54"/>
      <c r="P1153" s="54"/>
    </row>
    <row r="1154" spans="1:16">
      <c r="A1154" s="71"/>
      <c r="B1154" s="425"/>
      <c r="C1154" s="425"/>
      <c r="D1154" s="54"/>
      <c r="E1154" s="45"/>
      <c r="F1154" s="45"/>
      <c r="G1154" s="2">
        <f>+G1153+E1154-F1154</f>
        <v>47.599999999999994</v>
      </c>
      <c r="H1154" s="54"/>
      <c r="I1154" s="54"/>
      <c r="J1154" s="54"/>
      <c r="K1154" s="54"/>
      <c r="L1154" s="54"/>
      <c r="M1154" s="54"/>
      <c r="N1154" s="54"/>
      <c r="O1154" s="54"/>
      <c r="P1154" s="54"/>
    </row>
    <row r="1155" spans="1:16">
      <c r="A1155" s="71"/>
      <c r="B1155" s="425"/>
      <c r="C1155" s="425"/>
      <c r="D1155" s="54"/>
      <c r="E1155" s="45"/>
      <c r="F1155" s="45"/>
      <c r="G1155" s="2">
        <f>+G1154+E1155-F1155</f>
        <v>47.599999999999994</v>
      </c>
      <c r="H1155" s="54"/>
      <c r="I1155" s="54"/>
      <c r="J1155" s="54"/>
      <c r="K1155" s="54"/>
      <c r="L1155" s="54"/>
      <c r="M1155" s="54"/>
      <c r="N1155" s="54"/>
      <c r="O1155" s="54"/>
      <c r="P1155" s="54"/>
    </row>
    <row r="1156" spans="1:16">
      <c r="A1156" s="71"/>
      <c r="B1156" s="425"/>
      <c r="C1156" s="425"/>
      <c r="D1156" s="54"/>
      <c r="E1156" s="45"/>
      <c r="F1156" s="45"/>
      <c r="G1156" s="2">
        <f>+G1155+E1156-F1156</f>
        <v>47.599999999999994</v>
      </c>
      <c r="H1156" s="54"/>
      <c r="I1156" s="54"/>
      <c r="J1156" s="54"/>
      <c r="K1156" s="54"/>
      <c r="L1156" s="54"/>
      <c r="M1156" s="54"/>
      <c r="N1156" s="54"/>
      <c r="O1156" s="54"/>
      <c r="P1156" s="54"/>
    </row>
    <row r="1157" spans="1:16">
      <c r="A1157" s="71"/>
      <c r="B1157" s="425"/>
      <c r="C1157" s="425"/>
      <c r="D1157" s="54"/>
      <c r="E1157" s="45"/>
      <c r="F1157" s="45"/>
      <c r="G1157" s="2">
        <f>+G1156+E1157-F1157</f>
        <v>47.599999999999994</v>
      </c>
      <c r="H1157" s="54"/>
      <c r="I1157" s="54"/>
      <c r="J1157" s="54"/>
      <c r="K1157" s="54"/>
      <c r="L1157" s="54"/>
      <c r="M1157" s="54"/>
      <c r="N1157" s="54"/>
      <c r="O1157" s="54"/>
      <c r="P1157" s="54"/>
    </row>
    <row r="1158" spans="1:16">
      <c r="A1158" s="71"/>
      <c r="B1158" s="425"/>
      <c r="C1158" s="425"/>
      <c r="D1158" s="54"/>
      <c r="E1158" s="45"/>
      <c r="F1158" s="45"/>
      <c r="G1158" s="2">
        <f>+G1157+E1158-F1158</f>
        <v>47.599999999999994</v>
      </c>
      <c r="H1158" s="54"/>
      <c r="I1158" s="54"/>
      <c r="J1158" s="54"/>
      <c r="K1158" s="54"/>
      <c r="L1158" s="54"/>
      <c r="M1158" s="54"/>
      <c r="N1158" s="54"/>
      <c r="O1158" s="54"/>
      <c r="P1158" s="54"/>
    </row>
    <row r="1159" spans="1:16">
      <c r="A1159" s="71"/>
      <c r="B1159" s="425"/>
      <c r="C1159" s="425"/>
      <c r="D1159" s="54"/>
      <c r="E1159" s="45"/>
      <c r="F1159" s="45"/>
      <c r="G1159" s="2">
        <f>+G1158+E1159-F1159</f>
        <v>47.599999999999994</v>
      </c>
      <c r="H1159" s="54"/>
      <c r="I1159" s="54"/>
      <c r="J1159" s="54"/>
      <c r="K1159" s="54"/>
      <c r="L1159" s="54"/>
      <c r="M1159" s="54"/>
      <c r="N1159" s="54"/>
      <c r="O1159" s="54"/>
      <c r="P1159" s="54"/>
    </row>
    <row r="1160" spans="1:16">
      <c r="A1160" s="71"/>
      <c r="B1160" s="425"/>
      <c r="C1160" s="425"/>
      <c r="D1160" s="54"/>
      <c r="E1160" s="45"/>
      <c r="F1160" s="45"/>
      <c r="G1160" s="2">
        <f>+G1159+E1160-F1160</f>
        <v>47.599999999999994</v>
      </c>
      <c r="H1160" s="54"/>
      <c r="I1160" s="54"/>
      <c r="J1160" s="54"/>
      <c r="K1160" s="54"/>
      <c r="L1160" s="54"/>
      <c r="M1160" s="54"/>
      <c r="N1160" s="54"/>
      <c r="O1160" s="54"/>
      <c r="P1160" s="54"/>
    </row>
    <row r="1161" spans="1:16">
      <c r="A1161" s="71"/>
      <c r="B1161" s="425"/>
      <c r="C1161" s="425"/>
      <c r="D1161" s="54"/>
      <c r="E1161" s="45"/>
      <c r="F1161" s="45"/>
      <c r="G1161" s="2">
        <f>+G1160+E1161-F1161</f>
        <v>47.599999999999994</v>
      </c>
      <c r="H1161" s="54"/>
      <c r="I1161" s="54"/>
      <c r="J1161" s="54"/>
      <c r="K1161" s="54"/>
      <c r="L1161" s="54"/>
      <c r="M1161" s="54"/>
      <c r="N1161" s="54"/>
      <c r="O1161" s="54"/>
      <c r="P1161" s="54"/>
    </row>
    <row r="1162" spans="1:16">
      <c r="A1162" s="71"/>
      <c r="B1162" s="425"/>
      <c r="C1162" s="425"/>
      <c r="D1162" s="54"/>
      <c r="E1162" s="45"/>
      <c r="F1162" s="45"/>
      <c r="G1162" s="2">
        <f>+G1161+E1162-F1162</f>
        <v>47.599999999999994</v>
      </c>
      <c r="H1162" s="54"/>
      <c r="I1162" s="54"/>
      <c r="J1162" s="54"/>
      <c r="K1162" s="54"/>
      <c r="L1162" s="54"/>
      <c r="M1162" s="54"/>
      <c r="N1162" s="54"/>
      <c r="O1162" s="54"/>
      <c r="P1162" s="54"/>
    </row>
    <row r="1163" spans="1:16">
      <c r="A1163" s="71"/>
      <c r="B1163" s="425"/>
      <c r="C1163" s="425"/>
      <c r="D1163" s="54"/>
      <c r="E1163" s="45"/>
      <c r="F1163" s="45"/>
      <c r="G1163" s="2">
        <f>+G1162+E1163-F1163</f>
        <v>47.599999999999994</v>
      </c>
      <c r="H1163" s="54"/>
      <c r="I1163" s="54"/>
      <c r="J1163" s="54"/>
      <c r="K1163" s="54"/>
      <c r="L1163" s="54"/>
      <c r="M1163" s="54"/>
      <c r="N1163" s="54"/>
      <c r="O1163" s="54"/>
      <c r="P1163" s="54"/>
    </row>
    <row r="1164" spans="1:16">
      <c r="A1164" s="71"/>
      <c r="B1164" s="425"/>
      <c r="C1164" s="425"/>
      <c r="D1164" s="54"/>
      <c r="E1164" s="45"/>
      <c r="F1164" s="45"/>
      <c r="G1164" s="2">
        <f>+G1163+E1164-F1164</f>
        <v>47.599999999999994</v>
      </c>
      <c r="H1164" s="54"/>
      <c r="I1164" s="54"/>
      <c r="J1164" s="54"/>
      <c r="K1164" s="54"/>
      <c r="L1164" s="54"/>
      <c r="M1164" s="54"/>
      <c r="N1164" s="54"/>
      <c r="O1164" s="54"/>
      <c r="P1164" s="54"/>
    </row>
    <row r="1165" spans="1:16">
      <c r="A1165" s="71"/>
      <c r="B1165" s="425"/>
      <c r="C1165" s="425"/>
      <c r="D1165" s="54"/>
      <c r="E1165" s="45"/>
      <c r="F1165" s="45"/>
      <c r="G1165" s="2">
        <f>+G1164+E1165-F1165</f>
        <v>47.599999999999994</v>
      </c>
      <c r="H1165" s="54"/>
      <c r="I1165" s="54"/>
      <c r="J1165" s="54"/>
      <c r="K1165" s="54"/>
      <c r="L1165" s="54"/>
      <c r="M1165" s="54"/>
      <c r="N1165" s="54"/>
      <c r="O1165" s="54"/>
      <c r="P1165" s="54"/>
    </row>
    <row r="1166" spans="1:16">
      <c r="A1166" s="71"/>
      <c r="B1166" s="425"/>
      <c r="C1166" s="425"/>
      <c r="D1166" s="54"/>
      <c r="E1166" s="45"/>
      <c r="F1166" s="45"/>
      <c r="G1166" s="2">
        <f>+G1165+E1166-F1166</f>
        <v>47.599999999999994</v>
      </c>
      <c r="H1166" s="54"/>
      <c r="I1166" s="54"/>
      <c r="J1166" s="54"/>
      <c r="K1166" s="54"/>
      <c r="L1166" s="54"/>
      <c r="M1166" s="54"/>
      <c r="N1166" s="54"/>
      <c r="O1166" s="54"/>
      <c r="P1166" s="54"/>
    </row>
    <row r="1167" spans="1:16">
      <c r="A1167" s="71"/>
      <c r="B1167" s="425"/>
      <c r="C1167" s="425"/>
      <c r="D1167" s="54"/>
      <c r="E1167" s="45"/>
      <c r="F1167" s="45"/>
      <c r="G1167" s="2">
        <f>+G1166+E1167-F1167</f>
        <v>47.599999999999994</v>
      </c>
      <c r="H1167" s="54"/>
      <c r="I1167" s="54"/>
      <c r="J1167" s="54"/>
      <c r="K1167" s="54"/>
      <c r="L1167" s="54"/>
      <c r="M1167" s="54"/>
      <c r="N1167" s="54"/>
      <c r="O1167" s="54"/>
      <c r="P1167" s="54"/>
    </row>
    <row r="1168" spans="1:16">
      <c r="A1168" s="71"/>
      <c r="B1168" s="425"/>
      <c r="C1168" s="425"/>
      <c r="D1168" s="54"/>
      <c r="E1168" s="45"/>
      <c r="F1168" s="45"/>
      <c r="G1168" s="2">
        <f>+G1167+E1168-F1168</f>
        <v>47.599999999999994</v>
      </c>
      <c r="H1168" s="54"/>
      <c r="I1168" s="54"/>
      <c r="J1168" s="54"/>
      <c r="K1168" s="54"/>
      <c r="L1168" s="54"/>
      <c r="M1168" s="54"/>
      <c r="N1168" s="54"/>
      <c r="O1168" s="54"/>
      <c r="P1168" s="54"/>
    </row>
    <row r="1169" spans="1:16">
      <c r="A1169" s="71"/>
      <c r="B1169" s="425"/>
      <c r="C1169" s="425"/>
      <c r="D1169" s="54"/>
      <c r="E1169" s="45"/>
      <c r="F1169" s="45"/>
      <c r="G1169" s="2">
        <f>+G1168+E1169-F1169</f>
        <v>47.599999999999994</v>
      </c>
      <c r="H1169" s="54"/>
      <c r="I1169" s="54"/>
      <c r="J1169" s="54"/>
      <c r="K1169" s="54"/>
      <c r="L1169" s="54"/>
      <c r="M1169" s="54"/>
      <c r="N1169" s="54"/>
      <c r="O1169" s="54"/>
      <c r="P1169" s="54"/>
    </row>
    <row r="1170" spans="1:16">
      <c r="A1170" s="71"/>
      <c r="B1170" s="425"/>
      <c r="C1170" s="425"/>
      <c r="D1170" s="54"/>
      <c r="E1170" s="45"/>
      <c r="F1170" s="45"/>
      <c r="G1170" s="2">
        <f>+G1169+E1170-F1170</f>
        <v>47.599999999999994</v>
      </c>
      <c r="H1170" s="54"/>
      <c r="I1170" s="54"/>
      <c r="J1170" s="54"/>
      <c r="K1170" s="54"/>
      <c r="L1170" s="54"/>
      <c r="M1170" s="54"/>
      <c r="N1170" s="54"/>
      <c r="O1170" s="54"/>
      <c r="P1170" s="54"/>
    </row>
    <row r="1171" spans="1:16">
      <c r="A1171" s="71"/>
      <c r="B1171" s="425"/>
      <c r="C1171" s="425"/>
      <c r="D1171" s="54"/>
      <c r="E1171" s="45"/>
      <c r="F1171" s="45"/>
      <c r="G1171" s="2">
        <f>+G1170+E1171-F1171</f>
        <v>47.599999999999994</v>
      </c>
      <c r="H1171" s="54"/>
      <c r="I1171" s="54"/>
      <c r="J1171" s="54"/>
      <c r="K1171" s="54"/>
      <c r="L1171" s="54"/>
      <c r="M1171" s="54"/>
      <c r="N1171" s="54"/>
      <c r="O1171" s="54"/>
      <c r="P1171" s="54"/>
    </row>
    <row r="1172" spans="1:16">
      <c r="A1172" s="71"/>
      <c r="B1172" s="425"/>
      <c r="C1172" s="425"/>
      <c r="D1172" s="54"/>
      <c r="E1172" s="45"/>
      <c r="F1172" s="45"/>
      <c r="G1172" s="2">
        <f>+G1171+E1172-F1172</f>
        <v>47.599999999999994</v>
      </c>
      <c r="H1172" s="54"/>
      <c r="I1172" s="54"/>
      <c r="J1172" s="54"/>
      <c r="K1172" s="54"/>
      <c r="L1172" s="54"/>
      <c r="M1172" s="54"/>
      <c r="N1172" s="54"/>
      <c r="O1172" s="54"/>
      <c r="P1172" s="54"/>
    </row>
    <row r="1173" spans="1:16">
      <c r="A1173" s="71"/>
      <c r="B1173" s="425"/>
      <c r="C1173" s="425"/>
      <c r="D1173" s="54"/>
      <c r="E1173" s="45"/>
      <c r="F1173" s="45"/>
      <c r="G1173" s="2">
        <f>+G1172+E1173-F1173</f>
        <v>47.599999999999994</v>
      </c>
      <c r="H1173" s="54"/>
      <c r="I1173" s="54"/>
      <c r="J1173" s="54"/>
      <c r="K1173" s="54"/>
      <c r="L1173" s="54"/>
      <c r="M1173" s="54"/>
      <c r="N1173" s="54"/>
      <c r="O1173" s="54"/>
      <c r="P1173" s="54"/>
    </row>
    <row r="1174" spans="1:16">
      <c r="A1174" s="71"/>
      <c r="B1174" s="425"/>
      <c r="C1174" s="425"/>
      <c r="D1174" s="54"/>
      <c r="E1174" s="45"/>
      <c r="F1174" s="45"/>
      <c r="G1174" s="2">
        <f>+G1173+E1174-F1174</f>
        <v>47.599999999999994</v>
      </c>
      <c r="H1174" s="54"/>
      <c r="I1174" s="54"/>
      <c r="J1174" s="54"/>
      <c r="K1174" s="54"/>
      <c r="L1174" s="54"/>
      <c r="M1174" s="54"/>
      <c r="N1174" s="54"/>
      <c r="O1174" s="54"/>
      <c r="P1174" s="54"/>
    </row>
    <row r="1175" spans="1:16">
      <c r="A1175" s="71"/>
      <c r="B1175" s="425"/>
      <c r="C1175" s="425"/>
      <c r="D1175" s="54"/>
      <c r="E1175" s="45"/>
      <c r="F1175" s="45"/>
      <c r="G1175" s="2">
        <f>+G1174+E1175-F1175</f>
        <v>47.599999999999994</v>
      </c>
      <c r="H1175" s="54"/>
      <c r="I1175" s="54"/>
      <c r="J1175" s="54"/>
      <c r="K1175" s="54"/>
      <c r="L1175" s="54"/>
      <c r="M1175" s="54"/>
      <c r="N1175" s="54"/>
      <c r="O1175" s="54"/>
      <c r="P1175" s="54"/>
    </row>
    <row r="1176" spans="1:16">
      <c r="A1176" s="71"/>
      <c r="B1176" s="425"/>
      <c r="C1176" s="425"/>
      <c r="D1176" s="54"/>
      <c r="E1176" s="45"/>
      <c r="F1176" s="45"/>
      <c r="G1176" s="2">
        <f>+G1175+E1176-F1176</f>
        <v>47.599999999999994</v>
      </c>
      <c r="H1176" s="54"/>
      <c r="I1176" s="54"/>
      <c r="J1176" s="54"/>
      <c r="K1176" s="54"/>
      <c r="L1176" s="54"/>
      <c r="M1176" s="54"/>
      <c r="N1176" s="54"/>
      <c r="O1176" s="54"/>
      <c r="P1176" s="54"/>
    </row>
    <row r="1177" spans="1:16">
      <c r="A1177" s="71"/>
      <c r="B1177" s="425"/>
      <c r="C1177" s="425"/>
      <c r="D1177" s="54"/>
      <c r="E1177" s="45"/>
      <c r="F1177" s="45"/>
      <c r="G1177" s="2">
        <f>+G1176+E1177-F1177</f>
        <v>47.599999999999994</v>
      </c>
      <c r="H1177" s="54"/>
      <c r="I1177" s="54"/>
      <c r="J1177" s="54"/>
      <c r="K1177" s="54"/>
      <c r="L1177" s="54"/>
      <c r="M1177" s="54"/>
      <c r="N1177" s="54"/>
      <c r="O1177" s="54"/>
      <c r="P1177" s="54"/>
    </row>
    <row r="1178" spans="1:16">
      <c r="A1178" s="71"/>
      <c r="B1178" s="425"/>
      <c r="C1178" s="425"/>
      <c r="D1178" s="54"/>
      <c r="E1178" s="45"/>
      <c r="F1178" s="45"/>
      <c r="G1178" s="2">
        <f>+G1177+E1178-F1178</f>
        <v>47.599999999999994</v>
      </c>
      <c r="H1178" s="54"/>
      <c r="I1178" s="54"/>
      <c r="J1178" s="54"/>
      <c r="K1178" s="54"/>
      <c r="L1178" s="54"/>
      <c r="M1178" s="54"/>
      <c r="N1178" s="54"/>
      <c r="O1178" s="54"/>
      <c r="P1178" s="54"/>
    </row>
    <row r="1179" spans="1:16">
      <c r="A1179" s="71"/>
      <c r="B1179" s="425"/>
      <c r="C1179" s="425"/>
      <c r="D1179" s="54"/>
      <c r="E1179" s="45"/>
      <c r="F1179" s="45"/>
      <c r="G1179" s="2">
        <f>+G1178+E1179-F1179</f>
        <v>47.599999999999994</v>
      </c>
      <c r="H1179" s="54"/>
      <c r="I1179" s="54"/>
      <c r="J1179" s="54"/>
      <c r="K1179" s="54"/>
      <c r="L1179" s="54"/>
      <c r="M1179" s="54"/>
      <c r="N1179" s="54"/>
      <c r="O1179" s="54"/>
      <c r="P1179" s="54"/>
    </row>
    <row r="1180" spans="1:16">
      <c r="A1180" s="71"/>
      <c r="B1180" s="425"/>
      <c r="C1180" s="425"/>
      <c r="D1180" s="54"/>
      <c r="E1180" s="45"/>
      <c r="F1180" s="45"/>
      <c r="G1180" s="2">
        <f>+G1179+E1180-F1180</f>
        <v>47.599999999999994</v>
      </c>
      <c r="H1180" s="54"/>
      <c r="I1180" s="54"/>
      <c r="J1180" s="54"/>
      <c r="K1180" s="54"/>
      <c r="L1180" s="54"/>
      <c r="M1180" s="54"/>
      <c r="N1180" s="54"/>
      <c r="O1180" s="54"/>
      <c r="P1180" s="54"/>
    </row>
    <row r="1181" spans="1:16">
      <c r="A1181" s="71"/>
      <c r="B1181" s="425"/>
      <c r="C1181" s="425"/>
      <c r="D1181" s="54"/>
      <c r="E1181" s="45"/>
      <c r="F1181" s="45"/>
      <c r="G1181" s="2">
        <f>+G1180+E1181-F1181</f>
        <v>47.599999999999994</v>
      </c>
      <c r="H1181" s="54"/>
      <c r="I1181" s="54"/>
      <c r="J1181" s="54"/>
      <c r="K1181" s="54"/>
      <c r="L1181" s="54"/>
      <c r="M1181" s="54"/>
      <c r="N1181" s="54"/>
      <c r="O1181" s="54"/>
      <c r="P1181" s="54"/>
    </row>
    <row r="1182" spans="1:16">
      <c r="A1182" s="71"/>
      <c r="B1182" s="425"/>
      <c r="C1182" s="425"/>
      <c r="D1182" s="54"/>
      <c r="E1182" s="45"/>
      <c r="F1182" s="45"/>
      <c r="G1182" s="2">
        <f>+G1181+E1182-F1182</f>
        <v>47.599999999999994</v>
      </c>
      <c r="H1182" s="54"/>
      <c r="I1182" s="54"/>
      <c r="J1182" s="54"/>
      <c r="K1182" s="54"/>
      <c r="L1182" s="54"/>
      <c r="M1182" s="54"/>
      <c r="N1182" s="54"/>
      <c r="O1182" s="54"/>
      <c r="P1182" s="54"/>
    </row>
    <row r="1183" spans="1:16">
      <c r="A1183" s="71"/>
      <c r="B1183" s="425"/>
      <c r="C1183" s="425"/>
      <c r="D1183" s="54"/>
      <c r="E1183" s="45"/>
      <c r="F1183" s="45"/>
      <c r="G1183" s="2">
        <f>+G1182+E1183-F1183</f>
        <v>47.599999999999994</v>
      </c>
      <c r="H1183" s="54"/>
      <c r="I1183" s="54"/>
      <c r="J1183" s="54"/>
      <c r="K1183" s="54"/>
      <c r="L1183" s="54"/>
      <c r="M1183" s="54"/>
      <c r="N1183" s="54"/>
      <c r="O1183" s="54"/>
      <c r="P1183" s="54"/>
    </row>
    <row r="1184" spans="1:16">
      <c r="A1184" s="71"/>
      <c r="B1184" s="425"/>
      <c r="C1184" s="425"/>
      <c r="D1184" s="54"/>
      <c r="E1184" s="45"/>
      <c r="F1184" s="45"/>
      <c r="G1184" s="2">
        <f>+G1183+E1184-F1184</f>
        <v>47.599999999999994</v>
      </c>
      <c r="H1184" s="54"/>
      <c r="I1184" s="54"/>
      <c r="J1184" s="54"/>
      <c r="K1184" s="54"/>
      <c r="L1184" s="54"/>
      <c r="M1184" s="54"/>
      <c r="N1184" s="54"/>
      <c r="O1184" s="54"/>
      <c r="P1184" s="54"/>
    </row>
    <row r="1185" spans="1:16">
      <c r="A1185" s="71"/>
      <c r="B1185" s="425"/>
      <c r="C1185" s="425"/>
      <c r="D1185" s="54"/>
      <c r="E1185" s="45"/>
      <c r="F1185" s="45"/>
      <c r="G1185" s="2">
        <f>+G1184+E1185-F1185</f>
        <v>47.599999999999994</v>
      </c>
      <c r="H1185" s="54"/>
      <c r="I1185" s="54"/>
      <c r="J1185" s="54"/>
      <c r="K1185" s="54"/>
      <c r="L1185" s="54"/>
      <c r="M1185" s="54"/>
      <c r="N1185" s="54"/>
      <c r="O1185" s="54"/>
      <c r="P1185" s="54"/>
    </row>
    <row r="1186" spans="1:16">
      <c r="A1186" s="71"/>
      <c r="B1186" s="425"/>
      <c r="C1186" s="425"/>
      <c r="D1186" s="54"/>
      <c r="E1186" s="45"/>
      <c r="F1186" s="45"/>
      <c r="G1186" s="2">
        <f>+G1185+E1186-F1186</f>
        <v>47.599999999999994</v>
      </c>
      <c r="H1186" s="54"/>
      <c r="I1186" s="54"/>
      <c r="J1186" s="54"/>
      <c r="K1186" s="54"/>
      <c r="L1186" s="54"/>
      <c r="M1186" s="54"/>
      <c r="N1186" s="54"/>
      <c r="O1186" s="54"/>
      <c r="P1186" s="54"/>
    </row>
    <row r="1187" spans="1:16">
      <c r="A1187" s="71"/>
      <c r="B1187" s="425"/>
      <c r="C1187" s="425"/>
      <c r="D1187" s="54"/>
      <c r="E1187" s="45"/>
      <c r="F1187" s="45"/>
      <c r="G1187" s="2">
        <f>+G1186+E1187-F1187</f>
        <v>47.599999999999994</v>
      </c>
      <c r="H1187" s="54"/>
      <c r="I1187" s="54"/>
      <c r="J1187" s="54"/>
      <c r="K1187" s="54"/>
      <c r="L1187" s="54"/>
      <c r="M1187" s="54"/>
      <c r="N1187" s="54"/>
      <c r="O1187" s="54"/>
      <c r="P1187" s="54"/>
    </row>
    <row r="1188" spans="1:16">
      <c r="A1188" s="71"/>
      <c r="B1188" s="425"/>
      <c r="C1188" s="425"/>
      <c r="D1188" s="54"/>
      <c r="E1188" s="45"/>
      <c r="F1188" s="45"/>
      <c r="G1188" s="2">
        <f>+G1187+E1188-F1188</f>
        <v>47.599999999999994</v>
      </c>
      <c r="H1188" s="54"/>
      <c r="I1188" s="54"/>
      <c r="J1188" s="54"/>
      <c r="K1188" s="54"/>
      <c r="L1188" s="54"/>
      <c r="M1188" s="54"/>
      <c r="N1188" s="54"/>
      <c r="O1188" s="54"/>
      <c r="P1188" s="54"/>
    </row>
    <row r="1189" spans="1:16">
      <c r="A1189" s="71"/>
      <c r="B1189" s="425"/>
      <c r="C1189" s="425"/>
      <c r="D1189" s="54"/>
      <c r="E1189" s="45"/>
      <c r="F1189" s="45"/>
      <c r="G1189" s="2">
        <f>+G1188+E1189-F1189</f>
        <v>47.599999999999994</v>
      </c>
      <c r="H1189" s="54"/>
      <c r="I1189" s="54"/>
      <c r="J1189" s="54"/>
      <c r="K1189" s="54"/>
      <c r="L1189" s="54"/>
      <c r="M1189" s="54"/>
      <c r="N1189" s="54"/>
      <c r="O1189" s="54"/>
      <c r="P1189" s="54"/>
    </row>
    <row r="1190" spans="1:16">
      <c r="A1190" s="71"/>
      <c r="B1190" s="425"/>
      <c r="C1190" s="425"/>
      <c r="D1190" s="54"/>
      <c r="E1190" s="45"/>
      <c r="F1190" s="45"/>
      <c r="G1190" s="2">
        <f>+G1189+E1190-F1190</f>
        <v>47.599999999999994</v>
      </c>
      <c r="H1190" s="54"/>
      <c r="I1190" s="54"/>
      <c r="J1190" s="54"/>
      <c r="K1190" s="54"/>
      <c r="L1190" s="54"/>
      <c r="M1190" s="54"/>
      <c r="N1190" s="54"/>
      <c r="O1190" s="54"/>
      <c r="P1190" s="54"/>
    </row>
    <row r="1191" spans="1:16">
      <c r="A1191" s="71"/>
      <c r="B1191" s="425"/>
      <c r="C1191" s="425"/>
      <c r="D1191" s="54"/>
      <c r="E1191" s="45"/>
      <c r="F1191" s="45"/>
      <c r="G1191" s="2">
        <f>+G1190+E1191-F1191</f>
        <v>47.599999999999994</v>
      </c>
      <c r="H1191" s="54"/>
      <c r="I1191" s="54"/>
      <c r="J1191" s="54"/>
      <c r="K1191" s="54"/>
      <c r="L1191" s="54"/>
      <c r="M1191" s="54"/>
      <c r="N1191" s="54"/>
      <c r="O1191" s="54"/>
      <c r="P1191" s="54"/>
    </row>
    <row r="1192" spans="1:16">
      <c r="A1192" s="71"/>
      <c r="B1192" s="425"/>
      <c r="C1192" s="425"/>
      <c r="D1192" s="54"/>
      <c r="E1192" s="45"/>
      <c r="F1192" s="45"/>
      <c r="G1192" s="2">
        <f>+G1191+E1192-F1192</f>
        <v>47.599999999999994</v>
      </c>
      <c r="H1192" s="54"/>
      <c r="I1192" s="54"/>
      <c r="J1192" s="54"/>
      <c r="K1192" s="54"/>
      <c r="L1192" s="54"/>
      <c r="M1192" s="54"/>
      <c r="N1192" s="54"/>
      <c r="O1192" s="54"/>
      <c r="P1192" s="54"/>
    </row>
    <row r="1193" spans="1:16">
      <c r="A1193" s="71"/>
      <c r="B1193" s="425"/>
      <c r="C1193" s="425"/>
      <c r="D1193" s="54"/>
      <c r="E1193" s="45"/>
      <c r="F1193" s="45"/>
      <c r="G1193" s="2">
        <f>+G1192+E1193-F1193</f>
        <v>47.599999999999994</v>
      </c>
      <c r="H1193" s="54"/>
      <c r="I1193" s="54"/>
      <c r="J1193" s="54"/>
      <c r="K1193" s="54"/>
      <c r="L1193" s="54"/>
      <c r="M1193" s="54"/>
      <c r="N1193" s="54"/>
      <c r="O1193" s="54"/>
      <c r="P1193" s="54"/>
    </row>
    <row r="1194" spans="1:16">
      <c r="A1194" s="71"/>
      <c r="B1194" s="425"/>
      <c r="C1194" s="425"/>
      <c r="D1194" s="54"/>
      <c r="E1194" s="45"/>
      <c r="F1194" s="45"/>
      <c r="G1194" s="2">
        <f>+G1193+E1194-F1194</f>
        <v>47.599999999999994</v>
      </c>
      <c r="H1194" s="54"/>
      <c r="I1194" s="54"/>
      <c r="J1194" s="54"/>
      <c r="K1194" s="54"/>
      <c r="L1194" s="54"/>
      <c r="M1194" s="54"/>
      <c r="N1194" s="54"/>
      <c r="O1194" s="54"/>
      <c r="P1194" s="54"/>
    </row>
    <row r="1195" spans="1:16">
      <c r="A1195" s="71"/>
      <c r="B1195" s="425"/>
      <c r="C1195" s="425"/>
      <c r="D1195" s="54"/>
      <c r="E1195" s="45"/>
      <c r="F1195" s="45"/>
      <c r="G1195" s="2">
        <f>+G1194+E1195-F1195</f>
        <v>47.599999999999994</v>
      </c>
      <c r="H1195" s="54"/>
      <c r="I1195" s="54"/>
      <c r="J1195" s="54"/>
      <c r="K1195" s="54"/>
      <c r="L1195" s="54"/>
      <c r="M1195" s="54"/>
      <c r="N1195" s="54"/>
      <c r="O1195" s="54"/>
      <c r="P1195" s="54"/>
    </row>
    <row r="1196" spans="1:16">
      <c r="A1196" s="71"/>
      <c r="B1196" s="425"/>
      <c r="C1196" s="425"/>
      <c r="D1196" s="54"/>
      <c r="E1196" s="45"/>
      <c r="F1196" s="45"/>
      <c r="G1196" s="2">
        <f>+G1195+E1196-F1196</f>
        <v>47.599999999999994</v>
      </c>
      <c r="H1196" s="54"/>
      <c r="I1196" s="54"/>
      <c r="J1196" s="54"/>
      <c r="K1196" s="54"/>
      <c r="L1196" s="54"/>
      <c r="M1196" s="54"/>
      <c r="N1196" s="54"/>
      <c r="O1196" s="54"/>
      <c r="P1196" s="54"/>
    </row>
    <row r="1197" spans="1:16">
      <c r="A1197" s="71"/>
      <c r="B1197" s="425"/>
      <c r="C1197" s="425"/>
      <c r="D1197" s="54"/>
      <c r="E1197" s="45"/>
      <c r="F1197" s="45"/>
      <c r="G1197" s="2">
        <f>+G1196+E1197-F1197</f>
        <v>47.599999999999994</v>
      </c>
      <c r="H1197" s="54"/>
      <c r="I1197" s="54"/>
      <c r="J1197" s="54"/>
      <c r="K1197" s="54"/>
      <c r="L1197" s="54"/>
      <c r="M1197" s="54"/>
      <c r="N1197" s="54"/>
      <c r="O1197" s="54"/>
      <c r="P1197" s="54"/>
    </row>
    <row r="1198" spans="1:16">
      <c r="A1198" s="71"/>
      <c r="B1198" s="425"/>
      <c r="C1198" s="425"/>
      <c r="D1198" s="54"/>
      <c r="E1198" s="45"/>
      <c r="F1198" s="45"/>
      <c r="G1198" s="2">
        <f>+G1197+E1198-F1198</f>
        <v>47.599999999999994</v>
      </c>
      <c r="H1198" s="54"/>
      <c r="I1198" s="54"/>
      <c r="J1198" s="54"/>
      <c r="K1198" s="54"/>
      <c r="L1198" s="54"/>
      <c r="M1198" s="54"/>
      <c r="N1198" s="54"/>
      <c r="O1198" s="54"/>
      <c r="P1198" s="54"/>
    </row>
    <row r="1199" spans="1:16">
      <c r="A1199" s="71"/>
      <c r="B1199" s="425"/>
      <c r="C1199" s="425"/>
      <c r="D1199" s="54"/>
      <c r="E1199" s="45"/>
      <c r="F1199" s="45"/>
      <c r="G1199" s="2">
        <f>+G1198+E1199-F1199</f>
        <v>47.599999999999994</v>
      </c>
      <c r="H1199" s="54"/>
      <c r="I1199" s="54"/>
      <c r="J1199" s="54"/>
      <c r="K1199" s="54"/>
      <c r="L1199" s="54"/>
      <c r="M1199" s="54"/>
      <c r="N1199" s="54"/>
      <c r="O1199" s="54"/>
      <c r="P1199" s="54"/>
    </row>
    <row r="1200" spans="1:16">
      <c r="A1200" s="71"/>
      <c r="B1200" s="425"/>
      <c r="C1200" s="425"/>
      <c r="D1200" s="54"/>
      <c r="E1200" s="45"/>
      <c r="F1200" s="45"/>
      <c r="G1200" s="2">
        <f>+G1199+E1200-F1200</f>
        <v>47.599999999999994</v>
      </c>
      <c r="H1200" s="54"/>
      <c r="I1200" s="54"/>
      <c r="J1200" s="54"/>
      <c r="K1200" s="54"/>
      <c r="L1200" s="54"/>
      <c r="M1200" s="54"/>
      <c r="N1200" s="54"/>
      <c r="O1200" s="54"/>
      <c r="P1200" s="54"/>
    </row>
    <row r="1201" spans="1:16">
      <c r="A1201" s="71"/>
      <c r="B1201" s="425"/>
      <c r="C1201" s="425"/>
      <c r="D1201" s="54"/>
      <c r="E1201" s="45"/>
      <c r="F1201" s="45"/>
      <c r="G1201" s="2">
        <f>+G1200+E1201-F1201</f>
        <v>47.599999999999994</v>
      </c>
      <c r="H1201" s="54"/>
      <c r="I1201" s="54"/>
      <c r="J1201" s="54"/>
      <c r="K1201" s="54"/>
      <c r="L1201" s="54"/>
      <c r="M1201" s="54"/>
      <c r="N1201" s="54"/>
      <c r="O1201" s="54"/>
      <c r="P1201" s="54"/>
    </row>
    <row r="1202" spans="1:16">
      <c r="A1202" s="71"/>
      <c r="B1202" s="425"/>
      <c r="C1202" s="425"/>
      <c r="D1202" s="54"/>
      <c r="E1202" s="45"/>
      <c r="F1202" s="45"/>
      <c r="G1202" s="2">
        <f>+G1201+E1202-F1202</f>
        <v>47.599999999999994</v>
      </c>
      <c r="H1202" s="54"/>
      <c r="I1202" s="54"/>
      <c r="J1202" s="54"/>
      <c r="K1202" s="54"/>
      <c r="L1202" s="54"/>
      <c r="M1202" s="54"/>
      <c r="N1202" s="54"/>
      <c r="O1202" s="54"/>
      <c r="P1202" s="54"/>
    </row>
    <row r="1203" spans="1:16">
      <c r="A1203" s="71"/>
      <c r="B1203" s="425"/>
      <c r="C1203" s="425"/>
      <c r="D1203" s="54"/>
      <c r="E1203" s="45"/>
      <c r="F1203" s="45"/>
      <c r="G1203" s="2">
        <f>+G1202+E1203-F1203</f>
        <v>47.599999999999994</v>
      </c>
      <c r="H1203" s="54"/>
      <c r="I1203" s="54"/>
      <c r="J1203" s="54"/>
      <c r="K1203" s="54"/>
      <c r="L1203" s="54"/>
      <c r="M1203" s="54"/>
      <c r="N1203" s="54"/>
      <c r="O1203" s="54"/>
      <c r="P1203" s="54"/>
    </row>
    <row r="1204" spans="1:16">
      <c r="A1204" s="71"/>
      <c r="B1204" s="425"/>
      <c r="C1204" s="425"/>
      <c r="D1204" s="54"/>
      <c r="E1204" s="45"/>
      <c r="F1204" s="45"/>
      <c r="G1204" s="2">
        <f>+G1203+E1204-F1204</f>
        <v>47.599999999999994</v>
      </c>
      <c r="H1204" s="54"/>
      <c r="I1204" s="54"/>
      <c r="J1204" s="54"/>
      <c r="K1204" s="54"/>
      <c r="L1204" s="54"/>
      <c r="M1204" s="54"/>
      <c r="N1204" s="54"/>
      <c r="O1204" s="54"/>
      <c r="P1204" s="54"/>
    </row>
    <row r="1205" spans="1:16">
      <c r="A1205" s="71"/>
      <c r="B1205" s="425"/>
      <c r="C1205" s="425"/>
      <c r="D1205" s="54"/>
      <c r="E1205" s="45"/>
      <c r="F1205" s="45"/>
      <c r="G1205" s="2">
        <f>+G1204+E1205-F1205</f>
        <v>47.599999999999994</v>
      </c>
      <c r="H1205" s="54"/>
      <c r="I1205" s="54"/>
      <c r="J1205" s="54"/>
      <c r="K1205" s="54"/>
      <c r="L1205" s="54"/>
      <c r="M1205" s="54"/>
      <c r="N1205" s="54"/>
      <c r="O1205" s="54"/>
      <c r="P1205" s="54"/>
    </row>
    <row r="1206" spans="1:16">
      <c r="A1206" s="71"/>
      <c r="B1206" s="425"/>
      <c r="C1206" s="425"/>
      <c r="D1206" s="54"/>
      <c r="E1206" s="45"/>
      <c r="F1206" s="45"/>
      <c r="G1206" s="2">
        <f>+G1205+E1206-F1206</f>
        <v>47.599999999999994</v>
      </c>
      <c r="H1206" s="54"/>
      <c r="I1206" s="54"/>
      <c r="J1206" s="54"/>
      <c r="K1206" s="54"/>
      <c r="L1206" s="54"/>
      <c r="M1206" s="54"/>
      <c r="N1206" s="54"/>
      <c r="O1206" s="54"/>
      <c r="P1206" s="54"/>
    </row>
    <row r="1207" spans="1:16">
      <c r="A1207" s="71"/>
      <c r="B1207" s="425"/>
      <c r="C1207" s="425"/>
      <c r="D1207" s="54"/>
      <c r="E1207" s="45"/>
      <c r="F1207" s="45"/>
      <c r="G1207" s="2">
        <f>+G1206+E1207-F1207</f>
        <v>47.599999999999994</v>
      </c>
      <c r="H1207" s="54"/>
      <c r="I1207" s="54"/>
      <c r="J1207" s="54"/>
      <c r="K1207" s="54"/>
      <c r="L1207" s="54"/>
      <c r="M1207" s="54"/>
      <c r="N1207" s="54"/>
      <c r="O1207" s="54"/>
      <c r="P1207" s="54"/>
    </row>
    <row r="1208" spans="1:16">
      <c r="A1208" s="71"/>
      <c r="B1208" s="425"/>
      <c r="C1208" s="425"/>
      <c r="D1208" s="54"/>
      <c r="E1208" s="45"/>
      <c r="F1208" s="45"/>
      <c r="G1208" s="2">
        <f>+G1207+E1208-F1208</f>
        <v>47.599999999999994</v>
      </c>
      <c r="H1208" s="54"/>
      <c r="I1208" s="54"/>
      <c r="J1208" s="54"/>
      <c r="K1208" s="54"/>
      <c r="L1208" s="54"/>
      <c r="M1208" s="54"/>
      <c r="N1208" s="54"/>
      <c r="O1208" s="54"/>
      <c r="P1208" s="54"/>
    </row>
    <row r="1209" spans="1:16">
      <c r="A1209" s="71"/>
      <c r="B1209" s="425"/>
      <c r="C1209" s="425"/>
      <c r="D1209" s="54"/>
      <c r="E1209" s="45"/>
      <c r="F1209" s="45"/>
      <c r="G1209" s="2">
        <f>+G1208+E1209-F1209</f>
        <v>47.599999999999994</v>
      </c>
      <c r="H1209" s="54"/>
      <c r="I1209" s="54"/>
      <c r="J1209" s="54"/>
      <c r="K1209" s="54"/>
      <c r="L1209" s="54"/>
      <c r="M1209" s="54"/>
      <c r="N1209" s="54"/>
      <c r="O1209" s="54"/>
      <c r="P1209" s="54"/>
    </row>
    <row r="1210" spans="1:16">
      <c r="A1210" s="71"/>
      <c r="B1210" s="425"/>
      <c r="C1210" s="425"/>
      <c r="D1210" s="54"/>
      <c r="E1210" s="45"/>
      <c r="F1210" s="45"/>
      <c r="G1210" s="2">
        <f>+G1209+E1210-F1210</f>
        <v>47.599999999999994</v>
      </c>
      <c r="H1210" s="54"/>
      <c r="I1210" s="54"/>
      <c r="J1210" s="54"/>
      <c r="K1210" s="54"/>
      <c r="L1210" s="54"/>
      <c r="M1210" s="54"/>
      <c r="N1210" s="54"/>
      <c r="O1210" s="54"/>
      <c r="P1210" s="54"/>
    </row>
    <row r="1211" spans="1:16">
      <c r="A1211" s="71"/>
      <c r="B1211" s="425"/>
      <c r="C1211" s="425"/>
      <c r="D1211" s="54"/>
      <c r="E1211" s="45"/>
      <c r="F1211" s="45"/>
      <c r="G1211" s="2">
        <f>+G1210+E1211-F1211</f>
        <v>47.599999999999994</v>
      </c>
      <c r="H1211" s="54"/>
      <c r="I1211" s="54"/>
      <c r="J1211" s="54"/>
      <c r="K1211" s="54"/>
      <c r="L1211" s="54"/>
      <c r="M1211" s="54"/>
      <c r="N1211" s="54"/>
      <c r="O1211" s="54"/>
      <c r="P1211" s="54"/>
    </row>
    <row r="1212" spans="1:16">
      <c r="A1212" s="71"/>
      <c r="B1212" s="425"/>
      <c r="C1212" s="425"/>
      <c r="D1212" s="54"/>
      <c r="E1212" s="45"/>
      <c r="F1212" s="45"/>
      <c r="G1212" s="2">
        <f>+G1211+E1212-F1212</f>
        <v>47.599999999999994</v>
      </c>
      <c r="H1212" s="54"/>
      <c r="I1212" s="54"/>
      <c r="J1212" s="54"/>
      <c r="K1212" s="54"/>
      <c r="L1212" s="54"/>
      <c r="M1212" s="54"/>
      <c r="N1212" s="54"/>
      <c r="O1212" s="54"/>
      <c r="P1212" s="54"/>
    </row>
    <row r="1213" spans="1:16">
      <c r="A1213" s="71"/>
      <c r="B1213" s="425"/>
      <c r="C1213" s="425"/>
      <c r="D1213" s="54"/>
      <c r="E1213" s="45"/>
      <c r="F1213" s="45"/>
      <c r="G1213" s="2">
        <f>+G1212+E1213-F1213</f>
        <v>47.599999999999994</v>
      </c>
      <c r="H1213" s="54"/>
      <c r="I1213" s="54"/>
      <c r="J1213" s="54"/>
      <c r="K1213" s="54"/>
      <c r="L1213" s="54"/>
      <c r="M1213" s="54"/>
      <c r="N1213" s="54"/>
      <c r="O1213" s="54"/>
      <c r="P1213" s="54"/>
    </row>
    <row r="1214" spans="1:16">
      <c r="A1214" s="71"/>
      <c r="B1214" s="425"/>
      <c r="C1214" s="425"/>
      <c r="D1214" s="54"/>
      <c r="E1214" s="45"/>
      <c r="F1214" s="45"/>
      <c r="G1214" s="2">
        <f>+G1213+E1214-F1214</f>
        <v>47.599999999999994</v>
      </c>
      <c r="H1214" s="54"/>
      <c r="I1214" s="54"/>
      <c r="J1214" s="54"/>
      <c r="K1214" s="54"/>
      <c r="L1214" s="54"/>
      <c r="M1214" s="54"/>
      <c r="N1214" s="54"/>
      <c r="O1214" s="54"/>
      <c r="P1214" s="54"/>
    </row>
    <row r="1215" spans="1:16">
      <c r="A1215" s="71"/>
      <c r="B1215" s="425"/>
      <c r="C1215" s="425"/>
      <c r="D1215" s="54"/>
      <c r="E1215" s="45"/>
      <c r="F1215" s="45"/>
      <c r="G1215" s="2">
        <f>+G1214+E1215-F1215</f>
        <v>47.599999999999994</v>
      </c>
      <c r="H1215" s="54"/>
      <c r="I1215" s="54"/>
      <c r="J1215" s="54"/>
      <c r="K1215" s="54"/>
      <c r="L1215" s="54"/>
      <c r="M1215" s="54"/>
      <c r="N1215" s="54"/>
      <c r="O1215" s="54"/>
      <c r="P1215" s="54"/>
    </row>
    <row r="1216" spans="1:16">
      <c r="A1216" s="71"/>
      <c r="B1216" s="425"/>
      <c r="C1216" s="425"/>
      <c r="D1216" s="54"/>
      <c r="E1216" s="45"/>
      <c r="F1216" s="45"/>
      <c r="G1216" s="2">
        <f>+G1215+E1216-F1216</f>
        <v>47.599999999999994</v>
      </c>
      <c r="H1216" s="54"/>
      <c r="I1216" s="54"/>
      <c r="J1216" s="54"/>
      <c r="K1216" s="54"/>
      <c r="L1216" s="54"/>
      <c r="M1216" s="54"/>
      <c r="N1216" s="54"/>
      <c r="O1216" s="54"/>
      <c r="P1216" s="54"/>
    </row>
    <row r="1217" spans="1:16">
      <c r="A1217" s="71"/>
      <c r="B1217" s="425"/>
      <c r="C1217" s="425"/>
      <c r="D1217" s="54"/>
      <c r="E1217" s="45"/>
      <c r="F1217" s="45"/>
      <c r="G1217" s="2">
        <f>+G1216+E1217-F1217</f>
        <v>47.599999999999994</v>
      </c>
      <c r="H1217" s="54"/>
      <c r="I1217" s="54"/>
      <c r="J1217" s="54"/>
      <c r="K1217" s="54"/>
      <c r="L1217" s="54"/>
      <c r="M1217" s="54"/>
      <c r="N1217" s="54"/>
      <c r="O1217" s="54"/>
      <c r="P1217" s="54"/>
    </row>
    <row r="1218" spans="1:16">
      <c r="A1218" s="71"/>
      <c r="B1218" s="425"/>
      <c r="C1218" s="425"/>
      <c r="D1218" s="54"/>
      <c r="E1218" s="45"/>
      <c r="F1218" s="45"/>
      <c r="G1218" s="2">
        <f>+G1217+E1218-F1218</f>
        <v>47.599999999999994</v>
      </c>
      <c r="H1218" s="54"/>
      <c r="I1218" s="54"/>
      <c r="J1218" s="54"/>
      <c r="K1218" s="54"/>
      <c r="L1218" s="54"/>
      <c r="M1218" s="54"/>
      <c r="N1218" s="54"/>
      <c r="O1218" s="54"/>
      <c r="P1218" s="54"/>
    </row>
    <row r="1219" spans="1:16">
      <c r="A1219" s="71"/>
      <c r="B1219" s="425"/>
      <c r="C1219" s="425"/>
      <c r="D1219" s="54"/>
      <c r="E1219" s="45"/>
      <c r="F1219" s="45"/>
      <c r="G1219" s="2">
        <f>+G1218+E1219-F1219</f>
        <v>47.599999999999994</v>
      </c>
      <c r="H1219" s="54"/>
      <c r="I1219" s="54"/>
      <c r="J1219" s="54"/>
      <c r="K1219" s="54"/>
      <c r="L1219" s="54"/>
      <c r="M1219" s="54"/>
      <c r="N1219" s="54"/>
      <c r="O1219" s="54"/>
      <c r="P1219" s="54"/>
    </row>
    <row r="1220" spans="1:16">
      <c r="A1220" s="71"/>
      <c r="B1220" s="425"/>
      <c r="C1220" s="425"/>
      <c r="D1220" s="54"/>
      <c r="E1220" s="45"/>
      <c r="F1220" s="45"/>
      <c r="G1220" s="2">
        <f>+G1219+E1220-F1220</f>
        <v>47.599999999999994</v>
      </c>
      <c r="H1220" s="54"/>
      <c r="I1220" s="54"/>
      <c r="J1220" s="54"/>
      <c r="K1220" s="54"/>
      <c r="L1220" s="54"/>
      <c r="M1220" s="54"/>
      <c r="N1220" s="54"/>
      <c r="O1220" s="54"/>
      <c r="P1220" s="54"/>
    </row>
    <row r="1221" spans="1:16">
      <c r="A1221" s="71"/>
      <c r="B1221" s="425"/>
      <c r="C1221" s="425"/>
      <c r="D1221" s="54"/>
      <c r="E1221" s="45"/>
      <c r="F1221" s="45"/>
      <c r="G1221" s="2">
        <f>+G1220+E1221-F1221</f>
        <v>47.599999999999994</v>
      </c>
      <c r="H1221" s="54"/>
      <c r="I1221" s="54"/>
      <c r="J1221" s="54"/>
      <c r="K1221" s="54"/>
      <c r="L1221" s="54"/>
      <c r="M1221" s="54"/>
      <c r="N1221" s="54"/>
      <c r="O1221" s="54"/>
      <c r="P1221" s="54"/>
    </row>
    <row r="1222" spans="1:16">
      <c r="A1222" s="71"/>
      <c r="B1222" s="425"/>
      <c r="C1222" s="425"/>
      <c r="D1222" s="54"/>
      <c r="E1222" s="45"/>
      <c r="F1222" s="45"/>
      <c r="G1222" s="2">
        <f>+G1221+E1222-F1222</f>
        <v>47.599999999999994</v>
      </c>
      <c r="H1222" s="54"/>
      <c r="I1222" s="54"/>
      <c r="J1222" s="54"/>
      <c r="K1222" s="54"/>
      <c r="L1222" s="54"/>
      <c r="M1222" s="54"/>
      <c r="N1222" s="54"/>
      <c r="O1222" s="54"/>
      <c r="P1222" s="54"/>
    </row>
    <row r="1223" spans="1:16">
      <c r="A1223" s="71"/>
      <c r="B1223" s="425"/>
      <c r="C1223" s="425"/>
      <c r="D1223" s="54"/>
      <c r="E1223" s="45"/>
      <c r="F1223" s="45"/>
      <c r="G1223" s="2">
        <f>+G1222+E1223-F1223</f>
        <v>47.599999999999994</v>
      </c>
      <c r="H1223" s="54"/>
      <c r="I1223" s="54"/>
      <c r="J1223" s="54"/>
      <c r="K1223" s="54"/>
      <c r="L1223" s="54"/>
      <c r="M1223" s="54"/>
      <c r="N1223" s="54"/>
      <c r="O1223" s="54"/>
      <c r="P1223" s="54"/>
    </row>
    <row r="1224" spans="1:16">
      <c r="A1224" s="71"/>
      <c r="B1224" s="425"/>
      <c r="C1224" s="425"/>
      <c r="D1224" s="54"/>
      <c r="E1224" s="45"/>
      <c r="F1224" s="45"/>
      <c r="G1224" s="2">
        <f>+G1223+E1224-F1224</f>
        <v>47.599999999999994</v>
      </c>
      <c r="H1224" s="54"/>
      <c r="I1224" s="54"/>
      <c r="J1224" s="54"/>
      <c r="K1224" s="54"/>
      <c r="L1224" s="54"/>
      <c r="M1224" s="54"/>
      <c r="N1224" s="54"/>
      <c r="O1224" s="54"/>
      <c r="P1224" s="54"/>
    </row>
    <row r="1225" spans="1:16">
      <c r="A1225" s="71"/>
      <c r="B1225" s="425"/>
      <c r="C1225" s="425"/>
      <c r="D1225" s="54"/>
      <c r="E1225" s="45"/>
      <c r="F1225" s="45"/>
      <c r="G1225" s="2">
        <f>+G1224+E1225-F1225</f>
        <v>47.599999999999994</v>
      </c>
      <c r="H1225" s="54"/>
      <c r="I1225" s="54"/>
      <c r="J1225" s="54"/>
      <c r="K1225" s="54"/>
      <c r="L1225" s="54"/>
      <c r="M1225" s="54"/>
      <c r="N1225" s="54"/>
      <c r="O1225" s="54"/>
      <c r="P1225" s="54"/>
    </row>
    <row r="1226" spans="1:16">
      <c r="A1226" s="71"/>
      <c r="B1226" s="425"/>
      <c r="C1226" s="425"/>
      <c r="D1226" s="54"/>
      <c r="E1226" s="45"/>
      <c r="F1226" s="45"/>
      <c r="G1226" s="2">
        <f>+G1225+E1226-F1226</f>
        <v>47.599999999999994</v>
      </c>
      <c r="H1226" s="54"/>
      <c r="I1226" s="54"/>
      <c r="J1226" s="54"/>
      <c r="K1226" s="54"/>
      <c r="L1226" s="54"/>
      <c r="M1226" s="54"/>
      <c r="N1226" s="54"/>
      <c r="O1226" s="54"/>
      <c r="P1226" s="54"/>
    </row>
    <row r="1227" spans="1:16">
      <c r="A1227" s="71"/>
      <c r="B1227" s="425"/>
      <c r="C1227" s="425"/>
      <c r="D1227" s="54"/>
      <c r="E1227" s="45"/>
      <c r="F1227" s="45"/>
      <c r="G1227" s="2">
        <f>+G1226+E1227-F1227</f>
        <v>47.599999999999994</v>
      </c>
      <c r="H1227" s="54"/>
      <c r="I1227" s="54"/>
      <c r="J1227" s="54"/>
      <c r="K1227" s="54"/>
      <c r="L1227" s="54"/>
      <c r="M1227" s="54"/>
      <c r="N1227" s="54"/>
      <c r="O1227" s="54"/>
      <c r="P1227" s="54"/>
    </row>
    <row r="1228" spans="1:16">
      <c r="A1228" s="71"/>
      <c r="B1228" s="425"/>
      <c r="C1228" s="425"/>
      <c r="D1228" s="54"/>
      <c r="E1228" s="45"/>
      <c r="F1228" s="45"/>
      <c r="G1228" s="2">
        <f>+G1227+E1228-F1228</f>
        <v>47.599999999999994</v>
      </c>
      <c r="H1228" s="54"/>
      <c r="I1228" s="54"/>
      <c r="J1228" s="54"/>
      <c r="K1228" s="54"/>
      <c r="L1228" s="54"/>
      <c r="M1228" s="54"/>
      <c r="N1228" s="54"/>
      <c r="O1228" s="54"/>
      <c r="P1228" s="54"/>
    </row>
    <row r="1229" spans="1:16">
      <c r="A1229" s="71"/>
      <c r="B1229" s="425"/>
      <c r="C1229" s="425"/>
      <c r="D1229" s="54"/>
      <c r="E1229" s="45"/>
      <c r="F1229" s="45"/>
      <c r="G1229" s="2">
        <f>+G1228+E1229-F1229</f>
        <v>47.599999999999994</v>
      </c>
      <c r="H1229" s="54"/>
      <c r="I1229" s="54"/>
      <c r="J1229" s="54"/>
      <c r="K1229" s="54"/>
      <c r="L1229" s="54"/>
      <c r="M1229" s="54"/>
      <c r="N1229" s="54"/>
      <c r="O1229" s="54"/>
      <c r="P1229" s="54"/>
    </row>
    <row r="1230" spans="1:16">
      <c r="A1230" s="71"/>
      <c r="B1230" s="425"/>
      <c r="C1230" s="425"/>
      <c r="D1230" s="54"/>
      <c r="E1230" s="45"/>
      <c r="F1230" s="45"/>
      <c r="G1230" s="2">
        <f>+G1229+E1230-F1230</f>
        <v>47.599999999999994</v>
      </c>
      <c r="H1230" s="54"/>
      <c r="I1230" s="54"/>
      <c r="J1230" s="54"/>
      <c r="K1230" s="54"/>
      <c r="L1230" s="54"/>
      <c r="M1230" s="54"/>
      <c r="N1230" s="54"/>
      <c r="O1230" s="54"/>
      <c r="P1230" s="54"/>
    </row>
    <row r="1231" spans="1:16">
      <c r="A1231" s="71"/>
      <c r="B1231" s="425"/>
      <c r="C1231" s="425"/>
      <c r="D1231" s="54"/>
      <c r="E1231" s="45"/>
      <c r="F1231" s="45"/>
      <c r="G1231" s="2">
        <f>+G1230+E1231-F1231</f>
        <v>47.599999999999994</v>
      </c>
      <c r="H1231" s="54"/>
      <c r="I1231" s="54"/>
      <c r="J1231" s="54"/>
      <c r="K1231" s="54"/>
      <c r="L1231" s="54"/>
      <c r="M1231" s="54"/>
      <c r="N1231" s="54"/>
      <c r="O1231" s="54"/>
      <c r="P1231" s="54"/>
    </row>
    <row r="1232" spans="1:16">
      <c r="A1232" s="71"/>
      <c r="B1232" s="425"/>
      <c r="C1232" s="425"/>
      <c r="D1232" s="54"/>
      <c r="E1232" s="45"/>
      <c r="F1232" s="45"/>
      <c r="G1232" s="2">
        <f>+G1231+E1232-F1232</f>
        <v>47.599999999999994</v>
      </c>
      <c r="H1232" s="54"/>
      <c r="I1232" s="54"/>
      <c r="J1232" s="54"/>
      <c r="K1232" s="54"/>
      <c r="L1232" s="54"/>
      <c r="M1232" s="54"/>
      <c r="N1232" s="54"/>
      <c r="O1232" s="54"/>
      <c r="P1232" s="54"/>
    </row>
    <row r="1233" spans="1:16">
      <c r="A1233" s="71"/>
      <c r="B1233" s="425"/>
      <c r="C1233" s="425"/>
      <c r="D1233" s="54"/>
      <c r="E1233" s="45"/>
      <c r="F1233" s="45"/>
      <c r="G1233" s="2">
        <f>+G1232+E1233-F1233</f>
        <v>47.599999999999994</v>
      </c>
      <c r="H1233" s="54"/>
      <c r="I1233" s="54"/>
      <c r="J1233" s="54"/>
      <c r="K1233" s="54"/>
      <c r="L1233" s="54"/>
      <c r="M1233" s="54"/>
      <c r="N1233" s="54"/>
      <c r="O1233" s="54"/>
      <c r="P1233" s="54"/>
    </row>
    <row r="1234" spans="1:16">
      <c r="A1234" s="71"/>
      <c r="B1234" s="425"/>
      <c r="C1234" s="425"/>
      <c r="D1234" s="54"/>
      <c r="E1234" s="45"/>
      <c r="F1234" s="45"/>
      <c r="G1234" s="2">
        <f>+G1233+E1234-F1234</f>
        <v>47.599999999999994</v>
      </c>
      <c r="H1234" s="54"/>
      <c r="I1234" s="54"/>
      <c r="J1234" s="54"/>
      <c r="K1234" s="54"/>
      <c r="L1234" s="54"/>
      <c r="M1234" s="54"/>
      <c r="N1234" s="54"/>
      <c r="O1234" s="54"/>
      <c r="P1234" s="54"/>
    </row>
    <row r="1235" spans="1:16">
      <c r="A1235" s="71"/>
      <c r="B1235" s="425"/>
      <c r="C1235" s="425"/>
      <c r="D1235" s="54"/>
      <c r="E1235" s="45"/>
      <c r="F1235" s="45"/>
      <c r="G1235" s="2">
        <f>+G1234+E1235-F1235</f>
        <v>47.599999999999994</v>
      </c>
      <c r="H1235" s="54"/>
      <c r="I1235" s="54"/>
      <c r="J1235" s="54"/>
      <c r="K1235" s="54"/>
      <c r="L1235" s="54"/>
      <c r="M1235" s="54"/>
      <c r="N1235" s="54"/>
      <c r="O1235" s="54"/>
      <c r="P1235" s="54"/>
    </row>
    <row r="1236" spans="1:16">
      <c r="A1236" s="71"/>
      <c r="B1236" s="425"/>
      <c r="C1236" s="425"/>
      <c r="D1236" s="54"/>
      <c r="E1236" s="45"/>
      <c r="F1236" s="45"/>
      <c r="G1236" s="2">
        <f>+G1235+E1236-F1236</f>
        <v>47.599999999999994</v>
      </c>
      <c r="H1236" s="54"/>
      <c r="I1236" s="54"/>
      <c r="J1236" s="54"/>
      <c r="K1236" s="54"/>
      <c r="L1236" s="54"/>
      <c r="M1236" s="54"/>
      <c r="N1236" s="54"/>
      <c r="O1236" s="54"/>
      <c r="P1236" s="54"/>
    </row>
    <row r="1237" spans="1:16">
      <c r="A1237" s="71"/>
      <c r="B1237" s="425"/>
      <c r="C1237" s="425"/>
      <c r="D1237" s="54"/>
      <c r="E1237" s="45"/>
      <c r="F1237" s="45"/>
      <c r="G1237" s="2">
        <f>+G1236+E1237-F1237</f>
        <v>47.599999999999994</v>
      </c>
      <c r="H1237" s="54"/>
      <c r="I1237" s="54"/>
      <c r="J1237" s="54"/>
      <c r="K1237" s="54"/>
      <c r="L1237" s="54"/>
      <c r="M1237" s="54"/>
      <c r="N1237" s="54"/>
      <c r="O1237" s="54"/>
      <c r="P1237" s="54"/>
    </row>
    <row r="1238" spans="1:16">
      <c r="A1238" s="71"/>
      <c r="B1238" s="425"/>
      <c r="C1238" s="425"/>
      <c r="D1238" s="54"/>
      <c r="E1238" s="45"/>
      <c r="F1238" s="45"/>
      <c r="G1238" s="2">
        <f>+G1237+E1238-F1238</f>
        <v>47.599999999999994</v>
      </c>
      <c r="H1238" s="54"/>
      <c r="I1238" s="54"/>
      <c r="J1238" s="54"/>
      <c r="K1238" s="54"/>
      <c r="L1238" s="54"/>
      <c r="M1238" s="54"/>
      <c r="N1238" s="54"/>
      <c r="O1238" s="54"/>
      <c r="P1238" s="54"/>
    </row>
    <row r="1239" spans="1:16">
      <c r="A1239" s="71"/>
      <c r="B1239" s="425"/>
      <c r="C1239" s="425"/>
      <c r="D1239" s="54"/>
      <c r="E1239" s="45"/>
      <c r="F1239" s="45"/>
      <c r="G1239" s="2">
        <f>+G1238+E1239-F1239</f>
        <v>47.599999999999994</v>
      </c>
      <c r="H1239" s="54"/>
      <c r="I1239" s="54"/>
      <c r="J1239" s="54"/>
      <c r="K1239" s="54"/>
      <c r="L1239" s="54"/>
      <c r="M1239" s="54"/>
      <c r="N1239" s="54"/>
      <c r="O1239" s="54"/>
      <c r="P1239" s="54"/>
    </row>
    <row r="1240" spans="1:16">
      <c r="A1240" s="71"/>
      <c r="B1240" s="425"/>
      <c r="C1240" s="425"/>
      <c r="D1240" s="54"/>
      <c r="E1240" s="45"/>
      <c r="F1240" s="45"/>
      <c r="G1240" s="2">
        <f>+G1239+E1240-F1240</f>
        <v>47.599999999999994</v>
      </c>
      <c r="H1240" s="54"/>
      <c r="I1240" s="54"/>
      <c r="J1240" s="54"/>
      <c r="K1240" s="54"/>
      <c r="L1240" s="54"/>
      <c r="M1240" s="54"/>
      <c r="N1240" s="54"/>
      <c r="O1240" s="54"/>
      <c r="P1240" s="54"/>
    </row>
    <row r="1241" spans="1:16">
      <c r="A1241" s="71"/>
      <c r="B1241" s="425"/>
      <c r="C1241" s="425"/>
      <c r="D1241" s="54"/>
      <c r="E1241" s="45"/>
      <c r="F1241" s="45"/>
      <c r="G1241" s="2">
        <f>+G1240+E1241-F1241</f>
        <v>47.599999999999994</v>
      </c>
      <c r="H1241" s="54"/>
      <c r="I1241" s="54"/>
      <c r="J1241" s="54"/>
      <c r="K1241" s="54"/>
      <c r="L1241" s="54"/>
      <c r="M1241" s="54"/>
      <c r="N1241" s="54"/>
      <c r="O1241" s="54"/>
      <c r="P1241" s="54"/>
    </row>
    <row r="1242" spans="1:16">
      <c r="A1242" s="71"/>
      <c r="B1242" s="425"/>
      <c r="C1242" s="425"/>
      <c r="D1242" s="54"/>
      <c r="E1242" s="45"/>
      <c r="F1242" s="45"/>
      <c r="G1242" s="2">
        <f>+G1241+E1242-F1242</f>
        <v>47.599999999999994</v>
      </c>
      <c r="H1242" s="54"/>
      <c r="I1242" s="54"/>
      <c r="J1242" s="54"/>
      <c r="K1242" s="54"/>
      <c r="L1242" s="54"/>
      <c r="M1242" s="54"/>
      <c r="N1242" s="54"/>
      <c r="O1242" s="54"/>
      <c r="P1242" s="54"/>
    </row>
    <row r="1243" spans="1:16">
      <c r="A1243" s="71"/>
      <c r="B1243" s="425"/>
      <c r="C1243" s="425"/>
      <c r="D1243" s="54"/>
      <c r="E1243" s="45"/>
      <c r="F1243" s="45"/>
      <c r="G1243" s="2">
        <f>+G1242+E1243-F1243</f>
        <v>47.599999999999994</v>
      </c>
      <c r="H1243" s="54"/>
      <c r="I1243" s="54"/>
      <c r="J1243" s="54"/>
      <c r="K1243" s="54"/>
      <c r="L1243" s="54"/>
      <c r="M1243" s="54"/>
      <c r="N1243" s="54"/>
      <c r="O1243" s="54"/>
      <c r="P1243" s="54"/>
    </row>
    <row r="1244" spans="1:16">
      <c r="A1244" s="71"/>
      <c r="B1244" s="425"/>
      <c r="C1244" s="425"/>
      <c r="D1244" s="54"/>
      <c r="E1244" s="45"/>
      <c r="F1244" s="45"/>
      <c r="G1244" s="2">
        <f>+G1243+E1244-F1244</f>
        <v>47.599999999999994</v>
      </c>
      <c r="H1244" s="54"/>
      <c r="I1244" s="54"/>
      <c r="J1244" s="54"/>
      <c r="K1244" s="54"/>
      <c r="L1244" s="54"/>
      <c r="M1244" s="54"/>
      <c r="N1244" s="54"/>
      <c r="O1244" s="54"/>
      <c r="P1244" s="54"/>
    </row>
    <row r="1245" spans="1:16">
      <c r="A1245" s="71"/>
      <c r="B1245" s="425"/>
      <c r="C1245" s="425"/>
      <c r="D1245" s="54"/>
      <c r="E1245" s="45"/>
      <c r="F1245" s="45"/>
      <c r="G1245" s="2">
        <f>+G1244+E1245-F1245</f>
        <v>47.599999999999994</v>
      </c>
      <c r="H1245" s="54"/>
      <c r="I1245" s="54"/>
      <c r="J1245" s="54"/>
      <c r="K1245" s="54"/>
      <c r="L1245" s="54"/>
      <c r="M1245" s="54"/>
      <c r="N1245" s="54"/>
      <c r="O1245" s="54"/>
      <c r="P1245" s="54"/>
    </row>
    <row r="1246" spans="1:16">
      <c r="A1246" s="71"/>
      <c r="B1246" s="425"/>
      <c r="C1246" s="425"/>
      <c r="D1246" s="54"/>
      <c r="E1246" s="45"/>
      <c r="F1246" s="45"/>
      <c r="G1246" s="2">
        <f>+G1245+E1246-F1246</f>
        <v>47.599999999999994</v>
      </c>
      <c r="H1246" s="54"/>
      <c r="I1246" s="54"/>
      <c r="J1246" s="54"/>
      <c r="K1246" s="54"/>
      <c r="L1246" s="54"/>
      <c r="M1246" s="54"/>
      <c r="N1246" s="54"/>
      <c r="O1246" s="54"/>
      <c r="P1246" s="54"/>
    </row>
    <row r="1247" spans="1:16">
      <c r="A1247" s="71"/>
      <c r="B1247" s="425"/>
      <c r="C1247" s="425"/>
      <c r="D1247" s="54"/>
      <c r="E1247" s="45"/>
      <c r="F1247" s="45"/>
      <c r="G1247" s="2">
        <f>+G1246+E1247-F1247</f>
        <v>47.599999999999994</v>
      </c>
      <c r="H1247" s="54"/>
      <c r="I1247" s="54"/>
      <c r="J1247" s="54"/>
      <c r="K1247" s="54"/>
      <c r="L1247" s="54"/>
      <c r="M1247" s="54"/>
      <c r="N1247" s="54"/>
      <c r="O1247" s="54"/>
      <c r="P1247" s="54"/>
    </row>
    <row r="1248" spans="1:16">
      <c r="A1248" s="71"/>
      <c r="B1248" s="425"/>
      <c r="C1248" s="425"/>
      <c r="D1248" s="54"/>
      <c r="E1248" s="45"/>
      <c r="F1248" s="45"/>
      <c r="G1248" s="2">
        <f>+G1247+E1248-F1248</f>
        <v>47.599999999999994</v>
      </c>
      <c r="H1248" s="54"/>
      <c r="I1248" s="54"/>
      <c r="J1248" s="54"/>
      <c r="K1248" s="54"/>
      <c r="L1248" s="54"/>
      <c r="M1248" s="54"/>
      <c r="N1248" s="54"/>
      <c r="O1248" s="54"/>
      <c r="P1248" s="54"/>
    </row>
    <row r="1249" spans="1:16">
      <c r="A1249" s="71"/>
      <c r="B1249" s="425"/>
      <c r="C1249" s="425"/>
      <c r="D1249" s="54"/>
      <c r="E1249" s="45"/>
      <c r="F1249" s="45"/>
      <c r="G1249" s="2">
        <f>+G1248+E1249-F1249</f>
        <v>47.599999999999994</v>
      </c>
      <c r="H1249" s="54"/>
      <c r="I1249" s="54"/>
      <c r="J1249" s="54"/>
      <c r="K1249" s="54"/>
      <c r="L1249" s="54"/>
      <c r="M1249" s="54"/>
      <c r="N1249" s="54"/>
      <c r="O1249" s="54"/>
      <c r="P1249" s="54"/>
    </row>
    <row r="1250" spans="1:16">
      <c r="A1250" s="71"/>
      <c r="B1250" s="425"/>
      <c r="C1250" s="425"/>
      <c r="D1250" s="54"/>
      <c r="E1250" s="45"/>
      <c r="F1250" s="45"/>
      <c r="G1250" s="2">
        <f>+G1249+E1250-F1250</f>
        <v>47.599999999999994</v>
      </c>
      <c r="H1250" s="54"/>
      <c r="I1250" s="54"/>
      <c r="J1250" s="54"/>
      <c r="K1250" s="54"/>
      <c r="L1250" s="54"/>
      <c r="M1250" s="54"/>
      <c r="N1250" s="54"/>
      <c r="O1250" s="54"/>
      <c r="P1250" s="54"/>
    </row>
    <row r="1251" spans="1:16">
      <c r="A1251" s="71"/>
      <c r="B1251" s="425"/>
      <c r="C1251" s="425"/>
      <c r="D1251" s="54"/>
      <c r="E1251" s="45"/>
      <c r="F1251" s="45"/>
      <c r="G1251" s="2">
        <f>+G1250+E1251-F1251</f>
        <v>47.599999999999994</v>
      </c>
      <c r="H1251" s="54"/>
      <c r="I1251" s="54"/>
      <c r="J1251" s="54"/>
      <c r="K1251" s="54"/>
      <c r="L1251" s="54"/>
      <c r="M1251" s="54"/>
      <c r="N1251" s="54"/>
      <c r="O1251" s="54"/>
      <c r="P1251" s="54"/>
    </row>
    <row r="1252" spans="1:16">
      <c r="A1252" s="71"/>
      <c r="B1252" s="425"/>
      <c r="C1252" s="425"/>
      <c r="D1252" s="54"/>
      <c r="E1252" s="45"/>
      <c r="F1252" s="45"/>
      <c r="G1252" s="2">
        <f>+G1251+E1252-F1252</f>
        <v>47.599999999999994</v>
      </c>
      <c r="H1252" s="54"/>
      <c r="I1252" s="54"/>
      <c r="J1252" s="54"/>
      <c r="K1252" s="54"/>
      <c r="L1252" s="54"/>
      <c r="M1252" s="54"/>
      <c r="N1252" s="54"/>
      <c r="O1252" s="54"/>
      <c r="P1252" s="54"/>
    </row>
    <row r="1253" spans="1:16">
      <c r="A1253" s="71"/>
      <c r="B1253" s="425"/>
      <c r="C1253" s="425"/>
      <c r="D1253" s="54"/>
      <c r="E1253" s="45"/>
      <c r="F1253" s="45"/>
      <c r="G1253" s="2">
        <f>+G1252+E1253-F1253</f>
        <v>47.599999999999994</v>
      </c>
      <c r="H1253" s="54"/>
      <c r="I1253" s="54"/>
      <c r="J1253" s="54"/>
      <c r="K1253" s="54"/>
      <c r="L1253" s="54"/>
      <c r="M1253" s="54"/>
      <c r="N1253" s="54"/>
      <c r="O1253" s="54"/>
      <c r="P1253" s="54"/>
    </row>
    <row r="1254" spans="1:16">
      <c r="A1254" s="71"/>
      <c r="B1254" s="425"/>
      <c r="C1254" s="425"/>
      <c r="D1254" s="54"/>
      <c r="E1254" s="45"/>
      <c r="F1254" s="45"/>
      <c r="G1254" s="2">
        <f>+G1253+E1254-F1254</f>
        <v>47.599999999999994</v>
      </c>
      <c r="H1254" s="54"/>
      <c r="I1254" s="54"/>
      <c r="J1254" s="54"/>
      <c r="K1254" s="54"/>
      <c r="L1254" s="54"/>
      <c r="M1254" s="54"/>
      <c r="N1254" s="54"/>
      <c r="O1254" s="54"/>
      <c r="P1254" s="54"/>
    </row>
    <row r="1255" spans="1:16">
      <c r="A1255" s="71"/>
      <c r="B1255" s="425"/>
      <c r="C1255" s="425"/>
      <c r="D1255" s="54"/>
      <c r="E1255" s="45"/>
      <c r="F1255" s="45"/>
      <c r="G1255" s="2">
        <f>+G1254+E1255-F1255</f>
        <v>47.599999999999994</v>
      </c>
      <c r="H1255" s="54"/>
      <c r="I1255" s="54"/>
      <c r="J1255" s="54"/>
      <c r="K1255" s="54"/>
      <c r="L1255" s="54"/>
      <c r="M1255" s="54"/>
      <c r="N1255" s="54"/>
      <c r="O1255" s="54"/>
      <c r="P1255" s="54"/>
    </row>
    <row r="1256" spans="1:16">
      <c r="A1256" s="71"/>
      <c r="B1256" s="425"/>
      <c r="C1256" s="425"/>
      <c r="D1256" s="54"/>
      <c r="E1256" s="45"/>
      <c r="F1256" s="45"/>
      <c r="G1256" s="2">
        <f>+G1255+E1256-F1256</f>
        <v>47.599999999999994</v>
      </c>
      <c r="H1256" s="54"/>
      <c r="I1256" s="54"/>
      <c r="J1256" s="54"/>
      <c r="K1256" s="54"/>
      <c r="L1256" s="54"/>
      <c r="M1256" s="54"/>
      <c r="N1256" s="54"/>
      <c r="O1256" s="54"/>
      <c r="P1256" s="54"/>
    </row>
    <row r="1257" spans="1:16">
      <c r="A1257" s="71"/>
      <c r="B1257" s="425"/>
      <c r="C1257" s="425"/>
      <c r="D1257" s="54"/>
      <c r="E1257" s="45"/>
      <c r="F1257" s="45"/>
      <c r="G1257" s="2">
        <f>+G1256+E1257-F1257</f>
        <v>47.599999999999994</v>
      </c>
      <c r="H1257" s="54"/>
      <c r="I1257" s="54"/>
      <c r="J1257" s="54"/>
      <c r="K1257" s="54"/>
      <c r="L1257" s="54"/>
      <c r="M1257" s="54"/>
      <c r="N1257" s="54"/>
      <c r="O1257" s="54"/>
      <c r="P1257" s="54"/>
    </row>
    <row r="1258" spans="1:16">
      <c r="A1258" s="71"/>
      <c r="B1258" s="425"/>
      <c r="C1258" s="425"/>
      <c r="D1258" s="54"/>
      <c r="E1258" s="45"/>
      <c r="F1258" s="45"/>
      <c r="G1258" s="2">
        <f>+G1257+E1258-F1258</f>
        <v>47.599999999999994</v>
      </c>
      <c r="H1258" s="54"/>
      <c r="I1258" s="54"/>
      <c r="J1258" s="54"/>
      <c r="K1258" s="54"/>
      <c r="L1258" s="54"/>
      <c r="M1258" s="54"/>
      <c r="N1258" s="54"/>
      <c r="O1258" s="54"/>
      <c r="P1258" s="54"/>
    </row>
    <row r="1259" spans="1:16">
      <c r="A1259" s="71"/>
      <c r="B1259" s="425"/>
      <c r="C1259" s="425"/>
      <c r="D1259" s="54"/>
      <c r="E1259" s="45"/>
      <c r="F1259" s="45"/>
      <c r="G1259" s="2">
        <f>+G1258+E1259-F1259</f>
        <v>47.599999999999994</v>
      </c>
      <c r="H1259" s="54"/>
      <c r="I1259" s="54"/>
      <c r="J1259" s="54"/>
      <c r="K1259" s="54"/>
      <c r="L1259" s="54"/>
      <c r="M1259" s="54"/>
      <c r="N1259" s="54"/>
      <c r="O1259" s="54"/>
      <c r="P1259" s="54"/>
    </row>
    <row r="1260" spans="1:16">
      <c r="A1260" s="71"/>
      <c r="B1260" s="425"/>
      <c r="C1260" s="425"/>
      <c r="D1260" s="54"/>
      <c r="E1260" s="45"/>
      <c r="F1260" s="45"/>
      <c r="G1260" s="2">
        <f>+G1259+E1260-F1260</f>
        <v>47.599999999999994</v>
      </c>
      <c r="H1260" s="54"/>
      <c r="I1260" s="54"/>
      <c r="J1260" s="54"/>
      <c r="K1260" s="54"/>
      <c r="L1260" s="54"/>
      <c r="M1260" s="54"/>
      <c r="N1260" s="54"/>
      <c r="O1260" s="54"/>
      <c r="P1260" s="54"/>
    </row>
    <row r="1261" spans="1:16">
      <c r="A1261" s="71"/>
      <c r="B1261" s="425"/>
      <c r="C1261" s="425"/>
      <c r="D1261" s="54"/>
      <c r="E1261" s="45"/>
      <c r="F1261" s="45"/>
      <c r="G1261" s="2">
        <f>+G1260+E1261-F1261</f>
        <v>47.599999999999994</v>
      </c>
      <c r="H1261" s="54"/>
      <c r="I1261" s="54"/>
      <c r="J1261" s="54"/>
      <c r="K1261" s="54"/>
      <c r="L1261" s="54"/>
      <c r="M1261" s="54"/>
      <c r="N1261" s="54"/>
      <c r="O1261" s="54"/>
      <c r="P1261" s="54"/>
    </row>
    <row r="1262" spans="1:16">
      <c r="A1262" s="71"/>
      <c r="B1262" s="425"/>
      <c r="C1262" s="425"/>
      <c r="D1262" s="54"/>
      <c r="E1262" s="45"/>
      <c r="F1262" s="45"/>
      <c r="G1262" s="2">
        <f>+G1261+E1262-F1262</f>
        <v>47.599999999999994</v>
      </c>
      <c r="H1262" s="54"/>
      <c r="I1262" s="54"/>
      <c r="J1262" s="54"/>
      <c r="K1262" s="54"/>
      <c r="L1262" s="54"/>
      <c r="M1262" s="54"/>
      <c r="N1262" s="54"/>
      <c r="O1262" s="54"/>
      <c r="P1262" s="54"/>
    </row>
    <row r="1263" spans="1:16">
      <c r="A1263" s="71"/>
      <c r="B1263" s="425"/>
      <c r="C1263" s="425"/>
      <c r="D1263" s="54"/>
      <c r="E1263" s="45"/>
      <c r="F1263" s="45"/>
      <c r="G1263" s="2">
        <f>+G1262+E1263-F1263</f>
        <v>47.599999999999994</v>
      </c>
      <c r="H1263" s="54"/>
      <c r="I1263" s="54"/>
      <c r="J1263" s="54"/>
      <c r="K1263" s="54"/>
      <c r="L1263" s="54"/>
      <c r="M1263" s="54"/>
      <c r="N1263" s="54"/>
      <c r="O1263" s="54"/>
      <c r="P1263" s="54"/>
    </row>
    <row r="1264" spans="1:16">
      <c r="A1264" s="71"/>
      <c r="B1264" s="425"/>
      <c r="C1264" s="425"/>
      <c r="D1264" s="54"/>
      <c r="E1264" s="45"/>
      <c r="F1264" s="45"/>
      <c r="G1264" s="2">
        <f>+G1263+E1264-F1264</f>
        <v>47.599999999999994</v>
      </c>
      <c r="H1264" s="54"/>
      <c r="I1264" s="54"/>
      <c r="J1264" s="54"/>
      <c r="K1264" s="54"/>
      <c r="L1264" s="54"/>
      <c r="M1264" s="54"/>
      <c r="N1264" s="54"/>
      <c r="O1264" s="54"/>
      <c r="P1264" s="54"/>
    </row>
    <row r="1265" spans="1:16">
      <c r="A1265" s="71"/>
      <c r="B1265" s="425"/>
      <c r="C1265" s="425"/>
      <c r="D1265" s="54"/>
      <c r="E1265" s="45"/>
      <c r="F1265" s="45"/>
      <c r="G1265" s="2">
        <f>+G1264+E1265-F1265</f>
        <v>47.599999999999994</v>
      </c>
      <c r="H1265" s="54"/>
      <c r="I1265" s="54"/>
      <c r="J1265" s="54"/>
      <c r="K1265" s="54"/>
      <c r="L1265" s="54"/>
      <c r="M1265" s="54"/>
      <c r="N1265" s="54"/>
      <c r="O1265" s="54"/>
      <c r="P1265" s="54"/>
    </row>
    <row r="1266" spans="1:16">
      <c r="A1266" s="71"/>
      <c r="B1266" s="425"/>
      <c r="C1266" s="425"/>
      <c r="D1266" s="54"/>
      <c r="E1266" s="45"/>
      <c r="F1266" s="45"/>
      <c r="G1266" s="2">
        <f>+G1265+E1266-F1266</f>
        <v>47.599999999999994</v>
      </c>
      <c r="H1266" s="54"/>
      <c r="I1266" s="54"/>
      <c r="J1266" s="54"/>
      <c r="K1266" s="54"/>
      <c r="L1266" s="54"/>
      <c r="M1266" s="54"/>
      <c r="N1266" s="54"/>
      <c r="O1266" s="54"/>
      <c r="P1266" s="54"/>
    </row>
    <row r="1267" spans="1:16">
      <c r="A1267" s="71"/>
      <c r="B1267" s="425"/>
      <c r="C1267" s="425"/>
      <c r="D1267" s="54"/>
      <c r="E1267" s="45"/>
      <c r="F1267" s="45"/>
      <c r="G1267" s="2">
        <f>+G1266+E1267-F1267</f>
        <v>47.599999999999994</v>
      </c>
      <c r="H1267" s="54"/>
      <c r="I1267" s="54"/>
      <c r="J1267" s="54"/>
      <c r="K1267" s="54"/>
      <c r="L1267" s="54"/>
      <c r="M1267" s="54"/>
      <c r="N1267" s="54"/>
      <c r="O1267" s="54"/>
      <c r="P1267" s="54"/>
    </row>
    <row r="1268" spans="1:16">
      <c r="A1268" s="71"/>
      <c r="B1268" s="425"/>
      <c r="C1268" s="425"/>
      <c r="D1268" s="54"/>
      <c r="E1268" s="45"/>
      <c r="F1268" s="45"/>
      <c r="G1268" s="2">
        <f>+G1267+E1268-F1268</f>
        <v>47.599999999999994</v>
      </c>
      <c r="H1268" s="54"/>
      <c r="I1268" s="54"/>
      <c r="J1268" s="54"/>
      <c r="K1268" s="54"/>
      <c r="L1268" s="54"/>
      <c r="M1268" s="54"/>
      <c r="N1268" s="54"/>
      <c r="O1268" s="54"/>
      <c r="P1268" s="54"/>
    </row>
    <row r="1269" spans="1:16">
      <c r="A1269" s="71"/>
      <c r="B1269" s="425"/>
      <c r="C1269" s="425"/>
      <c r="D1269" s="54"/>
      <c r="E1269" s="45"/>
      <c r="F1269" s="45"/>
      <c r="G1269" s="2">
        <f>+G1268+E1269-F1269</f>
        <v>47.599999999999994</v>
      </c>
      <c r="H1269" s="54"/>
      <c r="I1269" s="54"/>
      <c r="J1269" s="54"/>
      <c r="K1269" s="54"/>
      <c r="L1269" s="54"/>
      <c r="M1269" s="54"/>
      <c r="N1269" s="54"/>
      <c r="O1269" s="54"/>
      <c r="P1269" s="54"/>
    </row>
    <row r="1270" spans="1:16">
      <c r="A1270" s="71"/>
      <c r="B1270" s="425"/>
      <c r="C1270" s="425"/>
      <c r="D1270" s="54"/>
      <c r="E1270" s="45"/>
      <c r="F1270" s="45"/>
      <c r="G1270" s="2">
        <f>+G1269+E1270-F1270</f>
        <v>47.599999999999994</v>
      </c>
      <c r="H1270" s="54"/>
      <c r="I1270" s="54"/>
      <c r="J1270" s="54"/>
      <c r="K1270" s="54"/>
      <c r="L1270" s="54"/>
      <c r="M1270" s="54"/>
      <c r="N1270" s="54"/>
      <c r="O1270" s="54"/>
      <c r="P1270" s="54"/>
    </row>
    <row r="1271" spans="1:16">
      <c r="A1271" s="71"/>
      <c r="B1271" s="425"/>
      <c r="C1271" s="425"/>
      <c r="D1271" s="54"/>
      <c r="E1271" s="45"/>
      <c r="F1271" s="45"/>
      <c r="G1271" s="2">
        <f>+G1270+E1271-F1271</f>
        <v>47.599999999999994</v>
      </c>
      <c r="H1271" s="54"/>
      <c r="I1271" s="54"/>
      <c r="J1271" s="54"/>
      <c r="K1271" s="54"/>
      <c r="L1271" s="54"/>
      <c r="M1271" s="54"/>
      <c r="N1271" s="54"/>
      <c r="O1271" s="54"/>
      <c r="P1271" s="54"/>
    </row>
    <row r="1272" spans="1:16">
      <c r="A1272" s="71"/>
      <c r="B1272" s="425"/>
      <c r="C1272" s="425"/>
      <c r="D1272" s="54"/>
      <c r="E1272" s="45"/>
      <c r="F1272" s="45"/>
      <c r="G1272" s="2">
        <f>+G1271+E1272-F1272</f>
        <v>47.599999999999994</v>
      </c>
      <c r="H1272" s="54"/>
      <c r="I1272" s="54"/>
      <c r="J1272" s="54"/>
      <c r="K1272" s="54"/>
      <c r="L1272" s="54"/>
      <c r="M1272" s="54"/>
      <c r="N1272" s="54"/>
      <c r="O1272" s="54"/>
      <c r="P1272" s="54"/>
    </row>
    <row r="1273" spans="1:16">
      <c r="A1273" s="71"/>
      <c r="B1273" s="425"/>
      <c r="C1273" s="425"/>
      <c r="D1273" s="54"/>
      <c r="E1273" s="45"/>
      <c r="F1273" s="45"/>
      <c r="G1273" s="2">
        <f>+G1272+E1273-F1273</f>
        <v>47.599999999999994</v>
      </c>
      <c r="H1273" s="54"/>
      <c r="I1273" s="54"/>
      <c r="J1273" s="54"/>
      <c r="K1273" s="54"/>
      <c r="L1273" s="54"/>
      <c r="M1273" s="54"/>
      <c r="N1273" s="54"/>
      <c r="O1273" s="54"/>
      <c r="P1273" s="54"/>
    </row>
    <row r="1274" spans="1:16">
      <c r="A1274" s="71"/>
      <c r="B1274" s="425"/>
      <c r="C1274" s="425"/>
      <c r="D1274" s="54"/>
      <c r="E1274" s="45"/>
      <c r="F1274" s="45"/>
      <c r="G1274" s="2">
        <f>+G1273+E1274-F1274</f>
        <v>47.599999999999994</v>
      </c>
      <c r="H1274" s="54"/>
      <c r="I1274" s="54"/>
      <c r="J1274" s="54"/>
      <c r="K1274" s="54"/>
      <c r="L1274" s="54"/>
      <c r="M1274" s="54"/>
      <c r="N1274" s="54"/>
      <c r="O1274" s="54"/>
      <c r="P1274" s="54"/>
    </row>
    <row r="1275" spans="1:16">
      <c r="A1275" s="71"/>
      <c r="B1275" s="425"/>
      <c r="C1275" s="425"/>
      <c r="D1275" s="54"/>
      <c r="E1275" s="45"/>
      <c r="F1275" s="45"/>
      <c r="G1275" s="2">
        <f>+G1274+E1275-F1275</f>
        <v>47.599999999999994</v>
      </c>
      <c r="H1275" s="54"/>
      <c r="I1275" s="54"/>
      <c r="J1275" s="54"/>
      <c r="K1275" s="54"/>
      <c r="L1275" s="54"/>
      <c r="M1275" s="54"/>
      <c r="N1275" s="54"/>
      <c r="O1275" s="54"/>
      <c r="P1275" s="54"/>
    </row>
    <row r="1276" spans="1:16">
      <c r="A1276" s="71"/>
      <c r="B1276" s="425"/>
      <c r="C1276" s="425"/>
      <c r="D1276" s="54"/>
      <c r="E1276" s="45"/>
      <c r="F1276" s="45"/>
      <c r="G1276" s="2">
        <f>+G1275+E1276-F1276</f>
        <v>47.599999999999994</v>
      </c>
      <c r="H1276" s="54"/>
      <c r="I1276" s="54"/>
      <c r="J1276" s="54"/>
      <c r="K1276" s="54"/>
      <c r="L1276" s="54"/>
      <c r="M1276" s="54"/>
      <c r="N1276" s="54"/>
      <c r="O1276" s="54"/>
      <c r="P1276" s="54"/>
    </row>
    <row r="1277" spans="1:16">
      <c r="A1277" s="71"/>
      <c r="B1277" s="425"/>
      <c r="C1277" s="425"/>
      <c r="D1277" s="54"/>
      <c r="E1277" s="45"/>
      <c r="F1277" s="45"/>
      <c r="G1277" s="2">
        <f>+G1276+E1277-F1277</f>
        <v>47.599999999999994</v>
      </c>
      <c r="H1277" s="54"/>
      <c r="I1277" s="54"/>
      <c r="J1277" s="54"/>
      <c r="K1277" s="54"/>
      <c r="L1277" s="54"/>
      <c r="M1277" s="54"/>
      <c r="N1277" s="54"/>
      <c r="O1277" s="54"/>
      <c r="P1277" s="54"/>
    </row>
    <row r="1278" spans="1:16">
      <c r="A1278" s="71"/>
      <c r="B1278" s="425"/>
      <c r="C1278" s="425"/>
      <c r="D1278" s="54"/>
      <c r="E1278" s="45"/>
      <c r="F1278" s="45"/>
      <c r="G1278" s="2">
        <f>+G1277+E1278-F1278</f>
        <v>47.599999999999994</v>
      </c>
      <c r="H1278" s="54"/>
      <c r="I1278" s="54"/>
      <c r="J1278" s="54"/>
      <c r="K1278" s="54"/>
      <c r="L1278" s="54"/>
      <c r="M1278" s="54"/>
      <c r="N1278" s="54"/>
      <c r="O1278" s="54"/>
      <c r="P1278" s="54"/>
    </row>
    <row r="1279" spans="1:16">
      <c r="A1279" s="71"/>
      <c r="B1279" s="425"/>
      <c r="C1279" s="425"/>
      <c r="D1279" s="54"/>
      <c r="E1279" s="45"/>
      <c r="F1279" s="45"/>
      <c r="G1279" s="2">
        <f>+G1278+E1279-F1279</f>
        <v>47.599999999999994</v>
      </c>
      <c r="H1279" s="54"/>
      <c r="I1279" s="54"/>
      <c r="J1279" s="54"/>
      <c r="K1279" s="54"/>
      <c r="L1279" s="54"/>
      <c r="M1279" s="54"/>
      <c r="N1279" s="54"/>
      <c r="O1279" s="54"/>
      <c r="P1279" s="54"/>
    </row>
    <row r="1280" spans="1:16">
      <c r="A1280" s="71"/>
      <c r="B1280" s="425"/>
      <c r="C1280" s="425"/>
      <c r="D1280" s="54"/>
      <c r="E1280" s="45"/>
      <c r="F1280" s="45"/>
      <c r="G1280" s="2">
        <f>+G1279+E1280-F1280</f>
        <v>47.599999999999994</v>
      </c>
      <c r="H1280" s="54"/>
      <c r="I1280" s="54"/>
      <c r="J1280" s="54"/>
      <c r="K1280" s="54"/>
      <c r="L1280" s="54"/>
      <c r="M1280" s="54"/>
      <c r="N1280" s="54"/>
      <c r="O1280" s="54"/>
      <c r="P1280" s="54"/>
    </row>
    <row r="1281" spans="1:16">
      <c r="A1281" s="71"/>
      <c r="B1281" s="425"/>
      <c r="C1281" s="425"/>
      <c r="D1281" s="54"/>
      <c r="E1281" s="45"/>
      <c r="F1281" s="45"/>
      <c r="G1281" s="2">
        <f>+G1280+E1281-F1281</f>
        <v>47.599999999999994</v>
      </c>
      <c r="H1281" s="54"/>
      <c r="I1281" s="54"/>
      <c r="J1281" s="54"/>
      <c r="K1281" s="54"/>
      <c r="L1281" s="54"/>
      <c r="M1281" s="54"/>
      <c r="N1281" s="54"/>
      <c r="O1281" s="54"/>
      <c r="P1281" s="54"/>
    </row>
    <row r="1282" spans="1:16">
      <c r="A1282" s="71"/>
      <c r="B1282" s="425"/>
      <c r="C1282" s="425"/>
      <c r="D1282" s="54"/>
      <c r="E1282" s="45"/>
      <c r="F1282" s="45"/>
      <c r="G1282" s="2">
        <f>+G1281+E1282-F1282</f>
        <v>47.599999999999994</v>
      </c>
      <c r="H1282" s="54"/>
      <c r="I1282" s="54"/>
      <c r="J1282" s="54"/>
      <c r="K1282" s="54"/>
      <c r="L1282" s="54"/>
      <c r="M1282" s="54"/>
      <c r="N1282" s="54"/>
      <c r="O1282" s="54"/>
      <c r="P1282" s="54"/>
    </row>
    <row r="1283" spans="1:16">
      <c r="A1283" s="71"/>
      <c r="B1283" s="425"/>
      <c r="C1283" s="425"/>
      <c r="D1283" s="54"/>
      <c r="E1283" s="45"/>
      <c r="F1283" s="45"/>
      <c r="G1283" s="2">
        <f>+G1282+E1283-F1283</f>
        <v>47.599999999999994</v>
      </c>
      <c r="H1283" s="54"/>
      <c r="I1283" s="54"/>
      <c r="J1283" s="54"/>
      <c r="K1283" s="54"/>
      <c r="L1283" s="54"/>
      <c r="M1283" s="54"/>
      <c r="N1283" s="54"/>
      <c r="O1283" s="54"/>
      <c r="P1283" s="54"/>
    </row>
    <row r="1284" spans="1:16">
      <c r="A1284" s="71"/>
      <c r="B1284" s="425"/>
      <c r="C1284" s="425"/>
      <c r="D1284" s="54"/>
      <c r="E1284" s="45"/>
      <c r="F1284" s="45"/>
      <c r="G1284" s="2">
        <f>+G1283+E1284-F1284</f>
        <v>47.599999999999994</v>
      </c>
      <c r="H1284" s="54"/>
      <c r="I1284" s="54"/>
      <c r="J1284" s="54"/>
      <c r="K1284" s="54"/>
      <c r="L1284" s="54"/>
      <c r="M1284" s="54"/>
      <c r="N1284" s="54"/>
      <c r="O1284" s="54"/>
      <c r="P1284" s="54"/>
    </row>
    <row r="1285" spans="1:16">
      <c r="A1285" s="71"/>
      <c r="B1285" s="425"/>
      <c r="C1285" s="425"/>
      <c r="D1285" s="54"/>
      <c r="E1285" s="45"/>
      <c r="F1285" s="45"/>
      <c r="G1285" s="2">
        <f>+G1284+E1285-F1285</f>
        <v>47.599999999999994</v>
      </c>
      <c r="H1285" s="54"/>
      <c r="I1285" s="54"/>
      <c r="J1285" s="54"/>
      <c r="K1285" s="54"/>
      <c r="L1285" s="54"/>
      <c r="M1285" s="54"/>
      <c r="N1285" s="54"/>
      <c r="O1285" s="54"/>
      <c r="P1285" s="54"/>
    </row>
    <row r="1286" spans="1:16">
      <c r="A1286" s="71"/>
      <c r="B1286" s="425"/>
      <c r="C1286" s="425"/>
      <c r="D1286" s="54"/>
      <c r="E1286" s="45"/>
      <c r="F1286" s="45"/>
      <c r="G1286" s="2">
        <f>+G1285+E1286-F1286</f>
        <v>47.599999999999994</v>
      </c>
      <c r="H1286" s="54"/>
      <c r="I1286" s="54"/>
      <c r="J1286" s="54"/>
      <c r="K1286" s="54"/>
      <c r="L1286" s="54"/>
      <c r="M1286" s="54"/>
      <c r="N1286" s="54"/>
      <c r="O1286" s="54"/>
      <c r="P1286" s="54"/>
    </row>
    <row r="1287" spans="1:16">
      <c r="A1287" s="71"/>
      <c r="B1287" s="425"/>
      <c r="C1287" s="425"/>
      <c r="D1287" s="54"/>
      <c r="E1287" s="45"/>
      <c r="F1287" s="45"/>
      <c r="G1287" s="2">
        <f>+G1286+E1287-F1287</f>
        <v>47.599999999999994</v>
      </c>
      <c r="H1287" s="54"/>
      <c r="I1287" s="54"/>
      <c r="J1287" s="54"/>
      <c r="K1287" s="54"/>
      <c r="L1287" s="54"/>
      <c r="M1287" s="54"/>
      <c r="N1287" s="54"/>
      <c r="O1287" s="54"/>
      <c r="P1287" s="54"/>
    </row>
    <row r="1288" spans="1:16">
      <c r="A1288" s="71"/>
      <c r="B1288" s="425"/>
      <c r="C1288" s="425"/>
      <c r="D1288" s="54"/>
      <c r="E1288" s="45"/>
      <c r="F1288" s="45"/>
      <c r="G1288" s="2">
        <f>+G1287+E1288-F1288</f>
        <v>47.599999999999994</v>
      </c>
      <c r="H1288" s="54"/>
      <c r="I1288" s="54"/>
      <c r="J1288" s="54"/>
      <c r="K1288" s="54"/>
      <c r="L1288" s="54"/>
      <c r="M1288" s="54"/>
      <c r="N1288" s="54"/>
      <c r="O1288" s="54"/>
      <c r="P1288" s="54"/>
    </row>
    <row r="1289" spans="1:16">
      <c r="A1289" s="71"/>
      <c r="B1289" s="425"/>
      <c r="C1289" s="425"/>
      <c r="D1289" s="54"/>
      <c r="E1289" s="45"/>
      <c r="F1289" s="45"/>
      <c r="G1289" s="2">
        <f>+G1288+E1289-F1289</f>
        <v>47.599999999999994</v>
      </c>
      <c r="H1289" s="54"/>
      <c r="I1289" s="54"/>
      <c r="J1289" s="54"/>
      <c r="K1289" s="54"/>
      <c r="L1289" s="54"/>
      <c r="M1289" s="54"/>
      <c r="N1289" s="54"/>
      <c r="O1289" s="54"/>
      <c r="P1289" s="54"/>
    </row>
    <row r="1290" spans="1:16">
      <c r="A1290" s="71"/>
      <c r="B1290" s="425"/>
      <c r="C1290" s="425"/>
      <c r="D1290" s="54"/>
      <c r="E1290" s="45"/>
      <c r="F1290" s="45"/>
      <c r="G1290" s="2">
        <f>+G1289+E1290-F1290</f>
        <v>47.599999999999994</v>
      </c>
      <c r="H1290" s="54"/>
      <c r="I1290" s="54"/>
      <c r="J1290" s="54"/>
      <c r="K1290" s="54"/>
      <c r="L1290" s="54"/>
      <c r="M1290" s="54"/>
      <c r="N1290" s="54"/>
      <c r="O1290" s="54"/>
      <c r="P1290" s="54"/>
    </row>
    <row r="1291" spans="1:16">
      <c r="A1291" s="71"/>
      <c r="B1291" s="425"/>
      <c r="C1291" s="425"/>
      <c r="D1291" s="54"/>
      <c r="E1291" s="45"/>
      <c r="F1291" s="45"/>
      <c r="G1291" s="2">
        <f>+G1290+E1291-F1291</f>
        <v>47.599999999999994</v>
      </c>
      <c r="H1291" s="54"/>
      <c r="I1291" s="54"/>
      <c r="J1291" s="54"/>
      <c r="K1291" s="54"/>
      <c r="L1291" s="54"/>
      <c r="M1291" s="54"/>
      <c r="N1291" s="54"/>
      <c r="O1291" s="54"/>
      <c r="P1291" s="54"/>
    </row>
    <row r="1292" spans="1:16">
      <c r="A1292" s="71"/>
      <c r="B1292" s="425"/>
      <c r="C1292" s="425"/>
      <c r="D1292" s="54"/>
      <c r="E1292" s="45"/>
      <c r="F1292" s="45"/>
      <c r="G1292" s="2">
        <f>+G1291+E1292-F1292</f>
        <v>47.599999999999994</v>
      </c>
      <c r="H1292" s="54"/>
      <c r="I1292" s="54"/>
      <c r="J1292" s="54"/>
      <c r="K1292" s="54"/>
      <c r="L1292" s="54"/>
      <c r="M1292" s="54"/>
      <c r="N1292" s="54"/>
      <c r="O1292" s="54"/>
      <c r="P1292" s="54"/>
    </row>
    <row r="1293" spans="1:16">
      <c r="A1293" s="71"/>
      <c r="B1293" s="425"/>
      <c r="C1293" s="425"/>
      <c r="D1293" s="54"/>
      <c r="E1293" s="45"/>
      <c r="F1293" s="45"/>
      <c r="G1293" s="2">
        <f>+G1292+E1293-F1293</f>
        <v>47.599999999999994</v>
      </c>
      <c r="H1293" s="54"/>
      <c r="I1293" s="54"/>
      <c r="J1293" s="54"/>
      <c r="K1293" s="54"/>
      <c r="L1293" s="54"/>
      <c r="M1293" s="54"/>
      <c r="N1293" s="54"/>
      <c r="O1293" s="54"/>
      <c r="P1293" s="54"/>
    </row>
    <row r="1294" spans="1:16">
      <c r="A1294" s="71"/>
      <c r="B1294" s="425"/>
      <c r="C1294" s="425"/>
      <c r="D1294" s="54"/>
      <c r="E1294" s="45"/>
      <c r="F1294" s="45"/>
      <c r="G1294" s="2">
        <f>+G1293+E1294-F1294</f>
        <v>47.599999999999994</v>
      </c>
      <c r="H1294" s="54"/>
      <c r="I1294" s="54"/>
      <c r="J1294" s="54"/>
      <c r="K1294" s="54"/>
      <c r="L1294" s="54"/>
      <c r="M1294" s="54"/>
      <c r="N1294" s="54"/>
      <c r="O1294" s="54"/>
      <c r="P1294" s="54"/>
    </row>
    <row r="1295" spans="1:16">
      <c r="A1295" s="71"/>
      <c r="B1295" s="425"/>
      <c r="C1295" s="425"/>
      <c r="D1295" s="54"/>
      <c r="E1295" s="45"/>
      <c r="F1295" s="45"/>
      <c r="G1295" s="2">
        <f>+G1294+E1295-F1295</f>
        <v>47.599999999999994</v>
      </c>
      <c r="H1295" s="54"/>
      <c r="I1295" s="54"/>
      <c r="J1295" s="54"/>
      <c r="K1295" s="54"/>
      <c r="L1295" s="54"/>
      <c r="M1295" s="54"/>
      <c r="N1295" s="54"/>
      <c r="O1295" s="54"/>
      <c r="P1295" s="54"/>
    </row>
    <row r="1296" spans="1:16">
      <c r="A1296" s="71"/>
      <c r="B1296" s="425"/>
      <c r="C1296" s="425"/>
      <c r="D1296" s="54"/>
      <c r="E1296" s="45"/>
      <c r="F1296" s="45"/>
      <c r="G1296" s="2">
        <f>+G1295+E1296-F1296</f>
        <v>47.599999999999994</v>
      </c>
      <c r="H1296" s="54"/>
      <c r="I1296" s="54"/>
      <c r="J1296" s="54"/>
      <c r="K1296" s="54"/>
      <c r="L1296" s="54"/>
      <c r="M1296" s="54"/>
      <c r="N1296" s="54"/>
      <c r="O1296" s="54"/>
      <c r="P1296" s="54"/>
    </row>
    <row r="1297" spans="1:16">
      <c r="A1297" s="71"/>
      <c r="B1297" s="425"/>
      <c r="C1297" s="425"/>
      <c r="D1297" s="54"/>
      <c r="E1297" s="45"/>
      <c r="F1297" s="45"/>
      <c r="G1297" s="2">
        <f>+G1296+E1297-F1297</f>
        <v>47.599999999999994</v>
      </c>
      <c r="H1297" s="54"/>
      <c r="I1297" s="54"/>
      <c r="J1297" s="54"/>
      <c r="K1297" s="54"/>
      <c r="L1297" s="54"/>
      <c r="M1297" s="54"/>
      <c r="N1297" s="54"/>
      <c r="O1297" s="54"/>
      <c r="P1297" s="54"/>
    </row>
    <row r="1298" spans="1:16">
      <c r="A1298" s="71"/>
      <c r="B1298" s="425"/>
      <c r="C1298" s="425"/>
      <c r="D1298" s="54"/>
      <c r="E1298" s="45"/>
      <c r="F1298" s="45"/>
      <c r="G1298" s="2">
        <f>+G1297+E1298-F1298</f>
        <v>47.599999999999994</v>
      </c>
      <c r="H1298" s="54"/>
      <c r="I1298" s="54"/>
      <c r="J1298" s="54"/>
      <c r="K1298" s="54"/>
      <c r="L1298" s="54"/>
      <c r="M1298" s="54"/>
      <c r="N1298" s="54"/>
      <c r="O1298" s="54"/>
      <c r="P1298" s="54"/>
    </row>
    <row r="1299" spans="1:16">
      <c r="A1299" s="71"/>
      <c r="B1299" s="425"/>
      <c r="C1299" s="425"/>
      <c r="D1299" s="54"/>
      <c r="E1299" s="45"/>
      <c r="F1299" s="45"/>
      <c r="G1299" s="2">
        <f>+G1298+E1299-F1299</f>
        <v>47.599999999999994</v>
      </c>
      <c r="H1299" s="54"/>
      <c r="I1299" s="54"/>
      <c r="J1299" s="54"/>
      <c r="K1299" s="54"/>
      <c r="L1299" s="54"/>
      <c r="M1299" s="54"/>
      <c r="N1299" s="54"/>
      <c r="O1299" s="54"/>
      <c r="P1299" s="54"/>
    </row>
    <row r="1300" spans="1:16">
      <c r="A1300" s="71"/>
      <c r="B1300" s="425"/>
      <c r="C1300" s="425"/>
      <c r="D1300" s="54"/>
      <c r="E1300" s="45"/>
      <c r="F1300" s="45"/>
      <c r="G1300" s="2">
        <f>+G1299+E1300-F1300</f>
        <v>47.599999999999994</v>
      </c>
      <c r="H1300" s="54"/>
      <c r="I1300" s="54"/>
      <c r="J1300" s="54"/>
      <c r="K1300" s="54"/>
      <c r="L1300" s="54"/>
      <c r="M1300" s="54"/>
      <c r="N1300" s="54"/>
      <c r="O1300" s="54"/>
      <c r="P1300" s="54"/>
    </row>
    <row r="1301" spans="1:16">
      <c r="A1301" s="71"/>
      <c r="B1301" s="425"/>
      <c r="C1301" s="425"/>
      <c r="D1301" s="54"/>
      <c r="E1301" s="45"/>
      <c r="F1301" s="45"/>
      <c r="G1301" s="2">
        <f>+G1300+E1301-F1301</f>
        <v>47.599999999999994</v>
      </c>
      <c r="H1301" s="54"/>
      <c r="I1301" s="54"/>
      <c r="J1301" s="54"/>
      <c r="K1301" s="54"/>
      <c r="L1301" s="54"/>
      <c r="M1301" s="54"/>
      <c r="N1301" s="54"/>
      <c r="O1301" s="54"/>
      <c r="P1301" s="54"/>
    </row>
    <row r="1302" spans="1:16">
      <c r="A1302" s="71"/>
      <c r="B1302" s="425"/>
      <c r="C1302" s="425"/>
      <c r="D1302" s="54"/>
      <c r="E1302" s="45"/>
      <c r="F1302" s="45"/>
      <c r="G1302" s="2">
        <f>+G1301+E1302-F1302</f>
        <v>47.599999999999994</v>
      </c>
      <c r="H1302" s="54"/>
      <c r="I1302" s="54"/>
      <c r="J1302" s="54"/>
      <c r="K1302" s="54"/>
      <c r="L1302" s="54"/>
      <c r="M1302" s="54"/>
      <c r="N1302" s="54"/>
      <c r="O1302" s="54"/>
      <c r="P1302" s="54"/>
    </row>
    <row r="1303" spans="1:16">
      <c r="A1303" s="71"/>
      <c r="B1303" s="425"/>
      <c r="C1303" s="425"/>
      <c r="D1303" s="54"/>
      <c r="E1303" s="45"/>
      <c r="F1303" s="45"/>
      <c r="G1303" s="2">
        <f>+G1302+E1303-F1303</f>
        <v>47.599999999999994</v>
      </c>
      <c r="H1303" s="54"/>
      <c r="I1303" s="54"/>
      <c r="J1303" s="54"/>
      <c r="K1303" s="54"/>
      <c r="L1303" s="54"/>
      <c r="M1303" s="54"/>
      <c r="N1303" s="54"/>
      <c r="O1303" s="54"/>
      <c r="P1303" s="54"/>
    </row>
    <row r="1304" spans="1:16">
      <c r="A1304" s="71"/>
      <c r="B1304" s="425"/>
      <c r="C1304" s="425"/>
      <c r="D1304" s="54"/>
      <c r="E1304" s="45"/>
      <c r="F1304" s="45"/>
      <c r="G1304" s="2">
        <f>+G1303+E1304-F1304</f>
        <v>47.599999999999994</v>
      </c>
      <c r="H1304" s="54"/>
      <c r="I1304" s="54"/>
      <c r="J1304" s="54"/>
      <c r="K1304" s="54"/>
      <c r="L1304" s="54"/>
      <c r="M1304" s="54"/>
      <c r="N1304" s="54"/>
      <c r="O1304" s="54"/>
      <c r="P1304" s="54"/>
    </row>
    <row r="1305" spans="1:16">
      <c r="A1305" s="71"/>
      <c r="B1305" s="425"/>
      <c r="C1305" s="425"/>
      <c r="D1305" s="54"/>
      <c r="E1305" s="45"/>
      <c r="F1305" s="45"/>
      <c r="G1305" s="2">
        <f>+G1304+E1305-F1305</f>
        <v>47.599999999999994</v>
      </c>
      <c r="H1305" s="54"/>
      <c r="I1305" s="54"/>
      <c r="J1305" s="54"/>
      <c r="K1305" s="54"/>
      <c r="L1305" s="54"/>
      <c r="M1305" s="54"/>
      <c r="N1305" s="54"/>
      <c r="O1305" s="54"/>
      <c r="P1305" s="54"/>
    </row>
    <row r="1306" spans="1:16">
      <c r="A1306" s="71"/>
      <c r="B1306" s="425"/>
      <c r="C1306" s="425"/>
      <c r="D1306" s="54"/>
      <c r="E1306" s="45"/>
      <c r="F1306" s="45"/>
      <c r="G1306" s="2">
        <f>+G1305+E1306-F1306</f>
        <v>47.599999999999994</v>
      </c>
      <c r="H1306" s="54"/>
      <c r="I1306" s="54"/>
      <c r="J1306" s="54"/>
      <c r="K1306" s="54"/>
      <c r="L1306" s="54"/>
      <c r="M1306" s="54"/>
      <c r="N1306" s="54"/>
      <c r="O1306" s="54"/>
      <c r="P1306" s="54"/>
    </row>
    <row r="1307" spans="1:16">
      <c r="A1307" s="71"/>
      <c r="B1307" s="425"/>
      <c r="C1307" s="425"/>
      <c r="D1307" s="54"/>
      <c r="E1307" s="45"/>
      <c r="F1307" s="45"/>
      <c r="G1307" s="2">
        <f>+G1306+E1307-F1307</f>
        <v>47.599999999999994</v>
      </c>
      <c r="H1307" s="54"/>
      <c r="I1307" s="54"/>
      <c r="J1307" s="54"/>
      <c r="K1307" s="54"/>
      <c r="L1307" s="54"/>
      <c r="M1307" s="54"/>
      <c r="N1307" s="54"/>
      <c r="O1307" s="54"/>
      <c r="P1307" s="54"/>
    </row>
    <row r="1308" spans="1:16">
      <c r="A1308" s="71"/>
      <c r="B1308" s="425"/>
      <c r="C1308" s="425"/>
      <c r="D1308" s="54"/>
      <c r="E1308" s="45"/>
      <c r="F1308" s="45"/>
      <c r="G1308" s="2">
        <f>+G1307+E1308-F1308</f>
        <v>47.599999999999994</v>
      </c>
      <c r="H1308" s="54"/>
      <c r="I1308" s="54"/>
      <c r="J1308" s="54"/>
      <c r="K1308" s="54"/>
      <c r="L1308" s="54"/>
      <c r="M1308" s="54"/>
      <c r="N1308" s="54"/>
      <c r="O1308" s="54"/>
      <c r="P1308" s="54"/>
    </row>
    <row r="1309" spans="1:16">
      <c r="A1309" s="71"/>
      <c r="B1309" s="425"/>
      <c r="C1309" s="425"/>
      <c r="D1309" s="54"/>
      <c r="E1309" s="45"/>
      <c r="F1309" s="45"/>
      <c r="G1309" s="2">
        <f>+G1308+E1309-F1309</f>
        <v>47.599999999999994</v>
      </c>
      <c r="H1309" s="54"/>
      <c r="I1309" s="54"/>
      <c r="J1309" s="54"/>
      <c r="K1309" s="54"/>
      <c r="L1309" s="54"/>
      <c r="M1309" s="54"/>
      <c r="N1309" s="54"/>
      <c r="O1309" s="54"/>
      <c r="P1309" s="54"/>
    </row>
    <row r="1310" spans="1:16">
      <c r="A1310" s="71"/>
      <c r="B1310" s="425"/>
      <c r="C1310" s="425"/>
      <c r="D1310" s="54"/>
      <c r="E1310" s="45"/>
      <c r="F1310" s="45"/>
      <c r="G1310" s="2">
        <f>+G1309+E1310-F1310</f>
        <v>47.599999999999994</v>
      </c>
      <c r="H1310" s="54"/>
      <c r="I1310" s="54"/>
      <c r="J1310" s="54"/>
      <c r="K1310" s="54"/>
      <c r="L1310" s="54"/>
      <c r="M1310" s="54"/>
      <c r="N1310" s="54"/>
      <c r="O1310" s="54"/>
      <c r="P1310" s="54"/>
    </row>
    <row r="1311" spans="1:16">
      <c r="A1311" s="71"/>
      <c r="B1311" s="425"/>
      <c r="C1311" s="425"/>
      <c r="D1311" s="54"/>
      <c r="E1311" s="45"/>
      <c r="F1311" s="45"/>
      <c r="G1311" s="2">
        <f>+G1310+E1311-F1311</f>
        <v>47.599999999999994</v>
      </c>
      <c r="H1311" s="54"/>
      <c r="I1311" s="54"/>
      <c r="J1311" s="54"/>
      <c r="K1311" s="54"/>
      <c r="L1311" s="54"/>
      <c r="M1311" s="54"/>
      <c r="N1311" s="54"/>
      <c r="O1311" s="54"/>
      <c r="P1311" s="54"/>
    </row>
    <row r="1312" spans="1:16">
      <c r="A1312" s="71"/>
      <c r="B1312" s="425"/>
      <c r="C1312" s="425"/>
      <c r="D1312" s="54"/>
      <c r="E1312" s="45"/>
      <c r="F1312" s="45"/>
      <c r="G1312" s="2">
        <f>+G1311+E1312-F1312</f>
        <v>47.599999999999994</v>
      </c>
      <c r="H1312" s="54"/>
      <c r="I1312" s="54"/>
      <c r="J1312" s="54"/>
      <c r="K1312" s="54"/>
      <c r="L1312" s="54"/>
      <c r="M1312" s="54"/>
      <c r="N1312" s="54"/>
      <c r="O1312" s="54"/>
      <c r="P1312" s="54"/>
    </row>
    <row r="1313" spans="1:16">
      <c r="A1313" s="71"/>
      <c r="B1313" s="425"/>
      <c r="C1313" s="425"/>
      <c r="D1313" s="54"/>
      <c r="E1313" s="45"/>
      <c r="F1313" s="45"/>
      <c r="G1313" s="2">
        <f>+G1312+E1313-F1313</f>
        <v>47.599999999999994</v>
      </c>
      <c r="H1313" s="54"/>
      <c r="I1313" s="54"/>
      <c r="J1313" s="54"/>
      <c r="K1313" s="54"/>
      <c r="L1313" s="54"/>
      <c r="M1313" s="54"/>
      <c r="N1313" s="54"/>
      <c r="O1313" s="54"/>
      <c r="P1313" s="54"/>
    </row>
    <row r="1314" spans="1:16">
      <c r="A1314" s="71"/>
      <c r="B1314" s="425"/>
      <c r="C1314" s="425"/>
      <c r="D1314" s="54"/>
      <c r="E1314" s="45"/>
      <c r="F1314" s="45"/>
      <c r="G1314" s="2">
        <f>+G1313+E1314-F1314</f>
        <v>47.599999999999994</v>
      </c>
      <c r="H1314" s="54"/>
      <c r="I1314" s="54"/>
      <c r="J1314" s="54"/>
      <c r="K1314" s="54"/>
      <c r="L1314" s="54"/>
      <c r="M1314" s="54"/>
      <c r="N1314" s="54"/>
      <c r="O1314" s="54"/>
      <c r="P1314" s="54"/>
    </row>
    <row r="1315" spans="1:16">
      <c r="A1315" s="71"/>
      <c r="B1315" s="425"/>
      <c r="C1315" s="425"/>
      <c r="D1315" s="54"/>
      <c r="E1315" s="45"/>
      <c r="F1315" s="45"/>
      <c r="G1315" s="2">
        <f>+G1314+E1315-F1315</f>
        <v>47.599999999999994</v>
      </c>
      <c r="H1315" s="54"/>
      <c r="I1315" s="54"/>
      <c r="J1315" s="54"/>
      <c r="K1315" s="54"/>
      <c r="L1315" s="54"/>
      <c r="M1315" s="54"/>
      <c r="N1315" s="54"/>
      <c r="O1315" s="54"/>
      <c r="P1315" s="54"/>
    </row>
    <row r="1316" spans="1:16">
      <c r="A1316" s="71"/>
      <c r="B1316" s="425"/>
      <c r="C1316" s="425"/>
      <c r="D1316" s="54"/>
      <c r="E1316" s="45"/>
      <c r="F1316" s="45"/>
      <c r="G1316" s="2">
        <f>+G1315+E1316-F1316</f>
        <v>47.599999999999994</v>
      </c>
      <c r="H1316" s="54"/>
      <c r="I1316" s="54"/>
      <c r="J1316" s="54"/>
      <c r="K1316" s="54"/>
      <c r="L1316" s="54"/>
      <c r="M1316" s="54"/>
      <c r="N1316" s="54"/>
      <c r="O1316" s="54"/>
      <c r="P1316" s="54"/>
    </row>
    <row r="1317" spans="1:16">
      <c r="A1317" s="71"/>
      <c r="B1317" s="425"/>
      <c r="C1317" s="425"/>
      <c r="D1317" s="54"/>
      <c r="E1317" s="45"/>
      <c r="F1317" s="45"/>
      <c r="G1317" s="2">
        <f>+G1316+E1317-F1317</f>
        <v>47.599999999999994</v>
      </c>
      <c r="H1317" s="54"/>
      <c r="I1317" s="54"/>
      <c r="J1317" s="54"/>
      <c r="K1317" s="54"/>
      <c r="L1317" s="54"/>
      <c r="M1317" s="54"/>
      <c r="N1317" s="54"/>
      <c r="O1317" s="54"/>
      <c r="P1317" s="54"/>
    </row>
  </sheetData>
  <autoFilter ref="A4:G363" xr:uid="{00000000-0009-0000-0000-000000000000}"/>
  <mergeCells count="7">
    <mergeCell ref="K885:L885"/>
    <mergeCell ref="I872:K872"/>
    <mergeCell ref="B2:G2"/>
    <mergeCell ref="J563:L563"/>
    <mergeCell ref="J572:L572"/>
    <mergeCell ref="J691:L691"/>
    <mergeCell ref="I862:L86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1320"/>
  <sheetViews>
    <sheetView zoomScaleNormal="100" workbookViewId="0">
      <selection activeCell="G4" sqref="G4"/>
    </sheetView>
  </sheetViews>
  <sheetFormatPr defaultColWidth="11.42578125" defaultRowHeight="15"/>
  <cols>
    <col min="1" max="1" width="11.42578125" style="3"/>
    <col min="2" max="2" width="15.42578125" style="7" customWidth="1"/>
    <col min="3" max="3" width="16.5703125" style="7" customWidth="1"/>
    <col min="4" max="4" width="51.5703125" bestFit="1" customWidth="1"/>
    <col min="5" max="7" width="11.42578125" style="2"/>
    <col min="10" max="10" width="21.140625" customWidth="1"/>
    <col min="12" max="12" width="18.42578125" customWidth="1"/>
    <col min="13" max="13" width="15.85546875" customWidth="1"/>
    <col min="14" max="14" width="11.42578125" style="2"/>
  </cols>
  <sheetData>
    <row r="2" spans="1:7">
      <c r="B2" s="440" t="s">
        <v>120</v>
      </c>
      <c r="C2" s="440"/>
      <c r="D2" s="440"/>
      <c r="E2" s="440"/>
      <c r="F2" s="440"/>
      <c r="G2" s="440"/>
    </row>
    <row r="4" spans="1:7" ht="41.25">
      <c r="A4" s="30" t="s">
        <v>1</v>
      </c>
      <c r="B4" s="11" t="s">
        <v>2</v>
      </c>
      <c r="C4" s="11" t="s">
        <v>3</v>
      </c>
      <c r="D4" s="11" t="s">
        <v>4</v>
      </c>
      <c r="E4" s="12" t="s">
        <v>5</v>
      </c>
      <c r="F4" s="12" t="s">
        <v>6</v>
      </c>
      <c r="G4" s="12" t="s">
        <v>7</v>
      </c>
    </row>
    <row r="5" spans="1:7">
      <c r="A5" s="3">
        <v>42736</v>
      </c>
      <c r="B5" s="422" t="s">
        <v>8</v>
      </c>
      <c r="C5" s="422"/>
      <c r="G5" s="2">
        <v>7193.5</v>
      </c>
    </row>
    <row r="6" spans="1:7">
      <c r="A6" s="3">
        <v>42741</v>
      </c>
      <c r="B6" s="422">
        <v>12076</v>
      </c>
      <c r="C6" s="422" t="s">
        <v>67</v>
      </c>
      <c r="F6" s="2">
        <v>118.5</v>
      </c>
      <c r="G6" s="2">
        <f>+G5+E6-F6</f>
        <v>7075</v>
      </c>
    </row>
    <row r="7" spans="1:7">
      <c r="A7" s="3">
        <v>42783</v>
      </c>
      <c r="B7" s="422">
        <v>12984</v>
      </c>
      <c r="C7" s="422" t="s">
        <v>67</v>
      </c>
      <c r="F7" s="2">
        <v>125.8</v>
      </c>
      <c r="G7" s="2">
        <f t="shared" ref="G7:G75" si="0">+G6+E7-F7</f>
        <v>6949.2</v>
      </c>
    </row>
    <row r="8" spans="1:7">
      <c r="A8" s="3">
        <v>42765</v>
      </c>
      <c r="B8" s="422" t="s">
        <v>69</v>
      </c>
      <c r="C8" s="422" t="s">
        <v>67</v>
      </c>
      <c r="F8" s="2">
        <v>54</v>
      </c>
      <c r="G8" s="2">
        <f t="shared" si="0"/>
        <v>6895.2</v>
      </c>
    </row>
    <row r="9" spans="1:7">
      <c r="A9" s="3">
        <v>42794</v>
      </c>
      <c r="B9" s="422" t="s">
        <v>69</v>
      </c>
      <c r="C9" s="422" t="s">
        <v>67</v>
      </c>
      <c r="F9" s="2">
        <v>57</v>
      </c>
      <c r="G9" s="2">
        <f t="shared" si="0"/>
        <v>6838.2</v>
      </c>
    </row>
    <row r="10" spans="1:7">
      <c r="A10" s="3">
        <v>42824</v>
      </c>
      <c r="B10" s="422" t="s">
        <v>69</v>
      </c>
      <c r="C10" s="422" t="s">
        <v>67</v>
      </c>
      <c r="F10" s="2">
        <v>57</v>
      </c>
      <c r="G10" s="2">
        <f t="shared" si="0"/>
        <v>6781.2</v>
      </c>
    </row>
    <row r="11" spans="1:7">
      <c r="A11" s="3">
        <v>42855</v>
      </c>
      <c r="B11" s="422" t="s">
        <v>69</v>
      </c>
      <c r="C11" s="422" t="s">
        <v>67</v>
      </c>
      <c r="F11" s="2">
        <v>60</v>
      </c>
      <c r="G11" s="2">
        <f t="shared" si="0"/>
        <v>6721.2</v>
      </c>
    </row>
    <row r="12" spans="1:7">
      <c r="A12" s="3">
        <v>42886</v>
      </c>
      <c r="B12" s="422" t="s">
        <v>69</v>
      </c>
      <c r="C12" s="422" t="s">
        <v>67</v>
      </c>
      <c r="F12" s="2">
        <v>78</v>
      </c>
      <c r="G12" s="2">
        <f t="shared" si="0"/>
        <v>6643.2</v>
      </c>
    </row>
    <row r="13" spans="1:7">
      <c r="A13" s="3">
        <v>42916</v>
      </c>
      <c r="B13" s="422" t="s">
        <v>69</v>
      </c>
      <c r="C13" s="422" t="s">
        <v>67</v>
      </c>
      <c r="F13" s="2">
        <v>48</v>
      </c>
      <c r="G13" s="2">
        <f t="shared" si="0"/>
        <v>6595.2</v>
      </c>
    </row>
    <row r="14" spans="1:7">
      <c r="A14" s="3">
        <v>42947</v>
      </c>
      <c r="B14" s="422" t="s">
        <v>69</v>
      </c>
      <c r="C14" s="422" t="s">
        <v>67</v>
      </c>
      <c r="F14" s="2">
        <v>72</v>
      </c>
      <c r="G14" s="2">
        <f t="shared" si="0"/>
        <v>6523.2</v>
      </c>
    </row>
    <row r="15" spans="1:7">
      <c r="A15" s="3">
        <v>42978</v>
      </c>
      <c r="B15" s="422" t="s">
        <v>69</v>
      </c>
      <c r="C15" s="422" t="s">
        <v>67</v>
      </c>
      <c r="F15" s="2">
        <v>60</v>
      </c>
      <c r="G15" s="2">
        <f t="shared" si="0"/>
        <v>6463.2</v>
      </c>
    </row>
    <row r="16" spans="1:7">
      <c r="A16" s="3">
        <v>43008</v>
      </c>
      <c r="B16" s="422" t="s">
        <v>69</v>
      </c>
      <c r="C16" s="422" t="s">
        <v>67</v>
      </c>
      <c r="F16" s="2">
        <v>72</v>
      </c>
      <c r="G16" s="2">
        <f t="shared" si="0"/>
        <v>6391.2</v>
      </c>
    </row>
    <row r="17" spans="1:7">
      <c r="A17" s="3">
        <v>43039</v>
      </c>
      <c r="B17" s="422">
        <v>13908</v>
      </c>
      <c r="C17" s="422" t="s">
        <v>67</v>
      </c>
      <c r="F17" s="2">
        <v>922.1</v>
      </c>
      <c r="G17" s="2">
        <f t="shared" si="0"/>
        <v>5469.0999999999995</v>
      </c>
    </row>
    <row r="18" spans="1:7">
      <c r="A18" s="3">
        <v>43039</v>
      </c>
      <c r="B18" s="422" t="s">
        <v>69</v>
      </c>
      <c r="C18" s="422" t="s">
        <v>67</v>
      </c>
      <c r="F18" s="2">
        <v>18</v>
      </c>
      <c r="G18" s="2">
        <f t="shared" si="0"/>
        <v>5451.0999999999995</v>
      </c>
    </row>
    <row r="19" spans="1:7">
      <c r="A19" s="3">
        <v>43131</v>
      </c>
      <c r="B19" s="422">
        <v>14592</v>
      </c>
      <c r="C19" s="422" t="s">
        <v>67</v>
      </c>
      <c r="F19" s="2">
        <v>922.1</v>
      </c>
      <c r="G19" s="2">
        <f t="shared" si="0"/>
        <v>4528.9999999999991</v>
      </c>
    </row>
    <row r="20" spans="1:7">
      <c r="A20" s="3">
        <v>43160</v>
      </c>
      <c r="B20" s="422">
        <v>14758</v>
      </c>
      <c r="C20" s="422" t="s">
        <v>67</v>
      </c>
      <c r="F20" s="2">
        <v>922.1</v>
      </c>
      <c r="G20" s="2">
        <f t="shared" si="0"/>
        <v>3606.8999999999992</v>
      </c>
    </row>
    <row r="21" spans="1:7">
      <c r="A21" s="3">
        <v>43190</v>
      </c>
      <c r="B21" s="422">
        <v>15069</v>
      </c>
      <c r="C21" s="422" t="s">
        <v>67</v>
      </c>
      <c r="F21" s="2">
        <v>922.1</v>
      </c>
      <c r="G21" s="2">
        <f t="shared" si="0"/>
        <v>2684.7999999999993</v>
      </c>
    </row>
    <row r="22" spans="1:7">
      <c r="A22" s="3">
        <v>43202</v>
      </c>
      <c r="B22" s="422">
        <v>15098</v>
      </c>
      <c r="C22" s="422" t="s">
        <v>67</v>
      </c>
      <c r="F22" s="2">
        <v>922.1</v>
      </c>
      <c r="G22" s="2">
        <f t="shared" si="0"/>
        <v>1762.6999999999994</v>
      </c>
    </row>
    <row r="23" spans="1:7">
      <c r="A23" s="3">
        <v>43202</v>
      </c>
      <c r="B23" s="422">
        <v>15099</v>
      </c>
      <c r="C23" s="422" t="s">
        <v>67</v>
      </c>
      <c r="F23" s="2">
        <v>922.1</v>
      </c>
      <c r="G23" s="2">
        <f t="shared" si="0"/>
        <v>840.59999999999934</v>
      </c>
    </row>
    <row r="24" spans="1:7">
      <c r="A24" s="3">
        <v>43222</v>
      </c>
      <c r="B24" s="422">
        <v>15284</v>
      </c>
      <c r="C24" s="422" t="s">
        <v>67</v>
      </c>
      <c r="F24" s="2">
        <v>840.6</v>
      </c>
      <c r="G24" s="2">
        <f t="shared" si="0"/>
        <v>0</v>
      </c>
    </row>
    <row r="25" spans="1:7">
      <c r="A25" s="432">
        <v>42766</v>
      </c>
      <c r="B25" s="422" t="s">
        <v>10</v>
      </c>
      <c r="C25" s="422" t="s">
        <v>11</v>
      </c>
      <c r="D25" t="s">
        <v>12</v>
      </c>
      <c r="E25" s="2">
        <v>109.2</v>
      </c>
      <c r="G25" s="2">
        <f t="shared" si="0"/>
        <v>109.2</v>
      </c>
    </row>
    <row r="26" spans="1:7">
      <c r="B26" s="422"/>
      <c r="C26" s="422"/>
      <c r="D26" t="s">
        <v>13</v>
      </c>
      <c r="E26" s="2">
        <v>22.8</v>
      </c>
      <c r="G26" s="2">
        <f t="shared" si="0"/>
        <v>132</v>
      </c>
    </row>
    <row r="27" spans="1:7">
      <c r="B27" s="422"/>
      <c r="C27" s="422"/>
      <c r="D27" t="s">
        <v>14</v>
      </c>
      <c r="E27" s="2">
        <v>60</v>
      </c>
      <c r="G27" s="2">
        <f t="shared" si="0"/>
        <v>192</v>
      </c>
    </row>
    <row r="28" spans="1:7">
      <c r="B28" s="422"/>
      <c r="C28" s="422"/>
      <c r="D28" t="s">
        <v>15</v>
      </c>
      <c r="E28" s="2">
        <v>2</v>
      </c>
      <c r="G28" s="2">
        <f t="shared" si="0"/>
        <v>194</v>
      </c>
    </row>
    <row r="29" spans="1:7">
      <c r="A29" s="3">
        <v>42761</v>
      </c>
      <c r="B29" s="422" t="s">
        <v>69</v>
      </c>
      <c r="C29" s="422" t="s">
        <v>11</v>
      </c>
      <c r="D29" t="s">
        <v>14</v>
      </c>
      <c r="F29" s="2">
        <v>36</v>
      </c>
      <c r="G29" s="2">
        <f t="shared" si="0"/>
        <v>158</v>
      </c>
    </row>
    <row r="30" spans="1:7">
      <c r="A30" s="70">
        <v>42796</v>
      </c>
      <c r="B30" s="422">
        <v>12390</v>
      </c>
      <c r="C30" s="422" t="s">
        <v>11</v>
      </c>
      <c r="D30" t="s">
        <v>12</v>
      </c>
      <c r="F30" s="2">
        <v>109.2</v>
      </c>
      <c r="G30" s="2">
        <f t="shared" si="0"/>
        <v>48.8</v>
      </c>
    </row>
    <row r="31" spans="1:7">
      <c r="A31" s="70">
        <v>42796</v>
      </c>
      <c r="B31" s="422">
        <v>12390</v>
      </c>
      <c r="C31" s="422" t="s">
        <v>11</v>
      </c>
      <c r="D31" t="s">
        <v>13</v>
      </c>
      <c r="F31" s="2">
        <v>22.8</v>
      </c>
      <c r="G31" s="2">
        <f t="shared" si="0"/>
        <v>25.999999999999996</v>
      </c>
    </row>
    <row r="32" spans="1:7">
      <c r="A32" s="70">
        <v>43222</v>
      </c>
      <c r="B32" s="422">
        <v>15284</v>
      </c>
      <c r="C32" s="422" t="s">
        <v>11</v>
      </c>
      <c r="D32" t="s">
        <v>14</v>
      </c>
      <c r="F32" s="2">
        <v>24</v>
      </c>
      <c r="G32" s="2">
        <f t="shared" si="0"/>
        <v>1.9999999999999964</v>
      </c>
    </row>
    <row r="33" spans="1:7">
      <c r="A33" s="70">
        <v>43222</v>
      </c>
      <c r="B33" s="422">
        <v>15284</v>
      </c>
      <c r="C33" s="422" t="s">
        <v>11</v>
      </c>
      <c r="D33" t="s">
        <v>15</v>
      </c>
      <c r="F33" s="2">
        <v>2</v>
      </c>
      <c r="G33" s="2">
        <f t="shared" si="0"/>
        <v>-3.5527136788005009E-15</v>
      </c>
    </row>
    <row r="34" spans="1:7">
      <c r="A34" s="70">
        <v>42794</v>
      </c>
      <c r="B34" s="422" t="s">
        <v>10</v>
      </c>
      <c r="C34" s="422" t="s">
        <v>17</v>
      </c>
      <c r="D34" t="s">
        <v>12</v>
      </c>
      <c r="E34" s="2">
        <v>134.6</v>
      </c>
      <c r="G34" s="2">
        <f t="shared" si="0"/>
        <v>134.6</v>
      </c>
    </row>
    <row r="35" spans="1:7">
      <c r="B35" s="422"/>
      <c r="C35" s="422"/>
      <c r="D35" t="s">
        <v>13</v>
      </c>
      <c r="E35" s="2">
        <v>16</v>
      </c>
      <c r="G35" s="2">
        <f t="shared" si="0"/>
        <v>150.6</v>
      </c>
    </row>
    <row r="36" spans="1:7">
      <c r="B36" s="422"/>
      <c r="C36" s="422"/>
      <c r="D36" t="s">
        <v>14</v>
      </c>
      <c r="E36" s="2">
        <v>56</v>
      </c>
      <c r="G36" s="2">
        <f t="shared" si="0"/>
        <v>206.6</v>
      </c>
    </row>
    <row r="37" spans="1:7">
      <c r="B37" s="422"/>
      <c r="C37" s="422"/>
      <c r="D37" t="s">
        <v>15</v>
      </c>
      <c r="E37" s="2">
        <v>2</v>
      </c>
      <c r="G37" s="2">
        <f t="shared" si="0"/>
        <v>208.6</v>
      </c>
    </row>
    <row r="38" spans="1:7">
      <c r="B38" s="422"/>
      <c r="C38" s="422"/>
      <c r="D38" t="s">
        <v>70</v>
      </c>
      <c r="E38" s="2">
        <v>85</v>
      </c>
      <c r="G38" s="2">
        <f t="shared" si="0"/>
        <v>293.60000000000002</v>
      </c>
    </row>
    <row r="39" spans="1:7">
      <c r="A39" s="3">
        <v>42794</v>
      </c>
      <c r="B39" s="422" t="s">
        <v>69</v>
      </c>
      <c r="C39" s="422" t="s">
        <v>17</v>
      </c>
      <c r="D39" t="s">
        <v>14</v>
      </c>
      <c r="F39" s="2">
        <v>38</v>
      </c>
      <c r="G39" s="2">
        <f t="shared" si="0"/>
        <v>255.60000000000002</v>
      </c>
    </row>
    <row r="40" spans="1:7">
      <c r="A40" s="3">
        <v>42844</v>
      </c>
      <c r="B40" s="422">
        <v>12658</v>
      </c>
      <c r="C40" s="422" t="s">
        <v>17</v>
      </c>
      <c r="D40" t="s">
        <v>12</v>
      </c>
      <c r="F40" s="2">
        <v>134.6</v>
      </c>
      <c r="G40" s="2">
        <f t="shared" si="0"/>
        <v>121.00000000000003</v>
      </c>
    </row>
    <row r="41" spans="1:7">
      <c r="A41" s="3">
        <v>42844</v>
      </c>
      <c r="B41" s="422">
        <v>12658</v>
      </c>
      <c r="C41" s="422" t="s">
        <v>17</v>
      </c>
      <c r="D41" t="s">
        <v>13</v>
      </c>
      <c r="F41" s="2">
        <v>16</v>
      </c>
      <c r="G41" s="2">
        <f t="shared" si="0"/>
        <v>105.00000000000003</v>
      </c>
    </row>
    <row r="42" spans="1:7">
      <c r="A42" s="3">
        <v>43222</v>
      </c>
      <c r="B42" s="422">
        <v>15284</v>
      </c>
      <c r="C42" s="422" t="s">
        <v>17</v>
      </c>
      <c r="D42" t="s">
        <v>14</v>
      </c>
      <c r="F42" s="2">
        <v>18</v>
      </c>
      <c r="G42" s="2">
        <f t="shared" si="0"/>
        <v>87.000000000000028</v>
      </c>
    </row>
    <row r="43" spans="1:7">
      <c r="A43" s="3">
        <v>43222</v>
      </c>
      <c r="B43" s="422">
        <v>15284</v>
      </c>
      <c r="C43" s="422" t="s">
        <v>17</v>
      </c>
      <c r="D43" t="s">
        <v>15</v>
      </c>
      <c r="F43" s="2">
        <v>2</v>
      </c>
      <c r="G43" s="2">
        <f t="shared" si="0"/>
        <v>85.000000000000028</v>
      </c>
    </row>
    <row r="44" spans="1:7">
      <c r="A44" s="3">
        <v>43448</v>
      </c>
      <c r="B44" s="422">
        <v>16774</v>
      </c>
      <c r="C44" s="422" t="s">
        <v>17</v>
      </c>
      <c r="D44" t="s">
        <v>70</v>
      </c>
      <c r="F44" s="2">
        <v>85</v>
      </c>
      <c r="G44" s="2">
        <f t="shared" si="0"/>
        <v>0</v>
      </c>
    </row>
    <row r="45" spans="1:7">
      <c r="A45" s="3">
        <v>42825</v>
      </c>
      <c r="B45" s="422" t="s">
        <v>10</v>
      </c>
      <c r="C45" s="422" t="s">
        <v>18</v>
      </c>
      <c r="D45" t="s">
        <v>12</v>
      </c>
      <c r="E45" s="2">
        <v>129.19999999999999</v>
      </c>
      <c r="G45" s="2">
        <f t="shared" si="0"/>
        <v>129.19999999999999</v>
      </c>
    </row>
    <row r="46" spans="1:7">
      <c r="B46" s="422"/>
      <c r="C46" s="422"/>
      <c r="D46" t="s">
        <v>13</v>
      </c>
      <c r="E46" s="2">
        <v>16.600000000000001</v>
      </c>
      <c r="G46" s="2">
        <f t="shared" si="0"/>
        <v>145.79999999999998</v>
      </c>
    </row>
    <row r="47" spans="1:7">
      <c r="B47" s="422"/>
      <c r="C47" s="422"/>
      <c r="D47" t="s">
        <v>14</v>
      </c>
      <c r="E47" s="2">
        <v>60</v>
      </c>
      <c r="G47" s="2">
        <f t="shared" si="0"/>
        <v>205.79999999999998</v>
      </c>
    </row>
    <row r="48" spans="1:7">
      <c r="B48" s="422"/>
      <c r="C48" s="422"/>
      <c r="D48" t="s">
        <v>15</v>
      </c>
      <c r="E48" s="2">
        <v>2</v>
      </c>
      <c r="G48" s="2">
        <f t="shared" si="0"/>
        <v>207.79999999999998</v>
      </c>
    </row>
    <row r="49" spans="1:7">
      <c r="A49" s="3">
        <v>42824</v>
      </c>
      <c r="B49" s="422" t="s">
        <v>69</v>
      </c>
      <c r="C49" s="422" t="s">
        <v>18</v>
      </c>
      <c r="D49" t="s">
        <v>14</v>
      </c>
      <c r="F49" s="2">
        <v>38</v>
      </c>
      <c r="G49" s="2">
        <f t="shared" si="0"/>
        <v>169.79999999999998</v>
      </c>
    </row>
    <row r="50" spans="1:7">
      <c r="A50" s="3">
        <v>42844</v>
      </c>
      <c r="B50" s="422">
        <v>12658</v>
      </c>
      <c r="C50" s="422" t="s">
        <v>18</v>
      </c>
      <c r="D50" t="s">
        <v>12</v>
      </c>
      <c r="F50" s="2">
        <v>129.19999999999999</v>
      </c>
      <c r="G50" s="2">
        <f t="shared" si="0"/>
        <v>40.599999999999994</v>
      </c>
    </row>
    <row r="51" spans="1:7">
      <c r="A51" s="3">
        <v>42844</v>
      </c>
      <c r="B51" s="422">
        <v>12658</v>
      </c>
      <c r="C51" s="422" t="s">
        <v>18</v>
      </c>
      <c r="D51" t="s">
        <v>13</v>
      </c>
      <c r="F51" s="2">
        <v>16.600000000000001</v>
      </c>
      <c r="G51" s="2">
        <f t="shared" si="0"/>
        <v>23.999999999999993</v>
      </c>
    </row>
    <row r="52" spans="1:7">
      <c r="A52" s="3">
        <v>43222</v>
      </c>
      <c r="B52" s="422">
        <v>15284</v>
      </c>
      <c r="C52" s="422" t="s">
        <v>18</v>
      </c>
      <c r="D52" t="s">
        <v>14</v>
      </c>
      <c r="F52" s="2">
        <v>22</v>
      </c>
      <c r="G52" s="2">
        <f t="shared" si="0"/>
        <v>1.9999999999999929</v>
      </c>
    </row>
    <row r="53" spans="1:7">
      <c r="A53" s="3">
        <v>43222</v>
      </c>
      <c r="B53" s="422">
        <v>15284</v>
      </c>
      <c r="C53" s="422" t="s">
        <v>18</v>
      </c>
      <c r="D53" t="s">
        <v>15</v>
      </c>
      <c r="F53" s="2">
        <v>2</v>
      </c>
      <c r="G53" s="2">
        <f t="shared" si="0"/>
        <v>-7.1054273576010019E-15</v>
      </c>
    </row>
    <row r="54" spans="1:7">
      <c r="A54" s="3">
        <v>42855</v>
      </c>
      <c r="B54" s="422" t="s">
        <v>10</v>
      </c>
      <c r="C54" s="422" t="s">
        <v>19</v>
      </c>
      <c r="D54" t="s">
        <v>12</v>
      </c>
      <c r="E54" s="2">
        <v>131.30000000000001</v>
      </c>
      <c r="G54" s="2">
        <f t="shared" si="0"/>
        <v>131.30000000000001</v>
      </c>
    </row>
    <row r="55" spans="1:7">
      <c r="B55" s="422"/>
      <c r="C55" s="422"/>
      <c r="D55" t="s">
        <v>13</v>
      </c>
      <c r="E55" s="2">
        <v>16.3</v>
      </c>
      <c r="G55" s="2">
        <f t="shared" si="0"/>
        <v>147.60000000000002</v>
      </c>
    </row>
    <row r="56" spans="1:7">
      <c r="B56" s="422"/>
      <c r="C56" s="422"/>
      <c r="D56" t="s">
        <v>14</v>
      </c>
      <c r="E56" s="2">
        <v>60</v>
      </c>
      <c r="G56" s="2">
        <f t="shared" si="0"/>
        <v>207.60000000000002</v>
      </c>
    </row>
    <row r="57" spans="1:7">
      <c r="B57" s="422"/>
      <c r="C57" s="422"/>
      <c r="D57" t="s">
        <v>15</v>
      </c>
      <c r="E57" s="2">
        <v>2</v>
      </c>
      <c r="G57" s="2">
        <f t="shared" si="0"/>
        <v>209.60000000000002</v>
      </c>
    </row>
    <row r="58" spans="1:7">
      <c r="A58" s="3">
        <v>42851</v>
      </c>
      <c r="B58" s="422" t="s">
        <v>69</v>
      </c>
      <c r="C58" s="422" t="s">
        <v>19</v>
      </c>
      <c r="D58" t="s">
        <v>14</v>
      </c>
      <c r="F58" s="2">
        <v>40</v>
      </c>
      <c r="G58" s="2">
        <f t="shared" si="0"/>
        <v>169.60000000000002</v>
      </c>
    </row>
    <row r="59" spans="1:7">
      <c r="A59" s="3">
        <v>42892</v>
      </c>
      <c r="B59" s="422">
        <v>13066</v>
      </c>
      <c r="C59" s="422" t="s">
        <v>19</v>
      </c>
      <c r="D59" t="s">
        <v>12</v>
      </c>
      <c r="F59" s="2">
        <v>131.30000000000001</v>
      </c>
      <c r="G59" s="2">
        <f t="shared" si="0"/>
        <v>38.300000000000011</v>
      </c>
    </row>
    <row r="60" spans="1:7">
      <c r="A60" s="3">
        <v>42892</v>
      </c>
      <c r="B60" s="422">
        <v>13066</v>
      </c>
      <c r="C60" s="422" t="s">
        <v>19</v>
      </c>
      <c r="D60" t="s">
        <v>13</v>
      </c>
      <c r="F60" s="2">
        <v>16.3</v>
      </c>
      <c r="G60" s="2">
        <f t="shared" si="0"/>
        <v>22.000000000000011</v>
      </c>
    </row>
    <row r="61" spans="1:7">
      <c r="A61" s="3">
        <v>43222</v>
      </c>
      <c r="B61" s="422">
        <v>15284</v>
      </c>
      <c r="C61" s="422" t="s">
        <v>19</v>
      </c>
      <c r="D61" t="s">
        <v>14</v>
      </c>
      <c r="F61" s="2">
        <v>11.5</v>
      </c>
      <c r="G61" s="2">
        <f t="shared" si="0"/>
        <v>10.500000000000011</v>
      </c>
    </row>
    <row r="62" spans="1:7">
      <c r="A62" s="3">
        <v>43448</v>
      </c>
      <c r="B62" s="422">
        <v>16774</v>
      </c>
      <c r="C62" s="422" t="s">
        <v>19</v>
      </c>
      <c r="D62" t="s">
        <v>14</v>
      </c>
      <c r="F62" s="2">
        <v>8.5</v>
      </c>
      <c r="G62" s="2">
        <f t="shared" si="0"/>
        <v>2.0000000000000107</v>
      </c>
    </row>
    <row r="63" spans="1:7">
      <c r="A63" s="3">
        <v>43448</v>
      </c>
      <c r="B63" s="422">
        <v>16774</v>
      </c>
      <c r="C63" s="422" t="s">
        <v>19</v>
      </c>
      <c r="D63" t="s">
        <v>15</v>
      </c>
      <c r="F63" s="2">
        <v>2</v>
      </c>
      <c r="G63" s="2">
        <f t="shared" si="0"/>
        <v>1.0658141036401503E-14</v>
      </c>
    </row>
    <row r="64" spans="1:7">
      <c r="A64" s="3">
        <v>42886</v>
      </c>
      <c r="B64" s="422" t="s">
        <v>10</v>
      </c>
      <c r="C64" s="422" t="s">
        <v>20</v>
      </c>
      <c r="D64" t="s">
        <v>12</v>
      </c>
      <c r="E64" s="2">
        <v>92.2</v>
      </c>
      <c r="G64" s="2">
        <f t="shared" si="0"/>
        <v>92.200000000000017</v>
      </c>
    </row>
    <row r="65" spans="1:7">
      <c r="B65" s="422"/>
      <c r="C65" s="422"/>
      <c r="D65" t="s">
        <v>13</v>
      </c>
      <c r="E65" s="2">
        <v>16</v>
      </c>
      <c r="G65" s="2">
        <f t="shared" si="0"/>
        <v>108.20000000000002</v>
      </c>
    </row>
    <row r="66" spans="1:7">
      <c r="B66" s="422"/>
      <c r="C66" s="422"/>
      <c r="D66" t="s">
        <v>14</v>
      </c>
      <c r="E66" s="2">
        <v>60</v>
      </c>
      <c r="G66" s="2">
        <f t="shared" si="0"/>
        <v>168.20000000000002</v>
      </c>
    </row>
    <row r="67" spans="1:7">
      <c r="B67" s="422"/>
      <c r="C67" s="422"/>
      <c r="D67" t="s">
        <v>15</v>
      </c>
      <c r="E67" s="2">
        <v>2</v>
      </c>
      <c r="G67" s="2">
        <f t="shared" si="0"/>
        <v>170.20000000000002</v>
      </c>
    </row>
    <row r="68" spans="1:7">
      <c r="A68" s="3">
        <v>42882</v>
      </c>
      <c r="B68" s="422" t="s">
        <v>69</v>
      </c>
      <c r="C68" s="422" t="s">
        <v>20</v>
      </c>
      <c r="D68" t="s">
        <v>14</v>
      </c>
      <c r="F68" s="2">
        <v>52</v>
      </c>
      <c r="G68" s="2">
        <f t="shared" si="0"/>
        <v>118.20000000000002</v>
      </c>
    </row>
    <row r="69" spans="1:7">
      <c r="A69" s="3">
        <v>42916</v>
      </c>
      <c r="B69" s="422">
        <v>13166</v>
      </c>
      <c r="C69" s="422" t="s">
        <v>20</v>
      </c>
      <c r="D69" t="s">
        <v>12</v>
      </c>
      <c r="F69" s="2">
        <v>92.2</v>
      </c>
      <c r="G69" s="2">
        <f t="shared" si="0"/>
        <v>26.000000000000014</v>
      </c>
    </row>
    <row r="70" spans="1:7">
      <c r="A70" s="3">
        <v>42916</v>
      </c>
      <c r="B70" s="422">
        <v>13166</v>
      </c>
      <c r="C70" s="422" t="s">
        <v>20</v>
      </c>
      <c r="D70" t="s">
        <v>13</v>
      </c>
      <c r="F70" s="2">
        <v>16</v>
      </c>
      <c r="G70" s="2">
        <f t="shared" si="0"/>
        <v>10.000000000000014</v>
      </c>
    </row>
    <row r="71" spans="1:7">
      <c r="A71" s="3">
        <v>43448</v>
      </c>
      <c r="B71" s="422">
        <v>16774</v>
      </c>
      <c r="C71" s="422" t="s">
        <v>20</v>
      </c>
      <c r="D71" t="s">
        <v>14</v>
      </c>
      <c r="F71" s="2">
        <v>8</v>
      </c>
      <c r="G71" s="2">
        <f t="shared" si="0"/>
        <v>2.0000000000000142</v>
      </c>
    </row>
    <row r="72" spans="1:7">
      <c r="A72" s="3">
        <v>43448</v>
      </c>
      <c r="B72" s="422">
        <v>16774</v>
      </c>
      <c r="C72" s="422" t="s">
        <v>20</v>
      </c>
      <c r="D72" t="s">
        <v>15</v>
      </c>
      <c r="F72" s="2">
        <v>2</v>
      </c>
      <c r="G72" s="2">
        <f t="shared" si="0"/>
        <v>1.4210854715202004E-14</v>
      </c>
    </row>
    <row r="73" spans="1:7">
      <c r="A73" s="3">
        <v>42916</v>
      </c>
      <c r="B73" s="422" t="s">
        <v>10</v>
      </c>
      <c r="C73" s="422" t="s">
        <v>21</v>
      </c>
      <c r="D73" t="s">
        <v>12</v>
      </c>
      <c r="E73" s="2">
        <v>90.2</v>
      </c>
      <c r="G73" s="2">
        <f t="shared" si="0"/>
        <v>90.200000000000017</v>
      </c>
    </row>
    <row r="74" spans="1:7">
      <c r="B74" s="422"/>
      <c r="C74" s="422"/>
      <c r="D74" t="s">
        <v>13</v>
      </c>
      <c r="E74" s="2">
        <v>16.2</v>
      </c>
      <c r="G74" s="2">
        <f t="shared" si="0"/>
        <v>106.40000000000002</v>
      </c>
    </row>
    <row r="75" spans="1:7">
      <c r="B75" s="422"/>
      <c r="C75" s="422"/>
      <c r="D75" t="s">
        <v>14</v>
      </c>
      <c r="E75" s="2">
        <v>60</v>
      </c>
      <c r="G75" s="2">
        <f t="shared" si="0"/>
        <v>166.40000000000003</v>
      </c>
    </row>
    <row r="76" spans="1:7">
      <c r="B76" s="422"/>
      <c r="C76" s="422"/>
      <c r="D76" t="s">
        <v>15</v>
      </c>
      <c r="E76" s="2">
        <v>2</v>
      </c>
      <c r="G76" s="2">
        <f t="shared" ref="G76:G109" si="1">+G75+E76-F76</f>
        <v>168.40000000000003</v>
      </c>
    </row>
    <row r="77" spans="1:7">
      <c r="A77" s="3">
        <v>42916</v>
      </c>
      <c r="B77" s="422" t="s">
        <v>69</v>
      </c>
      <c r="C77" s="422" t="s">
        <v>21</v>
      </c>
      <c r="D77" t="s">
        <v>14</v>
      </c>
      <c r="F77" s="2">
        <v>32</v>
      </c>
      <c r="G77" s="2">
        <f t="shared" si="1"/>
        <v>136.40000000000003</v>
      </c>
    </row>
    <row r="78" spans="1:7">
      <c r="A78" s="3">
        <v>42962</v>
      </c>
      <c r="B78" s="422">
        <v>13437</v>
      </c>
      <c r="C78" s="422" t="s">
        <v>21</v>
      </c>
      <c r="D78" t="s">
        <v>12</v>
      </c>
      <c r="F78" s="2">
        <v>90.2</v>
      </c>
      <c r="G78" s="2">
        <f t="shared" si="1"/>
        <v>46.200000000000031</v>
      </c>
    </row>
    <row r="79" spans="1:7">
      <c r="A79" s="3">
        <v>42962</v>
      </c>
      <c r="B79" s="422">
        <v>13437</v>
      </c>
      <c r="C79" s="422" t="s">
        <v>21</v>
      </c>
      <c r="D79" t="s">
        <v>13</v>
      </c>
      <c r="F79" s="2">
        <v>16.2</v>
      </c>
      <c r="G79" s="2">
        <f t="shared" si="1"/>
        <v>30.000000000000032</v>
      </c>
    </row>
    <row r="80" spans="1:7">
      <c r="A80" s="3">
        <v>43448</v>
      </c>
      <c r="B80" s="422">
        <v>16774</v>
      </c>
      <c r="C80" s="422" t="s">
        <v>21</v>
      </c>
      <c r="D80" t="s">
        <v>14</v>
      </c>
      <c r="F80" s="2">
        <v>28</v>
      </c>
      <c r="G80" s="2">
        <f t="shared" si="1"/>
        <v>2.000000000000032</v>
      </c>
    </row>
    <row r="81" spans="1:7">
      <c r="A81" s="3">
        <v>43448</v>
      </c>
      <c r="B81" s="422">
        <v>16774</v>
      </c>
      <c r="C81" s="422" t="s">
        <v>21</v>
      </c>
      <c r="D81" t="s">
        <v>15</v>
      </c>
      <c r="F81" s="2">
        <v>2</v>
      </c>
      <c r="G81" s="2">
        <f t="shared" si="1"/>
        <v>3.1974423109204508E-14</v>
      </c>
    </row>
    <row r="82" spans="1:7">
      <c r="A82" s="3">
        <v>42947</v>
      </c>
      <c r="B82" s="422" t="s">
        <v>10</v>
      </c>
      <c r="C82" s="422" t="s">
        <v>22</v>
      </c>
      <c r="D82" t="s">
        <v>12</v>
      </c>
      <c r="E82" s="2">
        <v>81</v>
      </c>
      <c r="G82" s="2">
        <f t="shared" si="1"/>
        <v>81.000000000000028</v>
      </c>
    </row>
    <row r="83" spans="1:7">
      <c r="B83" s="422"/>
      <c r="C83" s="422"/>
      <c r="D83" t="s">
        <v>13</v>
      </c>
      <c r="E83" s="2">
        <v>16</v>
      </c>
      <c r="G83" s="2">
        <f t="shared" si="1"/>
        <v>97.000000000000028</v>
      </c>
    </row>
    <row r="84" spans="1:7">
      <c r="B84" s="422"/>
      <c r="C84" s="422"/>
      <c r="D84" t="s">
        <v>14</v>
      </c>
      <c r="E84" s="2">
        <v>60</v>
      </c>
      <c r="G84" s="2">
        <f t="shared" si="1"/>
        <v>157.00000000000003</v>
      </c>
    </row>
    <row r="85" spans="1:7">
      <c r="B85" s="422"/>
      <c r="C85" s="422"/>
      <c r="D85" t="s">
        <v>15</v>
      </c>
      <c r="E85" s="2">
        <v>2</v>
      </c>
      <c r="G85" s="2">
        <f t="shared" si="1"/>
        <v>159.00000000000003</v>
      </c>
    </row>
    <row r="86" spans="1:7">
      <c r="A86" s="3">
        <v>42944</v>
      </c>
      <c r="B86" s="422" t="s">
        <v>69</v>
      </c>
      <c r="C86" s="422" t="s">
        <v>22</v>
      </c>
      <c r="D86" t="s">
        <v>14</v>
      </c>
      <c r="F86" s="2">
        <v>48</v>
      </c>
      <c r="G86" s="2">
        <f t="shared" si="1"/>
        <v>111.00000000000003</v>
      </c>
    </row>
    <row r="87" spans="1:7">
      <c r="A87" s="3">
        <v>42971</v>
      </c>
      <c r="B87" s="422">
        <v>13477</v>
      </c>
      <c r="C87" s="422" t="s">
        <v>22</v>
      </c>
      <c r="D87" t="s">
        <v>12</v>
      </c>
      <c r="F87" s="2">
        <v>81</v>
      </c>
      <c r="G87" s="2">
        <f t="shared" si="1"/>
        <v>30.000000000000028</v>
      </c>
    </row>
    <row r="88" spans="1:7">
      <c r="A88" s="3">
        <v>42971</v>
      </c>
      <c r="B88" s="422">
        <v>13477</v>
      </c>
      <c r="C88" s="422" t="s">
        <v>22</v>
      </c>
      <c r="D88" t="s">
        <v>13</v>
      </c>
      <c r="F88" s="2">
        <v>16</v>
      </c>
      <c r="G88" s="2">
        <f t="shared" si="1"/>
        <v>14.000000000000028</v>
      </c>
    </row>
    <row r="89" spans="1:7">
      <c r="A89" s="3">
        <v>43448</v>
      </c>
      <c r="B89" s="422">
        <v>16775</v>
      </c>
      <c r="C89" s="422" t="s">
        <v>22</v>
      </c>
      <c r="D89" t="s">
        <v>14</v>
      </c>
      <c r="F89" s="2">
        <v>12</v>
      </c>
      <c r="G89" s="2">
        <f t="shared" si="1"/>
        <v>2.0000000000000284</v>
      </c>
    </row>
    <row r="90" spans="1:7">
      <c r="A90" s="3">
        <v>43448</v>
      </c>
      <c r="B90" s="422">
        <v>16775</v>
      </c>
      <c r="C90" s="422" t="s">
        <v>22</v>
      </c>
      <c r="D90" t="s">
        <v>15</v>
      </c>
      <c r="F90" s="2">
        <v>2</v>
      </c>
      <c r="G90" s="2">
        <f t="shared" si="1"/>
        <v>2.8421709430404007E-14</v>
      </c>
    </row>
    <row r="91" spans="1:7">
      <c r="A91" s="3">
        <v>42978</v>
      </c>
      <c r="B91" s="422" t="s">
        <v>10</v>
      </c>
      <c r="C91" s="422" t="s">
        <v>23</v>
      </c>
      <c r="D91" t="s">
        <v>12</v>
      </c>
      <c r="E91" s="2">
        <v>81</v>
      </c>
      <c r="G91" s="2">
        <f t="shared" si="1"/>
        <v>81.000000000000028</v>
      </c>
    </row>
    <row r="92" spans="1:7">
      <c r="B92" s="422"/>
      <c r="C92" s="422"/>
      <c r="D92" t="s">
        <v>13</v>
      </c>
      <c r="E92" s="2">
        <v>16</v>
      </c>
      <c r="G92" s="2">
        <f t="shared" si="1"/>
        <v>97.000000000000028</v>
      </c>
    </row>
    <row r="93" spans="1:7">
      <c r="B93" s="422"/>
      <c r="C93" s="422"/>
      <c r="D93" t="s">
        <v>14</v>
      </c>
      <c r="E93" s="2">
        <v>60</v>
      </c>
      <c r="G93" s="2">
        <f t="shared" si="1"/>
        <v>157.00000000000003</v>
      </c>
    </row>
    <row r="94" spans="1:7">
      <c r="B94" s="422"/>
      <c r="C94" s="422"/>
      <c r="D94" t="s">
        <v>15</v>
      </c>
      <c r="E94" s="2">
        <v>2</v>
      </c>
      <c r="G94" s="2">
        <f t="shared" si="1"/>
        <v>159.00000000000003</v>
      </c>
    </row>
    <row r="95" spans="1:7">
      <c r="B95" s="422"/>
      <c r="C95" s="422"/>
      <c r="D95" t="s">
        <v>70</v>
      </c>
      <c r="E95" s="2">
        <v>85</v>
      </c>
      <c r="G95" s="2">
        <f t="shared" si="1"/>
        <v>244.00000000000003</v>
      </c>
    </row>
    <row r="96" spans="1:7">
      <c r="A96" s="3">
        <v>42978</v>
      </c>
      <c r="B96" s="422" t="s">
        <v>69</v>
      </c>
      <c r="C96" s="422" t="s">
        <v>23</v>
      </c>
      <c r="D96" t="s">
        <v>14</v>
      </c>
      <c r="F96" s="2">
        <v>40</v>
      </c>
      <c r="G96" s="2">
        <f t="shared" si="1"/>
        <v>204.00000000000003</v>
      </c>
    </row>
    <row r="97" spans="1:7">
      <c r="A97" s="3">
        <v>42999</v>
      </c>
      <c r="B97" s="422">
        <v>13643</v>
      </c>
      <c r="C97" s="422" t="s">
        <v>23</v>
      </c>
      <c r="D97" t="s">
        <v>12</v>
      </c>
      <c r="F97" s="2">
        <v>81</v>
      </c>
      <c r="G97" s="2">
        <f t="shared" si="1"/>
        <v>123.00000000000003</v>
      </c>
    </row>
    <row r="98" spans="1:7">
      <c r="A98" s="3">
        <v>42999</v>
      </c>
      <c r="B98" s="422">
        <v>13643</v>
      </c>
      <c r="C98" s="422" t="s">
        <v>23</v>
      </c>
      <c r="D98" t="s">
        <v>13</v>
      </c>
      <c r="F98" s="2">
        <v>16</v>
      </c>
      <c r="G98" s="2">
        <f t="shared" si="1"/>
        <v>107.00000000000003</v>
      </c>
    </row>
    <row r="99" spans="1:7">
      <c r="A99" s="3">
        <v>43448</v>
      </c>
      <c r="B99" s="422">
        <v>16775</v>
      </c>
      <c r="C99" s="422" t="s">
        <v>23</v>
      </c>
      <c r="D99" t="s">
        <v>14</v>
      </c>
      <c r="F99" s="2">
        <v>20</v>
      </c>
      <c r="G99" s="2">
        <f t="shared" si="1"/>
        <v>87.000000000000028</v>
      </c>
    </row>
    <row r="100" spans="1:7">
      <c r="A100" s="3">
        <v>43448</v>
      </c>
      <c r="B100" s="422">
        <v>16775</v>
      </c>
      <c r="C100" s="422" t="s">
        <v>23</v>
      </c>
      <c r="D100" t="s">
        <v>15</v>
      </c>
      <c r="F100" s="2">
        <v>2</v>
      </c>
      <c r="G100" s="2">
        <f t="shared" si="1"/>
        <v>85.000000000000028</v>
      </c>
    </row>
    <row r="101" spans="1:7">
      <c r="A101" s="3">
        <v>43448</v>
      </c>
      <c r="B101" s="422">
        <v>16775</v>
      </c>
      <c r="C101" s="422" t="s">
        <v>23</v>
      </c>
      <c r="D101" t="s">
        <v>70</v>
      </c>
      <c r="F101" s="2">
        <v>85</v>
      </c>
      <c r="G101" s="2">
        <f t="shared" si="1"/>
        <v>0</v>
      </c>
    </row>
    <row r="102" spans="1:7">
      <c r="A102" s="3">
        <v>43008</v>
      </c>
      <c r="B102" s="422" t="s">
        <v>10</v>
      </c>
      <c r="C102" s="422" t="s">
        <v>24</v>
      </c>
      <c r="D102" t="s">
        <v>12</v>
      </c>
      <c r="E102" s="2">
        <v>119</v>
      </c>
      <c r="G102" s="2">
        <f t="shared" si="1"/>
        <v>119</v>
      </c>
    </row>
    <row r="103" spans="1:7">
      <c r="B103" s="422"/>
      <c r="C103" s="422"/>
      <c r="D103" t="s">
        <v>13</v>
      </c>
      <c r="E103" s="2">
        <v>16</v>
      </c>
      <c r="G103" s="2">
        <f t="shared" si="1"/>
        <v>135</v>
      </c>
    </row>
    <row r="104" spans="1:7">
      <c r="B104" s="422"/>
      <c r="C104" s="422"/>
      <c r="D104" t="s">
        <v>14</v>
      </c>
      <c r="E104" s="2">
        <v>60</v>
      </c>
      <c r="G104" s="2">
        <f t="shared" si="1"/>
        <v>195</v>
      </c>
    </row>
    <row r="105" spans="1:7">
      <c r="B105" s="422"/>
      <c r="C105" s="422"/>
      <c r="D105" t="s">
        <v>15</v>
      </c>
      <c r="E105" s="2">
        <v>2</v>
      </c>
      <c r="G105" s="2">
        <f t="shared" si="1"/>
        <v>197</v>
      </c>
    </row>
    <row r="106" spans="1:7" ht="15.75" customHeight="1">
      <c r="A106" s="3">
        <v>42823</v>
      </c>
      <c r="B106" s="422"/>
      <c r="C106" s="422"/>
      <c r="D106" t="s">
        <v>70</v>
      </c>
      <c r="E106" s="2">
        <v>85</v>
      </c>
      <c r="G106" s="2">
        <f t="shared" si="1"/>
        <v>282</v>
      </c>
    </row>
    <row r="107" spans="1:7" ht="15.75" customHeight="1">
      <c r="A107" s="3">
        <v>43008</v>
      </c>
      <c r="B107" s="422" t="s">
        <v>69</v>
      </c>
      <c r="C107" s="422" t="s">
        <v>24</v>
      </c>
      <c r="D107" t="s">
        <v>14</v>
      </c>
      <c r="F107" s="2">
        <v>48</v>
      </c>
      <c r="G107" s="2">
        <f t="shared" si="1"/>
        <v>234</v>
      </c>
    </row>
    <row r="108" spans="1:7" ht="15.75" customHeight="1">
      <c r="A108" s="3">
        <v>43034</v>
      </c>
      <c r="B108" s="422">
        <v>13900</v>
      </c>
      <c r="C108" s="422" t="s">
        <v>24</v>
      </c>
      <c r="D108" t="s">
        <v>12</v>
      </c>
      <c r="F108" s="2">
        <v>119</v>
      </c>
      <c r="G108" s="2">
        <f t="shared" si="1"/>
        <v>115</v>
      </c>
    </row>
    <row r="109" spans="1:7" ht="15.75" customHeight="1">
      <c r="A109" s="3">
        <v>43034</v>
      </c>
      <c r="B109" s="422">
        <v>13900</v>
      </c>
      <c r="C109" s="422" t="s">
        <v>24</v>
      </c>
      <c r="D109" t="s">
        <v>13</v>
      </c>
      <c r="F109" s="2">
        <v>16</v>
      </c>
      <c r="G109" s="2">
        <f t="shared" si="1"/>
        <v>99</v>
      </c>
    </row>
    <row r="110" spans="1:7" ht="15.75" customHeight="1">
      <c r="A110" s="3">
        <v>43448</v>
      </c>
      <c r="B110" s="422">
        <v>16774</v>
      </c>
      <c r="C110" s="432">
        <v>42823</v>
      </c>
      <c r="D110" t="s">
        <v>70</v>
      </c>
      <c r="F110" s="2">
        <v>85</v>
      </c>
      <c r="G110" s="2">
        <f t="shared" ref="G110:G173" si="2">+G109+E110-F110</f>
        <v>14</v>
      </c>
    </row>
    <row r="111" spans="1:7" ht="15.75" customHeight="1">
      <c r="A111" s="3">
        <v>43448</v>
      </c>
      <c r="B111" s="422">
        <v>16775</v>
      </c>
      <c r="C111" s="432" t="s">
        <v>24</v>
      </c>
      <c r="D111" t="s">
        <v>14</v>
      </c>
      <c r="F111" s="2">
        <v>12</v>
      </c>
      <c r="G111" s="2">
        <f t="shared" si="2"/>
        <v>2</v>
      </c>
    </row>
    <row r="112" spans="1:7" ht="15.75" customHeight="1">
      <c r="A112" s="3">
        <v>43448</v>
      </c>
      <c r="B112" s="422">
        <v>16775</v>
      </c>
      <c r="C112" s="432" t="s">
        <v>24</v>
      </c>
      <c r="D112" t="s">
        <v>15</v>
      </c>
      <c r="F112" s="2">
        <v>2</v>
      </c>
      <c r="G112" s="2">
        <f t="shared" si="2"/>
        <v>0</v>
      </c>
    </row>
    <row r="113" spans="1:7" ht="15.75" customHeight="1">
      <c r="A113" s="3">
        <v>43039</v>
      </c>
      <c r="B113" s="422" t="s">
        <v>10</v>
      </c>
      <c r="C113" s="422" t="s">
        <v>25</v>
      </c>
      <c r="D113" t="s">
        <v>12</v>
      </c>
      <c r="E113" s="2">
        <v>118.3</v>
      </c>
      <c r="G113" s="2">
        <f t="shared" si="2"/>
        <v>118.3</v>
      </c>
    </row>
    <row r="114" spans="1:7" ht="15.75" customHeight="1">
      <c r="B114" s="422"/>
      <c r="C114" s="422"/>
      <c r="D114" t="s">
        <v>13</v>
      </c>
      <c r="E114" s="2">
        <v>16</v>
      </c>
      <c r="G114" s="2">
        <f t="shared" si="2"/>
        <v>134.30000000000001</v>
      </c>
    </row>
    <row r="115" spans="1:7" ht="15.75" customHeight="1">
      <c r="B115" s="422"/>
      <c r="C115" s="422"/>
      <c r="D115" t="s">
        <v>14</v>
      </c>
      <c r="E115" s="2">
        <v>60</v>
      </c>
      <c r="G115" s="2">
        <f t="shared" si="2"/>
        <v>194.3</v>
      </c>
    </row>
    <row r="116" spans="1:7" ht="15.75" customHeight="1">
      <c r="B116" s="422"/>
      <c r="C116" s="422"/>
      <c r="D116" t="s">
        <v>15</v>
      </c>
      <c r="E116" s="2">
        <v>2</v>
      </c>
      <c r="G116" s="2">
        <f t="shared" si="2"/>
        <v>196.3</v>
      </c>
    </row>
    <row r="117" spans="1:7" ht="15.75" customHeight="1">
      <c r="A117" s="3">
        <v>43039</v>
      </c>
      <c r="B117" s="422" t="s">
        <v>69</v>
      </c>
      <c r="C117" s="422" t="s">
        <v>25</v>
      </c>
      <c r="D117" t="s">
        <v>14</v>
      </c>
      <c r="F117" s="2">
        <v>60</v>
      </c>
      <c r="G117" s="2">
        <f t="shared" si="2"/>
        <v>136.30000000000001</v>
      </c>
    </row>
    <row r="118" spans="1:7" ht="15.75" customHeight="1">
      <c r="A118" s="3">
        <v>43039</v>
      </c>
      <c r="B118" s="422" t="s">
        <v>69</v>
      </c>
      <c r="C118" s="422" t="s">
        <v>25</v>
      </c>
      <c r="D118" t="s">
        <v>15</v>
      </c>
      <c r="F118" s="2">
        <v>2</v>
      </c>
      <c r="G118" s="2">
        <f t="shared" si="2"/>
        <v>134.30000000000001</v>
      </c>
    </row>
    <row r="119" spans="1:7" ht="15.75" customHeight="1">
      <c r="A119" s="3">
        <v>43063</v>
      </c>
      <c r="B119" s="422">
        <v>14033</v>
      </c>
      <c r="C119" s="422" t="s">
        <v>25</v>
      </c>
      <c r="D119" t="s">
        <v>12</v>
      </c>
      <c r="F119" s="2">
        <v>118.3</v>
      </c>
      <c r="G119" s="2">
        <f t="shared" si="2"/>
        <v>16.000000000000014</v>
      </c>
    </row>
    <row r="120" spans="1:7" ht="15.75" customHeight="1">
      <c r="A120" s="3">
        <v>43063</v>
      </c>
      <c r="B120" s="422">
        <v>14033</v>
      </c>
      <c r="C120" s="422" t="s">
        <v>25</v>
      </c>
      <c r="D120" t="s">
        <v>13</v>
      </c>
      <c r="F120" s="2">
        <v>16</v>
      </c>
      <c r="G120" s="2">
        <f t="shared" si="2"/>
        <v>0</v>
      </c>
    </row>
    <row r="121" spans="1:7" ht="15.75" customHeight="1">
      <c r="A121" s="3">
        <v>43069</v>
      </c>
      <c r="B121" s="422" t="s">
        <v>10</v>
      </c>
      <c r="C121" s="422" t="s">
        <v>26</v>
      </c>
      <c r="D121" t="s">
        <v>12</v>
      </c>
      <c r="E121" s="2">
        <v>126.3</v>
      </c>
      <c r="G121" s="2">
        <f t="shared" si="2"/>
        <v>126.3</v>
      </c>
    </row>
    <row r="122" spans="1:7" ht="15.75" customHeight="1">
      <c r="B122" s="422"/>
      <c r="C122" s="422"/>
      <c r="D122" t="s">
        <v>13</v>
      </c>
      <c r="E122" s="2">
        <v>15.9</v>
      </c>
      <c r="G122" s="2">
        <f t="shared" si="2"/>
        <v>142.19999999999999</v>
      </c>
    </row>
    <row r="123" spans="1:7" ht="15.75" customHeight="1">
      <c r="B123" s="422"/>
      <c r="C123" s="422"/>
      <c r="D123" t="s">
        <v>14</v>
      </c>
      <c r="E123" s="2">
        <v>60</v>
      </c>
      <c r="G123" s="2">
        <f t="shared" si="2"/>
        <v>202.2</v>
      </c>
    </row>
    <row r="124" spans="1:7" ht="15.75" customHeight="1">
      <c r="B124" s="422"/>
      <c r="C124" s="422"/>
      <c r="D124" t="s">
        <v>15</v>
      </c>
      <c r="E124" s="2">
        <v>2</v>
      </c>
      <c r="G124" s="2">
        <f t="shared" si="2"/>
        <v>204.2</v>
      </c>
    </row>
    <row r="125" spans="1:7" ht="15.75" customHeight="1">
      <c r="A125" s="3">
        <v>43087</v>
      </c>
      <c r="B125" s="422">
        <v>14242</v>
      </c>
      <c r="C125" s="422" t="s">
        <v>26</v>
      </c>
      <c r="D125" t="s">
        <v>12</v>
      </c>
      <c r="F125" s="2">
        <v>126.3</v>
      </c>
      <c r="G125" s="2">
        <f t="shared" si="2"/>
        <v>77.899999999999991</v>
      </c>
    </row>
    <row r="126" spans="1:7" ht="15.75" customHeight="1">
      <c r="A126" s="3">
        <v>43087</v>
      </c>
      <c r="B126" s="422">
        <v>14242</v>
      </c>
      <c r="C126" s="422" t="s">
        <v>26</v>
      </c>
      <c r="D126" t="s">
        <v>13</v>
      </c>
      <c r="F126" s="2">
        <v>15.9</v>
      </c>
      <c r="G126" s="2">
        <f t="shared" si="2"/>
        <v>61.999999999999993</v>
      </c>
    </row>
    <row r="127" spans="1:7" ht="15.75" customHeight="1">
      <c r="A127" s="3">
        <v>43069</v>
      </c>
      <c r="B127" s="422" t="s">
        <v>69</v>
      </c>
      <c r="C127" s="422" t="s">
        <v>26</v>
      </c>
      <c r="D127" t="s">
        <v>14</v>
      </c>
      <c r="F127" s="2">
        <v>60</v>
      </c>
      <c r="G127" s="2">
        <f t="shared" si="2"/>
        <v>1.9999999999999929</v>
      </c>
    </row>
    <row r="128" spans="1:7" ht="15.75" customHeight="1">
      <c r="A128" s="3">
        <v>43069</v>
      </c>
      <c r="B128" s="422" t="s">
        <v>69</v>
      </c>
      <c r="C128" s="422" t="s">
        <v>26</v>
      </c>
      <c r="D128" t="s">
        <v>15</v>
      </c>
      <c r="F128" s="2">
        <v>2</v>
      </c>
      <c r="G128" s="2">
        <f t="shared" si="2"/>
        <v>-7.1054273576010019E-15</v>
      </c>
    </row>
    <row r="129" spans="1:7" ht="15.75" customHeight="1">
      <c r="A129" s="3">
        <v>43100</v>
      </c>
      <c r="B129" s="422" t="s">
        <v>10</v>
      </c>
      <c r="C129" s="422" t="s">
        <v>27</v>
      </c>
      <c r="D129" t="s">
        <v>12</v>
      </c>
      <c r="E129" s="2">
        <v>137.4</v>
      </c>
      <c r="G129" s="2">
        <f t="shared" si="2"/>
        <v>137.4</v>
      </c>
    </row>
    <row r="130" spans="1:7" ht="15.75" customHeight="1">
      <c r="B130" s="422"/>
      <c r="C130" s="422"/>
      <c r="D130" t="s">
        <v>13</v>
      </c>
      <c r="E130" s="2">
        <v>16</v>
      </c>
      <c r="G130" s="2">
        <f t="shared" si="2"/>
        <v>153.4</v>
      </c>
    </row>
    <row r="131" spans="1:7" ht="15.75" customHeight="1">
      <c r="B131" s="422"/>
      <c r="C131" s="422"/>
      <c r="D131" t="s">
        <v>14</v>
      </c>
      <c r="E131" s="2">
        <v>60</v>
      </c>
      <c r="G131" s="2">
        <f t="shared" si="2"/>
        <v>213.4</v>
      </c>
    </row>
    <row r="132" spans="1:7" ht="16.5" customHeight="1">
      <c r="B132" s="422"/>
      <c r="C132" s="422"/>
      <c r="D132" t="s">
        <v>15</v>
      </c>
      <c r="E132" s="2">
        <v>2</v>
      </c>
      <c r="G132" s="2">
        <f t="shared" si="2"/>
        <v>215.4</v>
      </c>
    </row>
    <row r="133" spans="1:7" ht="16.5" customHeight="1">
      <c r="A133" s="3">
        <v>43099</v>
      </c>
      <c r="B133" s="422" t="s">
        <v>69</v>
      </c>
      <c r="C133" s="422" t="s">
        <v>27</v>
      </c>
      <c r="D133" t="s">
        <v>14</v>
      </c>
      <c r="F133" s="2">
        <v>60</v>
      </c>
      <c r="G133" s="2">
        <f t="shared" si="2"/>
        <v>155.4</v>
      </c>
    </row>
    <row r="134" spans="1:7" ht="16.5" customHeight="1">
      <c r="A134" s="3">
        <v>43099</v>
      </c>
      <c r="B134" s="422" t="s">
        <v>69</v>
      </c>
      <c r="C134" s="422" t="s">
        <v>27</v>
      </c>
      <c r="D134" t="s">
        <v>15</v>
      </c>
      <c r="F134" s="2">
        <v>2</v>
      </c>
      <c r="G134" s="2">
        <f t="shared" si="2"/>
        <v>153.4</v>
      </c>
    </row>
    <row r="135" spans="1:7" ht="16.5" customHeight="1">
      <c r="A135" s="3">
        <v>43118</v>
      </c>
      <c r="B135" s="422">
        <v>14487</v>
      </c>
      <c r="C135" s="422" t="s">
        <v>27</v>
      </c>
      <c r="D135" t="s">
        <v>12</v>
      </c>
      <c r="F135" s="2">
        <v>137.4</v>
      </c>
      <c r="G135" s="2">
        <f t="shared" si="2"/>
        <v>16</v>
      </c>
    </row>
    <row r="136" spans="1:7" ht="16.5" customHeight="1">
      <c r="A136" s="3">
        <v>43118</v>
      </c>
      <c r="B136" s="422">
        <v>14487</v>
      </c>
      <c r="C136" s="422" t="s">
        <v>27</v>
      </c>
      <c r="D136" t="s">
        <v>13</v>
      </c>
      <c r="F136" s="2">
        <v>16</v>
      </c>
      <c r="G136" s="2">
        <f t="shared" si="2"/>
        <v>0</v>
      </c>
    </row>
    <row r="137" spans="1:7" ht="16.5" customHeight="1">
      <c r="A137" s="3">
        <v>43131</v>
      </c>
      <c r="B137" s="422" t="s">
        <v>10</v>
      </c>
      <c r="C137" s="422" t="s">
        <v>11</v>
      </c>
      <c r="D137" t="s">
        <v>12</v>
      </c>
      <c r="E137" s="2">
        <v>122.3</v>
      </c>
      <c r="G137" s="2">
        <f t="shared" si="2"/>
        <v>122.3</v>
      </c>
    </row>
    <row r="138" spans="1:7" ht="16.5" customHeight="1">
      <c r="B138" s="422"/>
      <c r="C138" s="422"/>
      <c r="D138" t="s">
        <v>13</v>
      </c>
      <c r="E138" s="2">
        <v>16</v>
      </c>
      <c r="G138" s="2">
        <f t="shared" si="2"/>
        <v>138.30000000000001</v>
      </c>
    </row>
    <row r="139" spans="1:7" ht="16.5" customHeight="1">
      <c r="B139" s="422"/>
      <c r="C139" s="422"/>
      <c r="D139" t="s">
        <v>14</v>
      </c>
      <c r="E139" s="2">
        <v>60</v>
      </c>
      <c r="G139" s="2">
        <f t="shared" si="2"/>
        <v>198.3</v>
      </c>
    </row>
    <row r="140" spans="1:7" ht="16.5" customHeight="1">
      <c r="B140" s="422"/>
      <c r="C140" s="422"/>
      <c r="D140" t="s">
        <v>15</v>
      </c>
      <c r="E140" s="2">
        <v>2</v>
      </c>
      <c r="G140" s="2">
        <f t="shared" si="2"/>
        <v>200.3</v>
      </c>
    </row>
    <row r="141" spans="1:7" ht="16.5" customHeight="1">
      <c r="A141" s="3">
        <v>43131</v>
      </c>
      <c r="B141" s="422" t="s">
        <v>69</v>
      </c>
      <c r="C141" s="422" t="s">
        <v>11</v>
      </c>
      <c r="D141" t="s">
        <v>14</v>
      </c>
      <c r="F141" s="2">
        <v>60</v>
      </c>
      <c r="G141" s="2">
        <f t="shared" si="2"/>
        <v>140.30000000000001</v>
      </c>
    </row>
    <row r="142" spans="1:7" ht="16.5" customHeight="1">
      <c r="A142" s="3">
        <v>43131</v>
      </c>
      <c r="B142" s="422" t="s">
        <v>69</v>
      </c>
      <c r="C142" s="422" t="s">
        <v>11</v>
      </c>
      <c r="D142" t="s">
        <v>15</v>
      </c>
      <c r="F142" s="2">
        <v>2</v>
      </c>
      <c r="G142" s="2">
        <f t="shared" si="2"/>
        <v>138.30000000000001</v>
      </c>
    </row>
    <row r="143" spans="1:7" ht="16.5" customHeight="1">
      <c r="A143" s="3">
        <v>43150</v>
      </c>
      <c r="B143" s="422">
        <v>14657</v>
      </c>
      <c r="C143" s="422" t="s">
        <v>11</v>
      </c>
      <c r="D143" t="s">
        <v>12</v>
      </c>
      <c r="F143" s="2">
        <v>122.3</v>
      </c>
      <c r="G143" s="2">
        <f t="shared" si="2"/>
        <v>16.000000000000014</v>
      </c>
    </row>
    <row r="144" spans="1:7" ht="16.5" customHeight="1">
      <c r="A144" s="3">
        <v>43150</v>
      </c>
      <c r="B144" s="422">
        <v>14657</v>
      </c>
      <c r="C144" s="422" t="s">
        <v>11</v>
      </c>
      <c r="D144" t="s">
        <v>13</v>
      </c>
      <c r="F144" s="2">
        <v>16</v>
      </c>
      <c r="G144" s="2">
        <f t="shared" si="2"/>
        <v>0</v>
      </c>
    </row>
    <row r="145" spans="1:7" ht="16.5" customHeight="1">
      <c r="A145" s="3">
        <v>43159</v>
      </c>
      <c r="B145" s="422" t="s">
        <v>10</v>
      </c>
      <c r="C145" s="422" t="s">
        <v>17</v>
      </c>
      <c r="D145" t="s">
        <v>12</v>
      </c>
      <c r="E145" s="2">
        <v>152</v>
      </c>
      <c r="G145" s="2">
        <f t="shared" si="2"/>
        <v>152</v>
      </c>
    </row>
    <row r="146" spans="1:7" ht="16.5" customHeight="1">
      <c r="B146" s="422"/>
      <c r="C146" s="422"/>
      <c r="D146" t="s">
        <v>13</v>
      </c>
      <c r="E146" s="2">
        <v>16</v>
      </c>
      <c r="G146" s="2">
        <f t="shared" si="2"/>
        <v>168</v>
      </c>
    </row>
    <row r="147" spans="1:7" ht="16.5" customHeight="1">
      <c r="B147" s="422"/>
      <c r="C147" s="422"/>
      <c r="D147" t="s">
        <v>14</v>
      </c>
      <c r="E147" s="2">
        <v>56</v>
      </c>
      <c r="G147" s="2">
        <f t="shared" si="2"/>
        <v>224</v>
      </c>
    </row>
    <row r="148" spans="1:7" ht="16.5" customHeight="1">
      <c r="B148" s="422"/>
      <c r="C148" s="422"/>
      <c r="D148" t="s">
        <v>15</v>
      </c>
      <c r="E148" s="2">
        <v>5</v>
      </c>
      <c r="G148" s="2">
        <f t="shared" si="2"/>
        <v>229</v>
      </c>
    </row>
    <row r="149" spans="1:7" ht="16.5" customHeight="1">
      <c r="A149" s="3">
        <v>43159</v>
      </c>
      <c r="B149" s="422" t="s">
        <v>69</v>
      </c>
      <c r="C149" s="422" t="s">
        <v>17</v>
      </c>
      <c r="D149" t="s">
        <v>14</v>
      </c>
      <c r="F149" s="2">
        <v>52</v>
      </c>
      <c r="G149" s="2">
        <f t="shared" si="2"/>
        <v>177</v>
      </c>
    </row>
    <row r="150" spans="1:7" ht="16.5" customHeight="1">
      <c r="A150" s="3">
        <v>43193</v>
      </c>
      <c r="B150" s="422">
        <v>15077</v>
      </c>
      <c r="C150" s="422" t="s">
        <v>17</v>
      </c>
      <c r="D150" t="s">
        <v>12</v>
      </c>
      <c r="F150" s="2">
        <v>152</v>
      </c>
      <c r="G150" s="2">
        <f t="shared" si="2"/>
        <v>25</v>
      </c>
    </row>
    <row r="151" spans="1:7" ht="16.5" customHeight="1">
      <c r="A151" s="3">
        <v>43193</v>
      </c>
      <c r="B151" s="422">
        <v>15077</v>
      </c>
      <c r="C151" s="422" t="s">
        <v>17</v>
      </c>
      <c r="D151" t="s">
        <v>13</v>
      </c>
      <c r="F151" s="2">
        <v>16</v>
      </c>
      <c r="G151" s="2">
        <f t="shared" si="2"/>
        <v>9</v>
      </c>
    </row>
    <row r="152" spans="1:7" ht="16.5" customHeight="1">
      <c r="A152" s="3">
        <v>43222</v>
      </c>
      <c r="B152" s="422">
        <v>15286</v>
      </c>
      <c r="C152" s="422" t="s">
        <v>17</v>
      </c>
      <c r="D152" t="s">
        <v>14</v>
      </c>
      <c r="F152" s="2">
        <v>4</v>
      </c>
      <c r="G152" s="2">
        <f t="shared" si="2"/>
        <v>5</v>
      </c>
    </row>
    <row r="153" spans="1:7" ht="16.5" customHeight="1">
      <c r="A153" s="3">
        <v>43222</v>
      </c>
      <c r="B153" s="422">
        <v>15286</v>
      </c>
      <c r="C153" s="422" t="s">
        <v>17</v>
      </c>
      <c r="D153" t="s">
        <v>15</v>
      </c>
      <c r="F153" s="2">
        <v>5</v>
      </c>
      <c r="G153" s="2">
        <f t="shared" si="2"/>
        <v>0</v>
      </c>
    </row>
    <row r="154" spans="1:7" ht="16.5" customHeight="1">
      <c r="A154" s="3">
        <v>43189</v>
      </c>
      <c r="B154" s="422" t="s">
        <v>10</v>
      </c>
      <c r="C154" s="422" t="s">
        <v>18</v>
      </c>
      <c r="D154" t="s">
        <v>12</v>
      </c>
      <c r="E154" s="2">
        <v>146.69999999999999</v>
      </c>
      <c r="G154" s="2">
        <f t="shared" si="2"/>
        <v>146.69999999999999</v>
      </c>
    </row>
    <row r="155" spans="1:7" ht="16.5" customHeight="1">
      <c r="B155" s="422"/>
      <c r="C155" s="422"/>
      <c r="D155" t="s">
        <v>13</v>
      </c>
      <c r="E155" s="2">
        <v>16</v>
      </c>
      <c r="G155" s="2">
        <f t="shared" si="2"/>
        <v>162.69999999999999</v>
      </c>
    </row>
    <row r="156" spans="1:7" ht="16.5" customHeight="1">
      <c r="B156" s="422"/>
      <c r="C156" s="422"/>
      <c r="D156" t="s">
        <v>14</v>
      </c>
      <c r="E156" s="2">
        <v>60</v>
      </c>
      <c r="G156" s="2">
        <f t="shared" si="2"/>
        <v>222.7</v>
      </c>
    </row>
    <row r="157" spans="1:7" ht="16.5" customHeight="1">
      <c r="B157" s="422"/>
      <c r="C157" s="422"/>
      <c r="D157" t="s">
        <v>15</v>
      </c>
      <c r="E157" s="2">
        <v>5</v>
      </c>
      <c r="G157" s="2">
        <f t="shared" si="2"/>
        <v>227.7</v>
      </c>
    </row>
    <row r="158" spans="1:7" ht="16.5" customHeight="1">
      <c r="A158" s="3">
        <v>43190</v>
      </c>
      <c r="B158" s="422" t="s">
        <v>69</v>
      </c>
      <c r="C158" s="422" t="s">
        <v>18</v>
      </c>
      <c r="D158" t="s">
        <v>14</v>
      </c>
      <c r="F158" s="2">
        <v>46</v>
      </c>
      <c r="G158" s="2">
        <f t="shared" si="2"/>
        <v>181.7</v>
      </c>
    </row>
    <row r="159" spans="1:7" ht="16.5" customHeight="1">
      <c r="A159" s="3">
        <v>43222</v>
      </c>
      <c r="B159" s="422">
        <v>15285</v>
      </c>
      <c r="C159" s="422" t="s">
        <v>18</v>
      </c>
      <c r="D159" t="s">
        <v>12</v>
      </c>
      <c r="F159" s="2">
        <v>146.69999999999999</v>
      </c>
      <c r="G159" s="2">
        <f t="shared" si="2"/>
        <v>35</v>
      </c>
    </row>
    <row r="160" spans="1:7" ht="16.5" customHeight="1">
      <c r="A160" s="3">
        <v>43222</v>
      </c>
      <c r="B160" s="422">
        <v>15285</v>
      </c>
      <c r="C160" s="422" t="s">
        <v>18</v>
      </c>
      <c r="D160" t="s">
        <v>13</v>
      </c>
      <c r="F160" s="2">
        <v>16</v>
      </c>
      <c r="G160" s="2">
        <f t="shared" si="2"/>
        <v>19</v>
      </c>
    </row>
    <row r="161" spans="1:7" ht="16.5" customHeight="1">
      <c r="A161" s="3">
        <v>43222</v>
      </c>
      <c r="B161" s="422">
        <v>15286</v>
      </c>
      <c r="C161" s="422" t="s">
        <v>18</v>
      </c>
      <c r="D161" t="s">
        <v>14</v>
      </c>
      <c r="F161" s="2">
        <v>14</v>
      </c>
      <c r="G161" s="2">
        <f t="shared" si="2"/>
        <v>5</v>
      </c>
    </row>
    <row r="162" spans="1:7" ht="16.5" customHeight="1">
      <c r="A162" s="3">
        <v>43222</v>
      </c>
      <c r="B162" s="422">
        <v>15286</v>
      </c>
      <c r="C162" s="422" t="s">
        <v>18</v>
      </c>
      <c r="D162" t="s">
        <v>15</v>
      </c>
      <c r="F162" s="2">
        <v>5</v>
      </c>
      <c r="G162" s="2">
        <f t="shared" si="2"/>
        <v>0</v>
      </c>
    </row>
    <row r="163" spans="1:7" ht="16.5" customHeight="1">
      <c r="A163" s="3">
        <v>43220</v>
      </c>
      <c r="B163" s="422" t="s">
        <v>10</v>
      </c>
      <c r="C163" s="422" t="s">
        <v>19</v>
      </c>
      <c r="D163" t="s">
        <v>12</v>
      </c>
      <c r="E163" s="2">
        <v>132.19999999999999</v>
      </c>
      <c r="G163" s="2">
        <f t="shared" si="2"/>
        <v>132.19999999999999</v>
      </c>
    </row>
    <row r="164" spans="1:7" ht="16.5" customHeight="1">
      <c r="B164" s="422"/>
      <c r="C164" s="422"/>
      <c r="D164" t="s">
        <v>13</v>
      </c>
      <c r="E164" s="2">
        <v>16</v>
      </c>
      <c r="G164" s="2">
        <f t="shared" si="2"/>
        <v>148.19999999999999</v>
      </c>
    </row>
    <row r="165" spans="1:7" ht="16.5" customHeight="1">
      <c r="B165" s="422"/>
      <c r="C165" s="422"/>
      <c r="D165" t="s">
        <v>14</v>
      </c>
      <c r="E165" s="2">
        <v>60</v>
      </c>
      <c r="G165" s="2">
        <f t="shared" si="2"/>
        <v>208.2</v>
      </c>
    </row>
    <row r="166" spans="1:7" ht="16.5" customHeight="1">
      <c r="B166" s="422"/>
      <c r="C166" s="422"/>
      <c r="D166" t="s">
        <v>15</v>
      </c>
      <c r="E166" s="2">
        <v>5</v>
      </c>
      <c r="G166" s="2">
        <f t="shared" si="2"/>
        <v>213.2</v>
      </c>
    </row>
    <row r="167" spans="1:7" ht="16.5" customHeight="1">
      <c r="A167" s="3">
        <v>43222</v>
      </c>
      <c r="B167" s="422">
        <v>15288</v>
      </c>
      <c r="C167" s="422" t="s">
        <v>19</v>
      </c>
      <c r="D167" t="s">
        <v>14</v>
      </c>
      <c r="F167" s="2">
        <v>4</v>
      </c>
      <c r="G167" s="2">
        <f t="shared" si="2"/>
        <v>209.2</v>
      </c>
    </row>
    <row r="168" spans="1:7" ht="16.5" customHeight="1">
      <c r="A168" s="3">
        <v>43222</v>
      </c>
      <c r="B168" s="422">
        <v>15288</v>
      </c>
      <c r="C168" s="422" t="s">
        <v>19</v>
      </c>
      <c r="D168" t="s">
        <v>15</v>
      </c>
      <c r="F168" s="2">
        <v>5</v>
      </c>
      <c r="G168" s="2">
        <f t="shared" si="2"/>
        <v>204.2</v>
      </c>
    </row>
    <row r="169" spans="1:7" ht="16.5" customHeight="1">
      <c r="A169" s="3">
        <v>43220</v>
      </c>
      <c r="B169" s="422" t="s">
        <v>69</v>
      </c>
      <c r="C169" s="422" t="s">
        <v>19</v>
      </c>
      <c r="D169" t="s">
        <v>14</v>
      </c>
      <c r="F169" s="2">
        <v>56</v>
      </c>
      <c r="G169" s="2">
        <f t="shared" si="2"/>
        <v>148.19999999999999</v>
      </c>
    </row>
    <row r="170" spans="1:7" ht="16.5" customHeight="1">
      <c r="A170" s="3">
        <v>43239</v>
      </c>
      <c r="B170" s="422">
        <v>15356</v>
      </c>
      <c r="C170" s="422" t="s">
        <v>19</v>
      </c>
      <c r="D170" t="s">
        <v>12</v>
      </c>
      <c r="F170" s="2">
        <v>132.19999999999999</v>
      </c>
      <c r="G170" s="2">
        <f t="shared" si="2"/>
        <v>16</v>
      </c>
    </row>
    <row r="171" spans="1:7" ht="16.5" customHeight="1">
      <c r="A171" s="3">
        <v>43239</v>
      </c>
      <c r="B171" s="422">
        <v>15356</v>
      </c>
      <c r="C171" s="422" t="s">
        <v>19</v>
      </c>
      <c r="D171" t="s">
        <v>13</v>
      </c>
      <c r="F171" s="2">
        <v>16</v>
      </c>
      <c r="G171" s="2">
        <f t="shared" si="2"/>
        <v>0</v>
      </c>
    </row>
    <row r="172" spans="1:7" ht="16.5" customHeight="1">
      <c r="A172" s="3">
        <v>43251</v>
      </c>
      <c r="B172" s="422" t="s">
        <v>10</v>
      </c>
      <c r="C172" s="422" t="s">
        <v>20</v>
      </c>
      <c r="D172" t="s">
        <v>12</v>
      </c>
      <c r="E172" s="2">
        <v>123</v>
      </c>
      <c r="G172" s="2">
        <f t="shared" si="2"/>
        <v>123</v>
      </c>
    </row>
    <row r="173" spans="1:7" ht="16.5" customHeight="1">
      <c r="B173" s="422"/>
      <c r="C173" s="422"/>
      <c r="D173" t="s">
        <v>13</v>
      </c>
      <c r="E173" s="2">
        <v>16</v>
      </c>
      <c r="G173" s="2">
        <f t="shared" si="2"/>
        <v>139</v>
      </c>
    </row>
    <row r="174" spans="1:7" ht="16.5" customHeight="1">
      <c r="B174" s="422"/>
      <c r="C174" s="422"/>
      <c r="D174" t="s">
        <v>14</v>
      </c>
      <c r="E174" s="2">
        <v>60</v>
      </c>
      <c r="G174" s="2">
        <f t="shared" ref="G174:G239" si="3">+G173+E174-F174</f>
        <v>199</v>
      </c>
    </row>
    <row r="175" spans="1:7" ht="16.5" customHeight="1">
      <c r="B175" s="422"/>
      <c r="C175" s="422"/>
      <c r="D175" t="s">
        <v>15</v>
      </c>
      <c r="E175" s="2">
        <v>5</v>
      </c>
      <c r="G175" s="2">
        <f t="shared" si="3"/>
        <v>204</v>
      </c>
    </row>
    <row r="176" spans="1:7" ht="16.5" customHeight="1">
      <c r="A176" s="3">
        <v>43251</v>
      </c>
      <c r="B176" s="422" t="s">
        <v>69</v>
      </c>
      <c r="C176" s="422" t="s">
        <v>20</v>
      </c>
      <c r="D176" t="s">
        <v>14</v>
      </c>
      <c r="F176" s="2">
        <v>60</v>
      </c>
      <c r="G176" s="2">
        <f t="shared" si="3"/>
        <v>144</v>
      </c>
    </row>
    <row r="177" spans="1:8">
      <c r="A177" s="3">
        <v>43251</v>
      </c>
      <c r="B177" s="422" t="s">
        <v>69</v>
      </c>
      <c r="C177" s="422" t="s">
        <v>20</v>
      </c>
      <c r="D177" t="s">
        <v>15</v>
      </c>
      <c r="F177" s="2">
        <v>5</v>
      </c>
      <c r="G177" s="2">
        <f t="shared" si="3"/>
        <v>139</v>
      </c>
      <c r="H177" s="5"/>
    </row>
    <row r="178" spans="1:8">
      <c r="A178" s="3">
        <v>43285</v>
      </c>
      <c r="B178" s="422">
        <v>15657</v>
      </c>
      <c r="C178" s="422" t="s">
        <v>20</v>
      </c>
      <c r="D178" t="s">
        <v>12</v>
      </c>
      <c r="F178" s="2">
        <v>123</v>
      </c>
      <c r="G178" s="2">
        <f t="shared" si="3"/>
        <v>16</v>
      </c>
      <c r="H178" s="5"/>
    </row>
    <row r="179" spans="1:8">
      <c r="A179" s="3">
        <v>43285</v>
      </c>
      <c r="B179" s="422">
        <v>15657</v>
      </c>
      <c r="C179" s="422" t="s">
        <v>20</v>
      </c>
      <c r="D179" t="s">
        <v>13</v>
      </c>
      <c r="F179" s="2">
        <v>16</v>
      </c>
      <c r="G179" s="2">
        <f t="shared" si="3"/>
        <v>0</v>
      </c>
      <c r="H179" s="5"/>
    </row>
    <row r="180" spans="1:8">
      <c r="A180" s="3">
        <v>43281</v>
      </c>
      <c r="B180" s="422" t="s">
        <v>10</v>
      </c>
      <c r="C180" s="422" t="s">
        <v>21</v>
      </c>
      <c r="D180" t="s">
        <v>12</v>
      </c>
      <c r="E180" s="2">
        <v>113.6</v>
      </c>
      <c r="G180" s="2">
        <f t="shared" si="3"/>
        <v>113.6</v>
      </c>
      <c r="H180" s="5"/>
    </row>
    <row r="181" spans="1:8">
      <c r="B181" s="422"/>
      <c r="C181" s="422"/>
      <c r="D181" t="s">
        <v>13</v>
      </c>
      <c r="E181" s="2">
        <v>16</v>
      </c>
      <c r="G181" s="2">
        <f t="shared" si="3"/>
        <v>129.6</v>
      </c>
      <c r="H181" s="5"/>
    </row>
    <row r="182" spans="1:8">
      <c r="B182" s="422"/>
      <c r="C182" s="422"/>
      <c r="D182" t="s">
        <v>14</v>
      </c>
      <c r="E182" s="2">
        <v>60</v>
      </c>
      <c r="G182" s="2">
        <f t="shared" si="3"/>
        <v>189.6</v>
      </c>
      <c r="H182" s="5"/>
    </row>
    <row r="183" spans="1:8">
      <c r="B183" s="422"/>
      <c r="C183" s="422"/>
      <c r="D183" t="s">
        <v>15</v>
      </c>
      <c r="E183" s="2">
        <v>5</v>
      </c>
      <c r="G183" s="2">
        <f t="shared" si="3"/>
        <v>194.6</v>
      </c>
      <c r="H183" s="5"/>
    </row>
    <row r="184" spans="1:8">
      <c r="A184" s="3">
        <v>43281</v>
      </c>
      <c r="B184" s="422" t="s">
        <v>69</v>
      </c>
      <c r="C184" s="422" t="s">
        <v>21</v>
      </c>
      <c r="D184" t="s">
        <v>14</v>
      </c>
      <c r="F184" s="2">
        <v>60</v>
      </c>
      <c r="G184" s="2">
        <f t="shared" si="3"/>
        <v>134.6</v>
      </c>
      <c r="H184" s="5"/>
    </row>
    <row r="185" spans="1:8">
      <c r="A185" s="3">
        <v>43281</v>
      </c>
      <c r="B185" s="422" t="s">
        <v>69</v>
      </c>
      <c r="C185" s="422" t="s">
        <v>21</v>
      </c>
      <c r="D185" t="s">
        <v>15</v>
      </c>
      <c r="F185" s="2">
        <v>5</v>
      </c>
      <c r="G185" s="2">
        <f t="shared" si="3"/>
        <v>129.6</v>
      </c>
      <c r="H185" s="5"/>
    </row>
    <row r="186" spans="1:8">
      <c r="A186" s="3">
        <v>43305</v>
      </c>
      <c r="B186" s="422">
        <v>15815</v>
      </c>
      <c r="C186" s="422" t="s">
        <v>21</v>
      </c>
      <c r="D186" t="s">
        <v>12</v>
      </c>
      <c r="F186" s="2">
        <v>113.6</v>
      </c>
      <c r="G186" s="2">
        <f t="shared" si="3"/>
        <v>16</v>
      </c>
      <c r="H186" s="5"/>
    </row>
    <row r="187" spans="1:8">
      <c r="A187" s="3">
        <v>43305</v>
      </c>
      <c r="B187" s="422">
        <v>15815</v>
      </c>
      <c r="C187" s="422" t="s">
        <v>21</v>
      </c>
      <c r="D187" t="s">
        <v>13</v>
      </c>
      <c r="F187" s="2">
        <v>16</v>
      </c>
      <c r="G187" s="2">
        <f t="shared" si="3"/>
        <v>0</v>
      </c>
      <c r="H187" s="5"/>
    </row>
    <row r="188" spans="1:8">
      <c r="A188" s="3">
        <v>43312</v>
      </c>
      <c r="B188" s="422" t="s">
        <v>10</v>
      </c>
      <c r="C188" s="422" t="s">
        <v>22</v>
      </c>
      <c r="D188" t="s">
        <v>12</v>
      </c>
      <c r="E188" s="2">
        <v>111.4</v>
      </c>
      <c r="G188" s="2">
        <f t="shared" si="3"/>
        <v>111.4</v>
      </c>
      <c r="H188" s="5"/>
    </row>
    <row r="189" spans="1:8">
      <c r="B189" s="422"/>
      <c r="C189" s="422"/>
      <c r="D189" t="s">
        <v>13</v>
      </c>
      <c r="E189" s="2">
        <v>16</v>
      </c>
      <c r="G189" s="2">
        <f t="shared" si="3"/>
        <v>127.4</v>
      </c>
      <c r="H189" s="5"/>
    </row>
    <row r="190" spans="1:8">
      <c r="B190" s="422"/>
      <c r="C190" s="422"/>
      <c r="D190" t="s">
        <v>14</v>
      </c>
      <c r="E190" s="2">
        <v>60</v>
      </c>
      <c r="G190" s="2">
        <f t="shared" si="3"/>
        <v>187.4</v>
      </c>
      <c r="H190" s="5"/>
    </row>
    <row r="191" spans="1:8">
      <c r="B191" s="422"/>
      <c r="C191" s="422"/>
      <c r="D191" t="s">
        <v>15</v>
      </c>
      <c r="E191" s="2">
        <v>5</v>
      </c>
      <c r="G191" s="2">
        <f t="shared" si="3"/>
        <v>192.4</v>
      </c>
      <c r="H191" s="5"/>
    </row>
    <row r="192" spans="1:8">
      <c r="A192" s="3">
        <v>43312</v>
      </c>
      <c r="B192" s="422" t="s">
        <v>69</v>
      </c>
      <c r="C192" s="422" t="s">
        <v>22</v>
      </c>
      <c r="D192" t="s">
        <v>14</v>
      </c>
      <c r="F192" s="2">
        <v>60</v>
      </c>
      <c r="G192" s="2">
        <f t="shared" si="3"/>
        <v>132.4</v>
      </c>
      <c r="H192" s="5"/>
    </row>
    <row r="193" spans="1:8">
      <c r="A193" s="3">
        <v>43312</v>
      </c>
      <c r="B193" s="422" t="s">
        <v>69</v>
      </c>
      <c r="C193" s="422" t="s">
        <v>22</v>
      </c>
      <c r="D193" t="s">
        <v>15</v>
      </c>
      <c r="F193" s="2">
        <v>5</v>
      </c>
      <c r="G193" s="2">
        <f t="shared" si="3"/>
        <v>127.4</v>
      </c>
      <c r="H193" s="5"/>
    </row>
    <row r="194" spans="1:8">
      <c r="A194" s="3">
        <v>43335</v>
      </c>
      <c r="B194" s="422">
        <v>16062</v>
      </c>
      <c r="C194" s="422" t="s">
        <v>22</v>
      </c>
      <c r="D194" t="s">
        <v>12</v>
      </c>
      <c r="F194" s="2">
        <v>111.4</v>
      </c>
      <c r="G194" s="2">
        <f t="shared" si="3"/>
        <v>16</v>
      </c>
      <c r="H194" s="5"/>
    </row>
    <row r="195" spans="1:8">
      <c r="A195" s="3">
        <v>43335</v>
      </c>
      <c r="B195" s="422">
        <v>16062</v>
      </c>
      <c r="C195" s="422" t="s">
        <v>22</v>
      </c>
      <c r="D195" t="s">
        <v>13</v>
      </c>
      <c r="F195" s="2">
        <v>16</v>
      </c>
      <c r="G195" s="2">
        <f t="shared" si="3"/>
        <v>0</v>
      </c>
      <c r="H195" s="5"/>
    </row>
    <row r="196" spans="1:8">
      <c r="A196" s="3">
        <v>43343</v>
      </c>
      <c r="B196" s="422" t="s">
        <v>10</v>
      </c>
      <c r="C196" s="422" t="s">
        <v>23</v>
      </c>
      <c r="D196" t="s">
        <v>12</v>
      </c>
      <c r="E196" s="2">
        <v>110.5</v>
      </c>
      <c r="G196" s="2">
        <f t="shared" si="3"/>
        <v>110.5</v>
      </c>
      <c r="H196" s="5"/>
    </row>
    <row r="197" spans="1:8">
      <c r="B197" s="422"/>
      <c r="C197" s="422"/>
      <c r="D197" t="s">
        <v>13</v>
      </c>
      <c r="E197" s="2">
        <v>16</v>
      </c>
      <c r="G197" s="2">
        <f t="shared" si="3"/>
        <v>126.5</v>
      </c>
      <c r="H197" s="5"/>
    </row>
    <row r="198" spans="1:8">
      <c r="B198" s="422"/>
      <c r="C198" s="422"/>
      <c r="D198" t="s">
        <v>14</v>
      </c>
      <c r="E198" s="2">
        <v>60</v>
      </c>
      <c r="G198" s="2">
        <f t="shared" si="3"/>
        <v>186.5</v>
      </c>
      <c r="H198" s="5"/>
    </row>
    <row r="199" spans="1:8">
      <c r="B199" s="422"/>
      <c r="C199" s="422"/>
      <c r="D199" t="s">
        <v>15</v>
      </c>
      <c r="E199" s="2">
        <v>5</v>
      </c>
      <c r="G199" s="2">
        <f t="shared" si="3"/>
        <v>191.5</v>
      </c>
      <c r="H199" s="5"/>
    </row>
    <row r="200" spans="1:8">
      <c r="A200" s="3">
        <v>43343</v>
      </c>
      <c r="B200" s="422" t="s">
        <v>69</v>
      </c>
      <c r="C200" s="422" t="s">
        <v>23</v>
      </c>
      <c r="D200" t="s">
        <v>14</v>
      </c>
      <c r="F200" s="2">
        <v>60</v>
      </c>
      <c r="G200" s="2">
        <f t="shared" si="3"/>
        <v>131.5</v>
      </c>
      <c r="H200" s="5"/>
    </row>
    <row r="201" spans="1:8">
      <c r="A201" s="3">
        <v>43343</v>
      </c>
      <c r="B201" s="422" t="s">
        <v>69</v>
      </c>
      <c r="C201" s="422" t="s">
        <v>23</v>
      </c>
      <c r="D201" t="s">
        <v>15</v>
      </c>
      <c r="F201" s="2">
        <v>5</v>
      </c>
      <c r="G201" s="2">
        <f t="shared" si="3"/>
        <v>126.5</v>
      </c>
      <c r="H201" s="5"/>
    </row>
    <row r="202" spans="1:8">
      <c r="A202" s="3">
        <v>43368</v>
      </c>
      <c r="B202" s="422">
        <v>16215</v>
      </c>
      <c r="C202" s="422" t="s">
        <v>23</v>
      </c>
      <c r="D202" t="s">
        <v>12</v>
      </c>
      <c r="F202" s="2">
        <v>110.5</v>
      </c>
      <c r="G202" s="2">
        <f t="shared" si="3"/>
        <v>16</v>
      </c>
      <c r="H202" s="5"/>
    </row>
    <row r="203" spans="1:8">
      <c r="A203" s="3">
        <v>43368</v>
      </c>
      <c r="B203" s="422">
        <v>16215</v>
      </c>
      <c r="C203" s="422" t="s">
        <v>23</v>
      </c>
      <c r="D203" t="s">
        <v>13</v>
      </c>
      <c r="F203" s="2">
        <v>16</v>
      </c>
      <c r="G203" s="2">
        <f t="shared" si="3"/>
        <v>0</v>
      </c>
      <c r="H203" s="5"/>
    </row>
    <row r="204" spans="1:8">
      <c r="A204" s="3">
        <v>43373</v>
      </c>
      <c r="B204" s="422" t="s">
        <v>10</v>
      </c>
      <c r="C204" s="422" t="s">
        <v>24</v>
      </c>
      <c r="D204" t="s">
        <v>12</v>
      </c>
      <c r="E204" s="2">
        <v>113.3</v>
      </c>
      <c r="G204" s="2">
        <f t="shared" si="3"/>
        <v>113.3</v>
      </c>
      <c r="H204" s="5"/>
    </row>
    <row r="205" spans="1:8">
      <c r="B205" s="422"/>
      <c r="C205" s="422"/>
      <c r="D205" t="s">
        <v>13</v>
      </c>
      <c r="E205" s="2">
        <v>16</v>
      </c>
      <c r="G205" s="2">
        <f t="shared" si="3"/>
        <v>129.30000000000001</v>
      </c>
      <c r="H205" s="5"/>
    </row>
    <row r="206" spans="1:8">
      <c r="B206" s="422"/>
      <c r="C206" s="422"/>
      <c r="D206" t="s">
        <v>14</v>
      </c>
      <c r="E206" s="2">
        <v>60</v>
      </c>
      <c r="G206" s="2">
        <f t="shared" si="3"/>
        <v>189.3</v>
      </c>
      <c r="H206" s="5"/>
    </row>
    <row r="207" spans="1:8">
      <c r="B207" s="422"/>
      <c r="C207" s="422"/>
      <c r="D207" t="s">
        <v>15</v>
      </c>
      <c r="E207" s="2">
        <v>5</v>
      </c>
      <c r="G207" s="2">
        <f t="shared" si="3"/>
        <v>194.3</v>
      </c>
      <c r="H207" s="5"/>
    </row>
    <row r="208" spans="1:8">
      <c r="A208" s="3">
        <v>43373</v>
      </c>
      <c r="B208" s="422" t="s">
        <v>69</v>
      </c>
      <c r="C208" s="422" t="s">
        <v>24</v>
      </c>
      <c r="D208" t="s">
        <v>14</v>
      </c>
      <c r="F208" s="2">
        <v>60</v>
      </c>
      <c r="G208" s="2">
        <f t="shared" si="3"/>
        <v>134.30000000000001</v>
      </c>
      <c r="H208" s="5"/>
    </row>
    <row r="209" spans="1:8">
      <c r="A209" s="3">
        <v>43373</v>
      </c>
      <c r="B209" s="422" t="s">
        <v>69</v>
      </c>
      <c r="C209" s="422" t="s">
        <v>24</v>
      </c>
      <c r="D209" t="s">
        <v>15</v>
      </c>
      <c r="F209" s="2">
        <v>5</v>
      </c>
      <c r="G209" s="2">
        <f t="shared" si="3"/>
        <v>129.30000000000001</v>
      </c>
      <c r="H209" s="5"/>
    </row>
    <row r="210" spans="1:8">
      <c r="A210" s="3">
        <v>43418</v>
      </c>
      <c r="B210" s="422">
        <v>16573</v>
      </c>
      <c r="C210" s="422" t="s">
        <v>24</v>
      </c>
      <c r="D210" t="s">
        <v>12</v>
      </c>
      <c r="F210" s="2">
        <v>113.3</v>
      </c>
      <c r="G210" s="2">
        <f t="shared" si="3"/>
        <v>16.000000000000014</v>
      </c>
      <c r="H210" s="5"/>
    </row>
    <row r="211" spans="1:8">
      <c r="A211" s="3">
        <v>43418</v>
      </c>
      <c r="B211" s="422">
        <v>16573</v>
      </c>
      <c r="C211" s="422" t="s">
        <v>24</v>
      </c>
      <c r="D211" t="s">
        <v>13</v>
      </c>
      <c r="F211" s="2">
        <v>16</v>
      </c>
      <c r="G211" s="2">
        <f t="shared" si="3"/>
        <v>0</v>
      </c>
      <c r="H211" s="5"/>
    </row>
    <row r="212" spans="1:8">
      <c r="A212" s="3">
        <v>43404</v>
      </c>
      <c r="B212" s="422" t="s">
        <v>10</v>
      </c>
      <c r="C212" s="422" t="s">
        <v>25</v>
      </c>
      <c r="D212" t="s">
        <v>12</v>
      </c>
      <c r="E212" s="2">
        <v>114.1</v>
      </c>
      <c r="G212" s="2">
        <f t="shared" si="3"/>
        <v>114.1</v>
      </c>
      <c r="H212" s="5"/>
    </row>
    <row r="213" spans="1:8">
      <c r="B213" s="422"/>
      <c r="C213" s="422"/>
      <c r="D213" t="s">
        <v>13</v>
      </c>
      <c r="E213" s="2">
        <v>19</v>
      </c>
      <c r="G213" s="2">
        <f t="shared" si="3"/>
        <v>133.1</v>
      </c>
      <c r="H213" s="5"/>
    </row>
    <row r="214" spans="1:8">
      <c r="B214" s="422"/>
      <c r="C214" s="422"/>
      <c r="D214" t="s">
        <v>14</v>
      </c>
      <c r="E214" s="2">
        <v>60</v>
      </c>
      <c r="G214" s="2">
        <f t="shared" si="3"/>
        <v>193.1</v>
      </c>
      <c r="H214" s="5"/>
    </row>
    <row r="215" spans="1:8">
      <c r="B215" s="422"/>
      <c r="C215" s="422"/>
      <c r="D215" t="s">
        <v>15</v>
      </c>
      <c r="E215" s="2">
        <v>5</v>
      </c>
      <c r="G215" s="2">
        <f t="shared" si="3"/>
        <v>198.1</v>
      </c>
      <c r="H215" s="5"/>
    </row>
    <row r="216" spans="1:8">
      <c r="A216" s="3">
        <v>43404</v>
      </c>
      <c r="B216" s="422" t="s">
        <v>69</v>
      </c>
      <c r="C216" s="422" t="s">
        <v>25</v>
      </c>
      <c r="D216" t="s">
        <v>14</v>
      </c>
      <c r="F216" s="2">
        <v>60</v>
      </c>
      <c r="G216" s="2">
        <f t="shared" si="3"/>
        <v>138.1</v>
      </c>
      <c r="H216" s="5"/>
    </row>
    <row r="217" spans="1:8">
      <c r="A217" s="3">
        <v>43404</v>
      </c>
      <c r="B217" s="422" t="s">
        <v>69</v>
      </c>
      <c r="C217" s="422" t="s">
        <v>25</v>
      </c>
      <c r="D217" t="s">
        <v>15</v>
      </c>
      <c r="F217" s="2">
        <v>5</v>
      </c>
      <c r="G217" s="2">
        <f t="shared" si="3"/>
        <v>133.1</v>
      </c>
      <c r="H217" s="5"/>
    </row>
    <row r="218" spans="1:8">
      <c r="A218" s="3">
        <v>43434</v>
      </c>
      <c r="B218" s="422">
        <v>16668</v>
      </c>
      <c r="C218" s="422" t="s">
        <v>25</v>
      </c>
      <c r="D218" t="s">
        <v>12</v>
      </c>
      <c r="F218" s="2">
        <v>114.1</v>
      </c>
      <c r="G218" s="2">
        <f t="shared" si="3"/>
        <v>19</v>
      </c>
      <c r="H218" s="5"/>
    </row>
    <row r="219" spans="1:8">
      <c r="A219" s="3">
        <v>43434</v>
      </c>
      <c r="B219" s="422">
        <v>16668</v>
      </c>
      <c r="C219" s="422" t="s">
        <v>25</v>
      </c>
      <c r="D219" t="s">
        <v>13</v>
      </c>
      <c r="F219" s="2">
        <v>19</v>
      </c>
      <c r="G219" s="2">
        <f t="shared" si="3"/>
        <v>0</v>
      </c>
      <c r="H219" s="5"/>
    </row>
    <row r="220" spans="1:8">
      <c r="A220" s="3">
        <v>43434</v>
      </c>
      <c r="B220" s="422" t="s">
        <v>10</v>
      </c>
      <c r="C220" s="422" t="s">
        <v>26</v>
      </c>
      <c r="D220" t="s">
        <v>12</v>
      </c>
      <c r="E220" s="2">
        <v>117.2</v>
      </c>
      <c r="G220" s="2">
        <f t="shared" si="3"/>
        <v>117.2</v>
      </c>
      <c r="H220" s="5"/>
    </row>
    <row r="221" spans="1:8">
      <c r="B221" s="422"/>
      <c r="C221" s="422"/>
      <c r="D221" t="s">
        <v>13</v>
      </c>
      <c r="E221" s="2">
        <v>19</v>
      </c>
      <c r="G221" s="2">
        <f t="shared" si="3"/>
        <v>136.19999999999999</v>
      </c>
      <c r="H221" s="5"/>
    </row>
    <row r="222" spans="1:8">
      <c r="B222" s="422"/>
      <c r="C222" s="422"/>
      <c r="D222" t="s">
        <v>14</v>
      </c>
      <c r="E222" s="2">
        <v>60</v>
      </c>
      <c r="G222" s="2">
        <f t="shared" si="3"/>
        <v>196.2</v>
      </c>
      <c r="H222" s="5"/>
    </row>
    <row r="223" spans="1:8">
      <c r="B223" s="422"/>
      <c r="C223" s="422"/>
      <c r="D223" t="s">
        <v>15</v>
      </c>
      <c r="E223" s="2">
        <v>5</v>
      </c>
      <c r="G223" s="2">
        <f t="shared" si="3"/>
        <v>201.2</v>
      </c>
      <c r="H223" s="5"/>
    </row>
    <row r="224" spans="1:8">
      <c r="A224" s="3">
        <v>43434</v>
      </c>
      <c r="B224" s="422" t="s">
        <v>69</v>
      </c>
      <c r="C224" s="422" t="s">
        <v>26</v>
      </c>
      <c r="D224" t="s">
        <v>14</v>
      </c>
      <c r="F224" s="2">
        <v>60</v>
      </c>
      <c r="G224" s="2">
        <f t="shared" si="3"/>
        <v>141.19999999999999</v>
      </c>
      <c r="H224" s="5"/>
    </row>
    <row r="225" spans="1:8">
      <c r="A225" s="3">
        <v>43434</v>
      </c>
      <c r="B225" s="422" t="s">
        <v>69</v>
      </c>
      <c r="C225" s="422" t="s">
        <v>26</v>
      </c>
      <c r="D225" t="s">
        <v>15</v>
      </c>
      <c r="F225" s="2">
        <v>5</v>
      </c>
      <c r="G225" s="2">
        <f t="shared" si="3"/>
        <v>136.19999999999999</v>
      </c>
      <c r="H225" s="5"/>
    </row>
    <row r="226" spans="1:8">
      <c r="A226" s="3">
        <v>43473</v>
      </c>
      <c r="B226" s="422">
        <v>16865</v>
      </c>
      <c r="C226" s="422" t="s">
        <v>26</v>
      </c>
      <c r="D226" t="s">
        <v>12</v>
      </c>
      <c r="F226" s="2">
        <v>117.2</v>
      </c>
      <c r="G226" s="2">
        <f t="shared" si="3"/>
        <v>18.999999999999986</v>
      </c>
      <c r="H226" s="5"/>
    </row>
    <row r="227" spans="1:8">
      <c r="A227" s="3">
        <v>43473</v>
      </c>
      <c r="B227" s="422">
        <v>16865</v>
      </c>
      <c r="C227" s="422" t="s">
        <v>26</v>
      </c>
      <c r="D227" t="s">
        <v>13</v>
      </c>
      <c r="F227" s="2">
        <v>19</v>
      </c>
      <c r="G227" s="2">
        <f t="shared" si="3"/>
        <v>0</v>
      </c>
      <c r="H227" s="5"/>
    </row>
    <row r="228" spans="1:8">
      <c r="A228" s="3">
        <v>43465</v>
      </c>
      <c r="B228" s="422" t="s">
        <v>10</v>
      </c>
      <c r="C228" s="422" t="s">
        <v>27</v>
      </c>
      <c r="D228" t="s">
        <v>12</v>
      </c>
      <c r="E228" s="2">
        <v>125.2</v>
      </c>
      <c r="G228" s="2">
        <f t="shared" si="3"/>
        <v>125.2</v>
      </c>
      <c r="H228" s="5"/>
    </row>
    <row r="229" spans="1:8">
      <c r="B229" s="422"/>
      <c r="C229" s="422"/>
      <c r="D229" t="s">
        <v>13</v>
      </c>
      <c r="E229" s="2">
        <v>19</v>
      </c>
      <c r="G229" s="2">
        <f t="shared" si="3"/>
        <v>144.19999999999999</v>
      </c>
      <c r="H229" s="5"/>
    </row>
    <row r="230" spans="1:8">
      <c r="B230" s="422"/>
      <c r="C230" s="422"/>
      <c r="D230" t="s">
        <v>14</v>
      </c>
      <c r="E230" s="2">
        <v>60</v>
      </c>
      <c r="G230" s="2">
        <f t="shared" si="3"/>
        <v>204.2</v>
      </c>
      <c r="H230" s="5"/>
    </row>
    <row r="231" spans="1:8">
      <c r="B231" s="422"/>
      <c r="C231" s="422"/>
      <c r="D231" t="s">
        <v>15</v>
      </c>
      <c r="E231" s="2">
        <v>5</v>
      </c>
      <c r="G231" s="2">
        <f t="shared" si="3"/>
        <v>209.2</v>
      </c>
      <c r="H231" s="5"/>
    </row>
    <row r="232" spans="1:8">
      <c r="A232" s="3">
        <v>43465</v>
      </c>
      <c r="B232" s="422" t="s">
        <v>69</v>
      </c>
      <c r="C232" s="422" t="s">
        <v>27</v>
      </c>
      <c r="D232" t="s">
        <v>14</v>
      </c>
      <c r="F232" s="2">
        <v>60</v>
      </c>
      <c r="G232" s="2">
        <f t="shared" si="3"/>
        <v>149.19999999999999</v>
      </c>
      <c r="H232" s="5"/>
    </row>
    <row r="233" spans="1:8">
      <c r="A233" s="3">
        <v>43465</v>
      </c>
      <c r="B233" s="422" t="s">
        <v>69</v>
      </c>
      <c r="C233" s="422" t="s">
        <v>27</v>
      </c>
      <c r="D233" t="s">
        <v>15</v>
      </c>
      <c r="F233" s="2">
        <v>5</v>
      </c>
      <c r="G233" s="2">
        <f t="shared" si="3"/>
        <v>144.19999999999999</v>
      </c>
      <c r="H233" s="5"/>
    </row>
    <row r="234" spans="1:8">
      <c r="A234" s="3">
        <v>43496</v>
      </c>
      <c r="B234" s="422">
        <v>17052</v>
      </c>
      <c r="C234" s="422" t="s">
        <v>27</v>
      </c>
      <c r="D234" t="s">
        <v>12</v>
      </c>
      <c r="F234" s="2">
        <v>125.2</v>
      </c>
      <c r="G234" s="2">
        <f t="shared" si="3"/>
        <v>18.999999999999986</v>
      </c>
      <c r="H234" s="5"/>
    </row>
    <row r="235" spans="1:8">
      <c r="A235" s="3">
        <v>43496</v>
      </c>
      <c r="B235" s="422">
        <v>17052</v>
      </c>
      <c r="C235" s="422" t="s">
        <v>27</v>
      </c>
      <c r="D235" t="s">
        <v>13</v>
      </c>
      <c r="F235" s="2">
        <v>19</v>
      </c>
      <c r="G235" s="2">
        <f t="shared" si="3"/>
        <v>0</v>
      </c>
      <c r="H235" s="5"/>
    </row>
    <row r="236" spans="1:8">
      <c r="A236" s="3">
        <v>43496</v>
      </c>
      <c r="B236" s="422" t="s">
        <v>10</v>
      </c>
      <c r="C236" s="422" t="s">
        <v>11</v>
      </c>
      <c r="D236" t="s">
        <v>12</v>
      </c>
      <c r="E236" s="2">
        <v>136.5</v>
      </c>
      <c r="G236" s="2">
        <f t="shared" si="3"/>
        <v>136.5</v>
      </c>
      <c r="H236" s="5"/>
    </row>
    <row r="237" spans="1:8">
      <c r="B237" s="422"/>
      <c r="C237" s="422"/>
      <c r="D237" t="s">
        <v>13</v>
      </c>
      <c r="E237" s="2">
        <v>19</v>
      </c>
      <c r="G237" s="2">
        <f t="shared" si="3"/>
        <v>155.5</v>
      </c>
      <c r="H237" s="5"/>
    </row>
    <row r="238" spans="1:8">
      <c r="B238" s="422"/>
      <c r="C238" s="422"/>
      <c r="D238" t="s">
        <v>14</v>
      </c>
      <c r="E238" s="2">
        <v>60</v>
      </c>
      <c r="G238" s="2">
        <f t="shared" si="3"/>
        <v>215.5</v>
      </c>
      <c r="H238" s="5"/>
    </row>
    <row r="239" spans="1:8">
      <c r="B239" s="422"/>
      <c r="C239" s="422"/>
      <c r="D239" t="s">
        <v>15</v>
      </c>
      <c r="E239" s="2">
        <v>5</v>
      </c>
      <c r="G239" s="2">
        <f t="shared" si="3"/>
        <v>220.5</v>
      </c>
      <c r="H239" s="5"/>
    </row>
    <row r="240" spans="1:8">
      <c r="A240" s="3">
        <v>43496</v>
      </c>
      <c r="B240" s="422" t="s">
        <v>69</v>
      </c>
      <c r="C240" s="422" t="s">
        <v>11</v>
      </c>
      <c r="D240" t="s">
        <v>14</v>
      </c>
      <c r="F240" s="2">
        <v>60</v>
      </c>
      <c r="G240" s="2">
        <f t="shared" ref="G240:G303" si="4">+G239+E240-F240</f>
        <v>160.5</v>
      </c>
      <c r="H240" s="5"/>
    </row>
    <row r="241" spans="1:8">
      <c r="A241" s="3">
        <v>43496</v>
      </c>
      <c r="B241" s="422" t="s">
        <v>69</v>
      </c>
      <c r="C241" s="422" t="s">
        <v>11</v>
      </c>
      <c r="D241" t="s">
        <v>15</v>
      </c>
      <c r="F241" s="2">
        <v>5</v>
      </c>
      <c r="G241" s="2">
        <f t="shared" si="4"/>
        <v>155.5</v>
      </c>
      <c r="H241" s="5"/>
    </row>
    <row r="242" spans="1:8">
      <c r="A242" s="3">
        <v>43523</v>
      </c>
      <c r="B242" s="422">
        <v>17215</v>
      </c>
      <c r="C242" s="422" t="s">
        <v>11</v>
      </c>
      <c r="D242" t="s">
        <v>12</v>
      </c>
      <c r="F242" s="2">
        <v>136.5</v>
      </c>
      <c r="G242" s="2">
        <f t="shared" si="4"/>
        <v>19</v>
      </c>
      <c r="H242" s="5"/>
    </row>
    <row r="243" spans="1:8">
      <c r="A243" s="3">
        <v>43523</v>
      </c>
      <c r="B243" s="422">
        <v>17215</v>
      </c>
      <c r="C243" s="422" t="s">
        <v>11</v>
      </c>
      <c r="D243" t="s">
        <v>13</v>
      </c>
      <c r="F243" s="2">
        <v>19</v>
      </c>
      <c r="G243" s="2">
        <f t="shared" si="4"/>
        <v>0</v>
      </c>
      <c r="H243" s="5"/>
    </row>
    <row r="244" spans="1:8">
      <c r="A244" s="3">
        <v>43524</v>
      </c>
      <c r="B244" s="422" t="s">
        <v>10</v>
      </c>
      <c r="C244" s="422" t="s">
        <v>17</v>
      </c>
      <c r="D244" t="s">
        <v>12</v>
      </c>
      <c r="E244" s="2">
        <v>144.30000000000001</v>
      </c>
      <c r="G244" s="2">
        <f t="shared" si="4"/>
        <v>144.30000000000001</v>
      </c>
      <c r="H244" s="5"/>
    </row>
    <row r="245" spans="1:8">
      <c r="B245" s="422"/>
      <c r="C245" s="422"/>
      <c r="D245" t="s">
        <v>13</v>
      </c>
      <c r="E245" s="2">
        <v>23.2</v>
      </c>
      <c r="G245" s="2">
        <f t="shared" si="4"/>
        <v>167.5</v>
      </c>
      <c r="H245" s="5"/>
    </row>
    <row r="246" spans="1:8">
      <c r="B246" s="422"/>
      <c r="C246" s="422"/>
      <c r="D246" t="s">
        <v>14</v>
      </c>
      <c r="E246" s="2">
        <v>56</v>
      </c>
      <c r="G246" s="2">
        <f t="shared" si="4"/>
        <v>223.5</v>
      </c>
      <c r="H246" s="5"/>
    </row>
    <row r="247" spans="1:8">
      <c r="B247" s="422"/>
      <c r="C247" s="422"/>
      <c r="D247" t="s">
        <v>15</v>
      </c>
      <c r="E247" s="2">
        <v>5</v>
      </c>
      <c r="G247" s="2">
        <f t="shared" si="4"/>
        <v>228.5</v>
      </c>
      <c r="H247" s="5"/>
    </row>
    <row r="248" spans="1:8">
      <c r="A248" s="3">
        <v>43524</v>
      </c>
      <c r="B248" s="422" t="s">
        <v>69</v>
      </c>
      <c r="C248" s="422" t="s">
        <v>17</v>
      </c>
      <c r="D248" t="s">
        <v>14</v>
      </c>
      <c r="F248" s="2">
        <v>44</v>
      </c>
      <c r="G248" s="2">
        <f t="shared" si="4"/>
        <v>184.5</v>
      </c>
      <c r="H248" s="5"/>
    </row>
    <row r="249" spans="1:8">
      <c r="A249" s="3">
        <v>43543</v>
      </c>
      <c r="B249" s="422">
        <v>17354</v>
      </c>
      <c r="C249" s="422" t="s">
        <v>17</v>
      </c>
      <c r="D249" t="s">
        <v>14</v>
      </c>
      <c r="F249" s="2">
        <v>12</v>
      </c>
      <c r="G249" s="2">
        <f t="shared" si="4"/>
        <v>172.5</v>
      </c>
      <c r="H249" s="5"/>
    </row>
    <row r="250" spans="1:8">
      <c r="A250" s="3">
        <v>43543</v>
      </c>
      <c r="B250" s="422">
        <v>17354</v>
      </c>
      <c r="C250" s="422" t="s">
        <v>17</v>
      </c>
      <c r="D250" t="s">
        <v>15</v>
      </c>
      <c r="F250" s="2">
        <v>5</v>
      </c>
      <c r="G250" s="2">
        <f t="shared" si="4"/>
        <v>167.5</v>
      </c>
      <c r="H250" s="5"/>
    </row>
    <row r="251" spans="1:8">
      <c r="A251" s="3">
        <v>43551</v>
      </c>
      <c r="B251" s="422">
        <v>17485</v>
      </c>
      <c r="C251" s="422" t="s">
        <v>17</v>
      </c>
      <c r="D251" t="s">
        <v>12</v>
      </c>
      <c r="F251" s="2">
        <v>144.30000000000001</v>
      </c>
      <c r="G251" s="2">
        <f t="shared" si="4"/>
        <v>23.199999999999989</v>
      </c>
      <c r="H251" s="5"/>
    </row>
    <row r="252" spans="1:8">
      <c r="A252" s="3">
        <v>43579</v>
      </c>
      <c r="B252" s="422">
        <v>17662</v>
      </c>
      <c r="C252" s="422" t="s">
        <v>17</v>
      </c>
      <c r="D252" t="s">
        <v>13</v>
      </c>
      <c r="F252" s="2">
        <v>23.2</v>
      </c>
      <c r="G252" s="2">
        <f t="shared" si="4"/>
        <v>0</v>
      </c>
      <c r="H252" s="5"/>
    </row>
    <row r="253" spans="1:8">
      <c r="A253" s="3">
        <v>43555</v>
      </c>
      <c r="B253" s="422" t="s">
        <v>10</v>
      </c>
      <c r="C253" s="422" t="s">
        <v>18</v>
      </c>
      <c r="D253" t="s">
        <v>12</v>
      </c>
      <c r="E253" s="2">
        <v>134</v>
      </c>
      <c r="G253" s="2">
        <f t="shared" si="4"/>
        <v>134</v>
      </c>
      <c r="H253" s="5"/>
    </row>
    <row r="254" spans="1:8">
      <c r="B254" s="422"/>
      <c r="C254" s="422"/>
      <c r="D254" t="s">
        <v>13</v>
      </c>
      <c r="E254" s="2">
        <v>18.5</v>
      </c>
      <c r="G254" s="2">
        <f t="shared" si="4"/>
        <v>152.5</v>
      </c>
      <c r="H254" s="5"/>
    </row>
    <row r="255" spans="1:8">
      <c r="B255" s="422"/>
      <c r="C255" s="422"/>
      <c r="D255" t="s">
        <v>14</v>
      </c>
      <c r="E255" s="2">
        <v>60</v>
      </c>
      <c r="G255" s="2">
        <f t="shared" si="4"/>
        <v>212.5</v>
      </c>
      <c r="H255" s="5"/>
    </row>
    <row r="256" spans="1:8">
      <c r="B256" s="422"/>
      <c r="C256" s="422"/>
      <c r="D256" t="s">
        <v>15</v>
      </c>
      <c r="E256" s="2">
        <v>5</v>
      </c>
      <c r="G256" s="2">
        <f t="shared" si="4"/>
        <v>217.5</v>
      </c>
      <c r="H256" s="5"/>
    </row>
    <row r="257" spans="1:8">
      <c r="A257" s="3">
        <v>43555</v>
      </c>
      <c r="B257" s="422" t="s">
        <v>69</v>
      </c>
      <c r="C257" s="422" t="s">
        <v>18</v>
      </c>
      <c r="D257" t="s">
        <v>14</v>
      </c>
      <c r="F257" s="2">
        <v>60</v>
      </c>
      <c r="G257" s="2">
        <f t="shared" si="4"/>
        <v>157.5</v>
      </c>
      <c r="H257" s="5"/>
    </row>
    <row r="258" spans="1:8">
      <c r="A258" s="3">
        <v>43555</v>
      </c>
      <c r="B258" s="422" t="s">
        <v>69</v>
      </c>
      <c r="C258" s="422" t="s">
        <v>18</v>
      </c>
      <c r="D258" t="s">
        <v>15</v>
      </c>
      <c r="F258" s="2">
        <v>5</v>
      </c>
      <c r="G258" s="2">
        <f t="shared" si="4"/>
        <v>152.5</v>
      </c>
      <c r="H258" s="5"/>
    </row>
    <row r="259" spans="1:8">
      <c r="A259" s="3">
        <v>43591</v>
      </c>
      <c r="B259" s="422">
        <v>17805</v>
      </c>
      <c r="C259" s="422" t="s">
        <v>18</v>
      </c>
      <c r="D259" t="s">
        <v>12</v>
      </c>
      <c r="F259" s="2">
        <v>134</v>
      </c>
      <c r="G259" s="2">
        <f t="shared" si="4"/>
        <v>18.5</v>
      </c>
      <c r="H259" s="5"/>
    </row>
    <row r="260" spans="1:8">
      <c r="A260" s="3">
        <v>43591</v>
      </c>
      <c r="B260" s="422">
        <v>17805</v>
      </c>
      <c r="C260" s="422" t="s">
        <v>18</v>
      </c>
      <c r="D260" t="s">
        <v>13</v>
      </c>
      <c r="F260" s="2">
        <v>18.5</v>
      </c>
      <c r="G260" s="2">
        <f t="shared" si="4"/>
        <v>0</v>
      </c>
      <c r="H260" s="5"/>
    </row>
    <row r="261" spans="1:8">
      <c r="A261" s="31">
        <v>43585</v>
      </c>
      <c r="B261" s="421" t="s">
        <v>10</v>
      </c>
      <c r="C261" s="421" t="s">
        <v>19</v>
      </c>
      <c r="D261" t="s">
        <v>12</v>
      </c>
      <c r="E261" s="2">
        <v>135.6</v>
      </c>
      <c r="G261" s="2">
        <f t="shared" si="4"/>
        <v>135.6</v>
      </c>
      <c r="H261" s="5"/>
    </row>
    <row r="262" spans="1:8">
      <c r="B262" s="422"/>
      <c r="C262" s="422"/>
      <c r="D262" t="s">
        <v>13</v>
      </c>
      <c r="E262" s="2">
        <v>16.899999999999999</v>
      </c>
      <c r="G262" s="2">
        <f t="shared" si="4"/>
        <v>152.5</v>
      </c>
      <c r="H262" s="5"/>
    </row>
    <row r="263" spans="1:8">
      <c r="B263" s="422"/>
      <c r="C263" s="422"/>
      <c r="D263" t="s">
        <v>14</v>
      </c>
      <c r="E263" s="2">
        <v>60</v>
      </c>
      <c r="G263" s="2">
        <f t="shared" si="4"/>
        <v>212.5</v>
      </c>
      <c r="H263" s="5"/>
    </row>
    <row r="264" spans="1:8">
      <c r="B264" s="422"/>
      <c r="C264" s="422"/>
      <c r="D264" t="s">
        <v>15</v>
      </c>
      <c r="E264" s="2">
        <v>5</v>
      </c>
      <c r="G264" s="2">
        <f t="shared" si="4"/>
        <v>217.5</v>
      </c>
      <c r="H264" s="5"/>
    </row>
    <row r="265" spans="1:8">
      <c r="A265" s="3">
        <v>43585</v>
      </c>
      <c r="B265" s="422" t="s">
        <v>69</v>
      </c>
      <c r="C265" s="422" t="s">
        <v>19</v>
      </c>
      <c r="D265" t="s">
        <v>14</v>
      </c>
      <c r="F265" s="2">
        <v>60</v>
      </c>
      <c r="G265" s="2">
        <f t="shared" si="4"/>
        <v>157.5</v>
      </c>
      <c r="H265" s="5"/>
    </row>
    <row r="266" spans="1:8">
      <c r="A266" s="3">
        <v>43585</v>
      </c>
      <c r="B266" s="422" t="s">
        <v>69</v>
      </c>
      <c r="C266" s="422" t="s">
        <v>19</v>
      </c>
      <c r="D266" t="s">
        <v>15</v>
      </c>
      <c r="F266" s="2">
        <v>5</v>
      </c>
      <c r="G266" s="2">
        <f t="shared" si="4"/>
        <v>152.5</v>
      </c>
      <c r="H266" s="5"/>
    </row>
    <row r="267" spans="1:8">
      <c r="A267" s="3">
        <v>43608</v>
      </c>
      <c r="B267" s="422">
        <v>17937</v>
      </c>
      <c r="C267" s="422" t="s">
        <v>19</v>
      </c>
      <c r="F267" s="2">
        <v>135.6</v>
      </c>
      <c r="G267" s="2">
        <f t="shared" si="4"/>
        <v>16.900000000000006</v>
      </c>
      <c r="H267" s="5"/>
    </row>
    <row r="268" spans="1:8">
      <c r="A268" s="3">
        <v>43608</v>
      </c>
      <c r="B268" s="422">
        <v>17937</v>
      </c>
      <c r="C268" s="422" t="s">
        <v>19</v>
      </c>
      <c r="F268" s="2">
        <v>16.899999999999999</v>
      </c>
      <c r="G268" s="2">
        <f t="shared" si="4"/>
        <v>0</v>
      </c>
      <c r="H268" s="5"/>
    </row>
    <row r="269" spans="1:8">
      <c r="A269" s="31">
        <v>43616</v>
      </c>
      <c r="B269" s="421" t="s">
        <v>10</v>
      </c>
      <c r="C269" s="421" t="s">
        <v>20</v>
      </c>
      <c r="D269" t="s">
        <v>12</v>
      </c>
      <c r="E269" s="2">
        <v>125</v>
      </c>
      <c r="G269" s="2">
        <f t="shared" si="4"/>
        <v>125</v>
      </c>
      <c r="H269" s="5"/>
    </row>
    <row r="270" spans="1:8">
      <c r="B270" s="422"/>
      <c r="C270" s="422"/>
      <c r="D270" t="s">
        <v>13</v>
      </c>
      <c r="E270" s="2">
        <v>19.5</v>
      </c>
      <c r="G270" s="2">
        <f t="shared" si="4"/>
        <v>144.5</v>
      </c>
      <c r="H270" s="5"/>
    </row>
    <row r="271" spans="1:8">
      <c r="B271" s="422"/>
      <c r="C271" s="422"/>
      <c r="D271" t="s">
        <v>14</v>
      </c>
      <c r="E271" s="2">
        <v>60</v>
      </c>
      <c r="G271" s="2">
        <f t="shared" si="4"/>
        <v>204.5</v>
      </c>
      <c r="H271" s="5"/>
    </row>
    <row r="272" spans="1:8">
      <c r="B272" s="422"/>
      <c r="C272" s="422"/>
      <c r="D272" t="s">
        <v>15</v>
      </c>
      <c r="E272" s="2">
        <v>5</v>
      </c>
      <c r="G272" s="2">
        <f t="shared" si="4"/>
        <v>209.5</v>
      </c>
      <c r="H272" s="5"/>
    </row>
    <row r="273" spans="1:8" ht="14.25" customHeight="1">
      <c r="A273" s="3">
        <v>43616</v>
      </c>
      <c r="B273" s="422" t="s">
        <v>69</v>
      </c>
      <c r="C273" s="422" t="s">
        <v>20</v>
      </c>
      <c r="D273" t="s">
        <v>14</v>
      </c>
      <c r="F273" s="2">
        <v>56</v>
      </c>
      <c r="G273" s="2">
        <f t="shared" si="4"/>
        <v>153.5</v>
      </c>
      <c r="H273" s="5"/>
    </row>
    <row r="274" spans="1:8" ht="14.25" customHeight="1">
      <c r="A274" s="3">
        <v>43627</v>
      </c>
      <c r="B274" s="422">
        <v>18051</v>
      </c>
      <c r="C274" s="422" t="s">
        <v>20</v>
      </c>
      <c r="D274" t="s">
        <v>14</v>
      </c>
      <c r="F274" s="2">
        <v>4</v>
      </c>
      <c r="G274" s="2">
        <f t="shared" si="4"/>
        <v>149.5</v>
      </c>
      <c r="H274" s="5"/>
    </row>
    <row r="275" spans="1:8" ht="14.25" customHeight="1">
      <c r="A275" s="3">
        <v>43627</v>
      </c>
      <c r="B275" s="422">
        <v>18051</v>
      </c>
      <c r="C275" s="422" t="s">
        <v>20</v>
      </c>
      <c r="D275" t="s">
        <v>15</v>
      </c>
      <c r="F275" s="2">
        <v>5</v>
      </c>
      <c r="G275" s="2">
        <f t="shared" si="4"/>
        <v>144.5</v>
      </c>
      <c r="H275" s="5"/>
    </row>
    <row r="276" spans="1:8" ht="14.25" customHeight="1">
      <c r="A276" s="3">
        <v>43650</v>
      </c>
      <c r="B276" s="422">
        <v>18166</v>
      </c>
      <c r="C276" s="422" t="s">
        <v>20</v>
      </c>
      <c r="D276" t="s">
        <v>12</v>
      </c>
      <c r="F276" s="2">
        <v>125</v>
      </c>
      <c r="G276" s="2">
        <f t="shared" si="4"/>
        <v>19.5</v>
      </c>
      <c r="H276" s="5"/>
    </row>
    <row r="277" spans="1:8" ht="14.25" customHeight="1">
      <c r="A277" s="3">
        <v>43650</v>
      </c>
      <c r="B277" s="422">
        <v>18166</v>
      </c>
      <c r="C277" s="422" t="s">
        <v>20</v>
      </c>
      <c r="D277" t="s">
        <v>13</v>
      </c>
      <c r="F277" s="2">
        <v>19.5</v>
      </c>
      <c r="G277" s="2">
        <f t="shared" si="4"/>
        <v>0</v>
      </c>
      <c r="H277" s="5"/>
    </row>
    <row r="278" spans="1:8" ht="14.25" customHeight="1">
      <c r="A278" s="31">
        <v>43646</v>
      </c>
      <c r="B278" s="421" t="s">
        <v>10</v>
      </c>
      <c r="C278" s="421" t="s">
        <v>21</v>
      </c>
      <c r="D278" t="s">
        <v>12</v>
      </c>
      <c r="E278" s="2">
        <v>111.6</v>
      </c>
      <c r="G278" s="2">
        <f t="shared" si="4"/>
        <v>111.6</v>
      </c>
      <c r="H278" s="5"/>
    </row>
    <row r="279" spans="1:8" ht="14.25" customHeight="1">
      <c r="B279" s="422"/>
      <c r="C279" s="422"/>
      <c r="D279" t="s">
        <v>13</v>
      </c>
      <c r="E279" s="2">
        <v>18.7</v>
      </c>
      <c r="G279" s="2">
        <f t="shared" si="4"/>
        <v>130.29999999999998</v>
      </c>
      <c r="H279" s="5"/>
    </row>
    <row r="280" spans="1:8" ht="14.25" customHeight="1">
      <c r="B280" s="422"/>
      <c r="C280" s="422"/>
      <c r="D280" t="s">
        <v>14</v>
      </c>
      <c r="E280" s="2">
        <v>60</v>
      </c>
      <c r="G280" s="2">
        <f t="shared" si="4"/>
        <v>190.29999999999998</v>
      </c>
      <c r="H280" s="5"/>
    </row>
    <row r="281" spans="1:8" ht="14.25" customHeight="1">
      <c r="B281" s="422"/>
      <c r="C281" s="422"/>
      <c r="D281" t="s">
        <v>15</v>
      </c>
      <c r="E281" s="2">
        <v>5</v>
      </c>
      <c r="G281" s="2">
        <f t="shared" si="4"/>
        <v>195.29999999999998</v>
      </c>
      <c r="H281" s="5"/>
    </row>
    <row r="282" spans="1:8" ht="14.25" customHeight="1">
      <c r="A282" s="3">
        <v>43646</v>
      </c>
      <c r="B282" s="422" t="s">
        <v>69</v>
      </c>
      <c r="C282" s="422" t="s">
        <v>21</v>
      </c>
      <c r="D282" t="s">
        <v>14</v>
      </c>
      <c r="F282" s="2">
        <v>60</v>
      </c>
      <c r="G282" s="2">
        <f t="shared" si="4"/>
        <v>135.29999999999998</v>
      </c>
      <c r="H282" s="5"/>
    </row>
    <row r="283" spans="1:8" ht="14.25" customHeight="1">
      <c r="A283" s="3">
        <v>43646</v>
      </c>
      <c r="B283" s="422" t="s">
        <v>69</v>
      </c>
      <c r="C283" s="422" t="s">
        <v>21</v>
      </c>
      <c r="D283" t="s">
        <v>15</v>
      </c>
      <c r="F283" s="2">
        <v>5</v>
      </c>
      <c r="G283" s="2">
        <f t="shared" si="4"/>
        <v>130.29999999999998</v>
      </c>
      <c r="H283" s="5"/>
    </row>
    <row r="284" spans="1:8" ht="14.25" customHeight="1">
      <c r="A284" s="3">
        <v>43705</v>
      </c>
      <c r="B284" s="422">
        <v>18589</v>
      </c>
      <c r="C284" s="422" t="s">
        <v>21</v>
      </c>
      <c r="D284" t="s">
        <v>12</v>
      </c>
      <c r="F284" s="2">
        <v>111.6</v>
      </c>
      <c r="G284" s="2">
        <f t="shared" si="4"/>
        <v>18.699999999999989</v>
      </c>
      <c r="H284" s="5"/>
    </row>
    <row r="285" spans="1:8" ht="14.25" customHeight="1">
      <c r="A285" s="3">
        <v>43705</v>
      </c>
      <c r="B285" s="422">
        <v>18589</v>
      </c>
      <c r="C285" s="422" t="s">
        <v>21</v>
      </c>
      <c r="D285" t="s">
        <v>13</v>
      </c>
      <c r="F285" s="2">
        <v>18.7</v>
      </c>
      <c r="G285" s="2">
        <f t="shared" si="4"/>
        <v>0</v>
      </c>
      <c r="H285" s="5"/>
    </row>
    <row r="286" spans="1:8" ht="14.25" customHeight="1">
      <c r="A286" s="31">
        <v>43677</v>
      </c>
      <c r="B286" s="421" t="s">
        <v>10</v>
      </c>
      <c r="C286" s="421" t="s">
        <v>22</v>
      </c>
      <c r="D286" t="s">
        <v>12</v>
      </c>
      <c r="E286" s="2">
        <v>111.7</v>
      </c>
      <c r="G286" s="2">
        <f t="shared" si="4"/>
        <v>111.7</v>
      </c>
      <c r="H286" s="5"/>
    </row>
    <row r="287" spans="1:8" ht="14.25" customHeight="1">
      <c r="B287" s="422"/>
      <c r="C287" s="422"/>
      <c r="D287" t="s">
        <v>13</v>
      </c>
      <c r="E287" s="2">
        <v>18.100000000000001</v>
      </c>
      <c r="G287" s="2">
        <f t="shared" si="4"/>
        <v>129.80000000000001</v>
      </c>
      <c r="H287" s="5"/>
    </row>
    <row r="288" spans="1:8" ht="14.25" customHeight="1">
      <c r="B288" s="422"/>
      <c r="C288" s="422"/>
      <c r="D288" t="s">
        <v>14</v>
      </c>
      <c r="E288" s="2">
        <v>60</v>
      </c>
      <c r="G288" s="2">
        <f t="shared" si="4"/>
        <v>189.8</v>
      </c>
      <c r="H288" s="5"/>
    </row>
    <row r="289" spans="1:8" ht="14.25" customHeight="1">
      <c r="B289" s="422"/>
      <c r="C289" s="422"/>
      <c r="D289" t="s">
        <v>15</v>
      </c>
      <c r="E289" s="2">
        <v>5</v>
      </c>
      <c r="G289" s="2">
        <f t="shared" si="4"/>
        <v>194.8</v>
      </c>
      <c r="H289" s="5"/>
    </row>
    <row r="290" spans="1:8" ht="14.25" customHeight="1">
      <c r="A290" s="3">
        <v>43677</v>
      </c>
      <c r="B290" s="422" t="s">
        <v>69</v>
      </c>
      <c r="C290" s="422" t="s">
        <v>22</v>
      </c>
      <c r="D290" t="s">
        <v>14</v>
      </c>
      <c r="F290" s="2">
        <v>50</v>
      </c>
      <c r="G290" s="2">
        <f t="shared" si="4"/>
        <v>144.80000000000001</v>
      </c>
      <c r="H290" s="5"/>
    </row>
    <row r="291" spans="1:8" ht="14.25" customHeight="1">
      <c r="A291" s="3">
        <v>43718</v>
      </c>
      <c r="B291" s="422">
        <v>18661</v>
      </c>
      <c r="C291" s="422" t="s">
        <v>22</v>
      </c>
      <c r="D291" t="s">
        <v>12</v>
      </c>
      <c r="F291" s="2">
        <v>111.7</v>
      </c>
      <c r="G291" s="2">
        <f t="shared" si="4"/>
        <v>33.100000000000009</v>
      </c>
      <c r="H291" s="5"/>
    </row>
    <row r="292" spans="1:8" ht="14.25" customHeight="1">
      <c r="A292" s="3">
        <v>43718</v>
      </c>
      <c r="B292" s="422">
        <v>18661</v>
      </c>
      <c r="C292" s="422" t="s">
        <v>22</v>
      </c>
      <c r="D292" t="s">
        <v>13</v>
      </c>
      <c r="F292" s="2">
        <v>18.100000000000001</v>
      </c>
      <c r="G292" s="2">
        <f t="shared" si="4"/>
        <v>15.000000000000007</v>
      </c>
      <c r="H292" s="5"/>
    </row>
    <row r="293" spans="1:8" ht="14.25" customHeight="1">
      <c r="A293" s="3">
        <v>43718</v>
      </c>
      <c r="B293" s="422">
        <v>18661</v>
      </c>
      <c r="C293" s="422" t="s">
        <v>22</v>
      </c>
      <c r="D293" t="s">
        <v>14</v>
      </c>
      <c r="F293" s="2">
        <v>10</v>
      </c>
      <c r="G293" s="2">
        <f t="shared" si="4"/>
        <v>5.0000000000000071</v>
      </c>
      <c r="H293" s="5"/>
    </row>
    <row r="294" spans="1:8" ht="14.25" customHeight="1">
      <c r="A294" s="3">
        <v>43718</v>
      </c>
      <c r="B294" s="422">
        <v>18661</v>
      </c>
      <c r="C294" s="422" t="s">
        <v>22</v>
      </c>
      <c r="D294" t="s">
        <v>15</v>
      </c>
      <c r="F294" s="2">
        <v>5</v>
      </c>
      <c r="G294" s="2">
        <f t="shared" si="4"/>
        <v>7.1054273576010019E-15</v>
      </c>
      <c r="H294" s="5"/>
    </row>
    <row r="295" spans="1:8" ht="14.25" customHeight="1">
      <c r="A295" s="31">
        <v>43708</v>
      </c>
      <c r="B295" s="421" t="s">
        <v>10</v>
      </c>
      <c r="C295" s="421" t="s">
        <v>23</v>
      </c>
      <c r="D295" t="s">
        <v>12</v>
      </c>
      <c r="E295" s="2">
        <v>108.6</v>
      </c>
      <c r="G295" s="2">
        <f t="shared" si="4"/>
        <v>108.6</v>
      </c>
      <c r="H295" s="5"/>
    </row>
    <row r="296" spans="1:8" ht="14.25" customHeight="1">
      <c r="B296" s="422"/>
      <c r="C296" s="422"/>
      <c r="D296" t="s">
        <v>13</v>
      </c>
      <c r="E296" s="2">
        <v>17.5</v>
      </c>
      <c r="G296" s="2">
        <f t="shared" si="4"/>
        <v>126.1</v>
      </c>
      <c r="H296" s="5"/>
    </row>
    <row r="297" spans="1:8" ht="14.25" customHeight="1">
      <c r="B297" s="422"/>
      <c r="C297" s="422"/>
      <c r="D297" t="s">
        <v>14</v>
      </c>
      <c r="E297" s="2">
        <v>60</v>
      </c>
      <c r="G297" s="2">
        <f t="shared" si="4"/>
        <v>186.1</v>
      </c>
      <c r="H297" s="5"/>
    </row>
    <row r="298" spans="1:8" ht="14.25" customHeight="1">
      <c r="B298" s="422"/>
      <c r="C298" s="422"/>
      <c r="D298" t="s">
        <v>15</v>
      </c>
      <c r="E298" s="2">
        <v>5</v>
      </c>
      <c r="G298" s="2">
        <f t="shared" si="4"/>
        <v>191.1</v>
      </c>
      <c r="H298" s="5"/>
    </row>
    <row r="299" spans="1:8" ht="14.25" customHeight="1">
      <c r="B299" s="422"/>
      <c r="C299" s="422"/>
      <c r="D299" t="s">
        <v>16</v>
      </c>
      <c r="E299" s="2">
        <v>10</v>
      </c>
      <c r="G299" s="2">
        <f t="shared" si="4"/>
        <v>201.1</v>
      </c>
      <c r="H299" s="5"/>
    </row>
    <row r="300" spans="1:8" ht="14.25" customHeight="1">
      <c r="B300" s="422"/>
      <c r="C300" s="422"/>
      <c r="D300" t="s">
        <v>70</v>
      </c>
      <c r="E300" s="2">
        <v>93</v>
      </c>
      <c r="G300" s="2">
        <f t="shared" si="4"/>
        <v>294.10000000000002</v>
      </c>
      <c r="H300" s="5"/>
    </row>
    <row r="301" spans="1:8" ht="14.25" customHeight="1">
      <c r="A301" s="3">
        <v>43708</v>
      </c>
      <c r="B301" s="422" t="s">
        <v>69</v>
      </c>
      <c r="C301" s="422" t="s">
        <v>23</v>
      </c>
      <c r="D301" t="s">
        <v>14</v>
      </c>
      <c r="F301" s="2">
        <v>60</v>
      </c>
      <c r="G301" s="2">
        <f t="shared" si="4"/>
        <v>234.10000000000002</v>
      </c>
      <c r="H301" s="5"/>
    </row>
    <row r="302" spans="1:8" ht="14.25" customHeight="1">
      <c r="A302" s="3">
        <v>43708</v>
      </c>
      <c r="B302" s="422" t="s">
        <v>69</v>
      </c>
      <c r="C302" s="422" t="s">
        <v>23</v>
      </c>
      <c r="D302" t="s">
        <v>15</v>
      </c>
      <c r="F302" s="2">
        <v>5</v>
      </c>
      <c r="G302" s="2">
        <f t="shared" si="4"/>
        <v>229.10000000000002</v>
      </c>
      <c r="H302" s="5"/>
    </row>
    <row r="303" spans="1:8" ht="14.25" customHeight="1">
      <c r="A303" s="3">
        <v>43718</v>
      </c>
      <c r="B303" s="422">
        <v>18661</v>
      </c>
      <c r="C303" s="422" t="s">
        <v>23</v>
      </c>
      <c r="D303" t="s">
        <v>16</v>
      </c>
      <c r="F303" s="2">
        <v>10</v>
      </c>
      <c r="G303" s="2">
        <f t="shared" si="4"/>
        <v>219.10000000000002</v>
      </c>
      <c r="H303" s="5"/>
    </row>
    <row r="304" spans="1:8" ht="14.25" customHeight="1">
      <c r="A304" s="3">
        <v>43729</v>
      </c>
      <c r="B304" s="422">
        <v>18699</v>
      </c>
      <c r="C304" s="422" t="s">
        <v>23</v>
      </c>
      <c r="D304" t="s">
        <v>12</v>
      </c>
      <c r="F304" s="2">
        <v>108.6</v>
      </c>
      <c r="G304" s="2">
        <f t="shared" ref="G304:G369" si="5">+G303+E304-F304</f>
        <v>110.50000000000003</v>
      </c>
      <c r="H304" s="5"/>
    </row>
    <row r="305" spans="1:8" ht="14.25" customHeight="1">
      <c r="A305" s="3">
        <v>43729</v>
      </c>
      <c r="B305" s="422">
        <v>18699</v>
      </c>
      <c r="C305" s="422" t="s">
        <v>23</v>
      </c>
      <c r="D305" t="s">
        <v>13</v>
      </c>
      <c r="F305" s="2">
        <v>17.5</v>
      </c>
      <c r="G305" s="2">
        <f t="shared" si="5"/>
        <v>93.000000000000028</v>
      </c>
      <c r="H305" s="5"/>
    </row>
    <row r="306" spans="1:8" ht="14.25" customHeight="1">
      <c r="A306" s="3">
        <v>43763</v>
      </c>
      <c r="B306" s="422" t="s">
        <v>61</v>
      </c>
      <c r="C306" s="422" t="s">
        <v>23</v>
      </c>
      <c r="D306" t="s">
        <v>70</v>
      </c>
      <c r="F306" s="2">
        <v>93</v>
      </c>
      <c r="G306" s="2">
        <f t="shared" si="5"/>
        <v>0</v>
      </c>
      <c r="H306" s="5"/>
    </row>
    <row r="307" spans="1:8" ht="14.25" customHeight="1">
      <c r="A307" s="31">
        <v>43738</v>
      </c>
      <c r="B307" s="421" t="s">
        <v>10</v>
      </c>
      <c r="C307" s="421" t="s">
        <v>24</v>
      </c>
      <c r="D307" t="s">
        <v>12</v>
      </c>
      <c r="E307" s="2">
        <v>109.1</v>
      </c>
      <c r="G307" s="2">
        <f t="shared" si="5"/>
        <v>109.1</v>
      </c>
      <c r="H307" s="5"/>
    </row>
    <row r="308" spans="1:8" ht="14.25" customHeight="1">
      <c r="B308" s="422"/>
      <c r="C308" s="422"/>
      <c r="D308" t="s">
        <v>13</v>
      </c>
      <c r="E308" s="2">
        <v>17.8</v>
      </c>
      <c r="G308" s="2">
        <f t="shared" si="5"/>
        <v>126.89999999999999</v>
      </c>
      <c r="H308" s="5"/>
    </row>
    <row r="309" spans="1:8" ht="14.25" customHeight="1">
      <c r="B309" s="422"/>
      <c r="C309" s="422"/>
      <c r="D309" t="s">
        <v>14</v>
      </c>
      <c r="E309" s="2">
        <v>60</v>
      </c>
      <c r="G309" s="2">
        <f t="shared" si="5"/>
        <v>186.89999999999998</v>
      </c>
      <c r="H309" s="5"/>
    </row>
    <row r="310" spans="1:8" ht="14.25" customHeight="1">
      <c r="B310" s="422"/>
      <c r="C310" s="422"/>
      <c r="D310" t="s">
        <v>15</v>
      </c>
      <c r="E310" s="2">
        <v>5</v>
      </c>
      <c r="G310" s="2">
        <f t="shared" si="5"/>
        <v>191.89999999999998</v>
      </c>
      <c r="H310" s="5"/>
    </row>
    <row r="311" spans="1:8" ht="14.25" customHeight="1">
      <c r="A311" s="3">
        <v>43738</v>
      </c>
      <c r="B311" s="422" t="s">
        <v>69</v>
      </c>
      <c r="C311" s="422" t="s">
        <v>24</v>
      </c>
      <c r="D311" t="s">
        <v>14</v>
      </c>
      <c r="F311" s="2">
        <v>60</v>
      </c>
      <c r="G311" s="2">
        <f t="shared" si="5"/>
        <v>131.89999999999998</v>
      </c>
      <c r="H311" s="5"/>
    </row>
    <row r="312" spans="1:8" ht="14.25" customHeight="1">
      <c r="A312" s="3">
        <v>43738</v>
      </c>
      <c r="B312" s="422" t="s">
        <v>69</v>
      </c>
      <c r="C312" s="422" t="s">
        <v>24</v>
      </c>
      <c r="D312" t="s">
        <v>15</v>
      </c>
      <c r="F312" s="2">
        <v>5</v>
      </c>
      <c r="G312" s="2">
        <f t="shared" si="5"/>
        <v>126.89999999999998</v>
      </c>
      <c r="H312" s="5"/>
    </row>
    <row r="313" spans="1:8" ht="14.25" customHeight="1">
      <c r="A313" s="3">
        <v>43760</v>
      </c>
      <c r="B313" s="422">
        <v>18917</v>
      </c>
      <c r="C313" s="422" t="s">
        <v>24</v>
      </c>
      <c r="D313" t="s">
        <v>12</v>
      </c>
      <c r="F313" s="2">
        <v>109.1</v>
      </c>
      <c r="G313" s="2">
        <f t="shared" si="5"/>
        <v>17.799999999999983</v>
      </c>
      <c r="H313" s="5"/>
    </row>
    <row r="314" spans="1:8" ht="14.25" customHeight="1">
      <c r="A314" s="3">
        <v>43760</v>
      </c>
      <c r="B314" s="422">
        <v>18917</v>
      </c>
      <c r="C314" s="422" t="s">
        <v>24</v>
      </c>
      <c r="D314" t="s">
        <v>13</v>
      </c>
      <c r="F314" s="2">
        <v>17.8</v>
      </c>
      <c r="G314" s="2">
        <f t="shared" si="5"/>
        <v>0</v>
      </c>
      <c r="H314" s="5"/>
    </row>
    <row r="315" spans="1:8" ht="14.25" customHeight="1">
      <c r="A315" s="31">
        <v>43769</v>
      </c>
      <c r="B315" s="421" t="s">
        <v>10</v>
      </c>
      <c r="C315" s="421" t="s">
        <v>25</v>
      </c>
      <c r="D315" s="54" t="s">
        <v>12</v>
      </c>
      <c r="E315" s="45">
        <v>109.8</v>
      </c>
      <c r="G315" s="2">
        <f t="shared" si="5"/>
        <v>109.8</v>
      </c>
      <c r="H315" s="5"/>
    </row>
    <row r="316" spans="1:8" ht="14.25" customHeight="1">
      <c r="A316" s="71"/>
      <c r="B316" s="425"/>
      <c r="C316" s="425"/>
      <c r="D316" s="54" t="s">
        <v>13</v>
      </c>
      <c r="E316" s="45">
        <v>17.100000000000001</v>
      </c>
      <c r="G316" s="2">
        <f t="shared" si="5"/>
        <v>126.9</v>
      </c>
      <c r="H316" s="5"/>
    </row>
    <row r="317" spans="1:8" ht="14.25" customHeight="1">
      <c r="A317" s="71"/>
      <c r="B317" s="425"/>
      <c r="C317" s="425"/>
      <c r="D317" s="54" t="s">
        <v>14</v>
      </c>
      <c r="E317" s="45">
        <v>60</v>
      </c>
      <c r="G317" s="2">
        <f t="shared" si="5"/>
        <v>186.9</v>
      </c>
      <c r="H317" s="5"/>
    </row>
    <row r="318" spans="1:8" ht="14.25" customHeight="1">
      <c r="A318" s="71"/>
      <c r="B318" s="425"/>
      <c r="C318" s="425"/>
      <c r="D318" s="54" t="s">
        <v>15</v>
      </c>
      <c r="E318" s="45">
        <v>5</v>
      </c>
      <c r="G318" s="2">
        <f t="shared" si="5"/>
        <v>191.9</v>
      </c>
      <c r="H318" s="5"/>
    </row>
    <row r="319" spans="1:8" ht="14.25" customHeight="1">
      <c r="A319" s="3">
        <v>43769</v>
      </c>
      <c r="B319" s="422" t="s">
        <v>69</v>
      </c>
      <c r="C319" s="422" t="s">
        <v>25</v>
      </c>
      <c r="D319" t="s">
        <v>14</v>
      </c>
      <c r="E319" s="45"/>
      <c r="F319" s="45">
        <v>60</v>
      </c>
      <c r="G319" s="2">
        <f t="shared" si="5"/>
        <v>131.9</v>
      </c>
      <c r="H319" s="5"/>
    </row>
    <row r="320" spans="1:8" ht="14.25" customHeight="1">
      <c r="A320" s="3">
        <v>43769</v>
      </c>
      <c r="B320" s="422" t="s">
        <v>69</v>
      </c>
      <c r="C320" s="422" t="s">
        <v>25</v>
      </c>
      <c r="D320" t="s">
        <v>15</v>
      </c>
      <c r="E320" s="45"/>
      <c r="F320" s="45">
        <v>5</v>
      </c>
      <c r="G320" s="2">
        <f t="shared" si="5"/>
        <v>126.9</v>
      </c>
      <c r="H320" s="5"/>
    </row>
    <row r="321" spans="1:8" ht="14.25" customHeight="1">
      <c r="A321" s="3">
        <v>43796</v>
      </c>
      <c r="B321" s="422">
        <v>19209</v>
      </c>
      <c r="C321" s="422" t="s">
        <v>25</v>
      </c>
      <c r="D321" t="s">
        <v>12</v>
      </c>
      <c r="E321" s="45"/>
      <c r="F321" s="45">
        <v>109.8</v>
      </c>
      <c r="G321" s="2">
        <f t="shared" si="5"/>
        <v>17.100000000000009</v>
      </c>
      <c r="H321" s="5"/>
    </row>
    <row r="322" spans="1:8" ht="14.25" customHeight="1">
      <c r="A322" s="3">
        <v>43796</v>
      </c>
      <c r="B322" s="422">
        <v>19209</v>
      </c>
      <c r="C322" s="422" t="s">
        <v>25</v>
      </c>
      <c r="D322" t="s">
        <v>13</v>
      </c>
      <c r="E322" s="45"/>
      <c r="F322" s="45">
        <v>17.100000000000001</v>
      </c>
      <c r="G322" s="2">
        <f t="shared" si="5"/>
        <v>0</v>
      </c>
      <c r="H322" s="5"/>
    </row>
    <row r="323" spans="1:8" ht="14.25" customHeight="1">
      <c r="A323" s="31">
        <v>43799</v>
      </c>
      <c r="B323" s="421" t="s">
        <v>10</v>
      </c>
      <c r="C323" s="421" t="s">
        <v>26</v>
      </c>
      <c r="D323" s="54" t="s">
        <v>12</v>
      </c>
      <c r="E323" s="45">
        <v>123</v>
      </c>
      <c r="F323" s="45"/>
      <c r="G323" s="2">
        <f t="shared" si="5"/>
        <v>123</v>
      </c>
      <c r="H323" s="5"/>
    </row>
    <row r="324" spans="1:8" ht="14.25" customHeight="1">
      <c r="A324" s="71"/>
      <c r="B324" s="425"/>
      <c r="C324" s="425"/>
      <c r="D324" s="54" t="s">
        <v>13</v>
      </c>
      <c r="E324" s="45">
        <v>17.8</v>
      </c>
      <c r="F324" s="45"/>
      <c r="G324" s="2">
        <f t="shared" si="5"/>
        <v>140.80000000000001</v>
      </c>
      <c r="H324" s="5"/>
    </row>
    <row r="325" spans="1:8" ht="14.25" customHeight="1">
      <c r="A325" s="71"/>
      <c r="B325" s="425"/>
      <c r="C325" s="425"/>
      <c r="D325" s="54" t="s">
        <v>14</v>
      </c>
      <c r="E325" s="45">
        <v>60</v>
      </c>
      <c r="F325" s="45"/>
      <c r="G325" s="2">
        <f t="shared" si="5"/>
        <v>200.8</v>
      </c>
      <c r="H325" s="5"/>
    </row>
    <row r="326" spans="1:8" ht="14.25" customHeight="1">
      <c r="A326" s="71"/>
      <c r="B326" s="425"/>
      <c r="C326" s="425"/>
      <c r="D326" s="54" t="s">
        <v>15</v>
      </c>
      <c r="E326" s="45">
        <v>5</v>
      </c>
      <c r="F326" s="45"/>
      <c r="G326" s="2">
        <f t="shared" si="5"/>
        <v>205.8</v>
      </c>
      <c r="H326" s="5"/>
    </row>
    <row r="327" spans="1:8" ht="14.25" customHeight="1">
      <c r="A327" s="71">
        <v>43799</v>
      </c>
      <c r="B327" s="422" t="s">
        <v>69</v>
      </c>
      <c r="C327" s="422" t="s">
        <v>26</v>
      </c>
      <c r="D327" t="s">
        <v>14</v>
      </c>
      <c r="E327" s="45"/>
      <c r="F327" s="45">
        <v>60</v>
      </c>
      <c r="G327" s="2">
        <f t="shared" si="5"/>
        <v>145.80000000000001</v>
      </c>
      <c r="H327" s="5"/>
    </row>
    <row r="328" spans="1:8" ht="14.25" customHeight="1">
      <c r="A328" s="71">
        <v>43799</v>
      </c>
      <c r="B328" s="422" t="s">
        <v>69</v>
      </c>
      <c r="C328" s="422" t="s">
        <v>26</v>
      </c>
      <c r="D328" t="s">
        <v>15</v>
      </c>
      <c r="E328" s="45"/>
      <c r="F328" s="45">
        <v>5</v>
      </c>
      <c r="G328" s="2">
        <f t="shared" si="5"/>
        <v>140.80000000000001</v>
      </c>
      <c r="H328" s="5"/>
    </row>
    <row r="329" spans="1:8" ht="14.25" customHeight="1">
      <c r="A329" s="71">
        <v>43852</v>
      </c>
      <c r="B329" s="422">
        <v>19571</v>
      </c>
      <c r="C329" s="422" t="s">
        <v>26</v>
      </c>
      <c r="D329" t="s">
        <v>12</v>
      </c>
      <c r="E329" s="45"/>
      <c r="F329" s="45">
        <v>123</v>
      </c>
      <c r="G329" s="2">
        <f t="shared" si="5"/>
        <v>17.800000000000011</v>
      </c>
      <c r="H329" s="5"/>
    </row>
    <row r="330" spans="1:8" ht="14.25" customHeight="1">
      <c r="A330" s="71">
        <v>43852</v>
      </c>
      <c r="B330" s="422">
        <v>19571</v>
      </c>
      <c r="C330" s="422" t="s">
        <v>26</v>
      </c>
      <c r="D330" t="s">
        <v>13</v>
      </c>
      <c r="E330" s="45"/>
      <c r="F330" s="45">
        <v>17.8</v>
      </c>
      <c r="G330" s="2">
        <f t="shared" si="5"/>
        <v>0</v>
      </c>
      <c r="H330" s="5"/>
    </row>
    <row r="331" spans="1:8" ht="14.25" customHeight="1">
      <c r="A331" s="31">
        <v>43830</v>
      </c>
      <c r="B331" s="421" t="s">
        <v>10</v>
      </c>
      <c r="C331" s="421" t="s">
        <v>27</v>
      </c>
      <c r="D331" s="54" t="s">
        <v>12</v>
      </c>
      <c r="E331" s="45">
        <v>128.6</v>
      </c>
      <c r="F331" s="45"/>
      <c r="G331" s="2">
        <f t="shared" si="5"/>
        <v>128.6</v>
      </c>
      <c r="H331" s="5"/>
    </row>
    <row r="332" spans="1:8" ht="14.25" customHeight="1">
      <c r="A332" s="71"/>
      <c r="B332" s="425"/>
      <c r="C332" s="425"/>
      <c r="D332" s="54" t="s">
        <v>13</v>
      </c>
      <c r="E332" s="45">
        <v>17.899999999999999</v>
      </c>
      <c r="F332" s="45"/>
      <c r="G332" s="2">
        <f t="shared" si="5"/>
        <v>146.5</v>
      </c>
      <c r="H332" s="5"/>
    </row>
    <row r="333" spans="1:8" ht="14.25" customHeight="1">
      <c r="A333" s="71"/>
      <c r="B333" s="425"/>
      <c r="C333" s="425"/>
      <c r="D333" s="54" t="s">
        <v>14</v>
      </c>
      <c r="E333" s="45">
        <v>60</v>
      </c>
      <c r="F333" s="45"/>
      <c r="G333" s="2">
        <f t="shared" si="5"/>
        <v>206.5</v>
      </c>
      <c r="H333" s="5"/>
    </row>
    <row r="334" spans="1:8" ht="14.25" customHeight="1">
      <c r="A334" s="71"/>
      <c r="B334" s="425"/>
      <c r="C334" s="425"/>
      <c r="D334" s="54" t="s">
        <v>15</v>
      </c>
      <c r="E334" s="45">
        <v>5</v>
      </c>
      <c r="F334" s="45"/>
      <c r="G334" s="2">
        <f t="shared" si="5"/>
        <v>211.5</v>
      </c>
      <c r="H334" s="5"/>
    </row>
    <row r="335" spans="1:8" ht="14.25" customHeight="1">
      <c r="A335" s="3">
        <v>43830</v>
      </c>
      <c r="B335" s="422" t="s">
        <v>69</v>
      </c>
      <c r="C335" s="422" t="s">
        <v>27</v>
      </c>
      <c r="D335" t="s">
        <v>14</v>
      </c>
      <c r="E335" s="45"/>
      <c r="F335" s="45">
        <v>60</v>
      </c>
      <c r="G335" s="2">
        <f t="shared" si="5"/>
        <v>151.5</v>
      </c>
      <c r="H335" s="5"/>
    </row>
    <row r="336" spans="1:8" ht="14.25" customHeight="1">
      <c r="A336" s="3">
        <v>43830</v>
      </c>
      <c r="B336" s="422" t="s">
        <v>69</v>
      </c>
      <c r="C336" s="422" t="s">
        <v>27</v>
      </c>
      <c r="D336" t="s">
        <v>15</v>
      </c>
      <c r="E336" s="45"/>
      <c r="F336" s="45">
        <v>5</v>
      </c>
      <c r="G336" s="2">
        <f t="shared" si="5"/>
        <v>146.5</v>
      </c>
      <c r="H336" s="5"/>
    </row>
    <row r="337" spans="1:8" ht="14.25" customHeight="1">
      <c r="A337" s="3">
        <v>43852</v>
      </c>
      <c r="B337" s="422">
        <v>19571</v>
      </c>
      <c r="C337" s="422" t="s">
        <v>27</v>
      </c>
      <c r="D337" t="s">
        <v>12</v>
      </c>
      <c r="E337" s="45"/>
      <c r="F337" s="45">
        <v>128.6</v>
      </c>
      <c r="G337" s="2">
        <f t="shared" si="5"/>
        <v>17.900000000000006</v>
      </c>
      <c r="H337" s="5"/>
    </row>
    <row r="338" spans="1:8" ht="14.25" customHeight="1">
      <c r="A338" s="3">
        <v>43852</v>
      </c>
      <c r="B338" s="422">
        <v>19571</v>
      </c>
      <c r="C338" s="422" t="s">
        <v>27</v>
      </c>
      <c r="D338" t="s">
        <v>13</v>
      </c>
      <c r="F338" s="45">
        <v>17.899999999999999</v>
      </c>
      <c r="G338" s="2">
        <f t="shared" si="5"/>
        <v>0</v>
      </c>
      <c r="H338" s="5"/>
    </row>
    <row r="339" spans="1:8" ht="14.25" customHeight="1">
      <c r="A339" s="31">
        <v>43861</v>
      </c>
      <c r="B339" s="421" t="s">
        <v>10</v>
      </c>
      <c r="C339" s="421" t="s">
        <v>11</v>
      </c>
      <c r="D339" s="54" t="s">
        <v>12</v>
      </c>
      <c r="E339" s="45">
        <v>133.5</v>
      </c>
      <c r="F339" s="45"/>
      <c r="G339" s="2">
        <f t="shared" si="5"/>
        <v>133.5</v>
      </c>
      <c r="H339" s="5"/>
    </row>
    <row r="340" spans="1:8" ht="14.25" customHeight="1">
      <c r="A340" s="71"/>
      <c r="B340" s="425"/>
      <c r="C340" s="425"/>
      <c r="D340" s="54" t="s">
        <v>13</v>
      </c>
      <c r="E340" s="45">
        <v>17</v>
      </c>
      <c r="F340" s="45"/>
      <c r="G340" s="2">
        <f t="shared" si="5"/>
        <v>150.5</v>
      </c>
      <c r="H340" s="5"/>
    </row>
    <row r="341" spans="1:8" ht="14.25" customHeight="1">
      <c r="A341" s="71"/>
      <c r="B341" s="425"/>
      <c r="C341" s="425"/>
      <c r="D341" s="54" t="s">
        <v>14</v>
      </c>
      <c r="E341" s="45">
        <v>60</v>
      </c>
      <c r="F341" s="45"/>
      <c r="G341" s="2">
        <f t="shared" si="5"/>
        <v>210.5</v>
      </c>
      <c r="H341" s="5"/>
    </row>
    <row r="342" spans="1:8" ht="14.25" customHeight="1">
      <c r="A342" s="71"/>
      <c r="B342" s="425"/>
      <c r="C342" s="425"/>
      <c r="D342" s="54" t="s">
        <v>15</v>
      </c>
      <c r="E342" s="45">
        <v>5</v>
      </c>
      <c r="F342" s="45"/>
      <c r="G342" s="2">
        <f t="shared" si="5"/>
        <v>215.5</v>
      </c>
      <c r="H342" s="5"/>
    </row>
    <row r="343" spans="1:8" ht="14.25" customHeight="1">
      <c r="A343" s="71">
        <v>43861</v>
      </c>
      <c r="B343" s="422" t="s">
        <v>69</v>
      </c>
      <c r="C343" s="422" t="s">
        <v>11</v>
      </c>
      <c r="D343" t="s">
        <v>14</v>
      </c>
      <c r="E343" s="45"/>
      <c r="F343" s="45">
        <v>60</v>
      </c>
      <c r="G343" s="2">
        <f t="shared" si="5"/>
        <v>155.5</v>
      </c>
      <c r="H343" s="5"/>
    </row>
    <row r="344" spans="1:8" ht="14.25" customHeight="1">
      <c r="A344" s="71">
        <v>43861</v>
      </c>
      <c r="B344" s="422" t="s">
        <v>69</v>
      </c>
      <c r="C344" s="422" t="s">
        <v>11</v>
      </c>
      <c r="D344" t="s">
        <v>15</v>
      </c>
      <c r="E344" s="45"/>
      <c r="F344" s="45">
        <v>5</v>
      </c>
      <c r="G344" s="2">
        <f t="shared" si="5"/>
        <v>150.5</v>
      </c>
      <c r="H344" s="5"/>
    </row>
    <row r="345" spans="1:8" ht="14.25" customHeight="1">
      <c r="A345" s="71">
        <v>43887</v>
      </c>
      <c r="B345" s="422">
        <v>19813</v>
      </c>
      <c r="C345" s="422" t="s">
        <v>11</v>
      </c>
      <c r="D345" t="s">
        <v>12</v>
      </c>
      <c r="E345" s="45"/>
      <c r="F345" s="45">
        <v>133.5</v>
      </c>
      <c r="G345" s="2">
        <f t="shared" si="5"/>
        <v>17</v>
      </c>
      <c r="H345" s="5"/>
    </row>
    <row r="346" spans="1:8" ht="14.25" customHeight="1">
      <c r="A346" s="71">
        <v>43887</v>
      </c>
      <c r="B346" s="422">
        <v>19813</v>
      </c>
      <c r="C346" s="422" t="s">
        <v>11</v>
      </c>
      <c r="D346" t="s">
        <v>13</v>
      </c>
      <c r="E346" s="45"/>
      <c r="F346" s="45">
        <v>17</v>
      </c>
      <c r="G346" s="2">
        <f t="shared" si="5"/>
        <v>0</v>
      </c>
      <c r="H346" s="5"/>
    </row>
    <row r="347" spans="1:8" ht="14.25" customHeight="1">
      <c r="A347" s="31">
        <v>43890</v>
      </c>
      <c r="B347" s="421" t="s">
        <v>10</v>
      </c>
      <c r="C347" s="421" t="s">
        <v>17</v>
      </c>
      <c r="D347" t="s">
        <v>12</v>
      </c>
      <c r="E347" s="45">
        <v>138.5</v>
      </c>
      <c r="F347" s="45"/>
      <c r="G347" s="2">
        <f t="shared" si="5"/>
        <v>138.5</v>
      </c>
      <c r="H347" s="5"/>
    </row>
    <row r="348" spans="1:8" ht="14.25" customHeight="1">
      <c r="A348" s="71"/>
      <c r="B348" s="422"/>
      <c r="C348" s="422"/>
      <c r="D348" t="s">
        <v>13</v>
      </c>
      <c r="E348" s="45">
        <v>18.2</v>
      </c>
      <c r="F348" s="45"/>
      <c r="G348" s="2">
        <f t="shared" si="5"/>
        <v>156.69999999999999</v>
      </c>
      <c r="H348" s="5"/>
    </row>
    <row r="349" spans="1:8" ht="14.25" customHeight="1">
      <c r="A349" s="71"/>
      <c r="B349" s="422"/>
      <c r="C349" s="422"/>
      <c r="D349" t="s">
        <v>14</v>
      </c>
      <c r="E349" s="45">
        <v>58</v>
      </c>
      <c r="F349" s="45"/>
      <c r="G349" s="2">
        <f t="shared" si="5"/>
        <v>214.7</v>
      </c>
      <c r="H349" s="5"/>
    </row>
    <row r="350" spans="1:8" ht="14.25" customHeight="1">
      <c r="A350" s="71"/>
      <c r="B350" s="422"/>
      <c r="C350" s="422"/>
      <c r="D350" t="s">
        <v>29</v>
      </c>
      <c r="E350" s="45">
        <v>5</v>
      </c>
      <c r="F350" s="45"/>
      <c r="G350" s="2">
        <f t="shared" si="5"/>
        <v>219.7</v>
      </c>
      <c r="H350" s="5"/>
    </row>
    <row r="351" spans="1:8" ht="14.25" customHeight="1">
      <c r="A351" s="71">
        <v>43890</v>
      </c>
      <c r="B351" s="422" t="s">
        <v>69</v>
      </c>
      <c r="C351" s="422" t="s">
        <v>17</v>
      </c>
      <c r="D351" t="s">
        <v>14</v>
      </c>
      <c r="E351" s="45"/>
      <c r="F351" s="45">
        <v>58</v>
      </c>
      <c r="G351" s="2">
        <f t="shared" si="5"/>
        <v>161.69999999999999</v>
      </c>
      <c r="H351" s="5"/>
    </row>
    <row r="352" spans="1:8" ht="14.25" customHeight="1">
      <c r="A352" s="71">
        <v>43890</v>
      </c>
      <c r="B352" s="422" t="s">
        <v>69</v>
      </c>
      <c r="C352" s="422" t="s">
        <v>17</v>
      </c>
      <c r="D352" t="s">
        <v>29</v>
      </c>
      <c r="E352" s="45"/>
      <c r="F352" s="45">
        <v>5</v>
      </c>
      <c r="G352" s="2">
        <f t="shared" si="5"/>
        <v>156.69999999999999</v>
      </c>
      <c r="H352" s="5"/>
    </row>
    <row r="353" spans="1:8" ht="14.25" customHeight="1">
      <c r="A353" s="71">
        <v>44050</v>
      </c>
      <c r="B353" s="422">
        <v>20154</v>
      </c>
      <c r="C353" s="422" t="s">
        <v>17</v>
      </c>
      <c r="D353" t="s">
        <v>12</v>
      </c>
      <c r="E353" s="45"/>
      <c r="F353" s="45">
        <v>138.5</v>
      </c>
      <c r="G353" s="2">
        <f t="shared" si="5"/>
        <v>18.199999999999989</v>
      </c>
      <c r="H353" s="5"/>
    </row>
    <row r="354" spans="1:8" ht="14.25" customHeight="1">
      <c r="A354" s="71">
        <v>44050</v>
      </c>
      <c r="B354" s="422">
        <v>20154</v>
      </c>
      <c r="C354" s="422" t="s">
        <v>17</v>
      </c>
      <c r="D354" t="s">
        <v>13</v>
      </c>
      <c r="E354" s="45"/>
      <c r="F354" s="45">
        <v>18.2</v>
      </c>
      <c r="G354" s="73">
        <f t="shared" si="5"/>
        <v>0</v>
      </c>
      <c r="H354" s="5"/>
    </row>
    <row r="355" spans="1:8" ht="14.25" customHeight="1">
      <c r="A355" s="31">
        <v>43921</v>
      </c>
      <c r="B355" s="421" t="s">
        <v>10</v>
      </c>
      <c r="C355" s="421" t="s">
        <v>18</v>
      </c>
      <c r="D355" t="s">
        <v>12</v>
      </c>
      <c r="E355" s="45">
        <v>105.1</v>
      </c>
      <c r="F355" s="45"/>
      <c r="G355" s="73">
        <f t="shared" si="5"/>
        <v>105.1</v>
      </c>
      <c r="H355" s="5"/>
    </row>
    <row r="356" spans="1:8" ht="14.25" customHeight="1">
      <c r="A356" s="71"/>
      <c r="B356" s="422"/>
      <c r="C356" s="422"/>
      <c r="D356" t="s">
        <v>13</v>
      </c>
      <c r="E356" s="45">
        <v>18.5</v>
      </c>
      <c r="F356" s="45"/>
      <c r="G356" s="73">
        <f t="shared" si="5"/>
        <v>123.6</v>
      </c>
      <c r="H356" s="5"/>
    </row>
    <row r="357" spans="1:8" ht="14.25" customHeight="1">
      <c r="A357" s="71"/>
      <c r="B357" s="422"/>
      <c r="C357" s="422"/>
      <c r="D357" t="s">
        <v>14</v>
      </c>
      <c r="E357" s="45">
        <v>60</v>
      </c>
      <c r="F357" s="45"/>
      <c r="G357" s="73">
        <f t="shared" si="5"/>
        <v>183.6</v>
      </c>
      <c r="H357" s="5"/>
    </row>
    <row r="358" spans="1:8" ht="14.25" customHeight="1">
      <c r="A358" s="71"/>
      <c r="B358" s="422"/>
      <c r="C358" s="422"/>
      <c r="D358" t="s">
        <v>29</v>
      </c>
      <c r="E358" s="45">
        <v>5</v>
      </c>
      <c r="F358" s="45"/>
      <c r="G358" s="73">
        <f t="shared" si="5"/>
        <v>188.6</v>
      </c>
      <c r="H358" s="5"/>
    </row>
    <row r="359" spans="1:8" ht="14.25" customHeight="1">
      <c r="A359" s="71">
        <v>43921</v>
      </c>
      <c r="B359" s="422" t="s">
        <v>69</v>
      </c>
      <c r="C359" s="422" t="s">
        <v>18</v>
      </c>
      <c r="D359" t="s">
        <v>14</v>
      </c>
      <c r="E359" s="45"/>
      <c r="F359" s="45">
        <v>22</v>
      </c>
      <c r="G359" s="73">
        <f t="shared" si="5"/>
        <v>166.6</v>
      </c>
      <c r="H359" s="5"/>
    </row>
    <row r="360" spans="1:8" ht="14.25" customHeight="1">
      <c r="A360" s="71">
        <v>44152</v>
      </c>
      <c r="B360" s="422">
        <v>20720</v>
      </c>
      <c r="C360" s="422" t="s">
        <v>18</v>
      </c>
      <c r="D360" t="s">
        <v>12</v>
      </c>
      <c r="E360" s="45"/>
      <c r="F360" s="45">
        <v>105.1</v>
      </c>
      <c r="G360" s="73">
        <f t="shared" si="5"/>
        <v>61.5</v>
      </c>
      <c r="H360" s="5"/>
    </row>
    <row r="361" spans="1:8" ht="14.25" customHeight="1">
      <c r="A361" s="71">
        <v>44152</v>
      </c>
      <c r="B361" s="422">
        <v>20720</v>
      </c>
      <c r="C361" s="422" t="s">
        <v>18</v>
      </c>
      <c r="D361" t="s">
        <v>13</v>
      </c>
      <c r="E361" s="45"/>
      <c r="F361" s="45">
        <v>18.5</v>
      </c>
      <c r="G361" s="73">
        <f t="shared" si="5"/>
        <v>43</v>
      </c>
      <c r="H361" s="5"/>
    </row>
    <row r="362" spans="1:8" ht="14.25" customHeight="1">
      <c r="A362" s="71">
        <v>44516</v>
      </c>
      <c r="B362" s="422">
        <v>23927</v>
      </c>
      <c r="C362" s="422" t="s">
        <v>18</v>
      </c>
      <c r="D362" t="s">
        <v>121</v>
      </c>
      <c r="E362" s="45"/>
      <c r="F362" s="45">
        <v>38</v>
      </c>
      <c r="G362" s="73">
        <f t="shared" si="5"/>
        <v>5</v>
      </c>
      <c r="H362" s="5"/>
    </row>
    <row r="363" spans="1:8" ht="14.25" customHeight="1">
      <c r="A363" s="71">
        <v>44516</v>
      </c>
      <c r="B363" s="422">
        <v>23927</v>
      </c>
      <c r="C363" s="422" t="s">
        <v>18</v>
      </c>
      <c r="D363" t="s">
        <v>122</v>
      </c>
      <c r="E363" s="45"/>
      <c r="F363" s="45">
        <v>5</v>
      </c>
      <c r="G363" s="73">
        <f t="shared" si="5"/>
        <v>0</v>
      </c>
      <c r="H363" s="5"/>
    </row>
    <row r="364" spans="1:8" ht="14.25" customHeight="1">
      <c r="A364" s="31">
        <v>43951</v>
      </c>
      <c r="B364" s="421" t="s">
        <v>10</v>
      </c>
      <c r="C364" s="421" t="s">
        <v>19</v>
      </c>
      <c r="D364" t="s">
        <v>12</v>
      </c>
      <c r="E364" s="45">
        <v>13.1</v>
      </c>
      <c r="F364" s="45"/>
      <c r="G364" s="73">
        <f t="shared" si="5"/>
        <v>13.1</v>
      </c>
      <c r="H364" s="5"/>
    </row>
    <row r="365" spans="1:8" ht="14.25" customHeight="1">
      <c r="A365" s="71"/>
      <c r="B365" s="422"/>
      <c r="C365" s="422"/>
      <c r="D365" t="s">
        <v>13</v>
      </c>
      <c r="E365" s="45">
        <v>4.5999999999999996</v>
      </c>
      <c r="F365" s="45"/>
      <c r="G365" s="73">
        <f t="shared" si="5"/>
        <v>17.7</v>
      </c>
      <c r="H365" s="5"/>
    </row>
    <row r="366" spans="1:8" ht="14.25" customHeight="1">
      <c r="A366" s="71"/>
      <c r="B366" s="422"/>
      <c r="C366" s="422"/>
      <c r="D366" t="s">
        <v>14</v>
      </c>
      <c r="E366" s="45">
        <v>60</v>
      </c>
      <c r="F366" s="45"/>
      <c r="G366" s="73">
        <f t="shared" si="5"/>
        <v>77.7</v>
      </c>
      <c r="H366" s="5"/>
    </row>
    <row r="367" spans="1:8" ht="14.25" customHeight="1">
      <c r="A367" s="71"/>
      <c r="B367" s="422"/>
      <c r="C367" s="422"/>
      <c r="D367" t="s">
        <v>29</v>
      </c>
      <c r="E367" s="45">
        <v>5</v>
      </c>
      <c r="F367" s="45"/>
      <c r="G367" s="73">
        <f t="shared" si="5"/>
        <v>82.7</v>
      </c>
      <c r="H367" s="5"/>
    </row>
    <row r="368" spans="1:8" ht="14.25" customHeight="1">
      <c r="A368" s="71">
        <v>44152</v>
      </c>
      <c r="B368" s="422">
        <v>20720</v>
      </c>
      <c r="C368" s="422" t="s">
        <v>19</v>
      </c>
      <c r="D368" t="s">
        <v>12</v>
      </c>
      <c r="E368" s="45"/>
      <c r="F368" s="45">
        <v>13.1</v>
      </c>
      <c r="G368" s="73">
        <f t="shared" si="5"/>
        <v>69.600000000000009</v>
      </c>
      <c r="H368" s="5"/>
    </row>
    <row r="369" spans="1:8" ht="14.25" customHeight="1">
      <c r="A369" s="71">
        <v>44152</v>
      </c>
      <c r="B369" s="422">
        <v>20720</v>
      </c>
      <c r="C369" s="422" t="s">
        <v>19</v>
      </c>
      <c r="D369" t="s">
        <v>13</v>
      </c>
      <c r="E369" s="45"/>
      <c r="F369" s="45">
        <v>4.5999999999999996</v>
      </c>
      <c r="G369" s="73">
        <f t="shared" si="5"/>
        <v>65.000000000000014</v>
      </c>
      <c r="H369" s="5"/>
    </row>
    <row r="370" spans="1:8" ht="14.25" customHeight="1">
      <c r="A370" s="71">
        <v>44516</v>
      </c>
      <c r="B370" s="422">
        <v>23927</v>
      </c>
      <c r="C370" s="422" t="s">
        <v>19</v>
      </c>
      <c r="D370" t="s">
        <v>121</v>
      </c>
      <c r="E370" s="45"/>
      <c r="F370" s="45">
        <v>60</v>
      </c>
      <c r="G370" s="73">
        <f t="shared" ref="G370:G402" si="6">+G369+E370-F370</f>
        <v>5.0000000000000142</v>
      </c>
      <c r="H370" s="5"/>
    </row>
    <row r="371" spans="1:8" ht="14.25" customHeight="1">
      <c r="A371" s="71">
        <v>44516</v>
      </c>
      <c r="B371" s="422">
        <v>23927</v>
      </c>
      <c r="C371" s="422" t="s">
        <v>19</v>
      </c>
      <c r="D371" t="s">
        <v>122</v>
      </c>
      <c r="E371" s="45"/>
      <c r="F371" s="45">
        <v>5</v>
      </c>
      <c r="G371" s="73">
        <f t="shared" si="6"/>
        <v>1.4210854715202004E-14</v>
      </c>
      <c r="H371" s="5"/>
    </row>
    <row r="372" spans="1:8" ht="14.25" customHeight="1">
      <c r="A372" s="31">
        <v>43981</v>
      </c>
      <c r="B372" s="421" t="s">
        <v>10</v>
      </c>
      <c r="C372" s="421" t="s">
        <v>20</v>
      </c>
      <c r="D372" t="s">
        <v>12</v>
      </c>
      <c r="E372" s="2">
        <v>12.1</v>
      </c>
      <c r="F372" s="45"/>
      <c r="G372" s="73">
        <f t="shared" si="6"/>
        <v>12.100000000000014</v>
      </c>
      <c r="H372" s="5"/>
    </row>
    <row r="373" spans="1:8" ht="14.25" customHeight="1">
      <c r="B373" s="422"/>
      <c r="C373" s="422"/>
      <c r="D373" t="s">
        <v>13</v>
      </c>
      <c r="E373" s="2">
        <v>2.5</v>
      </c>
      <c r="F373" s="45"/>
      <c r="G373" s="73">
        <f t="shared" si="6"/>
        <v>14.600000000000014</v>
      </c>
      <c r="H373" s="5"/>
    </row>
    <row r="374" spans="1:8" ht="14.25" customHeight="1">
      <c r="B374" s="422"/>
      <c r="C374" s="422"/>
      <c r="D374" t="s">
        <v>14</v>
      </c>
      <c r="E374" s="2">
        <v>60</v>
      </c>
      <c r="F374" s="45"/>
      <c r="G374" s="73">
        <f t="shared" si="6"/>
        <v>74.600000000000009</v>
      </c>
      <c r="H374" s="5"/>
    </row>
    <row r="375" spans="1:8" ht="14.25" customHeight="1">
      <c r="B375" s="422"/>
      <c r="C375" s="422"/>
      <c r="D375" t="s">
        <v>29</v>
      </c>
      <c r="E375" s="2">
        <v>5</v>
      </c>
      <c r="F375" s="45"/>
      <c r="G375" s="73">
        <f t="shared" si="6"/>
        <v>79.600000000000009</v>
      </c>
      <c r="H375" s="5"/>
    </row>
    <row r="376" spans="1:8" ht="14.25" customHeight="1">
      <c r="A376" s="71">
        <v>44152</v>
      </c>
      <c r="B376" s="422">
        <v>20720</v>
      </c>
      <c r="C376" s="422" t="s">
        <v>20</v>
      </c>
      <c r="D376" t="s">
        <v>12</v>
      </c>
      <c r="F376" s="45">
        <v>12.1</v>
      </c>
      <c r="G376" s="73">
        <f t="shared" si="6"/>
        <v>67.500000000000014</v>
      </c>
      <c r="H376" s="5"/>
    </row>
    <row r="377" spans="1:8" ht="14.25" customHeight="1">
      <c r="A377" s="71">
        <v>44152</v>
      </c>
      <c r="B377" s="422">
        <v>20720</v>
      </c>
      <c r="C377" s="422" t="s">
        <v>20</v>
      </c>
      <c r="D377" t="s">
        <v>13</v>
      </c>
      <c r="F377" s="45">
        <v>2.5</v>
      </c>
      <c r="G377" s="73">
        <f t="shared" si="6"/>
        <v>65.000000000000014</v>
      </c>
      <c r="H377" s="5"/>
    </row>
    <row r="378" spans="1:8" ht="14.25" customHeight="1">
      <c r="A378" s="71">
        <v>44516</v>
      </c>
      <c r="B378" s="422">
        <v>23927</v>
      </c>
      <c r="C378" s="422" t="s">
        <v>20</v>
      </c>
      <c r="D378" t="s">
        <v>121</v>
      </c>
      <c r="F378" s="45">
        <v>60</v>
      </c>
      <c r="G378" s="73">
        <f t="shared" si="6"/>
        <v>5.0000000000000142</v>
      </c>
      <c r="H378" s="5"/>
    </row>
    <row r="379" spans="1:8" ht="14.25" customHeight="1">
      <c r="A379" s="71">
        <v>44516</v>
      </c>
      <c r="B379" s="422">
        <v>23927</v>
      </c>
      <c r="C379" s="422" t="s">
        <v>20</v>
      </c>
      <c r="D379" t="s">
        <v>122</v>
      </c>
      <c r="F379" s="45">
        <v>5</v>
      </c>
      <c r="G379" s="73">
        <f t="shared" si="6"/>
        <v>1.4210854715202004E-14</v>
      </c>
      <c r="H379" s="5"/>
    </row>
    <row r="380" spans="1:8" ht="14.25" customHeight="1">
      <c r="A380" s="31">
        <v>44012</v>
      </c>
      <c r="B380" s="421" t="s">
        <v>10</v>
      </c>
      <c r="C380" s="421" t="s">
        <v>21</v>
      </c>
      <c r="D380" t="s">
        <v>12</v>
      </c>
      <c r="E380" s="2">
        <v>10.7</v>
      </c>
      <c r="F380" s="45"/>
      <c r="G380" s="73">
        <f t="shared" si="6"/>
        <v>10.700000000000014</v>
      </c>
      <c r="H380" s="5"/>
    </row>
    <row r="381" spans="1:8" ht="14.25" customHeight="1">
      <c r="B381" s="422"/>
      <c r="C381" s="422"/>
      <c r="D381" t="s">
        <v>13</v>
      </c>
      <c r="E381" s="2">
        <v>1.2</v>
      </c>
      <c r="F381" s="45"/>
      <c r="G381" s="73">
        <f t="shared" si="6"/>
        <v>11.900000000000013</v>
      </c>
      <c r="H381" s="5"/>
    </row>
    <row r="382" spans="1:8" ht="14.25" customHeight="1">
      <c r="B382" s="422"/>
      <c r="C382" s="422"/>
      <c r="D382" t="s">
        <v>14</v>
      </c>
      <c r="E382" s="2">
        <v>60</v>
      </c>
      <c r="F382" s="45"/>
      <c r="G382" s="73">
        <f t="shared" si="6"/>
        <v>71.900000000000006</v>
      </c>
      <c r="H382" s="5"/>
    </row>
    <row r="383" spans="1:8" ht="14.25" customHeight="1">
      <c r="B383" s="422"/>
      <c r="C383" s="422"/>
      <c r="D383" t="s">
        <v>29</v>
      </c>
      <c r="E383" s="2">
        <v>5</v>
      </c>
      <c r="F383" s="45"/>
      <c r="G383" s="73">
        <f t="shared" si="6"/>
        <v>76.900000000000006</v>
      </c>
      <c r="H383" s="5"/>
    </row>
    <row r="384" spans="1:8" ht="14.25" customHeight="1">
      <c r="A384" s="71">
        <v>44152</v>
      </c>
      <c r="B384" s="422">
        <v>20720</v>
      </c>
      <c r="C384" s="422" t="s">
        <v>21</v>
      </c>
      <c r="D384" t="s">
        <v>12</v>
      </c>
      <c r="F384" s="45">
        <v>10.7</v>
      </c>
      <c r="G384" s="73">
        <f t="shared" si="6"/>
        <v>66.2</v>
      </c>
      <c r="H384" s="5"/>
    </row>
    <row r="385" spans="1:8" ht="14.25" customHeight="1">
      <c r="A385" s="71">
        <v>44152</v>
      </c>
      <c r="B385" s="422">
        <v>20720</v>
      </c>
      <c r="C385" s="422" t="s">
        <v>21</v>
      </c>
      <c r="D385" t="s">
        <v>13</v>
      </c>
      <c r="F385" s="45">
        <v>1.2</v>
      </c>
      <c r="G385" s="73">
        <f t="shared" si="6"/>
        <v>65</v>
      </c>
      <c r="H385" s="5"/>
    </row>
    <row r="386" spans="1:8" ht="14.25" customHeight="1">
      <c r="A386" s="71">
        <v>44516</v>
      </c>
      <c r="B386" s="422">
        <v>23927</v>
      </c>
      <c r="C386" s="422" t="s">
        <v>21</v>
      </c>
      <c r="D386" t="s">
        <v>121</v>
      </c>
      <c r="F386" s="45">
        <v>60</v>
      </c>
      <c r="G386" s="73">
        <f t="shared" si="6"/>
        <v>5</v>
      </c>
      <c r="H386" s="5"/>
    </row>
    <row r="387" spans="1:8" ht="14.25" customHeight="1">
      <c r="A387" s="71">
        <v>44516</v>
      </c>
      <c r="B387" s="422">
        <v>23927</v>
      </c>
      <c r="C387" s="422" t="s">
        <v>21</v>
      </c>
      <c r="D387" t="s">
        <v>123</v>
      </c>
      <c r="F387" s="45">
        <v>5</v>
      </c>
      <c r="G387" s="73">
        <f t="shared" si="6"/>
        <v>0</v>
      </c>
      <c r="H387" s="5"/>
    </row>
    <row r="388" spans="1:8" ht="14.25" customHeight="1">
      <c r="A388" s="31">
        <v>44043</v>
      </c>
      <c r="B388" s="421" t="s">
        <v>10</v>
      </c>
      <c r="C388" s="421" t="s">
        <v>22</v>
      </c>
      <c r="D388" t="s">
        <v>12</v>
      </c>
      <c r="E388" s="2">
        <v>103.3</v>
      </c>
      <c r="F388" s="45"/>
      <c r="G388" s="73">
        <f t="shared" si="6"/>
        <v>103.3</v>
      </c>
      <c r="H388" s="5"/>
    </row>
    <row r="389" spans="1:8" ht="14.25" customHeight="1">
      <c r="B389" s="422"/>
      <c r="C389" s="422"/>
      <c r="D389" t="s">
        <v>13</v>
      </c>
      <c r="E389" s="2">
        <v>23.7</v>
      </c>
      <c r="F389" s="45"/>
      <c r="G389" s="73">
        <f t="shared" si="6"/>
        <v>127</v>
      </c>
      <c r="H389" s="5"/>
    </row>
    <row r="390" spans="1:8" ht="14.25" customHeight="1">
      <c r="B390" s="422"/>
      <c r="C390" s="422"/>
      <c r="D390" t="s">
        <v>14</v>
      </c>
      <c r="E390" s="2">
        <v>60</v>
      </c>
      <c r="F390" s="45"/>
      <c r="G390" s="73">
        <f t="shared" si="6"/>
        <v>187</v>
      </c>
      <c r="H390" s="5"/>
    </row>
    <row r="391" spans="1:8" ht="14.25" customHeight="1">
      <c r="B391" s="422"/>
      <c r="C391" s="422"/>
      <c r="D391" t="s">
        <v>29</v>
      </c>
      <c r="E391" s="2">
        <v>5</v>
      </c>
      <c r="F391" s="45"/>
      <c r="G391" s="73">
        <f t="shared" si="6"/>
        <v>192</v>
      </c>
      <c r="H391" s="5"/>
    </row>
    <row r="392" spans="1:8" ht="14.25" customHeight="1">
      <c r="B392" s="422"/>
      <c r="C392" s="422"/>
      <c r="D392" s="62" t="s">
        <v>32</v>
      </c>
      <c r="E392" s="2">
        <v>10</v>
      </c>
      <c r="F392" s="45"/>
      <c r="G392" s="73">
        <f t="shared" si="6"/>
        <v>202</v>
      </c>
      <c r="H392" s="5"/>
    </row>
    <row r="393" spans="1:8" ht="14.25" customHeight="1">
      <c r="B393" s="422"/>
      <c r="C393" s="422"/>
      <c r="D393" s="62" t="s">
        <v>72</v>
      </c>
      <c r="E393" s="2">
        <v>10</v>
      </c>
      <c r="F393" s="45"/>
      <c r="G393" s="73">
        <f t="shared" si="6"/>
        <v>212</v>
      </c>
      <c r="H393" s="5"/>
    </row>
    <row r="394" spans="1:8" ht="14.25" customHeight="1">
      <c r="A394" s="3">
        <v>44043</v>
      </c>
      <c r="B394" s="422" t="s">
        <v>69</v>
      </c>
      <c r="C394" s="422" t="s">
        <v>22</v>
      </c>
      <c r="D394" t="s">
        <v>14</v>
      </c>
      <c r="F394" s="45">
        <v>60</v>
      </c>
      <c r="G394" s="73">
        <f t="shared" si="6"/>
        <v>152</v>
      </c>
      <c r="H394" s="5"/>
    </row>
    <row r="395" spans="1:8" ht="14.25" customHeight="1">
      <c r="A395" s="3">
        <v>44043</v>
      </c>
      <c r="B395" s="422" t="s">
        <v>69</v>
      </c>
      <c r="C395" s="422" t="s">
        <v>22</v>
      </c>
      <c r="D395" t="s">
        <v>15</v>
      </c>
      <c r="F395" s="45">
        <v>5</v>
      </c>
      <c r="G395" s="73">
        <f t="shared" si="6"/>
        <v>147</v>
      </c>
      <c r="H395" s="5"/>
    </row>
    <row r="396" spans="1:8" ht="14.25" customHeight="1">
      <c r="A396" s="3">
        <v>44106</v>
      </c>
      <c r="B396" s="422">
        <v>20354</v>
      </c>
      <c r="C396" s="422" t="s">
        <v>22</v>
      </c>
      <c r="D396" t="s">
        <v>12</v>
      </c>
      <c r="F396" s="2">
        <v>103.3</v>
      </c>
      <c r="G396" s="73">
        <f t="shared" si="6"/>
        <v>43.7</v>
      </c>
      <c r="H396" s="5"/>
    </row>
    <row r="397" spans="1:8" ht="14.25" customHeight="1">
      <c r="A397" s="3">
        <v>44106</v>
      </c>
      <c r="B397" s="422">
        <v>20354</v>
      </c>
      <c r="C397" s="422" t="s">
        <v>22</v>
      </c>
      <c r="D397" t="s">
        <v>13</v>
      </c>
      <c r="F397" s="2">
        <v>23.7</v>
      </c>
      <c r="G397" s="73">
        <f t="shared" si="6"/>
        <v>20.000000000000004</v>
      </c>
      <c r="H397" s="5"/>
    </row>
    <row r="398" spans="1:8" ht="14.25" customHeight="1">
      <c r="A398" s="3">
        <v>44516</v>
      </c>
      <c r="B398" s="422">
        <v>23927</v>
      </c>
      <c r="C398" s="422" t="s">
        <v>22</v>
      </c>
      <c r="D398" t="s">
        <v>124</v>
      </c>
      <c r="F398" s="2">
        <v>10</v>
      </c>
      <c r="G398" s="73">
        <f t="shared" si="6"/>
        <v>10.000000000000004</v>
      </c>
      <c r="H398" s="5"/>
    </row>
    <row r="399" spans="1:8" ht="14.25" customHeight="1">
      <c r="A399" s="3">
        <v>44516</v>
      </c>
      <c r="B399" s="422">
        <v>23927</v>
      </c>
      <c r="C399" s="422" t="s">
        <v>22</v>
      </c>
      <c r="D399" t="s">
        <v>125</v>
      </c>
      <c r="F399" s="2">
        <v>10</v>
      </c>
      <c r="G399" s="21">
        <f t="shared" si="6"/>
        <v>0</v>
      </c>
      <c r="H399" s="5"/>
    </row>
    <row r="400" spans="1:8" ht="14.25" customHeight="1">
      <c r="A400" s="31">
        <v>44074</v>
      </c>
      <c r="B400" s="421" t="s">
        <v>10</v>
      </c>
      <c r="C400" s="421" t="s">
        <v>23</v>
      </c>
      <c r="D400" t="s">
        <v>12</v>
      </c>
      <c r="E400" s="45">
        <v>72.099999999999994</v>
      </c>
      <c r="F400" s="45"/>
      <c r="G400" s="73">
        <f t="shared" si="6"/>
        <v>72.099999999999994</v>
      </c>
      <c r="H400" s="5"/>
    </row>
    <row r="401" spans="1:14">
      <c r="B401" s="422"/>
      <c r="C401" s="422"/>
      <c r="D401" t="s">
        <v>13</v>
      </c>
      <c r="E401" s="2">
        <v>11.2</v>
      </c>
      <c r="G401" s="73">
        <f t="shared" si="6"/>
        <v>83.3</v>
      </c>
      <c r="H401" s="5"/>
    </row>
    <row r="402" spans="1:14">
      <c r="B402" s="422"/>
      <c r="C402" s="422"/>
      <c r="D402" t="s">
        <v>14</v>
      </c>
      <c r="E402" s="2">
        <v>60</v>
      </c>
      <c r="G402" s="73">
        <f t="shared" si="6"/>
        <v>143.30000000000001</v>
      </c>
    </row>
    <row r="403" spans="1:14">
      <c r="B403" s="422"/>
      <c r="C403" s="422"/>
      <c r="D403" t="s">
        <v>29</v>
      </c>
      <c r="E403" s="2">
        <v>5</v>
      </c>
      <c r="G403" s="73">
        <f t="shared" ref="G403:G447" si="7">+G402+E403-F403</f>
        <v>148.30000000000001</v>
      </c>
    </row>
    <row r="404" spans="1:14">
      <c r="B404" s="422"/>
      <c r="C404" s="422"/>
      <c r="D404" t="s">
        <v>33</v>
      </c>
      <c r="E404" s="2">
        <v>15</v>
      </c>
      <c r="G404" s="73">
        <f t="shared" si="7"/>
        <v>163.30000000000001</v>
      </c>
    </row>
    <row r="405" spans="1:14">
      <c r="A405" s="3">
        <v>44074</v>
      </c>
      <c r="B405" s="422" t="s">
        <v>69</v>
      </c>
      <c r="C405" s="422" t="s">
        <v>23</v>
      </c>
      <c r="D405" t="s">
        <v>14</v>
      </c>
      <c r="F405" s="2">
        <v>46</v>
      </c>
      <c r="G405" s="73">
        <f t="shared" si="7"/>
        <v>117.30000000000001</v>
      </c>
    </row>
    <row r="406" spans="1:14">
      <c r="A406" s="3">
        <v>44074</v>
      </c>
      <c r="B406" s="422" t="s">
        <v>69</v>
      </c>
      <c r="C406" s="422" t="s">
        <v>23</v>
      </c>
      <c r="D406" t="s">
        <v>33</v>
      </c>
      <c r="F406" s="2">
        <v>4</v>
      </c>
      <c r="G406" s="73">
        <f t="shared" si="7"/>
        <v>113.30000000000001</v>
      </c>
    </row>
    <row r="407" spans="1:14">
      <c r="A407" s="71">
        <v>44152</v>
      </c>
      <c r="B407" s="422">
        <v>20720</v>
      </c>
      <c r="C407" s="422" t="s">
        <v>23</v>
      </c>
      <c r="D407" t="s">
        <v>12</v>
      </c>
      <c r="F407" s="2">
        <v>72.099999999999994</v>
      </c>
      <c r="G407" s="73">
        <f t="shared" si="7"/>
        <v>41.200000000000017</v>
      </c>
    </row>
    <row r="408" spans="1:14">
      <c r="A408" s="71">
        <v>44152</v>
      </c>
      <c r="B408" s="422">
        <v>20720</v>
      </c>
      <c r="C408" s="422" t="s">
        <v>23</v>
      </c>
      <c r="D408" t="s">
        <v>13</v>
      </c>
      <c r="F408" s="2">
        <v>11.2</v>
      </c>
      <c r="G408" s="73">
        <f t="shared" si="7"/>
        <v>30.000000000000018</v>
      </c>
    </row>
    <row r="409" spans="1:14">
      <c r="A409" s="71">
        <v>44516</v>
      </c>
      <c r="B409" s="422">
        <v>23928</v>
      </c>
      <c r="C409" s="422" t="s">
        <v>23</v>
      </c>
      <c r="D409" t="s">
        <v>121</v>
      </c>
      <c r="F409" s="2">
        <v>14</v>
      </c>
      <c r="G409" s="73">
        <f t="shared" si="7"/>
        <v>16.000000000000018</v>
      </c>
    </row>
    <row r="410" spans="1:14">
      <c r="A410" s="71">
        <v>44516</v>
      </c>
      <c r="B410" s="422">
        <v>23928</v>
      </c>
      <c r="C410" s="422" t="s">
        <v>23</v>
      </c>
      <c r="D410" t="s">
        <v>122</v>
      </c>
      <c r="F410" s="2">
        <v>5</v>
      </c>
      <c r="G410" s="73">
        <f t="shared" si="7"/>
        <v>11.000000000000018</v>
      </c>
    </row>
    <row r="411" spans="1:14">
      <c r="A411" s="71">
        <v>44516</v>
      </c>
      <c r="B411" s="422">
        <v>23928</v>
      </c>
      <c r="C411" s="422" t="s">
        <v>23</v>
      </c>
      <c r="D411" t="s">
        <v>126</v>
      </c>
      <c r="F411" s="2">
        <v>11</v>
      </c>
      <c r="G411" s="73">
        <f t="shared" si="7"/>
        <v>1.7763568394002505E-14</v>
      </c>
    </row>
    <row r="412" spans="1:14">
      <c r="A412" s="31">
        <v>44104</v>
      </c>
      <c r="B412" s="421" t="s">
        <v>10</v>
      </c>
      <c r="C412" s="421" t="s">
        <v>24</v>
      </c>
      <c r="D412" t="s">
        <v>12</v>
      </c>
      <c r="E412" s="2">
        <v>49.5</v>
      </c>
      <c r="G412" s="73">
        <f t="shared" si="7"/>
        <v>49.500000000000014</v>
      </c>
    </row>
    <row r="413" spans="1:14">
      <c r="B413" s="422"/>
      <c r="C413" s="422"/>
      <c r="D413" t="s">
        <v>13</v>
      </c>
      <c r="E413" s="2">
        <v>7</v>
      </c>
      <c r="G413" s="73">
        <f t="shared" si="7"/>
        <v>56.500000000000014</v>
      </c>
      <c r="J413" s="449" t="s">
        <v>120</v>
      </c>
      <c r="K413" s="449"/>
      <c r="L413" s="449"/>
      <c r="M413" s="449"/>
      <c r="N413" s="449"/>
    </row>
    <row r="414" spans="1:14">
      <c r="B414" s="422"/>
      <c r="C414" s="422"/>
      <c r="D414" t="s">
        <v>14</v>
      </c>
      <c r="E414" s="2">
        <v>60</v>
      </c>
      <c r="G414" s="73">
        <f t="shared" si="7"/>
        <v>116.50000000000001</v>
      </c>
      <c r="J414" s="449"/>
      <c r="K414" s="449"/>
      <c r="L414" s="449"/>
      <c r="M414" s="449"/>
      <c r="N414" s="449"/>
    </row>
    <row r="415" spans="1:14">
      <c r="B415" s="422"/>
      <c r="C415" s="422"/>
      <c r="D415" t="s">
        <v>29</v>
      </c>
      <c r="E415" s="2">
        <v>5</v>
      </c>
      <c r="G415" s="73">
        <f t="shared" si="7"/>
        <v>121.50000000000001</v>
      </c>
      <c r="J415" s="449"/>
      <c r="K415" s="449"/>
      <c r="L415" s="449"/>
      <c r="M415" s="449"/>
      <c r="N415" s="449"/>
    </row>
    <row r="416" spans="1:14">
      <c r="B416" s="422"/>
      <c r="C416" s="422"/>
      <c r="D416" t="s">
        <v>33</v>
      </c>
      <c r="E416" s="2">
        <v>8.5</v>
      </c>
      <c r="G416" s="73">
        <f t="shared" si="7"/>
        <v>130</v>
      </c>
      <c r="J416" s="8">
        <v>43921</v>
      </c>
      <c r="K416" s="421" t="s">
        <v>10</v>
      </c>
      <c r="L416" s="421" t="s">
        <v>18</v>
      </c>
    </row>
    <row r="417" spans="1:14">
      <c r="A417" s="3">
        <v>44104</v>
      </c>
      <c r="B417" s="422" t="s">
        <v>69</v>
      </c>
      <c r="C417" s="422" t="s">
        <v>24</v>
      </c>
      <c r="D417" t="s">
        <v>14</v>
      </c>
      <c r="F417" s="2">
        <v>60</v>
      </c>
      <c r="G417" s="73">
        <f t="shared" si="7"/>
        <v>70</v>
      </c>
      <c r="M417" t="s">
        <v>14</v>
      </c>
      <c r="N417" s="45">
        <v>38</v>
      </c>
    </row>
    <row r="418" spans="1:14">
      <c r="A418" s="3">
        <v>44104</v>
      </c>
      <c r="B418" s="422" t="s">
        <v>69</v>
      </c>
      <c r="C418" s="422" t="s">
        <v>24</v>
      </c>
      <c r="D418" t="s">
        <v>15</v>
      </c>
      <c r="F418" s="2">
        <v>5</v>
      </c>
      <c r="G418" s="73">
        <f t="shared" si="7"/>
        <v>65</v>
      </c>
      <c r="M418" t="s">
        <v>29</v>
      </c>
      <c r="N418" s="45">
        <v>5</v>
      </c>
    </row>
    <row r="419" spans="1:14">
      <c r="A419" s="3">
        <v>44181</v>
      </c>
      <c r="B419" s="422">
        <v>21093</v>
      </c>
      <c r="C419" s="422" t="s">
        <v>24</v>
      </c>
      <c r="D419" t="s">
        <v>12</v>
      </c>
      <c r="F419" s="2">
        <v>49.5</v>
      </c>
      <c r="G419" s="73">
        <f t="shared" si="7"/>
        <v>15.5</v>
      </c>
    </row>
    <row r="420" spans="1:14">
      <c r="A420" s="3">
        <v>44181</v>
      </c>
      <c r="B420" s="422">
        <v>21093</v>
      </c>
      <c r="C420" s="422" t="s">
        <v>24</v>
      </c>
      <c r="D420" t="s">
        <v>13</v>
      </c>
      <c r="F420" s="2">
        <v>7</v>
      </c>
      <c r="G420" s="73">
        <f t="shared" si="7"/>
        <v>8.5</v>
      </c>
      <c r="J420" s="8">
        <v>43951</v>
      </c>
      <c r="K420" s="421" t="s">
        <v>10</v>
      </c>
      <c r="L420" s="421" t="s">
        <v>19</v>
      </c>
    </row>
    <row r="421" spans="1:14">
      <c r="A421" s="3">
        <v>44516</v>
      </c>
      <c r="B421" s="422">
        <v>23928</v>
      </c>
      <c r="C421" s="422" t="s">
        <v>24</v>
      </c>
      <c r="D421" t="s">
        <v>33</v>
      </c>
      <c r="F421" s="2">
        <v>8.5</v>
      </c>
      <c r="G421" s="73">
        <f t="shared" si="7"/>
        <v>0</v>
      </c>
      <c r="J421" s="8"/>
      <c r="K421" s="421"/>
      <c r="L421" s="421"/>
    </row>
    <row r="422" spans="1:14">
      <c r="A422" s="31">
        <v>44135</v>
      </c>
      <c r="B422" s="421" t="s">
        <v>10</v>
      </c>
      <c r="C422" s="421" t="s">
        <v>25</v>
      </c>
      <c r="D422" t="s">
        <v>12</v>
      </c>
      <c r="E422" s="2">
        <v>94.5</v>
      </c>
      <c r="G422" s="73">
        <f t="shared" si="7"/>
        <v>94.5</v>
      </c>
      <c r="M422" t="s">
        <v>14</v>
      </c>
      <c r="N422" s="45">
        <v>60</v>
      </c>
    </row>
    <row r="423" spans="1:14">
      <c r="B423" s="422"/>
      <c r="C423" s="422"/>
      <c r="D423" t="s">
        <v>13</v>
      </c>
      <c r="E423" s="2">
        <v>13</v>
      </c>
      <c r="G423" s="73">
        <f t="shared" si="7"/>
        <v>107.5</v>
      </c>
      <c r="M423" t="s">
        <v>29</v>
      </c>
      <c r="N423" s="45">
        <v>5</v>
      </c>
    </row>
    <row r="424" spans="1:14">
      <c r="B424" s="422"/>
      <c r="C424" s="422"/>
      <c r="D424" t="s">
        <v>14</v>
      </c>
      <c r="E424" s="2">
        <v>60</v>
      </c>
      <c r="G424" s="73">
        <f t="shared" si="7"/>
        <v>167.5</v>
      </c>
    </row>
    <row r="425" spans="1:14">
      <c r="B425" s="422"/>
      <c r="C425" s="422"/>
      <c r="D425" t="s">
        <v>29</v>
      </c>
      <c r="E425" s="2">
        <v>5</v>
      </c>
      <c r="G425" s="73">
        <f t="shared" si="7"/>
        <v>172.5</v>
      </c>
      <c r="J425" s="8">
        <v>43981</v>
      </c>
      <c r="K425" s="421" t="s">
        <v>10</v>
      </c>
      <c r="L425" s="421" t="s">
        <v>20</v>
      </c>
    </row>
    <row r="426" spans="1:14">
      <c r="B426" s="422"/>
      <c r="C426" s="422"/>
      <c r="D426" s="62" t="s">
        <v>36</v>
      </c>
      <c r="E426" s="2">
        <v>10</v>
      </c>
      <c r="G426" s="73">
        <f t="shared" si="7"/>
        <v>182.5</v>
      </c>
      <c r="M426" t="s">
        <v>14</v>
      </c>
      <c r="N426" s="45">
        <v>60</v>
      </c>
    </row>
    <row r="427" spans="1:14">
      <c r="B427" s="422"/>
      <c r="C427" s="422"/>
      <c r="D427" s="62" t="s">
        <v>37</v>
      </c>
      <c r="E427" s="2">
        <v>10</v>
      </c>
      <c r="G427" s="73">
        <f t="shared" si="7"/>
        <v>192.5</v>
      </c>
      <c r="M427" t="s">
        <v>29</v>
      </c>
      <c r="N427" s="45">
        <v>5</v>
      </c>
    </row>
    <row r="428" spans="1:14">
      <c r="A428" s="3">
        <v>44135</v>
      </c>
      <c r="B428" s="422" t="s">
        <v>69</v>
      </c>
      <c r="C428" s="422" t="s">
        <v>25</v>
      </c>
      <c r="D428" t="s">
        <v>14</v>
      </c>
      <c r="F428" s="2">
        <v>60</v>
      </c>
      <c r="G428" s="73">
        <f t="shared" si="7"/>
        <v>132.5</v>
      </c>
    </row>
    <row r="429" spans="1:14">
      <c r="A429" s="3">
        <v>44135</v>
      </c>
      <c r="B429" s="422" t="s">
        <v>69</v>
      </c>
      <c r="C429" s="422" t="s">
        <v>25</v>
      </c>
      <c r="D429" t="s">
        <v>15</v>
      </c>
      <c r="F429" s="2">
        <v>5</v>
      </c>
      <c r="G429" s="73">
        <f t="shared" si="7"/>
        <v>127.5</v>
      </c>
      <c r="J429" s="8">
        <v>44012</v>
      </c>
      <c r="K429" s="421" t="s">
        <v>10</v>
      </c>
      <c r="L429" s="421" t="s">
        <v>21</v>
      </c>
    </row>
    <row r="430" spans="1:14">
      <c r="A430" s="3">
        <v>44181</v>
      </c>
      <c r="B430" s="422">
        <v>21093</v>
      </c>
      <c r="C430" s="422" t="s">
        <v>25</v>
      </c>
      <c r="D430" t="s">
        <v>12</v>
      </c>
      <c r="F430" s="2">
        <v>94.5</v>
      </c>
      <c r="G430" s="73">
        <f t="shared" si="7"/>
        <v>33</v>
      </c>
      <c r="M430" t="s">
        <v>14</v>
      </c>
      <c r="N430" s="45">
        <v>60</v>
      </c>
    </row>
    <row r="431" spans="1:14">
      <c r="A431" s="3">
        <v>44181</v>
      </c>
      <c r="B431" s="422">
        <v>21093</v>
      </c>
      <c r="C431" s="422" t="s">
        <v>25</v>
      </c>
      <c r="D431" t="s">
        <v>13</v>
      </c>
      <c r="F431" s="2">
        <v>13</v>
      </c>
      <c r="G431" s="73">
        <f t="shared" si="7"/>
        <v>20</v>
      </c>
      <c r="M431" t="s">
        <v>29</v>
      </c>
      <c r="N431" s="45">
        <v>5</v>
      </c>
    </row>
    <row r="432" spans="1:14">
      <c r="A432" s="3">
        <v>44516</v>
      </c>
      <c r="B432" s="422">
        <v>23928</v>
      </c>
      <c r="C432" s="422" t="s">
        <v>25</v>
      </c>
      <c r="D432" t="s">
        <v>127</v>
      </c>
      <c r="F432" s="2">
        <v>10</v>
      </c>
      <c r="G432" s="73">
        <f t="shared" si="7"/>
        <v>10</v>
      </c>
      <c r="N432" s="45"/>
    </row>
    <row r="433" spans="1:14">
      <c r="A433" s="3">
        <v>44516</v>
      </c>
      <c r="B433" s="422">
        <v>23928</v>
      </c>
      <c r="C433" s="422" t="s">
        <v>25</v>
      </c>
      <c r="D433" t="s">
        <v>37</v>
      </c>
      <c r="F433" s="2">
        <v>10</v>
      </c>
      <c r="G433" s="73">
        <f t="shared" si="7"/>
        <v>0</v>
      </c>
      <c r="N433" s="45"/>
    </row>
    <row r="434" spans="1:14">
      <c r="A434" s="31">
        <v>44165</v>
      </c>
      <c r="B434" s="421" t="s">
        <v>10</v>
      </c>
      <c r="C434" s="421" t="s">
        <v>26</v>
      </c>
      <c r="D434" t="s">
        <v>12</v>
      </c>
      <c r="E434" s="2">
        <v>89.6</v>
      </c>
      <c r="G434" s="73">
        <f t="shared" si="7"/>
        <v>89.6</v>
      </c>
    </row>
    <row r="435" spans="1:14">
      <c r="B435" s="422"/>
      <c r="C435" s="422"/>
      <c r="D435" t="s">
        <v>13</v>
      </c>
      <c r="E435" s="2">
        <v>6.7</v>
      </c>
      <c r="G435" s="73">
        <f t="shared" si="7"/>
        <v>96.3</v>
      </c>
      <c r="J435" s="8">
        <v>44043</v>
      </c>
      <c r="K435" s="421" t="s">
        <v>10</v>
      </c>
      <c r="L435" s="421" t="s">
        <v>22</v>
      </c>
    </row>
    <row r="436" spans="1:14">
      <c r="B436" s="422"/>
      <c r="C436" s="422"/>
      <c r="D436" t="s">
        <v>14</v>
      </c>
      <c r="E436" s="2">
        <v>60</v>
      </c>
      <c r="G436" s="73">
        <f t="shared" si="7"/>
        <v>156.30000000000001</v>
      </c>
      <c r="M436" s="62" t="s">
        <v>32</v>
      </c>
      <c r="N436" s="2">
        <v>10</v>
      </c>
    </row>
    <row r="437" spans="1:14">
      <c r="B437" s="422"/>
      <c r="C437" s="422"/>
      <c r="D437" t="s">
        <v>29</v>
      </c>
      <c r="E437" s="2">
        <v>5</v>
      </c>
      <c r="G437" s="73">
        <f t="shared" si="7"/>
        <v>161.30000000000001</v>
      </c>
      <c r="M437" s="62" t="s">
        <v>72</v>
      </c>
      <c r="N437" s="2">
        <v>10</v>
      </c>
    </row>
    <row r="438" spans="1:14">
      <c r="A438" s="3">
        <v>44165</v>
      </c>
      <c r="B438" s="422" t="s">
        <v>69</v>
      </c>
      <c r="C438" s="422" t="s">
        <v>26</v>
      </c>
      <c r="D438" t="s">
        <v>31</v>
      </c>
      <c r="E438" s="67"/>
      <c r="F438" s="2">
        <v>60</v>
      </c>
      <c r="G438" s="73">
        <f t="shared" si="7"/>
        <v>101.30000000000001</v>
      </c>
    </row>
    <row r="439" spans="1:14">
      <c r="A439" s="3">
        <v>44165</v>
      </c>
      <c r="B439" s="422" t="s">
        <v>69</v>
      </c>
      <c r="C439" s="422" t="s">
        <v>26</v>
      </c>
      <c r="D439" t="s">
        <v>29</v>
      </c>
      <c r="E439" s="67"/>
      <c r="F439" s="2">
        <v>5</v>
      </c>
      <c r="G439" s="73">
        <f t="shared" si="7"/>
        <v>96.300000000000011</v>
      </c>
      <c r="J439" s="8">
        <v>44074</v>
      </c>
      <c r="K439" s="421" t="s">
        <v>10</v>
      </c>
      <c r="L439" s="421" t="s">
        <v>23</v>
      </c>
    </row>
    <row r="440" spans="1:14">
      <c r="A440" s="3">
        <v>44222</v>
      </c>
      <c r="B440" s="422">
        <v>21423</v>
      </c>
      <c r="C440" s="422" t="s">
        <v>26</v>
      </c>
      <c r="D440" t="s">
        <v>12</v>
      </c>
      <c r="E440" s="67"/>
      <c r="F440" s="2">
        <v>89.6</v>
      </c>
      <c r="G440" s="73">
        <f t="shared" si="7"/>
        <v>6.7000000000000171</v>
      </c>
      <c r="M440" t="s">
        <v>14</v>
      </c>
      <c r="N440" s="2">
        <v>14</v>
      </c>
    </row>
    <row r="441" spans="1:14">
      <c r="A441" s="3">
        <v>44222</v>
      </c>
      <c r="B441" s="422">
        <v>21423</v>
      </c>
      <c r="C441" s="422" t="s">
        <v>26</v>
      </c>
      <c r="D441" t="s">
        <v>13</v>
      </c>
      <c r="E441" s="67"/>
      <c r="F441" s="2">
        <v>6.7</v>
      </c>
      <c r="G441" s="73">
        <f t="shared" si="7"/>
        <v>1.6875389974302379E-14</v>
      </c>
      <c r="M441" t="s">
        <v>29</v>
      </c>
      <c r="N441" s="2">
        <v>5</v>
      </c>
    </row>
    <row r="442" spans="1:14">
      <c r="A442" s="31">
        <v>44196</v>
      </c>
      <c r="B442" s="421" t="s">
        <v>10</v>
      </c>
      <c r="C442" s="421" t="s">
        <v>27</v>
      </c>
      <c r="D442" t="s">
        <v>12</v>
      </c>
      <c r="E442" s="67">
        <v>105.5</v>
      </c>
      <c r="G442" s="73">
        <f>+G441+E442-F442</f>
        <v>105.50000000000001</v>
      </c>
      <c r="M442" t="s">
        <v>33</v>
      </c>
      <c r="N442" s="2">
        <v>11</v>
      </c>
    </row>
    <row r="443" spans="1:14">
      <c r="B443" s="422"/>
      <c r="C443" s="422"/>
      <c r="D443" t="s">
        <v>13</v>
      </c>
      <c r="E443" s="67">
        <v>5.9</v>
      </c>
      <c r="G443" s="73">
        <f t="shared" si="7"/>
        <v>111.40000000000002</v>
      </c>
    </row>
    <row r="444" spans="1:14">
      <c r="B444" s="422"/>
      <c r="C444" s="422"/>
      <c r="D444" t="s">
        <v>31</v>
      </c>
      <c r="E444" s="67">
        <v>60</v>
      </c>
      <c r="G444" s="73">
        <f t="shared" si="7"/>
        <v>171.40000000000003</v>
      </c>
      <c r="J444" s="8">
        <v>44104</v>
      </c>
      <c r="K444" s="421" t="s">
        <v>10</v>
      </c>
      <c r="L444" s="421" t="s">
        <v>24</v>
      </c>
    </row>
    <row r="445" spans="1:14">
      <c r="B445" s="422"/>
      <c r="C445" s="422"/>
      <c r="D445" t="s">
        <v>29</v>
      </c>
      <c r="E445" s="67">
        <v>5</v>
      </c>
      <c r="G445" s="73">
        <f t="shared" si="7"/>
        <v>176.40000000000003</v>
      </c>
      <c r="M445" t="s">
        <v>33</v>
      </c>
      <c r="N445" s="2">
        <v>8.5</v>
      </c>
    </row>
    <row r="446" spans="1:14">
      <c r="A446" s="70">
        <v>44196</v>
      </c>
      <c r="B446" s="422" t="s">
        <v>69</v>
      </c>
      <c r="C446" s="422" t="s">
        <v>27</v>
      </c>
      <c r="D446" t="s">
        <v>31</v>
      </c>
      <c r="F446" s="2">
        <v>60</v>
      </c>
      <c r="G446" s="73">
        <f t="shared" si="7"/>
        <v>116.40000000000003</v>
      </c>
    </row>
    <row r="447" spans="1:14">
      <c r="A447" s="70">
        <v>44196</v>
      </c>
      <c r="B447" s="422" t="s">
        <v>69</v>
      </c>
      <c r="C447" s="422" t="s">
        <v>27</v>
      </c>
      <c r="D447" t="s">
        <v>29</v>
      </c>
      <c r="F447" s="2">
        <v>5</v>
      </c>
      <c r="G447" s="73">
        <f t="shared" si="7"/>
        <v>111.40000000000003</v>
      </c>
      <c r="J447" s="8">
        <v>44135</v>
      </c>
      <c r="K447" s="421" t="s">
        <v>10</v>
      </c>
      <c r="L447" s="421" t="s">
        <v>25</v>
      </c>
    </row>
    <row r="448" spans="1:14">
      <c r="A448" s="3">
        <v>44222</v>
      </c>
      <c r="B448" s="422">
        <v>21423</v>
      </c>
      <c r="C448" s="422" t="s">
        <v>27</v>
      </c>
      <c r="D448" t="s">
        <v>12</v>
      </c>
      <c r="F448" s="2">
        <v>105.5</v>
      </c>
      <c r="G448" s="73">
        <f t="shared" ref="G448:G516" si="8">+G447+E448-F448</f>
        <v>5.9000000000000341</v>
      </c>
      <c r="M448" s="62" t="s">
        <v>36</v>
      </c>
      <c r="N448" s="2">
        <v>10</v>
      </c>
    </row>
    <row r="449" spans="1:14">
      <c r="A449" s="3">
        <v>44222</v>
      </c>
      <c r="B449" s="422">
        <v>21423</v>
      </c>
      <c r="C449" s="422" t="s">
        <v>27</v>
      </c>
      <c r="D449" t="s">
        <v>13</v>
      </c>
      <c r="F449" s="2">
        <v>5.9</v>
      </c>
      <c r="G449" s="73">
        <f t="shared" si="8"/>
        <v>3.3750779948604759E-14</v>
      </c>
      <c r="M449" s="62" t="s">
        <v>37</v>
      </c>
      <c r="N449" s="2">
        <v>10</v>
      </c>
    </row>
    <row r="450" spans="1:14">
      <c r="A450" s="31">
        <v>44227</v>
      </c>
      <c r="B450" s="421" t="s">
        <v>10</v>
      </c>
      <c r="C450" s="421" t="s">
        <v>11</v>
      </c>
      <c r="D450" t="s">
        <v>12</v>
      </c>
      <c r="E450" s="67">
        <v>109.5</v>
      </c>
      <c r="G450" s="73">
        <f t="shared" si="8"/>
        <v>109.50000000000003</v>
      </c>
    </row>
    <row r="451" spans="1:14">
      <c r="B451" s="422"/>
      <c r="C451" s="422"/>
      <c r="D451" t="s">
        <v>13</v>
      </c>
      <c r="E451" s="67">
        <v>7.5</v>
      </c>
      <c r="G451" s="73">
        <f t="shared" si="8"/>
        <v>117.00000000000003</v>
      </c>
      <c r="N451" s="2">
        <f>SUM(N416:N449)</f>
        <v>316.5</v>
      </c>
    </row>
    <row r="452" spans="1:14">
      <c r="B452" s="422"/>
      <c r="C452" s="422"/>
      <c r="D452" t="s">
        <v>31</v>
      </c>
      <c r="E452" s="67">
        <v>60</v>
      </c>
      <c r="G452" s="73">
        <f t="shared" si="8"/>
        <v>177.00000000000003</v>
      </c>
    </row>
    <row r="453" spans="1:14">
      <c r="B453" s="422"/>
      <c r="C453" s="422"/>
      <c r="D453" t="s">
        <v>29</v>
      </c>
      <c r="E453" s="67">
        <v>5</v>
      </c>
      <c r="G453" s="73">
        <f t="shared" si="8"/>
        <v>182.00000000000003</v>
      </c>
    </row>
    <row r="454" spans="1:14">
      <c r="A454" s="70">
        <v>44227</v>
      </c>
      <c r="B454" s="422" t="s">
        <v>69</v>
      </c>
      <c r="C454" s="422" t="s">
        <v>11</v>
      </c>
      <c r="D454" t="s">
        <v>31</v>
      </c>
      <c r="F454" s="2">
        <v>60</v>
      </c>
      <c r="G454" s="73">
        <f t="shared" si="8"/>
        <v>122.00000000000003</v>
      </c>
    </row>
    <row r="455" spans="1:14">
      <c r="A455" s="70">
        <v>44227</v>
      </c>
      <c r="B455" s="422" t="s">
        <v>69</v>
      </c>
      <c r="C455" s="422" t="s">
        <v>11</v>
      </c>
      <c r="D455" t="s">
        <v>29</v>
      </c>
      <c r="F455" s="2">
        <v>5</v>
      </c>
      <c r="G455" s="73">
        <f t="shared" si="8"/>
        <v>117.00000000000003</v>
      </c>
    </row>
    <row r="456" spans="1:14">
      <c r="A456" s="70">
        <v>44253</v>
      </c>
      <c r="B456" s="422">
        <v>21655</v>
      </c>
      <c r="C456" s="422" t="s">
        <v>11</v>
      </c>
      <c r="D456" t="s">
        <v>12</v>
      </c>
      <c r="F456" s="2">
        <v>99.5</v>
      </c>
      <c r="G456" s="73">
        <f t="shared" si="8"/>
        <v>17.500000000000028</v>
      </c>
    </row>
    <row r="457" spans="1:14">
      <c r="A457" s="70">
        <v>44253</v>
      </c>
      <c r="B457" s="422">
        <v>21655</v>
      </c>
      <c r="C457" s="422" t="s">
        <v>11</v>
      </c>
      <c r="D457" t="s">
        <v>13</v>
      </c>
      <c r="F457" s="2">
        <v>7.5</v>
      </c>
      <c r="G457" s="73">
        <f t="shared" si="8"/>
        <v>10.000000000000028</v>
      </c>
    </row>
    <row r="458" spans="1:14">
      <c r="A458" s="70">
        <v>44258</v>
      </c>
      <c r="B458" s="422">
        <v>21726</v>
      </c>
      <c r="C458" s="422" t="s">
        <v>11</v>
      </c>
      <c r="D458" t="s">
        <v>12</v>
      </c>
      <c r="F458" s="2">
        <v>10</v>
      </c>
      <c r="G458" s="73">
        <f t="shared" si="8"/>
        <v>2.8421709430404007E-14</v>
      </c>
    </row>
    <row r="459" spans="1:14">
      <c r="A459" s="31">
        <v>44255</v>
      </c>
      <c r="B459" s="421" t="s">
        <v>10</v>
      </c>
      <c r="C459" s="421" t="s">
        <v>17</v>
      </c>
      <c r="D459" t="s">
        <v>12</v>
      </c>
      <c r="E459" s="67">
        <v>101.3</v>
      </c>
      <c r="G459" s="73">
        <f t="shared" si="8"/>
        <v>101.30000000000003</v>
      </c>
    </row>
    <row r="460" spans="1:14">
      <c r="B460" s="422"/>
      <c r="C460" s="422"/>
      <c r="D460" t="s">
        <v>13</v>
      </c>
      <c r="E460" s="67">
        <v>7.1</v>
      </c>
      <c r="G460" s="73">
        <f t="shared" si="8"/>
        <v>108.40000000000002</v>
      </c>
    </row>
    <row r="461" spans="1:14">
      <c r="B461" s="422"/>
      <c r="C461" s="422"/>
      <c r="D461" t="s">
        <v>31</v>
      </c>
      <c r="E461" s="67">
        <v>56</v>
      </c>
      <c r="G461" s="73">
        <f t="shared" si="8"/>
        <v>164.40000000000003</v>
      </c>
    </row>
    <row r="462" spans="1:14">
      <c r="B462" s="422"/>
      <c r="C462" s="422"/>
      <c r="D462" t="s">
        <v>29</v>
      </c>
      <c r="E462" s="67">
        <v>5</v>
      </c>
      <c r="G462" s="73">
        <f t="shared" si="8"/>
        <v>169.40000000000003</v>
      </c>
    </row>
    <row r="463" spans="1:14">
      <c r="A463" s="3">
        <v>44255</v>
      </c>
      <c r="B463" s="422" t="s">
        <v>69</v>
      </c>
      <c r="C463" s="422" t="s">
        <v>17</v>
      </c>
      <c r="D463" t="s">
        <v>14</v>
      </c>
      <c r="E463" s="67"/>
      <c r="F463" s="2">
        <v>56</v>
      </c>
      <c r="G463" s="73">
        <f t="shared" si="8"/>
        <v>113.40000000000003</v>
      </c>
    </row>
    <row r="464" spans="1:14">
      <c r="A464" s="3">
        <v>44255</v>
      </c>
      <c r="B464" s="422" t="s">
        <v>69</v>
      </c>
      <c r="C464" s="422" t="s">
        <v>17</v>
      </c>
      <c r="D464" t="s">
        <v>15</v>
      </c>
      <c r="E464" s="67"/>
      <c r="F464" s="2">
        <v>5</v>
      </c>
      <c r="G464" s="73">
        <f t="shared" si="8"/>
        <v>108.40000000000003</v>
      </c>
    </row>
    <row r="465" spans="1:7">
      <c r="A465" s="3">
        <v>44313</v>
      </c>
      <c r="B465" s="422">
        <v>22251</v>
      </c>
      <c r="C465" s="422" t="s">
        <v>17</v>
      </c>
      <c r="D465" t="s">
        <v>12</v>
      </c>
      <c r="E465" s="67"/>
      <c r="F465" s="2">
        <v>101.3</v>
      </c>
      <c r="G465" s="73">
        <f t="shared" si="8"/>
        <v>7.1000000000000369</v>
      </c>
    </row>
    <row r="466" spans="1:7">
      <c r="A466" s="3">
        <v>44313</v>
      </c>
      <c r="B466" s="422">
        <v>22251</v>
      </c>
      <c r="C466" s="422" t="s">
        <v>17</v>
      </c>
      <c r="D466" t="s">
        <v>13</v>
      </c>
      <c r="E466" s="67"/>
      <c r="F466" s="2">
        <v>7.1</v>
      </c>
      <c r="G466" s="21">
        <f t="shared" si="8"/>
        <v>3.730349362740526E-14</v>
      </c>
    </row>
    <row r="467" spans="1:7">
      <c r="A467" s="31">
        <v>44286</v>
      </c>
      <c r="B467" s="421" t="s">
        <v>10</v>
      </c>
      <c r="C467" s="421" t="s">
        <v>18</v>
      </c>
      <c r="D467" t="s">
        <v>12</v>
      </c>
      <c r="E467" s="67">
        <v>27.9</v>
      </c>
      <c r="G467" s="73">
        <f t="shared" si="8"/>
        <v>27.900000000000034</v>
      </c>
    </row>
    <row r="468" spans="1:7">
      <c r="B468" s="422"/>
      <c r="C468" s="422"/>
      <c r="D468" t="s">
        <v>13</v>
      </c>
      <c r="E468" s="67">
        <v>4.0999999999999996</v>
      </c>
      <c r="G468" s="73">
        <f t="shared" si="8"/>
        <v>32.000000000000036</v>
      </c>
    </row>
    <row r="469" spans="1:7">
      <c r="B469" s="422"/>
      <c r="C469" s="422"/>
      <c r="D469" t="s">
        <v>31</v>
      </c>
      <c r="E469" s="67">
        <v>60</v>
      </c>
      <c r="G469" s="73">
        <f t="shared" si="8"/>
        <v>92.000000000000028</v>
      </c>
    </row>
    <row r="470" spans="1:7">
      <c r="B470" s="422"/>
      <c r="C470" s="422"/>
      <c r="D470" t="s">
        <v>29</v>
      </c>
      <c r="E470" s="67">
        <v>5</v>
      </c>
      <c r="G470" s="73">
        <f t="shared" si="8"/>
        <v>97.000000000000028</v>
      </c>
    </row>
    <row r="471" spans="1:7">
      <c r="B471" s="422"/>
      <c r="C471" s="422"/>
      <c r="D471" t="s">
        <v>40</v>
      </c>
      <c r="E471" s="67">
        <v>10</v>
      </c>
      <c r="G471" s="73">
        <f t="shared" si="8"/>
        <v>107.00000000000003</v>
      </c>
    </row>
    <row r="472" spans="1:7">
      <c r="A472" s="3">
        <v>44286</v>
      </c>
      <c r="B472" s="422" t="s">
        <v>69</v>
      </c>
      <c r="C472" s="422" t="s">
        <v>18</v>
      </c>
      <c r="D472" t="s">
        <v>14</v>
      </c>
      <c r="E472" s="67"/>
      <c r="F472" s="2">
        <v>6</v>
      </c>
      <c r="G472" s="73">
        <f t="shared" si="8"/>
        <v>101.00000000000003</v>
      </c>
    </row>
    <row r="473" spans="1:7">
      <c r="A473" s="3">
        <v>44336</v>
      </c>
      <c r="B473" s="422">
        <v>22483</v>
      </c>
      <c r="C473" s="422" t="s">
        <v>18</v>
      </c>
      <c r="D473" t="s">
        <v>12</v>
      </c>
      <c r="E473" s="67"/>
      <c r="F473" s="2">
        <v>27.9</v>
      </c>
      <c r="G473" s="73">
        <f t="shared" si="8"/>
        <v>73.100000000000023</v>
      </c>
    </row>
    <row r="474" spans="1:7">
      <c r="A474" s="3">
        <v>44336</v>
      </c>
      <c r="B474" s="422">
        <v>22483</v>
      </c>
      <c r="C474" s="422" t="s">
        <v>18</v>
      </c>
      <c r="D474" t="s">
        <v>13</v>
      </c>
      <c r="E474" s="67"/>
      <c r="F474" s="2">
        <v>4.0999999999999996</v>
      </c>
      <c r="G474" s="73">
        <f t="shared" si="8"/>
        <v>69.000000000000028</v>
      </c>
    </row>
    <row r="475" spans="1:7">
      <c r="A475" s="3">
        <v>44516</v>
      </c>
      <c r="B475" s="422">
        <v>23927</v>
      </c>
      <c r="C475" s="422" t="s">
        <v>18</v>
      </c>
      <c r="D475" t="s">
        <v>121</v>
      </c>
      <c r="E475" s="67"/>
      <c r="F475" s="2">
        <v>54</v>
      </c>
      <c r="G475" s="73">
        <f t="shared" si="8"/>
        <v>15.000000000000028</v>
      </c>
    </row>
    <row r="476" spans="1:7">
      <c r="A476" s="3">
        <v>44516</v>
      </c>
      <c r="B476" s="422">
        <v>23927</v>
      </c>
      <c r="C476" s="422" t="s">
        <v>18</v>
      </c>
      <c r="D476" t="s">
        <v>128</v>
      </c>
      <c r="E476" s="67"/>
      <c r="F476" s="2">
        <v>5</v>
      </c>
      <c r="G476" s="73">
        <f t="shared" si="8"/>
        <v>10.000000000000028</v>
      </c>
    </row>
    <row r="477" spans="1:7">
      <c r="A477" s="3">
        <v>44516</v>
      </c>
      <c r="B477" s="422">
        <v>23928</v>
      </c>
      <c r="C477" s="422" t="s">
        <v>18</v>
      </c>
      <c r="D477" t="s">
        <v>129</v>
      </c>
      <c r="E477" s="67"/>
      <c r="F477" s="2">
        <v>10</v>
      </c>
      <c r="G477" s="73">
        <f t="shared" si="8"/>
        <v>2.8421709430404007E-14</v>
      </c>
    </row>
    <row r="478" spans="1:7">
      <c r="A478" s="31">
        <v>44316</v>
      </c>
      <c r="B478" s="421" t="s">
        <v>10</v>
      </c>
      <c r="C478" s="421" t="s">
        <v>19</v>
      </c>
      <c r="D478" t="s">
        <v>12</v>
      </c>
      <c r="E478" s="67">
        <v>53</v>
      </c>
      <c r="G478" s="73">
        <f t="shared" si="8"/>
        <v>53.000000000000028</v>
      </c>
    </row>
    <row r="479" spans="1:7">
      <c r="B479" s="422"/>
      <c r="C479" s="422"/>
      <c r="D479" t="s">
        <v>13</v>
      </c>
      <c r="E479" s="67">
        <v>6</v>
      </c>
      <c r="G479" s="73">
        <f t="shared" si="8"/>
        <v>59.000000000000028</v>
      </c>
    </row>
    <row r="480" spans="1:7">
      <c r="B480" s="422"/>
      <c r="C480" s="422"/>
      <c r="D480" t="s">
        <v>31</v>
      </c>
      <c r="E480" s="67">
        <v>60</v>
      </c>
      <c r="G480" s="73">
        <f t="shared" si="8"/>
        <v>119.00000000000003</v>
      </c>
    </row>
    <row r="481" spans="1:7">
      <c r="B481" s="422"/>
      <c r="C481" s="422"/>
      <c r="D481" t="s">
        <v>29</v>
      </c>
      <c r="E481" s="67">
        <v>5</v>
      </c>
      <c r="G481" s="73">
        <f t="shared" si="8"/>
        <v>124.00000000000003</v>
      </c>
    </row>
    <row r="482" spans="1:7">
      <c r="A482" s="3">
        <v>44316</v>
      </c>
      <c r="B482" s="422" t="s">
        <v>69</v>
      </c>
      <c r="C482" s="422" t="s">
        <v>19</v>
      </c>
      <c r="D482" t="s">
        <v>14</v>
      </c>
      <c r="E482" s="67"/>
      <c r="F482" s="2">
        <v>60</v>
      </c>
      <c r="G482" s="73">
        <f t="shared" si="8"/>
        <v>64.000000000000028</v>
      </c>
    </row>
    <row r="483" spans="1:7">
      <c r="A483" s="3">
        <v>44316</v>
      </c>
      <c r="B483" s="422" t="s">
        <v>69</v>
      </c>
      <c r="C483" s="422" t="s">
        <v>19</v>
      </c>
      <c r="D483" t="s">
        <v>15</v>
      </c>
      <c r="E483" s="67"/>
      <c r="F483" s="2">
        <v>5</v>
      </c>
      <c r="G483" s="73">
        <f t="shared" si="8"/>
        <v>59.000000000000028</v>
      </c>
    </row>
    <row r="484" spans="1:7">
      <c r="A484" s="3">
        <v>44336</v>
      </c>
      <c r="B484" s="422">
        <v>22483</v>
      </c>
      <c r="C484" s="422" t="s">
        <v>19</v>
      </c>
      <c r="D484" t="s">
        <v>12</v>
      </c>
      <c r="E484" s="67"/>
      <c r="F484" s="2">
        <v>53</v>
      </c>
      <c r="G484" s="73">
        <f t="shared" si="8"/>
        <v>6.0000000000000284</v>
      </c>
    </row>
    <row r="485" spans="1:7">
      <c r="A485" s="3">
        <v>44336</v>
      </c>
      <c r="B485" s="422">
        <v>22483</v>
      </c>
      <c r="C485" s="422" t="s">
        <v>19</v>
      </c>
      <c r="D485" t="s">
        <v>13</v>
      </c>
      <c r="E485" s="67"/>
      <c r="F485" s="2">
        <v>6</v>
      </c>
      <c r="G485" s="73">
        <f t="shared" si="8"/>
        <v>2.8421709430404007E-14</v>
      </c>
    </row>
    <row r="486" spans="1:7">
      <c r="A486" s="31">
        <v>44347</v>
      </c>
      <c r="B486" s="421" t="s">
        <v>10</v>
      </c>
      <c r="C486" s="421" t="s">
        <v>20</v>
      </c>
      <c r="D486" t="s">
        <v>12</v>
      </c>
      <c r="E486" s="67">
        <v>87.1</v>
      </c>
      <c r="G486" s="73">
        <f>+G485+E486-F486</f>
        <v>87.100000000000023</v>
      </c>
    </row>
    <row r="487" spans="1:7">
      <c r="B487" s="422"/>
      <c r="C487" s="422"/>
      <c r="D487" t="s">
        <v>13</v>
      </c>
      <c r="E487" s="67">
        <v>4.4000000000000004</v>
      </c>
      <c r="G487" s="73">
        <f t="shared" si="8"/>
        <v>91.500000000000028</v>
      </c>
    </row>
    <row r="488" spans="1:7">
      <c r="B488" s="422"/>
      <c r="C488" s="422"/>
      <c r="D488" t="s">
        <v>31</v>
      </c>
      <c r="E488" s="67">
        <v>60</v>
      </c>
      <c r="G488" s="73">
        <f t="shared" si="8"/>
        <v>151.50000000000003</v>
      </c>
    </row>
    <row r="489" spans="1:7">
      <c r="B489" s="422"/>
      <c r="C489" s="422"/>
      <c r="D489" t="s">
        <v>29</v>
      </c>
      <c r="E489" s="67">
        <v>5</v>
      </c>
      <c r="G489" s="73">
        <f t="shared" si="8"/>
        <v>156.50000000000003</v>
      </c>
    </row>
    <row r="490" spans="1:7">
      <c r="A490" s="3">
        <v>44347</v>
      </c>
      <c r="B490" s="422" t="s">
        <v>69</v>
      </c>
      <c r="C490" s="422" t="s">
        <v>20</v>
      </c>
      <c r="D490" t="s">
        <v>14</v>
      </c>
      <c r="E490" s="67"/>
      <c r="F490" s="2">
        <v>54</v>
      </c>
      <c r="G490" s="73">
        <f t="shared" si="8"/>
        <v>102.50000000000003</v>
      </c>
    </row>
    <row r="491" spans="1:7">
      <c r="A491" s="3">
        <v>44370</v>
      </c>
      <c r="B491" s="422">
        <v>22862</v>
      </c>
      <c r="C491" s="422" t="s">
        <v>20</v>
      </c>
      <c r="D491" t="s">
        <v>12</v>
      </c>
      <c r="E491" s="67"/>
      <c r="F491" s="2">
        <v>87.1</v>
      </c>
      <c r="G491" s="73">
        <f t="shared" si="8"/>
        <v>15.400000000000034</v>
      </c>
    </row>
    <row r="492" spans="1:7">
      <c r="A492" s="3">
        <v>44370</v>
      </c>
      <c r="B492" s="422">
        <v>22862</v>
      </c>
      <c r="C492" s="422" t="s">
        <v>20</v>
      </c>
      <c r="D492" t="s">
        <v>13</v>
      </c>
      <c r="E492" s="67"/>
      <c r="F492" s="2">
        <v>4.4000000000000004</v>
      </c>
      <c r="G492" s="73">
        <f t="shared" si="8"/>
        <v>11.000000000000034</v>
      </c>
    </row>
    <row r="493" spans="1:7">
      <c r="A493" s="3">
        <v>44212</v>
      </c>
      <c r="B493" s="422">
        <v>23928</v>
      </c>
      <c r="C493" s="422" t="s">
        <v>20</v>
      </c>
      <c r="D493" t="s">
        <v>121</v>
      </c>
      <c r="E493" s="67"/>
      <c r="F493" s="2">
        <v>6</v>
      </c>
      <c r="G493" s="73">
        <f t="shared" si="8"/>
        <v>5.0000000000000338</v>
      </c>
    </row>
    <row r="494" spans="1:7">
      <c r="A494" s="3">
        <v>44516</v>
      </c>
      <c r="B494" s="422">
        <v>23928</v>
      </c>
      <c r="C494" s="422" t="s">
        <v>20</v>
      </c>
      <c r="D494" t="s">
        <v>122</v>
      </c>
      <c r="E494" s="67"/>
      <c r="F494" s="2">
        <v>5</v>
      </c>
      <c r="G494" s="73">
        <f t="shared" si="8"/>
        <v>3.3750779948604759E-14</v>
      </c>
    </row>
    <row r="495" spans="1:7">
      <c r="A495" s="31">
        <v>44377</v>
      </c>
      <c r="B495" s="421" t="s">
        <v>10</v>
      </c>
      <c r="C495" s="421" t="s">
        <v>21</v>
      </c>
      <c r="D495" t="s">
        <v>12</v>
      </c>
      <c r="E495" s="67">
        <v>95.4</v>
      </c>
      <c r="G495" s="73">
        <f t="shared" si="8"/>
        <v>95.400000000000034</v>
      </c>
    </row>
    <row r="496" spans="1:7">
      <c r="B496" s="422"/>
      <c r="C496" s="422"/>
      <c r="D496" t="s">
        <v>13</v>
      </c>
      <c r="E496" s="82">
        <v>6.3</v>
      </c>
      <c r="G496" s="73">
        <f t="shared" si="8"/>
        <v>101.70000000000003</v>
      </c>
    </row>
    <row r="497" spans="1:7">
      <c r="B497" s="422"/>
      <c r="C497" s="422"/>
      <c r="D497" t="s">
        <v>31</v>
      </c>
      <c r="E497" s="67">
        <v>60</v>
      </c>
      <c r="G497" s="73">
        <f t="shared" si="8"/>
        <v>161.70000000000005</v>
      </c>
    </row>
    <row r="498" spans="1:7">
      <c r="B498" s="422"/>
      <c r="C498" s="422"/>
      <c r="D498" t="s">
        <v>29</v>
      </c>
      <c r="E498" s="67">
        <v>5</v>
      </c>
      <c r="G498" s="73">
        <f t="shared" si="8"/>
        <v>166.70000000000005</v>
      </c>
    </row>
    <row r="499" spans="1:7">
      <c r="A499" s="3">
        <v>44377</v>
      </c>
      <c r="B499" s="422" t="s">
        <v>69</v>
      </c>
      <c r="C499" s="422" t="s">
        <v>21</v>
      </c>
      <c r="D499" t="s">
        <v>14</v>
      </c>
      <c r="E499" s="67"/>
      <c r="F499" s="2">
        <v>60</v>
      </c>
      <c r="G499" s="73">
        <f t="shared" si="8"/>
        <v>106.70000000000005</v>
      </c>
    </row>
    <row r="500" spans="1:7">
      <c r="A500" s="3">
        <v>44377</v>
      </c>
      <c r="B500" s="422" t="s">
        <v>69</v>
      </c>
      <c r="C500" s="422" t="s">
        <v>21</v>
      </c>
      <c r="D500" t="s">
        <v>15</v>
      </c>
      <c r="E500" s="67"/>
      <c r="F500" s="2">
        <v>5</v>
      </c>
      <c r="G500" s="73">
        <f t="shared" si="8"/>
        <v>101.70000000000005</v>
      </c>
    </row>
    <row r="501" spans="1:7">
      <c r="A501" s="432">
        <v>44420</v>
      </c>
      <c r="B501" s="422">
        <v>23204</v>
      </c>
      <c r="C501" s="422" t="s">
        <v>21</v>
      </c>
      <c r="D501" t="s">
        <v>12</v>
      </c>
      <c r="E501" s="67"/>
      <c r="F501" s="67">
        <v>95.4</v>
      </c>
      <c r="G501" s="73">
        <f t="shared" si="8"/>
        <v>6.3000000000000398</v>
      </c>
    </row>
    <row r="502" spans="1:7">
      <c r="A502" s="432">
        <v>44420</v>
      </c>
      <c r="B502" s="422">
        <v>23204</v>
      </c>
      <c r="C502" s="422" t="s">
        <v>21</v>
      </c>
      <c r="D502" t="s">
        <v>13</v>
      </c>
      <c r="E502" s="67"/>
      <c r="F502" s="82">
        <v>6.3</v>
      </c>
      <c r="G502" s="73">
        <f t="shared" si="8"/>
        <v>3.9968028886505635E-14</v>
      </c>
    </row>
    <row r="503" spans="1:7">
      <c r="A503" s="81">
        <v>44408</v>
      </c>
      <c r="B503" s="421" t="s">
        <v>10</v>
      </c>
      <c r="C503" s="421" t="s">
        <v>22</v>
      </c>
      <c r="D503" t="s">
        <v>12</v>
      </c>
      <c r="E503" s="2">
        <v>83.6</v>
      </c>
      <c r="G503" s="73">
        <f t="shared" si="8"/>
        <v>83.600000000000037</v>
      </c>
    </row>
    <row r="504" spans="1:7">
      <c r="A504" s="70"/>
      <c r="B504" s="422"/>
      <c r="C504" s="422"/>
      <c r="D504" t="s">
        <v>13</v>
      </c>
      <c r="E504" s="2">
        <v>3.6</v>
      </c>
      <c r="G504" s="73">
        <f t="shared" si="8"/>
        <v>87.200000000000031</v>
      </c>
    </row>
    <row r="505" spans="1:7">
      <c r="A505" s="70"/>
      <c r="B505" s="422"/>
      <c r="C505" s="422"/>
      <c r="D505" t="s">
        <v>14</v>
      </c>
      <c r="E505" s="2">
        <v>60</v>
      </c>
      <c r="G505" s="73">
        <f t="shared" si="8"/>
        <v>147.20000000000005</v>
      </c>
    </row>
    <row r="506" spans="1:7">
      <c r="A506" s="70"/>
      <c r="B506" s="422"/>
      <c r="C506" s="422"/>
      <c r="D506" t="s">
        <v>15</v>
      </c>
      <c r="E506" s="2">
        <v>5</v>
      </c>
      <c r="G506" s="73">
        <f t="shared" si="8"/>
        <v>152.20000000000005</v>
      </c>
    </row>
    <row r="507" spans="1:7">
      <c r="A507" s="70">
        <v>44408</v>
      </c>
      <c r="B507" s="422" t="s">
        <v>69</v>
      </c>
      <c r="C507" s="422" t="s">
        <v>22</v>
      </c>
      <c r="D507" t="s">
        <v>31</v>
      </c>
      <c r="F507" s="2">
        <v>60</v>
      </c>
      <c r="G507" s="73">
        <f t="shared" si="8"/>
        <v>92.200000000000045</v>
      </c>
    </row>
    <row r="508" spans="1:7">
      <c r="A508" s="70">
        <v>44408</v>
      </c>
      <c r="B508" s="422" t="s">
        <v>69</v>
      </c>
      <c r="C508" s="422" t="s">
        <v>22</v>
      </c>
      <c r="D508" t="s">
        <v>29</v>
      </c>
      <c r="F508" s="2">
        <v>5</v>
      </c>
      <c r="G508" s="73">
        <f t="shared" si="8"/>
        <v>87.200000000000045</v>
      </c>
    </row>
    <row r="509" spans="1:7">
      <c r="A509" s="70">
        <v>44440</v>
      </c>
      <c r="B509" s="422">
        <v>23343</v>
      </c>
      <c r="C509" s="422" t="s">
        <v>22</v>
      </c>
      <c r="D509" t="s">
        <v>12</v>
      </c>
      <c r="F509" s="2">
        <v>83.6</v>
      </c>
      <c r="G509" s="73">
        <f t="shared" si="8"/>
        <v>3.6000000000000512</v>
      </c>
    </row>
    <row r="510" spans="1:7">
      <c r="A510" s="70">
        <v>44440</v>
      </c>
      <c r="B510" s="422">
        <v>23343</v>
      </c>
      <c r="C510" s="422" t="s">
        <v>22</v>
      </c>
      <c r="D510" t="s">
        <v>13</v>
      </c>
      <c r="F510" s="2">
        <v>3.6</v>
      </c>
      <c r="G510" s="73">
        <f t="shared" si="8"/>
        <v>5.1070259132757201E-14</v>
      </c>
    </row>
    <row r="511" spans="1:7">
      <c r="A511" s="31">
        <v>44439</v>
      </c>
      <c r="B511" s="421" t="s">
        <v>10</v>
      </c>
      <c r="C511" s="421" t="s">
        <v>23</v>
      </c>
      <c r="D511" t="s">
        <v>12</v>
      </c>
      <c r="E511" s="2">
        <v>94.6</v>
      </c>
      <c r="G511" s="73">
        <f t="shared" si="8"/>
        <v>94.600000000000051</v>
      </c>
    </row>
    <row r="512" spans="1:7">
      <c r="B512" s="422"/>
      <c r="C512" s="422"/>
      <c r="D512" t="s">
        <v>13</v>
      </c>
      <c r="E512" s="2">
        <v>2.5</v>
      </c>
      <c r="G512" s="73">
        <f t="shared" si="8"/>
        <v>97.100000000000051</v>
      </c>
    </row>
    <row r="513" spans="1:14">
      <c r="B513" s="422"/>
      <c r="C513" s="422"/>
      <c r="D513" t="s">
        <v>14</v>
      </c>
      <c r="E513" s="2">
        <v>60</v>
      </c>
      <c r="G513" s="73">
        <f t="shared" si="8"/>
        <v>157.10000000000005</v>
      </c>
    </row>
    <row r="514" spans="1:14">
      <c r="B514" s="422"/>
      <c r="C514" s="422"/>
      <c r="D514" t="s">
        <v>15</v>
      </c>
      <c r="E514" s="2">
        <v>5</v>
      </c>
      <c r="G514" s="73">
        <f t="shared" si="8"/>
        <v>162.10000000000005</v>
      </c>
    </row>
    <row r="515" spans="1:14">
      <c r="A515" s="70">
        <v>44439</v>
      </c>
      <c r="B515" s="422" t="s">
        <v>69</v>
      </c>
      <c r="C515" s="422" t="s">
        <v>23</v>
      </c>
      <c r="D515" t="s">
        <v>14</v>
      </c>
      <c r="F515" s="2">
        <v>60</v>
      </c>
      <c r="G515" s="73">
        <f t="shared" si="8"/>
        <v>102.10000000000005</v>
      </c>
    </row>
    <row r="516" spans="1:14">
      <c r="A516" s="70">
        <v>44439</v>
      </c>
      <c r="B516" s="422" t="s">
        <v>69</v>
      </c>
      <c r="C516" s="422" t="s">
        <v>23</v>
      </c>
      <c r="D516" t="s">
        <v>15</v>
      </c>
      <c r="F516" s="2">
        <v>5</v>
      </c>
      <c r="G516" s="73">
        <f t="shared" si="8"/>
        <v>97.100000000000051</v>
      </c>
    </row>
    <row r="517" spans="1:14">
      <c r="A517" s="70">
        <v>44516</v>
      </c>
      <c r="B517" s="422">
        <v>23928</v>
      </c>
      <c r="C517" s="422" t="s">
        <v>23</v>
      </c>
      <c r="D517" t="s">
        <v>12</v>
      </c>
      <c r="F517" s="2">
        <v>94.6</v>
      </c>
      <c r="G517" s="73">
        <f t="shared" ref="G517:G519" si="9">+G516+E517-F517</f>
        <v>2.5000000000000568</v>
      </c>
    </row>
    <row r="518" spans="1:14">
      <c r="A518" s="70">
        <v>44516</v>
      </c>
      <c r="B518" s="422">
        <v>23928</v>
      </c>
      <c r="C518" s="422" t="s">
        <v>23</v>
      </c>
      <c r="D518" t="s">
        <v>13</v>
      </c>
      <c r="F518" s="2">
        <v>2.5</v>
      </c>
      <c r="G518" s="73">
        <f t="shared" si="9"/>
        <v>5.6843418860808015E-14</v>
      </c>
    </row>
    <row r="519" spans="1:14">
      <c r="A519" s="31">
        <v>44469</v>
      </c>
      <c r="B519" s="421" t="s">
        <v>10</v>
      </c>
      <c r="C519" s="421" t="s">
        <v>41</v>
      </c>
      <c r="D519" t="s">
        <v>12</v>
      </c>
      <c r="E519" s="2">
        <v>97.9</v>
      </c>
      <c r="G519" s="73">
        <f t="shared" si="9"/>
        <v>97.900000000000063</v>
      </c>
    </row>
    <row r="520" spans="1:14">
      <c r="B520" s="422"/>
      <c r="C520" s="422"/>
      <c r="D520" t="s">
        <v>13</v>
      </c>
      <c r="E520" s="2">
        <v>3.6</v>
      </c>
      <c r="G520" s="73">
        <f t="shared" ref="G520:G587" si="10">+G519+E520-F520</f>
        <v>101.50000000000006</v>
      </c>
    </row>
    <row r="521" spans="1:14">
      <c r="B521" s="422"/>
      <c r="C521" s="422"/>
      <c r="D521" t="s">
        <v>14</v>
      </c>
      <c r="E521" s="2">
        <v>60</v>
      </c>
      <c r="G521" s="73">
        <f t="shared" si="10"/>
        <v>161.50000000000006</v>
      </c>
    </row>
    <row r="522" spans="1:14">
      <c r="B522" s="422"/>
      <c r="C522" s="422"/>
      <c r="D522" t="s">
        <v>15</v>
      </c>
      <c r="E522" s="2">
        <v>5</v>
      </c>
      <c r="G522" s="73">
        <f t="shared" si="10"/>
        <v>166.50000000000006</v>
      </c>
    </row>
    <row r="523" spans="1:14">
      <c r="A523" s="70">
        <v>44469</v>
      </c>
      <c r="B523" s="422" t="s">
        <v>69</v>
      </c>
      <c r="C523" s="422" t="s">
        <v>41</v>
      </c>
      <c r="D523" t="s">
        <v>14</v>
      </c>
      <c r="F523" s="2">
        <v>60</v>
      </c>
      <c r="G523" s="73">
        <f t="shared" si="10"/>
        <v>106.50000000000006</v>
      </c>
    </row>
    <row r="524" spans="1:14">
      <c r="A524" s="70">
        <v>44469</v>
      </c>
      <c r="B524" s="422" t="s">
        <v>69</v>
      </c>
      <c r="C524" s="422" t="s">
        <v>41</v>
      </c>
      <c r="D524" t="s">
        <v>15</v>
      </c>
      <c r="F524" s="2">
        <v>5</v>
      </c>
      <c r="G524" s="73">
        <f t="shared" si="10"/>
        <v>101.50000000000006</v>
      </c>
      <c r="J524" s="421" t="s">
        <v>41</v>
      </c>
      <c r="K524" t="s">
        <v>12</v>
      </c>
      <c r="L524" s="2">
        <v>97.9</v>
      </c>
    </row>
    <row r="525" spans="1:14">
      <c r="A525" s="70">
        <v>44532</v>
      </c>
      <c r="B525" s="422">
        <v>23987</v>
      </c>
      <c r="C525" s="422" t="s">
        <v>41</v>
      </c>
      <c r="D525" t="s">
        <v>12</v>
      </c>
      <c r="F525" s="2">
        <v>97.9</v>
      </c>
      <c r="G525" s="73">
        <f t="shared" si="10"/>
        <v>3.6000000000000512</v>
      </c>
      <c r="J525" s="422"/>
      <c r="K525" t="s">
        <v>13</v>
      </c>
      <c r="L525" s="2">
        <v>3.6</v>
      </c>
    </row>
    <row r="526" spans="1:14">
      <c r="A526" s="70">
        <v>44532</v>
      </c>
      <c r="B526" s="422">
        <v>23987</v>
      </c>
      <c r="C526" s="422" t="s">
        <v>41</v>
      </c>
      <c r="D526" t="s">
        <v>13</v>
      </c>
      <c r="F526" s="2">
        <v>3.6</v>
      </c>
      <c r="G526" s="73">
        <f t="shared" si="10"/>
        <v>5.1070259132757201E-14</v>
      </c>
      <c r="J526" s="421" t="s">
        <v>25</v>
      </c>
      <c r="K526" t="s">
        <v>12</v>
      </c>
      <c r="L526" s="2">
        <v>101.5</v>
      </c>
    </row>
    <row r="527" spans="1:14">
      <c r="A527" s="81">
        <v>44500</v>
      </c>
      <c r="B527" s="421" t="s">
        <v>10</v>
      </c>
      <c r="C527" s="421" t="s">
        <v>25</v>
      </c>
      <c r="D527" t="s">
        <v>12</v>
      </c>
      <c r="E527" s="2">
        <v>101.5</v>
      </c>
      <c r="G527" s="73">
        <f t="shared" si="10"/>
        <v>101.50000000000006</v>
      </c>
      <c r="J527" s="422"/>
      <c r="K527" t="s">
        <v>13</v>
      </c>
      <c r="L527" s="2">
        <v>4.3</v>
      </c>
      <c r="N527"/>
    </row>
    <row r="528" spans="1:14">
      <c r="A528" s="70"/>
      <c r="B528" s="422"/>
      <c r="C528" s="422"/>
      <c r="D528" t="s">
        <v>13</v>
      </c>
      <c r="E528" s="2">
        <v>4.3</v>
      </c>
      <c r="G528" s="73">
        <f t="shared" si="10"/>
        <v>105.80000000000005</v>
      </c>
      <c r="N528"/>
    </row>
    <row r="529" spans="1:14">
      <c r="A529" s="70"/>
      <c r="B529" s="422"/>
      <c r="C529" s="422"/>
      <c r="D529" t="s">
        <v>14</v>
      </c>
      <c r="E529" s="2">
        <v>60</v>
      </c>
      <c r="G529" s="73">
        <f t="shared" si="10"/>
        <v>165.80000000000007</v>
      </c>
      <c r="N529"/>
    </row>
    <row r="530" spans="1:14">
      <c r="A530" s="70"/>
      <c r="B530" s="422"/>
      <c r="C530" s="422"/>
      <c r="D530" t="s">
        <v>15</v>
      </c>
      <c r="E530" s="2">
        <v>5</v>
      </c>
      <c r="G530" s="73">
        <f t="shared" si="10"/>
        <v>170.80000000000007</v>
      </c>
      <c r="N530"/>
    </row>
    <row r="531" spans="1:14">
      <c r="A531" s="70">
        <v>44500</v>
      </c>
      <c r="B531" s="422" t="s">
        <v>75</v>
      </c>
      <c r="C531" s="422" t="s">
        <v>25</v>
      </c>
      <c r="D531" t="s">
        <v>14</v>
      </c>
      <c r="E531" s="45"/>
      <c r="F531" s="45">
        <v>60</v>
      </c>
      <c r="G531" s="73">
        <f t="shared" si="10"/>
        <v>110.80000000000007</v>
      </c>
      <c r="M531" s="45"/>
      <c r="N531"/>
    </row>
    <row r="532" spans="1:14">
      <c r="A532" s="70">
        <v>44500</v>
      </c>
      <c r="B532" s="422" t="s">
        <v>75</v>
      </c>
      <c r="C532" s="422" t="s">
        <v>25</v>
      </c>
      <c r="D532" t="s">
        <v>15</v>
      </c>
      <c r="E532" s="45"/>
      <c r="F532" s="45">
        <v>5</v>
      </c>
      <c r="G532" s="73">
        <f t="shared" si="10"/>
        <v>105.80000000000007</v>
      </c>
      <c r="M532" s="45"/>
      <c r="N532"/>
    </row>
    <row r="533" spans="1:14">
      <c r="A533" s="70">
        <v>44532</v>
      </c>
      <c r="B533" s="422">
        <v>23987</v>
      </c>
      <c r="C533" s="422" t="s">
        <v>25</v>
      </c>
      <c r="D533" t="s">
        <v>12</v>
      </c>
      <c r="E533" s="45"/>
      <c r="F533" s="45">
        <v>101.5</v>
      </c>
      <c r="G533" s="73">
        <f t="shared" si="10"/>
        <v>4.3000000000000682</v>
      </c>
      <c r="M533" s="45"/>
      <c r="N533"/>
    </row>
    <row r="534" spans="1:14">
      <c r="A534" s="70">
        <v>44532</v>
      </c>
      <c r="B534" s="422">
        <v>23987</v>
      </c>
      <c r="C534" s="422" t="s">
        <v>25</v>
      </c>
      <c r="D534" t="s">
        <v>13</v>
      </c>
      <c r="E534" s="45"/>
      <c r="F534" s="45">
        <v>4.3</v>
      </c>
      <c r="G534" s="73">
        <f t="shared" si="10"/>
        <v>6.8389738316909643E-14</v>
      </c>
      <c r="M534" s="45"/>
      <c r="N534"/>
    </row>
    <row r="535" spans="1:14">
      <c r="A535" s="81">
        <v>44530</v>
      </c>
      <c r="B535" s="421" t="s">
        <v>10</v>
      </c>
      <c r="C535" s="421" t="s">
        <v>26</v>
      </c>
      <c r="D535" t="s">
        <v>12</v>
      </c>
      <c r="E535" s="2">
        <v>108.3</v>
      </c>
      <c r="G535" s="73">
        <f t="shared" si="10"/>
        <v>108.30000000000007</v>
      </c>
      <c r="N535"/>
    </row>
    <row r="536" spans="1:14">
      <c r="A536" s="70"/>
      <c r="B536" s="422"/>
      <c r="C536" s="422"/>
      <c r="D536" t="s">
        <v>13</v>
      </c>
      <c r="E536" s="2">
        <v>3.4</v>
      </c>
      <c r="G536" s="73">
        <f t="shared" si="10"/>
        <v>111.70000000000007</v>
      </c>
      <c r="N536"/>
    </row>
    <row r="537" spans="1:14">
      <c r="A537" s="70"/>
      <c r="B537" s="422"/>
      <c r="C537" s="422"/>
      <c r="D537" t="s">
        <v>14</v>
      </c>
      <c r="E537" s="2">
        <v>60</v>
      </c>
      <c r="G537" s="73">
        <f t="shared" si="10"/>
        <v>171.70000000000007</v>
      </c>
      <c r="N537"/>
    </row>
    <row r="538" spans="1:14">
      <c r="A538" s="70"/>
      <c r="B538" s="422"/>
      <c r="C538" s="422"/>
      <c r="D538" t="s">
        <v>15</v>
      </c>
      <c r="E538" s="2">
        <v>5</v>
      </c>
      <c r="G538" s="73">
        <f t="shared" si="10"/>
        <v>176.70000000000007</v>
      </c>
      <c r="N538"/>
    </row>
    <row r="539" spans="1:14">
      <c r="A539" s="70">
        <v>44530</v>
      </c>
      <c r="B539" s="422" t="s">
        <v>69</v>
      </c>
      <c r="C539" s="422" t="s">
        <v>26</v>
      </c>
      <c r="D539" t="s">
        <v>14</v>
      </c>
      <c r="F539" s="2">
        <v>60</v>
      </c>
      <c r="G539" s="73">
        <f t="shared" si="10"/>
        <v>116.70000000000007</v>
      </c>
      <c r="N539"/>
    </row>
    <row r="540" spans="1:14">
      <c r="A540" s="70">
        <v>44530</v>
      </c>
      <c r="B540" s="422" t="s">
        <v>69</v>
      </c>
      <c r="C540" s="422" t="s">
        <v>26</v>
      </c>
      <c r="D540" t="s">
        <v>15</v>
      </c>
      <c r="F540" s="2">
        <v>5</v>
      </c>
      <c r="G540" s="73">
        <f t="shared" si="10"/>
        <v>111.70000000000007</v>
      </c>
      <c r="N540"/>
    </row>
    <row r="541" spans="1:14">
      <c r="A541" s="70">
        <v>44620</v>
      </c>
      <c r="B541" s="422">
        <v>24441</v>
      </c>
      <c r="C541" s="422" t="s">
        <v>26</v>
      </c>
      <c r="D541" t="s">
        <v>12</v>
      </c>
      <c r="F541" s="2">
        <v>108.3</v>
      </c>
      <c r="G541" s="73">
        <f t="shared" si="10"/>
        <v>3.4000000000000767</v>
      </c>
      <c r="N541"/>
    </row>
    <row r="542" spans="1:14">
      <c r="A542" s="70">
        <v>44620</v>
      </c>
      <c r="B542" s="422">
        <v>24441</v>
      </c>
      <c r="C542" s="422" t="s">
        <v>26</v>
      </c>
      <c r="D542" t="s">
        <v>13</v>
      </c>
      <c r="F542" s="2">
        <v>3.4</v>
      </c>
      <c r="G542" s="73">
        <f t="shared" si="10"/>
        <v>7.6827433304060833E-14</v>
      </c>
      <c r="N542"/>
    </row>
    <row r="543" spans="1:14">
      <c r="A543" s="81">
        <v>44561</v>
      </c>
      <c r="B543" s="421" t="s">
        <v>10</v>
      </c>
      <c r="C543" s="421" t="s">
        <v>27</v>
      </c>
      <c r="D543" t="s">
        <v>12</v>
      </c>
      <c r="E543" s="2">
        <v>113.7</v>
      </c>
      <c r="G543" s="73">
        <f t="shared" si="10"/>
        <v>113.70000000000007</v>
      </c>
      <c r="N543"/>
    </row>
    <row r="544" spans="1:14">
      <c r="A544" s="70"/>
      <c r="B544" s="422"/>
      <c r="C544" s="422"/>
      <c r="D544" t="s">
        <v>13</v>
      </c>
      <c r="E544" s="2">
        <v>2.9</v>
      </c>
      <c r="G544" s="73">
        <f t="shared" si="10"/>
        <v>116.60000000000008</v>
      </c>
      <c r="N544"/>
    </row>
    <row r="545" spans="1:14">
      <c r="A545" s="70"/>
      <c r="B545" s="422"/>
      <c r="C545" s="422"/>
      <c r="D545" t="s">
        <v>14</v>
      </c>
      <c r="E545" s="2">
        <v>60</v>
      </c>
      <c r="G545" s="73">
        <f t="shared" si="10"/>
        <v>176.60000000000008</v>
      </c>
      <c r="N545"/>
    </row>
    <row r="546" spans="1:14">
      <c r="A546" s="70"/>
      <c r="B546" s="422"/>
      <c r="C546" s="422"/>
      <c r="D546" t="s">
        <v>15</v>
      </c>
      <c r="E546" s="2">
        <v>5</v>
      </c>
      <c r="G546" s="73">
        <f t="shared" si="10"/>
        <v>181.60000000000008</v>
      </c>
      <c r="N546"/>
    </row>
    <row r="547" spans="1:14">
      <c r="A547" s="3">
        <v>44561</v>
      </c>
      <c r="B547" s="422" t="s">
        <v>76</v>
      </c>
      <c r="C547" s="422" t="s">
        <v>27</v>
      </c>
      <c r="D547" t="s">
        <v>14</v>
      </c>
      <c r="F547" s="2">
        <v>60</v>
      </c>
      <c r="G547" s="73">
        <f t="shared" si="10"/>
        <v>121.60000000000008</v>
      </c>
    </row>
    <row r="548" spans="1:14">
      <c r="A548" s="3">
        <v>44561</v>
      </c>
      <c r="B548" s="422" t="s">
        <v>76</v>
      </c>
      <c r="C548" s="422" t="s">
        <v>27</v>
      </c>
      <c r="D548" t="s">
        <v>15</v>
      </c>
      <c r="F548" s="2">
        <v>5</v>
      </c>
      <c r="G548" s="73">
        <f t="shared" si="10"/>
        <v>116.60000000000008</v>
      </c>
    </row>
    <row r="549" spans="1:14">
      <c r="A549" s="70">
        <v>44620</v>
      </c>
      <c r="B549" s="422">
        <v>24441</v>
      </c>
      <c r="C549" s="422" t="s">
        <v>27</v>
      </c>
      <c r="D549" t="s">
        <v>12</v>
      </c>
      <c r="F549" s="2">
        <v>113.7</v>
      </c>
      <c r="G549" s="73">
        <f t="shared" si="10"/>
        <v>2.9000000000000767</v>
      </c>
    </row>
    <row r="550" spans="1:14">
      <c r="A550" s="70">
        <v>44620</v>
      </c>
      <c r="B550" s="422">
        <v>24441</v>
      </c>
      <c r="C550" s="422" t="s">
        <v>27</v>
      </c>
      <c r="D550" t="s">
        <v>13</v>
      </c>
      <c r="F550" s="2">
        <v>2.9</v>
      </c>
      <c r="G550" s="73">
        <f t="shared" si="10"/>
        <v>7.6827433304060833E-14</v>
      </c>
    </row>
    <row r="551" spans="1:14">
      <c r="A551" s="31">
        <v>44592</v>
      </c>
      <c r="B551" s="421" t="s">
        <v>10</v>
      </c>
      <c r="C551" s="421" t="s">
        <v>11</v>
      </c>
      <c r="D551" t="s">
        <v>12</v>
      </c>
      <c r="E551" s="2">
        <v>120.2</v>
      </c>
      <c r="G551" s="73">
        <f t="shared" si="10"/>
        <v>120.20000000000007</v>
      </c>
    </row>
    <row r="552" spans="1:14">
      <c r="B552" s="422"/>
      <c r="C552" s="422"/>
      <c r="D552" t="s">
        <v>13</v>
      </c>
      <c r="E552" s="2">
        <v>3.6</v>
      </c>
      <c r="G552" s="73">
        <f t="shared" si="10"/>
        <v>123.80000000000007</v>
      </c>
    </row>
    <row r="553" spans="1:14">
      <c r="B553" s="422"/>
      <c r="C553" s="422"/>
      <c r="D553" t="s">
        <v>14</v>
      </c>
      <c r="E553" s="2">
        <v>60</v>
      </c>
      <c r="G553" s="73">
        <f t="shared" si="10"/>
        <v>183.80000000000007</v>
      </c>
    </row>
    <row r="554" spans="1:14">
      <c r="B554" s="422"/>
      <c r="C554" s="422"/>
      <c r="D554" t="s">
        <v>15</v>
      </c>
      <c r="E554" s="2">
        <v>5</v>
      </c>
      <c r="G554" s="73">
        <f t="shared" si="10"/>
        <v>188.80000000000007</v>
      </c>
    </row>
    <row r="555" spans="1:14">
      <c r="A555" s="3">
        <v>44592</v>
      </c>
      <c r="B555" s="422" t="s">
        <v>77</v>
      </c>
      <c r="C555" s="422" t="s">
        <v>11</v>
      </c>
      <c r="D555" t="s">
        <v>14</v>
      </c>
      <c r="F555" s="2">
        <v>60</v>
      </c>
      <c r="G555" s="73">
        <f t="shared" si="10"/>
        <v>128.80000000000007</v>
      </c>
    </row>
    <row r="556" spans="1:14">
      <c r="A556" s="432">
        <v>44592</v>
      </c>
      <c r="B556" s="422" t="s">
        <v>77</v>
      </c>
      <c r="C556" s="422" t="s">
        <v>11</v>
      </c>
      <c r="D556" t="s">
        <v>15</v>
      </c>
      <c r="F556" s="2">
        <v>5</v>
      </c>
      <c r="G556" s="73">
        <f t="shared" si="10"/>
        <v>123.80000000000007</v>
      </c>
    </row>
    <row r="557" spans="1:14">
      <c r="A557" s="70">
        <v>44620</v>
      </c>
      <c r="B557" s="422">
        <v>24441</v>
      </c>
      <c r="C557" s="422" t="s">
        <v>11</v>
      </c>
      <c r="D557" t="s">
        <v>12</v>
      </c>
      <c r="F557" s="2">
        <v>120.2</v>
      </c>
      <c r="G557" s="73">
        <f t="shared" si="10"/>
        <v>3.6000000000000654</v>
      </c>
    </row>
    <row r="558" spans="1:14">
      <c r="A558" s="70">
        <v>44620</v>
      </c>
      <c r="B558" s="422">
        <v>24441</v>
      </c>
      <c r="C558" s="422" t="s">
        <v>11</v>
      </c>
      <c r="D558" t="s">
        <v>13</v>
      </c>
      <c r="F558" s="2">
        <v>3.6</v>
      </c>
      <c r="G558" s="73">
        <f t="shared" si="10"/>
        <v>6.5281113847959205E-14</v>
      </c>
    </row>
    <row r="559" spans="1:14">
      <c r="A559" s="31">
        <v>44620</v>
      </c>
      <c r="B559" s="421" t="s">
        <v>10</v>
      </c>
      <c r="C559" s="421" t="s">
        <v>17</v>
      </c>
      <c r="D559" t="s">
        <v>12</v>
      </c>
      <c r="E559" s="2">
        <v>118.4</v>
      </c>
      <c r="G559" s="73">
        <f t="shared" si="10"/>
        <v>118.40000000000008</v>
      </c>
    </row>
    <row r="560" spans="1:14">
      <c r="B560" s="422"/>
      <c r="C560" s="422"/>
      <c r="D560" t="s">
        <v>13</v>
      </c>
      <c r="E560" s="2">
        <v>2.7</v>
      </c>
      <c r="G560" s="73">
        <f t="shared" si="10"/>
        <v>121.10000000000008</v>
      </c>
    </row>
    <row r="561" spans="1:11">
      <c r="B561" s="422"/>
      <c r="C561" s="422"/>
      <c r="D561" t="s">
        <v>14</v>
      </c>
      <c r="E561" s="2">
        <v>56</v>
      </c>
      <c r="G561" s="73">
        <f t="shared" si="10"/>
        <v>177.10000000000008</v>
      </c>
    </row>
    <row r="562" spans="1:11">
      <c r="B562" s="422"/>
      <c r="C562" s="422"/>
      <c r="D562" t="s">
        <v>15</v>
      </c>
      <c r="E562" s="2">
        <v>5</v>
      </c>
      <c r="G562" s="73">
        <f t="shared" si="10"/>
        <v>182.10000000000008</v>
      </c>
    </row>
    <row r="563" spans="1:11">
      <c r="A563" s="3">
        <v>44620</v>
      </c>
      <c r="B563" s="422" t="s">
        <v>78</v>
      </c>
      <c r="C563" s="422" t="s">
        <v>17</v>
      </c>
      <c r="D563" t="s">
        <v>14</v>
      </c>
      <c r="F563" s="2">
        <v>56</v>
      </c>
      <c r="G563" s="73">
        <f t="shared" si="10"/>
        <v>126.10000000000008</v>
      </c>
    </row>
    <row r="564" spans="1:11">
      <c r="A564" s="3">
        <v>44620</v>
      </c>
      <c r="B564" s="422" t="s">
        <v>78</v>
      </c>
      <c r="C564" s="422" t="s">
        <v>17</v>
      </c>
      <c r="D564" t="s">
        <v>15</v>
      </c>
      <c r="F564" s="2">
        <v>5</v>
      </c>
      <c r="G564" s="73">
        <f t="shared" si="10"/>
        <v>121.10000000000008</v>
      </c>
    </row>
    <row r="565" spans="1:11">
      <c r="A565" s="3">
        <v>44648</v>
      </c>
      <c r="B565" s="422">
        <v>24691</v>
      </c>
      <c r="C565" s="422" t="s">
        <v>17</v>
      </c>
      <c r="D565" t="s">
        <v>12</v>
      </c>
      <c r="F565" s="2">
        <v>118.4</v>
      </c>
      <c r="G565" s="73">
        <f t="shared" si="10"/>
        <v>2.7000000000000739</v>
      </c>
    </row>
    <row r="566" spans="1:11">
      <c r="A566" s="3">
        <v>44648</v>
      </c>
      <c r="B566" s="422">
        <v>24691</v>
      </c>
      <c r="C566" s="422" t="s">
        <v>17</v>
      </c>
      <c r="D566" t="s">
        <v>13</v>
      </c>
      <c r="F566" s="2">
        <v>2.7</v>
      </c>
      <c r="G566" s="73">
        <f t="shared" si="10"/>
        <v>7.3718808835110394E-14</v>
      </c>
    </row>
    <row r="567" spans="1:11">
      <c r="A567" s="31">
        <v>44651</v>
      </c>
      <c r="B567" s="421" t="s">
        <v>10</v>
      </c>
      <c r="C567" s="421" t="s">
        <v>18</v>
      </c>
      <c r="D567" t="s">
        <v>12</v>
      </c>
      <c r="E567" s="2">
        <v>117.5</v>
      </c>
      <c r="G567" s="73">
        <f t="shared" si="10"/>
        <v>117.50000000000007</v>
      </c>
    </row>
    <row r="568" spans="1:11">
      <c r="B568" s="422"/>
      <c r="C568" s="422"/>
      <c r="D568" t="s">
        <v>13</v>
      </c>
      <c r="E568" s="2">
        <v>8.6999999999999993</v>
      </c>
      <c r="G568" s="73">
        <f t="shared" si="10"/>
        <v>126.20000000000007</v>
      </c>
    </row>
    <row r="569" spans="1:11">
      <c r="B569" s="422"/>
      <c r="C569" s="422"/>
      <c r="D569" t="s">
        <v>14</v>
      </c>
      <c r="E569" s="2">
        <v>60</v>
      </c>
      <c r="G569" s="73">
        <f t="shared" si="10"/>
        <v>186.20000000000007</v>
      </c>
    </row>
    <row r="570" spans="1:11">
      <c r="B570" s="422"/>
      <c r="C570" s="422"/>
      <c r="D570" t="s">
        <v>15</v>
      </c>
      <c r="E570" s="2">
        <v>5</v>
      </c>
      <c r="G570" s="73">
        <f t="shared" si="10"/>
        <v>191.20000000000007</v>
      </c>
    </row>
    <row r="571" spans="1:11">
      <c r="A571" s="3">
        <v>44651</v>
      </c>
      <c r="B571" s="422" t="s">
        <v>81</v>
      </c>
      <c r="C571" s="422" t="s">
        <v>18</v>
      </c>
      <c r="D571" t="s">
        <v>14</v>
      </c>
      <c r="F571" s="2">
        <v>60</v>
      </c>
      <c r="G571" s="73">
        <f t="shared" si="10"/>
        <v>131.20000000000007</v>
      </c>
    </row>
    <row r="572" spans="1:11">
      <c r="A572" s="3">
        <v>44651</v>
      </c>
      <c r="B572" s="422" t="s">
        <v>81</v>
      </c>
      <c r="C572" s="422" t="s">
        <v>18</v>
      </c>
      <c r="D572" t="s">
        <v>15</v>
      </c>
      <c r="F572" s="2">
        <v>5</v>
      </c>
      <c r="G572" s="73">
        <f t="shared" si="10"/>
        <v>126.20000000000007</v>
      </c>
    </row>
    <row r="573" spans="1:11">
      <c r="A573" s="3">
        <v>44750</v>
      </c>
      <c r="B573" s="422" t="s">
        <v>130</v>
      </c>
      <c r="C573" s="422" t="s">
        <v>18</v>
      </c>
      <c r="D573" t="s">
        <v>12</v>
      </c>
      <c r="F573" s="2">
        <v>117.5</v>
      </c>
      <c r="G573" s="73">
        <f t="shared" si="10"/>
        <v>8.7000000000000739</v>
      </c>
    </row>
    <row r="574" spans="1:11">
      <c r="A574" s="3">
        <v>44750</v>
      </c>
      <c r="B574" s="422" t="s">
        <v>130</v>
      </c>
      <c r="C574" s="422" t="s">
        <v>18</v>
      </c>
      <c r="D574" t="s">
        <v>13</v>
      </c>
      <c r="F574" s="2">
        <v>8.6999999999999993</v>
      </c>
      <c r="G574" s="73">
        <f t="shared" si="10"/>
        <v>7.460698725481052E-14</v>
      </c>
    </row>
    <row r="575" spans="1:11">
      <c r="A575" s="31">
        <v>44681</v>
      </c>
      <c r="B575" s="421" t="s">
        <v>10</v>
      </c>
      <c r="C575" s="421" t="s">
        <v>19</v>
      </c>
      <c r="D575" t="s">
        <v>12</v>
      </c>
      <c r="E575" s="45">
        <v>120.2</v>
      </c>
      <c r="F575" s="45"/>
      <c r="G575" s="73">
        <f t="shared" si="10"/>
        <v>120.20000000000007</v>
      </c>
      <c r="I575" s="421"/>
      <c r="K575" s="2"/>
    </row>
    <row r="576" spans="1:11">
      <c r="A576" s="71"/>
      <c r="B576" s="425"/>
      <c r="C576" s="425"/>
      <c r="D576" t="s">
        <v>13</v>
      </c>
      <c r="E576" s="45">
        <v>3</v>
      </c>
      <c r="F576" s="45"/>
      <c r="G576" s="73">
        <f t="shared" si="10"/>
        <v>123.20000000000007</v>
      </c>
      <c r="I576" s="422"/>
      <c r="K576" s="2"/>
    </row>
    <row r="577" spans="1:11">
      <c r="A577" s="71"/>
      <c r="B577" s="425"/>
      <c r="C577" s="425"/>
      <c r="D577" t="s">
        <v>14</v>
      </c>
      <c r="E577" s="45">
        <v>60</v>
      </c>
      <c r="F577" s="45"/>
      <c r="G577" s="73">
        <f t="shared" si="10"/>
        <v>183.20000000000007</v>
      </c>
      <c r="I577" s="421"/>
      <c r="K577" s="45"/>
    </row>
    <row r="578" spans="1:11">
      <c r="A578" s="71"/>
      <c r="B578" s="425"/>
      <c r="C578" s="425"/>
      <c r="D578" t="s">
        <v>15</v>
      </c>
      <c r="E578" s="45">
        <v>5</v>
      </c>
      <c r="F578" s="45"/>
      <c r="G578" s="73">
        <f t="shared" si="10"/>
        <v>188.20000000000007</v>
      </c>
      <c r="I578" s="425"/>
      <c r="K578" s="45"/>
    </row>
    <row r="579" spans="1:11">
      <c r="A579" s="71">
        <v>44681</v>
      </c>
      <c r="B579" s="422" t="s">
        <v>83</v>
      </c>
      <c r="C579" s="422" t="s">
        <v>19</v>
      </c>
      <c r="D579" t="s">
        <v>14</v>
      </c>
      <c r="E579" s="45"/>
      <c r="F579" s="45">
        <v>60</v>
      </c>
      <c r="G579" s="73">
        <f t="shared" si="10"/>
        <v>128.20000000000007</v>
      </c>
    </row>
    <row r="580" spans="1:11">
      <c r="A580" s="71">
        <v>44681</v>
      </c>
      <c r="B580" s="422" t="s">
        <v>83</v>
      </c>
      <c r="C580" s="422" t="s">
        <v>19</v>
      </c>
      <c r="D580" t="s">
        <v>15</v>
      </c>
      <c r="E580" s="45"/>
      <c r="F580" s="45">
        <v>5</v>
      </c>
      <c r="G580" s="73">
        <f t="shared" si="10"/>
        <v>123.20000000000007</v>
      </c>
      <c r="K580" s="5"/>
    </row>
    <row r="581" spans="1:11">
      <c r="A581" s="3">
        <v>44750</v>
      </c>
      <c r="B581" s="422" t="s">
        <v>130</v>
      </c>
      <c r="C581" s="422" t="s">
        <v>19</v>
      </c>
      <c r="D581" t="s">
        <v>12</v>
      </c>
      <c r="E581" s="45"/>
      <c r="F581" s="45">
        <v>120.2</v>
      </c>
      <c r="G581" s="73">
        <f t="shared" si="10"/>
        <v>3.0000000000000711</v>
      </c>
      <c r="K581" s="5"/>
    </row>
    <row r="582" spans="1:11">
      <c r="A582" s="3">
        <v>44750</v>
      </c>
      <c r="B582" s="422" t="s">
        <v>130</v>
      </c>
      <c r="C582" s="422" t="s">
        <v>19</v>
      </c>
      <c r="D582" t="s">
        <v>13</v>
      </c>
      <c r="E582" s="45"/>
      <c r="F582" s="45">
        <v>3</v>
      </c>
      <c r="G582" s="73">
        <f t="shared" si="10"/>
        <v>7.1054273576010019E-14</v>
      </c>
      <c r="K582" s="5"/>
    </row>
    <row r="583" spans="1:11">
      <c r="A583" s="31">
        <v>44712</v>
      </c>
      <c r="B583" s="421" t="s">
        <v>10</v>
      </c>
      <c r="C583" s="421" t="s">
        <v>20</v>
      </c>
      <c r="D583" t="s">
        <v>12</v>
      </c>
      <c r="E583" s="2">
        <v>114.9</v>
      </c>
      <c r="G583" s="73">
        <f t="shared" si="10"/>
        <v>114.90000000000008</v>
      </c>
    </row>
    <row r="584" spans="1:11">
      <c r="B584" s="422"/>
      <c r="C584" s="422"/>
      <c r="D584" t="s">
        <v>13</v>
      </c>
      <c r="E584" s="2">
        <v>9</v>
      </c>
      <c r="G584" s="73">
        <f t="shared" si="10"/>
        <v>123.90000000000008</v>
      </c>
    </row>
    <row r="585" spans="1:11">
      <c r="B585" s="422"/>
      <c r="C585" s="422"/>
      <c r="D585" t="s">
        <v>14</v>
      </c>
      <c r="E585" s="2">
        <v>60</v>
      </c>
      <c r="G585" s="73">
        <f t="shared" si="10"/>
        <v>183.90000000000009</v>
      </c>
    </row>
    <row r="586" spans="1:11">
      <c r="B586" s="422"/>
      <c r="C586" s="422"/>
      <c r="D586" t="s">
        <v>15</v>
      </c>
      <c r="E586" s="2">
        <v>5</v>
      </c>
      <c r="G586" s="73">
        <f t="shared" si="10"/>
        <v>188.90000000000009</v>
      </c>
    </row>
    <row r="587" spans="1:11">
      <c r="A587" s="3">
        <v>44712</v>
      </c>
      <c r="B587" s="422" t="s">
        <v>84</v>
      </c>
      <c r="C587" s="422" t="s">
        <v>20</v>
      </c>
      <c r="D587" t="s">
        <v>14</v>
      </c>
      <c r="F587" s="2">
        <v>60</v>
      </c>
      <c r="G587" s="73">
        <f t="shared" si="10"/>
        <v>128.90000000000009</v>
      </c>
    </row>
    <row r="588" spans="1:11">
      <c r="A588" s="3">
        <v>44712</v>
      </c>
      <c r="B588" s="422" t="s">
        <v>84</v>
      </c>
      <c r="C588" s="422" t="s">
        <v>20</v>
      </c>
      <c r="D588" t="s">
        <v>15</v>
      </c>
      <c r="F588" s="2">
        <v>5</v>
      </c>
      <c r="G588" s="73">
        <f t="shared" ref="G588:G601" si="11">+G587+E588-F588</f>
        <v>123.90000000000009</v>
      </c>
    </row>
    <row r="589" spans="1:11">
      <c r="A589" s="3">
        <v>44796</v>
      </c>
      <c r="B589" s="422">
        <v>25360</v>
      </c>
      <c r="C589" s="422" t="s">
        <v>20</v>
      </c>
      <c r="D589" t="s">
        <v>12</v>
      </c>
      <c r="F589" s="2">
        <v>114.9</v>
      </c>
      <c r="G589" s="73">
        <f t="shared" si="11"/>
        <v>9.0000000000000853</v>
      </c>
    </row>
    <row r="590" spans="1:11">
      <c r="A590" s="3">
        <v>44796</v>
      </c>
      <c r="B590" s="422">
        <v>25360</v>
      </c>
      <c r="C590" s="422" t="s">
        <v>20</v>
      </c>
      <c r="D590" t="s">
        <v>13</v>
      </c>
      <c r="F590" s="2">
        <v>9</v>
      </c>
      <c r="G590" s="73">
        <f t="shared" si="11"/>
        <v>8.5265128291212022E-14</v>
      </c>
    </row>
    <row r="591" spans="1:11">
      <c r="A591" s="31">
        <v>44742</v>
      </c>
      <c r="B591" s="421" t="s">
        <v>10</v>
      </c>
      <c r="C591" s="421" t="s">
        <v>21</v>
      </c>
      <c r="D591" t="s">
        <v>12</v>
      </c>
      <c r="E591" s="2">
        <v>111.3</v>
      </c>
      <c r="G591" s="73">
        <f t="shared" si="11"/>
        <v>111.30000000000008</v>
      </c>
    </row>
    <row r="592" spans="1:11">
      <c r="B592" s="422"/>
      <c r="C592" s="422"/>
      <c r="D592" t="s">
        <v>13</v>
      </c>
      <c r="E592" s="2">
        <v>3</v>
      </c>
      <c r="G592" s="73">
        <f t="shared" si="11"/>
        <v>114.30000000000008</v>
      </c>
    </row>
    <row r="593" spans="1:13">
      <c r="B593" s="422"/>
      <c r="C593" s="422"/>
      <c r="D593" t="s">
        <v>14</v>
      </c>
      <c r="E593" s="2">
        <v>60</v>
      </c>
      <c r="G593" s="73">
        <f t="shared" si="11"/>
        <v>174.30000000000007</v>
      </c>
    </row>
    <row r="594" spans="1:13">
      <c r="B594" s="422"/>
      <c r="C594" s="422"/>
      <c r="D594" t="s">
        <v>15</v>
      </c>
      <c r="E594" s="2">
        <v>5</v>
      </c>
      <c r="G594" s="73">
        <f t="shared" si="11"/>
        <v>179.30000000000007</v>
      </c>
    </row>
    <row r="595" spans="1:13">
      <c r="A595" s="3">
        <v>44742</v>
      </c>
      <c r="B595" s="422" t="s">
        <v>86</v>
      </c>
      <c r="C595" s="422" t="s">
        <v>21</v>
      </c>
      <c r="D595" t="s">
        <v>14</v>
      </c>
      <c r="F595" s="2">
        <v>60</v>
      </c>
      <c r="G595" s="73">
        <f t="shared" si="11"/>
        <v>119.30000000000007</v>
      </c>
    </row>
    <row r="596" spans="1:13">
      <c r="A596" s="3">
        <v>44742</v>
      </c>
      <c r="B596" s="422" t="s">
        <v>86</v>
      </c>
      <c r="C596" s="422" t="s">
        <v>21</v>
      </c>
      <c r="D596" t="s">
        <v>15</v>
      </c>
      <c r="F596" s="2">
        <v>5</v>
      </c>
      <c r="G596" s="73">
        <f t="shared" si="11"/>
        <v>114.30000000000007</v>
      </c>
    </row>
    <row r="597" spans="1:13">
      <c r="A597" s="3">
        <v>44796</v>
      </c>
      <c r="B597" s="422">
        <v>25360</v>
      </c>
      <c r="C597" s="422" t="s">
        <v>21</v>
      </c>
      <c r="D597" t="s">
        <v>12</v>
      </c>
      <c r="F597" s="2">
        <v>111.3</v>
      </c>
      <c r="G597" s="73">
        <f t="shared" si="11"/>
        <v>3.0000000000000711</v>
      </c>
    </row>
    <row r="598" spans="1:13">
      <c r="A598" s="3">
        <v>44796</v>
      </c>
      <c r="B598" s="422">
        <v>25360</v>
      </c>
      <c r="C598" s="422" t="s">
        <v>21</v>
      </c>
      <c r="D598" t="s">
        <v>13</v>
      </c>
      <c r="F598" s="2">
        <v>3</v>
      </c>
      <c r="G598" s="73">
        <f t="shared" si="11"/>
        <v>7.1054273576010019E-14</v>
      </c>
    </row>
    <row r="599" spans="1:13">
      <c r="A599" s="31">
        <v>44773</v>
      </c>
      <c r="B599" s="421" t="s">
        <v>10</v>
      </c>
      <c r="C599" s="421" t="s">
        <v>22</v>
      </c>
      <c r="D599" t="s">
        <v>12</v>
      </c>
      <c r="E599" s="2">
        <v>110.8</v>
      </c>
      <c r="G599" s="73">
        <f t="shared" si="11"/>
        <v>110.80000000000007</v>
      </c>
    </row>
    <row r="600" spans="1:13">
      <c r="B600" s="422"/>
      <c r="C600" s="422"/>
      <c r="D600" t="s">
        <v>13</v>
      </c>
      <c r="E600" s="2">
        <v>6</v>
      </c>
      <c r="G600" s="73">
        <f t="shared" si="11"/>
        <v>116.80000000000007</v>
      </c>
    </row>
    <row r="601" spans="1:13">
      <c r="B601" s="422"/>
      <c r="C601" s="422"/>
      <c r="D601" t="s">
        <v>14</v>
      </c>
      <c r="E601" s="2">
        <v>60</v>
      </c>
      <c r="G601" s="73">
        <f t="shared" si="11"/>
        <v>176.80000000000007</v>
      </c>
    </row>
    <row r="602" spans="1:13">
      <c r="B602" s="422"/>
      <c r="C602" s="422"/>
      <c r="D602" t="s">
        <v>15</v>
      </c>
      <c r="E602" s="2">
        <v>5</v>
      </c>
      <c r="G602" s="73">
        <f t="shared" ref="G602:G665" si="12">+G601+E602-F602</f>
        <v>181.80000000000007</v>
      </c>
    </row>
    <row r="603" spans="1:13">
      <c r="A603" s="71">
        <v>44773</v>
      </c>
      <c r="B603" s="422" t="s">
        <v>87</v>
      </c>
      <c r="C603" s="422" t="s">
        <v>22</v>
      </c>
      <c r="D603" t="s">
        <v>14</v>
      </c>
      <c r="F603" s="2">
        <v>60</v>
      </c>
      <c r="G603" s="73">
        <f t="shared" si="12"/>
        <v>121.80000000000007</v>
      </c>
    </row>
    <row r="604" spans="1:13">
      <c r="A604" s="71">
        <v>44773</v>
      </c>
      <c r="B604" s="422" t="s">
        <v>87</v>
      </c>
      <c r="C604" s="422" t="s">
        <v>22</v>
      </c>
      <c r="D604" t="s">
        <v>15</v>
      </c>
      <c r="F604" s="2">
        <v>5</v>
      </c>
      <c r="G604" s="73">
        <f t="shared" si="12"/>
        <v>116.80000000000007</v>
      </c>
    </row>
    <row r="605" spans="1:13">
      <c r="A605" s="3">
        <v>44796</v>
      </c>
      <c r="B605" s="422">
        <v>25360</v>
      </c>
      <c r="C605" s="422" t="s">
        <v>22</v>
      </c>
      <c r="D605" t="s">
        <v>12</v>
      </c>
      <c r="F605" s="2">
        <v>110.8</v>
      </c>
      <c r="G605" s="73">
        <f t="shared" si="12"/>
        <v>6.0000000000000711</v>
      </c>
    </row>
    <row r="606" spans="1:13">
      <c r="A606" s="3">
        <v>44796</v>
      </c>
      <c r="B606" s="422">
        <v>25360</v>
      </c>
      <c r="C606" s="422" t="s">
        <v>22</v>
      </c>
      <c r="D606" t="s">
        <v>13</v>
      </c>
      <c r="F606" s="2">
        <v>6</v>
      </c>
      <c r="G606" s="73">
        <f t="shared" si="12"/>
        <v>7.1054273576010019E-14</v>
      </c>
    </row>
    <row r="607" spans="1:13">
      <c r="A607" s="31">
        <v>44804</v>
      </c>
      <c r="B607" s="421" t="s">
        <v>10</v>
      </c>
      <c r="C607" s="421" t="s">
        <v>23</v>
      </c>
      <c r="D607" t="s">
        <v>12</v>
      </c>
      <c r="E607" s="2">
        <v>111.4</v>
      </c>
      <c r="G607" s="73">
        <f t="shared" si="12"/>
        <v>111.40000000000008</v>
      </c>
      <c r="K607" s="440"/>
      <c r="L607" s="440"/>
      <c r="M607" s="440"/>
    </row>
    <row r="608" spans="1:13">
      <c r="B608" s="422"/>
      <c r="C608" s="422"/>
      <c r="D608" t="s">
        <v>13</v>
      </c>
      <c r="E608" s="2">
        <v>2.4</v>
      </c>
      <c r="G608" s="73">
        <f t="shared" si="12"/>
        <v>113.80000000000008</v>
      </c>
    </row>
    <row r="609" spans="1:13">
      <c r="B609" s="422"/>
      <c r="C609" s="422"/>
      <c r="D609" t="s">
        <v>14</v>
      </c>
      <c r="E609" s="2">
        <v>60</v>
      </c>
      <c r="G609" s="73">
        <f t="shared" si="12"/>
        <v>173.80000000000007</v>
      </c>
      <c r="K609" s="421"/>
      <c r="M609" s="2"/>
    </row>
    <row r="610" spans="1:13">
      <c r="B610" s="422"/>
      <c r="C610" s="422"/>
      <c r="D610" t="s">
        <v>15</v>
      </c>
      <c r="E610" s="2">
        <v>5</v>
      </c>
      <c r="G610" s="73">
        <f t="shared" si="12"/>
        <v>178.80000000000007</v>
      </c>
      <c r="K610" s="422"/>
      <c r="M610" s="2"/>
    </row>
    <row r="611" spans="1:13">
      <c r="A611" s="3">
        <v>44804</v>
      </c>
      <c r="B611" s="422" t="s">
        <v>88</v>
      </c>
      <c r="C611" s="422" t="s">
        <v>23</v>
      </c>
      <c r="D611" t="s">
        <v>14</v>
      </c>
      <c r="F611" s="2">
        <v>60</v>
      </c>
      <c r="G611" s="73">
        <f t="shared" si="12"/>
        <v>118.80000000000007</v>
      </c>
      <c r="K611" s="421"/>
      <c r="M611" s="2"/>
    </row>
    <row r="612" spans="1:13">
      <c r="A612" s="3">
        <v>44804</v>
      </c>
      <c r="B612" s="422" t="s">
        <v>88</v>
      </c>
      <c r="C612" s="422" t="s">
        <v>23</v>
      </c>
      <c r="D612" t="s">
        <v>15</v>
      </c>
      <c r="F612" s="2">
        <v>5</v>
      </c>
      <c r="G612" s="73">
        <f t="shared" si="12"/>
        <v>113.80000000000007</v>
      </c>
      <c r="K612" s="422"/>
      <c r="M612" s="2"/>
    </row>
    <row r="613" spans="1:13">
      <c r="A613" s="3">
        <v>44897</v>
      </c>
      <c r="B613" s="422" t="s">
        <v>131</v>
      </c>
      <c r="C613" s="422" t="s">
        <v>23</v>
      </c>
      <c r="D613" t="s">
        <v>12</v>
      </c>
      <c r="F613" s="2">
        <v>111.4</v>
      </c>
      <c r="G613" s="73">
        <f t="shared" si="12"/>
        <v>2.4000000000000625</v>
      </c>
      <c r="K613" s="422"/>
      <c r="M613" s="2"/>
    </row>
    <row r="614" spans="1:13">
      <c r="A614" s="3">
        <v>44897</v>
      </c>
      <c r="B614" s="422" t="s">
        <v>131</v>
      </c>
      <c r="C614" s="422" t="s">
        <v>23</v>
      </c>
      <c r="D614" t="s">
        <v>13</v>
      </c>
      <c r="F614" s="2">
        <v>2.4</v>
      </c>
      <c r="G614" s="73">
        <f t="shared" si="12"/>
        <v>6.2616578588858829E-14</v>
      </c>
      <c r="K614" s="422"/>
      <c r="M614" s="2"/>
    </row>
    <row r="615" spans="1:13">
      <c r="A615" s="81">
        <v>44834</v>
      </c>
      <c r="B615" s="421" t="s">
        <v>10</v>
      </c>
      <c r="C615" s="421" t="s">
        <v>90</v>
      </c>
      <c r="D615" t="s">
        <v>12</v>
      </c>
      <c r="E615" s="2">
        <v>98.9</v>
      </c>
      <c r="G615" s="73">
        <f t="shared" si="12"/>
        <v>98.900000000000063</v>
      </c>
      <c r="K615" s="421"/>
      <c r="M615" s="2"/>
    </row>
    <row r="616" spans="1:13">
      <c r="A616" s="70"/>
      <c r="B616" s="422"/>
      <c r="C616" s="422"/>
      <c r="D616" t="s">
        <v>13</v>
      </c>
      <c r="E616" s="2">
        <v>4.9000000000000004</v>
      </c>
      <c r="G616" s="73">
        <f t="shared" si="12"/>
        <v>103.80000000000007</v>
      </c>
      <c r="K616" s="425"/>
      <c r="M616" s="2"/>
    </row>
    <row r="617" spans="1:13">
      <c r="A617" s="70"/>
      <c r="B617" s="422"/>
      <c r="C617" s="422"/>
      <c r="D617" t="s">
        <v>14</v>
      </c>
      <c r="E617" s="2">
        <v>60</v>
      </c>
      <c r="G617" s="73">
        <f t="shared" si="12"/>
        <v>163.80000000000007</v>
      </c>
    </row>
    <row r="618" spans="1:13">
      <c r="A618" s="70"/>
      <c r="B618" s="422"/>
      <c r="C618" s="422"/>
      <c r="D618" t="s">
        <v>15</v>
      </c>
      <c r="E618" s="2">
        <v>5</v>
      </c>
      <c r="G618" s="73">
        <f t="shared" si="12"/>
        <v>168.80000000000007</v>
      </c>
      <c r="M618" s="5"/>
    </row>
    <row r="619" spans="1:13">
      <c r="A619" s="70">
        <v>44834</v>
      </c>
      <c r="B619" s="422" t="s">
        <v>91</v>
      </c>
      <c r="C619" s="422" t="s">
        <v>90</v>
      </c>
      <c r="D619" t="s">
        <v>14</v>
      </c>
      <c r="F619" s="2">
        <v>60</v>
      </c>
      <c r="G619" s="73">
        <f t="shared" si="12"/>
        <v>108.80000000000007</v>
      </c>
    </row>
    <row r="620" spans="1:13">
      <c r="A620" s="70">
        <v>44834</v>
      </c>
      <c r="B620" s="422" t="s">
        <v>91</v>
      </c>
      <c r="C620" s="422" t="s">
        <v>90</v>
      </c>
      <c r="D620" t="s">
        <v>15</v>
      </c>
      <c r="F620" s="2">
        <v>5</v>
      </c>
      <c r="G620" s="73">
        <f t="shared" si="12"/>
        <v>103.80000000000007</v>
      </c>
    </row>
    <row r="621" spans="1:13">
      <c r="A621" s="3">
        <v>44897</v>
      </c>
      <c r="B621" s="422" t="s">
        <v>131</v>
      </c>
      <c r="C621" s="422" t="s">
        <v>90</v>
      </c>
      <c r="D621" t="s">
        <v>12</v>
      </c>
      <c r="F621" s="2">
        <v>98.9</v>
      </c>
      <c r="G621" s="73">
        <f t="shared" si="12"/>
        <v>4.9000000000000625</v>
      </c>
    </row>
    <row r="622" spans="1:13">
      <c r="A622" s="3">
        <v>44897</v>
      </c>
      <c r="B622" s="422" t="s">
        <v>131</v>
      </c>
      <c r="C622" s="422" t="s">
        <v>90</v>
      </c>
      <c r="D622" t="s">
        <v>13</v>
      </c>
      <c r="F622" s="2">
        <v>4.9000000000000004</v>
      </c>
      <c r="G622" s="73">
        <f t="shared" si="12"/>
        <v>6.2172489379008766E-14</v>
      </c>
    </row>
    <row r="623" spans="1:13">
      <c r="A623" s="31">
        <v>44865</v>
      </c>
      <c r="B623" s="421" t="s">
        <v>10</v>
      </c>
      <c r="C623" s="421" t="s">
        <v>25</v>
      </c>
      <c r="D623" t="s">
        <v>12</v>
      </c>
      <c r="E623" s="2">
        <v>56.2</v>
      </c>
      <c r="G623" s="73">
        <f t="shared" si="12"/>
        <v>56.200000000000067</v>
      </c>
    </row>
    <row r="624" spans="1:13">
      <c r="A624" s="71"/>
      <c r="B624" s="425"/>
      <c r="C624" s="425"/>
      <c r="D624" t="s">
        <v>13</v>
      </c>
      <c r="E624" s="2">
        <v>2.6</v>
      </c>
      <c r="G624" s="73">
        <f t="shared" si="12"/>
        <v>58.800000000000068</v>
      </c>
    </row>
    <row r="625" spans="1:11">
      <c r="A625" s="71"/>
      <c r="B625" s="425"/>
      <c r="C625" s="425"/>
      <c r="D625" t="s">
        <v>14</v>
      </c>
      <c r="E625" s="2">
        <v>60</v>
      </c>
      <c r="G625" s="73">
        <f t="shared" si="12"/>
        <v>118.80000000000007</v>
      </c>
    </row>
    <row r="626" spans="1:11">
      <c r="A626" s="71"/>
      <c r="B626" s="425"/>
      <c r="C626" s="425"/>
      <c r="D626" t="s">
        <v>15</v>
      </c>
      <c r="E626" s="2">
        <v>5</v>
      </c>
      <c r="G626" s="73">
        <f t="shared" si="12"/>
        <v>123.80000000000007</v>
      </c>
    </row>
    <row r="627" spans="1:11">
      <c r="A627" s="3">
        <v>44865</v>
      </c>
      <c r="B627" s="422" t="s">
        <v>75</v>
      </c>
      <c r="C627" s="422" t="s">
        <v>25</v>
      </c>
      <c r="D627" t="s">
        <v>14</v>
      </c>
      <c r="F627" s="2">
        <v>60</v>
      </c>
      <c r="G627" s="73">
        <f t="shared" si="12"/>
        <v>63.800000000000068</v>
      </c>
    </row>
    <row r="628" spans="1:11">
      <c r="A628" s="3">
        <v>44865</v>
      </c>
      <c r="B628" s="422" t="s">
        <v>75</v>
      </c>
      <c r="C628" s="422" t="s">
        <v>25</v>
      </c>
      <c r="D628" t="s">
        <v>15</v>
      </c>
      <c r="F628" s="2">
        <v>5</v>
      </c>
      <c r="G628" s="73">
        <f t="shared" si="12"/>
        <v>58.800000000000068</v>
      </c>
    </row>
    <row r="629" spans="1:11">
      <c r="A629" s="3">
        <v>44897</v>
      </c>
      <c r="B629" s="422" t="s">
        <v>131</v>
      </c>
      <c r="C629" s="422" t="s">
        <v>25</v>
      </c>
      <c r="D629" t="s">
        <v>12</v>
      </c>
      <c r="F629" s="2">
        <v>56.2</v>
      </c>
      <c r="G629" s="73">
        <f t="shared" si="12"/>
        <v>2.6000000000000654</v>
      </c>
    </row>
    <row r="630" spans="1:11">
      <c r="A630" s="3">
        <v>44897</v>
      </c>
      <c r="B630" s="422" t="s">
        <v>131</v>
      </c>
      <c r="C630" s="422" t="s">
        <v>25</v>
      </c>
      <c r="D630" t="s">
        <v>13</v>
      </c>
      <c r="F630" s="2">
        <v>2.6</v>
      </c>
      <c r="G630" s="73">
        <f t="shared" si="12"/>
        <v>6.5281113847959205E-14</v>
      </c>
    </row>
    <row r="631" spans="1:11">
      <c r="A631" s="81">
        <v>44895</v>
      </c>
      <c r="B631" s="421" t="s">
        <v>10</v>
      </c>
      <c r="C631" s="421" t="s">
        <v>26</v>
      </c>
      <c r="D631" t="s">
        <v>12</v>
      </c>
      <c r="E631" s="2">
        <v>62.7</v>
      </c>
      <c r="G631" s="73">
        <f t="shared" si="12"/>
        <v>62.700000000000067</v>
      </c>
    </row>
    <row r="632" spans="1:11">
      <c r="A632" s="70"/>
      <c r="B632" s="422"/>
      <c r="C632" s="422"/>
      <c r="D632" t="s">
        <v>13</v>
      </c>
      <c r="E632" s="2">
        <v>3.3</v>
      </c>
      <c r="G632" s="73">
        <f t="shared" si="12"/>
        <v>66.000000000000071</v>
      </c>
    </row>
    <row r="633" spans="1:11">
      <c r="A633" s="70"/>
      <c r="B633" s="422"/>
      <c r="C633" s="422"/>
      <c r="D633" t="s">
        <v>14</v>
      </c>
      <c r="E633" s="2">
        <v>60</v>
      </c>
      <c r="G633" s="73">
        <f t="shared" si="12"/>
        <v>126.00000000000007</v>
      </c>
      <c r="I633" s="421"/>
      <c r="K633" s="2"/>
    </row>
    <row r="634" spans="1:11">
      <c r="A634" s="70"/>
      <c r="B634" s="422"/>
      <c r="C634" s="422"/>
      <c r="D634" t="s">
        <v>15</v>
      </c>
      <c r="E634" s="2">
        <v>5</v>
      </c>
      <c r="G634" s="73">
        <f t="shared" si="12"/>
        <v>131.00000000000006</v>
      </c>
      <c r="I634" s="422"/>
      <c r="K634" s="2"/>
    </row>
    <row r="635" spans="1:11">
      <c r="A635" s="3">
        <v>44895</v>
      </c>
      <c r="B635" s="422" t="s">
        <v>93</v>
      </c>
      <c r="C635" s="422" t="s">
        <v>26</v>
      </c>
      <c r="D635" t="s">
        <v>14</v>
      </c>
      <c r="F635" s="2">
        <v>60</v>
      </c>
      <c r="G635" s="73">
        <f t="shared" si="12"/>
        <v>71.000000000000057</v>
      </c>
      <c r="I635" s="421"/>
      <c r="K635" s="2"/>
    </row>
    <row r="636" spans="1:11">
      <c r="A636" s="3">
        <v>44895</v>
      </c>
      <c r="B636" s="422" t="s">
        <v>93</v>
      </c>
      <c r="C636" s="422" t="s">
        <v>26</v>
      </c>
      <c r="D636" t="s">
        <v>15</v>
      </c>
      <c r="E636" s="5"/>
      <c r="F636" s="23">
        <v>5</v>
      </c>
      <c r="G636" s="73">
        <f t="shared" si="12"/>
        <v>66.000000000000057</v>
      </c>
      <c r="I636" s="422"/>
      <c r="K636" s="2"/>
    </row>
    <row r="637" spans="1:11">
      <c r="A637" s="3">
        <v>44982</v>
      </c>
      <c r="B637" s="422" t="s">
        <v>132</v>
      </c>
      <c r="C637" s="422" t="s">
        <v>26</v>
      </c>
      <c r="D637" t="s">
        <v>12</v>
      </c>
      <c r="E637" s="5"/>
      <c r="F637" s="2">
        <v>62.7</v>
      </c>
      <c r="G637" s="73">
        <f t="shared" si="12"/>
        <v>3.300000000000054</v>
      </c>
      <c r="I637" s="422"/>
      <c r="K637" s="2"/>
    </row>
    <row r="638" spans="1:11">
      <c r="A638" s="3">
        <v>44982</v>
      </c>
      <c r="B638" s="422" t="s">
        <v>132</v>
      </c>
      <c r="C638" s="422" t="s">
        <v>26</v>
      </c>
      <c r="D638" t="s">
        <v>13</v>
      </c>
      <c r="E638" s="5"/>
      <c r="F638" s="2">
        <v>3.3</v>
      </c>
      <c r="G638" s="73">
        <f t="shared" si="12"/>
        <v>5.4178883601707639E-14</v>
      </c>
      <c r="I638" s="422"/>
      <c r="K638" s="2"/>
    </row>
    <row r="639" spans="1:11">
      <c r="A639" s="81">
        <v>44926</v>
      </c>
      <c r="B639" s="421" t="s">
        <v>10</v>
      </c>
      <c r="C639" s="421" t="s">
        <v>27</v>
      </c>
      <c r="D639" t="s">
        <v>12</v>
      </c>
      <c r="E639" s="2">
        <v>71.7</v>
      </c>
      <c r="G639" s="73">
        <f t="shared" si="12"/>
        <v>71.70000000000006</v>
      </c>
    </row>
    <row r="640" spans="1:11">
      <c r="A640" s="70"/>
      <c r="B640" s="422"/>
      <c r="C640" s="422"/>
      <c r="D640" t="s">
        <v>13</v>
      </c>
      <c r="E640" s="2">
        <v>5.7</v>
      </c>
      <c r="G640" s="73">
        <f t="shared" si="12"/>
        <v>77.400000000000063</v>
      </c>
      <c r="K640" s="5"/>
    </row>
    <row r="641" spans="1:10">
      <c r="A641" s="70"/>
      <c r="B641" s="422"/>
      <c r="C641" s="422"/>
      <c r="D641" t="s">
        <v>14</v>
      </c>
      <c r="E641" s="2">
        <v>60</v>
      </c>
      <c r="G641" s="73">
        <f t="shared" si="12"/>
        <v>137.40000000000006</v>
      </c>
    </row>
    <row r="642" spans="1:10">
      <c r="A642" s="70"/>
      <c r="B642" s="422"/>
      <c r="C642" s="422"/>
      <c r="D642" t="s">
        <v>15</v>
      </c>
      <c r="E642" s="2">
        <v>5</v>
      </c>
      <c r="G642" s="73">
        <f t="shared" si="12"/>
        <v>142.40000000000006</v>
      </c>
    </row>
    <row r="643" spans="1:10">
      <c r="A643" s="70">
        <v>44926</v>
      </c>
      <c r="B643" s="422" t="s">
        <v>76</v>
      </c>
      <c r="C643" s="422" t="s">
        <v>27</v>
      </c>
      <c r="D643" t="s">
        <v>14</v>
      </c>
      <c r="F643" s="2">
        <v>60</v>
      </c>
      <c r="G643" s="73">
        <f t="shared" si="12"/>
        <v>82.400000000000063</v>
      </c>
    </row>
    <row r="644" spans="1:10">
      <c r="A644" s="70">
        <v>44926</v>
      </c>
      <c r="B644" s="422" t="s">
        <v>76</v>
      </c>
      <c r="C644" s="422" t="s">
        <v>27</v>
      </c>
      <c r="D644" t="s">
        <v>15</v>
      </c>
      <c r="F644" s="2">
        <v>5</v>
      </c>
      <c r="G644" s="73">
        <f t="shared" si="12"/>
        <v>77.400000000000063</v>
      </c>
    </row>
    <row r="645" spans="1:10">
      <c r="A645" s="3">
        <v>44982</v>
      </c>
      <c r="B645" s="422" t="s">
        <v>132</v>
      </c>
      <c r="C645" s="422" t="s">
        <v>27</v>
      </c>
      <c r="D645" t="s">
        <v>12</v>
      </c>
      <c r="F645" s="2">
        <v>71.7</v>
      </c>
      <c r="G645" s="73">
        <f t="shared" si="12"/>
        <v>5.7000000000000597</v>
      </c>
    </row>
    <row r="646" spans="1:10">
      <c r="A646" s="3">
        <v>44982</v>
      </c>
      <c r="B646" s="422" t="s">
        <v>132</v>
      </c>
      <c r="C646" s="422" t="s">
        <v>27</v>
      </c>
      <c r="D646" t="s">
        <v>13</v>
      </c>
      <c r="F646" s="2">
        <v>5.7</v>
      </c>
      <c r="G646" s="73">
        <f t="shared" si="12"/>
        <v>5.9507954119908391E-14</v>
      </c>
    </row>
    <row r="647" spans="1:10">
      <c r="A647" s="31">
        <v>44957</v>
      </c>
      <c r="B647" s="421" t="s">
        <v>10</v>
      </c>
      <c r="C647" s="421" t="s">
        <v>11</v>
      </c>
      <c r="D647" t="s">
        <v>12</v>
      </c>
      <c r="E647" s="195">
        <v>64.900000000000006</v>
      </c>
      <c r="F647" s="195"/>
      <c r="G647" s="73">
        <f t="shared" si="12"/>
        <v>64.900000000000063</v>
      </c>
    </row>
    <row r="648" spans="1:10">
      <c r="B648" s="422"/>
      <c r="C648" s="422"/>
      <c r="D648" t="s">
        <v>13</v>
      </c>
      <c r="E648" s="195">
        <v>5</v>
      </c>
      <c r="F648" s="195"/>
      <c r="G648" s="73">
        <f t="shared" si="12"/>
        <v>69.900000000000063</v>
      </c>
      <c r="H648" s="421" t="s">
        <v>11</v>
      </c>
      <c r="I648" t="s">
        <v>12</v>
      </c>
      <c r="J648" s="195">
        <v>64.900000000000006</v>
      </c>
    </row>
    <row r="649" spans="1:10">
      <c r="B649" s="422"/>
      <c r="C649" s="422"/>
      <c r="D649" t="s">
        <v>14</v>
      </c>
      <c r="E649" s="195">
        <v>60</v>
      </c>
      <c r="F649" s="195"/>
      <c r="G649" s="73">
        <f t="shared" si="12"/>
        <v>129.90000000000006</v>
      </c>
      <c r="H649" s="422"/>
      <c r="I649" t="s">
        <v>13</v>
      </c>
      <c r="J649" s="195">
        <v>5</v>
      </c>
    </row>
    <row r="650" spans="1:10">
      <c r="B650" s="422"/>
      <c r="C650" s="422"/>
      <c r="D650" t="s">
        <v>15</v>
      </c>
      <c r="E650" s="195">
        <v>5</v>
      </c>
      <c r="F650" s="195"/>
      <c r="G650" s="73">
        <f t="shared" si="12"/>
        <v>134.90000000000006</v>
      </c>
    </row>
    <row r="651" spans="1:10">
      <c r="A651" s="3">
        <v>44957</v>
      </c>
      <c r="B651" s="422" t="s">
        <v>77</v>
      </c>
      <c r="C651" s="422" t="s">
        <v>11</v>
      </c>
      <c r="D651" t="s">
        <v>14</v>
      </c>
      <c r="E651" s="195"/>
      <c r="F651" s="195">
        <v>60</v>
      </c>
      <c r="G651" s="73">
        <f t="shared" si="12"/>
        <v>74.900000000000063</v>
      </c>
      <c r="J651" s="28">
        <f>SUM(J648:J650)</f>
        <v>69.900000000000006</v>
      </c>
    </row>
    <row r="652" spans="1:10">
      <c r="A652" s="3">
        <v>44957</v>
      </c>
      <c r="B652" s="422" t="s">
        <v>77</v>
      </c>
      <c r="C652" s="422" t="s">
        <v>11</v>
      </c>
      <c r="D652" t="s">
        <v>15</v>
      </c>
      <c r="E652" s="195"/>
      <c r="F652" s="195">
        <v>5</v>
      </c>
      <c r="G652" s="73">
        <f t="shared" si="12"/>
        <v>69.900000000000063</v>
      </c>
    </row>
    <row r="653" spans="1:10">
      <c r="A653" s="3">
        <v>44992</v>
      </c>
      <c r="B653" s="422">
        <v>26557</v>
      </c>
      <c r="C653" s="422" t="s">
        <v>11</v>
      </c>
      <c r="D653" t="s">
        <v>12</v>
      </c>
      <c r="E653" s="195"/>
      <c r="F653" s="195">
        <v>64.900000000000006</v>
      </c>
      <c r="G653" s="73">
        <f t="shared" si="12"/>
        <v>5.0000000000000568</v>
      </c>
    </row>
    <row r="654" spans="1:10">
      <c r="A654" s="3">
        <v>44992</v>
      </c>
      <c r="B654" s="422">
        <v>26557</v>
      </c>
      <c r="C654" s="422" t="s">
        <v>11</v>
      </c>
      <c r="D654" t="s">
        <v>13</v>
      </c>
      <c r="E654" s="195"/>
      <c r="F654" s="195">
        <v>5</v>
      </c>
      <c r="G654" s="73">
        <f t="shared" si="12"/>
        <v>5.6843418860808015E-14</v>
      </c>
    </row>
    <row r="655" spans="1:10">
      <c r="A655" s="81">
        <v>44985</v>
      </c>
      <c r="B655" s="421" t="s">
        <v>10</v>
      </c>
      <c r="C655" s="421" t="s">
        <v>17</v>
      </c>
      <c r="D655" t="s">
        <v>12</v>
      </c>
      <c r="E655" s="195">
        <v>70.8</v>
      </c>
      <c r="F655" s="195"/>
      <c r="G655" s="73">
        <f t="shared" si="12"/>
        <v>70.800000000000054</v>
      </c>
    </row>
    <row r="656" spans="1:10">
      <c r="A656" s="70"/>
      <c r="B656" s="422"/>
      <c r="C656" s="422"/>
      <c r="D656" t="s">
        <v>13</v>
      </c>
      <c r="E656" s="195">
        <v>3.3</v>
      </c>
      <c r="F656" s="195"/>
      <c r="G656" s="73">
        <f t="shared" si="12"/>
        <v>74.100000000000051</v>
      </c>
    </row>
    <row r="657" spans="1:7">
      <c r="A657" s="70"/>
      <c r="B657" s="422"/>
      <c r="C657" s="422"/>
      <c r="D657" t="s">
        <v>14</v>
      </c>
      <c r="E657" s="195">
        <v>56</v>
      </c>
      <c r="F657" s="195"/>
      <c r="G657" s="73">
        <f t="shared" si="12"/>
        <v>130.10000000000005</v>
      </c>
    </row>
    <row r="658" spans="1:7">
      <c r="A658" s="70"/>
      <c r="B658" s="422"/>
      <c r="C658" s="422"/>
      <c r="D658" t="s">
        <v>15</v>
      </c>
      <c r="E658" s="195">
        <v>5</v>
      </c>
      <c r="F658" s="195"/>
      <c r="G658" s="73">
        <f t="shared" si="12"/>
        <v>135.10000000000005</v>
      </c>
    </row>
    <row r="659" spans="1:7">
      <c r="A659" s="70">
        <v>44985</v>
      </c>
      <c r="B659" s="422" t="s">
        <v>78</v>
      </c>
      <c r="C659" s="422" t="s">
        <v>17</v>
      </c>
      <c r="D659" t="s">
        <v>14</v>
      </c>
      <c r="E659" s="195"/>
      <c r="F659" s="195">
        <v>56</v>
      </c>
      <c r="G659" s="73">
        <f t="shared" si="12"/>
        <v>79.100000000000051</v>
      </c>
    </row>
    <row r="660" spans="1:7">
      <c r="A660" s="70">
        <v>44985</v>
      </c>
      <c r="B660" s="422" t="s">
        <v>78</v>
      </c>
      <c r="C660" s="422" t="s">
        <v>17</v>
      </c>
      <c r="D660" t="s">
        <v>15</v>
      </c>
      <c r="E660" s="195"/>
      <c r="F660" s="195">
        <v>5</v>
      </c>
      <c r="G660" s="73">
        <f t="shared" si="12"/>
        <v>74.100000000000051</v>
      </c>
    </row>
    <row r="661" spans="1:7">
      <c r="A661" s="3">
        <v>45009</v>
      </c>
      <c r="B661" s="422">
        <v>26654</v>
      </c>
      <c r="C661" s="422" t="s">
        <v>17</v>
      </c>
      <c r="D661" t="s">
        <v>12</v>
      </c>
      <c r="F661" s="2">
        <v>70.8</v>
      </c>
      <c r="G661" s="73">
        <f t="shared" si="12"/>
        <v>3.300000000000054</v>
      </c>
    </row>
    <row r="662" spans="1:7">
      <c r="A662" s="3">
        <v>45009</v>
      </c>
      <c r="B662" s="422">
        <v>26654</v>
      </c>
      <c r="C662" s="422" t="s">
        <v>17</v>
      </c>
      <c r="D662" t="s">
        <v>13</v>
      </c>
      <c r="F662" s="2">
        <v>3.3</v>
      </c>
      <c r="G662" s="73">
        <f t="shared" si="12"/>
        <v>5.4178883601707639E-14</v>
      </c>
    </row>
    <row r="663" spans="1:7">
      <c r="A663" s="81">
        <v>45016</v>
      </c>
      <c r="B663" s="421" t="s">
        <v>10</v>
      </c>
      <c r="C663" s="421" t="s">
        <v>18</v>
      </c>
      <c r="D663" t="s">
        <v>12</v>
      </c>
      <c r="E663" s="195">
        <v>71.3</v>
      </c>
      <c r="F663" s="195"/>
      <c r="G663" s="73">
        <f t="shared" si="12"/>
        <v>71.300000000000054</v>
      </c>
    </row>
    <row r="664" spans="1:7">
      <c r="A664" s="70"/>
      <c r="B664" s="422"/>
      <c r="C664" s="422"/>
      <c r="D664" t="s">
        <v>13</v>
      </c>
      <c r="E664" s="195">
        <v>2.7</v>
      </c>
      <c r="F664" s="195"/>
      <c r="G664" s="73">
        <f t="shared" si="12"/>
        <v>74.000000000000057</v>
      </c>
    </row>
    <row r="665" spans="1:7">
      <c r="A665" s="70"/>
      <c r="B665" s="422"/>
      <c r="C665" s="422"/>
      <c r="D665" t="s">
        <v>14</v>
      </c>
      <c r="E665" s="195">
        <v>60</v>
      </c>
      <c r="F665" s="195"/>
      <c r="G665" s="73">
        <f t="shared" si="12"/>
        <v>134.00000000000006</v>
      </c>
    </row>
    <row r="666" spans="1:7">
      <c r="A666" s="70"/>
      <c r="B666" s="422"/>
      <c r="C666" s="422"/>
      <c r="D666" t="s">
        <v>15</v>
      </c>
      <c r="E666" s="195">
        <v>5</v>
      </c>
      <c r="F666" s="195"/>
      <c r="G666" s="73">
        <f t="shared" ref="G666:G684" si="13">+G665+E666-F666</f>
        <v>139.00000000000006</v>
      </c>
    </row>
    <row r="667" spans="1:7">
      <c r="A667" s="70">
        <v>45016</v>
      </c>
      <c r="B667" s="422" t="s">
        <v>81</v>
      </c>
      <c r="C667" s="422" t="s">
        <v>18</v>
      </c>
      <c r="D667" t="s">
        <v>14</v>
      </c>
      <c r="E667" s="195"/>
      <c r="F667" s="195">
        <v>60</v>
      </c>
      <c r="G667" s="73">
        <f t="shared" si="13"/>
        <v>79.000000000000057</v>
      </c>
    </row>
    <row r="668" spans="1:7">
      <c r="A668" s="70">
        <v>45016</v>
      </c>
      <c r="B668" s="422" t="s">
        <v>81</v>
      </c>
      <c r="C668" s="422" t="s">
        <v>18</v>
      </c>
      <c r="D668" t="s">
        <v>15</v>
      </c>
      <c r="E668" s="195"/>
      <c r="F668" s="195">
        <v>5</v>
      </c>
      <c r="G668" s="73">
        <f t="shared" si="13"/>
        <v>74.000000000000057</v>
      </c>
    </row>
    <row r="669" spans="1:7">
      <c r="A669" s="70">
        <v>45069</v>
      </c>
      <c r="B669" s="422">
        <v>26870</v>
      </c>
      <c r="C669" s="422" t="s">
        <v>18</v>
      </c>
      <c r="D669" t="s">
        <v>12</v>
      </c>
      <c r="E669" s="195"/>
      <c r="F669" s="195">
        <v>71.3</v>
      </c>
      <c r="G669" s="73">
        <f t="shared" si="13"/>
        <v>2.7000000000000597</v>
      </c>
    </row>
    <row r="670" spans="1:7">
      <c r="A670" s="70">
        <v>45069</v>
      </c>
      <c r="B670" s="422">
        <v>26870</v>
      </c>
      <c r="C670" s="422" t="s">
        <v>18</v>
      </c>
      <c r="D670" t="s">
        <v>13</v>
      </c>
      <c r="E670" s="195"/>
      <c r="F670" s="195">
        <v>2.7</v>
      </c>
      <c r="G670" s="73">
        <f t="shared" si="13"/>
        <v>5.9507954119908391E-14</v>
      </c>
    </row>
    <row r="671" spans="1:7">
      <c r="A671" s="81">
        <v>45046</v>
      </c>
      <c r="B671" s="421" t="s">
        <v>10</v>
      </c>
      <c r="C671" s="421" t="s">
        <v>19</v>
      </c>
      <c r="D671" t="s">
        <v>12</v>
      </c>
      <c r="E671" s="207">
        <v>74.599999999999994</v>
      </c>
      <c r="F671" s="207"/>
      <c r="G671" s="73">
        <f t="shared" si="13"/>
        <v>74.600000000000051</v>
      </c>
    </row>
    <row r="672" spans="1:7">
      <c r="A672" s="70"/>
      <c r="B672" s="422"/>
      <c r="C672" s="422"/>
      <c r="D672" t="s">
        <v>13</v>
      </c>
      <c r="E672" s="207">
        <v>2.4</v>
      </c>
      <c r="F672" s="207"/>
      <c r="G672" s="73">
        <f t="shared" si="13"/>
        <v>77.000000000000057</v>
      </c>
    </row>
    <row r="673" spans="1:13">
      <c r="A673" s="70"/>
      <c r="B673" s="422"/>
      <c r="C673" s="422"/>
      <c r="D673" t="s">
        <v>14</v>
      </c>
      <c r="E673" s="207">
        <v>60</v>
      </c>
      <c r="F673" s="207"/>
      <c r="G673" s="73">
        <f t="shared" si="13"/>
        <v>137.00000000000006</v>
      </c>
    </row>
    <row r="674" spans="1:13">
      <c r="A674" s="70"/>
      <c r="B674" s="422"/>
      <c r="C674" s="422"/>
      <c r="D674" t="s">
        <v>15</v>
      </c>
      <c r="E674" s="207">
        <v>5</v>
      </c>
      <c r="F674" s="207"/>
      <c r="G674" s="73">
        <f t="shared" si="13"/>
        <v>142.00000000000006</v>
      </c>
    </row>
    <row r="675" spans="1:13">
      <c r="A675" s="70">
        <v>45046</v>
      </c>
      <c r="B675" s="422" t="s">
        <v>83</v>
      </c>
      <c r="C675" s="422" t="s">
        <v>19</v>
      </c>
      <c r="D675" t="s">
        <v>14</v>
      </c>
      <c r="E675" s="207"/>
      <c r="F675" s="207">
        <v>60</v>
      </c>
      <c r="G675" s="73">
        <f t="shared" si="13"/>
        <v>82.000000000000057</v>
      </c>
    </row>
    <row r="676" spans="1:13">
      <c r="A676" s="70">
        <v>45046</v>
      </c>
      <c r="B676" s="422" t="s">
        <v>83</v>
      </c>
      <c r="C676" s="422" t="s">
        <v>19</v>
      </c>
      <c r="D676" t="s">
        <v>15</v>
      </c>
      <c r="E676" s="207"/>
      <c r="F676" s="207">
        <v>5</v>
      </c>
      <c r="G676" s="73">
        <f t="shared" si="13"/>
        <v>77.000000000000057</v>
      </c>
    </row>
    <row r="677" spans="1:13">
      <c r="A677" s="70">
        <v>45110</v>
      </c>
      <c r="B677" s="422">
        <v>27028</v>
      </c>
      <c r="C677" s="422" t="s">
        <v>19</v>
      </c>
      <c r="D677" t="s">
        <v>12</v>
      </c>
      <c r="E677" s="207"/>
      <c r="F677" s="207">
        <v>74.599999999999994</v>
      </c>
      <c r="G677" s="73">
        <f t="shared" si="13"/>
        <v>2.4000000000000625</v>
      </c>
    </row>
    <row r="678" spans="1:13">
      <c r="A678" s="70">
        <v>45110</v>
      </c>
      <c r="B678" s="422">
        <v>27028</v>
      </c>
      <c r="C678" s="422" t="s">
        <v>19</v>
      </c>
      <c r="D678" t="s">
        <v>13</v>
      </c>
      <c r="E678" s="207"/>
      <c r="F678" s="207">
        <v>2.4</v>
      </c>
      <c r="G678" s="73">
        <f t="shared" si="13"/>
        <v>6.2616578588858829E-14</v>
      </c>
    </row>
    <row r="679" spans="1:13">
      <c r="A679" s="81">
        <v>45077</v>
      </c>
      <c r="B679" s="421" t="s">
        <v>10</v>
      </c>
      <c r="C679" s="421" t="s">
        <v>20</v>
      </c>
      <c r="D679" t="s">
        <v>12</v>
      </c>
      <c r="E679" s="207">
        <v>68.900000000000006</v>
      </c>
      <c r="F679" s="207"/>
      <c r="G679" s="73">
        <f t="shared" si="13"/>
        <v>68.900000000000063</v>
      </c>
    </row>
    <row r="680" spans="1:13">
      <c r="A680" s="70"/>
      <c r="B680" s="422"/>
      <c r="C680" s="422"/>
      <c r="D680" t="s">
        <v>13</v>
      </c>
      <c r="E680" s="207">
        <v>1.3</v>
      </c>
      <c r="F680" s="207"/>
      <c r="G680" s="73">
        <f t="shared" si="13"/>
        <v>70.20000000000006</v>
      </c>
      <c r="K680" s="421" t="s">
        <v>19</v>
      </c>
      <c r="L680" t="s">
        <v>12</v>
      </c>
      <c r="M680" s="207">
        <v>74.599999999999994</v>
      </c>
    </row>
    <row r="681" spans="1:13">
      <c r="A681" s="70"/>
      <c r="B681" s="422"/>
      <c r="C681" s="422"/>
      <c r="D681" t="s">
        <v>14</v>
      </c>
      <c r="E681" s="207">
        <v>60</v>
      </c>
      <c r="F681" s="207"/>
      <c r="G681" s="73">
        <f t="shared" si="13"/>
        <v>130.20000000000005</v>
      </c>
      <c r="K681" s="422"/>
      <c r="L681" t="s">
        <v>13</v>
      </c>
      <c r="M681" s="207">
        <v>2.4</v>
      </c>
    </row>
    <row r="682" spans="1:13">
      <c r="A682" s="70"/>
      <c r="B682" s="422"/>
      <c r="C682" s="422"/>
      <c r="D682" t="s">
        <v>15</v>
      </c>
      <c r="E682" s="207">
        <v>5</v>
      </c>
      <c r="F682" s="207"/>
      <c r="G682" s="73">
        <f t="shared" si="13"/>
        <v>135.20000000000005</v>
      </c>
      <c r="K682" s="421" t="s">
        <v>20</v>
      </c>
      <c r="L682" t="s">
        <v>12</v>
      </c>
      <c r="M682" s="207">
        <v>68.900000000000006</v>
      </c>
    </row>
    <row r="683" spans="1:13">
      <c r="A683" s="70"/>
      <c r="B683" s="422"/>
      <c r="C683" s="422"/>
      <c r="D683" s="207" t="s">
        <v>95</v>
      </c>
      <c r="E683" s="5">
        <v>10</v>
      </c>
      <c r="F683" s="207"/>
      <c r="G683" s="73">
        <f t="shared" si="13"/>
        <v>145.20000000000005</v>
      </c>
      <c r="K683" s="422"/>
      <c r="L683" t="s">
        <v>13</v>
      </c>
      <c r="M683" s="207">
        <v>1.3</v>
      </c>
    </row>
    <row r="684" spans="1:13">
      <c r="A684" s="70">
        <v>45077</v>
      </c>
      <c r="B684" s="422" t="s">
        <v>84</v>
      </c>
      <c r="C684" s="422" t="s">
        <v>20</v>
      </c>
      <c r="D684" t="s">
        <v>14</v>
      </c>
      <c r="E684" s="207"/>
      <c r="F684" s="207">
        <v>60</v>
      </c>
      <c r="G684" s="73">
        <f t="shared" si="13"/>
        <v>85.200000000000045</v>
      </c>
      <c r="L684" s="207" t="s">
        <v>95</v>
      </c>
      <c r="M684" s="5">
        <v>10</v>
      </c>
    </row>
    <row r="685" spans="1:13">
      <c r="A685" s="70">
        <v>45077</v>
      </c>
      <c r="B685" s="422" t="s">
        <v>84</v>
      </c>
      <c r="C685" s="422" t="s">
        <v>20</v>
      </c>
      <c r="D685" t="s">
        <v>15</v>
      </c>
      <c r="E685" s="207"/>
      <c r="F685" s="207">
        <v>5</v>
      </c>
      <c r="G685" s="73">
        <f t="shared" ref="G685:G750" si="14">+G684+E685-F685</f>
        <v>80.200000000000045</v>
      </c>
      <c r="M685" s="28">
        <f>SUM(M680:M684)</f>
        <v>157.20000000000002</v>
      </c>
    </row>
    <row r="686" spans="1:13">
      <c r="A686" s="3">
        <v>45110</v>
      </c>
      <c r="B686" s="422">
        <v>27028</v>
      </c>
      <c r="C686" s="422" t="s">
        <v>20</v>
      </c>
      <c r="D686" t="s">
        <v>12</v>
      </c>
      <c r="F686" s="2">
        <v>68.900000000000006</v>
      </c>
      <c r="G686" s="73">
        <f t="shared" si="14"/>
        <v>11.30000000000004</v>
      </c>
    </row>
    <row r="687" spans="1:13">
      <c r="A687" s="3">
        <v>45110</v>
      </c>
      <c r="B687" s="422">
        <v>27028</v>
      </c>
      <c r="C687" s="422" t="s">
        <v>20</v>
      </c>
      <c r="D687" t="s">
        <v>13</v>
      </c>
      <c r="F687" s="2">
        <v>1.3</v>
      </c>
      <c r="G687" s="73">
        <f t="shared" si="14"/>
        <v>10.000000000000039</v>
      </c>
    </row>
    <row r="688" spans="1:13">
      <c r="A688" s="3">
        <v>45110</v>
      </c>
      <c r="B688" s="422">
        <v>27028</v>
      </c>
      <c r="C688" s="422" t="s">
        <v>20</v>
      </c>
      <c r="D688" t="s">
        <v>96</v>
      </c>
      <c r="F688" s="2">
        <v>10</v>
      </c>
      <c r="G688" s="73">
        <f t="shared" si="14"/>
        <v>3.907985046680551E-14</v>
      </c>
    </row>
    <row r="689" spans="1:13">
      <c r="A689" s="81">
        <v>45107</v>
      </c>
      <c r="B689" s="421" t="s">
        <v>10</v>
      </c>
      <c r="C689" s="421" t="s">
        <v>21</v>
      </c>
      <c r="D689" t="s">
        <v>12</v>
      </c>
      <c r="E689" s="207">
        <v>70.2</v>
      </c>
      <c r="F689" s="207"/>
      <c r="G689" s="73">
        <f t="shared" si="14"/>
        <v>70.200000000000045</v>
      </c>
    </row>
    <row r="690" spans="1:13">
      <c r="A690" s="70"/>
      <c r="B690" s="422"/>
      <c r="C690" s="422"/>
      <c r="D690" t="s">
        <v>13</v>
      </c>
      <c r="E690" s="207">
        <v>2</v>
      </c>
      <c r="F690" s="207"/>
      <c r="G690" s="73">
        <f t="shared" si="14"/>
        <v>72.200000000000045</v>
      </c>
    </row>
    <row r="691" spans="1:13">
      <c r="A691" s="70"/>
      <c r="B691" s="422"/>
      <c r="C691" s="422"/>
      <c r="D691" t="s">
        <v>14</v>
      </c>
      <c r="E691" s="207">
        <v>60</v>
      </c>
      <c r="F691" s="207"/>
      <c r="G691" s="73">
        <f t="shared" si="14"/>
        <v>132.20000000000005</v>
      </c>
    </row>
    <row r="692" spans="1:13">
      <c r="A692" s="70"/>
      <c r="B692" s="422"/>
      <c r="C692" s="422"/>
      <c r="D692" t="s">
        <v>15</v>
      </c>
      <c r="E692" s="207">
        <v>5</v>
      </c>
      <c r="F692" s="207"/>
      <c r="G692" s="73">
        <f t="shared" si="14"/>
        <v>137.20000000000005</v>
      </c>
    </row>
    <row r="693" spans="1:13">
      <c r="A693" s="70">
        <v>45107</v>
      </c>
      <c r="B693" s="422" t="s">
        <v>86</v>
      </c>
      <c r="C693" s="422" t="s">
        <v>21</v>
      </c>
      <c r="D693" t="s">
        <v>14</v>
      </c>
      <c r="E693" s="207"/>
      <c r="F693" s="207">
        <v>60</v>
      </c>
      <c r="G693" s="73">
        <f t="shared" si="14"/>
        <v>77.200000000000045</v>
      </c>
    </row>
    <row r="694" spans="1:13">
      <c r="A694" s="70">
        <v>45107</v>
      </c>
      <c r="B694" s="422" t="s">
        <v>86</v>
      </c>
      <c r="C694" s="422" t="s">
        <v>21</v>
      </c>
      <c r="D694" t="s">
        <v>15</v>
      </c>
      <c r="E694" s="207"/>
      <c r="F694" s="207">
        <v>5</v>
      </c>
      <c r="G694" s="73">
        <f t="shared" si="14"/>
        <v>72.200000000000045</v>
      </c>
    </row>
    <row r="695" spans="1:13">
      <c r="A695" s="70">
        <v>45164</v>
      </c>
      <c r="B695" s="422">
        <v>27382</v>
      </c>
      <c r="C695" s="422" t="s">
        <v>21</v>
      </c>
      <c r="D695" t="s">
        <v>12</v>
      </c>
      <c r="E695" s="207"/>
      <c r="F695" s="207">
        <v>70.2</v>
      </c>
      <c r="G695" s="73">
        <f t="shared" si="14"/>
        <v>2.0000000000000426</v>
      </c>
    </row>
    <row r="696" spans="1:13">
      <c r="A696" s="70">
        <v>45164</v>
      </c>
      <c r="B696" s="422">
        <v>27382</v>
      </c>
      <c r="C696" s="422" t="s">
        <v>21</v>
      </c>
      <c r="D696" t="s">
        <v>13</v>
      </c>
      <c r="E696" s="207"/>
      <c r="F696" s="207">
        <v>2</v>
      </c>
      <c r="G696" s="73">
        <f t="shared" si="14"/>
        <v>4.2632564145606011E-14</v>
      </c>
    </row>
    <row r="697" spans="1:13">
      <c r="A697" s="81">
        <v>45138</v>
      </c>
      <c r="B697" s="421" t="s">
        <v>10</v>
      </c>
      <c r="C697" s="421" t="s">
        <v>22</v>
      </c>
      <c r="D697" t="s">
        <v>12</v>
      </c>
      <c r="E697" s="207">
        <v>66.2</v>
      </c>
      <c r="F697" s="207"/>
      <c r="G697" s="73">
        <f t="shared" si="14"/>
        <v>66.200000000000045</v>
      </c>
    </row>
    <row r="698" spans="1:13">
      <c r="A698" s="70"/>
      <c r="B698" s="422"/>
      <c r="C698" s="422"/>
      <c r="D698" t="s">
        <v>13</v>
      </c>
      <c r="E698" s="207">
        <v>2</v>
      </c>
      <c r="F698" s="207"/>
      <c r="G698" s="73">
        <f t="shared" si="14"/>
        <v>68.200000000000045</v>
      </c>
      <c r="J698" s="421"/>
      <c r="L698" s="207"/>
    </row>
    <row r="699" spans="1:13">
      <c r="A699" s="70"/>
      <c r="B699" s="422"/>
      <c r="C699" s="422"/>
      <c r="D699" t="s">
        <v>14</v>
      </c>
      <c r="E699" s="207">
        <v>60</v>
      </c>
      <c r="F699" s="207"/>
      <c r="G699" s="73">
        <f t="shared" si="14"/>
        <v>128.20000000000005</v>
      </c>
      <c r="J699" s="422"/>
      <c r="L699" s="207"/>
    </row>
    <row r="700" spans="1:13">
      <c r="A700" s="70"/>
      <c r="B700" s="422"/>
      <c r="C700" s="422"/>
      <c r="D700" t="s">
        <v>15</v>
      </c>
      <c r="E700" s="207">
        <v>5</v>
      </c>
      <c r="F700" s="207"/>
      <c r="G700" s="73">
        <f t="shared" si="14"/>
        <v>133.20000000000005</v>
      </c>
      <c r="J700" s="421"/>
      <c r="L700" s="207"/>
    </row>
    <row r="701" spans="1:13">
      <c r="A701" s="70">
        <v>45138</v>
      </c>
      <c r="B701" s="422" t="s">
        <v>87</v>
      </c>
      <c r="C701" s="422" t="s">
        <v>22</v>
      </c>
      <c r="D701" t="s">
        <v>14</v>
      </c>
      <c r="E701" s="207"/>
      <c r="F701" s="207">
        <v>60</v>
      </c>
      <c r="G701" s="73">
        <f t="shared" si="14"/>
        <v>73.200000000000045</v>
      </c>
      <c r="J701" s="422"/>
      <c r="L701" s="207"/>
    </row>
    <row r="702" spans="1:13">
      <c r="A702" s="70">
        <v>45138</v>
      </c>
      <c r="B702" s="422" t="s">
        <v>87</v>
      </c>
      <c r="C702" s="422" t="s">
        <v>22</v>
      </c>
      <c r="D702" t="s">
        <v>15</v>
      </c>
      <c r="E702" s="207"/>
      <c r="F702" s="207">
        <v>5</v>
      </c>
      <c r="G702" s="73">
        <f t="shared" si="14"/>
        <v>68.200000000000045</v>
      </c>
      <c r="L702" s="28"/>
      <c r="M702" s="28"/>
    </row>
    <row r="703" spans="1:13">
      <c r="A703" s="70">
        <v>45164</v>
      </c>
      <c r="B703" s="422">
        <v>27382</v>
      </c>
      <c r="C703" s="422" t="s">
        <v>22</v>
      </c>
      <c r="D703" t="s">
        <v>12</v>
      </c>
      <c r="F703" s="207">
        <v>66.2</v>
      </c>
      <c r="G703" s="73">
        <f t="shared" si="14"/>
        <v>2.0000000000000426</v>
      </c>
    </row>
    <row r="704" spans="1:13">
      <c r="A704" s="70">
        <v>45164</v>
      </c>
      <c r="B704" s="422">
        <v>27382</v>
      </c>
      <c r="C704" s="422" t="s">
        <v>22</v>
      </c>
      <c r="D704" t="s">
        <v>13</v>
      </c>
      <c r="F704" s="207">
        <v>2</v>
      </c>
      <c r="G704" s="73">
        <f t="shared" si="14"/>
        <v>4.2632564145606011E-14</v>
      </c>
    </row>
    <row r="705" spans="1:12">
      <c r="A705" s="31">
        <v>45169</v>
      </c>
      <c r="B705" s="421" t="s">
        <v>10</v>
      </c>
      <c r="C705" s="421" t="s">
        <v>23</v>
      </c>
      <c r="D705" t="s">
        <v>12</v>
      </c>
      <c r="E705" s="207">
        <v>63.3</v>
      </c>
      <c r="F705" s="207"/>
      <c r="G705" s="73">
        <f t="shared" si="14"/>
        <v>63.30000000000004</v>
      </c>
      <c r="I705" s="421"/>
      <c r="K705" s="207"/>
    </row>
    <row r="706" spans="1:12">
      <c r="B706" s="422"/>
      <c r="C706" s="422"/>
      <c r="D706" t="s">
        <v>13</v>
      </c>
      <c r="E706" s="207">
        <v>2</v>
      </c>
      <c r="F706" s="207"/>
      <c r="G706" s="73">
        <f t="shared" si="14"/>
        <v>65.30000000000004</v>
      </c>
      <c r="I706" s="422"/>
      <c r="K706" s="207"/>
    </row>
    <row r="707" spans="1:12">
      <c r="B707" s="422"/>
      <c r="C707" s="422"/>
      <c r="D707" t="s">
        <v>14</v>
      </c>
      <c r="E707" s="207">
        <v>60</v>
      </c>
      <c r="F707" s="207"/>
      <c r="G707" s="73">
        <f>+G706+E707-F707</f>
        <v>125.30000000000004</v>
      </c>
      <c r="K707" s="207"/>
    </row>
    <row r="708" spans="1:12">
      <c r="B708" s="422"/>
      <c r="C708" s="422"/>
      <c r="D708" t="s">
        <v>15</v>
      </c>
      <c r="E708" s="207">
        <v>5</v>
      </c>
      <c r="F708" s="207"/>
      <c r="G708" s="73">
        <f>+G707+E708-F708</f>
        <v>130.30000000000004</v>
      </c>
      <c r="I708" s="421"/>
      <c r="K708" s="207"/>
    </row>
    <row r="709" spans="1:12">
      <c r="B709" s="422"/>
      <c r="C709" s="422"/>
      <c r="D709" t="s">
        <v>45</v>
      </c>
      <c r="E709" s="207">
        <v>15</v>
      </c>
      <c r="F709" s="207"/>
      <c r="G709" s="73">
        <f>+G708+E709-F709</f>
        <v>145.30000000000004</v>
      </c>
      <c r="I709" s="422"/>
      <c r="K709" s="207"/>
    </row>
    <row r="710" spans="1:12">
      <c r="A710" s="3">
        <v>45169</v>
      </c>
      <c r="B710" s="422" t="s">
        <v>88</v>
      </c>
      <c r="C710" s="422" t="s">
        <v>23</v>
      </c>
      <c r="D710" t="s">
        <v>14</v>
      </c>
      <c r="E710" s="207"/>
      <c r="F710" s="207">
        <v>60</v>
      </c>
      <c r="G710" s="73">
        <f>+G709+E710-F710</f>
        <v>85.30000000000004</v>
      </c>
      <c r="K710" s="207"/>
    </row>
    <row r="711" spans="1:12">
      <c r="A711" s="3">
        <v>45169</v>
      </c>
      <c r="B711" s="422" t="s">
        <v>88</v>
      </c>
      <c r="C711" s="422" t="s">
        <v>23</v>
      </c>
      <c r="D711" t="s">
        <v>15</v>
      </c>
      <c r="E711" s="207"/>
      <c r="F711" s="207">
        <v>5</v>
      </c>
      <c r="G711" s="73">
        <f>+G710+E711-F711</f>
        <v>80.30000000000004</v>
      </c>
      <c r="K711" s="28"/>
      <c r="L711" s="28"/>
    </row>
    <row r="712" spans="1:12">
      <c r="A712" s="3">
        <v>45226</v>
      </c>
      <c r="B712" s="422">
        <v>27706</v>
      </c>
      <c r="C712" s="422" t="s">
        <v>23</v>
      </c>
      <c r="D712" t="s">
        <v>12</v>
      </c>
      <c r="E712" s="207"/>
      <c r="F712" s="207">
        <v>63.3</v>
      </c>
      <c r="G712" s="73">
        <f>+G711+E712-F712</f>
        <v>17.000000000000043</v>
      </c>
      <c r="K712" s="28"/>
      <c r="L712" s="28"/>
    </row>
    <row r="713" spans="1:12">
      <c r="A713" s="3">
        <v>45226</v>
      </c>
      <c r="B713" s="422">
        <v>27706</v>
      </c>
      <c r="C713" s="422" t="s">
        <v>23</v>
      </c>
      <c r="D713" t="s">
        <v>13</v>
      </c>
      <c r="E713" s="207"/>
      <c r="F713" s="207">
        <v>2</v>
      </c>
      <c r="G713" s="73">
        <f>+G712+E713-F713</f>
        <v>15.000000000000043</v>
      </c>
      <c r="K713" s="28"/>
      <c r="L713" s="28"/>
    </row>
    <row r="714" spans="1:12">
      <c r="A714" s="3">
        <v>45226</v>
      </c>
      <c r="B714" s="422">
        <v>27706</v>
      </c>
      <c r="C714" s="422" t="s">
        <v>23</v>
      </c>
      <c r="D714" t="s">
        <v>45</v>
      </c>
      <c r="E714" s="207"/>
      <c r="F714" s="207">
        <v>15</v>
      </c>
      <c r="G714" s="73">
        <f>+G713+E714-F714</f>
        <v>4.2632564145606011E-14</v>
      </c>
      <c r="K714" s="28"/>
      <c r="L714" s="28"/>
    </row>
    <row r="715" spans="1:12">
      <c r="A715" s="31">
        <v>45199</v>
      </c>
      <c r="B715" s="421" t="s">
        <v>10</v>
      </c>
      <c r="C715" s="421" t="s">
        <v>41</v>
      </c>
      <c r="D715" t="s">
        <v>12</v>
      </c>
      <c r="E715" s="207">
        <v>63</v>
      </c>
      <c r="F715" s="207"/>
      <c r="G715" s="73">
        <f>+G714+E715-F715</f>
        <v>63.000000000000043</v>
      </c>
    </row>
    <row r="716" spans="1:12">
      <c r="B716" s="422"/>
      <c r="C716" s="422"/>
      <c r="D716" t="s">
        <v>13</v>
      </c>
      <c r="E716" s="207">
        <v>2</v>
      </c>
      <c r="F716" s="207"/>
      <c r="G716" s="73">
        <f>+G715+E716-F716</f>
        <v>65.000000000000043</v>
      </c>
    </row>
    <row r="717" spans="1:12">
      <c r="B717" s="422"/>
      <c r="C717" s="422"/>
      <c r="D717" t="s">
        <v>14</v>
      </c>
      <c r="E717" s="207">
        <v>60</v>
      </c>
      <c r="F717" s="207"/>
      <c r="G717" s="73">
        <f>+G716+E717-F717</f>
        <v>125.00000000000004</v>
      </c>
    </row>
    <row r="718" spans="1:12">
      <c r="B718" s="422"/>
      <c r="C718" s="422"/>
      <c r="D718" t="s">
        <v>15</v>
      </c>
      <c r="E718" s="207">
        <v>5</v>
      </c>
      <c r="F718" s="207"/>
      <c r="G718" s="73">
        <f>+G717+E718-F718</f>
        <v>130.00000000000006</v>
      </c>
    </row>
    <row r="719" spans="1:12">
      <c r="B719" s="422"/>
      <c r="C719" s="422"/>
      <c r="D719" t="s">
        <v>52</v>
      </c>
      <c r="E719" s="207">
        <v>10</v>
      </c>
      <c r="F719" s="207"/>
      <c r="G719" s="73">
        <f>+G718+E719-F719</f>
        <v>140.00000000000006</v>
      </c>
    </row>
    <row r="720" spans="1:12">
      <c r="A720" s="3">
        <v>45199</v>
      </c>
      <c r="B720" s="422" t="s">
        <v>91</v>
      </c>
      <c r="C720" s="422" t="s">
        <v>41</v>
      </c>
      <c r="D720" t="s">
        <v>14</v>
      </c>
      <c r="E720" s="207"/>
      <c r="F720" s="207">
        <v>60</v>
      </c>
      <c r="G720" s="73">
        <f>+G719+E720-F720</f>
        <v>80.000000000000057</v>
      </c>
    </row>
    <row r="721" spans="1:13">
      <c r="A721" s="3">
        <v>45199</v>
      </c>
      <c r="B721" s="422" t="s">
        <v>91</v>
      </c>
      <c r="C721" s="422" t="s">
        <v>41</v>
      </c>
      <c r="D721" t="s">
        <v>15</v>
      </c>
      <c r="E721" s="207"/>
      <c r="F721" s="207">
        <v>5</v>
      </c>
      <c r="G721" s="73">
        <f>+G720+E721-F721</f>
        <v>75.000000000000057</v>
      </c>
    </row>
    <row r="722" spans="1:13">
      <c r="A722" s="3">
        <v>45226</v>
      </c>
      <c r="B722" s="422">
        <v>27706</v>
      </c>
      <c r="C722" s="422" t="s">
        <v>41</v>
      </c>
      <c r="D722" t="s">
        <v>12</v>
      </c>
      <c r="F722" s="207">
        <v>63</v>
      </c>
      <c r="G722" s="73">
        <f>+G721+E722-F722</f>
        <v>12.000000000000057</v>
      </c>
    </row>
    <row r="723" spans="1:13">
      <c r="A723" s="3">
        <v>45226</v>
      </c>
      <c r="B723" s="422">
        <v>27706</v>
      </c>
      <c r="C723" s="422" t="s">
        <v>41</v>
      </c>
      <c r="D723" t="s">
        <v>13</v>
      </c>
      <c r="F723" s="207">
        <v>2</v>
      </c>
      <c r="G723" s="73">
        <f t="shared" si="14"/>
        <v>10.000000000000057</v>
      </c>
    </row>
    <row r="724" spans="1:13">
      <c r="A724" s="3">
        <v>45226</v>
      </c>
      <c r="B724" s="422">
        <v>27706</v>
      </c>
      <c r="C724" s="422" t="s">
        <v>41</v>
      </c>
      <c r="D724" t="s">
        <v>52</v>
      </c>
      <c r="F724" s="207">
        <v>10</v>
      </c>
      <c r="G724" s="73">
        <f t="shared" si="14"/>
        <v>5.6843418860808015E-14</v>
      </c>
      <c r="J724" s="421" t="s">
        <v>25</v>
      </c>
      <c r="K724" t="s">
        <v>12</v>
      </c>
      <c r="L724" s="20">
        <v>61.2</v>
      </c>
    </row>
    <row r="725" spans="1:13">
      <c r="A725" s="31">
        <v>45230</v>
      </c>
      <c r="B725" s="421" t="s">
        <v>10</v>
      </c>
      <c r="C725" s="421" t="s">
        <v>25</v>
      </c>
      <c r="D725" t="s">
        <v>12</v>
      </c>
      <c r="E725" s="20">
        <v>61.2</v>
      </c>
      <c r="F725" s="46"/>
      <c r="G725" s="73">
        <f t="shared" si="14"/>
        <v>61.20000000000006</v>
      </c>
      <c r="J725" s="422"/>
      <c r="K725" t="s">
        <v>13</v>
      </c>
      <c r="L725" s="20">
        <v>2</v>
      </c>
    </row>
    <row r="726" spans="1:13">
      <c r="B726" s="422"/>
      <c r="C726" s="422"/>
      <c r="D726" t="s">
        <v>13</v>
      </c>
      <c r="E726" s="20">
        <v>2</v>
      </c>
      <c r="F726" s="46"/>
      <c r="G726" s="73">
        <f t="shared" si="14"/>
        <v>63.20000000000006</v>
      </c>
      <c r="L726" s="20">
        <f>SUM(L724:L725)</f>
        <v>63.2</v>
      </c>
      <c r="M726" s="20">
        <f>65-L726</f>
        <v>1.7999999999999972</v>
      </c>
    </row>
    <row r="727" spans="1:13">
      <c r="B727" s="422"/>
      <c r="C727" s="422"/>
      <c r="D727" t="s">
        <v>14</v>
      </c>
      <c r="E727" s="207">
        <v>60</v>
      </c>
      <c r="F727" s="46"/>
      <c r="G727" s="73">
        <f t="shared" si="14"/>
        <v>123.20000000000006</v>
      </c>
    </row>
    <row r="728" spans="1:13">
      <c r="B728" s="422"/>
      <c r="C728" s="422"/>
      <c r="D728" t="s">
        <v>15</v>
      </c>
      <c r="E728" s="207">
        <v>5</v>
      </c>
      <c r="F728" s="46"/>
      <c r="G728" s="73">
        <f t="shared" si="14"/>
        <v>128.20000000000005</v>
      </c>
    </row>
    <row r="729" spans="1:13">
      <c r="A729" s="70">
        <v>45230</v>
      </c>
      <c r="B729" s="422" t="s">
        <v>75</v>
      </c>
      <c r="C729" s="422" t="s">
        <v>25</v>
      </c>
      <c r="D729" t="s">
        <v>14</v>
      </c>
      <c r="E729" s="207"/>
      <c r="F729" s="207">
        <v>60</v>
      </c>
      <c r="G729" s="73">
        <f t="shared" si="14"/>
        <v>68.200000000000045</v>
      </c>
    </row>
    <row r="730" spans="1:13">
      <c r="A730" s="70">
        <v>45230</v>
      </c>
      <c r="B730" s="422" t="s">
        <v>75</v>
      </c>
      <c r="C730" s="422" t="s">
        <v>25</v>
      </c>
      <c r="D730" t="s">
        <v>15</v>
      </c>
      <c r="E730" s="207"/>
      <c r="F730" s="207">
        <v>5</v>
      </c>
      <c r="G730" s="73">
        <f t="shared" si="14"/>
        <v>63.200000000000045</v>
      </c>
    </row>
    <row r="731" spans="1:13">
      <c r="A731" s="3">
        <v>45253</v>
      </c>
      <c r="B731" s="422">
        <v>27833</v>
      </c>
      <c r="C731" s="422" t="s">
        <v>25</v>
      </c>
      <c r="D731" t="s">
        <v>12</v>
      </c>
      <c r="F731" s="20">
        <v>61.2</v>
      </c>
      <c r="G731" s="73">
        <f t="shared" si="14"/>
        <v>2.0000000000000426</v>
      </c>
    </row>
    <row r="732" spans="1:13">
      <c r="A732" s="3">
        <v>45253</v>
      </c>
      <c r="B732" s="422">
        <v>27833</v>
      </c>
      <c r="C732" s="422" t="s">
        <v>25</v>
      </c>
      <c r="D732" t="s">
        <v>13</v>
      </c>
      <c r="F732" s="20">
        <v>2</v>
      </c>
      <c r="G732" s="73">
        <f t="shared" si="14"/>
        <v>4.2632564145606011E-14</v>
      </c>
    </row>
    <row r="733" spans="1:13">
      <c r="A733" s="31">
        <v>45260</v>
      </c>
      <c r="B733" s="421" t="s">
        <v>10</v>
      </c>
      <c r="C733" s="421" t="s">
        <v>26</v>
      </c>
      <c r="D733" t="s">
        <v>12</v>
      </c>
      <c r="E733" s="20">
        <v>66.5</v>
      </c>
      <c r="F733" s="207"/>
      <c r="G733" s="73">
        <f t="shared" si="14"/>
        <v>66.500000000000043</v>
      </c>
    </row>
    <row r="734" spans="1:13">
      <c r="B734" s="422"/>
      <c r="C734" s="422"/>
      <c r="D734" t="s">
        <v>13</v>
      </c>
      <c r="E734" s="20">
        <v>10</v>
      </c>
      <c r="F734" s="207"/>
      <c r="G734" s="73">
        <f t="shared" si="14"/>
        <v>76.500000000000043</v>
      </c>
    </row>
    <row r="735" spans="1:13">
      <c r="B735" s="422"/>
      <c r="C735" s="422"/>
      <c r="D735" t="s">
        <v>14</v>
      </c>
      <c r="E735" s="207">
        <v>60</v>
      </c>
      <c r="F735" s="207"/>
      <c r="G735" s="73">
        <f t="shared" si="14"/>
        <v>136.50000000000006</v>
      </c>
    </row>
    <row r="736" spans="1:13">
      <c r="B736" s="422"/>
      <c r="C736" s="422"/>
      <c r="D736" t="s">
        <v>15</v>
      </c>
      <c r="E736" s="207">
        <v>5</v>
      </c>
      <c r="F736" s="207"/>
      <c r="G736" s="73">
        <f t="shared" si="14"/>
        <v>141.50000000000006</v>
      </c>
    </row>
    <row r="737" spans="1:12">
      <c r="A737" s="3">
        <v>45260</v>
      </c>
      <c r="B737" s="422" t="s">
        <v>93</v>
      </c>
      <c r="C737" s="422" t="s">
        <v>26</v>
      </c>
      <c r="D737" t="s">
        <v>14</v>
      </c>
      <c r="E737" s="207"/>
      <c r="F737" s="207">
        <v>60</v>
      </c>
      <c r="G737" s="73">
        <f t="shared" si="14"/>
        <v>81.500000000000057</v>
      </c>
    </row>
    <row r="738" spans="1:12">
      <c r="A738" s="3">
        <v>45260</v>
      </c>
      <c r="B738" s="422" t="s">
        <v>93</v>
      </c>
      <c r="C738" s="422" t="s">
        <v>26</v>
      </c>
      <c r="D738" t="s">
        <v>15</v>
      </c>
      <c r="E738" s="207"/>
      <c r="F738" s="207">
        <v>5</v>
      </c>
      <c r="G738" s="73">
        <f t="shared" si="14"/>
        <v>76.500000000000057</v>
      </c>
    </row>
    <row r="739" spans="1:12">
      <c r="A739" s="3">
        <v>45290</v>
      </c>
      <c r="B739" s="422">
        <v>28090</v>
      </c>
      <c r="C739" s="422" t="s">
        <v>26</v>
      </c>
      <c r="D739" t="s">
        <v>12</v>
      </c>
      <c r="F739" s="20">
        <v>66.5</v>
      </c>
      <c r="G739" s="73">
        <f t="shared" si="14"/>
        <v>10.000000000000057</v>
      </c>
    </row>
    <row r="740" spans="1:12">
      <c r="A740" s="3">
        <v>45290</v>
      </c>
      <c r="B740" s="422">
        <v>28090</v>
      </c>
      <c r="C740" s="422" t="s">
        <v>26</v>
      </c>
      <c r="D740" t="s">
        <v>13</v>
      </c>
      <c r="F740" s="20">
        <v>10</v>
      </c>
      <c r="G740" s="73">
        <f t="shared" si="14"/>
        <v>5.6843418860808015E-14</v>
      </c>
    </row>
    <row r="741" spans="1:12">
      <c r="A741" s="31">
        <v>45291</v>
      </c>
      <c r="B741" s="421" t="s">
        <v>10</v>
      </c>
      <c r="C741" s="421" t="s">
        <v>27</v>
      </c>
      <c r="D741" t="s">
        <v>12</v>
      </c>
      <c r="E741" s="20">
        <v>71.099999999999994</v>
      </c>
      <c r="F741" s="207"/>
      <c r="G741" s="73">
        <f t="shared" si="14"/>
        <v>71.100000000000051</v>
      </c>
      <c r="J741" s="28"/>
    </row>
    <row r="742" spans="1:12">
      <c r="B742" s="422"/>
      <c r="C742" s="422"/>
      <c r="D742" t="s">
        <v>13</v>
      </c>
      <c r="E742" s="20">
        <v>5</v>
      </c>
      <c r="F742" s="207"/>
      <c r="G742" s="73">
        <f t="shared" si="14"/>
        <v>76.100000000000051</v>
      </c>
    </row>
    <row r="743" spans="1:12">
      <c r="B743" s="422"/>
      <c r="C743" s="422"/>
      <c r="D743" t="s">
        <v>14</v>
      </c>
      <c r="E743" s="207">
        <v>60</v>
      </c>
      <c r="F743" s="207"/>
      <c r="G743" s="73">
        <f t="shared" si="14"/>
        <v>136.10000000000005</v>
      </c>
    </row>
    <row r="744" spans="1:12">
      <c r="B744" s="422"/>
      <c r="C744" s="422"/>
      <c r="D744" t="s">
        <v>15</v>
      </c>
      <c r="E744" s="207">
        <v>5</v>
      </c>
      <c r="F744" s="207"/>
      <c r="G744" s="73">
        <f t="shared" si="14"/>
        <v>141.10000000000005</v>
      </c>
      <c r="H744">
        <v>2023</v>
      </c>
      <c r="I744" s="421" t="s">
        <v>27</v>
      </c>
      <c r="J744" t="s">
        <v>12</v>
      </c>
      <c r="K744" s="20">
        <v>71.099999999999994</v>
      </c>
      <c r="L744" s="207"/>
    </row>
    <row r="745" spans="1:12">
      <c r="A745" s="3">
        <v>45291</v>
      </c>
      <c r="B745" s="422" t="s">
        <v>76</v>
      </c>
      <c r="C745" s="422" t="s">
        <v>27</v>
      </c>
      <c r="D745" t="s">
        <v>14</v>
      </c>
      <c r="E745" s="207"/>
      <c r="F745" s="207">
        <v>60</v>
      </c>
      <c r="G745" s="73">
        <f t="shared" si="14"/>
        <v>81.100000000000051</v>
      </c>
      <c r="I745" s="422"/>
      <c r="J745" t="s">
        <v>13</v>
      </c>
      <c r="K745" s="20">
        <v>5</v>
      </c>
      <c r="L745" s="207"/>
    </row>
    <row r="746" spans="1:12">
      <c r="A746" s="3">
        <v>45291</v>
      </c>
      <c r="B746" s="422" t="s">
        <v>76</v>
      </c>
      <c r="C746" s="422" t="s">
        <v>27</v>
      </c>
      <c r="D746" t="s">
        <v>15</v>
      </c>
      <c r="E746" s="207"/>
      <c r="F746" s="207">
        <v>5</v>
      </c>
      <c r="G746" s="73">
        <f t="shared" si="14"/>
        <v>76.100000000000051</v>
      </c>
      <c r="H746">
        <v>2024</v>
      </c>
      <c r="I746" s="421" t="s">
        <v>11</v>
      </c>
      <c r="J746" t="s">
        <v>12</v>
      </c>
      <c r="K746" s="20">
        <v>79.400000000000006</v>
      </c>
    </row>
    <row r="747" spans="1:12">
      <c r="A747" s="3">
        <v>45356</v>
      </c>
      <c r="B747" s="422">
        <v>28451</v>
      </c>
      <c r="C747" s="422" t="s">
        <v>27</v>
      </c>
      <c r="D747" t="s">
        <v>12</v>
      </c>
      <c r="E747" s="207"/>
      <c r="F747" s="20">
        <v>71.099999999999994</v>
      </c>
      <c r="G747" s="73">
        <f t="shared" si="14"/>
        <v>5.0000000000000568</v>
      </c>
      <c r="I747" s="421"/>
      <c r="K747" s="20"/>
    </row>
    <row r="748" spans="1:12">
      <c r="A748" s="3">
        <v>45356</v>
      </c>
      <c r="B748" s="422">
        <v>28451</v>
      </c>
      <c r="C748" s="422" t="s">
        <v>27</v>
      </c>
      <c r="D748" t="s">
        <v>13</v>
      </c>
      <c r="E748" s="207"/>
      <c r="F748" s="20">
        <v>5</v>
      </c>
      <c r="G748" s="73">
        <f t="shared" si="14"/>
        <v>5.6843418860808015E-14</v>
      </c>
      <c r="I748" s="421"/>
      <c r="K748" s="20"/>
    </row>
    <row r="749" spans="1:12">
      <c r="A749" s="81">
        <v>45322</v>
      </c>
      <c r="B749" s="421" t="s">
        <v>10</v>
      </c>
      <c r="C749" s="421" t="s">
        <v>11</v>
      </c>
      <c r="D749" t="s">
        <v>12</v>
      </c>
      <c r="E749" s="20">
        <v>79.400000000000006</v>
      </c>
      <c r="F749" s="207"/>
      <c r="G749" s="73">
        <f t="shared" si="14"/>
        <v>79.400000000000063</v>
      </c>
      <c r="I749" s="422"/>
      <c r="J749" t="s">
        <v>13</v>
      </c>
      <c r="K749" s="20">
        <v>8</v>
      </c>
    </row>
    <row r="750" spans="1:12">
      <c r="A750" s="70"/>
      <c r="B750" s="422"/>
      <c r="C750" s="422"/>
      <c r="D750" t="s">
        <v>13</v>
      </c>
      <c r="E750" s="20">
        <v>8</v>
      </c>
      <c r="F750" s="207"/>
      <c r="G750" s="73">
        <f t="shared" si="14"/>
        <v>87.400000000000063</v>
      </c>
      <c r="J750" t="s">
        <v>119</v>
      </c>
      <c r="K750" s="207">
        <v>24.2</v>
      </c>
    </row>
    <row r="751" spans="1:12">
      <c r="A751" s="70"/>
      <c r="B751" s="422"/>
      <c r="C751" s="422"/>
      <c r="D751" t="s">
        <v>14</v>
      </c>
      <c r="E751" s="207">
        <v>60</v>
      </c>
      <c r="F751" s="207"/>
      <c r="G751" s="73">
        <f t="shared" ref="G751:G762" si="15">+G750+E751-F751</f>
        <v>147.40000000000006</v>
      </c>
      <c r="K751" s="20">
        <f>SUM(K744:K750)</f>
        <v>187.7</v>
      </c>
    </row>
    <row r="752" spans="1:12">
      <c r="A752" s="70"/>
      <c r="B752" s="422"/>
      <c r="C752" s="422"/>
      <c r="D752" t="s">
        <v>15</v>
      </c>
      <c r="E752" s="207">
        <v>5</v>
      </c>
      <c r="F752" s="207"/>
      <c r="G752" s="73">
        <f t="shared" si="15"/>
        <v>152.40000000000006</v>
      </c>
    </row>
    <row r="753" spans="1:11">
      <c r="A753" s="70"/>
      <c r="B753" s="422"/>
      <c r="C753" s="422"/>
      <c r="D753" t="s">
        <v>119</v>
      </c>
      <c r="E753" s="207">
        <v>24.2</v>
      </c>
      <c r="F753" s="207"/>
      <c r="G753" s="73">
        <f t="shared" si="15"/>
        <v>176.60000000000005</v>
      </c>
      <c r="K753" s="20">
        <f>K751-200</f>
        <v>-12.300000000000011</v>
      </c>
    </row>
    <row r="754" spans="1:11">
      <c r="A754" s="70"/>
      <c r="B754" s="422"/>
      <c r="C754" s="422"/>
      <c r="D754" t="s">
        <v>53</v>
      </c>
      <c r="F754" s="207"/>
      <c r="G754" s="73">
        <f t="shared" si="15"/>
        <v>176.60000000000005</v>
      </c>
      <c r="H754" s="207"/>
    </row>
    <row r="755" spans="1:11">
      <c r="A755" s="70">
        <v>45322</v>
      </c>
      <c r="B755" s="422" t="s">
        <v>77</v>
      </c>
      <c r="C755" s="422" t="s">
        <v>11</v>
      </c>
      <c r="D755" t="s">
        <v>14</v>
      </c>
      <c r="E755" s="207"/>
      <c r="F755" s="207">
        <v>60</v>
      </c>
      <c r="G755" s="73">
        <f t="shared" si="15"/>
        <v>116.60000000000005</v>
      </c>
    </row>
    <row r="756" spans="1:11">
      <c r="A756" s="70">
        <v>45322</v>
      </c>
      <c r="B756" s="422" t="s">
        <v>77</v>
      </c>
      <c r="C756" s="422" t="s">
        <v>11</v>
      </c>
      <c r="D756" t="s">
        <v>15</v>
      </c>
      <c r="E756" s="207"/>
      <c r="F756" s="207">
        <v>5</v>
      </c>
      <c r="G756" s="73">
        <f t="shared" si="15"/>
        <v>111.60000000000005</v>
      </c>
    </row>
    <row r="757" spans="1:11">
      <c r="A757" s="3">
        <v>45356</v>
      </c>
      <c r="B757" s="422">
        <v>28451</v>
      </c>
      <c r="C757" s="422" t="s">
        <v>11</v>
      </c>
      <c r="D757" t="s">
        <v>12</v>
      </c>
      <c r="E757" s="207"/>
      <c r="F757" s="20">
        <v>79.400000000000006</v>
      </c>
      <c r="G757" s="73">
        <f t="shared" si="15"/>
        <v>32.200000000000045</v>
      </c>
    </row>
    <row r="758" spans="1:11">
      <c r="A758" s="3">
        <v>45356</v>
      </c>
      <c r="B758" s="422">
        <v>28451</v>
      </c>
      <c r="C758" s="422" t="s">
        <v>11</v>
      </c>
      <c r="D758" t="s">
        <v>13</v>
      </c>
      <c r="E758" s="207"/>
      <c r="F758" s="20">
        <v>8</v>
      </c>
      <c r="G758" s="73">
        <f t="shared" si="15"/>
        <v>24.200000000000045</v>
      </c>
    </row>
    <row r="759" spans="1:11">
      <c r="A759" s="3">
        <v>45356</v>
      </c>
      <c r="B759" s="422">
        <v>28451</v>
      </c>
      <c r="C759" s="422" t="s">
        <v>11</v>
      </c>
      <c r="D759" t="s">
        <v>119</v>
      </c>
      <c r="E759" s="207"/>
      <c r="F759" s="207">
        <v>24.2</v>
      </c>
      <c r="G759" s="73">
        <f t="shared" si="15"/>
        <v>4.6185277824406512E-14</v>
      </c>
    </row>
    <row r="760" spans="1:11">
      <c r="A760" s="81">
        <v>45351</v>
      </c>
      <c r="B760" s="421" t="s">
        <v>10</v>
      </c>
      <c r="C760" s="421" t="s">
        <v>17</v>
      </c>
      <c r="D760" t="s">
        <v>12</v>
      </c>
      <c r="E760" s="207">
        <v>82.3</v>
      </c>
      <c r="F760" s="207"/>
      <c r="G760" s="73">
        <f t="shared" si="15"/>
        <v>82.30000000000004</v>
      </c>
    </row>
    <row r="761" spans="1:11">
      <c r="A761" s="70"/>
      <c r="B761" s="422"/>
      <c r="C761" s="422"/>
      <c r="D761" t="s">
        <v>13</v>
      </c>
      <c r="E761" s="207">
        <v>4.4000000000000004</v>
      </c>
      <c r="F761" s="207"/>
      <c r="G761" s="73">
        <f t="shared" si="15"/>
        <v>86.700000000000045</v>
      </c>
    </row>
    <row r="762" spans="1:11">
      <c r="A762" s="70"/>
      <c r="B762" s="422"/>
      <c r="C762" s="422"/>
      <c r="D762" t="s">
        <v>14</v>
      </c>
      <c r="E762" s="207">
        <v>58</v>
      </c>
      <c r="F762" s="207"/>
      <c r="G762" s="73">
        <f t="shared" si="15"/>
        <v>144.70000000000005</v>
      </c>
    </row>
    <row r="763" spans="1:11">
      <c r="A763" s="70"/>
      <c r="B763" s="422"/>
      <c r="C763" s="422"/>
      <c r="D763" t="s">
        <v>15</v>
      </c>
      <c r="E763" s="207">
        <v>5</v>
      </c>
      <c r="F763" s="207"/>
      <c r="G763" s="73">
        <f t="shared" ref="G751:G766" si="16">+G762+E763-F763</f>
        <v>149.70000000000005</v>
      </c>
    </row>
    <row r="764" spans="1:11">
      <c r="A764" s="70">
        <v>45351</v>
      </c>
      <c r="B764" s="422" t="s">
        <v>78</v>
      </c>
      <c r="C764" s="422" t="s">
        <v>17</v>
      </c>
      <c r="D764" t="s">
        <v>14</v>
      </c>
      <c r="E764" s="207"/>
      <c r="F764" s="207">
        <v>58</v>
      </c>
      <c r="G764" s="73">
        <f t="shared" si="16"/>
        <v>91.700000000000045</v>
      </c>
    </row>
    <row r="765" spans="1:11">
      <c r="A765" s="70">
        <v>45351</v>
      </c>
      <c r="B765" s="422" t="s">
        <v>78</v>
      </c>
      <c r="C765" s="422" t="s">
        <v>17</v>
      </c>
      <c r="D765" t="s">
        <v>15</v>
      </c>
      <c r="E765" s="207"/>
      <c r="F765" s="207">
        <v>5</v>
      </c>
      <c r="G765" s="73">
        <f t="shared" si="16"/>
        <v>86.700000000000045</v>
      </c>
    </row>
    <row r="766" spans="1:11">
      <c r="A766" s="3">
        <v>45376</v>
      </c>
      <c r="B766" s="422">
        <v>28667</v>
      </c>
      <c r="C766" s="422" t="s">
        <v>17</v>
      </c>
      <c r="D766" t="s">
        <v>12</v>
      </c>
      <c r="F766" s="207">
        <v>82.3</v>
      </c>
      <c r="G766" s="73">
        <f t="shared" si="16"/>
        <v>4.4000000000000483</v>
      </c>
    </row>
    <row r="767" spans="1:11">
      <c r="A767" s="3">
        <v>45376</v>
      </c>
      <c r="B767" s="422">
        <v>28667</v>
      </c>
      <c r="C767" s="422" t="s">
        <v>17</v>
      </c>
      <c r="D767" t="s">
        <v>13</v>
      </c>
      <c r="F767" s="207">
        <v>4.4000000000000004</v>
      </c>
      <c r="G767" s="2">
        <f>+G766+E767-F767</f>
        <v>4.7961634663806763E-14</v>
      </c>
    </row>
    <row r="768" spans="1:11">
      <c r="A768" s="31">
        <v>45382</v>
      </c>
      <c r="B768" s="421" t="s">
        <v>10</v>
      </c>
      <c r="C768" s="421" t="s">
        <v>18</v>
      </c>
      <c r="D768" t="s">
        <v>12</v>
      </c>
      <c r="E768" s="207">
        <v>79.599999999999994</v>
      </c>
      <c r="F768" s="207"/>
      <c r="G768" s="2">
        <f>+G767+E768-F768</f>
        <v>79.600000000000037</v>
      </c>
      <c r="H768" s="28"/>
    </row>
    <row r="769" spans="1:11">
      <c r="B769" s="422"/>
      <c r="C769" s="422"/>
      <c r="D769" t="s">
        <v>13</v>
      </c>
      <c r="E769" s="207">
        <v>5</v>
      </c>
      <c r="F769" s="207"/>
      <c r="G769" s="2">
        <f>+G768+E769-F769</f>
        <v>84.600000000000037</v>
      </c>
    </row>
    <row r="770" spans="1:11">
      <c r="B770" s="422"/>
      <c r="C770" s="422"/>
      <c r="D770" t="s">
        <v>14</v>
      </c>
      <c r="E770" s="207">
        <v>60</v>
      </c>
      <c r="F770" s="207"/>
      <c r="G770" s="2">
        <f>+G769+E770-F770</f>
        <v>144.60000000000002</v>
      </c>
    </row>
    <row r="771" spans="1:11">
      <c r="B771" s="422"/>
      <c r="C771" s="422"/>
      <c r="D771" t="s">
        <v>15</v>
      </c>
      <c r="E771" s="207">
        <v>5</v>
      </c>
      <c r="F771" s="207"/>
      <c r="G771" s="2">
        <f t="shared" ref="G771:G795" si="17">+G770+E771-F771</f>
        <v>149.60000000000002</v>
      </c>
    </row>
    <row r="772" spans="1:11">
      <c r="A772" s="3">
        <v>45382</v>
      </c>
      <c r="B772" s="422" t="s">
        <v>81</v>
      </c>
      <c r="C772" s="422" t="s">
        <v>18</v>
      </c>
      <c r="D772" t="s">
        <v>14</v>
      </c>
      <c r="E772" s="207"/>
      <c r="F772" s="207">
        <v>60</v>
      </c>
      <c r="G772" s="2">
        <f t="shared" si="17"/>
        <v>89.600000000000023</v>
      </c>
    </row>
    <row r="773" spans="1:11">
      <c r="A773" s="3">
        <v>45382</v>
      </c>
      <c r="B773" s="422" t="s">
        <v>81</v>
      </c>
      <c r="C773" s="422" t="s">
        <v>18</v>
      </c>
      <c r="D773" t="s">
        <v>15</v>
      </c>
      <c r="E773" s="207"/>
      <c r="F773" s="207">
        <v>5</v>
      </c>
      <c r="G773" s="2">
        <f t="shared" si="17"/>
        <v>84.600000000000023</v>
      </c>
    </row>
    <row r="774" spans="1:11">
      <c r="A774" s="3">
        <v>45478</v>
      </c>
      <c r="B774" s="422">
        <v>29159</v>
      </c>
      <c r="C774" s="422" t="s">
        <v>18</v>
      </c>
      <c r="D774" t="s">
        <v>12</v>
      </c>
      <c r="E774" s="207"/>
      <c r="F774" s="207">
        <v>79.599999999999994</v>
      </c>
      <c r="G774" s="2">
        <f t="shared" si="17"/>
        <v>5.0000000000000284</v>
      </c>
    </row>
    <row r="775" spans="1:11">
      <c r="A775" s="3">
        <v>45478</v>
      </c>
      <c r="B775" s="422">
        <v>29159</v>
      </c>
      <c r="C775" s="422" t="s">
        <v>18</v>
      </c>
      <c r="D775" t="s">
        <v>13</v>
      </c>
      <c r="E775" s="207"/>
      <c r="F775" s="207">
        <v>5</v>
      </c>
      <c r="G775" s="2">
        <f t="shared" si="17"/>
        <v>2.8421709430404007E-14</v>
      </c>
    </row>
    <row r="776" spans="1:11">
      <c r="A776" s="31">
        <v>45412</v>
      </c>
      <c r="B776" s="421" t="s">
        <v>10</v>
      </c>
      <c r="C776" s="421" t="s">
        <v>19</v>
      </c>
      <c r="D776" t="s">
        <v>12</v>
      </c>
      <c r="E776" s="207">
        <v>79.2</v>
      </c>
      <c r="F776" s="207"/>
      <c r="G776" s="2">
        <f t="shared" si="17"/>
        <v>79.200000000000031</v>
      </c>
    </row>
    <row r="777" spans="1:11">
      <c r="B777" s="422"/>
      <c r="C777" s="422"/>
      <c r="D777" t="s">
        <v>13</v>
      </c>
      <c r="E777" s="207">
        <v>5</v>
      </c>
      <c r="F777" s="207"/>
      <c r="G777" s="2">
        <f t="shared" si="17"/>
        <v>84.200000000000031</v>
      </c>
      <c r="I777" s="421"/>
      <c r="K777" s="207"/>
    </row>
    <row r="778" spans="1:11">
      <c r="B778" s="422"/>
      <c r="C778" s="422"/>
      <c r="D778" t="s">
        <v>14</v>
      </c>
      <c r="E778" s="207">
        <v>60</v>
      </c>
      <c r="F778" s="207"/>
      <c r="G778" s="2">
        <f t="shared" si="17"/>
        <v>144.20000000000005</v>
      </c>
      <c r="I778" s="422"/>
      <c r="K778" s="207"/>
    </row>
    <row r="779" spans="1:11">
      <c r="B779" s="422"/>
      <c r="C779" s="422"/>
      <c r="D779" t="s">
        <v>15</v>
      </c>
      <c r="E779" s="207">
        <v>5</v>
      </c>
      <c r="F779" s="207"/>
      <c r="G779" s="2">
        <f t="shared" si="17"/>
        <v>149.20000000000005</v>
      </c>
      <c r="I779" s="421"/>
      <c r="K779" s="207"/>
    </row>
    <row r="780" spans="1:11">
      <c r="A780" s="3">
        <v>45412</v>
      </c>
      <c r="B780" s="422" t="s">
        <v>98</v>
      </c>
      <c r="C780" s="422" t="s">
        <v>19</v>
      </c>
      <c r="D780" t="s">
        <v>14</v>
      </c>
      <c r="E780" s="207"/>
      <c r="F780" s="207">
        <v>54</v>
      </c>
      <c r="G780" s="2">
        <f t="shared" si="17"/>
        <v>95.200000000000045</v>
      </c>
      <c r="I780" s="422"/>
      <c r="K780" s="207"/>
    </row>
    <row r="781" spans="1:11">
      <c r="A781" s="3">
        <v>45419</v>
      </c>
      <c r="B781" s="422">
        <v>28816</v>
      </c>
      <c r="C781" s="422" t="s">
        <v>19</v>
      </c>
      <c r="D781" t="s">
        <v>14</v>
      </c>
      <c r="E781" s="207"/>
      <c r="F781" s="207">
        <v>6</v>
      </c>
      <c r="G781" s="2">
        <f t="shared" si="17"/>
        <v>89.200000000000045</v>
      </c>
      <c r="I781" s="421"/>
      <c r="K781" s="207"/>
    </row>
    <row r="782" spans="1:11">
      <c r="A782" s="3">
        <v>45419</v>
      </c>
      <c r="B782" s="422">
        <v>28816</v>
      </c>
      <c r="C782" s="422" t="s">
        <v>19</v>
      </c>
      <c r="D782" t="s">
        <v>15</v>
      </c>
      <c r="E782" s="207"/>
      <c r="F782" s="207">
        <v>5</v>
      </c>
      <c r="G782" s="2">
        <f t="shared" si="17"/>
        <v>84.200000000000045</v>
      </c>
      <c r="I782" s="422"/>
      <c r="K782" s="207"/>
    </row>
    <row r="783" spans="1:11">
      <c r="A783" s="3">
        <v>45478</v>
      </c>
      <c r="B783" s="422">
        <v>29159</v>
      </c>
      <c r="C783" s="422" t="s">
        <v>19</v>
      </c>
      <c r="D783" t="s">
        <v>12</v>
      </c>
      <c r="E783" s="207"/>
      <c r="F783" s="207">
        <v>79.2</v>
      </c>
      <c r="G783" s="2">
        <f t="shared" si="17"/>
        <v>5.0000000000000426</v>
      </c>
      <c r="I783" s="422"/>
      <c r="K783" s="207"/>
    </row>
    <row r="784" spans="1:11">
      <c r="A784" s="3">
        <v>45478</v>
      </c>
      <c r="B784" s="422">
        <v>29159</v>
      </c>
      <c r="C784" s="422" t="s">
        <v>19</v>
      </c>
      <c r="D784" t="s">
        <v>13</v>
      </c>
      <c r="E784" s="207"/>
      <c r="F784" s="207">
        <v>5</v>
      </c>
      <c r="G784" s="2">
        <f t="shared" si="17"/>
        <v>4.2632564145606011E-14</v>
      </c>
      <c r="I784" s="422"/>
      <c r="K784" s="207"/>
    </row>
    <row r="785" spans="1:11">
      <c r="A785" s="31">
        <v>45443</v>
      </c>
      <c r="B785" s="421" t="s">
        <v>10</v>
      </c>
      <c r="C785" s="421" t="s">
        <v>20</v>
      </c>
      <c r="D785" t="s">
        <v>12</v>
      </c>
      <c r="E785" s="207">
        <v>72</v>
      </c>
      <c r="F785" s="207"/>
      <c r="G785" s="2">
        <f t="shared" si="17"/>
        <v>72.000000000000043</v>
      </c>
      <c r="K785" s="28"/>
    </row>
    <row r="786" spans="1:11">
      <c r="B786" s="422"/>
      <c r="C786" s="422"/>
      <c r="D786" t="s">
        <v>13</v>
      </c>
      <c r="E786" s="207">
        <v>5</v>
      </c>
      <c r="F786" s="207"/>
      <c r="G786" s="2">
        <f t="shared" si="17"/>
        <v>77.000000000000043</v>
      </c>
      <c r="K786" s="28"/>
    </row>
    <row r="787" spans="1:11">
      <c r="B787" s="422"/>
      <c r="C787" s="422"/>
      <c r="D787" t="s">
        <v>14</v>
      </c>
      <c r="E787" s="207">
        <v>60</v>
      </c>
      <c r="F787" s="207"/>
      <c r="G787" s="2">
        <f t="shared" si="17"/>
        <v>137.00000000000006</v>
      </c>
    </row>
    <row r="788" spans="1:11">
      <c r="B788" s="422"/>
      <c r="C788" s="422"/>
      <c r="D788" t="s">
        <v>15</v>
      </c>
      <c r="E788" s="207">
        <v>5</v>
      </c>
      <c r="F788" s="207"/>
      <c r="G788" s="2">
        <f>+G787+E788-F788</f>
        <v>142.00000000000006</v>
      </c>
    </row>
    <row r="789" spans="1:11">
      <c r="A789" s="3">
        <v>45443</v>
      </c>
      <c r="B789" s="422" t="s">
        <v>100</v>
      </c>
      <c r="C789" s="422" t="s">
        <v>20</v>
      </c>
      <c r="D789" t="s">
        <v>14</v>
      </c>
      <c r="E789" s="207"/>
      <c r="F789" s="207">
        <v>60</v>
      </c>
      <c r="G789" s="2">
        <f t="shared" si="17"/>
        <v>82.000000000000057</v>
      </c>
    </row>
    <row r="790" spans="1:11">
      <c r="A790" s="3">
        <v>45443</v>
      </c>
      <c r="B790" s="422" t="s">
        <v>100</v>
      </c>
      <c r="C790" s="422" t="s">
        <v>20</v>
      </c>
      <c r="D790" t="s">
        <v>15</v>
      </c>
      <c r="E790" s="207"/>
      <c r="F790" s="207">
        <v>5</v>
      </c>
      <c r="G790" s="2">
        <f t="shared" si="17"/>
        <v>77.000000000000057</v>
      </c>
    </row>
    <row r="791" spans="1:11">
      <c r="A791" s="3">
        <v>45478</v>
      </c>
      <c r="B791" s="422">
        <v>29159</v>
      </c>
      <c r="C791" s="422" t="s">
        <v>20</v>
      </c>
      <c r="D791" t="s">
        <v>12</v>
      </c>
      <c r="E791" s="207"/>
      <c r="F791" s="207">
        <v>72</v>
      </c>
      <c r="G791" s="2">
        <f t="shared" si="17"/>
        <v>5.0000000000000568</v>
      </c>
    </row>
    <row r="792" spans="1:11">
      <c r="A792" s="3">
        <v>45478</v>
      </c>
      <c r="B792" s="422">
        <v>29159</v>
      </c>
      <c r="C792" s="422" t="s">
        <v>20</v>
      </c>
      <c r="D792" t="s">
        <v>13</v>
      </c>
      <c r="E792" s="207"/>
      <c r="F792" s="207">
        <v>5</v>
      </c>
      <c r="G792" s="2">
        <f t="shared" si="17"/>
        <v>5.6843418860808015E-14</v>
      </c>
    </row>
    <row r="793" spans="1:11">
      <c r="A793" s="81">
        <v>45473</v>
      </c>
      <c r="B793" s="421" t="s">
        <v>10</v>
      </c>
      <c r="C793" s="421" t="s">
        <v>21</v>
      </c>
      <c r="D793" t="s">
        <v>12</v>
      </c>
      <c r="E793" s="207">
        <v>70</v>
      </c>
      <c r="F793" s="207"/>
      <c r="G793" s="2">
        <f t="shared" si="17"/>
        <v>70.000000000000057</v>
      </c>
    </row>
    <row r="794" spans="1:11">
      <c r="A794" s="70"/>
      <c r="B794" s="422"/>
      <c r="C794" s="422"/>
      <c r="D794" t="s">
        <v>13</v>
      </c>
      <c r="E794" s="207">
        <v>7</v>
      </c>
      <c r="F794" s="207"/>
      <c r="G794" s="2">
        <f t="shared" si="17"/>
        <v>77.000000000000057</v>
      </c>
    </row>
    <row r="795" spans="1:11">
      <c r="A795" s="70"/>
      <c r="B795" s="422"/>
      <c r="C795" s="422"/>
      <c r="D795" t="s">
        <v>14</v>
      </c>
      <c r="E795" s="207">
        <v>60</v>
      </c>
      <c r="F795" s="207"/>
      <c r="G795" s="2">
        <f t="shared" si="17"/>
        <v>137.00000000000006</v>
      </c>
      <c r="I795" s="421"/>
      <c r="K795" s="207"/>
    </row>
    <row r="796" spans="1:11">
      <c r="A796" s="70"/>
      <c r="B796" s="422"/>
      <c r="C796" s="422"/>
      <c r="D796" t="s">
        <v>15</v>
      </c>
      <c r="E796" s="207">
        <v>5</v>
      </c>
      <c r="F796" s="207"/>
      <c r="G796" s="2">
        <f t="shared" ref="G796:G864" si="18">+G795+E796-F796</f>
        <v>142.00000000000006</v>
      </c>
      <c r="I796" s="422"/>
      <c r="K796" s="207"/>
    </row>
    <row r="797" spans="1:11">
      <c r="A797" s="70">
        <v>45473</v>
      </c>
      <c r="B797" s="422" t="s">
        <v>86</v>
      </c>
      <c r="C797" s="422" t="s">
        <v>21</v>
      </c>
      <c r="D797" t="s">
        <v>14</v>
      </c>
      <c r="E797" s="207"/>
      <c r="F797" s="207">
        <v>60</v>
      </c>
      <c r="G797" s="2">
        <f t="shared" si="18"/>
        <v>82.000000000000057</v>
      </c>
      <c r="I797" s="421"/>
      <c r="K797" s="207"/>
    </row>
    <row r="798" spans="1:11">
      <c r="A798" s="70">
        <v>45473</v>
      </c>
      <c r="B798" s="422" t="s">
        <v>86</v>
      </c>
      <c r="C798" s="422" t="s">
        <v>21</v>
      </c>
      <c r="D798" t="s">
        <v>15</v>
      </c>
      <c r="E798" s="207"/>
      <c r="F798" s="207">
        <v>5</v>
      </c>
      <c r="G798" s="2">
        <f t="shared" si="18"/>
        <v>77.000000000000057</v>
      </c>
      <c r="I798" s="422"/>
      <c r="K798" s="207"/>
    </row>
    <row r="799" spans="1:11">
      <c r="A799" s="70">
        <v>45532</v>
      </c>
      <c r="B799" s="422">
        <v>29588</v>
      </c>
      <c r="C799" s="422" t="s">
        <v>21</v>
      </c>
      <c r="D799" t="s">
        <v>12</v>
      </c>
      <c r="E799" s="207"/>
      <c r="F799" s="207">
        <v>70</v>
      </c>
      <c r="G799" s="2">
        <f t="shared" si="18"/>
        <v>7.0000000000000568</v>
      </c>
      <c r="I799" s="422"/>
      <c r="K799" s="207"/>
    </row>
    <row r="800" spans="1:11">
      <c r="A800" s="70">
        <v>45532</v>
      </c>
      <c r="B800" s="422">
        <v>29588</v>
      </c>
      <c r="C800" s="422" t="s">
        <v>21</v>
      </c>
      <c r="D800" t="s">
        <v>13</v>
      </c>
      <c r="E800" s="207"/>
      <c r="F800" s="207">
        <v>7</v>
      </c>
      <c r="G800" s="2">
        <f t="shared" si="18"/>
        <v>5.6843418860808015E-14</v>
      </c>
      <c r="I800" s="422"/>
      <c r="K800" s="207"/>
    </row>
    <row r="801" spans="1:11">
      <c r="A801" s="81">
        <v>45504</v>
      </c>
      <c r="B801" s="421" t="s">
        <v>10</v>
      </c>
      <c r="C801" s="421" t="s">
        <v>22</v>
      </c>
      <c r="D801" t="s">
        <v>12</v>
      </c>
      <c r="E801" s="207">
        <v>68.7</v>
      </c>
      <c r="F801" s="207"/>
      <c r="G801" s="2">
        <f t="shared" si="18"/>
        <v>68.70000000000006</v>
      </c>
      <c r="K801" s="28"/>
    </row>
    <row r="802" spans="1:11">
      <c r="A802" s="70"/>
      <c r="B802" s="422"/>
      <c r="C802" s="422"/>
      <c r="D802" t="s">
        <v>13</v>
      </c>
      <c r="E802" s="207">
        <v>7</v>
      </c>
      <c r="F802" s="207"/>
      <c r="G802" s="2">
        <f t="shared" si="18"/>
        <v>75.70000000000006</v>
      </c>
    </row>
    <row r="803" spans="1:11">
      <c r="A803" s="70"/>
      <c r="B803" s="422"/>
      <c r="C803" s="422"/>
      <c r="D803" t="s">
        <v>14</v>
      </c>
      <c r="E803" s="207">
        <v>60</v>
      </c>
      <c r="F803" s="207"/>
      <c r="G803" s="2">
        <f t="shared" si="18"/>
        <v>135.70000000000005</v>
      </c>
    </row>
    <row r="804" spans="1:11">
      <c r="A804" s="70"/>
      <c r="B804" s="422"/>
      <c r="C804" s="422"/>
      <c r="D804" t="s">
        <v>15</v>
      </c>
      <c r="E804" s="207">
        <v>5</v>
      </c>
      <c r="F804" s="207"/>
      <c r="G804" s="2">
        <f t="shared" si="18"/>
        <v>140.70000000000005</v>
      </c>
    </row>
    <row r="805" spans="1:11">
      <c r="A805" s="70"/>
      <c r="B805" s="422"/>
      <c r="C805" s="422"/>
      <c r="D805" t="s">
        <v>56</v>
      </c>
      <c r="E805" s="207">
        <v>250</v>
      </c>
      <c r="F805" s="207"/>
      <c r="G805" s="2">
        <f t="shared" si="18"/>
        <v>390.70000000000005</v>
      </c>
    </row>
    <row r="806" spans="1:11">
      <c r="A806" s="70">
        <v>45504</v>
      </c>
      <c r="B806" s="422" t="s">
        <v>87</v>
      </c>
      <c r="C806" s="422" t="s">
        <v>22</v>
      </c>
      <c r="D806" t="s">
        <v>14</v>
      </c>
      <c r="E806" s="207"/>
      <c r="F806" s="207">
        <v>60</v>
      </c>
      <c r="G806" s="2">
        <f t="shared" si="18"/>
        <v>330.70000000000005</v>
      </c>
    </row>
    <row r="807" spans="1:11">
      <c r="A807" s="70">
        <v>45504</v>
      </c>
      <c r="B807" s="422" t="s">
        <v>87</v>
      </c>
      <c r="C807" s="422" t="s">
        <v>22</v>
      </c>
      <c r="D807" t="s">
        <v>15</v>
      </c>
      <c r="E807" s="207"/>
      <c r="F807" s="207">
        <v>5</v>
      </c>
      <c r="G807" s="2">
        <f t="shared" si="18"/>
        <v>325.70000000000005</v>
      </c>
    </row>
    <row r="808" spans="1:11">
      <c r="A808" s="70">
        <v>45532</v>
      </c>
      <c r="B808" s="422">
        <v>29588</v>
      </c>
      <c r="C808" s="422" t="s">
        <v>22</v>
      </c>
      <c r="D808" t="s">
        <v>12</v>
      </c>
      <c r="E808" s="207"/>
      <c r="F808" s="207">
        <v>68.7</v>
      </c>
      <c r="G808" s="2">
        <f t="shared" si="18"/>
        <v>257.00000000000006</v>
      </c>
    </row>
    <row r="809" spans="1:11">
      <c r="A809" s="70">
        <v>45532</v>
      </c>
      <c r="B809" s="422">
        <v>29588</v>
      </c>
      <c r="C809" s="422" t="s">
        <v>22</v>
      </c>
      <c r="D809" t="s">
        <v>13</v>
      </c>
      <c r="E809" s="207"/>
      <c r="F809" s="207">
        <v>7</v>
      </c>
      <c r="G809" s="2">
        <f t="shared" si="18"/>
        <v>250.00000000000006</v>
      </c>
    </row>
    <row r="810" spans="1:11">
      <c r="A810" s="70">
        <v>45742</v>
      </c>
      <c r="B810" s="422">
        <v>30801</v>
      </c>
      <c r="C810" s="422" t="s">
        <v>22</v>
      </c>
      <c r="D810" t="s">
        <v>56</v>
      </c>
      <c r="E810" s="207"/>
      <c r="F810" s="207">
        <v>250</v>
      </c>
      <c r="G810" s="2">
        <f t="shared" si="18"/>
        <v>0</v>
      </c>
    </row>
    <row r="811" spans="1:11">
      <c r="A811" s="31">
        <v>45535</v>
      </c>
      <c r="B811" s="421" t="s">
        <v>10</v>
      </c>
      <c r="C811" s="421" t="s">
        <v>57</v>
      </c>
      <c r="D811" t="s">
        <v>12</v>
      </c>
      <c r="E811" s="207">
        <v>68.900000000000006</v>
      </c>
      <c r="F811" s="207"/>
      <c r="G811" s="2">
        <f t="shared" si="18"/>
        <v>68.900000000000006</v>
      </c>
    </row>
    <row r="812" spans="1:11">
      <c r="B812" s="422"/>
      <c r="C812" s="422"/>
      <c r="D812" t="s">
        <v>13</v>
      </c>
      <c r="E812" s="207">
        <v>7</v>
      </c>
      <c r="F812" s="207"/>
      <c r="G812" s="2">
        <f t="shared" si="18"/>
        <v>75.900000000000006</v>
      </c>
      <c r="I812" s="421"/>
      <c r="K812" s="207"/>
    </row>
    <row r="813" spans="1:11">
      <c r="B813" s="422"/>
      <c r="C813" s="422"/>
      <c r="D813" t="s">
        <v>14</v>
      </c>
      <c r="E813" s="207">
        <v>60</v>
      </c>
      <c r="F813" s="207"/>
      <c r="G813" s="2">
        <f t="shared" si="18"/>
        <v>135.9</v>
      </c>
      <c r="I813" s="422"/>
      <c r="K813" s="207"/>
    </row>
    <row r="814" spans="1:11">
      <c r="B814" s="422"/>
      <c r="C814" s="422"/>
      <c r="D814" t="s">
        <v>15</v>
      </c>
      <c r="E814" s="207">
        <v>5</v>
      </c>
      <c r="F814" s="207"/>
      <c r="G814" s="2">
        <f t="shared" si="18"/>
        <v>140.9</v>
      </c>
    </row>
    <row r="815" spans="1:11">
      <c r="A815" s="3">
        <v>45535</v>
      </c>
      <c r="B815" s="422" t="s">
        <v>102</v>
      </c>
      <c r="C815" s="422" t="s">
        <v>57</v>
      </c>
      <c r="D815" t="s">
        <v>14</v>
      </c>
      <c r="E815" s="207"/>
      <c r="F815" s="207">
        <v>60</v>
      </c>
      <c r="G815" s="2">
        <f t="shared" si="18"/>
        <v>80.900000000000006</v>
      </c>
    </row>
    <row r="816" spans="1:11">
      <c r="A816" s="3">
        <v>45535</v>
      </c>
      <c r="B816" s="422" t="s">
        <v>102</v>
      </c>
      <c r="C816" s="422" t="s">
        <v>57</v>
      </c>
      <c r="D816" t="s">
        <v>15</v>
      </c>
      <c r="E816" s="207"/>
      <c r="F816" s="207">
        <v>5</v>
      </c>
      <c r="G816" s="2">
        <f t="shared" si="18"/>
        <v>75.900000000000006</v>
      </c>
    </row>
    <row r="817" spans="1:11">
      <c r="A817" s="3">
        <v>45583</v>
      </c>
      <c r="B817" s="422">
        <v>29849</v>
      </c>
      <c r="C817" s="422" t="s">
        <v>57</v>
      </c>
      <c r="D817" t="s">
        <v>12</v>
      </c>
      <c r="E817" s="207"/>
      <c r="F817" s="207">
        <v>68.900000000000006</v>
      </c>
      <c r="G817" s="2">
        <f t="shared" si="18"/>
        <v>7</v>
      </c>
    </row>
    <row r="818" spans="1:11">
      <c r="A818" s="3">
        <v>45583</v>
      </c>
      <c r="B818" s="422">
        <v>29849</v>
      </c>
      <c r="C818" s="422" t="s">
        <v>57</v>
      </c>
      <c r="D818" t="s">
        <v>13</v>
      </c>
      <c r="E818" s="207"/>
      <c r="F818" s="207">
        <v>7</v>
      </c>
      <c r="G818" s="2">
        <f t="shared" si="18"/>
        <v>0</v>
      </c>
    </row>
    <row r="819" spans="1:11">
      <c r="A819" s="81">
        <v>45565</v>
      </c>
      <c r="B819" s="421" t="s">
        <v>10</v>
      </c>
      <c r="C819" s="421" t="s">
        <v>41</v>
      </c>
      <c r="D819" t="s">
        <v>12</v>
      </c>
      <c r="E819" s="207">
        <v>69.3</v>
      </c>
      <c r="F819" s="207"/>
      <c r="G819" s="2">
        <f t="shared" si="18"/>
        <v>69.3</v>
      </c>
    </row>
    <row r="820" spans="1:11">
      <c r="A820" s="70"/>
      <c r="B820" s="422"/>
      <c r="C820" s="422"/>
      <c r="D820" t="s">
        <v>13</v>
      </c>
      <c r="E820" s="207">
        <v>5</v>
      </c>
      <c r="F820" s="207"/>
      <c r="G820" s="2">
        <f t="shared" si="18"/>
        <v>74.3</v>
      </c>
      <c r="I820" s="253"/>
      <c r="J820" s="253"/>
    </row>
    <row r="821" spans="1:11">
      <c r="A821" s="70"/>
      <c r="B821" s="422"/>
      <c r="C821" s="422"/>
      <c r="D821" t="s">
        <v>14</v>
      </c>
      <c r="E821" s="207">
        <v>60</v>
      </c>
      <c r="F821" s="207"/>
      <c r="G821" s="2">
        <f t="shared" si="18"/>
        <v>134.30000000000001</v>
      </c>
    </row>
    <row r="822" spans="1:11">
      <c r="A822" s="70"/>
      <c r="B822" s="422"/>
      <c r="C822" s="422"/>
      <c r="D822" t="s">
        <v>15</v>
      </c>
      <c r="E822" s="207">
        <v>5</v>
      </c>
      <c r="F822" s="207"/>
      <c r="G822" s="2">
        <f t="shared" si="18"/>
        <v>139.30000000000001</v>
      </c>
      <c r="I822" s="421"/>
      <c r="K822" s="207"/>
    </row>
    <row r="823" spans="1:11">
      <c r="A823" s="70">
        <v>45565</v>
      </c>
      <c r="B823" s="422" t="s">
        <v>91</v>
      </c>
      <c r="C823" s="422" t="s">
        <v>41</v>
      </c>
      <c r="D823" t="s">
        <v>14</v>
      </c>
      <c r="E823" s="207"/>
      <c r="F823" s="207">
        <v>60</v>
      </c>
      <c r="G823" s="2">
        <f t="shared" si="18"/>
        <v>79.300000000000011</v>
      </c>
      <c r="I823" s="422"/>
      <c r="K823" s="207"/>
    </row>
    <row r="824" spans="1:11">
      <c r="A824" s="70">
        <v>45565</v>
      </c>
      <c r="B824" s="422" t="s">
        <v>91</v>
      </c>
      <c r="C824" s="422" t="s">
        <v>41</v>
      </c>
      <c r="D824" t="s">
        <v>15</v>
      </c>
      <c r="E824" s="207"/>
      <c r="F824" s="207">
        <v>5</v>
      </c>
      <c r="G824" s="2">
        <f t="shared" si="18"/>
        <v>74.300000000000011</v>
      </c>
      <c r="I824" s="421"/>
      <c r="K824" s="207"/>
    </row>
    <row r="825" spans="1:11">
      <c r="A825" s="3">
        <v>45583</v>
      </c>
      <c r="B825" s="422">
        <v>29849</v>
      </c>
      <c r="C825" s="422" t="s">
        <v>41</v>
      </c>
      <c r="D825" t="s">
        <v>12</v>
      </c>
      <c r="F825" s="2">
        <v>69.3</v>
      </c>
      <c r="G825" s="2">
        <f t="shared" si="18"/>
        <v>5.0000000000000142</v>
      </c>
      <c r="I825" s="422"/>
      <c r="K825" s="207"/>
    </row>
    <row r="826" spans="1:11">
      <c r="A826" s="3">
        <v>45583</v>
      </c>
      <c r="B826" s="422">
        <v>29849</v>
      </c>
      <c r="C826" s="422" t="s">
        <v>41</v>
      </c>
      <c r="D826" t="s">
        <v>13</v>
      </c>
      <c r="F826" s="2">
        <v>5</v>
      </c>
      <c r="G826" s="2">
        <f t="shared" si="18"/>
        <v>1.4210854715202004E-14</v>
      </c>
      <c r="K826" s="28"/>
    </row>
    <row r="827" spans="1:11">
      <c r="A827" s="81">
        <v>45596</v>
      </c>
      <c r="B827" s="421" t="s">
        <v>10</v>
      </c>
      <c r="C827" s="421" t="s">
        <v>25</v>
      </c>
      <c r="D827" t="s">
        <v>12</v>
      </c>
      <c r="E827" s="207">
        <v>29.3</v>
      </c>
      <c r="F827" s="207"/>
      <c r="G827" s="2">
        <f t="shared" si="18"/>
        <v>29.300000000000015</v>
      </c>
    </row>
    <row r="828" spans="1:11">
      <c r="A828" s="70"/>
      <c r="B828" s="422"/>
      <c r="C828" s="422"/>
      <c r="D828" t="s">
        <v>13</v>
      </c>
      <c r="E828" s="207">
        <v>7</v>
      </c>
      <c r="F828" s="207"/>
      <c r="G828" s="2">
        <f t="shared" si="18"/>
        <v>36.300000000000011</v>
      </c>
    </row>
    <row r="829" spans="1:11">
      <c r="A829" s="70"/>
      <c r="B829" s="422"/>
      <c r="C829" s="422"/>
      <c r="D829" t="s">
        <v>14</v>
      </c>
      <c r="E829" s="207">
        <v>60</v>
      </c>
      <c r="F829" s="207"/>
      <c r="G829" s="2">
        <f t="shared" si="18"/>
        <v>96.300000000000011</v>
      </c>
    </row>
    <row r="830" spans="1:11">
      <c r="A830" s="70"/>
      <c r="B830" s="422"/>
      <c r="C830" s="422"/>
      <c r="D830" t="s">
        <v>15</v>
      </c>
      <c r="E830" s="207">
        <v>5</v>
      </c>
      <c r="F830" s="207"/>
      <c r="G830" s="2">
        <f t="shared" si="18"/>
        <v>101.30000000000001</v>
      </c>
    </row>
    <row r="831" spans="1:11">
      <c r="A831" s="70">
        <v>45596</v>
      </c>
      <c r="B831" s="422" t="s">
        <v>75</v>
      </c>
      <c r="C831" s="422" t="s">
        <v>25</v>
      </c>
      <c r="D831" t="s">
        <v>14</v>
      </c>
      <c r="E831" s="207"/>
      <c r="F831" s="207">
        <v>60</v>
      </c>
      <c r="G831" s="2">
        <f t="shared" si="18"/>
        <v>41.300000000000011</v>
      </c>
    </row>
    <row r="832" spans="1:11">
      <c r="A832" s="70">
        <v>45596</v>
      </c>
      <c r="B832" s="422" t="s">
        <v>75</v>
      </c>
      <c r="C832" s="422" t="s">
        <v>25</v>
      </c>
      <c r="D832" t="s">
        <v>15</v>
      </c>
      <c r="E832" s="207"/>
      <c r="F832" s="207">
        <v>5</v>
      </c>
      <c r="G832" s="2">
        <f t="shared" si="18"/>
        <v>36.300000000000011</v>
      </c>
    </row>
    <row r="833" spans="1:9">
      <c r="A833" s="70">
        <v>45663</v>
      </c>
      <c r="B833" s="422">
        <v>30265</v>
      </c>
      <c r="C833" s="422" t="s">
        <v>25</v>
      </c>
      <c r="D833" t="s">
        <v>12</v>
      </c>
      <c r="E833" s="207"/>
      <c r="F833" s="207">
        <v>29.3</v>
      </c>
      <c r="G833" s="2">
        <f t="shared" si="18"/>
        <v>7.0000000000000107</v>
      </c>
    </row>
    <row r="834" spans="1:9">
      <c r="A834" s="70">
        <v>45663</v>
      </c>
      <c r="B834" s="422">
        <v>30265</v>
      </c>
      <c r="C834" s="422" t="s">
        <v>25</v>
      </c>
      <c r="D834" t="s">
        <v>13</v>
      </c>
      <c r="E834" s="207"/>
      <c r="F834" s="207">
        <v>7</v>
      </c>
      <c r="G834" s="2">
        <f t="shared" si="18"/>
        <v>1.0658141036401503E-14</v>
      </c>
    </row>
    <row r="835" spans="1:9">
      <c r="A835" s="81">
        <v>45626</v>
      </c>
      <c r="B835" s="421" t="s">
        <v>10</v>
      </c>
      <c r="C835" s="421" t="s">
        <v>58</v>
      </c>
      <c r="D835" t="s">
        <v>12</v>
      </c>
      <c r="E835" s="207">
        <v>33.6</v>
      </c>
      <c r="F835" s="207"/>
      <c r="G835" s="2">
        <f t="shared" si="18"/>
        <v>33.600000000000009</v>
      </c>
    </row>
    <row r="836" spans="1:9">
      <c r="A836" s="70"/>
      <c r="B836" s="422"/>
      <c r="C836" s="422"/>
      <c r="D836" t="s">
        <v>13</v>
      </c>
      <c r="E836" s="207">
        <v>7</v>
      </c>
      <c r="F836" s="207"/>
      <c r="G836" s="2">
        <f t="shared" si="18"/>
        <v>40.600000000000009</v>
      </c>
    </row>
    <row r="837" spans="1:9">
      <c r="A837" s="70"/>
      <c r="B837" s="422"/>
      <c r="C837" s="422"/>
      <c r="D837" t="s">
        <v>14</v>
      </c>
      <c r="E837" s="207">
        <v>60</v>
      </c>
      <c r="F837" s="207"/>
      <c r="G837" s="2">
        <f t="shared" si="18"/>
        <v>100.60000000000001</v>
      </c>
      <c r="I837" s="207"/>
    </row>
    <row r="838" spans="1:9">
      <c r="A838" s="70"/>
      <c r="B838" s="422"/>
      <c r="C838" s="422"/>
      <c r="D838" t="s">
        <v>15</v>
      </c>
      <c r="E838" s="207">
        <v>5</v>
      </c>
      <c r="F838" s="207"/>
      <c r="G838" s="2">
        <f t="shared" si="18"/>
        <v>105.60000000000001</v>
      </c>
      <c r="I838" s="207"/>
    </row>
    <row r="839" spans="1:9">
      <c r="A839" s="70">
        <v>45626</v>
      </c>
      <c r="B839" s="422" t="s">
        <v>93</v>
      </c>
      <c r="C839" s="422" t="s">
        <v>58</v>
      </c>
      <c r="D839" t="s">
        <v>14</v>
      </c>
      <c r="E839" s="207"/>
      <c r="F839" s="207">
        <v>60</v>
      </c>
      <c r="G839" s="2">
        <f t="shared" si="18"/>
        <v>45.600000000000009</v>
      </c>
      <c r="I839" s="207"/>
    </row>
    <row r="840" spans="1:9">
      <c r="A840" s="70">
        <v>45626</v>
      </c>
      <c r="B840" s="422" t="s">
        <v>93</v>
      </c>
      <c r="C840" s="422" t="s">
        <v>58</v>
      </c>
      <c r="D840" t="s">
        <v>15</v>
      </c>
      <c r="E840" s="207"/>
      <c r="F840" s="207">
        <v>5</v>
      </c>
      <c r="G840" s="2">
        <f t="shared" si="18"/>
        <v>40.600000000000009</v>
      </c>
      <c r="I840" s="207"/>
    </row>
    <row r="841" spans="1:9">
      <c r="A841" s="70">
        <v>45663</v>
      </c>
      <c r="B841" s="422">
        <v>30265</v>
      </c>
      <c r="C841" s="422" t="s">
        <v>58</v>
      </c>
      <c r="D841" t="s">
        <v>12</v>
      </c>
      <c r="E841" s="207"/>
      <c r="F841" s="207">
        <v>33.6</v>
      </c>
      <c r="G841" s="2">
        <f t="shared" si="18"/>
        <v>7.0000000000000071</v>
      </c>
      <c r="I841" s="207"/>
    </row>
    <row r="842" spans="1:9">
      <c r="A842" s="70">
        <v>45663</v>
      </c>
      <c r="B842" s="422">
        <v>30265</v>
      </c>
      <c r="C842" s="422" t="s">
        <v>58</v>
      </c>
      <c r="D842" t="s">
        <v>13</v>
      </c>
      <c r="E842" s="207"/>
      <c r="F842" s="207">
        <v>7</v>
      </c>
      <c r="G842" s="2">
        <f t="shared" si="18"/>
        <v>7.1054273576010019E-15</v>
      </c>
      <c r="I842" s="207"/>
    </row>
    <row r="843" spans="1:9">
      <c r="A843" s="31">
        <v>45657</v>
      </c>
      <c r="B843" s="421" t="s">
        <v>10</v>
      </c>
      <c r="C843" s="421" t="s">
        <v>27</v>
      </c>
      <c r="D843" t="s">
        <v>12</v>
      </c>
      <c r="E843" s="207">
        <v>42.2</v>
      </c>
      <c r="F843" s="207"/>
      <c r="G843" s="2">
        <f t="shared" si="18"/>
        <v>42.20000000000001</v>
      </c>
      <c r="I843" s="28"/>
    </row>
    <row r="844" spans="1:9">
      <c r="B844" s="422"/>
      <c r="C844" s="422"/>
      <c r="D844" t="s">
        <v>13</v>
      </c>
      <c r="E844" s="207">
        <v>3.4</v>
      </c>
      <c r="F844" s="207"/>
      <c r="G844" s="2">
        <f t="shared" si="18"/>
        <v>45.600000000000009</v>
      </c>
      <c r="I844" s="28"/>
    </row>
    <row r="845" spans="1:9">
      <c r="B845" s="422"/>
      <c r="C845" s="422"/>
      <c r="D845" t="s">
        <v>14</v>
      </c>
      <c r="E845" s="207">
        <v>60</v>
      </c>
      <c r="F845" s="207"/>
      <c r="G845" s="2">
        <f t="shared" si="18"/>
        <v>105.60000000000001</v>
      </c>
    </row>
    <row r="846" spans="1:9">
      <c r="B846" s="422"/>
      <c r="C846" s="422"/>
      <c r="D846" t="s">
        <v>15</v>
      </c>
      <c r="E846" s="207">
        <v>5</v>
      </c>
      <c r="F846" s="207"/>
      <c r="G846" s="2">
        <f t="shared" si="18"/>
        <v>110.60000000000001</v>
      </c>
    </row>
    <row r="847" spans="1:9">
      <c r="A847" s="3">
        <v>45657</v>
      </c>
      <c r="B847" s="422" t="s">
        <v>76</v>
      </c>
      <c r="C847" s="422" t="s">
        <v>27</v>
      </c>
      <c r="D847" t="s">
        <v>14</v>
      </c>
      <c r="E847" s="207"/>
      <c r="F847" s="207">
        <v>60</v>
      </c>
      <c r="G847" s="2">
        <f t="shared" si="18"/>
        <v>50.600000000000009</v>
      </c>
    </row>
    <row r="848" spans="1:9">
      <c r="A848" s="3">
        <v>45657</v>
      </c>
      <c r="B848" s="422" t="s">
        <v>76</v>
      </c>
      <c r="C848" s="422" t="s">
        <v>27</v>
      </c>
      <c r="D848" t="s">
        <v>15</v>
      </c>
      <c r="E848" s="207"/>
      <c r="F848" s="207">
        <v>5</v>
      </c>
      <c r="G848" s="2">
        <f t="shared" si="18"/>
        <v>45.600000000000009</v>
      </c>
    </row>
    <row r="849" spans="1:11">
      <c r="A849" s="3">
        <v>45742</v>
      </c>
      <c r="B849" s="422">
        <v>30801</v>
      </c>
      <c r="C849" s="422" t="s">
        <v>27</v>
      </c>
      <c r="D849" t="s">
        <v>12</v>
      </c>
      <c r="E849" s="207"/>
      <c r="F849" s="207">
        <v>42.2</v>
      </c>
      <c r="G849" s="2">
        <f t="shared" si="18"/>
        <v>3.4000000000000057</v>
      </c>
    </row>
    <row r="850" spans="1:11">
      <c r="A850" s="3">
        <v>45742</v>
      </c>
      <c r="B850" s="422">
        <v>30801</v>
      </c>
      <c r="C850" s="422" t="s">
        <v>27</v>
      </c>
      <c r="D850" t="s">
        <v>13</v>
      </c>
      <c r="E850" s="207"/>
      <c r="F850" s="207">
        <v>3.4</v>
      </c>
      <c r="G850" s="2">
        <f t="shared" si="18"/>
        <v>5.773159728050814E-15</v>
      </c>
    </row>
    <row r="851" spans="1:11">
      <c r="A851" s="81">
        <v>45688</v>
      </c>
      <c r="B851" s="421" t="s">
        <v>10</v>
      </c>
      <c r="C851" s="421" t="s">
        <v>11</v>
      </c>
      <c r="D851" t="s">
        <v>12</v>
      </c>
      <c r="E851" s="207">
        <v>33.700000000000003</v>
      </c>
      <c r="F851" s="207"/>
      <c r="G851" s="2">
        <f t="shared" si="18"/>
        <v>33.70000000000001</v>
      </c>
    </row>
    <row r="852" spans="1:11">
      <c r="A852" s="70"/>
      <c r="B852" s="422"/>
      <c r="C852" s="422"/>
      <c r="D852" t="s">
        <v>13</v>
      </c>
      <c r="E852" s="207">
        <v>2.2999999999999998</v>
      </c>
      <c r="F852" s="207"/>
      <c r="G852" s="2">
        <f t="shared" si="18"/>
        <v>36.000000000000007</v>
      </c>
    </row>
    <row r="853" spans="1:11">
      <c r="A853" s="70"/>
      <c r="B853" s="422"/>
      <c r="C853" s="422"/>
      <c r="D853" t="s">
        <v>14</v>
      </c>
      <c r="E853" s="207">
        <v>60</v>
      </c>
      <c r="F853" s="207"/>
      <c r="G853" s="2">
        <f t="shared" si="18"/>
        <v>96</v>
      </c>
      <c r="I853" s="421"/>
      <c r="K853" s="207"/>
    </row>
    <row r="854" spans="1:11">
      <c r="A854" s="70"/>
      <c r="B854" s="422"/>
      <c r="C854" s="422"/>
      <c r="D854" t="s">
        <v>15</v>
      </c>
      <c r="E854" s="207">
        <v>5</v>
      </c>
      <c r="F854" s="207"/>
      <c r="G854" s="2">
        <f t="shared" si="18"/>
        <v>101</v>
      </c>
      <c r="I854" s="421"/>
      <c r="K854" s="207"/>
    </row>
    <row r="855" spans="1:11">
      <c r="A855" s="70">
        <v>45688</v>
      </c>
      <c r="B855" s="422" t="s">
        <v>77</v>
      </c>
      <c r="C855" s="422" t="s">
        <v>11</v>
      </c>
      <c r="D855" t="s">
        <v>14</v>
      </c>
      <c r="E855" s="207"/>
      <c r="F855" s="207">
        <v>60</v>
      </c>
      <c r="G855" s="2">
        <f t="shared" si="18"/>
        <v>41</v>
      </c>
      <c r="I855" s="422"/>
      <c r="K855" s="207"/>
    </row>
    <row r="856" spans="1:11">
      <c r="A856" s="70">
        <v>45688</v>
      </c>
      <c r="B856" s="422" t="s">
        <v>77</v>
      </c>
      <c r="C856" s="422" t="s">
        <v>11</v>
      </c>
      <c r="D856" t="s">
        <v>15</v>
      </c>
      <c r="E856" s="207"/>
      <c r="F856" s="207">
        <v>5</v>
      </c>
      <c r="G856" s="2">
        <f t="shared" si="18"/>
        <v>36</v>
      </c>
      <c r="I856" s="421"/>
      <c r="K856" s="207"/>
    </row>
    <row r="857" spans="1:11">
      <c r="A857" s="3">
        <v>45742</v>
      </c>
      <c r="B857" s="422">
        <v>30801</v>
      </c>
      <c r="C857" s="422" t="s">
        <v>11</v>
      </c>
      <c r="D857" t="s">
        <v>12</v>
      </c>
      <c r="E857" s="207"/>
      <c r="F857" s="207">
        <v>33.700000000000003</v>
      </c>
      <c r="G857" s="2">
        <f t="shared" si="18"/>
        <v>2.2999999999999972</v>
      </c>
      <c r="I857" s="421"/>
      <c r="K857" s="207"/>
    </row>
    <row r="858" spans="1:11">
      <c r="A858" s="3">
        <v>45742</v>
      </c>
      <c r="B858" s="422">
        <v>30801</v>
      </c>
      <c r="C858" s="422" t="s">
        <v>11</v>
      </c>
      <c r="D858" t="s">
        <v>13</v>
      </c>
      <c r="E858" s="207"/>
      <c r="F858" s="207">
        <v>2.2999999999999998</v>
      </c>
      <c r="G858" s="2">
        <f t="shared" si="18"/>
        <v>0</v>
      </c>
      <c r="I858" s="421"/>
      <c r="K858" s="207"/>
    </row>
    <row r="859" spans="1:11">
      <c r="A859" s="31">
        <v>45716</v>
      </c>
      <c r="B859" s="421" t="s">
        <v>10</v>
      </c>
      <c r="C859" s="421" t="s">
        <v>17</v>
      </c>
      <c r="D859" t="s">
        <v>12</v>
      </c>
      <c r="E859" s="207">
        <v>43.1</v>
      </c>
      <c r="F859" s="207"/>
      <c r="G859" s="2">
        <f t="shared" si="18"/>
        <v>43.1</v>
      </c>
      <c r="I859" s="422"/>
      <c r="K859" s="207"/>
    </row>
    <row r="860" spans="1:11">
      <c r="B860" s="422"/>
      <c r="C860" s="422"/>
      <c r="D860" t="s">
        <v>13</v>
      </c>
      <c r="E860" s="207">
        <v>1.3</v>
      </c>
      <c r="F860" s="207"/>
      <c r="G860" s="2">
        <f t="shared" si="18"/>
        <v>44.4</v>
      </c>
      <c r="I860" s="421"/>
      <c r="K860" s="207"/>
    </row>
    <row r="861" spans="1:11">
      <c r="B861" s="422"/>
      <c r="C861" s="422"/>
      <c r="D861" t="s">
        <v>14</v>
      </c>
      <c r="E861" s="207">
        <v>56</v>
      </c>
      <c r="F861" s="207"/>
      <c r="G861" s="2">
        <f t="shared" si="18"/>
        <v>100.4</v>
      </c>
      <c r="I861" s="422"/>
      <c r="K861" s="207"/>
    </row>
    <row r="862" spans="1:11">
      <c r="B862" s="422"/>
      <c r="C862" s="422"/>
      <c r="D862" t="s">
        <v>15</v>
      </c>
      <c r="E862" s="207">
        <v>5</v>
      </c>
      <c r="F862" s="207"/>
      <c r="G862" s="2">
        <f t="shared" si="18"/>
        <v>105.4</v>
      </c>
      <c r="K862" s="28"/>
    </row>
    <row r="863" spans="1:11">
      <c r="A863" s="3">
        <v>45716</v>
      </c>
      <c r="B863" s="422" t="s">
        <v>78</v>
      </c>
      <c r="C863" s="422" t="s">
        <v>17</v>
      </c>
      <c r="D863" t="s">
        <v>14</v>
      </c>
      <c r="E863" s="207"/>
      <c r="F863" s="207">
        <v>56</v>
      </c>
      <c r="G863" s="2">
        <f t="shared" si="18"/>
        <v>49.400000000000006</v>
      </c>
      <c r="K863" s="28"/>
    </row>
    <row r="864" spans="1:11">
      <c r="A864" s="3">
        <v>45716</v>
      </c>
      <c r="B864" s="422" t="s">
        <v>78</v>
      </c>
      <c r="C864" s="422" t="s">
        <v>17</v>
      </c>
      <c r="D864" t="s">
        <v>15</v>
      </c>
      <c r="E864" s="207"/>
      <c r="F864" s="207">
        <v>5</v>
      </c>
      <c r="G864" s="2">
        <f t="shared" si="18"/>
        <v>44.400000000000006</v>
      </c>
    </row>
    <row r="865" spans="1:12">
      <c r="A865" s="3">
        <v>45742</v>
      </c>
      <c r="B865" s="422">
        <v>30801</v>
      </c>
      <c r="C865" s="422" t="s">
        <v>17</v>
      </c>
      <c r="D865" t="s">
        <v>12</v>
      </c>
      <c r="E865" s="207"/>
      <c r="F865" s="207">
        <v>43.1</v>
      </c>
      <c r="G865" s="2">
        <f t="shared" ref="G865:G928" si="19">+G864+E865-F865</f>
        <v>1.3000000000000043</v>
      </c>
    </row>
    <row r="866" spans="1:12">
      <c r="A866" s="3">
        <v>45742</v>
      </c>
      <c r="B866" s="422">
        <v>30801</v>
      </c>
      <c r="C866" s="422" t="s">
        <v>17</v>
      </c>
      <c r="D866" t="s">
        <v>13</v>
      </c>
      <c r="F866" s="207">
        <v>1.3</v>
      </c>
      <c r="G866" s="2">
        <f t="shared" si="19"/>
        <v>4.2188474935755949E-15</v>
      </c>
    </row>
    <row r="867" spans="1:12">
      <c r="A867" s="31">
        <v>45747</v>
      </c>
      <c r="B867" s="421" t="s">
        <v>10</v>
      </c>
      <c r="C867" s="421" t="s">
        <v>18</v>
      </c>
      <c r="D867" t="s">
        <v>12</v>
      </c>
      <c r="E867" s="207">
        <v>56</v>
      </c>
      <c r="G867" s="2">
        <f t="shared" si="19"/>
        <v>56.000000000000007</v>
      </c>
    </row>
    <row r="868" spans="1:12">
      <c r="B868" s="422"/>
      <c r="C868" s="422"/>
      <c r="D868" t="s">
        <v>13</v>
      </c>
      <c r="E868" s="207">
        <v>3</v>
      </c>
      <c r="G868" s="2">
        <f t="shared" si="19"/>
        <v>59.000000000000007</v>
      </c>
    </row>
    <row r="869" spans="1:12">
      <c r="B869" s="422"/>
      <c r="C869" s="422"/>
      <c r="D869" t="s">
        <v>14</v>
      </c>
      <c r="E869" s="207">
        <v>60</v>
      </c>
      <c r="G869" s="2">
        <f t="shared" si="19"/>
        <v>119</v>
      </c>
    </row>
    <row r="870" spans="1:12">
      <c r="B870" s="422"/>
      <c r="C870" s="422"/>
      <c r="D870" t="s">
        <v>15</v>
      </c>
      <c r="E870" s="207">
        <v>5</v>
      </c>
      <c r="G870" s="2">
        <f t="shared" si="19"/>
        <v>124</v>
      </c>
    </row>
    <row r="871" spans="1:12">
      <c r="A871" s="3">
        <v>45826</v>
      </c>
      <c r="B871" s="422">
        <v>31151</v>
      </c>
      <c r="C871" s="422" t="s">
        <v>18</v>
      </c>
      <c r="D871" t="s">
        <v>12</v>
      </c>
      <c r="E871" s="207"/>
      <c r="F871" s="207">
        <v>56</v>
      </c>
      <c r="G871" s="2">
        <f t="shared" si="19"/>
        <v>68</v>
      </c>
    </row>
    <row r="872" spans="1:12">
      <c r="A872" s="3">
        <v>45826</v>
      </c>
      <c r="B872" s="422">
        <v>31151</v>
      </c>
      <c r="C872" s="422" t="s">
        <v>18</v>
      </c>
      <c r="D872" t="s">
        <v>13</v>
      </c>
      <c r="E872" s="207"/>
      <c r="F872" s="207">
        <v>3</v>
      </c>
      <c r="G872" s="2">
        <f t="shared" si="19"/>
        <v>65</v>
      </c>
    </row>
    <row r="873" spans="1:12">
      <c r="A873" s="3">
        <v>45826</v>
      </c>
      <c r="B873" s="422">
        <v>31151</v>
      </c>
      <c r="C873" s="422" t="s">
        <v>18</v>
      </c>
      <c r="D873" t="s">
        <v>14</v>
      </c>
      <c r="E873" s="207"/>
      <c r="F873" s="207">
        <v>60</v>
      </c>
      <c r="G873" s="2">
        <f t="shared" si="19"/>
        <v>5</v>
      </c>
    </row>
    <row r="874" spans="1:12">
      <c r="A874" s="3">
        <v>45826</v>
      </c>
      <c r="B874" s="422">
        <v>31151</v>
      </c>
      <c r="C874" s="422" t="s">
        <v>18</v>
      </c>
      <c r="D874" t="s">
        <v>15</v>
      </c>
      <c r="E874" s="207"/>
      <c r="F874" s="207">
        <v>5</v>
      </c>
      <c r="G874" s="2">
        <f t="shared" si="19"/>
        <v>0</v>
      </c>
    </row>
    <row r="875" spans="1:12">
      <c r="A875" s="81">
        <v>45777</v>
      </c>
      <c r="B875" s="421" t="s">
        <v>10</v>
      </c>
      <c r="C875" s="421" t="s">
        <v>19</v>
      </c>
      <c r="D875" t="s">
        <v>12</v>
      </c>
      <c r="E875" s="207">
        <v>56</v>
      </c>
      <c r="F875" s="207"/>
      <c r="G875" s="2">
        <f t="shared" si="19"/>
        <v>56</v>
      </c>
    </row>
    <row r="876" spans="1:12">
      <c r="A876" s="70"/>
      <c r="B876" s="422"/>
      <c r="C876" s="422"/>
      <c r="D876" t="s">
        <v>13</v>
      </c>
      <c r="E876" s="207">
        <v>3</v>
      </c>
      <c r="F876" s="207"/>
      <c r="G876" s="2">
        <f t="shared" si="19"/>
        <v>59</v>
      </c>
    </row>
    <row r="877" spans="1:12">
      <c r="A877" s="70"/>
      <c r="B877" s="422"/>
      <c r="C877" s="422"/>
      <c r="D877" t="s">
        <v>14</v>
      </c>
      <c r="E877" s="207">
        <v>60</v>
      </c>
      <c r="F877" s="207"/>
      <c r="G877" s="2">
        <f t="shared" si="19"/>
        <v>119</v>
      </c>
      <c r="J877" s="440" t="s">
        <v>133</v>
      </c>
      <c r="K877" s="440"/>
      <c r="L877" s="440"/>
    </row>
    <row r="878" spans="1:12">
      <c r="A878" s="70"/>
      <c r="B878" s="422"/>
      <c r="C878" s="422"/>
      <c r="D878" t="s">
        <v>15</v>
      </c>
      <c r="E878" s="207">
        <v>5</v>
      </c>
      <c r="F878" s="207"/>
      <c r="G878" s="2">
        <f t="shared" si="19"/>
        <v>124</v>
      </c>
      <c r="I878">
        <v>2025</v>
      </c>
      <c r="J878" s="421" t="s">
        <v>18</v>
      </c>
      <c r="K878" t="s">
        <v>12</v>
      </c>
      <c r="L878" s="207">
        <v>56</v>
      </c>
    </row>
    <row r="879" spans="1:12">
      <c r="A879" s="70">
        <v>45777</v>
      </c>
      <c r="B879" s="422" t="s">
        <v>83</v>
      </c>
      <c r="C879" s="422" t="s">
        <v>19</v>
      </c>
      <c r="D879" t="s">
        <v>14</v>
      </c>
      <c r="E879" s="207"/>
      <c r="F879" s="207">
        <v>60</v>
      </c>
      <c r="G879" s="2">
        <f t="shared" si="19"/>
        <v>64</v>
      </c>
      <c r="J879" s="422"/>
      <c r="K879" t="s">
        <v>13</v>
      </c>
      <c r="L879" s="207">
        <v>3</v>
      </c>
    </row>
    <row r="880" spans="1:12">
      <c r="A880" s="70">
        <v>45777</v>
      </c>
      <c r="B880" s="422" t="s">
        <v>83</v>
      </c>
      <c r="C880" s="422" t="s">
        <v>19</v>
      </c>
      <c r="D880" t="s">
        <v>15</v>
      </c>
      <c r="E880" s="207"/>
      <c r="F880" s="207">
        <v>5</v>
      </c>
      <c r="G880" s="2">
        <f t="shared" si="19"/>
        <v>59</v>
      </c>
      <c r="J880" s="422"/>
      <c r="K880" t="s">
        <v>14</v>
      </c>
      <c r="L880" s="207">
        <v>60</v>
      </c>
    </row>
    <row r="881" spans="1:13">
      <c r="A881" s="3">
        <v>45826</v>
      </c>
      <c r="B881" s="422">
        <v>31151</v>
      </c>
      <c r="C881" s="422" t="s">
        <v>19</v>
      </c>
      <c r="D881" t="s">
        <v>12</v>
      </c>
      <c r="E881" s="207"/>
      <c r="F881" s="207">
        <v>56</v>
      </c>
      <c r="G881" s="2">
        <f t="shared" si="19"/>
        <v>3</v>
      </c>
      <c r="J881" s="422"/>
      <c r="L881" s="207"/>
    </row>
    <row r="882" spans="1:13">
      <c r="A882" s="3">
        <v>45826</v>
      </c>
      <c r="B882" s="422">
        <v>31151</v>
      </c>
      <c r="C882" s="422" t="s">
        <v>19</v>
      </c>
      <c r="D882" t="s">
        <v>13</v>
      </c>
      <c r="E882" s="207"/>
      <c r="F882" s="207">
        <v>3</v>
      </c>
      <c r="G882" s="2">
        <f t="shared" si="19"/>
        <v>0</v>
      </c>
      <c r="J882" s="422"/>
      <c r="L882" s="207"/>
    </row>
    <row r="883" spans="1:13">
      <c r="A883" s="31">
        <v>45808</v>
      </c>
      <c r="B883" s="421" t="s">
        <v>10</v>
      </c>
      <c r="C883" s="421" t="s">
        <v>20</v>
      </c>
      <c r="D883" t="s">
        <v>12</v>
      </c>
      <c r="E883" s="207">
        <v>47.7</v>
      </c>
      <c r="F883" s="207"/>
      <c r="G883" s="2">
        <f t="shared" si="19"/>
        <v>47.7</v>
      </c>
      <c r="J883" s="422"/>
      <c r="K883" t="s">
        <v>15</v>
      </c>
      <c r="L883" s="207">
        <v>5</v>
      </c>
    </row>
    <row r="884" spans="1:13">
      <c r="B884" s="422"/>
      <c r="C884" s="422"/>
      <c r="D884" t="s">
        <v>13</v>
      </c>
      <c r="E884" s="207">
        <v>5</v>
      </c>
      <c r="F884" s="207"/>
      <c r="G884" s="2">
        <f t="shared" si="19"/>
        <v>52.7</v>
      </c>
      <c r="J884" s="421" t="s">
        <v>19</v>
      </c>
      <c r="K884" t="s">
        <v>12</v>
      </c>
      <c r="L884" s="207">
        <v>56</v>
      </c>
    </row>
    <row r="885" spans="1:13">
      <c r="B885" s="422"/>
      <c r="C885" s="422"/>
      <c r="D885" t="s">
        <v>14</v>
      </c>
      <c r="E885" s="207">
        <v>60</v>
      </c>
      <c r="F885" s="207"/>
      <c r="G885" s="2">
        <f t="shared" si="19"/>
        <v>112.7</v>
      </c>
      <c r="J885" s="422"/>
      <c r="K885" t="s">
        <v>13</v>
      </c>
      <c r="L885" s="207">
        <v>3</v>
      </c>
    </row>
    <row r="886" spans="1:13">
      <c r="B886" s="422"/>
      <c r="C886" s="422"/>
      <c r="D886" t="s">
        <v>15</v>
      </c>
      <c r="E886" s="207">
        <v>5</v>
      </c>
      <c r="F886" s="207"/>
      <c r="G886" s="2">
        <f t="shared" si="19"/>
        <v>117.7</v>
      </c>
      <c r="J886" s="421" t="s">
        <v>20</v>
      </c>
      <c r="K886" t="s">
        <v>12</v>
      </c>
      <c r="L886" s="207">
        <v>47.7</v>
      </c>
    </row>
    <row r="887" spans="1:13">
      <c r="A887" s="3">
        <v>45808</v>
      </c>
      <c r="B887" s="422" t="s">
        <v>84</v>
      </c>
      <c r="C887" s="422" t="s">
        <v>20</v>
      </c>
      <c r="D887" t="s">
        <v>14</v>
      </c>
      <c r="E887" s="207"/>
      <c r="F887" s="207">
        <v>60</v>
      </c>
      <c r="G887" s="2">
        <f t="shared" si="19"/>
        <v>57.7</v>
      </c>
      <c r="J887" s="422"/>
      <c r="K887" t="s">
        <v>13</v>
      </c>
      <c r="L887" s="207">
        <v>5</v>
      </c>
    </row>
    <row r="888" spans="1:13">
      <c r="A888" s="3">
        <v>45808</v>
      </c>
      <c r="B888" s="422" t="s">
        <v>84</v>
      </c>
      <c r="C888" s="422" t="s">
        <v>20</v>
      </c>
      <c r="D888" t="s">
        <v>15</v>
      </c>
      <c r="E888" s="207"/>
      <c r="F888" s="207">
        <v>5</v>
      </c>
      <c r="G888" s="2">
        <f t="shared" si="19"/>
        <v>52.7</v>
      </c>
      <c r="L888" s="28">
        <f>SUM(L878:L887)</f>
        <v>235.7</v>
      </c>
      <c r="M888" s="28">
        <f>250.7-L888</f>
        <v>15</v>
      </c>
    </row>
    <row r="889" spans="1:13">
      <c r="A889" s="3">
        <v>45826</v>
      </c>
      <c r="B889" s="422">
        <v>31151</v>
      </c>
      <c r="C889" s="422" t="s">
        <v>20</v>
      </c>
      <c r="D889" t="s">
        <v>12</v>
      </c>
      <c r="F889" s="207">
        <v>47.7</v>
      </c>
      <c r="G889" s="2">
        <f t="shared" si="19"/>
        <v>5</v>
      </c>
    </row>
    <row r="890" spans="1:13">
      <c r="A890" s="3">
        <v>45826</v>
      </c>
      <c r="B890" s="422">
        <v>31151</v>
      </c>
      <c r="C890" s="422" t="s">
        <v>20</v>
      </c>
      <c r="D890" t="s">
        <v>13</v>
      </c>
      <c r="F890" s="207">
        <v>5</v>
      </c>
      <c r="G890" s="2">
        <f t="shared" si="19"/>
        <v>0</v>
      </c>
    </row>
    <row r="891" spans="1:13">
      <c r="A891" s="81">
        <v>45838</v>
      </c>
      <c r="B891" s="421" t="s">
        <v>10</v>
      </c>
      <c r="C891" s="421" t="s">
        <v>21</v>
      </c>
      <c r="D891" t="s">
        <v>12</v>
      </c>
      <c r="E891" s="207">
        <v>43.3</v>
      </c>
      <c r="F891" s="207"/>
      <c r="G891" s="2">
        <f t="shared" si="19"/>
        <v>43.3</v>
      </c>
    </row>
    <row r="892" spans="1:13">
      <c r="A892" s="70"/>
      <c r="B892" s="422"/>
      <c r="C892" s="422"/>
      <c r="D892" t="s">
        <v>13</v>
      </c>
      <c r="E892" s="207">
        <v>4</v>
      </c>
      <c r="F892" s="207"/>
      <c r="G892" s="2">
        <f t="shared" si="19"/>
        <v>47.3</v>
      </c>
    </row>
    <row r="893" spans="1:13">
      <c r="A893" s="70"/>
      <c r="B893" s="422"/>
      <c r="C893" s="422"/>
      <c r="D893" t="s">
        <v>14</v>
      </c>
      <c r="E893" s="207">
        <v>60</v>
      </c>
      <c r="F893" s="207"/>
      <c r="G893" s="2">
        <f t="shared" si="19"/>
        <v>107.3</v>
      </c>
      <c r="I893" s="421"/>
      <c r="K893" s="207"/>
    </row>
    <row r="894" spans="1:13">
      <c r="A894" s="70"/>
      <c r="B894" s="422"/>
      <c r="C894" s="422"/>
      <c r="D894" t="s">
        <v>15</v>
      </c>
      <c r="E894" s="207">
        <v>5</v>
      </c>
      <c r="F894" s="207"/>
      <c r="G894" s="2">
        <f t="shared" si="19"/>
        <v>112.3</v>
      </c>
      <c r="I894" s="422"/>
      <c r="K894" s="207"/>
    </row>
    <row r="895" spans="1:13">
      <c r="A895" s="70"/>
      <c r="B895" s="422"/>
      <c r="C895" s="422"/>
      <c r="D895" t="s">
        <v>70</v>
      </c>
      <c r="E895" s="207">
        <v>300</v>
      </c>
      <c r="F895" s="207"/>
      <c r="G895" s="2">
        <f t="shared" si="19"/>
        <v>412.3</v>
      </c>
      <c r="K895" s="28"/>
      <c r="L895" s="28"/>
    </row>
    <row r="896" spans="1:13">
      <c r="A896" s="70"/>
      <c r="B896" s="422"/>
      <c r="C896" s="422"/>
      <c r="D896" t="s">
        <v>134</v>
      </c>
      <c r="E896" s="207">
        <v>300</v>
      </c>
      <c r="F896" s="207"/>
      <c r="G896" s="2">
        <f t="shared" si="19"/>
        <v>712.3</v>
      </c>
    </row>
    <row r="897" spans="1:11">
      <c r="A897" s="70"/>
      <c r="B897" s="422"/>
      <c r="C897" s="422"/>
      <c r="D897" t="s">
        <v>135</v>
      </c>
      <c r="E897" s="207">
        <v>600</v>
      </c>
      <c r="F897" s="207"/>
      <c r="G897" s="2">
        <f t="shared" si="19"/>
        <v>1312.3</v>
      </c>
      <c r="J897" t="s">
        <v>70</v>
      </c>
      <c r="K897" s="207">
        <v>300</v>
      </c>
    </row>
    <row r="898" spans="1:11">
      <c r="A898" s="70">
        <v>45838</v>
      </c>
      <c r="B898" s="422" t="s">
        <v>86</v>
      </c>
      <c r="C898" s="422" t="s">
        <v>21</v>
      </c>
      <c r="D898" t="s">
        <v>14</v>
      </c>
      <c r="E898" s="207"/>
      <c r="F898" s="207">
        <v>40</v>
      </c>
      <c r="G898" s="2">
        <f t="shared" si="19"/>
        <v>1272.3</v>
      </c>
      <c r="J898" t="s">
        <v>134</v>
      </c>
      <c r="K898" s="207">
        <v>300</v>
      </c>
    </row>
    <row r="899" spans="1:11">
      <c r="A899" s="70">
        <v>45847</v>
      </c>
      <c r="B899" s="422">
        <v>31299</v>
      </c>
      <c r="C899" s="422" t="s">
        <v>21</v>
      </c>
      <c r="D899" t="s">
        <v>14</v>
      </c>
      <c r="E899" s="207"/>
      <c r="F899" s="207">
        <v>20</v>
      </c>
      <c r="G899" s="2">
        <f t="shared" si="19"/>
        <v>1252.3</v>
      </c>
      <c r="J899" t="s">
        <v>135</v>
      </c>
      <c r="K899" s="207">
        <v>600</v>
      </c>
    </row>
    <row r="900" spans="1:11">
      <c r="A900" s="70">
        <v>45847</v>
      </c>
      <c r="B900" s="422">
        <v>31299</v>
      </c>
      <c r="C900" s="422" t="s">
        <v>21</v>
      </c>
      <c r="D900" t="s">
        <v>15</v>
      </c>
      <c r="F900" s="2">
        <v>5</v>
      </c>
      <c r="G900" s="2">
        <f t="shared" si="19"/>
        <v>1247.3</v>
      </c>
      <c r="H900" s="28"/>
      <c r="K900" s="28">
        <f>SUM(K897:K899)</f>
        <v>1200</v>
      </c>
    </row>
    <row r="901" spans="1:11">
      <c r="A901" s="3">
        <v>45854</v>
      </c>
      <c r="B901" s="422">
        <v>31411</v>
      </c>
      <c r="C901" s="422" t="s">
        <v>21</v>
      </c>
      <c r="D901" t="s">
        <v>12</v>
      </c>
      <c r="F901" s="2">
        <v>43.3</v>
      </c>
      <c r="G901" s="2">
        <f t="shared" si="19"/>
        <v>1204</v>
      </c>
    </row>
    <row r="902" spans="1:11">
      <c r="A902" s="3">
        <v>45854</v>
      </c>
      <c r="B902" s="422">
        <v>31411</v>
      </c>
      <c r="C902" s="422" t="s">
        <v>21</v>
      </c>
      <c r="D902" t="s">
        <v>13</v>
      </c>
      <c r="F902" s="2">
        <v>4</v>
      </c>
      <c r="G902" s="2">
        <f t="shared" si="19"/>
        <v>1200</v>
      </c>
    </row>
    <row r="903" spans="1:11">
      <c r="A903" s="3">
        <v>45855</v>
      </c>
      <c r="B903" s="422">
        <v>31502</v>
      </c>
      <c r="C903" s="422" t="s">
        <v>21</v>
      </c>
      <c r="D903" t="s">
        <v>70</v>
      </c>
      <c r="F903" s="2">
        <v>300</v>
      </c>
      <c r="G903" s="2">
        <f t="shared" si="19"/>
        <v>900</v>
      </c>
    </row>
    <row r="904" spans="1:11">
      <c r="A904" s="3">
        <v>45855</v>
      </c>
      <c r="B904" s="422">
        <v>31502</v>
      </c>
      <c r="C904" s="422" t="s">
        <v>21</v>
      </c>
      <c r="D904" t="s">
        <v>134</v>
      </c>
      <c r="F904" s="2">
        <v>300</v>
      </c>
      <c r="G904" s="2">
        <f t="shared" si="19"/>
        <v>600</v>
      </c>
    </row>
    <row r="905" spans="1:11">
      <c r="A905" s="3">
        <v>45855</v>
      </c>
      <c r="B905" s="422">
        <v>31502</v>
      </c>
      <c r="C905" s="422" t="s">
        <v>21</v>
      </c>
      <c r="D905" t="s">
        <v>135</v>
      </c>
      <c r="F905" s="2">
        <v>600</v>
      </c>
      <c r="G905" s="2">
        <f t="shared" si="19"/>
        <v>0</v>
      </c>
    </row>
    <row r="906" spans="1:11">
      <c r="A906" s="81">
        <v>45869</v>
      </c>
      <c r="B906" s="421" t="s">
        <v>10</v>
      </c>
      <c r="C906" s="421" t="s">
        <v>22</v>
      </c>
      <c r="D906" t="s">
        <v>12</v>
      </c>
      <c r="E906" s="207">
        <v>38.799999999999997</v>
      </c>
      <c r="F906" s="207"/>
      <c r="G906" s="2">
        <f t="shared" si="19"/>
        <v>38.799999999999997</v>
      </c>
    </row>
    <row r="907" spans="1:11">
      <c r="A907" s="70"/>
      <c r="B907" s="422"/>
      <c r="C907" s="422"/>
      <c r="D907" t="s">
        <v>13</v>
      </c>
      <c r="E907" s="207">
        <v>4</v>
      </c>
      <c r="F907" s="207"/>
      <c r="G907" s="2">
        <f t="shared" si="19"/>
        <v>42.8</v>
      </c>
    </row>
    <row r="908" spans="1:11">
      <c r="A908" s="70"/>
      <c r="B908" s="422"/>
      <c r="C908" s="422"/>
      <c r="D908" t="s">
        <v>14</v>
      </c>
      <c r="E908" s="207">
        <v>60</v>
      </c>
      <c r="F908" s="207"/>
      <c r="G908" s="2">
        <f t="shared" si="19"/>
        <v>102.8</v>
      </c>
    </row>
    <row r="909" spans="1:11">
      <c r="A909" s="70"/>
      <c r="B909" s="422"/>
      <c r="C909" s="422"/>
      <c r="D909" t="s">
        <v>15</v>
      </c>
      <c r="E909" s="207">
        <v>5</v>
      </c>
      <c r="F909" s="207"/>
      <c r="G909" s="2">
        <f t="shared" si="19"/>
        <v>107.8</v>
      </c>
      <c r="I909" s="441" t="s">
        <v>133</v>
      </c>
      <c r="J909" s="441"/>
      <c r="K909" s="441"/>
    </row>
    <row r="910" spans="1:11">
      <c r="A910" s="70">
        <v>45869</v>
      </c>
      <c r="B910" s="422" t="s">
        <v>87</v>
      </c>
      <c r="C910" s="422" t="s">
        <v>22</v>
      </c>
      <c r="D910" t="s">
        <v>14</v>
      </c>
      <c r="E910" s="207"/>
      <c r="F910" s="207">
        <v>48</v>
      </c>
      <c r="G910" s="2">
        <f t="shared" si="19"/>
        <v>59.8</v>
      </c>
      <c r="H910" s="9">
        <v>2025</v>
      </c>
      <c r="I910" s="421" t="s">
        <v>22</v>
      </c>
      <c r="J910" t="s">
        <v>12</v>
      </c>
      <c r="K910" s="207">
        <v>38.799999999999997</v>
      </c>
    </row>
    <row r="911" spans="1:11">
      <c r="A911" s="70">
        <v>45985</v>
      </c>
      <c r="B911" s="422">
        <v>32023</v>
      </c>
      <c r="C911" s="422" t="s">
        <v>22</v>
      </c>
      <c r="D911" t="s">
        <v>12</v>
      </c>
      <c r="E911" s="207"/>
      <c r="F911" s="207">
        <v>38.799999999999997</v>
      </c>
      <c r="G911" s="2">
        <f t="shared" si="19"/>
        <v>21</v>
      </c>
      <c r="H911" s="9"/>
      <c r="I911" s="421"/>
      <c r="K911" s="207"/>
    </row>
    <row r="912" spans="1:11">
      <c r="A912" s="70">
        <v>45985</v>
      </c>
      <c r="B912" s="422">
        <v>32023</v>
      </c>
      <c r="C912" s="422" t="s">
        <v>22</v>
      </c>
      <c r="D912" t="s">
        <v>13</v>
      </c>
      <c r="E912" s="207"/>
      <c r="F912" s="207">
        <v>4</v>
      </c>
      <c r="G912" s="2">
        <f t="shared" si="19"/>
        <v>17</v>
      </c>
      <c r="H912" s="9"/>
      <c r="I912" s="421"/>
      <c r="K912" s="207"/>
    </row>
    <row r="913" spans="1:11">
      <c r="A913" s="70">
        <v>45985</v>
      </c>
      <c r="B913" s="422">
        <v>32023</v>
      </c>
      <c r="C913" s="422" t="s">
        <v>22</v>
      </c>
      <c r="D913" t="s">
        <v>14</v>
      </c>
      <c r="E913" s="207"/>
      <c r="F913" s="207">
        <v>12</v>
      </c>
      <c r="G913" s="2">
        <f t="shared" si="19"/>
        <v>5</v>
      </c>
      <c r="H913" s="9"/>
      <c r="I913" s="421"/>
      <c r="K913" s="207"/>
    </row>
    <row r="914" spans="1:11">
      <c r="A914" s="70">
        <v>45985</v>
      </c>
      <c r="B914" s="422">
        <v>32023</v>
      </c>
      <c r="C914" s="422" t="s">
        <v>22</v>
      </c>
      <c r="D914" t="s">
        <v>15</v>
      </c>
      <c r="E914" s="207"/>
      <c r="F914" s="207">
        <v>5</v>
      </c>
      <c r="G914" s="2">
        <f t="shared" si="19"/>
        <v>0</v>
      </c>
      <c r="H914" s="9"/>
      <c r="I914" s="421"/>
      <c r="K914" s="207"/>
    </row>
    <row r="915" spans="1:11">
      <c r="A915" s="31">
        <v>45900</v>
      </c>
      <c r="B915" s="421" t="s">
        <v>10</v>
      </c>
      <c r="C915" s="421" t="s">
        <v>23</v>
      </c>
      <c r="D915" t="s">
        <v>12</v>
      </c>
      <c r="E915" s="207">
        <v>32.700000000000003</v>
      </c>
      <c r="F915" s="207"/>
      <c r="G915" s="2">
        <f t="shared" si="19"/>
        <v>32.700000000000003</v>
      </c>
      <c r="J915" t="s">
        <v>13</v>
      </c>
      <c r="K915" s="207">
        <v>4</v>
      </c>
    </row>
    <row r="916" spans="1:11">
      <c r="B916" s="422"/>
      <c r="C916" s="422"/>
      <c r="D916" t="s">
        <v>13</v>
      </c>
      <c r="E916" s="207">
        <v>8</v>
      </c>
      <c r="F916" s="207"/>
      <c r="G916" s="2">
        <f t="shared" si="19"/>
        <v>40.700000000000003</v>
      </c>
      <c r="I916" s="421"/>
      <c r="J916" t="s">
        <v>14</v>
      </c>
      <c r="K916" s="207">
        <f>E908-F910</f>
        <v>12</v>
      </c>
    </row>
    <row r="917" spans="1:11">
      <c r="B917" s="422"/>
      <c r="C917" s="422"/>
      <c r="D917" t="s">
        <v>14</v>
      </c>
      <c r="E917" s="207">
        <v>60</v>
      </c>
      <c r="F917" s="207"/>
      <c r="G917" s="2">
        <f t="shared" si="19"/>
        <v>100.7</v>
      </c>
      <c r="I917" s="422"/>
      <c r="J917" t="s">
        <v>15</v>
      </c>
      <c r="K917" s="207">
        <v>5</v>
      </c>
    </row>
    <row r="918" spans="1:11">
      <c r="B918" s="422"/>
      <c r="C918" s="422"/>
      <c r="D918" t="s">
        <v>15</v>
      </c>
      <c r="E918" s="207">
        <v>5</v>
      </c>
      <c r="F918" s="207"/>
      <c r="G918" s="2">
        <f t="shared" si="19"/>
        <v>105.7</v>
      </c>
      <c r="I918" s="421" t="s">
        <v>23</v>
      </c>
      <c r="J918" t="s">
        <v>12</v>
      </c>
      <c r="K918" s="207">
        <v>32.700000000000003</v>
      </c>
    </row>
    <row r="919" spans="1:11">
      <c r="A919" s="3">
        <v>45900</v>
      </c>
      <c r="B919" s="422" t="s">
        <v>102</v>
      </c>
      <c r="C919" s="422" t="s">
        <v>23</v>
      </c>
      <c r="D919" t="s">
        <v>14</v>
      </c>
      <c r="E919" s="207"/>
      <c r="F919" s="207">
        <v>60</v>
      </c>
      <c r="G919" s="2">
        <f t="shared" si="19"/>
        <v>45.7</v>
      </c>
      <c r="I919" s="422"/>
      <c r="J919" t="s">
        <v>13</v>
      </c>
      <c r="K919" s="207">
        <v>8</v>
      </c>
    </row>
    <row r="920" spans="1:11">
      <c r="A920" s="3">
        <v>45900</v>
      </c>
      <c r="B920" s="422" t="s">
        <v>102</v>
      </c>
      <c r="C920" s="422" t="s">
        <v>23</v>
      </c>
      <c r="D920" t="s">
        <v>15</v>
      </c>
      <c r="E920" s="207"/>
      <c r="F920" s="207">
        <v>5</v>
      </c>
      <c r="G920" s="2">
        <f t="shared" si="19"/>
        <v>40.700000000000003</v>
      </c>
      <c r="I920" s="421" t="s">
        <v>41</v>
      </c>
      <c r="J920" t="s">
        <v>12</v>
      </c>
      <c r="K920" s="207">
        <v>39.6</v>
      </c>
    </row>
    <row r="921" spans="1:11">
      <c r="A921" s="70">
        <v>45985</v>
      </c>
      <c r="B921" s="422">
        <v>32023</v>
      </c>
      <c r="C921" s="422" t="s">
        <v>23</v>
      </c>
      <c r="D921" t="s">
        <v>12</v>
      </c>
      <c r="E921" s="207"/>
      <c r="F921" s="207">
        <v>32.700000000000003</v>
      </c>
      <c r="G921" s="2">
        <f t="shared" si="19"/>
        <v>8</v>
      </c>
      <c r="I921" s="421"/>
      <c r="K921" s="207"/>
    </row>
    <row r="922" spans="1:11">
      <c r="A922" s="70">
        <v>45985</v>
      </c>
      <c r="B922" s="422">
        <v>32023</v>
      </c>
      <c r="C922" s="422" t="s">
        <v>23</v>
      </c>
      <c r="D922" t="s">
        <v>13</v>
      </c>
      <c r="E922" s="207"/>
      <c r="F922" s="207">
        <v>8</v>
      </c>
      <c r="G922" s="2">
        <f t="shared" si="19"/>
        <v>0</v>
      </c>
      <c r="I922" s="421"/>
      <c r="K922" s="207"/>
    </row>
    <row r="923" spans="1:11">
      <c r="A923" s="81">
        <v>45930</v>
      </c>
      <c r="B923" s="421" t="s">
        <v>10</v>
      </c>
      <c r="C923" s="421" t="s">
        <v>41</v>
      </c>
      <c r="D923" t="s">
        <v>12</v>
      </c>
      <c r="E923" s="207">
        <v>39.6</v>
      </c>
      <c r="G923" s="2">
        <f t="shared" si="19"/>
        <v>39.6</v>
      </c>
      <c r="I923" s="422"/>
      <c r="J923" t="s">
        <v>13</v>
      </c>
      <c r="K923" s="207">
        <v>4</v>
      </c>
    </row>
    <row r="924" spans="1:11">
      <c r="A924" s="70"/>
      <c r="B924" s="422"/>
      <c r="C924" s="422"/>
      <c r="D924" t="s">
        <v>13</v>
      </c>
      <c r="E924" s="207">
        <v>4</v>
      </c>
      <c r="G924" s="2">
        <f t="shared" si="19"/>
        <v>43.6</v>
      </c>
      <c r="I924" s="421" t="s">
        <v>25</v>
      </c>
      <c r="J924" t="s">
        <v>12</v>
      </c>
      <c r="K924" s="2">
        <v>34.5</v>
      </c>
    </row>
    <row r="925" spans="1:11">
      <c r="A925" s="70"/>
      <c r="B925" s="422"/>
      <c r="C925" s="422"/>
      <c r="D925" t="s">
        <v>14</v>
      </c>
      <c r="E925" s="207">
        <v>60</v>
      </c>
      <c r="G925" s="2">
        <f t="shared" si="19"/>
        <v>103.6</v>
      </c>
      <c r="I925" s="422"/>
      <c r="J925" t="s">
        <v>13</v>
      </c>
      <c r="K925" s="2">
        <v>7</v>
      </c>
    </row>
    <row r="926" spans="1:11">
      <c r="A926" s="70"/>
      <c r="B926" s="422"/>
      <c r="C926" s="422"/>
      <c r="D926" t="s">
        <v>15</v>
      </c>
      <c r="E926" s="207">
        <v>5</v>
      </c>
      <c r="G926" s="2">
        <f t="shared" si="19"/>
        <v>108.6</v>
      </c>
      <c r="K926" s="93">
        <f>SUM(K910:K925)</f>
        <v>185.6</v>
      </c>
    </row>
    <row r="927" spans="1:11">
      <c r="B927" s="422"/>
      <c r="C927" s="422"/>
      <c r="D927" t="s">
        <v>63</v>
      </c>
      <c r="E927" s="207">
        <v>10</v>
      </c>
      <c r="G927" s="2">
        <f t="shared" si="19"/>
        <v>118.6</v>
      </c>
    </row>
    <row r="928" spans="1:11">
      <c r="A928" s="3">
        <v>45905</v>
      </c>
      <c r="B928" s="422"/>
      <c r="C928" s="422" t="s">
        <v>41</v>
      </c>
      <c r="D928" t="s">
        <v>63</v>
      </c>
      <c r="E928" s="207"/>
      <c r="F928" s="2">
        <v>10</v>
      </c>
      <c r="G928" s="2">
        <f t="shared" si="19"/>
        <v>108.6</v>
      </c>
    </row>
    <row r="929" spans="1:7">
      <c r="A929" s="3">
        <v>45930</v>
      </c>
      <c r="B929" s="422" t="s">
        <v>103</v>
      </c>
      <c r="C929" s="422" t="s">
        <v>41</v>
      </c>
      <c r="D929" t="s">
        <v>14</v>
      </c>
      <c r="E929" s="207"/>
      <c r="F929" s="207">
        <v>60</v>
      </c>
      <c r="G929" s="2">
        <f t="shared" ref="G929" si="20">+G928+E929-F929</f>
        <v>48.599999999999994</v>
      </c>
    </row>
    <row r="930" spans="1:7">
      <c r="A930" s="3">
        <v>45930</v>
      </c>
      <c r="B930" s="422" t="s">
        <v>103</v>
      </c>
      <c r="C930" s="422" t="s">
        <v>41</v>
      </c>
      <c r="D930" t="s">
        <v>15</v>
      </c>
      <c r="E930" s="207"/>
      <c r="F930" s="207">
        <v>5</v>
      </c>
      <c r="G930" s="2">
        <f t="shared" ref="G930:G960" si="21">+G929+E930-F930</f>
        <v>43.599999999999994</v>
      </c>
    </row>
    <row r="931" spans="1:7">
      <c r="A931" s="70">
        <v>45985</v>
      </c>
      <c r="B931" s="422">
        <v>32023</v>
      </c>
      <c r="C931" s="422" t="s">
        <v>41</v>
      </c>
      <c r="D931" t="s">
        <v>12</v>
      </c>
      <c r="E931" s="207"/>
      <c r="F931" s="207">
        <v>39.6</v>
      </c>
      <c r="G931" s="2">
        <f t="shared" si="21"/>
        <v>3.9999999999999929</v>
      </c>
    </row>
    <row r="932" spans="1:7">
      <c r="A932" s="70">
        <v>45985</v>
      </c>
      <c r="B932" s="422">
        <v>32023</v>
      </c>
      <c r="C932" s="422" t="s">
        <v>41</v>
      </c>
      <c r="D932" t="s">
        <v>13</v>
      </c>
      <c r="E932" s="207"/>
      <c r="F932" s="207">
        <v>4</v>
      </c>
      <c r="G932" s="2">
        <f t="shared" si="21"/>
        <v>-7.1054273576010019E-15</v>
      </c>
    </row>
    <row r="933" spans="1:7">
      <c r="A933" s="81">
        <v>45961</v>
      </c>
      <c r="B933" s="421" t="s">
        <v>10</v>
      </c>
      <c r="C933" s="421" t="s">
        <v>25</v>
      </c>
      <c r="D933" t="s">
        <v>12</v>
      </c>
      <c r="E933" s="2">
        <v>34.5</v>
      </c>
      <c r="G933" s="2">
        <f t="shared" si="21"/>
        <v>34.499999999999993</v>
      </c>
    </row>
    <row r="934" spans="1:7">
      <c r="A934" s="70"/>
      <c r="B934" s="422"/>
      <c r="C934" s="422"/>
      <c r="D934" t="s">
        <v>13</v>
      </c>
      <c r="E934" s="2">
        <v>7</v>
      </c>
      <c r="G934" s="2">
        <f t="shared" si="21"/>
        <v>41.499999999999993</v>
      </c>
    </row>
    <row r="935" spans="1:7">
      <c r="A935" s="70"/>
      <c r="B935" s="422"/>
      <c r="C935" s="422"/>
      <c r="D935" t="s">
        <v>14</v>
      </c>
      <c r="E935" s="207">
        <v>60</v>
      </c>
      <c r="G935" s="2">
        <f t="shared" si="21"/>
        <v>101.5</v>
      </c>
    </row>
    <row r="936" spans="1:7">
      <c r="A936" s="70"/>
      <c r="B936" s="422"/>
      <c r="C936" s="422"/>
      <c r="D936" t="s">
        <v>15</v>
      </c>
      <c r="E936" s="207">
        <v>5</v>
      </c>
      <c r="G936" s="2">
        <f t="shared" si="21"/>
        <v>106.5</v>
      </c>
    </row>
    <row r="937" spans="1:7">
      <c r="A937" s="3">
        <v>45961</v>
      </c>
      <c r="B937" s="422" t="s">
        <v>75</v>
      </c>
      <c r="C937" s="422" t="s">
        <v>25</v>
      </c>
      <c r="D937" t="s">
        <v>14</v>
      </c>
      <c r="E937" s="46"/>
      <c r="F937" s="207">
        <v>60</v>
      </c>
      <c r="G937" s="2">
        <f t="shared" si="21"/>
        <v>46.5</v>
      </c>
    </row>
    <row r="938" spans="1:7">
      <c r="A938" s="3">
        <v>45961</v>
      </c>
      <c r="B938" s="422" t="s">
        <v>75</v>
      </c>
      <c r="C938" s="422" t="s">
        <v>25</v>
      </c>
      <c r="D938" t="s">
        <v>15</v>
      </c>
      <c r="E938" s="46"/>
      <c r="F938" s="207">
        <v>5</v>
      </c>
      <c r="G938" s="2">
        <f t="shared" si="21"/>
        <v>41.5</v>
      </c>
    </row>
    <row r="939" spans="1:7">
      <c r="A939" s="70">
        <v>45985</v>
      </c>
      <c r="B939" s="422">
        <v>32023</v>
      </c>
      <c r="C939" s="422" t="s">
        <v>25</v>
      </c>
      <c r="D939" t="s">
        <v>12</v>
      </c>
      <c r="F939" s="2">
        <v>34.5</v>
      </c>
      <c r="G939" s="2">
        <f t="shared" si="21"/>
        <v>7</v>
      </c>
    </row>
    <row r="940" spans="1:7">
      <c r="A940" s="70">
        <v>45985</v>
      </c>
      <c r="B940" s="422">
        <v>32023</v>
      </c>
      <c r="C940" s="422" t="s">
        <v>25</v>
      </c>
      <c r="D940" t="s">
        <v>13</v>
      </c>
      <c r="F940" s="2">
        <v>7</v>
      </c>
      <c r="G940" s="2">
        <f t="shared" si="21"/>
        <v>0</v>
      </c>
    </row>
    <row r="941" spans="1:7">
      <c r="A941" s="81">
        <v>45991</v>
      </c>
      <c r="B941" s="421" t="s">
        <v>10</v>
      </c>
      <c r="C941" s="421" t="s">
        <v>26</v>
      </c>
      <c r="D941" t="s">
        <v>12</v>
      </c>
      <c r="E941" s="20">
        <v>38.6</v>
      </c>
      <c r="G941" s="2">
        <f t="shared" si="21"/>
        <v>38.6</v>
      </c>
    </row>
    <row r="942" spans="1:7">
      <c r="A942" s="70"/>
      <c r="B942" s="422"/>
      <c r="C942" s="422"/>
      <c r="D942" t="s">
        <v>13</v>
      </c>
      <c r="E942" s="20">
        <v>6</v>
      </c>
      <c r="G942" s="2">
        <f t="shared" si="21"/>
        <v>44.6</v>
      </c>
    </row>
    <row r="943" spans="1:7">
      <c r="A943" s="70"/>
      <c r="B943" s="422"/>
      <c r="C943" s="422"/>
      <c r="D943" t="s">
        <v>14</v>
      </c>
      <c r="E943" s="207">
        <v>60</v>
      </c>
      <c r="G943" s="2">
        <f t="shared" si="21"/>
        <v>104.6</v>
      </c>
    </row>
    <row r="944" spans="1:7">
      <c r="A944" s="70"/>
      <c r="B944" s="422"/>
      <c r="C944" s="422"/>
      <c r="D944" t="s">
        <v>15</v>
      </c>
      <c r="E944" s="207">
        <v>5</v>
      </c>
      <c r="G944" s="2">
        <f t="shared" si="21"/>
        <v>109.6</v>
      </c>
    </row>
    <row r="945" spans="1:11">
      <c r="A945" s="3">
        <v>45991</v>
      </c>
      <c r="B945" s="422" t="s">
        <v>93</v>
      </c>
      <c r="C945" s="422" t="s">
        <v>26</v>
      </c>
      <c r="D945" t="s">
        <v>14</v>
      </c>
      <c r="E945" s="5"/>
      <c r="F945" s="207">
        <v>60</v>
      </c>
      <c r="G945" s="2">
        <f t="shared" si="21"/>
        <v>49.599999999999994</v>
      </c>
    </row>
    <row r="946" spans="1:11">
      <c r="A946" s="3">
        <v>45991</v>
      </c>
      <c r="B946" s="422" t="s">
        <v>93</v>
      </c>
      <c r="C946" s="422" t="s">
        <v>26</v>
      </c>
      <c r="D946" t="s">
        <v>15</v>
      </c>
      <c r="E946" s="5"/>
      <c r="F946" s="207">
        <v>5</v>
      </c>
      <c r="G946" s="2">
        <f t="shared" si="21"/>
        <v>44.599999999999994</v>
      </c>
    </row>
    <row r="947" spans="1:11">
      <c r="A947" s="3">
        <v>46063</v>
      </c>
      <c r="B947" s="422">
        <v>32489</v>
      </c>
      <c r="C947" s="422" t="s">
        <v>26</v>
      </c>
      <c r="D947" t="s">
        <v>12</v>
      </c>
      <c r="E947" s="5"/>
      <c r="F947" s="207">
        <v>38.6</v>
      </c>
      <c r="G947" s="2">
        <f t="shared" si="21"/>
        <v>5.9999999999999929</v>
      </c>
    </row>
    <row r="948" spans="1:11">
      <c r="A948" s="3">
        <v>46063</v>
      </c>
      <c r="B948" s="422">
        <v>32489</v>
      </c>
      <c r="C948" s="422" t="s">
        <v>26</v>
      </c>
      <c r="D948" t="s">
        <v>13</v>
      </c>
      <c r="E948" s="5"/>
      <c r="F948" s="207">
        <v>6</v>
      </c>
      <c r="G948" s="2">
        <f t="shared" si="21"/>
        <v>-7.1054273576010019E-15</v>
      </c>
    </row>
    <row r="949" spans="1:11">
      <c r="A949" s="81">
        <v>46022</v>
      </c>
      <c r="B949" s="374" t="s">
        <v>10</v>
      </c>
      <c r="C949" s="374" t="s">
        <v>27</v>
      </c>
      <c r="D949" s="373" t="s">
        <v>12</v>
      </c>
      <c r="E949" s="373">
        <v>33.6</v>
      </c>
      <c r="G949" s="2">
        <f t="shared" si="21"/>
        <v>33.599999999999994</v>
      </c>
      <c r="I949" s="441" t="s">
        <v>133</v>
      </c>
      <c r="J949" s="441"/>
      <c r="K949" s="441"/>
    </row>
    <row r="950" spans="1:11">
      <c r="A950" s="81"/>
      <c r="B950" s="373"/>
      <c r="C950" s="373"/>
      <c r="D950" s="373" t="s">
        <v>13</v>
      </c>
      <c r="E950" s="373">
        <v>6</v>
      </c>
      <c r="G950" s="2">
        <f t="shared" si="21"/>
        <v>39.599999999999994</v>
      </c>
      <c r="H950" s="421">
        <v>2025</v>
      </c>
      <c r="I950" s="421" t="s">
        <v>26</v>
      </c>
      <c r="J950" t="s">
        <v>12</v>
      </c>
      <c r="K950" s="20">
        <v>38.6</v>
      </c>
    </row>
    <row r="951" spans="1:11">
      <c r="A951" s="81"/>
      <c r="B951" s="373"/>
      <c r="C951" s="373"/>
      <c r="D951" s="373" t="s">
        <v>14</v>
      </c>
      <c r="E951" s="373">
        <v>60</v>
      </c>
      <c r="G951" s="2">
        <f t="shared" si="21"/>
        <v>99.6</v>
      </c>
      <c r="I951" s="422"/>
      <c r="J951" t="s">
        <v>13</v>
      </c>
      <c r="K951" s="20">
        <v>6</v>
      </c>
    </row>
    <row r="952" spans="1:11">
      <c r="A952" s="373"/>
      <c r="B952" s="373"/>
      <c r="C952" s="373"/>
      <c r="D952" s="373" t="s">
        <v>15</v>
      </c>
      <c r="E952" s="373">
        <v>5</v>
      </c>
      <c r="G952" s="2">
        <f t="shared" si="21"/>
        <v>104.6</v>
      </c>
      <c r="I952" s="374" t="s">
        <v>27</v>
      </c>
      <c r="J952" s="373" t="s">
        <v>12</v>
      </c>
      <c r="K952" s="373">
        <v>33.6</v>
      </c>
    </row>
    <row r="953" spans="1:11">
      <c r="A953" s="70">
        <v>46022</v>
      </c>
      <c r="B953" s="422" t="s">
        <v>76</v>
      </c>
      <c r="C953" s="150" t="s">
        <v>27</v>
      </c>
      <c r="D953" t="s">
        <v>14</v>
      </c>
      <c r="E953" s="5"/>
      <c r="F953" s="207">
        <v>60</v>
      </c>
      <c r="G953" s="2">
        <f t="shared" si="21"/>
        <v>44.599999999999994</v>
      </c>
      <c r="I953" s="373"/>
      <c r="J953" s="373" t="s">
        <v>13</v>
      </c>
      <c r="K953" s="373">
        <v>6</v>
      </c>
    </row>
    <row r="954" spans="1:11">
      <c r="A954" s="70">
        <v>46022</v>
      </c>
      <c r="B954" s="422" t="s">
        <v>76</v>
      </c>
      <c r="C954" s="150" t="s">
        <v>27</v>
      </c>
      <c r="D954" t="s">
        <v>15</v>
      </c>
      <c r="E954" s="5"/>
      <c r="F954" s="207">
        <v>5</v>
      </c>
      <c r="G954" s="2">
        <f t="shared" si="21"/>
        <v>39.599999999999994</v>
      </c>
      <c r="H954" s="421">
        <v>2026</v>
      </c>
      <c r="I954" s="421" t="s">
        <v>11</v>
      </c>
      <c r="J954" t="s">
        <v>14</v>
      </c>
      <c r="K954" s="207">
        <v>60</v>
      </c>
    </row>
    <row r="955" spans="1:11">
      <c r="A955" s="3">
        <v>46063</v>
      </c>
      <c r="B955" s="422">
        <v>32489</v>
      </c>
      <c r="C955" s="150" t="s">
        <v>27</v>
      </c>
      <c r="D955" t="s">
        <v>12</v>
      </c>
      <c r="E955" s="5"/>
      <c r="F955" s="207">
        <v>33.6</v>
      </c>
      <c r="G955" s="2">
        <f t="shared" si="21"/>
        <v>5.9999999999999929</v>
      </c>
      <c r="H955" s="421"/>
      <c r="I955" s="421"/>
      <c r="K955" s="207"/>
    </row>
    <row r="956" spans="1:11">
      <c r="A956" s="3">
        <v>46063</v>
      </c>
      <c r="B956" s="422">
        <v>32489</v>
      </c>
      <c r="C956" s="150" t="s">
        <v>27</v>
      </c>
      <c r="D956" t="s">
        <v>13</v>
      </c>
      <c r="E956" s="5"/>
      <c r="F956" s="207">
        <v>6</v>
      </c>
      <c r="G956" s="2">
        <f t="shared" si="21"/>
        <v>-7.1054273576010019E-15</v>
      </c>
      <c r="H956" s="421"/>
      <c r="I956" s="421"/>
      <c r="K956" s="207"/>
    </row>
    <row r="957" spans="1:11">
      <c r="A957" s="81">
        <v>46053</v>
      </c>
      <c r="B957" s="421" t="s">
        <v>10</v>
      </c>
      <c r="C957" s="421" t="s">
        <v>11</v>
      </c>
      <c r="D957" t="s">
        <v>12</v>
      </c>
      <c r="E957" s="20">
        <v>25.8</v>
      </c>
      <c r="F957" s="45"/>
      <c r="G957" s="2">
        <f t="shared" si="21"/>
        <v>25.799999999999994</v>
      </c>
      <c r="J957" t="s">
        <v>15</v>
      </c>
      <c r="K957" s="207">
        <v>5</v>
      </c>
    </row>
    <row r="958" spans="1:11">
      <c r="A958" s="70"/>
      <c r="B958" s="422"/>
      <c r="C958" s="422"/>
      <c r="D958" t="s">
        <v>13</v>
      </c>
      <c r="E958" s="20">
        <v>5</v>
      </c>
      <c r="G958" s="2">
        <f t="shared" si="21"/>
        <v>30.799999999999994</v>
      </c>
      <c r="J958" t="s">
        <v>104</v>
      </c>
      <c r="K958" s="207">
        <v>10</v>
      </c>
    </row>
    <row r="959" spans="1:11">
      <c r="A959" s="70"/>
      <c r="B959" s="422"/>
      <c r="C959" s="422"/>
      <c r="D959" t="s">
        <v>14</v>
      </c>
      <c r="E959" s="207">
        <v>60</v>
      </c>
      <c r="G959" s="2">
        <f t="shared" si="21"/>
        <v>90.8</v>
      </c>
      <c r="K959" s="114">
        <f>SUM(K950:K958)</f>
        <v>159.19999999999999</v>
      </c>
    </row>
    <row r="960" spans="1:11">
      <c r="A960" s="70"/>
      <c r="B960" s="422"/>
      <c r="C960" s="422"/>
      <c r="D960" t="s">
        <v>15</v>
      </c>
      <c r="E960" s="207">
        <v>5</v>
      </c>
      <c r="G960" s="2">
        <f t="shared" si="21"/>
        <v>95.8</v>
      </c>
    </row>
    <row r="961" spans="1:11">
      <c r="B961" s="422"/>
      <c r="C961" s="422"/>
      <c r="D961" t="s">
        <v>104</v>
      </c>
      <c r="E961" s="207">
        <v>10</v>
      </c>
      <c r="F961" s="20"/>
      <c r="G961" s="2">
        <f t="shared" ref="G961:G969" si="22">+G960+E961-F961</f>
        <v>105.8</v>
      </c>
    </row>
    <row r="962" spans="1:11">
      <c r="A962" s="3">
        <v>46063</v>
      </c>
      <c r="B962" s="422">
        <v>32489</v>
      </c>
      <c r="C962" s="422" t="s">
        <v>11</v>
      </c>
      <c r="D962" t="s">
        <v>14</v>
      </c>
      <c r="F962" s="207">
        <v>60</v>
      </c>
      <c r="G962" s="2">
        <f t="shared" si="22"/>
        <v>45.8</v>
      </c>
    </row>
    <row r="963" spans="1:11">
      <c r="A963" s="3">
        <v>46063</v>
      </c>
      <c r="B963" s="422">
        <v>32489</v>
      </c>
      <c r="C963" s="422" t="s">
        <v>11</v>
      </c>
      <c r="D963" t="s">
        <v>15</v>
      </c>
      <c r="F963" s="207">
        <v>5</v>
      </c>
      <c r="G963" s="2">
        <f t="shared" si="22"/>
        <v>40.799999999999997</v>
      </c>
    </row>
    <row r="964" spans="1:11">
      <c r="A964" s="3">
        <v>46063</v>
      </c>
      <c r="B964" s="422">
        <v>32489</v>
      </c>
      <c r="C964" s="422" t="s">
        <v>11</v>
      </c>
      <c r="D964" t="s">
        <v>104</v>
      </c>
      <c r="F964" s="207">
        <v>10</v>
      </c>
      <c r="G964" s="2">
        <f t="shared" si="22"/>
        <v>30.799999999999997</v>
      </c>
      <c r="I964" s="421" t="s">
        <v>11</v>
      </c>
      <c r="J964" t="s">
        <v>12</v>
      </c>
      <c r="K964" s="20">
        <v>25.8</v>
      </c>
    </row>
    <row r="965" spans="1:11">
      <c r="A965" s="3">
        <v>46106</v>
      </c>
      <c r="B965" s="422">
        <v>32903</v>
      </c>
      <c r="C965" s="422" t="s">
        <v>11</v>
      </c>
      <c r="D965" t="s">
        <v>12</v>
      </c>
      <c r="F965" s="207">
        <v>25.8</v>
      </c>
      <c r="G965" s="2">
        <f t="shared" si="22"/>
        <v>4.9999999999999964</v>
      </c>
      <c r="I965" s="421"/>
      <c r="K965" s="20"/>
    </row>
    <row r="966" spans="1:11">
      <c r="A966" s="3">
        <v>46106</v>
      </c>
      <c r="B966" s="422">
        <v>32903</v>
      </c>
      <c r="C966" s="422" t="s">
        <v>11</v>
      </c>
      <c r="D966" t="s">
        <v>13</v>
      </c>
      <c r="F966" s="207">
        <v>5</v>
      </c>
      <c r="G966" s="2">
        <f t="shared" si="22"/>
        <v>0</v>
      </c>
      <c r="I966" s="421"/>
      <c r="K966" s="20"/>
    </row>
    <row r="967" spans="1:11">
      <c r="A967" s="31">
        <v>46081</v>
      </c>
      <c r="B967" s="421" t="s">
        <v>10</v>
      </c>
      <c r="C967" s="421" t="s">
        <v>17</v>
      </c>
      <c r="D967" t="s">
        <v>12</v>
      </c>
      <c r="E967" s="20">
        <v>34.200000000000003</v>
      </c>
      <c r="G967" s="2">
        <f t="shared" si="22"/>
        <v>34.200000000000003</v>
      </c>
      <c r="I967" s="422"/>
      <c r="J967" t="s">
        <v>13</v>
      </c>
      <c r="K967" s="20">
        <v>5</v>
      </c>
    </row>
    <row r="968" spans="1:11">
      <c r="B968" s="422"/>
      <c r="C968" s="422"/>
      <c r="D968" t="s">
        <v>13</v>
      </c>
      <c r="E968" s="20">
        <v>10</v>
      </c>
      <c r="G968" s="2">
        <f t="shared" si="22"/>
        <v>44.2</v>
      </c>
      <c r="I968" s="421" t="s">
        <v>17</v>
      </c>
      <c r="J968" t="s">
        <v>12</v>
      </c>
      <c r="K968" s="20">
        <v>34.200000000000003</v>
      </c>
    </row>
    <row r="969" spans="1:11">
      <c r="B969" s="422"/>
      <c r="C969" s="422"/>
      <c r="D969" t="s">
        <v>14</v>
      </c>
      <c r="E969" s="207">
        <v>56</v>
      </c>
      <c r="G969" s="2">
        <f t="shared" si="22"/>
        <v>100.2</v>
      </c>
      <c r="I969" s="422"/>
      <c r="J969" t="s">
        <v>13</v>
      </c>
      <c r="K969" s="20">
        <v>10</v>
      </c>
    </row>
    <row r="970" spans="1:11">
      <c r="B970" s="422"/>
      <c r="C970" s="422"/>
      <c r="D970" t="s">
        <v>15</v>
      </c>
      <c r="E970" s="207">
        <v>5</v>
      </c>
      <c r="G970" s="2">
        <f>+G969+E970-F970</f>
        <v>105.2</v>
      </c>
      <c r="I970" s="422"/>
      <c r="J970" t="s">
        <v>14</v>
      </c>
      <c r="K970" s="207">
        <v>56</v>
      </c>
    </row>
    <row r="971" spans="1:11">
      <c r="A971" s="3">
        <v>46106</v>
      </c>
      <c r="B971" s="422">
        <v>32903</v>
      </c>
      <c r="C971" s="422" t="s">
        <v>17</v>
      </c>
      <c r="D971" t="s">
        <v>12</v>
      </c>
      <c r="F971" s="2">
        <v>34.200000000000003</v>
      </c>
      <c r="G971" s="2">
        <f>+G970+E971-F971</f>
        <v>71</v>
      </c>
      <c r="I971" s="422"/>
      <c r="J971" t="s">
        <v>15</v>
      </c>
      <c r="K971" s="207">
        <v>5</v>
      </c>
    </row>
    <row r="972" spans="1:11">
      <c r="A972" s="3">
        <v>46106</v>
      </c>
      <c r="B972" s="422">
        <v>32903</v>
      </c>
      <c r="C972" s="422" t="s">
        <v>17</v>
      </c>
      <c r="D972" t="s">
        <v>13</v>
      </c>
      <c r="F972" s="2">
        <v>10</v>
      </c>
      <c r="G972" s="2">
        <f>+G971+E972-F972</f>
        <v>61</v>
      </c>
      <c r="K972" s="20">
        <f>SUM(K964:K971)</f>
        <v>136</v>
      </c>
    </row>
    <row r="973" spans="1:11">
      <c r="A973" s="3">
        <v>46106</v>
      </c>
      <c r="B973" s="422">
        <v>32903</v>
      </c>
      <c r="C973" s="422" t="s">
        <v>17</v>
      </c>
      <c r="D973" t="s">
        <v>14</v>
      </c>
      <c r="F973" s="2">
        <v>56</v>
      </c>
      <c r="G973" s="2">
        <f>+G972+E973-F973</f>
        <v>5</v>
      </c>
    </row>
    <row r="974" spans="1:11">
      <c r="A974" s="3">
        <v>46106</v>
      </c>
      <c r="B974" s="422">
        <v>32903</v>
      </c>
      <c r="C974" s="422" t="s">
        <v>17</v>
      </c>
      <c r="D974" t="s">
        <v>15</v>
      </c>
      <c r="F974" s="2">
        <v>5</v>
      </c>
      <c r="G974" s="2">
        <f>+G973+E974-F974</f>
        <v>0</v>
      </c>
    </row>
    <row r="975" spans="1:11">
      <c r="A975" s="31">
        <v>46112</v>
      </c>
      <c r="B975" s="421" t="s">
        <v>10</v>
      </c>
      <c r="C975" s="421" t="s">
        <v>18</v>
      </c>
      <c r="D975" t="s">
        <v>12</v>
      </c>
      <c r="E975" s="207">
        <v>40.1</v>
      </c>
      <c r="G975" s="2">
        <f>+G974+E975-F975</f>
        <v>40.1</v>
      </c>
    </row>
    <row r="976" spans="1:11">
      <c r="A976" s="31"/>
      <c r="B976" s="422"/>
      <c r="C976" s="422"/>
      <c r="D976" t="s">
        <v>13</v>
      </c>
      <c r="E976" s="207">
        <v>6</v>
      </c>
      <c r="G976" s="2">
        <f>+G975+E976-F976</f>
        <v>46.1</v>
      </c>
    </row>
    <row r="977" spans="2:7">
      <c r="B977" s="422"/>
      <c r="C977" s="422"/>
      <c r="D977" t="s">
        <v>14</v>
      </c>
      <c r="E977" s="207">
        <v>60</v>
      </c>
      <c r="G977" s="2">
        <f>+G976+E977-F977</f>
        <v>106.1</v>
      </c>
    </row>
    <row r="978" spans="2:7">
      <c r="B978" s="422"/>
      <c r="C978" s="422"/>
      <c r="D978" t="s">
        <v>15</v>
      </c>
      <c r="E978" s="207">
        <v>5</v>
      </c>
      <c r="G978" s="2">
        <f>+G977+E978-F978</f>
        <v>111.1</v>
      </c>
    </row>
    <row r="979" spans="2:7">
      <c r="B979" s="422"/>
      <c r="C979" s="422"/>
      <c r="G979" s="2">
        <f>+G978+E979-F979</f>
        <v>111.1</v>
      </c>
    </row>
    <row r="980" spans="2:7">
      <c r="B980" s="422"/>
      <c r="C980" s="422"/>
      <c r="G980" s="2">
        <f>+G979+E980-F980</f>
        <v>111.1</v>
      </c>
    </row>
    <row r="981" spans="2:7">
      <c r="B981" s="422"/>
      <c r="C981" s="422"/>
      <c r="G981" s="2">
        <f>+G980+E981-F981</f>
        <v>111.1</v>
      </c>
    </row>
    <row r="982" spans="2:7">
      <c r="B982" s="422"/>
      <c r="C982" s="422"/>
      <c r="G982" s="2">
        <f>+G981+E982-F982</f>
        <v>111.1</v>
      </c>
    </row>
    <row r="983" spans="2:7">
      <c r="B983" s="422"/>
      <c r="C983" s="422"/>
      <c r="G983" s="2">
        <f>+G982+E983-F983</f>
        <v>111.1</v>
      </c>
    </row>
    <row r="984" spans="2:7">
      <c r="B984" s="422"/>
      <c r="C984" s="422"/>
      <c r="G984" s="2">
        <f>+G983+E984-F984</f>
        <v>111.1</v>
      </c>
    </row>
    <row r="985" spans="2:7">
      <c r="B985" s="422"/>
      <c r="C985" s="422"/>
      <c r="G985" s="2">
        <f>+G984+E985-F985</f>
        <v>111.1</v>
      </c>
    </row>
    <row r="986" spans="2:7">
      <c r="B986" s="422"/>
      <c r="C986" s="422"/>
      <c r="G986" s="2">
        <f>+G985+E986-F986</f>
        <v>111.1</v>
      </c>
    </row>
    <row r="987" spans="2:7">
      <c r="B987" s="422"/>
      <c r="C987" s="422"/>
      <c r="G987" s="2">
        <f>+G986+E987-F987</f>
        <v>111.1</v>
      </c>
    </row>
    <row r="988" spans="2:7">
      <c r="B988" s="422"/>
      <c r="C988" s="422"/>
      <c r="G988" s="2">
        <f>+G987+E988-F988</f>
        <v>111.1</v>
      </c>
    </row>
    <row r="989" spans="2:7">
      <c r="B989" s="422"/>
      <c r="C989" s="422"/>
      <c r="G989" s="2">
        <f>+G988+E989-F989</f>
        <v>111.1</v>
      </c>
    </row>
    <row r="990" spans="2:7">
      <c r="B990" s="422"/>
      <c r="C990" s="422"/>
      <c r="G990" s="2">
        <f>+G989+E990-F990</f>
        <v>111.1</v>
      </c>
    </row>
    <row r="991" spans="2:7">
      <c r="B991" s="422"/>
      <c r="C991" s="422"/>
      <c r="G991" s="2">
        <f>+G990+E991-F991</f>
        <v>111.1</v>
      </c>
    </row>
    <row r="992" spans="2:7">
      <c r="B992" s="422"/>
      <c r="C992" s="422"/>
      <c r="G992" s="2">
        <f>+G991+E992-F992</f>
        <v>111.1</v>
      </c>
    </row>
    <row r="993" spans="2:7">
      <c r="B993" s="422"/>
      <c r="C993" s="422"/>
      <c r="G993" s="2">
        <f>+G992+E993-F993</f>
        <v>111.1</v>
      </c>
    </row>
    <row r="994" spans="2:7">
      <c r="B994" s="422"/>
      <c r="C994" s="422"/>
      <c r="G994" s="2">
        <f>+G993+E994-F994</f>
        <v>111.1</v>
      </c>
    </row>
    <row r="995" spans="2:7">
      <c r="B995" s="422"/>
      <c r="C995" s="422"/>
      <c r="G995" s="2">
        <f>+G994+E995-F995</f>
        <v>111.1</v>
      </c>
    </row>
    <row r="996" spans="2:7">
      <c r="B996" s="422"/>
      <c r="C996" s="422"/>
      <c r="G996" s="2">
        <f>+G995+E996-F996</f>
        <v>111.1</v>
      </c>
    </row>
    <row r="997" spans="2:7">
      <c r="B997" s="422"/>
      <c r="C997" s="422"/>
      <c r="G997" s="2">
        <f>+G996+E997-F997</f>
        <v>111.1</v>
      </c>
    </row>
    <row r="998" spans="2:7">
      <c r="B998" s="422"/>
      <c r="C998" s="422"/>
      <c r="G998" s="2">
        <f>+G997+E998-F998</f>
        <v>111.1</v>
      </c>
    </row>
    <row r="999" spans="2:7">
      <c r="B999" s="422"/>
      <c r="C999" s="422"/>
      <c r="G999" s="2">
        <f>+G998+E999-F999</f>
        <v>111.1</v>
      </c>
    </row>
    <row r="1000" spans="2:7">
      <c r="B1000" s="422"/>
      <c r="C1000" s="422"/>
      <c r="G1000" s="2">
        <f>+G999+E1000-F1000</f>
        <v>111.1</v>
      </c>
    </row>
    <row r="1001" spans="2:7">
      <c r="B1001" s="422"/>
      <c r="C1001" s="422"/>
      <c r="G1001" s="2">
        <f>+G1000+E1001-F1001</f>
        <v>111.1</v>
      </c>
    </row>
    <row r="1002" spans="2:7">
      <c r="B1002" s="422"/>
      <c r="C1002" s="422"/>
      <c r="G1002" s="2">
        <f>+G1001+E1002-F1002</f>
        <v>111.1</v>
      </c>
    </row>
    <row r="1003" spans="2:7">
      <c r="B1003" s="422"/>
      <c r="C1003" s="422"/>
      <c r="G1003" s="2">
        <f>+G1002+E1003-F1003</f>
        <v>111.1</v>
      </c>
    </row>
    <row r="1004" spans="2:7">
      <c r="B1004" s="422"/>
      <c r="C1004" s="422"/>
      <c r="G1004" s="2">
        <f>+G1003+E1004-F1004</f>
        <v>111.1</v>
      </c>
    </row>
    <row r="1005" spans="2:7">
      <c r="B1005" s="422"/>
      <c r="C1005" s="422"/>
      <c r="G1005" s="2">
        <f>+G1004+E1005-F1005</f>
        <v>111.1</v>
      </c>
    </row>
    <row r="1006" spans="2:7">
      <c r="B1006" s="422"/>
      <c r="C1006" s="422"/>
      <c r="G1006" s="2">
        <f>+G1005+E1006-F1006</f>
        <v>111.1</v>
      </c>
    </row>
    <row r="1007" spans="2:7">
      <c r="B1007" s="422"/>
      <c r="C1007" s="422"/>
      <c r="G1007" s="2">
        <f>+G1006+E1007-F1007</f>
        <v>111.1</v>
      </c>
    </row>
    <row r="1008" spans="2:7">
      <c r="B1008" s="422"/>
      <c r="C1008" s="422"/>
      <c r="G1008" s="2">
        <f>+G1007+E1008-F1008</f>
        <v>111.1</v>
      </c>
    </row>
    <row r="1009" spans="2:7">
      <c r="B1009" s="422"/>
      <c r="C1009" s="422"/>
      <c r="G1009" s="2">
        <f>+G1008+E1009-F1009</f>
        <v>111.1</v>
      </c>
    </row>
    <row r="1010" spans="2:7">
      <c r="B1010" s="422"/>
      <c r="C1010" s="422"/>
      <c r="G1010" s="2">
        <f>+G1009+E1010-F1010</f>
        <v>111.1</v>
      </c>
    </row>
    <row r="1011" spans="2:7">
      <c r="B1011" s="422"/>
      <c r="C1011" s="422"/>
      <c r="G1011" s="2">
        <f>+G1010+E1011-F1011</f>
        <v>111.1</v>
      </c>
    </row>
    <row r="1012" spans="2:7">
      <c r="B1012" s="422"/>
      <c r="C1012" s="422"/>
      <c r="G1012" s="2">
        <f>+G1011+E1012-F1012</f>
        <v>111.1</v>
      </c>
    </row>
    <row r="1013" spans="2:7">
      <c r="B1013" s="422"/>
      <c r="C1013" s="422"/>
      <c r="G1013" s="2">
        <f>+G1012+E1013-F1013</f>
        <v>111.1</v>
      </c>
    </row>
    <row r="1014" spans="2:7">
      <c r="B1014" s="422"/>
      <c r="C1014" s="422"/>
      <c r="G1014" s="2">
        <f>+G1013+E1014-F1014</f>
        <v>111.1</v>
      </c>
    </row>
    <row r="1015" spans="2:7">
      <c r="B1015" s="422"/>
      <c r="C1015" s="422"/>
      <c r="G1015" s="2">
        <f>+G1014+E1015-F1015</f>
        <v>111.1</v>
      </c>
    </row>
    <row r="1016" spans="2:7">
      <c r="B1016" s="422"/>
      <c r="C1016" s="422"/>
      <c r="G1016" s="2">
        <f>+G1015+E1016-F1016</f>
        <v>111.1</v>
      </c>
    </row>
    <row r="1017" spans="2:7">
      <c r="B1017" s="422"/>
      <c r="C1017" s="422"/>
      <c r="G1017" s="2">
        <f>+G1016+E1017-F1017</f>
        <v>111.1</v>
      </c>
    </row>
    <row r="1018" spans="2:7">
      <c r="B1018" s="422"/>
      <c r="C1018" s="422"/>
      <c r="G1018" s="2">
        <f>+G1017+E1018-F1018</f>
        <v>111.1</v>
      </c>
    </row>
    <row r="1019" spans="2:7">
      <c r="B1019" s="422"/>
      <c r="C1019" s="422"/>
      <c r="G1019" s="2">
        <f>+G1018+E1019-F1019</f>
        <v>111.1</v>
      </c>
    </row>
    <row r="1020" spans="2:7">
      <c r="B1020" s="422"/>
      <c r="C1020" s="422"/>
      <c r="G1020" s="2">
        <f>+G1019+E1020-F1020</f>
        <v>111.1</v>
      </c>
    </row>
    <row r="1021" spans="2:7">
      <c r="B1021" s="422"/>
      <c r="C1021" s="422"/>
      <c r="G1021" s="2">
        <f>+G1020+E1021-F1021</f>
        <v>111.1</v>
      </c>
    </row>
    <row r="1022" spans="2:7">
      <c r="B1022" s="422"/>
      <c r="C1022" s="422"/>
      <c r="G1022" s="2">
        <f>+G1021+E1022-F1022</f>
        <v>111.1</v>
      </c>
    </row>
    <row r="1023" spans="2:7">
      <c r="B1023" s="422"/>
      <c r="C1023" s="422"/>
      <c r="G1023" s="2">
        <f>+G1022+E1023-F1023</f>
        <v>111.1</v>
      </c>
    </row>
    <row r="1024" spans="2:7">
      <c r="B1024" s="422"/>
      <c r="C1024" s="422"/>
      <c r="G1024" s="2">
        <f>+G1023+E1024-F1024</f>
        <v>111.1</v>
      </c>
    </row>
    <row r="1025" spans="2:7">
      <c r="B1025" s="422"/>
      <c r="C1025" s="422"/>
      <c r="G1025" s="2">
        <f>+G1024+E1025-F1025</f>
        <v>111.1</v>
      </c>
    </row>
    <row r="1026" spans="2:7">
      <c r="B1026" s="422"/>
      <c r="C1026" s="422"/>
      <c r="G1026" s="2">
        <f>+G1025+E1026-F1026</f>
        <v>111.1</v>
      </c>
    </row>
    <row r="1027" spans="2:7">
      <c r="B1027" s="422"/>
      <c r="C1027" s="422"/>
      <c r="G1027" s="2">
        <f>+G1026+E1027-F1027</f>
        <v>111.1</v>
      </c>
    </row>
    <row r="1028" spans="2:7">
      <c r="B1028" s="422"/>
      <c r="C1028" s="422"/>
      <c r="G1028" s="2">
        <f>+G1027+E1028-F1028</f>
        <v>111.1</v>
      </c>
    </row>
    <row r="1029" spans="2:7">
      <c r="B1029" s="422"/>
      <c r="C1029" s="422"/>
      <c r="G1029" s="2">
        <f>+G1028+E1029-F1029</f>
        <v>111.1</v>
      </c>
    </row>
    <row r="1030" spans="2:7">
      <c r="B1030" s="422"/>
      <c r="C1030" s="422"/>
      <c r="G1030" s="2">
        <f>+G1029+E1030-F1030</f>
        <v>111.1</v>
      </c>
    </row>
    <row r="1031" spans="2:7">
      <c r="B1031" s="422"/>
      <c r="C1031" s="422"/>
      <c r="G1031" s="2">
        <f>+G1030+E1031-F1031</f>
        <v>111.1</v>
      </c>
    </row>
    <row r="1032" spans="2:7">
      <c r="B1032" s="422"/>
      <c r="C1032" s="422"/>
      <c r="G1032" s="2">
        <f>+G1031+E1032-F1032</f>
        <v>111.1</v>
      </c>
    </row>
    <row r="1033" spans="2:7">
      <c r="B1033" s="422"/>
      <c r="C1033" s="422"/>
      <c r="G1033" s="2">
        <f>+G1032+E1033-F1033</f>
        <v>111.1</v>
      </c>
    </row>
    <row r="1034" spans="2:7">
      <c r="B1034" s="422"/>
      <c r="C1034" s="422"/>
      <c r="G1034" s="2">
        <f>+G1033+E1034-F1034</f>
        <v>111.1</v>
      </c>
    </row>
    <row r="1035" spans="2:7">
      <c r="B1035" s="422"/>
      <c r="C1035" s="422"/>
      <c r="G1035" s="2">
        <f>+G1034+E1035-F1035</f>
        <v>111.1</v>
      </c>
    </row>
    <row r="1036" spans="2:7">
      <c r="B1036" s="422"/>
      <c r="C1036" s="422"/>
      <c r="G1036" s="2">
        <f>+G1035+E1036-F1036</f>
        <v>111.1</v>
      </c>
    </row>
    <row r="1037" spans="2:7">
      <c r="B1037" s="422"/>
      <c r="C1037" s="422"/>
      <c r="G1037" s="2">
        <f>+G1036+E1037-F1037</f>
        <v>111.1</v>
      </c>
    </row>
    <row r="1038" spans="2:7">
      <c r="B1038" s="422"/>
      <c r="C1038" s="422"/>
      <c r="G1038" s="2">
        <f>+G1037+E1038-F1038</f>
        <v>111.1</v>
      </c>
    </row>
    <row r="1039" spans="2:7">
      <c r="B1039" s="422"/>
      <c r="C1039" s="422"/>
      <c r="G1039" s="2">
        <f>+G1038+E1039-F1039</f>
        <v>111.1</v>
      </c>
    </row>
    <row r="1040" spans="2:7">
      <c r="B1040" s="422"/>
      <c r="C1040" s="422"/>
      <c r="G1040" s="2">
        <f>+G1039+E1040-F1040</f>
        <v>111.1</v>
      </c>
    </row>
    <row r="1041" spans="2:7">
      <c r="B1041" s="422"/>
      <c r="C1041" s="422"/>
      <c r="G1041" s="2">
        <f>+G1040+E1041-F1041</f>
        <v>111.1</v>
      </c>
    </row>
    <row r="1042" spans="2:7">
      <c r="B1042" s="422"/>
      <c r="C1042" s="422"/>
      <c r="G1042" s="2">
        <f>+G1041+E1042-F1042</f>
        <v>111.1</v>
      </c>
    </row>
    <row r="1043" spans="2:7">
      <c r="B1043" s="422"/>
      <c r="C1043" s="422"/>
      <c r="G1043" s="2">
        <f>+G1042+E1043-F1043</f>
        <v>111.1</v>
      </c>
    </row>
    <row r="1044" spans="2:7">
      <c r="B1044" s="422"/>
      <c r="C1044" s="422"/>
      <c r="G1044" s="2">
        <f>+G1043+E1044-F1044</f>
        <v>111.1</v>
      </c>
    </row>
    <row r="1045" spans="2:7">
      <c r="B1045" s="422"/>
      <c r="C1045" s="422"/>
      <c r="G1045" s="2">
        <f>+G1044+E1045-F1045</f>
        <v>111.1</v>
      </c>
    </row>
    <row r="1046" spans="2:7">
      <c r="B1046" s="422"/>
      <c r="C1046" s="422"/>
      <c r="G1046" s="2">
        <f>+G1045+E1046-F1046</f>
        <v>111.1</v>
      </c>
    </row>
    <row r="1047" spans="2:7">
      <c r="B1047" s="422"/>
      <c r="C1047" s="422"/>
      <c r="G1047" s="2">
        <f>+G1046+E1047-F1047</f>
        <v>111.1</v>
      </c>
    </row>
    <row r="1048" spans="2:7">
      <c r="B1048" s="422"/>
      <c r="C1048" s="422"/>
      <c r="G1048" s="2">
        <f>+G1047+E1048-F1048</f>
        <v>111.1</v>
      </c>
    </row>
    <row r="1049" spans="2:7">
      <c r="B1049" s="422"/>
      <c r="C1049" s="422"/>
      <c r="G1049" s="2">
        <f>+G1048+E1049-F1049</f>
        <v>111.1</v>
      </c>
    </row>
    <row r="1050" spans="2:7">
      <c r="B1050" s="422"/>
      <c r="C1050" s="422"/>
      <c r="G1050" s="2">
        <f>+G1049+E1050-F1050</f>
        <v>111.1</v>
      </c>
    </row>
    <row r="1051" spans="2:7">
      <c r="B1051" s="422"/>
      <c r="C1051" s="422"/>
      <c r="G1051" s="2">
        <f>+G1050+E1051-F1051</f>
        <v>111.1</v>
      </c>
    </row>
    <row r="1052" spans="2:7">
      <c r="B1052" s="422"/>
      <c r="C1052" s="422"/>
      <c r="G1052" s="2">
        <f>+G1051+E1052-F1052</f>
        <v>111.1</v>
      </c>
    </row>
    <row r="1053" spans="2:7">
      <c r="B1053" s="422"/>
      <c r="C1053" s="422"/>
      <c r="G1053" s="2">
        <f>+G1052+E1053-F1053</f>
        <v>111.1</v>
      </c>
    </row>
    <row r="1054" spans="2:7">
      <c r="B1054" s="422"/>
      <c r="C1054" s="422"/>
      <c r="G1054" s="2">
        <f>+G1053+E1054-F1054</f>
        <v>111.1</v>
      </c>
    </row>
    <row r="1055" spans="2:7">
      <c r="B1055" s="422"/>
      <c r="C1055" s="422"/>
      <c r="G1055" s="2">
        <f>+G1054+E1055-F1055</f>
        <v>111.1</v>
      </c>
    </row>
    <row r="1056" spans="2:7">
      <c r="B1056" s="422"/>
      <c r="C1056" s="422"/>
      <c r="G1056" s="2">
        <f>+G1055+E1056-F1056</f>
        <v>111.1</v>
      </c>
    </row>
    <row r="1057" spans="2:7">
      <c r="B1057" s="422"/>
      <c r="C1057" s="422"/>
      <c r="G1057" s="2">
        <f>+G1056+E1057-F1057</f>
        <v>111.1</v>
      </c>
    </row>
    <row r="1058" spans="2:7">
      <c r="B1058" s="422"/>
      <c r="C1058" s="422"/>
      <c r="G1058" s="2">
        <f>+G1057+E1058-F1058</f>
        <v>111.1</v>
      </c>
    </row>
    <row r="1059" spans="2:7">
      <c r="B1059" s="422"/>
      <c r="C1059" s="422"/>
      <c r="G1059" s="2">
        <f>+G1058+E1059-F1059</f>
        <v>111.1</v>
      </c>
    </row>
    <row r="1060" spans="2:7">
      <c r="B1060" s="422"/>
      <c r="C1060" s="422"/>
      <c r="G1060" s="2">
        <f>+G1059+E1060-F1060</f>
        <v>111.1</v>
      </c>
    </row>
    <row r="1061" spans="2:7">
      <c r="B1061" s="422"/>
      <c r="C1061" s="422"/>
      <c r="G1061" s="2">
        <f>+G1060+E1061-F1061</f>
        <v>111.1</v>
      </c>
    </row>
    <row r="1062" spans="2:7">
      <c r="B1062" s="422"/>
      <c r="C1062" s="422"/>
      <c r="G1062" s="2">
        <f>+G1061+E1062-F1062</f>
        <v>111.1</v>
      </c>
    </row>
    <row r="1063" spans="2:7">
      <c r="B1063" s="422"/>
      <c r="C1063" s="422"/>
      <c r="G1063" s="2">
        <f>+G1062+E1063-F1063</f>
        <v>111.1</v>
      </c>
    </row>
    <row r="1064" spans="2:7">
      <c r="B1064" s="422"/>
      <c r="C1064" s="422"/>
      <c r="G1064" s="2">
        <f>+G1063+E1064-F1064</f>
        <v>111.1</v>
      </c>
    </row>
    <row r="1065" spans="2:7">
      <c r="B1065" s="422"/>
      <c r="C1065" s="422"/>
      <c r="G1065" s="2">
        <f>+G1064+E1065-F1065</f>
        <v>111.1</v>
      </c>
    </row>
    <row r="1066" spans="2:7">
      <c r="B1066" s="422"/>
      <c r="C1066" s="422"/>
      <c r="G1066" s="2">
        <f>+G1065+E1066-F1066</f>
        <v>111.1</v>
      </c>
    </row>
    <row r="1067" spans="2:7">
      <c r="B1067" s="422"/>
      <c r="C1067" s="422"/>
      <c r="G1067" s="2">
        <f>+G1066+E1067-F1067</f>
        <v>111.1</v>
      </c>
    </row>
    <row r="1068" spans="2:7">
      <c r="B1068" s="422"/>
      <c r="C1068" s="422"/>
      <c r="G1068" s="2">
        <f>+G1067+E1068-F1068</f>
        <v>111.1</v>
      </c>
    </row>
    <row r="1069" spans="2:7">
      <c r="B1069" s="422"/>
      <c r="C1069" s="422"/>
      <c r="G1069" s="2">
        <f>+G1068+E1069-F1069</f>
        <v>111.1</v>
      </c>
    </row>
    <row r="1070" spans="2:7">
      <c r="B1070" s="422"/>
      <c r="C1070" s="422"/>
      <c r="G1070" s="2">
        <f>+G1069+E1070-F1070</f>
        <v>111.1</v>
      </c>
    </row>
    <row r="1071" spans="2:7">
      <c r="B1071" s="422"/>
      <c r="C1071" s="422"/>
      <c r="G1071" s="2">
        <f>+G1070+E1071-F1071</f>
        <v>111.1</v>
      </c>
    </row>
    <row r="1072" spans="2:7">
      <c r="B1072" s="422"/>
      <c r="C1072" s="422"/>
      <c r="G1072" s="2">
        <f>+G1071+E1072-F1072</f>
        <v>111.1</v>
      </c>
    </row>
    <row r="1073" spans="2:7">
      <c r="B1073" s="422"/>
      <c r="C1073" s="422"/>
      <c r="G1073" s="2">
        <f>+G1072+E1073-F1073</f>
        <v>111.1</v>
      </c>
    </row>
    <row r="1074" spans="2:7">
      <c r="B1074" s="422"/>
      <c r="C1074" s="422"/>
      <c r="G1074" s="2">
        <f>+G1073+E1074-F1074</f>
        <v>111.1</v>
      </c>
    </row>
    <row r="1075" spans="2:7">
      <c r="B1075" s="422"/>
      <c r="C1075" s="422"/>
      <c r="G1075" s="2">
        <f>+G1074+E1075-F1075</f>
        <v>111.1</v>
      </c>
    </row>
    <row r="1076" spans="2:7">
      <c r="B1076" s="422"/>
      <c r="C1076" s="422"/>
      <c r="G1076" s="2">
        <f>+G1075+E1076-F1076</f>
        <v>111.1</v>
      </c>
    </row>
    <row r="1077" spans="2:7">
      <c r="B1077" s="422"/>
      <c r="C1077" s="422"/>
      <c r="G1077" s="2">
        <f>+G1076+E1077-F1077</f>
        <v>111.1</v>
      </c>
    </row>
    <row r="1078" spans="2:7">
      <c r="B1078" s="422"/>
      <c r="C1078" s="422"/>
      <c r="G1078" s="2">
        <f>+G1077+E1078-F1078</f>
        <v>111.1</v>
      </c>
    </row>
    <row r="1079" spans="2:7">
      <c r="B1079" s="422"/>
      <c r="C1079" s="422"/>
      <c r="G1079" s="2">
        <f>+G1078+E1079-F1079</f>
        <v>111.1</v>
      </c>
    </row>
    <row r="1080" spans="2:7">
      <c r="B1080" s="422"/>
      <c r="C1080" s="422"/>
      <c r="G1080" s="2">
        <f>+G1079+E1080-F1080</f>
        <v>111.1</v>
      </c>
    </row>
    <row r="1081" spans="2:7">
      <c r="B1081" s="422"/>
      <c r="C1081" s="422"/>
      <c r="G1081" s="2">
        <f>+G1080+E1081-F1081</f>
        <v>111.1</v>
      </c>
    </row>
    <row r="1082" spans="2:7">
      <c r="B1082" s="422"/>
      <c r="C1082" s="422"/>
      <c r="G1082" s="2">
        <f>+G1081+E1082-F1082</f>
        <v>111.1</v>
      </c>
    </row>
    <row r="1083" spans="2:7">
      <c r="B1083" s="422"/>
      <c r="C1083" s="422"/>
      <c r="G1083" s="2">
        <f>+G1082+E1083-F1083</f>
        <v>111.1</v>
      </c>
    </row>
    <row r="1084" spans="2:7">
      <c r="B1084" s="422"/>
      <c r="C1084" s="422"/>
      <c r="G1084" s="2">
        <f>+G1083+E1084-F1084</f>
        <v>111.1</v>
      </c>
    </row>
    <row r="1085" spans="2:7">
      <c r="B1085" s="422"/>
      <c r="C1085" s="422"/>
      <c r="G1085" s="2">
        <f>+G1084+E1085-F1085</f>
        <v>111.1</v>
      </c>
    </row>
    <row r="1086" spans="2:7">
      <c r="B1086" s="422"/>
      <c r="C1086" s="422"/>
      <c r="G1086" s="2">
        <f>+G1085+E1086-F1086</f>
        <v>111.1</v>
      </c>
    </row>
    <row r="1087" spans="2:7">
      <c r="B1087" s="422"/>
      <c r="C1087" s="422"/>
      <c r="G1087" s="2">
        <f>+G1086+E1087-F1087</f>
        <v>111.1</v>
      </c>
    </row>
    <row r="1088" spans="2:7">
      <c r="B1088" s="422"/>
      <c r="C1088" s="422"/>
      <c r="G1088" s="2">
        <f>+G1087+E1088-F1088</f>
        <v>111.1</v>
      </c>
    </row>
    <row r="1089" spans="2:7">
      <c r="B1089" s="422"/>
      <c r="C1089" s="422"/>
      <c r="G1089" s="2">
        <f>+G1088+E1089-F1089</f>
        <v>111.1</v>
      </c>
    </row>
    <row r="1090" spans="2:7">
      <c r="B1090" s="422"/>
      <c r="C1090" s="422"/>
      <c r="G1090" s="2">
        <f>+G1089+E1090-F1090</f>
        <v>111.1</v>
      </c>
    </row>
    <row r="1091" spans="2:7">
      <c r="B1091" s="422"/>
      <c r="C1091" s="422"/>
      <c r="G1091" s="2">
        <f>+G1090+E1091-F1091</f>
        <v>111.1</v>
      </c>
    </row>
    <row r="1092" spans="2:7">
      <c r="B1092" s="422"/>
      <c r="C1092" s="422"/>
      <c r="G1092" s="2">
        <f>+G1091+E1092-F1092</f>
        <v>111.1</v>
      </c>
    </row>
    <row r="1093" spans="2:7">
      <c r="B1093" s="422"/>
      <c r="C1093" s="422"/>
      <c r="G1093" s="2">
        <f>+G1092+E1093-F1093</f>
        <v>111.1</v>
      </c>
    </row>
    <row r="1094" spans="2:7">
      <c r="B1094" s="422"/>
      <c r="C1094" s="422"/>
      <c r="G1094" s="2">
        <f>+G1093+E1094-F1094</f>
        <v>111.1</v>
      </c>
    </row>
    <row r="1095" spans="2:7">
      <c r="B1095" s="422"/>
      <c r="C1095" s="422"/>
      <c r="G1095" s="2">
        <f>+G1094+E1095-F1095</f>
        <v>111.1</v>
      </c>
    </row>
    <row r="1096" spans="2:7">
      <c r="B1096" s="422"/>
      <c r="C1096" s="422"/>
      <c r="G1096" s="2">
        <f>+G1095+E1096-F1096</f>
        <v>111.1</v>
      </c>
    </row>
    <row r="1097" spans="2:7">
      <c r="B1097" s="422"/>
      <c r="C1097" s="422"/>
      <c r="G1097" s="2">
        <f>+G1096+E1097-F1097</f>
        <v>111.1</v>
      </c>
    </row>
    <row r="1098" spans="2:7">
      <c r="B1098" s="422"/>
      <c r="C1098" s="422"/>
      <c r="G1098" s="2">
        <f>+G1097+E1098-F1098</f>
        <v>111.1</v>
      </c>
    </row>
    <row r="1099" spans="2:7">
      <c r="B1099" s="422"/>
      <c r="C1099" s="422"/>
      <c r="G1099" s="2">
        <f>+G1098+E1099-F1099</f>
        <v>111.1</v>
      </c>
    </row>
    <row r="1100" spans="2:7">
      <c r="B1100" s="422"/>
      <c r="C1100" s="422"/>
      <c r="G1100" s="2">
        <f>+G1099+E1100-F1100</f>
        <v>111.1</v>
      </c>
    </row>
    <row r="1101" spans="2:7">
      <c r="B1101" s="422"/>
      <c r="C1101" s="422"/>
      <c r="G1101" s="2">
        <f>+G1100+E1101-F1101</f>
        <v>111.1</v>
      </c>
    </row>
    <row r="1102" spans="2:7">
      <c r="B1102" s="422"/>
      <c r="C1102" s="422"/>
      <c r="G1102" s="2">
        <f>+G1101+E1102-F1102</f>
        <v>111.1</v>
      </c>
    </row>
    <row r="1103" spans="2:7">
      <c r="B1103" s="422"/>
      <c r="C1103" s="422"/>
      <c r="G1103" s="2">
        <f>+G1102+E1103-F1103</f>
        <v>111.1</v>
      </c>
    </row>
    <row r="1104" spans="2:7">
      <c r="B1104" s="422"/>
      <c r="C1104" s="422"/>
      <c r="G1104" s="2">
        <f>+G1103+E1104-F1104</f>
        <v>111.1</v>
      </c>
    </row>
    <row r="1105" spans="2:7">
      <c r="B1105" s="422"/>
      <c r="C1105" s="422"/>
      <c r="G1105" s="2">
        <f>+G1104+E1105-F1105</f>
        <v>111.1</v>
      </c>
    </row>
    <row r="1106" spans="2:7">
      <c r="B1106" s="422"/>
      <c r="C1106" s="422"/>
      <c r="G1106" s="2">
        <f>+G1105+E1106-F1106</f>
        <v>111.1</v>
      </c>
    </row>
    <row r="1107" spans="2:7">
      <c r="B1107" s="422"/>
      <c r="C1107" s="422"/>
      <c r="G1107" s="2">
        <f>+G1106+E1107-F1107</f>
        <v>111.1</v>
      </c>
    </row>
    <row r="1108" spans="2:7">
      <c r="B1108" s="422"/>
      <c r="C1108" s="422"/>
      <c r="G1108" s="2">
        <f>+G1107+E1108-F1108</f>
        <v>111.1</v>
      </c>
    </row>
    <row r="1109" spans="2:7">
      <c r="B1109" s="422"/>
      <c r="C1109" s="422"/>
      <c r="G1109" s="2">
        <f>+G1108+E1109-F1109</f>
        <v>111.1</v>
      </c>
    </row>
    <row r="1110" spans="2:7">
      <c r="B1110" s="422"/>
      <c r="C1110" s="422"/>
      <c r="G1110" s="2">
        <f>+G1109+E1110-F1110</f>
        <v>111.1</v>
      </c>
    </row>
    <row r="1111" spans="2:7">
      <c r="B1111" s="422"/>
      <c r="C1111" s="422"/>
      <c r="G1111" s="2">
        <f>+G1110+E1111-F1111</f>
        <v>111.1</v>
      </c>
    </row>
    <row r="1112" spans="2:7">
      <c r="B1112" s="422"/>
      <c r="C1112" s="422"/>
      <c r="G1112" s="2">
        <f>+G1111+E1112-F1112</f>
        <v>111.1</v>
      </c>
    </row>
    <row r="1113" spans="2:7">
      <c r="B1113" s="422"/>
      <c r="C1113" s="422"/>
      <c r="G1113" s="2">
        <f>+G1112+E1113-F1113</f>
        <v>111.1</v>
      </c>
    </row>
    <row r="1114" spans="2:7">
      <c r="B1114" s="422"/>
      <c r="C1114" s="422"/>
      <c r="G1114" s="2">
        <f>+G1113+E1114-F1114</f>
        <v>111.1</v>
      </c>
    </row>
    <row r="1115" spans="2:7">
      <c r="B1115" s="422"/>
      <c r="C1115" s="422"/>
      <c r="G1115" s="2">
        <f>+G1114+E1115-F1115</f>
        <v>111.1</v>
      </c>
    </row>
    <row r="1116" spans="2:7">
      <c r="B1116" s="422"/>
      <c r="C1116" s="422"/>
      <c r="G1116" s="2">
        <f>+G1115+E1116-F1116</f>
        <v>111.1</v>
      </c>
    </row>
    <row r="1117" spans="2:7">
      <c r="B1117" s="422"/>
      <c r="C1117" s="422"/>
      <c r="G1117" s="2">
        <f>+G1116+E1117-F1117</f>
        <v>111.1</v>
      </c>
    </row>
    <row r="1118" spans="2:7">
      <c r="B1118" s="422"/>
      <c r="C1118" s="422"/>
      <c r="G1118" s="2">
        <f>+G1117+E1118-F1118</f>
        <v>111.1</v>
      </c>
    </row>
    <row r="1119" spans="2:7">
      <c r="B1119" s="422"/>
      <c r="C1119" s="422"/>
      <c r="G1119" s="2">
        <f>+G1118+E1119-F1119</f>
        <v>111.1</v>
      </c>
    </row>
    <row r="1120" spans="2:7">
      <c r="B1120" s="422"/>
      <c r="C1120" s="422"/>
      <c r="G1120" s="2">
        <f>+G1119+E1120-F1120</f>
        <v>111.1</v>
      </c>
    </row>
    <row r="1121" spans="2:7">
      <c r="B1121" s="422"/>
      <c r="C1121" s="422"/>
      <c r="G1121" s="2">
        <f>+G1120+E1121-F1121</f>
        <v>111.1</v>
      </c>
    </row>
    <row r="1122" spans="2:7">
      <c r="B1122" s="422"/>
      <c r="C1122" s="422"/>
      <c r="G1122" s="2">
        <f>+G1121+E1122-F1122</f>
        <v>111.1</v>
      </c>
    </row>
    <row r="1123" spans="2:7">
      <c r="B1123" s="422"/>
      <c r="C1123" s="422"/>
      <c r="G1123" s="2">
        <f>+G1122+E1123-F1123</f>
        <v>111.1</v>
      </c>
    </row>
    <row r="1124" spans="2:7">
      <c r="B1124" s="422"/>
      <c r="C1124" s="422"/>
      <c r="G1124" s="2">
        <f>+G1123+E1124-F1124</f>
        <v>111.1</v>
      </c>
    </row>
    <row r="1125" spans="2:7">
      <c r="B1125" s="422"/>
      <c r="C1125" s="422"/>
      <c r="G1125" s="2">
        <f>+G1124+E1125-F1125</f>
        <v>111.1</v>
      </c>
    </row>
    <row r="1126" spans="2:7">
      <c r="B1126" s="422"/>
      <c r="C1126" s="422"/>
      <c r="G1126" s="2">
        <f>+G1125+E1126-F1126</f>
        <v>111.1</v>
      </c>
    </row>
    <row r="1127" spans="2:7">
      <c r="B1127" s="422"/>
      <c r="C1127" s="422"/>
      <c r="G1127" s="2">
        <f>+G1126+E1127-F1127</f>
        <v>111.1</v>
      </c>
    </row>
    <row r="1128" spans="2:7">
      <c r="B1128" s="422"/>
      <c r="C1128" s="422"/>
      <c r="G1128" s="2">
        <f>+G1127+E1128-F1128</f>
        <v>111.1</v>
      </c>
    </row>
    <row r="1129" spans="2:7">
      <c r="B1129" s="422"/>
      <c r="C1129" s="422"/>
      <c r="G1129" s="2">
        <f>+G1128+E1129-F1129</f>
        <v>111.1</v>
      </c>
    </row>
    <row r="1130" spans="2:7">
      <c r="B1130" s="422"/>
      <c r="C1130" s="422"/>
      <c r="G1130" s="2">
        <f>+G1129+E1130-F1130</f>
        <v>111.1</v>
      </c>
    </row>
    <row r="1131" spans="2:7">
      <c r="B1131" s="422"/>
      <c r="C1131" s="422"/>
      <c r="G1131" s="2">
        <f>+G1130+E1131-F1131</f>
        <v>111.1</v>
      </c>
    </row>
    <row r="1132" spans="2:7">
      <c r="B1132" s="422"/>
      <c r="C1132" s="422"/>
      <c r="G1132" s="2">
        <f>+G1131+E1132-F1132</f>
        <v>111.1</v>
      </c>
    </row>
    <row r="1133" spans="2:7">
      <c r="B1133" s="422"/>
      <c r="C1133" s="422"/>
      <c r="G1133" s="2">
        <f>+G1132+E1133-F1133</f>
        <v>111.1</v>
      </c>
    </row>
    <row r="1134" spans="2:7">
      <c r="B1134" s="422"/>
      <c r="C1134" s="422"/>
      <c r="G1134" s="2">
        <f>+G1133+E1134-F1134</f>
        <v>111.1</v>
      </c>
    </row>
    <row r="1135" spans="2:7">
      <c r="B1135" s="422"/>
      <c r="C1135" s="422"/>
      <c r="G1135" s="2">
        <f>+G1134+E1135-F1135</f>
        <v>111.1</v>
      </c>
    </row>
    <row r="1136" spans="2:7">
      <c r="B1136" s="422"/>
      <c r="C1136" s="422"/>
      <c r="G1136" s="2">
        <f>+G1135+E1136-F1136</f>
        <v>111.1</v>
      </c>
    </row>
    <row r="1137" spans="2:7">
      <c r="B1137" s="422"/>
      <c r="C1137" s="422"/>
      <c r="G1137" s="2">
        <f>+G1136+E1137-F1137</f>
        <v>111.1</v>
      </c>
    </row>
    <row r="1138" spans="2:7">
      <c r="B1138" s="422"/>
      <c r="C1138" s="422"/>
      <c r="G1138" s="2">
        <f>+G1137+E1138-F1138</f>
        <v>111.1</v>
      </c>
    </row>
    <row r="1139" spans="2:7">
      <c r="B1139" s="422"/>
      <c r="C1139" s="422"/>
      <c r="G1139" s="2">
        <f>+G1138+E1139-F1139</f>
        <v>111.1</v>
      </c>
    </row>
    <row r="1140" spans="2:7">
      <c r="B1140" s="422"/>
      <c r="C1140" s="422"/>
      <c r="G1140" s="2">
        <f>+G1139+E1140-F1140</f>
        <v>111.1</v>
      </c>
    </row>
    <row r="1141" spans="2:7">
      <c r="B1141" s="422"/>
      <c r="C1141" s="422"/>
      <c r="G1141" s="2">
        <f>+G1140+E1141-F1141</f>
        <v>111.1</v>
      </c>
    </row>
    <row r="1142" spans="2:7">
      <c r="B1142" s="422"/>
      <c r="C1142" s="422"/>
      <c r="G1142" s="2">
        <f>+G1141+E1142-F1142</f>
        <v>111.1</v>
      </c>
    </row>
    <row r="1143" spans="2:7">
      <c r="B1143" s="422"/>
      <c r="C1143" s="422"/>
      <c r="G1143" s="2">
        <f>+G1142+E1143-F1143</f>
        <v>111.1</v>
      </c>
    </row>
    <row r="1144" spans="2:7">
      <c r="B1144" s="422"/>
      <c r="C1144" s="422"/>
      <c r="G1144" s="2">
        <f>+G1143+E1144-F1144</f>
        <v>111.1</v>
      </c>
    </row>
    <row r="1145" spans="2:7">
      <c r="B1145" s="422"/>
      <c r="C1145" s="422"/>
      <c r="G1145" s="2">
        <f>+G1144+E1145-F1145</f>
        <v>111.1</v>
      </c>
    </row>
    <row r="1146" spans="2:7">
      <c r="B1146" s="422"/>
      <c r="C1146" s="422"/>
      <c r="G1146" s="2">
        <f>+G1145+E1146-F1146</f>
        <v>111.1</v>
      </c>
    </row>
    <row r="1147" spans="2:7">
      <c r="B1147" s="422"/>
      <c r="C1147" s="422"/>
      <c r="G1147" s="2">
        <f>+G1146+E1147-F1147</f>
        <v>111.1</v>
      </c>
    </row>
    <row r="1148" spans="2:7">
      <c r="B1148" s="422"/>
      <c r="C1148" s="422"/>
      <c r="G1148" s="2">
        <f>+G1147+E1148-F1148</f>
        <v>111.1</v>
      </c>
    </row>
    <row r="1149" spans="2:7">
      <c r="B1149" s="422"/>
      <c r="C1149" s="422"/>
      <c r="G1149" s="2">
        <f>+G1148+E1149-F1149</f>
        <v>111.1</v>
      </c>
    </row>
    <row r="1150" spans="2:7">
      <c r="B1150" s="422"/>
      <c r="C1150" s="422"/>
      <c r="G1150" s="2">
        <f>+G1149+E1150-F1150</f>
        <v>111.1</v>
      </c>
    </row>
    <row r="1151" spans="2:7">
      <c r="B1151" s="422"/>
      <c r="C1151" s="422"/>
      <c r="G1151" s="2">
        <f>+G1150+E1151-F1151</f>
        <v>111.1</v>
      </c>
    </row>
    <row r="1152" spans="2:7">
      <c r="B1152" s="422"/>
      <c r="C1152" s="422"/>
      <c r="G1152" s="2">
        <f>+G1151+E1152-F1152</f>
        <v>111.1</v>
      </c>
    </row>
    <row r="1153" spans="2:7">
      <c r="B1153" s="422"/>
      <c r="C1153" s="422"/>
      <c r="G1153" s="2">
        <f>+G1152+E1153-F1153</f>
        <v>111.1</v>
      </c>
    </row>
    <row r="1154" spans="2:7">
      <c r="B1154" s="422"/>
      <c r="C1154" s="422"/>
      <c r="G1154" s="2">
        <f>+G1153+E1154-F1154</f>
        <v>111.1</v>
      </c>
    </row>
    <row r="1155" spans="2:7">
      <c r="B1155" s="422"/>
      <c r="C1155" s="422"/>
      <c r="G1155" s="2">
        <f>+G1154+E1155-F1155</f>
        <v>111.1</v>
      </c>
    </row>
    <row r="1156" spans="2:7">
      <c r="B1156" s="422"/>
      <c r="C1156" s="422"/>
      <c r="G1156" s="2">
        <f>+G1155+E1156-F1156</f>
        <v>111.1</v>
      </c>
    </row>
    <row r="1157" spans="2:7">
      <c r="B1157" s="422"/>
      <c r="C1157" s="422"/>
      <c r="G1157" s="2">
        <f>+G1156+E1157-F1157</f>
        <v>111.1</v>
      </c>
    </row>
    <row r="1158" spans="2:7">
      <c r="B1158" s="422"/>
      <c r="C1158" s="422"/>
      <c r="G1158" s="2">
        <f>+G1157+E1158-F1158</f>
        <v>111.1</v>
      </c>
    </row>
    <row r="1159" spans="2:7">
      <c r="B1159" s="422"/>
      <c r="C1159" s="422"/>
      <c r="G1159" s="2">
        <f>+G1158+E1159-F1159</f>
        <v>111.1</v>
      </c>
    </row>
    <row r="1160" spans="2:7">
      <c r="B1160" s="422"/>
      <c r="C1160" s="422"/>
      <c r="G1160" s="2">
        <f>+G1159+E1160-F1160</f>
        <v>111.1</v>
      </c>
    </row>
    <row r="1161" spans="2:7">
      <c r="B1161" s="422"/>
      <c r="C1161" s="422"/>
      <c r="G1161" s="2">
        <f>+G1160+E1161-F1161</f>
        <v>111.1</v>
      </c>
    </row>
    <row r="1162" spans="2:7">
      <c r="B1162" s="422"/>
      <c r="C1162" s="422"/>
      <c r="G1162" s="2">
        <f>+G1161+E1162-F1162</f>
        <v>111.1</v>
      </c>
    </row>
    <row r="1163" spans="2:7">
      <c r="B1163" s="422"/>
      <c r="C1163" s="422"/>
      <c r="G1163" s="2">
        <f>+G1162+E1163-F1163</f>
        <v>111.1</v>
      </c>
    </row>
    <row r="1164" spans="2:7">
      <c r="B1164" s="422"/>
      <c r="C1164" s="422"/>
      <c r="G1164" s="2">
        <f>+G1163+E1164-F1164</f>
        <v>111.1</v>
      </c>
    </row>
    <row r="1165" spans="2:7">
      <c r="B1165" s="422"/>
      <c r="C1165" s="422"/>
      <c r="G1165" s="2">
        <f>+G1164+E1165-F1165</f>
        <v>111.1</v>
      </c>
    </row>
    <row r="1166" spans="2:7">
      <c r="B1166" s="422"/>
      <c r="C1166" s="422"/>
      <c r="G1166" s="2">
        <f>+G1165+E1166-F1166</f>
        <v>111.1</v>
      </c>
    </row>
    <row r="1167" spans="2:7">
      <c r="B1167" s="422"/>
      <c r="C1167" s="422"/>
      <c r="G1167" s="2">
        <f>+G1166+E1167-F1167</f>
        <v>111.1</v>
      </c>
    </row>
    <row r="1168" spans="2:7">
      <c r="B1168" s="422"/>
      <c r="C1168" s="422"/>
      <c r="G1168" s="2">
        <f>+G1167+E1168-F1168</f>
        <v>111.1</v>
      </c>
    </row>
    <row r="1169" spans="2:7">
      <c r="B1169" s="422"/>
      <c r="C1169" s="422"/>
      <c r="G1169" s="2">
        <f>+G1168+E1169-F1169</f>
        <v>111.1</v>
      </c>
    </row>
    <row r="1170" spans="2:7">
      <c r="B1170" s="422"/>
      <c r="C1170" s="422"/>
      <c r="G1170" s="2">
        <f>+G1169+E1170-F1170</f>
        <v>111.1</v>
      </c>
    </row>
    <row r="1171" spans="2:7">
      <c r="B1171" s="422"/>
      <c r="C1171" s="422"/>
      <c r="G1171" s="2">
        <f>+G1170+E1171-F1171</f>
        <v>111.1</v>
      </c>
    </row>
    <row r="1172" spans="2:7">
      <c r="B1172" s="422"/>
      <c r="C1172" s="422"/>
      <c r="G1172" s="2">
        <f>+G1171+E1172-F1172</f>
        <v>111.1</v>
      </c>
    </row>
    <row r="1173" spans="2:7">
      <c r="B1173" s="422"/>
      <c r="C1173" s="422"/>
      <c r="G1173" s="2">
        <f>+G1172+E1173-F1173</f>
        <v>111.1</v>
      </c>
    </row>
    <row r="1174" spans="2:7">
      <c r="B1174" s="422"/>
      <c r="C1174" s="422"/>
      <c r="G1174" s="2">
        <f>+G1173+E1174-F1174</f>
        <v>111.1</v>
      </c>
    </row>
    <row r="1175" spans="2:7">
      <c r="B1175" s="422"/>
      <c r="C1175" s="422"/>
      <c r="G1175" s="2">
        <f>+G1174+E1175-F1175</f>
        <v>111.1</v>
      </c>
    </row>
    <row r="1176" spans="2:7">
      <c r="B1176" s="422"/>
      <c r="C1176" s="422"/>
      <c r="G1176" s="2">
        <f>+G1175+E1176-F1176</f>
        <v>111.1</v>
      </c>
    </row>
    <row r="1177" spans="2:7">
      <c r="B1177" s="422"/>
      <c r="C1177" s="422"/>
      <c r="G1177" s="2">
        <f>+G1176+E1177-F1177</f>
        <v>111.1</v>
      </c>
    </row>
    <row r="1178" spans="2:7">
      <c r="B1178" s="422"/>
      <c r="C1178" s="422"/>
      <c r="G1178" s="2">
        <f>+G1177+E1178-F1178</f>
        <v>111.1</v>
      </c>
    </row>
    <row r="1179" spans="2:7">
      <c r="B1179" s="422"/>
      <c r="C1179" s="422"/>
      <c r="G1179" s="2">
        <f>+G1178+E1179-F1179</f>
        <v>111.1</v>
      </c>
    </row>
    <row r="1180" spans="2:7">
      <c r="B1180" s="422"/>
      <c r="C1180" s="422"/>
      <c r="G1180" s="2">
        <f>+G1179+E1180-F1180</f>
        <v>111.1</v>
      </c>
    </row>
    <row r="1181" spans="2:7">
      <c r="B1181" s="422"/>
      <c r="C1181" s="422"/>
      <c r="G1181" s="2">
        <f>+G1180+E1181-F1181</f>
        <v>111.1</v>
      </c>
    </row>
    <row r="1182" spans="2:7">
      <c r="B1182" s="422"/>
      <c r="C1182" s="422"/>
      <c r="G1182" s="2">
        <f>+G1181+E1182-F1182</f>
        <v>111.1</v>
      </c>
    </row>
    <row r="1183" spans="2:7">
      <c r="B1183" s="422"/>
      <c r="C1183" s="422"/>
      <c r="G1183" s="2">
        <f>+G1182+E1183-F1183</f>
        <v>111.1</v>
      </c>
    </row>
    <row r="1184" spans="2:7">
      <c r="B1184" s="422"/>
      <c r="C1184" s="422"/>
      <c r="G1184" s="2">
        <f>+G1183+E1184-F1184</f>
        <v>111.1</v>
      </c>
    </row>
    <row r="1185" spans="2:7">
      <c r="B1185" s="422"/>
      <c r="C1185" s="422"/>
      <c r="G1185" s="2">
        <f>+G1184+E1185-F1185</f>
        <v>111.1</v>
      </c>
    </row>
    <row r="1186" spans="2:7">
      <c r="B1186" s="422"/>
      <c r="C1186" s="422"/>
      <c r="G1186" s="2">
        <f>+G1185+E1186-F1186</f>
        <v>111.1</v>
      </c>
    </row>
    <row r="1187" spans="2:7">
      <c r="B1187" s="422"/>
      <c r="C1187" s="422"/>
      <c r="G1187" s="2">
        <f>+G1186+E1187-F1187</f>
        <v>111.1</v>
      </c>
    </row>
    <row r="1188" spans="2:7">
      <c r="B1188" s="422"/>
      <c r="C1188" s="422"/>
      <c r="G1188" s="2">
        <f>+G1187+E1188-F1188</f>
        <v>111.1</v>
      </c>
    </row>
    <row r="1189" spans="2:7">
      <c r="B1189" s="422"/>
      <c r="C1189" s="422"/>
      <c r="G1189" s="2">
        <f>+G1188+E1189-F1189</f>
        <v>111.1</v>
      </c>
    </row>
    <row r="1190" spans="2:7">
      <c r="B1190" s="422"/>
      <c r="C1190" s="422"/>
      <c r="G1190" s="2">
        <f>+G1189+E1190-F1190</f>
        <v>111.1</v>
      </c>
    </row>
    <row r="1191" spans="2:7">
      <c r="B1191" s="422"/>
      <c r="C1191" s="422"/>
      <c r="G1191" s="2">
        <f>+G1190+E1191-F1191</f>
        <v>111.1</v>
      </c>
    </row>
    <row r="1192" spans="2:7">
      <c r="B1192" s="422"/>
      <c r="C1192" s="422"/>
      <c r="G1192" s="2">
        <f>+G1191+E1192-F1192</f>
        <v>111.1</v>
      </c>
    </row>
    <row r="1193" spans="2:7">
      <c r="B1193" s="422"/>
      <c r="C1193" s="422"/>
      <c r="G1193" s="2">
        <f>+G1192+E1193-F1193</f>
        <v>111.1</v>
      </c>
    </row>
    <row r="1194" spans="2:7">
      <c r="B1194" s="422"/>
      <c r="C1194" s="422"/>
      <c r="G1194" s="2">
        <f>+G1193+E1194-F1194</f>
        <v>111.1</v>
      </c>
    </row>
    <row r="1195" spans="2:7">
      <c r="B1195" s="422"/>
      <c r="C1195" s="422"/>
      <c r="G1195" s="2">
        <f>+G1194+E1195-F1195</f>
        <v>111.1</v>
      </c>
    </row>
    <row r="1196" spans="2:7">
      <c r="B1196" s="422"/>
      <c r="C1196" s="422"/>
      <c r="G1196" s="2">
        <f>+G1195+E1196-F1196</f>
        <v>111.1</v>
      </c>
    </row>
    <row r="1197" spans="2:7">
      <c r="B1197" s="422"/>
      <c r="C1197" s="422"/>
      <c r="G1197" s="2">
        <f>+G1196+E1197-F1197</f>
        <v>111.1</v>
      </c>
    </row>
    <row r="1198" spans="2:7">
      <c r="B1198" s="422"/>
      <c r="C1198" s="422"/>
      <c r="G1198" s="2">
        <f>+G1197+E1198-F1198</f>
        <v>111.1</v>
      </c>
    </row>
    <row r="1199" spans="2:7">
      <c r="B1199" s="422"/>
      <c r="C1199" s="422"/>
      <c r="G1199" s="2">
        <f>+G1198+E1199-F1199</f>
        <v>111.1</v>
      </c>
    </row>
    <row r="1200" spans="2:7">
      <c r="B1200" s="422"/>
      <c r="C1200" s="422"/>
      <c r="G1200" s="2">
        <f>+G1199+E1200-F1200</f>
        <v>111.1</v>
      </c>
    </row>
    <row r="1201" spans="2:7">
      <c r="B1201" s="422"/>
      <c r="C1201" s="422"/>
      <c r="G1201" s="2">
        <f>+G1200+E1201-F1201</f>
        <v>111.1</v>
      </c>
    </row>
    <row r="1202" spans="2:7">
      <c r="B1202" s="422"/>
      <c r="C1202" s="422"/>
      <c r="G1202" s="2">
        <f>+G1201+E1202-F1202</f>
        <v>111.1</v>
      </c>
    </row>
    <row r="1203" spans="2:7">
      <c r="B1203" s="422"/>
      <c r="C1203" s="422"/>
      <c r="G1203" s="2">
        <f>+G1202+E1203-F1203</f>
        <v>111.1</v>
      </c>
    </row>
    <row r="1204" spans="2:7">
      <c r="B1204" s="422"/>
      <c r="C1204" s="422"/>
      <c r="G1204" s="2">
        <f>+G1203+E1204-F1204</f>
        <v>111.1</v>
      </c>
    </row>
    <row r="1205" spans="2:7">
      <c r="B1205" s="422"/>
      <c r="C1205" s="422"/>
      <c r="G1205" s="2">
        <f>+G1204+E1205-F1205</f>
        <v>111.1</v>
      </c>
    </row>
    <row r="1206" spans="2:7">
      <c r="B1206" s="422"/>
      <c r="C1206" s="422"/>
      <c r="G1206" s="2">
        <f>+G1205+E1206-F1206</f>
        <v>111.1</v>
      </c>
    </row>
    <row r="1207" spans="2:7">
      <c r="B1207" s="422"/>
      <c r="C1207" s="422"/>
      <c r="G1207" s="2">
        <f>+G1206+E1207-F1207</f>
        <v>111.1</v>
      </c>
    </row>
    <row r="1208" spans="2:7">
      <c r="B1208" s="422"/>
      <c r="C1208" s="422"/>
      <c r="G1208" s="2">
        <f>+G1207+E1208-F1208</f>
        <v>111.1</v>
      </c>
    </row>
    <row r="1209" spans="2:7">
      <c r="B1209" s="422"/>
      <c r="C1209" s="422"/>
      <c r="G1209" s="2">
        <f>+G1208+E1209-F1209</f>
        <v>111.1</v>
      </c>
    </row>
    <row r="1210" spans="2:7">
      <c r="B1210" s="422"/>
      <c r="C1210" s="422"/>
      <c r="G1210" s="2">
        <f>+G1209+E1210-F1210</f>
        <v>111.1</v>
      </c>
    </row>
    <row r="1211" spans="2:7">
      <c r="B1211" s="422"/>
      <c r="C1211" s="422"/>
      <c r="G1211" s="2">
        <f>+G1210+E1211-F1211</f>
        <v>111.1</v>
      </c>
    </row>
    <row r="1212" spans="2:7">
      <c r="B1212" s="422"/>
      <c r="C1212" s="422"/>
      <c r="G1212" s="2">
        <f>+G1211+E1212-F1212</f>
        <v>111.1</v>
      </c>
    </row>
    <row r="1213" spans="2:7">
      <c r="B1213" s="422"/>
      <c r="C1213" s="422"/>
      <c r="G1213" s="2">
        <f>+G1212+E1213-F1213</f>
        <v>111.1</v>
      </c>
    </row>
    <row r="1214" spans="2:7">
      <c r="B1214" s="422"/>
      <c r="C1214" s="422"/>
      <c r="G1214" s="2">
        <f>+G1213+E1214-F1214</f>
        <v>111.1</v>
      </c>
    </row>
    <row r="1215" spans="2:7">
      <c r="B1215" s="422"/>
      <c r="C1215" s="422"/>
      <c r="G1215" s="2">
        <f>+G1214+E1215-F1215</f>
        <v>111.1</v>
      </c>
    </row>
    <row r="1216" spans="2:7">
      <c r="B1216" s="422"/>
      <c r="C1216" s="422"/>
      <c r="G1216" s="2">
        <f>+G1215+E1216-F1216</f>
        <v>111.1</v>
      </c>
    </row>
    <row r="1217" spans="2:7">
      <c r="B1217" s="422"/>
      <c r="C1217" s="422"/>
      <c r="G1217" s="2">
        <f>+G1216+E1217-F1217</f>
        <v>111.1</v>
      </c>
    </row>
    <row r="1218" spans="2:7">
      <c r="B1218" s="422"/>
      <c r="C1218" s="422"/>
      <c r="G1218" s="2">
        <f>+G1217+E1218-F1218</f>
        <v>111.1</v>
      </c>
    </row>
    <row r="1219" spans="2:7">
      <c r="B1219" s="422"/>
      <c r="C1219" s="422"/>
      <c r="G1219" s="2">
        <f>+G1218+E1219-F1219</f>
        <v>111.1</v>
      </c>
    </row>
    <row r="1220" spans="2:7">
      <c r="B1220" s="422"/>
      <c r="C1220" s="422"/>
      <c r="G1220" s="2">
        <f>+G1219+E1220-F1220</f>
        <v>111.1</v>
      </c>
    </row>
    <row r="1221" spans="2:7">
      <c r="B1221" s="422"/>
      <c r="C1221" s="422"/>
      <c r="G1221" s="2">
        <f>+G1220+E1221-F1221</f>
        <v>111.1</v>
      </c>
    </row>
    <row r="1222" spans="2:7">
      <c r="B1222" s="422"/>
      <c r="C1222" s="422"/>
      <c r="G1222" s="2">
        <f>+G1221+E1222-F1222</f>
        <v>111.1</v>
      </c>
    </row>
    <row r="1223" spans="2:7">
      <c r="B1223" s="422"/>
      <c r="C1223" s="422"/>
      <c r="G1223" s="2">
        <f>+G1222+E1223-F1223</f>
        <v>111.1</v>
      </c>
    </row>
    <row r="1224" spans="2:7">
      <c r="B1224" s="422"/>
      <c r="C1224" s="422"/>
      <c r="G1224" s="2">
        <f>+G1223+E1224-F1224</f>
        <v>111.1</v>
      </c>
    </row>
    <row r="1225" spans="2:7">
      <c r="B1225" s="422"/>
      <c r="C1225" s="422"/>
      <c r="G1225" s="2">
        <f>+G1224+E1225-F1225</f>
        <v>111.1</v>
      </c>
    </row>
    <row r="1226" spans="2:7">
      <c r="B1226" s="422"/>
      <c r="C1226" s="422"/>
      <c r="G1226" s="2">
        <f>+G1225+E1226-F1226</f>
        <v>111.1</v>
      </c>
    </row>
    <row r="1227" spans="2:7">
      <c r="B1227" s="422"/>
      <c r="C1227" s="422"/>
      <c r="G1227" s="2">
        <f>+G1226+E1227-F1227</f>
        <v>111.1</v>
      </c>
    </row>
    <row r="1228" spans="2:7">
      <c r="B1228" s="422"/>
      <c r="C1228" s="422"/>
      <c r="G1228" s="2">
        <f>+G1227+E1228-F1228</f>
        <v>111.1</v>
      </c>
    </row>
    <row r="1229" spans="2:7">
      <c r="B1229" s="422"/>
      <c r="C1229" s="422"/>
      <c r="G1229" s="2">
        <f>+G1228+E1229-F1229</f>
        <v>111.1</v>
      </c>
    </row>
    <row r="1230" spans="2:7">
      <c r="B1230" s="422"/>
      <c r="C1230" s="422"/>
      <c r="G1230" s="2">
        <f>+G1229+E1230-F1230</f>
        <v>111.1</v>
      </c>
    </row>
    <row r="1231" spans="2:7">
      <c r="B1231" s="422"/>
      <c r="C1231" s="422"/>
      <c r="G1231" s="2">
        <f>+G1230+E1231-F1231</f>
        <v>111.1</v>
      </c>
    </row>
    <row r="1232" spans="2:7">
      <c r="B1232" s="422"/>
      <c r="C1232" s="422"/>
      <c r="G1232" s="2">
        <f>+G1231+E1232-F1232</f>
        <v>111.1</v>
      </c>
    </row>
    <row r="1233" spans="2:7">
      <c r="B1233" s="422"/>
      <c r="C1233" s="422"/>
      <c r="G1233" s="2">
        <f>+G1232+E1233-F1233</f>
        <v>111.1</v>
      </c>
    </row>
    <row r="1234" spans="2:7">
      <c r="B1234" s="422"/>
      <c r="C1234" s="422"/>
      <c r="G1234" s="2">
        <f>+G1233+E1234-F1234</f>
        <v>111.1</v>
      </c>
    </row>
    <row r="1235" spans="2:7">
      <c r="B1235" s="422"/>
      <c r="C1235" s="422"/>
      <c r="G1235" s="2">
        <f>+G1234+E1235-F1235</f>
        <v>111.1</v>
      </c>
    </row>
    <row r="1236" spans="2:7">
      <c r="B1236" s="422"/>
      <c r="C1236" s="422"/>
      <c r="G1236" s="2">
        <f>+G1235+E1236-F1236</f>
        <v>111.1</v>
      </c>
    </row>
    <row r="1237" spans="2:7">
      <c r="B1237" s="422"/>
      <c r="C1237" s="422"/>
      <c r="G1237" s="2">
        <f>+G1236+E1237-F1237</f>
        <v>111.1</v>
      </c>
    </row>
    <row r="1238" spans="2:7">
      <c r="B1238" s="422"/>
      <c r="C1238" s="422"/>
      <c r="G1238" s="2">
        <f>+G1237+E1238-F1238</f>
        <v>111.1</v>
      </c>
    </row>
    <row r="1239" spans="2:7">
      <c r="B1239" s="422"/>
      <c r="C1239" s="422"/>
      <c r="G1239" s="2">
        <f>+G1238+E1239-F1239</f>
        <v>111.1</v>
      </c>
    </row>
    <row r="1240" spans="2:7">
      <c r="B1240" s="422"/>
      <c r="C1240" s="422"/>
      <c r="G1240" s="2">
        <f>+G1239+E1240-F1240</f>
        <v>111.1</v>
      </c>
    </row>
    <row r="1241" spans="2:7">
      <c r="B1241" s="422"/>
      <c r="C1241" s="422"/>
      <c r="G1241" s="2">
        <f>+G1240+E1241-F1241</f>
        <v>111.1</v>
      </c>
    </row>
    <row r="1242" spans="2:7">
      <c r="B1242" s="422"/>
      <c r="C1242" s="422"/>
      <c r="G1242" s="2">
        <f>+G1241+E1242-F1242</f>
        <v>111.1</v>
      </c>
    </row>
    <row r="1243" spans="2:7">
      <c r="B1243" s="422"/>
      <c r="C1243" s="422"/>
      <c r="G1243" s="2">
        <f>+G1242+E1243-F1243</f>
        <v>111.1</v>
      </c>
    </row>
    <row r="1244" spans="2:7">
      <c r="B1244" s="422"/>
      <c r="C1244" s="422"/>
      <c r="G1244" s="2">
        <f>+G1243+E1244-F1244</f>
        <v>111.1</v>
      </c>
    </row>
    <row r="1245" spans="2:7">
      <c r="B1245" s="422"/>
      <c r="C1245" s="422"/>
      <c r="G1245" s="2">
        <f>+G1244+E1245-F1245</f>
        <v>111.1</v>
      </c>
    </row>
    <row r="1246" spans="2:7">
      <c r="B1246" s="422"/>
      <c r="C1246" s="422"/>
      <c r="G1246" s="2">
        <f>+G1245+E1246-F1246</f>
        <v>111.1</v>
      </c>
    </row>
    <row r="1247" spans="2:7">
      <c r="B1247" s="422"/>
      <c r="C1247" s="422"/>
      <c r="G1247" s="2">
        <f>+G1246+E1247-F1247</f>
        <v>111.1</v>
      </c>
    </row>
    <row r="1248" spans="2:7">
      <c r="B1248" s="422"/>
      <c r="C1248" s="422"/>
      <c r="G1248" s="2">
        <f>+G1247+E1248-F1248</f>
        <v>111.1</v>
      </c>
    </row>
    <row r="1249" spans="2:7">
      <c r="B1249" s="422"/>
      <c r="C1249" s="422"/>
      <c r="G1249" s="2">
        <f>+G1248+E1249-F1249</f>
        <v>111.1</v>
      </c>
    </row>
    <row r="1250" spans="2:7">
      <c r="B1250" s="422"/>
      <c r="C1250" s="422"/>
      <c r="G1250" s="2">
        <f>+G1249+E1250-F1250</f>
        <v>111.1</v>
      </c>
    </row>
    <row r="1251" spans="2:7">
      <c r="B1251" s="422"/>
      <c r="C1251" s="422"/>
      <c r="G1251" s="2">
        <f>+G1250+E1251-F1251</f>
        <v>111.1</v>
      </c>
    </row>
    <row r="1252" spans="2:7">
      <c r="B1252" s="422"/>
      <c r="C1252" s="422"/>
      <c r="G1252" s="2">
        <f>+G1251+E1252-F1252</f>
        <v>111.1</v>
      </c>
    </row>
    <row r="1253" spans="2:7">
      <c r="B1253" s="422"/>
      <c r="C1253" s="422"/>
      <c r="G1253" s="2">
        <f>+G1252+E1253-F1253</f>
        <v>111.1</v>
      </c>
    </row>
    <row r="1254" spans="2:7">
      <c r="B1254" s="422"/>
      <c r="C1254" s="422"/>
      <c r="G1254" s="2">
        <f>+G1253+E1254-F1254</f>
        <v>111.1</v>
      </c>
    </row>
    <row r="1255" spans="2:7">
      <c r="B1255" s="422"/>
      <c r="C1255" s="422"/>
      <c r="G1255" s="2">
        <f>+G1254+E1255-F1255</f>
        <v>111.1</v>
      </c>
    </row>
    <row r="1256" spans="2:7">
      <c r="B1256" s="422"/>
      <c r="C1256" s="422"/>
      <c r="G1256" s="2">
        <f>+G1255+E1256-F1256</f>
        <v>111.1</v>
      </c>
    </row>
    <row r="1257" spans="2:7">
      <c r="B1257" s="422"/>
      <c r="C1257" s="422"/>
      <c r="G1257" s="2">
        <f>+G1256+E1257-F1257</f>
        <v>111.1</v>
      </c>
    </row>
    <row r="1258" spans="2:7">
      <c r="B1258" s="422"/>
      <c r="C1258" s="422"/>
      <c r="G1258" s="2">
        <f>+G1257+E1258-F1258</f>
        <v>111.1</v>
      </c>
    </row>
    <row r="1259" spans="2:7">
      <c r="B1259" s="422"/>
      <c r="C1259" s="422"/>
      <c r="G1259" s="2">
        <f>+G1258+E1259-F1259</f>
        <v>111.1</v>
      </c>
    </row>
    <row r="1260" spans="2:7">
      <c r="B1260" s="422"/>
      <c r="C1260" s="422"/>
      <c r="G1260" s="2">
        <f>+G1259+E1260-F1260</f>
        <v>111.1</v>
      </c>
    </row>
    <row r="1261" spans="2:7">
      <c r="B1261" s="422"/>
      <c r="C1261" s="422"/>
      <c r="G1261" s="2">
        <f>+G1260+E1261-F1261</f>
        <v>111.1</v>
      </c>
    </row>
    <row r="1262" spans="2:7">
      <c r="B1262" s="422"/>
      <c r="C1262" s="422"/>
      <c r="G1262" s="2">
        <f>+G1261+E1262-F1262</f>
        <v>111.1</v>
      </c>
    </row>
    <row r="1263" spans="2:7">
      <c r="B1263" s="422"/>
      <c r="C1263" s="422"/>
      <c r="G1263" s="2">
        <f>+G1262+E1263-F1263</f>
        <v>111.1</v>
      </c>
    </row>
    <row r="1264" spans="2:7">
      <c r="B1264" s="422"/>
      <c r="C1264" s="422"/>
      <c r="G1264" s="2">
        <f>+G1263+E1264-F1264</f>
        <v>111.1</v>
      </c>
    </row>
    <row r="1265" spans="2:7">
      <c r="B1265" s="422"/>
      <c r="C1265" s="422"/>
      <c r="G1265" s="2">
        <f>+G1264+E1265-F1265</f>
        <v>111.1</v>
      </c>
    </row>
    <row r="1266" spans="2:7">
      <c r="B1266" s="422"/>
      <c r="C1266" s="422"/>
      <c r="G1266" s="2">
        <f>+G1265+E1266-F1266</f>
        <v>111.1</v>
      </c>
    </row>
    <row r="1267" spans="2:7">
      <c r="B1267" s="422"/>
      <c r="C1267" s="422"/>
      <c r="G1267" s="2">
        <f>+G1266+E1267-F1267</f>
        <v>111.1</v>
      </c>
    </row>
    <row r="1268" spans="2:7">
      <c r="B1268" s="422"/>
      <c r="C1268" s="422"/>
      <c r="G1268" s="2">
        <f>+G1267+E1268-F1268</f>
        <v>111.1</v>
      </c>
    </row>
    <row r="1269" spans="2:7">
      <c r="B1269" s="422"/>
      <c r="C1269" s="422"/>
      <c r="G1269" s="2">
        <f>+G1268+E1269-F1269</f>
        <v>111.1</v>
      </c>
    </row>
    <row r="1270" spans="2:7">
      <c r="B1270" s="422"/>
      <c r="C1270" s="422"/>
      <c r="G1270" s="2">
        <f>+G1269+E1270-F1270</f>
        <v>111.1</v>
      </c>
    </row>
    <row r="1271" spans="2:7">
      <c r="B1271" s="422"/>
      <c r="C1271" s="422"/>
      <c r="G1271" s="2">
        <f>+G1270+E1271-F1271</f>
        <v>111.1</v>
      </c>
    </row>
    <row r="1272" spans="2:7">
      <c r="B1272" s="422"/>
      <c r="C1272" s="422"/>
      <c r="G1272" s="2">
        <f>+G1271+E1272-F1272</f>
        <v>111.1</v>
      </c>
    </row>
    <row r="1273" spans="2:7">
      <c r="B1273" s="422"/>
      <c r="C1273" s="422"/>
      <c r="G1273" s="2">
        <f>+G1272+E1273-F1273</f>
        <v>111.1</v>
      </c>
    </row>
    <row r="1274" spans="2:7">
      <c r="B1274" s="422"/>
      <c r="C1274" s="422"/>
      <c r="G1274" s="2">
        <f>+G1273+E1274-F1274</f>
        <v>111.1</v>
      </c>
    </row>
    <row r="1275" spans="2:7">
      <c r="B1275" s="422"/>
      <c r="C1275" s="422"/>
      <c r="G1275" s="2">
        <f>+G1274+E1275-F1275</f>
        <v>111.1</v>
      </c>
    </row>
    <row r="1276" spans="2:7">
      <c r="B1276" s="422"/>
      <c r="C1276" s="422"/>
      <c r="G1276" s="2">
        <f>+G1275+E1276-F1276</f>
        <v>111.1</v>
      </c>
    </row>
    <row r="1277" spans="2:7">
      <c r="B1277" s="422"/>
      <c r="C1277" s="422"/>
      <c r="G1277" s="2">
        <f>+G1276+E1277-F1277</f>
        <v>111.1</v>
      </c>
    </row>
    <row r="1278" spans="2:7">
      <c r="B1278" s="422"/>
      <c r="C1278" s="422"/>
      <c r="G1278" s="2">
        <f>+G1277+E1278-F1278</f>
        <v>111.1</v>
      </c>
    </row>
    <row r="1279" spans="2:7">
      <c r="B1279" s="422"/>
      <c r="C1279" s="422"/>
      <c r="G1279" s="2">
        <f>+G1278+E1279-F1279</f>
        <v>111.1</v>
      </c>
    </row>
    <row r="1280" spans="2:7">
      <c r="B1280" s="422"/>
      <c r="C1280" s="422"/>
      <c r="G1280" s="2">
        <f>+G1279+E1280-F1280</f>
        <v>111.1</v>
      </c>
    </row>
    <row r="1281" spans="2:7">
      <c r="B1281" s="422"/>
      <c r="C1281" s="422"/>
      <c r="G1281" s="2">
        <f>+G1280+E1281-F1281</f>
        <v>111.1</v>
      </c>
    </row>
    <row r="1282" spans="2:7">
      <c r="B1282" s="422"/>
      <c r="C1282" s="422"/>
      <c r="G1282" s="2">
        <f>+G1281+E1282-F1282</f>
        <v>111.1</v>
      </c>
    </row>
    <row r="1283" spans="2:7">
      <c r="B1283" s="422"/>
      <c r="C1283" s="422"/>
      <c r="G1283" s="2">
        <f>+G1282+E1283-F1283</f>
        <v>111.1</v>
      </c>
    </row>
    <row r="1284" spans="2:7">
      <c r="B1284" s="422"/>
      <c r="C1284" s="422"/>
      <c r="G1284" s="2">
        <f>+G1283+E1284-F1284</f>
        <v>111.1</v>
      </c>
    </row>
    <row r="1285" spans="2:7">
      <c r="B1285" s="422"/>
      <c r="C1285" s="422"/>
      <c r="G1285" s="2">
        <f>+G1284+E1285-F1285</f>
        <v>111.1</v>
      </c>
    </row>
    <row r="1286" spans="2:7">
      <c r="B1286" s="422"/>
      <c r="C1286" s="422"/>
      <c r="G1286" s="2">
        <f>+G1285+E1286-F1286</f>
        <v>111.1</v>
      </c>
    </row>
    <row r="1287" spans="2:7">
      <c r="B1287" s="422"/>
      <c r="C1287" s="422"/>
      <c r="G1287" s="2">
        <f>+G1286+E1287-F1287</f>
        <v>111.1</v>
      </c>
    </row>
    <row r="1288" spans="2:7">
      <c r="B1288" s="422"/>
      <c r="C1288" s="422"/>
      <c r="G1288" s="2">
        <f>+G1287+E1288-F1288</f>
        <v>111.1</v>
      </c>
    </row>
    <row r="1289" spans="2:7">
      <c r="B1289" s="422"/>
      <c r="C1289" s="422"/>
      <c r="G1289" s="2">
        <f>+G1288+E1289-F1289</f>
        <v>111.1</v>
      </c>
    </row>
    <row r="1290" spans="2:7">
      <c r="B1290" s="422"/>
      <c r="C1290" s="422"/>
      <c r="G1290" s="2">
        <f>+G1289+E1290-F1290</f>
        <v>111.1</v>
      </c>
    </row>
    <row r="1291" spans="2:7">
      <c r="B1291" s="422"/>
      <c r="C1291" s="422"/>
      <c r="G1291" s="2">
        <f>+G1290+E1291-F1291</f>
        <v>111.1</v>
      </c>
    </row>
    <row r="1292" spans="2:7">
      <c r="B1292" s="422"/>
      <c r="C1292" s="422"/>
      <c r="G1292" s="2">
        <f>+G1291+E1292-F1292</f>
        <v>111.1</v>
      </c>
    </row>
    <row r="1293" spans="2:7">
      <c r="B1293" s="422"/>
      <c r="C1293" s="422"/>
      <c r="G1293" s="2">
        <f>+G1292+E1293-F1293</f>
        <v>111.1</v>
      </c>
    </row>
    <row r="1294" spans="2:7">
      <c r="B1294" s="422"/>
      <c r="C1294" s="422"/>
      <c r="G1294" s="2">
        <f>+G1293+E1294-F1294</f>
        <v>111.1</v>
      </c>
    </row>
    <row r="1295" spans="2:7">
      <c r="B1295" s="422"/>
      <c r="C1295" s="422"/>
      <c r="G1295" s="2">
        <f>+G1294+E1295-F1295</f>
        <v>111.1</v>
      </c>
    </row>
    <row r="1296" spans="2:7">
      <c r="B1296" s="422"/>
      <c r="C1296" s="422"/>
      <c r="G1296" s="2">
        <f>+G1295+E1296-F1296</f>
        <v>111.1</v>
      </c>
    </row>
    <row r="1297" spans="2:7">
      <c r="B1297" s="422"/>
      <c r="C1297" s="422"/>
      <c r="G1297" s="2">
        <f>+G1296+E1297-F1297</f>
        <v>111.1</v>
      </c>
    </row>
    <row r="1298" spans="2:7">
      <c r="B1298" s="422"/>
      <c r="C1298" s="422"/>
      <c r="G1298" s="2">
        <f>+G1297+E1298-F1298</f>
        <v>111.1</v>
      </c>
    </row>
    <row r="1299" spans="2:7">
      <c r="B1299" s="422"/>
      <c r="C1299" s="422"/>
      <c r="G1299" s="2">
        <f>+G1298+E1299-F1299</f>
        <v>111.1</v>
      </c>
    </row>
    <row r="1300" spans="2:7">
      <c r="B1300" s="422"/>
      <c r="C1300" s="422"/>
      <c r="G1300" s="2">
        <f>+G1299+E1300-F1300</f>
        <v>111.1</v>
      </c>
    </row>
    <row r="1301" spans="2:7">
      <c r="B1301" s="422"/>
      <c r="C1301" s="422"/>
      <c r="G1301" s="2">
        <f>+G1300+E1301-F1301</f>
        <v>111.1</v>
      </c>
    </row>
    <row r="1302" spans="2:7">
      <c r="B1302" s="422"/>
      <c r="C1302" s="422"/>
      <c r="G1302" s="2">
        <f>+G1301+E1302-F1302</f>
        <v>111.1</v>
      </c>
    </row>
    <row r="1303" spans="2:7">
      <c r="B1303" s="422"/>
      <c r="C1303" s="422"/>
      <c r="G1303" s="2">
        <f>+G1302+E1303-F1303</f>
        <v>111.1</v>
      </c>
    </row>
    <row r="1304" spans="2:7">
      <c r="B1304" s="422"/>
      <c r="C1304" s="422"/>
      <c r="G1304" s="2">
        <f>+G1303+E1304-F1304</f>
        <v>111.1</v>
      </c>
    </row>
    <row r="1305" spans="2:7">
      <c r="B1305" s="422"/>
      <c r="C1305" s="422"/>
      <c r="G1305" s="2">
        <f>+G1304+E1305-F1305</f>
        <v>111.1</v>
      </c>
    </row>
    <row r="1306" spans="2:7">
      <c r="B1306" s="422"/>
      <c r="C1306" s="422"/>
      <c r="G1306" s="2">
        <f>+G1305+E1306-F1306</f>
        <v>111.1</v>
      </c>
    </row>
    <row r="1307" spans="2:7">
      <c r="B1307" s="422"/>
      <c r="C1307" s="422"/>
      <c r="G1307" s="2">
        <f>+G1306+E1307-F1307</f>
        <v>111.1</v>
      </c>
    </row>
    <row r="1308" spans="2:7">
      <c r="B1308" s="422"/>
      <c r="C1308" s="422"/>
      <c r="G1308" s="2">
        <f>+G1307+E1308-F1308</f>
        <v>111.1</v>
      </c>
    </row>
    <row r="1309" spans="2:7">
      <c r="B1309" s="422"/>
      <c r="C1309" s="422"/>
      <c r="G1309" s="2">
        <f>+G1308+E1309-F1309</f>
        <v>111.1</v>
      </c>
    </row>
    <row r="1310" spans="2:7">
      <c r="B1310" s="422"/>
      <c r="C1310" s="422"/>
      <c r="G1310" s="2">
        <f>+G1309+E1310-F1310</f>
        <v>111.1</v>
      </c>
    </row>
    <row r="1311" spans="2:7">
      <c r="B1311" s="422"/>
      <c r="C1311" s="422"/>
      <c r="G1311" s="2">
        <f>+G1310+E1311-F1311</f>
        <v>111.1</v>
      </c>
    </row>
    <row r="1312" spans="2:7">
      <c r="B1312" s="422"/>
      <c r="C1312" s="422"/>
      <c r="G1312" s="2">
        <f>+G1311+E1312-F1312</f>
        <v>111.1</v>
      </c>
    </row>
    <row r="1313" spans="2:7">
      <c r="B1313" s="422"/>
      <c r="C1313" s="422"/>
      <c r="G1313" s="2">
        <f>+G1312+E1313-F1313</f>
        <v>111.1</v>
      </c>
    </row>
    <row r="1314" spans="2:7">
      <c r="B1314" s="422"/>
      <c r="C1314" s="422"/>
      <c r="G1314" s="2">
        <f>+G1313+E1314-F1314</f>
        <v>111.1</v>
      </c>
    </row>
    <row r="1315" spans="2:7">
      <c r="B1315" s="422"/>
      <c r="C1315" s="422"/>
      <c r="G1315" s="2">
        <f>+G1314+E1315-F1315</f>
        <v>111.1</v>
      </c>
    </row>
    <row r="1316" spans="2:7">
      <c r="B1316" s="422"/>
      <c r="C1316" s="422"/>
      <c r="G1316" s="2">
        <f>+G1315+E1316-F1316</f>
        <v>111.1</v>
      </c>
    </row>
    <row r="1317" spans="2:7">
      <c r="B1317" s="422"/>
      <c r="C1317" s="422"/>
      <c r="G1317" s="2">
        <f>+G1316+E1317-F1317</f>
        <v>111.1</v>
      </c>
    </row>
    <row r="1318" spans="2:7">
      <c r="B1318" s="422"/>
      <c r="C1318" s="422"/>
      <c r="G1318" s="2">
        <f>+G1317+E1318-F1318</f>
        <v>111.1</v>
      </c>
    </row>
    <row r="1319" spans="2:7">
      <c r="B1319" s="422"/>
      <c r="C1319" s="422"/>
      <c r="G1319" s="2">
        <f>+G1318+E1319-F1319</f>
        <v>111.1</v>
      </c>
    </row>
    <row r="1320" spans="2:7">
      <c r="B1320" s="422"/>
      <c r="C1320" s="422"/>
      <c r="G1320" s="2">
        <f>+G1319+E1320-F1320</f>
        <v>111.1</v>
      </c>
    </row>
  </sheetData>
  <autoFilter ref="A4:G919" xr:uid="{00000000-0009-0000-0000-000001000000}"/>
  <mergeCells count="6">
    <mergeCell ref="I949:K949"/>
    <mergeCell ref="B2:G2"/>
    <mergeCell ref="J413:N415"/>
    <mergeCell ref="K607:M607"/>
    <mergeCell ref="J877:L877"/>
    <mergeCell ref="I909:K909"/>
  </mergeCells>
  <phoneticPr fontId="17" type="noConversion"/>
  <pageMargins left="0.70866141732283472" right="0.70866141732283472" top="0.35433070866141736" bottom="0.35433070866141736" header="0.31496062992125984" footer="0.31496062992125984"/>
  <pageSetup paperSize="9" scale="8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1328"/>
  <sheetViews>
    <sheetView topLeftCell="A948" zoomScaleNormal="100" workbookViewId="0">
      <selection activeCell="E969" sqref="E969"/>
    </sheetView>
  </sheetViews>
  <sheetFormatPr defaultColWidth="11.42578125" defaultRowHeight="15"/>
  <cols>
    <col min="1" max="1" width="11.42578125" style="3"/>
    <col min="2" max="2" width="14.85546875" style="7" customWidth="1"/>
    <col min="3" max="3" width="14.28515625" style="7" bestFit="1" customWidth="1"/>
    <col min="4" max="4" width="47.140625" bestFit="1" customWidth="1"/>
    <col min="5" max="5" width="13.7109375" style="2" bestFit="1" customWidth="1"/>
    <col min="6" max="6" width="13.85546875" style="2" bestFit="1" customWidth="1"/>
    <col min="7" max="7" width="11.42578125" style="2"/>
    <col min="8" max="8" width="8.7109375" customWidth="1"/>
    <col min="9" max="9" width="18.28515625" bestFit="1" customWidth="1"/>
    <col min="10" max="10" width="11.85546875" bestFit="1" customWidth="1"/>
    <col min="11" max="11" width="34.140625" bestFit="1" customWidth="1"/>
    <col min="12" max="12" width="11.42578125" style="20"/>
  </cols>
  <sheetData>
    <row r="2" spans="1:7">
      <c r="B2" s="440" t="s">
        <v>136</v>
      </c>
      <c r="C2" s="440"/>
      <c r="D2" s="440"/>
      <c r="E2" s="440"/>
      <c r="F2" s="440"/>
      <c r="G2" s="440"/>
    </row>
    <row r="4" spans="1:7" ht="41.25">
      <c r="A4" s="30" t="s">
        <v>1</v>
      </c>
      <c r="B4" s="11" t="s">
        <v>2</v>
      </c>
      <c r="C4" s="11" t="s">
        <v>3</v>
      </c>
      <c r="D4" s="11" t="s">
        <v>4</v>
      </c>
      <c r="E4" s="12" t="s">
        <v>5</v>
      </c>
      <c r="F4" s="12" t="s">
        <v>6</v>
      </c>
      <c r="G4" s="12" t="s">
        <v>7</v>
      </c>
    </row>
    <row r="5" spans="1:7">
      <c r="A5" s="3">
        <v>42736</v>
      </c>
      <c r="B5" s="422" t="s">
        <v>8</v>
      </c>
      <c r="C5" s="422"/>
      <c r="G5" s="2">
        <v>362</v>
      </c>
    </row>
    <row r="6" spans="1:7">
      <c r="A6" s="3">
        <v>42784</v>
      </c>
      <c r="B6" s="422">
        <v>12989</v>
      </c>
      <c r="C6" s="422" t="s">
        <v>67</v>
      </c>
      <c r="F6" s="2">
        <v>362</v>
      </c>
      <c r="G6" s="2">
        <f>+G5+E6-F6</f>
        <v>0</v>
      </c>
    </row>
    <row r="7" spans="1:7">
      <c r="A7" s="3">
        <v>42766</v>
      </c>
      <c r="B7" s="422" t="s">
        <v>10</v>
      </c>
      <c r="C7" s="422" t="s">
        <v>11</v>
      </c>
      <c r="D7" t="s">
        <v>12</v>
      </c>
      <c r="E7" s="2">
        <v>65.599999999999994</v>
      </c>
      <c r="G7" s="2">
        <f t="shared" ref="G7:G70" si="0">+G6+E7-F7</f>
        <v>65.599999999999994</v>
      </c>
    </row>
    <row r="8" spans="1:7">
      <c r="B8" s="422"/>
      <c r="C8" s="422"/>
      <c r="D8" t="s">
        <v>13</v>
      </c>
      <c r="E8" s="2">
        <v>22.8</v>
      </c>
      <c r="G8" s="2">
        <f t="shared" si="0"/>
        <v>88.399999999999991</v>
      </c>
    </row>
    <row r="9" spans="1:7">
      <c r="B9" s="422"/>
      <c r="C9" s="422"/>
      <c r="D9" t="s">
        <v>14</v>
      </c>
      <c r="E9" s="2">
        <v>60</v>
      </c>
      <c r="G9" s="2">
        <f t="shared" si="0"/>
        <v>148.39999999999998</v>
      </c>
    </row>
    <row r="10" spans="1:7">
      <c r="B10" s="422"/>
      <c r="C10" s="422"/>
      <c r="D10" t="s">
        <v>15</v>
      </c>
      <c r="E10" s="2">
        <v>2</v>
      </c>
      <c r="G10" s="2">
        <f t="shared" si="0"/>
        <v>150.39999999999998</v>
      </c>
    </row>
    <row r="11" spans="1:7">
      <c r="A11" s="3">
        <v>42759</v>
      </c>
      <c r="B11" s="422" t="s">
        <v>69</v>
      </c>
      <c r="C11" s="422" t="s">
        <v>11</v>
      </c>
      <c r="D11" t="s">
        <v>14</v>
      </c>
      <c r="F11" s="2">
        <v>48</v>
      </c>
      <c r="G11" s="2">
        <f t="shared" si="0"/>
        <v>102.39999999999998</v>
      </c>
    </row>
    <row r="12" spans="1:7">
      <c r="A12" s="3">
        <v>42784</v>
      </c>
      <c r="B12" s="422">
        <v>12989</v>
      </c>
      <c r="C12" s="422" t="s">
        <v>11</v>
      </c>
      <c r="D12" t="s">
        <v>14</v>
      </c>
      <c r="F12" s="2">
        <v>12</v>
      </c>
      <c r="G12" s="2">
        <f t="shared" si="0"/>
        <v>90.399999999999977</v>
      </c>
    </row>
    <row r="13" spans="1:7">
      <c r="A13" s="3">
        <v>42784</v>
      </c>
      <c r="B13" s="422">
        <v>12989</v>
      </c>
      <c r="C13" s="422" t="s">
        <v>11</v>
      </c>
      <c r="D13" t="s">
        <v>15</v>
      </c>
      <c r="F13" s="2">
        <v>2</v>
      </c>
      <c r="G13" s="2">
        <f t="shared" si="0"/>
        <v>88.399999999999977</v>
      </c>
    </row>
    <row r="14" spans="1:7">
      <c r="A14" s="3">
        <v>42784</v>
      </c>
      <c r="B14" s="422">
        <v>12989</v>
      </c>
      <c r="C14" s="422" t="s">
        <v>11</v>
      </c>
      <c r="D14" t="s">
        <v>12</v>
      </c>
      <c r="F14" s="2">
        <v>65.599999999999994</v>
      </c>
      <c r="G14" s="2">
        <f t="shared" si="0"/>
        <v>22.799999999999983</v>
      </c>
    </row>
    <row r="15" spans="1:7">
      <c r="A15" s="3">
        <v>42784</v>
      </c>
      <c r="B15" s="422">
        <v>12989</v>
      </c>
      <c r="C15" s="422" t="s">
        <v>11</v>
      </c>
      <c r="D15" t="s">
        <v>13</v>
      </c>
      <c r="F15" s="2">
        <v>22.8</v>
      </c>
      <c r="G15" s="2">
        <f t="shared" si="0"/>
        <v>0</v>
      </c>
    </row>
    <row r="16" spans="1:7">
      <c r="A16" s="3">
        <v>42794</v>
      </c>
      <c r="B16" s="422" t="s">
        <v>10</v>
      </c>
      <c r="C16" s="422" t="s">
        <v>17</v>
      </c>
      <c r="D16" t="s">
        <v>12</v>
      </c>
      <c r="E16" s="2">
        <v>122.4</v>
      </c>
      <c r="G16" s="2">
        <f t="shared" si="0"/>
        <v>122.4</v>
      </c>
    </row>
    <row r="17" spans="1:7">
      <c r="B17" s="422"/>
      <c r="C17" s="422"/>
      <c r="D17" t="s">
        <v>13</v>
      </c>
      <c r="E17" s="2">
        <v>16</v>
      </c>
      <c r="G17" s="2">
        <f t="shared" si="0"/>
        <v>138.4</v>
      </c>
    </row>
    <row r="18" spans="1:7">
      <c r="B18" s="422"/>
      <c r="C18" s="422"/>
      <c r="D18" t="s">
        <v>14</v>
      </c>
      <c r="E18" s="2">
        <v>56</v>
      </c>
      <c r="G18" s="2">
        <f t="shared" si="0"/>
        <v>194.4</v>
      </c>
    </row>
    <row r="19" spans="1:7">
      <c r="B19" s="422"/>
      <c r="C19" s="422"/>
      <c r="D19" t="s">
        <v>15</v>
      </c>
      <c r="E19" s="2">
        <v>2</v>
      </c>
      <c r="G19" s="2">
        <f t="shared" si="0"/>
        <v>196.4</v>
      </c>
    </row>
    <row r="20" spans="1:7">
      <c r="A20" s="3">
        <v>42821</v>
      </c>
      <c r="B20" s="422">
        <v>12512</v>
      </c>
      <c r="C20" s="422" t="s">
        <v>17</v>
      </c>
      <c r="D20" t="s">
        <v>12</v>
      </c>
      <c r="F20" s="2">
        <v>122.4</v>
      </c>
      <c r="G20" s="2">
        <f t="shared" si="0"/>
        <v>74</v>
      </c>
    </row>
    <row r="21" spans="1:7">
      <c r="A21" s="3">
        <v>42821</v>
      </c>
      <c r="B21" s="422">
        <v>12512</v>
      </c>
      <c r="C21" s="422" t="s">
        <v>17</v>
      </c>
      <c r="D21" t="s">
        <v>13</v>
      </c>
      <c r="F21" s="2">
        <v>16</v>
      </c>
      <c r="G21" s="2">
        <f t="shared" si="0"/>
        <v>58</v>
      </c>
    </row>
    <row r="22" spans="1:7">
      <c r="A22" s="3">
        <v>42821</v>
      </c>
      <c r="B22" s="422">
        <v>12512</v>
      </c>
      <c r="C22" s="422" t="s">
        <v>17</v>
      </c>
      <c r="D22" t="s">
        <v>14</v>
      </c>
      <c r="F22" s="2">
        <v>56</v>
      </c>
      <c r="G22" s="2">
        <f t="shared" si="0"/>
        <v>2</v>
      </c>
    </row>
    <row r="23" spans="1:7">
      <c r="A23" s="3">
        <v>42821</v>
      </c>
      <c r="B23" s="422">
        <v>12512</v>
      </c>
      <c r="C23" s="422" t="s">
        <v>17</v>
      </c>
      <c r="D23" t="s">
        <v>15</v>
      </c>
      <c r="F23" s="2">
        <v>2</v>
      </c>
      <c r="G23" s="2">
        <f t="shared" si="0"/>
        <v>0</v>
      </c>
    </row>
    <row r="24" spans="1:7">
      <c r="A24" s="3">
        <v>42825</v>
      </c>
      <c r="B24" s="422" t="s">
        <v>10</v>
      </c>
      <c r="C24" s="422" t="s">
        <v>18</v>
      </c>
      <c r="D24" t="s">
        <v>12</v>
      </c>
      <c r="E24" s="2">
        <v>64.2</v>
      </c>
      <c r="G24" s="2">
        <f t="shared" si="0"/>
        <v>64.2</v>
      </c>
    </row>
    <row r="25" spans="1:7">
      <c r="B25" s="422"/>
      <c r="C25" s="422"/>
      <c r="D25" t="s">
        <v>13</v>
      </c>
      <c r="E25" s="2">
        <v>16.600000000000001</v>
      </c>
      <c r="G25" s="2">
        <f t="shared" si="0"/>
        <v>80.800000000000011</v>
      </c>
    </row>
    <row r="26" spans="1:7">
      <c r="B26" s="422"/>
      <c r="C26" s="422"/>
      <c r="D26" t="s">
        <v>14</v>
      </c>
      <c r="E26" s="2">
        <v>60</v>
      </c>
      <c r="G26" s="2">
        <f t="shared" si="0"/>
        <v>140.80000000000001</v>
      </c>
    </row>
    <row r="27" spans="1:7">
      <c r="B27" s="422"/>
      <c r="C27" s="422"/>
      <c r="D27" t="s">
        <v>15</v>
      </c>
      <c r="E27" s="2">
        <v>2</v>
      </c>
      <c r="G27" s="2">
        <f t="shared" si="0"/>
        <v>142.80000000000001</v>
      </c>
    </row>
    <row r="28" spans="1:7">
      <c r="A28" s="3">
        <v>42891</v>
      </c>
      <c r="B28" s="422">
        <v>13051</v>
      </c>
      <c r="C28" s="422" t="s">
        <v>18</v>
      </c>
      <c r="D28" t="s">
        <v>12</v>
      </c>
      <c r="F28" s="2">
        <v>64.2</v>
      </c>
      <c r="G28" s="2">
        <f t="shared" si="0"/>
        <v>78.600000000000009</v>
      </c>
    </row>
    <row r="29" spans="1:7">
      <c r="A29" s="3">
        <v>42891</v>
      </c>
      <c r="B29" s="422">
        <v>13051</v>
      </c>
      <c r="C29" s="422" t="s">
        <v>18</v>
      </c>
      <c r="D29" t="s">
        <v>13</v>
      </c>
      <c r="F29" s="2">
        <v>16.600000000000001</v>
      </c>
      <c r="G29" s="2">
        <f t="shared" si="0"/>
        <v>62.000000000000007</v>
      </c>
    </row>
    <row r="30" spans="1:7">
      <c r="A30" s="3">
        <v>42891</v>
      </c>
      <c r="B30" s="422">
        <v>13051</v>
      </c>
      <c r="C30" s="422" t="s">
        <v>18</v>
      </c>
      <c r="D30" t="s">
        <v>15</v>
      </c>
      <c r="F30" s="2">
        <v>2</v>
      </c>
      <c r="G30" s="2">
        <f t="shared" si="0"/>
        <v>60.000000000000007</v>
      </c>
    </row>
    <row r="31" spans="1:7">
      <c r="A31" s="3">
        <v>42891</v>
      </c>
      <c r="B31" s="422">
        <v>13051</v>
      </c>
      <c r="C31" s="422" t="s">
        <v>18</v>
      </c>
      <c r="D31" t="s">
        <v>14</v>
      </c>
      <c r="F31" s="2">
        <v>60</v>
      </c>
      <c r="G31" s="2">
        <f t="shared" si="0"/>
        <v>0</v>
      </c>
    </row>
    <row r="32" spans="1:7">
      <c r="A32" s="3">
        <v>42855</v>
      </c>
      <c r="B32" s="422" t="s">
        <v>10</v>
      </c>
      <c r="C32" s="422" t="s">
        <v>19</v>
      </c>
      <c r="D32" t="s">
        <v>12</v>
      </c>
      <c r="E32" s="2">
        <v>65.7</v>
      </c>
      <c r="G32" s="2">
        <f t="shared" si="0"/>
        <v>65.7</v>
      </c>
    </row>
    <row r="33" spans="1:7">
      <c r="B33" s="422"/>
      <c r="C33" s="422"/>
      <c r="D33" t="s">
        <v>13</v>
      </c>
      <c r="E33" s="2">
        <v>16.3</v>
      </c>
      <c r="G33" s="2">
        <f t="shared" si="0"/>
        <v>82</v>
      </c>
    </row>
    <row r="34" spans="1:7">
      <c r="B34" s="422"/>
      <c r="C34" s="422"/>
      <c r="D34" t="s">
        <v>14</v>
      </c>
      <c r="E34" s="2">
        <v>60</v>
      </c>
      <c r="G34" s="2">
        <f t="shared" si="0"/>
        <v>142</v>
      </c>
    </row>
    <row r="35" spans="1:7">
      <c r="B35" s="422"/>
      <c r="C35" s="422"/>
      <c r="D35" t="s">
        <v>15</v>
      </c>
      <c r="E35" s="2">
        <v>2</v>
      </c>
      <c r="G35" s="2">
        <f t="shared" si="0"/>
        <v>144</v>
      </c>
    </row>
    <row r="36" spans="1:7">
      <c r="A36" s="3">
        <v>42891</v>
      </c>
      <c r="B36" s="422">
        <v>13051</v>
      </c>
      <c r="C36" s="422" t="s">
        <v>19</v>
      </c>
      <c r="D36" t="s">
        <v>12</v>
      </c>
      <c r="F36" s="2">
        <v>65.7</v>
      </c>
      <c r="G36" s="2">
        <f t="shared" si="0"/>
        <v>78.3</v>
      </c>
    </row>
    <row r="37" spans="1:7">
      <c r="A37" s="3">
        <v>42891</v>
      </c>
      <c r="B37" s="422">
        <v>13051</v>
      </c>
      <c r="C37" s="422" t="s">
        <v>19</v>
      </c>
      <c r="D37" t="s">
        <v>13</v>
      </c>
      <c r="F37" s="2">
        <v>16.3</v>
      </c>
      <c r="G37" s="2">
        <f t="shared" si="0"/>
        <v>62</v>
      </c>
    </row>
    <row r="38" spans="1:7">
      <c r="A38" s="3">
        <v>42891</v>
      </c>
      <c r="B38" s="422">
        <v>13051</v>
      </c>
      <c r="C38" s="422" t="s">
        <v>19</v>
      </c>
      <c r="D38" t="s">
        <v>14</v>
      </c>
      <c r="F38" s="2">
        <v>60</v>
      </c>
      <c r="G38" s="2">
        <f t="shared" si="0"/>
        <v>2</v>
      </c>
    </row>
    <row r="39" spans="1:7">
      <c r="A39" s="3">
        <v>42891</v>
      </c>
      <c r="B39" s="422">
        <v>13051</v>
      </c>
      <c r="C39" s="422" t="s">
        <v>19</v>
      </c>
      <c r="D39" t="s">
        <v>15</v>
      </c>
      <c r="F39" s="2">
        <v>2</v>
      </c>
      <c r="G39" s="2">
        <f t="shared" si="0"/>
        <v>0</v>
      </c>
    </row>
    <row r="40" spans="1:7">
      <c r="A40" s="3">
        <v>42886</v>
      </c>
      <c r="B40" s="422" t="s">
        <v>10</v>
      </c>
      <c r="C40" s="422" t="s">
        <v>20</v>
      </c>
      <c r="D40" t="s">
        <v>12</v>
      </c>
      <c r="E40" s="2">
        <v>49.6</v>
      </c>
      <c r="G40" s="2">
        <f t="shared" si="0"/>
        <v>49.6</v>
      </c>
    </row>
    <row r="41" spans="1:7">
      <c r="B41" s="422"/>
      <c r="C41" s="422"/>
      <c r="D41" t="s">
        <v>13</v>
      </c>
      <c r="E41" s="2">
        <v>16</v>
      </c>
      <c r="G41" s="2">
        <f t="shared" si="0"/>
        <v>65.599999999999994</v>
      </c>
    </row>
    <row r="42" spans="1:7">
      <c r="B42" s="422"/>
      <c r="C42" s="422"/>
      <c r="D42" t="s">
        <v>14</v>
      </c>
      <c r="E42" s="2">
        <v>60</v>
      </c>
      <c r="G42" s="2">
        <f t="shared" si="0"/>
        <v>125.6</v>
      </c>
    </row>
    <row r="43" spans="1:7">
      <c r="B43" s="422"/>
      <c r="C43" s="422"/>
      <c r="D43" t="s">
        <v>15</v>
      </c>
      <c r="E43" s="2">
        <v>2</v>
      </c>
      <c r="G43" s="2">
        <f t="shared" si="0"/>
        <v>127.6</v>
      </c>
    </row>
    <row r="44" spans="1:7">
      <c r="A44" s="3">
        <v>42949</v>
      </c>
      <c r="B44" s="422">
        <v>13332</v>
      </c>
      <c r="C44" s="422" t="s">
        <v>20</v>
      </c>
      <c r="D44" t="s">
        <v>14</v>
      </c>
      <c r="F44" s="2">
        <v>60</v>
      </c>
      <c r="G44" s="2">
        <f t="shared" si="0"/>
        <v>67.599999999999994</v>
      </c>
    </row>
    <row r="45" spans="1:7">
      <c r="A45" s="3">
        <v>42949</v>
      </c>
      <c r="B45" s="422">
        <v>13332</v>
      </c>
      <c r="C45" s="422" t="s">
        <v>20</v>
      </c>
      <c r="D45" t="s">
        <v>15</v>
      </c>
      <c r="F45" s="2">
        <v>2</v>
      </c>
      <c r="G45" s="2">
        <f t="shared" si="0"/>
        <v>65.599999999999994</v>
      </c>
    </row>
    <row r="46" spans="1:7">
      <c r="A46" s="3">
        <v>42949</v>
      </c>
      <c r="B46" s="422">
        <v>13333</v>
      </c>
      <c r="C46" s="422" t="s">
        <v>20</v>
      </c>
      <c r="D46" t="s">
        <v>12</v>
      </c>
      <c r="F46" s="2">
        <v>49.6</v>
      </c>
      <c r="G46" s="2">
        <f t="shared" si="0"/>
        <v>15.999999999999993</v>
      </c>
    </row>
    <row r="47" spans="1:7">
      <c r="A47" s="3">
        <v>42949</v>
      </c>
      <c r="B47" s="422">
        <v>13333</v>
      </c>
      <c r="C47" s="422" t="s">
        <v>20</v>
      </c>
      <c r="D47" t="s">
        <v>13</v>
      </c>
      <c r="F47" s="2">
        <v>2</v>
      </c>
      <c r="G47" s="2">
        <f t="shared" si="0"/>
        <v>13.999999999999993</v>
      </c>
    </row>
    <row r="48" spans="1:7">
      <c r="A48" s="3">
        <v>43063</v>
      </c>
      <c r="B48" s="422">
        <v>14040</v>
      </c>
      <c r="C48" s="422" t="s">
        <v>20</v>
      </c>
      <c r="D48" t="s">
        <v>13</v>
      </c>
      <c r="F48" s="2">
        <v>14</v>
      </c>
      <c r="G48" s="2">
        <f t="shared" si="0"/>
        <v>0</v>
      </c>
    </row>
    <row r="49" spans="1:7">
      <c r="A49" s="3">
        <v>42916</v>
      </c>
      <c r="B49" s="422" t="s">
        <v>10</v>
      </c>
      <c r="C49" s="422" t="s">
        <v>21</v>
      </c>
      <c r="D49" t="s">
        <v>12</v>
      </c>
      <c r="E49" s="2">
        <v>48.4</v>
      </c>
      <c r="G49" s="2">
        <f t="shared" si="0"/>
        <v>48.4</v>
      </c>
    </row>
    <row r="50" spans="1:7">
      <c r="B50" s="422"/>
      <c r="C50" s="422"/>
      <c r="D50" t="s">
        <v>13</v>
      </c>
      <c r="E50" s="2">
        <v>16</v>
      </c>
      <c r="G50" s="2">
        <f t="shared" si="0"/>
        <v>64.400000000000006</v>
      </c>
    </row>
    <row r="51" spans="1:7">
      <c r="B51" s="422"/>
      <c r="C51" s="422"/>
      <c r="D51" t="s">
        <v>14</v>
      </c>
      <c r="E51" s="2">
        <v>60</v>
      </c>
      <c r="G51" s="2">
        <f t="shared" si="0"/>
        <v>124.4</v>
      </c>
    </row>
    <row r="52" spans="1:7">
      <c r="B52" s="422"/>
      <c r="C52" s="422"/>
      <c r="D52" t="s">
        <v>15</v>
      </c>
      <c r="E52" s="2">
        <v>2</v>
      </c>
      <c r="G52" s="2">
        <f t="shared" si="0"/>
        <v>126.4</v>
      </c>
    </row>
    <row r="53" spans="1:7">
      <c r="A53" s="3">
        <v>42949</v>
      </c>
      <c r="B53" s="422">
        <v>13332</v>
      </c>
      <c r="C53" s="422" t="s">
        <v>21</v>
      </c>
      <c r="D53" t="s">
        <v>14</v>
      </c>
      <c r="F53" s="2">
        <v>60</v>
      </c>
      <c r="G53" s="2">
        <f t="shared" si="0"/>
        <v>66.400000000000006</v>
      </c>
    </row>
    <row r="54" spans="1:7">
      <c r="A54" s="3">
        <v>42949</v>
      </c>
      <c r="B54" s="422">
        <v>13332</v>
      </c>
      <c r="C54" s="422" t="s">
        <v>21</v>
      </c>
      <c r="D54" t="s">
        <v>15</v>
      </c>
      <c r="F54" s="2">
        <v>2</v>
      </c>
      <c r="G54" s="2">
        <f t="shared" si="0"/>
        <v>64.400000000000006</v>
      </c>
    </row>
    <row r="55" spans="1:7">
      <c r="A55" s="3">
        <v>42949</v>
      </c>
      <c r="B55" s="422">
        <v>13333</v>
      </c>
      <c r="C55" s="422" t="s">
        <v>21</v>
      </c>
      <c r="D55" t="s">
        <v>12</v>
      </c>
      <c r="F55" s="2">
        <v>48.4</v>
      </c>
      <c r="G55" s="2">
        <f t="shared" si="0"/>
        <v>16.000000000000007</v>
      </c>
    </row>
    <row r="56" spans="1:7">
      <c r="A56" s="3">
        <v>42949</v>
      </c>
      <c r="B56" s="422">
        <v>13333</v>
      </c>
      <c r="C56" s="422" t="s">
        <v>21</v>
      </c>
      <c r="D56" t="s">
        <v>13</v>
      </c>
      <c r="F56" s="2">
        <v>2</v>
      </c>
      <c r="G56" s="2">
        <f t="shared" si="0"/>
        <v>14.000000000000007</v>
      </c>
    </row>
    <row r="57" spans="1:7">
      <c r="A57" s="3">
        <v>43063</v>
      </c>
      <c r="B57" s="422">
        <v>14040</v>
      </c>
      <c r="C57" s="422" t="s">
        <v>21</v>
      </c>
      <c r="D57" t="s">
        <v>13</v>
      </c>
      <c r="F57" s="2">
        <v>14</v>
      </c>
      <c r="G57" s="2">
        <f t="shared" si="0"/>
        <v>0</v>
      </c>
    </row>
    <row r="58" spans="1:7">
      <c r="A58" s="3">
        <v>42947</v>
      </c>
      <c r="B58" s="422" t="s">
        <v>10</v>
      </c>
      <c r="C58" s="422" t="s">
        <v>22</v>
      </c>
      <c r="D58" t="s">
        <v>12</v>
      </c>
      <c r="E58" s="2">
        <v>44.5</v>
      </c>
      <c r="G58" s="2">
        <f t="shared" si="0"/>
        <v>44.5</v>
      </c>
    </row>
    <row r="59" spans="1:7">
      <c r="B59" s="422"/>
      <c r="C59" s="422"/>
      <c r="D59" t="s">
        <v>13</v>
      </c>
      <c r="E59" s="2">
        <v>16</v>
      </c>
      <c r="G59" s="2">
        <f t="shared" si="0"/>
        <v>60.5</v>
      </c>
    </row>
    <row r="60" spans="1:7">
      <c r="B60" s="422"/>
      <c r="C60" s="422"/>
      <c r="D60" t="s">
        <v>14</v>
      </c>
      <c r="E60" s="2">
        <v>60</v>
      </c>
      <c r="G60" s="2">
        <f t="shared" si="0"/>
        <v>120.5</v>
      </c>
    </row>
    <row r="61" spans="1:7">
      <c r="B61" s="422"/>
      <c r="C61" s="422"/>
      <c r="D61" t="s">
        <v>15</v>
      </c>
      <c r="E61" s="2">
        <v>2</v>
      </c>
      <c r="G61" s="2">
        <f t="shared" si="0"/>
        <v>122.5</v>
      </c>
    </row>
    <row r="62" spans="1:7">
      <c r="B62" s="422"/>
      <c r="C62" s="422"/>
      <c r="D62" t="s">
        <v>137</v>
      </c>
      <c r="E62" s="2">
        <v>10</v>
      </c>
      <c r="G62" s="2">
        <f t="shared" si="0"/>
        <v>132.5</v>
      </c>
    </row>
    <row r="63" spans="1:7">
      <c r="A63" s="3">
        <v>42949</v>
      </c>
      <c r="B63" s="422">
        <v>13332</v>
      </c>
      <c r="C63" s="422" t="s">
        <v>22</v>
      </c>
      <c r="D63" t="s">
        <v>14</v>
      </c>
      <c r="F63" s="2">
        <v>60</v>
      </c>
      <c r="G63" s="2">
        <f t="shared" si="0"/>
        <v>72.5</v>
      </c>
    </row>
    <row r="64" spans="1:7">
      <c r="A64" s="3">
        <v>42949</v>
      </c>
      <c r="B64" s="422">
        <v>13332</v>
      </c>
      <c r="C64" s="422" t="s">
        <v>22</v>
      </c>
      <c r="D64" t="s">
        <v>15</v>
      </c>
      <c r="F64" s="2">
        <v>2</v>
      </c>
      <c r="G64" s="2">
        <f t="shared" si="0"/>
        <v>70.5</v>
      </c>
    </row>
    <row r="65" spans="1:7">
      <c r="A65" s="3">
        <v>42949</v>
      </c>
      <c r="B65" s="422">
        <v>13332</v>
      </c>
      <c r="C65" s="422" t="s">
        <v>22</v>
      </c>
      <c r="D65" t="s">
        <v>137</v>
      </c>
      <c r="F65" s="2">
        <v>10</v>
      </c>
      <c r="G65" s="2">
        <f t="shared" si="0"/>
        <v>60.5</v>
      </c>
    </row>
    <row r="66" spans="1:7">
      <c r="A66" s="3">
        <v>43000</v>
      </c>
      <c r="B66" s="422">
        <v>13651</v>
      </c>
      <c r="C66" s="422" t="s">
        <v>22</v>
      </c>
      <c r="D66" t="s">
        <v>12</v>
      </c>
      <c r="F66" s="2">
        <v>44.5</v>
      </c>
      <c r="G66" s="2">
        <f t="shared" si="0"/>
        <v>16</v>
      </c>
    </row>
    <row r="67" spans="1:7">
      <c r="A67" s="3">
        <v>43000</v>
      </c>
      <c r="B67" s="422">
        <v>13651</v>
      </c>
      <c r="C67" s="422" t="s">
        <v>22</v>
      </c>
      <c r="D67" t="s">
        <v>13</v>
      </c>
      <c r="F67" s="2">
        <v>16</v>
      </c>
      <c r="G67" s="2">
        <f t="shared" si="0"/>
        <v>0</v>
      </c>
    </row>
    <row r="68" spans="1:7">
      <c r="A68" s="3">
        <v>42978</v>
      </c>
      <c r="B68" s="422" t="s">
        <v>10</v>
      </c>
      <c r="C68" s="422" t="s">
        <v>23</v>
      </c>
      <c r="D68" t="s">
        <v>12</v>
      </c>
      <c r="E68" s="2">
        <v>44.5</v>
      </c>
      <c r="G68" s="2">
        <f t="shared" si="0"/>
        <v>44.5</v>
      </c>
    </row>
    <row r="69" spans="1:7">
      <c r="B69" s="422"/>
      <c r="C69" s="422"/>
      <c r="D69" t="s">
        <v>13</v>
      </c>
      <c r="E69" s="2">
        <v>16</v>
      </c>
      <c r="G69" s="2">
        <f t="shared" si="0"/>
        <v>60.5</v>
      </c>
    </row>
    <row r="70" spans="1:7">
      <c r="B70" s="422"/>
      <c r="C70" s="422"/>
      <c r="D70" t="s">
        <v>14</v>
      </c>
      <c r="E70" s="2">
        <v>60</v>
      </c>
      <c r="G70" s="2">
        <f t="shared" si="0"/>
        <v>120.5</v>
      </c>
    </row>
    <row r="71" spans="1:7">
      <c r="B71" s="422"/>
      <c r="C71" s="422"/>
      <c r="D71" t="s">
        <v>15</v>
      </c>
      <c r="E71" s="2">
        <v>2</v>
      </c>
      <c r="G71" s="2">
        <f t="shared" ref="G71:G134" si="1">+G70+E71-F71</f>
        <v>122.5</v>
      </c>
    </row>
    <row r="72" spans="1:7">
      <c r="B72" s="422"/>
      <c r="C72" s="422"/>
      <c r="D72" t="s">
        <v>70</v>
      </c>
      <c r="E72" s="2">
        <v>85</v>
      </c>
      <c r="G72" s="2">
        <f t="shared" si="1"/>
        <v>207.5</v>
      </c>
    </row>
    <row r="73" spans="1:7">
      <c r="A73" s="3">
        <v>43000</v>
      </c>
      <c r="B73" s="422">
        <v>13651</v>
      </c>
      <c r="C73" s="422" t="s">
        <v>23</v>
      </c>
      <c r="D73" t="s">
        <v>14</v>
      </c>
      <c r="F73" s="2">
        <v>60</v>
      </c>
      <c r="G73" s="2">
        <f t="shared" si="1"/>
        <v>147.5</v>
      </c>
    </row>
    <row r="74" spans="1:7">
      <c r="A74" s="3">
        <v>43000</v>
      </c>
      <c r="B74" s="422">
        <v>13651</v>
      </c>
      <c r="C74" s="422" t="s">
        <v>23</v>
      </c>
      <c r="D74" t="s">
        <v>15</v>
      </c>
      <c r="F74" s="2">
        <v>2</v>
      </c>
      <c r="G74" s="2">
        <f t="shared" si="1"/>
        <v>145.5</v>
      </c>
    </row>
    <row r="75" spans="1:7">
      <c r="A75" s="3">
        <v>43000</v>
      </c>
      <c r="B75" s="422">
        <v>13651</v>
      </c>
      <c r="C75" s="422" t="s">
        <v>23</v>
      </c>
      <c r="D75" t="s">
        <v>12</v>
      </c>
      <c r="F75" s="2">
        <v>44.5</v>
      </c>
      <c r="G75" s="2">
        <f t="shared" si="1"/>
        <v>101</v>
      </c>
    </row>
    <row r="76" spans="1:7">
      <c r="A76" s="3">
        <v>43000</v>
      </c>
      <c r="B76" s="422">
        <v>13651</v>
      </c>
      <c r="C76" s="422" t="s">
        <v>23</v>
      </c>
      <c r="D76" t="s">
        <v>13</v>
      </c>
      <c r="F76" s="2">
        <v>16</v>
      </c>
      <c r="G76" s="2">
        <f t="shared" si="1"/>
        <v>85</v>
      </c>
    </row>
    <row r="77" spans="1:7">
      <c r="A77" s="3">
        <v>43063</v>
      </c>
      <c r="B77" s="422">
        <v>14040</v>
      </c>
      <c r="C77" s="422" t="s">
        <v>23</v>
      </c>
      <c r="D77" t="s">
        <v>70</v>
      </c>
      <c r="F77" s="2">
        <v>85</v>
      </c>
      <c r="G77" s="2">
        <f t="shared" si="1"/>
        <v>0</v>
      </c>
    </row>
    <row r="78" spans="1:7">
      <c r="A78" s="3">
        <v>43008</v>
      </c>
      <c r="B78" s="422" t="s">
        <v>10</v>
      </c>
      <c r="C78" s="422" t="s">
        <v>24</v>
      </c>
      <c r="D78" t="s">
        <v>12</v>
      </c>
      <c r="E78" s="2">
        <v>82.2</v>
      </c>
      <c r="G78" s="2">
        <f t="shared" si="1"/>
        <v>82.2</v>
      </c>
    </row>
    <row r="79" spans="1:7">
      <c r="B79" s="422"/>
      <c r="C79" s="422"/>
      <c r="D79" t="s">
        <v>13</v>
      </c>
      <c r="E79" s="2">
        <v>16</v>
      </c>
      <c r="G79" s="2">
        <f t="shared" si="1"/>
        <v>98.2</v>
      </c>
    </row>
    <row r="80" spans="1:7">
      <c r="B80" s="422"/>
      <c r="C80" s="422"/>
      <c r="D80" t="s">
        <v>14</v>
      </c>
      <c r="E80" s="2">
        <v>60</v>
      </c>
      <c r="G80" s="2">
        <f t="shared" si="1"/>
        <v>158.19999999999999</v>
      </c>
    </row>
    <row r="81" spans="1:7">
      <c r="B81" s="422"/>
      <c r="C81" s="422"/>
      <c r="D81" t="s">
        <v>15</v>
      </c>
      <c r="E81" s="2">
        <v>2</v>
      </c>
      <c r="G81" s="2">
        <f t="shared" si="1"/>
        <v>160.19999999999999</v>
      </c>
    </row>
    <row r="82" spans="1:7">
      <c r="A82" s="3">
        <v>43008</v>
      </c>
      <c r="B82" s="422" t="s">
        <v>69</v>
      </c>
      <c r="C82" s="422" t="s">
        <v>24</v>
      </c>
      <c r="D82" t="s">
        <v>14</v>
      </c>
      <c r="F82" s="2">
        <v>60</v>
      </c>
      <c r="G82" s="2">
        <f t="shared" si="1"/>
        <v>100.19999999999999</v>
      </c>
    </row>
    <row r="83" spans="1:7">
      <c r="A83" s="3">
        <v>43008</v>
      </c>
      <c r="B83" s="422" t="s">
        <v>69</v>
      </c>
      <c r="C83" s="422" t="s">
        <v>24</v>
      </c>
      <c r="D83" t="s">
        <v>15</v>
      </c>
      <c r="F83" s="2">
        <v>2</v>
      </c>
      <c r="G83" s="2">
        <f t="shared" si="1"/>
        <v>98.199999999999989</v>
      </c>
    </row>
    <row r="84" spans="1:7">
      <c r="A84" s="3">
        <v>43063</v>
      </c>
      <c r="B84" s="422">
        <v>14040</v>
      </c>
      <c r="C84" s="422" t="s">
        <v>24</v>
      </c>
      <c r="D84" t="s">
        <v>12</v>
      </c>
      <c r="F84" s="2">
        <v>82.2</v>
      </c>
      <c r="G84" s="2">
        <f t="shared" si="1"/>
        <v>15.999999999999986</v>
      </c>
    </row>
    <row r="85" spans="1:7">
      <c r="A85" s="3">
        <v>43063</v>
      </c>
      <c r="B85" s="422">
        <v>14040</v>
      </c>
      <c r="C85" s="422" t="s">
        <v>24</v>
      </c>
      <c r="D85" t="s">
        <v>13</v>
      </c>
      <c r="F85" s="2">
        <v>16</v>
      </c>
      <c r="G85" s="2">
        <f t="shared" si="1"/>
        <v>-1.4210854715202004E-14</v>
      </c>
    </row>
    <row r="86" spans="1:7">
      <c r="A86" s="3">
        <v>43039</v>
      </c>
      <c r="B86" s="422" t="s">
        <v>10</v>
      </c>
      <c r="C86" s="422" t="s">
        <v>25</v>
      </c>
      <c r="D86" t="s">
        <v>12</v>
      </c>
      <c r="E86" s="2">
        <v>81.8</v>
      </c>
      <c r="G86" s="2">
        <f t="shared" si="1"/>
        <v>81.799999999999983</v>
      </c>
    </row>
    <row r="87" spans="1:7">
      <c r="B87" s="422"/>
      <c r="C87" s="422"/>
      <c r="D87" t="s">
        <v>13</v>
      </c>
      <c r="E87" s="2">
        <v>16</v>
      </c>
      <c r="G87" s="2">
        <f t="shared" si="1"/>
        <v>97.799999999999983</v>
      </c>
    </row>
    <row r="88" spans="1:7">
      <c r="B88" s="422"/>
      <c r="C88" s="422"/>
      <c r="D88" t="s">
        <v>14</v>
      </c>
      <c r="E88" s="2">
        <v>60</v>
      </c>
      <c r="G88" s="2">
        <f t="shared" si="1"/>
        <v>157.79999999999998</v>
      </c>
    </row>
    <row r="89" spans="1:7">
      <c r="B89" s="422"/>
      <c r="C89" s="422"/>
      <c r="D89" t="s">
        <v>15</v>
      </c>
      <c r="E89" s="2">
        <v>2</v>
      </c>
      <c r="G89" s="2">
        <f t="shared" si="1"/>
        <v>159.79999999999998</v>
      </c>
    </row>
    <row r="90" spans="1:7">
      <c r="A90" s="3">
        <v>43039</v>
      </c>
      <c r="B90" s="422" t="s">
        <v>69</v>
      </c>
      <c r="C90" s="422" t="s">
        <v>25</v>
      </c>
      <c r="D90" t="s">
        <v>14</v>
      </c>
      <c r="F90" s="2">
        <v>34</v>
      </c>
      <c r="G90" s="2">
        <f t="shared" si="1"/>
        <v>125.79999999999998</v>
      </c>
    </row>
    <row r="91" spans="1:7">
      <c r="A91" s="3">
        <v>43063</v>
      </c>
      <c r="B91" s="422">
        <v>14040</v>
      </c>
      <c r="C91" s="422" t="s">
        <v>25</v>
      </c>
      <c r="D91" t="s">
        <v>12</v>
      </c>
      <c r="F91" s="2">
        <v>81.8</v>
      </c>
      <c r="G91" s="2">
        <f t="shared" si="1"/>
        <v>43.999999999999986</v>
      </c>
    </row>
    <row r="92" spans="1:7">
      <c r="A92" s="3">
        <v>43063</v>
      </c>
      <c r="B92" s="422">
        <v>14040</v>
      </c>
      <c r="C92" s="422" t="s">
        <v>25</v>
      </c>
      <c r="D92" t="s">
        <v>13</v>
      </c>
      <c r="F92" s="2">
        <v>16</v>
      </c>
      <c r="G92" s="2">
        <f t="shared" si="1"/>
        <v>27.999999999999986</v>
      </c>
    </row>
    <row r="93" spans="1:7">
      <c r="A93" s="3">
        <v>43063</v>
      </c>
      <c r="B93" s="422">
        <v>14041</v>
      </c>
      <c r="C93" s="422" t="s">
        <v>25</v>
      </c>
      <c r="D93" t="s">
        <v>15</v>
      </c>
      <c r="F93" s="2">
        <v>2</v>
      </c>
      <c r="G93" s="2">
        <f t="shared" si="1"/>
        <v>25.999999999999986</v>
      </c>
    </row>
    <row r="94" spans="1:7">
      <c r="A94" s="3">
        <v>43063</v>
      </c>
      <c r="B94" s="422">
        <v>14041</v>
      </c>
      <c r="C94" s="422" t="s">
        <v>25</v>
      </c>
      <c r="D94" t="s">
        <v>14</v>
      </c>
      <c r="F94" s="2">
        <v>26</v>
      </c>
      <c r="G94" s="2">
        <f t="shared" si="1"/>
        <v>0</v>
      </c>
    </row>
    <row r="95" spans="1:7">
      <c r="A95" s="3">
        <v>43069</v>
      </c>
      <c r="B95" s="422" t="s">
        <v>10</v>
      </c>
      <c r="C95" s="422" t="s">
        <v>26</v>
      </c>
      <c r="D95" t="s">
        <v>12</v>
      </c>
      <c r="E95" s="2">
        <v>61.6</v>
      </c>
      <c r="G95" s="2">
        <f t="shared" si="1"/>
        <v>61.6</v>
      </c>
    </row>
    <row r="96" spans="1:7">
      <c r="B96" s="422"/>
      <c r="C96" s="422"/>
      <c r="D96" t="s">
        <v>13</v>
      </c>
      <c r="E96" s="2">
        <v>16</v>
      </c>
      <c r="G96" s="2">
        <f t="shared" si="1"/>
        <v>77.599999999999994</v>
      </c>
    </row>
    <row r="97" spans="1:7">
      <c r="B97" s="422"/>
      <c r="C97" s="422"/>
      <c r="D97" t="s">
        <v>14</v>
      </c>
      <c r="E97" s="2">
        <v>60</v>
      </c>
      <c r="G97" s="2">
        <f t="shared" si="1"/>
        <v>137.6</v>
      </c>
    </row>
    <row r="98" spans="1:7">
      <c r="B98" s="422"/>
      <c r="C98" s="422"/>
      <c r="D98" t="s">
        <v>15</v>
      </c>
      <c r="E98" s="2">
        <v>2</v>
      </c>
      <c r="G98" s="2">
        <f t="shared" si="1"/>
        <v>139.6</v>
      </c>
    </row>
    <row r="99" spans="1:7">
      <c r="B99" s="422"/>
      <c r="C99" s="422"/>
      <c r="D99" t="s">
        <v>44</v>
      </c>
      <c r="E99" s="2">
        <v>10</v>
      </c>
      <c r="G99" s="2">
        <f t="shared" si="1"/>
        <v>149.6</v>
      </c>
    </row>
    <row r="100" spans="1:7">
      <c r="B100" s="422"/>
      <c r="C100" s="422"/>
      <c r="D100" t="s">
        <v>138</v>
      </c>
      <c r="E100" s="2">
        <v>10</v>
      </c>
      <c r="G100" s="2">
        <f t="shared" si="1"/>
        <v>159.6</v>
      </c>
    </row>
    <row r="101" spans="1:7">
      <c r="A101" s="3">
        <v>43063</v>
      </c>
      <c r="B101" s="422">
        <v>14040</v>
      </c>
      <c r="C101" s="422" t="s">
        <v>26</v>
      </c>
      <c r="D101" t="s">
        <v>138</v>
      </c>
      <c r="F101" s="2">
        <v>10</v>
      </c>
      <c r="G101" s="2">
        <f t="shared" si="1"/>
        <v>149.6</v>
      </c>
    </row>
    <row r="102" spans="1:7">
      <c r="A102" s="3">
        <v>43091</v>
      </c>
      <c r="B102" s="422">
        <v>14344</v>
      </c>
      <c r="C102" s="422" t="s">
        <v>26</v>
      </c>
      <c r="D102" t="s">
        <v>12</v>
      </c>
      <c r="F102" s="2">
        <v>61.6</v>
      </c>
      <c r="G102" s="2">
        <f t="shared" si="1"/>
        <v>88</v>
      </c>
    </row>
    <row r="103" spans="1:7">
      <c r="A103" s="3">
        <v>43091</v>
      </c>
      <c r="B103" s="422">
        <v>14344</v>
      </c>
      <c r="C103" s="422" t="s">
        <v>26</v>
      </c>
      <c r="D103" t="s">
        <v>13</v>
      </c>
      <c r="F103" s="2">
        <v>16</v>
      </c>
      <c r="G103" s="2">
        <f t="shared" si="1"/>
        <v>72</v>
      </c>
    </row>
    <row r="104" spans="1:7">
      <c r="A104" s="3">
        <v>43069</v>
      </c>
      <c r="B104" s="422" t="s">
        <v>69</v>
      </c>
      <c r="C104" s="422" t="s">
        <v>26</v>
      </c>
      <c r="D104" t="s">
        <v>14</v>
      </c>
      <c r="F104" s="2">
        <v>34</v>
      </c>
      <c r="G104" s="2">
        <f t="shared" si="1"/>
        <v>38</v>
      </c>
    </row>
    <row r="105" spans="1:7">
      <c r="A105" s="3">
        <v>42921</v>
      </c>
      <c r="B105" s="422">
        <v>5707</v>
      </c>
      <c r="C105" s="422" t="s">
        <v>26</v>
      </c>
      <c r="D105" t="s">
        <v>44</v>
      </c>
      <c r="F105" s="2">
        <v>10</v>
      </c>
      <c r="G105" s="2">
        <f t="shared" si="1"/>
        <v>28</v>
      </c>
    </row>
    <row r="106" spans="1:7">
      <c r="A106" s="3">
        <v>43186</v>
      </c>
      <c r="B106" s="422">
        <v>15027</v>
      </c>
      <c r="C106" s="422" t="s">
        <v>26</v>
      </c>
      <c r="D106" t="s">
        <v>14</v>
      </c>
      <c r="F106" s="2">
        <v>26</v>
      </c>
      <c r="G106" s="2">
        <f t="shared" si="1"/>
        <v>2</v>
      </c>
    </row>
    <row r="107" spans="1:7">
      <c r="A107" s="3">
        <v>43186</v>
      </c>
      <c r="B107" s="422">
        <v>15027</v>
      </c>
      <c r="C107" s="422" t="s">
        <v>26</v>
      </c>
      <c r="D107" t="s">
        <v>139</v>
      </c>
      <c r="F107" s="2">
        <v>2</v>
      </c>
      <c r="G107" s="2">
        <f t="shared" si="1"/>
        <v>0</v>
      </c>
    </row>
    <row r="108" spans="1:7">
      <c r="A108" s="3">
        <v>43100</v>
      </c>
      <c r="B108" s="422" t="s">
        <v>10</v>
      </c>
      <c r="C108" s="422" t="s">
        <v>27</v>
      </c>
      <c r="D108" t="s">
        <v>12</v>
      </c>
      <c r="E108" s="2">
        <v>78.2</v>
      </c>
      <c r="G108" s="2">
        <f t="shared" si="1"/>
        <v>78.2</v>
      </c>
    </row>
    <row r="109" spans="1:7">
      <c r="B109" s="422"/>
      <c r="C109" s="422"/>
      <c r="D109" t="s">
        <v>13</v>
      </c>
      <c r="E109" s="2">
        <v>16</v>
      </c>
      <c r="G109" s="2">
        <f t="shared" si="1"/>
        <v>94.2</v>
      </c>
    </row>
    <row r="110" spans="1:7">
      <c r="B110" s="422"/>
      <c r="C110" s="422"/>
      <c r="D110" t="s">
        <v>14</v>
      </c>
      <c r="E110" s="2">
        <v>60</v>
      </c>
      <c r="G110" s="2">
        <f t="shared" si="1"/>
        <v>154.19999999999999</v>
      </c>
    </row>
    <row r="111" spans="1:7">
      <c r="B111" s="422"/>
      <c r="C111" s="422"/>
      <c r="D111" t="s">
        <v>15</v>
      </c>
      <c r="E111" s="2">
        <v>2</v>
      </c>
      <c r="G111" s="2">
        <f t="shared" si="1"/>
        <v>156.19999999999999</v>
      </c>
    </row>
    <row r="112" spans="1:7">
      <c r="A112" s="3">
        <v>43099</v>
      </c>
      <c r="B112" s="422" t="s">
        <v>69</v>
      </c>
      <c r="C112" s="422" t="s">
        <v>27</v>
      </c>
      <c r="D112" t="s">
        <v>14</v>
      </c>
      <c r="F112" s="2">
        <v>60</v>
      </c>
      <c r="G112" s="2">
        <f t="shared" si="1"/>
        <v>96.199999999999989</v>
      </c>
    </row>
    <row r="113" spans="1:7">
      <c r="A113" s="3">
        <v>43099</v>
      </c>
      <c r="B113" s="422" t="s">
        <v>69</v>
      </c>
      <c r="C113" s="422" t="s">
        <v>27</v>
      </c>
      <c r="D113" t="s">
        <v>15</v>
      </c>
      <c r="F113" s="2">
        <v>2</v>
      </c>
      <c r="G113" s="2">
        <f t="shared" si="1"/>
        <v>94.199999999999989</v>
      </c>
    </row>
    <row r="114" spans="1:7">
      <c r="A114" s="3">
        <v>43186</v>
      </c>
      <c r="B114" s="422">
        <v>15027</v>
      </c>
      <c r="C114" s="422" t="s">
        <v>27</v>
      </c>
      <c r="D114" t="s">
        <v>12</v>
      </c>
      <c r="F114" s="2">
        <v>78.2</v>
      </c>
      <c r="G114" s="2">
        <f t="shared" si="1"/>
        <v>15.999999999999986</v>
      </c>
    </row>
    <row r="115" spans="1:7">
      <c r="A115" s="3">
        <v>43186</v>
      </c>
      <c r="B115" s="422">
        <v>15027</v>
      </c>
      <c r="C115" s="422" t="s">
        <v>27</v>
      </c>
      <c r="D115" t="s">
        <v>13</v>
      </c>
      <c r="F115" s="2">
        <v>16</v>
      </c>
      <c r="G115" s="2">
        <f t="shared" si="1"/>
        <v>-1.4210854715202004E-14</v>
      </c>
    </row>
    <row r="116" spans="1:7">
      <c r="A116" s="3">
        <v>43131</v>
      </c>
      <c r="B116" s="422" t="s">
        <v>10</v>
      </c>
      <c r="C116" s="422" t="s">
        <v>11</v>
      </c>
      <c r="D116" t="s">
        <v>12</v>
      </c>
      <c r="E116" s="2">
        <v>77.599999999999994</v>
      </c>
      <c r="G116" s="2">
        <f t="shared" si="1"/>
        <v>77.59999999999998</v>
      </c>
    </row>
    <row r="117" spans="1:7">
      <c r="B117" s="422"/>
      <c r="C117" s="422"/>
      <c r="D117" t="s">
        <v>13</v>
      </c>
      <c r="E117" s="2">
        <v>16</v>
      </c>
      <c r="G117" s="2">
        <f t="shared" si="1"/>
        <v>93.59999999999998</v>
      </c>
    </row>
    <row r="118" spans="1:7">
      <c r="B118" s="422"/>
      <c r="C118" s="422"/>
      <c r="D118" t="s">
        <v>14</v>
      </c>
      <c r="E118" s="2">
        <v>60</v>
      </c>
      <c r="G118" s="2">
        <f t="shared" si="1"/>
        <v>153.59999999999997</v>
      </c>
    </row>
    <row r="119" spans="1:7">
      <c r="B119" s="422"/>
      <c r="C119" s="422"/>
      <c r="D119" t="s">
        <v>15</v>
      </c>
      <c r="E119" s="2">
        <v>2</v>
      </c>
      <c r="G119" s="2">
        <f t="shared" si="1"/>
        <v>155.59999999999997</v>
      </c>
    </row>
    <row r="120" spans="1:7">
      <c r="A120" s="3">
        <v>43131</v>
      </c>
      <c r="B120" s="422" t="s">
        <v>69</v>
      </c>
      <c r="C120" s="422" t="s">
        <v>11</v>
      </c>
      <c r="D120" t="s">
        <v>14</v>
      </c>
      <c r="F120" s="2">
        <v>32</v>
      </c>
      <c r="G120" s="2">
        <f t="shared" si="1"/>
        <v>123.59999999999997</v>
      </c>
    </row>
    <row r="121" spans="1:7">
      <c r="A121" s="3">
        <v>43186</v>
      </c>
      <c r="B121" s="422">
        <v>15027</v>
      </c>
      <c r="C121" s="422" t="s">
        <v>11</v>
      </c>
      <c r="D121" t="s">
        <v>12</v>
      </c>
      <c r="F121" s="2">
        <v>77.599999999999994</v>
      </c>
      <c r="G121" s="2">
        <f t="shared" si="1"/>
        <v>45.999999999999972</v>
      </c>
    </row>
    <row r="122" spans="1:7">
      <c r="A122" s="3">
        <v>43186</v>
      </c>
      <c r="B122" s="422">
        <v>15027</v>
      </c>
      <c r="C122" s="422" t="s">
        <v>11</v>
      </c>
      <c r="D122" t="s">
        <v>13</v>
      </c>
      <c r="F122" s="2">
        <v>16</v>
      </c>
      <c r="G122" s="2">
        <f t="shared" si="1"/>
        <v>29.999999999999972</v>
      </c>
    </row>
    <row r="123" spans="1:7">
      <c r="A123" s="3">
        <v>43186</v>
      </c>
      <c r="B123" s="422">
        <v>15027</v>
      </c>
      <c r="C123" s="422" t="s">
        <v>11</v>
      </c>
      <c r="D123" t="s">
        <v>14</v>
      </c>
      <c r="F123" s="2">
        <v>28</v>
      </c>
      <c r="G123" s="2">
        <f t="shared" si="1"/>
        <v>1.9999999999999716</v>
      </c>
    </row>
    <row r="124" spans="1:7">
      <c r="A124" s="3">
        <v>43186</v>
      </c>
      <c r="B124" s="422">
        <v>15027</v>
      </c>
      <c r="C124" s="422" t="s">
        <v>11</v>
      </c>
      <c r="D124" t="s">
        <v>15</v>
      </c>
      <c r="F124" s="2">
        <v>2</v>
      </c>
      <c r="G124" s="2">
        <f t="shared" si="1"/>
        <v>-2.8421709430404007E-14</v>
      </c>
    </row>
    <row r="125" spans="1:7">
      <c r="A125" s="3">
        <v>43159</v>
      </c>
      <c r="B125" s="422" t="s">
        <v>10</v>
      </c>
      <c r="C125" s="422" t="s">
        <v>17</v>
      </c>
      <c r="D125" t="s">
        <v>12</v>
      </c>
      <c r="E125" s="2">
        <v>104.7</v>
      </c>
      <c r="G125" s="2">
        <f t="shared" si="1"/>
        <v>104.69999999999997</v>
      </c>
    </row>
    <row r="126" spans="1:7">
      <c r="B126" s="422"/>
      <c r="C126" s="422"/>
      <c r="D126" t="s">
        <v>13</v>
      </c>
      <c r="E126" s="2">
        <v>16</v>
      </c>
      <c r="G126" s="2">
        <f t="shared" si="1"/>
        <v>120.69999999999997</v>
      </c>
    </row>
    <row r="127" spans="1:7">
      <c r="B127" s="422"/>
      <c r="C127" s="422"/>
      <c r="D127" t="s">
        <v>14</v>
      </c>
      <c r="E127" s="2">
        <v>56</v>
      </c>
      <c r="G127" s="2">
        <f t="shared" si="1"/>
        <v>176.7</v>
      </c>
    </row>
    <row r="128" spans="1:7">
      <c r="B128" s="422"/>
      <c r="C128" s="422"/>
      <c r="D128" t="s">
        <v>15</v>
      </c>
      <c r="E128" s="2">
        <v>5</v>
      </c>
      <c r="G128" s="2">
        <f t="shared" si="1"/>
        <v>181.7</v>
      </c>
    </row>
    <row r="129" spans="1:7">
      <c r="A129" s="3">
        <v>43159</v>
      </c>
      <c r="B129" s="422" t="s">
        <v>69</v>
      </c>
      <c r="C129" s="422" t="s">
        <v>17</v>
      </c>
      <c r="D129" t="s">
        <v>14</v>
      </c>
      <c r="F129" s="2">
        <v>54</v>
      </c>
      <c r="G129" s="2">
        <f t="shared" si="1"/>
        <v>127.69999999999999</v>
      </c>
    </row>
    <row r="130" spans="1:7">
      <c r="A130" s="3">
        <v>43186</v>
      </c>
      <c r="B130" s="422">
        <v>15029</v>
      </c>
      <c r="C130" s="422" t="s">
        <v>17</v>
      </c>
      <c r="D130" t="s">
        <v>12</v>
      </c>
      <c r="F130" s="2">
        <v>104.7</v>
      </c>
      <c r="G130" s="2">
        <f t="shared" si="1"/>
        <v>22.999999999999986</v>
      </c>
    </row>
    <row r="131" spans="1:7">
      <c r="A131" s="3">
        <v>43186</v>
      </c>
      <c r="B131" s="422">
        <v>15029</v>
      </c>
      <c r="C131" s="422" t="s">
        <v>17</v>
      </c>
      <c r="D131" t="s">
        <v>13</v>
      </c>
      <c r="F131" s="2">
        <v>16</v>
      </c>
      <c r="G131" s="2">
        <f t="shared" si="1"/>
        <v>6.9999999999999858</v>
      </c>
    </row>
    <row r="132" spans="1:7">
      <c r="A132" s="3">
        <v>43186</v>
      </c>
      <c r="B132" s="422">
        <v>15029</v>
      </c>
      <c r="C132" s="422" t="s">
        <v>17</v>
      </c>
      <c r="D132" t="s">
        <v>14</v>
      </c>
      <c r="F132" s="2">
        <v>2</v>
      </c>
      <c r="G132" s="2">
        <f t="shared" si="1"/>
        <v>4.9999999999999858</v>
      </c>
    </row>
    <row r="133" spans="1:7">
      <c r="A133" s="3">
        <v>43186</v>
      </c>
      <c r="B133" s="422">
        <v>15029</v>
      </c>
      <c r="C133" s="422" t="s">
        <v>17</v>
      </c>
      <c r="D133" t="s">
        <v>15</v>
      </c>
      <c r="F133" s="2">
        <v>5</v>
      </c>
      <c r="G133" s="2">
        <f t="shared" si="1"/>
        <v>-1.4210854715202004E-14</v>
      </c>
    </row>
    <row r="134" spans="1:7">
      <c r="A134" s="3">
        <v>43189</v>
      </c>
      <c r="B134" s="422" t="s">
        <v>10</v>
      </c>
      <c r="C134" s="422" t="s">
        <v>18</v>
      </c>
      <c r="D134" t="s">
        <v>12</v>
      </c>
      <c r="E134" s="2">
        <v>101.3</v>
      </c>
      <c r="G134" s="2">
        <f t="shared" si="1"/>
        <v>101.29999999999998</v>
      </c>
    </row>
    <row r="135" spans="1:7">
      <c r="B135" s="422"/>
      <c r="C135" s="422"/>
      <c r="D135" t="s">
        <v>13</v>
      </c>
      <c r="E135" s="2">
        <v>16</v>
      </c>
      <c r="G135" s="2">
        <f t="shared" ref="G135:G198" si="2">+G134+E135-F135</f>
        <v>117.29999999999998</v>
      </c>
    </row>
    <row r="136" spans="1:7">
      <c r="B136" s="422"/>
      <c r="C136" s="422"/>
      <c r="D136" t="s">
        <v>14</v>
      </c>
      <c r="E136" s="2">
        <v>60</v>
      </c>
      <c r="G136" s="2">
        <f t="shared" si="2"/>
        <v>177.29999999999998</v>
      </c>
    </row>
    <row r="137" spans="1:7">
      <c r="B137" s="422"/>
      <c r="C137" s="422"/>
      <c r="D137" t="s">
        <v>15</v>
      </c>
      <c r="E137" s="2">
        <v>5</v>
      </c>
      <c r="G137" s="2">
        <f t="shared" si="2"/>
        <v>182.29999999999998</v>
      </c>
    </row>
    <row r="138" spans="1:7">
      <c r="A138" s="3">
        <v>43190</v>
      </c>
      <c r="B138" s="422" t="s">
        <v>69</v>
      </c>
      <c r="C138" s="422" t="s">
        <v>18</v>
      </c>
      <c r="D138" t="s">
        <v>14</v>
      </c>
      <c r="F138" s="2">
        <v>34</v>
      </c>
      <c r="G138" s="2">
        <f t="shared" si="2"/>
        <v>148.29999999999998</v>
      </c>
    </row>
    <row r="139" spans="1:7">
      <c r="A139" s="3">
        <v>43216</v>
      </c>
      <c r="B139" s="422">
        <v>15243</v>
      </c>
      <c r="C139" s="422" t="s">
        <v>18</v>
      </c>
      <c r="D139" t="s">
        <v>12</v>
      </c>
      <c r="F139" s="2">
        <v>101.3</v>
      </c>
      <c r="G139" s="2">
        <f t="shared" si="2"/>
        <v>46.999999999999986</v>
      </c>
    </row>
    <row r="140" spans="1:7">
      <c r="A140" s="3">
        <v>43216</v>
      </c>
      <c r="B140" s="422">
        <v>15243</v>
      </c>
      <c r="C140" s="422" t="s">
        <v>18</v>
      </c>
      <c r="D140" t="s">
        <v>13</v>
      </c>
      <c r="F140" s="2">
        <v>16</v>
      </c>
      <c r="G140" s="2">
        <f t="shared" si="2"/>
        <v>30.999999999999986</v>
      </c>
    </row>
    <row r="141" spans="1:7">
      <c r="A141" s="3">
        <v>43216</v>
      </c>
      <c r="B141" s="422">
        <v>15243</v>
      </c>
      <c r="C141" s="422" t="s">
        <v>18</v>
      </c>
      <c r="D141" t="s">
        <v>14</v>
      </c>
      <c r="F141" s="2">
        <v>26</v>
      </c>
      <c r="G141" s="2">
        <f t="shared" si="2"/>
        <v>4.9999999999999858</v>
      </c>
    </row>
    <row r="142" spans="1:7">
      <c r="A142" s="3">
        <v>43216</v>
      </c>
      <c r="B142" s="422">
        <v>15243</v>
      </c>
      <c r="C142" s="422" t="s">
        <v>18</v>
      </c>
      <c r="D142" t="s">
        <v>15</v>
      </c>
      <c r="F142" s="2">
        <v>5</v>
      </c>
      <c r="G142" s="2">
        <f t="shared" si="2"/>
        <v>-1.4210854715202004E-14</v>
      </c>
    </row>
    <row r="143" spans="1:7">
      <c r="A143" s="3">
        <v>43220</v>
      </c>
      <c r="B143" s="422" t="s">
        <v>10</v>
      </c>
      <c r="C143" s="422" t="s">
        <v>19</v>
      </c>
      <c r="D143" t="s">
        <v>12</v>
      </c>
      <c r="E143" s="2">
        <v>104</v>
      </c>
      <c r="G143" s="2">
        <f t="shared" si="2"/>
        <v>103.99999999999999</v>
      </c>
    </row>
    <row r="144" spans="1:7">
      <c r="B144" s="422"/>
      <c r="C144" s="422"/>
      <c r="D144" t="s">
        <v>13</v>
      </c>
      <c r="E144" s="2">
        <v>16</v>
      </c>
      <c r="G144" s="2">
        <f t="shared" si="2"/>
        <v>119.99999999999999</v>
      </c>
    </row>
    <row r="145" spans="1:12">
      <c r="B145" s="422"/>
      <c r="C145" s="422"/>
      <c r="D145" t="s">
        <v>14</v>
      </c>
      <c r="E145" s="2">
        <v>60</v>
      </c>
      <c r="G145" s="2">
        <f t="shared" si="2"/>
        <v>180</v>
      </c>
    </row>
    <row r="146" spans="1:12">
      <c r="B146" s="422"/>
      <c r="C146" s="422"/>
      <c r="D146" t="s">
        <v>15</v>
      </c>
      <c r="E146" s="2">
        <v>5</v>
      </c>
      <c r="G146" s="2">
        <f t="shared" si="2"/>
        <v>185</v>
      </c>
    </row>
    <row r="147" spans="1:12">
      <c r="A147" s="3">
        <v>43220</v>
      </c>
      <c r="B147" s="422" t="s">
        <v>69</v>
      </c>
      <c r="C147" s="422" t="s">
        <v>19</v>
      </c>
      <c r="D147" t="s">
        <v>14</v>
      </c>
      <c r="F147" s="2">
        <v>20</v>
      </c>
      <c r="G147" s="2">
        <f t="shared" si="2"/>
        <v>165</v>
      </c>
    </row>
    <row r="148" spans="1:12">
      <c r="A148" s="3">
        <v>43243</v>
      </c>
      <c r="B148" s="422">
        <v>15410</v>
      </c>
      <c r="C148" s="422" t="s">
        <v>19</v>
      </c>
      <c r="D148" t="s">
        <v>12</v>
      </c>
      <c r="F148" s="2">
        <v>104</v>
      </c>
      <c r="G148" s="2">
        <f t="shared" si="2"/>
        <v>61</v>
      </c>
    </row>
    <row r="149" spans="1:12">
      <c r="A149" s="3">
        <v>43243</v>
      </c>
      <c r="B149" s="422">
        <v>15410</v>
      </c>
      <c r="C149" s="422" t="s">
        <v>19</v>
      </c>
      <c r="D149" t="s">
        <v>13</v>
      </c>
      <c r="F149" s="2">
        <v>16</v>
      </c>
      <c r="G149" s="2">
        <f t="shared" si="2"/>
        <v>45</v>
      </c>
    </row>
    <row r="150" spans="1:12">
      <c r="A150" s="3">
        <v>43311</v>
      </c>
      <c r="B150" s="422">
        <v>15845</v>
      </c>
      <c r="C150" s="422" t="s">
        <v>19</v>
      </c>
      <c r="D150" t="s">
        <v>14</v>
      </c>
      <c r="F150" s="2">
        <v>40</v>
      </c>
      <c r="G150" s="2">
        <f t="shared" si="2"/>
        <v>5</v>
      </c>
    </row>
    <row r="151" spans="1:12">
      <c r="A151" s="3">
        <v>43311</v>
      </c>
      <c r="B151" s="422">
        <v>15845</v>
      </c>
      <c r="C151" s="422" t="s">
        <v>19</v>
      </c>
      <c r="D151" t="s">
        <v>15</v>
      </c>
      <c r="F151" s="2">
        <v>5</v>
      </c>
      <c r="G151" s="2">
        <f t="shared" si="2"/>
        <v>0</v>
      </c>
    </row>
    <row r="152" spans="1:12">
      <c r="A152" s="3">
        <v>43251</v>
      </c>
      <c r="B152" s="422" t="s">
        <v>10</v>
      </c>
      <c r="C152" s="422" t="s">
        <v>20</v>
      </c>
      <c r="D152" t="s">
        <v>12</v>
      </c>
      <c r="E152" s="2">
        <v>96.8</v>
      </c>
      <c r="G152" s="2">
        <f t="shared" si="2"/>
        <v>96.8</v>
      </c>
    </row>
    <row r="153" spans="1:12">
      <c r="B153" s="422"/>
      <c r="C153" s="422"/>
      <c r="D153" t="s">
        <v>13</v>
      </c>
      <c r="E153" s="2">
        <v>16</v>
      </c>
      <c r="G153" s="2">
        <f t="shared" si="2"/>
        <v>112.8</v>
      </c>
    </row>
    <row r="154" spans="1:12">
      <c r="B154" s="422"/>
      <c r="C154" s="422"/>
      <c r="D154" t="s">
        <v>14</v>
      </c>
      <c r="E154" s="2">
        <v>60</v>
      </c>
      <c r="G154" s="2">
        <f t="shared" si="2"/>
        <v>172.8</v>
      </c>
    </row>
    <row r="155" spans="1:12">
      <c r="B155" s="422"/>
      <c r="C155" s="422"/>
      <c r="D155" t="s">
        <v>15</v>
      </c>
      <c r="E155" s="2">
        <v>5</v>
      </c>
      <c r="G155" s="2">
        <f t="shared" si="2"/>
        <v>177.8</v>
      </c>
    </row>
    <row r="156" spans="1:12">
      <c r="A156" s="3">
        <v>43251</v>
      </c>
      <c r="B156" s="422" t="s">
        <v>69</v>
      </c>
      <c r="C156" s="422" t="s">
        <v>20</v>
      </c>
      <c r="D156" t="s">
        <v>14</v>
      </c>
      <c r="F156" s="2">
        <v>38</v>
      </c>
      <c r="G156" s="2">
        <f t="shared" si="2"/>
        <v>139.80000000000001</v>
      </c>
    </row>
    <row r="157" spans="1:12">
      <c r="A157" s="3">
        <v>43311</v>
      </c>
      <c r="B157" s="422">
        <v>15845</v>
      </c>
      <c r="C157" s="422" t="s">
        <v>20</v>
      </c>
      <c r="D157" t="s">
        <v>14</v>
      </c>
      <c r="F157" s="2">
        <v>22</v>
      </c>
      <c r="G157" s="2">
        <f t="shared" si="2"/>
        <v>117.80000000000001</v>
      </c>
    </row>
    <row r="158" spans="1:12">
      <c r="A158" s="3">
        <v>43311</v>
      </c>
      <c r="B158" s="422">
        <v>15845</v>
      </c>
      <c r="C158" s="422" t="s">
        <v>20</v>
      </c>
      <c r="D158" t="s">
        <v>15</v>
      </c>
      <c r="F158" s="2">
        <v>5</v>
      </c>
      <c r="G158" s="2">
        <f t="shared" si="2"/>
        <v>112.80000000000001</v>
      </c>
    </row>
    <row r="159" spans="1:12" s="9" customFormat="1">
      <c r="A159" s="3">
        <v>43318</v>
      </c>
      <c r="B159" s="422">
        <v>15896</v>
      </c>
      <c r="C159" s="422" t="s">
        <v>20</v>
      </c>
      <c r="D159" t="s">
        <v>12</v>
      </c>
      <c r="E159" s="23"/>
      <c r="F159" s="23">
        <v>96.8</v>
      </c>
      <c r="G159" s="2">
        <f t="shared" si="2"/>
        <v>16.000000000000014</v>
      </c>
      <c r="L159" s="135"/>
    </row>
    <row r="160" spans="1:12" s="9" customFormat="1">
      <c r="A160" s="3">
        <v>43318</v>
      </c>
      <c r="B160" s="422">
        <v>15896</v>
      </c>
      <c r="C160" s="422" t="s">
        <v>20</v>
      </c>
      <c r="D160" t="s">
        <v>13</v>
      </c>
      <c r="E160" s="23"/>
      <c r="F160" s="23">
        <v>16</v>
      </c>
      <c r="G160" s="2">
        <f t="shared" si="2"/>
        <v>0</v>
      </c>
      <c r="L160" s="135"/>
    </row>
    <row r="161" spans="1:12">
      <c r="A161" s="3">
        <v>43281</v>
      </c>
      <c r="B161" s="422" t="s">
        <v>10</v>
      </c>
      <c r="C161" s="422" t="s">
        <v>21</v>
      </c>
      <c r="D161" t="s">
        <v>12</v>
      </c>
      <c r="E161" s="2">
        <v>89.4</v>
      </c>
      <c r="G161" s="2">
        <f t="shared" si="2"/>
        <v>89.4</v>
      </c>
    </row>
    <row r="162" spans="1:12">
      <c r="B162" s="422"/>
      <c r="C162" s="422"/>
      <c r="D162" t="s">
        <v>13</v>
      </c>
      <c r="E162" s="2">
        <v>22</v>
      </c>
      <c r="G162" s="2">
        <f t="shared" si="2"/>
        <v>111.4</v>
      </c>
    </row>
    <row r="163" spans="1:12">
      <c r="B163" s="422"/>
      <c r="C163" s="422"/>
      <c r="D163" t="s">
        <v>14</v>
      </c>
      <c r="E163" s="2">
        <v>60</v>
      </c>
      <c r="G163" s="2">
        <f t="shared" si="2"/>
        <v>171.4</v>
      </c>
    </row>
    <row r="164" spans="1:12">
      <c r="B164" s="422"/>
      <c r="C164" s="422"/>
      <c r="D164" t="s">
        <v>15</v>
      </c>
      <c r="E164" s="2">
        <v>5</v>
      </c>
      <c r="G164" s="2">
        <f t="shared" si="2"/>
        <v>176.4</v>
      </c>
    </row>
    <row r="165" spans="1:12">
      <c r="A165" s="3">
        <v>43311</v>
      </c>
      <c r="B165" s="422">
        <v>15845</v>
      </c>
      <c r="C165" s="422" t="s">
        <v>21</v>
      </c>
      <c r="D165" t="s">
        <v>14</v>
      </c>
      <c r="F165" s="2">
        <v>60</v>
      </c>
      <c r="G165" s="2">
        <f t="shared" si="2"/>
        <v>116.4</v>
      </c>
    </row>
    <row r="166" spans="1:12">
      <c r="A166" s="3">
        <v>43311</v>
      </c>
      <c r="B166" s="422">
        <v>15845</v>
      </c>
      <c r="C166" s="422" t="s">
        <v>21</v>
      </c>
      <c r="D166" t="s">
        <v>15</v>
      </c>
      <c r="F166" s="2">
        <v>5</v>
      </c>
      <c r="G166" s="2">
        <f t="shared" si="2"/>
        <v>111.4</v>
      </c>
    </row>
    <row r="167" spans="1:12" s="9" customFormat="1">
      <c r="A167" s="3">
        <v>43318</v>
      </c>
      <c r="B167" s="422">
        <v>15896</v>
      </c>
      <c r="C167" s="422" t="s">
        <v>21</v>
      </c>
      <c r="D167" t="s">
        <v>12</v>
      </c>
      <c r="E167" s="23"/>
      <c r="F167" s="23">
        <v>89.4</v>
      </c>
      <c r="G167" s="2">
        <f t="shared" si="2"/>
        <v>22</v>
      </c>
      <c r="L167" s="135"/>
    </row>
    <row r="168" spans="1:12" s="9" customFormat="1">
      <c r="A168" s="3">
        <v>43318</v>
      </c>
      <c r="B168" s="422">
        <v>15897</v>
      </c>
      <c r="C168" s="422" t="s">
        <v>21</v>
      </c>
      <c r="D168" t="s">
        <v>13</v>
      </c>
      <c r="E168" s="23"/>
      <c r="F168" s="23">
        <v>22</v>
      </c>
      <c r="G168" s="2">
        <f t="shared" si="2"/>
        <v>0</v>
      </c>
      <c r="L168" s="135"/>
    </row>
    <row r="169" spans="1:12">
      <c r="A169" s="3">
        <v>43312</v>
      </c>
      <c r="B169" s="422" t="s">
        <v>10</v>
      </c>
      <c r="C169" s="422" t="s">
        <v>22</v>
      </c>
      <c r="D169" t="s">
        <v>12</v>
      </c>
      <c r="E169" s="2">
        <v>8.3000000000000007</v>
      </c>
      <c r="G169" s="2">
        <f t="shared" si="2"/>
        <v>8.3000000000000007</v>
      </c>
    </row>
    <row r="170" spans="1:12">
      <c r="B170" s="422"/>
      <c r="C170" s="422"/>
      <c r="D170" t="s">
        <v>13</v>
      </c>
      <c r="E170" s="2">
        <v>2</v>
      </c>
      <c r="G170" s="2">
        <f t="shared" si="2"/>
        <v>10.3</v>
      </c>
    </row>
    <row r="171" spans="1:12">
      <c r="B171" s="422"/>
      <c r="C171" s="422"/>
      <c r="D171" t="s">
        <v>14</v>
      </c>
      <c r="E171" s="2">
        <v>60</v>
      </c>
      <c r="G171" s="2">
        <f t="shared" si="2"/>
        <v>70.3</v>
      </c>
    </row>
    <row r="172" spans="1:12">
      <c r="B172" s="422"/>
      <c r="C172" s="422"/>
      <c r="D172" t="s">
        <v>15</v>
      </c>
      <c r="E172" s="2">
        <v>5</v>
      </c>
      <c r="G172" s="2">
        <f t="shared" si="2"/>
        <v>75.3</v>
      </c>
    </row>
    <row r="173" spans="1:12">
      <c r="A173" s="3">
        <v>43311</v>
      </c>
      <c r="B173" s="422">
        <v>15845</v>
      </c>
      <c r="C173" s="422" t="s">
        <v>22</v>
      </c>
      <c r="D173" t="s">
        <v>14</v>
      </c>
      <c r="F173" s="2">
        <v>60</v>
      </c>
      <c r="G173" s="2">
        <f t="shared" si="2"/>
        <v>15.299999999999997</v>
      </c>
    </row>
    <row r="174" spans="1:12">
      <c r="A174" s="3">
        <v>43311</v>
      </c>
      <c r="B174" s="422">
        <v>15845</v>
      </c>
      <c r="C174" s="422" t="s">
        <v>22</v>
      </c>
      <c r="D174" t="s">
        <v>15</v>
      </c>
      <c r="F174" s="2">
        <v>5</v>
      </c>
      <c r="G174" s="2">
        <f t="shared" si="2"/>
        <v>10.299999999999997</v>
      </c>
    </row>
    <row r="175" spans="1:12">
      <c r="A175" s="3">
        <v>43418</v>
      </c>
      <c r="B175" s="422">
        <v>16572</v>
      </c>
      <c r="C175" s="422" t="s">
        <v>22</v>
      </c>
      <c r="D175" t="s">
        <v>12</v>
      </c>
      <c r="F175" s="2">
        <v>8.3000000000000007</v>
      </c>
      <c r="G175" s="2">
        <f t="shared" si="2"/>
        <v>1.9999999999999964</v>
      </c>
    </row>
    <row r="176" spans="1:12">
      <c r="A176" s="3">
        <v>43418</v>
      </c>
      <c r="B176" s="422">
        <v>16572</v>
      </c>
      <c r="C176" s="422" t="s">
        <v>22</v>
      </c>
      <c r="D176" t="s">
        <v>13</v>
      </c>
      <c r="F176" s="2">
        <v>2</v>
      </c>
      <c r="G176" s="2">
        <f t="shared" si="2"/>
        <v>-3.5527136788005009E-15</v>
      </c>
    </row>
    <row r="177" spans="1:7">
      <c r="A177" s="3">
        <v>43343</v>
      </c>
      <c r="B177" s="422" t="s">
        <v>10</v>
      </c>
      <c r="C177" s="422" t="s">
        <v>23</v>
      </c>
      <c r="D177" t="s">
        <v>12</v>
      </c>
      <c r="E177" s="2">
        <v>8.1999999999999993</v>
      </c>
      <c r="G177" s="2">
        <f t="shared" si="2"/>
        <v>8.1999999999999957</v>
      </c>
    </row>
    <row r="178" spans="1:7">
      <c r="B178" s="422"/>
      <c r="C178" s="422"/>
      <c r="D178" t="s">
        <v>13</v>
      </c>
      <c r="E178" s="2">
        <v>2</v>
      </c>
      <c r="G178" s="2">
        <f t="shared" si="2"/>
        <v>10.199999999999996</v>
      </c>
    </row>
    <row r="179" spans="1:7">
      <c r="B179" s="422"/>
      <c r="C179" s="422"/>
      <c r="D179" t="s">
        <v>14</v>
      </c>
      <c r="E179" s="2">
        <v>60</v>
      </c>
      <c r="G179" s="2">
        <f t="shared" si="2"/>
        <v>70.199999999999989</v>
      </c>
    </row>
    <row r="180" spans="1:7">
      <c r="B180" s="422"/>
      <c r="C180" s="422"/>
      <c r="D180" t="s">
        <v>15</v>
      </c>
      <c r="E180" s="2">
        <v>5</v>
      </c>
      <c r="G180" s="2">
        <f t="shared" si="2"/>
        <v>75.199999999999989</v>
      </c>
    </row>
    <row r="181" spans="1:7">
      <c r="A181" s="3">
        <v>43418</v>
      </c>
      <c r="B181" s="422">
        <v>16572</v>
      </c>
      <c r="C181" s="422" t="s">
        <v>23</v>
      </c>
      <c r="D181" t="s">
        <v>12</v>
      </c>
      <c r="F181" s="2">
        <v>8.1999999999999993</v>
      </c>
      <c r="G181" s="2">
        <f t="shared" si="2"/>
        <v>66.999999999999986</v>
      </c>
    </row>
    <row r="182" spans="1:7">
      <c r="A182" s="3">
        <v>43418</v>
      </c>
      <c r="B182" s="422">
        <v>16572</v>
      </c>
      <c r="C182" s="422" t="s">
        <v>23</v>
      </c>
      <c r="D182" t="s">
        <v>13</v>
      </c>
      <c r="F182" s="2">
        <v>2</v>
      </c>
      <c r="G182" s="2">
        <f t="shared" si="2"/>
        <v>64.999999999999986</v>
      </c>
    </row>
    <row r="183" spans="1:7">
      <c r="A183" s="3">
        <v>43830</v>
      </c>
      <c r="B183" s="422">
        <v>16823</v>
      </c>
      <c r="C183" s="422" t="s">
        <v>23</v>
      </c>
      <c r="D183" t="s">
        <v>14</v>
      </c>
      <c r="F183" s="2">
        <v>60</v>
      </c>
      <c r="G183" s="2">
        <f t="shared" si="2"/>
        <v>4.9999999999999858</v>
      </c>
    </row>
    <row r="184" spans="1:7">
      <c r="A184" s="3">
        <v>43830</v>
      </c>
      <c r="B184" s="422">
        <v>16823</v>
      </c>
      <c r="C184" s="422" t="s">
        <v>23</v>
      </c>
      <c r="D184" t="s">
        <v>15</v>
      </c>
      <c r="F184" s="2">
        <v>5</v>
      </c>
      <c r="G184" s="2">
        <f t="shared" si="2"/>
        <v>-1.4210854715202004E-14</v>
      </c>
    </row>
    <row r="185" spans="1:7">
      <c r="A185" s="3">
        <v>43373</v>
      </c>
      <c r="B185" s="422" t="s">
        <v>10</v>
      </c>
      <c r="C185" s="422" t="s">
        <v>24</v>
      </c>
      <c r="D185" t="s">
        <v>12</v>
      </c>
      <c r="E185" s="2">
        <v>48.8</v>
      </c>
      <c r="G185" s="2">
        <f t="shared" si="2"/>
        <v>48.799999999999983</v>
      </c>
    </row>
    <row r="186" spans="1:7">
      <c r="B186" s="422"/>
      <c r="C186" s="422"/>
      <c r="D186" t="s">
        <v>13</v>
      </c>
      <c r="E186" s="2">
        <v>22</v>
      </c>
      <c r="G186" s="2">
        <f t="shared" si="2"/>
        <v>70.799999999999983</v>
      </c>
    </row>
    <row r="187" spans="1:7">
      <c r="B187" s="422"/>
      <c r="C187" s="422"/>
      <c r="D187" t="s">
        <v>14</v>
      </c>
      <c r="E187" s="2">
        <v>60</v>
      </c>
      <c r="G187" s="2">
        <f t="shared" si="2"/>
        <v>130.79999999999998</v>
      </c>
    </row>
    <row r="188" spans="1:7">
      <c r="B188" s="422"/>
      <c r="C188" s="422"/>
      <c r="D188" t="s">
        <v>15</v>
      </c>
      <c r="E188" s="2">
        <v>5</v>
      </c>
      <c r="G188" s="2">
        <f t="shared" si="2"/>
        <v>135.79999999999998</v>
      </c>
    </row>
    <row r="189" spans="1:7">
      <c r="A189" s="3">
        <v>43418</v>
      </c>
      <c r="B189" s="422">
        <v>16572</v>
      </c>
      <c r="C189" s="422" t="s">
        <v>24</v>
      </c>
      <c r="D189" t="s">
        <v>12</v>
      </c>
      <c r="F189" s="2">
        <v>48.8</v>
      </c>
      <c r="G189" s="2">
        <f t="shared" si="2"/>
        <v>86.999999999999986</v>
      </c>
    </row>
    <row r="190" spans="1:7">
      <c r="A190" s="3">
        <v>43418</v>
      </c>
      <c r="B190" s="422">
        <v>16572</v>
      </c>
      <c r="C190" s="422" t="s">
        <v>24</v>
      </c>
      <c r="D190" t="s">
        <v>13</v>
      </c>
      <c r="F190" s="2">
        <v>22</v>
      </c>
      <c r="G190" s="2">
        <f t="shared" si="2"/>
        <v>64.999999999999986</v>
      </c>
    </row>
    <row r="191" spans="1:7">
      <c r="A191" s="3">
        <v>43830</v>
      </c>
      <c r="B191" s="422">
        <v>16823</v>
      </c>
      <c r="C191" s="422" t="s">
        <v>24</v>
      </c>
      <c r="D191" t="s">
        <v>14</v>
      </c>
      <c r="F191" s="2">
        <v>60</v>
      </c>
      <c r="G191" s="2">
        <f t="shared" si="2"/>
        <v>4.9999999999999858</v>
      </c>
    </row>
    <row r="192" spans="1:7">
      <c r="A192" s="3">
        <v>43830</v>
      </c>
      <c r="B192" s="422">
        <v>16823</v>
      </c>
      <c r="C192" s="422" t="s">
        <v>24</v>
      </c>
      <c r="D192" t="s">
        <v>15</v>
      </c>
      <c r="F192" s="2">
        <v>5</v>
      </c>
      <c r="G192" s="2">
        <f t="shared" si="2"/>
        <v>-1.4210854715202004E-14</v>
      </c>
    </row>
    <row r="193" spans="1:9">
      <c r="A193" s="3">
        <v>43404</v>
      </c>
      <c r="B193" s="422" t="s">
        <v>10</v>
      </c>
      <c r="C193" s="422" t="s">
        <v>25</v>
      </c>
      <c r="D193" t="s">
        <v>12</v>
      </c>
      <c r="E193" s="2">
        <v>89.8</v>
      </c>
      <c r="G193" s="2">
        <f t="shared" si="2"/>
        <v>89.799999999999983</v>
      </c>
    </row>
    <row r="194" spans="1:9">
      <c r="B194" s="422"/>
      <c r="C194" s="422"/>
      <c r="D194" t="s">
        <v>13</v>
      </c>
      <c r="E194" s="2">
        <v>27</v>
      </c>
      <c r="G194" s="2">
        <f t="shared" si="2"/>
        <v>116.79999999999998</v>
      </c>
    </row>
    <row r="195" spans="1:9">
      <c r="B195" s="422"/>
      <c r="C195" s="422"/>
      <c r="D195" t="s">
        <v>14</v>
      </c>
      <c r="E195" s="2">
        <v>60</v>
      </c>
      <c r="G195" s="2">
        <f t="shared" si="2"/>
        <v>176.79999999999998</v>
      </c>
    </row>
    <row r="196" spans="1:9">
      <c r="B196" s="422"/>
      <c r="C196" s="422"/>
      <c r="D196" t="s">
        <v>15</v>
      </c>
      <c r="E196" s="2">
        <v>5</v>
      </c>
      <c r="G196" s="2">
        <f t="shared" si="2"/>
        <v>181.79999999999998</v>
      </c>
    </row>
    <row r="197" spans="1:9">
      <c r="B197" s="422"/>
      <c r="C197" s="422"/>
      <c r="D197" t="s">
        <v>70</v>
      </c>
      <c r="E197" s="2">
        <v>93</v>
      </c>
      <c r="G197" s="2">
        <f t="shared" si="2"/>
        <v>274.79999999999995</v>
      </c>
    </row>
    <row r="198" spans="1:9">
      <c r="A198" s="3">
        <v>43404</v>
      </c>
      <c r="B198" s="422" t="s">
        <v>69</v>
      </c>
      <c r="C198" s="422" t="s">
        <v>25</v>
      </c>
      <c r="D198" t="s">
        <v>14</v>
      </c>
      <c r="F198" s="2">
        <v>26</v>
      </c>
      <c r="G198" s="2">
        <f t="shared" si="2"/>
        <v>248.79999999999995</v>
      </c>
      <c r="H198" s="5"/>
      <c r="I198" s="5"/>
    </row>
    <row r="199" spans="1:9">
      <c r="A199" s="3">
        <v>43437</v>
      </c>
      <c r="B199" s="422">
        <v>16685</v>
      </c>
      <c r="C199" s="422" t="s">
        <v>25</v>
      </c>
      <c r="D199" t="s">
        <v>12</v>
      </c>
      <c r="F199" s="2">
        <v>89.8</v>
      </c>
      <c r="G199" s="2">
        <f t="shared" ref="G199:G262" si="3">+G198+E199-F199</f>
        <v>158.99999999999994</v>
      </c>
      <c r="H199" s="5"/>
      <c r="I199" s="5"/>
    </row>
    <row r="200" spans="1:9">
      <c r="A200" s="3">
        <v>43437</v>
      </c>
      <c r="B200" s="422">
        <v>16685</v>
      </c>
      <c r="C200" s="422" t="s">
        <v>25</v>
      </c>
      <c r="D200" t="s">
        <v>13</v>
      </c>
      <c r="F200" s="2">
        <v>27</v>
      </c>
      <c r="G200" s="2">
        <f t="shared" si="3"/>
        <v>131.99999999999994</v>
      </c>
      <c r="H200" s="5"/>
      <c r="I200" s="5"/>
    </row>
    <row r="201" spans="1:9">
      <c r="A201" s="3">
        <v>43830</v>
      </c>
      <c r="B201" s="422">
        <v>16823</v>
      </c>
      <c r="C201" s="422" t="s">
        <v>25</v>
      </c>
      <c r="D201" t="s">
        <v>14</v>
      </c>
      <c r="F201" s="2">
        <v>34</v>
      </c>
      <c r="G201" s="2">
        <f t="shared" si="3"/>
        <v>97.999999999999943</v>
      </c>
      <c r="H201" s="5"/>
      <c r="I201" s="5"/>
    </row>
    <row r="202" spans="1:9">
      <c r="A202" s="3">
        <v>43830</v>
      </c>
      <c r="B202" s="422">
        <v>16823</v>
      </c>
      <c r="C202" s="422" t="s">
        <v>25</v>
      </c>
      <c r="D202" t="s">
        <v>15</v>
      </c>
      <c r="F202" s="2">
        <v>5</v>
      </c>
      <c r="G202" s="2">
        <f t="shared" si="3"/>
        <v>92.999999999999943</v>
      </c>
      <c r="H202" s="5"/>
      <c r="I202" s="5"/>
    </row>
    <row r="203" spans="1:9">
      <c r="A203" s="3">
        <v>43830</v>
      </c>
      <c r="B203" s="422">
        <v>16823</v>
      </c>
      <c r="C203" s="422" t="s">
        <v>25</v>
      </c>
      <c r="D203" t="s">
        <v>70</v>
      </c>
      <c r="F203" s="2">
        <v>93</v>
      </c>
      <c r="G203" s="2">
        <f t="shared" si="3"/>
        <v>0</v>
      </c>
      <c r="H203" s="5"/>
      <c r="I203" s="5"/>
    </row>
    <row r="204" spans="1:9">
      <c r="A204" s="3">
        <v>43434</v>
      </c>
      <c r="B204" s="422" t="s">
        <v>10</v>
      </c>
      <c r="C204" s="422" t="s">
        <v>26</v>
      </c>
      <c r="D204" t="s">
        <v>12</v>
      </c>
      <c r="E204" s="2">
        <v>92.3</v>
      </c>
      <c r="G204" s="2">
        <f t="shared" si="3"/>
        <v>92.3</v>
      </c>
      <c r="H204" s="5"/>
      <c r="I204" s="5"/>
    </row>
    <row r="205" spans="1:9">
      <c r="B205" s="422"/>
      <c r="C205" s="422"/>
      <c r="D205" t="s">
        <v>13</v>
      </c>
      <c r="E205" s="2">
        <v>27</v>
      </c>
      <c r="G205" s="2">
        <f t="shared" si="3"/>
        <v>119.3</v>
      </c>
      <c r="H205" s="5"/>
      <c r="I205" s="5"/>
    </row>
    <row r="206" spans="1:9">
      <c r="B206" s="422"/>
      <c r="C206" s="422"/>
      <c r="D206" t="s">
        <v>14</v>
      </c>
      <c r="E206" s="2">
        <v>60</v>
      </c>
      <c r="G206" s="2">
        <f t="shared" si="3"/>
        <v>179.3</v>
      </c>
      <c r="H206" s="5"/>
      <c r="I206" s="5"/>
    </row>
    <row r="207" spans="1:9">
      <c r="B207" s="422"/>
      <c r="C207" s="422"/>
      <c r="D207" t="s">
        <v>15</v>
      </c>
      <c r="E207" s="2">
        <v>5</v>
      </c>
      <c r="G207" s="2">
        <f t="shared" si="3"/>
        <v>184.3</v>
      </c>
      <c r="H207" s="5"/>
      <c r="I207" s="5"/>
    </row>
    <row r="208" spans="1:9">
      <c r="A208" s="3">
        <v>43434</v>
      </c>
      <c r="B208" s="422" t="s">
        <v>140</v>
      </c>
      <c r="C208" s="422" t="s">
        <v>26</v>
      </c>
      <c r="D208" t="s">
        <v>14</v>
      </c>
      <c r="F208" s="2">
        <v>60</v>
      </c>
      <c r="G208" s="2">
        <f t="shared" si="3"/>
        <v>124.30000000000001</v>
      </c>
      <c r="H208" s="5"/>
      <c r="I208" s="5"/>
    </row>
    <row r="209" spans="1:9">
      <c r="A209" s="3">
        <v>43434</v>
      </c>
      <c r="B209" s="422" t="s">
        <v>140</v>
      </c>
      <c r="C209" s="422" t="s">
        <v>26</v>
      </c>
      <c r="D209" t="s">
        <v>15</v>
      </c>
      <c r="F209" s="2">
        <v>5</v>
      </c>
      <c r="G209" s="2">
        <f t="shared" si="3"/>
        <v>119.30000000000001</v>
      </c>
      <c r="H209" s="5"/>
      <c r="I209" s="5"/>
    </row>
    <row r="210" spans="1:9">
      <c r="A210" s="3">
        <v>43505</v>
      </c>
      <c r="B210" s="422">
        <v>17146</v>
      </c>
      <c r="C210" s="422" t="s">
        <v>26</v>
      </c>
      <c r="D210" t="s">
        <v>12</v>
      </c>
      <c r="F210" s="2">
        <v>92.3</v>
      </c>
      <c r="G210" s="2">
        <f t="shared" si="3"/>
        <v>27.000000000000014</v>
      </c>
      <c r="H210" s="5"/>
      <c r="I210" s="5"/>
    </row>
    <row r="211" spans="1:9">
      <c r="A211" s="3">
        <v>43505</v>
      </c>
      <c r="B211" s="422">
        <v>17146</v>
      </c>
      <c r="C211" s="422" t="s">
        <v>26</v>
      </c>
      <c r="D211" t="s">
        <v>13</v>
      </c>
      <c r="F211" s="2">
        <v>27</v>
      </c>
      <c r="G211" s="2">
        <f t="shared" si="3"/>
        <v>0</v>
      </c>
      <c r="H211" s="5"/>
      <c r="I211" s="5"/>
    </row>
    <row r="212" spans="1:9">
      <c r="A212" s="3">
        <v>43465</v>
      </c>
      <c r="B212" s="422" t="s">
        <v>10</v>
      </c>
      <c r="C212" s="422" t="s">
        <v>27</v>
      </c>
      <c r="D212" t="s">
        <v>12</v>
      </c>
      <c r="E212" s="2">
        <v>124.1</v>
      </c>
      <c r="G212" s="2">
        <f t="shared" si="3"/>
        <v>124.1</v>
      </c>
      <c r="H212" s="5"/>
      <c r="I212" s="5"/>
    </row>
    <row r="213" spans="1:9">
      <c r="B213" s="422"/>
      <c r="C213" s="422"/>
      <c r="D213" t="s">
        <v>13</v>
      </c>
      <c r="E213" s="2">
        <v>27</v>
      </c>
      <c r="G213" s="2">
        <f t="shared" si="3"/>
        <v>151.1</v>
      </c>
      <c r="H213" s="5"/>
      <c r="I213" s="5"/>
    </row>
    <row r="214" spans="1:9">
      <c r="B214" s="422"/>
      <c r="C214" s="422"/>
      <c r="D214" t="s">
        <v>14</v>
      </c>
      <c r="E214" s="2">
        <v>60</v>
      </c>
      <c r="G214" s="2">
        <f t="shared" si="3"/>
        <v>211.1</v>
      </c>
      <c r="H214" s="5"/>
      <c r="I214" s="5"/>
    </row>
    <row r="215" spans="1:9">
      <c r="B215" s="422"/>
      <c r="C215" s="422"/>
      <c r="D215" t="s">
        <v>15</v>
      </c>
      <c r="E215" s="2">
        <v>5</v>
      </c>
      <c r="G215" s="2">
        <f t="shared" si="3"/>
        <v>216.1</v>
      </c>
      <c r="H215" s="5"/>
      <c r="I215" s="5"/>
    </row>
    <row r="216" spans="1:9">
      <c r="A216" s="3">
        <v>43465</v>
      </c>
      <c r="B216" s="422" t="s">
        <v>69</v>
      </c>
      <c r="C216" s="422" t="s">
        <v>27</v>
      </c>
      <c r="D216" t="s">
        <v>14</v>
      </c>
      <c r="F216" s="2">
        <v>60</v>
      </c>
      <c r="G216" s="2">
        <f t="shared" si="3"/>
        <v>156.1</v>
      </c>
      <c r="H216" s="5"/>
      <c r="I216" s="5"/>
    </row>
    <row r="217" spans="1:9">
      <c r="A217" s="3">
        <v>43465</v>
      </c>
      <c r="B217" s="422" t="s">
        <v>69</v>
      </c>
      <c r="C217" s="422" t="s">
        <v>27</v>
      </c>
      <c r="D217" t="s">
        <v>15</v>
      </c>
      <c r="F217" s="2">
        <v>5</v>
      </c>
      <c r="G217" s="2">
        <f t="shared" si="3"/>
        <v>151.1</v>
      </c>
      <c r="H217" s="5"/>
      <c r="I217" s="5"/>
    </row>
    <row r="218" spans="1:9">
      <c r="A218" s="3">
        <v>43505</v>
      </c>
      <c r="B218" s="422">
        <v>17146</v>
      </c>
      <c r="C218" s="422" t="s">
        <v>27</v>
      </c>
      <c r="D218" t="s">
        <v>12</v>
      </c>
      <c r="F218" s="2">
        <v>124.1</v>
      </c>
      <c r="G218" s="2">
        <f t="shared" si="3"/>
        <v>27</v>
      </c>
      <c r="H218" s="5"/>
      <c r="I218" s="5"/>
    </row>
    <row r="219" spans="1:9">
      <c r="A219" s="3">
        <v>43505</v>
      </c>
      <c r="B219" s="422">
        <v>17146</v>
      </c>
      <c r="C219" s="422" t="s">
        <v>27</v>
      </c>
      <c r="D219" t="s">
        <v>13</v>
      </c>
      <c r="F219" s="2">
        <v>27</v>
      </c>
      <c r="G219" s="2">
        <f t="shared" si="3"/>
        <v>0</v>
      </c>
      <c r="H219" s="5"/>
      <c r="I219" s="5"/>
    </row>
    <row r="220" spans="1:9">
      <c r="A220" s="3">
        <v>43496</v>
      </c>
      <c r="B220" s="422" t="s">
        <v>10</v>
      </c>
      <c r="C220" s="422" t="s">
        <v>11</v>
      </c>
      <c r="D220" t="s">
        <v>12</v>
      </c>
      <c r="E220" s="2">
        <v>102.7</v>
      </c>
      <c r="G220" s="2">
        <f t="shared" si="3"/>
        <v>102.7</v>
      </c>
      <c r="H220" s="5"/>
      <c r="I220" s="5"/>
    </row>
    <row r="221" spans="1:9">
      <c r="B221" s="422"/>
      <c r="C221" s="422"/>
      <c r="D221" t="s">
        <v>13</v>
      </c>
      <c r="E221" s="2">
        <v>27</v>
      </c>
      <c r="G221" s="2">
        <f t="shared" si="3"/>
        <v>129.69999999999999</v>
      </c>
      <c r="H221" s="5"/>
      <c r="I221" s="5"/>
    </row>
    <row r="222" spans="1:9">
      <c r="B222" s="422"/>
      <c r="C222" s="422"/>
      <c r="D222" t="s">
        <v>14</v>
      </c>
      <c r="E222" s="2">
        <v>60</v>
      </c>
      <c r="G222" s="2">
        <f t="shared" si="3"/>
        <v>189.7</v>
      </c>
      <c r="H222" s="5"/>
      <c r="I222" s="5"/>
    </row>
    <row r="223" spans="1:9">
      <c r="B223" s="422"/>
      <c r="C223" s="422"/>
      <c r="D223" t="s">
        <v>15</v>
      </c>
      <c r="E223" s="2">
        <v>5</v>
      </c>
      <c r="G223" s="2">
        <f t="shared" si="3"/>
        <v>194.7</v>
      </c>
      <c r="H223" s="5"/>
      <c r="I223" s="5"/>
    </row>
    <row r="224" spans="1:9">
      <c r="A224" s="3">
        <v>43496</v>
      </c>
      <c r="B224" s="422" t="s">
        <v>69</v>
      </c>
      <c r="C224" s="422" t="s">
        <v>11</v>
      </c>
      <c r="D224" t="s">
        <v>14</v>
      </c>
      <c r="F224" s="2">
        <v>36</v>
      </c>
      <c r="G224" s="2">
        <f t="shared" si="3"/>
        <v>158.69999999999999</v>
      </c>
      <c r="H224" s="5"/>
      <c r="I224" s="5"/>
    </row>
    <row r="225" spans="1:9">
      <c r="A225" s="3">
        <v>43551</v>
      </c>
      <c r="B225" s="422">
        <v>17498</v>
      </c>
      <c r="C225" s="422" t="s">
        <v>11</v>
      </c>
      <c r="D225" t="s">
        <v>12</v>
      </c>
      <c r="F225" s="2">
        <v>102.7</v>
      </c>
      <c r="G225" s="2">
        <f t="shared" si="3"/>
        <v>55.999999999999986</v>
      </c>
      <c r="H225" s="5"/>
      <c r="I225" s="5"/>
    </row>
    <row r="226" spans="1:9">
      <c r="A226" s="3">
        <v>43551</v>
      </c>
      <c r="B226" s="422">
        <v>17498</v>
      </c>
      <c r="C226" s="422" t="s">
        <v>11</v>
      </c>
      <c r="D226" t="s">
        <v>13</v>
      </c>
      <c r="F226" s="2">
        <v>27</v>
      </c>
      <c r="G226" s="2">
        <f t="shared" si="3"/>
        <v>28.999999999999986</v>
      </c>
      <c r="H226" s="5"/>
      <c r="I226" s="5"/>
    </row>
    <row r="227" spans="1:9">
      <c r="A227" s="3">
        <v>43551</v>
      </c>
      <c r="B227" s="422">
        <v>17498</v>
      </c>
      <c r="C227" s="422" t="s">
        <v>11</v>
      </c>
      <c r="D227" t="s">
        <v>14</v>
      </c>
      <c r="F227" s="2">
        <v>24</v>
      </c>
      <c r="G227" s="2">
        <f t="shared" si="3"/>
        <v>4.9999999999999858</v>
      </c>
      <c r="H227" s="5"/>
      <c r="I227" s="5"/>
    </row>
    <row r="228" spans="1:9">
      <c r="A228" s="3">
        <v>43551</v>
      </c>
      <c r="B228" s="422">
        <v>17498</v>
      </c>
      <c r="C228" s="422" t="s">
        <v>11</v>
      </c>
      <c r="D228" t="s">
        <v>15</v>
      </c>
      <c r="F228" s="2">
        <v>5</v>
      </c>
      <c r="G228" s="2">
        <f t="shared" si="3"/>
        <v>-1.4210854715202004E-14</v>
      </c>
      <c r="H228" s="5"/>
      <c r="I228" s="5"/>
    </row>
    <row r="229" spans="1:9">
      <c r="A229" s="3">
        <v>43524</v>
      </c>
      <c r="B229" s="422" t="s">
        <v>10</v>
      </c>
      <c r="C229" s="422" t="s">
        <v>17</v>
      </c>
      <c r="D229" t="s">
        <v>12</v>
      </c>
      <c r="E229" s="2">
        <v>79.2</v>
      </c>
      <c r="G229" s="2">
        <f t="shared" si="3"/>
        <v>79.199999999999989</v>
      </c>
      <c r="H229" s="5"/>
      <c r="I229" s="5"/>
    </row>
    <row r="230" spans="1:9">
      <c r="B230" s="422"/>
      <c r="C230" s="422"/>
      <c r="D230" t="s">
        <v>13</v>
      </c>
      <c r="E230" s="2">
        <v>33</v>
      </c>
      <c r="G230" s="2">
        <f t="shared" si="3"/>
        <v>112.19999999999999</v>
      </c>
      <c r="H230" s="5"/>
      <c r="I230" s="5"/>
    </row>
    <row r="231" spans="1:9">
      <c r="B231" s="422"/>
      <c r="C231" s="422"/>
      <c r="D231" t="s">
        <v>14</v>
      </c>
      <c r="E231" s="2">
        <v>56</v>
      </c>
      <c r="G231" s="2">
        <f t="shared" si="3"/>
        <v>168.2</v>
      </c>
      <c r="H231" s="5"/>
      <c r="I231" s="5"/>
    </row>
    <row r="232" spans="1:9">
      <c r="B232" s="422"/>
      <c r="C232" s="422"/>
      <c r="D232" t="s">
        <v>15</v>
      </c>
      <c r="E232" s="2">
        <v>5</v>
      </c>
      <c r="G232" s="2">
        <f t="shared" si="3"/>
        <v>173.2</v>
      </c>
      <c r="H232" s="5"/>
      <c r="I232" s="5"/>
    </row>
    <row r="233" spans="1:9">
      <c r="A233" s="3">
        <v>43524</v>
      </c>
      <c r="B233" s="422" t="s">
        <v>69</v>
      </c>
      <c r="C233" s="422" t="s">
        <v>17</v>
      </c>
      <c r="D233" t="s">
        <v>14</v>
      </c>
      <c r="F233" s="2">
        <v>56</v>
      </c>
      <c r="G233" s="2">
        <f t="shared" si="3"/>
        <v>117.19999999999999</v>
      </c>
      <c r="H233" s="5"/>
      <c r="I233" s="5"/>
    </row>
    <row r="234" spans="1:9">
      <c r="A234" s="3">
        <v>43524</v>
      </c>
      <c r="B234" s="422" t="s">
        <v>69</v>
      </c>
      <c r="C234" s="422" t="s">
        <v>17</v>
      </c>
      <c r="D234" t="s">
        <v>15</v>
      </c>
      <c r="F234" s="2">
        <v>5</v>
      </c>
      <c r="G234" s="2">
        <f t="shared" si="3"/>
        <v>112.19999999999999</v>
      </c>
      <c r="H234" s="5"/>
      <c r="I234" s="5"/>
    </row>
    <row r="235" spans="1:9">
      <c r="A235" s="3">
        <v>43551</v>
      </c>
      <c r="B235" s="422">
        <v>17498</v>
      </c>
      <c r="C235" s="422" t="s">
        <v>17</v>
      </c>
      <c r="D235" t="s">
        <v>12</v>
      </c>
      <c r="F235" s="2">
        <v>79.2</v>
      </c>
      <c r="G235" s="2">
        <f t="shared" si="3"/>
        <v>32.999999999999986</v>
      </c>
      <c r="H235" s="5"/>
      <c r="I235" s="5"/>
    </row>
    <row r="236" spans="1:9">
      <c r="A236" s="3">
        <v>43651</v>
      </c>
      <c r="B236" s="422">
        <v>18193</v>
      </c>
      <c r="C236" s="422" t="s">
        <v>17</v>
      </c>
      <c r="D236" t="s">
        <v>13</v>
      </c>
      <c r="F236" s="2">
        <v>33</v>
      </c>
      <c r="G236" s="2">
        <f t="shared" si="3"/>
        <v>0</v>
      </c>
      <c r="H236" s="5"/>
      <c r="I236" s="5"/>
    </row>
    <row r="237" spans="1:9">
      <c r="A237" s="3">
        <v>43555</v>
      </c>
      <c r="B237" s="422" t="s">
        <v>10</v>
      </c>
      <c r="C237" s="422" t="s">
        <v>18</v>
      </c>
      <c r="D237" t="s">
        <v>12</v>
      </c>
      <c r="E237" s="2">
        <v>58.6</v>
      </c>
      <c r="G237" s="2">
        <f t="shared" si="3"/>
        <v>58.6</v>
      </c>
      <c r="H237" s="5"/>
      <c r="I237" s="5"/>
    </row>
    <row r="238" spans="1:9">
      <c r="B238" s="422"/>
      <c r="C238" s="422"/>
      <c r="D238" t="s">
        <v>13</v>
      </c>
      <c r="E238" s="2">
        <v>19.3</v>
      </c>
      <c r="G238" s="2">
        <f t="shared" si="3"/>
        <v>77.900000000000006</v>
      </c>
      <c r="H238" s="5"/>
      <c r="I238" s="5"/>
    </row>
    <row r="239" spans="1:9">
      <c r="B239" s="422"/>
      <c r="C239" s="422"/>
      <c r="D239" t="s">
        <v>14</v>
      </c>
      <c r="E239" s="2">
        <v>60</v>
      </c>
      <c r="G239" s="2">
        <f t="shared" si="3"/>
        <v>137.9</v>
      </c>
      <c r="H239" s="5"/>
      <c r="I239" s="5"/>
    </row>
    <row r="240" spans="1:9">
      <c r="B240" s="422"/>
      <c r="C240" s="422"/>
      <c r="D240" t="s">
        <v>15</v>
      </c>
      <c r="E240" s="2">
        <v>5</v>
      </c>
      <c r="G240" s="2">
        <f t="shared" si="3"/>
        <v>142.9</v>
      </c>
      <c r="H240" s="5"/>
      <c r="I240" s="5"/>
    </row>
    <row r="241" spans="1:9">
      <c r="B241" s="422"/>
      <c r="C241" s="422"/>
      <c r="D241" t="s">
        <v>70</v>
      </c>
      <c r="E241" s="2">
        <v>93</v>
      </c>
      <c r="G241" s="2">
        <f t="shared" si="3"/>
        <v>235.9</v>
      </c>
      <c r="H241" s="5"/>
      <c r="I241" s="5"/>
    </row>
    <row r="242" spans="1:9">
      <c r="A242" s="3">
        <v>43651</v>
      </c>
      <c r="B242" s="422">
        <v>18193</v>
      </c>
      <c r="C242" s="422" t="s">
        <v>18</v>
      </c>
      <c r="D242" t="s">
        <v>12</v>
      </c>
      <c r="F242" s="2">
        <v>58.6</v>
      </c>
      <c r="G242" s="2">
        <f t="shared" si="3"/>
        <v>177.3</v>
      </c>
      <c r="H242" s="5"/>
      <c r="I242" s="5"/>
    </row>
    <row r="243" spans="1:9">
      <c r="A243" s="3">
        <v>43651</v>
      </c>
      <c r="B243" s="422">
        <v>18193</v>
      </c>
      <c r="C243" s="422" t="s">
        <v>18</v>
      </c>
      <c r="D243" t="s">
        <v>13</v>
      </c>
      <c r="F243" s="2">
        <v>19.3</v>
      </c>
      <c r="G243" s="2">
        <f t="shared" si="3"/>
        <v>158</v>
      </c>
      <c r="H243" s="5"/>
      <c r="I243" s="5"/>
    </row>
    <row r="244" spans="1:9">
      <c r="A244" s="3">
        <v>43678</v>
      </c>
      <c r="B244" s="422">
        <v>18363</v>
      </c>
      <c r="C244" s="422" t="s">
        <v>18</v>
      </c>
      <c r="D244" t="s">
        <v>14</v>
      </c>
      <c r="F244" s="2">
        <v>60</v>
      </c>
      <c r="G244" s="2">
        <f t="shared" si="3"/>
        <v>98</v>
      </c>
      <c r="H244" s="5"/>
      <c r="I244" s="5"/>
    </row>
    <row r="245" spans="1:9">
      <c r="A245" s="3">
        <v>43678</v>
      </c>
      <c r="B245" s="422">
        <v>18363</v>
      </c>
      <c r="C245" s="422" t="s">
        <v>18</v>
      </c>
      <c r="D245" t="s">
        <v>15</v>
      </c>
      <c r="F245" s="2">
        <v>5</v>
      </c>
      <c r="G245" s="2">
        <f t="shared" si="3"/>
        <v>93</v>
      </c>
      <c r="H245" s="5"/>
      <c r="I245" s="5"/>
    </row>
    <row r="246" spans="1:9">
      <c r="A246" s="3">
        <v>43678</v>
      </c>
      <c r="B246" s="422">
        <v>18363</v>
      </c>
      <c r="C246" s="422" t="s">
        <v>18</v>
      </c>
      <c r="D246" t="s">
        <v>70</v>
      </c>
      <c r="F246" s="2">
        <v>93</v>
      </c>
      <c r="G246" s="2">
        <f t="shared" si="3"/>
        <v>0</v>
      </c>
      <c r="H246" s="5"/>
      <c r="I246" s="5"/>
    </row>
    <row r="247" spans="1:9">
      <c r="A247" s="31">
        <v>43585</v>
      </c>
      <c r="B247" s="421" t="s">
        <v>10</v>
      </c>
      <c r="C247" s="421" t="s">
        <v>19</v>
      </c>
      <c r="D247" t="s">
        <v>12</v>
      </c>
      <c r="E247" s="2">
        <v>74.400000000000006</v>
      </c>
      <c r="G247" s="2">
        <f t="shared" si="3"/>
        <v>74.400000000000006</v>
      </c>
      <c r="H247" s="5"/>
      <c r="I247" s="5"/>
    </row>
    <row r="248" spans="1:9">
      <c r="B248" s="422"/>
      <c r="C248" s="422"/>
      <c r="D248" t="s">
        <v>13</v>
      </c>
      <c r="E248" s="2">
        <v>24</v>
      </c>
      <c r="G248" s="2">
        <f t="shared" si="3"/>
        <v>98.4</v>
      </c>
      <c r="H248" s="5"/>
      <c r="I248" s="5"/>
    </row>
    <row r="249" spans="1:9">
      <c r="B249" s="422"/>
      <c r="C249" s="422"/>
      <c r="D249" t="s">
        <v>14</v>
      </c>
      <c r="E249" s="2">
        <v>60</v>
      </c>
      <c r="G249" s="2">
        <f t="shared" si="3"/>
        <v>158.4</v>
      </c>
      <c r="H249" s="5"/>
      <c r="I249" s="5"/>
    </row>
    <row r="250" spans="1:9">
      <c r="B250" s="422"/>
      <c r="C250" s="422"/>
      <c r="D250" t="s">
        <v>15</v>
      </c>
      <c r="E250" s="2">
        <v>5</v>
      </c>
      <c r="G250" s="2">
        <f t="shared" si="3"/>
        <v>163.4</v>
      </c>
      <c r="H250" s="5"/>
      <c r="I250" s="5"/>
    </row>
    <row r="251" spans="1:9">
      <c r="A251" s="3">
        <v>43585</v>
      </c>
      <c r="B251" s="422" t="s">
        <v>69</v>
      </c>
      <c r="C251" s="422" t="s">
        <v>19</v>
      </c>
      <c r="D251" t="s">
        <v>14</v>
      </c>
      <c r="F251" s="2">
        <v>60</v>
      </c>
      <c r="G251" s="2">
        <f t="shared" si="3"/>
        <v>103.4</v>
      </c>
      <c r="H251" s="5"/>
      <c r="I251" s="5"/>
    </row>
    <row r="252" spans="1:9">
      <c r="A252" s="3">
        <v>43585</v>
      </c>
      <c r="B252" s="422" t="s">
        <v>69</v>
      </c>
      <c r="C252" s="422" t="s">
        <v>19</v>
      </c>
      <c r="D252" t="s">
        <v>15</v>
      </c>
      <c r="F252" s="2">
        <v>5</v>
      </c>
      <c r="G252" s="2">
        <f t="shared" si="3"/>
        <v>98.4</v>
      </c>
      <c r="H252" s="5"/>
      <c r="I252" s="5"/>
    </row>
    <row r="253" spans="1:9">
      <c r="A253" s="3">
        <v>43651</v>
      </c>
      <c r="B253" s="422">
        <v>18193</v>
      </c>
      <c r="C253" s="422" t="s">
        <v>19</v>
      </c>
      <c r="D253" t="s">
        <v>12</v>
      </c>
      <c r="F253" s="2">
        <v>74.400000000000006</v>
      </c>
      <c r="G253" s="2">
        <f t="shared" si="3"/>
        <v>24</v>
      </c>
      <c r="H253" s="5"/>
      <c r="I253" s="5"/>
    </row>
    <row r="254" spans="1:9">
      <c r="A254" s="3">
        <v>43651</v>
      </c>
      <c r="B254" s="422">
        <v>18193</v>
      </c>
      <c r="C254" s="422" t="s">
        <v>19</v>
      </c>
      <c r="D254" t="s">
        <v>13</v>
      </c>
      <c r="F254" s="2">
        <v>24</v>
      </c>
      <c r="G254" s="2">
        <f t="shared" si="3"/>
        <v>0</v>
      </c>
      <c r="H254" s="5"/>
      <c r="I254" s="5"/>
    </row>
    <row r="255" spans="1:9">
      <c r="A255" s="31">
        <v>43616</v>
      </c>
      <c r="B255" s="421" t="s">
        <v>10</v>
      </c>
      <c r="C255" s="421" t="s">
        <v>20</v>
      </c>
      <c r="D255" t="s">
        <v>12</v>
      </c>
      <c r="E255" s="2">
        <v>68.599999999999994</v>
      </c>
      <c r="G255" s="2">
        <f t="shared" si="3"/>
        <v>68.599999999999994</v>
      </c>
      <c r="H255" s="5"/>
      <c r="I255" s="5"/>
    </row>
    <row r="256" spans="1:9">
      <c r="B256" s="422"/>
      <c r="C256" s="422"/>
      <c r="D256" t="s">
        <v>13</v>
      </c>
      <c r="E256" s="2">
        <v>27.8</v>
      </c>
      <c r="G256" s="2">
        <f t="shared" si="3"/>
        <v>96.399999999999991</v>
      </c>
      <c r="H256" s="5"/>
      <c r="I256" s="5"/>
    </row>
    <row r="257" spans="1:9">
      <c r="B257" s="422"/>
      <c r="C257" s="422"/>
      <c r="D257" t="s">
        <v>14</v>
      </c>
      <c r="E257" s="2">
        <v>60</v>
      </c>
      <c r="G257" s="2">
        <f t="shared" si="3"/>
        <v>156.39999999999998</v>
      </c>
      <c r="H257" s="5"/>
      <c r="I257" s="5"/>
    </row>
    <row r="258" spans="1:9">
      <c r="B258" s="422"/>
      <c r="C258" s="422"/>
      <c r="D258" t="s">
        <v>15</v>
      </c>
      <c r="E258" s="2">
        <v>5</v>
      </c>
      <c r="G258" s="2">
        <f t="shared" si="3"/>
        <v>161.39999999999998</v>
      </c>
      <c r="H258" s="5"/>
      <c r="I258" s="5"/>
    </row>
    <row r="259" spans="1:9">
      <c r="A259" s="3">
        <v>43616</v>
      </c>
      <c r="B259" s="422" t="s">
        <v>69</v>
      </c>
      <c r="C259" s="422" t="s">
        <v>20</v>
      </c>
      <c r="D259" t="s">
        <v>14</v>
      </c>
      <c r="F259" s="2">
        <v>14</v>
      </c>
      <c r="G259" s="2">
        <f t="shared" si="3"/>
        <v>147.39999999999998</v>
      </c>
      <c r="H259" s="5"/>
      <c r="I259" s="5"/>
    </row>
    <row r="260" spans="1:9">
      <c r="A260" s="3">
        <v>43651</v>
      </c>
      <c r="B260" s="422">
        <v>18193</v>
      </c>
      <c r="C260" s="422" t="s">
        <v>20</v>
      </c>
      <c r="D260" t="s">
        <v>12</v>
      </c>
      <c r="F260" s="2">
        <v>68.599999999999994</v>
      </c>
      <c r="G260" s="2">
        <f t="shared" si="3"/>
        <v>78.799999999999983</v>
      </c>
      <c r="H260" s="5"/>
      <c r="I260" s="5"/>
    </row>
    <row r="261" spans="1:9">
      <c r="A261" s="3">
        <v>43651</v>
      </c>
      <c r="B261" s="422">
        <v>18193</v>
      </c>
      <c r="C261" s="422" t="s">
        <v>20</v>
      </c>
      <c r="D261" t="s">
        <v>13</v>
      </c>
      <c r="F261" s="2">
        <v>27.8</v>
      </c>
      <c r="G261" s="2">
        <f t="shared" si="3"/>
        <v>50.999999999999986</v>
      </c>
      <c r="H261" s="5"/>
      <c r="I261" s="5"/>
    </row>
    <row r="262" spans="1:9">
      <c r="A262" s="3">
        <v>43678</v>
      </c>
      <c r="B262" s="422">
        <v>18363</v>
      </c>
      <c r="C262" s="422" t="s">
        <v>20</v>
      </c>
      <c r="D262" t="s">
        <v>14</v>
      </c>
      <c r="F262" s="2">
        <v>46</v>
      </c>
      <c r="G262" s="2">
        <f t="shared" si="3"/>
        <v>4.9999999999999858</v>
      </c>
      <c r="H262" s="5"/>
      <c r="I262" s="5"/>
    </row>
    <row r="263" spans="1:9">
      <c r="A263" s="3">
        <v>43678</v>
      </c>
      <c r="B263" s="422">
        <v>18363</v>
      </c>
      <c r="C263" s="422" t="s">
        <v>20</v>
      </c>
      <c r="D263" t="s">
        <v>141</v>
      </c>
      <c r="F263" s="2">
        <v>5</v>
      </c>
      <c r="G263" s="2">
        <f t="shared" ref="G263:G326" si="4">+G262+E263-F263</f>
        <v>-1.4210854715202004E-14</v>
      </c>
      <c r="H263" s="5"/>
      <c r="I263" s="5"/>
    </row>
    <row r="264" spans="1:9">
      <c r="A264" s="31">
        <v>43646</v>
      </c>
      <c r="B264" s="421" t="s">
        <v>10</v>
      </c>
      <c r="C264" s="421" t="s">
        <v>21</v>
      </c>
      <c r="D264" t="s">
        <v>12</v>
      </c>
      <c r="E264" s="2">
        <v>46.4</v>
      </c>
      <c r="G264" s="2">
        <f t="shared" si="4"/>
        <v>46.399999999999984</v>
      </c>
      <c r="H264" s="5"/>
      <c r="I264" s="5"/>
    </row>
    <row r="265" spans="1:9">
      <c r="B265" s="422"/>
      <c r="C265" s="422"/>
      <c r="D265" t="s">
        <v>13</v>
      </c>
      <c r="E265" s="2">
        <v>26.6</v>
      </c>
      <c r="G265" s="2">
        <f t="shared" si="4"/>
        <v>72.999999999999986</v>
      </c>
      <c r="H265" s="5"/>
      <c r="I265" s="5"/>
    </row>
    <row r="266" spans="1:9">
      <c r="B266" s="422"/>
      <c r="C266" s="422"/>
      <c r="D266" t="s">
        <v>14</v>
      </c>
      <c r="E266" s="2">
        <v>60</v>
      </c>
      <c r="G266" s="2">
        <f t="shared" si="4"/>
        <v>133</v>
      </c>
      <c r="H266" s="5"/>
      <c r="I266" s="5"/>
    </row>
    <row r="267" spans="1:9">
      <c r="B267" s="422"/>
      <c r="C267" s="422"/>
      <c r="D267" t="s">
        <v>15</v>
      </c>
      <c r="E267" s="2">
        <v>5</v>
      </c>
      <c r="G267" s="2">
        <f t="shared" si="4"/>
        <v>138</v>
      </c>
      <c r="H267" s="5"/>
      <c r="I267" s="5"/>
    </row>
    <row r="268" spans="1:9">
      <c r="A268" s="3">
        <v>43646</v>
      </c>
      <c r="B268" s="422" t="s">
        <v>69</v>
      </c>
      <c r="C268" s="422" t="s">
        <v>21</v>
      </c>
      <c r="D268" t="s">
        <v>14</v>
      </c>
      <c r="F268" s="2">
        <v>30</v>
      </c>
      <c r="G268" s="2">
        <f t="shared" si="4"/>
        <v>108</v>
      </c>
      <c r="H268" s="5"/>
      <c r="I268" s="5"/>
    </row>
    <row r="269" spans="1:9">
      <c r="A269" s="3">
        <v>43672</v>
      </c>
      <c r="B269" s="422">
        <v>18350</v>
      </c>
      <c r="C269" s="422" t="s">
        <v>21</v>
      </c>
      <c r="D269" t="s">
        <v>12</v>
      </c>
      <c r="F269" s="2">
        <v>46.4</v>
      </c>
      <c r="G269" s="2">
        <f t="shared" si="4"/>
        <v>61.6</v>
      </c>
      <c r="H269" s="5"/>
      <c r="I269" s="5"/>
    </row>
    <row r="270" spans="1:9">
      <c r="A270" s="3">
        <v>43672</v>
      </c>
      <c r="B270" s="422">
        <v>18350</v>
      </c>
      <c r="C270" s="422" t="s">
        <v>21</v>
      </c>
      <c r="D270" t="s">
        <v>13</v>
      </c>
      <c r="F270" s="2">
        <v>26.6</v>
      </c>
      <c r="G270" s="2">
        <f t="shared" si="4"/>
        <v>35</v>
      </c>
      <c r="H270" s="5"/>
      <c r="I270" s="5"/>
    </row>
    <row r="271" spans="1:9">
      <c r="A271" s="3">
        <v>43678</v>
      </c>
      <c r="B271" s="422">
        <v>18363</v>
      </c>
      <c r="C271" s="422" t="s">
        <v>21</v>
      </c>
      <c r="D271" t="s">
        <v>14</v>
      </c>
      <c r="F271" s="2">
        <v>30</v>
      </c>
      <c r="G271" s="2">
        <f t="shared" si="4"/>
        <v>5</v>
      </c>
      <c r="H271" s="5"/>
      <c r="I271" s="5"/>
    </row>
    <row r="272" spans="1:9">
      <c r="A272" s="3">
        <v>43678</v>
      </c>
      <c r="B272" s="422">
        <v>18363</v>
      </c>
      <c r="C272" s="422" t="s">
        <v>21</v>
      </c>
      <c r="D272" t="s">
        <v>141</v>
      </c>
      <c r="F272" s="2">
        <v>5</v>
      </c>
      <c r="G272" s="2">
        <f t="shared" si="4"/>
        <v>0</v>
      </c>
      <c r="H272" s="5"/>
      <c r="I272" s="5"/>
    </row>
    <row r="273" spans="1:9">
      <c r="A273" s="31">
        <v>43677</v>
      </c>
      <c r="B273" s="421" t="s">
        <v>10</v>
      </c>
      <c r="C273" s="421" t="s">
        <v>22</v>
      </c>
      <c r="D273" t="s">
        <v>12</v>
      </c>
      <c r="E273" s="2">
        <v>46.5</v>
      </c>
      <c r="G273" s="2">
        <f t="shared" si="4"/>
        <v>46.5</v>
      </c>
      <c r="H273" s="5"/>
      <c r="I273" s="5"/>
    </row>
    <row r="274" spans="1:9">
      <c r="B274" s="422"/>
      <c r="C274" s="422"/>
      <c r="D274" t="s">
        <v>13</v>
      </c>
      <c r="E274" s="2">
        <v>25.7</v>
      </c>
      <c r="G274" s="2">
        <f t="shared" si="4"/>
        <v>72.2</v>
      </c>
      <c r="H274" s="5"/>
      <c r="I274" s="5"/>
    </row>
    <row r="275" spans="1:9">
      <c r="B275" s="422"/>
      <c r="C275" s="422"/>
      <c r="D275" t="s">
        <v>14</v>
      </c>
      <c r="E275" s="2">
        <v>60</v>
      </c>
      <c r="G275" s="2">
        <f t="shared" si="4"/>
        <v>132.19999999999999</v>
      </c>
      <c r="H275" s="5"/>
      <c r="I275" s="5"/>
    </row>
    <row r="276" spans="1:9">
      <c r="B276" s="422"/>
      <c r="C276" s="422"/>
      <c r="D276" t="s">
        <v>15</v>
      </c>
      <c r="E276" s="2">
        <v>5</v>
      </c>
      <c r="G276" s="2">
        <f t="shared" si="4"/>
        <v>137.19999999999999</v>
      </c>
      <c r="H276" s="5"/>
      <c r="I276" s="5"/>
    </row>
    <row r="277" spans="1:9">
      <c r="A277" s="3">
        <v>43677</v>
      </c>
      <c r="B277" s="422" t="s">
        <v>69</v>
      </c>
      <c r="C277" s="422" t="s">
        <v>22</v>
      </c>
      <c r="D277" t="s">
        <v>14</v>
      </c>
      <c r="F277" s="2">
        <v>60</v>
      </c>
      <c r="G277" s="2">
        <f t="shared" si="4"/>
        <v>77.199999999999989</v>
      </c>
      <c r="H277" s="5"/>
      <c r="I277" s="5"/>
    </row>
    <row r="278" spans="1:9">
      <c r="A278" s="3">
        <v>43677</v>
      </c>
      <c r="B278" s="422" t="s">
        <v>69</v>
      </c>
      <c r="C278" s="422" t="s">
        <v>22</v>
      </c>
      <c r="D278" t="s">
        <v>15</v>
      </c>
      <c r="F278" s="2">
        <v>5</v>
      </c>
      <c r="G278" s="2">
        <f t="shared" si="4"/>
        <v>72.199999999999989</v>
      </c>
      <c r="H278" s="5"/>
      <c r="I278" s="5"/>
    </row>
    <row r="279" spans="1:9">
      <c r="A279" s="3">
        <v>43717</v>
      </c>
      <c r="B279" s="422">
        <v>18657</v>
      </c>
      <c r="C279" s="422" t="s">
        <v>22</v>
      </c>
      <c r="D279" t="s">
        <v>12</v>
      </c>
      <c r="F279" s="2">
        <v>46.5</v>
      </c>
      <c r="G279" s="2">
        <f t="shared" si="4"/>
        <v>25.699999999999989</v>
      </c>
      <c r="H279" s="5"/>
      <c r="I279" s="5"/>
    </row>
    <row r="280" spans="1:9">
      <c r="A280" s="3">
        <v>43717</v>
      </c>
      <c r="B280" s="422">
        <v>18657</v>
      </c>
      <c r="C280" s="422" t="s">
        <v>22</v>
      </c>
      <c r="D280" t="s">
        <v>13</v>
      </c>
      <c r="F280" s="2">
        <v>25.7</v>
      </c>
      <c r="G280" s="2">
        <f t="shared" si="4"/>
        <v>0</v>
      </c>
      <c r="H280" s="5"/>
      <c r="I280" s="5"/>
    </row>
    <row r="281" spans="1:9">
      <c r="A281" s="31">
        <v>43708</v>
      </c>
      <c r="B281" s="421" t="s">
        <v>10</v>
      </c>
      <c r="C281" s="421" t="s">
        <v>23</v>
      </c>
      <c r="D281" t="s">
        <v>12</v>
      </c>
      <c r="E281" s="2">
        <v>45.2</v>
      </c>
      <c r="G281" s="2">
        <f t="shared" si="4"/>
        <v>45.2</v>
      </c>
      <c r="H281" s="5"/>
      <c r="I281" s="5"/>
    </row>
    <row r="282" spans="1:9">
      <c r="B282" s="422"/>
      <c r="C282" s="422"/>
      <c r="D282" t="s">
        <v>13</v>
      </c>
      <c r="E282" s="2">
        <v>24.9</v>
      </c>
      <c r="G282" s="2">
        <f t="shared" si="4"/>
        <v>70.099999999999994</v>
      </c>
      <c r="H282" s="5"/>
      <c r="I282" s="5"/>
    </row>
    <row r="283" spans="1:9">
      <c r="B283" s="422"/>
      <c r="C283" s="422"/>
      <c r="D283" t="s">
        <v>14</v>
      </c>
      <c r="E283" s="2">
        <v>60</v>
      </c>
      <c r="G283" s="2">
        <f t="shared" si="4"/>
        <v>130.1</v>
      </c>
      <c r="H283" s="5"/>
      <c r="I283" s="5"/>
    </row>
    <row r="284" spans="1:9">
      <c r="B284" s="422"/>
      <c r="C284" s="422"/>
      <c r="D284" t="s">
        <v>29</v>
      </c>
      <c r="E284" s="2">
        <v>5</v>
      </c>
      <c r="G284" s="2">
        <f t="shared" si="4"/>
        <v>135.1</v>
      </c>
      <c r="H284" s="5"/>
      <c r="I284" s="5"/>
    </row>
    <row r="285" spans="1:9">
      <c r="B285" s="422"/>
      <c r="C285" s="422"/>
      <c r="D285" t="s">
        <v>16</v>
      </c>
      <c r="E285" s="2">
        <v>10</v>
      </c>
      <c r="G285" s="2">
        <f t="shared" si="4"/>
        <v>145.1</v>
      </c>
      <c r="H285" s="5"/>
      <c r="I285" s="5"/>
    </row>
    <row r="286" spans="1:9" ht="14.25" customHeight="1">
      <c r="A286" s="3">
        <v>43708</v>
      </c>
      <c r="B286" s="422" t="s">
        <v>69</v>
      </c>
      <c r="C286" s="422" t="s">
        <v>23</v>
      </c>
      <c r="D286" t="s">
        <v>14</v>
      </c>
      <c r="F286" s="2">
        <v>60</v>
      </c>
      <c r="G286" s="2">
        <f t="shared" si="4"/>
        <v>85.1</v>
      </c>
      <c r="H286" s="5"/>
      <c r="I286" s="5"/>
    </row>
    <row r="287" spans="1:9" ht="14.25" customHeight="1">
      <c r="A287" s="3">
        <v>43708</v>
      </c>
      <c r="B287" s="422" t="s">
        <v>69</v>
      </c>
      <c r="C287" s="422" t="s">
        <v>23</v>
      </c>
      <c r="D287" t="s">
        <v>15</v>
      </c>
      <c r="F287" s="2">
        <v>5</v>
      </c>
      <c r="G287" s="2">
        <f t="shared" si="4"/>
        <v>80.099999999999994</v>
      </c>
      <c r="H287" s="5"/>
      <c r="I287" s="5"/>
    </row>
    <row r="288" spans="1:9" ht="14.25" customHeight="1">
      <c r="A288" s="3">
        <v>43717</v>
      </c>
      <c r="B288" s="422">
        <v>18657</v>
      </c>
      <c r="C288" s="422" t="s">
        <v>23</v>
      </c>
      <c r="D288" t="s">
        <v>16</v>
      </c>
      <c r="F288" s="2">
        <v>10</v>
      </c>
      <c r="G288" s="2">
        <f t="shared" si="4"/>
        <v>70.099999999999994</v>
      </c>
      <c r="H288" s="5"/>
      <c r="I288" s="5"/>
    </row>
    <row r="289" spans="1:9" ht="14.25" customHeight="1">
      <c r="A289" s="3">
        <v>43741</v>
      </c>
      <c r="B289" s="422">
        <v>18856</v>
      </c>
      <c r="C289" s="422" t="s">
        <v>23</v>
      </c>
      <c r="D289" t="s">
        <v>12</v>
      </c>
      <c r="F289" s="2">
        <v>45.2</v>
      </c>
      <c r="G289" s="2">
        <f t="shared" si="4"/>
        <v>24.899999999999991</v>
      </c>
      <c r="H289" s="5"/>
      <c r="I289" s="5"/>
    </row>
    <row r="290" spans="1:9" ht="14.25" customHeight="1">
      <c r="A290" s="3">
        <v>43741</v>
      </c>
      <c r="B290" s="422">
        <v>18856</v>
      </c>
      <c r="C290" s="422" t="s">
        <v>23</v>
      </c>
      <c r="D290" t="s">
        <v>13</v>
      </c>
      <c r="F290" s="2">
        <v>24.9</v>
      </c>
      <c r="G290" s="2">
        <f t="shared" si="4"/>
        <v>0</v>
      </c>
      <c r="H290" s="5"/>
      <c r="I290" s="5"/>
    </row>
    <row r="291" spans="1:9" ht="14.25" customHeight="1">
      <c r="A291" s="31">
        <v>43738</v>
      </c>
      <c r="B291" s="421" t="s">
        <v>10</v>
      </c>
      <c r="C291" s="421" t="s">
        <v>24</v>
      </c>
      <c r="D291" t="s">
        <v>12</v>
      </c>
      <c r="E291" s="2">
        <v>45.4</v>
      </c>
      <c r="G291" s="2">
        <f t="shared" si="4"/>
        <v>45.4</v>
      </c>
      <c r="H291" s="5"/>
      <c r="I291" s="5"/>
    </row>
    <row r="292" spans="1:9" ht="14.25" customHeight="1">
      <c r="B292" s="422"/>
      <c r="C292" s="422"/>
      <c r="D292" t="s">
        <v>13</v>
      </c>
      <c r="E292" s="2">
        <v>25.3</v>
      </c>
      <c r="G292" s="2">
        <f t="shared" si="4"/>
        <v>70.7</v>
      </c>
      <c r="H292" s="5"/>
      <c r="I292" s="5"/>
    </row>
    <row r="293" spans="1:9" ht="14.25" customHeight="1">
      <c r="B293" s="422"/>
      <c r="C293" s="422"/>
      <c r="D293" t="s">
        <v>14</v>
      </c>
      <c r="E293" s="2">
        <v>60</v>
      </c>
      <c r="G293" s="2">
        <f t="shared" si="4"/>
        <v>130.69999999999999</v>
      </c>
      <c r="H293" s="5"/>
      <c r="I293" s="5"/>
    </row>
    <row r="294" spans="1:9" ht="14.25" customHeight="1">
      <c r="B294" s="422"/>
      <c r="C294" s="422"/>
      <c r="D294" t="s">
        <v>29</v>
      </c>
      <c r="E294" s="2">
        <v>5</v>
      </c>
      <c r="G294" s="2">
        <f t="shared" si="4"/>
        <v>135.69999999999999</v>
      </c>
      <c r="H294" s="5"/>
      <c r="I294" s="5"/>
    </row>
    <row r="295" spans="1:9" ht="14.25" customHeight="1">
      <c r="A295" s="3">
        <v>43738</v>
      </c>
      <c r="B295" s="422" t="s">
        <v>69</v>
      </c>
      <c r="C295" s="422" t="s">
        <v>24</v>
      </c>
      <c r="D295" t="s">
        <v>14</v>
      </c>
      <c r="F295" s="2">
        <v>60</v>
      </c>
      <c r="G295" s="2">
        <f t="shared" si="4"/>
        <v>75.699999999999989</v>
      </c>
      <c r="H295" s="5"/>
      <c r="I295" s="5"/>
    </row>
    <row r="296" spans="1:9" ht="14.25" customHeight="1">
      <c r="A296" s="3">
        <v>43738</v>
      </c>
      <c r="B296" s="422" t="s">
        <v>69</v>
      </c>
      <c r="C296" s="422" t="s">
        <v>24</v>
      </c>
      <c r="D296" t="s">
        <v>15</v>
      </c>
      <c r="F296" s="2">
        <v>5</v>
      </c>
      <c r="G296" s="2">
        <f t="shared" si="4"/>
        <v>70.699999999999989</v>
      </c>
      <c r="H296" s="5"/>
      <c r="I296" s="5"/>
    </row>
    <row r="297" spans="1:9" ht="14.25" customHeight="1">
      <c r="A297" s="3">
        <v>43763</v>
      </c>
      <c r="B297" s="422">
        <v>18999</v>
      </c>
      <c r="C297" s="422" t="s">
        <v>24</v>
      </c>
      <c r="D297" t="s">
        <v>12</v>
      </c>
      <c r="F297" s="2">
        <v>45.4</v>
      </c>
      <c r="G297" s="2">
        <f t="shared" si="4"/>
        <v>25.29999999999999</v>
      </c>
      <c r="H297" s="5"/>
      <c r="I297" s="5"/>
    </row>
    <row r="298" spans="1:9" ht="14.25" customHeight="1">
      <c r="A298" s="3">
        <v>43763</v>
      </c>
      <c r="B298" s="422">
        <v>18999</v>
      </c>
      <c r="C298" s="422" t="s">
        <v>24</v>
      </c>
      <c r="D298" t="s">
        <v>13</v>
      </c>
      <c r="F298" s="2">
        <v>25.3</v>
      </c>
      <c r="G298" s="2">
        <f t="shared" si="4"/>
        <v>0</v>
      </c>
      <c r="H298" s="5"/>
      <c r="I298" s="5"/>
    </row>
    <row r="299" spans="1:9" ht="14.25" customHeight="1">
      <c r="A299" s="31">
        <v>43769</v>
      </c>
      <c r="B299" s="421" t="s">
        <v>10</v>
      </c>
      <c r="C299" s="421" t="s">
        <v>25</v>
      </c>
      <c r="D299" s="54" t="s">
        <v>12</v>
      </c>
      <c r="E299" s="45">
        <v>45.7</v>
      </c>
      <c r="G299" s="2">
        <f t="shared" si="4"/>
        <v>45.7</v>
      </c>
      <c r="H299" s="5"/>
      <c r="I299" s="5"/>
    </row>
    <row r="300" spans="1:9" ht="14.25" customHeight="1">
      <c r="A300" s="71"/>
      <c r="B300" s="425"/>
      <c r="C300" s="425"/>
      <c r="D300" s="54" t="s">
        <v>13</v>
      </c>
      <c r="E300" s="45">
        <v>24.4</v>
      </c>
      <c r="G300" s="2">
        <f t="shared" si="4"/>
        <v>70.099999999999994</v>
      </c>
      <c r="H300" s="5"/>
      <c r="I300" s="5"/>
    </row>
    <row r="301" spans="1:9" ht="14.25" customHeight="1">
      <c r="A301" s="71"/>
      <c r="B301" s="425"/>
      <c r="C301" s="425"/>
      <c r="D301" s="54" t="s">
        <v>14</v>
      </c>
      <c r="E301" s="45">
        <v>60</v>
      </c>
      <c r="G301" s="2">
        <f t="shared" si="4"/>
        <v>130.1</v>
      </c>
      <c r="H301" s="5"/>
      <c r="I301" s="5"/>
    </row>
    <row r="302" spans="1:9" ht="14.25" customHeight="1">
      <c r="A302" s="71"/>
      <c r="B302" s="425"/>
      <c r="C302" s="425"/>
      <c r="D302" s="54" t="s">
        <v>15</v>
      </c>
      <c r="E302" s="45">
        <v>5</v>
      </c>
      <c r="G302" s="2">
        <f t="shared" si="4"/>
        <v>135.1</v>
      </c>
      <c r="H302" s="5"/>
      <c r="I302" s="5"/>
    </row>
    <row r="303" spans="1:9" ht="14.25" customHeight="1">
      <c r="A303" s="3">
        <v>43769</v>
      </c>
      <c r="B303" s="422" t="s">
        <v>69</v>
      </c>
      <c r="C303" s="422" t="s">
        <v>25</v>
      </c>
      <c r="D303" t="s">
        <v>14</v>
      </c>
      <c r="E303" s="45"/>
      <c r="F303" s="45">
        <v>60</v>
      </c>
      <c r="G303" s="2">
        <f t="shared" si="4"/>
        <v>75.099999999999994</v>
      </c>
      <c r="H303" s="5"/>
      <c r="I303" s="5"/>
    </row>
    <row r="304" spans="1:9" ht="14.25" customHeight="1">
      <c r="A304" s="3">
        <v>43769</v>
      </c>
      <c r="B304" s="422" t="s">
        <v>69</v>
      </c>
      <c r="C304" s="422" t="s">
        <v>25</v>
      </c>
      <c r="D304" t="s">
        <v>15</v>
      </c>
      <c r="E304" s="45"/>
      <c r="F304" s="45">
        <v>5</v>
      </c>
      <c r="G304" s="2">
        <f t="shared" si="4"/>
        <v>70.099999999999994</v>
      </c>
      <c r="H304" s="5"/>
      <c r="I304" s="5"/>
    </row>
    <row r="305" spans="1:9" ht="14.25" customHeight="1">
      <c r="A305" s="3">
        <v>43826</v>
      </c>
      <c r="B305" s="422">
        <v>19383</v>
      </c>
      <c r="C305" s="422" t="s">
        <v>25</v>
      </c>
      <c r="D305" t="s">
        <v>12</v>
      </c>
      <c r="E305" s="45"/>
      <c r="F305" s="2">
        <v>45.7</v>
      </c>
      <c r="G305" s="2">
        <f t="shared" si="4"/>
        <v>24.399999999999991</v>
      </c>
      <c r="H305" s="5"/>
      <c r="I305" s="5"/>
    </row>
    <row r="306" spans="1:9" ht="14.25" customHeight="1">
      <c r="A306" s="3">
        <v>43826</v>
      </c>
      <c r="B306" s="422">
        <v>19383</v>
      </c>
      <c r="C306" s="422" t="s">
        <v>25</v>
      </c>
      <c r="D306" t="s">
        <v>13</v>
      </c>
      <c r="E306" s="45"/>
      <c r="F306" s="2">
        <v>24.4</v>
      </c>
      <c r="G306" s="2">
        <f t="shared" si="4"/>
        <v>0</v>
      </c>
      <c r="H306" s="5"/>
      <c r="I306" s="5"/>
    </row>
    <row r="307" spans="1:9" ht="14.25" customHeight="1">
      <c r="A307" s="31">
        <v>43799</v>
      </c>
      <c r="B307" s="421" t="s">
        <v>10</v>
      </c>
      <c r="C307" s="421" t="s">
        <v>26</v>
      </c>
      <c r="D307" s="54" t="s">
        <v>12</v>
      </c>
      <c r="E307" s="45">
        <v>51.2</v>
      </c>
      <c r="G307" s="2">
        <f t="shared" si="4"/>
        <v>51.2</v>
      </c>
      <c r="H307" s="5"/>
      <c r="I307" s="5"/>
    </row>
    <row r="308" spans="1:9" ht="14.25" customHeight="1">
      <c r="A308" s="71"/>
      <c r="B308" s="425"/>
      <c r="C308" s="425"/>
      <c r="D308" s="54" t="s">
        <v>13</v>
      </c>
      <c r="E308" s="45">
        <v>25.3</v>
      </c>
      <c r="G308" s="2">
        <f t="shared" si="4"/>
        <v>76.5</v>
      </c>
      <c r="H308" s="5"/>
      <c r="I308" s="5"/>
    </row>
    <row r="309" spans="1:9" ht="14.25" customHeight="1">
      <c r="A309" s="71"/>
      <c r="B309" s="425"/>
      <c r="C309" s="425"/>
      <c r="D309" s="54" t="s">
        <v>14</v>
      </c>
      <c r="E309" s="45">
        <v>60</v>
      </c>
      <c r="G309" s="2">
        <f t="shared" si="4"/>
        <v>136.5</v>
      </c>
      <c r="H309" s="5"/>
      <c r="I309" s="5"/>
    </row>
    <row r="310" spans="1:9" ht="14.25" customHeight="1">
      <c r="A310" s="71"/>
      <c r="B310"/>
      <c r="C310" s="422"/>
      <c r="D310" t="s">
        <v>15</v>
      </c>
      <c r="E310" s="45">
        <v>5</v>
      </c>
      <c r="G310" s="2">
        <f t="shared" si="4"/>
        <v>141.5</v>
      </c>
      <c r="H310" s="5"/>
      <c r="I310" s="5"/>
    </row>
    <row r="311" spans="1:9" ht="14.25" customHeight="1">
      <c r="A311" s="3">
        <v>43799</v>
      </c>
      <c r="B311" s="422" t="s">
        <v>142</v>
      </c>
      <c r="C311" s="422" t="s">
        <v>26</v>
      </c>
      <c r="D311" t="s">
        <v>14</v>
      </c>
      <c r="E311" s="45"/>
      <c r="F311" s="2">
        <v>60</v>
      </c>
      <c r="G311" s="2">
        <f t="shared" si="4"/>
        <v>81.5</v>
      </c>
      <c r="H311" s="5"/>
      <c r="I311" s="5"/>
    </row>
    <row r="312" spans="1:9" ht="14.25" customHeight="1">
      <c r="A312" s="3">
        <v>43799</v>
      </c>
      <c r="B312" s="422" t="s">
        <v>142</v>
      </c>
      <c r="C312" s="422" t="s">
        <v>26</v>
      </c>
      <c r="D312" t="s">
        <v>15</v>
      </c>
      <c r="E312" s="45"/>
      <c r="F312" s="2">
        <v>5</v>
      </c>
      <c r="G312" s="2">
        <f t="shared" si="4"/>
        <v>76.5</v>
      </c>
      <c r="H312" s="5"/>
      <c r="I312" s="5"/>
    </row>
    <row r="313" spans="1:9" ht="14.25" customHeight="1">
      <c r="A313" s="3">
        <v>43826</v>
      </c>
      <c r="B313" s="422">
        <v>19383</v>
      </c>
      <c r="C313" s="422" t="s">
        <v>26</v>
      </c>
      <c r="E313" s="45"/>
      <c r="F313" s="2">
        <v>51.2</v>
      </c>
      <c r="G313" s="2">
        <f t="shared" si="4"/>
        <v>25.299999999999997</v>
      </c>
      <c r="H313" s="5"/>
      <c r="I313" s="5"/>
    </row>
    <row r="314" spans="1:9" ht="14.25" customHeight="1">
      <c r="A314" s="3">
        <v>43826</v>
      </c>
      <c r="B314" s="422">
        <v>19383</v>
      </c>
      <c r="C314" s="422" t="s">
        <v>26</v>
      </c>
      <c r="D314" s="54"/>
      <c r="E314" s="45"/>
      <c r="F314" s="2">
        <v>25.3</v>
      </c>
      <c r="G314" s="2">
        <f t="shared" si="4"/>
        <v>0</v>
      </c>
      <c r="H314" s="5"/>
      <c r="I314" s="5"/>
    </row>
    <row r="315" spans="1:9" ht="14.25" customHeight="1">
      <c r="A315" s="31">
        <v>43830</v>
      </c>
      <c r="B315" s="9" t="s">
        <v>10</v>
      </c>
      <c r="C315" s="421" t="s">
        <v>27</v>
      </c>
      <c r="D315" s="54" t="s">
        <v>12</v>
      </c>
      <c r="E315" s="45">
        <v>53.5</v>
      </c>
      <c r="G315" s="2">
        <f t="shared" si="4"/>
        <v>53.5</v>
      </c>
      <c r="H315" s="5"/>
      <c r="I315" s="5"/>
    </row>
    <row r="316" spans="1:9" ht="14.25" customHeight="1">
      <c r="A316" s="71"/>
      <c r="B316" s="425"/>
      <c r="C316" s="425"/>
      <c r="D316" s="54" t="s">
        <v>13</v>
      </c>
      <c r="E316" s="45">
        <v>25.4</v>
      </c>
      <c r="G316" s="2">
        <f t="shared" si="4"/>
        <v>78.900000000000006</v>
      </c>
      <c r="H316" s="5"/>
      <c r="I316" s="5"/>
    </row>
    <row r="317" spans="1:9" ht="14.25" customHeight="1">
      <c r="A317" s="71"/>
      <c r="B317" s="425"/>
      <c r="C317" s="425"/>
      <c r="D317" s="54" t="s">
        <v>14</v>
      </c>
      <c r="E317" s="45">
        <v>60</v>
      </c>
      <c r="G317" s="2">
        <f t="shared" si="4"/>
        <v>138.9</v>
      </c>
      <c r="H317" s="5"/>
      <c r="I317" s="5"/>
    </row>
    <row r="318" spans="1:9" ht="14.25" customHeight="1">
      <c r="A318" s="71"/>
      <c r="B318" s="425"/>
      <c r="C318" s="425"/>
      <c r="D318" s="54" t="s">
        <v>15</v>
      </c>
      <c r="E318" s="45">
        <v>5</v>
      </c>
      <c r="G318" s="2">
        <f t="shared" si="4"/>
        <v>143.9</v>
      </c>
      <c r="H318" s="5"/>
      <c r="I318" s="5"/>
    </row>
    <row r="319" spans="1:9" ht="14.25" customHeight="1">
      <c r="A319" s="71">
        <v>43830</v>
      </c>
      <c r="B319" s="422" t="s">
        <v>69</v>
      </c>
      <c r="C319" s="422" t="s">
        <v>27</v>
      </c>
      <c r="D319" t="s">
        <v>14</v>
      </c>
      <c r="E319" s="45"/>
      <c r="F319" s="2">
        <v>60</v>
      </c>
      <c r="G319" s="2">
        <f t="shared" si="4"/>
        <v>83.9</v>
      </c>
      <c r="H319" s="5"/>
      <c r="I319" s="5"/>
    </row>
    <row r="320" spans="1:9" ht="14.25" customHeight="1">
      <c r="A320" s="71">
        <v>43830</v>
      </c>
      <c r="B320" s="422" t="s">
        <v>69</v>
      </c>
      <c r="C320" s="422" t="s">
        <v>27</v>
      </c>
      <c r="D320" t="s">
        <v>15</v>
      </c>
      <c r="E320" s="45"/>
      <c r="F320" s="2">
        <v>5</v>
      </c>
      <c r="G320" s="2">
        <f t="shared" si="4"/>
        <v>78.900000000000006</v>
      </c>
      <c r="H320" s="5"/>
      <c r="I320" s="5"/>
    </row>
    <row r="321" spans="1:9" ht="14.25" customHeight="1">
      <c r="A321" s="71">
        <v>43879</v>
      </c>
      <c r="B321" s="422">
        <v>19769</v>
      </c>
      <c r="C321" s="422" t="s">
        <v>27</v>
      </c>
      <c r="D321" t="s">
        <v>12</v>
      </c>
      <c r="E321" s="45"/>
      <c r="F321" s="2">
        <v>53.5</v>
      </c>
      <c r="G321" s="2">
        <f t="shared" si="4"/>
        <v>25.400000000000006</v>
      </c>
      <c r="H321" s="5"/>
      <c r="I321" s="5"/>
    </row>
    <row r="322" spans="1:9" ht="14.25" customHeight="1">
      <c r="A322" s="71">
        <v>43879</v>
      </c>
      <c r="B322" s="422">
        <v>19769</v>
      </c>
      <c r="C322" s="422" t="s">
        <v>27</v>
      </c>
      <c r="D322" t="s">
        <v>13</v>
      </c>
      <c r="E322" s="45"/>
      <c r="F322" s="2">
        <v>25.4</v>
      </c>
      <c r="G322" s="2">
        <f t="shared" si="4"/>
        <v>0</v>
      </c>
      <c r="H322" s="5"/>
      <c r="I322" s="5"/>
    </row>
    <row r="323" spans="1:9" ht="14.25" customHeight="1">
      <c r="A323" s="31">
        <v>43861</v>
      </c>
      <c r="B323" s="9" t="s">
        <v>10</v>
      </c>
      <c r="C323" s="421" t="s">
        <v>11</v>
      </c>
      <c r="D323" s="54" t="s">
        <v>12</v>
      </c>
      <c r="E323" s="45">
        <v>77.8</v>
      </c>
      <c r="G323" s="2">
        <f t="shared" si="4"/>
        <v>77.8</v>
      </c>
      <c r="H323" s="5"/>
      <c r="I323" s="5"/>
    </row>
    <row r="324" spans="1:9" ht="14.25" customHeight="1">
      <c r="A324" s="71"/>
      <c r="B324" s="425"/>
      <c r="C324" s="425"/>
      <c r="D324" s="54" t="s">
        <v>13</v>
      </c>
      <c r="E324" s="45">
        <v>24.1</v>
      </c>
      <c r="G324" s="2">
        <f t="shared" si="4"/>
        <v>101.9</v>
      </c>
      <c r="H324" s="5"/>
      <c r="I324" s="5"/>
    </row>
    <row r="325" spans="1:9" ht="14.25" customHeight="1">
      <c r="A325" s="71"/>
      <c r="B325" s="425"/>
      <c r="C325" s="425"/>
      <c r="D325" s="54" t="s">
        <v>14</v>
      </c>
      <c r="E325" s="45">
        <v>60</v>
      </c>
      <c r="G325" s="2">
        <f t="shared" si="4"/>
        <v>161.9</v>
      </c>
      <c r="H325" s="5"/>
      <c r="I325" s="5"/>
    </row>
    <row r="326" spans="1:9" ht="14.25" customHeight="1">
      <c r="A326" s="71"/>
      <c r="B326" s="425"/>
      <c r="C326" s="425"/>
      <c r="D326" s="54" t="s">
        <v>15</v>
      </c>
      <c r="E326" s="45">
        <v>5</v>
      </c>
      <c r="G326" s="2">
        <f t="shared" si="4"/>
        <v>166.9</v>
      </c>
      <c r="H326" s="5"/>
      <c r="I326" s="5"/>
    </row>
    <row r="327" spans="1:9" ht="14.25" customHeight="1">
      <c r="A327" s="71"/>
      <c r="B327" s="425"/>
      <c r="C327" s="425"/>
      <c r="D327" t="s">
        <v>70</v>
      </c>
      <c r="E327" s="45">
        <v>93</v>
      </c>
      <c r="G327" s="2">
        <f t="shared" ref="G327:G390" si="5">+G326+E327-F327</f>
        <v>259.89999999999998</v>
      </c>
      <c r="H327" s="5"/>
      <c r="I327" s="5"/>
    </row>
    <row r="328" spans="1:9" ht="14.25" customHeight="1">
      <c r="A328" s="71">
        <v>43879</v>
      </c>
      <c r="B328" s="425">
        <v>19769</v>
      </c>
      <c r="C328" s="422" t="s">
        <v>11</v>
      </c>
      <c r="D328" t="s">
        <v>14</v>
      </c>
      <c r="E328" s="45"/>
      <c r="F328" s="2">
        <v>60</v>
      </c>
      <c r="G328" s="2">
        <f t="shared" si="5"/>
        <v>199.89999999999998</v>
      </c>
      <c r="H328" s="5"/>
      <c r="I328" s="5"/>
    </row>
    <row r="329" spans="1:9" ht="14.25" customHeight="1">
      <c r="A329" s="71">
        <v>43879</v>
      </c>
      <c r="B329" s="425">
        <v>19769</v>
      </c>
      <c r="C329" s="422" t="s">
        <v>11</v>
      </c>
      <c r="D329" t="s">
        <v>29</v>
      </c>
      <c r="E329" s="45"/>
      <c r="F329" s="2">
        <v>5</v>
      </c>
      <c r="G329" s="2">
        <f t="shared" si="5"/>
        <v>194.89999999999998</v>
      </c>
      <c r="H329" s="5"/>
      <c r="I329" s="5"/>
    </row>
    <row r="330" spans="1:9" ht="14.25" customHeight="1">
      <c r="A330" s="71">
        <v>44107</v>
      </c>
      <c r="B330" s="425">
        <v>20365</v>
      </c>
      <c r="C330" s="422" t="s">
        <v>11</v>
      </c>
      <c r="D330" s="54" t="s">
        <v>12</v>
      </c>
      <c r="E330" s="45"/>
      <c r="F330" s="45">
        <v>77.8</v>
      </c>
      <c r="G330" s="2">
        <f t="shared" si="5"/>
        <v>117.09999999999998</v>
      </c>
      <c r="H330" s="5"/>
      <c r="I330" s="5"/>
    </row>
    <row r="331" spans="1:9" ht="14.25" customHeight="1">
      <c r="A331" s="71">
        <v>44107</v>
      </c>
      <c r="B331" s="425">
        <v>20365</v>
      </c>
      <c r="C331" s="422" t="s">
        <v>11</v>
      </c>
      <c r="D331" s="54" t="s">
        <v>13</v>
      </c>
      <c r="E331" s="45"/>
      <c r="F331" s="45">
        <v>24.1</v>
      </c>
      <c r="G331" s="2">
        <f t="shared" si="5"/>
        <v>92.999999999999972</v>
      </c>
      <c r="H331" s="5"/>
      <c r="I331" s="5"/>
    </row>
    <row r="332" spans="1:9" ht="14.25" customHeight="1">
      <c r="A332" s="71">
        <v>44513</v>
      </c>
      <c r="B332" s="425">
        <v>23788</v>
      </c>
      <c r="C332" s="422" t="s">
        <v>11</v>
      </c>
      <c r="D332" t="s">
        <v>70</v>
      </c>
      <c r="E332" s="45"/>
      <c r="F332" s="45">
        <v>93</v>
      </c>
      <c r="G332" s="2">
        <f t="shared" si="5"/>
        <v>0</v>
      </c>
      <c r="H332" s="5"/>
      <c r="I332" s="5"/>
    </row>
    <row r="333" spans="1:9" ht="14.25" customHeight="1">
      <c r="A333" s="31">
        <v>43890</v>
      </c>
      <c r="B333" s="421" t="s">
        <v>10</v>
      </c>
      <c r="C333" s="421" t="s">
        <v>17</v>
      </c>
      <c r="D333" t="s">
        <v>12</v>
      </c>
      <c r="E333" s="45">
        <v>80.7</v>
      </c>
      <c r="G333" s="2">
        <f t="shared" si="5"/>
        <v>80.7</v>
      </c>
      <c r="H333" s="5"/>
      <c r="I333" s="5"/>
    </row>
    <row r="334" spans="1:9" ht="14.25" customHeight="1">
      <c r="A334" s="71"/>
      <c r="B334" s="425"/>
      <c r="C334" s="422"/>
      <c r="D334" t="s">
        <v>13</v>
      </c>
      <c r="E334" s="45">
        <v>25.8</v>
      </c>
      <c r="G334" s="2">
        <f t="shared" si="5"/>
        <v>106.5</v>
      </c>
      <c r="H334" s="5"/>
      <c r="I334" s="5"/>
    </row>
    <row r="335" spans="1:9" ht="14.25" customHeight="1">
      <c r="A335" s="71"/>
      <c r="B335" s="425"/>
      <c r="C335" s="422"/>
      <c r="D335" t="s">
        <v>14</v>
      </c>
      <c r="E335" s="45">
        <v>58</v>
      </c>
      <c r="G335" s="2">
        <f t="shared" si="5"/>
        <v>164.5</v>
      </c>
      <c r="H335" s="5"/>
      <c r="I335" s="5"/>
    </row>
    <row r="336" spans="1:9" ht="14.25" customHeight="1">
      <c r="A336" s="71"/>
      <c r="B336" s="425"/>
      <c r="C336" s="422"/>
      <c r="D336" t="s">
        <v>29</v>
      </c>
      <c r="E336" s="45">
        <v>5</v>
      </c>
      <c r="G336" s="2">
        <f t="shared" si="5"/>
        <v>169.5</v>
      </c>
      <c r="H336" s="5"/>
      <c r="I336" s="5"/>
    </row>
    <row r="337" spans="1:9" ht="14.25" customHeight="1">
      <c r="A337" s="71">
        <v>43890</v>
      </c>
      <c r="B337" s="422" t="s">
        <v>69</v>
      </c>
      <c r="C337" s="422" t="s">
        <v>17</v>
      </c>
      <c r="D337" t="s">
        <v>14</v>
      </c>
      <c r="E337" s="45"/>
      <c r="F337" s="2">
        <v>26</v>
      </c>
      <c r="G337" s="2">
        <f t="shared" si="5"/>
        <v>143.5</v>
      </c>
      <c r="H337" s="5"/>
      <c r="I337" s="5"/>
    </row>
    <row r="338" spans="1:9" ht="14.25" customHeight="1">
      <c r="A338" s="115"/>
      <c r="B338" s="434"/>
      <c r="C338" s="434"/>
      <c r="D338" t="s">
        <v>12</v>
      </c>
      <c r="E338" s="45"/>
      <c r="F338" s="45">
        <v>80.7</v>
      </c>
      <c r="G338" s="2">
        <f t="shared" si="5"/>
        <v>62.8</v>
      </c>
      <c r="H338" s="5"/>
      <c r="I338" s="5"/>
    </row>
    <row r="339" spans="1:9" ht="14.25" customHeight="1">
      <c r="A339" s="115"/>
      <c r="B339" s="434"/>
      <c r="C339" s="434"/>
      <c r="D339" t="s">
        <v>13</v>
      </c>
      <c r="E339" s="45"/>
      <c r="F339" s="2">
        <v>17.399999999999999</v>
      </c>
      <c r="G339" s="2">
        <f t="shared" si="5"/>
        <v>45.4</v>
      </c>
      <c r="H339" s="5"/>
      <c r="I339" s="5"/>
    </row>
    <row r="340" spans="1:9" ht="14.25" customHeight="1">
      <c r="A340" s="71">
        <v>44156</v>
      </c>
      <c r="B340" s="422">
        <v>20830</v>
      </c>
      <c r="C340" s="422" t="s">
        <v>17</v>
      </c>
      <c r="D340" t="s">
        <v>13</v>
      </c>
      <c r="E340" s="45"/>
      <c r="F340" s="2">
        <v>8.4</v>
      </c>
      <c r="G340" s="2">
        <f t="shared" si="5"/>
        <v>37</v>
      </c>
      <c r="H340" s="5"/>
      <c r="I340" s="5"/>
    </row>
    <row r="341" spans="1:9" ht="14.25" customHeight="1">
      <c r="A341" s="71">
        <v>44227</v>
      </c>
      <c r="B341" s="422" t="s">
        <v>69</v>
      </c>
      <c r="C341" s="422" t="s">
        <v>17</v>
      </c>
      <c r="D341" t="s">
        <v>14</v>
      </c>
      <c r="E341" s="45"/>
      <c r="F341" s="2">
        <v>32</v>
      </c>
      <c r="G341" s="2">
        <f t="shared" si="5"/>
        <v>5</v>
      </c>
      <c r="H341" s="5"/>
      <c r="I341" s="5"/>
    </row>
    <row r="342" spans="1:9" ht="14.25" customHeight="1">
      <c r="A342" s="71">
        <v>44227</v>
      </c>
      <c r="B342" s="422" t="s">
        <v>69</v>
      </c>
      <c r="C342" s="422" t="s">
        <v>17</v>
      </c>
      <c r="D342" t="s">
        <v>29</v>
      </c>
      <c r="E342" s="45"/>
      <c r="F342" s="2">
        <v>5</v>
      </c>
      <c r="G342" s="2">
        <f t="shared" si="5"/>
        <v>0</v>
      </c>
      <c r="H342" s="5"/>
      <c r="I342" s="5"/>
    </row>
    <row r="343" spans="1:9" ht="14.25" customHeight="1">
      <c r="A343" s="31">
        <v>43921</v>
      </c>
      <c r="B343" s="421" t="s">
        <v>10</v>
      </c>
      <c r="C343" s="421" t="s">
        <v>18</v>
      </c>
      <c r="D343" t="s">
        <v>12</v>
      </c>
      <c r="E343" s="45">
        <v>62.8</v>
      </c>
      <c r="G343" s="2">
        <f t="shared" si="5"/>
        <v>62.8</v>
      </c>
      <c r="H343" s="5"/>
      <c r="I343" s="5"/>
    </row>
    <row r="344" spans="1:9" ht="14.25" customHeight="1">
      <c r="A344" s="71"/>
      <c r="B344" s="425"/>
      <c r="C344" s="422"/>
      <c r="D344" t="s">
        <v>13</v>
      </c>
      <c r="E344" s="45">
        <v>26.3</v>
      </c>
      <c r="G344" s="2">
        <f t="shared" si="5"/>
        <v>89.1</v>
      </c>
      <c r="H344" s="5"/>
      <c r="I344" s="5"/>
    </row>
    <row r="345" spans="1:9" ht="14.25" customHeight="1">
      <c r="A345" s="71"/>
      <c r="B345" s="425"/>
      <c r="C345" s="422"/>
      <c r="D345" t="s">
        <v>14</v>
      </c>
      <c r="E345" s="45">
        <v>60</v>
      </c>
      <c r="G345" s="2">
        <f t="shared" si="5"/>
        <v>149.1</v>
      </c>
      <c r="H345" s="5"/>
      <c r="I345" s="5"/>
    </row>
    <row r="346" spans="1:9" ht="14.25" customHeight="1">
      <c r="A346" s="71"/>
      <c r="B346" s="425"/>
      <c r="C346" s="422"/>
      <c r="D346" t="s">
        <v>29</v>
      </c>
      <c r="E346" s="45">
        <v>5</v>
      </c>
      <c r="G346" s="2">
        <f t="shared" si="5"/>
        <v>154.1</v>
      </c>
      <c r="H346" s="5"/>
      <c r="I346" s="5"/>
    </row>
    <row r="347" spans="1:9" ht="14.25" customHeight="1">
      <c r="A347" s="71">
        <v>43921</v>
      </c>
      <c r="B347" s="422" t="s">
        <v>69</v>
      </c>
      <c r="C347" s="422" t="s">
        <v>18</v>
      </c>
      <c r="D347" t="s">
        <v>14</v>
      </c>
      <c r="E347" s="45"/>
      <c r="F347" s="2">
        <v>28</v>
      </c>
      <c r="G347" s="2">
        <f t="shared" si="5"/>
        <v>126.1</v>
      </c>
      <c r="H347" s="5"/>
      <c r="I347" s="5"/>
    </row>
    <row r="348" spans="1:9" ht="14.25" customHeight="1">
      <c r="A348" s="71">
        <v>44156</v>
      </c>
      <c r="B348" s="422">
        <v>20830</v>
      </c>
      <c r="C348" s="422" t="s">
        <v>18</v>
      </c>
      <c r="D348" t="s">
        <v>12</v>
      </c>
      <c r="E348" s="45"/>
      <c r="F348" s="2">
        <v>62.8</v>
      </c>
      <c r="G348" s="2">
        <f t="shared" si="5"/>
        <v>63.3</v>
      </c>
      <c r="H348" s="5"/>
      <c r="I348" s="5"/>
    </row>
    <row r="349" spans="1:9" ht="14.25" customHeight="1">
      <c r="A349" s="71">
        <v>44156</v>
      </c>
      <c r="B349" s="422">
        <v>20830</v>
      </c>
      <c r="C349" s="422" t="s">
        <v>18</v>
      </c>
      <c r="D349" t="s">
        <v>13</v>
      </c>
      <c r="E349" s="45"/>
      <c r="F349" s="2">
        <v>26.3</v>
      </c>
      <c r="G349" s="2">
        <f t="shared" si="5"/>
        <v>37</v>
      </c>
      <c r="H349" s="5"/>
      <c r="I349" s="5"/>
    </row>
    <row r="350" spans="1:9" ht="14.25" customHeight="1">
      <c r="A350" s="71">
        <v>44227</v>
      </c>
      <c r="B350" s="422" t="s">
        <v>69</v>
      </c>
      <c r="C350" s="422" t="s">
        <v>18</v>
      </c>
      <c r="D350" t="s">
        <v>31</v>
      </c>
      <c r="E350" s="45"/>
      <c r="F350" s="2">
        <v>32</v>
      </c>
      <c r="G350" s="2">
        <f t="shared" si="5"/>
        <v>5</v>
      </c>
      <c r="H350" s="5"/>
      <c r="I350" s="5"/>
    </row>
    <row r="351" spans="1:9" ht="14.25" customHeight="1">
      <c r="A351" s="71">
        <v>44227</v>
      </c>
      <c r="B351" s="422" t="s">
        <v>69</v>
      </c>
      <c r="C351" s="422" t="s">
        <v>18</v>
      </c>
      <c r="D351" t="s">
        <v>29</v>
      </c>
      <c r="E351" s="45"/>
      <c r="F351" s="2">
        <v>5</v>
      </c>
      <c r="G351" s="2">
        <f t="shared" si="5"/>
        <v>0</v>
      </c>
      <c r="H351" s="5"/>
      <c r="I351" s="5"/>
    </row>
    <row r="352" spans="1:9" ht="14.25" customHeight="1">
      <c r="A352" s="31">
        <v>43951</v>
      </c>
      <c r="B352" s="421" t="s">
        <v>10</v>
      </c>
      <c r="C352" s="421" t="s">
        <v>19</v>
      </c>
      <c r="D352" t="s">
        <v>12</v>
      </c>
      <c r="E352" s="45">
        <v>51.4</v>
      </c>
      <c r="G352" s="2">
        <f t="shared" si="5"/>
        <v>51.4</v>
      </c>
      <c r="H352" s="5"/>
      <c r="I352" s="5"/>
    </row>
    <row r="353" spans="1:9" ht="14.25" customHeight="1">
      <c r="A353" s="71"/>
      <c r="B353" s="425"/>
      <c r="C353" s="422"/>
      <c r="D353" t="s">
        <v>13</v>
      </c>
      <c r="E353" s="45">
        <v>41.5</v>
      </c>
      <c r="G353" s="2">
        <f t="shared" si="5"/>
        <v>92.9</v>
      </c>
      <c r="H353" s="5"/>
      <c r="I353" s="5"/>
    </row>
    <row r="354" spans="1:9" ht="14.25" customHeight="1">
      <c r="A354" s="71"/>
      <c r="B354" s="425"/>
      <c r="C354" s="422"/>
      <c r="D354" t="s">
        <v>14</v>
      </c>
      <c r="E354" s="45">
        <v>60</v>
      </c>
      <c r="G354" s="2">
        <f t="shared" si="5"/>
        <v>152.9</v>
      </c>
      <c r="H354" s="5"/>
      <c r="I354" s="5"/>
    </row>
    <row r="355" spans="1:9" ht="14.25" customHeight="1">
      <c r="A355" s="71"/>
      <c r="B355" s="425"/>
      <c r="C355" s="422"/>
      <c r="D355" t="s">
        <v>29</v>
      </c>
      <c r="E355" s="45">
        <v>5</v>
      </c>
      <c r="G355" s="2">
        <f t="shared" si="5"/>
        <v>157.9</v>
      </c>
      <c r="H355" s="5"/>
      <c r="I355" s="5"/>
    </row>
    <row r="356" spans="1:9" ht="14.25" customHeight="1">
      <c r="A356" s="71">
        <v>44156</v>
      </c>
      <c r="B356" s="422">
        <v>20830</v>
      </c>
      <c r="C356" s="422" t="s">
        <v>19</v>
      </c>
      <c r="D356" t="s">
        <v>12</v>
      </c>
      <c r="E356" s="45"/>
      <c r="F356" s="2">
        <v>51.4</v>
      </c>
      <c r="G356" s="2">
        <f t="shared" si="5"/>
        <v>106.5</v>
      </c>
      <c r="H356" s="5"/>
      <c r="I356" s="5"/>
    </row>
    <row r="357" spans="1:9" ht="14.25" customHeight="1">
      <c r="A357" s="71">
        <v>44156</v>
      </c>
      <c r="B357" s="422">
        <v>20830</v>
      </c>
      <c r="C357" s="422" t="s">
        <v>19</v>
      </c>
      <c r="D357" t="s">
        <v>13</v>
      </c>
      <c r="E357" s="45"/>
      <c r="F357" s="2">
        <v>41.5</v>
      </c>
      <c r="G357" s="2">
        <f t="shared" si="5"/>
        <v>65</v>
      </c>
      <c r="H357" s="5"/>
      <c r="I357" s="5"/>
    </row>
    <row r="358" spans="1:9" ht="14.25" customHeight="1">
      <c r="A358" s="71">
        <v>44227</v>
      </c>
      <c r="B358" s="422" t="s">
        <v>69</v>
      </c>
      <c r="C358" s="422" t="s">
        <v>19</v>
      </c>
      <c r="D358" t="s">
        <v>31</v>
      </c>
      <c r="E358" s="45"/>
      <c r="F358" s="2">
        <v>26</v>
      </c>
      <c r="G358" s="2">
        <f t="shared" si="5"/>
        <v>39</v>
      </c>
      <c r="H358" s="5"/>
      <c r="I358" s="5"/>
    </row>
    <row r="359" spans="1:9" ht="14.25" customHeight="1">
      <c r="A359" s="71">
        <v>44286</v>
      </c>
      <c r="B359" s="422" t="s">
        <v>69</v>
      </c>
      <c r="C359" s="422" t="s">
        <v>19</v>
      </c>
      <c r="D359" t="s">
        <v>14</v>
      </c>
      <c r="E359" s="45"/>
      <c r="F359" s="2">
        <v>34</v>
      </c>
      <c r="G359" s="2">
        <f t="shared" si="5"/>
        <v>5</v>
      </c>
      <c r="H359" s="5"/>
      <c r="I359" s="5"/>
    </row>
    <row r="360" spans="1:9" ht="14.25" customHeight="1">
      <c r="A360" s="71">
        <v>44286</v>
      </c>
      <c r="B360" s="422" t="s">
        <v>69</v>
      </c>
      <c r="C360" s="422" t="s">
        <v>19</v>
      </c>
      <c r="D360" t="s">
        <v>15</v>
      </c>
      <c r="E360" s="45"/>
      <c r="F360" s="2">
        <v>5</v>
      </c>
      <c r="G360" s="2">
        <f t="shared" si="5"/>
        <v>0</v>
      </c>
      <c r="H360" s="5"/>
      <c r="I360" s="5"/>
    </row>
    <row r="361" spans="1:9" ht="14.25" customHeight="1">
      <c r="A361" s="31">
        <v>43981</v>
      </c>
      <c r="B361" s="421" t="s">
        <v>10</v>
      </c>
      <c r="C361" s="421" t="s">
        <v>20</v>
      </c>
      <c r="D361" t="s">
        <v>12</v>
      </c>
      <c r="E361" s="2">
        <v>47.8</v>
      </c>
      <c r="G361" s="2">
        <f t="shared" si="5"/>
        <v>47.8</v>
      </c>
      <c r="H361" s="5"/>
      <c r="I361" s="5"/>
    </row>
    <row r="362" spans="1:9" ht="14.25" customHeight="1">
      <c r="B362" s="422"/>
      <c r="C362" s="422"/>
      <c r="D362" t="s">
        <v>13</v>
      </c>
      <c r="E362" s="2">
        <v>22.4</v>
      </c>
      <c r="G362" s="2">
        <f t="shared" si="5"/>
        <v>70.199999999999989</v>
      </c>
      <c r="H362" s="5"/>
      <c r="I362" s="5"/>
    </row>
    <row r="363" spans="1:9" ht="14.25" customHeight="1">
      <c r="B363" s="422"/>
      <c r="C363" s="422"/>
      <c r="D363" t="s">
        <v>14</v>
      </c>
      <c r="E363" s="2">
        <v>60</v>
      </c>
      <c r="G363" s="2">
        <f t="shared" si="5"/>
        <v>130.19999999999999</v>
      </c>
      <c r="H363" s="5"/>
      <c r="I363" s="5"/>
    </row>
    <row r="364" spans="1:9" ht="14.25" customHeight="1">
      <c r="B364" s="422"/>
      <c r="C364" s="422"/>
      <c r="D364" t="s">
        <v>29</v>
      </c>
      <c r="E364" s="2">
        <v>5</v>
      </c>
      <c r="G364" s="2">
        <f t="shared" si="5"/>
        <v>135.19999999999999</v>
      </c>
      <c r="H364" s="5"/>
      <c r="I364" s="5"/>
    </row>
    <row r="365" spans="1:9" ht="14.25" customHeight="1">
      <c r="A365" s="71">
        <v>44156</v>
      </c>
      <c r="B365" s="422">
        <v>20830</v>
      </c>
      <c r="C365" s="422" t="s">
        <v>20</v>
      </c>
      <c r="D365" t="s">
        <v>12</v>
      </c>
      <c r="F365" s="2">
        <v>47.8</v>
      </c>
      <c r="G365" s="2">
        <f t="shared" si="5"/>
        <v>87.399999999999991</v>
      </c>
      <c r="H365" s="5"/>
      <c r="I365" s="5"/>
    </row>
    <row r="366" spans="1:9" ht="14.25" customHeight="1">
      <c r="A366" s="71">
        <v>44156</v>
      </c>
      <c r="B366" s="422">
        <v>20830</v>
      </c>
      <c r="C366" s="422" t="s">
        <v>20</v>
      </c>
      <c r="D366" t="s">
        <v>13</v>
      </c>
      <c r="F366" s="2">
        <v>22.4</v>
      </c>
      <c r="G366" s="2">
        <f t="shared" si="5"/>
        <v>65</v>
      </c>
      <c r="H366" s="5"/>
      <c r="I366" s="5"/>
    </row>
    <row r="367" spans="1:9" ht="14.25" customHeight="1">
      <c r="A367" s="71">
        <v>44286</v>
      </c>
      <c r="B367" s="422" t="s">
        <v>69</v>
      </c>
      <c r="C367" s="422" t="s">
        <v>20</v>
      </c>
      <c r="D367" t="s">
        <v>14</v>
      </c>
      <c r="F367" s="2">
        <v>11</v>
      </c>
      <c r="G367" s="2">
        <f t="shared" si="5"/>
        <v>54</v>
      </c>
      <c r="H367" s="5"/>
      <c r="I367" s="5"/>
    </row>
    <row r="368" spans="1:9" ht="14.25" customHeight="1">
      <c r="A368" s="71">
        <v>44513</v>
      </c>
      <c r="B368" s="422">
        <v>23788</v>
      </c>
      <c r="C368" s="422" t="s">
        <v>20</v>
      </c>
      <c r="D368" t="s">
        <v>14</v>
      </c>
      <c r="F368" s="2">
        <v>49</v>
      </c>
      <c r="G368" s="2">
        <f t="shared" si="5"/>
        <v>5</v>
      </c>
      <c r="H368" s="5"/>
      <c r="I368" s="5"/>
    </row>
    <row r="369" spans="1:9" ht="14.25" customHeight="1">
      <c r="A369" s="71">
        <v>44513</v>
      </c>
      <c r="B369" s="422">
        <v>23788</v>
      </c>
      <c r="C369" s="422" t="s">
        <v>20</v>
      </c>
      <c r="D369" t="s">
        <v>29</v>
      </c>
      <c r="F369" s="2">
        <v>5</v>
      </c>
      <c r="G369" s="2">
        <f t="shared" si="5"/>
        <v>0</v>
      </c>
      <c r="H369" s="5"/>
      <c r="I369" s="5"/>
    </row>
    <row r="370" spans="1:9" ht="14.25" customHeight="1">
      <c r="A370" s="31">
        <v>44012</v>
      </c>
      <c r="B370" s="421" t="s">
        <v>10</v>
      </c>
      <c r="C370" s="421" t="s">
        <v>21</v>
      </c>
      <c r="D370" t="s">
        <v>12</v>
      </c>
      <c r="E370" s="2">
        <v>42.3</v>
      </c>
      <c r="G370" s="2">
        <f t="shared" si="5"/>
        <v>42.3</v>
      </c>
      <c r="H370" s="5"/>
      <c r="I370" s="5"/>
    </row>
    <row r="371" spans="1:9" ht="14.25" customHeight="1">
      <c r="B371" s="422"/>
      <c r="C371" s="422"/>
      <c r="D371" t="s">
        <v>13</v>
      </c>
      <c r="E371" s="2">
        <v>10.7</v>
      </c>
      <c r="G371" s="2">
        <f t="shared" si="5"/>
        <v>53</v>
      </c>
      <c r="H371" s="5"/>
      <c r="I371" s="5"/>
    </row>
    <row r="372" spans="1:9" ht="14.25" customHeight="1">
      <c r="B372" s="422"/>
      <c r="C372" s="422"/>
      <c r="D372" t="s">
        <v>14</v>
      </c>
      <c r="E372" s="2">
        <v>60</v>
      </c>
      <c r="G372" s="2">
        <f t="shared" si="5"/>
        <v>113</v>
      </c>
      <c r="H372" s="5"/>
      <c r="I372" s="5"/>
    </row>
    <row r="373" spans="1:9" ht="14.25" customHeight="1">
      <c r="B373" s="422"/>
      <c r="C373" s="422"/>
      <c r="D373" t="s">
        <v>29</v>
      </c>
      <c r="E373" s="2">
        <v>5</v>
      </c>
      <c r="G373" s="2">
        <f t="shared" si="5"/>
        <v>118</v>
      </c>
      <c r="H373" s="5"/>
      <c r="I373" s="5"/>
    </row>
    <row r="374" spans="1:9" ht="14.25" customHeight="1">
      <c r="A374" s="3">
        <v>44156</v>
      </c>
      <c r="B374" s="422">
        <v>20833</v>
      </c>
      <c r="C374" s="422" t="s">
        <v>21</v>
      </c>
      <c r="D374" t="s">
        <v>12</v>
      </c>
      <c r="F374" s="2">
        <v>42.3</v>
      </c>
      <c r="G374" s="2">
        <f t="shared" si="5"/>
        <v>75.7</v>
      </c>
      <c r="H374" s="5"/>
      <c r="I374" s="5"/>
    </row>
    <row r="375" spans="1:9" ht="14.25" customHeight="1">
      <c r="A375" s="3">
        <v>44156</v>
      </c>
      <c r="B375" s="422">
        <v>20833</v>
      </c>
      <c r="C375" s="422" t="s">
        <v>21</v>
      </c>
      <c r="D375" t="s">
        <v>13</v>
      </c>
      <c r="F375" s="2">
        <v>10.7</v>
      </c>
      <c r="G375" s="2">
        <f t="shared" si="5"/>
        <v>65</v>
      </c>
      <c r="H375" s="5"/>
      <c r="I375" s="5"/>
    </row>
    <row r="376" spans="1:9" ht="14.25" customHeight="1">
      <c r="A376" s="71">
        <v>44513</v>
      </c>
      <c r="B376" s="422">
        <v>23788</v>
      </c>
      <c r="C376" s="422" t="s">
        <v>21</v>
      </c>
      <c r="D376" t="s">
        <v>14</v>
      </c>
      <c r="F376" s="2">
        <v>60</v>
      </c>
      <c r="G376" s="2">
        <f t="shared" si="5"/>
        <v>5</v>
      </c>
      <c r="H376" s="5"/>
      <c r="I376" s="5"/>
    </row>
    <row r="377" spans="1:9" ht="14.25" customHeight="1">
      <c r="A377" s="71">
        <v>44513</v>
      </c>
      <c r="B377" s="422">
        <v>23788</v>
      </c>
      <c r="C377" s="422" t="s">
        <v>21</v>
      </c>
      <c r="D377" t="s">
        <v>29</v>
      </c>
      <c r="F377" s="2">
        <v>5</v>
      </c>
      <c r="G377" s="2">
        <f t="shared" si="5"/>
        <v>0</v>
      </c>
      <c r="H377" s="5"/>
      <c r="I377" s="5"/>
    </row>
    <row r="378" spans="1:9" ht="14.25" customHeight="1">
      <c r="A378" s="31">
        <v>44043</v>
      </c>
      <c r="B378" s="421" t="s">
        <v>10</v>
      </c>
      <c r="C378" s="421" t="s">
        <v>22</v>
      </c>
      <c r="D378" t="s">
        <v>12</v>
      </c>
      <c r="E378" s="2">
        <v>9</v>
      </c>
      <c r="G378" s="2">
        <f t="shared" si="5"/>
        <v>9</v>
      </c>
      <c r="H378" s="5"/>
      <c r="I378" s="5"/>
    </row>
    <row r="379" spans="1:9" ht="14.25" customHeight="1">
      <c r="B379" s="422"/>
      <c r="C379" s="422"/>
      <c r="D379" t="s">
        <v>13</v>
      </c>
      <c r="E379" s="2">
        <v>3.7</v>
      </c>
      <c r="G379" s="2">
        <f t="shared" si="5"/>
        <v>12.7</v>
      </c>
      <c r="H379" s="5"/>
      <c r="I379" s="5"/>
    </row>
    <row r="380" spans="1:9" ht="14.25" customHeight="1">
      <c r="B380" s="422"/>
      <c r="C380" s="422"/>
      <c r="D380" t="s">
        <v>14</v>
      </c>
      <c r="E380" s="2">
        <v>60</v>
      </c>
      <c r="G380" s="2">
        <f t="shared" si="5"/>
        <v>72.7</v>
      </c>
      <c r="H380" s="5"/>
      <c r="I380" s="5"/>
    </row>
    <row r="381" spans="1:9" ht="14.25" customHeight="1">
      <c r="B381" s="422"/>
      <c r="C381" s="422"/>
      <c r="D381" t="s">
        <v>29</v>
      </c>
      <c r="E381" s="2">
        <v>5</v>
      </c>
      <c r="G381" s="2">
        <f t="shared" si="5"/>
        <v>77.7</v>
      </c>
      <c r="H381" s="5"/>
      <c r="I381" s="5"/>
    </row>
    <row r="382" spans="1:9" ht="14.25" customHeight="1">
      <c r="B382" s="422"/>
      <c r="C382" s="422"/>
      <c r="D382" s="62" t="s">
        <v>32</v>
      </c>
      <c r="E382" s="2">
        <v>10</v>
      </c>
      <c r="G382" s="2">
        <f t="shared" si="5"/>
        <v>87.7</v>
      </c>
      <c r="H382" s="5"/>
      <c r="I382" s="5"/>
    </row>
    <row r="383" spans="1:9" ht="14.25" customHeight="1">
      <c r="B383" s="422"/>
      <c r="C383" s="422"/>
      <c r="D383" s="62" t="s">
        <v>72</v>
      </c>
      <c r="E383" s="2">
        <v>10</v>
      </c>
      <c r="G383" s="2">
        <f t="shared" si="5"/>
        <v>97.7</v>
      </c>
      <c r="H383" s="5"/>
      <c r="I383" s="5"/>
    </row>
    <row r="384" spans="1:9" ht="14.25" customHeight="1">
      <c r="A384" s="3">
        <v>44156</v>
      </c>
      <c r="B384" s="422">
        <v>20833</v>
      </c>
      <c r="C384" s="422" t="s">
        <v>22</v>
      </c>
      <c r="D384" s="62" t="s">
        <v>12</v>
      </c>
      <c r="F384" s="2">
        <v>9</v>
      </c>
      <c r="G384" s="2">
        <f t="shared" si="5"/>
        <v>88.7</v>
      </c>
      <c r="H384" s="5"/>
      <c r="I384" s="5"/>
    </row>
    <row r="385" spans="1:9" ht="14.25" customHeight="1">
      <c r="A385" s="3">
        <v>44156</v>
      </c>
      <c r="B385" s="422">
        <v>20833</v>
      </c>
      <c r="C385" s="422" t="s">
        <v>22</v>
      </c>
      <c r="D385" s="62" t="s">
        <v>13</v>
      </c>
      <c r="F385" s="2">
        <v>3.7</v>
      </c>
      <c r="G385" s="2">
        <f t="shared" si="5"/>
        <v>85</v>
      </c>
      <c r="H385" s="5"/>
      <c r="I385" s="5"/>
    </row>
    <row r="386" spans="1:9" ht="14.25" customHeight="1">
      <c r="A386" s="3">
        <v>44513</v>
      </c>
      <c r="B386" s="422">
        <v>23788</v>
      </c>
      <c r="C386" s="422" t="s">
        <v>22</v>
      </c>
      <c r="D386" t="s">
        <v>14</v>
      </c>
      <c r="F386" s="2">
        <v>60</v>
      </c>
      <c r="G386" s="2">
        <f t="shared" si="5"/>
        <v>25</v>
      </c>
      <c r="H386" s="5"/>
      <c r="I386" s="5"/>
    </row>
    <row r="387" spans="1:9" ht="14.25" customHeight="1">
      <c r="A387" s="3">
        <v>44513</v>
      </c>
      <c r="B387" s="422">
        <v>23788</v>
      </c>
      <c r="C387" s="422" t="s">
        <v>22</v>
      </c>
      <c r="D387" t="s">
        <v>29</v>
      </c>
      <c r="F387" s="2">
        <v>5</v>
      </c>
      <c r="G387" s="2">
        <f t="shared" si="5"/>
        <v>20</v>
      </c>
      <c r="H387" s="5"/>
      <c r="I387" s="5"/>
    </row>
    <row r="388" spans="1:9" ht="14.25" customHeight="1">
      <c r="A388" s="3">
        <v>44513</v>
      </c>
      <c r="B388" s="422">
        <v>23788</v>
      </c>
      <c r="C388" s="422" t="s">
        <v>22</v>
      </c>
      <c r="D388" s="62" t="s">
        <v>32</v>
      </c>
      <c r="F388" s="2">
        <v>10</v>
      </c>
      <c r="G388" s="2">
        <f t="shared" si="5"/>
        <v>10</v>
      </c>
      <c r="H388" s="5"/>
      <c r="I388" s="5"/>
    </row>
    <row r="389" spans="1:9" ht="14.25" customHeight="1">
      <c r="A389" s="3">
        <v>44513</v>
      </c>
      <c r="B389" s="422">
        <v>23788</v>
      </c>
      <c r="C389" s="422" t="s">
        <v>22</v>
      </c>
      <c r="D389" s="62" t="s">
        <v>72</v>
      </c>
      <c r="F389" s="2">
        <v>10</v>
      </c>
      <c r="G389" s="2">
        <f t="shared" si="5"/>
        <v>0</v>
      </c>
      <c r="H389" s="5"/>
      <c r="I389" s="5"/>
    </row>
    <row r="390" spans="1:9" ht="14.25" customHeight="1">
      <c r="A390" s="31">
        <v>44074</v>
      </c>
      <c r="B390" s="421" t="s">
        <v>10</v>
      </c>
      <c r="C390" s="421" t="s">
        <v>23</v>
      </c>
      <c r="D390" t="s">
        <v>12</v>
      </c>
      <c r="E390" s="45">
        <v>8.6</v>
      </c>
      <c r="G390" s="2">
        <f t="shared" si="5"/>
        <v>8.6</v>
      </c>
      <c r="H390" s="5"/>
      <c r="I390" s="5"/>
    </row>
    <row r="391" spans="1:9">
      <c r="B391" s="422"/>
      <c r="C391" s="422"/>
      <c r="D391" t="s">
        <v>13</v>
      </c>
      <c r="E391" s="45">
        <v>2.7</v>
      </c>
      <c r="G391" s="2">
        <f t="shared" ref="G391:G454" si="6">+G390+E391-F391</f>
        <v>11.3</v>
      </c>
    </row>
    <row r="392" spans="1:9">
      <c r="B392" s="422"/>
      <c r="C392" s="422"/>
      <c r="D392" t="s">
        <v>14</v>
      </c>
      <c r="E392" s="45">
        <v>60</v>
      </c>
      <c r="G392" s="2">
        <f t="shared" si="6"/>
        <v>71.3</v>
      </c>
    </row>
    <row r="393" spans="1:9">
      <c r="B393" s="422"/>
      <c r="C393" s="422"/>
      <c r="D393" t="s">
        <v>29</v>
      </c>
      <c r="E393" s="45">
        <v>5</v>
      </c>
      <c r="G393" s="2">
        <f t="shared" si="6"/>
        <v>76.3</v>
      </c>
    </row>
    <row r="394" spans="1:9">
      <c r="B394" s="422"/>
      <c r="C394" s="422"/>
      <c r="D394" t="s">
        <v>33</v>
      </c>
      <c r="E394" s="45">
        <v>15</v>
      </c>
      <c r="G394" s="2">
        <f t="shared" si="6"/>
        <v>91.3</v>
      </c>
    </row>
    <row r="395" spans="1:9">
      <c r="A395" s="3">
        <v>44156</v>
      </c>
      <c r="B395" s="422">
        <v>20833</v>
      </c>
      <c r="C395" s="422" t="s">
        <v>23</v>
      </c>
      <c r="D395" t="s">
        <v>12</v>
      </c>
      <c r="E395" s="45"/>
      <c r="F395" s="2">
        <v>8.6</v>
      </c>
      <c r="G395" s="2">
        <f t="shared" si="6"/>
        <v>82.7</v>
      </c>
    </row>
    <row r="396" spans="1:9">
      <c r="A396" s="3">
        <v>44156</v>
      </c>
      <c r="B396" s="422">
        <v>20833</v>
      </c>
      <c r="C396" s="422" t="s">
        <v>23</v>
      </c>
      <c r="D396" t="s">
        <v>13</v>
      </c>
      <c r="E396" s="45"/>
      <c r="F396" s="2">
        <v>2.7</v>
      </c>
      <c r="G396" s="2">
        <f t="shared" si="6"/>
        <v>80</v>
      </c>
    </row>
    <row r="397" spans="1:9">
      <c r="A397" s="3">
        <v>44513</v>
      </c>
      <c r="B397" s="422">
        <v>23789</v>
      </c>
      <c r="C397" s="422" t="s">
        <v>23</v>
      </c>
      <c r="D397" t="s">
        <v>14</v>
      </c>
      <c r="E397" s="45"/>
      <c r="F397" s="45">
        <v>60</v>
      </c>
      <c r="G397" s="2">
        <f t="shared" si="6"/>
        <v>20</v>
      </c>
    </row>
    <row r="398" spans="1:9">
      <c r="A398" s="3">
        <v>44513</v>
      </c>
      <c r="B398" s="422">
        <v>23789</v>
      </c>
      <c r="C398" s="422" t="s">
        <v>23</v>
      </c>
      <c r="D398" t="s">
        <v>29</v>
      </c>
      <c r="E398" s="45"/>
      <c r="F398" s="45">
        <v>5</v>
      </c>
      <c r="G398" s="2">
        <f t="shared" si="6"/>
        <v>15</v>
      </c>
    </row>
    <row r="399" spans="1:9">
      <c r="A399" s="3">
        <v>44513</v>
      </c>
      <c r="B399" s="422">
        <v>23789</v>
      </c>
      <c r="C399" s="422" t="s">
        <v>23</v>
      </c>
      <c r="D399" t="s">
        <v>33</v>
      </c>
      <c r="E399" s="45"/>
      <c r="F399" s="45">
        <v>15</v>
      </c>
      <c r="G399" s="2">
        <f t="shared" si="6"/>
        <v>0</v>
      </c>
    </row>
    <row r="400" spans="1:9">
      <c r="A400" s="31">
        <v>44104</v>
      </c>
      <c r="B400" s="421" t="s">
        <v>10</v>
      </c>
      <c r="C400" s="421" t="s">
        <v>24</v>
      </c>
      <c r="D400" t="s">
        <v>12</v>
      </c>
      <c r="E400" s="45">
        <v>0</v>
      </c>
      <c r="G400" s="2">
        <f t="shared" si="6"/>
        <v>0</v>
      </c>
    </row>
    <row r="401" spans="1:7">
      <c r="B401" s="422"/>
      <c r="C401" s="422"/>
      <c r="D401" t="s">
        <v>13</v>
      </c>
      <c r="E401" s="45">
        <v>0</v>
      </c>
      <c r="G401" s="2">
        <f t="shared" si="6"/>
        <v>0</v>
      </c>
    </row>
    <row r="402" spans="1:7">
      <c r="B402" s="422"/>
      <c r="C402" s="422"/>
      <c r="D402" t="s">
        <v>14</v>
      </c>
      <c r="E402" s="45">
        <v>60</v>
      </c>
      <c r="G402" s="2">
        <f t="shared" si="6"/>
        <v>60</v>
      </c>
    </row>
    <row r="403" spans="1:7">
      <c r="B403" s="422"/>
      <c r="C403" s="422"/>
      <c r="D403" t="s">
        <v>29</v>
      </c>
      <c r="E403" s="45">
        <v>5</v>
      </c>
      <c r="G403" s="2">
        <f t="shared" si="6"/>
        <v>65</v>
      </c>
    </row>
    <row r="404" spans="1:7">
      <c r="B404" s="422"/>
      <c r="C404" s="422"/>
      <c r="D404" t="s">
        <v>33</v>
      </c>
      <c r="E404" s="45">
        <v>8.5</v>
      </c>
      <c r="G404" s="2">
        <f t="shared" si="6"/>
        <v>73.5</v>
      </c>
    </row>
    <row r="405" spans="1:7">
      <c r="A405" s="3">
        <v>44104</v>
      </c>
      <c r="B405" s="422" t="s">
        <v>69</v>
      </c>
      <c r="C405" s="422" t="s">
        <v>24</v>
      </c>
      <c r="D405" t="s">
        <v>14</v>
      </c>
      <c r="E405" s="45"/>
      <c r="F405" s="2">
        <v>60</v>
      </c>
      <c r="G405" s="2">
        <f t="shared" si="6"/>
        <v>13.5</v>
      </c>
    </row>
    <row r="406" spans="1:7">
      <c r="A406" s="3">
        <v>44104</v>
      </c>
      <c r="B406" s="422" t="s">
        <v>69</v>
      </c>
      <c r="C406" s="422" t="s">
        <v>24</v>
      </c>
      <c r="D406" t="s">
        <v>15</v>
      </c>
      <c r="E406" s="45"/>
      <c r="F406" s="2">
        <v>5</v>
      </c>
      <c r="G406" s="2">
        <f t="shared" si="6"/>
        <v>8.5</v>
      </c>
    </row>
    <row r="407" spans="1:7">
      <c r="A407" s="3">
        <v>44513</v>
      </c>
      <c r="B407" s="422">
        <v>23789</v>
      </c>
      <c r="C407" s="422" t="s">
        <v>24</v>
      </c>
      <c r="D407" t="s">
        <v>33</v>
      </c>
      <c r="E407" s="45"/>
      <c r="F407" s="45">
        <v>8.5</v>
      </c>
      <c r="G407" s="2">
        <f t="shared" si="6"/>
        <v>0</v>
      </c>
    </row>
    <row r="408" spans="1:7">
      <c r="A408" s="31">
        <v>44135</v>
      </c>
      <c r="B408" s="421" t="s">
        <v>10</v>
      </c>
      <c r="C408" s="421" t="s">
        <v>25</v>
      </c>
      <c r="D408" t="s">
        <v>12</v>
      </c>
      <c r="E408" s="45">
        <v>27.5</v>
      </c>
      <c r="G408" s="2">
        <f t="shared" si="6"/>
        <v>27.5</v>
      </c>
    </row>
    <row r="409" spans="1:7">
      <c r="B409" s="422"/>
      <c r="C409" s="422"/>
      <c r="D409" t="s">
        <v>13</v>
      </c>
      <c r="E409" s="45">
        <v>9.6999999999999993</v>
      </c>
      <c r="G409" s="2">
        <f t="shared" si="6"/>
        <v>37.200000000000003</v>
      </c>
    </row>
    <row r="410" spans="1:7">
      <c r="B410" s="422"/>
      <c r="C410" s="422"/>
      <c r="D410" t="s">
        <v>14</v>
      </c>
      <c r="E410" s="45">
        <v>60</v>
      </c>
      <c r="G410" s="2">
        <f t="shared" si="6"/>
        <v>97.2</v>
      </c>
    </row>
    <row r="411" spans="1:7">
      <c r="B411" s="422"/>
      <c r="C411" s="422"/>
      <c r="D411" t="s">
        <v>29</v>
      </c>
      <c r="E411" s="45">
        <v>5</v>
      </c>
      <c r="G411" s="2">
        <f t="shared" si="6"/>
        <v>102.2</v>
      </c>
    </row>
    <row r="412" spans="1:7">
      <c r="A412" s="3">
        <v>44135</v>
      </c>
      <c r="B412" s="422" t="s">
        <v>69</v>
      </c>
      <c r="C412" s="422" t="s">
        <v>25</v>
      </c>
      <c r="D412" t="s">
        <v>14</v>
      </c>
      <c r="E412" s="45"/>
      <c r="F412" s="2">
        <v>60</v>
      </c>
      <c r="G412" s="2">
        <f t="shared" si="6"/>
        <v>42.2</v>
      </c>
    </row>
    <row r="413" spans="1:7">
      <c r="A413" s="3">
        <v>44135</v>
      </c>
      <c r="B413" s="422" t="s">
        <v>69</v>
      </c>
      <c r="C413" s="422" t="s">
        <v>25</v>
      </c>
      <c r="D413" t="s">
        <v>15</v>
      </c>
      <c r="E413" s="45"/>
      <c r="F413" s="2">
        <v>5</v>
      </c>
      <c r="G413" s="2">
        <f t="shared" si="6"/>
        <v>37.200000000000003</v>
      </c>
    </row>
    <row r="414" spans="1:7">
      <c r="A414" s="3">
        <v>44174</v>
      </c>
      <c r="B414" s="422">
        <v>20988</v>
      </c>
      <c r="C414" s="422" t="s">
        <v>25</v>
      </c>
      <c r="D414" t="s">
        <v>12</v>
      </c>
      <c r="E414" s="45"/>
      <c r="F414" s="2">
        <v>27.5</v>
      </c>
      <c r="G414" s="2">
        <f t="shared" si="6"/>
        <v>9.7000000000000028</v>
      </c>
    </row>
    <row r="415" spans="1:7">
      <c r="A415" s="3">
        <v>44174</v>
      </c>
      <c r="B415" s="422">
        <v>20988</v>
      </c>
      <c r="C415" s="422" t="s">
        <v>25</v>
      </c>
      <c r="D415" t="s">
        <v>13</v>
      </c>
      <c r="E415" s="45"/>
      <c r="F415" s="2">
        <v>9.6999999999999993</v>
      </c>
      <c r="G415" s="2">
        <f t="shared" si="6"/>
        <v>0</v>
      </c>
    </row>
    <row r="416" spans="1:7">
      <c r="A416" s="31">
        <v>44165</v>
      </c>
      <c r="B416" s="421" t="s">
        <v>10</v>
      </c>
      <c r="C416" s="421" t="s">
        <v>26</v>
      </c>
      <c r="D416" t="s">
        <v>12</v>
      </c>
      <c r="E416" s="45">
        <v>51.2</v>
      </c>
      <c r="G416" s="2">
        <f t="shared" si="6"/>
        <v>51.2</v>
      </c>
    </row>
    <row r="417" spans="1:7">
      <c r="B417" s="422"/>
      <c r="C417" s="422"/>
      <c r="D417" t="s">
        <v>13</v>
      </c>
      <c r="E417" s="45">
        <v>30.1</v>
      </c>
      <c r="G417" s="2">
        <f t="shared" si="6"/>
        <v>81.300000000000011</v>
      </c>
    </row>
    <row r="418" spans="1:7">
      <c r="B418" s="422"/>
      <c r="C418" s="422"/>
      <c r="D418" t="s">
        <v>14</v>
      </c>
      <c r="E418" s="45">
        <v>60</v>
      </c>
      <c r="G418" s="2">
        <f t="shared" si="6"/>
        <v>141.30000000000001</v>
      </c>
    </row>
    <row r="419" spans="1:7">
      <c r="B419" s="422"/>
      <c r="C419" s="422"/>
      <c r="D419" t="s">
        <v>29</v>
      </c>
      <c r="E419" s="45">
        <v>5</v>
      </c>
      <c r="G419" s="2">
        <f t="shared" si="6"/>
        <v>146.30000000000001</v>
      </c>
    </row>
    <row r="420" spans="1:7">
      <c r="A420" s="3">
        <v>44165</v>
      </c>
      <c r="B420" s="422" t="s">
        <v>69</v>
      </c>
      <c r="C420" s="422" t="s">
        <v>26</v>
      </c>
      <c r="D420" t="s">
        <v>31</v>
      </c>
      <c r="E420" s="67"/>
      <c r="F420" s="2">
        <v>60</v>
      </c>
      <c r="G420" s="2">
        <f t="shared" si="6"/>
        <v>86.300000000000011</v>
      </c>
    </row>
    <row r="421" spans="1:7">
      <c r="A421" s="3">
        <v>44165</v>
      </c>
      <c r="B421" s="422" t="s">
        <v>69</v>
      </c>
      <c r="C421" s="422" t="s">
        <v>26</v>
      </c>
      <c r="D421" t="s">
        <v>29</v>
      </c>
      <c r="E421" s="67"/>
      <c r="F421" s="2">
        <v>5</v>
      </c>
      <c r="G421" s="2">
        <f t="shared" si="6"/>
        <v>81.300000000000011</v>
      </c>
    </row>
    <row r="422" spans="1:7">
      <c r="A422" s="3">
        <v>44222</v>
      </c>
      <c r="B422" s="422">
        <v>21431</v>
      </c>
      <c r="C422" s="422" t="s">
        <v>26</v>
      </c>
      <c r="D422" t="s">
        <v>12</v>
      </c>
      <c r="E422" s="67"/>
      <c r="F422" s="2">
        <v>51.2</v>
      </c>
      <c r="G422" s="2">
        <f t="shared" si="6"/>
        <v>30.100000000000009</v>
      </c>
    </row>
    <row r="423" spans="1:7">
      <c r="A423" s="3">
        <v>44222</v>
      </c>
      <c r="B423" s="422">
        <v>21431</v>
      </c>
      <c r="C423" s="422" t="s">
        <v>26</v>
      </c>
      <c r="D423" t="s">
        <v>13</v>
      </c>
      <c r="E423" s="67"/>
      <c r="F423" s="2">
        <v>30.1</v>
      </c>
      <c r="G423" s="2">
        <f t="shared" si="6"/>
        <v>0</v>
      </c>
    </row>
    <row r="424" spans="1:7">
      <c r="A424" s="31">
        <v>44196</v>
      </c>
      <c r="B424" s="421" t="s">
        <v>10</v>
      </c>
      <c r="C424" s="421" t="s">
        <v>27</v>
      </c>
      <c r="D424" t="s">
        <v>12</v>
      </c>
      <c r="E424" s="67">
        <v>58.6</v>
      </c>
      <c r="G424" s="2">
        <f t="shared" si="6"/>
        <v>58.6</v>
      </c>
    </row>
    <row r="425" spans="1:7">
      <c r="B425" s="422"/>
      <c r="C425" s="422"/>
      <c r="D425" t="s">
        <v>13</v>
      </c>
      <c r="E425" s="67">
        <v>26.7</v>
      </c>
      <c r="G425" s="2">
        <f t="shared" si="6"/>
        <v>85.3</v>
      </c>
    </row>
    <row r="426" spans="1:7">
      <c r="B426" s="422"/>
      <c r="C426" s="422"/>
      <c r="D426" t="s">
        <v>31</v>
      </c>
      <c r="E426" s="67">
        <v>60</v>
      </c>
      <c r="G426" s="2">
        <f t="shared" si="6"/>
        <v>145.30000000000001</v>
      </c>
    </row>
    <row r="427" spans="1:7">
      <c r="B427" s="422"/>
      <c r="C427" s="422"/>
      <c r="D427" t="s">
        <v>29</v>
      </c>
      <c r="E427" s="67">
        <v>5</v>
      </c>
      <c r="G427" s="2">
        <f t="shared" si="6"/>
        <v>150.30000000000001</v>
      </c>
    </row>
    <row r="428" spans="1:7">
      <c r="A428" s="70">
        <v>44196</v>
      </c>
      <c r="B428" s="422" t="s">
        <v>69</v>
      </c>
      <c r="C428" s="422" t="s">
        <v>27</v>
      </c>
      <c r="D428" t="s">
        <v>31</v>
      </c>
      <c r="F428" s="2">
        <v>60</v>
      </c>
      <c r="G428" s="2">
        <f t="shared" si="6"/>
        <v>90.300000000000011</v>
      </c>
    </row>
    <row r="429" spans="1:7">
      <c r="A429" s="70">
        <v>44196</v>
      </c>
      <c r="B429" s="422" t="s">
        <v>69</v>
      </c>
      <c r="C429" s="422" t="s">
        <v>27</v>
      </c>
      <c r="D429" t="s">
        <v>29</v>
      </c>
      <c r="F429" s="2">
        <v>5</v>
      </c>
      <c r="G429" s="2">
        <f t="shared" si="6"/>
        <v>85.300000000000011</v>
      </c>
    </row>
    <row r="430" spans="1:7">
      <c r="A430" s="3">
        <v>44222</v>
      </c>
      <c r="B430" s="422">
        <v>21431</v>
      </c>
      <c r="C430" s="422" t="s">
        <v>27</v>
      </c>
      <c r="D430" t="s">
        <v>12</v>
      </c>
      <c r="F430" s="2">
        <v>58.6</v>
      </c>
      <c r="G430" s="2">
        <f t="shared" si="6"/>
        <v>26.70000000000001</v>
      </c>
    </row>
    <row r="431" spans="1:7">
      <c r="A431" s="3">
        <v>44222</v>
      </c>
      <c r="B431" s="422">
        <v>21431</v>
      </c>
      <c r="C431" s="422" t="s">
        <v>27</v>
      </c>
      <c r="D431" t="s">
        <v>13</v>
      </c>
      <c r="F431" s="2">
        <v>26.7</v>
      </c>
      <c r="G431" s="2">
        <f t="shared" si="6"/>
        <v>0</v>
      </c>
    </row>
    <row r="432" spans="1:7">
      <c r="A432" s="31">
        <v>44227</v>
      </c>
      <c r="B432" s="421" t="s">
        <v>10</v>
      </c>
      <c r="C432" s="421" t="s">
        <v>11</v>
      </c>
      <c r="D432" t="s">
        <v>12</v>
      </c>
      <c r="E432" s="67">
        <v>80.599999999999994</v>
      </c>
      <c r="G432" s="2">
        <f t="shared" si="6"/>
        <v>80.599999999999994</v>
      </c>
    </row>
    <row r="433" spans="1:7">
      <c r="B433" s="422"/>
      <c r="C433" s="422"/>
      <c r="D433" t="s">
        <v>13</v>
      </c>
      <c r="E433" s="67">
        <v>33.9</v>
      </c>
      <c r="G433" s="2">
        <f t="shared" si="6"/>
        <v>114.5</v>
      </c>
    </row>
    <row r="434" spans="1:7">
      <c r="B434" s="422"/>
      <c r="C434" s="422"/>
      <c r="D434" t="s">
        <v>31</v>
      </c>
      <c r="E434" s="67">
        <v>60</v>
      </c>
      <c r="G434" s="2">
        <f t="shared" si="6"/>
        <v>174.5</v>
      </c>
    </row>
    <row r="435" spans="1:7">
      <c r="B435" s="422"/>
      <c r="C435" s="422"/>
      <c r="D435" t="s">
        <v>29</v>
      </c>
      <c r="E435" s="67">
        <v>5</v>
      </c>
      <c r="G435" s="2">
        <f t="shared" si="6"/>
        <v>179.5</v>
      </c>
    </row>
    <row r="436" spans="1:7">
      <c r="A436" s="70">
        <v>44227</v>
      </c>
      <c r="B436" s="422" t="s">
        <v>69</v>
      </c>
      <c r="C436" s="422" t="s">
        <v>11</v>
      </c>
      <c r="D436" t="s">
        <v>31</v>
      </c>
      <c r="F436" s="2">
        <v>60</v>
      </c>
      <c r="G436" s="2">
        <f t="shared" si="6"/>
        <v>119.5</v>
      </c>
    </row>
    <row r="437" spans="1:7">
      <c r="A437" s="70">
        <v>44227</v>
      </c>
      <c r="B437" s="422" t="s">
        <v>69</v>
      </c>
      <c r="C437" s="422" t="s">
        <v>11</v>
      </c>
      <c r="D437" t="s">
        <v>29</v>
      </c>
      <c r="F437" s="2">
        <v>5</v>
      </c>
      <c r="G437" s="2">
        <f t="shared" si="6"/>
        <v>114.5</v>
      </c>
    </row>
    <row r="438" spans="1:7">
      <c r="A438" s="70">
        <v>44256</v>
      </c>
      <c r="B438" s="422">
        <v>21679</v>
      </c>
      <c r="C438" s="422" t="s">
        <v>11</v>
      </c>
      <c r="D438" t="s">
        <v>12</v>
      </c>
      <c r="F438" s="2">
        <v>80.599999999999994</v>
      </c>
      <c r="G438" s="2">
        <f t="shared" si="6"/>
        <v>33.900000000000006</v>
      </c>
    </row>
    <row r="439" spans="1:7">
      <c r="A439" s="70">
        <v>44256</v>
      </c>
      <c r="B439" s="422">
        <v>21679</v>
      </c>
      <c r="C439" s="422" t="s">
        <v>11</v>
      </c>
      <c r="D439" t="s">
        <v>13</v>
      </c>
      <c r="F439" s="2">
        <v>33.9</v>
      </c>
      <c r="G439" s="2">
        <f t="shared" si="6"/>
        <v>0</v>
      </c>
    </row>
    <row r="440" spans="1:7">
      <c r="A440" s="31">
        <v>44255</v>
      </c>
      <c r="B440" s="421" t="s">
        <v>10</v>
      </c>
      <c r="C440" s="421" t="s">
        <v>17</v>
      </c>
      <c r="D440" t="s">
        <v>12</v>
      </c>
      <c r="E440" s="67">
        <v>72.900000000000006</v>
      </c>
      <c r="G440" s="2">
        <f t="shared" si="6"/>
        <v>72.900000000000006</v>
      </c>
    </row>
    <row r="441" spans="1:7">
      <c r="B441" s="422"/>
      <c r="C441" s="422"/>
      <c r="D441" t="s">
        <v>13</v>
      </c>
      <c r="E441" s="67">
        <v>10.3</v>
      </c>
      <c r="G441" s="2">
        <f t="shared" si="6"/>
        <v>83.2</v>
      </c>
    </row>
    <row r="442" spans="1:7">
      <c r="B442" s="422"/>
      <c r="C442" s="422"/>
      <c r="D442" t="s">
        <v>31</v>
      </c>
      <c r="E442" s="67">
        <v>56</v>
      </c>
      <c r="G442" s="2">
        <f t="shared" si="6"/>
        <v>139.19999999999999</v>
      </c>
    </row>
    <row r="443" spans="1:7">
      <c r="B443" s="422"/>
      <c r="C443" s="422"/>
      <c r="D443" t="s">
        <v>29</v>
      </c>
      <c r="E443" s="67">
        <v>5</v>
      </c>
      <c r="G443" s="2">
        <f t="shared" si="6"/>
        <v>144.19999999999999</v>
      </c>
    </row>
    <row r="444" spans="1:7">
      <c r="A444" s="3">
        <v>44255</v>
      </c>
      <c r="B444" s="422" t="s">
        <v>69</v>
      </c>
      <c r="C444" s="422" t="s">
        <v>17</v>
      </c>
      <c r="D444" t="s">
        <v>14</v>
      </c>
      <c r="E444" s="67"/>
      <c r="F444" s="2">
        <v>56</v>
      </c>
      <c r="G444" s="2">
        <f t="shared" si="6"/>
        <v>88.199999999999989</v>
      </c>
    </row>
    <row r="445" spans="1:7">
      <c r="A445" s="3">
        <v>44255</v>
      </c>
      <c r="B445" s="422" t="s">
        <v>69</v>
      </c>
      <c r="C445" s="422" t="s">
        <v>17</v>
      </c>
      <c r="D445" t="s">
        <v>15</v>
      </c>
      <c r="E445" s="67"/>
      <c r="F445" s="2">
        <v>5</v>
      </c>
      <c r="G445" s="2">
        <f t="shared" si="6"/>
        <v>83.199999999999989</v>
      </c>
    </row>
    <row r="446" spans="1:7">
      <c r="A446" s="3">
        <v>44301</v>
      </c>
      <c r="B446" s="422">
        <v>22170</v>
      </c>
      <c r="C446" s="422" t="s">
        <v>17</v>
      </c>
      <c r="D446" t="s">
        <v>12</v>
      </c>
      <c r="E446" s="67"/>
      <c r="F446" s="2">
        <v>72.900000000000006</v>
      </c>
      <c r="G446" s="2">
        <f t="shared" si="6"/>
        <v>10.299999999999983</v>
      </c>
    </row>
    <row r="447" spans="1:7">
      <c r="A447" s="3">
        <v>44301</v>
      </c>
      <c r="B447" s="422">
        <v>22170</v>
      </c>
      <c r="C447" s="422" t="s">
        <v>17</v>
      </c>
      <c r="D447" t="s">
        <v>13</v>
      </c>
      <c r="E447" s="67"/>
      <c r="F447" s="2">
        <v>10.3</v>
      </c>
      <c r="G447" s="2">
        <f t="shared" si="6"/>
        <v>-1.7763568394002505E-14</v>
      </c>
    </row>
    <row r="448" spans="1:7">
      <c r="A448" s="31">
        <v>44286</v>
      </c>
      <c r="B448" s="421" t="s">
        <v>10</v>
      </c>
      <c r="C448" s="421" t="s">
        <v>18</v>
      </c>
      <c r="D448" t="s">
        <v>12</v>
      </c>
      <c r="E448" s="67">
        <v>80</v>
      </c>
      <c r="G448" s="2">
        <f t="shared" si="6"/>
        <v>79.999999999999986</v>
      </c>
    </row>
    <row r="449" spans="1:7">
      <c r="B449" s="422"/>
      <c r="C449" s="422"/>
      <c r="D449" t="s">
        <v>13</v>
      </c>
      <c r="E449" s="67">
        <v>10.7</v>
      </c>
      <c r="G449" s="2">
        <f t="shared" si="6"/>
        <v>90.699999999999989</v>
      </c>
    </row>
    <row r="450" spans="1:7">
      <c r="B450" s="422"/>
      <c r="C450" s="422"/>
      <c r="D450" t="s">
        <v>31</v>
      </c>
      <c r="E450" s="67">
        <v>60</v>
      </c>
      <c r="G450" s="2">
        <f t="shared" si="6"/>
        <v>150.69999999999999</v>
      </c>
    </row>
    <row r="451" spans="1:7">
      <c r="B451" s="422"/>
      <c r="C451" s="422"/>
      <c r="D451" t="s">
        <v>29</v>
      </c>
      <c r="E451" s="67">
        <v>5</v>
      </c>
      <c r="G451" s="2">
        <f t="shared" si="6"/>
        <v>155.69999999999999</v>
      </c>
    </row>
    <row r="452" spans="1:7">
      <c r="B452" s="422"/>
      <c r="C452" s="422"/>
      <c r="D452" t="s">
        <v>40</v>
      </c>
      <c r="E452" s="67">
        <v>10</v>
      </c>
      <c r="G452" s="2">
        <f t="shared" si="6"/>
        <v>165.7</v>
      </c>
    </row>
    <row r="453" spans="1:7">
      <c r="A453" s="3">
        <v>44277</v>
      </c>
      <c r="B453" s="422">
        <v>22001</v>
      </c>
      <c r="C453" s="422" t="s">
        <v>18</v>
      </c>
      <c r="D453" t="s">
        <v>40</v>
      </c>
      <c r="E453" s="67"/>
      <c r="F453" s="2">
        <v>10</v>
      </c>
      <c r="G453" s="2">
        <f t="shared" si="6"/>
        <v>155.69999999999999</v>
      </c>
    </row>
    <row r="454" spans="1:7">
      <c r="A454" s="3">
        <v>44286</v>
      </c>
      <c r="B454" s="422" t="s">
        <v>69</v>
      </c>
      <c r="C454" s="422" t="s">
        <v>18</v>
      </c>
      <c r="D454" t="s">
        <v>14</v>
      </c>
      <c r="E454" s="67"/>
      <c r="F454" s="2">
        <v>60</v>
      </c>
      <c r="G454" s="2">
        <f t="shared" si="6"/>
        <v>95.699999999999989</v>
      </c>
    </row>
    <row r="455" spans="1:7">
      <c r="A455" s="3">
        <v>44286</v>
      </c>
      <c r="B455" s="422" t="s">
        <v>69</v>
      </c>
      <c r="C455" s="422" t="s">
        <v>18</v>
      </c>
      <c r="D455" t="s">
        <v>15</v>
      </c>
      <c r="E455" s="67"/>
      <c r="F455" s="2">
        <v>5</v>
      </c>
      <c r="G455" s="2">
        <f t="shared" ref="G455:G526" si="7">+G454+E455-F455</f>
        <v>90.699999999999989</v>
      </c>
    </row>
    <row r="456" spans="1:7">
      <c r="A456" s="3">
        <v>44336</v>
      </c>
      <c r="B456" s="422">
        <v>22514</v>
      </c>
      <c r="C456" s="422" t="s">
        <v>18</v>
      </c>
      <c r="D456" t="s">
        <v>12</v>
      </c>
      <c r="E456" s="67"/>
      <c r="F456" s="2">
        <v>80</v>
      </c>
      <c r="G456" s="2">
        <f t="shared" si="7"/>
        <v>10.699999999999989</v>
      </c>
    </row>
    <row r="457" spans="1:7">
      <c r="A457" s="3">
        <v>44336</v>
      </c>
      <c r="B457" s="422">
        <v>22514</v>
      </c>
      <c r="C457" s="422" t="s">
        <v>18</v>
      </c>
      <c r="D457" t="s">
        <v>13</v>
      </c>
      <c r="E457" s="67"/>
      <c r="F457" s="2">
        <v>10.7</v>
      </c>
      <c r="G457" s="2">
        <f t="shared" si="7"/>
        <v>0</v>
      </c>
    </row>
    <row r="458" spans="1:7">
      <c r="A458" s="31">
        <v>44316</v>
      </c>
      <c r="B458" s="421" t="s">
        <v>10</v>
      </c>
      <c r="C458" s="421" t="s">
        <v>19</v>
      </c>
      <c r="D458" t="s">
        <v>12</v>
      </c>
      <c r="E458" s="67">
        <v>77.2</v>
      </c>
      <c r="G458" s="2">
        <f t="shared" si="7"/>
        <v>77.2</v>
      </c>
    </row>
    <row r="459" spans="1:7">
      <c r="B459" s="422"/>
      <c r="C459" s="422"/>
      <c r="D459" t="s">
        <v>13</v>
      </c>
      <c r="E459" s="67">
        <v>10.9</v>
      </c>
      <c r="G459" s="2">
        <f t="shared" si="7"/>
        <v>88.100000000000009</v>
      </c>
    </row>
    <row r="460" spans="1:7">
      <c r="B460" s="422"/>
      <c r="C460" s="422"/>
      <c r="D460" t="s">
        <v>31</v>
      </c>
      <c r="E460" s="67">
        <v>60</v>
      </c>
      <c r="G460" s="2">
        <f t="shared" si="7"/>
        <v>148.10000000000002</v>
      </c>
    </row>
    <row r="461" spans="1:7">
      <c r="B461" s="422"/>
      <c r="C461" s="422"/>
      <c r="D461" t="s">
        <v>29</v>
      </c>
      <c r="E461" s="67">
        <v>5</v>
      </c>
      <c r="G461" s="2">
        <f t="shared" si="7"/>
        <v>153.10000000000002</v>
      </c>
    </row>
    <row r="462" spans="1:7">
      <c r="A462" s="3">
        <v>44316</v>
      </c>
      <c r="B462" s="422" t="s">
        <v>69</v>
      </c>
      <c r="C462" s="422" t="s">
        <v>19</v>
      </c>
      <c r="D462" t="s">
        <v>14</v>
      </c>
      <c r="E462" s="67"/>
      <c r="F462" s="2">
        <v>60</v>
      </c>
      <c r="G462" s="2">
        <f t="shared" si="7"/>
        <v>93.100000000000023</v>
      </c>
    </row>
    <row r="463" spans="1:7">
      <c r="A463" s="3">
        <v>44316</v>
      </c>
      <c r="B463" s="422" t="s">
        <v>69</v>
      </c>
      <c r="C463" s="422" t="s">
        <v>19</v>
      </c>
      <c r="D463" t="s">
        <v>15</v>
      </c>
      <c r="E463" s="67"/>
      <c r="F463" s="2">
        <v>5</v>
      </c>
      <c r="G463" s="2">
        <f t="shared" si="7"/>
        <v>88.100000000000023</v>
      </c>
    </row>
    <row r="464" spans="1:7">
      <c r="A464" s="3">
        <v>44336</v>
      </c>
      <c r="B464" s="422">
        <v>22514</v>
      </c>
      <c r="C464" s="422" t="s">
        <v>19</v>
      </c>
      <c r="D464" t="s">
        <v>12</v>
      </c>
      <c r="E464" s="67"/>
      <c r="F464" s="2">
        <v>77.2</v>
      </c>
      <c r="G464" s="2">
        <f t="shared" si="7"/>
        <v>10.90000000000002</v>
      </c>
    </row>
    <row r="465" spans="1:7">
      <c r="A465" s="3">
        <v>44336</v>
      </c>
      <c r="B465" s="422">
        <v>22514</v>
      </c>
      <c r="C465" s="422" t="s">
        <v>19</v>
      </c>
      <c r="D465" t="s">
        <v>13</v>
      </c>
      <c r="E465" s="67"/>
      <c r="F465" s="2">
        <v>10.9</v>
      </c>
      <c r="G465" s="2">
        <f t="shared" si="7"/>
        <v>1.9539925233402755E-14</v>
      </c>
    </row>
    <row r="466" spans="1:7">
      <c r="A466" s="31">
        <v>44347</v>
      </c>
      <c r="B466" s="421" t="s">
        <v>10</v>
      </c>
      <c r="C466" s="421" t="s">
        <v>20</v>
      </c>
      <c r="D466" t="s">
        <v>12</v>
      </c>
      <c r="E466" s="67">
        <v>48.7</v>
      </c>
      <c r="G466" s="2">
        <f t="shared" si="7"/>
        <v>48.700000000000024</v>
      </c>
    </row>
    <row r="467" spans="1:7">
      <c r="B467" s="422"/>
      <c r="C467" s="422"/>
      <c r="D467" t="s">
        <v>13</v>
      </c>
      <c r="E467" s="67">
        <v>9.1</v>
      </c>
      <c r="G467" s="2">
        <f t="shared" si="7"/>
        <v>57.800000000000026</v>
      </c>
    </row>
    <row r="468" spans="1:7">
      <c r="B468" s="422"/>
      <c r="C468" s="422"/>
      <c r="D468" t="s">
        <v>31</v>
      </c>
      <c r="E468" s="67">
        <v>60</v>
      </c>
      <c r="G468" s="2">
        <f t="shared" si="7"/>
        <v>117.80000000000003</v>
      </c>
    </row>
    <row r="469" spans="1:7">
      <c r="B469" s="422"/>
      <c r="C469" s="422"/>
      <c r="D469" t="s">
        <v>29</v>
      </c>
      <c r="E469" s="67">
        <v>5</v>
      </c>
      <c r="G469" s="2">
        <f t="shared" si="7"/>
        <v>122.80000000000003</v>
      </c>
    </row>
    <row r="470" spans="1:7">
      <c r="A470" s="3">
        <v>44347</v>
      </c>
      <c r="B470" s="422" t="s">
        <v>69</v>
      </c>
      <c r="C470" s="422" t="s">
        <v>20</v>
      </c>
      <c r="D470" t="s">
        <v>14</v>
      </c>
      <c r="E470" s="67"/>
      <c r="F470" s="2">
        <v>60</v>
      </c>
      <c r="G470" s="2">
        <f t="shared" si="7"/>
        <v>62.800000000000026</v>
      </c>
    </row>
    <row r="471" spans="1:7">
      <c r="A471" s="3">
        <v>44347</v>
      </c>
      <c r="B471" s="422" t="s">
        <v>69</v>
      </c>
      <c r="C471" s="422" t="s">
        <v>20</v>
      </c>
      <c r="D471" t="s">
        <v>15</v>
      </c>
      <c r="E471" s="67"/>
      <c r="F471" s="2">
        <v>5</v>
      </c>
      <c r="G471" s="2">
        <f t="shared" si="7"/>
        <v>57.800000000000026</v>
      </c>
    </row>
    <row r="472" spans="1:7">
      <c r="A472" s="3">
        <v>44383</v>
      </c>
      <c r="B472" s="422">
        <v>22935</v>
      </c>
      <c r="C472" s="422" t="s">
        <v>20</v>
      </c>
      <c r="D472" t="s">
        <v>12</v>
      </c>
      <c r="E472" s="67"/>
      <c r="F472" s="2">
        <v>48.7</v>
      </c>
      <c r="G472" s="2">
        <f t="shared" si="7"/>
        <v>9.1000000000000227</v>
      </c>
    </row>
    <row r="473" spans="1:7">
      <c r="A473" s="3">
        <v>44383</v>
      </c>
      <c r="B473" s="422">
        <v>22935</v>
      </c>
      <c r="C473" s="422" t="s">
        <v>20</v>
      </c>
      <c r="D473" t="s">
        <v>13</v>
      </c>
      <c r="E473" s="67"/>
      <c r="F473" s="2">
        <v>9.1</v>
      </c>
      <c r="G473" s="2">
        <f t="shared" si="7"/>
        <v>2.3092638912203256E-14</v>
      </c>
    </row>
    <row r="474" spans="1:7">
      <c r="A474" s="31">
        <v>44377</v>
      </c>
      <c r="B474" s="421" t="s">
        <v>10</v>
      </c>
      <c r="C474" s="421" t="s">
        <v>21</v>
      </c>
      <c r="D474" t="s">
        <v>12</v>
      </c>
      <c r="E474" s="67">
        <v>61.1</v>
      </c>
      <c r="G474" s="2">
        <f t="shared" si="7"/>
        <v>61.100000000000023</v>
      </c>
    </row>
    <row r="475" spans="1:7">
      <c r="B475" s="422"/>
      <c r="C475" s="422"/>
      <c r="D475" t="s">
        <v>13</v>
      </c>
      <c r="E475" s="82">
        <v>10.3</v>
      </c>
      <c r="G475" s="2">
        <f t="shared" si="7"/>
        <v>71.40000000000002</v>
      </c>
    </row>
    <row r="476" spans="1:7">
      <c r="B476" s="422"/>
      <c r="C476" s="422"/>
      <c r="D476" t="s">
        <v>31</v>
      </c>
      <c r="E476" s="67">
        <v>60</v>
      </c>
      <c r="G476" s="2">
        <f t="shared" si="7"/>
        <v>131.40000000000003</v>
      </c>
    </row>
    <row r="477" spans="1:7">
      <c r="B477" s="422"/>
      <c r="C477" s="422"/>
      <c r="D477" t="s">
        <v>29</v>
      </c>
      <c r="E477" s="67">
        <v>5</v>
      </c>
      <c r="G477" s="2">
        <f t="shared" si="7"/>
        <v>136.40000000000003</v>
      </c>
    </row>
    <row r="478" spans="1:7">
      <c r="A478" s="3">
        <v>44377</v>
      </c>
      <c r="B478" s="422" t="s">
        <v>69</v>
      </c>
      <c r="C478" s="422" t="s">
        <v>21</v>
      </c>
      <c r="D478" t="s">
        <v>14</v>
      </c>
      <c r="E478" s="67"/>
      <c r="F478" s="2">
        <v>60</v>
      </c>
      <c r="G478" s="2">
        <f t="shared" si="7"/>
        <v>76.400000000000034</v>
      </c>
    </row>
    <row r="479" spans="1:7">
      <c r="A479" s="3">
        <v>44377</v>
      </c>
      <c r="B479" s="422" t="s">
        <v>69</v>
      </c>
      <c r="C479" s="422" t="s">
        <v>21</v>
      </c>
      <c r="D479" t="s">
        <v>15</v>
      </c>
      <c r="E479" s="67"/>
      <c r="F479" s="2">
        <v>5</v>
      </c>
      <c r="G479" s="2">
        <f t="shared" si="7"/>
        <v>71.400000000000034</v>
      </c>
    </row>
    <row r="480" spans="1:7">
      <c r="A480" s="70">
        <v>44453</v>
      </c>
      <c r="B480" s="422">
        <v>23455</v>
      </c>
      <c r="C480" s="422" t="s">
        <v>21</v>
      </c>
      <c r="D480" t="s">
        <v>12</v>
      </c>
      <c r="E480" s="67"/>
      <c r="F480" s="67">
        <v>61.1</v>
      </c>
      <c r="G480" s="2">
        <f t="shared" si="7"/>
        <v>10.300000000000033</v>
      </c>
    </row>
    <row r="481" spans="1:7">
      <c r="A481" s="70">
        <v>44453</v>
      </c>
      <c r="B481" s="422">
        <v>23455</v>
      </c>
      <c r="C481" s="422" t="s">
        <v>21</v>
      </c>
      <c r="D481" t="s">
        <v>13</v>
      </c>
      <c r="E481" s="67"/>
      <c r="F481" s="82">
        <v>10.3</v>
      </c>
      <c r="G481" s="2">
        <f t="shared" si="7"/>
        <v>3.1974423109204508E-14</v>
      </c>
    </row>
    <row r="482" spans="1:7">
      <c r="A482" s="81">
        <v>44408</v>
      </c>
      <c r="B482" s="421" t="s">
        <v>10</v>
      </c>
      <c r="C482" s="421" t="s">
        <v>22</v>
      </c>
      <c r="D482" t="s">
        <v>12</v>
      </c>
      <c r="E482" s="2">
        <v>53.5</v>
      </c>
      <c r="G482" s="2">
        <f t="shared" si="7"/>
        <v>53.500000000000028</v>
      </c>
    </row>
    <row r="483" spans="1:7">
      <c r="A483" s="70"/>
      <c r="B483" s="422"/>
      <c r="C483" s="422"/>
      <c r="D483" t="s">
        <v>13</v>
      </c>
      <c r="E483" s="2">
        <v>9</v>
      </c>
      <c r="G483" s="2">
        <f t="shared" si="7"/>
        <v>62.500000000000028</v>
      </c>
    </row>
    <row r="484" spans="1:7">
      <c r="A484" s="70"/>
      <c r="B484" s="422"/>
      <c r="C484" s="422"/>
      <c r="D484" t="s">
        <v>14</v>
      </c>
      <c r="E484" s="2">
        <v>60</v>
      </c>
      <c r="G484" s="2">
        <f t="shared" si="7"/>
        <v>122.50000000000003</v>
      </c>
    </row>
    <row r="485" spans="1:7">
      <c r="A485" s="70"/>
      <c r="B485" s="422"/>
      <c r="C485" s="422"/>
      <c r="D485" t="s">
        <v>15</v>
      </c>
      <c r="E485" s="2">
        <v>5</v>
      </c>
      <c r="G485" s="2">
        <f t="shared" si="7"/>
        <v>127.50000000000003</v>
      </c>
    </row>
    <row r="486" spans="1:7">
      <c r="A486" s="70">
        <v>44408</v>
      </c>
      <c r="B486" s="422" t="s">
        <v>69</v>
      </c>
      <c r="C486" s="422" t="s">
        <v>22</v>
      </c>
      <c r="D486" t="s">
        <v>31</v>
      </c>
      <c r="F486" s="2">
        <v>60</v>
      </c>
      <c r="G486" s="2">
        <f t="shared" si="7"/>
        <v>67.500000000000028</v>
      </c>
    </row>
    <row r="487" spans="1:7">
      <c r="A487" s="70">
        <v>44408</v>
      </c>
      <c r="B487" s="422" t="s">
        <v>69</v>
      </c>
      <c r="C487" s="422" t="s">
        <v>22</v>
      </c>
      <c r="D487" t="s">
        <v>29</v>
      </c>
      <c r="F487" s="2">
        <v>5</v>
      </c>
      <c r="G487" s="2">
        <f t="shared" si="7"/>
        <v>62.500000000000028</v>
      </c>
    </row>
    <row r="488" spans="1:7">
      <c r="A488" s="70">
        <v>44453</v>
      </c>
      <c r="B488" s="422">
        <v>23455</v>
      </c>
      <c r="C488" s="422" t="s">
        <v>22</v>
      </c>
      <c r="D488" t="s">
        <v>12</v>
      </c>
      <c r="F488" s="2">
        <v>53.5</v>
      </c>
      <c r="G488" s="2">
        <f t="shared" si="7"/>
        <v>9.0000000000000284</v>
      </c>
    </row>
    <row r="489" spans="1:7">
      <c r="A489" s="70">
        <v>44453</v>
      </c>
      <c r="B489" s="422">
        <v>23455</v>
      </c>
      <c r="C489" s="422" t="s">
        <v>22</v>
      </c>
      <c r="D489" t="s">
        <v>13</v>
      </c>
      <c r="F489" s="2">
        <v>9</v>
      </c>
      <c r="G489" s="2">
        <f t="shared" si="7"/>
        <v>2.8421709430404007E-14</v>
      </c>
    </row>
    <row r="490" spans="1:7">
      <c r="A490" s="31">
        <v>44439</v>
      </c>
      <c r="B490" s="421" t="s">
        <v>10</v>
      </c>
      <c r="C490" s="421" t="s">
        <v>23</v>
      </c>
      <c r="D490" t="s">
        <v>12</v>
      </c>
      <c r="E490" s="2">
        <v>60.5</v>
      </c>
      <c r="G490" s="2">
        <f t="shared" si="7"/>
        <v>60.500000000000028</v>
      </c>
    </row>
    <row r="491" spans="1:7">
      <c r="B491" s="422"/>
      <c r="C491" s="422"/>
      <c r="D491" t="s">
        <v>13</v>
      </c>
      <c r="E491" s="2">
        <v>9</v>
      </c>
      <c r="G491" s="2">
        <f t="shared" si="7"/>
        <v>69.500000000000028</v>
      </c>
    </row>
    <row r="492" spans="1:7">
      <c r="B492" s="422"/>
      <c r="C492" s="422"/>
      <c r="D492" t="s">
        <v>14</v>
      </c>
      <c r="E492" s="2">
        <v>60</v>
      </c>
      <c r="G492" s="2">
        <f t="shared" si="7"/>
        <v>129.50000000000003</v>
      </c>
    </row>
    <row r="493" spans="1:7">
      <c r="B493" s="422"/>
      <c r="C493" s="422"/>
      <c r="D493" t="s">
        <v>15</v>
      </c>
      <c r="E493" s="2">
        <v>5</v>
      </c>
      <c r="G493" s="2">
        <f t="shared" si="7"/>
        <v>134.50000000000003</v>
      </c>
    </row>
    <row r="494" spans="1:7">
      <c r="A494" s="70">
        <v>44439</v>
      </c>
      <c r="B494" s="422" t="s">
        <v>69</v>
      </c>
      <c r="C494" s="422" t="s">
        <v>23</v>
      </c>
      <c r="D494" t="s">
        <v>14</v>
      </c>
      <c r="F494" s="2">
        <v>60</v>
      </c>
      <c r="G494" s="2">
        <f t="shared" si="7"/>
        <v>74.500000000000028</v>
      </c>
    </row>
    <row r="495" spans="1:7">
      <c r="A495" s="70">
        <v>44439</v>
      </c>
      <c r="B495" s="422" t="s">
        <v>69</v>
      </c>
      <c r="C495" s="422" t="s">
        <v>23</v>
      </c>
      <c r="D495" t="s">
        <v>15</v>
      </c>
      <c r="F495" s="2">
        <v>5</v>
      </c>
      <c r="G495" s="2">
        <f t="shared" si="7"/>
        <v>69.500000000000028</v>
      </c>
    </row>
    <row r="496" spans="1:7">
      <c r="A496" s="70">
        <v>44475</v>
      </c>
      <c r="B496" s="422">
        <v>23593</v>
      </c>
      <c r="C496" s="422" t="s">
        <v>23</v>
      </c>
      <c r="D496" t="s">
        <v>12</v>
      </c>
      <c r="F496" s="2">
        <v>60.5</v>
      </c>
      <c r="G496" s="2">
        <f t="shared" si="7"/>
        <v>9.0000000000000284</v>
      </c>
    </row>
    <row r="497" spans="1:13">
      <c r="A497" s="70">
        <v>44475</v>
      </c>
      <c r="B497" s="422">
        <v>23593</v>
      </c>
      <c r="C497" s="422" t="s">
        <v>23</v>
      </c>
      <c r="D497" t="s">
        <v>13</v>
      </c>
      <c r="F497" s="2">
        <v>9</v>
      </c>
      <c r="G497" s="2">
        <f t="shared" si="7"/>
        <v>2.8421709430404007E-14</v>
      </c>
    </row>
    <row r="498" spans="1:13">
      <c r="A498" s="31">
        <v>44469</v>
      </c>
      <c r="B498" s="421" t="s">
        <v>10</v>
      </c>
      <c r="C498" s="421" t="s">
        <v>41</v>
      </c>
      <c r="D498" t="s">
        <v>12</v>
      </c>
      <c r="E498" s="2">
        <v>62.6</v>
      </c>
      <c r="G498" s="2">
        <f t="shared" si="7"/>
        <v>62.60000000000003</v>
      </c>
    </row>
    <row r="499" spans="1:13">
      <c r="B499" s="422"/>
      <c r="C499" s="422"/>
      <c r="D499" t="s">
        <v>13</v>
      </c>
      <c r="E499" s="2">
        <v>7.7</v>
      </c>
      <c r="G499" s="2">
        <f t="shared" si="7"/>
        <v>70.300000000000026</v>
      </c>
    </row>
    <row r="500" spans="1:13">
      <c r="B500" s="422"/>
      <c r="C500" s="422"/>
      <c r="D500" t="s">
        <v>14</v>
      </c>
      <c r="E500" s="2">
        <v>60</v>
      </c>
      <c r="G500" s="2">
        <f t="shared" si="7"/>
        <v>130.30000000000001</v>
      </c>
    </row>
    <row r="501" spans="1:13">
      <c r="B501" s="422"/>
      <c r="C501" s="422"/>
      <c r="D501" t="s">
        <v>15</v>
      </c>
      <c r="E501" s="2">
        <v>5</v>
      </c>
      <c r="G501" s="2">
        <f t="shared" si="7"/>
        <v>135.30000000000001</v>
      </c>
    </row>
    <row r="502" spans="1:13">
      <c r="A502" s="70">
        <v>44469</v>
      </c>
      <c r="B502" s="422" t="s">
        <v>69</v>
      </c>
      <c r="C502" s="422" t="s">
        <v>41</v>
      </c>
      <c r="D502" t="s">
        <v>14</v>
      </c>
      <c r="F502" s="2">
        <v>60</v>
      </c>
      <c r="G502" s="2">
        <f t="shared" si="7"/>
        <v>75.300000000000011</v>
      </c>
    </row>
    <row r="503" spans="1:13">
      <c r="A503" s="70">
        <v>44469</v>
      </c>
      <c r="B503" s="422" t="s">
        <v>69</v>
      </c>
      <c r="C503" s="422" t="s">
        <v>41</v>
      </c>
      <c r="D503" t="s">
        <v>15</v>
      </c>
      <c r="F503" s="2">
        <v>5</v>
      </c>
      <c r="G503" s="2">
        <f t="shared" si="7"/>
        <v>70.300000000000011</v>
      </c>
    </row>
    <row r="504" spans="1:13">
      <c r="A504" s="70">
        <v>44513</v>
      </c>
      <c r="B504" s="422">
        <v>23789</v>
      </c>
      <c r="C504" s="422" t="s">
        <v>41</v>
      </c>
      <c r="D504" t="s">
        <v>12</v>
      </c>
      <c r="F504" s="2">
        <v>62.6</v>
      </c>
      <c r="G504" s="2">
        <f t="shared" si="7"/>
        <v>7.7000000000000099</v>
      </c>
    </row>
    <row r="505" spans="1:13">
      <c r="A505" s="70">
        <v>44513</v>
      </c>
      <c r="B505" s="422">
        <v>23789</v>
      </c>
      <c r="C505" s="422" t="s">
        <v>41</v>
      </c>
      <c r="D505" t="s">
        <v>13</v>
      </c>
      <c r="F505" s="2">
        <v>7.7</v>
      </c>
      <c r="G505" s="2">
        <f t="shared" si="7"/>
        <v>9.7699626167013776E-15</v>
      </c>
    </row>
    <row r="506" spans="1:13">
      <c r="A506" s="81">
        <v>44500</v>
      </c>
      <c r="B506" s="421" t="s">
        <v>10</v>
      </c>
      <c r="C506" s="421" t="s">
        <v>25</v>
      </c>
      <c r="D506" t="s">
        <v>12</v>
      </c>
      <c r="E506" s="2">
        <v>64.900000000000006</v>
      </c>
      <c r="G506" s="2">
        <f t="shared" si="7"/>
        <v>64.90000000000002</v>
      </c>
    </row>
    <row r="507" spans="1:13">
      <c r="A507" s="70"/>
      <c r="B507" s="422"/>
      <c r="C507" s="422"/>
      <c r="D507" t="s">
        <v>13</v>
      </c>
      <c r="E507" s="2">
        <v>9</v>
      </c>
      <c r="G507" s="2">
        <f t="shared" si="7"/>
        <v>73.90000000000002</v>
      </c>
    </row>
    <row r="508" spans="1:13">
      <c r="A508" s="70"/>
      <c r="B508" s="422"/>
      <c r="C508" s="422"/>
      <c r="D508" t="s">
        <v>14</v>
      </c>
      <c r="E508" s="2">
        <v>60</v>
      </c>
      <c r="G508" s="2">
        <f t="shared" si="7"/>
        <v>133.90000000000003</v>
      </c>
    </row>
    <row r="509" spans="1:13">
      <c r="A509" s="70"/>
      <c r="B509" s="422"/>
      <c r="C509" s="422"/>
      <c r="D509" t="s">
        <v>15</v>
      </c>
      <c r="E509" s="2">
        <v>5</v>
      </c>
      <c r="G509" s="2">
        <f t="shared" si="7"/>
        <v>138.90000000000003</v>
      </c>
      <c r="J509" s="440"/>
      <c r="K509" s="440"/>
      <c r="L509" s="440"/>
      <c r="M509" s="440"/>
    </row>
    <row r="510" spans="1:13">
      <c r="A510" s="70">
        <v>44500</v>
      </c>
      <c r="B510" s="422" t="s">
        <v>75</v>
      </c>
      <c r="C510" s="422" t="s">
        <v>25</v>
      </c>
      <c r="D510" t="s">
        <v>14</v>
      </c>
      <c r="E510" s="45"/>
      <c r="F510" s="45">
        <v>60</v>
      </c>
      <c r="G510" s="2">
        <f t="shared" si="7"/>
        <v>78.900000000000034</v>
      </c>
      <c r="M510" s="45"/>
    </row>
    <row r="511" spans="1:13">
      <c r="A511" s="70">
        <v>44500</v>
      </c>
      <c r="B511" s="422" t="s">
        <v>75</v>
      </c>
      <c r="C511" s="422" t="s">
        <v>25</v>
      </c>
      <c r="D511" t="s">
        <v>15</v>
      </c>
      <c r="E511" s="45"/>
      <c r="F511" s="45">
        <v>5</v>
      </c>
      <c r="G511" s="2">
        <f t="shared" si="7"/>
        <v>73.900000000000034</v>
      </c>
      <c r="J511" s="421"/>
      <c r="L511" s="29"/>
      <c r="M511" s="45"/>
    </row>
    <row r="512" spans="1:13">
      <c r="A512" s="70">
        <v>44616</v>
      </c>
      <c r="B512" s="422">
        <v>24264</v>
      </c>
      <c r="C512" s="422" t="s">
        <v>25</v>
      </c>
      <c r="D512" t="s">
        <v>12</v>
      </c>
      <c r="E512" s="45"/>
      <c r="F512" s="2">
        <v>64.900000000000006</v>
      </c>
      <c r="G512" s="2">
        <f t="shared" si="7"/>
        <v>9.0000000000000284</v>
      </c>
      <c r="J512" s="421"/>
      <c r="L512" s="29"/>
      <c r="M512" s="45"/>
    </row>
    <row r="513" spans="1:13">
      <c r="A513" s="70">
        <v>44616</v>
      </c>
      <c r="B513" s="422">
        <v>24264</v>
      </c>
      <c r="C513" s="422" t="s">
        <v>25</v>
      </c>
      <c r="D513" t="s">
        <v>13</v>
      </c>
      <c r="E513" s="45"/>
      <c r="F513" s="2">
        <v>9</v>
      </c>
      <c r="G513" s="2">
        <f t="shared" si="7"/>
        <v>2.8421709430404007E-14</v>
      </c>
      <c r="J513" s="421"/>
      <c r="L513" s="29"/>
      <c r="M513" s="45"/>
    </row>
    <row r="514" spans="1:13" ht="14.25" customHeight="1">
      <c r="A514" s="81">
        <v>44530</v>
      </c>
      <c r="B514" s="421" t="s">
        <v>10</v>
      </c>
      <c r="C514" s="421" t="s">
        <v>26</v>
      </c>
      <c r="D514" t="s">
        <v>12</v>
      </c>
      <c r="E514" s="2">
        <v>69.3</v>
      </c>
      <c r="G514" s="2">
        <f t="shared" si="7"/>
        <v>69.300000000000026</v>
      </c>
      <c r="J514" s="422"/>
      <c r="L514" s="29"/>
    </row>
    <row r="515" spans="1:13">
      <c r="A515" s="70"/>
      <c r="B515" s="422"/>
      <c r="C515" s="422"/>
      <c r="D515" t="s">
        <v>13</v>
      </c>
      <c r="E515" s="2">
        <v>0</v>
      </c>
      <c r="G515" s="2">
        <f t="shared" si="7"/>
        <v>69.300000000000026</v>
      </c>
      <c r="J515" s="421"/>
      <c r="L515" s="29"/>
    </row>
    <row r="516" spans="1:13">
      <c r="A516" s="70"/>
      <c r="B516" s="422"/>
      <c r="C516" s="422"/>
      <c r="D516" t="s">
        <v>14</v>
      </c>
      <c r="E516" s="2">
        <v>60</v>
      </c>
      <c r="G516" s="2">
        <f t="shared" si="7"/>
        <v>129.30000000000001</v>
      </c>
      <c r="J516" s="422"/>
      <c r="L516" s="29"/>
    </row>
    <row r="517" spans="1:13">
      <c r="A517" s="70"/>
      <c r="B517" s="422"/>
      <c r="C517" s="422"/>
      <c r="D517" t="s">
        <v>15</v>
      </c>
      <c r="E517" s="2">
        <v>5</v>
      </c>
      <c r="G517" s="2">
        <f t="shared" si="7"/>
        <v>134.30000000000001</v>
      </c>
      <c r="J517" s="422"/>
      <c r="L517" s="29"/>
    </row>
    <row r="518" spans="1:13">
      <c r="A518" s="70"/>
      <c r="B518" s="422"/>
      <c r="C518" s="422"/>
      <c r="D518" t="s">
        <v>143</v>
      </c>
      <c r="E518" s="2">
        <v>10</v>
      </c>
      <c r="G518" s="2">
        <f t="shared" si="7"/>
        <v>144.30000000000001</v>
      </c>
      <c r="J518" s="422"/>
      <c r="L518" s="29"/>
    </row>
    <row r="519" spans="1:13">
      <c r="A519" s="70">
        <v>44616</v>
      </c>
      <c r="B519" s="422">
        <v>24264</v>
      </c>
      <c r="C519" s="422" t="s">
        <v>26</v>
      </c>
      <c r="D519" t="s">
        <v>12</v>
      </c>
      <c r="F519" s="2">
        <v>69.3</v>
      </c>
      <c r="G519" s="2">
        <f t="shared" si="7"/>
        <v>75.000000000000014</v>
      </c>
      <c r="J519" s="422"/>
      <c r="L519" s="29"/>
    </row>
    <row r="520" spans="1:13">
      <c r="A520" s="70">
        <v>44616</v>
      </c>
      <c r="B520" s="422">
        <v>24264</v>
      </c>
      <c r="C520" s="422" t="s">
        <v>26</v>
      </c>
      <c r="D520" t="s">
        <v>13</v>
      </c>
      <c r="F520" s="2">
        <v>0</v>
      </c>
      <c r="G520" s="2">
        <f t="shared" si="7"/>
        <v>75.000000000000014</v>
      </c>
      <c r="J520" s="422"/>
      <c r="L520" s="29"/>
    </row>
    <row r="521" spans="1:13">
      <c r="A521" s="70">
        <v>44616</v>
      </c>
      <c r="B521" s="422">
        <v>24264</v>
      </c>
      <c r="C521" s="422" t="s">
        <v>26</v>
      </c>
      <c r="D521" t="s">
        <v>14</v>
      </c>
      <c r="F521" s="2">
        <v>60</v>
      </c>
      <c r="G521" s="2">
        <f t="shared" si="7"/>
        <v>15.000000000000014</v>
      </c>
      <c r="J521" s="422"/>
      <c r="L521" s="29"/>
    </row>
    <row r="522" spans="1:13">
      <c r="A522" s="70">
        <v>44616</v>
      </c>
      <c r="B522" s="422">
        <v>24264</v>
      </c>
      <c r="C522" s="422" t="s">
        <v>26</v>
      </c>
      <c r="D522" t="s">
        <v>15</v>
      </c>
      <c r="F522" s="2">
        <v>5</v>
      </c>
      <c r="G522" s="2">
        <f t="shared" si="7"/>
        <v>10.000000000000014</v>
      </c>
      <c r="J522" s="422"/>
      <c r="L522" s="29"/>
    </row>
    <row r="523" spans="1:13">
      <c r="A523" s="70">
        <v>44616</v>
      </c>
      <c r="B523" s="422">
        <v>24264</v>
      </c>
      <c r="C523" s="422" t="s">
        <v>26</v>
      </c>
      <c r="D523" t="s">
        <v>143</v>
      </c>
      <c r="F523" s="2">
        <v>10</v>
      </c>
      <c r="G523" s="2">
        <f t="shared" si="7"/>
        <v>1.4210854715202004E-14</v>
      </c>
      <c r="J523" s="422"/>
      <c r="L523" s="29"/>
    </row>
    <row r="524" spans="1:13">
      <c r="A524" s="81">
        <v>44561</v>
      </c>
      <c r="B524" s="421" t="s">
        <v>10</v>
      </c>
      <c r="C524" s="421" t="s">
        <v>27</v>
      </c>
      <c r="D524" t="s">
        <v>12</v>
      </c>
      <c r="E524" s="2">
        <v>81.900000000000006</v>
      </c>
      <c r="G524" s="2">
        <f t="shared" si="7"/>
        <v>81.90000000000002</v>
      </c>
      <c r="J524" s="422"/>
      <c r="L524" s="29"/>
    </row>
    <row r="525" spans="1:13">
      <c r="A525" s="70"/>
      <c r="B525" s="422"/>
      <c r="C525" s="422"/>
      <c r="D525" t="s">
        <v>13</v>
      </c>
      <c r="E525" s="2">
        <v>11.5</v>
      </c>
      <c r="G525" s="2">
        <f t="shared" si="7"/>
        <v>93.40000000000002</v>
      </c>
      <c r="J525" s="421"/>
      <c r="L525" s="29"/>
    </row>
    <row r="526" spans="1:13">
      <c r="A526" s="70"/>
      <c r="B526" s="422"/>
      <c r="C526" s="422"/>
      <c r="D526" t="s">
        <v>14</v>
      </c>
      <c r="E526" s="2">
        <v>60</v>
      </c>
      <c r="G526" s="2">
        <f t="shared" si="7"/>
        <v>153.40000000000003</v>
      </c>
      <c r="J526" s="422"/>
      <c r="L526" s="29"/>
    </row>
    <row r="527" spans="1:13">
      <c r="A527" s="70"/>
      <c r="B527" s="422"/>
      <c r="C527" s="422"/>
      <c r="D527" t="s">
        <v>15</v>
      </c>
      <c r="E527" s="2">
        <v>5</v>
      </c>
      <c r="G527" s="2">
        <f t="shared" ref="G527:G596" si="8">+G526+E527-F527</f>
        <v>158.40000000000003</v>
      </c>
      <c r="J527" s="421"/>
      <c r="L527" s="29"/>
    </row>
    <row r="528" spans="1:13">
      <c r="A528" s="3">
        <v>44561</v>
      </c>
      <c r="B528" s="422" t="s">
        <v>76</v>
      </c>
      <c r="C528" s="422" t="s">
        <v>27</v>
      </c>
      <c r="D528" t="s">
        <v>14</v>
      </c>
      <c r="F528" s="2">
        <v>60</v>
      </c>
      <c r="G528" s="2">
        <f t="shared" si="8"/>
        <v>98.400000000000034</v>
      </c>
      <c r="J528" s="422"/>
      <c r="L528" s="29"/>
    </row>
    <row r="529" spans="1:12">
      <c r="A529" s="3">
        <v>44561</v>
      </c>
      <c r="B529" s="422" t="s">
        <v>76</v>
      </c>
      <c r="C529" s="422" t="s">
        <v>27</v>
      </c>
      <c r="D529" t="s">
        <v>15</v>
      </c>
      <c r="F529" s="2">
        <v>5</v>
      </c>
      <c r="G529" s="2">
        <f t="shared" si="8"/>
        <v>93.400000000000034</v>
      </c>
      <c r="J529" s="422"/>
      <c r="L529" s="29"/>
    </row>
    <row r="530" spans="1:12">
      <c r="A530" s="70">
        <v>44616</v>
      </c>
      <c r="B530" s="422">
        <v>24265</v>
      </c>
      <c r="C530" s="422" t="s">
        <v>27</v>
      </c>
      <c r="D530" t="s">
        <v>12</v>
      </c>
      <c r="F530" s="2">
        <v>81.900000000000006</v>
      </c>
      <c r="G530" s="2">
        <f t="shared" si="8"/>
        <v>11.500000000000028</v>
      </c>
      <c r="J530" s="422"/>
      <c r="L530" s="29"/>
    </row>
    <row r="531" spans="1:12">
      <c r="A531" s="70">
        <v>44616</v>
      </c>
      <c r="B531" s="422">
        <v>24265</v>
      </c>
      <c r="C531" s="422" t="s">
        <v>27</v>
      </c>
      <c r="D531" t="s">
        <v>13</v>
      </c>
      <c r="F531" s="2">
        <v>11.5</v>
      </c>
      <c r="G531" s="2">
        <f t="shared" si="8"/>
        <v>2.8421709430404007E-14</v>
      </c>
      <c r="J531" s="422"/>
      <c r="L531" s="29"/>
    </row>
    <row r="532" spans="1:12">
      <c r="A532" s="31">
        <v>44592</v>
      </c>
      <c r="B532" s="421" t="s">
        <v>10</v>
      </c>
      <c r="C532" s="421" t="s">
        <v>11</v>
      </c>
      <c r="D532" t="s">
        <v>12</v>
      </c>
      <c r="E532" s="21">
        <v>86.6</v>
      </c>
      <c r="G532" s="2">
        <f t="shared" si="8"/>
        <v>86.600000000000023</v>
      </c>
    </row>
    <row r="533" spans="1:12">
      <c r="B533" s="422"/>
      <c r="C533" s="422"/>
      <c r="D533" t="s">
        <v>13</v>
      </c>
      <c r="E533" s="21">
        <v>2.2999999999999998</v>
      </c>
      <c r="G533" s="2">
        <f t="shared" si="8"/>
        <v>88.90000000000002</v>
      </c>
      <c r="L533" s="29"/>
    </row>
    <row r="534" spans="1:12">
      <c r="B534" s="422"/>
      <c r="C534" s="422"/>
      <c r="D534" t="s">
        <v>14</v>
      </c>
      <c r="E534" s="2">
        <v>60</v>
      </c>
      <c r="G534" s="2">
        <f t="shared" si="8"/>
        <v>148.90000000000003</v>
      </c>
    </row>
    <row r="535" spans="1:12">
      <c r="B535" s="422"/>
      <c r="C535" s="422"/>
      <c r="D535" t="s">
        <v>15</v>
      </c>
      <c r="E535" s="2">
        <v>5</v>
      </c>
      <c r="G535" s="2">
        <f t="shared" si="8"/>
        <v>153.90000000000003</v>
      </c>
      <c r="L535" s="29"/>
    </row>
    <row r="536" spans="1:12">
      <c r="A536" s="3">
        <v>44592</v>
      </c>
      <c r="B536" s="422" t="s">
        <v>77</v>
      </c>
      <c r="C536" s="422" t="s">
        <v>11</v>
      </c>
      <c r="D536" t="s">
        <v>14</v>
      </c>
      <c r="F536" s="2">
        <v>10</v>
      </c>
      <c r="G536" s="2">
        <f t="shared" si="8"/>
        <v>143.90000000000003</v>
      </c>
      <c r="J536" s="421"/>
    </row>
    <row r="537" spans="1:12">
      <c r="A537" s="3">
        <v>44616</v>
      </c>
      <c r="B537" s="422">
        <v>24265</v>
      </c>
      <c r="C537" s="422" t="s">
        <v>11</v>
      </c>
      <c r="D537" t="s">
        <v>14</v>
      </c>
      <c r="F537" s="2">
        <v>50</v>
      </c>
      <c r="G537" s="2">
        <f t="shared" si="8"/>
        <v>93.900000000000034</v>
      </c>
      <c r="J537" s="422"/>
      <c r="L537" s="29"/>
    </row>
    <row r="538" spans="1:12">
      <c r="A538" s="3">
        <v>44616</v>
      </c>
      <c r="B538" s="422">
        <v>24265</v>
      </c>
      <c r="C538" s="422" t="s">
        <v>11</v>
      </c>
      <c r="D538" t="s">
        <v>15</v>
      </c>
      <c r="F538" s="2">
        <v>5</v>
      </c>
      <c r="G538" s="2">
        <f t="shared" si="8"/>
        <v>88.900000000000034</v>
      </c>
      <c r="J538" s="421"/>
    </row>
    <row r="539" spans="1:12">
      <c r="A539" s="3">
        <v>44646</v>
      </c>
      <c r="B539" s="422">
        <v>24628</v>
      </c>
      <c r="C539" s="422" t="s">
        <v>11</v>
      </c>
      <c r="D539" t="s">
        <v>12</v>
      </c>
      <c r="F539" s="21">
        <v>86.6</v>
      </c>
      <c r="G539" s="2">
        <f t="shared" si="8"/>
        <v>2.3000000000000398</v>
      </c>
      <c r="J539" s="421"/>
      <c r="L539" s="29"/>
    </row>
    <row r="540" spans="1:12">
      <c r="A540" s="3">
        <v>44646</v>
      </c>
      <c r="B540" s="422">
        <v>24628</v>
      </c>
      <c r="C540" s="422" t="s">
        <v>11</v>
      </c>
      <c r="D540" t="s">
        <v>13</v>
      </c>
      <c r="F540" s="21">
        <v>2.2999999999999998</v>
      </c>
      <c r="G540" s="2">
        <f t="shared" si="8"/>
        <v>3.9968028886505635E-14</v>
      </c>
      <c r="J540" s="422"/>
    </row>
    <row r="541" spans="1:12">
      <c r="A541" s="31">
        <v>44620</v>
      </c>
      <c r="B541" s="421" t="s">
        <v>10</v>
      </c>
      <c r="C541" s="421" t="s">
        <v>17</v>
      </c>
      <c r="D541" t="s">
        <v>12</v>
      </c>
      <c r="E541" s="2">
        <v>85.3</v>
      </c>
      <c r="G541" s="2">
        <f t="shared" si="8"/>
        <v>85.30000000000004</v>
      </c>
      <c r="L541" s="29"/>
    </row>
    <row r="542" spans="1:12">
      <c r="B542" s="422"/>
      <c r="C542" s="422"/>
      <c r="D542" t="s">
        <v>13</v>
      </c>
      <c r="E542" s="2">
        <v>11</v>
      </c>
      <c r="G542" s="2">
        <f t="shared" si="8"/>
        <v>96.30000000000004</v>
      </c>
    </row>
    <row r="543" spans="1:12">
      <c r="B543" s="422"/>
      <c r="C543" s="422"/>
      <c r="D543" t="s">
        <v>14</v>
      </c>
      <c r="E543" s="2">
        <v>56</v>
      </c>
      <c r="G543" s="2">
        <f t="shared" si="8"/>
        <v>152.30000000000004</v>
      </c>
      <c r="L543" s="29"/>
    </row>
    <row r="544" spans="1:12">
      <c r="B544" s="422"/>
      <c r="C544" s="422"/>
      <c r="D544" t="s">
        <v>15</v>
      </c>
      <c r="E544" s="2">
        <v>5</v>
      </c>
      <c r="G544" s="2">
        <f t="shared" si="8"/>
        <v>157.30000000000004</v>
      </c>
    </row>
    <row r="545" spans="1:13">
      <c r="A545" s="3">
        <v>44620</v>
      </c>
      <c r="B545" s="422" t="s">
        <v>78</v>
      </c>
      <c r="C545" s="422" t="s">
        <v>17</v>
      </c>
      <c r="D545" t="s">
        <v>14</v>
      </c>
      <c r="F545" s="2">
        <v>56</v>
      </c>
      <c r="G545" s="2">
        <f t="shared" si="8"/>
        <v>101.30000000000004</v>
      </c>
      <c r="L545" s="29"/>
    </row>
    <row r="546" spans="1:13">
      <c r="A546" s="3">
        <v>44620</v>
      </c>
      <c r="B546" s="422" t="s">
        <v>78</v>
      </c>
      <c r="C546" s="422" t="s">
        <v>17</v>
      </c>
      <c r="D546" t="s">
        <v>15</v>
      </c>
      <c r="F546" s="2">
        <v>5</v>
      </c>
      <c r="G546" s="2">
        <f t="shared" si="8"/>
        <v>96.30000000000004</v>
      </c>
    </row>
    <row r="547" spans="1:13">
      <c r="A547" s="3">
        <v>44646</v>
      </c>
      <c r="B547" s="422">
        <v>24628</v>
      </c>
      <c r="C547" s="422" t="s">
        <v>17</v>
      </c>
      <c r="D547" t="s">
        <v>12</v>
      </c>
      <c r="F547" s="2">
        <v>85.3</v>
      </c>
      <c r="G547" s="2">
        <f t="shared" si="8"/>
        <v>11.000000000000043</v>
      </c>
      <c r="L547" s="29"/>
    </row>
    <row r="548" spans="1:13">
      <c r="A548" s="3">
        <v>44646</v>
      </c>
      <c r="B548" s="422">
        <v>24628</v>
      </c>
      <c r="C548" s="422" t="s">
        <v>17</v>
      </c>
      <c r="D548" t="s">
        <v>13</v>
      </c>
      <c r="F548" s="2">
        <v>11</v>
      </c>
      <c r="G548" s="2">
        <f t="shared" si="8"/>
        <v>4.2632564145606011E-14</v>
      </c>
    </row>
    <row r="549" spans="1:13">
      <c r="A549" s="31">
        <v>44651</v>
      </c>
      <c r="B549" s="421" t="s">
        <v>10</v>
      </c>
      <c r="C549" s="421" t="s">
        <v>18</v>
      </c>
      <c r="D549" t="s">
        <v>12</v>
      </c>
      <c r="E549" s="2">
        <v>84.8</v>
      </c>
      <c r="G549" s="2">
        <f t="shared" si="8"/>
        <v>84.80000000000004</v>
      </c>
      <c r="L549" s="29"/>
    </row>
    <row r="550" spans="1:13">
      <c r="B550" s="422"/>
      <c r="C550" s="422"/>
      <c r="D550" t="s">
        <v>13</v>
      </c>
      <c r="E550" s="2">
        <v>9.6999999999999993</v>
      </c>
      <c r="G550" s="2">
        <f t="shared" si="8"/>
        <v>94.500000000000043</v>
      </c>
      <c r="K550" s="421"/>
      <c r="M550" s="2"/>
    </row>
    <row r="551" spans="1:13">
      <c r="B551" s="422"/>
      <c r="C551" s="422"/>
      <c r="D551" t="s">
        <v>14</v>
      </c>
      <c r="E551" s="2">
        <v>60</v>
      </c>
      <c r="G551" s="2">
        <f t="shared" si="8"/>
        <v>154.50000000000006</v>
      </c>
      <c r="K551" s="422"/>
      <c r="M551" s="2"/>
    </row>
    <row r="552" spans="1:13">
      <c r="B552" s="422"/>
      <c r="C552" s="422"/>
      <c r="D552" t="s">
        <v>15</v>
      </c>
      <c r="E552" s="2">
        <v>5</v>
      </c>
      <c r="G552" s="2">
        <f t="shared" si="8"/>
        <v>159.50000000000006</v>
      </c>
      <c r="K552" s="421"/>
      <c r="M552" s="45"/>
    </row>
    <row r="553" spans="1:13">
      <c r="A553" s="3">
        <v>44651</v>
      </c>
      <c r="B553" s="422" t="s">
        <v>81</v>
      </c>
      <c r="C553" s="422" t="s">
        <v>18</v>
      </c>
      <c r="D553" t="s">
        <v>14</v>
      </c>
      <c r="F553" s="2">
        <v>60</v>
      </c>
      <c r="G553" s="2">
        <f t="shared" si="8"/>
        <v>99.500000000000057</v>
      </c>
      <c r="K553" s="425"/>
      <c r="M553" s="45"/>
    </row>
    <row r="554" spans="1:13">
      <c r="A554" s="3">
        <v>44651</v>
      </c>
      <c r="B554" s="422" t="s">
        <v>81</v>
      </c>
      <c r="C554" s="422" t="s">
        <v>18</v>
      </c>
      <c r="D554" t="s">
        <v>15</v>
      </c>
      <c r="F554" s="2">
        <v>5</v>
      </c>
      <c r="G554" s="2">
        <f t="shared" si="8"/>
        <v>94.500000000000057</v>
      </c>
    </row>
    <row r="555" spans="1:13">
      <c r="A555" s="3">
        <v>44726</v>
      </c>
      <c r="B555" s="422">
        <v>24976</v>
      </c>
      <c r="C555" s="422" t="s">
        <v>18</v>
      </c>
      <c r="D555" t="s">
        <v>12</v>
      </c>
      <c r="F555" s="2">
        <v>84.8</v>
      </c>
      <c r="G555" s="2">
        <f t="shared" si="8"/>
        <v>9.7000000000000597</v>
      </c>
    </row>
    <row r="556" spans="1:13">
      <c r="A556" s="3">
        <v>44726</v>
      </c>
      <c r="B556" s="422">
        <v>24976</v>
      </c>
      <c r="C556" s="422" t="s">
        <v>18</v>
      </c>
      <c r="D556" t="s">
        <v>13</v>
      </c>
      <c r="F556" s="2">
        <v>9.6999999999999993</v>
      </c>
      <c r="G556" s="2">
        <f t="shared" si="8"/>
        <v>6.0396132539608516E-14</v>
      </c>
    </row>
    <row r="557" spans="1:13">
      <c r="A557" s="31">
        <v>44681</v>
      </c>
      <c r="B557" s="421" t="s">
        <v>10</v>
      </c>
      <c r="C557" s="421" t="s">
        <v>19</v>
      </c>
      <c r="D557" t="s">
        <v>12</v>
      </c>
      <c r="E557" s="45">
        <v>86.6</v>
      </c>
      <c r="F557" s="45"/>
      <c r="G557" s="2">
        <f t="shared" si="8"/>
        <v>86.600000000000051</v>
      </c>
      <c r="M557" s="5"/>
    </row>
    <row r="558" spans="1:13">
      <c r="A558" s="71"/>
      <c r="B558" s="425"/>
      <c r="C558" s="425"/>
      <c r="D558" t="s">
        <v>13</v>
      </c>
      <c r="E558" s="45">
        <v>10.9</v>
      </c>
      <c r="F558" s="45"/>
      <c r="G558" s="2">
        <f t="shared" si="8"/>
        <v>97.500000000000057</v>
      </c>
    </row>
    <row r="559" spans="1:13">
      <c r="A559" s="71"/>
      <c r="B559" s="425"/>
      <c r="C559" s="425"/>
      <c r="D559" t="s">
        <v>14</v>
      </c>
      <c r="E559" s="45">
        <v>60</v>
      </c>
      <c r="F559" s="45"/>
      <c r="G559" s="2">
        <f t="shared" si="8"/>
        <v>157.50000000000006</v>
      </c>
    </row>
    <row r="560" spans="1:13">
      <c r="A560" s="71"/>
      <c r="B560" s="425"/>
      <c r="C560" s="425"/>
      <c r="D560" t="s">
        <v>15</v>
      </c>
      <c r="E560" s="45">
        <v>5</v>
      </c>
      <c r="F560" s="45"/>
      <c r="G560" s="2">
        <f t="shared" si="8"/>
        <v>162.50000000000006</v>
      </c>
    </row>
    <row r="561" spans="1:10">
      <c r="A561" s="71"/>
      <c r="B561" s="425"/>
      <c r="C561" s="425"/>
      <c r="D561" t="s">
        <v>144</v>
      </c>
      <c r="E561" s="142">
        <v>10</v>
      </c>
      <c r="F561" s="45"/>
      <c r="G561" s="2">
        <f t="shared" si="8"/>
        <v>172.50000000000006</v>
      </c>
      <c r="J561">
        <v>107.5</v>
      </c>
    </row>
    <row r="562" spans="1:10">
      <c r="A562" s="71">
        <v>44681</v>
      </c>
      <c r="B562" s="422" t="s">
        <v>83</v>
      </c>
      <c r="C562" s="422" t="s">
        <v>19</v>
      </c>
      <c r="D562" t="s">
        <v>14</v>
      </c>
      <c r="E562" s="45"/>
      <c r="F562" s="45">
        <v>60</v>
      </c>
      <c r="G562" s="2">
        <f t="shared" si="8"/>
        <v>112.50000000000006</v>
      </c>
      <c r="J562">
        <v>94.5</v>
      </c>
    </row>
    <row r="563" spans="1:10">
      <c r="A563" s="71">
        <v>44681</v>
      </c>
      <c r="B563" s="422" t="s">
        <v>83</v>
      </c>
      <c r="C563" s="422" t="s">
        <v>19</v>
      </c>
      <c r="D563" t="s">
        <v>15</v>
      </c>
      <c r="E563" s="45"/>
      <c r="F563" s="45">
        <v>5</v>
      </c>
      <c r="G563" s="2">
        <f t="shared" si="8"/>
        <v>107.50000000000006</v>
      </c>
    </row>
    <row r="564" spans="1:10">
      <c r="A564" s="71">
        <v>44726</v>
      </c>
      <c r="B564" s="422">
        <v>24977</v>
      </c>
      <c r="C564" s="422" t="s">
        <v>19</v>
      </c>
      <c r="D564" t="s">
        <v>12</v>
      </c>
      <c r="E564" s="45"/>
      <c r="F564" s="45">
        <v>86.6</v>
      </c>
      <c r="G564" s="2">
        <f t="shared" si="8"/>
        <v>20.900000000000063</v>
      </c>
    </row>
    <row r="565" spans="1:10">
      <c r="A565" s="71">
        <v>44726</v>
      </c>
      <c r="B565" s="422">
        <v>24977</v>
      </c>
      <c r="C565" s="422" t="s">
        <v>19</v>
      </c>
      <c r="D565" t="s">
        <v>13</v>
      </c>
      <c r="E565" s="45"/>
      <c r="F565" s="45">
        <v>10.9</v>
      </c>
      <c r="G565" s="2">
        <f t="shared" si="8"/>
        <v>10.000000000000062</v>
      </c>
    </row>
    <row r="566" spans="1:10">
      <c r="A566" s="71">
        <v>44726</v>
      </c>
      <c r="B566" s="422">
        <v>24977</v>
      </c>
      <c r="C566" s="422" t="s">
        <v>19</v>
      </c>
      <c r="D566" t="s">
        <v>144</v>
      </c>
      <c r="E566" s="45"/>
      <c r="F566" s="142">
        <v>10</v>
      </c>
      <c r="G566" s="2">
        <f t="shared" si="8"/>
        <v>6.2172489379008766E-14</v>
      </c>
    </row>
    <row r="567" spans="1:10">
      <c r="A567" s="31">
        <v>44712</v>
      </c>
      <c r="B567" s="421" t="s">
        <v>10</v>
      </c>
      <c r="C567" s="421" t="s">
        <v>20</v>
      </c>
      <c r="D567" t="s">
        <v>12</v>
      </c>
      <c r="E567" s="2">
        <v>82.8</v>
      </c>
      <c r="F567" s="45"/>
      <c r="G567" s="2">
        <f t="shared" si="8"/>
        <v>82.800000000000054</v>
      </c>
    </row>
    <row r="568" spans="1:10">
      <c r="B568" s="422"/>
      <c r="C568" s="422"/>
      <c r="D568" t="s">
        <v>13</v>
      </c>
      <c r="E568" s="2">
        <v>9.4</v>
      </c>
      <c r="G568" s="2">
        <f t="shared" si="8"/>
        <v>92.20000000000006</v>
      </c>
    </row>
    <row r="569" spans="1:10">
      <c r="B569" s="422"/>
      <c r="C569" s="422"/>
      <c r="D569" t="s">
        <v>14</v>
      </c>
      <c r="E569" s="2">
        <v>60</v>
      </c>
      <c r="G569" s="2">
        <f t="shared" si="8"/>
        <v>152.20000000000005</v>
      </c>
    </row>
    <row r="570" spans="1:10">
      <c r="B570" s="422"/>
      <c r="C570" s="422"/>
      <c r="D570" t="s">
        <v>15</v>
      </c>
      <c r="E570" s="2">
        <v>5</v>
      </c>
      <c r="G570" s="2">
        <f t="shared" si="8"/>
        <v>157.20000000000005</v>
      </c>
    </row>
    <row r="571" spans="1:10">
      <c r="A571" s="3">
        <v>44712</v>
      </c>
      <c r="B571" s="422" t="s">
        <v>84</v>
      </c>
      <c r="C571" s="422" t="s">
        <v>20</v>
      </c>
      <c r="D571" t="s">
        <v>14</v>
      </c>
      <c r="F571" s="2">
        <v>60</v>
      </c>
      <c r="G571" s="2">
        <f t="shared" si="8"/>
        <v>97.200000000000045</v>
      </c>
    </row>
    <row r="572" spans="1:10">
      <c r="A572" s="3">
        <v>44712</v>
      </c>
      <c r="B572" s="422" t="s">
        <v>84</v>
      </c>
      <c r="C572" s="422" t="s">
        <v>20</v>
      </c>
      <c r="D572" t="s">
        <v>15</v>
      </c>
      <c r="F572" s="2">
        <v>5</v>
      </c>
      <c r="G572" s="2">
        <f t="shared" si="8"/>
        <v>92.200000000000045</v>
      </c>
    </row>
    <row r="573" spans="1:10">
      <c r="A573" s="3">
        <v>44795</v>
      </c>
      <c r="B573" s="422">
        <v>25255</v>
      </c>
      <c r="C573" s="422" t="s">
        <v>20</v>
      </c>
      <c r="D573" t="s">
        <v>12</v>
      </c>
      <c r="F573" s="2">
        <v>82.8</v>
      </c>
      <c r="G573" s="2">
        <f t="shared" si="8"/>
        <v>9.4000000000000483</v>
      </c>
    </row>
    <row r="574" spans="1:10">
      <c r="A574" s="3">
        <v>44795</v>
      </c>
      <c r="B574" s="422">
        <v>25255</v>
      </c>
      <c r="C574" s="422" t="s">
        <v>20</v>
      </c>
      <c r="D574" t="s">
        <v>13</v>
      </c>
      <c r="F574" s="2">
        <v>9.4</v>
      </c>
      <c r="G574" s="2">
        <f t="shared" si="8"/>
        <v>4.7961634663806763E-14</v>
      </c>
    </row>
    <row r="575" spans="1:10">
      <c r="A575" s="31">
        <v>44742</v>
      </c>
      <c r="B575" s="421" t="s">
        <v>10</v>
      </c>
      <c r="C575" s="421" t="s">
        <v>21</v>
      </c>
      <c r="D575" t="s">
        <v>12</v>
      </c>
      <c r="E575" s="2">
        <v>80.2</v>
      </c>
      <c r="G575" s="2">
        <f t="shared" si="8"/>
        <v>80.200000000000045</v>
      </c>
    </row>
    <row r="576" spans="1:10">
      <c r="B576" s="422"/>
      <c r="C576" s="422"/>
      <c r="D576" t="s">
        <v>13</v>
      </c>
      <c r="E576" s="2">
        <v>13.3</v>
      </c>
      <c r="G576" s="2">
        <f t="shared" si="8"/>
        <v>93.500000000000043</v>
      </c>
    </row>
    <row r="577" spans="1:7">
      <c r="B577" s="422"/>
      <c r="C577" s="422"/>
      <c r="D577" t="s">
        <v>14</v>
      </c>
      <c r="E577" s="2">
        <v>60</v>
      </c>
      <c r="G577" s="2">
        <f t="shared" si="8"/>
        <v>153.50000000000006</v>
      </c>
    </row>
    <row r="578" spans="1:7">
      <c r="B578" s="422"/>
      <c r="C578" s="422"/>
      <c r="D578" t="s">
        <v>15</v>
      </c>
      <c r="E578" s="2">
        <v>5</v>
      </c>
      <c r="G578" s="2">
        <f t="shared" si="8"/>
        <v>158.50000000000006</v>
      </c>
    </row>
    <row r="579" spans="1:7">
      <c r="A579" s="3">
        <v>44742</v>
      </c>
      <c r="B579" s="422" t="s">
        <v>86</v>
      </c>
      <c r="C579" s="422" t="s">
        <v>21</v>
      </c>
      <c r="D579" t="s">
        <v>14</v>
      </c>
      <c r="F579" s="2">
        <v>60</v>
      </c>
      <c r="G579" s="2">
        <f t="shared" si="8"/>
        <v>98.500000000000057</v>
      </c>
    </row>
    <row r="580" spans="1:7">
      <c r="A580" s="3">
        <v>44742</v>
      </c>
      <c r="B580" s="422" t="s">
        <v>86</v>
      </c>
      <c r="C580" s="422" t="s">
        <v>21</v>
      </c>
      <c r="D580" t="s">
        <v>15</v>
      </c>
      <c r="F580" s="2">
        <v>5</v>
      </c>
      <c r="G580" s="2">
        <f t="shared" si="8"/>
        <v>93.500000000000057</v>
      </c>
    </row>
    <row r="581" spans="1:7">
      <c r="A581" s="3">
        <v>44795</v>
      </c>
      <c r="B581" s="422">
        <v>25257</v>
      </c>
      <c r="C581" s="422" t="s">
        <v>21</v>
      </c>
      <c r="D581" t="s">
        <v>12</v>
      </c>
      <c r="F581" s="2">
        <v>80.2</v>
      </c>
      <c r="G581" s="2">
        <f t="shared" si="8"/>
        <v>13.300000000000054</v>
      </c>
    </row>
    <row r="582" spans="1:7">
      <c r="A582" s="3">
        <v>44795</v>
      </c>
      <c r="B582" s="422">
        <v>25257</v>
      </c>
      <c r="C582" s="422" t="s">
        <v>21</v>
      </c>
      <c r="D582" t="s">
        <v>13</v>
      </c>
      <c r="F582" s="2">
        <v>13.3</v>
      </c>
      <c r="G582" s="2">
        <f t="shared" si="8"/>
        <v>5.3290705182007514E-14</v>
      </c>
    </row>
    <row r="583" spans="1:7">
      <c r="A583" s="31">
        <v>44773</v>
      </c>
      <c r="B583" s="421" t="s">
        <v>10</v>
      </c>
      <c r="C583" s="421" t="s">
        <v>22</v>
      </c>
      <c r="D583" t="s">
        <v>12</v>
      </c>
      <c r="E583" s="2">
        <v>79.8</v>
      </c>
      <c r="G583" s="2">
        <f t="shared" si="8"/>
        <v>79.800000000000054</v>
      </c>
    </row>
    <row r="584" spans="1:7">
      <c r="B584" s="422"/>
      <c r="C584" s="422"/>
      <c r="D584" t="s">
        <v>13</v>
      </c>
      <c r="E584" s="2">
        <v>10.4</v>
      </c>
      <c r="G584" s="2">
        <f t="shared" si="8"/>
        <v>90.20000000000006</v>
      </c>
    </row>
    <row r="585" spans="1:7">
      <c r="B585" s="422"/>
      <c r="C585" s="422"/>
      <c r="D585" t="s">
        <v>14</v>
      </c>
      <c r="E585" s="2">
        <v>60</v>
      </c>
      <c r="G585" s="2">
        <f t="shared" si="8"/>
        <v>150.20000000000005</v>
      </c>
    </row>
    <row r="586" spans="1:7">
      <c r="B586" s="422"/>
      <c r="C586" s="422"/>
      <c r="D586" t="s">
        <v>15</v>
      </c>
      <c r="E586" s="2">
        <v>5</v>
      </c>
      <c r="G586" s="2">
        <f t="shared" si="8"/>
        <v>155.20000000000005</v>
      </c>
    </row>
    <row r="587" spans="1:7">
      <c r="B587" s="422"/>
      <c r="C587" s="422"/>
      <c r="G587" s="2">
        <f t="shared" si="8"/>
        <v>155.20000000000005</v>
      </c>
    </row>
    <row r="588" spans="1:7">
      <c r="A588" s="71">
        <v>44773</v>
      </c>
      <c r="B588" s="422" t="s">
        <v>87</v>
      </c>
      <c r="C588" s="422" t="s">
        <v>22</v>
      </c>
      <c r="D588" t="s">
        <v>14</v>
      </c>
      <c r="F588" s="2">
        <v>60</v>
      </c>
      <c r="G588" s="2">
        <f t="shared" si="8"/>
        <v>95.200000000000045</v>
      </c>
    </row>
    <row r="589" spans="1:7">
      <c r="A589" s="71">
        <v>44773</v>
      </c>
      <c r="B589" s="422" t="s">
        <v>87</v>
      </c>
      <c r="C589" s="422" t="s">
        <v>22</v>
      </c>
      <c r="D589" t="s">
        <v>15</v>
      </c>
      <c r="F589" s="2">
        <v>5</v>
      </c>
      <c r="G589" s="2">
        <f t="shared" si="8"/>
        <v>90.200000000000045</v>
      </c>
    </row>
    <row r="590" spans="1:7">
      <c r="A590" s="3">
        <v>44795</v>
      </c>
      <c r="B590" s="422">
        <v>25256</v>
      </c>
      <c r="C590" s="422" t="s">
        <v>22</v>
      </c>
      <c r="D590" t="s">
        <v>12</v>
      </c>
      <c r="F590" s="2">
        <v>79.8</v>
      </c>
      <c r="G590" s="2">
        <f t="shared" si="8"/>
        <v>10.400000000000048</v>
      </c>
    </row>
    <row r="591" spans="1:7">
      <c r="A591" s="3">
        <v>44795</v>
      </c>
      <c r="B591" s="422">
        <v>25256</v>
      </c>
      <c r="C591" s="422" t="s">
        <v>22</v>
      </c>
      <c r="D591" t="s">
        <v>13</v>
      </c>
      <c r="F591" s="2">
        <v>10.4</v>
      </c>
      <c r="G591" s="2">
        <f t="shared" si="8"/>
        <v>4.7961634663806763E-14</v>
      </c>
    </row>
    <row r="592" spans="1:7">
      <c r="A592" s="31">
        <v>44804</v>
      </c>
      <c r="B592" s="421" t="s">
        <v>10</v>
      </c>
      <c r="C592" s="421" t="s">
        <v>23</v>
      </c>
      <c r="D592" t="s">
        <v>12</v>
      </c>
      <c r="E592" s="2">
        <v>80.3</v>
      </c>
      <c r="G592" s="2">
        <f t="shared" si="8"/>
        <v>80.30000000000004</v>
      </c>
    </row>
    <row r="593" spans="1:13">
      <c r="B593" s="422"/>
      <c r="C593" s="422"/>
      <c r="D593" t="s">
        <v>13</v>
      </c>
      <c r="E593" s="2">
        <v>10.4</v>
      </c>
      <c r="G593" s="2">
        <f t="shared" si="8"/>
        <v>90.700000000000045</v>
      </c>
    </row>
    <row r="594" spans="1:13">
      <c r="B594" s="422"/>
      <c r="C594" s="422"/>
      <c r="D594" t="s">
        <v>14</v>
      </c>
      <c r="E594" s="2">
        <v>60</v>
      </c>
      <c r="G594" s="2">
        <f t="shared" si="8"/>
        <v>150.70000000000005</v>
      </c>
    </row>
    <row r="595" spans="1:13">
      <c r="B595" s="422"/>
      <c r="C595" s="422"/>
      <c r="D595" t="s">
        <v>15</v>
      </c>
      <c r="E595" s="2">
        <v>5</v>
      </c>
      <c r="G595" s="2">
        <f t="shared" si="8"/>
        <v>155.70000000000005</v>
      </c>
    </row>
    <row r="596" spans="1:13">
      <c r="A596" s="3">
        <v>44804</v>
      </c>
      <c r="B596" s="422" t="s">
        <v>88</v>
      </c>
      <c r="C596" s="422" t="s">
        <v>23</v>
      </c>
      <c r="D596" t="s">
        <v>14</v>
      </c>
      <c r="F596" s="2">
        <v>60</v>
      </c>
      <c r="G596" s="2">
        <f t="shared" si="8"/>
        <v>95.700000000000045</v>
      </c>
    </row>
    <row r="597" spans="1:13">
      <c r="A597" s="3">
        <v>44804</v>
      </c>
      <c r="B597" s="422" t="s">
        <v>88</v>
      </c>
      <c r="C597" s="422" t="s">
        <v>23</v>
      </c>
      <c r="D597" t="s">
        <v>15</v>
      </c>
      <c r="F597" s="2">
        <v>5</v>
      </c>
      <c r="G597" s="2">
        <f t="shared" ref="G597:G610" si="9">+G596+E597-F597</f>
        <v>90.700000000000045</v>
      </c>
    </row>
    <row r="598" spans="1:13">
      <c r="A598" s="3">
        <v>44872</v>
      </c>
      <c r="B598" s="422">
        <v>25743</v>
      </c>
      <c r="C598" s="422" t="s">
        <v>23</v>
      </c>
      <c r="D598" t="s">
        <v>12</v>
      </c>
      <c r="F598" s="2">
        <v>80.3</v>
      </c>
      <c r="G598" s="2">
        <f t="shared" si="9"/>
        <v>10.400000000000048</v>
      </c>
    </row>
    <row r="599" spans="1:13">
      <c r="A599" s="3">
        <v>44872</v>
      </c>
      <c r="B599" s="422">
        <v>25743</v>
      </c>
      <c r="C599" s="422" t="s">
        <v>23</v>
      </c>
      <c r="D599" t="s">
        <v>13</v>
      </c>
      <c r="F599" s="2">
        <v>10.4</v>
      </c>
      <c r="G599" s="2">
        <f t="shared" si="9"/>
        <v>4.7961634663806763E-14</v>
      </c>
    </row>
    <row r="600" spans="1:13">
      <c r="A600" s="81">
        <v>44834</v>
      </c>
      <c r="B600" s="421" t="s">
        <v>10</v>
      </c>
      <c r="C600" s="421" t="s">
        <v>90</v>
      </c>
      <c r="D600" t="s">
        <v>12</v>
      </c>
      <c r="E600" s="2">
        <v>71.2</v>
      </c>
      <c r="G600" s="2">
        <f t="shared" si="9"/>
        <v>71.200000000000045</v>
      </c>
      <c r="K600" s="421"/>
      <c r="M600" s="2"/>
    </row>
    <row r="601" spans="1:13">
      <c r="A601" s="70"/>
      <c r="B601" s="422"/>
      <c r="C601" s="422"/>
      <c r="D601" t="s">
        <v>13</v>
      </c>
      <c r="E601" s="2">
        <v>11.2</v>
      </c>
      <c r="G601" s="2">
        <f t="shared" si="9"/>
        <v>82.400000000000048</v>
      </c>
      <c r="K601" s="422"/>
      <c r="M601" s="2"/>
    </row>
    <row r="602" spans="1:13">
      <c r="A602" s="70"/>
      <c r="B602" s="422"/>
      <c r="C602" s="422"/>
      <c r="D602" t="s">
        <v>14</v>
      </c>
      <c r="E602" s="2">
        <v>60</v>
      </c>
      <c r="G602" s="2">
        <f t="shared" si="9"/>
        <v>142.40000000000003</v>
      </c>
      <c r="K602" s="421"/>
      <c r="M602" s="2"/>
    </row>
    <row r="603" spans="1:13">
      <c r="A603" s="70"/>
      <c r="B603" s="422"/>
      <c r="C603" s="422"/>
      <c r="D603" t="s">
        <v>15</v>
      </c>
      <c r="E603" s="2">
        <v>5</v>
      </c>
      <c r="G603" s="2">
        <f t="shared" si="9"/>
        <v>147.40000000000003</v>
      </c>
      <c r="K603" s="422"/>
      <c r="M603" s="2"/>
    </row>
    <row r="604" spans="1:13">
      <c r="A604" s="70">
        <v>44834</v>
      </c>
      <c r="B604" s="422" t="s">
        <v>91</v>
      </c>
      <c r="C604" s="422" t="s">
        <v>90</v>
      </c>
      <c r="D604" t="s">
        <v>14</v>
      </c>
      <c r="F604" s="2">
        <v>60</v>
      </c>
      <c r="G604" s="2">
        <f t="shared" si="9"/>
        <v>87.400000000000034</v>
      </c>
      <c r="M604" s="5"/>
    </row>
    <row r="605" spans="1:13">
      <c r="A605" s="70">
        <v>44834</v>
      </c>
      <c r="B605" s="422" t="s">
        <v>91</v>
      </c>
      <c r="C605" s="422" t="s">
        <v>90</v>
      </c>
      <c r="D605" t="s">
        <v>15</v>
      </c>
      <c r="F605" s="2">
        <v>5</v>
      </c>
      <c r="G605" s="2">
        <f t="shared" si="9"/>
        <v>82.400000000000034</v>
      </c>
    </row>
    <row r="606" spans="1:13">
      <c r="A606" s="3">
        <v>44872</v>
      </c>
      <c r="B606" s="422">
        <v>25743</v>
      </c>
      <c r="C606" s="422" t="s">
        <v>90</v>
      </c>
      <c r="D606" t="s">
        <v>12</v>
      </c>
      <c r="F606" s="2">
        <v>71.2</v>
      </c>
      <c r="G606" s="2">
        <f t="shared" si="9"/>
        <v>11.200000000000031</v>
      </c>
    </row>
    <row r="607" spans="1:13">
      <c r="A607" s="3">
        <v>44872</v>
      </c>
      <c r="B607" s="422">
        <v>25743</v>
      </c>
      <c r="C607" s="422" t="s">
        <v>90</v>
      </c>
      <c r="D607" t="s">
        <v>13</v>
      </c>
      <c r="F607" s="2">
        <v>11.2</v>
      </c>
      <c r="G607" s="2">
        <f t="shared" si="9"/>
        <v>3.1974423109204508E-14</v>
      </c>
    </row>
    <row r="608" spans="1:13">
      <c r="A608" s="31">
        <v>44865</v>
      </c>
      <c r="B608" s="421" t="s">
        <v>10</v>
      </c>
      <c r="C608" s="421" t="s">
        <v>25</v>
      </c>
      <c r="D608" t="s">
        <v>12</v>
      </c>
      <c r="E608" s="2">
        <v>40.799999999999997</v>
      </c>
      <c r="G608" s="2">
        <f t="shared" si="9"/>
        <v>40.800000000000026</v>
      </c>
    </row>
    <row r="609" spans="1:13">
      <c r="A609" s="71"/>
      <c r="B609" s="425"/>
      <c r="C609" s="425"/>
      <c r="D609" t="s">
        <v>13</v>
      </c>
      <c r="E609" s="2">
        <v>6.6</v>
      </c>
      <c r="G609" s="2">
        <f t="shared" si="9"/>
        <v>47.400000000000027</v>
      </c>
    </row>
    <row r="610" spans="1:13">
      <c r="A610" s="71"/>
      <c r="B610" s="425"/>
      <c r="C610" s="425"/>
      <c r="D610" t="s">
        <v>14</v>
      </c>
      <c r="E610" s="2">
        <v>60</v>
      </c>
      <c r="G610" s="2">
        <f t="shared" si="9"/>
        <v>107.40000000000003</v>
      </c>
    </row>
    <row r="611" spans="1:13">
      <c r="A611" s="71"/>
      <c r="B611" s="425"/>
      <c r="C611" s="425"/>
      <c r="D611" t="s">
        <v>15</v>
      </c>
      <c r="E611" s="2">
        <v>5</v>
      </c>
      <c r="G611" s="2">
        <f t="shared" ref="G611:G645" si="10">+G610+E611-F611</f>
        <v>112.40000000000003</v>
      </c>
      <c r="J611" s="421"/>
      <c r="L611" s="29"/>
    </row>
    <row r="612" spans="1:13">
      <c r="A612" s="3">
        <v>44865</v>
      </c>
      <c r="B612" s="422" t="s">
        <v>75</v>
      </c>
      <c r="C612" s="422" t="s">
        <v>25</v>
      </c>
      <c r="D612" t="s">
        <v>14</v>
      </c>
      <c r="F612" s="2">
        <v>60</v>
      </c>
      <c r="G612" s="2">
        <f t="shared" si="10"/>
        <v>52.400000000000034</v>
      </c>
      <c r="J612" s="425"/>
      <c r="L612" s="29"/>
    </row>
    <row r="613" spans="1:13">
      <c r="A613" s="3">
        <v>44865</v>
      </c>
      <c r="B613" s="422" t="s">
        <v>75</v>
      </c>
      <c r="C613" s="422" t="s">
        <v>25</v>
      </c>
      <c r="D613" t="s">
        <v>15</v>
      </c>
      <c r="F613" s="2">
        <v>5</v>
      </c>
      <c r="G613" s="2">
        <f t="shared" si="10"/>
        <v>47.400000000000034</v>
      </c>
      <c r="J613" s="421"/>
      <c r="L613" s="29"/>
    </row>
    <row r="614" spans="1:13">
      <c r="A614" s="3">
        <v>44923</v>
      </c>
      <c r="B614" s="422" t="s">
        <v>145</v>
      </c>
      <c r="C614" s="422" t="s">
        <v>25</v>
      </c>
      <c r="D614" t="s">
        <v>12</v>
      </c>
      <c r="F614" s="2">
        <v>40.799999999999997</v>
      </c>
      <c r="G614" s="2">
        <f t="shared" si="10"/>
        <v>6.6000000000000369</v>
      </c>
      <c r="J614" s="421"/>
      <c r="L614" s="29"/>
    </row>
    <row r="615" spans="1:13">
      <c r="A615" s="3">
        <v>44923</v>
      </c>
      <c r="B615" s="422" t="s">
        <v>145</v>
      </c>
      <c r="C615" s="422" t="s">
        <v>25</v>
      </c>
      <c r="D615" t="s">
        <v>13</v>
      </c>
      <c r="F615" s="2">
        <v>6.6</v>
      </c>
      <c r="G615" s="2">
        <f t="shared" si="10"/>
        <v>3.730349362740526E-14</v>
      </c>
      <c r="J615" s="421"/>
      <c r="L615" s="29"/>
    </row>
    <row r="616" spans="1:13">
      <c r="A616" s="81">
        <v>44895</v>
      </c>
      <c r="B616" s="421" t="s">
        <v>10</v>
      </c>
      <c r="C616" s="421" t="s">
        <v>26</v>
      </c>
      <c r="D616" t="s">
        <v>12</v>
      </c>
      <c r="E616" s="2">
        <v>79.2</v>
      </c>
      <c r="G616" s="2">
        <f t="shared" si="10"/>
        <v>79.200000000000045</v>
      </c>
      <c r="J616" s="422"/>
      <c r="L616" s="29"/>
    </row>
    <row r="617" spans="1:13">
      <c r="A617" s="70"/>
      <c r="B617" s="422"/>
      <c r="C617" s="422"/>
      <c r="D617" t="s">
        <v>13</v>
      </c>
      <c r="E617" s="2">
        <v>10</v>
      </c>
      <c r="G617" s="2">
        <f t="shared" si="10"/>
        <v>89.200000000000045</v>
      </c>
      <c r="L617" s="29"/>
      <c r="M617" s="2"/>
    </row>
    <row r="618" spans="1:13">
      <c r="A618" s="70"/>
      <c r="B618" s="422"/>
      <c r="C618" s="422"/>
      <c r="D618" t="s">
        <v>14</v>
      </c>
      <c r="E618" s="2">
        <v>60</v>
      </c>
      <c r="G618" s="2">
        <f t="shared" si="10"/>
        <v>149.20000000000005</v>
      </c>
      <c r="L618" s="29"/>
      <c r="M618" s="2"/>
    </row>
    <row r="619" spans="1:13">
      <c r="A619" s="70"/>
      <c r="B619" s="422"/>
      <c r="C619" s="422"/>
      <c r="D619" t="s">
        <v>15</v>
      </c>
      <c r="E619" s="2">
        <v>5</v>
      </c>
      <c r="G619" s="2">
        <f t="shared" si="10"/>
        <v>154.20000000000005</v>
      </c>
    </row>
    <row r="620" spans="1:13">
      <c r="A620" s="3">
        <v>44895</v>
      </c>
      <c r="B620" s="422" t="s">
        <v>93</v>
      </c>
      <c r="C620" s="422" t="s">
        <v>26</v>
      </c>
      <c r="D620" t="s">
        <v>14</v>
      </c>
      <c r="F620" s="2">
        <v>44</v>
      </c>
      <c r="G620" s="2">
        <f t="shared" si="10"/>
        <v>110.20000000000005</v>
      </c>
    </row>
    <row r="621" spans="1:13">
      <c r="A621" s="3">
        <v>44923</v>
      </c>
      <c r="B621" s="422" t="s">
        <v>145</v>
      </c>
      <c r="C621" s="422" t="s">
        <v>26</v>
      </c>
      <c r="D621" t="s">
        <v>12</v>
      </c>
      <c r="F621" s="2">
        <v>79.2</v>
      </c>
      <c r="G621" s="2">
        <f t="shared" si="10"/>
        <v>31.000000000000043</v>
      </c>
    </row>
    <row r="622" spans="1:13">
      <c r="A622" s="3">
        <v>44923</v>
      </c>
      <c r="B622" s="422" t="s">
        <v>145</v>
      </c>
      <c r="C622" s="422" t="s">
        <v>26</v>
      </c>
      <c r="D622" t="s">
        <v>13</v>
      </c>
      <c r="F622" s="2">
        <v>10</v>
      </c>
      <c r="G622" s="2">
        <f t="shared" si="10"/>
        <v>21.000000000000043</v>
      </c>
    </row>
    <row r="623" spans="1:13">
      <c r="A623" s="3">
        <v>44923</v>
      </c>
      <c r="B623" s="422" t="s">
        <v>145</v>
      </c>
      <c r="C623" s="422" t="s">
        <v>26</v>
      </c>
      <c r="D623" t="s">
        <v>14</v>
      </c>
      <c r="F623" s="2">
        <v>16</v>
      </c>
      <c r="G623" s="2">
        <f t="shared" si="10"/>
        <v>5.0000000000000426</v>
      </c>
    </row>
    <row r="624" spans="1:13">
      <c r="A624" s="3">
        <v>44923</v>
      </c>
      <c r="B624" s="422" t="s">
        <v>145</v>
      </c>
      <c r="C624" s="422" t="s">
        <v>26</v>
      </c>
      <c r="D624" t="s">
        <v>15</v>
      </c>
      <c r="F624" s="2">
        <v>5</v>
      </c>
      <c r="G624" s="2">
        <f t="shared" si="10"/>
        <v>4.2632564145606011E-14</v>
      </c>
      <c r="I624" s="421" t="s">
        <v>27</v>
      </c>
      <c r="J624" t="s">
        <v>12</v>
      </c>
      <c r="K624" s="2">
        <v>90.6</v>
      </c>
    </row>
    <row r="625" spans="1:11">
      <c r="A625" s="81">
        <v>44926</v>
      </c>
      <c r="B625" s="421" t="s">
        <v>10</v>
      </c>
      <c r="C625" s="421" t="s">
        <v>27</v>
      </c>
      <c r="D625" t="s">
        <v>12</v>
      </c>
      <c r="E625" s="2">
        <v>90.6</v>
      </c>
      <c r="G625" s="2">
        <f t="shared" si="10"/>
        <v>90.600000000000037</v>
      </c>
      <c r="I625" s="422"/>
      <c r="J625" t="s">
        <v>13</v>
      </c>
      <c r="K625" s="2">
        <v>11.2</v>
      </c>
    </row>
    <row r="626" spans="1:11">
      <c r="A626" s="70"/>
      <c r="B626" s="422"/>
      <c r="C626" s="422"/>
      <c r="D626" t="s">
        <v>13</v>
      </c>
      <c r="E626" s="2">
        <v>11.2</v>
      </c>
      <c r="G626" s="2">
        <f t="shared" si="10"/>
        <v>101.80000000000004</v>
      </c>
      <c r="I626" s="421" t="s">
        <v>11</v>
      </c>
      <c r="J626" t="s">
        <v>12</v>
      </c>
      <c r="K626" s="195">
        <v>82</v>
      </c>
    </row>
    <row r="627" spans="1:11">
      <c r="A627" s="70"/>
      <c r="B627" s="422"/>
      <c r="C627" s="422"/>
      <c r="D627" t="s">
        <v>14</v>
      </c>
      <c r="E627" s="2">
        <v>60</v>
      </c>
      <c r="G627" s="2">
        <f t="shared" si="10"/>
        <v>161.80000000000004</v>
      </c>
      <c r="I627" s="422"/>
      <c r="J627" t="s">
        <v>13</v>
      </c>
      <c r="K627" s="195">
        <v>7</v>
      </c>
    </row>
    <row r="628" spans="1:11">
      <c r="A628" s="70"/>
      <c r="B628" s="422"/>
      <c r="C628" s="422"/>
      <c r="D628" t="s">
        <v>15</v>
      </c>
      <c r="E628" s="2">
        <v>5</v>
      </c>
      <c r="G628" s="2">
        <f t="shared" si="10"/>
        <v>166.80000000000004</v>
      </c>
      <c r="K628" s="5">
        <f>SUM(K624:K627)</f>
        <v>190.8</v>
      </c>
    </row>
    <row r="629" spans="1:11">
      <c r="A629" s="70">
        <v>44926</v>
      </c>
      <c r="B629" s="422" t="s">
        <v>76</v>
      </c>
      <c r="C629" s="422" t="s">
        <v>27</v>
      </c>
      <c r="D629" t="s">
        <v>14</v>
      </c>
      <c r="F629" s="2">
        <v>60</v>
      </c>
      <c r="G629" s="2">
        <f t="shared" si="10"/>
        <v>106.80000000000004</v>
      </c>
    </row>
    <row r="630" spans="1:11">
      <c r="A630" s="70">
        <v>44926</v>
      </c>
      <c r="B630" s="422" t="s">
        <v>76</v>
      </c>
      <c r="C630" s="422" t="s">
        <v>27</v>
      </c>
      <c r="D630" t="s">
        <v>15</v>
      </c>
      <c r="F630" s="2">
        <v>5</v>
      </c>
      <c r="G630" s="2">
        <f t="shared" si="10"/>
        <v>101.80000000000004</v>
      </c>
    </row>
    <row r="631" spans="1:11">
      <c r="A631" s="70">
        <v>44987</v>
      </c>
      <c r="B631" s="422" t="s">
        <v>146</v>
      </c>
      <c r="C631" s="422" t="s">
        <v>27</v>
      </c>
      <c r="D631" t="s">
        <v>12</v>
      </c>
      <c r="F631" s="2">
        <v>90.6</v>
      </c>
      <c r="G631" s="2">
        <f t="shared" si="10"/>
        <v>11.200000000000045</v>
      </c>
    </row>
    <row r="632" spans="1:11">
      <c r="A632" s="70">
        <v>44987</v>
      </c>
      <c r="B632" s="422" t="s">
        <v>146</v>
      </c>
      <c r="C632" s="422" t="s">
        <v>27</v>
      </c>
      <c r="D632" t="s">
        <v>13</v>
      </c>
      <c r="F632" s="2">
        <v>11.2</v>
      </c>
      <c r="G632" s="2">
        <f t="shared" si="10"/>
        <v>4.6185277824406512E-14</v>
      </c>
    </row>
    <row r="633" spans="1:11">
      <c r="A633" s="31">
        <v>44957</v>
      </c>
      <c r="B633" s="421" t="s">
        <v>10</v>
      </c>
      <c r="C633" s="421" t="s">
        <v>11</v>
      </c>
      <c r="D633" t="s">
        <v>12</v>
      </c>
      <c r="E633" s="195">
        <v>82</v>
      </c>
      <c r="F633" s="195"/>
      <c r="G633" s="2">
        <f t="shared" si="10"/>
        <v>82.000000000000043</v>
      </c>
    </row>
    <row r="634" spans="1:11">
      <c r="B634" s="422"/>
      <c r="C634" s="422"/>
      <c r="D634" t="s">
        <v>13</v>
      </c>
      <c r="E634" s="195">
        <v>7</v>
      </c>
      <c r="F634" s="195"/>
      <c r="G634" s="2">
        <f t="shared" si="10"/>
        <v>89.000000000000043</v>
      </c>
    </row>
    <row r="635" spans="1:11">
      <c r="B635" s="422"/>
      <c r="C635" s="422"/>
      <c r="D635" t="s">
        <v>14</v>
      </c>
      <c r="E635" s="195">
        <v>60</v>
      </c>
      <c r="F635" s="195"/>
      <c r="G635" s="2">
        <f t="shared" si="10"/>
        <v>149.00000000000006</v>
      </c>
    </row>
    <row r="636" spans="1:11">
      <c r="B636" s="422"/>
      <c r="C636" s="422"/>
      <c r="D636" t="s">
        <v>15</v>
      </c>
      <c r="E636" s="195">
        <v>5</v>
      </c>
      <c r="F636" s="195"/>
      <c r="G636" s="2">
        <f t="shared" si="10"/>
        <v>154.00000000000006</v>
      </c>
    </row>
    <row r="637" spans="1:11">
      <c r="A637" s="3">
        <v>44957</v>
      </c>
      <c r="B637" s="422" t="s">
        <v>77</v>
      </c>
      <c r="C637" s="422" t="s">
        <v>11</v>
      </c>
      <c r="D637" t="s">
        <v>14</v>
      </c>
      <c r="E637" s="195"/>
      <c r="F637" s="195">
        <v>60</v>
      </c>
      <c r="G637" s="2">
        <f t="shared" si="10"/>
        <v>94.000000000000057</v>
      </c>
    </row>
    <row r="638" spans="1:11">
      <c r="A638" s="3">
        <v>44957</v>
      </c>
      <c r="B638" s="422" t="s">
        <v>77</v>
      </c>
      <c r="C638" s="422" t="s">
        <v>11</v>
      </c>
      <c r="D638" t="s">
        <v>15</v>
      </c>
      <c r="E638" s="195"/>
      <c r="F638" s="195">
        <v>5</v>
      </c>
      <c r="G638" s="2">
        <f t="shared" si="10"/>
        <v>89.000000000000057</v>
      </c>
    </row>
    <row r="639" spans="1:11">
      <c r="A639" s="70">
        <v>44987</v>
      </c>
      <c r="B639" s="422" t="s">
        <v>146</v>
      </c>
      <c r="C639" s="422" t="s">
        <v>11</v>
      </c>
      <c r="D639" t="s">
        <v>12</v>
      </c>
      <c r="E639" s="195"/>
      <c r="F639" s="195">
        <v>82</v>
      </c>
      <c r="G639" s="2">
        <f t="shared" si="10"/>
        <v>7.0000000000000568</v>
      </c>
    </row>
    <row r="640" spans="1:11">
      <c r="A640" s="70">
        <v>44987</v>
      </c>
      <c r="B640" s="422" t="s">
        <v>146</v>
      </c>
      <c r="C640" s="422" t="s">
        <v>11</v>
      </c>
      <c r="D640" t="s">
        <v>13</v>
      </c>
      <c r="E640" s="195"/>
      <c r="F640" s="195">
        <v>7</v>
      </c>
      <c r="G640" s="2">
        <f>+G639+E640-F640</f>
        <v>5.6843418860808015E-14</v>
      </c>
    </row>
    <row r="641" spans="1:12">
      <c r="A641" s="81">
        <v>44985</v>
      </c>
      <c r="B641" s="421" t="s">
        <v>10</v>
      </c>
      <c r="C641" s="421" t="s">
        <v>17</v>
      </c>
      <c r="D641" t="s">
        <v>12</v>
      </c>
      <c r="E641" s="195">
        <v>89.5</v>
      </c>
      <c r="F641" s="195"/>
      <c r="G641" s="2">
        <f>+G640+E641-F641</f>
        <v>89.500000000000057</v>
      </c>
    </row>
    <row r="642" spans="1:12">
      <c r="A642" s="70"/>
      <c r="B642" s="422"/>
      <c r="C642" s="422"/>
      <c r="D642" t="s">
        <v>13</v>
      </c>
      <c r="E642" s="195">
        <v>4.3</v>
      </c>
      <c r="F642" s="195"/>
      <c r="G642" s="2">
        <f>+G641+E642-F642</f>
        <v>93.800000000000054</v>
      </c>
    </row>
    <row r="643" spans="1:12">
      <c r="A643" s="70"/>
      <c r="B643" s="422"/>
      <c r="C643" s="422"/>
      <c r="D643" t="s">
        <v>14</v>
      </c>
      <c r="E643" s="195">
        <v>56</v>
      </c>
      <c r="F643" s="195"/>
      <c r="G643" s="2">
        <f>+G642+E643-F643</f>
        <v>149.80000000000007</v>
      </c>
    </row>
    <row r="644" spans="1:12">
      <c r="A644" s="70"/>
      <c r="B644" s="422"/>
      <c r="C644" s="422"/>
      <c r="D644" t="s">
        <v>15</v>
      </c>
      <c r="E644" s="195">
        <v>5</v>
      </c>
      <c r="F644" s="195"/>
      <c r="G644" s="2">
        <f>+G643+E644-F644</f>
        <v>154.80000000000007</v>
      </c>
    </row>
    <row r="645" spans="1:12">
      <c r="A645" s="70">
        <v>44985</v>
      </c>
      <c r="B645" s="422" t="s">
        <v>78</v>
      </c>
      <c r="C645" s="422" t="s">
        <v>17</v>
      </c>
      <c r="D645" t="s">
        <v>14</v>
      </c>
      <c r="E645" s="195"/>
      <c r="F645" s="195">
        <v>56</v>
      </c>
      <c r="G645" s="2">
        <f>+G644+E645-F645</f>
        <v>98.800000000000068</v>
      </c>
    </row>
    <row r="646" spans="1:12">
      <c r="A646" s="70">
        <v>44985</v>
      </c>
      <c r="B646" s="422" t="s">
        <v>78</v>
      </c>
      <c r="C646" s="422" t="s">
        <v>17</v>
      </c>
      <c r="D646" t="s">
        <v>15</v>
      </c>
      <c r="E646" s="195"/>
      <c r="F646" s="195">
        <v>5</v>
      </c>
      <c r="G646" s="2">
        <f>+G645+E646-F646</f>
        <v>93.800000000000068</v>
      </c>
    </row>
    <row r="647" spans="1:12">
      <c r="A647" s="3">
        <v>45008</v>
      </c>
      <c r="B647" s="422">
        <v>26617</v>
      </c>
      <c r="C647" s="422" t="s">
        <v>17</v>
      </c>
      <c r="D647" t="s">
        <v>12</v>
      </c>
      <c r="F647" s="195">
        <v>89.5</v>
      </c>
      <c r="G647" s="2">
        <f t="shared" ref="G647:G716" si="11">+G646+E647-F647</f>
        <v>4.3000000000000682</v>
      </c>
    </row>
    <row r="648" spans="1:12">
      <c r="A648" s="3">
        <v>45008</v>
      </c>
      <c r="B648" s="422">
        <v>26617</v>
      </c>
      <c r="C648" s="422" t="s">
        <v>17</v>
      </c>
      <c r="D648" t="s">
        <v>13</v>
      </c>
      <c r="F648" s="195">
        <v>4.3</v>
      </c>
      <c r="G648" s="2">
        <f t="shared" si="11"/>
        <v>6.8389738316909643E-14</v>
      </c>
    </row>
    <row r="649" spans="1:12">
      <c r="A649" s="81">
        <v>45016</v>
      </c>
      <c r="B649" s="421" t="s">
        <v>10</v>
      </c>
      <c r="C649" s="421" t="s">
        <v>18</v>
      </c>
      <c r="D649" t="s">
        <v>12</v>
      </c>
      <c r="E649" s="195">
        <v>88.5</v>
      </c>
      <c r="F649" s="195"/>
      <c r="G649" s="2">
        <f t="shared" si="11"/>
        <v>88.500000000000071</v>
      </c>
    </row>
    <row r="650" spans="1:12">
      <c r="A650" s="70"/>
      <c r="B650" s="422"/>
      <c r="C650" s="422"/>
      <c r="D650" t="s">
        <v>13</v>
      </c>
      <c r="E650" s="195">
        <v>8.8000000000000007</v>
      </c>
      <c r="F650" s="195"/>
      <c r="G650" s="2">
        <f t="shared" si="11"/>
        <v>97.300000000000068</v>
      </c>
    </row>
    <row r="651" spans="1:12">
      <c r="A651" s="70"/>
      <c r="B651" s="422"/>
      <c r="C651" s="422"/>
      <c r="D651" t="s">
        <v>14</v>
      </c>
      <c r="E651" s="195">
        <v>60</v>
      </c>
      <c r="F651" s="195"/>
      <c r="G651" s="2">
        <f t="shared" si="11"/>
        <v>157.30000000000007</v>
      </c>
    </row>
    <row r="652" spans="1:12">
      <c r="A652" s="70"/>
      <c r="B652" s="422"/>
      <c r="C652" s="422"/>
      <c r="D652" t="s">
        <v>15</v>
      </c>
      <c r="E652" s="195">
        <v>5</v>
      </c>
      <c r="F652" s="195"/>
      <c r="G652" s="2">
        <f t="shared" si="11"/>
        <v>162.30000000000007</v>
      </c>
    </row>
    <row r="653" spans="1:12">
      <c r="A653" s="70">
        <v>45016</v>
      </c>
      <c r="B653" s="422" t="s">
        <v>81</v>
      </c>
      <c r="C653" s="422" t="s">
        <v>18</v>
      </c>
      <c r="D653" t="s">
        <v>14</v>
      </c>
      <c r="E653" s="195"/>
      <c r="F653" s="195">
        <v>60</v>
      </c>
      <c r="G653" s="2">
        <f t="shared" si="11"/>
        <v>102.30000000000007</v>
      </c>
      <c r="J653" s="421"/>
      <c r="L653" s="214"/>
    </row>
    <row r="654" spans="1:12">
      <c r="A654" s="70">
        <v>45016</v>
      </c>
      <c r="B654" s="422" t="s">
        <v>81</v>
      </c>
      <c r="C654" s="422" t="s">
        <v>18</v>
      </c>
      <c r="D654" t="s">
        <v>15</v>
      </c>
      <c r="E654" s="195"/>
      <c r="F654" s="195">
        <v>5</v>
      </c>
      <c r="G654" s="2">
        <f t="shared" si="11"/>
        <v>97.300000000000068</v>
      </c>
      <c r="J654" s="422"/>
      <c r="L654" s="214"/>
    </row>
    <row r="655" spans="1:12">
      <c r="A655" s="70">
        <v>45129</v>
      </c>
      <c r="B655" s="422">
        <v>27255</v>
      </c>
      <c r="C655" s="422" t="s">
        <v>18</v>
      </c>
      <c r="D655" t="s">
        <v>12</v>
      </c>
      <c r="E655" s="195"/>
      <c r="F655" s="195">
        <v>88.5</v>
      </c>
      <c r="G655" s="2">
        <f t="shared" si="11"/>
        <v>8.8000000000000682</v>
      </c>
      <c r="J655" s="422"/>
      <c r="L655" s="214"/>
    </row>
    <row r="656" spans="1:12">
      <c r="A656" s="70">
        <v>45129</v>
      </c>
      <c r="B656" s="422">
        <v>27255</v>
      </c>
      <c r="C656" s="422" t="s">
        <v>18</v>
      </c>
      <c r="D656" t="s">
        <v>13</v>
      </c>
      <c r="E656" s="195"/>
      <c r="F656" s="195">
        <v>8.8000000000000007</v>
      </c>
      <c r="G656" s="2">
        <f t="shared" si="11"/>
        <v>6.7501559897209518E-14</v>
      </c>
      <c r="J656" s="422"/>
      <c r="L656" s="214"/>
    </row>
    <row r="657" spans="1:13">
      <c r="A657" s="81">
        <v>45046</v>
      </c>
      <c r="B657" s="421" t="s">
        <v>10</v>
      </c>
      <c r="C657" s="421" t="s">
        <v>19</v>
      </c>
      <c r="D657" t="s">
        <v>12</v>
      </c>
      <c r="E657" s="207">
        <v>92.6</v>
      </c>
      <c r="F657" s="207"/>
      <c r="G657" s="2">
        <f t="shared" si="11"/>
        <v>92.600000000000065</v>
      </c>
      <c r="J657" s="421"/>
      <c r="L657" s="212"/>
    </row>
    <row r="658" spans="1:13">
      <c r="A658" s="70"/>
      <c r="B658" s="422"/>
      <c r="C658" s="422"/>
      <c r="D658" t="s">
        <v>13</v>
      </c>
      <c r="E658" s="207">
        <v>5.9</v>
      </c>
      <c r="F658" s="207"/>
      <c r="G658" s="2">
        <f t="shared" si="11"/>
        <v>98.500000000000071</v>
      </c>
      <c r="J658" s="422"/>
      <c r="L658" s="212"/>
    </row>
    <row r="659" spans="1:13">
      <c r="A659" s="70"/>
      <c r="B659" s="422"/>
      <c r="C659" s="422"/>
      <c r="D659" t="s">
        <v>14</v>
      </c>
      <c r="E659" s="207">
        <v>60</v>
      </c>
      <c r="F659" s="207"/>
      <c r="G659" s="2">
        <f t="shared" si="11"/>
        <v>158.50000000000006</v>
      </c>
      <c r="J659" s="421"/>
    </row>
    <row r="660" spans="1:13">
      <c r="A660" s="70"/>
      <c r="B660" s="422"/>
      <c r="C660" s="422"/>
      <c r="D660" t="s">
        <v>15</v>
      </c>
      <c r="E660" s="207">
        <v>5</v>
      </c>
      <c r="F660" s="207"/>
      <c r="G660" s="2">
        <f t="shared" si="11"/>
        <v>163.50000000000006</v>
      </c>
    </row>
    <row r="661" spans="1:13">
      <c r="A661" s="70">
        <v>45046</v>
      </c>
      <c r="B661" s="422" t="s">
        <v>83</v>
      </c>
      <c r="C661" s="422" t="s">
        <v>19</v>
      </c>
      <c r="D661" t="s">
        <v>14</v>
      </c>
      <c r="E661" s="207"/>
      <c r="F661" s="207">
        <v>60</v>
      </c>
      <c r="G661" s="2">
        <f t="shared" si="11"/>
        <v>103.50000000000006</v>
      </c>
    </row>
    <row r="662" spans="1:13">
      <c r="A662" s="70">
        <v>45046</v>
      </c>
      <c r="B662" s="422" t="s">
        <v>83</v>
      </c>
      <c r="C662" s="422" t="s">
        <v>19</v>
      </c>
      <c r="D662" t="s">
        <v>15</v>
      </c>
      <c r="E662" s="207"/>
      <c r="F662" s="207">
        <v>5</v>
      </c>
      <c r="G662" s="2">
        <f t="shared" si="11"/>
        <v>98.500000000000057</v>
      </c>
      <c r="M662" s="20"/>
    </row>
    <row r="663" spans="1:13">
      <c r="A663" s="70">
        <v>45085</v>
      </c>
      <c r="B663" s="422" t="s">
        <v>147</v>
      </c>
      <c r="C663" s="422" t="s">
        <v>19</v>
      </c>
      <c r="D663" t="s">
        <v>12</v>
      </c>
      <c r="E663" s="207"/>
      <c r="F663" s="207">
        <v>92.6</v>
      </c>
      <c r="G663" s="2">
        <f t="shared" si="11"/>
        <v>5.9000000000000625</v>
      </c>
    </row>
    <row r="664" spans="1:13">
      <c r="A664" s="70">
        <v>45085</v>
      </c>
      <c r="B664" s="422" t="s">
        <v>147</v>
      </c>
      <c r="C664" s="422" t="s">
        <v>19</v>
      </c>
      <c r="D664" t="s">
        <v>13</v>
      </c>
      <c r="E664" s="207"/>
      <c r="F664" s="207">
        <v>5.9</v>
      </c>
      <c r="G664" s="2">
        <f t="shared" si="11"/>
        <v>6.2172489379008766E-14</v>
      </c>
    </row>
    <row r="665" spans="1:13">
      <c r="A665" s="81">
        <v>45077</v>
      </c>
      <c r="B665" s="421" t="s">
        <v>10</v>
      </c>
      <c r="C665" s="421" t="s">
        <v>20</v>
      </c>
      <c r="D665" t="s">
        <v>12</v>
      </c>
      <c r="E665" s="207">
        <v>85.6</v>
      </c>
      <c r="F665" s="207"/>
      <c r="G665" s="2">
        <f t="shared" si="11"/>
        <v>85.600000000000051</v>
      </c>
    </row>
    <row r="666" spans="1:13">
      <c r="A666" s="70"/>
      <c r="B666" s="422"/>
      <c r="C666" s="422"/>
      <c r="D666" t="s">
        <v>13</v>
      </c>
      <c r="E666" s="207">
        <v>4.7</v>
      </c>
      <c r="F666" s="207"/>
      <c r="G666" s="2">
        <f t="shared" si="11"/>
        <v>90.300000000000054</v>
      </c>
    </row>
    <row r="667" spans="1:13">
      <c r="A667" s="70"/>
      <c r="B667" s="422"/>
      <c r="C667" s="422"/>
      <c r="D667" t="s">
        <v>14</v>
      </c>
      <c r="E667" s="207">
        <v>60</v>
      </c>
      <c r="F667" s="207"/>
      <c r="G667" s="2">
        <f t="shared" si="11"/>
        <v>150.30000000000007</v>
      </c>
    </row>
    <row r="668" spans="1:13">
      <c r="A668" s="70"/>
      <c r="B668" s="422"/>
      <c r="C668" s="422"/>
      <c r="D668" t="s">
        <v>15</v>
      </c>
      <c r="E668" s="207">
        <v>5</v>
      </c>
      <c r="F668" s="207"/>
      <c r="G668" s="2">
        <f t="shared" si="11"/>
        <v>155.30000000000007</v>
      </c>
    </row>
    <row r="669" spans="1:13">
      <c r="A669" s="70">
        <v>45077</v>
      </c>
      <c r="B669" s="422" t="s">
        <v>84</v>
      </c>
      <c r="C669" s="422" t="s">
        <v>20</v>
      </c>
      <c r="D669" t="s">
        <v>14</v>
      </c>
      <c r="E669" s="207"/>
      <c r="F669" s="207">
        <v>60</v>
      </c>
      <c r="G669" s="2">
        <f t="shared" si="11"/>
        <v>95.300000000000068</v>
      </c>
    </row>
    <row r="670" spans="1:13">
      <c r="A670" s="70">
        <v>45077</v>
      </c>
      <c r="B670" s="422" t="s">
        <v>84</v>
      </c>
      <c r="C670" s="422" t="s">
        <v>20</v>
      </c>
      <c r="D670" t="s">
        <v>15</v>
      </c>
      <c r="E670" s="207"/>
      <c r="F670" s="207">
        <v>5</v>
      </c>
      <c r="G670" s="2">
        <f t="shared" si="11"/>
        <v>90.300000000000068</v>
      </c>
    </row>
    <row r="671" spans="1:13">
      <c r="A671" s="70">
        <v>45129</v>
      </c>
      <c r="B671" s="422">
        <v>27255</v>
      </c>
      <c r="C671" s="422" t="s">
        <v>20</v>
      </c>
      <c r="D671" t="s">
        <v>12</v>
      </c>
      <c r="E671" s="207"/>
      <c r="F671" s="207">
        <v>85.6</v>
      </c>
      <c r="G671" s="2">
        <f t="shared" si="11"/>
        <v>4.7000000000000739</v>
      </c>
    </row>
    <row r="672" spans="1:13">
      <c r="A672" s="70">
        <v>45129</v>
      </c>
      <c r="B672" s="422">
        <v>27255</v>
      </c>
      <c r="C672" s="422" t="s">
        <v>20</v>
      </c>
      <c r="D672" t="s">
        <v>13</v>
      </c>
      <c r="E672" s="207"/>
      <c r="F672" s="207">
        <v>4.7</v>
      </c>
      <c r="G672" s="2">
        <f t="shared" si="11"/>
        <v>7.3718808835110394E-14</v>
      </c>
    </row>
    <row r="673" spans="1:7">
      <c r="A673" s="81">
        <v>45107</v>
      </c>
      <c r="B673" s="421" t="s">
        <v>10</v>
      </c>
      <c r="C673" s="421" t="s">
        <v>21</v>
      </c>
      <c r="D673" t="s">
        <v>12</v>
      </c>
      <c r="E673" s="207">
        <v>87.2</v>
      </c>
      <c r="F673" s="207"/>
      <c r="G673" s="2">
        <f t="shared" si="11"/>
        <v>87.200000000000074</v>
      </c>
    </row>
    <row r="674" spans="1:7">
      <c r="A674" s="70"/>
      <c r="B674" s="422"/>
      <c r="C674" s="422"/>
      <c r="D674" t="s">
        <v>13</v>
      </c>
      <c r="E674" s="207">
        <v>7</v>
      </c>
      <c r="F674" s="207"/>
      <c r="G674" s="2">
        <f t="shared" si="11"/>
        <v>94.200000000000074</v>
      </c>
    </row>
    <row r="675" spans="1:7">
      <c r="A675" s="70"/>
      <c r="B675" s="422"/>
      <c r="C675" s="422"/>
      <c r="D675" t="s">
        <v>14</v>
      </c>
      <c r="E675" s="207">
        <v>60</v>
      </c>
      <c r="F675" s="207"/>
      <c r="G675" s="2">
        <f t="shared" si="11"/>
        <v>154.20000000000007</v>
      </c>
    </row>
    <row r="676" spans="1:7">
      <c r="A676" s="70"/>
      <c r="B676" s="422"/>
      <c r="C676" s="422"/>
      <c r="D676" t="s">
        <v>15</v>
      </c>
      <c r="E676" s="207">
        <v>5</v>
      </c>
      <c r="F676" s="207"/>
      <c r="G676" s="2">
        <f t="shared" si="11"/>
        <v>159.20000000000007</v>
      </c>
    </row>
    <row r="677" spans="1:7">
      <c r="A677" s="70">
        <v>45107</v>
      </c>
      <c r="B677" s="422" t="s">
        <v>86</v>
      </c>
      <c r="C677" s="422" t="s">
        <v>21</v>
      </c>
      <c r="D677" t="s">
        <v>14</v>
      </c>
      <c r="E677" s="207"/>
      <c r="F677" s="207">
        <v>44</v>
      </c>
      <c r="G677" s="2">
        <f t="shared" si="11"/>
        <v>115.20000000000007</v>
      </c>
    </row>
    <row r="678" spans="1:7">
      <c r="A678" s="70">
        <v>45129</v>
      </c>
      <c r="B678" s="422">
        <v>27255</v>
      </c>
      <c r="C678" s="422" t="s">
        <v>21</v>
      </c>
      <c r="D678" t="s">
        <v>14</v>
      </c>
      <c r="E678" s="207"/>
      <c r="F678" s="207">
        <v>16</v>
      </c>
      <c r="G678" s="2">
        <f t="shared" si="11"/>
        <v>99.200000000000074</v>
      </c>
    </row>
    <row r="679" spans="1:7">
      <c r="A679" s="70">
        <v>45129</v>
      </c>
      <c r="B679" s="422">
        <v>27255</v>
      </c>
      <c r="C679" s="422" t="s">
        <v>21</v>
      </c>
      <c r="D679" t="s">
        <v>15</v>
      </c>
      <c r="E679" s="207"/>
      <c r="F679" s="207">
        <v>5</v>
      </c>
      <c r="G679" s="2">
        <f t="shared" si="11"/>
        <v>94.200000000000074</v>
      </c>
    </row>
    <row r="680" spans="1:7">
      <c r="A680" s="70">
        <v>45210</v>
      </c>
      <c r="B680" s="422">
        <v>27613</v>
      </c>
      <c r="C680" s="422" t="s">
        <v>21</v>
      </c>
      <c r="D680" t="s">
        <v>12</v>
      </c>
      <c r="E680" s="207"/>
      <c r="F680" s="207">
        <v>87.2</v>
      </c>
      <c r="G680" s="2">
        <f t="shared" si="11"/>
        <v>7.0000000000000711</v>
      </c>
    </row>
    <row r="681" spans="1:7">
      <c r="A681" s="70">
        <v>45210</v>
      </c>
      <c r="B681" s="422">
        <v>27613</v>
      </c>
      <c r="C681" s="422" t="s">
        <v>21</v>
      </c>
      <c r="D681" t="s">
        <v>13</v>
      </c>
      <c r="E681" s="207"/>
      <c r="F681" s="207">
        <v>7</v>
      </c>
      <c r="G681" s="2">
        <f t="shared" si="11"/>
        <v>7.1054273576010019E-14</v>
      </c>
    </row>
    <row r="682" spans="1:7">
      <c r="A682" s="81">
        <v>45138</v>
      </c>
      <c r="B682" s="421" t="s">
        <v>10</v>
      </c>
      <c r="C682" s="421" t="s">
        <v>22</v>
      </c>
      <c r="D682" t="s">
        <v>12</v>
      </c>
      <c r="E682" s="207">
        <v>82.1</v>
      </c>
      <c r="F682" s="207"/>
      <c r="G682" s="2">
        <f t="shared" si="11"/>
        <v>82.100000000000065</v>
      </c>
    </row>
    <row r="683" spans="1:7">
      <c r="A683" s="70"/>
      <c r="B683" s="422"/>
      <c r="C683" s="422"/>
      <c r="D683" t="s">
        <v>13</v>
      </c>
      <c r="E683" s="207">
        <v>6.4</v>
      </c>
      <c r="F683" s="207"/>
      <c r="G683" s="2">
        <f t="shared" si="11"/>
        <v>88.500000000000071</v>
      </c>
    </row>
    <row r="684" spans="1:7">
      <c r="A684" s="70"/>
      <c r="B684" s="422"/>
      <c r="C684" s="422"/>
      <c r="D684" t="s">
        <v>14</v>
      </c>
      <c r="E684" s="207">
        <v>60</v>
      </c>
      <c r="F684" s="207"/>
      <c r="G684" s="2">
        <f t="shared" si="11"/>
        <v>148.50000000000006</v>
      </c>
    </row>
    <row r="685" spans="1:7">
      <c r="A685" s="70"/>
      <c r="B685" s="422"/>
      <c r="C685" s="422"/>
      <c r="D685" t="s">
        <v>15</v>
      </c>
      <c r="E685" s="207">
        <v>5</v>
      </c>
      <c r="F685" s="207"/>
      <c r="G685" s="2">
        <f t="shared" si="11"/>
        <v>153.50000000000006</v>
      </c>
    </row>
    <row r="686" spans="1:7">
      <c r="A686" s="70"/>
      <c r="B686" s="422"/>
      <c r="C686" s="422"/>
      <c r="D686" t="s">
        <v>148</v>
      </c>
      <c r="E686" s="207">
        <v>102.5</v>
      </c>
      <c r="F686" s="207"/>
      <c r="G686" s="2">
        <f t="shared" si="11"/>
        <v>256.00000000000006</v>
      </c>
    </row>
    <row r="687" spans="1:7">
      <c r="A687" s="70">
        <v>45138</v>
      </c>
      <c r="B687" s="422" t="s">
        <v>87</v>
      </c>
      <c r="C687" s="422" t="s">
        <v>22</v>
      </c>
      <c r="D687" t="s">
        <v>14</v>
      </c>
      <c r="E687" s="207"/>
      <c r="F687" s="207">
        <v>60</v>
      </c>
      <c r="G687" s="2">
        <f t="shared" si="11"/>
        <v>196.00000000000006</v>
      </c>
    </row>
    <row r="688" spans="1:7">
      <c r="A688" s="70">
        <v>45138</v>
      </c>
      <c r="B688" s="422" t="s">
        <v>87</v>
      </c>
      <c r="C688" s="422" t="s">
        <v>22</v>
      </c>
      <c r="D688" t="s">
        <v>15</v>
      </c>
      <c r="E688" s="207"/>
      <c r="F688" s="207">
        <v>5</v>
      </c>
      <c r="G688" s="2">
        <f t="shared" si="11"/>
        <v>191.00000000000006</v>
      </c>
    </row>
    <row r="689" spans="1:11">
      <c r="A689" s="70">
        <v>45210</v>
      </c>
      <c r="B689" s="422">
        <v>27613</v>
      </c>
      <c r="C689" s="422" t="s">
        <v>22</v>
      </c>
      <c r="D689" t="s">
        <v>12</v>
      </c>
      <c r="E689" s="207"/>
      <c r="F689" s="207">
        <v>82.1</v>
      </c>
      <c r="G689" s="2">
        <f t="shared" si="11"/>
        <v>108.90000000000006</v>
      </c>
    </row>
    <row r="690" spans="1:11">
      <c r="A690" s="70">
        <v>45210</v>
      </c>
      <c r="B690" s="422">
        <v>27613</v>
      </c>
      <c r="C690" s="422" t="s">
        <v>22</v>
      </c>
      <c r="D690" t="s">
        <v>13</v>
      </c>
      <c r="E690" s="207"/>
      <c r="F690" s="207">
        <v>6.4</v>
      </c>
      <c r="G690" s="2">
        <f t="shared" si="11"/>
        <v>102.50000000000006</v>
      </c>
    </row>
    <row r="691" spans="1:11">
      <c r="A691" s="70"/>
      <c r="B691" s="422" t="s">
        <v>149</v>
      </c>
      <c r="C691" s="422"/>
      <c r="D691" t="s">
        <v>148</v>
      </c>
      <c r="E691" s="207"/>
      <c r="F691" s="207">
        <v>51.2</v>
      </c>
      <c r="G691" s="2">
        <f t="shared" si="11"/>
        <v>51.300000000000054</v>
      </c>
    </row>
    <row r="692" spans="1:11">
      <c r="A692" s="70">
        <v>45278</v>
      </c>
      <c r="B692" s="422">
        <v>27990</v>
      </c>
      <c r="C692" s="422" t="s">
        <v>22</v>
      </c>
      <c r="D692" t="s">
        <v>148</v>
      </c>
      <c r="E692" s="207"/>
      <c r="F692" s="207">
        <v>51.3</v>
      </c>
      <c r="G692" s="2">
        <f t="shared" si="11"/>
        <v>5.6843418860808015E-14</v>
      </c>
    </row>
    <row r="693" spans="1:11">
      <c r="A693" s="31">
        <v>45169</v>
      </c>
      <c r="B693" s="421" t="s">
        <v>10</v>
      </c>
      <c r="C693" s="421" t="s">
        <v>23</v>
      </c>
      <c r="D693" t="s">
        <v>12</v>
      </c>
      <c r="E693" s="207">
        <v>78.5</v>
      </c>
      <c r="F693" s="207"/>
      <c r="G693" s="2">
        <f t="shared" si="11"/>
        <v>78.500000000000057</v>
      </c>
    </row>
    <row r="694" spans="1:11">
      <c r="B694" s="422"/>
      <c r="C694" s="422"/>
      <c r="D694" t="s">
        <v>13</v>
      </c>
      <c r="E694" s="207">
        <v>9.8000000000000007</v>
      </c>
      <c r="F694" s="207"/>
      <c r="G694" s="2">
        <f t="shared" si="11"/>
        <v>88.300000000000054</v>
      </c>
    </row>
    <row r="695" spans="1:11">
      <c r="B695" s="422"/>
      <c r="C695" s="422"/>
      <c r="D695" t="s">
        <v>14</v>
      </c>
      <c r="E695" s="207">
        <v>60</v>
      </c>
      <c r="F695" s="207"/>
      <c r="G695" s="2">
        <f t="shared" si="11"/>
        <v>148.30000000000007</v>
      </c>
    </row>
    <row r="696" spans="1:11">
      <c r="B696" s="422"/>
      <c r="C696" s="422"/>
      <c r="D696" t="s">
        <v>15</v>
      </c>
      <c r="E696" s="207">
        <v>5</v>
      </c>
      <c r="F696" s="207"/>
      <c r="G696" s="2">
        <f t="shared" si="11"/>
        <v>153.30000000000007</v>
      </c>
    </row>
    <row r="697" spans="1:11">
      <c r="A697" s="3">
        <v>45169</v>
      </c>
      <c r="B697" s="422" t="s">
        <v>88</v>
      </c>
      <c r="C697" s="422" t="s">
        <v>23</v>
      </c>
      <c r="D697" t="s">
        <v>14</v>
      </c>
      <c r="E697" s="207"/>
      <c r="F697" s="207">
        <v>60</v>
      </c>
      <c r="G697" s="2">
        <f t="shared" si="11"/>
        <v>93.300000000000068</v>
      </c>
    </row>
    <row r="698" spans="1:11">
      <c r="A698" s="3">
        <v>45169</v>
      </c>
      <c r="B698" s="422" t="s">
        <v>88</v>
      </c>
      <c r="C698" s="422" t="s">
        <v>23</v>
      </c>
      <c r="D698" t="s">
        <v>15</v>
      </c>
      <c r="E698" s="207"/>
      <c r="F698" s="207">
        <v>5</v>
      </c>
      <c r="G698" s="2">
        <f t="shared" si="11"/>
        <v>88.300000000000068</v>
      </c>
    </row>
    <row r="699" spans="1:11">
      <c r="A699" s="70">
        <v>45210</v>
      </c>
      <c r="B699" s="422">
        <v>27613</v>
      </c>
      <c r="C699" s="422" t="s">
        <v>23</v>
      </c>
      <c r="D699" t="s">
        <v>12</v>
      </c>
      <c r="E699" s="207"/>
      <c r="F699" s="207">
        <v>78.5</v>
      </c>
      <c r="G699" s="2">
        <f t="shared" si="11"/>
        <v>9.8000000000000682</v>
      </c>
    </row>
    <row r="700" spans="1:11">
      <c r="A700" s="70">
        <v>45210</v>
      </c>
      <c r="B700" s="422">
        <v>27613</v>
      </c>
      <c r="C700" s="422" t="s">
        <v>23</v>
      </c>
      <c r="D700" t="s">
        <v>13</v>
      </c>
      <c r="E700" s="207"/>
      <c r="F700" s="207">
        <v>9.8000000000000007</v>
      </c>
      <c r="G700" s="2">
        <f t="shared" si="11"/>
        <v>6.7501559897209518E-14</v>
      </c>
    </row>
    <row r="701" spans="1:11">
      <c r="A701" s="31">
        <v>45199</v>
      </c>
      <c r="B701" s="421" t="s">
        <v>10</v>
      </c>
      <c r="C701" s="421" t="s">
        <v>41</v>
      </c>
      <c r="D701" t="s">
        <v>12</v>
      </c>
      <c r="E701" s="207">
        <v>78.2</v>
      </c>
      <c r="F701" s="207"/>
      <c r="G701" s="2">
        <f t="shared" si="11"/>
        <v>78.200000000000074</v>
      </c>
      <c r="I701" s="421"/>
      <c r="K701" s="207"/>
    </row>
    <row r="702" spans="1:11">
      <c r="B702" s="422"/>
      <c r="C702" s="422"/>
      <c r="D702" t="s">
        <v>13</v>
      </c>
      <c r="E702" s="207">
        <v>3.9</v>
      </c>
      <c r="F702" s="207"/>
      <c r="G702" s="2">
        <f t="shared" si="11"/>
        <v>82.10000000000008</v>
      </c>
      <c r="I702" s="422"/>
      <c r="K702" s="207"/>
    </row>
    <row r="703" spans="1:11">
      <c r="B703" s="422"/>
      <c r="C703" s="422"/>
      <c r="D703" t="s">
        <v>14</v>
      </c>
      <c r="E703" s="207">
        <v>60</v>
      </c>
      <c r="F703" s="207"/>
      <c r="G703" s="2">
        <f t="shared" si="11"/>
        <v>142.10000000000008</v>
      </c>
      <c r="I703" s="421"/>
      <c r="J703" s="422"/>
      <c r="K703" s="207"/>
    </row>
    <row r="704" spans="1:11">
      <c r="B704" s="422"/>
      <c r="C704" s="422"/>
      <c r="D704" t="s">
        <v>15</v>
      </c>
      <c r="E704" s="207">
        <v>5</v>
      </c>
      <c r="F704" s="207"/>
      <c r="G704" s="2">
        <f t="shared" si="11"/>
        <v>147.10000000000008</v>
      </c>
      <c r="I704" s="421"/>
      <c r="K704" s="207"/>
    </row>
    <row r="705" spans="1:12">
      <c r="B705" s="422"/>
      <c r="C705" s="422"/>
      <c r="D705" t="s">
        <v>52</v>
      </c>
      <c r="E705" s="207">
        <v>10</v>
      </c>
      <c r="F705" s="207"/>
      <c r="G705" s="2">
        <f t="shared" si="11"/>
        <v>157.10000000000008</v>
      </c>
      <c r="I705" s="421"/>
      <c r="K705" s="207"/>
      <c r="L705" s="207"/>
    </row>
    <row r="706" spans="1:12">
      <c r="A706" s="3">
        <v>45199</v>
      </c>
      <c r="B706" s="422" t="s">
        <v>91</v>
      </c>
      <c r="C706" s="422" t="s">
        <v>41</v>
      </c>
      <c r="D706" t="s">
        <v>14</v>
      </c>
      <c r="E706" s="207"/>
      <c r="F706" s="207">
        <v>60</v>
      </c>
      <c r="G706" s="2">
        <f t="shared" si="11"/>
        <v>97.10000000000008</v>
      </c>
      <c r="I706" s="422"/>
      <c r="K706" s="207"/>
    </row>
    <row r="707" spans="1:12">
      <c r="A707" s="3">
        <v>45199</v>
      </c>
      <c r="B707" s="422" t="s">
        <v>91</v>
      </c>
      <c r="C707" s="422" t="s">
        <v>41</v>
      </c>
      <c r="D707" t="s">
        <v>15</v>
      </c>
      <c r="E707" s="207"/>
      <c r="F707" s="207">
        <v>5</v>
      </c>
      <c r="G707" s="2">
        <f t="shared" si="11"/>
        <v>92.10000000000008</v>
      </c>
      <c r="I707" s="421"/>
      <c r="K707" s="20"/>
    </row>
    <row r="708" spans="1:12">
      <c r="A708" s="70">
        <v>45210</v>
      </c>
      <c r="B708" s="422">
        <v>27613</v>
      </c>
      <c r="C708" s="422" t="s">
        <v>41</v>
      </c>
      <c r="D708" t="s">
        <v>52</v>
      </c>
      <c r="F708" s="2">
        <v>10</v>
      </c>
      <c r="G708" s="2">
        <f t="shared" si="11"/>
        <v>82.10000000000008</v>
      </c>
      <c r="I708" s="422"/>
      <c r="K708" s="20"/>
    </row>
    <row r="709" spans="1:12">
      <c r="A709" s="3">
        <v>45278</v>
      </c>
      <c r="B709" s="422">
        <v>27989</v>
      </c>
      <c r="C709" s="422" t="s">
        <v>41</v>
      </c>
      <c r="D709" t="s">
        <v>12</v>
      </c>
      <c r="F709" s="207">
        <v>78.2</v>
      </c>
      <c r="G709" s="2">
        <f t="shared" si="11"/>
        <v>3.9000000000000767</v>
      </c>
      <c r="I709" s="422"/>
      <c r="K709" s="20"/>
    </row>
    <row r="710" spans="1:12">
      <c r="A710" s="3">
        <v>45278</v>
      </c>
      <c r="B710" s="422">
        <v>27989</v>
      </c>
      <c r="C710" s="422" t="s">
        <v>41</v>
      </c>
      <c r="D710" t="s">
        <v>13</v>
      </c>
      <c r="F710" s="207">
        <v>3.9</v>
      </c>
      <c r="G710" s="2">
        <f t="shared" si="11"/>
        <v>7.6827433304060833E-14</v>
      </c>
      <c r="I710" s="422"/>
      <c r="K710" s="20"/>
    </row>
    <row r="711" spans="1:12">
      <c r="A711" s="31">
        <v>45230</v>
      </c>
      <c r="B711" s="421" t="s">
        <v>10</v>
      </c>
      <c r="C711" s="421" t="s">
        <v>25</v>
      </c>
      <c r="D711" t="s">
        <v>12</v>
      </c>
      <c r="E711" s="20">
        <v>99.3</v>
      </c>
      <c r="F711" s="46"/>
      <c r="G711" s="2">
        <f t="shared" si="11"/>
        <v>99.300000000000068</v>
      </c>
      <c r="I711" s="421"/>
      <c r="K711" s="207"/>
    </row>
    <row r="712" spans="1:12">
      <c r="B712" s="422"/>
      <c r="C712" s="422"/>
      <c r="D712" t="s">
        <v>13</v>
      </c>
      <c r="E712" s="20">
        <v>6.1</v>
      </c>
      <c r="F712" s="46"/>
      <c r="G712" s="2">
        <f t="shared" si="11"/>
        <v>105.40000000000006</v>
      </c>
      <c r="K712" s="207"/>
    </row>
    <row r="713" spans="1:12">
      <c r="B713" s="422"/>
      <c r="C713" s="422"/>
      <c r="D713" t="s">
        <v>14</v>
      </c>
      <c r="E713" s="207">
        <v>60</v>
      </c>
      <c r="F713" s="46"/>
      <c r="G713" s="2">
        <f t="shared" si="11"/>
        <v>165.40000000000006</v>
      </c>
      <c r="K713" s="20"/>
    </row>
    <row r="714" spans="1:12">
      <c r="B714" s="422"/>
      <c r="C714" s="422"/>
      <c r="D714" t="s">
        <v>15</v>
      </c>
      <c r="E714" s="207">
        <v>5</v>
      </c>
      <c r="F714" s="46"/>
      <c r="G714" s="2">
        <f t="shared" si="11"/>
        <v>170.40000000000006</v>
      </c>
      <c r="K714" s="20"/>
    </row>
    <row r="715" spans="1:12">
      <c r="A715" s="70">
        <v>45230</v>
      </c>
      <c r="B715" s="422" t="s">
        <v>75</v>
      </c>
      <c r="C715" s="422" t="s">
        <v>25</v>
      </c>
      <c r="D715" t="s">
        <v>14</v>
      </c>
      <c r="E715" s="207"/>
      <c r="F715" s="207">
        <v>60</v>
      </c>
      <c r="G715" s="2">
        <f t="shared" si="11"/>
        <v>110.40000000000006</v>
      </c>
      <c r="K715" s="28"/>
    </row>
    <row r="716" spans="1:12">
      <c r="A716" s="70">
        <v>45230</v>
      </c>
      <c r="B716" s="422" t="s">
        <v>75</v>
      </c>
      <c r="C716" s="422" t="s">
        <v>25</v>
      </c>
      <c r="D716" t="s">
        <v>15</v>
      </c>
      <c r="E716" s="207"/>
      <c r="F716" s="207">
        <v>5</v>
      </c>
      <c r="G716" s="2">
        <f t="shared" si="11"/>
        <v>105.40000000000006</v>
      </c>
      <c r="K716" s="28"/>
    </row>
    <row r="717" spans="1:12">
      <c r="A717" s="3">
        <v>45278</v>
      </c>
      <c r="B717" s="422">
        <v>27989</v>
      </c>
      <c r="C717" s="422" t="s">
        <v>25</v>
      </c>
      <c r="D717" t="s">
        <v>12</v>
      </c>
      <c r="E717" s="207"/>
      <c r="F717" s="20">
        <v>99.3</v>
      </c>
      <c r="G717" s="2">
        <f t="shared" ref="G717:G725" si="12">+G716+E717-F717</f>
        <v>6.1000000000000654</v>
      </c>
      <c r="K717" s="28"/>
    </row>
    <row r="718" spans="1:12">
      <c r="A718" s="3">
        <v>45278</v>
      </c>
      <c r="B718" s="422">
        <v>27989</v>
      </c>
      <c r="C718" s="422" t="s">
        <v>25</v>
      </c>
      <c r="D718" t="s">
        <v>13</v>
      </c>
      <c r="E718" s="207"/>
      <c r="F718" s="20">
        <v>6.1</v>
      </c>
      <c r="G718" s="2">
        <f t="shared" si="12"/>
        <v>6.5725203057809267E-14</v>
      </c>
      <c r="K718" s="28"/>
    </row>
    <row r="719" spans="1:12">
      <c r="A719" s="31">
        <v>45260</v>
      </c>
      <c r="B719" s="421" t="s">
        <v>10</v>
      </c>
      <c r="C719" s="421" t="s">
        <v>26</v>
      </c>
      <c r="D719" t="s">
        <v>12</v>
      </c>
      <c r="E719" s="20">
        <v>107.8</v>
      </c>
      <c r="F719" s="207"/>
      <c r="G719" s="2">
        <f t="shared" si="12"/>
        <v>107.80000000000007</v>
      </c>
    </row>
    <row r="720" spans="1:12">
      <c r="B720" s="422"/>
      <c r="C720" s="422"/>
      <c r="D720" t="s">
        <v>13</v>
      </c>
      <c r="E720" s="20">
        <v>10</v>
      </c>
      <c r="F720" s="207"/>
      <c r="G720" s="2">
        <f t="shared" si="12"/>
        <v>117.80000000000007</v>
      </c>
    </row>
    <row r="721" spans="1:13">
      <c r="B721" s="422"/>
      <c r="C721" s="422"/>
      <c r="D721" t="s">
        <v>14</v>
      </c>
      <c r="E721" s="207">
        <v>60</v>
      </c>
      <c r="F721" s="207"/>
      <c r="G721" s="2">
        <f t="shared" si="12"/>
        <v>177.80000000000007</v>
      </c>
    </row>
    <row r="722" spans="1:13">
      <c r="B722" s="422"/>
      <c r="C722" s="422"/>
      <c r="D722" t="s">
        <v>15</v>
      </c>
      <c r="E722" s="207">
        <v>5</v>
      </c>
      <c r="F722" s="207"/>
      <c r="G722" s="2">
        <f t="shared" si="12"/>
        <v>182.80000000000007</v>
      </c>
      <c r="M722" s="20"/>
    </row>
    <row r="723" spans="1:13">
      <c r="A723" s="3">
        <v>45260</v>
      </c>
      <c r="B723" s="422" t="s">
        <v>93</v>
      </c>
      <c r="C723" s="422" t="s">
        <v>26</v>
      </c>
      <c r="D723" t="s">
        <v>14</v>
      </c>
      <c r="E723" s="207"/>
      <c r="F723" s="207">
        <v>22</v>
      </c>
      <c r="G723" s="2">
        <f t="shared" si="12"/>
        <v>160.80000000000007</v>
      </c>
    </row>
    <row r="724" spans="1:13">
      <c r="A724" s="3">
        <v>45278</v>
      </c>
      <c r="B724" s="422">
        <v>27989</v>
      </c>
      <c r="C724" s="422" t="s">
        <v>26</v>
      </c>
      <c r="D724" t="s">
        <v>14</v>
      </c>
      <c r="E724" s="207"/>
      <c r="F724" s="207">
        <v>38</v>
      </c>
      <c r="G724" s="2">
        <f t="shared" si="12"/>
        <v>122.80000000000007</v>
      </c>
    </row>
    <row r="725" spans="1:13">
      <c r="A725" s="3">
        <v>45278</v>
      </c>
      <c r="B725" s="422">
        <v>27989</v>
      </c>
      <c r="C725" s="422" t="s">
        <v>26</v>
      </c>
      <c r="D725" t="s">
        <v>15</v>
      </c>
      <c r="F725" s="2">
        <v>5</v>
      </c>
      <c r="G725" s="2">
        <f t="shared" si="12"/>
        <v>117.80000000000007</v>
      </c>
    </row>
    <row r="726" spans="1:13">
      <c r="A726" s="3">
        <v>45280</v>
      </c>
      <c r="B726" s="422">
        <v>28021</v>
      </c>
      <c r="C726" s="422" t="s">
        <v>26</v>
      </c>
      <c r="D726" t="s">
        <v>12</v>
      </c>
      <c r="F726" s="20">
        <v>107.8</v>
      </c>
      <c r="G726" s="2">
        <f t="shared" ref="G726:G755" si="13">+G725+E726-F726</f>
        <v>10.000000000000071</v>
      </c>
    </row>
    <row r="727" spans="1:13">
      <c r="A727" s="3">
        <v>45280</v>
      </c>
      <c r="B727" s="422">
        <v>28021</v>
      </c>
      <c r="C727" s="422" t="s">
        <v>26</v>
      </c>
      <c r="D727" t="s">
        <v>13</v>
      </c>
      <c r="F727" s="20">
        <v>10</v>
      </c>
      <c r="G727" s="2">
        <f t="shared" si="13"/>
        <v>7.1054273576010019E-14</v>
      </c>
    </row>
    <row r="728" spans="1:13">
      <c r="A728" s="31">
        <v>45291</v>
      </c>
      <c r="B728" s="421" t="s">
        <v>10</v>
      </c>
      <c r="C728" s="421" t="s">
        <v>27</v>
      </c>
      <c r="D728" t="s">
        <v>12</v>
      </c>
      <c r="E728" s="20">
        <v>115.2</v>
      </c>
      <c r="F728" s="207"/>
      <c r="G728" s="2">
        <f t="shared" si="13"/>
        <v>115.20000000000007</v>
      </c>
    </row>
    <row r="729" spans="1:13">
      <c r="B729" s="422"/>
      <c r="C729" s="422"/>
      <c r="D729" t="s">
        <v>13</v>
      </c>
      <c r="E729" s="20">
        <v>12.4</v>
      </c>
      <c r="F729" s="207"/>
      <c r="G729" s="2">
        <f t="shared" si="13"/>
        <v>127.60000000000008</v>
      </c>
      <c r="J729" s="421"/>
    </row>
    <row r="730" spans="1:13">
      <c r="B730" s="422"/>
      <c r="C730" s="422"/>
      <c r="D730" t="s">
        <v>14</v>
      </c>
      <c r="E730" s="207">
        <v>60</v>
      </c>
      <c r="F730" s="207"/>
      <c r="G730" s="2">
        <f t="shared" si="13"/>
        <v>187.60000000000008</v>
      </c>
      <c r="J730" s="422"/>
    </row>
    <row r="731" spans="1:13">
      <c r="B731" s="422"/>
      <c r="C731" s="422"/>
      <c r="D731" t="s">
        <v>15</v>
      </c>
      <c r="E731" s="207">
        <v>5</v>
      </c>
      <c r="F731" s="207"/>
      <c r="G731" s="2">
        <f t="shared" si="13"/>
        <v>192.60000000000008</v>
      </c>
    </row>
    <row r="732" spans="1:13">
      <c r="A732" s="3">
        <v>45291</v>
      </c>
      <c r="B732" s="422" t="s">
        <v>76</v>
      </c>
      <c r="C732" s="422" t="s">
        <v>27</v>
      </c>
      <c r="D732" t="s">
        <v>14</v>
      </c>
      <c r="E732" s="207"/>
      <c r="F732" s="207">
        <v>60</v>
      </c>
      <c r="G732" s="2">
        <f t="shared" si="13"/>
        <v>132.60000000000008</v>
      </c>
    </row>
    <row r="733" spans="1:13">
      <c r="A733" s="3">
        <v>45291</v>
      </c>
      <c r="B733" s="422" t="s">
        <v>76</v>
      </c>
      <c r="C733" s="422" t="s">
        <v>27</v>
      </c>
      <c r="D733" t="s">
        <v>15</v>
      </c>
      <c r="E733" s="207"/>
      <c r="F733" s="207">
        <v>5</v>
      </c>
      <c r="G733" s="2">
        <f t="shared" si="13"/>
        <v>127.60000000000008</v>
      </c>
    </row>
    <row r="734" spans="1:13">
      <c r="A734" s="3">
        <v>45328</v>
      </c>
      <c r="B734" s="422">
        <v>28225</v>
      </c>
      <c r="C734" s="422" t="s">
        <v>27</v>
      </c>
      <c r="D734" t="s">
        <v>12</v>
      </c>
      <c r="E734" s="207"/>
      <c r="F734" s="20">
        <v>115.2</v>
      </c>
      <c r="G734" s="2">
        <f t="shared" si="13"/>
        <v>12.400000000000077</v>
      </c>
    </row>
    <row r="735" spans="1:13">
      <c r="A735" s="3">
        <v>45328</v>
      </c>
      <c r="B735" s="422">
        <v>28225</v>
      </c>
      <c r="C735" s="422" t="s">
        <v>27</v>
      </c>
      <c r="D735" t="s">
        <v>13</v>
      </c>
      <c r="E735" s="207"/>
      <c r="F735" s="20">
        <v>12.4</v>
      </c>
      <c r="G735" s="2">
        <f t="shared" si="13"/>
        <v>7.638334409421077E-14</v>
      </c>
    </row>
    <row r="736" spans="1:13">
      <c r="A736" s="81">
        <v>45322</v>
      </c>
      <c r="B736" s="421" t="s">
        <v>10</v>
      </c>
      <c r="C736" s="421" t="s">
        <v>11</v>
      </c>
      <c r="D736" t="s">
        <v>12</v>
      </c>
      <c r="E736" s="20">
        <v>128.69999999999999</v>
      </c>
      <c r="F736" s="207"/>
      <c r="G736" s="2">
        <f t="shared" si="13"/>
        <v>128.70000000000007</v>
      </c>
      <c r="I736" s="421"/>
      <c r="K736" s="20"/>
    </row>
    <row r="737" spans="1:11">
      <c r="A737" s="70"/>
      <c r="B737" s="422"/>
      <c r="C737" s="422"/>
      <c r="D737" t="s">
        <v>13</v>
      </c>
      <c r="E737" s="20">
        <v>14</v>
      </c>
      <c r="F737" s="207"/>
      <c r="G737" s="2">
        <f t="shared" si="13"/>
        <v>142.70000000000007</v>
      </c>
      <c r="I737" s="422"/>
      <c r="K737" s="20"/>
    </row>
    <row r="738" spans="1:11">
      <c r="A738" s="70"/>
      <c r="B738" s="422"/>
      <c r="C738" s="422"/>
      <c r="D738" t="s">
        <v>14</v>
      </c>
      <c r="E738" s="207">
        <v>60</v>
      </c>
      <c r="F738" s="207"/>
      <c r="G738" s="2">
        <f t="shared" si="13"/>
        <v>202.70000000000007</v>
      </c>
      <c r="K738" s="207"/>
    </row>
    <row r="739" spans="1:11">
      <c r="A739" s="70"/>
      <c r="B739" s="422"/>
      <c r="C739" s="422"/>
      <c r="D739" t="s">
        <v>15</v>
      </c>
      <c r="E739" s="207">
        <v>5</v>
      </c>
      <c r="F739" s="207"/>
      <c r="G739" s="2">
        <f t="shared" si="13"/>
        <v>207.70000000000007</v>
      </c>
      <c r="I739" s="421"/>
      <c r="K739" s="207"/>
    </row>
    <row r="740" spans="1:11">
      <c r="A740" s="70"/>
      <c r="B740" s="422"/>
      <c r="C740" s="422"/>
      <c r="D740" t="s">
        <v>119</v>
      </c>
      <c r="E740" s="207">
        <v>24.2</v>
      </c>
      <c r="F740" s="207"/>
      <c r="G740" s="2">
        <f t="shared" si="13"/>
        <v>231.90000000000006</v>
      </c>
      <c r="K740" s="207"/>
    </row>
    <row r="741" spans="1:11">
      <c r="A741" s="70">
        <v>45322</v>
      </c>
      <c r="B741" s="422" t="s">
        <v>77</v>
      </c>
      <c r="C741" s="422" t="s">
        <v>11</v>
      </c>
      <c r="D741" t="s">
        <v>14</v>
      </c>
      <c r="E741" s="207"/>
      <c r="F741" s="207">
        <v>60</v>
      </c>
      <c r="G741" s="2">
        <f t="shared" si="13"/>
        <v>171.90000000000006</v>
      </c>
      <c r="K741" s="20"/>
    </row>
    <row r="742" spans="1:11">
      <c r="A742" s="70">
        <v>45322</v>
      </c>
      <c r="B742" s="422" t="s">
        <v>77</v>
      </c>
      <c r="C742" s="422" t="s">
        <v>11</v>
      </c>
      <c r="D742" t="s">
        <v>15</v>
      </c>
      <c r="E742" s="207"/>
      <c r="F742" s="207">
        <v>5</v>
      </c>
      <c r="G742" s="2">
        <f t="shared" si="13"/>
        <v>166.90000000000006</v>
      </c>
    </row>
    <row r="743" spans="1:11">
      <c r="A743" s="3">
        <v>45360</v>
      </c>
      <c r="B743" s="422">
        <v>28520</v>
      </c>
      <c r="C743" s="422" t="s">
        <v>11</v>
      </c>
      <c r="D743" t="s">
        <v>12</v>
      </c>
      <c r="E743" s="207"/>
      <c r="F743" s="20">
        <v>128.69999999999999</v>
      </c>
      <c r="G743" s="2">
        <f t="shared" si="13"/>
        <v>38.200000000000074</v>
      </c>
    </row>
    <row r="744" spans="1:11">
      <c r="A744" s="3">
        <v>45360</v>
      </c>
      <c r="B744" s="422">
        <v>28520</v>
      </c>
      <c r="C744" s="422" t="s">
        <v>11</v>
      </c>
      <c r="D744" t="s">
        <v>13</v>
      </c>
      <c r="E744" s="207"/>
      <c r="F744" s="20">
        <v>14</v>
      </c>
      <c r="G744" s="2">
        <f t="shared" si="13"/>
        <v>24.200000000000074</v>
      </c>
    </row>
    <row r="745" spans="1:11">
      <c r="A745" s="3">
        <v>45360</v>
      </c>
      <c r="B745" s="422">
        <v>28520</v>
      </c>
      <c r="C745" s="422" t="s">
        <v>11</v>
      </c>
      <c r="D745" t="s">
        <v>119</v>
      </c>
      <c r="E745" s="207"/>
      <c r="F745" s="207">
        <v>24.2</v>
      </c>
      <c r="G745" s="2">
        <f t="shared" si="13"/>
        <v>7.460698725481052E-14</v>
      </c>
    </row>
    <row r="746" spans="1:11">
      <c r="A746" s="81">
        <v>45351</v>
      </c>
      <c r="B746" s="421" t="s">
        <v>10</v>
      </c>
      <c r="C746" s="421" t="s">
        <v>17</v>
      </c>
      <c r="D746" t="s">
        <v>12</v>
      </c>
      <c r="E746" s="207">
        <v>133.30000000000001</v>
      </c>
      <c r="F746" s="207"/>
      <c r="G746" s="2">
        <f t="shared" si="13"/>
        <v>133.3000000000001</v>
      </c>
      <c r="I746" s="28"/>
    </row>
    <row r="747" spans="1:11">
      <c r="A747" s="70"/>
      <c r="B747" s="422"/>
      <c r="C747" s="422"/>
      <c r="D747" t="s">
        <v>13</v>
      </c>
      <c r="E747" s="207">
        <v>6.9</v>
      </c>
      <c r="F747" s="207"/>
      <c r="G747" s="2">
        <f t="shared" si="13"/>
        <v>140.2000000000001</v>
      </c>
    </row>
    <row r="748" spans="1:11">
      <c r="A748" s="70"/>
      <c r="B748" s="422"/>
      <c r="C748" s="422"/>
      <c r="D748" t="s">
        <v>14</v>
      </c>
      <c r="E748" s="207">
        <v>58</v>
      </c>
      <c r="F748" s="207"/>
      <c r="G748" s="2">
        <f t="shared" si="13"/>
        <v>198.2000000000001</v>
      </c>
    </row>
    <row r="749" spans="1:11">
      <c r="A749" s="70"/>
      <c r="B749" s="422"/>
      <c r="C749" s="422"/>
      <c r="D749" t="s">
        <v>15</v>
      </c>
      <c r="E749" s="207">
        <v>5</v>
      </c>
      <c r="F749" s="207"/>
      <c r="G749" s="2">
        <f t="shared" si="13"/>
        <v>203.2000000000001</v>
      </c>
    </row>
    <row r="750" spans="1:11">
      <c r="A750" s="70">
        <v>45351</v>
      </c>
      <c r="B750" s="422" t="s">
        <v>78</v>
      </c>
      <c r="C750" s="422" t="s">
        <v>17</v>
      </c>
      <c r="D750" t="s">
        <v>14</v>
      </c>
      <c r="E750" s="207"/>
      <c r="F750" s="207">
        <v>42</v>
      </c>
      <c r="G750" s="2">
        <f t="shared" si="13"/>
        <v>161.2000000000001</v>
      </c>
    </row>
    <row r="751" spans="1:11">
      <c r="A751" s="3">
        <v>45360</v>
      </c>
      <c r="B751" s="422">
        <v>28520</v>
      </c>
      <c r="C751" s="422" t="s">
        <v>17</v>
      </c>
      <c r="D751" t="s">
        <v>14</v>
      </c>
      <c r="F751" s="2">
        <v>16</v>
      </c>
      <c r="G751" s="2">
        <f t="shared" si="13"/>
        <v>145.2000000000001</v>
      </c>
    </row>
    <row r="752" spans="1:11">
      <c r="A752" s="3">
        <v>45360</v>
      </c>
      <c r="B752" s="422">
        <v>28520</v>
      </c>
      <c r="C752" s="422" t="s">
        <v>17</v>
      </c>
      <c r="D752" t="s">
        <v>15</v>
      </c>
      <c r="F752" s="2">
        <v>5</v>
      </c>
      <c r="G752" s="2">
        <f t="shared" si="13"/>
        <v>140.2000000000001</v>
      </c>
    </row>
    <row r="753" spans="1:9">
      <c r="A753" s="3">
        <v>45371</v>
      </c>
      <c r="B753" s="422">
        <v>28548</v>
      </c>
      <c r="C753" s="422" t="s">
        <v>17</v>
      </c>
      <c r="D753" t="s">
        <v>12</v>
      </c>
      <c r="F753" s="2">
        <v>133.30000000000001</v>
      </c>
      <c r="G753" s="2">
        <f t="shared" si="13"/>
        <v>6.9000000000000909</v>
      </c>
    </row>
    <row r="754" spans="1:9">
      <c r="A754" s="3">
        <v>45371</v>
      </c>
      <c r="B754" s="422">
        <v>28548</v>
      </c>
      <c r="C754" s="422" t="s">
        <v>17</v>
      </c>
      <c r="D754" t="s">
        <v>13</v>
      </c>
      <c r="F754" s="2">
        <v>6.9</v>
      </c>
      <c r="G754" s="2">
        <f t="shared" si="13"/>
        <v>9.0594198809412774E-14</v>
      </c>
    </row>
    <row r="755" spans="1:9">
      <c r="A755" s="31">
        <v>45382</v>
      </c>
      <c r="B755" s="421" t="s">
        <v>10</v>
      </c>
      <c r="C755" s="421" t="s">
        <v>18</v>
      </c>
      <c r="D755" t="s">
        <v>12</v>
      </c>
      <c r="E755" s="2">
        <v>129.1</v>
      </c>
      <c r="G755" s="2">
        <f t="shared" si="13"/>
        <v>129.10000000000008</v>
      </c>
    </row>
    <row r="756" spans="1:9">
      <c r="B756" s="422"/>
      <c r="C756" s="422"/>
      <c r="D756" t="s">
        <v>13</v>
      </c>
      <c r="E756" s="2">
        <v>12</v>
      </c>
      <c r="G756" s="2">
        <f>+G755+E756-F756</f>
        <v>141.10000000000008</v>
      </c>
    </row>
    <row r="757" spans="1:9">
      <c r="B757" s="422"/>
      <c r="C757" s="422"/>
      <c r="D757" t="s">
        <v>14</v>
      </c>
      <c r="E757" s="2">
        <v>60</v>
      </c>
      <c r="G757" s="2">
        <f>+G756+E757-F757</f>
        <v>201.10000000000008</v>
      </c>
    </row>
    <row r="758" spans="1:9">
      <c r="B758" s="422"/>
      <c r="C758" s="422"/>
      <c r="D758" t="s">
        <v>15</v>
      </c>
      <c r="E758" s="2">
        <v>5</v>
      </c>
      <c r="G758" s="2">
        <f>+G757+E758-F758</f>
        <v>206.10000000000008</v>
      </c>
      <c r="I758" s="28"/>
    </row>
    <row r="759" spans="1:9">
      <c r="B759" s="422"/>
      <c r="C759" s="422"/>
      <c r="D759" t="s">
        <v>54</v>
      </c>
      <c r="E759" s="2">
        <v>102.5</v>
      </c>
      <c r="G759" s="2">
        <f t="shared" ref="G759:G775" si="14">+G758+E759-F759</f>
        <v>308.60000000000008</v>
      </c>
    </row>
    <row r="760" spans="1:9">
      <c r="B760" s="422"/>
      <c r="C760" s="422"/>
      <c r="G760" s="2">
        <f t="shared" si="14"/>
        <v>308.60000000000008</v>
      </c>
    </row>
    <row r="761" spans="1:9">
      <c r="A761" s="3">
        <v>45371</v>
      </c>
      <c r="B761" s="422">
        <v>28548</v>
      </c>
      <c r="C761" s="422" t="s">
        <v>18</v>
      </c>
      <c r="D761" t="s">
        <v>150</v>
      </c>
      <c r="F761" s="2">
        <v>102.5</v>
      </c>
      <c r="G761" s="2">
        <f t="shared" si="14"/>
        <v>206.10000000000008</v>
      </c>
    </row>
    <row r="762" spans="1:9">
      <c r="A762" s="3">
        <v>45382</v>
      </c>
      <c r="B762" s="422" t="s">
        <v>81</v>
      </c>
      <c r="C762" s="422" t="s">
        <v>18</v>
      </c>
      <c r="D762" t="s">
        <v>14</v>
      </c>
      <c r="E762" s="207"/>
      <c r="F762" s="207">
        <v>60</v>
      </c>
      <c r="G762" s="2">
        <f t="shared" si="14"/>
        <v>146.10000000000008</v>
      </c>
    </row>
    <row r="763" spans="1:9">
      <c r="A763" s="3">
        <v>45382</v>
      </c>
      <c r="B763" s="422" t="s">
        <v>81</v>
      </c>
      <c r="C763" s="422" t="s">
        <v>18</v>
      </c>
      <c r="D763" t="s">
        <v>15</v>
      </c>
      <c r="E763" s="207"/>
      <c r="F763" s="207">
        <v>5</v>
      </c>
      <c r="G763" s="2">
        <f t="shared" si="14"/>
        <v>141.10000000000008</v>
      </c>
    </row>
    <row r="764" spans="1:9">
      <c r="A764" s="3">
        <v>45407</v>
      </c>
      <c r="B764" s="422">
        <v>28753</v>
      </c>
      <c r="C764" s="422" t="s">
        <v>18</v>
      </c>
      <c r="D764" t="s">
        <v>12</v>
      </c>
      <c r="F764" s="2">
        <v>129.1</v>
      </c>
      <c r="G764" s="2">
        <f t="shared" si="14"/>
        <v>12.000000000000085</v>
      </c>
    </row>
    <row r="765" spans="1:9">
      <c r="A765" s="3">
        <v>45407</v>
      </c>
      <c r="B765" s="422">
        <v>28753</v>
      </c>
      <c r="C765" s="422" t="s">
        <v>18</v>
      </c>
      <c r="D765" t="s">
        <v>13</v>
      </c>
      <c r="F765" s="2">
        <v>12</v>
      </c>
      <c r="G765" s="2">
        <f t="shared" si="14"/>
        <v>8.5265128291212022E-14</v>
      </c>
    </row>
    <row r="766" spans="1:9">
      <c r="A766" s="31">
        <v>45412</v>
      </c>
      <c r="B766" s="421" t="s">
        <v>10</v>
      </c>
      <c r="C766" s="421" t="s">
        <v>19</v>
      </c>
      <c r="D766" t="s">
        <v>12</v>
      </c>
      <c r="E766" s="207">
        <v>128.30000000000001</v>
      </c>
      <c r="F766" s="207"/>
      <c r="G766" s="2">
        <f t="shared" si="14"/>
        <v>128.3000000000001</v>
      </c>
    </row>
    <row r="767" spans="1:9">
      <c r="B767" s="422"/>
      <c r="C767" s="422"/>
      <c r="D767" t="s">
        <v>13</v>
      </c>
      <c r="E767" s="207">
        <v>11.8</v>
      </c>
      <c r="F767" s="207"/>
      <c r="G767" s="2">
        <f t="shared" si="14"/>
        <v>140.10000000000011</v>
      </c>
    </row>
    <row r="768" spans="1:9">
      <c r="B768" s="422"/>
      <c r="C768" s="422"/>
      <c r="D768" t="s">
        <v>14</v>
      </c>
      <c r="E768" s="207">
        <v>60</v>
      </c>
      <c r="F768" s="207"/>
      <c r="G768" s="2">
        <f t="shared" si="14"/>
        <v>200.10000000000011</v>
      </c>
    </row>
    <row r="769" spans="1:11">
      <c r="B769" s="422"/>
      <c r="C769" s="422"/>
      <c r="D769" t="s">
        <v>15</v>
      </c>
      <c r="E769" s="207">
        <v>5</v>
      </c>
      <c r="F769" s="207"/>
      <c r="G769" s="2">
        <f t="shared" si="14"/>
        <v>205.10000000000011</v>
      </c>
    </row>
    <row r="770" spans="1:11">
      <c r="A770" s="3">
        <v>45412</v>
      </c>
      <c r="B770" s="422" t="s">
        <v>98</v>
      </c>
      <c r="C770" s="422" t="s">
        <v>19</v>
      </c>
      <c r="D770" t="s">
        <v>14</v>
      </c>
      <c r="E770" s="207"/>
      <c r="F770" s="207">
        <v>44</v>
      </c>
      <c r="G770" s="2">
        <f t="shared" si="14"/>
        <v>161.10000000000011</v>
      </c>
    </row>
    <row r="771" spans="1:11">
      <c r="A771" s="3">
        <v>45421</v>
      </c>
      <c r="B771" s="422">
        <v>28856</v>
      </c>
      <c r="C771" s="422" t="s">
        <v>19</v>
      </c>
      <c r="D771" t="s">
        <v>14</v>
      </c>
      <c r="E771" s="207"/>
      <c r="F771" s="207">
        <v>16</v>
      </c>
      <c r="G771" s="2">
        <f t="shared" si="14"/>
        <v>145.10000000000011</v>
      </c>
    </row>
    <row r="772" spans="1:11">
      <c r="A772" s="3">
        <v>45421</v>
      </c>
      <c r="B772" s="422">
        <v>28856</v>
      </c>
      <c r="C772" s="422" t="s">
        <v>19</v>
      </c>
      <c r="D772" t="s">
        <v>15</v>
      </c>
      <c r="E772" s="207"/>
      <c r="F772" s="207">
        <v>5</v>
      </c>
      <c r="G772" s="2">
        <f t="shared" si="14"/>
        <v>140.10000000000011</v>
      </c>
    </row>
    <row r="773" spans="1:11">
      <c r="A773" s="3">
        <v>45436</v>
      </c>
      <c r="B773" s="422">
        <v>28928</v>
      </c>
      <c r="C773" s="422" t="s">
        <v>19</v>
      </c>
      <c r="D773" t="s">
        <v>12</v>
      </c>
      <c r="F773" s="2">
        <v>128.30000000000001</v>
      </c>
      <c r="G773" s="2">
        <f t="shared" si="14"/>
        <v>11.800000000000097</v>
      </c>
      <c r="I773" s="421"/>
      <c r="K773" s="207"/>
    </row>
    <row r="774" spans="1:11">
      <c r="A774" s="3">
        <v>45436</v>
      </c>
      <c r="B774" s="422">
        <v>28928</v>
      </c>
      <c r="C774" s="422" t="s">
        <v>19</v>
      </c>
      <c r="D774" t="s">
        <v>13</v>
      </c>
      <c r="F774" s="2">
        <v>11.8</v>
      </c>
      <c r="G774" s="2">
        <f t="shared" si="14"/>
        <v>9.5923269327613525E-14</v>
      </c>
      <c r="I774" s="422"/>
      <c r="K774" s="207"/>
    </row>
    <row r="775" spans="1:11">
      <c r="A775" s="31">
        <v>45443</v>
      </c>
      <c r="B775" s="421" t="s">
        <v>10</v>
      </c>
      <c r="C775" s="421" t="s">
        <v>20</v>
      </c>
      <c r="D775" t="s">
        <v>12</v>
      </c>
      <c r="E775" s="207">
        <v>116.7</v>
      </c>
      <c r="F775" s="207"/>
      <c r="G775" s="2">
        <f t="shared" si="14"/>
        <v>116.7000000000001</v>
      </c>
      <c r="I775" s="422"/>
      <c r="K775" s="207"/>
    </row>
    <row r="776" spans="1:11">
      <c r="B776" s="422"/>
      <c r="C776" s="422"/>
      <c r="D776" t="s">
        <v>13</v>
      </c>
      <c r="E776" s="207">
        <v>10.4</v>
      </c>
      <c r="F776" s="207"/>
      <c r="G776" s="2">
        <f t="shared" ref="G776:G842" si="15">+G775+E776-F776</f>
        <v>127.10000000000011</v>
      </c>
      <c r="I776" s="422"/>
      <c r="K776" s="207"/>
    </row>
    <row r="777" spans="1:11">
      <c r="B777" s="422"/>
      <c r="C777" s="422"/>
      <c r="D777" t="s">
        <v>14</v>
      </c>
      <c r="E777" s="207">
        <v>60</v>
      </c>
      <c r="F777" s="207"/>
      <c r="G777" s="2">
        <f t="shared" si="15"/>
        <v>187.10000000000011</v>
      </c>
      <c r="I777" s="422"/>
      <c r="K777" s="207"/>
    </row>
    <row r="778" spans="1:11">
      <c r="B778" s="422"/>
      <c r="C778" s="422"/>
      <c r="D778" t="s">
        <v>15</v>
      </c>
      <c r="E778" s="207">
        <v>5</v>
      </c>
      <c r="F778" s="207"/>
      <c r="G778" s="2">
        <f t="shared" si="15"/>
        <v>192.10000000000011</v>
      </c>
      <c r="K778" s="28"/>
    </row>
    <row r="779" spans="1:11">
      <c r="B779" s="422"/>
      <c r="C779" s="422"/>
      <c r="D779" t="s">
        <v>96</v>
      </c>
      <c r="E779" s="207">
        <v>10</v>
      </c>
      <c r="F779" s="207"/>
      <c r="G779" s="2">
        <f t="shared" si="15"/>
        <v>202.10000000000011</v>
      </c>
    </row>
    <row r="780" spans="1:11">
      <c r="A780" s="3">
        <v>45443</v>
      </c>
      <c r="B780" s="422" t="s">
        <v>100</v>
      </c>
      <c r="C780" s="422" t="s">
        <v>20</v>
      </c>
      <c r="D780" t="s">
        <v>14</v>
      </c>
      <c r="E780" s="207"/>
      <c r="F780" s="207">
        <v>54</v>
      </c>
      <c r="G780" s="2">
        <f t="shared" si="15"/>
        <v>148.10000000000011</v>
      </c>
      <c r="H780" s="440"/>
      <c r="I780" s="440"/>
      <c r="J780" s="440"/>
    </row>
    <row r="781" spans="1:11">
      <c r="A781" s="3">
        <v>45467</v>
      </c>
      <c r="B781" s="422">
        <v>29065</v>
      </c>
      <c r="C781" s="422" t="s">
        <v>20</v>
      </c>
      <c r="D781" t="s">
        <v>12</v>
      </c>
      <c r="F781" s="2">
        <v>116.7</v>
      </c>
      <c r="G781" s="2">
        <f t="shared" si="15"/>
        <v>31.400000000000105</v>
      </c>
      <c r="H781" s="421"/>
      <c r="J781" s="207"/>
    </row>
    <row r="782" spans="1:11">
      <c r="A782" s="3">
        <v>45467</v>
      </c>
      <c r="B782" s="422">
        <v>29065</v>
      </c>
      <c r="C782" s="422" t="s">
        <v>20</v>
      </c>
      <c r="D782" t="s">
        <v>13</v>
      </c>
      <c r="F782" s="2">
        <v>10.4</v>
      </c>
      <c r="G782" s="2">
        <f t="shared" si="15"/>
        <v>21.000000000000107</v>
      </c>
      <c r="H782" s="421"/>
      <c r="J782" s="207"/>
    </row>
    <row r="783" spans="1:11">
      <c r="A783" s="3">
        <v>45467</v>
      </c>
      <c r="B783" s="422">
        <v>29065</v>
      </c>
      <c r="C783" s="422" t="s">
        <v>20</v>
      </c>
      <c r="D783" t="s">
        <v>14</v>
      </c>
      <c r="F783" s="2">
        <v>6</v>
      </c>
      <c r="G783" s="2">
        <f t="shared" si="15"/>
        <v>15.000000000000107</v>
      </c>
      <c r="J783" s="207"/>
    </row>
    <row r="784" spans="1:11">
      <c r="A784" s="3">
        <v>45467</v>
      </c>
      <c r="B784" s="422">
        <v>29065</v>
      </c>
      <c r="C784" s="422" t="s">
        <v>20</v>
      </c>
      <c r="D784" t="s">
        <v>15</v>
      </c>
      <c r="F784" s="2">
        <v>5</v>
      </c>
      <c r="G784" s="2">
        <f t="shared" si="15"/>
        <v>10.000000000000107</v>
      </c>
      <c r="J784" s="28"/>
    </row>
    <row r="785" spans="1:10">
      <c r="A785" s="3">
        <v>45484</v>
      </c>
      <c r="B785" s="422">
        <v>29326</v>
      </c>
      <c r="C785" s="422" t="s">
        <v>20</v>
      </c>
      <c r="D785" t="s">
        <v>96</v>
      </c>
      <c r="F785" s="2">
        <v>10</v>
      </c>
      <c r="G785" s="2">
        <f t="shared" si="15"/>
        <v>1.0658141036401503E-13</v>
      </c>
      <c r="J785" s="28"/>
    </row>
    <row r="786" spans="1:10">
      <c r="A786" s="81">
        <v>45473</v>
      </c>
      <c r="B786" s="421" t="s">
        <v>10</v>
      </c>
      <c r="C786" s="421" t="s">
        <v>21</v>
      </c>
      <c r="D786" t="s">
        <v>12</v>
      </c>
      <c r="E786" s="207">
        <v>113.4</v>
      </c>
      <c r="F786" s="207"/>
      <c r="G786" s="2">
        <f t="shared" si="15"/>
        <v>113.40000000000012</v>
      </c>
    </row>
    <row r="787" spans="1:10">
      <c r="A787" s="70"/>
      <c r="B787" s="422"/>
      <c r="C787" s="422"/>
      <c r="D787" t="s">
        <v>13</v>
      </c>
      <c r="E787" s="207">
        <v>7.6</v>
      </c>
      <c r="F787" s="207"/>
      <c r="G787" s="2">
        <f t="shared" si="15"/>
        <v>121.00000000000011</v>
      </c>
    </row>
    <row r="788" spans="1:10">
      <c r="A788" s="70"/>
      <c r="B788" s="422"/>
      <c r="C788" s="422"/>
      <c r="D788" t="s">
        <v>14</v>
      </c>
      <c r="E788" s="207">
        <v>60</v>
      </c>
      <c r="F788" s="207"/>
      <c r="G788" s="2">
        <f t="shared" si="15"/>
        <v>181.00000000000011</v>
      </c>
    </row>
    <row r="789" spans="1:10">
      <c r="A789" s="70"/>
      <c r="B789" s="422"/>
      <c r="C789" s="422"/>
      <c r="D789" t="s">
        <v>15</v>
      </c>
      <c r="E789" s="207">
        <v>5</v>
      </c>
      <c r="F789" s="207"/>
      <c r="G789" s="2">
        <f t="shared" si="15"/>
        <v>186.00000000000011</v>
      </c>
    </row>
    <row r="790" spans="1:10">
      <c r="A790" s="70">
        <v>45473</v>
      </c>
      <c r="B790" s="422" t="s">
        <v>86</v>
      </c>
      <c r="C790" s="422" t="s">
        <v>21</v>
      </c>
      <c r="D790" t="s">
        <v>14</v>
      </c>
      <c r="E790" s="207"/>
      <c r="F790" s="207">
        <v>52</v>
      </c>
      <c r="G790" s="2">
        <f t="shared" si="15"/>
        <v>134.00000000000011</v>
      </c>
    </row>
    <row r="791" spans="1:10">
      <c r="A791" s="3">
        <v>45484</v>
      </c>
      <c r="B791" s="422">
        <v>29326</v>
      </c>
      <c r="C791" s="422" t="s">
        <v>21</v>
      </c>
      <c r="D791" t="s">
        <v>14</v>
      </c>
      <c r="F791" s="2">
        <v>8</v>
      </c>
      <c r="G791" s="2">
        <f t="shared" si="15"/>
        <v>126.00000000000011</v>
      </c>
    </row>
    <row r="792" spans="1:10">
      <c r="A792" s="3">
        <v>45484</v>
      </c>
      <c r="B792" s="422">
        <v>29326</v>
      </c>
      <c r="C792" s="422" t="s">
        <v>21</v>
      </c>
      <c r="D792" t="s">
        <v>15</v>
      </c>
      <c r="F792" s="2">
        <v>5</v>
      </c>
      <c r="G792" s="2">
        <f t="shared" si="15"/>
        <v>121.00000000000011</v>
      </c>
    </row>
    <row r="793" spans="1:10">
      <c r="A793" s="3">
        <v>45524</v>
      </c>
      <c r="B793" s="422">
        <v>29554</v>
      </c>
      <c r="C793" s="422" t="s">
        <v>21</v>
      </c>
      <c r="D793" t="s">
        <v>12</v>
      </c>
      <c r="F793" s="2">
        <v>113.4</v>
      </c>
      <c r="G793" s="2">
        <f t="shared" si="15"/>
        <v>7.600000000000108</v>
      </c>
    </row>
    <row r="794" spans="1:10">
      <c r="A794" s="3">
        <v>45524</v>
      </c>
      <c r="B794" s="422">
        <v>29554</v>
      </c>
      <c r="C794" s="422" t="s">
        <v>21</v>
      </c>
      <c r="D794" t="s">
        <v>13</v>
      </c>
      <c r="F794" s="2">
        <v>7.6</v>
      </c>
      <c r="G794" s="2">
        <f t="shared" si="15"/>
        <v>1.0835776720341528E-13</v>
      </c>
    </row>
    <row r="795" spans="1:10">
      <c r="A795" s="81">
        <v>45504</v>
      </c>
      <c r="B795" s="421" t="s">
        <v>10</v>
      </c>
      <c r="C795" s="421" t="s">
        <v>22</v>
      </c>
      <c r="D795" t="s">
        <v>12</v>
      </c>
      <c r="E795" s="207">
        <v>111.3</v>
      </c>
      <c r="G795" s="2">
        <f t="shared" si="15"/>
        <v>111.30000000000011</v>
      </c>
      <c r="H795" s="440" t="s">
        <v>151</v>
      </c>
      <c r="I795" s="440"/>
      <c r="J795" s="440"/>
    </row>
    <row r="796" spans="1:10">
      <c r="A796" s="70"/>
      <c r="B796" s="422"/>
      <c r="C796" s="422"/>
      <c r="D796" t="s">
        <v>13</v>
      </c>
      <c r="E796" s="207">
        <v>7</v>
      </c>
      <c r="G796" s="2">
        <f t="shared" si="15"/>
        <v>118.30000000000011</v>
      </c>
      <c r="H796" s="421" t="s">
        <v>22</v>
      </c>
      <c r="I796" t="s">
        <v>12</v>
      </c>
      <c r="J796" s="207">
        <v>111.3</v>
      </c>
    </row>
    <row r="797" spans="1:10">
      <c r="A797" s="70"/>
      <c r="B797" s="422"/>
      <c r="C797" s="422"/>
      <c r="D797" t="s">
        <v>14</v>
      </c>
      <c r="E797" s="207">
        <v>60</v>
      </c>
      <c r="G797" s="2">
        <f t="shared" si="15"/>
        <v>178.30000000000013</v>
      </c>
      <c r="I797" t="s">
        <v>13</v>
      </c>
      <c r="J797" s="207">
        <v>7</v>
      </c>
    </row>
    <row r="798" spans="1:10">
      <c r="A798" s="70"/>
      <c r="B798" s="422"/>
      <c r="C798" s="422"/>
      <c r="D798" t="s">
        <v>15</v>
      </c>
      <c r="E798" s="207">
        <v>5</v>
      </c>
      <c r="G798" s="2">
        <f t="shared" si="15"/>
        <v>183.30000000000013</v>
      </c>
      <c r="I798" t="s">
        <v>152</v>
      </c>
      <c r="J798" s="2">
        <v>102.5</v>
      </c>
    </row>
    <row r="799" spans="1:10">
      <c r="B799" s="422"/>
      <c r="C799" s="422"/>
      <c r="D799" t="s">
        <v>152</v>
      </c>
      <c r="E799" s="2">
        <v>102.5</v>
      </c>
      <c r="G799" s="2">
        <f t="shared" si="15"/>
        <v>285.80000000000013</v>
      </c>
      <c r="J799" s="209">
        <f>SUM(J796:J798)</f>
        <v>220.8</v>
      </c>
    </row>
    <row r="800" spans="1:10">
      <c r="B800" s="422"/>
      <c r="C800" s="422"/>
      <c r="D800" s="62" t="s">
        <v>153</v>
      </c>
      <c r="E800" s="62">
        <v>250</v>
      </c>
      <c r="G800" s="2">
        <f t="shared" si="15"/>
        <v>535.80000000000018</v>
      </c>
      <c r="J800" s="209"/>
    </row>
    <row r="801" spans="1:14">
      <c r="A801" s="3">
        <v>45524</v>
      </c>
      <c r="B801" s="422">
        <v>29554</v>
      </c>
      <c r="C801" s="422" t="s">
        <v>22</v>
      </c>
      <c r="D801" t="s">
        <v>14</v>
      </c>
      <c r="F801" s="2">
        <v>60</v>
      </c>
      <c r="G801" s="2">
        <f t="shared" si="15"/>
        <v>475.80000000000018</v>
      </c>
      <c r="J801" s="207"/>
    </row>
    <row r="802" spans="1:14">
      <c r="A802" s="3">
        <v>45524</v>
      </c>
      <c r="B802" s="422">
        <v>29554</v>
      </c>
      <c r="C802" s="422" t="s">
        <v>22</v>
      </c>
      <c r="D802" t="s">
        <v>15</v>
      </c>
      <c r="F802" s="2">
        <v>5</v>
      </c>
      <c r="G802" s="2">
        <f t="shared" si="15"/>
        <v>470.80000000000018</v>
      </c>
    </row>
    <row r="803" spans="1:14">
      <c r="A803" s="3">
        <v>45544</v>
      </c>
      <c r="B803" s="422">
        <v>29645</v>
      </c>
      <c r="C803" s="422" t="s">
        <v>22</v>
      </c>
      <c r="D803" t="s">
        <v>12</v>
      </c>
      <c r="F803" s="2">
        <v>111.3</v>
      </c>
      <c r="G803" s="2">
        <f t="shared" si="15"/>
        <v>359.50000000000017</v>
      </c>
    </row>
    <row r="804" spans="1:14">
      <c r="A804" s="3">
        <v>45544</v>
      </c>
      <c r="B804" s="422">
        <v>29645</v>
      </c>
      <c r="C804" s="422" t="s">
        <v>22</v>
      </c>
      <c r="D804" t="s">
        <v>13</v>
      </c>
      <c r="F804" s="2">
        <v>7</v>
      </c>
      <c r="G804" s="2">
        <f t="shared" si="15"/>
        <v>352.50000000000017</v>
      </c>
      <c r="J804" s="207">
        <v>111.6</v>
      </c>
    </row>
    <row r="805" spans="1:14">
      <c r="A805" s="3">
        <v>45544</v>
      </c>
      <c r="B805" s="422">
        <v>29645</v>
      </c>
      <c r="C805" s="422" t="s">
        <v>22</v>
      </c>
      <c r="D805" t="s">
        <v>152</v>
      </c>
      <c r="F805" s="2">
        <v>102.5</v>
      </c>
      <c r="G805" s="2">
        <f t="shared" si="15"/>
        <v>250.00000000000017</v>
      </c>
      <c r="J805" s="207">
        <v>10.3</v>
      </c>
    </row>
    <row r="806" spans="1:14">
      <c r="A806" s="3">
        <v>45499</v>
      </c>
      <c r="B806" s="422">
        <v>29458</v>
      </c>
      <c r="C806" s="422" t="s">
        <v>22</v>
      </c>
      <c r="D806" t="s">
        <v>153</v>
      </c>
      <c r="F806" s="2">
        <v>250</v>
      </c>
      <c r="G806" s="2">
        <f t="shared" si="15"/>
        <v>0</v>
      </c>
      <c r="J806" s="207"/>
    </row>
    <row r="807" spans="1:14">
      <c r="A807" s="31">
        <v>45535</v>
      </c>
      <c r="B807" s="421" t="s">
        <v>10</v>
      </c>
      <c r="C807" s="421" t="s">
        <v>57</v>
      </c>
      <c r="D807" t="s">
        <v>12</v>
      </c>
      <c r="E807" s="207">
        <v>111.6</v>
      </c>
      <c r="F807" s="207"/>
      <c r="G807" s="2">
        <f t="shared" si="15"/>
        <v>111.6</v>
      </c>
      <c r="J807" s="2">
        <v>8</v>
      </c>
    </row>
    <row r="808" spans="1:14">
      <c r="B808" s="422"/>
      <c r="C808" s="422"/>
      <c r="D808" t="s">
        <v>13</v>
      </c>
      <c r="E808" s="207">
        <v>10.3</v>
      </c>
      <c r="F808" s="207"/>
      <c r="G808" s="2">
        <f t="shared" si="15"/>
        <v>121.89999999999999</v>
      </c>
      <c r="J808" s="2">
        <v>5</v>
      </c>
    </row>
    <row r="809" spans="1:14">
      <c r="B809" s="422"/>
      <c r="C809" s="422"/>
      <c r="D809" t="s">
        <v>14</v>
      </c>
      <c r="E809" s="207">
        <v>60</v>
      </c>
      <c r="F809" s="207"/>
      <c r="G809" s="2">
        <f t="shared" si="15"/>
        <v>181.89999999999998</v>
      </c>
      <c r="J809" s="28">
        <f>SUM(J804:J808)</f>
        <v>134.89999999999998</v>
      </c>
    </row>
    <row r="810" spans="1:14">
      <c r="B810" s="422"/>
      <c r="C810" s="422"/>
      <c r="D810" t="s">
        <v>15</v>
      </c>
      <c r="E810" s="207">
        <v>5</v>
      </c>
      <c r="F810" s="207"/>
      <c r="G810" s="2">
        <f t="shared" si="15"/>
        <v>186.89999999999998</v>
      </c>
    </row>
    <row r="811" spans="1:14">
      <c r="A811" s="3">
        <v>45535</v>
      </c>
      <c r="B811" s="422" t="s">
        <v>102</v>
      </c>
      <c r="C811" s="422" t="s">
        <v>57</v>
      </c>
      <c r="D811" t="s">
        <v>14</v>
      </c>
      <c r="E811" s="207"/>
      <c r="F811" s="207">
        <v>60</v>
      </c>
      <c r="G811" s="2">
        <f t="shared" si="15"/>
        <v>126.89999999999998</v>
      </c>
      <c r="J811" s="28">
        <f>150-J809</f>
        <v>15.100000000000023</v>
      </c>
    </row>
    <row r="812" spans="1:14">
      <c r="A812" s="3">
        <v>45535</v>
      </c>
      <c r="B812" s="422" t="s">
        <v>102</v>
      </c>
      <c r="C812" s="422" t="s">
        <v>57</v>
      </c>
      <c r="D812" t="s">
        <v>15</v>
      </c>
      <c r="E812" s="207"/>
      <c r="F812" s="207">
        <v>5</v>
      </c>
      <c r="G812" s="2">
        <f t="shared" si="15"/>
        <v>121.89999999999998</v>
      </c>
    </row>
    <row r="813" spans="1:14">
      <c r="A813" s="3">
        <v>45568</v>
      </c>
      <c r="B813" s="422">
        <v>29765</v>
      </c>
      <c r="C813" s="422" t="s">
        <v>57</v>
      </c>
      <c r="D813" t="s">
        <v>12</v>
      </c>
      <c r="E813" s="207"/>
      <c r="F813" s="207">
        <v>111.6</v>
      </c>
      <c r="G813" s="2">
        <f t="shared" si="15"/>
        <v>10.299999999999983</v>
      </c>
    </row>
    <row r="814" spans="1:14">
      <c r="A814" s="3">
        <v>45568</v>
      </c>
      <c r="B814" s="422">
        <v>29765</v>
      </c>
      <c r="C814" s="422" t="s">
        <v>57</v>
      </c>
      <c r="D814" t="s">
        <v>13</v>
      </c>
      <c r="E814" s="207"/>
      <c r="F814" s="207">
        <v>10.3</v>
      </c>
      <c r="G814" s="2">
        <f t="shared" si="15"/>
        <v>-1.7763568394002505E-14</v>
      </c>
    </row>
    <row r="815" spans="1:14">
      <c r="A815" s="81">
        <v>45565</v>
      </c>
      <c r="B815" s="421" t="s">
        <v>10</v>
      </c>
      <c r="C815" s="421" t="s">
        <v>41</v>
      </c>
      <c r="D815" t="s">
        <v>12</v>
      </c>
      <c r="E815" s="207">
        <v>112.3</v>
      </c>
      <c r="F815" s="207"/>
      <c r="G815" s="2">
        <f t="shared" si="15"/>
        <v>112.29999999999998</v>
      </c>
      <c r="N815">
        <v>503</v>
      </c>
    </row>
    <row r="816" spans="1:14">
      <c r="A816" s="70"/>
      <c r="B816" s="422"/>
      <c r="C816" s="422"/>
      <c r="D816" t="s">
        <v>13</v>
      </c>
      <c r="E816" s="207">
        <v>10.5</v>
      </c>
      <c r="F816" s="207"/>
      <c r="G816" s="2">
        <f t="shared" si="15"/>
        <v>122.79999999999998</v>
      </c>
    </row>
    <row r="817" spans="1:15">
      <c r="A817" s="70"/>
      <c r="B817" s="422"/>
      <c r="C817" s="422"/>
      <c r="D817" t="s">
        <v>14</v>
      </c>
      <c r="E817" s="207">
        <v>60</v>
      </c>
      <c r="F817" s="207"/>
      <c r="G817" s="2">
        <f t="shared" si="15"/>
        <v>182.79999999999998</v>
      </c>
    </row>
    <row r="818" spans="1:15">
      <c r="A818" s="70"/>
      <c r="B818" s="422"/>
      <c r="C818" s="422"/>
      <c r="D818" t="s">
        <v>15</v>
      </c>
      <c r="E818" s="207">
        <v>5</v>
      </c>
      <c r="F818" s="207"/>
      <c r="G818" s="2">
        <f t="shared" si="15"/>
        <v>187.79999999999998</v>
      </c>
    </row>
    <row r="819" spans="1:15">
      <c r="A819" s="70">
        <v>45565</v>
      </c>
      <c r="B819" s="422" t="s">
        <v>91</v>
      </c>
      <c r="C819" s="422" t="s">
        <v>41</v>
      </c>
      <c r="D819" t="s">
        <v>14</v>
      </c>
      <c r="E819" s="207"/>
      <c r="F819" s="207">
        <v>52</v>
      </c>
      <c r="G819" s="2">
        <f t="shared" si="15"/>
        <v>135.79999999999998</v>
      </c>
    </row>
    <row r="820" spans="1:15">
      <c r="A820" s="3">
        <v>45568</v>
      </c>
      <c r="B820" s="422">
        <v>29765</v>
      </c>
      <c r="C820" s="422" t="s">
        <v>41</v>
      </c>
      <c r="D820" t="s">
        <v>14</v>
      </c>
      <c r="F820" s="2">
        <v>8</v>
      </c>
      <c r="G820" s="2">
        <f t="shared" si="15"/>
        <v>127.79999999999998</v>
      </c>
    </row>
    <row r="821" spans="1:15">
      <c r="A821" s="3">
        <v>45568</v>
      </c>
      <c r="B821" s="422">
        <v>29765</v>
      </c>
      <c r="C821" s="422" t="s">
        <v>41</v>
      </c>
      <c r="D821" t="s">
        <v>15</v>
      </c>
      <c r="F821" s="2">
        <v>5</v>
      </c>
      <c r="G821" s="2">
        <f t="shared" si="15"/>
        <v>122.79999999999998</v>
      </c>
    </row>
    <row r="822" spans="1:15">
      <c r="A822" s="3">
        <v>45594</v>
      </c>
      <c r="B822" s="422">
        <v>29912</v>
      </c>
      <c r="C822" s="422" t="s">
        <v>41</v>
      </c>
      <c r="D822" t="s">
        <v>12</v>
      </c>
      <c r="F822" s="2">
        <v>112.3</v>
      </c>
      <c r="G822" s="2">
        <f t="shared" si="15"/>
        <v>10.499999999999986</v>
      </c>
      <c r="M822">
        <v>71</v>
      </c>
    </row>
    <row r="823" spans="1:15">
      <c r="A823" s="3">
        <v>45594</v>
      </c>
      <c r="B823" s="422">
        <v>29912</v>
      </c>
      <c r="C823" s="422" t="s">
        <v>41</v>
      </c>
      <c r="D823" t="s">
        <v>13</v>
      </c>
      <c r="F823" s="2">
        <v>10.5</v>
      </c>
      <c r="G823" s="2">
        <f t="shared" si="15"/>
        <v>-1.4210854715202004E-14</v>
      </c>
      <c r="M823">
        <v>25</v>
      </c>
    </row>
    <row r="824" spans="1:15">
      <c r="A824" s="81">
        <v>45596</v>
      </c>
      <c r="B824" s="421" t="s">
        <v>10</v>
      </c>
      <c r="C824" s="421" t="s">
        <v>25</v>
      </c>
      <c r="D824" t="s">
        <v>12</v>
      </c>
      <c r="E824" s="207">
        <v>23.7</v>
      </c>
      <c r="F824" s="207"/>
      <c r="G824" s="2">
        <f t="shared" si="15"/>
        <v>23.699999999999985</v>
      </c>
      <c r="M824">
        <v>72</v>
      </c>
    </row>
    <row r="825" spans="1:15">
      <c r="A825" s="70"/>
      <c r="B825" s="422"/>
      <c r="C825" s="422"/>
      <c r="D825" t="s">
        <v>13</v>
      </c>
      <c r="E825" s="207">
        <v>14.7</v>
      </c>
      <c r="F825" s="207"/>
      <c r="G825" s="2">
        <f t="shared" si="15"/>
        <v>38.399999999999984</v>
      </c>
      <c r="M825">
        <v>56</v>
      </c>
    </row>
    <row r="826" spans="1:15">
      <c r="A826" s="70"/>
      <c r="B826" s="422"/>
      <c r="C826" s="422"/>
      <c r="D826" t="s">
        <v>14</v>
      </c>
      <c r="E826" s="207">
        <v>60</v>
      </c>
      <c r="F826" s="207"/>
      <c r="G826" s="2">
        <f t="shared" si="15"/>
        <v>98.399999999999977</v>
      </c>
      <c r="M826">
        <v>15</v>
      </c>
    </row>
    <row r="827" spans="1:15">
      <c r="A827" s="70"/>
      <c r="B827" s="422"/>
      <c r="C827" s="422"/>
      <c r="D827" t="s">
        <v>15</v>
      </c>
      <c r="E827" s="207">
        <v>5</v>
      </c>
      <c r="F827" s="207"/>
      <c r="G827" s="2">
        <f t="shared" si="15"/>
        <v>103.39999999999998</v>
      </c>
      <c r="M827">
        <f>SUM(M822:M826)</f>
        <v>239</v>
      </c>
    </row>
    <row r="828" spans="1:15">
      <c r="A828" s="70">
        <v>45596</v>
      </c>
      <c r="B828" s="422" t="s">
        <v>75</v>
      </c>
      <c r="C828" s="422" t="s">
        <v>25</v>
      </c>
      <c r="D828" t="s">
        <v>14</v>
      </c>
      <c r="E828" s="207"/>
      <c r="F828" s="207">
        <v>60</v>
      </c>
      <c r="G828" s="2">
        <f t="shared" si="15"/>
        <v>43.399999999999977</v>
      </c>
      <c r="N828">
        <f>N815-M827</f>
        <v>264</v>
      </c>
    </row>
    <row r="829" spans="1:15">
      <c r="A829" s="70">
        <v>45596</v>
      </c>
      <c r="B829" s="422" t="s">
        <v>75</v>
      </c>
      <c r="C829" s="422" t="s">
        <v>25</v>
      </c>
      <c r="D829" t="s">
        <v>15</v>
      </c>
      <c r="E829" s="207"/>
      <c r="F829" s="207">
        <v>5</v>
      </c>
      <c r="G829" s="2">
        <f t="shared" si="15"/>
        <v>38.399999999999977</v>
      </c>
      <c r="O829">
        <f>304-N828</f>
        <v>40</v>
      </c>
    </row>
    <row r="830" spans="1:15">
      <c r="A830" s="70">
        <v>45632</v>
      </c>
      <c r="B830" s="422">
        <v>30101</v>
      </c>
      <c r="C830" s="422" t="s">
        <v>25</v>
      </c>
      <c r="D830" t="s">
        <v>12</v>
      </c>
      <c r="E830" s="207"/>
      <c r="F830" s="207">
        <v>23.7</v>
      </c>
      <c r="G830" s="2">
        <f t="shared" si="15"/>
        <v>14.699999999999978</v>
      </c>
    </row>
    <row r="831" spans="1:15">
      <c r="A831" s="70">
        <v>45632</v>
      </c>
      <c r="B831" s="422">
        <v>30101</v>
      </c>
      <c r="C831" s="422" t="s">
        <v>25</v>
      </c>
      <c r="D831" t="s">
        <v>13</v>
      </c>
      <c r="E831" s="207"/>
      <c r="F831" s="207">
        <v>14.7</v>
      </c>
      <c r="G831" s="2">
        <f t="shared" si="15"/>
        <v>-2.1316282072803006E-14</v>
      </c>
    </row>
    <row r="832" spans="1:15">
      <c r="A832" s="81">
        <v>45626</v>
      </c>
      <c r="B832" s="421" t="s">
        <v>10</v>
      </c>
      <c r="C832" s="421" t="s">
        <v>58</v>
      </c>
      <c r="D832" t="s">
        <v>12</v>
      </c>
      <c r="E832" s="207">
        <v>25.3</v>
      </c>
      <c r="F832" s="207"/>
      <c r="G832" s="2">
        <f t="shared" si="15"/>
        <v>25.299999999999979</v>
      </c>
      <c r="I832" s="28">
        <f>50-G832</f>
        <v>24.700000000000021</v>
      </c>
    </row>
    <row r="833" spans="1:11">
      <c r="A833" s="70"/>
      <c r="B833" s="422"/>
      <c r="C833" s="422"/>
      <c r="D833" t="s">
        <v>13</v>
      </c>
      <c r="E833" s="207">
        <v>14.2</v>
      </c>
      <c r="F833" s="207"/>
      <c r="G833" s="2">
        <f t="shared" si="15"/>
        <v>39.499999999999979</v>
      </c>
    </row>
    <row r="834" spans="1:11">
      <c r="A834" s="70"/>
      <c r="B834" s="422"/>
      <c r="C834" s="422"/>
      <c r="D834" t="s">
        <v>14</v>
      </c>
      <c r="E834" s="207">
        <v>60</v>
      </c>
      <c r="F834" s="207"/>
      <c r="G834" s="2">
        <f t="shared" si="15"/>
        <v>99.499999999999972</v>
      </c>
    </row>
    <row r="835" spans="1:11">
      <c r="A835" s="70"/>
      <c r="B835" s="422"/>
      <c r="C835" s="422"/>
      <c r="D835" t="s">
        <v>15</v>
      </c>
      <c r="E835" s="207">
        <v>5</v>
      </c>
      <c r="F835" s="207"/>
      <c r="G835" s="2">
        <f t="shared" si="15"/>
        <v>104.49999999999997</v>
      </c>
    </row>
    <row r="836" spans="1:11">
      <c r="A836" s="70">
        <v>45626</v>
      </c>
      <c r="B836" s="422" t="s">
        <v>93</v>
      </c>
      <c r="C836" s="422" t="s">
        <v>58</v>
      </c>
      <c r="D836" t="s">
        <v>14</v>
      </c>
      <c r="E836" s="207"/>
      <c r="F836" s="207">
        <v>60</v>
      </c>
      <c r="G836" s="2">
        <f t="shared" si="15"/>
        <v>44.499999999999972</v>
      </c>
    </row>
    <row r="837" spans="1:11">
      <c r="A837" s="70">
        <v>45626</v>
      </c>
      <c r="B837" s="422" t="s">
        <v>93</v>
      </c>
      <c r="C837" s="422" t="s">
        <v>58</v>
      </c>
      <c r="D837" t="s">
        <v>15</v>
      </c>
      <c r="E837" s="207"/>
      <c r="F837" s="207">
        <v>5</v>
      </c>
      <c r="G837" s="2">
        <f t="shared" si="15"/>
        <v>39.499999999999972</v>
      </c>
    </row>
    <row r="838" spans="1:11">
      <c r="A838" s="3">
        <v>45653</v>
      </c>
      <c r="B838" s="422">
        <v>30209</v>
      </c>
      <c r="C838" s="422" t="s">
        <v>58</v>
      </c>
      <c r="D838" t="s">
        <v>12</v>
      </c>
      <c r="F838" s="2">
        <v>25.3</v>
      </c>
      <c r="G838" s="2">
        <f t="shared" si="15"/>
        <v>14.199999999999971</v>
      </c>
    </row>
    <row r="839" spans="1:11">
      <c r="A839" s="3">
        <v>45653</v>
      </c>
      <c r="B839" s="422">
        <v>30209</v>
      </c>
      <c r="C839" s="422" t="s">
        <v>58</v>
      </c>
      <c r="D839" t="s">
        <v>13</v>
      </c>
      <c r="F839" s="2">
        <v>14.2</v>
      </c>
      <c r="G839" s="2">
        <f t="shared" si="15"/>
        <v>-2.8421709430404007E-14</v>
      </c>
    </row>
    <row r="840" spans="1:11">
      <c r="A840" s="31">
        <v>45657</v>
      </c>
      <c r="B840" s="421" t="s">
        <v>10</v>
      </c>
      <c r="C840" s="421" t="s">
        <v>27</v>
      </c>
      <c r="D840" t="s">
        <v>12</v>
      </c>
      <c r="E840" s="207">
        <v>27</v>
      </c>
      <c r="F840" s="207"/>
      <c r="G840" s="2">
        <f t="shared" si="15"/>
        <v>26.999999999999972</v>
      </c>
    </row>
    <row r="841" spans="1:11">
      <c r="B841" s="422"/>
      <c r="C841" s="422"/>
      <c r="D841" t="s">
        <v>13</v>
      </c>
      <c r="E841" s="207">
        <v>8.5</v>
      </c>
      <c r="F841" s="207"/>
      <c r="G841" s="2">
        <f t="shared" si="15"/>
        <v>35.499999999999972</v>
      </c>
    </row>
    <row r="842" spans="1:11">
      <c r="B842" s="422"/>
      <c r="C842" s="422"/>
      <c r="D842" t="s">
        <v>14</v>
      </c>
      <c r="E842" s="207">
        <v>60</v>
      </c>
      <c r="F842" s="207"/>
      <c r="G842" s="2">
        <f t="shared" si="15"/>
        <v>95.499999999999972</v>
      </c>
    </row>
    <row r="843" spans="1:11">
      <c r="B843" s="422"/>
      <c r="C843" s="422"/>
      <c r="D843" t="s">
        <v>15</v>
      </c>
      <c r="E843" s="207">
        <v>5</v>
      </c>
      <c r="F843" s="207"/>
      <c r="G843" s="2">
        <f t="shared" ref="G843:G854" si="16">+G842+E843-F843</f>
        <v>100.49999999999997</v>
      </c>
    </row>
    <row r="844" spans="1:11">
      <c r="A844" s="3">
        <v>45657</v>
      </c>
      <c r="B844" s="422" t="s">
        <v>76</v>
      </c>
      <c r="C844" s="422" t="s">
        <v>27</v>
      </c>
      <c r="D844" t="s">
        <v>14</v>
      </c>
      <c r="E844" s="207"/>
      <c r="F844" s="207">
        <v>60</v>
      </c>
      <c r="G844" s="2">
        <f t="shared" si="16"/>
        <v>40.499999999999972</v>
      </c>
      <c r="I844" s="421" t="s">
        <v>11</v>
      </c>
      <c r="J844" t="s">
        <v>12</v>
      </c>
      <c r="K844" s="207">
        <v>14.1</v>
      </c>
    </row>
    <row r="845" spans="1:11">
      <c r="A845" s="3">
        <v>45657</v>
      </c>
      <c r="B845" s="422" t="s">
        <v>76</v>
      </c>
      <c r="C845" s="422" t="s">
        <v>27</v>
      </c>
      <c r="D845" t="s">
        <v>15</v>
      </c>
      <c r="E845" s="207"/>
      <c r="F845" s="207">
        <v>5</v>
      </c>
      <c r="G845" s="2">
        <f t="shared" si="16"/>
        <v>35.499999999999972</v>
      </c>
      <c r="I845" s="422"/>
      <c r="J845" t="s">
        <v>13</v>
      </c>
      <c r="K845" s="207">
        <v>6</v>
      </c>
    </row>
    <row r="846" spans="1:11">
      <c r="A846" s="3">
        <v>45677</v>
      </c>
      <c r="B846" s="422">
        <v>30317</v>
      </c>
      <c r="C846" s="422" t="s">
        <v>27</v>
      </c>
      <c r="D846" t="s">
        <v>12</v>
      </c>
      <c r="F846" s="207">
        <v>27</v>
      </c>
      <c r="G846" s="2">
        <f>+G845+E846-F846</f>
        <v>8.4999999999999716</v>
      </c>
      <c r="I846" s="422"/>
      <c r="J846" t="s">
        <v>14</v>
      </c>
      <c r="K846" s="207">
        <f>E850-F852</f>
        <v>16</v>
      </c>
    </row>
    <row r="847" spans="1:11">
      <c r="A847" s="3">
        <v>45677</v>
      </c>
      <c r="B847" s="422">
        <v>30317</v>
      </c>
      <c r="C847" s="422" t="s">
        <v>27</v>
      </c>
      <c r="D847" t="s">
        <v>13</v>
      </c>
      <c r="F847" s="207">
        <v>8.5</v>
      </c>
      <c r="G847" s="2">
        <f>+G846+E847-F847</f>
        <v>-2.8421709430404007E-14</v>
      </c>
      <c r="I847" s="422"/>
      <c r="J847" t="s">
        <v>15</v>
      </c>
      <c r="K847" s="207">
        <v>5</v>
      </c>
    </row>
    <row r="848" spans="1:11">
      <c r="A848" s="81">
        <v>45688</v>
      </c>
      <c r="B848" s="421" t="s">
        <v>10</v>
      </c>
      <c r="C848" s="421" t="s">
        <v>11</v>
      </c>
      <c r="D848" t="s">
        <v>12</v>
      </c>
      <c r="E848" s="207">
        <v>14.1</v>
      </c>
      <c r="F848" s="207"/>
      <c r="G848" s="2">
        <f>+G847+E848-F848</f>
        <v>14.099999999999971</v>
      </c>
      <c r="H848" s="28"/>
      <c r="K848" s="28">
        <f>SUM(K844:K847)</f>
        <v>41.1</v>
      </c>
    </row>
    <row r="849" spans="1:11">
      <c r="A849" s="70"/>
      <c r="B849" s="422"/>
      <c r="C849" s="422"/>
      <c r="D849" t="s">
        <v>13</v>
      </c>
      <c r="E849" s="207">
        <v>6</v>
      </c>
      <c r="F849" s="207"/>
      <c r="G849" s="2">
        <f>+G848+E849-F849</f>
        <v>20.099999999999973</v>
      </c>
      <c r="K849" s="28">
        <f>60-K848</f>
        <v>18.899999999999999</v>
      </c>
    </row>
    <row r="850" spans="1:11">
      <c r="A850" s="70"/>
      <c r="B850" s="422"/>
      <c r="C850" s="422"/>
      <c r="D850" t="s">
        <v>14</v>
      </c>
      <c r="E850" s="207">
        <v>60</v>
      </c>
      <c r="F850" s="207"/>
      <c r="G850" s="2">
        <f>+G849+E850-F850</f>
        <v>80.099999999999966</v>
      </c>
    </row>
    <row r="851" spans="1:11">
      <c r="A851" s="70"/>
      <c r="B851" s="422"/>
      <c r="C851" s="422"/>
      <c r="D851" t="s">
        <v>15</v>
      </c>
      <c r="E851" s="207">
        <v>5</v>
      </c>
      <c r="F851" s="207"/>
      <c r="G851" s="2">
        <f>+G850+E851-F851</f>
        <v>85.099999999999966</v>
      </c>
    </row>
    <row r="852" spans="1:11">
      <c r="A852" s="70">
        <v>45688</v>
      </c>
      <c r="B852" s="422" t="s">
        <v>77</v>
      </c>
      <c r="C852" s="422" t="s">
        <v>11</v>
      </c>
      <c r="D852" t="s">
        <v>14</v>
      </c>
      <c r="E852" s="207"/>
      <c r="F852" s="207">
        <v>44</v>
      </c>
      <c r="G852" s="2">
        <f>+G851+E852-F852</f>
        <v>41.099999999999966</v>
      </c>
    </row>
    <row r="853" spans="1:11">
      <c r="A853" s="3">
        <v>45713</v>
      </c>
      <c r="B853" s="422">
        <v>30527</v>
      </c>
      <c r="C853" s="422" t="s">
        <v>11</v>
      </c>
      <c r="D853" t="s">
        <v>12</v>
      </c>
      <c r="F853" s="2">
        <v>14.1</v>
      </c>
      <c r="G853" s="2">
        <f>+G852+E853-F853</f>
        <v>26.999999999999964</v>
      </c>
    </row>
    <row r="854" spans="1:11">
      <c r="A854" s="3">
        <v>45713</v>
      </c>
      <c r="B854" s="422">
        <v>30527</v>
      </c>
      <c r="C854" s="422" t="s">
        <v>11</v>
      </c>
      <c r="D854" t="s">
        <v>13</v>
      </c>
      <c r="F854" s="2">
        <v>6</v>
      </c>
      <c r="G854" s="2">
        <f>+G853+E854-F854</f>
        <v>20.999999999999964</v>
      </c>
    </row>
    <row r="855" spans="1:11">
      <c r="A855" s="3">
        <v>45713</v>
      </c>
      <c r="B855" s="422">
        <v>30527</v>
      </c>
      <c r="C855" s="422" t="s">
        <v>11</v>
      </c>
      <c r="D855" t="s">
        <v>14</v>
      </c>
      <c r="F855" s="2">
        <v>16</v>
      </c>
      <c r="G855" s="2">
        <f>+G854+E855-F855</f>
        <v>4.9999999999999645</v>
      </c>
    </row>
    <row r="856" spans="1:11">
      <c r="A856" s="3">
        <v>45713</v>
      </c>
      <c r="B856" s="422">
        <v>30527</v>
      </c>
      <c r="C856" s="422" t="s">
        <v>11</v>
      </c>
      <c r="D856" t="s">
        <v>15</v>
      </c>
      <c r="F856" s="2">
        <v>5</v>
      </c>
      <c r="G856" s="2">
        <f>+G855+E856-F856</f>
        <v>-3.5527136788005009E-14</v>
      </c>
    </row>
    <row r="857" spans="1:11">
      <c r="A857" s="31">
        <v>45716</v>
      </c>
      <c r="B857" s="421" t="s">
        <v>10</v>
      </c>
      <c r="C857" s="421" t="s">
        <v>17</v>
      </c>
      <c r="D857" t="s">
        <v>12</v>
      </c>
      <c r="E857" s="207">
        <v>19.5</v>
      </c>
      <c r="F857" s="207"/>
      <c r="G857" s="2">
        <f t="shared" ref="G857:G925" si="17">+G856+E857-F857</f>
        <v>19.499999999999964</v>
      </c>
    </row>
    <row r="858" spans="1:11">
      <c r="B858" s="422"/>
      <c r="C858" s="422"/>
      <c r="D858" t="s">
        <v>13</v>
      </c>
      <c r="E858" s="207">
        <v>5.4</v>
      </c>
      <c r="F858" s="207"/>
      <c r="G858" s="2">
        <f t="shared" si="17"/>
        <v>24.899999999999963</v>
      </c>
    </row>
    <row r="859" spans="1:11">
      <c r="B859" s="422"/>
      <c r="C859" s="422"/>
      <c r="D859" t="s">
        <v>14</v>
      </c>
      <c r="E859" s="207">
        <v>56</v>
      </c>
      <c r="F859" s="207"/>
      <c r="G859" s="2">
        <f t="shared" si="17"/>
        <v>80.899999999999963</v>
      </c>
    </row>
    <row r="860" spans="1:11">
      <c r="B860" s="422"/>
      <c r="C860" s="422"/>
      <c r="D860" t="s">
        <v>15</v>
      </c>
      <c r="E860" s="207">
        <v>5</v>
      </c>
      <c r="F860" s="207"/>
      <c r="G860" s="2">
        <f t="shared" si="17"/>
        <v>85.899999999999963</v>
      </c>
    </row>
    <row r="861" spans="1:11">
      <c r="A861" s="3">
        <v>45716</v>
      </c>
      <c r="B861" s="422" t="s">
        <v>78</v>
      </c>
      <c r="C861" s="422" t="s">
        <v>17</v>
      </c>
      <c r="D861" t="s">
        <v>14</v>
      </c>
      <c r="E861" s="207"/>
      <c r="F861" s="207">
        <v>56</v>
      </c>
      <c r="G861" s="2">
        <f t="shared" si="17"/>
        <v>29.899999999999963</v>
      </c>
    </row>
    <row r="862" spans="1:11">
      <c r="A862" s="3">
        <v>45716</v>
      </c>
      <c r="B862" s="422" t="s">
        <v>78</v>
      </c>
      <c r="C862" s="422" t="s">
        <v>17</v>
      </c>
      <c r="D862" t="s">
        <v>15</v>
      </c>
      <c r="E862" s="207"/>
      <c r="F862" s="207">
        <v>5</v>
      </c>
      <c r="G862" s="2">
        <f t="shared" si="17"/>
        <v>24.899999999999963</v>
      </c>
      <c r="H862" s="28"/>
    </row>
    <row r="863" spans="1:11">
      <c r="A863" s="3">
        <v>45741</v>
      </c>
      <c r="B863" s="422">
        <v>30753</v>
      </c>
      <c r="C863" s="422" t="s">
        <v>17</v>
      </c>
      <c r="D863" t="s">
        <v>12</v>
      </c>
      <c r="E863" s="207"/>
      <c r="F863" s="267">
        <v>19.5</v>
      </c>
      <c r="G863" s="2">
        <f t="shared" si="17"/>
        <v>5.3999999999999631</v>
      </c>
    </row>
    <row r="864" spans="1:11">
      <c r="A864" s="3">
        <v>45741</v>
      </c>
      <c r="B864" s="422">
        <v>30753</v>
      </c>
      <c r="C864" s="422" t="s">
        <v>17</v>
      </c>
      <c r="D864" t="s">
        <v>13</v>
      </c>
      <c r="F864" s="2">
        <v>5.4</v>
      </c>
      <c r="G864" s="2">
        <f t="shared" si="17"/>
        <v>-3.730349362740526E-14</v>
      </c>
    </row>
    <row r="865" spans="1:12">
      <c r="A865" s="31">
        <v>45747</v>
      </c>
      <c r="B865" s="421" t="s">
        <v>10</v>
      </c>
      <c r="C865" s="421" t="s">
        <v>18</v>
      </c>
      <c r="D865" t="s">
        <v>12</v>
      </c>
      <c r="E865" s="207">
        <v>24.6</v>
      </c>
      <c r="F865" s="207"/>
      <c r="G865" s="2">
        <f t="shared" si="17"/>
        <v>24.599999999999966</v>
      </c>
    </row>
    <row r="866" spans="1:12">
      <c r="B866" s="422"/>
      <c r="C866" s="422"/>
      <c r="D866" t="s">
        <v>13</v>
      </c>
      <c r="E866" s="207">
        <v>6.3</v>
      </c>
      <c r="F866" s="207"/>
      <c r="G866" s="2">
        <f t="shared" si="17"/>
        <v>30.899999999999967</v>
      </c>
    </row>
    <row r="867" spans="1:12">
      <c r="B867" s="422"/>
      <c r="C867" s="422"/>
      <c r="D867" t="s">
        <v>14</v>
      </c>
      <c r="E867" s="207">
        <v>60</v>
      </c>
      <c r="F867" s="207"/>
      <c r="G867" s="2">
        <f t="shared" si="17"/>
        <v>90.899999999999963</v>
      </c>
      <c r="I867" s="421"/>
      <c r="K867" s="207"/>
    </row>
    <row r="868" spans="1:12">
      <c r="B868" s="422"/>
      <c r="C868" s="422"/>
      <c r="D868" t="s">
        <v>15</v>
      </c>
      <c r="E868" s="207">
        <v>5</v>
      </c>
      <c r="F868" s="207"/>
      <c r="G868" s="2">
        <f t="shared" si="17"/>
        <v>95.899999999999963</v>
      </c>
      <c r="I868" s="422"/>
      <c r="K868" s="207"/>
    </row>
    <row r="869" spans="1:12">
      <c r="A869" s="3">
        <v>45747</v>
      </c>
      <c r="B869" s="422" t="s">
        <v>81</v>
      </c>
      <c r="C869" s="422" t="s">
        <v>18</v>
      </c>
      <c r="D869" t="s">
        <v>14</v>
      </c>
      <c r="E869" s="207"/>
      <c r="F869" s="207">
        <v>60</v>
      </c>
      <c r="G869" s="2">
        <f t="shared" si="17"/>
        <v>35.899999999999963</v>
      </c>
      <c r="K869" s="28"/>
    </row>
    <row r="870" spans="1:12">
      <c r="A870" s="3">
        <v>45747</v>
      </c>
      <c r="B870" s="422" t="s">
        <v>81</v>
      </c>
      <c r="C870" s="422" t="s">
        <v>18</v>
      </c>
      <c r="D870" t="s">
        <v>15</v>
      </c>
      <c r="E870" s="207"/>
      <c r="F870" s="207">
        <v>5</v>
      </c>
      <c r="G870" s="2">
        <f t="shared" si="17"/>
        <v>30.899999999999963</v>
      </c>
    </row>
    <row r="871" spans="1:12">
      <c r="A871" s="3">
        <v>45794</v>
      </c>
      <c r="B871" s="422">
        <v>30990</v>
      </c>
      <c r="C871" s="422" t="s">
        <v>18</v>
      </c>
      <c r="D871" t="s">
        <v>12</v>
      </c>
      <c r="E871" s="207"/>
      <c r="F871" s="207">
        <v>24.6</v>
      </c>
      <c r="G871" s="2">
        <f t="shared" si="17"/>
        <v>6.2999999999999616</v>
      </c>
    </row>
    <row r="872" spans="1:12">
      <c r="A872" s="3">
        <v>45794</v>
      </c>
      <c r="B872" s="422">
        <v>30990</v>
      </c>
      <c r="C872" s="422" t="s">
        <v>18</v>
      </c>
      <c r="D872" t="s">
        <v>13</v>
      </c>
      <c r="E872" s="207"/>
      <c r="F872" s="207">
        <v>6.3</v>
      </c>
      <c r="G872" s="2">
        <f t="shared" si="17"/>
        <v>-3.8191672047105385E-14</v>
      </c>
    </row>
    <row r="873" spans="1:12">
      <c r="A873" s="81">
        <v>45777</v>
      </c>
      <c r="B873" s="421" t="s">
        <v>10</v>
      </c>
      <c r="C873" s="421" t="s">
        <v>19</v>
      </c>
      <c r="D873" t="s">
        <v>12</v>
      </c>
      <c r="E873" s="207">
        <v>22.7</v>
      </c>
      <c r="F873" s="207"/>
      <c r="G873" s="2">
        <f t="shared" si="17"/>
        <v>22.69999999999996</v>
      </c>
      <c r="J873" s="440" t="s">
        <v>154</v>
      </c>
      <c r="K873" s="440"/>
      <c r="L873" s="440"/>
    </row>
    <row r="874" spans="1:12">
      <c r="A874" s="70"/>
      <c r="B874" s="422"/>
      <c r="C874" s="422"/>
      <c r="D874" t="s">
        <v>13</v>
      </c>
      <c r="E874" s="207">
        <v>3</v>
      </c>
      <c r="F874" s="207"/>
      <c r="G874" s="2">
        <f t="shared" si="17"/>
        <v>25.69999999999996</v>
      </c>
      <c r="I874">
        <v>2025</v>
      </c>
      <c r="J874" s="421" t="s">
        <v>19</v>
      </c>
      <c r="K874" t="s">
        <v>12</v>
      </c>
      <c r="L874" s="207">
        <v>22.7</v>
      </c>
    </row>
    <row r="875" spans="1:12">
      <c r="A875" s="70"/>
      <c r="B875" s="422"/>
      <c r="C875" s="422"/>
      <c r="D875" t="s">
        <v>14</v>
      </c>
      <c r="E875" s="207">
        <v>60</v>
      </c>
      <c r="F875" s="207"/>
      <c r="G875" s="2">
        <f t="shared" si="17"/>
        <v>85.69999999999996</v>
      </c>
      <c r="J875" s="422"/>
      <c r="K875" t="s">
        <v>13</v>
      </c>
      <c r="L875" s="207">
        <v>3</v>
      </c>
    </row>
    <row r="876" spans="1:12">
      <c r="A876" s="70"/>
      <c r="B876" s="422"/>
      <c r="C876" s="422"/>
      <c r="D876" t="s">
        <v>15</v>
      </c>
      <c r="E876" s="207">
        <v>5</v>
      </c>
      <c r="F876" s="207"/>
      <c r="G876" s="2">
        <f t="shared" si="17"/>
        <v>90.69999999999996</v>
      </c>
      <c r="L876" s="20">
        <f>SUM(L874:L875)</f>
        <v>25.7</v>
      </c>
    </row>
    <row r="877" spans="1:12">
      <c r="A877" s="70">
        <v>45777</v>
      </c>
      <c r="B877" s="422" t="s">
        <v>83</v>
      </c>
      <c r="C877" s="422" t="s">
        <v>19</v>
      </c>
      <c r="D877" t="s">
        <v>14</v>
      </c>
      <c r="E877" s="207"/>
      <c r="F877" s="207">
        <v>60</v>
      </c>
      <c r="G877" s="2">
        <f t="shared" si="17"/>
        <v>30.69999999999996</v>
      </c>
    </row>
    <row r="878" spans="1:12">
      <c r="A878" s="70">
        <v>45777</v>
      </c>
      <c r="B878" s="422" t="s">
        <v>83</v>
      </c>
      <c r="C878" s="422" t="s">
        <v>19</v>
      </c>
      <c r="D878" t="s">
        <v>15</v>
      </c>
      <c r="E878" s="207"/>
      <c r="F878" s="207">
        <v>5</v>
      </c>
      <c r="G878" s="2">
        <f t="shared" si="17"/>
        <v>25.69999999999996</v>
      </c>
    </row>
    <row r="879" spans="1:12">
      <c r="A879" s="3">
        <v>45807</v>
      </c>
      <c r="B879" s="422">
        <v>31073</v>
      </c>
      <c r="C879" s="422" t="s">
        <v>19</v>
      </c>
      <c r="D879" t="s">
        <v>12</v>
      </c>
      <c r="F879" s="2">
        <v>22.7</v>
      </c>
      <c r="G879" s="2">
        <f t="shared" si="17"/>
        <v>2.9999999999999609</v>
      </c>
    </row>
    <row r="880" spans="1:12">
      <c r="A880" s="3">
        <v>45807</v>
      </c>
      <c r="B880" s="422">
        <v>31073</v>
      </c>
      <c r="C880" s="422" t="s">
        <v>19</v>
      </c>
      <c r="D880" t="s">
        <v>13</v>
      </c>
      <c r="F880" s="2">
        <v>3</v>
      </c>
      <c r="G880" s="2">
        <f t="shared" si="17"/>
        <v>-3.907985046680551E-14</v>
      </c>
    </row>
    <row r="881" spans="1:11">
      <c r="A881" s="31">
        <v>45808</v>
      </c>
      <c r="B881" s="421" t="s">
        <v>10</v>
      </c>
      <c r="C881" s="421" t="s">
        <v>20</v>
      </c>
      <c r="D881" t="s">
        <v>12</v>
      </c>
      <c r="E881" s="207">
        <v>14.9</v>
      </c>
      <c r="F881" s="207"/>
      <c r="G881" s="2">
        <f t="shared" si="17"/>
        <v>14.899999999999961</v>
      </c>
    </row>
    <row r="882" spans="1:11">
      <c r="B882" s="422"/>
      <c r="C882" s="422"/>
      <c r="D882" t="s">
        <v>13</v>
      </c>
      <c r="E882" s="207">
        <v>6.9</v>
      </c>
      <c r="F882" s="207"/>
      <c r="G882" s="2">
        <f t="shared" si="17"/>
        <v>21.799999999999962</v>
      </c>
      <c r="I882" s="421" t="s">
        <v>20</v>
      </c>
      <c r="J882" t="s">
        <v>12</v>
      </c>
      <c r="K882" s="207">
        <v>14.9</v>
      </c>
    </row>
    <row r="883" spans="1:11">
      <c r="B883" s="422"/>
      <c r="C883" s="422"/>
      <c r="D883" t="s">
        <v>14</v>
      </c>
      <c r="E883" s="207">
        <v>60</v>
      </c>
      <c r="F883" s="207"/>
      <c r="G883" s="2">
        <f t="shared" si="17"/>
        <v>81.799999999999955</v>
      </c>
      <c r="I883" s="422"/>
      <c r="J883" t="s">
        <v>13</v>
      </c>
      <c r="K883" s="207">
        <v>6.9</v>
      </c>
    </row>
    <row r="884" spans="1:11">
      <c r="B884" s="422"/>
      <c r="C884" s="422"/>
      <c r="D884" t="s">
        <v>15</v>
      </c>
      <c r="E884" s="207">
        <v>5</v>
      </c>
      <c r="F884" s="207"/>
      <c r="G884" s="2">
        <f t="shared" si="17"/>
        <v>86.799999999999955</v>
      </c>
      <c r="K884" s="28">
        <f>SUM(K882:K883)</f>
        <v>21.8</v>
      </c>
    </row>
    <row r="885" spans="1:11">
      <c r="A885" s="3">
        <v>45808</v>
      </c>
      <c r="B885" s="422" t="s">
        <v>84</v>
      </c>
      <c r="C885" s="422" t="s">
        <v>20</v>
      </c>
      <c r="D885" t="s">
        <v>14</v>
      </c>
      <c r="E885" s="207"/>
      <c r="F885" s="207">
        <v>60</v>
      </c>
      <c r="G885" s="2">
        <f t="shared" si="17"/>
        <v>26.799999999999955</v>
      </c>
    </row>
    <row r="886" spans="1:11">
      <c r="A886" s="3">
        <v>45808</v>
      </c>
      <c r="B886" s="422" t="s">
        <v>84</v>
      </c>
      <c r="C886" s="422" t="s">
        <v>20</v>
      </c>
      <c r="D886" t="s">
        <v>15</v>
      </c>
      <c r="E886" s="207"/>
      <c r="F886" s="207">
        <v>5</v>
      </c>
      <c r="G886" s="2">
        <f t="shared" si="17"/>
        <v>21.799999999999955</v>
      </c>
    </row>
    <row r="887" spans="1:11">
      <c r="A887" s="3">
        <v>45831</v>
      </c>
      <c r="B887" s="422">
        <v>31186</v>
      </c>
      <c r="C887" s="422" t="s">
        <v>20</v>
      </c>
      <c r="D887" t="s">
        <v>12</v>
      </c>
      <c r="F887" s="2">
        <v>14.9</v>
      </c>
      <c r="G887" s="2">
        <f t="shared" si="17"/>
        <v>6.8999999999999542</v>
      </c>
    </row>
    <row r="888" spans="1:11">
      <c r="A888" s="3">
        <v>45831</v>
      </c>
      <c r="B888" s="422">
        <v>31186</v>
      </c>
      <c r="C888" s="422" t="s">
        <v>20</v>
      </c>
      <c r="D888" t="s">
        <v>13</v>
      </c>
      <c r="F888" s="2">
        <v>6.9</v>
      </c>
      <c r="G888" s="2">
        <f t="shared" si="17"/>
        <v>-4.6185277824406512E-14</v>
      </c>
    </row>
    <row r="889" spans="1:11">
      <c r="A889" s="81">
        <v>45838</v>
      </c>
      <c r="B889" s="421" t="s">
        <v>10</v>
      </c>
      <c r="C889" s="421" t="s">
        <v>21</v>
      </c>
      <c r="D889" t="s">
        <v>12</v>
      </c>
      <c r="E889" s="207">
        <v>24.5</v>
      </c>
      <c r="F889" s="207"/>
      <c r="G889" s="2">
        <f t="shared" si="17"/>
        <v>24.499999999999954</v>
      </c>
    </row>
    <row r="890" spans="1:11">
      <c r="A890" s="70"/>
      <c r="B890" s="422"/>
      <c r="C890" s="422"/>
      <c r="D890" t="s">
        <v>13</v>
      </c>
      <c r="E890" s="207">
        <v>6.8</v>
      </c>
      <c r="F890" s="207"/>
      <c r="G890" s="2">
        <f t="shared" si="17"/>
        <v>31.299999999999955</v>
      </c>
      <c r="I890" s="421" t="s">
        <v>21</v>
      </c>
      <c r="J890" t="s">
        <v>12</v>
      </c>
      <c r="K890" s="207">
        <v>24.5</v>
      </c>
    </row>
    <row r="891" spans="1:11">
      <c r="A891" s="70"/>
      <c r="B891" s="422"/>
      <c r="C891" s="422"/>
      <c r="D891" t="s">
        <v>14</v>
      </c>
      <c r="E891" s="207">
        <v>60</v>
      </c>
      <c r="F891" s="207"/>
      <c r="G891" s="2">
        <f t="shared" si="17"/>
        <v>91.299999999999955</v>
      </c>
      <c r="I891" s="422"/>
      <c r="J891" t="s">
        <v>13</v>
      </c>
      <c r="K891" s="207">
        <v>6.8</v>
      </c>
    </row>
    <row r="892" spans="1:11">
      <c r="A892" s="70"/>
      <c r="B892" s="422"/>
      <c r="C892" s="422"/>
      <c r="D892" t="s">
        <v>15</v>
      </c>
      <c r="E892" s="207">
        <v>5</v>
      </c>
      <c r="F892" s="207"/>
      <c r="G892" s="2">
        <f t="shared" si="17"/>
        <v>96.299999999999955</v>
      </c>
      <c r="K892" s="28">
        <f>SUM(K890:K891)</f>
        <v>31.3</v>
      </c>
    </row>
    <row r="893" spans="1:11">
      <c r="A893" s="70">
        <v>45838</v>
      </c>
      <c r="B893" s="422" t="s">
        <v>86</v>
      </c>
      <c r="C893" s="422" t="s">
        <v>21</v>
      </c>
      <c r="D893" t="s">
        <v>14</v>
      </c>
      <c r="E893" s="207"/>
      <c r="F893" s="207">
        <v>60</v>
      </c>
      <c r="G893" s="2">
        <f t="shared" si="17"/>
        <v>36.299999999999955</v>
      </c>
    </row>
    <row r="894" spans="1:11">
      <c r="A894" s="70">
        <v>45838</v>
      </c>
      <c r="B894" s="422" t="s">
        <v>86</v>
      </c>
      <c r="C894" s="422" t="s">
        <v>21</v>
      </c>
      <c r="D894" t="s">
        <v>15</v>
      </c>
      <c r="E894" s="207"/>
      <c r="F894" s="207">
        <v>5</v>
      </c>
      <c r="G894" s="2">
        <f t="shared" si="17"/>
        <v>31.299999999999955</v>
      </c>
    </row>
    <row r="895" spans="1:11">
      <c r="A895" s="3">
        <v>45852</v>
      </c>
      <c r="B895" s="422">
        <v>31349</v>
      </c>
      <c r="C895" s="422" t="s">
        <v>21</v>
      </c>
      <c r="D895" t="s">
        <v>12</v>
      </c>
      <c r="F895" s="2">
        <v>24.5</v>
      </c>
      <c r="G895" s="2">
        <f t="shared" si="17"/>
        <v>6.7999999999999545</v>
      </c>
    </row>
    <row r="896" spans="1:11">
      <c r="A896" s="3">
        <v>45852</v>
      </c>
      <c r="B896" s="422">
        <v>31349</v>
      </c>
      <c r="C896" s="422" t="s">
        <v>21</v>
      </c>
      <c r="D896" t="s">
        <v>13</v>
      </c>
      <c r="F896" s="2">
        <v>6.8</v>
      </c>
      <c r="G896" s="2">
        <f t="shared" si="17"/>
        <v>-4.5297099404706387E-14</v>
      </c>
    </row>
    <row r="897" spans="1:12">
      <c r="A897" s="81">
        <v>45869</v>
      </c>
      <c r="B897" s="421" t="s">
        <v>10</v>
      </c>
      <c r="C897" s="421" t="s">
        <v>22</v>
      </c>
      <c r="D897" t="s">
        <v>12</v>
      </c>
      <c r="E897" s="207">
        <v>21.2</v>
      </c>
      <c r="F897" s="207"/>
      <c r="G897" s="2">
        <f t="shared" si="17"/>
        <v>21.199999999999953</v>
      </c>
      <c r="I897" s="421" t="s">
        <v>22</v>
      </c>
      <c r="J897" t="s">
        <v>12</v>
      </c>
      <c r="K897" s="207">
        <v>21.2</v>
      </c>
    </row>
    <row r="898" spans="1:12">
      <c r="A898" s="70"/>
      <c r="B898" s="422"/>
      <c r="C898" s="422"/>
      <c r="D898" t="s">
        <v>13</v>
      </c>
      <c r="E898" s="207">
        <v>3.8</v>
      </c>
      <c r="F898" s="207"/>
      <c r="G898" s="2">
        <f t="shared" si="17"/>
        <v>24.999999999999954</v>
      </c>
      <c r="I898" s="422"/>
      <c r="J898" t="s">
        <v>13</v>
      </c>
      <c r="K898" s="207">
        <v>3.8</v>
      </c>
    </row>
    <row r="899" spans="1:12">
      <c r="A899" s="70"/>
      <c r="B899" s="422"/>
      <c r="C899" s="422"/>
      <c r="D899" t="s">
        <v>14</v>
      </c>
      <c r="E899" s="207">
        <v>60</v>
      </c>
      <c r="F899" s="207"/>
      <c r="G899" s="2">
        <f t="shared" si="17"/>
        <v>84.999999999999957</v>
      </c>
      <c r="K899" s="28">
        <f>SUM(K897:K898)</f>
        <v>25</v>
      </c>
    </row>
    <row r="900" spans="1:12">
      <c r="A900" s="70"/>
      <c r="B900" s="422"/>
      <c r="C900" s="422"/>
      <c r="D900" t="s">
        <v>15</v>
      </c>
      <c r="E900" s="207">
        <v>5</v>
      </c>
      <c r="F900" s="207"/>
      <c r="G900" s="2">
        <f t="shared" si="17"/>
        <v>89.999999999999957</v>
      </c>
    </row>
    <row r="901" spans="1:12">
      <c r="A901" s="70">
        <v>45869</v>
      </c>
      <c r="B901" s="422" t="s">
        <v>87</v>
      </c>
      <c r="C901" s="422" t="s">
        <v>22</v>
      </c>
      <c r="D901" t="s">
        <v>14</v>
      </c>
      <c r="E901" s="207"/>
      <c r="F901" s="207">
        <v>60</v>
      </c>
      <c r="G901" s="2">
        <f t="shared" si="17"/>
        <v>29.999999999999957</v>
      </c>
    </row>
    <row r="902" spans="1:12">
      <c r="A902" s="70">
        <v>45869</v>
      </c>
      <c r="B902" s="422" t="s">
        <v>87</v>
      </c>
      <c r="C902" s="422" t="s">
        <v>22</v>
      </c>
      <c r="D902" t="s">
        <v>15</v>
      </c>
      <c r="E902" s="207"/>
      <c r="F902" s="207">
        <v>5</v>
      </c>
      <c r="G902" s="2">
        <f t="shared" si="17"/>
        <v>24.999999999999957</v>
      </c>
    </row>
    <row r="903" spans="1:12">
      <c r="A903" s="3">
        <v>45891</v>
      </c>
      <c r="B903" s="422">
        <v>31561</v>
      </c>
      <c r="C903" s="422" t="s">
        <v>22</v>
      </c>
      <c r="D903" t="s">
        <v>12</v>
      </c>
      <c r="F903" s="2">
        <v>21.2</v>
      </c>
      <c r="G903" s="2">
        <f t="shared" si="17"/>
        <v>3.7999999999999581</v>
      </c>
    </row>
    <row r="904" spans="1:12">
      <c r="A904" s="3">
        <v>45891</v>
      </c>
      <c r="B904" s="422">
        <v>31561</v>
      </c>
      <c r="C904" s="422" t="s">
        <v>22</v>
      </c>
      <c r="D904" t="s">
        <v>13</v>
      </c>
      <c r="F904" s="2">
        <v>3.8</v>
      </c>
      <c r="G904" s="2">
        <f t="shared" si="17"/>
        <v>-4.1744385725905886E-14</v>
      </c>
    </row>
    <row r="905" spans="1:12">
      <c r="A905" s="31">
        <v>45900</v>
      </c>
      <c r="B905" s="421" t="s">
        <v>10</v>
      </c>
      <c r="C905" s="421" t="s">
        <v>23</v>
      </c>
      <c r="D905" t="s">
        <v>12</v>
      </c>
      <c r="E905" s="207">
        <v>13.4</v>
      </c>
      <c r="F905" s="207"/>
      <c r="G905" s="2">
        <f t="shared" si="17"/>
        <v>13.399999999999959</v>
      </c>
    </row>
    <row r="906" spans="1:12">
      <c r="B906" s="422"/>
      <c r="C906" s="422"/>
      <c r="D906" t="s">
        <v>13</v>
      </c>
      <c r="E906" s="207">
        <v>16</v>
      </c>
      <c r="F906" s="207"/>
      <c r="G906" s="2">
        <f t="shared" si="17"/>
        <v>29.399999999999959</v>
      </c>
      <c r="I906" s="421" t="s">
        <v>23</v>
      </c>
      <c r="J906" t="s">
        <v>12</v>
      </c>
      <c r="K906" s="207">
        <v>13.4</v>
      </c>
    </row>
    <row r="907" spans="1:12">
      <c r="B907" s="422"/>
      <c r="C907" s="422"/>
      <c r="D907" t="s">
        <v>14</v>
      </c>
      <c r="E907" s="207">
        <v>60</v>
      </c>
      <c r="F907" s="207"/>
      <c r="G907" s="2">
        <f t="shared" si="17"/>
        <v>89.399999999999963</v>
      </c>
      <c r="I907" s="422"/>
      <c r="J907" t="s">
        <v>13</v>
      </c>
      <c r="K907" s="207">
        <v>16</v>
      </c>
    </row>
    <row r="908" spans="1:12">
      <c r="B908" s="422"/>
      <c r="C908" s="422"/>
      <c r="D908" t="s">
        <v>15</v>
      </c>
      <c r="E908" s="207">
        <v>5</v>
      </c>
      <c r="F908" s="207"/>
      <c r="G908" s="2">
        <f t="shared" si="17"/>
        <v>94.399999999999963</v>
      </c>
      <c r="J908">
        <v>50</v>
      </c>
      <c r="K908" s="28">
        <f>SUM(K906:K907)</f>
        <v>29.4</v>
      </c>
      <c r="L908" s="20">
        <f>J908-K908</f>
        <v>20.6</v>
      </c>
    </row>
    <row r="909" spans="1:12">
      <c r="A909" s="3">
        <v>45900</v>
      </c>
      <c r="B909" s="422" t="s">
        <v>102</v>
      </c>
      <c r="C909" s="422" t="s">
        <v>23</v>
      </c>
      <c r="D909" t="s">
        <v>14</v>
      </c>
      <c r="E909" s="207"/>
      <c r="F909" s="207">
        <v>60</v>
      </c>
      <c r="G909" s="2">
        <f t="shared" si="17"/>
        <v>34.399999999999963</v>
      </c>
    </row>
    <row r="910" spans="1:12">
      <c r="A910" s="3">
        <v>45900</v>
      </c>
      <c r="B910" s="422" t="s">
        <v>102</v>
      </c>
      <c r="C910" s="422" t="s">
        <v>23</v>
      </c>
      <c r="D910" t="s">
        <v>15</v>
      </c>
      <c r="E910" s="207"/>
      <c r="F910" s="207">
        <v>5</v>
      </c>
      <c r="G910" s="2">
        <f t="shared" si="17"/>
        <v>29.399999999999963</v>
      </c>
    </row>
    <row r="911" spans="1:12">
      <c r="A911" s="3">
        <v>45930</v>
      </c>
      <c r="B911" s="422">
        <v>31668</v>
      </c>
      <c r="C911" s="422" t="s">
        <v>23</v>
      </c>
      <c r="D911" t="s">
        <v>12</v>
      </c>
      <c r="F911" s="207">
        <v>13.4</v>
      </c>
      <c r="G911" s="2">
        <f t="shared" si="17"/>
        <v>15.999999999999963</v>
      </c>
    </row>
    <row r="912" spans="1:12">
      <c r="A912" s="3">
        <v>45930</v>
      </c>
      <c r="B912" s="422">
        <v>31668</v>
      </c>
      <c r="C912" s="422" t="s">
        <v>23</v>
      </c>
      <c r="D912" t="s">
        <v>13</v>
      </c>
      <c r="F912" s="207">
        <v>16</v>
      </c>
      <c r="G912" s="2">
        <f t="shared" si="17"/>
        <v>-3.730349362740526E-14</v>
      </c>
    </row>
    <row r="913" spans="1:12">
      <c r="A913" s="81">
        <v>45930</v>
      </c>
      <c r="B913" s="421" t="s">
        <v>10</v>
      </c>
      <c r="C913" s="421" t="s">
        <v>41</v>
      </c>
      <c r="D913" t="s">
        <v>12</v>
      </c>
      <c r="E913" s="207">
        <v>29.7</v>
      </c>
      <c r="G913" s="2">
        <f t="shared" si="17"/>
        <v>29.69999999999996</v>
      </c>
    </row>
    <row r="914" spans="1:12">
      <c r="A914" s="70"/>
      <c r="B914" s="422"/>
      <c r="C914" s="422"/>
      <c r="D914" t="s">
        <v>13</v>
      </c>
      <c r="E914" s="207">
        <v>8</v>
      </c>
      <c r="G914" s="2">
        <f t="shared" si="17"/>
        <v>37.69999999999996</v>
      </c>
    </row>
    <row r="915" spans="1:12">
      <c r="A915" s="70"/>
      <c r="B915" s="422"/>
      <c r="C915" s="422"/>
      <c r="D915" t="s">
        <v>14</v>
      </c>
      <c r="E915" s="207">
        <v>60</v>
      </c>
      <c r="G915" s="2">
        <f t="shared" si="17"/>
        <v>97.69999999999996</v>
      </c>
    </row>
    <row r="916" spans="1:12">
      <c r="A916" s="70"/>
      <c r="B916" s="422"/>
      <c r="C916" s="422"/>
      <c r="D916" t="s">
        <v>15</v>
      </c>
      <c r="E916" s="207">
        <v>5</v>
      </c>
      <c r="G916" s="2">
        <f t="shared" si="17"/>
        <v>102.69999999999996</v>
      </c>
      <c r="I916" s="421" t="s">
        <v>41</v>
      </c>
      <c r="J916" t="s">
        <v>12</v>
      </c>
      <c r="K916" s="207">
        <v>29.7</v>
      </c>
    </row>
    <row r="917" spans="1:12">
      <c r="B917" s="422"/>
      <c r="C917" s="422"/>
      <c r="D917" t="s">
        <v>63</v>
      </c>
      <c r="E917" s="207">
        <v>10</v>
      </c>
      <c r="G917" s="2">
        <f t="shared" si="17"/>
        <v>112.69999999999996</v>
      </c>
      <c r="I917" s="422"/>
      <c r="J917" t="s">
        <v>13</v>
      </c>
      <c r="K917" s="207">
        <v>8</v>
      </c>
    </row>
    <row r="918" spans="1:12">
      <c r="A918" s="3">
        <v>45930</v>
      </c>
      <c r="B918" s="422" t="s">
        <v>103</v>
      </c>
      <c r="C918" s="422" t="s">
        <v>41</v>
      </c>
      <c r="D918" t="s">
        <v>14</v>
      </c>
      <c r="E918" s="207"/>
      <c r="F918" s="207">
        <v>60</v>
      </c>
      <c r="G918" s="2">
        <f t="shared" si="17"/>
        <v>52.69999999999996</v>
      </c>
      <c r="K918" s="28">
        <f>SUM(K916:K917)</f>
        <v>37.700000000000003</v>
      </c>
    </row>
    <row r="919" spans="1:12">
      <c r="A919" s="3">
        <v>45930</v>
      </c>
      <c r="B919" s="422" t="s">
        <v>103</v>
      </c>
      <c r="C919" s="422" t="s">
        <v>41</v>
      </c>
      <c r="D919" t="s">
        <v>15</v>
      </c>
      <c r="E919" s="207"/>
      <c r="F919" s="207">
        <v>5</v>
      </c>
      <c r="G919" s="2">
        <f t="shared" si="17"/>
        <v>47.69999999999996</v>
      </c>
      <c r="K919">
        <v>10</v>
      </c>
    </row>
    <row r="920" spans="1:12">
      <c r="A920" s="3">
        <v>45957</v>
      </c>
      <c r="B920" s="422">
        <v>31814</v>
      </c>
      <c r="C920" s="422" t="s">
        <v>41</v>
      </c>
      <c r="D920" t="s">
        <v>12</v>
      </c>
      <c r="E920" s="207"/>
      <c r="F920" s="207">
        <v>29.7</v>
      </c>
      <c r="G920" s="2">
        <f t="shared" si="17"/>
        <v>17.999999999999961</v>
      </c>
    </row>
    <row r="921" spans="1:12">
      <c r="A921" s="3">
        <v>45957</v>
      </c>
      <c r="B921" s="422">
        <v>31814</v>
      </c>
      <c r="C921" s="422" t="s">
        <v>41</v>
      </c>
      <c r="D921" t="s">
        <v>13</v>
      </c>
      <c r="E921" s="207"/>
      <c r="F921" s="207">
        <v>8</v>
      </c>
      <c r="G921" s="2">
        <f t="shared" si="17"/>
        <v>9.9999999999999609</v>
      </c>
    </row>
    <row r="922" spans="1:12">
      <c r="A922" s="3">
        <v>45957</v>
      </c>
      <c r="B922" s="422">
        <v>31814</v>
      </c>
      <c r="C922" s="422" t="s">
        <v>41</v>
      </c>
      <c r="D922" t="s">
        <v>63</v>
      </c>
      <c r="E922" s="207"/>
      <c r="F922" s="207">
        <v>10</v>
      </c>
      <c r="G922" s="2">
        <f t="shared" si="17"/>
        <v>-3.907985046680551E-14</v>
      </c>
    </row>
    <row r="923" spans="1:12">
      <c r="A923" s="81">
        <v>45961</v>
      </c>
      <c r="B923" s="421" t="s">
        <v>10</v>
      </c>
      <c r="C923" s="421" t="s">
        <v>25</v>
      </c>
      <c r="D923" t="s">
        <v>12</v>
      </c>
      <c r="E923" s="2">
        <v>20.100000000000001</v>
      </c>
      <c r="G923" s="2">
        <f t="shared" si="17"/>
        <v>20.099999999999962</v>
      </c>
      <c r="K923">
        <v>5</v>
      </c>
    </row>
    <row r="924" spans="1:12">
      <c r="A924" s="70"/>
      <c r="B924" s="422"/>
      <c r="C924" s="422"/>
      <c r="D924" t="s">
        <v>13</v>
      </c>
      <c r="E924" s="2">
        <v>12.4</v>
      </c>
      <c r="G924" s="2">
        <f t="shared" si="17"/>
        <v>32.499999999999964</v>
      </c>
      <c r="J924">
        <v>60</v>
      </c>
      <c r="K924" s="28">
        <f>K918+K919+K923</f>
        <v>52.7</v>
      </c>
      <c r="L924" s="20">
        <f>J924-K924</f>
        <v>7.2999999999999972</v>
      </c>
    </row>
    <row r="925" spans="1:12">
      <c r="A925" s="70"/>
      <c r="B925" s="422"/>
      <c r="C925" s="422"/>
      <c r="D925" t="s">
        <v>14</v>
      </c>
      <c r="E925" s="207">
        <v>60</v>
      </c>
      <c r="G925" s="2">
        <f t="shared" si="17"/>
        <v>92.499999999999972</v>
      </c>
    </row>
    <row r="926" spans="1:12">
      <c r="A926" s="70"/>
      <c r="B926" s="422"/>
      <c r="C926" s="422"/>
      <c r="D926" t="s">
        <v>15</v>
      </c>
      <c r="E926" s="207">
        <v>5</v>
      </c>
      <c r="G926" s="2">
        <f t="shared" ref="G926:G931" si="18">+G925+E926-F926</f>
        <v>97.499999999999972</v>
      </c>
    </row>
    <row r="927" spans="1:12">
      <c r="A927" s="3">
        <v>45961</v>
      </c>
      <c r="B927" s="422" t="s">
        <v>75</v>
      </c>
      <c r="C927" s="422" t="s">
        <v>25</v>
      </c>
      <c r="D927" t="s">
        <v>14</v>
      </c>
      <c r="E927" s="46"/>
      <c r="F927" s="207">
        <v>60</v>
      </c>
      <c r="G927" s="2">
        <f t="shared" si="18"/>
        <v>37.499999999999972</v>
      </c>
    </row>
    <row r="928" spans="1:12">
      <c r="A928" s="3">
        <v>45961</v>
      </c>
      <c r="B928" s="422" t="s">
        <v>75</v>
      </c>
      <c r="C928" s="422" t="s">
        <v>25</v>
      </c>
      <c r="D928" t="s">
        <v>15</v>
      </c>
      <c r="E928" s="46"/>
      <c r="F928" s="207">
        <v>5</v>
      </c>
      <c r="G928" s="2">
        <f t="shared" si="18"/>
        <v>32.499999999999972</v>
      </c>
    </row>
    <row r="929" spans="1:12">
      <c r="A929" s="3">
        <v>45979</v>
      </c>
      <c r="B929" s="422">
        <v>31947</v>
      </c>
      <c r="C929" s="422" t="s">
        <v>25</v>
      </c>
      <c r="D929" t="s">
        <v>12</v>
      </c>
      <c r="F929" s="2">
        <v>20.100000000000001</v>
      </c>
      <c r="G929" s="2">
        <f t="shared" si="18"/>
        <v>12.39999999999997</v>
      </c>
      <c r="I929" s="421" t="s">
        <v>25</v>
      </c>
      <c r="J929" t="s">
        <v>12</v>
      </c>
      <c r="K929" s="2">
        <v>20.100000000000001</v>
      </c>
    </row>
    <row r="930" spans="1:12">
      <c r="A930" s="3">
        <v>45979</v>
      </c>
      <c r="B930" s="422">
        <v>31947</v>
      </c>
      <c r="C930" s="422" t="s">
        <v>25</v>
      </c>
      <c r="D930" t="s">
        <v>13</v>
      </c>
      <c r="F930" s="2">
        <v>12.4</v>
      </c>
      <c r="G930" s="2">
        <f t="shared" si="18"/>
        <v>-3.0198066269804258E-14</v>
      </c>
      <c r="I930" s="422"/>
      <c r="J930" t="s">
        <v>13</v>
      </c>
      <c r="K930" s="2">
        <v>12.4</v>
      </c>
    </row>
    <row r="931" spans="1:12">
      <c r="A931" s="81">
        <v>45991</v>
      </c>
      <c r="B931" s="421" t="s">
        <v>10</v>
      </c>
      <c r="C931" s="421" t="s">
        <v>26</v>
      </c>
      <c r="D931" t="s">
        <v>12</v>
      </c>
      <c r="E931" s="20">
        <v>24.2</v>
      </c>
      <c r="G931" s="2">
        <f t="shared" si="18"/>
        <v>24.199999999999967</v>
      </c>
      <c r="J931">
        <v>50</v>
      </c>
      <c r="K931" s="5">
        <f>SUM(K929:K930)</f>
        <v>32.5</v>
      </c>
      <c r="L931" s="20">
        <f>J931-K931</f>
        <v>17.5</v>
      </c>
    </row>
    <row r="932" spans="1:12">
      <c r="A932" s="70"/>
      <c r="B932" s="422"/>
      <c r="C932" s="422"/>
      <c r="D932" t="s">
        <v>13</v>
      </c>
      <c r="E932" s="20">
        <v>13.6</v>
      </c>
      <c r="G932" s="2">
        <f t="shared" ref="G932:G968" si="19">+G931+E932-F932</f>
        <v>37.799999999999969</v>
      </c>
    </row>
    <row r="933" spans="1:12">
      <c r="A933" s="70"/>
      <c r="B933" s="422"/>
      <c r="C933" s="422"/>
      <c r="D933" t="s">
        <v>14</v>
      </c>
      <c r="E933" s="207">
        <v>60</v>
      </c>
      <c r="G933" s="2">
        <f t="shared" si="19"/>
        <v>97.799999999999969</v>
      </c>
    </row>
    <row r="934" spans="1:12">
      <c r="A934" s="70"/>
      <c r="B934" s="422"/>
      <c r="C934" s="422"/>
      <c r="D934" t="s">
        <v>15</v>
      </c>
      <c r="E934" s="207">
        <v>5</v>
      </c>
      <c r="G934" s="2">
        <f t="shared" si="19"/>
        <v>102.79999999999997</v>
      </c>
      <c r="J934" s="441" t="s">
        <v>154</v>
      </c>
      <c r="K934" s="441"/>
      <c r="L934" s="441"/>
    </row>
    <row r="935" spans="1:12">
      <c r="A935" s="3">
        <v>45991</v>
      </c>
      <c r="B935" s="422" t="s">
        <v>93</v>
      </c>
      <c r="C935" s="422" t="s">
        <v>26</v>
      </c>
      <c r="D935" t="s">
        <v>14</v>
      </c>
      <c r="F935" s="2">
        <v>14</v>
      </c>
      <c r="G935" s="2">
        <f t="shared" si="19"/>
        <v>88.799999999999969</v>
      </c>
      <c r="I935" s="138">
        <v>2025</v>
      </c>
      <c r="J935" s="421" t="s">
        <v>26</v>
      </c>
      <c r="K935" t="s">
        <v>12</v>
      </c>
      <c r="L935" s="20">
        <v>24.2</v>
      </c>
    </row>
    <row r="936" spans="1:12">
      <c r="A936" s="3">
        <v>46049</v>
      </c>
      <c r="B936" s="422">
        <v>32412</v>
      </c>
      <c r="C936" s="422" t="s">
        <v>26</v>
      </c>
      <c r="D936" t="s">
        <v>12</v>
      </c>
      <c r="F936" s="2">
        <v>24.2</v>
      </c>
      <c r="G936" s="2">
        <f t="shared" si="19"/>
        <v>64.599999999999966</v>
      </c>
      <c r="I936" s="138"/>
      <c r="J936" s="421"/>
    </row>
    <row r="937" spans="1:12">
      <c r="A937" s="3">
        <v>46049</v>
      </c>
      <c r="B937" s="422">
        <v>32412</v>
      </c>
      <c r="C937" s="422" t="s">
        <v>26</v>
      </c>
      <c r="D937" t="s">
        <v>13</v>
      </c>
      <c r="F937" s="2">
        <v>13.6</v>
      </c>
      <c r="G937" s="2">
        <f t="shared" si="19"/>
        <v>50.999999999999964</v>
      </c>
      <c r="I937" s="138"/>
      <c r="J937" s="421"/>
    </row>
    <row r="938" spans="1:12">
      <c r="A938" s="3">
        <v>46049</v>
      </c>
      <c r="B938" s="422">
        <v>32412</v>
      </c>
      <c r="C938" s="422" t="s">
        <v>26</v>
      </c>
      <c r="D938" t="s">
        <v>14</v>
      </c>
      <c r="F938" s="2">
        <v>46</v>
      </c>
      <c r="G938" s="2">
        <f t="shared" si="19"/>
        <v>4.9999999999999645</v>
      </c>
      <c r="I938" s="138"/>
      <c r="J938" s="421"/>
    </row>
    <row r="939" spans="1:12">
      <c r="A939" s="3">
        <v>46049</v>
      </c>
      <c r="B939" s="422">
        <v>32412</v>
      </c>
      <c r="C939" s="422" t="s">
        <v>26</v>
      </c>
      <c r="D939" t="s">
        <v>15</v>
      </c>
      <c r="F939" s="2">
        <v>5</v>
      </c>
      <c r="G939" s="2">
        <f t="shared" si="19"/>
        <v>-3.5527136788005009E-14</v>
      </c>
      <c r="I939" s="138"/>
      <c r="J939" s="421"/>
    </row>
    <row r="940" spans="1:12">
      <c r="A940" s="81">
        <v>46022</v>
      </c>
      <c r="B940" s="374" t="s">
        <v>10</v>
      </c>
      <c r="C940" s="374" t="s">
        <v>27</v>
      </c>
      <c r="D940" s="373" t="s">
        <v>12</v>
      </c>
      <c r="E940" s="373">
        <v>29.9</v>
      </c>
      <c r="G940" s="2">
        <f t="shared" si="19"/>
        <v>29.899999999999963</v>
      </c>
      <c r="J940" s="422"/>
      <c r="K940" t="s">
        <v>13</v>
      </c>
      <c r="L940" s="20">
        <v>13.6</v>
      </c>
    </row>
    <row r="941" spans="1:12">
      <c r="A941" s="81"/>
      <c r="B941" s="373"/>
      <c r="C941" s="373"/>
      <c r="D941" s="373" t="s">
        <v>13</v>
      </c>
      <c r="E941" s="373">
        <v>13.8</v>
      </c>
      <c r="G941" s="2">
        <f t="shared" si="19"/>
        <v>43.69999999999996</v>
      </c>
      <c r="K941" t="s">
        <v>14</v>
      </c>
      <c r="L941" s="207">
        <f>E933-F935</f>
        <v>46</v>
      </c>
    </row>
    <row r="942" spans="1:12">
      <c r="A942" s="81"/>
      <c r="B942" s="373"/>
      <c r="C942" s="373"/>
      <c r="D942" s="373" t="s">
        <v>14</v>
      </c>
      <c r="E942" s="373">
        <v>60</v>
      </c>
      <c r="G942" s="2">
        <f t="shared" si="19"/>
        <v>103.69999999999996</v>
      </c>
      <c r="K942" t="s">
        <v>15</v>
      </c>
      <c r="L942" s="207">
        <v>5</v>
      </c>
    </row>
    <row r="943" spans="1:12">
      <c r="A943" s="373"/>
      <c r="B943" s="373"/>
      <c r="C943" s="373"/>
      <c r="D943" s="373" t="s">
        <v>15</v>
      </c>
      <c r="E943" s="373">
        <v>5</v>
      </c>
      <c r="G943" s="2">
        <f t="shared" si="19"/>
        <v>108.69999999999996</v>
      </c>
      <c r="J943" s="374" t="s">
        <v>27</v>
      </c>
      <c r="K943" s="373" t="s">
        <v>12</v>
      </c>
      <c r="L943" s="373">
        <v>29.9</v>
      </c>
    </row>
    <row r="944" spans="1:12">
      <c r="A944" s="70">
        <v>46022</v>
      </c>
      <c r="B944" s="422" t="s">
        <v>76</v>
      </c>
      <c r="C944" s="150" t="s">
        <v>27</v>
      </c>
      <c r="D944" t="s">
        <v>14</v>
      </c>
      <c r="E944" s="5"/>
      <c r="F944" s="207">
        <v>40</v>
      </c>
      <c r="G944" s="2">
        <f>+G943+E944-F944</f>
        <v>68.69999999999996</v>
      </c>
      <c r="J944" s="373"/>
      <c r="K944" s="373" t="s">
        <v>13</v>
      </c>
      <c r="L944" s="373">
        <v>13.8</v>
      </c>
    </row>
    <row r="945" spans="1:13">
      <c r="A945" s="3">
        <v>46049</v>
      </c>
      <c r="B945" s="422">
        <v>32412</v>
      </c>
      <c r="C945" s="422" t="s">
        <v>27</v>
      </c>
      <c r="D945" t="s">
        <v>12</v>
      </c>
      <c r="F945" s="2">
        <v>29.9</v>
      </c>
      <c r="G945" s="2">
        <f t="shared" si="19"/>
        <v>38.799999999999962</v>
      </c>
      <c r="J945" s="373"/>
      <c r="K945" s="373" t="s">
        <v>14</v>
      </c>
      <c r="L945" s="373">
        <v>20</v>
      </c>
    </row>
    <row r="946" spans="1:13">
      <c r="A946" s="3">
        <v>46049</v>
      </c>
      <c r="B946" s="422">
        <v>32412</v>
      </c>
      <c r="C946" s="422" t="s">
        <v>27</v>
      </c>
      <c r="D946" t="s">
        <v>13</v>
      </c>
      <c r="F946" s="2">
        <v>13.8</v>
      </c>
      <c r="G946" s="2">
        <f t="shared" si="19"/>
        <v>24.999999999999961</v>
      </c>
      <c r="J946" s="373"/>
      <c r="K946" s="373" t="s">
        <v>15</v>
      </c>
      <c r="L946" s="373">
        <v>5</v>
      </c>
    </row>
    <row r="947" spans="1:13">
      <c r="A947" s="3">
        <v>46049</v>
      </c>
      <c r="B947" s="422">
        <v>32412</v>
      </c>
      <c r="C947" s="422" t="s">
        <v>27</v>
      </c>
      <c r="D947" t="s">
        <v>14</v>
      </c>
      <c r="F947" s="2">
        <v>20</v>
      </c>
      <c r="G947" s="2">
        <f t="shared" si="19"/>
        <v>4.9999999999999609</v>
      </c>
      <c r="K947">
        <v>160</v>
      </c>
      <c r="L947" s="114">
        <f>SUM(L935:L946)</f>
        <v>157.5</v>
      </c>
      <c r="M947" s="20">
        <f>K947-L947</f>
        <v>2.5</v>
      </c>
    </row>
    <row r="948" spans="1:13">
      <c r="A948" s="3">
        <v>46049</v>
      </c>
      <c r="B948" s="422">
        <v>32412</v>
      </c>
      <c r="C948" s="422" t="s">
        <v>27</v>
      </c>
      <c r="D948" t="s">
        <v>15</v>
      </c>
      <c r="F948" s="2">
        <v>5</v>
      </c>
      <c r="G948" s="2">
        <f t="shared" si="19"/>
        <v>-3.907985046680551E-14</v>
      </c>
    </row>
    <row r="949" spans="1:13">
      <c r="A949" s="81">
        <v>46053</v>
      </c>
      <c r="B949" s="421" t="s">
        <v>10</v>
      </c>
      <c r="C949" s="421" t="s">
        <v>11</v>
      </c>
      <c r="D949" t="s">
        <v>12</v>
      </c>
      <c r="E949" s="20">
        <v>27.5</v>
      </c>
      <c r="G949" s="2">
        <f t="shared" si="19"/>
        <v>27.499999999999961</v>
      </c>
    </row>
    <row r="950" spans="1:13">
      <c r="A950" s="70"/>
      <c r="B950" s="422"/>
      <c r="C950" s="422"/>
      <c r="D950" t="s">
        <v>13</v>
      </c>
      <c r="E950" s="20">
        <v>10</v>
      </c>
      <c r="G950" s="2">
        <f t="shared" si="19"/>
        <v>37.499999999999957</v>
      </c>
    </row>
    <row r="951" spans="1:13">
      <c r="A951" s="70"/>
      <c r="B951" s="422"/>
      <c r="C951" s="422"/>
      <c r="D951" t="s">
        <v>14</v>
      </c>
      <c r="E951" s="207">
        <v>60</v>
      </c>
      <c r="G951" s="2">
        <f t="shared" si="19"/>
        <v>97.499999999999957</v>
      </c>
    </row>
    <row r="952" spans="1:13">
      <c r="A952" s="70"/>
      <c r="B952" s="422"/>
      <c r="C952" s="422"/>
      <c r="D952" t="s">
        <v>15</v>
      </c>
      <c r="E952" s="207">
        <v>5</v>
      </c>
      <c r="G952" s="2">
        <f t="shared" si="19"/>
        <v>102.49999999999996</v>
      </c>
      <c r="J952" s="421" t="s">
        <v>11</v>
      </c>
      <c r="K952" t="s">
        <v>12</v>
      </c>
      <c r="L952" s="20">
        <v>27.5</v>
      </c>
    </row>
    <row r="953" spans="1:13">
      <c r="A953" s="70"/>
      <c r="B953" s="422"/>
      <c r="C953" s="422"/>
      <c r="D953" t="s">
        <v>104</v>
      </c>
      <c r="E953" s="207">
        <v>10</v>
      </c>
      <c r="G953" s="2">
        <f t="shared" si="19"/>
        <v>112.49999999999996</v>
      </c>
      <c r="J953" s="422"/>
      <c r="K953" t="s">
        <v>13</v>
      </c>
      <c r="L953" s="20">
        <v>10</v>
      </c>
    </row>
    <row r="954" spans="1:13">
      <c r="A954" s="70">
        <v>46053</v>
      </c>
      <c r="B954" s="422" t="s">
        <v>77</v>
      </c>
      <c r="C954" s="422" t="s">
        <v>11</v>
      </c>
      <c r="D954" t="s">
        <v>14</v>
      </c>
      <c r="E954" s="207"/>
      <c r="F954" s="207">
        <v>32</v>
      </c>
      <c r="G954" s="2">
        <f t="shared" si="19"/>
        <v>80.499999999999957</v>
      </c>
      <c r="K954" t="s">
        <v>14</v>
      </c>
      <c r="L954" s="207">
        <v>28</v>
      </c>
    </row>
    <row r="955" spans="1:13">
      <c r="A955" s="70">
        <v>46102</v>
      </c>
      <c r="B955" s="422">
        <v>32744</v>
      </c>
      <c r="C955" s="422" t="s">
        <v>11</v>
      </c>
      <c r="D955" t="s">
        <v>12</v>
      </c>
      <c r="E955" s="207"/>
      <c r="F955" s="207">
        <v>27.5</v>
      </c>
      <c r="G955" s="2">
        <f>+G954+E955-F955</f>
        <v>52.999999999999957</v>
      </c>
      <c r="L955" s="207"/>
    </row>
    <row r="956" spans="1:13">
      <c r="A956" s="70">
        <v>46102</v>
      </c>
      <c r="B956" s="422">
        <v>32744</v>
      </c>
      <c r="C956" s="422" t="s">
        <v>11</v>
      </c>
      <c r="D956" t="s">
        <v>13</v>
      </c>
      <c r="E956" s="207"/>
      <c r="F956" s="207">
        <v>10</v>
      </c>
      <c r="G956" s="2">
        <f>+G955+E956-F956</f>
        <v>42.999999999999957</v>
      </c>
      <c r="L956" s="207"/>
    </row>
    <row r="957" spans="1:13">
      <c r="A957" s="70">
        <v>46102</v>
      </c>
      <c r="B957" s="422">
        <v>32744</v>
      </c>
      <c r="C957" s="422" t="s">
        <v>11</v>
      </c>
      <c r="D957" t="s">
        <v>14</v>
      </c>
      <c r="E957" s="207"/>
      <c r="F957" s="207">
        <v>28</v>
      </c>
      <c r="G957" s="2">
        <f>+G956+E957-F957</f>
        <v>14.999999999999957</v>
      </c>
      <c r="L957" s="207"/>
    </row>
    <row r="958" spans="1:13">
      <c r="A958" s="70">
        <v>46102</v>
      </c>
      <c r="B958" s="422">
        <v>32744</v>
      </c>
      <c r="C958" s="422" t="s">
        <v>11</v>
      </c>
      <c r="D958" t="s">
        <v>15</v>
      </c>
      <c r="E958" s="207"/>
      <c r="F958" s="207">
        <v>5</v>
      </c>
      <c r="G958" s="2">
        <f>+G957+E958-F958</f>
        <v>9.9999999999999574</v>
      </c>
      <c r="L958" s="207"/>
    </row>
    <row r="959" spans="1:13">
      <c r="A959" s="70">
        <v>46102</v>
      </c>
      <c r="B959" s="422">
        <v>32744</v>
      </c>
      <c r="C959" s="422" t="s">
        <v>11</v>
      </c>
      <c r="D959" t="s">
        <v>104</v>
      </c>
      <c r="E959" s="207"/>
      <c r="F959" s="207">
        <v>10</v>
      </c>
      <c r="G959" s="2">
        <f>+G958+E959-F959</f>
        <v>-4.2632564145606011E-14</v>
      </c>
      <c r="L959" s="207"/>
    </row>
    <row r="960" spans="1:13">
      <c r="A960" s="31">
        <v>46081</v>
      </c>
      <c r="B960" s="421" t="s">
        <v>10</v>
      </c>
      <c r="C960" s="421" t="s">
        <v>17</v>
      </c>
      <c r="D960" t="s">
        <v>12</v>
      </c>
      <c r="E960" s="20">
        <v>14.3</v>
      </c>
      <c r="G960" s="2">
        <f>+G959+E960-F960</f>
        <v>14.299999999999958</v>
      </c>
      <c r="K960" t="s">
        <v>15</v>
      </c>
      <c r="L960" s="20">
        <v>5</v>
      </c>
    </row>
    <row r="961" spans="1:13">
      <c r="B961" s="422"/>
      <c r="C961" s="422"/>
      <c r="D961" t="s">
        <v>13</v>
      </c>
      <c r="E961" s="20">
        <v>13</v>
      </c>
      <c r="G961" s="2">
        <f t="shared" si="19"/>
        <v>27.299999999999958</v>
      </c>
      <c r="K961" t="s">
        <v>104</v>
      </c>
      <c r="L961" s="207">
        <v>10</v>
      </c>
    </row>
    <row r="962" spans="1:13">
      <c r="B962" s="422"/>
      <c r="C962" s="422"/>
      <c r="D962" t="s">
        <v>14</v>
      </c>
      <c r="E962" s="207">
        <v>56</v>
      </c>
      <c r="G962" s="2">
        <f t="shared" si="19"/>
        <v>83.299999999999955</v>
      </c>
      <c r="J962" s="421" t="s">
        <v>17</v>
      </c>
      <c r="K962" t="s">
        <v>12</v>
      </c>
      <c r="L962" s="20">
        <v>14.3</v>
      </c>
    </row>
    <row r="963" spans="1:13">
      <c r="B963" s="422"/>
      <c r="C963" s="422"/>
      <c r="D963" t="s">
        <v>15</v>
      </c>
      <c r="E963" s="207">
        <v>5</v>
      </c>
      <c r="G963" s="2">
        <f t="shared" si="19"/>
        <v>88.299999999999955</v>
      </c>
      <c r="J963" s="422"/>
      <c r="K963" t="s">
        <v>13</v>
      </c>
      <c r="L963" s="20">
        <v>13</v>
      </c>
    </row>
    <row r="964" spans="1:13">
      <c r="A964" s="70">
        <v>46102</v>
      </c>
      <c r="B964" s="422">
        <v>32744</v>
      </c>
      <c r="C964" s="422" t="s">
        <v>17</v>
      </c>
      <c r="D964" t="s">
        <v>12</v>
      </c>
      <c r="F964" s="20">
        <v>14.3</v>
      </c>
      <c r="G964" s="2">
        <f t="shared" si="19"/>
        <v>73.999999999999957</v>
      </c>
      <c r="J964" s="422"/>
      <c r="K964" t="s">
        <v>14</v>
      </c>
      <c r="L964" s="207">
        <v>56</v>
      </c>
    </row>
    <row r="965" spans="1:13">
      <c r="A965" s="70">
        <v>46102</v>
      </c>
      <c r="B965" s="422">
        <v>32744</v>
      </c>
      <c r="C965" s="422" t="s">
        <v>17</v>
      </c>
      <c r="D965" t="s">
        <v>13</v>
      </c>
      <c r="F965" s="20">
        <v>13</v>
      </c>
      <c r="G965" s="2">
        <f t="shared" si="19"/>
        <v>60.999999999999957</v>
      </c>
      <c r="J965" s="422"/>
      <c r="K965" t="s">
        <v>15</v>
      </c>
      <c r="L965" s="207">
        <v>5</v>
      </c>
    </row>
    <row r="966" spans="1:13">
      <c r="A966" s="70">
        <v>46102</v>
      </c>
      <c r="B966" s="422">
        <v>32744</v>
      </c>
      <c r="C966" s="422" t="s">
        <v>17</v>
      </c>
      <c r="D966" t="s">
        <v>14</v>
      </c>
      <c r="F966" s="207">
        <v>56</v>
      </c>
      <c r="G966" s="2">
        <f t="shared" si="19"/>
        <v>4.9999999999999574</v>
      </c>
      <c r="K966">
        <v>170</v>
      </c>
      <c r="L966" s="20">
        <f>SUM(L952:L965)</f>
        <v>168.8</v>
      </c>
      <c r="M966" s="20">
        <f>K966-L966</f>
        <v>1.1999999999999886</v>
      </c>
    </row>
    <row r="967" spans="1:13">
      <c r="A967" s="70">
        <v>46102</v>
      </c>
      <c r="B967" s="422">
        <v>32744</v>
      </c>
      <c r="C967" s="422" t="s">
        <v>17</v>
      </c>
      <c r="D967" t="s">
        <v>15</v>
      </c>
      <c r="F967" s="207">
        <v>5</v>
      </c>
      <c r="G967" s="2">
        <f t="shared" si="19"/>
        <v>-4.2632564145606011E-14</v>
      </c>
    </row>
    <row r="968" spans="1:13">
      <c r="A968" s="31">
        <v>46112</v>
      </c>
      <c r="B968" s="421" t="s">
        <v>10</v>
      </c>
      <c r="C968" s="421" t="s">
        <v>18</v>
      </c>
      <c r="D968" t="s">
        <v>12</v>
      </c>
      <c r="E968" s="207">
        <v>9.4</v>
      </c>
      <c r="G968" s="2">
        <f t="shared" si="19"/>
        <v>9.3999999999999577</v>
      </c>
    </row>
    <row r="969" spans="1:13">
      <c r="A969" s="31"/>
      <c r="B969" s="422"/>
      <c r="C969" s="422"/>
      <c r="D969" t="s">
        <v>13</v>
      </c>
      <c r="E969" s="207">
        <v>10</v>
      </c>
      <c r="G969" s="2">
        <f>+G968+E969-F969</f>
        <v>19.399999999999956</v>
      </c>
    </row>
    <row r="970" spans="1:13">
      <c r="B970" s="422"/>
      <c r="C970" s="422"/>
      <c r="D970" t="s">
        <v>14</v>
      </c>
      <c r="E970" s="207">
        <v>60</v>
      </c>
      <c r="G970" s="2">
        <f>+G969+E970-F970</f>
        <v>79.399999999999949</v>
      </c>
    </row>
    <row r="971" spans="1:13">
      <c r="B971" s="422"/>
      <c r="C971" s="422"/>
      <c r="D971" t="s">
        <v>15</v>
      </c>
      <c r="E971" s="207">
        <v>5</v>
      </c>
      <c r="G971" s="2">
        <f>+G970+E971-F971</f>
        <v>84.399999999999949</v>
      </c>
    </row>
    <row r="972" spans="1:13">
      <c r="B972" s="422"/>
      <c r="C972" s="422"/>
      <c r="G972" s="2">
        <f>+G971+E972-F972</f>
        <v>84.399999999999949</v>
      </c>
    </row>
    <row r="973" spans="1:13">
      <c r="B973" s="422"/>
      <c r="C973" s="422"/>
      <c r="G973" s="2">
        <f>+G972+E973-F973</f>
        <v>84.399999999999949</v>
      </c>
    </row>
    <row r="974" spans="1:13">
      <c r="B974" s="422"/>
      <c r="C974" s="422"/>
      <c r="G974" s="2">
        <f>+G973+E974-F974</f>
        <v>84.399999999999949</v>
      </c>
    </row>
    <row r="975" spans="1:13">
      <c r="B975" s="422"/>
      <c r="C975" s="422"/>
      <c r="G975" s="2">
        <f>+G974+E975-F975</f>
        <v>84.399999999999949</v>
      </c>
    </row>
    <row r="976" spans="1:13">
      <c r="B976" s="422"/>
      <c r="C976" s="422"/>
      <c r="G976" s="2">
        <f>+G975+E976-F976</f>
        <v>84.399999999999949</v>
      </c>
    </row>
    <row r="977" spans="2:7">
      <c r="B977" s="422"/>
      <c r="C977" s="422"/>
      <c r="G977" s="2">
        <f>+G976+E977-F977</f>
        <v>84.399999999999949</v>
      </c>
    </row>
    <row r="978" spans="2:7">
      <c r="B978" s="422"/>
      <c r="C978" s="422"/>
      <c r="G978" s="2">
        <f>+G977+E978-F978</f>
        <v>84.399999999999949</v>
      </c>
    </row>
    <row r="979" spans="2:7">
      <c r="B979" s="422"/>
      <c r="C979" s="422"/>
      <c r="G979" s="2">
        <f>+G978+E979-F979</f>
        <v>84.399999999999949</v>
      </c>
    </row>
    <row r="980" spans="2:7">
      <c r="B980" s="422"/>
      <c r="C980" s="422"/>
      <c r="G980" s="2">
        <f>+G979+E980-F980</f>
        <v>84.399999999999949</v>
      </c>
    </row>
    <row r="981" spans="2:7">
      <c r="B981" s="422"/>
      <c r="C981" s="422"/>
      <c r="G981" s="2">
        <f>+G980+E981-F981</f>
        <v>84.399999999999949</v>
      </c>
    </row>
    <row r="982" spans="2:7">
      <c r="B982" s="422"/>
      <c r="C982" s="422"/>
      <c r="G982" s="2">
        <f>+G981+E982-F982</f>
        <v>84.399999999999949</v>
      </c>
    </row>
    <row r="983" spans="2:7">
      <c r="B983" s="422"/>
      <c r="C983" s="422"/>
      <c r="G983" s="2">
        <f>+G982+E983-F983</f>
        <v>84.399999999999949</v>
      </c>
    </row>
    <row r="984" spans="2:7">
      <c r="B984" s="422"/>
      <c r="C984" s="422"/>
      <c r="G984" s="2">
        <f>+G983+E984-F984</f>
        <v>84.399999999999949</v>
      </c>
    </row>
    <row r="985" spans="2:7">
      <c r="B985" s="422"/>
      <c r="C985" s="422"/>
      <c r="G985" s="2">
        <f>+G984+E985-F985</f>
        <v>84.399999999999949</v>
      </c>
    </row>
    <row r="986" spans="2:7">
      <c r="B986" s="422"/>
      <c r="C986" s="422"/>
      <c r="G986" s="2">
        <f>+G985+E986-F986</f>
        <v>84.399999999999949</v>
      </c>
    </row>
    <row r="987" spans="2:7">
      <c r="B987" s="422"/>
      <c r="C987" s="422"/>
      <c r="G987" s="2">
        <f>+G986+E987-F987</f>
        <v>84.399999999999949</v>
      </c>
    </row>
    <row r="988" spans="2:7">
      <c r="B988" s="422"/>
      <c r="C988" s="422"/>
      <c r="G988" s="2">
        <f>+G987+E988-F988</f>
        <v>84.399999999999949</v>
      </c>
    </row>
    <row r="989" spans="2:7">
      <c r="B989" s="422"/>
      <c r="C989" s="422"/>
      <c r="G989" s="2">
        <f>+G988+E989-F989</f>
        <v>84.399999999999949</v>
      </c>
    </row>
    <row r="990" spans="2:7">
      <c r="B990" s="422"/>
      <c r="C990" s="422"/>
      <c r="G990" s="2">
        <f>+G989+E990-F990</f>
        <v>84.399999999999949</v>
      </c>
    </row>
    <row r="991" spans="2:7">
      <c r="B991" s="422"/>
      <c r="C991" s="422"/>
      <c r="G991" s="2">
        <f>+G990+E991-F991</f>
        <v>84.399999999999949</v>
      </c>
    </row>
    <row r="992" spans="2:7">
      <c r="B992" s="422"/>
      <c r="C992" s="422"/>
      <c r="G992" s="2">
        <f>+G991+E992-F992</f>
        <v>84.399999999999949</v>
      </c>
    </row>
    <row r="993" spans="2:7">
      <c r="B993" s="422"/>
      <c r="C993" s="422"/>
      <c r="G993" s="2">
        <f>+G992+E993-F993</f>
        <v>84.399999999999949</v>
      </c>
    </row>
    <row r="994" spans="2:7">
      <c r="B994" s="422"/>
      <c r="C994" s="422"/>
      <c r="G994" s="2">
        <f>+G993+E994-F994</f>
        <v>84.399999999999949</v>
      </c>
    </row>
    <row r="995" spans="2:7">
      <c r="B995" s="422"/>
      <c r="C995" s="422"/>
      <c r="G995" s="2">
        <f>+G994+E995-F995</f>
        <v>84.399999999999949</v>
      </c>
    </row>
    <row r="996" spans="2:7">
      <c r="B996" s="422"/>
      <c r="C996" s="422"/>
      <c r="G996" s="2">
        <f>+G995+E996-F996</f>
        <v>84.399999999999949</v>
      </c>
    </row>
    <row r="997" spans="2:7">
      <c r="B997" s="422"/>
      <c r="C997" s="422"/>
      <c r="G997" s="2">
        <f>+G996+E997-F997</f>
        <v>84.399999999999949</v>
      </c>
    </row>
    <row r="998" spans="2:7">
      <c r="B998" s="422"/>
      <c r="C998" s="422"/>
      <c r="G998" s="2">
        <f>+G997+E998-F998</f>
        <v>84.399999999999949</v>
      </c>
    </row>
    <row r="999" spans="2:7">
      <c r="B999" s="422"/>
      <c r="C999" s="422"/>
      <c r="G999" s="2">
        <f>+G998+E999-F999</f>
        <v>84.399999999999949</v>
      </c>
    </row>
    <row r="1000" spans="2:7">
      <c r="B1000" s="422"/>
      <c r="C1000" s="422"/>
      <c r="G1000" s="2">
        <f>+G999+E1000-F1000</f>
        <v>84.399999999999949</v>
      </c>
    </row>
    <row r="1001" spans="2:7">
      <c r="B1001" s="422"/>
      <c r="C1001" s="422"/>
      <c r="G1001" s="2">
        <f>+G1000+E1001-F1001</f>
        <v>84.399999999999949</v>
      </c>
    </row>
    <row r="1002" spans="2:7">
      <c r="B1002" s="422"/>
      <c r="C1002" s="422"/>
      <c r="G1002" s="2">
        <f>+G1001+E1002-F1002</f>
        <v>84.399999999999949</v>
      </c>
    </row>
    <row r="1003" spans="2:7">
      <c r="B1003" s="422"/>
      <c r="C1003" s="422"/>
      <c r="G1003" s="2">
        <f>+G1002+E1003-F1003</f>
        <v>84.399999999999949</v>
      </c>
    </row>
    <row r="1004" spans="2:7">
      <c r="B1004" s="422"/>
      <c r="C1004" s="422"/>
      <c r="G1004" s="2">
        <f>+G1003+E1004-F1004</f>
        <v>84.399999999999949</v>
      </c>
    </row>
    <row r="1005" spans="2:7">
      <c r="B1005" s="422"/>
      <c r="C1005" s="422"/>
      <c r="G1005" s="2">
        <f>+G1004+E1005-F1005</f>
        <v>84.399999999999949</v>
      </c>
    </row>
    <row r="1006" spans="2:7">
      <c r="B1006" s="422"/>
      <c r="C1006" s="422"/>
      <c r="G1006" s="2">
        <f>+G1005+E1006-F1006</f>
        <v>84.399999999999949</v>
      </c>
    </row>
    <row r="1007" spans="2:7">
      <c r="B1007" s="422"/>
      <c r="C1007" s="422"/>
      <c r="G1007" s="2">
        <f>+G1006+E1007-F1007</f>
        <v>84.399999999999949</v>
      </c>
    </row>
    <row r="1008" spans="2:7">
      <c r="B1008" s="422"/>
      <c r="C1008" s="422"/>
      <c r="G1008" s="2">
        <f>+G1007+E1008-F1008</f>
        <v>84.399999999999949</v>
      </c>
    </row>
    <row r="1009" spans="2:7">
      <c r="B1009" s="422"/>
      <c r="C1009" s="422"/>
      <c r="G1009" s="2">
        <f>+G1008+E1009-F1009</f>
        <v>84.399999999999949</v>
      </c>
    </row>
    <row r="1010" spans="2:7">
      <c r="B1010" s="422"/>
      <c r="C1010" s="422"/>
      <c r="G1010" s="2">
        <f>+G1009+E1010-F1010</f>
        <v>84.399999999999949</v>
      </c>
    </row>
    <row r="1011" spans="2:7">
      <c r="B1011" s="422"/>
      <c r="C1011" s="422"/>
      <c r="G1011" s="2">
        <f>+G1010+E1011-F1011</f>
        <v>84.399999999999949</v>
      </c>
    </row>
    <row r="1012" spans="2:7">
      <c r="B1012" s="422"/>
      <c r="C1012" s="422"/>
      <c r="G1012" s="2">
        <f>+G1011+E1012-F1012</f>
        <v>84.399999999999949</v>
      </c>
    </row>
    <row r="1013" spans="2:7">
      <c r="B1013" s="422"/>
      <c r="C1013" s="422"/>
      <c r="G1013" s="2">
        <f>+G1012+E1013-F1013</f>
        <v>84.399999999999949</v>
      </c>
    </row>
    <row r="1014" spans="2:7">
      <c r="B1014" s="422"/>
      <c r="C1014" s="422"/>
      <c r="G1014" s="2">
        <f>+G1013+E1014-F1014</f>
        <v>84.399999999999949</v>
      </c>
    </row>
    <row r="1015" spans="2:7">
      <c r="B1015" s="422"/>
      <c r="C1015" s="422"/>
      <c r="G1015" s="2">
        <f>+G1014+E1015-F1015</f>
        <v>84.399999999999949</v>
      </c>
    </row>
    <row r="1016" spans="2:7">
      <c r="B1016" s="422"/>
      <c r="C1016" s="422"/>
      <c r="G1016" s="2">
        <f>+G1015+E1016-F1016</f>
        <v>84.399999999999949</v>
      </c>
    </row>
    <row r="1017" spans="2:7">
      <c r="B1017" s="422"/>
      <c r="C1017" s="422"/>
      <c r="G1017" s="2">
        <f>+G1016+E1017-F1017</f>
        <v>84.399999999999949</v>
      </c>
    </row>
    <row r="1018" spans="2:7">
      <c r="B1018" s="422"/>
      <c r="C1018" s="422"/>
      <c r="G1018" s="2">
        <f>+G1017+E1018-F1018</f>
        <v>84.399999999999949</v>
      </c>
    </row>
    <row r="1019" spans="2:7">
      <c r="B1019" s="422"/>
      <c r="C1019" s="422"/>
      <c r="G1019" s="2">
        <f>+G1018+E1019-F1019</f>
        <v>84.399999999999949</v>
      </c>
    </row>
    <row r="1020" spans="2:7">
      <c r="B1020" s="422"/>
      <c r="C1020" s="422"/>
      <c r="G1020" s="2">
        <f>+G1019+E1020-F1020</f>
        <v>84.399999999999949</v>
      </c>
    </row>
    <row r="1021" spans="2:7">
      <c r="B1021" s="422"/>
      <c r="C1021" s="422"/>
      <c r="G1021" s="2">
        <f>+G1020+E1021-F1021</f>
        <v>84.399999999999949</v>
      </c>
    </row>
    <row r="1022" spans="2:7">
      <c r="B1022" s="422"/>
      <c r="C1022" s="422"/>
      <c r="G1022" s="2">
        <f>+G1021+E1022-F1022</f>
        <v>84.399999999999949</v>
      </c>
    </row>
    <row r="1023" spans="2:7">
      <c r="B1023" s="422"/>
      <c r="C1023" s="422"/>
      <c r="G1023" s="2">
        <f>+G1022+E1023-F1023</f>
        <v>84.399999999999949</v>
      </c>
    </row>
    <row r="1024" spans="2:7">
      <c r="B1024" s="422"/>
      <c r="C1024" s="422"/>
      <c r="G1024" s="2">
        <f>+G1023+E1024-F1024</f>
        <v>84.399999999999949</v>
      </c>
    </row>
    <row r="1025" spans="2:7">
      <c r="B1025" s="422"/>
      <c r="C1025" s="422"/>
      <c r="G1025" s="2">
        <f>+G1024+E1025-F1025</f>
        <v>84.399999999999949</v>
      </c>
    </row>
    <row r="1026" spans="2:7">
      <c r="B1026" s="422"/>
      <c r="C1026" s="422"/>
      <c r="G1026" s="2">
        <f>+G1025+E1026-F1026</f>
        <v>84.399999999999949</v>
      </c>
    </row>
    <row r="1027" spans="2:7">
      <c r="B1027" s="422"/>
      <c r="C1027" s="422"/>
      <c r="G1027" s="2">
        <f>+G1026+E1027-F1027</f>
        <v>84.399999999999949</v>
      </c>
    </row>
    <row r="1028" spans="2:7">
      <c r="B1028" s="422"/>
      <c r="C1028" s="422"/>
      <c r="G1028" s="2">
        <f>+G1027+E1028-F1028</f>
        <v>84.399999999999949</v>
      </c>
    </row>
    <row r="1029" spans="2:7">
      <c r="B1029" s="422"/>
      <c r="C1029" s="422"/>
      <c r="G1029" s="2">
        <f>+G1028+E1029-F1029</f>
        <v>84.399999999999949</v>
      </c>
    </row>
    <row r="1030" spans="2:7">
      <c r="B1030" s="422"/>
      <c r="C1030" s="422"/>
      <c r="G1030" s="2">
        <f>+G1029+E1030-F1030</f>
        <v>84.399999999999949</v>
      </c>
    </row>
    <row r="1031" spans="2:7">
      <c r="B1031" s="422"/>
      <c r="C1031" s="422"/>
      <c r="G1031" s="2">
        <f>+G1030+E1031-F1031</f>
        <v>84.399999999999949</v>
      </c>
    </row>
    <row r="1032" spans="2:7">
      <c r="B1032" s="422"/>
      <c r="C1032" s="422"/>
      <c r="G1032" s="2">
        <f>+G1031+E1032-F1032</f>
        <v>84.399999999999949</v>
      </c>
    </row>
    <row r="1033" spans="2:7">
      <c r="B1033" s="422"/>
      <c r="C1033" s="422"/>
      <c r="G1033" s="2">
        <f>+G1032+E1033-F1033</f>
        <v>84.399999999999949</v>
      </c>
    </row>
    <row r="1034" spans="2:7">
      <c r="B1034" s="422"/>
      <c r="C1034" s="422"/>
      <c r="G1034" s="2">
        <f>+G1033+E1034-F1034</f>
        <v>84.399999999999949</v>
      </c>
    </row>
    <row r="1035" spans="2:7">
      <c r="B1035" s="422"/>
      <c r="C1035" s="422"/>
      <c r="G1035" s="2">
        <f>+G1034+E1035-F1035</f>
        <v>84.399999999999949</v>
      </c>
    </row>
    <row r="1036" spans="2:7">
      <c r="B1036" s="422"/>
      <c r="C1036" s="422"/>
      <c r="G1036" s="2">
        <f>+G1035+E1036-F1036</f>
        <v>84.399999999999949</v>
      </c>
    </row>
    <row r="1037" spans="2:7">
      <c r="B1037" s="422"/>
      <c r="C1037" s="422"/>
      <c r="G1037" s="2">
        <f>+G1036+E1037-F1037</f>
        <v>84.399999999999949</v>
      </c>
    </row>
    <row r="1038" spans="2:7">
      <c r="B1038" s="422"/>
      <c r="C1038" s="422"/>
      <c r="G1038" s="2">
        <f>+G1037+E1038-F1038</f>
        <v>84.399999999999949</v>
      </c>
    </row>
    <row r="1039" spans="2:7">
      <c r="B1039" s="422"/>
      <c r="C1039" s="422"/>
      <c r="G1039" s="2">
        <f>+G1038+E1039-F1039</f>
        <v>84.399999999999949</v>
      </c>
    </row>
    <row r="1040" spans="2:7">
      <c r="B1040" s="422"/>
      <c r="C1040" s="422"/>
      <c r="G1040" s="2">
        <f>+G1039+E1040-F1040</f>
        <v>84.399999999999949</v>
      </c>
    </row>
    <row r="1041" spans="2:7">
      <c r="B1041" s="422"/>
      <c r="C1041" s="422"/>
      <c r="G1041" s="2">
        <f>+G1040+E1041-F1041</f>
        <v>84.399999999999949</v>
      </c>
    </row>
    <row r="1042" spans="2:7">
      <c r="B1042" s="422"/>
      <c r="C1042" s="422"/>
      <c r="G1042" s="2">
        <f>+G1041+E1042-F1042</f>
        <v>84.399999999999949</v>
      </c>
    </row>
    <row r="1043" spans="2:7">
      <c r="B1043" s="422"/>
      <c r="C1043" s="422"/>
      <c r="G1043" s="2">
        <f>+G1042+E1043-F1043</f>
        <v>84.399999999999949</v>
      </c>
    </row>
    <row r="1044" spans="2:7">
      <c r="B1044" s="422"/>
      <c r="C1044" s="422"/>
      <c r="G1044" s="2">
        <f>+G1043+E1044-F1044</f>
        <v>84.399999999999949</v>
      </c>
    </row>
    <row r="1045" spans="2:7">
      <c r="B1045" s="422"/>
      <c r="C1045" s="422"/>
      <c r="G1045" s="2">
        <f>+G1044+E1045-F1045</f>
        <v>84.399999999999949</v>
      </c>
    </row>
    <row r="1046" spans="2:7">
      <c r="B1046" s="422"/>
      <c r="C1046" s="422"/>
      <c r="G1046" s="2">
        <f>+G1045+E1046-F1046</f>
        <v>84.399999999999949</v>
      </c>
    </row>
    <row r="1047" spans="2:7">
      <c r="B1047" s="422"/>
      <c r="C1047" s="422"/>
      <c r="G1047" s="2">
        <f>+G1046+E1047-F1047</f>
        <v>84.399999999999949</v>
      </c>
    </row>
    <row r="1048" spans="2:7">
      <c r="B1048" s="422"/>
      <c r="C1048" s="422"/>
      <c r="G1048" s="2">
        <f>+G1047+E1048-F1048</f>
        <v>84.399999999999949</v>
      </c>
    </row>
    <row r="1049" spans="2:7">
      <c r="B1049" s="422"/>
      <c r="C1049" s="422"/>
      <c r="G1049" s="2">
        <f>+G1048+E1049-F1049</f>
        <v>84.399999999999949</v>
      </c>
    </row>
    <row r="1050" spans="2:7">
      <c r="B1050" s="422"/>
      <c r="C1050" s="422"/>
      <c r="G1050" s="2">
        <f>+G1049+E1050-F1050</f>
        <v>84.399999999999949</v>
      </c>
    </row>
    <row r="1051" spans="2:7">
      <c r="B1051" s="422"/>
      <c r="C1051" s="422"/>
      <c r="G1051" s="2">
        <f>+G1050+E1051-F1051</f>
        <v>84.399999999999949</v>
      </c>
    </row>
    <row r="1052" spans="2:7">
      <c r="B1052" s="422"/>
      <c r="C1052" s="422"/>
      <c r="G1052" s="2">
        <f>+G1051+E1052-F1052</f>
        <v>84.399999999999949</v>
      </c>
    </row>
    <row r="1053" spans="2:7">
      <c r="B1053" s="422"/>
      <c r="C1053" s="422"/>
      <c r="G1053" s="2">
        <f>+G1052+E1053-F1053</f>
        <v>84.399999999999949</v>
      </c>
    </row>
    <row r="1054" spans="2:7">
      <c r="B1054" s="422"/>
      <c r="C1054" s="422"/>
      <c r="G1054" s="2">
        <f>+G1053+E1054-F1054</f>
        <v>84.399999999999949</v>
      </c>
    </row>
    <row r="1055" spans="2:7">
      <c r="B1055" s="422"/>
      <c r="C1055" s="422"/>
      <c r="G1055" s="2">
        <f>+G1054+E1055-F1055</f>
        <v>84.399999999999949</v>
      </c>
    </row>
    <row r="1056" spans="2:7">
      <c r="B1056" s="422"/>
      <c r="C1056" s="422"/>
      <c r="G1056" s="2">
        <f>+G1055+E1056-F1056</f>
        <v>84.399999999999949</v>
      </c>
    </row>
    <row r="1057" spans="2:7">
      <c r="B1057" s="422"/>
      <c r="C1057" s="422"/>
      <c r="G1057" s="2">
        <f>+G1056+E1057-F1057</f>
        <v>84.399999999999949</v>
      </c>
    </row>
    <row r="1058" spans="2:7">
      <c r="B1058" s="422"/>
      <c r="C1058" s="422"/>
      <c r="G1058" s="2">
        <f>+G1057+E1058-F1058</f>
        <v>84.399999999999949</v>
      </c>
    </row>
    <row r="1059" spans="2:7">
      <c r="B1059" s="422"/>
      <c r="C1059" s="422"/>
      <c r="G1059" s="2">
        <f>+G1058+E1059-F1059</f>
        <v>84.399999999999949</v>
      </c>
    </row>
    <row r="1060" spans="2:7">
      <c r="B1060" s="422"/>
      <c r="C1060" s="422"/>
      <c r="G1060" s="2">
        <f>+G1059+E1060-F1060</f>
        <v>84.399999999999949</v>
      </c>
    </row>
    <row r="1061" spans="2:7">
      <c r="B1061" s="422"/>
      <c r="C1061" s="422"/>
      <c r="G1061" s="2">
        <f>+G1060+E1061-F1061</f>
        <v>84.399999999999949</v>
      </c>
    </row>
    <row r="1062" spans="2:7">
      <c r="B1062" s="422"/>
      <c r="C1062" s="422"/>
      <c r="G1062" s="2">
        <f>+G1061+E1062-F1062</f>
        <v>84.399999999999949</v>
      </c>
    </row>
    <row r="1063" spans="2:7">
      <c r="B1063" s="422"/>
      <c r="C1063" s="422"/>
      <c r="G1063" s="2">
        <f>+G1062+E1063-F1063</f>
        <v>84.399999999999949</v>
      </c>
    </row>
    <row r="1064" spans="2:7">
      <c r="B1064" s="422"/>
      <c r="C1064" s="422"/>
      <c r="G1064" s="2">
        <f>+G1063+E1064-F1064</f>
        <v>84.399999999999949</v>
      </c>
    </row>
    <row r="1065" spans="2:7">
      <c r="B1065" s="422"/>
      <c r="C1065" s="422"/>
      <c r="G1065" s="2">
        <f>+G1064+E1065-F1065</f>
        <v>84.399999999999949</v>
      </c>
    </row>
    <row r="1066" spans="2:7">
      <c r="B1066" s="422"/>
      <c r="C1066" s="422"/>
      <c r="G1066" s="2">
        <f>+G1065+E1066-F1066</f>
        <v>84.399999999999949</v>
      </c>
    </row>
    <row r="1067" spans="2:7">
      <c r="B1067" s="422"/>
      <c r="C1067" s="422"/>
      <c r="G1067" s="2">
        <f>+G1066+E1067-F1067</f>
        <v>84.399999999999949</v>
      </c>
    </row>
    <row r="1068" spans="2:7">
      <c r="B1068" s="422"/>
      <c r="C1068" s="422"/>
      <c r="G1068" s="2">
        <f>+G1067+E1068-F1068</f>
        <v>84.399999999999949</v>
      </c>
    </row>
    <row r="1069" spans="2:7">
      <c r="B1069" s="422"/>
      <c r="C1069" s="422"/>
      <c r="G1069" s="2">
        <f>+G1068+E1069-F1069</f>
        <v>84.399999999999949</v>
      </c>
    </row>
    <row r="1070" spans="2:7">
      <c r="B1070" s="422"/>
      <c r="C1070" s="422"/>
      <c r="G1070" s="2">
        <f>+G1069+E1070-F1070</f>
        <v>84.399999999999949</v>
      </c>
    </row>
    <row r="1071" spans="2:7">
      <c r="B1071" s="422"/>
      <c r="C1071" s="422"/>
      <c r="G1071" s="2">
        <f>+G1070+E1071-F1071</f>
        <v>84.399999999999949</v>
      </c>
    </row>
    <row r="1072" spans="2:7">
      <c r="B1072" s="422"/>
      <c r="C1072" s="422"/>
      <c r="G1072" s="2">
        <f>+G1071+E1072-F1072</f>
        <v>84.399999999999949</v>
      </c>
    </row>
    <row r="1073" spans="2:7">
      <c r="B1073" s="422"/>
      <c r="C1073" s="422"/>
      <c r="G1073" s="2">
        <f>+G1072+E1073-F1073</f>
        <v>84.399999999999949</v>
      </c>
    </row>
    <row r="1074" spans="2:7">
      <c r="B1074" s="422"/>
      <c r="C1074" s="422"/>
      <c r="G1074" s="2">
        <f>+G1073+E1074-F1074</f>
        <v>84.399999999999949</v>
      </c>
    </row>
    <row r="1075" spans="2:7">
      <c r="B1075" s="422"/>
      <c r="C1075" s="422"/>
      <c r="G1075" s="2">
        <f>+G1074+E1075-F1075</f>
        <v>84.399999999999949</v>
      </c>
    </row>
    <row r="1076" spans="2:7">
      <c r="B1076" s="422"/>
      <c r="C1076" s="422"/>
      <c r="G1076" s="2">
        <f>+G1075+E1076-F1076</f>
        <v>84.399999999999949</v>
      </c>
    </row>
    <row r="1077" spans="2:7">
      <c r="B1077" s="422"/>
      <c r="C1077" s="422"/>
      <c r="G1077" s="2">
        <f>+G1076+E1077-F1077</f>
        <v>84.399999999999949</v>
      </c>
    </row>
    <row r="1078" spans="2:7">
      <c r="B1078" s="422"/>
      <c r="C1078" s="422"/>
      <c r="G1078" s="2">
        <f>+G1077+E1078-F1078</f>
        <v>84.399999999999949</v>
      </c>
    </row>
    <row r="1079" spans="2:7">
      <c r="B1079" s="422"/>
      <c r="C1079" s="422"/>
      <c r="G1079" s="2">
        <f>+G1078+E1079-F1079</f>
        <v>84.399999999999949</v>
      </c>
    </row>
    <row r="1080" spans="2:7">
      <c r="B1080" s="422"/>
      <c r="C1080" s="422"/>
      <c r="G1080" s="2">
        <f>+G1079+E1080-F1080</f>
        <v>84.399999999999949</v>
      </c>
    </row>
    <row r="1081" spans="2:7">
      <c r="B1081" s="422"/>
      <c r="C1081" s="422"/>
      <c r="G1081" s="2">
        <f>+G1080+E1081-F1081</f>
        <v>84.399999999999949</v>
      </c>
    </row>
    <row r="1082" spans="2:7">
      <c r="B1082" s="422"/>
      <c r="C1082" s="422"/>
      <c r="G1082" s="2">
        <f>+G1081+E1082-F1082</f>
        <v>84.399999999999949</v>
      </c>
    </row>
    <row r="1083" spans="2:7">
      <c r="B1083" s="422"/>
      <c r="C1083" s="422"/>
      <c r="G1083" s="2">
        <f>+G1082+E1083-F1083</f>
        <v>84.399999999999949</v>
      </c>
    </row>
    <row r="1084" spans="2:7">
      <c r="B1084" s="422"/>
      <c r="C1084" s="422"/>
      <c r="G1084" s="2">
        <f>+G1083+E1084-F1084</f>
        <v>84.399999999999949</v>
      </c>
    </row>
    <row r="1085" spans="2:7">
      <c r="B1085" s="422"/>
      <c r="C1085" s="422"/>
      <c r="G1085" s="2">
        <f>+G1084+E1085-F1085</f>
        <v>84.399999999999949</v>
      </c>
    </row>
    <row r="1086" spans="2:7">
      <c r="B1086" s="422"/>
      <c r="C1086" s="422"/>
      <c r="G1086" s="2">
        <f>+G1085+E1086-F1086</f>
        <v>84.399999999999949</v>
      </c>
    </row>
    <row r="1087" spans="2:7">
      <c r="B1087" s="422"/>
      <c r="C1087" s="422"/>
      <c r="G1087" s="2">
        <f>+G1086+E1087-F1087</f>
        <v>84.399999999999949</v>
      </c>
    </row>
    <row r="1088" spans="2:7">
      <c r="B1088" s="422"/>
      <c r="C1088" s="422"/>
      <c r="G1088" s="2">
        <f>+G1087+E1088-F1088</f>
        <v>84.399999999999949</v>
      </c>
    </row>
    <row r="1089" spans="2:7">
      <c r="B1089" s="422"/>
      <c r="C1089" s="422"/>
      <c r="G1089" s="2">
        <f>+G1088+E1089-F1089</f>
        <v>84.399999999999949</v>
      </c>
    </row>
    <row r="1090" spans="2:7">
      <c r="B1090" s="422"/>
      <c r="C1090" s="422"/>
      <c r="G1090" s="2">
        <f>+G1089+E1090-F1090</f>
        <v>84.399999999999949</v>
      </c>
    </row>
    <row r="1091" spans="2:7">
      <c r="B1091" s="422"/>
      <c r="C1091" s="422"/>
      <c r="G1091" s="2">
        <f>+G1090+E1091-F1091</f>
        <v>84.399999999999949</v>
      </c>
    </row>
    <row r="1092" spans="2:7">
      <c r="B1092" s="422"/>
      <c r="C1092" s="422"/>
      <c r="G1092" s="2">
        <f>+G1091+E1092-F1092</f>
        <v>84.399999999999949</v>
      </c>
    </row>
    <row r="1093" spans="2:7">
      <c r="B1093" s="422"/>
      <c r="C1093" s="422"/>
      <c r="G1093" s="2">
        <f>+G1092+E1093-F1093</f>
        <v>84.399999999999949</v>
      </c>
    </row>
    <row r="1094" spans="2:7">
      <c r="B1094" s="422"/>
      <c r="C1094" s="422"/>
      <c r="G1094" s="2">
        <f>+G1093+E1094-F1094</f>
        <v>84.399999999999949</v>
      </c>
    </row>
    <row r="1095" spans="2:7">
      <c r="B1095" s="422"/>
      <c r="C1095" s="422"/>
      <c r="G1095" s="2">
        <f>+G1094+E1095-F1095</f>
        <v>84.399999999999949</v>
      </c>
    </row>
    <row r="1096" spans="2:7">
      <c r="B1096" s="422"/>
      <c r="C1096" s="422"/>
      <c r="G1096" s="2">
        <f>+G1095+E1096-F1096</f>
        <v>84.399999999999949</v>
      </c>
    </row>
    <row r="1097" spans="2:7">
      <c r="B1097" s="422"/>
      <c r="C1097" s="422"/>
      <c r="G1097" s="2">
        <f>+G1096+E1097-F1097</f>
        <v>84.399999999999949</v>
      </c>
    </row>
    <row r="1098" spans="2:7">
      <c r="B1098" s="422"/>
      <c r="C1098" s="422"/>
      <c r="G1098" s="2">
        <f>+G1097+E1098-F1098</f>
        <v>84.399999999999949</v>
      </c>
    </row>
    <row r="1099" spans="2:7">
      <c r="B1099" s="422"/>
      <c r="C1099" s="422"/>
      <c r="G1099" s="2">
        <f>+G1098+E1099-F1099</f>
        <v>84.399999999999949</v>
      </c>
    </row>
    <row r="1100" spans="2:7">
      <c r="B1100" s="422"/>
      <c r="C1100" s="422"/>
      <c r="G1100" s="2">
        <f>+G1099+E1100-F1100</f>
        <v>84.399999999999949</v>
      </c>
    </row>
    <row r="1101" spans="2:7">
      <c r="B1101" s="422"/>
      <c r="C1101" s="422"/>
      <c r="G1101" s="2">
        <f>+G1100+E1101-F1101</f>
        <v>84.399999999999949</v>
      </c>
    </row>
    <row r="1102" spans="2:7">
      <c r="B1102" s="422"/>
      <c r="C1102" s="422"/>
      <c r="G1102" s="2">
        <f>+G1101+E1102-F1102</f>
        <v>84.399999999999949</v>
      </c>
    </row>
    <row r="1103" spans="2:7">
      <c r="B1103" s="422"/>
      <c r="C1103" s="422"/>
      <c r="G1103" s="2">
        <f>+G1102+E1103-F1103</f>
        <v>84.399999999999949</v>
      </c>
    </row>
    <row r="1104" spans="2:7">
      <c r="B1104" s="422"/>
      <c r="C1104" s="422"/>
      <c r="G1104" s="2">
        <f>+G1103+E1104-F1104</f>
        <v>84.399999999999949</v>
      </c>
    </row>
    <row r="1105" spans="2:7">
      <c r="B1105" s="422"/>
      <c r="C1105" s="422"/>
      <c r="G1105" s="2">
        <f>+G1104+E1105-F1105</f>
        <v>84.399999999999949</v>
      </c>
    </row>
    <row r="1106" spans="2:7">
      <c r="B1106" s="422"/>
      <c r="C1106" s="422"/>
      <c r="G1106" s="2">
        <f>+G1105+E1106-F1106</f>
        <v>84.399999999999949</v>
      </c>
    </row>
    <row r="1107" spans="2:7">
      <c r="B1107" s="422"/>
      <c r="C1107" s="422"/>
      <c r="G1107" s="2">
        <f>+G1106+E1107-F1107</f>
        <v>84.399999999999949</v>
      </c>
    </row>
    <row r="1108" spans="2:7">
      <c r="B1108" s="422"/>
      <c r="C1108" s="422"/>
      <c r="G1108" s="2">
        <f>+G1107+E1108-F1108</f>
        <v>84.399999999999949</v>
      </c>
    </row>
    <row r="1109" spans="2:7">
      <c r="B1109" s="422"/>
      <c r="C1109" s="422"/>
      <c r="G1109" s="2">
        <f>+G1108+E1109-F1109</f>
        <v>84.399999999999949</v>
      </c>
    </row>
    <row r="1110" spans="2:7">
      <c r="B1110" s="422"/>
      <c r="C1110" s="422"/>
      <c r="G1110" s="2">
        <f>+G1109+E1110-F1110</f>
        <v>84.399999999999949</v>
      </c>
    </row>
    <row r="1111" spans="2:7">
      <c r="B1111" s="422"/>
      <c r="C1111" s="422"/>
      <c r="G1111" s="2">
        <f>+G1110+E1111-F1111</f>
        <v>84.399999999999949</v>
      </c>
    </row>
    <row r="1112" spans="2:7">
      <c r="B1112" s="422"/>
      <c r="C1112" s="422"/>
      <c r="G1112" s="2">
        <f>+G1111+E1112-F1112</f>
        <v>84.399999999999949</v>
      </c>
    </row>
    <row r="1113" spans="2:7">
      <c r="B1113" s="422"/>
      <c r="C1113" s="422"/>
      <c r="G1113" s="2">
        <f>+G1112+E1113-F1113</f>
        <v>84.399999999999949</v>
      </c>
    </row>
    <row r="1114" spans="2:7">
      <c r="B1114" s="422"/>
      <c r="C1114" s="422"/>
      <c r="G1114" s="2">
        <f>+G1113+E1114-F1114</f>
        <v>84.399999999999949</v>
      </c>
    </row>
    <row r="1115" spans="2:7">
      <c r="B1115" s="422"/>
      <c r="C1115" s="422"/>
      <c r="G1115" s="2">
        <f>+G1114+E1115-F1115</f>
        <v>84.399999999999949</v>
      </c>
    </row>
    <row r="1116" spans="2:7">
      <c r="B1116" s="422"/>
      <c r="C1116" s="422"/>
      <c r="G1116" s="2">
        <f>+G1115+E1116-F1116</f>
        <v>84.399999999999949</v>
      </c>
    </row>
    <row r="1117" spans="2:7">
      <c r="B1117" s="422"/>
      <c r="C1117" s="422"/>
      <c r="G1117" s="2">
        <f>+G1116+E1117-F1117</f>
        <v>84.399999999999949</v>
      </c>
    </row>
    <row r="1118" spans="2:7">
      <c r="B1118" s="422"/>
      <c r="C1118" s="422"/>
      <c r="G1118" s="2">
        <f>+G1117+E1118-F1118</f>
        <v>84.399999999999949</v>
      </c>
    </row>
    <row r="1119" spans="2:7">
      <c r="B1119" s="422"/>
      <c r="C1119" s="422"/>
      <c r="G1119" s="2">
        <f>+G1118+E1119-F1119</f>
        <v>84.399999999999949</v>
      </c>
    </row>
    <row r="1120" spans="2:7">
      <c r="B1120" s="422"/>
      <c r="C1120" s="422"/>
      <c r="G1120" s="2">
        <f>+G1119+E1120-F1120</f>
        <v>84.399999999999949</v>
      </c>
    </row>
    <row r="1121" spans="2:7">
      <c r="B1121" s="422"/>
      <c r="C1121" s="422"/>
      <c r="G1121" s="2">
        <f>+G1120+E1121-F1121</f>
        <v>84.399999999999949</v>
      </c>
    </row>
    <row r="1122" spans="2:7">
      <c r="B1122" s="422"/>
      <c r="C1122" s="422"/>
      <c r="G1122" s="2">
        <f>+G1121+E1122-F1122</f>
        <v>84.399999999999949</v>
      </c>
    </row>
    <row r="1123" spans="2:7">
      <c r="B1123" s="422"/>
      <c r="C1123" s="422"/>
      <c r="G1123" s="2">
        <f>+G1122+E1123-F1123</f>
        <v>84.399999999999949</v>
      </c>
    </row>
    <row r="1124" spans="2:7">
      <c r="B1124" s="422"/>
      <c r="C1124" s="422"/>
      <c r="G1124" s="2">
        <f>+G1123+E1124-F1124</f>
        <v>84.399999999999949</v>
      </c>
    </row>
    <row r="1125" spans="2:7">
      <c r="B1125" s="422"/>
      <c r="C1125" s="422"/>
      <c r="G1125" s="2">
        <f>+G1124+E1125-F1125</f>
        <v>84.399999999999949</v>
      </c>
    </row>
    <row r="1126" spans="2:7">
      <c r="B1126" s="422"/>
      <c r="C1126" s="422"/>
      <c r="G1126" s="2">
        <f>+G1125+E1126-F1126</f>
        <v>84.399999999999949</v>
      </c>
    </row>
    <row r="1127" spans="2:7">
      <c r="B1127" s="422"/>
      <c r="C1127" s="422"/>
      <c r="G1127" s="2">
        <f>+G1126+E1127-F1127</f>
        <v>84.399999999999949</v>
      </c>
    </row>
    <row r="1128" spans="2:7">
      <c r="B1128" s="422"/>
      <c r="C1128" s="422"/>
      <c r="G1128" s="2">
        <f>+G1127+E1128-F1128</f>
        <v>84.399999999999949</v>
      </c>
    </row>
    <row r="1129" spans="2:7">
      <c r="B1129" s="422"/>
      <c r="C1129" s="422"/>
      <c r="G1129" s="2">
        <f>+G1128+E1129-F1129</f>
        <v>84.399999999999949</v>
      </c>
    </row>
    <row r="1130" spans="2:7">
      <c r="B1130" s="422"/>
      <c r="C1130" s="422"/>
      <c r="G1130" s="2">
        <f>+G1129+E1130-F1130</f>
        <v>84.399999999999949</v>
      </c>
    </row>
    <row r="1131" spans="2:7">
      <c r="B1131" s="422"/>
      <c r="C1131" s="422"/>
      <c r="G1131" s="2">
        <f>+G1130+E1131-F1131</f>
        <v>84.399999999999949</v>
      </c>
    </row>
    <row r="1132" spans="2:7">
      <c r="B1132" s="422"/>
      <c r="C1132" s="422"/>
      <c r="G1132" s="2">
        <f>+G1131+E1132-F1132</f>
        <v>84.399999999999949</v>
      </c>
    </row>
    <row r="1133" spans="2:7">
      <c r="B1133" s="422"/>
      <c r="C1133" s="422"/>
      <c r="G1133" s="2">
        <f>+G1132+E1133-F1133</f>
        <v>84.399999999999949</v>
      </c>
    </row>
    <row r="1134" spans="2:7">
      <c r="B1134" s="422"/>
      <c r="C1134" s="422"/>
      <c r="G1134" s="2">
        <f>+G1133+E1134-F1134</f>
        <v>84.399999999999949</v>
      </c>
    </row>
    <row r="1135" spans="2:7">
      <c r="B1135" s="422"/>
      <c r="C1135" s="422"/>
      <c r="G1135" s="2">
        <f>+G1134+E1135-F1135</f>
        <v>84.399999999999949</v>
      </c>
    </row>
    <row r="1136" spans="2:7">
      <c r="B1136" s="422"/>
      <c r="C1136" s="422"/>
      <c r="G1136" s="2">
        <f>+G1135+E1136-F1136</f>
        <v>84.399999999999949</v>
      </c>
    </row>
    <row r="1137" spans="2:7">
      <c r="B1137" s="422"/>
      <c r="C1137" s="422"/>
      <c r="G1137" s="2">
        <f>+G1136+E1137-F1137</f>
        <v>84.399999999999949</v>
      </c>
    </row>
    <row r="1138" spans="2:7">
      <c r="B1138" s="422"/>
      <c r="C1138" s="422"/>
      <c r="G1138" s="2">
        <f>+G1137+E1138-F1138</f>
        <v>84.399999999999949</v>
      </c>
    </row>
    <row r="1139" spans="2:7">
      <c r="B1139" s="422"/>
      <c r="C1139" s="422"/>
      <c r="G1139" s="2">
        <f>+G1138+E1139-F1139</f>
        <v>84.399999999999949</v>
      </c>
    </row>
    <row r="1140" spans="2:7">
      <c r="B1140" s="422"/>
      <c r="C1140" s="422"/>
      <c r="G1140" s="2">
        <f>+G1139+E1140-F1140</f>
        <v>84.399999999999949</v>
      </c>
    </row>
    <row r="1141" spans="2:7">
      <c r="B1141" s="422"/>
      <c r="C1141" s="422"/>
      <c r="G1141" s="2">
        <f>+G1140+E1141-F1141</f>
        <v>84.399999999999949</v>
      </c>
    </row>
    <row r="1142" spans="2:7">
      <c r="B1142" s="422"/>
      <c r="C1142" s="422"/>
      <c r="G1142" s="2">
        <f>+G1141+E1142-F1142</f>
        <v>84.399999999999949</v>
      </c>
    </row>
    <row r="1143" spans="2:7">
      <c r="B1143" s="422"/>
      <c r="C1143" s="422"/>
      <c r="G1143" s="2">
        <f>+G1142+E1143-F1143</f>
        <v>84.399999999999949</v>
      </c>
    </row>
    <row r="1144" spans="2:7">
      <c r="B1144" s="422"/>
      <c r="C1144" s="422"/>
      <c r="G1144" s="2">
        <f>+G1143+E1144-F1144</f>
        <v>84.399999999999949</v>
      </c>
    </row>
    <row r="1145" spans="2:7">
      <c r="B1145" s="422"/>
      <c r="C1145" s="422"/>
      <c r="G1145" s="2">
        <f>+G1144+E1145-F1145</f>
        <v>84.399999999999949</v>
      </c>
    </row>
    <row r="1146" spans="2:7">
      <c r="B1146" s="422"/>
      <c r="C1146" s="422"/>
      <c r="G1146" s="2">
        <f>+G1145+E1146-F1146</f>
        <v>84.399999999999949</v>
      </c>
    </row>
    <row r="1147" spans="2:7">
      <c r="B1147" s="422"/>
      <c r="C1147" s="422"/>
      <c r="G1147" s="2">
        <f>+G1146+E1147-F1147</f>
        <v>84.399999999999949</v>
      </c>
    </row>
    <row r="1148" spans="2:7">
      <c r="B1148" s="422"/>
      <c r="C1148" s="422"/>
      <c r="G1148" s="2">
        <f>+G1147+E1148-F1148</f>
        <v>84.399999999999949</v>
      </c>
    </row>
    <row r="1149" spans="2:7">
      <c r="B1149" s="422"/>
      <c r="C1149" s="422"/>
      <c r="G1149" s="2">
        <f>+G1148+E1149-F1149</f>
        <v>84.399999999999949</v>
      </c>
    </row>
    <row r="1150" spans="2:7">
      <c r="B1150" s="422"/>
      <c r="C1150" s="422"/>
      <c r="G1150" s="2">
        <f>+G1149+E1150-F1150</f>
        <v>84.399999999999949</v>
      </c>
    </row>
    <row r="1151" spans="2:7">
      <c r="B1151" s="422"/>
      <c r="C1151" s="422"/>
      <c r="G1151" s="2">
        <f>+G1150+E1151-F1151</f>
        <v>84.399999999999949</v>
      </c>
    </row>
    <row r="1152" spans="2:7">
      <c r="B1152" s="422"/>
      <c r="C1152" s="422"/>
      <c r="G1152" s="2">
        <f>+G1151+E1152-F1152</f>
        <v>84.399999999999949</v>
      </c>
    </row>
    <row r="1153" spans="2:7">
      <c r="B1153" s="422"/>
      <c r="C1153" s="422"/>
      <c r="G1153" s="2">
        <f>+G1152+E1153-F1153</f>
        <v>84.399999999999949</v>
      </c>
    </row>
    <row r="1154" spans="2:7">
      <c r="B1154" s="422"/>
      <c r="C1154" s="422"/>
      <c r="G1154" s="2">
        <f>+G1153+E1154-F1154</f>
        <v>84.399999999999949</v>
      </c>
    </row>
    <row r="1155" spans="2:7">
      <c r="B1155" s="422"/>
      <c r="C1155" s="422"/>
      <c r="G1155" s="2">
        <f>+G1154+E1155-F1155</f>
        <v>84.399999999999949</v>
      </c>
    </row>
    <row r="1156" spans="2:7">
      <c r="B1156" s="422"/>
      <c r="C1156" s="422"/>
      <c r="G1156" s="2">
        <f>+G1155+E1156-F1156</f>
        <v>84.399999999999949</v>
      </c>
    </row>
    <row r="1157" spans="2:7">
      <c r="B1157" s="422"/>
      <c r="C1157" s="422"/>
      <c r="G1157" s="2">
        <f>+G1156+E1157-F1157</f>
        <v>84.399999999999949</v>
      </c>
    </row>
    <row r="1158" spans="2:7">
      <c r="B1158" s="422"/>
      <c r="C1158" s="422"/>
      <c r="G1158" s="2">
        <f>+G1157+E1158-F1158</f>
        <v>84.399999999999949</v>
      </c>
    </row>
    <row r="1159" spans="2:7">
      <c r="B1159" s="422"/>
      <c r="C1159" s="422"/>
      <c r="G1159" s="2">
        <f>+G1158+E1159-F1159</f>
        <v>84.399999999999949</v>
      </c>
    </row>
    <row r="1160" spans="2:7">
      <c r="B1160" s="422"/>
      <c r="C1160" s="422"/>
      <c r="G1160" s="2">
        <f>+G1159+E1160-F1160</f>
        <v>84.399999999999949</v>
      </c>
    </row>
    <row r="1161" spans="2:7">
      <c r="B1161" s="422"/>
      <c r="C1161" s="422"/>
      <c r="G1161" s="2">
        <f>+G1160+E1161-F1161</f>
        <v>84.399999999999949</v>
      </c>
    </row>
    <row r="1162" spans="2:7">
      <c r="B1162" s="422"/>
      <c r="C1162" s="422"/>
      <c r="G1162" s="2">
        <f>+G1161+E1162-F1162</f>
        <v>84.399999999999949</v>
      </c>
    </row>
    <row r="1163" spans="2:7">
      <c r="B1163" s="422"/>
      <c r="C1163" s="422"/>
      <c r="G1163" s="2">
        <f>+G1162+E1163-F1163</f>
        <v>84.399999999999949</v>
      </c>
    </row>
    <row r="1164" spans="2:7">
      <c r="B1164" s="422"/>
      <c r="C1164" s="422"/>
      <c r="G1164" s="2">
        <f>+G1163+E1164-F1164</f>
        <v>84.399999999999949</v>
      </c>
    </row>
    <row r="1165" spans="2:7">
      <c r="B1165" s="422"/>
      <c r="C1165" s="422"/>
      <c r="G1165" s="2">
        <f>+G1164+E1165-F1165</f>
        <v>84.399999999999949</v>
      </c>
    </row>
    <row r="1166" spans="2:7">
      <c r="B1166" s="422"/>
      <c r="C1166" s="422"/>
      <c r="G1166" s="2">
        <f>+G1165+E1166-F1166</f>
        <v>84.399999999999949</v>
      </c>
    </row>
    <row r="1167" spans="2:7">
      <c r="B1167" s="422"/>
      <c r="C1167" s="422"/>
      <c r="G1167" s="2">
        <f>+G1166+E1167-F1167</f>
        <v>84.399999999999949</v>
      </c>
    </row>
    <row r="1168" spans="2:7">
      <c r="B1168" s="422"/>
      <c r="C1168" s="422"/>
      <c r="G1168" s="2">
        <f>+G1167+E1168-F1168</f>
        <v>84.399999999999949</v>
      </c>
    </row>
    <row r="1169" spans="2:7">
      <c r="B1169" s="422"/>
      <c r="C1169" s="422"/>
      <c r="G1169" s="2">
        <f>+G1168+E1169-F1169</f>
        <v>84.399999999999949</v>
      </c>
    </row>
    <row r="1170" spans="2:7">
      <c r="B1170" s="422"/>
      <c r="C1170" s="422"/>
      <c r="G1170" s="2">
        <f>+G1169+E1170-F1170</f>
        <v>84.399999999999949</v>
      </c>
    </row>
    <row r="1171" spans="2:7">
      <c r="B1171" s="422"/>
      <c r="C1171" s="422"/>
      <c r="G1171" s="2">
        <f>+G1170+E1171-F1171</f>
        <v>84.399999999999949</v>
      </c>
    </row>
    <row r="1172" spans="2:7">
      <c r="B1172" s="422"/>
      <c r="C1172" s="422"/>
      <c r="G1172" s="2">
        <f>+G1171+E1172-F1172</f>
        <v>84.399999999999949</v>
      </c>
    </row>
    <row r="1173" spans="2:7">
      <c r="B1173" s="422"/>
      <c r="C1173" s="422"/>
      <c r="G1173" s="2">
        <f>+G1172+E1173-F1173</f>
        <v>84.399999999999949</v>
      </c>
    </row>
    <row r="1174" spans="2:7">
      <c r="B1174" s="422"/>
      <c r="C1174" s="422"/>
      <c r="G1174" s="2">
        <f>+G1173+E1174-F1174</f>
        <v>84.399999999999949</v>
      </c>
    </row>
    <row r="1175" spans="2:7">
      <c r="B1175" s="422"/>
      <c r="C1175" s="422"/>
      <c r="G1175" s="2">
        <f>+G1174+E1175-F1175</f>
        <v>84.399999999999949</v>
      </c>
    </row>
    <row r="1176" spans="2:7">
      <c r="B1176" s="422"/>
      <c r="C1176" s="422"/>
      <c r="G1176" s="2">
        <f>+G1175+E1176-F1176</f>
        <v>84.399999999999949</v>
      </c>
    </row>
    <row r="1177" spans="2:7">
      <c r="B1177" s="422"/>
      <c r="C1177" s="422"/>
      <c r="G1177" s="2">
        <f>+G1176+E1177-F1177</f>
        <v>84.399999999999949</v>
      </c>
    </row>
    <row r="1178" spans="2:7">
      <c r="B1178" s="422"/>
      <c r="C1178" s="422"/>
      <c r="G1178" s="2">
        <f>+G1177+E1178-F1178</f>
        <v>84.399999999999949</v>
      </c>
    </row>
    <row r="1179" spans="2:7">
      <c r="B1179" s="422"/>
      <c r="C1179" s="422"/>
      <c r="G1179" s="2">
        <f>+G1178+E1179-F1179</f>
        <v>84.399999999999949</v>
      </c>
    </row>
    <row r="1180" spans="2:7">
      <c r="B1180" s="422"/>
      <c r="C1180" s="422"/>
      <c r="G1180" s="2">
        <f>+G1179+E1180-F1180</f>
        <v>84.399999999999949</v>
      </c>
    </row>
    <row r="1181" spans="2:7">
      <c r="B1181" s="422"/>
      <c r="C1181" s="422"/>
      <c r="G1181" s="2">
        <f>+G1180+E1181-F1181</f>
        <v>84.399999999999949</v>
      </c>
    </row>
    <row r="1182" spans="2:7">
      <c r="B1182" s="422"/>
      <c r="C1182" s="422"/>
      <c r="G1182" s="2">
        <f>+G1181+E1182-F1182</f>
        <v>84.399999999999949</v>
      </c>
    </row>
    <row r="1183" spans="2:7">
      <c r="B1183" s="422"/>
      <c r="C1183" s="422"/>
      <c r="G1183" s="2">
        <f>+G1182+E1183-F1183</f>
        <v>84.399999999999949</v>
      </c>
    </row>
    <row r="1184" spans="2:7">
      <c r="B1184" s="422"/>
      <c r="C1184" s="422"/>
      <c r="G1184" s="2">
        <f>+G1183+E1184-F1184</f>
        <v>84.399999999999949</v>
      </c>
    </row>
    <row r="1185" spans="2:7">
      <c r="B1185" s="422"/>
      <c r="C1185" s="422"/>
      <c r="G1185" s="2">
        <f>+G1184+E1185-F1185</f>
        <v>84.399999999999949</v>
      </c>
    </row>
    <row r="1186" spans="2:7">
      <c r="B1186" s="422"/>
      <c r="C1186" s="422"/>
      <c r="G1186" s="2">
        <f>+G1185+E1186-F1186</f>
        <v>84.399999999999949</v>
      </c>
    </row>
    <row r="1187" spans="2:7">
      <c r="B1187" s="422"/>
      <c r="C1187" s="422"/>
      <c r="G1187" s="2">
        <f>+G1186+E1187-F1187</f>
        <v>84.399999999999949</v>
      </c>
    </row>
    <row r="1188" spans="2:7">
      <c r="B1188" s="422"/>
      <c r="C1188" s="422"/>
      <c r="G1188" s="2">
        <f>+G1187+E1188-F1188</f>
        <v>84.399999999999949</v>
      </c>
    </row>
    <row r="1189" spans="2:7">
      <c r="B1189" s="422"/>
      <c r="C1189" s="422"/>
      <c r="G1189" s="2">
        <f>+G1188+E1189-F1189</f>
        <v>84.399999999999949</v>
      </c>
    </row>
    <row r="1190" spans="2:7">
      <c r="B1190" s="422"/>
      <c r="C1190" s="422"/>
      <c r="G1190" s="2">
        <f>+G1189+E1190-F1190</f>
        <v>84.399999999999949</v>
      </c>
    </row>
    <row r="1191" spans="2:7">
      <c r="B1191" s="422"/>
      <c r="C1191" s="422"/>
      <c r="G1191" s="2">
        <f>+G1190+E1191-F1191</f>
        <v>84.399999999999949</v>
      </c>
    </row>
    <row r="1192" spans="2:7">
      <c r="B1192" s="422"/>
      <c r="C1192" s="422"/>
      <c r="G1192" s="2">
        <f>+G1191+E1192-F1192</f>
        <v>84.399999999999949</v>
      </c>
    </row>
    <row r="1193" spans="2:7">
      <c r="B1193" s="422"/>
      <c r="C1193" s="422"/>
      <c r="G1193" s="2">
        <f>+G1192+E1193-F1193</f>
        <v>84.399999999999949</v>
      </c>
    </row>
    <row r="1194" spans="2:7">
      <c r="B1194" s="422"/>
      <c r="C1194" s="422"/>
      <c r="G1194" s="2">
        <f>+G1193+E1194-F1194</f>
        <v>84.399999999999949</v>
      </c>
    </row>
    <row r="1195" spans="2:7">
      <c r="B1195" s="422"/>
      <c r="C1195" s="422"/>
      <c r="G1195" s="2">
        <f>+G1194+E1195-F1195</f>
        <v>84.399999999999949</v>
      </c>
    </row>
    <row r="1196" spans="2:7">
      <c r="B1196" s="422"/>
      <c r="C1196" s="422"/>
      <c r="G1196" s="2">
        <f>+G1195+E1196-F1196</f>
        <v>84.399999999999949</v>
      </c>
    </row>
    <row r="1197" spans="2:7">
      <c r="B1197" s="422"/>
      <c r="C1197" s="422"/>
      <c r="G1197" s="2">
        <f>+G1196+E1197-F1197</f>
        <v>84.399999999999949</v>
      </c>
    </row>
    <row r="1198" spans="2:7">
      <c r="B1198" s="422"/>
      <c r="C1198" s="422"/>
      <c r="G1198" s="2">
        <f>+G1197+E1198-F1198</f>
        <v>84.399999999999949</v>
      </c>
    </row>
    <row r="1199" spans="2:7">
      <c r="B1199" s="422"/>
      <c r="C1199" s="422"/>
      <c r="G1199" s="2">
        <f>+G1198+E1199-F1199</f>
        <v>84.399999999999949</v>
      </c>
    </row>
    <row r="1200" spans="2:7">
      <c r="B1200" s="422"/>
      <c r="C1200" s="422"/>
      <c r="G1200" s="2">
        <f>+G1199+E1200-F1200</f>
        <v>84.399999999999949</v>
      </c>
    </row>
    <row r="1201" spans="2:7">
      <c r="B1201" s="422"/>
      <c r="C1201" s="422"/>
      <c r="G1201" s="2">
        <f>+G1200+E1201-F1201</f>
        <v>84.399999999999949</v>
      </c>
    </row>
    <row r="1202" spans="2:7">
      <c r="B1202" s="422"/>
      <c r="C1202" s="422"/>
      <c r="G1202" s="2">
        <f>+G1201+E1202-F1202</f>
        <v>84.399999999999949</v>
      </c>
    </row>
    <row r="1203" spans="2:7">
      <c r="B1203" s="422"/>
      <c r="C1203" s="422"/>
      <c r="G1203" s="2">
        <f>+G1202+E1203-F1203</f>
        <v>84.399999999999949</v>
      </c>
    </row>
    <row r="1204" spans="2:7">
      <c r="B1204" s="422"/>
      <c r="C1204" s="422"/>
      <c r="G1204" s="2">
        <f>+G1203+E1204-F1204</f>
        <v>84.399999999999949</v>
      </c>
    </row>
    <row r="1205" spans="2:7">
      <c r="B1205" s="422"/>
      <c r="C1205" s="422"/>
      <c r="G1205" s="2">
        <f>+G1204+E1205-F1205</f>
        <v>84.399999999999949</v>
      </c>
    </row>
    <row r="1206" spans="2:7">
      <c r="B1206" s="422"/>
      <c r="C1206" s="422"/>
      <c r="G1206" s="2">
        <f>+G1205+E1206-F1206</f>
        <v>84.399999999999949</v>
      </c>
    </row>
    <row r="1207" spans="2:7">
      <c r="B1207" s="422"/>
      <c r="C1207" s="422"/>
      <c r="G1207" s="2">
        <f>+G1206+E1207-F1207</f>
        <v>84.399999999999949</v>
      </c>
    </row>
    <row r="1208" spans="2:7">
      <c r="B1208" s="422"/>
      <c r="C1208" s="422"/>
      <c r="G1208" s="2">
        <f>+G1207+E1208-F1208</f>
        <v>84.399999999999949</v>
      </c>
    </row>
    <row r="1209" spans="2:7">
      <c r="B1209" s="422"/>
      <c r="C1209" s="422"/>
      <c r="G1209" s="2">
        <f>+G1208+E1209-F1209</f>
        <v>84.399999999999949</v>
      </c>
    </row>
    <row r="1210" spans="2:7">
      <c r="B1210" s="422"/>
      <c r="C1210" s="422"/>
      <c r="G1210" s="2">
        <f>+G1209+E1210-F1210</f>
        <v>84.399999999999949</v>
      </c>
    </row>
    <row r="1211" spans="2:7">
      <c r="B1211" s="422"/>
      <c r="C1211" s="422"/>
      <c r="G1211" s="2">
        <f>+G1210+E1211-F1211</f>
        <v>84.399999999999949</v>
      </c>
    </row>
    <row r="1212" spans="2:7">
      <c r="B1212" s="422"/>
      <c r="C1212" s="422"/>
      <c r="G1212" s="2">
        <f>+G1211+E1212-F1212</f>
        <v>84.399999999999949</v>
      </c>
    </row>
    <row r="1213" spans="2:7">
      <c r="B1213" s="422"/>
      <c r="C1213" s="422"/>
      <c r="G1213" s="2">
        <f>+G1212+E1213-F1213</f>
        <v>84.399999999999949</v>
      </c>
    </row>
    <row r="1214" spans="2:7">
      <c r="B1214" s="422"/>
      <c r="C1214" s="422"/>
      <c r="G1214" s="2">
        <f>+G1213+E1214-F1214</f>
        <v>84.399999999999949</v>
      </c>
    </row>
    <row r="1215" spans="2:7">
      <c r="B1215" s="422"/>
      <c r="C1215" s="422"/>
      <c r="G1215" s="2">
        <f>+G1214+E1215-F1215</f>
        <v>84.399999999999949</v>
      </c>
    </row>
    <row r="1216" spans="2:7">
      <c r="B1216" s="422"/>
      <c r="C1216" s="422"/>
      <c r="G1216" s="2">
        <f>+G1215+E1216-F1216</f>
        <v>84.399999999999949</v>
      </c>
    </row>
    <row r="1217" spans="2:7">
      <c r="B1217" s="422"/>
      <c r="C1217" s="422"/>
      <c r="G1217" s="2">
        <f>+G1216+E1217-F1217</f>
        <v>84.399999999999949</v>
      </c>
    </row>
    <row r="1218" spans="2:7">
      <c r="B1218" s="422"/>
      <c r="C1218" s="422"/>
      <c r="G1218" s="2">
        <f>+G1217+E1218-F1218</f>
        <v>84.399999999999949</v>
      </c>
    </row>
    <row r="1219" spans="2:7">
      <c r="B1219" s="422"/>
      <c r="C1219" s="422"/>
      <c r="G1219" s="2">
        <f>+G1218+E1219-F1219</f>
        <v>84.399999999999949</v>
      </c>
    </row>
    <row r="1220" spans="2:7">
      <c r="B1220" s="422"/>
      <c r="C1220" s="422"/>
      <c r="G1220" s="2">
        <f>+G1219+E1220-F1220</f>
        <v>84.399999999999949</v>
      </c>
    </row>
    <row r="1221" spans="2:7">
      <c r="B1221" s="422"/>
      <c r="C1221" s="422"/>
      <c r="G1221" s="2">
        <f>+G1220+E1221-F1221</f>
        <v>84.399999999999949</v>
      </c>
    </row>
    <row r="1222" spans="2:7">
      <c r="B1222" s="422"/>
      <c r="C1222" s="422"/>
      <c r="G1222" s="2">
        <f>+G1221+E1222-F1222</f>
        <v>84.399999999999949</v>
      </c>
    </row>
    <row r="1223" spans="2:7">
      <c r="B1223" s="422"/>
      <c r="C1223" s="422"/>
      <c r="G1223" s="2">
        <f>+G1222+E1223-F1223</f>
        <v>84.399999999999949</v>
      </c>
    </row>
    <row r="1224" spans="2:7">
      <c r="B1224" s="422"/>
      <c r="C1224" s="422"/>
      <c r="G1224" s="2">
        <f>+G1223+E1224-F1224</f>
        <v>84.399999999999949</v>
      </c>
    </row>
    <row r="1225" spans="2:7">
      <c r="B1225" s="422"/>
      <c r="C1225" s="422"/>
      <c r="G1225" s="2">
        <f>+G1224+E1225-F1225</f>
        <v>84.399999999999949</v>
      </c>
    </row>
    <row r="1226" spans="2:7">
      <c r="B1226" s="422"/>
      <c r="C1226" s="422"/>
      <c r="G1226" s="2">
        <f>+G1225+E1226-F1226</f>
        <v>84.399999999999949</v>
      </c>
    </row>
    <row r="1227" spans="2:7">
      <c r="B1227" s="422"/>
      <c r="C1227" s="422"/>
      <c r="G1227" s="2">
        <f>+G1226+E1227-F1227</f>
        <v>84.399999999999949</v>
      </c>
    </row>
    <row r="1228" spans="2:7">
      <c r="B1228" s="422"/>
      <c r="C1228" s="422"/>
      <c r="G1228" s="2">
        <f>+G1227+E1228-F1228</f>
        <v>84.399999999999949</v>
      </c>
    </row>
    <row r="1229" spans="2:7">
      <c r="B1229" s="422"/>
      <c r="C1229" s="422"/>
      <c r="G1229" s="2">
        <f>+G1228+E1229-F1229</f>
        <v>84.399999999999949</v>
      </c>
    </row>
    <row r="1230" spans="2:7">
      <c r="B1230" s="422"/>
      <c r="C1230" s="422"/>
      <c r="G1230" s="2">
        <f>+G1229+E1230-F1230</f>
        <v>84.399999999999949</v>
      </c>
    </row>
    <row r="1231" spans="2:7">
      <c r="B1231" s="422"/>
      <c r="C1231" s="422"/>
      <c r="G1231" s="2">
        <f>+G1230+E1231-F1231</f>
        <v>84.399999999999949</v>
      </c>
    </row>
    <row r="1232" spans="2:7">
      <c r="B1232" s="422"/>
      <c r="C1232" s="422"/>
      <c r="G1232" s="2">
        <f>+G1231+E1232-F1232</f>
        <v>84.399999999999949</v>
      </c>
    </row>
    <row r="1233" spans="2:7">
      <c r="B1233" s="422"/>
      <c r="C1233" s="422"/>
      <c r="G1233" s="2">
        <f>+G1232+E1233-F1233</f>
        <v>84.399999999999949</v>
      </c>
    </row>
    <row r="1234" spans="2:7">
      <c r="B1234" s="422"/>
      <c r="C1234" s="422"/>
      <c r="G1234" s="2">
        <f>+G1233+E1234-F1234</f>
        <v>84.399999999999949</v>
      </c>
    </row>
    <row r="1235" spans="2:7">
      <c r="B1235" s="422"/>
      <c r="C1235" s="422"/>
      <c r="G1235" s="2">
        <f>+G1234+E1235-F1235</f>
        <v>84.399999999999949</v>
      </c>
    </row>
    <row r="1236" spans="2:7">
      <c r="B1236" s="422"/>
      <c r="C1236" s="422"/>
      <c r="G1236" s="2">
        <f>+G1235+E1236-F1236</f>
        <v>84.399999999999949</v>
      </c>
    </row>
    <row r="1237" spans="2:7">
      <c r="B1237" s="422"/>
      <c r="C1237" s="422"/>
      <c r="G1237" s="2">
        <f>+G1236+E1237-F1237</f>
        <v>84.399999999999949</v>
      </c>
    </row>
    <row r="1238" spans="2:7">
      <c r="B1238" s="422"/>
      <c r="C1238" s="422"/>
      <c r="G1238" s="2">
        <f>+G1237+E1238-F1238</f>
        <v>84.399999999999949</v>
      </c>
    </row>
    <row r="1239" spans="2:7">
      <c r="B1239" s="422"/>
      <c r="C1239" s="422"/>
      <c r="G1239" s="2">
        <f>+G1238+E1239-F1239</f>
        <v>84.399999999999949</v>
      </c>
    </row>
    <row r="1240" spans="2:7">
      <c r="B1240" s="422"/>
      <c r="C1240" s="422"/>
      <c r="G1240" s="2">
        <f>+G1239+E1240-F1240</f>
        <v>84.399999999999949</v>
      </c>
    </row>
    <row r="1241" spans="2:7">
      <c r="B1241" s="422"/>
      <c r="C1241" s="422"/>
      <c r="G1241" s="2">
        <f>+G1240+E1241-F1241</f>
        <v>84.399999999999949</v>
      </c>
    </row>
    <row r="1242" spans="2:7">
      <c r="B1242" s="422"/>
      <c r="C1242" s="422"/>
      <c r="G1242" s="2">
        <f>+G1241+E1242-F1242</f>
        <v>84.399999999999949</v>
      </c>
    </row>
    <row r="1243" spans="2:7">
      <c r="B1243" s="422"/>
      <c r="C1243" s="422"/>
      <c r="G1243" s="2">
        <f>+G1242+E1243-F1243</f>
        <v>84.399999999999949</v>
      </c>
    </row>
    <row r="1244" spans="2:7">
      <c r="B1244" s="422"/>
      <c r="C1244" s="422"/>
      <c r="G1244" s="2">
        <f>+G1243+E1244-F1244</f>
        <v>84.399999999999949</v>
      </c>
    </row>
    <row r="1245" spans="2:7">
      <c r="B1245" s="422"/>
      <c r="C1245" s="422"/>
      <c r="G1245" s="2">
        <f>+G1244+E1245-F1245</f>
        <v>84.399999999999949</v>
      </c>
    </row>
    <row r="1246" spans="2:7">
      <c r="B1246" s="422"/>
      <c r="C1246" s="422"/>
      <c r="G1246" s="2">
        <f>+G1245+E1246-F1246</f>
        <v>84.399999999999949</v>
      </c>
    </row>
    <row r="1247" spans="2:7">
      <c r="B1247" s="422"/>
      <c r="C1247" s="422"/>
      <c r="G1247" s="2">
        <f>+G1246+E1247-F1247</f>
        <v>84.399999999999949</v>
      </c>
    </row>
    <row r="1248" spans="2:7">
      <c r="B1248" s="422"/>
      <c r="C1248" s="422"/>
      <c r="G1248" s="2">
        <f>+G1247+E1248-F1248</f>
        <v>84.399999999999949</v>
      </c>
    </row>
    <row r="1249" spans="2:7">
      <c r="B1249" s="422"/>
      <c r="C1249" s="422"/>
      <c r="G1249" s="2">
        <f>+G1248+E1249-F1249</f>
        <v>84.399999999999949</v>
      </c>
    </row>
    <row r="1250" spans="2:7">
      <c r="B1250" s="422"/>
      <c r="C1250" s="422"/>
      <c r="G1250" s="2">
        <f>+G1249+E1250-F1250</f>
        <v>84.399999999999949</v>
      </c>
    </row>
    <row r="1251" spans="2:7">
      <c r="B1251" s="422"/>
      <c r="C1251" s="422"/>
      <c r="G1251" s="2">
        <f>+G1250+E1251-F1251</f>
        <v>84.399999999999949</v>
      </c>
    </row>
    <row r="1252" spans="2:7">
      <c r="B1252" s="422"/>
      <c r="C1252" s="422"/>
      <c r="G1252" s="2">
        <f>+G1251+E1252-F1252</f>
        <v>84.399999999999949</v>
      </c>
    </row>
    <row r="1253" spans="2:7">
      <c r="B1253" s="422"/>
      <c r="C1253" s="422"/>
      <c r="G1253" s="2">
        <f>+G1252+E1253-F1253</f>
        <v>84.399999999999949</v>
      </c>
    </row>
    <row r="1254" spans="2:7">
      <c r="B1254" s="422"/>
      <c r="C1254" s="422"/>
      <c r="G1254" s="2">
        <f>+G1253+E1254-F1254</f>
        <v>84.399999999999949</v>
      </c>
    </row>
    <row r="1255" spans="2:7">
      <c r="B1255" s="422"/>
      <c r="C1255" s="422"/>
      <c r="G1255" s="2">
        <f>+G1254+E1255-F1255</f>
        <v>84.399999999999949</v>
      </c>
    </row>
    <row r="1256" spans="2:7">
      <c r="B1256" s="422"/>
      <c r="C1256" s="422"/>
      <c r="G1256" s="2">
        <f>+G1255+E1256-F1256</f>
        <v>84.399999999999949</v>
      </c>
    </row>
    <row r="1257" spans="2:7">
      <c r="B1257" s="422"/>
      <c r="C1257" s="422"/>
      <c r="G1257" s="2">
        <f>+G1256+E1257-F1257</f>
        <v>84.399999999999949</v>
      </c>
    </row>
    <row r="1258" spans="2:7">
      <c r="B1258" s="422"/>
      <c r="C1258" s="422"/>
      <c r="G1258" s="2">
        <f>+G1257+E1258-F1258</f>
        <v>84.399999999999949</v>
      </c>
    </row>
    <row r="1259" spans="2:7">
      <c r="B1259" s="422"/>
      <c r="C1259" s="422"/>
      <c r="G1259" s="2">
        <f>+G1258+E1259-F1259</f>
        <v>84.399999999999949</v>
      </c>
    </row>
    <row r="1260" spans="2:7">
      <c r="B1260" s="422"/>
      <c r="C1260" s="422"/>
      <c r="G1260" s="2">
        <f>+G1259+E1260-F1260</f>
        <v>84.399999999999949</v>
      </c>
    </row>
    <row r="1261" spans="2:7">
      <c r="B1261" s="422"/>
      <c r="C1261" s="422"/>
      <c r="G1261" s="2">
        <f>+G1260+E1261-F1261</f>
        <v>84.399999999999949</v>
      </c>
    </row>
    <row r="1262" spans="2:7">
      <c r="B1262" s="422"/>
      <c r="C1262" s="422"/>
      <c r="G1262" s="2">
        <f>+G1261+E1262-F1262</f>
        <v>84.399999999999949</v>
      </c>
    </row>
    <row r="1263" spans="2:7">
      <c r="B1263" s="422"/>
      <c r="C1263" s="422"/>
      <c r="G1263" s="2">
        <f>+G1262+E1263-F1263</f>
        <v>84.399999999999949</v>
      </c>
    </row>
    <row r="1264" spans="2:7">
      <c r="B1264" s="422"/>
      <c r="C1264" s="422"/>
      <c r="G1264" s="2">
        <f>+G1263+E1264-F1264</f>
        <v>84.399999999999949</v>
      </c>
    </row>
    <row r="1265" spans="2:7">
      <c r="B1265" s="422"/>
      <c r="C1265" s="422"/>
      <c r="G1265" s="2">
        <f>+G1264+E1265-F1265</f>
        <v>84.399999999999949</v>
      </c>
    </row>
    <row r="1266" spans="2:7">
      <c r="B1266" s="422"/>
      <c r="C1266" s="422"/>
      <c r="G1266" s="2">
        <f>+G1265+E1266-F1266</f>
        <v>84.399999999999949</v>
      </c>
    </row>
    <row r="1267" spans="2:7">
      <c r="B1267" s="422"/>
      <c r="C1267" s="422"/>
      <c r="G1267" s="2">
        <f>+G1266+E1267-F1267</f>
        <v>84.399999999999949</v>
      </c>
    </row>
    <row r="1268" spans="2:7">
      <c r="B1268" s="422"/>
      <c r="C1268" s="422"/>
      <c r="G1268" s="2">
        <f>+G1267+E1268-F1268</f>
        <v>84.399999999999949</v>
      </c>
    </row>
    <row r="1269" spans="2:7">
      <c r="B1269" s="422"/>
      <c r="C1269" s="422"/>
      <c r="G1269" s="2">
        <f>+G1268+E1269-F1269</f>
        <v>84.399999999999949</v>
      </c>
    </row>
    <row r="1270" spans="2:7">
      <c r="B1270" s="422"/>
      <c r="C1270" s="422"/>
      <c r="G1270" s="2">
        <f>+G1269+E1270-F1270</f>
        <v>84.399999999999949</v>
      </c>
    </row>
    <row r="1271" spans="2:7">
      <c r="B1271" s="422"/>
      <c r="C1271" s="422"/>
      <c r="G1271" s="2">
        <f>+G1270+E1271-F1271</f>
        <v>84.399999999999949</v>
      </c>
    </row>
    <row r="1272" spans="2:7">
      <c r="B1272" s="422"/>
      <c r="C1272" s="422"/>
      <c r="G1272" s="2">
        <f>+G1271+E1272-F1272</f>
        <v>84.399999999999949</v>
      </c>
    </row>
    <row r="1273" spans="2:7">
      <c r="B1273" s="422"/>
      <c r="C1273" s="422"/>
      <c r="G1273" s="2">
        <f>+G1272+E1273-F1273</f>
        <v>84.399999999999949</v>
      </c>
    </row>
    <row r="1274" spans="2:7">
      <c r="B1274" s="422"/>
      <c r="C1274" s="422"/>
      <c r="G1274" s="2">
        <f>+G1273+E1274-F1274</f>
        <v>84.399999999999949</v>
      </c>
    </row>
    <row r="1275" spans="2:7">
      <c r="B1275" s="422"/>
      <c r="C1275" s="422"/>
      <c r="G1275" s="2">
        <f>+G1274+E1275-F1275</f>
        <v>84.399999999999949</v>
      </c>
    </row>
    <row r="1276" spans="2:7">
      <c r="B1276" s="422"/>
      <c r="C1276" s="422"/>
      <c r="G1276" s="2">
        <f>+G1275+E1276-F1276</f>
        <v>84.399999999999949</v>
      </c>
    </row>
    <row r="1277" spans="2:7">
      <c r="B1277" s="422"/>
      <c r="C1277" s="422"/>
      <c r="G1277" s="2">
        <f>+G1276+E1277-F1277</f>
        <v>84.399999999999949</v>
      </c>
    </row>
    <row r="1278" spans="2:7">
      <c r="B1278" s="422"/>
      <c r="C1278" s="422"/>
      <c r="G1278" s="2">
        <f>+G1277+E1278-F1278</f>
        <v>84.399999999999949</v>
      </c>
    </row>
    <row r="1279" spans="2:7">
      <c r="B1279" s="422"/>
      <c r="C1279" s="422"/>
      <c r="G1279" s="2">
        <f>+G1278+E1279-F1279</f>
        <v>84.399999999999949</v>
      </c>
    </row>
    <row r="1280" spans="2:7">
      <c r="B1280" s="422"/>
      <c r="C1280" s="422"/>
      <c r="G1280" s="2">
        <f>+G1279+E1280-F1280</f>
        <v>84.399999999999949</v>
      </c>
    </row>
    <row r="1281" spans="2:7">
      <c r="B1281" s="422"/>
      <c r="C1281" s="422"/>
      <c r="G1281" s="2">
        <f>+G1280+E1281-F1281</f>
        <v>84.399999999999949</v>
      </c>
    </row>
    <row r="1282" spans="2:7">
      <c r="B1282" s="422"/>
      <c r="C1282" s="422"/>
      <c r="G1282" s="2">
        <f>+G1281+E1282-F1282</f>
        <v>84.399999999999949</v>
      </c>
    </row>
    <row r="1283" spans="2:7">
      <c r="B1283" s="422"/>
      <c r="C1283" s="422"/>
      <c r="G1283" s="2">
        <f>+G1282+E1283-F1283</f>
        <v>84.399999999999949</v>
      </c>
    </row>
    <row r="1284" spans="2:7">
      <c r="B1284" s="422"/>
      <c r="C1284" s="422"/>
      <c r="G1284" s="2">
        <f>+G1283+E1284-F1284</f>
        <v>84.399999999999949</v>
      </c>
    </row>
    <row r="1285" spans="2:7">
      <c r="B1285" s="422"/>
      <c r="C1285" s="422"/>
      <c r="G1285" s="2">
        <f>+G1284+E1285-F1285</f>
        <v>84.399999999999949</v>
      </c>
    </row>
    <row r="1286" spans="2:7">
      <c r="B1286" s="422"/>
      <c r="C1286" s="422"/>
      <c r="G1286" s="2">
        <f>+G1285+E1286-F1286</f>
        <v>84.399999999999949</v>
      </c>
    </row>
    <row r="1287" spans="2:7">
      <c r="B1287" s="422"/>
      <c r="C1287" s="422"/>
      <c r="G1287" s="2">
        <f>+G1286+E1287-F1287</f>
        <v>84.399999999999949</v>
      </c>
    </row>
    <row r="1288" spans="2:7">
      <c r="B1288" s="422"/>
      <c r="C1288" s="422"/>
      <c r="G1288" s="2">
        <f>+G1287+E1288-F1288</f>
        <v>84.399999999999949</v>
      </c>
    </row>
    <row r="1289" spans="2:7">
      <c r="B1289" s="422"/>
      <c r="C1289" s="422"/>
      <c r="G1289" s="2">
        <f>+G1288+E1289-F1289</f>
        <v>84.399999999999949</v>
      </c>
    </row>
    <row r="1290" spans="2:7">
      <c r="B1290" s="422"/>
      <c r="C1290" s="422"/>
      <c r="G1290" s="2">
        <f>+G1289+E1290-F1290</f>
        <v>84.399999999999949</v>
      </c>
    </row>
    <row r="1291" spans="2:7">
      <c r="B1291" s="422"/>
      <c r="C1291" s="422"/>
      <c r="G1291" s="2">
        <f>+G1290+E1291-F1291</f>
        <v>84.399999999999949</v>
      </c>
    </row>
    <row r="1292" spans="2:7">
      <c r="B1292" s="422"/>
      <c r="C1292" s="422"/>
      <c r="G1292" s="2">
        <f>+G1291+E1292-F1292</f>
        <v>84.399999999999949</v>
      </c>
    </row>
    <row r="1293" spans="2:7">
      <c r="B1293" s="422"/>
      <c r="C1293" s="422"/>
      <c r="G1293" s="2">
        <f>+G1292+E1293-F1293</f>
        <v>84.399999999999949</v>
      </c>
    </row>
    <row r="1294" spans="2:7">
      <c r="B1294" s="422"/>
      <c r="C1294" s="422"/>
      <c r="G1294" s="2">
        <f>+G1293+E1294-F1294</f>
        <v>84.399999999999949</v>
      </c>
    </row>
    <row r="1295" spans="2:7">
      <c r="B1295" s="422"/>
      <c r="C1295" s="422"/>
      <c r="G1295" s="2">
        <f>+G1294+E1295-F1295</f>
        <v>84.399999999999949</v>
      </c>
    </row>
    <row r="1296" spans="2:7">
      <c r="B1296" s="422"/>
      <c r="C1296" s="422"/>
      <c r="G1296" s="2">
        <f>+G1295+E1296-F1296</f>
        <v>84.399999999999949</v>
      </c>
    </row>
    <row r="1297" spans="2:7">
      <c r="B1297" s="422"/>
      <c r="C1297" s="422"/>
      <c r="G1297" s="2">
        <f>+G1296+E1297-F1297</f>
        <v>84.399999999999949</v>
      </c>
    </row>
    <row r="1298" spans="2:7">
      <c r="B1298" s="422"/>
      <c r="C1298" s="422"/>
      <c r="G1298" s="2">
        <f>+G1297+E1298-F1298</f>
        <v>84.399999999999949</v>
      </c>
    </row>
    <row r="1299" spans="2:7">
      <c r="B1299" s="422"/>
      <c r="C1299" s="422"/>
      <c r="G1299" s="2">
        <f>+G1298+E1299-F1299</f>
        <v>84.399999999999949</v>
      </c>
    </row>
    <row r="1300" spans="2:7">
      <c r="B1300" s="422"/>
      <c r="C1300" s="422"/>
      <c r="G1300" s="2">
        <f>+G1299+E1300-F1300</f>
        <v>84.399999999999949</v>
      </c>
    </row>
    <row r="1301" spans="2:7">
      <c r="B1301" s="422"/>
      <c r="C1301" s="422"/>
      <c r="G1301" s="2">
        <f>+G1300+E1301-F1301</f>
        <v>84.399999999999949</v>
      </c>
    </row>
    <row r="1302" spans="2:7">
      <c r="B1302" s="422"/>
      <c r="C1302" s="422"/>
      <c r="G1302" s="2">
        <f>+G1301+E1302-F1302</f>
        <v>84.399999999999949</v>
      </c>
    </row>
    <row r="1303" spans="2:7">
      <c r="B1303" s="422"/>
      <c r="C1303" s="422"/>
      <c r="G1303" s="2">
        <f>+G1302+E1303-F1303</f>
        <v>84.399999999999949</v>
      </c>
    </row>
    <row r="1304" spans="2:7">
      <c r="B1304" s="422"/>
      <c r="C1304" s="422"/>
      <c r="G1304" s="2">
        <f>+G1303+E1304-F1304</f>
        <v>84.399999999999949</v>
      </c>
    </row>
    <row r="1305" spans="2:7">
      <c r="B1305" s="422"/>
      <c r="C1305" s="422"/>
      <c r="G1305" s="2">
        <f>+G1304+E1305-F1305</f>
        <v>84.399999999999949</v>
      </c>
    </row>
    <row r="1306" spans="2:7">
      <c r="B1306" s="422"/>
      <c r="C1306" s="422"/>
      <c r="G1306" s="2">
        <f>+G1305+E1306-F1306</f>
        <v>84.399999999999949</v>
      </c>
    </row>
    <row r="1307" spans="2:7">
      <c r="B1307" s="422"/>
      <c r="C1307" s="422"/>
      <c r="G1307" s="2">
        <f>+G1306+E1307-F1307</f>
        <v>84.399999999999949</v>
      </c>
    </row>
    <row r="1308" spans="2:7">
      <c r="B1308" s="422"/>
      <c r="C1308" s="422"/>
      <c r="G1308" s="2">
        <f>+G1307+E1308-F1308</f>
        <v>84.399999999999949</v>
      </c>
    </row>
    <row r="1309" spans="2:7">
      <c r="B1309" s="422"/>
      <c r="C1309" s="422"/>
      <c r="G1309" s="2">
        <f>+G1308+E1309-F1309</f>
        <v>84.399999999999949</v>
      </c>
    </row>
    <row r="1310" spans="2:7">
      <c r="B1310" s="422"/>
      <c r="C1310" s="422"/>
      <c r="G1310" s="2">
        <f>+G1309+E1310-F1310</f>
        <v>84.399999999999949</v>
      </c>
    </row>
    <row r="1311" spans="2:7">
      <c r="B1311" s="422"/>
      <c r="C1311" s="422"/>
      <c r="G1311" s="2">
        <f>+G1310+E1311-F1311</f>
        <v>84.399999999999949</v>
      </c>
    </row>
    <row r="1312" spans="2:7">
      <c r="B1312" s="422"/>
      <c r="C1312" s="422"/>
      <c r="G1312" s="2">
        <f>+G1311+E1312-F1312</f>
        <v>84.399999999999949</v>
      </c>
    </row>
    <row r="1313" spans="2:7">
      <c r="B1313" s="422"/>
      <c r="C1313" s="422"/>
      <c r="G1313" s="2">
        <f>+G1312+E1313-F1313</f>
        <v>84.399999999999949</v>
      </c>
    </row>
    <row r="1314" spans="2:7">
      <c r="B1314" s="422"/>
      <c r="C1314" s="422"/>
      <c r="G1314" s="2">
        <f>+G1313+E1314-F1314</f>
        <v>84.399999999999949</v>
      </c>
    </row>
    <row r="1315" spans="2:7">
      <c r="B1315" s="422"/>
      <c r="C1315" s="422"/>
      <c r="G1315" s="2">
        <f>+G1314+E1315-F1315</f>
        <v>84.399999999999949</v>
      </c>
    </row>
    <row r="1316" spans="2:7">
      <c r="B1316" s="422"/>
      <c r="C1316" s="422"/>
      <c r="G1316" s="2">
        <f>+G1315+E1316-F1316</f>
        <v>84.399999999999949</v>
      </c>
    </row>
    <row r="1317" spans="2:7">
      <c r="B1317" s="422"/>
      <c r="C1317" s="422"/>
      <c r="G1317" s="2">
        <f>+G1316+E1317-F1317</f>
        <v>84.399999999999949</v>
      </c>
    </row>
    <row r="1318" spans="2:7">
      <c r="B1318" s="422"/>
      <c r="C1318" s="422"/>
      <c r="G1318" s="2">
        <f>+G1317+E1318-F1318</f>
        <v>84.399999999999949</v>
      </c>
    </row>
    <row r="1319" spans="2:7">
      <c r="B1319" s="422"/>
      <c r="C1319" s="422"/>
      <c r="G1319" s="2">
        <f>+G1318+E1319-F1319</f>
        <v>84.399999999999949</v>
      </c>
    </row>
    <row r="1320" spans="2:7">
      <c r="B1320" s="422"/>
      <c r="C1320" s="422"/>
      <c r="G1320" s="2">
        <f>+G1319+E1320-F1320</f>
        <v>84.399999999999949</v>
      </c>
    </row>
    <row r="1321" spans="2:7">
      <c r="B1321" s="422"/>
      <c r="C1321" s="422"/>
      <c r="G1321" s="2">
        <f>+G1320+E1321-F1321</f>
        <v>84.399999999999949</v>
      </c>
    </row>
    <row r="1322" spans="2:7">
      <c r="B1322" s="422"/>
      <c r="C1322" s="422"/>
      <c r="G1322" s="2">
        <f>+G1321+E1322-F1322</f>
        <v>84.399999999999949</v>
      </c>
    </row>
    <row r="1323" spans="2:7">
      <c r="B1323" s="422"/>
      <c r="C1323" s="422"/>
      <c r="G1323" s="2">
        <f>+G1322+E1323-F1323</f>
        <v>84.399999999999949</v>
      </c>
    </row>
    <row r="1324" spans="2:7">
      <c r="B1324" s="422"/>
      <c r="C1324" s="422"/>
      <c r="G1324" s="2">
        <f>+G1323+E1324-F1324</f>
        <v>84.399999999999949</v>
      </c>
    </row>
    <row r="1325" spans="2:7">
      <c r="B1325" s="422"/>
      <c r="C1325" s="422"/>
    </row>
    <row r="1326" spans="2:7">
      <c r="B1326" s="422"/>
      <c r="C1326" s="422"/>
    </row>
    <row r="1327" spans="2:7">
      <c r="B1327" s="422"/>
      <c r="C1327" s="422"/>
    </row>
    <row r="1328" spans="2:7">
      <c r="B1328" s="422"/>
      <c r="C1328" s="422"/>
    </row>
  </sheetData>
  <autoFilter ref="A4:G391" xr:uid="{00000000-0009-0000-0000-000002000000}"/>
  <mergeCells count="6">
    <mergeCell ref="J934:L934"/>
    <mergeCell ref="B2:G2"/>
    <mergeCell ref="J509:M509"/>
    <mergeCell ref="H780:J780"/>
    <mergeCell ref="H795:J795"/>
    <mergeCell ref="J873:L873"/>
  </mergeCells>
  <pageMargins left="0" right="0" top="0.75" bottom="0.75" header="0.3" footer="0.3"/>
  <pageSetup paperSize="9" scale="110" fitToWidth="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S1333"/>
  <sheetViews>
    <sheetView topLeftCell="A919" zoomScaleNormal="100" workbookViewId="0">
      <selection activeCell="I921" sqref="I921:L940"/>
    </sheetView>
  </sheetViews>
  <sheetFormatPr defaultColWidth="11.42578125" defaultRowHeight="15"/>
  <cols>
    <col min="1" max="1" width="11.42578125" style="3"/>
    <col min="2" max="2" width="18.140625" style="7" bestFit="1" customWidth="1"/>
    <col min="3" max="3" width="14.28515625" style="7" bestFit="1" customWidth="1"/>
    <col min="4" max="4" width="35.140625" customWidth="1"/>
    <col min="5" max="5" width="11.42578125" style="20"/>
    <col min="6" max="6" width="11.42578125" style="2"/>
    <col min="9" max="9" width="10.7109375" bestFit="1" customWidth="1"/>
    <col min="10" max="10" width="22.7109375" customWidth="1"/>
    <col min="11" max="11" width="22.5703125" customWidth="1"/>
    <col min="12" max="12" width="13" customWidth="1"/>
    <col min="13" max="13" width="13.140625" style="2" bestFit="1" customWidth="1"/>
    <col min="14" max="14" width="14" bestFit="1" customWidth="1"/>
  </cols>
  <sheetData>
    <row r="2" spans="1:7">
      <c r="B2" s="440" t="s">
        <v>155</v>
      </c>
      <c r="C2" s="440"/>
      <c r="D2" s="440"/>
      <c r="E2" s="440"/>
      <c r="F2" s="440"/>
      <c r="G2" s="440"/>
    </row>
    <row r="4" spans="1:7" ht="41.25">
      <c r="A4" s="30" t="s">
        <v>1</v>
      </c>
      <c r="B4" s="11" t="s">
        <v>2</v>
      </c>
      <c r="C4" s="11" t="s">
        <v>3</v>
      </c>
      <c r="D4" s="11" t="s">
        <v>4</v>
      </c>
      <c r="E4" s="133" t="s">
        <v>5</v>
      </c>
      <c r="F4" s="12" t="s">
        <v>6</v>
      </c>
      <c r="G4" s="12" t="s">
        <v>7</v>
      </c>
    </row>
    <row r="5" spans="1:7">
      <c r="A5" s="3">
        <v>42736</v>
      </c>
      <c r="B5" s="422" t="s">
        <v>8</v>
      </c>
      <c r="C5" s="422"/>
      <c r="G5" s="2">
        <v>56.4</v>
      </c>
    </row>
    <row r="6" spans="1:7">
      <c r="A6" s="3">
        <v>42786</v>
      </c>
      <c r="B6" s="422">
        <v>12270</v>
      </c>
      <c r="C6" s="422" t="s">
        <v>67</v>
      </c>
      <c r="F6" s="2">
        <v>56.4</v>
      </c>
      <c r="G6" s="2">
        <f t="shared" ref="G6:G69" si="0">+G5+E6-F6</f>
        <v>0</v>
      </c>
    </row>
    <row r="7" spans="1:7">
      <c r="A7" s="3">
        <v>42766</v>
      </c>
      <c r="B7" s="422" t="s">
        <v>10</v>
      </c>
      <c r="C7" s="422" t="s">
        <v>11</v>
      </c>
      <c r="D7" t="s">
        <v>12</v>
      </c>
      <c r="E7" s="29">
        <v>92.9</v>
      </c>
      <c r="G7" s="2">
        <f t="shared" si="0"/>
        <v>92.9</v>
      </c>
    </row>
    <row r="8" spans="1:7">
      <c r="B8" s="422"/>
      <c r="C8" s="422"/>
      <c r="D8" t="s">
        <v>13</v>
      </c>
      <c r="E8" s="29">
        <v>2.8</v>
      </c>
      <c r="G8" s="2">
        <f t="shared" si="0"/>
        <v>95.7</v>
      </c>
    </row>
    <row r="9" spans="1:7">
      <c r="B9" s="422"/>
      <c r="C9" s="422"/>
      <c r="D9" t="s">
        <v>14</v>
      </c>
      <c r="E9" s="29">
        <v>60</v>
      </c>
      <c r="G9" s="2">
        <f t="shared" si="0"/>
        <v>155.69999999999999</v>
      </c>
    </row>
    <row r="10" spans="1:7">
      <c r="B10" s="422"/>
      <c r="C10" s="422"/>
      <c r="D10" t="s">
        <v>15</v>
      </c>
      <c r="E10" s="29">
        <v>2</v>
      </c>
      <c r="G10" s="2">
        <f t="shared" si="0"/>
        <v>157.69999999999999</v>
      </c>
    </row>
    <row r="11" spans="1:7">
      <c r="A11" s="3">
        <v>42786</v>
      </c>
      <c r="B11" s="422">
        <v>12270</v>
      </c>
      <c r="C11" s="422" t="s">
        <v>11</v>
      </c>
      <c r="D11" t="s">
        <v>12</v>
      </c>
      <c r="E11" s="29"/>
      <c r="F11" s="2">
        <v>92.9</v>
      </c>
      <c r="G11" s="2">
        <f t="shared" si="0"/>
        <v>64.799999999999983</v>
      </c>
    </row>
    <row r="12" spans="1:7">
      <c r="A12" s="3">
        <v>42786</v>
      </c>
      <c r="B12" s="422">
        <v>12270</v>
      </c>
      <c r="C12" s="422" t="s">
        <v>11</v>
      </c>
      <c r="D12" t="s">
        <v>13</v>
      </c>
      <c r="E12" s="29"/>
      <c r="F12" s="2">
        <v>2.8</v>
      </c>
      <c r="G12" s="2">
        <f t="shared" si="0"/>
        <v>61.999999999999986</v>
      </c>
    </row>
    <row r="13" spans="1:7">
      <c r="A13" s="3">
        <v>42786</v>
      </c>
      <c r="B13" s="422">
        <v>12270</v>
      </c>
      <c r="C13" s="422" t="s">
        <v>11</v>
      </c>
      <c r="D13" t="s">
        <v>14</v>
      </c>
      <c r="E13" s="29"/>
      <c r="F13" s="2">
        <v>60</v>
      </c>
      <c r="G13" s="2">
        <f t="shared" si="0"/>
        <v>1.9999999999999858</v>
      </c>
    </row>
    <row r="14" spans="1:7">
      <c r="A14" s="3">
        <v>42786</v>
      </c>
      <c r="B14" s="422">
        <v>12270</v>
      </c>
      <c r="C14" s="422" t="s">
        <v>11</v>
      </c>
      <c r="D14" t="s">
        <v>15</v>
      </c>
      <c r="E14" s="29"/>
      <c r="F14" s="2">
        <v>2</v>
      </c>
      <c r="G14" s="2">
        <f t="shared" si="0"/>
        <v>-1.4210854715202004E-14</v>
      </c>
    </row>
    <row r="15" spans="1:7">
      <c r="A15" s="3">
        <v>42794</v>
      </c>
      <c r="B15" s="422" t="s">
        <v>10</v>
      </c>
      <c r="C15" s="422" t="s">
        <v>17</v>
      </c>
      <c r="D15" t="s">
        <v>12</v>
      </c>
      <c r="E15" s="29">
        <v>94.5</v>
      </c>
      <c r="G15" s="2">
        <f t="shared" si="0"/>
        <v>94.499999999999986</v>
      </c>
    </row>
    <row r="16" spans="1:7">
      <c r="B16" s="422"/>
      <c r="C16" s="422"/>
      <c r="D16" t="s">
        <v>13</v>
      </c>
      <c r="E16" s="29">
        <v>2</v>
      </c>
      <c r="G16" s="2">
        <f t="shared" si="0"/>
        <v>96.499999999999986</v>
      </c>
    </row>
    <row r="17" spans="1:7">
      <c r="B17" s="422"/>
      <c r="C17" s="422"/>
      <c r="D17" t="s">
        <v>14</v>
      </c>
      <c r="E17" s="29">
        <v>56</v>
      </c>
      <c r="G17" s="2">
        <f t="shared" si="0"/>
        <v>152.5</v>
      </c>
    </row>
    <row r="18" spans="1:7">
      <c r="B18" s="422"/>
      <c r="C18" s="422"/>
      <c r="D18" t="s">
        <v>15</v>
      </c>
      <c r="E18" s="29">
        <v>2</v>
      </c>
      <c r="G18" s="2">
        <f t="shared" si="0"/>
        <v>154.5</v>
      </c>
    </row>
    <row r="19" spans="1:7">
      <c r="A19" s="3">
        <v>42822</v>
      </c>
      <c r="B19" s="422">
        <v>12604</v>
      </c>
      <c r="C19" s="422" t="s">
        <v>17</v>
      </c>
      <c r="D19" t="s">
        <v>12</v>
      </c>
      <c r="E19" s="29"/>
      <c r="F19" s="2">
        <v>94.5</v>
      </c>
      <c r="G19" s="2">
        <f t="shared" si="0"/>
        <v>60</v>
      </c>
    </row>
    <row r="20" spans="1:7">
      <c r="A20" s="3">
        <v>42822</v>
      </c>
      <c r="B20" s="422">
        <v>12604</v>
      </c>
      <c r="C20" s="422" t="s">
        <v>17</v>
      </c>
      <c r="D20" t="s">
        <v>13</v>
      </c>
      <c r="E20" s="29"/>
      <c r="F20" s="2">
        <v>2</v>
      </c>
      <c r="G20" s="2">
        <f t="shared" si="0"/>
        <v>58</v>
      </c>
    </row>
    <row r="21" spans="1:7">
      <c r="A21" s="3">
        <v>42822</v>
      </c>
      <c r="B21" s="422">
        <v>12604</v>
      </c>
      <c r="C21" s="422" t="s">
        <v>17</v>
      </c>
      <c r="D21" t="s">
        <v>14</v>
      </c>
      <c r="E21" s="29"/>
      <c r="F21" s="2">
        <v>56</v>
      </c>
      <c r="G21" s="2">
        <f t="shared" si="0"/>
        <v>2</v>
      </c>
    </row>
    <row r="22" spans="1:7">
      <c r="A22" s="3">
        <v>42822</v>
      </c>
      <c r="B22" s="422">
        <v>12604</v>
      </c>
      <c r="C22" s="422" t="s">
        <v>17</v>
      </c>
      <c r="D22" t="s">
        <v>15</v>
      </c>
      <c r="E22" s="29"/>
      <c r="F22" s="2">
        <v>2</v>
      </c>
      <c r="G22" s="2">
        <f t="shared" si="0"/>
        <v>0</v>
      </c>
    </row>
    <row r="23" spans="1:7">
      <c r="A23" s="3">
        <v>42825</v>
      </c>
      <c r="B23" s="422" t="s">
        <v>10</v>
      </c>
      <c r="C23" s="422" t="s">
        <v>18</v>
      </c>
      <c r="D23" t="s">
        <v>12</v>
      </c>
      <c r="E23" s="29">
        <v>81.5</v>
      </c>
      <c r="G23" s="2">
        <f t="shared" si="0"/>
        <v>81.5</v>
      </c>
    </row>
    <row r="24" spans="1:7">
      <c r="B24" s="422"/>
      <c r="C24" s="422"/>
      <c r="D24" t="s">
        <v>13</v>
      </c>
      <c r="E24" s="29">
        <v>2</v>
      </c>
      <c r="G24" s="2">
        <f t="shared" si="0"/>
        <v>83.5</v>
      </c>
    </row>
    <row r="25" spans="1:7">
      <c r="B25" s="422"/>
      <c r="C25" s="422"/>
      <c r="D25" t="s">
        <v>14</v>
      </c>
      <c r="E25" s="29">
        <v>60</v>
      </c>
      <c r="G25" s="2">
        <f t="shared" si="0"/>
        <v>143.5</v>
      </c>
    </row>
    <row r="26" spans="1:7">
      <c r="B26" s="422"/>
      <c r="C26" s="422"/>
      <c r="D26" t="s">
        <v>15</v>
      </c>
      <c r="E26" s="29">
        <v>2</v>
      </c>
      <c r="G26" s="2">
        <f t="shared" si="0"/>
        <v>145.5</v>
      </c>
    </row>
    <row r="27" spans="1:7">
      <c r="A27" s="3">
        <v>42885</v>
      </c>
      <c r="B27" s="422">
        <v>12869</v>
      </c>
      <c r="C27" s="422" t="s">
        <v>18</v>
      </c>
      <c r="D27" t="s">
        <v>12</v>
      </c>
      <c r="E27" s="29"/>
      <c r="F27" s="2">
        <v>81.5</v>
      </c>
      <c r="G27" s="2">
        <f t="shared" si="0"/>
        <v>64</v>
      </c>
    </row>
    <row r="28" spans="1:7">
      <c r="A28" s="3">
        <v>42885</v>
      </c>
      <c r="B28" s="422">
        <v>12869</v>
      </c>
      <c r="C28" s="422" t="s">
        <v>18</v>
      </c>
      <c r="D28" t="s">
        <v>13</v>
      </c>
      <c r="E28" s="29"/>
      <c r="F28" s="2">
        <v>2</v>
      </c>
      <c r="G28" s="2">
        <f t="shared" si="0"/>
        <v>62</v>
      </c>
    </row>
    <row r="29" spans="1:7">
      <c r="A29" s="3">
        <v>42885</v>
      </c>
      <c r="B29" s="422">
        <v>12869</v>
      </c>
      <c r="C29" s="422" t="s">
        <v>18</v>
      </c>
      <c r="D29" t="s">
        <v>14</v>
      </c>
      <c r="E29" s="29"/>
      <c r="F29" s="2">
        <v>60</v>
      </c>
      <c r="G29" s="2">
        <f t="shared" si="0"/>
        <v>2</v>
      </c>
    </row>
    <row r="30" spans="1:7">
      <c r="A30" s="3">
        <v>42885</v>
      </c>
      <c r="B30" s="422">
        <v>12869</v>
      </c>
      <c r="C30" s="422" t="s">
        <v>18</v>
      </c>
      <c r="D30" t="s">
        <v>15</v>
      </c>
      <c r="E30" s="29"/>
      <c r="F30" s="2">
        <v>2</v>
      </c>
      <c r="G30" s="2">
        <f t="shared" si="0"/>
        <v>0</v>
      </c>
    </row>
    <row r="31" spans="1:7">
      <c r="A31" s="3">
        <v>42855</v>
      </c>
      <c r="B31" s="422" t="s">
        <v>10</v>
      </c>
      <c r="C31" s="422" t="s">
        <v>19</v>
      </c>
      <c r="D31" t="s">
        <v>12</v>
      </c>
      <c r="E31" s="29">
        <v>84.1</v>
      </c>
      <c r="G31" s="2">
        <f t="shared" si="0"/>
        <v>84.1</v>
      </c>
    </row>
    <row r="32" spans="1:7">
      <c r="B32" s="422"/>
      <c r="C32" s="422"/>
      <c r="D32" t="s">
        <v>13</v>
      </c>
      <c r="E32" s="29">
        <v>2</v>
      </c>
      <c r="G32" s="2">
        <f t="shared" si="0"/>
        <v>86.1</v>
      </c>
    </row>
    <row r="33" spans="1:7">
      <c r="B33" s="422"/>
      <c r="C33" s="422"/>
      <c r="D33" t="s">
        <v>14</v>
      </c>
      <c r="E33" s="29">
        <v>60</v>
      </c>
      <c r="G33" s="2">
        <f t="shared" si="0"/>
        <v>146.1</v>
      </c>
    </row>
    <row r="34" spans="1:7">
      <c r="B34" s="422"/>
      <c r="C34" s="422"/>
      <c r="D34" t="s">
        <v>15</v>
      </c>
      <c r="E34" s="29">
        <v>2</v>
      </c>
      <c r="G34" s="2">
        <f t="shared" si="0"/>
        <v>148.1</v>
      </c>
    </row>
    <row r="35" spans="1:7">
      <c r="A35" s="3">
        <v>42885</v>
      </c>
      <c r="B35" s="422">
        <v>12869</v>
      </c>
      <c r="C35" s="422" t="s">
        <v>19</v>
      </c>
      <c r="D35" t="s">
        <v>12</v>
      </c>
      <c r="E35" s="29"/>
      <c r="F35" s="2">
        <v>84.1</v>
      </c>
      <c r="G35" s="2">
        <f t="shared" si="0"/>
        <v>64</v>
      </c>
    </row>
    <row r="36" spans="1:7">
      <c r="A36" s="3">
        <v>42885</v>
      </c>
      <c r="B36" s="422">
        <v>12869</v>
      </c>
      <c r="C36" s="422" t="s">
        <v>19</v>
      </c>
      <c r="D36" t="s">
        <v>13</v>
      </c>
      <c r="E36" s="29"/>
      <c r="F36" s="2">
        <v>2</v>
      </c>
      <c r="G36" s="2">
        <f t="shared" si="0"/>
        <v>62</v>
      </c>
    </row>
    <row r="37" spans="1:7">
      <c r="A37" s="3">
        <v>42885</v>
      </c>
      <c r="B37" s="422">
        <v>12869</v>
      </c>
      <c r="C37" s="422" t="s">
        <v>19</v>
      </c>
      <c r="D37" t="s">
        <v>14</v>
      </c>
      <c r="E37" s="29"/>
      <c r="F37" s="2">
        <v>60</v>
      </c>
      <c r="G37" s="2">
        <f t="shared" si="0"/>
        <v>2</v>
      </c>
    </row>
    <row r="38" spans="1:7">
      <c r="A38" s="3">
        <v>42885</v>
      </c>
      <c r="B38" s="422">
        <v>12869</v>
      </c>
      <c r="C38" s="422" t="s">
        <v>19</v>
      </c>
      <c r="D38" t="s">
        <v>15</v>
      </c>
      <c r="E38" s="29"/>
      <c r="F38" s="2">
        <v>2</v>
      </c>
      <c r="G38" s="2">
        <f t="shared" si="0"/>
        <v>0</v>
      </c>
    </row>
    <row r="39" spans="1:7">
      <c r="A39" s="3">
        <v>42886</v>
      </c>
      <c r="B39" s="422" t="s">
        <v>10</v>
      </c>
      <c r="C39" s="422" t="s">
        <v>20</v>
      </c>
      <c r="D39" t="s">
        <v>12</v>
      </c>
      <c r="E39" s="29">
        <v>79.5</v>
      </c>
      <c r="G39" s="2">
        <f t="shared" si="0"/>
        <v>79.5</v>
      </c>
    </row>
    <row r="40" spans="1:7">
      <c r="B40" s="422"/>
      <c r="C40" s="422"/>
      <c r="D40" t="s">
        <v>13</v>
      </c>
      <c r="E40" s="29">
        <v>2</v>
      </c>
      <c r="G40" s="2">
        <f t="shared" si="0"/>
        <v>81.5</v>
      </c>
    </row>
    <row r="41" spans="1:7">
      <c r="B41" s="422"/>
      <c r="C41" s="422"/>
      <c r="D41" t="s">
        <v>14</v>
      </c>
      <c r="E41" s="29">
        <v>60</v>
      </c>
      <c r="G41" s="2">
        <f t="shared" si="0"/>
        <v>141.5</v>
      </c>
    </row>
    <row r="42" spans="1:7">
      <c r="B42" s="422"/>
      <c r="C42" s="422"/>
      <c r="D42" t="s">
        <v>15</v>
      </c>
      <c r="E42" s="29">
        <v>2</v>
      </c>
      <c r="G42" s="2">
        <f t="shared" si="0"/>
        <v>143.5</v>
      </c>
    </row>
    <row r="43" spans="1:7">
      <c r="A43" s="3">
        <v>42949</v>
      </c>
      <c r="B43" s="422">
        <v>13369</v>
      </c>
      <c r="C43" s="422" t="s">
        <v>20</v>
      </c>
      <c r="D43" t="s">
        <v>14</v>
      </c>
      <c r="E43" s="29"/>
      <c r="F43" s="2">
        <v>60</v>
      </c>
      <c r="G43" s="2">
        <f t="shared" si="0"/>
        <v>83.5</v>
      </c>
    </row>
    <row r="44" spans="1:7">
      <c r="A44" s="3">
        <v>42949</v>
      </c>
      <c r="B44" s="422">
        <v>13369</v>
      </c>
      <c r="C44" s="422" t="s">
        <v>20</v>
      </c>
      <c r="D44" t="s">
        <v>15</v>
      </c>
      <c r="E44" s="29"/>
      <c r="F44" s="2">
        <v>2</v>
      </c>
      <c r="G44" s="2">
        <f t="shared" si="0"/>
        <v>81.5</v>
      </c>
    </row>
    <row r="45" spans="1:7">
      <c r="A45" s="3">
        <v>42949</v>
      </c>
      <c r="B45" s="422">
        <v>13369</v>
      </c>
      <c r="C45" s="422" t="s">
        <v>20</v>
      </c>
      <c r="D45" t="s">
        <v>12</v>
      </c>
      <c r="E45" s="29"/>
      <c r="F45" s="2">
        <v>79.5</v>
      </c>
      <c r="G45" s="2">
        <f t="shared" si="0"/>
        <v>2</v>
      </c>
    </row>
    <row r="46" spans="1:7">
      <c r="A46" s="3">
        <v>42949</v>
      </c>
      <c r="B46" s="422">
        <v>13369</v>
      </c>
      <c r="C46" s="422" t="s">
        <v>20</v>
      </c>
      <c r="D46" t="s">
        <v>13</v>
      </c>
      <c r="E46" s="29"/>
      <c r="F46" s="2">
        <v>2</v>
      </c>
      <c r="G46" s="2">
        <f t="shared" si="0"/>
        <v>0</v>
      </c>
    </row>
    <row r="47" spans="1:7">
      <c r="A47" s="3">
        <v>42916</v>
      </c>
      <c r="B47" s="422" t="s">
        <v>10</v>
      </c>
      <c r="C47" s="422" t="s">
        <v>21</v>
      </c>
      <c r="D47" t="s">
        <v>12</v>
      </c>
      <c r="E47" s="29">
        <v>77.400000000000006</v>
      </c>
      <c r="G47" s="2">
        <f t="shared" si="0"/>
        <v>77.400000000000006</v>
      </c>
    </row>
    <row r="48" spans="1:7">
      <c r="B48" s="422"/>
      <c r="C48" s="422"/>
      <c r="D48" t="s">
        <v>13</v>
      </c>
      <c r="E48" s="29">
        <v>2</v>
      </c>
      <c r="G48" s="2">
        <f t="shared" si="0"/>
        <v>79.400000000000006</v>
      </c>
    </row>
    <row r="49" spans="1:7">
      <c r="B49" s="422"/>
      <c r="C49" s="422"/>
      <c r="D49" t="s">
        <v>14</v>
      </c>
      <c r="E49" s="29">
        <v>60</v>
      </c>
      <c r="G49" s="2">
        <f t="shared" si="0"/>
        <v>139.4</v>
      </c>
    </row>
    <row r="50" spans="1:7">
      <c r="B50" s="422"/>
      <c r="C50" s="422"/>
      <c r="D50" t="s">
        <v>15</v>
      </c>
      <c r="E50" s="29">
        <v>2</v>
      </c>
      <c r="G50" s="2">
        <f t="shared" si="0"/>
        <v>141.4</v>
      </c>
    </row>
    <row r="51" spans="1:7">
      <c r="A51" s="3">
        <v>42949</v>
      </c>
      <c r="B51" s="422">
        <v>13369</v>
      </c>
      <c r="C51" s="422" t="s">
        <v>21</v>
      </c>
      <c r="D51" t="s">
        <v>14</v>
      </c>
      <c r="E51" s="29"/>
      <c r="F51" s="2">
        <v>60</v>
      </c>
      <c r="G51" s="2">
        <f t="shared" si="0"/>
        <v>81.400000000000006</v>
      </c>
    </row>
    <row r="52" spans="1:7">
      <c r="A52" s="3">
        <v>42949</v>
      </c>
      <c r="B52" s="422">
        <v>13369</v>
      </c>
      <c r="C52" s="422" t="s">
        <v>21</v>
      </c>
      <c r="D52" t="s">
        <v>15</v>
      </c>
      <c r="E52" s="29"/>
      <c r="F52" s="2">
        <v>2</v>
      </c>
      <c r="G52" s="2">
        <f t="shared" si="0"/>
        <v>79.400000000000006</v>
      </c>
    </row>
    <row r="53" spans="1:7">
      <c r="A53" s="3">
        <v>42949</v>
      </c>
      <c r="B53" s="422">
        <v>13369</v>
      </c>
      <c r="C53" s="422" t="s">
        <v>21</v>
      </c>
      <c r="D53" t="s">
        <v>12</v>
      </c>
      <c r="E53" s="29"/>
      <c r="F53" s="2">
        <v>77.400000000000006</v>
      </c>
      <c r="G53" s="2">
        <f t="shared" si="0"/>
        <v>2</v>
      </c>
    </row>
    <row r="54" spans="1:7">
      <c r="A54" s="3">
        <v>42949</v>
      </c>
      <c r="B54" s="422">
        <v>13369</v>
      </c>
      <c r="C54" s="422" t="s">
        <v>21</v>
      </c>
      <c r="D54" t="s">
        <v>13</v>
      </c>
      <c r="E54" s="29"/>
      <c r="F54" s="2">
        <v>2</v>
      </c>
      <c r="G54" s="2">
        <f t="shared" si="0"/>
        <v>0</v>
      </c>
    </row>
    <row r="55" spans="1:7">
      <c r="A55" s="3">
        <v>42947</v>
      </c>
      <c r="B55" s="422" t="s">
        <v>10</v>
      </c>
      <c r="C55" s="422" t="s">
        <v>22</v>
      </c>
      <c r="D55" t="s">
        <v>12</v>
      </c>
      <c r="E55" s="29">
        <v>71.900000000000006</v>
      </c>
      <c r="G55" s="2">
        <f t="shared" si="0"/>
        <v>71.900000000000006</v>
      </c>
    </row>
    <row r="56" spans="1:7">
      <c r="B56" s="422"/>
      <c r="C56" s="422"/>
      <c r="D56" t="s">
        <v>13</v>
      </c>
      <c r="E56" s="29">
        <v>2</v>
      </c>
      <c r="G56" s="2">
        <f t="shared" si="0"/>
        <v>73.900000000000006</v>
      </c>
    </row>
    <row r="57" spans="1:7">
      <c r="B57" s="422"/>
      <c r="C57" s="422"/>
      <c r="D57" t="s">
        <v>14</v>
      </c>
      <c r="E57" s="29">
        <v>60</v>
      </c>
      <c r="G57" s="2">
        <f t="shared" si="0"/>
        <v>133.9</v>
      </c>
    </row>
    <row r="58" spans="1:7">
      <c r="B58" s="422"/>
      <c r="C58" s="422"/>
      <c r="D58" t="s">
        <v>15</v>
      </c>
      <c r="E58" s="29">
        <v>2</v>
      </c>
      <c r="G58" s="2">
        <f t="shared" si="0"/>
        <v>135.9</v>
      </c>
    </row>
    <row r="59" spans="1:7">
      <c r="A59" s="3">
        <v>42949</v>
      </c>
      <c r="B59" s="422">
        <v>13369</v>
      </c>
      <c r="C59" s="422" t="s">
        <v>22</v>
      </c>
      <c r="D59" t="s">
        <v>14</v>
      </c>
      <c r="E59" s="29"/>
      <c r="F59" s="2">
        <v>60</v>
      </c>
      <c r="G59" s="2">
        <f t="shared" si="0"/>
        <v>75.900000000000006</v>
      </c>
    </row>
    <row r="60" spans="1:7">
      <c r="A60" s="3">
        <v>42949</v>
      </c>
      <c r="B60" s="422">
        <v>13369</v>
      </c>
      <c r="C60" s="422" t="s">
        <v>22</v>
      </c>
      <c r="D60" t="s">
        <v>15</v>
      </c>
      <c r="E60" s="29"/>
      <c r="F60" s="2">
        <v>2</v>
      </c>
      <c r="G60" s="2">
        <f t="shared" si="0"/>
        <v>73.900000000000006</v>
      </c>
    </row>
    <row r="61" spans="1:7">
      <c r="A61" s="3">
        <v>42997</v>
      </c>
      <c r="B61" s="422">
        <v>13616</v>
      </c>
      <c r="C61" s="422" t="s">
        <v>22</v>
      </c>
      <c r="D61" t="s">
        <v>12</v>
      </c>
      <c r="E61" s="29"/>
      <c r="F61" s="2">
        <v>71.900000000000006</v>
      </c>
      <c r="G61" s="2">
        <f t="shared" si="0"/>
        <v>2</v>
      </c>
    </row>
    <row r="62" spans="1:7">
      <c r="A62" s="3">
        <v>42997</v>
      </c>
      <c r="B62" s="422">
        <v>13616</v>
      </c>
      <c r="C62" s="422" t="s">
        <v>22</v>
      </c>
      <c r="D62" t="s">
        <v>13</v>
      </c>
      <c r="E62" s="29"/>
      <c r="F62" s="2">
        <v>2</v>
      </c>
      <c r="G62" s="2">
        <f t="shared" si="0"/>
        <v>0</v>
      </c>
    </row>
    <row r="63" spans="1:7">
      <c r="A63" s="3">
        <v>42978</v>
      </c>
      <c r="B63" s="422" t="s">
        <v>10</v>
      </c>
      <c r="C63" s="422" t="s">
        <v>23</v>
      </c>
      <c r="D63" t="s">
        <v>12</v>
      </c>
      <c r="E63" s="29">
        <v>71.900000000000006</v>
      </c>
      <c r="G63" s="2">
        <f t="shared" si="0"/>
        <v>71.900000000000006</v>
      </c>
    </row>
    <row r="64" spans="1:7">
      <c r="B64" s="422"/>
      <c r="C64" s="422"/>
      <c r="D64" t="s">
        <v>13</v>
      </c>
      <c r="E64" s="29">
        <v>2</v>
      </c>
      <c r="G64" s="2">
        <f t="shared" si="0"/>
        <v>73.900000000000006</v>
      </c>
    </row>
    <row r="65" spans="1:7">
      <c r="B65" s="422"/>
      <c r="C65" s="422"/>
      <c r="D65" t="s">
        <v>14</v>
      </c>
      <c r="E65" s="29">
        <v>60</v>
      </c>
      <c r="G65" s="2">
        <f t="shared" si="0"/>
        <v>133.9</v>
      </c>
    </row>
    <row r="66" spans="1:7">
      <c r="B66" s="422"/>
      <c r="C66" s="422"/>
      <c r="D66" t="s">
        <v>15</v>
      </c>
      <c r="E66" s="29">
        <v>2</v>
      </c>
      <c r="G66" s="2">
        <f t="shared" si="0"/>
        <v>135.9</v>
      </c>
    </row>
    <row r="67" spans="1:7">
      <c r="B67" s="422"/>
      <c r="C67" s="422"/>
      <c r="D67" t="s">
        <v>70</v>
      </c>
      <c r="E67" s="29">
        <v>85</v>
      </c>
      <c r="G67" s="2">
        <f t="shared" si="0"/>
        <v>220.9</v>
      </c>
    </row>
    <row r="68" spans="1:7">
      <c r="A68" s="3">
        <v>42997</v>
      </c>
      <c r="B68" s="422">
        <v>13616</v>
      </c>
      <c r="C68" s="422" t="s">
        <v>23</v>
      </c>
      <c r="D68" t="s">
        <v>14</v>
      </c>
      <c r="E68" s="29"/>
      <c r="F68" s="2">
        <v>60</v>
      </c>
      <c r="G68" s="2">
        <f t="shared" si="0"/>
        <v>160.9</v>
      </c>
    </row>
    <row r="69" spans="1:7">
      <c r="A69" s="3">
        <v>42997</v>
      </c>
      <c r="B69" s="422">
        <v>13616</v>
      </c>
      <c r="C69" s="422" t="s">
        <v>23</v>
      </c>
      <c r="D69" t="s">
        <v>15</v>
      </c>
      <c r="E69" s="29"/>
      <c r="F69" s="2">
        <v>2</v>
      </c>
      <c r="G69" s="2">
        <f t="shared" si="0"/>
        <v>158.9</v>
      </c>
    </row>
    <row r="70" spans="1:7">
      <c r="A70" s="3">
        <v>42997</v>
      </c>
      <c r="B70" s="422">
        <v>13616</v>
      </c>
      <c r="C70" s="422" t="s">
        <v>23</v>
      </c>
      <c r="D70" t="s">
        <v>12</v>
      </c>
      <c r="E70" s="29"/>
      <c r="F70" s="2">
        <v>71.900000000000006</v>
      </c>
      <c r="G70" s="2">
        <f t="shared" ref="G70:G133" si="1">+G69+E70-F70</f>
        <v>87</v>
      </c>
    </row>
    <row r="71" spans="1:7">
      <c r="A71" s="3">
        <v>42997</v>
      </c>
      <c r="B71" s="422">
        <v>13616</v>
      </c>
      <c r="C71" s="422" t="s">
        <v>23</v>
      </c>
      <c r="D71" t="s">
        <v>13</v>
      </c>
      <c r="E71" s="29"/>
      <c r="F71" s="2">
        <v>2</v>
      </c>
      <c r="G71" s="2">
        <f t="shared" si="1"/>
        <v>85</v>
      </c>
    </row>
    <row r="72" spans="1:7">
      <c r="A72" s="3">
        <v>43067</v>
      </c>
      <c r="B72" s="422" t="s">
        <v>61</v>
      </c>
      <c r="C72" s="422" t="s">
        <v>23</v>
      </c>
      <c r="D72" t="s">
        <v>70</v>
      </c>
      <c r="E72" s="29"/>
      <c r="F72" s="2">
        <v>85</v>
      </c>
      <c r="G72" s="2">
        <f t="shared" si="1"/>
        <v>0</v>
      </c>
    </row>
    <row r="73" spans="1:7">
      <c r="A73" s="3">
        <v>43008</v>
      </c>
      <c r="B73" s="422" t="s">
        <v>10</v>
      </c>
      <c r="C73" s="422" t="s">
        <v>24</v>
      </c>
      <c r="D73" t="s">
        <v>12</v>
      </c>
      <c r="E73" s="29">
        <v>64.8</v>
      </c>
      <c r="G73" s="2">
        <f t="shared" si="1"/>
        <v>64.8</v>
      </c>
    </row>
    <row r="74" spans="1:7">
      <c r="B74" s="422"/>
      <c r="C74" s="422"/>
      <c r="D74" t="s">
        <v>13</v>
      </c>
      <c r="E74" s="29">
        <v>2</v>
      </c>
      <c r="G74" s="2">
        <f t="shared" si="1"/>
        <v>66.8</v>
      </c>
    </row>
    <row r="75" spans="1:7">
      <c r="B75" s="422"/>
      <c r="C75" s="422"/>
      <c r="D75" t="s">
        <v>14</v>
      </c>
      <c r="E75" s="29">
        <v>60</v>
      </c>
      <c r="G75" s="2">
        <f t="shared" si="1"/>
        <v>126.8</v>
      </c>
    </row>
    <row r="76" spans="1:7">
      <c r="B76" s="422"/>
      <c r="C76" s="422"/>
      <c r="D76" t="s">
        <v>15</v>
      </c>
      <c r="E76" s="29">
        <v>2</v>
      </c>
      <c r="G76" s="2">
        <f t="shared" si="1"/>
        <v>128.80000000000001</v>
      </c>
    </row>
    <row r="77" spans="1:7">
      <c r="A77" s="3">
        <v>43062</v>
      </c>
      <c r="B77" s="422">
        <v>14024</v>
      </c>
      <c r="C77" s="422" t="s">
        <v>24</v>
      </c>
      <c r="D77" t="s">
        <v>14</v>
      </c>
      <c r="E77" s="29"/>
      <c r="F77" s="2">
        <v>60</v>
      </c>
      <c r="G77" s="2">
        <f t="shared" si="1"/>
        <v>68.800000000000011</v>
      </c>
    </row>
    <row r="78" spans="1:7">
      <c r="A78" s="3">
        <v>43062</v>
      </c>
      <c r="B78" s="422">
        <v>14024</v>
      </c>
      <c r="C78" s="422" t="s">
        <v>24</v>
      </c>
      <c r="D78" t="s">
        <v>15</v>
      </c>
      <c r="E78" s="29"/>
      <c r="F78" s="2">
        <v>2</v>
      </c>
      <c r="G78" s="2">
        <f t="shared" si="1"/>
        <v>66.800000000000011</v>
      </c>
    </row>
    <row r="79" spans="1:7">
      <c r="A79" s="3">
        <v>43062</v>
      </c>
      <c r="B79" s="422">
        <v>14024</v>
      </c>
      <c r="C79" s="422" t="s">
        <v>24</v>
      </c>
      <c r="D79" t="s">
        <v>12</v>
      </c>
      <c r="E79" s="29"/>
      <c r="F79" s="2">
        <v>64.8</v>
      </c>
      <c r="G79" s="2">
        <f t="shared" si="1"/>
        <v>2.0000000000000142</v>
      </c>
    </row>
    <row r="80" spans="1:7">
      <c r="A80" s="3">
        <v>43062</v>
      </c>
      <c r="B80" s="422">
        <v>14024</v>
      </c>
      <c r="C80" s="422" t="s">
        <v>24</v>
      </c>
      <c r="D80" t="s">
        <v>13</v>
      </c>
      <c r="E80" s="29"/>
      <c r="F80" s="2">
        <v>2</v>
      </c>
      <c r="G80" s="2">
        <f t="shared" si="1"/>
        <v>1.4210854715202004E-14</v>
      </c>
    </row>
    <row r="81" spans="1:7">
      <c r="A81" s="3">
        <v>43039</v>
      </c>
      <c r="B81" s="422" t="s">
        <v>10</v>
      </c>
      <c r="C81" s="422" t="s">
        <v>25</v>
      </c>
      <c r="D81" t="s">
        <v>12</v>
      </c>
      <c r="E81" s="29">
        <v>64.5</v>
      </c>
      <c r="G81" s="2">
        <f t="shared" si="1"/>
        <v>64.500000000000014</v>
      </c>
    </row>
    <row r="82" spans="1:7">
      <c r="B82" s="422"/>
      <c r="C82" s="422"/>
      <c r="D82" t="s">
        <v>13</v>
      </c>
      <c r="E82" s="29">
        <v>2</v>
      </c>
      <c r="G82" s="2">
        <f t="shared" si="1"/>
        <v>66.500000000000014</v>
      </c>
    </row>
    <row r="83" spans="1:7">
      <c r="B83" s="422"/>
      <c r="C83" s="422"/>
      <c r="D83" t="s">
        <v>14</v>
      </c>
      <c r="E83" s="29">
        <v>60</v>
      </c>
      <c r="G83" s="2">
        <f t="shared" si="1"/>
        <v>126.50000000000001</v>
      </c>
    </row>
    <row r="84" spans="1:7">
      <c r="B84" s="422"/>
      <c r="C84" s="422"/>
      <c r="D84" t="s">
        <v>15</v>
      </c>
      <c r="E84" s="29">
        <v>2</v>
      </c>
      <c r="G84" s="2">
        <f t="shared" si="1"/>
        <v>128.5</v>
      </c>
    </row>
    <row r="85" spans="1:7">
      <c r="A85" s="3">
        <v>43062</v>
      </c>
      <c r="B85" s="422">
        <v>14024</v>
      </c>
      <c r="C85" s="422" t="s">
        <v>25</v>
      </c>
      <c r="D85" t="s">
        <v>14</v>
      </c>
      <c r="E85" s="29"/>
      <c r="F85" s="2">
        <v>60</v>
      </c>
      <c r="G85" s="2">
        <f t="shared" si="1"/>
        <v>68.5</v>
      </c>
    </row>
    <row r="86" spans="1:7">
      <c r="A86" s="3">
        <v>43062</v>
      </c>
      <c r="B86" s="422">
        <v>14024</v>
      </c>
      <c r="C86" s="422" t="s">
        <v>25</v>
      </c>
      <c r="D86" t="s">
        <v>15</v>
      </c>
      <c r="E86" s="29"/>
      <c r="F86" s="2">
        <v>2</v>
      </c>
      <c r="G86" s="2">
        <f t="shared" si="1"/>
        <v>66.5</v>
      </c>
    </row>
    <row r="87" spans="1:7">
      <c r="A87" s="3">
        <v>43062</v>
      </c>
      <c r="B87" s="422">
        <v>14024</v>
      </c>
      <c r="C87" s="422" t="s">
        <v>25</v>
      </c>
      <c r="D87" t="s">
        <v>12</v>
      </c>
      <c r="E87" s="29"/>
      <c r="F87" s="2">
        <v>64.5</v>
      </c>
      <c r="G87" s="2">
        <f t="shared" si="1"/>
        <v>2</v>
      </c>
    </row>
    <row r="88" spans="1:7">
      <c r="A88" s="3">
        <v>43062</v>
      </c>
      <c r="B88" s="422">
        <v>14024</v>
      </c>
      <c r="C88" s="422" t="s">
        <v>25</v>
      </c>
      <c r="D88" t="s">
        <v>13</v>
      </c>
      <c r="E88" s="29"/>
      <c r="F88" s="2">
        <v>2</v>
      </c>
      <c r="G88" s="2">
        <f t="shared" si="1"/>
        <v>0</v>
      </c>
    </row>
    <row r="89" spans="1:7">
      <c r="A89" s="3">
        <v>43069</v>
      </c>
      <c r="B89" s="422" t="s">
        <v>10</v>
      </c>
      <c r="C89" s="422" t="s">
        <v>26</v>
      </c>
      <c r="D89" t="s">
        <v>12</v>
      </c>
      <c r="E89" s="29">
        <v>68.8</v>
      </c>
      <c r="G89" s="2">
        <f t="shared" si="1"/>
        <v>68.8</v>
      </c>
    </row>
    <row r="90" spans="1:7">
      <c r="B90" s="422"/>
      <c r="C90" s="422"/>
      <c r="D90" t="s">
        <v>13</v>
      </c>
      <c r="E90" s="29">
        <v>2</v>
      </c>
      <c r="G90" s="2">
        <f t="shared" si="1"/>
        <v>70.8</v>
      </c>
    </row>
    <row r="91" spans="1:7">
      <c r="B91" s="422"/>
      <c r="C91" s="422"/>
      <c r="D91" t="s">
        <v>14</v>
      </c>
      <c r="E91" s="29">
        <v>60</v>
      </c>
      <c r="G91" s="2">
        <f t="shared" si="1"/>
        <v>130.80000000000001</v>
      </c>
    </row>
    <row r="92" spans="1:7">
      <c r="B92" s="422"/>
      <c r="C92" s="422"/>
      <c r="D92" t="s">
        <v>15</v>
      </c>
      <c r="E92" s="29">
        <v>2</v>
      </c>
      <c r="G92" s="2">
        <f t="shared" si="1"/>
        <v>132.80000000000001</v>
      </c>
    </row>
    <row r="93" spans="1:7">
      <c r="A93" s="3">
        <v>43108</v>
      </c>
      <c r="B93" s="422">
        <v>14404</v>
      </c>
      <c r="C93" s="422" t="s">
        <v>26</v>
      </c>
      <c r="D93" t="s">
        <v>12</v>
      </c>
      <c r="E93" s="29"/>
      <c r="F93" s="2">
        <v>68.8</v>
      </c>
      <c r="G93" s="2">
        <f t="shared" si="1"/>
        <v>64.000000000000014</v>
      </c>
    </row>
    <row r="94" spans="1:7">
      <c r="A94" s="3">
        <v>43108</v>
      </c>
      <c r="B94" s="422">
        <v>14404</v>
      </c>
      <c r="C94" s="422" t="s">
        <v>26</v>
      </c>
      <c r="D94" t="s">
        <v>13</v>
      </c>
      <c r="E94" s="29"/>
      <c r="F94" s="2">
        <v>2</v>
      </c>
      <c r="G94" s="2">
        <f t="shared" si="1"/>
        <v>62.000000000000014</v>
      </c>
    </row>
    <row r="95" spans="1:7">
      <c r="A95" s="3">
        <v>43108</v>
      </c>
      <c r="B95" s="422">
        <v>14404</v>
      </c>
      <c r="C95" s="422" t="s">
        <v>26</v>
      </c>
      <c r="D95" t="s">
        <v>14</v>
      </c>
      <c r="E95" s="29"/>
      <c r="F95" s="2">
        <v>60</v>
      </c>
      <c r="G95" s="2">
        <f t="shared" si="1"/>
        <v>2.0000000000000142</v>
      </c>
    </row>
    <row r="96" spans="1:7">
      <c r="A96" s="3">
        <v>43108</v>
      </c>
      <c r="B96" s="422">
        <v>14404</v>
      </c>
      <c r="C96" s="422" t="s">
        <v>26</v>
      </c>
      <c r="D96" t="s">
        <v>15</v>
      </c>
      <c r="E96" s="29"/>
      <c r="F96" s="2">
        <v>2</v>
      </c>
      <c r="G96" s="2">
        <f t="shared" si="1"/>
        <v>1.4210854715202004E-14</v>
      </c>
    </row>
    <row r="97" spans="1:7">
      <c r="A97" s="3">
        <v>43100</v>
      </c>
      <c r="B97" s="422" t="s">
        <v>10</v>
      </c>
      <c r="C97" s="422" t="s">
        <v>27</v>
      </c>
      <c r="D97" t="s">
        <v>12</v>
      </c>
      <c r="E97" s="29">
        <v>74.8</v>
      </c>
      <c r="G97" s="2">
        <f t="shared" si="1"/>
        <v>74.800000000000011</v>
      </c>
    </row>
    <row r="98" spans="1:7">
      <c r="B98" s="422"/>
      <c r="C98" s="422"/>
      <c r="D98" t="s">
        <v>13</v>
      </c>
      <c r="E98" s="29">
        <v>2</v>
      </c>
      <c r="G98" s="2">
        <f t="shared" si="1"/>
        <v>76.800000000000011</v>
      </c>
    </row>
    <row r="99" spans="1:7">
      <c r="B99" s="422"/>
      <c r="C99" s="422"/>
      <c r="D99" t="s">
        <v>14</v>
      </c>
      <c r="E99" s="29">
        <v>60</v>
      </c>
      <c r="G99" s="2">
        <f t="shared" si="1"/>
        <v>136.80000000000001</v>
      </c>
    </row>
    <row r="100" spans="1:7">
      <c r="B100" s="422"/>
      <c r="C100" s="422"/>
      <c r="D100" t="s">
        <v>15</v>
      </c>
      <c r="E100" s="29">
        <v>2</v>
      </c>
      <c r="G100" s="2">
        <f t="shared" si="1"/>
        <v>138.80000000000001</v>
      </c>
    </row>
    <row r="101" spans="1:7">
      <c r="A101" s="3">
        <v>43146</v>
      </c>
      <c r="B101" s="422">
        <v>14633</v>
      </c>
      <c r="C101" s="422" t="s">
        <v>27</v>
      </c>
      <c r="D101" t="s">
        <v>12</v>
      </c>
      <c r="E101" s="29"/>
      <c r="F101" s="2">
        <v>74.8</v>
      </c>
      <c r="G101" s="2">
        <f t="shared" si="1"/>
        <v>64.000000000000014</v>
      </c>
    </row>
    <row r="102" spans="1:7">
      <c r="A102" s="3">
        <v>43146</v>
      </c>
      <c r="B102" s="422">
        <v>14633</v>
      </c>
      <c r="C102" s="422" t="s">
        <v>27</v>
      </c>
      <c r="D102" t="s">
        <v>13</v>
      </c>
      <c r="E102" s="29"/>
      <c r="F102" s="2">
        <v>2</v>
      </c>
      <c r="G102" s="2">
        <f t="shared" si="1"/>
        <v>62.000000000000014</v>
      </c>
    </row>
    <row r="103" spans="1:7">
      <c r="A103" s="3">
        <v>43146</v>
      </c>
      <c r="B103" s="422">
        <v>14633</v>
      </c>
      <c r="C103" s="422" t="s">
        <v>27</v>
      </c>
      <c r="D103" t="s">
        <v>14</v>
      </c>
      <c r="E103" s="29"/>
      <c r="F103" s="2">
        <v>60</v>
      </c>
      <c r="G103" s="2">
        <f t="shared" si="1"/>
        <v>2.0000000000000142</v>
      </c>
    </row>
    <row r="104" spans="1:7">
      <c r="A104" s="3">
        <v>43146</v>
      </c>
      <c r="B104" s="422">
        <v>14633</v>
      </c>
      <c r="C104" s="422" t="s">
        <v>27</v>
      </c>
      <c r="D104" t="s">
        <v>15</v>
      </c>
      <c r="E104" s="29"/>
      <c r="F104" s="2">
        <v>2</v>
      </c>
      <c r="G104" s="2">
        <f t="shared" si="1"/>
        <v>1.4210854715202004E-14</v>
      </c>
    </row>
    <row r="105" spans="1:7">
      <c r="A105" s="3">
        <v>43131</v>
      </c>
      <c r="B105" s="422" t="s">
        <v>10</v>
      </c>
      <c r="C105" s="422" t="s">
        <v>11</v>
      </c>
      <c r="D105" t="s">
        <v>12</v>
      </c>
      <c r="E105" s="29">
        <v>66.599999999999994</v>
      </c>
      <c r="G105" s="2">
        <f t="shared" si="1"/>
        <v>66.600000000000009</v>
      </c>
    </row>
    <row r="106" spans="1:7">
      <c r="B106" s="422"/>
      <c r="C106" s="422"/>
      <c r="D106" t="s">
        <v>13</v>
      </c>
      <c r="E106" s="29">
        <v>2</v>
      </c>
      <c r="G106" s="2">
        <f t="shared" si="1"/>
        <v>68.600000000000009</v>
      </c>
    </row>
    <row r="107" spans="1:7">
      <c r="B107" s="422"/>
      <c r="C107" s="422"/>
      <c r="D107" t="s">
        <v>14</v>
      </c>
      <c r="E107" s="29">
        <v>60</v>
      </c>
      <c r="G107" s="2">
        <f t="shared" si="1"/>
        <v>128.60000000000002</v>
      </c>
    </row>
    <row r="108" spans="1:7">
      <c r="B108" s="422"/>
      <c r="C108" s="422"/>
      <c r="D108" t="s">
        <v>15</v>
      </c>
      <c r="E108" s="29">
        <v>2</v>
      </c>
      <c r="G108" s="2">
        <f t="shared" si="1"/>
        <v>130.60000000000002</v>
      </c>
    </row>
    <row r="109" spans="1:7">
      <c r="A109" s="3">
        <v>43172</v>
      </c>
      <c r="B109" s="422">
        <v>14822</v>
      </c>
      <c r="C109" s="422" t="s">
        <v>11</v>
      </c>
      <c r="D109" t="s">
        <v>12</v>
      </c>
      <c r="E109" s="29"/>
      <c r="F109" s="2">
        <v>66.599999999999994</v>
      </c>
      <c r="G109" s="2">
        <f t="shared" si="1"/>
        <v>64.000000000000028</v>
      </c>
    </row>
    <row r="110" spans="1:7">
      <c r="A110" s="3">
        <v>43172</v>
      </c>
      <c r="B110" s="422">
        <v>14822</v>
      </c>
      <c r="C110" s="422" t="s">
        <v>11</v>
      </c>
      <c r="D110" t="s">
        <v>13</v>
      </c>
      <c r="E110" s="29"/>
      <c r="F110" s="2">
        <v>2</v>
      </c>
      <c r="G110" s="2">
        <f t="shared" si="1"/>
        <v>62.000000000000028</v>
      </c>
    </row>
    <row r="111" spans="1:7">
      <c r="A111" s="3">
        <v>43172</v>
      </c>
      <c r="B111" s="422">
        <v>14822</v>
      </c>
      <c r="C111" s="422" t="s">
        <v>11</v>
      </c>
      <c r="D111" t="s">
        <v>14</v>
      </c>
      <c r="E111" s="29"/>
      <c r="F111" s="2">
        <v>60</v>
      </c>
      <c r="G111" s="2">
        <f t="shared" si="1"/>
        <v>2.0000000000000284</v>
      </c>
    </row>
    <row r="112" spans="1:7">
      <c r="A112" s="3">
        <v>43172</v>
      </c>
      <c r="B112" s="422">
        <v>14822</v>
      </c>
      <c r="C112" s="422" t="s">
        <v>11</v>
      </c>
      <c r="D112" t="s">
        <v>15</v>
      </c>
      <c r="E112" s="29"/>
      <c r="F112" s="2">
        <v>2</v>
      </c>
      <c r="G112" s="2">
        <f t="shared" si="1"/>
        <v>2.8421709430404007E-14</v>
      </c>
    </row>
    <row r="113" spans="1:7">
      <c r="A113" s="3">
        <v>43159</v>
      </c>
      <c r="B113" s="422" t="s">
        <v>10</v>
      </c>
      <c r="C113" s="422" t="s">
        <v>17</v>
      </c>
      <c r="D113" t="s">
        <v>12</v>
      </c>
      <c r="E113" s="29">
        <v>72.7</v>
      </c>
      <c r="G113" s="2">
        <f t="shared" si="1"/>
        <v>72.700000000000031</v>
      </c>
    </row>
    <row r="114" spans="1:7">
      <c r="B114" s="422"/>
      <c r="C114" s="422"/>
      <c r="D114" t="s">
        <v>13</v>
      </c>
      <c r="E114" s="29">
        <v>2</v>
      </c>
      <c r="G114" s="2">
        <f t="shared" si="1"/>
        <v>74.700000000000031</v>
      </c>
    </row>
    <row r="115" spans="1:7">
      <c r="B115" s="422"/>
      <c r="C115" s="422"/>
      <c r="D115" t="s">
        <v>14</v>
      </c>
      <c r="E115" s="29">
        <v>56</v>
      </c>
      <c r="G115" s="2">
        <f t="shared" si="1"/>
        <v>130.70000000000005</v>
      </c>
    </row>
    <row r="116" spans="1:7">
      <c r="B116" s="422"/>
      <c r="C116" s="422"/>
      <c r="D116" t="s">
        <v>15</v>
      </c>
      <c r="E116" s="29">
        <v>5</v>
      </c>
      <c r="G116" s="2">
        <f t="shared" si="1"/>
        <v>135.70000000000005</v>
      </c>
    </row>
    <row r="117" spans="1:7">
      <c r="A117" s="3">
        <v>43185</v>
      </c>
      <c r="B117" s="422">
        <v>15007</v>
      </c>
      <c r="C117" s="422" t="s">
        <v>17</v>
      </c>
      <c r="D117" t="s">
        <v>12</v>
      </c>
      <c r="E117" s="29"/>
      <c r="F117" s="2">
        <v>72.7</v>
      </c>
      <c r="G117" s="2">
        <f t="shared" si="1"/>
        <v>63.000000000000043</v>
      </c>
    </row>
    <row r="118" spans="1:7">
      <c r="A118" s="3">
        <v>43185</v>
      </c>
      <c r="B118" s="422">
        <v>15007</v>
      </c>
      <c r="C118" s="422" t="s">
        <v>17</v>
      </c>
      <c r="D118" t="s">
        <v>13</v>
      </c>
      <c r="E118" s="29"/>
      <c r="F118" s="2">
        <v>2</v>
      </c>
      <c r="G118" s="2">
        <f t="shared" si="1"/>
        <v>61.000000000000043</v>
      </c>
    </row>
    <row r="119" spans="1:7">
      <c r="A119" s="3">
        <v>43185</v>
      </c>
      <c r="B119" s="422">
        <v>15007</v>
      </c>
      <c r="C119" s="422" t="s">
        <v>17</v>
      </c>
      <c r="D119" t="s">
        <v>14</v>
      </c>
      <c r="E119" s="29"/>
      <c r="F119" s="2">
        <v>56</v>
      </c>
      <c r="G119" s="2">
        <f t="shared" si="1"/>
        <v>5.0000000000000426</v>
      </c>
    </row>
    <row r="120" spans="1:7">
      <c r="A120" s="3">
        <v>43185</v>
      </c>
      <c r="B120" s="422">
        <v>15007</v>
      </c>
      <c r="C120" s="422" t="s">
        <v>17</v>
      </c>
      <c r="D120" t="s">
        <v>15</v>
      </c>
      <c r="E120" s="29"/>
      <c r="F120" s="2">
        <v>5</v>
      </c>
      <c r="G120" s="2">
        <f t="shared" si="1"/>
        <v>4.2632564145606011E-14</v>
      </c>
    </row>
    <row r="121" spans="1:7">
      <c r="A121" s="3">
        <v>43189</v>
      </c>
      <c r="B121" s="422" t="s">
        <v>10</v>
      </c>
      <c r="C121" s="422" t="s">
        <v>18</v>
      </c>
      <c r="D121" t="s">
        <v>12</v>
      </c>
      <c r="E121" s="29">
        <v>70.3</v>
      </c>
      <c r="G121" s="2">
        <f t="shared" si="1"/>
        <v>70.30000000000004</v>
      </c>
    </row>
    <row r="122" spans="1:7">
      <c r="B122" s="422"/>
      <c r="C122" s="422"/>
      <c r="D122" t="s">
        <v>13</v>
      </c>
      <c r="E122" s="29">
        <v>2</v>
      </c>
      <c r="G122" s="2">
        <f t="shared" si="1"/>
        <v>72.30000000000004</v>
      </c>
    </row>
    <row r="123" spans="1:7">
      <c r="B123" s="422"/>
      <c r="C123" s="422"/>
      <c r="D123" t="s">
        <v>14</v>
      </c>
      <c r="E123" s="29">
        <v>60</v>
      </c>
      <c r="G123" s="2">
        <f t="shared" si="1"/>
        <v>132.30000000000004</v>
      </c>
    </row>
    <row r="124" spans="1:7">
      <c r="B124" s="422"/>
      <c r="C124" s="422"/>
      <c r="D124" t="s">
        <v>15</v>
      </c>
      <c r="E124" s="29">
        <v>5</v>
      </c>
      <c r="G124" s="2">
        <f t="shared" si="1"/>
        <v>137.30000000000004</v>
      </c>
    </row>
    <row r="125" spans="1:7">
      <c r="A125" s="3">
        <v>43216</v>
      </c>
      <c r="B125" s="422">
        <v>15228</v>
      </c>
      <c r="C125" s="422" t="s">
        <v>18</v>
      </c>
      <c r="D125" t="s">
        <v>12</v>
      </c>
      <c r="E125" s="29"/>
      <c r="F125" s="2">
        <v>70.3</v>
      </c>
      <c r="G125" s="2">
        <f t="shared" si="1"/>
        <v>67.000000000000043</v>
      </c>
    </row>
    <row r="126" spans="1:7">
      <c r="A126" s="3">
        <v>43216</v>
      </c>
      <c r="B126" s="422">
        <v>15228</v>
      </c>
      <c r="C126" s="422" t="s">
        <v>18</v>
      </c>
      <c r="D126" t="s">
        <v>13</v>
      </c>
      <c r="E126" s="29"/>
      <c r="F126" s="2">
        <v>2</v>
      </c>
      <c r="G126" s="2">
        <f t="shared" si="1"/>
        <v>65.000000000000043</v>
      </c>
    </row>
    <row r="127" spans="1:7">
      <c r="A127" s="3">
        <v>43216</v>
      </c>
      <c r="B127" s="422">
        <v>15228</v>
      </c>
      <c r="C127" s="422" t="s">
        <v>18</v>
      </c>
      <c r="D127" t="s">
        <v>14</v>
      </c>
      <c r="E127" s="29"/>
      <c r="F127" s="2">
        <v>60</v>
      </c>
      <c r="G127" s="2">
        <f t="shared" si="1"/>
        <v>5.0000000000000426</v>
      </c>
    </row>
    <row r="128" spans="1:7">
      <c r="A128" s="3">
        <v>43216</v>
      </c>
      <c r="B128" s="422">
        <v>15228</v>
      </c>
      <c r="C128" s="422" t="s">
        <v>18</v>
      </c>
      <c r="D128" t="s">
        <v>15</v>
      </c>
      <c r="E128" s="29"/>
      <c r="F128" s="2">
        <v>5</v>
      </c>
      <c r="G128" s="2">
        <f t="shared" si="1"/>
        <v>4.2632564145606011E-14</v>
      </c>
    </row>
    <row r="129" spans="1:7">
      <c r="A129" s="3">
        <v>43220</v>
      </c>
      <c r="B129" s="422" t="s">
        <v>10</v>
      </c>
      <c r="C129" s="422" t="s">
        <v>19</v>
      </c>
      <c r="D129" t="s">
        <v>12</v>
      </c>
      <c r="E129" s="29">
        <v>72.2</v>
      </c>
      <c r="G129" s="2">
        <f t="shared" si="1"/>
        <v>72.200000000000045</v>
      </c>
    </row>
    <row r="130" spans="1:7">
      <c r="B130" s="422"/>
      <c r="C130" s="422"/>
      <c r="D130" t="s">
        <v>13</v>
      </c>
      <c r="E130" s="29">
        <v>2</v>
      </c>
      <c r="G130" s="2">
        <f t="shared" si="1"/>
        <v>74.200000000000045</v>
      </c>
    </row>
    <row r="131" spans="1:7">
      <c r="B131" s="422"/>
      <c r="C131" s="422"/>
      <c r="D131" t="s">
        <v>14</v>
      </c>
      <c r="E131" s="29">
        <v>60</v>
      </c>
      <c r="G131" s="2">
        <f t="shared" si="1"/>
        <v>134.20000000000005</v>
      </c>
    </row>
    <row r="132" spans="1:7">
      <c r="B132" s="422"/>
      <c r="C132" s="422"/>
      <c r="D132" t="s">
        <v>15</v>
      </c>
      <c r="E132" s="29">
        <v>5</v>
      </c>
      <c r="G132" s="2">
        <f t="shared" si="1"/>
        <v>139.20000000000005</v>
      </c>
    </row>
    <row r="133" spans="1:7">
      <c r="A133" s="3">
        <v>43250</v>
      </c>
      <c r="B133" s="422">
        <v>15465</v>
      </c>
      <c r="C133" s="422" t="s">
        <v>19</v>
      </c>
      <c r="D133" t="s">
        <v>12</v>
      </c>
      <c r="E133" s="29"/>
      <c r="F133" s="2">
        <v>72.2</v>
      </c>
      <c r="G133" s="2">
        <f t="shared" si="1"/>
        <v>67.000000000000043</v>
      </c>
    </row>
    <row r="134" spans="1:7">
      <c r="A134" s="3">
        <v>43250</v>
      </c>
      <c r="B134" s="422">
        <v>15465</v>
      </c>
      <c r="C134" s="422" t="s">
        <v>19</v>
      </c>
      <c r="D134" t="s">
        <v>13</v>
      </c>
      <c r="E134" s="29"/>
      <c r="F134" s="2">
        <v>2</v>
      </c>
      <c r="G134" s="2">
        <f t="shared" ref="G134:G197" si="2">+G133+E134-F134</f>
        <v>65.000000000000043</v>
      </c>
    </row>
    <row r="135" spans="1:7">
      <c r="A135" s="3">
        <v>43250</v>
      </c>
      <c r="B135" s="422">
        <v>15465</v>
      </c>
      <c r="C135" s="422" t="s">
        <v>19</v>
      </c>
      <c r="D135" t="s">
        <v>14</v>
      </c>
      <c r="E135" s="29"/>
      <c r="F135" s="2">
        <v>60</v>
      </c>
      <c r="G135" s="2">
        <f t="shared" si="2"/>
        <v>5.0000000000000426</v>
      </c>
    </row>
    <row r="136" spans="1:7">
      <c r="A136" s="3">
        <v>43250</v>
      </c>
      <c r="B136" s="422">
        <v>15465</v>
      </c>
      <c r="C136" s="422" t="s">
        <v>19</v>
      </c>
      <c r="D136" t="s">
        <v>15</v>
      </c>
      <c r="E136" s="29"/>
      <c r="F136" s="2">
        <v>5</v>
      </c>
      <c r="G136" s="2">
        <f t="shared" si="2"/>
        <v>4.2632564145606011E-14</v>
      </c>
    </row>
    <row r="137" spans="1:7">
      <c r="A137" s="3">
        <v>43251</v>
      </c>
      <c r="B137" s="422" t="s">
        <v>10</v>
      </c>
      <c r="C137" s="422" t="s">
        <v>20</v>
      </c>
      <c r="D137" t="s">
        <v>12</v>
      </c>
      <c r="E137" s="29">
        <v>67.2</v>
      </c>
      <c r="G137" s="2">
        <f t="shared" si="2"/>
        <v>67.200000000000045</v>
      </c>
    </row>
    <row r="138" spans="1:7">
      <c r="B138" s="422"/>
      <c r="C138" s="422"/>
      <c r="D138" t="s">
        <v>13</v>
      </c>
      <c r="E138" s="29">
        <v>5</v>
      </c>
      <c r="G138" s="2">
        <f t="shared" si="2"/>
        <v>72.200000000000045</v>
      </c>
    </row>
    <row r="139" spans="1:7">
      <c r="B139" s="422"/>
      <c r="C139" s="422"/>
      <c r="D139" t="s">
        <v>14</v>
      </c>
      <c r="E139" s="29">
        <v>60</v>
      </c>
      <c r="G139" s="2">
        <f t="shared" si="2"/>
        <v>132.20000000000005</v>
      </c>
    </row>
    <row r="140" spans="1:7">
      <c r="B140" s="422"/>
      <c r="C140" s="422"/>
      <c r="D140" t="s">
        <v>15</v>
      </c>
      <c r="E140" s="29">
        <v>5</v>
      </c>
      <c r="G140" s="2">
        <f t="shared" si="2"/>
        <v>137.20000000000005</v>
      </c>
    </row>
    <row r="141" spans="1:7">
      <c r="A141" s="3">
        <v>43293</v>
      </c>
      <c r="B141" s="422">
        <v>15696</v>
      </c>
      <c r="C141" s="422" t="s">
        <v>20</v>
      </c>
      <c r="D141" t="s">
        <v>12</v>
      </c>
      <c r="E141" s="29"/>
      <c r="F141" s="2">
        <v>67.2</v>
      </c>
      <c r="G141" s="2">
        <f t="shared" si="2"/>
        <v>70.000000000000043</v>
      </c>
    </row>
    <row r="142" spans="1:7">
      <c r="A142" s="3">
        <v>43293</v>
      </c>
      <c r="B142" s="422">
        <v>15696</v>
      </c>
      <c r="C142" s="422" t="s">
        <v>20</v>
      </c>
      <c r="D142" t="s">
        <v>13</v>
      </c>
      <c r="E142" s="29"/>
      <c r="F142" s="2">
        <v>5</v>
      </c>
      <c r="G142" s="2">
        <f t="shared" si="2"/>
        <v>65.000000000000043</v>
      </c>
    </row>
    <row r="143" spans="1:7">
      <c r="A143" s="3">
        <v>43293</v>
      </c>
      <c r="B143" s="422">
        <v>15696</v>
      </c>
      <c r="C143" s="422" t="s">
        <v>20</v>
      </c>
      <c r="D143" t="s">
        <v>14</v>
      </c>
      <c r="E143" s="29"/>
      <c r="F143" s="2">
        <v>60</v>
      </c>
      <c r="G143" s="2">
        <f t="shared" si="2"/>
        <v>5.0000000000000426</v>
      </c>
    </row>
    <row r="144" spans="1:7">
      <c r="A144" s="3">
        <v>43293</v>
      </c>
      <c r="B144" s="422">
        <v>15696</v>
      </c>
      <c r="C144" s="422" t="s">
        <v>20</v>
      </c>
      <c r="D144" t="s">
        <v>15</v>
      </c>
      <c r="E144" s="29"/>
      <c r="F144" s="2">
        <v>5</v>
      </c>
      <c r="G144" s="2">
        <f t="shared" si="2"/>
        <v>4.2632564145606011E-14</v>
      </c>
    </row>
    <row r="145" spans="1:13">
      <c r="A145" s="3">
        <v>43281</v>
      </c>
      <c r="B145" s="422" t="s">
        <v>10</v>
      </c>
      <c r="C145" s="422" t="s">
        <v>21</v>
      </c>
      <c r="D145" t="s">
        <v>12</v>
      </c>
      <c r="E145" s="29">
        <v>62.1</v>
      </c>
      <c r="G145" s="2">
        <f t="shared" si="2"/>
        <v>62.100000000000044</v>
      </c>
    </row>
    <row r="146" spans="1:13">
      <c r="B146" s="422"/>
      <c r="C146" s="422"/>
      <c r="D146" t="s">
        <v>13</v>
      </c>
      <c r="E146" s="29">
        <v>4</v>
      </c>
      <c r="G146" s="2">
        <f t="shared" si="2"/>
        <v>66.100000000000051</v>
      </c>
    </row>
    <row r="147" spans="1:13">
      <c r="B147" s="422"/>
      <c r="C147" s="422"/>
      <c r="D147" t="s">
        <v>14</v>
      </c>
      <c r="E147" s="29">
        <v>60</v>
      </c>
      <c r="G147" s="2">
        <f t="shared" si="2"/>
        <v>126.10000000000005</v>
      </c>
    </row>
    <row r="148" spans="1:13">
      <c r="B148" s="422"/>
      <c r="C148" s="422"/>
      <c r="D148" t="s">
        <v>15</v>
      </c>
      <c r="E148" s="29">
        <v>5</v>
      </c>
      <c r="G148" s="2">
        <f t="shared" si="2"/>
        <v>131.10000000000005</v>
      </c>
    </row>
    <row r="149" spans="1:13" s="9" customFormat="1">
      <c r="A149" s="3">
        <v>43318</v>
      </c>
      <c r="B149" s="422">
        <v>15906</v>
      </c>
      <c r="C149" s="422" t="s">
        <v>21</v>
      </c>
      <c r="D149" t="s">
        <v>12</v>
      </c>
      <c r="E149" s="198"/>
      <c r="F149" s="23">
        <v>62.1</v>
      </c>
      <c r="G149" s="2">
        <f t="shared" si="2"/>
        <v>69.000000000000057</v>
      </c>
      <c r="M149" s="22"/>
    </row>
    <row r="150" spans="1:13" s="9" customFormat="1">
      <c r="A150" s="3">
        <v>43318</v>
      </c>
      <c r="B150" s="422">
        <v>15906</v>
      </c>
      <c r="C150" s="422" t="s">
        <v>21</v>
      </c>
      <c r="D150" t="s">
        <v>13</v>
      </c>
      <c r="E150" s="198"/>
      <c r="F150" s="23">
        <v>4</v>
      </c>
      <c r="G150" s="2">
        <f t="shared" si="2"/>
        <v>65.000000000000057</v>
      </c>
      <c r="M150" s="22"/>
    </row>
    <row r="151" spans="1:13" s="9" customFormat="1">
      <c r="A151" s="3">
        <v>43318</v>
      </c>
      <c r="B151" s="422">
        <v>15906</v>
      </c>
      <c r="C151" s="422" t="s">
        <v>21</v>
      </c>
      <c r="D151" t="s">
        <v>14</v>
      </c>
      <c r="E151" s="198"/>
      <c r="F151" s="23">
        <v>60</v>
      </c>
      <c r="G151" s="2">
        <f t="shared" si="2"/>
        <v>5.0000000000000568</v>
      </c>
      <c r="M151" s="22"/>
    </row>
    <row r="152" spans="1:13" s="9" customFormat="1">
      <c r="A152" s="3">
        <v>43318</v>
      </c>
      <c r="B152" s="422">
        <v>15906</v>
      </c>
      <c r="C152" s="422" t="s">
        <v>21</v>
      </c>
      <c r="D152" t="s">
        <v>15</v>
      </c>
      <c r="E152" s="198"/>
      <c r="F152" s="23">
        <v>5</v>
      </c>
      <c r="G152" s="2">
        <f t="shared" si="2"/>
        <v>5.6843418860808015E-14</v>
      </c>
      <c r="M152" s="22"/>
    </row>
    <row r="153" spans="1:13">
      <c r="A153" s="3">
        <v>43312</v>
      </c>
      <c r="B153" s="422" t="s">
        <v>10</v>
      </c>
      <c r="C153" s="422" t="s">
        <v>22</v>
      </c>
      <c r="D153" t="s">
        <v>12</v>
      </c>
      <c r="E153" s="29">
        <v>60.8</v>
      </c>
      <c r="G153" s="2">
        <f t="shared" si="2"/>
        <v>60.800000000000054</v>
      </c>
    </row>
    <row r="154" spans="1:13">
      <c r="B154" s="422"/>
      <c r="C154" s="422"/>
      <c r="D154" t="s">
        <v>13</v>
      </c>
      <c r="E154" s="29">
        <v>4</v>
      </c>
      <c r="G154" s="2">
        <f t="shared" si="2"/>
        <v>64.800000000000054</v>
      </c>
    </row>
    <row r="155" spans="1:13">
      <c r="B155" s="422"/>
      <c r="C155" s="422"/>
      <c r="D155" t="s">
        <v>14</v>
      </c>
      <c r="E155" s="29">
        <v>60</v>
      </c>
      <c r="G155" s="2">
        <f t="shared" si="2"/>
        <v>124.80000000000005</v>
      </c>
    </row>
    <row r="156" spans="1:13">
      <c r="B156" s="422"/>
      <c r="C156" s="422"/>
      <c r="D156" t="s">
        <v>15</v>
      </c>
      <c r="E156" s="29">
        <v>5</v>
      </c>
      <c r="G156" s="2">
        <f t="shared" si="2"/>
        <v>129.80000000000007</v>
      </c>
    </row>
    <row r="157" spans="1:13">
      <c r="A157" s="3">
        <v>43318</v>
      </c>
      <c r="B157" s="422">
        <v>15906</v>
      </c>
      <c r="C157" s="422" t="s">
        <v>22</v>
      </c>
      <c r="D157" t="s">
        <v>14</v>
      </c>
      <c r="E157" s="198"/>
      <c r="F157" s="23">
        <v>60</v>
      </c>
      <c r="G157" s="2">
        <f t="shared" si="2"/>
        <v>69.800000000000068</v>
      </c>
    </row>
    <row r="158" spans="1:13">
      <c r="A158" s="3">
        <v>43318</v>
      </c>
      <c r="B158" s="422">
        <v>15906</v>
      </c>
      <c r="C158" s="422" t="s">
        <v>22</v>
      </c>
      <c r="D158" t="s">
        <v>15</v>
      </c>
      <c r="E158" s="198"/>
      <c r="F158" s="23">
        <v>5</v>
      </c>
      <c r="G158" s="2">
        <f t="shared" si="2"/>
        <v>64.800000000000068</v>
      </c>
    </row>
    <row r="159" spans="1:13">
      <c r="A159" s="3">
        <v>43355</v>
      </c>
      <c r="B159" s="422">
        <v>16122</v>
      </c>
      <c r="C159" s="422" t="s">
        <v>22</v>
      </c>
      <c r="D159" t="s">
        <v>12</v>
      </c>
      <c r="E159" s="198"/>
      <c r="F159" s="23">
        <v>60.8</v>
      </c>
      <c r="G159" s="2">
        <f t="shared" si="2"/>
        <v>4.0000000000000711</v>
      </c>
    </row>
    <row r="160" spans="1:13">
      <c r="A160" s="3">
        <v>43355</v>
      </c>
      <c r="B160" s="422">
        <v>16122</v>
      </c>
      <c r="C160" s="422" t="s">
        <v>22</v>
      </c>
      <c r="D160" t="s">
        <v>13</v>
      </c>
      <c r="E160" s="198"/>
      <c r="F160" s="23">
        <v>4</v>
      </c>
      <c r="G160" s="2">
        <f t="shared" si="2"/>
        <v>7.1054273576010019E-14</v>
      </c>
    </row>
    <row r="161" spans="1:7">
      <c r="A161" s="3">
        <v>43343</v>
      </c>
      <c r="B161" s="422" t="s">
        <v>10</v>
      </c>
      <c r="C161" s="422" t="s">
        <v>23</v>
      </c>
      <c r="D161" t="s">
        <v>12</v>
      </c>
      <c r="E161" s="29">
        <v>60.4</v>
      </c>
      <c r="F161" s="23"/>
      <c r="G161" s="2">
        <f t="shared" si="2"/>
        <v>60.40000000000007</v>
      </c>
    </row>
    <row r="162" spans="1:7">
      <c r="B162" s="422"/>
      <c r="C162" s="422"/>
      <c r="D162" t="s">
        <v>13</v>
      </c>
      <c r="E162" s="29">
        <v>4</v>
      </c>
      <c r="F162" s="23"/>
      <c r="G162" s="2">
        <f t="shared" si="2"/>
        <v>64.400000000000063</v>
      </c>
    </row>
    <row r="163" spans="1:7">
      <c r="B163" s="422"/>
      <c r="C163" s="422"/>
      <c r="D163" t="s">
        <v>14</v>
      </c>
      <c r="E163" s="29">
        <v>60</v>
      </c>
      <c r="F163" s="23"/>
      <c r="G163" s="2">
        <f t="shared" si="2"/>
        <v>124.40000000000006</v>
      </c>
    </row>
    <row r="164" spans="1:7">
      <c r="B164" s="422"/>
      <c r="C164" s="422"/>
      <c r="D164" t="s">
        <v>15</v>
      </c>
      <c r="E164" s="29">
        <v>5</v>
      </c>
      <c r="F164" s="23"/>
      <c r="G164" s="2">
        <f t="shared" si="2"/>
        <v>129.40000000000006</v>
      </c>
    </row>
    <row r="165" spans="1:7">
      <c r="A165" s="3">
        <v>43355</v>
      </c>
      <c r="B165" s="422">
        <v>16122</v>
      </c>
      <c r="C165" s="422" t="s">
        <v>23</v>
      </c>
      <c r="D165" t="s">
        <v>14</v>
      </c>
      <c r="E165" s="29"/>
      <c r="F165" s="23">
        <v>60</v>
      </c>
      <c r="G165" s="2">
        <f t="shared" si="2"/>
        <v>69.400000000000063</v>
      </c>
    </row>
    <row r="166" spans="1:7">
      <c r="A166" s="3">
        <v>43355</v>
      </c>
      <c r="B166" s="422">
        <v>16122</v>
      </c>
      <c r="C166" s="422" t="s">
        <v>23</v>
      </c>
      <c r="D166" t="s">
        <v>15</v>
      </c>
      <c r="E166" s="29"/>
      <c r="F166" s="23">
        <v>5</v>
      </c>
      <c r="G166" s="2">
        <f t="shared" si="2"/>
        <v>64.400000000000063</v>
      </c>
    </row>
    <row r="167" spans="1:7">
      <c r="A167" s="3">
        <v>43395</v>
      </c>
      <c r="B167" s="422">
        <v>16405</v>
      </c>
      <c r="C167" s="422" t="s">
        <v>23</v>
      </c>
      <c r="D167" t="s">
        <v>12</v>
      </c>
      <c r="E167" s="29"/>
      <c r="F167" s="23">
        <v>60.4</v>
      </c>
      <c r="G167" s="2">
        <f t="shared" si="2"/>
        <v>4.0000000000000639</v>
      </c>
    </row>
    <row r="168" spans="1:7">
      <c r="A168" s="3">
        <v>43395</v>
      </c>
      <c r="B168" s="422">
        <v>16405</v>
      </c>
      <c r="C168" s="422" t="s">
        <v>23</v>
      </c>
      <c r="D168" t="s">
        <v>13</v>
      </c>
      <c r="E168" s="29"/>
      <c r="F168" s="23">
        <v>4</v>
      </c>
      <c r="G168" s="2">
        <f t="shared" si="2"/>
        <v>6.3948846218409017E-14</v>
      </c>
    </row>
    <row r="169" spans="1:7">
      <c r="A169" s="31">
        <v>43373</v>
      </c>
      <c r="B169" s="421" t="s">
        <v>10</v>
      </c>
      <c r="C169" s="421" t="s">
        <v>24</v>
      </c>
      <c r="D169" t="s">
        <v>12</v>
      </c>
      <c r="E169" s="29">
        <v>61.9</v>
      </c>
      <c r="F169" s="23"/>
      <c r="G169" s="2">
        <f t="shared" si="2"/>
        <v>61.900000000000063</v>
      </c>
    </row>
    <row r="170" spans="1:7">
      <c r="B170" s="422"/>
      <c r="C170" s="422"/>
      <c r="D170" t="s">
        <v>13</v>
      </c>
      <c r="E170" s="29">
        <v>4</v>
      </c>
      <c r="F170" s="23"/>
      <c r="G170" s="2">
        <f t="shared" si="2"/>
        <v>65.900000000000063</v>
      </c>
    </row>
    <row r="171" spans="1:7">
      <c r="B171" s="422"/>
      <c r="C171" s="422"/>
      <c r="D171" t="s">
        <v>14</v>
      </c>
      <c r="E171" s="29">
        <v>60</v>
      </c>
      <c r="F171" s="23"/>
      <c r="G171" s="2">
        <f t="shared" si="2"/>
        <v>125.90000000000006</v>
      </c>
    </row>
    <row r="172" spans="1:7">
      <c r="B172" s="422"/>
      <c r="C172" s="422"/>
      <c r="D172" t="s">
        <v>15</v>
      </c>
      <c r="E172" s="29">
        <v>5</v>
      </c>
      <c r="F172" s="23"/>
      <c r="G172" s="2">
        <f t="shared" si="2"/>
        <v>130.90000000000006</v>
      </c>
    </row>
    <row r="173" spans="1:7">
      <c r="B173" s="422"/>
      <c r="C173" s="422"/>
      <c r="D173" t="s">
        <v>28</v>
      </c>
      <c r="E173" s="29">
        <v>10</v>
      </c>
      <c r="F173" s="23"/>
      <c r="G173" s="2">
        <f t="shared" si="2"/>
        <v>140.90000000000006</v>
      </c>
    </row>
    <row r="174" spans="1:7">
      <c r="A174" s="3">
        <v>43395</v>
      </c>
      <c r="B174" s="422">
        <v>16405</v>
      </c>
      <c r="C174" s="422" t="s">
        <v>24</v>
      </c>
      <c r="D174" t="s">
        <v>14</v>
      </c>
      <c r="E174" s="29"/>
      <c r="F174" s="23">
        <v>60</v>
      </c>
      <c r="G174" s="2">
        <f t="shared" si="2"/>
        <v>80.900000000000063</v>
      </c>
    </row>
    <row r="175" spans="1:7">
      <c r="A175" s="3">
        <v>43395</v>
      </c>
      <c r="B175" s="422">
        <v>16405</v>
      </c>
      <c r="C175" s="422" t="s">
        <v>24</v>
      </c>
      <c r="D175" t="s">
        <v>15</v>
      </c>
      <c r="E175" s="29"/>
      <c r="F175" s="23">
        <v>5</v>
      </c>
      <c r="G175" s="2">
        <f t="shared" si="2"/>
        <v>75.900000000000063</v>
      </c>
    </row>
    <row r="176" spans="1:7">
      <c r="A176" s="3">
        <v>43399</v>
      </c>
      <c r="B176" s="422">
        <v>16451</v>
      </c>
      <c r="C176" s="422" t="s">
        <v>24</v>
      </c>
      <c r="D176" t="s">
        <v>28</v>
      </c>
      <c r="E176" s="29"/>
      <c r="F176" s="23">
        <v>10</v>
      </c>
      <c r="G176" s="2">
        <f t="shared" si="2"/>
        <v>65.900000000000063</v>
      </c>
    </row>
    <row r="177" spans="1:7">
      <c r="A177" s="3">
        <v>43438</v>
      </c>
      <c r="B177" s="422">
        <v>16702</v>
      </c>
      <c r="C177" s="422" t="s">
        <v>24</v>
      </c>
      <c r="D177" t="s">
        <v>12</v>
      </c>
      <c r="E177" s="29"/>
      <c r="F177" s="23">
        <v>61.9</v>
      </c>
      <c r="G177" s="2">
        <f t="shared" si="2"/>
        <v>4.0000000000000639</v>
      </c>
    </row>
    <row r="178" spans="1:7">
      <c r="A178" s="3">
        <v>43438</v>
      </c>
      <c r="B178" s="422">
        <v>16702</v>
      </c>
      <c r="C178" s="422" t="s">
        <v>24</v>
      </c>
      <c r="D178" t="s">
        <v>13</v>
      </c>
      <c r="E178" s="29"/>
      <c r="F178" s="23">
        <v>4</v>
      </c>
      <c r="G178" s="2">
        <f t="shared" si="2"/>
        <v>6.3948846218409017E-14</v>
      </c>
    </row>
    <row r="179" spans="1:7">
      <c r="A179" s="31">
        <v>43404</v>
      </c>
      <c r="B179" s="421" t="s">
        <v>10</v>
      </c>
      <c r="C179" s="421" t="s">
        <v>25</v>
      </c>
      <c r="D179" t="s">
        <v>12</v>
      </c>
      <c r="E179" s="29">
        <v>62.3</v>
      </c>
      <c r="F179" s="23"/>
      <c r="G179" s="2">
        <f t="shared" si="2"/>
        <v>62.300000000000061</v>
      </c>
    </row>
    <row r="180" spans="1:7">
      <c r="B180" s="422"/>
      <c r="C180" s="422"/>
      <c r="D180" t="s">
        <v>13</v>
      </c>
      <c r="E180" s="29">
        <v>5</v>
      </c>
      <c r="F180" s="23"/>
      <c r="G180" s="2">
        <f t="shared" si="2"/>
        <v>67.300000000000068</v>
      </c>
    </row>
    <row r="181" spans="1:7">
      <c r="B181" s="422"/>
      <c r="C181" s="422"/>
      <c r="D181" t="s">
        <v>14</v>
      </c>
      <c r="E181" s="29">
        <v>60</v>
      </c>
      <c r="F181" s="23"/>
      <c r="G181" s="2">
        <f t="shared" si="2"/>
        <v>127.30000000000007</v>
      </c>
    </row>
    <row r="182" spans="1:7">
      <c r="B182" s="422"/>
      <c r="C182" s="422"/>
      <c r="D182" t="s">
        <v>15</v>
      </c>
      <c r="E182" s="29">
        <v>5</v>
      </c>
      <c r="F182" s="23"/>
      <c r="G182" s="2">
        <f t="shared" si="2"/>
        <v>132.30000000000007</v>
      </c>
    </row>
    <row r="183" spans="1:7">
      <c r="A183" s="3">
        <v>43438</v>
      </c>
      <c r="B183" s="422">
        <v>16702</v>
      </c>
      <c r="C183" s="422" t="s">
        <v>25</v>
      </c>
      <c r="D183" t="s">
        <v>12</v>
      </c>
      <c r="E183" s="29"/>
      <c r="F183" s="23">
        <v>62.3</v>
      </c>
      <c r="G183" s="2">
        <f t="shared" si="2"/>
        <v>70.000000000000071</v>
      </c>
    </row>
    <row r="184" spans="1:7">
      <c r="A184" s="3">
        <v>43438</v>
      </c>
      <c r="B184" s="422">
        <v>16702</v>
      </c>
      <c r="C184" s="422" t="s">
        <v>25</v>
      </c>
      <c r="D184" t="s">
        <v>13</v>
      </c>
      <c r="E184" s="29"/>
      <c r="F184" s="23">
        <v>5</v>
      </c>
      <c r="G184" s="2">
        <f t="shared" si="2"/>
        <v>65.000000000000071</v>
      </c>
    </row>
    <row r="185" spans="1:7">
      <c r="A185" s="3">
        <v>43501</v>
      </c>
      <c r="B185" s="422">
        <v>17106</v>
      </c>
      <c r="C185" s="422" t="s">
        <v>25</v>
      </c>
      <c r="D185" t="s">
        <v>14</v>
      </c>
      <c r="E185" s="29"/>
      <c r="F185" s="23">
        <v>60</v>
      </c>
      <c r="G185" s="2">
        <f t="shared" si="2"/>
        <v>5.0000000000000711</v>
      </c>
    </row>
    <row r="186" spans="1:7">
      <c r="A186" s="3">
        <v>43501</v>
      </c>
      <c r="B186" s="422">
        <v>17106</v>
      </c>
      <c r="C186" s="422" t="s">
        <v>25</v>
      </c>
      <c r="D186" t="s">
        <v>15</v>
      </c>
      <c r="E186" s="29"/>
      <c r="F186" s="23">
        <v>5</v>
      </c>
      <c r="G186" s="2">
        <f t="shared" si="2"/>
        <v>7.1054273576010019E-14</v>
      </c>
    </row>
    <row r="187" spans="1:7">
      <c r="A187" s="31">
        <v>43434</v>
      </c>
      <c r="B187" s="421" t="s">
        <v>10</v>
      </c>
      <c r="C187" s="421" t="s">
        <v>26</v>
      </c>
      <c r="D187" t="s">
        <v>12</v>
      </c>
      <c r="E187" s="29">
        <v>64</v>
      </c>
      <c r="F187" s="23"/>
      <c r="G187" s="2">
        <f t="shared" si="2"/>
        <v>64.000000000000071</v>
      </c>
    </row>
    <row r="188" spans="1:7">
      <c r="B188" s="422"/>
      <c r="C188" s="422"/>
      <c r="D188" t="s">
        <v>13</v>
      </c>
      <c r="E188" s="29">
        <v>5</v>
      </c>
      <c r="F188" s="23"/>
      <c r="G188" s="2">
        <f t="shared" si="2"/>
        <v>69.000000000000071</v>
      </c>
    </row>
    <row r="189" spans="1:7">
      <c r="B189" s="422"/>
      <c r="C189" s="422"/>
      <c r="D189" t="s">
        <v>14</v>
      </c>
      <c r="E189" s="29">
        <v>60</v>
      </c>
      <c r="F189" s="23"/>
      <c r="G189" s="2">
        <f t="shared" si="2"/>
        <v>129.00000000000006</v>
      </c>
    </row>
    <row r="190" spans="1:7">
      <c r="B190" s="422"/>
      <c r="C190" s="422"/>
      <c r="D190" t="s">
        <v>15</v>
      </c>
      <c r="E190" s="29">
        <v>5</v>
      </c>
      <c r="F190" s="23"/>
      <c r="G190" s="2">
        <f t="shared" si="2"/>
        <v>134.00000000000006</v>
      </c>
    </row>
    <row r="191" spans="1:7">
      <c r="A191" s="3">
        <v>43501</v>
      </c>
      <c r="B191" s="422">
        <v>17102</v>
      </c>
      <c r="C191" s="422" t="s">
        <v>26</v>
      </c>
      <c r="D191" t="s">
        <v>12</v>
      </c>
      <c r="E191" s="29"/>
      <c r="F191" s="23">
        <v>64</v>
      </c>
      <c r="G191" s="2">
        <f t="shared" si="2"/>
        <v>70.000000000000057</v>
      </c>
    </row>
    <row r="192" spans="1:7">
      <c r="A192" s="3">
        <v>43501</v>
      </c>
      <c r="B192" s="422">
        <v>17102</v>
      </c>
      <c r="C192" s="422" t="s">
        <v>26</v>
      </c>
      <c r="D192" t="s">
        <v>13</v>
      </c>
      <c r="E192" s="29"/>
      <c r="F192" s="23">
        <v>5</v>
      </c>
      <c r="G192" s="2">
        <f t="shared" si="2"/>
        <v>65.000000000000057</v>
      </c>
    </row>
    <row r="193" spans="1:7">
      <c r="A193" s="3">
        <v>43501</v>
      </c>
      <c r="B193" s="422">
        <v>17106</v>
      </c>
      <c r="C193" s="422" t="s">
        <v>26</v>
      </c>
      <c r="D193" t="s">
        <v>14</v>
      </c>
      <c r="E193" s="29"/>
      <c r="F193" s="23">
        <v>60</v>
      </c>
      <c r="G193" s="2">
        <f t="shared" si="2"/>
        <v>5.0000000000000568</v>
      </c>
    </row>
    <row r="194" spans="1:7">
      <c r="A194" s="3">
        <v>43501</v>
      </c>
      <c r="B194" s="422">
        <v>17106</v>
      </c>
      <c r="C194" s="422" t="s">
        <v>26</v>
      </c>
      <c r="D194" t="s">
        <v>15</v>
      </c>
      <c r="E194" s="29"/>
      <c r="F194" s="23">
        <v>5</v>
      </c>
      <c r="G194" s="2">
        <f t="shared" si="2"/>
        <v>5.6843418860808015E-14</v>
      </c>
    </row>
    <row r="195" spans="1:7">
      <c r="A195" s="31">
        <v>43465</v>
      </c>
      <c r="B195" s="421" t="s">
        <v>10</v>
      </c>
      <c r="C195" s="421" t="s">
        <v>27</v>
      </c>
      <c r="D195" t="s">
        <v>12</v>
      </c>
      <c r="E195" s="29">
        <v>68.400000000000006</v>
      </c>
      <c r="F195" s="23"/>
      <c r="G195" s="2">
        <f t="shared" si="2"/>
        <v>68.400000000000063</v>
      </c>
    </row>
    <row r="196" spans="1:7">
      <c r="B196" s="422"/>
      <c r="C196" s="422"/>
      <c r="D196" t="s">
        <v>13</v>
      </c>
      <c r="E196" s="29">
        <v>5</v>
      </c>
      <c r="F196" s="23"/>
      <c r="G196" s="2">
        <f t="shared" si="2"/>
        <v>73.400000000000063</v>
      </c>
    </row>
    <row r="197" spans="1:7">
      <c r="B197" s="422"/>
      <c r="C197" s="422"/>
      <c r="D197" t="s">
        <v>14</v>
      </c>
      <c r="E197" s="29">
        <v>60</v>
      </c>
      <c r="F197" s="23"/>
      <c r="G197" s="2">
        <f t="shared" si="2"/>
        <v>133.40000000000006</v>
      </c>
    </row>
    <row r="198" spans="1:7">
      <c r="B198" s="422"/>
      <c r="C198" s="422"/>
      <c r="D198" t="s">
        <v>15</v>
      </c>
      <c r="E198" s="29">
        <v>5</v>
      </c>
      <c r="F198" s="23"/>
      <c r="G198" s="2">
        <f t="shared" ref="G198:G261" si="3">+G197+E198-F198</f>
        <v>138.40000000000006</v>
      </c>
    </row>
    <row r="199" spans="1:7">
      <c r="A199" s="3">
        <v>43501</v>
      </c>
      <c r="B199" s="422">
        <v>17102</v>
      </c>
      <c r="C199" s="422" t="s">
        <v>27</v>
      </c>
      <c r="D199" t="s">
        <v>12</v>
      </c>
      <c r="E199" s="29"/>
      <c r="F199" s="23">
        <v>68.400000000000006</v>
      </c>
      <c r="G199" s="2">
        <f t="shared" si="3"/>
        <v>70.000000000000057</v>
      </c>
    </row>
    <row r="200" spans="1:7">
      <c r="A200" s="3">
        <v>43501</v>
      </c>
      <c r="B200" s="422">
        <v>17102</v>
      </c>
      <c r="C200" s="422" t="s">
        <v>27</v>
      </c>
      <c r="D200" t="s">
        <v>13</v>
      </c>
      <c r="E200" s="29"/>
      <c r="F200" s="23">
        <v>5</v>
      </c>
      <c r="G200" s="2">
        <f t="shared" si="3"/>
        <v>65.000000000000057</v>
      </c>
    </row>
    <row r="201" spans="1:7">
      <c r="A201" s="3">
        <v>43501</v>
      </c>
      <c r="B201" s="422">
        <v>17106</v>
      </c>
      <c r="C201" s="422" t="s">
        <v>27</v>
      </c>
      <c r="D201" t="s">
        <v>14</v>
      </c>
      <c r="E201" s="29"/>
      <c r="F201" s="23">
        <v>60</v>
      </c>
      <c r="G201" s="2">
        <f t="shared" si="3"/>
        <v>5.0000000000000568</v>
      </c>
    </row>
    <row r="202" spans="1:7">
      <c r="A202" s="3">
        <v>43501</v>
      </c>
      <c r="B202" s="422">
        <v>17106</v>
      </c>
      <c r="C202" s="422" t="s">
        <v>27</v>
      </c>
      <c r="D202" t="s">
        <v>15</v>
      </c>
      <c r="E202" s="29"/>
      <c r="F202" s="23">
        <v>5</v>
      </c>
      <c r="G202" s="2">
        <f t="shared" si="3"/>
        <v>5.6843418860808015E-14</v>
      </c>
    </row>
    <row r="203" spans="1:7">
      <c r="A203" s="31">
        <v>43496</v>
      </c>
      <c r="B203" s="421" t="s">
        <v>10</v>
      </c>
      <c r="C203" s="421" t="s">
        <v>11</v>
      </c>
      <c r="D203" t="s">
        <v>12</v>
      </c>
      <c r="E203" s="29">
        <v>71.3</v>
      </c>
      <c r="F203" s="23"/>
      <c r="G203" s="2">
        <f t="shared" si="3"/>
        <v>71.300000000000054</v>
      </c>
    </row>
    <row r="204" spans="1:7">
      <c r="B204" s="422"/>
      <c r="C204" s="422"/>
      <c r="D204" t="s">
        <v>13</v>
      </c>
      <c r="E204" s="29">
        <v>5</v>
      </c>
      <c r="F204" s="23"/>
      <c r="G204" s="2">
        <f t="shared" si="3"/>
        <v>76.300000000000054</v>
      </c>
    </row>
    <row r="205" spans="1:7">
      <c r="B205" s="422"/>
      <c r="C205" s="422"/>
      <c r="D205" t="s">
        <v>14</v>
      </c>
      <c r="E205" s="29">
        <v>60</v>
      </c>
      <c r="F205" s="23"/>
      <c r="G205" s="2">
        <f t="shared" si="3"/>
        <v>136.30000000000007</v>
      </c>
    </row>
    <row r="206" spans="1:7">
      <c r="B206" s="422"/>
      <c r="C206" s="422"/>
      <c r="D206" t="s">
        <v>15</v>
      </c>
      <c r="E206" s="29">
        <v>5</v>
      </c>
      <c r="F206" s="23"/>
      <c r="G206" s="2">
        <f t="shared" si="3"/>
        <v>141.30000000000007</v>
      </c>
    </row>
    <row r="207" spans="1:7">
      <c r="A207" s="3">
        <v>43545</v>
      </c>
      <c r="B207" s="422">
        <v>17370</v>
      </c>
      <c r="C207" s="422" t="s">
        <v>11</v>
      </c>
      <c r="D207" t="s">
        <v>12</v>
      </c>
      <c r="E207" s="29"/>
      <c r="F207" s="23">
        <v>71.3</v>
      </c>
      <c r="G207" s="2">
        <f t="shared" si="3"/>
        <v>70.000000000000071</v>
      </c>
    </row>
    <row r="208" spans="1:7">
      <c r="A208" s="3">
        <v>43545</v>
      </c>
      <c r="B208" s="422">
        <v>17370</v>
      </c>
      <c r="C208" s="422" t="s">
        <v>11</v>
      </c>
      <c r="D208" t="s">
        <v>13</v>
      </c>
      <c r="E208" s="29"/>
      <c r="F208" s="23">
        <v>5</v>
      </c>
      <c r="G208" s="2">
        <f t="shared" si="3"/>
        <v>65.000000000000071</v>
      </c>
    </row>
    <row r="209" spans="1:7">
      <c r="A209" s="3">
        <v>43545</v>
      </c>
      <c r="B209" s="422">
        <v>17370</v>
      </c>
      <c r="C209" s="422" t="s">
        <v>11</v>
      </c>
      <c r="D209" t="s">
        <v>14</v>
      </c>
      <c r="E209" s="29"/>
      <c r="F209" s="23">
        <v>60</v>
      </c>
      <c r="G209" s="2">
        <f t="shared" si="3"/>
        <v>5.0000000000000711</v>
      </c>
    </row>
    <row r="210" spans="1:7">
      <c r="A210" s="3">
        <v>43545</v>
      </c>
      <c r="B210" s="422">
        <v>17370</v>
      </c>
      <c r="C210" s="422" t="s">
        <v>11</v>
      </c>
      <c r="D210" t="s">
        <v>15</v>
      </c>
      <c r="E210" s="29"/>
      <c r="F210" s="23">
        <v>5</v>
      </c>
      <c r="G210" s="2">
        <f t="shared" si="3"/>
        <v>7.1054273576010019E-14</v>
      </c>
    </row>
    <row r="211" spans="1:7">
      <c r="A211" s="31">
        <v>43524</v>
      </c>
      <c r="B211" s="421" t="s">
        <v>10</v>
      </c>
      <c r="C211" s="421" t="s">
        <v>17</v>
      </c>
      <c r="D211" t="s">
        <v>12</v>
      </c>
      <c r="E211" s="29">
        <v>75.400000000000006</v>
      </c>
      <c r="F211" s="23"/>
      <c r="G211" s="2">
        <f t="shared" si="3"/>
        <v>75.400000000000077</v>
      </c>
    </row>
    <row r="212" spans="1:7">
      <c r="B212" s="422"/>
      <c r="C212" s="422"/>
      <c r="D212" t="s">
        <v>13</v>
      </c>
      <c r="E212" s="29">
        <v>6.1</v>
      </c>
      <c r="F212" s="23"/>
      <c r="G212" s="2">
        <f t="shared" si="3"/>
        <v>81.500000000000071</v>
      </c>
    </row>
    <row r="213" spans="1:7">
      <c r="B213" s="422"/>
      <c r="C213" s="422"/>
      <c r="D213" t="s">
        <v>14</v>
      </c>
      <c r="E213" s="29">
        <v>56</v>
      </c>
      <c r="F213" s="23"/>
      <c r="G213" s="2">
        <f t="shared" si="3"/>
        <v>137.50000000000006</v>
      </c>
    </row>
    <row r="214" spans="1:7">
      <c r="B214" s="422"/>
      <c r="C214" s="422"/>
      <c r="D214" t="s">
        <v>15</v>
      </c>
      <c r="E214" s="29">
        <v>5</v>
      </c>
      <c r="F214" s="23"/>
      <c r="G214" s="2">
        <f t="shared" si="3"/>
        <v>142.50000000000006</v>
      </c>
    </row>
    <row r="215" spans="1:7">
      <c r="A215" s="3">
        <v>43545</v>
      </c>
      <c r="B215" s="422">
        <v>17370</v>
      </c>
      <c r="C215" s="422" t="s">
        <v>17</v>
      </c>
      <c r="D215" t="s">
        <v>14</v>
      </c>
      <c r="E215" s="29"/>
      <c r="F215" s="23">
        <v>56</v>
      </c>
      <c r="G215" s="2">
        <f t="shared" si="3"/>
        <v>86.500000000000057</v>
      </c>
    </row>
    <row r="216" spans="1:7">
      <c r="A216" s="3">
        <v>43545</v>
      </c>
      <c r="B216" s="422">
        <v>17370</v>
      </c>
      <c r="C216" s="422" t="s">
        <v>17</v>
      </c>
      <c r="D216" t="s">
        <v>15</v>
      </c>
      <c r="E216" s="29"/>
      <c r="F216" s="23">
        <v>5</v>
      </c>
      <c r="G216" s="2">
        <f t="shared" si="3"/>
        <v>81.500000000000057</v>
      </c>
    </row>
    <row r="217" spans="1:7">
      <c r="A217" s="3">
        <v>43552</v>
      </c>
      <c r="B217" s="422">
        <v>17532</v>
      </c>
      <c r="C217" s="422" t="s">
        <v>17</v>
      </c>
      <c r="D217" t="s">
        <v>12</v>
      </c>
      <c r="E217" s="29"/>
      <c r="F217" s="23">
        <v>75.400000000000006</v>
      </c>
      <c r="G217" s="2">
        <f t="shared" si="3"/>
        <v>6.1000000000000512</v>
      </c>
    </row>
    <row r="218" spans="1:7">
      <c r="A218" s="3">
        <v>43607</v>
      </c>
      <c r="B218" s="422">
        <v>17910</v>
      </c>
      <c r="C218" s="422" t="s">
        <v>17</v>
      </c>
      <c r="D218" t="s">
        <v>13</v>
      </c>
      <c r="E218" s="29"/>
      <c r="F218" s="23">
        <v>6.1</v>
      </c>
      <c r="G218" s="2">
        <f t="shared" si="3"/>
        <v>5.1514348342607263E-14</v>
      </c>
    </row>
    <row r="219" spans="1:7">
      <c r="A219" s="31">
        <v>43555</v>
      </c>
      <c r="B219" s="421" t="s">
        <v>10</v>
      </c>
      <c r="C219" s="421" t="s">
        <v>18</v>
      </c>
      <c r="D219" t="s">
        <v>12</v>
      </c>
      <c r="E219" s="29">
        <v>70</v>
      </c>
      <c r="F219" s="23"/>
      <c r="G219" s="2">
        <f t="shared" si="3"/>
        <v>70.000000000000057</v>
      </c>
    </row>
    <row r="220" spans="1:7">
      <c r="B220" s="422"/>
      <c r="C220" s="422"/>
      <c r="D220" t="s">
        <v>13</v>
      </c>
      <c r="E220" s="29">
        <v>4.9000000000000004</v>
      </c>
      <c r="F220" s="23"/>
      <c r="G220" s="2">
        <f t="shared" si="3"/>
        <v>74.900000000000063</v>
      </c>
    </row>
    <row r="221" spans="1:7">
      <c r="B221" s="422"/>
      <c r="C221" s="422"/>
      <c r="D221" t="s">
        <v>14</v>
      </c>
      <c r="E221" s="29">
        <v>60</v>
      </c>
      <c r="F221" s="23"/>
      <c r="G221" s="2">
        <f t="shared" si="3"/>
        <v>134.90000000000006</v>
      </c>
    </row>
    <row r="222" spans="1:7">
      <c r="B222" s="422"/>
      <c r="C222" s="422"/>
      <c r="D222" t="s">
        <v>15</v>
      </c>
      <c r="E222" s="29">
        <v>5</v>
      </c>
      <c r="F222" s="23"/>
      <c r="G222" s="2">
        <f t="shared" si="3"/>
        <v>139.90000000000006</v>
      </c>
    </row>
    <row r="223" spans="1:7">
      <c r="A223" s="3">
        <v>43607</v>
      </c>
      <c r="B223" s="422">
        <v>17910</v>
      </c>
      <c r="C223" s="422" t="s">
        <v>18</v>
      </c>
      <c r="D223" t="s">
        <v>12</v>
      </c>
      <c r="E223" s="29"/>
      <c r="F223" s="23">
        <v>70</v>
      </c>
      <c r="G223" s="2">
        <f t="shared" si="3"/>
        <v>69.900000000000063</v>
      </c>
    </row>
    <row r="224" spans="1:7">
      <c r="A224" s="3">
        <v>43607</v>
      </c>
      <c r="B224" s="422">
        <v>17910</v>
      </c>
      <c r="C224" s="422" t="s">
        <v>18</v>
      </c>
      <c r="D224" t="s">
        <v>13</v>
      </c>
      <c r="E224" s="29"/>
      <c r="F224" s="23">
        <v>4.9000000000000004</v>
      </c>
      <c r="G224" s="2">
        <f t="shared" si="3"/>
        <v>65.000000000000057</v>
      </c>
    </row>
    <row r="225" spans="1:7">
      <c r="A225" s="3">
        <v>43607</v>
      </c>
      <c r="B225" s="422">
        <v>17910</v>
      </c>
      <c r="C225" s="422" t="s">
        <v>18</v>
      </c>
      <c r="D225" t="s">
        <v>14</v>
      </c>
      <c r="E225" s="29"/>
      <c r="F225" s="23">
        <v>60</v>
      </c>
      <c r="G225" s="2">
        <f t="shared" si="3"/>
        <v>5.0000000000000568</v>
      </c>
    </row>
    <row r="226" spans="1:7">
      <c r="A226" s="3">
        <v>43607</v>
      </c>
      <c r="B226" s="422">
        <v>17910</v>
      </c>
      <c r="C226" s="422" t="s">
        <v>18</v>
      </c>
      <c r="D226" t="s">
        <v>15</v>
      </c>
      <c r="E226" s="29"/>
      <c r="F226" s="23">
        <v>5</v>
      </c>
      <c r="G226" s="2">
        <f t="shared" si="3"/>
        <v>5.6843418860808015E-14</v>
      </c>
    </row>
    <row r="227" spans="1:7">
      <c r="A227" s="31">
        <v>43585</v>
      </c>
      <c r="B227" s="421" t="s">
        <v>10</v>
      </c>
      <c r="C227" s="421" t="s">
        <v>19</v>
      </c>
      <c r="D227" t="s">
        <v>12</v>
      </c>
      <c r="E227" s="29">
        <v>70.8</v>
      </c>
      <c r="F227" s="23"/>
      <c r="G227" s="2">
        <f t="shared" si="3"/>
        <v>70.800000000000054</v>
      </c>
    </row>
    <row r="228" spans="1:7">
      <c r="B228" s="422"/>
      <c r="C228" s="422"/>
      <c r="D228" t="s">
        <v>13</v>
      </c>
      <c r="E228" s="29">
        <v>4.5</v>
      </c>
      <c r="F228" s="23"/>
      <c r="G228" s="2">
        <f t="shared" si="3"/>
        <v>75.300000000000054</v>
      </c>
    </row>
    <row r="229" spans="1:7">
      <c r="B229" s="422"/>
      <c r="C229" s="422"/>
      <c r="D229" t="s">
        <v>14</v>
      </c>
      <c r="E229" s="29">
        <v>60</v>
      </c>
      <c r="F229" s="23"/>
      <c r="G229" s="2">
        <f t="shared" si="3"/>
        <v>135.30000000000007</v>
      </c>
    </row>
    <row r="230" spans="1:7">
      <c r="B230" s="422"/>
      <c r="C230" s="422"/>
      <c r="D230" t="s">
        <v>15</v>
      </c>
      <c r="E230" s="29">
        <v>5</v>
      </c>
      <c r="F230" s="23"/>
      <c r="G230" s="2">
        <f t="shared" si="3"/>
        <v>140.30000000000007</v>
      </c>
    </row>
    <row r="231" spans="1:7">
      <c r="A231" s="3">
        <v>43607</v>
      </c>
      <c r="B231" s="422">
        <v>17910</v>
      </c>
      <c r="C231" s="422" t="s">
        <v>19</v>
      </c>
      <c r="D231" t="s">
        <v>14</v>
      </c>
      <c r="E231" s="29"/>
      <c r="F231" s="23">
        <v>60</v>
      </c>
      <c r="G231" s="2">
        <f t="shared" si="3"/>
        <v>80.300000000000068</v>
      </c>
    </row>
    <row r="232" spans="1:7">
      <c r="A232" s="3">
        <v>43607</v>
      </c>
      <c r="B232" s="422">
        <v>17910</v>
      </c>
      <c r="C232" s="422" t="s">
        <v>19</v>
      </c>
      <c r="D232" t="s">
        <v>15</v>
      </c>
      <c r="E232" s="29"/>
      <c r="F232" s="23">
        <v>5</v>
      </c>
      <c r="G232" s="2">
        <f t="shared" si="3"/>
        <v>75.300000000000068</v>
      </c>
    </row>
    <row r="233" spans="1:7">
      <c r="A233" s="3">
        <v>43656</v>
      </c>
      <c r="B233" s="422">
        <v>18220</v>
      </c>
      <c r="C233" s="422" t="s">
        <v>19</v>
      </c>
      <c r="D233" t="s">
        <v>12</v>
      </c>
      <c r="E233" s="29"/>
      <c r="F233" s="23">
        <v>70.8</v>
      </c>
      <c r="G233" s="2">
        <f t="shared" si="3"/>
        <v>4.5000000000000711</v>
      </c>
    </row>
    <row r="234" spans="1:7">
      <c r="A234" s="3">
        <v>43656</v>
      </c>
      <c r="B234" s="422">
        <v>18220</v>
      </c>
      <c r="C234" s="422" t="s">
        <v>19</v>
      </c>
      <c r="D234" t="s">
        <v>13</v>
      </c>
      <c r="E234" s="29"/>
      <c r="F234" s="23">
        <v>4.5</v>
      </c>
      <c r="G234" s="2">
        <f t="shared" si="3"/>
        <v>7.1054273576010019E-14</v>
      </c>
    </row>
    <row r="235" spans="1:7">
      <c r="A235" s="31">
        <v>43616</v>
      </c>
      <c r="B235" s="421" t="s">
        <v>10</v>
      </c>
      <c r="C235" s="421" t="s">
        <v>20</v>
      </c>
      <c r="D235" t="s">
        <v>12</v>
      </c>
      <c r="E235" s="29">
        <v>65.2</v>
      </c>
      <c r="F235" s="23"/>
      <c r="G235" s="2">
        <f t="shared" si="3"/>
        <v>65.200000000000074</v>
      </c>
    </row>
    <row r="236" spans="1:7">
      <c r="B236" s="422"/>
      <c r="C236" s="422"/>
      <c r="D236" t="s">
        <v>13</v>
      </c>
      <c r="E236" s="29">
        <v>5.2</v>
      </c>
      <c r="F236" s="23"/>
      <c r="G236" s="2">
        <f t="shared" si="3"/>
        <v>70.400000000000077</v>
      </c>
    </row>
    <row r="237" spans="1:7">
      <c r="B237" s="422"/>
      <c r="C237" s="422"/>
      <c r="D237" t="s">
        <v>14</v>
      </c>
      <c r="E237" s="29">
        <v>60</v>
      </c>
      <c r="F237" s="23"/>
      <c r="G237" s="2">
        <f t="shared" si="3"/>
        <v>130.40000000000009</v>
      </c>
    </row>
    <row r="238" spans="1:7">
      <c r="B238" s="422"/>
      <c r="C238" s="422"/>
      <c r="D238" t="s">
        <v>15</v>
      </c>
      <c r="E238" s="29">
        <v>5</v>
      </c>
      <c r="F238" s="23"/>
      <c r="G238" s="2">
        <f t="shared" si="3"/>
        <v>135.40000000000009</v>
      </c>
    </row>
    <row r="239" spans="1:7">
      <c r="B239" s="422"/>
      <c r="C239" s="422"/>
      <c r="D239" t="s">
        <v>156</v>
      </c>
      <c r="E239" s="29">
        <v>10</v>
      </c>
      <c r="F239" s="23"/>
      <c r="G239" s="2">
        <f t="shared" si="3"/>
        <v>145.40000000000009</v>
      </c>
    </row>
    <row r="240" spans="1:7">
      <c r="A240" s="3">
        <v>43656</v>
      </c>
      <c r="B240" s="422">
        <v>18220</v>
      </c>
      <c r="C240" s="422" t="s">
        <v>20</v>
      </c>
      <c r="D240" t="s">
        <v>14</v>
      </c>
      <c r="E240" s="29"/>
      <c r="F240" s="23">
        <v>65.2</v>
      </c>
      <c r="G240" s="2">
        <f t="shared" si="3"/>
        <v>80.200000000000088</v>
      </c>
    </row>
    <row r="241" spans="1:7">
      <c r="A241" s="3">
        <v>43656</v>
      </c>
      <c r="B241" s="422">
        <v>18220</v>
      </c>
      <c r="C241" s="422" t="s">
        <v>20</v>
      </c>
      <c r="D241" t="s">
        <v>15</v>
      </c>
      <c r="E241" s="29"/>
      <c r="F241" s="23">
        <v>5.2</v>
      </c>
      <c r="G241" s="2">
        <f t="shared" si="3"/>
        <v>75.000000000000085</v>
      </c>
    </row>
    <row r="242" spans="1:7">
      <c r="A242" s="3">
        <v>43682</v>
      </c>
      <c r="B242" s="422">
        <v>18423</v>
      </c>
      <c r="C242" s="422" t="s">
        <v>20</v>
      </c>
      <c r="D242" t="s">
        <v>14</v>
      </c>
      <c r="E242" s="29"/>
      <c r="F242" s="23">
        <v>60</v>
      </c>
      <c r="G242" s="2">
        <f t="shared" si="3"/>
        <v>15.000000000000085</v>
      </c>
    </row>
    <row r="243" spans="1:7">
      <c r="A243" s="3">
        <v>43682</v>
      </c>
      <c r="B243" s="422">
        <v>18423</v>
      </c>
      <c r="C243" s="422" t="s">
        <v>20</v>
      </c>
      <c r="D243" t="s">
        <v>29</v>
      </c>
      <c r="E243" s="29"/>
      <c r="F243" s="23">
        <v>5</v>
      </c>
      <c r="G243" s="2">
        <f t="shared" si="3"/>
        <v>10.000000000000085</v>
      </c>
    </row>
    <row r="244" spans="1:7">
      <c r="A244" s="3">
        <v>43682</v>
      </c>
      <c r="B244" s="422">
        <v>18423</v>
      </c>
      <c r="C244" s="422" t="s">
        <v>20</v>
      </c>
      <c r="D244" t="s">
        <v>156</v>
      </c>
      <c r="E244" s="29"/>
      <c r="F244" s="23">
        <v>10</v>
      </c>
      <c r="G244" s="2">
        <f t="shared" si="3"/>
        <v>8.5265128291212022E-14</v>
      </c>
    </row>
    <row r="245" spans="1:7">
      <c r="A245" s="31">
        <v>43646</v>
      </c>
      <c r="B245" s="421" t="s">
        <v>10</v>
      </c>
      <c r="C245" s="421" t="s">
        <v>21</v>
      </c>
      <c r="D245" t="s">
        <v>12</v>
      </c>
      <c r="E245" s="29">
        <v>58.3</v>
      </c>
      <c r="F245" s="23"/>
      <c r="G245" s="2">
        <f t="shared" si="3"/>
        <v>58.300000000000082</v>
      </c>
    </row>
    <row r="246" spans="1:7">
      <c r="B246" s="422"/>
      <c r="C246" s="422"/>
      <c r="D246" t="s">
        <v>13</v>
      </c>
      <c r="E246" s="29">
        <v>4.9000000000000004</v>
      </c>
      <c r="F246" s="23"/>
      <c r="G246" s="2">
        <f t="shared" si="3"/>
        <v>63.200000000000081</v>
      </c>
    </row>
    <row r="247" spans="1:7">
      <c r="B247" s="422"/>
      <c r="C247" s="422"/>
      <c r="D247" t="s">
        <v>14</v>
      </c>
      <c r="E247" s="29">
        <v>60</v>
      </c>
      <c r="F247" s="23"/>
      <c r="G247" s="2">
        <f t="shared" si="3"/>
        <v>123.20000000000007</v>
      </c>
    </row>
    <row r="248" spans="1:7">
      <c r="B248" s="422"/>
      <c r="C248" s="422"/>
      <c r="D248" t="s">
        <v>15</v>
      </c>
      <c r="E248" s="29">
        <v>5</v>
      </c>
      <c r="F248" s="23"/>
      <c r="G248" s="2">
        <f t="shared" si="3"/>
        <v>128.20000000000007</v>
      </c>
    </row>
    <row r="249" spans="1:7">
      <c r="A249" s="3">
        <v>43682</v>
      </c>
      <c r="B249" s="422">
        <v>18423</v>
      </c>
      <c r="C249" s="422" t="s">
        <v>21</v>
      </c>
      <c r="D249" t="s">
        <v>12</v>
      </c>
      <c r="E249" s="29"/>
      <c r="F249" s="23">
        <v>58.3</v>
      </c>
      <c r="G249" s="2">
        <f t="shared" si="3"/>
        <v>69.900000000000077</v>
      </c>
    </row>
    <row r="250" spans="1:7">
      <c r="A250" s="3">
        <v>43682</v>
      </c>
      <c r="B250" s="422">
        <v>18423</v>
      </c>
      <c r="C250" s="422" t="s">
        <v>21</v>
      </c>
      <c r="D250" t="s">
        <v>13</v>
      </c>
      <c r="E250" s="29"/>
      <c r="F250" s="23">
        <v>4.9000000000000004</v>
      </c>
      <c r="G250" s="2">
        <f t="shared" si="3"/>
        <v>65.000000000000071</v>
      </c>
    </row>
    <row r="251" spans="1:7">
      <c r="A251" s="3">
        <v>43682</v>
      </c>
      <c r="B251" s="422">
        <v>18423</v>
      </c>
      <c r="C251" s="422" t="s">
        <v>21</v>
      </c>
      <c r="D251" t="s">
        <v>14</v>
      </c>
      <c r="E251" s="29"/>
      <c r="F251" s="23">
        <v>60</v>
      </c>
      <c r="G251" s="2">
        <f t="shared" si="3"/>
        <v>5.0000000000000711</v>
      </c>
    </row>
    <row r="252" spans="1:7">
      <c r="A252" s="3">
        <v>43682</v>
      </c>
      <c r="B252" s="422">
        <v>18423</v>
      </c>
      <c r="C252" s="422" t="s">
        <v>21</v>
      </c>
      <c r="D252" t="s">
        <v>29</v>
      </c>
      <c r="E252" s="29"/>
      <c r="F252" s="23">
        <v>5</v>
      </c>
      <c r="G252" s="2">
        <f t="shared" si="3"/>
        <v>7.1054273576010019E-14</v>
      </c>
    </row>
    <row r="253" spans="1:7">
      <c r="A253" s="31">
        <v>43677</v>
      </c>
      <c r="B253" s="421" t="s">
        <v>10</v>
      </c>
      <c r="C253" s="421" t="s">
        <v>22</v>
      </c>
      <c r="D253" t="s">
        <v>12</v>
      </c>
      <c r="E253" s="29">
        <v>58.3</v>
      </c>
      <c r="F253" s="23"/>
      <c r="G253" s="2">
        <f t="shared" si="3"/>
        <v>58.300000000000068</v>
      </c>
    </row>
    <row r="254" spans="1:7">
      <c r="B254" s="422"/>
      <c r="C254" s="422"/>
      <c r="D254" t="s">
        <v>13</v>
      </c>
      <c r="E254" s="29">
        <v>4.8</v>
      </c>
      <c r="F254" s="23"/>
      <c r="G254" s="2">
        <f t="shared" si="3"/>
        <v>63.100000000000065</v>
      </c>
    </row>
    <row r="255" spans="1:7">
      <c r="B255" s="422"/>
      <c r="C255" s="422"/>
      <c r="D255" t="s">
        <v>14</v>
      </c>
      <c r="E255" s="29">
        <v>60</v>
      </c>
      <c r="F255" s="23"/>
      <c r="G255" s="2">
        <f t="shared" si="3"/>
        <v>123.10000000000007</v>
      </c>
    </row>
    <row r="256" spans="1:7">
      <c r="B256" s="422"/>
      <c r="C256" s="422"/>
      <c r="D256" t="s">
        <v>15</v>
      </c>
      <c r="E256" s="29">
        <v>5</v>
      </c>
      <c r="F256" s="23"/>
      <c r="G256" s="2">
        <f t="shared" si="3"/>
        <v>128.10000000000008</v>
      </c>
    </row>
    <row r="257" spans="1:7">
      <c r="A257" s="3">
        <v>43682</v>
      </c>
      <c r="B257" s="422">
        <v>18423</v>
      </c>
      <c r="C257" s="422" t="s">
        <v>22</v>
      </c>
      <c r="D257" t="s">
        <v>14</v>
      </c>
      <c r="E257" s="29"/>
      <c r="F257" s="23">
        <v>60</v>
      </c>
      <c r="G257" s="2">
        <f t="shared" si="3"/>
        <v>68.10000000000008</v>
      </c>
    </row>
    <row r="258" spans="1:7">
      <c r="A258" s="3">
        <v>43682</v>
      </c>
      <c r="B258" s="422">
        <v>18423</v>
      </c>
      <c r="C258" s="422" t="s">
        <v>22</v>
      </c>
      <c r="D258" t="s">
        <v>29</v>
      </c>
      <c r="E258" s="29"/>
      <c r="F258" s="23">
        <v>5</v>
      </c>
      <c r="G258" s="2">
        <f t="shared" si="3"/>
        <v>63.10000000000008</v>
      </c>
    </row>
    <row r="259" spans="1:7">
      <c r="A259" s="3">
        <v>43734</v>
      </c>
      <c r="B259" s="422">
        <v>18791</v>
      </c>
      <c r="C259" s="422" t="s">
        <v>22</v>
      </c>
      <c r="D259" t="s">
        <v>12</v>
      </c>
      <c r="E259" s="29"/>
      <c r="F259" s="23">
        <v>58.3</v>
      </c>
      <c r="G259" s="2">
        <f t="shared" si="3"/>
        <v>4.8000000000000824</v>
      </c>
    </row>
    <row r="260" spans="1:7">
      <c r="A260" s="3">
        <v>43734</v>
      </c>
      <c r="B260" s="422">
        <v>18791</v>
      </c>
      <c r="C260" s="422" t="s">
        <v>22</v>
      </c>
      <c r="D260" t="s">
        <v>13</v>
      </c>
      <c r="E260" s="29"/>
      <c r="F260" s="23">
        <v>4.8</v>
      </c>
      <c r="G260" s="2">
        <f t="shared" si="3"/>
        <v>8.2600593032111647E-14</v>
      </c>
    </row>
    <row r="261" spans="1:7">
      <c r="A261" s="31">
        <v>43708</v>
      </c>
      <c r="B261" s="421" t="s">
        <v>10</v>
      </c>
      <c r="C261" s="421" t="s">
        <v>23</v>
      </c>
      <c r="D261" t="s">
        <v>12</v>
      </c>
      <c r="E261" s="29">
        <v>56.7</v>
      </c>
      <c r="F261" s="23"/>
      <c r="G261" s="2">
        <f t="shared" si="3"/>
        <v>56.700000000000088</v>
      </c>
    </row>
    <row r="262" spans="1:7">
      <c r="B262" s="422"/>
      <c r="C262" s="422"/>
      <c r="D262" t="s">
        <v>13</v>
      </c>
      <c r="E262" s="29">
        <v>4.5999999999999996</v>
      </c>
      <c r="F262" s="23"/>
      <c r="G262" s="2">
        <f t="shared" ref="G262:G325" si="4">+G261+E262-F262</f>
        <v>61.30000000000009</v>
      </c>
    </row>
    <row r="263" spans="1:7">
      <c r="B263" s="422"/>
      <c r="C263" s="422"/>
      <c r="D263" t="s">
        <v>14</v>
      </c>
      <c r="E263" s="29">
        <v>60</v>
      </c>
      <c r="F263" s="23"/>
      <c r="G263" s="2">
        <f t="shared" si="4"/>
        <v>121.3000000000001</v>
      </c>
    </row>
    <row r="264" spans="1:7">
      <c r="B264" s="422"/>
      <c r="C264" s="422"/>
      <c r="D264" t="s">
        <v>29</v>
      </c>
      <c r="E264" s="29">
        <v>5</v>
      </c>
      <c r="F264" s="23"/>
      <c r="G264" s="2">
        <f t="shared" si="4"/>
        <v>126.3000000000001</v>
      </c>
    </row>
    <row r="265" spans="1:7">
      <c r="B265" s="422"/>
      <c r="C265" s="422"/>
      <c r="D265" t="s">
        <v>16</v>
      </c>
      <c r="E265" s="29">
        <v>10</v>
      </c>
      <c r="F265" s="23"/>
      <c r="G265" s="2">
        <f t="shared" si="4"/>
        <v>136.3000000000001</v>
      </c>
    </row>
    <row r="266" spans="1:7">
      <c r="A266" s="3">
        <v>43734</v>
      </c>
      <c r="B266" s="422">
        <v>18791</v>
      </c>
      <c r="C266" s="422" t="s">
        <v>23</v>
      </c>
      <c r="D266" t="s">
        <v>12</v>
      </c>
      <c r="E266" s="29"/>
      <c r="F266" s="23">
        <v>56.7</v>
      </c>
      <c r="G266" s="2">
        <f t="shared" si="4"/>
        <v>79.600000000000094</v>
      </c>
    </row>
    <row r="267" spans="1:7">
      <c r="A267" s="3">
        <v>43734</v>
      </c>
      <c r="B267" s="422">
        <v>18791</v>
      </c>
      <c r="C267" s="422" t="s">
        <v>23</v>
      </c>
      <c r="D267" t="s">
        <v>13</v>
      </c>
      <c r="E267" s="29"/>
      <c r="F267" s="23">
        <v>4.5999999999999996</v>
      </c>
      <c r="G267" s="2">
        <f t="shared" si="4"/>
        <v>75.000000000000099</v>
      </c>
    </row>
    <row r="268" spans="1:7">
      <c r="A268" s="3">
        <v>43764</v>
      </c>
      <c r="B268" s="422">
        <v>19036</v>
      </c>
      <c r="C268" s="422" t="s">
        <v>23</v>
      </c>
      <c r="D268" t="s">
        <v>14</v>
      </c>
      <c r="E268" s="29"/>
      <c r="F268" s="23">
        <v>60</v>
      </c>
      <c r="G268" s="2">
        <f t="shared" si="4"/>
        <v>15.000000000000099</v>
      </c>
    </row>
    <row r="269" spans="1:7">
      <c r="A269" s="3">
        <v>43764</v>
      </c>
      <c r="B269" s="422">
        <v>19036</v>
      </c>
      <c r="C269" s="422" t="s">
        <v>23</v>
      </c>
      <c r="D269" t="s">
        <v>15</v>
      </c>
      <c r="E269" s="29"/>
      <c r="F269" s="23">
        <v>5</v>
      </c>
      <c r="G269" s="2">
        <f t="shared" si="4"/>
        <v>10.000000000000099</v>
      </c>
    </row>
    <row r="270" spans="1:7">
      <c r="A270" s="3">
        <v>43764</v>
      </c>
      <c r="B270" s="422">
        <v>19036</v>
      </c>
      <c r="C270" s="422" t="s">
        <v>23</v>
      </c>
      <c r="D270" t="s">
        <v>16</v>
      </c>
      <c r="E270" s="29"/>
      <c r="F270" s="23">
        <v>10</v>
      </c>
      <c r="G270" s="2">
        <f t="shared" si="4"/>
        <v>9.9475983006414026E-14</v>
      </c>
    </row>
    <row r="271" spans="1:7">
      <c r="A271" s="31">
        <v>43738</v>
      </c>
      <c r="B271" s="421" t="s">
        <v>10</v>
      </c>
      <c r="C271" s="421" t="s">
        <v>24</v>
      </c>
      <c r="D271" t="s">
        <v>12</v>
      </c>
      <c r="E271" s="29">
        <v>57</v>
      </c>
      <c r="F271" s="23"/>
      <c r="G271" s="2">
        <f t="shared" si="4"/>
        <v>57.000000000000099</v>
      </c>
    </row>
    <row r="272" spans="1:7">
      <c r="B272" s="422"/>
      <c r="C272" s="422"/>
      <c r="D272" t="s">
        <v>13</v>
      </c>
      <c r="E272" s="29">
        <v>4.7</v>
      </c>
      <c r="F272" s="23"/>
      <c r="G272" s="2">
        <f t="shared" si="4"/>
        <v>61.700000000000102</v>
      </c>
    </row>
    <row r="273" spans="1:7">
      <c r="B273" s="422"/>
      <c r="C273" s="422"/>
      <c r="D273" t="s">
        <v>14</v>
      </c>
      <c r="E273" s="29">
        <v>60</v>
      </c>
      <c r="F273" s="23"/>
      <c r="G273" s="2">
        <f t="shared" si="4"/>
        <v>121.7000000000001</v>
      </c>
    </row>
    <row r="274" spans="1:7">
      <c r="B274" s="422"/>
      <c r="C274" s="422"/>
      <c r="D274" t="s">
        <v>29</v>
      </c>
      <c r="E274" s="29">
        <v>5</v>
      </c>
      <c r="F274" s="23"/>
      <c r="G274" s="2">
        <f t="shared" si="4"/>
        <v>126.7000000000001</v>
      </c>
    </row>
    <row r="275" spans="1:7">
      <c r="A275" s="3">
        <v>43764</v>
      </c>
      <c r="B275" s="422">
        <v>19036</v>
      </c>
      <c r="C275" s="422" t="s">
        <v>24</v>
      </c>
      <c r="D275" t="s">
        <v>14</v>
      </c>
      <c r="E275" s="29"/>
      <c r="F275" s="23">
        <v>60</v>
      </c>
      <c r="G275" s="2">
        <f t="shared" si="4"/>
        <v>66.700000000000102</v>
      </c>
    </row>
    <row r="276" spans="1:7">
      <c r="A276" s="3">
        <v>43764</v>
      </c>
      <c r="B276" s="422">
        <v>19036</v>
      </c>
      <c r="C276" s="422" t="s">
        <v>24</v>
      </c>
      <c r="D276" t="s">
        <v>15</v>
      </c>
      <c r="E276" s="29"/>
      <c r="F276" s="23">
        <v>5</v>
      </c>
      <c r="G276" s="2">
        <f t="shared" si="4"/>
        <v>61.700000000000102</v>
      </c>
    </row>
    <row r="277" spans="1:7">
      <c r="A277" s="3">
        <v>43764</v>
      </c>
      <c r="B277" s="422">
        <v>19036</v>
      </c>
      <c r="C277" s="422" t="s">
        <v>24</v>
      </c>
      <c r="D277" t="s">
        <v>12</v>
      </c>
      <c r="E277" s="29"/>
      <c r="F277" s="23">
        <v>57</v>
      </c>
      <c r="G277" s="2">
        <f t="shared" si="4"/>
        <v>4.7000000000001023</v>
      </c>
    </row>
    <row r="278" spans="1:7">
      <c r="A278" s="3">
        <v>43764</v>
      </c>
      <c r="B278" s="422">
        <v>19036</v>
      </c>
      <c r="C278" s="422" t="s">
        <v>24</v>
      </c>
      <c r="D278" t="s">
        <v>13</v>
      </c>
      <c r="E278" s="29"/>
      <c r="F278" s="23">
        <v>4.7</v>
      </c>
      <c r="G278" s="2">
        <f t="shared" si="4"/>
        <v>1.021405182655144E-13</v>
      </c>
    </row>
    <row r="279" spans="1:7">
      <c r="A279" s="31">
        <v>43769</v>
      </c>
      <c r="B279" s="421" t="s">
        <v>10</v>
      </c>
      <c r="C279" s="421" t="s">
        <v>25</v>
      </c>
      <c r="D279" s="54" t="s">
        <v>12</v>
      </c>
      <c r="E279" s="192">
        <v>57.3</v>
      </c>
      <c r="F279" s="23"/>
      <c r="G279" s="2">
        <f t="shared" si="4"/>
        <v>57.300000000000097</v>
      </c>
    </row>
    <row r="280" spans="1:7">
      <c r="A280" s="71"/>
      <c r="B280" s="425"/>
      <c r="C280" s="425"/>
      <c r="D280" s="54" t="s">
        <v>13</v>
      </c>
      <c r="E280" s="192">
        <v>4.5</v>
      </c>
      <c r="F280" s="23"/>
      <c r="G280" s="2">
        <f t="shared" si="4"/>
        <v>61.800000000000097</v>
      </c>
    </row>
    <row r="281" spans="1:7">
      <c r="A281" s="71"/>
      <c r="B281" s="425"/>
      <c r="C281" s="425"/>
      <c r="D281" s="54" t="s">
        <v>14</v>
      </c>
      <c r="E281" s="192">
        <v>60</v>
      </c>
      <c r="F281" s="23"/>
      <c r="G281" s="2">
        <f t="shared" si="4"/>
        <v>121.8000000000001</v>
      </c>
    </row>
    <row r="282" spans="1:7">
      <c r="A282" s="71"/>
      <c r="B282" s="425"/>
      <c r="C282" s="425"/>
      <c r="D282" s="54" t="s">
        <v>15</v>
      </c>
      <c r="E282" s="192">
        <v>5</v>
      </c>
      <c r="F282" s="23"/>
      <c r="G282" s="2">
        <f t="shared" si="4"/>
        <v>126.8000000000001</v>
      </c>
    </row>
    <row r="283" spans="1:7">
      <c r="A283" s="71">
        <v>43830</v>
      </c>
      <c r="B283" s="425">
        <v>19455</v>
      </c>
      <c r="C283" s="422" t="s">
        <v>25</v>
      </c>
      <c r="D283" t="s">
        <v>14</v>
      </c>
      <c r="E283" s="192"/>
      <c r="F283" s="23">
        <v>60</v>
      </c>
      <c r="G283" s="2">
        <f t="shared" si="4"/>
        <v>66.800000000000097</v>
      </c>
    </row>
    <row r="284" spans="1:7">
      <c r="A284" s="71">
        <v>43830</v>
      </c>
      <c r="B284" s="425">
        <v>19455</v>
      </c>
      <c r="C284" s="422" t="s">
        <v>25</v>
      </c>
      <c r="D284" t="s">
        <v>15</v>
      </c>
      <c r="E284" s="192"/>
      <c r="F284" s="23">
        <v>5</v>
      </c>
      <c r="G284" s="2">
        <f t="shared" si="4"/>
        <v>61.800000000000097</v>
      </c>
    </row>
    <row r="285" spans="1:7">
      <c r="A285" s="71">
        <v>43830</v>
      </c>
      <c r="B285" s="425">
        <v>19455</v>
      </c>
      <c r="C285" s="422" t="s">
        <v>25</v>
      </c>
      <c r="D285" t="s">
        <v>12</v>
      </c>
      <c r="E285" s="192"/>
      <c r="F285" s="23">
        <v>57.3</v>
      </c>
      <c r="G285" s="2">
        <f t="shared" si="4"/>
        <v>4.5000000000000995</v>
      </c>
    </row>
    <row r="286" spans="1:7">
      <c r="A286" s="71">
        <v>43830</v>
      </c>
      <c r="B286" s="425">
        <v>19455</v>
      </c>
      <c r="C286" s="422" t="s">
        <v>25</v>
      </c>
      <c r="D286" t="s">
        <v>13</v>
      </c>
      <c r="E286" s="192"/>
      <c r="F286" s="23">
        <v>4.5</v>
      </c>
      <c r="G286" s="2">
        <f t="shared" si="4"/>
        <v>9.9475983006414026E-14</v>
      </c>
    </row>
    <row r="287" spans="1:7">
      <c r="A287" s="31">
        <v>43799</v>
      </c>
      <c r="B287" s="421" t="s">
        <v>10</v>
      </c>
      <c r="C287" s="421" t="s">
        <v>26</v>
      </c>
      <c r="D287" s="54" t="s">
        <v>12</v>
      </c>
      <c r="E287" s="192">
        <v>64.2</v>
      </c>
      <c r="F287" s="23"/>
      <c r="G287" s="2">
        <f t="shared" si="4"/>
        <v>64.200000000000102</v>
      </c>
    </row>
    <row r="288" spans="1:7">
      <c r="A288" s="71"/>
      <c r="B288" s="425"/>
      <c r="C288" s="425"/>
      <c r="D288" s="54" t="s">
        <v>13</v>
      </c>
      <c r="E288" s="192">
        <v>4.7</v>
      </c>
      <c r="F288" s="23"/>
      <c r="G288" s="2">
        <f t="shared" si="4"/>
        <v>68.900000000000105</v>
      </c>
    </row>
    <row r="289" spans="1:7">
      <c r="A289" s="71"/>
      <c r="B289" s="425"/>
      <c r="C289" s="425"/>
      <c r="D289" s="54" t="s">
        <v>14</v>
      </c>
      <c r="E289" s="192">
        <v>60</v>
      </c>
      <c r="F289" s="23"/>
      <c r="G289" s="2">
        <f t="shared" si="4"/>
        <v>128.90000000000009</v>
      </c>
    </row>
    <row r="290" spans="1:7">
      <c r="A290" s="71"/>
      <c r="B290" s="425"/>
      <c r="C290" s="425"/>
      <c r="D290" s="54" t="s">
        <v>15</v>
      </c>
      <c r="E290" s="192">
        <v>5</v>
      </c>
      <c r="F290" s="23"/>
      <c r="G290" s="2">
        <f t="shared" si="4"/>
        <v>133.90000000000009</v>
      </c>
    </row>
    <row r="291" spans="1:7">
      <c r="A291" s="71">
        <v>43830</v>
      </c>
      <c r="B291" s="425">
        <v>19455</v>
      </c>
      <c r="C291" s="422" t="s">
        <v>26</v>
      </c>
      <c r="D291" t="s">
        <v>14</v>
      </c>
      <c r="E291" s="192"/>
      <c r="F291" s="23">
        <v>60</v>
      </c>
      <c r="G291" s="2">
        <f t="shared" si="4"/>
        <v>73.900000000000091</v>
      </c>
    </row>
    <row r="292" spans="1:7">
      <c r="A292" s="71">
        <v>43830</v>
      </c>
      <c r="B292" s="425">
        <v>19455</v>
      </c>
      <c r="C292" s="422" t="s">
        <v>26</v>
      </c>
      <c r="D292" t="s">
        <v>15</v>
      </c>
      <c r="E292" s="192"/>
      <c r="F292" s="23">
        <v>5</v>
      </c>
      <c r="G292" s="2">
        <f t="shared" si="4"/>
        <v>68.900000000000091</v>
      </c>
    </row>
    <row r="293" spans="1:7">
      <c r="A293" s="71">
        <v>43830</v>
      </c>
      <c r="B293" s="425">
        <v>19455</v>
      </c>
      <c r="C293" s="422" t="s">
        <v>26</v>
      </c>
      <c r="D293" t="s">
        <v>12</v>
      </c>
      <c r="E293" s="192"/>
      <c r="F293" s="23">
        <v>64.2</v>
      </c>
      <c r="G293" s="2">
        <f t="shared" si="4"/>
        <v>4.7000000000000881</v>
      </c>
    </row>
    <row r="294" spans="1:7">
      <c r="A294" s="71">
        <v>43830</v>
      </c>
      <c r="B294" s="425">
        <v>19455</v>
      </c>
      <c r="C294" s="422" t="s">
        <v>26</v>
      </c>
      <c r="D294" t="s">
        <v>13</v>
      </c>
      <c r="E294" s="192"/>
      <c r="F294" s="23">
        <v>4.7</v>
      </c>
      <c r="G294" s="2">
        <f t="shared" si="4"/>
        <v>8.7929663550312398E-14</v>
      </c>
    </row>
    <row r="295" spans="1:7">
      <c r="A295" s="31">
        <v>43830</v>
      </c>
      <c r="B295" s="421" t="s">
        <v>10</v>
      </c>
      <c r="C295" s="421" t="s">
        <v>27</v>
      </c>
      <c r="D295" s="54" t="s">
        <v>12</v>
      </c>
      <c r="E295" s="192">
        <v>67.099999999999994</v>
      </c>
      <c r="F295" s="23"/>
      <c r="G295" s="2">
        <f t="shared" si="4"/>
        <v>67.10000000000008</v>
      </c>
    </row>
    <row r="296" spans="1:7">
      <c r="A296" s="71"/>
      <c r="B296" s="425"/>
      <c r="C296" s="425"/>
      <c r="D296" s="54" t="s">
        <v>13</v>
      </c>
      <c r="E296" s="192">
        <v>4.7</v>
      </c>
      <c r="F296" s="23"/>
      <c r="G296" s="2">
        <f t="shared" si="4"/>
        <v>71.800000000000082</v>
      </c>
    </row>
    <row r="297" spans="1:7">
      <c r="A297" s="71"/>
      <c r="B297" s="425"/>
      <c r="C297" s="425"/>
      <c r="D297" s="54" t="s">
        <v>14</v>
      </c>
      <c r="E297" s="192">
        <v>60</v>
      </c>
      <c r="F297" s="23"/>
      <c r="G297" s="2">
        <f t="shared" si="4"/>
        <v>131.80000000000007</v>
      </c>
    </row>
    <row r="298" spans="1:7">
      <c r="A298" s="71"/>
      <c r="B298" s="425"/>
      <c r="C298" s="425"/>
      <c r="D298" s="54" t="s">
        <v>15</v>
      </c>
      <c r="E298" s="192">
        <v>5</v>
      </c>
      <c r="F298" s="23"/>
      <c r="G298" s="2">
        <f t="shared" si="4"/>
        <v>136.80000000000007</v>
      </c>
    </row>
    <row r="299" spans="1:7">
      <c r="A299" s="71">
        <v>43857</v>
      </c>
      <c r="B299" s="425">
        <v>19685</v>
      </c>
      <c r="C299" s="422" t="s">
        <v>27</v>
      </c>
      <c r="D299" s="54" t="s">
        <v>12</v>
      </c>
      <c r="E299" s="192"/>
      <c r="F299" s="45">
        <v>67.099999999999994</v>
      </c>
      <c r="G299" s="2">
        <f t="shared" si="4"/>
        <v>69.700000000000074</v>
      </c>
    </row>
    <row r="300" spans="1:7">
      <c r="A300" s="71">
        <v>43857</v>
      </c>
      <c r="B300" s="425">
        <v>19685</v>
      </c>
      <c r="C300" s="422" t="s">
        <v>27</v>
      </c>
      <c r="D300" s="54" t="s">
        <v>13</v>
      </c>
      <c r="E300" s="192"/>
      <c r="F300" s="45">
        <v>4.7</v>
      </c>
      <c r="G300" s="2">
        <f t="shared" si="4"/>
        <v>65.000000000000071</v>
      </c>
    </row>
    <row r="301" spans="1:7">
      <c r="A301" s="71">
        <v>43857</v>
      </c>
      <c r="B301" s="425">
        <v>19685</v>
      </c>
      <c r="C301" s="422" t="s">
        <v>27</v>
      </c>
      <c r="D301" s="54" t="s">
        <v>14</v>
      </c>
      <c r="E301" s="192"/>
      <c r="F301" s="45">
        <v>60</v>
      </c>
      <c r="G301" s="2">
        <f t="shared" si="4"/>
        <v>5.0000000000000711</v>
      </c>
    </row>
    <row r="302" spans="1:7">
      <c r="A302" s="71">
        <v>43857</v>
      </c>
      <c r="B302" s="425">
        <v>19685</v>
      </c>
      <c r="C302" s="422" t="s">
        <v>27</v>
      </c>
      <c r="D302" s="54" t="s">
        <v>15</v>
      </c>
      <c r="E302" s="199"/>
      <c r="F302" s="45">
        <v>5</v>
      </c>
      <c r="G302" s="2">
        <f t="shared" si="4"/>
        <v>7.1054273576010019E-14</v>
      </c>
    </row>
    <row r="303" spans="1:7">
      <c r="A303" s="31">
        <v>43861</v>
      </c>
      <c r="B303" s="421" t="s">
        <v>10</v>
      </c>
      <c r="C303" s="421" t="s">
        <v>11</v>
      </c>
      <c r="D303" s="54" t="s">
        <v>12</v>
      </c>
      <c r="E303" s="199">
        <v>30.2</v>
      </c>
      <c r="F303" s="45"/>
      <c r="G303" s="2">
        <f t="shared" si="4"/>
        <v>30.20000000000007</v>
      </c>
    </row>
    <row r="304" spans="1:7">
      <c r="A304" s="71"/>
      <c r="B304" s="425"/>
      <c r="C304" s="425"/>
      <c r="D304" s="54" t="s">
        <v>13</v>
      </c>
      <c r="E304" s="199">
        <v>4.5</v>
      </c>
      <c r="F304" s="45"/>
      <c r="G304" s="2">
        <f t="shared" si="4"/>
        <v>34.700000000000074</v>
      </c>
    </row>
    <row r="305" spans="1:7">
      <c r="A305" s="71"/>
      <c r="B305" s="425"/>
      <c r="C305" s="425"/>
      <c r="D305" s="54" t="s">
        <v>14</v>
      </c>
      <c r="E305" s="199">
        <v>60</v>
      </c>
      <c r="F305" s="45"/>
      <c r="G305" s="2">
        <f t="shared" si="4"/>
        <v>94.700000000000074</v>
      </c>
    </row>
    <row r="306" spans="1:7">
      <c r="A306" s="71"/>
      <c r="B306" s="425"/>
      <c r="C306" s="425"/>
      <c r="D306" s="54" t="s">
        <v>15</v>
      </c>
      <c r="E306" s="199">
        <v>5</v>
      </c>
      <c r="F306" s="45"/>
      <c r="G306" s="2">
        <f t="shared" si="4"/>
        <v>99.700000000000074</v>
      </c>
    </row>
    <row r="307" spans="1:7">
      <c r="A307" s="71">
        <v>44032</v>
      </c>
      <c r="B307" s="425">
        <v>20083</v>
      </c>
      <c r="C307" s="422" t="s">
        <v>11</v>
      </c>
      <c r="D307" s="54" t="s">
        <v>12</v>
      </c>
      <c r="E307" s="199"/>
      <c r="F307" s="10">
        <v>30.2</v>
      </c>
      <c r="G307" s="2">
        <f t="shared" si="4"/>
        <v>69.500000000000071</v>
      </c>
    </row>
    <row r="308" spans="1:7">
      <c r="A308" s="71">
        <v>44032</v>
      </c>
      <c r="B308" s="425">
        <v>20083</v>
      </c>
      <c r="C308" s="422" t="s">
        <v>11</v>
      </c>
      <c r="D308" s="54" t="s">
        <v>13</v>
      </c>
      <c r="E308" s="199"/>
      <c r="F308" s="10">
        <v>4.5</v>
      </c>
      <c r="G308" s="2">
        <f t="shared" si="4"/>
        <v>65.000000000000071</v>
      </c>
    </row>
    <row r="309" spans="1:7">
      <c r="A309" s="71">
        <v>44032</v>
      </c>
      <c r="B309" s="425">
        <v>20083</v>
      </c>
      <c r="C309" s="422" t="s">
        <v>11</v>
      </c>
      <c r="D309" s="54" t="s">
        <v>14</v>
      </c>
      <c r="E309" s="199"/>
      <c r="F309" s="10">
        <v>60</v>
      </c>
      <c r="G309" s="2">
        <f t="shared" si="4"/>
        <v>5.0000000000000711</v>
      </c>
    </row>
    <row r="310" spans="1:7">
      <c r="A310" s="71">
        <v>44032</v>
      </c>
      <c r="B310" s="425">
        <v>20083</v>
      </c>
      <c r="C310" s="422" t="s">
        <v>11</v>
      </c>
      <c r="D310" s="54" t="s">
        <v>15</v>
      </c>
      <c r="E310" s="199"/>
      <c r="F310" s="10">
        <v>5</v>
      </c>
      <c r="G310" s="2">
        <f t="shared" si="4"/>
        <v>7.1054273576010019E-14</v>
      </c>
    </row>
    <row r="311" spans="1:7">
      <c r="A311" s="31">
        <v>43890</v>
      </c>
      <c r="B311" s="421" t="s">
        <v>10</v>
      </c>
      <c r="C311" s="421" t="s">
        <v>17</v>
      </c>
      <c r="D311" t="s">
        <v>12</v>
      </c>
      <c r="E311" s="199">
        <v>31.3</v>
      </c>
      <c r="F311" s="45"/>
      <c r="G311" s="2">
        <f t="shared" si="4"/>
        <v>31.300000000000072</v>
      </c>
    </row>
    <row r="312" spans="1:7">
      <c r="A312" s="71"/>
      <c r="B312" s="425"/>
      <c r="C312" s="425"/>
      <c r="D312" t="s">
        <v>13</v>
      </c>
      <c r="E312" s="199">
        <v>4.8</v>
      </c>
      <c r="F312" s="45"/>
      <c r="G312" s="2">
        <f t="shared" si="4"/>
        <v>36.100000000000072</v>
      </c>
    </row>
    <row r="313" spans="1:7">
      <c r="A313" s="71"/>
      <c r="B313" s="425"/>
      <c r="C313" s="425"/>
      <c r="D313" t="s">
        <v>14</v>
      </c>
      <c r="E313" s="199">
        <v>58</v>
      </c>
      <c r="F313" s="45"/>
      <c r="G313" s="2">
        <f t="shared" si="4"/>
        <v>94.10000000000008</v>
      </c>
    </row>
    <row r="314" spans="1:7">
      <c r="A314" s="71"/>
      <c r="B314" s="425"/>
      <c r="C314" s="425"/>
      <c r="D314" t="s">
        <v>29</v>
      </c>
      <c r="E314" s="199">
        <v>5</v>
      </c>
      <c r="F314" s="45"/>
      <c r="G314" s="2">
        <f t="shared" si="4"/>
        <v>99.10000000000008</v>
      </c>
    </row>
    <row r="315" spans="1:7">
      <c r="A315" s="71">
        <v>44032</v>
      </c>
      <c r="B315" s="425">
        <v>20083</v>
      </c>
      <c r="C315" s="422" t="s">
        <v>17</v>
      </c>
      <c r="D315" s="54" t="s">
        <v>12</v>
      </c>
      <c r="E315" s="199"/>
      <c r="F315" s="10">
        <v>31.3</v>
      </c>
      <c r="G315" s="2">
        <f t="shared" si="4"/>
        <v>67.800000000000082</v>
      </c>
    </row>
    <row r="316" spans="1:7">
      <c r="A316" s="71">
        <v>44032</v>
      </c>
      <c r="B316" s="425">
        <v>20083</v>
      </c>
      <c r="C316" s="422" t="s">
        <v>17</v>
      </c>
      <c r="D316" s="54" t="s">
        <v>13</v>
      </c>
      <c r="E316" s="199"/>
      <c r="F316" s="10">
        <v>4.8</v>
      </c>
      <c r="G316" s="2">
        <f t="shared" si="4"/>
        <v>63.000000000000085</v>
      </c>
    </row>
    <row r="317" spans="1:7">
      <c r="A317" s="71">
        <v>44032</v>
      </c>
      <c r="B317" s="425">
        <v>20083</v>
      </c>
      <c r="C317" s="422" t="s">
        <v>17</v>
      </c>
      <c r="D317" s="54" t="s">
        <v>14</v>
      </c>
      <c r="E317" s="199"/>
      <c r="F317" s="10">
        <v>58</v>
      </c>
      <c r="G317" s="2">
        <f t="shared" si="4"/>
        <v>5.0000000000000853</v>
      </c>
    </row>
    <row r="318" spans="1:7">
      <c r="A318" s="71">
        <v>44032</v>
      </c>
      <c r="B318" s="425">
        <v>20083</v>
      </c>
      <c r="C318" s="422" t="s">
        <v>17</v>
      </c>
      <c r="D318" s="54" t="s">
        <v>15</v>
      </c>
      <c r="E318" s="199"/>
      <c r="F318" s="10">
        <v>5</v>
      </c>
      <c r="G318" s="2">
        <f t="shared" si="4"/>
        <v>8.5265128291212022E-14</v>
      </c>
    </row>
    <row r="319" spans="1:7">
      <c r="A319" s="31">
        <v>43921</v>
      </c>
      <c r="B319" s="421" t="s">
        <v>10</v>
      </c>
      <c r="C319" s="421" t="s">
        <v>18</v>
      </c>
      <c r="D319" t="s">
        <v>12</v>
      </c>
      <c r="E319" s="199">
        <v>26.7</v>
      </c>
      <c r="F319" s="45"/>
      <c r="G319" s="2">
        <f t="shared" si="4"/>
        <v>26.700000000000085</v>
      </c>
    </row>
    <row r="320" spans="1:7">
      <c r="A320" s="71"/>
      <c r="B320" s="425"/>
      <c r="C320" s="425"/>
      <c r="D320" t="s">
        <v>13</v>
      </c>
      <c r="E320" s="192">
        <v>4.9000000000000004</v>
      </c>
      <c r="F320" s="45"/>
      <c r="G320" s="2">
        <f t="shared" si="4"/>
        <v>31.600000000000087</v>
      </c>
    </row>
    <row r="321" spans="1:7">
      <c r="A321" s="71"/>
      <c r="B321" s="425"/>
      <c r="C321" s="425"/>
      <c r="D321" t="s">
        <v>14</v>
      </c>
      <c r="E321" s="192">
        <v>60</v>
      </c>
      <c r="F321" s="45"/>
      <c r="G321" s="2">
        <f t="shared" si="4"/>
        <v>91.60000000000008</v>
      </c>
    </row>
    <row r="322" spans="1:7">
      <c r="A322" s="71"/>
      <c r="B322" s="425"/>
      <c r="C322" s="425"/>
      <c r="D322" t="s">
        <v>29</v>
      </c>
      <c r="E322" s="192">
        <v>5</v>
      </c>
      <c r="F322" s="45"/>
      <c r="G322" s="2">
        <f t="shared" si="4"/>
        <v>96.60000000000008</v>
      </c>
    </row>
    <row r="323" spans="1:7">
      <c r="A323" s="71">
        <v>44105</v>
      </c>
      <c r="B323" s="425">
        <v>20342</v>
      </c>
      <c r="C323" s="422" t="s">
        <v>18</v>
      </c>
      <c r="D323" t="s">
        <v>12</v>
      </c>
      <c r="E323" s="192"/>
      <c r="F323" s="45">
        <v>26.7</v>
      </c>
      <c r="G323" s="2">
        <f t="shared" si="4"/>
        <v>69.900000000000077</v>
      </c>
    </row>
    <row r="324" spans="1:7">
      <c r="A324" s="71">
        <v>44105</v>
      </c>
      <c r="B324" s="425">
        <v>20342</v>
      </c>
      <c r="C324" s="422" t="s">
        <v>18</v>
      </c>
      <c r="D324" t="s">
        <v>13</v>
      </c>
      <c r="E324" s="192"/>
      <c r="F324" s="45">
        <v>4.9000000000000004</v>
      </c>
      <c r="G324" s="2">
        <f t="shared" si="4"/>
        <v>65.000000000000071</v>
      </c>
    </row>
    <row r="325" spans="1:7">
      <c r="A325" s="71">
        <v>44105</v>
      </c>
      <c r="B325" s="425">
        <v>20342</v>
      </c>
      <c r="C325" s="422" t="s">
        <v>18</v>
      </c>
      <c r="D325" t="s">
        <v>14</v>
      </c>
      <c r="E325" s="192"/>
      <c r="F325" s="45">
        <v>60</v>
      </c>
      <c r="G325" s="2">
        <f t="shared" si="4"/>
        <v>5.0000000000000711</v>
      </c>
    </row>
    <row r="326" spans="1:7">
      <c r="A326" s="71">
        <v>44105</v>
      </c>
      <c r="B326" s="425">
        <v>20342</v>
      </c>
      <c r="C326" s="422" t="s">
        <v>18</v>
      </c>
      <c r="D326" t="s">
        <v>29</v>
      </c>
      <c r="E326" s="192"/>
      <c r="F326" s="45">
        <v>5</v>
      </c>
      <c r="G326" s="2">
        <f t="shared" ref="G326:G393" si="5">+G325+E326-F326</f>
        <v>7.1054273576010019E-14</v>
      </c>
    </row>
    <row r="327" spans="1:7">
      <c r="A327" s="31">
        <v>43951</v>
      </c>
      <c r="B327" s="421" t="s">
        <v>10</v>
      </c>
      <c r="C327" s="421" t="s">
        <v>19</v>
      </c>
      <c r="D327" t="s">
        <v>12</v>
      </c>
      <c r="E327" s="192">
        <v>27.7</v>
      </c>
      <c r="F327" s="45"/>
      <c r="G327" s="2">
        <f t="shared" si="5"/>
        <v>27.70000000000007</v>
      </c>
    </row>
    <row r="328" spans="1:7">
      <c r="A328" s="71"/>
      <c r="B328" s="425"/>
      <c r="C328" s="425"/>
      <c r="D328" t="s">
        <v>13</v>
      </c>
      <c r="E328" s="192">
        <v>4.5999999999999996</v>
      </c>
      <c r="F328" s="45"/>
      <c r="G328" s="2">
        <f t="shared" si="5"/>
        <v>32.300000000000068</v>
      </c>
    </row>
    <row r="329" spans="1:7">
      <c r="A329" s="71"/>
      <c r="B329" s="425"/>
      <c r="C329" s="425"/>
      <c r="D329" t="s">
        <v>14</v>
      </c>
      <c r="E329" s="192">
        <v>60</v>
      </c>
      <c r="F329" s="45"/>
      <c r="G329" s="2">
        <f t="shared" si="5"/>
        <v>92.300000000000068</v>
      </c>
    </row>
    <row r="330" spans="1:7">
      <c r="A330" s="71"/>
      <c r="B330" s="425"/>
      <c r="C330" s="425"/>
      <c r="D330" t="s">
        <v>29</v>
      </c>
      <c r="E330" s="192">
        <v>5</v>
      </c>
      <c r="F330" s="45"/>
      <c r="G330" s="2">
        <f t="shared" si="5"/>
        <v>97.300000000000068</v>
      </c>
    </row>
    <row r="331" spans="1:7">
      <c r="A331" s="71">
        <v>44105</v>
      </c>
      <c r="B331" s="425">
        <v>20342</v>
      </c>
      <c r="C331" s="422" t="s">
        <v>19</v>
      </c>
      <c r="D331" t="s">
        <v>12</v>
      </c>
      <c r="E331" s="192"/>
      <c r="F331" s="45">
        <v>27.7</v>
      </c>
      <c r="G331" s="2">
        <f t="shared" si="5"/>
        <v>69.600000000000065</v>
      </c>
    </row>
    <row r="332" spans="1:7">
      <c r="A332" s="71">
        <v>44105</v>
      </c>
      <c r="B332" s="425">
        <v>20342</v>
      </c>
      <c r="C332" s="422" t="s">
        <v>19</v>
      </c>
      <c r="D332" t="s">
        <v>13</v>
      </c>
      <c r="E332" s="192"/>
      <c r="F332" s="45">
        <v>4.5999999999999996</v>
      </c>
      <c r="G332" s="2">
        <f t="shared" si="5"/>
        <v>65.000000000000071</v>
      </c>
    </row>
    <row r="333" spans="1:7">
      <c r="A333" s="71">
        <v>44105</v>
      </c>
      <c r="B333" s="425">
        <v>20342</v>
      </c>
      <c r="C333" s="422" t="s">
        <v>19</v>
      </c>
      <c r="D333" t="s">
        <v>14</v>
      </c>
      <c r="E333" s="192"/>
      <c r="F333" s="45">
        <v>60</v>
      </c>
      <c r="G333" s="2">
        <f t="shared" si="5"/>
        <v>5.0000000000000711</v>
      </c>
    </row>
    <row r="334" spans="1:7">
      <c r="A334" s="71">
        <v>44105</v>
      </c>
      <c r="B334" s="425">
        <v>20342</v>
      </c>
      <c r="C334" s="422" t="s">
        <v>19</v>
      </c>
      <c r="D334" t="s">
        <v>29</v>
      </c>
      <c r="E334" s="192"/>
      <c r="F334" s="45">
        <v>5</v>
      </c>
      <c r="G334" s="2">
        <f t="shared" si="5"/>
        <v>7.1054273576010019E-14</v>
      </c>
    </row>
    <row r="335" spans="1:7">
      <c r="A335" s="31">
        <v>43981</v>
      </c>
      <c r="B335" s="421" t="s">
        <v>10</v>
      </c>
      <c r="C335" s="421" t="s">
        <v>20</v>
      </c>
      <c r="D335" t="s">
        <v>12</v>
      </c>
      <c r="E335" s="29">
        <v>25.7</v>
      </c>
      <c r="F335" s="45"/>
      <c r="G335" s="2">
        <f t="shared" si="5"/>
        <v>25.70000000000007</v>
      </c>
    </row>
    <row r="336" spans="1:7">
      <c r="B336" s="422"/>
      <c r="C336" s="422"/>
      <c r="D336" t="s">
        <v>13</v>
      </c>
      <c r="E336" s="29">
        <v>2.5</v>
      </c>
      <c r="F336" s="45"/>
      <c r="G336" s="2">
        <f t="shared" si="5"/>
        <v>28.20000000000007</v>
      </c>
    </row>
    <row r="337" spans="1:7">
      <c r="B337" s="422"/>
      <c r="C337" s="422"/>
      <c r="D337" t="s">
        <v>14</v>
      </c>
      <c r="E337" s="29">
        <v>60</v>
      </c>
      <c r="F337" s="45"/>
      <c r="G337" s="2">
        <f t="shared" si="5"/>
        <v>88.200000000000074</v>
      </c>
    </row>
    <row r="338" spans="1:7">
      <c r="B338" s="422"/>
      <c r="C338" s="422"/>
      <c r="D338" t="s">
        <v>29</v>
      </c>
      <c r="E338" s="29">
        <v>5</v>
      </c>
      <c r="F338" s="45"/>
      <c r="G338" s="2">
        <f t="shared" si="5"/>
        <v>93.200000000000074</v>
      </c>
    </row>
    <row r="339" spans="1:7">
      <c r="A339" s="71">
        <v>44105</v>
      </c>
      <c r="B339" s="422">
        <v>20343</v>
      </c>
      <c r="C339" s="422" t="s">
        <v>20</v>
      </c>
      <c r="D339" t="s">
        <v>12</v>
      </c>
      <c r="E339" s="29"/>
      <c r="F339" s="45">
        <v>25.7</v>
      </c>
      <c r="G339" s="2">
        <f t="shared" si="5"/>
        <v>67.500000000000071</v>
      </c>
    </row>
    <row r="340" spans="1:7">
      <c r="A340" s="71">
        <v>44105</v>
      </c>
      <c r="B340" s="422">
        <v>20343</v>
      </c>
      <c r="C340" s="422" t="s">
        <v>20</v>
      </c>
      <c r="D340" t="s">
        <v>13</v>
      </c>
      <c r="E340" s="29"/>
      <c r="F340" s="45">
        <v>2.5</v>
      </c>
      <c r="G340" s="2">
        <f t="shared" si="5"/>
        <v>65.000000000000071</v>
      </c>
    </row>
    <row r="341" spans="1:7">
      <c r="A341" s="71">
        <v>44105</v>
      </c>
      <c r="B341" s="422">
        <v>20343</v>
      </c>
      <c r="C341" s="422" t="s">
        <v>20</v>
      </c>
      <c r="D341" t="s">
        <v>14</v>
      </c>
      <c r="E341" s="29"/>
      <c r="F341" s="45">
        <v>60</v>
      </c>
      <c r="G341" s="2">
        <f t="shared" si="5"/>
        <v>5.0000000000000711</v>
      </c>
    </row>
    <row r="342" spans="1:7">
      <c r="A342" s="71">
        <v>44105</v>
      </c>
      <c r="B342" s="422">
        <v>20343</v>
      </c>
      <c r="C342" s="422" t="s">
        <v>20</v>
      </c>
      <c r="D342" t="s">
        <v>29</v>
      </c>
      <c r="E342" s="29"/>
      <c r="F342" s="45">
        <v>5</v>
      </c>
      <c r="G342" s="2">
        <f t="shared" si="5"/>
        <v>7.1054273576010019E-14</v>
      </c>
    </row>
    <row r="343" spans="1:7">
      <c r="A343" s="31">
        <v>44012</v>
      </c>
      <c r="B343" s="421" t="s">
        <v>10</v>
      </c>
      <c r="C343" s="421" t="s">
        <v>21</v>
      </c>
      <c r="D343" t="s">
        <v>12</v>
      </c>
      <c r="E343" s="29">
        <v>22.7</v>
      </c>
      <c r="F343" s="45"/>
      <c r="G343" s="2">
        <f t="shared" si="5"/>
        <v>22.70000000000007</v>
      </c>
    </row>
    <row r="344" spans="1:7">
      <c r="B344" s="422"/>
      <c r="C344" s="422"/>
      <c r="D344" t="s">
        <v>13</v>
      </c>
      <c r="E344" s="29">
        <v>1.2</v>
      </c>
      <c r="F344" s="45"/>
      <c r="G344" s="2">
        <f t="shared" si="5"/>
        <v>23.90000000000007</v>
      </c>
    </row>
    <row r="345" spans="1:7">
      <c r="B345" s="422"/>
      <c r="C345" s="422"/>
      <c r="D345" t="s">
        <v>14</v>
      </c>
      <c r="E345" s="29">
        <v>60</v>
      </c>
      <c r="F345" s="45"/>
      <c r="G345" s="2">
        <f t="shared" si="5"/>
        <v>83.900000000000063</v>
      </c>
    </row>
    <row r="346" spans="1:7">
      <c r="B346" s="422"/>
      <c r="C346" s="422"/>
      <c r="D346" t="s">
        <v>29</v>
      </c>
      <c r="E346" s="29">
        <v>5</v>
      </c>
      <c r="F346" s="45"/>
      <c r="G346" s="2">
        <f t="shared" si="5"/>
        <v>88.900000000000063</v>
      </c>
    </row>
    <row r="347" spans="1:7">
      <c r="A347" s="71">
        <v>44105</v>
      </c>
      <c r="B347" s="422">
        <v>20343</v>
      </c>
      <c r="C347" s="422" t="s">
        <v>21</v>
      </c>
      <c r="D347" t="s">
        <v>12</v>
      </c>
      <c r="E347" s="29"/>
      <c r="F347" s="45">
        <v>22.7</v>
      </c>
      <c r="G347" s="2">
        <f t="shared" si="5"/>
        <v>66.20000000000006</v>
      </c>
    </row>
    <row r="348" spans="1:7">
      <c r="A348" s="71">
        <v>44105</v>
      </c>
      <c r="B348" s="422">
        <v>20343</v>
      </c>
      <c r="C348" s="422" t="s">
        <v>21</v>
      </c>
      <c r="D348" t="s">
        <v>13</v>
      </c>
      <c r="E348" s="29"/>
      <c r="F348" s="45">
        <v>1.2</v>
      </c>
      <c r="G348" s="2">
        <f t="shared" si="5"/>
        <v>65.000000000000057</v>
      </c>
    </row>
    <row r="349" spans="1:7">
      <c r="A349" s="71">
        <v>44105</v>
      </c>
      <c r="B349" s="422">
        <v>20343</v>
      </c>
      <c r="C349" s="422" t="s">
        <v>21</v>
      </c>
      <c r="D349" t="s">
        <v>14</v>
      </c>
      <c r="E349" s="29"/>
      <c r="F349" s="45">
        <v>60</v>
      </c>
      <c r="G349" s="2">
        <f t="shared" si="5"/>
        <v>5.0000000000000568</v>
      </c>
    </row>
    <row r="350" spans="1:7">
      <c r="A350" s="71">
        <v>44105</v>
      </c>
      <c r="B350" s="422">
        <v>20343</v>
      </c>
      <c r="C350" s="422" t="s">
        <v>21</v>
      </c>
      <c r="D350" t="s">
        <v>29</v>
      </c>
      <c r="E350" s="29"/>
      <c r="F350" s="45">
        <v>5</v>
      </c>
      <c r="G350" s="2">
        <f t="shared" si="5"/>
        <v>5.6843418860808015E-14</v>
      </c>
    </row>
    <row r="351" spans="1:7">
      <c r="A351" s="31">
        <v>44043</v>
      </c>
      <c r="B351" s="421" t="s">
        <v>10</v>
      </c>
      <c r="C351" s="421" t="s">
        <v>22</v>
      </c>
      <c r="D351" t="s">
        <v>12</v>
      </c>
      <c r="E351" s="29">
        <v>27</v>
      </c>
      <c r="F351" s="45"/>
      <c r="G351" s="2">
        <f t="shared" si="5"/>
        <v>27.000000000000057</v>
      </c>
    </row>
    <row r="352" spans="1:7">
      <c r="B352" s="422"/>
      <c r="C352" s="422"/>
      <c r="D352" t="s">
        <v>13</v>
      </c>
      <c r="E352" s="29">
        <v>6.2</v>
      </c>
      <c r="F352" s="45"/>
      <c r="G352" s="2">
        <f t="shared" si="5"/>
        <v>33.20000000000006</v>
      </c>
    </row>
    <row r="353" spans="1:8">
      <c r="B353" s="422"/>
      <c r="C353" s="422"/>
      <c r="D353" t="s">
        <v>14</v>
      </c>
      <c r="E353" s="29">
        <v>60</v>
      </c>
      <c r="F353" s="45"/>
      <c r="G353" s="2">
        <f t="shared" si="5"/>
        <v>93.20000000000006</v>
      </c>
    </row>
    <row r="354" spans="1:8">
      <c r="B354" s="422"/>
      <c r="C354" s="422"/>
      <c r="D354" t="s">
        <v>29</v>
      </c>
      <c r="E354" s="29">
        <v>5</v>
      </c>
      <c r="F354" s="45"/>
      <c r="G354" s="2">
        <f t="shared" si="5"/>
        <v>98.20000000000006</v>
      </c>
    </row>
    <row r="355" spans="1:8">
      <c r="A355" s="71">
        <v>44105</v>
      </c>
      <c r="B355" s="422">
        <v>20344</v>
      </c>
      <c r="C355" s="422" t="s">
        <v>22</v>
      </c>
      <c r="D355" t="s">
        <v>14</v>
      </c>
      <c r="E355" s="29"/>
      <c r="F355" s="45">
        <v>60</v>
      </c>
      <c r="G355" s="2">
        <f t="shared" si="5"/>
        <v>38.20000000000006</v>
      </c>
    </row>
    <row r="356" spans="1:8">
      <c r="A356" s="71">
        <v>44105</v>
      </c>
      <c r="B356" s="422">
        <v>20344</v>
      </c>
      <c r="C356" s="422" t="s">
        <v>22</v>
      </c>
      <c r="D356" t="s">
        <v>29</v>
      </c>
      <c r="E356" s="29"/>
      <c r="F356" s="45">
        <v>5</v>
      </c>
      <c r="G356" s="2">
        <f t="shared" si="5"/>
        <v>33.20000000000006</v>
      </c>
    </row>
    <row r="357" spans="1:8">
      <c r="A357" s="71">
        <v>44155</v>
      </c>
      <c r="B357" s="422">
        <v>20816</v>
      </c>
      <c r="C357" s="422" t="s">
        <v>22</v>
      </c>
      <c r="D357" t="s">
        <v>12</v>
      </c>
      <c r="E357" s="29"/>
      <c r="F357" s="45">
        <v>27</v>
      </c>
      <c r="G357" s="2">
        <f t="shared" si="5"/>
        <v>6.2000000000000597</v>
      </c>
    </row>
    <row r="358" spans="1:8">
      <c r="A358" s="71">
        <v>44155</v>
      </c>
      <c r="B358" s="422">
        <v>20816</v>
      </c>
      <c r="C358" s="422" t="s">
        <v>22</v>
      </c>
      <c r="D358" t="s">
        <v>13</v>
      </c>
      <c r="E358" s="29"/>
      <c r="F358" s="45">
        <v>6.2</v>
      </c>
      <c r="G358" s="2">
        <f t="shared" si="5"/>
        <v>5.9507954119908391E-14</v>
      </c>
    </row>
    <row r="359" spans="1:8">
      <c r="A359" s="31">
        <v>44074</v>
      </c>
      <c r="B359" s="421" t="s">
        <v>10</v>
      </c>
      <c r="C359" s="421" t="s">
        <v>23</v>
      </c>
      <c r="D359" t="s">
        <v>12</v>
      </c>
      <c r="E359" s="29">
        <v>25.9</v>
      </c>
      <c r="F359" s="45"/>
      <c r="G359" s="2">
        <f t="shared" si="5"/>
        <v>25.900000000000059</v>
      </c>
    </row>
    <row r="360" spans="1:8">
      <c r="B360" s="422"/>
      <c r="C360" s="422"/>
      <c r="D360" t="s">
        <v>13</v>
      </c>
      <c r="E360" s="29">
        <v>4.4000000000000004</v>
      </c>
      <c r="F360" s="45"/>
      <c r="G360" s="2">
        <f t="shared" si="5"/>
        <v>30.300000000000061</v>
      </c>
    </row>
    <row r="361" spans="1:8">
      <c r="B361" s="422"/>
      <c r="C361" s="422"/>
      <c r="D361" t="s">
        <v>14</v>
      </c>
      <c r="E361" s="29">
        <v>60</v>
      </c>
      <c r="F361" s="45"/>
      <c r="G361" s="2">
        <f t="shared" si="5"/>
        <v>90.300000000000068</v>
      </c>
    </row>
    <row r="362" spans="1:8">
      <c r="B362" s="422"/>
      <c r="C362" s="422"/>
      <c r="D362" t="s">
        <v>29</v>
      </c>
      <c r="E362" s="29">
        <v>5</v>
      </c>
      <c r="F362" s="45"/>
      <c r="G362" s="2">
        <f t="shared" si="5"/>
        <v>95.300000000000068</v>
      </c>
    </row>
    <row r="363" spans="1:8">
      <c r="B363" s="422"/>
      <c r="C363" s="422"/>
      <c r="D363" t="s">
        <v>33</v>
      </c>
      <c r="E363" s="29">
        <v>15</v>
      </c>
      <c r="F363" s="45"/>
      <c r="G363" s="2">
        <f t="shared" si="5"/>
        <v>110.30000000000007</v>
      </c>
    </row>
    <row r="364" spans="1:8">
      <c r="A364" s="71">
        <v>44105</v>
      </c>
      <c r="B364" s="422">
        <v>20344</v>
      </c>
      <c r="C364" s="422" t="s">
        <v>23</v>
      </c>
      <c r="D364" t="s">
        <v>14</v>
      </c>
      <c r="E364" s="29"/>
      <c r="F364" s="45">
        <v>60</v>
      </c>
      <c r="G364" s="2">
        <f t="shared" si="5"/>
        <v>50.300000000000068</v>
      </c>
      <c r="H364" s="60"/>
    </row>
    <row r="365" spans="1:8">
      <c r="A365" s="71">
        <v>44105</v>
      </c>
      <c r="B365" s="422">
        <v>20344</v>
      </c>
      <c r="C365" s="422" t="s">
        <v>23</v>
      </c>
      <c r="D365" t="s">
        <v>29</v>
      </c>
      <c r="E365" s="29"/>
      <c r="F365" s="45">
        <v>5</v>
      </c>
      <c r="G365" s="2">
        <f t="shared" si="5"/>
        <v>45.300000000000068</v>
      </c>
    </row>
    <row r="366" spans="1:8">
      <c r="A366" s="71">
        <v>44155</v>
      </c>
      <c r="B366" s="422">
        <v>20816</v>
      </c>
      <c r="C366" s="422" t="s">
        <v>23</v>
      </c>
      <c r="D366" t="s">
        <v>12</v>
      </c>
      <c r="E366" s="29"/>
      <c r="F366" s="45">
        <v>25.9</v>
      </c>
      <c r="G366" s="2">
        <f t="shared" si="5"/>
        <v>19.40000000000007</v>
      </c>
    </row>
    <row r="367" spans="1:8">
      <c r="A367" s="71">
        <v>44155</v>
      </c>
      <c r="B367" s="422">
        <v>20816</v>
      </c>
      <c r="C367" s="422" t="s">
        <v>23</v>
      </c>
      <c r="D367" t="s">
        <v>13</v>
      </c>
      <c r="E367" s="29"/>
      <c r="F367" s="45">
        <v>4.4000000000000004</v>
      </c>
      <c r="G367" s="2">
        <f t="shared" si="5"/>
        <v>15.000000000000069</v>
      </c>
    </row>
    <row r="368" spans="1:8">
      <c r="A368" s="71">
        <v>44175</v>
      </c>
      <c r="B368" s="422">
        <v>21004</v>
      </c>
      <c r="C368" s="422" t="s">
        <v>23</v>
      </c>
      <c r="D368" t="s">
        <v>33</v>
      </c>
      <c r="E368" s="29"/>
      <c r="F368" s="45">
        <v>15</v>
      </c>
      <c r="G368" s="2">
        <f t="shared" si="5"/>
        <v>6.9277916736609768E-14</v>
      </c>
    </row>
    <row r="369" spans="1:7">
      <c r="A369" s="31">
        <v>44104</v>
      </c>
      <c r="B369" s="421" t="s">
        <v>10</v>
      </c>
      <c r="C369" s="421" t="s">
        <v>24</v>
      </c>
      <c r="D369" t="s">
        <v>12</v>
      </c>
      <c r="E369" s="29">
        <v>26.6</v>
      </c>
      <c r="F369" s="45"/>
      <c r="G369" s="2">
        <f t="shared" si="5"/>
        <v>26.600000000000072</v>
      </c>
    </row>
    <row r="370" spans="1:7">
      <c r="B370" s="422"/>
      <c r="C370" s="422"/>
      <c r="D370" t="s">
        <v>13</v>
      </c>
      <c r="E370" s="29">
        <v>5.0999999999999996</v>
      </c>
      <c r="F370" s="45"/>
      <c r="G370" s="2">
        <f t="shared" si="5"/>
        <v>31.700000000000074</v>
      </c>
    </row>
    <row r="371" spans="1:7">
      <c r="B371" s="422"/>
      <c r="C371" s="422"/>
      <c r="D371" t="s">
        <v>14</v>
      </c>
      <c r="E371" s="29">
        <v>60</v>
      </c>
      <c r="F371" s="45"/>
      <c r="G371" s="2">
        <f t="shared" si="5"/>
        <v>91.700000000000074</v>
      </c>
    </row>
    <row r="372" spans="1:7">
      <c r="B372" s="422"/>
      <c r="C372" s="422"/>
      <c r="D372" t="s">
        <v>29</v>
      </c>
      <c r="E372" s="29">
        <v>5</v>
      </c>
      <c r="F372" s="45"/>
      <c r="G372" s="2">
        <f t="shared" si="5"/>
        <v>96.700000000000074</v>
      </c>
    </row>
    <row r="373" spans="1:7">
      <c r="B373" s="422"/>
      <c r="C373" s="422"/>
      <c r="D373" t="s">
        <v>33</v>
      </c>
      <c r="E373" s="29">
        <v>8.5</v>
      </c>
      <c r="F373" s="45"/>
      <c r="G373" s="2">
        <f t="shared" si="5"/>
        <v>105.20000000000007</v>
      </c>
    </row>
    <row r="374" spans="1:7">
      <c r="A374" s="3">
        <v>44175</v>
      </c>
      <c r="B374" s="422">
        <v>21004</v>
      </c>
      <c r="C374" s="422" t="s">
        <v>24</v>
      </c>
      <c r="D374" t="s">
        <v>33</v>
      </c>
      <c r="E374" s="29"/>
      <c r="F374" s="45">
        <v>8.5</v>
      </c>
      <c r="G374" s="2">
        <f t="shared" si="5"/>
        <v>96.700000000000074</v>
      </c>
    </row>
    <row r="375" spans="1:7">
      <c r="A375" s="3">
        <v>44194</v>
      </c>
      <c r="B375" s="422">
        <v>21248</v>
      </c>
      <c r="C375" s="422" t="s">
        <v>24</v>
      </c>
      <c r="D375" t="s">
        <v>12</v>
      </c>
      <c r="E375" s="29"/>
      <c r="F375" s="45">
        <v>26.6</v>
      </c>
      <c r="G375" s="2">
        <f t="shared" si="5"/>
        <v>70.10000000000008</v>
      </c>
    </row>
    <row r="376" spans="1:7">
      <c r="A376" s="3">
        <v>44194</v>
      </c>
      <c r="B376" s="422">
        <v>21248</v>
      </c>
      <c r="C376" s="422" t="s">
        <v>24</v>
      </c>
      <c r="D376" t="s">
        <v>13</v>
      </c>
      <c r="E376" s="29"/>
      <c r="F376" s="45">
        <v>5.0999999999999996</v>
      </c>
      <c r="G376" s="2">
        <f t="shared" si="5"/>
        <v>65.000000000000085</v>
      </c>
    </row>
    <row r="377" spans="1:7">
      <c r="A377" s="3">
        <v>44407</v>
      </c>
      <c r="B377" s="422">
        <v>23148</v>
      </c>
      <c r="C377" s="422" t="s">
        <v>24</v>
      </c>
      <c r="D377" t="s">
        <v>14</v>
      </c>
      <c r="E377" s="29"/>
      <c r="F377" s="2">
        <v>60</v>
      </c>
      <c r="G377" s="2">
        <f t="shared" si="5"/>
        <v>5.0000000000000853</v>
      </c>
    </row>
    <row r="378" spans="1:7">
      <c r="A378" s="3">
        <v>44407</v>
      </c>
      <c r="B378" s="422">
        <v>23148</v>
      </c>
      <c r="C378" s="422" t="s">
        <v>24</v>
      </c>
      <c r="D378" t="s">
        <v>29</v>
      </c>
      <c r="E378" s="29"/>
      <c r="F378" s="2">
        <v>5</v>
      </c>
      <c r="G378" s="2">
        <f t="shared" si="5"/>
        <v>8.5265128291212022E-14</v>
      </c>
    </row>
    <row r="379" spans="1:7">
      <c r="A379" s="31">
        <v>44135</v>
      </c>
      <c r="B379" s="421" t="s">
        <v>10</v>
      </c>
      <c r="C379" s="421" t="s">
        <v>25</v>
      </c>
      <c r="D379" t="s">
        <v>12</v>
      </c>
      <c r="E379" s="29">
        <v>31.2</v>
      </c>
      <c r="F379" s="45"/>
      <c r="G379" s="2">
        <f t="shared" si="5"/>
        <v>31.200000000000085</v>
      </c>
    </row>
    <row r="380" spans="1:7">
      <c r="B380" s="422"/>
      <c r="C380" s="422"/>
      <c r="D380" t="s">
        <v>13</v>
      </c>
      <c r="E380" s="29">
        <v>5.4</v>
      </c>
      <c r="F380" s="45"/>
      <c r="G380" s="2">
        <f t="shared" si="5"/>
        <v>36.600000000000087</v>
      </c>
    </row>
    <row r="381" spans="1:7">
      <c r="B381" s="422"/>
      <c r="C381" s="422"/>
      <c r="D381" t="s">
        <v>14</v>
      </c>
      <c r="E381" s="29">
        <v>60</v>
      </c>
      <c r="F381" s="45"/>
      <c r="G381" s="2">
        <f t="shared" si="5"/>
        <v>96.60000000000008</v>
      </c>
    </row>
    <row r="382" spans="1:7">
      <c r="B382" s="422"/>
      <c r="C382" s="422"/>
      <c r="D382" t="s">
        <v>29</v>
      </c>
      <c r="E382" s="29">
        <v>5</v>
      </c>
      <c r="F382" s="45"/>
      <c r="G382" s="2">
        <f t="shared" si="5"/>
        <v>101.60000000000008</v>
      </c>
    </row>
    <row r="383" spans="1:7">
      <c r="B383" s="422"/>
      <c r="C383" s="422"/>
      <c r="D383" s="62" t="s">
        <v>36</v>
      </c>
      <c r="E383" s="29">
        <v>10</v>
      </c>
      <c r="F383" s="45"/>
      <c r="G383" s="2">
        <f t="shared" si="5"/>
        <v>111.60000000000008</v>
      </c>
    </row>
    <row r="384" spans="1:7">
      <c r="B384" s="422"/>
      <c r="C384" s="422"/>
      <c r="D384" s="62" t="s">
        <v>37</v>
      </c>
      <c r="E384" s="29">
        <v>10</v>
      </c>
      <c r="F384" s="45"/>
      <c r="G384" s="2">
        <f t="shared" si="5"/>
        <v>121.60000000000008</v>
      </c>
    </row>
    <row r="385" spans="1:13">
      <c r="A385" s="3">
        <v>44175</v>
      </c>
      <c r="B385" s="422">
        <v>21004</v>
      </c>
      <c r="C385" s="422" t="s">
        <v>25</v>
      </c>
      <c r="D385" s="62" t="s">
        <v>36</v>
      </c>
      <c r="E385" s="29"/>
      <c r="F385" s="45">
        <v>10</v>
      </c>
      <c r="G385" s="2">
        <f t="shared" si="5"/>
        <v>111.60000000000008</v>
      </c>
    </row>
    <row r="386" spans="1:13">
      <c r="A386" s="3">
        <v>44175</v>
      </c>
      <c r="B386" s="422">
        <v>21004</v>
      </c>
      <c r="C386" s="422" t="s">
        <v>25</v>
      </c>
      <c r="D386" s="62" t="s">
        <v>37</v>
      </c>
      <c r="E386" s="29"/>
      <c r="F386" s="45">
        <v>10</v>
      </c>
      <c r="G386" s="2">
        <f t="shared" si="5"/>
        <v>101.60000000000008</v>
      </c>
    </row>
    <row r="387" spans="1:13">
      <c r="A387" s="3">
        <v>44194</v>
      </c>
      <c r="B387" s="422">
        <v>21248</v>
      </c>
      <c r="C387" s="422" t="s">
        <v>25</v>
      </c>
      <c r="D387" s="62" t="s">
        <v>12</v>
      </c>
      <c r="E387" s="29"/>
      <c r="F387" s="45">
        <v>31.2</v>
      </c>
      <c r="G387" s="2">
        <f t="shared" si="5"/>
        <v>70.400000000000077</v>
      </c>
    </row>
    <row r="388" spans="1:13">
      <c r="A388" s="3">
        <v>44194</v>
      </c>
      <c r="B388" s="422">
        <v>21248</v>
      </c>
      <c r="C388" s="422" t="s">
        <v>25</v>
      </c>
      <c r="D388" s="62" t="s">
        <v>13</v>
      </c>
      <c r="E388" s="29"/>
      <c r="F388" s="45">
        <v>5.4</v>
      </c>
      <c r="G388" s="2">
        <f t="shared" si="5"/>
        <v>65.000000000000071</v>
      </c>
    </row>
    <row r="389" spans="1:13">
      <c r="A389" s="3">
        <v>44407</v>
      </c>
      <c r="B389" s="422">
        <v>23148</v>
      </c>
      <c r="C389" s="422" t="s">
        <v>25</v>
      </c>
      <c r="D389" t="s">
        <v>14</v>
      </c>
      <c r="E389" s="29"/>
      <c r="F389" s="2">
        <v>60</v>
      </c>
      <c r="G389" s="2">
        <f t="shared" si="5"/>
        <v>5.0000000000000711</v>
      </c>
    </row>
    <row r="390" spans="1:13">
      <c r="A390" s="3">
        <v>44407</v>
      </c>
      <c r="B390" s="422">
        <v>23148</v>
      </c>
      <c r="C390" s="422" t="s">
        <v>25</v>
      </c>
      <c r="D390" t="s">
        <v>29</v>
      </c>
      <c r="E390" s="29"/>
      <c r="F390" s="2">
        <v>5</v>
      </c>
      <c r="G390" s="2">
        <f t="shared" si="5"/>
        <v>7.1054273576010019E-14</v>
      </c>
    </row>
    <row r="391" spans="1:13">
      <c r="A391" s="31">
        <v>44165</v>
      </c>
      <c r="B391" s="421" t="s">
        <v>10</v>
      </c>
      <c r="C391" s="421" t="s">
        <v>26</v>
      </c>
      <c r="D391" s="62" t="s">
        <v>12</v>
      </c>
      <c r="E391" s="29">
        <v>29.6</v>
      </c>
      <c r="F391" s="45"/>
      <c r="G391" s="2">
        <f t="shared" si="5"/>
        <v>29.600000000000072</v>
      </c>
    </row>
    <row r="392" spans="1:13">
      <c r="B392" s="422"/>
      <c r="C392" s="422"/>
      <c r="D392" s="62" t="s">
        <v>13</v>
      </c>
      <c r="E392" s="29">
        <v>5.6</v>
      </c>
      <c r="F392" s="45"/>
      <c r="G392" s="2">
        <f t="shared" si="5"/>
        <v>35.200000000000074</v>
      </c>
    </row>
    <row r="393" spans="1:13">
      <c r="B393" s="422"/>
      <c r="C393" s="422"/>
      <c r="D393" s="62" t="s">
        <v>31</v>
      </c>
      <c r="E393" s="29">
        <v>60</v>
      </c>
      <c r="F393" s="45"/>
      <c r="G393" s="2">
        <f t="shared" si="5"/>
        <v>95.200000000000074</v>
      </c>
    </row>
    <row r="394" spans="1:13">
      <c r="B394" s="422"/>
      <c r="C394" s="422"/>
      <c r="D394" s="62" t="s">
        <v>29</v>
      </c>
      <c r="E394" s="29">
        <v>5</v>
      </c>
      <c r="F394" s="45"/>
      <c r="G394" s="2">
        <f t="shared" ref="G394:G459" si="6">+G393+E394-F394</f>
        <v>100.20000000000007</v>
      </c>
    </row>
    <row r="395" spans="1:13">
      <c r="A395" s="3">
        <v>44239</v>
      </c>
      <c r="B395" s="422">
        <v>21581</v>
      </c>
      <c r="C395" s="422" t="s">
        <v>26</v>
      </c>
      <c r="D395" s="62" t="s">
        <v>12</v>
      </c>
      <c r="E395" s="29"/>
      <c r="F395" s="45">
        <v>29.6</v>
      </c>
      <c r="G395" s="2">
        <f t="shared" si="6"/>
        <v>70.60000000000008</v>
      </c>
    </row>
    <row r="396" spans="1:13">
      <c r="A396" s="3">
        <v>44239</v>
      </c>
      <c r="B396" s="422">
        <v>21581</v>
      </c>
      <c r="C396" s="422" t="s">
        <v>26</v>
      </c>
      <c r="D396" s="62" t="s">
        <v>13</v>
      </c>
      <c r="E396" s="29"/>
      <c r="F396" s="45">
        <v>5.6</v>
      </c>
      <c r="G396" s="2">
        <f t="shared" si="6"/>
        <v>65.000000000000085</v>
      </c>
    </row>
    <row r="397" spans="1:13">
      <c r="A397" s="3">
        <v>44407</v>
      </c>
      <c r="B397" s="422">
        <v>23148</v>
      </c>
      <c r="C397" s="422" t="s">
        <v>26</v>
      </c>
      <c r="D397" t="s">
        <v>14</v>
      </c>
      <c r="E397" s="29"/>
      <c r="F397" s="2">
        <v>60</v>
      </c>
      <c r="G397" s="2">
        <f t="shared" si="6"/>
        <v>5.0000000000000853</v>
      </c>
    </row>
    <row r="398" spans="1:13">
      <c r="A398" s="3">
        <v>44407</v>
      </c>
      <c r="B398" s="422">
        <v>23148</v>
      </c>
      <c r="C398" s="422" t="s">
        <v>26</v>
      </c>
      <c r="D398" t="s">
        <v>29</v>
      </c>
      <c r="E398" s="29"/>
      <c r="F398" s="2">
        <v>5</v>
      </c>
      <c r="G398" s="2">
        <f t="shared" si="6"/>
        <v>8.5265128291212022E-14</v>
      </c>
    </row>
    <row r="399" spans="1:13">
      <c r="A399" s="31">
        <v>44196</v>
      </c>
      <c r="B399" s="421" t="s">
        <v>10</v>
      </c>
      <c r="C399" s="421" t="s">
        <v>27</v>
      </c>
      <c r="D399" t="s">
        <v>12</v>
      </c>
      <c r="E399" s="136">
        <v>33.799999999999997</v>
      </c>
      <c r="F399" s="45"/>
      <c r="G399" s="2">
        <f t="shared" si="6"/>
        <v>33.800000000000082</v>
      </c>
    </row>
    <row r="400" spans="1:13" ht="15" customHeight="1">
      <c r="B400" s="422"/>
      <c r="C400" s="422"/>
      <c r="D400" t="s">
        <v>13</v>
      </c>
      <c r="E400" s="136">
        <v>4.9000000000000004</v>
      </c>
      <c r="F400" s="45"/>
      <c r="G400" s="2">
        <f t="shared" si="6"/>
        <v>38.700000000000081</v>
      </c>
      <c r="I400" s="204"/>
      <c r="J400" s="204"/>
      <c r="K400" s="204"/>
      <c r="L400" s="204"/>
      <c r="M400" s="204"/>
    </row>
    <row r="401" spans="1:13" ht="15" customHeight="1">
      <c r="B401" s="422"/>
      <c r="C401" s="422"/>
      <c r="D401" t="s">
        <v>31</v>
      </c>
      <c r="E401" s="136">
        <v>60</v>
      </c>
      <c r="F401" s="45"/>
      <c r="G401" s="2">
        <f t="shared" si="6"/>
        <v>98.700000000000074</v>
      </c>
      <c r="I401" s="204"/>
      <c r="J401" s="204"/>
      <c r="K401" s="204"/>
      <c r="L401" s="204"/>
      <c r="M401" s="204"/>
    </row>
    <row r="402" spans="1:13" ht="15" customHeight="1">
      <c r="B402" s="422"/>
      <c r="C402" s="422"/>
      <c r="D402" t="s">
        <v>29</v>
      </c>
      <c r="E402" s="136">
        <v>5</v>
      </c>
      <c r="F402" s="45"/>
      <c r="G402" s="2">
        <f t="shared" si="6"/>
        <v>103.70000000000007</v>
      </c>
      <c r="I402" s="204"/>
      <c r="J402" s="204"/>
      <c r="K402" s="204"/>
      <c r="L402" s="204"/>
      <c r="M402" s="204"/>
    </row>
    <row r="403" spans="1:13">
      <c r="A403" s="3">
        <v>44239</v>
      </c>
      <c r="B403" s="422">
        <v>21581</v>
      </c>
      <c r="C403" s="422" t="s">
        <v>27</v>
      </c>
      <c r="D403" t="s">
        <v>12</v>
      </c>
      <c r="E403" s="136"/>
      <c r="F403" s="45">
        <v>33.799999999999997</v>
      </c>
      <c r="G403" s="2">
        <f t="shared" si="6"/>
        <v>69.900000000000077</v>
      </c>
      <c r="I403" s="31"/>
      <c r="J403" s="421"/>
      <c r="K403" s="421"/>
    </row>
    <row r="404" spans="1:13">
      <c r="A404" s="3">
        <v>44239</v>
      </c>
      <c r="B404" s="422">
        <v>21581</v>
      </c>
      <c r="C404" s="422" t="s">
        <v>27</v>
      </c>
      <c r="D404" t="s">
        <v>13</v>
      </c>
      <c r="E404" s="136"/>
      <c r="F404" s="45">
        <v>4.9000000000000004</v>
      </c>
      <c r="G404" s="2">
        <f t="shared" si="6"/>
        <v>65.000000000000071</v>
      </c>
    </row>
    <row r="405" spans="1:13">
      <c r="A405" s="3">
        <v>44407</v>
      </c>
      <c r="B405" s="422">
        <v>23148</v>
      </c>
      <c r="C405" s="422" t="s">
        <v>27</v>
      </c>
      <c r="D405" t="s">
        <v>14</v>
      </c>
      <c r="E405" s="29"/>
      <c r="F405" s="2">
        <v>60</v>
      </c>
      <c r="G405" s="2">
        <f t="shared" si="6"/>
        <v>5.0000000000000711</v>
      </c>
    </row>
    <row r="406" spans="1:13">
      <c r="A406" s="3">
        <v>44407</v>
      </c>
      <c r="B406" s="422">
        <v>23148</v>
      </c>
      <c r="C406" s="422" t="s">
        <v>27</v>
      </c>
      <c r="D406" t="s">
        <v>29</v>
      </c>
      <c r="E406" s="29"/>
      <c r="F406" s="2">
        <v>5</v>
      </c>
      <c r="G406" s="2">
        <f t="shared" si="6"/>
        <v>7.1054273576010019E-14</v>
      </c>
    </row>
    <row r="407" spans="1:13">
      <c r="A407" s="31">
        <v>44227</v>
      </c>
      <c r="B407" s="421" t="s">
        <v>10</v>
      </c>
      <c r="C407" s="421" t="s">
        <v>11</v>
      </c>
      <c r="D407" t="s">
        <v>12</v>
      </c>
      <c r="E407" s="136">
        <v>36.1</v>
      </c>
      <c r="F407" s="45"/>
      <c r="G407" s="2">
        <f t="shared" si="6"/>
        <v>36.100000000000072</v>
      </c>
      <c r="I407" s="31"/>
      <c r="J407" s="421"/>
      <c r="K407" s="421"/>
    </row>
    <row r="408" spans="1:13">
      <c r="B408" s="422"/>
      <c r="C408" s="422"/>
      <c r="D408" t="s">
        <v>13</v>
      </c>
      <c r="E408" s="136">
        <v>6.3</v>
      </c>
      <c r="F408" s="45"/>
      <c r="G408" s="2">
        <f t="shared" si="6"/>
        <v>42.40000000000007</v>
      </c>
    </row>
    <row r="409" spans="1:13">
      <c r="B409" s="422"/>
      <c r="C409" s="422"/>
      <c r="D409" t="s">
        <v>31</v>
      </c>
      <c r="E409" s="136">
        <v>60</v>
      </c>
      <c r="F409" s="45"/>
      <c r="G409" s="2">
        <f t="shared" si="6"/>
        <v>102.40000000000006</v>
      </c>
    </row>
    <row r="410" spans="1:13">
      <c r="B410" s="422"/>
      <c r="C410" s="422"/>
      <c r="D410" t="s">
        <v>29</v>
      </c>
      <c r="E410" s="136">
        <v>5</v>
      </c>
      <c r="F410" s="45"/>
      <c r="G410" s="2">
        <f t="shared" si="6"/>
        <v>107.40000000000006</v>
      </c>
      <c r="I410" s="31"/>
      <c r="J410" s="421"/>
      <c r="K410" s="421"/>
    </row>
    <row r="411" spans="1:13">
      <c r="A411" s="3">
        <v>44315</v>
      </c>
      <c r="B411" s="422">
        <v>22296</v>
      </c>
      <c r="C411" s="422" t="s">
        <v>11</v>
      </c>
      <c r="D411" t="s">
        <v>12</v>
      </c>
      <c r="E411" s="136"/>
      <c r="F411" s="45">
        <v>36.1</v>
      </c>
      <c r="G411" s="2">
        <f t="shared" si="6"/>
        <v>71.300000000000068</v>
      </c>
      <c r="L411" s="62"/>
    </row>
    <row r="412" spans="1:13">
      <c r="A412" s="3">
        <v>44315</v>
      </c>
      <c r="B412" s="422">
        <v>22296</v>
      </c>
      <c r="C412" s="422" t="s">
        <v>11</v>
      </c>
      <c r="D412" t="s">
        <v>13</v>
      </c>
      <c r="E412" s="136"/>
      <c r="F412" s="45">
        <v>6.3</v>
      </c>
      <c r="G412" s="2">
        <f t="shared" si="6"/>
        <v>65.000000000000071</v>
      </c>
      <c r="L412" s="62"/>
    </row>
    <row r="413" spans="1:13">
      <c r="A413" s="3">
        <v>44315</v>
      </c>
      <c r="B413" s="422">
        <v>22296</v>
      </c>
      <c r="C413" s="422" t="s">
        <v>11</v>
      </c>
      <c r="D413" t="s">
        <v>14</v>
      </c>
      <c r="E413" s="136"/>
      <c r="F413" s="45">
        <v>42</v>
      </c>
      <c r="G413" s="2">
        <f t="shared" si="6"/>
        <v>23.000000000000071</v>
      </c>
    </row>
    <row r="414" spans="1:13">
      <c r="A414" s="3">
        <v>44407</v>
      </c>
      <c r="B414" s="422">
        <v>23151</v>
      </c>
      <c r="C414" s="422" t="s">
        <v>11</v>
      </c>
      <c r="D414" t="s">
        <v>14</v>
      </c>
      <c r="E414" s="136"/>
      <c r="F414" s="45">
        <v>18</v>
      </c>
      <c r="G414" s="2">
        <f t="shared" si="6"/>
        <v>5.0000000000000711</v>
      </c>
      <c r="I414" s="31"/>
      <c r="J414" s="421"/>
      <c r="K414" s="421"/>
    </row>
    <row r="415" spans="1:13">
      <c r="A415" s="3">
        <v>44407</v>
      </c>
      <c r="B415" s="422">
        <v>23151</v>
      </c>
      <c r="C415" s="422" t="s">
        <v>11</v>
      </c>
      <c r="D415" t="s">
        <v>29</v>
      </c>
      <c r="E415" s="136"/>
      <c r="F415" s="45">
        <v>5</v>
      </c>
      <c r="G415" s="2">
        <f t="shared" si="6"/>
        <v>7.1054273576010019E-14</v>
      </c>
      <c r="M415" s="67"/>
    </row>
    <row r="416" spans="1:13">
      <c r="A416" s="31">
        <v>44255</v>
      </c>
      <c r="B416" s="421" t="s">
        <v>10</v>
      </c>
      <c r="C416" s="421" t="s">
        <v>17</v>
      </c>
      <c r="D416" t="s">
        <v>12</v>
      </c>
      <c r="E416" s="136">
        <v>32.700000000000003</v>
      </c>
      <c r="F416" s="45"/>
      <c r="G416" s="2">
        <f t="shared" si="6"/>
        <v>32.700000000000074</v>
      </c>
      <c r="M416" s="67"/>
    </row>
    <row r="417" spans="1:13">
      <c r="B417" s="422"/>
      <c r="C417" s="422"/>
      <c r="D417" t="s">
        <v>13</v>
      </c>
      <c r="E417" s="136">
        <v>5.7</v>
      </c>
      <c r="F417" s="45"/>
      <c r="G417" s="2">
        <f t="shared" si="6"/>
        <v>38.400000000000077</v>
      </c>
      <c r="I417" s="31"/>
      <c r="J417" s="421"/>
      <c r="K417" s="421"/>
    </row>
    <row r="418" spans="1:13">
      <c r="B418" s="422"/>
      <c r="C418" s="422"/>
      <c r="D418" t="s">
        <v>31</v>
      </c>
      <c r="E418" s="136">
        <v>56</v>
      </c>
      <c r="F418" s="45"/>
      <c r="G418" s="2">
        <f t="shared" si="6"/>
        <v>94.400000000000077</v>
      </c>
      <c r="M418" s="67"/>
    </row>
    <row r="419" spans="1:13">
      <c r="B419" s="422"/>
      <c r="C419" s="422"/>
      <c r="D419" t="s">
        <v>29</v>
      </c>
      <c r="E419" s="136">
        <v>5</v>
      </c>
      <c r="F419" s="45"/>
      <c r="G419" s="2">
        <f t="shared" si="6"/>
        <v>99.400000000000077</v>
      </c>
      <c r="M419" s="67"/>
    </row>
    <row r="420" spans="1:13">
      <c r="B420" s="422"/>
      <c r="C420" s="422"/>
      <c r="D420" t="s">
        <v>38</v>
      </c>
      <c r="E420" s="136">
        <v>10</v>
      </c>
      <c r="F420" s="45"/>
      <c r="G420" s="2">
        <f t="shared" si="6"/>
        <v>109.40000000000008</v>
      </c>
      <c r="I420" s="31"/>
      <c r="J420" s="421"/>
      <c r="K420" s="421"/>
    </row>
    <row r="421" spans="1:13">
      <c r="A421" s="3">
        <v>44328</v>
      </c>
      <c r="B421" s="422">
        <v>22442</v>
      </c>
      <c r="C421" s="422" t="s">
        <v>17</v>
      </c>
      <c r="D421" t="s">
        <v>12</v>
      </c>
      <c r="E421" s="136"/>
      <c r="F421" s="45">
        <v>32.700000000000003</v>
      </c>
      <c r="G421" s="2">
        <f t="shared" si="6"/>
        <v>76.700000000000074</v>
      </c>
      <c r="M421" s="67"/>
    </row>
    <row r="422" spans="1:13">
      <c r="A422" s="3">
        <v>44328</v>
      </c>
      <c r="B422" s="422">
        <v>22442</v>
      </c>
      <c r="C422" s="422" t="s">
        <v>17</v>
      </c>
      <c r="D422" t="s">
        <v>13</v>
      </c>
      <c r="E422" s="136"/>
      <c r="F422" s="45">
        <v>5.7</v>
      </c>
      <c r="G422" s="2">
        <f t="shared" si="6"/>
        <v>71.000000000000071</v>
      </c>
      <c r="M422" s="67"/>
    </row>
    <row r="423" spans="1:13">
      <c r="A423" s="3">
        <v>44356</v>
      </c>
      <c r="B423" s="422">
        <v>22782</v>
      </c>
      <c r="C423" s="422" t="s">
        <v>17</v>
      </c>
      <c r="D423" t="s">
        <v>38</v>
      </c>
      <c r="E423" s="136"/>
      <c r="F423" s="45">
        <v>10</v>
      </c>
      <c r="G423" s="2">
        <f t="shared" si="6"/>
        <v>61.000000000000071</v>
      </c>
      <c r="I423" s="31"/>
      <c r="J423" s="421"/>
      <c r="K423" s="421"/>
    </row>
    <row r="424" spans="1:13">
      <c r="A424" s="3">
        <v>44407</v>
      </c>
      <c r="B424" s="422">
        <v>23151</v>
      </c>
      <c r="C424" s="422" t="s">
        <v>17</v>
      </c>
      <c r="D424" t="s">
        <v>14</v>
      </c>
      <c r="E424" s="136"/>
      <c r="F424" s="45">
        <v>56</v>
      </c>
      <c r="G424" s="2">
        <f t="shared" si="6"/>
        <v>5.0000000000000711</v>
      </c>
      <c r="M424" s="67"/>
    </row>
    <row r="425" spans="1:13">
      <c r="A425" s="3">
        <v>44407</v>
      </c>
      <c r="B425" s="422">
        <v>23151</v>
      </c>
      <c r="C425" s="422" t="s">
        <v>17</v>
      </c>
      <c r="D425" t="s">
        <v>29</v>
      </c>
      <c r="E425" s="136"/>
      <c r="F425" s="45">
        <v>5</v>
      </c>
      <c r="G425" s="2">
        <f t="shared" si="6"/>
        <v>7.1054273576010019E-14</v>
      </c>
      <c r="M425" s="67"/>
    </row>
    <row r="426" spans="1:13">
      <c r="A426" s="31">
        <v>44286</v>
      </c>
      <c r="B426" s="421" t="s">
        <v>10</v>
      </c>
      <c r="C426" s="421" t="s">
        <v>18</v>
      </c>
      <c r="D426" t="s">
        <v>12</v>
      </c>
      <c r="E426" s="136">
        <v>35.799999999999997</v>
      </c>
      <c r="F426" s="45"/>
      <c r="G426" s="2">
        <f t="shared" si="6"/>
        <v>35.800000000000068</v>
      </c>
      <c r="I426" s="31"/>
      <c r="J426" s="421"/>
      <c r="K426" s="421"/>
      <c r="M426" s="67"/>
    </row>
    <row r="427" spans="1:13">
      <c r="B427" s="422"/>
      <c r="C427" s="422"/>
      <c r="D427" t="s">
        <v>13</v>
      </c>
      <c r="E427" s="136">
        <v>3.8</v>
      </c>
      <c r="F427" s="45"/>
      <c r="G427" s="2">
        <f t="shared" si="6"/>
        <v>39.600000000000065</v>
      </c>
      <c r="I427" s="3"/>
      <c r="J427" s="422"/>
      <c r="K427" s="422"/>
      <c r="M427" s="67"/>
    </row>
    <row r="428" spans="1:13">
      <c r="B428" s="422"/>
      <c r="C428" s="422"/>
      <c r="D428" t="s">
        <v>31</v>
      </c>
      <c r="E428" s="136">
        <v>60</v>
      </c>
      <c r="F428" s="45"/>
      <c r="G428" s="2">
        <f t="shared" si="6"/>
        <v>99.600000000000065</v>
      </c>
      <c r="I428" s="3"/>
      <c r="J428" s="422"/>
      <c r="K428" s="422"/>
      <c r="M428" s="67"/>
    </row>
    <row r="429" spans="1:13">
      <c r="B429" s="422"/>
      <c r="C429" s="422"/>
      <c r="D429" t="s">
        <v>29</v>
      </c>
      <c r="E429" s="136">
        <v>5</v>
      </c>
      <c r="F429" s="45"/>
      <c r="G429" s="2">
        <f t="shared" si="6"/>
        <v>104.60000000000007</v>
      </c>
      <c r="I429" s="31"/>
      <c r="J429" s="421"/>
      <c r="K429" s="421"/>
      <c r="M429" s="67"/>
    </row>
    <row r="430" spans="1:13">
      <c r="B430" s="422"/>
      <c r="C430" s="422"/>
      <c r="D430" t="s">
        <v>40</v>
      </c>
      <c r="E430" s="136">
        <v>10</v>
      </c>
      <c r="F430" s="45"/>
      <c r="G430" s="2">
        <f t="shared" si="6"/>
        <v>114.60000000000007</v>
      </c>
      <c r="I430" s="3"/>
      <c r="J430" s="422"/>
      <c r="K430" s="422"/>
      <c r="M430" s="67"/>
    </row>
    <row r="431" spans="1:13">
      <c r="A431" s="3">
        <v>44328</v>
      </c>
      <c r="B431" s="422">
        <v>22442</v>
      </c>
      <c r="C431" s="422" t="s">
        <v>18</v>
      </c>
      <c r="D431" t="s">
        <v>12</v>
      </c>
      <c r="E431" s="136"/>
      <c r="F431" s="45">
        <v>35.799999999999997</v>
      </c>
      <c r="G431" s="2">
        <f t="shared" si="6"/>
        <v>78.800000000000068</v>
      </c>
      <c r="I431" s="3"/>
      <c r="J431" s="422"/>
      <c r="K431" s="422"/>
      <c r="M431" s="67"/>
    </row>
    <row r="432" spans="1:13">
      <c r="A432" s="3">
        <v>44328</v>
      </c>
      <c r="B432" s="422">
        <v>22442</v>
      </c>
      <c r="C432" s="422" t="s">
        <v>18</v>
      </c>
      <c r="D432" t="s">
        <v>13</v>
      </c>
      <c r="E432" s="136"/>
      <c r="F432" s="45">
        <v>3.8</v>
      </c>
      <c r="G432" s="2">
        <f t="shared" si="6"/>
        <v>75.000000000000071</v>
      </c>
      <c r="I432" s="3"/>
      <c r="J432" s="422"/>
      <c r="K432" s="422"/>
      <c r="M432" s="67"/>
    </row>
    <row r="433" spans="1:14">
      <c r="A433" s="3">
        <v>44356</v>
      </c>
      <c r="B433" s="422">
        <v>22782</v>
      </c>
      <c r="C433" s="422" t="s">
        <v>18</v>
      </c>
      <c r="D433" t="s">
        <v>40</v>
      </c>
      <c r="E433" s="136"/>
      <c r="F433" s="45">
        <v>10</v>
      </c>
      <c r="G433" s="2">
        <f t="shared" si="6"/>
        <v>65.000000000000071</v>
      </c>
      <c r="I433" s="31"/>
      <c r="J433" s="421"/>
      <c r="K433" s="421"/>
    </row>
    <row r="434" spans="1:14">
      <c r="A434" s="3">
        <v>44407</v>
      </c>
      <c r="B434" s="422">
        <v>23151</v>
      </c>
      <c r="C434" s="422" t="s">
        <v>18</v>
      </c>
      <c r="D434" t="s">
        <v>14</v>
      </c>
      <c r="E434" s="136"/>
      <c r="F434" s="45">
        <v>60</v>
      </c>
      <c r="G434" s="2">
        <f t="shared" si="6"/>
        <v>5.0000000000000711</v>
      </c>
      <c r="M434" s="67"/>
    </row>
    <row r="435" spans="1:14">
      <c r="A435" s="3">
        <v>44407</v>
      </c>
      <c r="B435" s="422">
        <v>23151</v>
      </c>
      <c r="C435" s="422" t="s">
        <v>18</v>
      </c>
      <c r="D435" t="s">
        <v>29</v>
      </c>
      <c r="E435" s="136"/>
      <c r="F435" s="45">
        <v>5</v>
      </c>
      <c r="G435" s="2">
        <f t="shared" si="6"/>
        <v>7.1054273576010019E-14</v>
      </c>
      <c r="M435" s="67"/>
    </row>
    <row r="436" spans="1:14">
      <c r="A436" s="31">
        <v>44316</v>
      </c>
      <c r="B436" s="421" t="s">
        <v>10</v>
      </c>
      <c r="C436" s="421" t="s">
        <v>19</v>
      </c>
      <c r="D436" t="s">
        <v>12</v>
      </c>
      <c r="E436" s="136">
        <v>34.6</v>
      </c>
      <c r="F436" s="45"/>
      <c r="G436" s="2">
        <f t="shared" si="6"/>
        <v>34.600000000000072</v>
      </c>
    </row>
    <row r="437" spans="1:14" ht="18.75">
      <c r="B437" s="422"/>
      <c r="C437" s="422"/>
      <c r="D437" t="s">
        <v>13</v>
      </c>
      <c r="E437" s="136">
        <v>4.8</v>
      </c>
      <c r="F437" s="45"/>
      <c r="G437" s="2">
        <f t="shared" si="6"/>
        <v>39.40000000000007</v>
      </c>
      <c r="I437" s="84"/>
      <c r="J437" s="84"/>
      <c r="K437" s="84"/>
      <c r="L437" s="84"/>
      <c r="M437" s="68"/>
    </row>
    <row r="438" spans="1:14" ht="18.75">
      <c r="B438" s="422"/>
      <c r="C438" s="422"/>
      <c r="D438" t="s">
        <v>31</v>
      </c>
      <c r="E438" s="136">
        <v>60</v>
      </c>
      <c r="F438" s="45"/>
      <c r="G438" s="2">
        <f t="shared" si="6"/>
        <v>99.400000000000063</v>
      </c>
      <c r="I438" s="358"/>
      <c r="J438" s="358"/>
      <c r="K438" s="358"/>
      <c r="L438" s="358"/>
      <c r="M438" s="68"/>
    </row>
    <row r="439" spans="1:14" ht="18.75">
      <c r="B439" s="422"/>
      <c r="C439" s="422"/>
      <c r="D439" t="s">
        <v>29</v>
      </c>
      <c r="E439" s="136">
        <v>5</v>
      </c>
      <c r="F439" s="45"/>
      <c r="G439" s="2">
        <f t="shared" si="6"/>
        <v>104.40000000000006</v>
      </c>
      <c r="I439" s="358"/>
      <c r="J439" s="358"/>
      <c r="K439" s="358"/>
      <c r="L439" s="358"/>
      <c r="M439" s="68"/>
    </row>
    <row r="440" spans="1:14">
      <c r="A440" s="3">
        <v>44372</v>
      </c>
      <c r="B440" s="422">
        <v>22895</v>
      </c>
      <c r="C440" s="422" t="s">
        <v>19</v>
      </c>
      <c r="D440" t="s">
        <v>12</v>
      </c>
      <c r="E440" s="136"/>
      <c r="F440" s="45">
        <v>34.6</v>
      </c>
      <c r="G440" s="2">
        <f t="shared" si="6"/>
        <v>69.800000000000068</v>
      </c>
    </row>
    <row r="441" spans="1:14">
      <c r="A441" s="3">
        <v>44372</v>
      </c>
      <c r="B441" s="422">
        <v>22895</v>
      </c>
      <c r="C441" s="422" t="s">
        <v>19</v>
      </c>
      <c r="D441" t="s">
        <v>13</v>
      </c>
      <c r="E441" s="136"/>
      <c r="F441" s="45">
        <v>4.8</v>
      </c>
      <c r="G441" s="2">
        <f t="shared" si="6"/>
        <v>65.000000000000071</v>
      </c>
      <c r="I441" s="3"/>
      <c r="J441" s="422"/>
      <c r="K441" s="422"/>
    </row>
    <row r="442" spans="1:14">
      <c r="A442" s="3">
        <v>44407</v>
      </c>
      <c r="B442" s="422">
        <v>23152</v>
      </c>
      <c r="C442" s="422" t="s">
        <v>19</v>
      </c>
      <c r="D442" t="s">
        <v>31</v>
      </c>
      <c r="E442" s="136"/>
      <c r="F442" s="45">
        <v>60</v>
      </c>
      <c r="G442" s="2">
        <f t="shared" si="6"/>
        <v>5.0000000000000711</v>
      </c>
      <c r="I442" s="3"/>
      <c r="J442" s="422"/>
      <c r="K442" s="422"/>
    </row>
    <row r="443" spans="1:14">
      <c r="A443" s="3">
        <v>44407</v>
      </c>
      <c r="B443" s="422">
        <v>23152</v>
      </c>
      <c r="C443" s="422" t="s">
        <v>19</v>
      </c>
      <c r="D443" t="s">
        <v>29</v>
      </c>
      <c r="E443" s="136"/>
      <c r="F443" s="45">
        <v>5</v>
      </c>
      <c r="G443" s="2">
        <f t="shared" si="6"/>
        <v>7.1054273576010019E-14</v>
      </c>
      <c r="I443" s="3"/>
      <c r="J443" s="422"/>
      <c r="K443" s="422"/>
    </row>
    <row r="444" spans="1:14">
      <c r="A444" s="31">
        <v>44347</v>
      </c>
      <c r="B444" s="421" t="s">
        <v>10</v>
      </c>
      <c r="C444" s="421" t="s">
        <v>20</v>
      </c>
      <c r="D444" t="s">
        <v>12</v>
      </c>
      <c r="E444" s="136">
        <v>28.1</v>
      </c>
      <c r="F444" s="45"/>
      <c r="G444" s="2">
        <f t="shared" si="6"/>
        <v>28.100000000000072</v>
      </c>
      <c r="I444" s="3"/>
      <c r="J444" s="422"/>
      <c r="K444" s="422"/>
      <c r="M444" s="67"/>
    </row>
    <row r="445" spans="1:14">
      <c r="B445" s="422"/>
      <c r="C445" s="422"/>
      <c r="D445" t="s">
        <v>13</v>
      </c>
      <c r="E445" s="136">
        <v>3.5</v>
      </c>
      <c r="F445" s="45"/>
      <c r="G445" s="2">
        <f t="shared" si="6"/>
        <v>31.600000000000072</v>
      </c>
      <c r="I445" s="3"/>
      <c r="J445" s="422"/>
      <c r="K445" s="422"/>
      <c r="N445" s="45"/>
    </row>
    <row r="446" spans="1:14">
      <c r="B446" s="422"/>
      <c r="C446" s="422"/>
      <c r="D446" t="s">
        <v>31</v>
      </c>
      <c r="E446" s="136">
        <v>60</v>
      </c>
      <c r="F446" s="45"/>
      <c r="G446" s="2">
        <f t="shared" si="6"/>
        <v>91.60000000000008</v>
      </c>
      <c r="I446" s="3"/>
      <c r="J446" s="422"/>
      <c r="K446" s="422"/>
      <c r="N446" s="45"/>
    </row>
    <row r="447" spans="1:14">
      <c r="B447" s="422"/>
      <c r="C447" s="422"/>
      <c r="D447" t="s">
        <v>29</v>
      </c>
      <c r="E447" s="136">
        <v>5</v>
      </c>
      <c r="F447" s="45"/>
      <c r="G447" s="2">
        <f t="shared" si="6"/>
        <v>96.60000000000008</v>
      </c>
      <c r="I447" s="3"/>
      <c r="J447" s="422"/>
      <c r="K447" s="422"/>
      <c r="N447" s="45"/>
    </row>
    <row r="448" spans="1:14">
      <c r="A448" s="3">
        <v>44407</v>
      </c>
      <c r="B448" s="422">
        <v>23146</v>
      </c>
      <c r="C448" s="422" t="s">
        <v>20</v>
      </c>
      <c r="D448" t="s">
        <v>12</v>
      </c>
      <c r="E448" s="136"/>
      <c r="F448" s="67">
        <v>28.1</v>
      </c>
      <c r="G448" s="2">
        <f t="shared" si="6"/>
        <v>68.500000000000085</v>
      </c>
      <c r="I448" s="3"/>
      <c r="J448" s="422"/>
      <c r="K448" s="422"/>
      <c r="N448" s="45"/>
    </row>
    <row r="449" spans="1:14">
      <c r="A449" s="3">
        <v>44407</v>
      </c>
      <c r="B449" s="422">
        <v>23146</v>
      </c>
      <c r="C449" s="422" t="s">
        <v>20</v>
      </c>
      <c r="D449" t="s">
        <v>13</v>
      </c>
      <c r="E449" s="136"/>
      <c r="F449" s="67">
        <v>3.5</v>
      </c>
      <c r="G449" s="2">
        <f t="shared" si="6"/>
        <v>65.000000000000085</v>
      </c>
      <c r="N449" s="45"/>
    </row>
    <row r="450" spans="1:14">
      <c r="A450" s="3">
        <v>44407</v>
      </c>
      <c r="B450" s="422">
        <v>23152</v>
      </c>
      <c r="C450" s="422" t="s">
        <v>20</v>
      </c>
      <c r="D450" t="s">
        <v>31</v>
      </c>
      <c r="E450" s="136"/>
      <c r="F450" s="45">
        <v>60</v>
      </c>
      <c r="G450" s="2">
        <f t="shared" si="6"/>
        <v>5.0000000000000853</v>
      </c>
      <c r="N450" s="45"/>
    </row>
    <row r="451" spans="1:14">
      <c r="A451" s="3">
        <v>44407</v>
      </c>
      <c r="B451" s="422">
        <v>23152</v>
      </c>
      <c r="C451" s="422" t="s">
        <v>20</v>
      </c>
      <c r="D451" t="s">
        <v>29</v>
      </c>
      <c r="E451" s="136"/>
      <c r="F451" s="45">
        <v>5</v>
      </c>
      <c r="G451" s="2">
        <f t="shared" si="6"/>
        <v>8.5265128291212022E-14</v>
      </c>
      <c r="N451" s="45"/>
    </row>
    <row r="452" spans="1:14">
      <c r="A452" s="31">
        <v>44377</v>
      </c>
      <c r="B452" s="421" t="s">
        <v>10</v>
      </c>
      <c r="C452" s="421" t="s">
        <v>21</v>
      </c>
      <c r="D452" t="s">
        <v>12</v>
      </c>
      <c r="E452" s="136">
        <v>30.8</v>
      </c>
      <c r="F452" s="45"/>
      <c r="G452" s="2">
        <f t="shared" si="6"/>
        <v>30.800000000000086</v>
      </c>
      <c r="N452" s="45"/>
    </row>
    <row r="453" spans="1:14">
      <c r="B453" s="422"/>
      <c r="C453" s="422"/>
      <c r="D453" t="s">
        <v>13</v>
      </c>
      <c r="E453" s="136">
        <v>5.4</v>
      </c>
      <c r="F453" s="45"/>
      <c r="G453" s="2">
        <f t="shared" si="6"/>
        <v>36.200000000000088</v>
      </c>
      <c r="N453" s="45"/>
    </row>
    <row r="454" spans="1:14">
      <c r="B454" s="422"/>
      <c r="C454" s="422"/>
      <c r="D454" t="s">
        <v>31</v>
      </c>
      <c r="E454" s="136">
        <v>60</v>
      </c>
      <c r="F454" s="45"/>
      <c r="G454" s="2">
        <f t="shared" si="6"/>
        <v>96.200000000000088</v>
      </c>
      <c r="N454" s="45"/>
    </row>
    <row r="455" spans="1:14">
      <c r="B455" s="422"/>
      <c r="C455" s="422"/>
      <c r="D455" t="s">
        <v>29</v>
      </c>
      <c r="E455" s="136">
        <v>5</v>
      </c>
      <c r="F455" s="45"/>
      <c r="G455" s="2">
        <f t="shared" si="6"/>
        <v>101.20000000000009</v>
      </c>
      <c r="N455" s="45"/>
    </row>
    <row r="456" spans="1:14">
      <c r="A456" s="3">
        <v>44407</v>
      </c>
      <c r="B456" s="422">
        <v>23146</v>
      </c>
      <c r="C456" s="422" t="s">
        <v>21</v>
      </c>
      <c r="D456" t="s">
        <v>12</v>
      </c>
      <c r="E456" s="136"/>
      <c r="F456" s="67">
        <v>30.8</v>
      </c>
      <c r="G456" s="2">
        <f t="shared" si="6"/>
        <v>70.400000000000091</v>
      </c>
      <c r="N456" s="45"/>
    </row>
    <row r="457" spans="1:14">
      <c r="A457" s="3">
        <v>44407</v>
      </c>
      <c r="B457" s="422">
        <v>23146</v>
      </c>
      <c r="C457" s="422" t="s">
        <v>21</v>
      </c>
      <c r="D457" t="s">
        <v>13</v>
      </c>
      <c r="E457" s="136"/>
      <c r="F457" s="67">
        <v>5.4</v>
      </c>
      <c r="G457" s="2">
        <f t="shared" si="6"/>
        <v>65.000000000000085</v>
      </c>
      <c r="N457" s="45"/>
    </row>
    <row r="458" spans="1:14">
      <c r="A458" s="3">
        <v>44407</v>
      </c>
      <c r="B458" s="422">
        <v>23152</v>
      </c>
      <c r="C458" s="422" t="s">
        <v>21</v>
      </c>
      <c r="D458" t="s">
        <v>31</v>
      </c>
      <c r="E458" s="136"/>
      <c r="F458" s="45">
        <v>60</v>
      </c>
      <c r="G458" s="2">
        <f t="shared" si="6"/>
        <v>5.0000000000000853</v>
      </c>
      <c r="N458" s="45"/>
    </row>
    <row r="459" spans="1:14">
      <c r="A459" s="3">
        <v>44407</v>
      </c>
      <c r="B459" s="422">
        <v>23152</v>
      </c>
      <c r="C459" s="422" t="s">
        <v>21</v>
      </c>
      <c r="D459" t="s">
        <v>29</v>
      </c>
      <c r="E459" s="136"/>
      <c r="F459" s="45">
        <v>5</v>
      </c>
      <c r="G459" s="6">
        <f t="shared" si="6"/>
        <v>8.5265128291212022E-14</v>
      </c>
      <c r="N459" s="45"/>
    </row>
    <row r="460" spans="1:14">
      <c r="A460" s="81">
        <v>44408</v>
      </c>
      <c r="B460" s="421" t="s">
        <v>10</v>
      </c>
      <c r="C460" s="421" t="s">
        <v>22</v>
      </c>
      <c r="D460" t="s">
        <v>12</v>
      </c>
      <c r="E460" s="29">
        <v>27</v>
      </c>
      <c r="G460" s="2">
        <f>+G459+E460-F460</f>
        <v>27.000000000000085</v>
      </c>
      <c r="N460" s="45"/>
    </row>
    <row r="461" spans="1:14">
      <c r="A461" s="70"/>
      <c r="B461" s="422"/>
      <c r="C461" s="422"/>
      <c r="D461" t="s">
        <v>13</v>
      </c>
      <c r="E461" s="29">
        <v>2.8</v>
      </c>
      <c r="G461" s="2">
        <f t="shared" ref="G461:G617" si="7">+G460+E461-F461</f>
        <v>29.800000000000086</v>
      </c>
      <c r="N461" s="45"/>
    </row>
    <row r="462" spans="1:14">
      <c r="A462" s="70"/>
      <c r="B462" s="422"/>
      <c r="C462" s="422"/>
      <c r="D462" t="s">
        <v>14</v>
      </c>
      <c r="E462" s="29">
        <v>60</v>
      </c>
      <c r="G462" s="2">
        <f t="shared" si="7"/>
        <v>89.800000000000082</v>
      </c>
      <c r="N462" s="45"/>
    </row>
    <row r="463" spans="1:14">
      <c r="A463" s="70"/>
      <c r="B463" s="422"/>
      <c r="C463" s="422"/>
      <c r="D463" t="s">
        <v>15</v>
      </c>
      <c r="E463" s="29">
        <v>5</v>
      </c>
      <c r="G463" s="2">
        <f t="shared" si="7"/>
        <v>94.800000000000082</v>
      </c>
      <c r="N463" s="45"/>
    </row>
    <row r="464" spans="1:14">
      <c r="A464" s="70">
        <v>44516</v>
      </c>
      <c r="B464" s="422">
        <v>23897</v>
      </c>
      <c r="C464" s="422" t="s">
        <v>22</v>
      </c>
      <c r="D464" t="s">
        <v>12</v>
      </c>
      <c r="E464" s="29"/>
      <c r="F464" s="2">
        <v>27</v>
      </c>
      <c r="G464" s="2">
        <f t="shared" si="7"/>
        <v>67.800000000000082</v>
      </c>
      <c r="N464" s="45"/>
    </row>
    <row r="465" spans="1:14">
      <c r="A465" s="70">
        <v>44516</v>
      </c>
      <c r="B465" s="422">
        <v>23897</v>
      </c>
      <c r="C465" s="422" t="s">
        <v>22</v>
      </c>
      <c r="D465" t="s">
        <v>13</v>
      </c>
      <c r="E465" s="29"/>
      <c r="F465" s="2">
        <v>2.8</v>
      </c>
      <c r="G465" s="2">
        <f t="shared" si="7"/>
        <v>65.000000000000085</v>
      </c>
      <c r="N465" s="45"/>
    </row>
    <row r="466" spans="1:14">
      <c r="A466" s="70">
        <v>44516</v>
      </c>
      <c r="B466" s="422">
        <v>23897</v>
      </c>
      <c r="C466" s="422" t="s">
        <v>22</v>
      </c>
      <c r="D466" t="s">
        <v>14</v>
      </c>
      <c r="E466" s="29"/>
      <c r="F466" s="2">
        <v>60</v>
      </c>
      <c r="G466" s="2">
        <f t="shared" si="7"/>
        <v>5.0000000000000853</v>
      </c>
      <c r="N466" s="45"/>
    </row>
    <row r="467" spans="1:14">
      <c r="A467" s="70">
        <v>44516</v>
      </c>
      <c r="B467" s="422">
        <v>23897</v>
      </c>
      <c r="C467" s="422" t="s">
        <v>22</v>
      </c>
      <c r="D467" t="s">
        <v>15</v>
      </c>
      <c r="E467" s="29"/>
      <c r="F467" s="2">
        <v>5</v>
      </c>
      <c r="G467" s="2">
        <f t="shared" si="7"/>
        <v>8.5265128291212022E-14</v>
      </c>
      <c r="N467" s="45"/>
    </row>
    <row r="468" spans="1:14">
      <c r="A468" s="31">
        <v>44439</v>
      </c>
      <c r="B468" s="421" t="s">
        <v>10</v>
      </c>
      <c r="C468" s="421" t="s">
        <v>23</v>
      </c>
      <c r="D468" t="s">
        <v>12</v>
      </c>
      <c r="E468" s="29">
        <v>30.5</v>
      </c>
      <c r="G468" s="2">
        <f t="shared" si="7"/>
        <v>30.500000000000085</v>
      </c>
      <c r="N468" s="45"/>
    </row>
    <row r="469" spans="1:14">
      <c r="B469" s="422"/>
      <c r="C469" s="422"/>
      <c r="D469" t="s">
        <v>13</v>
      </c>
      <c r="E469" s="29">
        <v>3.1</v>
      </c>
      <c r="G469" s="2">
        <f t="shared" si="7"/>
        <v>33.600000000000087</v>
      </c>
    </row>
    <row r="470" spans="1:14">
      <c r="B470" s="422"/>
      <c r="C470" s="422"/>
      <c r="D470" t="s">
        <v>14</v>
      </c>
      <c r="E470" s="29">
        <v>60</v>
      </c>
      <c r="G470" s="2">
        <f t="shared" si="7"/>
        <v>93.60000000000008</v>
      </c>
    </row>
    <row r="471" spans="1:14">
      <c r="B471" s="422"/>
      <c r="C471" s="422"/>
      <c r="D471" t="s">
        <v>15</v>
      </c>
      <c r="E471" s="29">
        <v>5</v>
      </c>
      <c r="G471" s="2">
        <f t="shared" si="7"/>
        <v>98.60000000000008</v>
      </c>
    </row>
    <row r="472" spans="1:14">
      <c r="A472" s="70">
        <v>44516</v>
      </c>
      <c r="B472" s="422">
        <v>23897</v>
      </c>
      <c r="C472" s="422" t="s">
        <v>23</v>
      </c>
      <c r="D472" t="s">
        <v>12</v>
      </c>
      <c r="E472" s="29"/>
      <c r="F472" s="2">
        <v>30.5</v>
      </c>
      <c r="G472" s="2">
        <f t="shared" si="7"/>
        <v>68.10000000000008</v>
      </c>
    </row>
    <row r="473" spans="1:14">
      <c r="A473" s="70">
        <v>44516</v>
      </c>
      <c r="B473" s="422">
        <v>23897</v>
      </c>
      <c r="C473" s="422" t="s">
        <v>23</v>
      </c>
      <c r="D473" t="s">
        <v>13</v>
      </c>
      <c r="E473" s="29"/>
      <c r="F473" s="2">
        <v>3.1</v>
      </c>
      <c r="G473" s="2">
        <f t="shared" si="7"/>
        <v>65.000000000000085</v>
      </c>
    </row>
    <row r="474" spans="1:14">
      <c r="A474" s="70">
        <v>44516</v>
      </c>
      <c r="B474" s="422">
        <v>23897</v>
      </c>
      <c r="C474" s="422" t="s">
        <v>23</v>
      </c>
      <c r="D474" t="s">
        <v>14</v>
      </c>
      <c r="E474" s="29"/>
      <c r="F474" s="2">
        <v>60</v>
      </c>
      <c r="G474" s="2">
        <f t="shared" si="7"/>
        <v>5.0000000000000853</v>
      </c>
    </row>
    <row r="475" spans="1:14">
      <c r="A475" s="70">
        <v>44516</v>
      </c>
      <c r="B475" s="422">
        <v>23897</v>
      </c>
      <c r="C475" s="422" t="s">
        <v>23</v>
      </c>
      <c r="D475" t="s">
        <v>15</v>
      </c>
      <c r="E475" s="29"/>
      <c r="F475" s="2">
        <v>5</v>
      </c>
      <c r="G475" s="2">
        <f t="shared" si="7"/>
        <v>8.5265128291212022E-14</v>
      </c>
    </row>
    <row r="476" spans="1:14">
      <c r="A476" s="31">
        <v>44469</v>
      </c>
      <c r="B476" s="421" t="s">
        <v>10</v>
      </c>
      <c r="C476" s="421" t="s">
        <v>41</v>
      </c>
      <c r="D476" t="s">
        <v>12</v>
      </c>
      <c r="E476" s="29">
        <v>31.6</v>
      </c>
      <c r="G476" s="2">
        <f t="shared" si="7"/>
        <v>31.600000000000087</v>
      </c>
    </row>
    <row r="477" spans="1:14">
      <c r="B477" s="422"/>
      <c r="C477" s="422"/>
      <c r="D477" t="s">
        <v>13</v>
      </c>
      <c r="E477" s="29">
        <v>4.7</v>
      </c>
      <c r="G477" s="2">
        <f t="shared" si="7"/>
        <v>36.30000000000009</v>
      </c>
    </row>
    <row r="478" spans="1:14">
      <c r="B478" s="422"/>
      <c r="C478" s="422"/>
      <c r="D478" t="s">
        <v>14</v>
      </c>
      <c r="E478" s="29">
        <v>60</v>
      </c>
      <c r="G478" s="2">
        <f t="shared" si="7"/>
        <v>96.300000000000097</v>
      </c>
    </row>
    <row r="479" spans="1:14">
      <c r="B479" s="422"/>
      <c r="C479" s="422"/>
      <c r="D479" t="s">
        <v>15</v>
      </c>
      <c r="E479" s="29">
        <v>5</v>
      </c>
      <c r="G479" s="2">
        <f t="shared" si="7"/>
        <v>101.3000000000001</v>
      </c>
    </row>
    <row r="480" spans="1:14">
      <c r="A480" s="70">
        <v>44516</v>
      </c>
      <c r="B480" s="422">
        <v>23897</v>
      </c>
      <c r="C480" s="422" t="s">
        <v>41</v>
      </c>
      <c r="D480" t="s">
        <v>12</v>
      </c>
      <c r="E480" s="29"/>
      <c r="F480" s="2">
        <v>31.6</v>
      </c>
      <c r="G480" s="2">
        <f t="shared" si="7"/>
        <v>69.700000000000102</v>
      </c>
    </row>
    <row r="481" spans="1:11">
      <c r="A481" s="70">
        <v>44516</v>
      </c>
      <c r="B481" s="422">
        <v>23897</v>
      </c>
      <c r="C481" s="422" t="s">
        <v>41</v>
      </c>
      <c r="D481" t="s">
        <v>13</v>
      </c>
      <c r="E481" s="29"/>
      <c r="F481" s="2">
        <v>4.7</v>
      </c>
      <c r="G481" s="2">
        <f t="shared" si="7"/>
        <v>65.000000000000099</v>
      </c>
    </row>
    <row r="482" spans="1:11">
      <c r="A482" s="70">
        <v>44516</v>
      </c>
      <c r="B482" s="422">
        <v>23897</v>
      </c>
      <c r="C482" s="422" t="s">
        <v>41</v>
      </c>
      <c r="D482" t="s">
        <v>14</v>
      </c>
      <c r="E482" s="29"/>
      <c r="F482" s="2">
        <v>60</v>
      </c>
      <c r="G482" s="2">
        <f t="shared" si="7"/>
        <v>5.0000000000000995</v>
      </c>
    </row>
    <row r="483" spans="1:11">
      <c r="A483" s="70">
        <v>44516</v>
      </c>
      <c r="B483" s="422">
        <v>23897</v>
      </c>
      <c r="C483" s="422" t="s">
        <v>41</v>
      </c>
      <c r="D483" t="s">
        <v>15</v>
      </c>
      <c r="E483" s="29"/>
      <c r="F483" s="2">
        <v>5</v>
      </c>
      <c r="G483" s="2">
        <f t="shared" si="7"/>
        <v>9.9475983006414026E-14</v>
      </c>
      <c r="K483" s="421"/>
    </row>
    <row r="484" spans="1:11">
      <c r="A484" s="81">
        <v>44500</v>
      </c>
      <c r="B484" s="421" t="s">
        <v>10</v>
      </c>
      <c r="C484" s="421" t="s">
        <v>25</v>
      </c>
      <c r="D484" t="s">
        <v>12</v>
      </c>
      <c r="E484" s="29">
        <v>32.700000000000003</v>
      </c>
      <c r="G484" s="2">
        <f t="shared" si="7"/>
        <v>32.700000000000102</v>
      </c>
      <c r="K484" s="422"/>
    </row>
    <row r="485" spans="1:11">
      <c r="A485" s="70"/>
      <c r="B485" s="422"/>
      <c r="C485" s="422"/>
      <c r="D485" t="s">
        <v>13</v>
      </c>
      <c r="E485" s="29">
        <v>2.6</v>
      </c>
      <c r="G485" s="2">
        <f t="shared" si="7"/>
        <v>35.300000000000104</v>
      </c>
      <c r="K485" s="422"/>
    </row>
    <row r="486" spans="1:11">
      <c r="A486" s="70"/>
      <c r="B486" s="422"/>
      <c r="C486" s="422"/>
      <c r="D486" t="s">
        <v>14</v>
      </c>
      <c r="E486" s="29">
        <v>60</v>
      </c>
      <c r="G486" s="2">
        <f t="shared" si="7"/>
        <v>95.300000000000097</v>
      </c>
      <c r="K486" s="422"/>
    </row>
    <row r="487" spans="1:11">
      <c r="A487" s="70"/>
      <c r="B487" s="422"/>
      <c r="C487" s="422"/>
      <c r="D487" t="s">
        <v>15</v>
      </c>
      <c r="E487" s="29">
        <v>5</v>
      </c>
      <c r="G487" s="2">
        <f t="shared" si="7"/>
        <v>100.3000000000001</v>
      </c>
      <c r="K487" s="421"/>
    </row>
    <row r="488" spans="1:11">
      <c r="A488" s="70">
        <v>44648</v>
      </c>
      <c r="B488" s="422">
        <v>24702</v>
      </c>
      <c r="C488" s="422" t="s">
        <v>25</v>
      </c>
      <c r="D488" t="s">
        <v>12</v>
      </c>
      <c r="E488" s="29"/>
      <c r="F488" s="2">
        <v>32.700000000000003</v>
      </c>
      <c r="G488" s="2">
        <f t="shared" si="7"/>
        <v>67.600000000000094</v>
      </c>
      <c r="K488" s="421"/>
    </row>
    <row r="489" spans="1:11">
      <c r="A489" s="70">
        <v>44648</v>
      </c>
      <c r="B489" s="422">
        <v>24702</v>
      </c>
      <c r="C489" s="422" t="s">
        <v>25</v>
      </c>
      <c r="D489" t="s">
        <v>13</v>
      </c>
      <c r="E489" s="29"/>
      <c r="F489" s="2">
        <v>2.6</v>
      </c>
      <c r="G489" s="2">
        <f t="shared" si="7"/>
        <v>65.000000000000099</v>
      </c>
      <c r="K489" s="421"/>
    </row>
    <row r="490" spans="1:11">
      <c r="A490" s="70">
        <v>44648</v>
      </c>
      <c r="B490" s="422">
        <v>24702</v>
      </c>
      <c r="C490" s="422" t="s">
        <v>25</v>
      </c>
      <c r="D490" t="s">
        <v>14</v>
      </c>
      <c r="E490" s="29"/>
      <c r="F490" s="2">
        <v>60</v>
      </c>
      <c r="G490" s="2">
        <f t="shared" si="7"/>
        <v>5.0000000000000995</v>
      </c>
      <c r="K490" s="421"/>
    </row>
    <row r="491" spans="1:11">
      <c r="A491" s="70">
        <v>44648</v>
      </c>
      <c r="B491" s="422">
        <v>24702</v>
      </c>
      <c r="C491" s="422" t="s">
        <v>25</v>
      </c>
      <c r="D491" t="s">
        <v>15</v>
      </c>
      <c r="E491" s="29"/>
      <c r="F491" s="2">
        <v>5</v>
      </c>
      <c r="G491" s="2">
        <f t="shared" si="7"/>
        <v>9.9475983006414026E-14</v>
      </c>
      <c r="K491" s="421"/>
    </row>
    <row r="492" spans="1:11">
      <c r="A492" s="81">
        <v>44530</v>
      </c>
      <c r="B492" s="421" t="s">
        <v>10</v>
      </c>
      <c r="C492" s="421" t="s">
        <v>26</v>
      </c>
      <c r="D492" t="s">
        <v>12</v>
      </c>
      <c r="E492" s="29">
        <v>34.9</v>
      </c>
      <c r="G492" s="2">
        <f t="shared" si="7"/>
        <v>34.900000000000098</v>
      </c>
      <c r="K492" s="422"/>
    </row>
    <row r="493" spans="1:11">
      <c r="A493" s="70"/>
      <c r="B493" s="422"/>
      <c r="C493" s="422"/>
      <c r="D493" t="s">
        <v>13</v>
      </c>
      <c r="E493" s="29">
        <v>4</v>
      </c>
      <c r="G493" s="2">
        <f t="shared" si="7"/>
        <v>38.900000000000098</v>
      </c>
      <c r="K493" s="422"/>
    </row>
    <row r="494" spans="1:11">
      <c r="A494" s="70"/>
      <c r="B494" s="422"/>
      <c r="C494" s="422"/>
      <c r="D494" t="s">
        <v>14</v>
      </c>
      <c r="E494" s="29">
        <v>60</v>
      </c>
      <c r="G494" s="2">
        <f t="shared" si="7"/>
        <v>98.900000000000091</v>
      </c>
      <c r="K494" s="422"/>
    </row>
    <row r="495" spans="1:11">
      <c r="A495" s="70"/>
      <c r="B495" s="422"/>
      <c r="C495" s="422"/>
      <c r="D495" t="s">
        <v>15</v>
      </c>
      <c r="E495" s="29">
        <v>5</v>
      </c>
      <c r="G495" s="2">
        <f t="shared" si="7"/>
        <v>103.90000000000009</v>
      </c>
      <c r="K495" s="422"/>
    </row>
    <row r="496" spans="1:11">
      <c r="A496" s="70"/>
      <c r="B496" s="422"/>
      <c r="C496" s="422"/>
      <c r="D496" t="s">
        <v>157</v>
      </c>
      <c r="E496" s="29">
        <v>10</v>
      </c>
      <c r="G496" s="2">
        <f t="shared" si="7"/>
        <v>113.90000000000009</v>
      </c>
      <c r="K496" s="421"/>
    </row>
    <row r="497" spans="1:13">
      <c r="A497" s="70">
        <v>44648</v>
      </c>
      <c r="B497" s="422">
        <v>24704</v>
      </c>
      <c r="C497" s="422" t="s">
        <v>26</v>
      </c>
      <c r="D497" t="s">
        <v>157</v>
      </c>
      <c r="E497" s="29"/>
      <c r="F497" s="2">
        <v>10</v>
      </c>
      <c r="G497" s="2">
        <f t="shared" si="7"/>
        <v>103.90000000000009</v>
      </c>
      <c r="K497" s="421"/>
    </row>
    <row r="498" spans="1:13">
      <c r="A498" s="70">
        <v>44648</v>
      </c>
      <c r="B498" s="422">
        <v>24702</v>
      </c>
      <c r="C498" s="422" t="s">
        <v>26</v>
      </c>
      <c r="D498" t="s">
        <v>12</v>
      </c>
      <c r="E498" s="29"/>
      <c r="F498" s="2">
        <v>34.9</v>
      </c>
      <c r="G498" s="2">
        <f t="shared" si="7"/>
        <v>69.000000000000085</v>
      </c>
      <c r="K498" s="421"/>
    </row>
    <row r="499" spans="1:13">
      <c r="A499" s="70">
        <v>44648</v>
      </c>
      <c r="B499" s="422">
        <v>24702</v>
      </c>
      <c r="C499" s="422" t="s">
        <v>26</v>
      </c>
      <c r="D499" t="s">
        <v>13</v>
      </c>
      <c r="E499" s="29"/>
      <c r="F499" s="2">
        <v>4</v>
      </c>
      <c r="G499" s="2">
        <f t="shared" si="7"/>
        <v>65.000000000000085</v>
      </c>
      <c r="K499" s="421"/>
    </row>
    <row r="500" spans="1:13">
      <c r="A500" s="70">
        <v>44648</v>
      </c>
      <c r="B500" s="422">
        <v>24702</v>
      </c>
      <c r="C500" s="422" t="s">
        <v>26</v>
      </c>
      <c r="D500" t="s">
        <v>14</v>
      </c>
      <c r="E500" s="29"/>
      <c r="F500" s="2">
        <v>60</v>
      </c>
      <c r="G500" s="2">
        <f t="shared" si="7"/>
        <v>5.0000000000000853</v>
      </c>
      <c r="K500" s="421"/>
    </row>
    <row r="501" spans="1:13">
      <c r="A501" s="70">
        <v>44648</v>
      </c>
      <c r="B501" s="422">
        <v>24702</v>
      </c>
      <c r="C501" s="422" t="s">
        <v>26</v>
      </c>
      <c r="D501" t="s">
        <v>15</v>
      </c>
      <c r="E501" s="29"/>
      <c r="F501" s="2">
        <v>5</v>
      </c>
      <c r="G501" s="2">
        <f t="shared" si="7"/>
        <v>8.5265128291212022E-14</v>
      </c>
      <c r="K501" s="421"/>
    </row>
    <row r="502" spans="1:13">
      <c r="A502" s="81">
        <v>44561</v>
      </c>
      <c r="B502" s="421" t="s">
        <v>10</v>
      </c>
      <c r="C502" s="421" t="s">
        <v>27</v>
      </c>
      <c r="D502" t="s">
        <v>12</v>
      </c>
      <c r="E502" s="29">
        <v>36.700000000000003</v>
      </c>
      <c r="G502" s="2">
        <f t="shared" si="7"/>
        <v>36.700000000000088</v>
      </c>
      <c r="K502" s="422"/>
    </row>
    <row r="503" spans="1:13">
      <c r="A503" s="70"/>
      <c r="B503" s="422"/>
      <c r="C503" s="422"/>
      <c r="D503" t="s">
        <v>13</v>
      </c>
      <c r="E503" s="29">
        <v>4.4000000000000004</v>
      </c>
      <c r="G503" s="2">
        <f t="shared" si="7"/>
        <v>41.100000000000087</v>
      </c>
      <c r="K503" s="422"/>
    </row>
    <row r="504" spans="1:13">
      <c r="A504" s="70"/>
      <c r="B504" s="422"/>
      <c r="C504" s="422"/>
      <c r="D504" t="s">
        <v>14</v>
      </c>
      <c r="E504" s="29">
        <v>60</v>
      </c>
      <c r="G504" s="2">
        <f t="shared" si="7"/>
        <v>101.10000000000008</v>
      </c>
      <c r="K504" s="422"/>
    </row>
    <row r="505" spans="1:13">
      <c r="A505" s="70"/>
      <c r="B505" s="422"/>
      <c r="C505" s="422"/>
      <c r="D505" t="s">
        <v>15</v>
      </c>
      <c r="E505" s="29">
        <v>5</v>
      </c>
      <c r="G505" s="2">
        <f t="shared" si="7"/>
        <v>106.10000000000008</v>
      </c>
      <c r="K505" s="421"/>
    </row>
    <row r="506" spans="1:13">
      <c r="A506" s="70">
        <v>44648</v>
      </c>
      <c r="B506" s="422">
        <v>24703</v>
      </c>
      <c r="C506" s="422" t="s">
        <v>11</v>
      </c>
      <c r="D506" t="s">
        <v>12</v>
      </c>
      <c r="E506" s="29"/>
      <c r="F506" s="2">
        <v>36.700000000000003</v>
      </c>
      <c r="G506" s="2">
        <f t="shared" si="7"/>
        <v>69.400000000000077</v>
      </c>
      <c r="K506" s="421"/>
    </row>
    <row r="507" spans="1:13">
      <c r="A507" s="70">
        <v>44648</v>
      </c>
      <c r="B507" s="422">
        <v>24703</v>
      </c>
      <c r="C507" s="422" t="s">
        <v>11</v>
      </c>
      <c r="D507" t="s">
        <v>13</v>
      </c>
      <c r="E507" s="29"/>
      <c r="F507" s="2">
        <v>4.4000000000000004</v>
      </c>
      <c r="G507" s="2">
        <f t="shared" si="7"/>
        <v>65.000000000000071</v>
      </c>
      <c r="K507" s="421"/>
    </row>
    <row r="508" spans="1:13">
      <c r="A508" s="70">
        <v>44648</v>
      </c>
      <c r="B508" s="422">
        <v>24703</v>
      </c>
      <c r="C508" s="422" t="s">
        <v>11</v>
      </c>
      <c r="D508" t="s">
        <v>14</v>
      </c>
      <c r="E508" s="29"/>
      <c r="F508" s="2">
        <v>60</v>
      </c>
      <c r="G508" s="2">
        <f t="shared" si="7"/>
        <v>5.0000000000000711</v>
      </c>
      <c r="K508" s="421"/>
    </row>
    <row r="509" spans="1:13">
      <c r="A509" s="70">
        <v>44648</v>
      </c>
      <c r="B509" s="422">
        <v>24703</v>
      </c>
      <c r="C509" s="422" t="s">
        <v>11</v>
      </c>
      <c r="D509" t="s">
        <v>15</v>
      </c>
      <c r="E509" s="29"/>
      <c r="F509" s="2">
        <v>5</v>
      </c>
      <c r="G509" s="2">
        <f t="shared" si="7"/>
        <v>7.1054273576010019E-14</v>
      </c>
      <c r="K509" s="421"/>
    </row>
    <row r="510" spans="1:13">
      <c r="A510" s="81">
        <v>44592</v>
      </c>
      <c r="B510" s="421" t="s">
        <v>10</v>
      </c>
      <c r="C510" s="421" t="s">
        <v>11</v>
      </c>
      <c r="D510" t="s">
        <v>12</v>
      </c>
      <c r="E510" s="29">
        <v>38.799999999999997</v>
      </c>
      <c r="G510" s="2">
        <f t="shared" si="7"/>
        <v>38.800000000000068</v>
      </c>
      <c r="K510" s="422"/>
    </row>
    <row r="511" spans="1:13">
      <c r="B511" s="422"/>
      <c r="C511" s="422"/>
      <c r="D511" t="s">
        <v>13</v>
      </c>
      <c r="E511" s="29">
        <v>1.3</v>
      </c>
      <c r="G511" s="2">
        <f t="shared" si="7"/>
        <v>40.100000000000065</v>
      </c>
      <c r="K511" s="422"/>
    </row>
    <row r="512" spans="1:13">
      <c r="B512" s="422"/>
      <c r="C512" s="422"/>
      <c r="D512" t="s">
        <v>14</v>
      </c>
      <c r="E512" s="29">
        <v>60</v>
      </c>
      <c r="G512" s="2">
        <f t="shared" si="7"/>
        <v>100.10000000000007</v>
      </c>
      <c r="K512" s="422"/>
      <c r="M512" s="5"/>
    </row>
    <row r="513" spans="1:14">
      <c r="B513" s="422"/>
      <c r="C513" s="422"/>
      <c r="D513" t="s">
        <v>15</v>
      </c>
      <c r="E513" s="20">
        <v>5</v>
      </c>
      <c r="G513" s="2">
        <f t="shared" si="7"/>
        <v>105.10000000000007</v>
      </c>
      <c r="K513" s="422"/>
      <c r="M513" s="5"/>
    </row>
    <row r="514" spans="1:14">
      <c r="B514" s="422"/>
      <c r="C514" s="422"/>
      <c r="D514" t="s">
        <v>158</v>
      </c>
      <c r="E514" s="20">
        <v>10</v>
      </c>
      <c r="G514" s="2">
        <f t="shared" si="7"/>
        <v>115.10000000000007</v>
      </c>
      <c r="K514" s="421"/>
    </row>
    <row r="515" spans="1:14">
      <c r="A515" s="70">
        <v>44648</v>
      </c>
      <c r="B515" s="422">
        <v>24704</v>
      </c>
      <c r="C515" s="422" t="s">
        <v>11</v>
      </c>
      <c r="D515" t="s">
        <v>158</v>
      </c>
      <c r="F515" s="2">
        <v>10</v>
      </c>
      <c r="G515" s="2">
        <f t="shared" si="7"/>
        <v>105.10000000000007</v>
      </c>
      <c r="K515" s="421"/>
    </row>
    <row r="516" spans="1:14">
      <c r="A516" s="70">
        <v>44648</v>
      </c>
      <c r="B516" s="422">
        <v>24703</v>
      </c>
      <c r="C516" s="422" t="s">
        <v>11</v>
      </c>
      <c r="D516" t="s">
        <v>12</v>
      </c>
      <c r="F516" s="2">
        <v>38.799999999999997</v>
      </c>
      <c r="G516" s="2">
        <f t="shared" si="7"/>
        <v>66.300000000000068</v>
      </c>
      <c r="K516" s="421"/>
    </row>
    <row r="517" spans="1:14">
      <c r="A517" s="70">
        <v>44648</v>
      </c>
      <c r="B517" s="422">
        <v>24703</v>
      </c>
      <c r="C517" s="422" t="s">
        <v>11</v>
      </c>
      <c r="D517" t="s">
        <v>13</v>
      </c>
      <c r="F517" s="2">
        <v>1.3</v>
      </c>
      <c r="G517" s="2">
        <f t="shared" si="7"/>
        <v>65.000000000000071</v>
      </c>
      <c r="K517" s="421"/>
    </row>
    <row r="518" spans="1:14">
      <c r="A518" s="70">
        <v>44648</v>
      </c>
      <c r="B518" s="422">
        <v>24703</v>
      </c>
      <c r="C518" s="422" t="s">
        <v>11</v>
      </c>
      <c r="D518" t="s">
        <v>14</v>
      </c>
      <c r="F518" s="2">
        <v>60</v>
      </c>
      <c r="G518" s="2">
        <f t="shared" si="7"/>
        <v>5.0000000000000711</v>
      </c>
      <c r="K518" s="421"/>
    </row>
    <row r="519" spans="1:14">
      <c r="A519" s="70">
        <v>44648</v>
      </c>
      <c r="B519" s="422">
        <v>24703</v>
      </c>
      <c r="C519" s="422" t="s">
        <v>11</v>
      </c>
      <c r="D519" t="s">
        <v>15</v>
      </c>
      <c r="F519">
        <v>5</v>
      </c>
      <c r="G519" s="2">
        <f t="shared" si="7"/>
        <v>7.1054273576010019E-14</v>
      </c>
      <c r="K519" s="421"/>
    </row>
    <row r="520" spans="1:14">
      <c r="A520" s="31">
        <v>44620</v>
      </c>
      <c r="B520" s="421" t="s">
        <v>10</v>
      </c>
      <c r="C520" s="421" t="s">
        <v>17</v>
      </c>
      <c r="D520" s="35" t="s">
        <v>12</v>
      </c>
      <c r="E520" s="134">
        <v>85.3</v>
      </c>
      <c r="G520" s="2">
        <f t="shared" si="7"/>
        <v>85.300000000000068</v>
      </c>
      <c r="K520" s="422"/>
    </row>
    <row r="521" spans="1:14">
      <c r="B521" s="422"/>
      <c r="C521" s="422"/>
      <c r="D521" t="s">
        <v>13</v>
      </c>
      <c r="E521" s="29">
        <v>4.3</v>
      </c>
      <c r="G521" s="2">
        <f t="shared" si="7"/>
        <v>89.600000000000065</v>
      </c>
    </row>
    <row r="522" spans="1:14">
      <c r="B522" s="422"/>
      <c r="C522" s="422"/>
      <c r="D522" t="s">
        <v>14</v>
      </c>
      <c r="E522" s="29">
        <v>56</v>
      </c>
      <c r="G522" s="2">
        <f t="shared" si="7"/>
        <v>145.60000000000008</v>
      </c>
      <c r="L522" s="421"/>
      <c r="M522" s="35"/>
      <c r="N522" s="21"/>
    </row>
    <row r="523" spans="1:14">
      <c r="B523" s="422"/>
      <c r="C523" s="422"/>
      <c r="D523" t="s">
        <v>15</v>
      </c>
      <c r="E523" s="29">
        <v>5</v>
      </c>
      <c r="G523" s="2">
        <f t="shared" si="7"/>
        <v>150.60000000000008</v>
      </c>
      <c r="L523" s="422"/>
      <c r="M523"/>
      <c r="N523" s="2"/>
    </row>
    <row r="524" spans="1:14">
      <c r="A524" s="3">
        <v>44648</v>
      </c>
      <c r="B524" s="422">
        <v>24705</v>
      </c>
      <c r="C524" s="422" t="s">
        <v>17</v>
      </c>
      <c r="D524" t="s">
        <v>14</v>
      </c>
      <c r="F524" s="2">
        <v>56</v>
      </c>
      <c r="G524" s="2">
        <f t="shared" si="7"/>
        <v>94.60000000000008</v>
      </c>
      <c r="L524" s="421"/>
      <c r="M524"/>
      <c r="N524" s="2"/>
    </row>
    <row r="525" spans="1:14">
      <c r="A525" s="3">
        <v>44648</v>
      </c>
      <c r="B525" s="422">
        <v>24705</v>
      </c>
      <c r="C525" s="422" t="s">
        <v>17</v>
      </c>
      <c r="D525" t="s">
        <v>15</v>
      </c>
      <c r="F525" s="2">
        <v>5</v>
      </c>
      <c r="G525" s="2">
        <f t="shared" si="7"/>
        <v>89.60000000000008</v>
      </c>
      <c r="L525" s="422"/>
      <c r="M525"/>
      <c r="N525" s="2"/>
    </row>
    <row r="526" spans="1:14">
      <c r="A526" s="3">
        <v>44648</v>
      </c>
      <c r="B526" s="422">
        <v>24705</v>
      </c>
      <c r="C526" s="422" t="s">
        <v>17</v>
      </c>
      <c r="D526" t="s">
        <v>13</v>
      </c>
      <c r="F526" s="2">
        <v>4.3</v>
      </c>
      <c r="G526" s="2">
        <f t="shared" si="7"/>
        <v>85.300000000000082</v>
      </c>
      <c r="L526" s="421"/>
      <c r="M526"/>
      <c r="N526" s="45"/>
    </row>
    <row r="527" spans="1:14">
      <c r="A527" s="3">
        <v>44711</v>
      </c>
      <c r="B527" s="422" t="s">
        <v>159</v>
      </c>
      <c r="C527" s="422" t="s">
        <v>17</v>
      </c>
      <c r="D527" t="s">
        <v>12</v>
      </c>
      <c r="F527" s="21">
        <v>85.3</v>
      </c>
      <c r="G527" s="2">
        <f t="shared" si="7"/>
        <v>0</v>
      </c>
      <c r="L527" s="425"/>
      <c r="M527"/>
      <c r="N527" s="45"/>
    </row>
    <row r="528" spans="1:14">
      <c r="A528" s="31">
        <v>44651</v>
      </c>
      <c r="B528" s="421" t="s">
        <v>10</v>
      </c>
      <c r="C528" s="421" t="s">
        <v>18</v>
      </c>
      <c r="D528" t="s">
        <v>12</v>
      </c>
      <c r="E528" s="29">
        <v>40.799999999999997</v>
      </c>
      <c r="G528" s="2">
        <f t="shared" si="7"/>
        <v>40.799999999999997</v>
      </c>
      <c r="L528" s="425"/>
      <c r="M528"/>
      <c r="N528" s="45"/>
    </row>
    <row r="529" spans="1:14">
      <c r="B529" s="422"/>
      <c r="C529" s="422"/>
      <c r="D529" t="s">
        <v>13</v>
      </c>
      <c r="E529" s="29">
        <v>5.2</v>
      </c>
      <c r="G529" s="2">
        <f t="shared" si="7"/>
        <v>46</v>
      </c>
      <c r="M529"/>
      <c r="N529" s="2"/>
    </row>
    <row r="530" spans="1:14">
      <c r="B530" s="422"/>
      <c r="C530" s="422"/>
      <c r="D530" t="s">
        <v>14</v>
      </c>
      <c r="E530" s="29">
        <v>60</v>
      </c>
      <c r="G530" s="2">
        <f t="shared" si="7"/>
        <v>106</v>
      </c>
      <c r="M530"/>
      <c r="N530" s="2"/>
    </row>
    <row r="531" spans="1:14">
      <c r="B531" s="422"/>
      <c r="C531" s="422"/>
      <c r="D531" t="s">
        <v>15</v>
      </c>
      <c r="E531" s="29">
        <v>5</v>
      </c>
      <c r="G531" s="2">
        <f t="shared" si="7"/>
        <v>111</v>
      </c>
      <c r="I531" s="422"/>
      <c r="M531"/>
      <c r="N531" s="45"/>
    </row>
    <row r="532" spans="1:14">
      <c r="B532" s="422"/>
      <c r="C532" s="422"/>
      <c r="D532" t="s">
        <v>79</v>
      </c>
      <c r="E532" s="200">
        <v>93</v>
      </c>
      <c r="G532" s="2">
        <f t="shared" si="7"/>
        <v>204</v>
      </c>
      <c r="M532"/>
      <c r="N532" s="45"/>
    </row>
    <row r="533" spans="1:14">
      <c r="B533" s="422"/>
      <c r="C533" s="422"/>
      <c r="D533" t="s">
        <v>80</v>
      </c>
      <c r="E533" s="200">
        <v>93</v>
      </c>
      <c r="G533" s="2">
        <f t="shared" si="7"/>
        <v>297</v>
      </c>
      <c r="I533" s="421"/>
      <c r="K533" s="142"/>
      <c r="M533"/>
      <c r="N533" s="45"/>
    </row>
    <row r="534" spans="1:14">
      <c r="A534" s="3">
        <v>44711</v>
      </c>
      <c r="B534" s="422" t="s">
        <v>159</v>
      </c>
      <c r="C534" s="422" t="s">
        <v>18</v>
      </c>
      <c r="D534" t="s">
        <v>12</v>
      </c>
      <c r="E534" s="200"/>
      <c r="F534" s="2">
        <v>40.799999999999997</v>
      </c>
      <c r="G534" s="2">
        <f t="shared" si="7"/>
        <v>256.2</v>
      </c>
      <c r="K534" s="142"/>
      <c r="M534"/>
      <c r="N534" s="45"/>
    </row>
    <row r="535" spans="1:14">
      <c r="A535" s="3">
        <v>44711</v>
      </c>
      <c r="B535" s="422" t="s">
        <v>159</v>
      </c>
      <c r="C535" s="422" t="s">
        <v>18</v>
      </c>
      <c r="D535" t="s">
        <v>13</v>
      </c>
      <c r="E535" s="200"/>
      <c r="F535" s="2">
        <v>5.2</v>
      </c>
      <c r="G535" s="2">
        <f t="shared" si="7"/>
        <v>251</v>
      </c>
      <c r="I535" s="421"/>
      <c r="K535" s="142"/>
      <c r="M535"/>
      <c r="N535" s="45"/>
    </row>
    <row r="536" spans="1:14">
      <c r="A536" s="3">
        <v>44711</v>
      </c>
      <c r="B536" s="422" t="s">
        <v>159</v>
      </c>
      <c r="C536" s="422" t="s">
        <v>18</v>
      </c>
      <c r="D536" t="s">
        <v>14</v>
      </c>
      <c r="E536" s="200"/>
      <c r="F536" s="2">
        <v>60</v>
      </c>
      <c r="G536" s="2">
        <f t="shared" si="7"/>
        <v>191</v>
      </c>
      <c r="I536" s="421"/>
      <c r="K536" s="2"/>
      <c r="L536" s="2"/>
      <c r="M536"/>
      <c r="N536" s="45"/>
    </row>
    <row r="537" spans="1:14">
      <c r="A537" s="3">
        <v>44711</v>
      </c>
      <c r="B537" s="422" t="s">
        <v>159</v>
      </c>
      <c r="C537" s="422" t="s">
        <v>18</v>
      </c>
      <c r="D537" t="s">
        <v>15</v>
      </c>
      <c r="E537" s="200"/>
      <c r="F537" s="2">
        <v>5</v>
      </c>
      <c r="G537" s="2">
        <f t="shared" si="7"/>
        <v>186</v>
      </c>
      <c r="I537" s="422"/>
      <c r="K537" s="2"/>
      <c r="L537" s="2"/>
      <c r="M537"/>
      <c r="N537" s="45"/>
    </row>
    <row r="538" spans="1:14">
      <c r="B538" s="422" t="s">
        <v>160</v>
      </c>
      <c r="C538" s="422" t="s">
        <v>18</v>
      </c>
      <c r="D538" t="s">
        <v>79</v>
      </c>
      <c r="E538" s="200"/>
      <c r="F538" s="2">
        <v>46.5</v>
      </c>
      <c r="G538" s="2">
        <f t="shared" si="7"/>
        <v>139.5</v>
      </c>
      <c r="I538" s="422"/>
      <c r="K538" s="2"/>
      <c r="L538" s="2"/>
      <c r="M538"/>
      <c r="N538" s="45"/>
    </row>
    <row r="539" spans="1:14">
      <c r="B539" s="422">
        <v>25385</v>
      </c>
      <c r="C539" s="422" t="s">
        <v>18</v>
      </c>
      <c r="D539" t="s">
        <v>80</v>
      </c>
      <c r="E539" s="200"/>
      <c r="F539" s="2">
        <v>46.5</v>
      </c>
      <c r="G539" s="2">
        <f t="shared" si="7"/>
        <v>93</v>
      </c>
      <c r="I539" s="422"/>
      <c r="K539" s="2"/>
      <c r="L539" s="2"/>
      <c r="M539"/>
      <c r="N539" s="45"/>
    </row>
    <row r="540" spans="1:14">
      <c r="B540" s="422" t="s">
        <v>160</v>
      </c>
      <c r="C540" s="422" t="s">
        <v>18</v>
      </c>
      <c r="D540" t="s">
        <v>79</v>
      </c>
      <c r="E540" s="200"/>
      <c r="F540" s="2">
        <v>46.5</v>
      </c>
      <c r="G540" s="2">
        <f t="shared" si="7"/>
        <v>46.5</v>
      </c>
      <c r="I540" s="422"/>
      <c r="K540" s="2"/>
      <c r="L540" s="2"/>
      <c r="M540"/>
      <c r="N540" s="45"/>
    </row>
    <row r="541" spans="1:14">
      <c r="B541" s="422">
        <v>25385</v>
      </c>
      <c r="C541" s="422" t="s">
        <v>18</v>
      </c>
      <c r="D541" t="s">
        <v>80</v>
      </c>
      <c r="E541" s="200"/>
      <c r="F541" s="2">
        <v>46.5</v>
      </c>
      <c r="G541" s="2">
        <f t="shared" si="7"/>
        <v>0</v>
      </c>
      <c r="I541" s="422"/>
      <c r="K541" s="2"/>
      <c r="L541" s="2"/>
      <c r="M541"/>
      <c r="N541" s="45"/>
    </row>
    <row r="542" spans="1:14">
      <c r="A542" s="31">
        <v>44681</v>
      </c>
      <c r="B542" s="421" t="s">
        <v>10</v>
      </c>
      <c r="C542" s="421" t="s">
        <v>19</v>
      </c>
      <c r="D542" t="s">
        <v>12</v>
      </c>
      <c r="E542" s="192">
        <v>2.6</v>
      </c>
      <c r="F542" s="45"/>
      <c r="G542" s="2">
        <f t="shared" si="7"/>
        <v>2.6</v>
      </c>
      <c r="I542" s="422"/>
      <c r="K542" s="2"/>
      <c r="M542"/>
      <c r="N542" s="45"/>
    </row>
    <row r="543" spans="1:14">
      <c r="A543" s="71"/>
      <c r="B543" s="425"/>
      <c r="C543" s="425"/>
      <c r="D543" t="s">
        <v>13</v>
      </c>
      <c r="E543" s="192">
        <v>2.8</v>
      </c>
      <c r="F543" s="45"/>
      <c r="G543" s="2">
        <f t="shared" si="7"/>
        <v>5.4</v>
      </c>
      <c r="K543" s="2"/>
      <c r="M543"/>
      <c r="N543" s="2"/>
    </row>
    <row r="544" spans="1:14">
      <c r="A544" s="71"/>
      <c r="B544" s="425"/>
      <c r="C544" s="425"/>
      <c r="D544" t="s">
        <v>14</v>
      </c>
      <c r="E544" s="192">
        <v>60</v>
      </c>
      <c r="F544" s="45"/>
      <c r="G544" s="2">
        <f t="shared" si="7"/>
        <v>65.400000000000006</v>
      </c>
      <c r="I544" s="421"/>
      <c r="K544" s="2"/>
      <c r="M544"/>
      <c r="N544" s="2"/>
    </row>
    <row r="545" spans="1:14">
      <c r="A545" s="71"/>
      <c r="B545" s="425"/>
      <c r="C545" s="425"/>
      <c r="D545" t="s">
        <v>15</v>
      </c>
      <c r="E545" s="192">
        <v>5</v>
      </c>
      <c r="F545" s="45"/>
      <c r="G545" s="2">
        <f t="shared" si="7"/>
        <v>70.400000000000006</v>
      </c>
      <c r="K545" s="2"/>
      <c r="M545"/>
      <c r="N545" s="2"/>
    </row>
    <row r="546" spans="1:14">
      <c r="A546" s="71"/>
      <c r="B546" s="422"/>
      <c r="C546" s="422"/>
      <c r="D546" t="s">
        <v>144</v>
      </c>
      <c r="E546" s="200">
        <v>10</v>
      </c>
      <c r="F546" s="45"/>
      <c r="G546" s="2">
        <f t="shared" si="7"/>
        <v>80.400000000000006</v>
      </c>
      <c r="K546" s="5"/>
      <c r="M546"/>
      <c r="N546" s="2"/>
    </row>
    <row r="547" spans="1:14">
      <c r="A547" s="3">
        <v>44711</v>
      </c>
      <c r="B547" s="422" t="s">
        <v>159</v>
      </c>
      <c r="C547" s="422" t="s">
        <v>19</v>
      </c>
      <c r="D547" t="s">
        <v>12</v>
      </c>
      <c r="E547" s="192"/>
      <c r="F547" s="45">
        <v>2.6</v>
      </c>
      <c r="G547" s="2">
        <f t="shared" si="7"/>
        <v>77.800000000000011</v>
      </c>
      <c r="M547"/>
      <c r="N547" s="2"/>
    </row>
    <row r="548" spans="1:14">
      <c r="A548" s="3">
        <v>44711</v>
      </c>
      <c r="B548" s="422" t="s">
        <v>159</v>
      </c>
      <c r="C548" s="422" t="s">
        <v>19</v>
      </c>
      <c r="D548" t="s">
        <v>13</v>
      </c>
      <c r="E548" s="29"/>
      <c r="F548" s="45">
        <v>2.8</v>
      </c>
      <c r="G548" s="2">
        <f t="shared" si="7"/>
        <v>75.000000000000014</v>
      </c>
      <c r="M548"/>
      <c r="N548" s="2"/>
    </row>
    <row r="549" spans="1:14">
      <c r="A549" s="3">
        <v>44711</v>
      </c>
      <c r="B549" s="422" t="s">
        <v>159</v>
      </c>
      <c r="C549" s="422" t="s">
        <v>19</v>
      </c>
      <c r="D549" t="s">
        <v>14</v>
      </c>
      <c r="E549" s="29"/>
      <c r="F549" s="45">
        <v>60</v>
      </c>
      <c r="G549" s="2">
        <f t="shared" si="7"/>
        <v>15.000000000000014</v>
      </c>
    </row>
    <row r="550" spans="1:14">
      <c r="A550" s="3">
        <v>44711</v>
      </c>
      <c r="B550" s="422" t="s">
        <v>159</v>
      </c>
      <c r="C550" s="422" t="s">
        <v>19</v>
      </c>
      <c r="D550" t="s">
        <v>15</v>
      </c>
      <c r="E550" s="29"/>
      <c r="F550" s="45">
        <v>5</v>
      </c>
      <c r="G550" s="2">
        <f t="shared" si="7"/>
        <v>10.000000000000014</v>
      </c>
      <c r="K550" s="142"/>
    </row>
    <row r="551" spans="1:14">
      <c r="A551" s="3">
        <v>44785</v>
      </c>
      <c r="B551" s="422" t="s">
        <v>161</v>
      </c>
      <c r="C551" s="422" t="s">
        <v>19</v>
      </c>
      <c r="D551" t="s">
        <v>144</v>
      </c>
      <c r="E551" s="29"/>
      <c r="F551" s="142">
        <v>10</v>
      </c>
      <c r="G551" s="2">
        <f t="shared" si="7"/>
        <v>1.4210854715202004E-14</v>
      </c>
      <c r="K551" s="142"/>
    </row>
    <row r="552" spans="1:14">
      <c r="A552" s="31">
        <v>44712</v>
      </c>
      <c r="B552" s="421" t="s">
        <v>10</v>
      </c>
      <c r="C552" s="421" t="s">
        <v>20</v>
      </c>
      <c r="D552" t="s">
        <v>12</v>
      </c>
      <c r="E552" s="29">
        <v>39.5</v>
      </c>
      <c r="G552" s="2">
        <f t="shared" si="7"/>
        <v>39.500000000000014</v>
      </c>
      <c r="K552" s="142"/>
    </row>
    <row r="553" spans="1:14">
      <c r="B553" s="422"/>
      <c r="C553" s="422"/>
      <c r="D553" t="s">
        <v>13</v>
      </c>
      <c r="E553" s="29">
        <v>9.1</v>
      </c>
      <c r="G553" s="2">
        <f t="shared" si="7"/>
        <v>48.600000000000016</v>
      </c>
      <c r="K553" s="142"/>
    </row>
    <row r="554" spans="1:14">
      <c r="B554" s="422"/>
      <c r="C554" s="422"/>
      <c r="D554" t="s">
        <v>14</v>
      </c>
      <c r="E554" s="29">
        <v>60</v>
      </c>
      <c r="G554" s="2">
        <f t="shared" si="7"/>
        <v>108.60000000000002</v>
      </c>
      <c r="K554" s="2"/>
    </row>
    <row r="555" spans="1:14">
      <c r="B555" s="422"/>
      <c r="C555" s="422"/>
      <c r="D555" t="s">
        <v>15</v>
      </c>
      <c r="E555" s="29">
        <v>5</v>
      </c>
      <c r="G555" s="2">
        <f t="shared" si="7"/>
        <v>113.60000000000002</v>
      </c>
      <c r="K555" s="2"/>
    </row>
    <row r="556" spans="1:14">
      <c r="A556" s="3">
        <v>44711</v>
      </c>
      <c r="B556" s="422" t="s">
        <v>159</v>
      </c>
      <c r="C556" s="422" t="s">
        <v>17</v>
      </c>
      <c r="D556" t="s">
        <v>13</v>
      </c>
      <c r="F556" s="2">
        <v>4.3</v>
      </c>
      <c r="G556" s="2">
        <f t="shared" si="7"/>
        <v>109.30000000000003</v>
      </c>
      <c r="K556" s="2"/>
    </row>
    <row r="557" spans="1:14">
      <c r="A557" s="3">
        <v>44796</v>
      </c>
      <c r="B557" s="422">
        <v>25384</v>
      </c>
      <c r="C557" s="422" t="s">
        <v>17</v>
      </c>
      <c r="D557" t="s">
        <v>14</v>
      </c>
      <c r="F557" s="2">
        <v>60</v>
      </c>
      <c r="G557" s="2">
        <f t="shared" si="7"/>
        <v>49.300000000000026</v>
      </c>
      <c r="K557" s="2"/>
    </row>
    <row r="558" spans="1:14">
      <c r="A558" s="3">
        <v>44796</v>
      </c>
      <c r="B558" s="422">
        <v>25384</v>
      </c>
      <c r="C558" s="422" t="s">
        <v>17</v>
      </c>
      <c r="D558" t="s">
        <v>15</v>
      </c>
      <c r="F558" s="2">
        <v>5</v>
      </c>
      <c r="G558" s="2">
        <f t="shared" si="7"/>
        <v>44.300000000000026</v>
      </c>
      <c r="K558" s="2"/>
    </row>
    <row r="559" spans="1:14">
      <c r="A559" s="3">
        <v>44796</v>
      </c>
      <c r="B559" s="422">
        <v>25384</v>
      </c>
      <c r="C559" s="422" t="s">
        <v>17</v>
      </c>
      <c r="D559" t="s">
        <v>12</v>
      </c>
      <c r="F559" s="2">
        <v>39.5</v>
      </c>
      <c r="G559" s="2">
        <f t="shared" si="7"/>
        <v>4.8000000000000256</v>
      </c>
      <c r="K559" s="2"/>
    </row>
    <row r="560" spans="1:14">
      <c r="A560" s="3">
        <v>44796</v>
      </c>
      <c r="B560" s="422">
        <v>25384</v>
      </c>
      <c r="C560" s="422" t="s">
        <v>17</v>
      </c>
      <c r="D560" t="s">
        <v>13</v>
      </c>
      <c r="F560" s="2">
        <v>4.8</v>
      </c>
      <c r="G560" s="2">
        <f t="shared" si="7"/>
        <v>2.5757174171303632E-14</v>
      </c>
      <c r="K560" s="2"/>
    </row>
    <row r="561" spans="1:11">
      <c r="A561" s="31">
        <v>44742</v>
      </c>
      <c r="B561" s="421" t="s">
        <v>10</v>
      </c>
      <c r="C561" s="421" t="s">
        <v>21</v>
      </c>
      <c r="D561" t="s">
        <v>12</v>
      </c>
      <c r="E561" s="29">
        <v>38.299999999999997</v>
      </c>
      <c r="G561" s="2">
        <f t="shared" si="7"/>
        <v>38.300000000000026</v>
      </c>
      <c r="K561" s="2"/>
    </row>
    <row r="562" spans="1:11">
      <c r="B562" s="422"/>
      <c r="C562" s="422"/>
      <c r="D562" t="s">
        <v>13</v>
      </c>
      <c r="E562" s="29">
        <v>6.9</v>
      </c>
      <c r="G562" s="2">
        <f t="shared" si="7"/>
        <v>45.200000000000024</v>
      </c>
      <c r="K562" s="5"/>
    </row>
    <row r="563" spans="1:11">
      <c r="B563" s="422"/>
      <c r="C563" s="422"/>
      <c r="D563" t="s">
        <v>14</v>
      </c>
      <c r="E563" s="29">
        <v>60</v>
      </c>
      <c r="G563" s="2">
        <f t="shared" si="7"/>
        <v>105.20000000000002</v>
      </c>
    </row>
    <row r="564" spans="1:11">
      <c r="B564" s="422"/>
      <c r="C564" s="422"/>
      <c r="D564" t="s">
        <v>15</v>
      </c>
      <c r="E564" s="29">
        <v>5</v>
      </c>
      <c r="G564" s="2">
        <f t="shared" si="7"/>
        <v>110.20000000000002</v>
      </c>
    </row>
    <row r="565" spans="1:11">
      <c r="A565" s="3">
        <v>44796</v>
      </c>
      <c r="B565" s="422">
        <v>25384</v>
      </c>
      <c r="C565" s="422" t="s">
        <v>21</v>
      </c>
      <c r="D565" t="s">
        <v>14</v>
      </c>
      <c r="E565" s="29"/>
      <c r="F565" s="2">
        <v>60</v>
      </c>
      <c r="G565" s="2">
        <f t="shared" si="7"/>
        <v>50.200000000000017</v>
      </c>
    </row>
    <row r="566" spans="1:11">
      <c r="A566" s="3">
        <v>44796</v>
      </c>
      <c r="B566" s="422">
        <v>25384</v>
      </c>
      <c r="C566" s="422" t="s">
        <v>21</v>
      </c>
      <c r="D566" t="s">
        <v>15</v>
      </c>
      <c r="E566" s="29"/>
      <c r="F566" s="2">
        <v>5</v>
      </c>
      <c r="G566" s="2">
        <f t="shared" si="7"/>
        <v>45.200000000000017</v>
      </c>
    </row>
    <row r="567" spans="1:11">
      <c r="A567" s="3">
        <v>44796</v>
      </c>
      <c r="B567" s="422">
        <v>25384</v>
      </c>
      <c r="C567" s="422" t="s">
        <v>21</v>
      </c>
      <c r="D567" t="s">
        <v>12</v>
      </c>
      <c r="E567" s="29"/>
      <c r="F567" s="2">
        <v>38.299999999999997</v>
      </c>
      <c r="G567" s="2">
        <f t="shared" si="7"/>
        <v>6.9000000000000199</v>
      </c>
    </row>
    <row r="568" spans="1:11">
      <c r="A568" s="3">
        <v>44796</v>
      </c>
      <c r="B568" s="422">
        <v>25384</v>
      </c>
      <c r="C568" s="422" t="s">
        <v>21</v>
      </c>
      <c r="D568" t="s">
        <v>13</v>
      </c>
      <c r="E568" s="29"/>
      <c r="F568" s="2">
        <v>6.9</v>
      </c>
      <c r="G568" s="2">
        <f t="shared" si="7"/>
        <v>1.9539925233402755E-14</v>
      </c>
    </row>
    <row r="569" spans="1:11">
      <c r="A569" s="31">
        <v>44773</v>
      </c>
      <c r="B569" s="421" t="s">
        <v>10</v>
      </c>
      <c r="C569" s="421" t="s">
        <v>22</v>
      </c>
      <c r="D569" t="s">
        <v>12</v>
      </c>
      <c r="E569" s="29">
        <v>38.1</v>
      </c>
      <c r="G569" s="2">
        <f t="shared" si="7"/>
        <v>38.100000000000023</v>
      </c>
    </row>
    <row r="570" spans="1:11">
      <c r="B570" s="422"/>
      <c r="C570" s="422"/>
      <c r="D570" t="s">
        <v>13</v>
      </c>
      <c r="E570" s="29">
        <v>9.6999999999999993</v>
      </c>
      <c r="G570" s="2">
        <f t="shared" si="7"/>
        <v>47.800000000000026</v>
      </c>
    </row>
    <row r="571" spans="1:11">
      <c r="B571" s="422"/>
      <c r="C571" s="422"/>
      <c r="D571" t="s">
        <v>14</v>
      </c>
      <c r="E571" s="29">
        <v>60</v>
      </c>
      <c r="G571" s="2">
        <f t="shared" si="7"/>
        <v>107.80000000000003</v>
      </c>
    </row>
    <row r="572" spans="1:11">
      <c r="B572" s="422"/>
      <c r="C572" s="422"/>
      <c r="D572" t="s">
        <v>15</v>
      </c>
      <c r="E572" s="29">
        <v>5</v>
      </c>
      <c r="G572" s="2">
        <f t="shared" si="7"/>
        <v>112.80000000000003</v>
      </c>
      <c r="I572" s="421"/>
      <c r="K572" s="2"/>
    </row>
    <row r="573" spans="1:11">
      <c r="A573" s="3">
        <v>44796</v>
      </c>
      <c r="B573" s="422">
        <v>25384</v>
      </c>
      <c r="C573" s="422" t="s">
        <v>22</v>
      </c>
      <c r="D573" t="s">
        <v>14</v>
      </c>
      <c r="E573" s="29"/>
      <c r="F573" s="2">
        <v>60</v>
      </c>
      <c r="G573" s="2">
        <f t="shared" si="7"/>
        <v>52.800000000000026</v>
      </c>
      <c r="I573" s="422"/>
      <c r="K573" s="2"/>
    </row>
    <row r="574" spans="1:11">
      <c r="A574" s="3">
        <v>44796</v>
      </c>
      <c r="B574" s="422">
        <v>25384</v>
      </c>
      <c r="C574" s="422" t="s">
        <v>22</v>
      </c>
      <c r="D574" t="s">
        <v>15</v>
      </c>
      <c r="E574" s="29"/>
      <c r="F574" s="2">
        <v>5</v>
      </c>
      <c r="G574" s="2">
        <f t="shared" si="7"/>
        <v>47.800000000000026</v>
      </c>
      <c r="I574" s="421"/>
      <c r="K574" s="2"/>
    </row>
    <row r="575" spans="1:11">
      <c r="A575" s="3">
        <v>44796</v>
      </c>
      <c r="B575" s="422">
        <v>25384</v>
      </c>
      <c r="C575" s="422" t="s">
        <v>22</v>
      </c>
      <c r="D575" t="s">
        <v>12</v>
      </c>
      <c r="E575" s="29"/>
      <c r="F575" s="2">
        <v>38.1</v>
      </c>
      <c r="G575" s="2">
        <f t="shared" si="7"/>
        <v>9.7000000000000242</v>
      </c>
      <c r="I575" s="422"/>
      <c r="K575" s="2"/>
    </row>
    <row r="576" spans="1:11">
      <c r="A576" s="3">
        <v>44796</v>
      </c>
      <c r="B576" s="422">
        <v>25384</v>
      </c>
      <c r="C576" s="422" t="s">
        <v>22</v>
      </c>
      <c r="D576" t="s">
        <v>13</v>
      </c>
      <c r="E576" s="29"/>
      <c r="F576" s="2">
        <v>9.6999999999999993</v>
      </c>
      <c r="G576" s="2">
        <f t="shared" si="7"/>
        <v>2.4868995751603507E-14</v>
      </c>
    </row>
    <row r="577" spans="1:11">
      <c r="A577" s="31">
        <v>44804</v>
      </c>
      <c r="B577" s="421" t="s">
        <v>10</v>
      </c>
      <c r="C577" s="421" t="s">
        <v>23</v>
      </c>
      <c r="D577" t="s">
        <v>12</v>
      </c>
      <c r="E577" s="29">
        <v>38.299999999999997</v>
      </c>
      <c r="G577" s="2">
        <f t="shared" si="7"/>
        <v>38.300000000000026</v>
      </c>
      <c r="K577" s="5"/>
    </row>
    <row r="578" spans="1:11">
      <c r="B578" s="422"/>
      <c r="C578" s="422"/>
      <c r="D578" t="s">
        <v>13</v>
      </c>
      <c r="E578" s="29">
        <v>7</v>
      </c>
      <c r="G578" s="2">
        <f t="shared" si="7"/>
        <v>45.300000000000026</v>
      </c>
    </row>
    <row r="579" spans="1:11">
      <c r="B579" s="422"/>
      <c r="C579" s="422"/>
      <c r="D579" t="s">
        <v>14</v>
      </c>
      <c r="E579" s="29">
        <v>60</v>
      </c>
      <c r="G579" s="2">
        <f t="shared" si="7"/>
        <v>105.30000000000003</v>
      </c>
    </row>
    <row r="580" spans="1:11">
      <c r="B580" s="422"/>
      <c r="C580" s="422"/>
      <c r="D580" t="s">
        <v>15</v>
      </c>
      <c r="E580" s="29">
        <v>5</v>
      </c>
      <c r="G580" s="2">
        <f t="shared" si="7"/>
        <v>110.30000000000003</v>
      </c>
      <c r="H580" s="440"/>
      <c r="I580" s="440"/>
      <c r="J580" s="440"/>
    </row>
    <row r="581" spans="1:11">
      <c r="A581" s="3">
        <v>44860</v>
      </c>
      <c r="B581" s="422" t="s">
        <v>162</v>
      </c>
      <c r="C581" s="422" t="s">
        <v>23</v>
      </c>
      <c r="D581" t="s">
        <v>12</v>
      </c>
      <c r="E581" s="29"/>
      <c r="F581" s="2">
        <v>38.299999999999997</v>
      </c>
      <c r="G581" s="2">
        <f t="shared" si="7"/>
        <v>72.000000000000028</v>
      </c>
    </row>
    <row r="582" spans="1:11">
      <c r="A582" s="3">
        <v>44860</v>
      </c>
      <c r="B582" s="422" t="s">
        <v>162</v>
      </c>
      <c r="C582" s="422" t="s">
        <v>23</v>
      </c>
      <c r="D582" t="s">
        <v>13</v>
      </c>
      <c r="E582" s="29"/>
      <c r="F582" s="2">
        <v>7</v>
      </c>
      <c r="G582" s="2">
        <f t="shared" si="7"/>
        <v>65.000000000000028</v>
      </c>
      <c r="H582" s="421"/>
      <c r="J582" s="2"/>
    </row>
    <row r="583" spans="1:11">
      <c r="A583" s="3">
        <v>44971</v>
      </c>
      <c r="B583" s="422" t="s">
        <v>163</v>
      </c>
      <c r="C583" s="422" t="s">
        <v>23</v>
      </c>
      <c r="D583" t="s">
        <v>14</v>
      </c>
      <c r="E583" s="29"/>
      <c r="F583" s="2">
        <v>60</v>
      </c>
      <c r="G583" s="2">
        <f t="shared" si="7"/>
        <v>5.0000000000000284</v>
      </c>
      <c r="H583" s="421"/>
      <c r="J583" s="2"/>
    </row>
    <row r="584" spans="1:11">
      <c r="A584" s="3">
        <v>44971</v>
      </c>
      <c r="B584" s="422" t="s">
        <v>163</v>
      </c>
      <c r="C584" s="422" t="s">
        <v>23</v>
      </c>
      <c r="D584" t="s">
        <v>15</v>
      </c>
      <c r="E584" s="29"/>
      <c r="F584" s="2">
        <v>5</v>
      </c>
      <c r="G584" s="2">
        <f t="shared" si="7"/>
        <v>2.8421709430404007E-14</v>
      </c>
      <c r="H584" s="421"/>
      <c r="J584" s="2"/>
    </row>
    <row r="585" spans="1:11">
      <c r="A585" s="81">
        <v>44834</v>
      </c>
      <c r="B585" s="421" t="s">
        <v>10</v>
      </c>
      <c r="C585" s="421" t="s">
        <v>90</v>
      </c>
      <c r="D585" t="s">
        <v>12</v>
      </c>
      <c r="E585" s="29">
        <v>34</v>
      </c>
      <c r="G585" s="2">
        <f t="shared" si="7"/>
        <v>34.000000000000028</v>
      </c>
      <c r="J585" s="2"/>
    </row>
    <row r="586" spans="1:11">
      <c r="A586" s="70"/>
      <c r="B586" s="422"/>
      <c r="C586" s="422"/>
      <c r="D586" t="s">
        <v>13</v>
      </c>
      <c r="E586" s="29">
        <v>8.1999999999999993</v>
      </c>
      <c r="G586" s="2">
        <f t="shared" si="7"/>
        <v>42.200000000000031</v>
      </c>
      <c r="H586" s="421"/>
      <c r="J586" s="2"/>
    </row>
    <row r="587" spans="1:11">
      <c r="A587" s="70"/>
      <c r="B587" s="422"/>
      <c r="C587" s="422"/>
      <c r="D587" t="s">
        <v>14</v>
      </c>
      <c r="E587" s="29">
        <v>60</v>
      </c>
      <c r="G587" s="2">
        <f t="shared" si="7"/>
        <v>102.20000000000003</v>
      </c>
      <c r="J587" s="2"/>
    </row>
    <row r="588" spans="1:11">
      <c r="A588" s="70"/>
      <c r="B588" s="422"/>
      <c r="C588" s="422"/>
      <c r="D588" t="s">
        <v>15</v>
      </c>
      <c r="E588" s="29">
        <v>5</v>
      </c>
      <c r="G588" s="2">
        <f t="shared" si="7"/>
        <v>107.20000000000003</v>
      </c>
      <c r="H588" s="421"/>
      <c r="J588" s="2"/>
    </row>
    <row r="589" spans="1:11">
      <c r="A589" s="3">
        <v>44860</v>
      </c>
      <c r="B589" s="422" t="s">
        <v>162</v>
      </c>
      <c r="C589" s="422" t="s">
        <v>90</v>
      </c>
      <c r="D589" t="s">
        <v>12</v>
      </c>
      <c r="E589" s="29"/>
      <c r="F589" s="2">
        <v>34</v>
      </c>
      <c r="G589" s="2">
        <f t="shared" si="7"/>
        <v>73.200000000000031</v>
      </c>
      <c r="H589" s="425"/>
      <c r="J589" s="2"/>
    </row>
    <row r="590" spans="1:11">
      <c r="A590" s="3">
        <v>44860</v>
      </c>
      <c r="B590" s="422" t="s">
        <v>162</v>
      </c>
      <c r="C590" s="422" t="s">
        <v>90</v>
      </c>
      <c r="D590" t="s">
        <v>13</v>
      </c>
      <c r="E590" s="29"/>
      <c r="F590" s="2">
        <v>8.1999999999999993</v>
      </c>
      <c r="G590" s="2">
        <f t="shared" si="7"/>
        <v>65.000000000000028</v>
      </c>
      <c r="H590" s="425"/>
      <c r="J590" s="2"/>
    </row>
    <row r="591" spans="1:11">
      <c r="A591" s="3">
        <v>44971</v>
      </c>
      <c r="B591" s="422" t="s">
        <v>163</v>
      </c>
      <c r="C591" s="422" t="s">
        <v>90</v>
      </c>
      <c r="D591" t="s">
        <v>14</v>
      </c>
      <c r="E591" s="29"/>
      <c r="F591" s="2">
        <v>60</v>
      </c>
      <c r="G591" s="2">
        <f t="shared" si="7"/>
        <v>5.0000000000000284</v>
      </c>
      <c r="H591" s="425"/>
      <c r="J591" s="2"/>
    </row>
    <row r="592" spans="1:11">
      <c r="A592" s="3">
        <v>44971</v>
      </c>
      <c r="B592" s="422" t="s">
        <v>163</v>
      </c>
      <c r="C592" s="422" t="s">
        <v>90</v>
      </c>
      <c r="D592" t="s">
        <v>15</v>
      </c>
      <c r="E592" s="29"/>
      <c r="F592" s="2">
        <v>5</v>
      </c>
      <c r="G592" s="2">
        <f t="shared" si="7"/>
        <v>2.8421709430404007E-14</v>
      </c>
      <c r="H592" s="425"/>
      <c r="J592" s="2"/>
    </row>
    <row r="593" spans="1:19">
      <c r="A593" s="31">
        <v>44865</v>
      </c>
      <c r="B593" s="421" t="s">
        <v>10</v>
      </c>
      <c r="C593" s="421" t="s">
        <v>25</v>
      </c>
      <c r="D593" t="s">
        <v>12</v>
      </c>
      <c r="E593" s="29">
        <v>33.9</v>
      </c>
      <c r="G593" s="2">
        <f t="shared" si="7"/>
        <v>33.900000000000027</v>
      </c>
      <c r="H593" s="425"/>
      <c r="J593" s="2"/>
    </row>
    <row r="594" spans="1:19">
      <c r="A594" s="71"/>
      <c r="B594" s="425"/>
      <c r="C594" s="425"/>
      <c r="D594" t="s">
        <v>13</v>
      </c>
      <c r="E594" s="29">
        <v>4.9000000000000004</v>
      </c>
      <c r="G594" s="2">
        <f t="shared" si="7"/>
        <v>38.800000000000026</v>
      </c>
      <c r="H594" s="421"/>
      <c r="J594" s="2"/>
      <c r="K594" s="422"/>
      <c r="M594"/>
      <c r="N594" s="422"/>
      <c r="P594" s="2"/>
      <c r="Q594" s="440"/>
      <c r="R594" s="440"/>
      <c r="S594" s="440"/>
    </row>
    <row r="595" spans="1:19">
      <c r="A595" s="71"/>
      <c r="B595" s="425"/>
      <c r="C595" s="425"/>
      <c r="D595" t="s">
        <v>14</v>
      </c>
      <c r="E595" s="29">
        <v>60</v>
      </c>
      <c r="G595" s="2">
        <f t="shared" si="7"/>
        <v>98.800000000000026</v>
      </c>
      <c r="H595" s="422"/>
      <c r="J595" s="2"/>
      <c r="L595" s="2"/>
      <c r="M595"/>
      <c r="N595" s="422"/>
      <c r="P595" s="2"/>
      <c r="R595" s="2"/>
      <c r="S595" s="422"/>
    </row>
    <row r="596" spans="1:19">
      <c r="A596" s="71"/>
      <c r="B596" s="425"/>
      <c r="C596" s="425"/>
      <c r="D596" t="s">
        <v>15</v>
      </c>
      <c r="E596" s="29">
        <v>5</v>
      </c>
      <c r="G596" s="2">
        <f t="shared" si="7"/>
        <v>103.80000000000003</v>
      </c>
      <c r="H596" s="422"/>
      <c r="J596" s="2"/>
      <c r="K596" s="2"/>
      <c r="L596" s="2"/>
      <c r="M596" s="421"/>
      <c r="O596" s="2"/>
      <c r="P596" s="2"/>
      <c r="Q596" s="421"/>
      <c r="S596" s="2"/>
    </row>
    <row r="597" spans="1:19">
      <c r="A597" s="3">
        <v>44971</v>
      </c>
      <c r="B597" s="422" t="s">
        <v>163</v>
      </c>
      <c r="C597" s="425" t="s">
        <v>25</v>
      </c>
      <c r="D597" t="s">
        <v>12</v>
      </c>
      <c r="E597" s="29"/>
      <c r="F597" s="2">
        <v>33.9</v>
      </c>
      <c r="G597" s="2">
        <f t="shared" si="7"/>
        <v>69.900000000000034</v>
      </c>
      <c r="H597" s="422"/>
      <c r="J597" s="2"/>
      <c r="K597" s="2"/>
      <c r="L597" s="2"/>
      <c r="M597" s="421"/>
      <c r="O597" s="2"/>
      <c r="P597" s="2"/>
      <c r="Q597" s="421"/>
      <c r="S597" s="2"/>
    </row>
    <row r="598" spans="1:19">
      <c r="A598" s="3">
        <v>44971</v>
      </c>
      <c r="B598" s="422" t="s">
        <v>163</v>
      </c>
      <c r="C598" s="425" t="s">
        <v>25</v>
      </c>
      <c r="D598" t="s">
        <v>13</v>
      </c>
      <c r="E598" s="29"/>
      <c r="F598" s="2">
        <v>4.9000000000000004</v>
      </c>
      <c r="G598" s="2">
        <f t="shared" si="7"/>
        <v>65.000000000000028</v>
      </c>
      <c r="H598" s="422"/>
      <c r="J598" s="2"/>
      <c r="K598" s="2"/>
      <c r="L598" s="2"/>
      <c r="M598" s="421"/>
      <c r="O598" s="2"/>
      <c r="P598" s="2"/>
      <c r="Q598" s="421"/>
      <c r="S598" s="2"/>
    </row>
    <row r="599" spans="1:19">
      <c r="A599" s="3">
        <v>44971</v>
      </c>
      <c r="B599" s="422" t="s">
        <v>163</v>
      </c>
      <c r="C599" s="425" t="s">
        <v>25</v>
      </c>
      <c r="D599" t="s">
        <v>14</v>
      </c>
      <c r="E599" s="29"/>
      <c r="F599" s="2">
        <v>60</v>
      </c>
      <c r="G599" s="2">
        <f t="shared" si="7"/>
        <v>5.0000000000000284</v>
      </c>
      <c r="H599" s="422"/>
      <c r="J599" s="2"/>
      <c r="K599" s="2"/>
      <c r="L599" s="2"/>
      <c r="M599" s="421"/>
      <c r="O599" s="2"/>
      <c r="P599" s="2"/>
      <c r="Q599" s="421"/>
      <c r="S599" s="2"/>
    </row>
    <row r="600" spans="1:19">
      <c r="A600" s="3">
        <v>44971</v>
      </c>
      <c r="B600" s="422" t="s">
        <v>163</v>
      </c>
      <c r="C600" s="425" t="s">
        <v>25</v>
      </c>
      <c r="D600" t="s">
        <v>15</v>
      </c>
      <c r="E600" s="29"/>
      <c r="F600" s="2">
        <v>5</v>
      </c>
      <c r="G600" s="2">
        <f t="shared" si="7"/>
        <v>2.8421709430404007E-14</v>
      </c>
      <c r="H600" s="422"/>
      <c r="J600" s="2"/>
      <c r="K600" s="2"/>
      <c r="L600" s="2"/>
      <c r="M600" s="421"/>
      <c r="O600" s="2"/>
      <c r="P600" s="2"/>
      <c r="Q600" s="421"/>
      <c r="S600" s="2"/>
    </row>
    <row r="601" spans="1:19">
      <c r="A601" s="81">
        <v>44895</v>
      </c>
      <c r="B601" s="421" t="s">
        <v>10</v>
      </c>
      <c r="C601" s="421" t="s">
        <v>26</v>
      </c>
      <c r="D601" t="s">
        <v>12</v>
      </c>
      <c r="E601" s="29">
        <v>108.8</v>
      </c>
      <c r="G601" s="2">
        <f t="shared" si="7"/>
        <v>108.80000000000003</v>
      </c>
      <c r="H601" s="422"/>
      <c r="J601" s="2"/>
      <c r="K601" s="2"/>
      <c r="M601" s="422"/>
      <c r="O601" s="2"/>
      <c r="P601" s="2"/>
      <c r="Q601" s="422"/>
      <c r="S601" s="2"/>
    </row>
    <row r="602" spans="1:19">
      <c r="A602" s="70"/>
      <c r="B602" s="422"/>
      <c r="C602" s="422"/>
      <c r="D602" t="s">
        <v>13</v>
      </c>
      <c r="E602" s="29">
        <v>6.3</v>
      </c>
      <c r="G602" s="2">
        <f t="shared" si="7"/>
        <v>115.10000000000002</v>
      </c>
      <c r="H602" s="421"/>
      <c r="J602" s="2"/>
      <c r="K602" s="2"/>
      <c r="M602" s="422"/>
      <c r="O602" s="2"/>
      <c r="Q602" s="422"/>
      <c r="S602" s="2"/>
    </row>
    <row r="603" spans="1:19">
      <c r="A603" s="70"/>
      <c r="B603" s="422"/>
      <c r="C603" s="422"/>
      <c r="D603" t="s">
        <v>14</v>
      </c>
      <c r="E603" s="29">
        <v>60</v>
      </c>
      <c r="G603" s="2">
        <f t="shared" si="7"/>
        <v>175.10000000000002</v>
      </c>
      <c r="H603" s="422"/>
      <c r="J603" s="2"/>
      <c r="K603" s="2"/>
      <c r="M603" s="422"/>
      <c r="O603" s="2"/>
      <c r="P603" s="5"/>
      <c r="Q603" s="422"/>
      <c r="S603" s="2"/>
    </row>
    <row r="604" spans="1:19">
      <c r="A604" s="70"/>
      <c r="B604" s="422"/>
      <c r="C604" s="422"/>
      <c r="D604" t="s">
        <v>15</v>
      </c>
      <c r="E604" s="29">
        <v>5</v>
      </c>
      <c r="G604" s="2">
        <f t="shared" si="7"/>
        <v>180.10000000000002</v>
      </c>
      <c r="H604" s="422"/>
      <c r="J604" s="2"/>
      <c r="K604" s="2"/>
      <c r="M604" s="421"/>
      <c r="O604" s="2"/>
      <c r="Q604" s="421"/>
      <c r="S604" s="2"/>
    </row>
    <row r="605" spans="1:19">
      <c r="A605" s="3">
        <v>44971</v>
      </c>
      <c r="B605" s="422" t="s">
        <v>163</v>
      </c>
      <c r="C605" s="422" t="s">
        <v>26</v>
      </c>
      <c r="D605" t="s">
        <v>12</v>
      </c>
      <c r="E605" s="29"/>
      <c r="F605" s="2">
        <v>108.8</v>
      </c>
      <c r="G605" s="2">
        <f t="shared" si="7"/>
        <v>71.300000000000026</v>
      </c>
      <c r="H605" s="422"/>
      <c r="J605" s="2"/>
      <c r="K605" s="2"/>
      <c r="M605" s="421"/>
      <c r="O605" s="2"/>
      <c r="Q605" s="421"/>
      <c r="S605" s="2"/>
    </row>
    <row r="606" spans="1:19">
      <c r="A606" s="3">
        <v>44971</v>
      </c>
      <c r="B606" s="422" t="s">
        <v>163</v>
      </c>
      <c r="C606" s="422" t="s">
        <v>26</v>
      </c>
      <c r="D606" t="s">
        <v>13</v>
      </c>
      <c r="E606" s="29"/>
      <c r="F606" s="2">
        <v>6.3</v>
      </c>
      <c r="G606" s="2">
        <f t="shared" si="7"/>
        <v>65.000000000000028</v>
      </c>
      <c r="H606" s="422"/>
      <c r="J606" s="2"/>
      <c r="K606" s="2"/>
      <c r="M606" s="421"/>
      <c r="O606" s="2"/>
      <c r="Q606" s="421"/>
      <c r="S606" s="2"/>
    </row>
    <row r="607" spans="1:19">
      <c r="A607" s="3">
        <v>44971</v>
      </c>
      <c r="B607" s="422" t="s">
        <v>163</v>
      </c>
      <c r="C607" s="422" t="s">
        <v>26</v>
      </c>
      <c r="D607" t="s">
        <v>14</v>
      </c>
      <c r="E607" s="29"/>
      <c r="F607" s="2">
        <v>60</v>
      </c>
      <c r="G607" s="2">
        <f t="shared" si="7"/>
        <v>5.0000000000000284</v>
      </c>
      <c r="H607" s="422"/>
      <c r="J607" s="2"/>
      <c r="K607" s="2"/>
      <c r="M607" s="421"/>
      <c r="O607" s="2"/>
      <c r="Q607" s="421"/>
      <c r="S607" s="2"/>
    </row>
    <row r="608" spans="1:19">
      <c r="A608" s="3">
        <v>44971</v>
      </c>
      <c r="B608" s="422" t="s">
        <v>163</v>
      </c>
      <c r="C608" s="422" t="s">
        <v>26</v>
      </c>
      <c r="D608" t="s">
        <v>15</v>
      </c>
      <c r="E608" s="29"/>
      <c r="F608" s="2">
        <v>5</v>
      </c>
      <c r="G608" s="2">
        <f t="shared" si="7"/>
        <v>2.8421709430404007E-14</v>
      </c>
      <c r="H608" s="422"/>
      <c r="J608" s="2"/>
      <c r="K608" s="2"/>
      <c r="M608" s="421"/>
      <c r="O608" s="2"/>
      <c r="Q608" s="421"/>
      <c r="S608" s="2"/>
    </row>
    <row r="609" spans="1:19">
      <c r="A609" s="81">
        <v>44926</v>
      </c>
      <c r="B609" s="421" t="s">
        <v>10</v>
      </c>
      <c r="C609" s="421" t="s">
        <v>27</v>
      </c>
      <c r="D609" t="s">
        <v>12</v>
      </c>
      <c r="E609" s="29">
        <v>124.4</v>
      </c>
      <c r="G609" s="2">
        <f t="shared" si="7"/>
        <v>124.40000000000003</v>
      </c>
      <c r="H609" s="422"/>
      <c r="J609" s="2"/>
      <c r="K609" s="2"/>
      <c r="M609" s="422"/>
      <c r="O609" s="2"/>
      <c r="Q609" s="422"/>
      <c r="S609" s="2"/>
    </row>
    <row r="610" spans="1:19">
      <c r="A610" s="70"/>
      <c r="B610" s="422"/>
      <c r="C610" s="422"/>
      <c r="D610" t="s">
        <v>13</v>
      </c>
      <c r="E610" s="29">
        <v>5.7</v>
      </c>
      <c r="G610" s="2">
        <f t="shared" si="7"/>
        <v>130.10000000000002</v>
      </c>
      <c r="M610" s="422"/>
      <c r="O610" s="2"/>
      <c r="Q610" s="422"/>
      <c r="S610" s="2"/>
    </row>
    <row r="611" spans="1:19">
      <c r="A611" s="70"/>
      <c r="B611" s="422"/>
      <c r="C611" s="422"/>
      <c r="D611" t="s">
        <v>14</v>
      </c>
      <c r="E611" s="29">
        <v>60</v>
      </c>
      <c r="G611" s="2">
        <f>+G610+E611-F611</f>
        <v>190.10000000000002</v>
      </c>
      <c r="J611" s="5"/>
      <c r="K611" s="5"/>
      <c r="M611" s="422"/>
      <c r="O611" s="2"/>
      <c r="Q611" s="422"/>
      <c r="S611" s="2"/>
    </row>
    <row r="612" spans="1:19">
      <c r="A612" s="70"/>
      <c r="B612" s="422"/>
      <c r="C612" s="422"/>
      <c r="D612" t="s">
        <v>15</v>
      </c>
      <c r="E612" s="29">
        <v>5</v>
      </c>
      <c r="G612" s="2">
        <f>+G611+E612-F612</f>
        <v>195.10000000000002</v>
      </c>
      <c r="M612" s="421"/>
      <c r="O612" s="2"/>
      <c r="Q612" s="421"/>
      <c r="S612" s="20"/>
    </row>
    <row r="613" spans="1:19">
      <c r="A613" s="3">
        <v>44971</v>
      </c>
      <c r="B613" s="422" t="s">
        <v>163</v>
      </c>
      <c r="C613" s="422" t="s">
        <v>27</v>
      </c>
      <c r="D613" t="s">
        <v>12</v>
      </c>
      <c r="E613" s="29"/>
      <c r="F613" s="2">
        <v>124.4</v>
      </c>
      <c r="G613" s="2">
        <f>+G612+E613-F613</f>
        <v>70.700000000000017</v>
      </c>
      <c r="M613" s="421"/>
      <c r="O613" s="2"/>
      <c r="Q613" s="421"/>
      <c r="S613" s="20"/>
    </row>
    <row r="614" spans="1:19">
      <c r="A614" s="3">
        <v>44971</v>
      </c>
      <c r="B614" s="422" t="s">
        <v>163</v>
      </c>
      <c r="C614" s="422" t="s">
        <v>27</v>
      </c>
      <c r="D614" t="s">
        <v>13</v>
      </c>
      <c r="E614" s="29"/>
      <c r="F614" s="2">
        <v>5.7</v>
      </c>
      <c r="G614" s="2">
        <f>+G613+E614-F614</f>
        <v>65.000000000000014</v>
      </c>
      <c r="M614" s="421"/>
      <c r="O614" s="2"/>
      <c r="Q614" s="421"/>
      <c r="S614" s="20"/>
    </row>
    <row r="615" spans="1:19">
      <c r="A615" s="3">
        <v>44971</v>
      </c>
      <c r="B615" s="422" t="s">
        <v>163</v>
      </c>
      <c r="C615" s="422" t="s">
        <v>27</v>
      </c>
      <c r="D615" t="s">
        <v>14</v>
      </c>
      <c r="E615" s="29"/>
      <c r="F615" s="2">
        <v>60</v>
      </c>
      <c r="G615" s="2">
        <f>+G614+E615-F615</f>
        <v>5.0000000000000142</v>
      </c>
      <c r="M615" s="421"/>
      <c r="O615" s="2"/>
      <c r="Q615" s="421"/>
      <c r="S615" s="20"/>
    </row>
    <row r="616" spans="1:19">
      <c r="A616" s="3">
        <v>44971</v>
      </c>
      <c r="B616" s="422" t="s">
        <v>163</v>
      </c>
      <c r="C616" s="422" t="s">
        <v>27</v>
      </c>
      <c r="D616" t="s">
        <v>15</v>
      </c>
      <c r="E616" s="29"/>
      <c r="F616" s="2">
        <v>5</v>
      </c>
      <c r="G616" s="2">
        <f>+G615+E616-F616</f>
        <v>1.4210854715202004E-14</v>
      </c>
      <c r="M616" s="421"/>
      <c r="O616" s="2"/>
      <c r="Q616" s="421"/>
      <c r="S616" s="20"/>
    </row>
    <row r="617" spans="1:19">
      <c r="A617" s="81">
        <v>44957</v>
      </c>
      <c r="B617" s="421" t="s">
        <v>10</v>
      </c>
      <c r="C617" s="421" t="s">
        <v>11</v>
      </c>
      <c r="D617" t="s">
        <v>12</v>
      </c>
      <c r="E617" s="29">
        <v>112.7</v>
      </c>
      <c r="G617" s="2">
        <f>+G616+E617-F617</f>
        <v>112.70000000000002</v>
      </c>
      <c r="M617" s="421"/>
      <c r="O617" s="2"/>
      <c r="Q617" s="421"/>
      <c r="S617" s="20"/>
    </row>
    <row r="618" spans="1:19">
      <c r="A618" s="70"/>
      <c r="B618" s="422"/>
      <c r="C618" s="422"/>
      <c r="D618" t="s">
        <v>13</v>
      </c>
      <c r="E618" s="29">
        <v>4.8</v>
      </c>
      <c r="G618" s="2">
        <f>+G617+E618-F618</f>
        <v>117.50000000000001</v>
      </c>
      <c r="M618" s="421"/>
      <c r="O618" s="2"/>
      <c r="Q618" s="421"/>
      <c r="S618" s="20"/>
    </row>
    <row r="619" spans="1:19">
      <c r="A619" s="70"/>
      <c r="B619" s="422"/>
      <c r="C619" s="422"/>
      <c r="D619" t="s">
        <v>14</v>
      </c>
      <c r="E619" s="29">
        <v>60</v>
      </c>
      <c r="G619" s="2">
        <f>+G618+E619-F619</f>
        <v>177.5</v>
      </c>
      <c r="M619" s="421"/>
      <c r="O619" s="2"/>
      <c r="Q619" s="421"/>
      <c r="S619" s="20"/>
    </row>
    <row r="620" spans="1:19">
      <c r="A620" s="70"/>
      <c r="B620" s="422"/>
      <c r="C620" s="422"/>
      <c r="D620" t="s">
        <v>15</v>
      </c>
      <c r="E620" s="29">
        <v>5</v>
      </c>
      <c r="G620" s="2">
        <f>+G619+E620-F620</f>
        <v>182.5</v>
      </c>
      <c r="H620" s="421"/>
      <c r="J620" s="29"/>
      <c r="M620" s="421"/>
      <c r="O620" s="2"/>
      <c r="Q620" s="421"/>
      <c r="S620" s="20"/>
    </row>
    <row r="621" spans="1:19">
      <c r="A621" s="70">
        <v>45013</v>
      </c>
      <c r="B621" s="422" t="s">
        <v>164</v>
      </c>
      <c r="C621" s="422" t="s">
        <v>11</v>
      </c>
      <c r="D621" t="s">
        <v>12</v>
      </c>
      <c r="E621" s="29"/>
      <c r="F621" s="29">
        <v>112.7</v>
      </c>
      <c r="G621" s="2">
        <f t="shared" ref="G621:G628" si="8">+G620+E621-F621</f>
        <v>69.8</v>
      </c>
      <c r="H621" s="421"/>
      <c r="J621" s="29"/>
      <c r="M621" s="421"/>
      <c r="O621" s="2"/>
      <c r="Q621" s="421"/>
      <c r="S621" s="20"/>
    </row>
    <row r="622" spans="1:19">
      <c r="A622" s="70">
        <v>45013</v>
      </c>
      <c r="B622" s="422" t="s">
        <v>164</v>
      </c>
      <c r="C622" s="422" t="s">
        <v>11</v>
      </c>
      <c r="D622" t="s">
        <v>13</v>
      </c>
      <c r="E622" s="29"/>
      <c r="F622" s="29">
        <v>4.8</v>
      </c>
      <c r="G622" s="2">
        <f t="shared" si="8"/>
        <v>65</v>
      </c>
      <c r="H622" s="421"/>
      <c r="J622" s="29"/>
      <c r="M622" s="421"/>
      <c r="O622" s="2"/>
      <c r="Q622" s="421"/>
      <c r="S622" s="20"/>
    </row>
    <row r="623" spans="1:19">
      <c r="A623" s="70">
        <v>45013</v>
      </c>
      <c r="B623" s="422" t="s">
        <v>164</v>
      </c>
      <c r="C623" s="422" t="s">
        <v>11</v>
      </c>
      <c r="D623" t="s">
        <v>14</v>
      </c>
      <c r="E623" s="29"/>
      <c r="F623" s="29">
        <v>60</v>
      </c>
      <c r="G623" s="2">
        <f t="shared" si="8"/>
        <v>5</v>
      </c>
      <c r="H623" s="421"/>
      <c r="J623" s="29"/>
      <c r="M623" s="421"/>
      <c r="O623" s="2"/>
      <c r="Q623" s="421"/>
      <c r="S623" s="20"/>
    </row>
    <row r="624" spans="1:19">
      <c r="A624" s="70">
        <v>45013</v>
      </c>
      <c r="B624" s="422" t="s">
        <v>164</v>
      </c>
      <c r="C624" s="422" t="s">
        <v>11</v>
      </c>
      <c r="D624" t="s">
        <v>15</v>
      </c>
      <c r="E624" s="29"/>
      <c r="F624" s="29">
        <v>5</v>
      </c>
      <c r="G624" s="2">
        <f t="shared" si="8"/>
        <v>0</v>
      </c>
      <c r="H624" s="421"/>
      <c r="J624" s="29"/>
      <c r="M624" s="421"/>
      <c r="O624" s="2"/>
      <c r="Q624" s="421"/>
      <c r="S624" s="20"/>
    </row>
    <row r="625" spans="1:19">
      <c r="A625" s="31">
        <v>44985</v>
      </c>
      <c r="B625" s="421" t="s">
        <v>10</v>
      </c>
      <c r="C625" s="421" t="s">
        <v>17</v>
      </c>
      <c r="D625" t="s">
        <v>12</v>
      </c>
      <c r="E625" s="20">
        <v>122.9</v>
      </c>
      <c r="G625" s="2">
        <f t="shared" si="8"/>
        <v>122.9</v>
      </c>
      <c r="H625" s="422"/>
      <c r="J625" s="29"/>
      <c r="M625" s="422"/>
      <c r="O625" s="2"/>
      <c r="Q625" s="422"/>
      <c r="S625" s="20"/>
    </row>
    <row r="626" spans="1:19">
      <c r="B626" s="422"/>
      <c r="C626" s="422"/>
      <c r="D626" t="s">
        <v>13</v>
      </c>
      <c r="E626" s="20">
        <v>1.2</v>
      </c>
      <c r="G626" s="2">
        <f t="shared" si="8"/>
        <v>124.10000000000001</v>
      </c>
      <c r="H626" s="422"/>
      <c r="J626" s="29"/>
      <c r="K626" s="2"/>
      <c r="M626" s="422"/>
      <c r="O626" s="2"/>
      <c r="Q626" s="422"/>
      <c r="S626" s="20"/>
    </row>
    <row r="627" spans="1:19">
      <c r="B627" s="422"/>
      <c r="C627" s="422"/>
      <c r="D627" t="s">
        <v>14</v>
      </c>
      <c r="E627" s="20">
        <v>56</v>
      </c>
      <c r="G627" s="2">
        <f t="shared" si="8"/>
        <v>180.10000000000002</v>
      </c>
      <c r="H627" s="422"/>
      <c r="J627" s="29"/>
      <c r="K627" s="2"/>
      <c r="M627" s="422"/>
      <c r="O627" s="2"/>
      <c r="Q627" s="422"/>
      <c r="S627" s="20"/>
    </row>
    <row r="628" spans="1:19">
      <c r="B628" s="422"/>
      <c r="C628" s="422"/>
      <c r="D628" t="s">
        <v>15</v>
      </c>
      <c r="E628" s="20">
        <v>5</v>
      </c>
      <c r="G628" s="2">
        <f t="shared" si="8"/>
        <v>185.10000000000002</v>
      </c>
      <c r="H628" s="421"/>
      <c r="J628" s="20"/>
      <c r="K628" s="2"/>
      <c r="M628"/>
    </row>
    <row r="629" spans="1:19">
      <c r="A629" s="70">
        <v>45013</v>
      </c>
      <c r="B629" s="422" t="s">
        <v>164</v>
      </c>
      <c r="C629" s="422" t="s">
        <v>11</v>
      </c>
      <c r="D629" t="s">
        <v>12</v>
      </c>
      <c r="F629" s="20">
        <v>122.9</v>
      </c>
      <c r="G629" s="2">
        <f>+G628+E629-F629</f>
        <v>62.200000000000017</v>
      </c>
      <c r="H629" s="422"/>
      <c r="J629" s="20"/>
      <c r="K629" s="2"/>
      <c r="M629"/>
      <c r="O629" s="5"/>
      <c r="S629" s="5"/>
    </row>
    <row r="630" spans="1:19">
      <c r="A630" s="70">
        <v>45013</v>
      </c>
      <c r="B630" s="422" t="s">
        <v>164</v>
      </c>
      <c r="C630" s="422" t="s">
        <v>11</v>
      </c>
      <c r="D630" t="s">
        <v>13</v>
      </c>
      <c r="F630" s="20">
        <v>1.2</v>
      </c>
      <c r="G630" s="2">
        <f>+G629+E630-F630</f>
        <v>61.000000000000014</v>
      </c>
      <c r="H630" s="422"/>
      <c r="J630" s="20"/>
      <c r="K630" s="2"/>
      <c r="M630"/>
    </row>
    <row r="631" spans="1:19">
      <c r="A631" s="70">
        <v>45013</v>
      </c>
      <c r="B631" s="422" t="s">
        <v>164</v>
      </c>
      <c r="C631" s="422" t="s">
        <v>11</v>
      </c>
      <c r="D631" t="s">
        <v>14</v>
      </c>
      <c r="F631" s="20">
        <v>56</v>
      </c>
      <c r="G631" s="2">
        <f>+G630+E631-F631</f>
        <v>5.0000000000000142</v>
      </c>
      <c r="H631" s="422"/>
      <c r="J631" s="20"/>
      <c r="K631" s="2"/>
      <c r="M631"/>
    </row>
    <row r="632" spans="1:19">
      <c r="A632" s="70">
        <v>45013</v>
      </c>
      <c r="B632" s="422" t="s">
        <v>164</v>
      </c>
      <c r="C632" s="422" t="s">
        <v>11</v>
      </c>
      <c r="D632" t="s">
        <v>15</v>
      </c>
      <c r="F632" s="20">
        <v>5</v>
      </c>
      <c r="G632" s="2">
        <f>+G631+E632-F632</f>
        <v>1.4210854715202004E-14</v>
      </c>
      <c r="K632" s="5"/>
      <c r="M632" s="440"/>
      <c r="N632" s="440"/>
      <c r="O632" s="440"/>
    </row>
    <row r="633" spans="1:19">
      <c r="A633" s="31">
        <v>45016</v>
      </c>
      <c r="B633" s="421" t="s">
        <v>10</v>
      </c>
      <c r="C633" s="421" t="s">
        <v>18</v>
      </c>
      <c r="D633" t="s">
        <v>12</v>
      </c>
      <c r="E633" s="20">
        <v>119.2</v>
      </c>
      <c r="G633" s="2">
        <f>+G632+E633-F633</f>
        <v>119.20000000000002</v>
      </c>
      <c r="J633" s="20"/>
      <c r="K633" s="5"/>
      <c r="M633"/>
      <c r="N633" s="2"/>
      <c r="O633" s="422"/>
    </row>
    <row r="634" spans="1:19">
      <c r="B634" s="422"/>
      <c r="C634" s="422"/>
      <c r="D634" t="s">
        <v>13</v>
      </c>
      <c r="E634" s="20">
        <v>1.3</v>
      </c>
      <c r="G634" s="2">
        <f t="shared" ref="G634:G656" si="9">+G633+E634-F634</f>
        <v>120.50000000000001</v>
      </c>
      <c r="J634" s="2"/>
      <c r="K634" s="421"/>
      <c r="M634" s="20"/>
      <c r="O634" s="2"/>
    </row>
    <row r="635" spans="1:19">
      <c r="B635" s="422"/>
      <c r="C635" s="422"/>
      <c r="D635" t="s">
        <v>14</v>
      </c>
      <c r="E635" s="20">
        <v>60</v>
      </c>
      <c r="G635" s="2">
        <f t="shared" si="9"/>
        <v>180.5</v>
      </c>
      <c r="J635" s="2"/>
      <c r="K635" s="422"/>
      <c r="M635" s="20"/>
      <c r="O635" s="2"/>
    </row>
    <row r="636" spans="1:19">
      <c r="B636" s="422"/>
      <c r="C636" s="422"/>
      <c r="D636" t="s">
        <v>15</v>
      </c>
      <c r="E636" s="20">
        <v>5</v>
      </c>
      <c r="G636" s="2">
        <f t="shared" si="9"/>
        <v>185.5</v>
      </c>
      <c r="K636" s="422"/>
      <c r="M636" s="20"/>
      <c r="O636" s="2"/>
    </row>
    <row r="637" spans="1:19">
      <c r="B637" s="422"/>
      <c r="C637" s="422"/>
      <c r="D637" t="s">
        <v>165</v>
      </c>
      <c r="E637" s="207">
        <v>102.5</v>
      </c>
      <c r="G637" s="2">
        <f t="shared" si="9"/>
        <v>288</v>
      </c>
      <c r="I637" s="421"/>
      <c r="K637" s="422"/>
      <c r="M637" s="20"/>
      <c r="O637" s="2"/>
    </row>
    <row r="638" spans="1:19">
      <c r="B638" s="422" t="s">
        <v>61</v>
      </c>
      <c r="C638" s="422"/>
      <c r="D638" t="s">
        <v>165</v>
      </c>
      <c r="E638" s="207"/>
      <c r="F638" s="2">
        <v>51.2</v>
      </c>
      <c r="G638" s="2">
        <f t="shared" si="9"/>
        <v>236.8</v>
      </c>
      <c r="I638" s="421"/>
      <c r="K638" s="422"/>
      <c r="M638" s="20"/>
      <c r="O638" s="2"/>
    </row>
    <row r="639" spans="1:19">
      <c r="A639" s="70">
        <v>45111</v>
      </c>
      <c r="B639" s="422">
        <v>27218</v>
      </c>
      <c r="C639" s="422" t="s">
        <v>19</v>
      </c>
      <c r="D639" t="s">
        <v>12</v>
      </c>
      <c r="E639" s="207"/>
      <c r="F639" s="20">
        <v>119.2</v>
      </c>
      <c r="G639" s="2">
        <f t="shared" si="9"/>
        <v>117.60000000000001</v>
      </c>
      <c r="I639" s="421"/>
      <c r="K639" s="422"/>
      <c r="M639" s="20"/>
      <c r="O639" s="2"/>
    </row>
    <row r="640" spans="1:19">
      <c r="A640" s="70">
        <v>45111</v>
      </c>
      <c r="B640" s="422">
        <v>27218</v>
      </c>
      <c r="C640" s="422" t="s">
        <v>19</v>
      </c>
      <c r="D640" t="s">
        <v>13</v>
      </c>
      <c r="E640" s="207"/>
      <c r="F640" s="20">
        <v>1.3</v>
      </c>
      <c r="G640" s="2">
        <f t="shared" si="9"/>
        <v>116.30000000000001</v>
      </c>
      <c r="I640" s="421"/>
      <c r="K640" s="422"/>
      <c r="M640" s="20"/>
      <c r="O640" s="2"/>
    </row>
    <row r="641" spans="1:15">
      <c r="A641" s="70">
        <v>45111</v>
      </c>
      <c r="B641" s="422">
        <v>27218</v>
      </c>
      <c r="C641" s="422" t="s">
        <v>19</v>
      </c>
      <c r="D641" t="s">
        <v>14</v>
      </c>
      <c r="E641" s="207"/>
      <c r="F641" s="20">
        <v>60</v>
      </c>
      <c r="G641" s="2">
        <f t="shared" si="9"/>
        <v>56.300000000000011</v>
      </c>
      <c r="I641" s="421"/>
      <c r="K641" s="422"/>
      <c r="M641" s="20"/>
      <c r="O641" s="2"/>
    </row>
    <row r="642" spans="1:15">
      <c r="A642" s="70">
        <v>45111</v>
      </c>
      <c r="B642" s="422">
        <v>27218</v>
      </c>
      <c r="C642" s="422" t="s">
        <v>19</v>
      </c>
      <c r="D642" t="s">
        <v>15</v>
      </c>
      <c r="E642" s="207"/>
      <c r="F642" s="20">
        <v>5</v>
      </c>
      <c r="G642" s="2">
        <f t="shared" si="9"/>
        <v>51.300000000000011</v>
      </c>
      <c r="I642" s="421"/>
      <c r="K642" s="422"/>
      <c r="M642" s="20"/>
      <c r="O642" s="2"/>
    </row>
    <row r="643" spans="1:15">
      <c r="A643" s="70">
        <v>45111</v>
      </c>
      <c r="B643" s="422">
        <v>27218</v>
      </c>
      <c r="C643" s="422" t="s">
        <v>19</v>
      </c>
      <c r="D643" t="s">
        <v>165</v>
      </c>
      <c r="E643" s="207"/>
      <c r="F643" s="2">
        <v>51.3</v>
      </c>
      <c r="G643" s="2">
        <f t="shared" si="9"/>
        <v>0</v>
      </c>
      <c r="I643" s="421"/>
      <c r="K643" s="422"/>
      <c r="M643" s="20"/>
      <c r="O643" s="2"/>
    </row>
    <row r="644" spans="1:15">
      <c r="A644" s="81">
        <v>45046</v>
      </c>
      <c r="B644" s="421" t="s">
        <v>10</v>
      </c>
      <c r="C644" s="421" t="s">
        <v>19</v>
      </c>
      <c r="D644" t="s">
        <v>12</v>
      </c>
      <c r="E644" s="207">
        <v>147.80000000000001</v>
      </c>
      <c r="G644" s="2">
        <f t="shared" si="9"/>
        <v>147.80000000000001</v>
      </c>
      <c r="I644" s="425"/>
      <c r="K644" s="422"/>
      <c r="M644" s="207"/>
      <c r="N644" s="28"/>
      <c r="O644" s="2"/>
    </row>
    <row r="645" spans="1:15">
      <c r="A645" s="70"/>
      <c r="B645" s="422"/>
      <c r="C645" s="422"/>
      <c r="D645" t="s">
        <v>13</v>
      </c>
      <c r="E645" s="207">
        <v>1.5</v>
      </c>
      <c r="G645" s="2">
        <f t="shared" si="9"/>
        <v>149.30000000000001</v>
      </c>
      <c r="I645" s="421"/>
      <c r="K645" s="421"/>
      <c r="M645" s="207"/>
      <c r="O645" s="2"/>
    </row>
    <row r="646" spans="1:15">
      <c r="A646" s="70"/>
      <c r="B646" s="422"/>
      <c r="C646" s="422"/>
      <c r="D646" t="s">
        <v>14</v>
      </c>
      <c r="E646" s="207">
        <v>60</v>
      </c>
      <c r="G646" s="2">
        <f t="shared" si="9"/>
        <v>209.3</v>
      </c>
      <c r="I646" s="422"/>
      <c r="K646" s="422"/>
      <c r="M646" s="207"/>
      <c r="O646" s="2"/>
    </row>
    <row r="647" spans="1:15">
      <c r="A647" s="70"/>
      <c r="B647" s="422"/>
      <c r="C647" s="422"/>
      <c r="D647" t="s">
        <v>15</v>
      </c>
      <c r="E647" s="207">
        <v>5</v>
      </c>
      <c r="G647" s="2">
        <f t="shared" si="9"/>
        <v>214.3</v>
      </c>
      <c r="I647" s="421"/>
      <c r="K647" s="422"/>
      <c r="M647" s="207"/>
      <c r="O647" s="2"/>
    </row>
    <row r="648" spans="1:15">
      <c r="A648" s="70">
        <v>45111</v>
      </c>
      <c r="B648" s="422">
        <v>27218</v>
      </c>
      <c r="C648" s="422" t="s">
        <v>19</v>
      </c>
      <c r="D648" t="s">
        <v>12</v>
      </c>
      <c r="E648" s="207"/>
      <c r="F648" s="207">
        <v>147.80000000000001</v>
      </c>
      <c r="G648" s="2">
        <f t="shared" si="9"/>
        <v>66.5</v>
      </c>
      <c r="I648" s="421"/>
      <c r="K648" s="422"/>
      <c r="M648" s="207"/>
      <c r="O648" s="2"/>
    </row>
    <row r="649" spans="1:15">
      <c r="A649" s="70">
        <v>45111</v>
      </c>
      <c r="B649" s="422">
        <v>27218</v>
      </c>
      <c r="C649" s="422" t="s">
        <v>19</v>
      </c>
      <c r="D649" t="s">
        <v>13</v>
      </c>
      <c r="E649" s="207"/>
      <c r="F649" s="207">
        <v>1.5</v>
      </c>
      <c r="G649" s="2">
        <f t="shared" si="9"/>
        <v>65</v>
      </c>
      <c r="I649" s="421"/>
      <c r="K649" s="422"/>
      <c r="M649" s="207"/>
      <c r="O649" s="2"/>
    </row>
    <row r="650" spans="1:15">
      <c r="A650" s="70">
        <v>45111</v>
      </c>
      <c r="B650" s="422">
        <v>27218</v>
      </c>
      <c r="C650" s="422" t="s">
        <v>19</v>
      </c>
      <c r="D650" t="s">
        <v>14</v>
      </c>
      <c r="E650" s="207"/>
      <c r="F650" s="207">
        <v>60</v>
      </c>
      <c r="G650" s="2">
        <f t="shared" si="9"/>
        <v>5</v>
      </c>
      <c r="I650" s="421"/>
      <c r="K650" s="422"/>
      <c r="M650" s="207"/>
      <c r="O650" s="2"/>
    </row>
    <row r="651" spans="1:15">
      <c r="A651" s="70">
        <v>45111</v>
      </c>
      <c r="B651" s="422">
        <v>27218</v>
      </c>
      <c r="C651" s="422" t="s">
        <v>19</v>
      </c>
      <c r="D651" t="s">
        <v>15</v>
      </c>
      <c r="E651" s="207"/>
      <c r="F651" s="207">
        <v>5</v>
      </c>
      <c r="G651" s="2">
        <f t="shared" si="9"/>
        <v>0</v>
      </c>
      <c r="I651" s="421"/>
      <c r="K651" s="422"/>
      <c r="M651" s="207"/>
      <c r="O651" s="2"/>
    </row>
    <row r="652" spans="1:15">
      <c r="A652" s="81">
        <v>45077</v>
      </c>
      <c r="B652" s="421" t="s">
        <v>10</v>
      </c>
      <c r="C652" s="421" t="s">
        <v>20</v>
      </c>
      <c r="D652" t="s">
        <v>12</v>
      </c>
      <c r="E652" s="207">
        <v>136.69999999999999</v>
      </c>
      <c r="G652" s="2">
        <f t="shared" si="9"/>
        <v>136.69999999999999</v>
      </c>
      <c r="I652" s="422"/>
      <c r="K652" s="422"/>
      <c r="M652" s="207"/>
      <c r="O652" s="20"/>
    </row>
    <row r="653" spans="1:15">
      <c r="A653" s="70"/>
      <c r="B653" s="422"/>
      <c r="C653" s="422"/>
      <c r="D653" t="s">
        <v>13</v>
      </c>
      <c r="E653" s="207">
        <v>2.1</v>
      </c>
      <c r="G653" s="2">
        <f t="shared" si="9"/>
        <v>138.79999999999998</v>
      </c>
      <c r="K653" s="421"/>
      <c r="M653" s="207"/>
      <c r="O653" s="20"/>
    </row>
    <row r="654" spans="1:15">
      <c r="A654" s="70"/>
      <c r="B654" s="422"/>
      <c r="C654" s="422"/>
      <c r="D654" t="s">
        <v>14</v>
      </c>
      <c r="E654" s="207">
        <v>60</v>
      </c>
      <c r="G654" s="2">
        <f t="shared" si="9"/>
        <v>198.79999999999998</v>
      </c>
      <c r="K654" s="422"/>
      <c r="M654" s="207"/>
      <c r="O654" s="20"/>
    </row>
    <row r="655" spans="1:15">
      <c r="A655" s="70"/>
      <c r="B655" s="422"/>
      <c r="C655" s="422"/>
      <c r="D655" t="s">
        <v>15</v>
      </c>
      <c r="E655" s="207">
        <v>5</v>
      </c>
      <c r="G655" s="2">
        <f t="shared" si="9"/>
        <v>203.79999999999998</v>
      </c>
      <c r="K655" s="422"/>
      <c r="M655" s="207"/>
      <c r="O655" s="20"/>
    </row>
    <row r="656" spans="1:15">
      <c r="A656" s="70">
        <v>45111</v>
      </c>
      <c r="B656" s="422">
        <v>27216</v>
      </c>
      <c r="C656" s="422" t="s">
        <v>20</v>
      </c>
      <c r="D656" t="s">
        <v>12</v>
      </c>
      <c r="E656" s="5"/>
      <c r="F656" s="207">
        <v>136.69999999999999</v>
      </c>
      <c r="G656" s="2">
        <f t="shared" si="9"/>
        <v>67.099999999999994</v>
      </c>
      <c r="K656" s="422"/>
      <c r="M656" s="207"/>
    </row>
    <row r="657" spans="1:15">
      <c r="A657" s="70">
        <v>45111</v>
      </c>
      <c r="B657" s="422">
        <v>27216</v>
      </c>
      <c r="C657" s="422" t="s">
        <v>20</v>
      </c>
      <c r="D657" t="s">
        <v>13</v>
      </c>
      <c r="F657" s="207">
        <v>2.1</v>
      </c>
      <c r="G657" s="2">
        <f t="shared" ref="G657:G745" si="10">+G656+E657-F657</f>
        <v>65</v>
      </c>
      <c r="K657" s="422"/>
      <c r="L657" s="207"/>
      <c r="M657" s="5"/>
      <c r="O657" s="5"/>
    </row>
    <row r="658" spans="1:15">
      <c r="A658" s="70">
        <v>45111</v>
      </c>
      <c r="B658" s="422">
        <v>27216</v>
      </c>
      <c r="C658" s="422" t="s">
        <v>20</v>
      </c>
      <c r="D658" t="s">
        <v>14</v>
      </c>
      <c r="F658" s="207">
        <v>60</v>
      </c>
      <c r="G658" s="2">
        <f t="shared" si="10"/>
        <v>5</v>
      </c>
    </row>
    <row r="659" spans="1:15">
      <c r="A659" s="70">
        <v>45111</v>
      </c>
      <c r="B659" s="422">
        <v>27216</v>
      </c>
      <c r="C659" s="422" t="s">
        <v>20</v>
      </c>
      <c r="D659" t="s">
        <v>15</v>
      </c>
      <c r="F659" s="207">
        <v>5</v>
      </c>
      <c r="G659" s="2">
        <f t="shared" si="10"/>
        <v>0</v>
      </c>
    </row>
    <row r="660" spans="1:15">
      <c r="A660" s="81">
        <v>45107</v>
      </c>
      <c r="B660" s="421" t="s">
        <v>10</v>
      </c>
      <c r="C660" s="421" t="s">
        <v>21</v>
      </c>
      <c r="D660" t="s">
        <v>12</v>
      </c>
      <c r="E660" s="207">
        <v>139.19999999999999</v>
      </c>
      <c r="G660" s="2">
        <f t="shared" si="10"/>
        <v>139.19999999999999</v>
      </c>
    </row>
    <row r="661" spans="1:15">
      <c r="A661" s="70"/>
      <c r="B661" s="422"/>
      <c r="C661" s="422"/>
      <c r="D661" t="s">
        <v>13</v>
      </c>
      <c r="E661" s="207">
        <v>2</v>
      </c>
      <c r="G661" s="2">
        <f t="shared" si="10"/>
        <v>141.19999999999999</v>
      </c>
    </row>
    <row r="662" spans="1:15">
      <c r="A662" s="70"/>
      <c r="B662" s="422"/>
      <c r="C662" s="422"/>
      <c r="D662" t="s">
        <v>14</v>
      </c>
      <c r="E662" s="207">
        <v>60</v>
      </c>
      <c r="G662" s="2">
        <f t="shared" si="10"/>
        <v>201.2</v>
      </c>
      <c r="K662" s="207"/>
    </row>
    <row r="663" spans="1:15">
      <c r="A663" s="70"/>
      <c r="B663" s="422"/>
      <c r="C663" s="422"/>
      <c r="D663" t="s">
        <v>15</v>
      </c>
      <c r="E663" s="207">
        <v>5</v>
      </c>
      <c r="G663" s="2">
        <f t="shared" si="10"/>
        <v>206.2</v>
      </c>
    </row>
    <row r="664" spans="1:15">
      <c r="A664" s="70">
        <v>45215</v>
      </c>
      <c r="B664" s="422">
        <v>27634</v>
      </c>
      <c r="C664" s="422" t="s">
        <v>21</v>
      </c>
      <c r="D664" t="s">
        <v>12</v>
      </c>
      <c r="E664" s="207"/>
      <c r="F664" s="207">
        <v>139.19999999999999</v>
      </c>
      <c r="G664" s="2">
        <f t="shared" si="10"/>
        <v>67</v>
      </c>
    </row>
    <row r="665" spans="1:15">
      <c r="A665" s="70">
        <v>45215</v>
      </c>
      <c r="B665" s="422">
        <v>27634</v>
      </c>
      <c r="C665" s="422" t="s">
        <v>21</v>
      </c>
      <c r="D665" t="s">
        <v>13</v>
      </c>
      <c r="E665" s="207"/>
      <c r="F665" s="207">
        <v>2</v>
      </c>
      <c r="G665" s="2">
        <f t="shared" si="10"/>
        <v>65</v>
      </c>
    </row>
    <row r="666" spans="1:15">
      <c r="A666" s="70">
        <v>45351</v>
      </c>
      <c r="B666" s="422" t="s">
        <v>78</v>
      </c>
      <c r="C666" s="422" t="s">
        <v>21</v>
      </c>
      <c r="D666" t="s">
        <v>14</v>
      </c>
      <c r="E666" s="207"/>
      <c r="F666" s="207">
        <v>60</v>
      </c>
      <c r="G666" s="2">
        <f t="shared" si="10"/>
        <v>5</v>
      </c>
    </row>
    <row r="667" spans="1:15">
      <c r="A667" s="70">
        <v>45351</v>
      </c>
      <c r="B667" s="422" t="s">
        <v>78</v>
      </c>
      <c r="C667" s="422" t="s">
        <v>21</v>
      </c>
      <c r="D667" t="s">
        <v>15</v>
      </c>
      <c r="E667" s="207"/>
      <c r="F667" s="207">
        <v>5</v>
      </c>
      <c r="G667" s="2">
        <f t="shared" si="10"/>
        <v>0</v>
      </c>
    </row>
    <row r="668" spans="1:15">
      <c r="A668" s="81">
        <v>45138</v>
      </c>
      <c r="B668" s="421" t="s">
        <v>10</v>
      </c>
      <c r="C668" s="421" t="s">
        <v>22</v>
      </c>
      <c r="D668" t="s">
        <v>12</v>
      </c>
      <c r="E668" s="207">
        <v>131.19999999999999</v>
      </c>
      <c r="G668" s="2">
        <f t="shared" si="10"/>
        <v>131.19999999999999</v>
      </c>
      <c r="L668" s="207"/>
    </row>
    <row r="669" spans="1:15">
      <c r="A669" s="70"/>
      <c r="B669" s="422"/>
      <c r="C669" s="422"/>
      <c r="D669" t="s">
        <v>13</v>
      </c>
      <c r="E669" s="207">
        <v>2</v>
      </c>
      <c r="G669" s="2">
        <f t="shared" si="10"/>
        <v>133.19999999999999</v>
      </c>
      <c r="L669" s="207"/>
    </row>
    <row r="670" spans="1:15">
      <c r="A670" s="70"/>
      <c r="B670" s="422"/>
      <c r="C670" s="422"/>
      <c r="D670" t="s">
        <v>14</v>
      </c>
      <c r="E670" s="207">
        <v>60</v>
      </c>
      <c r="G670" s="2">
        <f t="shared" si="10"/>
        <v>193.2</v>
      </c>
      <c r="I670" s="421"/>
      <c r="K670" s="207"/>
      <c r="L670" s="28"/>
      <c r="O670" s="207"/>
    </row>
    <row r="671" spans="1:15">
      <c r="A671" s="70"/>
      <c r="B671" s="422"/>
      <c r="C671" s="422"/>
      <c r="D671" t="s">
        <v>15</v>
      </c>
      <c r="E671" s="207">
        <v>5</v>
      </c>
      <c r="G671" s="2">
        <f t="shared" si="10"/>
        <v>198.2</v>
      </c>
      <c r="I671" s="422"/>
      <c r="K671" s="207"/>
      <c r="O671" s="207"/>
    </row>
    <row r="672" spans="1:15">
      <c r="A672" s="3">
        <v>45238</v>
      </c>
      <c r="B672" s="422">
        <v>27747</v>
      </c>
      <c r="C672" s="422" t="s">
        <v>22</v>
      </c>
      <c r="D672" t="s">
        <v>12</v>
      </c>
      <c r="E672" s="207"/>
      <c r="F672" s="207">
        <v>131.19999999999999</v>
      </c>
      <c r="G672" s="2">
        <f t="shared" si="10"/>
        <v>67</v>
      </c>
      <c r="I672" s="421"/>
      <c r="K672" s="207"/>
      <c r="O672" s="207"/>
    </row>
    <row r="673" spans="1:16">
      <c r="A673" s="3">
        <v>45238</v>
      </c>
      <c r="B673" s="422">
        <v>27747</v>
      </c>
      <c r="C673" s="422" t="s">
        <v>22</v>
      </c>
      <c r="D673" t="s">
        <v>13</v>
      </c>
      <c r="E673" s="207"/>
      <c r="F673" s="207">
        <v>2</v>
      </c>
      <c r="G673" s="2">
        <f t="shared" si="10"/>
        <v>65</v>
      </c>
      <c r="K673" s="207"/>
      <c r="O673" s="207"/>
    </row>
    <row r="674" spans="1:16">
      <c r="A674" s="70">
        <v>45351</v>
      </c>
      <c r="B674" s="422" t="s">
        <v>78</v>
      </c>
      <c r="C674" s="422" t="s">
        <v>22</v>
      </c>
      <c r="D674" t="s">
        <v>14</v>
      </c>
      <c r="E674" s="207"/>
      <c r="F674" s="207">
        <v>60</v>
      </c>
      <c r="G674" s="2">
        <f t="shared" si="10"/>
        <v>5</v>
      </c>
      <c r="K674" s="207"/>
      <c r="O674" s="207"/>
    </row>
    <row r="675" spans="1:16">
      <c r="A675" s="70">
        <v>45351</v>
      </c>
      <c r="B675" s="422" t="s">
        <v>78</v>
      </c>
      <c r="C675" s="422" t="s">
        <v>22</v>
      </c>
      <c r="D675" t="s">
        <v>15</v>
      </c>
      <c r="E675" s="207"/>
      <c r="F675" s="207">
        <v>5</v>
      </c>
      <c r="G675" s="2">
        <f t="shared" si="10"/>
        <v>0</v>
      </c>
      <c r="K675" s="207"/>
      <c r="O675" s="207"/>
    </row>
    <row r="676" spans="1:16">
      <c r="A676" s="81">
        <v>45169</v>
      </c>
      <c r="B676" s="421" t="s">
        <v>10</v>
      </c>
      <c r="C676" s="421" t="s">
        <v>23</v>
      </c>
      <c r="D676" t="s">
        <v>12</v>
      </c>
      <c r="E676" s="207">
        <v>125.4</v>
      </c>
      <c r="G676" s="2">
        <f t="shared" si="10"/>
        <v>125.4</v>
      </c>
      <c r="I676" s="421"/>
      <c r="K676" s="207"/>
      <c r="L676" s="207"/>
      <c r="O676" s="28"/>
      <c r="P676" s="28"/>
    </row>
    <row r="677" spans="1:16">
      <c r="A677" s="70"/>
      <c r="B677" s="422"/>
      <c r="C677" s="422"/>
      <c r="D677" t="s">
        <v>13</v>
      </c>
      <c r="E677" s="207">
        <v>2.2999999999999998</v>
      </c>
      <c r="G677" s="2">
        <f t="shared" si="10"/>
        <v>127.7</v>
      </c>
      <c r="L677" s="207"/>
    </row>
    <row r="678" spans="1:16">
      <c r="A678" s="70"/>
      <c r="B678" s="422"/>
      <c r="C678" s="422"/>
      <c r="D678" t="s">
        <v>14</v>
      </c>
      <c r="E678" s="207">
        <v>60</v>
      </c>
      <c r="G678" s="2">
        <f t="shared" si="10"/>
        <v>187.7</v>
      </c>
    </row>
    <row r="679" spans="1:16">
      <c r="A679" s="70"/>
      <c r="B679" s="422"/>
      <c r="C679" s="422"/>
      <c r="D679" t="s">
        <v>15</v>
      </c>
      <c r="E679" s="207">
        <v>5</v>
      </c>
      <c r="G679" s="2">
        <f t="shared" si="10"/>
        <v>192.7</v>
      </c>
    </row>
    <row r="680" spans="1:16">
      <c r="A680" s="70">
        <v>45245</v>
      </c>
      <c r="B680" s="422">
        <v>27785</v>
      </c>
      <c r="C680" s="422" t="s">
        <v>23</v>
      </c>
      <c r="D680" t="s">
        <v>12</v>
      </c>
      <c r="E680" s="207"/>
      <c r="F680" s="207">
        <v>125.4</v>
      </c>
      <c r="G680" s="2">
        <f t="shared" si="10"/>
        <v>67.299999999999983</v>
      </c>
      <c r="M680" s="20"/>
    </row>
    <row r="681" spans="1:16">
      <c r="A681" s="70">
        <v>45245</v>
      </c>
      <c r="B681" s="422">
        <v>27785</v>
      </c>
      <c r="C681" s="422" t="s">
        <v>23</v>
      </c>
      <c r="D681" t="s">
        <v>13</v>
      </c>
      <c r="E681" s="207"/>
      <c r="F681" s="207">
        <v>2.2999999999999998</v>
      </c>
      <c r="G681" s="2">
        <f t="shared" si="10"/>
        <v>64.999999999999986</v>
      </c>
      <c r="M681" s="2" t="s">
        <v>99</v>
      </c>
    </row>
    <row r="682" spans="1:16">
      <c r="A682" s="70">
        <v>45351</v>
      </c>
      <c r="B682" s="422" t="s">
        <v>78</v>
      </c>
      <c r="C682" s="422" t="s">
        <v>23</v>
      </c>
      <c r="D682" t="s">
        <v>14</v>
      </c>
      <c r="E682" s="207"/>
      <c r="F682" s="207">
        <v>60</v>
      </c>
      <c r="G682" s="2">
        <f t="shared" si="10"/>
        <v>4.9999999999999858</v>
      </c>
    </row>
    <row r="683" spans="1:16">
      <c r="A683" s="70">
        <v>45351</v>
      </c>
      <c r="B683" s="422" t="s">
        <v>78</v>
      </c>
      <c r="C683" s="422" t="s">
        <v>23</v>
      </c>
      <c r="D683" t="s">
        <v>15</v>
      </c>
      <c r="E683" s="207"/>
      <c r="F683" s="207">
        <v>5</v>
      </c>
      <c r="G683" s="2">
        <f t="shared" si="10"/>
        <v>-1.4210854715202004E-14</v>
      </c>
    </row>
    <row r="684" spans="1:16">
      <c r="A684" s="31">
        <v>45199</v>
      </c>
      <c r="B684" s="421" t="s">
        <v>10</v>
      </c>
      <c r="C684" s="421" t="s">
        <v>41</v>
      </c>
      <c r="D684" t="s">
        <v>12</v>
      </c>
      <c r="E684" s="207">
        <v>124.8</v>
      </c>
      <c r="G684" s="2">
        <f t="shared" si="10"/>
        <v>124.79999999999998</v>
      </c>
    </row>
    <row r="685" spans="1:16">
      <c r="B685" s="422"/>
      <c r="C685" s="422"/>
      <c r="D685" t="s">
        <v>13</v>
      </c>
      <c r="E685" s="207">
        <v>2</v>
      </c>
      <c r="G685" s="2">
        <f t="shared" si="10"/>
        <v>126.79999999999998</v>
      </c>
    </row>
    <row r="686" spans="1:16">
      <c r="B686" s="422"/>
      <c r="C686" s="422"/>
      <c r="D686" t="s">
        <v>14</v>
      </c>
      <c r="E686" s="207">
        <v>60</v>
      </c>
      <c r="G686" s="2">
        <f t="shared" si="10"/>
        <v>186.79999999999998</v>
      </c>
    </row>
    <row r="687" spans="1:16">
      <c r="B687" s="422"/>
      <c r="C687" s="422"/>
      <c r="D687" t="s">
        <v>15</v>
      </c>
      <c r="E687" s="207">
        <v>5</v>
      </c>
      <c r="G687" s="2">
        <f t="shared" si="10"/>
        <v>191.79999999999998</v>
      </c>
    </row>
    <row r="688" spans="1:16">
      <c r="B688" s="422"/>
      <c r="C688" s="422"/>
      <c r="D688" t="s">
        <v>166</v>
      </c>
      <c r="E688" s="20">
        <v>10</v>
      </c>
      <c r="G688" s="2">
        <f t="shared" si="10"/>
        <v>201.79999999999998</v>
      </c>
    </row>
    <row r="689" spans="1:11">
      <c r="A689" s="3">
        <v>45261</v>
      </c>
      <c r="B689" s="422">
        <v>27885</v>
      </c>
      <c r="C689" s="422" t="s">
        <v>41</v>
      </c>
      <c r="D689" t="s">
        <v>12</v>
      </c>
      <c r="F689" s="207">
        <v>124.8</v>
      </c>
      <c r="G689" s="2">
        <f t="shared" si="10"/>
        <v>76.999999999999986</v>
      </c>
    </row>
    <row r="690" spans="1:11">
      <c r="A690" s="3">
        <v>45261</v>
      </c>
      <c r="B690" s="422">
        <v>27885</v>
      </c>
      <c r="C690" s="422" t="s">
        <v>41</v>
      </c>
      <c r="D690" t="s">
        <v>13</v>
      </c>
      <c r="F690" s="207">
        <v>2</v>
      </c>
      <c r="G690" s="2">
        <f t="shared" si="10"/>
        <v>74.999999999999986</v>
      </c>
    </row>
    <row r="691" spans="1:11">
      <c r="A691" s="3">
        <v>45297</v>
      </c>
      <c r="B691" s="422">
        <v>28115</v>
      </c>
      <c r="C691" s="422" t="s">
        <v>41</v>
      </c>
      <c r="D691" t="s">
        <v>166</v>
      </c>
      <c r="F691" s="207">
        <v>10</v>
      </c>
      <c r="G691" s="2">
        <f t="shared" si="10"/>
        <v>64.999999999999986</v>
      </c>
    </row>
    <row r="692" spans="1:11">
      <c r="A692" s="3">
        <v>45382</v>
      </c>
      <c r="B692" s="422" t="s">
        <v>81</v>
      </c>
      <c r="C692" s="422" t="s">
        <v>41</v>
      </c>
      <c r="D692" t="s">
        <v>14</v>
      </c>
      <c r="E692" s="207"/>
      <c r="F692" s="207">
        <v>60</v>
      </c>
      <c r="G692" s="2">
        <f t="shared" si="10"/>
        <v>4.9999999999999858</v>
      </c>
    </row>
    <row r="693" spans="1:11">
      <c r="A693" s="3">
        <v>45382</v>
      </c>
      <c r="B693" s="422" t="s">
        <v>81</v>
      </c>
      <c r="C693" s="422" t="s">
        <v>41</v>
      </c>
      <c r="D693" t="s">
        <v>15</v>
      </c>
      <c r="E693" s="207"/>
      <c r="F693" s="207">
        <v>5</v>
      </c>
      <c r="G693" s="2">
        <f t="shared" si="10"/>
        <v>-1.4210854715202004E-14</v>
      </c>
    </row>
    <row r="694" spans="1:11">
      <c r="A694" s="31">
        <v>45230</v>
      </c>
      <c r="B694" s="421" t="s">
        <v>10</v>
      </c>
      <c r="C694" s="421" t="s">
        <v>25</v>
      </c>
      <c r="D694" t="s">
        <v>12</v>
      </c>
      <c r="E694" s="207">
        <v>121.4</v>
      </c>
      <c r="G694" s="2">
        <f t="shared" si="10"/>
        <v>121.39999999999999</v>
      </c>
    </row>
    <row r="695" spans="1:11">
      <c r="B695" s="422"/>
      <c r="C695" s="422"/>
      <c r="D695" t="s">
        <v>13</v>
      </c>
      <c r="E695" s="207">
        <v>2</v>
      </c>
      <c r="G695" s="2">
        <f t="shared" si="10"/>
        <v>123.39999999999999</v>
      </c>
    </row>
    <row r="696" spans="1:11">
      <c r="B696" s="422"/>
      <c r="C696" s="422"/>
      <c r="D696" t="s">
        <v>14</v>
      </c>
      <c r="E696" s="207">
        <v>60</v>
      </c>
      <c r="G696" s="2">
        <f t="shared" si="10"/>
        <v>183.39999999999998</v>
      </c>
    </row>
    <row r="697" spans="1:11">
      <c r="B697" s="422"/>
      <c r="C697" s="422"/>
      <c r="D697" t="s">
        <v>15</v>
      </c>
      <c r="E697" s="207">
        <v>5</v>
      </c>
      <c r="G697" s="2">
        <f t="shared" si="10"/>
        <v>188.39999999999998</v>
      </c>
    </row>
    <row r="698" spans="1:11">
      <c r="A698" s="3">
        <v>45287</v>
      </c>
      <c r="B698" s="422">
        <v>28060</v>
      </c>
      <c r="C698" s="422" t="s">
        <v>25</v>
      </c>
      <c r="D698" t="s">
        <v>12</v>
      </c>
      <c r="E698" s="207"/>
      <c r="F698" s="207">
        <v>121.4</v>
      </c>
      <c r="G698" s="2">
        <f t="shared" si="10"/>
        <v>66.999999999999972</v>
      </c>
      <c r="I698" s="421"/>
      <c r="K698" s="207"/>
    </row>
    <row r="699" spans="1:11">
      <c r="A699" s="3">
        <v>45287</v>
      </c>
      <c r="B699" s="422">
        <v>28060</v>
      </c>
      <c r="C699" s="422" t="s">
        <v>25</v>
      </c>
      <c r="D699" t="s">
        <v>13</v>
      </c>
      <c r="E699" s="207"/>
      <c r="F699" s="207">
        <v>2</v>
      </c>
      <c r="G699" s="2">
        <f t="shared" si="10"/>
        <v>64.999999999999972</v>
      </c>
    </row>
    <row r="700" spans="1:11">
      <c r="A700" s="70">
        <v>45412</v>
      </c>
      <c r="B700" s="422" t="s">
        <v>83</v>
      </c>
      <c r="C700" s="422" t="s">
        <v>25</v>
      </c>
      <c r="D700" t="s">
        <v>14</v>
      </c>
      <c r="E700" s="207"/>
      <c r="F700" s="207">
        <v>60</v>
      </c>
      <c r="G700" s="2">
        <f t="shared" si="10"/>
        <v>4.9999999999999716</v>
      </c>
    </row>
    <row r="701" spans="1:11">
      <c r="A701" s="70">
        <v>45412</v>
      </c>
      <c r="B701" s="422" t="s">
        <v>83</v>
      </c>
      <c r="C701" s="422" t="s">
        <v>25</v>
      </c>
      <c r="D701" t="s">
        <v>15</v>
      </c>
      <c r="E701" s="207"/>
      <c r="F701" s="207">
        <v>5</v>
      </c>
      <c r="G701" s="2">
        <f t="shared" si="10"/>
        <v>-2.8421709430404007E-14</v>
      </c>
    </row>
    <row r="702" spans="1:11">
      <c r="A702" s="31">
        <v>45260</v>
      </c>
      <c r="B702" s="421" t="s">
        <v>10</v>
      </c>
      <c r="C702" s="421" t="s">
        <v>26</v>
      </c>
      <c r="D702" t="s">
        <v>12</v>
      </c>
      <c r="E702" s="20">
        <v>131.9</v>
      </c>
      <c r="G702" s="2">
        <f t="shared" si="10"/>
        <v>131.89999999999998</v>
      </c>
      <c r="I702" s="421"/>
      <c r="K702" s="207"/>
    </row>
    <row r="703" spans="1:11">
      <c r="B703" s="422"/>
      <c r="C703" s="422"/>
      <c r="D703" t="s">
        <v>13</v>
      </c>
      <c r="E703" s="20">
        <v>5</v>
      </c>
      <c r="G703" s="2">
        <f t="shared" si="10"/>
        <v>136.89999999999998</v>
      </c>
      <c r="I703" s="422"/>
      <c r="K703" s="207"/>
    </row>
    <row r="704" spans="1:11">
      <c r="B704" s="422"/>
      <c r="C704" s="422"/>
      <c r="D704" t="s">
        <v>14</v>
      </c>
      <c r="E704" s="207">
        <v>60</v>
      </c>
      <c r="G704" s="2">
        <f t="shared" si="10"/>
        <v>196.89999999999998</v>
      </c>
      <c r="I704" s="421"/>
      <c r="K704" s="207"/>
    </row>
    <row r="705" spans="1:12">
      <c r="B705" s="422"/>
      <c r="C705" s="422"/>
      <c r="D705" t="s">
        <v>15</v>
      </c>
      <c r="E705" s="207">
        <v>5</v>
      </c>
      <c r="G705" s="2">
        <f t="shared" si="10"/>
        <v>201.89999999999998</v>
      </c>
    </row>
    <row r="706" spans="1:12">
      <c r="A706" s="3">
        <v>45308</v>
      </c>
      <c r="B706" s="422">
        <v>28157</v>
      </c>
      <c r="C706" s="422" t="s">
        <v>26</v>
      </c>
      <c r="D706" t="s">
        <v>12</v>
      </c>
      <c r="E706" s="207"/>
      <c r="F706" s="20">
        <v>131.9</v>
      </c>
      <c r="G706" s="2">
        <f t="shared" si="10"/>
        <v>69.999999999999972</v>
      </c>
    </row>
    <row r="707" spans="1:12">
      <c r="A707" s="3">
        <v>45308</v>
      </c>
      <c r="B707" s="422">
        <v>28157</v>
      </c>
      <c r="C707" s="422" t="s">
        <v>26</v>
      </c>
      <c r="D707" t="s">
        <v>13</v>
      </c>
      <c r="E707" s="207"/>
      <c r="F707" s="20">
        <v>5</v>
      </c>
      <c r="G707" s="2">
        <f t="shared" si="10"/>
        <v>64.999999999999972</v>
      </c>
    </row>
    <row r="708" spans="1:12">
      <c r="A708" s="70">
        <v>45412</v>
      </c>
      <c r="B708" s="422" t="s">
        <v>83</v>
      </c>
      <c r="C708" s="422" t="s">
        <v>26</v>
      </c>
      <c r="D708" t="s">
        <v>14</v>
      </c>
      <c r="E708" s="207"/>
      <c r="F708" s="207">
        <v>60</v>
      </c>
      <c r="G708" s="2">
        <f t="shared" si="10"/>
        <v>4.9999999999999716</v>
      </c>
    </row>
    <row r="709" spans="1:12">
      <c r="A709" s="70">
        <v>45412</v>
      </c>
      <c r="B709" s="422" t="s">
        <v>83</v>
      </c>
      <c r="C709" s="422" t="s">
        <v>26</v>
      </c>
      <c r="D709" t="s">
        <v>15</v>
      </c>
      <c r="E709" s="207"/>
      <c r="F709" s="207">
        <v>5</v>
      </c>
      <c r="G709" s="2">
        <f t="shared" si="10"/>
        <v>-2.8421709430404007E-14</v>
      </c>
    </row>
    <row r="710" spans="1:12">
      <c r="A710" s="31">
        <v>45291</v>
      </c>
      <c r="B710" s="421" t="s">
        <v>10</v>
      </c>
      <c r="C710" s="421" t="s">
        <v>27</v>
      </c>
      <c r="D710" t="s">
        <v>12</v>
      </c>
      <c r="E710" s="20">
        <v>141</v>
      </c>
      <c r="G710" s="2">
        <f t="shared" si="10"/>
        <v>140.99999999999997</v>
      </c>
    </row>
    <row r="711" spans="1:12">
      <c r="B711" s="422"/>
      <c r="C711" s="422"/>
      <c r="D711" t="s">
        <v>13</v>
      </c>
      <c r="E711" s="20">
        <v>5</v>
      </c>
      <c r="G711" s="2">
        <f t="shared" si="10"/>
        <v>145.99999999999997</v>
      </c>
    </row>
    <row r="712" spans="1:12">
      <c r="B712" s="422"/>
      <c r="C712" s="422"/>
      <c r="D712" t="s">
        <v>14</v>
      </c>
      <c r="E712" s="207">
        <v>60</v>
      </c>
      <c r="G712" s="2">
        <f t="shared" si="10"/>
        <v>205.99999999999997</v>
      </c>
    </row>
    <row r="713" spans="1:12">
      <c r="B713" s="422"/>
      <c r="C713" s="422"/>
      <c r="D713" t="s">
        <v>15</v>
      </c>
      <c r="E713" s="207">
        <v>5</v>
      </c>
      <c r="G713" s="2">
        <f t="shared" si="10"/>
        <v>210.99999999999997</v>
      </c>
    </row>
    <row r="714" spans="1:12">
      <c r="A714" s="70">
        <v>45412</v>
      </c>
      <c r="B714" s="422" t="s">
        <v>83</v>
      </c>
      <c r="C714" s="422" t="s">
        <v>27</v>
      </c>
      <c r="D714" t="s">
        <v>14</v>
      </c>
      <c r="E714" s="207"/>
      <c r="F714" s="207">
        <v>60</v>
      </c>
      <c r="G714" s="2">
        <f t="shared" si="10"/>
        <v>150.99999999999997</v>
      </c>
      <c r="I714" s="422"/>
      <c r="K714" s="20"/>
    </row>
    <row r="715" spans="1:12">
      <c r="A715" s="70">
        <v>45412</v>
      </c>
      <c r="B715" s="422" t="s">
        <v>83</v>
      </c>
      <c r="C715" s="422" t="s">
        <v>27</v>
      </c>
      <c r="D715" t="s">
        <v>15</v>
      </c>
      <c r="E715" s="207"/>
      <c r="F715" s="207">
        <v>5</v>
      </c>
      <c r="G715" s="2">
        <f t="shared" si="10"/>
        <v>145.99999999999997</v>
      </c>
    </row>
    <row r="716" spans="1:12">
      <c r="A716" s="70">
        <v>45441</v>
      </c>
      <c r="B716" s="422">
        <v>28952</v>
      </c>
      <c r="C716" s="422" t="s">
        <v>27</v>
      </c>
      <c r="D716" t="s">
        <v>12</v>
      </c>
      <c r="E716" s="207"/>
      <c r="F716" s="20">
        <v>141</v>
      </c>
      <c r="G716" s="2">
        <f t="shared" si="10"/>
        <v>4.9999999999999716</v>
      </c>
      <c r="I716" s="422"/>
      <c r="J716" s="422"/>
      <c r="K716" s="422"/>
    </row>
    <row r="717" spans="1:12">
      <c r="A717" s="70">
        <v>45441</v>
      </c>
      <c r="B717" s="422">
        <v>28952</v>
      </c>
      <c r="C717" s="422" t="s">
        <v>27</v>
      </c>
      <c r="D717" t="s">
        <v>13</v>
      </c>
      <c r="E717" s="207"/>
      <c r="F717" s="20">
        <v>5</v>
      </c>
      <c r="G717" s="2">
        <f t="shared" si="10"/>
        <v>-2.8421709430404007E-14</v>
      </c>
      <c r="I717" s="422"/>
      <c r="J717" s="422"/>
      <c r="K717" s="422"/>
    </row>
    <row r="718" spans="1:12">
      <c r="A718" s="81">
        <v>45322</v>
      </c>
      <c r="B718" s="421" t="s">
        <v>10</v>
      </c>
      <c r="C718" s="421" t="s">
        <v>11</v>
      </c>
      <c r="D718" t="s">
        <v>12</v>
      </c>
      <c r="E718" s="20">
        <v>157.4</v>
      </c>
      <c r="G718" s="2">
        <f t="shared" si="10"/>
        <v>157.39999999999998</v>
      </c>
      <c r="I718" s="421"/>
      <c r="L718" s="20"/>
    </row>
    <row r="719" spans="1:12">
      <c r="A719" s="70"/>
      <c r="B719" s="422"/>
      <c r="C719" s="422"/>
      <c r="D719" t="s">
        <v>13</v>
      </c>
      <c r="E719" s="20">
        <v>8.8000000000000007</v>
      </c>
      <c r="G719" s="2">
        <f t="shared" si="10"/>
        <v>166.2</v>
      </c>
      <c r="L719" s="20"/>
    </row>
    <row r="720" spans="1:12">
      <c r="A720" s="70"/>
      <c r="B720" s="422"/>
      <c r="C720" s="422"/>
      <c r="D720" t="s">
        <v>14</v>
      </c>
      <c r="E720" s="207">
        <v>60</v>
      </c>
      <c r="G720" s="2">
        <f t="shared" si="10"/>
        <v>226.2</v>
      </c>
      <c r="I720" s="421"/>
      <c r="L720" s="20"/>
    </row>
    <row r="721" spans="1:12">
      <c r="A721" s="70"/>
      <c r="B721" s="422"/>
      <c r="C721" s="422"/>
      <c r="D721" t="s">
        <v>15</v>
      </c>
      <c r="E721" s="207">
        <v>5</v>
      </c>
      <c r="G721" s="2">
        <f t="shared" si="10"/>
        <v>231.2</v>
      </c>
      <c r="I721" s="422"/>
      <c r="L721" s="20"/>
    </row>
    <row r="722" spans="1:12">
      <c r="A722" s="70">
        <v>45412</v>
      </c>
      <c r="B722" s="422" t="s">
        <v>83</v>
      </c>
      <c r="C722" s="422" t="s">
        <v>11</v>
      </c>
      <c r="D722" t="s">
        <v>14</v>
      </c>
      <c r="E722" s="207"/>
      <c r="F722" s="207">
        <v>60</v>
      </c>
      <c r="G722" s="2">
        <f t="shared" si="10"/>
        <v>171.2</v>
      </c>
      <c r="L722" s="20"/>
    </row>
    <row r="723" spans="1:12">
      <c r="A723" s="70">
        <v>45412</v>
      </c>
      <c r="B723" s="422" t="s">
        <v>83</v>
      </c>
      <c r="C723" s="422" t="s">
        <v>11</v>
      </c>
      <c r="D723" t="s">
        <v>15</v>
      </c>
      <c r="E723" s="207"/>
      <c r="F723" s="207">
        <v>5</v>
      </c>
      <c r="G723" s="2">
        <f t="shared" si="10"/>
        <v>166.2</v>
      </c>
      <c r="I723" s="422"/>
      <c r="L723" s="20"/>
    </row>
    <row r="724" spans="1:12">
      <c r="A724" s="70">
        <v>45455</v>
      </c>
      <c r="B724" s="422">
        <v>29008</v>
      </c>
      <c r="C724" s="422" t="s">
        <v>11</v>
      </c>
      <c r="D724" t="s">
        <v>12</v>
      </c>
      <c r="E724" s="207"/>
      <c r="F724" s="207">
        <v>157.4</v>
      </c>
      <c r="G724" s="2">
        <f t="shared" si="10"/>
        <v>8.7999999999999829</v>
      </c>
      <c r="I724" s="422"/>
      <c r="L724" s="20"/>
    </row>
    <row r="725" spans="1:12">
      <c r="A725" s="70">
        <v>45455</v>
      </c>
      <c r="B725" s="422">
        <v>29008</v>
      </c>
      <c r="C725" s="422" t="s">
        <v>11</v>
      </c>
      <c r="D725" t="s">
        <v>13</v>
      </c>
      <c r="E725" s="207"/>
      <c r="F725" s="207">
        <v>8.8000000000000007</v>
      </c>
      <c r="G725" s="2">
        <f t="shared" si="10"/>
        <v>-1.7763568394002505E-14</v>
      </c>
      <c r="L725" s="20"/>
    </row>
    <row r="726" spans="1:12">
      <c r="A726" s="31">
        <v>45351</v>
      </c>
      <c r="B726" s="421" t="s">
        <v>10</v>
      </c>
      <c r="C726" s="421" t="s">
        <v>17</v>
      </c>
      <c r="D726" t="s">
        <v>12</v>
      </c>
      <c r="E726" s="20">
        <v>163.1</v>
      </c>
      <c r="G726" s="2">
        <f t="shared" si="10"/>
        <v>163.09999999999997</v>
      </c>
    </row>
    <row r="727" spans="1:12">
      <c r="B727" s="422"/>
      <c r="C727" s="422"/>
      <c r="D727" t="s">
        <v>13</v>
      </c>
      <c r="E727" s="20">
        <v>5</v>
      </c>
      <c r="G727" s="2">
        <f t="shared" si="10"/>
        <v>168.09999999999997</v>
      </c>
    </row>
    <row r="728" spans="1:12">
      <c r="B728" s="422"/>
      <c r="C728" s="422"/>
      <c r="D728" t="s">
        <v>14</v>
      </c>
      <c r="E728" s="207">
        <v>58</v>
      </c>
      <c r="G728" s="2">
        <f t="shared" si="10"/>
        <v>226.09999999999997</v>
      </c>
      <c r="K728" s="2"/>
      <c r="L728" s="2"/>
    </row>
    <row r="729" spans="1:12">
      <c r="B729" s="422"/>
      <c r="C729" s="422"/>
      <c r="D729" t="s">
        <v>15</v>
      </c>
      <c r="E729" s="207">
        <v>5</v>
      </c>
      <c r="G729" s="2">
        <f t="shared" si="10"/>
        <v>231.09999999999997</v>
      </c>
      <c r="L729" s="2"/>
    </row>
    <row r="730" spans="1:12">
      <c r="A730" s="3">
        <v>45461</v>
      </c>
      <c r="B730" s="422">
        <v>29039</v>
      </c>
      <c r="C730" s="422" t="s">
        <v>17</v>
      </c>
      <c r="D730" t="s">
        <v>12</v>
      </c>
      <c r="E730" s="207"/>
      <c r="F730" s="2">
        <v>163.1</v>
      </c>
      <c r="G730" s="2">
        <f t="shared" si="10"/>
        <v>67.999999999999972</v>
      </c>
      <c r="I730" s="421"/>
      <c r="K730" s="207"/>
      <c r="L730" s="2"/>
    </row>
    <row r="731" spans="1:12">
      <c r="A731" s="3">
        <v>45461</v>
      </c>
      <c r="B731" s="422">
        <v>29039</v>
      </c>
      <c r="C731" s="422" t="s">
        <v>17</v>
      </c>
      <c r="D731" t="s">
        <v>13</v>
      </c>
      <c r="E731" s="207"/>
      <c r="F731" s="2">
        <v>5</v>
      </c>
      <c r="G731" s="2">
        <f t="shared" si="10"/>
        <v>62.999999999999972</v>
      </c>
      <c r="I731" s="422"/>
      <c r="K731" s="207"/>
      <c r="L731" s="2"/>
    </row>
    <row r="732" spans="1:12">
      <c r="A732" s="3">
        <v>45462</v>
      </c>
      <c r="B732" s="422" t="s">
        <v>84</v>
      </c>
      <c r="C732" s="422" t="s">
        <v>17</v>
      </c>
      <c r="D732" t="s">
        <v>14</v>
      </c>
      <c r="E732" s="207"/>
      <c r="F732" s="207">
        <v>58</v>
      </c>
      <c r="G732" s="2">
        <f t="shared" si="10"/>
        <v>4.9999999999999716</v>
      </c>
      <c r="I732" s="422"/>
      <c r="K732" s="207"/>
      <c r="L732" s="2"/>
    </row>
    <row r="733" spans="1:12">
      <c r="A733" s="3">
        <v>45462</v>
      </c>
      <c r="B733" s="422" t="s">
        <v>84</v>
      </c>
      <c r="C733" s="422" t="s">
        <v>17</v>
      </c>
      <c r="D733" t="s">
        <v>15</v>
      </c>
      <c r="E733" s="207"/>
      <c r="F733" s="207">
        <v>5</v>
      </c>
      <c r="G733" s="2">
        <f t="shared" si="10"/>
        <v>-2.8421709430404007E-14</v>
      </c>
      <c r="I733" s="422"/>
      <c r="K733" s="207"/>
      <c r="L733" s="2"/>
    </row>
    <row r="734" spans="1:12">
      <c r="A734" s="31">
        <v>45382</v>
      </c>
      <c r="B734" s="421" t="s">
        <v>10</v>
      </c>
      <c r="C734" s="421" t="s">
        <v>18</v>
      </c>
      <c r="D734" t="s">
        <v>12</v>
      </c>
      <c r="E734" s="2">
        <v>157.9</v>
      </c>
      <c r="G734" s="2">
        <f t="shared" si="10"/>
        <v>157.89999999999998</v>
      </c>
      <c r="K734" s="2"/>
    </row>
    <row r="735" spans="1:12">
      <c r="B735" s="422"/>
      <c r="C735" s="422"/>
      <c r="D735" t="s">
        <v>13</v>
      </c>
      <c r="E735" s="2">
        <v>5</v>
      </c>
      <c r="G735" s="2">
        <f t="shared" si="10"/>
        <v>162.89999999999998</v>
      </c>
    </row>
    <row r="736" spans="1:12">
      <c r="B736" s="422"/>
      <c r="C736" s="422"/>
      <c r="D736" t="s">
        <v>14</v>
      </c>
      <c r="E736" s="2">
        <v>60</v>
      </c>
      <c r="G736" s="2">
        <f t="shared" si="10"/>
        <v>222.89999999999998</v>
      </c>
    </row>
    <row r="737" spans="1:11">
      <c r="B737" s="422"/>
      <c r="C737" s="422"/>
      <c r="D737" t="s">
        <v>15</v>
      </c>
      <c r="E737" s="2">
        <v>5</v>
      </c>
      <c r="G737" s="2">
        <f t="shared" si="10"/>
        <v>227.89999999999998</v>
      </c>
    </row>
    <row r="738" spans="1:11">
      <c r="B738" s="422"/>
      <c r="C738" s="422"/>
      <c r="D738" t="s">
        <v>150</v>
      </c>
      <c r="E738" s="20">
        <v>102.5</v>
      </c>
      <c r="G738" s="2">
        <f t="shared" si="10"/>
        <v>330.4</v>
      </c>
    </row>
    <row r="739" spans="1:11">
      <c r="B739" s="422"/>
      <c r="C739" s="422"/>
      <c r="D739" t="s">
        <v>167</v>
      </c>
      <c r="E739" s="20">
        <v>102.5</v>
      </c>
      <c r="G739" s="2">
        <f t="shared" si="10"/>
        <v>432.9</v>
      </c>
    </row>
    <row r="740" spans="1:11">
      <c r="A740" s="3">
        <v>45461</v>
      </c>
      <c r="B740" s="422">
        <v>29039</v>
      </c>
      <c r="C740" s="422" t="s">
        <v>18</v>
      </c>
      <c r="D740" t="s">
        <v>12</v>
      </c>
      <c r="F740" s="2">
        <v>157.9</v>
      </c>
      <c r="G740" s="2">
        <f t="shared" si="10"/>
        <v>275</v>
      </c>
    </row>
    <row r="741" spans="1:11">
      <c r="A741" s="3">
        <v>45461</v>
      </c>
      <c r="B741" s="422">
        <v>29039</v>
      </c>
      <c r="C741" s="422" t="s">
        <v>18</v>
      </c>
      <c r="D741" t="s">
        <v>13</v>
      </c>
      <c r="F741" s="2">
        <v>5</v>
      </c>
      <c r="G741" s="2">
        <f t="shared" si="10"/>
        <v>270</v>
      </c>
    </row>
    <row r="742" spans="1:11">
      <c r="A742" s="3">
        <v>45462</v>
      </c>
      <c r="B742" s="422" t="s">
        <v>84</v>
      </c>
      <c r="C742" s="422" t="s">
        <v>18</v>
      </c>
      <c r="D742" t="s">
        <v>14</v>
      </c>
      <c r="E742" s="207"/>
      <c r="F742" s="207">
        <v>60</v>
      </c>
      <c r="G742" s="2">
        <f t="shared" si="10"/>
        <v>210</v>
      </c>
    </row>
    <row r="743" spans="1:11">
      <c r="A743" s="3">
        <v>45462</v>
      </c>
      <c r="B743" s="422" t="s">
        <v>84</v>
      </c>
      <c r="C743" s="422" t="s">
        <v>18</v>
      </c>
      <c r="D743" t="s">
        <v>15</v>
      </c>
      <c r="E743" s="207"/>
      <c r="F743" s="207">
        <v>5</v>
      </c>
      <c r="G743" s="2">
        <f t="shared" si="10"/>
        <v>205</v>
      </c>
    </row>
    <row r="744" spans="1:11">
      <c r="A744" s="31">
        <v>45412</v>
      </c>
      <c r="B744" s="421" t="s">
        <v>10</v>
      </c>
      <c r="C744" s="421" t="s">
        <v>19</v>
      </c>
      <c r="D744" t="s">
        <v>12</v>
      </c>
      <c r="E744" s="2">
        <v>157</v>
      </c>
      <c r="G744" s="2">
        <f t="shared" si="10"/>
        <v>362</v>
      </c>
    </row>
    <row r="745" spans="1:11">
      <c r="B745" s="422"/>
      <c r="C745" s="422"/>
      <c r="D745" t="s">
        <v>13</v>
      </c>
      <c r="E745" s="2">
        <v>5</v>
      </c>
      <c r="G745" s="2">
        <f t="shared" si="10"/>
        <v>367</v>
      </c>
      <c r="I745" s="422"/>
      <c r="K745" s="20"/>
    </row>
    <row r="746" spans="1:11">
      <c r="B746" s="422"/>
      <c r="C746" s="422"/>
      <c r="D746" t="s">
        <v>14</v>
      </c>
      <c r="E746" s="2">
        <v>60</v>
      </c>
      <c r="G746" s="2">
        <f t="shared" ref="G746:G834" si="11">+G745+E746-F746</f>
        <v>427</v>
      </c>
      <c r="K746" s="28"/>
    </row>
    <row r="747" spans="1:11">
      <c r="B747" s="422"/>
      <c r="C747" s="422"/>
      <c r="D747" t="s">
        <v>15</v>
      </c>
      <c r="E747" s="2">
        <v>5</v>
      </c>
      <c r="G747" s="2">
        <f t="shared" si="11"/>
        <v>432</v>
      </c>
    </row>
    <row r="748" spans="1:11">
      <c r="A748" s="3">
        <v>45462</v>
      </c>
      <c r="B748" s="422" t="s">
        <v>84</v>
      </c>
      <c r="C748" s="422" t="s">
        <v>19</v>
      </c>
      <c r="D748" t="s">
        <v>14</v>
      </c>
      <c r="E748" s="2"/>
      <c r="F748" s="2">
        <v>2</v>
      </c>
      <c r="G748" s="2">
        <f t="shared" si="11"/>
        <v>430</v>
      </c>
    </row>
    <row r="749" spans="1:11">
      <c r="A749" s="3">
        <v>45473</v>
      </c>
      <c r="B749" s="422" t="s">
        <v>168</v>
      </c>
      <c r="C749" s="422" t="s">
        <v>19</v>
      </c>
      <c r="D749" t="s">
        <v>14</v>
      </c>
      <c r="E749" s="207"/>
      <c r="F749" s="207">
        <v>58</v>
      </c>
      <c r="G749" s="2">
        <f t="shared" si="11"/>
        <v>372</v>
      </c>
    </row>
    <row r="750" spans="1:11">
      <c r="A750" s="3">
        <v>45473</v>
      </c>
      <c r="B750" s="422" t="s">
        <v>168</v>
      </c>
      <c r="C750" s="422" t="s">
        <v>19</v>
      </c>
      <c r="D750" t="s">
        <v>15</v>
      </c>
      <c r="E750" s="207"/>
      <c r="F750" s="207">
        <v>5</v>
      </c>
      <c r="G750" s="2">
        <f t="shared" si="11"/>
        <v>367</v>
      </c>
    </row>
    <row r="751" spans="1:11">
      <c r="A751" s="3">
        <v>45490</v>
      </c>
      <c r="B751" s="422">
        <v>29353</v>
      </c>
      <c r="C751" s="422" t="s">
        <v>19</v>
      </c>
      <c r="D751" t="s">
        <v>12</v>
      </c>
      <c r="E751" s="207"/>
      <c r="F751" s="207">
        <v>157</v>
      </c>
      <c r="G751" s="2">
        <f t="shared" si="11"/>
        <v>210</v>
      </c>
    </row>
    <row r="752" spans="1:11">
      <c r="A752" s="3">
        <v>45490</v>
      </c>
      <c r="B752" s="422">
        <v>29353</v>
      </c>
      <c r="C752" s="422" t="s">
        <v>19</v>
      </c>
      <c r="D752" t="s">
        <v>13</v>
      </c>
      <c r="E752" s="207"/>
      <c r="F752" s="207">
        <v>5</v>
      </c>
      <c r="G752" s="2">
        <f t="shared" si="11"/>
        <v>205</v>
      </c>
    </row>
    <row r="753" spans="1:14">
      <c r="A753" s="31">
        <v>45443</v>
      </c>
      <c r="B753" s="421" t="s">
        <v>10</v>
      </c>
      <c r="C753" s="421" t="s">
        <v>20</v>
      </c>
      <c r="D753" t="s">
        <v>12</v>
      </c>
      <c r="E753" s="20">
        <v>86.9</v>
      </c>
      <c r="G753" s="2">
        <f t="shared" si="11"/>
        <v>291.89999999999998</v>
      </c>
      <c r="L753" s="2"/>
    </row>
    <row r="754" spans="1:14">
      <c r="B754" s="422"/>
      <c r="C754" s="422"/>
      <c r="D754" t="s">
        <v>13</v>
      </c>
      <c r="E754" s="20">
        <v>5</v>
      </c>
      <c r="G754" s="2">
        <f t="shared" si="11"/>
        <v>296.89999999999998</v>
      </c>
      <c r="L754" s="2"/>
    </row>
    <row r="755" spans="1:14">
      <c r="B755" s="422"/>
      <c r="C755" s="422"/>
      <c r="D755" t="s">
        <v>14</v>
      </c>
      <c r="E755" s="20">
        <v>60</v>
      </c>
      <c r="G755" s="2">
        <f t="shared" si="11"/>
        <v>356.9</v>
      </c>
    </row>
    <row r="756" spans="1:14">
      <c r="B756" s="422"/>
      <c r="C756" s="422"/>
      <c r="D756" t="s">
        <v>15</v>
      </c>
      <c r="E756" s="20">
        <v>5</v>
      </c>
      <c r="G756" s="2">
        <f t="shared" si="11"/>
        <v>361.9</v>
      </c>
    </row>
    <row r="757" spans="1:14">
      <c r="A757" s="3">
        <v>45473</v>
      </c>
      <c r="B757" s="422" t="s">
        <v>168</v>
      </c>
      <c r="C757" s="422" t="s">
        <v>20</v>
      </c>
      <c r="D757" t="s">
        <v>14</v>
      </c>
      <c r="E757" s="207"/>
      <c r="F757" s="207">
        <v>60</v>
      </c>
      <c r="G757" s="2">
        <f t="shared" si="11"/>
        <v>301.89999999999998</v>
      </c>
      <c r="M757" s="20"/>
    </row>
    <row r="758" spans="1:14">
      <c r="A758" s="3">
        <v>45473</v>
      </c>
      <c r="B758" s="422" t="s">
        <v>168</v>
      </c>
      <c r="C758" s="422" t="s">
        <v>20</v>
      </c>
      <c r="D758" t="s">
        <v>15</v>
      </c>
      <c r="E758" s="207"/>
      <c r="F758" s="207">
        <v>5</v>
      </c>
      <c r="G758" s="2">
        <f t="shared" si="11"/>
        <v>296.89999999999998</v>
      </c>
      <c r="M758" s="20"/>
    </row>
    <row r="759" spans="1:14">
      <c r="A759" s="3">
        <v>45532</v>
      </c>
      <c r="B759" s="422">
        <v>29586</v>
      </c>
      <c r="C759" s="422" t="s">
        <v>20</v>
      </c>
      <c r="D759" t="s">
        <v>12</v>
      </c>
      <c r="E759" s="207"/>
      <c r="F759" s="207">
        <v>86.9</v>
      </c>
      <c r="G759" s="2">
        <f t="shared" si="11"/>
        <v>209.99999999999997</v>
      </c>
      <c r="M759" s="20"/>
    </row>
    <row r="760" spans="1:14">
      <c r="A760" s="3">
        <v>45532</v>
      </c>
      <c r="B760" s="422">
        <v>29586</v>
      </c>
      <c r="C760" s="422" t="s">
        <v>20</v>
      </c>
      <c r="D760" t="s">
        <v>13</v>
      </c>
      <c r="E760" s="207"/>
      <c r="F760" s="207">
        <v>5</v>
      </c>
      <c r="G760" s="2">
        <f t="shared" si="11"/>
        <v>204.99999999999997</v>
      </c>
      <c r="M760" s="20"/>
    </row>
    <row r="761" spans="1:14">
      <c r="A761" s="31">
        <v>45473</v>
      </c>
      <c r="B761" s="421" t="s">
        <v>10</v>
      </c>
      <c r="C761" s="421" t="s">
        <v>21</v>
      </c>
      <c r="D761" t="s">
        <v>12</v>
      </c>
      <c r="E761" s="20">
        <v>84.4</v>
      </c>
      <c r="G761" s="2">
        <f t="shared" si="11"/>
        <v>289.39999999999998</v>
      </c>
    </row>
    <row r="762" spans="1:14">
      <c r="B762" s="422"/>
      <c r="C762" s="422"/>
      <c r="D762" t="s">
        <v>13</v>
      </c>
      <c r="E762" s="20">
        <v>7</v>
      </c>
      <c r="G762" s="2">
        <f t="shared" si="11"/>
        <v>296.39999999999998</v>
      </c>
      <c r="L762" s="207"/>
      <c r="N762" s="20"/>
    </row>
    <row r="763" spans="1:14">
      <c r="B763" s="422"/>
      <c r="C763" s="422"/>
      <c r="D763" t="s">
        <v>14</v>
      </c>
      <c r="E763" s="20">
        <v>60</v>
      </c>
      <c r="G763" s="2">
        <f t="shared" si="11"/>
        <v>356.4</v>
      </c>
      <c r="L763" s="207"/>
      <c r="N763" s="20"/>
    </row>
    <row r="764" spans="1:14">
      <c r="B764" s="422"/>
      <c r="C764" s="422"/>
      <c r="D764" t="s">
        <v>15</v>
      </c>
      <c r="E764" s="20">
        <v>5</v>
      </c>
      <c r="G764" s="2">
        <f t="shared" si="11"/>
        <v>361.4</v>
      </c>
      <c r="I764" s="421"/>
      <c r="K764" s="20"/>
      <c r="L764" s="207"/>
      <c r="N764" s="207"/>
    </row>
    <row r="765" spans="1:14">
      <c r="A765" s="3">
        <v>45473</v>
      </c>
      <c r="B765" s="422" t="s">
        <v>168</v>
      </c>
      <c r="C765" s="422" t="s">
        <v>21</v>
      </c>
      <c r="D765" t="s">
        <v>14</v>
      </c>
      <c r="F765" s="2">
        <v>2</v>
      </c>
      <c r="G765" s="2">
        <f t="shared" si="11"/>
        <v>359.4</v>
      </c>
      <c r="I765" s="440" t="s">
        <v>169</v>
      </c>
      <c r="J765" s="440"/>
      <c r="K765" s="440"/>
      <c r="L765" s="207"/>
      <c r="N765" s="207"/>
    </row>
    <row r="766" spans="1:14">
      <c r="A766" s="3">
        <v>45539</v>
      </c>
      <c r="B766" s="422">
        <v>29634</v>
      </c>
      <c r="C766" s="422" t="s">
        <v>21</v>
      </c>
      <c r="D766" t="s">
        <v>12</v>
      </c>
      <c r="F766" s="2">
        <v>84.4</v>
      </c>
      <c r="G766" s="2">
        <f t="shared" si="11"/>
        <v>275</v>
      </c>
      <c r="H766">
        <v>2024</v>
      </c>
      <c r="I766" s="421" t="s">
        <v>18</v>
      </c>
      <c r="J766" t="s">
        <v>150</v>
      </c>
      <c r="K766" s="20">
        <v>102.5</v>
      </c>
      <c r="N766" s="207"/>
    </row>
    <row r="767" spans="1:14">
      <c r="A767" s="3">
        <v>45539</v>
      </c>
      <c r="B767" s="422">
        <v>29634</v>
      </c>
      <c r="C767" s="422" t="s">
        <v>21</v>
      </c>
      <c r="D767" t="s">
        <v>13</v>
      </c>
      <c r="F767" s="2">
        <v>7</v>
      </c>
      <c r="G767" s="2">
        <f t="shared" si="11"/>
        <v>268</v>
      </c>
      <c r="I767" s="422"/>
      <c r="J767" t="s">
        <v>167</v>
      </c>
      <c r="K767" s="20">
        <v>102.5</v>
      </c>
      <c r="N767" s="207"/>
    </row>
    <row r="768" spans="1:14">
      <c r="A768" s="3">
        <v>45686</v>
      </c>
      <c r="B768" s="422">
        <v>30385</v>
      </c>
      <c r="C768" s="422" t="s">
        <v>21</v>
      </c>
      <c r="D768" t="s">
        <v>14</v>
      </c>
      <c r="F768" s="2">
        <v>58</v>
      </c>
      <c r="G768" s="2">
        <f t="shared" si="11"/>
        <v>210</v>
      </c>
      <c r="I768" s="421" t="s">
        <v>22</v>
      </c>
      <c r="J768" t="s">
        <v>14</v>
      </c>
      <c r="K768" s="207">
        <v>60</v>
      </c>
      <c r="N768" s="207"/>
    </row>
    <row r="769" spans="1:14">
      <c r="A769" s="3">
        <v>45686</v>
      </c>
      <c r="B769" s="422">
        <v>30385</v>
      </c>
      <c r="C769" s="422" t="s">
        <v>21</v>
      </c>
      <c r="D769" t="s">
        <v>15</v>
      </c>
      <c r="F769" s="2">
        <v>5</v>
      </c>
      <c r="G769" s="2">
        <f t="shared" si="11"/>
        <v>205</v>
      </c>
      <c r="J769" t="s">
        <v>15</v>
      </c>
      <c r="K769" s="207">
        <v>5</v>
      </c>
      <c r="N769" s="207"/>
    </row>
    <row r="770" spans="1:14">
      <c r="A770" s="31">
        <v>45504</v>
      </c>
      <c r="B770" s="421" t="s">
        <v>10</v>
      </c>
      <c r="C770" s="421" t="s">
        <v>22</v>
      </c>
      <c r="D770" t="s">
        <v>12</v>
      </c>
      <c r="E770" s="207">
        <v>82.9</v>
      </c>
      <c r="G770" s="2">
        <f t="shared" si="11"/>
        <v>287.89999999999998</v>
      </c>
      <c r="J770" t="s">
        <v>170</v>
      </c>
      <c r="K770" s="5">
        <v>102.5</v>
      </c>
      <c r="N770" s="20"/>
    </row>
    <row r="771" spans="1:14">
      <c r="B771" s="422"/>
      <c r="C771" s="422"/>
      <c r="D771" t="s">
        <v>13</v>
      </c>
      <c r="E771" s="207">
        <v>7</v>
      </c>
      <c r="G771" s="2">
        <f t="shared" si="11"/>
        <v>294.89999999999998</v>
      </c>
      <c r="I771" s="421" t="s">
        <v>57</v>
      </c>
      <c r="J771" t="s">
        <v>14</v>
      </c>
      <c r="K771" s="207">
        <v>60</v>
      </c>
    </row>
    <row r="772" spans="1:14">
      <c r="B772" s="422"/>
      <c r="C772" s="422"/>
      <c r="D772" t="s">
        <v>14</v>
      </c>
      <c r="E772" s="207">
        <v>60</v>
      </c>
      <c r="G772" s="2">
        <f t="shared" si="11"/>
        <v>354.9</v>
      </c>
      <c r="I772" s="422"/>
      <c r="J772" t="s">
        <v>15</v>
      </c>
      <c r="K772" s="207">
        <v>5</v>
      </c>
      <c r="N772">
        <v>65</v>
      </c>
    </row>
    <row r="773" spans="1:14">
      <c r="B773" s="422"/>
      <c r="C773" s="422"/>
      <c r="D773" t="s">
        <v>15</v>
      </c>
      <c r="E773" s="207">
        <v>5</v>
      </c>
      <c r="G773" s="2">
        <f t="shared" si="11"/>
        <v>359.9</v>
      </c>
      <c r="I773" s="421" t="s">
        <v>41</v>
      </c>
      <c r="J773" t="s">
        <v>14</v>
      </c>
      <c r="K773" s="207">
        <v>60</v>
      </c>
      <c r="N773">
        <v>118.9</v>
      </c>
    </row>
    <row r="774" spans="1:14">
      <c r="B774" s="422"/>
      <c r="C774" s="422"/>
      <c r="D774" t="s">
        <v>170</v>
      </c>
      <c r="E774" s="5">
        <v>102.5</v>
      </c>
      <c r="G774" s="2">
        <f t="shared" si="11"/>
        <v>462.4</v>
      </c>
      <c r="I774" s="422"/>
      <c r="J774" t="s">
        <v>15</v>
      </c>
      <c r="K774" s="207">
        <v>5</v>
      </c>
      <c r="N774">
        <v>63</v>
      </c>
    </row>
    <row r="775" spans="1:14">
      <c r="B775" s="422"/>
      <c r="C775" s="422"/>
      <c r="D775" t="s">
        <v>153</v>
      </c>
      <c r="E775" s="207">
        <v>250</v>
      </c>
      <c r="G775" s="2">
        <f t="shared" si="11"/>
        <v>712.4</v>
      </c>
      <c r="I775" s="421" t="s">
        <v>25</v>
      </c>
      <c r="J775" t="s">
        <v>14</v>
      </c>
      <c r="K775" s="207">
        <v>60</v>
      </c>
      <c r="N775">
        <f>SUM(N772:N774)</f>
        <v>246.9</v>
      </c>
    </row>
    <row r="776" spans="1:14">
      <c r="A776" s="3">
        <v>45574</v>
      </c>
      <c r="B776" s="422">
        <v>29786</v>
      </c>
      <c r="C776" s="422" t="s">
        <v>22</v>
      </c>
      <c r="D776" t="s">
        <v>12</v>
      </c>
      <c r="E776" s="5"/>
      <c r="F776" s="2">
        <v>82.9</v>
      </c>
      <c r="G776" s="2">
        <f t="shared" si="11"/>
        <v>629.5</v>
      </c>
      <c r="I776" s="422"/>
      <c r="J776" t="s">
        <v>15</v>
      </c>
      <c r="K776" s="207">
        <v>5</v>
      </c>
      <c r="L776" s="207"/>
      <c r="N776">
        <f>250-N775</f>
        <v>3.0999999999999943</v>
      </c>
    </row>
    <row r="777" spans="1:14">
      <c r="A777" s="3">
        <v>45574</v>
      </c>
      <c r="B777" s="422">
        <v>29786</v>
      </c>
      <c r="C777" s="422" t="s">
        <v>22</v>
      </c>
      <c r="D777" t="s">
        <v>13</v>
      </c>
      <c r="E777" s="5"/>
      <c r="F777" s="2">
        <v>7</v>
      </c>
      <c r="G777" s="2">
        <f t="shared" si="11"/>
        <v>622.5</v>
      </c>
      <c r="I777" s="421" t="s">
        <v>58</v>
      </c>
      <c r="J777" t="s">
        <v>13</v>
      </c>
      <c r="K777" s="207">
        <v>7</v>
      </c>
    </row>
    <row r="778" spans="1:14">
      <c r="A778" s="3">
        <v>24</v>
      </c>
      <c r="B778" s="422">
        <v>29394</v>
      </c>
      <c r="C778" s="422" t="s">
        <v>22</v>
      </c>
      <c r="D778" t="s">
        <v>153</v>
      </c>
      <c r="E778" s="5"/>
      <c r="F778" s="2">
        <v>250</v>
      </c>
      <c r="G778" s="2">
        <f t="shared" si="11"/>
        <v>372.5</v>
      </c>
      <c r="I778" s="422"/>
      <c r="J778" t="s">
        <v>14</v>
      </c>
      <c r="K778" s="207">
        <v>60</v>
      </c>
    </row>
    <row r="779" spans="1:14">
      <c r="A779" s="3">
        <v>45700</v>
      </c>
      <c r="B779" s="422">
        <v>30453</v>
      </c>
      <c r="C779" s="422" t="s">
        <v>22</v>
      </c>
      <c r="D779" t="s">
        <v>14</v>
      </c>
      <c r="E779" s="207"/>
      <c r="F779" s="207">
        <v>60</v>
      </c>
      <c r="G779" s="2">
        <f t="shared" si="11"/>
        <v>312.5</v>
      </c>
      <c r="I779" s="422"/>
      <c r="K779" s="207"/>
    </row>
    <row r="780" spans="1:14">
      <c r="A780" s="3">
        <v>45700</v>
      </c>
      <c r="B780" s="422">
        <v>30453</v>
      </c>
      <c r="C780" s="422" t="s">
        <v>22</v>
      </c>
      <c r="D780" t="s">
        <v>15</v>
      </c>
      <c r="E780" s="207"/>
      <c r="F780" s="207">
        <v>5</v>
      </c>
      <c r="G780" s="2">
        <f t="shared" si="11"/>
        <v>307.5</v>
      </c>
      <c r="I780" s="422"/>
      <c r="K780" s="207"/>
    </row>
    <row r="781" spans="1:14">
      <c r="A781" s="31">
        <v>45535</v>
      </c>
      <c r="B781" s="421" t="s">
        <v>10</v>
      </c>
      <c r="C781" s="421" t="s">
        <v>57</v>
      </c>
      <c r="D781" t="s">
        <v>12</v>
      </c>
      <c r="E781" s="207">
        <v>83.1</v>
      </c>
      <c r="G781" s="2">
        <f t="shared" si="11"/>
        <v>390.6</v>
      </c>
      <c r="I781" s="422"/>
      <c r="J781" t="s">
        <v>15</v>
      </c>
      <c r="K781" s="207">
        <v>5</v>
      </c>
    </row>
    <row r="782" spans="1:14">
      <c r="B782" s="422"/>
      <c r="C782" s="422"/>
      <c r="D782" t="s">
        <v>13</v>
      </c>
      <c r="E782" s="207">
        <v>7</v>
      </c>
      <c r="G782" s="2">
        <f t="shared" si="11"/>
        <v>397.6</v>
      </c>
      <c r="I782" s="421" t="s">
        <v>27</v>
      </c>
      <c r="J782" t="s">
        <v>12</v>
      </c>
      <c r="K782" s="207">
        <v>58.5</v>
      </c>
    </row>
    <row r="783" spans="1:14">
      <c r="B783" s="422"/>
      <c r="C783" s="422"/>
      <c r="D783" t="s">
        <v>14</v>
      </c>
      <c r="E783" s="207">
        <v>60</v>
      </c>
      <c r="G783" s="2">
        <f t="shared" si="11"/>
        <v>457.6</v>
      </c>
      <c r="I783" s="422"/>
      <c r="J783" t="s">
        <v>13</v>
      </c>
      <c r="K783" s="207">
        <v>3</v>
      </c>
    </row>
    <row r="784" spans="1:14">
      <c r="B784" s="422"/>
      <c r="C784" s="422"/>
      <c r="D784" t="s">
        <v>15</v>
      </c>
      <c r="E784" s="207">
        <v>5</v>
      </c>
      <c r="G784" s="2">
        <f t="shared" si="11"/>
        <v>462.6</v>
      </c>
      <c r="I784" s="422"/>
      <c r="J784" t="s">
        <v>14</v>
      </c>
      <c r="K784" s="207">
        <v>60</v>
      </c>
    </row>
    <row r="785" spans="1:12">
      <c r="A785" s="3">
        <v>45608</v>
      </c>
      <c r="B785" s="422">
        <v>29994</v>
      </c>
      <c r="C785" s="422" t="s">
        <v>57</v>
      </c>
      <c r="D785" t="s">
        <v>12</v>
      </c>
      <c r="E785" s="207"/>
      <c r="F785" s="2">
        <v>83.1</v>
      </c>
      <c r="G785" s="2">
        <f t="shared" si="11"/>
        <v>379.5</v>
      </c>
      <c r="I785" s="422"/>
      <c r="J785" t="s">
        <v>15</v>
      </c>
      <c r="K785" s="207">
        <v>5</v>
      </c>
    </row>
    <row r="786" spans="1:12">
      <c r="A786" s="3">
        <v>45608</v>
      </c>
      <c r="B786" s="422">
        <v>29994</v>
      </c>
      <c r="C786" s="422" t="s">
        <v>57</v>
      </c>
      <c r="D786" t="s">
        <v>13</v>
      </c>
      <c r="E786" s="207"/>
      <c r="F786" s="2">
        <v>7</v>
      </c>
      <c r="G786" s="2">
        <f t="shared" si="11"/>
        <v>372.5</v>
      </c>
      <c r="H786">
        <v>2025</v>
      </c>
      <c r="I786" s="421" t="s">
        <v>11</v>
      </c>
      <c r="J786" t="s">
        <v>14</v>
      </c>
      <c r="K786" s="207">
        <v>60</v>
      </c>
    </row>
    <row r="787" spans="1:12">
      <c r="A787" s="3">
        <v>45747</v>
      </c>
      <c r="B787" s="422" t="s">
        <v>81</v>
      </c>
      <c r="C787" s="422" t="s">
        <v>57</v>
      </c>
      <c r="D787" t="s">
        <v>14</v>
      </c>
      <c r="E787" s="207"/>
      <c r="F787" s="207">
        <v>60</v>
      </c>
      <c r="G787" s="2">
        <f t="shared" si="11"/>
        <v>312.5</v>
      </c>
      <c r="I787" s="421"/>
      <c r="K787" s="207"/>
    </row>
    <row r="788" spans="1:12">
      <c r="A788" s="3">
        <v>45747</v>
      </c>
      <c r="B788" s="422" t="s">
        <v>81</v>
      </c>
      <c r="C788" s="422" t="s">
        <v>57</v>
      </c>
      <c r="D788" t="s">
        <v>15</v>
      </c>
      <c r="E788" s="207"/>
      <c r="F788" s="207">
        <v>5</v>
      </c>
      <c r="G788" s="2">
        <f t="shared" si="11"/>
        <v>307.5</v>
      </c>
      <c r="I788" s="421"/>
      <c r="K788" s="207"/>
    </row>
    <row r="789" spans="1:12">
      <c r="A789" s="81">
        <v>45565</v>
      </c>
      <c r="B789" s="421" t="s">
        <v>10</v>
      </c>
      <c r="C789" s="421" t="s">
        <v>41</v>
      </c>
      <c r="D789" t="s">
        <v>12</v>
      </c>
      <c r="E789" s="207">
        <v>83.6</v>
      </c>
      <c r="G789" s="2">
        <f t="shared" si="11"/>
        <v>391.1</v>
      </c>
      <c r="J789" t="s">
        <v>15</v>
      </c>
      <c r="K789" s="207">
        <v>5</v>
      </c>
    </row>
    <row r="790" spans="1:12">
      <c r="A790" s="70"/>
      <c r="B790" s="422"/>
      <c r="C790" s="422"/>
      <c r="D790" t="s">
        <v>13</v>
      </c>
      <c r="E790" s="207">
        <v>5</v>
      </c>
      <c r="G790" s="2">
        <f t="shared" si="11"/>
        <v>396.1</v>
      </c>
      <c r="K790" s="20">
        <f>SUM(K766:K789)</f>
        <v>831</v>
      </c>
    </row>
    <row r="791" spans="1:12">
      <c r="A791" s="70"/>
      <c r="B791" s="422"/>
      <c r="C791" s="422"/>
      <c r="D791" t="s">
        <v>14</v>
      </c>
      <c r="E791" s="207">
        <v>60</v>
      </c>
      <c r="G791" s="2">
        <f t="shared" si="11"/>
        <v>456.1</v>
      </c>
    </row>
    <row r="792" spans="1:12">
      <c r="A792" s="70"/>
      <c r="B792" s="422"/>
      <c r="C792" s="422"/>
      <c r="D792" t="s">
        <v>15</v>
      </c>
      <c r="E792" s="207">
        <v>5</v>
      </c>
      <c r="G792" s="2">
        <f t="shared" si="11"/>
        <v>461.1</v>
      </c>
    </row>
    <row r="793" spans="1:12">
      <c r="A793" s="70">
        <v>45637</v>
      </c>
      <c r="B793" s="422">
        <v>30143</v>
      </c>
      <c r="C793" s="422" t="s">
        <v>41</v>
      </c>
      <c r="D793" t="s">
        <v>12</v>
      </c>
      <c r="E793" s="207"/>
      <c r="F793" s="2">
        <v>83.6</v>
      </c>
      <c r="G793" s="2">
        <f t="shared" si="11"/>
        <v>377.5</v>
      </c>
    </row>
    <row r="794" spans="1:12">
      <c r="A794" s="70">
        <v>45637</v>
      </c>
      <c r="B794" s="422">
        <v>30143</v>
      </c>
      <c r="C794" s="422" t="s">
        <v>41</v>
      </c>
      <c r="D794" t="s">
        <v>13</v>
      </c>
      <c r="E794" s="207"/>
      <c r="F794" s="2">
        <v>5</v>
      </c>
      <c r="G794" s="2">
        <f t="shared" si="11"/>
        <v>372.5</v>
      </c>
    </row>
    <row r="795" spans="1:12">
      <c r="A795" s="3">
        <v>45747</v>
      </c>
      <c r="B795" s="422" t="s">
        <v>81</v>
      </c>
      <c r="C795" s="422" t="s">
        <v>41</v>
      </c>
      <c r="D795" t="s">
        <v>14</v>
      </c>
      <c r="E795" s="207"/>
      <c r="F795" s="207">
        <v>60</v>
      </c>
      <c r="G795" s="2">
        <f t="shared" si="11"/>
        <v>312.5</v>
      </c>
    </row>
    <row r="796" spans="1:12">
      <c r="A796" s="3">
        <v>45747</v>
      </c>
      <c r="B796" s="422" t="s">
        <v>81</v>
      </c>
      <c r="C796" s="422" t="s">
        <v>41</v>
      </c>
      <c r="D796" t="s">
        <v>15</v>
      </c>
      <c r="E796" s="207"/>
      <c r="F796" s="207">
        <v>5</v>
      </c>
      <c r="G796" s="2">
        <f t="shared" si="11"/>
        <v>307.5</v>
      </c>
    </row>
    <row r="797" spans="1:12">
      <c r="A797" s="81">
        <v>45596</v>
      </c>
      <c r="B797" s="421" t="s">
        <v>10</v>
      </c>
      <c r="C797" s="421" t="s">
        <v>25</v>
      </c>
      <c r="D797" t="s">
        <v>12</v>
      </c>
      <c r="E797" s="207">
        <v>70.099999999999994</v>
      </c>
      <c r="G797" s="2">
        <f t="shared" si="11"/>
        <v>377.6</v>
      </c>
    </row>
    <row r="798" spans="1:12">
      <c r="A798" s="70"/>
      <c r="B798" s="422"/>
      <c r="C798" s="422"/>
      <c r="D798" t="s">
        <v>13</v>
      </c>
      <c r="E798" s="207">
        <v>7</v>
      </c>
      <c r="G798" s="2">
        <f t="shared" si="11"/>
        <v>384.6</v>
      </c>
    </row>
    <row r="799" spans="1:12">
      <c r="A799" s="70"/>
      <c r="B799" s="422"/>
      <c r="C799" s="422"/>
      <c r="D799" t="s">
        <v>14</v>
      </c>
      <c r="E799" s="207">
        <v>60</v>
      </c>
      <c r="G799" s="2">
        <f t="shared" si="11"/>
        <v>444.6</v>
      </c>
      <c r="J799" s="440" t="s">
        <v>169</v>
      </c>
      <c r="K799" s="440"/>
      <c r="L799" s="440"/>
    </row>
    <row r="800" spans="1:12">
      <c r="A800" s="70"/>
      <c r="B800" s="422"/>
      <c r="C800" s="422"/>
      <c r="D800" t="s">
        <v>15</v>
      </c>
      <c r="E800" s="207">
        <v>5</v>
      </c>
      <c r="G800" s="2">
        <f t="shared" si="11"/>
        <v>449.6</v>
      </c>
      <c r="I800">
        <v>2024</v>
      </c>
      <c r="J800" s="421" t="s">
        <v>18</v>
      </c>
      <c r="K800" t="s">
        <v>150</v>
      </c>
      <c r="L800" s="20">
        <v>102.5</v>
      </c>
    </row>
    <row r="801" spans="1:12">
      <c r="A801" s="70">
        <v>45666</v>
      </c>
      <c r="B801" s="422">
        <v>30286</v>
      </c>
      <c r="C801" s="422" t="s">
        <v>25</v>
      </c>
      <c r="D801" t="s">
        <v>12</v>
      </c>
      <c r="E801" s="207"/>
      <c r="F801" s="2">
        <v>70.099999999999994</v>
      </c>
      <c r="G801" s="2">
        <f t="shared" si="11"/>
        <v>379.5</v>
      </c>
      <c r="K801" t="s">
        <v>167</v>
      </c>
      <c r="L801" s="20">
        <v>102.5</v>
      </c>
    </row>
    <row r="802" spans="1:12">
      <c r="A802" s="70">
        <v>45666</v>
      </c>
      <c r="B802" s="422">
        <v>30286</v>
      </c>
      <c r="C802" s="422" t="s">
        <v>25</v>
      </c>
      <c r="D802" t="s">
        <v>13</v>
      </c>
      <c r="E802" s="207"/>
      <c r="F802" s="2">
        <v>7</v>
      </c>
      <c r="G802" s="2">
        <f t="shared" si="11"/>
        <v>372.5</v>
      </c>
      <c r="J802" s="421" t="s">
        <v>22</v>
      </c>
      <c r="K802" t="s">
        <v>170</v>
      </c>
      <c r="L802" s="5">
        <v>102.5</v>
      </c>
    </row>
    <row r="803" spans="1:12">
      <c r="A803" s="3">
        <v>45747</v>
      </c>
      <c r="B803" s="422" t="s">
        <v>81</v>
      </c>
      <c r="C803" s="422" t="s">
        <v>25</v>
      </c>
      <c r="D803" t="s">
        <v>14</v>
      </c>
      <c r="E803" s="207"/>
      <c r="F803" s="207">
        <v>60</v>
      </c>
      <c r="G803" s="2">
        <f t="shared" si="11"/>
        <v>312.5</v>
      </c>
      <c r="J803" s="421"/>
      <c r="L803" s="5"/>
    </row>
    <row r="804" spans="1:12">
      <c r="A804" s="3">
        <v>45747</v>
      </c>
      <c r="B804" s="422" t="s">
        <v>81</v>
      </c>
      <c r="C804" s="422" t="s">
        <v>25</v>
      </c>
      <c r="D804" t="s">
        <v>15</v>
      </c>
      <c r="E804" s="207"/>
      <c r="F804" s="207">
        <v>5</v>
      </c>
      <c r="G804" s="2">
        <f t="shared" si="11"/>
        <v>307.5</v>
      </c>
      <c r="J804" s="421"/>
      <c r="L804" s="5"/>
    </row>
    <row r="805" spans="1:12">
      <c r="A805" s="81">
        <v>45626</v>
      </c>
      <c r="B805" s="421" t="s">
        <v>10</v>
      </c>
      <c r="C805" s="421" t="s">
        <v>58</v>
      </c>
      <c r="D805" t="s">
        <v>12</v>
      </c>
      <c r="E805" s="207">
        <v>69.3</v>
      </c>
      <c r="G805" s="2">
        <f t="shared" si="11"/>
        <v>376.8</v>
      </c>
      <c r="J805" s="421" t="s">
        <v>57</v>
      </c>
      <c r="K805" t="s">
        <v>14</v>
      </c>
      <c r="L805" s="207">
        <v>60</v>
      </c>
    </row>
    <row r="806" spans="1:12">
      <c r="A806" s="70"/>
      <c r="B806" s="422"/>
      <c r="C806" s="422"/>
      <c r="D806" t="s">
        <v>13</v>
      </c>
      <c r="E806" s="207">
        <v>7</v>
      </c>
      <c r="G806" s="2">
        <f t="shared" si="11"/>
        <v>383.8</v>
      </c>
      <c r="K806" t="s">
        <v>15</v>
      </c>
      <c r="L806" s="207">
        <v>5</v>
      </c>
    </row>
    <row r="807" spans="1:12">
      <c r="A807" s="70"/>
      <c r="B807" s="422"/>
      <c r="C807" s="422"/>
      <c r="D807" t="s">
        <v>14</v>
      </c>
      <c r="E807" s="207">
        <v>60</v>
      </c>
      <c r="G807" s="2">
        <f t="shared" si="11"/>
        <v>443.8</v>
      </c>
      <c r="J807" s="421" t="s">
        <v>41</v>
      </c>
      <c r="K807" t="s">
        <v>14</v>
      </c>
      <c r="L807" s="207">
        <v>60</v>
      </c>
    </row>
    <row r="808" spans="1:12">
      <c r="A808" s="70"/>
      <c r="B808" s="422"/>
      <c r="C808" s="422"/>
      <c r="D808" t="s">
        <v>15</v>
      </c>
      <c r="E808" s="207">
        <v>5</v>
      </c>
      <c r="G808" s="2">
        <f t="shared" si="11"/>
        <v>448.8</v>
      </c>
      <c r="K808" t="s">
        <v>15</v>
      </c>
      <c r="L808" s="207">
        <v>5</v>
      </c>
    </row>
    <row r="809" spans="1:12">
      <c r="A809" s="70">
        <v>45679</v>
      </c>
      <c r="B809" s="422">
        <v>30345</v>
      </c>
      <c r="C809" s="422" t="s">
        <v>58</v>
      </c>
      <c r="D809" t="s">
        <v>12</v>
      </c>
      <c r="E809" s="207"/>
      <c r="F809" s="2">
        <v>69.3</v>
      </c>
      <c r="G809" s="2">
        <f t="shared" si="11"/>
        <v>379.5</v>
      </c>
      <c r="J809" s="421" t="s">
        <v>25</v>
      </c>
      <c r="K809" t="s">
        <v>14</v>
      </c>
      <c r="L809" s="207">
        <v>60</v>
      </c>
    </row>
    <row r="810" spans="1:12">
      <c r="A810" s="3">
        <v>45747</v>
      </c>
      <c r="B810" s="422" t="s">
        <v>81</v>
      </c>
      <c r="C810" s="422" t="s">
        <v>58</v>
      </c>
      <c r="D810" t="s">
        <v>14</v>
      </c>
      <c r="E810" s="207"/>
      <c r="F810" s="207">
        <v>60</v>
      </c>
      <c r="G810" s="2">
        <f t="shared" si="11"/>
        <v>319.5</v>
      </c>
      <c r="J810" s="421"/>
      <c r="L810" s="207"/>
    </row>
    <row r="811" spans="1:12">
      <c r="A811" s="3">
        <v>45747</v>
      </c>
      <c r="B811" s="422" t="s">
        <v>81</v>
      </c>
      <c r="C811" s="422" t="s">
        <v>58</v>
      </c>
      <c r="D811" t="s">
        <v>15</v>
      </c>
      <c r="E811" s="207"/>
      <c r="F811" s="207">
        <v>5</v>
      </c>
      <c r="G811" s="2">
        <f t="shared" si="11"/>
        <v>314.5</v>
      </c>
      <c r="J811" s="421"/>
      <c r="L811" s="207"/>
    </row>
    <row r="812" spans="1:12">
      <c r="A812" s="3">
        <v>45747</v>
      </c>
      <c r="B812" s="422" t="s">
        <v>81</v>
      </c>
      <c r="C812" s="422" t="s">
        <v>58</v>
      </c>
      <c r="D812" t="s">
        <v>13</v>
      </c>
      <c r="E812" s="207"/>
      <c r="F812" s="207">
        <v>4</v>
      </c>
      <c r="G812" s="2">
        <f t="shared" si="11"/>
        <v>310.5</v>
      </c>
      <c r="J812" s="421"/>
      <c r="L812" s="207"/>
    </row>
    <row r="813" spans="1:12">
      <c r="A813" s="70">
        <v>45777</v>
      </c>
      <c r="B813" s="422" t="s">
        <v>83</v>
      </c>
      <c r="C813" s="422" t="s">
        <v>58</v>
      </c>
      <c r="D813" t="s">
        <v>13</v>
      </c>
      <c r="E813" s="207"/>
      <c r="F813" s="422">
        <v>3</v>
      </c>
      <c r="G813" s="2">
        <f t="shared" si="11"/>
        <v>307.5</v>
      </c>
      <c r="J813" s="421"/>
      <c r="L813" s="207"/>
    </row>
    <row r="814" spans="1:12">
      <c r="A814" s="31">
        <v>45657</v>
      </c>
      <c r="B814" s="421" t="s">
        <v>10</v>
      </c>
      <c r="C814" s="421" t="s">
        <v>27</v>
      </c>
      <c r="D814" t="s">
        <v>12</v>
      </c>
      <c r="E814" s="207">
        <v>58.5</v>
      </c>
      <c r="G814" s="2">
        <f t="shared" si="11"/>
        <v>366</v>
      </c>
      <c r="K814" t="s">
        <v>15</v>
      </c>
      <c r="L814" s="207">
        <v>5</v>
      </c>
    </row>
    <row r="815" spans="1:12">
      <c r="B815" s="422"/>
      <c r="C815" s="422"/>
      <c r="D815" t="s">
        <v>13</v>
      </c>
      <c r="E815" s="207">
        <v>3</v>
      </c>
      <c r="G815" s="2">
        <f t="shared" si="11"/>
        <v>369</v>
      </c>
      <c r="J815" s="421" t="s">
        <v>58</v>
      </c>
      <c r="K815" t="s">
        <v>13</v>
      </c>
      <c r="L815" s="207">
        <v>7</v>
      </c>
    </row>
    <row r="816" spans="1:12">
      <c r="B816" s="422"/>
      <c r="C816" s="422"/>
      <c r="D816" t="s">
        <v>14</v>
      </c>
      <c r="E816" s="207">
        <v>60</v>
      </c>
      <c r="G816" s="2">
        <f t="shared" si="11"/>
        <v>429</v>
      </c>
      <c r="K816" t="s">
        <v>14</v>
      </c>
      <c r="L816" s="207">
        <v>60</v>
      </c>
    </row>
    <row r="817" spans="1:12">
      <c r="B817" s="422"/>
      <c r="C817" s="422"/>
      <c r="D817" t="s">
        <v>15</v>
      </c>
      <c r="E817" s="207">
        <v>5</v>
      </c>
      <c r="G817" s="2">
        <f t="shared" si="11"/>
        <v>434</v>
      </c>
      <c r="K817" t="s">
        <v>15</v>
      </c>
      <c r="L817" s="207">
        <v>5</v>
      </c>
    </row>
    <row r="818" spans="1:12">
      <c r="A818" s="3">
        <v>45747</v>
      </c>
      <c r="B818" s="422" t="s">
        <v>81</v>
      </c>
      <c r="C818" s="422" t="s">
        <v>27</v>
      </c>
      <c r="D818" t="s">
        <v>14</v>
      </c>
      <c r="E818" s="207"/>
      <c r="F818" s="207">
        <v>60</v>
      </c>
      <c r="G818" s="2">
        <f t="shared" si="11"/>
        <v>374</v>
      </c>
      <c r="L818" s="207"/>
    </row>
    <row r="819" spans="1:12">
      <c r="A819" s="3">
        <v>45747</v>
      </c>
      <c r="B819" s="422" t="s">
        <v>81</v>
      </c>
      <c r="C819" s="422" t="s">
        <v>27</v>
      </c>
      <c r="D819" t="s">
        <v>15</v>
      </c>
      <c r="E819" s="207"/>
      <c r="F819" s="207">
        <v>5</v>
      </c>
      <c r="G819" s="2">
        <f t="shared" si="11"/>
        <v>369</v>
      </c>
      <c r="L819" s="207"/>
    </row>
    <row r="820" spans="1:12">
      <c r="A820" s="70">
        <v>45777</v>
      </c>
      <c r="B820" s="422" t="s">
        <v>83</v>
      </c>
      <c r="C820" s="422" t="s">
        <v>27</v>
      </c>
      <c r="D820" t="s">
        <v>12</v>
      </c>
      <c r="E820" s="207"/>
      <c r="F820" s="207">
        <v>58.5</v>
      </c>
      <c r="G820" s="2">
        <f t="shared" si="11"/>
        <v>310.5</v>
      </c>
      <c r="L820" s="207"/>
    </row>
    <row r="821" spans="1:12">
      <c r="A821" s="70">
        <v>45777</v>
      </c>
      <c r="B821" s="422" t="s">
        <v>83</v>
      </c>
      <c r="C821" s="422" t="s">
        <v>27</v>
      </c>
      <c r="D821" t="s">
        <v>13</v>
      </c>
      <c r="E821" s="207"/>
      <c r="F821" s="207">
        <v>3</v>
      </c>
      <c r="G821" s="2">
        <f t="shared" si="11"/>
        <v>307.5</v>
      </c>
      <c r="L821" s="207"/>
    </row>
    <row r="822" spans="1:12">
      <c r="A822" s="81">
        <v>45688</v>
      </c>
      <c r="B822" s="421" t="s">
        <v>10</v>
      </c>
      <c r="C822" s="421" t="s">
        <v>11</v>
      </c>
      <c r="D822" t="s">
        <v>12</v>
      </c>
      <c r="E822" s="207">
        <v>66.3</v>
      </c>
      <c r="G822" s="2">
        <f t="shared" si="11"/>
        <v>373.8</v>
      </c>
      <c r="J822" s="421" t="s">
        <v>27</v>
      </c>
      <c r="K822" t="s">
        <v>12</v>
      </c>
      <c r="L822" s="207">
        <v>58.5</v>
      </c>
    </row>
    <row r="823" spans="1:12">
      <c r="A823" s="70"/>
      <c r="B823" s="422"/>
      <c r="C823" s="422"/>
      <c r="D823" t="s">
        <v>13</v>
      </c>
      <c r="E823" s="207">
        <v>3</v>
      </c>
      <c r="G823" s="2">
        <f t="shared" si="11"/>
        <v>376.8</v>
      </c>
      <c r="K823" t="s">
        <v>13</v>
      </c>
      <c r="L823" s="207">
        <v>3</v>
      </c>
    </row>
    <row r="824" spans="1:12">
      <c r="A824" s="70"/>
      <c r="B824" s="422"/>
      <c r="C824" s="422"/>
      <c r="D824" t="s">
        <v>14</v>
      </c>
      <c r="E824" s="207">
        <v>60</v>
      </c>
      <c r="G824" s="2">
        <f t="shared" si="11"/>
        <v>436.8</v>
      </c>
      <c r="K824" t="s">
        <v>14</v>
      </c>
      <c r="L824" s="207">
        <v>60</v>
      </c>
    </row>
    <row r="825" spans="1:12">
      <c r="A825" s="70"/>
      <c r="B825" s="422"/>
      <c r="C825" s="422"/>
      <c r="D825" t="s">
        <v>15</v>
      </c>
      <c r="E825" s="207">
        <v>5</v>
      </c>
      <c r="G825" s="2">
        <f t="shared" si="11"/>
        <v>441.8</v>
      </c>
      <c r="K825" t="s">
        <v>15</v>
      </c>
      <c r="L825" s="207">
        <v>5</v>
      </c>
    </row>
    <row r="826" spans="1:12">
      <c r="A826" s="3">
        <v>45747</v>
      </c>
      <c r="B826" s="422" t="s">
        <v>81</v>
      </c>
      <c r="C826" s="422" t="s">
        <v>11</v>
      </c>
      <c r="D826" t="s">
        <v>14</v>
      </c>
      <c r="E826" s="207"/>
      <c r="F826" s="207">
        <v>60</v>
      </c>
      <c r="G826" s="2">
        <f t="shared" si="11"/>
        <v>381.8</v>
      </c>
      <c r="L826" s="207"/>
    </row>
    <row r="827" spans="1:12">
      <c r="A827" s="3">
        <v>45747</v>
      </c>
      <c r="B827" s="422" t="s">
        <v>81</v>
      </c>
      <c r="C827" s="422" t="s">
        <v>11</v>
      </c>
      <c r="D827" t="s">
        <v>15</v>
      </c>
      <c r="E827" s="207"/>
      <c r="F827" s="207">
        <v>5</v>
      </c>
      <c r="G827" s="2">
        <f t="shared" si="11"/>
        <v>376.8</v>
      </c>
      <c r="L827" s="207"/>
    </row>
    <row r="828" spans="1:12">
      <c r="A828" s="70">
        <v>45777</v>
      </c>
      <c r="B828" s="422" t="s">
        <v>83</v>
      </c>
      <c r="C828" s="422" t="s">
        <v>11</v>
      </c>
      <c r="D828" t="s">
        <v>12</v>
      </c>
      <c r="E828" s="207"/>
      <c r="F828" s="207">
        <v>65.5</v>
      </c>
      <c r="G828" s="2">
        <f t="shared" si="11"/>
        <v>311.3</v>
      </c>
      <c r="L828" s="207"/>
    </row>
    <row r="829" spans="1:12">
      <c r="A829" s="3">
        <v>45771</v>
      </c>
      <c r="B829" s="422">
        <v>30906</v>
      </c>
      <c r="C829" s="422" t="s">
        <v>11</v>
      </c>
      <c r="D829" t="s">
        <v>12</v>
      </c>
      <c r="E829" s="207"/>
      <c r="F829" s="207">
        <v>0.8</v>
      </c>
      <c r="G829" s="2">
        <f t="shared" si="11"/>
        <v>310.5</v>
      </c>
      <c r="L829" s="207"/>
    </row>
    <row r="830" spans="1:12">
      <c r="A830" s="3">
        <v>45771</v>
      </c>
      <c r="B830" s="422">
        <v>30906</v>
      </c>
      <c r="C830" s="422" t="s">
        <v>11</v>
      </c>
      <c r="D830" t="s">
        <v>13</v>
      </c>
      <c r="E830" s="207"/>
      <c r="F830" s="207">
        <v>3</v>
      </c>
      <c r="G830" s="2">
        <f t="shared" si="11"/>
        <v>307.5</v>
      </c>
      <c r="L830" s="207"/>
    </row>
    <row r="831" spans="1:12">
      <c r="A831" s="31">
        <v>45716</v>
      </c>
      <c r="B831" s="421" t="s">
        <v>10</v>
      </c>
      <c r="C831" s="421" t="s">
        <v>17</v>
      </c>
      <c r="D831" t="s">
        <v>12</v>
      </c>
      <c r="E831" s="207">
        <v>76.599999999999994</v>
      </c>
      <c r="G831" s="2">
        <f t="shared" si="11"/>
        <v>384.1</v>
      </c>
      <c r="I831">
        <v>2025</v>
      </c>
      <c r="J831" s="421" t="s">
        <v>11</v>
      </c>
      <c r="K831" t="s">
        <v>14</v>
      </c>
      <c r="L831" s="207">
        <v>60</v>
      </c>
    </row>
    <row r="832" spans="1:12">
      <c r="B832" s="422"/>
      <c r="C832" s="422"/>
      <c r="D832" t="s">
        <v>13</v>
      </c>
      <c r="E832" s="207">
        <v>3</v>
      </c>
      <c r="G832" s="2">
        <f t="shared" si="11"/>
        <v>387.1</v>
      </c>
      <c r="K832" t="s">
        <v>15</v>
      </c>
      <c r="L832" s="207">
        <v>5</v>
      </c>
    </row>
    <row r="833" spans="1:12">
      <c r="B833" s="422"/>
      <c r="C833" s="422"/>
      <c r="D833" t="s">
        <v>14</v>
      </c>
      <c r="E833" s="207">
        <v>56</v>
      </c>
      <c r="G833" s="2">
        <f t="shared" si="11"/>
        <v>443.1</v>
      </c>
      <c r="L833" s="114">
        <f>SUM(L800:L832)</f>
        <v>766</v>
      </c>
    </row>
    <row r="834" spans="1:12">
      <c r="B834" s="422"/>
      <c r="C834" s="422"/>
      <c r="D834" t="s">
        <v>15</v>
      </c>
      <c r="E834" s="207">
        <v>5</v>
      </c>
      <c r="G834" s="2">
        <f t="shared" si="11"/>
        <v>448.1</v>
      </c>
    </row>
    <row r="835" spans="1:12">
      <c r="A835" s="3">
        <v>45747</v>
      </c>
      <c r="B835" s="422" t="s">
        <v>81</v>
      </c>
      <c r="C835" s="422" t="s">
        <v>17</v>
      </c>
      <c r="D835" t="s">
        <v>14</v>
      </c>
      <c r="E835" s="207"/>
      <c r="F835" s="207">
        <v>56</v>
      </c>
      <c r="G835" s="2">
        <f t="shared" ref="G835:G872" si="12">+G834+E835-F835</f>
        <v>392.1</v>
      </c>
    </row>
    <row r="836" spans="1:12">
      <c r="A836" s="3">
        <v>45747</v>
      </c>
      <c r="B836" s="422" t="s">
        <v>81</v>
      </c>
      <c r="C836" s="422" t="s">
        <v>17</v>
      </c>
      <c r="D836" t="s">
        <v>15</v>
      </c>
      <c r="E836" s="207"/>
      <c r="F836" s="207">
        <v>5</v>
      </c>
      <c r="G836" s="2">
        <f t="shared" si="12"/>
        <v>387.1</v>
      </c>
    </row>
    <row r="837" spans="1:12">
      <c r="A837" s="3">
        <v>45771</v>
      </c>
      <c r="B837" s="422">
        <v>30906</v>
      </c>
      <c r="C837" s="422" t="s">
        <v>17</v>
      </c>
      <c r="D837" t="s">
        <v>12</v>
      </c>
      <c r="E837" s="207"/>
      <c r="F837" s="207">
        <v>76.599999999999994</v>
      </c>
      <c r="G837" s="2">
        <f t="shared" si="12"/>
        <v>310.5</v>
      </c>
    </row>
    <row r="838" spans="1:12">
      <c r="A838" s="3">
        <v>45771</v>
      </c>
      <c r="B838" s="422">
        <v>30906</v>
      </c>
      <c r="C838" s="422" t="s">
        <v>17</v>
      </c>
      <c r="D838" t="s">
        <v>13</v>
      </c>
      <c r="E838" s="207"/>
      <c r="F838" s="207">
        <v>3</v>
      </c>
      <c r="G838" s="2">
        <f t="shared" si="12"/>
        <v>307.5</v>
      </c>
    </row>
    <row r="839" spans="1:12">
      <c r="A839" s="31">
        <v>45747</v>
      </c>
      <c r="B839" s="421" t="s">
        <v>10</v>
      </c>
      <c r="C839" s="421" t="s">
        <v>18</v>
      </c>
      <c r="D839" t="s">
        <v>12</v>
      </c>
      <c r="E839" s="207">
        <v>47.6</v>
      </c>
      <c r="F839" s="207"/>
      <c r="G839" s="2">
        <f t="shared" si="12"/>
        <v>355.1</v>
      </c>
    </row>
    <row r="840" spans="1:12">
      <c r="B840" s="422"/>
      <c r="C840" s="422"/>
      <c r="D840" t="s">
        <v>13</v>
      </c>
      <c r="E840" s="207">
        <v>3</v>
      </c>
      <c r="F840" s="207"/>
      <c r="G840" s="2">
        <f t="shared" si="12"/>
        <v>358.1</v>
      </c>
    </row>
    <row r="841" spans="1:12">
      <c r="B841" s="422"/>
      <c r="C841" s="422"/>
      <c r="D841" t="s">
        <v>14</v>
      </c>
      <c r="E841" s="207">
        <v>60</v>
      </c>
      <c r="F841" s="207"/>
      <c r="G841" s="2">
        <f t="shared" si="12"/>
        <v>418.1</v>
      </c>
    </row>
    <row r="842" spans="1:12" ht="15" customHeight="1">
      <c r="B842" s="422"/>
      <c r="C842" s="422"/>
      <c r="D842" t="s">
        <v>15</v>
      </c>
      <c r="E842" s="207">
        <v>5</v>
      </c>
      <c r="F842" s="207"/>
      <c r="G842" s="2">
        <f t="shared" si="12"/>
        <v>423.1</v>
      </c>
    </row>
    <row r="843" spans="1:12">
      <c r="B843" s="422"/>
      <c r="C843" s="422"/>
      <c r="D843" t="s">
        <v>60</v>
      </c>
      <c r="E843" s="20">
        <v>113</v>
      </c>
      <c r="F843" s="207"/>
      <c r="G843" s="2">
        <f t="shared" si="12"/>
        <v>536.1</v>
      </c>
    </row>
    <row r="844" spans="1:12">
      <c r="A844" s="70">
        <v>45777</v>
      </c>
      <c r="B844" s="422" t="s">
        <v>83</v>
      </c>
      <c r="C844" s="422" t="s">
        <v>18</v>
      </c>
      <c r="D844" t="s">
        <v>12</v>
      </c>
      <c r="F844" s="207">
        <v>47.6</v>
      </c>
      <c r="G844" s="2">
        <f t="shared" si="12"/>
        <v>488.5</v>
      </c>
    </row>
    <row r="845" spans="1:12">
      <c r="A845" s="70">
        <v>45777</v>
      </c>
      <c r="B845" s="422" t="s">
        <v>83</v>
      </c>
      <c r="C845" s="422" t="s">
        <v>18</v>
      </c>
      <c r="D845" t="s">
        <v>13</v>
      </c>
      <c r="F845" s="207">
        <v>3</v>
      </c>
      <c r="G845" s="2">
        <f t="shared" si="12"/>
        <v>485.5</v>
      </c>
    </row>
    <row r="846" spans="1:12">
      <c r="A846" s="70">
        <v>45838</v>
      </c>
      <c r="B846" s="422" t="s">
        <v>86</v>
      </c>
      <c r="C846" s="422" t="s">
        <v>18</v>
      </c>
      <c r="D846" t="s">
        <v>14</v>
      </c>
      <c r="E846" s="207"/>
      <c r="F846" s="207">
        <v>60</v>
      </c>
      <c r="G846" s="2">
        <f t="shared" si="12"/>
        <v>425.5</v>
      </c>
    </row>
    <row r="847" spans="1:12">
      <c r="A847" s="70">
        <v>45838</v>
      </c>
      <c r="B847" s="422" t="s">
        <v>86</v>
      </c>
      <c r="C847" s="422" t="s">
        <v>18</v>
      </c>
      <c r="D847" t="s">
        <v>15</v>
      </c>
      <c r="E847" s="207"/>
      <c r="F847" s="207">
        <v>5</v>
      </c>
      <c r="G847" s="2">
        <f t="shared" si="12"/>
        <v>420.5</v>
      </c>
    </row>
    <row r="848" spans="1:12">
      <c r="A848" s="81">
        <v>45777</v>
      </c>
      <c r="B848" s="421" t="s">
        <v>10</v>
      </c>
      <c r="C848" s="421" t="s">
        <v>19</v>
      </c>
      <c r="D848" t="s">
        <v>12</v>
      </c>
      <c r="E848" s="207">
        <v>47.1</v>
      </c>
      <c r="F848" s="207"/>
      <c r="G848" s="2">
        <f t="shared" si="12"/>
        <v>467.6</v>
      </c>
    </row>
    <row r="849" spans="1:15">
      <c r="A849" s="70"/>
      <c r="B849" s="422"/>
      <c r="C849" s="422"/>
      <c r="D849" t="s">
        <v>13</v>
      </c>
      <c r="E849" s="207">
        <v>3</v>
      </c>
      <c r="G849" s="2">
        <f t="shared" si="12"/>
        <v>470.6</v>
      </c>
    </row>
    <row r="850" spans="1:15">
      <c r="A850" s="70"/>
      <c r="B850" s="422"/>
      <c r="C850" s="422"/>
      <c r="D850" t="s">
        <v>14</v>
      </c>
      <c r="E850" s="207">
        <v>60</v>
      </c>
      <c r="G850" s="2">
        <f t="shared" si="12"/>
        <v>530.6</v>
      </c>
      <c r="N850" s="28"/>
    </row>
    <row r="851" spans="1:15">
      <c r="A851" s="70"/>
      <c r="B851" s="422"/>
      <c r="C851" s="422"/>
      <c r="D851" t="s">
        <v>15</v>
      </c>
      <c r="E851" s="207">
        <v>5</v>
      </c>
      <c r="G851" s="2">
        <f t="shared" si="12"/>
        <v>535.6</v>
      </c>
      <c r="I851" s="272"/>
      <c r="J851" s="421"/>
      <c r="L851" s="207"/>
      <c r="N851" s="207"/>
    </row>
    <row r="852" spans="1:15">
      <c r="A852" s="70">
        <v>45777</v>
      </c>
      <c r="B852" s="422" t="s">
        <v>83</v>
      </c>
      <c r="C852" s="422" t="s">
        <v>19</v>
      </c>
      <c r="D852" t="s">
        <v>12</v>
      </c>
      <c r="F852" s="2">
        <v>14.4</v>
      </c>
      <c r="G852" s="2">
        <f t="shared" si="12"/>
        <v>521.20000000000005</v>
      </c>
      <c r="I852" s="272"/>
      <c r="J852" s="427"/>
      <c r="L852" s="207"/>
      <c r="N852" s="207"/>
    </row>
    <row r="853" spans="1:15">
      <c r="A853" s="3">
        <v>45854</v>
      </c>
      <c r="B853" s="422">
        <v>31473</v>
      </c>
      <c r="C853" s="422" t="s">
        <v>19</v>
      </c>
      <c r="D853" t="s">
        <v>12</v>
      </c>
      <c r="F853" s="2">
        <v>32.700000000000003</v>
      </c>
      <c r="G853" s="2">
        <f t="shared" si="12"/>
        <v>488.50000000000006</v>
      </c>
      <c r="I853" s="272"/>
      <c r="J853" s="427"/>
      <c r="L853" s="207"/>
      <c r="N853" s="207"/>
    </row>
    <row r="854" spans="1:15">
      <c r="A854" s="3">
        <v>45854</v>
      </c>
      <c r="B854" s="422">
        <v>31473</v>
      </c>
      <c r="C854" s="422" t="s">
        <v>19</v>
      </c>
      <c r="D854" t="s">
        <v>13</v>
      </c>
      <c r="F854" s="2">
        <v>3</v>
      </c>
      <c r="G854" s="2">
        <f t="shared" si="12"/>
        <v>485.50000000000006</v>
      </c>
      <c r="I854" s="272"/>
      <c r="J854" s="427"/>
      <c r="L854" s="207"/>
      <c r="N854" s="207"/>
    </row>
    <row r="855" spans="1:15">
      <c r="A855" s="70">
        <v>45869</v>
      </c>
      <c r="B855" s="422" t="s">
        <v>87</v>
      </c>
      <c r="C855" s="422" t="s">
        <v>19</v>
      </c>
      <c r="D855" t="s">
        <v>14</v>
      </c>
      <c r="E855" s="207"/>
      <c r="F855" s="207">
        <v>60</v>
      </c>
      <c r="G855" s="2">
        <f t="shared" si="12"/>
        <v>425.50000000000006</v>
      </c>
      <c r="I855" s="272"/>
      <c r="J855" s="427"/>
      <c r="L855" s="207"/>
      <c r="N855" s="207"/>
    </row>
    <row r="856" spans="1:15">
      <c r="A856" s="70">
        <v>45869</v>
      </c>
      <c r="B856" s="422" t="s">
        <v>87</v>
      </c>
      <c r="C856" s="422" t="s">
        <v>19</v>
      </c>
      <c r="D856" t="s">
        <v>15</v>
      </c>
      <c r="E856" s="207"/>
      <c r="F856" s="207">
        <v>5</v>
      </c>
      <c r="G856" s="2">
        <f t="shared" si="12"/>
        <v>420.50000000000006</v>
      </c>
      <c r="I856" s="272"/>
      <c r="J856" s="427"/>
      <c r="L856" s="207"/>
      <c r="N856" s="207"/>
    </row>
    <row r="857" spans="1:15">
      <c r="A857" s="31">
        <v>45808</v>
      </c>
      <c r="B857" s="421" t="s">
        <v>10</v>
      </c>
      <c r="C857" s="421" t="s">
        <v>20</v>
      </c>
      <c r="D857" t="s">
        <v>12</v>
      </c>
      <c r="E857" s="207">
        <v>47.1</v>
      </c>
      <c r="G857" s="2">
        <f t="shared" si="12"/>
        <v>467.60000000000008</v>
      </c>
      <c r="I857" s="272"/>
      <c r="J857" s="421"/>
      <c r="M857" s="207"/>
      <c r="N857" s="207"/>
      <c r="O857" s="28"/>
    </row>
    <row r="858" spans="1:15">
      <c r="A858"/>
      <c r="B858" s="422"/>
      <c r="C858" s="422"/>
      <c r="D858" t="s">
        <v>13</v>
      </c>
      <c r="E858" s="207">
        <v>5</v>
      </c>
      <c r="G858" s="2">
        <f t="shared" si="12"/>
        <v>472.60000000000008</v>
      </c>
      <c r="I858" s="272"/>
      <c r="M858" s="207"/>
    </row>
    <row r="859" spans="1:15">
      <c r="A859"/>
      <c r="B859" s="422"/>
      <c r="C859" s="422"/>
      <c r="D859" t="s">
        <v>14</v>
      </c>
      <c r="E859" s="207">
        <v>60</v>
      </c>
      <c r="G859" s="2">
        <f t="shared" si="12"/>
        <v>532.60000000000014</v>
      </c>
      <c r="I859" s="272"/>
      <c r="J859" s="421"/>
      <c r="L859" s="207"/>
      <c r="M859" s="207"/>
      <c r="O859" s="28"/>
    </row>
    <row r="860" spans="1:15">
      <c r="A860"/>
      <c r="B860" s="422"/>
      <c r="C860" s="422"/>
      <c r="D860" t="s">
        <v>15</v>
      </c>
      <c r="E860" s="207">
        <v>5</v>
      </c>
      <c r="G860" s="2">
        <f t="shared" si="12"/>
        <v>537.60000000000014</v>
      </c>
      <c r="J860" s="422"/>
      <c r="L860" s="207"/>
      <c r="M860" s="207"/>
    </row>
    <row r="861" spans="1:15">
      <c r="A861" s="3">
        <v>45854</v>
      </c>
      <c r="B861" s="422">
        <v>31473</v>
      </c>
      <c r="C861" s="422" t="s">
        <v>20</v>
      </c>
      <c r="D861" t="s">
        <v>12</v>
      </c>
      <c r="E861" s="207"/>
      <c r="F861" s="207">
        <v>47.1</v>
      </c>
      <c r="G861" s="2">
        <f t="shared" si="12"/>
        <v>490.50000000000011</v>
      </c>
      <c r="J861" s="422"/>
      <c r="L861" s="207"/>
      <c r="M861" s="207"/>
    </row>
    <row r="862" spans="1:15">
      <c r="A862" s="3">
        <v>45854</v>
      </c>
      <c r="B862" s="422">
        <v>31473</v>
      </c>
      <c r="C862" s="422" t="s">
        <v>20</v>
      </c>
      <c r="D862" t="s">
        <v>13</v>
      </c>
      <c r="E862" s="207"/>
      <c r="F862" s="207">
        <v>5</v>
      </c>
      <c r="G862" s="2">
        <f t="shared" si="12"/>
        <v>485.50000000000011</v>
      </c>
      <c r="J862" s="422"/>
      <c r="L862" s="207"/>
      <c r="M862" s="207"/>
    </row>
    <row r="863" spans="1:15">
      <c r="A863" s="70">
        <v>45869</v>
      </c>
      <c r="B863" s="422" t="s">
        <v>87</v>
      </c>
      <c r="C863" s="422" t="s">
        <v>20</v>
      </c>
      <c r="D863" t="s">
        <v>14</v>
      </c>
      <c r="E863" s="207"/>
      <c r="F863" s="207">
        <v>60</v>
      </c>
      <c r="G863" s="2">
        <f t="shared" si="12"/>
        <v>425.50000000000011</v>
      </c>
      <c r="J863" s="422"/>
      <c r="L863" s="207"/>
      <c r="M863" s="207"/>
    </row>
    <row r="864" spans="1:15">
      <c r="A864" s="70">
        <v>45869</v>
      </c>
      <c r="B864" s="422" t="s">
        <v>87</v>
      </c>
      <c r="C864" s="422" t="s">
        <v>20</v>
      </c>
      <c r="D864" t="s">
        <v>15</v>
      </c>
      <c r="E864" s="207"/>
      <c r="F864" s="207">
        <v>5</v>
      </c>
      <c r="G864" s="2">
        <f t="shared" si="12"/>
        <v>420.50000000000011</v>
      </c>
      <c r="J864" s="422"/>
      <c r="L864" s="207"/>
      <c r="M864" s="207"/>
    </row>
    <row r="865" spans="1:14">
      <c r="A865" s="81">
        <v>45838</v>
      </c>
      <c r="B865" s="421" t="s">
        <v>10</v>
      </c>
      <c r="C865" s="421" t="s">
        <v>21</v>
      </c>
      <c r="D865" t="s">
        <v>12</v>
      </c>
      <c r="E865" s="207">
        <v>173.8</v>
      </c>
      <c r="G865" s="2">
        <f t="shared" si="12"/>
        <v>594.30000000000018</v>
      </c>
      <c r="J865" s="422"/>
      <c r="M865" s="207"/>
    </row>
    <row r="866" spans="1:14">
      <c r="A866" s="70"/>
      <c r="B866" s="422"/>
      <c r="C866" s="422"/>
      <c r="D866" t="s">
        <v>13</v>
      </c>
      <c r="E866" s="207">
        <v>4</v>
      </c>
      <c r="G866" s="2">
        <f t="shared" si="12"/>
        <v>598.30000000000018</v>
      </c>
      <c r="J866" s="422"/>
      <c r="M866" s="207"/>
    </row>
    <row r="867" spans="1:14">
      <c r="A867" s="70"/>
      <c r="B867" s="422"/>
      <c r="C867" s="422"/>
      <c r="D867" t="s">
        <v>14</v>
      </c>
      <c r="E867" s="207">
        <v>60</v>
      </c>
      <c r="G867" s="2">
        <f t="shared" si="12"/>
        <v>658.30000000000018</v>
      </c>
      <c r="J867" s="422"/>
      <c r="L867" s="20"/>
    </row>
    <row r="868" spans="1:14">
      <c r="A868" s="70"/>
      <c r="B868" s="422"/>
      <c r="C868" s="422"/>
      <c r="D868" t="s">
        <v>15</v>
      </c>
      <c r="E868" s="207">
        <v>5</v>
      </c>
      <c r="G868" s="2">
        <f t="shared" si="12"/>
        <v>663.30000000000018</v>
      </c>
      <c r="L868" s="20"/>
    </row>
    <row r="869" spans="1:14">
      <c r="A869" s="3">
        <v>45854</v>
      </c>
      <c r="B869" s="422">
        <v>31473</v>
      </c>
      <c r="C869" s="422" t="s">
        <v>21</v>
      </c>
      <c r="D869" t="s">
        <v>12</v>
      </c>
      <c r="F869" s="207">
        <v>130.4</v>
      </c>
      <c r="G869" s="2">
        <f t="shared" si="12"/>
        <v>532.9000000000002</v>
      </c>
    </row>
    <row r="870" spans="1:14">
      <c r="A870" s="3">
        <v>45854</v>
      </c>
      <c r="B870" s="422">
        <v>31473</v>
      </c>
      <c r="C870" s="422" t="s">
        <v>21</v>
      </c>
      <c r="D870" t="s">
        <v>13</v>
      </c>
      <c r="F870" s="207">
        <v>4</v>
      </c>
      <c r="G870" s="2">
        <f t="shared" si="12"/>
        <v>528.9000000000002</v>
      </c>
      <c r="K870">
        <v>935483481</v>
      </c>
      <c r="M870" s="20"/>
    </row>
    <row r="871" spans="1:14">
      <c r="A871" s="3">
        <v>45854</v>
      </c>
      <c r="B871" s="422">
        <v>31474</v>
      </c>
      <c r="C871" s="422" t="s">
        <v>21</v>
      </c>
      <c r="D871" t="s">
        <v>12</v>
      </c>
      <c r="F871" s="2">
        <v>43.4</v>
      </c>
      <c r="G871" s="2">
        <f t="shared" si="12"/>
        <v>485.50000000000023</v>
      </c>
      <c r="K871" t="s">
        <v>171</v>
      </c>
      <c r="N871" s="20"/>
    </row>
    <row r="872" spans="1:14">
      <c r="A872" s="70">
        <v>45869</v>
      </c>
      <c r="B872" s="422" t="s">
        <v>87</v>
      </c>
      <c r="C872" s="422" t="s">
        <v>21</v>
      </c>
      <c r="D872" t="s">
        <v>14</v>
      </c>
      <c r="E872" s="207"/>
      <c r="F872" s="207">
        <v>60</v>
      </c>
      <c r="G872" s="2">
        <f t="shared" si="12"/>
        <v>425.50000000000023</v>
      </c>
      <c r="L872" s="28"/>
    </row>
    <row r="873" spans="1:14">
      <c r="A873" s="70">
        <v>45869</v>
      </c>
      <c r="B873" s="422" t="s">
        <v>87</v>
      </c>
      <c r="C873" s="422" t="s">
        <v>21</v>
      </c>
      <c r="D873" t="s">
        <v>15</v>
      </c>
      <c r="E873" s="207"/>
      <c r="F873" s="207">
        <v>5</v>
      </c>
      <c r="G873" s="2">
        <f>+G872+E873-F873</f>
        <v>420.50000000000023</v>
      </c>
    </row>
    <row r="874" spans="1:14">
      <c r="A874" s="31">
        <v>45869</v>
      </c>
      <c r="B874" s="421" t="s">
        <v>10</v>
      </c>
      <c r="C874" s="421" t="s">
        <v>22</v>
      </c>
      <c r="D874" t="s">
        <v>12</v>
      </c>
      <c r="E874" s="5">
        <v>154.4</v>
      </c>
      <c r="G874" s="2">
        <f>+G873+E874-F874</f>
        <v>574.9000000000002</v>
      </c>
    </row>
    <row r="875" spans="1:14">
      <c r="B875" s="422"/>
      <c r="C875" s="422"/>
      <c r="D875" t="s">
        <v>13</v>
      </c>
      <c r="E875" s="5">
        <v>4</v>
      </c>
      <c r="G875" s="2">
        <f>+G874+E875-F875</f>
        <v>578.9000000000002</v>
      </c>
    </row>
    <row r="876" spans="1:14">
      <c r="B876" s="422"/>
      <c r="C876" s="422"/>
      <c r="D876" t="s">
        <v>14</v>
      </c>
      <c r="E876" s="5">
        <v>60</v>
      </c>
      <c r="G876" s="2">
        <f>+G875+E876-F876</f>
        <v>638.9000000000002</v>
      </c>
    </row>
    <row r="877" spans="1:14">
      <c r="B877" s="422"/>
      <c r="C877" s="422"/>
      <c r="D877" t="s">
        <v>15</v>
      </c>
      <c r="E877" s="5">
        <v>5</v>
      </c>
      <c r="G877" s="2">
        <f t="shared" ref="G877:G941" si="13">+G876+E877-F877</f>
        <v>643.9000000000002</v>
      </c>
    </row>
    <row r="878" spans="1:14">
      <c r="B878" s="422"/>
      <c r="C878" s="422"/>
      <c r="D878" t="s">
        <v>62</v>
      </c>
      <c r="E878" s="20">
        <v>113</v>
      </c>
      <c r="G878" s="2">
        <f t="shared" si="13"/>
        <v>756.9000000000002</v>
      </c>
    </row>
    <row r="879" spans="1:14">
      <c r="A879" s="3">
        <v>45930</v>
      </c>
      <c r="B879" s="422" t="s">
        <v>103</v>
      </c>
      <c r="C879" s="422" t="s">
        <v>22</v>
      </c>
      <c r="D879" t="s">
        <v>12</v>
      </c>
      <c r="F879" s="5">
        <v>154.4</v>
      </c>
      <c r="G879" s="2">
        <f t="shared" si="13"/>
        <v>602.50000000000023</v>
      </c>
    </row>
    <row r="880" spans="1:14">
      <c r="A880" s="3">
        <v>45930</v>
      </c>
      <c r="B880" s="422" t="s">
        <v>103</v>
      </c>
      <c r="C880" s="422" t="s">
        <v>22</v>
      </c>
      <c r="D880" t="s">
        <v>13</v>
      </c>
      <c r="F880" s="5">
        <v>4</v>
      </c>
      <c r="G880" s="2">
        <f t="shared" si="13"/>
        <v>598.50000000000023</v>
      </c>
    </row>
    <row r="881" spans="1:13">
      <c r="A881" s="3">
        <v>45930</v>
      </c>
      <c r="B881" s="422" t="s">
        <v>103</v>
      </c>
      <c r="C881" s="422" t="s">
        <v>22</v>
      </c>
      <c r="D881" t="s">
        <v>14</v>
      </c>
      <c r="F881" s="5">
        <v>60</v>
      </c>
      <c r="G881" s="2">
        <f t="shared" si="13"/>
        <v>538.50000000000023</v>
      </c>
    </row>
    <row r="882" spans="1:13">
      <c r="A882" s="3">
        <v>45930</v>
      </c>
      <c r="B882" s="422" t="s">
        <v>103</v>
      </c>
      <c r="C882" s="422" t="s">
        <v>22</v>
      </c>
      <c r="D882" t="s">
        <v>15</v>
      </c>
      <c r="F882" s="5">
        <v>5</v>
      </c>
      <c r="G882" s="2">
        <f t="shared" si="13"/>
        <v>533.50000000000023</v>
      </c>
    </row>
    <row r="883" spans="1:13">
      <c r="A883" s="31">
        <v>45900</v>
      </c>
      <c r="B883" s="421" t="s">
        <v>10</v>
      </c>
      <c r="C883" s="421" t="s">
        <v>23</v>
      </c>
      <c r="D883" t="s">
        <v>12</v>
      </c>
      <c r="E883" s="207">
        <v>154.4</v>
      </c>
      <c r="F883" s="207"/>
      <c r="G883" s="2">
        <f t="shared" si="13"/>
        <v>687.9000000000002</v>
      </c>
      <c r="M883" s="73"/>
    </row>
    <row r="884" spans="1:13">
      <c r="B884" s="422"/>
      <c r="C884" s="422"/>
      <c r="D884" t="s">
        <v>13</v>
      </c>
      <c r="E884" s="207">
        <v>8</v>
      </c>
      <c r="F884" s="207"/>
      <c r="G884" s="2">
        <f t="shared" si="13"/>
        <v>695.9000000000002</v>
      </c>
      <c r="M884" s="73"/>
    </row>
    <row r="885" spans="1:13">
      <c r="B885" s="422"/>
      <c r="C885" s="422"/>
      <c r="D885" t="s">
        <v>14</v>
      </c>
      <c r="E885" s="207">
        <v>60</v>
      </c>
      <c r="F885" s="207"/>
      <c r="G885" s="2">
        <f t="shared" si="13"/>
        <v>755.9000000000002</v>
      </c>
      <c r="M885" s="73"/>
    </row>
    <row r="886" spans="1:13">
      <c r="B886" s="422"/>
      <c r="C886" s="422"/>
      <c r="D886" t="s">
        <v>15</v>
      </c>
      <c r="E886" s="207">
        <v>5</v>
      </c>
      <c r="F886" s="207"/>
      <c r="G886" s="2">
        <f t="shared" si="13"/>
        <v>760.9000000000002</v>
      </c>
      <c r="M886" s="73"/>
    </row>
    <row r="887" spans="1:13">
      <c r="B887" s="422"/>
      <c r="C887" s="422"/>
      <c r="D887" s="318" t="s">
        <v>45</v>
      </c>
      <c r="E887" s="319">
        <v>15</v>
      </c>
      <c r="F887" s="207"/>
      <c r="G887" s="2">
        <f t="shared" si="13"/>
        <v>775.9000000000002</v>
      </c>
      <c r="M887" s="73"/>
    </row>
    <row r="888" spans="1:13">
      <c r="A888" s="3">
        <v>45900</v>
      </c>
      <c r="B888" s="422" t="s">
        <v>102</v>
      </c>
      <c r="C888" s="422" t="s">
        <v>23</v>
      </c>
      <c r="D888" t="s">
        <v>14</v>
      </c>
      <c r="E888" s="207"/>
      <c r="F888" s="207">
        <v>60</v>
      </c>
      <c r="G888" s="2">
        <f t="shared" si="13"/>
        <v>715.9000000000002</v>
      </c>
      <c r="M888" s="73"/>
    </row>
    <row r="889" spans="1:13">
      <c r="A889" s="3">
        <v>45930</v>
      </c>
      <c r="B889" s="422" t="s">
        <v>103</v>
      </c>
      <c r="C889" s="422" t="s">
        <v>23</v>
      </c>
      <c r="D889" t="s">
        <v>12</v>
      </c>
      <c r="E889" s="207"/>
      <c r="F889" s="207">
        <v>154.4</v>
      </c>
      <c r="G889" s="2">
        <f t="shared" si="13"/>
        <v>561.50000000000023</v>
      </c>
      <c r="M889" s="73"/>
    </row>
    <row r="890" spans="1:13">
      <c r="A890" s="3">
        <v>45930</v>
      </c>
      <c r="B890" s="422" t="s">
        <v>103</v>
      </c>
      <c r="C890" s="422" t="s">
        <v>23</v>
      </c>
      <c r="D890" t="s">
        <v>13</v>
      </c>
      <c r="E890" s="207"/>
      <c r="F890" s="207">
        <v>8</v>
      </c>
      <c r="G890" s="2">
        <f t="shared" si="13"/>
        <v>553.50000000000023</v>
      </c>
    </row>
    <row r="891" spans="1:13">
      <c r="A891" s="3">
        <v>45930</v>
      </c>
      <c r="B891" s="422" t="s">
        <v>103</v>
      </c>
      <c r="C891" s="422" t="s">
        <v>23</v>
      </c>
      <c r="D891" t="s">
        <v>15</v>
      </c>
      <c r="E891" s="207"/>
      <c r="F891" s="207">
        <v>5</v>
      </c>
      <c r="G891" s="2">
        <f t="shared" si="13"/>
        <v>548.50000000000023</v>
      </c>
      <c r="I891" s="272"/>
      <c r="J891" s="422"/>
      <c r="L891" s="207"/>
    </row>
    <row r="892" spans="1:13">
      <c r="A892" s="81">
        <v>45930</v>
      </c>
      <c r="B892" s="421" t="s">
        <v>10</v>
      </c>
      <c r="C892" s="421" t="s">
        <v>172</v>
      </c>
      <c r="D892" t="s">
        <v>12</v>
      </c>
      <c r="E892" s="207">
        <v>148.5</v>
      </c>
      <c r="F892" s="207"/>
      <c r="G892" s="2">
        <f t="shared" si="13"/>
        <v>697.00000000000023</v>
      </c>
      <c r="I892" s="272"/>
      <c r="J892" s="421"/>
      <c r="L892" s="20"/>
      <c r="M892" s="207"/>
    </row>
    <row r="893" spans="1:13">
      <c r="B893" s="422"/>
      <c r="C893" s="422"/>
      <c r="D893" t="s">
        <v>13</v>
      </c>
      <c r="E893" s="20">
        <v>4</v>
      </c>
      <c r="G893" s="2">
        <f t="shared" si="13"/>
        <v>701.00000000000023</v>
      </c>
      <c r="I893" s="272"/>
      <c r="J893" s="421"/>
      <c r="L893" s="20"/>
      <c r="M893" s="207"/>
    </row>
    <row r="894" spans="1:13">
      <c r="B894" s="422"/>
      <c r="C894" s="422"/>
      <c r="D894" t="s">
        <v>14</v>
      </c>
      <c r="E894" s="20">
        <v>60</v>
      </c>
      <c r="G894" s="2">
        <f t="shared" si="13"/>
        <v>761.00000000000023</v>
      </c>
      <c r="I894" s="335"/>
      <c r="J894" s="422"/>
      <c r="K894" t="s">
        <v>12</v>
      </c>
      <c r="L894" s="20">
        <v>146.5</v>
      </c>
      <c r="M894" s="73"/>
    </row>
    <row r="895" spans="1:13">
      <c r="B895" s="422"/>
      <c r="C895" s="422"/>
      <c r="D895" t="s">
        <v>15</v>
      </c>
      <c r="E895" s="20">
        <v>5</v>
      </c>
      <c r="G895" s="2">
        <f t="shared" si="13"/>
        <v>766.00000000000023</v>
      </c>
      <c r="I895" s="335"/>
      <c r="J895" s="421"/>
      <c r="K895" t="s">
        <v>13</v>
      </c>
      <c r="L895" s="20">
        <v>7</v>
      </c>
      <c r="M895" s="73"/>
    </row>
    <row r="896" spans="1:13">
      <c r="B896" s="422"/>
      <c r="C896" s="422"/>
      <c r="D896" t="s">
        <v>63</v>
      </c>
      <c r="E896" s="207">
        <v>10</v>
      </c>
      <c r="G896" s="2">
        <f t="shared" si="13"/>
        <v>776.00000000000023</v>
      </c>
      <c r="I896" s="336"/>
      <c r="J896" s="421" t="s">
        <v>25</v>
      </c>
      <c r="K896" t="s">
        <v>14</v>
      </c>
      <c r="L896" s="207">
        <v>60</v>
      </c>
    </row>
    <row r="897" spans="1:13">
      <c r="A897" s="3">
        <v>45930</v>
      </c>
      <c r="B897" s="422" t="s">
        <v>103</v>
      </c>
      <c r="C897" s="422" t="s">
        <v>172</v>
      </c>
      <c r="D897" t="s">
        <v>14</v>
      </c>
      <c r="E897" s="207"/>
      <c r="F897" s="20">
        <v>60</v>
      </c>
      <c r="G897" s="2">
        <f t="shared" si="13"/>
        <v>716.00000000000023</v>
      </c>
      <c r="I897" s="335"/>
      <c r="J897" s="422"/>
      <c r="K897" t="s">
        <v>15</v>
      </c>
      <c r="L897" s="207">
        <v>5</v>
      </c>
    </row>
    <row r="898" spans="1:13">
      <c r="A898" s="3">
        <v>45930</v>
      </c>
      <c r="B898" s="422" t="s">
        <v>103</v>
      </c>
      <c r="C898" s="422" t="s">
        <v>172</v>
      </c>
      <c r="D898" t="s">
        <v>15</v>
      </c>
      <c r="E898" s="207"/>
      <c r="F898" s="20">
        <v>5</v>
      </c>
      <c r="G898" s="2">
        <f t="shared" si="13"/>
        <v>711.00000000000023</v>
      </c>
      <c r="I898" s="337"/>
      <c r="J898" s="421" t="s">
        <v>26</v>
      </c>
      <c r="K898">
        <v>220</v>
      </c>
      <c r="L898" s="207">
        <f>SUM(L894:L897)</f>
        <v>218.5</v>
      </c>
    </row>
    <row r="899" spans="1:13">
      <c r="A899" s="3">
        <v>45930</v>
      </c>
      <c r="B899" s="422" t="s">
        <v>103</v>
      </c>
      <c r="C899" s="422" t="s">
        <v>172</v>
      </c>
      <c r="D899" t="s">
        <v>12</v>
      </c>
      <c r="E899" s="207"/>
      <c r="F899" s="20">
        <v>24.2</v>
      </c>
      <c r="G899" s="2">
        <f t="shared" si="13"/>
        <v>686.80000000000018</v>
      </c>
      <c r="I899" s="337"/>
      <c r="L899" s="207"/>
    </row>
    <row r="900" spans="1:13">
      <c r="A900" s="3">
        <v>45947</v>
      </c>
      <c r="B900" s="422">
        <v>31769</v>
      </c>
      <c r="C900" s="422" t="s">
        <v>172</v>
      </c>
      <c r="D900" t="s">
        <v>63</v>
      </c>
      <c r="E900" s="207"/>
      <c r="F900" s="207">
        <v>10</v>
      </c>
      <c r="G900" s="2">
        <f t="shared" si="13"/>
        <v>676.80000000000018</v>
      </c>
      <c r="L900" s="207"/>
    </row>
    <row r="901" spans="1:13">
      <c r="A901" s="3">
        <v>45986</v>
      </c>
      <c r="B901" s="422">
        <v>32133</v>
      </c>
      <c r="C901" s="422" t="s">
        <v>172</v>
      </c>
      <c r="D901" t="s">
        <v>12</v>
      </c>
      <c r="E901" s="207"/>
      <c r="F901" s="207">
        <v>124.3</v>
      </c>
      <c r="G901" s="2">
        <f t="shared" si="13"/>
        <v>552.50000000000023</v>
      </c>
      <c r="L901" s="20"/>
    </row>
    <row r="902" spans="1:13">
      <c r="A902" s="3">
        <v>45986</v>
      </c>
      <c r="B902" s="422">
        <v>32133</v>
      </c>
      <c r="C902" s="422" t="s">
        <v>172</v>
      </c>
      <c r="D902" t="s">
        <v>13</v>
      </c>
      <c r="E902" s="207"/>
      <c r="F902" s="207">
        <v>4</v>
      </c>
      <c r="G902" s="2">
        <f t="shared" si="13"/>
        <v>548.50000000000023</v>
      </c>
      <c r="L902" s="20"/>
      <c r="M902" s="2">
        <f>K898-L898</f>
        <v>1.5</v>
      </c>
    </row>
    <row r="903" spans="1:13">
      <c r="A903" s="81">
        <v>45961</v>
      </c>
      <c r="B903" s="421" t="s">
        <v>10</v>
      </c>
      <c r="C903" s="421" t="s">
        <v>25</v>
      </c>
      <c r="D903" t="s">
        <v>12</v>
      </c>
      <c r="E903" s="20">
        <v>146.5</v>
      </c>
      <c r="G903" s="2">
        <f t="shared" si="13"/>
        <v>695.00000000000023</v>
      </c>
      <c r="J903" s="421"/>
      <c r="L903" s="207"/>
    </row>
    <row r="904" spans="1:13">
      <c r="A904" s="70"/>
      <c r="B904" s="422"/>
      <c r="C904" s="422"/>
      <c r="D904" t="s">
        <v>13</v>
      </c>
      <c r="E904" s="20">
        <v>7</v>
      </c>
      <c r="G904" s="2">
        <f t="shared" si="13"/>
        <v>702.00000000000023</v>
      </c>
      <c r="L904" s="20"/>
    </row>
    <row r="905" spans="1:13">
      <c r="A905" s="70"/>
      <c r="B905" s="422"/>
      <c r="C905" s="422"/>
      <c r="D905" t="s">
        <v>14</v>
      </c>
      <c r="E905" s="20">
        <v>60</v>
      </c>
      <c r="G905" s="2">
        <f t="shared" si="13"/>
        <v>762.00000000000023</v>
      </c>
    </row>
    <row r="906" spans="1:13">
      <c r="A906" s="70"/>
      <c r="B906" s="422"/>
      <c r="C906" s="422"/>
      <c r="D906" t="s">
        <v>15</v>
      </c>
      <c r="E906" s="20">
        <v>5</v>
      </c>
      <c r="G906" s="2">
        <f t="shared" si="13"/>
        <v>767.00000000000023</v>
      </c>
    </row>
    <row r="907" spans="1:13">
      <c r="A907" s="3">
        <v>45986</v>
      </c>
      <c r="B907" s="422">
        <v>32133</v>
      </c>
      <c r="C907" s="422" t="s">
        <v>25</v>
      </c>
      <c r="D907" t="s">
        <v>14</v>
      </c>
      <c r="F907" s="20">
        <v>60</v>
      </c>
      <c r="G907" s="2">
        <f t="shared" si="13"/>
        <v>707.00000000000023</v>
      </c>
    </row>
    <row r="908" spans="1:13">
      <c r="A908" s="3">
        <v>45986</v>
      </c>
      <c r="B908" s="422">
        <v>32133</v>
      </c>
      <c r="C908" s="422" t="s">
        <v>25</v>
      </c>
      <c r="D908" t="s">
        <v>15</v>
      </c>
      <c r="F908" s="20">
        <v>5</v>
      </c>
      <c r="G908" s="2">
        <f t="shared" si="13"/>
        <v>702.00000000000023</v>
      </c>
    </row>
    <row r="909" spans="1:13">
      <c r="A909" s="3">
        <v>46029</v>
      </c>
      <c r="B909" s="422">
        <v>32296</v>
      </c>
      <c r="C909" s="422" t="s">
        <v>25</v>
      </c>
      <c r="D909" t="s">
        <v>12</v>
      </c>
      <c r="F909" s="20">
        <v>146.5</v>
      </c>
      <c r="G909" s="2">
        <f>+G908+E909-F909</f>
        <v>555.50000000000023</v>
      </c>
    </row>
    <row r="910" spans="1:13">
      <c r="A910" s="3">
        <v>46029</v>
      </c>
      <c r="B910" s="422">
        <v>32296</v>
      </c>
      <c r="C910" s="422" t="s">
        <v>25</v>
      </c>
      <c r="D910" t="s">
        <v>13</v>
      </c>
      <c r="F910" s="20">
        <v>7</v>
      </c>
      <c r="G910" s="2">
        <f>+G909+E910-F910</f>
        <v>548.50000000000023</v>
      </c>
    </row>
    <row r="911" spans="1:13">
      <c r="A911" s="81">
        <v>45991</v>
      </c>
      <c r="B911" s="421" t="s">
        <v>10</v>
      </c>
      <c r="C911" s="421" t="s">
        <v>26</v>
      </c>
      <c r="D911" t="s">
        <v>12</v>
      </c>
      <c r="E911" s="20">
        <v>138.6</v>
      </c>
      <c r="G911" s="2">
        <f>+G910+E911-F911</f>
        <v>687.10000000000025</v>
      </c>
    </row>
    <row r="912" spans="1:13">
      <c r="A912" s="70"/>
      <c r="B912" s="422"/>
      <c r="C912" s="422"/>
      <c r="D912" t="s">
        <v>13</v>
      </c>
      <c r="E912" s="20">
        <v>6</v>
      </c>
      <c r="G912" s="2">
        <f>+G911+E912-F912</f>
        <v>693.10000000000025</v>
      </c>
    </row>
    <row r="913" spans="1:12">
      <c r="A913" s="70"/>
      <c r="B913" s="422"/>
      <c r="C913" s="422"/>
      <c r="D913" t="s">
        <v>14</v>
      </c>
      <c r="E913" s="207">
        <v>60</v>
      </c>
      <c r="G913" s="2">
        <f>+G912+E913-F913</f>
        <v>753.10000000000025</v>
      </c>
    </row>
    <row r="914" spans="1:12">
      <c r="A914" s="70"/>
      <c r="B914" s="422"/>
      <c r="C914" s="422"/>
      <c r="D914" t="s">
        <v>15</v>
      </c>
      <c r="E914" s="207">
        <v>5</v>
      </c>
      <c r="G914" s="2">
        <f>+G913+E914-F914</f>
        <v>758.10000000000025</v>
      </c>
    </row>
    <row r="915" spans="1:12">
      <c r="A915" s="70"/>
      <c r="B915" s="422"/>
      <c r="C915" s="422"/>
      <c r="D915" s="35" t="s">
        <v>173</v>
      </c>
      <c r="E915" s="209">
        <v>113</v>
      </c>
      <c r="G915" s="2">
        <f>+G914+E915-F915</f>
        <v>871.10000000000025</v>
      </c>
    </row>
    <row r="916" spans="1:12">
      <c r="A916" s="70">
        <v>46029</v>
      </c>
      <c r="B916" s="422">
        <v>32296</v>
      </c>
      <c r="C916" s="422" t="s">
        <v>26</v>
      </c>
      <c r="D916" s="162" t="s">
        <v>14</v>
      </c>
      <c r="E916" s="207"/>
      <c r="F916" s="2">
        <v>60</v>
      </c>
      <c r="G916" s="2">
        <f>+G915+E916-F916</f>
        <v>811.10000000000025</v>
      </c>
    </row>
    <row r="917" spans="1:12">
      <c r="A917" s="70">
        <v>46029</v>
      </c>
      <c r="B917" s="422">
        <v>32296</v>
      </c>
      <c r="C917" s="422" t="s">
        <v>26</v>
      </c>
      <c r="D917" s="162" t="s">
        <v>15</v>
      </c>
      <c r="E917" s="207"/>
      <c r="F917" s="2">
        <v>5</v>
      </c>
      <c r="G917" s="2">
        <f>+G916+E917-F917</f>
        <v>806.10000000000025</v>
      </c>
    </row>
    <row r="918" spans="1:12">
      <c r="A918" s="70">
        <v>46050</v>
      </c>
      <c r="B918" s="422">
        <v>32419</v>
      </c>
      <c r="C918" s="422" t="s">
        <v>26</v>
      </c>
      <c r="D918" s="162" t="s">
        <v>12</v>
      </c>
      <c r="E918" s="207"/>
      <c r="F918" s="217">
        <v>138.6</v>
      </c>
      <c r="G918" s="2">
        <f t="shared" ref="G918:G920" si="14">+G917+E918-F918</f>
        <v>667.50000000000023</v>
      </c>
    </row>
    <row r="919" spans="1:12">
      <c r="A919" s="70">
        <v>46050</v>
      </c>
      <c r="B919" s="422">
        <v>32419</v>
      </c>
      <c r="C919" s="422" t="s">
        <v>26</v>
      </c>
      <c r="D919" s="162" t="s">
        <v>13</v>
      </c>
      <c r="E919" s="207"/>
      <c r="F919" s="2">
        <v>6</v>
      </c>
      <c r="G919" s="2">
        <f t="shared" si="14"/>
        <v>661.50000000000023</v>
      </c>
    </row>
    <row r="920" spans="1:12">
      <c r="A920" s="81">
        <v>46022</v>
      </c>
      <c r="B920" s="374" t="s">
        <v>10</v>
      </c>
      <c r="C920" s="374" t="s">
        <v>27</v>
      </c>
      <c r="D920" s="373" t="s">
        <v>12</v>
      </c>
      <c r="E920" s="373">
        <v>140.6</v>
      </c>
      <c r="G920" s="2">
        <f t="shared" si="14"/>
        <v>802.10000000000025</v>
      </c>
    </row>
    <row r="921" spans="1:12">
      <c r="A921" s="81"/>
      <c r="B921" s="373"/>
      <c r="C921" s="373"/>
      <c r="D921" s="373" t="s">
        <v>13</v>
      </c>
      <c r="E921" s="373">
        <v>6</v>
      </c>
      <c r="G921" s="2">
        <f>+G920+E921-F921</f>
        <v>808.10000000000025</v>
      </c>
      <c r="I921" s="286"/>
      <c r="J921" s="450" t="s">
        <v>169</v>
      </c>
      <c r="K921" s="450"/>
      <c r="L921" s="450"/>
    </row>
    <row r="922" spans="1:12">
      <c r="A922" s="81"/>
      <c r="B922" s="373"/>
      <c r="C922" s="373"/>
      <c r="D922" s="373" t="s">
        <v>14</v>
      </c>
      <c r="E922" s="373">
        <v>60</v>
      </c>
      <c r="G922" s="2">
        <f>+G921+E922-F922</f>
        <v>868.10000000000025</v>
      </c>
      <c r="I922" s="9">
        <v>2024</v>
      </c>
      <c r="J922" s="421" t="s">
        <v>18</v>
      </c>
      <c r="K922" s="35" t="s">
        <v>150</v>
      </c>
      <c r="L922" s="114">
        <v>102.5</v>
      </c>
    </row>
    <row r="923" spans="1:12" ht="15" customHeight="1">
      <c r="A923" s="373"/>
      <c r="B923" s="373"/>
      <c r="C923" s="373"/>
      <c r="D923" s="373" t="s">
        <v>15</v>
      </c>
      <c r="E923" s="373">
        <v>5</v>
      </c>
      <c r="G923" s="2">
        <f>+G922+E923-F923</f>
        <v>873.10000000000025</v>
      </c>
      <c r="I923" s="9"/>
      <c r="J923" s="421"/>
      <c r="K923" s="35" t="s">
        <v>167</v>
      </c>
      <c r="L923" s="114">
        <v>102.5</v>
      </c>
    </row>
    <row r="924" spans="1:12">
      <c r="A924" s="390">
        <v>46057</v>
      </c>
      <c r="B924" s="382">
        <v>32453</v>
      </c>
      <c r="C924" s="373" t="s">
        <v>27</v>
      </c>
      <c r="D924" s="373" t="s">
        <v>14</v>
      </c>
      <c r="E924" s="373"/>
      <c r="F924" s="2">
        <v>60</v>
      </c>
      <c r="G924" s="2">
        <f t="shared" ref="G924:G932" si="15">+G923+E924-F924</f>
        <v>813.10000000000025</v>
      </c>
      <c r="I924" s="9"/>
      <c r="J924" s="421" t="s">
        <v>22</v>
      </c>
      <c r="K924" s="35" t="s">
        <v>170</v>
      </c>
      <c r="L924" s="141">
        <v>102.5</v>
      </c>
    </row>
    <row r="925" spans="1:12">
      <c r="A925" s="390">
        <v>46057</v>
      </c>
      <c r="B925" s="382">
        <v>32453</v>
      </c>
      <c r="C925" s="373" t="s">
        <v>27</v>
      </c>
      <c r="D925" s="373" t="s">
        <v>15</v>
      </c>
      <c r="E925" s="373"/>
      <c r="F925" s="2">
        <v>5</v>
      </c>
      <c r="G925" s="2">
        <f t="shared" si="15"/>
        <v>808.10000000000025</v>
      </c>
      <c r="I925" s="9">
        <v>2025</v>
      </c>
      <c r="J925" s="421" t="s">
        <v>18</v>
      </c>
      <c r="K925" s="35" t="s">
        <v>60</v>
      </c>
      <c r="L925" s="114">
        <v>113</v>
      </c>
    </row>
    <row r="926" spans="1:12">
      <c r="A926" s="390">
        <v>46071</v>
      </c>
      <c r="B926" s="382">
        <v>32530</v>
      </c>
      <c r="C926" s="373" t="s">
        <v>27</v>
      </c>
      <c r="D926" s="373" t="s">
        <v>12</v>
      </c>
      <c r="E926" s="373"/>
      <c r="F926" s="2">
        <v>140.6</v>
      </c>
      <c r="G926" s="2">
        <f t="shared" si="15"/>
        <v>667.50000000000023</v>
      </c>
      <c r="I926" s="272"/>
      <c r="J926" s="421" t="s">
        <v>22</v>
      </c>
      <c r="K926" s="35" t="s">
        <v>62</v>
      </c>
      <c r="L926" s="114">
        <v>113</v>
      </c>
    </row>
    <row r="927" spans="1:12">
      <c r="A927" s="390">
        <v>46071</v>
      </c>
      <c r="B927" s="382">
        <v>32530</v>
      </c>
      <c r="C927" s="373" t="s">
        <v>27</v>
      </c>
      <c r="D927" s="373" t="s">
        <v>13</v>
      </c>
      <c r="E927" s="373"/>
      <c r="F927" s="2">
        <v>6</v>
      </c>
      <c r="G927" s="2">
        <f t="shared" si="15"/>
        <v>661.50000000000023</v>
      </c>
      <c r="I927" s="272"/>
      <c r="J927" s="421" t="s">
        <v>23</v>
      </c>
      <c r="K927" s="318" t="s">
        <v>45</v>
      </c>
      <c r="L927" s="319">
        <v>15</v>
      </c>
    </row>
    <row r="928" spans="1:12">
      <c r="A928" s="81">
        <v>46053</v>
      </c>
      <c r="B928" s="421" t="s">
        <v>10</v>
      </c>
      <c r="C928" s="421" t="s">
        <v>11</v>
      </c>
      <c r="D928" t="s">
        <v>12</v>
      </c>
      <c r="E928" s="20">
        <v>136.6</v>
      </c>
      <c r="G928" s="2">
        <f t="shared" si="15"/>
        <v>798.10000000000025</v>
      </c>
      <c r="I928" s="272"/>
      <c r="J928" s="421" t="s">
        <v>26</v>
      </c>
      <c r="K928" s="35" t="s">
        <v>173</v>
      </c>
      <c r="L928" s="209">
        <v>113</v>
      </c>
    </row>
    <row r="929" spans="1:12">
      <c r="A929" s="70"/>
      <c r="B929" s="422"/>
      <c r="C929" s="422"/>
      <c r="D929" t="s">
        <v>13</v>
      </c>
      <c r="E929" s="20">
        <v>5</v>
      </c>
      <c r="G929" s="2">
        <f t="shared" si="15"/>
        <v>803.10000000000025</v>
      </c>
      <c r="I929" s="9">
        <v>2026</v>
      </c>
      <c r="J929" s="421" t="s">
        <v>11</v>
      </c>
      <c r="K929" t="s">
        <v>14</v>
      </c>
      <c r="L929" s="207">
        <v>60</v>
      </c>
    </row>
    <row r="930" spans="1:12">
      <c r="A930" s="70"/>
      <c r="B930" s="422"/>
      <c r="C930" s="422"/>
      <c r="D930" t="s">
        <v>14</v>
      </c>
      <c r="E930" s="207">
        <v>60</v>
      </c>
      <c r="G930" s="2">
        <f t="shared" si="15"/>
        <v>863.10000000000025</v>
      </c>
      <c r="I930" s="272"/>
      <c r="J930" s="422"/>
      <c r="K930" t="s">
        <v>15</v>
      </c>
      <c r="L930" s="207">
        <v>5</v>
      </c>
    </row>
    <row r="931" spans="1:12">
      <c r="A931" s="70"/>
      <c r="B931" s="422"/>
      <c r="C931" s="422"/>
      <c r="D931" t="s">
        <v>15</v>
      </c>
      <c r="E931" s="207">
        <v>5</v>
      </c>
      <c r="G931" s="2">
        <f t="shared" si="15"/>
        <v>868.10000000000025</v>
      </c>
      <c r="J931" s="421" t="s">
        <v>17</v>
      </c>
      <c r="K931" t="s">
        <v>12</v>
      </c>
      <c r="L931" s="20">
        <v>134.6</v>
      </c>
    </row>
    <row r="932" spans="1:12">
      <c r="B932" s="422"/>
      <c r="C932" s="422"/>
      <c r="D932" t="s">
        <v>104</v>
      </c>
      <c r="E932" s="207">
        <v>10</v>
      </c>
      <c r="G932" s="2">
        <f t="shared" si="15"/>
        <v>878.10000000000025</v>
      </c>
      <c r="I932" s="272"/>
      <c r="J932" s="422"/>
      <c r="K932" t="s">
        <v>13</v>
      </c>
      <c r="L932" s="20">
        <v>10</v>
      </c>
    </row>
    <row r="933" spans="1:12">
      <c r="A933" s="3">
        <v>46107</v>
      </c>
      <c r="B933" s="422">
        <v>32922</v>
      </c>
      <c r="C933" s="422" t="s">
        <v>11</v>
      </c>
      <c r="D933" t="s">
        <v>104</v>
      </c>
      <c r="E933" s="207"/>
      <c r="F933" s="2">
        <v>10</v>
      </c>
      <c r="G933" s="2">
        <f>+G932+E933-F933</f>
        <v>868.10000000000025</v>
      </c>
      <c r="I933" s="272"/>
      <c r="J933" s="422"/>
      <c r="K933" t="s">
        <v>14</v>
      </c>
      <c r="L933" s="20">
        <v>56</v>
      </c>
    </row>
    <row r="934" spans="1:12">
      <c r="A934" s="3">
        <v>46112</v>
      </c>
      <c r="B934" s="422">
        <v>32926</v>
      </c>
      <c r="C934" s="422" t="s">
        <v>11</v>
      </c>
      <c r="D934" t="s">
        <v>12</v>
      </c>
      <c r="E934" s="207"/>
      <c r="F934" s="2">
        <v>136.6</v>
      </c>
      <c r="G934" s="2">
        <f t="shared" ref="G934:G941" si="16">+G933+E934-F934</f>
        <v>731.50000000000023</v>
      </c>
      <c r="I934" s="272"/>
      <c r="J934" s="422"/>
      <c r="K934" t="s">
        <v>15</v>
      </c>
      <c r="L934" s="20">
        <v>5</v>
      </c>
    </row>
    <row r="935" spans="1:12">
      <c r="A935" s="3">
        <v>46112</v>
      </c>
      <c r="B935" s="422">
        <v>32926</v>
      </c>
      <c r="C935" s="422" t="s">
        <v>11</v>
      </c>
      <c r="D935" t="s">
        <v>13</v>
      </c>
      <c r="E935" s="207"/>
      <c r="F935" s="2">
        <v>5</v>
      </c>
      <c r="G935" s="2">
        <f t="shared" si="16"/>
        <v>726.50000000000023</v>
      </c>
      <c r="I935" s="272"/>
      <c r="J935" s="421" t="s">
        <v>18</v>
      </c>
      <c r="K935" t="s">
        <v>12</v>
      </c>
      <c r="L935" s="207">
        <v>139.30000000000001</v>
      </c>
    </row>
    <row r="936" spans="1:12">
      <c r="A936" s="31">
        <v>46081</v>
      </c>
      <c r="B936" s="421" t="s">
        <v>10</v>
      </c>
      <c r="C936" s="421" t="s">
        <v>17</v>
      </c>
      <c r="D936" t="s">
        <v>12</v>
      </c>
      <c r="E936" s="20">
        <v>134.6</v>
      </c>
      <c r="G936" s="2">
        <f t="shared" si="16"/>
        <v>861.10000000000025</v>
      </c>
      <c r="J936" s="422"/>
      <c r="K936" t="s">
        <v>13</v>
      </c>
      <c r="L936" s="207">
        <v>6</v>
      </c>
    </row>
    <row r="937" spans="1:12">
      <c r="B937" s="422"/>
      <c r="C937" s="422"/>
      <c r="D937" t="s">
        <v>13</v>
      </c>
      <c r="E937" s="20">
        <v>10</v>
      </c>
      <c r="G937" s="2">
        <f t="shared" si="16"/>
        <v>871.10000000000025</v>
      </c>
      <c r="I937" s="272"/>
      <c r="J937" s="422"/>
      <c r="K937" t="s">
        <v>14</v>
      </c>
      <c r="L937" s="207">
        <v>60</v>
      </c>
    </row>
    <row r="938" spans="1:12">
      <c r="B938" s="422"/>
      <c r="C938" s="422"/>
      <c r="D938" t="s">
        <v>14</v>
      </c>
      <c r="E938" s="20">
        <v>56</v>
      </c>
      <c r="G938" s="2">
        <f t="shared" si="16"/>
        <v>927.10000000000025</v>
      </c>
      <c r="I938" s="272"/>
      <c r="J938" s="422"/>
      <c r="K938" t="s">
        <v>15</v>
      </c>
      <c r="L938" s="207">
        <v>5</v>
      </c>
    </row>
    <row r="939" spans="1:12">
      <c r="B939" s="422"/>
      <c r="C939" s="422"/>
      <c r="D939" t="s">
        <v>15</v>
      </c>
      <c r="E939" s="20">
        <v>5</v>
      </c>
      <c r="G939" s="2">
        <f t="shared" si="16"/>
        <v>932.10000000000025</v>
      </c>
      <c r="I939" s="272"/>
      <c r="K939" s="35" t="s">
        <v>174</v>
      </c>
      <c r="L939" s="209">
        <v>113</v>
      </c>
    </row>
    <row r="940" spans="1:12">
      <c r="A940" s="31">
        <v>46112</v>
      </c>
      <c r="B940" s="421" t="s">
        <v>10</v>
      </c>
      <c r="C940" s="421" t="s">
        <v>18</v>
      </c>
      <c r="D940" t="s">
        <v>12</v>
      </c>
      <c r="E940" s="207">
        <v>139.30000000000001</v>
      </c>
      <c r="G940" s="2">
        <f t="shared" si="16"/>
        <v>1071.4000000000003</v>
      </c>
      <c r="L940" s="114">
        <f>SUM(L922:L939)</f>
        <v>1255.4000000000001</v>
      </c>
    </row>
    <row r="941" spans="1:12">
      <c r="A941" s="31"/>
      <c r="B941" s="422"/>
      <c r="C941" s="422"/>
      <c r="D941" t="s">
        <v>13</v>
      </c>
      <c r="E941" s="207">
        <v>6</v>
      </c>
      <c r="G941" s="2">
        <f t="shared" si="16"/>
        <v>1077.4000000000003</v>
      </c>
    </row>
    <row r="942" spans="1:12">
      <c r="B942" s="422"/>
      <c r="C942" s="422"/>
      <c r="D942" t="s">
        <v>14</v>
      </c>
      <c r="E942" s="207">
        <v>60</v>
      </c>
      <c r="G942" s="2">
        <f>+G941+E942-F942</f>
        <v>1137.4000000000003</v>
      </c>
    </row>
    <row r="943" spans="1:12">
      <c r="B943" s="422"/>
      <c r="C943" s="422"/>
      <c r="D943" t="s">
        <v>15</v>
      </c>
      <c r="E943" s="207">
        <v>5</v>
      </c>
      <c r="G943" s="2">
        <f>+G942+E943-F943</f>
        <v>1142.4000000000003</v>
      </c>
    </row>
    <row r="944" spans="1:12">
      <c r="B944" s="422"/>
      <c r="C944" s="422"/>
      <c r="D944" s="35" t="s">
        <v>174</v>
      </c>
      <c r="E944" s="209">
        <v>113</v>
      </c>
      <c r="G944" s="2">
        <f>+G943+E944-F944</f>
        <v>1255.4000000000003</v>
      </c>
      <c r="J944" s="421"/>
      <c r="L944" s="20"/>
    </row>
    <row r="945" spans="2:12">
      <c r="B945" s="422"/>
      <c r="C945" s="422"/>
      <c r="G945" s="2">
        <f>+G944+E945-F945</f>
        <v>1255.4000000000003</v>
      </c>
      <c r="J945" s="422"/>
      <c r="L945" s="20"/>
    </row>
    <row r="946" spans="2:12">
      <c r="B946" s="422"/>
      <c r="C946" s="422"/>
      <c r="G946" s="2">
        <f>+G945+E946-F946</f>
        <v>1255.4000000000003</v>
      </c>
      <c r="L946" s="20"/>
    </row>
    <row r="947" spans="2:12">
      <c r="B947" s="422"/>
      <c r="C947" s="422"/>
      <c r="G947" s="2">
        <f>+G946+E947-F947</f>
        <v>1255.4000000000003</v>
      </c>
    </row>
    <row r="948" spans="2:12">
      <c r="B948" s="422"/>
      <c r="C948" s="422"/>
      <c r="G948" s="2">
        <f>+G947+E948-F948</f>
        <v>1255.4000000000003</v>
      </c>
    </row>
    <row r="949" spans="2:12">
      <c r="B949" s="422"/>
      <c r="C949" s="422"/>
      <c r="G949" s="2">
        <f>+G948+E949-F949</f>
        <v>1255.4000000000003</v>
      </c>
    </row>
    <row r="950" spans="2:12">
      <c r="B950" s="422"/>
      <c r="C950" s="422"/>
      <c r="G950" s="2">
        <f>+G949+E950-F950</f>
        <v>1255.4000000000003</v>
      </c>
    </row>
    <row r="951" spans="2:12">
      <c r="B951" s="422"/>
      <c r="C951" s="422"/>
      <c r="G951" s="2">
        <f>+G950+E951-F951</f>
        <v>1255.4000000000003</v>
      </c>
    </row>
    <row r="952" spans="2:12">
      <c r="B952" s="422"/>
      <c r="C952" s="422"/>
      <c r="G952" s="2">
        <f>+G951+E952-F952</f>
        <v>1255.4000000000003</v>
      </c>
    </row>
    <row r="953" spans="2:12">
      <c r="B953" s="422"/>
      <c r="C953" s="422"/>
      <c r="G953" s="2">
        <f>+G952+E953-F953</f>
        <v>1255.4000000000003</v>
      </c>
    </row>
    <row r="954" spans="2:12">
      <c r="B954" s="422"/>
      <c r="C954" s="422"/>
      <c r="G954" s="2">
        <f>+G953+E954-F954</f>
        <v>1255.4000000000003</v>
      </c>
    </row>
    <row r="955" spans="2:12">
      <c r="B955" s="422"/>
      <c r="C955" s="422"/>
      <c r="G955" s="2">
        <f>+G954+E955-F955</f>
        <v>1255.4000000000003</v>
      </c>
    </row>
    <row r="956" spans="2:12">
      <c r="B956" s="422"/>
      <c r="C956" s="422"/>
      <c r="G956" s="2">
        <f>+G955+E956-F956</f>
        <v>1255.4000000000003</v>
      </c>
    </row>
    <row r="957" spans="2:12">
      <c r="B957" s="422"/>
      <c r="C957" s="422"/>
      <c r="G957" s="2">
        <f>+G956+E957-F957</f>
        <v>1255.4000000000003</v>
      </c>
    </row>
    <row r="958" spans="2:12">
      <c r="B958" s="422"/>
      <c r="C958" s="422"/>
      <c r="G958" s="2">
        <f>+G957+E958-F958</f>
        <v>1255.4000000000003</v>
      </c>
    </row>
    <row r="959" spans="2:12">
      <c r="B959" s="422"/>
      <c r="C959" s="422"/>
      <c r="G959" s="2">
        <f>+G958+E959-F959</f>
        <v>1255.4000000000003</v>
      </c>
    </row>
    <row r="960" spans="2:12">
      <c r="B960" s="422"/>
      <c r="C960" s="422"/>
      <c r="G960" s="2">
        <f>+G959+E960-F960</f>
        <v>1255.4000000000003</v>
      </c>
    </row>
    <row r="961" spans="2:7">
      <c r="B961" s="422"/>
      <c r="C961" s="422"/>
      <c r="G961" s="2">
        <f>+G960+E961-F961</f>
        <v>1255.4000000000003</v>
      </c>
    </row>
    <row r="962" spans="2:7">
      <c r="B962" s="422"/>
      <c r="C962" s="422"/>
      <c r="G962" s="2">
        <f>+G961+E962-F962</f>
        <v>1255.4000000000003</v>
      </c>
    </row>
    <row r="963" spans="2:7">
      <c r="B963" s="422"/>
      <c r="C963" s="422"/>
      <c r="G963" s="2">
        <f>+G962+E963-F963</f>
        <v>1255.4000000000003</v>
      </c>
    </row>
    <row r="964" spans="2:7">
      <c r="B964" s="422"/>
      <c r="C964" s="422"/>
      <c r="G964" s="2">
        <f>+G963+E964-F964</f>
        <v>1255.4000000000003</v>
      </c>
    </row>
    <row r="965" spans="2:7">
      <c r="B965" s="422"/>
      <c r="C965" s="422"/>
      <c r="G965" s="2">
        <f>+G964+E965-F965</f>
        <v>1255.4000000000003</v>
      </c>
    </row>
    <row r="966" spans="2:7">
      <c r="B966" s="422"/>
      <c r="C966" s="422"/>
      <c r="G966" s="2">
        <f>+G965+E966-F966</f>
        <v>1255.4000000000003</v>
      </c>
    </row>
    <row r="967" spans="2:7">
      <c r="B967" s="422"/>
      <c r="C967" s="422"/>
      <c r="G967" s="2">
        <f>+G966+E967-F967</f>
        <v>1255.4000000000003</v>
      </c>
    </row>
    <row r="968" spans="2:7">
      <c r="B968" s="422"/>
      <c r="C968" s="422"/>
      <c r="G968" s="2">
        <f>+G967+E968-F968</f>
        <v>1255.4000000000003</v>
      </c>
    </row>
    <row r="969" spans="2:7">
      <c r="B969" s="422"/>
      <c r="C969" s="422"/>
      <c r="G969" s="2">
        <f>+G968+E969-F969</f>
        <v>1255.4000000000003</v>
      </c>
    </row>
    <row r="970" spans="2:7">
      <c r="B970" s="422"/>
      <c r="C970" s="422"/>
      <c r="G970" s="2">
        <f>+G969+E970-F970</f>
        <v>1255.4000000000003</v>
      </c>
    </row>
    <row r="971" spans="2:7">
      <c r="B971" s="422"/>
      <c r="C971" s="422"/>
      <c r="G971" s="2">
        <f>+G970+E971-F971</f>
        <v>1255.4000000000003</v>
      </c>
    </row>
    <row r="972" spans="2:7">
      <c r="B972" s="422"/>
      <c r="C972" s="422"/>
      <c r="G972" s="2">
        <f>+G971+E972-F972</f>
        <v>1255.4000000000003</v>
      </c>
    </row>
    <row r="973" spans="2:7">
      <c r="B973" s="422"/>
      <c r="C973" s="422"/>
      <c r="G973" s="2">
        <f>+G972+E973-F973</f>
        <v>1255.4000000000003</v>
      </c>
    </row>
    <row r="974" spans="2:7">
      <c r="B974" s="422"/>
      <c r="C974" s="422"/>
      <c r="G974" s="2">
        <f>+G973+E974-F974</f>
        <v>1255.4000000000003</v>
      </c>
    </row>
    <row r="975" spans="2:7">
      <c r="B975" s="422"/>
      <c r="C975" s="422"/>
      <c r="G975" s="2">
        <f>+G974+E975-F975</f>
        <v>1255.4000000000003</v>
      </c>
    </row>
    <row r="976" spans="2:7">
      <c r="B976" s="422"/>
      <c r="C976" s="422"/>
      <c r="G976" s="2">
        <f>+G975+E976-F976</f>
        <v>1255.4000000000003</v>
      </c>
    </row>
    <row r="977" spans="2:7">
      <c r="B977" s="422"/>
      <c r="C977" s="422"/>
      <c r="G977" s="2">
        <f>+G976+E977-F977</f>
        <v>1255.4000000000003</v>
      </c>
    </row>
    <row r="978" spans="2:7">
      <c r="B978" s="422"/>
      <c r="C978" s="422"/>
      <c r="G978" s="2">
        <f>+G977+E978-F978</f>
        <v>1255.4000000000003</v>
      </c>
    </row>
    <row r="979" spans="2:7">
      <c r="B979" s="422"/>
      <c r="C979" s="422"/>
      <c r="G979" s="2">
        <f>+G978+E979-F979</f>
        <v>1255.4000000000003</v>
      </c>
    </row>
    <row r="980" spans="2:7">
      <c r="B980" s="422"/>
      <c r="C980" s="422"/>
      <c r="G980" s="2">
        <f>+G979+E980-F980</f>
        <v>1255.4000000000003</v>
      </c>
    </row>
    <row r="981" spans="2:7">
      <c r="B981" s="422"/>
      <c r="C981" s="422"/>
      <c r="G981" s="2">
        <f>+G980+E981-F981</f>
        <v>1255.4000000000003</v>
      </c>
    </row>
    <row r="982" spans="2:7">
      <c r="B982" s="422"/>
      <c r="C982" s="422"/>
      <c r="G982" s="2">
        <f>+G981+E982-F982</f>
        <v>1255.4000000000003</v>
      </c>
    </row>
    <row r="983" spans="2:7">
      <c r="B983" s="422"/>
      <c r="C983" s="422"/>
      <c r="G983" s="2">
        <f>+G982+E983-F983</f>
        <v>1255.4000000000003</v>
      </c>
    </row>
    <row r="984" spans="2:7">
      <c r="B984" s="422"/>
      <c r="C984" s="422"/>
      <c r="G984" s="2">
        <f>+G983+E984-F984</f>
        <v>1255.4000000000003</v>
      </c>
    </row>
    <row r="985" spans="2:7">
      <c r="B985" s="422"/>
      <c r="C985" s="422"/>
      <c r="G985" s="2">
        <f>+G984+E985-F985</f>
        <v>1255.4000000000003</v>
      </c>
    </row>
    <row r="986" spans="2:7">
      <c r="B986" s="422"/>
      <c r="C986" s="422"/>
      <c r="G986" s="2">
        <f>+G985+E986-F986</f>
        <v>1255.4000000000003</v>
      </c>
    </row>
    <row r="987" spans="2:7">
      <c r="B987" s="422"/>
      <c r="C987" s="422"/>
      <c r="G987" s="2">
        <f>+G986+E987-F987</f>
        <v>1255.4000000000003</v>
      </c>
    </row>
    <row r="988" spans="2:7">
      <c r="B988" s="422"/>
      <c r="C988" s="422"/>
      <c r="G988" s="2">
        <f>+G987+E988-F988</f>
        <v>1255.4000000000003</v>
      </c>
    </row>
    <row r="989" spans="2:7">
      <c r="B989" s="422"/>
      <c r="C989" s="422"/>
      <c r="G989" s="2">
        <f>+G988+E989-F989</f>
        <v>1255.4000000000003</v>
      </c>
    </row>
    <row r="990" spans="2:7">
      <c r="B990" s="422"/>
      <c r="C990" s="422"/>
      <c r="G990" s="2">
        <f>+G989+E990-F990</f>
        <v>1255.4000000000003</v>
      </c>
    </row>
    <row r="991" spans="2:7">
      <c r="B991" s="422"/>
      <c r="C991" s="422"/>
      <c r="G991" s="2">
        <f>+G990+E991-F991</f>
        <v>1255.4000000000003</v>
      </c>
    </row>
    <row r="992" spans="2:7">
      <c r="B992" s="422"/>
      <c r="C992" s="422"/>
      <c r="G992" s="2">
        <f>+G991+E992-F992</f>
        <v>1255.4000000000003</v>
      </c>
    </row>
    <row r="993" spans="2:7">
      <c r="B993" s="422"/>
      <c r="C993" s="422"/>
      <c r="G993" s="2">
        <f>+G992+E993-F993</f>
        <v>1255.4000000000003</v>
      </c>
    </row>
    <row r="994" spans="2:7">
      <c r="B994" s="422"/>
      <c r="C994" s="422"/>
      <c r="G994" s="2">
        <f>+G993+E994-F994</f>
        <v>1255.4000000000003</v>
      </c>
    </row>
    <row r="995" spans="2:7">
      <c r="B995" s="422"/>
      <c r="C995" s="422"/>
      <c r="G995" s="2">
        <f>+G994+E995-F995</f>
        <v>1255.4000000000003</v>
      </c>
    </row>
    <row r="996" spans="2:7">
      <c r="B996" s="422"/>
      <c r="C996" s="422"/>
      <c r="G996" s="2">
        <f>+G995+E996-F996</f>
        <v>1255.4000000000003</v>
      </c>
    </row>
    <row r="997" spans="2:7">
      <c r="B997" s="422"/>
      <c r="C997" s="422"/>
      <c r="G997" s="2">
        <f>+G996+E997-F997</f>
        <v>1255.4000000000003</v>
      </c>
    </row>
    <row r="998" spans="2:7">
      <c r="B998" s="422"/>
      <c r="C998" s="422"/>
      <c r="G998" s="2">
        <f>+G997+E998-F998</f>
        <v>1255.4000000000003</v>
      </c>
    </row>
    <row r="999" spans="2:7">
      <c r="B999" s="422"/>
      <c r="C999" s="422"/>
      <c r="G999" s="2">
        <f>+G998+E999-F999</f>
        <v>1255.4000000000003</v>
      </c>
    </row>
    <row r="1000" spans="2:7">
      <c r="B1000" s="422"/>
      <c r="C1000" s="422"/>
      <c r="G1000" s="2">
        <f>+G999+E1000-F1000</f>
        <v>1255.4000000000003</v>
      </c>
    </row>
    <row r="1001" spans="2:7">
      <c r="B1001" s="422"/>
      <c r="C1001" s="422"/>
      <c r="G1001" s="2">
        <f>+G1000+E1001-F1001</f>
        <v>1255.4000000000003</v>
      </c>
    </row>
    <row r="1002" spans="2:7">
      <c r="B1002" s="422"/>
      <c r="C1002" s="422"/>
      <c r="G1002" s="2">
        <f>+G1001+E1002-F1002</f>
        <v>1255.4000000000003</v>
      </c>
    </row>
    <row r="1003" spans="2:7">
      <c r="B1003" s="422"/>
      <c r="C1003" s="422"/>
      <c r="G1003" s="2">
        <f>+G1002+E1003-F1003</f>
        <v>1255.4000000000003</v>
      </c>
    </row>
    <row r="1004" spans="2:7">
      <c r="B1004" s="422"/>
      <c r="C1004" s="422"/>
      <c r="G1004" s="2">
        <f>+G1003+E1004-F1004</f>
        <v>1255.4000000000003</v>
      </c>
    </row>
    <row r="1005" spans="2:7">
      <c r="B1005" s="422"/>
      <c r="C1005" s="422"/>
      <c r="G1005" s="2">
        <f>+G1004+E1005-F1005</f>
        <v>1255.4000000000003</v>
      </c>
    </row>
    <row r="1006" spans="2:7">
      <c r="B1006" s="422"/>
      <c r="C1006" s="422"/>
      <c r="G1006" s="2">
        <f>+G1005+E1006-F1006</f>
        <v>1255.4000000000003</v>
      </c>
    </row>
    <row r="1007" spans="2:7">
      <c r="B1007" s="422"/>
      <c r="C1007" s="422"/>
      <c r="G1007" s="2">
        <f>+G1006+E1007-F1007</f>
        <v>1255.4000000000003</v>
      </c>
    </row>
    <row r="1008" spans="2:7">
      <c r="B1008" s="422"/>
      <c r="C1008" s="422"/>
      <c r="G1008" s="2">
        <f>+G1007+E1008-F1008</f>
        <v>1255.4000000000003</v>
      </c>
    </row>
    <row r="1009" spans="2:7">
      <c r="B1009" s="422"/>
      <c r="C1009" s="422"/>
      <c r="G1009" s="2">
        <f>+G1008+E1009-F1009</f>
        <v>1255.4000000000003</v>
      </c>
    </row>
    <row r="1010" spans="2:7">
      <c r="B1010" s="422"/>
      <c r="C1010" s="422"/>
      <c r="G1010" s="2">
        <f>+G1009+E1010-F1010</f>
        <v>1255.4000000000003</v>
      </c>
    </row>
    <row r="1011" spans="2:7">
      <c r="B1011" s="422"/>
      <c r="C1011" s="422"/>
      <c r="G1011" s="2">
        <f>+G1010+E1011-F1011</f>
        <v>1255.4000000000003</v>
      </c>
    </row>
    <row r="1012" spans="2:7">
      <c r="B1012" s="422"/>
      <c r="C1012" s="422"/>
      <c r="G1012" s="2">
        <f>+G1011+E1012-F1012</f>
        <v>1255.4000000000003</v>
      </c>
    </row>
    <row r="1013" spans="2:7">
      <c r="B1013" s="422"/>
      <c r="C1013" s="422"/>
      <c r="G1013" s="2">
        <f>+G1012+E1013-F1013</f>
        <v>1255.4000000000003</v>
      </c>
    </row>
    <row r="1014" spans="2:7">
      <c r="B1014" s="422"/>
      <c r="C1014" s="422"/>
      <c r="G1014" s="2">
        <f>+G1013+E1014-F1014</f>
        <v>1255.4000000000003</v>
      </c>
    </row>
    <row r="1015" spans="2:7">
      <c r="B1015" s="422"/>
      <c r="C1015" s="422"/>
      <c r="G1015" s="2">
        <f>+G1014+E1015-F1015</f>
        <v>1255.4000000000003</v>
      </c>
    </row>
    <row r="1016" spans="2:7">
      <c r="B1016" s="422"/>
      <c r="C1016" s="422"/>
      <c r="G1016" s="2">
        <f>+G1015+E1016-F1016</f>
        <v>1255.4000000000003</v>
      </c>
    </row>
    <row r="1017" spans="2:7">
      <c r="B1017" s="422"/>
      <c r="C1017" s="422"/>
      <c r="G1017" s="2">
        <f>+G1016+E1017-F1017</f>
        <v>1255.4000000000003</v>
      </c>
    </row>
    <row r="1018" spans="2:7">
      <c r="B1018" s="422"/>
      <c r="C1018" s="422"/>
      <c r="G1018" s="2">
        <f>+G1017+E1018-F1018</f>
        <v>1255.4000000000003</v>
      </c>
    </row>
    <row r="1019" spans="2:7">
      <c r="B1019" s="422"/>
      <c r="C1019" s="422"/>
      <c r="G1019" s="2">
        <f>+G1018+E1019-F1019</f>
        <v>1255.4000000000003</v>
      </c>
    </row>
    <row r="1020" spans="2:7">
      <c r="B1020" s="422"/>
      <c r="C1020" s="422"/>
      <c r="G1020" s="2">
        <f>+G1019+E1020-F1020</f>
        <v>1255.4000000000003</v>
      </c>
    </row>
    <row r="1021" spans="2:7">
      <c r="B1021" s="422"/>
      <c r="C1021" s="422"/>
      <c r="G1021" s="2">
        <f>+G1020+E1021-F1021</f>
        <v>1255.4000000000003</v>
      </c>
    </row>
    <row r="1022" spans="2:7">
      <c r="B1022" s="422"/>
      <c r="C1022" s="422"/>
      <c r="G1022" s="2">
        <f>+G1021+E1022-F1022</f>
        <v>1255.4000000000003</v>
      </c>
    </row>
    <row r="1023" spans="2:7">
      <c r="B1023" s="422"/>
      <c r="C1023" s="422"/>
      <c r="G1023" s="2">
        <f>+G1022+E1023-F1023</f>
        <v>1255.4000000000003</v>
      </c>
    </row>
    <row r="1024" spans="2:7">
      <c r="B1024" s="422"/>
      <c r="C1024" s="422"/>
      <c r="G1024" s="2">
        <f>+G1023+E1024-F1024</f>
        <v>1255.4000000000003</v>
      </c>
    </row>
    <row r="1025" spans="2:7">
      <c r="B1025" s="422"/>
      <c r="C1025" s="422"/>
      <c r="G1025" s="2">
        <f>+G1024+E1025-F1025</f>
        <v>1255.4000000000003</v>
      </c>
    </row>
    <row r="1026" spans="2:7">
      <c r="B1026" s="422"/>
      <c r="C1026" s="422"/>
      <c r="G1026" s="2">
        <f>+G1025+E1026-F1026</f>
        <v>1255.4000000000003</v>
      </c>
    </row>
    <row r="1027" spans="2:7">
      <c r="B1027" s="422"/>
      <c r="C1027" s="422"/>
      <c r="G1027" s="2">
        <f>+G1026+E1027-F1027</f>
        <v>1255.4000000000003</v>
      </c>
    </row>
    <row r="1028" spans="2:7">
      <c r="B1028" s="422"/>
      <c r="C1028" s="422"/>
      <c r="G1028" s="2">
        <f>+G1027+E1028-F1028</f>
        <v>1255.4000000000003</v>
      </c>
    </row>
    <row r="1029" spans="2:7">
      <c r="B1029" s="422"/>
      <c r="C1029" s="422"/>
      <c r="G1029" s="2">
        <f>+G1028+E1029-F1029</f>
        <v>1255.4000000000003</v>
      </c>
    </row>
    <row r="1030" spans="2:7">
      <c r="B1030" s="422"/>
      <c r="C1030" s="422"/>
      <c r="G1030" s="2">
        <f>+G1029+E1030-F1030</f>
        <v>1255.4000000000003</v>
      </c>
    </row>
    <row r="1031" spans="2:7">
      <c r="B1031" s="422"/>
      <c r="C1031" s="422"/>
      <c r="G1031" s="2">
        <f>+G1030+E1031-F1031</f>
        <v>1255.4000000000003</v>
      </c>
    </row>
    <row r="1032" spans="2:7">
      <c r="B1032" s="422"/>
      <c r="C1032" s="422"/>
      <c r="G1032" s="2">
        <f>+G1031+E1032-F1032</f>
        <v>1255.4000000000003</v>
      </c>
    </row>
    <row r="1033" spans="2:7">
      <c r="B1033" s="422"/>
      <c r="C1033" s="422"/>
      <c r="G1033" s="2">
        <f>+G1032+E1033-F1033</f>
        <v>1255.4000000000003</v>
      </c>
    </row>
    <row r="1034" spans="2:7">
      <c r="B1034" s="422"/>
      <c r="C1034" s="422"/>
      <c r="G1034" s="2">
        <f>+G1033+E1034-F1034</f>
        <v>1255.4000000000003</v>
      </c>
    </row>
    <row r="1035" spans="2:7">
      <c r="B1035" s="422"/>
      <c r="C1035" s="422"/>
      <c r="G1035" s="2">
        <f>+G1034+E1035-F1035</f>
        <v>1255.4000000000003</v>
      </c>
    </row>
    <row r="1036" spans="2:7">
      <c r="B1036" s="422"/>
      <c r="C1036" s="422"/>
      <c r="G1036" s="2">
        <f>+G1035+E1036-F1036</f>
        <v>1255.4000000000003</v>
      </c>
    </row>
    <row r="1037" spans="2:7">
      <c r="B1037" s="422"/>
      <c r="C1037" s="422"/>
      <c r="G1037" s="2">
        <f>+G1036+E1037-F1037</f>
        <v>1255.4000000000003</v>
      </c>
    </row>
    <row r="1038" spans="2:7">
      <c r="B1038" s="422"/>
      <c r="C1038" s="422"/>
      <c r="G1038" s="2">
        <f>+G1037+E1038-F1038</f>
        <v>1255.4000000000003</v>
      </c>
    </row>
    <row r="1039" spans="2:7">
      <c r="B1039" s="422"/>
      <c r="C1039" s="422"/>
      <c r="G1039" s="2">
        <f>+G1038+E1039-F1039</f>
        <v>1255.4000000000003</v>
      </c>
    </row>
    <row r="1040" spans="2:7">
      <c r="B1040" s="422"/>
      <c r="C1040" s="422"/>
      <c r="G1040" s="2">
        <f>+G1039+E1040-F1040</f>
        <v>1255.4000000000003</v>
      </c>
    </row>
    <row r="1041" spans="2:7">
      <c r="B1041" s="422"/>
      <c r="C1041" s="422"/>
      <c r="G1041" s="2">
        <f>+G1040+E1041-F1041</f>
        <v>1255.4000000000003</v>
      </c>
    </row>
    <row r="1042" spans="2:7">
      <c r="B1042" s="422"/>
      <c r="C1042" s="422"/>
      <c r="G1042" s="2">
        <f>+G1041+E1042-F1042</f>
        <v>1255.4000000000003</v>
      </c>
    </row>
    <row r="1043" spans="2:7">
      <c r="B1043" s="422"/>
      <c r="C1043" s="422"/>
      <c r="G1043" s="2">
        <f>+G1042+E1043-F1043</f>
        <v>1255.4000000000003</v>
      </c>
    </row>
    <row r="1044" spans="2:7">
      <c r="B1044" s="422"/>
      <c r="C1044" s="422"/>
      <c r="G1044" s="2">
        <f>+G1043+E1044-F1044</f>
        <v>1255.4000000000003</v>
      </c>
    </row>
    <row r="1045" spans="2:7">
      <c r="B1045" s="422"/>
      <c r="C1045" s="422"/>
      <c r="G1045" s="2">
        <f>+G1044+E1045-F1045</f>
        <v>1255.4000000000003</v>
      </c>
    </row>
    <row r="1046" spans="2:7">
      <c r="B1046" s="422"/>
      <c r="C1046" s="422"/>
      <c r="G1046" s="2">
        <f>+G1045+E1046-F1046</f>
        <v>1255.4000000000003</v>
      </c>
    </row>
    <row r="1047" spans="2:7">
      <c r="B1047" s="422"/>
      <c r="C1047" s="422"/>
      <c r="G1047" s="2">
        <f>+G1046+E1047-F1047</f>
        <v>1255.4000000000003</v>
      </c>
    </row>
    <row r="1048" spans="2:7">
      <c r="B1048" s="422"/>
      <c r="C1048" s="422"/>
      <c r="G1048" s="2">
        <f>+G1047+E1048-F1048</f>
        <v>1255.4000000000003</v>
      </c>
    </row>
    <row r="1049" spans="2:7">
      <c r="B1049" s="422"/>
      <c r="C1049" s="422"/>
      <c r="G1049" s="2">
        <f>+G1048+E1049-F1049</f>
        <v>1255.4000000000003</v>
      </c>
    </row>
    <row r="1050" spans="2:7">
      <c r="B1050" s="422"/>
      <c r="C1050" s="422"/>
      <c r="G1050" s="2">
        <f>+G1049+E1050-F1050</f>
        <v>1255.4000000000003</v>
      </c>
    </row>
    <row r="1051" spans="2:7">
      <c r="B1051" s="422"/>
      <c r="C1051" s="422"/>
      <c r="G1051" s="2">
        <f>+G1050+E1051-F1051</f>
        <v>1255.4000000000003</v>
      </c>
    </row>
    <row r="1052" spans="2:7">
      <c r="B1052" s="422"/>
      <c r="C1052" s="422"/>
      <c r="G1052" s="2">
        <f>+G1051+E1052-F1052</f>
        <v>1255.4000000000003</v>
      </c>
    </row>
    <row r="1053" spans="2:7">
      <c r="B1053" s="422"/>
      <c r="C1053" s="422"/>
      <c r="G1053" s="2">
        <f>+G1052+E1053-F1053</f>
        <v>1255.4000000000003</v>
      </c>
    </row>
    <row r="1054" spans="2:7">
      <c r="B1054" s="422"/>
      <c r="C1054" s="422"/>
      <c r="G1054" s="2">
        <f>+G1053+E1054-F1054</f>
        <v>1255.4000000000003</v>
      </c>
    </row>
    <row r="1055" spans="2:7">
      <c r="B1055" s="422"/>
      <c r="C1055" s="422"/>
      <c r="G1055" s="2">
        <f>+G1054+E1055-F1055</f>
        <v>1255.4000000000003</v>
      </c>
    </row>
    <row r="1056" spans="2:7">
      <c r="B1056" s="422"/>
      <c r="C1056" s="422"/>
      <c r="G1056" s="2">
        <f>+G1055+E1056-F1056</f>
        <v>1255.4000000000003</v>
      </c>
    </row>
    <row r="1057" spans="2:7">
      <c r="B1057" s="422"/>
      <c r="C1057" s="422"/>
      <c r="G1057" s="2">
        <f>+G1056+E1057-F1057</f>
        <v>1255.4000000000003</v>
      </c>
    </row>
    <row r="1058" spans="2:7">
      <c r="B1058" s="422"/>
      <c r="C1058" s="422"/>
      <c r="G1058" s="2">
        <f>+G1057+E1058-F1058</f>
        <v>1255.4000000000003</v>
      </c>
    </row>
    <row r="1059" spans="2:7">
      <c r="B1059" s="422"/>
      <c r="C1059" s="422"/>
      <c r="G1059" s="2">
        <f>+G1058+E1059-F1059</f>
        <v>1255.4000000000003</v>
      </c>
    </row>
    <row r="1060" spans="2:7">
      <c r="B1060" s="422"/>
      <c r="C1060" s="422"/>
      <c r="G1060" s="2">
        <f>+G1059+E1060-F1060</f>
        <v>1255.4000000000003</v>
      </c>
    </row>
    <row r="1061" spans="2:7">
      <c r="B1061" s="422"/>
      <c r="C1061" s="422"/>
      <c r="G1061" s="2">
        <f>+G1060+E1061-F1061</f>
        <v>1255.4000000000003</v>
      </c>
    </row>
    <row r="1062" spans="2:7">
      <c r="B1062" s="422"/>
      <c r="C1062" s="422"/>
      <c r="G1062" s="2">
        <f>+G1061+E1062-F1062</f>
        <v>1255.4000000000003</v>
      </c>
    </row>
    <row r="1063" spans="2:7">
      <c r="B1063" s="422"/>
      <c r="C1063" s="422"/>
      <c r="G1063" s="2">
        <f>+G1062+E1063-F1063</f>
        <v>1255.4000000000003</v>
      </c>
    </row>
    <row r="1064" spans="2:7">
      <c r="B1064" s="422"/>
      <c r="C1064" s="422"/>
      <c r="G1064" s="2">
        <f>+G1063+E1064-F1064</f>
        <v>1255.4000000000003</v>
      </c>
    </row>
    <row r="1065" spans="2:7">
      <c r="B1065" s="422"/>
      <c r="C1065" s="422"/>
      <c r="G1065" s="2">
        <f>+G1064+E1065-F1065</f>
        <v>1255.4000000000003</v>
      </c>
    </row>
    <row r="1066" spans="2:7">
      <c r="B1066" s="422"/>
      <c r="C1066" s="422"/>
      <c r="G1066" s="2">
        <f>+G1065+E1066-F1066</f>
        <v>1255.4000000000003</v>
      </c>
    </row>
    <row r="1067" spans="2:7">
      <c r="B1067" s="422"/>
      <c r="C1067" s="422"/>
      <c r="G1067" s="2">
        <f>+G1066+E1067-F1067</f>
        <v>1255.4000000000003</v>
      </c>
    </row>
    <row r="1068" spans="2:7">
      <c r="B1068" s="422"/>
      <c r="C1068" s="422"/>
      <c r="G1068" s="2">
        <f>+G1067+E1068-F1068</f>
        <v>1255.4000000000003</v>
      </c>
    </row>
    <row r="1069" spans="2:7">
      <c r="B1069" s="422"/>
      <c r="C1069" s="422"/>
      <c r="G1069" s="2">
        <f>+G1068+E1069-F1069</f>
        <v>1255.4000000000003</v>
      </c>
    </row>
    <row r="1070" spans="2:7">
      <c r="B1070" s="422"/>
      <c r="C1070" s="422"/>
      <c r="G1070" s="2">
        <f>+G1069+E1070-F1070</f>
        <v>1255.4000000000003</v>
      </c>
    </row>
    <row r="1071" spans="2:7">
      <c r="B1071" s="422"/>
      <c r="C1071" s="422"/>
      <c r="G1071" s="2">
        <f>+G1070+E1071-F1071</f>
        <v>1255.4000000000003</v>
      </c>
    </row>
    <row r="1072" spans="2:7">
      <c r="B1072" s="422"/>
      <c r="C1072" s="422"/>
      <c r="G1072" s="2">
        <f>+G1071+E1072-F1072</f>
        <v>1255.4000000000003</v>
      </c>
    </row>
    <row r="1073" spans="2:7">
      <c r="B1073" s="422"/>
      <c r="C1073" s="422"/>
      <c r="G1073" s="2">
        <f>+G1072+E1073-F1073</f>
        <v>1255.4000000000003</v>
      </c>
    </row>
    <row r="1074" spans="2:7">
      <c r="B1074" s="422"/>
      <c r="C1074" s="422"/>
      <c r="G1074" s="2">
        <f>+G1073+E1074-F1074</f>
        <v>1255.4000000000003</v>
      </c>
    </row>
    <row r="1075" spans="2:7">
      <c r="B1075" s="422"/>
      <c r="C1075" s="422"/>
      <c r="G1075" s="2">
        <f>+G1074+E1075-F1075</f>
        <v>1255.4000000000003</v>
      </c>
    </row>
    <row r="1076" spans="2:7">
      <c r="B1076" s="422"/>
      <c r="C1076" s="422"/>
      <c r="G1076" s="2">
        <f>+G1075+E1076-F1076</f>
        <v>1255.4000000000003</v>
      </c>
    </row>
    <row r="1077" spans="2:7">
      <c r="B1077" s="422"/>
      <c r="C1077" s="422"/>
      <c r="G1077" s="2">
        <f>+G1076+E1077-F1077</f>
        <v>1255.4000000000003</v>
      </c>
    </row>
    <row r="1078" spans="2:7">
      <c r="B1078" s="422"/>
      <c r="C1078" s="422"/>
      <c r="G1078" s="2">
        <f>+G1077+E1078-F1078</f>
        <v>1255.4000000000003</v>
      </c>
    </row>
    <row r="1079" spans="2:7">
      <c r="B1079" s="422"/>
      <c r="C1079" s="422"/>
      <c r="G1079" s="2">
        <f>+G1078+E1079-F1079</f>
        <v>1255.4000000000003</v>
      </c>
    </row>
    <row r="1080" spans="2:7">
      <c r="B1080" s="422"/>
      <c r="C1080" s="422"/>
      <c r="G1080" s="2">
        <f>+G1079+E1080-F1080</f>
        <v>1255.4000000000003</v>
      </c>
    </row>
    <row r="1081" spans="2:7">
      <c r="B1081" s="422"/>
      <c r="C1081" s="422"/>
      <c r="G1081" s="2">
        <f>+G1080+E1081-F1081</f>
        <v>1255.4000000000003</v>
      </c>
    </row>
    <row r="1082" spans="2:7">
      <c r="B1082" s="422"/>
      <c r="C1082" s="422"/>
      <c r="G1082" s="2">
        <f>+G1081+E1082-F1082</f>
        <v>1255.4000000000003</v>
      </c>
    </row>
    <row r="1083" spans="2:7">
      <c r="B1083" s="422"/>
      <c r="C1083" s="422"/>
      <c r="G1083" s="2">
        <f>+G1082+E1083-F1083</f>
        <v>1255.4000000000003</v>
      </c>
    </row>
    <row r="1084" spans="2:7">
      <c r="B1084" s="422"/>
      <c r="C1084" s="422"/>
      <c r="G1084" s="2">
        <f>+G1083+E1084-F1084</f>
        <v>1255.4000000000003</v>
      </c>
    </row>
    <row r="1085" spans="2:7">
      <c r="B1085" s="422"/>
      <c r="C1085" s="422"/>
      <c r="G1085" s="2">
        <f>+G1084+E1085-F1085</f>
        <v>1255.4000000000003</v>
      </c>
    </row>
    <row r="1086" spans="2:7">
      <c r="B1086" s="422"/>
      <c r="C1086" s="422"/>
      <c r="G1086" s="2">
        <f>+G1085+E1086-F1086</f>
        <v>1255.4000000000003</v>
      </c>
    </row>
    <row r="1087" spans="2:7">
      <c r="B1087" s="422"/>
      <c r="C1087" s="422"/>
      <c r="G1087" s="2">
        <f>+G1086+E1087-F1087</f>
        <v>1255.4000000000003</v>
      </c>
    </row>
    <row r="1088" spans="2:7">
      <c r="B1088" s="422"/>
      <c r="C1088" s="422"/>
      <c r="G1088" s="2">
        <f>+G1087+E1088-F1088</f>
        <v>1255.4000000000003</v>
      </c>
    </row>
    <row r="1089" spans="2:7">
      <c r="B1089" s="422"/>
      <c r="C1089" s="422"/>
      <c r="G1089" s="2">
        <f>+G1088+E1089-F1089</f>
        <v>1255.4000000000003</v>
      </c>
    </row>
    <row r="1090" spans="2:7">
      <c r="B1090" s="422"/>
      <c r="C1090" s="422"/>
      <c r="G1090" s="2">
        <f>+G1089+E1090-F1090</f>
        <v>1255.4000000000003</v>
      </c>
    </row>
    <row r="1091" spans="2:7">
      <c r="B1091" s="422"/>
      <c r="C1091" s="422"/>
      <c r="G1091" s="2">
        <f>+G1090+E1091-F1091</f>
        <v>1255.4000000000003</v>
      </c>
    </row>
    <row r="1092" spans="2:7">
      <c r="B1092" s="422"/>
      <c r="C1092" s="422"/>
      <c r="G1092" s="2">
        <f>+G1091+E1092-F1092</f>
        <v>1255.4000000000003</v>
      </c>
    </row>
    <row r="1093" spans="2:7">
      <c r="B1093" s="422"/>
      <c r="C1093" s="422"/>
      <c r="G1093" s="2">
        <f>+G1092+E1093-F1093</f>
        <v>1255.4000000000003</v>
      </c>
    </row>
    <row r="1094" spans="2:7">
      <c r="B1094" s="422"/>
      <c r="C1094" s="422"/>
      <c r="G1094" s="2">
        <f>+G1093+E1094-F1094</f>
        <v>1255.4000000000003</v>
      </c>
    </row>
    <row r="1095" spans="2:7">
      <c r="B1095" s="422"/>
      <c r="C1095" s="422"/>
      <c r="G1095" s="2">
        <f>+G1094+E1095-F1095</f>
        <v>1255.4000000000003</v>
      </c>
    </row>
    <row r="1096" spans="2:7">
      <c r="B1096" s="422"/>
      <c r="C1096" s="422"/>
      <c r="G1096" s="2">
        <f>+G1095+E1096-F1096</f>
        <v>1255.4000000000003</v>
      </c>
    </row>
    <row r="1097" spans="2:7">
      <c r="B1097" s="422"/>
      <c r="C1097" s="422"/>
      <c r="G1097" s="2">
        <f>+G1096+E1097-F1097</f>
        <v>1255.4000000000003</v>
      </c>
    </row>
    <row r="1098" spans="2:7">
      <c r="B1098" s="422"/>
      <c r="C1098" s="422"/>
      <c r="G1098" s="2">
        <f>+G1097+E1098-F1098</f>
        <v>1255.4000000000003</v>
      </c>
    </row>
    <row r="1099" spans="2:7">
      <c r="B1099" s="422"/>
      <c r="C1099" s="422"/>
      <c r="G1099" s="2">
        <f>+G1098+E1099-F1099</f>
        <v>1255.4000000000003</v>
      </c>
    </row>
    <row r="1100" spans="2:7">
      <c r="B1100" s="422"/>
      <c r="C1100" s="422"/>
      <c r="G1100" s="2">
        <f>+G1099+E1100-F1100</f>
        <v>1255.4000000000003</v>
      </c>
    </row>
    <row r="1101" spans="2:7">
      <c r="B1101" s="422"/>
      <c r="C1101" s="422"/>
      <c r="G1101" s="2">
        <f>+G1100+E1101-F1101</f>
        <v>1255.4000000000003</v>
      </c>
    </row>
    <row r="1102" spans="2:7">
      <c r="B1102" s="422"/>
      <c r="C1102" s="422"/>
      <c r="G1102" s="2">
        <f>+G1101+E1102-F1102</f>
        <v>1255.4000000000003</v>
      </c>
    </row>
    <row r="1103" spans="2:7">
      <c r="B1103" s="422"/>
      <c r="C1103" s="422"/>
      <c r="G1103" s="2">
        <f>+G1102+E1103-F1103</f>
        <v>1255.4000000000003</v>
      </c>
    </row>
    <row r="1104" spans="2:7">
      <c r="B1104" s="422"/>
      <c r="C1104" s="422"/>
      <c r="G1104" s="2">
        <f>+G1103+E1104-F1104</f>
        <v>1255.4000000000003</v>
      </c>
    </row>
    <row r="1105" spans="2:7">
      <c r="B1105" s="422"/>
      <c r="C1105" s="422"/>
      <c r="G1105" s="2">
        <f>+G1104+E1105-F1105</f>
        <v>1255.4000000000003</v>
      </c>
    </row>
    <row r="1106" spans="2:7">
      <c r="B1106" s="422"/>
      <c r="C1106" s="422"/>
      <c r="G1106" s="2">
        <f>+G1105+E1106-F1106</f>
        <v>1255.4000000000003</v>
      </c>
    </row>
    <row r="1107" spans="2:7">
      <c r="B1107" s="422"/>
      <c r="C1107" s="422"/>
      <c r="G1107" s="2">
        <f>+G1106+E1107-F1107</f>
        <v>1255.4000000000003</v>
      </c>
    </row>
    <row r="1108" spans="2:7">
      <c r="B1108" s="422"/>
      <c r="C1108" s="422"/>
      <c r="G1108" s="2">
        <f>+G1107+E1108-F1108</f>
        <v>1255.4000000000003</v>
      </c>
    </row>
    <row r="1109" spans="2:7">
      <c r="B1109" s="422"/>
      <c r="C1109" s="422"/>
      <c r="G1109" s="2">
        <f>+G1108+E1109-F1109</f>
        <v>1255.4000000000003</v>
      </c>
    </row>
    <row r="1110" spans="2:7">
      <c r="B1110" s="422"/>
      <c r="C1110" s="422"/>
      <c r="G1110" s="2">
        <f>+G1109+E1110-F1110</f>
        <v>1255.4000000000003</v>
      </c>
    </row>
    <row r="1111" spans="2:7">
      <c r="B1111" s="422"/>
      <c r="C1111" s="422"/>
      <c r="G1111" s="2">
        <f>+G1110+E1111-F1111</f>
        <v>1255.4000000000003</v>
      </c>
    </row>
    <row r="1112" spans="2:7">
      <c r="B1112" s="422"/>
      <c r="C1112" s="422"/>
      <c r="G1112" s="2">
        <f>+G1111+E1112-F1112</f>
        <v>1255.4000000000003</v>
      </c>
    </row>
    <row r="1113" spans="2:7">
      <c r="B1113" s="422"/>
      <c r="C1113" s="422"/>
      <c r="G1113" s="2">
        <f>+G1112+E1113-F1113</f>
        <v>1255.4000000000003</v>
      </c>
    </row>
    <row r="1114" spans="2:7">
      <c r="B1114" s="422"/>
      <c r="C1114" s="422"/>
      <c r="G1114" s="2">
        <f>+G1113+E1114-F1114</f>
        <v>1255.4000000000003</v>
      </c>
    </row>
    <row r="1115" spans="2:7">
      <c r="B1115" s="422"/>
      <c r="C1115" s="422"/>
      <c r="G1115" s="2">
        <f>+G1114+E1115-F1115</f>
        <v>1255.4000000000003</v>
      </c>
    </row>
    <row r="1116" spans="2:7">
      <c r="B1116" s="422"/>
      <c r="C1116" s="422"/>
      <c r="G1116" s="2">
        <f>+G1115+E1116-F1116</f>
        <v>1255.4000000000003</v>
      </c>
    </row>
    <row r="1117" spans="2:7">
      <c r="B1117" s="422"/>
      <c r="C1117" s="422"/>
      <c r="G1117" s="2">
        <f>+G1116+E1117-F1117</f>
        <v>1255.4000000000003</v>
      </c>
    </row>
    <row r="1118" spans="2:7">
      <c r="B1118" s="422"/>
      <c r="C1118" s="422"/>
      <c r="G1118" s="2">
        <f>+G1117+E1118-F1118</f>
        <v>1255.4000000000003</v>
      </c>
    </row>
    <row r="1119" spans="2:7">
      <c r="B1119" s="422"/>
      <c r="C1119" s="422"/>
      <c r="G1119" s="2">
        <f>+G1118+E1119-F1119</f>
        <v>1255.4000000000003</v>
      </c>
    </row>
    <row r="1120" spans="2:7">
      <c r="B1120" s="422"/>
      <c r="C1120" s="422"/>
      <c r="G1120" s="2">
        <f>+G1119+E1120-F1120</f>
        <v>1255.4000000000003</v>
      </c>
    </row>
    <row r="1121" spans="2:7">
      <c r="B1121" s="422"/>
      <c r="C1121" s="422"/>
      <c r="G1121" s="2">
        <f>+G1120+E1121-F1121</f>
        <v>1255.4000000000003</v>
      </c>
    </row>
    <row r="1122" spans="2:7">
      <c r="B1122" s="422"/>
      <c r="C1122" s="422"/>
      <c r="G1122" s="2">
        <f>+G1121+E1122-F1122</f>
        <v>1255.4000000000003</v>
      </c>
    </row>
    <row r="1123" spans="2:7">
      <c r="B1123" s="422"/>
      <c r="C1123" s="422"/>
      <c r="G1123" s="2">
        <f>+G1122+E1123-F1123</f>
        <v>1255.4000000000003</v>
      </c>
    </row>
    <row r="1124" spans="2:7">
      <c r="B1124" s="422"/>
      <c r="C1124" s="422"/>
      <c r="G1124" s="2">
        <f>+G1123+E1124-F1124</f>
        <v>1255.4000000000003</v>
      </c>
    </row>
    <row r="1125" spans="2:7">
      <c r="B1125" s="422"/>
      <c r="C1125" s="422"/>
      <c r="G1125" s="2">
        <f>+G1124+E1125-F1125</f>
        <v>1255.4000000000003</v>
      </c>
    </row>
    <row r="1126" spans="2:7">
      <c r="B1126" s="422"/>
      <c r="C1126" s="422"/>
      <c r="G1126" s="2">
        <f>+G1125+E1126-F1126</f>
        <v>1255.4000000000003</v>
      </c>
    </row>
    <row r="1127" spans="2:7">
      <c r="B1127" s="422"/>
      <c r="C1127" s="422"/>
      <c r="G1127" s="2">
        <f>+G1126+E1127-F1127</f>
        <v>1255.4000000000003</v>
      </c>
    </row>
    <row r="1128" spans="2:7">
      <c r="B1128" s="422"/>
      <c r="C1128" s="422"/>
      <c r="G1128" s="2">
        <f>+G1127+E1128-F1128</f>
        <v>1255.4000000000003</v>
      </c>
    </row>
    <row r="1129" spans="2:7">
      <c r="B1129" s="422"/>
      <c r="C1129" s="422"/>
      <c r="G1129" s="2">
        <f>+G1128+E1129-F1129</f>
        <v>1255.4000000000003</v>
      </c>
    </row>
    <row r="1130" spans="2:7">
      <c r="B1130" s="422"/>
      <c r="C1130" s="422"/>
      <c r="G1130" s="2">
        <f>+G1129+E1130-F1130</f>
        <v>1255.4000000000003</v>
      </c>
    </row>
    <row r="1131" spans="2:7">
      <c r="B1131" s="422"/>
      <c r="C1131" s="422"/>
      <c r="G1131" s="2">
        <f>+G1130+E1131-F1131</f>
        <v>1255.4000000000003</v>
      </c>
    </row>
    <row r="1132" spans="2:7">
      <c r="B1132" s="422"/>
      <c r="C1132" s="422"/>
      <c r="G1132" s="2">
        <f>+G1131+E1132-F1132</f>
        <v>1255.4000000000003</v>
      </c>
    </row>
    <row r="1133" spans="2:7">
      <c r="B1133" s="422"/>
      <c r="C1133" s="422"/>
      <c r="G1133" s="2">
        <f>+G1132+E1133-F1133</f>
        <v>1255.4000000000003</v>
      </c>
    </row>
    <row r="1134" spans="2:7">
      <c r="B1134" s="422"/>
      <c r="C1134" s="422"/>
      <c r="G1134" s="2">
        <f>+G1133+E1134-F1134</f>
        <v>1255.4000000000003</v>
      </c>
    </row>
    <row r="1135" spans="2:7">
      <c r="B1135" s="422"/>
      <c r="C1135" s="422"/>
      <c r="G1135" s="2">
        <f>+G1134+E1135-F1135</f>
        <v>1255.4000000000003</v>
      </c>
    </row>
    <row r="1136" spans="2:7">
      <c r="B1136" s="422"/>
      <c r="C1136" s="422"/>
      <c r="G1136" s="2">
        <f>+G1135+E1136-F1136</f>
        <v>1255.4000000000003</v>
      </c>
    </row>
    <row r="1137" spans="2:7">
      <c r="B1137" s="422"/>
      <c r="C1137" s="422"/>
      <c r="G1137" s="2">
        <f>+G1136+E1137-F1137</f>
        <v>1255.4000000000003</v>
      </c>
    </row>
    <row r="1138" spans="2:7">
      <c r="B1138" s="422"/>
      <c r="C1138" s="422"/>
      <c r="G1138" s="2">
        <f>+G1137+E1138-F1138</f>
        <v>1255.4000000000003</v>
      </c>
    </row>
    <row r="1139" spans="2:7">
      <c r="B1139" s="422"/>
      <c r="C1139" s="422"/>
      <c r="G1139" s="2">
        <f>+G1138+E1139-F1139</f>
        <v>1255.4000000000003</v>
      </c>
    </row>
    <row r="1140" spans="2:7">
      <c r="B1140" s="422"/>
      <c r="C1140" s="422"/>
      <c r="G1140" s="2">
        <f>+G1139+E1140-F1140</f>
        <v>1255.4000000000003</v>
      </c>
    </row>
    <row r="1141" spans="2:7">
      <c r="B1141" s="422"/>
      <c r="C1141" s="422"/>
      <c r="G1141" s="2">
        <f>+G1140+E1141-F1141</f>
        <v>1255.4000000000003</v>
      </c>
    </row>
    <row r="1142" spans="2:7">
      <c r="B1142" s="422"/>
      <c r="C1142" s="422"/>
      <c r="G1142" s="2">
        <f>+G1141+E1142-F1142</f>
        <v>1255.4000000000003</v>
      </c>
    </row>
    <row r="1143" spans="2:7">
      <c r="B1143" s="422"/>
      <c r="C1143" s="422"/>
      <c r="G1143" s="2">
        <f>+G1142+E1143-F1143</f>
        <v>1255.4000000000003</v>
      </c>
    </row>
    <row r="1144" spans="2:7">
      <c r="B1144" s="422"/>
      <c r="C1144" s="422"/>
      <c r="G1144" s="2">
        <f>+G1143+E1144-F1144</f>
        <v>1255.4000000000003</v>
      </c>
    </row>
    <row r="1145" spans="2:7">
      <c r="B1145" s="422"/>
      <c r="C1145" s="422"/>
      <c r="G1145" s="2">
        <f>+G1144+E1145-F1145</f>
        <v>1255.4000000000003</v>
      </c>
    </row>
    <row r="1146" spans="2:7">
      <c r="B1146" s="422"/>
      <c r="C1146" s="422"/>
      <c r="G1146" s="2">
        <f>+G1145+E1146-F1146</f>
        <v>1255.4000000000003</v>
      </c>
    </row>
    <row r="1147" spans="2:7">
      <c r="B1147" s="422"/>
      <c r="C1147" s="422"/>
      <c r="G1147" s="2">
        <f>+G1146+E1147-F1147</f>
        <v>1255.4000000000003</v>
      </c>
    </row>
    <row r="1148" spans="2:7">
      <c r="B1148" s="422"/>
      <c r="C1148" s="422"/>
      <c r="G1148" s="2">
        <f>+G1147+E1148-F1148</f>
        <v>1255.4000000000003</v>
      </c>
    </row>
    <row r="1149" spans="2:7">
      <c r="B1149" s="422"/>
      <c r="C1149" s="422"/>
      <c r="G1149" s="2">
        <f>+G1148+E1149-F1149</f>
        <v>1255.4000000000003</v>
      </c>
    </row>
    <row r="1150" spans="2:7">
      <c r="B1150" s="422"/>
      <c r="C1150" s="422"/>
      <c r="G1150" s="2">
        <f>+G1149+E1150-F1150</f>
        <v>1255.4000000000003</v>
      </c>
    </row>
    <row r="1151" spans="2:7">
      <c r="B1151" s="422"/>
      <c r="C1151" s="422"/>
      <c r="G1151" s="2">
        <f>+G1150+E1151-F1151</f>
        <v>1255.4000000000003</v>
      </c>
    </row>
    <row r="1152" spans="2:7">
      <c r="B1152" s="422"/>
      <c r="C1152" s="422"/>
      <c r="G1152" s="2">
        <f>+G1151+E1152-F1152</f>
        <v>1255.4000000000003</v>
      </c>
    </row>
    <row r="1153" spans="2:7">
      <c r="B1153" s="422"/>
      <c r="C1153" s="422"/>
      <c r="G1153" s="2">
        <f>+G1152+E1153-F1153</f>
        <v>1255.4000000000003</v>
      </c>
    </row>
    <row r="1154" spans="2:7">
      <c r="B1154" s="422"/>
      <c r="C1154" s="422"/>
      <c r="G1154" s="2">
        <f>+G1153+E1154-F1154</f>
        <v>1255.4000000000003</v>
      </c>
    </row>
    <row r="1155" spans="2:7">
      <c r="B1155" s="422"/>
      <c r="C1155" s="422"/>
      <c r="G1155" s="2">
        <f>+G1154+E1155-F1155</f>
        <v>1255.4000000000003</v>
      </c>
    </row>
    <row r="1156" spans="2:7">
      <c r="B1156" s="422"/>
      <c r="C1156" s="422"/>
      <c r="G1156" s="2">
        <f>+G1155+E1156-F1156</f>
        <v>1255.4000000000003</v>
      </c>
    </row>
    <row r="1157" spans="2:7">
      <c r="B1157" s="422"/>
      <c r="C1157" s="422"/>
      <c r="G1157" s="2">
        <f>+G1156+E1157-F1157</f>
        <v>1255.4000000000003</v>
      </c>
    </row>
    <row r="1158" spans="2:7">
      <c r="B1158" s="422"/>
      <c r="C1158" s="422"/>
      <c r="G1158" s="2">
        <f>+G1157+E1158-F1158</f>
        <v>1255.4000000000003</v>
      </c>
    </row>
    <row r="1159" spans="2:7">
      <c r="B1159" s="422"/>
      <c r="C1159" s="422"/>
      <c r="G1159" s="2">
        <f>+G1158+E1159-F1159</f>
        <v>1255.4000000000003</v>
      </c>
    </row>
    <row r="1160" spans="2:7">
      <c r="B1160" s="422"/>
      <c r="C1160" s="422"/>
      <c r="G1160" s="2">
        <f>+G1159+E1160-F1160</f>
        <v>1255.4000000000003</v>
      </c>
    </row>
    <row r="1161" spans="2:7">
      <c r="B1161" s="422"/>
      <c r="C1161" s="422"/>
      <c r="G1161" s="2">
        <f>+G1160+E1161-F1161</f>
        <v>1255.4000000000003</v>
      </c>
    </row>
    <row r="1162" spans="2:7">
      <c r="B1162" s="422"/>
      <c r="C1162" s="422"/>
      <c r="G1162" s="2">
        <f>+G1161+E1162-F1162</f>
        <v>1255.4000000000003</v>
      </c>
    </row>
    <row r="1163" spans="2:7">
      <c r="B1163" s="422"/>
      <c r="C1163" s="422"/>
      <c r="G1163" s="2">
        <f>+G1162+E1163-F1163</f>
        <v>1255.4000000000003</v>
      </c>
    </row>
    <row r="1164" spans="2:7">
      <c r="B1164" s="422"/>
      <c r="C1164" s="422"/>
      <c r="G1164" s="2">
        <f>+G1163+E1164-F1164</f>
        <v>1255.4000000000003</v>
      </c>
    </row>
    <row r="1165" spans="2:7">
      <c r="B1165" s="422"/>
      <c r="C1165" s="422"/>
      <c r="G1165" s="2">
        <f>+G1164+E1165-F1165</f>
        <v>1255.4000000000003</v>
      </c>
    </row>
    <row r="1166" spans="2:7">
      <c r="B1166" s="422"/>
      <c r="C1166" s="422"/>
      <c r="G1166" s="2">
        <f>+G1165+E1166-F1166</f>
        <v>1255.4000000000003</v>
      </c>
    </row>
    <row r="1167" spans="2:7">
      <c r="B1167" s="422"/>
      <c r="C1167" s="422"/>
      <c r="G1167" s="2">
        <f>+G1166+E1167-F1167</f>
        <v>1255.4000000000003</v>
      </c>
    </row>
    <row r="1168" spans="2:7">
      <c r="B1168" s="422"/>
      <c r="C1168" s="422"/>
      <c r="G1168" s="2">
        <f>+G1167+E1168-F1168</f>
        <v>1255.4000000000003</v>
      </c>
    </row>
    <row r="1169" spans="2:7">
      <c r="B1169" s="422"/>
      <c r="C1169" s="422"/>
      <c r="G1169" s="2">
        <f>+G1168+E1169-F1169</f>
        <v>1255.4000000000003</v>
      </c>
    </row>
    <row r="1170" spans="2:7">
      <c r="B1170" s="422"/>
      <c r="C1170" s="422"/>
      <c r="G1170" s="2">
        <f>+G1169+E1170-F1170</f>
        <v>1255.4000000000003</v>
      </c>
    </row>
    <row r="1171" spans="2:7">
      <c r="B1171" s="422"/>
      <c r="C1171" s="422"/>
      <c r="G1171" s="2">
        <f>+G1170+E1171-F1171</f>
        <v>1255.4000000000003</v>
      </c>
    </row>
    <row r="1172" spans="2:7">
      <c r="B1172" s="422"/>
      <c r="C1172" s="422"/>
      <c r="G1172" s="2">
        <f>+G1171+E1172-F1172</f>
        <v>1255.4000000000003</v>
      </c>
    </row>
    <row r="1173" spans="2:7">
      <c r="B1173" s="422"/>
      <c r="C1173" s="422"/>
      <c r="G1173" s="2">
        <f>+G1172+E1173-F1173</f>
        <v>1255.4000000000003</v>
      </c>
    </row>
    <row r="1174" spans="2:7">
      <c r="B1174" s="422"/>
      <c r="C1174" s="422"/>
      <c r="G1174" s="2">
        <f>+G1173+E1174-F1174</f>
        <v>1255.4000000000003</v>
      </c>
    </row>
    <row r="1175" spans="2:7">
      <c r="B1175" s="422"/>
      <c r="C1175" s="422"/>
      <c r="G1175" s="2">
        <f>+G1174+E1175-F1175</f>
        <v>1255.4000000000003</v>
      </c>
    </row>
    <row r="1176" spans="2:7">
      <c r="B1176" s="422"/>
      <c r="C1176" s="422"/>
      <c r="G1176" s="2">
        <f>+G1175+E1176-F1176</f>
        <v>1255.4000000000003</v>
      </c>
    </row>
    <row r="1177" spans="2:7">
      <c r="B1177" s="422"/>
      <c r="C1177" s="422"/>
      <c r="G1177" s="2">
        <f>+G1176+E1177-F1177</f>
        <v>1255.4000000000003</v>
      </c>
    </row>
    <row r="1178" spans="2:7">
      <c r="B1178" s="422"/>
      <c r="C1178" s="422"/>
      <c r="G1178" s="2">
        <f>+G1177+E1178-F1178</f>
        <v>1255.4000000000003</v>
      </c>
    </row>
    <row r="1179" spans="2:7">
      <c r="B1179" s="422"/>
      <c r="C1179" s="422"/>
      <c r="G1179" s="2">
        <f>+G1178+E1179-F1179</f>
        <v>1255.4000000000003</v>
      </c>
    </row>
    <row r="1180" spans="2:7">
      <c r="B1180" s="422"/>
      <c r="C1180" s="422"/>
      <c r="G1180" s="2">
        <f>+G1179+E1180-F1180</f>
        <v>1255.4000000000003</v>
      </c>
    </row>
    <row r="1181" spans="2:7">
      <c r="B1181" s="422"/>
      <c r="C1181" s="422"/>
      <c r="G1181" s="2">
        <f>+G1180+E1181-F1181</f>
        <v>1255.4000000000003</v>
      </c>
    </row>
    <row r="1182" spans="2:7">
      <c r="B1182" s="422"/>
      <c r="C1182" s="422"/>
      <c r="G1182" s="2">
        <f>+G1181+E1182-F1182</f>
        <v>1255.4000000000003</v>
      </c>
    </row>
    <row r="1183" spans="2:7">
      <c r="B1183" s="422"/>
      <c r="C1183" s="422"/>
      <c r="G1183" s="2">
        <f>+G1182+E1183-F1183</f>
        <v>1255.4000000000003</v>
      </c>
    </row>
    <row r="1184" spans="2:7">
      <c r="B1184" s="422"/>
      <c r="C1184" s="422"/>
      <c r="G1184" s="2">
        <f>+G1183+E1184-F1184</f>
        <v>1255.4000000000003</v>
      </c>
    </row>
    <row r="1185" spans="2:7">
      <c r="B1185" s="422"/>
      <c r="C1185" s="422"/>
      <c r="G1185" s="2">
        <f>+G1184+E1185-F1185</f>
        <v>1255.4000000000003</v>
      </c>
    </row>
    <row r="1186" spans="2:7">
      <c r="B1186" s="422"/>
      <c r="C1186" s="422"/>
      <c r="G1186" s="2">
        <f>+G1185+E1186-F1186</f>
        <v>1255.4000000000003</v>
      </c>
    </row>
    <row r="1187" spans="2:7">
      <c r="B1187" s="422"/>
      <c r="C1187" s="422"/>
      <c r="G1187" s="2">
        <f>+G1186+E1187-F1187</f>
        <v>1255.4000000000003</v>
      </c>
    </row>
    <row r="1188" spans="2:7">
      <c r="B1188" s="422"/>
      <c r="C1188" s="422"/>
      <c r="G1188" s="2">
        <f>+G1187+E1188-F1188</f>
        <v>1255.4000000000003</v>
      </c>
    </row>
    <row r="1189" spans="2:7">
      <c r="B1189" s="422"/>
      <c r="C1189" s="422"/>
      <c r="G1189" s="2">
        <f>+G1188+E1189-F1189</f>
        <v>1255.4000000000003</v>
      </c>
    </row>
    <row r="1190" spans="2:7">
      <c r="B1190" s="422"/>
      <c r="C1190" s="422"/>
      <c r="G1190" s="2">
        <f>+G1189+E1190-F1190</f>
        <v>1255.4000000000003</v>
      </c>
    </row>
    <row r="1191" spans="2:7">
      <c r="B1191" s="422"/>
      <c r="C1191" s="422"/>
      <c r="G1191" s="2">
        <f>+G1190+E1191-F1191</f>
        <v>1255.4000000000003</v>
      </c>
    </row>
    <row r="1192" spans="2:7">
      <c r="B1192" s="422"/>
      <c r="C1192" s="422"/>
      <c r="G1192" s="2">
        <f>+G1191+E1192-F1192</f>
        <v>1255.4000000000003</v>
      </c>
    </row>
    <row r="1193" spans="2:7">
      <c r="B1193" s="422"/>
      <c r="C1193" s="422"/>
      <c r="G1193" s="2">
        <f>+G1192+E1193-F1193</f>
        <v>1255.4000000000003</v>
      </c>
    </row>
    <row r="1194" spans="2:7">
      <c r="B1194" s="422"/>
      <c r="C1194" s="422"/>
      <c r="G1194" s="2">
        <f>+G1193+E1194-F1194</f>
        <v>1255.4000000000003</v>
      </c>
    </row>
    <row r="1195" spans="2:7">
      <c r="B1195" s="422"/>
      <c r="C1195" s="422"/>
      <c r="G1195" s="2">
        <f>+G1194+E1195-F1195</f>
        <v>1255.4000000000003</v>
      </c>
    </row>
    <row r="1196" spans="2:7">
      <c r="B1196" s="422"/>
      <c r="C1196" s="422"/>
      <c r="G1196" s="2">
        <f>+G1195+E1196-F1196</f>
        <v>1255.4000000000003</v>
      </c>
    </row>
    <row r="1197" spans="2:7">
      <c r="B1197" s="422"/>
      <c r="C1197" s="422"/>
      <c r="G1197" s="2">
        <f>+G1196+E1197-F1197</f>
        <v>1255.4000000000003</v>
      </c>
    </row>
    <row r="1198" spans="2:7">
      <c r="B1198" s="422"/>
      <c r="C1198" s="422"/>
      <c r="G1198" s="2">
        <f>+G1197+E1198-F1198</f>
        <v>1255.4000000000003</v>
      </c>
    </row>
    <row r="1199" spans="2:7">
      <c r="B1199" s="422"/>
      <c r="C1199" s="422"/>
      <c r="G1199" s="2">
        <f>+G1198+E1199-F1199</f>
        <v>1255.4000000000003</v>
      </c>
    </row>
    <row r="1200" spans="2:7">
      <c r="B1200" s="422"/>
      <c r="C1200" s="422"/>
      <c r="G1200" s="2">
        <f>+G1199+E1200-F1200</f>
        <v>1255.4000000000003</v>
      </c>
    </row>
    <row r="1201" spans="2:7">
      <c r="B1201" s="422"/>
      <c r="C1201" s="422"/>
      <c r="G1201" s="2">
        <f>+G1200+E1201-F1201</f>
        <v>1255.4000000000003</v>
      </c>
    </row>
    <row r="1202" spans="2:7">
      <c r="B1202" s="422"/>
      <c r="C1202" s="422"/>
      <c r="G1202" s="2">
        <f>+G1201+E1202-F1202</f>
        <v>1255.4000000000003</v>
      </c>
    </row>
    <row r="1203" spans="2:7">
      <c r="B1203" s="422"/>
      <c r="C1203" s="422"/>
      <c r="G1203" s="2">
        <f>+G1202+E1203-F1203</f>
        <v>1255.4000000000003</v>
      </c>
    </row>
    <row r="1204" spans="2:7">
      <c r="B1204" s="422"/>
      <c r="C1204" s="422"/>
      <c r="G1204" s="2">
        <f>+G1203+E1204-F1204</f>
        <v>1255.4000000000003</v>
      </c>
    </row>
    <row r="1205" spans="2:7">
      <c r="B1205" s="422"/>
      <c r="C1205" s="422"/>
      <c r="G1205" s="2">
        <f>+G1204+E1205-F1205</f>
        <v>1255.4000000000003</v>
      </c>
    </row>
    <row r="1206" spans="2:7">
      <c r="B1206" s="422"/>
      <c r="C1206" s="422"/>
      <c r="G1206" s="2">
        <f>+G1205+E1206-F1206</f>
        <v>1255.4000000000003</v>
      </c>
    </row>
    <row r="1207" spans="2:7">
      <c r="B1207" s="422"/>
      <c r="C1207" s="422"/>
      <c r="G1207" s="2">
        <f>+G1206+E1207-F1207</f>
        <v>1255.4000000000003</v>
      </c>
    </row>
    <row r="1208" spans="2:7">
      <c r="B1208" s="422"/>
      <c r="C1208" s="422"/>
      <c r="G1208" s="2">
        <f>+G1207+E1208-F1208</f>
        <v>1255.4000000000003</v>
      </c>
    </row>
    <row r="1209" spans="2:7">
      <c r="B1209" s="422"/>
      <c r="C1209" s="422"/>
      <c r="G1209" s="2">
        <f>+G1208+E1209-F1209</f>
        <v>1255.4000000000003</v>
      </c>
    </row>
    <row r="1210" spans="2:7">
      <c r="B1210" s="422"/>
      <c r="C1210" s="422"/>
      <c r="G1210" s="2">
        <f>+G1209+E1210-F1210</f>
        <v>1255.4000000000003</v>
      </c>
    </row>
    <row r="1211" spans="2:7">
      <c r="B1211" s="422"/>
      <c r="C1211" s="422"/>
      <c r="G1211" s="2">
        <f>+G1210+E1211-F1211</f>
        <v>1255.4000000000003</v>
      </c>
    </row>
    <row r="1212" spans="2:7">
      <c r="B1212" s="422"/>
      <c r="C1212" s="422"/>
      <c r="G1212" s="2">
        <f>+G1211+E1212-F1212</f>
        <v>1255.4000000000003</v>
      </c>
    </row>
    <row r="1213" spans="2:7">
      <c r="B1213" s="422"/>
      <c r="C1213" s="422"/>
      <c r="G1213" s="2">
        <f>+G1212+E1213-F1213</f>
        <v>1255.4000000000003</v>
      </c>
    </row>
    <row r="1214" spans="2:7">
      <c r="B1214" s="422"/>
      <c r="C1214" s="422"/>
      <c r="G1214" s="2">
        <f>+G1213+E1214-F1214</f>
        <v>1255.4000000000003</v>
      </c>
    </row>
    <row r="1215" spans="2:7">
      <c r="B1215" s="422"/>
      <c r="C1215" s="422"/>
      <c r="G1215" s="2">
        <f>+G1214+E1215-F1215</f>
        <v>1255.4000000000003</v>
      </c>
    </row>
    <row r="1216" spans="2:7">
      <c r="B1216" s="422"/>
      <c r="C1216" s="422"/>
      <c r="G1216" s="2">
        <f>+G1215+E1216-F1216</f>
        <v>1255.4000000000003</v>
      </c>
    </row>
    <row r="1217" spans="2:7">
      <c r="B1217" s="422"/>
      <c r="C1217" s="422"/>
      <c r="G1217" s="2">
        <f>+G1216+E1217-F1217</f>
        <v>1255.4000000000003</v>
      </c>
    </row>
    <row r="1218" spans="2:7">
      <c r="B1218" s="422"/>
      <c r="C1218" s="422"/>
      <c r="G1218" s="2">
        <f>+G1217+E1218-F1218</f>
        <v>1255.4000000000003</v>
      </c>
    </row>
    <row r="1219" spans="2:7">
      <c r="B1219" s="422"/>
      <c r="C1219" s="422"/>
      <c r="G1219" s="2">
        <f>+G1218+E1219-F1219</f>
        <v>1255.4000000000003</v>
      </c>
    </row>
    <row r="1220" spans="2:7">
      <c r="B1220" s="422"/>
      <c r="C1220" s="422"/>
      <c r="G1220" s="2">
        <f>+G1219+E1220-F1220</f>
        <v>1255.4000000000003</v>
      </c>
    </row>
    <row r="1221" spans="2:7">
      <c r="B1221" s="422"/>
      <c r="C1221" s="422"/>
      <c r="G1221" s="2">
        <f>+G1220+E1221-F1221</f>
        <v>1255.4000000000003</v>
      </c>
    </row>
    <row r="1222" spans="2:7">
      <c r="B1222" s="422"/>
      <c r="C1222" s="422"/>
      <c r="G1222" s="2">
        <f>+G1221+E1222-F1222</f>
        <v>1255.4000000000003</v>
      </c>
    </row>
    <row r="1223" spans="2:7">
      <c r="B1223" s="422"/>
      <c r="C1223" s="422"/>
      <c r="G1223" s="2">
        <f>+G1222+E1223-F1223</f>
        <v>1255.4000000000003</v>
      </c>
    </row>
    <row r="1224" spans="2:7">
      <c r="B1224" s="422"/>
      <c r="C1224" s="422"/>
      <c r="G1224" s="2">
        <f>+G1223+E1224-F1224</f>
        <v>1255.4000000000003</v>
      </c>
    </row>
    <row r="1225" spans="2:7">
      <c r="B1225" s="422"/>
      <c r="C1225" s="422"/>
      <c r="G1225" s="2">
        <f>+G1224+E1225-F1225</f>
        <v>1255.4000000000003</v>
      </c>
    </row>
    <row r="1226" spans="2:7">
      <c r="B1226" s="422"/>
      <c r="C1226" s="422"/>
      <c r="G1226" s="2">
        <f>+G1225+E1226-F1226</f>
        <v>1255.4000000000003</v>
      </c>
    </row>
    <row r="1227" spans="2:7">
      <c r="B1227" s="422"/>
      <c r="C1227" s="422"/>
      <c r="G1227" s="2">
        <f>+G1226+E1227-F1227</f>
        <v>1255.4000000000003</v>
      </c>
    </row>
    <row r="1228" spans="2:7">
      <c r="B1228" s="422"/>
      <c r="C1228" s="422"/>
      <c r="G1228" s="2">
        <f>+G1227+E1228-F1228</f>
        <v>1255.4000000000003</v>
      </c>
    </row>
    <row r="1229" spans="2:7">
      <c r="B1229" s="422"/>
      <c r="C1229" s="422"/>
      <c r="G1229" s="2">
        <f>+G1228+E1229-F1229</f>
        <v>1255.4000000000003</v>
      </c>
    </row>
    <row r="1230" spans="2:7">
      <c r="B1230" s="422"/>
      <c r="C1230" s="422"/>
      <c r="G1230" s="2">
        <f>+G1229+E1230-F1230</f>
        <v>1255.4000000000003</v>
      </c>
    </row>
    <row r="1231" spans="2:7">
      <c r="B1231" s="422"/>
      <c r="C1231" s="422"/>
      <c r="G1231" s="2">
        <f>+G1230+E1231-F1231</f>
        <v>1255.4000000000003</v>
      </c>
    </row>
    <row r="1232" spans="2:7">
      <c r="B1232" s="422"/>
      <c r="C1232" s="422"/>
      <c r="G1232" s="2">
        <f>+G1231+E1232-F1232</f>
        <v>1255.4000000000003</v>
      </c>
    </row>
    <row r="1233" spans="2:7">
      <c r="B1233" s="422"/>
      <c r="C1233" s="422"/>
      <c r="G1233" s="2">
        <f>+G1232+E1233-F1233</f>
        <v>1255.4000000000003</v>
      </c>
    </row>
    <row r="1234" spans="2:7">
      <c r="B1234" s="422"/>
      <c r="C1234" s="422"/>
      <c r="G1234" s="2">
        <f>+G1233+E1234-F1234</f>
        <v>1255.4000000000003</v>
      </c>
    </row>
    <row r="1235" spans="2:7">
      <c r="B1235" s="422"/>
      <c r="C1235" s="422"/>
      <c r="G1235" s="2">
        <f>+G1234+E1235-F1235</f>
        <v>1255.4000000000003</v>
      </c>
    </row>
    <row r="1236" spans="2:7">
      <c r="B1236" s="422"/>
      <c r="C1236" s="422"/>
      <c r="G1236" s="2">
        <f>+G1235+E1236-F1236</f>
        <v>1255.4000000000003</v>
      </c>
    </row>
    <row r="1237" spans="2:7">
      <c r="B1237" s="422"/>
      <c r="C1237" s="422"/>
      <c r="G1237" s="2">
        <f>+G1236+E1237-F1237</f>
        <v>1255.4000000000003</v>
      </c>
    </row>
    <row r="1238" spans="2:7">
      <c r="B1238" s="422"/>
      <c r="C1238" s="422"/>
      <c r="G1238" s="2">
        <f>+G1237+E1238-F1238</f>
        <v>1255.4000000000003</v>
      </c>
    </row>
    <row r="1239" spans="2:7">
      <c r="B1239" s="422"/>
      <c r="C1239" s="422"/>
      <c r="G1239" s="2">
        <f>+G1238+E1239-F1239</f>
        <v>1255.4000000000003</v>
      </c>
    </row>
    <row r="1240" spans="2:7">
      <c r="B1240" s="422"/>
      <c r="C1240" s="422"/>
      <c r="G1240" s="2">
        <f>+G1239+E1240-F1240</f>
        <v>1255.4000000000003</v>
      </c>
    </row>
    <row r="1241" spans="2:7">
      <c r="B1241" s="422"/>
      <c r="C1241" s="422"/>
      <c r="G1241" s="2">
        <f>+G1240+E1241-F1241</f>
        <v>1255.4000000000003</v>
      </c>
    </row>
    <row r="1242" spans="2:7">
      <c r="B1242" s="422"/>
      <c r="C1242" s="422"/>
      <c r="G1242" s="2">
        <f>+G1241+E1242-F1242</f>
        <v>1255.4000000000003</v>
      </c>
    </row>
    <row r="1243" spans="2:7">
      <c r="B1243" s="422"/>
      <c r="C1243" s="422"/>
      <c r="G1243" s="2">
        <f>+G1242+E1243-F1243</f>
        <v>1255.4000000000003</v>
      </c>
    </row>
    <row r="1244" spans="2:7">
      <c r="B1244" s="422"/>
      <c r="C1244" s="422"/>
      <c r="G1244" s="2">
        <f>+G1243+E1244-F1244</f>
        <v>1255.4000000000003</v>
      </c>
    </row>
    <row r="1245" spans="2:7">
      <c r="B1245" s="422"/>
      <c r="C1245" s="422"/>
      <c r="G1245" s="2">
        <f>+G1244+E1245-F1245</f>
        <v>1255.4000000000003</v>
      </c>
    </row>
    <row r="1246" spans="2:7">
      <c r="B1246" s="422"/>
      <c r="C1246" s="422"/>
      <c r="G1246" s="2">
        <f>+G1245+E1246-F1246</f>
        <v>1255.4000000000003</v>
      </c>
    </row>
    <row r="1247" spans="2:7">
      <c r="B1247" s="422"/>
      <c r="C1247" s="422"/>
      <c r="G1247" s="2">
        <f>+G1246+E1247-F1247</f>
        <v>1255.4000000000003</v>
      </c>
    </row>
    <row r="1248" spans="2:7">
      <c r="B1248" s="422"/>
      <c r="C1248" s="422"/>
      <c r="G1248" s="2">
        <f>+G1247+E1248-F1248</f>
        <v>1255.4000000000003</v>
      </c>
    </row>
    <row r="1249" spans="2:7">
      <c r="B1249" s="422"/>
      <c r="C1249" s="422"/>
      <c r="G1249" s="2">
        <f>+G1248+E1249-F1249</f>
        <v>1255.4000000000003</v>
      </c>
    </row>
    <row r="1250" spans="2:7">
      <c r="B1250" s="422"/>
      <c r="C1250" s="422"/>
      <c r="G1250" s="2">
        <f>+G1249+E1250-F1250</f>
        <v>1255.4000000000003</v>
      </c>
    </row>
    <row r="1251" spans="2:7">
      <c r="B1251" s="422"/>
      <c r="C1251" s="422"/>
      <c r="G1251" s="2">
        <f>+G1250+E1251-F1251</f>
        <v>1255.4000000000003</v>
      </c>
    </row>
    <row r="1252" spans="2:7">
      <c r="B1252" s="422"/>
      <c r="C1252" s="422"/>
      <c r="G1252" s="2">
        <f>+G1251+E1252-F1252</f>
        <v>1255.4000000000003</v>
      </c>
    </row>
    <row r="1253" spans="2:7">
      <c r="B1253" s="422"/>
      <c r="C1253" s="422"/>
      <c r="G1253" s="2">
        <f>+G1252+E1253-F1253</f>
        <v>1255.4000000000003</v>
      </c>
    </row>
    <row r="1254" spans="2:7">
      <c r="B1254" s="422"/>
      <c r="C1254" s="422"/>
      <c r="G1254" s="2">
        <f>+G1253+E1254-F1254</f>
        <v>1255.4000000000003</v>
      </c>
    </row>
    <row r="1255" spans="2:7">
      <c r="B1255" s="422"/>
      <c r="C1255" s="422"/>
      <c r="G1255" s="2">
        <f>+G1254+E1255-F1255</f>
        <v>1255.4000000000003</v>
      </c>
    </row>
    <row r="1256" spans="2:7">
      <c r="B1256" s="422"/>
      <c r="C1256" s="422"/>
      <c r="G1256" s="2">
        <f>+G1255+E1256-F1256</f>
        <v>1255.4000000000003</v>
      </c>
    </row>
    <row r="1257" spans="2:7">
      <c r="B1257" s="422"/>
      <c r="C1257" s="422"/>
      <c r="G1257" s="2">
        <f>+G1256+E1257-F1257</f>
        <v>1255.4000000000003</v>
      </c>
    </row>
    <row r="1258" spans="2:7">
      <c r="B1258" s="422"/>
      <c r="C1258" s="422"/>
      <c r="G1258" s="2">
        <f>+G1257+E1258-F1258</f>
        <v>1255.4000000000003</v>
      </c>
    </row>
    <row r="1259" spans="2:7">
      <c r="B1259" s="422"/>
      <c r="C1259" s="422"/>
      <c r="G1259" s="2">
        <f>+G1258+E1259-F1259</f>
        <v>1255.4000000000003</v>
      </c>
    </row>
    <row r="1260" spans="2:7">
      <c r="B1260" s="422"/>
      <c r="C1260" s="422"/>
      <c r="G1260" s="2">
        <f>+G1259+E1260-F1260</f>
        <v>1255.4000000000003</v>
      </c>
    </row>
    <row r="1261" spans="2:7">
      <c r="B1261" s="422"/>
      <c r="C1261" s="422"/>
      <c r="G1261" s="2">
        <f>+G1260+E1261-F1261</f>
        <v>1255.4000000000003</v>
      </c>
    </row>
    <row r="1262" spans="2:7">
      <c r="B1262" s="422"/>
      <c r="C1262" s="422"/>
      <c r="G1262" s="2">
        <f>+G1261+E1262-F1262</f>
        <v>1255.4000000000003</v>
      </c>
    </row>
    <row r="1263" spans="2:7">
      <c r="B1263" s="422"/>
      <c r="C1263" s="422"/>
      <c r="G1263" s="2">
        <f>+G1262+E1263-F1263</f>
        <v>1255.4000000000003</v>
      </c>
    </row>
    <row r="1264" spans="2:7">
      <c r="B1264" s="422"/>
      <c r="C1264" s="422"/>
      <c r="G1264" s="2">
        <f>+G1263+E1264-F1264</f>
        <v>1255.4000000000003</v>
      </c>
    </row>
    <row r="1265" spans="2:7">
      <c r="B1265" s="422"/>
      <c r="C1265" s="422"/>
      <c r="G1265" s="2">
        <f>+G1264+E1265-F1265</f>
        <v>1255.4000000000003</v>
      </c>
    </row>
    <row r="1266" spans="2:7">
      <c r="B1266" s="422"/>
      <c r="C1266" s="422"/>
      <c r="G1266" s="2">
        <f>+G1265+E1266-F1266</f>
        <v>1255.4000000000003</v>
      </c>
    </row>
    <row r="1267" spans="2:7">
      <c r="B1267" s="422"/>
      <c r="C1267" s="422"/>
      <c r="G1267" s="2">
        <f>+G1266+E1267-F1267</f>
        <v>1255.4000000000003</v>
      </c>
    </row>
    <row r="1268" spans="2:7">
      <c r="B1268" s="422"/>
      <c r="C1268" s="422"/>
      <c r="G1268" s="2">
        <f>+G1267+E1268-F1268</f>
        <v>1255.4000000000003</v>
      </c>
    </row>
    <row r="1269" spans="2:7">
      <c r="B1269" s="422"/>
      <c r="C1269" s="422"/>
      <c r="G1269" s="2">
        <f>+G1268+E1269-F1269</f>
        <v>1255.4000000000003</v>
      </c>
    </row>
    <row r="1270" spans="2:7">
      <c r="B1270" s="422"/>
      <c r="C1270" s="422"/>
      <c r="G1270" s="2">
        <f>+G1269+E1270-F1270</f>
        <v>1255.4000000000003</v>
      </c>
    </row>
    <row r="1271" spans="2:7">
      <c r="B1271" s="422"/>
      <c r="C1271" s="422"/>
      <c r="G1271" s="2">
        <f>+G1270+E1271-F1271</f>
        <v>1255.4000000000003</v>
      </c>
    </row>
    <row r="1272" spans="2:7">
      <c r="B1272" s="422"/>
      <c r="C1272" s="422"/>
      <c r="G1272" s="2">
        <f>+G1271+E1272-F1272</f>
        <v>1255.4000000000003</v>
      </c>
    </row>
    <row r="1273" spans="2:7">
      <c r="B1273" s="422"/>
      <c r="C1273" s="422"/>
      <c r="G1273" s="2">
        <f>+G1272+E1273-F1273</f>
        <v>1255.4000000000003</v>
      </c>
    </row>
    <row r="1274" spans="2:7">
      <c r="B1274" s="422"/>
      <c r="C1274" s="422"/>
      <c r="G1274" s="2">
        <f>+G1273+E1274-F1274</f>
        <v>1255.4000000000003</v>
      </c>
    </row>
    <row r="1275" spans="2:7">
      <c r="B1275" s="422"/>
      <c r="C1275" s="422"/>
      <c r="G1275" s="2">
        <f>+G1274+E1275-F1275</f>
        <v>1255.4000000000003</v>
      </c>
    </row>
    <row r="1276" spans="2:7">
      <c r="B1276" s="422"/>
      <c r="C1276" s="422"/>
      <c r="G1276" s="2">
        <f>+G1275+E1276-F1276</f>
        <v>1255.4000000000003</v>
      </c>
    </row>
    <row r="1277" spans="2:7">
      <c r="B1277" s="422"/>
      <c r="C1277" s="422"/>
      <c r="G1277" s="2">
        <f>+G1276+E1277-F1277</f>
        <v>1255.4000000000003</v>
      </c>
    </row>
    <row r="1278" spans="2:7">
      <c r="B1278" s="422"/>
      <c r="C1278" s="422"/>
      <c r="G1278" s="2">
        <f>+G1277+E1278-F1278</f>
        <v>1255.4000000000003</v>
      </c>
    </row>
    <row r="1279" spans="2:7">
      <c r="B1279" s="422"/>
      <c r="C1279" s="422"/>
      <c r="G1279" s="2">
        <f>+G1278+E1279-F1279</f>
        <v>1255.4000000000003</v>
      </c>
    </row>
    <row r="1280" spans="2:7">
      <c r="B1280" s="422"/>
      <c r="C1280" s="422"/>
      <c r="G1280" s="2">
        <f>+G1279+E1280-F1280</f>
        <v>1255.4000000000003</v>
      </c>
    </row>
    <row r="1281" spans="2:7">
      <c r="B1281" s="422"/>
      <c r="C1281" s="422"/>
      <c r="G1281" s="2">
        <f>+G1280+E1281-F1281</f>
        <v>1255.4000000000003</v>
      </c>
    </row>
    <row r="1282" spans="2:7">
      <c r="B1282" s="422"/>
      <c r="C1282" s="422"/>
      <c r="G1282" s="2">
        <f>+G1281+E1282-F1282</f>
        <v>1255.4000000000003</v>
      </c>
    </row>
    <row r="1283" spans="2:7">
      <c r="B1283" s="422"/>
      <c r="C1283" s="422"/>
      <c r="G1283" s="2">
        <f>+G1282+E1283-F1283</f>
        <v>1255.4000000000003</v>
      </c>
    </row>
    <row r="1284" spans="2:7">
      <c r="B1284" s="422"/>
      <c r="C1284" s="422"/>
      <c r="G1284" s="2">
        <f>+G1283+E1284-F1284</f>
        <v>1255.4000000000003</v>
      </c>
    </row>
    <row r="1285" spans="2:7">
      <c r="B1285" s="422"/>
      <c r="C1285" s="422"/>
      <c r="G1285" s="2">
        <f>+G1284+E1285-F1285</f>
        <v>1255.4000000000003</v>
      </c>
    </row>
    <row r="1286" spans="2:7">
      <c r="B1286" s="422"/>
      <c r="C1286" s="422"/>
      <c r="G1286" s="2">
        <f>+G1285+E1286-F1286</f>
        <v>1255.4000000000003</v>
      </c>
    </row>
    <row r="1287" spans="2:7">
      <c r="B1287" s="422"/>
      <c r="C1287" s="422"/>
      <c r="G1287" s="2">
        <f>+G1286+E1287-F1287</f>
        <v>1255.4000000000003</v>
      </c>
    </row>
    <row r="1288" spans="2:7">
      <c r="B1288" s="422"/>
      <c r="C1288" s="422"/>
      <c r="G1288" s="2">
        <f>+G1287+E1288-F1288</f>
        <v>1255.4000000000003</v>
      </c>
    </row>
    <row r="1289" spans="2:7">
      <c r="B1289" s="422"/>
      <c r="C1289" s="422"/>
      <c r="G1289" s="2">
        <f>+G1288+E1289-F1289</f>
        <v>1255.4000000000003</v>
      </c>
    </row>
    <row r="1290" spans="2:7">
      <c r="B1290" s="422"/>
      <c r="C1290" s="422"/>
      <c r="G1290" s="2">
        <f>+G1289+E1290-F1290</f>
        <v>1255.4000000000003</v>
      </c>
    </row>
    <row r="1291" spans="2:7">
      <c r="B1291" s="422"/>
      <c r="C1291" s="422"/>
      <c r="G1291" s="2">
        <f>+G1290+E1291-F1291</f>
        <v>1255.4000000000003</v>
      </c>
    </row>
    <row r="1292" spans="2:7">
      <c r="B1292" s="422"/>
      <c r="C1292" s="422"/>
      <c r="G1292" s="2">
        <f>+G1291+E1292-F1292</f>
        <v>1255.4000000000003</v>
      </c>
    </row>
    <row r="1293" spans="2:7">
      <c r="B1293" s="422"/>
      <c r="C1293" s="422"/>
      <c r="G1293" s="2">
        <f>+G1292+E1293-F1293</f>
        <v>1255.4000000000003</v>
      </c>
    </row>
    <row r="1294" spans="2:7">
      <c r="B1294" s="422"/>
      <c r="C1294" s="422"/>
      <c r="G1294" s="2">
        <f>+G1293+E1294-F1294</f>
        <v>1255.4000000000003</v>
      </c>
    </row>
    <row r="1295" spans="2:7">
      <c r="B1295" s="422"/>
      <c r="C1295" s="422"/>
      <c r="G1295" s="2">
        <f>+G1294+E1295-F1295</f>
        <v>1255.4000000000003</v>
      </c>
    </row>
    <row r="1296" spans="2:7">
      <c r="B1296" s="422"/>
      <c r="C1296" s="422"/>
      <c r="G1296" s="2">
        <f>+G1295+E1296-F1296</f>
        <v>1255.4000000000003</v>
      </c>
    </row>
    <row r="1297" spans="2:7">
      <c r="B1297" s="422"/>
      <c r="C1297" s="422"/>
      <c r="G1297" s="2">
        <f>+G1296+E1297-F1297</f>
        <v>1255.4000000000003</v>
      </c>
    </row>
    <row r="1298" spans="2:7">
      <c r="B1298" s="422"/>
      <c r="C1298" s="422"/>
      <c r="G1298" s="2">
        <f>+G1297+E1298-F1298</f>
        <v>1255.4000000000003</v>
      </c>
    </row>
    <row r="1299" spans="2:7">
      <c r="B1299" s="422"/>
      <c r="C1299" s="422"/>
      <c r="G1299" s="2">
        <f>+G1298+E1299-F1299</f>
        <v>1255.4000000000003</v>
      </c>
    </row>
    <row r="1300" spans="2:7">
      <c r="B1300" s="422"/>
      <c r="C1300" s="422"/>
      <c r="G1300" s="2">
        <f>+G1299+E1300-F1300</f>
        <v>1255.4000000000003</v>
      </c>
    </row>
    <row r="1301" spans="2:7">
      <c r="B1301" s="422"/>
      <c r="C1301" s="422"/>
      <c r="G1301" s="2">
        <f>+G1300+E1301-F1301</f>
        <v>1255.4000000000003</v>
      </c>
    </row>
    <row r="1302" spans="2:7">
      <c r="B1302" s="422"/>
      <c r="C1302" s="422"/>
      <c r="G1302" s="2">
        <f>+G1301+E1302-F1302</f>
        <v>1255.4000000000003</v>
      </c>
    </row>
    <row r="1303" spans="2:7">
      <c r="B1303" s="422"/>
      <c r="C1303" s="422"/>
      <c r="G1303" s="2">
        <f>+G1302+E1303-F1303</f>
        <v>1255.4000000000003</v>
      </c>
    </row>
    <row r="1304" spans="2:7">
      <c r="B1304" s="422"/>
      <c r="C1304" s="422"/>
      <c r="G1304" s="2">
        <f>+G1303+E1304-F1304</f>
        <v>1255.4000000000003</v>
      </c>
    </row>
    <row r="1305" spans="2:7">
      <c r="B1305" s="422"/>
      <c r="C1305" s="422"/>
      <c r="G1305" s="2">
        <f>+G1304+E1305-F1305</f>
        <v>1255.4000000000003</v>
      </c>
    </row>
    <row r="1306" spans="2:7">
      <c r="B1306" s="422"/>
      <c r="C1306" s="422"/>
      <c r="G1306" s="2">
        <f>+G1305+E1306-F1306</f>
        <v>1255.4000000000003</v>
      </c>
    </row>
    <row r="1307" spans="2:7">
      <c r="B1307" s="422"/>
      <c r="C1307" s="422"/>
      <c r="G1307" s="2">
        <f>+G1306+E1307-F1307</f>
        <v>1255.4000000000003</v>
      </c>
    </row>
    <row r="1308" spans="2:7">
      <c r="B1308" s="422"/>
      <c r="C1308" s="422"/>
      <c r="G1308" s="2">
        <f>+G1307+E1308-F1308</f>
        <v>1255.4000000000003</v>
      </c>
    </row>
    <row r="1309" spans="2:7">
      <c r="B1309" s="422"/>
      <c r="C1309" s="422"/>
      <c r="G1309" s="2">
        <f>+G1308+E1309-F1309</f>
        <v>1255.4000000000003</v>
      </c>
    </row>
    <row r="1310" spans="2:7">
      <c r="B1310" s="422"/>
      <c r="C1310" s="422"/>
      <c r="G1310" s="2">
        <f>+G1309+E1310-F1310</f>
        <v>1255.4000000000003</v>
      </c>
    </row>
    <row r="1311" spans="2:7">
      <c r="B1311" s="422"/>
      <c r="C1311" s="422"/>
      <c r="G1311" s="2">
        <f>+G1310+E1311-F1311</f>
        <v>1255.4000000000003</v>
      </c>
    </row>
    <row r="1312" spans="2:7">
      <c r="B1312" s="422"/>
      <c r="C1312" s="422"/>
      <c r="G1312" s="2">
        <f>+G1311+E1312-F1312</f>
        <v>1255.4000000000003</v>
      </c>
    </row>
    <row r="1313" spans="2:7">
      <c r="B1313" s="422"/>
      <c r="C1313" s="422"/>
      <c r="G1313" s="2">
        <f>+G1312+E1313-F1313</f>
        <v>1255.4000000000003</v>
      </c>
    </row>
    <row r="1314" spans="2:7">
      <c r="B1314" s="422"/>
      <c r="C1314" s="422"/>
      <c r="G1314" s="2">
        <f>+G1313+E1314-F1314</f>
        <v>1255.4000000000003</v>
      </c>
    </row>
    <row r="1315" spans="2:7">
      <c r="B1315" s="422"/>
      <c r="C1315" s="422"/>
      <c r="G1315" s="2">
        <f>+G1314+E1315-F1315</f>
        <v>1255.4000000000003</v>
      </c>
    </row>
    <row r="1316" spans="2:7">
      <c r="B1316" s="422"/>
      <c r="C1316" s="422"/>
      <c r="G1316" s="2">
        <f>+G1315+E1316-F1316</f>
        <v>1255.4000000000003</v>
      </c>
    </row>
    <row r="1317" spans="2:7">
      <c r="B1317" s="422"/>
      <c r="C1317" s="422"/>
      <c r="G1317" s="2">
        <f>+G1316+E1317-F1317</f>
        <v>1255.4000000000003</v>
      </c>
    </row>
    <row r="1318" spans="2:7">
      <c r="B1318" s="422"/>
      <c r="C1318" s="422"/>
      <c r="G1318" s="2">
        <f>+G1317+E1318-F1318</f>
        <v>1255.4000000000003</v>
      </c>
    </row>
    <row r="1319" spans="2:7">
      <c r="B1319" s="422"/>
      <c r="C1319" s="422"/>
      <c r="G1319" s="2">
        <f>+G1318+E1319-F1319</f>
        <v>1255.4000000000003</v>
      </c>
    </row>
    <row r="1320" spans="2:7">
      <c r="B1320" s="422"/>
      <c r="C1320" s="422"/>
      <c r="G1320" s="2">
        <f>+G1319+E1320-F1320</f>
        <v>1255.4000000000003</v>
      </c>
    </row>
    <row r="1321" spans="2:7">
      <c r="B1321" s="422"/>
      <c r="C1321" s="422"/>
      <c r="G1321" s="2">
        <f>+G1320+E1321-F1321</f>
        <v>1255.4000000000003</v>
      </c>
    </row>
    <row r="1322" spans="2:7">
      <c r="B1322" s="422"/>
      <c r="C1322" s="422"/>
      <c r="G1322" s="2">
        <f>+G1321+E1322-F1322</f>
        <v>1255.4000000000003</v>
      </c>
    </row>
    <row r="1323" spans="2:7">
      <c r="B1323" s="422"/>
      <c r="C1323" s="422"/>
      <c r="G1323" s="2">
        <f>+G1322+E1323-F1323</f>
        <v>1255.4000000000003</v>
      </c>
    </row>
    <row r="1324" spans="2:7">
      <c r="B1324" s="422"/>
      <c r="C1324" s="422"/>
      <c r="G1324" s="2">
        <f>+G1323+E1324-F1324</f>
        <v>1255.4000000000003</v>
      </c>
    </row>
    <row r="1325" spans="2:7">
      <c r="B1325" s="422"/>
      <c r="C1325" s="422"/>
      <c r="G1325" s="2">
        <f>+G1324+E1325-F1325</f>
        <v>1255.4000000000003</v>
      </c>
    </row>
    <row r="1326" spans="2:7">
      <c r="B1326" s="422"/>
      <c r="C1326" s="422"/>
      <c r="G1326" s="2">
        <f>+G1325+E1326-F1326</f>
        <v>1255.4000000000003</v>
      </c>
    </row>
    <row r="1327" spans="2:7">
      <c r="B1327" s="422"/>
      <c r="C1327" s="422"/>
      <c r="G1327" s="2">
        <f>+G1326+E1327-F1327</f>
        <v>1255.4000000000003</v>
      </c>
    </row>
    <row r="1328" spans="2:7">
      <c r="B1328" s="422"/>
      <c r="C1328" s="422"/>
      <c r="G1328" s="2">
        <f>+G1327+E1328-F1328</f>
        <v>1255.4000000000003</v>
      </c>
    </row>
    <row r="1329" spans="2:7">
      <c r="B1329" s="422"/>
      <c r="C1329" s="422"/>
      <c r="G1329" s="2">
        <f>+G1328+E1329-F1329</f>
        <v>1255.4000000000003</v>
      </c>
    </row>
    <row r="1330" spans="2:7">
      <c r="B1330" s="422"/>
      <c r="C1330" s="422"/>
      <c r="G1330" s="2">
        <f>+G1329+E1330-F1330</f>
        <v>1255.4000000000003</v>
      </c>
    </row>
    <row r="1331" spans="2:7">
      <c r="B1331" s="422"/>
      <c r="C1331" s="422"/>
      <c r="G1331" s="2">
        <f>+G1330+E1331-F1331</f>
        <v>1255.4000000000003</v>
      </c>
    </row>
    <row r="1332" spans="2:7">
      <c r="B1332" s="422"/>
      <c r="C1332" s="422"/>
      <c r="G1332" s="2">
        <f>+G1331+E1332-F1332</f>
        <v>1255.4000000000003</v>
      </c>
    </row>
    <row r="1333" spans="2:7">
      <c r="B1333" s="422"/>
      <c r="C1333" s="422"/>
    </row>
  </sheetData>
  <autoFilter ref="A4:S883" xr:uid="{00000000-0001-0000-0300-000000000000}"/>
  <mergeCells count="7">
    <mergeCell ref="J921:L921"/>
    <mergeCell ref="J799:L799"/>
    <mergeCell ref="Q594:S594"/>
    <mergeCell ref="M632:O632"/>
    <mergeCell ref="B2:G2"/>
    <mergeCell ref="H580:J580"/>
    <mergeCell ref="I765:K765"/>
  </mergeCells>
  <phoneticPr fontId="17" type="noConversion"/>
  <pageMargins left="0.98425196850393704" right="0" top="0.59055118110236227" bottom="0" header="0.31496062992125984" footer="0.31496062992125984"/>
  <pageSetup paperSize="9" scale="120" fitToWidth="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1319"/>
  <sheetViews>
    <sheetView topLeftCell="A944" zoomScaleNormal="100" workbookViewId="0">
      <selection activeCell="E964" sqref="E964"/>
    </sheetView>
  </sheetViews>
  <sheetFormatPr defaultColWidth="11.42578125" defaultRowHeight="15"/>
  <cols>
    <col min="1" max="1" width="11.42578125" style="3" bestFit="1" customWidth="1"/>
    <col min="2" max="2" width="13.7109375" style="7" customWidth="1"/>
    <col min="3" max="3" width="12.7109375" style="37" customWidth="1"/>
    <col min="4" max="4" width="51.5703125" bestFit="1" customWidth="1"/>
    <col min="5" max="7" width="11.42578125" style="2"/>
    <col min="10" max="10" width="26" bestFit="1" customWidth="1"/>
    <col min="11" max="11" width="11.140625" customWidth="1"/>
  </cols>
  <sheetData>
    <row r="2" spans="1:7">
      <c r="B2" s="451" t="s">
        <v>175</v>
      </c>
      <c r="C2" s="451"/>
      <c r="D2" s="451"/>
      <c r="E2" s="451"/>
      <c r="F2" s="451"/>
      <c r="G2" s="451"/>
    </row>
    <row r="4" spans="1:7" ht="41.25">
      <c r="A4" s="30" t="s">
        <v>1</v>
      </c>
      <c r="B4" s="11" t="s">
        <v>2</v>
      </c>
      <c r="C4" s="36" t="s">
        <v>3</v>
      </c>
      <c r="D4" s="11" t="s">
        <v>4</v>
      </c>
      <c r="E4" s="12" t="s">
        <v>5</v>
      </c>
      <c r="F4" s="12" t="s">
        <v>6</v>
      </c>
      <c r="G4" s="12" t="s">
        <v>7</v>
      </c>
    </row>
    <row r="5" spans="1:7">
      <c r="A5" s="3">
        <v>42736</v>
      </c>
      <c r="B5" s="422" t="s">
        <v>8</v>
      </c>
      <c r="G5" s="2">
        <v>128.6</v>
      </c>
    </row>
    <row r="6" spans="1:7">
      <c r="A6" s="3">
        <v>42786</v>
      </c>
      <c r="B6" s="422">
        <v>12246</v>
      </c>
      <c r="C6" s="37" t="s">
        <v>176</v>
      </c>
      <c r="F6" s="2">
        <v>16</v>
      </c>
      <c r="G6" s="2">
        <f>+G5+E6-F6</f>
        <v>112.6</v>
      </c>
    </row>
    <row r="7" spans="1:7">
      <c r="A7" s="3">
        <v>42782</v>
      </c>
      <c r="B7" s="422">
        <v>12961</v>
      </c>
      <c r="C7" s="37" t="s">
        <v>176</v>
      </c>
      <c r="F7" s="2">
        <v>40.6</v>
      </c>
      <c r="G7" s="2">
        <f t="shared" ref="G7:G70" si="0">+G6+E7-F7</f>
        <v>72</v>
      </c>
    </row>
    <row r="8" spans="1:7">
      <c r="A8" s="3">
        <v>42844</v>
      </c>
      <c r="B8" s="422">
        <v>12653</v>
      </c>
      <c r="C8" s="37" t="s">
        <v>176</v>
      </c>
      <c r="F8" s="2">
        <v>8</v>
      </c>
      <c r="G8" s="2">
        <f t="shared" si="0"/>
        <v>64</v>
      </c>
    </row>
    <row r="9" spans="1:7">
      <c r="A9" s="3">
        <v>42884</v>
      </c>
      <c r="B9" s="422">
        <v>12841</v>
      </c>
      <c r="C9" s="37" t="s">
        <v>176</v>
      </c>
      <c r="F9" s="2">
        <v>8</v>
      </c>
      <c r="G9" s="2">
        <f t="shared" si="0"/>
        <v>56</v>
      </c>
    </row>
    <row r="10" spans="1:7">
      <c r="A10" s="3">
        <v>42860</v>
      </c>
      <c r="B10" s="422">
        <v>12727</v>
      </c>
      <c r="C10" s="37" t="s">
        <v>176</v>
      </c>
      <c r="F10" s="2">
        <v>8</v>
      </c>
      <c r="G10" s="2">
        <f t="shared" si="0"/>
        <v>48</v>
      </c>
    </row>
    <row r="11" spans="1:7">
      <c r="A11" s="3">
        <v>42933</v>
      </c>
      <c r="B11" s="422">
        <v>13212</v>
      </c>
      <c r="C11" s="37" t="s">
        <v>176</v>
      </c>
      <c r="F11" s="2">
        <v>8</v>
      </c>
      <c r="G11" s="2">
        <f t="shared" si="0"/>
        <v>40</v>
      </c>
    </row>
    <row r="12" spans="1:7">
      <c r="A12" s="3">
        <v>42949</v>
      </c>
      <c r="B12" s="422">
        <v>13326</v>
      </c>
      <c r="C12" s="37" t="s">
        <v>176</v>
      </c>
      <c r="F12" s="2">
        <v>8</v>
      </c>
      <c r="G12" s="2">
        <f t="shared" si="0"/>
        <v>32</v>
      </c>
    </row>
    <row r="13" spans="1:7">
      <c r="A13" s="3">
        <v>42986</v>
      </c>
      <c r="B13" s="422">
        <v>13556</v>
      </c>
      <c r="C13" s="37" t="s">
        <v>176</v>
      </c>
      <c r="F13" s="2">
        <v>8</v>
      </c>
      <c r="G13" s="2">
        <f t="shared" si="0"/>
        <v>24</v>
      </c>
    </row>
    <row r="14" spans="1:7">
      <c r="A14" s="3">
        <v>42999</v>
      </c>
      <c r="B14" s="422">
        <v>13642</v>
      </c>
      <c r="C14" s="37" t="s">
        <v>176</v>
      </c>
      <c r="F14" s="2">
        <v>8</v>
      </c>
      <c r="G14" s="2">
        <f t="shared" si="0"/>
        <v>16</v>
      </c>
    </row>
    <row r="15" spans="1:7">
      <c r="A15" s="3">
        <v>43046</v>
      </c>
      <c r="B15" s="422">
        <v>13941</v>
      </c>
      <c r="C15" s="37" t="s">
        <v>176</v>
      </c>
      <c r="F15" s="2">
        <v>8</v>
      </c>
      <c r="G15" s="2">
        <f t="shared" si="0"/>
        <v>8</v>
      </c>
    </row>
    <row r="16" spans="1:7">
      <c r="A16" s="3">
        <v>43066</v>
      </c>
      <c r="B16" s="422">
        <v>14112</v>
      </c>
      <c r="C16" s="37" t="s">
        <v>177</v>
      </c>
      <c r="F16" s="2">
        <v>8</v>
      </c>
      <c r="G16" s="2">
        <f t="shared" si="0"/>
        <v>0</v>
      </c>
    </row>
    <row r="17" spans="1:7">
      <c r="A17" s="3">
        <v>42766</v>
      </c>
      <c r="B17" s="422" t="s">
        <v>10</v>
      </c>
      <c r="C17" s="37" t="s">
        <v>11</v>
      </c>
      <c r="D17" t="s">
        <v>12</v>
      </c>
      <c r="E17" s="2">
        <v>36.9</v>
      </c>
      <c r="G17" s="2">
        <f t="shared" si="0"/>
        <v>36.9</v>
      </c>
    </row>
    <row r="18" spans="1:7">
      <c r="B18" s="422"/>
      <c r="D18" t="s">
        <v>13</v>
      </c>
      <c r="E18" s="2">
        <v>2.8</v>
      </c>
      <c r="G18" s="2">
        <f t="shared" si="0"/>
        <v>39.699999999999996</v>
      </c>
    </row>
    <row r="19" spans="1:7">
      <c r="B19" s="422"/>
      <c r="D19" t="s">
        <v>14</v>
      </c>
      <c r="E19" s="2">
        <v>60</v>
      </c>
      <c r="G19" s="2">
        <f t="shared" si="0"/>
        <v>99.699999999999989</v>
      </c>
    </row>
    <row r="20" spans="1:7">
      <c r="B20" s="422"/>
      <c r="D20" t="s">
        <v>15</v>
      </c>
      <c r="E20" s="2">
        <v>2</v>
      </c>
      <c r="G20" s="2">
        <f t="shared" si="0"/>
        <v>101.69999999999999</v>
      </c>
    </row>
    <row r="21" spans="1:7">
      <c r="A21" s="3">
        <v>42765</v>
      </c>
      <c r="B21" s="422" t="s">
        <v>69</v>
      </c>
      <c r="C21" s="37" t="s">
        <v>11</v>
      </c>
      <c r="D21" t="s">
        <v>14</v>
      </c>
      <c r="F21" s="2">
        <v>60</v>
      </c>
      <c r="G21" s="2">
        <f t="shared" si="0"/>
        <v>41.699999999999989</v>
      </c>
    </row>
    <row r="22" spans="1:7">
      <c r="A22" s="3">
        <v>42765</v>
      </c>
      <c r="B22" s="422" t="s">
        <v>69</v>
      </c>
      <c r="C22" s="37" t="s">
        <v>11</v>
      </c>
      <c r="D22" t="s">
        <v>15</v>
      </c>
      <c r="F22" s="2">
        <v>2</v>
      </c>
      <c r="G22" s="2">
        <f t="shared" si="0"/>
        <v>39.699999999999989</v>
      </c>
    </row>
    <row r="23" spans="1:7">
      <c r="A23" s="3">
        <v>42786</v>
      </c>
      <c r="B23" s="422">
        <v>12246</v>
      </c>
      <c r="C23" s="37" t="s">
        <v>11</v>
      </c>
      <c r="D23" t="s">
        <v>12</v>
      </c>
      <c r="F23" s="2">
        <v>36.9</v>
      </c>
      <c r="G23" s="2">
        <f t="shared" si="0"/>
        <v>2.7999999999999901</v>
      </c>
    </row>
    <row r="24" spans="1:7">
      <c r="A24" s="3">
        <v>42786</v>
      </c>
      <c r="B24" s="422">
        <v>12246</v>
      </c>
      <c r="C24" s="37" t="s">
        <v>11</v>
      </c>
      <c r="D24" t="s">
        <v>13</v>
      </c>
      <c r="F24" s="2">
        <v>2.8</v>
      </c>
      <c r="G24" s="2">
        <f t="shared" si="0"/>
        <v>-9.7699626167013776E-15</v>
      </c>
    </row>
    <row r="25" spans="1:7">
      <c r="A25" s="3">
        <v>42794</v>
      </c>
      <c r="B25" s="422" t="s">
        <v>10</v>
      </c>
      <c r="C25" s="37" t="s">
        <v>17</v>
      </c>
      <c r="D25" t="s">
        <v>12</v>
      </c>
      <c r="E25" s="2">
        <v>37.299999999999997</v>
      </c>
      <c r="G25" s="2">
        <f t="shared" si="0"/>
        <v>37.29999999999999</v>
      </c>
    </row>
    <row r="26" spans="1:7">
      <c r="B26" s="422"/>
      <c r="D26" t="s">
        <v>13</v>
      </c>
      <c r="E26" s="2">
        <v>2</v>
      </c>
      <c r="G26" s="2">
        <f t="shared" si="0"/>
        <v>39.29999999999999</v>
      </c>
    </row>
    <row r="27" spans="1:7">
      <c r="B27" s="422"/>
      <c r="D27" t="s">
        <v>14</v>
      </c>
      <c r="E27" s="2">
        <v>56</v>
      </c>
      <c r="G27" s="2">
        <f t="shared" si="0"/>
        <v>95.299999999999983</v>
      </c>
    </row>
    <row r="28" spans="1:7">
      <c r="B28" s="422"/>
      <c r="D28" t="s">
        <v>15</v>
      </c>
      <c r="E28" s="2">
        <v>2</v>
      </c>
      <c r="G28" s="2">
        <f t="shared" si="0"/>
        <v>97.299999999999983</v>
      </c>
    </row>
    <row r="29" spans="1:7">
      <c r="A29" s="3">
        <v>42794</v>
      </c>
      <c r="B29" s="422" t="s">
        <v>69</v>
      </c>
      <c r="C29" s="37" t="s">
        <v>17</v>
      </c>
      <c r="D29" t="s">
        <v>14</v>
      </c>
      <c r="F29" s="2">
        <v>56</v>
      </c>
      <c r="G29" s="2">
        <f t="shared" si="0"/>
        <v>41.299999999999983</v>
      </c>
    </row>
    <row r="30" spans="1:7">
      <c r="A30" s="3">
        <v>42794</v>
      </c>
      <c r="B30" s="422" t="s">
        <v>69</v>
      </c>
      <c r="C30" s="37" t="s">
        <v>17</v>
      </c>
      <c r="D30" t="s">
        <v>15</v>
      </c>
      <c r="F30" s="2">
        <v>2</v>
      </c>
      <c r="G30" s="2">
        <f t="shared" si="0"/>
        <v>39.299999999999983</v>
      </c>
    </row>
    <row r="31" spans="1:7">
      <c r="A31" s="3">
        <v>42844</v>
      </c>
      <c r="B31" s="422">
        <v>12653</v>
      </c>
      <c r="C31" s="37" t="s">
        <v>17</v>
      </c>
      <c r="D31" t="s">
        <v>12</v>
      </c>
      <c r="F31" s="2">
        <v>37.299999999999997</v>
      </c>
      <c r="G31" s="2">
        <f t="shared" si="0"/>
        <v>1.9999999999999858</v>
      </c>
    </row>
    <row r="32" spans="1:7">
      <c r="A32" s="3">
        <v>42844</v>
      </c>
      <c r="B32" s="422">
        <v>12653</v>
      </c>
      <c r="C32" s="37" t="s">
        <v>17</v>
      </c>
      <c r="D32" t="s">
        <v>13</v>
      </c>
      <c r="F32" s="2">
        <v>2</v>
      </c>
      <c r="G32" s="2">
        <f t="shared" si="0"/>
        <v>-1.4210854715202004E-14</v>
      </c>
    </row>
    <row r="33" spans="1:7">
      <c r="A33" s="3">
        <v>42825</v>
      </c>
      <c r="B33" s="422" t="s">
        <v>10</v>
      </c>
      <c r="C33" s="37" t="s">
        <v>18</v>
      </c>
      <c r="D33" t="s">
        <v>12</v>
      </c>
      <c r="E33" s="2">
        <v>35.4</v>
      </c>
      <c r="G33" s="2">
        <f t="shared" si="0"/>
        <v>35.399999999999984</v>
      </c>
    </row>
    <row r="34" spans="1:7">
      <c r="B34" s="422"/>
      <c r="D34" t="s">
        <v>13</v>
      </c>
      <c r="E34" s="2">
        <v>2</v>
      </c>
      <c r="G34" s="2">
        <f t="shared" si="0"/>
        <v>37.399999999999984</v>
      </c>
    </row>
    <row r="35" spans="1:7">
      <c r="B35" s="422"/>
      <c r="D35" t="s">
        <v>14</v>
      </c>
      <c r="E35" s="2">
        <v>60</v>
      </c>
      <c r="G35" s="2">
        <f t="shared" si="0"/>
        <v>97.399999999999977</v>
      </c>
    </row>
    <row r="36" spans="1:7">
      <c r="B36" s="422"/>
      <c r="D36" t="s">
        <v>15</v>
      </c>
      <c r="E36" s="2">
        <v>2</v>
      </c>
      <c r="G36" s="2">
        <f t="shared" si="0"/>
        <v>99.399999999999977</v>
      </c>
    </row>
    <row r="37" spans="1:7">
      <c r="A37" s="3">
        <v>42824</v>
      </c>
      <c r="B37" s="422" t="s">
        <v>69</v>
      </c>
      <c r="C37" s="37" t="s">
        <v>18</v>
      </c>
      <c r="D37" t="s">
        <v>14</v>
      </c>
      <c r="F37" s="2">
        <v>60</v>
      </c>
      <c r="G37" s="2">
        <f t="shared" si="0"/>
        <v>39.399999999999977</v>
      </c>
    </row>
    <row r="38" spans="1:7">
      <c r="A38" s="3">
        <v>42824</v>
      </c>
      <c r="B38" s="422" t="s">
        <v>69</v>
      </c>
      <c r="C38" s="37" t="s">
        <v>18</v>
      </c>
      <c r="D38" t="s">
        <v>15</v>
      </c>
      <c r="F38" s="2">
        <v>2</v>
      </c>
      <c r="G38" s="2">
        <f t="shared" si="0"/>
        <v>37.399999999999977</v>
      </c>
    </row>
    <row r="39" spans="1:7">
      <c r="A39" s="3">
        <v>42860</v>
      </c>
      <c r="B39" s="422">
        <v>12727</v>
      </c>
      <c r="C39" s="37" t="s">
        <v>18</v>
      </c>
      <c r="D39" t="s">
        <v>12</v>
      </c>
      <c r="F39" s="2">
        <v>35.4</v>
      </c>
      <c r="G39" s="2">
        <f t="shared" si="0"/>
        <v>1.9999999999999787</v>
      </c>
    </row>
    <row r="40" spans="1:7">
      <c r="A40" s="3">
        <v>42860</v>
      </c>
      <c r="B40" s="422">
        <v>12727</v>
      </c>
      <c r="C40" s="37" t="s">
        <v>18</v>
      </c>
      <c r="D40" t="s">
        <v>13</v>
      </c>
      <c r="F40" s="2">
        <v>2</v>
      </c>
      <c r="G40" s="2">
        <f t="shared" si="0"/>
        <v>-2.1316282072803006E-14</v>
      </c>
    </row>
    <row r="41" spans="1:7">
      <c r="A41" s="3">
        <v>42855</v>
      </c>
      <c r="B41" s="422" t="s">
        <v>10</v>
      </c>
      <c r="C41" s="37" t="s">
        <v>19</v>
      </c>
      <c r="D41" t="s">
        <v>12</v>
      </c>
      <c r="E41" s="2">
        <v>36.700000000000003</v>
      </c>
      <c r="G41" s="2">
        <f t="shared" si="0"/>
        <v>36.699999999999982</v>
      </c>
    </row>
    <row r="42" spans="1:7">
      <c r="B42" s="422"/>
      <c r="D42" t="s">
        <v>13</v>
      </c>
      <c r="E42" s="2">
        <v>2</v>
      </c>
      <c r="G42" s="2">
        <f t="shared" si="0"/>
        <v>38.699999999999982</v>
      </c>
    </row>
    <row r="43" spans="1:7">
      <c r="B43" s="422"/>
      <c r="D43" t="s">
        <v>14</v>
      </c>
      <c r="E43" s="2">
        <v>60</v>
      </c>
      <c r="G43" s="2">
        <f t="shared" si="0"/>
        <v>98.699999999999989</v>
      </c>
    </row>
    <row r="44" spans="1:7">
      <c r="B44" s="422"/>
      <c r="D44" t="s">
        <v>15</v>
      </c>
      <c r="E44" s="2">
        <v>2</v>
      </c>
      <c r="G44" s="2">
        <f t="shared" si="0"/>
        <v>100.69999999999999</v>
      </c>
    </row>
    <row r="45" spans="1:7">
      <c r="A45" s="3">
        <v>42855</v>
      </c>
      <c r="B45" s="422" t="s">
        <v>69</v>
      </c>
      <c r="C45" s="37" t="s">
        <v>19</v>
      </c>
      <c r="D45" t="s">
        <v>14</v>
      </c>
      <c r="F45" s="2">
        <v>60</v>
      </c>
      <c r="G45" s="2">
        <f t="shared" si="0"/>
        <v>40.699999999999989</v>
      </c>
    </row>
    <row r="46" spans="1:7">
      <c r="A46" s="3">
        <v>42855</v>
      </c>
      <c r="B46" s="422" t="s">
        <v>69</v>
      </c>
      <c r="C46" s="37" t="s">
        <v>19</v>
      </c>
      <c r="D46" t="s">
        <v>15</v>
      </c>
      <c r="F46" s="2">
        <v>2</v>
      </c>
      <c r="G46" s="2">
        <f t="shared" si="0"/>
        <v>38.699999999999989</v>
      </c>
    </row>
    <row r="47" spans="1:7">
      <c r="A47" s="3">
        <v>42884</v>
      </c>
      <c r="B47" s="422">
        <v>12841</v>
      </c>
      <c r="C47" s="37" t="s">
        <v>19</v>
      </c>
      <c r="D47" t="s">
        <v>12</v>
      </c>
      <c r="F47" s="2">
        <v>36.700000000000003</v>
      </c>
      <c r="G47" s="2">
        <f t="shared" si="0"/>
        <v>1.9999999999999858</v>
      </c>
    </row>
    <row r="48" spans="1:7">
      <c r="A48" s="3">
        <v>42884</v>
      </c>
      <c r="B48" s="422">
        <v>12841</v>
      </c>
      <c r="C48" s="37" t="s">
        <v>19</v>
      </c>
      <c r="D48" t="s">
        <v>13</v>
      </c>
      <c r="F48" s="2">
        <v>2</v>
      </c>
      <c r="G48" s="2">
        <f t="shared" si="0"/>
        <v>-1.4210854715202004E-14</v>
      </c>
    </row>
    <row r="49" spans="1:7">
      <c r="A49" s="3">
        <v>42886</v>
      </c>
      <c r="B49" s="422" t="s">
        <v>10</v>
      </c>
      <c r="C49" s="37" t="s">
        <v>20</v>
      </c>
      <c r="D49" t="s">
        <v>12</v>
      </c>
      <c r="E49" s="2">
        <v>34.799999999999997</v>
      </c>
      <c r="G49" s="2">
        <f t="shared" si="0"/>
        <v>34.799999999999983</v>
      </c>
    </row>
    <row r="50" spans="1:7">
      <c r="B50" s="422"/>
      <c r="D50" t="s">
        <v>13</v>
      </c>
      <c r="E50" s="2">
        <v>2</v>
      </c>
      <c r="G50" s="2">
        <f t="shared" si="0"/>
        <v>36.799999999999983</v>
      </c>
    </row>
    <row r="51" spans="1:7">
      <c r="B51" s="422"/>
      <c r="D51" t="s">
        <v>14</v>
      </c>
      <c r="E51" s="2">
        <v>60</v>
      </c>
      <c r="G51" s="2">
        <f t="shared" si="0"/>
        <v>96.799999999999983</v>
      </c>
    </row>
    <row r="52" spans="1:7">
      <c r="B52" s="422"/>
      <c r="D52" t="s">
        <v>15</v>
      </c>
      <c r="E52" s="2">
        <v>2</v>
      </c>
      <c r="G52" s="2">
        <f t="shared" si="0"/>
        <v>98.799999999999983</v>
      </c>
    </row>
    <row r="53" spans="1:7">
      <c r="A53" s="3">
        <v>42885</v>
      </c>
      <c r="B53" s="422" t="s">
        <v>69</v>
      </c>
      <c r="C53" s="37" t="s">
        <v>20</v>
      </c>
      <c r="D53" t="s">
        <v>14</v>
      </c>
      <c r="F53" s="2">
        <v>60</v>
      </c>
      <c r="G53" s="2">
        <f t="shared" si="0"/>
        <v>38.799999999999983</v>
      </c>
    </row>
    <row r="54" spans="1:7">
      <c r="A54" s="3">
        <v>42885</v>
      </c>
      <c r="B54" s="422" t="s">
        <v>69</v>
      </c>
      <c r="C54" s="37" t="s">
        <v>20</v>
      </c>
      <c r="D54" t="s">
        <v>15</v>
      </c>
      <c r="F54" s="2">
        <v>2</v>
      </c>
      <c r="G54" s="2">
        <f t="shared" si="0"/>
        <v>36.799999999999983</v>
      </c>
    </row>
    <row r="55" spans="1:7">
      <c r="A55" s="3">
        <v>42933</v>
      </c>
      <c r="B55" s="422">
        <v>13211</v>
      </c>
      <c r="C55" s="37" t="s">
        <v>20</v>
      </c>
      <c r="D55" t="s">
        <v>12</v>
      </c>
      <c r="F55" s="2">
        <v>34.799999999999997</v>
      </c>
      <c r="G55" s="2">
        <f t="shared" si="0"/>
        <v>1.9999999999999858</v>
      </c>
    </row>
    <row r="56" spans="1:7">
      <c r="A56" s="3">
        <v>42933</v>
      </c>
      <c r="B56" s="422">
        <v>13211</v>
      </c>
      <c r="C56" s="37" t="s">
        <v>20</v>
      </c>
      <c r="D56" t="s">
        <v>13</v>
      </c>
      <c r="F56" s="2">
        <v>2</v>
      </c>
      <c r="G56" s="2">
        <f t="shared" si="0"/>
        <v>-1.4210854715202004E-14</v>
      </c>
    </row>
    <row r="57" spans="1:7">
      <c r="A57" s="3">
        <v>42916</v>
      </c>
      <c r="B57" s="422" t="s">
        <v>10</v>
      </c>
      <c r="C57" s="37" t="s">
        <v>21</v>
      </c>
      <c r="D57" t="s">
        <v>12</v>
      </c>
      <c r="E57" s="2">
        <v>33.9</v>
      </c>
      <c r="G57" s="2">
        <f t="shared" si="0"/>
        <v>33.899999999999984</v>
      </c>
    </row>
    <row r="58" spans="1:7">
      <c r="B58" s="422"/>
      <c r="D58" t="s">
        <v>13</v>
      </c>
      <c r="E58" s="2">
        <v>2</v>
      </c>
      <c r="G58" s="2">
        <f t="shared" si="0"/>
        <v>35.899999999999984</v>
      </c>
    </row>
    <row r="59" spans="1:7">
      <c r="B59" s="422"/>
      <c r="D59" t="s">
        <v>14</v>
      </c>
      <c r="E59" s="2">
        <v>60</v>
      </c>
      <c r="G59" s="2">
        <f t="shared" si="0"/>
        <v>95.899999999999977</v>
      </c>
    </row>
    <row r="60" spans="1:7">
      <c r="B60" s="422"/>
      <c r="D60" t="s">
        <v>15</v>
      </c>
      <c r="E60" s="2">
        <v>2</v>
      </c>
      <c r="G60" s="2">
        <f t="shared" si="0"/>
        <v>97.899999999999977</v>
      </c>
    </row>
    <row r="61" spans="1:7">
      <c r="A61" s="3">
        <v>42916</v>
      </c>
      <c r="B61" s="422" t="s">
        <v>69</v>
      </c>
      <c r="C61" s="37" t="s">
        <v>21</v>
      </c>
      <c r="D61" t="s">
        <v>14</v>
      </c>
      <c r="F61" s="2">
        <v>60</v>
      </c>
      <c r="G61" s="2">
        <f t="shared" si="0"/>
        <v>37.899999999999977</v>
      </c>
    </row>
    <row r="62" spans="1:7">
      <c r="A62" s="3">
        <v>42916</v>
      </c>
      <c r="B62" s="422" t="s">
        <v>69</v>
      </c>
      <c r="C62" s="37" t="s">
        <v>21</v>
      </c>
      <c r="D62" t="s">
        <v>15</v>
      </c>
      <c r="F62" s="2">
        <v>2</v>
      </c>
      <c r="G62" s="2">
        <f t="shared" si="0"/>
        <v>35.899999999999977</v>
      </c>
    </row>
    <row r="63" spans="1:7">
      <c r="A63" s="3">
        <v>42949</v>
      </c>
      <c r="B63" s="422">
        <v>13326</v>
      </c>
      <c r="C63" s="37" t="s">
        <v>21</v>
      </c>
      <c r="D63" t="s">
        <v>12</v>
      </c>
      <c r="F63" s="2">
        <v>33.9</v>
      </c>
      <c r="G63" s="2">
        <f t="shared" si="0"/>
        <v>1.9999999999999787</v>
      </c>
    </row>
    <row r="64" spans="1:7">
      <c r="A64" s="3">
        <v>42949</v>
      </c>
      <c r="B64" s="422">
        <v>13326</v>
      </c>
      <c r="C64" s="37" t="s">
        <v>21</v>
      </c>
      <c r="D64" t="s">
        <v>13</v>
      </c>
      <c r="F64" s="2">
        <v>2</v>
      </c>
      <c r="G64" s="2">
        <f t="shared" si="0"/>
        <v>-2.1316282072803006E-14</v>
      </c>
    </row>
    <row r="65" spans="1:7">
      <c r="A65" s="3">
        <v>42947</v>
      </c>
      <c r="B65" s="422" t="s">
        <v>10</v>
      </c>
      <c r="C65" s="37" t="s">
        <v>22</v>
      </c>
      <c r="D65" t="s">
        <v>12</v>
      </c>
      <c r="E65" s="2">
        <v>31.7</v>
      </c>
      <c r="G65" s="2">
        <f t="shared" si="0"/>
        <v>31.699999999999978</v>
      </c>
    </row>
    <row r="66" spans="1:7">
      <c r="B66" s="422"/>
      <c r="D66" t="s">
        <v>13</v>
      </c>
      <c r="E66" s="2">
        <v>2</v>
      </c>
      <c r="G66" s="2">
        <f t="shared" si="0"/>
        <v>33.699999999999974</v>
      </c>
    </row>
    <row r="67" spans="1:7">
      <c r="B67" s="422"/>
      <c r="D67" t="s">
        <v>14</v>
      </c>
      <c r="E67" s="2">
        <v>60</v>
      </c>
      <c r="G67" s="2">
        <f t="shared" si="0"/>
        <v>93.699999999999974</v>
      </c>
    </row>
    <row r="68" spans="1:7">
      <c r="B68" s="422"/>
      <c r="D68" t="s">
        <v>15</v>
      </c>
      <c r="E68" s="2">
        <v>2</v>
      </c>
      <c r="G68" s="2">
        <f t="shared" si="0"/>
        <v>95.699999999999974</v>
      </c>
    </row>
    <row r="69" spans="1:7">
      <c r="A69" s="3">
        <v>42947</v>
      </c>
      <c r="B69" s="422" t="s">
        <v>69</v>
      </c>
      <c r="C69" s="37" t="s">
        <v>22</v>
      </c>
      <c r="D69" t="s">
        <v>14</v>
      </c>
      <c r="F69" s="2">
        <v>60</v>
      </c>
      <c r="G69" s="2">
        <f t="shared" si="0"/>
        <v>35.699999999999974</v>
      </c>
    </row>
    <row r="70" spans="1:7">
      <c r="A70" s="3">
        <v>42947</v>
      </c>
      <c r="B70" s="422" t="s">
        <v>69</v>
      </c>
      <c r="C70" s="37" t="s">
        <v>22</v>
      </c>
      <c r="D70" t="s">
        <v>15</v>
      </c>
      <c r="F70" s="2">
        <v>2</v>
      </c>
      <c r="G70" s="2">
        <f t="shared" si="0"/>
        <v>33.699999999999974</v>
      </c>
    </row>
    <row r="71" spans="1:7">
      <c r="A71" s="3">
        <v>42986</v>
      </c>
      <c r="B71" s="422">
        <v>13556</v>
      </c>
      <c r="C71" s="37" t="s">
        <v>22</v>
      </c>
      <c r="D71" t="s">
        <v>12</v>
      </c>
      <c r="F71" s="2">
        <v>31.7</v>
      </c>
      <c r="G71" s="2">
        <f t="shared" ref="G71:G134" si="1">+G70+E71-F71</f>
        <v>1.9999999999999751</v>
      </c>
    </row>
    <row r="72" spans="1:7">
      <c r="A72" s="3">
        <v>42986</v>
      </c>
      <c r="B72" s="422">
        <v>13556</v>
      </c>
      <c r="C72" s="37" t="s">
        <v>22</v>
      </c>
      <c r="D72" t="s">
        <v>13</v>
      </c>
      <c r="F72" s="2">
        <v>2</v>
      </c>
      <c r="G72" s="2">
        <f t="shared" si="1"/>
        <v>-2.4868995751603507E-14</v>
      </c>
    </row>
    <row r="73" spans="1:7">
      <c r="A73" s="3">
        <v>42978</v>
      </c>
      <c r="B73" s="422" t="s">
        <v>10</v>
      </c>
      <c r="C73" s="37" t="s">
        <v>23</v>
      </c>
      <c r="D73" t="s">
        <v>12</v>
      </c>
      <c r="E73" s="2">
        <v>31.7</v>
      </c>
      <c r="G73" s="2">
        <f t="shared" si="1"/>
        <v>31.699999999999974</v>
      </c>
    </row>
    <row r="74" spans="1:7">
      <c r="B74" s="422"/>
      <c r="D74" t="s">
        <v>13</v>
      </c>
      <c r="E74" s="2">
        <v>2</v>
      </c>
      <c r="G74" s="2">
        <f t="shared" si="1"/>
        <v>33.699999999999974</v>
      </c>
    </row>
    <row r="75" spans="1:7">
      <c r="B75" s="422"/>
      <c r="D75" t="s">
        <v>14</v>
      </c>
      <c r="E75" s="2">
        <v>60</v>
      </c>
      <c r="G75" s="2">
        <f t="shared" si="1"/>
        <v>93.699999999999974</v>
      </c>
    </row>
    <row r="76" spans="1:7">
      <c r="B76" s="422"/>
      <c r="D76" t="s">
        <v>15</v>
      </c>
      <c r="E76" s="2">
        <v>2</v>
      </c>
      <c r="G76" s="2">
        <f t="shared" si="1"/>
        <v>95.699999999999974</v>
      </c>
    </row>
    <row r="77" spans="1:7">
      <c r="A77" s="3">
        <v>42978</v>
      </c>
      <c r="B77" s="422" t="s">
        <v>69</v>
      </c>
      <c r="C77" s="37" t="s">
        <v>23</v>
      </c>
      <c r="D77" t="s">
        <v>14</v>
      </c>
      <c r="F77" s="2">
        <v>60</v>
      </c>
      <c r="G77" s="2">
        <f t="shared" si="1"/>
        <v>35.699999999999974</v>
      </c>
    </row>
    <row r="78" spans="1:7">
      <c r="A78" s="3">
        <v>42978</v>
      </c>
      <c r="B78" s="422" t="s">
        <v>69</v>
      </c>
      <c r="C78" s="37" t="s">
        <v>23</v>
      </c>
      <c r="D78" t="s">
        <v>15</v>
      </c>
      <c r="F78" s="2">
        <v>2</v>
      </c>
      <c r="G78" s="2">
        <f t="shared" si="1"/>
        <v>33.699999999999974</v>
      </c>
    </row>
    <row r="79" spans="1:7">
      <c r="A79" s="3">
        <v>42999</v>
      </c>
      <c r="B79" s="422">
        <v>13641</v>
      </c>
      <c r="C79" s="37" t="s">
        <v>23</v>
      </c>
      <c r="D79" t="s">
        <v>12</v>
      </c>
      <c r="F79" s="2">
        <v>31.7</v>
      </c>
      <c r="G79" s="2">
        <f t="shared" si="1"/>
        <v>1.9999999999999751</v>
      </c>
    </row>
    <row r="80" spans="1:7">
      <c r="A80" s="3">
        <v>42999</v>
      </c>
      <c r="B80" s="422">
        <v>13641</v>
      </c>
      <c r="C80" s="37" t="s">
        <v>23</v>
      </c>
      <c r="D80" t="s">
        <v>13</v>
      </c>
      <c r="F80" s="2">
        <v>2</v>
      </c>
      <c r="G80" s="2">
        <f t="shared" si="1"/>
        <v>-2.4868995751603507E-14</v>
      </c>
    </row>
    <row r="81" spans="1:7">
      <c r="A81" s="3">
        <v>43008</v>
      </c>
      <c r="B81" s="422" t="s">
        <v>10</v>
      </c>
      <c r="C81" s="37" t="s">
        <v>24</v>
      </c>
      <c r="D81" t="s">
        <v>12</v>
      </c>
      <c r="E81" s="2">
        <v>38.700000000000003</v>
      </c>
      <c r="G81" s="2">
        <f t="shared" si="1"/>
        <v>38.699999999999974</v>
      </c>
    </row>
    <row r="82" spans="1:7">
      <c r="B82" s="422"/>
      <c r="D82" t="s">
        <v>13</v>
      </c>
      <c r="E82" s="2">
        <v>2</v>
      </c>
      <c r="G82" s="2">
        <f t="shared" si="1"/>
        <v>40.699999999999974</v>
      </c>
    </row>
    <row r="83" spans="1:7">
      <c r="B83" s="422"/>
      <c r="D83" t="s">
        <v>14</v>
      </c>
      <c r="E83" s="2">
        <v>60</v>
      </c>
      <c r="G83" s="2">
        <f t="shared" si="1"/>
        <v>100.69999999999997</v>
      </c>
    </row>
    <row r="84" spans="1:7">
      <c r="B84" s="422"/>
      <c r="D84" t="s">
        <v>15</v>
      </c>
      <c r="E84" s="2">
        <v>2</v>
      </c>
      <c r="G84" s="2">
        <f t="shared" si="1"/>
        <v>102.69999999999997</v>
      </c>
    </row>
    <row r="85" spans="1:7">
      <c r="A85" s="3">
        <v>42823</v>
      </c>
      <c r="B85" s="422"/>
      <c r="D85" t="s">
        <v>70</v>
      </c>
      <c r="E85" s="2">
        <v>85</v>
      </c>
      <c r="G85" s="2">
        <f t="shared" si="1"/>
        <v>187.7</v>
      </c>
    </row>
    <row r="86" spans="1:7">
      <c r="A86" s="3">
        <v>43008</v>
      </c>
      <c r="B86" s="422" t="s">
        <v>69</v>
      </c>
      <c r="C86" s="37" t="s">
        <v>24</v>
      </c>
      <c r="D86" t="s">
        <v>14</v>
      </c>
      <c r="F86" s="2">
        <v>60</v>
      </c>
      <c r="G86" s="2">
        <f t="shared" si="1"/>
        <v>127.69999999999999</v>
      </c>
    </row>
    <row r="87" spans="1:7">
      <c r="A87" s="3">
        <v>43008</v>
      </c>
      <c r="B87" s="422" t="s">
        <v>69</v>
      </c>
      <c r="C87" s="37" t="s">
        <v>24</v>
      </c>
      <c r="D87" t="s">
        <v>15</v>
      </c>
      <c r="F87" s="2">
        <v>2</v>
      </c>
      <c r="G87" s="2">
        <f t="shared" si="1"/>
        <v>125.69999999999999</v>
      </c>
    </row>
    <row r="88" spans="1:7">
      <c r="A88" s="3">
        <v>43046</v>
      </c>
      <c r="B88" s="422">
        <v>13941</v>
      </c>
      <c r="C88" s="37" t="s">
        <v>24</v>
      </c>
      <c r="D88" t="s">
        <v>12</v>
      </c>
      <c r="F88" s="2">
        <v>38.700000000000003</v>
      </c>
      <c r="G88" s="2">
        <f t="shared" si="1"/>
        <v>86.999999999999986</v>
      </c>
    </row>
    <row r="89" spans="1:7">
      <c r="A89" s="3">
        <v>43046</v>
      </c>
      <c r="B89" s="422">
        <v>13941</v>
      </c>
      <c r="C89" s="37" t="s">
        <v>24</v>
      </c>
      <c r="D89" t="s">
        <v>13</v>
      </c>
      <c r="F89" s="2">
        <v>2</v>
      </c>
      <c r="G89" s="2">
        <f t="shared" si="1"/>
        <v>84.999999999999986</v>
      </c>
    </row>
    <row r="90" spans="1:7">
      <c r="A90" s="3">
        <v>43066</v>
      </c>
      <c r="B90" s="422">
        <v>14112</v>
      </c>
      <c r="C90" s="38">
        <v>42823</v>
      </c>
      <c r="D90" t="s">
        <v>70</v>
      </c>
      <c r="F90" s="2">
        <v>85</v>
      </c>
      <c r="G90" s="2">
        <f t="shared" si="1"/>
        <v>0</v>
      </c>
    </row>
    <row r="91" spans="1:7">
      <c r="A91" s="3">
        <v>43039</v>
      </c>
      <c r="B91" s="422" t="s">
        <v>10</v>
      </c>
      <c r="C91" s="37" t="s">
        <v>25</v>
      </c>
      <c r="D91" t="s">
        <v>12</v>
      </c>
      <c r="E91" s="2">
        <v>38.5</v>
      </c>
      <c r="G91" s="2">
        <f t="shared" si="1"/>
        <v>38.5</v>
      </c>
    </row>
    <row r="92" spans="1:7">
      <c r="B92" s="422"/>
      <c r="D92" t="s">
        <v>13</v>
      </c>
      <c r="E92" s="2">
        <v>2</v>
      </c>
      <c r="G92" s="2">
        <f t="shared" si="1"/>
        <v>40.5</v>
      </c>
    </row>
    <row r="93" spans="1:7">
      <c r="B93" s="422"/>
      <c r="D93" t="s">
        <v>14</v>
      </c>
      <c r="E93" s="2">
        <v>60</v>
      </c>
      <c r="G93" s="2">
        <f t="shared" si="1"/>
        <v>100.5</v>
      </c>
    </row>
    <row r="94" spans="1:7">
      <c r="B94" s="422"/>
      <c r="D94" t="s">
        <v>15</v>
      </c>
      <c r="E94" s="2">
        <v>2</v>
      </c>
      <c r="G94" s="2">
        <f t="shared" si="1"/>
        <v>102.5</v>
      </c>
    </row>
    <row r="95" spans="1:7">
      <c r="B95" s="422"/>
      <c r="D95" t="s">
        <v>178</v>
      </c>
      <c r="E95" s="2">
        <v>10</v>
      </c>
      <c r="G95" s="2">
        <f t="shared" si="1"/>
        <v>112.5</v>
      </c>
    </row>
    <row r="96" spans="1:7">
      <c r="A96" s="3">
        <v>43039</v>
      </c>
      <c r="B96" s="422" t="s">
        <v>69</v>
      </c>
      <c r="C96" s="37" t="s">
        <v>25</v>
      </c>
      <c r="D96" t="s">
        <v>14</v>
      </c>
      <c r="F96" s="2">
        <v>60</v>
      </c>
      <c r="G96" s="2">
        <f t="shared" si="1"/>
        <v>52.5</v>
      </c>
    </row>
    <row r="97" spans="1:7">
      <c r="A97" s="3">
        <v>43039</v>
      </c>
      <c r="B97" s="422" t="s">
        <v>69</v>
      </c>
      <c r="C97" s="37" t="s">
        <v>25</v>
      </c>
      <c r="D97" t="s">
        <v>15</v>
      </c>
      <c r="F97" s="2">
        <v>2</v>
      </c>
      <c r="G97" s="2">
        <f t="shared" si="1"/>
        <v>50.5</v>
      </c>
    </row>
    <row r="98" spans="1:7">
      <c r="A98" s="3">
        <v>43066</v>
      </c>
      <c r="B98" s="422">
        <v>14112</v>
      </c>
      <c r="C98" s="37" t="s">
        <v>25</v>
      </c>
      <c r="D98" t="s">
        <v>12</v>
      </c>
      <c r="F98" s="2">
        <v>38.5</v>
      </c>
      <c r="G98" s="2">
        <f t="shared" si="1"/>
        <v>12</v>
      </c>
    </row>
    <row r="99" spans="1:7">
      <c r="A99" s="3">
        <v>43066</v>
      </c>
      <c r="B99" s="422">
        <v>14112</v>
      </c>
      <c r="C99" s="37" t="s">
        <v>25</v>
      </c>
      <c r="D99" t="s">
        <v>13</v>
      </c>
      <c r="F99" s="2">
        <v>2</v>
      </c>
      <c r="G99" s="2">
        <f t="shared" si="1"/>
        <v>10</v>
      </c>
    </row>
    <row r="100" spans="1:7">
      <c r="A100" s="3">
        <v>43066</v>
      </c>
      <c r="B100" s="422">
        <v>14112</v>
      </c>
      <c r="C100" s="37" t="s">
        <v>25</v>
      </c>
      <c r="D100" t="s">
        <v>178</v>
      </c>
      <c r="F100" s="2">
        <v>10</v>
      </c>
      <c r="G100" s="2">
        <f t="shared" si="1"/>
        <v>0</v>
      </c>
    </row>
    <row r="101" spans="1:7">
      <c r="A101" s="3">
        <v>43069</v>
      </c>
      <c r="B101" s="422" t="s">
        <v>10</v>
      </c>
      <c r="C101" s="37" t="s">
        <v>26</v>
      </c>
      <c r="D101" t="s">
        <v>12</v>
      </c>
      <c r="E101" s="2">
        <v>41.1</v>
      </c>
      <c r="G101" s="2">
        <f t="shared" si="1"/>
        <v>41.1</v>
      </c>
    </row>
    <row r="102" spans="1:7">
      <c r="B102" s="422"/>
      <c r="D102" t="s">
        <v>13</v>
      </c>
      <c r="E102" s="2">
        <v>2</v>
      </c>
      <c r="G102" s="2">
        <f t="shared" si="1"/>
        <v>43.1</v>
      </c>
    </row>
    <row r="103" spans="1:7">
      <c r="B103" s="422"/>
      <c r="D103" t="s">
        <v>14</v>
      </c>
      <c r="E103" s="2">
        <v>60</v>
      </c>
      <c r="G103" s="2">
        <f t="shared" si="1"/>
        <v>103.1</v>
      </c>
    </row>
    <row r="104" spans="1:7">
      <c r="B104" s="422"/>
      <c r="D104" t="s">
        <v>15</v>
      </c>
      <c r="E104" s="2">
        <v>2</v>
      </c>
      <c r="G104" s="2">
        <f t="shared" si="1"/>
        <v>105.1</v>
      </c>
    </row>
    <row r="105" spans="1:7">
      <c r="A105" s="3">
        <v>43087</v>
      </c>
      <c r="B105" s="422">
        <v>14275</v>
      </c>
      <c r="C105" s="37" t="s">
        <v>26</v>
      </c>
      <c r="D105" t="s">
        <v>12</v>
      </c>
      <c r="F105" s="2">
        <v>41.1</v>
      </c>
      <c r="G105" s="2">
        <f t="shared" si="1"/>
        <v>63.999999999999993</v>
      </c>
    </row>
    <row r="106" spans="1:7">
      <c r="A106" s="3">
        <v>43087</v>
      </c>
      <c r="B106" s="422">
        <v>14275</v>
      </c>
      <c r="C106" s="37" t="s">
        <v>26</v>
      </c>
      <c r="D106" t="s">
        <v>13</v>
      </c>
      <c r="F106" s="2">
        <v>2</v>
      </c>
      <c r="G106" s="2">
        <f t="shared" si="1"/>
        <v>61.999999999999993</v>
      </c>
    </row>
    <row r="107" spans="1:7">
      <c r="A107" s="3">
        <v>43069</v>
      </c>
      <c r="B107" s="422" t="s">
        <v>69</v>
      </c>
      <c r="C107" s="37" t="s">
        <v>26</v>
      </c>
      <c r="D107" t="s">
        <v>14</v>
      </c>
      <c r="F107" s="2">
        <v>60</v>
      </c>
      <c r="G107" s="2">
        <f t="shared" si="1"/>
        <v>1.9999999999999929</v>
      </c>
    </row>
    <row r="108" spans="1:7">
      <c r="A108" s="3">
        <v>43069</v>
      </c>
      <c r="B108" s="422" t="s">
        <v>69</v>
      </c>
      <c r="C108" s="37" t="s">
        <v>26</v>
      </c>
      <c r="D108" t="s">
        <v>15</v>
      </c>
      <c r="F108" s="2">
        <v>2</v>
      </c>
      <c r="G108" s="2">
        <f t="shared" si="1"/>
        <v>-7.1054273576010019E-15</v>
      </c>
    </row>
    <row r="109" spans="1:7">
      <c r="A109" s="3">
        <v>43100</v>
      </c>
      <c r="B109" s="422" t="s">
        <v>10</v>
      </c>
      <c r="C109" s="37" t="s">
        <v>27</v>
      </c>
      <c r="D109" t="s">
        <v>12</v>
      </c>
      <c r="E109" s="2">
        <v>44.7</v>
      </c>
      <c r="G109" s="2">
        <f t="shared" si="1"/>
        <v>44.699999999999996</v>
      </c>
    </row>
    <row r="110" spans="1:7">
      <c r="B110" s="422"/>
      <c r="D110" t="s">
        <v>13</v>
      </c>
      <c r="E110" s="2">
        <v>2</v>
      </c>
      <c r="G110" s="2">
        <f t="shared" si="1"/>
        <v>46.699999999999996</v>
      </c>
    </row>
    <row r="111" spans="1:7">
      <c r="B111" s="422"/>
      <c r="D111" t="s">
        <v>14</v>
      </c>
      <c r="E111" s="2">
        <v>60</v>
      </c>
      <c r="G111" s="2">
        <f t="shared" si="1"/>
        <v>106.69999999999999</v>
      </c>
    </row>
    <row r="112" spans="1:7">
      <c r="B112" s="422"/>
      <c r="D112" t="s">
        <v>15</v>
      </c>
      <c r="E112" s="2">
        <v>2</v>
      </c>
      <c r="G112" s="2">
        <f t="shared" si="1"/>
        <v>108.69999999999999</v>
      </c>
    </row>
    <row r="113" spans="1:7">
      <c r="A113" s="3">
        <v>43099</v>
      </c>
      <c r="B113" s="422" t="s">
        <v>69</v>
      </c>
      <c r="C113" s="37" t="s">
        <v>27</v>
      </c>
      <c r="D113" t="s">
        <v>14</v>
      </c>
      <c r="F113" s="2">
        <v>58</v>
      </c>
      <c r="G113" s="2">
        <f t="shared" si="1"/>
        <v>50.699999999999989</v>
      </c>
    </row>
    <row r="114" spans="1:7">
      <c r="A114" s="3">
        <v>43118</v>
      </c>
      <c r="B114" s="422">
        <v>14489</v>
      </c>
      <c r="C114" s="37" t="s">
        <v>27</v>
      </c>
      <c r="D114" t="s">
        <v>12</v>
      </c>
      <c r="F114" s="2">
        <v>44.7</v>
      </c>
      <c r="G114" s="2">
        <f t="shared" si="1"/>
        <v>5.9999999999999858</v>
      </c>
    </row>
    <row r="115" spans="1:7">
      <c r="A115" s="3">
        <v>43118</v>
      </c>
      <c r="B115" s="422">
        <v>14489</v>
      </c>
      <c r="C115" s="37" t="s">
        <v>27</v>
      </c>
      <c r="D115" t="s">
        <v>13</v>
      </c>
      <c r="F115" s="2">
        <v>2</v>
      </c>
      <c r="G115" s="2">
        <f t="shared" si="1"/>
        <v>3.9999999999999858</v>
      </c>
    </row>
    <row r="116" spans="1:7">
      <c r="A116" s="3">
        <v>43185</v>
      </c>
      <c r="B116" s="422">
        <v>15016</v>
      </c>
      <c r="C116" s="37" t="s">
        <v>27</v>
      </c>
      <c r="D116" t="s">
        <v>14</v>
      </c>
      <c r="F116" s="2">
        <v>2</v>
      </c>
      <c r="G116" s="2">
        <f t="shared" si="1"/>
        <v>1.9999999999999858</v>
      </c>
    </row>
    <row r="117" spans="1:7">
      <c r="A117" s="3">
        <v>43185</v>
      </c>
      <c r="B117" s="422">
        <v>15016</v>
      </c>
      <c r="C117" s="37" t="s">
        <v>27</v>
      </c>
      <c r="D117" t="s">
        <v>15</v>
      </c>
      <c r="F117" s="2">
        <v>2</v>
      </c>
      <c r="G117" s="2">
        <f t="shared" si="1"/>
        <v>-1.4210854715202004E-14</v>
      </c>
    </row>
    <row r="118" spans="1:7">
      <c r="A118" s="3">
        <v>43131</v>
      </c>
      <c r="B118" s="422" t="s">
        <v>10</v>
      </c>
      <c r="C118" s="37" t="s">
        <v>11</v>
      </c>
      <c r="D118" t="s">
        <v>12</v>
      </c>
      <c r="E118" s="2">
        <v>39.799999999999997</v>
      </c>
      <c r="G118" s="2">
        <f t="shared" si="1"/>
        <v>39.799999999999983</v>
      </c>
    </row>
    <row r="119" spans="1:7">
      <c r="B119" s="422"/>
      <c r="D119" t="s">
        <v>13</v>
      </c>
      <c r="E119" s="2">
        <v>2</v>
      </c>
      <c r="G119" s="2">
        <f t="shared" si="1"/>
        <v>41.799999999999983</v>
      </c>
    </row>
    <row r="120" spans="1:7">
      <c r="B120" s="422"/>
      <c r="D120" t="s">
        <v>14</v>
      </c>
      <c r="E120" s="2">
        <v>60</v>
      </c>
      <c r="G120" s="2">
        <f t="shared" si="1"/>
        <v>101.79999999999998</v>
      </c>
    </row>
    <row r="121" spans="1:7">
      <c r="B121" s="422"/>
      <c r="D121" t="s">
        <v>15</v>
      </c>
      <c r="E121" s="2">
        <v>2</v>
      </c>
      <c r="G121" s="2">
        <f t="shared" si="1"/>
        <v>103.79999999999998</v>
      </c>
    </row>
    <row r="122" spans="1:7">
      <c r="A122" s="3">
        <v>43131</v>
      </c>
      <c r="B122" s="422" t="s">
        <v>69</v>
      </c>
      <c r="C122" s="37" t="s">
        <v>11</v>
      </c>
      <c r="D122" t="s">
        <v>14</v>
      </c>
      <c r="F122" s="2">
        <v>60</v>
      </c>
      <c r="G122" s="2">
        <f t="shared" si="1"/>
        <v>43.799999999999983</v>
      </c>
    </row>
    <row r="123" spans="1:7">
      <c r="A123" s="3">
        <v>43131</v>
      </c>
      <c r="B123" s="422" t="s">
        <v>69</v>
      </c>
      <c r="C123" s="37" t="s">
        <v>11</v>
      </c>
      <c r="D123" t="s">
        <v>15</v>
      </c>
      <c r="F123" s="2">
        <v>2</v>
      </c>
      <c r="G123" s="2">
        <f t="shared" si="1"/>
        <v>41.799999999999983</v>
      </c>
    </row>
    <row r="124" spans="1:7">
      <c r="A124" s="3">
        <v>43154</v>
      </c>
      <c r="B124" s="422">
        <v>14705</v>
      </c>
      <c r="C124" s="37" t="s">
        <v>11</v>
      </c>
      <c r="D124" t="s">
        <v>12</v>
      </c>
      <c r="F124" s="2">
        <v>39.799999999999997</v>
      </c>
      <c r="G124" s="2">
        <f t="shared" si="1"/>
        <v>1.9999999999999858</v>
      </c>
    </row>
    <row r="125" spans="1:7">
      <c r="A125" s="3">
        <v>43154</v>
      </c>
      <c r="B125" s="422">
        <v>14705</v>
      </c>
      <c r="C125" s="37" t="s">
        <v>11</v>
      </c>
      <c r="D125" t="s">
        <v>13</v>
      </c>
      <c r="F125" s="2">
        <v>2</v>
      </c>
      <c r="G125" s="2">
        <f t="shared" si="1"/>
        <v>-1.4210854715202004E-14</v>
      </c>
    </row>
    <row r="126" spans="1:7">
      <c r="A126" s="3">
        <v>43159</v>
      </c>
      <c r="B126" s="422" t="s">
        <v>10</v>
      </c>
      <c r="C126" s="37" t="s">
        <v>17</v>
      </c>
      <c r="D126" t="s">
        <v>12</v>
      </c>
      <c r="E126" s="2">
        <v>49.3</v>
      </c>
      <c r="G126" s="2">
        <f t="shared" si="1"/>
        <v>49.299999999999983</v>
      </c>
    </row>
    <row r="127" spans="1:7">
      <c r="B127" s="422"/>
      <c r="D127" t="s">
        <v>13</v>
      </c>
      <c r="E127" s="2">
        <v>2</v>
      </c>
      <c r="G127" s="2">
        <f t="shared" si="1"/>
        <v>51.299999999999983</v>
      </c>
    </row>
    <row r="128" spans="1:7">
      <c r="B128" s="422"/>
      <c r="D128" t="s">
        <v>14</v>
      </c>
      <c r="E128" s="2">
        <v>56</v>
      </c>
      <c r="G128" s="2">
        <f t="shared" si="1"/>
        <v>107.29999999999998</v>
      </c>
    </row>
    <row r="129" spans="1:7">
      <c r="B129" s="422"/>
      <c r="D129" t="s">
        <v>15</v>
      </c>
      <c r="E129" s="2">
        <v>5</v>
      </c>
      <c r="G129" s="2">
        <f t="shared" si="1"/>
        <v>112.29999999999998</v>
      </c>
    </row>
    <row r="130" spans="1:7">
      <c r="A130" s="3">
        <v>43159</v>
      </c>
      <c r="B130" s="422" t="s">
        <v>69</v>
      </c>
      <c r="C130" s="37" t="s">
        <v>17</v>
      </c>
      <c r="D130" t="s">
        <v>14</v>
      </c>
      <c r="F130" s="2">
        <v>56</v>
      </c>
      <c r="G130" s="2">
        <f t="shared" si="1"/>
        <v>56.299999999999983</v>
      </c>
    </row>
    <row r="131" spans="1:7">
      <c r="A131" s="3">
        <v>43159</v>
      </c>
      <c r="B131" s="422" t="s">
        <v>69</v>
      </c>
      <c r="C131" s="37" t="s">
        <v>17</v>
      </c>
      <c r="D131" t="s">
        <v>15</v>
      </c>
      <c r="F131" s="2">
        <v>5</v>
      </c>
      <c r="G131" s="2">
        <f t="shared" si="1"/>
        <v>51.299999999999983</v>
      </c>
    </row>
    <row r="132" spans="1:7">
      <c r="A132" s="3">
        <v>43182</v>
      </c>
      <c r="B132" s="422">
        <v>14943</v>
      </c>
      <c r="C132" s="37" t="s">
        <v>17</v>
      </c>
      <c r="D132" t="s">
        <v>12</v>
      </c>
      <c r="F132" s="2">
        <v>49.3</v>
      </c>
      <c r="G132" s="2">
        <f t="shared" si="1"/>
        <v>1.9999999999999858</v>
      </c>
    </row>
    <row r="133" spans="1:7">
      <c r="A133" s="3">
        <v>43182</v>
      </c>
      <c r="B133" s="422">
        <v>14943</v>
      </c>
      <c r="C133" s="37" t="s">
        <v>17</v>
      </c>
      <c r="D133" t="s">
        <v>13</v>
      </c>
      <c r="F133" s="2">
        <v>2</v>
      </c>
      <c r="G133" s="2">
        <f t="shared" si="1"/>
        <v>-1.4210854715202004E-14</v>
      </c>
    </row>
    <row r="134" spans="1:7">
      <c r="A134" s="3">
        <v>43189</v>
      </c>
      <c r="B134" s="422" t="s">
        <v>10</v>
      </c>
      <c r="C134" s="37" t="s">
        <v>18</v>
      </c>
      <c r="D134" t="s">
        <v>12</v>
      </c>
      <c r="E134" s="2">
        <v>47.7</v>
      </c>
      <c r="G134" s="2">
        <f t="shared" si="1"/>
        <v>47.699999999999989</v>
      </c>
    </row>
    <row r="135" spans="1:7">
      <c r="B135" s="422"/>
      <c r="D135" t="s">
        <v>13</v>
      </c>
      <c r="E135" s="2">
        <v>2</v>
      </c>
      <c r="G135" s="2">
        <f t="shared" ref="G135:G203" si="2">+G134+E135-F135</f>
        <v>49.699999999999989</v>
      </c>
    </row>
    <row r="136" spans="1:7">
      <c r="B136" s="422"/>
      <c r="D136" t="s">
        <v>14</v>
      </c>
      <c r="E136" s="2">
        <v>60</v>
      </c>
      <c r="G136" s="2">
        <f t="shared" si="2"/>
        <v>109.69999999999999</v>
      </c>
    </row>
    <row r="137" spans="1:7">
      <c r="B137" s="422"/>
      <c r="D137" t="s">
        <v>15</v>
      </c>
      <c r="E137" s="2">
        <v>5</v>
      </c>
      <c r="G137" s="2">
        <f t="shared" si="2"/>
        <v>114.69999999999999</v>
      </c>
    </row>
    <row r="138" spans="1:7">
      <c r="A138" s="3">
        <v>43190</v>
      </c>
      <c r="B138" s="422" t="s">
        <v>69</v>
      </c>
      <c r="C138" s="37" t="s">
        <v>18</v>
      </c>
      <c r="D138" t="s">
        <v>14</v>
      </c>
      <c r="F138" s="2">
        <v>60</v>
      </c>
      <c r="G138" s="2">
        <f t="shared" si="2"/>
        <v>54.699999999999989</v>
      </c>
    </row>
    <row r="139" spans="1:7">
      <c r="A139" s="3">
        <v>43190</v>
      </c>
      <c r="B139" s="422" t="s">
        <v>69</v>
      </c>
      <c r="C139" s="37" t="s">
        <v>18</v>
      </c>
      <c r="D139" t="s">
        <v>15</v>
      </c>
      <c r="F139" s="2">
        <v>5</v>
      </c>
      <c r="G139" s="2">
        <f t="shared" si="2"/>
        <v>49.699999999999989</v>
      </c>
    </row>
    <row r="140" spans="1:7">
      <c r="A140" s="3">
        <v>43216</v>
      </c>
      <c r="B140" s="422">
        <v>15206</v>
      </c>
      <c r="C140" s="37" t="s">
        <v>18</v>
      </c>
      <c r="D140" t="s">
        <v>12</v>
      </c>
      <c r="F140" s="2">
        <v>47.7</v>
      </c>
      <c r="G140" s="2">
        <f t="shared" si="2"/>
        <v>1.9999999999999858</v>
      </c>
    </row>
    <row r="141" spans="1:7">
      <c r="A141" s="3">
        <v>43216</v>
      </c>
      <c r="B141" s="422">
        <v>15206</v>
      </c>
      <c r="C141" s="37" t="s">
        <v>18</v>
      </c>
      <c r="D141" t="s">
        <v>13</v>
      </c>
      <c r="F141" s="2">
        <v>2</v>
      </c>
      <c r="G141" s="2">
        <f t="shared" si="2"/>
        <v>-1.4210854715202004E-14</v>
      </c>
    </row>
    <row r="142" spans="1:7">
      <c r="A142" s="3">
        <v>43220</v>
      </c>
      <c r="B142" s="422" t="s">
        <v>10</v>
      </c>
      <c r="C142" s="37" t="s">
        <v>19</v>
      </c>
      <c r="D142" t="s">
        <v>12</v>
      </c>
      <c r="E142" s="2">
        <v>49</v>
      </c>
      <c r="G142" s="2">
        <f t="shared" si="2"/>
        <v>48.999999999999986</v>
      </c>
    </row>
    <row r="143" spans="1:7">
      <c r="B143" s="422"/>
      <c r="D143" t="s">
        <v>13</v>
      </c>
      <c r="E143" s="2">
        <v>2</v>
      </c>
      <c r="G143" s="2">
        <f t="shared" si="2"/>
        <v>50.999999999999986</v>
      </c>
    </row>
    <row r="144" spans="1:7">
      <c r="B144" s="422"/>
      <c r="D144" t="s">
        <v>14</v>
      </c>
      <c r="E144" s="2">
        <v>60</v>
      </c>
      <c r="G144" s="2">
        <f t="shared" si="2"/>
        <v>110.99999999999999</v>
      </c>
    </row>
    <row r="145" spans="1:7">
      <c r="B145" s="422"/>
      <c r="D145" t="s">
        <v>15</v>
      </c>
      <c r="E145" s="2">
        <v>5</v>
      </c>
      <c r="G145" s="2">
        <f t="shared" si="2"/>
        <v>115.99999999999999</v>
      </c>
    </row>
    <row r="146" spans="1:7">
      <c r="A146" s="3">
        <v>43220</v>
      </c>
      <c r="B146" s="422" t="s">
        <v>69</v>
      </c>
      <c r="C146" s="37" t="s">
        <v>19</v>
      </c>
      <c r="D146" t="s">
        <v>14</v>
      </c>
      <c r="F146" s="2">
        <v>60</v>
      </c>
      <c r="G146" s="2">
        <f t="shared" si="2"/>
        <v>55.999999999999986</v>
      </c>
    </row>
    <row r="147" spans="1:7">
      <c r="A147" s="3">
        <v>43220</v>
      </c>
      <c r="B147" s="422" t="s">
        <v>69</v>
      </c>
      <c r="C147" s="37" t="s">
        <v>19</v>
      </c>
      <c r="D147" t="s">
        <v>15</v>
      </c>
      <c r="F147" s="2">
        <v>5</v>
      </c>
      <c r="G147" s="2">
        <f t="shared" si="2"/>
        <v>50.999999999999986</v>
      </c>
    </row>
    <row r="148" spans="1:7">
      <c r="A148" s="3">
        <v>43241</v>
      </c>
      <c r="B148" s="422">
        <v>15361</v>
      </c>
      <c r="C148" s="37" t="s">
        <v>19</v>
      </c>
      <c r="D148" t="s">
        <v>12</v>
      </c>
      <c r="F148" s="2">
        <v>49</v>
      </c>
      <c r="G148" s="2">
        <f t="shared" si="2"/>
        <v>1.9999999999999858</v>
      </c>
    </row>
    <row r="149" spans="1:7">
      <c r="A149" s="3">
        <v>43241</v>
      </c>
      <c r="B149" s="422">
        <v>15361</v>
      </c>
      <c r="C149" s="37" t="s">
        <v>19</v>
      </c>
      <c r="D149" t="s">
        <v>13</v>
      </c>
      <c r="F149" s="2">
        <v>2</v>
      </c>
      <c r="G149" s="2">
        <f t="shared" si="2"/>
        <v>-1.4210854715202004E-14</v>
      </c>
    </row>
    <row r="150" spans="1:7">
      <c r="A150" s="3">
        <v>43251</v>
      </c>
      <c r="B150" s="422" t="s">
        <v>10</v>
      </c>
      <c r="C150" s="37" t="s">
        <v>20</v>
      </c>
      <c r="D150" t="s">
        <v>12</v>
      </c>
      <c r="E150" s="2">
        <v>45.6</v>
      </c>
      <c r="G150" s="2">
        <f t="shared" si="2"/>
        <v>45.599999999999987</v>
      </c>
    </row>
    <row r="151" spans="1:7">
      <c r="B151" s="422"/>
      <c r="D151" t="s">
        <v>13</v>
      </c>
      <c r="E151" s="2">
        <v>10</v>
      </c>
      <c r="G151" s="2">
        <f t="shared" si="2"/>
        <v>55.599999999999987</v>
      </c>
    </row>
    <row r="152" spans="1:7">
      <c r="B152" s="422"/>
      <c r="D152" t="s">
        <v>14</v>
      </c>
      <c r="E152" s="2">
        <v>60</v>
      </c>
      <c r="G152" s="2">
        <f t="shared" si="2"/>
        <v>115.6</v>
      </c>
    </row>
    <row r="153" spans="1:7">
      <c r="B153" s="422"/>
      <c r="D153" t="s">
        <v>15</v>
      </c>
      <c r="E153" s="2">
        <v>5</v>
      </c>
      <c r="G153" s="2">
        <f t="shared" si="2"/>
        <v>120.6</v>
      </c>
    </row>
    <row r="154" spans="1:7">
      <c r="A154" s="3">
        <v>43251</v>
      </c>
      <c r="B154" s="422" t="s">
        <v>69</v>
      </c>
      <c r="C154" s="37" t="s">
        <v>20</v>
      </c>
      <c r="D154" t="s">
        <v>14</v>
      </c>
      <c r="F154" s="2">
        <v>60</v>
      </c>
      <c r="G154" s="2">
        <f t="shared" si="2"/>
        <v>60.599999999999994</v>
      </c>
    </row>
    <row r="155" spans="1:7">
      <c r="A155" s="3">
        <v>43251</v>
      </c>
      <c r="B155" s="422" t="s">
        <v>69</v>
      </c>
      <c r="C155" s="37" t="s">
        <v>20</v>
      </c>
      <c r="D155" t="s">
        <v>15</v>
      </c>
      <c r="F155" s="2">
        <v>5</v>
      </c>
      <c r="G155" s="2">
        <f t="shared" si="2"/>
        <v>55.599999999999994</v>
      </c>
    </row>
    <row r="156" spans="1:7">
      <c r="A156" s="3">
        <v>43291</v>
      </c>
      <c r="B156" s="422">
        <v>15681</v>
      </c>
      <c r="C156" s="37" t="s">
        <v>20</v>
      </c>
      <c r="D156" t="s">
        <v>12</v>
      </c>
      <c r="F156" s="2">
        <v>45.6</v>
      </c>
      <c r="G156" s="2">
        <f t="shared" si="2"/>
        <v>9.9999999999999929</v>
      </c>
    </row>
    <row r="157" spans="1:7">
      <c r="A157" s="3">
        <v>43291</v>
      </c>
      <c r="B157" s="422">
        <v>15681</v>
      </c>
      <c r="C157" s="37" t="s">
        <v>20</v>
      </c>
      <c r="D157" t="s">
        <v>13</v>
      </c>
      <c r="F157" s="2">
        <v>10</v>
      </c>
      <c r="G157" s="2">
        <f t="shared" si="2"/>
        <v>0</v>
      </c>
    </row>
    <row r="158" spans="1:7">
      <c r="A158" s="3">
        <v>43281</v>
      </c>
      <c r="B158" s="422" t="s">
        <v>10</v>
      </c>
      <c r="C158" s="37" t="s">
        <v>21</v>
      </c>
      <c r="D158" t="s">
        <v>12</v>
      </c>
      <c r="E158" s="2">
        <v>42.1</v>
      </c>
      <c r="G158" s="2">
        <f t="shared" si="2"/>
        <v>42.1</v>
      </c>
    </row>
    <row r="159" spans="1:7">
      <c r="B159" s="422"/>
      <c r="D159" t="s">
        <v>13</v>
      </c>
      <c r="E159" s="2">
        <v>6</v>
      </c>
      <c r="G159" s="2">
        <f t="shared" si="2"/>
        <v>48.1</v>
      </c>
    </row>
    <row r="160" spans="1:7">
      <c r="B160" s="422"/>
      <c r="D160" t="s">
        <v>14</v>
      </c>
      <c r="E160" s="2">
        <v>60</v>
      </c>
      <c r="G160" s="2">
        <f t="shared" si="2"/>
        <v>108.1</v>
      </c>
    </row>
    <row r="161" spans="1:7">
      <c r="B161" s="422"/>
      <c r="D161" t="s">
        <v>15</v>
      </c>
      <c r="E161" s="2">
        <v>5</v>
      </c>
      <c r="G161" s="2">
        <f t="shared" si="2"/>
        <v>113.1</v>
      </c>
    </row>
    <row r="162" spans="1:7">
      <c r="A162" s="3">
        <v>43281</v>
      </c>
      <c r="B162" s="422" t="s">
        <v>69</v>
      </c>
      <c r="C162" s="37" t="s">
        <v>21</v>
      </c>
      <c r="D162" t="s">
        <v>14</v>
      </c>
      <c r="F162" s="2">
        <v>60</v>
      </c>
      <c r="G162" s="2">
        <f t="shared" si="2"/>
        <v>53.099999999999994</v>
      </c>
    </row>
    <row r="163" spans="1:7">
      <c r="A163" s="3">
        <v>43281</v>
      </c>
      <c r="B163" s="422" t="s">
        <v>69</v>
      </c>
      <c r="C163" s="37" t="s">
        <v>21</v>
      </c>
      <c r="D163" t="s">
        <v>15</v>
      </c>
      <c r="F163" s="2">
        <v>5</v>
      </c>
      <c r="G163" s="2">
        <f t="shared" si="2"/>
        <v>48.099999999999994</v>
      </c>
    </row>
    <row r="164" spans="1:7">
      <c r="A164" s="3">
        <v>43315</v>
      </c>
      <c r="B164" s="422">
        <v>15860</v>
      </c>
      <c r="C164" s="37" t="s">
        <v>21</v>
      </c>
      <c r="D164" t="s">
        <v>12</v>
      </c>
      <c r="F164" s="2">
        <v>42.1</v>
      </c>
      <c r="G164" s="2">
        <f t="shared" si="2"/>
        <v>5.9999999999999929</v>
      </c>
    </row>
    <row r="165" spans="1:7">
      <c r="A165" s="3">
        <v>43315</v>
      </c>
      <c r="B165" s="422">
        <v>15860</v>
      </c>
      <c r="C165" s="37" t="s">
        <v>21</v>
      </c>
      <c r="D165" t="s">
        <v>13</v>
      </c>
      <c r="F165" s="2">
        <v>6</v>
      </c>
      <c r="G165" s="2">
        <f t="shared" si="2"/>
        <v>-7.1054273576010019E-15</v>
      </c>
    </row>
    <row r="166" spans="1:7">
      <c r="A166" s="3">
        <v>43312</v>
      </c>
      <c r="B166" s="422" t="s">
        <v>10</v>
      </c>
      <c r="C166" s="37" t="s">
        <v>22</v>
      </c>
      <c r="D166" t="s">
        <v>12</v>
      </c>
      <c r="E166" s="2">
        <v>41.2</v>
      </c>
      <c r="G166" s="2">
        <f t="shared" si="2"/>
        <v>41.199999999999996</v>
      </c>
    </row>
    <row r="167" spans="1:7">
      <c r="B167" s="422"/>
      <c r="D167" t="s">
        <v>13</v>
      </c>
      <c r="E167" s="2">
        <v>2</v>
      </c>
      <c r="G167" s="2">
        <f t="shared" si="2"/>
        <v>43.199999999999996</v>
      </c>
    </row>
    <row r="168" spans="1:7">
      <c r="B168" s="422"/>
      <c r="D168" t="s">
        <v>14</v>
      </c>
      <c r="E168" s="2">
        <v>60</v>
      </c>
      <c r="G168" s="2">
        <f t="shared" si="2"/>
        <v>103.19999999999999</v>
      </c>
    </row>
    <row r="169" spans="1:7">
      <c r="B169" s="422"/>
      <c r="D169" t="s">
        <v>15</v>
      </c>
      <c r="E169" s="2">
        <v>5</v>
      </c>
      <c r="G169" s="2">
        <f t="shared" si="2"/>
        <v>108.19999999999999</v>
      </c>
    </row>
    <row r="170" spans="1:7">
      <c r="A170" s="3">
        <v>43312</v>
      </c>
      <c r="B170" s="422" t="s">
        <v>69</v>
      </c>
      <c r="C170" s="37" t="s">
        <v>22</v>
      </c>
      <c r="D170" t="s">
        <v>14</v>
      </c>
      <c r="F170" s="2">
        <v>60</v>
      </c>
      <c r="G170" s="2">
        <f t="shared" si="2"/>
        <v>48.199999999999989</v>
      </c>
    </row>
    <row r="171" spans="1:7">
      <c r="A171" s="3">
        <v>43312</v>
      </c>
      <c r="B171" s="422" t="s">
        <v>69</v>
      </c>
      <c r="C171" s="37" t="s">
        <v>22</v>
      </c>
      <c r="D171" t="s">
        <v>15</v>
      </c>
      <c r="F171" s="2">
        <v>5</v>
      </c>
      <c r="G171" s="2">
        <f t="shared" si="2"/>
        <v>43.199999999999989</v>
      </c>
    </row>
    <row r="172" spans="1:7">
      <c r="A172" s="3">
        <v>43334</v>
      </c>
      <c r="B172" s="422">
        <v>16039</v>
      </c>
      <c r="C172" s="37" t="s">
        <v>22</v>
      </c>
      <c r="D172" t="s">
        <v>12</v>
      </c>
      <c r="F172" s="2">
        <v>41.2</v>
      </c>
      <c r="G172" s="2">
        <f t="shared" si="2"/>
        <v>1.9999999999999858</v>
      </c>
    </row>
    <row r="173" spans="1:7">
      <c r="A173" s="3">
        <v>43334</v>
      </c>
      <c r="B173" s="422">
        <v>16039</v>
      </c>
      <c r="C173" s="37" t="s">
        <v>22</v>
      </c>
      <c r="D173" t="s">
        <v>13</v>
      </c>
      <c r="F173" s="2">
        <v>2</v>
      </c>
      <c r="G173" s="2">
        <f t="shared" si="2"/>
        <v>-1.4210854715202004E-14</v>
      </c>
    </row>
    <row r="174" spans="1:7">
      <c r="A174" s="3">
        <v>43343</v>
      </c>
      <c r="B174" s="422" t="s">
        <v>10</v>
      </c>
      <c r="C174" s="37" t="s">
        <v>23</v>
      </c>
      <c r="D174" t="s">
        <v>12</v>
      </c>
      <c r="E174" s="2">
        <v>26.1</v>
      </c>
      <c r="G174" s="2">
        <f t="shared" si="2"/>
        <v>26.099999999999987</v>
      </c>
    </row>
    <row r="175" spans="1:7">
      <c r="B175" s="422"/>
      <c r="D175" t="s">
        <v>13</v>
      </c>
      <c r="E175" s="2">
        <v>2</v>
      </c>
      <c r="G175" s="2">
        <f t="shared" si="2"/>
        <v>28.099999999999987</v>
      </c>
    </row>
    <row r="176" spans="1:7">
      <c r="B176" s="422"/>
      <c r="D176" t="s">
        <v>14</v>
      </c>
      <c r="E176" s="2">
        <v>60</v>
      </c>
      <c r="G176" s="2">
        <f t="shared" si="2"/>
        <v>88.1</v>
      </c>
    </row>
    <row r="177" spans="1:7">
      <c r="B177" s="422"/>
      <c r="D177" t="s">
        <v>15</v>
      </c>
      <c r="E177" s="2">
        <v>5</v>
      </c>
      <c r="G177" s="2">
        <f t="shared" si="2"/>
        <v>93.1</v>
      </c>
    </row>
    <row r="178" spans="1:7">
      <c r="B178" s="422"/>
      <c r="D178" t="s">
        <v>179</v>
      </c>
      <c r="E178" s="2">
        <v>25</v>
      </c>
      <c r="G178" s="2">
        <f t="shared" si="2"/>
        <v>118.1</v>
      </c>
    </row>
    <row r="179" spans="1:7">
      <c r="A179" s="3">
        <v>43343</v>
      </c>
      <c r="B179" s="422" t="s">
        <v>69</v>
      </c>
      <c r="C179" s="37" t="s">
        <v>23</v>
      </c>
      <c r="D179" t="s">
        <v>14</v>
      </c>
      <c r="F179" s="2">
        <v>60</v>
      </c>
      <c r="G179" s="2">
        <f t="shared" si="2"/>
        <v>58.099999999999994</v>
      </c>
    </row>
    <row r="180" spans="1:7">
      <c r="A180" s="3">
        <v>43343</v>
      </c>
      <c r="B180" s="422" t="s">
        <v>69</v>
      </c>
      <c r="C180" s="37" t="s">
        <v>23</v>
      </c>
      <c r="D180" t="s">
        <v>15</v>
      </c>
      <c r="F180" s="2">
        <v>5</v>
      </c>
      <c r="G180" s="2">
        <f t="shared" si="2"/>
        <v>53.099999999999994</v>
      </c>
    </row>
    <row r="181" spans="1:7">
      <c r="A181" s="3">
        <v>43368</v>
      </c>
      <c r="B181" s="422">
        <v>16222</v>
      </c>
      <c r="C181" s="37" t="s">
        <v>23</v>
      </c>
      <c r="D181" t="s">
        <v>12</v>
      </c>
      <c r="F181" s="2">
        <v>26.1</v>
      </c>
      <c r="G181" s="2">
        <f t="shared" si="2"/>
        <v>26.999999999999993</v>
      </c>
    </row>
    <row r="182" spans="1:7">
      <c r="A182" s="3">
        <v>43368</v>
      </c>
      <c r="B182" s="422">
        <v>16222</v>
      </c>
      <c r="C182" s="37" t="s">
        <v>23</v>
      </c>
      <c r="D182" t="s">
        <v>13</v>
      </c>
      <c r="F182" s="2">
        <v>2</v>
      </c>
      <c r="G182" s="2">
        <f t="shared" si="2"/>
        <v>24.999999999999993</v>
      </c>
    </row>
    <row r="183" spans="1:7">
      <c r="A183" s="3">
        <v>43393</v>
      </c>
      <c r="B183" s="422">
        <v>9021</v>
      </c>
      <c r="C183" s="37" t="s">
        <v>23</v>
      </c>
      <c r="D183" t="s">
        <v>179</v>
      </c>
      <c r="F183" s="2">
        <v>25</v>
      </c>
      <c r="G183" s="2">
        <f t="shared" si="2"/>
        <v>0</v>
      </c>
    </row>
    <row r="184" spans="1:7">
      <c r="A184" s="3">
        <v>43373</v>
      </c>
      <c r="B184" s="422" t="s">
        <v>10</v>
      </c>
      <c r="C184" s="37" t="s">
        <v>24</v>
      </c>
      <c r="D184" t="s">
        <v>12</v>
      </c>
      <c r="E184" s="2">
        <v>26.8</v>
      </c>
      <c r="G184" s="2">
        <f t="shared" si="2"/>
        <v>26.8</v>
      </c>
    </row>
    <row r="185" spans="1:7">
      <c r="B185" s="422"/>
      <c r="D185" t="s">
        <v>13</v>
      </c>
      <c r="E185" s="2">
        <v>6</v>
      </c>
      <c r="G185" s="2">
        <f t="shared" si="2"/>
        <v>32.799999999999997</v>
      </c>
    </row>
    <row r="186" spans="1:7">
      <c r="B186" s="422"/>
      <c r="D186" t="s">
        <v>14</v>
      </c>
      <c r="E186" s="2">
        <v>60</v>
      </c>
      <c r="G186" s="2">
        <f t="shared" si="2"/>
        <v>92.8</v>
      </c>
    </row>
    <row r="187" spans="1:7">
      <c r="B187" s="422"/>
      <c r="D187" t="s">
        <v>15</v>
      </c>
      <c r="E187" s="2">
        <v>5</v>
      </c>
      <c r="G187" s="2">
        <f t="shared" si="2"/>
        <v>97.8</v>
      </c>
    </row>
    <row r="188" spans="1:7">
      <c r="B188" s="422"/>
      <c r="D188" t="s">
        <v>28</v>
      </c>
      <c r="E188" s="2">
        <v>10</v>
      </c>
      <c r="G188" s="2">
        <f t="shared" si="2"/>
        <v>107.8</v>
      </c>
    </row>
    <row r="189" spans="1:7">
      <c r="A189" s="3">
        <v>43373</v>
      </c>
      <c r="B189" s="422" t="s">
        <v>69</v>
      </c>
      <c r="C189" s="37" t="s">
        <v>24</v>
      </c>
      <c r="D189" t="s">
        <v>14</v>
      </c>
      <c r="F189" s="2">
        <v>60</v>
      </c>
      <c r="G189" s="2">
        <f t="shared" si="2"/>
        <v>47.8</v>
      </c>
    </row>
    <row r="190" spans="1:7">
      <c r="A190" s="3">
        <v>43373</v>
      </c>
      <c r="B190" s="422" t="s">
        <v>69</v>
      </c>
      <c r="C190" s="37" t="s">
        <v>24</v>
      </c>
      <c r="D190" t="s">
        <v>15</v>
      </c>
      <c r="F190" s="2">
        <v>5</v>
      </c>
      <c r="G190" s="2">
        <f t="shared" si="2"/>
        <v>42.8</v>
      </c>
    </row>
    <row r="191" spans="1:7">
      <c r="A191" s="3">
        <v>43383</v>
      </c>
      <c r="B191" s="422">
        <v>16287</v>
      </c>
      <c r="C191" s="37" t="s">
        <v>24</v>
      </c>
      <c r="D191" t="s">
        <v>28</v>
      </c>
      <c r="F191" s="2">
        <v>10</v>
      </c>
      <c r="G191" s="2">
        <f t="shared" si="2"/>
        <v>32.799999999999997</v>
      </c>
    </row>
    <row r="192" spans="1:7">
      <c r="A192" s="3">
        <v>43433</v>
      </c>
      <c r="B192" s="422">
        <v>16630</v>
      </c>
      <c r="C192" s="37" t="s">
        <v>24</v>
      </c>
      <c r="D192" t="s">
        <v>12</v>
      </c>
      <c r="F192" s="2">
        <v>26.8</v>
      </c>
      <c r="G192" s="2">
        <f t="shared" si="2"/>
        <v>5.9999999999999964</v>
      </c>
    </row>
    <row r="193" spans="1:7">
      <c r="A193" s="3">
        <v>43433</v>
      </c>
      <c r="B193" s="422">
        <v>16630</v>
      </c>
      <c r="C193" s="37" t="s">
        <v>24</v>
      </c>
      <c r="D193" t="s">
        <v>13</v>
      </c>
      <c r="F193" s="2">
        <v>6</v>
      </c>
      <c r="G193" s="2">
        <f t="shared" si="2"/>
        <v>0</v>
      </c>
    </row>
    <row r="194" spans="1:7">
      <c r="A194" s="3">
        <v>43404</v>
      </c>
      <c r="B194" s="422" t="s">
        <v>10</v>
      </c>
      <c r="C194" s="37" t="s">
        <v>25</v>
      </c>
      <c r="D194" t="s">
        <v>12</v>
      </c>
      <c r="E194" s="2">
        <v>26.9</v>
      </c>
      <c r="G194" s="2">
        <f t="shared" si="2"/>
        <v>26.9</v>
      </c>
    </row>
    <row r="195" spans="1:7">
      <c r="B195" s="422"/>
      <c r="D195" t="s">
        <v>13</v>
      </c>
      <c r="E195" s="2">
        <v>7</v>
      </c>
      <c r="G195" s="2">
        <f t="shared" si="2"/>
        <v>33.9</v>
      </c>
    </row>
    <row r="196" spans="1:7">
      <c r="B196" s="422"/>
      <c r="D196" t="s">
        <v>14</v>
      </c>
      <c r="E196" s="2">
        <v>60</v>
      </c>
      <c r="G196" s="2">
        <f t="shared" si="2"/>
        <v>93.9</v>
      </c>
    </row>
    <row r="197" spans="1:7">
      <c r="B197" s="422"/>
      <c r="D197" t="s">
        <v>15</v>
      </c>
      <c r="E197" s="2">
        <v>5</v>
      </c>
      <c r="G197" s="2">
        <f t="shared" si="2"/>
        <v>98.9</v>
      </c>
    </row>
    <row r="198" spans="1:7">
      <c r="A198" s="3">
        <v>43404</v>
      </c>
      <c r="B198" s="422" t="s">
        <v>69</v>
      </c>
      <c r="C198" s="37" t="s">
        <v>25</v>
      </c>
      <c r="D198" t="s">
        <v>14</v>
      </c>
      <c r="F198" s="2">
        <v>60</v>
      </c>
      <c r="G198" s="2">
        <f t="shared" si="2"/>
        <v>38.900000000000006</v>
      </c>
    </row>
    <row r="199" spans="1:7">
      <c r="A199" s="3">
        <v>43404</v>
      </c>
      <c r="B199" s="422" t="s">
        <v>69</v>
      </c>
      <c r="C199" s="37" t="s">
        <v>25</v>
      </c>
      <c r="D199" t="s">
        <v>15</v>
      </c>
      <c r="F199" s="2">
        <v>5</v>
      </c>
      <c r="G199" s="2">
        <f t="shared" si="2"/>
        <v>33.900000000000006</v>
      </c>
    </row>
    <row r="200" spans="1:7">
      <c r="A200" s="3">
        <v>43469</v>
      </c>
      <c r="B200" s="422">
        <v>16830</v>
      </c>
      <c r="C200" s="37" t="s">
        <v>25</v>
      </c>
      <c r="D200" t="s">
        <v>12</v>
      </c>
      <c r="F200" s="2">
        <v>26.9</v>
      </c>
      <c r="G200" s="2">
        <f t="shared" si="2"/>
        <v>7.0000000000000071</v>
      </c>
    </row>
    <row r="201" spans="1:7">
      <c r="A201" s="3">
        <v>43469</v>
      </c>
      <c r="B201" s="422">
        <v>16830</v>
      </c>
      <c r="C201" s="37" t="s">
        <v>25</v>
      </c>
      <c r="D201" t="s">
        <v>13</v>
      </c>
      <c r="F201" s="2">
        <v>7</v>
      </c>
      <c r="G201" s="2">
        <f t="shared" si="2"/>
        <v>7.1054273576010019E-15</v>
      </c>
    </row>
    <row r="202" spans="1:7">
      <c r="A202" s="3">
        <v>43434</v>
      </c>
      <c r="B202" s="422" t="s">
        <v>10</v>
      </c>
      <c r="C202" s="37" t="s">
        <v>26</v>
      </c>
      <c r="D202" t="s">
        <v>13</v>
      </c>
      <c r="E202" s="2">
        <v>27.7</v>
      </c>
      <c r="G202" s="2">
        <f t="shared" si="2"/>
        <v>27.700000000000006</v>
      </c>
    </row>
    <row r="203" spans="1:7">
      <c r="B203" s="422"/>
      <c r="D203" t="s">
        <v>13</v>
      </c>
      <c r="E203" s="2">
        <v>7</v>
      </c>
      <c r="G203" s="2">
        <f t="shared" si="2"/>
        <v>34.700000000000003</v>
      </c>
    </row>
    <row r="204" spans="1:7">
      <c r="B204" s="422"/>
      <c r="D204" t="s">
        <v>14</v>
      </c>
      <c r="E204" s="2">
        <v>60</v>
      </c>
      <c r="G204" s="2">
        <f t="shared" ref="G204:G272" si="3">+G203+E204-F204</f>
        <v>94.7</v>
      </c>
    </row>
    <row r="205" spans="1:7">
      <c r="B205" s="422"/>
      <c r="D205" t="s">
        <v>15</v>
      </c>
      <c r="E205" s="2">
        <v>5</v>
      </c>
      <c r="G205" s="2">
        <f t="shared" si="3"/>
        <v>99.7</v>
      </c>
    </row>
    <row r="206" spans="1:7">
      <c r="A206" s="3">
        <v>43434</v>
      </c>
      <c r="B206" s="422" t="s">
        <v>69</v>
      </c>
      <c r="C206" s="37" t="s">
        <v>26</v>
      </c>
      <c r="D206" t="s">
        <v>14</v>
      </c>
      <c r="F206" s="2">
        <v>60</v>
      </c>
      <c r="G206" s="2">
        <f t="shared" si="3"/>
        <v>39.700000000000003</v>
      </c>
    </row>
    <row r="207" spans="1:7">
      <c r="A207" s="3">
        <v>43434</v>
      </c>
      <c r="B207" s="422" t="s">
        <v>69</v>
      </c>
      <c r="C207" s="37" t="s">
        <v>26</v>
      </c>
      <c r="D207" t="s">
        <v>15</v>
      </c>
      <c r="F207" s="2">
        <v>5</v>
      </c>
      <c r="G207" s="2">
        <f t="shared" si="3"/>
        <v>34.700000000000003</v>
      </c>
    </row>
    <row r="208" spans="1:7">
      <c r="A208" s="3">
        <v>43503</v>
      </c>
      <c r="B208" s="422">
        <v>17125</v>
      </c>
      <c r="C208" s="37" t="s">
        <v>26</v>
      </c>
      <c r="D208" t="s">
        <v>12</v>
      </c>
      <c r="F208" s="2">
        <v>27.7</v>
      </c>
      <c r="G208" s="2">
        <f t="shared" si="3"/>
        <v>7.0000000000000036</v>
      </c>
    </row>
    <row r="209" spans="1:7">
      <c r="A209" s="3">
        <v>43503</v>
      </c>
      <c r="B209" s="422">
        <v>17125</v>
      </c>
      <c r="C209" s="37" t="s">
        <v>26</v>
      </c>
      <c r="D209" t="s">
        <v>13</v>
      </c>
      <c r="F209" s="2">
        <v>7</v>
      </c>
      <c r="G209" s="2">
        <f t="shared" si="3"/>
        <v>0</v>
      </c>
    </row>
    <row r="210" spans="1:7">
      <c r="A210" s="3">
        <v>43465</v>
      </c>
      <c r="B210" s="422" t="s">
        <v>10</v>
      </c>
      <c r="C210" s="37" t="s">
        <v>27</v>
      </c>
      <c r="D210" t="s">
        <v>12</v>
      </c>
      <c r="E210" s="2">
        <v>29.6</v>
      </c>
      <c r="G210" s="2">
        <f t="shared" si="3"/>
        <v>29.6</v>
      </c>
    </row>
    <row r="211" spans="1:7">
      <c r="B211" s="422"/>
      <c r="D211" t="s">
        <v>13</v>
      </c>
      <c r="E211" s="2">
        <v>7</v>
      </c>
      <c r="G211" s="2">
        <f t="shared" si="3"/>
        <v>36.6</v>
      </c>
    </row>
    <row r="212" spans="1:7">
      <c r="B212" s="422"/>
      <c r="D212" t="s">
        <v>14</v>
      </c>
      <c r="E212" s="2">
        <v>60</v>
      </c>
      <c r="G212" s="2">
        <f t="shared" si="3"/>
        <v>96.6</v>
      </c>
    </row>
    <row r="213" spans="1:7">
      <c r="B213" s="422"/>
      <c r="D213" t="s">
        <v>15</v>
      </c>
      <c r="E213" s="2">
        <v>5</v>
      </c>
      <c r="G213" s="2">
        <f t="shared" si="3"/>
        <v>101.6</v>
      </c>
    </row>
    <row r="214" spans="1:7">
      <c r="A214" s="3">
        <v>43465</v>
      </c>
      <c r="B214" s="422" t="s">
        <v>69</v>
      </c>
      <c r="C214" s="37" t="s">
        <v>27</v>
      </c>
      <c r="D214" t="s">
        <v>14</v>
      </c>
      <c r="F214" s="2">
        <v>60</v>
      </c>
      <c r="G214" s="2">
        <f t="shared" si="3"/>
        <v>41.599999999999994</v>
      </c>
    </row>
    <row r="215" spans="1:7">
      <c r="A215" s="3">
        <v>43465</v>
      </c>
      <c r="B215" s="422" t="s">
        <v>69</v>
      </c>
      <c r="C215" s="37" t="s">
        <v>27</v>
      </c>
      <c r="D215" t="s">
        <v>15</v>
      </c>
      <c r="F215" s="2">
        <v>5</v>
      </c>
      <c r="G215" s="2">
        <f t="shared" si="3"/>
        <v>36.599999999999994</v>
      </c>
    </row>
    <row r="216" spans="1:7">
      <c r="A216" s="3">
        <v>43523</v>
      </c>
      <c r="B216" s="422">
        <v>17204</v>
      </c>
      <c r="C216" s="37" t="s">
        <v>27</v>
      </c>
      <c r="D216" t="s">
        <v>12</v>
      </c>
      <c r="F216" s="2">
        <v>29.6</v>
      </c>
      <c r="G216" s="2">
        <f t="shared" si="3"/>
        <v>6.9999999999999929</v>
      </c>
    </row>
    <row r="217" spans="1:7">
      <c r="A217" s="3">
        <v>43523</v>
      </c>
      <c r="B217" s="422">
        <v>17204</v>
      </c>
      <c r="C217" s="37" t="s">
        <v>27</v>
      </c>
      <c r="D217" t="s">
        <v>13</v>
      </c>
      <c r="F217" s="2">
        <v>7</v>
      </c>
      <c r="G217" s="2">
        <f t="shared" si="3"/>
        <v>-7.1054273576010019E-15</v>
      </c>
    </row>
    <row r="218" spans="1:7" ht="18" customHeight="1">
      <c r="A218" s="3">
        <v>43496</v>
      </c>
      <c r="B218" s="422" t="s">
        <v>10</v>
      </c>
      <c r="C218" s="37" t="s">
        <v>11</v>
      </c>
      <c r="D218" t="s">
        <v>12</v>
      </c>
      <c r="E218" s="2">
        <v>26.6</v>
      </c>
      <c r="G218" s="2">
        <f t="shared" si="3"/>
        <v>26.599999999999994</v>
      </c>
    </row>
    <row r="219" spans="1:7">
      <c r="B219" s="422"/>
      <c r="D219" t="s">
        <v>13</v>
      </c>
      <c r="E219" s="2">
        <v>7</v>
      </c>
      <c r="G219" s="2">
        <f t="shared" si="3"/>
        <v>33.599999999999994</v>
      </c>
    </row>
    <row r="220" spans="1:7">
      <c r="B220" s="422"/>
      <c r="D220" t="s">
        <v>14</v>
      </c>
      <c r="E220" s="2">
        <v>60</v>
      </c>
      <c r="G220" s="2">
        <f t="shared" si="3"/>
        <v>93.6</v>
      </c>
    </row>
    <row r="221" spans="1:7">
      <c r="B221" s="422"/>
      <c r="D221" t="s">
        <v>15</v>
      </c>
      <c r="E221" s="2">
        <v>5</v>
      </c>
      <c r="G221" s="2">
        <f t="shared" si="3"/>
        <v>98.6</v>
      </c>
    </row>
    <row r="222" spans="1:7">
      <c r="A222" s="3">
        <v>43496</v>
      </c>
      <c r="B222" s="422" t="s">
        <v>69</v>
      </c>
      <c r="C222" s="37" t="s">
        <v>11</v>
      </c>
      <c r="D222" t="s">
        <v>14</v>
      </c>
      <c r="F222" s="2">
        <v>60</v>
      </c>
      <c r="G222" s="2">
        <f t="shared" si="3"/>
        <v>38.599999999999994</v>
      </c>
    </row>
    <row r="223" spans="1:7">
      <c r="A223" s="3">
        <v>43496</v>
      </c>
      <c r="B223" s="422" t="s">
        <v>69</v>
      </c>
      <c r="C223" s="37" t="s">
        <v>11</v>
      </c>
      <c r="D223" t="s">
        <v>15</v>
      </c>
      <c r="F223" s="2">
        <v>5</v>
      </c>
      <c r="G223" s="2">
        <f t="shared" si="3"/>
        <v>33.599999999999994</v>
      </c>
    </row>
    <row r="224" spans="1:7">
      <c r="A224" s="3">
        <v>43537</v>
      </c>
      <c r="B224" s="422">
        <v>17338</v>
      </c>
      <c r="C224" s="37" t="s">
        <v>11</v>
      </c>
      <c r="D224" t="s">
        <v>12</v>
      </c>
      <c r="F224" s="2">
        <v>26.6</v>
      </c>
      <c r="G224" s="2">
        <f t="shared" si="3"/>
        <v>6.9999999999999929</v>
      </c>
    </row>
    <row r="225" spans="1:7">
      <c r="A225" s="3">
        <v>43537</v>
      </c>
      <c r="B225" s="422">
        <v>17338</v>
      </c>
      <c r="C225" s="37" t="s">
        <v>11</v>
      </c>
      <c r="D225" t="s">
        <v>13</v>
      </c>
      <c r="F225" s="2">
        <v>7</v>
      </c>
      <c r="G225" s="2">
        <f t="shared" si="3"/>
        <v>-7.1054273576010019E-15</v>
      </c>
    </row>
    <row r="226" spans="1:7">
      <c r="A226" s="3">
        <v>43524</v>
      </c>
      <c r="B226" s="422" t="s">
        <v>10</v>
      </c>
      <c r="C226" s="37" t="s">
        <v>17</v>
      </c>
      <c r="D226" t="s">
        <v>12</v>
      </c>
      <c r="E226" s="2">
        <v>28.1</v>
      </c>
      <c r="G226" s="2">
        <f t="shared" si="3"/>
        <v>28.099999999999994</v>
      </c>
    </row>
    <row r="227" spans="1:7">
      <c r="B227" s="422"/>
      <c r="D227" t="s">
        <v>13</v>
      </c>
      <c r="E227" s="2">
        <v>8.6</v>
      </c>
      <c r="G227" s="2">
        <f t="shared" si="3"/>
        <v>36.699999999999996</v>
      </c>
    </row>
    <row r="228" spans="1:7">
      <c r="B228" s="422"/>
      <c r="D228" t="s">
        <v>14</v>
      </c>
      <c r="E228" s="2">
        <v>56</v>
      </c>
      <c r="G228" s="2">
        <f t="shared" si="3"/>
        <v>92.699999999999989</v>
      </c>
    </row>
    <row r="229" spans="1:7">
      <c r="B229" s="422"/>
      <c r="D229" t="s">
        <v>15</v>
      </c>
      <c r="E229" s="2">
        <v>5</v>
      </c>
      <c r="G229" s="2">
        <f t="shared" si="3"/>
        <v>97.699999999999989</v>
      </c>
    </row>
    <row r="230" spans="1:7">
      <c r="A230" s="3">
        <v>43524</v>
      </c>
      <c r="B230" s="422" t="s">
        <v>69</v>
      </c>
      <c r="C230" s="37" t="s">
        <v>17</v>
      </c>
      <c r="D230" t="s">
        <v>14</v>
      </c>
      <c r="F230" s="2">
        <v>56</v>
      </c>
      <c r="G230" s="2">
        <f t="shared" si="3"/>
        <v>41.699999999999989</v>
      </c>
    </row>
    <row r="231" spans="1:7">
      <c r="A231" s="3">
        <v>43524</v>
      </c>
      <c r="B231" s="422" t="s">
        <v>69</v>
      </c>
      <c r="C231" s="37" t="s">
        <v>17</v>
      </c>
      <c r="D231" t="s">
        <v>15</v>
      </c>
      <c r="F231" s="2">
        <v>5</v>
      </c>
      <c r="G231" s="2">
        <f t="shared" si="3"/>
        <v>36.699999999999989</v>
      </c>
    </row>
    <row r="232" spans="1:7">
      <c r="A232" s="3">
        <v>43551</v>
      </c>
      <c r="B232" s="422">
        <v>17448</v>
      </c>
      <c r="C232" s="37" t="s">
        <v>17</v>
      </c>
      <c r="D232" t="s">
        <v>12</v>
      </c>
      <c r="F232" s="2">
        <v>28.1</v>
      </c>
      <c r="G232" s="2">
        <f t="shared" si="3"/>
        <v>8.5999999999999872</v>
      </c>
    </row>
    <row r="233" spans="1:7">
      <c r="A233" s="3">
        <v>43599</v>
      </c>
      <c r="B233" s="422">
        <v>17839</v>
      </c>
      <c r="C233" s="37" t="s">
        <v>17</v>
      </c>
      <c r="D233" t="s">
        <v>13</v>
      </c>
      <c r="F233" s="2">
        <v>8.6</v>
      </c>
      <c r="G233" s="2">
        <f t="shared" si="3"/>
        <v>0</v>
      </c>
    </row>
    <row r="234" spans="1:7">
      <c r="A234" s="3">
        <v>43555</v>
      </c>
      <c r="B234" s="422" t="s">
        <v>10</v>
      </c>
      <c r="C234" s="37" t="s">
        <v>18</v>
      </c>
      <c r="D234" t="s">
        <v>12</v>
      </c>
      <c r="E234" s="2">
        <v>26.1</v>
      </c>
      <c r="G234" s="2">
        <f t="shared" si="3"/>
        <v>26.1</v>
      </c>
    </row>
    <row r="235" spans="1:7">
      <c r="B235" s="422"/>
      <c r="D235" t="s">
        <v>13</v>
      </c>
      <c r="E235" s="2">
        <v>6.8</v>
      </c>
      <c r="G235" s="2">
        <f t="shared" si="3"/>
        <v>32.9</v>
      </c>
    </row>
    <row r="236" spans="1:7">
      <c r="B236" s="422"/>
      <c r="D236" t="s">
        <v>14</v>
      </c>
      <c r="E236" s="2">
        <v>60</v>
      </c>
      <c r="G236" s="2">
        <f t="shared" si="3"/>
        <v>92.9</v>
      </c>
    </row>
    <row r="237" spans="1:7">
      <c r="B237" s="422"/>
      <c r="D237" t="s">
        <v>15</v>
      </c>
      <c r="E237" s="2">
        <v>5</v>
      </c>
      <c r="G237" s="2">
        <f t="shared" si="3"/>
        <v>97.9</v>
      </c>
    </row>
    <row r="238" spans="1:7">
      <c r="A238" s="3">
        <v>43555</v>
      </c>
      <c r="B238" s="422" t="s">
        <v>69</v>
      </c>
      <c r="C238" s="37" t="s">
        <v>18</v>
      </c>
      <c r="D238" t="s">
        <v>14</v>
      </c>
      <c r="F238" s="2">
        <v>60</v>
      </c>
      <c r="G238" s="2">
        <f t="shared" si="3"/>
        <v>37.900000000000006</v>
      </c>
    </row>
    <row r="239" spans="1:7">
      <c r="A239" s="3">
        <v>43555</v>
      </c>
      <c r="B239" s="422" t="s">
        <v>69</v>
      </c>
      <c r="C239" s="37" t="s">
        <v>18</v>
      </c>
      <c r="D239" t="s">
        <v>15</v>
      </c>
      <c r="F239" s="2">
        <v>5</v>
      </c>
      <c r="G239" s="2">
        <f t="shared" si="3"/>
        <v>32.900000000000006</v>
      </c>
    </row>
    <row r="240" spans="1:7">
      <c r="A240" s="3">
        <v>43599</v>
      </c>
      <c r="B240" s="422">
        <v>17839</v>
      </c>
      <c r="C240" s="37" t="s">
        <v>18</v>
      </c>
      <c r="D240" t="s">
        <v>12</v>
      </c>
      <c r="F240" s="2">
        <v>26.1</v>
      </c>
      <c r="G240" s="2">
        <f t="shared" si="3"/>
        <v>6.8000000000000043</v>
      </c>
    </row>
    <row r="241" spans="1:7">
      <c r="A241" s="3">
        <v>43599</v>
      </c>
      <c r="B241" s="422">
        <v>17839</v>
      </c>
      <c r="C241" s="37" t="s">
        <v>18</v>
      </c>
      <c r="D241" t="s">
        <v>13</v>
      </c>
      <c r="F241" s="2">
        <v>6.8</v>
      </c>
      <c r="G241" s="2">
        <f t="shared" si="3"/>
        <v>0</v>
      </c>
    </row>
    <row r="242" spans="1:7">
      <c r="A242" s="31">
        <v>43585</v>
      </c>
      <c r="B242" s="421" t="s">
        <v>10</v>
      </c>
      <c r="C242" s="39" t="s">
        <v>19</v>
      </c>
      <c r="D242" t="s">
        <v>12</v>
      </c>
      <c r="E242" s="2">
        <v>26.4</v>
      </c>
      <c r="G242" s="2">
        <f t="shared" si="3"/>
        <v>26.4</v>
      </c>
    </row>
    <row r="243" spans="1:7">
      <c r="B243" s="422"/>
      <c r="D243" t="s">
        <v>13</v>
      </c>
      <c r="E243" s="2">
        <v>6.2</v>
      </c>
      <c r="G243" s="2">
        <f t="shared" si="3"/>
        <v>32.6</v>
      </c>
    </row>
    <row r="244" spans="1:7">
      <c r="B244" s="422"/>
      <c r="D244" t="s">
        <v>14</v>
      </c>
      <c r="E244" s="2">
        <v>60</v>
      </c>
      <c r="G244" s="2">
        <f t="shared" si="3"/>
        <v>92.6</v>
      </c>
    </row>
    <row r="245" spans="1:7">
      <c r="B245" s="422"/>
      <c r="D245" t="s">
        <v>15</v>
      </c>
      <c r="E245" s="2">
        <v>5</v>
      </c>
      <c r="G245" s="2">
        <f t="shared" si="3"/>
        <v>97.6</v>
      </c>
    </row>
    <row r="246" spans="1:7">
      <c r="A246" s="3">
        <v>43585</v>
      </c>
      <c r="B246" s="422" t="s">
        <v>69</v>
      </c>
      <c r="C246" s="37" t="s">
        <v>19</v>
      </c>
      <c r="D246" t="s">
        <v>14</v>
      </c>
      <c r="F246" s="2">
        <v>60</v>
      </c>
      <c r="G246" s="2">
        <f t="shared" si="3"/>
        <v>37.599999999999994</v>
      </c>
    </row>
    <row r="247" spans="1:7">
      <c r="A247" s="3">
        <v>43585</v>
      </c>
      <c r="B247" s="422" t="s">
        <v>69</v>
      </c>
      <c r="C247" s="37" t="s">
        <v>19</v>
      </c>
      <c r="D247" t="s">
        <v>15</v>
      </c>
      <c r="F247" s="2">
        <v>5</v>
      </c>
      <c r="G247" s="2">
        <f t="shared" si="3"/>
        <v>32.599999999999994</v>
      </c>
    </row>
    <row r="248" spans="1:7">
      <c r="A248" s="3">
        <v>43650</v>
      </c>
      <c r="B248" s="422">
        <v>18172</v>
      </c>
      <c r="C248" s="37" t="s">
        <v>19</v>
      </c>
      <c r="D248" t="s">
        <v>12</v>
      </c>
      <c r="F248" s="2">
        <v>26.4</v>
      </c>
      <c r="G248" s="2">
        <f t="shared" si="3"/>
        <v>6.1999999999999957</v>
      </c>
    </row>
    <row r="249" spans="1:7">
      <c r="A249" s="3">
        <v>43650</v>
      </c>
      <c r="B249" s="422">
        <v>18172</v>
      </c>
      <c r="C249" s="37" t="s">
        <v>19</v>
      </c>
      <c r="D249" t="s">
        <v>13</v>
      </c>
      <c r="F249" s="2">
        <v>6.2</v>
      </c>
      <c r="G249" s="2">
        <f t="shared" si="3"/>
        <v>0</v>
      </c>
    </row>
    <row r="250" spans="1:7">
      <c r="A250" s="31">
        <v>43616</v>
      </c>
      <c r="B250" s="421" t="s">
        <v>10</v>
      </c>
      <c r="C250" s="39" t="s">
        <v>20</v>
      </c>
      <c r="D250" t="s">
        <v>12</v>
      </c>
      <c r="E250" s="2">
        <v>24.3</v>
      </c>
      <c r="G250" s="2">
        <f t="shared" si="3"/>
        <v>24.3</v>
      </c>
    </row>
    <row r="251" spans="1:7">
      <c r="B251" s="422"/>
      <c r="D251" t="s">
        <v>13</v>
      </c>
      <c r="E251" s="2">
        <v>7.2</v>
      </c>
      <c r="G251" s="2">
        <f t="shared" si="3"/>
        <v>31.5</v>
      </c>
    </row>
    <row r="252" spans="1:7">
      <c r="B252" s="422"/>
      <c r="D252" t="s">
        <v>14</v>
      </c>
      <c r="E252" s="2">
        <v>60</v>
      </c>
      <c r="G252" s="2">
        <f t="shared" si="3"/>
        <v>91.5</v>
      </c>
    </row>
    <row r="253" spans="1:7">
      <c r="B253" s="422"/>
      <c r="D253" t="s">
        <v>15</v>
      </c>
      <c r="E253" s="2">
        <v>5</v>
      </c>
      <c r="G253" s="2">
        <f t="shared" si="3"/>
        <v>96.5</v>
      </c>
    </row>
    <row r="254" spans="1:7">
      <c r="B254" s="422"/>
      <c r="D254" t="s">
        <v>156</v>
      </c>
      <c r="E254" s="2">
        <v>10</v>
      </c>
      <c r="G254" s="2">
        <f t="shared" si="3"/>
        <v>106.5</v>
      </c>
    </row>
    <row r="255" spans="1:7">
      <c r="A255" s="3">
        <v>43616</v>
      </c>
      <c r="B255" s="422" t="s">
        <v>69</v>
      </c>
      <c r="C255" s="37" t="s">
        <v>20</v>
      </c>
      <c r="D255" t="s">
        <v>14</v>
      </c>
      <c r="F255" s="2">
        <v>60</v>
      </c>
      <c r="G255" s="2">
        <f t="shared" si="3"/>
        <v>46.5</v>
      </c>
    </row>
    <row r="256" spans="1:7">
      <c r="A256" s="3">
        <v>43616</v>
      </c>
      <c r="B256" s="422" t="s">
        <v>69</v>
      </c>
      <c r="C256" s="37" t="s">
        <v>20</v>
      </c>
      <c r="D256" t="s">
        <v>15</v>
      </c>
      <c r="F256" s="2">
        <v>5</v>
      </c>
      <c r="G256" s="2">
        <f t="shared" si="3"/>
        <v>41.5</v>
      </c>
    </row>
    <row r="257" spans="1:7">
      <c r="A257" s="3">
        <v>43670</v>
      </c>
      <c r="B257" s="422">
        <v>18281</v>
      </c>
      <c r="C257" s="37" t="s">
        <v>20</v>
      </c>
      <c r="D257" t="s">
        <v>12</v>
      </c>
      <c r="F257" s="2">
        <v>24.3</v>
      </c>
      <c r="G257" s="2">
        <f t="shared" si="3"/>
        <v>17.2</v>
      </c>
    </row>
    <row r="258" spans="1:7">
      <c r="A258" s="3">
        <v>43670</v>
      </c>
      <c r="B258" s="422">
        <v>18281</v>
      </c>
      <c r="C258" s="37" t="s">
        <v>20</v>
      </c>
      <c r="D258" t="s">
        <v>13</v>
      </c>
      <c r="F258" s="2">
        <v>7.2</v>
      </c>
      <c r="G258" s="2">
        <f t="shared" si="3"/>
        <v>10</v>
      </c>
    </row>
    <row r="259" spans="1:7">
      <c r="A259" s="3">
        <v>43766</v>
      </c>
      <c r="B259" s="422">
        <v>19055</v>
      </c>
      <c r="C259" s="37" t="s">
        <v>20</v>
      </c>
      <c r="D259" t="s">
        <v>156</v>
      </c>
      <c r="F259" s="2">
        <v>10</v>
      </c>
      <c r="G259" s="2">
        <f t="shared" si="3"/>
        <v>0</v>
      </c>
    </row>
    <row r="260" spans="1:7">
      <c r="A260" s="31">
        <v>43646</v>
      </c>
      <c r="B260" s="421" t="s">
        <v>10</v>
      </c>
      <c r="C260" s="39" t="s">
        <v>21</v>
      </c>
      <c r="D260" t="s">
        <v>12</v>
      </c>
      <c r="E260" s="2">
        <v>21.7</v>
      </c>
      <c r="G260" s="2">
        <f t="shared" si="3"/>
        <v>21.7</v>
      </c>
    </row>
    <row r="261" spans="1:7">
      <c r="B261" s="422"/>
      <c r="D261" t="s">
        <v>13</v>
      </c>
      <c r="E261" s="2">
        <v>6.9</v>
      </c>
      <c r="G261" s="2">
        <f t="shared" si="3"/>
        <v>28.6</v>
      </c>
    </row>
    <row r="262" spans="1:7">
      <c r="B262" s="422"/>
      <c r="D262" t="s">
        <v>14</v>
      </c>
      <c r="E262" s="2">
        <v>60</v>
      </c>
      <c r="G262" s="2">
        <f t="shared" si="3"/>
        <v>88.6</v>
      </c>
    </row>
    <row r="263" spans="1:7">
      <c r="B263" s="422"/>
      <c r="D263" t="s">
        <v>15</v>
      </c>
      <c r="E263" s="2">
        <v>5</v>
      </c>
      <c r="G263" s="2">
        <f t="shared" si="3"/>
        <v>93.6</v>
      </c>
    </row>
    <row r="264" spans="1:7">
      <c r="A264" s="3">
        <v>43646</v>
      </c>
      <c r="B264" s="422" t="s">
        <v>69</v>
      </c>
      <c r="C264" s="37" t="s">
        <v>21</v>
      </c>
      <c r="D264" t="s">
        <v>14</v>
      </c>
      <c r="F264" s="2">
        <v>60</v>
      </c>
      <c r="G264" s="2">
        <f t="shared" si="3"/>
        <v>33.599999999999994</v>
      </c>
    </row>
    <row r="265" spans="1:7">
      <c r="A265" s="3">
        <v>43646</v>
      </c>
      <c r="B265" s="422" t="s">
        <v>69</v>
      </c>
      <c r="C265" s="37" t="s">
        <v>21</v>
      </c>
      <c r="D265" t="s">
        <v>15</v>
      </c>
      <c r="F265" s="2">
        <v>5</v>
      </c>
      <c r="G265" s="2">
        <f t="shared" si="3"/>
        <v>28.599999999999994</v>
      </c>
    </row>
    <row r="266" spans="1:7">
      <c r="A266" s="3">
        <v>43701</v>
      </c>
      <c r="B266" s="422">
        <v>18563</v>
      </c>
      <c r="C266" s="37" t="s">
        <v>21</v>
      </c>
      <c r="D266" t="s">
        <v>12</v>
      </c>
      <c r="F266" s="2">
        <v>21.7</v>
      </c>
      <c r="G266" s="2">
        <f t="shared" si="3"/>
        <v>6.899999999999995</v>
      </c>
    </row>
    <row r="267" spans="1:7">
      <c r="A267" s="3">
        <v>43701</v>
      </c>
      <c r="B267" s="422">
        <v>18563</v>
      </c>
      <c r="C267" s="37" t="s">
        <v>21</v>
      </c>
      <c r="D267" t="s">
        <v>13</v>
      </c>
      <c r="F267" s="2">
        <v>6.9</v>
      </c>
      <c r="G267" s="2">
        <f t="shared" si="3"/>
        <v>0</v>
      </c>
    </row>
    <row r="268" spans="1:7">
      <c r="A268" s="31">
        <v>43677</v>
      </c>
      <c r="B268" s="421" t="s">
        <v>10</v>
      </c>
      <c r="C268" s="39" t="s">
        <v>22</v>
      </c>
      <c r="D268" t="s">
        <v>12</v>
      </c>
      <c r="E268" s="2">
        <v>21.8</v>
      </c>
      <c r="G268" s="2">
        <f t="shared" si="3"/>
        <v>21.8</v>
      </c>
    </row>
    <row r="269" spans="1:7">
      <c r="B269" s="422"/>
      <c r="D269" t="s">
        <v>13</v>
      </c>
      <c r="E269" s="2">
        <v>6.7</v>
      </c>
      <c r="G269" s="2">
        <f t="shared" si="3"/>
        <v>28.5</v>
      </c>
    </row>
    <row r="270" spans="1:7">
      <c r="B270" s="422"/>
      <c r="D270" t="s">
        <v>14</v>
      </c>
      <c r="E270" s="2">
        <v>60</v>
      </c>
      <c r="G270" s="2">
        <f t="shared" si="3"/>
        <v>88.5</v>
      </c>
    </row>
    <row r="271" spans="1:7">
      <c r="B271" s="422"/>
      <c r="D271" t="s">
        <v>15</v>
      </c>
      <c r="E271" s="2">
        <v>5</v>
      </c>
      <c r="G271" s="2">
        <f t="shared" si="3"/>
        <v>93.5</v>
      </c>
    </row>
    <row r="272" spans="1:7">
      <c r="A272" s="3">
        <v>43677</v>
      </c>
      <c r="B272" s="422" t="s">
        <v>69</v>
      </c>
      <c r="C272" s="37" t="s">
        <v>22</v>
      </c>
      <c r="D272" t="s">
        <v>14</v>
      </c>
      <c r="F272" s="2">
        <v>60</v>
      </c>
      <c r="G272" s="2">
        <f t="shared" si="3"/>
        <v>33.5</v>
      </c>
    </row>
    <row r="273" spans="1:7">
      <c r="A273" s="3">
        <v>43677</v>
      </c>
      <c r="B273" s="422" t="s">
        <v>69</v>
      </c>
      <c r="C273" s="37" t="s">
        <v>22</v>
      </c>
      <c r="D273" t="s">
        <v>29</v>
      </c>
      <c r="F273" s="2">
        <v>5</v>
      </c>
      <c r="G273" s="2">
        <f t="shared" ref="G273:G347" si="4">+G272+E273-F273</f>
        <v>28.5</v>
      </c>
    </row>
    <row r="274" spans="1:7">
      <c r="A274" s="3">
        <v>43733</v>
      </c>
      <c r="B274" s="422">
        <v>18785</v>
      </c>
      <c r="C274" s="37" t="s">
        <v>22</v>
      </c>
      <c r="D274" t="s">
        <v>12</v>
      </c>
      <c r="F274" s="2">
        <v>21.8</v>
      </c>
      <c r="G274" s="2">
        <f t="shared" si="4"/>
        <v>6.6999999999999993</v>
      </c>
    </row>
    <row r="275" spans="1:7">
      <c r="A275" s="3">
        <v>43733</v>
      </c>
      <c r="B275" s="422">
        <v>18785</v>
      </c>
      <c r="C275" s="37" t="s">
        <v>22</v>
      </c>
      <c r="D275" t="s">
        <v>13</v>
      </c>
      <c r="F275" s="2">
        <v>6.7</v>
      </c>
      <c r="G275" s="2">
        <f t="shared" si="4"/>
        <v>0</v>
      </c>
    </row>
    <row r="276" spans="1:7">
      <c r="A276" s="31">
        <v>43708</v>
      </c>
      <c r="B276" s="421" t="s">
        <v>10</v>
      </c>
      <c r="C276" s="39" t="s">
        <v>23</v>
      </c>
      <c r="D276" t="s">
        <v>12</v>
      </c>
      <c r="E276" s="2">
        <v>21.1</v>
      </c>
      <c r="G276" s="2">
        <f t="shared" si="4"/>
        <v>21.1</v>
      </c>
    </row>
    <row r="277" spans="1:7">
      <c r="B277" s="422"/>
      <c r="D277" t="s">
        <v>13</v>
      </c>
      <c r="E277" s="2">
        <v>6.5</v>
      </c>
      <c r="G277" s="2">
        <f t="shared" si="4"/>
        <v>27.6</v>
      </c>
    </row>
    <row r="278" spans="1:7">
      <c r="B278" s="422"/>
      <c r="D278" t="s">
        <v>14</v>
      </c>
      <c r="E278" s="2">
        <v>60</v>
      </c>
      <c r="G278" s="2">
        <f t="shared" si="4"/>
        <v>87.6</v>
      </c>
    </row>
    <row r="279" spans="1:7">
      <c r="B279" s="422"/>
      <c r="D279" t="s">
        <v>15</v>
      </c>
      <c r="E279" s="2">
        <v>5</v>
      </c>
      <c r="G279" s="2">
        <f t="shared" si="4"/>
        <v>92.6</v>
      </c>
    </row>
    <row r="280" spans="1:7">
      <c r="B280" s="422"/>
      <c r="D280" t="s">
        <v>179</v>
      </c>
      <c r="E280" s="2">
        <v>25</v>
      </c>
      <c r="G280" s="2">
        <f t="shared" si="4"/>
        <v>117.6</v>
      </c>
    </row>
    <row r="281" spans="1:7">
      <c r="B281" s="422"/>
      <c r="D281" t="s">
        <v>70</v>
      </c>
      <c r="E281" s="2">
        <v>93</v>
      </c>
      <c r="G281" s="2">
        <f t="shared" si="4"/>
        <v>210.6</v>
      </c>
    </row>
    <row r="282" spans="1:7">
      <c r="A282" s="3">
        <v>43708</v>
      </c>
      <c r="B282" s="422" t="s">
        <v>69</v>
      </c>
      <c r="C282" s="37" t="s">
        <v>23</v>
      </c>
      <c r="D282" t="s">
        <v>14</v>
      </c>
      <c r="F282" s="2">
        <v>60</v>
      </c>
      <c r="G282" s="2">
        <f t="shared" si="4"/>
        <v>150.6</v>
      </c>
    </row>
    <row r="283" spans="1:7">
      <c r="A283" s="3">
        <v>43708</v>
      </c>
      <c r="B283" s="422" t="s">
        <v>69</v>
      </c>
      <c r="C283" s="37" t="s">
        <v>23</v>
      </c>
      <c r="D283" t="s">
        <v>15</v>
      </c>
      <c r="F283" s="2">
        <v>5</v>
      </c>
      <c r="G283" s="2">
        <f t="shared" si="4"/>
        <v>145.6</v>
      </c>
    </row>
    <row r="284" spans="1:7">
      <c r="A284" s="3">
        <v>43760</v>
      </c>
      <c r="B284" s="422">
        <v>18924</v>
      </c>
      <c r="C284" s="37" t="s">
        <v>23</v>
      </c>
      <c r="D284" t="s">
        <v>12</v>
      </c>
      <c r="F284" s="2">
        <v>21.1</v>
      </c>
      <c r="G284" s="2">
        <f t="shared" si="4"/>
        <v>124.5</v>
      </c>
    </row>
    <row r="285" spans="1:7">
      <c r="A285" s="3">
        <v>43760</v>
      </c>
      <c r="B285" s="422">
        <v>18924</v>
      </c>
      <c r="C285" s="37" t="s">
        <v>23</v>
      </c>
      <c r="D285" t="s">
        <v>13</v>
      </c>
      <c r="F285" s="2">
        <v>6.5</v>
      </c>
      <c r="G285" s="2">
        <f t="shared" si="4"/>
        <v>118</v>
      </c>
    </row>
    <row r="286" spans="1:7">
      <c r="A286" s="3">
        <v>43766</v>
      </c>
      <c r="B286" s="422">
        <v>9564</v>
      </c>
      <c r="C286" s="37" t="s">
        <v>23</v>
      </c>
      <c r="D286" t="s">
        <v>179</v>
      </c>
      <c r="F286" s="2">
        <v>25</v>
      </c>
      <c r="G286" s="2">
        <f t="shared" si="4"/>
        <v>93</v>
      </c>
    </row>
    <row r="287" spans="1:7">
      <c r="A287" s="3">
        <v>43766</v>
      </c>
      <c r="B287" s="422">
        <v>19055</v>
      </c>
      <c r="C287" s="37" t="s">
        <v>23</v>
      </c>
      <c r="D287" t="s">
        <v>70</v>
      </c>
      <c r="F287" s="2">
        <v>93</v>
      </c>
      <c r="G287" s="2">
        <f t="shared" si="4"/>
        <v>0</v>
      </c>
    </row>
    <row r="288" spans="1:7">
      <c r="A288" s="31">
        <v>43738</v>
      </c>
      <c r="B288" s="421" t="s">
        <v>10</v>
      </c>
      <c r="C288" s="39" t="s">
        <v>24</v>
      </c>
      <c r="D288" t="s">
        <v>12</v>
      </c>
      <c r="E288" s="2">
        <v>21.2</v>
      </c>
      <c r="G288" s="2">
        <f t="shared" si="4"/>
        <v>21.2</v>
      </c>
    </row>
    <row r="289" spans="1:7">
      <c r="B289" s="422"/>
      <c r="D289" t="s">
        <v>13</v>
      </c>
      <c r="E289" s="2">
        <v>6.6</v>
      </c>
      <c r="G289" s="2">
        <f t="shared" si="4"/>
        <v>27.799999999999997</v>
      </c>
    </row>
    <row r="290" spans="1:7">
      <c r="B290" s="422"/>
      <c r="D290" t="s">
        <v>14</v>
      </c>
      <c r="E290" s="2">
        <v>60</v>
      </c>
      <c r="G290" s="2">
        <f t="shared" si="4"/>
        <v>87.8</v>
      </c>
    </row>
    <row r="291" spans="1:7">
      <c r="B291" s="422"/>
      <c r="D291" t="s">
        <v>15</v>
      </c>
      <c r="E291" s="2">
        <v>5</v>
      </c>
      <c r="G291" s="2">
        <f t="shared" si="4"/>
        <v>92.8</v>
      </c>
    </row>
    <row r="292" spans="1:7">
      <c r="A292" s="3">
        <v>43738</v>
      </c>
      <c r="B292" s="422" t="s">
        <v>69</v>
      </c>
      <c r="C292" s="37" t="s">
        <v>24</v>
      </c>
      <c r="D292" t="s">
        <v>14</v>
      </c>
      <c r="F292" s="2">
        <v>60</v>
      </c>
      <c r="G292" s="2">
        <f t="shared" si="4"/>
        <v>32.799999999999997</v>
      </c>
    </row>
    <row r="293" spans="1:7">
      <c r="A293" s="3">
        <v>43738</v>
      </c>
      <c r="B293" s="422" t="s">
        <v>69</v>
      </c>
      <c r="C293" s="37" t="s">
        <v>24</v>
      </c>
      <c r="D293" t="s">
        <v>15</v>
      </c>
      <c r="F293" s="2">
        <v>5</v>
      </c>
      <c r="G293" s="2">
        <f t="shared" si="4"/>
        <v>27.799999999999997</v>
      </c>
    </row>
    <row r="294" spans="1:7">
      <c r="A294" s="3">
        <v>43766</v>
      </c>
      <c r="B294" s="422">
        <v>19055</v>
      </c>
      <c r="C294" s="37" t="s">
        <v>24</v>
      </c>
      <c r="D294" t="s">
        <v>12</v>
      </c>
      <c r="F294" s="2">
        <v>21.2</v>
      </c>
      <c r="G294" s="2">
        <f t="shared" si="4"/>
        <v>6.5999999999999979</v>
      </c>
    </row>
    <row r="295" spans="1:7">
      <c r="A295" s="3">
        <v>43766</v>
      </c>
      <c r="B295" s="422">
        <v>19055</v>
      </c>
      <c r="C295" s="37" t="s">
        <v>24</v>
      </c>
      <c r="D295" t="s">
        <v>13</v>
      </c>
      <c r="F295" s="2">
        <v>6.6</v>
      </c>
      <c r="G295" s="2">
        <f t="shared" si="4"/>
        <v>0</v>
      </c>
    </row>
    <row r="296" spans="1:7">
      <c r="A296" s="31">
        <v>43769</v>
      </c>
      <c r="B296" s="421" t="s">
        <v>10</v>
      </c>
      <c r="C296" s="39" t="s">
        <v>25</v>
      </c>
      <c r="D296" s="54" t="s">
        <v>12</v>
      </c>
      <c r="E296" s="45">
        <v>21.4</v>
      </c>
      <c r="G296" s="2">
        <f t="shared" si="4"/>
        <v>21.4</v>
      </c>
    </row>
    <row r="297" spans="1:7">
      <c r="A297" s="71"/>
      <c r="B297" s="425"/>
      <c r="C297" s="56"/>
      <c r="D297" s="54" t="s">
        <v>13</v>
      </c>
      <c r="E297" s="45">
        <v>6.3</v>
      </c>
      <c r="G297" s="2">
        <f t="shared" si="4"/>
        <v>27.7</v>
      </c>
    </row>
    <row r="298" spans="1:7">
      <c r="A298" s="71"/>
      <c r="B298" s="425"/>
      <c r="C298" s="56"/>
      <c r="D298" s="54" t="s">
        <v>14</v>
      </c>
      <c r="E298" s="45">
        <v>60</v>
      </c>
      <c r="G298" s="2">
        <f t="shared" si="4"/>
        <v>87.7</v>
      </c>
    </row>
    <row r="299" spans="1:7">
      <c r="A299" s="71"/>
      <c r="B299" s="425"/>
      <c r="C299" s="56"/>
      <c r="D299" s="54" t="s">
        <v>15</v>
      </c>
      <c r="E299" s="45">
        <v>5</v>
      </c>
      <c r="G299" s="2">
        <f t="shared" si="4"/>
        <v>92.7</v>
      </c>
    </row>
    <row r="300" spans="1:7">
      <c r="A300" s="3">
        <v>43769</v>
      </c>
      <c r="B300" s="422" t="s">
        <v>69</v>
      </c>
      <c r="C300" s="422" t="s">
        <v>25</v>
      </c>
      <c r="D300" t="s">
        <v>14</v>
      </c>
      <c r="E300" s="45"/>
      <c r="F300" s="45">
        <v>60</v>
      </c>
      <c r="G300" s="2">
        <f t="shared" si="4"/>
        <v>32.700000000000003</v>
      </c>
    </row>
    <row r="301" spans="1:7">
      <c r="A301" s="3">
        <v>43769</v>
      </c>
      <c r="B301" s="422" t="s">
        <v>69</v>
      </c>
      <c r="C301" s="422" t="s">
        <v>25</v>
      </c>
      <c r="D301" t="s">
        <v>15</v>
      </c>
      <c r="E301" s="45"/>
      <c r="F301" s="45">
        <v>5</v>
      </c>
      <c r="G301" s="2">
        <f t="shared" si="4"/>
        <v>27.700000000000003</v>
      </c>
    </row>
    <row r="302" spans="1:7">
      <c r="A302" s="3">
        <v>43795</v>
      </c>
      <c r="B302" s="422">
        <v>19188</v>
      </c>
      <c r="C302" s="422" t="s">
        <v>25</v>
      </c>
      <c r="D302" t="s">
        <v>12</v>
      </c>
      <c r="E302" s="45"/>
      <c r="F302" s="45">
        <v>21.4</v>
      </c>
      <c r="G302" s="2">
        <f t="shared" si="4"/>
        <v>6.3000000000000043</v>
      </c>
    </row>
    <row r="303" spans="1:7">
      <c r="A303" s="3">
        <v>43795</v>
      </c>
      <c r="B303" s="422">
        <v>19188</v>
      </c>
      <c r="C303" s="422" t="s">
        <v>25</v>
      </c>
      <c r="D303" t="s">
        <v>13</v>
      </c>
      <c r="E303" s="45"/>
      <c r="F303" s="45">
        <v>6.3</v>
      </c>
      <c r="G303" s="2">
        <f t="shared" si="4"/>
        <v>0</v>
      </c>
    </row>
    <row r="304" spans="1:7">
      <c r="A304" s="31">
        <v>43799</v>
      </c>
      <c r="B304" s="421" t="s">
        <v>10</v>
      </c>
      <c r="C304" s="39" t="s">
        <v>26</v>
      </c>
      <c r="D304" s="54" t="s">
        <v>12</v>
      </c>
      <c r="E304" s="45">
        <v>23.9</v>
      </c>
      <c r="F304" s="45"/>
      <c r="G304" s="2">
        <f t="shared" si="4"/>
        <v>23.9</v>
      </c>
    </row>
    <row r="305" spans="1:7">
      <c r="A305" s="71"/>
      <c r="B305" s="425"/>
      <c r="C305" s="56"/>
      <c r="D305" s="54" t="s">
        <v>13</v>
      </c>
      <c r="E305" s="45">
        <v>6.6</v>
      </c>
      <c r="F305" s="45"/>
      <c r="G305" s="2">
        <f t="shared" si="4"/>
        <v>30.5</v>
      </c>
    </row>
    <row r="306" spans="1:7">
      <c r="A306" s="71"/>
      <c r="B306" s="425"/>
      <c r="C306" s="56"/>
      <c r="D306" s="54" t="s">
        <v>14</v>
      </c>
      <c r="E306" s="45">
        <v>60</v>
      </c>
      <c r="F306" s="45"/>
      <c r="G306" s="2">
        <f t="shared" si="4"/>
        <v>90.5</v>
      </c>
    </row>
    <row r="307" spans="1:7">
      <c r="A307" s="71"/>
      <c r="B307" s="425"/>
      <c r="C307" s="56"/>
      <c r="D307" s="54" t="s">
        <v>15</v>
      </c>
      <c r="E307" s="45">
        <v>5</v>
      </c>
      <c r="F307" s="45"/>
      <c r="G307" s="2">
        <f t="shared" si="4"/>
        <v>95.5</v>
      </c>
    </row>
    <row r="308" spans="1:7">
      <c r="A308" s="71">
        <v>43799</v>
      </c>
      <c r="B308" s="422" t="s">
        <v>69</v>
      </c>
      <c r="C308" s="37" t="s">
        <v>26</v>
      </c>
      <c r="D308" t="s">
        <v>14</v>
      </c>
      <c r="E308" s="45"/>
      <c r="F308" s="45">
        <v>60</v>
      </c>
      <c r="G308" s="2">
        <f t="shared" si="4"/>
        <v>35.5</v>
      </c>
    </row>
    <row r="309" spans="1:7">
      <c r="A309" s="71">
        <v>43799</v>
      </c>
      <c r="B309" s="422" t="s">
        <v>69</v>
      </c>
      <c r="C309" s="37" t="s">
        <v>26</v>
      </c>
      <c r="D309" t="s">
        <v>15</v>
      </c>
      <c r="E309" s="45"/>
      <c r="F309" s="45">
        <v>5</v>
      </c>
      <c r="G309" s="2">
        <f t="shared" si="4"/>
        <v>30.5</v>
      </c>
    </row>
    <row r="310" spans="1:7">
      <c r="A310" s="71">
        <v>43852</v>
      </c>
      <c r="B310" s="422">
        <v>19578</v>
      </c>
      <c r="C310" s="37" t="s">
        <v>26</v>
      </c>
      <c r="D310" t="s">
        <v>12</v>
      </c>
      <c r="E310" s="45"/>
      <c r="F310" s="45">
        <v>23.9</v>
      </c>
      <c r="G310" s="2">
        <f t="shared" si="4"/>
        <v>6.6000000000000014</v>
      </c>
    </row>
    <row r="311" spans="1:7">
      <c r="A311" s="71">
        <v>43852</v>
      </c>
      <c r="B311" s="422">
        <v>19578</v>
      </c>
      <c r="C311" s="37" t="s">
        <v>26</v>
      </c>
      <c r="D311" t="s">
        <v>13</v>
      </c>
      <c r="E311" s="45"/>
      <c r="F311" s="45">
        <v>6.6</v>
      </c>
      <c r="G311" s="2">
        <f t="shared" si="4"/>
        <v>0</v>
      </c>
    </row>
    <row r="312" spans="1:7">
      <c r="A312" s="31">
        <v>43830</v>
      </c>
      <c r="B312" s="421" t="s">
        <v>10</v>
      </c>
      <c r="C312" s="39" t="s">
        <v>27</v>
      </c>
      <c r="D312" s="54" t="s">
        <v>12</v>
      </c>
      <c r="E312" s="45">
        <v>25</v>
      </c>
      <c r="F312" s="45"/>
      <c r="G312" s="2">
        <f t="shared" si="4"/>
        <v>25</v>
      </c>
    </row>
    <row r="313" spans="1:7">
      <c r="A313" s="71"/>
      <c r="B313" s="425"/>
      <c r="C313" s="56"/>
      <c r="D313" s="54" t="s">
        <v>13</v>
      </c>
      <c r="E313" s="45">
        <v>6.6</v>
      </c>
      <c r="F313" s="45"/>
      <c r="G313" s="2">
        <f t="shared" si="4"/>
        <v>31.6</v>
      </c>
    </row>
    <row r="314" spans="1:7">
      <c r="A314" s="71"/>
      <c r="B314" s="425"/>
      <c r="C314" s="56"/>
      <c r="D314" s="54" t="s">
        <v>14</v>
      </c>
      <c r="E314" s="45">
        <v>60</v>
      </c>
      <c r="F314" s="45"/>
      <c r="G314" s="2">
        <f t="shared" si="4"/>
        <v>91.6</v>
      </c>
    </row>
    <row r="315" spans="1:7">
      <c r="A315" s="71"/>
      <c r="B315" s="425"/>
      <c r="C315" s="56"/>
      <c r="D315" s="54" t="s">
        <v>15</v>
      </c>
      <c r="E315" s="45">
        <v>5</v>
      </c>
      <c r="F315" s="45"/>
      <c r="G315" s="2">
        <f t="shared" si="4"/>
        <v>96.6</v>
      </c>
    </row>
    <row r="316" spans="1:7">
      <c r="A316" s="71">
        <v>43830</v>
      </c>
      <c r="B316" s="422" t="s">
        <v>69</v>
      </c>
      <c r="C316" s="37" t="s">
        <v>27</v>
      </c>
      <c r="D316" t="s">
        <v>14</v>
      </c>
      <c r="E316" s="45"/>
      <c r="F316" s="45">
        <v>60</v>
      </c>
      <c r="G316" s="2">
        <f t="shared" si="4"/>
        <v>36.599999999999994</v>
      </c>
    </row>
    <row r="317" spans="1:7">
      <c r="A317" s="71">
        <v>43830</v>
      </c>
      <c r="B317" s="422" t="s">
        <v>69</v>
      </c>
      <c r="C317" s="37" t="s">
        <v>27</v>
      </c>
      <c r="D317" t="s">
        <v>15</v>
      </c>
      <c r="E317" s="45"/>
      <c r="F317" s="45">
        <v>5</v>
      </c>
      <c r="G317" s="2">
        <f t="shared" si="4"/>
        <v>31.599999999999994</v>
      </c>
    </row>
    <row r="318" spans="1:7">
      <c r="A318" s="71">
        <v>43852</v>
      </c>
      <c r="B318" s="422">
        <v>19578</v>
      </c>
      <c r="C318" s="37" t="s">
        <v>27</v>
      </c>
      <c r="D318" t="s">
        <v>12</v>
      </c>
      <c r="E318" s="45"/>
      <c r="F318" s="45">
        <v>25</v>
      </c>
      <c r="G318" s="2">
        <f t="shared" si="4"/>
        <v>6.5999999999999943</v>
      </c>
    </row>
    <row r="319" spans="1:7">
      <c r="A319" s="71">
        <v>43852</v>
      </c>
      <c r="B319" s="422">
        <v>19578</v>
      </c>
      <c r="C319" s="37" t="s">
        <v>27</v>
      </c>
      <c r="D319" t="s">
        <v>13</v>
      </c>
      <c r="E319" s="45"/>
      <c r="F319" s="45">
        <v>6.6</v>
      </c>
      <c r="G319" s="2">
        <f t="shared" si="4"/>
        <v>0</v>
      </c>
    </row>
    <row r="320" spans="1:7">
      <c r="A320" s="31">
        <v>43861</v>
      </c>
      <c r="B320" s="421" t="s">
        <v>10</v>
      </c>
      <c r="C320" s="39" t="s">
        <v>11</v>
      </c>
      <c r="D320" s="54" t="s">
        <v>12</v>
      </c>
      <c r="E320" s="45">
        <v>27.9</v>
      </c>
      <c r="F320" s="45"/>
      <c r="G320" s="2">
        <f t="shared" si="4"/>
        <v>27.9</v>
      </c>
    </row>
    <row r="321" spans="1:7">
      <c r="A321" s="71"/>
      <c r="B321" s="425"/>
      <c r="C321" s="56"/>
      <c r="D321" s="54" t="s">
        <v>13</v>
      </c>
      <c r="E321" s="45">
        <v>6.3</v>
      </c>
      <c r="F321" s="45"/>
      <c r="G321" s="2">
        <f t="shared" si="4"/>
        <v>34.199999999999996</v>
      </c>
    </row>
    <row r="322" spans="1:7">
      <c r="A322" s="71"/>
      <c r="B322" s="425"/>
      <c r="C322" s="56"/>
      <c r="D322" s="54" t="s">
        <v>14</v>
      </c>
      <c r="E322" s="45">
        <v>60</v>
      </c>
      <c r="F322" s="45"/>
      <c r="G322" s="2">
        <f t="shared" si="4"/>
        <v>94.199999999999989</v>
      </c>
    </row>
    <row r="323" spans="1:7">
      <c r="A323" s="71"/>
      <c r="B323" s="425"/>
      <c r="C323" s="56"/>
      <c r="D323" s="54" t="s">
        <v>15</v>
      </c>
      <c r="E323" s="45">
        <v>5</v>
      </c>
      <c r="F323" s="45"/>
      <c r="G323" s="2">
        <f t="shared" si="4"/>
        <v>99.199999999999989</v>
      </c>
    </row>
    <row r="324" spans="1:7">
      <c r="A324" s="3">
        <v>43861</v>
      </c>
      <c r="B324" s="422" t="s">
        <v>69</v>
      </c>
      <c r="C324" s="37" t="s">
        <v>11</v>
      </c>
      <c r="D324" t="s">
        <v>14</v>
      </c>
      <c r="E324" s="45"/>
      <c r="F324" s="45">
        <v>47</v>
      </c>
      <c r="G324" s="2">
        <f t="shared" si="4"/>
        <v>52.199999999999989</v>
      </c>
    </row>
    <row r="325" spans="1:7">
      <c r="A325" s="3">
        <v>43949</v>
      </c>
      <c r="B325" s="422">
        <v>19916</v>
      </c>
      <c r="C325" s="37" t="s">
        <v>11</v>
      </c>
      <c r="D325" t="s">
        <v>12</v>
      </c>
      <c r="E325" s="45"/>
      <c r="F325" s="45">
        <v>27.9</v>
      </c>
      <c r="G325" s="2">
        <f t="shared" si="4"/>
        <v>24.29999999999999</v>
      </c>
    </row>
    <row r="326" spans="1:7">
      <c r="A326" s="3">
        <v>43949</v>
      </c>
      <c r="B326" s="422">
        <v>19916</v>
      </c>
      <c r="C326" s="37" t="s">
        <v>11</v>
      </c>
      <c r="D326" t="s">
        <v>13</v>
      </c>
      <c r="E326" s="45"/>
      <c r="F326" s="45">
        <v>6.3</v>
      </c>
      <c r="G326" s="2">
        <f t="shared" si="4"/>
        <v>17.999999999999989</v>
      </c>
    </row>
    <row r="327" spans="1:7">
      <c r="A327" s="3">
        <v>43949</v>
      </c>
      <c r="B327" s="422">
        <v>19916</v>
      </c>
      <c r="C327" s="37" t="s">
        <v>11</v>
      </c>
      <c r="D327" t="s">
        <v>14</v>
      </c>
      <c r="E327" s="45"/>
      <c r="F327" s="45">
        <v>13</v>
      </c>
      <c r="G327" s="2">
        <f t="shared" si="4"/>
        <v>4.9999999999999893</v>
      </c>
    </row>
    <row r="328" spans="1:7">
      <c r="A328" s="3">
        <v>43949</v>
      </c>
      <c r="B328" s="422">
        <v>19916</v>
      </c>
      <c r="C328" s="37" t="s">
        <v>11</v>
      </c>
      <c r="D328" t="s">
        <v>15</v>
      </c>
      <c r="E328" s="45"/>
      <c r="F328" s="45">
        <v>5</v>
      </c>
      <c r="G328" s="2">
        <f t="shared" si="4"/>
        <v>-1.0658141036401503E-14</v>
      </c>
    </row>
    <row r="329" spans="1:7">
      <c r="A329" s="31">
        <v>43890</v>
      </c>
      <c r="B329" s="421" t="s">
        <v>10</v>
      </c>
      <c r="C329" s="39" t="s">
        <v>17</v>
      </c>
      <c r="D329" t="s">
        <v>12</v>
      </c>
      <c r="E329" s="45">
        <v>28.9</v>
      </c>
      <c r="F329" s="45"/>
      <c r="G329" s="2">
        <f t="shared" si="4"/>
        <v>28.899999999999988</v>
      </c>
    </row>
    <row r="330" spans="1:7">
      <c r="B330" s="422"/>
      <c r="D330" t="s">
        <v>13</v>
      </c>
      <c r="E330" s="45">
        <v>6.7</v>
      </c>
      <c r="F330" s="45"/>
      <c r="G330" s="2">
        <f t="shared" si="4"/>
        <v>35.599999999999987</v>
      </c>
    </row>
    <row r="331" spans="1:7">
      <c r="B331" s="422"/>
      <c r="D331" t="s">
        <v>14</v>
      </c>
      <c r="E331" s="45">
        <v>58</v>
      </c>
      <c r="F331" s="45"/>
      <c r="G331" s="2">
        <f t="shared" si="4"/>
        <v>93.6</v>
      </c>
    </row>
    <row r="332" spans="1:7">
      <c r="B332" s="422"/>
      <c r="D332" t="s">
        <v>29</v>
      </c>
      <c r="E332" s="45">
        <v>5</v>
      </c>
      <c r="F332" s="45"/>
      <c r="G332" s="2">
        <f t="shared" si="4"/>
        <v>98.6</v>
      </c>
    </row>
    <row r="333" spans="1:7">
      <c r="A333" s="3">
        <v>43890</v>
      </c>
      <c r="B333" s="422" t="s">
        <v>69</v>
      </c>
      <c r="C333" s="37" t="s">
        <v>17</v>
      </c>
      <c r="D333" t="s">
        <v>14</v>
      </c>
      <c r="E333" s="45"/>
      <c r="F333" s="45">
        <v>58</v>
      </c>
      <c r="G333" s="2">
        <f t="shared" si="4"/>
        <v>40.599999999999994</v>
      </c>
    </row>
    <row r="334" spans="1:7">
      <c r="A334" s="3">
        <v>43890</v>
      </c>
      <c r="B334" s="422" t="s">
        <v>69</v>
      </c>
      <c r="C334" s="37" t="s">
        <v>17</v>
      </c>
      <c r="D334" t="s">
        <v>29</v>
      </c>
      <c r="E334" s="45"/>
      <c r="F334" s="45">
        <v>5</v>
      </c>
      <c r="G334" s="2">
        <f t="shared" si="4"/>
        <v>35.599999999999994</v>
      </c>
    </row>
    <row r="335" spans="1:7">
      <c r="A335" s="3">
        <v>44043</v>
      </c>
      <c r="B335" s="422">
        <v>20123</v>
      </c>
      <c r="C335" s="37" t="s">
        <v>17</v>
      </c>
      <c r="D335" t="s">
        <v>12</v>
      </c>
      <c r="E335" s="45"/>
      <c r="F335" s="45">
        <v>28.9</v>
      </c>
      <c r="G335" s="2">
        <f t="shared" si="4"/>
        <v>6.6999999999999957</v>
      </c>
    </row>
    <row r="336" spans="1:7">
      <c r="A336" s="3">
        <v>44043</v>
      </c>
      <c r="B336" s="422">
        <v>20123</v>
      </c>
      <c r="C336" s="37" t="s">
        <v>17</v>
      </c>
      <c r="D336" t="s">
        <v>13</v>
      </c>
      <c r="E336" s="45"/>
      <c r="F336" s="45">
        <v>6.7</v>
      </c>
      <c r="G336" s="2">
        <f t="shared" si="4"/>
        <v>0</v>
      </c>
    </row>
    <row r="337" spans="1:7">
      <c r="A337" s="31">
        <v>43921</v>
      </c>
      <c r="B337" s="421" t="s">
        <v>10</v>
      </c>
      <c r="C337" s="39" t="s">
        <v>18</v>
      </c>
      <c r="D337" t="s">
        <v>12</v>
      </c>
      <c r="E337" s="45">
        <v>30.2</v>
      </c>
      <c r="F337" s="45"/>
      <c r="G337" s="2">
        <f t="shared" si="4"/>
        <v>30.2</v>
      </c>
    </row>
    <row r="338" spans="1:7">
      <c r="B338" s="422"/>
      <c r="D338" t="s">
        <v>13</v>
      </c>
      <c r="E338" s="45">
        <v>6.8</v>
      </c>
      <c r="F338" s="45"/>
      <c r="G338" s="2">
        <f t="shared" si="4"/>
        <v>37</v>
      </c>
    </row>
    <row r="339" spans="1:7">
      <c r="B339" s="422"/>
      <c r="D339" t="s">
        <v>14</v>
      </c>
      <c r="E339" s="45">
        <v>60</v>
      </c>
      <c r="F339" s="45"/>
      <c r="G339" s="2">
        <f t="shared" si="4"/>
        <v>97</v>
      </c>
    </row>
    <row r="340" spans="1:7">
      <c r="B340" s="422"/>
      <c r="D340" t="s">
        <v>29</v>
      </c>
      <c r="E340" s="45">
        <v>5</v>
      </c>
      <c r="F340" s="45"/>
      <c r="G340" s="2">
        <f t="shared" si="4"/>
        <v>102</v>
      </c>
    </row>
    <row r="341" spans="1:7">
      <c r="A341" s="3">
        <v>43921</v>
      </c>
      <c r="B341" s="422" t="s">
        <v>69</v>
      </c>
      <c r="C341" s="37" t="s">
        <v>18</v>
      </c>
      <c r="D341" t="s">
        <v>14</v>
      </c>
      <c r="E341" s="45"/>
      <c r="F341" s="45">
        <v>20</v>
      </c>
      <c r="G341" s="2">
        <f t="shared" si="4"/>
        <v>82</v>
      </c>
    </row>
    <row r="342" spans="1:7">
      <c r="A342" s="3">
        <v>44043</v>
      </c>
      <c r="B342" s="422">
        <v>20123</v>
      </c>
      <c r="C342" s="37" t="s">
        <v>18</v>
      </c>
      <c r="D342" t="s">
        <v>12</v>
      </c>
      <c r="E342" s="45"/>
      <c r="F342" s="45">
        <v>30.2</v>
      </c>
      <c r="G342" s="2">
        <f t="shared" si="4"/>
        <v>51.8</v>
      </c>
    </row>
    <row r="343" spans="1:7">
      <c r="A343" s="3">
        <v>44043</v>
      </c>
      <c r="B343" s="422">
        <v>20123</v>
      </c>
      <c r="C343" s="37" t="s">
        <v>18</v>
      </c>
      <c r="D343" t="s">
        <v>13</v>
      </c>
      <c r="E343" s="45"/>
      <c r="F343" s="45">
        <v>6.8</v>
      </c>
      <c r="G343" s="2">
        <f t="shared" si="4"/>
        <v>45</v>
      </c>
    </row>
    <row r="344" spans="1:7">
      <c r="A344" s="3">
        <v>44043</v>
      </c>
      <c r="B344" s="422">
        <v>20123</v>
      </c>
      <c r="C344" s="37" t="s">
        <v>18</v>
      </c>
      <c r="D344" t="s">
        <v>14</v>
      </c>
      <c r="E344" s="45"/>
      <c r="F344" s="45">
        <v>40</v>
      </c>
      <c r="G344" s="2">
        <f t="shared" si="4"/>
        <v>5</v>
      </c>
    </row>
    <row r="345" spans="1:7">
      <c r="A345" s="3">
        <v>44043</v>
      </c>
      <c r="B345" s="422">
        <v>20123</v>
      </c>
      <c r="C345" s="37" t="s">
        <v>18</v>
      </c>
      <c r="D345" t="s">
        <v>29</v>
      </c>
      <c r="E345" s="45"/>
      <c r="F345" s="45">
        <v>5</v>
      </c>
      <c r="G345" s="2">
        <f t="shared" si="4"/>
        <v>0</v>
      </c>
    </row>
    <row r="346" spans="1:7">
      <c r="A346" s="31">
        <v>43951</v>
      </c>
      <c r="B346" s="421" t="s">
        <v>10</v>
      </c>
      <c r="C346" s="39" t="s">
        <v>19</v>
      </c>
      <c r="D346" t="s">
        <v>12</v>
      </c>
      <c r="E346" s="45">
        <v>31.3</v>
      </c>
      <c r="F346" s="45"/>
      <c r="G346" s="2">
        <f t="shared" si="4"/>
        <v>31.3</v>
      </c>
    </row>
    <row r="347" spans="1:7">
      <c r="B347" s="422"/>
      <c r="D347" t="s">
        <v>13</v>
      </c>
      <c r="E347" s="45">
        <v>10.8</v>
      </c>
      <c r="F347" s="45"/>
      <c r="G347" s="2">
        <f t="shared" si="4"/>
        <v>42.1</v>
      </c>
    </row>
    <row r="348" spans="1:7">
      <c r="B348" s="422"/>
      <c r="D348" t="s">
        <v>14</v>
      </c>
      <c r="E348" s="45">
        <v>60</v>
      </c>
      <c r="F348" s="45"/>
      <c r="G348" s="2">
        <f t="shared" ref="G348:G428" si="5">+G347+E348-F348</f>
        <v>102.1</v>
      </c>
    </row>
    <row r="349" spans="1:7">
      <c r="B349" s="422"/>
      <c r="D349" t="s">
        <v>29</v>
      </c>
      <c r="E349" s="45">
        <v>5</v>
      </c>
      <c r="F349" s="45"/>
      <c r="G349" s="2">
        <f t="shared" si="5"/>
        <v>107.1</v>
      </c>
    </row>
    <row r="350" spans="1:7">
      <c r="A350" s="3">
        <v>44043</v>
      </c>
      <c r="B350" s="422">
        <v>20123</v>
      </c>
      <c r="C350" s="37" t="s">
        <v>19</v>
      </c>
      <c r="D350" t="s">
        <v>12</v>
      </c>
      <c r="E350" s="45"/>
      <c r="F350" s="45">
        <v>29.1</v>
      </c>
      <c r="G350" s="2">
        <f t="shared" si="5"/>
        <v>78</v>
      </c>
    </row>
    <row r="351" spans="1:7">
      <c r="A351" s="3">
        <v>44043</v>
      </c>
      <c r="B351" s="422">
        <v>20123</v>
      </c>
      <c r="C351" s="37" t="s">
        <v>19</v>
      </c>
      <c r="D351" t="s">
        <v>13</v>
      </c>
      <c r="E351" s="45"/>
      <c r="F351" s="45">
        <v>6.7</v>
      </c>
      <c r="G351" s="2">
        <f t="shared" si="5"/>
        <v>71.3</v>
      </c>
    </row>
    <row r="352" spans="1:7">
      <c r="A352" s="3">
        <v>44043</v>
      </c>
      <c r="B352" s="422">
        <v>20123</v>
      </c>
      <c r="C352" s="37" t="s">
        <v>19</v>
      </c>
      <c r="D352" t="s">
        <v>14</v>
      </c>
      <c r="E352" s="45"/>
      <c r="F352" s="45">
        <v>60</v>
      </c>
      <c r="G352" s="2">
        <f t="shared" si="5"/>
        <v>11.299999999999997</v>
      </c>
    </row>
    <row r="353" spans="1:7">
      <c r="A353" s="3">
        <v>44043</v>
      </c>
      <c r="B353" s="422">
        <v>20123</v>
      </c>
      <c r="C353" s="37" t="s">
        <v>19</v>
      </c>
      <c r="D353" t="s">
        <v>29</v>
      </c>
      <c r="E353" s="45"/>
      <c r="F353" s="45">
        <v>5</v>
      </c>
      <c r="G353" s="2">
        <f t="shared" si="5"/>
        <v>6.2999999999999972</v>
      </c>
    </row>
    <row r="354" spans="1:7">
      <c r="A354" s="3">
        <v>44159</v>
      </c>
      <c r="B354" s="422">
        <v>20902</v>
      </c>
      <c r="C354" s="37" t="s">
        <v>19</v>
      </c>
      <c r="D354" t="s">
        <v>12</v>
      </c>
      <c r="E354" s="45"/>
      <c r="F354" s="45">
        <v>2.2000000000000002</v>
      </c>
      <c r="G354" s="2">
        <f t="shared" si="5"/>
        <v>4.099999999999997</v>
      </c>
    </row>
    <row r="355" spans="1:7">
      <c r="A355" s="3">
        <v>44159</v>
      </c>
      <c r="B355" s="422">
        <v>20902</v>
      </c>
      <c r="C355" s="37" t="s">
        <v>19</v>
      </c>
      <c r="D355" t="s">
        <v>13</v>
      </c>
      <c r="E355" s="45"/>
      <c r="F355" s="45">
        <v>4.0999999999999996</v>
      </c>
      <c r="G355" s="2">
        <f t="shared" si="5"/>
        <v>0</v>
      </c>
    </row>
    <row r="356" spans="1:7">
      <c r="A356" s="31">
        <v>43981</v>
      </c>
      <c r="B356" s="421" t="s">
        <v>10</v>
      </c>
      <c r="C356" s="39" t="s">
        <v>20</v>
      </c>
      <c r="D356" t="s">
        <v>12</v>
      </c>
      <c r="E356" s="45">
        <v>29.1</v>
      </c>
      <c r="F356" s="45"/>
      <c r="G356" s="2">
        <f t="shared" si="5"/>
        <v>29.1</v>
      </c>
    </row>
    <row r="357" spans="1:7">
      <c r="B357" s="422"/>
      <c r="D357" t="s">
        <v>13</v>
      </c>
      <c r="E357" s="45">
        <v>5.8</v>
      </c>
      <c r="F357" s="45"/>
      <c r="G357" s="2">
        <f t="shared" si="5"/>
        <v>34.9</v>
      </c>
    </row>
    <row r="358" spans="1:7">
      <c r="B358" s="422"/>
      <c r="D358" t="s">
        <v>14</v>
      </c>
      <c r="E358" s="45">
        <v>60</v>
      </c>
      <c r="F358" s="45"/>
      <c r="G358" s="2">
        <f t="shared" si="5"/>
        <v>94.9</v>
      </c>
    </row>
    <row r="359" spans="1:7">
      <c r="B359" s="422"/>
      <c r="D359" t="s">
        <v>29</v>
      </c>
      <c r="E359" s="45">
        <v>5</v>
      </c>
      <c r="F359" s="45"/>
      <c r="G359" s="2">
        <f t="shared" si="5"/>
        <v>99.9</v>
      </c>
    </row>
    <row r="360" spans="1:7">
      <c r="A360" s="3">
        <v>44137</v>
      </c>
      <c r="B360" s="422">
        <v>20599</v>
      </c>
      <c r="C360" s="37" t="s">
        <v>20</v>
      </c>
      <c r="D360" t="s">
        <v>12</v>
      </c>
      <c r="E360" s="45"/>
      <c r="F360" s="45">
        <v>29.1</v>
      </c>
      <c r="G360" s="2">
        <f t="shared" si="5"/>
        <v>70.800000000000011</v>
      </c>
    </row>
    <row r="361" spans="1:7">
      <c r="A361" s="3">
        <v>44137</v>
      </c>
      <c r="B361" s="422">
        <v>20599</v>
      </c>
      <c r="C361" s="37" t="s">
        <v>20</v>
      </c>
      <c r="D361" t="s">
        <v>13</v>
      </c>
      <c r="E361" s="45"/>
      <c r="F361" s="45">
        <v>5.8</v>
      </c>
      <c r="G361" s="2">
        <f t="shared" si="5"/>
        <v>65.000000000000014</v>
      </c>
    </row>
    <row r="362" spans="1:7">
      <c r="A362" s="3">
        <v>44272</v>
      </c>
      <c r="B362" s="422">
        <v>21935</v>
      </c>
      <c r="C362" s="37" t="s">
        <v>20</v>
      </c>
      <c r="D362" t="s">
        <v>14</v>
      </c>
      <c r="E362" s="45"/>
      <c r="F362" s="45">
        <v>60</v>
      </c>
      <c r="G362" s="2">
        <f t="shared" si="5"/>
        <v>5.0000000000000142</v>
      </c>
    </row>
    <row r="363" spans="1:7">
      <c r="A363" s="3">
        <v>44272</v>
      </c>
      <c r="B363" s="422">
        <v>21935</v>
      </c>
      <c r="C363" s="37" t="s">
        <v>20</v>
      </c>
      <c r="D363" t="s">
        <v>15</v>
      </c>
      <c r="E363" s="45"/>
      <c r="F363" s="45">
        <v>5</v>
      </c>
      <c r="G363" s="2">
        <f t="shared" si="5"/>
        <v>1.4210854715202004E-14</v>
      </c>
    </row>
    <row r="364" spans="1:7">
      <c r="A364" s="31">
        <v>44012</v>
      </c>
      <c r="B364" s="421" t="s">
        <v>10</v>
      </c>
      <c r="C364" s="39" t="s">
        <v>21</v>
      </c>
      <c r="D364" t="s">
        <v>12</v>
      </c>
      <c r="E364" s="45">
        <v>25.7</v>
      </c>
      <c r="F364" s="45"/>
      <c r="G364" s="2">
        <f t="shared" si="5"/>
        <v>25.700000000000014</v>
      </c>
    </row>
    <row r="365" spans="1:7">
      <c r="B365" s="422"/>
      <c r="D365" t="s">
        <v>13</v>
      </c>
      <c r="E365" s="45">
        <v>2.8</v>
      </c>
      <c r="F365" s="45"/>
      <c r="G365" s="2">
        <f t="shared" si="5"/>
        <v>28.500000000000014</v>
      </c>
    </row>
    <row r="366" spans="1:7">
      <c r="B366" s="422"/>
      <c r="D366" t="s">
        <v>14</v>
      </c>
      <c r="E366" s="45">
        <v>60</v>
      </c>
      <c r="F366" s="45"/>
      <c r="G366" s="2">
        <f t="shared" si="5"/>
        <v>88.500000000000014</v>
      </c>
    </row>
    <row r="367" spans="1:7">
      <c r="B367" s="422"/>
      <c r="D367" t="s">
        <v>29</v>
      </c>
      <c r="E367" s="45">
        <v>5</v>
      </c>
      <c r="F367" s="45"/>
      <c r="G367" s="2">
        <f t="shared" si="5"/>
        <v>93.500000000000014</v>
      </c>
    </row>
    <row r="368" spans="1:7">
      <c r="A368" s="3">
        <v>44137</v>
      </c>
      <c r="B368" s="422">
        <v>20599</v>
      </c>
      <c r="C368" s="37" t="s">
        <v>21</v>
      </c>
      <c r="D368" t="s">
        <v>12</v>
      </c>
      <c r="E368" s="45"/>
      <c r="F368" s="45">
        <v>25.7</v>
      </c>
      <c r="G368" s="2">
        <f t="shared" si="5"/>
        <v>67.800000000000011</v>
      </c>
    </row>
    <row r="369" spans="1:7">
      <c r="A369" s="3">
        <v>44137</v>
      </c>
      <c r="B369" s="422">
        <v>20599</v>
      </c>
      <c r="C369" s="37" t="s">
        <v>21</v>
      </c>
      <c r="D369" t="s">
        <v>13</v>
      </c>
      <c r="E369" s="45"/>
      <c r="F369" s="45">
        <v>2.8</v>
      </c>
      <c r="G369" s="2">
        <f t="shared" si="5"/>
        <v>65.000000000000014</v>
      </c>
    </row>
    <row r="370" spans="1:7">
      <c r="A370" s="3">
        <v>44272</v>
      </c>
      <c r="B370" s="422">
        <v>21935</v>
      </c>
      <c r="C370" s="37" t="s">
        <v>21</v>
      </c>
      <c r="D370" t="s">
        <v>31</v>
      </c>
      <c r="E370" s="45"/>
      <c r="F370" s="45">
        <v>60</v>
      </c>
      <c r="G370" s="2">
        <f t="shared" si="5"/>
        <v>5.0000000000000142</v>
      </c>
    </row>
    <row r="371" spans="1:7">
      <c r="A371" s="3">
        <v>44272</v>
      </c>
      <c r="B371" s="422">
        <v>21935</v>
      </c>
      <c r="C371" s="37" t="s">
        <v>21</v>
      </c>
      <c r="D371" t="s">
        <v>15</v>
      </c>
      <c r="E371" s="45"/>
      <c r="F371" s="45">
        <v>5</v>
      </c>
      <c r="G371" s="2">
        <f t="shared" si="5"/>
        <v>1.4210854715202004E-14</v>
      </c>
    </row>
    <row r="372" spans="1:7">
      <c r="A372" s="31">
        <v>44043</v>
      </c>
      <c r="B372" s="421" t="s">
        <v>10</v>
      </c>
      <c r="C372" s="421" t="s">
        <v>22</v>
      </c>
      <c r="D372" t="s">
        <v>12</v>
      </c>
      <c r="E372" s="2">
        <v>9</v>
      </c>
      <c r="F372" s="45"/>
      <c r="G372" s="2">
        <f t="shared" si="5"/>
        <v>9.0000000000000142</v>
      </c>
    </row>
    <row r="373" spans="1:7">
      <c r="B373" s="422"/>
      <c r="C373" s="422"/>
      <c r="D373" t="s">
        <v>13</v>
      </c>
      <c r="E373" s="2">
        <v>3.7</v>
      </c>
      <c r="F373" s="45"/>
      <c r="G373" s="2">
        <f t="shared" si="5"/>
        <v>12.700000000000014</v>
      </c>
    </row>
    <row r="374" spans="1:7">
      <c r="B374" s="422"/>
      <c r="C374" s="422"/>
      <c r="D374" t="s">
        <v>14</v>
      </c>
      <c r="E374" s="2">
        <v>60</v>
      </c>
      <c r="F374" s="45"/>
      <c r="G374" s="2">
        <f t="shared" si="5"/>
        <v>72.700000000000017</v>
      </c>
    </row>
    <row r="375" spans="1:7">
      <c r="B375" s="422"/>
      <c r="C375" s="422"/>
      <c r="D375" t="s">
        <v>29</v>
      </c>
      <c r="E375" s="2">
        <v>5</v>
      </c>
      <c r="F375" s="45"/>
      <c r="G375" s="2">
        <f t="shared" si="5"/>
        <v>77.700000000000017</v>
      </c>
    </row>
    <row r="376" spans="1:7">
      <c r="A376" s="3">
        <v>44159</v>
      </c>
      <c r="B376" s="422">
        <v>20902</v>
      </c>
      <c r="C376" s="422" t="s">
        <v>22</v>
      </c>
      <c r="D376" t="s">
        <v>12</v>
      </c>
      <c r="F376" s="45">
        <v>9</v>
      </c>
      <c r="G376" s="2">
        <f t="shared" si="5"/>
        <v>68.700000000000017</v>
      </c>
    </row>
    <row r="377" spans="1:7">
      <c r="A377" s="3">
        <v>44159</v>
      </c>
      <c r="B377" s="422">
        <v>20902</v>
      </c>
      <c r="C377" s="422" t="s">
        <v>22</v>
      </c>
      <c r="D377" t="s">
        <v>13</v>
      </c>
      <c r="F377" s="45">
        <v>3.7</v>
      </c>
      <c r="G377" s="2">
        <f t="shared" si="5"/>
        <v>65.000000000000014</v>
      </c>
    </row>
    <row r="378" spans="1:7">
      <c r="A378" s="3">
        <v>44272</v>
      </c>
      <c r="B378" s="422">
        <v>21935</v>
      </c>
      <c r="C378" s="422" t="s">
        <v>22</v>
      </c>
      <c r="D378" t="s">
        <v>14</v>
      </c>
      <c r="F378" s="45">
        <v>60</v>
      </c>
      <c r="G378" s="2">
        <f t="shared" si="5"/>
        <v>5.0000000000000142</v>
      </c>
    </row>
    <row r="379" spans="1:7">
      <c r="A379" s="3">
        <v>44272</v>
      </c>
      <c r="B379" s="422">
        <v>21935</v>
      </c>
      <c r="C379" s="422" t="s">
        <v>22</v>
      </c>
      <c r="D379" t="s">
        <v>15</v>
      </c>
      <c r="F379" s="45">
        <v>5</v>
      </c>
      <c r="G379" s="2">
        <f t="shared" si="5"/>
        <v>1.4210854715202004E-14</v>
      </c>
    </row>
    <row r="380" spans="1:7">
      <c r="A380" s="31">
        <v>44074</v>
      </c>
      <c r="B380" s="421" t="s">
        <v>10</v>
      </c>
      <c r="C380" s="421" t="s">
        <v>23</v>
      </c>
      <c r="D380" t="s">
        <v>12</v>
      </c>
      <c r="E380" s="2">
        <v>8.6</v>
      </c>
      <c r="G380" s="2">
        <f t="shared" si="5"/>
        <v>8.6000000000000139</v>
      </c>
    </row>
    <row r="381" spans="1:7">
      <c r="B381" s="422"/>
      <c r="C381" s="422"/>
      <c r="D381" t="s">
        <v>13</v>
      </c>
      <c r="E381" s="2">
        <v>2.7</v>
      </c>
      <c r="G381" s="2">
        <f t="shared" si="5"/>
        <v>11.300000000000015</v>
      </c>
    </row>
    <row r="382" spans="1:7">
      <c r="B382" s="422"/>
      <c r="C382" s="422"/>
      <c r="D382" t="s">
        <v>14</v>
      </c>
      <c r="E382" s="2">
        <v>60</v>
      </c>
      <c r="G382" s="2">
        <f t="shared" si="5"/>
        <v>71.300000000000011</v>
      </c>
    </row>
    <row r="383" spans="1:7">
      <c r="B383" s="422"/>
      <c r="C383" s="422"/>
      <c r="D383" t="s">
        <v>29</v>
      </c>
      <c r="E383" s="2">
        <v>5</v>
      </c>
      <c r="G383" s="2">
        <f t="shared" si="5"/>
        <v>76.300000000000011</v>
      </c>
    </row>
    <row r="384" spans="1:7">
      <c r="B384" s="422"/>
      <c r="C384" s="422"/>
      <c r="D384" t="s">
        <v>33</v>
      </c>
      <c r="E384" s="2">
        <v>15</v>
      </c>
      <c r="G384" s="2">
        <f t="shared" si="5"/>
        <v>91.300000000000011</v>
      </c>
    </row>
    <row r="385" spans="1:7">
      <c r="B385" s="422"/>
      <c r="C385" s="422"/>
      <c r="D385" t="s">
        <v>180</v>
      </c>
      <c r="E385" s="2">
        <v>50</v>
      </c>
      <c r="G385" s="2">
        <f t="shared" si="5"/>
        <v>141.30000000000001</v>
      </c>
    </row>
    <row r="386" spans="1:7">
      <c r="A386" s="3">
        <v>44074</v>
      </c>
      <c r="B386" s="422" t="s">
        <v>69</v>
      </c>
      <c r="C386" s="422" t="s">
        <v>23</v>
      </c>
      <c r="D386" t="s">
        <v>14</v>
      </c>
      <c r="F386" s="2">
        <v>60</v>
      </c>
      <c r="G386" s="2">
        <f t="shared" si="5"/>
        <v>81.300000000000011</v>
      </c>
    </row>
    <row r="387" spans="1:7">
      <c r="A387" s="3">
        <v>44074</v>
      </c>
      <c r="B387" s="422" t="s">
        <v>69</v>
      </c>
      <c r="C387" s="422" t="s">
        <v>23</v>
      </c>
      <c r="D387" t="s">
        <v>29</v>
      </c>
      <c r="F387" s="2">
        <v>5</v>
      </c>
      <c r="G387" s="2">
        <f t="shared" si="5"/>
        <v>76.300000000000011</v>
      </c>
    </row>
    <row r="388" spans="1:7">
      <c r="A388" s="3">
        <v>44159</v>
      </c>
      <c r="B388" s="422">
        <v>20902</v>
      </c>
      <c r="C388" s="422" t="s">
        <v>23</v>
      </c>
      <c r="D388" t="s">
        <v>12</v>
      </c>
      <c r="F388" s="2">
        <v>8.6</v>
      </c>
      <c r="G388" s="2">
        <f t="shared" si="5"/>
        <v>67.700000000000017</v>
      </c>
    </row>
    <row r="389" spans="1:7">
      <c r="A389" s="3">
        <v>44159</v>
      </c>
      <c r="B389" s="422">
        <v>20902</v>
      </c>
      <c r="C389" s="422" t="s">
        <v>23</v>
      </c>
      <c r="D389" t="s">
        <v>13</v>
      </c>
      <c r="F389" s="2">
        <v>2.7</v>
      </c>
      <c r="G389" s="2">
        <f t="shared" si="5"/>
        <v>65.000000000000014</v>
      </c>
    </row>
    <row r="390" spans="1:7">
      <c r="A390" s="3">
        <v>44272</v>
      </c>
      <c r="B390" s="422">
        <v>21935</v>
      </c>
      <c r="C390" s="422" t="s">
        <v>23</v>
      </c>
      <c r="D390" t="s">
        <v>33</v>
      </c>
      <c r="F390" s="2">
        <v>15</v>
      </c>
      <c r="G390" s="2">
        <f t="shared" si="5"/>
        <v>50.000000000000014</v>
      </c>
    </row>
    <row r="391" spans="1:7">
      <c r="A391" s="3">
        <v>44272</v>
      </c>
      <c r="B391" s="422">
        <v>21935</v>
      </c>
      <c r="C391" s="422" t="s">
        <v>23</v>
      </c>
      <c r="D391" t="s">
        <v>180</v>
      </c>
      <c r="F391" s="2">
        <v>50</v>
      </c>
      <c r="G391" s="2">
        <f t="shared" si="5"/>
        <v>0</v>
      </c>
    </row>
    <row r="392" spans="1:7">
      <c r="A392" s="31">
        <v>44104</v>
      </c>
      <c r="B392" s="421" t="s">
        <v>10</v>
      </c>
      <c r="C392" s="421" t="s">
        <v>24</v>
      </c>
      <c r="D392" t="s">
        <v>12</v>
      </c>
      <c r="E392" s="2">
        <v>21.3</v>
      </c>
      <c r="G392" s="2">
        <f t="shared" si="5"/>
        <v>21.3</v>
      </c>
    </row>
    <row r="393" spans="1:7">
      <c r="B393" s="422"/>
      <c r="C393" s="422"/>
      <c r="D393" t="s">
        <v>13</v>
      </c>
      <c r="E393" s="2">
        <v>7.2</v>
      </c>
      <c r="G393" s="2">
        <f t="shared" si="5"/>
        <v>28.5</v>
      </c>
    </row>
    <row r="394" spans="1:7">
      <c r="B394" s="422"/>
      <c r="C394" s="422"/>
      <c r="D394" t="s">
        <v>14</v>
      </c>
      <c r="E394" s="2">
        <v>60</v>
      </c>
      <c r="G394" s="2">
        <f t="shared" si="5"/>
        <v>88.5</v>
      </c>
    </row>
    <row r="395" spans="1:7">
      <c r="B395" s="422"/>
      <c r="C395" s="422"/>
      <c r="D395" t="s">
        <v>29</v>
      </c>
      <c r="E395" s="2">
        <v>5</v>
      </c>
      <c r="G395" s="2">
        <f t="shared" si="5"/>
        <v>93.5</v>
      </c>
    </row>
    <row r="396" spans="1:7">
      <c r="B396" s="422"/>
      <c r="C396" s="422"/>
      <c r="D396" t="s">
        <v>33</v>
      </c>
      <c r="E396" s="2">
        <v>8.5</v>
      </c>
      <c r="G396" s="2">
        <f t="shared" si="5"/>
        <v>102</v>
      </c>
    </row>
    <row r="397" spans="1:7">
      <c r="A397" s="3">
        <v>44104</v>
      </c>
      <c r="B397" s="422" t="s">
        <v>69</v>
      </c>
      <c r="C397" s="422" t="s">
        <v>24</v>
      </c>
      <c r="D397" t="s">
        <v>14</v>
      </c>
      <c r="F397" s="2">
        <v>50</v>
      </c>
      <c r="G397" s="2">
        <f t="shared" si="5"/>
        <v>52</v>
      </c>
    </row>
    <row r="398" spans="1:7">
      <c r="A398" s="3">
        <v>44104</v>
      </c>
      <c r="B398" s="422" t="s">
        <v>69</v>
      </c>
      <c r="C398" s="422" t="s">
        <v>24</v>
      </c>
      <c r="D398" t="s">
        <v>29</v>
      </c>
      <c r="F398" s="2">
        <v>5</v>
      </c>
      <c r="G398" s="2">
        <f t="shared" si="5"/>
        <v>47</v>
      </c>
    </row>
    <row r="399" spans="1:7">
      <c r="A399" s="3">
        <v>44111</v>
      </c>
      <c r="B399" s="422">
        <v>20411</v>
      </c>
      <c r="C399" s="422" t="s">
        <v>24</v>
      </c>
      <c r="D399" t="s">
        <v>14</v>
      </c>
      <c r="F399" s="2">
        <v>10</v>
      </c>
      <c r="G399" s="2">
        <f t="shared" si="5"/>
        <v>37</v>
      </c>
    </row>
    <row r="400" spans="1:7">
      <c r="A400" s="3">
        <v>44203</v>
      </c>
      <c r="B400" s="422">
        <v>21332</v>
      </c>
      <c r="C400" s="422" t="s">
        <v>24</v>
      </c>
      <c r="D400" t="s">
        <v>12</v>
      </c>
      <c r="F400" s="2">
        <v>21.3</v>
      </c>
      <c r="G400" s="2">
        <f t="shared" si="5"/>
        <v>15.7</v>
      </c>
    </row>
    <row r="401" spans="1:7">
      <c r="A401" s="3">
        <v>44203</v>
      </c>
      <c r="B401" s="422">
        <v>21332</v>
      </c>
      <c r="C401" s="422" t="s">
        <v>24</v>
      </c>
      <c r="D401" t="s">
        <v>13</v>
      </c>
      <c r="F401" s="2">
        <v>7.2</v>
      </c>
      <c r="G401" s="2">
        <f t="shared" si="5"/>
        <v>8.5</v>
      </c>
    </row>
    <row r="402" spans="1:7">
      <c r="A402" s="3">
        <v>44272</v>
      </c>
      <c r="B402" s="422">
        <v>21936</v>
      </c>
      <c r="C402" s="422" t="s">
        <v>24</v>
      </c>
      <c r="D402" t="s">
        <v>33</v>
      </c>
      <c r="F402" s="2">
        <v>8.5</v>
      </c>
      <c r="G402" s="2">
        <f t="shared" si="5"/>
        <v>0</v>
      </c>
    </row>
    <row r="403" spans="1:7">
      <c r="A403" s="31">
        <v>44135</v>
      </c>
      <c r="B403" s="421" t="s">
        <v>10</v>
      </c>
      <c r="C403" s="421" t="s">
        <v>25</v>
      </c>
      <c r="D403" t="s">
        <v>12</v>
      </c>
      <c r="E403" s="2">
        <v>24.9</v>
      </c>
      <c r="G403" s="2">
        <f t="shared" si="5"/>
        <v>24.9</v>
      </c>
    </row>
    <row r="404" spans="1:7">
      <c r="B404" s="422"/>
      <c r="C404" s="422"/>
      <c r="D404" t="s">
        <v>13</v>
      </c>
      <c r="E404" s="2">
        <v>7.6</v>
      </c>
      <c r="G404" s="2">
        <f t="shared" si="5"/>
        <v>32.5</v>
      </c>
    </row>
    <row r="405" spans="1:7">
      <c r="B405" s="422"/>
      <c r="C405" s="422"/>
      <c r="D405" t="s">
        <v>14</v>
      </c>
      <c r="E405" s="2">
        <v>60</v>
      </c>
      <c r="G405" s="2">
        <f t="shared" si="5"/>
        <v>92.5</v>
      </c>
    </row>
    <row r="406" spans="1:7">
      <c r="B406" s="422"/>
      <c r="C406" s="422"/>
      <c r="D406" t="s">
        <v>29</v>
      </c>
      <c r="E406" s="2">
        <v>5</v>
      </c>
      <c r="G406" s="2">
        <f t="shared" si="5"/>
        <v>97.5</v>
      </c>
    </row>
    <row r="407" spans="1:7">
      <c r="B407" s="422"/>
      <c r="C407" s="422"/>
      <c r="D407" s="62" t="s">
        <v>36</v>
      </c>
      <c r="E407" s="2">
        <v>10</v>
      </c>
      <c r="G407" s="2">
        <f t="shared" si="5"/>
        <v>107.5</v>
      </c>
    </row>
    <row r="408" spans="1:7">
      <c r="B408" s="422"/>
      <c r="C408" s="422"/>
      <c r="D408" s="62" t="s">
        <v>37</v>
      </c>
      <c r="E408" s="2">
        <v>10</v>
      </c>
      <c r="G408" s="2">
        <f t="shared" si="5"/>
        <v>117.5</v>
      </c>
    </row>
    <row r="409" spans="1:7">
      <c r="A409" s="3">
        <v>44135</v>
      </c>
      <c r="B409" s="422" t="s">
        <v>69</v>
      </c>
      <c r="C409" s="422" t="s">
        <v>25</v>
      </c>
      <c r="D409" t="s">
        <v>14</v>
      </c>
      <c r="F409" s="2">
        <v>60</v>
      </c>
      <c r="G409" s="2">
        <f t="shared" si="5"/>
        <v>57.5</v>
      </c>
    </row>
    <row r="410" spans="1:7">
      <c r="A410" s="3">
        <v>44135</v>
      </c>
      <c r="B410" s="422" t="s">
        <v>69</v>
      </c>
      <c r="C410" s="422" t="s">
        <v>25</v>
      </c>
      <c r="D410" t="s">
        <v>29</v>
      </c>
      <c r="F410" s="2">
        <v>5</v>
      </c>
      <c r="G410" s="2">
        <f t="shared" si="5"/>
        <v>52.5</v>
      </c>
    </row>
    <row r="411" spans="1:7">
      <c r="A411" s="3">
        <v>44203</v>
      </c>
      <c r="B411" s="422">
        <v>21332</v>
      </c>
      <c r="C411" s="422" t="s">
        <v>25</v>
      </c>
      <c r="D411" t="s">
        <v>12</v>
      </c>
      <c r="F411" s="2">
        <v>24.9</v>
      </c>
      <c r="G411" s="2">
        <f t="shared" si="5"/>
        <v>27.6</v>
      </c>
    </row>
    <row r="412" spans="1:7">
      <c r="A412" s="3">
        <v>44203</v>
      </c>
      <c r="B412" s="422">
        <v>21332</v>
      </c>
      <c r="C412" s="422" t="s">
        <v>25</v>
      </c>
      <c r="D412" t="s">
        <v>13</v>
      </c>
      <c r="F412" s="2">
        <v>7.6</v>
      </c>
      <c r="G412" s="2">
        <f t="shared" si="5"/>
        <v>20</v>
      </c>
    </row>
    <row r="413" spans="1:7">
      <c r="A413" s="3">
        <v>44272</v>
      </c>
      <c r="B413" s="422">
        <v>21936</v>
      </c>
      <c r="C413" s="422" t="s">
        <v>25</v>
      </c>
      <c r="D413" s="62" t="s">
        <v>36</v>
      </c>
      <c r="F413" s="2">
        <v>10</v>
      </c>
      <c r="G413" s="2">
        <f t="shared" si="5"/>
        <v>10</v>
      </c>
    </row>
    <row r="414" spans="1:7">
      <c r="A414" s="3">
        <v>44272</v>
      </c>
      <c r="B414" s="422">
        <v>21936</v>
      </c>
      <c r="C414" s="422" t="s">
        <v>25</v>
      </c>
      <c r="D414" s="62" t="s">
        <v>37</v>
      </c>
      <c r="F414" s="2">
        <v>10</v>
      </c>
      <c r="G414" s="2">
        <f t="shared" si="5"/>
        <v>0</v>
      </c>
    </row>
    <row r="415" spans="1:7">
      <c r="A415" s="31">
        <v>44165</v>
      </c>
      <c r="B415" s="421" t="s">
        <v>10</v>
      </c>
      <c r="C415" s="421" t="s">
        <v>26</v>
      </c>
      <c r="D415" t="s">
        <v>12</v>
      </c>
      <c r="E415" s="2">
        <v>23.6</v>
      </c>
      <c r="G415" s="2">
        <f t="shared" si="5"/>
        <v>23.6</v>
      </c>
    </row>
    <row r="416" spans="1:7">
      <c r="B416" s="422"/>
      <c r="C416" s="422"/>
      <c r="D416" t="s">
        <v>13</v>
      </c>
      <c r="E416" s="2">
        <v>7.8</v>
      </c>
      <c r="G416" s="2">
        <f t="shared" si="5"/>
        <v>31.400000000000002</v>
      </c>
    </row>
    <row r="417" spans="1:7">
      <c r="B417" s="422"/>
      <c r="C417" s="422"/>
      <c r="D417" t="s">
        <v>14</v>
      </c>
      <c r="E417" s="2">
        <v>60</v>
      </c>
      <c r="G417" s="2">
        <f t="shared" si="5"/>
        <v>91.4</v>
      </c>
    </row>
    <row r="418" spans="1:7">
      <c r="B418" s="422"/>
      <c r="C418" s="422"/>
      <c r="D418" t="s">
        <v>29</v>
      </c>
      <c r="E418" s="2">
        <v>5</v>
      </c>
      <c r="G418" s="2">
        <f t="shared" si="5"/>
        <v>96.4</v>
      </c>
    </row>
    <row r="419" spans="1:7">
      <c r="A419" s="3">
        <v>44165</v>
      </c>
      <c r="B419" s="422" t="s">
        <v>69</v>
      </c>
      <c r="C419" s="422" t="s">
        <v>26</v>
      </c>
      <c r="D419" t="s">
        <v>31</v>
      </c>
      <c r="E419" s="67"/>
      <c r="F419" s="2">
        <v>60</v>
      </c>
      <c r="G419" s="2">
        <f t="shared" si="5"/>
        <v>36.400000000000006</v>
      </c>
    </row>
    <row r="420" spans="1:7">
      <c r="A420" s="3">
        <v>44165</v>
      </c>
      <c r="B420" s="422" t="s">
        <v>69</v>
      </c>
      <c r="C420" s="422" t="s">
        <v>26</v>
      </c>
      <c r="D420" t="s">
        <v>29</v>
      </c>
      <c r="E420" s="67"/>
      <c r="F420" s="2">
        <v>5</v>
      </c>
      <c r="G420" s="2">
        <f t="shared" si="5"/>
        <v>31.400000000000006</v>
      </c>
    </row>
    <row r="421" spans="1:7">
      <c r="A421" s="3">
        <v>44203</v>
      </c>
      <c r="B421" s="422">
        <v>21332</v>
      </c>
      <c r="C421" s="422" t="s">
        <v>26</v>
      </c>
      <c r="D421" t="s">
        <v>12</v>
      </c>
      <c r="E421" s="67"/>
      <c r="F421" s="2">
        <v>23.6</v>
      </c>
      <c r="G421" s="2">
        <f t="shared" si="5"/>
        <v>7.8000000000000043</v>
      </c>
    </row>
    <row r="422" spans="1:7">
      <c r="A422" s="3">
        <v>44203</v>
      </c>
      <c r="B422" s="422">
        <v>21332</v>
      </c>
      <c r="C422" s="422" t="s">
        <v>26</v>
      </c>
      <c r="D422" t="s">
        <v>13</v>
      </c>
      <c r="E422" s="67"/>
      <c r="F422" s="2">
        <v>7.8</v>
      </c>
      <c r="G422" s="2">
        <f t="shared" si="5"/>
        <v>0</v>
      </c>
    </row>
    <row r="423" spans="1:7">
      <c r="A423" s="31">
        <v>44196</v>
      </c>
      <c r="B423" s="421" t="s">
        <v>10</v>
      </c>
      <c r="C423" s="421" t="s">
        <v>27</v>
      </c>
      <c r="D423" t="s">
        <v>12</v>
      </c>
      <c r="E423" s="67">
        <v>27</v>
      </c>
      <c r="G423" s="2">
        <f t="shared" si="5"/>
        <v>27</v>
      </c>
    </row>
    <row r="424" spans="1:7">
      <c r="B424" s="422"/>
      <c r="C424" s="422"/>
      <c r="D424" t="s">
        <v>13</v>
      </c>
      <c r="E424" s="67">
        <v>6.9</v>
      </c>
      <c r="G424" s="2">
        <f t="shared" si="5"/>
        <v>33.9</v>
      </c>
    </row>
    <row r="425" spans="1:7">
      <c r="B425" s="422"/>
      <c r="C425" s="422"/>
      <c r="D425" t="s">
        <v>31</v>
      </c>
      <c r="E425" s="67">
        <v>60</v>
      </c>
      <c r="G425" s="2">
        <f t="shared" si="5"/>
        <v>93.9</v>
      </c>
    </row>
    <row r="426" spans="1:7">
      <c r="B426" s="422"/>
      <c r="C426" s="422"/>
      <c r="D426" t="s">
        <v>29</v>
      </c>
      <c r="E426" s="67">
        <v>5</v>
      </c>
      <c r="G426" s="2">
        <f t="shared" si="5"/>
        <v>98.9</v>
      </c>
    </row>
    <row r="427" spans="1:7">
      <c r="A427" s="70">
        <v>44196</v>
      </c>
      <c r="B427" s="422" t="s">
        <v>69</v>
      </c>
      <c r="C427" s="422" t="s">
        <v>27</v>
      </c>
      <c r="D427" t="s">
        <v>31</v>
      </c>
      <c r="F427" s="2">
        <v>60</v>
      </c>
      <c r="G427" s="2">
        <f t="shared" si="5"/>
        <v>38.900000000000006</v>
      </c>
    </row>
    <row r="428" spans="1:7">
      <c r="A428" s="70">
        <v>44196</v>
      </c>
      <c r="B428" s="422" t="s">
        <v>69</v>
      </c>
      <c r="C428" s="422" t="s">
        <v>27</v>
      </c>
      <c r="D428" t="s">
        <v>29</v>
      </c>
      <c r="F428" s="2">
        <v>5</v>
      </c>
      <c r="G428" s="2">
        <f t="shared" si="5"/>
        <v>33.900000000000006</v>
      </c>
    </row>
    <row r="429" spans="1:7">
      <c r="A429" s="70">
        <v>44272</v>
      </c>
      <c r="B429" s="422">
        <v>21936</v>
      </c>
      <c r="C429" s="422" t="s">
        <v>27</v>
      </c>
      <c r="D429" t="s">
        <v>12</v>
      </c>
      <c r="F429" s="2">
        <v>27</v>
      </c>
      <c r="G429" s="2">
        <f t="shared" ref="G429:G490" si="6">+G428+E429-F429</f>
        <v>6.9000000000000057</v>
      </c>
    </row>
    <row r="430" spans="1:7">
      <c r="A430" s="70">
        <v>44272</v>
      </c>
      <c r="B430" s="422">
        <v>21936</v>
      </c>
      <c r="C430" s="422" t="s">
        <v>27</v>
      </c>
      <c r="D430" t="s">
        <v>13</v>
      </c>
      <c r="F430" s="2">
        <v>6.9</v>
      </c>
      <c r="G430" s="2">
        <f t="shared" si="6"/>
        <v>0</v>
      </c>
    </row>
    <row r="431" spans="1:7">
      <c r="A431" s="31">
        <v>44227</v>
      </c>
      <c r="B431" s="421" t="s">
        <v>10</v>
      </c>
      <c r="C431" s="421" t="s">
        <v>11</v>
      </c>
      <c r="D431" t="s">
        <v>12</v>
      </c>
      <c r="E431" s="67">
        <v>28.9</v>
      </c>
      <c r="G431" s="2">
        <f t="shared" si="6"/>
        <v>28.9</v>
      </c>
    </row>
    <row r="432" spans="1:7">
      <c r="B432" s="422"/>
      <c r="C432" s="422"/>
      <c r="D432" t="s">
        <v>13</v>
      </c>
      <c r="E432" s="67">
        <v>8.8000000000000007</v>
      </c>
      <c r="G432" s="2">
        <f t="shared" si="6"/>
        <v>37.700000000000003</v>
      </c>
    </row>
    <row r="433" spans="1:7">
      <c r="B433" s="422"/>
      <c r="C433" s="422"/>
      <c r="D433" t="s">
        <v>31</v>
      </c>
      <c r="E433" s="67">
        <v>60</v>
      </c>
      <c r="G433" s="2">
        <f t="shared" si="6"/>
        <v>97.7</v>
      </c>
    </row>
    <row r="434" spans="1:7">
      <c r="B434" s="422"/>
      <c r="C434" s="422"/>
      <c r="D434" t="s">
        <v>29</v>
      </c>
      <c r="E434" s="67">
        <v>5</v>
      </c>
      <c r="G434" s="2">
        <f t="shared" si="6"/>
        <v>102.7</v>
      </c>
    </row>
    <row r="435" spans="1:7">
      <c r="A435" s="70">
        <v>44227</v>
      </c>
      <c r="B435" s="422" t="s">
        <v>69</v>
      </c>
      <c r="C435" s="422" t="s">
        <v>11</v>
      </c>
      <c r="D435" t="s">
        <v>31</v>
      </c>
      <c r="F435" s="2">
        <v>60</v>
      </c>
      <c r="G435" s="2">
        <f t="shared" si="6"/>
        <v>42.7</v>
      </c>
    </row>
    <row r="436" spans="1:7">
      <c r="A436" s="70">
        <v>44227</v>
      </c>
      <c r="B436" s="422" t="s">
        <v>69</v>
      </c>
      <c r="C436" s="422" t="s">
        <v>11</v>
      </c>
      <c r="D436" t="s">
        <v>29</v>
      </c>
      <c r="F436" s="2">
        <v>5</v>
      </c>
      <c r="G436" s="2">
        <f t="shared" si="6"/>
        <v>37.700000000000003</v>
      </c>
    </row>
    <row r="437" spans="1:7">
      <c r="A437" s="70">
        <v>44272</v>
      </c>
      <c r="B437" s="422">
        <v>21936</v>
      </c>
      <c r="C437" s="422" t="s">
        <v>11</v>
      </c>
      <c r="D437" t="s">
        <v>12</v>
      </c>
      <c r="F437" s="2">
        <v>28.9</v>
      </c>
      <c r="G437" s="2">
        <f t="shared" si="6"/>
        <v>8.8000000000000043</v>
      </c>
    </row>
    <row r="438" spans="1:7">
      <c r="A438" s="70">
        <v>44272</v>
      </c>
      <c r="B438" s="422">
        <v>21936</v>
      </c>
      <c r="C438" s="422" t="s">
        <v>11</v>
      </c>
      <c r="D438" t="s">
        <v>13</v>
      </c>
      <c r="F438" s="2">
        <v>8.8000000000000007</v>
      </c>
      <c r="G438" s="2">
        <f t="shared" si="6"/>
        <v>0</v>
      </c>
    </row>
    <row r="439" spans="1:7">
      <c r="A439" s="31">
        <v>44255</v>
      </c>
      <c r="B439" s="421" t="s">
        <v>10</v>
      </c>
      <c r="C439" s="421" t="s">
        <v>17</v>
      </c>
      <c r="D439" t="s">
        <v>12</v>
      </c>
      <c r="E439" s="67">
        <v>26.1</v>
      </c>
      <c r="G439" s="2">
        <f t="shared" si="6"/>
        <v>26.1</v>
      </c>
    </row>
    <row r="440" spans="1:7">
      <c r="B440" s="422"/>
      <c r="C440" s="422"/>
      <c r="D440" t="s">
        <v>13</v>
      </c>
      <c r="E440" s="67">
        <v>11.7</v>
      </c>
      <c r="G440" s="2">
        <f t="shared" si="6"/>
        <v>37.799999999999997</v>
      </c>
    </row>
    <row r="441" spans="1:7">
      <c r="B441" s="422"/>
      <c r="C441" s="422"/>
      <c r="D441" t="s">
        <v>31</v>
      </c>
      <c r="E441" s="67">
        <v>56</v>
      </c>
      <c r="G441" s="2">
        <f t="shared" si="6"/>
        <v>93.8</v>
      </c>
    </row>
    <row r="442" spans="1:7">
      <c r="B442" s="422"/>
      <c r="C442" s="422"/>
      <c r="D442" t="s">
        <v>29</v>
      </c>
      <c r="E442" s="67">
        <v>5</v>
      </c>
      <c r="G442" s="2">
        <f t="shared" si="6"/>
        <v>98.8</v>
      </c>
    </row>
    <row r="443" spans="1:7">
      <c r="A443" s="3">
        <v>44255</v>
      </c>
      <c r="B443" s="422" t="s">
        <v>69</v>
      </c>
      <c r="C443" s="422" t="s">
        <v>17</v>
      </c>
      <c r="D443" t="s">
        <v>14</v>
      </c>
      <c r="E443" s="67"/>
      <c r="F443" s="2">
        <v>56</v>
      </c>
      <c r="G443" s="2">
        <f t="shared" si="6"/>
        <v>42.8</v>
      </c>
    </row>
    <row r="444" spans="1:7">
      <c r="A444" s="3">
        <v>44255</v>
      </c>
      <c r="B444" s="422" t="s">
        <v>69</v>
      </c>
      <c r="C444" s="422" t="s">
        <v>17</v>
      </c>
      <c r="D444" t="s">
        <v>15</v>
      </c>
      <c r="E444" s="67"/>
      <c r="F444" s="2">
        <v>5</v>
      </c>
      <c r="G444" s="2">
        <f t="shared" si="6"/>
        <v>37.799999999999997</v>
      </c>
    </row>
    <row r="445" spans="1:7">
      <c r="A445" s="3">
        <v>44315</v>
      </c>
      <c r="B445" s="422">
        <v>22284</v>
      </c>
      <c r="C445" s="422" t="s">
        <v>17</v>
      </c>
      <c r="D445" t="s">
        <v>12</v>
      </c>
      <c r="E445" s="67"/>
      <c r="F445" s="2">
        <v>26.1</v>
      </c>
      <c r="G445" s="2">
        <f t="shared" si="6"/>
        <v>11.699999999999996</v>
      </c>
    </row>
    <row r="446" spans="1:7">
      <c r="A446" s="3">
        <v>44315</v>
      </c>
      <c r="B446" s="422">
        <v>22284</v>
      </c>
      <c r="C446" s="422" t="s">
        <v>17</v>
      </c>
      <c r="D446" t="s">
        <v>13</v>
      </c>
      <c r="E446" s="67"/>
      <c r="F446" s="2">
        <v>11.7</v>
      </c>
      <c r="G446" s="2">
        <f t="shared" si="6"/>
        <v>0</v>
      </c>
    </row>
    <row r="447" spans="1:7">
      <c r="A447" s="31">
        <v>44286</v>
      </c>
      <c r="B447" s="421" t="s">
        <v>10</v>
      </c>
      <c r="C447" s="421" t="s">
        <v>18</v>
      </c>
      <c r="D447" t="s">
        <v>12</v>
      </c>
      <c r="E447" s="67">
        <v>28.7</v>
      </c>
      <c r="G447" s="2">
        <f t="shared" si="6"/>
        <v>28.7</v>
      </c>
    </row>
    <row r="448" spans="1:7">
      <c r="B448" s="422"/>
      <c r="C448" s="422"/>
      <c r="D448" t="s">
        <v>13</v>
      </c>
      <c r="E448" s="67">
        <v>9.8000000000000007</v>
      </c>
      <c r="G448" s="2">
        <f t="shared" si="6"/>
        <v>38.5</v>
      </c>
    </row>
    <row r="449" spans="1:7">
      <c r="B449" s="422"/>
      <c r="C449" s="422"/>
      <c r="D449" t="s">
        <v>31</v>
      </c>
      <c r="E449" s="67">
        <v>60</v>
      </c>
      <c r="G449" s="2">
        <f t="shared" si="6"/>
        <v>98.5</v>
      </c>
    </row>
    <row r="450" spans="1:7">
      <c r="B450" s="422"/>
      <c r="C450" s="422"/>
      <c r="D450" t="s">
        <v>29</v>
      </c>
      <c r="E450" s="67">
        <v>5</v>
      </c>
      <c r="G450" s="2">
        <f t="shared" si="6"/>
        <v>103.5</v>
      </c>
    </row>
    <row r="451" spans="1:7">
      <c r="B451" s="422"/>
      <c r="C451" s="422"/>
      <c r="D451" t="s">
        <v>40</v>
      </c>
      <c r="E451" s="67">
        <v>10</v>
      </c>
      <c r="G451" s="2">
        <f t="shared" si="6"/>
        <v>113.5</v>
      </c>
    </row>
    <row r="452" spans="1:7">
      <c r="A452" s="3">
        <v>44277</v>
      </c>
      <c r="B452" s="422">
        <v>22002</v>
      </c>
      <c r="C452" s="422" t="s">
        <v>18</v>
      </c>
      <c r="D452" t="s">
        <v>40</v>
      </c>
      <c r="E452" s="67"/>
      <c r="F452" s="2">
        <v>10</v>
      </c>
      <c r="G452" s="2">
        <f t="shared" si="6"/>
        <v>103.5</v>
      </c>
    </row>
    <row r="453" spans="1:7">
      <c r="A453" s="3">
        <v>44286</v>
      </c>
      <c r="B453" s="422" t="s">
        <v>69</v>
      </c>
      <c r="C453" s="422" t="s">
        <v>18</v>
      </c>
      <c r="D453" t="s">
        <v>14</v>
      </c>
      <c r="E453" s="67"/>
      <c r="F453" s="2">
        <v>60</v>
      </c>
      <c r="G453" s="2">
        <f t="shared" si="6"/>
        <v>43.5</v>
      </c>
    </row>
    <row r="454" spans="1:7">
      <c r="A454" s="3">
        <v>44286</v>
      </c>
      <c r="B454" s="422" t="s">
        <v>69</v>
      </c>
      <c r="C454" s="422" t="s">
        <v>18</v>
      </c>
      <c r="D454" t="s">
        <v>15</v>
      </c>
      <c r="E454" s="67"/>
      <c r="F454" s="2">
        <v>5</v>
      </c>
      <c r="G454" s="2">
        <f t="shared" si="6"/>
        <v>38.5</v>
      </c>
    </row>
    <row r="455" spans="1:7">
      <c r="A455" s="3">
        <v>44315</v>
      </c>
      <c r="B455" s="422">
        <v>22284</v>
      </c>
      <c r="C455" s="422" t="s">
        <v>18</v>
      </c>
      <c r="D455" t="s">
        <v>12</v>
      </c>
      <c r="E455" s="67"/>
      <c r="F455" s="2">
        <v>28.7</v>
      </c>
      <c r="G455" s="2">
        <f t="shared" si="6"/>
        <v>9.8000000000000007</v>
      </c>
    </row>
    <row r="456" spans="1:7">
      <c r="A456" s="3">
        <v>44315</v>
      </c>
      <c r="B456" s="422">
        <v>22284</v>
      </c>
      <c r="C456" s="422" t="s">
        <v>18</v>
      </c>
      <c r="D456" t="s">
        <v>13</v>
      </c>
      <c r="E456" s="67"/>
      <c r="F456" s="2">
        <v>9.8000000000000007</v>
      </c>
      <c r="G456" s="2">
        <f t="shared" si="6"/>
        <v>0</v>
      </c>
    </row>
    <row r="457" spans="1:7">
      <c r="A457" s="31">
        <v>44316</v>
      </c>
      <c r="B457" s="421" t="s">
        <v>10</v>
      </c>
      <c r="C457" s="421" t="s">
        <v>19</v>
      </c>
      <c r="D457" t="s">
        <v>12</v>
      </c>
      <c r="E457" s="67">
        <v>27.7</v>
      </c>
      <c r="G457" s="2">
        <f t="shared" si="6"/>
        <v>27.7</v>
      </c>
    </row>
    <row r="458" spans="1:7">
      <c r="B458" s="422"/>
      <c r="C458" s="422"/>
      <c r="D458" t="s">
        <v>13</v>
      </c>
      <c r="E458" s="67">
        <v>10.8</v>
      </c>
      <c r="G458" s="2">
        <f t="shared" si="6"/>
        <v>38.5</v>
      </c>
    </row>
    <row r="459" spans="1:7">
      <c r="B459" s="422"/>
      <c r="C459" s="422"/>
      <c r="D459" t="s">
        <v>31</v>
      </c>
      <c r="E459" s="67">
        <v>60</v>
      </c>
      <c r="G459" s="2">
        <f t="shared" si="6"/>
        <v>98.5</v>
      </c>
    </row>
    <row r="460" spans="1:7">
      <c r="B460" s="422"/>
      <c r="C460" s="422"/>
      <c r="D460" t="s">
        <v>29</v>
      </c>
      <c r="E460" s="67">
        <v>5</v>
      </c>
      <c r="G460" s="2">
        <f t="shared" si="6"/>
        <v>103.5</v>
      </c>
    </row>
    <row r="461" spans="1:7">
      <c r="A461" s="3">
        <v>44316</v>
      </c>
      <c r="B461" s="422" t="s">
        <v>69</v>
      </c>
      <c r="C461" s="422" t="s">
        <v>19</v>
      </c>
      <c r="D461" t="s">
        <v>14</v>
      </c>
      <c r="E461" s="67"/>
      <c r="F461" s="2">
        <v>60</v>
      </c>
      <c r="G461" s="2">
        <f t="shared" si="6"/>
        <v>43.5</v>
      </c>
    </row>
    <row r="462" spans="1:7">
      <c r="A462" s="3">
        <v>44316</v>
      </c>
      <c r="B462" s="422" t="s">
        <v>69</v>
      </c>
      <c r="C462" s="422" t="s">
        <v>19</v>
      </c>
      <c r="D462" t="s">
        <v>15</v>
      </c>
      <c r="E462" s="67"/>
      <c r="F462" s="2">
        <v>5</v>
      </c>
      <c r="G462" s="2">
        <f t="shared" si="6"/>
        <v>38.5</v>
      </c>
    </row>
    <row r="463" spans="1:7">
      <c r="A463" s="3">
        <v>44390</v>
      </c>
      <c r="B463" s="422">
        <v>23022</v>
      </c>
      <c r="C463" s="422" t="s">
        <v>19</v>
      </c>
      <c r="D463" t="s">
        <v>12</v>
      </c>
      <c r="E463" s="67"/>
      <c r="F463" s="67">
        <v>27.7</v>
      </c>
      <c r="G463" s="2">
        <f t="shared" si="6"/>
        <v>10.8</v>
      </c>
    </row>
    <row r="464" spans="1:7">
      <c r="A464" s="3">
        <v>44390</v>
      </c>
      <c r="B464" s="422">
        <v>23022</v>
      </c>
      <c r="C464" s="422" t="s">
        <v>19</v>
      </c>
      <c r="D464" t="s">
        <v>13</v>
      </c>
      <c r="E464" s="67"/>
      <c r="F464" s="67">
        <v>10.8</v>
      </c>
      <c r="G464" s="2">
        <f t="shared" si="6"/>
        <v>0</v>
      </c>
    </row>
    <row r="465" spans="1:7">
      <c r="A465" s="31">
        <v>44347</v>
      </c>
      <c r="B465" s="421" t="s">
        <v>10</v>
      </c>
      <c r="C465" s="421" t="s">
        <v>20</v>
      </c>
      <c r="D465" t="s">
        <v>12</v>
      </c>
      <c r="E465" s="67">
        <v>22.5</v>
      </c>
      <c r="G465" s="2">
        <f t="shared" si="6"/>
        <v>22.5</v>
      </c>
    </row>
    <row r="466" spans="1:7">
      <c r="B466" s="422"/>
      <c r="C466" s="422"/>
      <c r="D466" t="s">
        <v>13</v>
      </c>
      <c r="E466" s="67">
        <v>9.5</v>
      </c>
      <c r="G466" s="2">
        <f t="shared" si="6"/>
        <v>32</v>
      </c>
    </row>
    <row r="467" spans="1:7">
      <c r="B467" s="422"/>
      <c r="C467" s="422"/>
      <c r="D467" t="s">
        <v>31</v>
      </c>
      <c r="E467" s="67">
        <v>60</v>
      </c>
      <c r="G467" s="2">
        <f t="shared" si="6"/>
        <v>92</v>
      </c>
    </row>
    <row r="468" spans="1:7">
      <c r="B468" s="422"/>
      <c r="C468" s="422"/>
      <c r="D468" t="s">
        <v>29</v>
      </c>
      <c r="E468" s="67">
        <v>5</v>
      </c>
      <c r="G468" s="2">
        <f t="shared" si="6"/>
        <v>97</v>
      </c>
    </row>
    <row r="469" spans="1:7">
      <c r="B469" s="422"/>
      <c r="C469" s="422"/>
      <c r="D469" t="s">
        <v>181</v>
      </c>
      <c r="E469" s="67">
        <v>8.5</v>
      </c>
      <c r="G469" s="2">
        <f t="shared" si="6"/>
        <v>105.5</v>
      </c>
    </row>
    <row r="470" spans="1:7">
      <c r="A470" s="3">
        <v>44347</v>
      </c>
      <c r="B470" s="422" t="s">
        <v>69</v>
      </c>
      <c r="C470" s="422" t="s">
        <v>20</v>
      </c>
      <c r="D470" t="s">
        <v>14</v>
      </c>
      <c r="E470" s="67"/>
      <c r="F470" s="45">
        <v>60</v>
      </c>
      <c r="G470" s="2">
        <f t="shared" si="6"/>
        <v>45.5</v>
      </c>
    </row>
    <row r="471" spans="1:7">
      <c r="A471" s="3">
        <v>44347</v>
      </c>
      <c r="B471" s="422" t="s">
        <v>69</v>
      </c>
      <c r="C471" s="422" t="s">
        <v>20</v>
      </c>
      <c r="D471" t="s">
        <v>15</v>
      </c>
      <c r="E471" s="67"/>
      <c r="F471" s="45">
        <v>5</v>
      </c>
      <c r="G471" s="2">
        <f t="shared" si="6"/>
        <v>40.5</v>
      </c>
    </row>
    <row r="472" spans="1:7">
      <c r="A472" s="3">
        <v>44390</v>
      </c>
      <c r="B472" s="422">
        <v>23015</v>
      </c>
      <c r="C472" s="422" t="s">
        <v>20</v>
      </c>
      <c r="D472" t="s">
        <v>181</v>
      </c>
      <c r="E472" s="67"/>
      <c r="F472" s="45">
        <v>8.5</v>
      </c>
      <c r="G472" s="2">
        <f t="shared" si="6"/>
        <v>32</v>
      </c>
    </row>
    <row r="473" spans="1:7">
      <c r="A473" s="3">
        <v>44428</v>
      </c>
      <c r="B473" s="422">
        <v>23268</v>
      </c>
      <c r="C473" s="422" t="s">
        <v>20</v>
      </c>
      <c r="D473" t="s">
        <v>12</v>
      </c>
      <c r="E473" s="67"/>
      <c r="F473" s="67">
        <v>22.5</v>
      </c>
      <c r="G473" s="2">
        <f t="shared" si="6"/>
        <v>9.5</v>
      </c>
    </row>
    <row r="474" spans="1:7">
      <c r="A474" s="3">
        <v>44428</v>
      </c>
      <c r="B474" s="422">
        <v>23268</v>
      </c>
      <c r="C474" s="422" t="s">
        <v>20</v>
      </c>
      <c r="D474" t="s">
        <v>13</v>
      </c>
      <c r="E474" s="67"/>
      <c r="F474" s="67">
        <v>9.5</v>
      </c>
      <c r="G474" s="2">
        <f t="shared" si="6"/>
        <v>0</v>
      </c>
    </row>
    <row r="475" spans="1:7">
      <c r="A475" s="31">
        <v>44377</v>
      </c>
      <c r="B475" s="421" t="s">
        <v>10</v>
      </c>
      <c r="C475" s="421" t="s">
        <v>21</v>
      </c>
      <c r="D475" t="s">
        <v>12</v>
      </c>
      <c r="E475" s="67">
        <v>24.6</v>
      </c>
      <c r="F475" s="45"/>
      <c r="G475" s="2">
        <f t="shared" si="6"/>
        <v>24.6</v>
      </c>
    </row>
    <row r="476" spans="1:7">
      <c r="B476" s="422"/>
      <c r="C476" s="422"/>
      <c r="D476" t="s">
        <v>13</v>
      </c>
      <c r="E476" s="82">
        <v>11.4</v>
      </c>
      <c r="F476" s="45"/>
      <c r="G476" s="2">
        <f t="shared" si="6"/>
        <v>36</v>
      </c>
    </row>
    <row r="477" spans="1:7">
      <c r="B477" s="422"/>
      <c r="C477" s="422"/>
      <c r="D477" t="s">
        <v>31</v>
      </c>
      <c r="E477" s="67">
        <v>60</v>
      </c>
      <c r="F477" s="45"/>
      <c r="G477" s="2">
        <f t="shared" si="6"/>
        <v>96</v>
      </c>
    </row>
    <row r="478" spans="1:7">
      <c r="B478" s="422"/>
      <c r="C478" s="422"/>
      <c r="D478" t="s">
        <v>29</v>
      </c>
      <c r="E478" s="67">
        <v>5</v>
      </c>
      <c r="F478" s="45"/>
      <c r="G478" s="2">
        <f t="shared" si="6"/>
        <v>101</v>
      </c>
    </row>
    <row r="479" spans="1:7">
      <c r="A479" s="3">
        <v>44377</v>
      </c>
      <c r="B479" s="422" t="s">
        <v>69</v>
      </c>
      <c r="C479" s="422" t="s">
        <v>21</v>
      </c>
      <c r="D479" t="s">
        <v>14</v>
      </c>
      <c r="E479" s="67"/>
      <c r="F479" s="45">
        <v>60</v>
      </c>
      <c r="G479" s="2">
        <f t="shared" si="6"/>
        <v>41</v>
      </c>
    </row>
    <row r="480" spans="1:7">
      <c r="A480" s="3">
        <v>44377</v>
      </c>
      <c r="B480" s="422" t="s">
        <v>69</v>
      </c>
      <c r="C480" s="422" t="s">
        <v>21</v>
      </c>
      <c r="D480" t="s">
        <v>15</v>
      </c>
      <c r="E480" s="67"/>
      <c r="F480" s="45">
        <v>5</v>
      </c>
      <c r="G480" s="2">
        <f t="shared" si="6"/>
        <v>36</v>
      </c>
    </row>
    <row r="481" spans="1:8">
      <c r="A481" s="3">
        <v>44448</v>
      </c>
      <c r="B481" s="422">
        <v>23408</v>
      </c>
      <c r="C481" s="422" t="s">
        <v>21</v>
      </c>
      <c r="D481" t="s">
        <v>12</v>
      </c>
      <c r="E481" s="67"/>
      <c r="F481" s="67">
        <v>24.6</v>
      </c>
      <c r="G481" s="2">
        <f t="shared" si="6"/>
        <v>11.399999999999999</v>
      </c>
    </row>
    <row r="482" spans="1:8">
      <c r="A482" s="3">
        <v>44448</v>
      </c>
      <c r="B482" s="422">
        <v>23408</v>
      </c>
      <c r="C482" s="422" t="s">
        <v>21</v>
      </c>
      <c r="D482" t="s">
        <v>13</v>
      </c>
      <c r="E482" s="67"/>
      <c r="F482" s="82">
        <v>11.4</v>
      </c>
      <c r="G482" s="2">
        <f t="shared" si="6"/>
        <v>0</v>
      </c>
    </row>
    <row r="483" spans="1:8">
      <c r="A483" s="81">
        <v>44408</v>
      </c>
      <c r="B483" s="421" t="s">
        <v>10</v>
      </c>
      <c r="C483" s="421" t="s">
        <v>22</v>
      </c>
      <c r="D483" t="s">
        <v>12</v>
      </c>
      <c r="E483" s="2">
        <v>21.6</v>
      </c>
      <c r="G483" s="2">
        <f t="shared" si="6"/>
        <v>21.6</v>
      </c>
    </row>
    <row r="484" spans="1:8">
      <c r="A484" s="70"/>
      <c r="B484" s="422"/>
      <c r="C484" s="422"/>
      <c r="D484" t="s">
        <v>13</v>
      </c>
      <c r="E484" s="2">
        <v>8.8000000000000007</v>
      </c>
      <c r="G484" s="2">
        <f t="shared" si="6"/>
        <v>30.400000000000002</v>
      </c>
      <c r="H484" s="5"/>
    </row>
    <row r="485" spans="1:8">
      <c r="A485" s="70"/>
      <c r="B485" s="422"/>
      <c r="C485" s="422"/>
      <c r="D485" t="s">
        <v>14</v>
      </c>
      <c r="E485" s="2">
        <v>60</v>
      </c>
      <c r="G485" s="2">
        <f t="shared" si="6"/>
        <v>90.4</v>
      </c>
    </row>
    <row r="486" spans="1:8">
      <c r="A486" s="70"/>
      <c r="B486" s="422"/>
      <c r="C486" s="422"/>
      <c r="D486" t="s">
        <v>15</v>
      </c>
      <c r="E486" s="2">
        <v>5</v>
      </c>
      <c r="G486" s="2">
        <f t="shared" si="6"/>
        <v>95.4</v>
      </c>
    </row>
    <row r="487" spans="1:8">
      <c r="A487" s="70">
        <v>44408</v>
      </c>
      <c r="B487" s="422" t="s">
        <v>69</v>
      </c>
      <c r="C487" s="422" t="s">
        <v>22</v>
      </c>
      <c r="D487" t="s">
        <v>31</v>
      </c>
      <c r="F487" s="2">
        <v>60</v>
      </c>
      <c r="G487" s="2">
        <f t="shared" si="6"/>
        <v>35.400000000000006</v>
      </c>
    </row>
    <row r="488" spans="1:8">
      <c r="A488" s="70">
        <v>44408</v>
      </c>
      <c r="B488" s="422" t="s">
        <v>69</v>
      </c>
      <c r="C488" s="422" t="s">
        <v>22</v>
      </c>
      <c r="D488" t="s">
        <v>29</v>
      </c>
      <c r="F488" s="2">
        <v>5</v>
      </c>
      <c r="G488" s="2">
        <f t="shared" si="6"/>
        <v>30.400000000000006</v>
      </c>
    </row>
    <row r="489" spans="1:8">
      <c r="A489" s="70">
        <v>44474</v>
      </c>
      <c r="B489" s="422">
        <v>23573</v>
      </c>
      <c r="C489" s="422" t="s">
        <v>22</v>
      </c>
      <c r="D489" t="s">
        <v>12</v>
      </c>
      <c r="F489" s="2">
        <v>21.6</v>
      </c>
      <c r="G489" s="2">
        <f t="shared" si="6"/>
        <v>8.8000000000000043</v>
      </c>
    </row>
    <row r="490" spans="1:8">
      <c r="A490" s="70">
        <v>44474</v>
      </c>
      <c r="B490" s="422">
        <v>23573</v>
      </c>
      <c r="C490" s="422" t="s">
        <v>22</v>
      </c>
      <c r="D490" t="s">
        <v>13</v>
      </c>
      <c r="F490" s="2">
        <v>8.8000000000000007</v>
      </c>
      <c r="G490" s="6">
        <f t="shared" si="6"/>
        <v>0</v>
      </c>
    </row>
    <row r="491" spans="1:8">
      <c r="A491" s="31">
        <v>44439</v>
      </c>
      <c r="B491" s="421" t="s">
        <v>10</v>
      </c>
      <c r="C491" s="421" t="s">
        <v>23</v>
      </c>
      <c r="D491" t="s">
        <v>12</v>
      </c>
      <c r="E491" s="2">
        <v>24.4</v>
      </c>
      <c r="G491" s="2">
        <f>+G490+E491-F491</f>
        <v>24.4</v>
      </c>
    </row>
    <row r="492" spans="1:8">
      <c r="B492" s="422"/>
      <c r="D492" t="s">
        <v>13</v>
      </c>
      <c r="E492" s="2">
        <v>9.1</v>
      </c>
      <c r="G492" s="2">
        <f t="shared" ref="G492:G558" si="7">+G491+E492-F492</f>
        <v>33.5</v>
      </c>
    </row>
    <row r="493" spans="1:8">
      <c r="B493" s="422"/>
      <c r="D493" t="s">
        <v>14</v>
      </c>
      <c r="E493" s="2">
        <v>60</v>
      </c>
      <c r="G493" s="2">
        <f t="shared" si="7"/>
        <v>93.5</v>
      </c>
    </row>
    <row r="494" spans="1:8">
      <c r="B494" s="422"/>
      <c r="D494" t="s">
        <v>15</v>
      </c>
      <c r="E494" s="2">
        <v>5</v>
      </c>
      <c r="G494" s="2">
        <f t="shared" si="7"/>
        <v>98.5</v>
      </c>
    </row>
    <row r="495" spans="1:8">
      <c r="A495" s="70">
        <v>44439</v>
      </c>
      <c r="B495" s="422" t="s">
        <v>69</v>
      </c>
      <c r="C495" s="422" t="s">
        <v>23</v>
      </c>
      <c r="D495" t="s">
        <v>14</v>
      </c>
      <c r="F495" s="2">
        <v>60</v>
      </c>
      <c r="G495" s="2">
        <f t="shared" si="7"/>
        <v>38.5</v>
      </c>
    </row>
    <row r="496" spans="1:8">
      <c r="A496" s="70">
        <v>44439</v>
      </c>
      <c r="B496" s="422" t="s">
        <v>69</v>
      </c>
      <c r="C496" s="422" t="s">
        <v>23</v>
      </c>
      <c r="D496" t="s">
        <v>15</v>
      </c>
      <c r="F496" s="2">
        <v>5</v>
      </c>
      <c r="G496" s="2">
        <f t="shared" si="7"/>
        <v>33.5</v>
      </c>
    </row>
    <row r="497" spans="1:13">
      <c r="A497" s="70">
        <v>44516</v>
      </c>
      <c r="B497" s="422">
        <v>23889</v>
      </c>
      <c r="C497" s="422" t="s">
        <v>23</v>
      </c>
      <c r="D497" t="s">
        <v>12</v>
      </c>
      <c r="F497" s="2">
        <v>24.4</v>
      </c>
      <c r="G497" s="2">
        <f t="shared" si="7"/>
        <v>9.1000000000000014</v>
      </c>
    </row>
    <row r="498" spans="1:13">
      <c r="A498" s="70">
        <v>44516</v>
      </c>
      <c r="B498" s="422">
        <v>23889</v>
      </c>
      <c r="C498" s="422" t="s">
        <v>23</v>
      </c>
      <c r="D498" t="s">
        <v>13</v>
      </c>
      <c r="F498" s="2">
        <v>9.1</v>
      </c>
      <c r="G498" s="2">
        <f t="shared" si="7"/>
        <v>0</v>
      </c>
    </row>
    <row r="499" spans="1:13">
      <c r="A499" s="31">
        <v>44469</v>
      </c>
      <c r="B499" s="421" t="s">
        <v>10</v>
      </c>
      <c r="C499" s="421" t="s">
        <v>41</v>
      </c>
      <c r="D499" t="s">
        <v>12</v>
      </c>
      <c r="E499" s="2">
        <v>25.3</v>
      </c>
      <c r="G499" s="2">
        <f t="shared" si="7"/>
        <v>25.3</v>
      </c>
    </row>
    <row r="500" spans="1:13">
      <c r="B500" s="422"/>
      <c r="D500" t="s">
        <v>13</v>
      </c>
      <c r="E500" s="2">
        <v>10.7</v>
      </c>
      <c r="G500" s="2">
        <f t="shared" si="7"/>
        <v>36</v>
      </c>
    </row>
    <row r="501" spans="1:13">
      <c r="B501" s="422"/>
      <c r="D501" t="s">
        <v>14</v>
      </c>
      <c r="E501" s="2">
        <v>60</v>
      </c>
      <c r="G501" s="2">
        <f t="shared" si="7"/>
        <v>96</v>
      </c>
    </row>
    <row r="502" spans="1:13">
      <c r="B502" s="422"/>
      <c r="D502" t="s">
        <v>15</v>
      </c>
      <c r="E502" s="2">
        <v>5</v>
      </c>
      <c r="G502" s="2">
        <f t="shared" si="7"/>
        <v>101</v>
      </c>
    </row>
    <row r="503" spans="1:13">
      <c r="A503" s="3">
        <v>44469</v>
      </c>
      <c r="B503" s="422" t="s">
        <v>91</v>
      </c>
      <c r="C503" s="422" t="s">
        <v>41</v>
      </c>
      <c r="D503" t="s">
        <v>14</v>
      </c>
      <c r="E503" s="45"/>
      <c r="F503" s="45">
        <v>30</v>
      </c>
      <c r="G503" s="45">
        <f t="shared" si="7"/>
        <v>71</v>
      </c>
      <c r="M503" s="45"/>
    </row>
    <row r="504" spans="1:13">
      <c r="A504" s="3">
        <v>44516</v>
      </c>
      <c r="B504" s="422">
        <v>23889</v>
      </c>
      <c r="C504" s="422" t="s">
        <v>41</v>
      </c>
      <c r="D504" t="s">
        <v>12</v>
      </c>
      <c r="E504" s="45"/>
      <c r="F504" s="2">
        <v>25.3</v>
      </c>
      <c r="G504" s="45">
        <f t="shared" si="7"/>
        <v>45.7</v>
      </c>
      <c r="M504" s="45"/>
    </row>
    <row r="505" spans="1:13">
      <c r="A505" s="3">
        <v>44516</v>
      </c>
      <c r="B505" s="422">
        <v>23889</v>
      </c>
      <c r="C505" s="422" t="s">
        <v>41</v>
      </c>
      <c r="D505" t="s">
        <v>13</v>
      </c>
      <c r="E505" s="45"/>
      <c r="F505" s="2">
        <v>10.7</v>
      </c>
      <c r="G505" s="45">
        <f t="shared" si="7"/>
        <v>35</v>
      </c>
      <c r="M505" s="45"/>
    </row>
    <row r="506" spans="1:13">
      <c r="A506" s="3">
        <v>44516</v>
      </c>
      <c r="B506" s="422">
        <v>23889</v>
      </c>
      <c r="C506" s="422" t="s">
        <v>41</v>
      </c>
      <c r="D506" t="s">
        <v>14</v>
      </c>
      <c r="E506" s="45"/>
      <c r="F506" s="45">
        <v>30</v>
      </c>
      <c r="G506" s="45">
        <f t="shared" si="7"/>
        <v>5</v>
      </c>
      <c r="M506" s="45"/>
    </row>
    <row r="507" spans="1:13">
      <c r="A507" s="3">
        <v>44516</v>
      </c>
      <c r="B507" s="422">
        <v>23889</v>
      </c>
      <c r="C507" s="422" t="s">
        <v>41</v>
      </c>
      <c r="D507" t="s">
        <v>15</v>
      </c>
      <c r="E507" s="45"/>
      <c r="F507" s="45">
        <v>5</v>
      </c>
      <c r="G507" s="113">
        <f t="shared" si="7"/>
        <v>0</v>
      </c>
      <c r="M507" s="45"/>
    </row>
    <row r="508" spans="1:13">
      <c r="A508" s="81">
        <v>44500</v>
      </c>
      <c r="B508" s="421" t="s">
        <v>10</v>
      </c>
      <c r="C508" s="421" t="s">
        <v>25</v>
      </c>
      <c r="D508" t="s">
        <v>12</v>
      </c>
      <c r="E508" s="2">
        <v>26.2</v>
      </c>
      <c r="G508" s="45">
        <f t="shared" si="7"/>
        <v>26.2</v>
      </c>
    </row>
    <row r="509" spans="1:13">
      <c r="A509" s="70"/>
      <c r="B509" s="422"/>
      <c r="C509" s="422"/>
      <c r="D509" t="s">
        <v>13</v>
      </c>
      <c r="E509" s="2">
        <v>8.6</v>
      </c>
      <c r="G509" s="45">
        <f t="shared" si="7"/>
        <v>34.799999999999997</v>
      </c>
    </row>
    <row r="510" spans="1:13">
      <c r="A510" s="70"/>
      <c r="B510" s="422"/>
      <c r="C510" s="422"/>
      <c r="D510" t="s">
        <v>14</v>
      </c>
      <c r="E510" s="2">
        <v>60</v>
      </c>
      <c r="G510" s="45">
        <f t="shared" si="7"/>
        <v>94.8</v>
      </c>
    </row>
    <row r="511" spans="1:13">
      <c r="A511" s="70"/>
      <c r="B511" s="422"/>
      <c r="C511" s="422"/>
      <c r="D511" t="s">
        <v>15</v>
      </c>
      <c r="E511" s="2">
        <v>5</v>
      </c>
      <c r="G511" s="45">
        <f t="shared" si="7"/>
        <v>99.8</v>
      </c>
    </row>
    <row r="512" spans="1:13">
      <c r="A512" s="70">
        <v>44500</v>
      </c>
      <c r="B512" s="422" t="s">
        <v>75</v>
      </c>
      <c r="C512" s="422" t="s">
        <v>25</v>
      </c>
      <c r="D512" t="s">
        <v>14</v>
      </c>
      <c r="E512" s="45"/>
      <c r="F512" s="45">
        <v>60</v>
      </c>
      <c r="G512" s="45">
        <f t="shared" si="7"/>
        <v>39.799999999999997</v>
      </c>
      <c r="J512" s="421" t="s">
        <v>25</v>
      </c>
      <c r="K512" t="s">
        <v>12</v>
      </c>
      <c r="L512" s="2">
        <v>26.2</v>
      </c>
      <c r="M512" s="45"/>
    </row>
    <row r="513" spans="1:13">
      <c r="A513" s="70">
        <v>44500</v>
      </c>
      <c r="B513" s="422" t="s">
        <v>75</v>
      </c>
      <c r="C513" s="422" t="s">
        <v>25</v>
      </c>
      <c r="D513" t="s">
        <v>15</v>
      </c>
      <c r="E513" s="45"/>
      <c r="F513" s="45">
        <v>5</v>
      </c>
      <c r="G513" s="45">
        <f t="shared" si="7"/>
        <v>34.799999999999997</v>
      </c>
      <c r="J513" s="422"/>
      <c r="K513" t="s">
        <v>13</v>
      </c>
      <c r="L513" s="2">
        <v>8.6</v>
      </c>
      <c r="M513" s="45"/>
    </row>
    <row r="514" spans="1:13">
      <c r="A514" s="70">
        <v>44620</v>
      </c>
      <c r="B514" s="422">
        <v>24360</v>
      </c>
      <c r="C514" s="422" t="s">
        <v>25</v>
      </c>
      <c r="D514" t="s">
        <v>12</v>
      </c>
      <c r="E514" s="45"/>
      <c r="F514" s="2">
        <v>26.2</v>
      </c>
      <c r="G514" s="45">
        <f t="shared" si="7"/>
        <v>8.5999999999999979</v>
      </c>
      <c r="J514" s="422"/>
      <c r="L514" s="2"/>
      <c r="M514" s="45"/>
    </row>
    <row r="515" spans="1:13">
      <c r="A515" s="70">
        <v>44620</v>
      </c>
      <c r="B515" s="422">
        <v>24360</v>
      </c>
      <c r="C515" s="422" t="s">
        <v>25</v>
      </c>
      <c r="D515" t="s">
        <v>13</v>
      </c>
      <c r="E515" s="45"/>
      <c r="F515" s="2">
        <v>8.6</v>
      </c>
      <c r="G515" s="45">
        <f t="shared" si="7"/>
        <v>0</v>
      </c>
      <c r="J515" s="422"/>
      <c r="L515" s="2"/>
      <c r="M515" s="45"/>
    </row>
    <row r="516" spans="1:13">
      <c r="A516" s="81">
        <v>44530</v>
      </c>
      <c r="B516" s="421" t="s">
        <v>10</v>
      </c>
      <c r="C516" s="421" t="s">
        <v>26</v>
      </c>
      <c r="D516" t="s">
        <v>12</v>
      </c>
      <c r="E516" s="2">
        <v>27.9</v>
      </c>
      <c r="G516" s="45">
        <f t="shared" si="7"/>
        <v>27.9</v>
      </c>
      <c r="J516" s="421" t="s">
        <v>26</v>
      </c>
      <c r="K516" t="s">
        <v>12</v>
      </c>
      <c r="L516" s="2">
        <v>27.9</v>
      </c>
    </row>
    <row r="517" spans="1:13">
      <c r="A517" s="70"/>
      <c r="B517" s="422"/>
      <c r="C517" s="422"/>
      <c r="D517" t="s">
        <v>13</v>
      </c>
      <c r="E517" s="2">
        <v>10</v>
      </c>
      <c r="G517" s="45">
        <f t="shared" si="7"/>
        <v>37.9</v>
      </c>
      <c r="J517" s="422"/>
      <c r="K517" t="s">
        <v>13</v>
      </c>
      <c r="L517" s="2">
        <v>10</v>
      </c>
    </row>
    <row r="518" spans="1:13">
      <c r="A518" s="70"/>
      <c r="B518" s="422"/>
      <c r="C518" s="422"/>
      <c r="D518" t="s">
        <v>14</v>
      </c>
      <c r="E518" s="2">
        <v>60</v>
      </c>
      <c r="G518" s="45">
        <f t="shared" si="7"/>
        <v>97.9</v>
      </c>
      <c r="K518" t="s">
        <v>182</v>
      </c>
      <c r="L518" s="2">
        <v>10</v>
      </c>
    </row>
    <row r="519" spans="1:13">
      <c r="A519" s="70"/>
      <c r="B519" s="422"/>
      <c r="C519" s="422"/>
      <c r="D519" t="s">
        <v>15</v>
      </c>
      <c r="E519" s="2">
        <v>5</v>
      </c>
      <c r="G519" s="45">
        <f t="shared" si="7"/>
        <v>102.9</v>
      </c>
      <c r="J519" s="421" t="s">
        <v>27</v>
      </c>
      <c r="K519" t="s">
        <v>12</v>
      </c>
      <c r="L519" s="2">
        <v>29.3</v>
      </c>
    </row>
    <row r="520" spans="1:13">
      <c r="A520" s="70"/>
      <c r="B520" s="422"/>
      <c r="C520" s="422"/>
      <c r="D520" t="s">
        <v>182</v>
      </c>
      <c r="E520" s="2">
        <v>10</v>
      </c>
      <c r="G520" s="45">
        <f t="shared" si="7"/>
        <v>112.9</v>
      </c>
      <c r="J520" s="422"/>
      <c r="K520" t="s">
        <v>13</v>
      </c>
      <c r="L520" s="2">
        <v>10.4</v>
      </c>
    </row>
    <row r="521" spans="1:13">
      <c r="A521" s="70">
        <v>44530</v>
      </c>
      <c r="B521" s="422" t="s">
        <v>69</v>
      </c>
      <c r="C521" s="422" t="s">
        <v>26</v>
      </c>
      <c r="D521" t="s">
        <v>14</v>
      </c>
      <c r="F521" s="2">
        <v>60</v>
      </c>
      <c r="G521" s="45">
        <f t="shared" si="7"/>
        <v>52.900000000000006</v>
      </c>
      <c r="J521" s="39" t="s">
        <v>11</v>
      </c>
      <c r="K521" t="s">
        <v>12</v>
      </c>
      <c r="L521" s="2">
        <v>31</v>
      </c>
    </row>
    <row r="522" spans="1:13">
      <c r="A522" s="70">
        <v>44530</v>
      </c>
      <c r="B522" s="422" t="s">
        <v>69</v>
      </c>
      <c r="C522" s="422" t="s">
        <v>26</v>
      </c>
      <c r="D522" t="s">
        <v>15</v>
      </c>
      <c r="F522" s="2">
        <v>5</v>
      </c>
      <c r="G522" s="45">
        <f t="shared" si="7"/>
        <v>47.900000000000006</v>
      </c>
      <c r="J522" s="37"/>
      <c r="K522" t="s">
        <v>13</v>
      </c>
      <c r="L522" s="2">
        <v>12.3</v>
      </c>
    </row>
    <row r="523" spans="1:13">
      <c r="A523" s="70">
        <v>44620</v>
      </c>
      <c r="B523" s="422">
        <v>24360</v>
      </c>
      <c r="C523" s="422" t="s">
        <v>26</v>
      </c>
      <c r="D523" t="s">
        <v>12</v>
      </c>
      <c r="F523" s="2">
        <v>27.9</v>
      </c>
      <c r="G523" s="45">
        <f t="shared" si="7"/>
        <v>20.000000000000007</v>
      </c>
      <c r="J523" s="37"/>
      <c r="L523" s="2"/>
    </row>
    <row r="524" spans="1:13">
      <c r="A524" s="70">
        <v>44620</v>
      </c>
      <c r="B524" s="422">
        <v>24360</v>
      </c>
      <c r="C524" s="422" t="s">
        <v>26</v>
      </c>
      <c r="D524" t="s">
        <v>13</v>
      </c>
      <c r="F524" s="2">
        <v>10</v>
      </c>
      <c r="G524" s="45">
        <f t="shared" si="7"/>
        <v>10.000000000000007</v>
      </c>
      <c r="J524" s="37"/>
      <c r="L524" s="2"/>
    </row>
    <row r="525" spans="1:13">
      <c r="A525" s="70">
        <v>44620</v>
      </c>
      <c r="B525" s="422">
        <v>24360</v>
      </c>
      <c r="C525" s="422" t="s">
        <v>26</v>
      </c>
      <c r="D525" t="s">
        <v>182</v>
      </c>
      <c r="F525" s="2">
        <v>10</v>
      </c>
      <c r="G525" s="45">
        <f t="shared" si="7"/>
        <v>0</v>
      </c>
      <c r="J525" s="37"/>
      <c r="L525" s="2"/>
    </row>
    <row r="526" spans="1:13">
      <c r="A526" s="81">
        <v>44561</v>
      </c>
      <c r="B526" s="421" t="s">
        <v>10</v>
      </c>
      <c r="C526" s="421" t="s">
        <v>27</v>
      </c>
      <c r="D526" t="s">
        <v>12</v>
      </c>
      <c r="E526" s="2">
        <v>29.3</v>
      </c>
      <c r="G526" s="45">
        <f t="shared" si="7"/>
        <v>29.3</v>
      </c>
      <c r="K526" t="s">
        <v>183</v>
      </c>
      <c r="L526" s="2">
        <v>10</v>
      </c>
    </row>
    <row r="527" spans="1:13">
      <c r="A527" s="70"/>
      <c r="B527" s="422"/>
      <c r="C527" s="422"/>
      <c r="D527" t="s">
        <v>13</v>
      </c>
      <c r="E527" s="2">
        <v>10.4</v>
      </c>
      <c r="G527" s="45">
        <f t="shared" si="7"/>
        <v>39.700000000000003</v>
      </c>
    </row>
    <row r="528" spans="1:13">
      <c r="A528" s="70"/>
      <c r="B528" s="422"/>
      <c r="C528" s="422"/>
      <c r="D528" t="s">
        <v>14</v>
      </c>
      <c r="E528" s="2">
        <v>60</v>
      </c>
      <c r="G528" s="45">
        <f t="shared" si="7"/>
        <v>99.7</v>
      </c>
      <c r="L528" s="5">
        <f>SUM(L512:L526)</f>
        <v>175.7</v>
      </c>
    </row>
    <row r="529" spans="1:7">
      <c r="A529" s="70"/>
      <c r="B529" s="422"/>
      <c r="C529" s="422"/>
      <c r="D529" t="s">
        <v>15</v>
      </c>
      <c r="E529" s="2">
        <v>5</v>
      </c>
      <c r="G529" s="45">
        <f t="shared" si="7"/>
        <v>104.7</v>
      </c>
    </row>
    <row r="530" spans="1:7">
      <c r="A530" s="3">
        <v>44561</v>
      </c>
      <c r="B530" s="422" t="s">
        <v>76</v>
      </c>
      <c r="C530" s="37" t="s">
        <v>27</v>
      </c>
      <c r="D530" t="s">
        <v>14</v>
      </c>
      <c r="F530" s="2">
        <v>60</v>
      </c>
      <c r="G530" s="45">
        <f t="shared" si="7"/>
        <v>44.7</v>
      </c>
    </row>
    <row r="531" spans="1:7">
      <c r="A531" s="3">
        <v>44561</v>
      </c>
      <c r="B531" s="422" t="s">
        <v>76</v>
      </c>
      <c r="C531" s="37" t="s">
        <v>27</v>
      </c>
      <c r="D531" t="s">
        <v>15</v>
      </c>
      <c r="F531" s="2">
        <v>5</v>
      </c>
      <c r="G531" s="45">
        <f t="shared" si="7"/>
        <v>39.700000000000003</v>
      </c>
    </row>
    <row r="532" spans="1:7">
      <c r="A532" s="70">
        <v>44620</v>
      </c>
      <c r="B532" s="422">
        <v>24360</v>
      </c>
      <c r="C532" s="37" t="s">
        <v>27</v>
      </c>
      <c r="D532" t="s">
        <v>12</v>
      </c>
      <c r="F532" s="2">
        <v>29.3</v>
      </c>
      <c r="G532" s="45">
        <f t="shared" si="7"/>
        <v>10.400000000000002</v>
      </c>
    </row>
    <row r="533" spans="1:7">
      <c r="A533" s="70">
        <v>44620</v>
      </c>
      <c r="B533" s="422">
        <v>24360</v>
      </c>
      <c r="C533" s="37" t="s">
        <v>27</v>
      </c>
      <c r="D533" t="s">
        <v>13</v>
      </c>
      <c r="F533" s="2">
        <v>10.4</v>
      </c>
      <c r="G533" s="45">
        <f t="shared" si="7"/>
        <v>0</v>
      </c>
    </row>
    <row r="534" spans="1:7">
      <c r="A534" s="31">
        <v>44592</v>
      </c>
      <c r="B534" s="421" t="s">
        <v>10</v>
      </c>
      <c r="C534" s="39" t="s">
        <v>11</v>
      </c>
      <c r="D534" t="s">
        <v>12</v>
      </c>
      <c r="E534" s="2">
        <v>31</v>
      </c>
      <c r="G534" s="45">
        <f t="shared" si="7"/>
        <v>31</v>
      </c>
    </row>
    <row r="535" spans="1:7">
      <c r="B535" s="422"/>
      <c r="D535" t="s">
        <v>13</v>
      </c>
      <c r="E535" s="2">
        <v>12.3</v>
      </c>
      <c r="G535" s="45">
        <f t="shared" si="7"/>
        <v>43.3</v>
      </c>
    </row>
    <row r="536" spans="1:7">
      <c r="B536" s="422"/>
      <c r="D536" t="s">
        <v>14</v>
      </c>
      <c r="E536" s="2">
        <v>60</v>
      </c>
      <c r="G536" s="45">
        <f t="shared" si="7"/>
        <v>103.3</v>
      </c>
    </row>
    <row r="537" spans="1:7">
      <c r="B537" s="422"/>
      <c r="D537" t="s">
        <v>15</v>
      </c>
      <c r="E537" s="2">
        <v>5</v>
      </c>
      <c r="G537" s="45">
        <f t="shared" si="7"/>
        <v>108.3</v>
      </c>
    </row>
    <row r="538" spans="1:7">
      <c r="B538" s="422"/>
      <c r="D538" t="s">
        <v>183</v>
      </c>
      <c r="E538" s="2">
        <v>10</v>
      </c>
      <c r="G538" s="45">
        <f t="shared" si="7"/>
        <v>118.3</v>
      </c>
    </row>
    <row r="539" spans="1:7">
      <c r="A539" s="3">
        <v>44592</v>
      </c>
      <c r="B539" s="422" t="s">
        <v>77</v>
      </c>
      <c r="C539" s="37" t="s">
        <v>11</v>
      </c>
      <c r="D539" t="s">
        <v>14</v>
      </c>
      <c r="F539" s="2">
        <v>60</v>
      </c>
      <c r="G539" s="45">
        <f t="shared" si="7"/>
        <v>58.3</v>
      </c>
    </row>
    <row r="540" spans="1:7">
      <c r="A540" s="3">
        <v>44592</v>
      </c>
      <c r="B540" s="422" t="s">
        <v>77</v>
      </c>
      <c r="C540" s="37" t="s">
        <v>11</v>
      </c>
      <c r="D540" t="s">
        <v>15</v>
      </c>
      <c r="F540" s="2">
        <v>5</v>
      </c>
      <c r="G540" s="45">
        <f t="shared" si="7"/>
        <v>53.3</v>
      </c>
    </row>
    <row r="541" spans="1:7">
      <c r="A541" s="70">
        <v>44620</v>
      </c>
      <c r="B541" s="422">
        <v>24360</v>
      </c>
      <c r="C541" s="37" t="s">
        <v>11</v>
      </c>
      <c r="D541" t="s">
        <v>12</v>
      </c>
      <c r="F541" s="2">
        <v>31</v>
      </c>
      <c r="G541" s="45">
        <f t="shared" si="7"/>
        <v>22.299999999999997</v>
      </c>
    </row>
    <row r="542" spans="1:7">
      <c r="A542" s="70">
        <v>44620</v>
      </c>
      <c r="B542" s="422">
        <v>24360</v>
      </c>
      <c r="C542" s="37" t="s">
        <v>11</v>
      </c>
      <c r="D542" t="s">
        <v>13</v>
      </c>
      <c r="F542" s="2">
        <v>12.3</v>
      </c>
      <c r="G542" s="45">
        <f t="shared" si="7"/>
        <v>9.9999999999999964</v>
      </c>
    </row>
    <row r="543" spans="1:7">
      <c r="A543" s="70">
        <v>44620</v>
      </c>
      <c r="B543" s="422">
        <v>24361</v>
      </c>
      <c r="C543" s="37" t="s">
        <v>11</v>
      </c>
      <c r="D543" t="s">
        <v>183</v>
      </c>
      <c r="F543" s="2">
        <v>10</v>
      </c>
      <c r="G543" s="45">
        <f t="shared" si="7"/>
        <v>0</v>
      </c>
    </row>
    <row r="544" spans="1:7">
      <c r="A544" s="31">
        <v>44620</v>
      </c>
      <c r="B544" s="421" t="s">
        <v>10</v>
      </c>
      <c r="C544" s="39" t="s">
        <v>17</v>
      </c>
      <c r="D544" t="s">
        <v>12</v>
      </c>
      <c r="E544" s="2">
        <v>30.5</v>
      </c>
      <c r="G544" s="45">
        <f t="shared" si="7"/>
        <v>30.5</v>
      </c>
    </row>
    <row r="545" spans="1:13">
      <c r="B545" s="422"/>
      <c r="D545" t="s">
        <v>13</v>
      </c>
      <c r="E545" s="2">
        <v>15.3</v>
      </c>
      <c r="G545" s="45">
        <f t="shared" si="7"/>
        <v>45.8</v>
      </c>
    </row>
    <row r="546" spans="1:13">
      <c r="B546" s="422"/>
      <c r="D546" t="s">
        <v>14</v>
      </c>
      <c r="E546" s="2">
        <v>56</v>
      </c>
      <c r="G546" s="45">
        <f t="shared" si="7"/>
        <v>101.8</v>
      </c>
    </row>
    <row r="547" spans="1:13">
      <c r="B547" s="422"/>
      <c r="D547" t="s">
        <v>15</v>
      </c>
      <c r="E547" s="2">
        <v>5</v>
      </c>
      <c r="G547" s="45">
        <f t="shared" si="7"/>
        <v>106.8</v>
      </c>
    </row>
    <row r="548" spans="1:13">
      <c r="A548" s="3">
        <v>44620</v>
      </c>
      <c r="B548" s="422" t="s">
        <v>78</v>
      </c>
      <c r="C548" s="37" t="s">
        <v>17</v>
      </c>
      <c r="D548" t="s">
        <v>14</v>
      </c>
      <c r="F548" s="2">
        <v>56</v>
      </c>
      <c r="G548" s="45">
        <f t="shared" si="7"/>
        <v>50.8</v>
      </c>
    </row>
    <row r="549" spans="1:13">
      <c r="A549" s="3">
        <v>44620</v>
      </c>
      <c r="B549" s="422" t="s">
        <v>78</v>
      </c>
      <c r="C549" s="37" t="s">
        <v>17</v>
      </c>
      <c r="D549" t="s">
        <v>15</v>
      </c>
      <c r="F549" s="2">
        <v>5</v>
      </c>
      <c r="G549" s="45">
        <f t="shared" si="7"/>
        <v>45.8</v>
      </c>
    </row>
    <row r="550" spans="1:13">
      <c r="A550" s="3">
        <v>44712</v>
      </c>
      <c r="B550" s="422" t="s">
        <v>184</v>
      </c>
      <c r="C550" s="37" t="s">
        <v>17</v>
      </c>
      <c r="D550" t="s">
        <v>12</v>
      </c>
      <c r="F550" s="2">
        <v>30.5</v>
      </c>
      <c r="G550" s="45">
        <f t="shared" si="7"/>
        <v>15.299999999999997</v>
      </c>
    </row>
    <row r="551" spans="1:13">
      <c r="A551" s="3">
        <v>44712</v>
      </c>
      <c r="B551" s="422" t="s">
        <v>184</v>
      </c>
      <c r="C551" s="37" t="s">
        <v>17</v>
      </c>
      <c r="D551" t="s">
        <v>13</v>
      </c>
      <c r="F551" s="2">
        <v>15.3</v>
      </c>
      <c r="G551" s="45">
        <f t="shared" si="7"/>
        <v>0</v>
      </c>
    </row>
    <row r="552" spans="1:13">
      <c r="A552" s="31">
        <v>44651</v>
      </c>
      <c r="B552" s="421" t="s">
        <v>10</v>
      </c>
      <c r="C552" s="421" t="s">
        <v>18</v>
      </c>
      <c r="D552" t="s">
        <v>12</v>
      </c>
      <c r="E552" s="2">
        <v>30.7</v>
      </c>
      <c r="G552" s="45">
        <f t="shared" si="7"/>
        <v>30.7</v>
      </c>
      <c r="K552" s="39" t="s">
        <v>17</v>
      </c>
      <c r="L552" t="s">
        <v>12</v>
      </c>
      <c r="M552" s="2">
        <v>30.5</v>
      </c>
    </row>
    <row r="553" spans="1:13">
      <c r="B553" s="422"/>
      <c r="C553" s="422"/>
      <c r="D553" t="s">
        <v>13</v>
      </c>
      <c r="E553" s="2">
        <v>16.2</v>
      </c>
      <c r="G553" s="45">
        <f t="shared" si="7"/>
        <v>46.9</v>
      </c>
      <c r="K553" s="37"/>
      <c r="L553" t="s">
        <v>13</v>
      </c>
      <c r="M553" s="2">
        <v>15.3</v>
      </c>
    </row>
    <row r="554" spans="1:13">
      <c r="B554" s="422"/>
      <c r="C554" s="422"/>
      <c r="D554" t="s">
        <v>14</v>
      </c>
      <c r="E554" s="2">
        <v>60</v>
      </c>
      <c r="G554" s="45">
        <f t="shared" si="7"/>
        <v>106.9</v>
      </c>
      <c r="K554" s="421" t="s">
        <v>18</v>
      </c>
      <c r="L554" t="s">
        <v>12</v>
      </c>
      <c r="M554" s="2">
        <v>30.7</v>
      </c>
    </row>
    <row r="555" spans="1:13">
      <c r="B555" s="422"/>
      <c r="C555" s="422"/>
      <c r="D555" t="s">
        <v>15</v>
      </c>
      <c r="E555" s="2">
        <v>5</v>
      </c>
      <c r="G555" s="45">
        <f t="shared" si="7"/>
        <v>111.9</v>
      </c>
      <c r="K555" s="422"/>
      <c r="L555" t="s">
        <v>13</v>
      </c>
      <c r="M555" s="2">
        <v>16.2</v>
      </c>
    </row>
    <row r="556" spans="1:13">
      <c r="B556" s="422"/>
      <c r="C556" s="422"/>
      <c r="D556" t="s">
        <v>80</v>
      </c>
      <c r="E556" s="142">
        <v>93</v>
      </c>
      <c r="G556" s="45">
        <f t="shared" si="7"/>
        <v>204.9</v>
      </c>
      <c r="K556" s="422"/>
      <c r="M556" s="2"/>
    </row>
    <row r="557" spans="1:13">
      <c r="A557" s="3">
        <v>44651</v>
      </c>
      <c r="B557" s="422" t="s">
        <v>81</v>
      </c>
      <c r="C557" s="422" t="s">
        <v>18</v>
      </c>
      <c r="D557" t="s">
        <v>14</v>
      </c>
      <c r="F557" s="2">
        <v>60</v>
      </c>
      <c r="G557" s="45">
        <f t="shared" si="7"/>
        <v>144.9</v>
      </c>
      <c r="K557" s="421" t="s">
        <v>19</v>
      </c>
      <c r="L557" t="s">
        <v>12</v>
      </c>
      <c r="M557" s="45">
        <v>31</v>
      </c>
    </row>
    <row r="558" spans="1:13">
      <c r="A558" s="3">
        <v>44651</v>
      </c>
      <c r="B558" s="422" t="s">
        <v>81</v>
      </c>
      <c r="C558" s="422" t="s">
        <v>18</v>
      </c>
      <c r="D558" t="s">
        <v>15</v>
      </c>
      <c r="F558" s="2">
        <v>5</v>
      </c>
      <c r="G558" s="45">
        <f t="shared" si="7"/>
        <v>139.9</v>
      </c>
      <c r="K558" s="425"/>
      <c r="L558" t="s">
        <v>13</v>
      </c>
      <c r="M558" s="45">
        <v>13.8</v>
      </c>
    </row>
    <row r="559" spans="1:13">
      <c r="A559" s="3">
        <v>44733</v>
      </c>
      <c r="B559" s="422">
        <v>25006</v>
      </c>
      <c r="C559" s="422" t="s">
        <v>18</v>
      </c>
      <c r="D559" t="s">
        <v>12</v>
      </c>
      <c r="F559" s="2">
        <v>30.7</v>
      </c>
      <c r="G559" s="45">
        <f t="shared" ref="G559:G621" si="8">+G558+E559-F559</f>
        <v>109.2</v>
      </c>
      <c r="K559" s="425"/>
      <c r="M559" s="45"/>
    </row>
    <row r="560" spans="1:13">
      <c r="A560" s="3">
        <v>44733</v>
      </c>
      <c r="B560" s="422">
        <v>25006</v>
      </c>
      <c r="C560" s="422" t="s">
        <v>18</v>
      </c>
      <c r="D560" t="s">
        <v>13</v>
      </c>
      <c r="F560" s="2">
        <v>16.2</v>
      </c>
      <c r="G560" s="45">
        <f t="shared" si="8"/>
        <v>93</v>
      </c>
      <c r="K560" s="425"/>
      <c r="M560" s="45"/>
    </row>
    <row r="561" spans="1:13">
      <c r="A561" s="3">
        <v>44795</v>
      </c>
      <c r="B561" s="422">
        <v>25338</v>
      </c>
      <c r="C561" s="422" t="s">
        <v>18</v>
      </c>
      <c r="D561" t="s">
        <v>80</v>
      </c>
      <c r="F561" s="2">
        <v>93</v>
      </c>
      <c r="G561" s="45">
        <f t="shared" si="8"/>
        <v>0</v>
      </c>
      <c r="K561" s="425"/>
      <c r="M561" s="45"/>
    </row>
    <row r="562" spans="1:13">
      <c r="A562" s="31">
        <v>44681</v>
      </c>
      <c r="B562" s="421" t="s">
        <v>10</v>
      </c>
      <c r="C562" s="421" t="s">
        <v>19</v>
      </c>
      <c r="D562" t="s">
        <v>12</v>
      </c>
      <c r="E562" s="45">
        <v>31</v>
      </c>
      <c r="F562" s="45"/>
      <c r="G562" s="45">
        <f t="shared" si="8"/>
        <v>31</v>
      </c>
    </row>
    <row r="563" spans="1:13">
      <c r="A563" s="71"/>
      <c r="B563" s="425"/>
      <c r="C563" s="425"/>
      <c r="D563" t="s">
        <v>13</v>
      </c>
      <c r="E563" s="45">
        <v>13.8</v>
      </c>
      <c r="F563" s="45"/>
      <c r="G563" s="45">
        <f t="shared" si="8"/>
        <v>44.8</v>
      </c>
      <c r="M563" s="5">
        <f>SUM(M552:M562)</f>
        <v>137.5</v>
      </c>
    </row>
    <row r="564" spans="1:13">
      <c r="A564" s="71"/>
      <c r="B564" s="425"/>
      <c r="C564" s="425"/>
      <c r="D564" t="s">
        <v>14</v>
      </c>
      <c r="E564" s="45">
        <v>60</v>
      </c>
      <c r="F564" s="45"/>
      <c r="G564" s="45">
        <f t="shared" si="8"/>
        <v>104.8</v>
      </c>
    </row>
    <row r="565" spans="1:13">
      <c r="A565" s="71"/>
      <c r="B565" s="425"/>
      <c r="C565" s="425"/>
      <c r="D565" t="s">
        <v>15</v>
      </c>
      <c r="E565" s="45">
        <v>5</v>
      </c>
      <c r="F565" s="45"/>
      <c r="G565" s="45">
        <f t="shared" si="8"/>
        <v>109.8</v>
      </c>
    </row>
    <row r="566" spans="1:13">
      <c r="A566" s="71"/>
      <c r="B566" s="425"/>
      <c r="C566" s="425"/>
      <c r="D566" t="s">
        <v>144</v>
      </c>
      <c r="E566" s="142">
        <v>10</v>
      </c>
      <c r="F566" s="45"/>
      <c r="G566" s="45">
        <f t="shared" si="8"/>
        <v>119.8</v>
      </c>
    </row>
    <row r="567" spans="1:13">
      <c r="A567" s="71">
        <v>44681</v>
      </c>
      <c r="B567" s="422" t="s">
        <v>83</v>
      </c>
      <c r="C567" s="422" t="s">
        <v>19</v>
      </c>
      <c r="D567" t="s">
        <v>14</v>
      </c>
      <c r="E567" s="45"/>
      <c r="F567" s="45">
        <v>60</v>
      </c>
      <c r="G567" s="45">
        <f t="shared" si="8"/>
        <v>59.8</v>
      </c>
    </row>
    <row r="568" spans="1:13">
      <c r="A568" s="71">
        <v>44681</v>
      </c>
      <c r="B568" s="422" t="s">
        <v>83</v>
      </c>
      <c r="C568" s="422" t="s">
        <v>19</v>
      </c>
      <c r="D568" t="s">
        <v>15</v>
      </c>
      <c r="E568" s="45"/>
      <c r="F568" s="45">
        <v>5</v>
      </c>
      <c r="G568" s="45">
        <f t="shared" si="8"/>
        <v>54.8</v>
      </c>
    </row>
    <row r="569" spans="1:13">
      <c r="A569" s="3">
        <v>44733</v>
      </c>
      <c r="B569" s="422">
        <v>25006</v>
      </c>
      <c r="C569" s="422" t="s">
        <v>19</v>
      </c>
      <c r="D569" t="s">
        <v>12</v>
      </c>
      <c r="E569" s="45"/>
      <c r="F569" s="45">
        <v>31</v>
      </c>
      <c r="G569" s="45">
        <f t="shared" si="8"/>
        <v>23.799999999999997</v>
      </c>
    </row>
    <row r="570" spans="1:13">
      <c r="A570" s="3">
        <v>44733</v>
      </c>
      <c r="B570" s="422">
        <v>25006</v>
      </c>
      <c r="C570" s="422" t="s">
        <v>19</v>
      </c>
      <c r="D570" t="s">
        <v>13</v>
      </c>
      <c r="E570" s="45"/>
      <c r="F570" s="45">
        <v>13.8</v>
      </c>
      <c r="G570" s="45">
        <f t="shared" si="8"/>
        <v>9.9999999999999964</v>
      </c>
    </row>
    <row r="571" spans="1:13">
      <c r="A571" s="3">
        <v>44795</v>
      </c>
      <c r="B571" s="422">
        <v>25338</v>
      </c>
      <c r="C571" s="422" t="s">
        <v>19</v>
      </c>
      <c r="D571" t="s">
        <v>144</v>
      </c>
      <c r="E571" s="45"/>
      <c r="F571" s="142">
        <v>10</v>
      </c>
      <c r="G571" s="45">
        <f t="shared" si="8"/>
        <v>0</v>
      </c>
    </row>
    <row r="572" spans="1:13">
      <c r="A572" s="31">
        <v>44712</v>
      </c>
      <c r="B572" s="421" t="s">
        <v>10</v>
      </c>
      <c r="C572" s="421" t="s">
        <v>20</v>
      </c>
      <c r="D572" t="s">
        <v>111</v>
      </c>
      <c r="E572" s="2">
        <v>160</v>
      </c>
      <c r="G572" s="45">
        <f t="shared" si="8"/>
        <v>160</v>
      </c>
    </row>
    <row r="573" spans="1:13">
      <c r="A573" s="31"/>
      <c r="B573" s="421"/>
      <c r="C573" s="421"/>
      <c r="D573" t="s">
        <v>12</v>
      </c>
      <c r="E573" s="2">
        <v>29.7</v>
      </c>
      <c r="G573" s="45">
        <f t="shared" si="8"/>
        <v>189.7</v>
      </c>
    </row>
    <row r="574" spans="1:13">
      <c r="B574" s="422"/>
      <c r="C574" s="422"/>
      <c r="D574" t="s">
        <v>13</v>
      </c>
      <c r="E574" s="2">
        <v>20.100000000000001</v>
      </c>
      <c r="G574" s="45">
        <f t="shared" si="8"/>
        <v>209.79999999999998</v>
      </c>
    </row>
    <row r="575" spans="1:13">
      <c r="B575" s="422"/>
      <c r="C575" s="422"/>
      <c r="D575" t="s">
        <v>14</v>
      </c>
      <c r="E575" s="2">
        <v>60</v>
      </c>
      <c r="G575" s="45">
        <f t="shared" si="8"/>
        <v>269.79999999999995</v>
      </c>
    </row>
    <row r="576" spans="1:13">
      <c r="B576" s="422"/>
      <c r="C576" s="422"/>
      <c r="D576" t="s">
        <v>15</v>
      </c>
      <c r="E576" s="2">
        <v>5</v>
      </c>
      <c r="G576" s="45">
        <f t="shared" si="8"/>
        <v>274.79999999999995</v>
      </c>
    </row>
    <row r="577" spans="1:7">
      <c r="B577" s="422"/>
      <c r="C577" s="422"/>
      <c r="D577" t="s">
        <v>44</v>
      </c>
      <c r="E577" s="2">
        <v>6</v>
      </c>
      <c r="G577" s="45">
        <f t="shared" si="8"/>
        <v>280.79999999999995</v>
      </c>
    </row>
    <row r="578" spans="1:7">
      <c r="A578" s="3">
        <v>44712</v>
      </c>
      <c r="B578" s="422" t="s">
        <v>84</v>
      </c>
      <c r="C578" s="422" t="s">
        <v>20</v>
      </c>
      <c r="D578" t="s">
        <v>14</v>
      </c>
      <c r="F578" s="2">
        <v>60</v>
      </c>
      <c r="G578" s="45">
        <f t="shared" si="8"/>
        <v>220.79999999999995</v>
      </c>
    </row>
    <row r="579" spans="1:7">
      <c r="A579" s="3">
        <v>44712</v>
      </c>
      <c r="B579" s="422" t="s">
        <v>84</v>
      </c>
      <c r="C579" s="422" t="s">
        <v>20</v>
      </c>
      <c r="D579" t="s">
        <v>15</v>
      </c>
      <c r="F579" s="2">
        <v>5</v>
      </c>
      <c r="G579" s="45">
        <f t="shared" si="8"/>
        <v>215.79999999999995</v>
      </c>
    </row>
    <row r="580" spans="1:7">
      <c r="A580" s="3">
        <v>44795</v>
      </c>
      <c r="B580" s="422">
        <v>25338</v>
      </c>
      <c r="C580" s="422" t="s">
        <v>20</v>
      </c>
      <c r="D580" t="s">
        <v>111</v>
      </c>
      <c r="F580" s="2">
        <v>160</v>
      </c>
      <c r="G580" s="45">
        <f t="shared" si="8"/>
        <v>55.799999999999955</v>
      </c>
    </row>
    <row r="581" spans="1:7">
      <c r="A581" s="3">
        <v>44795</v>
      </c>
      <c r="B581" s="422">
        <v>25338</v>
      </c>
      <c r="C581" s="422" t="s">
        <v>20</v>
      </c>
      <c r="D581" t="s">
        <v>12</v>
      </c>
      <c r="F581" s="2">
        <v>29.7</v>
      </c>
      <c r="G581" s="45">
        <f t="shared" si="8"/>
        <v>26.099999999999955</v>
      </c>
    </row>
    <row r="582" spans="1:7">
      <c r="A582" s="3">
        <v>44795</v>
      </c>
      <c r="B582" s="422">
        <v>25338</v>
      </c>
      <c r="C582" s="422" t="s">
        <v>20</v>
      </c>
      <c r="D582" t="s">
        <v>13</v>
      </c>
      <c r="F582" s="2">
        <v>20.100000000000001</v>
      </c>
      <c r="G582" s="45">
        <f t="shared" si="8"/>
        <v>5.9999999999999538</v>
      </c>
    </row>
    <row r="583" spans="1:7">
      <c r="A583" s="3">
        <v>44795</v>
      </c>
      <c r="B583" s="422">
        <v>25338</v>
      </c>
      <c r="C583" s="422" t="s">
        <v>20</v>
      </c>
      <c r="D583" t="s">
        <v>44</v>
      </c>
      <c r="F583" s="2">
        <v>6</v>
      </c>
      <c r="G583" s="45">
        <f t="shared" si="8"/>
        <v>-4.6185277824406512E-14</v>
      </c>
    </row>
    <row r="584" spans="1:7">
      <c r="A584" s="31">
        <v>44742</v>
      </c>
      <c r="B584" s="421" t="s">
        <v>10</v>
      </c>
      <c r="C584" s="421" t="s">
        <v>21</v>
      </c>
      <c r="D584" t="s">
        <v>12</v>
      </c>
      <c r="E584" s="2">
        <v>28.7</v>
      </c>
      <c r="G584" s="45">
        <f t="shared" si="8"/>
        <v>28.699999999999953</v>
      </c>
    </row>
    <row r="585" spans="1:7">
      <c r="B585" s="422"/>
      <c r="C585" s="422"/>
      <c r="D585" t="s">
        <v>13</v>
      </c>
      <c r="E585" s="2">
        <v>16.899999999999999</v>
      </c>
      <c r="G585" s="45">
        <f t="shared" si="8"/>
        <v>45.599999999999952</v>
      </c>
    </row>
    <row r="586" spans="1:7">
      <c r="B586" s="422"/>
      <c r="C586" s="422"/>
      <c r="D586" t="s">
        <v>14</v>
      </c>
      <c r="E586" s="2">
        <v>60</v>
      </c>
      <c r="G586" s="45">
        <f t="shared" si="8"/>
        <v>105.59999999999995</v>
      </c>
    </row>
    <row r="587" spans="1:7">
      <c r="B587" s="422"/>
      <c r="C587" s="422"/>
      <c r="D587" t="s">
        <v>15</v>
      </c>
      <c r="E587" s="2">
        <v>5</v>
      </c>
      <c r="G587" s="45">
        <f t="shared" si="8"/>
        <v>110.59999999999995</v>
      </c>
    </row>
    <row r="588" spans="1:7">
      <c r="A588" s="3">
        <v>44742</v>
      </c>
      <c r="B588" s="422" t="s">
        <v>86</v>
      </c>
      <c r="C588" s="422" t="s">
        <v>21</v>
      </c>
      <c r="D588" t="s">
        <v>14</v>
      </c>
      <c r="F588" s="2">
        <v>60</v>
      </c>
      <c r="G588" s="45">
        <f t="shared" si="8"/>
        <v>50.599999999999952</v>
      </c>
    </row>
    <row r="589" spans="1:7">
      <c r="A589" s="3">
        <v>44742</v>
      </c>
      <c r="B589" s="422" t="s">
        <v>86</v>
      </c>
      <c r="C589" s="422" t="s">
        <v>21</v>
      </c>
      <c r="D589" t="s">
        <v>15</v>
      </c>
      <c r="F589" s="2">
        <v>5</v>
      </c>
      <c r="G589" s="45">
        <f t="shared" si="8"/>
        <v>45.599999999999952</v>
      </c>
    </row>
    <row r="590" spans="1:7">
      <c r="A590" s="3">
        <v>44795</v>
      </c>
      <c r="B590" s="422">
        <v>25338</v>
      </c>
      <c r="C590" s="422" t="s">
        <v>21</v>
      </c>
      <c r="D590" t="s">
        <v>12</v>
      </c>
      <c r="F590" s="2">
        <v>28.7</v>
      </c>
      <c r="G590" s="45">
        <f t="shared" si="8"/>
        <v>16.899999999999952</v>
      </c>
    </row>
    <row r="591" spans="1:7">
      <c r="A591" s="3">
        <v>44795</v>
      </c>
      <c r="B591" s="422">
        <v>25338</v>
      </c>
      <c r="C591" s="422" t="s">
        <v>21</v>
      </c>
      <c r="D591" t="s">
        <v>13</v>
      </c>
      <c r="F591" s="2">
        <v>16.899999999999999</v>
      </c>
      <c r="G591" s="45">
        <f t="shared" si="8"/>
        <v>-4.6185277824406512E-14</v>
      </c>
    </row>
    <row r="592" spans="1:7">
      <c r="A592" s="31">
        <v>44773</v>
      </c>
      <c r="B592" s="421" t="s">
        <v>10</v>
      </c>
      <c r="C592" s="421" t="s">
        <v>22</v>
      </c>
      <c r="D592" t="s">
        <v>12</v>
      </c>
      <c r="E592" s="2">
        <v>28.6</v>
      </c>
      <c r="G592" s="45">
        <f t="shared" si="8"/>
        <v>28.599999999999955</v>
      </c>
    </row>
    <row r="593" spans="1:13">
      <c r="B593" s="422"/>
      <c r="C593" s="422"/>
      <c r="D593" t="s">
        <v>13</v>
      </c>
      <c r="E593" s="2">
        <v>19.7</v>
      </c>
      <c r="G593" s="45">
        <f t="shared" si="8"/>
        <v>48.299999999999955</v>
      </c>
    </row>
    <row r="594" spans="1:13">
      <c r="B594" s="422"/>
      <c r="C594" s="422"/>
      <c r="D594" t="s">
        <v>14</v>
      </c>
      <c r="E594" s="2">
        <v>60</v>
      </c>
      <c r="G594" s="45">
        <f t="shared" si="8"/>
        <v>108.29999999999995</v>
      </c>
    </row>
    <row r="595" spans="1:13">
      <c r="B595" s="422"/>
      <c r="C595" s="422"/>
      <c r="D595" t="s">
        <v>15</v>
      </c>
      <c r="E595" s="2">
        <v>5</v>
      </c>
      <c r="G595" s="45">
        <f t="shared" si="8"/>
        <v>113.29999999999995</v>
      </c>
    </row>
    <row r="596" spans="1:13">
      <c r="A596" s="71">
        <v>44773</v>
      </c>
      <c r="B596" s="422" t="s">
        <v>87</v>
      </c>
      <c r="C596" s="422" t="s">
        <v>22</v>
      </c>
      <c r="D596" t="s">
        <v>14</v>
      </c>
      <c r="F596" s="2">
        <v>60</v>
      </c>
      <c r="G596" s="45">
        <f t="shared" si="8"/>
        <v>53.299999999999955</v>
      </c>
    </row>
    <row r="597" spans="1:13">
      <c r="A597" s="71">
        <v>44773</v>
      </c>
      <c r="B597" s="422" t="s">
        <v>87</v>
      </c>
      <c r="C597" s="422" t="s">
        <v>22</v>
      </c>
      <c r="D597" t="s">
        <v>15</v>
      </c>
      <c r="F597" s="2">
        <v>5</v>
      </c>
      <c r="G597" s="45">
        <f t="shared" si="8"/>
        <v>48.299999999999955</v>
      </c>
    </row>
    <row r="598" spans="1:13">
      <c r="A598" s="3">
        <v>44795</v>
      </c>
      <c r="B598" s="422">
        <v>25338</v>
      </c>
      <c r="C598" s="422" t="s">
        <v>22</v>
      </c>
      <c r="D598" t="s">
        <v>12</v>
      </c>
      <c r="F598" s="2">
        <v>28.6</v>
      </c>
      <c r="G598" s="45">
        <f t="shared" si="8"/>
        <v>19.699999999999953</v>
      </c>
    </row>
    <row r="599" spans="1:13">
      <c r="A599" s="3">
        <v>44795</v>
      </c>
      <c r="B599" s="422">
        <v>25338</v>
      </c>
      <c r="C599" s="422" t="s">
        <v>22</v>
      </c>
      <c r="D599" t="s">
        <v>13</v>
      </c>
      <c r="F599" s="2">
        <v>19.7</v>
      </c>
      <c r="G599" s="45">
        <f t="shared" si="8"/>
        <v>-4.6185277824406512E-14</v>
      </c>
    </row>
    <row r="600" spans="1:13">
      <c r="A600" s="31">
        <v>44773</v>
      </c>
      <c r="B600" s="421" t="s">
        <v>10</v>
      </c>
      <c r="C600" s="421" t="s">
        <v>23</v>
      </c>
      <c r="D600" t="s">
        <v>12</v>
      </c>
      <c r="E600" s="2">
        <v>28.8</v>
      </c>
      <c r="G600" s="45">
        <f t="shared" si="8"/>
        <v>28.799999999999955</v>
      </c>
      <c r="K600" s="421"/>
      <c r="M600" s="2"/>
    </row>
    <row r="601" spans="1:13">
      <c r="B601" s="422"/>
      <c r="C601" s="422"/>
      <c r="D601" t="s">
        <v>13</v>
      </c>
      <c r="E601" s="2">
        <v>17</v>
      </c>
      <c r="G601" s="45">
        <f t="shared" si="8"/>
        <v>45.799999999999955</v>
      </c>
      <c r="K601" s="422"/>
      <c r="M601" s="2"/>
    </row>
    <row r="602" spans="1:13">
      <c r="B602" s="422"/>
      <c r="C602" s="422"/>
      <c r="D602" t="s">
        <v>14</v>
      </c>
      <c r="E602" s="2">
        <v>60</v>
      </c>
      <c r="G602" s="45">
        <f t="shared" si="8"/>
        <v>105.79999999999995</v>
      </c>
      <c r="K602" s="421"/>
      <c r="M602" s="2"/>
    </row>
    <row r="603" spans="1:13">
      <c r="B603" s="422"/>
      <c r="C603" s="422"/>
      <c r="D603" t="s">
        <v>15</v>
      </c>
      <c r="E603" s="2">
        <v>5</v>
      </c>
      <c r="G603" s="45">
        <f t="shared" si="8"/>
        <v>110.79999999999995</v>
      </c>
      <c r="K603" s="422"/>
      <c r="M603" s="2"/>
    </row>
    <row r="604" spans="1:13">
      <c r="A604" s="3">
        <v>44806</v>
      </c>
      <c r="B604" s="422" t="s">
        <v>185</v>
      </c>
      <c r="C604" s="37" t="s">
        <v>23</v>
      </c>
      <c r="D604" t="s">
        <v>14</v>
      </c>
      <c r="F604" s="2">
        <v>60</v>
      </c>
      <c r="G604" s="45">
        <f t="shared" si="8"/>
        <v>50.799999999999955</v>
      </c>
      <c r="K604" s="422"/>
      <c r="M604" s="2"/>
    </row>
    <row r="605" spans="1:13">
      <c r="A605" s="3">
        <v>44806</v>
      </c>
      <c r="B605" s="422" t="s">
        <v>185</v>
      </c>
      <c r="C605" s="37" t="s">
        <v>23</v>
      </c>
      <c r="D605" t="s">
        <v>15</v>
      </c>
      <c r="F605" s="2">
        <v>5</v>
      </c>
      <c r="G605" s="45">
        <f t="shared" si="8"/>
        <v>45.799999999999955</v>
      </c>
      <c r="K605" s="422"/>
      <c r="M605" s="2"/>
    </row>
    <row r="606" spans="1:13">
      <c r="A606" s="3">
        <v>44874</v>
      </c>
      <c r="B606" s="422" t="s">
        <v>186</v>
      </c>
      <c r="C606" s="37" t="s">
        <v>23</v>
      </c>
      <c r="D606" t="s">
        <v>12</v>
      </c>
      <c r="F606" s="2">
        <v>28.8</v>
      </c>
      <c r="G606" s="45">
        <f t="shared" si="8"/>
        <v>16.999999999999954</v>
      </c>
      <c r="K606" s="422"/>
      <c r="M606" s="2"/>
    </row>
    <row r="607" spans="1:13">
      <c r="A607" s="3">
        <v>44874</v>
      </c>
      <c r="B607" s="422" t="s">
        <v>186</v>
      </c>
      <c r="C607" s="37" t="s">
        <v>23</v>
      </c>
      <c r="D607" t="s">
        <v>13</v>
      </c>
      <c r="F607" s="2">
        <v>17</v>
      </c>
      <c r="G607" s="45">
        <f t="shared" si="8"/>
        <v>-4.6185277824406512E-14</v>
      </c>
      <c r="K607" s="422"/>
      <c r="M607" s="2"/>
    </row>
    <row r="608" spans="1:13">
      <c r="A608" s="81">
        <v>44834</v>
      </c>
      <c r="B608" s="421" t="s">
        <v>10</v>
      </c>
      <c r="C608" s="421" t="s">
        <v>41</v>
      </c>
      <c r="D608" t="s">
        <v>12</v>
      </c>
      <c r="E608" s="2">
        <v>25.5</v>
      </c>
      <c r="G608" s="45">
        <f t="shared" si="8"/>
        <v>25.499999999999954</v>
      </c>
    </row>
    <row r="609" spans="1:13">
      <c r="A609" s="70"/>
      <c r="B609" s="422"/>
      <c r="C609" s="422"/>
      <c r="D609" t="s">
        <v>13</v>
      </c>
      <c r="E609" s="2">
        <v>18.2</v>
      </c>
      <c r="G609" s="45">
        <f t="shared" si="8"/>
        <v>43.699999999999953</v>
      </c>
      <c r="M609" s="5"/>
    </row>
    <row r="610" spans="1:13">
      <c r="A610" s="70"/>
      <c r="B610" s="422"/>
      <c r="C610" s="422"/>
      <c r="D610" t="s">
        <v>14</v>
      </c>
      <c r="E610" s="2">
        <v>60</v>
      </c>
      <c r="G610" s="45">
        <f t="shared" si="8"/>
        <v>103.69999999999996</v>
      </c>
    </row>
    <row r="611" spans="1:13">
      <c r="A611" s="70"/>
      <c r="B611" s="422"/>
      <c r="C611" s="422"/>
      <c r="D611" t="s">
        <v>15</v>
      </c>
      <c r="E611" s="2">
        <v>5</v>
      </c>
      <c r="G611" s="45">
        <f t="shared" si="8"/>
        <v>108.69999999999996</v>
      </c>
      <c r="I611" s="421"/>
      <c r="K611" s="2"/>
    </row>
    <row r="612" spans="1:13">
      <c r="A612" s="70">
        <v>44897</v>
      </c>
      <c r="B612" s="422" t="s">
        <v>187</v>
      </c>
      <c r="C612" s="422" t="s">
        <v>41</v>
      </c>
      <c r="D612" t="s">
        <v>12</v>
      </c>
      <c r="F612" s="2">
        <v>25.5</v>
      </c>
      <c r="G612" s="45">
        <f t="shared" si="8"/>
        <v>83.19999999999996</v>
      </c>
      <c r="I612" s="421"/>
      <c r="K612" s="2"/>
    </row>
    <row r="613" spans="1:13">
      <c r="A613" s="70">
        <v>44897</v>
      </c>
      <c r="B613" s="422" t="s">
        <v>187</v>
      </c>
      <c r="C613" s="422" t="s">
        <v>41</v>
      </c>
      <c r="D613" t="s">
        <v>13</v>
      </c>
      <c r="F613" s="2">
        <v>18.2</v>
      </c>
      <c r="G613" s="45">
        <f t="shared" si="8"/>
        <v>64.999999999999957</v>
      </c>
      <c r="I613" s="421"/>
      <c r="K613" s="2"/>
    </row>
    <row r="614" spans="1:13">
      <c r="A614" s="70">
        <v>44991</v>
      </c>
      <c r="B614" s="422">
        <v>26418</v>
      </c>
      <c r="C614" s="422" t="s">
        <v>41</v>
      </c>
      <c r="D614" t="s">
        <v>14</v>
      </c>
      <c r="F614" s="2">
        <v>60</v>
      </c>
      <c r="G614" s="45">
        <f t="shared" si="8"/>
        <v>4.9999999999999574</v>
      </c>
      <c r="I614" s="421"/>
      <c r="K614" s="2"/>
    </row>
    <row r="615" spans="1:13">
      <c r="A615" s="70">
        <v>44991</v>
      </c>
      <c r="B615" s="422">
        <v>26418</v>
      </c>
      <c r="C615" s="422" t="s">
        <v>41</v>
      </c>
      <c r="D615" t="s">
        <v>15</v>
      </c>
      <c r="F615" s="2">
        <v>5</v>
      </c>
      <c r="G615" s="45">
        <f t="shared" si="8"/>
        <v>-4.2632564145606011E-14</v>
      </c>
      <c r="I615" s="421"/>
      <c r="K615" s="2"/>
    </row>
    <row r="616" spans="1:13">
      <c r="A616" s="31">
        <v>44865</v>
      </c>
      <c r="B616" s="421" t="s">
        <v>10</v>
      </c>
      <c r="C616" s="421" t="s">
        <v>25</v>
      </c>
      <c r="D616" t="s">
        <v>12</v>
      </c>
      <c r="E616" s="2">
        <v>25.4</v>
      </c>
      <c r="G616" s="45">
        <f t="shared" si="8"/>
        <v>25.399999999999956</v>
      </c>
      <c r="H616" s="421"/>
      <c r="J616" s="2"/>
      <c r="K616" s="2"/>
    </row>
    <row r="617" spans="1:13">
      <c r="A617" s="71"/>
      <c r="B617" s="425"/>
      <c r="C617" s="425"/>
      <c r="D617" t="s">
        <v>13</v>
      </c>
      <c r="E617" s="2">
        <v>14.9</v>
      </c>
      <c r="G617" s="45">
        <f t="shared" si="8"/>
        <v>40.299999999999955</v>
      </c>
      <c r="H617" s="425"/>
      <c r="J617" s="2"/>
      <c r="K617" s="2"/>
    </row>
    <row r="618" spans="1:13">
      <c r="A618" s="71"/>
      <c r="B618" s="425"/>
      <c r="C618" s="425"/>
      <c r="D618" t="s">
        <v>14</v>
      </c>
      <c r="E618" s="2">
        <v>60</v>
      </c>
      <c r="G618" s="45">
        <f t="shared" si="8"/>
        <v>100.29999999999995</v>
      </c>
      <c r="H618" s="421"/>
      <c r="J618" s="2"/>
      <c r="K618" s="2"/>
    </row>
    <row r="619" spans="1:13">
      <c r="A619" s="71"/>
      <c r="B619" s="425"/>
      <c r="C619" s="425"/>
      <c r="D619" t="s">
        <v>15</v>
      </c>
      <c r="E619" s="2">
        <v>5</v>
      </c>
      <c r="G619" s="45">
        <f t="shared" si="8"/>
        <v>105.29999999999995</v>
      </c>
      <c r="H619" s="422"/>
      <c r="J619" s="2"/>
      <c r="K619" s="2"/>
    </row>
    <row r="620" spans="1:13">
      <c r="A620" s="3">
        <v>44865</v>
      </c>
      <c r="B620" s="422" t="s">
        <v>75</v>
      </c>
      <c r="C620" s="422" t="s">
        <v>25</v>
      </c>
      <c r="D620" t="s">
        <v>14</v>
      </c>
      <c r="F620" s="2">
        <v>60</v>
      </c>
      <c r="G620" s="45">
        <f t="shared" si="8"/>
        <v>45.299999999999955</v>
      </c>
      <c r="H620" s="421"/>
      <c r="K620" s="2" t="s">
        <v>99</v>
      </c>
    </row>
    <row r="621" spans="1:13">
      <c r="A621" s="3">
        <v>44865</v>
      </c>
      <c r="B621" s="422" t="s">
        <v>75</v>
      </c>
      <c r="C621" s="422" t="s">
        <v>25</v>
      </c>
      <c r="D621" t="s">
        <v>15</v>
      </c>
      <c r="F621" s="2">
        <v>5</v>
      </c>
      <c r="G621" s="45">
        <f t="shared" si="8"/>
        <v>40.299999999999955</v>
      </c>
      <c r="H621" s="422"/>
      <c r="K621" s="2"/>
    </row>
    <row r="622" spans="1:13">
      <c r="A622" s="3">
        <v>44971</v>
      </c>
      <c r="B622" s="422" t="s">
        <v>188</v>
      </c>
      <c r="C622" s="422" t="s">
        <v>25</v>
      </c>
      <c r="D622" t="s">
        <v>12</v>
      </c>
      <c r="F622" s="2">
        <v>25.4</v>
      </c>
      <c r="G622" s="45">
        <f>+G621+E622-F622</f>
        <v>14.899999999999956</v>
      </c>
      <c r="H622" s="422"/>
      <c r="K622" s="2"/>
    </row>
    <row r="623" spans="1:13">
      <c r="A623" s="3">
        <v>44971</v>
      </c>
      <c r="B623" s="422" t="s">
        <v>188</v>
      </c>
      <c r="C623" s="422" t="s">
        <v>25</v>
      </c>
      <c r="D623" t="s">
        <v>13</v>
      </c>
      <c r="F623" s="2">
        <v>14.9</v>
      </c>
      <c r="G623" s="45">
        <f>+G622+E623-F623</f>
        <v>-4.4408920985006262E-14</v>
      </c>
      <c r="H623" s="422"/>
      <c r="K623" s="2"/>
    </row>
    <row r="624" spans="1:13">
      <c r="A624" s="81">
        <v>44895</v>
      </c>
      <c r="B624" s="421" t="s">
        <v>10</v>
      </c>
      <c r="C624" s="421" t="s">
        <v>26</v>
      </c>
      <c r="D624" t="s">
        <v>12</v>
      </c>
      <c r="E624" s="2">
        <v>28.4</v>
      </c>
      <c r="G624" s="45">
        <f>+G623+E624-F624</f>
        <v>28.399999999999956</v>
      </c>
      <c r="J624" s="5"/>
      <c r="K624" s="5"/>
    </row>
    <row r="625" spans="1:11">
      <c r="A625" s="70"/>
      <c r="B625" s="422"/>
      <c r="C625" s="422"/>
      <c r="D625" t="s">
        <v>13</v>
      </c>
      <c r="E625" s="2">
        <v>16.3</v>
      </c>
      <c r="G625" s="45">
        <f>+G624+E625-F625</f>
        <v>44.69999999999996</v>
      </c>
    </row>
    <row r="626" spans="1:11">
      <c r="A626" s="70"/>
      <c r="B626" s="422"/>
      <c r="C626" s="422"/>
      <c r="D626" t="s">
        <v>14</v>
      </c>
      <c r="E626" s="2">
        <v>60</v>
      </c>
      <c r="G626" s="45">
        <f>+G625+E626-F626</f>
        <v>104.69999999999996</v>
      </c>
    </row>
    <row r="627" spans="1:11">
      <c r="A627" s="70"/>
      <c r="B627" s="422"/>
      <c r="C627" s="422"/>
      <c r="D627" t="s">
        <v>15</v>
      </c>
      <c r="E627" s="2">
        <v>5</v>
      </c>
      <c r="G627" s="45">
        <f>+G626+E627-F627</f>
        <v>109.69999999999996</v>
      </c>
    </row>
    <row r="628" spans="1:11">
      <c r="A628" s="3">
        <v>44895</v>
      </c>
      <c r="B628" s="422" t="s">
        <v>93</v>
      </c>
      <c r="C628" s="422" t="s">
        <v>26</v>
      </c>
      <c r="D628" t="s">
        <v>14</v>
      </c>
      <c r="F628" s="2">
        <v>60</v>
      </c>
      <c r="G628" s="45">
        <f>+G627+E628-F628</f>
        <v>49.69999999999996</v>
      </c>
    </row>
    <row r="629" spans="1:11">
      <c r="A629" s="3">
        <v>44895</v>
      </c>
      <c r="B629" s="422" t="s">
        <v>93</v>
      </c>
      <c r="C629" s="422" t="s">
        <v>26</v>
      </c>
      <c r="D629" t="s">
        <v>15</v>
      </c>
      <c r="E629" s="5"/>
      <c r="F629" s="23">
        <v>5</v>
      </c>
      <c r="G629" s="45">
        <f>+G628+E629-F629</f>
        <v>44.69999999999996</v>
      </c>
    </row>
    <row r="630" spans="1:11">
      <c r="A630" s="3">
        <v>44971</v>
      </c>
      <c r="B630" s="422" t="s">
        <v>188</v>
      </c>
      <c r="C630" s="422" t="s">
        <v>26</v>
      </c>
      <c r="D630" t="s">
        <v>12</v>
      </c>
      <c r="E630" s="5"/>
      <c r="F630" s="2">
        <v>28.4</v>
      </c>
      <c r="G630" s="45">
        <f>+G629+E630-F630</f>
        <v>16.299999999999962</v>
      </c>
    </row>
    <row r="631" spans="1:11">
      <c r="A631" s="3">
        <v>44971</v>
      </c>
      <c r="B631" s="422" t="s">
        <v>188</v>
      </c>
      <c r="C631" s="422" t="s">
        <v>26</v>
      </c>
      <c r="D631" t="s">
        <v>13</v>
      </c>
      <c r="E631" s="5"/>
      <c r="F631" s="2">
        <v>16.3</v>
      </c>
      <c r="G631" s="45">
        <f>+G630+E631-F631</f>
        <v>-3.907985046680551E-14</v>
      </c>
    </row>
    <row r="632" spans="1:11">
      <c r="A632" s="81">
        <v>44926</v>
      </c>
      <c r="B632" s="421" t="s">
        <v>10</v>
      </c>
      <c r="C632" s="421" t="s">
        <v>27</v>
      </c>
      <c r="D632" t="s">
        <v>12</v>
      </c>
      <c r="E632" s="2">
        <v>32.5</v>
      </c>
      <c r="G632" s="45">
        <f>+G631+E632-F632</f>
        <v>32.499999999999957</v>
      </c>
    </row>
    <row r="633" spans="1:11">
      <c r="A633" s="70"/>
      <c r="B633" s="422"/>
      <c r="C633" s="422"/>
      <c r="D633" t="s">
        <v>13</v>
      </c>
      <c r="E633" s="2">
        <v>15.7</v>
      </c>
      <c r="G633" s="45">
        <f>+G632+E633-F633</f>
        <v>48.19999999999996</v>
      </c>
      <c r="H633" s="421"/>
      <c r="J633" s="2"/>
    </row>
    <row r="634" spans="1:11">
      <c r="A634" s="70"/>
      <c r="B634" s="422"/>
      <c r="C634" s="422"/>
      <c r="D634" t="s">
        <v>14</v>
      </c>
      <c r="E634" s="2">
        <v>60</v>
      </c>
      <c r="G634" s="45">
        <f>+G633+E634-F634</f>
        <v>108.19999999999996</v>
      </c>
      <c r="J634" s="2"/>
    </row>
    <row r="635" spans="1:11">
      <c r="A635" s="70"/>
      <c r="B635" s="422"/>
      <c r="C635" s="422"/>
      <c r="D635" t="s">
        <v>15</v>
      </c>
      <c r="E635" s="2">
        <v>5</v>
      </c>
      <c r="G635" s="45">
        <f>+G634+E635-F635</f>
        <v>113.19999999999996</v>
      </c>
      <c r="H635" s="421"/>
      <c r="K635" s="2"/>
    </row>
    <row r="636" spans="1:11">
      <c r="A636" s="70">
        <v>44926</v>
      </c>
      <c r="B636" s="422" t="s">
        <v>76</v>
      </c>
      <c r="C636" s="422" t="s">
        <v>27</v>
      </c>
      <c r="D636" t="s">
        <v>14</v>
      </c>
      <c r="F636" s="2">
        <v>60</v>
      </c>
      <c r="G636" s="45">
        <f>+G635+E636-F636</f>
        <v>53.19999999999996</v>
      </c>
      <c r="H636" s="422"/>
      <c r="K636" s="2"/>
    </row>
    <row r="637" spans="1:11">
      <c r="A637" s="70">
        <v>44926</v>
      </c>
      <c r="B637" s="422" t="s">
        <v>76</v>
      </c>
      <c r="C637" s="422" t="s">
        <v>27</v>
      </c>
      <c r="D637" t="s">
        <v>15</v>
      </c>
      <c r="F637" s="2">
        <v>5</v>
      </c>
      <c r="G637" s="45">
        <f t="shared" ref="G637:G649" si="9">+G636+E637-F637</f>
        <v>48.19999999999996</v>
      </c>
      <c r="H637" s="421"/>
      <c r="K637" s="195"/>
    </row>
    <row r="638" spans="1:11">
      <c r="A638" s="70">
        <v>44991</v>
      </c>
      <c r="B638" s="422">
        <v>26418</v>
      </c>
      <c r="C638" s="422" t="s">
        <v>27</v>
      </c>
      <c r="D638" t="s">
        <v>12</v>
      </c>
      <c r="F638" s="2">
        <v>32.5</v>
      </c>
      <c r="G638" s="45">
        <f t="shared" si="9"/>
        <v>15.69999999999996</v>
      </c>
      <c r="H638" s="421"/>
      <c r="K638" s="195"/>
    </row>
    <row r="639" spans="1:11">
      <c r="A639" s="70">
        <v>44991</v>
      </c>
      <c r="B639" s="422">
        <v>26418</v>
      </c>
      <c r="C639" s="422" t="s">
        <v>27</v>
      </c>
      <c r="D639" t="s">
        <v>13</v>
      </c>
      <c r="F639" s="2">
        <v>15.7</v>
      </c>
      <c r="G639" s="45">
        <f t="shared" si="9"/>
        <v>-3.907985046680551E-14</v>
      </c>
      <c r="H639" s="421"/>
      <c r="K639" s="195"/>
    </row>
    <row r="640" spans="1:11">
      <c r="A640" s="31">
        <v>44957</v>
      </c>
      <c r="B640" s="421" t="s">
        <v>10</v>
      </c>
      <c r="C640" s="421" t="s">
        <v>11</v>
      </c>
      <c r="D640" t="s">
        <v>12</v>
      </c>
      <c r="E640" s="195">
        <v>29.4</v>
      </c>
      <c r="F640" s="195"/>
      <c r="G640" s="45">
        <f t="shared" si="9"/>
        <v>29.399999999999959</v>
      </c>
      <c r="H640" s="422"/>
      <c r="K640" s="195"/>
    </row>
    <row r="641" spans="1:11">
      <c r="B641" s="422"/>
      <c r="C641" s="422"/>
      <c r="D641" t="s">
        <v>13</v>
      </c>
      <c r="E641" s="195">
        <v>9.8000000000000007</v>
      </c>
      <c r="F641" s="195"/>
      <c r="G641" s="45">
        <f t="shared" si="9"/>
        <v>39.19999999999996</v>
      </c>
      <c r="H641" s="421"/>
      <c r="K641" s="195"/>
    </row>
    <row r="642" spans="1:11">
      <c r="B642" s="422"/>
      <c r="C642" s="422"/>
      <c r="D642" t="s">
        <v>14</v>
      </c>
      <c r="E642" s="195">
        <v>60</v>
      </c>
      <c r="F642" s="195"/>
      <c r="G642" s="45">
        <f t="shared" si="9"/>
        <v>99.19999999999996</v>
      </c>
      <c r="K642" s="2"/>
    </row>
    <row r="643" spans="1:11">
      <c r="B643" s="422"/>
      <c r="C643" s="422"/>
      <c r="D643" t="s">
        <v>15</v>
      </c>
      <c r="E643" s="195">
        <v>5</v>
      </c>
      <c r="F643" s="195"/>
      <c r="G643" s="45">
        <f t="shared" si="9"/>
        <v>104.19999999999996</v>
      </c>
    </row>
    <row r="644" spans="1:11">
      <c r="A644" s="3">
        <v>44957</v>
      </c>
      <c r="B644" s="422" t="s">
        <v>77</v>
      </c>
      <c r="C644" s="422" t="s">
        <v>11</v>
      </c>
      <c r="D644" t="s">
        <v>14</v>
      </c>
      <c r="E644" s="195"/>
      <c r="F644" s="195">
        <v>60</v>
      </c>
      <c r="G644" s="45">
        <f t="shared" si="9"/>
        <v>44.19999999999996</v>
      </c>
      <c r="J644" s="5"/>
      <c r="K644" s="5"/>
    </row>
    <row r="645" spans="1:11">
      <c r="A645" s="3">
        <v>44957</v>
      </c>
      <c r="B645" s="422" t="s">
        <v>77</v>
      </c>
      <c r="C645" s="422" t="s">
        <v>11</v>
      </c>
      <c r="D645" t="s">
        <v>15</v>
      </c>
      <c r="E645" s="195"/>
      <c r="F645" s="195">
        <v>5</v>
      </c>
      <c r="G645" s="45">
        <f t="shared" si="9"/>
        <v>39.19999999999996</v>
      </c>
    </row>
    <row r="646" spans="1:11">
      <c r="A646" s="70">
        <v>44991</v>
      </c>
      <c r="B646" s="422">
        <v>26418</v>
      </c>
      <c r="C646" s="422" t="s">
        <v>11</v>
      </c>
      <c r="D646" t="s">
        <v>12</v>
      </c>
      <c r="E646" s="195"/>
      <c r="F646" s="195">
        <v>29.4</v>
      </c>
      <c r="G646" s="45">
        <f>+G645+E646-F646</f>
        <v>9.7999999999999616</v>
      </c>
    </row>
    <row r="647" spans="1:11">
      <c r="A647" s="70">
        <v>44991</v>
      </c>
      <c r="B647" s="422">
        <v>26418</v>
      </c>
      <c r="C647" s="422" t="s">
        <v>11</v>
      </c>
      <c r="D647" t="s">
        <v>13</v>
      </c>
      <c r="E647" s="195"/>
      <c r="F647" s="195">
        <v>9.8000000000000007</v>
      </c>
      <c r="G647" s="45">
        <f>+G646+E647-F647</f>
        <v>-3.907985046680551E-14</v>
      </c>
    </row>
    <row r="648" spans="1:11">
      <c r="A648" s="31">
        <v>44985</v>
      </c>
      <c r="B648" s="421" t="s">
        <v>10</v>
      </c>
      <c r="C648" s="421" t="s">
        <v>17</v>
      </c>
      <c r="D648" t="s">
        <v>12</v>
      </c>
      <c r="E648" s="195">
        <v>32.1</v>
      </c>
      <c r="F648" s="195"/>
      <c r="G648" s="45">
        <f>+G647+E648-F648</f>
        <v>32.099999999999966</v>
      </c>
    </row>
    <row r="649" spans="1:11">
      <c r="B649" s="422"/>
      <c r="C649" s="422"/>
      <c r="D649" t="s">
        <v>13</v>
      </c>
      <c r="E649" s="195">
        <v>1.2</v>
      </c>
      <c r="F649" s="195"/>
      <c r="G649" s="45">
        <f>+G648+E649-F649</f>
        <v>33.299999999999969</v>
      </c>
    </row>
    <row r="650" spans="1:11">
      <c r="B650" s="422"/>
      <c r="C650" s="422"/>
      <c r="D650" t="s">
        <v>14</v>
      </c>
      <c r="E650" s="195">
        <v>56</v>
      </c>
      <c r="F650" s="195"/>
      <c r="G650" s="45">
        <f>+G649+E650-F650</f>
        <v>89.299999999999969</v>
      </c>
    </row>
    <row r="651" spans="1:11">
      <c r="B651" s="422"/>
      <c r="C651" s="422"/>
      <c r="D651" t="s">
        <v>15</v>
      </c>
      <c r="E651" s="2">
        <v>5</v>
      </c>
      <c r="G651" s="45">
        <f>+G650+E651-F651</f>
        <v>94.299999999999969</v>
      </c>
    </row>
    <row r="652" spans="1:11">
      <c r="A652" s="70">
        <v>44991</v>
      </c>
      <c r="B652" s="422">
        <v>26418</v>
      </c>
      <c r="C652" s="37" t="s">
        <v>17</v>
      </c>
      <c r="D652" t="s">
        <v>14</v>
      </c>
      <c r="F652" s="195">
        <v>56</v>
      </c>
      <c r="G652" s="45">
        <f t="shared" ref="G652:G723" si="10">+G651+E652-F652</f>
        <v>38.299999999999969</v>
      </c>
    </row>
    <row r="653" spans="1:11">
      <c r="A653" s="70">
        <v>44991</v>
      </c>
      <c r="B653" s="422">
        <v>26418</v>
      </c>
      <c r="C653" s="37" t="s">
        <v>17</v>
      </c>
      <c r="D653" t="s">
        <v>15</v>
      </c>
      <c r="F653" s="2">
        <v>5</v>
      </c>
      <c r="G653" s="45">
        <f t="shared" si="10"/>
        <v>33.299999999999969</v>
      </c>
    </row>
    <row r="654" spans="1:11">
      <c r="A654" s="70">
        <v>45009</v>
      </c>
      <c r="B654" s="422">
        <v>26641</v>
      </c>
      <c r="C654" s="37" t="s">
        <v>17</v>
      </c>
      <c r="D654" t="s">
        <v>12</v>
      </c>
      <c r="F654" s="195">
        <v>32.1</v>
      </c>
      <c r="G654" s="45">
        <f t="shared" si="10"/>
        <v>1.1999999999999673</v>
      </c>
    </row>
    <row r="655" spans="1:11">
      <c r="A655" s="70">
        <v>45009</v>
      </c>
      <c r="B655" s="422">
        <v>26641</v>
      </c>
      <c r="C655" s="37" t="s">
        <v>17</v>
      </c>
      <c r="D655" t="s">
        <v>13</v>
      </c>
      <c r="F655" s="195">
        <v>1.2</v>
      </c>
      <c r="G655" s="45">
        <f t="shared" si="10"/>
        <v>-3.2640556923979602E-14</v>
      </c>
    </row>
    <row r="656" spans="1:11">
      <c r="A656" s="31">
        <v>45016</v>
      </c>
      <c r="B656" s="421" t="s">
        <v>10</v>
      </c>
      <c r="C656" s="421" t="s">
        <v>18</v>
      </c>
      <c r="D656" t="s">
        <v>12</v>
      </c>
      <c r="E656" s="20">
        <v>47.9</v>
      </c>
      <c r="F656" s="195"/>
      <c r="G656" s="45">
        <f t="shared" si="10"/>
        <v>47.899999999999963</v>
      </c>
    </row>
    <row r="657" spans="1:11">
      <c r="B657" s="422"/>
      <c r="C657" s="422"/>
      <c r="D657" t="s">
        <v>13</v>
      </c>
      <c r="E657" s="20">
        <v>1.3</v>
      </c>
      <c r="F657" s="195"/>
      <c r="G657" s="45">
        <f t="shared" si="10"/>
        <v>49.19999999999996</v>
      </c>
    </row>
    <row r="658" spans="1:11">
      <c r="B658" s="422"/>
      <c r="C658" s="422"/>
      <c r="D658" t="s">
        <v>14</v>
      </c>
      <c r="E658" s="20">
        <v>60</v>
      </c>
      <c r="F658" s="195"/>
      <c r="G658" s="45">
        <f t="shared" si="10"/>
        <v>109.19999999999996</v>
      </c>
    </row>
    <row r="659" spans="1:11">
      <c r="B659" s="422"/>
      <c r="C659" s="422"/>
      <c r="D659" t="s">
        <v>15</v>
      </c>
      <c r="E659" s="20">
        <v>5</v>
      </c>
      <c r="F659" s="195"/>
      <c r="G659" s="45">
        <f t="shared" si="10"/>
        <v>114.19999999999996</v>
      </c>
    </row>
    <row r="660" spans="1:11">
      <c r="A660" s="3">
        <v>45097</v>
      </c>
      <c r="B660" s="422">
        <v>26970</v>
      </c>
      <c r="C660" s="422" t="s">
        <v>18</v>
      </c>
      <c r="D660" t="s">
        <v>14</v>
      </c>
      <c r="E660" s="20"/>
      <c r="F660" s="195">
        <v>60</v>
      </c>
      <c r="G660" s="45">
        <f t="shared" si="10"/>
        <v>54.19999999999996</v>
      </c>
    </row>
    <row r="661" spans="1:11">
      <c r="A661" s="3">
        <v>45097</v>
      </c>
      <c r="B661" s="422">
        <v>26970</v>
      </c>
      <c r="C661" s="422" t="s">
        <v>18</v>
      </c>
      <c r="D661" t="s">
        <v>15</v>
      </c>
      <c r="E661" s="20"/>
      <c r="F661" s="195">
        <v>5</v>
      </c>
      <c r="G661" s="45">
        <f t="shared" si="10"/>
        <v>49.19999999999996</v>
      </c>
    </row>
    <row r="662" spans="1:11">
      <c r="A662" s="3">
        <v>45131</v>
      </c>
      <c r="B662" s="422">
        <v>27258</v>
      </c>
      <c r="C662" s="422" t="s">
        <v>18</v>
      </c>
      <c r="D662" t="s">
        <v>12</v>
      </c>
      <c r="E662" s="20"/>
      <c r="F662" s="20">
        <v>47.9</v>
      </c>
      <c r="G662" s="45">
        <f t="shared" si="10"/>
        <v>1.2999999999999616</v>
      </c>
    </row>
    <row r="663" spans="1:11">
      <c r="A663" s="3">
        <v>45131</v>
      </c>
      <c r="B663" s="422">
        <v>27258</v>
      </c>
      <c r="C663" s="422" t="s">
        <v>18</v>
      </c>
      <c r="D663" t="s">
        <v>13</v>
      </c>
      <c r="E663" s="20"/>
      <c r="F663" s="20">
        <v>1.3</v>
      </c>
      <c r="G663" s="45">
        <f t="shared" si="10"/>
        <v>-3.8413716652030416E-14</v>
      </c>
    </row>
    <row r="664" spans="1:11">
      <c r="A664" s="81">
        <v>45046</v>
      </c>
      <c r="B664" s="421" t="s">
        <v>10</v>
      </c>
      <c r="C664" s="421" t="s">
        <v>19</v>
      </c>
      <c r="D664" t="s">
        <v>12</v>
      </c>
      <c r="E664" s="207">
        <v>70.7</v>
      </c>
      <c r="G664" s="45">
        <f t="shared" si="10"/>
        <v>70.69999999999996</v>
      </c>
    </row>
    <row r="665" spans="1:11">
      <c r="A665" s="70"/>
      <c r="B665" s="422"/>
      <c r="C665" s="422"/>
      <c r="D665" t="s">
        <v>13</v>
      </c>
      <c r="E665" s="207">
        <v>1.5</v>
      </c>
      <c r="G665" s="45">
        <f t="shared" si="10"/>
        <v>72.19999999999996</v>
      </c>
    </row>
    <row r="666" spans="1:11">
      <c r="A666" s="70"/>
      <c r="B666" s="422"/>
      <c r="C666" s="422"/>
      <c r="D666" t="s">
        <v>14</v>
      </c>
      <c r="E666" s="207">
        <v>60</v>
      </c>
      <c r="G666" s="45">
        <f t="shared" si="10"/>
        <v>132.19999999999996</v>
      </c>
      <c r="I666" s="421"/>
      <c r="K666" s="20"/>
    </row>
    <row r="667" spans="1:11">
      <c r="A667" s="70"/>
      <c r="B667" s="422"/>
      <c r="C667" s="422"/>
      <c r="D667" t="s">
        <v>15</v>
      </c>
      <c r="E667" s="207">
        <v>5</v>
      </c>
      <c r="G667" s="45">
        <f t="shared" si="10"/>
        <v>137.19999999999996</v>
      </c>
      <c r="I667" s="422"/>
      <c r="K667" s="20"/>
    </row>
    <row r="668" spans="1:11">
      <c r="A668" s="70">
        <v>45097</v>
      </c>
      <c r="B668" s="422">
        <v>26970</v>
      </c>
      <c r="C668" s="422" t="s">
        <v>19</v>
      </c>
      <c r="D668" t="s">
        <v>14</v>
      </c>
      <c r="E668" s="207"/>
      <c r="F668" s="2">
        <v>60</v>
      </c>
      <c r="G668" s="45">
        <f t="shared" si="10"/>
        <v>77.19999999999996</v>
      </c>
      <c r="I668" s="421"/>
      <c r="K668" s="207"/>
    </row>
    <row r="669" spans="1:11">
      <c r="A669" s="70">
        <v>45097</v>
      </c>
      <c r="B669" s="422">
        <v>26970</v>
      </c>
      <c r="C669" s="422" t="s">
        <v>19</v>
      </c>
      <c r="D669" t="s">
        <v>15</v>
      </c>
      <c r="E669" s="207"/>
      <c r="F669" s="2">
        <v>5</v>
      </c>
      <c r="G669" s="45">
        <f t="shared" si="10"/>
        <v>72.19999999999996</v>
      </c>
      <c r="I669" s="422"/>
      <c r="K669" s="207"/>
    </row>
    <row r="670" spans="1:11">
      <c r="A670" s="3">
        <v>45131</v>
      </c>
      <c r="B670" s="422">
        <v>27258</v>
      </c>
      <c r="C670" s="422" t="s">
        <v>19</v>
      </c>
      <c r="D670" t="s">
        <v>12</v>
      </c>
      <c r="E670" s="207"/>
      <c r="F670" s="207">
        <v>70.7</v>
      </c>
      <c r="G670" s="45">
        <f t="shared" si="10"/>
        <v>1.4999999999999574</v>
      </c>
      <c r="I670" s="422"/>
      <c r="K670" s="207"/>
    </row>
    <row r="671" spans="1:11">
      <c r="A671" s="3">
        <v>45131</v>
      </c>
      <c r="B671" s="422">
        <v>27258</v>
      </c>
      <c r="C671" s="422" t="s">
        <v>19</v>
      </c>
      <c r="D671" t="s">
        <v>13</v>
      </c>
      <c r="E671" s="207"/>
      <c r="F671" s="207">
        <v>1.5</v>
      </c>
      <c r="G671" s="45">
        <f t="shared" si="10"/>
        <v>-4.2632564145606011E-14</v>
      </c>
      <c r="I671" s="422"/>
      <c r="K671" s="207"/>
    </row>
    <row r="672" spans="1:11">
      <c r="A672" s="81">
        <v>45077</v>
      </c>
      <c r="B672" s="421" t="s">
        <v>10</v>
      </c>
      <c r="C672" s="421" t="s">
        <v>20</v>
      </c>
      <c r="D672" t="s">
        <v>12</v>
      </c>
      <c r="E672" s="207">
        <v>34.5</v>
      </c>
      <c r="F672" s="207"/>
      <c r="G672" s="45">
        <f t="shared" si="10"/>
        <v>34.499999999999957</v>
      </c>
      <c r="I672" s="421"/>
      <c r="K672" s="207"/>
    </row>
    <row r="673" spans="1:12">
      <c r="A673" s="70"/>
      <c r="B673" s="422"/>
      <c r="C673" s="422"/>
      <c r="D673" t="s">
        <v>13</v>
      </c>
      <c r="E673" s="207">
        <v>5.9</v>
      </c>
      <c r="F673" s="207"/>
      <c r="G673" s="45">
        <f t="shared" si="10"/>
        <v>40.399999999999956</v>
      </c>
      <c r="I673" s="422"/>
      <c r="K673" s="207"/>
    </row>
    <row r="674" spans="1:12">
      <c r="A674" s="70"/>
      <c r="B674" s="422"/>
      <c r="C674" s="422"/>
      <c r="D674" t="s">
        <v>14</v>
      </c>
      <c r="E674" s="207">
        <v>60</v>
      </c>
      <c r="F674" s="207"/>
      <c r="G674" s="45">
        <f t="shared" si="10"/>
        <v>100.39999999999995</v>
      </c>
      <c r="I674" s="421"/>
      <c r="K674" s="207"/>
    </row>
    <row r="675" spans="1:12">
      <c r="A675" s="70"/>
      <c r="B675" s="422"/>
      <c r="C675" s="422"/>
      <c r="D675" t="s">
        <v>15</v>
      </c>
      <c r="E675" s="207">
        <v>5</v>
      </c>
      <c r="F675" s="207"/>
      <c r="G675" s="45">
        <f t="shared" si="10"/>
        <v>105.39999999999995</v>
      </c>
      <c r="K675" s="207"/>
    </row>
    <row r="676" spans="1:12">
      <c r="A676" s="70">
        <v>45077</v>
      </c>
      <c r="B676" s="422" t="s">
        <v>84</v>
      </c>
      <c r="C676" s="422" t="s">
        <v>20</v>
      </c>
      <c r="D676" t="s">
        <v>14</v>
      </c>
      <c r="E676" s="207"/>
      <c r="F676" s="207">
        <v>60</v>
      </c>
      <c r="G676" s="45">
        <f t="shared" si="10"/>
        <v>45.399999999999949</v>
      </c>
      <c r="K676" s="20"/>
    </row>
    <row r="677" spans="1:12">
      <c r="A677" s="70">
        <v>45077</v>
      </c>
      <c r="B677" s="422" t="s">
        <v>84</v>
      </c>
      <c r="C677" s="422" t="s">
        <v>20</v>
      </c>
      <c r="D677" t="s">
        <v>15</v>
      </c>
      <c r="E677" s="207"/>
      <c r="F677" s="207">
        <v>5</v>
      </c>
      <c r="G677" s="45">
        <f t="shared" si="10"/>
        <v>40.399999999999949</v>
      </c>
      <c r="L677" s="20"/>
    </row>
    <row r="678" spans="1:12">
      <c r="A678" s="3">
        <v>45131</v>
      </c>
      <c r="B678" s="422">
        <v>27258</v>
      </c>
      <c r="C678" s="422" t="s">
        <v>20</v>
      </c>
      <c r="D678" t="s">
        <v>12</v>
      </c>
      <c r="E678" s="207"/>
      <c r="F678" s="207">
        <v>34.5</v>
      </c>
      <c r="G678" s="45">
        <f t="shared" si="10"/>
        <v>5.8999999999999488</v>
      </c>
      <c r="L678" s="20"/>
    </row>
    <row r="679" spans="1:12">
      <c r="A679" s="3">
        <v>45131</v>
      </c>
      <c r="B679" s="422">
        <v>27258</v>
      </c>
      <c r="C679" s="422" t="s">
        <v>20</v>
      </c>
      <c r="D679" t="s">
        <v>13</v>
      </c>
      <c r="E679" s="207"/>
      <c r="F679" s="207">
        <v>5.9</v>
      </c>
      <c r="G679" s="45">
        <f t="shared" si="10"/>
        <v>-5.1514348342607263E-14</v>
      </c>
      <c r="L679" s="20"/>
    </row>
    <row r="680" spans="1:12">
      <c r="A680" s="81">
        <v>45107</v>
      </c>
      <c r="B680" s="421" t="s">
        <v>10</v>
      </c>
      <c r="C680" s="421" t="s">
        <v>21</v>
      </c>
      <c r="D680" t="s">
        <v>12</v>
      </c>
      <c r="E680" s="207">
        <v>35.1</v>
      </c>
      <c r="G680" s="45">
        <f t="shared" si="10"/>
        <v>35.099999999999952</v>
      </c>
    </row>
    <row r="681" spans="1:12">
      <c r="A681" s="70"/>
      <c r="B681" s="422"/>
      <c r="C681" s="422"/>
      <c r="D681" t="s">
        <v>13</v>
      </c>
      <c r="E681" s="207">
        <v>5</v>
      </c>
      <c r="G681" s="45">
        <f t="shared" si="10"/>
        <v>40.099999999999952</v>
      </c>
    </row>
    <row r="682" spans="1:12">
      <c r="A682" s="70"/>
      <c r="B682" s="422"/>
      <c r="C682" s="422"/>
      <c r="D682" t="s">
        <v>14</v>
      </c>
      <c r="E682" s="207">
        <v>60</v>
      </c>
      <c r="G682" s="45">
        <f t="shared" si="10"/>
        <v>100.09999999999995</v>
      </c>
    </row>
    <row r="683" spans="1:12">
      <c r="A683" s="70"/>
      <c r="B683" s="422"/>
      <c r="C683" s="422"/>
      <c r="D683" t="s">
        <v>15</v>
      </c>
      <c r="E683" s="207">
        <v>5</v>
      </c>
      <c r="G683" s="45">
        <f t="shared" si="10"/>
        <v>105.09999999999995</v>
      </c>
    </row>
    <row r="684" spans="1:12">
      <c r="A684" s="3">
        <v>45131</v>
      </c>
      <c r="B684" s="422">
        <v>27258</v>
      </c>
      <c r="C684" s="422" t="s">
        <v>21</v>
      </c>
      <c r="D684" t="s">
        <v>14</v>
      </c>
      <c r="E684" s="207"/>
      <c r="F684" s="207">
        <v>60</v>
      </c>
      <c r="G684" s="45">
        <f t="shared" si="10"/>
        <v>45.099999999999952</v>
      </c>
    </row>
    <row r="685" spans="1:12">
      <c r="A685" s="3">
        <v>45131</v>
      </c>
      <c r="B685" s="422">
        <v>27258</v>
      </c>
      <c r="C685" s="422" t="s">
        <v>21</v>
      </c>
      <c r="D685" t="s">
        <v>15</v>
      </c>
      <c r="E685" s="207"/>
      <c r="F685" s="207">
        <v>5</v>
      </c>
      <c r="G685" s="45">
        <f t="shared" si="10"/>
        <v>40.099999999999952</v>
      </c>
    </row>
    <row r="686" spans="1:12">
      <c r="A686" s="3">
        <v>45224</v>
      </c>
      <c r="B686" s="422">
        <v>27688</v>
      </c>
      <c r="C686" s="422" t="s">
        <v>21</v>
      </c>
      <c r="D686" t="s">
        <v>12</v>
      </c>
      <c r="E686" s="207"/>
      <c r="F686" s="207">
        <v>35.1</v>
      </c>
      <c r="G686" s="45">
        <f t="shared" si="10"/>
        <v>4.9999999999999503</v>
      </c>
    </row>
    <row r="687" spans="1:12">
      <c r="A687" s="3">
        <v>45224</v>
      </c>
      <c r="B687" s="422">
        <v>27688</v>
      </c>
      <c r="C687" s="422" t="s">
        <v>21</v>
      </c>
      <c r="D687" t="s">
        <v>13</v>
      </c>
      <c r="E687" s="207"/>
      <c r="F687" s="207">
        <v>5</v>
      </c>
      <c r="G687" s="45">
        <f t="shared" si="10"/>
        <v>-4.9737991503207013E-14</v>
      </c>
    </row>
    <row r="688" spans="1:12">
      <c r="A688" s="81">
        <v>45138</v>
      </c>
      <c r="B688" s="421" t="s">
        <v>10</v>
      </c>
      <c r="C688" s="421" t="s">
        <v>22</v>
      </c>
      <c r="D688" t="s">
        <v>12</v>
      </c>
      <c r="E688" s="207">
        <v>33.1</v>
      </c>
      <c r="F688" s="207"/>
      <c r="G688" s="45">
        <f t="shared" si="10"/>
        <v>33.099999999999952</v>
      </c>
    </row>
    <row r="689" spans="1:7">
      <c r="A689" s="70"/>
      <c r="B689" s="422"/>
      <c r="C689" s="422"/>
      <c r="D689" t="s">
        <v>13</v>
      </c>
      <c r="E689" s="207">
        <v>5</v>
      </c>
      <c r="F689" s="207"/>
      <c r="G689" s="45">
        <f t="shared" si="10"/>
        <v>38.099999999999952</v>
      </c>
    </row>
    <row r="690" spans="1:7">
      <c r="A690" s="70"/>
      <c r="B690" s="422"/>
      <c r="C690" s="422"/>
      <c r="D690" t="s">
        <v>14</v>
      </c>
      <c r="E690" s="207">
        <v>60</v>
      </c>
      <c r="F690" s="207"/>
      <c r="G690" s="45">
        <f t="shared" si="10"/>
        <v>98.099999999999952</v>
      </c>
    </row>
    <row r="691" spans="1:7">
      <c r="A691" s="70"/>
      <c r="B691" s="422"/>
      <c r="C691" s="422"/>
      <c r="D691" t="s">
        <v>15</v>
      </c>
      <c r="E691" s="207">
        <v>5</v>
      </c>
      <c r="F691" s="207"/>
      <c r="G691" s="45">
        <f t="shared" si="10"/>
        <v>103.09999999999995</v>
      </c>
    </row>
    <row r="692" spans="1:7">
      <c r="A692" s="70"/>
      <c r="B692" s="422"/>
      <c r="C692" s="422"/>
      <c r="D692" t="s">
        <v>189</v>
      </c>
      <c r="E692" s="207">
        <v>102.5</v>
      </c>
      <c r="F692" s="207"/>
      <c r="G692" s="45">
        <f t="shared" si="10"/>
        <v>205.59999999999997</v>
      </c>
    </row>
    <row r="693" spans="1:7">
      <c r="A693" s="70">
        <v>45138</v>
      </c>
      <c r="B693" s="422" t="s">
        <v>87</v>
      </c>
      <c r="C693" s="422" t="s">
        <v>22</v>
      </c>
      <c r="D693" t="s">
        <v>14</v>
      </c>
      <c r="E693" s="207"/>
      <c r="F693" s="207">
        <v>60</v>
      </c>
      <c r="G693" s="45">
        <f t="shared" si="10"/>
        <v>145.59999999999997</v>
      </c>
    </row>
    <row r="694" spans="1:7">
      <c r="A694" s="70">
        <v>45138</v>
      </c>
      <c r="B694" s="422" t="s">
        <v>87</v>
      </c>
      <c r="C694" s="422" t="s">
        <v>22</v>
      </c>
      <c r="D694" t="s">
        <v>15</v>
      </c>
      <c r="E694" s="207"/>
      <c r="F694" s="207">
        <v>5</v>
      </c>
      <c r="G694" s="45">
        <f t="shared" si="10"/>
        <v>140.59999999999997</v>
      </c>
    </row>
    <row r="695" spans="1:7">
      <c r="A695" s="3">
        <v>45224</v>
      </c>
      <c r="B695" s="422">
        <v>27688</v>
      </c>
      <c r="C695" s="422" t="s">
        <v>22</v>
      </c>
      <c r="D695" t="s">
        <v>12</v>
      </c>
      <c r="E695" s="207"/>
      <c r="F695" s="207">
        <v>33.1</v>
      </c>
      <c r="G695" s="45">
        <f t="shared" si="10"/>
        <v>107.49999999999997</v>
      </c>
    </row>
    <row r="696" spans="1:7">
      <c r="A696" s="3">
        <v>45224</v>
      </c>
      <c r="B696" s="422">
        <v>27688</v>
      </c>
      <c r="C696" s="422" t="s">
        <v>22</v>
      </c>
      <c r="D696" t="s">
        <v>13</v>
      </c>
      <c r="E696" s="207"/>
      <c r="F696" s="207">
        <v>5</v>
      </c>
      <c r="G696" s="45">
        <f t="shared" si="10"/>
        <v>102.49999999999997</v>
      </c>
    </row>
    <row r="697" spans="1:7">
      <c r="A697" s="3">
        <v>45224</v>
      </c>
      <c r="B697" s="422">
        <v>27688</v>
      </c>
      <c r="C697" s="422" t="s">
        <v>22</v>
      </c>
      <c r="D697" t="s">
        <v>189</v>
      </c>
      <c r="E697" s="207"/>
      <c r="F697" s="207">
        <v>102.5</v>
      </c>
      <c r="G697" s="45">
        <f t="shared" si="10"/>
        <v>0</v>
      </c>
    </row>
    <row r="698" spans="1:7">
      <c r="A698" s="31">
        <v>45169</v>
      </c>
      <c r="B698" s="421" t="s">
        <v>10</v>
      </c>
      <c r="C698" s="421" t="s">
        <v>23</v>
      </c>
      <c r="D698" t="s">
        <v>12</v>
      </c>
      <c r="E698" s="207">
        <v>31.6</v>
      </c>
      <c r="F698" s="207"/>
      <c r="G698" s="45">
        <f t="shared" si="10"/>
        <v>31.6</v>
      </c>
    </row>
    <row r="699" spans="1:7">
      <c r="B699" s="422"/>
      <c r="C699" s="422"/>
      <c r="D699" t="s">
        <v>13</v>
      </c>
      <c r="E699" s="207">
        <v>5.3</v>
      </c>
      <c r="F699" s="207"/>
      <c r="G699" s="45">
        <f t="shared" si="10"/>
        <v>36.9</v>
      </c>
    </row>
    <row r="700" spans="1:7">
      <c r="B700" s="422"/>
      <c r="C700" s="422"/>
      <c r="D700" t="s">
        <v>14</v>
      </c>
      <c r="E700" s="207">
        <v>60</v>
      </c>
      <c r="F700" s="207"/>
      <c r="G700" s="45">
        <f t="shared" si="10"/>
        <v>96.9</v>
      </c>
    </row>
    <row r="701" spans="1:7">
      <c r="B701" s="422"/>
      <c r="C701" s="422"/>
      <c r="D701" t="s">
        <v>15</v>
      </c>
      <c r="E701" s="207">
        <v>5</v>
      </c>
      <c r="F701" s="207"/>
      <c r="G701" s="45">
        <f t="shared" si="10"/>
        <v>101.9</v>
      </c>
    </row>
    <row r="702" spans="1:7">
      <c r="A702" s="3">
        <v>45169</v>
      </c>
      <c r="B702" s="422" t="s">
        <v>88</v>
      </c>
      <c r="C702" s="422" t="s">
        <v>23</v>
      </c>
      <c r="D702" t="s">
        <v>14</v>
      </c>
      <c r="E702" s="207"/>
      <c r="F702" s="207">
        <v>60</v>
      </c>
      <c r="G702" s="45">
        <f t="shared" si="10"/>
        <v>41.900000000000006</v>
      </c>
    </row>
    <row r="703" spans="1:7">
      <c r="A703" s="3">
        <v>45169</v>
      </c>
      <c r="B703" s="422" t="s">
        <v>88</v>
      </c>
      <c r="C703" s="422" t="s">
        <v>23</v>
      </c>
      <c r="D703" t="s">
        <v>15</v>
      </c>
      <c r="E703" s="207"/>
      <c r="F703" s="207">
        <v>5</v>
      </c>
      <c r="G703" s="45">
        <f t="shared" si="10"/>
        <v>36.900000000000006</v>
      </c>
    </row>
    <row r="704" spans="1:7">
      <c r="A704" s="3">
        <v>45224</v>
      </c>
      <c r="B704" s="422">
        <v>27688</v>
      </c>
      <c r="C704" s="422" t="s">
        <v>23</v>
      </c>
      <c r="D704" t="s">
        <v>12</v>
      </c>
      <c r="E704" s="207"/>
      <c r="F704" s="207">
        <v>31.6</v>
      </c>
      <c r="G704" s="45">
        <f t="shared" si="10"/>
        <v>5.3000000000000043</v>
      </c>
    </row>
    <row r="705" spans="1:11">
      <c r="A705" s="3">
        <v>45224</v>
      </c>
      <c r="B705" s="422">
        <v>27688</v>
      </c>
      <c r="C705" s="422" t="s">
        <v>23</v>
      </c>
      <c r="D705" t="s">
        <v>13</v>
      </c>
      <c r="E705" s="207"/>
      <c r="F705" s="207">
        <v>5.3</v>
      </c>
      <c r="G705" s="45">
        <f t="shared" si="10"/>
        <v>0</v>
      </c>
    </row>
    <row r="706" spans="1:11">
      <c r="A706" s="31">
        <v>45199</v>
      </c>
      <c r="B706" s="421" t="s">
        <v>10</v>
      </c>
      <c r="C706" s="421" t="s">
        <v>41</v>
      </c>
      <c r="D706" t="s">
        <v>12</v>
      </c>
      <c r="E706" s="207">
        <v>31.5</v>
      </c>
      <c r="F706" s="207"/>
      <c r="G706" s="45">
        <f t="shared" si="10"/>
        <v>31.5</v>
      </c>
    </row>
    <row r="707" spans="1:11">
      <c r="B707" s="422"/>
      <c r="C707" s="422"/>
      <c r="D707" t="s">
        <v>13</v>
      </c>
      <c r="E707" s="207">
        <v>5</v>
      </c>
      <c r="F707" s="207"/>
      <c r="G707" s="45">
        <f t="shared" si="10"/>
        <v>36.5</v>
      </c>
    </row>
    <row r="708" spans="1:11">
      <c r="B708" s="422"/>
      <c r="C708" s="422"/>
      <c r="D708" t="s">
        <v>14</v>
      </c>
      <c r="E708" s="207">
        <v>60</v>
      </c>
      <c r="F708" s="207"/>
      <c r="G708" s="45">
        <f t="shared" si="10"/>
        <v>96.5</v>
      </c>
      <c r="I708" s="421"/>
      <c r="K708" s="207"/>
    </row>
    <row r="709" spans="1:11">
      <c r="B709" s="422"/>
      <c r="C709" s="422"/>
      <c r="D709" t="s">
        <v>15</v>
      </c>
      <c r="E709" s="207">
        <v>5</v>
      </c>
      <c r="F709" s="207"/>
      <c r="G709" s="45">
        <f t="shared" si="10"/>
        <v>101.5</v>
      </c>
      <c r="I709" s="422"/>
      <c r="K709" s="207"/>
    </row>
    <row r="710" spans="1:11">
      <c r="B710" s="422"/>
      <c r="C710" s="422"/>
      <c r="D710" t="s">
        <v>51</v>
      </c>
      <c r="E710" s="207">
        <v>10</v>
      </c>
      <c r="F710" s="207"/>
      <c r="G710" s="45">
        <f t="shared" si="10"/>
        <v>111.5</v>
      </c>
      <c r="I710" s="422"/>
      <c r="K710" s="207"/>
    </row>
    <row r="711" spans="1:11">
      <c r="B711" s="422"/>
      <c r="C711" s="422"/>
      <c r="D711" t="s">
        <v>52</v>
      </c>
      <c r="E711" s="207">
        <v>10</v>
      </c>
      <c r="F711" s="207"/>
      <c r="G711" s="45">
        <f t="shared" si="10"/>
        <v>121.5</v>
      </c>
      <c r="K711" s="207"/>
    </row>
    <row r="712" spans="1:11">
      <c r="A712" s="3">
        <v>45199</v>
      </c>
      <c r="B712" s="422" t="s">
        <v>91</v>
      </c>
      <c r="C712" s="422" t="s">
        <v>41</v>
      </c>
      <c r="D712" t="s">
        <v>14</v>
      </c>
      <c r="E712" s="207"/>
      <c r="F712" s="207">
        <v>60</v>
      </c>
      <c r="G712" s="45">
        <f t="shared" si="10"/>
        <v>61.5</v>
      </c>
      <c r="I712" s="421"/>
      <c r="K712" s="20"/>
    </row>
    <row r="713" spans="1:11">
      <c r="A713" s="3">
        <v>45199</v>
      </c>
      <c r="B713" s="422" t="s">
        <v>91</v>
      </c>
      <c r="C713" s="422" t="s">
        <v>41</v>
      </c>
      <c r="D713" t="s">
        <v>15</v>
      </c>
      <c r="E713" s="207"/>
      <c r="F713" s="207">
        <v>5</v>
      </c>
      <c r="G713" s="45">
        <f t="shared" si="10"/>
        <v>56.5</v>
      </c>
      <c r="I713" s="422"/>
      <c r="K713" s="20"/>
    </row>
    <row r="714" spans="1:11">
      <c r="A714" s="3">
        <v>45336</v>
      </c>
      <c r="B714" s="422">
        <v>28251</v>
      </c>
      <c r="C714" s="422" t="s">
        <v>41</v>
      </c>
      <c r="D714" t="s">
        <v>12</v>
      </c>
      <c r="E714" s="207"/>
      <c r="F714" s="207">
        <v>31.5</v>
      </c>
      <c r="G714" s="45">
        <f t="shared" si="10"/>
        <v>25</v>
      </c>
      <c r="I714" s="422"/>
      <c r="K714" s="20"/>
    </row>
    <row r="715" spans="1:11">
      <c r="A715" s="3">
        <v>45336</v>
      </c>
      <c r="B715" s="422">
        <v>28251</v>
      </c>
      <c r="C715" s="422" t="s">
        <v>41</v>
      </c>
      <c r="D715" t="s">
        <v>13</v>
      </c>
      <c r="E715" s="207"/>
      <c r="F715" s="207">
        <v>5</v>
      </c>
      <c r="G715" s="45">
        <f t="shared" si="10"/>
        <v>20</v>
      </c>
      <c r="I715" s="422"/>
      <c r="K715" s="20"/>
    </row>
    <row r="716" spans="1:11">
      <c r="A716" s="3">
        <v>45336</v>
      </c>
      <c r="B716" s="422">
        <v>28251</v>
      </c>
      <c r="C716" s="422" t="s">
        <v>41</v>
      </c>
      <c r="D716" t="s">
        <v>51</v>
      </c>
      <c r="E716" s="207"/>
      <c r="F716" s="207">
        <v>10</v>
      </c>
      <c r="G716" s="45">
        <f t="shared" si="10"/>
        <v>10</v>
      </c>
      <c r="I716" s="422"/>
      <c r="K716" s="20"/>
    </row>
    <row r="717" spans="1:11">
      <c r="A717" s="3">
        <v>45336</v>
      </c>
      <c r="B717" s="422">
        <v>28251</v>
      </c>
      <c r="C717" s="422" t="s">
        <v>41</v>
      </c>
      <c r="D717" t="s">
        <v>52</v>
      </c>
      <c r="E717" s="207"/>
      <c r="F717" s="207">
        <v>10</v>
      </c>
      <c r="G717" s="45">
        <f t="shared" si="10"/>
        <v>0</v>
      </c>
      <c r="I717" s="422"/>
      <c r="K717" s="20"/>
    </row>
    <row r="718" spans="1:11">
      <c r="A718" s="31">
        <v>45230</v>
      </c>
      <c r="B718" s="421" t="s">
        <v>10</v>
      </c>
      <c r="C718" s="421" t="s">
        <v>25</v>
      </c>
      <c r="D718" t="s">
        <v>12</v>
      </c>
      <c r="E718" s="20">
        <v>30.6</v>
      </c>
      <c r="F718" s="46"/>
      <c r="G718" s="45">
        <f t="shared" si="10"/>
        <v>30.6</v>
      </c>
      <c r="I718" s="421"/>
      <c r="K718" s="207"/>
    </row>
    <row r="719" spans="1:11">
      <c r="B719" s="422"/>
      <c r="C719" s="422"/>
      <c r="D719" t="s">
        <v>13</v>
      </c>
      <c r="E719" s="20">
        <v>5</v>
      </c>
      <c r="F719" s="46"/>
      <c r="G719" s="45">
        <f t="shared" si="10"/>
        <v>35.6</v>
      </c>
      <c r="I719" s="422"/>
      <c r="K719" s="207"/>
    </row>
    <row r="720" spans="1:11">
      <c r="B720" s="422"/>
      <c r="C720" s="422"/>
      <c r="D720" t="s">
        <v>14</v>
      </c>
      <c r="E720" s="207">
        <v>60</v>
      </c>
      <c r="F720" s="46"/>
      <c r="G720" s="45">
        <f t="shared" si="10"/>
        <v>95.6</v>
      </c>
      <c r="K720" s="207"/>
    </row>
    <row r="721" spans="1:12">
      <c r="B721" s="422"/>
      <c r="C721" s="422"/>
      <c r="D721" t="s">
        <v>15</v>
      </c>
      <c r="E721" s="207">
        <v>5</v>
      </c>
      <c r="F721" s="46"/>
      <c r="G721" s="45">
        <f t="shared" si="10"/>
        <v>100.6</v>
      </c>
    </row>
    <row r="722" spans="1:12">
      <c r="A722" s="70">
        <v>45230</v>
      </c>
      <c r="B722" s="422" t="s">
        <v>75</v>
      </c>
      <c r="C722" s="422" t="s">
        <v>25</v>
      </c>
      <c r="D722" t="s">
        <v>14</v>
      </c>
      <c r="E722" s="207"/>
      <c r="F722" s="207">
        <v>60</v>
      </c>
      <c r="G722" s="45">
        <f t="shared" si="10"/>
        <v>40.599999999999994</v>
      </c>
      <c r="H722" s="9"/>
      <c r="I722" s="9"/>
      <c r="J722" s="9"/>
      <c r="K722" s="9"/>
    </row>
    <row r="723" spans="1:12">
      <c r="A723" s="70">
        <v>45230</v>
      </c>
      <c r="B723" s="422" t="s">
        <v>75</v>
      </c>
      <c r="C723" s="422" t="s">
        <v>25</v>
      </c>
      <c r="D723" t="s">
        <v>15</v>
      </c>
      <c r="E723" s="207"/>
      <c r="F723" s="207">
        <v>5</v>
      </c>
      <c r="G723" s="45">
        <f t="shared" si="10"/>
        <v>35.599999999999994</v>
      </c>
      <c r="I723" s="421"/>
      <c r="K723" s="20"/>
    </row>
    <row r="724" spans="1:12">
      <c r="A724" s="3">
        <v>45355</v>
      </c>
      <c r="B724" s="422">
        <v>28354</v>
      </c>
      <c r="C724" s="422" t="s">
        <v>25</v>
      </c>
      <c r="D724" t="s">
        <v>12</v>
      </c>
      <c r="E724" s="207"/>
      <c r="F724" s="20">
        <v>30.6</v>
      </c>
      <c r="G724" s="45">
        <f t="shared" ref="G724:G754" si="11">+G723+E724-F724</f>
        <v>4.9999999999999929</v>
      </c>
      <c r="I724" s="421"/>
      <c r="K724" s="20"/>
    </row>
    <row r="725" spans="1:12">
      <c r="A725" s="3">
        <v>45355</v>
      </c>
      <c r="B725" s="422">
        <v>28354</v>
      </c>
      <c r="C725" s="422" t="s">
        <v>25</v>
      </c>
      <c r="D725" t="s">
        <v>13</v>
      </c>
      <c r="E725" s="207"/>
      <c r="F725" s="20">
        <v>5</v>
      </c>
      <c r="G725" s="45">
        <f t="shared" si="11"/>
        <v>-7.1054273576010019E-15</v>
      </c>
      <c r="I725" s="421"/>
      <c r="K725" s="20"/>
    </row>
    <row r="726" spans="1:12">
      <c r="A726" s="31">
        <v>45260</v>
      </c>
      <c r="B726" s="421" t="s">
        <v>10</v>
      </c>
      <c r="C726" s="421" t="s">
        <v>26</v>
      </c>
      <c r="D726" t="s">
        <v>12</v>
      </c>
      <c r="E726" s="20">
        <v>33.299999999999997</v>
      </c>
      <c r="F726" s="207"/>
      <c r="G726" s="45">
        <f t="shared" si="11"/>
        <v>33.29999999999999</v>
      </c>
      <c r="K726" s="20"/>
    </row>
    <row r="727" spans="1:12">
      <c r="B727" s="422"/>
      <c r="C727" s="422"/>
      <c r="D727" t="s">
        <v>13</v>
      </c>
      <c r="E727" s="20">
        <v>5</v>
      </c>
      <c r="F727" s="207"/>
      <c r="G727" s="45">
        <f t="shared" si="11"/>
        <v>38.29999999999999</v>
      </c>
      <c r="I727" s="421"/>
      <c r="K727" s="20"/>
    </row>
    <row r="728" spans="1:12">
      <c r="B728" s="422"/>
      <c r="C728" s="422"/>
      <c r="D728" t="s">
        <v>14</v>
      </c>
      <c r="E728" s="207">
        <v>60</v>
      </c>
      <c r="F728" s="207"/>
      <c r="G728" s="45">
        <f t="shared" si="11"/>
        <v>98.299999999999983</v>
      </c>
      <c r="K728" s="20"/>
    </row>
    <row r="729" spans="1:12">
      <c r="B729" s="422"/>
      <c r="C729" s="422"/>
      <c r="D729" t="s">
        <v>15</v>
      </c>
      <c r="E729" s="207">
        <v>5</v>
      </c>
      <c r="F729" s="207"/>
      <c r="G729" s="45">
        <f t="shared" si="11"/>
        <v>103.29999999999998</v>
      </c>
      <c r="I729" s="421"/>
      <c r="K729" s="20"/>
    </row>
    <row r="730" spans="1:12">
      <c r="A730" s="3">
        <v>45260</v>
      </c>
      <c r="B730" s="422" t="s">
        <v>93</v>
      </c>
      <c r="C730" s="422" t="s">
        <v>26</v>
      </c>
      <c r="D730" t="s">
        <v>14</v>
      </c>
      <c r="E730" s="207"/>
      <c r="F730" s="207">
        <v>60</v>
      </c>
      <c r="G730" s="45">
        <f t="shared" si="11"/>
        <v>43.299999999999983</v>
      </c>
      <c r="I730" s="422"/>
      <c r="K730" s="20"/>
    </row>
    <row r="731" spans="1:12">
      <c r="A731" s="3">
        <v>45260</v>
      </c>
      <c r="B731" s="422" t="s">
        <v>93</v>
      </c>
      <c r="C731" s="422" t="s">
        <v>26</v>
      </c>
      <c r="D731" t="s">
        <v>15</v>
      </c>
      <c r="E731" s="207"/>
      <c r="F731" s="207">
        <v>5</v>
      </c>
      <c r="G731" s="45">
        <f t="shared" si="11"/>
        <v>38.299999999999983</v>
      </c>
      <c r="I731" s="421"/>
      <c r="K731" s="20"/>
    </row>
    <row r="732" spans="1:12">
      <c r="A732" s="3">
        <v>45355</v>
      </c>
      <c r="B732" s="422">
        <v>28354</v>
      </c>
      <c r="C732" s="422" t="s">
        <v>26</v>
      </c>
      <c r="D732" t="s">
        <v>12</v>
      </c>
      <c r="E732" s="207"/>
      <c r="F732" s="20">
        <v>33.299999999999997</v>
      </c>
      <c r="G732" s="45">
        <f t="shared" si="11"/>
        <v>4.9999999999999858</v>
      </c>
      <c r="I732" s="421"/>
      <c r="K732" s="20"/>
    </row>
    <row r="733" spans="1:12">
      <c r="A733" s="3">
        <v>45355</v>
      </c>
      <c r="B733" s="422">
        <v>28354</v>
      </c>
      <c r="C733" s="422" t="s">
        <v>26</v>
      </c>
      <c r="D733" t="s">
        <v>13</v>
      </c>
      <c r="E733" s="207"/>
      <c r="F733" s="20">
        <v>5</v>
      </c>
      <c r="G733" s="45">
        <f t="shared" si="11"/>
        <v>-1.4210854715202004E-14</v>
      </c>
      <c r="I733" s="421"/>
      <c r="K733" s="20"/>
    </row>
    <row r="734" spans="1:12">
      <c r="A734" s="31">
        <v>45291</v>
      </c>
      <c r="B734" s="421" t="s">
        <v>10</v>
      </c>
      <c r="C734" s="421" t="s">
        <v>27</v>
      </c>
      <c r="D734" t="s">
        <v>12</v>
      </c>
      <c r="E734" s="20">
        <v>35.6</v>
      </c>
      <c r="G734" s="45">
        <f t="shared" si="11"/>
        <v>35.599999999999987</v>
      </c>
      <c r="I734" s="422"/>
      <c r="K734" s="20"/>
    </row>
    <row r="735" spans="1:12">
      <c r="B735" s="422"/>
      <c r="C735" s="422"/>
      <c r="D735" t="s">
        <v>13</v>
      </c>
      <c r="E735" s="20">
        <v>5</v>
      </c>
      <c r="G735" s="45">
        <f t="shared" si="11"/>
        <v>40.599999999999987</v>
      </c>
      <c r="K735" s="207"/>
    </row>
    <row r="736" spans="1:12">
      <c r="B736" s="422"/>
      <c r="C736" s="422"/>
      <c r="D736" t="s">
        <v>14</v>
      </c>
      <c r="E736" s="207">
        <v>60</v>
      </c>
      <c r="G736" s="45">
        <f t="shared" si="11"/>
        <v>100.6</v>
      </c>
      <c r="K736" s="20"/>
      <c r="L736" s="20"/>
    </row>
    <row r="737" spans="1:7">
      <c r="B737" s="422"/>
      <c r="C737" s="422"/>
      <c r="D737" t="s">
        <v>15</v>
      </c>
      <c r="E737" s="207">
        <v>5</v>
      </c>
      <c r="G737" s="45">
        <f t="shared" si="11"/>
        <v>105.6</v>
      </c>
    </row>
    <row r="738" spans="1:7">
      <c r="A738" s="3">
        <v>45315</v>
      </c>
      <c r="B738" s="422">
        <v>28170</v>
      </c>
      <c r="C738" s="37" t="s">
        <v>27</v>
      </c>
      <c r="D738" t="s">
        <v>12</v>
      </c>
      <c r="F738" s="2">
        <v>60</v>
      </c>
      <c r="G738" s="45">
        <f t="shared" si="11"/>
        <v>45.599999999999994</v>
      </c>
    </row>
    <row r="739" spans="1:7">
      <c r="A739" s="3">
        <v>45315</v>
      </c>
      <c r="B739" s="422">
        <v>28170</v>
      </c>
      <c r="C739" s="37" t="s">
        <v>27</v>
      </c>
      <c r="D739" t="s">
        <v>13</v>
      </c>
      <c r="F739" s="2">
        <v>5</v>
      </c>
      <c r="G739" s="45">
        <f t="shared" si="11"/>
        <v>40.599999999999994</v>
      </c>
    </row>
    <row r="740" spans="1:7">
      <c r="A740" s="3">
        <v>45355</v>
      </c>
      <c r="B740" s="422">
        <v>28354</v>
      </c>
      <c r="C740" s="37" t="s">
        <v>27</v>
      </c>
      <c r="D740" t="s">
        <v>12</v>
      </c>
      <c r="F740" s="20">
        <v>35.6</v>
      </c>
      <c r="G740" s="45">
        <f t="shared" si="11"/>
        <v>4.9999999999999929</v>
      </c>
    </row>
    <row r="741" spans="1:7">
      <c r="A741" s="3">
        <v>45355</v>
      </c>
      <c r="B741" s="422">
        <v>28354</v>
      </c>
      <c r="C741" s="37" t="s">
        <v>27</v>
      </c>
      <c r="D741" t="s">
        <v>13</v>
      </c>
      <c r="F741" s="20">
        <v>5</v>
      </c>
      <c r="G741" s="45">
        <f t="shared" si="11"/>
        <v>-7.1054273576010019E-15</v>
      </c>
    </row>
    <row r="742" spans="1:7">
      <c r="A742" s="81">
        <v>45322</v>
      </c>
      <c r="B742" s="421" t="s">
        <v>10</v>
      </c>
      <c r="C742" s="421" t="s">
        <v>11</v>
      </c>
      <c r="D742" t="s">
        <v>12</v>
      </c>
      <c r="E742" s="20">
        <v>39.700000000000003</v>
      </c>
      <c r="F742" s="207"/>
      <c r="G742" s="45">
        <f t="shared" si="11"/>
        <v>39.699999999999996</v>
      </c>
    </row>
    <row r="743" spans="1:7">
      <c r="A743" s="70"/>
      <c r="B743" s="422"/>
      <c r="C743" s="422"/>
      <c r="D743" t="s">
        <v>13</v>
      </c>
      <c r="E743" s="20">
        <v>8.8000000000000007</v>
      </c>
      <c r="F743" s="207"/>
      <c r="G743" s="45">
        <f t="shared" si="11"/>
        <v>48.5</v>
      </c>
    </row>
    <row r="744" spans="1:7">
      <c r="A744" s="70"/>
      <c r="B744" s="422"/>
      <c r="C744" s="422"/>
      <c r="D744" t="s">
        <v>14</v>
      </c>
      <c r="E744" s="207">
        <v>60</v>
      </c>
      <c r="F744" s="207"/>
      <c r="G744" s="45">
        <f t="shared" si="11"/>
        <v>108.5</v>
      </c>
    </row>
    <row r="745" spans="1:7">
      <c r="A745" s="70"/>
      <c r="B745" s="422"/>
      <c r="C745" s="422"/>
      <c r="D745" t="s">
        <v>15</v>
      </c>
      <c r="E745" s="207">
        <v>5</v>
      </c>
      <c r="F745" s="207"/>
      <c r="G745" s="45">
        <f t="shared" si="11"/>
        <v>113.5</v>
      </c>
    </row>
    <row r="746" spans="1:7">
      <c r="A746" s="70"/>
      <c r="B746" s="422"/>
      <c r="C746" s="422"/>
      <c r="D746" t="s">
        <v>119</v>
      </c>
      <c r="E746" s="207">
        <v>24.2</v>
      </c>
      <c r="F746" s="207"/>
      <c r="G746" s="45">
        <f t="shared" si="11"/>
        <v>137.69999999999999</v>
      </c>
    </row>
    <row r="747" spans="1:7">
      <c r="A747" s="70">
        <v>45322</v>
      </c>
      <c r="B747" s="422" t="s">
        <v>77</v>
      </c>
      <c r="C747" s="422" t="s">
        <v>11</v>
      </c>
      <c r="D747" t="s">
        <v>14</v>
      </c>
      <c r="E747" s="207"/>
      <c r="F747" s="207">
        <v>60</v>
      </c>
      <c r="G747" s="45">
        <f t="shared" si="11"/>
        <v>77.699999999999989</v>
      </c>
    </row>
    <row r="748" spans="1:7">
      <c r="A748" s="70">
        <v>45322</v>
      </c>
      <c r="B748" s="422" t="s">
        <v>77</v>
      </c>
      <c r="C748" s="422" t="s">
        <v>11</v>
      </c>
      <c r="D748" t="s">
        <v>15</v>
      </c>
      <c r="E748" s="207"/>
      <c r="F748" s="207">
        <v>5</v>
      </c>
      <c r="G748" s="45">
        <f t="shared" si="11"/>
        <v>72.699999999999989</v>
      </c>
    </row>
    <row r="749" spans="1:7">
      <c r="A749" s="3">
        <v>45355</v>
      </c>
      <c r="B749" s="422">
        <v>28354</v>
      </c>
      <c r="C749" s="422" t="s">
        <v>11</v>
      </c>
      <c r="D749" t="s">
        <v>12</v>
      </c>
      <c r="F749" s="20">
        <v>39.700000000000003</v>
      </c>
      <c r="G749" s="45">
        <f t="shared" si="11"/>
        <v>32.999999999999986</v>
      </c>
    </row>
    <row r="750" spans="1:7">
      <c r="A750" s="3">
        <v>45355</v>
      </c>
      <c r="B750" s="422">
        <v>28354</v>
      </c>
      <c r="C750" s="422" t="s">
        <v>11</v>
      </c>
      <c r="D750" t="s">
        <v>13</v>
      </c>
      <c r="F750" s="20">
        <v>8.8000000000000007</v>
      </c>
      <c r="G750" s="45">
        <f t="shared" si="11"/>
        <v>24.199999999999985</v>
      </c>
    </row>
    <row r="751" spans="1:7">
      <c r="A751" s="3">
        <v>45355</v>
      </c>
      <c r="B751" s="422">
        <v>28354</v>
      </c>
      <c r="C751" s="422" t="s">
        <v>11</v>
      </c>
      <c r="D751" t="s">
        <v>119</v>
      </c>
      <c r="F751" s="2">
        <v>24.2</v>
      </c>
      <c r="G751" s="45">
        <f>+G750+E751-F751</f>
        <v>0</v>
      </c>
    </row>
    <row r="752" spans="1:7">
      <c r="A752" s="81">
        <v>45351</v>
      </c>
      <c r="B752" s="421" t="s">
        <v>10</v>
      </c>
      <c r="C752" s="421" t="s">
        <v>17</v>
      </c>
      <c r="D752" t="s">
        <v>12</v>
      </c>
      <c r="E752" s="207">
        <v>41.5</v>
      </c>
      <c r="F752" s="207"/>
      <c r="G752" s="45">
        <f>+G751+E752-F752</f>
        <v>41.5</v>
      </c>
    </row>
    <row r="753" spans="1:11">
      <c r="A753" s="70"/>
      <c r="B753" s="422"/>
      <c r="C753" s="422"/>
      <c r="D753" t="s">
        <v>13</v>
      </c>
      <c r="E753" s="207">
        <v>5</v>
      </c>
      <c r="F753" s="207"/>
      <c r="G753" s="45">
        <f>+G752+E753-F753</f>
        <v>46.5</v>
      </c>
    </row>
    <row r="754" spans="1:11">
      <c r="A754" s="70"/>
      <c r="B754" s="422"/>
      <c r="C754" s="422"/>
      <c r="D754" t="s">
        <v>14</v>
      </c>
      <c r="E754" s="207">
        <v>58</v>
      </c>
      <c r="F754" s="207"/>
      <c r="G754" s="45">
        <f>+G753+E754-F754</f>
        <v>104.5</v>
      </c>
    </row>
    <row r="755" spans="1:11">
      <c r="A755" s="70"/>
      <c r="B755" s="422"/>
      <c r="C755" s="422"/>
      <c r="D755" t="s">
        <v>15</v>
      </c>
      <c r="E755" s="207">
        <v>5</v>
      </c>
      <c r="F755" s="207"/>
      <c r="G755" s="45">
        <f>+G754+E755-F755</f>
        <v>109.5</v>
      </c>
    </row>
    <row r="756" spans="1:11">
      <c r="A756" s="70">
        <v>45351</v>
      </c>
      <c r="B756" s="422" t="s">
        <v>78</v>
      </c>
      <c r="C756" s="422" t="s">
        <v>17</v>
      </c>
      <c r="D756" t="s">
        <v>14</v>
      </c>
      <c r="E756" s="207"/>
      <c r="F756" s="207">
        <v>58</v>
      </c>
      <c r="G756" s="45">
        <f>+G755+E756-F756</f>
        <v>51.5</v>
      </c>
    </row>
    <row r="757" spans="1:11">
      <c r="A757" s="70">
        <v>45351</v>
      </c>
      <c r="B757" s="422" t="s">
        <v>78</v>
      </c>
      <c r="C757" s="422" t="s">
        <v>17</v>
      </c>
      <c r="D757" t="s">
        <v>15</v>
      </c>
      <c r="E757" s="207"/>
      <c r="F757" s="207">
        <v>5</v>
      </c>
      <c r="G757" s="45">
        <f>+G756+E757-F757</f>
        <v>46.5</v>
      </c>
    </row>
    <row r="758" spans="1:11">
      <c r="A758" s="3">
        <v>45376</v>
      </c>
      <c r="B758" s="422">
        <v>28621</v>
      </c>
      <c r="C758" s="422" t="s">
        <v>17</v>
      </c>
      <c r="D758" t="s">
        <v>12</v>
      </c>
      <c r="F758" s="2">
        <v>41.5</v>
      </c>
      <c r="G758" s="2">
        <f>+G757+E758-F758</f>
        <v>5</v>
      </c>
      <c r="H758" s="28"/>
    </row>
    <row r="759" spans="1:11">
      <c r="A759" s="3">
        <v>45376</v>
      </c>
      <c r="B759" s="422">
        <v>28621</v>
      </c>
      <c r="C759" s="422" t="s">
        <v>17</v>
      </c>
      <c r="D759" t="s">
        <v>13</v>
      </c>
      <c r="F759" s="2">
        <v>5</v>
      </c>
      <c r="G759" s="2">
        <f>+G758+E759-F759</f>
        <v>0</v>
      </c>
    </row>
    <row r="760" spans="1:11">
      <c r="A760" s="31">
        <v>45382</v>
      </c>
      <c r="B760" s="421" t="s">
        <v>10</v>
      </c>
      <c r="C760" s="421" t="s">
        <v>18</v>
      </c>
      <c r="D760" t="s">
        <v>12</v>
      </c>
      <c r="E760" s="207">
        <v>39.799999999999997</v>
      </c>
      <c r="F760" s="207"/>
      <c r="G760" s="2">
        <f>+G759+E760-F760</f>
        <v>39.799999999999997</v>
      </c>
    </row>
    <row r="761" spans="1:11">
      <c r="B761" s="422"/>
      <c r="C761" s="422"/>
      <c r="D761" t="s">
        <v>13</v>
      </c>
      <c r="E761" s="207">
        <v>5</v>
      </c>
      <c r="F761" s="207"/>
      <c r="G761" s="2">
        <f>+G760+E761-F761</f>
        <v>44.8</v>
      </c>
    </row>
    <row r="762" spans="1:11">
      <c r="B762" s="422"/>
      <c r="C762" s="422"/>
      <c r="D762" t="s">
        <v>14</v>
      </c>
      <c r="E762" s="207">
        <v>60</v>
      </c>
      <c r="F762" s="207"/>
      <c r="G762" s="2">
        <f>+G761+E762-F762</f>
        <v>104.8</v>
      </c>
    </row>
    <row r="763" spans="1:11">
      <c r="B763" s="422"/>
      <c r="C763" s="422"/>
      <c r="D763" t="s">
        <v>15</v>
      </c>
      <c r="E763" s="207">
        <v>5</v>
      </c>
      <c r="F763" s="207"/>
      <c r="G763" s="2">
        <f t="shared" ref="G763:G827" si="12">+G762+E763-F763</f>
        <v>109.8</v>
      </c>
    </row>
    <row r="764" spans="1:11">
      <c r="A764" s="3">
        <v>45382</v>
      </c>
      <c r="B764" s="422" t="s">
        <v>81</v>
      </c>
      <c r="C764" s="422" t="s">
        <v>18</v>
      </c>
      <c r="D764" t="s">
        <v>14</v>
      </c>
      <c r="E764" s="207"/>
      <c r="F764" s="207">
        <v>60</v>
      </c>
      <c r="G764" s="2">
        <f t="shared" si="12"/>
        <v>49.8</v>
      </c>
    </row>
    <row r="765" spans="1:11">
      <c r="A765" s="3">
        <v>45382</v>
      </c>
      <c r="B765" s="422" t="s">
        <v>81</v>
      </c>
      <c r="C765" s="422" t="s">
        <v>18</v>
      </c>
      <c r="D765" t="s">
        <v>15</v>
      </c>
      <c r="E765" s="207"/>
      <c r="F765" s="207">
        <v>5</v>
      </c>
      <c r="G765" s="2">
        <f t="shared" si="12"/>
        <v>44.8</v>
      </c>
      <c r="I765" s="421"/>
      <c r="K765" s="207"/>
    </row>
    <row r="766" spans="1:11">
      <c r="A766" s="3">
        <v>45482</v>
      </c>
      <c r="B766" s="422">
        <v>29222</v>
      </c>
      <c r="C766" s="422" t="s">
        <v>18</v>
      </c>
      <c r="D766" t="s">
        <v>12</v>
      </c>
      <c r="E766" s="207"/>
      <c r="F766" s="207">
        <v>39.799999999999997</v>
      </c>
      <c r="G766" s="2">
        <f t="shared" si="12"/>
        <v>5</v>
      </c>
      <c r="I766" s="421"/>
      <c r="K766" s="207"/>
    </row>
    <row r="767" spans="1:11">
      <c r="A767" s="3">
        <v>45482</v>
      </c>
      <c r="B767" s="422">
        <v>29222</v>
      </c>
      <c r="C767" s="422" t="s">
        <v>18</v>
      </c>
      <c r="D767" t="s">
        <v>13</v>
      </c>
      <c r="E767" s="207"/>
      <c r="F767" s="207">
        <v>5</v>
      </c>
      <c r="G767" s="2">
        <f t="shared" si="12"/>
        <v>0</v>
      </c>
      <c r="I767" s="421"/>
      <c r="K767" s="207"/>
    </row>
    <row r="768" spans="1:11">
      <c r="A768" s="31">
        <v>45412</v>
      </c>
      <c r="B768" s="421" t="s">
        <v>10</v>
      </c>
      <c r="C768" s="421" t="s">
        <v>19</v>
      </c>
      <c r="D768" t="s">
        <v>12</v>
      </c>
      <c r="E768" s="2">
        <v>39.6</v>
      </c>
      <c r="G768" s="2">
        <f t="shared" si="12"/>
        <v>39.6</v>
      </c>
      <c r="I768" s="422"/>
      <c r="K768" s="207"/>
    </row>
    <row r="769" spans="1:11">
      <c r="B769" s="422"/>
      <c r="C769" s="422"/>
      <c r="D769" t="s">
        <v>13</v>
      </c>
      <c r="E769" s="2">
        <v>5</v>
      </c>
      <c r="G769" s="2">
        <f t="shared" si="12"/>
        <v>44.6</v>
      </c>
      <c r="I769" s="421"/>
      <c r="K769" s="2"/>
    </row>
    <row r="770" spans="1:11">
      <c r="B770" s="422"/>
      <c r="C770" s="422"/>
      <c r="D770" t="s">
        <v>14</v>
      </c>
      <c r="E770" s="2">
        <v>60</v>
      </c>
      <c r="G770" s="2">
        <f t="shared" si="12"/>
        <v>104.6</v>
      </c>
      <c r="I770" s="422"/>
      <c r="K770" s="2"/>
    </row>
    <row r="771" spans="1:11">
      <c r="B771" s="422"/>
      <c r="C771" s="422"/>
      <c r="D771" t="s">
        <v>15</v>
      </c>
      <c r="E771" s="2">
        <v>5</v>
      </c>
      <c r="G771" s="2">
        <f t="shared" si="12"/>
        <v>109.6</v>
      </c>
      <c r="I771" s="39"/>
      <c r="K771" s="2"/>
    </row>
    <row r="772" spans="1:11">
      <c r="A772" s="3">
        <v>45433</v>
      </c>
      <c r="B772" s="422">
        <v>28894</v>
      </c>
      <c r="C772" s="37" t="s">
        <v>19</v>
      </c>
      <c r="D772" t="s">
        <v>14</v>
      </c>
      <c r="F772" s="2">
        <v>60</v>
      </c>
      <c r="G772" s="2">
        <f t="shared" si="12"/>
        <v>49.599999999999994</v>
      </c>
      <c r="I772" s="37"/>
      <c r="K772" s="2"/>
    </row>
    <row r="773" spans="1:11">
      <c r="A773" s="3">
        <v>45433</v>
      </c>
      <c r="B773" s="422">
        <v>28894</v>
      </c>
      <c r="C773" s="37" t="s">
        <v>19</v>
      </c>
      <c r="D773" t="s">
        <v>15</v>
      </c>
      <c r="F773" s="2">
        <v>5</v>
      </c>
      <c r="G773" s="2">
        <f t="shared" si="12"/>
        <v>44.599999999999994</v>
      </c>
      <c r="K773" s="2"/>
    </row>
    <row r="774" spans="1:11">
      <c r="A774" s="3">
        <v>45482</v>
      </c>
      <c r="B774" s="422">
        <v>29222</v>
      </c>
      <c r="C774" s="37" t="s">
        <v>19</v>
      </c>
      <c r="D774" t="s">
        <v>12</v>
      </c>
      <c r="F774" s="2">
        <v>39.6</v>
      </c>
      <c r="G774" s="2">
        <f t="shared" si="12"/>
        <v>4.9999999999999929</v>
      </c>
      <c r="K774" s="2"/>
    </row>
    <row r="775" spans="1:11">
      <c r="A775" s="3">
        <v>45482</v>
      </c>
      <c r="B775" s="422">
        <v>29222</v>
      </c>
      <c r="C775" s="37" t="s">
        <v>19</v>
      </c>
      <c r="D775" t="s">
        <v>13</v>
      </c>
      <c r="F775" s="2">
        <v>5</v>
      </c>
      <c r="G775" s="2">
        <f t="shared" si="12"/>
        <v>-7.1054273576010019E-15</v>
      </c>
      <c r="K775" s="2"/>
    </row>
    <row r="776" spans="1:11">
      <c r="A776" s="31">
        <v>45443</v>
      </c>
      <c r="B776" s="421" t="s">
        <v>10</v>
      </c>
      <c r="C776" s="39" t="s">
        <v>20</v>
      </c>
      <c r="D776" t="s">
        <v>12</v>
      </c>
      <c r="E776" s="2">
        <v>36</v>
      </c>
      <c r="G776" s="2">
        <f t="shared" si="12"/>
        <v>35.999999999999993</v>
      </c>
      <c r="K776" s="28"/>
    </row>
    <row r="777" spans="1:11">
      <c r="B777" s="422"/>
      <c r="D777" t="s">
        <v>13</v>
      </c>
      <c r="E777" s="2">
        <v>5</v>
      </c>
      <c r="G777" s="2">
        <f t="shared" si="12"/>
        <v>40.999999999999993</v>
      </c>
      <c r="K777" s="28"/>
    </row>
    <row r="778" spans="1:11">
      <c r="B778" s="422"/>
      <c r="D778" t="s">
        <v>14</v>
      </c>
      <c r="E778" s="2">
        <v>60</v>
      </c>
      <c r="G778" s="2">
        <f t="shared" si="12"/>
        <v>101</v>
      </c>
    </row>
    <row r="779" spans="1:11">
      <c r="B779" s="422"/>
      <c r="D779" t="s">
        <v>15</v>
      </c>
      <c r="E779" s="2">
        <v>5</v>
      </c>
      <c r="G779" s="2">
        <f t="shared" si="12"/>
        <v>106</v>
      </c>
    </row>
    <row r="780" spans="1:11">
      <c r="B780" s="422"/>
      <c r="D780" t="s">
        <v>96</v>
      </c>
      <c r="E780" s="2">
        <v>10</v>
      </c>
      <c r="G780" s="2">
        <f t="shared" si="12"/>
        <v>116</v>
      </c>
    </row>
    <row r="781" spans="1:11">
      <c r="A781" s="3">
        <v>45448</v>
      </c>
      <c r="B781" s="422">
        <v>28985</v>
      </c>
      <c r="C781" s="37" t="s">
        <v>20</v>
      </c>
      <c r="D781" t="s">
        <v>14</v>
      </c>
      <c r="F781" s="2">
        <v>60</v>
      </c>
      <c r="G781" s="2">
        <f t="shared" si="12"/>
        <v>56</v>
      </c>
    </row>
    <row r="782" spans="1:11">
      <c r="A782" s="3">
        <v>45448</v>
      </c>
      <c r="B782" s="422">
        <v>28985</v>
      </c>
      <c r="C782" s="37" t="s">
        <v>20</v>
      </c>
      <c r="D782" t="s">
        <v>15</v>
      </c>
      <c r="F782" s="2">
        <v>5</v>
      </c>
      <c r="G782" s="2">
        <f t="shared" si="12"/>
        <v>51</v>
      </c>
    </row>
    <row r="783" spans="1:11">
      <c r="A783" s="3">
        <v>45482</v>
      </c>
      <c r="B783" s="422">
        <v>29222</v>
      </c>
      <c r="C783" s="37" t="s">
        <v>20</v>
      </c>
      <c r="D783" t="s">
        <v>12</v>
      </c>
      <c r="F783" s="2">
        <v>36</v>
      </c>
      <c r="G783" s="2">
        <f t="shared" si="12"/>
        <v>15</v>
      </c>
    </row>
    <row r="784" spans="1:11">
      <c r="A784" s="3">
        <v>45482</v>
      </c>
      <c r="B784" s="422">
        <v>29222</v>
      </c>
      <c r="C784" s="37" t="s">
        <v>20</v>
      </c>
      <c r="D784" t="s">
        <v>13</v>
      </c>
      <c r="F784" s="2">
        <v>5</v>
      </c>
      <c r="G784" s="2">
        <f t="shared" si="12"/>
        <v>10</v>
      </c>
    </row>
    <row r="785" spans="1:12">
      <c r="A785" s="3">
        <v>45482</v>
      </c>
      <c r="B785" s="422">
        <v>29222</v>
      </c>
      <c r="C785" s="37" t="s">
        <v>20</v>
      </c>
      <c r="D785" t="s">
        <v>96</v>
      </c>
      <c r="F785" s="2">
        <v>10</v>
      </c>
      <c r="G785" s="2">
        <f t="shared" si="12"/>
        <v>0</v>
      </c>
    </row>
    <row r="786" spans="1:12">
      <c r="A786" s="81">
        <v>45473</v>
      </c>
      <c r="B786" s="421" t="s">
        <v>10</v>
      </c>
      <c r="C786" s="421" t="s">
        <v>21</v>
      </c>
      <c r="D786" t="s">
        <v>12</v>
      </c>
      <c r="E786" s="207">
        <v>35</v>
      </c>
      <c r="F786" s="207"/>
      <c r="G786" s="2">
        <f t="shared" si="12"/>
        <v>35</v>
      </c>
    </row>
    <row r="787" spans="1:12">
      <c r="A787" s="70"/>
      <c r="B787" s="422"/>
      <c r="C787" s="422"/>
      <c r="D787" t="s">
        <v>13</v>
      </c>
      <c r="E787" s="207">
        <v>7</v>
      </c>
      <c r="F787" s="207"/>
      <c r="G787" s="2">
        <f t="shared" si="12"/>
        <v>42</v>
      </c>
    </row>
    <row r="788" spans="1:12">
      <c r="A788" s="70"/>
      <c r="B788" s="422"/>
      <c r="C788" s="422"/>
      <c r="D788" t="s">
        <v>14</v>
      </c>
      <c r="E788" s="207">
        <v>60</v>
      </c>
      <c r="F788" s="207"/>
      <c r="G788" s="2">
        <f t="shared" si="12"/>
        <v>102</v>
      </c>
    </row>
    <row r="789" spans="1:12">
      <c r="A789" s="70"/>
      <c r="B789" s="422"/>
      <c r="C789" s="422"/>
      <c r="D789" t="s">
        <v>15</v>
      </c>
      <c r="E789" s="207">
        <v>5</v>
      </c>
      <c r="F789" s="207"/>
      <c r="G789" s="2">
        <f t="shared" si="12"/>
        <v>107</v>
      </c>
    </row>
    <row r="790" spans="1:12">
      <c r="A790" s="70">
        <v>45473</v>
      </c>
      <c r="B790" s="422" t="s">
        <v>86</v>
      </c>
      <c r="C790" s="422" t="s">
        <v>21</v>
      </c>
      <c r="D790" t="s">
        <v>14</v>
      </c>
      <c r="E790" s="207"/>
      <c r="F790" s="207">
        <v>60</v>
      </c>
      <c r="G790" s="2">
        <f t="shared" si="12"/>
        <v>47</v>
      </c>
    </row>
    <row r="791" spans="1:12">
      <c r="A791" s="70">
        <v>45473</v>
      </c>
      <c r="B791" s="422" t="s">
        <v>86</v>
      </c>
      <c r="C791" s="422" t="s">
        <v>21</v>
      </c>
      <c r="D791" t="s">
        <v>15</v>
      </c>
      <c r="E791" s="207"/>
      <c r="F791" s="207">
        <v>5</v>
      </c>
      <c r="G791" s="2">
        <f t="shared" si="12"/>
        <v>42</v>
      </c>
    </row>
    <row r="792" spans="1:12">
      <c r="A792" s="3">
        <v>45581</v>
      </c>
      <c r="B792" s="422">
        <v>29830</v>
      </c>
      <c r="C792" s="422" t="s">
        <v>21</v>
      </c>
      <c r="D792" t="s">
        <v>12</v>
      </c>
      <c r="E792" s="207"/>
      <c r="F792" s="207">
        <v>35</v>
      </c>
      <c r="G792" s="2">
        <f t="shared" si="12"/>
        <v>7</v>
      </c>
    </row>
    <row r="793" spans="1:12">
      <c r="A793" s="3">
        <v>45581</v>
      </c>
      <c r="B793" s="422">
        <v>29830</v>
      </c>
      <c r="C793" s="422" t="s">
        <v>21</v>
      </c>
      <c r="D793" t="s">
        <v>13</v>
      </c>
      <c r="E793" s="207"/>
      <c r="F793" s="207">
        <v>7</v>
      </c>
      <c r="G793" s="2">
        <f t="shared" si="12"/>
        <v>0</v>
      </c>
    </row>
    <row r="794" spans="1:12">
      <c r="A794" s="81">
        <v>45504</v>
      </c>
      <c r="B794" s="421" t="s">
        <v>10</v>
      </c>
      <c r="C794" s="421" t="s">
        <v>22</v>
      </c>
      <c r="D794" t="s">
        <v>12</v>
      </c>
      <c r="E794" s="207">
        <v>34.299999999999997</v>
      </c>
      <c r="F794" s="207"/>
      <c r="G794" s="2">
        <f t="shared" si="12"/>
        <v>34.299999999999997</v>
      </c>
    </row>
    <row r="795" spans="1:12">
      <c r="A795" s="70"/>
      <c r="B795" s="422"/>
      <c r="C795" s="422"/>
      <c r="D795" t="s">
        <v>13</v>
      </c>
      <c r="E795" s="207">
        <v>7</v>
      </c>
      <c r="F795" s="207"/>
      <c r="G795" s="2">
        <f t="shared" si="12"/>
        <v>41.3</v>
      </c>
    </row>
    <row r="796" spans="1:12">
      <c r="A796" s="70"/>
      <c r="B796" s="422"/>
      <c r="C796" s="422"/>
      <c r="D796" t="s">
        <v>14</v>
      </c>
      <c r="E796" s="207">
        <v>60</v>
      </c>
      <c r="F796" s="207"/>
      <c r="G796" s="2">
        <f t="shared" si="12"/>
        <v>101.3</v>
      </c>
    </row>
    <row r="797" spans="1:12">
      <c r="A797" s="70"/>
      <c r="B797" s="422"/>
      <c r="C797" s="422"/>
      <c r="D797" t="s">
        <v>15</v>
      </c>
      <c r="E797" s="207">
        <v>5</v>
      </c>
      <c r="F797" s="207"/>
      <c r="G797" s="2">
        <f t="shared" si="12"/>
        <v>106.3</v>
      </c>
    </row>
    <row r="798" spans="1:12">
      <c r="A798" s="70"/>
      <c r="B798" s="422"/>
      <c r="C798" s="422"/>
      <c r="D798" t="s">
        <v>56</v>
      </c>
      <c r="E798" s="207">
        <v>250</v>
      </c>
      <c r="F798" s="207"/>
      <c r="G798" s="2">
        <f t="shared" si="12"/>
        <v>356.3</v>
      </c>
    </row>
    <row r="799" spans="1:12">
      <c r="A799" s="70">
        <v>45504</v>
      </c>
      <c r="B799" s="422" t="s">
        <v>87</v>
      </c>
      <c r="C799" s="422" t="s">
        <v>22</v>
      </c>
      <c r="D799" t="s">
        <v>14</v>
      </c>
      <c r="E799" s="207"/>
      <c r="F799" s="207">
        <v>60</v>
      </c>
      <c r="G799" s="2">
        <f t="shared" si="12"/>
        <v>296.3</v>
      </c>
      <c r="I799" s="421"/>
      <c r="L799" s="207"/>
    </row>
    <row r="800" spans="1:12">
      <c r="A800" s="70">
        <v>45504</v>
      </c>
      <c r="B800" s="422" t="s">
        <v>87</v>
      </c>
      <c r="C800" s="422" t="s">
        <v>22</v>
      </c>
      <c r="D800" t="s">
        <v>15</v>
      </c>
      <c r="E800" s="207"/>
      <c r="F800" s="207">
        <v>5</v>
      </c>
      <c r="G800" s="2">
        <f t="shared" si="12"/>
        <v>291.3</v>
      </c>
      <c r="I800" s="422"/>
      <c r="L800" s="207"/>
    </row>
    <row r="801" spans="1:12">
      <c r="A801" s="3">
        <v>45581</v>
      </c>
      <c r="B801" s="422">
        <v>29830</v>
      </c>
      <c r="C801" s="422" t="s">
        <v>22</v>
      </c>
      <c r="D801" t="s">
        <v>12</v>
      </c>
      <c r="E801" s="207"/>
      <c r="F801" s="207">
        <v>34.299999999999997</v>
      </c>
      <c r="G801" s="2">
        <f t="shared" si="12"/>
        <v>257</v>
      </c>
      <c r="I801" s="422"/>
      <c r="L801" s="207"/>
    </row>
    <row r="802" spans="1:12">
      <c r="A802" s="3">
        <v>45581</v>
      </c>
      <c r="B802" s="422">
        <v>29830</v>
      </c>
      <c r="C802" s="422" t="s">
        <v>22</v>
      </c>
      <c r="D802" t="s">
        <v>13</v>
      </c>
      <c r="E802" s="207"/>
      <c r="F802" s="207">
        <v>7</v>
      </c>
      <c r="G802" s="2">
        <f t="shared" si="12"/>
        <v>250</v>
      </c>
      <c r="I802" s="422"/>
      <c r="L802" s="207"/>
    </row>
    <row r="803" spans="1:12">
      <c r="A803" s="3">
        <v>45741</v>
      </c>
      <c r="B803" s="422">
        <v>30752</v>
      </c>
      <c r="C803" s="422" t="s">
        <v>22</v>
      </c>
      <c r="D803" t="s">
        <v>56</v>
      </c>
      <c r="E803" s="207"/>
      <c r="F803" s="207">
        <v>250</v>
      </c>
      <c r="G803" s="2">
        <f t="shared" si="12"/>
        <v>0</v>
      </c>
      <c r="I803" s="422"/>
      <c r="L803" s="207"/>
    </row>
    <row r="804" spans="1:12">
      <c r="A804" s="31">
        <v>45535</v>
      </c>
      <c r="B804" s="421" t="s">
        <v>10</v>
      </c>
      <c r="C804" s="421" t="s">
        <v>57</v>
      </c>
      <c r="D804" t="s">
        <v>12</v>
      </c>
      <c r="E804" s="207">
        <v>34.4</v>
      </c>
      <c r="F804" s="207"/>
      <c r="G804" s="2">
        <f t="shared" si="12"/>
        <v>34.4</v>
      </c>
      <c r="I804" s="421"/>
      <c r="L804" s="207"/>
    </row>
    <row r="805" spans="1:12">
      <c r="B805" s="422"/>
      <c r="C805" s="422"/>
      <c r="D805" t="s">
        <v>13</v>
      </c>
      <c r="E805" s="207">
        <v>7</v>
      </c>
      <c r="F805" s="207"/>
      <c r="G805" s="2">
        <f t="shared" si="12"/>
        <v>41.4</v>
      </c>
      <c r="I805" s="422"/>
      <c r="L805" s="207"/>
    </row>
    <row r="806" spans="1:12">
      <c r="B806" s="422"/>
      <c r="C806" s="422"/>
      <c r="D806" t="s">
        <v>14</v>
      </c>
      <c r="E806" s="207">
        <v>60</v>
      </c>
      <c r="F806" s="207"/>
      <c r="G806" s="2">
        <f t="shared" si="12"/>
        <v>101.4</v>
      </c>
    </row>
    <row r="807" spans="1:12">
      <c r="B807" s="422"/>
      <c r="C807" s="422"/>
      <c r="D807" t="s">
        <v>15</v>
      </c>
      <c r="E807" s="207">
        <v>5</v>
      </c>
      <c r="F807" s="207"/>
      <c r="G807" s="2">
        <f t="shared" si="12"/>
        <v>106.4</v>
      </c>
      <c r="I807" s="421"/>
      <c r="L807" s="207"/>
    </row>
    <row r="808" spans="1:12">
      <c r="A808" s="3">
        <v>45535</v>
      </c>
      <c r="B808" s="422" t="s">
        <v>102</v>
      </c>
      <c r="C808" s="422" t="s">
        <v>57</v>
      </c>
      <c r="D808" t="s">
        <v>14</v>
      </c>
      <c r="E808" s="207"/>
      <c r="F808" s="207">
        <v>60</v>
      </c>
      <c r="G808" s="2">
        <f t="shared" si="12"/>
        <v>46.400000000000006</v>
      </c>
      <c r="I808" s="422"/>
      <c r="L808" s="207"/>
    </row>
    <row r="809" spans="1:12">
      <c r="A809" s="3">
        <v>45535</v>
      </c>
      <c r="B809" s="422" t="s">
        <v>102</v>
      </c>
      <c r="C809" s="422" t="s">
        <v>57</v>
      </c>
      <c r="D809" t="s">
        <v>15</v>
      </c>
      <c r="E809" s="207"/>
      <c r="F809" s="207">
        <v>5</v>
      </c>
      <c r="G809" s="2">
        <f t="shared" si="12"/>
        <v>41.400000000000006</v>
      </c>
      <c r="I809" s="421"/>
      <c r="K809" s="207"/>
    </row>
    <row r="810" spans="1:12">
      <c r="A810" s="3">
        <v>45581</v>
      </c>
      <c r="B810" s="422">
        <v>29830</v>
      </c>
      <c r="C810" s="422" t="s">
        <v>57</v>
      </c>
      <c r="D810" t="s">
        <v>12</v>
      </c>
      <c r="E810" s="207"/>
      <c r="F810" s="207">
        <v>34.4</v>
      </c>
      <c r="G810" s="2">
        <f t="shared" si="12"/>
        <v>7.0000000000000071</v>
      </c>
    </row>
    <row r="811" spans="1:12">
      <c r="A811" s="3">
        <v>45581</v>
      </c>
      <c r="B811" s="422">
        <v>29830</v>
      </c>
      <c r="C811" s="422" t="s">
        <v>57</v>
      </c>
      <c r="D811" t="s">
        <v>13</v>
      </c>
      <c r="E811" s="207"/>
      <c r="F811" s="207">
        <v>7</v>
      </c>
      <c r="G811" s="2">
        <f t="shared" si="12"/>
        <v>7.1054273576010019E-15</v>
      </c>
      <c r="L811" s="207"/>
    </row>
    <row r="812" spans="1:12">
      <c r="A812" s="81">
        <v>45565</v>
      </c>
      <c r="B812" s="421" t="s">
        <v>10</v>
      </c>
      <c r="C812" s="421" t="s">
        <v>41</v>
      </c>
      <c r="D812" t="s">
        <v>12</v>
      </c>
      <c r="E812" s="207">
        <v>34.6</v>
      </c>
      <c r="F812" s="207"/>
      <c r="G812" s="2">
        <f t="shared" si="12"/>
        <v>34.600000000000009</v>
      </c>
      <c r="I812" s="421"/>
      <c r="K812" s="207"/>
    </row>
    <row r="813" spans="1:12">
      <c r="A813" s="70"/>
      <c r="B813" s="422"/>
      <c r="C813" s="422"/>
      <c r="D813" t="s">
        <v>13</v>
      </c>
      <c r="E813" s="207">
        <v>5</v>
      </c>
      <c r="F813" s="207"/>
      <c r="G813" s="2">
        <f t="shared" si="12"/>
        <v>39.600000000000009</v>
      </c>
      <c r="I813" s="422"/>
      <c r="K813" s="207"/>
      <c r="L813" s="28"/>
    </row>
    <row r="814" spans="1:12">
      <c r="A814" s="70"/>
      <c r="B814" s="422"/>
      <c r="C814" s="422"/>
      <c r="D814" t="s">
        <v>14</v>
      </c>
      <c r="E814" s="207">
        <v>60</v>
      </c>
      <c r="F814" s="207"/>
      <c r="G814" s="2">
        <f t="shared" si="12"/>
        <v>99.600000000000009</v>
      </c>
      <c r="I814" s="421"/>
      <c r="K814" s="207"/>
      <c r="L814" s="28"/>
    </row>
    <row r="815" spans="1:12">
      <c r="A815" s="70"/>
      <c r="B815" s="422"/>
      <c r="C815" s="422"/>
      <c r="D815" t="s">
        <v>15</v>
      </c>
      <c r="E815" s="207">
        <v>5</v>
      </c>
      <c r="F815" s="207"/>
      <c r="G815" s="2">
        <f t="shared" si="12"/>
        <v>104.60000000000001</v>
      </c>
      <c r="I815" s="422"/>
      <c r="K815" s="207"/>
    </row>
    <row r="816" spans="1:12">
      <c r="A816" s="70">
        <v>45565</v>
      </c>
      <c r="B816" s="422" t="s">
        <v>91</v>
      </c>
      <c r="C816" s="422" t="s">
        <v>41</v>
      </c>
      <c r="D816" t="s">
        <v>14</v>
      </c>
      <c r="E816" s="207"/>
      <c r="F816" s="207">
        <v>60</v>
      </c>
      <c r="G816" s="2">
        <f t="shared" si="12"/>
        <v>44.600000000000009</v>
      </c>
      <c r="I816" s="421"/>
      <c r="K816" s="207"/>
    </row>
    <row r="817" spans="1:12">
      <c r="A817" s="70">
        <v>45565</v>
      </c>
      <c r="B817" s="422" t="s">
        <v>91</v>
      </c>
      <c r="C817" s="422" t="s">
        <v>41</v>
      </c>
      <c r="D817" t="s">
        <v>15</v>
      </c>
      <c r="E817" s="207"/>
      <c r="F817" s="207">
        <v>5</v>
      </c>
      <c r="G817" s="2">
        <f t="shared" si="12"/>
        <v>39.600000000000009</v>
      </c>
      <c r="I817" s="422"/>
      <c r="K817" s="207"/>
      <c r="L817" s="28"/>
    </row>
    <row r="818" spans="1:12">
      <c r="A818" s="70">
        <v>45644</v>
      </c>
      <c r="B818" s="422">
        <v>30163</v>
      </c>
      <c r="C818" s="422" t="s">
        <v>41</v>
      </c>
      <c r="D818" t="s">
        <v>12</v>
      </c>
      <c r="E818" s="207"/>
      <c r="F818" s="207">
        <v>34.6</v>
      </c>
      <c r="G818" s="2">
        <f t="shared" si="12"/>
        <v>5.0000000000000071</v>
      </c>
      <c r="I818" s="422"/>
      <c r="K818" s="207"/>
      <c r="L818" s="28"/>
    </row>
    <row r="819" spans="1:12">
      <c r="A819" s="70">
        <v>45644</v>
      </c>
      <c r="B819" s="422">
        <v>30163</v>
      </c>
      <c r="C819" s="422" t="s">
        <v>41</v>
      </c>
      <c r="D819" t="s">
        <v>13</v>
      </c>
      <c r="E819" s="207"/>
      <c r="F819" s="207">
        <v>5</v>
      </c>
      <c r="G819" s="2">
        <f t="shared" si="12"/>
        <v>7.1054273576010019E-15</v>
      </c>
      <c r="I819" s="422"/>
      <c r="K819" s="207"/>
      <c r="L819" s="28"/>
    </row>
    <row r="820" spans="1:12">
      <c r="A820" s="81">
        <v>45596</v>
      </c>
      <c r="B820" s="421" t="s">
        <v>10</v>
      </c>
      <c r="C820" s="421" t="s">
        <v>25</v>
      </c>
      <c r="D820" t="s">
        <v>12</v>
      </c>
      <c r="E820" s="207">
        <v>7.6</v>
      </c>
      <c r="F820" s="207"/>
      <c r="G820" s="2">
        <f t="shared" si="12"/>
        <v>7.6000000000000068</v>
      </c>
    </row>
    <row r="821" spans="1:12">
      <c r="A821" s="70"/>
      <c r="B821" s="422"/>
      <c r="C821" s="422"/>
      <c r="D821" t="s">
        <v>13</v>
      </c>
      <c r="E821" s="207">
        <v>7</v>
      </c>
      <c r="F821" s="207"/>
      <c r="G821" s="2">
        <f t="shared" si="12"/>
        <v>14.600000000000007</v>
      </c>
    </row>
    <row r="822" spans="1:12">
      <c r="A822" s="70"/>
      <c r="B822" s="422"/>
      <c r="C822" s="422"/>
      <c r="D822" t="s">
        <v>14</v>
      </c>
      <c r="E822" s="207">
        <v>60</v>
      </c>
      <c r="F822" s="207"/>
      <c r="G822" s="2">
        <f t="shared" si="12"/>
        <v>74.600000000000009</v>
      </c>
    </row>
    <row r="823" spans="1:12">
      <c r="A823" s="70"/>
      <c r="B823" s="422"/>
      <c r="C823" s="422"/>
      <c r="D823" t="s">
        <v>15</v>
      </c>
      <c r="E823" s="207">
        <v>5</v>
      </c>
      <c r="F823" s="207"/>
      <c r="G823" s="2">
        <f t="shared" si="12"/>
        <v>79.600000000000009</v>
      </c>
    </row>
    <row r="824" spans="1:12">
      <c r="A824" s="70">
        <v>45596</v>
      </c>
      <c r="B824" s="422" t="s">
        <v>75</v>
      </c>
      <c r="C824" s="422" t="s">
        <v>25</v>
      </c>
      <c r="D824" t="s">
        <v>14</v>
      </c>
      <c r="E824" s="207"/>
      <c r="F824" s="207">
        <v>60</v>
      </c>
      <c r="G824" s="2">
        <f t="shared" si="12"/>
        <v>19.600000000000009</v>
      </c>
    </row>
    <row r="825" spans="1:12">
      <c r="A825" s="70">
        <v>45596</v>
      </c>
      <c r="B825" s="422" t="s">
        <v>75</v>
      </c>
      <c r="C825" s="422" t="s">
        <v>25</v>
      </c>
      <c r="D825" t="s">
        <v>15</v>
      </c>
      <c r="E825" s="207"/>
      <c r="F825" s="207">
        <v>5</v>
      </c>
      <c r="G825" s="2">
        <f t="shared" si="12"/>
        <v>14.600000000000009</v>
      </c>
    </row>
    <row r="826" spans="1:12">
      <c r="A826" s="70">
        <v>45644</v>
      </c>
      <c r="B826" s="422">
        <v>30163</v>
      </c>
      <c r="C826" s="422" t="s">
        <v>25</v>
      </c>
      <c r="D826" t="s">
        <v>12</v>
      </c>
      <c r="E826" s="207"/>
      <c r="F826" s="207">
        <v>7.6</v>
      </c>
      <c r="G826" s="2">
        <f t="shared" si="12"/>
        <v>7.0000000000000089</v>
      </c>
    </row>
    <row r="827" spans="1:12">
      <c r="A827" s="70">
        <v>45644</v>
      </c>
      <c r="B827" s="422">
        <v>30163</v>
      </c>
      <c r="C827" s="422" t="s">
        <v>25</v>
      </c>
      <c r="D827" t="s">
        <v>13</v>
      </c>
      <c r="E827" s="207"/>
      <c r="F827" s="207">
        <v>7</v>
      </c>
      <c r="G827" s="2">
        <f t="shared" si="12"/>
        <v>8.8817841970012523E-15</v>
      </c>
    </row>
    <row r="828" spans="1:12">
      <c r="A828" s="81">
        <v>45626</v>
      </c>
      <c r="B828" s="421" t="s">
        <v>10</v>
      </c>
      <c r="C828" s="421" t="s">
        <v>58</v>
      </c>
      <c r="D828" t="s">
        <v>12</v>
      </c>
      <c r="E828" s="207">
        <v>8.9</v>
      </c>
      <c r="F828" s="207"/>
      <c r="G828" s="2">
        <f t="shared" ref="G828:G853" si="13">+G827+E828-F828</f>
        <v>8.9000000000000092</v>
      </c>
    </row>
    <row r="829" spans="1:12">
      <c r="A829" s="70"/>
      <c r="B829" s="422"/>
      <c r="C829" s="422"/>
      <c r="D829" t="s">
        <v>13</v>
      </c>
      <c r="E829" s="207">
        <v>7</v>
      </c>
      <c r="F829" s="207"/>
      <c r="G829" s="2">
        <f t="shared" si="13"/>
        <v>15.900000000000009</v>
      </c>
      <c r="J829" s="421"/>
      <c r="L829" s="207"/>
    </row>
    <row r="830" spans="1:12">
      <c r="A830" s="70"/>
      <c r="B830" s="422"/>
      <c r="C830" s="422"/>
      <c r="D830" t="s">
        <v>14</v>
      </c>
      <c r="E830" s="207">
        <v>60</v>
      </c>
      <c r="F830" s="207"/>
      <c r="G830" s="2">
        <f t="shared" si="13"/>
        <v>75.900000000000006</v>
      </c>
      <c r="J830" s="422"/>
      <c r="L830" s="207"/>
    </row>
    <row r="831" spans="1:12">
      <c r="A831" s="70"/>
      <c r="B831" s="422"/>
      <c r="C831" s="422"/>
      <c r="D831" t="s">
        <v>15</v>
      </c>
      <c r="E831" s="207">
        <v>5</v>
      </c>
      <c r="F831" s="207"/>
      <c r="G831" s="2">
        <f t="shared" si="13"/>
        <v>80.900000000000006</v>
      </c>
      <c r="J831" s="421"/>
      <c r="L831" s="207"/>
    </row>
    <row r="832" spans="1:12">
      <c r="A832" s="70">
        <v>45626</v>
      </c>
      <c r="B832" s="422" t="s">
        <v>93</v>
      </c>
      <c r="C832" s="422" t="s">
        <v>58</v>
      </c>
      <c r="D832" t="s">
        <v>14</v>
      </c>
      <c r="E832" s="207"/>
      <c r="F832" s="207">
        <v>60</v>
      </c>
      <c r="G832" s="2">
        <f t="shared" si="13"/>
        <v>20.900000000000006</v>
      </c>
      <c r="J832" s="422"/>
      <c r="L832" s="207"/>
    </row>
    <row r="833" spans="1:12">
      <c r="A833" s="70">
        <v>45626</v>
      </c>
      <c r="B833" s="422" t="s">
        <v>93</v>
      </c>
      <c r="C833" s="422" t="s">
        <v>58</v>
      </c>
      <c r="D833" t="s">
        <v>15</v>
      </c>
      <c r="E833" s="207"/>
      <c r="F833" s="207">
        <v>5</v>
      </c>
      <c r="G833" s="2">
        <f t="shared" si="13"/>
        <v>15.900000000000006</v>
      </c>
      <c r="J833" s="421"/>
      <c r="L833" s="207"/>
    </row>
    <row r="834" spans="1:12">
      <c r="A834" s="70">
        <v>45728</v>
      </c>
      <c r="B834" s="422">
        <v>30630</v>
      </c>
      <c r="C834" s="422" t="s">
        <v>58</v>
      </c>
      <c r="D834" t="s">
        <v>12</v>
      </c>
      <c r="E834" s="207"/>
      <c r="F834" s="207">
        <v>8.9</v>
      </c>
      <c r="G834" s="2">
        <f t="shared" si="13"/>
        <v>7.0000000000000053</v>
      </c>
      <c r="J834" s="421"/>
      <c r="L834" s="207"/>
    </row>
    <row r="835" spans="1:12">
      <c r="A835" s="70">
        <v>45728</v>
      </c>
      <c r="B835" s="422">
        <v>30630</v>
      </c>
      <c r="C835" s="422" t="s">
        <v>58</v>
      </c>
      <c r="D835" t="s">
        <v>13</v>
      </c>
      <c r="E835" s="207"/>
      <c r="F835" s="207">
        <v>7</v>
      </c>
      <c r="G835" s="2">
        <f t="shared" si="13"/>
        <v>0</v>
      </c>
      <c r="J835" s="421"/>
      <c r="L835" s="207"/>
    </row>
    <row r="836" spans="1:12">
      <c r="A836" s="31">
        <v>45657</v>
      </c>
      <c r="B836" s="421" t="s">
        <v>10</v>
      </c>
      <c r="C836" s="421" t="s">
        <v>27</v>
      </c>
      <c r="D836" t="s">
        <v>12</v>
      </c>
      <c r="E836" s="207">
        <v>11.4</v>
      </c>
      <c r="G836" s="2">
        <f t="shared" si="13"/>
        <v>11.4</v>
      </c>
      <c r="J836" s="422"/>
      <c r="L836" s="207"/>
    </row>
    <row r="837" spans="1:12">
      <c r="B837" s="422"/>
      <c r="C837" s="422"/>
      <c r="D837" t="s">
        <v>13</v>
      </c>
      <c r="E837" s="207">
        <v>3</v>
      </c>
      <c r="G837" s="2">
        <f t="shared" si="13"/>
        <v>14.4</v>
      </c>
      <c r="J837" s="421"/>
      <c r="L837" s="207"/>
    </row>
    <row r="838" spans="1:12">
      <c r="B838" s="422"/>
      <c r="C838" s="422"/>
      <c r="D838" t="s">
        <v>14</v>
      </c>
      <c r="E838" s="207">
        <v>60</v>
      </c>
      <c r="G838" s="2">
        <f t="shared" si="13"/>
        <v>74.400000000000006</v>
      </c>
      <c r="J838" s="422"/>
      <c r="L838" s="207"/>
    </row>
    <row r="839" spans="1:12">
      <c r="B839" s="422"/>
      <c r="C839" s="422"/>
      <c r="D839" t="s">
        <v>15</v>
      </c>
      <c r="E839" s="207">
        <v>5</v>
      </c>
      <c r="G839" s="2">
        <f t="shared" si="13"/>
        <v>79.400000000000006</v>
      </c>
      <c r="L839" s="28"/>
    </row>
    <row r="840" spans="1:12">
      <c r="A840" s="70">
        <v>45728</v>
      </c>
      <c r="B840" s="422">
        <v>30630</v>
      </c>
      <c r="C840" s="422" t="s">
        <v>27</v>
      </c>
      <c r="D840" t="s">
        <v>12</v>
      </c>
      <c r="E840" s="207"/>
      <c r="F840" s="2">
        <v>11.4</v>
      </c>
      <c r="G840" s="2">
        <f t="shared" si="13"/>
        <v>68</v>
      </c>
      <c r="L840" s="28"/>
    </row>
    <row r="841" spans="1:12">
      <c r="A841" s="70">
        <v>45728</v>
      </c>
      <c r="B841" s="422">
        <v>30630</v>
      </c>
      <c r="C841" s="422" t="s">
        <v>27</v>
      </c>
      <c r="D841" t="s">
        <v>13</v>
      </c>
      <c r="E841" s="207"/>
      <c r="F841" s="2">
        <v>3</v>
      </c>
      <c r="G841" s="2">
        <f t="shared" si="13"/>
        <v>65</v>
      </c>
      <c r="L841" s="28"/>
    </row>
    <row r="842" spans="1:12">
      <c r="A842" s="3">
        <v>45741</v>
      </c>
      <c r="B842" s="422">
        <v>30752</v>
      </c>
      <c r="C842" s="422" t="s">
        <v>27</v>
      </c>
      <c r="D842" t="s">
        <v>14</v>
      </c>
      <c r="E842" s="207"/>
      <c r="F842" s="207">
        <v>60</v>
      </c>
      <c r="G842" s="2">
        <f t="shared" si="13"/>
        <v>5</v>
      </c>
      <c r="L842" s="28"/>
    </row>
    <row r="843" spans="1:12">
      <c r="A843" s="3">
        <v>45741</v>
      </c>
      <c r="B843" s="422">
        <v>30752</v>
      </c>
      <c r="C843" s="422" t="s">
        <v>27</v>
      </c>
      <c r="D843" t="s">
        <v>15</v>
      </c>
      <c r="E843" s="207"/>
      <c r="F843" s="207">
        <v>5</v>
      </c>
      <c r="G843" s="2">
        <f t="shared" si="13"/>
        <v>0</v>
      </c>
      <c r="L843" s="28"/>
    </row>
    <row r="844" spans="1:12">
      <c r="A844" s="81">
        <v>45688</v>
      </c>
      <c r="B844" s="421" t="s">
        <v>10</v>
      </c>
      <c r="C844" s="421" t="s">
        <v>11</v>
      </c>
      <c r="D844" t="s">
        <v>12</v>
      </c>
      <c r="E844" s="207">
        <v>10.1</v>
      </c>
      <c r="F844" s="207"/>
      <c r="G844" s="2">
        <f t="shared" si="13"/>
        <v>10.1</v>
      </c>
    </row>
    <row r="845" spans="1:12">
      <c r="A845" s="70"/>
      <c r="B845" s="422"/>
      <c r="C845" s="422"/>
      <c r="D845" t="s">
        <v>13</v>
      </c>
      <c r="E845" s="207">
        <v>3</v>
      </c>
      <c r="F845" s="207"/>
      <c r="G845" s="2">
        <f t="shared" si="13"/>
        <v>13.1</v>
      </c>
    </row>
    <row r="846" spans="1:12">
      <c r="A846" s="70"/>
      <c r="B846" s="422"/>
      <c r="C846" s="422"/>
      <c r="D846" t="s">
        <v>14</v>
      </c>
      <c r="E846" s="207">
        <v>60</v>
      </c>
      <c r="F846" s="207"/>
      <c r="G846" s="2">
        <f t="shared" si="13"/>
        <v>73.099999999999994</v>
      </c>
    </row>
    <row r="847" spans="1:12">
      <c r="A847" s="70"/>
      <c r="B847" s="422"/>
      <c r="C847" s="422"/>
      <c r="D847" t="s">
        <v>15</v>
      </c>
      <c r="E847" s="207">
        <v>5</v>
      </c>
      <c r="F847" s="207"/>
      <c r="G847" s="2">
        <f t="shared" si="13"/>
        <v>78.099999999999994</v>
      </c>
    </row>
    <row r="848" spans="1:12">
      <c r="A848" s="70">
        <v>45688</v>
      </c>
      <c r="B848" s="422" t="s">
        <v>77</v>
      </c>
      <c r="C848" s="422" t="s">
        <v>11</v>
      </c>
      <c r="D848" t="s">
        <v>14</v>
      </c>
      <c r="E848" s="207"/>
      <c r="F848" s="207">
        <v>60</v>
      </c>
      <c r="G848" s="2">
        <f t="shared" si="13"/>
        <v>18.099999999999994</v>
      </c>
      <c r="I848" s="421"/>
      <c r="K848" s="207"/>
    </row>
    <row r="849" spans="1:11">
      <c r="A849" s="70">
        <v>45688</v>
      </c>
      <c r="B849" s="422" t="s">
        <v>77</v>
      </c>
      <c r="C849" s="422" t="s">
        <v>11</v>
      </c>
      <c r="D849" t="s">
        <v>15</v>
      </c>
      <c r="E849" s="207"/>
      <c r="F849" s="207">
        <v>5</v>
      </c>
      <c r="G849" s="2">
        <f t="shared" si="13"/>
        <v>13.099999999999994</v>
      </c>
      <c r="I849" s="421"/>
    </row>
    <row r="850" spans="1:11">
      <c r="A850" s="70">
        <v>45728</v>
      </c>
      <c r="B850" s="422">
        <v>30630</v>
      </c>
      <c r="C850" s="422" t="s">
        <v>11</v>
      </c>
      <c r="D850" t="s">
        <v>12</v>
      </c>
      <c r="E850" s="207"/>
      <c r="F850" s="207">
        <v>10.1</v>
      </c>
      <c r="G850" s="2">
        <f t="shared" si="13"/>
        <v>2.9999999999999947</v>
      </c>
      <c r="I850" s="421"/>
      <c r="K850" s="207"/>
    </row>
    <row r="851" spans="1:11">
      <c r="A851" s="70">
        <v>45728</v>
      </c>
      <c r="B851" s="422">
        <v>30630</v>
      </c>
      <c r="C851" s="422" t="s">
        <v>11</v>
      </c>
      <c r="D851" t="s">
        <v>13</v>
      </c>
      <c r="E851" s="207"/>
      <c r="F851" s="207">
        <v>3</v>
      </c>
      <c r="G851" s="2">
        <f t="shared" si="13"/>
        <v>-5.3290705182007514E-15</v>
      </c>
      <c r="K851" s="207"/>
    </row>
    <row r="852" spans="1:11">
      <c r="A852" s="31">
        <v>45716</v>
      </c>
      <c r="B852" s="421" t="s">
        <v>10</v>
      </c>
      <c r="C852" s="421" t="s">
        <v>17</v>
      </c>
      <c r="D852" t="s">
        <v>12</v>
      </c>
      <c r="E852" s="207">
        <v>18.899999999999999</v>
      </c>
      <c r="F852" s="207"/>
      <c r="G852" s="2">
        <f t="shared" si="13"/>
        <v>18.899999999999991</v>
      </c>
      <c r="I852" s="421"/>
      <c r="K852" s="207"/>
    </row>
    <row r="853" spans="1:11">
      <c r="B853" s="422"/>
      <c r="C853" s="422"/>
      <c r="D853" t="s">
        <v>13</v>
      </c>
      <c r="E853" s="207">
        <v>3</v>
      </c>
      <c r="F853" s="207"/>
      <c r="G853" s="2">
        <f t="shared" si="13"/>
        <v>21.899999999999991</v>
      </c>
      <c r="I853" s="422"/>
      <c r="K853" s="207"/>
    </row>
    <row r="854" spans="1:11">
      <c r="B854" s="422"/>
      <c r="C854" s="422"/>
      <c r="D854" t="s">
        <v>14</v>
      </c>
      <c r="E854" s="207">
        <v>56</v>
      </c>
      <c r="F854" s="207"/>
      <c r="G854" s="2">
        <f t="shared" ref="G854:G899" si="14">+G853+E854-F854</f>
        <v>77.899999999999991</v>
      </c>
    </row>
    <row r="855" spans="1:11">
      <c r="B855" s="422"/>
      <c r="C855" s="422"/>
      <c r="D855" t="s">
        <v>15</v>
      </c>
      <c r="E855" s="207">
        <v>5</v>
      </c>
      <c r="F855" s="207"/>
      <c r="G855" s="2">
        <f t="shared" si="14"/>
        <v>82.899999999999991</v>
      </c>
    </row>
    <row r="856" spans="1:11">
      <c r="A856" s="3">
        <v>45716</v>
      </c>
      <c r="B856" s="422" t="s">
        <v>78</v>
      </c>
      <c r="C856" s="422" t="s">
        <v>17</v>
      </c>
      <c r="D856" t="s">
        <v>14</v>
      </c>
      <c r="E856" s="207"/>
      <c r="F856" s="207">
        <v>56</v>
      </c>
      <c r="G856" s="2">
        <f t="shared" si="14"/>
        <v>26.899999999999991</v>
      </c>
    </row>
    <row r="857" spans="1:11">
      <c r="A857" s="3">
        <v>45716</v>
      </c>
      <c r="B857" s="422" t="s">
        <v>78</v>
      </c>
      <c r="C857" s="422" t="s">
        <v>17</v>
      </c>
      <c r="D857" t="s">
        <v>15</v>
      </c>
      <c r="E857" s="207"/>
      <c r="F857" s="207">
        <v>5</v>
      </c>
      <c r="G857" s="2">
        <f t="shared" si="14"/>
        <v>21.899999999999991</v>
      </c>
    </row>
    <row r="858" spans="1:11" ht="16.5" customHeight="1">
      <c r="A858" s="3">
        <v>45741</v>
      </c>
      <c r="B858" s="422">
        <v>30752</v>
      </c>
      <c r="C858" s="422" t="s">
        <v>17</v>
      </c>
      <c r="D858" t="s">
        <v>12</v>
      </c>
      <c r="E858" s="207"/>
      <c r="F858" s="207">
        <v>18.899999999999999</v>
      </c>
      <c r="G858" s="2">
        <f t="shared" si="14"/>
        <v>2.9999999999999929</v>
      </c>
    </row>
    <row r="859" spans="1:11">
      <c r="A859" s="3">
        <v>45741</v>
      </c>
      <c r="B859" s="422">
        <v>30752</v>
      </c>
      <c r="C859" s="422" t="s">
        <v>17</v>
      </c>
      <c r="D859" t="s">
        <v>13</v>
      </c>
      <c r="F859" s="207">
        <v>3</v>
      </c>
      <c r="G859" s="2">
        <f t="shared" si="14"/>
        <v>-7.1054273576010019E-15</v>
      </c>
    </row>
    <row r="860" spans="1:11">
      <c r="A860" s="31">
        <v>45747</v>
      </c>
      <c r="B860" s="421" t="s">
        <v>10</v>
      </c>
      <c r="C860" s="421" t="s">
        <v>18</v>
      </c>
      <c r="D860" t="s">
        <v>12</v>
      </c>
      <c r="E860" s="207">
        <v>17.600000000000001</v>
      </c>
      <c r="F860" s="207"/>
      <c r="G860" s="2">
        <f t="shared" si="14"/>
        <v>17.599999999999994</v>
      </c>
    </row>
    <row r="861" spans="1:11">
      <c r="B861" s="422"/>
      <c r="C861" s="422"/>
      <c r="D861" t="s">
        <v>13</v>
      </c>
      <c r="E861" s="207">
        <v>3</v>
      </c>
      <c r="F861" s="207"/>
      <c r="G861" s="2">
        <f t="shared" si="14"/>
        <v>20.599999999999994</v>
      </c>
    </row>
    <row r="862" spans="1:11">
      <c r="B862" s="422"/>
      <c r="C862" s="422"/>
      <c r="D862" t="s">
        <v>14</v>
      </c>
      <c r="E862" s="207">
        <v>60</v>
      </c>
      <c r="F862" s="207"/>
      <c r="G862" s="2">
        <f t="shared" si="14"/>
        <v>80.599999999999994</v>
      </c>
    </row>
    <row r="863" spans="1:11">
      <c r="B863" s="422"/>
      <c r="C863" s="422"/>
      <c r="D863" t="s">
        <v>15</v>
      </c>
      <c r="E863" s="207">
        <v>5</v>
      </c>
      <c r="F863" s="207"/>
      <c r="G863" s="2">
        <f t="shared" si="14"/>
        <v>85.6</v>
      </c>
    </row>
    <row r="864" spans="1:11">
      <c r="A864" s="3">
        <v>45747</v>
      </c>
      <c r="B864" s="422" t="s">
        <v>81</v>
      </c>
      <c r="C864" s="422" t="s">
        <v>18</v>
      </c>
      <c r="D864" t="s">
        <v>14</v>
      </c>
      <c r="E864" s="207"/>
      <c r="F864" s="207">
        <v>60</v>
      </c>
      <c r="G864" s="2">
        <f t="shared" si="14"/>
        <v>25.599999999999994</v>
      </c>
    </row>
    <row r="865" spans="1:12">
      <c r="A865" s="3">
        <v>45747</v>
      </c>
      <c r="B865" s="422" t="s">
        <v>81</v>
      </c>
      <c r="C865" s="422" t="s">
        <v>18</v>
      </c>
      <c r="D865" t="s">
        <v>15</v>
      </c>
      <c r="E865" s="207"/>
      <c r="F865" s="207">
        <v>5</v>
      </c>
      <c r="G865" s="2">
        <f t="shared" si="14"/>
        <v>20.599999999999994</v>
      </c>
    </row>
    <row r="866" spans="1:12">
      <c r="A866" s="3">
        <v>45833</v>
      </c>
      <c r="B866" s="422">
        <v>31207</v>
      </c>
      <c r="C866" s="422" t="s">
        <v>18</v>
      </c>
      <c r="D866" t="s">
        <v>12</v>
      </c>
      <c r="E866" s="207"/>
      <c r="F866" s="207">
        <v>17.600000000000001</v>
      </c>
      <c r="G866" s="2">
        <f t="shared" si="14"/>
        <v>2.9999999999999929</v>
      </c>
    </row>
    <row r="867" spans="1:12">
      <c r="A867" s="3">
        <v>45833</v>
      </c>
      <c r="B867" s="422">
        <v>31207</v>
      </c>
      <c r="C867" s="422" t="s">
        <v>18</v>
      </c>
      <c r="D867" t="s">
        <v>13</v>
      </c>
      <c r="E867" s="207"/>
      <c r="F867" s="207">
        <v>3</v>
      </c>
      <c r="G867" s="2">
        <f t="shared" si="14"/>
        <v>-7.1054273576010019E-15</v>
      </c>
    </row>
    <row r="868" spans="1:12">
      <c r="A868" s="81">
        <v>45777</v>
      </c>
      <c r="B868" s="421" t="s">
        <v>10</v>
      </c>
      <c r="C868" s="421" t="s">
        <v>19</v>
      </c>
      <c r="D868" t="s">
        <v>12</v>
      </c>
      <c r="E868" s="207">
        <v>17.3</v>
      </c>
      <c r="G868" s="2">
        <f t="shared" si="14"/>
        <v>17.299999999999994</v>
      </c>
      <c r="J868" s="440" t="s">
        <v>190</v>
      </c>
      <c r="K868" s="440"/>
      <c r="L868" s="440"/>
    </row>
    <row r="869" spans="1:12">
      <c r="A869" s="70"/>
      <c r="B869" s="422"/>
      <c r="C869" s="422"/>
      <c r="D869" t="s">
        <v>13</v>
      </c>
      <c r="E869" s="207">
        <v>3</v>
      </c>
      <c r="G869" s="2">
        <f t="shared" si="14"/>
        <v>20.299999999999994</v>
      </c>
      <c r="I869">
        <v>2025</v>
      </c>
      <c r="J869" s="421" t="s">
        <v>19</v>
      </c>
      <c r="K869" t="s">
        <v>14</v>
      </c>
      <c r="L869" s="207">
        <v>60</v>
      </c>
    </row>
    <row r="870" spans="1:12">
      <c r="A870" s="70"/>
      <c r="B870" s="422"/>
      <c r="C870" s="422"/>
      <c r="D870" t="s">
        <v>14</v>
      </c>
      <c r="E870" s="207">
        <v>60</v>
      </c>
      <c r="G870" s="2">
        <f t="shared" si="14"/>
        <v>80.3</v>
      </c>
      <c r="J870" s="422"/>
      <c r="K870" t="s">
        <v>15</v>
      </c>
      <c r="L870" s="207">
        <v>5</v>
      </c>
    </row>
    <row r="871" spans="1:12">
      <c r="A871" s="70"/>
      <c r="B871" s="422"/>
      <c r="C871" s="422"/>
      <c r="D871" t="s">
        <v>15</v>
      </c>
      <c r="E871" s="207">
        <v>5</v>
      </c>
      <c r="G871" s="2">
        <f t="shared" si="14"/>
        <v>85.3</v>
      </c>
      <c r="J871" s="421" t="s">
        <v>21</v>
      </c>
      <c r="K871" t="s">
        <v>12</v>
      </c>
      <c r="L871" s="207">
        <v>10.1</v>
      </c>
    </row>
    <row r="872" spans="1:12">
      <c r="A872" s="3">
        <v>45833</v>
      </c>
      <c r="B872" s="422">
        <v>31207</v>
      </c>
      <c r="C872" s="422" t="s">
        <v>19</v>
      </c>
      <c r="D872" t="s">
        <v>12</v>
      </c>
      <c r="E872" s="207"/>
      <c r="F872" s="207">
        <v>17.3</v>
      </c>
      <c r="G872" s="2">
        <f t="shared" si="14"/>
        <v>68</v>
      </c>
      <c r="J872" s="422"/>
      <c r="K872" t="s">
        <v>13</v>
      </c>
      <c r="L872" s="207">
        <v>4</v>
      </c>
    </row>
    <row r="873" spans="1:12">
      <c r="A873" s="3">
        <v>45833</v>
      </c>
      <c r="B873" s="422">
        <v>31207</v>
      </c>
      <c r="C873" s="422" t="s">
        <v>19</v>
      </c>
      <c r="D873" t="s">
        <v>13</v>
      </c>
      <c r="E873" s="207"/>
      <c r="F873" s="207">
        <v>3</v>
      </c>
      <c r="G873" s="2">
        <f t="shared" si="14"/>
        <v>65</v>
      </c>
      <c r="J873" s="421"/>
      <c r="L873" s="207">
        <f>SUM(L869:L872)</f>
        <v>79.099999999999994</v>
      </c>
    </row>
    <row r="874" spans="1:12">
      <c r="A874" s="3">
        <v>45922</v>
      </c>
      <c r="B874" s="422">
        <v>31655</v>
      </c>
      <c r="C874" s="422" t="s">
        <v>19</v>
      </c>
      <c r="D874" t="s">
        <v>14</v>
      </c>
      <c r="E874" s="207"/>
      <c r="F874" s="207">
        <v>60</v>
      </c>
      <c r="G874" s="2">
        <f t="shared" si="14"/>
        <v>5</v>
      </c>
      <c r="J874" s="421"/>
      <c r="L874" s="207"/>
    </row>
    <row r="875" spans="1:12">
      <c r="A875" s="3">
        <v>45922</v>
      </c>
      <c r="B875" s="422">
        <v>31655</v>
      </c>
      <c r="C875" s="422" t="s">
        <v>19</v>
      </c>
      <c r="D875" t="s">
        <v>15</v>
      </c>
      <c r="E875" s="207"/>
      <c r="F875" s="207">
        <v>5</v>
      </c>
      <c r="G875" s="2">
        <f t="shared" si="14"/>
        <v>0</v>
      </c>
      <c r="J875" s="421"/>
      <c r="L875" s="207"/>
    </row>
    <row r="876" spans="1:12">
      <c r="A876" s="31">
        <v>45808</v>
      </c>
      <c r="B876" s="421" t="s">
        <v>10</v>
      </c>
      <c r="C876" s="421" t="s">
        <v>20</v>
      </c>
      <c r="D876" t="s">
        <v>12</v>
      </c>
      <c r="E876" s="207">
        <v>17.7</v>
      </c>
      <c r="F876" s="207"/>
      <c r="G876" s="2">
        <f t="shared" si="14"/>
        <v>17.7</v>
      </c>
      <c r="J876" s="422"/>
      <c r="L876" s="207"/>
    </row>
    <row r="877" spans="1:12">
      <c r="B877" s="422"/>
      <c r="C877" s="422"/>
      <c r="D877" t="s">
        <v>13</v>
      </c>
      <c r="E877" s="207">
        <v>5</v>
      </c>
      <c r="F877" s="207"/>
      <c r="G877" s="2">
        <f t="shared" si="14"/>
        <v>22.7</v>
      </c>
      <c r="L877" s="207"/>
    </row>
    <row r="878" spans="1:12">
      <c r="B878" s="422"/>
      <c r="C878" s="422"/>
      <c r="D878" t="s">
        <v>14</v>
      </c>
      <c r="E878" s="207">
        <v>60</v>
      </c>
      <c r="F878" s="207"/>
      <c r="G878" s="2">
        <f t="shared" si="14"/>
        <v>82.7</v>
      </c>
      <c r="L878" s="207"/>
    </row>
    <row r="879" spans="1:12">
      <c r="B879" s="422"/>
      <c r="C879" s="422"/>
      <c r="D879" t="s">
        <v>15</v>
      </c>
      <c r="E879" s="207">
        <v>5</v>
      </c>
      <c r="F879" s="207"/>
      <c r="G879" s="2">
        <f t="shared" si="14"/>
        <v>87.7</v>
      </c>
      <c r="J879" s="421"/>
      <c r="L879" s="207"/>
    </row>
    <row r="880" spans="1:12">
      <c r="A880" s="3">
        <v>45808</v>
      </c>
      <c r="B880" s="422" t="s">
        <v>84</v>
      </c>
      <c r="C880" s="422" t="s">
        <v>20</v>
      </c>
      <c r="D880" t="s">
        <v>14</v>
      </c>
      <c r="E880" s="207"/>
      <c r="F880" s="207">
        <v>60</v>
      </c>
      <c r="G880" s="2">
        <f t="shared" si="14"/>
        <v>27.700000000000003</v>
      </c>
      <c r="J880" s="422"/>
      <c r="L880" s="207"/>
    </row>
    <row r="881" spans="1:12">
      <c r="A881" s="3">
        <v>45808</v>
      </c>
      <c r="B881" s="422" t="s">
        <v>84</v>
      </c>
      <c r="C881" s="422" t="s">
        <v>20</v>
      </c>
      <c r="D881" t="s">
        <v>15</v>
      </c>
      <c r="E881" s="207"/>
      <c r="F881" s="207">
        <v>5</v>
      </c>
      <c r="G881" s="2">
        <f t="shared" si="14"/>
        <v>22.700000000000003</v>
      </c>
      <c r="L881" s="28"/>
    </row>
    <row r="882" spans="1:12">
      <c r="A882" s="3">
        <v>45833</v>
      </c>
      <c r="B882" s="422">
        <v>31207</v>
      </c>
      <c r="C882" s="422" t="s">
        <v>20</v>
      </c>
      <c r="D882" t="s">
        <v>12</v>
      </c>
      <c r="F882" s="207">
        <v>17.7</v>
      </c>
      <c r="G882" s="2">
        <f t="shared" si="14"/>
        <v>5.0000000000000036</v>
      </c>
      <c r="J882" s="421" t="s">
        <v>19</v>
      </c>
      <c r="K882" t="s">
        <v>14</v>
      </c>
      <c r="L882" s="207">
        <v>60</v>
      </c>
    </row>
    <row r="883" spans="1:12">
      <c r="A883" s="3">
        <v>45833</v>
      </c>
      <c r="B883" s="422">
        <v>31207</v>
      </c>
      <c r="C883" s="422" t="s">
        <v>20</v>
      </c>
      <c r="D883" t="s">
        <v>13</v>
      </c>
      <c r="F883" s="207">
        <v>5</v>
      </c>
      <c r="G883" s="2">
        <f t="shared" si="14"/>
        <v>0</v>
      </c>
      <c r="J883" s="422"/>
      <c r="K883" t="s">
        <v>15</v>
      </c>
      <c r="L883" s="207">
        <v>5</v>
      </c>
    </row>
    <row r="884" spans="1:12">
      <c r="A884" s="81">
        <v>45838</v>
      </c>
      <c r="B884" s="421" t="s">
        <v>10</v>
      </c>
      <c r="C884" s="421" t="s">
        <v>21</v>
      </c>
      <c r="D884" t="s">
        <v>12</v>
      </c>
      <c r="E884" s="207">
        <v>10.1</v>
      </c>
      <c r="F884" s="207"/>
      <c r="G884" s="2">
        <f t="shared" si="14"/>
        <v>10.1</v>
      </c>
      <c r="J884" s="421" t="s">
        <v>21</v>
      </c>
      <c r="K884" t="s">
        <v>12</v>
      </c>
      <c r="L884" s="207">
        <v>10.1</v>
      </c>
    </row>
    <row r="885" spans="1:12">
      <c r="A885" s="70"/>
      <c r="B885" s="422"/>
      <c r="C885" s="422"/>
      <c r="D885" t="s">
        <v>13</v>
      </c>
      <c r="E885" s="207">
        <v>4</v>
      </c>
      <c r="F885" s="207"/>
      <c r="G885" s="2">
        <f t="shared" si="14"/>
        <v>14.1</v>
      </c>
      <c r="J885" s="422"/>
      <c r="K885" t="s">
        <v>13</v>
      </c>
      <c r="L885" s="207">
        <v>4</v>
      </c>
    </row>
    <row r="886" spans="1:12">
      <c r="A886" s="70"/>
      <c r="B886" s="422"/>
      <c r="C886" s="422"/>
      <c r="D886" t="s">
        <v>14</v>
      </c>
      <c r="E886" s="207">
        <v>60</v>
      </c>
      <c r="F886" s="207"/>
      <c r="G886" s="2">
        <f t="shared" si="14"/>
        <v>74.099999999999994</v>
      </c>
      <c r="J886" s="421" t="s">
        <v>22</v>
      </c>
      <c r="K886" t="s">
        <v>12</v>
      </c>
      <c r="L886" s="207">
        <v>9.9</v>
      </c>
    </row>
    <row r="887" spans="1:12">
      <c r="A887" s="70"/>
      <c r="B887" s="422"/>
      <c r="C887" s="422"/>
      <c r="D887" t="s">
        <v>15</v>
      </c>
      <c r="E887" s="207">
        <v>5</v>
      </c>
      <c r="F887" s="207"/>
      <c r="G887" s="2">
        <f t="shared" si="14"/>
        <v>79.099999999999994</v>
      </c>
      <c r="J887" s="422"/>
      <c r="K887" t="s">
        <v>13</v>
      </c>
      <c r="L887" s="207">
        <v>4</v>
      </c>
    </row>
    <row r="888" spans="1:12">
      <c r="A888" s="70">
        <v>45838</v>
      </c>
      <c r="B888" s="422" t="s">
        <v>86</v>
      </c>
      <c r="C888" s="422" t="s">
        <v>21</v>
      </c>
      <c r="D888" t="s">
        <v>14</v>
      </c>
      <c r="E888" s="207"/>
      <c r="F888" s="207">
        <v>60</v>
      </c>
      <c r="G888" s="2">
        <f t="shared" si="14"/>
        <v>19.099999999999994</v>
      </c>
      <c r="L888" s="28">
        <f>SUM(L882:L887)</f>
        <v>93</v>
      </c>
    </row>
    <row r="889" spans="1:12">
      <c r="A889" s="70">
        <v>45838</v>
      </c>
      <c r="B889" s="422" t="s">
        <v>86</v>
      </c>
      <c r="C889" s="422" t="s">
        <v>21</v>
      </c>
      <c r="D889" t="s">
        <v>15</v>
      </c>
      <c r="E889" s="207"/>
      <c r="F889" s="207">
        <v>5</v>
      </c>
      <c r="G889" s="2">
        <f t="shared" si="14"/>
        <v>14.099999999999994</v>
      </c>
    </row>
    <row r="890" spans="1:12">
      <c r="A890" s="70">
        <v>45922</v>
      </c>
      <c r="B890" s="422">
        <v>31655</v>
      </c>
      <c r="C890" s="422" t="s">
        <v>21</v>
      </c>
      <c r="D890" t="s">
        <v>12</v>
      </c>
      <c r="E890" s="207"/>
      <c r="F890" s="207">
        <v>10.1</v>
      </c>
      <c r="G890" s="2">
        <f t="shared" si="14"/>
        <v>3.9999999999999947</v>
      </c>
    </row>
    <row r="891" spans="1:12">
      <c r="A891" s="70">
        <v>45922</v>
      </c>
      <c r="B891" s="422">
        <v>31655</v>
      </c>
      <c r="C891" s="422" t="s">
        <v>21</v>
      </c>
      <c r="D891" t="s">
        <v>13</v>
      </c>
      <c r="E891" s="207"/>
      <c r="F891" s="207">
        <v>4</v>
      </c>
      <c r="G891" s="2">
        <f t="shared" si="14"/>
        <v>-5.3290705182007514E-15</v>
      </c>
    </row>
    <row r="892" spans="1:12">
      <c r="A892" s="81">
        <v>45869</v>
      </c>
      <c r="B892" s="421" t="s">
        <v>10</v>
      </c>
      <c r="C892" s="421" t="s">
        <v>22</v>
      </c>
      <c r="D892" t="s">
        <v>12</v>
      </c>
      <c r="E892" s="207">
        <v>9.9</v>
      </c>
      <c r="F892" s="207"/>
      <c r="G892" s="2">
        <f t="shared" si="14"/>
        <v>9.899999999999995</v>
      </c>
    </row>
    <row r="893" spans="1:12">
      <c r="A893" s="70"/>
      <c r="B893" s="422"/>
      <c r="C893" s="422"/>
      <c r="D893" t="s">
        <v>13</v>
      </c>
      <c r="E893" s="207">
        <v>4</v>
      </c>
      <c r="F893" s="207"/>
      <c r="G893" s="2">
        <f t="shared" si="14"/>
        <v>13.899999999999995</v>
      </c>
    </row>
    <row r="894" spans="1:12">
      <c r="A894" s="70"/>
      <c r="B894" s="422"/>
      <c r="C894" s="422"/>
      <c r="D894" t="s">
        <v>14</v>
      </c>
      <c r="E894" s="207">
        <v>60</v>
      </c>
      <c r="F894" s="207"/>
      <c r="G894" s="2">
        <f t="shared" si="14"/>
        <v>73.899999999999991</v>
      </c>
    </row>
    <row r="895" spans="1:12">
      <c r="A895" s="70"/>
      <c r="B895" s="422"/>
      <c r="C895" s="422"/>
      <c r="D895" t="s">
        <v>15</v>
      </c>
      <c r="E895" s="207">
        <v>5</v>
      </c>
      <c r="F895" s="207"/>
      <c r="G895" s="2">
        <f t="shared" si="14"/>
        <v>78.899999999999991</v>
      </c>
      <c r="H895" s="272"/>
      <c r="I895" s="441" t="s">
        <v>190</v>
      </c>
      <c r="J895" s="441"/>
      <c r="K895" s="441"/>
    </row>
    <row r="896" spans="1:12">
      <c r="A896" s="70"/>
      <c r="B896" s="422"/>
      <c r="C896" s="422"/>
      <c r="D896" s="35" t="s">
        <v>191</v>
      </c>
      <c r="E896" s="209">
        <v>113</v>
      </c>
      <c r="F896" s="207"/>
      <c r="G896" s="2">
        <f t="shared" si="14"/>
        <v>191.89999999999998</v>
      </c>
      <c r="H896" s="9">
        <v>2025</v>
      </c>
      <c r="I896" s="421" t="s">
        <v>22</v>
      </c>
      <c r="J896" s="300" t="s">
        <v>191</v>
      </c>
      <c r="K896" s="209">
        <v>56.5</v>
      </c>
    </row>
    <row r="897" spans="1:12">
      <c r="A897" s="70">
        <v>45869</v>
      </c>
      <c r="B897" s="422" t="s">
        <v>87</v>
      </c>
      <c r="C897" s="422" t="s">
        <v>22</v>
      </c>
      <c r="D897" t="s">
        <v>14</v>
      </c>
      <c r="E897" s="207"/>
      <c r="F897" s="207">
        <v>60</v>
      </c>
      <c r="G897" s="2">
        <f t="shared" si="14"/>
        <v>131.89999999999998</v>
      </c>
      <c r="H897" s="272"/>
      <c r="I897" s="421" t="s">
        <v>23</v>
      </c>
      <c r="J897" s="272" t="s">
        <v>12</v>
      </c>
      <c r="K897" s="207">
        <v>11</v>
      </c>
    </row>
    <row r="898" spans="1:12">
      <c r="A898" s="70">
        <v>45869</v>
      </c>
      <c r="B898" s="422" t="s">
        <v>87</v>
      </c>
      <c r="C898" s="422" t="s">
        <v>22</v>
      </c>
      <c r="D898" t="s">
        <v>15</v>
      </c>
      <c r="E898" s="207"/>
      <c r="F898" s="207">
        <v>5</v>
      </c>
      <c r="G898" s="2">
        <f t="shared" si="14"/>
        <v>126.89999999999998</v>
      </c>
      <c r="H898" s="272"/>
      <c r="I898" s="427"/>
      <c r="J898" s="272" t="s">
        <v>13</v>
      </c>
      <c r="K898" s="207">
        <v>10</v>
      </c>
    </row>
    <row r="899" spans="1:12">
      <c r="A899" s="70">
        <v>45922</v>
      </c>
      <c r="B899" s="422">
        <v>31655</v>
      </c>
      <c r="C899" s="422" t="s">
        <v>22</v>
      </c>
      <c r="D899" t="s">
        <v>12</v>
      </c>
      <c r="E899" s="207"/>
      <c r="F899" s="207">
        <v>9.9</v>
      </c>
      <c r="G899" s="2">
        <f t="shared" si="14"/>
        <v>116.99999999999997</v>
      </c>
      <c r="H899" s="272"/>
      <c r="I899" s="421" t="s">
        <v>172</v>
      </c>
      <c r="J899" s="272" t="s">
        <v>12</v>
      </c>
      <c r="K899" s="207">
        <v>10.3</v>
      </c>
    </row>
    <row r="900" spans="1:12">
      <c r="A900" s="70">
        <v>45922</v>
      </c>
      <c r="B900" s="422">
        <v>31655</v>
      </c>
      <c r="C900" s="422" t="s">
        <v>22</v>
      </c>
      <c r="D900" t="s">
        <v>13</v>
      </c>
      <c r="E900" s="207"/>
      <c r="F900" s="207">
        <v>4</v>
      </c>
      <c r="G900" s="2">
        <f>+G899+E900-F900</f>
        <v>112.99999999999997</v>
      </c>
      <c r="H900" s="272"/>
      <c r="I900" s="427"/>
      <c r="J900" s="272" t="s">
        <v>13</v>
      </c>
      <c r="K900" s="273">
        <v>4</v>
      </c>
    </row>
    <row r="901" spans="1:12">
      <c r="A901" s="70"/>
      <c r="B901" s="422" t="s">
        <v>61</v>
      </c>
      <c r="C901" s="422"/>
      <c r="D901" t="s">
        <v>191</v>
      </c>
      <c r="E901" s="5"/>
      <c r="F901" s="2">
        <v>56.5</v>
      </c>
      <c r="G901" s="2">
        <f>+G900+E901-F901</f>
        <v>56.499999999999972</v>
      </c>
      <c r="H901" s="272"/>
      <c r="I901" s="427"/>
      <c r="J901" s="272"/>
      <c r="K901" s="273"/>
    </row>
    <row r="902" spans="1:12">
      <c r="A902" s="70">
        <v>45986</v>
      </c>
      <c r="B902" s="422">
        <v>32081</v>
      </c>
      <c r="C902" s="422" t="s">
        <v>22</v>
      </c>
      <c r="D902" t="s">
        <v>191</v>
      </c>
      <c r="E902" s="207"/>
      <c r="F902" s="2">
        <v>56.5</v>
      </c>
      <c r="G902" s="2">
        <f>+G901+E902-F902</f>
        <v>0</v>
      </c>
      <c r="H902" s="272"/>
      <c r="I902" s="427"/>
      <c r="J902" s="272"/>
      <c r="K902" s="273"/>
    </row>
    <row r="903" spans="1:12">
      <c r="A903" s="31">
        <v>45900</v>
      </c>
      <c r="B903" s="421" t="s">
        <v>10</v>
      </c>
      <c r="C903" s="421" t="s">
        <v>23</v>
      </c>
      <c r="D903" t="s">
        <v>12</v>
      </c>
      <c r="E903" s="207">
        <v>11</v>
      </c>
      <c r="F903" s="207"/>
      <c r="G903" s="2">
        <f>+G902+E903-F903</f>
        <v>11</v>
      </c>
      <c r="H903" s="272"/>
      <c r="I903" s="421" t="s">
        <v>25</v>
      </c>
      <c r="J903" s="272" t="s">
        <v>12</v>
      </c>
      <c r="K903" s="2">
        <v>8.6</v>
      </c>
    </row>
    <row r="904" spans="1:12">
      <c r="B904" s="422"/>
      <c r="C904" s="422"/>
      <c r="D904" t="s">
        <v>13</v>
      </c>
      <c r="E904" s="207">
        <v>10</v>
      </c>
      <c r="F904" s="207"/>
      <c r="G904" s="2">
        <f>+G903+E904-F904</f>
        <v>21</v>
      </c>
      <c r="H904" s="272"/>
      <c r="I904" s="427"/>
      <c r="J904" s="272" t="s">
        <v>13</v>
      </c>
      <c r="K904" s="2">
        <v>7</v>
      </c>
    </row>
    <row r="905" spans="1:12">
      <c r="B905" s="422"/>
      <c r="C905" s="422"/>
      <c r="D905" t="s">
        <v>14</v>
      </c>
      <c r="E905" s="207">
        <v>60</v>
      </c>
      <c r="F905" s="207"/>
      <c r="G905" s="2">
        <f>+G904+E905-F905</f>
        <v>81</v>
      </c>
      <c r="H905" s="272"/>
      <c r="I905" s="272"/>
      <c r="J905" s="272">
        <v>120</v>
      </c>
      <c r="K905" s="282">
        <f>SUM(K896:K904)</f>
        <v>107.39999999999999</v>
      </c>
      <c r="L905" s="28">
        <f>J905-K905</f>
        <v>12.600000000000009</v>
      </c>
    </row>
    <row r="906" spans="1:12">
      <c r="B906" s="422"/>
      <c r="C906" s="422"/>
      <c r="D906" t="s">
        <v>15</v>
      </c>
      <c r="E906" s="207">
        <v>5</v>
      </c>
      <c r="F906" s="207"/>
      <c r="G906" s="2">
        <f>+G905+E906-F906</f>
        <v>86</v>
      </c>
    </row>
    <row r="907" spans="1:12">
      <c r="A907" s="3">
        <v>45900</v>
      </c>
      <c r="B907" s="422" t="s">
        <v>102</v>
      </c>
      <c r="C907" s="422" t="s">
        <v>23</v>
      </c>
      <c r="D907" t="s">
        <v>14</v>
      </c>
      <c r="E907" s="207"/>
      <c r="F907" s="207">
        <v>60</v>
      </c>
      <c r="G907" s="2">
        <f>+G906+E907-F907</f>
        <v>26</v>
      </c>
      <c r="K907" s="28"/>
    </row>
    <row r="908" spans="1:12">
      <c r="A908" s="3">
        <v>45900</v>
      </c>
      <c r="B908" s="422" t="s">
        <v>102</v>
      </c>
      <c r="C908" s="422" t="s">
        <v>23</v>
      </c>
      <c r="D908" t="s">
        <v>15</v>
      </c>
      <c r="E908" s="207"/>
      <c r="F908" s="207">
        <v>5</v>
      </c>
      <c r="G908" s="2">
        <f>+G907+E908-F908</f>
        <v>21</v>
      </c>
    </row>
    <row r="909" spans="1:12">
      <c r="A909" s="70">
        <v>45986</v>
      </c>
      <c r="B909" s="422">
        <v>32081</v>
      </c>
      <c r="C909" s="422" t="s">
        <v>23</v>
      </c>
      <c r="D909" t="s">
        <v>12</v>
      </c>
      <c r="E909" s="207"/>
      <c r="F909" s="207">
        <v>11</v>
      </c>
      <c r="G909" s="2">
        <f>+G908+E909-F909</f>
        <v>10</v>
      </c>
    </row>
    <row r="910" spans="1:12">
      <c r="A910" s="70">
        <v>45986</v>
      </c>
      <c r="B910" s="422">
        <v>32081</v>
      </c>
      <c r="C910" s="422" t="s">
        <v>23</v>
      </c>
      <c r="D910" t="s">
        <v>13</v>
      </c>
      <c r="E910" s="207"/>
      <c r="F910" s="207">
        <v>10</v>
      </c>
      <c r="G910" s="2">
        <f>+G909+E910-F910</f>
        <v>0</v>
      </c>
    </row>
    <row r="911" spans="1:12">
      <c r="A911" s="81">
        <v>45930</v>
      </c>
      <c r="B911" s="421" t="s">
        <v>10</v>
      </c>
      <c r="C911" s="421" t="s">
        <v>172</v>
      </c>
      <c r="D911" t="s">
        <v>12</v>
      </c>
      <c r="E911" s="207">
        <v>10.3</v>
      </c>
      <c r="G911" s="2">
        <f>+G910+E911-F911</f>
        <v>10.3</v>
      </c>
    </row>
    <row r="912" spans="1:12">
      <c r="B912" s="422"/>
      <c r="C912" s="422"/>
      <c r="D912" t="s">
        <v>13</v>
      </c>
      <c r="E912" s="20">
        <v>4</v>
      </c>
      <c r="G912" s="2">
        <f>+G911+E912-F912</f>
        <v>14.3</v>
      </c>
    </row>
    <row r="913" spans="1:7">
      <c r="B913" s="422"/>
      <c r="C913" s="422"/>
      <c r="D913" t="s">
        <v>14</v>
      </c>
      <c r="E913" s="20">
        <v>60</v>
      </c>
      <c r="G913" s="2">
        <f>+G912+E913-F913</f>
        <v>74.3</v>
      </c>
    </row>
    <row r="914" spans="1:7">
      <c r="B914" s="422"/>
      <c r="C914" s="422"/>
      <c r="D914" t="s">
        <v>15</v>
      </c>
      <c r="E914" s="20">
        <v>5</v>
      </c>
      <c r="G914" s="2">
        <f>+G913+E914-F914</f>
        <v>79.3</v>
      </c>
    </row>
    <row r="915" spans="1:7">
      <c r="B915" s="422"/>
      <c r="C915" s="422"/>
      <c r="D915" t="s">
        <v>63</v>
      </c>
      <c r="E915" s="207">
        <v>10</v>
      </c>
      <c r="G915" s="2">
        <f>+G914+E915-F915</f>
        <v>89.3</v>
      </c>
    </row>
    <row r="916" spans="1:7">
      <c r="A916" s="3">
        <v>45905</v>
      </c>
      <c r="B916" s="422"/>
      <c r="C916" s="422" t="s">
        <v>41</v>
      </c>
      <c r="D916" t="s">
        <v>63</v>
      </c>
      <c r="E916" s="207"/>
      <c r="F916" s="2">
        <v>10</v>
      </c>
      <c r="G916" s="2">
        <f>+G915+E916-F916</f>
        <v>79.3</v>
      </c>
    </row>
    <row r="917" spans="1:7">
      <c r="A917" s="3">
        <v>45930</v>
      </c>
      <c r="B917" s="422" t="s">
        <v>103</v>
      </c>
      <c r="C917" s="422" t="s">
        <v>172</v>
      </c>
      <c r="D917" t="s">
        <v>14</v>
      </c>
      <c r="E917" s="207"/>
      <c r="F917" s="20">
        <v>60</v>
      </c>
      <c r="G917" s="2">
        <f>+G916+E917-F917</f>
        <v>19.299999999999997</v>
      </c>
    </row>
    <row r="918" spans="1:7">
      <c r="A918" s="3">
        <v>45930</v>
      </c>
      <c r="B918" s="422" t="s">
        <v>103</v>
      </c>
      <c r="C918" s="422" t="s">
        <v>172</v>
      </c>
      <c r="D918" t="s">
        <v>15</v>
      </c>
      <c r="E918" s="207"/>
      <c r="F918" s="20">
        <v>5</v>
      </c>
      <c r="G918" s="2">
        <f>+G917+E918-F918</f>
        <v>14.299999999999997</v>
      </c>
    </row>
    <row r="919" spans="1:7">
      <c r="A919" s="70">
        <v>45986</v>
      </c>
      <c r="B919" s="422">
        <v>32081</v>
      </c>
      <c r="C919" s="422" t="s">
        <v>172</v>
      </c>
      <c r="D919" t="s">
        <v>12</v>
      </c>
      <c r="E919" s="207"/>
      <c r="F919" s="207">
        <v>10.3</v>
      </c>
      <c r="G919" s="2">
        <f>+G918+E919-F919</f>
        <v>3.9999999999999964</v>
      </c>
    </row>
    <row r="920" spans="1:7">
      <c r="A920" s="70">
        <v>45986</v>
      </c>
      <c r="B920" s="422">
        <v>32081</v>
      </c>
      <c r="C920" s="422" t="s">
        <v>172</v>
      </c>
      <c r="D920" t="s">
        <v>13</v>
      </c>
      <c r="E920" s="207"/>
      <c r="F920" s="20">
        <v>4</v>
      </c>
      <c r="G920" s="2">
        <f>+G919+E920-F920</f>
        <v>-3.5527136788005009E-15</v>
      </c>
    </row>
    <row r="921" spans="1:7">
      <c r="A921" s="81">
        <v>45961</v>
      </c>
      <c r="B921" s="421" t="s">
        <v>10</v>
      </c>
      <c r="C921" s="421" t="s">
        <v>25</v>
      </c>
      <c r="D921" t="s">
        <v>12</v>
      </c>
      <c r="E921" s="2">
        <v>8.6</v>
      </c>
      <c r="G921" s="2">
        <f>+G920+E921-F921</f>
        <v>8.5999999999999961</v>
      </c>
    </row>
    <row r="922" spans="1:7">
      <c r="A922" s="70"/>
      <c r="B922" s="422"/>
      <c r="C922" s="422"/>
      <c r="D922" t="s">
        <v>13</v>
      </c>
      <c r="E922" s="2">
        <v>7</v>
      </c>
      <c r="G922" s="2">
        <f>+G921+E922-F922</f>
        <v>15.599999999999996</v>
      </c>
    </row>
    <row r="923" spans="1:7">
      <c r="A923" s="70"/>
      <c r="B923" s="422"/>
      <c r="C923" s="422"/>
      <c r="D923" t="s">
        <v>14</v>
      </c>
      <c r="E923" s="207">
        <v>60</v>
      </c>
      <c r="G923" s="2">
        <f>+G922+E923-F923</f>
        <v>75.599999999999994</v>
      </c>
    </row>
    <row r="924" spans="1:7">
      <c r="A924" s="70"/>
      <c r="B924" s="422"/>
      <c r="C924" s="422"/>
      <c r="D924" t="s">
        <v>15</v>
      </c>
      <c r="E924" s="207">
        <v>5</v>
      </c>
      <c r="G924" s="2">
        <f>+G923+E924-F924</f>
        <v>80.599999999999994</v>
      </c>
    </row>
    <row r="925" spans="1:7">
      <c r="A925" s="3">
        <v>45961</v>
      </c>
      <c r="B925" s="422" t="s">
        <v>75</v>
      </c>
      <c r="C925" s="422" t="s">
        <v>25</v>
      </c>
      <c r="D925" t="s">
        <v>14</v>
      </c>
      <c r="E925" s="46"/>
      <c r="F925" s="207">
        <v>60</v>
      </c>
      <c r="G925" s="2">
        <f>+G924+E925-F925</f>
        <v>20.599999999999994</v>
      </c>
    </row>
    <row r="926" spans="1:7">
      <c r="A926" s="3">
        <v>45961</v>
      </c>
      <c r="B926" s="422" t="s">
        <v>75</v>
      </c>
      <c r="C926" s="422" t="s">
        <v>25</v>
      </c>
      <c r="D926" t="s">
        <v>15</v>
      </c>
      <c r="E926" s="46"/>
      <c r="F926" s="207">
        <v>5</v>
      </c>
      <c r="G926" s="2">
        <f>+G925+E926-F926</f>
        <v>15.599999999999994</v>
      </c>
    </row>
    <row r="927" spans="1:7">
      <c r="A927" s="70">
        <v>45986</v>
      </c>
      <c r="B927" s="422">
        <v>32081</v>
      </c>
      <c r="C927" s="422" t="s">
        <v>25</v>
      </c>
      <c r="D927" t="s">
        <v>12</v>
      </c>
      <c r="F927" s="2">
        <v>8.6</v>
      </c>
      <c r="G927" s="2">
        <f>+G926+E927-F927</f>
        <v>6.9999999999999947</v>
      </c>
    </row>
    <row r="928" spans="1:7">
      <c r="A928" s="70">
        <v>45986</v>
      </c>
      <c r="B928" s="422">
        <v>32081</v>
      </c>
      <c r="C928" s="422" t="s">
        <v>25</v>
      </c>
      <c r="D928" t="s">
        <v>13</v>
      </c>
      <c r="F928" s="2">
        <v>7</v>
      </c>
      <c r="G928" s="2">
        <f>+G927+E928-F928</f>
        <v>0</v>
      </c>
    </row>
    <row r="929" spans="1:11">
      <c r="A929" s="81">
        <v>45991</v>
      </c>
      <c r="B929" s="421" t="s">
        <v>10</v>
      </c>
      <c r="C929" s="421" t="s">
        <v>26</v>
      </c>
      <c r="D929" t="s">
        <v>12</v>
      </c>
      <c r="E929" s="20">
        <v>9.4</v>
      </c>
      <c r="G929" s="2">
        <f>+G928+E929-F929</f>
        <v>9.4</v>
      </c>
      <c r="I929" s="441" t="s">
        <v>190</v>
      </c>
      <c r="J929" s="441"/>
      <c r="K929" s="441"/>
    </row>
    <row r="930" spans="1:11">
      <c r="A930" s="70"/>
      <c r="B930" s="422"/>
      <c r="C930" s="422"/>
      <c r="D930" t="s">
        <v>13</v>
      </c>
      <c r="E930" s="20">
        <v>6</v>
      </c>
      <c r="G930" s="2">
        <f>+G929+E930-F930</f>
        <v>15.4</v>
      </c>
      <c r="H930" s="9">
        <v>2025</v>
      </c>
      <c r="I930" s="421" t="s">
        <v>26</v>
      </c>
      <c r="J930" t="s">
        <v>12</v>
      </c>
      <c r="K930" s="20">
        <v>9.4</v>
      </c>
    </row>
    <row r="931" spans="1:11">
      <c r="A931" s="70"/>
      <c r="B931" s="422"/>
      <c r="C931" s="422"/>
      <c r="D931" t="s">
        <v>14</v>
      </c>
      <c r="E931" s="207">
        <v>60</v>
      </c>
      <c r="G931" s="2">
        <f>+G930+E931-F931</f>
        <v>75.400000000000006</v>
      </c>
      <c r="I931" s="422"/>
      <c r="J931" t="s">
        <v>13</v>
      </c>
      <c r="K931" s="20">
        <v>6</v>
      </c>
    </row>
    <row r="932" spans="1:11">
      <c r="A932" s="70"/>
      <c r="B932" s="422"/>
      <c r="C932" s="422"/>
      <c r="D932" t="s">
        <v>15</v>
      </c>
      <c r="E932" s="207">
        <v>5</v>
      </c>
      <c r="G932" s="2">
        <f>+G931+E932-F932</f>
        <v>80.400000000000006</v>
      </c>
      <c r="I932" s="374" t="s">
        <v>27</v>
      </c>
      <c r="J932" s="373" t="s">
        <v>12</v>
      </c>
      <c r="K932" s="373">
        <v>8.5</v>
      </c>
    </row>
    <row r="933" spans="1:11">
      <c r="A933" s="70">
        <v>46036</v>
      </c>
      <c r="B933" s="422">
        <v>32327</v>
      </c>
      <c r="C933" s="422" t="s">
        <v>26</v>
      </c>
      <c r="D933" t="s">
        <v>14</v>
      </c>
      <c r="E933" s="207"/>
      <c r="F933" s="2">
        <v>60</v>
      </c>
      <c r="G933" s="2">
        <f t="shared" ref="G933:G946" si="15">+G932+E933-F933</f>
        <v>20.400000000000006</v>
      </c>
      <c r="H933" s="9"/>
      <c r="I933" s="373"/>
      <c r="J933" s="373" t="s">
        <v>13</v>
      </c>
      <c r="K933" s="373">
        <v>6</v>
      </c>
    </row>
    <row r="934" spans="1:11">
      <c r="A934" s="70">
        <v>46036</v>
      </c>
      <c r="B934" s="422">
        <v>32327</v>
      </c>
      <c r="C934" s="422" t="s">
        <v>26</v>
      </c>
      <c r="D934" t="s">
        <v>15</v>
      </c>
      <c r="E934" s="207"/>
      <c r="F934" s="2">
        <v>5</v>
      </c>
      <c r="G934" s="2">
        <f t="shared" si="15"/>
        <v>15.400000000000006</v>
      </c>
      <c r="H934" s="9">
        <v>2026</v>
      </c>
      <c r="I934" s="421" t="s">
        <v>11</v>
      </c>
      <c r="J934" t="s">
        <v>12</v>
      </c>
      <c r="K934" s="20">
        <v>8.1</v>
      </c>
    </row>
    <row r="935" spans="1:11">
      <c r="A935" s="70">
        <v>46078</v>
      </c>
      <c r="B935" s="422">
        <v>32570</v>
      </c>
      <c r="C935" s="422" t="s">
        <v>26</v>
      </c>
      <c r="D935" t="s">
        <v>12</v>
      </c>
      <c r="E935" s="207"/>
      <c r="F935" s="2">
        <v>9.4</v>
      </c>
      <c r="G935" s="2">
        <f t="shared" si="15"/>
        <v>6.0000000000000053</v>
      </c>
      <c r="H935" s="9"/>
      <c r="I935" s="421"/>
      <c r="K935" s="20"/>
    </row>
    <row r="936" spans="1:11">
      <c r="A936" s="70">
        <v>46078</v>
      </c>
      <c r="B936" s="422">
        <v>32570</v>
      </c>
      <c r="C936" s="422" t="s">
        <v>26</v>
      </c>
      <c r="D936" t="s">
        <v>13</v>
      </c>
      <c r="E936" s="207"/>
      <c r="F936" s="2">
        <v>6</v>
      </c>
      <c r="G936" s="2">
        <f t="shared" si="15"/>
        <v>0</v>
      </c>
      <c r="H936" s="9"/>
      <c r="I936" s="421"/>
      <c r="K936" s="20"/>
    </row>
    <row r="937" spans="1:11">
      <c r="A937" s="81">
        <v>46022</v>
      </c>
      <c r="B937" s="374" t="s">
        <v>10</v>
      </c>
      <c r="C937" s="374" t="s">
        <v>27</v>
      </c>
      <c r="D937" s="373" t="s">
        <v>12</v>
      </c>
      <c r="E937" s="373">
        <v>8.5</v>
      </c>
      <c r="G937" s="2">
        <f t="shared" si="15"/>
        <v>8.5</v>
      </c>
      <c r="I937" s="422"/>
      <c r="J937" t="s">
        <v>13</v>
      </c>
      <c r="K937" s="20">
        <v>5</v>
      </c>
    </row>
    <row r="938" spans="1:11">
      <c r="A938" s="81"/>
      <c r="B938" s="373"/>
      <c r="C938" s="373"/>
      <c r="D938" s="373" t="s">
        <v>13</v>
      </c>
      <c r="E938" s="373">
        <v>6</v>
      </c>
      <c r="G938" s="2">
        <f t="shared" si="15"/>
        <v>14.5</v>
      </c>
      <c r="I938" s="422"/>
      <c r="J938" t="s">
        <v>14</v>
      </c>
      <c r="K938" s="207">
        <v>60</v>
      </c>
    </row>
    <row r="939" spans="1:11">
      <c r="A939" s="81"/>
      <c r="B939" s="373"/>
      <c r="C939" s="373"/>
      <c r="D939" s="373" t="s">
        <v>14</v>
      </c>
      <c r="E939" s="373">
        <v>60</v>
      </c>
      <c r="G939" s="2">
        <f t="shared" si="15"/>
        <v>74.5</v>
      </c>
      <c r="I939" s="422"/>
      <c r="J939" t="s">
        <v>15</v>
      </c>
      <c r="K939" s="207">
        <v>5</v>
      </c>
    </row>
    <row r="940" spans="1:11">
      <c r="A940" s="373"/>
      <c r="B940" s="373"/>
      <c r="C940" s="373"/>
      <c r="D940" s="373" t="s">
        <v>15</v>
      </c>
      <c r="E940" s="373">
        <v>5</v>
      </c>
      <c r="G940" s="2">
        <f t="shared" si="15"/>
        <v>79.5</v>
      </c>
      <c r="I940" s="37"/>
      <c r="J940" t="s">
        <v>104</v>
      </c>
      <c r="K940" s="207">
        <v>10</v>
      </c>
    </row>
    <row r="941" spans="1:11">
      <c r="A941" s="3">
        <v>46036</v>
      </c>
      <c r="B941" s="422">
        <v>32327</v>
      </c>
      <c r="C941" s="422" t="s">
        <v>27</v>
      </c>
      <c r="D941" t="s">
        <v>14</v>
      </c>
      <c r="E941" s="207"/>
      <c r="F941" s="2">
        <v>60</v>
      </c>
      <c r="G941" s="2">
        <f t="shared" si="15"/>
        <v>19.5</v>
      </c>
      <c r="K941" s="114">
        <f>SUM(K930:K940)</f>
        <v>118</v>
      </c>
    </row>
    <row r="942" spans="1:11">
      <c r="A942" s="3">
        <v>46036</v>
      </c>
      <c r="B942" s="422">
        <v>32327</v>
      </c>
      <c r="C942" s="422" t="s">
        <v>27</v>
      </c>
      <c r="D942" t="s">
        <v>15</v>
      </c>
      <c r="E942" s="207"/>
      <c r="F942" s="2">
        <v>5</v>
      </c>
      <c r="G942" s="2">
        <f t="shared" si="15"/>
        <v>14.5</v>
      </c>
    </row>
    <row r="943" spans="1:11">
      <c r="A943" s="3">
        <v>46078</v>
      </c>
      <c r="B943" s="422">
        <v>32570</v>
      </c>
      <c r="C943" s="422" t="s">
        <v>27</v>
      </c>
      <c r="D943" t="s">
        <v>12</v>
      </c>
      <c r="E943" s="207"/>
      <c r="F943" s="2">
        <v>8.5</v>
      </c>
      <c r="G943" s="2">
        <f t="shared" si="15"/>
        <v>6</v>
      </c>
    </row>
    <row r="944" spans="1:11">
      <c r="A944" s="3">
        <v>46078</v>
      </c>
      <c r="B944" s="422">
        <v>32570</v>
      </c>
      <c r="C944" s="422" t="s">
        <v>27</v>
      </c>
      <c r="D944" t="s">
        <v>13</v>
      </c>
      <c r="E944" s="207"/>
      <c r="F944" s="2">
        <v>6</v>
      </c>
      <c r="G944" s="2">
        <f t="shared" si="15"/>
        <v>0</v>
      </c>
    </row>
    <row r="945" spans="1:13">
      <c r="A945" s="81">
        <v>46053</v>
      </c>
      <c r="B945" s="421" t="s">
        <v>10</v>
      </c>
      <c r="C945" s="421" t="s">
        <v>11</v>
      </c>
      <c r="D945" t="s">
        <v>12</v>
      </c>
      <c r="E945" s="20">
        <v>8.1</v>
      </c>
      <c r="G945" s="2">
        <f t="shared" si="15"/>
        <v>8.1</v>
      </c>
    </row>
    <row r="946" spans="1:13">
      <c r="A946" s="70"/>
      <c r="B946" s="422"/>
      <c r="C946" s="422"/>
      <c r="D946" t="s">
        <v>13</v>
      </c>
      <c r="E946" s="20">
        <v>5</v>
      </c>
      <c r="G946" s="2">
        <f t="shared" si="15"/>
        <v>13.1</v>
      </c>
    </row>
    <row r="947" spans="1:13">
      <c r="A947" s="70"/>
      <c r="B947" s="422"/>
      <c r="C947" s="422"/>
      <c r="D947" t="s">
        <v>14</v>
      </c>
      <c r="E947" s="207">
        <v>60</v>
      </c>
      <c r="G947" s="2">
        <f t="shared" ref="G947:G951" si="16">+G946+E947-F947</f>
        <v>73.099999999999994</v>
      </c>
    </row>
    <row r="948" spans="1:13">
      <c r="A948" s="70"/>
      <c r="B948" s="422"/>
      <c r="C948" s="422"/>
      <c r="D948" t="s">
        <v>15</v>
      </c>
      <c r="E948" s="207">
        <v>5</v>
      </c>
      <c r="G948" s="2">
        <f t="shared" si="16"/>
        <v>78.099999999999994</v>
      </c>
    </row>
    <row r="949" spans="1:13">
      <c r="B949" s="422"/>
      <c r="D949" t="s">
        <v>104</v>
      </c>
      <c r="E949" s="207">
        <v>10</v>
      </c>
      <c r="G949" s="2">
        <f t="shared" si="16"/>
        <v>88.1</v>
      </c>
    </row>
    <row r="950" spans="1:13">
      <c r="A950" s="3">
        <v>46078</v>
      </c>
      <c r="B950" s="422">
        <v>32570</v>
      </c>
      <c r="C950" s="37" t="s">
        <v>11</v>
      </c>
      <c r="D950" t="s">
        <v>12</v>
      </c>
      <c r="F950" s="2">
        <v>8.1</v>
      </c>
      <c r="G950" s="2">
        <f t="shared" si="16"/>
        <v>80</v>
      </c>
    </row>
    <row r="951" spans="1:13">
      <c r="A951" s="3">
        <v>46078</v>
      </c>
      <c r="B951" s="422">
        <v>32570</v>
      </c>
      <c r="C951" s="37" t="s">
        <v>11</v>
      </c>
      <c r="D951" t="s">
        <v>13</v>
      </c>
      <c r="F951" s="2">
        <v>5</v>
      </c>
      <c r="G951" s="2">
        <f t="shared" si="16"/>
        <v>75</v>
      </c>
    </row>
    <row r="952" spans="1:13">
      <c r="A952" s="3">
        <v>46078</v>
      </c>
      <c r="B952" s="422">
        <v>32570</v>
      </c>
      <c r="C952" s="37" t="s">
        <v>11</v>
      </c>
      <c r="D952" t="s">
        <v>14</v>
      </c>
      <c r="F952" s="2">
        <v>60</v>
      </c>
      <c r="G952" s="2">
        <f>+G951+E952-F952</f>
        <v>15</v>
      </c>
    </row>
    <row r="953" spans="1:13">
      <c r="A953" s="3">
        <v>46078</v>
      </c>
      <c r="B953" s="422">
        <v>32570</v>
      </c>
      <c r="C953" s="37" t="s">
        <v>11</v>
      </c>
      <c r="D953" t="s">
        <v>15</v>
      </c>
      <c r="F953" s="2">
        <v>5</v>
      </c>
      <c r="G953" s="2">
        <f>+G952+E953-F953</f>
        <v>10</v>
      </c>
    </row>
    <row r="954" spans="1:13">
      <c r="A954" s="3">
        <v>46078</v>
      </c>
      <c r="B954" s="422">
        <v>32570</v>
      </c>
      <c r="C954" s="37" t="s">
        <v>11</v>
      </c>
      <c r="D954" t="s">
        <v>104</v>
      </c>
      <c r="F954" s="2">
        <v>10</v>
      </c>
      <c r="G954" s="2">
        <f>+G953+E954-F954</f>
        <v>0</v>
      </c>
      <c r="J954" s="441" t="s">
        <v>190</v>
      </c>
      <c r="K954" s="441"/>
      <c r="L954" s="441"/>
    </row>
    <row r="955" spans="1:13">
      <c r="A955" s="31">
        <v>46081</v>
      </c>
      <c r="B955" s="421" t="s">
        <v>10</v>
      </c>
      <c r="C955" s="421" t="s">
        <v>17</v>
      </c>
      <c r="D955" t="s">
        <v>12</v>
      </c>
      <c r="E955" s="20">
        <v>8.6999999999999993</v>
      </c>
      <c r="G955" s="2">
        <f>+G954+E955-F955</f>
        <v>8.6999999999999993</v>
      </c>
      <c r="J955" s="421" t="s">
        <v>17</v>
      </c>
      <c r="K955" t="s">
        <v>12</v>
      </c>
      <c r="L955" s="20">
        <v>8.6999999999999993</v>
      </c>
    </row>
    <row r="956" spans="1:13">
      <c r="B956" s="422"/>
      <c r="C956" s="422"/>
      <c r="D956" t="s">
        <v>13</v>
      </c>
      <c r="E956" s="20">
        <v>10</v>
      </c>
      <c r="G956" s="2">
        <f>+G955+E956-F956</f>
        <v>18.7</v>
      </c>
      <c r="J956" s="422"/>
      <c r="K956" t="s">
        <v>13</v>
      </c>
      <c r="L956" s="20">
        <v>10</v>
      </c>
    </row>
    <row r="957" spans="1:13">
      <c r="B957" s="422"/>
      <c r="C957" s="422"/>
      <c r="D957" t="s">
        <v>14</v>
      </c>
      <c r="E957" s="207">
        <v>56</v>
      </c>
      <c r="G957" s="2">
        <f>+G956+E957-F957</f>
        <v>74.7</v>
      </c>
      <c r="J957" s="422"/>
      <c r="K957" t="s">
        <v>14</v>
      </c>
      <c r="L957" s="207">
        <v>56</v>
      </c>
    </row>
    <row r="958" spans="1:13">
      <c r="B958" s="422"/>
      <c r="C958" s="422"/>
      <c r="D958" t="s">
        <v>15</v>
      </c>
      <c r="E958" s="207">
        <v>5</v>
      </c>
      <c r="G958" s="2">
        <f>+G957+E958-F958</f>
        <v>79.7</v>
      </c>
      <c r="J958" s="422"/>
      <c r="K958" t="s">
        <v>15</v>
      </c>
      <c r="L958" s="207">
        <v>5</v>
      </c>
    </row>
    <row r="959" spans="1:13">
      <c r="A959" s="3">
        <v>46105</v>
      </c>
      <c r="B959" s="422">
        <v>32815</v>
      </c>
      <c r="C959" s="37" t="s">
        <v>17</v>
      </c>
      <c r="D959" t="s">
        <v>12</v>
      </c>
      <c r="F959" s="2">
        <v>8.6999999999999993</v>
      </c>
      <c r="G959" s="2">
        <f>+G958+E959-F959</f>
        <v>71</v>
      </c>
      <c r="K959">
        <v>100</v>
      </c>
      <c r="L959" s="20">
        <f>SUM(L955:L958)</f>
        <v>79.7</v>
      </c>
      <c r="M959" s="20">
        <f>K959-L959</f>
        <v>20.299999999999997</v>
      </c>
    </row>
    <row r="960" spans="1:13">
      <c r="A960" s="3">
        <v>46105</v>
      </c>
      <c r="B960" s="422">
        <v>32815</v>
      </c>
      <c r="C960" s="37" t="s">
        <v>17</v>
      </c>
      <c r="D960" t="s">
        <v>13</v>
      </c>
      <c r="F960" s="2">
        <v>10</v>
      </c>
      <c r="G960" s="2">
        <f>+G959+E960-F960</f>
        <v>61</v>
      </c>
    </row>
    <row r="961" spans="1:7">
      <c r="A961" s="3">
        <v>46105</v>
      </c>
      <c r="B961" s="422">
        <v>32815</v>
      </c>
      <c r="C961" s="37" t="s">
        <v>17</v>
      </c>
      <c r="D961" t="s">
        <v>14</v>
      </c>
      <c r="F961" s="2">
        <v>56</v>
      </c>
      <c r="G961" s="2">
        <f>+G960+E961-F961</f>
        <v>5</v>
      </c>
    </row>
    <row r="962" spans="1:7">
      <c r="A962" s="3">
        <v>46105</v>
      </c>
      <c r="B962" s="422">
        <v>32815</v>
      </c>
      <c r="C962" s="37" t="s">
        <v>17</v>
      </c>
      <c r="D962" t="s">
        <v>15</v>
      </c>
      <c r="F962" s="2">
        <v>5</v>
      </c>
      <c r="G962" s="2">
        <f>+G961+E962-F962</f>
        <v>0</v>
      </c>
    </row>
    <row r="963" spans="1:7">
      <c r="A963" s="31">
        <v>46112</v>
      </c>
      <c r="B963" s="421" t="s">
        <v>10</v>
      </c>
      <c r="C963" s="421" t="s">
        <v>18</v>
      </c>
      <c r="D963" t="s">
        <v>12</v>
      </c>
      <c r="E963" s="207">
        <v>6.7</v>
      </c>
      <c r="G963" s="2">
        <f>+G962+E963-F963</f>
        <v>6.7</v>
      </c>
    </row>
    <row r="964" spans="1:7">
      <c r="A964" s="31"/>
      <c r="B964" s="422"/>
      <c r="C964" s="422"/>
      <c r="D964" t="s">
        <v>13</v>
      </c>
      <c r="E964" s="207">
        <v>17.7</v>
      </c>
      <c r="G964" s="2">
        <f>+G963+E964-F964</f>
        <v>24.4</v>
      </c>
    </row>
    <row r="965" spans="1:7">
      <c r="B965" s="422"/>
      <c r="C965" s="422"/>
      <c r="D965" t="s">
        <v>14</v>
      </c>
      <c r="E965" s="207">
        <v>60</v>
      </c>
      <c r="G965" s="2">
        <f>+G964+E965-F965</f>
        <v>84.4</v>
      </c>
    </row>
    <row r="966" spans="1:7">
      <c r="B966" s="422"/>
      <c r="C966" s="422"/>
      <c r="D966" t="s">
        <v>15</v>
      </c>
      <c r="E966" s="207">
        <v>5</v>
      </c>
      <c r="G966" s="2">
        <f>+G965+E966-F966</f>
        <v>89.4</v>
      </c>
    </row>
    <row r="967" spans="1:7">
      <c r="B967" s="422"/>
      <c r="G967" s="2">
        <f>+G966+E967-F967</f>
        <v>89.4</v>
      </c>
    </row>
    <row r="968" spans="1:7">
      <c r="B968" s="422"/>
      <c r="G968" s="2">
        <f>+G967+E968-F968</f>
        <v>89.4</v>
      </c>
    </row>
    <row r="969" spans="1:7">
      <c r="B969" s="422"/>
      <c r="G969" s="2">
        <f>+G968+E969-F969</f>
        <v>89.4</v>
      </c>
    </row>
    <row r="970" spans="1:7">
      <c r="B970" s="422"/>
      <c r="G970" s="2">
        <f>+G969+E970-F970</f>
        <v>89.4</v>
      </c>
    </row>
    <row r="971" spans="1:7">
      <c r="B971" s="422"/>
      <c r="G971" s="2">
        <f>+G970+E971-F971</f>
        <v>89.4</v>
      </c>
    </row>
    <row r="972" spans="1:7">
      <c r="B972" s="422"/>
      <c r="G972" s="2">
        <f>+G971+E972-F972</f>
        <v>89.4</v>
      </c>
    </row>
    <row r="973" spans="1:7">
      <c r="B973" s="422"/>
      <c r="G973" s="2">
        <f>+G972+E973-F973</f>
        <v>89.4</v>
      </c>
    </row>
    <row r="974" spans="1:7">
      <c r="B974" s="422"/>
      <c r="G974" s="2">
        <f>+G973+E974-F974</f>
        <v>89.4</v>
      </c>
    </row>
    <row r="975" spans="1:7">
      <c r="B975" s="422"/>
      <c r="G975" s="2">
        <f>+G974+E975-F975</f>
        <v>89.4</v>
      </c>
    </row>
    <row r="976" spans="1:7">
      <c r="B976" s="422"/>
      <c r="G976" s="2">
        <f>+G975+E976-F976</f>
        <v>89.4</v>
      </c>
    </row>
    <row r="977" spans="2:7">
      <c r="B977" s="422"/>
      <c r="G977" s="2">
        <f>+G976+E977-F977</f>
        <v>89.4</v>
      </c>
    </row>
    <row r="978" spans="2:7">
      <c r="B978" s="422"/>
      <c r="G978" s="2">
        <f>+G977+E978-F978</f>
        <v>89.4</v>
      </c>
    </row>
    <row r="979" spans="2:7">
      <c r="B979" s="422"/>
      <c r="G979" s="2">
        <f>+G978+E979-F979</f>
        <v>89.4</v>
      </c>
    </row>
    <row r="980" spans="2:7">
      <c r="B980" s="422"/>
      <c r="G980" s="2">
        <f>+G979+E980-F980</f>
        <v>89.4</v>
      </c>
    </row>
    <row r="981" spans="2:7">
      <c r="B981" s="422"/>
      <c r="G981" s="2">
        <f>+G980+E981-F981</f>
        <v>89.4</v>
      </c>
    </row>
    <row r="982" spans="2:7">
      <c r="B982" s="422"/>
      <c r="G982" s="2">
        <f>+G981+E982-F982</f>
        <v>89.4</v>
      </c>
    </row>
    <row r="983" spans="2:7">
      <c r="B983" s="422"/>
      <c r="G983" s="2">
        <f>+G982+E983-F983</f>
        <v>89.4</v>
      </c>
    </row>
    <row r="984" spans="2:7">
      <c r="B984" s="422"/>
      <c r="G984" s="2">
        <f>+G983+E984-F984</f>
        <v>89.4</v>
      </c>
    </row>
    <row r="985" spans="2:7">
      <c r="B985" s="422"/>
      <c r="G985" s="2">
        <f>+G984+E985-F985</f>
        <v>89.4</v>
      </c>
    </row>
    <row r="986" spans="2:7">
      <c r="B986" s="422"/>
      <c r="G986" s="2">
        <f>+G985+E986-F986</f>
        <v>89.4</v>
      </c>
    </row>
    <row r="987" spans="2:7">
      <c r="B987" s="422"/>
      <c r="G987" s="2">
        <f>+G986+E987-F987</f>
        <v>89.4</v>
      </c>
    </row>
    <row r="988" spans="2:7">
      <c r="B988" s="422"/>
      <c r="G988" s="2">
        <f>+G987+E988-F988</f>
        <v>89.4</v>
      </c>
    </row>
    <row r="989" spans="2:7">
      <c r="B989" s="422"/>
      <c r="G989" s="2">
        <f>+G988+E989-F989</f>
        <v>89.4</v>
      </c>
    </row>
    <row r="990" spans="2:7">
      <c r="B990" s="422"/>
      <c r="G990" s="2">
        <f>+G989+E990-F990</f>
        <v>89.4</v>
      </c>
    </row>
    <row r="991" spans="2:7">
      <c r="B991" s="422"/>
      <c r="G991" s="2">
        <f>+G990+E991-F991</f>
        <v>89.4</v>
      </c>
    </row>
    <row r="992" spans="2:7">
      <c r="B992" s="422"/>
      <c r="G992" s="2">
        <f>+G991+E992-F992</f>
        <v>89.4</v>
      </c>
    </row>
    <row r="993" spans="2:7">
      <c r="B993" s="422"/>
      <c r="G993" s="2">
        <f>+G992+E993-F993</f>
        <v>89.4</v>
      </c>
    </row>
    <row r="994" spans="2:7">
      <c r="B994" s="422"/>
      <c r="G994" s="2">
        <f>+G993+E994-F994</f>
        <v>89.4</v>
      </c>
    </row>
    <row r="995" spans="2:7">
      <c r="B995" s="422"/>
      <c r="G995" s="2">
        <f>+G994+E995-F995</f>
        <v>89.4</v>
      </c>
    </row>
    <row r="996" spans="2:7">
      <c r="B996" s="422"/>
      <c r="G996" s="2">
        <f>+G995+E996-F996</f>
        <v>89.4</v>
      </c>
    </row>
    <row r="997" spans="2:7">
      <c r="B997" s="422"/>
      <c r="G997" s="2">
        <f>+G996+E997-F997</f>
        <v>89.4</v>
      </c>
    </row>
    <row r="998" spans="2:7">
      <c r="B998" s="422"/>
      <c r="G998" s="2">
        <f>+G997+E998-F998</f>
        <v>89.4</v>
      </c>
    </row>
    <row r="999" spans="2:7">
      <c r="B999" s="422"/>
      <c r="G999" s="2">
        <f>+G998+E999-F999</f>
        <v>89.4</v>
      </c>
    </row>
    <row r="1000" spans="2:7">
      <c r="B1000" s="422"/>
      <c r="G1000" s="2">
        <f>+G999+E1000-F1000</f>
        <v>89.4</v>
      </c>
    </row>
    <row r="1001" spans="2:7">
      <c r="B1001" s="422"/>
      <c r="G1001" s="2">
        <f>+G1000+E1001-F1001</f>
        <v>89.4</v>
      </c>
    </row>
    <row r="1002" spans="2:7">
      <c r="B1002" s="422"/>
      <c r="G1002" s="2">
        <f>+G1001+E1002-F1002</f>
        <v>89.4</v>
      </c>
    </row>
    <row r="1003" spans="2:7">
      <c r="B1003" s="422"/>
      <c r="G1003" s="2">
        <f>+G1002+E1003-F1003</f>
        <v>89.4</v>
      </c>
    </row>
    <row r="1004" spans="2:7">
      <c r="B1004" s="422"/>
      <c r="G1004" s="2">
        <f>+G1003+E1004-F1004</f>
        <v>89.4</v>
      </c>
    </row>
    <row r="1005" spans="2:7">
      <c r="B1005" s="422"/>
      <c r="G1005" s="2">
        <f>+G1004+E1005-F1005</f>
        <v>89.4</v>
      </c>
    </row>
    <row r="1006" spans="2:7">
      <c r="B1006" s="422"/>
      <c r="G1006" s="2">
        <f>+G1005+E1006-F1006</f>
        <v>89.4</v>
      </c>
    </row>
    <row r="1007" spans="2:7">
      <c r="B1007" s="422"/>
      <c r="G1007" s="2">
        <f>+G1006+E1007-F1007</f>
        <v>89.4</v>
      </c>
    </row>
    <row r="1008" spans="2:7">
      <c r="B1008" s="422"/>
      <c r="G1008" s="2">
        <f>+G1007+E1008-F1008</f>
        <v>89.4</v>
      </c>
    </row>
    <row r="1009" spans="2:7">
      <c r="B1009" s="422"/>
      <c r="G1009" s="2">
        <f>+G1008+E1009-F1009</f>
        <v>89.4</v>
      </c>
    </row>
    <row r="1010" spans="2:7">
      <c r="B1010" s="422"/>
      <c r="G1010" s="2">
        <f>+G1009+E1010-F1010</f>
        <v>89.4</v>
      </c>
    </row>
    <row r="1011" spans="2:7">
      <c r="B1011" s="422"/>
      <c r="G1011" s="2">
        <f>+G1010+E1011-F1011</f>
        <v>89.4</v>
      </c>
    </row>
    <row r="1012" spans="2:7">
      <c r="B1012" s="422"/>
      <c r="G1012" s="2">
        <f>+G1011+E1012-F1012</f>
        <v>89.4</v>
      </c>
    </row>
    <row r="1013" spans="2:7">
      <c r="B1013" s="422"/>
      <c r="G1013" s="2">
        <f>+G1012+E1013-F1013</f>
        <v>89.4</v>
      </c>
    </row>
    <row r="1014" spans="2:7">
      <c r="B1014" s="422"/>
      <c r="G1014" s="2">
        <f>+G1013+E1014-F1014</f>
        <v>89.4</v>
      </c>
    </row>
    <row r="1015" spans="2:7">
      <c r="B1015" s="422"/>
      <c r="G1015" s="2">
        <f>+G1014+E1015-F1015</f>
        <v>89.4</v>
      </c>
    </row>
    <row r="1016" spans="2:7">
      <c r="B1016" s="422"/>
      <c r="G1016" s="2">
        <f>+G1015+E1016-F1016</f>
        <v>89.4</v>
      </c>
    </row>
    <row r="1017" spans="2:7">
      <c r="B1017" s="422"/>
      <c r="G1017" s="2">
        <f>+G1016+E1017-F1017</f>
        <v>89.4</v>
      </c>
    </row>
    <row r="1018" spans="2:7">
      <c r="B1018" s="422"/>
      <c r="G1018" s="2">
        <f>+G1017+E1018-F1018</f>
        <v>89.4</v>
      </c>
    </row>
    <row r="1019" spans="2:7">
      <c r="B1019" s="422"/>
      <c r="G1019" s="2">
        <f>+G1018+E1019-F1019</f>
        <v>89.4</v>
      </c>
    </row>
    <row r="1020" spans="2:7">
      <c r="B1020" s="422"/>
      <c r="G1020" s="2">
        <f>+G1019+E1020-F1020</f>
        <v>89.4</v>
      </c>
    </row>
    <row r="1021" spans="2:7">
      <c r="B1021" s="422"/>
      <c r="G1021" s="2">
        <f>+G1020+E1021-F1021</f>
        <v>89.4</v>
      </c>
    </row>
    <row r="1022" spans="2:7">
      <c r="B1022" s="422"/>
      <c r="G1022" s="2">
        <f>+G1021+E1022-F1022</f>
        <v>89.4</v>
      </c>
    </row>
    <row r="1023" spans="2:7">
      <c r="B1023" s="422"/>
      <c r="G1023" s="2">
        <f>+G1022+E1023-F1023</f>
        <v>89.4</v>
      </c>
    </row>
    <row r="1024" spans="2:7">
      <c r="B1024" s="422"/>
      <c r="G1024" s="2">
        <f>+G1023+E1024-F1024</f>
        <v>89.4</v>
      </c>
    </row>
    <row r="1025" spans="2:7">
      <c r="B1025" s="422"/>
      <c r="G1025" s="2">
        <f>+G1024+E1025-F1025</f>
        <v>89.4</v>
      </c>
    </row>
    <row r="1026" spans="2:7">
      <c r="B1026" s="422"/>
      <c r="G1026" s="2">
        <f>+G1025+E1026-F1026</f>
        <v>89.4</v>
      </c>
    </row>
    <row r="1027" spans="2:7">
      <c r="B1027" s="422"/>
      <c r="G1027" s="2">
        <f>+G1026+E1027-F1027</f>
        <v>89.4</v>
      </c>
    </row>
    <row r="1028" spans="2:7">
      <c r="B1028" s="422"/>
      <c r="G1028" s="2">
        <f>+G1027+E1028-F1028</f>
        <v>89.4</v>
      </c>
    </row>
    <row r="1029" spans="2:7">
      <c r="B1029" s="422"/>
      <c r="G1029" s="2">
        <f>+G1028+E1029-F1029</f>
        <v>89.4</v>
      </c>
    </row>
    <row r="1030" spans="2:7">
      <c r="B1030" s="422"/>
      <c r="G1030" s="2">
        <f>+G1029+E1030-F1030</f>
        <v>89.4</v>
      </c>
    </row>
    <row r="1031" spans="2:7">
      <c r="B1031" s="422"/>
      <c r="G1031" s="2">
        <f>+G1030+E1031-F1031</f>
        <v>89.4</v>
      </c>
    </row>
    <row r="1032" spans="2:7">
      <c r="B1032" s="422"/>
      <c r="G1032" s="2">
        <f>+G1031+E1032-F1032</f>
        <v>89.4</v>
      </c>
    </row>
    <row r="1033" spans="2:7">
      <c r="B1033" s="422"/>
      <c r="G1033" s="2">
        <f>+G1032+E1033-F1033</f>
        <v>89.4</v>
      </c>
    </row>
    <row r="1034" spans="2:7">
      <c r="B1034" s="422"/>
      <c r="G1034" s="2">
        <f>+G1033+E1034-F1034</f>
        <v>89.4</v>
      </c>
    </row>
    <row r="1035" spans="2:7">
      <c r="B1035" s="422"/>
      <c r="G1035" s="2">
        <f>+G1034+E1035-F1035</f>
        <v>89.4</v>
      </c>
    </row>
    <row r="1036" spans="2:7">
      <c r="B1036" s="422"/>
      <c r="G1036" s="2">
        <f>+G1035+E1036-F1036</f>
        <v>89.4</v>
      </c>
    </row>
    <row r="1037" spans="2:7">
      <c r="B1037" s="422"/>
      <c r="G1037" s="2">
        <f>+G1036+E1037-F1037</f>
        <v>89.4</v>
      </c>
    </row>
    <row r="1038" spans="2:7">
      <c r="B1038" s="422"/>
      <c r="G1038" s="2">
        <f>+G1037+E1038-F1038</f>
        <v>89.4</v>
      </c>
    </row>
    <row r="1039" spans="2:7">
      <c r="B1039" s="422"/>
      <c r="G1039" s="2">
        <f>+G1038+E1039-F1039</f>
        <v>89.4</v>
      </c>
    </row>
    <row r="1040" spans="2:7">
      <c r="B1040" s="422"/>
      <c r="G1040" s="2">
        <f>+G1039+E1040-F1040</f>
        <v>89.4</v>
      </c>
    </row>
    <row r="1041" spans="2:7">
      <c r="B1041" s="422"/>
      <c r="G1041" s="2">
        <f>+G1040+E1041-F1041</f>
        <v>89.4</v>
      </c>
    </row>
    <row r="1042" spans="2:7">
      <c r="B1042" s="422"/>
      <c r="G1042" s="2">
        <f>+G1041+E1042-F1042</f>
        <v>89.4</v>
      </c>
    </row>
    <row r="1043" spans="2:7">
      <c r="B1043" s="422"/>
      <c r="G1043" s="2">
        <f>+G1042+E1043-F1043</f>
        <v>89.4</v>
      </c>
    </row>
    <row r="1044" spans="2:7">
      <c r="B1044" s="422"/>
      <c r="G1044" s="2">
        <f>+G1043+E1044-F1044</f>
        <v>89.4</v>
      </c>
    </row>
    <row r="1045" spans="2:7">
      <c r="B1045" s="422"/>
      <c r="G1045" s="2">
        <f>+G1044+E1045-F1045</f>
        <v>89.4</v>
      </c>
    </row>
    <row r="1046" spans="2:7">
      <c r="B1046" s="422"/>
      <c r="G1046" s="2">
        <f>+G1045+E1046-F1046</f>
        <v>89.4</v>
      </c>
    </row>
    <row r="1047" spans="2:7">
      <c r="B1047" s="422"/>
      <c r="G1047" s="2">
        <f>+G1046+E1047-F1047</f>
        <v>89.4</v>
      </c>
    </row>
    <row r="1048" spans="2:7">
      <c r="B1048" s="422"/>
      <c r="G1048" s="2">
        <f>+G1047+E1048-F1048</f>
        <v>89.4</v>
      </c>
    </row>
    <row r="1049" spans="2:7">
      <c r="B1049" s="422"/>
      <c r="G1049" s="2">
        <f>+G1048+E1049-F1049</f>
        <v>89.4</v>
      </c>
    </row>
    <row r="1050" spans="2:7">
      <c r="B1050" s="422"/>
      <c r="G1050" s="2">
        <f>+G1049+E1050-F1050</f>
        <v>89.4</v>
      </c>
    </row>
    <row r="1051" spans="2:7">
      <c r="B1051" s="422"/>
      <c r="G1051" s="2">
        <f>+G1050+E1051-F1051</f>
        <v>89.4</v>
      </c>
    </row>
    <row r="1052" spans="2:7">
      <c r="B1052" s="422"/>
      <c r="G1052" s="2">
        <f>+G1051+E1052-F1052</f>
        <v>89.4</v>
      </c>
    </row>
    <row r="1053" spans="2:7">
      <c r="B1053" s="422"/>
      <c r="G1053" s="2">
        <f>+G1052+E1053-F1053</f>
        <v>89.4</v>
      </c>
    </row>
    <row r="1054" spans="2:7">
      <c r="B1054" s="422"/>
      <c r="G1054" s="2">
        <f>+G1053+E1054-F1054</f>
        <v>89.4</v>
      </c>
    </row>
    <row r="1055" spans="2:7">
      <c r="B1055" s="422"/>
      <c r="G1055" s="2">
        <f>+G1054+E1055-F1055</f>
        <v>89.4</v>
      </c>
    </row>
    <row r="1056" spans="2:7">
      <c r="B1056" s="422"/>
      <c r="G1056" s="2">
        <f>+G1055+E1056-F1056</f>
        <v>89.4</v>
      </c>
    </row>
    <row r="1057" spans="2:7">
      <c r="B1057" s="422"/>
      <c r="G1057" s="2">
        <f>+G1056+E1057-F1057</f>
        <v>89.4</v>
      </c>
    </row>
    <row r="1058" spans="2:7">
      <c r="B1058" s="422"/>
      <c r="G1058" s="2">
        <f>+G1057+E1058-F1058</f>
        <v>89.4</v>
      </c>
    </row>
    <row r="1059" spans="2:7">
      <c r="B1059" s="422"/>
      <c r="G1059" s="2">
        <f>+G1058+E1059-F1059</f>
        <v>89.4</v>
      </c>
    </row>
    <row r="1060" spans="2:7">
      <c r="B1060" s="422"/>
      <c r="G1060" s="2">
        <f>+G1059+E1060-F1060</f>
        <v>89.4</v>
      </c>
    </row>
    <row r="1061" spans="2:7">
      <c r="B1061" s="422"/>
      <c r="G1061" s="2">
        <f>+G1060+E1061-F1061</f>
        <v>89.4</v>
      </c>
    </row>
    <row r="1062" spans="2:7">
      <c r="B1062" s="422"/>
      <c r="G1062" s="2">
        <f>+G1061+E1062-F1062</f>
        <v>89.4</v>
      </c>
    </row>
    <row r="1063" spans="2:7">
      <c r="B1063" s="422"/>
      <c r="G1063" s="2">
        <f>+G1062+E1063-F1063</f>
        <v>89.4</v>
      </c>
    </row>
    <row r="1064" spans="2:7">
      <c r="B1064" s="422"/>
      <c r="G1064" s="2">
        <f>+G1063+E1064-F1064</f>
        <v>89.4</v>
      </c>
    </row>
    <row r="1065" spans="2:7">
      <c r="B1065" s="422"/>
      <c r="G1065" s="2">
        <f>+G1064+E1065-F1065</f>
        <v>89.4</v>
      </c>
    </row>
    <row r="1066" spans="2:7">
      <c r="B1066" s="422"/>
      <c r="G1066" s="2">
        <f>+G1065+E1066-F1066</f>
        <v>89.4</v>
      </c>
    </row>
    <row r="1067" spans="2:7">
      <c r="B1067" s="422"/>
      <c r="G1067" s="2">
        <f>+G1066+E1067-F1067</f>
        <v>89.4</v>
      </c>
    </row>
    <row r="1068" spans="2:7">
      <c r="B1068" s="422"/>
      <c r="G1068" s="2">
        <f>+G1067+E1068-F1068</f>
        <v>89.4</v>
      </c>
    </row>
    <row r="1069" spans="2:7">
      <c r="B1069" s="422"/>
      <c r="G1069" s="2">
        <f>+G1068+E1069-F1069</f>
        <v>89.4</v>
      </c>
    </row>
    <row r="1070" spans="2:7">
      <c r="B1070" s="422"/>
      <c r="G1070" s="2">
        <f>+G1069+E1070-F1070</f>
        <v>89.4</v>
      </c>
    </row>
    <row r="1071" spans="2:7">
      <c r="B1071" s="422"/>
      <c r="G1071" s="2">
        <f>+G1070+E1071-F1071</f>
        <v>89.4</v>
      </c>
    </row>
    <row r="1072" spans="2:7">
      <c r="B1072" s="422"/>
      <c r="G1072" s="2">
        <f>+G1071+E1072-F1072</f>
        <v>89.4</v>
      </c>
    </row>
    <row r="1073" spans="2:7">
      <c r="B1073" s="422"/>
      <c r="G1073" s="2">
        <f>+G1072+E1073-F1073</f>
        <v>89.4</v>
      </c>
    </row>
    <row r="1074" spans="2:7">
      <c r="B1074" s="422"/>
      <c r="G1074" s="2">
        <f>+G1073+E1074-F1074</f>
        <v>89.4</v>
      </c>
    </row>
    <row r="1075" spans="2:7">
      <c r="B1075" s="422"/>
      <c r="G1075" s="2">
        <f>+G1074+E1075-F1075</f>
        <v>89.4</v>
      </c>
    </row>
    <row r="1076" spans="2:7">
      <c r="B1076" s="422"/>
      <c r="G1076" s="2">
        <f>+G1075+E1076-F1076</f>
        <v>89.4</v>
      </c>
    </row>
    <row r="1077" spans="2:7">
      <c r="B1077" s="422"/>
      <c r="G1077" s="2">
        <f>+G1076+E1077-F1077</f>
        <v>89.4</v>
      </c>
    </row>
    <row r="1078" spans="2:7">
      <c r="B1078" s="422"/>
      <c r="G1078" s="2">
        <f>+G1077+E1078-F1078</f>
        <v>89.4</v>
      </c>
    </row>
    <row r="1079" spans="2:7">
      <c r="B1079" s="422"/>
      <c r="G1079" s="2">
        <f>+G1078+E1079-F1079</f>
        <v>89.4</v>
      </c>
    </row>
    <row r="1080" spans="2:7">
      <c r="B1080" s="422"/>
      <c r="G1080" s="2">
        <f>+G1079+E1080-F1080</f>
        <v>89.4</v>
      </c>
    </row>
    <row r="1081" spans="2:7">
      <c r="B1081" s="422"/>
      <c r="G1081" s="2">
        <f>+G1080+E1081-F1081</f>
        <v>89.4</v>
      </c>
    </row>
    <row r="1082" spans="2:7">
      <c r="B1082" s="422"/>
      <c r="G1082" s="2">
        <f>+G1081+E1082-F1082</f>
        <v>89.4</v>
      </c>
    </row>
    <row r="1083" spans="2:7">
      <c r="B1083" s="422"/>
      <c r="G1083" s="2">
        <f>+G1082+E1083-F1083</f>
        <v>89.4</v>
      </c>
    </row>
    <row r="1084" spans="2:7">
      <c r="B1084" s="422"/>
      <c r="G1084" s="2">
        <f>+G1083+E1084-F1084</f>
        <v>89.4</v>
      </c>
    </row>
    <row r="1085" spans="2:7">
      <c r="B1085" s="422"/>
      <c r="G1085" s="2">
        <f>+G1084+E1085-F1085</f>
        <v>89.4</v>
      </c>
    </row>
    <row r="1086" spans="2:7">
      <c r="B1086" s="422"/>
      <c r="G1086" s="2">
        <f>+G1085+E1086-F1086</f>
        <v>89.4</v>
      </c>
    </row>
    <row r="1087" spans="2:7">
      <c r="B1087" s="422"/>
      <c r="G1087" s="2">
        <f>+G1086+E1087-F1087</f>
        <v>89.4</v>
      </c>
    </row>
    <row r="1088" spans="2:7">
      <c r="B1088" s="422"/>
      <c r="G1088" s="2">
        <f>+G1087+E1088-F1088</f>
        <v>89.4</v>
      </c>
    </row>
    <row r="1089" spans="2:7">
      <c r="B1089" s="422"/>
      <c r="G1089" s="2">
        <f>+G1088+E1089-F1089</f>
        <v>89.4</v>
      </c>
    </row>
    <row r="1090" spans="2:7">
      <c r="B1090" s="422"/>
      <c r="G1090" s="2">
        <f>+G1089+E1090-F1090</f>
        <v>89.4</v>
      </c>
    </row>
    <row r="1091" spans="2:7">
      <c r="B1091" s="422"/>
      <c r="G1091" s="2">
        <f>+G1090+E1091-F1091</f>
        <v>89.4</v>
      </c>
    </row>
    <row r="1092" spans="2:7">
      <c r="B1092" s="422"/>
      <c r="G1092" s="2">
        <f>+G1091+E1092-F1092</f>
        <v>89.4</v>
      </c>
    </row>
    <row r="1093" spans="2:7">
      <c r="B1093" s="422"/>
      <c r="G1093" s="2">
        <f>+G1092+E1093-F1093</f>
        <v>89.4</v>
      </c>
    </row>
    <row r="1094" spans="2:7">
      <c r="B1094" s="422"/>
      <c r="G1094" s="2">
        <f>+G1093+E1094-F1094</f>
        <v>89.4</v>
      </c>
    </row>
    <row r="1095" spans="2:7">
      <c r="B1095" s="422"/>
      <c r="G1095" s="2">
        <f>+G1094+E1095-F1095</f>
        <v>89.4</v>
      </c>
    </row>
    <row r="1096" spans="2:7">
      <c r="B1096" s="422"/>
      <c r="G1096" s="2">
        <f>+G1095+E1096-F1096</f>
        <v>89.4</v>
      </c>
    </row>
    <row r="1097" spans="2:7">
      <c r="B1097" s="422"/>
      <c r="G1097" s="2">
        <f>+G1096+E1097-F1097</f>
        <v>89.4</v>
      </c>
    </row>
    <row r="1098" spans="2:7">
      <c r="B1098" s="422"/>
      <c r="G1098" s="2">
        <f>+G1097+E1098-F1098</f>
        <v>89.4</v>
      </c>
    </row>
    <row r="1099" spans="2:7">
      <c r="B1099" s="422"/>
      <c r="G1099" s="2">
        <f>+G1098+E1099-F1099</f>
        <v>89.4</v>
      </c>
    </row>
    <row r="1100" spans="2:7">
      <c r="B1100" s="422"/>
      <c r="G1100" s="2">
        <f>+G1099+E1100-F1100</f>
        <v>89.4</v>
      </c>
    </row>
    <row r="1101" spans="2:7">
      <c r="B1101" s="422"/>
      <c r="G1101" s="2">
        <f>+G1100+E1101-F1101</f>
        <v>89.4</v>
      </c>
    </row>
    <row r="1102" spans="2:7">
      <c r="B1102" s="422"/>
      <c r="G1102" s="2">
        <f>+G1101+E1102-F1102</f>
        <v>89.4</v>
      </c>
    </row>
    <row r="1103" spans="2:7">
      <c r="B1103" s="422"/>
      <c r="G1103" s="2">
        <f>+G1102+E1103-F1103</f>
        <v>89.4</v>
      </c>
    </row>
    <row r="1104" spans="2:7">
      <c r="B1104" s="422"/>
      <c r="G1104" s="2">
        <f>+G1103+E1104-F1104</f>
        <v>89.4</v>
      </c>
    </row>
    <row r="1105" spans="2:7">
      <c r="B1105" s="422"/>
      <c r="G1105" s="2">
        <f>+G1104+E1105-F1105</f>
        <v>89.4</v>
      </c>
    </row>
    <row r="1106" spans="2:7">
      <c r="B1106" s="422"/>
      <c r="G1106" s="2">
        <f>+G1105+E1106-F1106</f>
        <v>89.4</v>
      </c>
    </row>
    <row r="1107" spans="2:7">
      <c r="B1107" s="422"/>
      <c r="G1107" s="2">
        <f>+G1106+E1107-F1107</f>
        <v>89.4</v>
      </c>
    </row>
    <row r="1108" spans="2:7">
      <c r="B1108" s="422"/>
      <c r="G1108" s="2">
        <f>+G1107+E1108-F1108</f>
        <v>89.4</v>
      </c>
    </row>
    <row r="1109" spans="2:7">
      <c r="B1109" s="422"/>
      <c r="G1109" s="2">
        <f>+G1108+E1109-F1109</f>
        <v>89.4</v>
      </c>
    </row>
    <row r="1110" spans="2:7">
      <c r="B1110" s="422"/>
      <c r="G1110" s="2">
        <f>+G1109+E1110-F1110</f>
        <v>89.4</v>
      </c>
    </row>
    <row r="1111" spans="2:7">
      <c r="B1111" s="422"/>
      <c r="G1111" s="2">
        <f>+G1110+E1111-F1111</f>
        <v>89.4</v>
      </c>
    </row>
    <row r="1112" spans="2:7">
      <c r="B1112" s="422"/>
      <c r="G1112" s="2">
        <f>+G1111+E1112-F1112</f>
        <v>89.4</v>
      </c>
    </row>
    <row r="1113" spans="2:7">
      <c r="B1113" s="422"/>
      <c r="G1113" s="2">
        <f>+G1112+E1113-F1113</f>
        <v>89.4</v>
      </c>
    </row>
    <row r="1114" spans="2:7">
      <c r="B1114" s="422"/>
      <c r="G1114" s="2">
        <f>+G1113+E1114-F1114</f>
        <v>89.4</v>
      </c>
    </row>
    <row r="1115" spans="2:7">
      <c r="B1115" s="422"/>
      <c r="G1115" s="2">
        <f>+G1114+E1115-F1115</f>
        <v>89.4</v>
      </c>
    </row>
    <row r="1116" spans="2:7">
      <c r="B1116" s="422"/>
      <c r="G1116" s="2">
        <f>+G1115+E1116-F1116</f>
        <v>89.4</v>
      </c>
    </row>
    <row r="1117" spans="2:7">
      <c r="B1117" s="422"/>
      <c r="G1117" s="2">
        <f>+G1116+E1117-F1117</f>
        <v>89.4</v>
      </c>
    </row>
    <row r="1118" spans="2:7">
      <c r="B1118" s="422"/>
      <c r="G1118" s="2">
        <f>+G1117+E1118-F1118</f>
        <v>89.4</v>
      </c>
    </row>
    <row r="1119" spans="2:7">
      <c r="B1119" s="422"/>
      <c r="G1119" s="2">
        <f>+G1118+E1119-F1119</f>
        <v>89.4</v>
      </c>
    </row>
    <row r="1120" spans="2:7">
      <c r="B1120" s="422"/>
      <c r="G1120" s="2">
        <f>+G1119+E1120-F1120</f>
        <v>89.4</v>
      </c>
    </row>
    <row r="1121" spans="2:7">
      <c r="B1121" s="422"/>
      <c r="G1121" s="2">
        <f>+G1120+E1121-F1121</f>
        <v>89.4</v>
      </c>
    </row>
    <row r="1122" spans="2:7">
      <c r="B1122" s="422"/>
      <c r="G1122" s="2">
        <f>+G1121+E1122-F1122</f>
        <v>89.4</v>
      </c>
    </row>
    <row r="1123" spans="2:7">
      <c r="B1123" s="422"/>
      <c r="G1123" s="2">
        <f>+G1122+E1123-F1123</f>
        <v>89.4</v>
      </c>
    </row>
    <row r="1124" spans="2:7">
      <c r="B1124" s="422"/>
      <c r="G1124" s="2">
        <f>+G1123+E1124-F1124</f>
        <v>89.4</v>
      </c>
    </row>
    <row r="1125" spans="2:7">
      <c r="B1125" s="422"/>
      <c r="G1125" s="2">
        <f>+G1124+E1125-F1125</f>
        <v>89.4</v>
      </c>
    </row>
    <row r="1126" spans="2:7">
      <c r="B1126" s="422"/>
      <c r="G1126" s="2">
        <f>+G1125+E1126-F1126</f>
        <v>89.4</v>
      </c>
    </row>
    <row r="1127" spans="2:7">
      <c r="B1127" s="422"/>
      <c r="G1127" s="2">
        <f>+G1126+E1127-F1127</f>
        <v>89.4</v>
      </c>
    </row>
    <row r="1128" spans="2:7">
      <c r="B1128" s="422"/>
      <c r="G1128" s="2">
        <f>+G1127+E1128-F1128</f>
        <v>89.4</v>
      </c>
    </row>
    <row r="1129" spans="2:7">
      <c r="B1129" s="422"/>
      <c r="G1129" s="2">
        <f>+G1128+E1129-F1129</f>
        <v>89.4</v>
      </c>
    </row>
    <row r="1130" spans="2:7">
      <c r="B1130" s="422"/>
      <c r="G1130" s="2">
        <f>+G1129+E1130-F1130</f>
        <v>89.4</v>
      </c>
    </row>
    <row r="1131" spans="2:7">
      <c r="B1131" s="422"/>
      <c r="G1131" s="2">
        <f>+G1130+E1131-F1131</f>
        <v>89.4</v>
      </c>
    </row>
    <row r="1132" spans="2:7">
      <c r="B1132" s="422"/>
      <c r="G1132" s="2">
        <f>+G1131+E1132-F1132</f>
        <v>89.4</v>
      </c>
    </row>
    <row r="1133" spans="2:7">
      <c r="B1133" s="422"/>
      <c r="G1133" s="2">
        <f>+G1132+E1133-F1133</f>
        <v>89.4</v>
      </c>
    </row>
    <row r="1134" spans="2:7">
      <c r="B1134" s="422"/>
      <c r="G1134" s="2">
        <f>+G1133+E1134-F1134</f>
        <v>89.4</v>
      </c>
    </row>
    <row r="1135" spans="2:7">
      <c r="B1135" s="422"/>
      <c r="G1135" s="2">
        <f>+G1134+E1135-F1135</f>
        <v>89.4</v>
      </c>
    </row>
    <row r="1136" spans="2:7">
      <c r="B1136" s="422"/>
      <c r="G1136" s="2">
        <f>+G1135+E1136-F1136</f>
        <v>89.4</v>
      </c>
    </row>
    <row r="1137" spans="2:7">
      <c r="B1137" s="422"/>
      <c r="G1137" s="2">
        <f>+G1136+E1137-F1137</f>
        <v>89.4</v>
      </c>
    </row>
    <row r="1138" spans="2:7">
      <c r="B1138" s="422"/>
      <c r="G1138" s="2">
        <f>+G1137+E1138-F1138</f>
        <v>89.4</v>
      </c>
    </row>
    <row r="1139" spans="2:7">
      <c r="B1139" s="422"/>
      <c r="G1139" s="2">
        <f>+G1138+E1139-F1139</f>
        <v>89.4</v>
      </c>
    </row>
    <row r="1140" spans="2:7">
      <c r="B1140" s="422"/>
      <c r="G1140" s="2">
        <f>+G1139+E1140-F1140</f>
        <v>89.4</v>
      </c>
    </row>
    <row r="1141" spans="2:7">
      <c r="B1141" s="422"/>
      <c r="G1141" s="2">
        <f>+G1140+E1141-F1141</f>
        <v>89.4</v>
      </c>
    </row>
    <row r="1142" spans="2:7">
      <c r="B1142" s="422"/>
      <c r="G1142" s="2">
        <f>+G1141+E1142-F1142</f>
        <v>89.4</v>
      </c>
    </row>
    <row r="1143" spans="2:7">
      <c r="B1143" s="422"/>
      <c r="G1143" s="2">
        <f>+G1142+E1143-F1143</f>
        <v>89.4</v>
      </c>
    </row>
    <row r="1144" spans="2:7">
      <c r="B1144" s="422"/>
      <c r="G1144" s="2">
        <f>+G1143+E1144-F1144</f>
        <v>89.4</v>
      </c>
    </row>
    <row r="1145" spans="2:7">
      <c r="B1145" s="422"/>
      <c r="G1145" s="2">
        <f>+G1144+E1145-F1145</f>
        <v>89.4</v>
      </c>
    </row>
    <row r="1146" spans="2:7">
      <c r="B1146" s="422"/>
      <c r="G1146" s="2">
        <f>+G1145+E1146-F1146</f>
        <v>89.4</v>
      </c>
    </row>
    <row r="1147" spans="2:7">
      <c r="B1147" s="422"/>
      <c r="G1147" s="2">
        <f>+G1146+E1147-F1147</f>
        <v>89.4</v>
      </c>
    </row>
    <row r="1148" spans="2:7">
      <c r="B1148" s="422"/>
      <c r="G1148" s="2">
        <f>+G1147+E1148-F1148</f>
        <v>89.4</v>
      </c>
    </row>
    <row r="1149" spans="2:7">
      <c r="B1149" s="422"/>
      <c r="G1149" s="2">
        <f>+G1148+E1149-F1149</f>
        <v>89.4</v>
      </c>
    </row>
    <row r="1150" spans="2:7">
      <c r="B1150" s="422"/>
      <c r="G1150" s="2">
        <f>+G1149+E1150-F1150</f>
        <v>89.4</v>
      </c>
    </row>
    <row r="1151" spans="2:7">
      <c r="B1151" s="422"/>
      <c r="G1151" s="2">
        <f>+G1150+E1151-F1151</f>
        <v>89.4</v>
      </c>
    </row>
    <row r="1152" spans="2:7">
      <c r="B1152" s="422"/>
      <c r="G1152" s="2">
        <f>+G1151+E1152-F1152</f>
        <v>89.4</v>
      </c>
    </row>
    <row r="1153" spans="2:7">
      <c r="B1153" s="422"/>
      <c r="G1153" s="2">
        <f>+G1152+E1153-F1153</f>
        <v>89.4</v>
      </c>
    </row>
    <row r="1154" spans="2:7">
      <c r="B1154" s="422"/>
      <c r="G1154" s="2">
        <f>+G1153+E1154-F1154</f>
        <v>89.4</v>
      </c>
    </row>
    <row r="1155" spans="2:7">
      <c r="B1155" s="422"/>
      <c r="G1155" s="2">
        <f>+G1154+E1155-F1155</f>
        <v>89.4</v>
      </c>
    </row>
    <row r="1156" spans="2:7">
      <c r="B1156" s="422"/>
      <c r="G1156" s="2">
        <f>+G1155+E1156-F1156</f>
        <v>89.4</v>
      </c>
    </row>
    <row r="1157" spans="2:7">
      <c r="B1157" s="422"/>
      <c r="G1157" s="2">
        <f>+G1156+E1157-F1157</f>
        <v>89.4</v>
      </c>
    </row>
    <row r="1158" spans="2:7">
      <c r="B1158" s="422"/>
      <c r="G1158" s="2">
        <f>+G1157+E1158-F1158</f>
        <v>89.4</v>
      </c>
    </row>
    <row r="1159" spans="2:7">
      <c r="B1159" s="422"/>
      <c r="G1159" s="2">
        <f>+G1158+E1159-F1159</f>
        <v>89.4</v>
      </c>
    </row>
    <row r="1160" spans="2:7">
      <c r="B1160" s="422"/>
      <c r="G1160" s="2">
        <f>+G1159+E1160-F1160</f>
        <v>89.4</v>
      </c>
    </row>
    <row r="1161" spans="2:7">
      <c r="B1161" s="422"/>
      <c r="G1161" s="2">
        <f>+G1160+E1161-F1161</f>
        <v>89.4</v>
      </c>
    </row>
    <row r="1162" spans="2:7">
      <c r="B1162" s="422"/>
      <c r="G1162" s="2">
        <f>+G1161+E1162-F1162</f>
        <v>89.4</v>
      </c>
    </row>
    <row r="1163" spans="2:7">
      <c r="B1163" s="422"/>
      <c r="G1163" s="2">
        <f>+G1162+E1163-F1163</f>
        <v>89.4</v>
      </c>
    </row>
    <row r="1164" spans="2:7">
      <c r="B1164" s="422"/>
      <c r="G1164" s="2">
        <f>+G1163+E1164-F1164</f>
        <v>89.4</v>
      </c>
    </row>
    <row r="1165" spans="2:7">
      <c r="B1165" s="422"/>
      <c r="G1165" s="2">
        <f>+G1164+E1165-F1165</f>
        <v>89.4</v>
      </c>
    </row>
    <row r="1166" spans="2:7">
      <c r="B1166" s="422"/>
      <c r="G1166" s="2">
        <f>+G1165+E1166-F1166</f>
        <v>89.4</v>
      </c>
    </row>
    <row r="1167" spans="2:7">
      <c r="B1167" s="422"/>
      <c r="G1167" s="2">
        <f>+G1166+E1167-F1167</f>
        <v>89.4</v>
      </c>
    </row>
    <row r="1168" spans="2:7">
      <c r="B1168" s="422"/>
      <c r="G1168" s="2">
        <f>+G1167+E1168-F1168</f>
        <v>89.4</v>
      </c>
    </row>
    <row r="1169" spans="2:7">
      <c r="B1169" s="422"/>
      <c r="G1169" s="2">
        <f>+G1168+E1169-F1169</f>
        <v>89.4</v>
      </c>
    </row>
    <row r="1170" spans="2:7">
      <c r="B1170" s="422"/>
      <c r="G1170" s="2">
        <f>+G1169+E1170-F1170</f>
        <v>89.4</v>
      </c>
    </row>
    <row r="1171" spans="2:7">
      <c r="B1171" s="422"/>
      <c r="G1171" s="2">
        <f>+G1170+E1171-F1171</f>
        <v>89.4</v>
      </c>
    </row>
    <row r="1172" spans="2:7">
      <c r="B1172" s="422"/>
      <c r="G1172" s="2">
        <f>+G1171+E1172-F1172</f>
        <v>89.4</v>
      </c>
    </row>
    <row r="1173" spans="2:7">
      <c r="B1173" s="422"/>
      <c r="G1173" s="2">
        <f>+G1172+E1173-F1173</f>
        <v>89.4</v>
      </c>
    </row>
    <row r="1174" spans="2:7">
      <c r="B1174" s="422"/>
      <c r="G1174" s="2">
        <f>+G1173+E1174-F1174</f>
        <v>89.4</v>
      </c>
    </row>
    <row r="1175" spans="2:7">
      <c r="B1175" s="422"/>
      <c r="G1175" s="2">
        <f>+G1174+E1175-F1175</f>
        <v>89.4</v>
      </c>
    </row>
    <row r="1176" spans="2:7">
      <c r="B1176" s="422"/>
      <c r="G1176" s="2">
        <f>+G1175+E1176-F1176</f>
        <v>89.4</v>
      </c>
    </row>
    <row r="1177" spans="2:7">
      <c r="B1177" s="422"/>
      <c r="G1177" s="2">
        <f>+G1176+E1177-F1177</f>
        <v>89.4</v>
      </c>
    </row>
    <row r="1178" spans="2:7">
      <c r="B1178" s="422"/>
      <c r="G1178" s="2">
        <f>+G1177+E1178-F1178</f>
        <v>89.4</v>
      </c>
    </row>
    <row r="1179" spans="2:7">
      <c r="B1179" s="422"/>
      <c r="G1179" s="2">
        <f>+G1178+E1179-F1179</f>
        <v>89.4</v>
      </c>
    </row>
    <row r="1180" spans="2:7">
      <c r="B1180" s="422"/>
      <c r="G1180" s="2">
        <f>+G1179+E1180-F1180</f>
        <v>89.4</v>
      </c>
    </row>
    <row r="1181" spans="2:7">
      <c r="B1181" s="422"/>
      <c r="G1181" s="2">
        <f>+G1180+E1181-F1181</f>
        <v>89.4</v>
      </c>
    </row>
    <row r="1182" spans="2:7">
      <c r="B1182" s="422"/>
      <c r="G1182" s="2">
        <f>+G1181+E1182-F1182</f>
        <v>89.4</v>
      </c>
    </row>
    <row r="1183" spans="2:7">
      <c r="B1183" s="422"/>
      <c r="G1183" s="2">
        <f>+G1182+E1183-F1183</f>
        <v>89.4</v>
      </c>
    </row>
    <row r="1184" spans="2:7">
      <c r="B1184" s="422"/>
      <c r="G1184" s="2">
        <f>+G1183+E1184-F1184</f>
        <v>89.4</v>
      </c>
    </row>
    <row r="1185" spans="2:7">
      <c r="B1185" s="422"/>
      <c r="G1185" s="2">
        <f>+G1184+E1185-F1185</f>
        <v>89.4</v>
      </c>
    </row>
    <row r="1186" spans="2:7">
      <c r="B1186" s="422"/>
      <c r="G1186" s="2">
        <f>+G1185+E1186-F1186</f>
        <v>89.4</v>
      </c>
    </row>
    <row r="1187" spans="2:7">
      <c r="B1187" s="422"/>
      <c r="G1187" s="2">
        <f>+G1186+E1187-F1187</f>
        <v>89.4</v>
      </c>
    </row>
    <row r="1188" spans="2:7">
      <c r="B1188" s="422"/>
      <c r="G1188" s="2">
        <f>+G1187+E1188-F1188</f>
        <v>89.4</v>
      </c>
    </row>
    <row r="1189" spans="2:7">
      <c r="B1189" s="422"/>
      <c r="G1189" s="2">
        <f>+G1188+E1189-F1189</f>
        <v>89.4</v>
      </c>
    </row>
    <row r="1190" spans="2:7">
      <c r="B1190" s="422"/>
      <c r="G1190" s="2">
        <f>+G1189+E1190-F1190</f>
        <v>89.4</v>
      </c>
    </row>
    <row r="1191" spans="2:7">
      <c r="B1191" s="422"/>
      <c r="G1191" s="2">
        <f>+G1190+E1191-F1191</f>
        <v>89.4</v>
      </c>
    </row>
    <row r="1192" spans="2:7">
      <c r="B1192" s="422"/>
      <c r="G1192" s="2">
        <f>+G1191+E1192-F1192</f>
        <v>89.4</v>
      </c>
    </row>
    <row r="1193" spans="2:7">
      <c r="B1193" s="422"/>
      <c r="G1193" s="2">
        <f>+G1192+E1193-F1193</f>
        <v>89.4</v>
      </c>
    </row>
    <row r="1194" spans="2:7">
      <c r="B1194" s="422"/>
      <c r="G1194" s="2">
        <f>+G1193+E1194-F1194</f>
        <v>89.4</v>
      </c>
    </row>
    <row r="1195" spans="2:7">
      <c r="B1195" s="422"/>
      <c r="G1195" s="2">
        <f>+G1194+E1195-F1195</f>
        <v>89.4</v>
      </c>
    </row>
    <row r="1196" spans="2:7">
      <c r="B1196" s="422"/>
      <c r="G1196" s="2">
        <f>+G1195+E1196-F1196</f>
        <v>89.4</v>
      </c>
    </row>
    <row r="1197" spans="2:7">
      <c r="B1197" s="422"/>
      <c r="G1197" s="2">
        <f>+G1196+E1197-F1197</f>
        <v>89.4</v>
      </c>
    </row>
    <row r="1198" spans="2:7">
      <c r="B1198" s="422"/>
      <c r="G1198" s="2">
        <f>+G1197+E1198-F1198</f>
        <v>89.4</v>
      </c>
    </row>
    <row r="1199" spans="2:7">
      <c r="B1199" s="422"/>
      <c r="G1199" s="2">
        <f>+G1198+E1199-F1199</f>
        <v>89.4</v>
      </c>
    </row>
    <row r="1200" spans="2:7">
      <c r="B1200" s="422"/>
      <c r="G1200" s="2">
        <f>+G1199+E1200-F1200</f>
        <v>89.4</v>
      </c>
    </row>
    <row r="1201" spans="2:7">
      <c r="B1201" s="422"/>
      <c r="G1201" s="2">
        <f>+G1200+E1201-F1201</f>
        <v>89.4</v>
      </c>
    </row>
    <row r="1202" spans="2:7">
      <c r="B1202" s="422"/>
      <c r="G1202" s="2">
        <f>+G1201+E1202-F1202</f>
        <v>89.4</v>
      </c>
    </row>
    <row r="1203" spans="2:7">
      <c r="B1203" s="422"/>
      <c r="G1203" s="2">
        <f>+G1202+E1203-F1203</f>
        <v>89.4</v>
      </c>
    </row>
    <row r="1204" spans="2:7">
      <c r="B1204" s="422"/>
      <c r="G1204" s="2">
        <f>+G1203+E1204-F1204</f>
        <v>89.4</v>
      </c>
    </row>
    <row r="1205" spans="2:7">
      <c r="B1205" s="422"/>
      <c r="G1205" s="2">
        <f>+G1204+E1205-F1205</f>
        <v>89.4</v>
      </c>
    </row>
    <row r="1206" spans="2:7">
      <c r="B1206" s="422"/>
      <c r="G1206" s="2">
        <f>+G1205+E1206-F1206</f>
        <v>89.4</v>
      </c>
    </row>
    <row r="1207" spans="2:7">
      <c r="B1207" s="422"/>
      <c r="G1207" s="2">
        <f>+G1206+E1207-F1207</f>
        <v>89.4</v>
      </c>
    </row>
    <row r="1208" spans="2:7">
      <c r="B1208" s="422"/>
      <c r="G1208" s="2">
        <f>+G1207+E1208-F1208</f>
        <v>89.4</v>
      </c>
    </row>
    <row r="1209" spans="2:7">
      <c r="B1209" s="422"/>
      <c r="G1209" s="2">
        <f>+G1208+E1209-F1209</f>
        <v>89.4</v>
      </c>
    </row>
    <row r="1210" spans="2:7">
      <c r="B1210" s="422"/>
      <c r="G1210" s="2">
        <f>+G1209+E1210-F1210</f>
        <v>89.4</v>
      </c>
    </row>
    <row r="1211" spans="2:7">
      <c r="B1211" s="422"/>
      <c r="G1211" s="2">
        <f>+G1210+E1211-F1211</f>
        <v>89.4</v>
      </c>
    </row>
    <row r="1212" spans="2:7">
      <c r="B1212" s="422"/>
      <c r="G1212" s="2">
        <f>+G1211+E1212-F1212</f>
        <v>89.4</v>
      </c>
    </row>
    <row r="1213" spans="2:7">
      <c r="B1213" s="422"/>
      <c r="G1213" s="2">
        <f>+G1212+E1213-F1213</f>
        <v>89.4</v>
      </c>
    </row>
    <row r="1214" spans="2:7">
      <c r="B1214" s="422"/>
      <c r="G1214" s="2">
        <f>+G1213+E1214-F1214</f>
        <v>89.4</v>
      </c>
    </row>
    <row r="1215" spans="2:7">
      <c r="B1215" s="422"/>
      <c r="G1215" s="2">
        <f>+G1214+E1215-F1215</f>
        <v>89.4</v>
      </c>
    </row>
    <row r="1216" spans="2:7">
      <c r="B1216" s="422"/>
      <c r="G1216" s="2">
        <f>+G1215+E1216-F1216</f>
        <v>89.4</v>
      </c>
    </row>
    <row r="1217" spans="2:7">
      <c r="B1217" s="422"/>
      <c r="G1217" s="2">
        <f>+G1216+E1217-F1217</f>
        <v>89.4</v>
      </c>
    </row>
    <row r="1218" spans="2:7">
      <c r="B1218" s="422"/>
      <c r="G1218" s="2">
        <f>+G1217+E1218-F1218</f>
        <v>89.4</v>
      </c>
    </row>
    <row r="1219" spans="2:7">
      <c r="B1219" s="422"/>
      <c r="G1219" s="2">
        <f>+G1218+E1219-F1219</f>
        <v>89.4</v>
      </c>
    </row>
    <row r="1220" spans="2:7">
      <c r="B1220" s="422"/>
      <c r="G1220" s="2">
        <f>+G1219+E1220-F1220</f>
        <v>89.4</v>
      </c>
    </row>
    <row r="1221" spans="2:7">
      <c r="B1221" s="422"/>
      <c r="G1221" s="2">
        <f>+G1220+E1221-F1221</f>
        <v>89.4</v>
      </c>
    </row>
    <row r="1222" spans="2:7">
      <c r="B1222" s="422"/>
      <c r="G1222" s="2">
        <f>+G1221+E1222-F1222</f>
        <v>89.4</v>
      </c>
    </row>
    <row r="1223" spans="2:7">
      <c r="B1223" s="422"/>
      <c r="G1223" s="2">
        <f>+G1222+E1223-F1223</f>
        <v>89.4</v>
      </c>
    </row>
    <row r="1224" spans="2:7">
      <c r="B1224" s="422"/>
      <c r="G1224" s="2">
        <f>+G1223+E1224-F1224</f>
        <v>89.4</v>
      </c>
    </row>
    <row r="1225" spans="2:7">
      <c r="B1225" s="422"/>
      <c r="G1225" s="2">
        <f>+G1224+E1225-F1225</f>
        <v>89.4</v>
      </c>
    </row>
    <row r="1226" spans="2:7">
      <c r="B1226" s="422"/>
      <c r="G1226" s="2">
        <f>+G1225+E1226-F1226</f>
        <v>89.4</v>
      </c>
    </row>
    <row r="1227" spans="2:7">
      <c r="B1227" s="422"/>
      <c r="G1227" s="2">
        <f>+G1226+E1227-F1227</f>
        <v>89.4</v>
      </c>
    </row>
    <row r="1228" spans="2:7">
      <c r="B1228" s="422"/>
      <c r="G1228" s="2">
        <f>+G1227+E1228-F1228</f>
        <v>89.4</v>
      </c>
    </row>
    <row r="1229" spans="2:7">
      <c r="B1229" s="422"/>
      <c r="G1229" s="2">
        <f>+G1228+E1229-F1229</f>
        <v>89.4</v>
      </c>
    </row>
    <row r="1230" spans="2:7">
      <c r="B1230" s="422"/>
      <c r="G1230" s="2">
        <f>+G1229+E1230-F1230</f>
        <v>89.4</v>
      </c>
    </row>
    <row r="1231" spans="2:7">
      <c r="B1231" s="422"/>
      <c r="G1231" s="2">
        <f>+G1230+E1231-F1231</f>
        <v>89.4</v>
      </c>
    </row>
    <row r="1232" spans="2:7">
      <c r="B1232" s="422"/>
      <c r="G1232" s="2">
        <f>+G1231+E1232-F1232</f>
        <v>89.4</v>
      </c>
    </row>
    <row r="1233" spans="2:7">
      <c r="B1233" s="422"/>
      <c r="G1233" s="2">
        <f>+G1232+E1233-F1233</f>
        <v>89.4</v>
      </c>
    </row>
    <row r="1234" spans="2:7">
      <c r="B1234" s="422"/>
      <c r="G1234" s="2">
        <f>+G1233+E1234-F1234</f>
        <v>89.4</v>
      </c>
    </row>
    <row r="1235" spans="2:7">
      <c r="B1235" s="422"/>
      <c r="G1235" s="2">
        <f>+G1234+E1235-F1235</f>
        <v>89.4</v>
      </c>
    </row>
    <row r="1236" spans="2:7">
      <c r="B1236" s="422"/>
      <c r="G1236" s="2">
        <f>+G1235+E1236-F1236</f>
        <v>89.4</v>
      </c>
    </row>
    <row r="1237" spans="2:7">
      <c r="B1237" s="422"/>
      <c r="G1237" s="2">
        <f>+G1236+E1237-F1237</f>
        <v>89.4</v>
      </c>
    </row>
    <row r="1238" spans="2:7">
      <c r="B1238" s="422"/>
      <c r="G1238" s="2">
        <f>+G1237+E1238-F1238</f>
        <v>89.4</v>
      </c>
    </row>
    <row r="1239" spans="2:7">
      <c r="B1239" s="422"/>
      <c r="G1239" s="2">
        <f>+G1238+E1239-F1239</f>
        <v>89.4</v>
      </c>
    </row>
    <row r="1240" spans="2:7">
      <c r="B1240" s="422"/>
      <c r="G1240" s="2">
        <f>+G1239+E1240-F1240</f>
        <v>89.4</v>
      </c>
    </row>
    <row r="1241" spans="2:7">
      <c r="B1241" s="422"/>
      <c r="G1241" s="2">
        <f>+G1240+E1241-F1241</f>
        <v>89.4</v>
      </c>
    </row>
    <row r="1242" spans="2:7">
      <c r="B1242" s="422"/>
      <c r="G1242" s="2">
        <f>+G1241+E1242-F1242</f>
        <v>89.4</v>
      </c>
    </row>
    <row r="1243" spans="2:7">
      <c r="B1243" s="422"/>
      <c r="G1243" s="2">
        <f>+G1242+E1243-F1243</f>
        <v>89.4</v>
      </c>
    </row>
    <row r="1244" spans="2:7">
      <c r="B1244" s="422"/>
      <c r="G1244" s="2">
        <f>+G1243+E1244-F1244</f>
        <v>89.4</v>
      </c>
    </row>
    <row r="1245" spans="2:7">
      <c r="B1245" s="422"/>
      <c r="G1245" s="2">
        <f>+G1244+E1245-F1245</f>
        <v>89.4</v>
      </c>
    </row>
    <row r="1246" spans="2:7">
      <c r="B1246" s="422"/>
      <c r="G1246" s="2">
        <f>+G1245+E1246-F1246</f>
        <v>89.4</v>
      </c>
    </row>
    <row r="1247" spans="2:7">
      <c r="B1247" s="422"/>
      <c r="G1247" s="2">
        <f>+G1246+E1247-F1247</f>
        <v>89.4</v>
      </c>
    </row>
    <row r="1248" spans="2:7">
      <c r="B1248" s="422"/>
      <c r="G1248" s="2">
        <f>+G1247+E1248-F1248</f>
        <v>89.4</v>
      </c>
    </row>
    <row r="1249" spans="2:7">
      <c r="B1249" s="422"/>
      <c r="G1249" s="2">
        <f>+G1248+E1249-F1249</f>
        <v>89.4</v>
      </c>
    </row>
    <row r="1250" spans="2:7">
      <c r="B1250" s="422"/>
      <c r="G1250" s="2">
        <f>+G1249+E1250-F1250</f>
        <v>89.4</v>
      </c>
    </row>
    <row r="1251" spans="2:7">
      <c r="B1251" s="422"/>
      <c r="G1251" s="2">
        <f>+G1250+E1251-F1251</f>
        <v>89.4</v>
      </c>
    </row>
    <row r="1252" spans="2:7">
      <c r="B1252" s="422"/>
      <c r="G1252" s="2">
        <f>+G1251+E1252-F1252</f>
        <v>89.4</v>
      </c>
    </row>
    <row r="1253" spans="2:7">
      <c r="B1253" s="422"/>
      <c r="G1253" s="2">
        <f>+G1252+E1253-F1253</f>
        <v>89.4</v>
      </c>
    </row>
    <row r="1254" spans="2:7">
      <c r="B1254" s="422"/>
      <c r="G1254" s="2">
        <f>+G1253+E1254-F1254</f>
        <v>89.4</v>
      </c>
    </row>
    <row r="1255" spans="2:7">
      <c r="B1255" s="422"/>
      <c r="G1255" s="2">
        <f>+G1254+E1255-F1255</f>
        <v>89.4</v>
      </c>
    </row>
    <row r="1256" spans="2:7">
      <c r="B1256" s="422"/>
      <c r="G1256" s="2">
        <f>+G1255+E1256-F1256</f>
        <v>89.4</v>
      </c>
    </row>
    <row r="1257" spans="2:7">
      <c r="B1257" s="422"/>
      <c r="G1257" s="2">
        <f>+G1256+E1257-F1257</f>
        <v>89.4</v>
      </c>
    </row>
    <row r="1258" spans="2:7">
      <c r="B1258" s="422"/>
      <c r="G1258" s="2">
        <f>+G1257+E1258-F1258</f>
        <v>89.4</v>
      </c>
    </row>
    <row r="1259" spans="2:7">
      <c r="B1259" s="422"/>
      <c r="G1259" s="2">
        <f>+G1258+E1259-F1259</f>
        <v>89.4</v>
      </c>
    </row>
    <row r="1260" spans="2:7">
      <c r="B1260" s="422"/>
      <c r="G1260" s="2">
        <f>+G1259+E1260-F1260</f>
        <v>89.4</v>
      </c>
    </row>
    <row r="1261" spans="2:7">
      <c r="B1261" s="422"/>
      <c r="G1261" s="2">
        <f>+G1260+E1261-F1261</f>
        <v>89.4</v>
      </c>
    </row>
    <row r="1262" spans="2:7">
      <c r="B1262" s="422"/>
      <c r="G1262" s="2">
        <f>+G1261+E1262-F1262</f>
        <v>89.4</v>
      </c>
    </row>
    <row r="1263" spans="2:7">
      <c r="B1263" s="422"/>
      <c r="G1263" s="2">
        <f>+G1262+E1263-F1263</f>
        <v>89.4</v>
      </c>
    </row>
    <row r="1264" spans="2:7">
      <c r="B1264" s="422"/>
      <c r="G1264" s="2">
        <f>+G1263+E1264-F1264</f>
        <v>89.4</v>
      </c>
    </row>
    <row r="1265" spans="2:7">
      <c r="B1265" s="422"/>
      <c r="G1265" s="2">
        <f>+G1264+E1265-F1265</f>
        <v>89.4</v>
      </c>
    </row>
    <row r="1266" spans="2:7">
      <c r="B1266" s="422"/>
      <c r="G1266" s="2">
        <f>+G1265+E1266-F1266</f>
        <v>89.4</v>
      </c>
    </row>
    <row r="1267" spans="2:7">
      <c r="B1267" s="422"/>
      <c r="G1267" s="2">
        <f>+G1266+E1267-F1267</f>
        <v>89.4</v>
      </c>
    </row>
    <row r="1268" spans="2:7">
      <c r="B1268" s="422"/>
      <c r="G1268" s="2">
        <f>+G1267+E1268-F1268</f>
        <v>89.4</v>
      </c>
    </row>
    <row r="1269" spans="2:7">
      <c r="B1269" s="422"/>
      <c r="G1269" s="2">
        <f>+G1268+E1269-F1269</f>
        <v>89.4</v>
      </c>
    </row>
    <row r="1270" spans="2:7">
      <c r="B1270" s="422"/>
      <c r="G1270" s="2">
        <f>+G1269+E1270-F1270</f>
        <v>89.4</v>
      </c>
    </row>
    <row r="1271" spans="2:7">
      <c r="B1271" s="422"/>
      <c r="G1271" s="2">
        <f>+G1270+E1271-F1271</f>
        <v>89.4</v>
      </c>
    </row>
    <row r="1272" spans="2:7">
      <c r="B1272" s="422"/>
      <c r="G1272" s="2">
        <f>+G1271+E1272-F1272</f>
        <v>89.4</v>
      </c>
    </row>
    <row r="1273" spans="2:7">
      <c r="B1273" s="422"/>
      <c r="G1273" s="2">
        <f>+G1272+E1273-F1273</f>
        <v>89.4</v>
      </c>
    </row>
    <row r="1274" spans="2:7">
      <c r="B1274" s="422"/>
      <c r="G1274" s="2">
        <f>+G1273+E1274-F1274</f>
        <v>89.4</v>
      </c>
    </row>
    <row r="1275" spans="2:7">
      <c r="B1275" s="422"/>
      <c r="G1275" s="2">
        <f>+G1274+E1275-F1275</f>
        <v>89.4</v>
      </c>
    </row>
    <row r="1276" spans="2:7">
      <c r="B1276" s="422"/>
      <c r="G1276" s="2">
        <f>+G1275+E1276-F1276</f>
        <v>89.4</v>
      </c>
    </row>
    <row r="1277" spans="2:7">
      <c r="B1277" s="422"/>
      <c r="G1277" s="2">
        <f>+G1276+E1277-F1277</f>
        <v>89.4</v>
      </c>
    </row>
    <row r="1278" spans="2:7">
      <c r="B1278" s="422"/>
      <c r="G1278" s="2">
        <f>+G1277+E1278-F1278</f>
        <v>89.4</v>
      </c>
    </row>
    <row r="1279" spans="2:7">
      <c r="B1279" s="422"/>
      <c r="G1279" s="2">
        <f>+G1278+E1279-F1279</f>
        <v>89.4</v>
      </c>
    </row>
    <row r="1280" spans="2:7">
      <c r="B1280" s="422"/>
      <c r="G1280" s="2">
        <f>+G1279+E1280-F1280</f>
        <v>89.4</v>
      </c>
    </row>
    <row r="1281" spans="2:7">
      <c r="B1281" s="422"/>
      <c r="G1281" s="2">
        <f>+G1280+E1281-F1281</f>
        <v>89.4</v>
      </c>
    </row>
    <row r="1282" spans="2:7">
      <c r="B1282" s="422"/>
      <c r="G1282" s="2">
        <f>+G1281+E1282-F1282</f>
        <v>89.4</v>
      </c>
    </row>
    <row r="1283" spans="2:7">
      <c r="B1283" s="422"/>
      <c r="G1283" s="2">
        <f>+G1282+E1283-F1283</f>
        <v>89.4</v>
      </c>
    </row>
    <row r="1284" spans="2:7">
      <c r="B1284" s="422"/>
      <c r="G1284" s="2">
        <f>+G1283+E1284-F1284</f>
        <v>89.4</v>
      </c>
    </row>
    <row r="1285" spans="2:7">
      <c r="B1285" s="422"/>
      <c r="G1285" s="2">
        <f>+G1284+E1285-F1285</f>
        <v>89.4</v>
      </c>
    </row>
    <row r="1286" spans="2:7">
      <c r="B1286" s="422"/>
      <c r="G1286" s="2">
        <f>+G1285+E1286-F1286</f>
        <v>89.4</v>
      </c>
    </row>
    <row r="1287" spans="2:7">
      <c r="B1287" s="422"/>
      <c r="G1287" s="2">
        <f>+G1286+E1287-F1287</f>
        <v>89.4</v>
      </c>
    </row>
    <row r="1288" spans="2:7">
      <c r="B1288" s="422"/>
      <c r="G1288" s="2">
        <f>+G1287+E1288-F1288</f>
        <v>89.4</v>
      </c>
    </row>
    <row r="1289" spans="2:7">
      <c r="B1289" s="422"/>
      <c r="G1289" s="2">
        <f>+G1288+E1289-F1289</f>
        <v>89.4</v>
      </c>
    </row>
    <row r="1290" spans="2:7">
      <c r="B1290" s="422"/>
      <c r="G1290" s="2">
        <f>+G1289+E1290-F1290</f>
        <v>89.4</v>
      </c>
    </row>
    <row r="1291" spans="2:7">
      <c r="B1291" s="422"/>
      <c r="G1291" s="2">
        <f>+G1290+E1291-F1291</f>
        <v>89.4</v>
      </c>
    </row>
    <row r="1292" spans="2:7">
      <c r="B1292" s="422"/>
      <c r="G1292" s="2">
        <f>+G1291+E1292-F1292</f>
        <v>89.4</v>
      </c>
    </row>
    <row r="1293" spans="2:7">
      <c r="B1293" s="422"/>
      <c r="G1293" s="2">
        <f>+G1292+E1293-F1293</f>
        <v>89.4</v>
      </c>
    </row>
    <row r="1294" spans="2:7">
      <c r="B1294" s="422"/>
      <c r="G1294" s="2">
        <f>+G1293+E1294-F1294</f>
        <v>89.4</v>
      </c>
    </row>
    <row r="1295" spans="2:7">
      <c r="B1295" s="422"/>
      <c r="G1295" s="2">
        <f>+G1294+E1295-F1295</f>
        <v>89.4</v>
      </c>
    </row>
    <row r="1296" spans="2:7">
      <c r="B1296" s="422"/>
      <c r="G1296" s="2">
        <f>+G1295+E1296-F1296</f>
        <v>89.4</v>
      </c>
    </row>
    <row r="1297" spans="2:7">
      <c r="B1297" s="422"/>
      <c r="G1297" s="2">
        <f>+G1296+E1297-F1297</f>
        <v>89.4</v>
      </c>
    </row>
    <row r="1298" spans="2:7">
      <c r="B1298" s="422"/>
      <c r="G1298" s="2">
        <f>+G1297+E1298-F1298</f>
        <v>89.4</v>
      </c>
    </row>
    <row r="1299" spans="2:7">
      <c r="B1299" s="422"/>
      <c r="G1299" s="2">
        <f>+G1298+E1299-F1299</f>
        <v>89.4</v>
      </c>
    </row>
    <row r="1300" spans="2:7">
      <c r="B1300" s="422"/>
      <c r="G1300" s="2">
        <f>+G1299+E1300-F1300</f>
        <v>89.4</v>
      </c>
    </row>
    <row r="1301" spans="2:7">
      <c r="B1301" s="422"/>
      <c r="G1301" s="2">
        <f>+G1300+E1301-F1301</f>
        <v>89.4</v>
      </c>
    </row>
    <row r="1302" spans="2:7">
      <c r="B1302" s="422"/>
      <c r="G1302" s="2">
        <f>+G1301+E1302-F1302</f>
        <v>89.4</v>
      </c>
    </row>
    <row r="1303" spans="2:7">
      <c r="B1303" s="422"/>
      <c r="G1303" s="2">
        <f>+G1302+E1303-F1303</f>
        <v>89.4</v>
      </c>
    </row>
    <row r="1304" spans="2:7">
      <c r="B1304" s="422"/>
      <c r="G1304" s="2">
        <f>+G1303+E1304-F1304</f>
        <v>89.4</v>
      </c>
    </row>
    <row r="1305" spans="2:7">
      <c r="B1305" s="422"/>
      <c r="G1305" s="2">
        <f>+G1304+E1305-F1305</f>
        <v>89.4</v>
      </c>
    </row>
    <row r="1306" spans="2:7">
      <c r="B1306" s="422"/>
      <c r="G1306" s="2">
        <f>+G1305+E1306-F1306</f>
        <v>89.4</v>
      </c>
    </row>
    <row r="1307" spans="2:7">
      <c r="B1307" s="422"/>
      <c r="G1307" s="2">
        <f>+G1306+E1307-F1307</f>
        <v>89.4</v>
      </c>
    </row>
    <row r="1308" spans="2:7">
      <c r="B1308" s="422"/>
      <c r="G1308" s="2">
        <f>+G1307+E1308-F1308</f>
        <v>89.4</v>
      </c>
    </row>
    <row r="1309" spans="2:7">
      <c r="B1309" s="422"/>
      <c r="G1309" s="2">
        <f>+G1308+E1309-F1309</f>
        <v>89.4</v>
      </c>
    </row>
    <row r="1310" spans="2:7">
      <c r="B1310" s="422"/>
      <c r="G1310" s="2">
        <f>+G1309+E1310-F1310</f>
        <v>89.4</v>
      </c>
    </row>
    <row r="1311" spans="2:7">
      <c r="B1311" s="422"/>
      <c r="G1311" s="2">
        <f>+G1310+E1311-F1311</f>
        <v>89.4</v>
      </c>
    </row>
    <row r="1312" spans="2:7">
      <c r="B1312" s="422"/>
      <c r="G1312" s="2">
        <f>+G1311+E1312-F1312</f>
        <v>89.4</v>
      </c>
    </row>
    <row r="1313" spans="2:7">
      <c r="B1313" s="422"/>
      <c r="G1313" s="2">
        <f>+G1312+E1313-F1313</f>
        <v>89.4</v>
      </c>
    </row>
    <row r="1314" spans="2:7">
      <c r="B1314" s="422"/>
      <c r="G1314" s="2">
        <f>+G1313+E1314-F1314</f>
        <v>89.4</v>
      </c>
    </row>
    <row r="1315" spans="2:7">
      <c r="B1315" s="422"/>
      <c r="G1315" s="2">
        <f>+G1314+E1315-F1315</f>
        <v>89.4</v>
      </c>
    </row>
    <row r="1316" spans="2:7">
      <c r="B1316" s="422"/>
      <c r="G1316" s="2">
        <f>+G1315+E1316-F1316</f>
        <v>89.4</v>
      </c>
    </row>
    <row r="1317" spans="2:7">
      <c r="B1317" s="422"/>
      <c r="G1317" s="2">
        <f>+G1316+E1317-F1317</f>
        <v>89.4</v>
      </c>
    </row>
    <row r="1318" spans="2:7">
      <c r="B1318" s="422"/>
      <c r="G1318" s="2">
        <f>+G1317+E1318-F1318</f>
        <v>89.4</v>
      </c>
    </row>
    <row r="1319" spans="2:7">
      <c r="B1319" s="422"/>
      <c r="G1319" s="2">
        <f>+G1318+E1319-F1319</f>
        <v>89.4</v>
      </c>
    </row>
  </sheetData>
  <autoFilter ref="A4:M4" xr:uid="{00000000-0001-0000-0400-000000000000}"/>
  <mergeCells count="5">
    <mergeCell ref="B2:G2"/>
    <mergeCell ref="J868:L868"/>
    <mergeCell ref="I895:K895"/>
    <mergeCell ref="I929:K929"/>
    <mergeCell ref="J954:L954"/>
  </mergeCells>
  <pageMargins left="0" right="0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N1322"/>
  <sheetViews>
    <sheetView topLeftCell="A964" zoomScaleNormal="100" workbookViewId="0">
      <selection activeCell="F976" sqref="F976"/>
    </sheetView>
  </sheetViews>
  <sheetFormatPr defaultColWidth="11.42578125" defaultRowHeight="15"/>
  <cols>
    <col min="1" max="1" width="11.42578125" style="3"/>
    <col min="2" max="2" width="15.28515625" style="7" customWidth="1"/>
    <col min="3" max="3" width="13.42578125" style="7" customWidth="1"/>
    <col min="4" max="4" width="51.5703125" bestFit="1" customWidth="1"/>
    <col min="5" max="7" width="11.42578125" style="2"/>
    <col min="9" max="9" width="14" bestFit="1" customWidth="1"/>
    <col min="10" max="10" width="23" bestFit="1" customWidth="1"/>
    <col min="11" max="11" width="9.5703125" style="20" customWidth="1"/>
    <col min="12" max="12" width="12.7109375" style="20" bestFit="1" customWidth="1"/>
    <col min="13" max="13" width="5.85546875" customWidth="1"/>
  </cols>
  <sheetData>
    <row r="2" spans="1:7">
      <c r="B2" s="440" t="s">
        <v>192</v>
      </c>
      <c r="C2" s="440"/>
      <c r="D2" s="440"/>
      <c r="E2" s="440"/>
      <c r="F2" s="440"/>
      <c r="G2" s="440"/>
    </row>
    <row r="4" spans="1:7" ht="41.25">
      <c r="A4" s="30" t="s">
        <v>1</v>
      </c>
      <c r="B4" s="11" t="s">
        <v>2</v>
      </c>
      <c r="C4" s="11" t="s">
        <v>3</v>
      </c>
      <c r="D4" s="11" t="s">
        <v>4</v>
      </c>
      <c r="E4" s="12" t="s">
        <v>5</v>
      </c>
      <c r="F4" s="12" t="s">
        <v>6</v>
      </c>
      <c r="G4" s="12" t="s">
        <v>7</v>
      </c>
    </row>
    <row r="5" spans="1:7" hidden="1">
      <c r="A5" s="3">
        <v>42736</v>
      </c>
      <c r="B5" s="422" t="s">
        <v>8</v>
      </c>
      <c r="C5" s="422"/>
      <c r="G5" s="2">
        <v>1931.4</v>
      </c>
    </row>
    <row r="6" spans="1:7" hidden="1">
      <c r="A6" s="3">
        <v>42745</v>
      </c>
      <c r="B6" s="422">
        <v>12099</v>
      </c>
      <c r="C6" s="422" t="s">
        <v>67</v>
      </c>
      <c r="F6" s="2">
        <v>368.7</v>
      </c>
      <c r="G6" s="2">
        <f>+G5+E6-F6</f>
        <v>1562.7</v>
      </c>
    </row>
    <row r="7" spans="1:7" hidden="1">
      <c r="A7" s="3">
        <v>43021</v>
      </c>
      <c r="B7" s="422">
        <v>13825</v>
      </c>
      <c r="C7" s="422" t="s">
        <v>177</v>
      </c>
      <c r="F7" s="2">
        <v>1562.7</v>
      </c>
      <c r="G7" s="2">
        <f t="shared" ref="G7:G70" si="0">+G6+E7-F7</f>
        <v>0</v>
      </c>
    </row>
    <row r="8" spans="1:7" hidden="1">
      <c r="A8" s="3">
        <v>42766</v>
      </c>
      <c r="B8" s="422" t="s">
        <v>10</v>
      </c>
      <c r="C8" s="422" t="s">
        <v>11</v>
      </c>
      <c r="D8" t="s">
        <v>12</v>
      </c>
      <c r="E8" s="2">
        <v>110.4</v>
      </c>
      <c r="G8" s="2">
        <f t="shared" si="0"/>
        <v>110.4</v>
      </c>
    </row>
    <row r="9" spans="1:7" hidden="1">
      <c r="B9" s="422"/>
      <c r="C9" s="422"/>
      <c r="D9" t="s">
        <v>13</v>
      </c>
      <c r="E9" s="2">
        <v>40.1</v>
      </c>
      <c r="G9" s="2">
        <f t="shared" si="0"/>
        <v>150.5</v>
      </c>
    </row>
    <row r="10" spans="1:7" hidden="1">
      <c r="B10" s="422"/>
      <c r="C10" s="422"/>
      <c r="D10" t="s">
        <v>14</v>
      </c>
      <c r="E10" s="2">
        <v>60</v>
      </c>
      <c r="G10" s="2">
        <f t="shared" si="0"/>
        <v>210.5</v>
      </c>
    </row>
    <row r="11" spans="1:7" hidden="1">
      <c r="B11" s="422"/>
      <c r="C11" s="422"/>
      <c r="D11" t="s">
        <v>15</v>
      </c>
      <c r="E11" s="2">
        <v>2</v>
      </c>
      <c r="G11" s="2">
        <f t="shared" si="0"/>
        <v>212.5</v>
      </c>
    </row>
    <row r="12" spans="1:7" hidden="1">
      <c r="A12" s="3">
        <v>42765</v>
      </c>
      <c r="B12" s="422" t="s">
        <v>69</v>
      </c>
      <c r="C12" s="422"/>
      <c r="D12" t="s">
        <v>14</v>
      </c>
      <c r="F12" s="2">
        <v>60</v>
      </c>
      <c r="G12" s="2">
        <f t="shared" si="0"/>
        <v>152.5</v>
      </c>
    </row>
    <row r="13" spans="1:7" hidden="1">
      <c r="A13" s="3">
        <v>42765</v>
      </c>
      <c r="B13" s="422" t="s">
        <v>69</v>
      </c>
      <c r="C13" s="422"/>
      <c r="D13" t="s">
        <v>15</v>
      </c>
      <c r="F13" s="2">
        <v>2</v>
      </c>
      <c r="G13" s="2">
        <f t="shared" si="0"/>
        <v>150.5</v>
      </c>
    </row>
    <row r="14" spans="1:7" hidden="1">
      <c r="A14" s="3">
        <v>42787</v>
      </c>
      <c r="B14" s="422">
        <v>12325</v>
      </c>
      <c r="C14" s="422" t="s">
        <v>11</v>
      </c>
      <c r="D14" t="s">
        <v>12</v>
      </c>
      <c r="F14" s="2">
        <v>110.4</v>
      </c>
      <c r="G14" s="2">
        <f t="shared" si="0"/>
        <v>40.099999999999994</v>
      </c>
    </row>
    <row r="15" spans="1:7" hidden="1">
      <c r="A15" s="3">
        <v>42787</v>
      </c>
      <c r="B15" s="422">
        <v>12325</v>
      </c>
      <c r="C15" s="422" t="s">
        <v>11</v>
      </c>
      <c r="D15" t="s">
        <v>13</v>
      </c>
      <c r="F15" s="2">
        <v>40.1</v>
      </c>
      <c r="G15" s="2">
        <f t="shared" si="0"/>
        <v>0</v>
      </c>
    </row>
    <row r="16" spans="1:7" hidden="1">
      <c r="A16" s="3">
        <v>42794</v>
      </c>
      <c r="B16" s="422" t="s">
        <v>10</v>
      </c>
      <c r="C16" s="422" t="s">
        <v>17</v>
      </c>
      <c r="D16" t="s">
        <v>12</v>
      </c>
      <c r="E16" s="2">
        <v>127.9</v>
      </c>
      <c r="G16" s="2">
        <f t="shared" si="0"/>
        <v>127.9</v>
      </c>
    </row>
    <row r="17" spans="1:7" hidden="1">
      <c r="B17" s="422"/>
      <c r="C17" s="422"/>
      <c r="D17" t="s">
        <v>13</v>
      </c>
      <c r="E17" s="2">
        <v>27</v>
      </c>
      <c r="G17" s="2">
        <f t="shared" si="0"/>
        <v>154.9</v>
      </c>
    </row>
    <row r="18" spans="1:7" hidden="1">
      <c r="B18" s="422"/>
      <c r="C18" s="422"/>
      <c r="D18" t="s">
        <v>14</v>
      </c>
      <c r="E18" s="2">
        <v>56</v>
      </c>
      <c r="G18" s="2">
        <f t="shared" si="0"/>
        <v>210.9</v>
      </c>
    </row>
    <row r="19" spans="1:7" hidden="1">
      <c r="B19" s="422"/>
      <c r="C19" s="422"/>
      <c r="D19" t="s">
        <v>15</v>
      </c>
      <c r="E19" s="2">
        <v>2</v>
      </c>
      <c r="G19" s="2">
        <f t="shared" si="0"/>
        <v>212.9</v>
      </c>
    </row>
    <row r="20" spans="1:7" hidden="1">
      <c r="B20" s="422"/>
      <c r="C20" s="422"/>
      <c r="D20" t="s">
        <v>70</v>
      </c>
      <c r="E20" s="2">
        <v>85</v>
      </c>
      <c r="G20" s="2">
        <f t="shared" si="0"/>
        <v>297.89999999999998</v>
      </c>
    </row>
    <row r="21" spans="1:7" hidden="1">
      <c r="A21" s="3">
        <v>42794</v>
      </c>
      <c r="B21" s="422" t="s">
        <v>69</v>
      </c>
      <c r="C21" s="422"/>
      <c r="D21" t="s">
        <v>14</v>
      </c>
      <c r="F21" s="2">
        <v>56</v>
      </c>
      <c r="G21" s="2">
        <f t="shared" si="0"/>
        <v>241.89999999999998</v>
      </c>
    </row>
    <row r="22" spans="1:7" hidden="1">
      <c r="A22" s="3">
        <v>42794</v>
      </c>
      <c r="B22" s="422" t="s">
        <v>69</v>
      </c>
      <c r="C22" s="422"/>
      <c r="D22" t="s">
        <v>15</v>
      </c>
      <c r="F22" s="2">
        <v>2</v>
      </c>
      <c r="G22" s="2">
        <f t="shared" si="0"/>
        <v>239.89999999999998</v>
      </c>
    </row>
    <row r="23" spans="1:7" hidden="1">
      <c r="A23" s="3">
        <v>42818</v>
      </c>
      <c r="B23" s="422">
        <v>12468</v>
      </c>
      <c r="C23" s="422" t="s">
        <v>17</v>
      </c>
      <c r="D23" t="s">
        <v>12</v>
      </c>
      <c r="F23" s="2">
        <v>127.9</v>
      </c>
      <c r="G23" s="2">
        <f t="shared" si="0"/>
        <v>111.99999999999997</v>
      </c>
    </row>
    <row r="24" spans="1:7" hidden="1">
      <c r="A24" s="3">
        <v>42818</v>
      </c>
      <c r="B24" s="422">
        <v>12468</v>
      </c>
      <c r="C24" s="422" t="s">
        <v>17</v>
      </c>
      <c r="D24" t="s">
        <v>13</v>
      </c>
      <c r="F24" s="2">
        <v>27</v>
      </c>
      <c r="G24" s="2">
        <f t="shared" si="0"/>
        <v>84.999999999999972</v>
      </c>
    </row>
    <row r="25" spans="1:7" hidden="1">
      <c r="A25" s="3">
        <v>43021</v>
      </c>
      <c r="B25" s="422">
        <v>13825</v>
      </c>
      <c r="C25" s="422" t="s">
        <v>17</v>
      </c>
      <c r="D25" t="s">
        <v>70</v>
      </c>
      <c r="F25" s="2">
        <v>85</v>
      </c>
      <c r="G25" s="2">
        <f t="shared" si="0"/>
        <v>0</v>
      </c>
    </row>
    <row r="26" spans="1:7" hidden="1">
      <c r="A26" s="3">
        <v>42825</v>
      </c>
      <c r="B26" s="422" t="s">
        <v>10</v>
      </c>
      <c r="C26" s="422" t="s">
        <v>18</v>
      </c>
      <c r="D26" t="s">
        <v>12</v>
      </c>
      <c r="E26" s="2">
        <v>122.8</v>
      </c>
      <c r="G26" s="2">
        <f t="shared" si="0"/>
        <v>122.8</v>
      </c>
    </row>
    <row r="27" spans="1:7" hidden="1">
      <c r="B27" s="422"/>
      <c r="C27" s="422"/>
      <c r="D27" t="s">
        <v>13</v>
      </c>
      <c r="E27" s="2">
        <v>28.5</v>
      </c>
      <c r="G27" s="2">
        <f t="shared" si="0"/>
        <v>151.30000000000001</v>
      </c>
    </row>
    <row r="28" spans="1:7" hidden="1">
      <c r="B28" s="422"/>
      <c r="C28" s="422"/>
      <c r="D28" t="s">
        <v>14</v>
      </c>
      <c r="E28" s="2">
        <v>60</v>
      </c>
      <c r="G28" s="2">
        <f t="shared" si="0"/>
        <v>211.3</v>
      </c>
    </row>
    <row r="29" spans="1:7" hidden="1">
      <c r="B29" s="422"/>
      <c r="C29" s="422"/>
      <c r="D29" t="s">
        <v>15</v>
      </c>
      <c r="E29" s="2">
        <v>2</v>
      </c>
      <c r="G29" s="2">
        <f t="shared" si="0"/>
        <v>213.3</v>
      </c>
    </row>
    <row r="30" spans="1:7" hidden="1">
      <c r="A30" s="3">
        <v>42825</v>
      </c>
      <c r="B30" s="422" t="s">
        <v>69</v>
      </c>
      <c r="C30" s="422"/>
      <c r="D30" t="s">
        <v>14</v>
      </c>
      <c r="F30" s="2">
        <v>60</v>
      </c>
      <c r="G30" s="2">
        <f t="shared" si="0"/>
        <v>153.30000000000001</v>
      </c>
    </row>
    <row r="31" spans="1:7" hidden="1">
      <c r="A31" s="3">
        <v>42825</v>
      </c>
      <c r="B31" s="422" t="s">
        <v>69</v>
      </c>
      <c r="C31" s="422"/>
      <c r="D31" t="s">
        <v>15</v>
      </c>
      <c r="F31" s="2">
        <v>2</v>
      </c>
      <c r="G31" s="2">
        <f t="shared" si="0"/>
        <v>151.30000000000001</v>
      </c>
    </row>
    <row r="32" spans="1:7" hidden="1">
      <c r="A32" s="3">
        <v>42863</v>
      </c>
      <c r="B32" s="422">
        <v>12731</v>
      </c>
      <c r="C32" s="422" t="s">
        <v>18</v>
      </c>
      <c r="D32" t="s">
        <v>12</v>
      </c>
      <c r="F32" s="2">
        <v>122.8</v>
      </c>
      <c r="G32" s="2">
        <f t="shared" si="0"/>
        <v>28.500000000000014</v>
      </c>
    </row>
    <row r="33" spans="1:7" hidden="1">
      <c r="A33" s="3">
        <v>42863</v>
      </c>
      <c r="B33" s="422">
        <v>12731</v>
      </c>
      <c r="C33" s="422" t="s">
        <v>18</v>
      </c>
      <c r="D33" t="s">
        <v>13</v>
      </c>
      <c r="F33" s="2">
        <v>28.2</v>
      </c>
      <c r="G33" s="2">
        <f t="shared" si="0"/>
        <v>0.30000000000001492</v>
      </c>
    </row>
    <row r="34" spans="1:7" hidden="1">
      <c r="A34" s="3">
        <v>43021</v>
      </c>
      <c r="B34" s="422">
        <v>13825</v>
      </c>
      <c r="C34" s="422" t="s">
        <v>18</v>
      </c>
      <c r="D34" t="s">
        <v>13</v>
      </c>
      <c r="F34" s="2">
        <v>0.3</v>
      </c>
      <c r="G34" s="2">
        <f t="shared" si="0"/>
        <v>1.4932499681208355E-14</v>
      </c>
    </row>
    <row r="35" spans="1:7" hidden="1">
      <c r="A35" s="3">
        <v>42855</v>
      </c>
      <c r="B35" s="422" t="s">
        <v>10</v>
      </c>
      <c r="C35" s="422" t="s">
        <v>19</v>
      </c>
      <c r="D35" t="s">
        <v>12</v>
      </c>
      <c r="E35" s="2">
        <v>124.8</v>
      </c>
      <c r="G35" s="2">
        <f t="shared" si="0"/>
        <v>124.80000000000001</v>
      </c>
    </row>
    <row r="36" spans="1:7" hidden="1">
      <c r="B36" s="422"/>
      <c r="C36" s="422"/>
      <c r="D36" t="s">
        <v>13</v>
      </c>
      <c r="E36" s="2">
        <v>28</v>
      </c>
      <c r="G36" s="2">
        <f t="shared" si="0"/>
        <v>152.80000000000001</v>
      </c>
    </row>
    <row r="37" spans="1:7" hidden="1">
      <c r="B37" s="422"/>
      <c r="C37" s="422"/>
      <c r="D37" t="s">
        <v>14</v>
      </c>
      <c r="E37" s="2">
        <v>60</v>
      </c>
      <c r="G37" s="2">
        <f t="shared" si="0"/>
        <v>212.8</v>
      </c>
    </row>
    <row r="38" spans="1:7" hidden="1">
      <c r="B38" s="422"/>
      <c r="C38" s="422"/>
      <c r="D38" t="s">
        <v>15</v>
      </c>
      <c r="E38" s="2">
        <v>2</v>
      </c>
      <c r="G38" s="2">
        <f t="shared" si="0"/>
        <v>214.8</v>
      </c>
    </row>
    <row r="39" spans="1:7" hidden="1">
      <c r="A39" s="3">
        <v>42854</v>
      </c>
      <c r="B39" s="422" t="s">
        <v>69</v>
      </c>
      <c r="C39" s="422"/>
      <c r="D39" t="s">
        <v>14</v>
      </c>
      <c r="F39" s="2">
        <v>60</v>
      </c>
      <c r="G39" s="2">
        <f t="shared" si="0"/>
        <v>154.80000000000001</v>
      </c>
    </row>
    <row r="40" spans="1:7" hidden="1">
      <c r="A40" s="3">
        <v>42854</v>
      </c>
      <c r="B40" s="422" t="s">
        <v>69</v>
      </c>
      <c r="C40" s="422"/>
      <c r="D40" t="s">
        <v>15</v>
      </c>
      <c r="F40" s="2">
        <v>2</v>
      </c>
      <c r="G40" s="2">
        <f t="shared" si="0"/>
        <v>152.80000000000001</v>
      </c>
    </row>
    <row r="41" spans="1:7" hidden="1">
      <c r="A41" s="3">
        <v>42909</v>
      </c>
      <c r="B41" s="422">
        <v>13148</v>
      </c>
      <c r="C41" s="422" t="s">
        <v>19</v>
      </c>
      <c r="D41" t="s">
        <v>12</v>
      </c>
      <c r="F41" s="2">
        <v>124.8</v>
      </c>
      <c r="G41" s="2">
        <f t="shared" si="0"/>
        <v>28.000000000000014</v>
      </c>
    </row>
    <row r="42" spans="1:7" hidden="1">
      <c r="A42" s="3">
        <v>42909</v>
      </c>
      <c r="B42" s="422">
        <v>13148</v>
      </c>
      <c r="C42" s="422" t="s">
        <v>19</v>
      </c>
      <c r="D42" t="s">
        <v>13</v>
      </c>
      <c r="F42" s="2">
        <v>28</v>
      </c>
      <c r="G42" s="2">
        <f t="shared" si="0"/>
        <v>0</v>
      </c>
    </row>
    <row r="43" spans="1:7" hidden="1">
      <c r="A43" s="3">
        <v>42886</v>
      </c>
      <c r="B43" s="422" t="s">
        <v>10</v>
      </c>
      <c r="C43" s="422" t="s">
        <v>20</v>
      </c>
      <c r="D43" t="s">
        <v>12</v>
      </c>
      <c r="E43" s="2">
        <v>116</v>
      </c>
      <c r="G43" s="2">
        <f t="shared" si="0"/>
        <v>116</v>
      </c>
    </row>
    <row r="44" spans="1:7" hidden="1">
      <c r="B44" s="422"/>
      <c r="C44" s="422"/>
      <c r="D44" t="s">
        <v>13</v>
      </c>
      <c r="E44" s="2">
        <v>27.4</v>
      </c>
      <c r="G44" s="2">
        <f t="shared" si="0"/>
        <v>143.4</v>
      </c>
    </row>
    <row r="45" spans="1:7" hidden="1">
      <c r="B45" s="422"/>
      <c r="C45" s="422"/>
      <c r="D45" t="s">
        <v>14</v>
      </c>
      <c r="E45" s="2">
        <v>60</v>
      </c>
      <c r="G45" s="2">
        <f t="shared" si="0"/>
        <v>203.4</v>
      </c>
    </row>
    <row r="46" spans="1:7" hidden="1">
      <c r="B46" s="422"/>
      <c r="C46" s="422"/>
      <c r="D46" t="s">
        <v>15</v>
      </c>
      <c r="E46" s="2">
        <v>2</v>
      </c>
      <c r="G46" s="2">
        <f t="shared" si="0"/>
        <v>205.4</v>
      </c>
    </row>
    <row r="47" spans="1:7" hidden="1">
      <c r="A47" s="3">
        <v>42886</v>
      </c>
      <c r="B47" s="422" t="s">
        <v>69</v>
      </c>
      <c r="C47" s="422" t="s">
        <v>20</v>
      </c>
      <c r="D47" t="s">
        <v>14</v>
      </c>
      <c r="F47" s="2">
        <v>60</v>
      </c>
      <c r="G47" s="2">
        <f t="shared" si="0"/>
        <v>145.4</v>
      </c>
    </row>
    <row r="48" spans="1:7" hidden="1">
      <c r="A48" s="3">
        <v>42886</v>
      </c>
      <c r="B48" s="422" t="s">
        <v>69</v>
      </c>
      <c r="C48" s="422" t="s">
        <v>20</v>
      </c>
      <c r="D48" t="s">
        <v>15</v>
      </c>
      <c r="F48" s="2">
        <v>2</v>
      </c>
      <c r="G48" s="2">
        <f t="shared" si="0"/>
        <v>143.4</v>
      </c>
    </row>
    <row r="49" spans="1:7" hidden="1">
      <c r="A49" s="3">
        <v>43021</v>
      </c>
      <c r="B49" s="422">
        <v>13825</v>
      </c>
      <c r="C49" s="422" t="s">
        <v>20</v>
      </c>
      <c r="D49" t="s">
        <v>12</v>
      </c>
      <c r="F49" s="2">
        <v>116</v>
      </c>
      <c r="G49" s="2">
        <f t="shared" si="0"/>
        <v>27.400000000000006</v>
      </c>
    </row>
    <row r="50" spans="1:7" hidden="1">
      <c r="A50" s="3">
        <v>43021</v>
      </c>
      <c r="B50" s="422">
        <v>13825</v>
      </c>
      <c r="C50" s="422" t="s">
        <v>20</v>
      </c>
      <c r="D50" t="s">
        <v>13</v>
      </c>
      <c r="F50" s="2">
        <v>27.4</v>
      </c>
      <c r="G50" s="2">
        <f t="shared" si="0"/>
        <v>0</v>
      </c>
    </row>
    <row r="51" spans="1:7" hidden="1">
      <c r="A51" s="3">
        <v>42916</v>
      </c>
      <c r="B51" s="422" t="s">
        <v>10</v>
      </c>
      <c r="C51" s="422" t="s">
        <v>21</v>
      </c>
      <c r="D51" t="s">
        <v>12</v>
      </c>
      <c r="E51" s="2">
        <v>113.5</v>
      </c>
      <c r="G51" s="2">
        <f t="shared" si="0"/>
        <v>113.5</v>
      </c>
    </row>
    <row r="52" spans="1:7" hidden="1">
      <c r="B52" s="422"/>
      <c r="C52" s="422"/>
      <c r="D52" t="s">
        <v>13</v>
      </c>
      <c r="E52" s="2">
        <v>27.4</v>
      </c>
      <c r="G52" s="2">
        <f t="shared" si="0"/>
        <v>140.9</v>
      </c>
    </row>
    <row r="53" spans="1:7" hidden="1">
      <c r="B53" s="422"/>
      <c r="C53" s="422"/>
      <c r="D53" t="s">
        <v>14</v>
      </c>
      <c r="E53" s="2">
        <v>60</v>
      </c>
      <c r="G53" s="2">
        <f t="shared" si="0"/>
        <v>200.9</v>
      </c>
    </row>
    <row r="54" spans="1:7" hidden="1">
      <c r="B54" s="422"/>
      <c r="C54" s="422"/>
      <c r="D54" t="s">
        <v>15</v>
      </c>
      <c r="E54" s="2">
        <v>2</v>
      </c>
      <c r="G54" s="2">
        <f t="shared" si="0"/>
        <v>202.9</v>
      </c>
    </row>
    <row r="55" spans="1:7" hidden="1">
      <c r="A55" s="3">
        <v>42916</v>
      </c>
      <c r="B55" s="422" t="s">
        <v>69</v>
      </c>
      <c r="C55" s="422" t="s">
        <v>21</v>
      </c>
      <c r="D55" t="s">
        <v>14</v>
      </c>
      <c r="F55" s="2">
        <v>60</v>
      </c>
      <c r="G55" s="2">
        <f t="shared" si="0"/>
        <v>142.9</v>
      </c>
    </row>
    <row r="56" spans="1:7" hidden="1">
      <c r="A56" s="3">
        <v>42916</v>
      </c>
      <c r="B56" s="422" t="s">
        <v>69</v>
      </c>
      <c r="C56" s="422" t="s">
        <v>21</v>
      </c>
      <c r="D56" t="s">
        <v>15</v>
      </c>
      <c r="F56" s="2">
        <v>2</v>
      </c>
      <c r="G56" s="2">
        <f t="shared" si="0"/>
        <v>140.9</v>
      </c>
    </row>
    <row r="57" spans="1:7" hidden="1">
      <c r="A57" s="3">
        <v>43021</v>
      </c>
      <c r="B57" s="422">
        <v>13825</v>
      </c>
      <c r="C57" s="422" t="s">
        <v>21</v>
      </c>
      <c r="D57" t="s">
        <v>12</v>
      </c>
      <c r="F57" s="2">
        <v>113.5</v>
      </c>
      <c r="G57" s="2">
        <f t="shared" si="0"/>
        <v>27.400000000000006</v>
      </c>
    </row>
    <row r="58" spans="1:7" hidden="1">
      <c r="A58" s="3">
        <v>43021</v>
      </c>
      <c r="B58" s="422">
        <v>13825</v>
      </c>
      <c r="C58" s="422" t="s">
        <v>21</v>
      </c>
      <c r="D58" t="s">
        <v>13</v>
      </c>
      <c r="F58" s="2">
        <v>27.4</v>
      </c>
      <c r="G58" s="2">
        <f t="shared" si="0"/>
        <v>0</v>
      </c>
    </row>
    <row r="59" spans="1:7" hidden="1">
      <c r="A59" s="3">
        <v>42947</v>
      </c>
      <c r="B59" s="422" t="s">
        <v>10</v>
      </c>
      <c r="C59" s="422" t="s">
        <v>22</v>
      </c>
      <c r="D59" t="s">
        <v>12</v>
      </c>
      <c r="E59" s="2">
        <v>101.4</v>
      </c>
      <c r="G59" s="2">
        <f t="shared" si="0"/>
        <v>101.4</v>
      </c>
    </row>
    <row r="60" spans="1:7" hidden="1">
      <c r="B60" s="422"/>
      <c r="C60" s="422"/>
      <c r="D60" t="s">
        <v>13</v>
      </c>
      <c r="E60" s="2">
        <v>27.5</v>
      </c>
      <c r="G60" s="2">
        <f t="shared" si="0"/>
        <v>128.9</v>
      </c>
    </row>
    <row r="61" spans="1:7" hidden="1">
      <c r="B61" s="422"/>
      <c r="C61" s="422"/>
      <c r="D61" t="s">
        <v>14</v>
      </c>
      <c r="E61" s="2">
        <v>60</v>
      </c>
      <c r="G61" s="2">
        <f t="shared" si="0"/>
        <v>188.9</v>
      </c>
    </row>
    <row r="62" spans="1:7" hidden="1">
      <c r="B62" s="422"/>
      <c r="C62" s="422"/>
      <c r="D62" t="s">
        <v>15</v>
      </c>
      <c r="E62" s="2">
        <v>2</v>
      </c>
      <c r="G62" s="2">
        <f t="shared" si="0"/>
        <v>190.9</v>
      </c>
    </row>
    <row r="63" spans="1:7" hidden="1">
      <c r="A63" s="3">
        <v>42945</v>
      </c>
      <c r="B63" s="422" t="s">
        <v>69</v>
      </c>
      <c r="C63" s="422" t="s">
        <v>22</v>
      </c>
      <c r="D63" t="s">
        <v>14</v>
      </c>
      <c r="F63" s="2">
        <v>60</v>
      </c>
      <c r="G63" s="2">
        <f t="shared" si="0"/>
        <v>130.9</v>
      </c>
    </row>
    <row r="64" spans="1:7" hidden="1">
      <c r="A64" s="3">
        <v>42945</v>
      </c>
      <c r="B64" s="422" t="s">
        <v>69</v>
      </c>
      <c r="C64" s="422" t="s">
        <v>22</v>
      </c>
      <c r="D64" t="s">
        <v>15</v>
      </c>
      <c r="F64" s="2">
        <v>2</v>
      </c>
      <c r="G64" s="2">
        <f t="shared" si="0"/>
        <v>128.9</v>
      </c>
    </row>
    <row r="65" spans="1:7" hidden="1">
      <c r="A65" s="3">
        <v>43021</v>
      </c>
      <c r="B65" s="422">
        <v>13825</v>
      </c>
      <c r="C65" s="422" t="s">
        <v>22</v>
      </c>
      <c r="D65" t="s">
        <v>12</v>
      </c>
      <c r="F65" s="2">
        <v>101.4</v>
      </c>
      <c r="G65" s="2">
        <f t="shared" si="0"/>
        <v>27.5</v>
      </c>
    </row>
    <row r="66" spans="1:7" hidden="1">
      <c r="A66" s="3">
        <v>43021</v>
      </c>
      <c r="B66" s="422">
        <v>13825</v>
      </c>
      <c r="C66" s="422" t="s">
        <v>22</v>
      </c>
      <c r="D66" t="s">
        <v>13</v>
      </c>
      <c r="F66" s="2">
        <v>27.5</v>
      </c>
      <c r="G66" s="2">
        <f t="shared" si="0"/>
        <v>0</v>
      </c>
    </row>
    <row r="67" spans="1:7" hidden="1">
      <c r="A67" s="3">
        <v>42978</v>
      </c>
      <c r="B67" s="422" t="s">
        <v>10</v>
      </c>
      <c r="C67" s="422" t="s">
        <v>23</v>
      </c>
      <c r="D67" t="s">
        <v>12</v>
      </c>
      <c r="E67" s="2">
        <v>101.4</v>
      </c>
      <c r="G67" s="2">
        <f t="shared" si="0"/>
        <v>101.4</v>
      </c>
    </row>
    <row r="68" spans="1:7" hidden="1">
      <c r="B68" s="422"/>
      <c r="C68" s="422"/>
      <c r="D68" t="s">
        <v>13</v>
      </c>
      <c r="E68" s="2">
        <v>27.5</v>
      </c>
      <c r="G68" s="2">
        <f t="shared" si="0"/>
        <v>128.9</v>
      </c>
    </row>
    <row r="69" spans="1:7" hidden="1">
      <c r="B69" s="422"/>
      <c r="C69" s="422"/>
      <c r="D69" t="s">
        <v>14</v>
      </c>
      <c r="E69" s="2">
        <v>60</v>
      </c>
      <c r="G69" s="2">
        <f t="shared" si="0"/>
        <v>188.9</v>
      </c>
    </row>
    <row r="70" spans="1:7" hidden="1">
      <c r="B70" s="422"/>
      <c r="C70" s="422"/>
      <c r="D70" t="s">
        <v>15</v>
      </c>
      <c r="E70" s="2">
        <v>2</v>
      </c>
      <c r="G70" s="2">
        <f t="shared" si="0"/>
        <v>190.9</v>
      </c>
    </row>
    <row r="71" spans="1:7" hidden="1">
      <c r="A71" s="3">
        <v>42978</v>
      </c>
      <c r="B71" s="422" t="s">
        <v>69</v>
      </c>
      <c r="C71" s="422" t="s">
        <v>23</v>
      </c>
      <c r="D71" t="s">
        <v>14</v>
      </c>
      <c r="F71" s="2">
        <v>60</v>
      </c>
      <c r="G71" s="2">
        <f t="shared" ref="G71:G134" si="1">+G70+E71-F71</f>
        <v>130.9</v>
      </c>
    </row>
    <row r="72" spans="1:7" hidden="1">
      <c r="A72" s="3">
        <v>42978</v>
      </c>
      <c r="B72" s="422" t="s">
        <v>69</v>
      </c>
      <c r="C72" s="422" t="s">
        <v>23</v>
      </c>
      <c r="D72" t="s">
        <v>15</v>
      </c>
      <c r="F72" s="2">
        <v>2</v>
      </c>
      <c r="G72" s="2">
        <f t="shared" si="1"/>
        <v>128.9</v>
      </c>
    </row>
    <row r="73" spans="1:7" hidden="1">
      <c r="A73" s="3">
        <v>43021</v>
      </c>
      <c r="B73" s="422">
        <v>13825</v>
      </c>
      <c r="C73" s="422" t="s">
        <v>23</v>
      </c>
      <c r="D73" t="s">
        <v>12</v>
      </c>
      <c r="F73" s="2">
        <v>101.4</v>
      </c>
      <c r="G73" s="2">
        <f t="shared" si="1"/>
        <v>27.5</v>
      </c>
    </row>
    <row r="74" spans="1:7" hidden="1">
      <c r="A74" s="3">
        <v>43021</v>
      </c>
      <c r="B74" s="422">
        <v>13825</v>
      </c>
      <c r="C74" s="422" t="s">
        <v>23</v>
      </c>
      <c r="D74" t="s">
        <v>13</v>
      </c>
      <c r="F74" s="2">
        <v>27.5</v>
      </c>
      <c r="G74" s="2">
        <f t="shared" si="1"/>
        <v>0</v>
      </c>
    </row>
    <row r="75" spans="1:7" hidden="1">
      <c r="A75" s="3">
        <v>43008</v>
      </c>
      <c r="B75" s="422" t="s">
        <v>10</v>
      </c>
      <c r="C75" s="422" t="s">
        <v>24</v>
      </c>
      <c r="D75" t="s">
        <v>12</v>
      </c>
      <c r="E75" s="2">
        <v>108.3</v>
      </c>
      <c r="G75" s="2">
        <f t="shared" si="1"/>
        <v>108.3</v>
      </c>
    </row>
    <row r="76" spans="1:7" hidden="1">
      <c r="B76" s="422"/>
      <c r="C76" s="422"/>
      <c r="D76" t="s">
        <v>13</v>
      </c>
      <c r="E76" s="2">
        <v>27.4</v>
      </c>
      <c r="G76" s="2">
        <f t="shared" si="1"/>
        <v>135.69999999999999</v>
      </c>
    </row>
    <row r="77" spans="1:7" hidden="1">
      <c r="B77" s="422"/>
      <c r="C77" s="422"/>
      <c r="D77" t="s">
        <v>14</v>
      </c>
      <c r="E77" s="2">
        <v>60</v>
      </c>
      <c r="G77" s="2">
        <f t="shared" si="1"/>
        <v>195.7</v>
      </c>
    </row>
    <row r="78" spans="1:7" hidden="1">
      <c r="B78" s="422"/>
      <c r="C78" s="422"/>
      <c r="D78" t="s">
        <v>15</v>
      </c>
      <c r="E78" s="2">
        <v>2</v>
      </c>
      <c r="G78" s="2">
        <f t="shared" si="1"/>
        <v>197.7</v>
      </c>
    </row>
    <row r="79" spans="1:7" hidden="1">
      <c r="A79" s="3">
        <v>42823</v>
      </c>
      <c r="B79" s="422"/>
      <c r="C79" s="422"/>
      <c r="D79" t="s">
        <v>70</v>
      </c>
      <c r="E79" s="2">
        <v>85</v>
      </c>
      <c r="G79" s="2">
        <f t="shared" si="1"/>
        <v>282.7</v>
      </c>
    </row>
    <row r="80" spans="1:7" hidden="1">
      <c r="A80" s="3">
        <v>43021</v>
      </c>
      <c r="B80" s="422">
        <v>13825</v>
      </c>
      <c r="C80" s="422" t="s">
        <v>18</v>
      </c>
      <c r="D80" t="s">
        <v>70</v>
      </c>
      <c r="F80" s="2">
        <v>85</v>
      </c>
      <c r="G80" s="2">
        <f t="shared" si="1"/>
        <v>197.7</v>
      </c>
    </row>
    <row r="81" spans="1:7" hidden="1">
      <c r="A81" s="3">
        <v>43008</v>
      </c>
      <c r="B81" s="422" t="s">
        <v>69</v>
      </c>
      <c r="C81" s="422" t="s">
        <v>24</v>
      </c>
      <c r="D81" t="s">
        <v>14</v>
      </c>
      <c r="F81" s="2">
        <v>60</v>
      </c>
      <c r="G81" s="2">
        <f t="shared" si="1"/>
        <v>137.69999999999999</v>
      </c>
    </row>
    <row r="82" spans="1:7" hidden="1">
      <c r="A82" s="3">
        <v>43008</v>
      </c>
      <c r="B82" s="422" t="s">
        <v>69</v>
      </c>
      <c r="C82" s="422" t="s">
        <v>24</v>
      </c>
      <c r="D82" t="s">
        <v>15</v>
      </c>
      <c r="F82" s="2">
        <v>2</v>
      </c>
      <c r="G82" s="2">
        <f t="shared" si="1"/>
        <v>135.69999999999999</v>
      </c>
    </row>
    <row r="83" spans="1:7" hidden="1">
      <c r="A83" s="3">
        <v>43060</v>
      </c>
      <c r="B83" s="422">
        <v>14000</v>
      </c>
      <c r="C83" s="422" t="s">
        <v>24</v>
      </c>
      <c r="D83" t="s">
        <v>12</v>
      </c>
      <c r="F83" s="2">
        <v>108.3</v>
      </c>
      <c r="G83" s="2">
        <f t="shared" si="1"/>
        <v>27.399999999999991</v>
      </c>
    </row>
    <row r="84" spans="1:7" hidden="1">
      <c r="A84" s="3">
        <v>43060</v>
      </c>
      <c r="B84" s="422">
        <v>14000</v>
      </c>
      <c r="C84" s="422" t="s">
        <v>24</v>
      </c>
      <c r="D84" t="s">
        <v>13</v>
      </c>
      <c r="F84" s="2">
        <v>27.4</v>
      </c>
      <c r="G84" s="2">
        <f t="shared" si="1"/>
        <v>0</v>
      </c>
    </row>
    <row r="85" spans="1:7" hidden="1">
      <c r="A85" s="3">
        <v>43039</v>
      </c>
      <c r="B85" s="422" t="s">
        <v>10</v>
      </c>
      <c r="C85" s="422" t="s">
        <v>25</v>
      </c>
      <c r="D85" t="s">
        <v>12</v>
      </c>
      <c r="E85" s="2">
        <v>108.3</v>
      </c>
      <c r="G85" s="2">
        <f t="shared" si="1"/>
        <v>108.3</v>
      </c>
    </row>
    <row r="86" spans="1:7" hidden="1">
      <c r="B86" s="422"/>
      <c r="C86" s="422"/>
      <c r="D86" t="s">
        <v>13</v>
      </c>
      <c r="E86" s="2">
        <v>27.4</v>
      </c>
      <c r="G86" s="2">
        <f t="shared" si="1"/>
        <v>135.69999999999999</v>
      </c>
    </row>
    <row r="87" spans="1:7" hidden="1">
      <c r="B87" s="422"/>
      <c r="C87" s="422"/>
      <c r="D87" t="s">
        <v>14</v>
      </c>
      <c r="E87" s="2">
        <v>60</v>
      </c>
      <c r="G87" s="2">
        <f t="shared" si="1"/>
        <v>195.7</v>
      </c>
    </row>
    <row r="88" spans="1:7" hidden="1">
      <c r="B88" s="422"/>
      <c r="C88" s="422"/>
      <c r="D88" t="s">
        <v>15</v>
      </c>
      <c r="E88" s="2">
        <v>2</v>
      </c>
      <c r="G88" s="2">
        <f t="shared" si="1"/>
        <v>197.7</v>
      </c>
    </row>
    <row r="89" spans="1:7" hidden="1">
      <c r="A89" s="3">
        <v>43039</v>
      </c>
      <c r="B89" s="422" t="s">
        <v>69</v>
      </c>
      <c r="C89" s="422" t="s">
        <v>25</v>
      </c>
      <c r="D89" t="s">
        <v>14</v>
      </c>
      <c r="F89" s="2">
        <v>60</v>
      </c>
      <c r="G89" s="2">
        <f t="shared" si="1"/>
        <v>137.69999999999999</v>
      </c>
    </row>
    <row r="90" spans="1:7" hidden="1">
      <c r="A90" s="3">
        <v>43039</v>
      </c>
      <c r="B90" s="422" t="s">
        <v>69</v>
      </c>
      <c r="C90" s="422" t="s">
        <v>25</v>
      </c>
      <c r="D90" t="s">
        <v>15</v>
      </c>
      <c r="F90" s="2">
        <v>2</v>
      </c>
      <c r="G90" s="2">
        <f t="shared" si="1"/>
        <v>135.69999999999999</v>
      </c>
    </row>
    <row r="91" spans="1:7" hidden="1">
      <c r="A91" s="3">
        <v>43060</v>
      </c>
      <c r="B91" s="422">
        <v>14000</v>
      </c>
      <c r="C91" s="422" t="s">
        <v>25</v>
      </c>
      <c r="D91" t="s">
        <v>12</v>
      </c>
      <c r="F91" s="2">
        <v>108.3</v>
      </c>
      <c r="G91" s="2">
        <f t="shared" si="1"/>
        <v>27.399999999999991</v>
      </c>
    </row>
    <row r="92" spans="1:7" hidden="1">
      <c r="A92" s="3">
        <v>43060</v>
      </c>
      <c r="B92" s="422">
        <v>14000</v>
      </c>
      <c r="C92" s="422" t="s">
        <v>25</v>
      </c>
      <c r="D92" t="s">
        <v>13</v>
      </c>
      <c r="F92" s="2">
        <v>27.4</v>
      </c>
      <c r="G92" s="2">
        <f t="shared" si="1"/>
        <v>0</v>
      </c>
    </row>
    <row r="93" spans="1:7" hidden="1">
      <c r="A93" s="3">
        <v>43069</v>
      </c>
      <c r="B93" s="422" t="s">
        <v>10</v>
      </c>
      <c r="C93" s="422" t="s">
        <v>26</v>
      </c>
      <c r="D93" t="s">
        <v>12</v>
      </c>
      <c r="E93" s="2">
        <v>115</v>
      </c>
      <c r="G93" s="2">
        <f t="shared" si="1"/>
        <v>115</v>
      </c>
    </row>
    <row r="94" spans="1:7" hidden="1">
      <c r="B94" s="422"/>
      <c r="C94" s="422"/>
      <c r="D94" t="s">
        <v>13</v>
      </c>
      <c r="E94" s="2">
        <v>27.4</v>
      </c>
      <c r="G94" s="2">
        <f t="shared" si="1"/>
        <v>142.4</v>
      </c>
    </row>
    <row r="95" spans="1:7" hidden="1">
      <c r="B95" s="422"/>
      <c r="C95" s="422"/>
      <c r="D95" t="s">
        <v>14</v>
      </c>
      <c r="E95" s="2">
        <v>60</v>
      </c>
      <c r="G95" s="2">
        <f t="shared" si="1"/>
        <v>202.4</v>
      </c>
    </row>
    <row r="96" spans="1:7" hidden="1">
      <c r="B96" s="422"/>
      <c r="C96" s="422"/>
      <c r="D96" t="s">
        <v>15</v>
      </c>
      <c r="E96" s="2">
        <v>2</v>
      </c>
      <c r="G96" s="2">
        <f t="shared" si="1"/>
        <v>204.4</v>
      </c>
    </row>
    <row r="97" spans="1:7" hidden="1">
      <c r="A97" s="3">
        <v>43069</v>
      </c>
      <c r="B97" s="422" t="s">
        <v>69</v>
      </c>
      <c r="C97" s="422" t="s">
        <v>26</v>
      </c>
      <c r="D97" t="s">
        <v>14</v>
      </c>
      <c r="F97" s="2">
        <v>56</v>
      </c>
      <c r="G97" s="2">
        <f t="shared" si="1"/>
        <v>148.4</v>
      </c>
    </row>
    <row r="98" spans="1:7" hidden="1">
      <c r="A98" s="3">
        <v>43180</v>
      </c>
      <c r="B98" s="422">
        <v>14877</v>
      </c>
      <c r="C98" s="422" t="s">
        <v>26</v>
      </c>
      <c r="D98" t="s">
        <v>12</v>
      </c>
      <c r="F98" s="2">
        <v>115</v>
      </c>
      <c r="G98" s="2">
        <f t="shared" si="1"/>
        <v>33.400000000000006</v>
      </c>
    </row>
    <row r="99" spans="1:7" hidden="1">
      <c r="A99" s="3">
        <v>43180</v>
      </c>
      <c r="B99" s="422">
        <v>14877</v>
      </c>
      <c r="C99" s="422" t="s">
        <v>26</v>
      </c>
      <c r="D99" t="s">
        <v>13</v>
      </c>
      <c r="F99" s="2">
        <v>27.4</v>
      </c>
      <c r="G99" s="2">
        <f t="shared" si="1"/>
        <v>6.0000000000000071</v>
      </c>
    </row>
    <row r="100" spans="1:7" hidden="1">
      <c r="A100" s="3">
        <v>43180</v>
      </c>
      <c r="B100" s="422">
        <v>14877</v>
      </c>
      <c r="C100" s="422" t="s">
        <v>26</v>
      </c>
      <c r="D100" t="s">
        <v>14</v>
      </c>
      <c r="F100" s="2">
        <v>4</v>
      </c>
      <c r="G100" s="2">
        <f t="shared" si="1"/>
        <v>2.0000000000000071</v>
      </c>
    </row>
    <row r="101" spans="1:7" hidden="1">
      <c r="A101" s="3">
        <v>43180</v>
      </c>
      <c r="B101" s="422">
        <v>14877</v>
      </c>
      <c r="C101" s="422" t="s">
        <v>26</v>
      </c>
      <c r="D101" t="s">
        <v>15</v>
      </c>
      <c r="F101" s="2">
        <v>2</v>
      </c>
      <c r="G101" s="2">
        <f t="shared" si="1"/>
        <v>7.1054273576010019E-15</v>
      </c>
    </row>
    <row r="102" spans="1:7" hidden="1">
      <c r="A102" s="3">
        <v>43100</v>
      </c>
      <c r="B102" s="422" t="s">
        <v>10</v>
      </c>
      <c r="C102" s="422" t="s">
        <v>27</v>
      </c>
      <c r="D102" t="s">
        <v>12</v>
      </c>
      <c r="E102" s="2">
        <v>125.1</v>
      </c>
      <c r="G102" s="2">
        <f t="shared" si="1"/>
        <v>125.1</v>
      </c>
    </row>
    <row r="103" spans="1:7" hidden="1">
      <c r="B103" s="422"/>
      <c r="C103" s="422"/>
      <c r="D103" t="s">
        <v>13</v>
      </c>
      <c r="E103" s="2">
        <v>27.5</v>
      </c>
      <c r="G103" s="2">
        <f t="shared" si="1"/>
        <v>152.6</v>
      </c>
    </row>
    <row r="104" spans="1:7" hidden="1">
      <c r="B104" s="422"/>
      <c r="C104" s="422"/>
      <c r="D104" t="s">
        <v>14</v>
      </c>
      <c r="E104" s="2">
        <v>60</v>
      </c>
      <c r="G104" s="2">
        <f t="shared" si="1"/>
        <v>212.6</v>
      </c>
    </row>
    <row r="105" spans="1:7" hidden="1">
      <c r="B105" s="422"/>
      <c r="C105" s="422"/>
      <c r="D105" t="s">
        <v>15</v>
      </c>
      <c r="E105" s="2">
        <v>2</v>
      </c>
      <c r="G105" s="2">
        <f t="shared" si="1"/>
        <v>214.6</v>
      </c>
    </row>
    <row r="106" spans="1:7" hidden="1">
      <c r="A106" s="3">
        <v>43099</v>
      </c>
      <c r="B106" s="422" t="s">
        <v>69</v>
      </c>
      <c r="C106" s="422" t="s">
        <v>27</v>
      </c>
      <c r="D106" t="s">
        <v>14</v>
      </c>
      <c r="F106" s="2">
        <v>60</v>
      </c>
      <c r="G106" s="2">
        <f t="shared" si="1"/>
        <v>154.6</v>
      </c>
    </row>
    <row r="107" spans="1:7" hidden="1">
      <c r="A107" s="3">
        <v>43099</v>
      </c>
      <c r="B107" s="422" t="s">
        <v>69</v>
      </c>
      <c r="C107" s="422" t="s">
        <v>27</v>
      </c>
      <c r="D107" t="s">
        <v>15</v>
      </c>
      <c r="F107" s="2">
        <v>2</v>
      </c>
      <c r="G107" s="2">
        <f t="shared" si="1"/>
        <v>152.6</v>
      </c>
    </row>
    <row r="108" spans="1:7" hidden="1">
      <c r="A108" s="3">
        <v>43119</v>
      </c>
      <c r="B108" s="422">
        <v>14518</v>
      </c>
      <c r="C108" s="422" t="s">
        <v>27</v>
      </c>
      <c r="D108" t="s">
        <v>12</v>
      </c>
      <c r="F108" s="2">
        <v>125.1</v>
      </c>
      <c r="G108" s="2">
        <f t="shared" si="1"/>
        <v>27.5</v>
      </c>
    </row>
    <row r="109" spans="1:7" hidden="1">
      <c r="A109" s="3">
        <v>43119</v>
      </c>
      <c r="B109" s="422">
        <v>14518</v>
      </c>
      <c r="C109" s="422" t="s">
        <v>27</v>
      </c>
      <c r="D109" t="s">
        <v>13</v>
      </c>
      <c r="F109" s="2">
        <v>27.5</v>
      </c>
      <c r="G109" s="2">
        <f t="shared" si="1"/>
        <v>0</v>
      </c>
    </row>
    <row r="110" spans="1:7" hidden="1">
      <c r="A110" s="3">
        <v>43131</v>
      </c>
      <c r="B110" s="422" t="s">
        <v>10</v>
      </c>
      <c r="C110" s="422" t="s">
        <v>11</v>
      </c>
      <c r="D110" t="s">
        <v>12</v>
      </c>
      <c r="E110" s="2">
        <v>111.4</v>
      </c>
      <c r="G110" s="2">
        <f t="shared" si="1"/>
        <v>111.4</v>
      </c>
    </row>
    <row r="111" spans="1:7" hidden="1">
      <c r="B111" s="422"/>
      <c r="C111" s="422"/>
      <c r="D111" t="s">
        <v>13</v>
      </c>
      <c r="E111" s="2">
        <v>27.4</v>
      </c>
      <c r="G111" s="2">
        <f t="shared" si="1"/>
        <v>138.80000000000001</v>
      </c>
    </row>
    <row r="112" spans="1:7" hidden="1">
      <c r="B112" s="422"/>
      <c r="C112" s="422"/>
      <c r="D112" t="s">
        <v>14</v>
      </c>
      <c r="E112" s="2">
        <v>60</v>
      </c>
      <c r="G112" s="2">
        <f t="shared" si="1"/>
        <v>198.8</v>
      </c>
    </row>
    <row r="113" spans="1:7" hidden="1">
      <c r="B113" s="422"/>
      <c r="C113" s="422"/>
      <c r="D113" t="s">
        <v>15</v>
      </c>
      <c r="E113" s="2">
        <v>2</v>
      </c>
      <c r="G113" s="2">
        <f t="shared" si="1"/>
        <v>200.8</v>
      </c>
    </row>
    <row r="114" spans="1:7" hidden="1">
      <c r="A114" s="3">
        <v>43131</v>
      </c>
      <c r="B114" s="422" t="s">
        <v>69</v>
      </c>
      <c r="C114" s="422" t="s">
        <v>11</v>
      </c>
      <c r="D114" t="s">
        <v>14</v>
      </c>
      <c r="F114" s="2">
        <v>60</v>
      </c>
      <c r="G114" s="2">
        <f t="shared" si="1"/>
        <v>140.80000000000001</v>
      </c>
    </row>
    <row r="115" spans="1:7" hidden="1">
      <c r="A115" s="3">
        <v>43131</v>
      </c>
      <c r="B115" s="422" t="s">
        <v>69</v>
      </c>
      <c r="C115" s="422" t="s">
        <v>11</v>
      </c>
      <c r="D115" t="s">
        <v>15</v>
      </c>
      <c r="F115" s="2">
        <v>2</v>
      </c>
      <c r="G115" s="2">
        <f t="shared" si="1"/>
        <v>138.80000000000001</v>
      </c>
    </row>
    <row r="116" spans="1:7" hidden="1">
      <c r="A116" s="3">
        <v>43154</v>
      </c>
      <c r="B116" s="422">
        <v>14712</v>
      </c>
      <c r="C116" s="422" t="s">
        <v>11</v>
      </c>
      <c r="D116" t="s">
        <v>12</v>
      </c>
      <c r="F116" s="2">
        <v>111.4</v>
      </c>
      <c r="G116" s="2">
        <f t="shared" si="1"/>
        <v>27.400000000000006</v>
      </c>
    </row>
    <row r="117" spans="1:7" hidden="1">
      <c r="A117" s="3">
        <v>43154</v>
      </c>
      <c r="B117" s="422">
        <v>14712</v>
      </c>
      <c r="C117" s="422" t="s">
        <v>11</v>
      </c>
      <c r="D117" t="s">
        <v>13</v>
      </c>
      <c r="F117" s="2">
        <v>27.4</v>
      </c>
      <c r="G117" s="2">
        <f t="shared" si="1"/>
        <v>0</v>
      </c>
    </row>
    <row r="118" spans="1:7" hidden="1">
      <c r="A118" s="3">
        <v>43159</v>
      </c>
      <c r="B118" s="422" t="s">
        <v>10</v>
      </c>
      <c r="C118" s="422" t="s">
        <v>17</v>
      </c>
      <c r="D118" t="s">
        <v>12</v>
      </c>
      <c r="E118" s="2">
        <v>138</v>
      </c>
      <c r="G118" s="2">
        <f t="shared" si="1"/>
        <v>138</v>
      </c>
    </row>
    <row r="119" spans="1:7" hidden="1">
      <c r="B119" s="422"/>
      <c r="C119" s="422"/>
      <c r="D119" t="s">
        <v>13</v>
      </c>
      <c r="E119" s="2">
        <v>27.4</v>
      </c>
      <c r="G119" s="2">
        <f t="shared" si="1"/>
        <v>165.4</v>
      </c>
    </row>
    <row r="120" spans="1:7" hidden="1">
      <c r="B120" s="422"/>
      <c r="C120" s="422"/>
      <c r="D120" t="s">
        <v>14</v>
      </c>
      <c r="E120" s="2">
        <v>56</v>
      </c>
      <c r="G120" s="2">
        <f t="shared" si="1"/>
        <v>221.4</v>
      </c>
    </row>
    <row r="121" spans="1:7" hidden="1">
      <c r="B121" s="422"/>
      <c r="C121" s="422"/>
      <c r="D121" t="s">
        <v>15</v>
      </c>
      <c r="E121" s="2">
        <v>5</v>
      </c>
      <c r="G121" s="2">
        <f t="shared" si="1"/>
        <v>226.4</v>
      </c>
    </row>
    <row r="122" spans="1:7" hidden="1">
      <c r="A122" s="3">
        <v>43434</v>
      </c>
      <c r="B122" s="422"/>
      <c r="C122" s="422"/>
      <c r="D122" t="s">
        <v>70</v>
      </c>
      <c r="E122" s="2">
        <v>85</v>
      </c>
      <c r="G122" s="2">
        <f t="shared" si="1"/>
        <v>311.39999999999998</v>
      </c>
    </row>
    <row r="123" spans="1:7" hidden="1">
      <c r="A123" s="3">
        <v>43159</v>
      </c>
      <c r="B123" s="422" t="s">
        <v>69</v>
      </c>
      <c r="C123" s="422" t="s">
        <v>17</v>
      </c>
      <c r="D123" t="s">
        <v>14</v>
      </c>
      <c r="F123" s="2">
        <v>56</v>
      </c>
      <c r="G123" s="2">
        <f t="shared" si="1"/>
        <v>255.39999999999998</v>
      </c>
    </row>
    <row r="124" spans="1:7" hidden="1">
      <c r="A124" s="3">
        <v>43159</v>
      </c>
      <c r="B124" s="422" t="s">
        <v>69</v>
      </c>
      <c r="C124" s="422" t="s">
        <v>17</v>
      </c>
      <c r="D124" t="s">
        <v>15</v>
      </c>
      <c r="F124" s="2">
        <v>5</v>
      </c>
      <c r="G124" s="2">
        <f t="shared" si="1"/>
        <v>250.39999999999998</v>
      </c>
    </row>
    <row r="125" spans="1:7" hidden="1">
      <c r="A125" s="3">
        <v>43180</v>
      </c>
      <c r="B125" s="422">
        <v>14877</v>
      </c>
      <c r="C125" s="422" t="s">
        <v>17</v>
      </c>
      <c r="D125" t="s">
        <v>12</v>
      </c>
      <c r="F125" s="2">
        <v>138</v>
      </c>
      <c r="G125" s="2">
        <f t="shared" si="1"/>
        <v>112.39999999999998</v>
      </c>
    </row>
    <row r="126" spans="1:7" hidden="1">
      <c r="A126" s="3">
        <v>43180</v>
      </c>
      <c r="B126" s="422">
        <v>14877</v>
      </c>
      <c r="C126" s="422" t="s">
        <v>17</v>
      </c>
      <c r="D126" t="s">
        <v>13</v>
      </c>
      <c r="F126" s="2">
        <v>27.4</v>
      </c>
      <c r="G126" s="2">
        <f t="shared" si="1"/>
        <v>84.999999999999972</v>
      </c>
    </row>
    <row r="127" spans="1:7" hidden="1">
      <c r="A127" s="3">
        <v>43399</v>
      </c>
      <c r="B127" s="422">
        <v>16491</v>
      </c>
      <c r="C127" s="422" t="s">
        <v>26</v>
      </c>
      <c r="D127" t="s">
        <v>70</v>
      </c>
      <c r="F127" s="2">
        <v>85</v>
      </c>
      <c r="G127" s="2">
        <f t="shared" si="1"/>
        <v>0</v>
      </c>
    </row>
    <row r="128" spans="1:7" hidden="1">
      <c r="A128" s="31">
        <v>43189</v>
      </c>
      <c r="B128" s="421" t="s">
        <v>10</v>
      </c>
      <c r="C128" s="421" t="s">
        <v>18</v>
      </c>
      <c r="D128" t="s">
        <v>12</v>
      </c>
      <c r="E128" s="2">
        <v>133.5</v>
      </c>
      <c r="G128" s="2">
        <f t="shared" si="1"/>
        <v>133.5</v>
      </c>
    </row>
    <row r="129" spans="1:7" hidden="1">
      <c r="B129" s="422"/>
      <c r="C129" s="422"/>
      <c r="D129" t="s">
        <v>13</v>
      </c>
      <c r="E129" s="2">
        <v>27.4</v>
      </c>
      <c r="G129" s="2">
        <f t="shared" si="1"/>
        <v>160.9</v>
      </c>
    </row>
    <row r="130" spans="1:7" hidden="1">
      <c r="B130" s="422"/>
      <c r="C130" s="422"/>
      <c r="D130" t="s">
        <v>14</v>
      </c>
      <c r="E130" s="2">
        <v>60</v>
      </c>
      <c r="G130" s="2">
        <f t="shared" si="1"/>
        <v>220.9</v>
      </c>
    </row>
    <row r="131" spans="1:7" hidden="1">
      <c r="B131" s="422"/>
      <c r="C131" s="422"/>
      <c r="D131" t="s">
        <v>15</v>
      </c>
      <c r="E131" s="2">
        <v>5</v>
      </c>
      <c r="G131" s="2">
        <f t="shared" si="1"/>
        <v>225.9</v>
      </c>
    </row>
    <row r="132" spans="1:7" hidden="1">
      <c r="B132" s="422"/>
      <c r="C132" s="422"/>
      <c r="D132" t="s">
        <v>70</v>
      </c>
      <c r="E132" s="2">
        <v>85</v>
      </c>
      <c r="G132" s="2">
        <f t="shared" si="1"/>
        <v>310.89999999999998</v>
      </c>
    </row>
    <row r="133" spans="1:7" hidden="1">
      <c r="A133" s="3">
        <v>43190</v>
      </c>
      <c r="B133" s="422" t="s">
        <v>69</v>
      </c>
      <c r="C133" s="422" t="s">
        <v>18</v>
      </c>
      <c r="D133" t="s">
        <v>14</v>
      </c>
      <c r="F133" s="2">
        <v>60</v>
      </c>
      <c r="G133" s="2">
        <f t="shared" si="1"/>
        <v>250.89999999999998</v>
      </c>
    </row>
    <row r="134" spans="1:7" hidden="1">
      <c r="A134" s="3">
        <v>43190</v>
      </c>
      <c r="B134" s="422" t="s">
        <v>69</v>
      </c>
      <c r="C134" s="422" t="s">
        <v>18</v>
      </c>
      <c r="D134" t="s">
        <v>15</v>
      </c>
      <c r="F134" s="2">
        <v>5</v>
      </c>
      <c r="G134" s="2">
        <f t="shared" si="1"/>
        <v>245.89999999999998</v>
      </c>
    </row>
    <row r="135" spans="1:7" hidden="1">
      <c r="A135" s="3">
        <v>43224</v>
      </c>
      <c r="B135" s="422">
        <v>15298</v>
      </c>
      <c r="C135" s="422" t="s">
        <v>18</v>
      </c>
      <c r="D135" t="s">
        <v>12</v>
      </c>
      <c r="F135" s="2">
        <v>133.5</v>
      </c>
      <c r="G135" s="2">
        <f t="shared" ref="G135:G198" si="2">+G134+E135-F135</f>
        <v>112.39999999999998</v>
      </c>
    </row>
    <row r="136" spans="1:7" hidden="1">
      <c r="A136" s="3">
        <v>43224</v>
      </c>
      <c r="B136" s="422">
        <v>15298</v>
      </c>
      <c r="C136" s="422" t="s">
        <v>18</v>
      </c>
      <c r="D136" t="s">
        <v>13</v>
      </c>
      <c r="F136" s="2">
        <v>27.4</v>
      </c>
      <c r="G136" s="2">
        <f t="shared" si="2"/>
        <v>84.999999999999972</v>
      </c>
    </row>
    <row r="137" spans="1:7" hidden="1">
      <c r="A137" s="3">
        <v>43399</v>
      </c>
      <c r="B137" s="422">
        <v>16491</v>
      </c>
      <c r="C137" s="422" t="s">
        <v>18</v>
      </c>
      <c r="D137" t="s">
        <v>70</v>
      </c>
      <c r="F137" s="2">
        <v>85</v>
      </c>
      <c r="G137" s="2">
        <f t="shared" si="2"/>
        <v>0</v>
      </c>
    </row>
    <row r="138" spans="1:7" hidden="1">
      <c r="A138" s="31">
        <v>43220</v>
      </c>
      <c r="B138" s="421" t="s">
        <v>10</v>
      </c>
      <c r="C138" s="421" t="s">
        <v>19</v>
      </c>
      <c r="D138" t="s">
        <v>12</v>
      </c>
      <c r="E138" s="2">
        <v>137.1</v>
      </c>
      <c r="G138" s="2">
        <f t="shared" si="2"/>
        <v>137.1</v>
      </c>
    </row>
    <row r="139" spans="1:7" hidden="1">
      <c r="B139" s="422"/>
      <c r="C139" s="422"/>
      <c r="D139" t="s">
        <v>13</v>
      </c>
      <c r="E139" s="2">
        <v>24.5</v>
      </c>
      <c r="G139" s="2">
        <f t="shared" si="2"/>
        <v>161.6</v>
      </c>
    </row>
    <row r="140" spans="1:7" hidden="1">
      <c r="B140" s="422"/>
      <c r="C140" s="422"/>
      <c r="D140" t="s">
        <v>14</v>
      </c>
      <c r="E140" s="2">
        <v>60</v>
      </c>
      <c r="G140" s="2">
        <f t="shared" si="2"/>
        <v>221.6</v>
      </c>
    </row>
    <row r="141" spans="1:7" hidden="1">
      <c r="B141" s="422"/>
      <c r="C141" s="422"/>
      <c r="D141" t="s">
        <v>15</v>
      </c>
      <c r="E141" s="2">
        <v>5</v>
      </c>
      <c r="G141" s="2">
        <f t="shared" si="2"/>
        <v>226.6</v>
      </c>
    </row>
    <row r="142" spans="1:7" hidden="1">
      <c r="B142" s="422"/>
      <c r="C142" s="422"/>
      <c r="D142" t="s">
        <v>70</v>
      </c>
      <c r="E142" s="2">
        <v>93</v>
      </c>
      <c r="G142" s="2">
        <f t="shared" si="2"/>
        <v>319.60000000000002</v>
      </c>
    </row>
    <row r="143" spans="1:7" hidden="1">
      <c r="A143" s="3">
        <v>43220</v>
      </c>
      <c r="B143" s="422" t="s">
        <v>69</v>
      </c>
      <c r="C143" s="422" t="s">
        <v>19</v>
      </c>
      <c r="D143" t="s">
        <v>14</v>
      </c>
      <c r="F143" s="2">
        <v>60</v>
      </c>
      <c r="G143" s="2">
        <f t="shared" si="2"/>
        <v>259.60000000000002</v>
      </c>
    </row>
    <row r="144" spans="1:7" hidden="1">
      <c r="A144" s="3">
        <v>43220</v>
      </c>
      <c r="B144" s="422" t="s">
        <v>69</v>
      </c>
      <c r="C144" s="422" t="s">
        <v>19</v>
      </c>
      <c r="D144" t="s">
        <v>15</v>
      </c>
      <c r="F144" s="2">
        <v>5</v>
      </c>
      <c r="G144" s="2">
        <f t="shared" si="2"/>
        <v>254.60000000000002</v>
      </c>
    </row>
    <row r="145" spans="1:7" hidden="1">
      <c r="A145" s="3">
        <v>43239</v>
      </c>
      <c r="B145" s="422">
        <v>15348</v>
      </c>
      <c r="C145" s="422" t="s">
        <v>19</v>
      </c>
      <c r="D145" t="s">
        <v>12</v>
      </c>
      <c r="F145" s="2">
        <v>137.1</v>
      </c>
      <c r="G145" s="2">
        <f t="shared" si="2"/>
        <v>117.50000000000003</v>
      </c>
    </row>
    <row r="146" spans="1:7" hidden="1">
      <c r="A146" s="3">
        <v>43239</v>
      </c>
      <c r="B146" s="422">
        <v>15348</v>
      </c>
      <c r="C146" s="422" t="s">
        <v>19</v>
      </c>
      <c r="D146" t="s">
        <v>13</v>
      </c>
      <c r="F146" s="2">
        <v>24.5</v>
      </c>
      <c r="G146" s="2">
        <f t="shared" si="2"/>
        <v>93.000000000000028</v>
      </c>
    </row>
    <row r="147" spans="1:7" hidden="1">
      <c r="A147" s="3">
        <v>43399</v>
      </c>
      <c r="B147" s="422">
        <v>16491</v>
      </c>
      <c r="C147" s="422" t="s">
        <v>19</v>
      </c>
      <c r="D147" t="s">
        <v>70</v>
      </c>
      <c r="F147" s="2">
        <v>93</v>
      </c>
      <c r="G147" s="2">
        <f t="shared" si="2"/>
        <v>0</v>
      </c>
    </row>
    <row r="148" spans="1:7" hidden="1">
      <c r="A148" s="31">
        <v>43251</v>
      </c>
      <c r="B148" s="421" t="s">
        <v>10</v>
      </c>
      <c r="C148" s="421" t="s">
        <v>20</v>
      </c>
      <c r="D148" t="s">
        <v>12</v>
      </c>
      <c r="E148" s="2">
        <v>127.6</v>
      </c>
      <c r="G148" s="2">
        <f t="shared" si="2"/>
        <v>127.6</v>
      </c>
    </row>
    <row r="149" spans="1:7" hidden="1">
      <c r="B149" s="422"/>
      <c r="C149" s="422"/>
      <c r="D149" t="s">
        <v>13</v>
      </c>
      <c r="E149" s="2">
        <v>27.5</v>
      </c>
      <c r="G149" s="2">
        <f t="shared" si="2"/>
        <v>155.1</v>
      </c>
    </row>
    <row r="150" spans="1:7" hidden="1">
      <c r="B150" s="422"/>
      <c r="C150" s="422"/>
      <c r="D150" t="s">
        <v>14</v>
      </c>
      <c r="E150" s="2">
        <v>60</v>
      </c>
      <c r="G150" s="2">
        <f t="shared" si="2"/>
        <v>215.1</v>
      </c>
    </row>
    <row r="151" spans="1:7" hidden="1">
      <c r="B151" s="422"/>
      <c r="C151" s="422"/>
      <c r="D151" t="s">
        <v>15</v>
      </c>
      <c r="E151" s="2">
        <v>5</v>
      </c>
      <c r="G151" s="2">
        <f t="shared" si="2"/>
        <v>220.1</v>
      </c>
    </row>
    <row r="152" spans="1:7" hidden="1">
      <c r="A152" s="3">
        <v>43251</v>
      </c>
      <c r="B152" s="422" t="s">
        <v>69</v>
      </c>
      <c r="C152" s="422" t="s">
        <v>20</v>
      </c>
      <c r="D152" t="s">
        <v>14</v>
      </c>
      <c r="F152" s="2">
        <v>60</v>
      </c>
      <c r="G152" s="2">
        <f t="shared" si="2"/>
        <v>160.1</v>
      </c>
    </row>
    <row r="153" spans="1:7" hidden="1">
      <c r="A153" s="3">
        <v>43251</v>
      </c>
      <c r="B153" s="422" t="s">
        <v>69</v>
      </c>
      <c r="C153" s="422" t="s">
        <v>20</v>
      </c>
      <c r="D153" t="s">
        <v>15</v>
      </c>
      <c r="F153" s="2">
        <v>5</v>
      </c>
      <c r="G153" s="2">
        <f t="shared" si="2"/>
        <v>155.1</v>
      </c>
    </row>
    <row r="154" spans="1:7" hidden="1">
      <c r="A154" s="3">
        <v>43285</v>
      </c>
      <c r="B154" s="422">
        <v>15648</v>
      </c>
      <c r="C154" s="422" t="s">
        <v>20</v>
      </c>
      <c r="D154" t="s">
        <v>12</v>
      </c>
      <c r="F154" s="2">
        <v>127.6</v>
      </c>
      <c r="G154" s="2">
        <f t="shared" si="2"/>
        <v>27.5</v>
      </c>
    </row>
    <row r="155" spans="1:7" hidden="1">
      <c r="A155" s="3">
        <v>43285</v>
      </c>
      <c r="B155" s="422">
        <v>15648</v>
      </c>
      <c r="C155" s="422" t="s">
        <v>20</v>
      </c>
      <c r="D155" t="s">
        <v>13</v>
      </c>
      <c r="F155" s="2">
        <v>27.5</v>
      </c>
      <c r="G155" s="2">
        <f t="shared" si="2"/>
        <v>0</v>
      </c>
    </row>
    <row r="156" spans="1:7" hidden="1">
      <c r="A156" s="31">
        <v>43281</v>
      </c>
      <c r="B156" s="421" t="s">
        <v>10</v>
      </c>
      <c r="C156" s="421" t="s">
        <v>21</v>
      </c>
      <c r="D156" t="s">
        <v>12</v>
      </c>
      <c r="E156" s="2">
        <v>117.8</v>
      </c>
      <c r="G156" s="2">
        <f t="shared" si="2"/>
        <v>117.8</v>
      </c>
    </row>
    <row r="157" spans="1:7" hidden="1">
      <c r="B157" s="422"/>
      <c r="C157" s="422"/>
      <c r="D157" t="s">
        <v>13</v>
      </c>
      <c r="E157" s="2">
        <v>27.4</v>
      </c>
      <c r="G157" s="2">
        <f t="shared" si="2"/>
        <v>145.19999999999999</v>
      </c>
    </row>
    <row r="158" spans="1:7" hidden="1">
      <c r="B158" s="422"/>
      <c r="C158" s="422"/>
      <c r="D158" t="s">
        <v>14</v>
      </c>
      <c r="E158" s="2">
        <v>60</v>
      </c>
      <c r="G158" s="2">
        <f t="shared" si="2"/>
        <v>205.2</v>
      </c>
    </row>
    <row r="159" spans="1:7" hidden="1">
      <c r="B159" s="422"/>
      <c r="C159" s="422"/>
      <c r="D159" t="s">
        <v>15</v>
      </c>
      <c r="E159" s="2">
        <v>5</v>
      </c>
      <c r="G159" s="2">
        <f t="shared" si="2"/>
        <v>210.2</v>
      </c>
    </row>
    <row r="160" spans="1:7" hidden="1">
      <c r="A160" s="3">
        <v>43281</v>
      </c>
      <c r="B160" s="422" t="s">
        <v>69</v>
      </c>
      <c r="C160" s="422" t="s">
        <v>21</v>
      </c>
      <c r="D160" t="s">
        <v>14</v>
      </c>
      <c r="F160" s="2">
        <v>58</v>
      </c>
      <c r="G160" s="2">
        <f t="shared" si="2"/>
        <v>152.19999999999999</v>
      </c>
    </row>
    <row r="161" spans="1:7" hidden="1">
      <c r="A161" s="3">
        <v>43304</v>
      </c>
      <c r="B161" s="422">
        <v>15787</v>
      </c>
      <c r="C161" s="422" t="s">
        <v>21</v>
      </c>
      <c r="D161" t="s">
        <v>12</v>
      </c>
      <c r="F161" s="2">
        <v>117.8</v>
      </c>
      <c r="G161" s="2">
        <f t="shared" si="2"/>
        <v>34.399999999999991</v>
      </c>
    </row>
    <row r="162" spans="1:7" hidden="1">
      <c r="A162" s="3">
        <v>43304</v>
      </c>
      <c r="B162" s="422">
        <v>15787</v>
      </c>
      <c r="C162" s="422" t="s">
        <v>21</v>
      </c>
      <c r="D162" t="s">
        <v>13</v>
      </c>
      <c r="F162" s="2">
        <v>27.4</v>
      </c>
      <c r="G162" s="2">
        <f t="shared" si="2"/>
        <v>6.9999999999999929</v>
      </c>
    </row>
    <row r="163" spans="1:7" hidden="1">
      <c r="A163" s="3">
        <v>43399</v>
      </c>
      <c r="B163" s="422">
        <v>16491</v>
      </c>
      <c r="C163" s="422" t="s">
        <v>21</v>
      </c>
      <c r="D163" t="s">
        <v>14</v>
      </c>
      <c r="F163" s="2">
        <v>2</v>
      </c>
      <c r="G163" s="2">
        <f t="shared" si="2"/>
        <v>4.9999999999999929</v>
      </c>
    </row>
    <row r="164" spans="1:7" hidden="1">
      <c r="A164" s="3">
        <v>43399</v>
      </c>
      <c r="B164" s="422">
        <v>16491</v>
      </c>
      <c r="C164" s="422" t="s">
        <v>21</v>
      </c>
      <c r="D164" t="s">
        <v>15</v>
      </c>
      <c r="F164" s="2">
        <v>5</v>
      </c>
      <c r="G164" s="2">
        <f t="shared" si="2"/>
        <v>-7.1054273576010019E-15</v>
      </c>
    </row>
    <row r="165" spans="1:7" hidden="1">
      <c r="A165" s="31">
        <v>43312</v>
      </c>
      <c r="B165" s="421" t="s">
        <v>10</v>
      </c>
      <c r="C165" s="421" t="s">
        <v>22</v>
      </c>
      <c r="D165" t="s">
        <v>12</v>
      </c>
      <c r="E165" s="2">
        <v>115.5</v>
      </c>
      <c r="G165" s="2">
        <f t="shared" si="2"/>
        <v>115.5</v>
      </c>
    </row>
    <row r="166" spans="1:7" hidden="1">
      <c r="B166" s="422"/>
      <c r="C166" s="422"/>
      <c r="D166" t="s">
        <v>13</v>
      </c>
      <c r="E166" s="2">
        <v>27.4</v>
      </c>
      <c r="G166" s="2">
        <f t="shared" si="2"/>
        <v>142.9</v>
      </c>
    </row>
    <row r="167" spans="1:7" hidden="1">
      <c r="B167" s="422"/>
      <c r="C167" s="422"/>
      <c r="D167" t="s">
        <v>14</v>
      </c>
      <c r="E167" s="2">
        <v>60</v>
      </c>
      <c r="G167" s="2">
        <f t="shared" si="2"/>
        <v>202.9</v>
      </c>
    </row>
    <row r="168" spans="1:7" hidden="1">
      <c r="B168" s="422"/>
      <c r="C168" s="422"/>
      <c r="D168" t="s">
        <v>15</v>
      </c>
      <c r="E168" s="2">
        <v>5</v>
      </c>
      <c r="G168" s="2">
        <f t="shared" si="2"/>
        <v>207.9</v>
      </c>
    </row>
    <row r="169" spans="1:7" hidden="1">
      <c r="A169" s="3">
        <v>43312</v>
      </c>
      <c r="B169" s="422" t="s">
        <v>69</v>
      </c>
      <c r="C169" s="422" t="s">
        <v>22</v>
      </c>
      <c r="D169" t="s">
        <v>14</v>
      </c>
      <c r="F169" s="2">
        <v>60</v>
      </c>
      <c r="G169" s="2">
        <f t="shared" si="2"/>
        <v>147.9</v>
      </c>
    </row>
    <row r="170" spans="1:7" hidden="1">
      <c r="A170" s="3">
        <v>43312</v>
      </c>
      <c r="B170" s="422" t="s">
        <v>69</v>
      </c>
      <c r="C170" s="422" t="s">
        <v>22</v>
      </c>
      <c r="D170" t="s">
        <v>15</v>
      </c>
      <c r="F170" s="2">
        <v>5</v>
      </c>
      <c r="G170" s="2">
        <f t="shared" si="2"/>
        <v>142.9</v>
      </c>
    </row>
    <row r="171" spans="1:7" hidden="1">
      <c r="A171" s="3">
        <v>43333</v>
      </c>
      <c r="B171" s="422">
        <v>16017</v>
      </c>
      <c r="C171" s="422" t="s">
        <v>22</v>
      </c>
      <c r="D171" t="s">
        <v>12</v>
      </c>
      <c r="F171" s="2">
        <v>115.5</v>
      </c>
      <c r="G171" s="2">
        <f t="shared" si="2"/>
        <v>27.400000000000006</v>
      </c>
    </row>
    <row r="172" spans="1:7" hidden="1">
      <c r="A172" s="3">
        <v>43333</v>
      </c>
      <c r="B172" s="422">
        <v>16017</v>
      </c>
      <c r="C172" s="422" t="s">
        <v>22</v>
      </c>
      <c r="D172" t="s">
        <v>13</v>
      </c>
      <c r="F172" s="2">
        <v>27.4</v>
      </c>
      <c r="G172" s="2">
        <f t="shared" si="2"/>
        <v>0</v>
      </c>
    </row>
    <row r="173" spans="1:7" hidden="1">
      <c r="A173" s="31">
        <v>43343</v>
      </c>
      <c r="B173" s="421" t="s">
        <v>10</v>
      </c>
      <c r="C173" s="421" t="s">
        <v>23</v>
      </c>
      <c r="D173" t="s">
        <v>12</v>
      </c>
      <c r="E173" s="2">
        <v>114.6</v>
      </c>
      <c r="G173" s="2">
        <f t="shared" si="2"/>
        <v>114.6</v>
      </c>
    </row>
    <row r="174" spans="1:7" hidden="1">
      <c r="B174" s="422"/>
      <c r="C174" s="422"/>
      <c r="D174" t="s">
        <v>13</v>
      </c>
      <c r="E174" s="2">
        <v>27.4</v>
      </c>
      <c r="G174" s="2">
        <f t="shared" si="2"/>
        <v>142</v>
      </c>
    </row>
    <row r="175" spans="1:7" hidden="1">
      <c r="B175" s="422"/>
      <c r="C175" s="422"/>
      <c r="D175" t="s">
        <v>14</v>
      </c>
      <c r="E175" s="2">
        <v>60</v>
      </c>
      <c r="G175" s="2">
        <f t="shared" si="2"/>
        <v>202</v>
      </c>
    </row>
    <row r="176" spans="1:7" hidden="1">
      <c r="B176" s="422"/>
      <c r="C176" s="422"/>
      <c r="D176" t="s">
        <v>15</v>
      </c>
      <c r="E176" s="2">
        <v>5</v>
      </c>
      <c r="G176" s="2">
        <f t="shared" si="2"/>
        <v>207</v>
      </c>
    </row>
    <row r="177" spans="1:7" hidden="1">
      <c r="B177" s="422"/>
      <c r="C177" s="422"/>
      <c r="D177" t="s">
        <v>70</v>
      </c>
      <c r="E177" s="2">
        <v>93</v>
      </c>
      <c r="G177" s="2">
        <f t="shared" si="2"/>
        <v>300</v>
      </c>
    </row>
    <row r="178" spans="1:7" hidden="1">
      <c r="A178" s="3">
        <v>43343</v>
      </c>
      <c r="B178" s="422" t="s">
        <v>69</v>
      </c>
      <c r="C178" s="422" t="s">
        <v>23</v>
      </c>
      <c r="D178" t="s">
        <v>14</v>
      </c>
      <c r="F178" s="2">
        <v>60</v>
      </c>
      <c r="G178" s="2">
        <f t="shared" si="2"/>
        <v>240</v>
      </c>
    </row>
    <row r="179" spans="1:7" hidden="1">
      <c r="A179" s="3">
        <v>43343</v>
      </c>
      <c r="B179" s="422" t="s">
        <v>69</v>
      </c>
      <c r="C179" s="422" t="s">
        <v>23</v>
      </c>
      <c r="D179" t="s">
        <v>15</v>
      </c>
      <c r="F179" s="2">
        <v>5</v>
      </c>
      <c r="G179" s="2">
        <f t="shared" si="2"/>
        <v>235</v>
      </c>
    </row>
    <row r="180" spans="1:7" hidden="1">
      <c r="A180" s="3">
        <v>43367</v>
      </c>
      <c r="B180" s="422">
        <v>16172</v>
      </c>
      <c r="C180" s="422" t="s">
        <v>23</v>
      </c>
      <c r="D180" t="s">
        <v>12</v>
      </c>
      <c r="F180" s="2">
        <v>114.6</v>
      </c>
      <c r="G180" s="2">
        <f t="shared" si="2"/>
        <v>120.4</v>
      </c>
    </row>
    <row r="181" spans="1:7" hidden="1">
      <c r="A181" s="3">
        <v>43367</v>
      </c>
      <c r="B181" s="422">
        <v>16172</v>
      </c>
      <c r="C181" s="422" t="s">
        <v>23</v>
      </c>
      <c r="D181" t="s">
        <v>13</v>
      </c>
      <c r="F181" s="2">
        <v>27.4</v>
      </c>
      <c r="G181" s="2">
        <f t="shared" si="2"/>
        <v>93</v>
      </c>
    </row>
    <row r="182" spans="1:7" hidden="1">
      <c r="A182" s="3">
        <v>43399</v>
      </c>
      <c r="B182" s="422">
        <v>16491</v>
      </c>
      <c r="C182" s="422" t="s">
        <v>23</v>
      </c>
      <c r="D182" t="s">
        <v>70</v>
      </c>
      <c r="F182" s="2">
        <v>93</v>
      </c>
      <c r="G182" s="2">
        <f t="shared" si="2"/>
        <v>0</v>
      </c>
    </row>
    <row r="183" spans="1:7" hidden="1">
      <c r="A183" s="31">
        <v>43373</v>
      </c>
      <c r="B183" s="421" t="s">
        <v>10</v>
      </c>
      <c r="C183" s="421" t="s">
        <v>24</v>
      </c>
      <c r="D183" t="s">
        <v>12</v>
      </c>
      <c r="E183" s="2">
        <v>117.6</v>
      </c>
      <c r="G183" s="2">
        <f t="shared" si="2"/>
        <v>117.6</v>
      </c>
    </row>
    <row r="184" spans="1:7" hidden="1">
      <c r="B184" s="422"/>
      <c r="C184" s="422"/>
      <c r="D184" t="s">
        <v>13</v>
      </c>
      <c r="E184" s="2">
        <v>27.4</v>
      </c>
      <c r="G184" s="2">
        <f t="shared" si="2"/>
        <v>145</v>
      </c>
    </row>
    <row r="185" spans="1:7" hidden="1">
      <c r="B185" s="422"/>
      <c r="C185" s="422"/>
      <c r="D185" t="s">
        <v>14</v>
      </c>
      <c r="E185" s="2">
        <v>60</v>
      </c>
      <c r="G185" s="2">
        <f t="shared" si="2"/>
        <v>205</v>
      </c>
    </row>
    <row r="186" spans="1:7" hidden="1">
      <c r="B186" s="422"/>
      <c r="C186" s="422"/>
      <c r="D186" t="s">
        <v>15</v>
      </c>
      <c r="E186" s="2">
        <v>5</v>
      </c>
      <c r="G186" s="2">
        <f t="shared" si="2"/>
        <v>210</v>
      </c>
    </row>
    <row r="187" spans="1:7" hidden="1">
      <c r="A187" s="3">
        <v>43373</v>
      </c>
      <c r="B187" s="422" t="s">
        <v>69</v>
      </c>
      <c r="C187" s="422" t="s">
        <v>24</v>
      </c>
      <c r="D187" t="s">
        <v>14</v>
      </c>
      <c r="F187" s="2">
        <v>56</v>
      </c>
      <c r="G187" s="2">
        <f t="shared" si="2"/>
        <v>154</v>
      </c>
    </row>
    <row r="188" spans="1:7" hidden="1">
      <c r="A188" s="3">
        <v>43399</v>
      </c>
      <c r="B188" s="422">
        <v>16486</v>
      </c>
      <c r="C188" s="422" t="s">
        <v>24</v>
      </c>
      <c r="D188" t="s">
        <v>12</v>
      </c>
      <c r="F188" s="2">
        <v>117.6</v>
      </c>
      <c r="G188" s="2">
        <f t="shared" si="2"/>
        <v>36.400000000000006</v>
      </c>
    </row>
    <row r="189" spans="1:7" hidden="1">
      <c r="A189" s="3">
        <v>43399</v>
      </c>
      <c r="B189" s="422">
        <v>16486</v>
      </c>
      <c r="C189" s="422" t="s">
        <v>24</v>
      </c>
      <c r="D189" t="s">
        <v>13</v>
      </c>
      <c r="F189" s="2">
        <v>27.4</v>
      </c>
      <c r="G189" s="2">
        <f t="shared" si="2"/>
        <v>9.0000000000000071</v>
      </c>
    </row>
    <row r="190" spans="1:7" hidden="1">
      <c r="A190" s="3">
        <v>43551</v>
      </c>
      <c r="B190" s="422">
        <v>17481</v>
      </c>
      <c r="C190" s="422" t="s">
        <v>24</v>
      </c>
      <c r="D190" t="s">
        <v>14</v>
      </c>
      <c r="F190" s="2">
        <v>4</v>
      </c>
      <c r="G190" s="2">
        <f t="shared" si="2"/>
        <v>5.0000000000000071</v>
      </c>
    </row>
    <row r="191" spans="1:7" hidden="1">
      <c r="A191" s="3">
        <v>43551</v>
      </c>
      <c r="B191" s="422">
        <v>17481</v>
      </c>
      <c r="C191" s="422" t="s">
        <v>24</v>
      </c>
      <c r="D191" t="s">
        <v>15</v>
      </c>
      <c r="F191" s="2">
        <v>5</v>
      </c>
      <c r="G191" s="2">
        <f t="shared" si="2"/>
        <v>7.1054273576010019E-15</v>
      </c>
    </row>
    <row r="192" spans="1:7" hidden="1">
      <c r="A192" s="31">
        <v>43404</v>
      </c>
      <c r="B192" s="421" t="s">
        <v>10</v>
      </c>
      <c r="C192" s="421" t="s">
        <v>25</v>
      </c>
      <c r="D192" t="s">
        <v>12</v>
      </c>
      <c r="E192" s="2">
        <v>118.3</v>
      </c>
      <c r="G192" s="2">
        <f t="shared" si="2"/>
        <v>118.30000000000001</v>
      </c>
    </row>
    <row r="193" spans="1:7" hidden="1">
      <c r="B193" s="422"/>
      <c r="C193" s="422"/>
      <c r="D193" t="s">
        <v>13</v>
      </c>
      <c r="E193" s="2">
        <v>33.4</v>
      </c>
      <c r="G193" s="2">
        <f t="shared" si="2"/>
        <v>151.70000000000002</v>
      </c>
    </row>
    <row r="194" spans="1:7" hidden="1">
      <c r="B194" s="422"/>
      <c r="C194" s="422"/>
      <c r="D194" t="s">
        <v>14</v>
      </c>
      <c r="E194" s="2">
        <v>60</v>
      </c>
      <c r="G194" s="2">
        <f t="shared" si="2"/>
        <v>211.70000000000002</v>
      </c>
    </row>
    <row r="195" spans="1:7" hidden="1">
      <c r="B195" s="422"/>
      <c r="C195" s="422"/>
      <c r="D195" t="s">
        <v>15</v>
      </c>
      <c r="E195" s="2">
        <v>5</v>
      </c>
      <c r="G195" s="2">
        <f t="shared" si="2"/>
        <v>216.70000000000002</v>
      </c>
    </row>
    <row r="196" spans="1:7" hidden="1">
      <c r="B196" s="422"/>
      <c r="C196" s="422"/>
      <c r="D196" t="s">
        <v>70</v>
      </c>
      <c r="E196" s="2">
        <v>93</v>
      </c>
      <c r="G196" s="2">
        <f t="shared" si="2"/>
        <v>309.70000000000005</v>
      </c>
    </row>
    <row r="197" spans="1:7" hidden="1">
      <c r="A197" s="3">
        <v>43404</v>
      </c>
      <c r="B197" s="422" t="s">
        <v>69</v>
      </c>
      <c r="C197" s="422" t="s">
        <v>25</v>
      </c>
      <c r="D197" t="s">
        <v>14</v>
      </c>
      <c r="F197" s="2">
        <v>60</v>
      </c>
      <c r="G197" s="2">
        <f t="shared" si="2"/>
        <v>249.70000000000005</v>
      </c>
    </row>
    <row r="198" spans="1:7" hidden="1">
      <c r="A198" s="3">
        <v>43404</v>
      </c>
      <c r="B198" s="422" t="s">
        <v>69</v>
      </c>
      <c r="C198" s="422" t="s">
        <v>25</v>
      </c>
      <c r="D198" t="s">
        <v>15</v>
      </c>
      <c r="F198" s="2">
        <v>5</v>
      </c>
      <c r="G198" s="2">
        <f t="shared" si="2"/>
        <v>244.70000000000005</v>
      </c>
    </row>
    <row r="199" spans="1:7" hidden="1">
      <c r="A199" s="3">
        <v>43433</v>
      </c>
      <c r="B199" s="422">
        <v>16640</v>
      </c>
      <c r="C199" s="422" t="s">
        <v>25</v>
      </c>
      <c r="D199" t="s">
        <v>12</v>
      </c>
      <c r="F199" s="2">
        <v>118.3</v>
      </c>
      <c r="G199" s="2">
        <f t="shared" ref="G199:G262" si="3">+G198+E199-F199</f>
        <v>126.40000000000005</v>
      </c>
    </row>
    <row r="200" spans="1:7" hidden="1">
      <c r="A200" s="3">
        <v>43433</v>
      </c>
      <c r="B200" s="422">
        <v>16640</v>
      </c>
      <c r="C200" s="422" t="s">
        <v>25</v>
      </c>
      <c r="D200" t="s">
        <v>13</v>
      </c>
      <c r="F200" s="2">
        <v>33.4</v>
      </c>
      <c r="G200" s="2">
        <f t="shared" si="3"/>
        <v>93.000000000000057</v>
      </c>
    </row>
    <row r="201" spans="1:7" hidden="1">
      <c r="A201" s="3">
        <v>43551</v>
      </c>
      <c r="B201" s="422">
        <v>17481</v>
      </c>
      <c r="C201" s="422" t="s">
        <v>25</v>
      </c>
      <c r="D201" t="s">
        <v>70</v>
      </c>
      <c r="F201" s="2">
        <v>93</v>
      </c>
      <c r="G201" s="2">
        <f t="shared" si="3"/>
        <v>0</v>
      </c>
    </row>
    <row r="202" spans="1:7" hidden="1">
      <c r="A202" s="31">
        <v>43434</v>
      </c>
      <c r="B202" s="421" t="s">
        <v>10</v>
      </c>
      <c r="C202" s="421" t="s">
        <v>26</v>
      </c>
      <c r="D202" t="s">
        <v>12</v>
      </c>
      <c r="E202" s="2">
        <v>121.6</v>
      </c>
      <c r="G202" s="2">
        <f t="shared" si="3"/>
        <v>121.6</v>
      </c>
    </row>
    <row r="203" spans="1:7" hidden="1">
      <c r="B203" s="422"/>
      <c r="C203" s="422"/>
      <c r="D203" t="s">
        <v>13</v>
      </c>
      <c r="E203" s="2">
        <v>33.4</v>
      </c>
      <c r="G203" s="2">
        <f t="shared" si="3"/>
        <v>155</v>
      </c>
    </row>
    <row r="204" spans="1:7" hidden="1">
      <c r="B204" s="422"/>
      <c r="C204" s="422"/>
      <c r="D204" t="s">
        <v>14</v>
      </c>
      <c r="E204" s="2">
        <v>60</v>
      </c>
      <c r="G204" s="2">
        <f t="shared" si="3"/>
        <v>215</v>
      </c>
    </row>
    <row r="205" spans="1:7" hidden="1">
      <c r="B205" s="422"/>
      <c r="C205" s="422"/>
      <c r="D205" t="s">
        <v>15</v>
      </c>
      <c r="E205" s="2">
        <v>5</v>
      </c>
      <c r="G205" s="2">
        <f t="shared" si="3"/>
        <v>220</v>
      </c>
    </row>
    <row r="206" spans="1:7" hidden="1">
      <c r="A206" s="3">
        <v>43434</v>
      </c>
      <c r="B206" s="422" t="s">
        <v>69</v>
      </c>
      <c r="C206" s="422" t="s">
        <v>26</v>
      </c>
      <c r="D206" t="s">
        <v>14</v>
      </c>
      <c r="F206" s="2">
        <v>60</v>
      </c>
      <c r="G206" s="2">
        <f t="shared" si="3"/>
        <v>160</v>
      </c>
    </row>
    <row r="207" spans="1:7" hidden="1">
      <c r="A207" s="3">
        <v>43434</v>
      </c>
      <c r="B207" s="422" t="s">
        <v>69</v>
      </c>
      <c r="C207" s="422" t="s">
        <v>26</v>
      </c>
      <c r="D207" t="s">
        <v>15</v>
      </c>
      <c r="F207" s="2">
        <v>5</v>
      </c>
      <c r="G207" s="2">
        <f t="shared" si="3"/>
        <v>155</v>
      </c>
    </row>
    <row r="208" spans="1:7" hidden="1">
      <c r="A208" s="3">
        <v>43473</v>
      </c>
      <c r="B208" s="422">
        <v>16881</v>
      </c>
      <c r="C208" s="422" t="s">
        <v>26</v>
      </c>
      <c r="D208" t="s">
        <v>12</v>
      </c>
      <c r="F208" s="2">
        <v>121.6</v>
      </c>
      <c r="G208" s="2">
        <f t="shared" si="3"/>
        <v>33.400000000000006</v>
      </c>
    </row>
    <row r="209" spans="1:7" hidden="1">
      <c r="A209" s="3">
        <v>43473</v>
      </c>
      <c r="B209" s="422">
        <v>16881</v>
      </c>
      <c r="C209" s="422" t="s">
        <v>26</v>
      </c>
      <c r="D209" t="s">
        <v>13</v>
      </c>
      <c r="F209" s="2">
        <v>33.4</v>
      </c>
      <c r="G209" s="2">
        <f t="shared" si="3"/>
        <v>0</v>
      </c>
    </row>
    <row r="210" spans="1:7" hidden="1">
      <c r="A210" s="31">
        <v>43465</v>
      </c>
      <c r="B210" s="421" t="s">
        <v>10</v>
      </c>
      <c r="C210" s="421" t="s">
        <v>27</v>
      </c>
      <c r="D210" t="s">
        <v>12</v>
      </c>
      <c r="E210" s="2">
        <v>139.4</v>
      </c>
      <c r="G210" s="2">
        <f t="shared" si="3"/>
        <v>139.4</v>
      </c>
    </row>
    <row r="211" spans="1:7" hidden="1">
      <c r="B211" s="422"/>
      <c r="C211" s="422"/>
      <c r="D211" t="s">
        <v>13</v>
      </c>
      <c r="E211" s="2">
        <v>33.4</v>
      </c>
      <c r="G211" s="2">
        <f t="shared" si="3"/>
        <v>172.8</v>
      </c>
    </row>
    <row r="212" spans="1:7" hidden="1">
      <c r="B212" s="422"/>
      <c r="C212" s="422"/>
      <c r="D212" t="s">
        <v>14</v>
      </c>
      <c r="E212" s="2">
        <v>60</v>
      </c>
      <c r="G212" s="2">
        <f t="shared" si="3"/>
        <v>232.8</v>
      </c>
    </row>
    <row r="213" spans="1:7" hidden="1">
      <c r="B213" s="422"/>
      <c r="C213" s="422"/>
      <c r="D213" t="s">
        <v>15</v>
      </c>
      <c r="E213" s="2">
        <v>5</v>
      </c>
      <c r="G213" s="2">
        <f t="shared" si="3"/>
        <v>237.8</v>
      </c>
    </row>
    <row r="214" spans="1:7" hidden="1">
      <c r="A214" s="3">
        <v>43465</v>
      </c>
      <c r="B214" s="422" t="s">
        <v>69</v>
      </c>
      <c r="C214" s="422" t="s">
        <v>27</v>
      </c>
      <c r="D214" t="s">
        <v>14</v>
      </c>
      <c r="F214" s="2">
        <v>56</v>
      </c>
      <c r="G214" s="2">
        <f t="shared" si="3"/>
        <v>181.8</v>
      </c>
    </row>
    <row r="215" spans="1:7" hidden="1">
      <c r="A215" s="3">
        <v>43495</v>
      </c>
      <c r="B215" s="422">
        <v>17042</v>
      </c>
      <c r="C215" s="422" t="s">
        <v>27</v>
      </c>
      <c r="D215" t="s">
        <v>12</v>
      </c>
      <c r="F215" s="2">
        <v>139.4</v>
      </c>
      <c r="G215" s="2">
        <f t="shared" si="3"/>
        <v>42.400000000000006</v>
      </c>
    </row>
    <row r="216" spans="1:7" hidden="1">
      <c r="A216" s="3">
        <v>43495</v>
      </c>
      <c r="B216" s="422">
        <v>17042</v>
      </c>
      <c r="C216" s="422" t="s">
        <v>27</v>
      </c>
      <c r="D216" t="s">
        <v>13</v>
      </c>
      <c r="F216" s="2">
        <v>33.4</v>
      </c>
      <c r="G216" s="2">
        <f t="shared" si="3"/>
        <v>9.0000000000000071</v>
      </c>
    </row>
    <row r="217" spans="1:7" hidden="1">
      <c r="A217" s="3">
        <v>43551</v>
      </c>
      <c r="B217" s="422">
        <v>17481</v>
      </c>
      <c r="C217" s="422" t="s">
        <v>27</v>
      </c>
      <c r="D217" t="s">
        <v>14</v>
      </c>
      <c r="F217" s="2">
        <v>4</v>
      </c>
      <c r="G217" s="2">
        <f t="shared" si="3"/>
        <v>5.0000000000000071</v>
      </c>
    </row>
    <row r="218" spans="1:7" hidden="1">
      <c r="A218" s="3">
        <v>43551</v>
      </c>
      <c r="B218" s="422">
        <v>17481</v>
      </c>
      <c r="C218" s="422" t="s">
        <v>27</v>
      </c>
      <c r="D218" t="s">
        <v>15</v>
      </c>
      <c r="F218" s="2">
        <v>5</v>
      </c>
      <c r="G218" s="2">
        <f t="shared" si="3"/>
        <v>7.1054273576010019E-15</v>
      </c>
    </row>
    <row r="219" spans="1:7" hidden="1">
      <c r="A219" s="31">
        <v>43496</v>
      </c>
      <c r="B219" s="421" t="s">
        <v>10</v>
      </c>
      <c r="C219" s="421" t="s">
        <v>11</v>
      </c>
      <c r="D219" t="s">
        <v>12</v>
      </c>
      <c r="E219" s="2">
        <v>153.4</v>
      </c>
      <c r="G219" s="2">
        <f t="shared" si="3"/>
        <v>153.4</v>
      </c>
    </row>
    <row r="220" spans="1:7" hidden="1">
      <c r="B220" s="422"/>
      <c r="C220" s="422"/>
      <c r="D220" t="s">
        <v>13</v>
      </c>
      <c r="E220" s="2">
        <v>33.4</v>
      </c>
      <c r="G220" s="2">
        <f t="shared" si="3"/>
        <v>186.8</v>
      </c>
    </row>
    <row r="221" spans="1:7" hidden="1">
      <c r="B221" s="422"/>
      <c r="C221" s="422"/>
      <c r="D221" t="s">
        <v>14</v>
      </c>
      <c r="E221" s="2">
        <v>60</v>
      </c>
      <c r="G221" s="2">
        <f t="shared" si="3"/>
        <v>246.8</v>
      </c>
    </row>
    <row r="222" spans="1:7" hidden="1">
      <c r="B222" s="422"/>
      <c r="C222" s="422"/>
      <c r="D222" t="s">
        <v>15</v>
      </c>
      <c r="E222" s="2">
        <v>5</v>
      </c>
      <c r="G222" s="2">
        <f t="shared" si="3"/>
        <v>251.8</v>
      </c>
    </row>
    <row r="223" spans="1:7" hidden="1">
      <c r="A223" s="3">
        <v>43496</v>
      </c>
      <c r="B223" s="422" t="s">
        <v>69</v>
      </c>
      <c r="C223" s="422" t="s">
        <v>11</v>
      </c>
      <c r="D223" t="s">
        <v>14</v>
      </c>
      <c r="F223" s="2">
        <v>60</v>
      </c>
      <c r="G223" s="2">
        <f t="shared" si="3"/>
        <v>191.8</v>
      </c>
    </row>
    <row r="224" spans="1:7" hidden="1">
      <c r="A224" s="3">
        <v>43496</v>
      </c>
      <c r="B224" s="422" t="s">
        <v>69</v>
      </c>
      <c r="C224" s="422" t="s">
        <v>11</v>
      </c>
      <c r="D224" t="s">
        <v>15</v>
      </c>
      <c r="F224" s="2">
        <v>5</v>
      </c>
      <c r="G224" s="2">
        <f t="shared" si="3"/>
        <v>186.8</v>
      </c>
    </row>
    <row r="225" spans="1:7" hidden="1">
      <c r="A225" s="3">
        <v>43523</v>
      </c>
      <c r="B225" s="422">
        <v>17222</v>
      </c>
      <c r="C225" s="422" t="s">
        <v>11</v>
      </c>
      <c r="D225" t="s">
        <v>12</v>
      </c>
      <c r="F225" s="2">
        <v>153.4</v>
      </c>
      <c r="G225" s="2">
        <f t="shared" si="3"/>
        <v>33.400000000000006</v>
      </c>
    </row>
    <row r="226" spans="1:7" hidden="1">
      <c r="A226" s="3">
        <v>43523</v>
      </c>
      <c r="B226" s="422">
        <v>17222</v>
      </c>
      <c r="C226" s="422" t="s">
        <v>11</v>
      </c>
      <c r="D226" t="s">
        <v>13</v>
      </c>
      <c r="F226" s="2">
        <v>33.4</v>
      </c>
      <c r="G226" s="2">
        <f t="shared" si="3"/>
        <v>0</v>
      </c>
    </row>
    <row r="227" spans="1:7" hidden="1">
      <c r="A227" s="31">
        <v>43524</v>
      </c>
      <c r="B227" s="421" t="s">
        <v>10</v>
      </c>
      <c r="C227" s="421" t="s">
        <v>17</v>
      </c>
      <c r="D227" t="s">
        <v>12</v>
      </c>
      <c r="E227" s="2">
        <v>162.19999999999999</v>
      </c>
      <c r="G227" s="2">
        <f t="shared" si="3"/>
        <v>162.19999999999999</v>
      </c>
    </row>
    <row r="228" spans="1:7" hidden="1">
      <c r="B228" s="422"/>
      <c r="C228" s="422"/>
      <c r="D228" t="s">
        <v>13</v>
      </c>
      <c r="E228" s="2">
        <v>40.799999999999997</v>
      </c>
      <c r="G228" s="2">
        <f t="shared" si="3"/>
        <v>203</v>
      </c>
    </row>
    <row r="229" spans="1:7" hidden="1">
      <c r="B229" s="422"/>
      <c r="C229" s="422"/>
      <c r="D229" t="s">
        <v>14</v>
      </c>
      <c r="E229" s="2">
        <v>56</v>
      </c>
      <c r="G229" s="2">
        <f t="shared" si="3"/>
        <v>259</v>
      </c>
    </row>
    <row r="230" spans="1:7" hidden="1">
      <c r="B230" s="422"/>
      <c r="C230" s="422"/>
      <c r="D230" t="s">
        <v>15</v>
      </c>
      <c r="E230" s="2">
        <v>5</v>
      </c>
      <c r="G230" s="2">
        <f t="shared" si="3"/>
        <v>264</v>
      </c>
    </row>
    <row r="231" spans="1:7" hidden="1">
      <c r="A231" s="3">
        <v>43524</v>
      </c>
      <c r="B231" s="422" t="s">
        <v>69</v>
      </c>
      <c r="C231" s="422" t="s">
        <v>17</v>
      </c>
      <c r="D231" t="s">
        <v>14</v>
      </c>
      <c r="F231" s="2">
        <v>56</v>
      </c>
      <c r="G231" s="2">
        <f t="shared" si="3"/>
        <v>208</v>
      </c>
    </row>
    <row r="232" spans="1:7" hidden="1">
      <c r="A232" s="3">
        <v>43524</v>
      </c>
      <c r="B232" s="422" t="s">
        <v>69</v>
      </c>
      <c r="C232" s="422" t="s">
        <v>17</v>
      </c>
      <c r="D232" t="s">
        <v>15</v>
      </c>
      <c r="F232" s="2">
        <v>5</v>
      </c>
      <c r="G232" s="2">
        <f t="shared" si="3"/>
        <v>203</v>
      </c>
    </row>
    <row r="233" spans="1:7" hidden="1">
      <c r="A233" s="3">
        <v>43551</v>
      </c>
      <c r="B233" s="422">
        <v>17481</v>
      </c>
      <c r="C233" s="422" t="s">
        <v>17</v>
      </c>
      <c r="D233" t="s">
        <v>12</v>
      </c>
      <c r="F233" s="2">
        <v>162.19999999999999</v>
      </c>
      <c r="G233" s="2">
        <f t="shared" si="3"/>
        <v>40.800000000000011</v>
      </c>
    </row>
    <row r="234" spans="1:7" hidden="1">
      <c r="A234" s="3">
        <v>43579</v>
      </c>
      <c r="B234" s="422">
        <v>17684</v>
      </c>
      <c r="C234" s="422" t="s">
        <v>17</v>
      </c>
      <c r="D234" t="s">
        <v>13</v>
      </c>
      <c r="F234" s="2">
        <v>40.799999999999997</v>
      </c>
      <c r="G234" s="2">
        <f t="shared" si="3"/>
        <v>0</v>
      </c>
    </row>
    <row r="235" spans="1:7" hidden="1">
      <c r="A235" s="31">
        <v>43555</v>
      </c>
      <c r="B235" s="421" t="s">
        <v>10</v>
      </c>
      <c r="C235" s="421" t="s">
        <v>18</v>
      </c>
      <c r="D235" t="s">
        <v>12</v>
      </c>
      <c r="E235" s="2">
        <v>150.6</v>
      </c>
      <c r="G235" s="2">
        <f t="shared" si="3"/>
        <v>150.6</v>
      </c>
    </row>
    <row r="236" spans="1:7" hidden="1">
      <c r="B236" s="422"/>
      <c r="C236" s="422"/>
      <c r="D236" t="s">
        <v>13</v>
      </c>
      <c r="E236" s="2">
        <v>32.5</v>
      </c>
      <c r="G236" s="2">
        <f t="shared" si="3"/>
        <v>183.1</v>
      </c>
    </row>
    <row r="237" spans="1:7" hidden="1">
      <c r="B237" s="422"/>
      <c r="C237" s="422"/>
      <c r="D237" t="s">
        <v>14</v>
      </c>
      <c r="E237" s="2">
        <v>60</v>
      </c>
      <c r="G237" s="2">
        <f t="shared" si="3"/>
        <v>243.1</v>
      </c>
    </row>
    <row r="238" spans="1:7" hidden="1">
      <c r="B238" s="422"/>
      <c r="C238" s="422"/>
      <c r="D238" t="s">
        <v>15</v>
      </c>
      <c r="E238" s="2">
        <v>5</v>
      </c>
      <c r="G238" s="2">
        <f t="shared" si="3"/>
        <v>248.1</v>
      </c>
    </row>
    <row r="239" spans="1:7" hidden="1">
      <c r="B239" s="422"/>
      <c r="C239" s="422"/>
      <c r="D239" t="s">
        <v>70</v>
      </c>
      <c r="E239" s="2">
        <v>93</v>
      </c>
      <c r="G239" s="2">
        <f t="shared" si="3"/>
        <v>341.1</v>
      </c>
    </row>
    <row r="240" spans="1:7" hidden="1">
      <c r="A240" s="3">
        <v>43555</v>
      </c>
      <c r="B240" s="422" t="s">
        <v>69</v>
      </c>
      <c r="C240" s="422" t="s">
        <v>18</v>
      </c>
      <c r="D240" t="s">
        <v>14</v>
      </c>
      <c r="F240" s="2">
        <v>58</v>
      </c>
      <c r="G240" s="2">
        <f t="shared" si="3"/>
        <v>283.10000000000002</v>
      </c>
    </row>
    <row r="241" spans="1:7" hidden="1">
      <c r="A241" s="3">
        <v>43589</v>
      </c>
      <c r="B241" s="422">
        <v>17774</v>
      </c>
      <c r="C241" s="422" t="s">
        <v>18</v>
      </c>
      <c r="D241" t="s">
        <v>12</v>
      </c>
      <c r="F241" s="2">
        <v>150.6</v>
      </c>
      <c r="G241" s="2">
        <f t="shared" si="3"/>
        <v>132.50000000000003</v>
      </c>
    </row>
    <row r="242" spans="1:7" hidden="1">
      <c r="A242" s="3">
        <v>43589</v>
      </c>
      <c r="B242" s="422">
        <v>17774</v>
      </c>
      <c r="C242" s="422" t="s">
        <v>18</v>
      </c>
      <c r="D242" t="s">
        <v>13</v>
      </c>
      <c r="F242" s="2">
        <v>32.5</v>
      </c>
      <c r="G242" s="2">
        <f t="shared" si="3"/>
        <v>100.00000000000003</v>
      </c>
    </row>
    <row r="243" spans="1:7" hidden="1">
      <c r="A243" s="3">
        <v>43698</v>
      </c>
      <c r="B243" s="422">
        <v>18532</v>
      </c>
      <c r="C243" s="422" t="s">
        <v>18</v>
      </c>
      <c r="D243" t="s">
        <v>14</v>
      </c>
      <c r="F243" s="2">
        <v>2</v>
      </c>
      <c r="G243" s="2">
        <f t="shared" si="3"/>
        <v>98.000000000000028</v>
      </c>
    </row>
    <row r="244" spans="1:7" hidden="1">
      <c r="A244" s="3">
        <v>43698</v>
      </c>
      <c r="B244" s="422">
        <v>18532</v>
      </c>
      <c r="C244" s="422" t="s">
        <v>18</v>
      </c>
      <c r="D244" t="s">
        <v>15</v>
      </c>
      <c r="F244" s="2">
        <v>5</v>
      </c>
      <c r="G244" s="2">
        <f t="shared" si="3"/>
        <v>93.000000000000028</v>
      </c>
    </row>
    <row r="245" spans="1:7" hidden="1">
      <c r="A245" s="3">
        <v>43698</v>
      </c>
      <c r="B245" s="422">
        <v>18532</v>
      </c>
      <c r="C245" s="422" t="s">
        <v>18</v>
      </c>
      <c r="D245" t="s">
        <v>70</v>
      </c>
      <c r="F245" s="2">
        <v>93</v>
      </c>
      <c r="G245" s="2">
        <f t="shared" si="3"/>
        <v>0</v>
      </c>
    </row>
    <row r="246" spans="1:7" hidden="1">
      <c r="A246" s="31">
        <v>43585</v>
      </c>
      <c r="B246" s="421" t="s">
        <v>10</v>
      </c>
      <c r="C246" s="421" t="s">
        <v>19</v>
      </c>
      <c r="D246" t="s">
        <v>12</v>
      </c>
      <c r="E246" s="2">
        <v>152.4</v>
      </c>
      <c r="G246" s="2">
        <f t="shared" si="3"/>
        <v>152.4</v>
      </c>
    </row>
    <row r="247" spans="1:7" hidden="1">
      <c r="B247" s="422"/>
      <c r="C247" s="422"/>
      <c r="D247" t="s">
        <v>13</v>
      </c>
      <c r="E247" s="2">
        <v>29.6</v>
      </c>
      <c r="G247" s="2">
        <f t="shared" si="3"/>
        <v>182</v>
      </c>
    </row>
    <row r="248" spans="1:7" hidden="1">
      <c r="B248" s="422"/>
      <c r="C248" s="422"/>
      <c r="D248" t="s">
        <v>14</v>
      </c>
      <c r="E248" s="2">
        <v>60</v>
      </c>
      <c r="G248" s="2">
        <f t="shared" si="3"/>
        <v>242</v>
      </c>
    </row>
    <row r="249" spans="1:7" hidden="1">
      <c r="B249" s="422"/>
      <c r="C249" s="422"/>
      <c r="D249" t="s">
        <v>15</v>
      </c>
      <c r="E249" s="2">
        <v>5</v>
      </c>
      <c r="G249" s="2">
        <f t="shared" si="3"/>
        <v>247</v>
      </c>
    </row>
    <row r="250" spans="1:7" hidden="1">
      <c r="A250" s="3">
        <v>43585</v>
      </c>
      <c r="B250" s="422" t="s">
        <v>69</v>
      </c>
      <c r="C250" s="422" t="s">
        <v>19</v>
      </c>
      <c r="D250" t="s">
        <v>14</v>
      </c>
      <c r="F250" s="2">
        <v>58</v>
      </c>
      <c r="G250" s="2">
        <f t="shared" si="3"/>
        <v>189</v>
      </c>
    </row>
    <row r="251" spans="1:7" hidden="1">
      <c r="A251" s="3">
        <v>43607</v>
      </c>
      <c r="B251" s="422">
        <v>17883</v>
      </c>
      <c r="C251" s="422" t="s">
        <v>19</v>
      </c>
      <c r="D251" t="s">
        <v>12</v>
      </c>
      <c r="F251" s="2">
        <v>152.4</v>
      </c>
      <c r="G251" s="2">
        <f t="shared" si="3"/>
        <v>36.599999999999994</v>
      </c>
    </row>
    <row r="252" spans="1:7" hidden="1">
      <c r="A252" s="3">
        <v>43607</v>
      </c>
      <c r="B252" s="422">
        <v>17883</v>
      </c>
      <c r="C252" s="422" t="s">
        <v>19</v>
      </c>
      <c r="D252" t="s">
        <v>13</v>
      </c>
      <c r="F252" s="2">
        <v>29.6</v>
      </c>
      <c r="G252" s="2">
        <f t="shared" si="3"/>
        <v>6.9999999999999929</v>
      </c>
    </row>
    <row r="253" spans="1:7" hidden="1">
      <c r="A253" s="3">
        <v>43698</v>
      </c>
      <c r="B253" s="422">
        <v>18532</v>
      </c>
      <c r="C253" s="422" t="s">
        <v>19</v>
      </c>
      <c r="D253" t="s">
        <v>14</v>
      </c>
      <c r="F253" s="2">
        <v>2</v>
      </c>
      <c r="G253" s="2">
        <f t="shared" si="3"/>
        <v>4.9999999999999929</v>
      </c>
    </row>
    <row r="254" spans="1:7" hidden="1">
      <c r="A254" s="3">
        <v>43698</v>
      </c>
      <c r="B254" s="422">
        <v>18532</v>
      </c>
      <c r="C254" s="422" t="s">
        <v>19</v>
      </c>
      <c r="D254" t="s">
        <v>15</v>
      </c>
      <c r="F254" s="2">
        <v>5</v>
      </c>
      <c r="G254" s="2">
        <f t="shared" si="3"/>
        <v>-7.1054273576010019E-15</v>
      </c>
    </row>
    <row r="255" spans="1:7" hidden="1">
      <c r="A255" s="31">
        <v>43616</v>
      </c>
      <c r="B255" s="421" t="s">
        <v>10</v>
      </c>
      <c r="C255" s="421" t="s">
        <v>20</v>
      </c>
      <c r="D255" t="s">
        <v>12</v>
      </c>
      <c r="E255" s="2">
        <v>140.4</v>
      </c>
      <c r="G255" s="2">
        <f t="shared" si="3"/>
        <v>140.4</v>
      </c>
    </row>
    <row r="256" spans="1:7" hidden="1">
      <c r="B256" s="422"/>
      <c r="C256" s="422"/>
      <c r="D256" t="s">
        <v>13</v>
      </c>
      <c r="E256" s="2">
        <v>34.299999999999997</v>
      </c>
      <c r="G256" s="2">
        <f t="shared" si="3"/>
        <v>174.7</v>
      </c>
    </row>
    <row r="257" spans="1:7" hidden="1">
      <c r="B257" s="422"/>
      <c r="C257" s="422"/>
      <c r="D257" t="s">
        <v>14</v>
      </c>
      <c r="E257" s="2">
        <v>60</v>
      </c>
      <c r="G257" s="2">
        <f t="shared" si="3"/>
        <v>234.7</v>
      </c>
    </row>
    <row r="258" spans="1:7" hidden="1">
      <c r="B258" s="422"/>
      <c r="C258" s="422"/>
      <c r="D258" t="s">
        <v>15</v>
      </c>
      <c r="E258" s="2">
        <v>5</v>
      </c>
      <c r="G258" s="2">
        <f t="shared" si="3"/>
        <v>239.7</v>
      </c>
    </row>
    <row r="259" spans="1:7" hidden="1">
      <c r="A259" s="3">
        <v>43616</v>
      </c>
      <c r="B259" s="422" t="s">
        <v>69</v>
      </c>
      <c r="C259" s="422" t="s">
        <v>20</v>
      </c>
      <c r="D259" t="s">
        <v>14</v>
      </c>
      <c r="F259" s="2">
        <v>60</v>
      </c>
      <c r="G259" s="2">
        <f t="shared" si="3"/>
        <v>179.7</v>
      </c>
    </row>
    <row r="260" spans="1:7" hidden="1">
      <c r="A260" s="3">
        <v>43616</v>
      </c>
      <c r="B260" s="422" t="s">
        <v>69</v>
      </c>
      <c r="C260" s="422" t="s">
        <v>20</v>
      </c>
      <c r="D260" t="s">
        <v>15</v>
      </c>
      <c r="F260" s="2">
        <v>5</v>
      </c>
      <c r="G260" s="2">
        <f t="shared" si="3"/>
        <v>174.7</v>
      </c>
    </row>
    <row r="261" spans="1:7" hidden="1">
      <c r="A261" s="3">
        <v>43642</v>
      </c>
      <c r="B261" s="422">
        <v>18124</v>
      </c>
      <c r="C261" s="422" t="s">
        <v>20</v>
      </c>
      <c r="D261" t="s">
        <v>12</v>
      </c>
      <c r="F261" s="2">
        <v>140.4</v>
      </c>
      <c r="G261" s="2">
        <f t="shared" si="3"/>
        <v>34.299999999999983</v>
      </c>
    </row>
    <row r="262" spans="1:7" hidden="1">
      <c r="A262" s="3">
        <v>43642</v>
      </c>
      <c r="B262" s="422">
        <v>18124</v>
      </c>
      <c r="C262" s="422" t="s">
        <v>20</v>
      </c>
      <c r="D262" t="s">
        <v>13</v>
      </c>
      <c r="F262" s="2">
        <v>34.299999999999997</v>
      </c>
      <c r="G262" s="2">
        <f t="shared" si="3"/>
        <v>0</v>
      </c>
    </row>
    <row r="263" spans="1:7" hidden="1">
      <c r="A263" s="31">
        <v>43646</v>
      </c>
      <c r="B263" s="421" t="s">
        <v>10</v>
      </c>
      <c r="C263" s="421" t="s">
        <v>21</v>
      </c>
      <c r="D263" t="s">
        <v>12</v>
      </c>
      <c r="E263" s="2">
        <v>120.5</v>
      </c>
      <c r="G263" s="2">
        <f t="shared" ref="G263:G326" si="4">+G262+E263-F263</f>
        <v>120.5</v>
      </c>
    </row>
    <row r="264" spans="1:7" hidden="1">
      <c r="B264" s="422"/>
      <c r="C264" s="422"/>
      <c r="D264" t="s">
        <v>13</v>
      </c>
      <c r="E264" s="2">
        <v>32.9</v>
      </c>
      <c r="G264" s="2">
        <f t="shared" si="4"/>
        <v>153.4</v>
      </c>
    </row>
    <row r="265" spans="1:7" hidden="1">
      <c r="B265" s="422"/>
      <c r="C265" s="422"/>
      <c r="D265" t="s">
        <v>14</v>
      </c>
      <c r="E265" s="2">
        <v>60</v>
      </c>
      <c r="G265" s="2">
        <f t="shared" si="4"/>
        <v>213.4</v>
      </c>
    </row>
    <row r="266" spans="1:7" hidden="1">
      <c r="B266" s="422"/>
      <c r="C266" s="422"/>
      <c r="D266" t="s">
        <v>15</v>
      </c>
      <c r="E266" s="2">
        <v>5</v>
      </c>
      <c r="G266" s="2">
        <f t="shared" si="4"/>
        <v>218.4</v>
      </c>
    </row>
    <row r="267" spans="1:7" hidden="1">
      <c r="A267" s="3">
        <v>43646</v>
      </c>
      <c r="B267" s="422" t="s">
        <v>69</v>
      </c>
      <c r="C267" s="422" t="s">
        <v>21</v>
      </c>
      <c r="D267" t="s">
        <v>14</v>
      </c>
      <c r="F267" s="2">
        <v>60</v>
      </c>
      <c r="G267" s="2">
        <f t="shared" si="4"/>
        <v>158.4</v>
      </c>
    </row>
    <row r="268" spans="1:7" hidden="1">
      <c r="A268" s="3">
        <v>43646</v>
      </c>
      <c r="B268" s="422" t="s">
        <v>69</v>
      </c>
      <c r="C268" s="422" t="s">
        <v>21</v>
      </c>
      <c r="D268" t="s">
        <v>15</v>
      </c>
      <c r="F268" s="2">
        <v>5</v>
      </c>
      <c r="G268" s="2">
        <f t="shared" si="4"/>
        <v>153.4</v>
      </c>
    </row>
    <row r="269" spans="1:7" hidden="1">
      <c r="A269" s="3">
        <v>43671</v>
      </c>
      <c r="B269" s="422">
        <v>18313</v>
      </c>
      <c r="C269" s="422" t="s">
        <v>21</v>
      </c>
      <c r="D269" t="s">
        <v>12</v>
      </c>
      <c r="F269" s="2">
        <v>120.5</v>
      </c>
      <c r="G269" s="2">
        <f t="shared" si="4"/>
        <v>32.900000000000006</v>
      </c>
    </row>
    <row r="270" spans="1:7" hidden="1">
      <c r="A270" s="3">
        <v>43671</v>
      </c>
      <c r="B270" s="422">
        <v>18313</v>
      </c>
      <c r="C270" s="422" t="s">
        <v>21</v>
      </c>
      <c r="D270" t="s">
        <v>13</v>
      </c>
      <c r="F270" s="2">
        <v>32.9</v>
      </c>
      <c r="G270" s="2">
        <f t="shared" si="4"/>
        <v>0</v>
      </c>
    </row>
    <row r="271" spans="1:7" hidden="1">
      <c r="A271" s="31">
        <v>43677</v>
      </c>
      <c r="B271" s="421" t="s">
        <v>10</v>
      </c>
      <c r="C271" s="421" t="s">
        <v>22</v>
      </c>
      <c r="D271" t="s">
        <v>12</v>
      </c>
      <c r="E271" s="2">
        <v>120.6</v>
      </c>
      <c r="G271" s="2">
        <f t="shared" si="4"/>
        <v>120.6</v>
      </c>
    </row>
    <row r="272" spans="1:7" hidden="1">
      <c r="B272" s="422"/>
      <c r="C272" s="422"/>
      <c r="D272" t="s">
        <v>13</v>
      </c>
      <c r="E272" s="2">
        <v>31.8</v>
      </c>
      <c r="G272" s="2">
        <f t="shared" si="4"/>
        <v>152.4</v>
      </c>
    </row>
    <row r="273" spans="1:7" hidden="1">
      <c r="B273" s="422"/>
      <c r="C273" s="422"/>
      <c r="D273" t="s">
        <v>14</v>
      </c>
      <c r="E273" s="2">
        <v>60</v>
      </c>
      <c r="G273" s="2">
        <f t="shared" si="4"/>
        <v>212.4</v>
      </c>
    </row>
    <row r="274" spans="1:7" hidden="1">
      <c r="B274" s="422"/>
      <c r="C274" s="422"/>
      <c r="D274" t="s">
        <v>15</v>
      </c>
      <c r="E274" s="2">
        <v>5</v>
      </c>
      <c r="G274" s="2">
        <f t="shared" si="4"/>
        <v>217.4</v>
      </c>
    </row>
    <row r="275" spans="1:7" hidden="1">
      <c r="A275" s="3">
        <v>43677</v>
      </c>
      <c r="B275" s="422" t="s">
        <v>69</v>
      </c>
      <c r="C275" s="422" t="s">
        <v>22</v>
      </c>
      <c r="D275" t="s">
        <v>14</v>
      </c>
      <c r="F275" s="2">
        <v>60</v>
      </c>
      <c r="G275" s="2">
        <f t="shared" si="4"/>
        <v>157.4</v>
      </c>
    </row>
    <row r="276" spans="1:7" hidden="1">
      <c r="A276" s="3">
        <v>43677</v>
      </c>
      <c r="B276" s="422" t="s">
        <v>69</v>
      </c>
      <c r="C276" s="422" t="s">
        <v>22</v>
      </c>
      <c r="D276" t="s">
        <v>15</v>
      </c>
      <c r="F276" s="2">
        <v>5</v>
      </c>
      <c r="G276" s="2">
        <f t="shared" si="4"/>
        <v>152.4</v>
      </c>
    </row>
    <row r="277" spans="1:7" hidden="1">
      <c r="A277" s="3">
        <v>43705</v>
      </c>
      <c r="B277" s="422">
        <v>18612</v>
      </c>
      <c r="C277" s="422" t="s">
        <v>22</v>
      </c>
      <c r="D277" t="s">
        <v>12</v>
      </c>
      <c r="F277" s="2">
        <v>120.6</v>
      </c>
      <c r="G277" s="2">
        <f t="shared" si="4"/>
        <v>31.800000000000011</v>
      </c>
    </row>
    <row r="278" spans="1:7" hidden="1">
      <c r="A278" s="3">
        <v>43705</v>
      </c>
      <c r="B278" s="422">
        <v>18612</v>
      </c>
      <c r="C278" s="422" t="s">
        <v>22</v>
      </c>
      <c r="D278" t="s">
        <v>13</v>
      </c>
      <c r="F278" s="2">
        <v>31.8</v>
      </c>
      <c r="G278" s="2">
        <f t="shared" si="4"/>
        <v>0</v>
      </c>
    </row>
    <row r="279" spans="1:7" hidden="1">
      <c r="A279" s="31">
        <v>43708</v>
      </c>
      <c r="B279" s="421" t="s">
        <v>10</v>
      </c>
      <c r="C279" s="421" t="s">
        <v>23</v>
      </c>
      <c r="D279" t="s">
        <v>12</v>
      </c>
      <c r="E279" s="2">
        <v>117.2</v>
      </c>
      <c r="G279" s="2">
        <f t="shared" si="4"/>
        <v>117.2</v>
      </c>
    </row>
    <row r="280" spans="1:7" hidden="1">
      <c r="B280" s="422"/>
      <c r="C280" s="422"/>
      <c r="D280" t="s">
        <v>13</v>
      </c>
      <c r="E280" s="2">
        <v>30.8</v>
      </c>
      <c r="G280" s="2">
        <f t="shared" si="4"/>
        <v>148</v>
      </c>
    </row>
    <row r="281" spans="1:7" hidden="1">
      <c r="B281" s="422"/>
      <c r="C281" s="422"/>
      <c r="D281" t="s">
        <v>14</v>
      </c>
      <c r="E281" s="2">
        <v>60</v>
      </c>
      <c r="G281" s="2">
        <f t="shared" si="4"/>
        <v>208</v>
      </c>
    </row>
    <row r="282" spans="1:7" hidden="1">
      <c r="B282" s="422"/>
      <c r="C282" s="422"/>
      <c r="D282" t="s">
        <v>15</v>
      </c>
      <c r="E282" s="2">
        <v>5</v>
      </c>
      <c r="G282" s="2">
        <f t="shared" si="4"/>
        <v>213</v>
      </c>
    </row>
    <row r="283" spans="1:7" hidden="1">
      <c r="B283" s="422"/>
      <c r="C283" s="422"/>
      <c r="D283" t="s">
        <v>70</v>
      </c>
      <c r="E283" s="2">
        <v>93</v>
      </c>
      <c r="G283" s="2">
        <f t="shared" si="4"/>
        <v>306</v>
      </c>
    </row>
    <row r="284" spans="1:7" hidden="1">
      <c r="A284" s="3">
        <v>43698</v>
      </c>
      <c r="B284" s="422">
        <v>18532</v>
      </c>
      <c r="C284" s="422" t="s">
        <v>23</v>
      </c>
      <c r="D284" t="s">
        <v>70</v>
      </c>
      <c r="F284" s="2">
        <v>93</v>
      </c>
      <c r="G284" s="2">
        <f t="shared" si="4"/>
        <v>213</v>
      </c>
    </row>
    <row r="285" spans="1:7" hidden="1">
      <c r="A285" s="3">
        <v>43708</v>
      </c>
      <c r="B285" s="422" t="s">
        <v>69</v>
      </c>
      <c r="C285" s="422" t="s">
        <v>23</v>
      </c>
      <c r="D285" t="s">
        <v>14</v>
      </c>
      <c r="F285" s="2">
        <v>60</v>
      </c>
      <c r="G285" s="2">
        <f t="shared" si="4"/>
        <v>153</v>
      </c>
    </row>
    <row r="286" spans="1:7" hidden="1">
      <c r="A286" s="3">
        <v>43708</v>
      </c>
      <c r="B286" s="422" t="s">
        <v>69</v>
      </c>
      <c r="C286" s="422" t="s">
        <v>23</v>
      </c>
      <c r="D286" t="s">
        <v>15</v>
      </c>
      <c r="F286" s="2">
        <v>5</v>
      </c>
      <c r="G286" s="2">
        <f t="shared" si="4"/>
        <v>148</v>
      </c>
    </row>
    <row r="287" spans="1:7" hidden="1">
      <c r="A287" s="3">
        <v>43732</v>
      </c>
      <c r="B287" s="422">
        <v>18754</v>
      </c>
      <c r="C287" s="422" t="s">
        <v>23</v>
      </c>
      <c r="D287" t="s">
        <v>12</v>
      </c>
      <c r="F287" s="2">
        <v>117.2</v>
      </c>
      <c r="G287" s="2">
        <f t="shared" si="4"/>
        <v>30.799999999999997</v>
      </c>
    </row>
    <row r="288" spans="1:7" hidden="1">
      <c r="A288" s="3">
        <v>43732</v>
      </c>
      <c r="B288" s="422">
        <v>18754</v>
      </c>
      <c r="C288" s="422" t="s">
        <v>23</v>
      </c>
      <c r="D288" t="s">
        <v>13</v>
      </c>
      <c r="F288" s="2">
        <v>30.8</v>
      </c>
      <c r="G288" s="2">
        <f t="shared" si="4"/>
        <v>0</v>
      </c>
    </row>
    <row r="289" spans="1:7" hidden="1">
      <c r="A289" s="31">
        <v>43738</v>
      </c>
      <c r="B289" s="421" t="s">
        <v>10</v>
      </c>
      <c r="C289" s="421" t="s">
        <v>24</v>
      </c>
      <c r="D289" t="s">
        <v>12</v>
      </c>
      <c r="E289" s="2">
        <v>117.8</v>
      </c>
      <c r="G289" s="2">
        <f t="shared" si="4"/>
        <v>117.8</v>
      </c>
    </row>
    <row r="290" spans="1:7" hidden="1">
      <c r="B290" s="422"/>
      <c r="C290" s="422"/>
      <c r="D290" t="s">
        <v>13</v>
      </c>
      <c r="E290" s="2">
        <v>31.2</v>
      </c>
      <c r="G290" s="2">
        <f t="shared" si="4"/>
        <v>149</v>
      </c>
    </row>
    <row r="291" spans="1:7" hidden="1">
      <c r="B291" s="422"/>
      <c r="C291" s="422"/>
      <c r="D291" t="s">
        <v>14</v>
      </c>
      <c r="E291" s="2">
        <v>60</v>
      </c>
      <c r="G291" s="2">
        <f t="shared" si="4"/>
        <v>209</v>
      </c>
    </row>
    <row r="292" spans="1:7" hidden="1">
      <c r="B292" s="422"/>
      <c r="C292" s="422"/>
      <c r="D292" t="s">
        <v>15</v>
      </c>
      <c r="E292" s="2">
        <v>5</v>
      </c>
      <c r="G292" s="2">
        <f t="shared" si="4"/>
        <v>214</v>
      </c>
    </row>
    <row r="293" spans="1:7" hidden="1">
      <c r="A293" s="3">
        <v>43738</v>
      </c>
      <c r="B293" s="422" t="s">
        <v>69</v>
      </c>
      <c r="C293" s="422" t="s">
        <v>24</v>
      </c>
      <c r="D293" t="s">
        <v>14</v>
      </c>
      <c r="F293" s="2">
        <v>60</v>
      </c>
      <c r="G293" s="2">
        <f t="shared" si="4"/>
        <v>154</v>
      </c>
    </row>
    <row r="294" spans="1:7" hidden="1">
      <c r="A294" s="3">
        <v>43738</v>
      </c>
      <c r="B294" s="422" t="s">
        <v>69</v>
      </c>
      <c r="C294" s="422" t="s">
        <v>24</v>
      </c>
      <c r="D294" t="s">
        <v>15</v>
      </c>
      <c r="F294" s="2">
        <v>5</v>
      </c>
      <c r="G294" s="2">
        <f t="shared" si="4"/>
        <v>149</v>
      </c>
    </row>
    <row r="295" spans="1:7" hidden="1">
      <c r="A295" s="3">
        <v>43761</v>
      </c>
      <c r="B295" s="422">
        <v>18954</v>
      </c>
      <c r="C295" s="422" t="s">
        <v>24</v>
      </c>
      <c r="D295" t="s">
        <v>12</v>
      </c>
      <c r="F295" s="2">
        <v>117.8</v>
      </c>
      <c r="G295" s="2">
        <f t="shared" si="4"/>
        <v>31.200000000000003</v>
      </c>
    </row>
    <row r="296" spans="1:7" hidden="1">
      <c r="A296" s="3">
        <v>43761</v>
      </c>
      <c r="B296" s="422">
        <v>18954</v>
      </c>
      <c r="C296" s="422" t="s">
        <v>24</v>
      </c>
      <c r="D296" t="s">
        <v>13</v>
      </c>
      <c r="F296" s="2">
        <v>31.2</v>
      </c>
      <c r="G296" s="2">
        <f t="shared" si="4"/>
        <v>0</v>
      </c>
    </row>
    <row r="297" spans="1:7" hidden="1">
      <c r="A297" s="31">
        <v>43769</v>
      </c>
      <c r="B297" s="421" t="s">
        <v>10</v>
      </c>
      <c r="C297" s="421" t="s">
        <v>25</v>
      </c>
      <c r="D297" s="54" t="s">
        <v>12</v>
      </c>
      <c r="E297" s="45">
        <v>118.5</v>
      </c>
      <c r="G297" s="2">
        <f t="shared" si="4"/>
        <v>118.5</v>
      </c>
    </row>
    <row r="298" spans="1:7" hidden="1">
      <c r="A298" s="71"/>
      <c r="B298" s="425"/>
      <c r="C298" s="425"/>
      <c r="D298" s="54" t="s">
        <v>13</v>
      </c>
      <c r="E298" s="45">
        <v>30.1</v>
      </c>
      <c r="G298" s="2">
        <f t="shared" si="4"/>
        <v>148.6</v>
      </c>
    </row>
    <row r="299" spans="1:7" hidden="1">
      <c r="A299" s="71"/>
      <c r="B299" s="425"/>
      <c r="C299" s="425"/>
      <c r="D299" s="54" t="s">
        <v>14</v>
      </c>
      <c r="E299" s="45">
        <v>60</v>
      </c>
      <c r="G299" s="2">
        <f t="shared" si="4"/>
        <v>208.6</v>
      </c>
    </row>
    <row r="300" spans="1:7" hidden="1">
      <c r="A300" s="71"/>
      <c r="B300" s="425"/>
      <c r="C300" s="425"/>
      <c r="D300" s="54" t="s">
        <v>15</v>
      </c>
      <c r="E300" s="45">
        <v>5</v>
      </c>
      <c r="G300" s="2">
        <f t="shared" si="4"/>
        <v>213.6</v>
      </c>
    </row>
    <row r="301" spans="1:7" hidden="1">
      <c r="A301" s="71"/>
      <c r="B301" s="425"/>
      <c r="C301" s="425"/>
      <c r="D301" t="s">
        <v>70</v>
      </c>
      <c r="E301" s="45">
        <v>93</v>
      </c>
      <c r="G301" s="2">
        <f t="shared" si="4"/>
        <v>306.60000000000002</v>
      </c>
    </row>
    <row r="302" spans="1:7" hidden="1">
      <c r="A302" s="3">
        <v>43769</v>
      </c>
      <c r="B302" s="422" t="s">
        <v>69</v>
      </c>
      <c r="C302" s="422" t="s">
        <v>25</v>
      </c>
      <c r="D302" t="s">
        <v>14</v>
      </c>
      <c r="E302" s="45"/>
      <c r="F302" s="45">
        <v>60</v>
      </c>
      <c r="G302" s="2">
        <f t="shared" si="4"/>
        <v>246.60000000000002</v>
      </c>
    </row>
    <row r="303" spans="1:7" hidden="1">
      <c r="A303" s="3">
        <v>43769</v>
      </c>
      <c r="B303" s="422" t="s">
        <v>69</v>
      </c>
      <c r="C303" s="422" t="s">
        <v>25</v>
      </c>
      <c r="D303" t="s">
        <v>15</v>
      </c>
      <c r="E303" s="45"/>
      <c r="F303" s="45">
        <v>5</v>
      </c>
      <c r="G303" s="2">
        <f t="shared" si="4"/>
        <v>241.60000000000002</v>
      </c>
    </row>
    <row r="304" spans="1:7" hidden="1">
      <c r="A304" s="3">
        <v>43796</v>
      </c>
      <c r="B304" s="422">
        <v>19221</v>
      </c>
      <c r="C304" s="422" t="s">
        <v>25</v>
      </c>
      <c r="D304" t="s">
        <v>12</v>
      </c>
      <c r="E304" s="45"/>
      <c r="F304" s="45">
        <v>118.5</v>
      </c>
      <c r="G304" s="2">
        <f t="shared" si="4"/>
        <v>123.10000000000002</v>
      </c>
    </row>
    <row r="305" spans="1:7" hidden="1">
      <c r="A305" s="3">
        <v>43796</v>
      </c>
      <c r="B305" s="422">
        <v>19221</v>
      </c>
      <c r="C305" s="422" t="s">
        <v>25</v>
      </c>
      <c r="D305" t="s">
        <v>13</v>
      </c>
      <c r="E305" s="45"/>
      <c r="F305" s="45">
        <v>30.1</v>
      </c>
      <c r="G305" s="2">
        <f t="shared" si="4"/>
        <v>93.000000000000028</v>
      </c>
    </row>
    <row r="306" spans="1:7" hidden="1">
      <c r="A306" s="3">
        <v>43858</v>
      </c>
      <c r="B306" s="422">
        <v>19734</v>
      </c>
      <c r="C306" s="422" t="s">
        <v>25</v>
      </c>
      <c r="D306" t="s">
        <v>70</v>
      </c>
      <c r="E306" s="45"/>
      <c r="F306" s="45">
        <v>93</v>
      </c>
      <c r="G306" s="2">
        <f t="shared" si="4"/>
        <v>0</v>
      </c>
    </row>
    <row r="307" spans="1:7" hidden="1">
      <c r="A307" s="31">
        <v>43799</v>
      </c>
      <c r="B307" s="421" t="s">
        <v>10</v>
      </c>
      <c r="C307" s="421" t="s">
        <v>26</v>
      </c>
      <c r="D307" s="54" t="s">
        <v>12</v>
      </c>
      <c r="E307" s="45">
        <v>132.80000000000001</v>
      </c>
      <c r="F307" s="45"/>
      <c r="G307" s="2">
        <f t="shared" si="4"/>
        <v>132.80000000000001</v>
      </c>
    </row>
    <row r="308" spans="1:7" hidden="1">
      <c r="A308" s="71"/>
      <c r="B308" s="425"/>
      <c r="C308" s="425"/>
      <c r="D308" s="54" t="s">
        <v>13</v>
      </c>
      <c r="E308" s="45">
        <v>31.3</v>
      </c>
      <c r="F308" s="45"/>
      <c r="G308" s="2">
        <f t="shared" si="4"/>
        <v>164.10000000000002</v>
      </c>
    </row>
    <row r="309" spans="1:7" hidden="1">
      <c r="A309" s="71"/>
      <c r="B309" s="425"/>
      <c r="C309" s="425"/>
      <c r="D309" s="54" t="s">
        <v>14</v>
      </c>
      <c r="E309" s="45">
        <v>60</v>
      </c>
      <c r="F309" s="45"/>
      <c r="G309" s="2">
        <f t="shared" si="4"/>
        <v>224.10000000000002</v>
      </c>
    </row>
    <row r="310" spans="1:7" hidden="1">
      <c r="A310" s="71"/>
      <c r="B310" s="425"/>
      <c r="C310" s="425"/>
      <c r="D310" s="54" t="s">
        <v>15</v>
      </c>
      <c r="E310" s="45">
        <v>5</v>
      </c>
      <c r="F310" s="45"/>
      <c r="G310" s="2">
        <f t="shared" si="4"/>
        <v>229.10000000000002</v>
      </c>
    </row>
    <row r="311" spans="1:7" hidden="1">
      <c r="A311" s="71">
        <v>43799</v>
      </c>
      <c r="B311" s="422" t="s">
        <v>69</v>
      </c>
      <c r="C311" s="422" t="s">
        <v>26</v>
      </c>
      <c r="D311" t="s">
        <v>14</v>
      </c>
      <c r="E311" s="45"/>
      <c r="F311" s="45">
        <v>60</v>
      </c>
      <c r="G311" s="2">
        <f t="shared" si="4"/>
        <v>169.10000000000002</v>
      </c>
    </row>
    <row r="312" spans="1:7" hidden="1">
      <c r="A312" s="71">
        <v>43799</v>
      </c>
      <c r="B312" s="422" t="s">
        <v>69</v>
      </c>
      <c r="C312" s="422" t="s">
        <v>26</v>
      </c>
      <c r="D312" t="s">
        <v>15</v>
      </c>
      <c r="E312" s="45"/>
      <c r="F312" s="45">
        <v>5</v>
      </c>
      <c r="G312" s="2">
        <f t="shared" si="4"/>
        <v>164.10000000000002</v>
      </c>
    </row>
    <row r="313" spans="1:7" hidden="1">
      <c r="A313" s="71">
        <v>43826</v>
      </c>
      <c r="B313" s="422">
        <v>19409</v>
      </c>
      <c r="C313" s="422" t="s">
        <v>26</v>
      </c>
      <c r="D313" t="s">
        <v>12</v>
      </c>
      <c r="E313" s="45"/>
      <c r="F313" s="45">
        <v>132.80000000000001</v>
      </c>
      <c r="G313" s="2">
        <f t="shared" si="4"/>
        <v>31.300000000000011</v>
      </c>
    </row>
    <row r="314" spans="1:7" hidden="1">
      <c r="A314" s="71">
        <v>43826</v>
      </c>
      <c r="B314" s="422">
        <v>19409</v>
      </c>
      <c r="C314" s="422" t="s">
        <v>26</v>
      </c>
      <c r="D314" t="s">
        <v>13</v>
      </c>
      <c r="E314" s="45"/>
      <c r="F314" s="45">
        <v>31.3</v>
      </c>
      <c r="G314" s="2">
        <f t="shared" si="4"/>
        <v>0</v>
      </c>
    </row>
    <row r="315" spans="1:7" hidden="1">
      <c r="A315" s="31">
        <v>43830</v>
      </c>
      <c r="B315" s="421" t="s">
        <v>10</v>
      </c>
      <c r="C315" s="421" t="s">
        <v>27</v>
      </c>
      <c r="D315" s="54" t="s">
        <v>12</v>
      </c>
      <c r="E315" s="45">
        <v>138.80000000000001</v>
      </c>
      <c r="F315" s="45"/>
      <c r="G315" s="2">
        <f t="shared" si="4"/>
        <v>138.80000000000001</v>
      </c>
    </row>
    <row r="316" spans="1:7" hidden="1">
      <c r="A316" s="71"/>
      <c r="B316" s="425"/>
      <c r="C316" s="425"/>
      <c r="D316" s="54" t="s">
        <v>13</v>
      </c>
      <c r="E316" s="45">
        <v>31.4</v>
      </c>
      <c r="F316" s="45"/>
      <c r="G316" s="2">
        <f t="shared" si="4"/>
        <v>170.20000000000002</v>
      </c>
    </row>
    <row r="317" spans="1:7" hidden="1">
      <c r="A317" s="71"/>
      <c r="B317" s="425"/>
      <c r="C317" s="425"/>
      <c r="D317" s="54" t="s">
        <v>14</v>
      </c>
      <c r="E317" s="45">
        <v>60</v>
      </c>
      <c r="F317" s="45"/>
      <c r="G317" s="2">
        <f t="shared" si="4"/>
        <v>230.20000000000002</v>
      </c>
    </row>
    <row r="318" spans="1:7" hidden="1">
      <c r="A318" s="71"/>
      <c r="B318" s="425"/>
      <c r="C318" s="425"/>
      <c r="D318" s="54" t="s">
        <v>15</v>
      </c>
      <c r="E318" s="45">
        <v>5</v>
      </c>
      <c r="F318" s="45"/>
      <c r="G318" s="2">
        <f t="shared" si="4"/>
        <v>235.20000000000002</v>
      </c>
    </row>
    <row r="319" spans="1:7" hidden="1">
      <c r="A319" s="3">
        <v>43830</v>
      </c>
      <c r="B319" s="422" t="s">
        <v>69</v>
      </c>
      <c r="C319" s="422" t="s">
        <v>27</v>
      </c>
      <c r="D319" t="s">
        <v>14</v>
      </c>
      <c r="E319" s="45"/>
      <c r="F319" s="45">
        <v>60</v>
      </c>
      <c r="G319" s="2">
        <f t="shared" si="4"/>
        <v>175.20000000000002</v>
      </c>
    </row>
    <row r="320" spans="1:7" hidden="1">
      <c r="A320" s="3">
        <v>43830</v>
      </c>
      <c r="B320" s="422" t="s">
        <v>69</v>
      </c>
      <c r="C320" s="422" t="s">
        <v>27</v>
      </c>
      <c r="D320" t="s">
        <v>15</v>
      </c>
      <c r="E320" s="45"/>
      <c r="F320" s="45">
        <v>5</v>
      </c>
      <c r="G320" s="2">
        <f t="shared" si="4"/>
        <v>170.20000000000002</v>
      </c>
    </row>
    <row r="321" spans="1:7" hidden="1">
      <c r="A321" s="3">
        <v>43853</v>
      </c>
      <c r="B321" s="422">
        <v>19606</v>
      </c>
      <c r="C321" s="422" t="s">
        <v>27</v>
      </c>
      <c r="D321" s="54" t="s">
        <v>12</v>
      </c>
      <c r="E321" s="45"/>
      <c r="F321" s="45">
        <v>138.80000000000001</v>
      </c>
      <c r="G321" s="2">
        <f t="shared" si="4"/>
        <v>31.400000000000006</v>
      </c>
    </row>
    <row r="322" spans="1:7" hidden="1">
      <c r="A322" s="3">
        <v>43853</v>
      </c>
      <c r="B322" s="422">
        <v>19606</v>
      </c>
      <c r="C322" s="422" t="s">
        <v>27</v>
      </c>
      <c r="D322" s="54" t="s">
        <v>13</v>
      </c>
      <c r="E322" s="45"/>
      <c r="F322" s="45">
        <v>31.4</v>
      </c>
      <c r="G322" s="2">
        <f t="shared" si="4"/>
        <v>0</v>
      </c>
    </row>
    <row r="323" spans="1:7" hidden="1">
      <c r="A323" s="31">
        <v>43861</v>
      </c>
      <c r="B323" s="421" t="s">
        <v>10</v>
      </c>
      <c r="C323" s="421" t="s">
        <v>11</v>
      </c>
      <c r="D323" s="54" t="s">
        <v>12</v>
      </c>
      <c r="E323" s="45">
        <v>161.30000000000001</v>
      </c>
      <c r="F323" s="45"/>
      <c r="G323" s="2">
        <f t="shared" si="4"/>
        <v>161.30000000000001</v>
      </c>
    </row>
    <row r="324" spans="1:7" hidden="1">
      <c r="A324" s="71"/>
      <c r="B324" s="425"/>
      <c r="C324" s="425"/>
      <c r="D324" s="54" t="s">
        <v>13</v>
      </c>
      <c r="E324" s="45">
        <v>29.9</v>
      </c>
      <c r="F324" s="45"/>
      <c r="G324" s="2">
        <f t="shared" si="4"/>
        <v>191.20000000000002</v>
      </c>
    </row>
    <row r="325" spans="1:7" hidden="1">
      <c r="A325" s="71"/>
      <c r="B325" s="425"/>
      <c r="C325" s="425"/>
      <c r="D325" s="54" t="s">
        <v>14</v>
      </c>
      <c r="E325" s="45">
        <v>60</v>
      </c>
      <c r="F325" s="45"/>
      <c r="G325" s="2">
        <f t="shared" si="4"/>
        <v>251.20000000000002</v>
      </c>
    </row>
    <row r="326" spans="1:7" hidden="1">
      <c r="A326" s="71"/>
      <c r="B326" s="425"/>
      <c r="C326" s="425"/>
      <c r="D326" s="54" t="s">
        <v>15</v>
      </c>
      <c r="E326" s="45">
        <v>5</v>
      </c>
      <c r="F326" s="45"/>
      <c r="G326" s="2">
        <f t="shared" si="4"/>
        <v>256.20000000000005</v>
      </c>
    </row>
    <row r="327" spans="1:7" hidden="1">
      <c r="A327" s="71">
        <v>43861</v>
      </c>
      <c r="B327" s="422" t="s">
        <v>69</v>
      </c>
      <c r="C327" s="422" t="s">
        <v>11</v>
      </c>
      <c r="D327" t="s">
        <v>14</v>
      </c>
      <c r="E327" s="45"/>
      <c r="F327" s="45">
        <v>60</v>
      </c>
      <c r="G327" s="2">
        <f t="shared" ref="G327:G395" si="5">+G326+E327-F327</f>
        <v>196.20000000000005</v>
      </c>
    </row>
    <row r="328" spans="1:7" hidden="1">
      <c r="A328" s="71">
        <v>43861</v>
      </c>
      <c r="B328" s="422" t="s">
        <v>69</v>
      </c>
      <c r="C328" s="422" t="s">
        <v>11</v>
      </c>
      <c r="D328" t="s">
        <v>15</v>
      </c>
      <c r="E328" s="45"/>
      <c r="F328" s="45">
        <v>5</v>
      </c>
      <c r="G328" s="2">
        <f t="shared" si="5"/>
        <v>191.20000000000005</v>
      </c>
    </row>
    <row r="329" spans="1:7" hidden="1">
      <c r="A329" s="71">
        <v>43888</v>
      </c>
      <c r="B329" s="422">
        <v>19829</v>
      </c>
      <c r="C329" s="422" t="s">
        <v>11</v>
      </c>
      <c r="D329" t="s">
        <v>12</v>
      </c>
      <c r="E329" s="45"/>
      <c r="F329" s="45">
        <v>161.30000000000001</v>
      </c>
      <c r="G329" s="2">
        <f t="shared" si="5"/>
        <v>29.900000000000034</v>
      </c>
    </row>
    <row r="330" spans="1:7" hidden="1">
      <c r="A330" s="71">
        <v>43888</v>
      </c>
      <c r="B330" s="422">
        <v>19829</v>
      </c>
      <c r="C330" s="422" t="s">
        <v>11</v>
      </c>
      <c r="D330" t="s">
        <v>13</v>
      </c>
      <c r="E330" s="45"/>
      <c r="F330" s="45">
        <v>29.9</v>
      </c>
      <c r="G330" s="2">
        <f t="shared" si="5"/>
        <v>3.5527136788005009E-14</v>
      </c>
    </row>
    <row r="331" spans="1:7" hidden="1">
      <c r="A331" s="31">
        <v>43890</v>
      </c>
      <c r="B331" s="421" t="s">
        <v>10</v>
      </c>
      <c r="C331" s="421" t="s">
        <v>17</v>
      </c>
      <c r="D331" t="s">
        <v>12</v>
      </c>
      <c r="E331" s="45">
        <v>167.5</v>
      </c>
      <c r="F331" s="45"/>
      <c r="G331" s="2">
        <f t="shared" si="5"/>
        <v>167.50000000000003</v>
      </c>
    </row>
    <row r="332" spans="1:7" hidden="1">
      <c r="A332" s="71"/>
      <c r="B332" s="422"/>
      <c r="C332" s="422"/>
      <c r="D332" t="s">
        <v>13</v>
      </c>
      <c r="E332" s="45">
        <v>32</v>
      </c>
      <c r="F332" s="45"/>
      <c r="G332" s="2">
        <f t="shared" si="5"/>
        <v>199.50000000000003</v>
      </c>
    </row>
    <row r="333" spans="1:7" hidden="1">
      <c r="A333" s="71"/>
      <c r="B333" s="422"/>
      <c r="C333" s="422"/>
      <c r="D333" t="s">
        <v>14</v>
      </c>
      <c r="E333" s="45">
        <v>58</v>
      </c>
      <c r="F333" s="45"/>
      <c r="G333" s="2">
        <f t="shared" si="5"/>
        <v>257.5</v>
      </c>
    </row>
    <row r="334" spans="1:7" hidden="1">
      <c r="A334" s="71"/>
      <c r="B334" s="422"/>
      <c r="C334" s="422"/>
      <c r="D334" t="s">
        <v>29</v>
      </c>
      <c r="E334" s="45">
        <v>5</v>
      </c>
      <c r="F334" s="45"/>
      <c r="G334" s="2">
        <f t="shared" si="5"/>
        <v>262.5</v>
      </c>
    </row>
    <row r="335" spans="1:7" hidden="1">
      <c r="A335" s="71">
        <v>43890</v>
      </c>
      <c r="B335" s="422" t="s">
        <v>69</v>
      </c>
      <c r="C335" s="422" t="s">
        <v>17</v>
      </c>
      <c r="D335" t="s">
        <v>14</v>
      </c>
      <c r="E335" s="45"/>
      <c r="F335" s="45">
        <v>58</v>
      </c>
      <c r="G335" s="2">
        <f t="shared" si="5"/>
        <v>204.5</v>
      </c>
    </row>
    <row r="336" spans="1:7" hidden="1">
      <c r="A336" s="71">
        <v>43890</v>
      </c>
      <c r="B336" s="422" t="s">
        <v>69</v>
      </c>
      <c r="C336" s="422" t="s">
        <v>17</v>
      </c>
      <c r="D336" t="s">
        <v>29</v>
      </c>
      <c r="E336" s="45"/>
      <c r="F336" s="45">
        <v>5</v>
      </c>
      <c r="G336" s="2">
        <f t="shared" si="5"/>
        <v>199.5</v>
      </c>
    </row>
    <row r="337" spans="1:7" hidden="1">
      <c r="A337" s="71">
        <v>44153</v>
      </c>
      <c r="B337" s="422">
        <v>20750</v>
      </c>
      <c r="C337" s="422" t="s">
        <v>17</v>
      </c>
      <c r="D337" t="s">
        <v>12</v>
      </c>
      <c r="E337" s="45"/>
      <c r="F337" s="45">
        <v>167.5</v>
      </c>
      <c r="G337" s="2">
        <f t="shared" si="5"/>
        <v>32</v>
      </c>
    </row>
    <row r="338" spans="1:7" hidden="1">
      <c r="A338" s="71">
        <v>44153</v>
      </c>
      <c r="B338" s="422">
        <v>20750</v>
      </c>
      <c r="C338" s="422" t="s">
        <v>17</v>
      </c>
      <c r="D338" t="s">
        <v>13</v>
      </c>
      <c r="E338" s="45"/>
      <c r="F338" s="45">
        <v>32</v>
      </c>
      <c r="G338" s="2">
        <f t="shared" si="5"/>
        <v>0</v>
      </c>
    </row>
    <row r="339" spans="1:7" hidden="1">
      <c r="A339" s="31">
        <v>43921</v>
      </c>
      <c r="B339" s="421" t="s">
        <v>10</v>
      </c>
      <c r="C339" s="421" t="s">
        <v>18</v>
      </c>
      <c r="D339" t="s">
        <v>12</v>
      </c>
      <c r="E339" s="45">
        <v>175</v>
      </c>
      <c r="F339" s="45"/>
      <c r="G339" s="2">
        <f t="shared" si="5"/>
        <v>175</v>
      </c>
    </row>
    <row r="340" spans="1:7" hidden="1">
      <c r="A340" s="71"/>
      <c r="B340" s="422"/>
      <c r="C340" s="422"/>
      <c r="D340" t="s">
        <v>13</v>
      </c>
      <c r="E340" s="45">
        <v>32.5</v>
      </c>
      <c r="F340" s="45"/>
      <c r="G340" s="2">
        <f t="shared" si="5"/>
        <v>207.5</v>
      </c>
    </row>
    <row r="341" spans="1:7" hidden="1">
      <c r="A341" s="71"/>
      <c r="B341" s="422"/>
      <c r="C341" s="422"/>
      <c r="D341" t="s">
        <v>14</v>
      </c>
      <c r="E341" s="45">
        <v>60</v>
      </c>
      <c r="F341" s="45"/>
      <c r="G341" s="2">
        <f t="shared" si="5"/>
        <v>267.5</v>
      </c>
    </row>
    <row r="342" spans="1:7" hidden="1">
      <c r="A342" s="71"/>
      <c r="B342" s="422"/>
      <c r="C342" s="422"/>
      <c r="D342" t="s">
        <v>29</v>
      </c>
      <c r="E342" s="45">
        <v>5</v>
      </c>
      <c r="F342" s="45"/>
      <c r="G342" s="2">
        <f t="shared" si="5"/>
        <v>272.5</v>
      </c>
    </row>
    <row r="343" spans="1:7" hidden="1">
      <c r="A343" s="71">
        <v>43921</v>
      </c>
      <c r="B343" s="422" t="s">
        <v>69</v>
      </c>
      <c r="C343" s="422" t="s">
        <v>18</v>
      </c>
      <c r="D343" t="s">
        <v>14</v>
      </c>
      <c r="E343" s="45"/>
      <c r="F343" s="45">
        <v>60</v>
      </c>
      <c r="G343" s="2">
        <f t="shared" si="5"/>
        <v>212.5</v>
      </c>
    </row>
    <row r="344" spans="1:7" hidden="1">
      <c r="A344" s="71">
        <v>43921</v>
      </c>
      <c r="B344" s="422" t="s">
        <v>69</v>
      </c>
      <c r="C344" s="422" t="s">
        <v>18</v>
      </c>
      <c r="D344" t="s">
        <v>15</v>
      </c>
      <c r="E344" s="45"/>
      <c r="F344" s="45">
        <v>5</v>
      </c>
      <c r="G344" s="2">
        <f t="shared" si="5"/>
        <v>207.5</v>
      </c>
    </row>
    <row r="345" spans="1:7" hidden="1">
      <c r="A345" s="71">
        <v>44153</v>
      </c>
      <c r="B345" s="422">
        <v>20750</v>
      </c>
      <c r="C345" s="422" t="s">
        <v>18</v>
      </c>
      <c r="D345" t="s">
        <v>12</v>
      </c>
      <c r="E345" s="45"/>
      <c r="F345" s="45">
        <v>175</v>
      </c>
      <c r="G345" s="2">
        <f t="shared" si="5"/>
        <v>32.5</v>
      </c>
    </row>
    <row r="346" spans="1:7" hidden="1">
      <c r="A346" s="71">
        <v>44153</v>
      </c>
      <c r="B346" s="422">
        <v>20750</v>
      </c>
      <c r="C346" s="422" t="s">
        <v>18</v>
      </c>
      <c r="D346" t="s">
        <v>13</v>
      </c>
      <c r="E346" s="45"/>
      <c r="F346" s="45">
        <v>32.5</v>
      </c>
      <c r="G346" s="2">
        <f t="shared" si="5"/>
        <v>0</v>
      </c>
    </row>
    <row r="347" spans="1:7" hidden="1">
      <c r="A347" s="31">
        <v>43951</v>
      </c>
      <c r="B347" s="421" t="s">
        <v>10</v>
      </c>
      <c r="C347" s="421" t="s">
        <v>19</v>
      </c>
      <c r="D347" t="s">
        <v>12</v>
      </c>
      <c r="E347" s="45">
        <v>181.4</v>
      </c>
      <c r="F347" s="45"/>
      <c r="G347" s="2">
        <f t="shared" si="5"/>
        <v>181.4</v>
      </c>
    </row>
    <row r="348" spans="1:7" hidden="1">
      <c r="A348" s="71"/>
      <c r="B348" s="422"/>
      <c r="C348" s="422"/>
      <c r="D348" t="s">
        <v>13</v>
      </c>
      <c r="E348" s="45">
        <v>51.4</v>
      </c>
      <c r="F348" s="45"/>
      <c r="G348" s="2">
        <f t="shared" si="5"/>
        <v>232.8</v>
      </c>
    </row>
    <row r="349" spans="1:7" hidden="1">
      <c r="A349" s="71"/>
      <c r="B349" s="422"/>
      <c r="C349" s="422"/>
      <c r="D349" t="s">
        <v>14</v>
      </c>
      <c r="E349" s="45">
        <v>60</v>
      </c>
      <c r="F349" s="45"/>
      <c r="G349" s="2">
        <f t="shared" si="5"/>
        <v>292.8</v>
      </c>
    </row>
    <row r="350" spans="1:7" hidden="1">
      <c r="A350" s="71"/>
      <c r="B350" s="422"/>
      <c r="C350" s="422"/>
      <c r="D350" t="s">
        <v>29</v>
      </c>
      <c r="E350" s="45">
        <v>5</v>
      </c>
      <c r="F350" s="45"/>
      <c r="G350" s="2">
        <f t="shared" si="5"/>
        <v>297.8</v>
      </c>
    </row>
    <row r="351" spans="1:7" hidden="1">
      <c r="A351" s="71">
        <v>43951</v>
      </c>
      <c r="B351" s="422" t="s">
        <v>69</v>
      </c>
      <c r="C351" s="422" t="s">
        <v>19</v>
      </c>
      <c r="D351" t="s">
        <v>14</v>
      </c>
      <c r="E351" s="45"/>
      <c r="F351" s="45">
        <v>60</v>
      </c>
      <c r="G351" s="2">
        <f t="shared" si="5"/>
        <v>237.8</v>
      </c>
    </row>
    <row r="352" spans="1:7" hidden="1">
      <c r="A352" s="71">
        <v>43951</v>
      </c>
      <c r="B352" s="422" t="s">
        <v>69</v>
      </c>
      <c r="C352" s="422" t="s">
        <v>19</v>
      </c>
      <c r="D352" t="s">
        <v>15</v>
      </c>
      <c r="E352" s="45"/>
      <c r="F352" s="45">
        <v>5</v>
      </c>
      <c r="G352" s="2">
        <f t="shared" si="5"/>
        <v>232.8</v>
      </c>
    </row>
    <row r="353" spans="1:7" hidden="1">
      <c r="A353" s="71">
        <v>44153</v>
      </c>
      <c r="B353" s="422">
        <v>20750</v>
      </c>
      <c r="C353" s="422" t="s">
        <v>19</v>
      </c>
      <c r="D353" t="s">
        <v>12</v>
      </c>
      <c r="E353" s="45"/>
      <c r="F353" s="45">
        <v>181.4</v>
      </c>
      <c r="G353" s="2">
        <f t="shared" si="5"/>
        <v>51.400000000000006</v>
      </c>
    </row>
    <row r="354" spans="1:7" hidden="1">
      <c r="A354" s="71">
        <v>44153</v>
      </c>
      <c r="B354" s="422">
        <v>20750</v>
      </c>
      <c r="C354" s="422" t="s">
        <v>19</v>
      </c>
      <c r="D354" t="s">
        <v>13</v>
      </c>
      <c r="E354" s="45"/>
      <c r="F354" s="45">
        <v>51.4</v>
      </c>
      <c r="G354" s="2">
        <f t="shared" si="5"/>
        <v>0</v>
      </c>
    </row>
    <row r="355" spans="1:7">
      <c r="A355" s="31">
        <v>43982</v>
      </c>
      <c r="B355" s="421" t="s">
        <v>10</v>
      </c>
      <c r="C355" s="421" t="s">
        <v>20</v>
      </c>
      <c r="D355" t="s">
        <v>12</v>
      </c>
      <c r="E355" s="45">
        <v>168.6</v>
      </c>
      <c r="F355" s="45"/>
      <c r="G355" s="2">
        <f t="shared" si="5"/>
        <v>168.6</v>
      </c>
    </row>
    <row r="356" spans="1:7">
      <c r="B356" s="422"/>
      <c r="C356" s="422"/>
      <c r="D356" t="s">
        <v>13</v>
      </c>
      <c r="E356" s="45">
        <v>27.8</v>
      </c>
      <c r="F356" s="45"/>
      <c r="G356" s="2">
        <f t="shared" si="5"/>
        <v>196.4</v>
      </c>
    </row>
    <row r="357" spans="1:7">
      <c r="B357" s="422"/>
      <c r="C357" s="422"/>
      <c r="D357" t="s">
        <v>14</v>
      </c>
      <c r="E357" s="45">
        <v>60</v>
      </c>
      <c r="F357" s="45"/>
      <c r="G357" s="2">
        <f t="shared" si="5"/>
        <v>256.39999999999998</v>
      </c>
    </row>
    <row r="358" spans="1:7">
      <c r="B358" s="422"/>
      <c r="C358" s="422"/>
      <c r="D358" t="s">
        <v>29</v>
      </c>
      <c r="E358" s="45">
        <v>5</v>
      </c>
      <c r="F358" s="45"/>
      <c r="G358" s="2">
        <f t="shared" si="5"/>
        <v>261.39999999999998</v>
      </c>
    </row>
    <row r="359" spans="1:7">
      <c r="A359" s="3">
        <v>43982</v>
      </c>
      <c r="B359" s="422" t="s">
        <v>69</v>
      </c>
      <c r="C359" s="422" t="s">
        <v>20</v>
      </c>
      <c r="D359" t="s">
        <v>31</v>
      </c>
      <c r="E359" s="45"/>
      <c r="F359" s="45">
        <v>50</v>
      </c>
      <c r="G359" s="2">
        <f t="shared" si="5"/>
        <v>211.39999999999998</v>
      </c>
    </row>
    <row r="360" spans="1:7">
      <c r="A360" s="3">
        <v>44153</v>
      </c>
      <c r="B360" s="422">
        <v>20751</v>
      </c>
      <c r="C360" s="422" t="s">
        <v>20</v>
      </c>
      <c r="D360" t="s">
        <v>12</v>
      </c>
      <c r="E360" s="45"/>
      <c r="F360" s="45">
        <v>168.6</v>
      </c>
      <c r="G360" s="2">
        <f t="shared" si="5"/>
        <v>42.799999999999983</v>
      </c>
    </row>
    <row r="361" spans="1:7">
      <c r="A361" s="3">
        <v>44153</v>
      </c>
      <c r="B361" s="422">
        <v>20751</v>
      </c>
      <c r="C361" s="422" t="s">
        <v>20</v>
      </c>
      <c r="D361" t="s">
        <v>13</v>
      </c>
      <c r="E361" s="45"/>
      <c r="F361" s="45">
        <v>27.8</v>
      </c>
      <c r="G361" s="2">
        <f t="shared" si="5"/>
        <v>14.999999999999982</v>
      </c>
    </row>
    <row r="362" spans="1:7">
      <c r="A362" s="3">
        <v>44812</v>
      </c>
      <c r="B362" s="422" t="s">
        <v>193</v>
      </c>
      <c r="C362" s="422" t="s">
        <v>20</v>
      </c>
      <c r="D362" t="s">
        <v>14</v>
      </c>
      <c r="E362" s="45"/>
      <c r="F362" s="45">
        <v>10</v>
      </c>
      <c r="G362" s="2">
        <f t="shared" si="5"/>
        <v>4.9999999999999822</v>
      </c>
    </row>
    <row r="363" spans="1:7">
      <c r="A363" s="3">
        <v>44812</v>
      </c>
      <c r="B363" s="422" t="s">
        <v>193</v>
      </c>
      <c r="C363" s="422" t="s">
        <v>20</v>
      </c>
      <c r="D363" t="s">
        <v>29</v>
      </c>
      <c r="E363" s="45"/>
      <c r="F363" s="45">
        <v>5</v>
      </c>
      <c r="G363" s="2">
        <f t="shared" si="5"/>
        <v>-1.7763568394002505E-14</v>
      </c>
    </row>
    <row r="364" spans="1:7">
      <c r="A364" s="31">
        <v>44012</v>
      </c>
      <c r="B364" s="421" t="s">
        <v>10</v>
      </c>
      <c r="C364" s="421" t="s">
        <v>21</v>
      </c>
      <c r="D364" t="s">
        <v>12</v>
      </c>
      <c r="E364" s="2">
        <v>149</v>
      </c>
      <c r="F364" s="45"/>
      <c r="G364" s="2">
        <f t="shared" si="5"/>
        <v>148.99999999999997</v>
      </c>
    </row>
    <row r="365" spans="1:7">
      <c r="B365" s="422"/>
      <c r="C365" s="422"/>
      <c r="D365" t="s">
        <v>13</v>
      </c>
      <c r="E365" s="2">
        <v>13.3</v>
      </c>
      <c r="F365" s="45"/>
      <c r="G365" s="2">
        <f t="shared" si="5"/>
        <v>162.29999999999998</v>
      </c>
    </row>
    <row r="366" spans="1:7">
      <c r="B366" s="422"/>
      <c r="C366" s="422"/>
      <c r="D366" t="s">
        <v>14</v>
      </c>
      <c r="E366" s="2">
        <v>60</v>
      </c>
      <c r="F366" s="45"/>
      <c r="G366" s="2">
        <f t="shared" si="5"/>
        <v>222.29999999999998</v>
      </c>
    </row>
    <row r="367" spans="1:7">
      <c r="B367" s="422"/>
      <c r="C367" s="422"/>
      <c r="D367" t="s">
        <v>29</v>
      </c>
      <c r="E367" s="2">
        <v>5</v>
      </c>
      <c r="F367" s="45"/>
      <c r="G367" s="2">
        <f t="shared" si="5"/>
        <v>227.29999999999998</v>
      </c>
    </row>
    <row r="368" spans="1:7">
      <c r="A368" s="3">
        <v>44153</v>
      </c>
      <c r="B368" s="422">
        <v>20751</v>
      </c>
      <c r="C368" s="422" t="s">
        <v>21</v>
      </c>
      <c r="D368" t="s">
        <v>12</v>
      </c>
      <c r="F368" s="45">
        <v>149</v>
      </c>
      <c r="G368" s="2">
        <f t="shared" si="5"/>
        <v>78.299999999999983</v>
      </c>
    </row>
    <row r="369" spans="1:7">
      <c r="A369" s="3">
        <v>44153</v>
      </c>
      <c r="B369" s="422">
        <v>20751</v>
      </c>
      <c r="C369" s="422" t="s">
        <v>21</v>
      </c>
      <c r="D369" t="s">
        <v>13</v>
      </c>
      <c r="F369" s="45">
        <v>13.3</v>
      </c>
      <c r="G369" s="2">
        <f t="shared" si="5"/>
        <v>64.999999999999986</v>
      </c>
    </row>
    <row r="370" spans="1:7">
      <c r="A370" s="3">
        <v>44812</v>
      </c>
      <c r="B370" s="422" t="s">
        <v>193</v>
      </c>
      <c r="C370" s="422" t="s">
        <v>21</v>
      </c>
      <c r="D370" t="s">
        <v>14</v>
      </c>
      <c r="F370" s="2">
        <v>60</v>
      </c>
      <c r="G370" s="2">
        <f t="shared" si="5"/>
        <v>4.9999999999999858</v>
      </c>
    </row>
    <row r="371" spans="1:7">
      <c r="A371" s="3">
        <v>44812</v>
      </c>
      <c r="B371" s="422" t="s">
        <v>193</v>
      </c>
      <c r="C371" s="422" t="s">
        <v>21</v>
      </c>
      <c r="D371" t="s">
        <v>29</v>
      </c>
      <c r="F371" s="2">
        <v>5</v>
      </c>
      <c r="G371" s="2">
        <f t="shared" si="5"/>
        <v>-1.4210854715202004E-14</v>
      </c>
    </row>
    <row r="372" spans="1:7">
      <c r="A372" s="31">
        <v>44043</v>
      </c>
      <c r="B372" s="421" t="s">
        <v>10</v>
      </c>
      <c r="C372" s="421" t="s">
        <v>22</v>
      </c>
      <c r="D372" t="s">
        <v>12</v>
      </c>
      <c r="E372" s="2">
        <v>124.9</v>
      </c>
      <c r="F372" s="45"/>
      <c r="G372" s="2">
        <f t="shared" si="5"/>
        <v>124.89999999999999</v>
      </c>
    </row>
    <row r="373" spans="1:7">
      <c r="B373" s="422"/>
      <c r="C373" s="422"/>
      <c r="D373" t="s">
        <v>13</v>
      </c>
      <c r="E373" s="2">
        <v>41.6</v>
      </c>
      <c r="F373" s="45"/>
      <c r="G373" s="2">
        <f t="shared" si="5"/>
        <v>166.5</v>
      </c>
    </row>
    <row r="374" spans="1:7">
      <c r="B374" s="422"/>
      <c r="C374" s="422"/>
      <c r="D374" t="s">
        <v>14</v>
      </c>
      <c r="E374" s="2">
        <v>60</v>
      </c>
      <c r="F374" s="45"/>
      <c r="G374" s="2">
        <f t="shared" si="5"/>
        <v>226.5</v>
      </c>
    </row>
    <row r="375" spans="1:7">
      <c r="B375" s="422"/>
      <c r="C375" s="422"/>
      <c r="D375" t="s">
        <v>29</v>
      </c>
      <c r="E375" s="2">
        <v>5</v>
      </c>
      <c r="F375" s="45"/>
      <c r="G375" s="2">
        <f t="shared" si="5"/>
        <v>231.5</v>
      </c>
    </row>
    <row r="376" spans="1:7">
      <c r="A376" s="3">
        <v>44043</v>
      </c>
      <c r="B376" s="422" t="s">
        <v>69</v>
      </c>
      <c r="C376" s="422" t="s">
        <v>22</v>
      </c>
      <c r="D376" t="s">
        <v>14</v>
      </c>
      <c r="F376" s="45">
        <v>60</v>
      </c>
      <c r="G376" s="2">
        <f t="shared" si="5"/>
        <v>171.5</v>
      </c>
    </row>
    <row r="377" spans="1:7">
      <c r="A377" s="3">
        <v>44043</v>
      </c>
      <c r="B377" s="422" t="s">
        <v>69</v>
      </c>
      <c r="C377" s="422" t="s">
        <v>22</v>
      </c>
      <c r="D377" t="s">
        <v>15</v>
      </c>
      <c r="F377" s="45">
        <v>5</v>
      </c>
      <c r="G377" s="2">
        <f t="shared" si="5"/>
        <v>166.5</v>
      </c>
    </row>
    <row r="378" spans="1:7">
      <c r="A378" s="3">
        <v>44107</v>
      </c>
      <c r="B378" s="422" t="s">
        <v>22</v>
      </c>
      <c r="C378" s="422" t="s">
        <v>22</v>
      </c>
      <c r="D378" t="s">
        <v>12</v>
      </c>
      <c r="F378" s="2">
        <v>124.9</v>
      </c>
      <c r="G378" s="2">
        <f t="shared" si="5"/>
        <v>41.599999999999994</v>
      </c>
    </row>
    <row r="379" spans="1:7">
      <c r="A379" s="3">
        <v>44107</v>
      </c>
      <c r="B379" s="422" t="s">
        <v>22</v>
      </c>
      <c r="C379" s="422" t="s">
        <v>22</v>
      </c>
      <c r="D379" t="s">
        <v>13</v>
      </c>
      <c r="F379" s="2">
        <v>41.6</v>
      </c>
      <c r="G379" s="2">
        <f t="shared" si="5"/>
        <v>0</v>
      </c>
    </row>
    <row r="380" spans="1:7">
      <c r="A380" s="31">
        <v>44074</v>
      </c>
      <c r="B380" s="421" t="s">
        <v>10</v>
      </c>
      <c r="C380" s="421" t="s">
        <v>23</v>
      </c>
      <c r="D380" t="s">
        <v>12</v>
      </c>
      <c r="E380" s="2">
        <v>120</v>
      </c>
      <c r="G380" s="2">
        <f>+G379+E380-F380</f>
        <v>120</v>
      </c>
    </row>
    <row r="381" spans="1:7">
      <c r="B381" s="422"/>
      <c r="C381" s="422"/>
      <c r="D381" t="s">
        <v>13</v>
      </c>
      <c r="E381" s="2">
        <v>29.6</v>
      </c>
      <c r="G381" s="2">
        <f t="shared" si="5"/>
        <v>149.6</v>
      </c>
    </row>
    <row r="382" spans="1:7">
      <c r="B382" s="422"/>
      <c r="C382" s="422"/>
      <c r="D382" t="s">
        <v>14</v>
      </c>
      <c r="E382" s="2">
        <v>60</v>
      </c>
      <c r="G382" s="2">
        <f t="shared" si="5"/>
        <v>209.6</v>
      </c>
    </row>
    <row r="383" spans="1:7">
      <c r="B383" s="422"/>
      <c r="C383" s="422"/>
      <c r="D383" t="s">
        <v>29</v>
      </c>
      <c r="E383" s="2">
        <v>5</v>
      </c>
      <c r="G383" s="2">
        <f t="shared" si="5"/>
        <v>214.6</v>
      </c>
    </row>
    <row r="384" spans="1:7">
      <c r="B384" s="422"/>
      <c r="C384" s="422"/>
      <c r="D384" t="s">
        <v>33</v>
      </c>
      <c r="E384" s="2">
        <v>15</v>
      </c>
      <c r="G384" s="2">
        <f t="shared" si="5"/>
        <v>229.6</v>
      </c>
    </row>
    <row r="385" spans="1:12">
      <c r="A385" s="3">
        <v>44074</v>
      </c>
      <c r="B385" s="422" t="s">
        <v>69</v>
      </c>
      <c r="C385" s="422" t="s">
        <v>23</v>
      </c>
      <c r="D385" t="s">
        <v>14</v>
      </c>
      <c r="F385" s="2">
        <v>60</v>
      </c>
      <c r="G385" s="2">
        <f t="shared" si="5"/>
        <v>169.6</v>
      </c>
    </row>
    <row r="386" spans="1:12">
      <c r="A386" s="3">
        <v>44074</v>
      </c>
      <c r="B386" s="422" t="s">
        <v>69</v>
      </c>
      <c r="C386" s="422" t="s">
        <v>23</v>
      </c>
      <c r="D386" t="s">
        <v>15</v>
      </c>
      <c r="F386" s="2">
        <v>5</v>
      </c>
      <c r="G386" s="2">
        <f t="shared" si="5"/>
        <v>164.6</v>
      </c>
    </row>
    <row r="387" spans="1:12">
      <c r="A387" s="3">
        <v>44074</v>
      </c>
      <c r="B387" s="422" t="s">
        <v>69</v>
      </c>
      <c r="C387" s="422" t="s">
        <v>23</v>
      </c>
      <c r="D387" t="s">
        <v>33</v>
      </c>
      <c r="F387" s="2">
        <v>4</v>
      </c>
      <c r="G387" s="2">
        <f t="shared" si="5"/>
        <v>160.6</v>
      </c>
    </row>
    <row r="388" spans="1:12">
      <c r="A388" s="3">
        <v>44153</v>
      </c>
      <c r="B388" s="422">
        <v>20751</v>
      </c>
      <c r="C388" s="422" t="s">
        <v>23</v>
      </c>
      <c r="D388" t="s">
        <v>12</v>
      </c>
      <c r="F388" s="2">
        <v>120</v>
      </c>
      <c r="G388" s="2">
        <f t="shared" si="5"/>
        <v>40.599999999999994</v>
      </c>
      <c r="K388" s="229"/>
      <c r="L388" s="29"/>
    </row>
    <row r="389" spans="1:12">
      <c r="A389" s="3">
        <v>44153</v>
      </c>
      <c r="B389" s="422">
        <v>20751</v>
      </c>
      <c r="C389" s="422" t="s">
        <v>23</v>
      </c>
      <c r="D389" t="s">
        <v>13</v>
      </c>
      <c r="F389" s="2">
        <v>29.6</v>
      </c>
      <c r="G389" s="2">
        <f t="shared" si="5"/>
        <v>10.999999999999993</v>
      </c>
    </row>
    <row r="390" spans="1:12">
      <c r="A390" s="3">
        <v>44812</v>
      </c>
      <c r="B390" s="422" t="s">
        <v>193</v>
      </c>
      <c r="C390" s="422" t="s">
        <v>23</v>
      </c>
      <c r="D390" t="s">
        <v>33</v>
      </c>
      <c r="F390" s="2">
        <v>11</v>
      </c>
      <c r="G390" s="2">
        <f t="shared" si="5"/>
        <v>0</v>
      </c>
    </row>
    <row r="391" spans="1:12">
      <c r="A391" s="31">
        <v>44104</v>
      </c>
      <c r="B391" s="421" t="s">
        <v>10</v>
      </c>
      <c r="C391" s="421" t="s">
        <v>24</v>
      </c>
      <c r="D391" t="s">
        <v>12</v>
      </c>
      <c r="E391" s="2">
        <v>127.5</v>
      </c>
      <c r="G391" s="2">
        <f t="shared" si="5"/>
        <v>127.5</v>
      </c>
    </row>
    <row r="392" spans="1:12">
      <c r="B392" s="422"/>
      <c r="C392" s="422"/>
      <c r="D392" t="s">
        <v>13</v>
      </c>
      <c r="E392" s="2">
        <v>36.9</v>
      </c>
      <c r="G392" s="2">
        <f t="shared" si="5"/>
        <v>164.4</v>
      </c>
    </row>
    <row r="393" spans="1:12">
      <c r="B393" s="422"/>
      <c r="C393" s="422"/>
      <c r="D393" t="s">
        <v>14</v>
      </c>
      <c r="E393" s="2">
        <v>60</v>
      </c>
      <c r="G393" s="2">
        <f t="shared" si="5"/>
        <v>224.4</v>
      </c>
    </row>
    <row r="394" spans="1:12">
      <c r="B394" s="422"/>
      <c r="C394" s="422"/>
      <c r="D394" t="s">
        <v>29</v>
      </c>
      <c r="E394" s="2">
        <v>5</v>
      </c>
      <c r="G394" s="2">
        <f t="shared" si="5"/>
        <v>229.4</v>
      </c>
    </row>
    <row r="395" spans="1:12">
      <c r="B395" s="422"/>
      <c r="C395" s="422"/>
      <c r="D395" t="s">
        <v>33</v>
      </c>
      <c r="E395" s="2">
        <v>8.5</v>
      </c>
      <c r="G395" s="2">
        <f t="shared" si="5"/>
        <v>237.9</v>
      </c>
    </row>
    <row r="396" spans="1:12">
      <c r="A396" s="3">
        <v>44104</v>
      </c>
      <c r="B396" s="422" t="s">
        <v>69</v>
      </c>
      <c r="C396" s="422" t="s">
        <v>24</v>
      </c>
      <c r="D396" t="s">
        <v>14</v>
      </c>
      <c r="F396" s="2">
        <v>60</v>
      </c>
      <c r="G396" s="2">
        <f t="shared" ref="G396:G462" si="6">+G395+E396-F396</f>
        <v>177.9</v>
      </c>
    </row>
    <row r="397" spans="1:12">
      <c r="A397" s="3">
        <v>44104</v>
      </c>
      <c r="B397" s="422" t="s">
        <v>69</v>
      </c>
      <c r="C397" s="422" t="s">
        <v>24</v>
      </c>
      <c r="D397" t="s">
        <v>15</v>
      </c>
      <c r="F397" s="2">
        <v>5</v>
      </c>
      <c r="G397" s="2">
        <f t="shared" si="6"/>
        <v>172.9</v>
      </c>
    </row>
    <row r="398" spans="1:12">
      <c r="A398" s="3">
        <v>44104</v>
      </c>
      <c r="B398" s="422" t="s">
        <v>69</v>
      </c>
      <c r="C398" s="422" t="s">
        <v>24</v>
      </c>
      <c r="D398" t="s">
        <v>33</v>
      </c>
      <c r="F398" s="2">
        <v>8.5</v>
      </c>
      <c r="G398" s="2">
        <f t="shared" si="6"/>
        <v>164.4</v>
      </c>
    </row>
    <row r="399" spans="1:12">
      <c r="A399" s="3">
        <v>44184</v>
      </c>
      <c r="B399" s="422">
        <v>21143</v>
      </c>
      <c r="C399" s="422" t="s">
        <v>24</v>
      </c>
      <c r="D399" t="s">
        <v>12</v>
      </c>
      <c r="F399" s="2">
        <v>127.5</v>
      </c>
      <c r="G399" s="2">
        <f t="shared" si="6"/>
        <v>36.900000000000006</v>
      </c>
    </row>
    <row r="400" spans="1:12">
      <c r="A400" s="3">
        <v>44184</v>
      </c>
      <c r="B400" s="422">
        <v>21143</v>
      </c>
      <c r="C400" s="422" t="s">
        <v>24</v>
      </c>
      <c r="D400" t="s">
        <v>13</v>
      </c>
      <c r="F400" s="2">
        <v>36.9</v>
      </c>
      <c r="G400" s="2">
        <f t="shared" si="6"/>
        <v>0</v>
      </c>
    </row>
    <row r="401" spans="1:7">
      <c r="A401" s="31">
        <v>44135</v>
      </c>
      <c r="B401" s="421" t="s">
        <v>10</v>
      </c>
      <c r="C401" s="421" t="s">
        <v>25</v>
      </c>
      <c r="D401" t="s">
        <v>12</v>
      </c>
      <c r="E401" s="2">
        <v>149.6</v>
      </c>
      <c r="G401" s="2">
        <f t="shared" si="6"/>
        <v>149.6</v>
      </c>
    </row>
    <row r="402" spans="1:7">
      <c r="B402" s="422"/>
      <c r="C402" s="422"/>
      <c r="D402" t="s">
        <v>13</v>
      </c>
      <c r="E402" s="2">
        <v>39.1</v>
      </c>
      <c r="G402" s="2">
        <f t="shared" si="6"/>
        <v>188.7</v>
      </c>
    </row>
    <row r="403" spans="1:7">
      <c r="B403" s="422"/>
      <c r="C403" s="422"/>
      <c r="D403" t="s">
        <v>14</v>
      </c>
      <c r="E403" s="2">
        <v>60</v>
      </c>
      <c r="G403" s="2">
        <f t="shared" si="6"/>
        <v>248.7</v>
      </c>
    </row>
    <row r="404" spans="1:7">
      <c r="B404" s="422"/>
      <c r="C404" s="422"/>
      <c r="D404" t="s">
        <v>29</v>
      </c>
      <c r="E404" s="2">
        <v>5</v>
      </c>
      <c r="G404" s="2">
        <f t="shared" si="6"/>
        <v>253.7</v>
      </c>
    </row>
    <row r="405" spans="1:7">
      <c r="B405" s="422"/>
      <c r="C405" s="422"/>
      <c r="D405" s="62" t="s">
        <v>36</v>
      </c>
      <c r="E405" s="2">
        <v>10</v>
      </c>
      <c r="G405" s="2">
        <f t="shared" si="6"/>
        <v>263.7</v>
      </c>
    </row>
    <row r="406" spans="1:7">
      <c r="B406" s="422"/>
      <c r="C406" s="422"/>
      <c r="D406" s="62" t="s">
        <v>37</v>
      </c>
      <c r="E406" s="2">
        <v>10</v>
      </c>
      <c r="G406" s="2">
        <f t="shared" si="6"/>
        <v>273.7</v>
      </c>
    </row>
    <row r="407" spans="1:7">
      <c r="A407" s="3">
        <v>44135</v>
      </c>
      <c r="B407" s="422" t="s">
        <v>69</v>
      </c>
      <c r="C407" s="422" t="s">
        <v>25</v>
      </c>
      <c r="D407" t="s">
        <v>14</v>
      </c>
      <c r="F407" s="2">
        <v>60</v>
      </c>
      <c r="G407" s="2">
        <f t="shared" si="6"/>
        <v>213.7</v>
      </c>
    </row>
    <row r="408" spans="1:7">
      <c r="A408" s="3">
        <v>44135</v>
      </c>
      <c r="B408" s="422" t="s">
        <v>69</v>
      </c>
      <c r="C408" s="422" t="s">
        <v>25</v>
      </c>
      <c r="D408" t="s">
        <v>15</v>
      </c>
      <c r="F408" s="2">
        <v>5</v>
      </c>
      <c r="G408" s="2">
        <f t="shared" si="6"/>
        <v>208.7</v>
      </c>
    </row>
    <row r="409" spans="1:7">
      <c r="A409" s="3">
        <v>44184</v>
      </c>
      <c r="B409" s="422">
        <v>21143</v>
      </c>
      <c r="C409" s="422" t="s">
        <v>25</v>
      </c>
      <c r="D409" t="s">
        <v>12</v>
      </c>
      <c r="F409" s="2">
        <v>149.6</v>
      </c>
      <c r="G409" s="2">
        <f t="shared" si="6"/>
        <v>59.099999999999994</v>
      </c>
    </row>
    <row r="410" spans="1:7">
      <c r="A410" s="3">
        <v>44184</v>
      </c>
      <c r="B410" s="422">
        <v>21143</v>
      </c>
      <c r="C410" s="422" t="s">
        <v>25</v>
      </c>
      <c r="D410" t="s">
        <v>13</v>
      </c>
      <c r="F410" s="2">
        <v>39.1</v>
      </c>
      <c r="G410" s="2">
        <f t="shared" si="6"/>
        <v>19.999999999999993</v>
      </c>
    </row>
    <row r="411" spans="1:7">
      <c r="A411" s="3">
        <v>44812</v>
      </c>
      <c r="B411" s="422" t="s">
        <v>193</v>
      </c>
      <c r="C411" s="422" t="s">
        <v>25</v>
      </c>
      <c r="D411" s="62" t="s">
        <v>36</v>
      </c>
      <c r="F411" s="2">
        <v>10</v>
      </c>
      <c r="G411" s="2">
        <f t="shared" si="6"/>
        <v>9.9999999999999929</v>
      </c>
    </row>
    <row r="412" spans="1:7">
      <c r="A412" s="3">
        <v>44812</v>
      </c>
      <c r="B412" s="422" t="s">
        <v>193</v>
      </c>
      <c r="C412" s="422" t="s">
        <v>25</v>
      </c>
      <c r="D412" s="62" t="s">
        <v>37</v>
      </c>
      <c r="F412" s="2">
        <v>10</v>
      </c>
      <c r="G412" s="2">
        <f t="shared" si="6"/>
        <v>0</v>
      </c>
    </row>
    <row r="413" spans="1:7">
      <c r="A413" s="31">
        <v>44165</v>
      </c>
      <c r="B413" s="421" t="s">
        <v>10</v>
      </c>
      <c r="C413" s="421" t="s">
        <v>26</v>
      </c>
      <c r="D413" t="s">
        <v>12</v>
      </c>
      <c r="E413" s="2">
        <v>141.80000000000001</v>
      </c>
      <c r="G413" s="2">
        <f t="shared" si="6"/>
        <v>141.80000000000001</v>
      </c>
    </row>
    <row r="414" spans="1:7">
      <c r="B414" s="422"/>
      <c r="C414" s="422"/>
      <c r="D414" t="s">
        <v>13</v>
      </c>
      <c r="E414" s="2">
        <v>40.200000000000003</v>
      </c>
      <c r="G414" s="2">
        <f t="shared" si="6"/>
        <v>182</v>
      </c>
    </row>
    <row r="415" spans="1:7">
      <c r="B415" s="422"/>
      <c r="C415" s="422"/>
      <c r="D415" t="s">
        <v>31</v>
      </c>
      <c r="E415" s="2">
        <v>60</v>
      </c>
      <c r="G415" s="2">
        <f t="shared" si="6"/>
        <v>242</v>
      </c>
    </row>
    <row r="416" spans="1:7">
      <c r="B416" s="422"/>
      <c r="C416" s="422"/>
      <c r="D416" t="s">
        <v>29</v>
      </c>
      <c r="E416" s="2">
        <v>5</v>
      </c>
      <c r="G416" s="2">
        <f t="shared" si="6"/>
        <v>247</v>
      </c>
    </row>
    <row r="417" spans="1:7">
      <c r="A417" s="3">
        <v>44165</v>
      </c>
      <c r="B417" s="422" t="s">
        <v>69</v>
      </c>
      <c r="C417" s="422" t="s">
        <v>26</v>
      </c>
      <c r="D417" t="s">
        <v>31</v>
      </c>
      <c r="E417" s="67"/>
      <c r="F417" s="2">
        <v>60</v>
      </c>
      <c r="G417" s="2">
        <f t="shared" si="6"/>
        <v>187</v>
      </c>
    </row>
    <row r="418" spans="1:7">
      <c r="A418" s="3">
        <v>44165</v>
      </c>
      <c r="B418" s="422" t="s">
        <v>69</v>
      </c>
      <c r="C418" s="422" t="s">
        <v>26</v>
      </c>
      <c r="D418" t="s">
        <v>29</v>
      </c>
      <c r="E418" s="67"/>
      <c r="F418" s="2">
        <v>5</v>
      </c>
      <c r="G418" s="2">
        <f t="shared" si="6"/>
        <v>182</v>
      </c>
    </row>
    <row r="419" spans="1:7">
      <c r="A419" s="3">
        <v>44184</v>
      </c>
      <c r="B419" s="422">
        <v>21143</v>
      </c>
      <c r="C419" s="422" t="s">
        <v>26</v>
      </c>
      <c r="D419" t="s">
        <v>12</v>
      </c>
      <c r="E419" s="67"/>
      <c r="F419" s="2">
        <v>141.80000000000001</v>
      </c>
      <c r="G419" s="2">
        <f t="shared" si="6"/>
        <v>40.199999999999989</v>
      </c>
    </row>
    <row r="420" spans="1:7">
      <c r="A420" s="3">
        <v>44184</v>
      </c>
      <c r="B420" s="422">
        <v>21143</v>
      </c>
      <c r="C420" s="422" t="s">
        <v>26</v>
      </c>
      <c r="D420" t="s">
        <v>13</v>
      </c>
      <c r="E420" s="67"/>
      <c r="F420" s="2">
        <v>40.200000000000003</v>
      </c>
      <c r="G420" s="2">
        <f t="shared" si="6"/>
        <v>0</v>
      </c>
    </row>
    <row r="421" spans="1:7">
      <c r="A421" s="31">
        <v>44196</v>
      </c>
      <c r="B421" s="421" t="s">
        <v>10</v>
      </c>
      <c r="C421" s="421" t="s">
        <v>27</v>
      </c>
      <c r="D421" t="s">
        <v>12</v>
      </c>
      <c r="E421" s="67">
        <v>162.30000000000001</v>
      </c>
      <c r="G421" s="2">
        <f t="shared" si="6"/>
        <v>162.30000000000001</v>
      </c>
    </row>
    <row r="422" spans="1:7">
      <c r="B422" s="422"/>
      <c r="C422" s="422"/>
      <c r="D422" t="s">
        <v>13</v>
      </c>
      <c r="E422" s="67">
        <v>35.6</v>
      </c>
      <c r="G422" s="2">
        <f t="shared" si="6"/>
        <v>197.9</v>
      </c>
    </row>
    <row r="423" spans="1:7">
      <c r="B423" s="422"/>
      <c r="C423" s="422"/>
      <c r="D423" t="s">
        <v>31</v>
      </c>
      <c r="E423" s="67">
        <v>60</v>
      </c>
      <c r="G423" s="2">
        <f t="shared" si="6"/>
        <v>257.89999999999998</v>
      </c>
    </row>
    <row r="424" spans="1:7">
      <c r="B424" s="422"/>
      <c r="C424" s="422"/>
      <c r="D424" t="s">
        <v>29</v>
      </c>
      <c r="E424" s="67">
        <v>5</v>
      </c>
      <c r="G424" s="2">
        <f t="shared" si="6"/>
        <v>262.89999999999998</v>
      </c>
    </row>
    <row r="425" spans="1:7">
      <c r="A425" s="70">
        <v>44196</v>
      </c>
      <c r="B425" s="422" t="s">
        <v>69</v>
      </c>
      <c r="C425" s="422" t="s">
        <v>27</v>
      </c>
      <c r="D425" t="s">
        <v>31</v>
      </c>
      <c r="F425" s="2">
        <v>60</v>
      </c>
      <c r="G425" s="2">
        <f t="shared" si="6"/>
        <v>202.89999999999998</v>
      </c>
    </row>
    <row r="426" spans="1:7">
      <c r="A426" s="70">
        <v>44196</v>
      </c>
      <c r="B426" s="422" t="s">
        <v>69</v>
      </c>
      <c r="C426" s="422" t="s">
        <v>27</v>
      </c>
      <c r="D426" t="s">
        <v>29</v>
      </c>
      <c r="F426" s="2">
        <v>5</v>
      </c>
      <c r="G426" s="2">
        <f t="shared" si="6"/>
        <v>197.89999999999998</v>
      </c>
    </row>
    <row r="427" spans="1:7">
      <c r="A427" s="70">
        <v>44223</v>
      </c>
      <c r="B427" s="422">
        <v>21451</v>
      </c>
      <c r="C427" s="422" t="s">
        <v>27</v>
      </c>
      <c r="D427" t="s">
        <v>12</v>
      </c>
      <c r="F427" s="2">
        <v>162.30000000000001</v>
      </c>
      <c r="G427" s="2">
        <f t="shared" si="6"/>
        <v>35.599999999999966</v>
      </c>
    </row>
    <row r="428" spans="1:7">
      <c r="A428" s="70">
        <v>44223</v>
      </c>
      <c r="B428" s="422">
        <v>21451</v>
      </c>
      <c r="C428" s="422" t="s">
        <v>27</v>
      </c>
      <c r="D428" t="s">
        <v>13</v>
      </c>
      <c r="F428" s="2">
        <v>35.6</v>
      </c>
      <c r="G428" s="2">
        <f t="shared" si="6"/>
        <v>0</v>
      </c>
    </row>
    <row r="429" spans="1:7">
      <c r="A429" s="31">
        <v>44227</v>
      </c>
      <c r="B429" s="421" t="s">
        <v>10</v>
      </c>
      <c r="C429" s="421" t="s">
        <v>11</v>
      </c>
      <c r="D429" t="s">
        <v>12</v>
      </c>
      <c r="E429" s="67">
        <v>173.2</v>
      </c>
      <c r="G429" s="2">
        <f t="shared" si="6"/>
        <v>173.2</v>
      </c>
    </row>
    <row r="430" spans="1:7">
      <c r="B430" s="422"/>
      <c r="C430" s="422"/>
      <c r="D430" t="s">
        <v>13</v>
      </c>
      <c r="E430" s="67">
        <v>45.1</v>
      </c>
      <c r="G430" s="2">
        <f t="shared" si="6"/>
        <v>218.29999999999998</v>
      </c>
    </row>
    <row r="431" spans="1:7">
      <c r="B431" s="422"/>
      <c r="C431" s="422"/>
      <c r="D431" t="s">
        <v>31</v>
      </c>
      <c r="E431" s="67">
        <v>60</v>
      </c>
      <c r="G431" s="2">
        <f t="shared" si="6"/>
        <v>278.29999999999995</v>
      </c>
    </row>
    <row r="432" spans="1:7">
      <c r="B432" s="422"/>
      <c r="C432" s="422"/>
      <c r="D432" t="s">
        <v>29</v>
      </c>
      <c r="E432" s="67">
        <v>5</v>
      </c>
      <c r="G432" s="2">
        <f t="shared" si="6"/>
        <v>283.29999999999995</v>
      </c>
    </row>
    <row r="433" spans="1:7">
      <c r="A433" s="70">
        <v>44227</v>
      </c>
      <c r="B433" s="422" t="s">
        <v>69</v>
      </c>
      <c r="C433" s="422" t="s">
        <v>11</v>
      </c>
      <c r="D433" t="s">
        <v>31</v>
      </c>
      <c r="F433" s="2">
        <v>60</v>
      </c>
      <c r="G433" s="2">
        <f t="shared" si="6"/>
        <v>223.29999999999995</v>
      </c>
    </row>
    <row r="434" spans="1:7">
      <c r="A434" s="70">
        <v>44227</v>
      </c>
      <c r="B434" s="422" t="s">
        <v>69</v>
      </c>
      <c r="C434" s="422" t="s">
        <v>11</v>
      </c>
      <c r="D434" t="s">
        <v>29</v>
      </c>
      <c r="F434" s="2">
        <v>5</v>
      </c>
      <c r="G434" s="2">
        <f t="shared" si="6"/>
        <v>218.29999999999995</v>
      </c>
    </row>
    <row r="435" spans="1:7">
      <c r="A435" s="70">
        <v>44257</v>
      </c>
      <c r="B435" s="422">
        <v>21693</v>
      </c>
      <c r="C435" s="422" t="s">
        <v>11</v>
      </c>
      <c r="D435" t="s">
        <v>12</v>
      </c>
      <c r="F435" s="2">
        <v>173.2</v>
      </c>
      <c r="G435" s="2">
        <f t="shared" si="6"/>
        <v>45.099999999999966</v>
      </c>
    </row>
    <row r="436" spans="1:7">
      <c r="A436" s="70">
        <v>44257</v>
      </c>
      <c r="B436" s="422">
        <v>21693</v>
      </c>
      <c r="C436" s="422" t="s">
        <v>11</v>
      </c>
      <c r="D436" t="s">
        <v>13</v>
      </c>
      <c r="F436" s="2">
        <v>45.1</v>
      </c>
      <c r="G436" s="2">
        <f t="shared" si="6"/>
        <v>0</v>
      </c>
    </row>
    <row r="437" spans="1:7">
      <c r="A437" s="31">
        <v>44255</v>
      </c>
      <c r="B437" s="421" t="s">
        <v>10</v>
      </c>
      <c r="C437" s="421" t="s">
        <v>17</v>
      </c>
      <c r="D437" t="s">
        <v>12</v>
      </c>
      <c r="E437" s="67">
        <v>156.80000000000001</v>
      </c>
      <c r="G437" s="2">
        <f t="shared" si="6"/>
        <v>156.80000000000001</v>
      </c>
    </row>
    <row r="438" spans="1:7">
      <c r="B438" s="422"/>
      <c r="C438" s="422"/>
      <c r="D438" t="s">
        <v>13</v>
      </c>
      <c r="E438" s="67">
        <v>14.3</v>
      </c>
      <c r="G438" s="2">
        <f t="shared" si="6"/>
        <v>171.10000000000002</v>
      </c>
    </row>
    <row r="439" spans="1:7">
      <c r="B439" s="422"/>
      <c r="C439" s="422"/>
      <c r="D439" t="s">
        <v>31</v>
      </c>
      <c r="E439" s="67">
        <v>56</v>
      </c>
      <c r="G439" s="2">
        <f t="shared" si="6"/>
        <v>227.10000000000002</v>
      </c>
    </row>
    <row r="440" spans="1:7">
      <c r="B440" s="422"/>
      <c r="C440" s="422"/>
      <c r="D440" t="s">
        <v>29</v>
      </c>
      <c r="E440" s="67">
        <v>5</v>
      </c>
      <c r="G440" s="2">
        <f t="shared" si="6"/>
        <v>232.10000000000002</v>
      </c>
    </row>
    <row r="441" spans="1:7">
      <c r="A441" s="3">
        <v>44255</v>
      </c>
      <c r="B441" s="422" t="s">
        <v>69</v>
      </c>
      <c r="C441" s="422" t="s">
        <v>17</v>
      </c>
      <c r="D441" t="s">
        <v>14</v>
      </c>
      <c r="E441" s="67"/>
      <c r="F441" s="2">
        <v>56</v>
      </c>
      <c r="G441" s="2">
        <f t="shared" si="6"/>
        <v>176.10000000000002</v>
      </c>
    </row>
    <row r="442" spans="1:7">
      <c r="A442" s="3">
        <v>44255</v>
      </c>
      <c r="B442" s="422" t="s">
        <v>69</v>
      </c>
      <c r="C442" s="422" t="s">
        <v>17</v>
      </c>
      <c r="D442" t="s">
        <v>15</v>
      </c>
      <c r="E442" s="67"/>
      <c r="F442" s="2">
        <v>5</v>
      </c>
      <c r="G442" s="2">
        <f t="shared" si="6"/>
        <v>171.10000000000002</v>
      </c>
    </row>
    <row r="443" spans="1:7">
      <c r="A443" s="3">
        <v>44305</v>
      </c>
      <c r="B443" s="422">
        <v>22194</v>
      </c>
      <c r="C443" s="422" t="s">
        <v>17</v>
      </c>
      <c r="D443" t="s">
        <v>12</v>
      </c>
      <c r="E443" s="67"/>
      <c r="F443" s="2">
        <v>156.80000000000001</v>
      </c>
      <c r="G443" s="2">
        <f t="shared" si="6"/>
        <v>14.300000000000011</v>
      </c>
    </row>
    <row r="444" spans="1:7">
      <c r="A444" s="3">
        <v>44305</v>
      </c>
      <c r="B444" s="422">
        <v>22194</v>
      </c>
      <c r="C444" s="422" t="s">
        <v>17</v>
      </c>
      <c r="D444" t="s">
        <v>13</v>
      </c>
      <c r="E444" s="67"/>
      <c r="F444" s="2">
        <v>14.3</v>
      </c>
      <c r="G444" s="21">
        <f t="shared" si="6"/>
        <v>0</v>
      </c>
    </row>
    <row r="445" spans="1:7">
      <c r="A445" s="31">
        <v>44286</v>
      </c>
      <c r="B445" s="421" t="s">
        <v>10</v>
      </c>
      <c r="C445" s="421" t="s">
        <v>18</v>
      </c>
      <c r="D445" t="s">
        <v>12</v>
      </c>
      <c r="E445" s="67">
        <v>172</v>
      </c>
      <c r="G445" s="2">
        <f t="shared" si="6"/>
        <v>172</v>
      </c>
    </row>
    <row r="446" spans="1:7">
      <c r="B446" s="422"/>
      <c r="C446" s="422"/>
      <c r="D446" t="s">
        <v>13</v>
      </c>
      <c r="E446" s="67">
        <v>14.9</v>
      </c>
      <c r="G446" s="2">
        <f t="shared" si="6"/>
        <v>186.9</v>
      </c>
    </row>
    <row r="447" spans="1:7">
      <c r="B447" s="422"/>
      <c r="C447" s="422"/>
      <c r="D447" t="s">
        <v>31</v>
      </c>
      <c r="E447" s="67">
        <v>60</v>
      </c>
      <c r="G447" s="2">
        <f t="shared" si="6"/>
        <v>246.9</v>
      </c>
    </row>
    <row r="448" spans="1:7">
      <c r="B448" s="422"/>
      <c r="C448" s="422"/>
      <c r="D448" t="s">
        <v>29</v>
      </c>
      <c r="E448" s="67">
        <v>5</v>
      </c>
      <c r="G448" s="2">
        <f t="shared" si="6"/>
        <v>251.9</v>
      </c>
    </row>
    <row r="449" spans="1:7">
      <c r="B449" s="422"/>
      <c r="C449" s="422"/>
      <c r="D449" t="s">
        <v>40</v>
      </c>
      <c r="E449" s="67">
        <v>10</v>
      </c>
      <c r="G449" s="2">
        <f t="shared" si="6"/>
        <v>261.89999999999998</v>
      </c>
    </row>
    <row r="450" spans="1:7">
      <c r="A450" s="3">
        <v>44286</v>
      </c>
      <c r="B450" s="422" t="s">
        <v>69</v>
      </c>
      <c r="C450" s="422" t="s">
        <v>18</v>
      </c>
      <c r="D450" t="s">
        <v>14</v>
      </c>
      <c r="E450" s="67"/>
      <c r="F450" s="2">
        <v>60</v>
      </c>
      <c r="G450" s="2">
        <f t="shared" si="6"/>
        <v>201.89999999999998</v>
      </c>
    </row>
    <row r="451" spans="1:7">
      <c r="A451" s="3">
        <v>44286</v>
      </c>
      <c r="B451" s="422" t="s">
        <v>69</v>
      </c>
      <c r="C451" s="422" t="s">
        <v>18</v>
      </c>
      <c r="D451" t="s">
        <v>15</v>
      </c>
      <c r="E451" s="67"/>
      <c r="F451" s="2">
        <v>5</v>
      </c>
      <c r="G451" s="2">
        <f t="shared" si="6"/>
        <v>196.89999999999998</v>
      </c>
    </row>
    <row r="452" spans="1:7">
      <c r="A452" s="3">
        <v>44320</v>
      </c>
      <c r="B452" s="422">
        <v>22351</v>
      </c>
      <c r="C452" s="422" t="s">
        <v>18</v>
      </c>
      <c r="D452" t="s">
        <v>12</v>
      </c>
      <c r="E452" s="67"/>
      <c r="F452" s="2">
        <v>172</v>
      </c>
      <c r="G452" s="2">
        <f t="shared" si="6"/>
        <v>24.899999999999977</v>
      </c>
    </row>
    <row r="453" spans="1:7">
      <c r="A453" s="3">
        <v>44320</v>
      </c>
      <c r="B453" s="422">
        <v>22351</v>
      </c>
      <c r="C453" s="422" t="s">
        <v>18</v>
      </c>
      <c r="D453" t="s">
        <v>13</v>
      </c>
      <c r="E453" s="67"/>
      <c r="F453" s="2">
        <v>14.9</v>
      </c>
      <c r="G453" s="2">
        <f t="shared" si="6"/>
        <v>9.9999999999999769</v>
      </c>
    </row>
    <row r="454" spans="1:7">
      <c r="A454" s="3">
        <v>44812</v>
      </c>
      <c r="B454" s="422" t="s">
        <v>193</v>
      </c>
      <c r="C454" s="422" t="s">
        <v>18</v>
      </c>
      <c r="D454" t="s">
        <v>40</v>
      </c>
      <c r="E454" s="67"/>
      <c r="F454" s="67">
        <v>10</v>
      </c>
      <c r="G454" s="2">
        <f t="shared" si="6"/>
        <v>-2.3092638912203256E-14</v>
      </c>
    </row>
    <row r="455" spans="1:7">
      <c r="A455" s="31">
        <v>44316</v>
      </c>
      <c r="B455" s="421" t="s">
        <v>10</v>
      </c>
      <c r="C455" s="421" t="s">
        <v>19</v>
      </c>
      <c r="D455" t="s">
        <v>12</v>
      </c>
      <c r="E455" s="67">
        <v>166</v>
      </c>
      <c r="G455" s="2">
        <f t="shared" si="6"/>
        <v>165.99999999999997</v>
      </c>
    </row>
    <row r="456" spans="1:7">
      <c r="B456" s="422"/>
      <c r="C456" s="422"/>
      <c r="D456" t="s">
        <v>13</v>
      </c>
      <c r="E456" s="67">
        <v>14</v>
      </c>
      <c r="G456" s="2">
        <f t="shared" si="6"/>
        <v>179.99999999999997</v>
      </c>
    </row>
    <row r="457" spans="1:7">
      <c r="B457" s="422"/>
      <c r="C457" s="422"/>
      <c r="D457" t="s">
        <v>31</v>
      </c>
      <c r="E457" s="67">
        <v>60</v>
      </c>
      <c r="G457" s="2">
        <f t="shared" si="6"/>
        <v>239.99999999999997</v>
      </c>
    </row>
    <row r="458" spans="1:7">
      <c r="B458" s="422"/>
      <c r="C458" s="422"/>
      <c r="D458" t="s">
        <v>29</v>
      </c>
      <c r="E458" s="67">
        <v>5</v>
      </c>
      <c r="G458" s="2">
        <f t="shared" si="6"/>
        <v>244.99999999999997</v>
      </c>
    </row>
    <row r="459" spans="1:7">
      <c r="A459" s="3">
        <v>44316</v>
      </c>
      <c r="B459" s="422" t="s">
        <v>69</v>
      </c>
      <c r="C459" s="422" t="s">
        <v>19</v>
      </c>
      <c r="D459" t="s">
        <v>14</v>
      </c>
      <c r="E459" s="67"/>
      <c r="F459" s="2">
        <v>60</v>
      </c>
      <c r="G459" s="2">
        <f t="shared" si="6"/>
        <v>184.99999999999997</v>
      </c>
    </row>
    <row r="460" spans="1:7">
      <c r="A460" s="3">
        <v>44316</v>
      </c>
      <c r="B460" s="422" t="s">
        <v>69</v>
      </c>
      <c r="C460" s="422" t="s">
        <v>19</v>
      </c>
      <c r="D460" t="s">
        <v>15</v>
      </c>
      <c r="E460" s="67"/>
      <c r="F460" s="2">
        <v>5</v>
      </c>
      <c r="G460" s="2">
        <f t="shared" si="6"/>
        <v>179.99999999999997</v>
      </c>
    </row>
    <row r="461" spans="1:7">
      <c r="A461" s="3">
        <v>44335</v>
      </c>
      <c r="B461" s="422">
        <v>22481</v>
      </c>
      <c r="C461" s="422" t="s">
        <v>19</v>
      </c>
      <c r="D461" t="s">
        <v>12</v>
      </c>
      <c r="E461" s="67"/>
      <c r="F461" s="2">
        <v>166</v>
      </c>
      <c r="G461" s="2">
        <f t="shared" si="6"/>
        <v>13.999999999999972</v>
      </c>
    </row>
    <row r="462" spans="1:7">
      <c r="A462" s="3">
        <v>44335</v>
      </c>
      <c r="B462" s="422">
        <v>22481</v>
      </c>
      <c r="C462" s="422" t="s">
        <v>19</v>
      </c>
      <c r="D462" t="s">
        <v>13</v>
      </c>
      <c r="E462" s="67"/>
      <c r="F462" s="2">
        <v>14</v>
      </c>
      <c r="G462" s="2">
        <f t="shared" si="6"/>
        <v>-2.8421709430404007E-14</v>
      </c>
    </row>
    <row r="463" spans="1:7">
      <c r="A463" s="31">
        <v>44347</v>
      </c>
      <c r="B463" s="421" t="s">
        <v>10</v>
      </c>
      <c r="C463" s="421" t="s">
        <v>20</v>
      </c>
      <c r="D463" t="s">
        <v>12</v>
      </c>
      <c r="E463" s="67">
        <v>144.19999999999999</v>
      </c>
      <c r="G463" s="2">
        <f t="shared" ref="G463:G540" si="7">+G462+E463-F463</f>
        <v>144.19999999999996</v>
      </c>
    </row>
    <row r="464" spans="1:7">
      <c r="B464" s="422"/>
      <c r="C464" s="422"/>
      <c r="D464" t="s">
        <v>13</v>
      </c>
      <c r="E464" s="67">
        <v>14</v>
      </c>
      <c r="G464" s="2">
        <f t="shared" si="7"/>
        <v>158.19999999999996</v>
      </c>
    </row>
    <row r="465" spans="1:7">
      <c r="B465" s="422"/>
      <c r="C465" s="422"/>
      <c r="D465" t="s">
        <v>31</v>
      </c>
      <c r="E465" s="67">
        <v>60</v>
      </c>
      <c r="G465" s="2">
        <f t="shared" si="7"/>
        <v>218.19999999999996</v>
      </c>
    </row>
    <row r="466" spans="1:7">
      <c r="B466" s="422"/>
      <c r="C466" s="422"/>
      <c r="D466" t="s">
        <v>29</v>
      </c>
      <c r="E466" s="67">
        <v>5</v>
      </c>
      <c r="G466" s="2">
        <f t="shared" si="7"/>
        <v>223.19999999999996</v>
      </c>
    </row>
    <row r="467" spans="1:7">
      <c r="A467" s="3">
        <v>44347</v>
      </c>
      <c r="B467" s="422" t="s">
        <v>69</v>
      </c>
      <c r="C467" s="422" t="s">
        <v>20</v>
      </c>
      <c r="D467" t="s">
        <v>14</v>
      </c>
      <c r="E467" s="67"/>
      <c r="F467" s="2">
        <v>60</v>
      </c>
      <c r="G467" s="2">
        <f t="shared" si="7"/>
        <v>163.19999999999996</v>
      </c>
    </row>
    <row r="468" spans="1:7">
      <c r="A468" s="3">
        <v>44347</v>
      </c>
      <c r="B468" s="422" t="s">
        <v>69</v>
      </c>
      <c r="C468" s="422" t="s">
        <v>20</v>
      </c>
      <c r="D468" t="s">
        <v>15</v>
      </c>
      <c r="E468" s="67"/>
      <c r="F468" s="2">
        <v>5</v>
      </c>
      <c r="G468" s="2">
        <f t="shared" si="7"/>
        <v>158.19999999999996</v>
      </c>
    </row>
    <row r="469" spans="1:7">
      <c r="A469" s="3">
        <v>44371</v>
      </c>
      <c r="B469" s="422">
        <v>22880</v>
      </c>
      <c r="C469" s="422" t="s">
        <v>20</v>
      </c>
      <c r="D469" t="s">
        <v>12</v>
      </c>
      <c r="E469" s="67"/>
      <c r="F469" s="2">
        <v>144.19999999999999</v>
      </c>
      <c r="G469" s="2">
        <f t="shared" si="7"/>
        <v>13.999999999999972</v>
      </c>
    </row>
    <row r="470" spans="1:7">
      <c r="A470" s="3">
        <v>44371</v>
      </c>
      <c r="B470" s="422">
        <v>22880</v>
      </c>
      <c r="C470" s="422" t="s">
        <v>20</v>
      </c>
      <c r="D470" t="s">
        <v>13</v>
      </c>
      <c r="E470" s="67"/>
      <c r="F470" s="2">
        <v>14</v>
      </c>
      <c r="G470" s="2">
        <f t="shared" si="7"/>
        <v>-2.8421709430404007E-14</v>
      </c>
    </row>
    <row r="471" spans="1:7">
      <c r="A471" s="31">
        <v>44377</v>
      </c>
      <c r="B471" s="421" t="s">
        <v>10</v>
      </c>
      <c r="C471" s="421" t="s">
        <v>21</v>
      </c>
      <c r="D471" t="s">
        <v>12</v>
      </c>
      <c r="E471" s="67">
        <v>158</v>
      </c>
      <c r="G471" s="2">
        <f t="shared" si="7"/>
        <v>157.99999999999997</v>
      </c>
    </row>
    <row r="472" spans="1:7">
      <c r="B472" s="422"/>
      <c r="C472" s="422"/>
      <c r="D472" t="s">
        <v>13</v>
      </c>
      <c r="E472" s="67">
        <v>13.6</v>
      </c>
      <c r="G472" s="2">
        <f t="shared" si="7"/>
        <v>171.59999999999997</v>
      </c>
    </row>
    <row r="473" spans="1:7">
      <c r="B473" s="422"/>
      <c r="C473" s="422"/>
      <c r="D473" t="s">
        <v>31</v>
      </c>
      <c r="E473" s="67">
        <v>60</v>
      </c>
      <c r="G473" s="2">
        <f t="shared" si="7"/>
        <v>231.59999999999997</v>
      </c>
    </row>
    <row r="474" spans="1:7">
      <c r="B474" s="422"/>
      <c r="C474" s="422"/>
      <c r="D474" t="s">
        <v>29</v>
      </c>
      <c r="E474" s="67">
        <v>5</v>
      </c>
      <c r="G474" s="2">
        <f t="shared" si="7"/>
        <v>236.59999999999997</v>
      </c>
    </row>
    <row r="475" spans="1:7">
      <c r="A475" s="3">
        <v>44377</v>
      </c>
      <c r="B475" s="422" t="s">
        <v>69</v>
      </c>
      <c r="C475" s="422" t="s">
        <v>21</v>
      </c>
      <c r="D475" t="s">
        <v>14</v>
      </c>
      <c r="E475" s="67"/>
      <c r="F475" s="2">
        <v>60</v>
      </c>
      <c r="G475" s="2">
        <f t="shared" si="7"/>
        <v>176.59999999999997</v>
      </c>
    </row>
    <row r="476" spans="1:7">
      <c r="A476" s="3">
        <v>44377</v>
      </c>
      <c r="B476" s="422" t="s">
        <v>69</v>
      </c>
      <c r="C476" s="422" t="s">
        <v>21</v>
      </c>
      <c r="D476" t="s">
        <v>15</v>
      </c>
      <c r="E476" s="67"/>
      <c r="F476" s="2">
        <v>5</v>
      </c>
      <c r="G476" s="2">
        <f t="shared" si="7"/>
        <v>171.59999999999997</v>
      </c>
    </row>
    <row r="477" spans="1:7">
      <c r="A477" s="3">
        <v>44401</v>
      </c>
      <c r="B477" s="422">
        <v>23108</v>
      </c>
      <c r="C477" s="422" t="s">
        <v>21</v>
      </c>
      <c r="D477" t="s">
        <v>12</v>
      </c>
      <c r="E477" s="67"/>
      <c r="F477" s="67">
        <v>158</v>
      </c>
      <c r="G477" s="2">
        <f t="shared" si="7"/>
        <v>13.599999999999966</v>
      </c>
    </row>
    <row r="478" spans="1:7">
      <c r="A478" s="3">
        <v>44401</v>
      </c>
      <c r="B478" s="422">
        <v>23108</v>
      </c>
      <c r="C478" s="422" t="s">
        <v>21</v>
      </c>
      <c r="D478" t="s">
        <v>13</v>
      </c>
      <c r="E478" s="67"/>
      <c r="F478" s="67">
        <v>13.6</v>
      </c>
      <c r="G478" s="2">
        <f t="shared" si="7"/>
        <v>-3.3750779948604759E-14</v>
      </c>
    </row>
    <row r="479" spans="1:7">
      <c r="A479" s="81">
        <v>44408</v>
      </c>
      <c r="B479" s="421" t="s">
        <v>10</v>
      </c>
      <c r="C479" s="421" t="s">
        <v>22</v>
      </c>
      <c r="D479" t="s">
        <v>12</v>
      </c>
      <c r="E479" s="2">
        <v>138.4</v>
      </c>
      <c r="G479" s="2">
        <f t="shared" si="7"/>
        <v>138.39999999999998</v>
      </c>
    </row>
    <row r="480" spans="1:7">
      <c r="A480" s="70"/>
      <c r="B480" s="422"/>
      <c r="C480" s="422"/>
      <c r="D480" t="s">
        <v>13</v>
      </c>
      <c r="E480" s="2">
        <v>16.100000000000001</v>
      </c>
      <c r="G480" s="2">
        <f t="shared" si="7"/>
        <v>154.49999999999997</v>
      </c>
    </row>
    <row r="481" spans="1:14">
      <c r="A481" s="70"/>
      <c r="B481" s="422"/>
      <c r="C481" s="422"/>
      <c r="D481" t="s">
        <v>14</v>
      </c>
      <c r="E481" s="2">
        <v>60</v>
      </c>
      <c r="G481" s="2">
        <f t="shared" si="7"/>
        <v>214.49999999999997</v>
      </c>
    </row>
    <row r="482" spans="1:14">
      <c r="A482" s="70"/>
      <c r="B482" s="422"/>
      <c r="C482" s="422"/>
      <c r="D482" t="s">
        <v>15</v>
      </c>
      <c r="E482" s="2">
        <v>5</v>
      </c>
      <c r="G482" s="2">
        <f t="shared" si="7"/>
        <v>219.49999999999997</v>
      </c>
    </row>
    <row r="483" spans="1:14">
      <c r="A483" s="70">
        <v>44408</v>
      </c>
      <c r="B483" s="422" t="s">
        <v>69</v>
      </c>
      <c r="C483" s="422" t="s">
        <v>22</v>
      </c>
      <c r="D483" t="s">
        <v>31</v>
      </c>
      <c r="F483" s="2">
        <v>60</v>
      </c>
      <c r="G483" s="2">
        <f t="shared" si="7"/>
        <v>159.49999999999997</v>
      </c>
    </row>
    <row r="484" spans="1:14">
      <c r="A484" s="70">
        <v>44408</v>
      </c>
      <c r="B484" s="422" t="s">
        <v>69</v>
      </c>
      <c r="C484" s="422" t="s">
        <v>22</v>
      </c>
      <c r="D484" t="s">
        <v>29</v>
      </c>
      <c r="F484" s="2">
        <v>5</v>
      </c>
      <c r="G484" s="2">
        <f t="shared" si="7"/>
        <v>154.49999999999997</v>
      </c>
    </row>
    <row r="485" spans="1:14">
      <c r="A485" s="70">
        <v>44435</v>
      </c>
      <c r="B485" s="422">
        <v>23290</v>
      </c>
      <c r="C485" s="422" t="s">
        <v>22</v>
      </c>
      <c r="D485" t="s">
        <v>12</v>
      </c>
      <c r="F485" s="2">
        <v>138.4</v>
      </c>
      <c r="G485" s="2">
        <f t="shared" si="7"/>
        <v>16.099999999999966</v>
      </c>
      <c r="L485" s="436"/>
      <c r="N485" s="45"/>
    </row>
    <row r="486" spans="1:14">
      <c r="A486" s="70">
        <v>44435</v>
      </c>
      <c r="B486" s="422">
        <v>23290</v>
      </c>
      <c r="C486" s="422" t="s">
        <v>22</v>
      </c>
      <c r="D486" t="s">
        <v>13</v>
      </c>
      <c r="F486" s="2">
        <v>16.100000000000001</v>
      </c>
      <c r="G486" s="2">
        <f t="shared" si="7"/>
        <v>-3.5527136788005009E-14</v>
      </c>
      <c r="N486" s="45"/>
    </row>
    <row r="487" spans="1:14">
      <c r="A487" s="31">
        <v>44439</v>
      </c>
      <c r="B487" s="421" t="s">
        <v>10</v>
      </c>
      <c r="C487" s="421" t="s">
        <v>23</v>
      </c>
      <c r="D487" t="s">
        <v>12</v>
      </c>
      <c r="E487" s="2">
        <v>156.69999999999999</v>
      </c>
      <c r="G487" s="2">
        <f t="shared" si="7"/>
        <v>156.69999999999996</v>
      </c>
      <c r="L487" s="436"/>
      <c r="N487" s="2"/>
    </row>
    <row r="488" spans="1:14">
      <c r="B488" s="422"/>
      <c r="C488" s="422"/>
      <c r="D488" t="s">
        <v>13</v>
      </c>
      <c r="E488" s="2">
        <v>15.3</v>
      </c>
      <c r="G488" s="2">
        <f t="shared" si="7"/>
        <v>171.99999999999997</v>
      </c>
      <c r="N488" s="2"/>
    </row>
    <row r="489" spans="1:14">
      <c r="B489" s="422"/>
      <c r="C489" s="422"/>
      <c r="D489" t="s">
        <v>14</v>
      </c>
      <c r="E489" s="2">
        <v>60</v>
      </c>
      <c r="G489" s="2">
        <f t="shared" si="7"/>
        <v>231.99999999999997</v>
      </c>
      <c r="L489" s="436"/>
      <c r="N489" s="2"/>
    </row>
    <row r="490" spans="1:14">
      <c r="B490" s="422"/>
      <c r="C490" s="422"/>
      <c r="D490" t="s">
        <v>15</v>
      </c>
      <c r="E490" s="2">
        <v>5</v>
      </c>
      <c r="G490" s="2">
        <f t="shared" si="7"/>
        <v>236.99999999999997</v>
      </c>
      <c r="L490" s="436"/>
      <c r="M490" s="62"/>
      <c r="N490" s="2"/>
    </row>
    <row r="491" spans="1:14">
      <c r="A491" s="70">
        <v>44439</v>
      </c>
      <c r="B491" s="422" t="s">
        <v>69</v>
      </c>
      <c r="C491" s="422" t="s">
        <v>23</v>
      </c>
      <c r="D491" t="s">
        <v>14</v>
      </c>
      <c r="F491" s="2">
        <v>60</v>
      </c>
      <c r="G491" s="2">
        <f t="shared" si="7"/>
        <v>176.99999999999997</v>
      </c>
      <c r="M491" s="62"/>
      <c r="N491" s="2"/>
    </row>
    <row r="492" spans="1:14">
      <c r="A492" s="70">
        <v>44439</v>
      </c>
      <c r="B492" s="422" t="s">
        <v>69</v>
      </c>
      <c r="C492" s="422" t="s">
        <v>23</v>
      </c>
      <c r="D492" t="s">
        <v>15</v>
      </c>
      <c r="F492" s="2">
        <v>5</v>
      </c>
      <c r="G492" s="2">
        <f t="shared" si="7"/>
        <v>171.99999999999997</v>
      </c>
      <c r="L492" s="436"/>
      <c r="N492" s="67"/>
    </row>
    <row r="493" spans="1:14">
      <c r="A493" s="70">
        <v>44707</v>
      </c>
      <c r="B493" s="422" t="s">
        <v>194</v>
      </c>
      <c r="C493" s="422" t="s">
        <v>23</v>
      </c>
      <c r="D493" t="s">
        <v>12</v>
      </c>
      <c r="F493" s="2">
        <v>156.69999999999999</v>
      </c>
      <c r="G493" s="2">
        <f t="shared" si="7"/>
        <v>15.299999999999983</v>
      </c>
      <c r="L493" s="436"/>
      <c r="N493" s="67"/>
    </row>
    <row r="494" spans="1:14">
      <c r="A494" s="70">
        <v>44707</v>
      </c>
      <c r="B494" s="422" t="s">
        <v>194</v>
      </c>
      <c r="C494" s="422" t="s">
        <v>23</v>
      </c>
      <c r="D494" t="s">
        <v>13</v>
      </c>
      <c r="F494" s="2">
        <v>15.3</v>
      </c>
      <c r="G494" s="2">
        <f t="shared" si="7"/>
        <v>-1.7763568394002505E-14</v>
      </c>
      <c r="L494" s="436"/>
      <c r="N494" s="67"/>
    </row>
    <row r="495" spans="1:14">
      <c r="A495" s="31">
        <v>44469</v>
      </c>
      <c r="B495" s="421" t="s">
        <v>10</v>
      </c>
      <c r="C495" s="421" t="s">
        <v>41</v>
      </c>
      <c r="D495" t="s">
        <v>12</v>
      </c>
      <c r="E495" s="2">
        <v>162.1</v>
      </c>
      <c r="G495" s="2">
        <f t="shared" si="7"/>
        <v>162.09999999999997</v>
      </c>
      <c r="L495" s="436"/>
      <c r="N495" s="2"/>
    </row>
    <row r="496" spans="1:14">
      <c r="B496" s="422"/>
      <c r="C496" s="422"/>
      <c r="D496" t="s">
        <v>13</v>
      </c>
      <c r="E496" s="2">
        <v>14.8</v>
      </c>
      <c r="G496" s="2">
        <f t="shared" si="7"/>
        <v>176.89999999999998</v>
      </c>
      <c r="N496" s="2"/>
    </row>
    <row r="497" spans="1:14">
      <c r="B497" s="422"/>
      <c r="C497" s="422"/>
      <c r="D497" t="s">
        <v>14</v>
      </c>
      <c r="E497" s="2">
        <v>60</v>
      </c>
      <c r="G497" s="2">
        <f t="shared" si="7"/>
        <v>236.89999999999998</v>
      </c>
      <c r="L497" s="436"/>
      <c r="N497" s="2"/>
    </row>
    <row r="498" spans="1:14">
      <c r="B498" s="422"/>
      <c r="C498" s="422"/>
      <c r="D498" t="s">
        <v>15</v>
      </c>
      <c r="E498" s="2">
        <v>5</v>
      </c>
      <c r="G498" s="2">
        <f t="shared" si="7"/>
        <v>241.89999999999998</v>
      </c>
      <c r="N498" s="2"/>
    </row>
    <row r="499" spans="1:14">
      <c r="A499" s="70">
        <v>44469</v>
      </c>
      <c r="B499" s="422" t="s">
        <v>69</v>
      </c>
      <c r="C499" s="422" t="s">
        <v>41</v>
      </c>
      <c r="D499" t="s">
        <v>14</v>
      </c>
      <c r="F499" s="2">
        <v>60</v>
      </c>
      <c r="G499" s="2">
        <f t="shared" si="7"/>
        <v>181.89999999999998</v>
      </c>
      <c r="L499" s="436"/>
      <c r="N499" s="2"/>
    </row>
    <row r="500" spans="1:14">
      <c r="A500" s="70">
        <v>44469</v>
      </c>
      <c r="B500" s="422" t="s">
        <v>69</v>
      </c>
      <c r="C500" s="422" t="s">
        <v>41</v>
      </c>
      <c r="D500" t="s">
        <v>15</v>
      </c>
      <c r="F500" s="2">
        <v>5</v>
      </c>
      <c r="G500" s="2">
        <f t="shared" si="7"/>
        <v>176.89999999999998</v>
      </c>
      <c r="L500" s="435"/>
      <c r="N500" s="2"/>
    </row>
    <row r="501" spans="1:14">
      <c r="A501" s="70">
        <v>44707</v>
      </c>
      <c r="B501" s="422" t="s">
        <v>194</v>
      </c>
      <c r="C501" s="422" t="s">
        <v>41</v>
      </c>
      <c r="D501" t="s">
        <v>12</v>
      </c>
      <c r="F501" s="2">
        <v>162.1</v>
      </c>
      <c r="G501" s="2">
        <f t="shared" si="7"/>
        <v>14.799999999999983</v>
      </c>
      <c r="L501" s="435"/>
      <c r="N501" s="2"/>
    </row>
    <row r="502" spans="1:14">
      <c r="A502" s="70">
        <v>44707</v>
      </c>
      <c r="B502" s="422" t="s">
        <v>194</v>
      </c>
      <c r="C502" s="422" t="s">
        <v>41</v>
      </c>
      <c r="D502" t="s">
        <v>13</v>
      </c>
      <c r="F502" s="2">
        <v>14.8</v>
      </c>
      <c r="G502" s="2">
        <f t="shared" si="7"/>
        <v>-1.7763568394002505E-14</v>
      </c>
      <c r="L502" s="435"/>
      <c r="N502" s="2"/>
    </row>
    <row r="503" spans="1:14">
      <c r="A503" s="81">
        <v>44500</v>
      </c>
      <c r="B503" s="421" t="s">
        <v>10</v>
      </c>
      <c r="C503" s="421" t="s">
        <v>25</v>
      </c>
      <c r="D503" t="s">
        <v>12</v>
      </c>
      <c r="E503" s="2">
        <v>168</v>
      </c>
      <c r="G503" s="2">
        <f t="shared" si="7"/>
        <v>167.99999999999997</v>
      </c>
      <c r="L503" s="436"/>
      <c r="N503" s="2"/>
    </row>
    <row r="504" spans="1:14">
      <c r="A504" s="70"/>
      <c r="B504" s="422"/>
      <c r="C504" s="422"/>
      <c r="D504" t="s">
        <v>13</v>
      </c>
      <c r="E504" s="2">
        <v>20.5</v>
      </c>
      <c r="G504" s="2">
        <f t="shared" si="7"/>
        <v>188.49999999999997</v>
      </c>
      <c r="L504" s="435"/>
      <c r="N504" s="2"/>
    </row>
    <row r="505" spans="1:14">
      <c r="A505" s="70"/>
      <c r="B505" s="422"/>
      <c r="C505" s="422"/>
      <c r="D505" t="s">
        <v>14</v>
      </c>
      <c r="E505" s="2">
        <v>60</v>
      </c>
      <c r="G505" s="2">
        <f t="shared" si="7"/>
        <v>248.49999999999997</v>
      </c>
    </row>
    <row r="506" spans="1:14">
      <c r="A506" s="70"/>
      <c r="B506" s="422"/>
      <c r="C506" s="422"/>
      <c r="D506" t="s">
        <v>15</v>
      </c>
      <c r="E506" s="2">
        <v>5</v>
      </c>
      <c r="G506" s="2">
        <f t="shared" si="7"/>
        <v>253.49999999999997</v>
      </c>
    </row>
    <row r="507" spans="1:14">
      <c r="A507" s="70">
        <v>44500</v>
      </c>
      <c r="B507" s="422" t="s">
        <v>75</v>
      </c>
      <c r="C507" s="422" t="s">
        <v>25</v>
      </c>
      <c r="D507" t="s">
        <v>14</v>
      </c>
      <c r="E507" s="45"/>
      <c r="F507" s="45">
        <v>60</v>
      </c>
      <c r="G507" s="2">
        <f t="shared" si="7"/>
        <v>193.49999999999997</v>
      </c>
      <c r="M507" s="45"/>
    </row>
    <row r="508" spans="1:14">
      <c r="A508" s="70">
        <v>44500</v>
      </c>
      <c r="B508" s="422" t="s">
        <v>75</v>
      </c>
      <c r="C508" s="422" t="s">
        <v>25</v>
      </c>
      <c r="D508" t="s">
        <v>15</v>
      </c>
      <c r="E508" s="45"/>
      <c r="F508" s="45">
        <v>5</v>
      </c>
      <c r="G508" s="2">
        <f t="shared" si="7"/>
        <v>188.49999999999997</v>
      </c>
      <c r="M508" s="45"/>
    </row>
    <row r="509" spans="1:14">
      <c r="A509" s="70">
        <v>44707</v>
      </c>
      <c r="B509" s="422" t="s">
        <v>194</v>
      </c>
      <c r="C509" s="422" t="s">
        <v>25</v>
      </c>
      <c r="D509" t="s">
        <v>12</v>
      </c>
      <c r="E509" s="45"/>
      <c r="F509" s="2">
        <v>168</v>
      </c>
      <c r="G509" s="2">
        <f t="shared" si="7"/>
        <v>20.499999999999972</v>
      </c>
      <c r="M509" s="45"/>
    </row>
    <row r="510" spans="1:14">
      <c r="A510" s="70">
        <v>44707</v>
      </c>
      <c r="B510" s="422" t="s">
        <v>194</v>
      </c>
      <c r="C510" s="422" t="s">
        <v>25</v>
      </c>
      <c r="D510" t="s">
        <v>13</v>
      </c>
      <c r="E510" s="45"/>
      <c r="F510" s="2">
        <v>20.5</v>
      </c>
      <c r="G510" s="2">
        <f t="shared" si="7"/>
        <v>-2.8421709430404007E-14</v>
      </c>
      <c r="M510" s="45"/>
    </row>
    <row r="511" spans="1:14">
      <c r="A511" s="81">
        <v>44530</v>
      </c>
      <c r="B511" s="421" t="s">
        <v>10</v>
      </c>
      <c r="C511" s="421" t="s">
        <v>26</v>
      </c>
      <c r="D511" t="s">
        <v>12</v>
      </c>
      <c r="E511" s="2">
        <v>179.3</v>
      </c>
      <c r="G511" s="2">
        <f t="shared" si="7"/>
        <v>179.29999999999998</v>
      </c>
      <c r="N511" s="5"/>
    </row>
    <row r="512" spans="1:14">
      <c r="A512" s="70"/>
      <c r="B512" s="422"/>
      <c r="C512" s="422"/>
      <c r="D512" t="s">
        <v>13</v>
      </c>
      <c r="E512" s="2">
        <v>18.100000000000001</v>
      </c>
      <c r="G512" s="2">
        <f t="shared" si="7"/>
        <v>197.39999999999998</v>
      </c>
    </row>
    <row r="513" spans="1:12">
      <c r="A513" s="70"/>
      <c r="B513" s="422"/>
      <c r="C513" s="422"/>
      <c r="D513" t="s">
        <v>14</v>
      </c>
      <c r="E513" s="2">
        <v>60</v>
      </c>
      <c r="G513" s="2">
        <f t="shared" si="7"/>
        <v>257.39999999999998</v>
      </c>
    </row>
    <row r="514" spans="1:12">
      <c r="A514" s="70"/>
      <c r="B514" s="422"/>
      <c r="C514" s="422"/>
      <c r="D514" t="s">
        <v>15</v>
      </c>
      <c r="E514" s="2">
        <v>5</v>
      </c>
      <c r="G514" s="2">
        <f t="shared" si="7"/>
        <v>262.39999999999998</v>
      </c>
    </row>
    <row r="515" spans="1:12">
      <c r="A515" s="70"/>
      <c r="B515" s="422"/>
      <c r="C515" s="422"/>
      <c r="D515" t="s">
        <v>70</v>
      </c>
      <c r="E515" s="2">
        <v>93</v>
      </c>
      <c r="G515" s="2">
        <f t="shared" si="7"/>
        <v>355.4</v>
      </c>
    </row>
    <row r="516" spans="1:12">
      <c r="A516" s="70">
        <v>44530</v>
      </c>
      <c r="B516" s="422" t="s">
        <v>69</v>
      </c>
      <c r="C516" s="422" t="s">
        <v>26</v>
      </c>
      <c r="D516" t="s">
        <v>14</v>
      </c>
      <c r="F516" s="2">
        <v>60</v>
      </c>
      <c r="G516" s="2">
        <f t="shared" si="7"/>
        <v>295.39999999999998</v>
      </c>
    </row>
    <row r="517" spans="1:12">
      <c r="A517" s="70">
        <v>44530</v>
      </c>
      <c r="B517" s="422" t="s">
        <v>69</v>
      </c>
      <c r="C517" s="422" t="s">
        <v>26</v>
      </c>
      <c r="D517" t="s">
        <v>15</v>
      </c>
      <c r="F517" s="2">
        <v>5</v>
      </c>
      <c r="G517" s="2">
        <f t="shared" si="7"/>
        <v>290.39999999999998</v>
      </c>
    </row>
    <row r="518" spans="1:12">
      <c r="A518" s="70">
        <v>44707</v>
      </c>
      <c r="B518" s="422" t="s">
        <v>194</v>
      </c>
      <c r="C518" s="422" t="s">
        <v>26</v>
      </c>
      <c r="D518" t="s">
        <v>12</v>
      </c>
      <c r="F518" s="2">
        <v>179.3</v>
      </c>
      <c r="G518" s="2">
        <f t="shared" si="7"/>
        <v>111.09999999999997</v>
      </c>
    </row>
    <row r="519" spans="1:12">
      <c r="A519" s="70">
        <v>44707</v>
      </c>
      <c r="B519" s="422" t="s">
        <v>194</v>
      </c>
      <c r="C519" s="422" t="s">
        <v>26</v>
      </c>
      <c r="D519" t="s">
        <v>13</v>
      </c>
      <c r="F519" s="2">
        <v>18.100000000000001</v>
      </c>
      <c r="G519" s="2">
        <f t="shared" si="7"/>
        <v>92.999999999999972</v>
      </c>
    </row>
    <row r="520" spans="1:12">
      <c r="A520" s="70">
        <v>44812</v>
      </c>
      <c r="B520" s="422" t="s">
        <v>193</v>
      </c>
      <c r="C520" s="422" t="s">
        <v>26</v>
      </c>
      <c r="D520" t="s">
        <v>70</v>
      </c>
      <c r="F520" s="2">
        <v>93</v>
      </c>
      <c r="G520" s="2">
        <f t="shared" si="7"/>
        <v>0</v>
      </c>
    </row>
    <row r="521" spans="1:12">
      <c r="A521" s="81">
        <v>44561</v>
      </c>
      <c r="B521" s="421" t="s">
        <v>10</v>
      </c>
      <c r="C521" s="421" t="s">
        <v>27</v>
      </c>
      <c r="D521" t="s">
        <v>12</v>
      </c>
      <c r="E521" s="2">
        <v>188.3</v>
      </c>
      <c r="G521" s="2">
        <f t="shared" si="7"/>
        <v>188.3</v>
      </c>
    </row>
    <row r="522" spans="1:12">
      <c r="A522" s="70"/>
      <c r="B522" s="422"/>
      <c r="C522" s="422"/>
      <c r="D522" t="s">
        <v>13</v>
      </c>
      <c r="E522" s="2">
        <v>17.3</v>
      </c>
      <c r="G522" s="2">
        <f t="shared" si="7"/>
        <v>205.60000000000002</v>
      </c>
    </row>
    <row r="523" spans="1:12">
      <c r="A523" s="70"/>
      <c r="B523" s="422"/>
      <c r="C523" s="422"/>
      <c r="D523" t="s">
        <v>14</v>
      </c>
      <c r="E523" s="2">
        <v>60</v>
      </c>
      <c r="G523" s="2">
        <f t="shared" si="7"/>
        <v>265.60000000000002</v>
      </c>
    </row>
    <row r="524" spans="1:12">
      <c r="A524" s="70"/>
      <c r="B524" s="422"/>
      <c r="C524" s="422"/>
      <c r="D524" t="s">
        <v>15</v>
      </c>
      <c r="E524" s="2">
        <v>5</v>
      </c>
      <c r="G524" s="2">
        <f t="shared" si="7"/>
        <v>270.60000000000002</v>
      </c>
    </row>
    <row r="525" spans="1:12">
      <c r="A525" s="3">
        <v>44561</v>
      </c>
      <c r="B525" s="422" t="s">
        <v>76</v>
      </c>
      <c r="C525" s="422" t="s">
        <v>27</v>
      </c>
      <c r="D525" t="s">
        <v>14</v>
      </c>
      <c r="F525" s="2">
        <v>60</v>
      </c>
      <c r="G525" s="2">
        <f t="shared" si="7"/>
        <v>210.60000000000002</v>
      </c>
    </row>
    <row r="526" spans="1:12">
      <c r="A526" s="3">
        <v>44561</v>
      </c>
      <c r="B526" s="422" t="s">
        <v>76</v>
      </c>
      <c r="C526" s="422" t="s">
        <v>27</v>
      </c>
      <c r="D526" t="s">
        <v>15</v>
      </c>
      <c r="F526" s="2">
        <v>5</v>
      </c>
      <c r="G526" s="2">
        <f t="shared" si="7"/>
        <v>205.60000000000002</v>
      </c>
      <c r="J526" s="422"/>
      <c r="L526" s="29"/>
    </row>
    <row r="527" spans="1:12">
      <c r="A527" s="70">
        <v>44707</v>
      </c>
      <c r="B527" s="422" t="s">
        <v>194</v>
      </c>
      <c r="C527" s="422" t="s">
        <v>27</v>
      </c>
      <c r="D527" t="s">
        <v>12</v>
      </c>
      <c r="F527" s="2">
        <v>188.3</v>
      </c>
      <c r="G527" s="2">
        <f t="shared" si="7"/>
        <v>17.300000000000011</v>
      </c>
      <c r="J527" s="422"/>
      <c r="L527" s="29"/>
    </row>
    <row r="528" spans="1:12">
      <c r="A528" s="70">
        <v>44707</v>
      </c>
      <c r="B528" s="422" t="s">
        <v>194</v>
      </c>
      <c r="C528" s="422" t="s">
        <v>27</v>
      </c>
      <c r="D528" t="s">
        <v>13</v>
      </c>
      <c r="F528" s="2">
        <v>17.3</v>
      </c>
      <c r="G528" s="2">
        <f t="shared" si="7"/>
        <v>0</v>
      </c>
      <c r="J528" s="422"/>
      <c r="L528" s="29"/>
    </row>
    <row r="529" spans="1:12">
      <c r="A529" s="31">
        <v>44592</v>
      </c>
      <c r="B529" s="421" t="s">
        <v>10</v>
      </c>
      <c r="C529" s="421" t="s">
        <v>11</v>
      </c>
      <c r="D529" t="s">
        <v>12</v>
      </c>
      <c r="E529" s="2">
        <v>199.1</v>
      </c>
      <c r="G529" s="2">
        <f t="shared" si="7"/>
        <v>199.1</v>
      </c>
      <c r="J529" s="421"/>
      <c r="L529" s="29"/>
    </row>
    <row r="530" spans="1:12">
      <c r="B530" s="422"/>
      <c r="C530" s="422"/>
      <c r="D530" t="s">
        <v>13</v>
      </c>
      <c r="E530" s="2">
        <v>34.9</v>
      </c>
      <c r="G530" s="2">
        <f t="shared" si="7"/>
        <v>234</v>
      </c>
      <c r="J530" s="422"/>
      <c r="L530" s="29"/>
    </row>
    <row r="531" spans="1:12">
      <c r="B531" s="422"/>
      <c r="C531" s="422"/>
      <c r="D531" t="s">
        <v>14</v>
      </c>
      <c r="E531" s="2">
        <v>60</v>
      </c>
      <c r="G531" s="2">
        <f t="shared" si="7"/>
        <v>294</v>
      </c>
      <c r="J531" s="421"/>
      <c r="L531" s="29"/>
    </row>
    <row r="532" spans="1:12">
      <c r="B532" s="422"/>
      <c r="C532" s="422"/>
      <c r="D532" t="s">
        <v>15</v>
      </c>
      <c r="E532" s="2">
        <v>5</v>
      </c>
      <c r="G532" s="2">
        <f t="shared" si="7"/>
        <v>299</v>
      </c>
      <c r="J532" s="422"/>
      <c r="L532" s="29"/>
    </row>
    <row r="533" spans="1:12">
      <c r="A533" s="3">
        <v>44592</v>
      </c>
      <c r="B533" s="422" t="s">
        <v>77</v>
      </c>
      <c r="C533" s="422" t="s">
        <v>11</v>
      </c>
      <c r="D533" t="s">
        <v>14</v>
      </c>
      <c r="F533" s="2">
        <v>60</v>
      </c>
      <c r="G533" s="2">
        <f t="shared" si="7"/>
        <v>239</v>
      </c>
      <c r="J533" s="421"/>
      <c r="L533" s="29"/>
    </row>
    <row r="534" spans="1:12">
      <c r="A534" s="3">
        <v>44592</v>
      </c>
      <c r="B534" s="422" t="s">
        <v>77</v>
      </c>
      <c r="C534" s="422" t="s">
        <v>11</v>
      </c>
      <c r="D534" t="s">
        <v>15</v>
      </c>
      <c r="F534" s="2">
        <v>5</v>
      </c>
      <c r="G534" s="2">
        <f t="shared" si="7"/>
        <v>234</v>
      </c>
      <c r="J534" s="422"/>
      <c r="L534" s="29"/>
    </row>
    <row r="535" spans="1:12">
      <c r="A535" s="3">
        <v>44707</v>
      </c>
      <c r="B535" s="422" t="s">
        <v>195</v>
      </c>
      <c r="C535" s="422" t="s">
        <v>11</v>
      </c>
      <c r="D535" t="s">
        <v>12</v>
      </c>
      <c r="F535" s="2">
        <v>199.1</v>
      </c>
      <c r="G535" s="2">
        <f t="shared" si="7"/>
        <v>34.900000000000006</v>
      </c>
      <c r="J535" s="422"/>
      <c r="L535" s="29"/>
    </row>
    <row r="536" spans="1:12">
      <c r="A536" s="3">
        <v>44707</v>
      </c>
      <c r="B536" s="422" t="s">
        <v>196</v>
      </c>
      <c r="C536" s="422" t="s">
        <v>11</v>
      </c>
      <c r="D536" t="s">
        <v>13</v>
      </c>
      <c r="F536" s="2">
        <v>34.9</v>
      </c>
      <c r="G536" s="2">
        <f t="shared" si="7"/>
        <v>0</v>
      </c>
      <c r="J536" s="422"/>
      <c r="L536" s="29"/>
    </row>
    <row r="537" spans="1:12">
      <c r="A537" s="31">
        <v>44620</v>
      </c>
      <c r="B537" s="421" t="s">
        <v>10</v>
      </c>
      <c r="C537" s="421" t="s">
        <v>17</v>
      </c>
      <c r="D537" t="s">
        <v>12</v>
      </c>
      <c r="E537" s="2">
        <v>196</v>
      </c>
      <c r="G537" s="2">
        <f t="shared" si="7"/>
        <v>196</v>
      </c>
      <c r="J537" s="421"/>
      <c r="L537" s="192"/>
    </row>
    <row r="538" spans="1:12">
      <c r="B538" s="422"/>
      <c r="C538" s="422"/>
      <c r="D538" t="s">
        <v>13</v>
      </c>
      <c r="E538" s="2">
        <v>25.6</v>
      </c>
      <c r="G538" s="2">
        <f t="shared" si="7"/>
        <v>221.6</v>
      </c>
      <c r="J538" s="425"/>
      <c r="L538" s="192"/>
    </row>
    <row r="539" spans="1:12">
      <c r="B539" s="422"/>
      <c r="C539" s="422"/>
      <c r="D539" t="s">
        <v>14</v>
      </c>
      <c r="E539" s="2">
        <v>56</v>
      </c>
      <c r="G539" s="2">
        <f t="shared" si="7"/>
        <v>277.60000000000002</v>
      </c>
    </row>
    <row r="540" spans="1:12">
      <c r="B540" s="422"/>
      <c r="C540" s="422"/>
      <c r="D540" t="s">
        <v>15</v>
      </c>
      <c r="E540" s="2">
        <v>5</v>
      </c>
      <c r="G540" s="2">
        <f t="shared" si="7"/>
        <v>282.60000000000002</v>
      </c>
      <c r="L540" s="20">
        <f>SUM(L514:L539)</f>
        <v>0</v>
      </c>
    </row>
    <row r="541" spans="1:12">
      <c r="A541" s="3">
        <v>44620</v>
      </c>
      <c r="B541" s="422" t="s">
        <v>78</v>
      </c>
      <c r="C541" s="422" t="s">
        <v>17</v>
      </c>
      <c r="D541" t="s">
        <v>14</v>
      </c>
      <c r="F541" s="2">
        <v>56</v>
      </c>
      <c r="G541" s="2">
        <f t="shared" ref="G541:G558" si="8">+G540+E541-F541</f>
        <v>226.60000000000002</v>
      </c>
    </row>
    <row r="542" spans="1:12">
      <c r="A542" s="3">
        <v>44620</v>
      </c>
      <c r="B542" s="422" t="s">
        <v>78</v>
      </c>
      <c r="C542" s="422" t="s">
        <v>17</v>
      </c>
      <c r="D542" t="s">
        <v>15</v>
      </c>
      <c r="F542" s="2">
        <v>5</v>
      </c>
      <c r="G542" s="2">
        <f t="shared" si="8"/>
        <v>221.60000000000002</v>
      </c>
    </row>
    <row r="543" spans="1:12">
      <c r="A543" s="3">
        <v>44707</v>
      </c>
      <c r="B543" s="422" t="s">
        <v>195</v>
      </c>
      <c r="C543" s="422" t="s">
        <v>17</v>
      </c>
      <c r="D543" t="s">
        <v>12</v>
      </c>
      <c r="F543" s="2">
        <v>196</v>
      </c>
      <c r="G543" s="2">
        <f t="shared" si="8"/>
        <v>25.600000000000023</v>
      </c>
    </row>
    <row r="544" spans="1:12">
      <c r="A544" s="3">
        <v>44707</v>
      </c>
      <c r="B544" s="422" t="s">
        <v>196</v>
      </c>
      <c r="C544" s="422" t="s">
        <v>17</v>
      </c>
      <c r="D544" t="s">
        <v>13</v>
      </c>
      <c r="F544" s="2">
        <v>25.6</v>
      </c>
      <c r="G544" s="2">
        <f t="shared" si="8"/>
        <v>0</v>
      </c>
    </row>
    <row r="545" spans="1:7">
      <c r="A545" s="31">
        <v>44651</v>
      </c>
      <c r="B545" s="421" t="s">
        <v>10</v>
      </c>
      <c r="C545" s="421" t="s">
        <v>18</v>
      </c>
      <c r="D545" t="s">
        <v>12</v>
      </c>
      <c r="E545" s="2">
        <v>194.2</v>
      </c>
      <c r="G545" s="2">
        <f t="shared" si="8"/>
        <v>194.2</v>
      </c>
    </row>
    <row r="546" spans="1:7">
      <c r="B546" s="422"/>
      <c r="C546" s="422"/>
      <c r="D546" t="s">
        <v>13</v>
      </c>
      <c r="E546" s="2">
        <v>26.5</v>
      </c>
      <c r="G546" s="2">
        <f t="shared" si="8"/>
        <v>220.7</v>
      </c>
    </row>
    <row r="547" spans="1:7">
      <c r="B547" s="422"/>
      <c r="C547" s="422"/>
      <c r="D547" t="s">
        <v>14</v>
      </c>
      <c r="E547" s="2">
        <v>60</v>
      </c>
      <c r="G547" s="2">
        <f t="shared" si="8"/>
        <v>280.7</v>
      </c>
    </row>
    <row r="548" spans="1:7">
      <c r="B548" s="422"/>
      <c r="C548" s="422"/>
      <c r="D548" t="s">
        <v>15</v>
      </c>
      <c r="E548" s="2">
        <v>5</v>
      </c>
      <c r="G548" s="2">
        <f t="shared" si="8"/>
        <v>285.7</v>
      </c>
    </row>
    <row r="549" spans="1:7">
      <c r="B549" s="422"/>
      <c r="C549" s="422"/>
      <c r="D549" t="s">
        <v>79</v>
      </c>
      <c r="E549" s="142">
        <v>93</v>
      </c>
      <c r="G549" s="2">
        <f t="shared" si="8"/>
        <v>378.7</v>
      </c>
    </row>
    <row r="550" spans="1:7">
      <c r="B550" s="422"/>
      <c r="C550" s="422"/>
      <c r="D550" t="s">
        <v>80</v>
      </c>
      <c r="E550" s="142">
        <v>93</v>
      </c>
      <c r="G550" s="2">
        <f t="shared" si="8"/>
        <v>471.7</v>
      </c>
    </row>
    <row r="551" spans="1:7">
      <c r="A551" s="3">
        <v>44651</v>
      </c>
      <c r="B551" s="422" t="s">
        <v>81</v>
      </c>
      <c r="C551" s="422" t="s">
        <v>18</v>
      </c>
      <c r="D551" t="s">
        <v>14</v>
      </c>
      <c r="F551" s="2">
        <v>60</v>
      </c>
      <c r="G551" s="2">
        <f t="shared" si="8"/>
        <v>411.7</v>
      </c>
    </row>
    <row r="552" spans="1:7">
      <c r="A552" s="3">
        <v>44651</v>
      </c>
      <c r="B552" s="422" t="s">
        <v>81</v>
      </c>
      <c r="C552" s="422" t="s">
        <v>18</v>
      </c>
      <c r="D552" t="s">
        <v>15</v>
      </c>
      <c r="F552" s="2">
        <v>5</v>
      </c>
      <c r="G552" s="2">
        <f t="shared" si="8"/>
        <v>406.7</v>
      </c>
    </row>
    <row r="553" spans="1:7">
      <c r="A553" s="3">
        <v>44707</v>
      </c>
      <c r="B553" s="422" t="s">
        <v>195</v>
      </c>
      <c r="C553" s="422" t="s">
        <v>18</v>
      </c>
      <c r="D553" t="s">
        <v>12</v>
      </c>
      <c r="F553" s="2">
        <v>194.2</v>
      </c>
      <c r="G553" s="2">
        <f t="shared" si="8"/>
        <v>212.5</v>
      </c>
    </row>
    <row r="554" spans="1:7">
      <c r="A554" s="3">
        <v>44707</v>
      </c>
      <c r="B554" s="422" t="s">
        <v>196</v>
      </c>
      <c r="C554" s="422" t="s">
        <v>18</v>
      </c>
      <c r="D554" t="s">
        <v>13</v>
      </c>
      <c r="F554" s="2">
        <v>26.5</v>
      </c>
      <c r="G554" s="2">
        <f t="shared" si="8"/>
        <v>186</v>
      </c>
    </row>
    <row r="555" spans="1:7">
      <c r="A555" s="3">
        <v>44812</v>
      </c>
      <c r="B555" s="422" t="s">
        <v>197</v>
      </c>
      <c r="C555" s="422" t="s">
        <v>18</v>
      </c>
      <c r="D555" t="s">
        <v>79</v>
      </c>
      <c r="F555" s="142">
        <v>93</v>
      </c>
      <c r="G555" s="2">
        <f t="shared" si="8"/>
        <v>93</v>
      </c>
    </row>
    <row r="556" spans="1:7">
      <c r="A556" s="3">
        <v>44812</v>
      </c>
      <c r="B556" s="422" t="s">
        <v>197</v>
      </c>
      <c r="C556" s="422" t="s">
        <v>18</v>
      </c>
      <c r="D556" t="s">
        <v>80</v>
      </c>
      <c r="F556" s="142">
        <v>93</v>
      </c>
      <c r="G556" s="2">
        <f t="shared" si="8"/>
        <v>0</v>
      </c>
    </row>
    <row r="557" spans="1:7">
      <c r="A557" s="31">
        <v>44681</v>
      </c>
      <c r="B557" s="421" t="s">
        <v>10</v>
      </c>
      <c r="C557" s="421" t="s">
        <v>19</v>
      </c>
      <c r="D557" t="s">
        <v>12</v>
      </c>
      <c r="E557" s="45">
        <v>179.6</v>
      </c>
      <c r="F557" s="45"/>
      <c r="G557" s="2">
        <f t="shared" si="8"/>
        <v>179.6</v>
      </c>
    </row>
    <row r="558" spans="1:7">
      <c r="A558" s="71"/>
      <c r="B558" s="425"/>
      <c r="C558" s="425"/>
      <c r="D558" t="s">
        <v>13</v>
      </c>
      <c r="E558" s="45">
        <v>22.8</v>
      </c>
      <c r="F558" s="45"/>
      <c r="G558" s="2">
        <f t="shared" si="8"/>
        <v>202.4</v>
      </c>
    </row>
    <row r="559" spans="1:7">
      <c r="A559" s="71"/>
      <c r="B559" s="425"/>
      <c r="C559" s="425"/>
      <c r="D559" t="s">
        <v>14</v>
      </c>
      <c r="E559" s="45">
        <v>60</v>
      </c>
      <c r="F559" s="45"/>
      <c r="G559" s="2">
        <f t="shared" ref="G559:G628" si="9">+G558+E559-F559</f>
        <v>262.39999999999998</v>
      </c>
    </row>
    <row r="560" spans="1:7">
      <c r="A560" s="71"/>
      <c r="B560" s="425"/>
      <c r="C560" s="425"/>
      <c r="D560" t="s">
        <v>15</v>
      </c>
      <c r="E560" s="45">
        <v>5</v>
      </c>
      <c r="F560" s="45"/>
      <c r="G560" s="2">
        <f t="shared" si="9"/>
        <v>267.39999999999998</v>
      </c>
    </row>
    <row r="561" spans="1:12">
      <c r="A561" s="71">
        <v>44681</v>
      </c>
      <c r="B561" s="422" t="s">
        <v>83</v>
      </c>
      <c r="C561" s="422" t="s">
        <v>19</v>
      </c>
      <c r="D561" t="s">
        <v>14</v>
      </c>
      <c r="E561" s="45"/>
      <c r="F561" s="45">
        <v>60</v>
      </c>
      <c r="G561" s="2">
        <f t="shared" si="9"/>
        <v>207.39999999999998</v>
      </c>
    </row>
    <row r="562" spans="1:12">
      <c r="A562" s="71">
        <v>44681</v>
      </c>
      <c r="B562" s="422" t="s">
        <v>83</v>
      </c>
      <c r="C562" s="422" t="s">
        <v>19</v>
      </c>
      <c r="D562" t="s">
        <v>15</v>
      </c>
      <c r="E562" s="45"/>
      <c r="F562" s="45">
        <v>5</v>
      </c>
      <c r="G562" s="2">
        <f t="shared" si="9"/>
        <v>202.39999999999998</v>
      </c>
    </row>
    <row r="563" spans="1:12">
      <c r="A563" s="3">
        <v>44707</v>
      </c>
      <c r="B563" s="422" t="s">
        <v>195</v>
      </c>
      <c r="C563" s="422" t="s">
        <v>19</v>
      </c>
      <c r="D563" t="s">
        <v>12</v>
      </c>
      <c r="F563" s="45">
        <v>179.6</v>
      </c>
      <c r="G563" s="2">
        <f t="shared" si="9"/>
        <v>22.799999999999983</v>
      </c>
    </row>
    <row r="564" spans="1:12">
      <c r="A564" s="3">
        <v>44707</v>
      </c>
      <c r="B564" s="422" t="s">
        <v>196</v>
      </c>
      <c r="C564" s="422" t="s">
        <v>19</v>
      </c>
      <c r="D564" t="s">
        <v>13</v>
      </c>
      <c r="F564" s="45">
        <v>22.8</v>
      </c>
      <c r="G564" s="2">
        <f t="shared" si="9"/>
        <v>0</v>
      </c>
    </row>
    <row r="565" spans="1:12">
      <c r="A565" s="31">
        <v>44712</v>
      </c>
      <c r="B565" s="421" t="s">
        <v>10</v>
      </c>
      <c r="C565" s="421" t="s">
        <v>20</v>
      </c>
      <c r="D565" t="s">
        <v>12</v>
      </c>
      <c r="E565" s="2">
        <v>186.5</v>
      </c>
      <c r="G565" s="2">
        <f t="shared" si="9"/>
        <v>186.5</v>
      </c>
    </row>
    <row r="566" spans="1:12">
      <c r="B566" s="422"/>
      <c r="C566" s="422"/>
      <c r="D566" t="s">
        <v>13</v>
      </c>
      <c r="E566" s="2">
        <v>27.2</v>
      </c>
      <c r="G566" s="2">
        <f t="shared" si="9"/>
        <v>213.7</v>
      </c>
    </row>
    <row r="567" spans="1:12">
      <c r="B567" s="422"/>
      <c r="C567" s="422"/>
      <c r="D567" t="s">
        <v>14</v>
      </c>
      <c r="E567" s="2">
        <v>60</v>
      </c>
      <c r="G567" s="2">
        <f t="shared" si="9"/>
        <v>273.7</v>
      </c>
    </row>
    <row r="568" spans="1:12">
      <c r="B568" s="422"/>
      <c r="C568" s="422"/>
      <c r="D568" t="s">
        <v>15</v>
      </c>
      <c r="E568" s="2">
        <v>5</v>
      </c>
      <c r="G568" s="2">
        <f t="shared" si="9"/>
        <v>278.7</v>
      </c>
    </row>
    <row r="569" spans="1:12">
      <c r="A569" s="3">
        <v>44712</v>
      </c>
      <c r="B569" s="422" t="s">
        <v>84</v>
      </c>
      <c r="C569" s="422" t="s">
        <v>20</v>
      </c>
      <c r="D569" t="s">
        <v>14</v>
      </c>
      <c r="F569" s="2">
        <v>60</v>
      </c>
      <c r="G569" s="2">
        <f t="shared" si="9"/>
        <v>218.7</v>
      </c>
    </row>
    <row r="570" spans="1:12">
      <c r="A570" s="3">
        <v>44712</v>
      </c>
      <c r="B570" s="422" t="s">
        <v>84</v>
      </c>
      <c r="C570" s="422" t="s">
        <v>20</v>
      </c>
      <c r="D570" t="s">
        <v>15</v>
      </c>
      <c r="F570" s="2">
        <v>5</v>
      </c>
      <c r="G570" s="2">
        <f t="shared" si="9"/>
        <v>213.7</v>
      </c>
    </row>
    <row r="571" spans="1:12">
      <c r="A571" s="3">
        <v>44747</v>
      </c>
      <c r="B571" s="422" t="s">
        <v>198</v>
      </c>
      <c r="C571" s="422" t="s">
        <v>20</v>
      </c>
      <c r="D571" t="s">
        <v>12</v>
      </c>
      <c r="F571" s="2">
        <v>186.5</v>
      </c>
      <c r="G571" s="2">
        <f t="shared" si="9"/>
        <v>27.199999999999989</v>
      </c>
    </row>
    <row r="572" spans="1:12">
      <c r="A572" s="3">
        <v>44747</v>
      </c>
      <c r="B572" s="422" t="s">
        <v>198</v>
      </c>
      <c r="C572" s="422" t="s">
        <v>20</v>
      </c>
      <c r="D572" t="s">
        <v>13</v>
      </c>
      <c r="F572" s="2">
        <v>27.2</v>
      </c>
      <c r="G572" s="2">
        <f t="shared" si="9"/>
        <v>0</v>
      </c>
      <c r="J572" s="421"/>
      <c r="L572" s="192"/>
    </row>
    <row r="573" spans="1:12">
      <c r="A573" s="31">
        <v>44742</v>
      </c>
      <c r="B573" s="421" t="s">
        <v>10</v>
      </c>
      <c r="C573" s="421" t="s">
        <v>21</v>
      </c>
      <c r="D573" t="s">
        <v>12</v>
      </c>
      <c r="E573" s="21">
        <v>180.6</v>
      </c>
      <c r="G573" s="2">
        <f t="shared" si="9"/>
        <v>180.6</v>
      </c>
      <c r="L573" s="192"/>
    </row>
    <row r="574" spans="1:12">
      <c r="B574" s="422"/>
      <c r="C574" s="422"/>
      <c r="D574" t="s">
        <v>13</v>
      </c>
      <c r="E574" s="21">
        <v>23.8</v>
      </c>
      <c r="G574" s="2">
        <f t="shared" si="9"/>
        <v>204.4</v>
      </c>
      <c r="J574" s="421"/>
      <c r="L574" s="29"/>
    </row>
    <row r="575" spans="1:12">
      <c r="B575" s="422"/>
      <c r="C575" s="422"/>
      <c r="D575" t="s">
        <v>14</v>
      </c>
      <c r="E575" s="2">
        <v>60</v>
      </c>
      <c r="G575" s="2">
        <f t="shared" si="9"/>
        <v>264.39999999999998</v>
      </c>
      <c r="L575" s="29"/>
    </row>
    <row r="576" spans="1:12">
      <c r="B576" s="422"/>
      <c r="C576" s="422"/>
      <c r="D576" t="s">
        <v>15</v>
      </c>
      <c r="E576" s="2">
        <v>5</v>
      </c>
      <c r="G576" s="2">
        <f t="shared" si="9"/>
        <v>269.39999999999998</v>
      </c>
      <c r="J576" s="421"/>
      <c r="L576" s="29"/>
    </row>
    <row r="577" spans="1:12">
      <c r="A577" s="3">
        <v>44742</v>
      </c>
      <c r="B577" s="422" t="s">
        <v>86</v>
      </c>
      <c r="C577" s="422" t="s">
        <v>21</v>
      </c>
      <c r="D577" t="s">
        <v>14</v>
      </c>
      <c r="F577" s="2">
        <v>60</v>
      </c>
      <c r="G577" s="2">
        <f t="shared" si="9"/>
        <v>209.39999999999998</v>
      </c>
      <c r="J577" s="421"/>
      <c r="K577" s="229"/>
      <c r="L577" s="29"/>
    </row>
    <row r="578" spans="1:12">
      <c r="A578" s="3">
        <v>44742</v>
      </c>
      <c r="B578" s="422" t="s">
        <v>86</v>
      </c>
      <c r="C578" s="422" t="s">
        <v>21</v>
      </c>
      <c r="D578" t="s">
        <v>15</v>
      </c>
      <c r="F578" s="2">
        <v>5</v>
      </c>
      <c r="G578" s="2">
        <f t="shared" si="9"/>
        <v>204.39999999999998</v>
      </c>
      <c r="K578" s="229"/>
      <c r="L578" s="29"/>
    </row>
    <row r="579" spans="1:12">
      <c r="A579" s="3">
        <v>44812</v>
      </c>
      <c r="B579" s="422" t="s">
        <v>197</v>
      </c>
      <c r="C579" s="422" t="s">
        <v>21</v>
      </c>
      <c r="D579" t="s">
        <v>12</v>
      </c>
      <c r="F579" s="21">
        <v>180.6</v>
      </c>
      <c r="G579" s="2">
        <f t="shared" si="9"/>
        <v>23.799999999999983</v>
      </c>
      <c r="K579" s="229"/>
      <c r="L579" s="29"/>
    </row>
    <row r="580" spans="1:12">
      <c r="A580" s="3">
        <v>44812</v>
      </c>
      <c r="B580" s="422" t="s">
        <v>197</v>
      </c>
      <c r="C580" s="422" t="s">
        <v>21</v>
      </c>
      <c r="D580" t="s">
        <v>13</v>
      </c>
      <c r="F580" s="21">
        <v>23.8</v>
      </c>
      <c r="G580" s="2">
        <f t="shared" si="9"/>
        <v>0</v>
      </c>
      <c r="K580" s="229"/>
      <c r="L580" s="29"/>
    </row>
    <row r="581" spans="1:12">
      <c r="A581" s="31">
        <v>44773</v>
      </c>
      <c r="B581" s="421" t="s">
        <v>10</v>
      </c>
      <c r="C581" s="421" t="s">
        <v>22</v>
      </c>
      <c r="D581" t="s">
        <v>12</v>
      </c>
      <c r="E581" s="21">
        <v>179.8</v>
      </c>
      <c r="G581" s="2">
        <f t="shared" si="9"/>
        <v>179.8</v>
      </c>
      <c r="J581" s="421"/>
      <c r="L581" s="136"/>
    </row>
    <row r="582" spans="1:12">
      <c r="B582" s="422"/>
      <c r="C582" s="422"/>
      <c r="D582" t="s">
        <v>13</v>
      </c>
      <c r="E582" s="21">
        <v>19.5</v>
      </c>
      <c r="G582" s="2">
        <f t="shared" si="9"/>
        <v>199.3</v>
      </c>
      <c r="J582" s="421"/>
      <c r="L582" s="29"/>
    </row>
    <row r="583" spans="1:12">
      <c r="B583" s="422"/>
      <c r="C583" s="422"/>
      <c r="D583" t="s">
        <v>14</v>
      </c>
      <c r="E583" s="2">
        <v>60</v>
      </c>
      <c r="G583" s="2">
        <f t="shared" si="9"/>
        <v>259.3</v>
      </c>
      <c r="J583" s="421"/>
      <c r="L583" s="200"/>
    </row>
    <row r="584" spans="1:12">
      <c r="B584" s="422"/>
      <c r="C584" s="422"/>
      <c r="D584" t="s">
        <v>15</v>
      </c>
      <c r="E584" s="2">
        <v>5</v>
      </c>
      <c r="G584" s="2">
        <f t="shared" si="9"/>
        <v>264.3</v>
      </c>
      <c r="J584" s="421"/>
      <c r="L584" s="200"/>
    </row>
    <row r="585" spans="1:12">
      <c r="B585" s="422"/>
      <c r="C585" s="422"/>
      <c r="D585" t="s">
        <v>45</v>
      </c>
      <c r="E585" s="2">
        <v>10</v>
      </c>
      <c r="G585" s="2">
        <f t="shared" si="9"/>
        <v>274.3</v>
      </c>
      <c r="J585" s="421"/>
      <c r="L585" s="134"/>
    </row>
    <row r="586" spans="1:12">
      <c r="A586" s="71">
        <v>44773</v>
      </c>
      <c r="B586" s="422" t="s">
        <v>87</v>
      </c>
      <c r="C586" s="422" t="s">
        <v>22</v>
      </c>
      <c r="D586" t="s">
        <v>14</v>
      </c>
      <c r="F586" s="2">
        <v>60</v>
      </c>
      <c r="G586" s="2">
        <f t="shared" si="9"/>
        <v>214.3</v>
      </c>
      <c r="L586" s="134"/>
    </row>
    <row r="587" spans="1:12">
      <c r="A587" s="71">
        <v>44773</v>
      </c>
      <c r="B587" s="422" t="s">
        <v>87</v>
      </c>
      <c r="C587" s="422" t="s">
        <v>22</v>
      </c>
      <c r="D587" t="s">
        <v>15</v>
      </c>
      <c r="F587" s="2">
        <v>5</v>
      </c>
      <c r="G587" s="2">
        <f t="shared" si="9"/>
        <v>209.3</v>
      </c>
      <c r="J587" s="421"/>
      <c r="L587" s="134"/>
    </row>
    <row r="588" spans="1:12">
      <c r="A588" s="3">
        <v>44812</v>
      </c>
      <c r="B588" s="422" t="s">
        <v>197</v>
      </c>
      <c r="C588" s="422" t="s">
        <v>22</v>
      </c>
      <c r="D588" t="s">
        <v>12</v>
      </c>
      <c r="F588" s="21">
        <v>179.8</v>
      </c>
      <c r="G588" s="2">
        <f t="shared" si="9"/>
        <v>29.5</v>
      </c>
      <c r="J588" s="422"/>
      <c r="L588" s="134"/>
    </row>
    <row r="589" spans="1:12">
      <c r="A589" s="3">
        <v>44812</v>
      </c>
      <c r="B589" s="422" t="s">
        <v>197</v>
      </c>
      <c r="C589" s="422" t="s">
        <v>22</v>
      </c>
      <c r="D589" t="s">
        <v>13</v>
      </c>
      <c r="F589" s="21">
        <v>19.5</v>
      </c>
      <c r="G589" s="2">
        <f t="shared" si="9"/>
        <v>10</v>
      </c>
      <c r="L589" s="29"/>
    </row>
    <row r="590" spans="1:12">
      <c r="A590" s="3">
        <v>44813</v>
      </c>
      <c r="B590" s="422" t="s">
        <v>197</v>
      </c>
      <c r="C590" s="422" t="s">
        <v>22</v>
      </c>
      <c r="D590" t="s">
        <v>45</v>
      </c>
      <c r="F590" s="2">
        <v>10</v>
      </c>
      <c r="G590" s="2">
        <f t="shared" si="9"/>
        <v>0</v>
      </c>
    </row>
    <row r="591" spans="1:12">
      <c r="A591" s="31">
        <v>44804</v>
      </c>
      <c r="B591" s="421" t="s">
        <v>10</v>
      </c>
      <c r="C591" s="421" t="s">
        <v>23</v>
      </c>
      <c r="D591" t="s">
        <v>12</v>
      </c>
      <c r="E591" s="2">
        <v>174.9</v>
      </c>
      <c r="G591" s="2">
        <f t="shared" si="9"/>
        <v>174.9</v>
      </c>
    </row>
    <row r="592" spans="1:12">
      <c r="B592" s="422"/>
      <c r="C592" s="422"/>
      <c r="D592" t="s">
        <v>13</v>
      </c>
      <c r="E592" s="2">
        <v>21.9</v>
      </c>
      <c r="G592" s="2">
        <f t="shared" si="9"/>
        <v>196.8</v>
      </c>
    </row>
    <row r="593" spans="1:12">
      <c r="B593" s="422"/>
      <c r="C593" s="422"/>
      <c r="D593" t="s">
        <v>14</v>
      </c>
      <c r="E593" s="2">
        <v>60</v>
      </c>
      <c r="G593" s="2">
        <f t="shared" si="9"/>
        <v>256.8</v>
      </c>
    </row>
    <row r="594" spans="1:12" ht="16.5" customHeight="1">
      <c r="B594" s="422"/>
      <c r="C594" s="422"/>
      <c r="D594" t="s">
        <v>15</v>
      </c>
      <c r="E594" s="2">
        <v>5</v>
      </c>
      <c r="G594" s="2">
        <f t="shared" si="9"/>
        <v>261.8</v>
      </c>
    </row>
    <row r="595" spans="1:12" ht="16.5" customHeight="1">
      <c r="B595" s="422"/>
      <c r="C595" s="422"/>
      <c r="D595" t="s">
        <v>199</v>
      </c>
      <c r="E595" s="2">
        <v>102.5</v>
      </c>
      <c r="G595" s="2">
        <f t="shared" si="9"/>
        <v>364.3</v>
      </c>
    </row>
    <row r="596" spans="1:12" ht="16.5" customHeight="1">
      <c r="B596" s="422"/>
      <c r="C596" s="422"/>
      <c r="D596" t="s">
        <v>200</v>
      </c>
      <c r="E596" s="2">
        <v>102.5</v>
      </c>
      <c r="G596" s="2">
        <f t="shared" si="9"/>
        <v>466.8</v>
      </c>
    </row>
    <row r="597" spans="1:12">
      <c r="A597" s="3">
        <v>44804</v>
      </c>
      <c r="B597" s="422" t="s">
        <v>88</v>
      </c>
      <c r="C597" s="422" t="s">
        <v>23</v>
      </c>
      <c r="D597" t="s">
        <v>14</v>
      </c>
      <c r="F597" s="2">
        <v>60</v>
      </c>
      <c r="G597" s="2">
        <f t="shared" si="9"/>
        <v>406.8</v>
      </c>
    </row>
    <row r="598" spans="1:12">
      <c r="A598" s="3">
        <v>44804</v>
      </c>
      <c r="B598" s="422" t="s">
        <v>88</v>
      </c>
      <c r="C598" s="422" t="s">
        <v>23</v>
      </c>
      <c r="D598" t="s">
        <v>15</v>
      </c>
      <c r="F598" s="2">
        <v>5</v>
      </c>
      <c r="G598" s="2">
        <f t="shared" si="9"/>
        <v>401.8</v>
      </c>
    </row>
    <row r="599" spans="1:12">
      <c r="A599" s="3">
        <v>44846</v>
      </c>
      <c r="B599" s="422">
        <v>25610</v>
      </c>
      <c r="C599" s="422" t="s">
        <v>23</v>
      </c>
      <c r="D599" t="s">
        <v>12</v>
      </c>
      <c r="F599" s="2">
        <v>174.9</v>
      </c>
      <c r="G599" s="2">
        <f t="shared" si="9"/>
        <v>226.9</v>
      </c>
      <c r="J599" s="421"/>
      <c r="L599" s="29"/>
    </row>
    <row r="600" spans="1:12">
      <c r="A600" s="3">
        <v>44846</v>
      </c>
      <c r="B600" s="422">
        <v>25610</v>
      </c>
      <c r="C600" s="422" t="s">
        <v>23</v>
      </c>
      <c r="D600" t="s">
        <v>13</v>
      </c>
      <c r="F600" s="2">
        <v>21.9</v>
      </c>
      <c r="G600" s="2">
        <f t="shared" si="9"/>
        <v>205</v>
      </c>
      <c r="L600" s="29"/>
    </row>
    <row r="601" spans="1:12">
      <c r="A601" s="3">
        <v>44880</v>
      </c>
      <c r="B601" s="422">
        <v>25802</v>
      </c>
      <c r="C601" s="422" t="s">
        <v>23</v>
      </c>
      <c r="D601" t="s">
        <v>199</v>
      </c>
      <c r="F601" s="2">
        <v>102.5</v>
      </c>
      <c r="G601" s="2">
        <f t="shared" si="9"/>
        <v>102.5</v>
      </c>
      <c r="L601" s="29"/>
    </row>
    <row r="602" spans="1:12">
      <c r="A602" s="3">
        <v>44880</v>
      </c>
      <c r="B602" s="422">
        <v>25802</v>
      </c>
      <c r="C602" s="422" t="s">
        <v>23</v>
      </c>
      <c r="D602" t="s">
        <v>200</v>
      </c>
      <c r="F602" s="2">
        <v>102.5</v>
      </c>
      <c r="G602" s="2">
        <f t="shared" si="9"/>
        <v>0</v>
      </c>
      <c r="L602" s="29"/>
    </row>
    <row r="603" spans="1:12">
      <c r="A603" s="81">
        <v>44834</v>
      </c>
      <c r="B603" s="421" t="s">
        <v>10</v>
      </c>
      <c r="C603" s="421" t="s">
        <v>90</v>
      </c>
      <c r="D603" t="s">
        <v>12</v>
      </c>
      <c r="E603" s="2">
        <v>192.4</v>
      </c>
      <c r="G603" s="2">
        <f>+G602+E603-F603</f>
        <v>192.4</v>
      </c>
    </row>
    <row r="604" spans="1:12">
      <c r="A604" s="70"/>
      <c r="B604" s="422"/>
      <c r="C604" s="422"/>
      <c r="D604" t="s">
        <v>13</v>
      </c>
      <c r="E604" s="2">
        <v>20.6</v>
      </c>
      <c r="G604" s="2">
        <f t="shared" si="9"/>
        <v>213</v>
      </c>
      <c r="J604" s="421"/>
      <c r="L604" s="29"/>
    </row>
    <row r="605" spans="1:12">
      <c r="A605" s="70"/>
      <c r="B605" s="422"/>
      <c r="C605" s="422"/>
      <c r="D605" t="s">
        <v>14</v>
      </c>
      <c r="E605" s="2">
        <v>60</v>
      </c>
      <c r="G605" s="2">
        <f t="shared" si="9"/>
        <v>273</v>
      </c>
      <c r="J605" s="422"/>
      <c r="L605" s="29"/>
    </row>
    <row r="606" spans="1:12">
      <c r="A606" s="70"/>
      <c r="B606" s="422"/>
      <c r="C606" s="422"/>
      <c r="D606" t="s">
        <v>15</v>
      </c>
      <c r="E606" s="2">
        <v>5</v>
      </c>
      <c r="G606" s="2">
        <f t="shared" si="9"/>
        <v>278</v>
      </c>
    </row>
    <row r="607" spans="1:12">
      <c r="A607" s="70">
        <v>44834</v>
      </c>
      <c r="B607" s="422" t="s">
        <v>91</v>
      </c>
      <c r="C607" s="422" t="s">
        <v>90</v>
      </c>
      <c r="D607" t="s">
        <v>14</v>
      </c>
      <c r="F607" s="2">
        <v>60</v>
      </c>
      <c r="G607" s="2">
        <f t="shared" si="9"/>
        <v>218</v>
      </c>
    </row>
    <row r="608" spans="1:12">
      <c r="A608" s="70">
        <v>44834</v>
      </c>
      <c r="B608" s="422" t="s">
        <v>91</v>
      </c>
      <c r="C608" s="422" t="s">
        <v>90</v>
      </c>
      <c r="D608" t="s">
        <v>15</v>
      </c>
      <c r="F608" s="2">
        <v>5</v>
      </c>
      <c r="G608" s="2">
        <f t="shared" si="9"/>
        <v>213</v>
      </c>
    </row>
    <row r="609" spans="1:13">
      <c r="A609" s="3">
        <v>44880</v>
      </c>
      <c r="B609" s="422">
        <v>25802</v>
      </c>
      <c r="C609" s="422" t="s">
        <v>90</v>
      </c>
      <c r="D609" t="s">
        <v>12</v>
      </c>
      <c r="F609" s="2">
        <v>192.4</v>
      </c>
      <c r="G609" s="2">
        <f t="shared" si="9"/>
        <v>20.599999999999994</v>
      </c>
    </row>
    <row r="610" spans="1:13">
      <c r="A610" s="3">
        <v>44880</v>
      </c>
      <c r="B610" s="422">
        <v>25802</v>
      </c>
      <c r="C610" s="422" t="s">
        <v>90</v>
      </c>
      <c r="D610" t="s">
        <v>13</v>
      </c>
      <c r="F610" s="2">
        <v>20.6</v>
      </c>
      <c r="G610" s="2">
        <f t="shared" si="9"/>
        <v>0</v>
      </c>
    </row>
    <row r="611" spans="1:13">
      <c r="A611" s="31">
        <v>44865</v>
      </c>
      <c r="B611" s="421" t="s">
        <v>10</v>
      </c>
      <c r="C611" s="421" t="s">
        <v>25</v>
      </c>
      <c r="D611" t="s">
        <v>12</v>
      </c>
      <c r="E611" s="2">
        <v>191.8</v>
      </c>
      <c r="G611" s="2">
        <f>+G610+E611-F611</f>
        <v>191.8</v>
      </c>
    </row>
    <row r="612" spans="1:13">
      <c r="A612" s="71"/>
      <c r="B612" s="425"/>
      <c r="C612" s="425"/>
      <c r="D612" t="s">
        <v>13</v>
      </c>
      <c r="E612" s="2">
        <v>19.2</v>
      </c>
      <c r="G612" s="2">
        <f t="shared" si="9"/>
        <v>211</v>
      </c>
    </row>
    <row r="613" spans="1:13">
      <c r="A613" s="71"/>
      <c r="B613" s="425"/>
      <c r="C613" s="425"/>
      <c r="D613" t="s">
        <v>14</v>
      </c>
      <c r="E613" s="2">
        <v>60</v>
      </c>
      <c r="G613" s="2">
        <f t="shared" si="9"/>
        <v>271</v>
      </c>
    </row>
    <row r="614" spans="1:13">
      <c r="A614" s="71"/>
      <c r="B614" s="425"/>
      <c r="C614" s="425"/>
      <c r="D614" t="s">
        <v>15</v>
      </c>
      <c r="E614" s="2">
        <v>5</v>
      </c>
      <c r="G614" s="2">
        <f t="shared" si="9"/>
        <v>276</v>
      </c>
    </row>
    <row r="615" spans="1:13">
      <c r="A615" s="3">
        <v>44865</v>
      </c>
      <c r="B615" s="422" t="s">
        <v>75</v>
      </c>
      <c r="C615" s="422" t="s">
        <v>25</v>
      </c>
      <c r="D615" t="s">
        <v>14</v>
      </c>
      <c r="F615" s="2">
        <v>60</v>
      </c>
      <c r="G615" s="2">
        <f t="shared" si="9"/>
        <v>216</v>
      </c>
    </row>
    <row r="616" spans="1:13">
      <c r="A616" s="3">
        <v>44865</v>
      </c>
      <c r="B616" s="422" t="s">
        <v>75</v>
      </c>
      <c r="C616" s="422" t="s">
        <v>25</v>
      </c>
      <c r="D616" t="s">
        <v>15</v>
      </c>
      <c r="F616" s="2">
        <v>5</v>
      </c>
      <c r="G616" s="2">
        <f t="shared" si="9"/>
        <v>211</v>
      </c>
      <c r="I616" s="421"/>
      <c r="K616" s="29"/>
    </row>
    <row r="617" spans="1:13">
      <c r="A617" s="3">
        <v>44953</v>
      </c>
      <c r="B617" s="422" t="s">
        <v>201</v>
      </c>
      <c r="C617" s="422" t="s">
        <v>25</v>
      </c>
      <c r="D617" t="s">
        <v>12</v>
      </c>
      <c r="F617" s="2">
        <v>191.8</v>
      </c>
      <c r="G617" s="2">
        <f t="shared" si="9"/>
        <v>19.199999999999989</v>
      </c>
      <c r="I617" s="422"/>
      <c r="K617" s="29"/>
    </row>
    <row r="618" spans="1:13">
      <c r="A618" s="3">
        <v>44953</v>
      </c>
      <c r="B618" s="422" t="s">
        <v>201</v>
      </c>
      <c r="C618" s="422" t="s">
        <v>25</v>
      </c>
      <c r="D618" t="s">
        <v>13</v>
      </c>
      <c r="F618" s="2">
        <v>19.2</v>
      </c>
      <c r="G618" s="2">
        <f t="shared" si="9"/>
        <v>0</v>
      </c>
      <c r="I618" s="421"/>
      <c r="K618" s="29"/>
    </row>
    <row r="619" spans="1:13">
      <c r="A619" s="81">
        <v>44895</v>
      </c>
      <c r="B619" s="421" t="s">
        <v>10</v>
      </c>
      <c r="C619" s="421" t="s">
        <v>26</v>
      </c>
      <c r="D619" t="s">
        <v>12</v>
      </c>
      <c r="E619" s="2">
        <v>214.1</v>
      </c>
      <c r="G619" s="2">
        <f t="shared" si="9"/>
        <v>214.1</v>
      </c>
      <c r="I619" s="422"/>
      <c r="K619" s="29"/>
    </row>
    <row r="620" spans="1:13">
      <c r="A620" s="70"/>
      <c r="B620" s="422"/>
      <c r="C620" s="422"/>
      <c r="D620" t="s">
        <v>13</v>
      </c>
      <c r="E620" s="2">
        <v>21.7</v>
      </c>
      <c r="G620" s="2">
        <f t="shared" si="9"/>
        <v>235.79999999999998</v>
      </c>
      <c r="K620" s="436"/>
      <c r="M620" s="2"/>
    </row>
    <row r="621" spans="1:13">
      <c r="A621" s="70"/>
      <c r="B621" s="422"/>
      <c r="C621" s="422"/>
      <c r="D621" t="s">
        <v>14</v>
      </c>
      <c r="E621" s="2">
        <v>60</v>
      </c>
      <c r="G621" s="2">
        <f t="shared" si="9"/>
        <v>295.79999999999995</v>
      </c>
      <c r="K621" s="230"/>
      <c r="M621" s="2"/>
    </row>
    <row r="622" spans="1:13">
      <c r="A622" s="70"/>
      <c r="B622" s="422"/>
      <c r="C622" s="422"/>
      <c r="D622" t="s">
        <v>15</v>
      </c>
      <c r="E622" s="2">
        <v>5</v>
      </c>
      <c r="G622" s="2">
        <f t="shared" si="9"/>
        <v>300.79999999999995</v>
      </c>
    </row>
    <row r="623" spans="1:13">
      <c r="A623" s="3">
        <v>44895</v>
      </c>
      <c r="B623" s="422" t="s">
        <v>93</v>
      </c>
      <c r="C623" s="422" t="s">
        <v>26</v>
      </c>
      <c r="D623" t="s">
        <v>14</v>
      </c>
      <c r="F623" s="2">
        <v>60</v>
      </c>
      <c r="G623" s="2">
        <f t="shared" si="9"/>
        <v>240.79999999999995</v>
      </c>
    </row>
    <row r="624" spans="1:13">
      <c r="A624" s="3">
        <v>44895</v>
      </c>
      <c r="B624" s="422" t="s">
        <v>93</v>
      </c>
      <c r="C624" s="422" t="s">
        <v>26</v>
      </c>
      <c r="D624" t="s">
        <v>15</v>
      </c>
      <c r="E624" s="5"/>
      <c r="F624" s="23">
        <v>5</v>
      </c>
      <c r="G624" s="2">
        <f t="shared" si="9"/>
        <v>235.79999999999995</v>
      </c>
    </row>
    <row r="625" spans="1:7">
      <c r="A625" s="3">
        <v>44957</v>
      </c>
      <c r="B625" s="422" t="s">
        <v>202</v>
      </c>
      <c r="C625" s="422" t="s">
        <v>26</v>
      </c>
      <c r="D625" t="s">
        <v>12</v>
      </c>
      <c r="E625" s="5"/>
      <c r="F625" s="2">
        <v>214.1</v>
      </c>
      <c r="G625" s="2">
        <f t="shared" si="9"/>
        <v>21.69999999999996</v>
      </c>
    </row>
    <row r="626" spans="1:7">
      <c r="A626" s="3">
        <v>44957</v>
      </c>
      <c r="B626" s="422" t="s">
        <v>202</v>
      </c>
      <c r="C626" s="422" t="s">
        <v>26</v>
      </c>
      <c r="D626" t="s">
        <v>13</v>
      </c>
      <c r="E626" s="5"/>
      <c r="F626" s="2">
        <v>21.7</v>
      </c>
      <c r="G626" s="2">
        <f t="shared" si="9"/>
        <v>-3.907985046680551E-14</v>
      </c>
    </row>
    <row r="627" spans="1:7">
      <c r="A627" s="81">
        <v>44926</v>
      </c>
      <c r="B627" s="421" t="s">
        <v>10</v>
      </c>
      <c r="C627" s="421" t="s">
        <v>27</v>
      </c>
      <c r="D627" t="s">
        <v>12</v>
      </c>
      <c r="E627" s="2">
        <v>244.7</v>
      </c>
      <c r="G627" s="2">
        <f t="shared" si="9"/>
        <v>244.69999999999996</v>
      </c>
    </row>
    <row r="628" spans="1:7">
      <c r="A628" s="70"/>
      <c r="B628" s="422"/>
      <c r="C628" s="422"/>
      <c r="D628" t="s">
        <v>13</v>
      </c>
      <c r="E628" s="2">
        <v>29.8</v>
      </c>
      <c r="G628" s="2">
        <f t="shared" si="9"/>
        <v>274.49999999999994</v>
      </c>
    </row>
    <row r="629" spans="1:7">
      <c r="A629" s="70"/>
      <c r="B629" s="422"/>
      <c r="C629" s="422"/>
      <c r="D629" t="s">
        <v>14</v>
      </c>
      <c r="E629" s="2">
        <v>60</v>
      </c>
      <c r="G629" s="2">
        <f t="shared" ref="G629:G641" si="10">+G628+E629-F629</f>
        <v>334.49999999999994</v>
      </c>
    </row>
    <row r="630" spans="1:7">
      <c r="A630" s="70"/>
      <c r="B630" s="422"/>
      <c r="C630" s="422"/>
      <c r="D630" t="s">
        <v>15</v>
      </c>
      <c r="E630" s="2">
        <v>5</v>
      </c>
      <c r="G630" s="2">
        <f t="shared" si="10"/>
        <v>339.49999999999994</v>
      </c>
    </row>
    <row r="631" spans="1:7">
      <c r="A631" s="70">
        <v>44926</v>
      </c>
      <c r="B631" s="422" t="s">
        <v>76</v>
      </c>
      <c r="C631" s="422" t="s">
        <v>27</v>
      </c>
      <c r="D631" t="s">
        <v>14</v>
      </c>
      <c r="F631" s="2">
        <v>60</v>
      </c>
      <c r="G631" s="2">
        <f t="shared" si="10"/>
        <v>279.49999999999994</v>
      </c>
    </row>
    <row r="632" spans="1:7">
      <c r="A632" s="70">
        <v>44926</v>
      </c>
      <c r="B632" s="422" t="s">
        <v>76</v>
      </c>
      <c r="C632" s="422" t="s">
        <v>27</v>
      </c>
      <c r="D632" t="s">
        <v>15</v>
      </c>
      <c r="F632" s="2">
        <v>5</v>
      </c>
      <c r="G632" s="2">
        <f t="shared" si="10"/>
        <v>274.49999999999994</v>
      </c>
    </row>
    <row r="633" spans="1:7">
      <c r="A633" s="3">
        <v>44957</v>
      </c>
      <c r="B633" s="422" t="s">
        <v>202</v>
      </c>
      <c r="C633" s="422" t="s">
        <v>27</v>
      </c>
      <c r="D633" t="s">
        <v>12</v>
      </c>
      <c r="F633" s="2">
        <v>244.7</v>
      </c>
      <c r="G633" s="2">
        <f t="shared" si="10"/>
        <v>29.799999999999955</v>
      </c>
    </row>
    <row r="634" spans="1:7">
      <c r="A634" s="3">
        <v>44957</v>
      </c>
      <c r="B634" s="422" t="s">
        <v>202</v>
      </c>
      <c r="C634" s="422" t="s">
        <v>27</v>
      </c>
      <c r="D634" t="s">
        <v>13</v>
      </c>
      <c r="F634" s="2">
        <v>29.8</v>
      </c>
      <c r="G634" s="2">
        <f t="shared" si="10"/>
        <v>-4.6185277824406512E-14</v>
      </c>
    </row>
    <row r="635" spans="1:7">
      <c r="A635" s="31">
        <v>44957</v>
      </c>
      <c r="B635" s="421" t="s">
        <v>10</v>
      </c>
      <c r="C635" s="421" t="s">
        <v>11</v>
      </c>
      <c r="D635" t="s">
        <v>12</v>
      </c>
      <c r="E635" s="196">
        <v>197.2</v>
      </c>
      <c r="F635" s="196"/>
      <c r="G635" s="2">
        <f t="shared" si="10"/>
        <v>197.19999999999993</v>
      </c>
    </row>
    <row r="636" spans="1:7">
      <c r="B636" s="422"/>
      <c r="C636" s="422"/>
      <c r="D636" t="s">
        <v>13</v>
      </c>
      <c r="E636" s="196">
        <v>18.3</v>
      </c>
      <c r="F636" s="196"/>
      <c r="G636" s="2">
        <f t="shared" si="10"/>
        <v>215.49999999999994</v>
      </c>
    </row>
    <row r="637" spans="1:7">
      <c r="B637" s="422"/>
      <c r="C637" s="422"/>
      <c r="D637" t="s">
        <v>14</v>
      </c>
      <c r="E637" s="196">
        <v>60</v>
      </c>
      <c r="F637" s="196"/>
      <c r="G637" s="2">
        <f t="shared" si="10"/>
        <v>275.49999999999994</v>
      </c>
    </row>
    <row r="638" spans="1:7">
      <c r="B638" s="422"/>
      <c r="C638" s="422"/>
      <c r="D638" t="s">
        <v>15</v>
      </c>
      <c r="E638" s="196">
        <v>5</v>
      </c>
      <c r="F638" s="196"/>
      <c r="G638" s="2">
        <f t="shared" si="10"/>
        <v>280.49999999999994</v>
      </c>
    </row>
    <row r="639" spans="1:7">
      <c r="A639" s="3">
        <v>44957</v>
      </c>
      <c r="B639" s="422" t="s">
        <v>77</v>
      </c>
      <c r="C639" s="422" t="s">
        <v>11</v>
      </c>
      <c r="D639" t="s">
        <v>14</v>
      </c>
      <c r="E639" s="196"/>
      <c r="F639" s="196">
        <v>60</v>
      </c>
      <c r="G639" s="2">
        <f t="shared" si="10"/>
        <v>220.49999999999994</v>
      </c>
    </row>
    <row r="640" spans="1:7">
      <c r="A640" s="3">
        <v>44957</v>
      </c>
      <c r="B640" s="422" t="s">
        <v>77</v>
      </c>
      <c r="C640" s="422" t="s">
        <v>11</v>
      </c>
      <c r="D640" t="s">
        <v>15</v>
      </c>
      <c r="E640" s="196"/>
      <c r="F640" s="196">
        <v>5</v>
      </c>
      <c r="G640" s="2">
        <f t="shared" si="10"/>
        <v>215.49999999999994</v>
      </c>
    </row>
    <row r="641" spans="1:7">
      <c r="A641" s="3">
        <v>44992</v>
      </c>
      <c r="B641" s="422">
        <v>26524</v>
      </c>
      <c r="C641" s="422" t="s">
        <v>11</v>
      </c>
      <c r="D641" t="s">
        <v>12</v>
      </c>
      <c r="E641" s="196"/>
      <c r="F641" s="196">
        <v>197.2</v>
      </c>
      <c r="G641" s="2">
        <f t="shared" si="10"/>
        <v>18.299999999999955</v>
      </c>
    </row>
    <row r="642" spans="1:7">
      <c r="A642" s="3">
        <v>44992</v>
      </c>
      <c r="B642" s="422">
        <v>26524</v>
      </c>
      <c r="C642" s="422" t="s">
        <v>11</v>
      </c>
      <c r="D642" t="s">
        <v>13</v>
      </c>
      <c r="E642" s="196"/>
      <c r="F642" s="196">
        <v>18.3</v>
      </c>
      <c r="G642" s="2">
        <f>+G641+E642-F642</f>
        <v>-4.6185277824406512E-14</v>
      </c>
    </row>
    <row r="643" spans="1:7">
      <c r="A643" s="81">
        <v>44985</v>
      </c>
      <c r="B643" s="421" t="s">
        <v>10</v>
      </c>
      <c r="C643" s="421" t="s">
        <v>17</v>
      </c>
      <c r="D643" t="s">
        <v>12</v>
      </c>
      <c r="E643" s="195">
        <v>215.1</v>
      </c>
      <c r="F643" s="195"/>
      <c r="G643" s="2">
        <f>+G642+E643-F643</f>
        <v>215.09999999999994</v>
      </c>
    </row>
    <row r="644" spans="1:7">
      <c r="A644" s="70"/>
      <c r="B644" s="422"/>
      <c r="C644" s="422"/>
      <c r="D644" t="s">
        <v>13</v>
      </c>
      <c r="E644" s="195">
        <v>13.6</v>
      </c>
      <c r="F644" s="195"/>
      <c r="G644" s="2">
        <f>+G643+E644-F644</f>
        <v>228.69999999999993</v>
      </c>
    </row>
    <row r="645" spans="1:7">
      <c r="A645" s="70"/>
      <c r="B645" s="422"/>
      <c r="C645" s="422"/>
      <c r="D645" t="s">
        <v>14</v>
      </c>
      <c r="E645" s="195">
        <v>56</v>
      </c>
      <c r="F645" s="195"/>
      <c r="G645" s="2">
        <f>+G644+E645-F645</f>
        <v>284.69999999999993</v>
      </c>
    </row>
    <row r="646" spans="1:7">
      <c r="A646" s="70"/>
      <c r="B646" s="422"/>
      <c r="C646" s="422"/>
      <c r="D646" t="s">
        <v>15</v>
      </c>
      <c r="E646" s="195">
        <v>5</v>
      </c>
      <c r="F646" s="195"/>
      <c r="G646" s="2">
        <f>+G645+E646-F646</f>
        <v>289.69999999999993</v>
      </c>
    </row>
    <row r="647" spans="1:7">
      <c r="A647" s="70">
        <v>44985</v>
      </c>
      <c r="B647" s="422" t="s">
        <v>78</v>
      </c>
      <c r="C647" s="422" t="s">
        <v>17</v>
      </c>
      <c r="D647" t="s">
        <v>14</v>
      </c>
      <c r="E647" s="195"/>
      <c r="F647" s="195">
        <v>56</v>
      </c>
      <c r="G647" s="2">
        <f>+G646+E647-F647</f>
        <v>233.69999999999993</v>
      </c>
    </row>
    <row r="648" spans="1:7">
      <c r="A648" s="70">
        <v>44985</v>
      </c>
      <c r="B648" s="422" t="s">
        <v>78</v>
      </c>
      <c r="C648" s="422" t="s">
        <v>17</v>
      </c>
      <c r="D648" t="s">
        <v>15</v>
      </c>
      <c r="E648" s="195"/>
      <c r="F648" s="195">
        <v>5</v>
      </c>
      <c r="G648" s="2">
        <f>+G647+E648-F648</f>
        <v>228.69999999999993</v>
      </c>
    </row>
    <row r="649" spans="1:7">
      <c r="A649" s="70">
        <v>45008</v>
      </c>
      <c r="B649" s="422">
        <v>26637</v>
      </c>
      <c r="C649" s="422" t="s">
        <v>17</v>
      </c>
      <c r="D649" t="s">
        <v>12</v>
      </c>
      <c r="E649" s="195"/>
      <c r="F649" s="195">
        <v>215.1</v>
      </c>
      <c r="G649" s="2">
        <f>+G648+E649-F649</f>
        <v>13.599999999999937</v>
      </c>
    </row>
    <row r="650" spans="1:7">
      <c r="A650" s="70">
        <v>45008</v>
      </c>
      <c r="B650" s="422">
        <v>26637</v>
      </c>
      <c r="C650" s="422" t="s">
        <v>17</v>
      </c>
      <c r="D650" t="s">
        <v>13</v>
      </c>
      <c r="E650" s="195"/>
      <c r="F650" s="195">
        <v>13.6</v>
      </c>
      <c r="G650" s="2">
        <f>+G649+E650-F650</f>
        <v>-6.2172489379008766E-14</v>
      </c>
    </row>
    <row r="651" spans="1:7">
      <c r="A651" s="81">
        <v>45016</v>
      </c>
      <c r="B651" s="421" t="s">
        <v>10</v>
      </c>
      <c r="C651" s="421" t="s">
        <v>18</v>
      </c>
      <c r="D651" t="s">
        <v>12</v>
      </c>
      <c r="E651" s="196">
        <v>216.3</v>
      </c>
      <c r="F651" s="196"/>
      <c r="G651" s="2">
        <f t="shared" ref="G651:G715" si="11">+G650+E651-F651</f>
        <v>216.29999999999995</v>
      </c>
    </row>
    <row r="652" spans="1:7">
      <c r="A652" s="70"/>
      <c r="B652" s="422"/>
      <c r="C652" s="422"/>
      <c r="D652" t="s">
        <v>13</v>
      </c>
      <c r="E652" s="196">
        <v>8.8000000000000007</v>
      </c>
      <c r="F652" s="196"/>
      <c r="G652" s="2">
        <f t="shared" si="11"/>
        <v>225.09999999999997</v>
      </c>
    </row>
    <row r="653" spans="1:7">
      <c r="A653" s="70"/>
      <c r="B653" s="422"/>
      <c r="C653" s="422"/>
      <c r="D653" t="s">
        <v>14</v>
      </c>
      <c r="E653" s="196">
        <v>60</v>
      </c>
      <c r="F653" s="196"/>
      <c r="G653" s="2">
        <f t="shared" si="11"/>
        <v>285.09999999999997</v>
      </c>
    </row>
    <row r="654" spans="1:7">
      <c r="A654" s="70"/>
      <c r="B654" s="422"/>
      <c r="C654" s="422"/>
      <c r="D654" t="s">
        <v>15</v>
      </c>
      <c r="E654" s="196">
        <v>5</v>
      </c>
      <c r="F654" s="196"/>
      <c r="G654" s="2">
        <f t="shared" si="11"/>
        <v>290.09999999999997</v>
      </c>
    </row>
    <row r="655" spans="1:7">
      <c r="A655" s="70"/>
      <c r="B655" s="422"/>
      <c r="C655" s="422"/>
      <c r="D655" t="s">
        <v>165</v>
      </c>
      <c r="E655" s="196">
        <v>102.5</v>
      </c>
      <c r="F655" s="196"/>
      <c r="G655" s="2">
        <f t="shared" si="11"/>
        <v>392.59999999999997</v>
      </c>
    </row>
    <row r="656" spans="1:7">
      <c r="A656" s="70"/>
      <c r="B656" s="422"/>
      <c r="C656" s="422"/>
      <c r="D656" t="s">
        <v>203</v>
      </c>
      <c r="E656" s="196">
        <v>102.5</v>
      </c>
      <c r="F656" s="196"/>
      <c r="G656" s="2">
        <f t="shared" si="11"/>
        <v>495.09999999999997</v>
      </c>
    </row>
    <row r="657" spans="1:7">
      <c r="A657" s="70">
        <v>45016</v>
      </c>
      <c r="B657" s="422" t="s">
        <v>81</v>
      </c>
      <c r="C657" s="422" t="s">
        <v>18</v>
      </c>
      <c r="D657" t="s">
        <v>14</v>
      </c>
      <c r="E657" s="196"/>
      <c r="F657" s="196">
        <v>60</v>
      </c>
      <c r="G657" s="2">
        <f t="shared" si="11"/>
        <v>435.09999999999997</v>
      </c>
    </row>
    <row r="658" spans="1:7">
      <c r="A658" s="70">
        <v>45016</v>
      </c>
      <c r="B658" s="422" t="s">
        <v>81</v>
      </c>
      <c r="C658" s="422" t="s">
        <v>18</v>
      </c>
      <c r="D658" t="s">
        <v>15</v>
      </c>
      <c r="E658" s="196"/>
      <c r="F658" s="196">
        <v>5</v>
      </c>
      <c r="G658" s="2">
        <f t="shared" si="11"/>
        <v>430.09999999999997</v>
      </c>
    </row>
    <row r="659" spans="1:7">
      <c r="A659" s="70">
        <v>45051</v>
      </c>
      <c r="B659" s="422">
        <v>26836</v>
      </c>
      <c r="C659" s="422" t="s">
        <v>18</v>
      </c>
      <c r="D659" t="s">
        <v>12</v>
      </c>
      <c r="E659" s="196"/>
      <c r="F659" s="196">
        <v>216.3</v>
      </c>
      <c r="G659" s="2">
        <f t="shared" si="11"/>
        <v>213.79999999999995</v>
      </c>
    </row>
    <row r="660" spans="1:7">
      <c r="A660" s="70">
        <v>45051</v>
      </c>
      <c r="B660" s="422">
        <v>26836</v>
      </c>
      <c r="C660" s="422" t="s">
        <v>18</v>
      </c>
      <c r="D660" t="s">
        <v>13</v>
      </c>
      <c r="E660" s="196"/>
      <c r="F660" s="196">
        <v>8.8000000000000007</v>
      </c>
      <c r="G660" s="2">
        <f t="shared" si="11"/>
        <v>204.99999999999994</v>
      </c>
    </row>
    <row r="661" spans="1:7">
      <c r="A661" s="70"/>
      <c r="B661" s="422"/>
      <c r="C661" s="422"/>
      <c r="D661" t="s">
        <v>165</v>
      </c>
      <c r="E661" s="196"/>
      <c r="F661" s="196">
        <v>102.5</v>
      </c>
      <c r="G661" s="2">
        <f t="shared" si="11"/>
        <v>102.49999999999994</v>
      </c>
    </row>
    <row r="662" spans="1:7">
      <c r="A662" s="70"/>
      <c r="B662" s="422"/>
      <c r="C662" s="422"/>
      <c r="D662" t="s">
        <v>203</v>
      </c>
      <c r="E662" s="196"/>
      <c r="F662" s="196">
        <v>102.5</v>
      </c>
      <c r="G662" s="2">
        <f t="shared" si="11"/>
        <v>0</v>
      </c>
    </row>
    <row r="663" spans="1:7">
      <c r="A663" s="81">
        <v>45046</v>
      </c>
      <c r="B663" s="421" t="s">
        <v>10</v>
      </c>
      <c r="C663" s="421" t="s">
        <v>19</v>
      </c>
      <c r="D663" t="s">
        <v>12</v>
      </c>
      <c r="E663" s="207">
        <v>151.19999999999999</v>
      </c>
      <c r="F663" s="207"/>
      <c r="G663" s="2">
        <f t="shared" si="11"/>
        <v>151.19999999999999</v>
      </c>
    </row>
    <row r="664" spans="1:7">
      <c r="A664" s="70"/>
      <c r="B664" s="422"/>
      <c r="C664" s="422"/>
      <c r="D664" t="s">
        <v>13</v>
      </c>
      <c r="E664" s="207">
        <v>8.1</v>
      </c>
      <c r="F664" s="207"/>
      <c r="G664" s="2">
        <f t="shared" si="11"/>
        <v>159.29999999999998</v>
      </c>
    </row>
    <row r="665" spans="1:7">
      <c r="A665" s="70"/>
      <c r="B665" s="422"/>
      <c r="C665" s="422"/>
      <c r="D665" t="s">
        <v>14</v>
      </c>
      <c r="E665" s="207">
        <v>60</v>
      </c>
      <c r="F665" s="207"/>
      <c r="G665" s="2">
        <f t="shared" si="11"/>
        <v>219.29999999999998</v>
      </c>
    </row>
    <row r="666" spans="1:7">
      <c r="A666" s="70"/>
      <c r="B666" s="422"/>
      <c r="C666" s="422"/>
      <c r="D666" t="s">
        <v>15</v>
      </c>
      <c r="E666" s="207">
        <v>5</v>
      </c>
      <c r="F666" s="207"/>
      <c r="G666" s="2">
        <f t="shared" si="11"/>
        <v>224.29999999999998</v>
      </c>
    </row>
    <row r="667" spans="1:7">
      <c r="A667" s="70">
        <v>45046</v>
      </c>
      <c r="B667" s="422" t="s">
        <v>83</v>
      </c>
      <c r="C667" s="422" t="s">
        <v>19</v>
      </c>
      <c r="D667" t="s">
        <v>14</v>
      </c>
      <c r="E667" s="207"/>
      <c r="F667" s="207">
        <v>60</v>
      </c>
      <c r="G667" s="2">
        <f t="shared" si="11"/>
        <v>164.29999999999998</v>
      </c>
    </row>
    <row r="668" spans="1:7">
      <c r="A668" s="70">
        <v>45046</v>
      </c>
      <c r="B668" s="422" t="s">
        <v>83</v>
      </c>
      <c r="C668" s="422" t="s">
        <v>19</v>
      </c>
      <c r="D668" t="s">
        <v>15</v>
      </c>
      <c r="E668" s="207"/>
      <c r="F668" s="207">
        <v>5</v>
      </c>
      <c r="G668" s="2">
        <f t="shared" si="11"/>
        <v>159.29999999999998</v>
      </c>
    </row>
    <row r="669" spans="1:7">
      <c r="A669" s="70">
        <v>45093</v>
      </c>
      <c r="B669" s="422">
        <v>26957</v>
      </c>
      <c r="C669" s="422" t="s">
        <v>19</v>
      </c>
      <c r="D669" t="s">
        <v>12</v>
      </c>
      <c r="E669" s="207"/>
      <c r="F669" s="207">
        <v>151.19999999999999</v>
      </c>
      <c r="G669" s="2">
        <f t="shared" si="11"/>
        <v>8.0999999999999943</v>
      </c>
    </row>
    <row r="670" spans="1:7">
      <c r="A670" s="70">
        <v>45093</v>
      </c>
      <c r="B670" s="422">
        <v>26957</v>
      </c>
      <c r="C670" s="422" t="s">
        <v>19</v>
      </c>
      <c r="D670" t="s">
        <v>13</v>
      </c>
      <c r="E670" s="207"/>
      <c r="F670" s="207">
        <v>8.1</v>
      </c>
      <c r="G670" s="2">
        <f t="shared" si="11"/>
        <v>0</v>
      </c>
    </row>
    <row r="671" spans="1:7">
      <c r="A671" s="81">
        <v>45077</v>
      </c>
      <c r="B671" s="421" t="s">
        <v>10</v>
      </c>
      <c r="C671" s="421" t="s">
        <v>20</v>
      </c>
      <c r="D671" t="s">
        <v>12</v>
      </c>
      <c r="E671" s="207">
        <v>121.9</v>
      </c>
      <c r="F671" s="207"/>
      <c r="G671" s="2">
        <f t="shared" si="11"/>
        <v>121.9</v>
      </c>
    </row>
    <row r="672" spans="1:7">
      <c r="A672" s="70"/>
      <c r="B672" s="422"/>
      <c r="C672" s="422"/>
      <c r="D672" t="s">
        <v>13</v>
      </c>
      <c r="E672" s="207">
        <v>7.4</v>
      </c>
      <c r="F672" s="207"/>
      <c r="G672" s="2">
        <f t="shared" si="11"/>
        <v>129.30000000000001</v>
      </c>
    </row>
    <row r="673" spans="1:11">
      <c r="A673" s="70"/>
      <c r="B673" s="422"/>
      <c r="C673" s="422"/>
      <c r="D673" t="s">
        <v>14</v>
      </c>
      <c r="E673" s="207">
        <v>60</v>
      </c>
      <c r="F673" s="207"/>
      <c r="G673" s="2">
        <f t="shared" si="11"/>
        <v>189.3</v>
      </c>
    </row>
    <row r="674" spans="1:11">
      <c r="A674" s="70"/>
      <c r="B674" s="422"/>
      <c r="C674" s="422"/>
      <c r="D674" t="s">
        <v>15</v>
      </c>
      <c r="E674" s="207">
        <v>5</v>
      </c>
      <c r="F674" s="207"/>
      <c r="G674" s="2">
        <f t="shared" si="11"/>
        <v>194.3</v>
      </c>
    </row>
    <row r="675" spans="1:11">
      <c r="A675" s="70">
        <v>45077</v>
      </c>
      <c r="B675" s="422" t="s">
        <v>84</v>
      </c>
      <c r="C675" s="422" t="s">
        <v>20</v>
      </c>
      <c r="D675" t="s">
        <v>14</v>
      </c>
      <c r="E675" s="207"/>
      <c r="F675" s="207">
        <v>60</v>
      </c>
      <c r="G675" s="2">
        <f t="shared" si="11"/>
        <v>134.30000000000001</v>
      </c>
    </row>
    <row r="676" spans="1:11">
      <c r="A676" s="70">
        <v>45077</v>
      </c>
      <c r="B676" s="422" t="s">
        <v>84</v>
      </c>
      <c r="C676" s="422" t="s">
        <v>20</v>
      </c>
      <c r="D676" t="s">
        <v>15</v>
      </c>
      <c r="E676" s="207"/>
      <c r="F676" s="207">
        <v>5</v>
      </c>
      <c r="G676" s="2">
        <f t="shared" si="11"/>
        <v>129.30000000000001</v>
      </c>
    </row>
    <row r="677" spans="1:11">
      <c r="A677" s="70">
        <v>45203</v>
      </c>
      <c r="B677" s="422">
        <v>27574</v>
      </c>
      <c r="C677" s="422" t="s">
        <v>20</v>
      </c>
      <c r="D677" t="s">
        <v>12</v>
      </c>
      <c r="E677" s="207"/>
      <c r="F677" s="207">
        <v>121.9</v>
      </c>
      <c r="G677" s="2">
        <f t="shared" si="11"/>
        <v>7.4000000000000057</v>
      </c>
    </row>
    <row r="678" spans="1:11">
      <c r="A678" s="70">
        <v>45203</v>
      </c>
      <c r="B678" s="422">
        <v>27574</v>
      </c>
      <c r="C678" s="422" t="s">
        <v>20</v>
      </c>
      <c r="D678" t="s">
        <v>13</v>
      </c>
      <c r="E678" s="207"/>
      <c r="F678" s="207">
        <v>7.4</v>
      </c>
      <c r="G678" s="2">
        <f t="shared" si="11"/>
        <v>0</v>
      </c>
    </row>
    <row r="679" spans="1:11">
      <c r="A679" s="81">
        <v>45107</v>
      </c>
      <c r="B679" s="421" t="s">
        <v>10</v>
      </c>
      <c r="C679" s="421" t="s">
        <v>21</v>
      </c>
      <c r="D679" t="s">
        <v>12</v>
      </c>
      <c r="E679" s="207">
        <v>124.2</v>
      </c>
      <c r="F679" s="207"/>
      <c r="G679" s="2">
        <f t="shared" si="11"/>
        <v>124.2</v>
      </c>
    </row>
    <row r="680" spans="1:11">
      <c r="A680" s="70"/>
      <c r="B680" s="422"/>
      <c r="C680" s="422"/>
      <c r="D680" t="s">
        <v>13</v>
      </c>
      <c r="E680" s="207">
        <v>11.9</v>
      </c>
      <c r="F680" s="207"/>
      <c r="G680" s="2">
        <f t="shared" si="11"/>
        <v>136.1</v>
      </c>
    </row>
    <row r="681" spans="1:11">
      <c r="A681" s="70"/>
      <c r="B681" s="422"/>
      <c r="C681" s="422"/>
      <c r="D681" t="s">
        <v>14</v>
      </c>
      <c r="E681" s="207">
        <v>60</v>
      </c>
      <c r="F681" s="207"/>
      <c r="G681" s="2">
        <f t="shared" si="11"/>
        <v>196.1</v>
      </c>
    </row>
    <row r="682" spans="1:11">
      <c r="A682" s="70"/>
      <c r="B682" s="422"/>
      <c r="C682" s="422"/>
      <c r="D682" t="s">
        <v>15</v>
      </c>
      <c r="E682" s="207">
        <v>5</v>
      </c>
      <c r="F682" s="207"/>
      <c r="G682" s="2">
        <f t="shared" si="11"/>
        <v>201.1</v>
      </c>
    </row>
    <row r="683" spans="1:11">
      <c r="A683" s="70">
        <v>45107</v>
      </c>
      <c r="B683" s="422" t="s">
        <v>86</v>
      </c>
      <c r="C683" s="422" t="s">
        <v>21</v>
      </c>
      <c r="D683" t="s">
        <v>14</v>
      </c>
      <c r="E683" s="207"/>
      <c r="F683" s="207">
        <v>60</v>
      </c>
      <c r="G683" s="2">
        <f t="shared" si="11"/>
        <v>141.1</v>
      </c>
    </row>
    <row r="684" spans="1:11">
      <c r="A684" s="70">
        <v>45107</v>
      </c>
      <c r="B684" s="422" t="s">
        <v>86</v>
      </c>
      <c r="C684" s="422" t="s">
        <v>21</v>
      </c>
      <c r="D684" t="s">
        <v>15</v>
      </c>
      <c r="E684" s="207"/>
      <c r="F684" s="207">
        <v>5</v>
      </c>
      <c r="G684" s="2">
        <f t="shared" si="11"/>
        <v>136.1</v>
      </c>
    </row>
    <row r="685" spans="1:11">
      <c r="A685" s="70">
        <v>45203</v>
      </c>
      <c r="B685" s="422">
        <v>27574</v>
      </c>
      <c r="C685" s="422" t="s">
        <v>21</v>
      </c>
      <c r="D685" t="s">
        <v>12</v>
      </c>
      <c r="E685" s="207"/>
      <c r="F685" s="207">
        <v>124.2</v>
      </c>
      <c r="G685" s="2">
        <f t="shared" si="11"/>
        <v>11.899999999999991</v>
      </c>
    </row>
    <row r="686" spans="1:11">
      <c r="A686" s="70">
        <v>45203</v>
      </c>
      <c r="B686" s="422">
        <v>27574</v>
      </c>
      <c r="C686" s="422" t="s">
        <v>21</v>
      </c>
      <c r="D686" t="s">
        <v>13</v>
      </c>
      <c r="E686" s="207"/>
      <c r="F686" s="207">
        <v>11.9</v>
      </c>
      <c r="G686" s="2">
        <f t="shared" si="11"/>
        <v>0</v>
      </c>
    </row>
    <row r="687" spans="1:11">
      <c r="A687" s="81">
        <v>45138</v>
      </c>
      <c r="B687" s="421" t="s">
        <v>10</v>
      </c>
      <c r="C687" s="421" t="s">
        <v>22</v>
      </c>
      <c r="D687" t="s">
        <v>12</v>
      </c>
      <c r="E687" s="207">
        <v>176.3</v>
      </c>
      <c r="F687" s="207"/>
      <c r="G687" s="2">
        <f t="shared" si="11"/>
        <v>176.3</v>
      </c>
    </row>
    <row r="688" spans="1:11">
      <c r="A688" s="70"/>
      <c r="B688" s="422"/>
      <c r="C688" s="422"/>
      <c r="D688" t="s">
        <v>13</v>
      </c>
      <c r="E688" s="207">
        <v>7.3</v>
      </c>
      <c r="F688" s="207"/>
      <c r="G688" s="2">
        <f t="shared" si="11"/>
        <v>183.60000000000002</v>
      </c>
      <c r="I688" s="440"/>
      <c r="J688" s="440"/>
      <c r="K688" s="440"/>
    </row>
    <row r="689" spans="1:11">
      <c r="A689" s="70"/>
      <c r="B689" s="422"/>
      <c r="C689" s="422"/>
      <c r="D689" t="s">
        <v>14</v>
      </c>
      <c r="E689" s="207">
        <v>60</v>
      </c>
      <c r="F689" s="207"/>
      <c r="G689" s="2">
        <f t="shared" si="11"/>
        <v>243.60000000000002</v>
      </c>
      <c r="I689" s="421"/>
      <c r="K689" s="212"/>
    </row>
    <row r="690" spans="1:11">
      <c r="A690" s="70"/>
      <c r="B690" s="422"/>
      <c r="C690" s="422"/>
      <c r="D690" t="s">
        <v>15</v>
      </c>
      <c r="E690" s="207">
        <v>5</v>
      </c>
      <c r="F690" s="207"/>
      <c r="G690" s="2">
        <f t="shared" si="11"/>
        <v>248.60000000000002</v>
      </c>
      <c r="K690" s="212"/>
    </row>
    <row r="691" spans="1:11">
      <c r="A691" s="70"/>
      <c r="B691" s="422"/>
      <c r="C691" s="422"/>
      <c r="D691" t="s">
        <v>148</v>
      </c>
      <c r="E691" s="207">
        <v>102.5</v>
      </c>
      <c r="F691" s="207"/>
      <c r="G691" s="2">
        <f t="shared" si="11"/>
        <v>351.1</v>
      </c>
      <c r="I691" s="421"/>
      <c r="K691" s="212"/>
    </row>
    <row r="692" spans="1:11">
      <c r="A692" s="70"/>
      <c r="B692" s="422"/>
      <c r="C692" s="422"/>
      <c r="D692" t="s">
        <v>189</v>
      </c>
      <c r="E692" s="207">
        <v>102.5</v>
      </c>
      <c r="F692" s="207"/>
      <c r="G692" s="2">
        <f t="shared" si="11"/>
        <v>453.6</v>
      </c>
      <c r="I692" s="422"/>
      <c r="K692" s="212"/>
    </row>
    <row r="693" spans="1:11">
      <c r="A693" s="70">
        <v>45138</v>
      </c>
      <c r="B693" s="422" t="s">
        <v>87</v>
      </c>
      <c r="C693" s="422" t="s">
        <v>22</v>
      </c>
      <c r="D693" t="s">
        <v>14</v>
      </c>
      <c r="E693" s="207"/>
      <c r="F693" s="207">
        <v>60</v>
      </c>
      <c r="G693" s="2">
        <f t="shared" si="11"/>
        <v>393.6</v>
      </c>
      <c r="I693" s="421"/>
      <c r="K693" s="212"/>
    </row>
    <row r="694" spans="1:11">
      <c r="A694" s="70">
        <v>45138</v>
      </c>
      <c r="B694" s="422" t="s">
        <v>87</v>
      </c>
      <c r="C694" s="422" t="s">
        <v>22</v>
      </c>
      <c r="D694" t="s">
        <v>15</v>
      </c>
      <c r="E694" s="207"/>
      <c r="F694" s="207">
        <v>5</v>
      </c>
      <c r="G694" s="2">
        <f t="shared" si="11"/>
        <v>388.6</v>
      </c>
      <c r="I694" s="422"/>
      <c r="K694" s="212"/>
    </row>
    <row r="695" spans="1:11">
      <c r="A695" s="70">
        <v>45203</v>
      </c>
      <c r="B695" s="422">
        <v>27574</v>
      </c>
      <c r="C695" s="422" t="s">
        <v>22</v>
      </c>
      <c r="D695" t="s">
        <v>12</v>
      </c>
      <c r="E695" s="207"/>
      <c r="F695" s="207">
        <v>176.3</v>
      </c>
      <c r="G695" s="2">
        <f t="shared" si="11"/>
        <v>212.3</v>
      </c>
      <c r="I695" s="422"/>
      <c r="K695" s="212"/>
    </row>
    <row r="696" spans="1:11">
      <c r="A696" s="70">
        <v>45203</v>
      </c>
      <c r="B696" s="422">
        <v>27574</v>
      </c>
      <c r="C696" s="422" t="s">
        <v>22</v>
      </c>
      <c r="D696" t="s">
        <v>13</v>
      </c>
      <c r="E696" s="207"/>
      <c r="F696" s="207">
        <v>7.3</v>
      </c>
      <c r="G696" s="2">
        <f t="shared" si="11"/>
        <v>205</v>
      </c>
      <c r="I696" s="422"/>
      <c r="K696" s="212"/>
    </row>
    <row r="697" spans="1:11">
      <c r="A697" s="70">
        <v>45203</v>
      </c>
      <c r="B697" s="422">
        <v>27574</v>
      </c>
      <c r="C697" s="422" t="s">
        <v>22</v>
      </c>
      <c r="D697" t="s">
        <v>148</v>
      </c>
      <c r="E697" s="207"/>
      <c r="F697" s="207">
        <v>102.5</v>
      </c>
      <c r="G697" s="2">
        <f t="shared" si="11"/>
        <v>102.5</v>
      </c>
      <c r="I697" s="422"/>
      <c r="K697" s="212"/>
    </row>
    <row r="698" spans="1:11">
      <c r="A698" s="70">
        <v>45203</v>
      </c>
      <c r="B698" s="422">
        <v>27574</v>
      </c>
      <c r="C698" s="422" t="s">
        <v>22</v>
      </c>
      <c r="D698" t="s">
        <v>189</v>
      </c>
      <c r="E698" s="207"/>
      <c r="F698" s="207">
        <v>102.5</v>
      </c>
      <c r="G698" s="2">
        <f t="shared" si="11"/>
        <v>0</v>
      </c>
      <c r="I698" s="422"/>
      <c r="K698" s="212"/>
    </row>
    <row r="699" spans="1:11">
      <c r="A699" s="31">
        <v>45169</v>
      </c>
      <c r="B699" s="421" t="s">
        <v>10</v>
      </c>
      <c r="C699" s="421" t="s">
        <v>23</v>
      </c>
      <c r="D699" t="s">
        <v>12</v>
      </c>
      <c r="E699" s="207">
        <v>168.6</v>
      </c>
      <c r="F699" s="207"/>
      <c r="G699" s="2">
        <f t="shared" si="11"/>
        <v>168.6</v>
      </c>
      <c r="K699" s="212"/>
    </row>
    <row r="700" spans="1:11">
      <c r="B700" s="422"/>
      <c r="C700" s="422"/>
      <c r="D700" t="s">
        <v>13</v>
      </c>
      <c r="E700" s="207">
        <v>10.5</v>
      </c>
      <c r="F700" s="207"/>
      <c r="G700" s="2">
        <f t="shared" si="11"/>
        <v>179.1</v>
      </c>
      <c r="K700" s="212"/>
    </row>
    <row r="701" spans="1:11">
      <c r="B701" s="422"/>
      <c r="C701" s="422"/>
      <c r="D701" t="s">
        <v>14</v>
      </c>
      <c r="E701" s="207">
        <v>60</v>
      </c>
      <c r="F701" s="207"/>
      <c r="G701" s="2">
        <f t="shared" si="11"/>
        <v>239.1</v>
      </c>
      <c r="I701" s="421"/>
      <c r="K701" s="212"/>
    </row>
    <row r="702" spans="1:11">
      <c r="B702" s="422"/>
      <c r="C702" s="422"/>
      <c r="D702" t="s">
        <v>15</v>
      </c>
      <c r="E702" s="207">
        <v>5</v>
      </c>
      <c r="F702" s="207"/>
      <c r="G702" s="2">
        <f t="shared" si="11"/>
        <v>244.1</v>
      </c>
      <c r="I702" s="422"/>
      <c r="K702" s="212"/>
    </row>
    <row r="703" spans="1:11">
      <c r="A703" s="3">
        <v>45169</v>
      </c>
      <c r="B703" s="422" t="s">
        <v>88</v>
      </c>
      <c r="C703" s="422" t="s">
        <v>23</v>
      </c>
      <c r="D703" t="s">
        <v>14</v>
      </c>
      <c r="E703" s="207"/>
      <c r="F703" s="207">
        <v>60</v>
      </c>
      <c r="G703" s="2">
        <f t="shared" si="11"/>
        <v>184.1</v>
      </c>
      <c r="I703" s="421"/>
    </row>
    <row r="704" spans="1:11">
      <c r="A704" s="3">
        <v>45169</v>
      </c>
      <c r="B704" s="422" t="s">
        <v>88</v>
      </c>
      <c r="C704" s="422" t="s">
        <v>23</v>
      </c>
      <c r="D704" t="s">
        <v>15</v>
      </c>
      <c r="E704" s="207"/>
      <c r="F704" s="207">
        <v>5</v>
      </c>
      <c r="G704" s="2">
        <f t="shared" si="11"/>
        <v>179.1</v>
      </c>
    </row>
    <row r="705" spans="1:11">
      <c r="A705" s="70">
        <v>45203</v>
      </c>
      <c r="B705" s="422">
        <v>27574</v>
      </c>
      <c r="C705" s="422" t="s">
        <v>23</v>
      </c>
      <c r="D705" t="s">
        <v>12</v>
      </c>
      <c r="E705" s="207"/>
      <c r="F705" s="207">
        <v>168.6</v>
      </c>
      <c r="G705" s="2">
        <f t="shared" si="11"/>
        <v>10.5</v>
      </c>
    </row>
    <row r="706" spans="1:11">
      <c r="A706" s="70">
        <v>45203</v>
      </c>
      <c r="B706" s="422">
        <v>27574</v>
      </c>
      <c r="C706" s="422" t="s">
        <v>23</v>
      </c>
      <c r="D706" t="s">
        <v>13</v>
      </c>
      <c r="E706" s="207"/>
      <c r="F706" s="207">
        <v>10.5</v>
      </c>
      <c r="G706" s="2">
        <f t="shared" si="11"/>
        <v>0</v>
      </c>
      <c r="K706"/>
    </row>
    <row r="707" spans="1:11">
      <c r="A707" s="31">
        <v>45199</v>
      </c>
      <c r="B707" s="421" t="s">
        <v>10</v>
      </c>
      <c r="C707" s="421" t="s">
        <v>41</v>
      </c>
      <c r="D707" t="s">
        <v>12</v>
      </c>
      <c r="E707" s="207">
        <v>167.8</v>
      </c>
      <c r="F707" s="207"/>
      <c r="G707" s="2">
        <f t="shared" si="11"/>
        <v>167.8</v>
      </c>
      <c r="I707" s="440" t="s">
        <v>192</v>
      </c>
      <c r="J707" s="440"/>
      <c r="K707" s="440"/>
    </row>
    <row r="708" spans="1:11">
      <c r="B708" s="422"/>
      <c r="C708" s="422"/>
      <c r="D708" t="s">
        <v>13</v>
      </c>
      <c r="E708" s="207">
        <v>7.9</v>
      </c>
      <c r="F708" s="207"/>
      <c r="G708" s="2">
        <f t="shared" si="11"/>
        <v>175.70000000000002</v>
      </c>
      <c r="H708">
        <v>2023</v>
      </c>
      <c r="I708" s="421" t="s">
        <v>41</v>
      </c>
      <c r="J708" t="s">
        <v>12</v>
      </c>
      <c r="K708" s="207">
        <v>167.8</v>
      </c>
    </row>
    <row r="709" spans="1:11">
      <c r="B709" s="422"/>
      <c r="C709" s="422"/>
      <c r="D709" t="s">
        <v>14</v>
      </c>
      <c r="E709" s="207">
        <v>60</v>
      </c>
      <c r="F709" s="207"/>
      <c r="G709" s="2">
        <f t="shared" si="11"/>
        <v>235.70000000000002</v>
      </c>
      <c r="I709" s="422"/>
      <c r="J709" t="s">
        <v>13</v>
      </c>
      <c r="K709" s="207">
        <v>7.9</v>
      </c>
    </row>
    <row r="710" spans="1:11">
      <c r="B710" s="422"/>
      <c r="C710" s="422"/>
      <c r="D710" t="s">
        <v>15</v>
      </c>
      <c r="E710" s="207">
        <v>5</v>
      </c>
      <c r="F710" s="207"/>
      <c r="G710" s="2">
        <f t="shared" si="11"/>
        <v>240.70000000000002</v>
      </c>
      <c r="I710" s="421" t="s">
        <v>25</v>
      </c>
      <c r="J710" t="s">
        <v>12</v>
      </c>
      <c r="K710" s="20">
        <v>163.19999999999999</v>
      </c>
    </row>
    <row r="711" spans="1:11">
      <c r="B711" s="422"/>
      <c r="C711" s="422"/>
      <c r="D711" t="s">
        <v>166</v>
      </c>
      <c r="E711" s="207">
        <v>10</v>
      </c>
      <c r="F711" s="207"/>
      <c r="G711" s="2">
        <f t="shared" si="11"/>
        <v>250.70000000000002</v>
      </c>
      <c r="I711" s="422"/>
      <c r="J711" t="s">
        <v>13</v>
      </c>
      <c r="K711" s="20">
        <v>17.5</v>
      </c>
    </row>
    <row r="712" spans="1:11">
      <c r="A712" s="3">
        <v>45199</v>
      </c>
      <c r="B712" s="422" t="s">
        <v>91</v>
      </c>
      <c r="C712" s="422" t="s">
        <v>41</v>
      </c>
      <c r="D712" t="s">
        <v>14</v>
      </c>
      <c r="E712" s="207"/>
      <c r="F712" s="207">
        <v>60</v>
      </c>
      <c r="G712" s="2">
        <f t="shared" si="11"/>
        <v>190.70000000000002</v>
      </c>
      <c r="K712" s="20">
        <f>SUM(K708:K711)</f>
        <v>356.4</v>
      </c>
    </row>
    <row r="713" spans="1:11">
      <c r="A713" s="3">
        <v>45199</v>
      </c>
      <c r="B713" s="422" t="s">
        <v>91</v>
      </c>
      <c r="C713" s="422" t="s">
        <v>41</v>
      </c>
      <c r="D713" t="s">
        <v>15</v>
      </c>
      <c r="F713" s="207">
        <v>5</v>
      </c>
      <c r="G713" s="2">
        <f t="shared" si="11"/>
        <v>185.70000000000002</v>
      </c>
    </row>
    <row r="714" spans="1:11">
      <c r="A714" s="70">
        <v>45203</v>
      </c>
      <c r="B714" s="422">
        <v>27574</v>
      </c>
      <c r="C714" s="422" t="s">
        <v>41</v>
      </c>
      <c r="D714" t="s">
        <v>166</v>
      </c>
      <c r="F714" s="207">
        <v>10</v>
      </c>
      <c r="G714" s="2">
        <f t="shared" si="11"/>
        <v>175.70000000000002</v>
      </c>
    </row>
    <row r="715" spans="1:11">
      <c r="A715" s="3">
        <v>45252</v>
      </c>
      <c r="B715" s="422">
        <v>27820</v>
      </c>
      <c r="C715" s="422" t="s">
        <v>41</v>
      </c>
      <c r="D715" t="s">
        <v>12</v>
      </c>
      <c r="F715" s="207">
        <v>167.8</v>
      </c>
      <c r="G715" s="2">
        <f t="shared" si="11"/>
        <v>7.9000000000000057</v>
      </c>
    </row>
    <row r="716" spans="1:11">
      <c r="A716" s="3">
        <v>45252</v>
      </c>
      <c r="B716" s="422">
        <v>27820</v>
      </c>
      <c r="C716" s="422" t="s">
        <v>41</v>
      </c>
      <c r="D716" t="s">
        <v>13</v>
      </c>
      <c r="F716" s="207">
        <v>7.9</v>
      </c>
      <c r="G716" s="2">
        <f t="shared" ref="G716:G719" si="12">+G715+E716-F716</f>
        <v>0</v>
      </c>
    </row>
    <row r="717" spans="1:11">
      <c r="A717" s="31">
        <v>45230</v>
      </c>
      <c r="B717" s="421" t="s">
        <v>10</v>
      </c>
      <c r="C717" s="421" t="s">
        <v>25</v>
      </c>
      <c r="D717" t="s">
        <v>12</v>
      </c>
      <c r="E717" s="20">
        <v>163.19999999999999</v>
      </c>
      <c r="F717" s="46"/>
      <c r="G717" s="2">
        <f t="shared" si="12"/>
        <v>163.19999999999999</v>
      </c>
    </row>
    <row r="718" spans="1:11">
      <c r="B718" s="422"/>
      <c r="C718" s="422"/>
      <c r="D718" t="s">
        <v>13</v>
      </c>
      <c r="E718" s="20">
        <v>17.5</v>
      </c>
      <c r="F718" s="46"/>
      <c r="G718" s="2">
        <f t="shared" si="12"/>
        <v>180.7</v>
      </c>
    </row>
    <row r="719" spans="1:11">
      <c r="B719" s="422"/>
      <c r="C719" s="422"/>
      <c r="D719" t="s">
        <v>14</v>
      </c>
      <c r="E719" s="207">
        <v>60</v>
      </c>
      <c r="F719" s="46"/>
      <c r="G719" s="2">
        <f t="shared" si="12"/>
        <v>240.7</v>
      </c>
    </row>
    <row r="720" spans="1:11">
      <c r="B720" s="422"/>
      <c r="C720" s="422"/>
      <c r="D720" t="s">
        <v>15</v>
      </c>
      <c r="E720" s="207">
        <v>5</v>
      </c>
      <c r="F720" s="46"/>
      <c r="G720" s="2">
        <f t="shared" ref="G718:G723" si="13">+G719+E720-F720</f>
        <v>245.7</v>
      </c>
    </row>
    <row r="721" spans="1:11">
      <c r="A721" s="70">
        <v>45230</v>
      </c>
      <c r="B721" s="422" t="s">
        <v>75</v>
      </c>
      <c r="C721" s="422" t="s">
        <v>25</v>
      </c>
      <c r="D721" t="s">
        <v>14</v>
      </c>
      <c r="E721" s="207"/>
      <c r="F721" s="207">
        <v>60</v>
      </c>
      <c r="G721" s="2">
        <f t="shared" si="13"/>
        <v>185.7</v>
      </c>
    </row>
    <row r="722" spans="1:11">
      <c r="A722" s="70">
        <v>45230</v>
      </c>
      <c r="B722" s="422" t="s">
        <v>75</v>
      </c>
      <c r="C722" s="422" t="s">
        <v>25</v>
      </c>
      <c r="D722" t="s">
        <v>15</v>
      </c>
      <c r="E722" s="207"/>
      <c r="F722" s="207">
        <v>5</v>
      </c>
      <c r="G722" s="2">
        <f t="shared" si="13"/>
        <v>180.7</v>
      </c>
    </row>
    <row r="723" spans="1:11">
      <c r="A723" s="3">
        <v>45252</v>
      </c>
      <c r="B723" s="422">
        <v>27820</v>
      </c>
      <c r="C723" s="422" t="s">
        <v>25</v>
      </c>
      <c r="D723" t="s">
        <v>12</v>
      </c>
      <c r="F723" s="20">
        <v>163.19999999999999</v>
      </c>
      <c r="G723" s="2">
        <f t="shared" si="13"/>
        <v>17.5</v>
      </c>
    </row>
    <row r="724" spans="1:11">
      <c r="A724" s="3">
        <v>45252</v>
      </c>
      <c r="B724" s="422">
        <v>27820</v>
      </c>
      <c r="C724" s="422" t="s">
        <v>25</v>
      </c>
      <c r="D724" t="s">
        <v>13</v>
      </c>
      <c r="F724" s="20">
        <v>17.5</v>
      </c>
      <c r="G724" s="2">
        <f t="shared" ref="G724:G756" si="14">+G723+E724-F724</f>
        <v>0</v>
      </c>
      <c r="I724" s="440" t="s">
        <v>204</v>
      </c>
      <c r="J724" s="440"/>
      <c r="K724" s="440"/>
    </row>
    <row r="725" spans="1:11">
      <c r="A725" s="31">
        <v>45260</v>
      </c>
      <c r="B725" s="421" t="s">
        <v>10</v>
      </c>
      <c r="C725" s="421" t="s">
        <v>26</v>
      </c>
      <c r="D725" t="s">
        <v>12</v>
      </c>
      <c r="E725" s="20">
        <v>177.4</v>
      </c>
      <c r="F725" s="207"/>
      <c r="G725" s="2">
        <f t="shared" si="14"/>
        <v>177.4</v>
      </c>
      <c r="I725" s="421"/>
    </row>
    <row r="726" spans="1:11">
      <c r="B726" s="422"/>
      <c r="C726" s="422"/>
      <c r="D726" t="s">
        <v>13</v>
      </c>
      <c r="E726" s="20">
        <v>21.3</v>
      </c>
      <c r="F726" s="207"/>
      <c r="G726" s="2">
        <f t="shared" si="14"/>
        <v>198.70000000000002</v>
      </c>
      <c r="I726" s="422"/>
    </row>
    <row r="727" spans="1:11">
      <c r="B727" s="422"/>
      <c r="C727" s="422"/>
      <c r="D727" t="s">
        <v>14</v>
      </c>
      <c r="E727" s="207">
        <v>60</v>
      </c>
      <c r="F727" s="207"/>
      <c r="G727" s="2">
        <f t="shared" si="14"/>
        <v>258.70000000000005</v>
      </c>
      <c r="I727" s="421"/>
    </row>
    <row r="728" spans="1:11">
      <c r="B728" s="422"/>
      <c r="C728" s="422"/>
      <c r="D728" t="s">
        <v>15</v>
      </c>
      <c r="E728" s="207">
        <v>5</v>
      </c>
      <c r="F728" s="207"/>
      <c r="G728" s="2">
        <f t="shared" si="14"/>
        <v>263.70000000000005</v>
      </c>
      <c r="I728" s="422"/>
    </row>
    <row r="729" spans="1:11">
      <c r="A729" s="3">
        <v>45260</v>
      </c>
      <c r="B729" s="422" t="s">
        <v>93</v>
      </c>
      <c r="C729" s="422" t="s">
        <v>26</v>
      </c>
      <c r="D729" t="s">
        <v>14</v>
      </c>
      <c r="E729" s="207"/>
      <c r="F729" s="207">
        <v>60</v>
      </c>
      <c r="G729" s="2">
        <f>+G728+E729-F729</f>
        <v>203.70000000000005</v>
      </c>
    </row>
    <row r="730" spans="1:11">
      <c r="A730" s="3">
        <v>45260</v>
      </c>
      <c r="B730" s="422" t="s">
        <v>93</v>
      </c>
      <c r="C730" s="422" t="s">
        <v>26</v>
      </c>
      <c r="D730" t="s">
        <v>15</v>
      </c>
      <c r="E730" s="207"/>
      <c r="F730" s="207">
        <v>5</v>
      </c>
      <c r="G730" s="2">
        <f>+G729+E730-F730</f>
        <v>198.70000000000005</v>
      </c>
    </row>
    <row r="731" spans="1:11">
      <c r="A731" s="3">
        <v>45322</v>
      </c>
      <c r="B731" s="422">
        <v>28194</v>
      </c>
      <c r="C731" s="422" t="s">
        <v>26</v>
      </c>
      <c r="D731" t="s">
        <v>12</v>
      </c>
      <c r="E731" s="207"/>
      <c r="F731" s="20">
        <v>177.4</v>
      </c>
      <c r="G731" s="2">
        <f>+G730+E731-F731</f>
        <v>21.30000000000004</v>
      </c>
    </row>
    <row r="732" spans="1:11">
      <c r="A732" s="3">
        <v>45322</v>
      </c>
      <c r="B732" s="422">
        <v>28194</v>
      </c>
      <c r="C732" s="422" t="s">
        <v>26</v>
      </c>
      <c r="D732" t="s">
        <v>13</v>
      </c>
      <c r="E732" s="207"/>
      <c r="F732" s="20">
        <v>21.3</v>
      </c>
      <c r="G732" s="2">
        <f>+G731+E732-F732</f>
        <v>3.907985046680551E-14</v>
      </c>
    </row>
    <row r="733" spans="1:11">
      <c r="A733" s="31">
        <v>45291</v>
      </c>
      <c r="B733" s="421" t="s">
        <v>10</v>
      </c>
      <c r="C733" s="421" t="s">
        <v>27</v>
      </c>
      <c r="D733" t="s">
        <v>12</v>
      </c>
      <c r="E733" s="20">
        <v>189.5</v>
      </c>
      <c r="F733" s="207"/>
      <c r="G733" s="2">
        <f>+G732+E733-F733</f>
        <v>189.50000000000003</v>
      </c>
    </row>
    <row r="734" spans="1:11">
      <c r="B734" s="422"/>
      <c r="C734" s="422"/>
      <c r="D734" t="s">
        <v>13</v>
      </c>
      <c r="E734" s="20">
        <v>24.2</v>
      </c>
      <c r="F734" s="207"/>
      <c r="G734" s="2">
        <f>+G733+E734-F734</f>
        <v>213.70000000000002</v>
      </c>
    </row>
    <row r="735" spans="1:11">
      <c r="B735" s="422"/>
      <c r="C735" s="422"/>
      <c r="D735" t="s">
        <v>14</v>
      </c>
      <c r="E735" s="207">
        <v>60</v>
      </c>
      <c r="F735" s="207"/>
      <c r="G735" s="2">
        <f>+G734+E735-F735</f>
        <v>273.70000000000005</v>
      </c>
    </row>
    <row r="736" spans="1:11">
      <c r="B736" s="422"/>
      <c r="C736" s="422"/>
      <c r="D736" t="s">
        <v>15</v>
      </c>
      <c r="E736" s="207">
        <v>5</v>
      </c>
      <c r="F736" s="207"/>
      <c r="G736" s="2">
        <f>+G735+E736-F736</f>
        <v>278.70000000000005</v>
      </c>
    </row>
    <row r="737" spans="1:7">
      <c r="A737" s="3">
        <v>45291</v>
      </c>
      <c r="B737" s="422" t="s">
        <v>76</v>
      </c>
      <c r="C737" s="422" t="s">
        <v>27</v>
      </c>
      <c r="D737" t="s">
        <v>14</v>
      </c>
      <c r="E737" s="207"/>
      <c r="F737" s="207">
        <v>60</v>
      </c>
      <c r="G737" s="2">
        <f>+G736+E737-F737</f>
        <v>218.70000000000005</v>
      </c>
    </row>
    <row r="738" spans="1:7">
      <c r="A738" s="3">
        <v>45291</v>
      </c>
      <c r="B738" s="422" t="s">
        <v>76</v>
      </c>
      <c r="C738" s="422" t="s">
        <v>27</v>
      </c>
      <c r="D738" t="s">
        <v>15</v>
      </c>
      <c r="E738" s="207"/>
      <c r="F738" s="207">
        <v>5</v>
      </c>
      <c r="G738" s="2">
        <f t="shared" ref="G738:G777" si="15">+G737+E738-F738</f>
        <v>213.70000000000005</v>
      </c>
    </row>
    <row r="739" spans="1:7">
      <c r="A739" s="3">
        <v>45322</v>
      </c>
      <c r="B739" s="422">
        <v>28194</v>
      </c>
      <c r="C739" s="422" t="s">
        <v>27</v>
      </c>
      <c r="D739" t="s">
        <v>12</v>
      </c>
      <c r="E739" s="207"/>
      <c r="F739" s="20">
        <v>189.5</v>
      </c>
      <c r="G739" s="2">
        <f t="shared" si="15"/>
        <v>24.200000000000045</v>
      </c>
    </row>
    <row r="740" spans="1:7">
      <c r="A740" s="3">
        <v>45322</v>
      </c>
      <c r="B740" s="422">
        <v>28194</v>
      </c>
      <c r="C740" s="422" t="s">
        <v>27</v>
      </c>
      <c r="D740" t="s">
        <v>13</v>
      </c>
      <c r="E740" s="207"/>
      <c r="F740" s="20">
        <v>24.2</v>
      </c>
      <c r="G740" s="2">
        <f t="shared" si="15"/>
        <v>4.6185277824406512E-14</v>
      </c>
    </row>
    <row r="741" spans="1:7">
      <c r="A741" s="81">
        <v>45322</v>
      </c>
      <c r="B741" s="421" t="s">
        <v>10</v>
      </c>
      <c r="C741" s="421" t="s">
        <v>11</v>
      </c>
      <c r="D741" t="s">
        <v>12</v>
      </c>
      <c r="E741" s="20">
        <v>211.6</v>
      </c>
      <c r="F741" s="207"/>
      <c r="G741" s="2">
        <f t="shared" si="15"/>
        <v>211.60000000000005</v>
      </c>
    </row>
    <row r="742" spans="1:7">
      <c r="A742" s="70"/>
      <c r="B742" s="422"/>
      <c r="C742" s="422"/>
      <c r="D742" t="s">
        <v>13</v>
      </c>
      <c r="E742" s="20">
        <v>26.1</v>
      </c>
      <c r="F742" s="207"/>
      <c r="G742" s="2">
        <f t="shared" si="15"/>
        <v>237.70000000000005</v>
      </c>
    </row>
    <row r="743" spans="1:7">
      <c r="A743" s="70"/>
      <c r="B743" s="422"/>
      <c r="C743" s="422"/>
      <c r="D743" t="s">
        <v>14</v>
      </c>
      <c r="E743" s="207">
        <v>60</v>
      </c>
      <c r="F743" s="207"/>
      <c r="G743" s="2">
        <f t="shared" si="15"/>
        <v>297.70000000000005</v>
      </c>
    </row>
    <row r="744" spans="1:7">
      <c r="A744" s="70"/>
      <c r="B744" s="422"/>
      <c r="C744" s="422"/>
      <c r="D744" t="s">
        <v>15</v>
      </c>
      <c r="E744" s="207">
        <v>5</v>
      </c>
      <c r="F744" s="207"/>
      <c r="G744" s="2">
        <f t="shared" si="15"/>
        <v>302.70000000000005</v>
      </c>
    </row>
    <row r="745" spans="1:7">
      <c r="A745" s="70"/>
      <c r="B745" s="422"/>
      <c r="C745" s="422"/>
      <c r="D745" t="s">
        <v>119</v>
      </c>
      <c r="E745" s="207">
        <v>24.2</v>
      </c>
      <c r="F745" s="207"/>
      <c r="G745" s="2">
        <f t="shared" si="15"/>
        <v>326.90000000000003</v>
      </c>
    </row>
    <row r="746" spans="1:7">
      <c r="A746" s="70">
        <v>45322</v>
      </c>
      <c r="B746" s="422" t="s">
        <v>77</v>
      </c>
      <c r="C746" s="422" t="s">
        <v>11</v>
      </c>
      <c r="D746" t="s">
        <v>14</v>
      </c>
      <c r="E746" s="207"/>
      <c r="F746" s="207">
        <v>60</v>
      </c>
      <c r="G746" s="2">
        <f t="shared" si="15"/>
        <v>266.90000000000003</v>
      </c>
    </row>
    <row r="747" spans="1:7">
      <c r="A747" s="70">
        <v>45322</v>
      </c>
      <c r="B747" s="422" t="s">
        <v>77</v>
      </c>
      <c r="C747" s="422" t="s">
        <v>11</v>
      </c>
      <c r="D747" t="s">
        <v>15</v>
      </c>
      <c r="E747" s="207"/>
      <c r="F747" s="207">
        <v>5</v>
      </c>
      <c r="G747" s="2">
        <f t="shared" si="15"/>
        <v>261.90000000000003</v>
      </c>
    </row>
    <row r="748" spans="1:7">
      <c r="A748" s="70">
        <v>45356</v>
      </c>
      <c r="B748" s="422">
        <v>28429</v>
      </c>
      <c r="C748" s="422" t="s">
        <v>11</v>
      </c>
      <c r="D748" t="s">
        <v>12</v>
      </c>
      <c r="E748" s="207"/>
      <c r="F748" s="207">
        <v>211.6</v>
      </c>
      <c r="G748" s="2">
        <f t="shared" si="15"/>
        <v>50.30000000000004</v>
      </c>
    </row>
    <row r="749" spans="1:7">
      <c r="A749" s="70">
        <v>45356</v>
      </c>
      <c r="B749" s="422">
        <v>28429</v>
      </c>
      <c r="C749" s="422" t="s">
        <v>11</v>
      </c>
      <c r="D749" t="s">
        <v>13</v>
      </c>
      <c r="E749" s="207"/>
      <c r="F749" s="207">
        <v>26.1</v>
      </c>
      <c r="G749" s="2">
        <f t="shared" si="15"/>
        <v>24.200000000000038</v>
      </c>
    </row>
    <row r="750" spans="1:7">
      <c r="A750" s="70">
        <v>45356</v>
      </c>
      <c r="B750" s="422">
        <v>28429</v>
      </c>
      <c r="C750" s="422" t="s">
        <v>11</v>
      </c>
      <c r="D750" t="s">
        <v>119</v>
      </c>
      <c r="E750" s="207"/>
      <c r="F750" s="207">
        <v>24.2</v>
      </c>
      <c r="G750" s="2">
        <f t="shared" si="15"/>
        <v>3.907985046680551E-14</v>
      </c>
    </row>
    <row r="751" spans="1:7">
      <c r="A751" s="81">
        <v>45351</v>
      </c>
      <c r="B751" s="421" t="s">
        <v>10</v>
      </c>
      <c r="C751" s="421" t="s">
        <v>17</v>
      </c>
      <c r="D751" t="s">
        <v>12</v>
      </c>
      <c r="E751" s="207">
        <v>219.3</v>
      </c>
      <c r="F751" s="207"/>
      <c r="G751" s="2">
        <f t="shared" si="15"/>
        <v>219.30000000000004</v>
      </c>
    </row>
    <row r="752" spans="1:7">
      <c r="A752" s="70"/>
      <c r="B752" s="422"/>
      <c r="C752" s="422"/>
      <c r="D752" t="s">
        <v>13</v>
      </c>
      <c r="E752" s="207">
        <v>23.1</v>
      </c>
      <c r="F752" s="207"/>
      <c r="G752" s="2">
        <f t="shared" si="15"/>
        <v>242.40000000000003</v>
      </c>
    </row>
    <row r="753" spans="1:11">
      <c r="A753" s="70"/>
      <c r="B753" s="422"/>
      <c r="C753" s="422"/>
      <c r="D753" t="s">
        <v>14</v>
      </c>
      <c r="E753" s="207">
        <v>58</v>
      </c>
      <c r="F753" s="207"/>
      <c r="G753" s="2">
        <f t="shared" si="15"/>
        <v>300.40000000000003</v>
      </c>
    </row>
    <row r="754" spans="1:11">
      <c r="A754" s="70"/>
      <c r="B754" s="422"/>
      <c r="C754" s="422"/>
      <c r="D754" t="s">
        <v>15</v>
      </c>
      <c r="E754" s="207">
        <v>5</v>
      </c>
      <c r="F754" s="207"/>
      <c r="G754" s="2">
        <f t="shared" si="15"/>
        <v>305.40000000000003</v>
      </c>
    </row>
    <row r="755" spans="1:11">
      <c r="A755" s="70">
        <v>45351</v>
      </c>
      <c r="B755" s="422" t="s">
        <v>78</v>
      </c>
      <c r="C755" s="422" t="s">
        <v>17</v>
      </c>
      <c r="D755" t="s">
        <v>14</v>
      </c>
      <c r="E755" s="207"/>
      <c r="F755" s="207">
        <v>58</v>
      </c>
      <c r="G755" s="2">
        <f t="shared" si="15"/>
        <v>247.40000000000003</v>
      </c>
    </row>
    <row r="756" spans="1:11">
      <c r="A756" s="70">
        <v>45351</v>
      </c>
      <c r="B756" s="422" t="s">
        <v>78</v>
      </c>
      <c r="C756" s="422" t="s">
        <v>17</v>
      </c>
      <c r="D756" t="s">
        <v>15</v>
      </c>
      <c r="E756" s="207"/>
      <c r="F756" s="207">
        <v>5</v>
      </c>
      <c r="G756" s="2">
        <f t="shared" si="15"/>
        <v>242.40000000000003</v>
      </c>
    </row>
    <row r="757" spans="1:11">
      <c r="A757" s="3">
        <v>45376</v>
      </c>
      <c r="B757" s="422">
        <v>28641</v>
      </c>
      <c r="C757" s="422" t="s">
        <v>17</v>
      </c>
      <c r="D757" t="s">
        <v>12</v>
      </c>
      <c r="F757" s="2">
        <v>219.3</v>
      </c>
      <c r="G757" s="2">
        <f t="shared" si="15"/>
        <v>23.100000000000023</v>
      </c>
    </row>
    <row r="758" spans="1:11">
      <c r="A758" s="3">
        <v>45376</v>
      </c>
      <c r="B758" s="422">
        <v>28641</v>
      </c>
      <c r="C758" s="422" t="s">
        <v>17</v>
      </c>
      <c r="D758" t="s">
        <v>13</v>
      </c>
      <c r="F758" s="2">
        <v>23.1</v>
      </c>
      <c r="G758" s="2">
        <f t="shared" si="15"/>
        <v>0</v>
      </c>
    </row>
    <row r="759" spans="1:11">
      <c r="A759" s="31">
        <v>45382</v>
      </c>
      <c r="B759" s="421" t="s">
        <v>10</v>
      </c>
      <c r="C759" s="421" t="s">
        <v>18</v>
      </c>
      <c r="D759" t="s">
        <v>12</v>
      </c>
      <c r="E759" s="207">
        <v>212.3</v>
      </c>
      <c r="F759" s="207"/>
      <c r="G759" s="2">
        <f t="shared" si="15"/>
        <v>212.3</v>
      </c>
    </row>
    <row r="760" spans="1:11">
      <c r="B760" s="422"/>
      <c r="C760" s="422"/>
      <c r="D760" t="s">
        <v>13</v>
      </c>
      <c r="E760" s="207">
        <v>20.2</v>
      </c>
      <c r="F760" s="207"/>
      <c r="G760" s="2">
        <f t="shared" si="15"/>
        <v>232.5</v>
      </c>
      <c r="H760" s="28"/>
    </row>
    <row r="761" spans="1:11">
      <c r="B761" s="422"/>
      <c r="C761" s="422"/>
      <c r="D761" t="s">
        <v>14</v>
      </c>
      <c r="E761" s="207">
        <v>60</v>
      </c>
      <c r="F761" s="207"/>
      <c r="G761" s="2">
        <f t="shared" si="15"/>
        <v>292.5</v>
      </c>
    </row>
    <row r="762" spans="1:11">
      <c r="B762" s="422"/>
      <c r="C762" s="422"/>
      <c r="D762" t="s">
        <v>15</v>
      </c>
      <c r="E762" s="207">
        <v>5</v>
      </c>
      <c r="F762" s="207"/>
      <c r="G762" s="2">
        <f t="shared" si="15"/>
        <v>297.5</v>
      </c>
      <c r="I762" s="440"/>
      <c r="J762" s="440"/>
      <c r="K762" s="440"/>
    </row>
    <row r="763" spans="1:11">
      <c r="B763" s="422"/>
      <c r="C763" s="422"/>
      <c r="D763" t="s">
        <v>167</v>
      </c>
      <c r="E763" s="207">
        <v>102.5</v>
      </c>
      <c r="F763" s="207"/>
      <c r="G763" s="2">
        <f t="shared" si="15"/>
        <v>400</v>
      </c>
      <c r="I763" s="421"/>
      <c r="K763" s="207"/>
    </row>
    <row r="764" spans="1:11">
      <c r="A764" s="3">
        <v>45382</v>
      </c>
      <c r="B764" s="422" t="s">
        <v>81</v>
      </c>
      <c r="C764" s="422" t="s">
        <v>18</v>
      </c>
      <c r="D764" t="s">
        <v>14</v>
      </c>
      <c r="E764" s="207"/>
      <c r="F764" s="207">
        <v>60</v>
      </c>
      <c r="G764" s="2">
        <f t="shared" si="15"/>
        <v>340</v>
      </c>
      <c r="I764" s="422"/>
      <c r="K764" s="207"/>
    </row>
    <row r="765" spans="1:11">
      <c r="A765" s="3">
        <v>45382</v>
      </c>
      <c r="B765" s="422" t="s">
        <v>81</v>
      </c>
      <c r="C765" s="422" t="s">
        <v>18</v>
      </c>
      <c r="D765" t="s">
        <v>15</v>
      </c>
      <c r="E765" s="207"/>
      <c r="F765" s="207">
        <v>5</v>
      </c>
      <c r="G765" s="2">
        <f t="shared" si="15"/>
        <v>335</v>
      </c>
      <c r="K765" s="207"/>
    </row>
    <row r="766" spans="1:11">
      <c r="A766" s="3">
        <v>45441</v>
      </c>
      <c r="B766" s="422">
        <v>28951</v>
      </c>
      <c r="C766" s="422" t="s">
        <v>18</v>
      </c>
      <c r="D766" t="s">
        <v>12</v>
      </c>
      <c r="E766" s="207"/>
      <c r="F766" s="207">
        <v>212.3</v>
      </c>
      <c r="G766" s="2">
        <f t="shared" si="15"/>
        <v>122.69999999999999</v>
      </c>
      <c r="K766" s="207"/>
    </row>
    <row r="767" spans="1:11">
      <c r="A767" s="3">
        <v>45441</v>
      </c>
      <c r="B767" s="422">
        <v>28951</v>
      </c>
      <c r="C767" s="422" t="s">
        <v>18</v>
      </c>
      <c r="D767" t="s">
        <v>13</v>
      </c>
      <c r="E767" s="207"/>
      <c r="F767" s="207">
        <v>20.2</v>
      </c>
      <c r="G767" s="2">
        <f t="shared" si="15"/>
        <v>102.49999999999999</v>
      </c>
      <c r="K767" s="207"/>
    </row>
    <row r="768" spans="1:11">
      <c r="A768" s="3">
        <v>45441</v>
      </c>
      <c r="B768" s="422">
        <v>28951</v>
      </c>
      <c r="C768" s="422" t="s">
        <v>18</v>
      </c>
      <c r="D768" t="s">
        <v>167</v>
      </c>
      <c r="E768" s="207"/>
      <c r="F768" s="207">
        <v>102.5</v>
      </c>
      <c r="G768" s="2">
        <f t="shared" si="15"/>
        <v>0</v>
      </c>
      <c r="K768" s="207"/>
    </row>
    <row r="769" spans="1:11">
      <c r="A769" s="31">
        <v>45412</v>
      </c>
      <c r="B769" s="421" t="s">
        <v>10</v>
      </c>
      <c r="C769" s="421" t="s">
        <v>19</v>
      </c>
      <c r="D769" t="s">
        <v>12</v>
      </c>
      <c r="E769" s="207">
        <v>211</v>
      </c>
      <c r="F769" s="207"/>
      <c r="G769" s="2">
        <f t="shared" si="15"/>
        <v>211</v>
      </c>
      <c r="I769" s="421"/>
      <c r="K769" s="207"/>
    </row>
    <row r="770" spans="1:11">
      <c r="B770" s="422"/>
      <c r="C770" s="422"/>
      <c r="D770" t="s">
        <v>13</v>
      </c>
      <c r="E770" s="207">
        <v>22</v>
      </c>
      <c r="F770" s="207"/>
      <c r="G770" s="2">
        <f t="shared" si="15"/>
        <v>233</v>
      </c>
      <c r="I770" s="422"/>
      <c r="K770" s="207"/>
    </row>
    <row r="771" spans="1:11">
      <c r="B771" s="422"/>
      <c r="C771" s="422"/>
      <c r="D771" t="s">
        <v>14</v>
      </c>
      <c r="E771" s="207">
        <v>60</v>
      </c>
      <c r="F771" s="207"/>
      <c r="G771" s="2">
        <f t="shared" si="15"/>
        <v>293</v>
      </c>
    </row>
    <row r="772" spans="1:11">
      <c r="B772" s="422"/>
      <c r="C772" s="422"/>
      <c r="D772" t="s">
        <v>15</v>
      </c>
      <c r="E772" s="207">
        <v>5</v>
      </c>
      <c r="F772" s="207"/>
      <c r="G772" s="2">
        <f t="shared" si="15"/>
        <v>298</v>
      </c>
    </row>
    <row r="773" spans="1:11">
      <c r="A773" s="3">
        <v>45412</v>
      </c>
      <c r="B773" s="422" t="s">
        <v>98</v>
      </c>
      <c r="C773" s="422" t="s">
        <v>19</v>
      </c>
      <c r="D773" t="s">
        <v>14</v>
      </c>
      <c r="E773" s="207"/>
      <c r="F773" s="207">
        <v>58</v>
      </c>
      <c r="G773" s="2">
        <f t="shared" si="15"/>
        <v>240</v>
      </c>
    </row>
    <row r="774" spans="1:11">
      <c r="A774" s="3">
        <v>45419</v>
      </c>
      <c r="B774" s="422">
        <v>28800</v>
      </c>
      <c r="C774" s="422" t="s">
        <v>19</v>
      </c>
      <c r="D774" t="s">
        <v>14</v>
      </c>
      <c r="E774" s="207"/>
      <c r="F774" s="207">
        <v>2</v>
      </c>
      <c r="G774" s="2">
        <f t="shared" si="15"/>
        <v>238</v>
      </c>
    </row>
    <row r="775" spans="1:11">
      <c r="A775" s="3">
        <v>45419</v>
      </c>
      <c r="B775" s="422">
        <v>28800</v>
      </c>
      <c r="C775" s="422" t="s">
        <v>19</v>
      </c>
      <c r="D775" t="s">
        <v>15</v>
      </c>
      <c r="E775" s="207"/>
      <c r="F775" s="207">
        <v>5</v>
      </c>
      <c r="G775" s="2">
        <f t="shared" si="15"/>
        <v>233</v>
      </c>
    </row>
    <row r="776" spans="1:11">
      <c r="A776" s="3">
        <v>45441</v>
      </c>
      <c r="B776" s="422">
        <v>28951</v>
      </c>
      <c r="C776" s="422" t="s">
        <v>19</v>
      </c>
      <c r="D776" t="s">
        <v>12</v>
      </c>
      <c r="F776" s="2">
        <v>211</v>
      </c>
      <c r="G776" s="2">
        <f t="shared" si="15"/>
        <v>22</v>
      </c>
    </row>
    <row r="777" spans="1:11">
      <c r="A777" s="3">
        <v>45441</v>
      </c>
      <c r="B777" s="422">
        <v>28951</v>
      </c>
      <c r="C777" s="422" t="s">
        <v>19</v>
      </c>
      <c r="D777" t="s">
        <v>13</v>
      </c>
      <c r="F777" s="2">
        <v>22</v>
      </c>
      <c r="G777" s="2">
        <f t="shared" si="15"/>
        <v>0</v>
      </c>
    </row>
    <row r="778" spans="1:11">
      <c r="A778" s="31">
        <v>45443</v>
      </c>
      <c r="B778" s="421" t="s">
        <v>10</v>
      </c>
      <c r="C778" s="421" t="s">
        <v>20</v>
      </c>
      <c r="D778" t="s">
        <v>12</v>
      </c>
      <c r="E778" s="207">
        <v>192</v>
      </c>
      <c r="F778" s="207"/>
      <c r="G778" s="2">
        <f t="shared" ref="G778:G847" si="16">+G777+E778-F778</f>
        <v>192</v>
      </c>
    </row>
    <row r="779" spans="1:11">
      <c r="B779" s="422"/>
      <c r="C779" s="422"/>
      <c r="D779" t="s">
        <v>13</v>
      </c>
      <c r="E779" s="207">
        <v>28</v>
      </c>
      <c r="F779" s="207"/>
      <c r="G779" s="2">
        <f t="shared" si="16"/>
        <v>220</v>
      </c>
    </row>
    <row r="780" spans="1:11">
      <c r="B780" s="422"/>
      <c r="C780" s="422"/>
      <c r="D780" t="s">
        <v>14</v>
      </c>
      <c r="E780" s="207">
        <v>60</v>
      </c>
      <c r="F780" s="207"/>
      <c r="G780" s="2">
        <f t="shared" si="16"/>
        <v>280</v>
      </c>
    </row>
    <row r="781" spans="1:11">
      <c r="B781" s="422"/>
      <c r="C781" s="422"/>
      <c r="D781" t="s">
        <v>15</v>
      </c>
      <c r="E781" s="207">
        <v>5</v>
      </c>
      <c r="F781" s="207"/>
      <c r="G781" s="2">
        <f t="shared" si="16"/>
        <v>285</v>
      </c>
    </row>
    <row r="782" spans="1:11">
      <c r="A782" s="3">
        <v>45443</v>
      </c>
      <c r="B782" s="422" t="s">
        <v>100</v>
      </c>
      <c r="C782" s="422" t="s">
        <v>20</v>
      </c>
      <c r="D782" t="s">
        <v>14</v>
      </c>
      <c r="E782" s="207"/>
      <c r="F782" s="207">
        <v>60</v>
      </c>
      <c r="G782" s="2">
        <f t="shared" si="16"/>
        <v>225</v>
      </c>
    </row>
    <row r="783" spans="1:11">
      <c r="A783" s="3">
        <v>45443</v>
      </c>
      <c r="B783" s="422" t="s">
        <v>100</v>
      </c>
      <c r="C783" s="422" t="s">
        <v>20</v>
      </c>
      <c r="D783" t="s">
        <v>15</v>
      </c>
      <c r="E783" s="207"/>
      <c r="F783" s="207">
        <v>5</v>
      </c>
      <c r="G783" s="2">
        <f t="shared" si="16"/>
        <v>220</v>
      </c>
    </row>
    <row r="784" spans="1:11">
      <c r="A784" s="3">
        <v>45484</v>
      </c>
      <c r="B784" s="422">
        <v>29321</v>
      </c>
      <c r="C784" s="422" t="s">
        <v>20</v>
      </c>
      <c r="D784" t="s">
        <v>12</v>
      </c>
      <c r="E784" s="207"/>
      <c r="F784" s="207">
        <v>192</v>
      </c>
      <c r="G784" s="2">
        <f t="shared" si="16"/>
        <v>28</v>
      </c>
    </row>
    <row r="785" spans="1:11">
      <c r="A785" s="3">
        <v>45484</v>
      </c>
      <c r="B785" s="422">
        <v>29321</v>
      </c>
      <c r="C785" s="422" t="s">
        <v>20</v>
      </c>
      <c r="D785" t="s">
        <v>13</v>
      </c>
      <c r="E785" s="207"/>
      <c r="F785" s="207">
        <v>28</v>
      </c>
      <c r="G785" s="2">
        <f t="shared" si="16"/>
        <v>0</v>
      </c>
    </row>
    <row r="786" spans="1:11">
      <c r="A786" s="81">
        <v>45473</v>
      </c>
      <c r="B786" s="421" t="s">
        <v>10</v>
      </c>
      <c r="C786" s="421" t="s">
        <v>21</v>
      </c>
      <c r="D786" t="s">
        <v>12</v>
      </c>
      <c r="E786" s="207">
        <v>186.5</v>
      </c>
      <c r="F786" s="207"/>
      <c r="G786" s="2">
        <f t="shared" si="16"/>
        <v>186.5</v>
      </c>
    </row>
    <row r="787" spans="1:11">
      <c r="A787" s="70"/>
      <c r="B787" s="422"/>
      <c r="C787" s="422"/>
      <c r="D787" t="s">
        <v>13</v>
      </c>
      <c r="E787" s="207">
        <v>21.9</v>
      </c>
      <c r="F787" s="207"/>
      <c r="G787" s="2">
        <f t="shared" si="16"/>
        <v>208.4</v>
      </c>
    </row>
    <row r="788" spans="1:11">
      <c r="A788" s="70"/>
      <c r="B788" s="422"/>
      <c r="C788" s="422"/>
      <c r="D788" t="s">
        <v>14</v>
      </c>
      <c r="E788" s="207">
        <v>60</v>
      </c>
      <c r="F788" s="207"/>
      <c r="G788" s="2">
        <f t="shared" si="16"/>
        <v>268.39999999999998</v>
      </c>
      <c r="I788" s="421"/>
      <c r="K788" s="207"/>
    </row>
    <row r="789" spans="1:11">
      <c r="A789" s="70"/>
      <c r="B789" s="422"/>
      <c r="C789" s="422"/>
      <c r="D789" t="s">
        <v>15</v>
      </c>
      <c r="E789" s="207">
        <v>5</v>
      </c>
      <c r="F789" s="207"/>
      <c r="G789" s="2">
        <f t="shared" si="16"/>
        <v>273.39999999999998</v>
      </c>
      <c r="I789" s="422"/>
      <c r="K789" s="207"/>
    </row>
    <row r="790" spans="1:11">
      <c r="A790" s="70">
        <v>45473</v>
      </c>
      <c r="B790" s="422" t="s">
        <v>86</v>
      </c>
      <c r="C790" s="422" t="s">
        <v>21</v>
      </c>
      <c r="D790" t="s">
        <v>14</v>
      </c>
      <c r="E790" s="207"/>
      <c r="F790" s="207">
        <v>60</v>
      </c>
      <c r="G790" s="2">
        <f t="shared" si="16"/>
        <v>213.39999999999998</v>
      </c>
      <c r="I790" s="421"/>
      <c r="K790" s="207"/>
    </row>
    <row r="791" spans="1:11">
      <c r="A791" s="70">
        <v>45473</v>
      </c>
      <c r="B791" s="422" t="s">
        <v>86</v>
      </c>
      <c r="C791" s="422" t="s">
        <v>21</v>
      </c>
      <c r="D791" t="s">
        <v>15</v>
      </c>
      <c r="E791" s="207"/>
      <c r="F791" s="207">
        <v>5</v>
      </c>
      <c r="G791" s="2">
        <f t="shared" si="16"/>
        <v>208.39999999999998</v>
      </c>
      <c r="I791" s="422"/>
      <c r="K791" s="207"/>
    </row>
    <row r="792" spans="1:11">
      <c r="A792" s="70">
        <v>45532</v>
      </c>
      <c r="B792" s="422">
        <v>29585</v>
      </c>
      <c r="C792" s="422" t="s">
        <v>21</v>
      </c>
      <c r="D792" t="s">
        <v>12</v>
      </c>
      <c r="E792" s="207"/>
      <c r="F792" s="207">
        <v>186.5</v>
      </c>
      <c r="G792" s="2">
        <f t="shared" si="16"/>
        <v>21.899999999999977</v>
      </c>
      <c r="I792" s="422"/>
      <c r="K792" s="207"/>
    </row>
    <row r="793" spans="1:11">
      <c r="A793" s="70">
        <v>45532</v>
      </c>
      <c r="B793" s="422">
        <v>29585</v>
      </c>
      <c r="C793" s="422" t="s">
        <v>21</v>
      </c>
      <c r="D793" t="s">
        <v>13</v>
      </c>
      <c r="E793" s="207"/>
      <c r="F793" s="207">
        <v>21.9</v>
      </c>
      <c r="G793" s="2">
        <f t="shared" si="16"/>
        <v>0</v>
      </c>
      <c r="I793" s="422"/>
      <c r="K793" s="207"/>
    </row>
    <row r="794" spans="1:11">
      <c r="A794" s="81">
        <v>45504</v>
      </c>
      <c r="B794" s="421" t="s">
        <v>10</v>
      </c>
      <c r="C794" s="421" t="s">
        <v>22</v>
      </c>
      <c r="D794" t="s">
        <v>12</v>
      </c>
      <c r="E794" s="207">
        <v>183</v>
      </c>
      <c r="F794" s="207"/>
      <c r="G794" s="2">
        <f t="shared" si="16"/>
        <v>183</v>
      </c>
      <c r="K794" s="207"/>
    </row>
    <row r="795" spans="1:11">
      <c r="A795" s="70"/>
      <c r="B795" s="422"/>
      <c r="C795" s="422"/>
      <c r="D795" t="s">
        <v>13</v>
      </c>
      <c r="E795" s="207">
        <v>22.7</v>
      </c>
      <c r="F795" s="207"/>
      <c r="G795" s="2">
        <f t="shared" si="16"/>
        <v>205.7</v>
      </c>
      <c r="K795" s="28"/>
    </row>
    <row r="796" spans="1:11">
      <c r="A796" s="70"/>
      <c r="B796" s="422"/>
      <c r="C796" s="422"/>
      <c r="D796" t="s">
        <v>14</v>
      </c>
      <c r="E796" s="207">
        <v>60</v>
      </c>
      <c r="F796" s="207"/>
      <c r="G796" s="2">
        <f t="shared" si="16"/>
        <v>265.7</v>
      </c>
    </row>
    <row r="797" spans="1:11">
      <c r="A797" s="70"/>
      <c r="B797" s="422"/>
      <c r="C797" s="422"/>
      <c r="D797" t="s">
        <v>15</v>
      </c>
      <c r="E797" s="207">
        <v>5</v>
      </c>
      <c r="F797" s="207"/>
      <c r="G797" s="2">
        <f t="shared" si="16"/>
        <v>270.7</v>
      </c>
    </row>
    <row r="798" spans="1:11">
      <c r="A798" s="70"/>
      <c r="B798" s="422"/>
      <c r="C798" s="422"/>
      <c r="D798" t="s">
        <v>152</v>
      </c>
      <c r="E798" s="207">
        <v>102.5</v>
      </c>
      <c r="F798" s="207"/>
      <c r="G798" s="2">
        <f t="shared" si="16"/>
        <v>373.2</v>
      </c>
    </row>
    <row r="799" spans="1:11">
      <c r="A799" s="70"/>
      <c r="B799" s="422"/>
      <c r="C799" s="422"/>
      <c r="D799" t="s">
        <v>56</v>
      </c>
      <c r="E799" s="207">
        <v>250</v>
      </c>
      <c r="F799" s="207"/>
      <c r="G799" s="2">
        <f t="shared" si="16"/>
        <v>623.20000000000005</v>
      </c>
    </row>
    <row r="800" spans="1:11">
      <c r="A800" s="70">
        <v>45504</v>
      </c>
      <c r="B800" s="422" t="s">
        <v>87</v>
      </c>
      <c r="C800" s="422" t="s">
        <v>22</v>
      </c>
      <c r="D800" t="s">
        <v>14</v>
      </c>
      <c r="E800" s="207"/>
      <c r="F800" s="207">
        <v>60</v>
      </c>
      <c r="G800" s="2">
        <f t="shared" si="16"/>
        <v>563.20000000000005</v>
      </c>
    </row>
    <row r="801" spans="1:11">
      <c r="A801" s="70">
        <v>45504</v>
      </c>
      <c r="B801" s="422" t="s">
        <v>87</v>
      </c>
      <c r="C801" s="422" t="s">
        <v>22</v>
      </c>
      <c r="D801" t="s">
        <v>15</v>
      </c>
      <c r="E801" s="207"/>
      <c r="F801" s="207">
        <v>5</v>
      </c>
      <c r="G801" s="2">
        <f t="shared" si="16"/>
        <v>558.20000000000005</v>
      </c>
    </row>
    <row r="802" spans="1:11">
      <c r="A802" s="70">
        <v>45532</v>
      </c>
      <c r="B802" s="422">
        <v>29585</v>
      </c>
      <c r="C802" s="422" t="s">
        <v>22</v>
      </c>
      <c r="D802" t="s">
        <v>12</v>
      </c>
      <c r="E802" s="207"/>
      <c r="F802" s="207">
        <v>183</v>
      </c>
      <c r="G802" s="2">
        <f t="shared" si="16"/>
        <v>375.20000000000005</v>
      </c>
    </row>
    <row r="803" spans="1:11">
      <c r="A803" s="70">
        <v>45532</v>
      </c>
      <c r="B803" s="422">
        <v>29585</v>
      </c>
      <c r="C803" s="422" t="s">
        <v>22</v>
      </c>
      <c r="D803" t="s">
        <v>13</v>
      </c>
      <c r="E803" s="207"/>
      <c r="F803" s="207">
        <v>22.7</v>
      </c>
      <c r="G803" s="2">
        <f t="shared" si="16"/>
        <v>352.50000000000006</v>
      </c>
    </row>
    <row r="804" spans="1:11">
      <c r="A804" s="70">
        <v>45532</v>
      </c>
      <c r="B804" s="422">
        <v>29585</v>
      </c>
      <c r="C804" s="422" t="s">
        <v>22</v>
      </c>
      <c r="D804" t="s">
        <v>152</v>
      </c>
      <c r="E804" s="207"/>
      <c r="F804" s="207">
        <v>102.5</v>
      </c>
      <c r="G804" s="2">
        <f t="shared" si="16"/>
        <v>250.00000000000006</v>
      </c>
    </row>
    <row r="805" spans="1:11">
      <c r="A805" s="70">
        <v>45499</v>
      </c>
      <c r="B805" s="422">
        <v>29433</v>
      </c>
      <c r="C805" s="422" t="s">
        <v>22</v>
      </c>
      <c r="D805" t="s">
        <v>56</v>
      </c>
      <c r="E805" s="207"/>
      <c r="F805" s="207">
        <v>250</v>
      </c>
      <c r="G805" s="2">
        <f t="shared" si="16"/>
        <v>0</v>
      </c>
      <c r="I805" s="440" t="s">
        <v>204</v>
      </c>
      <c r="J805" s="440"/>
      <c r="K805" s="440"/>
    </row>
    <row r="806" spans="1:11">
      <c r="A806" s="31">
        <v>45535</v>
      </c>
      <c r="B806" s="421" t="s">
        <v>10</v>
      </c>
      <c r="C806" s="421" t="s">
        <v>57</v>
      </c>
      <c r="D806" t="s">
        <v>12</v>
      </c>
      <c r="E806" s="207">
        <v>183.6</v>
      </c>
      <c r="F806" s="207"/>
      <c r="G806" s="2">
        <f t="shared" si="16"/>
        <v>183.6</v>
      </c>
      <c r="H806">
        <v>2024</v>
      </c>
      <c r="I806" s="421" t="s">
        <v>57</v>
      </c>
      <c r="J806" t="s">
        <v>12</v>
      </c>
      <c r="K806" s="207">
        <v>183.6</v>
      </c>
    </row>
    <row r="807" spans="1:11">
      <c r="B807" s="422"/>
      <c r="C807" s="422"/>
      <c r="D807" t="s">
        <v>13</v>
      </c>
      <c r="E807" s="207">
        <v>21.2</v>
      </c>
      <c r="F807" s="207"/>
      <c r="G807" s="2">
        <f t="shared" si="16"/>
        <v>204.79999999999998</v>
      </c>
      <c r="I807" s="422"/>
      <c r="J807" t="s">
        <v>13</v>
      </c>
      <c r="K807" s="207">
        <v>21.2</v>
      </c>
    </row>
    <row r="808" spans="1:11">
      <c r="B808" s="422"/>
      <c r="C808" s="422"/>
      <c r="D808" t="s">
        <v>14</v>
      </c>
      <c r="E808" s="207">
        <v>60</v>
      </c>
      <c r="F808" s="207"/>
      <c r="G808" s="2">
        <f t="shared" si="16"/>
        <v>264.79999999999995</v>
      </c>
      <c r="I808" s="421" t="s">
        <v>41</v>
      </c>
      <c r="J808" t="s">
        <v>12</v>
      </c>
      <c r="K808" s="207">
        <v>184.7</v>
      </c>
    </row>
    <row r="809" spans="1:11">
      <c r="B809" s="422"/>
      <c r="C809" s="422"/>
      <c r="D809" t="s">
        <v>15</v>
      </c>
      <c r="E809" s="207">
        <v>5</v>
      </c>
      <c r="F809" s="207"/>
      <c r="G809" s="2">
        <f t="shared" si="16"/>
        <v>269.79999999999995</v>
      </c>
      <c r="I809" s="422"/>
      <c r="J809" t="s">
        <v>13</v>
      </c>
      <c r="K809" s="207">
        <v>22.1</v>
      </c>
    </row>
    <row r="810" spans="1:11">
      <c r="A810" s="3">
        <v>45535</v>
      </c>
      <c r="B810" s="422" t="s">
        <v>102</v>
      </c>
      <c r="C810" s="422" t="s">
        <v>57</v>
      </c>
      <c r="D810" t="s">
        <v>14</v>
      </c>
      <c r="E810" s="207"/>
      <c r="F810" s="207">
        <v>60</v>
      </c>
      <c r="G810" s="2">
        <f t="shared" si="16"/>
        <v>209.79999999999995</v>
      </c>
      <c r="K810" s="20">
        <f>SUM(K806:K809)</f>
        <v>411.6</v>
      </c>
    </row>
    <row r="811" spans="1:11">
      <c r="A811" s="3">
        <v>45535</v>
      </c>
      <c r="B811" s="422" t="s">
        <v>102</v>
      </c>
      <c r="C811" s="422" t="s">
        <v>57</v>
      </c>
      <c r="D811" t="s">
        <v>15</v>
      </c>
      <c r="E811" s="207"/>
      <c r="F811" s="207">
        <v>5</v>
      </c>
      <c r="G811" s="2">
        <f t="shared" si="16"/>
        <v>204.79999999999995</v>
      </c>
    </row>
    <row r="812" spans="1:11">
      <c r="A812" s="3">
        <v>45594</v>
      </c>
      <c r="B812" s="422">
        <v>29909</v>
      </c>
      <c r="C812" s="422" t="s">
        <v>57</v>
      </c>
      <c r="D812" t="s">
        <v>12</v>
      </c>
      <c r="E812" s="207"/>
      <c r="F812" s="207">
        <v>183.6</v>
      </c>
      <c r="G812" s="2">
        <f t="shared" si="16"/>
        <v>21.19999999999996</v>
      </c>
    </row>
    <row r="813" spans="1:11">
      <c r="A813" s="3">
        <v>45594</v>
      </c>
      <c r="B813" s="422">
        <v>29909</v>
      </c>
      <c r="C813" s="422" t="s">
        <v>57</v>
      </c>
      <c r="D813" t="s">
        <v>13</v>
      </c>
      <c r="E813" s="207"/>
      <c r="F813" s="207">
        <v>21.2</v>
      </c>
      <c r="G813" s="2">
        <f t="shared" si="16"/>
        <v>-3.907985046680551E-14</v>
      </c>
    </row>
    <row r="814" spans="1:11">
      <c r="A814" s="81">
        <v>45565</v>
      </c>
      <c r="B814" s="421" t="s">
        <v>10</v>
      </c>
      <c r="C814" s="421" t="s">
        <v>41</v>
      </c>
      <c r="D814" t="s">
        <v>12</v>
      </c>
      <c r="E814" s="207">
        <v>184.7</v>
      </c>
      <c r="F814" s="207"/>
      <c r="G814" s="2">
        <f t="shared" si="16"/>
        <v>184.69999999999996</v>
      </c>
    </row>
    <row r="815" spans="1:11">
      <c r="A815" s="70"/>
      <c r="B815" s="422"/>
      <c r="C815" s="422"/>
      <c r="D815" t="s">
        <v>13</v>
      </c>
      <c r="E815" s="207">
        <v>22.1</v>
      </c>
      <c r="F815" s="207"/>
      <c r="G815" s="2">
        <f t="shared" si="16"/>
        <v>206.79999999999995</v>
      </c>
    </row>
    <row r="816" spans="1:11">
      <c r="A816" s="70"/>
      <c r="B816" s="422"/>
      <c r="C816" s="422"/>
      <c r="D816" t="s">
        <v>14</v>
      </c>
      <c r="E816" s="207">
        <v>60</v>
      </c>
      <c r="F816" s="207"/>
      <c r="G816" s="2">
        <f t="shared" si="16"/>
        <v>266.79999999999995</v>
      </c>
    </row>
    <row r="817" spans="1:12">
      <c r="A817" s="70"/>
      <c r="B817" s="422"/>
      <c r="C817" s="422"/>
      <c r="D817" t="s">
        <v>15</v>
      </c>
      <c r="E817" s="207">
        <v>5</v>
      </c>
      <c r="F817" s="207"/>
      <c r="G817" s="2">
        <f t="shared" si="16"/>
        <v>271.79999999999995</v>
      </c>
    </row>
    <row r="818" spans="1:12">
      <c r="A818" s="70">
        <v>45565</v>
      </c>
      <c r="B818" s="422" t="s">
        <v>91</v>
      </c>
      <c r="C818" s="422" t="s">
        <v>41</v>
      </c>
      <c r="D818" t="s">
        <v>14</v>
      </c>
      <c r="E818" s="207"/>
      <c r="F818" s="207">
        <v>60</v>
      </c>
      <c r="G818" s="2">
        <f t="shared" si="16"/>
        <v>211.79999999999995</v>
      </c>
    </row>
    <row r="819" spans="1:12">
      <c r="A819" s="70">
        <v>45565</v>
      </c>
      <c r="B819" s="422" t="s">
        <v>91</v>
      </c>
      <c r="C819" s="422" t="s">
        <v>41</v>
      </c>
      <c r="D819" t="s">
        <v>15</v>
      </c>
      <c r="E819" s="207"/>
      <c r="F819" s="207">
        <v>5</v>
      </c>
      <c r="G819" s="2">
        <f t="shared" si="16"/>
        <v>206.79999999999995</v>
      </c>
    </row>
    <row r="820" spans="1:12">
      <c r="A820" s="3">
        <v>45594</v>
      </c>
      <c r="B820" s="422">
        <v>29909</v>
      </c>
      <c r="C820" s="422" t="s">
        <v>41</v>
      </c>
      <c r="D820" t="s">
        <v>12</v>
      </c>
      <c r="E820" s="207"/>
      <c r="F820" s="207">
        <v>184.7</v>
      </c>
      <c r="G820" s="2">
        <f t="shared" si="16"/>
        <v>22.099999999999966</v>
      </c>
    </row>
    <row r="821" spans="1:12">
      <c r="A821" s="3">
        <v>45594</v>
      </c>
      <c r="B821" s="422">
        <v>29909</v>
      </c>
      <c r="C821" s="422" t="s">
        <v>41</v>
      </c>
      <c r="D821" t="s">
        <v>13</v>
      </c>
      <c r="E821" s="207"/>
      <c r="F821" s="207">
        <v>22.1</v>
      </c>
      <c r="G821" s="2">
        <f t="shared" si="16"/>
        <v>-3.5527136788005009E-14</v>
      </c>
    </row>
    <row r="822" spans="1:12">
      <c r="A822" s="81">
        <v>45596</v>
      </c>
      <c r="B822" s="421" t="s">
        <v>10</v>
      </c>
      <c r="C822" s="421" t="s">
        <v>25</v>
      </c>
      <c r="D822" t="s">
        <v>12</v>
      </c>
      <c r="E822" s="207">
        <v>796.5</v>
      </c>
      <c r="F822" s="207"/>
      <c r="G822" s="2">
        <f t="shared" si="16"/>
        <v>796.5</v>
      </c>
    </row>
    <row r="823" spans="1:12">
      <c r="A823" s="70"/>
      <c r="B823" s="422"/>
      <c r="C823" s="422"/>
      <c r="D823" t="s">
        <v>13</v>
      </c>
      <c r="E823" s="207">
        <v>20.7</v>
      </c>
      <c r="F823" s="207"/>
      <c r="G823" s="2">
        <f t="shared" si="16"/>
        <v>817.2</v>
      </c>
      <c r="J823" t="s">
        <v>204</v>
      </c>
    </row>
    <row r="824" spans="1:12">
      <c r="A824" s="70"/>
      <c r="B824" s="422"/>
      <c r="C824" s="422"/>
      <c r="D824" t="s">
        <v>14</v>
      </c>
      <c r="E824" s="207">
        <v>60</v>
      </c>
      <c r="F824" s="207"/>
      <c r="G824" s="2">
        <f t="shared" si="16"/>
        <v>877.2</v>
      </c>
      <c r="H824">
        <v>2024</v>
      </c>
      <c r="I824" s="421" t="s">
        <v>25</v>
      </c>
      <c r="J824" t="s">
        <v>12</v>
      </c>
      <c r="K824" s="207">
        <v>796.5</v>
      </c>
    </row>
    <row r="825" spans="1:12">
      <c r="A825" s="70"/>
      <c r="B825" s="422"/>
      <c r="C825" s="422"/>
      <c r="D825" t="s">
        <v>15</v>
      </c>
      <c r="E825" s="207">
        <v>5</v>
      </c>
      <c r="F825" s="207"/>
      <c r="G825" s="2">
        <f t="shared" si="16"/>
        <v>882.2</v>
      </c>
      <c r="I825" s="422"/>
      <c r="J825" t="s">
        <v>13</v>
      </c>
      <c r="K825" s="207">
        <v>20.7</v>
      </c>
    </row>
    <row r="826" spans="1:12">
      <c r="A826" s="70">
        <v>45596</v>
      </c>
      <c r="B826" s="422" t="s">
        <v>75</v>
      </c>
      <c r="C826" s="422" t="s">
        <v>25</v>
      </c>
      <c r="D826" t="s">
        <v>14</v>
      </c>
      <c r="E826" s="207"/>
      <c r="F826" s="207">
        <v>60</v>
      </c>
      <c r="G826" s="2">
        <f t="shared" si="16"/>
        <v>822.2</v>
      </c>
      <c r="I826" s="421" t="s">
        <v>58</v>
      </c>
      <c r="J826" t="s">
        <v>12</v>
      </c>
      <c r="K826" s="207">
        <v>888.1</v>
      </c>
    </row>
    <row r="827" spans="1:12">
      <c r="A827" s="70">
        <v>45596</v>
      </c>
      <c r="B827" s="422" t="s">
        <v>75</v>
      </c>
      <c r="C827" s="422" t="s">
        <v>25</v>
      </c>
      <c r="D827" t="s">
        <v>15</v>
      </c>
      <c r="E827" s="207"/>
      <c r="F827" s="207">
        <v>5</v>
      </c>
      <c r="G827" s="2">
        <f t="shared" si="16"/>
        <v>817.2</v>
      </c>
      <c r="I827" s="422"/>
      <c r="J827" t="s">
        <v>13</v>
      </c>
      <c r="K827" s="207">
        <v>27.2</v>
      </c>
    </row>
    <row r="828" spans="1:12">
      <c r="A828" s="70">
        <v>45665</v>
      </c>
      <c r="B828" s="422">
        <v>30281</v>
      </c>
      <c r="C828" s="422" t="s">
        <v>25</v>
      </c>
      <c r="D828" t="s">
        <v>12</v>
      </c>
      <c r="E828" s="207"/>
      <c r="F828" s="207">
        <v>796.5</v>
      </c>
      <c r="G828" s="2">
        <f t="shared" si="16"/>
        <v>20.700000000000045</v>
      </c>
      <c r="I828" s="422"/>
      <c r="K828" s="207"/>
    </row>
    <row r="829" spans="1:12">
      <c r="A829" s="70">
        <v>45665</v>
      </c>
      <c r="B829" s="422">
        <v>30281</v>
      </c>
      <c r="C829" s="422" t="s">
        <v>25</v>
      </c>
      <c r="D829" t="s">
        <v>13</v>
      </c>
      <c r="E829" s="207"/>
      <c r="F829" s="207">
        <v>20.7</v>
      </c>
      <c r="G829" s="2">
        <f t="shared" si="16"/>
        <v>4.6185277824406512E-14</v>
      </c>
      <c r="I829" s="422"/>
      <c r="K829" s="207"/>
    </row>
    <row r="830" spans="1:12">
      <c r="A830" s="81">
        <v>45626</v>
      </c>
      <c r="B830" s="421" t="s">
        <v>10</v>
      </c>
      <c r="C830" s="421" t="s">
        <v>58</v>
      </c>
      <c r="D830" t="s">
        <v>12</v>
      </c>
      <c r="E830" s="207">
        <v>888.1</v>
      </c>
      <c r="F830" s="207"/>
      <c r="G830" s="2">
        <f t="shared" si="16"/>
        <v>888.1</v>
      </c>
      <c r="K830" s="20">
        <f>SUM(K824:K827)</f>
        <v>1732.5000000000002</v>
      </c>
      <c r="L830" s="20">
        <f>1750-K830</f>
        <v>17.499999999999773</v>
      </c>
    </row>
    <row r="831" spans="1:12">
      <c r="A831" s="70"/>
      <c r="B831" s="422"/>
      <c r="C831" s="422"/>
      <c r="D831" t="s">
        <v>13</v>
      </c>
      <c r="E831" s="207">
        <v>27.2</v>
      </c>
      <c r="F831" s="207"/>
      <c r="G831" s="2">
        <f t="shared" si="16"/>
        <v>915.30000000000007</v>
      </c>
    </row>
    <row r="832" spans="1:12">
      <c r="A832" s="70"/>
      <c r="B832" s="422"/>
      <c r="C832" s="422"/>
      <c r="D832" t="s">
        <v>14</v>
      </c>
      <c r="E832" s="207">
        <v>60</v>
      </c>
      <c r="F832" s="207"/>
      <c r="G832" s="2">
        <f t="shared" si="16"/>
        <v>975.30000000000007</v>
      </c>
    </row>
    <row r="833" spans="1:12">
      <c r="A833" s="70"/>
      <c r="B833" s="422"/>
      <c r="C833" s="422"/>
      <c r="D833" t="s">
        <v>15</v>
      </c>
      <c r="E833" s="207">
        <v>5</v>
      </c>
      <c r="F833" s="207"/>
      <c r="G833" s="2">
        <f t="shared" si="16"/>
        <v>980.30000000000007</v>
      </c>
    </row>
    <row r="834" spans="1:12">
      <c r="A834" s="70">
        <v>45626</v>
      </c>
      <c r="B834" s="422" t="s">
        <v>93</v>
      </c>
      <c r="C834" s="422" t="s">
        <v>58</v>
      </c>
      <c r="D834" t="s">
        <v>14</v>
      </c>
      <c r="E834" s="207"/>
      <c r="F834" s="207">
        <v>60</v>
      </c>
      <c r="G834" s="2">
        <f t="shared" si="16"/>
        <v>920.30000000000007</v>
      </c>
    </row>
    <row r="835" spans="1:12">
      <c r="A835" s="70">
        <v>45626</v>
      </c>
      <c r="B835" s="422" t="s">
        <v>93</v>
      </c>
      <c r="C835" s="422" t="s">
        <v>58</v>
      </c>
      <c r="D835" t="s">
        <v>15</v>
      </c>
      <c r="E835" s="207"/>
      <c r="F835" s="207">
        <v>5</v>
      </c>
      <c r="G835" s="2">
        <f t="shared" si="16"/>
        <v>915.30000000000007</v>
      </c>
    </row>
    <row r="836" spans="1:12">
      <c r="A836" s="70">
        <v>45665</v>
      </c>
      <c r="B836" s="422">
        <v>30281</v>
      </c>
      <c r="C836" s="422" t="s">
        <v>58</v>
      </c>
      <c r="D836" t="s">
        <v>12</v>
      </c>
      <c r="E836" s="207"/>
      <c r="F836" s="207">
        <v>888.1</v>
      </c>
      <c r="G836" s="2">
        <f t="shared" si="16"/>
        <v>27.200000000000045</v>
      </c>
    </row>
    <row r="837" spans="1:12">
      <c r="A837" s="70">
        <v>45665</v>
      </c>
      <c r="B837" s="422">
        <v>30281</v>
      </c>
      <c r="C837" s="422" t="s">
        <v>58</v>
      </c>
      <c r="D837" t="s">
        <v>13</v>
      </c>
      <c r="E837" s="207"/>
      <c r="F837" s="207">
        <v>27.2</v>
      </c>
      <c r="G837" s="2">
        <f t="shared" si="16"/>
        <v>4.6185277824406512E-14</v>
      </c>
    </row>
    <row r="838" spans="1:12">
      <c r="A838" s="31">
        <v>45657</v>
      </c>
      <c r="B838" s="421" t="s">
        <v>10</v>
      </c>
      <c r="C838" s="421" t="s">
        <v>27</v>
      </c>
      <c r="D838" t="s">
        <v>12</v>
      </c>
      <c r="E838" s="207">
        <v>1098.5999999999999</v>
      </c>
      <c r="F838" s="207"/>
      <c r="G838" s="2">
        <f t="shared" si="16"/>
        <v>1098.5999999999999</v>
      </c>
    </row>
    <row r="839" spans="1:12">
      <c r="B839" s="422"/>
      <c r="C839" s="422"/>
      <c r="D839" t="s">
        <v>13</v>
      </c>
      <c r="E839" s="207">
        <v>17.8</v>
      </c>
      <c r="F839" s="207"/>
      <c r="G839" s="2">
        <f t="shared" si="16"/>
        <v>1116.3999999999999</v>
      </c>
      <c r="I839" s="272"/>
      <c r="J839" s="452" t="s">
        <v>204</v>
      </c>
      <c r="K839" s="452"/>
      <c r="L839" s="452"/>
    </row>
    <row r="840" spans="1:12">
      <c r="B840" s="422"/>
      <c r="C840" s="422"/>
      <c r="D840" t="s">
        <v>14</v>
      </c>
      <c r="E840" s="207">
        <v>60</v>
      </c>
      <c r="F840" s="207"/>
      <c r="G840" s="2">
        <f t="shared" si="16"/>
        <v>1176.3999999999999</v>
      </c>
      <c r="I840" s="272">
        <v>2024</v>
      </c>
      <c r="J840" s="421" t="s">
        <v>27</v>
      </c>
      <c r="K840" s="272" t="s">
        <v>12</v>
      </c>
      <c r="L840" s="212">
        <v>1098.5999999999999</v>
      </c>
    </row>
    <row r="841" spans="1:12">
      <c r="B841" s="422"/>
      <c r="C841" s="422"/>
      <c r="D841" t="s">
        <v>15</v>
      </c>
      <c r="E841" s="207">
        <v>5</v>
      </c>
      <c r="F841" s="207"/>
      <c r="G841" s="2">
        <f t="shared" si="16"/>
        <v>1181.3999999999999</v>
      </c>
      <c r="I841" s="272"/>
      <c r="J841" s="427"/>
      <c r="K841" s="272" t="s">
        <v>13</v>
      </c>
      <c r="L841" s="212">
        <v>17.8</v>
      </c>
    </row>
    <row r="842" spans="1:12">
      <c r="A842" s="3">
        <v>45657</v>
      </c>
      <c r="B842" s="422" t="s">
        <v>76</v>
      </c>
      <c r="C842" s="422" t="s">
        <v>27</v>
      </c>
      <c r="D842" t="s">
        <v>14</v>
      </c>
      <c r="E842" s="207"/>
      <c r="F842" s="207">
        <v>60</v>
      </c>
      <c r="G842" s="2">
        <f t="shared" si="16"/>
        <v>1121.3999999999999</v>
      </c>
      <c r="I842" s="272">
        <v>2025</v>
      </c>
      <c r="J842" s="421" t="s">
        <v>11</v>
      </c>
      <c r="K842" s="272" t="s">
        <v>12</v>
      </c>
      <c r="L842" s="212">
        <v>1029.4000000000001</v>
      </c>
    </row>
    <row r="843" spans="1:12">
      <c r="A843" s="3">
        <v>45657</v>
      </c>
      <c r="B843" s="422" t="s">
        <v>76</v>
      </c>
      <c r="C843" s="422" t="s">
        <v>27</v>
      </c>
      <c r="D843" t="s">
        <v>15</v>
      </c>
      <c r="E843" s="207"/>
      <c r="F843" s="207">
        <v>5</v>
      </c>
      <c r="G843" s="2">
        <f t="shared" si="16"/>
        <v>1116.3999999999999</v>
      </c>
      <c r="I843" s="272"/>
      <c r="J843" s="427"/>
      <c r="K843" s="272" t="s">
        <v>13</v>
      </c>
      <c r="L843" s="212">
        <v>15.3</v>
      </c>
    </row>
    <row r="844" spans="1:12">
      <c r="A844" s="3">
        <v>45728</v>
      </c>
      <c r="B844" s="422">
        <v>30635</v>
      </c>
      <c r="C844" s="422" t="s">
        <v>27</v>
      </c>
      <c r="D844" t="s">
        <v>12</v>
      </c>
      <c r="E844" s="207"/>
      <c r="F844" s="207">
        <v>1098.5999999999999</v>
      </c>
      <c r="G844" s="2">
        <f t="shared" si="16"/>
        <v>17.799999999999955</v>
      </c>
      <c r="I844" s="272"/>
      <c r="J844" s="427"/>
      <c r="K844" s="272"/>
      <c r="L844" s="212"/>
    </row>
    <row r="845" spans="1:12">
      <c r="A845" s="3">
        <v>45728</v>
      </c>
      <c r="B845" s="422">
        <v>30635</v>
      </c>
      <c r="C845" s="422" t="s">
        <v>27</v>
      </c>
      <c r="D845" t="s">
        <v>13</v>
      </c>
      <c r="E845" s="207"/>
      <c r="F845" s="207">
        <v>17.8</v>
      </c>
      <c r="G845" s="2">
        <f t="shared" si="16"/>
        <v>-4.6185277824406512E-14</v>
      </c>
      <c r="I845" s="272"/>
      <c r="J845" s="427"/>
      <c r="K845" s="272"/>
      <c r="L845" s="212"/>
    </row>
    <row r="846" spans="1:12">
      <c r="A846" s="81">
        <v>45688</v>
      </c>
      <c r="B846" s="421" t="s">
        <v>10</v>
      </c>
      <c r="C846" s="421" t="s">
        <v>11</v>
      </c>
      <c r="D846" t="s">
        <v>12</v>
      </c>
      <c r="E846" s="207">
        <v>1029.4000000000001</v>
      </c>
      <c r="F846" s="207"/>
      <c r="G846" s="2">
        <f t="shared" si="16"/>
        <v>1029.4000000000001</v>
      </c>
      <c r="I846" s="272"/>
      <c r="J846" s="272"/>
      <c r="K846" s="273"/>
      <c r="L846" s="273">
        <f>SUM(L840:L843)</f>
        <v>2161.1000000000004</v>
      </c>
    </row>
    <row r="847" spans="1:12">
      <c r="A847" s="70"/>
      <c r="B847" s="422"/>
      <c r="C847" s="422"/>
      <c r="D847" t="s">
        <v>13</v>
      </c>
      <c r="E847" s="207">
        <v>15.3</v>
      </c>
      <c r="F847" s="207"/>
      <c r="G847" s="2">
        <f t="shared" si="16"/>
        <v>1044.7</v>
      </c>
    </row>
    <row r="848" spans="1:12">
      <c r="A848" s="70"/>
      <c r="B848" s="422"/>
      <c r="C848" s="422"/>
      <c r="D848" t="s">
        <v>14</v>
      </c>
      <c r="E848" s="207">
        <v>60</v>
      </c>
      <c r="F848" s="207"/>
      <c r="G848" s="2">
        <f t="shared" ref="G848:G887" si="17">+G847+E848-F848</f>
        <v>1104.7</v>
      </c>
    </row>
    <row r="849" spans="1:12">
      <c r="A849" s="70"/>
      <c r="B849" s="422"/>
      <c r="C849" s="422"/>
      <c r="D849" t="s">
        <v>15</v>
      </c>
      <c r="E849" s="207">
        <v>5</v>
      </c>
      <c r="F849" s="207"/>
      <c r="G849" s="2">
        <f t="shared" si="17"/>
        <v>1109.7</v>
      </c>
    </row>
    <row r="850" spans="1:12">
      <c r="A850" s="70">
        <v>45688</v>
      </c>
      <c r="B850" s="422" t="s">
        <v>77</v>
      </c>
      <c r="C850" s="422" t="s">
        <v>11</v>
      </c>
      <c r="D850" t="s">
        <v>14</v>
      </c>
      <c r="E850" s="207"/>
      <c r="F850" s="207">
        <v>60</v>
      </c>
      <c r="G850" s="2">
        <f t="shared" si="17"/>
        <v>1049.7</v>
      </c>
    </row>
    <row r="851" spans="1:12">
      <c r="A851" s="70">
        <v>45688</v>
      </c>
      <c r="B851" s="422" t="s">
        <v>77</v>
      </c>
      <c r="C851" s="422" t="s">
        <v>11</v>
      </c>
      <c r="D851" t="s">
        <v>15</v>
      </c>
      <c r="E851" s="207"/>
      <c r="F851" s="207">
        <v>5</v>
      </c>
      <c r="G851" s="2">
        <f t="shared" si="17"/>
        <v>1044.7</v>
      </c>
    </row>
    <row r="852" spans="1:12">
      <c r="A852" s="3">
        <v>45728</v>
      </c>
      <c r="B852" s="422">
        <v>30635</v>
      </c>
      <c r="C852" s="422" t="s">
        <v>11</v>
      </c>
      <c r="D852" t="s">
        <v>12</v>
      </c>
      <c r="E852" s="207"/>
      <c r="F852" s="207">
        <v>1029.4000000000001</v>
      </c>
      <c r="G852" s="2">
        <f t="shared" si="17"/>
        <v>15.299999999999955</v>
      </c>
    </row>
    <row r="853" spans="1:12">
      <c r="A853" s="3">
        <v>45728</v>
      </c>
      <c r="B853" s="422">
        <v>30635</v>
      </c>
      <c r="C853" s="422" t="s">
        <v>11</v>
      </c>
      <c r="D853" t="s">
        <v>13</v>
      </c>
      <c r="E853" s="207"/>
      <c r="F853" s="207">
        <v>15.3</v>
      </c>
      <c r="G853" s="2">
        <f t="shared" si="17"/>
        <v>-4.6185277824406512E-14</v>
      </c>
    </row>
    <row r="854" spans="1:12">
      <c r="A854" s="31">
        <v>45716</v>
      </c>
      <c r="B854" s="421" t="s">
        <v>10</v>
      </c>
      <c r="C854" s="421" t="s">
        <v>17</v>
      </c>
      <c r="D854" t="s">
        <v>12</v>
      </c>
      <c r="E854" s="207">
        <v>781.7</v>
      </c>
      <c r="F854" s="207"/>
      <c r="G854" s="2">
        <f t="shared" si="17"/>
        <v>781.7</v>
      </c>
      <c r="J854" s="421" t="s">
        <v>17</v>
      </c>
      <c r="K854" t="s">
        <v>12</v>
      </c>
      <c r="L854" s="20">
        <v>781.7</v>
      </c>
    </row>
    <row r="855" spans="1:12">
      <c r="B855" s="422"/>
      <c r="C855" s="422"/>
      <c r="D855" t="s">
        <v>13</v>
      </c>
      <c r="E855" s="207">
        <v>18.3</v>
      </c>
      <c r="F855" s="207"/>
      <c r="G855" s="2">
        <f t="shared" si="17"/>
        <v>800</v>
      </c>
      <c r="J855" s="422"/>
      <c r="K855" t="s">
        <v>13</v>
      </c>
      <c r="L855" s="20">
        <v>18.3</v>
      </c>
    </row>
    <row r="856" spans="1:12">
      <c r="B856" s="422"/>
      <c r="C856" s="422"/>
      <c r="D856" t="s">
        <v>14</v>
      </c>
      <c r="E856" s="207">
        <v>56</v>
      </c>
      <c r="F856" s="207"/>
      <c r="G856" s="2">
        <f t="shared" si="17"/>
        <v>856</v>
      </c>
      <c r="L856" s="20">
        <f>SUM(L854:L855)</f>
        <v>800</v>
      </c>
    </row>
    <row r="857" spans="1:12">
      <c r="B857" s="422"/>
      <c r="C857" s="422"/>
      <c r="D857" t="s">
        <v>15</v>
      </c>
      <c r="E857" s="207">
        <v>5</v>
      </c>
      <c r="F857" s="207"/>
      <c r="G857" s="2">
        <f t="shared" si="17"/>
        <v>861</v>
      </c>
    </row>
    <row r="858" spans="1:12">
      <c r="A858" s="3">
        <v>45716</v>
      </c>
      <c r="B858" s="422" t="s">
        <v>78</v>
      </c>
      <c r="C858" s="422" t="s">
        <v>17</v>
      </c>
      <c r="D858" t="s">
        <v>14</v>
      </c>
      <c r="E858" s="207"/>
      <c r="F858" s="207">
        <v>56</v>
      </c>
      <c r="G858" s="2">
        <f t="shared" si="17"/>
        <v>805</v>
      </c>
    </row>
    <row r="859" spans="1:12">
      <c r="A859" s="3">
        <v>45716</v>
      </c>
      <c r="B859" s="422" t="s">
        <v>78</v>
      </c>
      <c r="C859" s="422" t="s">
        <v>17</v>
      </c>
      <c r="D859" t="s">
        <v>15</v>
      </c>
      <c r="E859" s="207"/>
      <c r="F859" s="207">
        <v>5</v>
      </c>
      <c r="G859" s="2">
        <f t="shared" si="17"/>
        <v>800</v>
      </c>
    </row>
    <row r="860" spans="1:12">
      <c r="A860" s="3">
        <v>45771</v>
      </c>
      <c r="B860" s="422">
        <v>30908</v>
      </c>
      <c r="C860" s="422" t="s">
        <v>17</v>
      </c>
      <c r="D860" t="s">
        <v>12</v>
      </c>
      <c r="E860" s="207"/>
      <c r="F860" s="207">
        <v>781.7</v>
      </c>
      <c r="G860" s="2">
        <f t="shared" si="17"/>
        <v>18.299999999999955</v>
      </c>
    </row>
    <row r="861" spans="1:12">
      <c r="A861" s="3">
        <v>45771</v>
      </c>
      <c r="B861" s="422">
        <v>30908</v>
      </c>
      <c r="C861" s="422" t="s">
        <v>17</v>
      </c>
      <c r="D861" t="s">
        <v>13</v>
      </c>
      <c r="E861" s="207"/>
      <c r="F861" s="207">
        <v>18.3</v>
      </c>
      <c r="G861" s="2">
        <f t="shared" si="17"/>
        <v>-4.6185277824406512E-14</v>
      </c>
    </row>
    <row r="862" spans="1:12">
      <c r="A862" s="31">
        <v>45747</v>
      </c>
      <c r="B862" s="421" t="s">
        <v>10</v>
      </c>
      <c r="C862" s="421" t="s">
        <v>18</v>
      </c>
      <c r="D862" t="s">
        <v>12</v>
      </c>
      <c r="E862" s="207">
        <v>830.6</v>
      </c>
      <c r="F862" s="207"/>
      <c r="G862" s="2">
        <f t="shared" si="17"/>
        <v>830.6</v>
      </c>
    </row>
    <row r="863" spans="1:12">
      <c r="B863" s="422"/>
      <c r="C863" s="422"/>
      <c r="D863" t="s">
        <v>13</v>
      </c>
      <c r="E863" s="207">
        <v>14.2</v>
      </c>
      <c r="F863" s="207"/>
      <c r="G863" s="2">
        <f t="shared" si="17"/>
        <v>844.80000000000007</v>
      </c>
    </row>
    <row r="864" spans="1:12">
      <c r="B864" s="422"/>
      <c r="C864" s="422"/>
      <c r="D864" t="s">
        <v>14</v>
      </c>
      <c r="E864" s="207">
        <v>60</v>
      </c>
      <c r="F864" s="207"/>
      <c r="G864" s="2">
        <f t="shared" si="17"/>
        <v>904.80000000000007</v>
      </c>
    </row>
    <row r="865" spans="1:11">
      <c r="B865" s="422"/>
      <c r="C865" s="422"/>
      <c r="D865" t="s">
        <v>15</v>
      </c>
      <c r="E865" s="207">
        <v>5</v>
      </c>
      <c r="F865" s="207"/>
      <c r="G865" s="2">
        <f t="shared" si="17"/>
        <v>909.80000000000007</v>
      </c>
    </row>
    <row r="866" spans="1:11">
      <c r="B866" s="422"/>
      <c r="C866" s="422"/>
      <c r="D866" t="s">
        <v>60</v>
      </c>
      <c r="E866" s="207">
        <v>113</v>
      </c>
      <c r="F866" s="207"/>
      <c r="G866" s="2">
        <f t="shared" si="17"/>
        <v>1022.8000000000001</v>
      </c>
    </row>
    <row r="867" spans="1:11">
      <c r="A867" s="3">
        <v>45747</v>
      </c>
      <c r="B867" s="422" t="s">
        <v>81</v>
      </c>
      <c r="C867" s="422" t="s">
        <v>18</v>
      </c>
      <c r="D867" t="s">
        <v>14</v>
      </c>
      <c r="E867" s="207"/>
      <c r="F867" s="207">
        <v>60</v>
      </c>
      <c r="G867" s="2">
        <f t="shared" si="17"/>
        <v>962.80000000000007</v>
      </c>
    </row>
    <row r="868" spans="1:11">
      <c r="A868" s="3">
        <v>45747</v>
      </c>
      <c r="B868" s="422" t="s">
        <v>81</v>
      </c>
      <c r="C868" s="422" t="s">
        <v>18</v>
      </c>
      <c r="D868" t="s">
        <v>15</v>
      </c>
      <c r="E868" s="207"/>
      <c r="F868" s="207">
        <v>5</v>
      </c>
      <c r="G868" s="2">
        <f t="shared" si="17"/>
        <v>957.80000000000007</v>
      </c>
    </row>
    <row r="869" spans="1:11">
      <c r="A869" s="3">
        <v>45792</v>
      </c>
      <c r="B869" s="422">
        <v>30978</v>
      </c>
      <c r="C869" s="422" t="s">
        <v>18</v>
      </c>
      <c r="D869" t="s">
        <v>12</v>
      </c>
      <c r="E869" s="207"/>
      <c r="F869" s="207">
        <v>830.6</v>
      </c>
      <c r="G869" s="2">
        <f t="shared" si="17"/>
        <v>127.20000000000005</v>
      </c>
    </row>
    <row r="870" spans="1:11">
      <c r="A870" s="3">
        <v>45792</v>
      </c>
      <c r="B870" s="422">
        <v>30978</v>
      </c>
      <c r="C870" s="422" t="s">
        <v>18</v>
      </c>
      <c r="D870" t="s">
        <v>13</v>
      </c>
      <c r="E870" s="207"/>
      <c r="F870" s="207">
        <v>14.2</v>
      </c>
      <c r="G870" s="2">
        <f t="shared" si="17"/>
        <v>113.00000000000004</v>
      </c>
    </row>
    <row r="871" spans="1:11">
      <c r="B871" s="422" t="s">
        <v>61</v>
      </c>
      <c r="C871" s="422"/>
      <c r="D871" t="s">
        <v>60</v>
      </c>
      <c r="E871" s="207"/>
      <c r="F871" s="207">
        <v>56.5</v>
      </c>
      <c r="G871" s="2">
        <f t="shared" si="17"/>
        <v>56.500000000000043</v>
      </c>
    </row>
    <row r="872" spans="1:11">
      <c r="A872" s="3">
        <v>45896</v>
      </c>
      <c r="B872" s="422">
        <v>31578</v>
      </c>
      <c r="C872" s="422" t="s">
        <v>18</v>
      </c>
      <c r="D872" t="s">
        <v>60</v>
      </c>
      <c r="E872" s="207"/>
      <c r="F872" s="207">
        <v>56.5</v>
      </c>
      <c r="G872" s="2">
        <f t="shared" si="17"/>
        <v>0</v>
      </c>
    </row>
    <row r="873" spans="1:11">
      <c r="A873" s="81">
        <v>45777</v>
      </c>
      <c r="B873" s="421" t="s">
        <v>10</v>
      </c>
      <c r="C873" s="421" t="s">
        <v>19</v>
      </c>
      <c r="D873" t="s">
        <v>12</v>
      </c>
      <c r="E873" s="207">
        <v>725</v>
      </c>
      <c r="F873" s="207"/>
      <c r="G873" s="2">
        <f t="shared" si="17"/>
        <v>725</v>
      </c>
    </row>
    <row r="874" spans="1:11">
      <c r="A874" s="70"/>
      <c r="B874" s="422"/>
      <c r="C874" s="422"/>
      <c r="D874" t="s">
        <v>13</v>
      </c>
      <c r="E874" s="207">
        <v>17.7</v>
      </c>
      <c r="F874" s="207"/>
      <c r="G874" s="2">
        <f t="shared" si="17"/>
        <v>742.7</v>
      </c>
    </row>
    <row r="875" spans="1:11">
      <c r="A875" s="70"/>
      <c r="B875" s="422"/>
      <c r="C875" s="422"/>
      <c r="D875" t="s">
        <v>14</v>
      </c>
      <c r="E875" s="207">
        <v>60</v>
      </c>
      <c r="F875" s="207"/>
      <c r="G875" s="2">
        <f t="shared" si="17"/>
        <v>802.7</v>
      </c>
    </row>
    <row r="876" spans="1:11">
      <c r="A876" s="70"/>
      <c r="B876" s="422"/>
      <c r="C876" s="422"/>
      <c r="D876" t="s">
        <v>15</v>
      </c>
      <c r="E876" s="207">
        <v>5</v>
      </c>
      <c r="F876" s="207"/>
      <c r="G876" s="2">
        <f t="shared" si="17"/>
        <v>807.7</v>
      </c>
    </row>
    <row r="877" spans="1:11">
      <c r="A877" s="70">
        <v>45777</v>
      </c>
      <c r="B877" s="422" t="s">
        <v>83</v>
      </c>
      <c r="C877" s="422" t="s">
        <v>19</v>
      </c>
      <c r="D877" t="s">
        <v>14</v>
      </c>
      <c r="E877" s="207"/>
      <c r="F877" s="207">
        <v>60</v>
      </c>
      <c r="G877" s="2">
        <f t="shared" si="17"/>
        <v>747.7</v>
      </c>
    </row>
    <row r="878" spans="1:11">
      <c r="A878" s="70">
        <v>45777</v>
      </c>
      <c r="B878" s="422" t="s">
        <v>83</v>
      </c>
      <c r="C878" s="422" t="s">
        <v>19</v>
      </c>
      <c r="D878" t="s">
        <v>15</v>
      </c>
      <c r="E878" s="207"/>
      <c r="F878" s="207">
        <v>5</v>
      </c>
      <c r="G878" s="2">
        <f t="shared" si="17"/>
        <v>742.7</v>
      </c>
      <c r="I878" s="421"/>
      <c r="K878" s="207"/>
    </row>
    <row r="879" spans="1:11">
      <c r="A879" s="70">
        <v>45840</v>
      </c>
      <c r="B879" s="422">
        <v>31248</v>
      </c>
      <c r="C879" s="422" t="s">
        <v>19</v>
      </c>
      <c r="D879" t="s">
        <v>12</v>
      </c>
      <c r="E879" s="207"/>
      <c r="F879" s="207">
        <v>725</v>
      </c>
      <c r="G879" s="2">
        <f t="shared" si="17"/>
        <v>17.700000000000045</v>
      </c>
      <c r="I879" s="421"/>
      <c r="K879" s="207"/>
    </row>
    <row r="880" spans="1:11">
      <c r="A880" s="70">
        <v>45840</v>
      </c>
      <c r="B880" s="422">
        <v>31248</v>
      </c>
      <c r="C880" s="422" t="s">
        <v>19</v>
      </c>
      <c r="D880" t="s">
        <v>13</v>
      </c>
      <c r="E880" s="207"/>
      <c r="F880" s="207">
        <v>17.7</v>
      </c>
      <c r="G880" s="2">
        <f t="shared" si="17"/>
        <v>4.6185277824406512E-14</v>
      </c>
      <c r="I880" s="421"/>
      <c r="K880" s="207"/>
    </row>
    <row r="881" spans="1:11">
      <c r="A881" s="31">
        <v>45808</v>
      </c>
      <c r="B881" s="421" t="s">
        <v>10</v>
      </c>
      <c r="C881" s="421" t="s">
        <v>20</v>
      </c>
      <c r="D881" t="s">
        <v>12</v>
      </c>
      <c r="E881" s="207">
        <v>654.4</v>
      </c>
      <c r="F881" s="207"/>
      <c r="G881" s="2">
        <f t="shared" si="17"/>
        <v>654.4</v>
      </c>
      <c r="I881" s="422"/>
      <c r="K881" s="207"/>
    </row>
    <row r="882" spans="1:11">
      <c r="B882" s="422"/>
      <c r="C882" s="422"/>
      <c r="D882" t="s">
        <v>13</v>
      </c>
      <c r="E882" s="207">
        <v>26</v>
      </c>
      <c r="F882" s="207"/>
      <c r="G882" s="2">
        <f t="shared" si="17"/>
        <v>680.4</v>
      </c>
    </row>
    <row r="883" spans="1:11">
      <c r="B883" s="422"/>
      <c r="C883" s="422"/>
      <c r="D883" t="s">
        <v>14</v>
      </c>
      <c r="E883" s="207">
        <v>60</v>
      </c>
      <c r="F883" s="207"/>
      <c r="G883" s="2">
        <f t="shared" si="17"/>
        <v>740.4</v>
      </c>
    </row>
    <row r="884" spans="1:11">
      <c r="B884" s="422"/>
      <c r="C884" s="422"/>
      <c r="D884" t="s">
        <v>15</v>
      </c>
      <c r="E884" s="207">
        <v>5</v>
      </c>
      <c r="F884" s="207"/>
      <c r="G884" s="2">
        <f t="shared" si="17"/>
        <v>745.4</v>
      </c>
    </row>
    <row r="885" spans="1:11">
      <c r="A885" s="3">
        <v>45808</v>
      </c>
      <c r="B885" s="422" t="s">
        <v>84</v>
      </c>
      <c r="C885" s="422" t="s">
        <v>20</v>
      </c>
      <c r="D885" t="s">
        <v>14</v>
      </c>
      <c r="E885" s="207"/>
      <c r="F885" s="207">
        <v>60</v>
      </c>
      <c r="G885" s="2">
        <f t="shared" si="17"/>
        <v>685.4</v>
      </c>
    </row>
    <row r="886" spans="1:11">
      <c r="A886" s="3">
        <v>45808</v>
      </c>
      <c r="B886" s="422" t="s">
        <v>84</v>
      </c>
      <c r="C886" s="422" t="s">
        <v>20</v>
      </c>
      <c r="D886" t="s">
        <v>15</v>
      </c>
      <c r="E886" s="207"/>
      <c r="F886" s="207">
        <v>5</v>
      </c>
      <c r="G886" s="2">
        <f t="shared" si="17"/>
        <v>680.4</v>
      </c>
    </row>
    <row r="887" spans="1:11">
      <c r="A887" s="70">
        <v>45840</v>
      </c>
      <c r="B887" s="422">
        <v>31248</v>
      </c>
      <c r="C887" s="422" t="s">
        <v>20</v>
      </c>
      <c r="D887" t="s">
        <v>12</v>
      </c>
      <c r="E887" s="5"/>
      <c r="F887" s="207">
        <v>654.4</v>
      </c>
      <c r="G887" s="2">
        <f t="shared" si="17"/>
        <v>26</v>
      </c>
    </row>
    <row r="888" spans="1:11">
      <c r="A888" s="70">
        <v>45840</v>
      </c>
      <c r="B888" s="422">
        <v>31248</v>
      </c>
      <c r="C888" s="422" t="s">
        <v>20</v>
      </c>
      <c r="D888" t="s">
        <v>13</v>
      </c>
      <c r="F888" s="2">
        <v>26</v>
      </c>
      <c r="G888" s="2">
        <f t="shared" ref="G888:G954" si="18">+G887+E888-F888</f>
        <v>0</v>
      </c>
    </row>
    <row r="889" spans="1:11">
      <c r="A889" s="81">
        <v>45838</v>
      </c>
      <c r="B889" s="421" t="s">
        <v>10</v>
      </c>
      <c r="C889" s="421" t="s">
        <v>21</v>
      </c>
      <c r="D889" t="s">
        <v>12</v>
      </c>
      <c r="E889" s="207">
        <v>695.2</v>
      </c>
      <c r="F889" s="207"/>
      <c r="G889" s="2">
        <f t="shared" si="18"/>
        <v>695.2</v>
      </c>
    </row>
    <row r="890" spans="1:11">
      <c r="A890" s="70"/>
      <c r="B890" s="422"/>
      <c r="C890" s="422"/>
      <c r="D890" t="s">
        <v>13</v>
      </c>
      <c r="E890" s="207">
        <v>18.399999999999999</v>
      </c>
      <c r="F890" s="207"/>
      <c r="G890" s="2">
        <f t="shared" si="18"/>
        <v>713.6</v>
      </c>
      <c r="I890" s="284"/>
      <c r="J890" s="284"/>
      <c r="K890" s="284"/>
    </row>
    <row r="891" spans="1:11">
      <c r="A891" s="70"/>
      <c r="B891" s="422"/>
      <c r="C891" s="422"/>
      <c r="D891" t="s">
        <v>14</v>
      </c>
      <c r="E891" s="207">
        <v>60</v>
      </c>
      <c r="F891" s="207"/>
      <c r="G891" s="2">
        <f t="shared" si="18"/>
        <v>773.6</v>
      </c>
      <c r="I891" s="421"/>
      <c r="K891" s="207"/>
    </row>
    <row r="892" spans="1:11">
      <c r="A892" s="70"/>
      <c r="B892" s="422"/>
      <c r="C892" s="422"/>
      <c r="D892" t="s">
        <v>15</v>
      </c>
      <c r="E892" s="207">
        <v>5</v>
      </c>
      <c r="F892" s="207"/>
      <c r="G892" s="2">
        <f t="shared" si="18"/>
        <v>778.6</v>
      </c>
      <c r="I892" s="421"/>
      <c r="K892" s="207"/>
    </row>
    <row r="893" spans="1:11">
      <c r="A893" s="70">
        <v>45838</v>
      </c>
      <c r="B893" s="422" t="s">
        <v>86</v>
      </c>
      <c r="C893" s="422" t="s">
        <v>21</v>
      </c>
      <c r="D893" t="s">
        <v>14</v>
      </c>
      <c r="E893" s="207"/>
      <c r="F893" s="207">
        <v>60</v>
      </c>
      <c r="G893" s="2">
        <f t="shared" si="18"/>
        <v>718.6</v>
      </c>
      <c r="I893" s="422"/>
      <c r="K893" s="207"/>
    </row>
    <row r="894" spans="1:11">
      <c r="A894" s="70">
        <v>45838</v>
      </c>
      <c r="B894" s="422" t="s">
        <v>86</v>
      </c>
      <c r="C894" s="422" t="s">
        <v>21</v>
      </c>
      <c r="D894" t="s">
        <v>15</v>
      </c>
      <c r="E894" s="207"/>
      <c r="F894" s="207">
        <v>5</v>
      </c>
      <c r="G894" s="2">
        <f t="shared" si="18"/>
        <v>713.6</v>
      </c>
      <c r="I894" s="421"/>
      <c r="K894" s="207"/>
    </row>
    <row r="895" spans="1:11">
      <c r="A895" s="3">
        <v>45896</v>
      </c>
      <c r="B895" s="422">
        <v>31578</v>
      </c>
      <c r="C895" s="422" t="s">
        <v>21</v>
      </c>
      <c r="D895" t="s">
        <v>12</v>
      </c>
      <c r="E895" s="207"/>
      <c r="F895" s="207">
        <v>695.2</v>
      </c>
      <c r="G895" s="2">
        <f t="shared" si="18"/>
        <v>18.399999999999977</v>
      </c>
      <c r="I895" s="421"/>
      <c r="K895" s="207"/>
    </row>
    <row r="896" spans="1:11">
      <c r="A896" s="3">
        <v>45896</v>
      </c>
      <c r="B896" s="422">
        <v>31578</v>
      </c>
      <c r="C896" s="422" t="s">
        <v>21</v>
      </c>
      <c r="D896" t="s">
        <v>13</v>
      </c>
      <c r="E896" s="207"/>
      <c r="F896" s="207">
        <v>18.399999999999999</v>
      </c>
      <c r="G896" s="2">
        <f t="shared" si="18"/>
        <v>0</v>
      </c>
      <c r="I896" s="421"/>
      <c r="K896" s="207"/>
    </row>
    <row r="897" spans="1:11">
      <c r="A897" s="81">
        <v>45869</v>
      </c>
      <c r="B897" s="421" t="s">
        <v>10</v>
      </c>
      <c r="C897" s="421" t="s">
        <v>22</v>
      </c>
      <c r="D897" t="s">
        <v>12</v>
      </c>
      <c r="E897" s="207">
        <v>655.4</v>
      </c>
      <c r="F897" s="207"/>
      <c r="G897" s="2">
        <f t="shared" si="18"/>
        <v>655.4</v>
      </c>
      <c r="I897" s="422"/>
      <c r="K897" s="207"/>
    </row>
    <row r="898" spans="1:11">
      <c r="A898" s="70"/>
      <c r="B898" s="422"/>
      <c r="C898" s="422"/>
      <c r="D898" t="s">
        <v>13</v>
      </c>
      <c r="E898" s="207">
        <v>20.399999999999999</v>
      </c>
      <c r="F898" s="207"/>
      <c r="G898" s="2">
        <f t="shared" si="18"/>
        <v>675.8</v>
      </c>
      <c r="K898" s="207"/>
    </row>
    <row r="899" spans="1:11">
      <c r="A899" s="70"/>
      <c r="B899" s="422"/>
      <c r="C899" s="422"/>
      <c r="D899" t="s">
        <v>14</v>
      </c>
      <c r="E899" s="207">
        <v>60</v>
      </c>
      <c r="F899" s="207"/>
      <c r="G899" s="2">
        <f t="shared" si="18"/>
        <v>735.8</v>
      </c>
    </row>
    <row r="900" spans="1:11">
      <c r="A900" s="70"/>
      <c r="B900" s="422"/>
      <c r="C900" s="422"/>
      <c r="D900" t="s">
        <v>15</v>
      </c>
      <c r="E900" s="207">
        <v>5</v>
      </c>
      <c r="F900" s="207"/>
      <c r="G900" s="2">
        <f t="shared" si="18"/>
        <v>740.8</v>
      </c>
    </row>
    <row r="901" spans="1:11">
      <c r="A901" s="70"/>
      <c r="B901" s="422"/>
      <c r="C901" s="422"/>
      <c r="D901" t="s">
        <v>62</v>
      </c>
      <c r="E901" s="207">
        <v>113</v>
      </c>
      <c r="F901" s="207"/>
      <c r="G901" s="2">
        <f t="shared" si="18"/>
        <v>853.8</v>
      </c>
    </row>
    <row r="902" spans="1:11">
      <c r="A902" s="70">
        <v>45869</v>
      </c>
      <c r="B902" s="422" t="s">
        <v>87</v>
      </c>
      <c r="C902" s="422" t="s">
        <v>22</v>
      </c>
      <c r="D902" t="s">
        <v>14</v>
      </c>
      <c r="E902" s="207"/>
      <c r="F902" s="207">
        <v>60</v>
      </c>
      <c r="G902" s="2">
        <f t="shared" si="18"/>
        <v>793.8</v>
      </c>
    </row>
    <row r="903" spans="1:11">
      <c r="A903" s="70">
        <v>45869</v>
      </c>
      <c r="B903" s="422" t="s">
        <v>87</v>
      </c>
      <c r="C903" s="422" t="s">
        <v>22</v>
      </c>
      <c r="D903" t="s">
        <v>15</v>
      </c>
      <c r="E903" s="207"/>
      <c r="F903" s="207">
        <v>5</v>
      </c>
      <c r="G903" s="2">
        <f t="shared" si="18"/>
        <v>788.8</v>
      </c>
    </row>
    <row r="904" spans="1:11">
      <c r="A904" s="3">
        <v>45896</v>
      </c>
      <c r="B904" s="422">
        <v>31578</v>
      </c>
      <c r="C904" s="422" t="s">
        <v>22</v>
      </c>
      <c r="D904" t="s">
        <v>12</v>
      </c>
      <c r="F904" s="2">
        <v>655.4</v>
      </c>
      <c r="G904" s="2">
        <f t="shared" si="18"/>
        <v>133.39999999999998</v>
      </c>
    </row>
    <row r="905" spans="1:11">
      <c r="A905" s="3">
        <v>45896</v>
      </c>
      <c r="B905" s="422">
        <v>31578</v>
      </c>
      <c r="C905" s="422" t="s">
        <v>22</v>
      </c>
      <c r="D905" t="s">
        <v>13</v>
      </c>
      <c r="F905" s="2">
        <v>20.399999999999999</v>
      </c>
      <c r="G905" s="2">
        <f t="shared" si="18"/>
        <v>112.99999999999997</v>
      </c>
    </row>
    <row r="906" spans="1:11">
      <c r="B906" s="422" t="s">
        <v>61</v>
      </c>
      <c r="C906" s="422"/>
      <c r="D906" t="s">
        <v>62</v>
      </c>
      <c r="E906" s="207"/>
      <c r="F906" s="207">
        <v>56.5</v>
      </c>
      <c r="G906" s="2">
        <f t="shared" si="18"/>
        <v>56.499999999999972</v>
      </c>
    </row>
    <row r="907" spans="1:11">
      <c r="A907" s="3">
        <v>45896</v>
      </c>
      <c r="B907" s="422">
        <v>31578</v>
      </c>
      <c r="C907" s="422" t="s">
        <v>22</v>
      </c>
      <c r="D907" t="s">
        <v>62</v>
      </c>
      <c r="E907" s="207"/>
      <c r="F907" s="207">
        <v>56.5</v>
      </c>
      <c r="G907" s="2">
        <f t="shared" si="18"/>
        <v>0</v>
      </c>
    </row>
    <row r="908" spans="1:11">
      <c r="A908" s="31">
        <v>45900</v>
      </c>
      <c r="B908" s="421" t="s">
        <v>10</v>
      </c>
      <c r="C908" s="421" t="s">
        <v>23</v>
      </c>
      <c r="D908" t="s">
        <v>12</v>
      </c>
      <c r="E908" s="207">
        <v>690.5</v>
      </c>
      <c r="F908" s="207"/>
      <c r="G908" s="2">
        <f t="shared" si="18"/>
        <v>690.5</v>
      </c>
    </row>
    <row r="909" spans="1:11">
      <c r="B909" s="422"/>
      <c r="C909" s="422"/>
      <c r="D909" t="s">
        <v>13</v>
      </c>
      <c r="E909" s="207">
        <v>32.799999999999997</v>
      </c>
      <c r="F909" s="207"/>
      <c r="G909" s="2">
        <f t="shared" si="18"/>
        <v>723.3</v>
      </c>
    </row>
    <row r="910" spans="1:11">
      <c r="B910" s="422"/>
      <c r="C910" s="422"/>
      <c r="D910" t="s">
        <v>14</v>
      </c>
      <c r="E910" s="207">
        <v>60</v>
      </c>
      <c r="F910" s="207"/>
      <c r="G910" s="2">
        <f t="shared" si="18"/>
        <v>783.3</v>
      </c>
    </row>
    <row r="911" spans="1:11">
      <c r="B911" s="422"/>
      <c r="C911" s="422"/>
      <c r="D911" t="s">
        <v>15</v>
      </c>
      <c r="E911" s="207">
        <v>5</v>
      </c>
      <c r="F911" s="207"/>
      <c r="G911" s="2">
        <f t="shared" si="18"/>
        <v>788.3</v>
      </c>
      <c r="I911" s="441" t="s">
        <v>204</v>
      </c>
      <c r="J911" s="441"/>
      <c r="K911" s="441"/>
    </row>
    <row r="912" spans="1:11">
      <c r="A912" s="3">
        <v>45900</v>
      </c>
      <c r="B912" s="422" t="s">
        <v>102</v>
      </c>
      <c r="C912" s="422" t="s">
        <v>23</v>
      </c>
      <c r="D912" t="s">
        <v>14</v>
      </c>
      <c r="E912" s="207"/>
      <c r="F912" s="207">
        <v>60</v>
      </c>
      <c r="G912" s="2">
        <f t="shared" si="18"/>
        <v>728.3</v>
      </c>
      <c r="H912" s="9">
        <v>2025</v>
      </c>
      <c r="I912" s="421" t="s">
        <v>23</v>
      </c>
      <c r="J912" t="s">
        <v>12</v>
      </c>
      <c r="K912" s="207">
        <v>690.5</v>
      </c>
    </row>
    <row r="913" spans="1:11">
      <c r="A913" s="3">
        <v>45900</v>
      </c>
      <c r="B913" s="422" t="s">
        <v>102</v>
      </c>
      <c r="C913" s="422" t="s">
        <v>23</v>
      </c>
      <c r="D913" t="s">
        <v>15</v>
      </c>
      <c r="E913" s="207"/>
      <c r="F913" s="207">
        <v>5</v>
      </c>
      <c r="G913" s="2">
        <f t="shared" si="18"/>
        <v>723.3</v>
      </c>
      <c r="I913" s="422"/>
      <c r="J913" t="s">
        <v>13</v>
      </c>
      <c r="K913" s="207">
        <v>32.799999999999997</v>
      </c>
    </row>
    <row r="914" spans="1:11">
      <c r="A914" s="3">
        <v>45959</v>
      </c>
      <c r="B914" s="422">
        <v>31829</v>
      </c>
      <c r="C914" s="422" t="s">
        <v>23</v>
      </c>
      <c r="D914" t="s">
        <v>12</v>
      </c>
      <c r="E914" s="207"/>
      <c r="F914" s="207">
        <v>690.5</v>
      </c>
      <c r="G914" s="2">
        <f t="shared" si="18"/>
        <v>32.799999999999955</v>
      </c>
      <c r="I914" s="422"/>
      <c r="K914" s="207"/>
    </row>
    <row r="915" spans="1:11">
      <c r="A915" s="3">
        <v>45959</v>
      </c>
      <c r="B915" s="422">
        <v>31829</v>
      </c>
      <c r="C915" s="422" t="s">
        <v>23</v>
      </c>
      <c r="D915" t="s">
        <v>13</v>
      </c>
      <c r="E915" s="207"/>
      <c r="F915" s="207">
        <v>32.799999999999997</v>
      </c>
      <c r="G915" s="2">
        <f t="shared" si="18"/>
        <v>0</v>
      </c>
      <c r="I915" s="422"/>
      <c r="K915" s="207"/>
    </row>
    <row r="916" spans="1:11">
      <c r="A916" s="81">
        <v>45930</v>
      </c>
      <c r="B916" s="421" t="s">
        <v>10</v>
      </c>
      <c r="C916" s="421" t="s">
        <v>172</v>
      </c>
      <c r="D916" t="s">
        <v>12</v>
      </c>
      <c r="E916" s="207">
        <v>724.5</v>
      </c>
      <c r="G916" s="2">
        <f t="shared" si="18"/>
        <v>724.5</v>
      </c>
      <c r="I916" s="421" t="s">
        <v>172</v>
      </c>
      <c r="J916" t="s">
        <v>12</v>
      </c>
      <c r="K916" s="207">
        <v>724.5</v>
      </c>
    </row>
    <row r="917" spans="1:11">
      <c r="B917" s="422"/>
      <c r="C917" s="422"/>
      <c r="D917" t="s">
        <v>13</v>
      </c>
      <c r="E917" s="20">
        <v>7.2</v>
      </c>
      <c r="G917" s="2">
        <f t="shared" si="18"/>
        <v>731.7</v>
      </c>
      <c r="I917" s="422"/>
      <c r="J917" t="s">
        <v>13</v>
      </c>
      <c r="K917" s="20">
        <v>7.2</v>
      </c>
    </row>
    <row r="918" spans="1:11">
      <c r="B918" s="422"/>
      <c r="C918" s="422"/>
      <c r="D918" t="s">
        <v>14</v>
      </c>
      <c r="E918" s="20">
        <v>60</v>
      </c>
      <c r="G918" s="2">
        <f t="shared" si="18"/>
        <v>791.7</v>
      </c>
      <c r="K918" s="114">
        <f>SUM(K912:K917)</f>
        <v>1455</v>
      </c>
    </row>
    <row r="919" spans="1:11">
      <c r="B919" s="422"/>
      <c r="C919" s="422"/>
      <c r="D919" t="s">
        <v>15</v>
      </c>
      <c r="E919" s="20">
        <v>5</v>
      </c>
      <c r="G919" s="2">
        <f t="shared" si="18"/>
        <v>796.7</v>
      </c>
    </row>
    <row r="920" spans="1:11">
      <c r="B920" s="422"/>
      <c r="C920" s="422"/>
      <c r="D920" t="s">
        <v>63</v>
      </c>
      <c r="E920" s="207">
        <v>10</v>
      </c>
      <c r="G920" s="2">
        <f t="shared" si="18"/>
        <v>806.7</v>
      </c>
    </row>
    <row r="921" spans="1:11">
      <c r="A921" s="3">
        <v>45905</v>
      </c>
      <c r="B921" s="422"/>
      <c r="C921" s="422" t="s">
        <v>41</v>
      </c>
      <c r="D921" t="s">
        <v>63</v>
      </c>
      <c r="E921" s="207"/>
      <c r="F921" s="2">
        <v>10</v>
      </c>
      <c r="G921" s="2">
        <f t="shared" si="18"/>
        <v>796.7</v>
      </c>
    </row>
    <row r="922" spans="1:11">
      <c r="A922" s="3">
        <v>45930</v>
      </c>
      <c r="B922" s="422" t="s">
        <v>103</v>
      </c>
      <c r="C922" s="422" t="s">
        <v>172</v>
      </c>
      <c r="D922" t="s">
        <v>14</v>
      </c>
      <c r="E922" s="207"/>
      <c r="F922" s="20">
        <v>60</v>
      </c>
      <c r="G922" s="2">
        <f t="shared" si="18"/>
        <v>736.7</v>
      </c>
    </row>
    <row r="923" spans="1:11">
      <c r="A923" s="3">
        <v>45930</v>
      </c>
      <c r="B923" s="422" t="s">
        <v>103</v>
      </c>
      <c r="C923" s="422" t="s">
        <v>172</v>
      </c>
      <c r="D923" t="s">
        <v>15</v>
      </c>
      <c r="E923" s="207"/>
      <c r="F923" s="20">
        <v>5</v>
      </c>
      <c r="G923" s="2">
        <f t="shared" si="18"/>
        <v>731.7</v>
      </c>
    </row>
    <row r="924" spans="1:11">
      <c r="A924" s="3">
        <v>45959</v>
      </c>
      <c r="B924" s="422">
        <v>31829</v>
      </c>
      <c r="C924" s="422" t="s">
        <v>172</v>
      </c>
      <c r="D924" t="s">
        <v>12</v>
      </c>
      <c r="E924" s="207"/>
      <c r="F924" s="207">
        <v>724.5</v>
      </c>
      <c r="G924" s="2">
        <f t="shared" si="18"/>
        <v>7.2000000000000455</v>
      </c>
    </row>
    <row r="925" spans="1:11">
      <c r="A925" s="3">
        <v>45959</v>
      </c>
      <c r="B925" s="422">
        <v>31829</v>
      </c>
      <c r="C925" s="422" t="s">
        <v>172</v>
      </c>
      <c r="D925" t="s">
        <v>13</v>
      </c>
      <c r="E925" s="207"/>
      <c r="F925" s="20">
        <v>7.2</v>
      </c>
      <c r="G925" s="2">
        <f t="shared" si="18"/>
        <v>4.5297099404706387E-14</v>
      </c>
    </row>
    <row r="926" spans="1:11">
      <c r="A926" s="81">
        <v>45961</v>
      </c>
      <c r="B926" s="421" t="s">
        <v>10</v>
      </c>
      <c r="C926" s="421" t="s">
        <v>25</v>
      </c>
      <c r="D926" t="s">
        <v>12</v>
      </c>
      <c r="E926" s="2">
        <v>731.8</v>
      </c>
      <c r="G926" s="2">
        <f t="shared" si="18"/>
        <v>731.8</v>
      </c>
    </row>
    <row r="927" spans="1:11">
      <c r="A927" s="70"/>
      <c r="B927" s="422"/>
      <c r="C927" s="422"/>
      <c r="D927" t="s">
        <v>13</v>
      </c>
      <c r="E927" s="2">
        <v>37.5</v>
      </c>
      <c r="G927" s="2">
        <f t="shared" si="18"/>
        <v>769.3</v>
      </c>
    </row>
    <row r="928" spans="1:11">
      <c r="A928" s="70"/>
      <c r="B928" s="422"/>
      <c r="C928" s="422"/>
      <c r="D928" t="s">
        <v>14</v>
      </c>
      <c r="E928" s="202">
        <v>60</v>
      </c>
      <c r="G928" s="2">
        <f t="shared" si="18"/>
        <v>829.3</v>
      </c>
      <c r="I928" s="421" t="s">
        <v>25</v>
      </c>
      <c r="J928" t="s">
        <v>12</v>
      </c>
      <c r="K928" s="2">
        <v>731.8</v>
      </c>
    </row>
    <row r="929" spans="1:12">
      <c r="A929" s="70"/>
      <c r="B929" s="422"/>
      <c r="C929" s="422"/>
      <c r="D929" t="s">
        <v>15</v>
      </c>
      <c r="E929" s="202">
        <v>5</v>
      </c>
      <c r="G929" s="2">
        <f t="shared" si="18"/>
        <v>834.3</v>
      </c>
      <c r="J929" t="s">
        <v>13</v>
      </c>
      <c r="K929" s="2">
        <v>37.5</v>
      </c>
    </row>
    <row r="930" spans="1:12">
      <c r="A930" s="3">
        <v>45961</v>
      </c>
      <c r="B930" s="422" t="s">
        <v>75</v>
      </c>
      <c r="C930" s="422" t="s">
        <v>25</v>
      </c>
      <c r="D930" t="s">
        <v>14</v>
      </c>
      <c r="E930" s="46"/>
      <c r="F930" s="207">
        <v>60</v>
      </c>
      <c r="G930" s="2">
        <f t="shared" si="18"/>
        <v>774.3</v>
      </c>
      <c r="J930">
        <v>770</v>
      </c>
      <c r="K930" s="20">
        <f>SUM(K928:K929)</f>
        <v>769.3</v>
      </c>
      <c r="L930" s="20">
        <f>J930-K930</f>
        <v>0.70000000000004547</v>
      </c>
    </row>
    <row r="931" spans="1:12">
      <c r="A931" s="3">
        <v>45961</v>
      </c>
      <c r="B931" s="422" t="s">
        <v>75</v>
      </c>
      <c r="C931" s="422" t="s">
        <v>25</v>
      </c>
      <c r="D931" t="s">
        <v>15</v>
      </c>
      <c r="E931" s="46"/>
      <c r="F931" s="207">
        <v>5</v>
      </c>
      <c r="G931" s="2">
        <f t="shared" si="18"/>
        <v>769.3</v>
      </c>
    </row>
    <row r="932" spans="1:12">
      <c r="A932" s="3">
        <v>45986</v>
      </c>
      <c r="B932" s="422">
        <v>32101</v>
      </c>
      <c r="C932" s="422" t="s">
        <v>25</v>
      </c>
      <c r="D932" t="s">
        <v>12</v>
      </c>
      <c r="F932" s="2">
        <v>731.8</v>
      </c>
      <c r="G932" s="2">
        <f t="shared" si="18"/>
        <v>37.5</v>
      </c>
    </row>
    <row r="933" spans="1:12">
      <c r="A933" s="3">
        <v>45986</v>
      </c>
      <c r="B933" s="422">
        <v>32101</v>
      </c>
      <c r="C933" s="422" t="s">
        <v>25</v>
      </c>
      <c r="D933" t="s">
        <v>13</v>
      </c>
      <c r="F933" s="2">
        <v>37.5</v>
      </c>
      <c r="G933" s="2">
        <f t="shared" si="18"/>
        <v>0</v>
      </c>
    </row>
    <row r="934" spans="1:12">
      <c r="A934" s="81">
        <v>45991</v>
      </c>
      <c r="B934" s="421" t="s">
        <v>10</v>
      </c>
      <c r="C934" s="421" t="s">
        <v>26</v>
      </c>
      <c r="D934" t="s">
        <v>12</v>
      </c>
      <c r="E934" s="20">
        <v>831.7</v>
      </c>
      <c r="G934" s="2">
        <f t="shared" si="18"/>
        <v>831.7</v>
      </c>
    </row>
    <row r="935" spans="1:12">
      <c r="A935" s="70"/>
      <c r="B935" s="422"/>
      <c r="C935" s="422"/>
      <c r="D935" t="s">
        <v>13</v>
      </c>
      <c r="E935" s="20">
        <v>20.100000000000001</v>
      </c>
      <c r="G935" s="2">
        <f t="shared" si="18"/>
        <v>851.80000000000007</v>
      </c>
    </row>
    <row r="936" spans="1:12">
      <c r="A936" s="70"/>
      <c r="B936" s="422"/>
      <c r="C936" s="422"/>
      <c r="D936" t="s">
        <v>14</v>
      </c>
      <c r="E936" s="207">
        <v>60</v>
      </c>
      <c r="G936" s="2">
        <f t="shared" si="18"/>
        <v>911.80000000000007</v>
      </c>
      <c r="I936" s="441" t="s">
        <v>204</v>
      </c>
      <c r="J936" s="441"/>
      <c r="K936" s="441"/>
    </row>
    <row r="937" spans="1:12">
      <c r="A937" s="70"/>
      <c r="B937" s="422"/>
      <c r="C937" s="422"/>
      <c r="D937" t="s">
        <v>15</v>
      </c>
      <c r="E937" s="207">
        <v>5</v>
      </c>
      <c r="G937" s="2">
        <f t="shared" si="18"/>
        <v>916.80000000000007</v>
      </c>
      <c r="H937" s="9">
        <v>2025</v>
      </c>
      <c r="I937" s="421" t="s">
        <v>26</v>
      </c>
      <c r="J937" t="s">
        <v>12</v>
      </c>
      <c r="K937" s="20">
        <v>831.7</v>
      </c>
    </row>
    <row r="938" spans="1:12">
      <c r="A938" s="3">
        <v>45991</v>
      </c>
      <c r="B938" s="422" t="s">
        <v>93</v>
      </c>
      <c r="C938" s="422" t="s">
        <v>26</v>
      </c>
      <c r="D938" t="s">
        <v>14</v>
      </c>
      <c r="E938" s="5"/>
      <c r="F938" s="207">
        <v>60</v>
      </c>
      <c r="G938" s="2">
        <f t="shared" si="18"/>
        <v>856.80000000000007</v>
      </c>
      <c r="I938" s="422"/>
      <c r="J938" t="s">
        <v>13</v>
      </c>
      <c r="K938" s="20">
        <v>20.100000000000001</v>
      </c>
    </row>
    <row r="939" spans="1:12">
      <c r="A939" s="3">
        <v>45991</v>
      </c>
      <c r="B939" s="422" t="s">
        <v>93</v>
      </c>
      <c r="C939" s="422" t="s">
        <v>26</v>
      </c>
      <c r="D939" t="s">
        <v>15</v>
      </c>
      <c r="E939" s="5"/>
      <c r="F939" s="207">
        <v>5</v>
      </c>
      <c r="G939" s="2">
        <f t="shared" si="18"/>
        <v>851.80000000000007</v>
      </c>
      <c r="J939">
        <v>852</v>
      </c>
      <c r="K939" s="114">
        <f>SUM(K937:K938)</f>
        <v>851.80000000000007</v>
      </c>
      <c r="L939" s="20">
        <f>J939-K939</f>
        <v>0.19999999999993179</v>
      </c>
    </row>
    <row r="940" spans="1:12">
      <c r="A940" s="3">
        <v>46029</v>
      </c>
      <c r="B940" s="422">
        <v>32293</v>
      </c>
      <c r="C940" s="422" t="s">
        <v>26</v>
      </c>
      <c r="D940" t="s">
        <v>12</v>
      </c>
      <c r="E940" s="5"/>
      <c r="F940" s="207">
        <v>831.7</v>
      </c>
      <c r="G940" s="2">
        <f>+G939+E940-F940</f>
        <v>20.100000000000023</v>
      </c>
      <c r="K940" s="114"/>
    </row>
    <row r="941" spans="1:12">
      <c r="A941" s="3">
        <v>46029</v>
      </c>
      <c r="B941" s="422">
        <v>32293</v>
      </c>
      <c r="C941" s="422" t="s">
        <v>26</v>
      </c>
      <c r="D941" t="s">
        <v>13</v>
      </c>
      <c r="E941" s="5"/>
      <c r="F941" s="207">
        <v>20.100000000000001</v>
      </c>
      <c r="G941" s="2">
        <f>+G940+E941-F941</f>
        <v>0</v>
      </c>
      <c r="K941" s="114"/>
    </row>
    <row r="942" spans="1:12">
      <c r="A942" s="81">
        <v>46022</v>
      </c>
      <c r="B942" s="374" t="s">
        <v>10</v>
      </c>
      <c r="C942" s="374" t="s">
        <v>27</v>
      </c>
      <c r="D942" s="373" t="s">
        <v>12</v>
      </c>
      <c r="E942" s="373">
        <v>621.9</v>
      </c>
      <c r="G942" s="2">
        <f>+G941+E942-F942</f>
        <v>621.9</v>
      </c>
    </row>
    <row r="943" spans="1:12">
      <c r="A943" s="81"/>
      <c r="B943" s="373"/>
      <c r="C943" s="373"/>
      <c r="D943" s="373" t="s">
        <v>13</v>
      </c>
      <c r="E943" s="373">
        <v>24.6</v>
      </c>
      <c r="G943" s="2">
        <f>+G942+E943-F943</f>
        <v>646.5</v>
      </c>
    </row>
    <row r="944" spans="1:12">
      <c r="A944" s="81"/>
      <c r="B944" s="373"/>
      <c r="C944" s="373"/>
      <c r="D944" s="373" t="s">
        <v>14</v>
      </c>
      <c r="E944" s="373">
        <v>60</v>
      </c>
      <c r="G944" s="2">
        <f>+G943+E944-F944</f>
        <v>706.5</v>
      </c>
    </row>
    <row r="945" spans="1:12">
      <c r="A945" s="373"/>
      <c r="B945" s="373"/>
      <c r="C945" s="373"/>
      <c r="D945" s="373" t="s">
        <v>15</v>
      </c>
      <c r="E945" s="373">
        <v>5</v>
      </c>
      <c r="G945" s="2">
        <f t="shared" si="18"/>
        <v>711.5</v>
      </c>
      <c r="I945" s="441" t="s">
        <v>204</v>
      </c>
      <c r="J945" s="441"/>
      <c r="K945" s="441"/>
    </row>
    <row r="946" spans="1:12">
      <c r="A946" s="70">
        <v>46022</v>
      </c>
      <c r="B946" s="422" t="s">
        <v>76</v>
      </c>
      <c r="C946" s="150" t="s">
        <v>27</v>
      </c>
      <c r="D946" t="s">
        <v>14</v>
      </c>
      <c r="E946" s="5"/>
      <c r="F946" s="207">
        <v>60</v>
      </c>
      <c r="G946" s="2">
        <f t="shared" si="18"/>
        <v>651.5</v>
      </c>
      <c r="H946" s="9">
        <v>2026</v>
      </c>
      <c r="I946" s="421" t="s">
        <v>11</v>
      </c>
      <c r="J946" t="s">
        <v>12</v>
      </c>
      <c r="K946" s="20">
        <v>711</v>
      </c>
    </row>
    <row r="947" spans="1:12">
      <c r="A947" s="70">
        <v>46022</v>
      </c>
      <c r="B947" s="422" t="s">
        <v>76</v>
      </c>
      <c r="C947" s="150" t="s">
        <v>27</v>
      </c>
      <c r="D947" t="s">
        <v>15</v>
      </c>
      <c r="E947" s="5"/>
      <c r="F947" s="207">
        <v>5</v>
      </c>
      <c r="G947" s="2">
        <f t="shared" si="18"/>
        <v>646.5</v>
      </c>
      <c r="I947" s="422"/>
      <c r="J947" t="s">
        <v>13</v>
      </c>
      <c r="K947" s="20">
        <v>30.3</v>
      </c>
    </row>
    <row r="948" spans="1:12">
      <c r="A948" s="70">
        <v>46056</v>
      </c>
      <c r="B948" s="422">
        <v>32451</v>
      </c>
      <c r="C948" s="150" t="s">
        <v>27</v>
      </c>
      <c r="D948" t="s">
        <v>12</v>
      </c>
      <c r="E948" s="5"/>
      <c r="F948" s="207">
        <v>621.9</v>
      </c>
      <c r="G948" s="2">
        <f t="shared" si="18"/>
        <v>24.600000000000023</v>
      </c>
      <c r="I948" s="373"/>
      <c r="J948" s="388" t="s">
        <v>205</v>
      </c>
      <c r="K948" s="389">
        <v>28.3</v>
      </c>
    </row>
    <row r="949" spans="1:12">
      <c r="A949" s="70">
        <v>46056</v>
      </c>
      <c r="B949" s="422">
        <v>32451</v>
      </c>
      <c r="C949" s="150" t="s">
        <v>27</v>
      </c>
      <c r="D949" t="s">
        <v>13</v>
      </c>
      <c r="E949" s="5"/>
      <c r="F949" s="207">
        <v>24.6</v>
      </c>
      <c r="G949" s="2">
        <f t="shared" si="18"/>
        <v>0</v>
      </c>
      <c r="I949" s="373"/>
      <c r="J949" s="373">
        <v>770</v>
      </c>
      <c r="K949" s="114">
        <f ca="1">SUM(K946:K949)</f>
        <v>769.59999999999991</v>
      </c>
      <c r="L949" s="395"/>
    </row>
    <row r="950" spans="1:12">
      <c r="A950" s="81">
        <v>46053</v>
      </c>
      <c r="B950" s="421" t="s">
        <v>10</v>
      </c>
      <c r="C950" s="421" t="s">
        <v>11</v>
      </c>
      <c r="D950" t="s">
        <v>12</v>
      </c>
      <c r="E950" s="20">
        <v>711</v>
      </c>
      <c r="G950" s="2">
        <f t="shared" si="18"/>
        <v>711</v>
      </c>
    </row>
    <row r="951" spans="1:12">
      <c r="A951" s="70"/>
      <c r="B951" s="422"/>
      <c r="C951" s="422"/>
      <c r="D951" t="s">
        <v>13</v>
      </c>
      <c r="E951" s="20">
        <v>30.3</v>
      </c>
      <c r="G951" s="2">
        <f t="shared" si="18"/>
        <v>741.3</v>
      </c>
      <c r="J951" s="20"/>
    </row>
    <row r="952" spans="1:12">
      <c r="A952" s="70"/>
      <c r="B952" s="422"/>
      <c r="C952" s="422"/>
      <c r="D952" t="s">
        <v>14</v>
      </c>
      <c r="E952" s="207">
        <v>60</v>
      </c>
      <c r="G952" s="2">
        <f t="shared" si="18"/>
        <v>801.3</v>
      </c>
    </row>
    <row r="953" spans="1:12">
      <c r="A953" s="70"/>
      <c r="B953" s="422"/>
      <c r="C953" s="422"/>
      <c r="D953" t="s">
        <v>15</v>
      </c>
      <c r="E953" s="207">
        <v>5</v>
      </c>
      <c r="G953" s="2">
        <f t="shared" si="18"/>
        <v>806.3</v>
      </c>
    </row>
    <row r="954" spans="1:12">
      <c r="A954" s="70"/>
      <c r="B954" s="422"/>
      <c r="C954" s="422"/>
      <c r="D954" s="388" t="s">
        <v>205</v>
      </c>
      <c r="E954" s="389">
        <v>28.3</v>
      </c>
      <c r="G954" s="2">
        <f t="shared" si="18"/>
        <v>834.59999999999991</v>
      </c>
    </row>
    <row r="955" spans="1:12">
      <c r="A955" s="70">
        <v>46053</v>
      </c>
      <c r="B955" s="422" t="s">
        <v>77</v>
      </c>
      <c r="C955" s="422" t="s">
        <v>11</v>
      </c>
      <c r="D955" t="s">
        <v>14</v>
      </c>
      <c r="E955" s="207"/>
      <c r="F955" s="207">
        <v>60</v>
      </c>
      <c r="G955" s="2">
        <f t="shared" ref="G955:G963" si="19">+G954+E955-F955</f>
        <v>774.59999999999991</v>
      </c>
    </row>
    <row r="956" spans="1:12">
      <c r="A956" s="70">
        <v>46053</v>
      </c>
      <c r="B956" s="422" t="s">
        <v>77</v>
      </c>
      <c r="C956" s="422" t="s">
        <v>11</v>
      </c>
      <c r="D956" t="s">
        <v>15</v>
      </c>
      <c r="E956" s="207"/>
      <c r="F956" s="207">
        <v>5</v>
      </c>
      <c r="G956" s="2">
        <f t="shared" si="19"/>
        <v>769.59999999999991</v>
      </c>
    </row>
    <row r="957" spans="1:12">
      <c r="A957" s="70">
        <v>46092</v>
      </c>
      <c r="B957" s="422">
        <v>32661</v>
      </c>
      <c r="C957" s="422" t="s">
        <v>11</v>
      </c>
      <c r="D957" t="s">
        <v>12</v>
      </c>
      <c r="E957" s="207"/>
      <c r="F957" s="207">
        <v>711</v>
      </c>
      <c r="G957" s="2">
        <f t="shared" si="19"/>
        <v>58.599999999999909</v>
      </c>
    </row>
    <row r="958" spans="1:12">
      <c r="A958" s="70">
        <v>46092</v>
      </c>
      <c r="B958" s="422">
        <v>32661</v>
      </c>
      <c r="C958" s="422" t="s">
        <v>11</v>
      </c>
      <c r="D958" t="s">
        <v>13</v>
      </c>
      <c r="E958" s="207"/>
      <c r="F958" s="207">
        <v>30.3</v>
      </c>
      <c r="G958" s="2">
        <f t="shared" si="19"/>
        <v>28.299999999999908</v>
      </c>
    </row>
    <row r="959" spans="1:12">
      <c r="A959" s="70">
        <v>46092</v>
      </c>
      <c r="B959" s="422">
        <v>32661</v>
      </c>
      <c r="C959" s="422" t="s">
        <v>11</v>
      </c>
      <c r="D959" t="s">
        <v>205</v>
      </c>
      <c r="E959" s="207"/>
      <c r="F959" s="207">
        <v>28.3</v>
      </c>
      <c r="G959" s="2">
        <f t="shared" si="19"/>
        <v>-9.2370555648813024E-14</v>
      </c>
    </row>
    <row r="960" spans="1:12">
      <c r="A960" s="31">
        <v>46081</v>
      </c>
      <c r="B960" s="421" t="s">
        <v>10</v>
      </c>
      <c r="C960" s="421" t="s">
        <v>17</v>
      </c>
      <c r="D960" t="s">
        <v>12</v>
      </c>
      <c r="E960" s="20">
        <v>708.7</v>
      </c>
      <c r="G960" s="2">
        <f t="shared" si="19"/>
        <v>708.69999999999993</v>
      </c>
    </row>
    <row r="961" spans="1:12">
      <c r="B961" s="422"/>
      <c r="C961" s="422"/>
      <c r="D961" t="s">
        <v>13</v>
      </c>
      <c r="E961" s="20">
        <v>33.299999999999997</v>
      </c>
      <c r="G961" s="2">
        <f t="shared" si="19"/>
        <v>741.99999999999989</v>
      </c>
    </row>
    <row r="962" spans="1:12">
      <c r="B962" s="422"/>
      <c r="C962" s="422"/>
      <c r="D962" t="s">
        <v>14</v>
      </c>
      <c r="E962" s="207">
        <v>56</v>
      </c>
      <c r="G962" s="2">
        <f t="shared" si="19"/>
        <v>797.99999999999989</v>
      </c>
    </row>
    <row r="963" spans="1:12">
      <c r="B963" s="422"/>
      <c r="C963" s="422"/>
      <c r="D963" t="s">
        <v>15</v>
      </c>
      <c r="E963" s="207">
        <v>5</v>
      </c>
      <c r="G963" s="2">
        <f t="shared" si="19"/>
        <v>802.99999999999989</v>
      </c>
    </row>
    <row r="964" spans="1:12">
      <c r="A964" s="70">
        <v>46081</v>
      </c>
      <c r="B964" s="422" t="s">
        <v>78</v>
      </c>
      <c r="C964" s="422" t="s">
        <v>17</v>
      </c>
      <c r="D964" t="s">
        <v>14</v>
      </c>
      <c r="F964" s="207">
        <v>56</v>
      </c>
      <c r="G964" s="2">
        <f>+G963+E964-F964</f>
        <v>746.99999999999989</v>
      </c>
    </row>
    <row r="965" spans="1:12">
      <c r="A965" s="70">
        <v>46081</v>
      </c>
      <c r="B965" s="422" t="s">
        <v>78</v>
      </c>
      <c r="C965" s="422" t="s">
        <v>17</v>
      </c>
      <c r="D965" t="s">
        <v>15</v>
      </c>
      <c r="F965" s="207">
        <v>5</v>
      </c>
      <c r="G965" s="2">
        <f>+G964+E965-F965</f>
        <v>741.99999999999989</v>
      </c>
    </row>
    <row r="966" spans="1:12">
      <c r="A966" s="3">
        <v>46105</v>
      </c>
      <c r="B966" s="422">
        <v>32882</v>
      </c>
      <c r="C966" s="422" t="s">
        <v>17</v>
      </c>
      <c r="D966" t="s">
        <v>12</v>
      </c>
      <c r="F966" s="2">
        <v>708.7</v>
      </c>
      <c r="G966" s="2">
        <f>+G965+E966-F966</f>
        <v>33.299999999999841</v>
      </c>
      <c r="I966" s="441" t="s">
        <v>204</v>
      </c>
      <c r="J966" s="441"/>
      <c r="K966" s="441"/>
    </row>
    <row r="967" spans="1:12">
      <c r="A967" s="3">
        <v>46105</v>
      </c>
      <c r="B967" s="422">
        <v>32882</v>
      </c>
      <c r="C967" s="422" t="s">
        <v>17</v>
      </c>
      <c r="D967" t="s">
        <v>13</v>
      </c>
      <c r="F967" s="2">
        <v>33.299999999999997</v>
      </c>
      <c r="G967" s="2">
        <f>+G966+E967-F967</f>
        <v>-1.5631940186722204E-13</v>
      </c>
      <c r="H967" s="9">
        <v>2026</v>
      </c>
      <c r="I967" s="421" t="s">
        <v>18</v>
      </c>
      <c r="J967" t="s">
        <v>12</v>
      </c>
      <c r="K967" s="207">
        <v>708.2</v>
      </c>
    </row>
    <row r="968" spans="1:12">
      <c r="A968" s="31">
        <v>46112</v>
      </c>
      <c r="B968" s="421" t="s">
        <v>10</v>
      </c>
      <c r="C968" s="421" t="s">
        <v>18</v>
      </c>
      <c r="D968" t="s">
        <v>12</v>
      </c>
      <c r="E968" s="207">
        <v>708.2</v>
      </c>
      <c r="G968" s="2">
        <f>+G967+E968-F968</f>
        <v>708.19999999999993</v>
      </c>
      <c r="I968" s="422"/>
      <c r="J968" t="s">
        <v>13</v>
      </c>
      <c r="K968" s="207">
        <v>34.4</v>
      </c>
    </row>
    <row r="969" spans="1:12">
      <c r="A969" s="31"/>
      <c r="B969" s="422"/>
      <c r="C969" s="422"/>
      <c r="D969" t="s">
        <v>13</v>
      </c>
      <c r="E969" s="207">
        <v>34.4</v>
      </c>
      <c r="G969" s="2">
        <f>+G968+E969-F969</f>
        <v>742.59999999999991</v>
      </c>
      <c r="J969">
        <v>745</v>
      </c>
      <c r="K969" s="114">
        <f>SUM(K967:K968)</f>
        <v>742.6</v>
      </c>
      <c r="L969" s="20">
        <f>J969-K969</f>
        <v>2.3999999999999773</v>
      </c>
    </row>
    <row r="970" spans="1:12">
      <c r="B970" s="422"/>
      <c r="C970" s="422"/>
      <c r="D970" t="s">
        <v>14</v>
      </c>
      <c r="E970" s="207">
        <v>60</v>
      </c>
      <c r="G970" s="2">
        <f>+G969+E970-F970</f>
        <v>802.59999999999991</v>
      </c>
    </row>
    <row r="971" spans="1:12">
      <c r="B971" s="422"/>
      <c r="C971" s="422"/>
      <c r="D971" t="s">
        <v>15</v>
      </c>
      <c r="E971" s="207">
        <v>5</v>
      </c>
      <c r="G971" s="2">
        <f>+G970+E971-F971</f>
        <v>807.59999999999991</v>
      </c>
    </row>
    <row r="972" spans="1:12">
      <c r="A972" s="70">
        <v>46112</v>
      </c>
      <c r="B972" s="422" t="s">
        <v>81</v>
      </c>
      <c r="C972" s="422" t="s">
        <v>18</v>
      </c>
      <c r="D972" t="s">
        <v>14</v>
      </c>
      <c r="E972" s="207"/>
      <c r="F972" s="207">
        <v>60</v>
      </c>
      <c r="G972" s="2">
        <f>+G971+E972-F972</f>
        <v>747.59999999999991</v>
      </c>
    </row>
    <row r="973" spans="1:12">
      <c r="A973" s="70">
        <v>46112</v>
      </c>
      <c r="B973" s="422" t="s">
        <v>81</v>
      </c>
      <c r="C973" s="422" t="s">
        <v>18</v>
      </c>
      <c r="D973" t="s">
        <v>15</v>
      </c>
      <c r="E973" s="207"/>
      <c r="F973" s="207">
        <v>5</v>
      </c>
      <c r="G973" s="2">
        <f>+G972+E973-F973</f>
        <v>742.59999999999991</v>
      </c>
    </row>
    <row r="974" spans="1:12">
      <c r="A974" s="3">
        <v>46141</v>
      </c>
      <c r="B974" s="422">
        <v>32982</v>
      </c>
      <c r="C974" s="422" t="s">
        <v>18</v>
      </c>
      <c r="D974" t="s">
        <v>12</v>
      </c>
      <c r="F974" s="2">
        <v>708.2</v>
      </c>
      <c r="G974" s="2">
        <f>+G973+E974-F974</f>
        <v>34.399999999999864</v>
      </c>
    </row>
    <row r="975" spans="1:12">
      <c r="A975" s="3">
        <v>46141</v>
      </c>
      <c r="B975" s="422">
        <v>32982</v>
      </c>
      <c r="C975" s="422" t="s">
        <v>18</v>
      </c>
      <c r="D975" t="s">
        <v>13</v>
      </c>
      <c r="F975" s="2">
        <v>34.4</v>
      </c>
      <c r="G975" s="2">
        <f>+G974+E975-F975</f>
        <v>-1.3500311979441904E-13</v>
      </c>
    </row>
    <row r="976" spans="1:12">
      <c r="B976" s="422"/>
      <c r="C976" s="422"/>
      <c r="G976" s="2">
        <f>+G975+E976-F976</f>
        <v>-1.3500311979441904E-13</v>
      </c>
    </row>
    <row r="977" spans="2:7">
      <c r="B977" s="422"/>
      <c r="C977" s="422"/>
      <c r="G977" s="2">
        <f>+G976+E977-F977</f>
        <v>-1.3500311979441904E-13</v>
      </c>
    </row>
    <row r="978" spans="2:7">
      <c r="B978" s="422"/>
      <c r="C978" s="422"/>
      <c r="G978" s="2">
        <f>+G977+E978-F978</f>
        <v>-1.3500311979441904E-13</v>
      </c>
    </row>
    <row r="979" spans="2:7">
      <c r="B979" s="422"/>
      <c r="C979" s="422"/>
      <c r="G979" s="2">
        <f>+G978+E979-F979</f>
        <v>-1.3500311979441904E-13</v>
      </c>
    </row>
    <row r="980" spans="2:7">
      <c r="B980" s="422"/>
      <c r="C980" s="422"/>
      <c r="G980" s="2">
        <f>+G979+E980-F980</f>
        <v>-1.3500311979441904E-13</v>
      </c>
    </row>
    <row r="981" spans="2:7">
      <c r="B981" s="422"/>
      <c r="C981" s="422"/>
      <c r="G981" s="2">
        <f>+G980+E981-F981</f>
        <v>-1.3500311979441904E-13</v>
      </c>
    </row>
    <row r="982" spans="2:7">
      <c r="B982" s="422"/>
      <c r="C982" s="422"/>
      <c r="G982" s="2">
        <f>+G981+E982-F982</f>
        <v>-1.3500311979441904E-13</v>
      </c>
    </row>
    <row r="983" spans="2:7">
      <c r="B983" s="422"/>
      <c r="C983" s="422"/>
      <c r="G983" s="2">
        <f>+G982+E983-F983</f>
        <v>-1.3500311979441904E-13</v>
      </c>
    </row>
    <row r="984" spans="2:7">
      <c r="B984" s="422"/>
      <c r="C984" s="422"/>
      <c r="G984" s="2">
        <f>+G983+E984-F984</f>
        <v>-1.3500311979441904E-13</v>
      </c>
    </row>
    <row r="985" spans="2:7">
      <c r="B985" s="422"/>
      <c r="C985" s="422"/>
      <c r="G985" s="2">
        <f>+G984+E985-F985</f>
        <v>-1.3500311979441904E-13</v>
      </c>
    </row>
    <row r="986" spans="2:7">
      <c r="B986" s="422"/>
      <c r="C986" s="422"/>
      <c r="G986" s="2">
        <f>+G985+E986-F986</f>
        <v>-1.3500311979441904E-13</v>
      </c>
    </row>
    <row r="987" spans="2:7">
      <c r="B987" s="422"/>
      <c r="C987" s="422"/>
      <c r="G987" s="2">
        <f>+G986+E987-F987</f>
        <v>-1.3500311979441904E-13</v>
      </c>
    </row>
    <row r="988" spans="2:7">
      <c r="B988" s="422"/>
      <c r="C988" s="422"/>
      <c r="G988" s="2">
        <f>+G987+E988-F988</f>
        <v>-1.3500311979441904E-13</v>
      </c>
    </row>
    <row r="989" spans="2:7">
      <c r="B989" s="422"/>
      <c r="C989" s="422"/>
      <c r="G989" s="2">
        <f>+G988+E989-F989</f>
        <v>-1.3500311979441904E-13</v>
      </c>
    </row>
    <row r="990" spans="2:7">
      <c r="B990" s="422"/>
      <c r="C990" s="422"/>
      <c r="G990" s="2">
        <f>+G989+E990-F990</f>
        <v>-1.3500311979441904E-13</v>
      </c>
    </row>
    <row r="991" spans="2:7">
      <c r="B991" s="422"/>
      <c r="C991" s="422"/>
      <c r="G991" s="2">
        <f>+G990+E991-F991</f>
        <v>-1.3500311979441904E-13</v>
      </c>
    </row>
    <row r="992" spans="2:7">
      <c r="B992" s="422"/>
      <c r="C992" s="422"/>
      <c r="G992" s="2">
        <f>+G991+E992-F992</f>
        <v>-1.3500311979441904E-13</v>
      </c>
    </row>
    <row r="993" spans="2:7">
      <c r="B993" s="422"/>
      <c r="C993" s="422"/>
      <c r="G993" s="2">
        <f>+G992+E993-F993</f>
        <v>-1.3500311979441904E-13</v>
      </c>
    </row>
    <row r="994" spans="2:7">
      <c r="B994" s="422"/>
      <c r="C994" s="422"/>
      <c r="G994" s="2">
        <f>+G993+E994-F994</f>
        <v>-1.3500311979441904E-13</v>
      </c>
    </row>
    <row r="995" spans="2:7">
      <c r="B995" s="422"/>
      <c r="C995" s="422"/>
      <c r="G995" s="2">
        <f>+G994+E995-F995</f>
        <v>-1.3500311979441904E-13</v>
      </c>
    </row>
    <row r="996" spans="2:7">
      <c r="B996" s="422"/>
      <c r="C996" s="422"/>
      <c r="G996" s="2">
        <f>+G995+E996-F996</f>
        <v>-1.3500311979441904E-13</v>
      </c>
    </row>
    <row r="997" spans="2:7">
      <c r="B997" s="422"/>
      <c r="C997" s="422"/>
      <c r="G997" s="2">
        <f>+G996+E997-F997</f>
        <v>-1.3500311979441904E-13</v>
      </c>
    </row>
    <row r="998" spans="2:7">
      <c r="B998" s="422"/>
      <c r="C998" s="422"/>
      <c r="G998" s="2">
        <f>+G997+E998-F998</f>
        <v>-1.3500311979441904E-13</v>
      </c>
    </row>
    <row r="999" spans="2:7">
      <c r="B999" s="422"/>
      <c r="C999" s="422"/>
      <c r="G999" s="2">
        <f>+G998+E999-F999</f>
        <v>-1.3500311979441904E-13</v>
      </c>
    </row>
    <row r="1000" spans="2:7">
      <c r="B1000" s="422"/>
      <c r="C1000" s="422"/>
      <c r="G1000" s="2">
        <f>+G999+E1000-F1000</f>
        <v>-1.3500311979441904E-13</v>
      </c>
    </row>
    <row r="1001" spans="2:7">
      <c r="B1001" s="422"/>
      <c r="C1001" s="422"/>
      <c r="G1001" s="2">
        <f>+G1000+E1001-F1001</f>
        <v>-1.3500311979441904E-13</v>
      </c>
    </row>
    <row r="1002" spans="2:7">
      <c r="B1002" s="422"/>
      <c r="C1002" s="422"/>
      <c r="G1002" s="2">
        <f>+G1001+E1002-F1002</f>
        <v>-1.3500311979441904E-13</v>
      </c>
    </row>
    <row r="1003" spans="2:7">
      <c r="B1003" s="422"/>
      <c r="C1003" s="422"/>
      <c r="G1003" s="2">
        <f>+G1002+E1003-F1003</f>
        <v>-1.3500311979441904E-13</v>
      </c>
    </row>
    <row r="1004" spans="2:7">
      <c r="B1004" s="422"/>
      <c r="C1004" s="422"/>
      <c r="G1004" s="2">
        <f>+G1003+E1004-F1004</f>
        <v>-1.3500311979441904E-13</v>
      </c>
    </row>
    <row r="1005" spans="2:7">
      <c r="B1005" s="422"/>
      <c r="C1005" s="422"/>
      <c r="G1005" s="2">
        <f>+G1004+E1005-F1005</f>
        <v>-1.3500311979441904E-13</v>
      </c>
    </row>
    <row r="1006" spans="2:7">
      <c r="B1006" s="422"/>
      <c r="C1006" s="422"/>
      <c r="G1006" s="2">
        <f>+G1005+E1006-F1006</f>
        <v>-1.3500311979441904E-13</v>
      </c>
    </row>
    <row r="1007" spans="2:7">
      <c r="B1007" s="422"/>
      <c r="C1007" s="422"/>
      <c r="G1007" s="2">
        <f>+G1006+E1007-F1007</f>
        <v>-1.3500311979441904E-13</v>
      </c>
    </row>
    <row r="1008" spans="2:7">
      <c r="B1008" s="422"/>
      <c r="C1008" s="422"/>
      <c r="G1008" s="2">
        <f>+G1007+E1008-F1008</f>
        <v>-1.3500311979441904E-13</v>
      </c>
    </row>
    <row r="1009" spans="2:7">
      <c r="B1009" s="422"/>
      <c r="C1009" s="422"/>
      <c r="G1009" s="2">
        <f>+G1008+E1009-F1009</f>
        <v>-1.3500311979441904E-13</v>
      </c>
    </row>
    <row r="1010" spans="2:7">
      <c r="B1010" s="422"/>
      <c r="C1010" s="422"/>
      <c r="G1010" s="2">
        <f>+G1009+E1010-F1010</f>
        <v>-1.3500311979441904E-13</v>
      </c>
    </row>
    <row r="1011" spans="2:7">
      <c r="B1011" s="422"/>
      <c r="C1011" s="422"/>
      <c r="G1011" s="2">
        <f>+G1010+E1011-F1011</f>
        <v>-1.3500311979441904E-13</v>
      </c>
    </row>
    <row r="1012" spans="2:7">
      <c r="B1012" s="422"/>
      <c r="C1012" s="422"/>
      <c r="G1012" s="2">
        <f>+G1011+E1012-F1012</f>
        <v>-1.3500311979441904E-13</v>
      </c>
    </row>
    <row r="1013" spans="2:7">
      <c r="B1013" s="422"/>
      <c r="C1013" s="422"/>
      <c r="G1013" s="2">
        <f>+G1012+E1013-F1013</f>
        <v>-1.3500311979441904E-13</v>
      </c>
    </row>
    <row r="1014" spans="2:7">
      <c r="B1014" s="422"/>
      <c r="C1014" s="422"/>
      <c r="G1014" s="2">
        <f>+G1013+E1014-F1014</f>
        <v>-1.3500311979441904E-13</v>
      </c>
    </row>
    <row r="1015" spans="2:7">
      <c r="B1015" s="422"/>
      <c r="C1015" s="422"/>
      <c r="G1015" s="2">
        <f>+G1014+E1015-F1015</f>
        <v>-1.3500311979441904E-13</v>
      </c>
    </row>
    <row r="1016" spans="2:7">
      <c r="B1016" s="422"/>
      <c r="C1016" s="422"/>
      <c r="G1016" s="2">
        <f>+G1015+E1016-F1016</f>
        <v>-1.3500311979441904E-13</v>
      </c>
    </row>
    <row r="1017" spans="2:7">
      <c r="B1017" s="422"/>
      <c r="C1017" s="422"/>
      <c r="G1017" s="2">
        <f>+G1016+E1017-F1017</f>
        <v>-1.3500311979441904E-13</v>
      </c>
    </row>
    <row r="1018" spans="2:7">
      <c r="B1018" s="422"/>
      <c r="C1018" s="422"/>
      <c r="G1018" s="2">
        <f>+G1017+E1018-F1018</f>
        <v>-1.3500311979441904E-13</v>
      </c>
    </row>
    <row r="1019" spans="2:7">
      <c r="B1019" s="422"/>
      <c r="C1019" s="422"/>
      <c r="G1019" s="2">
        <f>+G1018+E1019-F1019</f>
        <v>-1.3500311979441904E-13</v>
      </c>
    </row>
    <row r="1020" spans="2:7">
      <c r="B1020" s="422"/>
      <c r="C1020" s="422"/>
      <c r="G1020" s="2">
        <f>+G1019+E1020-F1020</f>
        <v>-1.3500311979441904E-13</v>
      </c>
    </row>
    <row r="1021" spans="2:7">
      <c r="B1021" s="422"/>
      <c r="C1021" s="422"/>
      <c r="G1021" s="2">
        <f>+G1020+E1021-F1021</f>
        <v>-1.3500311979441904E-13</v>
      </c>
    </row>
    <row r="1022" spans="2:7">
      <c r="B1022" s="422"/>
      <c r="C1022" s="422"/>
      <c r="G1022" s="2">
        <f>+G1021+E1022-F1022</f>
        <v>-1.3500311979441904E-13</v>
      </c>
    </row>
    <row r="1023" spans="2:7">
      <c r="B1023" s="422"/>
      <c r="C1023" s="422"/>
      <c r="G1023" s="2">
        <f>+G1022+E1023-F1023</f>
        <v>-1.3500311979441904E-13</v>
      </c>
    </row>
    <row r="1024" spans="2:7">
      <c r="B1024" s="422"/>
      <c r="C1024" s="422"/>
      <c r="G1024" s="2">
        <f>+G1023+E1024-F1024</f>
        <v>-1.3500311979441904E-13</v>
      </c>
    </row>
    <row r="1025" spans="2:7">
      <c r="B1025" s="422"/>
      <c r="C1025" s="422"/>
      <c r="G1025" s="2">
        <f>+G1024+E1025-F1025</f>
        <v>-1.3500311979441904E-13</v>
      </c>
    </row>
    <row r="1026" spans="2:7">
      <c r="B1026" s="422"/>
      <c r="C1026" s="422"/>
      <c r="G1026" s="2">
        <f>+G1025+E1026-F1026</f>
        <v>-1.3500311979441904E-13</v>
      </c>
    </row>
    <row r="1027" spans="2:7">
      <c r="B1027" s="422"/>
      <c r="C1027" s="422"/>
      <c r="G1027" s="2">
        <f>+G1026+E1027-F1027</f>
        <v>-1.3500311979441904E-13</v>
      </c>
    </row>
    <row r="1028" spans="2:7">
      <c r="B1028" s="422"/>
      <c r="C1028" s="422"/>
      <c r="G1028" s="2">
        <f>+G1027+E1028-F1028</f>
        <v>-1.3500311979441904E-13</v>
      </c>
    </row>
    <row r="1029" spans="2:7">
      <c r="B1029" s="422"/>
      <c r="C1029" s="422"/>
      <c r="G1029" s="2">
        <f>+G1028+E1029-F1029</f>
        <v>-1.3500311979441904E-13</v>
      </c>
    </row>
    <row r="1030" spans="2:7">
      <c r="B1030" s="422"/>
      <c r="C1030" s="422"/>
      <c r="G1030" s="2">
        <f>+G1029+E1030-F1030</f>
        <v>-1.3500311979441904E-13</v>
      </c>
    </row>
    <row r="1031" spans="2:7">
      <c r="B1031" s="422"/>
      <c r="C1031" s="422"/>
      <c r="G1031" s="2">
        <f>+G1030+E1031-F1031</f>
        <v>-1.3500311979441904E-13</v>
      </c>
    </row>
    <row r="1032" spans="2:7">
      <c r="B1032" s="422"/>
      <c r="C1032" s="422"/>
      <c r="G1032" s="2">
        <f>+G1031+E1032-F1032</f>
        <v>-1.3500311979441904E-13</v>
      </c>
    </row>
    <row r="1033" spans="2:7">
      <c r="B1033" s="422"/>
      <c r="C1033" s="422"/>
      <c r="G1033" s="2">
        <f>+G1032+E1033-F1033</f>
        <v>-1.3500311979441904E-13</v>
      </c>
    </row>
    <row r="1034" spans="2:7">
      <c r="B1034" s="422"/>
      <c r="C1034" s="422"/>
      <c r="G1034" s="2">
        <f>+G1033+E1034-F1034</f>
        <v>-1.3500311979441904E-13</v>
      </c>
    </row>
    <row r="1035" spans="2:7">
      <c r="B1035" s="422"/>
      <c r="C1035" s="422"/>
      <c r="G1035" s="2">
        <f>+G1034+E1035-F1035</f>
        <v>-1.3500311979441904E-13</v>
      </c>
    </row>
    <row r="1036" spans="2:7">
      <c r="B1036" s="422"/>
      <c r="C1036" s="422"/>
      <c r="G1036" s="2">
        <f>+G1035+E1036-F1036</f>
        <v>-1.3500311979441904E-13</v>
      </c>
    </row>
    <row r="1037" spans="2:7">
      <c r="B1037" s="422"/>
      <c r="C1037" s="422"/>
      <c r="G1037" s="2">
        <f>+G1036+E1037-F1037</f>
        <v>-1.3500311979441904E-13</v>
      </c>
    </row>
    <row r="1038" spans="2:7">
      <c r="B1038" s="422"/>
      <c r="C1038" s="422"/>
      <c r="G1038" s="2">
        <f>+G1037+E1038-F1038</f>
        <v>-1.3500311979441904E-13</v>
      </c>
    </row>
    <row r="1039" spans="2:7">
      <c r="B1039" s="422"/>
      <c r="C1039" s="422"/>
      <c r="G1039" s="2">
        <f>+G1038+E1039-F1039</f>
        <v>-1.3500311979441904E-13</v>
      </c>
    </row>
    <row r="1040" spans="2:7">
      <c r="B1040" s="422"/>
      <c r="C1040" s="422"/>
      <c r="G1040" s="2">
        <f>+G1039+E1040-F1040</f>
        <v>-1.3500311979441904E-13</v>
      </c>
    </row>
    <row r="1041" spans="2:7">
      <c r="B1041" s="422"/>
      <c r="C1041" s="422"/>
      <c r="G1041" s="2">
        <f>+G1040+E1041-F1041</f>
        <v>-1.3500311979441904E-13</v>
      </c>
    </row>
    <row r="1042" spans="2:7">
      <c r="B1042" s="422"/>
      <c r="C1042" s="422"/>
      <c r="G1042" s="2">
        <f>+G1041+E1042-F1042</f>
        <v>-1.3500311979441904E-13</v>
      </c>
    </row>
    <row r="1043" spans="2:7">
      <c r="B1043" s="422"/>
      <c r="C1043" s="422"/>
      <c r="G1043" s="2">
        <f>+G1042+E1043-F1043</f>
        <v>-1.3500311979441904E-13</v>
      </c>
    </row>
    <row r="1044" spans="2:7">
      <c r="B1044" s="422"/>
      <c r="C1044" s="422"/>
      <c r="G1044" s="2">
        <f>+G1043+E1044-F1044</f>
        <v>-1.3500311979441904E-13</v>
      </c>
    </row>
    <row r="1045" spans="2:7">
      <c r="B1045" s="422"/>
      <c r="C1045" s="422"/>
      <c r="G1045" s="2">
        <f>+G1044+E1045-F1045</f>
        <v>-1.3500311979441904E-13</v>
      </c>
    </row>
    <row r="1046" spans="2:7">
      <c r="B1046" s="422"/>
      <c r="C1046" s="422"/>
      <c r="G1046" s="2">
        <f>+G1045+E1046-F1046</f>
        <v>-1.3500311979441904E-13</v>
      </c>
    </row>
    <row r="1047" spans="2:7">
      <c r="B1047" s="422"/>
      <c r="C1047" s="422"/>
      <c r="G1047" s="2">
        <f>+G1046+E1047-F1047</f>
        <v>-1.3500311979441904E-13</v>
      </c>
    </row>
    <row r="1048" spans="2:7">
      <c r="B1048" s="422"/>
      <c r="C1048" s="422"/>
      <c r="G1048" s="2">
        <f>+G1047+E1048-F1048</f>
        <v>-1.3500311979441904E-13</v>
      </c>
    </row>
    <row r="1049" spans="2:7">
      <c r="B1049" s="422"/>
      <c r="C1049" s="422"/>
      <c r="G1049" s="2">
        <f>+G1048+E1049-F1049</f>
        <v>-1.3500311979441904E-13</v>
      </c>
    </row>
    <row r="1050" spans="2:7">
      <c r="B1050" s="422"/>
      <c r="C1050" s="422"/>
      <c r="G1050" s="2">
        <f>+G1049+E1050-F1050</f>
        <v>-1.3500311979441904E-13</v>
      </c>
    </row>
    <row r="1051" spans="2:7">
      <c r="B1051" s="422"/>
      <c r="C1051" s="422"/>
      <c r="G1051" s="2">
        <f>+G1050+E1051-F1051</f>
        <v>-1.3500311979441904E-13</v>
      </c>
    </row>
    <row r="1052" spans="2:7">
      <c r="B1052" s="422"/>
      <c r="C1052" s="422"/>
      <c r="G1052" s="2">
        <f>+G1051+E1052-F1052</f>
        <v>-1.3500311979441904E-13</v>
      </c>
    </row>
    <row r="1053" spans="2:7">
      <c r="B1053" s="422"/>
      <c r="C1053" s="422"/>
      <c r="G1053" s="2">
        <f>+G1052+E1053-F1053</f>
        <v>-1.3500311979441904E-13</v>
      </c>
    </row>
    <row r="1054" spans="2:7">
      <c r="B1054" s="422"/>
      <c r="C1054" s="422"/>
      <c r="G1054" s="2">
        <f>+G1053+E1054-F1054</f>
        <v>-1.3500311979441904E-13</v>
      </c>
    </row>
    <row r="1055" spans="2:7">
      <c r="B1055" s="422"/>
      <c r="C1055" s="422"/>
      <c r="G1055" s="2">
        <f>+G1054+E1055-F1055</f>
        <v>-1.3500311979441904E-13</v>
      </c>
    </row>
    <row r="1056" spans="2:7">
      <c r="B1056" s="422"/>
      <c r="C1056" s="422"/>
      <c r="G1056" s="2">
        <f>+G1055+E1056-F1056</f>
        <v>-1.3500311979441904E-13</v>
      </c>
    </row>
    <row r="1057" spans="2:7">
      <c r="B1057" s="422"/>
      <c r="C1057" s="422"/>
      <c r="G1057" s="2">
        <f>+G1056+E1057-F1057</f>
        <v>-1.3500311979441904E-13</v>
      </c>
    </row>
    <row r="1058" spans="2:7">
      <c r="B1058" s="422"/>
      <c r="C1058" s="422"/>
      <c r="G1058" s="2">
        <f>+G1057+E1058-F1058</f>
        <v>-1.3500311979441904E-13</v>
      </c>
    </row>
    <row r="1059" spans="2:7">
      <c r="B1059" s="422"/>
      <c r="C1059" s="422"/>
      <c r="G1059" s="2">
        <f>+G1058+E1059-F1059</f>
        <v>-1.3500311979441904E-13</v>
      </c>
    </row>
    <row r="1060" spans="2:7">
      <c r="B1060" s="422"/>
      <c r="C1060" s="422"/>
      <c r="G1060" s="2">
        <f>+G1059+E1060-F1060</f>
        <v>-1.3500311979441904E-13</v>
      </c>
    </row>
    <row r="1061" spans="2:7">
      <c r="B1061" s="422"/>
      <c r="C1061" s="422"/>
      <c r="G1061" s="2">
        <f>+G1060+E1061-F1061</f>
        <v>-1.3500311979441904E-13</v>
      </c>
    </row>
    <row r="1062" spans="2:7">
      <c r="B1062" s="422"/>
      <c r="C1062" s="422"/>
      <c r="G1062" s="2">
        <f>+G1061+E1062-F1062</f>
        <v>-1.3500311979441904E-13</v>
      </c>
    </row>
    <row r="1063" spans="2:7">
      <c r="B1063" s="422"/>
      <c r="C1063" s="422"/>
      <c r="G1063" s="2">
        <f>+G1062+E1063-F1063</f>
        <v>-1.3500311979441904E-13</v>
      </c>
    </row>
    <row r="1064" spans="2:7">
      <c r="B1064" s="422"/>
      <c r="C1064" s="422"/>
      <c r="G1064" s="2">
        <f>+G1063+E1064-F1064</f>
        <v>-1.3500311979441904E-13</v>
      </c>
    </row>
    <row r="1065" spans="2:7">
      <c r="B1065" s="422"/>
      <c r="C1065" s="422"/>
      <c r="G1065" s="2">
        <f>+G1064+E1065-F1065</f>
        <v>-1.3500311979441904E-13</v>
      </c>
    </row>
    <row r="1066" spans="2:7">
      <c r="B1066" s="422"/>
      <c r="C1066" s="422"/>
      <c r="G1066" s="2">
        <f>+G1065+E1066-F1066</f>
        <v>-1.3500311979441904E-13</v>
      </c>
    </row>
    <row r="1067" spans="2:7">
      <c r="B1067" s="422"/>
      <c r="C1067" s="422"/>
      <c r="G1067" s="2">
        <f>+G1066+E1067-F1067</f>
        <v>-1.3500311979441904E-13</v>
      </c>
    </row>
    <row r="1068" spans="2:7">
      <c r="B1068" s="422"/>
      <c r="C1068" s="422"/>
      <c r="G1068" s="2">
        <f>+G1067+E1068-F1068</f>
        <v>-1.3500311979441904E-13</v>
      </c>
    </row>
    <row r="1069" spans="2:7">
      <c r="B1069" s="422"/>
      <c r="C1069" s="422"/>
      <c r="G1069" s="2">
        <f>+G1068+E1069-F1069</f>
        <v>-1.3500311979441904E-13</v>
      </c>
    </row>
    <row r="1070" spans="2:7">
      <c r="B1070" s="422"/>
      <c r="C1070" s="422"/>
      <c r="G1070" s="2">
        <f>+G1069+E1070-F1070</f>
        <v>-1.3500311979441904E-13</v>
      </c>
    </row>
    <row r="1071" spans="2:7">
      <c r="B1071" s="422"/>
      <c r="C1071" s="422"/>
      <c r="G1071" s="2">
        <f>+G1070+E1071-F1071</f>
        <v>-1.3500311979441904E-13</v>
      </c>
    </row>
    <row r="1072" spans="2:7">
      <c r="B1072" s="422"/>
      <c r="C1072" s="422"/>
      <c r="G1072" s="2">
        <f>+G1071+E1072-F1072</f>
        <v>-1.3500311979441904E-13</v>
      </c>
    </row>
    <row r="1073" spans="2:7">
      <c r="B1073" s="422"/>
      <c r="C1073" s="422"/>
      <c r="G1073" s="2">
        <f>+G1072+E1073-F1073</f>
        <v>-1.3500311979441904E-13</v>
      </c>
    </row>
    <row r="1074" spans="2:7">
      <c r="B1074" s="422"/>
      <c r="C1074" s="422"/>
      <c r="G1074" s="2">
        <f>+G1073+E1074-F1074</f>
        <v>-1.3500311979441904E-13</v>
      </c>
    </row>
    <row r="1075" spans="2:7">
      <c r="B1075" s="422"/>
      <c r="C1075" s="422"/>
      <c r="G1075" s="2">
        <f>+G1074+E1075-F1075</f>
        <v>-1.3500311979441904E-13</v>
      </c>
    </row>
    <row r="1076" spans="2:7">
      <c r="B1076" s="422"/>
      <c r="C1076" s="422"/>
      <c r="G1076" s="2">
        <f>+G1075+E1076-F1076</f>
        <v>-1.3500311979441904E-13</v>
      </c>
    </row>
    <row r="1077" spans="2:7">
      <c r="B1077" s="422"/>
      <c r="C1077" s="422"/>
      <c r="G1077" s="2">
        <f>+G1076+E1077-F1077</f>
        <v>-1.3500311979441904E-13</v>
      </c>
    </row>
    <row r="1078" spans="2:7">
      <c r="B1078" s="422"/>
      <c r="C1078" s="422"/>
      <c r="G1078" s="2">
        <f>+G1077+E1078-F1078</f>
        <v>-1.3500311979441904E-13</v>
      </c>
    </row>
    <row r="1079" spans="2:7">
      <c r="B1079" s="422"/>
      <c r="C1079" s="422"/>
      <c r="G1079" s="2">
        <f>+G1078+E1079-F1079</f>
        <v>-1.3500311979441904E-13</v>
      </c>
    </row>
    <row r="1080" spans="2:7">
      <c r="B1080" s="422"/>
      <c r="C1080" s="422"/>
      <c r="G1080" s="2">
        <f>+G1079+E1080-F1080</f>
        <v>-1.3500311979441904E-13</v>
      </c>
    </row>
    <row r="1081" spans="2:7">
      <c r="B1081" s="422"/>
      <c r="C1081" s="422"/>
      <c r="G1081" s="2">
        <f>+G1080+E1081-F1081</f>
        <v>-1.3500311979441904E-13</v>
      </c>
    </row>
    <row r="1082" spans="2:7">
      <c r="B1082" s="422"/>
      <c r="C1082" s="422"/>
      <c r="G1082" s="2">
        <f>+G1081+E1082-F1082</f>
        <v>-1.3500311979441904E-13</v>
      </c>
    </row>
    <row r="1083" spans="2:7">
      <c r="B1083" s="422"/>
      <c r="C1083" s="422"/>
      <c r="G1083" s="2">
        <f>+G1082+E1083-F1083</f>
        <v>-1.3500311979441904E-13</v>
      </c>
    </row>
    <row r="1084" spans="2:7">
      <c r="B1084" s="422"/>
      <c r="C1084" s="422"/>
      <c r="G1084" s="2">
        <f>+G1083+E1084-F1084</f>
        <v>-1.3500311979441904E-13</v>
      </c>
    </row>
    <row r="1085" spans="2:7">
      <c r="B1085" s="422"/>
      <c r="C1085" s="422"/>
      <c r="G1085" s="2">
        <f>+G1084+E1085-F1085</f>
        <v>-1.3500311979441904E-13</v>
      </c>
    </row>
    <row r="1086" spans="2:7">
      <c r="B1086" s="422"/>
      <c r="C1086" s="422"/>
      <c r="G1086" s="2">
        <f>+G1085+E1086-F1086</f>
        <v>-1.3500311979441904E-13</v>
      </c>
    </row>
    <row r="1087" spans="2:7">
      <c r="B1087" s="422"/>
      <c r="C1087" s="422"/>
      <c r="G1087" s="2">
        <f>+G1086+E1087-F1087</f>
        <v>-1.3500311979441904E-13</v>
      </c>
    </row>
    <row r="1088" spans="2:7">
      <c r="B1088" s="422"/>
      <c r="C1088" s="422"/>
      <c r="G1088" s="2">
        <f>+G1087+E1088-F1088</f>
        <v>-1.3500311979441904E-13</v>
      </c>
    </row>
    <row r="1089" spans="2:7">
      <c r="B1089" s="422"/>
      <c r="C1089" s="422"/>
      <c r="G1089" s="2">
        <f>+G1088+E1089-F1089</f>
        <v>-1.3500311979441904E-13</v>
      </c>
    </row>
    <row r="1090" spans="2:7">
      <c r="B1090" s="422"/>
      <c r="C1090" s="422"/>
      <c r="G1090" s="2">
        <f>+G1089+E1090-F1090</f>
        <v>-1.3500311979441904E-13</v>
      </c>
    </row>
    <row r="1091" spans="2:7">
      <c r="B1091" s="422"/>
      <c r="C1091" s="422"/>
      <c r="G1091" s="2">
        <f>+G1090+E1091-F1091</f>
        <v>-1.3500311979441904E-13</v>
      </c>
    </row>
    <row r="1092" spans="2:7">
      <c r="B1092" s="422"/>
      <c r="C1092" s="422"/>
      <c r="G1092" s="2">
        <f>+G1091+E1092-F1092</f>
        <v>-1.3500311979441904E-13</v>
      </c>
    </row>
    <row r="1093" spans="2:7">
      <c r="B1093" s="422"/>
      <c r="C1093" s="422"/>
      <c r="G1093" s="2">
        <f>+G1092+E1093-F1093</f>
        <v>-1.3500311979441904E-13</v>
      </c>
    </row>
    <row r="1094" spans="2:7">
      <c r="B1094" s="422"/>
      <c r="C1094" s="422"/>
      <c r="G1094" s="2">
        <f>+G1093+E1094-F1094</f>
        <v>-1.3500311979441904E-13</v>
      </c>
    </row>
    <row r="1095" spans="2:7">
      <c r="B1095" s="422"/>
      <c r="C1095" s="422"/>
      <c r="G1095" s="2">
        <f>+G1094+E1095-F1095</f>
        <v>-1.3500311979441904E-13</v>
      </c>
    </row>
    <row r="1096" spans="2:7">
      <c r="B1096" s="422"/>
      <c r="C1096" s="422"/>
      <c r="G1096" s="2">
        <f>+G1095+E1096-F1096</f>
        <v>-1.3500311979441904E-13</v>
      </c>
    </row>
    <row r="1097" spans="2:7">
      <c r="B1097" s="422"/>
      <c r="C1097" s="422"/>
      <c r="G1097" s="2">
        <f>+G1096+E1097-F1097</f>
        <v>-1.3500311979441904E-13</v>
      </c>
    </row>
    <row r="1098" spans="2:7">
      <c r="B1098" s="422"/>
      <c r="C1098" s="422"/>
      <c r="G1098" s="2">
        <f>+G1097+E1098-F1098</f>
        <v>-1.3500311979441904E-13</v>
      </c>
    </row>
    <row r="1099" spans="2:7">
      <c r="B1099" s="422"/>
      <c r="C1099" s="422"/>
      <c r="G1099" s="2">
        <f>+G1098+E1099-F1099</f>
        <v>-1.3500311979441904E-13</v>
      </c>
    </row>
    <row r="1100" spans="2:7">
      <c r="B1100" s="422"/>
      <c r="C1100" s="422"/>
      <c r="G1100" s="2">
        <f>+G1099+E1100-F1100</f>
        <v>-1.3500311979441904E-13</v>
      </c>
    </row>
    <row r="1101" spans="2:7">
      <c r="B1101" s="422"/>
      <c r="C1101" s="422"/>
      <c r="G1101" s="2">
        <f>+G1100+E1101-F1101</f>
        <v>-1.3500311979441904E-13</v>
      </c>
    </row>
    <row r="1102" spans="2:7">
      <c r="B1102" s="422"/>
      <c r="C1102" s="422"/>
      <c r="G1102" s="2">
        <f>+G1101+E1102-F1102</f>
        <v>-1.3500311979441904E-13</v>
      </c>
    </row>
    <row r="1103" spans="2:7">
      <c r="B1103" s="422"/>
      <c r="C1103" s="422"/>
      <c r="G1103" s="2">
        <f>+G1102+E1103-F1103</f>
        <v>-1.3500311979441904E-13</v>
      </c>
    </row>
    <row r="1104" spans="2:7">
      <c r="B1104" s="422"/>
      <c r="C1104" s="422"/>
      <c r="G1104" s="2">
        <f>+G1103+E1104-F1104</f>
        <v>-1.3500311979441904E-13</v>
      </c>
    </row>
    <row r="1105" spans="2:7">
      <c r="B1105" s="422"/>
      <c r="C1105" s="422"/>
      <c r="G1105" s="2">
        <f>+G1104+E1105-F1105</f>
        <v>-1.3500311979441904E-13</v>
      </c>
    </row>
    <row r="1106" spans="2:7">
      <c r="B1106" s="422"/>
      <c r="C1106" s="422"/>
      <c r="G1106" s="2">
        <f>+G1105+E1106-F1106</f>
        <v>-1.3500311979441904E-13</v>
      </c>
    </row>
    <row r="1107" spans="2:7">
      <c r="B1107" s="422"/>
      <c r="C1107" s="422"/>
      <c r="G1107" s="2">
        <f>+G1106+E1107-F1107</f>
        <v>-1.3500311979441904E-13</v>
      </c>
    </row>
    <row r="1108" spans="2:7">
      <c r="B1108" s="422"/>
      <c r="C1108" s="422"/>
      <c r="G1108" s="2">
        <f>+G1107+E1108-F1108</f>
        <v>-1.3500311979441904E-13</v>
      </c>
    </row>
    <row r="1109" spans="2:7">
      <c r="B1109" s="422"/>
      <c r="C1109" s="422"/>
      <c r="G1109" s="2">
        <f>+G1108+E1109-F1109</f>
        <v>-1.3500311979441904E-13</v>
      </c>
    </row>
    <row r="1110" spans="2:7">
      <c r="B1110" s="422"/>
      <c r="C1110" s="422"/>
      <c r="G1110" s="2">
        <f>+G1109+E1110-F1110</f>
        <v>-1.3500311979441904E-13</v>
      </c>
    </row>
    <row r="1111" spans="2:7">
      <c r="B1111" s="422"/>
      <c r="C1111" s="422"/>
      <c r="G1111" s="2">
        <f>+G1110+E1111-F1111</f>
        <v>-1.3500311979441904E-13</v>
      </c>
    </row>
    <row r="1112" spans="2:7">
      <c r="B1112" s="422"/>
      <c r="C1112" s="422"/>
      <c r="G1112" s="2">
        <f>+G1111+E1112-F1112</f>
        <v>-1.3500311979441904E-13</v>
      </c>
    </row>
    <row r="1113" spans="2:7">
      <c r="B1113" s="422"/>
      <c r="C1113" s="422"/>
      <c r="G1113" s="2">
        <f>+G1112+E1113-F1113</f>
        <v>-1.3500311979441904E-13</v>
      </c>
    </row>
    <row r="1114" spans="2:7">
      <c r="B1114" s="422"/>
      <c r="C1114" s="422"/>
      <c r="G1114" s="2">
        <f>+G1113+E1114-F1114</f>
        <v>-1.3500311979441904E-13</v>
      </c>
    </row>
    <row r="1115" spans="2:7">
      <c r="B1115" s="422"/>
      <c r="C1115" s="422"/>
      <c r="G1115" s="2">
        <f>+G1114+E1115-F1115</f>
        <v>-1.3500311979441904E-13</v>
      </c>
    </row>
    <row r="1116" spans="2:7">
      <c r="B1116" s="422"/>
      <c r="C1116" s="422"/>
      <c r="G1116" s="2">
        <f>+G1115+E1116-F1116</f>
        <v>-1.3500311979441904E-13</v>
      </c>
    </row>
    <row r="1117" spans="2:7">
      <c r="B1117" s="422"/>
      <c r="C1117" s="422"/>
      <c r="G1117" s="2">
        <f>+G1116+E1117-F1117</f>
        <v>-1.3500311979441904E-13</v>
      </c>
    </row>
    <row r="1118" spans="2:7">
      <c r="B1118" s="422"/>
      <c r="C1118" s="422"/>
      <c r="G1118" s="2">
        <f>+G1117+E1118-F1118</f>
        <v>-1.3500311979441904E-13</v>
      </c>
    </row>
    <row r="1119" spans="2:7">
      <c r="B1119" s="422"/>
      <c r="C1119" s="422"/>
      <c r="G1119" s="2">
        <f>+G1118+E1119-F1119</f>
        <v>-1.3500311979441904E-13</v>
      </c>
    </row>
    <row r="1120" spans="2:7">
      <c r="B1120" s="422"/>
      <c r="C1120" s="422"/>
      <c r="G1120" s="2">
        <f>+G1119+E1120-F1120</f>
        <v>-1.3500311979441904E-13</v>
      </c>
    </row>
    <row r="1121" spans="2:7">
      <c r="B1121" s="422"/>
      <c r="C1121" s="422"/>
      <c r="G1121" s="2">
        <f>+G1120+E1121-F1121</f>
        <v>-1.3500311979441904E-13</v>
      </c>
    </row>
    <row r="1122" spans="2:7">
      <c r="B1122" s="422"/>
      <c r="C1122" s="422"/>
      <c r="G1122" s="2">
        <f>+G1121+E1122-F1122</f>
        <v>-1.3500311979441904E-13</v>
      </c>
    </row>
    <row r="1123" spans="2:7">
      <c r="B1123" s="422"/>
      <c r="C1123" s="422"/>
      <c r="G1123" s="2">
        <f>+G1122+E1123-F1123</f>
        <v>-1.3500311979441904E-13</v>
      </c>
    </row>
    <row r="1124" spans="2:7">
      <c r="B1124" s="422"/>
      <c r="C1124" s="422"/>
      <c r="G1124" s="2">
        <f>+G1123+E1124-F1124</f>
        <v>-1.3500311979441904E-13</v>
      </c>
    </row>
    <row r="1125" spans="2:7">
      <c r="B1125" s="422"/>
      <c r="C1125" s="422"/>
      <c r="G1125" s="2">
        <f>+G1124+E1125-F1125</f>
        <v>-1.3500311979441904E-13</v>
      </c>
    </row>
    <row r="1126" spans="2:7">
      <c r="B1126" s="422"/>
      <c r="C1126" s="422"/>
      <c r="G1126" s="2">
        <f>+G1125+E1126-F1126</f>
        <v>-1.3500311979441904E-13</v>
      </c>
    </row>
    <row r="1127" spans="2:7">
      <c r="B1127" s="422"/>
      <c r="C1127" s="422"/>
      <c r="G1127" s="2">
        <f>+G1126+E1127-F1127</f>
        <v>-1.3500311979441904E-13</v>
      </c>
    </row>
    <row r="1128" spans="2:7">
      <c r="B1128" s="422"/>
      <c r="C1128" s="422"/>
      <c r="G1128" s="2">
        <f>+G1127+E1128-F1128</f>
        <v>-1.3500311979441904E-13</v>
      </c>
    </row>
    <row r="1129" spans="2:7">
      <c r="B1129" s="422"/>
      <c r="C1129" s="422"/>
      <c r="G1129" s="2">
        <f>+G1128+E1129-F1129</f>
        <v>-1.3500311979441904E-13</v>
      </c>
    </row>
    <row r="1130" spans="2:7">
      <c r="B1130" s="422"/>
      <c r="C1130" s="422"/>
      <c r="G1130" s="2">
        <f>+G1129+E1130-F1130</f>
        <v>-1.3500311979441904E-13</v>
      </c>
    </row>
    <row r="1131" spans="2:7">
      <c r="B1131" s="422"/>
      <c r="C1131" s="422"/>
      <c r="G1131" s="2">
        <f>+G1130+E1131-F1131</f>
        <v>-1.3500311979441904E-13</v>
      </c>
    </row>
    <row r="1132" spans="2:7">
      <c r="B1132" s="422"/>
      <c r="C1132" s="422"/>
      <c r="G1132" s="2">
        <f>+G1131+E1132-F1132</f>
        <v>-1.3500311979441904E-13</v>
      </c>
    </row>
    <row r="1133" spans="2:7">
      <c r="B1133" s="422"/>
      <c r="C1133" s="422"/>
      <c r="G1133" s="2">
        <f>+G1132+E1133-F1133</f>
        <v>-1.3500311979441904E-13</v>
      </c>
    </row>
    <row r="1134" spans="2:7">
      <c r="B1134" s="422"/>
      <c r="C1134" s="422"/>
      <c r="G1134" s="2">
        <f>+G1133+E1134-F1134</f>
        <v>-1.3500311979441904E-13</v>
      </c>
    </row>
    <row r="1135" spans="2:7">
      <c r="B1135" s="422"/>
      <c r="C1135" s="422"/>
      <c r="G1135" s="2">
        <f>+G1134+E1135-F1135</f>
        <v>-1.3500311979441904E-13</v>
      </c>
    </row>
    <row r="1136" spans="2:7">
      <c r="B1136" s="422"/>
      <c r="C1136" s="422"/>
      <c r="G1136" s="2">
        <f>+G1135+E1136-F1136</f>
        <v>-1.3500311979441904E-13</v>
      </c>
    </row>
    <row r="1137" spans="2:7">
      <c r="B1137" s="422"/>
      <c r="C1137" s="422"/>
      <c r="G1137" s="2">
        <f>+G1136+E1137-F1137</f>
        <v>-1.3500311979441904E-13</v>
      </c>
    </row>
    <row r="1138" spans="2:7">
      <c r="B1138" s="422"/>
      <c r="C1138" s="422"/>
      <c r="G1138" s="2">
        <f>+G1137+E1138-F1138</f>
        <v>-1.3500311979441904E-13</v>
      </c>
    </row>
    <row r="1139" spans="2:7">
      <c r="B1139" s="422"/>
      <c r="C1139" s="422"/>
      <c r="G1139" s="2">
        <f>+G1138+E1139-F1139</f>
        <v>-1.3500311979441904E-13</v>
      </c>
    </row>
    <row r="1140" spans="2:7">
      <c r="B1140" s="422"/>
      <c r="C1140" s="422"/>
      <c r="G1140" s="2">
        <f>+G1139+E1140-F1140</f>
        <v>-1.3500311979441904E-13</v>
      </c>
    </row>
    <row r="1141" spans="2:7">
      <c r="B1141" s="422"/>
      <c r="C1141" s="422"/>
      <c r="G1141" s="2">
        <f>+G1140+E1141-F1141</f>
        <v>-1.3500311979441904E-13</v>
      </c>
    </row>
    <row r="1142" spans="2:7">
      <c r="B1142" s="422"/>
      <c r="C1142" s="422"/>
      <c r="G1142" s="2">
        <f>+G1141+E1142-F1142</f>
        <v>-1.3500311979441904E-13</v>
      </c>
    </row>
    <row r="1143" spans="2:7">
      <c r="B1143" s="422"/>
      <c r="C1143" s="422"/>
      <c r="G1143" s="2">
        <f>+G1142+E1143-F1143</f>
        <v>-1.3500311979441904E-13</v>
      </c>
    </row>
    <row r="1144" spans="2:7">
      <c r="B1144" s="422"/>
      <c r="C1144" s="422"/>
      <c r="G1144" s="2">
        <f>+G1143+E1144-F1144</f>
        <v>-1.3500311979441904E-13</v>
      </c>
    </row>
    <row r="1145" spans="2:7">
      <c r="B1145" s="422"/>
      <c r="C1145" s="422"/>
      <c r="G1145" s="2">
        <f>+G1144+E1145-F1145</f>
        <v>-1.3500311979441904E-13</v>
      </c>
    </row>
    <row r="1146" spans="2:7">
      <c r="B1146" s="422"/>
      <c r="C1146" s="422"/>
      <c r="G1146" s="2">
        <f>+G1145+E1146-F1146</f>
        <v>-1.3500311979441904E-13</v>
      </c>
    </row>
    <row r="1147" spans="2:7">
      <c r="B1147" s="422"/>
      <c r="C1147" s="422"/>
      <c r="G1147" s="2">
        <f>+G1146+E1147-F1147</f>
        <v>-1.3500311979441904E-13</v>
      </c>
    </row>
    <row r="1148" spans="2:7">
      <c r="B1148" s="422"/>
      <c r="C1148" s="422"/>
      <c r="G1148" s="2">
        <f>+G1147+E1148-F1148</f>
        <v>-1.3500311979441904E-13</v>
      </c>
    </row>
    <row r="1149" spans="2:7">
      <c r="B1149" s="422"/>
      <c r="C1149" s="422"/>
      <c r="G1149" s="2">
        <f>+G1148+E1149-F1149</f>
        <v>-1.3500311979441904E-13</v>
      </c>
    </row>
    <row r="1150" spans="2:7">
      <c r="B1150" s="422"/>
      <c r="C1150" s="422"/>
      <c r="G1150" s="2">
        <f>+G1149+E1150-F1150</f>
        <v>-1.3500311979441904E-13</v>
      </c>
    </row>
    <row r="1151" spans="2:7">
      <c r="B1151" s="422"/>
      <c r="C1151" s="422"/>
      <c r="G1151" s="2">
        <f>+G1150+E1151-F1151</f>
        <v>-1.3500311979441904E-13</v>
      </c>
    </row>
    <row r="1152" spans="2:7">
      <c r="B1152" s="422"/>
      <c r="C1152" s="422"/>
      <c r="G1152" s="2">
        <f>+G1151+E1152-F1152</f>
        <v>-1.3500311979441904E-13</v>
      </c>
    </row>
    <row r="1153" spans="2:7">
      <c r="B1153" s="422"/>
      <c r="C1153" s="422"/>
      <c r="G1153" s="2">
        <f>+G1152+E1153-F1153</f>
        <v>-1.3500311979441904E-13</v>
      </c>
    </row>
    <row r="1154" spans="2:7">
      <c r="B1154" s="422"/>
      <c r="C1154" s="422"/>
      <c r="G1154" s="2">
        <f>+G1153+E1154-F1154</f>
        <v>-1.3500311979441904E-13</v>
      </c>
    </row>
    <row r="1155" spans="2:7">
      <c r="B1155" s="422"/>
      <c r="C1155" s="422"/>
      <c r="G1155" s="2">
        <f>+G1154+E1155-F1155</f>
        <v>-1.3500311979441904E-13</v>
      </c>
    </row>
    <row r="1156" spans="2:7">
      <c r="B1156" s="422"/>
      <c r="C1156" s="422"/>
      <c r="G1156" s="2">
        <f>+G1155+E1156-F1156</f>
        <v>-1.3500311979441904E-13</v>
      </c>
    </row>
    <row r="1157" spans="2:7">
      <c r="B1157" s="422"/>
      <c r="C1157" s="422"/>
      <c r="G1157" s="2">
        <f>+G1156+E1157-F1157</f>
        <v>-1.3500311979441904E-13</v>
      </c>
    </row>
    <row r="1158" spans="2:7">
      <c r="B1158" s="422"/>
      <c r="C1158" s="422"/>
      <c r="G1158" s="2">
        <f>+G1157+E1158-F1158</f>
        <v>-1.3500311979441904E-13</v>
      </c>
    </row>
    <row r="1159" spans="2:7">
      <c r="B1159" s="422"/>
      <c r="C1159" s="422"/>
      <c r="G1159" s="2">
        <f>+G1158+E1159-F1159</f>
        <v>-1.3500311979441904E-13</v>
      </c>
    </row>
    <row r="1160" spans="2:7">
      <c r="B1160" s="422"/>
      <c r="C1160" s="422"/>
      <c r="G1160" s="2">
        <f>+G1159+E1160-F1160</f>
        <v>-1.3500311979441904E-13</v>
      </c>
    </row>
    <row r="1161" spans="2:7">
      <c r="B1161" s="422"/>
      <c r="C1161" s="422"/>
      <c r="G1161" s="2">
        <f>+G1160+E1161-F1161</f>
        <v>-1.3500311979441904E-13</v>
      </c>
    </row>
    <row r="1162" spans="2:7">
      <c r="B1162" s="422"/>
      <c r="C1162" s="422"/>
      <c r="G1162" s="2">
        <f>+G1161+E1162-F1162</f>
        <v>-1.3500311979441904E-13</v>
      </c>
    </row>
    <row r="1163" spans="2:7">
      <c r="B1163" s="422"/>
      <c r="C1163" s="422"/>
      <c r="G1163" s="2">
        <f>+G1162+E1163-F1163</f>
        <v>-1.3500311979441904E-13</v>
      </c>
    </row>
    <row r="1164" spans="2:7">
      <c r="B1164" s="422"/>
      <c r="C1164" s="422"/>
      <c r="G1164" s="2">
        <f>+G1163+E1164-F1164</f>
        <v>-1.3500311979441904E-13</v>
      </c>
    </row>
    <row r="1165" spans="2:7">
      <c r="B1165" s="422"/>
      <c r="C1165" s="422"/>
      <c r="G1165" s="2">
        <f>+G1164+E1165-F1165</f>
        <v>-1.3500311979441904E-13</v>
      </c>
    </row>
    <row r="1166" spans="2:7">
      <c r="B1166" s="422"/>
      <c r="C1166" s="422"/>
      <c r="G1166" s="2">
        <f>+G1165+E1166-F1166</f>
        <v>-1.3500311979441904E-13</v>
      </c>
    </row>
    <row r="1167" spans="2:7">
      <c r="B1167" s="422"/>
      <c r="C1167" s="422"/>
      <c r="G1167" s="2">
        <f>+G1166+E1167-F1167</f>
        <v>-1.3500311979441904E-13</v>
      </c>
    </row>
    <row r="1168" spans="2:7">
      <c r="B1168" s="422"/>
      <c r="C1168" s="422"/>
      <c r="G1168" s="2">
        <f>+G1167+E1168-F1168</f>
        <v>-1.3500311979441904E-13</v>
      </c>
    </row>
    <row r="1169" spans="2:7">
      <c r="B1169" s="422"/>
      <c r="C1169" s="422"/>
      <c r="G1169" s="2">
        <f>+G1168+E1169-F1169</f>
        <v>-1.3500311979441904E-13</v>
      </c>
    </row>
    <row r="1170" spans="2:7">
      <c r="B1170" s="422"/>
      <c r="C1170" s="422"/>
      <c r="G1170" s="2">
        <f>+G1169+E1170-F1170</f>
        <v>-1.3500311979441904E-13</v>
      </c>
    </row>
    <row r="1171" spans="2:7">
      <c r="B1171" s="422"/>
      <c r="C1171" s="422"/>
      <c r="G1171" s="2">
        <f>+G1170+E1171-F1171</f>
        <v>-1.3500311979441904E-13</v>
      </c>
    </row>
    <row r="1172" spans="2:7">
      <c r="B1172" s="422"/>
      <c r="C1172" s="422"/>
      <c r="G1172" s="2">
        <f>+G1171+E1172-F1172</f>
        <v>-1.3500311979441904E-13</v>
      </c>
    </row>
    <row r="1173" spans="2:7">
      <c r="B1173" s="422"/>
      <c r="C1173" s="422"/>
      <c r="G1173" s="2">
        <f>+G1172+E1173-F1173</f>
        <v>-1.3500311979441904E-13</v>
      </c>
    </row>
    <row r="1174" spans="2:7">
      <c r="B1174" s="422"/>
      <c r="C1174" s="422"/>
      <c r="G1174" s="2">
        <f>+G1173+E1174-F1174</f>
        <v>-1.3500311979441904E-13</v>
      </c>
    </row>
    <row r="1175" spans="2:7">
      <c r="B1175" s="422"/>
      <c r="C1175" s="422"/>
      <c r="G1175" s="2">
        <f>+G1174+E1175-F1175</f>
        <v>-1.3500311979441904E-13</v>
      </c>
    </row>
    <row r="1176" spans="2:7">
      <c r="B1176" s="422"/>
      <c r="C1176" s="422"/>
      <c r="G1176" s="2">
        <f>+G1175+E1176-F1176</f>
        <v>-1.3500311979441904E-13</v>
      </c>
    </row>
    <row r="1177" spans="2:7">
      <c r="B1177" s="422"/>
      <c r="C1177" s="422"/>
      <c r="G1177" s="2">
        <f>+G1176+E1177-F1177</f>
        <v>-1.3500311979441904E-13</v>
      </c>
    </row>
    <row r="1178" spans="2:7">
      <c r="B1178" s="422"/>
      <c r="C1178" s="422"/>
      <c r="G1178" s="2">
        <f>+G1177+E1178-F1178</f>
        <v>-1.3500311979441904E-13</v>
      </c>
    </row>
    <row r="1179" spans="2:7">
      <c r="B1179" s="422"/>
      <c r="C1179" s="422"/>
      <c r="G1179" s="2">
        <f>+G1178+E1179-F1179</f>
        <v>-1.3500311979441904E-13</v>
      </c>
    </row>
    <row r="1180" spans="2:7">
      <c r="B1180" s="422"/>
      <c r="C1180" s="422"/>
      <c r="G1180" s="2">
        <f>+G1179+E1180-F1180</f>
        <v>-1.3500311979441904E-13</v>
      </c>
    </row>
    <row r="1181" spans="2:7">
      <c r="B1181" s="422"/>
      <c r="C1181" s="422"/>
      <c r="G1181" s="2">
        <f>+G1180+E1181-F1181</f>
        <v>-1.3500311979441904E-13</v>
      </c>
    </row>
    <row r="1182" spans="2:7">
      <c r="B1182" s="422"/>
      <c r="C1182" s="422"/>
      <c r="G1182" s="2">
        <f>+G1181+E1182-F1182</f>
        <v>-1.3500311979441904E-13</v>
      </c>
    </row>
    <row r="1183" spans="2:7">
      <c r="B1183" s="422"/>
      <c r="C1183" s="422"/>
      <c r="G1183" s="2">
        <f>+G1182+E1183-F1183</f>
        <v>-1.3500311979441904E-13</v>
      </c>
    </row>
    <row r="1184" spans="2:7">
      <c r="B1184" s="422"/>
      <c r="C1184" s="422"/>
      <c r="G1184" s="2">
        <f>+G1183+E1184-F1184</f>
        <v>-1.3500311979441904E-13</v>
      </c>
    </row>
    <row r="1185" spans="2:7">
      <c r="B1185" s="422"/>
      <c r="C1185" s="422"/>
      <c r="G1185" s="2">
        <f>+G1184+E1185-F1185</f>
        <v>-1.3500311979441904E-13</v>
      </c>
    </row>
    <row r="1186" spans="2:7">
      <c r="B1186" s="422"/>
      <c r="C1186" s="422"/>
      <c r="G1186" s="2">
        <f>+G1185+E1186-F1186</f>
        <v>-1.3500311979441904E-13</v>
      </c>
    </row>
    <row r="1187" spans="2:7">
      <c r="B1187" s="422"/>
      <c r="C1187" s="422"/>
      <c r="G1187" s="2">
        <f>+G1186+E1187-F1187</f>
        <v>-1.3500311979441904E-13</v>
      </c>
    </row>
    <row r="1188" spans="2:7">
      <c r="B1188" s="422"/>
      <c r="C1188" s="422"/>
      <c r="G1188" s="2">
        <f>+G1187+E1188-F1188</f>
        <v>-1.3500311979441904E-13</v>
      </c>
    </row>
    <row r="1189" spans="2:7">
      <c r="B1189" s="422"/>
      <c r="C1189" s="422"/>
      <c r="G1189" s="2">
        <f>+G1188+E1189-F1189</f>
        <v>-1.3500311979441904E-13</v>
      </c>
    </row>
    <row r="1190" spans="2:7">
      <c r="B1190" s="422"/>
      <c r="C1190" s="422"/>
      <c r="G1190" s="2">
        <f>+G1189+E1190-F1190</f>
        <v>-1.3500311979441904E-13</v>
      </c>
    </row>
    <row r="1191" spans="2:7">
      <c r="B1191" s="422"/>
      <c r="C1191" s="422"/>
      <c r="G1191" s="2">
        <f>+G1190+E1191-F1191</f>
        <v>-1.3500311979441904E-13</v>
      </c>
    </row>
    <row r="1192" spans="2:7">
      <c r="B1192" s="422"/>
      <c r="C1192" s="422"/>
      <c r="G1192" s="2">
        <f>+G1191+E1192-F1192</f>
        <v>-1.3500311979441904E-13</v>
      </c>
    </row>
    <row r="1193" spans="2:7">
      <c r="B1193" s="422"/>
      <c r="C1193" s="422"/>
      <c r="G1193" s="2">
        <f>+G1192+E1193-F1193</f>
        <v>-1.3500311979441904E-13</v>
      </c>
    </row>
    <row r="1194" spans="2:7">
      <c r="B1194" s="422"/>
      <c r="C1194" s="422"/>
      <c r="G1194" s="2">
        <f>+G1193+E1194-F1194</f>
        <v>-1.3500311979441904E-13</v>
      </c>
    </row>
    <row r="1195" spans="2:7">
      <c r="B1195" s="422"/>
      <c r="C1195" s="422"/>
      <c r="G1195" s="2">
        <f>+G1194+E1195-F1195</f>
        <v>-1.3500311979441904E-13</v>
      </c>
    </row>
    <row r="1196" spans="2:7">
      <c r="B1196" s="422"/>
      <c r="C1196" s="422"/>
      <c r="G1196" s="2">
        <f>+G1195+E1196-F1196</f>
        <v>-1.3500311979441904E-13</v>
      </c>
    </row>
    <row r="1197" spans="2:7">
      <c r="B1197" s="422"/>
      <c r="C1197" s="422"/>
      <c r="G1197" s="2">
        <f>+G1196+E1197-F1197</f>
        <v>-1.3500311979441904E-13</v>
      </c>
    </row>
    <row r="1198" spans="2:7">
      <c r="B1198" s="422"/>
      <c r="C1198" s="422"/>
      <c r="G1198" s="2">
        <f>+G1197+E1198-F1198</f>
        <v>-1.3500311979441904E-13</v>
      </c>
    </row>
    <row r="1199" spans="2:7">
      <c r="B1199" s="422"/>
      <c r="C1199" s="422"/>
      <c r="G1199" s="2">
        <f>+G1198+E1199-F1199</f>
        <v>-1.3500311979441904E-13</v>
      </c>
    </row>
    <row r="1200" spans="2:7">
      <c r="B1200" s="422"/>
      <c r="C1200" s="422"/>
      <c r="G1200" s="2">
        <f>+G1199+E1200-F1200</f>
        <v>-1.3500311979441904E-13</v>
      </c>
    </row>
    <row r="1201" spans="2:7">
      <c r="B1201" s="422"/>
      <c r="C1201" s="422"/>
      <c r="G1201" s="2">
        <f>+G1200+E1201-F1201</f>
        <v>-1.3500311979441904E-13</v>
      </c>
    </row>
    <row r="1202" spans="2:7">
      <c r="B1202" s="422"/>
      <c r="C1202" s="422"/>
      <c r="G1202" s="2">
        <f>+G1201+E1202-F1202</f>
        <v>-1.3500311979441904E-13</v>
      </c>
    </row>
    <row r="1203" spans="2:7">
      <c r="B1203" s="422"/>
      <c r="C1203" s="422"/>
      <c r="G1203" s="2">
        <f>+G1202+E1203-F1203</f>
        <v>-1.3500311979441904E-13</v>
      </c>
    </row>
    <row r="1204" spans="2:7">
      <c r="B1204" s="422"/>
      <c r="C1204" s="422"/>
      <c r="G1204" s="2">
        <f>+G1203+E1204-F1204</f>
        <v>-1.3500311979441904E-13</v>
      </c>
    </row>
    <row r="1205" spans="2:7">
      <c r="B1205" s="422"/>
      <c r="C1205" s="422"/>
      <c r="G1205" s="2">
        <f>+G1204+E1205-F1205</f>
        <v>-1.3500311979441904E-13</v>
      </c>
    </row>
    <row r="1206" spans="2:7">
      <c r="B1206" s="422"/>
      <c r="C1206" s="422"/>
      <c r="G1206" s="2">
        <f>+G1205+E1206-F1206</f>
        <v>-1.3500311979441904E-13</v>
      </c>
    </row>
    <row r="1207" spans="2:7">
      <c r="B1207" s="422"/>
      <c r="C1207" s="422"/>
      <c r="G1207" s="2">
        <f>+G1206+E1207-F1207</f>
        <v>-1.3500311979441904E-13</v>
      </c>
    </row>
    <row r="1208" spans="2:7">
      <c r="B1208" s="422"/>
      <c r="C1208" s="422"/>
      <c r="G1208" s="2">
        <f>+G1207+E1208-F1208</f>
        <v>-1.3500311979441904E-13</v>
      </c>
    </row>
    <row r="1209" spans="2:7">
      <c r="B1209" s="422"/>
      <c r="C1209" s="422"/>
      <c r="G1209" s="2">
        <f>+G1208+E1209-F1209</f>
        <v>-1.3500311979441904E-13</v>
      </c>
    </row>
    <row r="1210" spans="2:7">
      <c r="B1210" s="422"/>
      <c r="C1210" s="422"/>
      <c r="G1210" s="2">
        <f>+G1209+E1210-F1210</f>
        <v>-1.3500311979441904E-13</v>
      </c>
    </row>
    <row r="1211" spans="2:7">
      <c r="B1211" s="422"/>
      <c r="C1211" s="422"/>
      <c r="G1211" s="2">
        <f>+G1210+E1211-F1211</f>
        <v>-1.3500311979441904E-13</v>
      </c>
    </row>
    <row r="1212" spans="2:7">
      <c r="B1212" s="422"/>
      <c r="C1212" s="422"/>
      <c r="G1212" s="2">
        <f>+G1211+E1212-F1212</f>
        <v>-1.3500311979441904E-13</v>
      </c>
    </row>
    <row r="1213" spans="2:7">
      <c r="B1213" s="422"/>
      <c r="C1213" s="422"/>
      <c r="G1213" s="2">
        <f>+G1212+E1213-F1213</f>
        <v>-1.3500311979441904E-13</v>
      </c>
    </row>
    <row r="1214" spans="2:7">
      <c r="B1214" s="422"/>
      <c r="C1214" s="422"/>
      <c r="G1214" s="2">
        <f>+G1213+E1214-F1214</f>
        <v>-1.3500311979441904E-13</v>
      </c>
    </row>
    <row r="1215" spans="2:7">
      <c r="B1215" s="422"/>
      <c r="C1215" s="422"/>
      <c r="G1215" s="2">
        <f>+G1214+E1215-F1215</f>
        <v>-1.3500311979441904E-13</v>
      </c>
    </row>
    <row r="1216" spans="2:7">
      <c r="B1216" s="422"/>
      <c r="C1216" s="422"/>
      <c r="G1216" s="2">
        <f>+G1215+E1216-F1216</f>
        <v>-1.3500311979441904E-13</v>
      </c>
    </row>
    <row r="1217" spans="2:7">
      <c r="B1217" s="422"/>
      <c r="C1217" s="422"/>
      <c r="G1217" s="2">
        <f>+G1216+E1217-F1217</f>
        <v>-1.3500311979441904E-13</v>
      </c>
    </row>
    <row r="1218" spans="2:7">
      <c r="B1218" s="422"/>
      <c r="C1218" s="422"/>
      <c r="G1218" s="2">
        <f>+G1217+E1218-F1218</f>
        <v>-1.3500311979441904E-13</v>
      </c>
    </row>
    <row r="1219" spans="2:7">
      <c r="B1219" s="422"/>
      <c r="C1219" s="422"/>
      <c r="G1219" s="2">
        <f>+G1218+E1219-F1219</f>
        <v>-1.3500311979441904E-13</v>
      </c>
    </row>
    <row r="1220" spans="2:7">
      <c r="B1220" s="422"/>
      <c r="C1220" s="422"/>
      <c r="G1220" s="2">
        <f>+G1219+E1220-F1220</f>
        <v>-1.3500311979441904E-13</v>
      </c>
    </row>
    <row r="1221" spans="2:7">
      <c r="B1221" s="422"/>
      <c r="C1221" s="422"/>
      <c r="G1221" s="2">
        <f>+G1220+E1221-F1221</f>
        <v>-1.3500311979441904E-13</v>
      </c>
    </row>
    <row r="1222" spans="2:7">
      <c r="B1222" s="422"/>
      <c r="C1222" s="422"/>
      <c r="G1222" s="2">
        <f>+G1221+E1222-F1222</f>
        <v>-1.3500311979441904E-13</v>
      </c>
    </row>
    <row r="1223" spans="2:7">
      <c r="B1223" s="422"/>
      <c r="C1223" s="422"/>
      <c r="G1223" s="2">
        <f>+G1222+E1223-F1223</f>
        <v>-1.3500311979441904E-13</v>
      </c>
    </row>
    <row r="1224" spans="2:7">
      <c r="B1224" s="422"/>
      <c r="C1224" s="422"/>
      <c r="G1224" s="2">
        <f>+G1223+E1224-F1224</f>
        <v>-1.3500311979441904E-13</v>
      </c>
    </row>
    <row r="1225" spans="2:7">
      <c r="B1225" s="422"/>
      <c r="C1225" s="422"/>
      <c r="G1225" s="2">
        <f>+G1224+E1225-F1225</f>
        <v>-1.3500311979441904E-13</v>
      </c>
    </row>
    <row r="1226" spans="2:7">
      <c r="B1226" s="422"/>
      <c r="C1226" s="422"/>
      <c r="G1226" s="2">
        <f>+G1225+E1226-F1226</f>
        <v>-1.3500311979441904E-13</v>
      </c>
    </row>
    <row r="1227" spans="2:7">
      <c r="B1227" s="422"/>
      <c r="C1227" s="422"/>
      <c r="G1227" s="2">
        <f>+G1226+E1227-F1227</f>
        <v>-1.3500311979441904E-13</v>
      </c>
    </row>
    <row r="1228" spans="2:7">
      <c r="B1228" s="422"/>
      <c r="C1228" s="422"/>
      <c r="G1228" s="2">
        <f>+G1227+E1228-F1228</f>
        <v>-1.3500311979441904E-13</v>
      </c>
    </row>
    <row r="1229" spans="2:7">
      <c r="B1229" s="422"/>
      <c r="C1229" s="422"/>
      <c r="G1229" s="2">
        <f>+G1228+E1229-F1229</f>
        <v>-1.3500311979441904E-13</v>
      </c>
    </row>
    <row r="1230" spans="2:7">
      <c r="B1230" s="422"/>
      <c r="C1230" s="422"/>
      <c r="G1230" s="2">
        <f>+G1229+E1230-F1230</f>
        <v>-1.3500311979441904E-13</v>
      </c>
    </row>
    <row r="1231" spans="2:7">
      <c r="B1231" s="422"/>
      <c r="C1231" s="422"/>
      <c r="G1231" s="2">
        <f>+G1230+E1231-F1231</f>
        <v>-1.3500311979441904E-13</v>
      </c>
    </row>
    <row r="1232" spans="2:7">
      <c r="B1232" s="422"/>
      <c r="C1232" s="422"/>
      <c r="G1232" s="2">
        <f>+G1231+E1232-F1232</f>
        <v>-1.3500311979441904E-13</v>
      </c>
    </row>
    <row r="1233" spans="2:7">
      <c r="B1233" s="422"/>
      <c r="C1233" s="422"/>
      <c r="G1233" s="2">
        <f>+G1232+E1233-F1233</f>
        <v>-1.3500311979441904E-13</v>
      </c>
    </row>
    <row r="1234" spans="2:7">
      <c r="B1234" s="422"/>
      <c r="C1234" s="422"/>
      <c r="G1234" s="2">
        <f>+G1233+E1234-F1234</f>
        <v>-1.3500311979441904E-13</v>
      </c>
    </row>
    <row r="1235" spans="2:7">
      <c r="B1235" s="422"/>
      <c r="C1235" s="422"/>
      <c r="G1235" s="2">
        <f>+G1234+E1235-F1235</f>
        <v>-1.3500311979441904E-13</v>
      </c>
    </row>
    <row r="1236" spans="2:7">
      <c r="B1236" s="422"/>
      <c r="C1236" s="422"/>
      <c r="G1236" s="2">
        <f>+G1235+E1236-F1236</f>
        <v>-1.3500311979441904E-13</v>
      </c>
    </row>
    <row r="1237" spans="2:7">
      <c r="B1237" s="422"/>
      <c r="C1237" s="422"/>
      <c r="G1237" s="2">
        <f>+G1236+E1237-F1237</f>
        <v>-1.3500311979441904E-13</v>
      </c>
    </row>
    <row r="1238" spans="2:7">
      <c r="B1238" s="422"/>
      <c r="C1238" s="422"/>
      <c r="G1238" s="2">
        <f>+G1237+E1238-F1238</f>
        <v>-1.3500311979441904E-13</v>
      </c>
    </row>
    <row r="1239" spans="2:7">
      <c r="B1239" s="422"/>
      <c r="C1239" s="422"/>
      <c r="G1239" s="2">
        <f>+G1238+E1239-F1239</f>
        <v>-1.3500311979441904E-13</v>
      </c>
    </row>
    <row r="1240" spans="2:7">
      <c r="B1240" s="422"/>
      <c r="C1240" s="422"/>
      <c r="G1240" s="2">
        <f>+G1239+E1240-F1240</f>
        <v>-1.3500311979441904E-13</v>
      </c>
    </row>
    <row r="1241" spans="2:7">
      <c r="B1241" s="422"/>
      <c r="C1241" s="422"/>
      <c r="G1241" s="2">
        <f>+G1240+E1241-F1241</f>
        <v>-1.3500311979441904E-13</v>
      </c>
    </row>
    <row r="1242" spans="2:7">
      <c r="B1242" s="422"/>
      <c r="C1242" s="422"/>
      <c r="G1242" s="2">
        <f>+G1241+E1242-F1242</f>
        <v>-1.3500311979441904E-13</v>
      </c>
    </row>
    <row r="1243" spans="2:7">
      <c r="B1243" s="422"/>
      <c r="C1243" s="422"/>
      <c r="G1243" s="2">
        <f>+G1242+E1243-F1243</f>
        <v>-1.3500311979441904E-13</v>
      </c>
    </row>
    <row r="1244" spans="2:7">
      <c r="B1244" s="422"/>
      <c r="C1244" s="422"/>
      <c r="G1244" s="2">
        <f>+G1243+E1244-F1244</f>
        <v>-1.3500311979441904E-13</v>
      </c>
    </row>
    <row r="1245" spans="2:7">
      <c r="B1245" s="422"/>
      <c r="C1245" s="422"/>
      <c r="G1245" s="2">
        <f>+G1244+E1245-F1245</f>
        <v>-1.3500311979441904E-13</v>
      </c>
    </row>
    <row r="1246" spans="2:7">
      <c r="B1246" s="422"/>
      <c r="C1246" s="422"/>
      <c r="G1246" s="2">
        <f>+G1245+E1246-F1246</f>
        <v>-1.3500311979441904E-13</v>
      </c>
    </row>
    <row r="1247" spans="2:7">
      <c r="B1247" s="422"/>
      <c r="C1247" s="422"/>
      <c r="G1247" s="2">
        <f>+G1246+E1247-F1247</f>
        <v>-1.3500311979441904E-13</v>
      </c>
    </row>
    <row r="1248" spans="2:7">
      <c r="B1248" s="422"/>
      <c r="C1248" s="422"/>
      <c r="G1248" s="2">
        <f>+G1247+E1248-F1248</f>
        <v>-1.3500311979441904E-13</v>
      </c>
    </row>
    <row r="1249" spans="2:7">
      <c r="B1249" s="422"/>
      <c r="C1249" s="422"/>
      <c r="G1249" s="2">
        <f>+G1248+E1249-F1249</f>
        <v>-1.3500311979441904E-13</v>
      </c>
    </row>
    <row r="1250" spans="2:7">
      <c r="B1250" s="422"/>
      <c r="C1250" s="422"/>
      <c r="G1250" s="2">
        <f>+G1249+E1250-F1250</f>
        <v>-1.3500311979441904E-13</v>
      </c>
    </row>
    <row r="1251" spans="2:7">
      <c r="B1251" s="422"/>
      <c r="C1251" s="422"/>
      <c r="G1251" s="2">
        <f>+G1250+E1251-F1251</f>
        <v>-1.3500311979441904E-13</v>
      </c>
    </row>
    <row r="1252" spans="2:7">
      <c r="B1252" s="422"/>
      <c r="C1252" s="422"/>
      <c r="G1252" s="2">
        <f>+G1251+E1252-F1252</f>
        <v>-1.3500311979441904E-13</v>
      </c>
    </row>
    <row r="1253" spans="2:7">
      <c r="B1253" s="422"/>
      <c r="C1253" s="422"/>
      <c r="G1253" s="2">
        <f>+G1252+E1253-F1253</f>
        <v>-1.3500311979441904E-13</v>
      </c>
    </row>
    <row r="1254" spans="2:7">
      <c r="B1254" s="422"/>
      <c r="C1254" s="422"/>
      <c r="G1254" s="2">
        <f>+G1253+E1254-F1254</f>
        <v>-1.3500311979441904E-13</v>
      </c>
    </row>
    <row r="1255" spans="2:7">
      <c r="B1255" s="422"/>
      <c r="C1255" s="422"/>
      <c r="G1255" s="2">
        <f>+G1254+E1255-F1255</f>
        <v>-1.3500311979441904E-13</v>
      </c>
    </row>
    <row r="1256" spans="2:7">
      <c r="B1256" s="422"/>
      <c r="C1256" s="422"/>
      <c r="G1256" s="2">
        <f>+G1255+E1256-F1256</f>
        <v>-1.3500311979441904E-13</v>
      </c>
    </row>
    <row r="1257" spans="2:7">
      <c r="B1257" s="422"/>
      <c r="C1257" s="422"/>
      <c r="G1257" s="2">
        <f>+G1256+E1257-F1257</f>
        <v>-1.3500311979441904E-13</v>
      </c>
    </row>
    <row r="1258" spans="2:7">
      <c r="B1258" s="422"/>
      <c r="C1258" s="422"/>
      <c r="G1258" s="2">
        <f>+G1257+E1258-F1258</f>
        <v>-1.3500311979441904E-13</v>
      </c>
    </row>
    <row r="1259" spans="2:7">
      <c r="B1259" s="422"/>
      <c r="C1259" s="422"/>
      <c r="G1259" s="2">
        <f>+G1258+E1259-F1259</f>
        <v>-1.3500311979441904E-13</v>
      </c>
    </row>
    <row r="1260" spans="2:7">
      <c r="B1260" s="422"/>
      <c r="C1260" s="422"/>
      <c r="G1260" s="2">
        <f>+G1259+E1260-F1260</f>
        <v>-1.3500311979441904E-13</v>
      </c>
    </row>
    <row r="1261" spans="2:7">
      <c r="B1261" s="422"/>
      <c r="C1261" s="422"/>
      <c r="G1261" s="2">
        <f>+G1260+E1261-F1261</f>
        <v>-1.3500311979441904E-13</v>
      </c>
    </row>
    <row r="1262" spans="2:7">
      <c r="B1262" s="422"/>
      <c r="C1262" s="422"/>
      <c r="G1262" s="2">
        <f>+G1261+E1262-F1262</f>
        <v>-1.3500311979441904E-13</v>
      </c>
    </row>
    <row r="1263" spans="2:7">
      <c r="B1263" s="422"/>
      <c r="C1263" s="422"/>
      <c r="G1263" s="2">
        <f>+G1262+E1263-F1263</f>
        <v>-1.3500311979441904E-13</v>
      </c>
    </row>
    <row r="1264" spans="2:7">
      <c r="B1264" s="422"/>
      <c r="C1264" s="422"/>
      <c r="G1264" s="2">
        <f>+G1263+E1264-F1264</f>
        <v>-1.3500311979441904E-13</v>
      </c>
    </row>
    <row r="1265" spans="2:7">
      <c r="B1265" s="422"/>
      <c r="C1265" s="422"/>
      <c r="G1265" s="2">
        <f>+G1264+E1265-F1265</f>
        <v>-1.3500311979441904E-13</v>
      </c>
    </row>
    <row r="1266" spans="2:7">
      <c r="B1266" s="422"/>
      <c r="C1266" s="422"/>
      <c r="G1266" s="2">
        <f>+G1265+E1266-F1266</f>
        <v>-1.3500311979441904E-13</v>
      </c>
    </row>
    <row r="1267" spans="2:7">
      <c r="B1267" s="422"/>
      <c r="C1267" s="422"/>
      <c r="G1267" s="2">
        <f>+G1266+E1267-F1267</f>
        <v>-1.3500311979441904E-13</v>
      </c>
    </row>
    <row r="1268" spans="2:7">
      <c r="B1268" s="422"/>
      <c r="C1268" s="422"/>
      <c r="G1268" s="2">
        <f>+G1267+E1268-F1268</f>
        <v>-1.3500311979441904E-13</v>
      </c>
    </row>
    <row r="1269" spans="2:7">
      <c r="B1269" s="422"/>
      <c r="C1269" s="422"/>
      <c r="G1269" s="2">
        <f>+G1268+E1269-F1269</f>
        <v>-1.3500311979441904E-13</v>
      </c>
    </row>
    <row r="1270" spans="2:7">
      <c r="B1270" s="422"/>
      <c r="C1270" s="422"/>
      <c r="G1270" s="2">
        <f>+G1269+E1270-F1270</f>
        <v>-1.3500311979441904E-13</v>
      </c>
    </row>
    <row r="1271" spans="2:7">
      <c r="B1271" s="422"/>
      <c r="C1271" s="422"/>
      <c r="G1271" s="2">
        <f>+G1270+E1271-F1271</f>
        <v>-1.3500311979441904E-13</v>
      </c>
    </row>
    <row r="1272" spans="2:7">
      <c r="B1272" s="422"/>
      <c r="C1272" s="422"/>
      <c r="G1272" s="2">
        <f>+G1271+E1272-F1272</f>
        <v>-1.3500311979441904E-13</v>
      </c>
    </row>
    <row r="1273" spans="2:7">
      <c r="B1273" s="422"/>
      <c r="C1273" s="422"/>
      <c r="G1273" s="2">
        <f>+G1272+E1273-F1273</f>
        <v>-1.3500311979441904E-13</v>
      </c>
    </row>
    <row r="1274" spans="2:7">
      <c r="B1274" s="422"/>
      <c r="C1274" s="422"/>
      <c r="G1274" s="2">
        <f>+G1273+E1274-F1274</f>
        <v>-1.3500311979441904E-13</v>
      </c>
    </row>
    <row r="1275" spans="2:7">
      <c r="B1275" s="422"/>
      <c r="C1275" s="422"/>
      <c r="G1275" s="2">
        <f>+G1274+E1275-F1275</f>
        <v>-1.3500311979441904E-13</v>
      </c>
    </row>
    <row r="1276" spans="2:7">
      <c r="B1276" s="422"/>
      <c r="C1276" s="422"/>
      <c r="G1276" s="2">
        <f>+G1275+E1276-F1276</f>
        <v>-1.3500311979441904E-13</v>
      </c>
    </row>
    <row r="1277" spans="2:7">
      <c r="B1277" s="422"/>
      <c r="C1277" s="422"/>
      <c r="G1277" s="2">
        <f>+G1276+E1277-F1277</f>
        <v>-1.3500311979441904E-13</v>
      </c>
    </row>
    <row r="1278" spans="2:7">
      <c r="B1278" s="422"/>
      <c r="C1278" s="422"/>
      <c r="G1278" s="2">
        <f>+G1277+E1278-F1278</f>
        <v>-1.3500311979441904E-13</v>
      </c>
    </row>
    <row r="1279" spans="2:7">
      <c r="B1279" s="422"/>
      <c r="C1279" s="422"/>
      <c r="G1279" s="2">
        <f>+G1278+E1279-F1279</f>
        <v>-1.3500311979441904E-13</v>
      </c>
    </row>
    <row r="1280" spans="2:7">
      <c r="B1280" s="422"/>
      <c r="C1280" s="422"/>
      <c r="G1280" s="2">
        <f>+G1279+E1280-F1280</f>
        <v>-1.3500311979441904E-13</v>
      </c>
    </row>
    <row r="1281" spans="2:7">
      <c r="B1281" s="422"/>
      <c r="C1281" s="422"/>
      <c r="G1281" s="2">
        <f>+G1280+E1281-F1281</f>
        <v>-1.3500311979441904E-13</v>
      </c>
    </row>
    <row r="1282" spans="2:7">
      <c r="B1282" s="422"/>
      <c r="C1282" s="422"/>
      <c r="G1282" s="2">
        <f>+G1281+E1282-F1282</f>
        <v>-1.3500311979441904E-13</v>
      </c>
    </row>
    <row r="1283" spans="2:7">
      <c r="B1283" s="422"/>
      <c r="C1283" s="422"/>
      <c r="G1283" s="2">
        <f>+G1282+E1283-F1283</f>
        <v>-1.3500311979441904E-13</v>
      </c>
    </row>
    <row r="1284" spans="2:7">
      <c r="B1284" s="422"/>
      <c r="C1284" s="422"/>
      <c r="G1284" s="2">
        <f>+G1283+E1284-F1284</f>
        <v>-1.3500311979441904E-13</v>
      </c>
    </row>
    <row r="1285" spans="2:7">
      <c r="B1285" s="422"/>
      <c r="C1285" s="422"/>
      <c r="G1285" s="2">
        <f>+G1284+E1285-F1285</f>
        <v>-1.3500311979441904E-13</v>
      </c>
    </row>
    <row r="1286" spans="2:7">
      <c r="B1286" s="422"/>
      <c r="C1286" s="422"/>
      <c r="G1286" s="2">
        <f>+G1285+E1286-F1286</f>
        <v>-1.3500311979441904E-13</v>
      </c>
    </row>
    <row r="1287" spans="2:7">
      <c r="B1287" s="422"/>
      <c r="C1287" s="422"/>
      <c r="G1287" s="2">
        <f>+G1286+E1287-F1287</f>
        <v>-1.3500311979441904E-13</v>
      </c>
    </row>
    <row r="1288" spans="2:7">
      <c r="B1288" s="422"/>
      <c r="C1288" s="422"/>
      <c r="G1288" s="2">
        <f>+G1287+E1288-F1288</f>
        <v>-1.3500311979441904E-13</v>
      </c>
    </row>
    <row r="1289" spans="2:7">
      <c r="B1289" s="422"/>
      <c r="C1289" s="422"/>
      <c r="G1289" s="2">
        <f>+G1288+E1289-F1289</f>
        <v>-1.3500311979441904E-13</v>
      </c>
    </row>
    <row r="1290" spans="2:7">
      <c r="B1290" s="422"/>
      <c r="C1290" s="422"/>
      <c r="G1290" s="2">
        <f>+G1289+E1290-F1290</f>
        <v>-1.3500311979441904E-13</v>
      </c>
    </row>
    <row r="1291" spans="2:7">
      <c r="B1291" s="422"/>
      <c r="C1291" s="422"/>
      <c r="G1291" s="2">
        <f>+G1290+E1291-F1291</f>
        <v>-1.3500311979441904E-13</v>
      </c>
    </row>
    <row r="1292" spans="2:7">
      <c r="B1292" s="422"/>
      <c r="C1292" s="422"/>
      <c r="G1292" s="2">
        <f>+G1291+E1292-F1292</f>
        <v>-1.3500311979441904E-13</v>
      </c>
    </row>
    <row r="1293" spans="2:7">
      <c r="B1293" s="422"/>
      <c r="C1293" s="422"/>
      <c r="G1293" s="2">
        <f>+G1292+E1293-F1293</f>
        <v>-1.3500311979441904E-13</v>
      </c>
    </row>
    <row r="1294" spans="2:7">
      <c r="B1294" s="422"/>
      <c r="C1294" s="422"/>
      <c r="G1294" s="2">
        <f>+G1293+E1294-F1294</f>
        <v>-1.3500311979441904E-13</v>
      </c>
    </row>
    <row r="1295" spans="2:7">
      <c r="B1295" s="422"/>
      <c r="C1295" s="422"/>
      <c r="G1295" s="2">
        <f>+G1294+E1295-F1295</f>
        <v>-1.3500311979441904E-13</v>
      </c>
    </row>
    <row r="1296" spans="2:7">
      <c r="B1296" s="422"/>
      <c r="C1296" s="422"/>
      <c r="G1296" s="2">
        <f>+G1295+E1296-F1296</f>
        <v>-1.3500311979441904E-13</v>
      </c>
    </row>
    <row r="1297" spans="2:7">
      <c r="B1297" s="422"/>
      <c r="C1297" s="422"/>
      <c r="G1297" s="2">
        <f>+G1296+E1297-F1297</f>
        <v>-1.3500311979441904E-13</v>
      </c>
    </row>
    <row r="1298" spans="2:7">
      <c r="B1298" s="422"/>
      <c r="C1298" s="422"/>
      <c r="G1298" s="2">
        <f>+G1297+E1298-F1298</f>
        <v>-1.3500311979441904E-13</v>
      </c>
    </row>
    <row r="1299" spans="2:7">
      <c r="B1299" s="422"/>
      <c r="C1299" s="422"/>
      <c r="G1299" s="2">
        <f>+G1298+E1299-F1299</f>
        <v>-1.3500311979441904E-13</v>
      </c>
    </row>
    <row r="1300" spans="2:7">
      <c r="B1300" s="422"/>
      <c r="C1300" s="422"/>
      <c r="G1300" s="2">
        <f>+G1299+E1300-F1300</f>
        <v>-1.3500311979441904E-13</v>
      </c>
    </row>
    <row r="1301" spans="2:7">
      <c r="B1301" s="422"/>
      <c r="C1301" s="422"/>
      <c r="G1301" s="2">
        <f>+G1300+E1301-F1301</f>
        <v>-1.3500311979441904E-13</v>
      </c>
    </row>
    <row r="1302" spans="2:7">
      <c r="B1302" s="422"/>
      <c r="C1302" s="422"/>
      <c r="G1302" s="2">
        <f>+G1301+E1302-F1302</f>
        <v>-1.3500311979441904E-13</v>
      </c>
    </row>
    <row r="1303" spans="2:7">
      <c r="B1303" s="422"/>
      <c r="C1303" s="422"/>
      <c r="G1303" s="2">
        <f>+G1302+E1303-F1303</f>
        <v>-1.3500311979441904E-13</v>
      </c>
    </row>
    <row r="1304" spans="2:7">
      <c r="B1304" s="422"/>
      <c r="C1304" s="422"/>
      <c r="G1304" s="2">
        <f>+G1303+E1304-F1304</f>
        <v>-1.3500311979441904E-13</v>
      </c>
    </row>
    <row r="1305" spans="2:7">
      <c r="B1305" s="422"/>
      <c r="C1305" s="422"/>
      <c r="G1305" s="2">
        <f>+G1304+E1305-F1305</f>
        <v>-1.3500311979441904E-13</v>
      </c>
    </row>
    <row r="1306" spans="2:7">
      <c r="B1306" s="422"/>
      <c r="C1306" s="422"/>
      <c r="G1306" s="2">
        <f>+G1305+E1306-F1306</f>
        <v>-1.3500311979441904E-13</v>
      </c>
    </row>
    <row r="1307" spans="2:7">
      <c r="B1307" s="422"/>
      <c r="C1307" s="422"/>
      <c r="G1307" s="2">
        <f>+G1306+E1307-F1307</f>
        <v>-1.3500311979441904E-13</v>
      </c>
    </row>
    <row r="1308" spans="2:7">
      <c r="B1308" s="422"/>
      <c r="C1308" s="422"/>
      <c r="G1308" s="2">
        <f>+G1307+E1308-F1308</f>
        <v>-1.3500311979441904E-13</v>
      </c>
    </row>
    <row r="1309" spans="2:7">
      <c r="B1309" s="422"/>
      <c r="C1309" s="422"/>
      <c r="G1309" s="2">
        <f>+G1308+E1309-F1309</f>
        <v>-1.3500311979441904E-13</v>
      </c>
    </row>
    <row r="1310" spans="2:7">
      <c r="B1310" s="422"/>
      <c r="C1310" s="422"/>
      <c r="G1310" s="2">
        <f>+G1309+E1310-F1310</f>
        <v>-1.3500311979441904E-13</v>
      </c>
    </row>
    <row r="1311" spans="2:7">
      <c r="B1311" s="422"/>
      <c r="C1311" s="422"/>
      <c r="G1311" s="2">
        <f>+G1310+E1311-F1311</f>
        <v>-1.3500311979441904E-13</v>
      </c>
    </row>
    <row r="1312" spans="2:7">
      <c r="B1312" s="422"/>
      <c r="C1312" s="422"/>
      <c r="G1312" s="2">
        <f>+G1311+E1312-F1312</f>
        <v>-1.3500311979441904E-13</v>
      </c>
    </row>
    <row r="1313" spans="2:7">
      <c r="B1313" s="422"/>
      <c r="C1313" s="422"/>
      <c r="G1313" s="2">
        <f>+G1312+E1313-F1313</f>
        <v>-1.3500311979441904E-13</v>
      </c>
    </row>
    <row r="1314" spans="2:7">
      <c r="B1314" s="422"/>
      <c r="C1314" s="422"/>
      <c r="G1314" s="2">
        <f>+G1313+E1314-F1314</f>
        <v>-1.3500311979441904E-13</v>
      </c>
    </row>
    <row r="1315" spans="2:7">
      <c r="B1315" s="422"/>
      <c r="C1315" s="422"/>
      <c r="G1315" s="2">
        <f>+G1314+E1315-F1315</f>
        <v>-1.3500311979441904E-13</v>
      </c>
    </row>
    <row r="1316" spans="2:7">
      <c r="B1316" s="422"/>
      <c r="C1316" s="422"/>
      <c r="G1316" s="2">
        <f>+G1315+E1316-F1316</f>
        <v>-1.3500311979441904E-13</v>
      </c>
    </row>
    <row r="1317" spans="2:7">
      <c r="B1317" s="422"/>
      <c r="C1317" s="422"/>
      <c r="G1317" s="2">
        <f>+G1316+E1317-F1317</f>
        <v>-1.3500311979441904E-13</v>
      </c>
    </row>
    <row r="1318" spans="2:7">
      <c r="B1318" s="422"/>
      <c r="C1318" s="422"/>
      <c r="G1318" s="2">
        <f>+G1317+E1318-F1318</f>
        <v>-1.3500311979441904E-13</v>
      </c>
    </row>
    <row r="1319" spans="2:7">
      <c r="B1319" s="422"/>
      <c r="C1319" s="422"/>
      <c r="G1319" s="2">
        <f>+G1318+E1319-F1319</f>
        <v>-1.3500311979441904E-13</v>
      </c>
    </row>
    <row r="1320" spans="2:7">
      <c r="B1320" s="422"/>
      <c r="C1320" s="422"/>
      <c r="G1320" s="2">
        <f>+G1319+E1320-F1320</f>
        <v>-1.3500311979441904E-13</v>
      </c>
    </row>
    <row r="1321" spans="2:7">
      <c r="B1321" s="422"/>
      <c r="C1321" s="422"/>
      <c r="G1321" s="2">
        <f>+G1320+E1321-F1321</f>
        <v>-1.3500311979441904E-13</v>
      </c>
    </row>
    <row r="1322" spans="2:7">
      <c r="B1322" s="422"/>
      <c r="C1322" s="422"/>
      <c r="G1322" s="2">
        <f>+G1321+E1322-F1322</f>
        <v>-1.3500311979441904E-13</v>
      </c>
    </row>
  </sheetData>
  <autoFilter ref="A4:G152" xr:uid="{00000000-0009-0000-0000-000007000000}"/>
  <mergeCells count="11">
    <mergeCell ref="I805:K805"/>
    <mergeCell ref="B2:G2"/>
    <mergeCell ref="I688:K688"/>
    <mergeCell ref="I707:K707"/>
    <mergeCell ref="I724:K724"/>
    <mergeCell ref="I762:K762"/>
    <mergeCell ref="I966:K966"/>
    <mergeCell ref="I945:K945"/>
    <mergeCell ref="I936:K936"/>
    <mergeCell ref="I911:K911"/>
    <mergeCell ref="J839:L839"/>
  </mergeCells>
  <phoneticPr fontId="17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S1326"/>
  <sheetViews>
    <sheetView topLeftCell="A1034" zoomScaleNormal="100" workbookViewId="0">
      <selection activeCell="I1036" sqref="I1036:L1073"/>
    </sheetView>
  </sheetViews>
  <sheetFormatPr defaultColWidth="11.42578125" defaultRowHeight="15"/>
  <cols>
    <col min="1" max="1" width="11.42578125" style="3"/>
    <col min="2" max="2" width="20.140625" style="7" customWidth="1"/>
    <col min="3" max="3" width="15" style="7" customWidth="1"/>
    <col min="4" max="4" width="47.140625" bestFit="1" customWidth="1"/>
    <col min="5" max="7" width="11.42578125" style="2"/>
    <col min="8" max="8" width="12.140625" customWidth="1"/>
    <col min="10" max="10" width="33" style="2" customWidth="1"/>
    <col min="11" max="11" width="9.7109375" bestFit="1" customWidth="1"/>
    <col min="12" max="12" width="33.140625" customWidth="1"/>
    <col min="14" max="14" width="11.42578125" style="2"/>
    <col min="18" max="18" width="21.5703125" bestFit="1" customWidth="1"/>
  </cols>
  <sheetData>
    <row r="2" spans="1:9">
      <c r="B2" s="440" t="s">
        <v>206</v>
      </c>
      <c r="C2" s="440"/>
      <c r="D2" s="440"/>
      <c r="E2" s="440"/>
      <c r="F2" s="440"/>
      <c r="G2" s="440"/>
    </row>
    <row r="4" spans="1:9" ht="41.25">
      <c r="A4" s="30" t="s">
        <v>1</v>
      </c>
      <c r="B4" s="11" t="s">
        <v>2</v>
      </c>
      <c r="C4" s="11" t="s">
        <v>3</v>
      </c>
      <c r="D4" s="11" t="s">
        <v>4</v>
      </c>
      <c r="E4" s="12" t="s">
        <v>5</v>
      </c>
      <c r="F4" s="12" t="s">
        <v>6</v>
      </c>
      <c r="G4" s="12" t="s">
        <v>7</v>
      </c>
    </row>
    <row r="5" spans="1:9">
      <c r="A5" s="3">
        <v>42736</v>
      </c>
      <c r="B5" s="422" t="s">
        <v>8</v>
      </c>
      <c r="C5" s="422"/>
      <c r="G5" s="2">
        <v>6205.7</v>
      </c>
    </row>
    <row r="6" spans="1:9">
      <c r="A6" s="3">
        <v>42388</v>
      </c>
      <c r="B6" s="422">
        <v>9287</v>
      </c>
      <c r="C6" s="422" t="s">
        <v>67</v>
      </c>
      <c r="F6" s="2">
        <v>73.599999999999994</v>
      </c>
      <c r="G6" s="2">
        <f>+G5+E6-F6</f>
        <v>6132.0999999999995</v>
      </c>
    </row>
    <row r="7" spans="1:9">
      <c r="A7" s="3">
        <v>42064</v>
      </c>
      <c r="B7" s="422">
        <v>7368</v>
      </c>
      <c r="C7" s="422" t="s">
        <v>67</v>
      </c>
      <c r="F7" s="2">
        <v>7</v>
      </c>
      <c r="G7" s="2">
        <f t="shared" ref="G7:G72" si="0">+G6+E7-F7</f>
        <v>6125.0999999999995</v>
      </c>
    </row>
    <row r="8" spans="1:9">
      <c r="A8" s="3">
        <v>42780</v>
      </c>
      <c r="B8" s="422">
        <v>12947</v>
      </c>
      <c r="C8" s="422" t="s">
        <v>67</v>
      </c>
      <c r="F8" s="2">
        <v>31.9</v>
      </c>
      <c r="G8" s="2">
        <f t="shared" si="0"/>
        <v>6093.2</v>
      </c>
    </row>
    <row r="9" spans="1:9">
      <c r="A9" s="3">
        <v>42780</v>
      </c>
      <c r="B9" s="422">
        <v>12949</v>
      </c>
      <c r="C9" s="422" t="s">
        <v>67</v>
      </c>
      <c r="F9" s="2">
        <v>80</v>
      </c>
      <c r="G9" s="2">
        <f t="shared" si="0"/>
        <v>6013.2</v>
      </c>
      <c r="H9" s="5"/>
      <c r="I9" s="5"/>
    </row>
    <row r="10" spans="1:9">
      <c r="A10" s="3">
        <v>43033</v>
      </c>
      <c r="B10" s="422">
        <v>13894</v>
      </c>
      <c r="C10" s="422" t="s">
        <v>67</v>
      </c>
      <c r="F10" s="2">
        <v>1860.4</v>
      </c>
      <c r="G10" s="2">
        <f t="shared" si="0"/>
        <v>4152.7999999999993</v>
      </c>
      <c r="I10" s="5"/>
    </row>
    <row r="11" spans="1:9">
      <c r="A11" s="3">
        <v>43068</v>
      </c>
      <c r="B11" s="422">
        <v>14200</v>
      </c>
      <c r="C11" s="422" t="s">
        <v>67</v>
      </c>
      <c r="F11" s="2">
        <v>1850.3</v>
      </c>
      <c r="G11" s="2">
        <f t="shared" si="0"/>
        <v>2302.4999999999991</v>
      </c>
      <c r="H11" s="5"/>
      <c r="I11" s="5"/>
    </row>
    <row r="12" spans="1:9">
      <c r="A12" s="3">
        <v>43551</v>
      </c>
      <c r="B12" s="422" t="s">
        <v>207</v>
      </c>
      <c r="C12" s="422"/>
      <c r="F12" s="2">
        <v>1151.2</v>
      </c>
      <c r="G12" s="2">
        <f t="shared" si="0"/>
        <v>1151.299999999999</v>
      </c>
      <c r="H12" s="5"/>
      <c r="I12" s="5"/>
    </row>
    <row r="13" spans="1:9">
      <c r="A13" s="3">
        <v>43552</v>
      </c>
      <c r="B13" s="422">
        <v>17581</v>
      </c>
      <c r="C13" s="422" t="s">
        <v>67</v>
      </c>
      <c r="F13" s="2">
        <v>1151.3</v>
      </c>
      <c r="G13" s="2">
        <f t="shared" si="0"/>
        <v>0</v>
      </c>
      <c r="H13" s="5"/>
      <c r="I13" s="5"/>
    </row>
    <row r="14" spans="1:9">
      <c r="A14" s="3">
        <v>42766</v>
      </c>
      <c r="B14" s="422" t="s">
        <v>10</v>
      </c>
      <c r="C14" s="422" t="s">
        <v>11</v>
      </c>
      <c r="D14" t="s">
        <v>12</v>
      </c>
      <c r="E14" s="2">
        <v>28.4</v>
      </c>
      <c r="G14" s="2">
        <f t="shared" si="0"/>
        <v>28.4</v>
      </c>
    </row>
    <row r="15" spans="1:9">
      <c r="B15" s="422"/>
      <c r="C15" s="422"/>
      <c r="D15" t="s">
        <v>13</v>
      </c>
      <c r="E15" s="2">
        <v>2.8</v>
      </c>
      <c r="G15" s="2">
        <f t="shared" si="0"/>
        <v>31.2</v>
      </c>
    </row>
    <row r="16" spans="1:9">
      <c r="B16" s="422"/>
      <c r="C16" s="422"/>
      <c r="D16" t="s">
        <v>14</v>
      </c>
      <c r="E16" s="2">
        <v>60</v>
      </c>
      <c r="G16" s="2">
        <f t="shared" si="0"/>
        <v>91.2</v>
      </c>
    </row>
    <row r="17" spans="1:12">
      <c r="B17" s="422"/>
      <c r="C17" s="422"/>
      <c r="D17" t="s">
        <v>15</v>
      </c>
      <c r="E17" s="2">
        <v>2</v>
      </c>
      <c r="G17" s="2">
        <f t="shared" si="0"/>
        <v>93.2</v>
      </c>
    </row>
    <row r="18" spans="1:12">
      <c r="A18" s="3">
        <v>42780</v>
      </c>
      <c r="B18" s="422">
        <v>12948</v>
      </c>
      <c r="C18" s="422" t="s">
        <v>11</v>
      </c>
      <c r="D18" t="s">
        <v>14</v>
      </c>
      <c r="F18" s="2">
        <v>60</v>
      </c>
      <c r="G18" s="2">
        <f t="shared" si="0"/>
        <v>33.200000000000003</v>
      </c>
    </row>
    <row r="19" spans="1:12">
      <c r="A19" s="3">
        <v>42780</v>
      </c>
      <c r="B19" s="422">
        <v>12948</v>
      </c>
      <c r="C19" s="422" t="s">
        <v>11</v>
      </c>
      <c r="D19" t="s">
        <v>15</v>
      </c>
      <c r="F19" s="2">
        <v>2</v>
      </c>
      <c r="G19" s="2">
        <f t="shared" si="0"/>
        <v>31.200000000000003</v>
      </c>
      <c r="I19" t="s">
        <v>208</v>
      </c>
      <c r="J19">
        <v>2009</v>
      </c>
      <c r="K19" s="2">
        <v>220</v>
      </c>
      <c r="L19" s="2"/>
    </row>
    <row r="20" spans="1:12">
      <c r="A20" s="3">
        <v>42816</v>
      </c>
      <c r="B20" s="422">
        <v>12438</v>
      </c>
      <c r="C20" s="422" t="s">
        <v>11</v>
      </c>
      <c r="D20" t="s">
        <v>12</v>
      </c>
      <c r="F20" s="2">
        <v>28.4</v>
      </c>
      <c r="G20" s="2">
        <f t="shared" si="0"/>
        <v>2.8000000000000043</v>
      </c>
      <c r="J20">
        <v>2010</v>
      </c>
      <c r="K20" s="2">
        <v>330</v>
      </c>
      <c r="L20" s="2"/>
    </row>
    <row r="21" spans="1:12">
      <c r="A21" s="3">
        <v>42816</v>
      </c>
      <c r="B21" s="422">
        <v>12438</v>
      </c>
      <c r="C21" s="422" t="s">
        <v>11</v>
      </c>
      <c r="D21" t="s">
        <v>13</v>
      </c>
      <c r="F21" s="2">
        <v>2.8</v>
      </c>
      <c r="G21" s="2">
        <f t="shared" si="0"/>
        <v>4.4408920985006262E-15</v>
      </c>
      <c r="J21">
        <v>2011</v>
      </c>
      <c r="K21" s="2">
        <v>315</v>
      </c>
      <c r="L21" s="2"/>
    </row>
    <row r="22" spans="1:12">
      <c r="A22" s="3">
        <v>42794</v>
      </c>
      <c r="B22" s="422" t="s">
        <v>10</v>
      </c>
      <c r="C22" s="422" t="s">
        <v>17</v>
      </c>
      <c r="D22" t="s">
        <v>12</v>
      </c>
      <c r="E22" s="2">
        <v>50.6</v>
      </c>
      <c r="G22" s="2">
        <f t="shared" si="0"/>
        <v>50.600000000000009</v>
      </c>
      <c r="J22">
        <v>2012</v>
      </c>
      <c r="K22" s="2">
        <v>217.5</v>
      </c>
      <c r="L22" s="2"/>
    </row>
    <row r="23" spans="1:12">
      <c r="B23" s="422"/>
      <c r="C23" s="422"/>
      <c r="D23" t="s">
        <v>13</v>
      </c>
      <c r="E23" s="2">
        <v>2</v>
      </c>
      <c r="G23" s="2">
        <f t="shared" si="0"/>
        <v>52.600000000000009</v>
      </c>
      <c r="J23">
        <v>2014</v>
      </c>
      <c r="K23" s="2">
        <v>450</v>
      </c>
      <c r="L23" s="2"/>
    </row>
    <row r="24" spans="1:12">
      <c r="B24" s="422"/>
      <c r="C24" s="422"/>
      <c r="D24" t="s">
        <v>14</v>
      </c>
      <c r="E24" s="2">
        <v>56</v>
      </c>
      <c r="G24" s="2">
        <f t="shared" si="0"/>
        <v>108.60000000000001</v>
      </c>
      <c r="J24">
        <v>2015</v>
      </c>
      <c r="K24" s="2">
        <v>450</v>
      </c>
      <c r="L24" s="2"/>
    </row>
    <row r="25" spans="1:12">
      <c r="B25" s="422"/>
      <c r="C25" s="422"/>
      <c r="D25" t="s">
        <v>15</v>
      </c>
      <c r="E25" s="2">
        <v>2</v>
      </c>
      <c r="G25" s="2">
        <f t="shared" si="0"/>
        <v>110.60000000000001</v>
      </c>
      <c r="J25">
        <v>2016</v>
      </c>
      <c r="K25" s="2">
        <v>320</v>
      </c>
      <c r="L25" s="2"/>
    </row>
    <row r="26" spans="1:12">
      <c r="A26" s="3">
        <v>42780</v>
      </c>
      <c r="B26" s="422">
        <v>12948</v>
      </c>
      <c r="C26" s="422" t="s">
        <v>17</v>
      </c>
      <c r="D26" t="s">
        <v>14</v>
      </c>
      <c r="F26" s="2">
        <v>56</v>
      </c>
      <c r="G26" s="2">
        <f t="shared" si="0"/>
        <v>54.600000000000009</v>
      </c>
      <c r="J26"/>
      <c r="K26" s="2"/>
      <c r="L26" s="2"/>
    </row>
    <row r="27" spans="1:12">
      <c r="A27" s="3">
        <v>42780</v>
      </c>
      <c r="B27" s="422">
        <v>12948</v>
      </c>
      <c r="C27" s="422" t="s">
        <v>17</v>
      </c>
      <c r="D27" t="s">
        <v>15</v>
      </c>
      <c r="F27" s="2">
        <v>2</v>
      </c>
      <c r="G27" s="2">
        <f t="shared" si="0"/>
        <v>52.600000000000009</v>
      </c>
      <c r="K27" s="2">
        <f>SUM(K19:K26)</f>
        <v>2302.5</v>
      </c>
      <c r="L27" s="2"/>
    </row>
    <row r="28" spans="1:12">
      <c r="A28" s="3">
        <v>42816</v>
      </c>
      <c r="B28" s="422">
        <v>12439</v>
      </c>
      <c r="C28" s="422" t="s">
        <v>17</v>
      </c>
      <c r="D28" t="s">
        <v>12</v>
      </c>
      <c r="F28" s="2">
        <v>50.6</v>
      </c>
      <c r="G28" s="2">
        <f t="shared" si="0"/>
        <v>2.0000000000000071</v>
      </c>
    </row>
    <row r="29" spans="1:12">
      <c r="A29" s="3">
        <v>42816</v>
      </c>
      <c r="B29" s="422">
        <v>12439</v>
      </c>
      <c r="C29" s="422" t="s">
        <v>17</v>
      </c>
      <c r="D29" t="s">
        <v>13</v>
      </c>
      <c r="F29" s="2">
        <v>2</v>
      </c>
      <c r="G29" s="2">
        <f t="shared" si="0"/>
        <v>7.1054273576010019E-15</v>
      </c>
    </row>
    <row r="30" spans="1:12">
      <c r="A30" s="3">
        <v>42825</v>
      </c>
      <c r="B30" s="422" t="s">
        <v>10</v>
      </c>
      <c r="C30" s="422" t="s">
        <v>18</v>
      </c>
      <c r="D30" t="s">
        <v>12</v>
      </c>
      <c r="E30" s="2">
        <v>28.2</v>
      </c>
      <c r="G30" s="2">
        <f t="shared" si="0"/>
        <v>28.200000000000006</v>
      </c>
    </row>
    <row r="31" spans="1:12">
      <c r="B31" s="422"/>
      <c r="C31" s="422"/>
      <c r="D31" t="s">
        <v>13</v>
      </c>
      <c r="E31" s="2">
        <v>2</v>
      </c>
      <c r="G31" s="2">
        <f t="shared" si="0"/>
        <v>30.200000000000006</v>
      </c>
    </row>
    <row r="32" spans="1:12">
      <c r="B32" s="422"/>
      <c r="C32" s="422"/>
      <c r="D32" t="s">
        <v>14</v>
      </c>
      <c r="E32" s="2">
        <v>60</v>
      </c>
      <c r="G32" s="2">
        <f t="shared" si="0"/>
        <v>90.2</v>
      </c>
    </row>
    <row r="33" spans="1:7">
      <c r="B33" s="422"/>
      <c r="C33" s="422"/>
      <c r="D33" t="s">
        <v>15</v>
      </c>
      <c r="E33" s="2">
        <v>2</v>
      </c>
      <c r="G33" s="2">
        <f t="shared" si="0"/>
        <v>92.2</v>
      </c>
    </row>
    <row r="34" spans="1:7">
      <c r="B34" s="422"/>
      <c r="C34" s="422"/>
      <c r="D34" t="s">
        <v>209</v>
      </c>
      <c r="E34" s="2">
        <v>20</v>
      </c>
      <c r="G34" s="2">
        <f t="shared" si="0"/>
        <v>112.2</v>
      </c>
    </row>
    <row r="35" spans="1:7">
      <c r="A35" s="3">
        <v>42816</v>
      </c>
      <c r="B35" s="422">
        <v>12440</v>
      </c>
      <c r="C35" s="422" t="s">
        <v>18</v>
      </c>
      <c r="D35" t="s">
        <v>14</v>
      </c>
      <c r="F35" s="2">
        <v>60</v>
      </c>
      <c r="G35" s="2">
        <f t="shared" si="0"/>
        <v>52.2</v>
      </c>
    </row>
    <row r="36" spans="1:7">
      <c r="A36" s="3">
        <v>42816</v>
      </c>
      <c r="B36" s="422">
        <v>12440</v>
      </c>
      <c r="C36" s="422" t="s">
        <v>18</v>
      </c>
      <c r="D36" t="s">
        <v>15</v>
      </c>
      <c r="F36" s="2">
        <v>2</v>
      </c>
      <c r="G36" s="2">
        <f t="shared" si="0"/>
        <v>50.2</v>
      </c>
    </row>
    <row r="37" spans="1:7">
      <c r="A37" s="3">
        <v>42873</v>
      </c>
      <c r="B37" s="422">
        <v>12769</v>
      </c>
      <c r="C37" s="422" t="s">
        <v>18</v>
      </c>
      <c r="D37" t="s">
        <v>12</v>
      </c>
      <c r="F37" s="2">
        <v>28.2</v>
      </c>
      <c r="G37" s="2">
        <f t="shared" si="0"/>
        <v>22.000000000000004</v>
      </c>
    </row>
    <row r="38" spans="1:7">
      <c r="A38" s="3">
        <v>42873</v>
      </c>
      <c r="B38" s="422">
        <v>12769</v>
      </c>
      <c r="C38" s="422" t="s">
        <v>18</v>
      </c>
      <c r="D38" t="s">
        <v>13</v>
      </c>
      <c r="F38" s="2">
        <v>2</v>
      </c>
      <c r="G38" s="2">
        <f t="shared" si="0"/>
        <v>20.000000000000004</v>
      </c>
    </row>
    <row r="39" spans="1:7">
      <c r="A39" s="3">
        <v>43068</v>
      </c>
      <c r="B39" s="422">
        <v>14201</v>
      </c>
      <c r="C39" s="422" t="s">
        <v>18</v>
      </c>
      <c r="D39" t="s">
        <v>209</v>
      </c>
      <c r="F39" s="2">
        <v>20</v>
      </c>
      <c r="G39" s="2">
        <f t="shared" si="0"/>
        <v>0</v>
      </c>
    </row>
    <row r="40" spans="1:7">
      <c r="A40" s="3">
        <v>42855</v>
      </c>
      <c r="B40" s="422" t="s">
        <v>10</v>
      </c>
      <c r="C40" s="422" t="s">
        <v>19</v>
      </c>
      <c r="D40" t="s">
        <v>12</v>
      </c>
      <c r="E40" s="2">
        <v>29.6</v>
      </c>
      <c r="G40" s="2">
        <f t="shared" si="0"/>
        <v>29.6</v>
      </c>
    </row>
    <row r="41" spans="1:7">
      <c r="B41" s="422"/>
      <c r="C41" s="422"/>
      <c r="D41" t="s">
        <v>13</v>
      </c>
      <c r="E41" s="2">
        <v>2</v>
      </c>
      <c r="G41" s="2">
        <f t="shared" si="0"/>
        <v>31.6</v>
      </c>
    </row>
    <row r="42" spans="1:7">
      <c r="B42" s="422"/>
      <c r="C42" s="422"/>
      <c r="D42" t="s">
        <v>14</v>
      </c>
      <c r="E42" s="2">
        <v>60</v>
      </c>
      <c r="G42" s="2">
        <f>+G41+E42-F42</f>
        <v>91.6</v>
      </c>
    </row>
    <row r="43" spans="1:7">
      <c r="B43" s="422"/>
      <c r="C43" s="422"/>
      <c r="D43" t="s">
        <v>15</v>
      </c>
      <c r="E43" s="2">
        <v>2</v>
      </c>
      <c r="G43" s="2">
        <f t="shared" si="0"/>
        <v>93.6</v>
      </c>
    </row>
    <row r="44" spans="1:7">
      <c r="A44" s="3">
        <v>42873</v>
      </c>
      <c r="B44" s="422">
        <v>12769</v>
      </c>
      <c r="C44" s="422" t="s">
        <v>19</v>
      </c>
      <c r="D44" t="s">
        <v>12</v>
      </c>
      <c r="F44" s="2">
        <v>29.6</v>
      </c>
      <c r="G44" s="2">
        <f t="shared" si="0"/>
        <v>63.999999999999993</v>
      </c>
    </row>
    <row r="45" spans="1:7">
      <c r="A45" s="3">
        <v>42873</v>
      </c>
      <c r="B45" s="422">
        <v>12769</v>
      </c>
      <c r="C45" s="422" t="s">
        <v>19</v>
      </c>
      <c r="D45" t="s">
        <v>13</v>
      </c>
      <c r="F45" s="2">
        <v>2</v>
      </c>
      <c r="G45" s="2">
        <f t="shared" si="0"/>
        <v>61.999999999999993</v>
      </c>
    </row>
    <row r="46" spans="1:7">
      <c r="A46" s="3">
        <v>42873</v>
      </c>
      <c r="B46" s="422">
        <v>12765</v>
      </c>
      <c r="C46" s="422" t="s">
        <v>19</v>
      </c>
      <c r="D46" t="s">
        <v>14</v>
      </c>
      <c r="F46" s="2">
        <v>60</v>
      </c>
      <c r="G46" s="2">
        <f t="shared" si="0"/>
        <v>1.9999999999999929</v>
      </c>
    </row>
    <row r="47" spans="1:7">
      <c r="A47" s="3">
        <v>42873</v>
      </c>
      <c r="B47" s="422">
        <v>12765</v>
      </c>
      <c r="C47" s="422" t="s">
        <v>19</v>
      </c>
      <c r="D47" t="s">
        <v>15</v>
      </c>
      <c r="F47" s="2">
        <v>2</v>
      </c>
      <c r="G47" s="2">
        <f t="shared" si="0"/>
        <v>-7.1054273576010019E-15</v>
      </c>
    </row>
    <row r="48" spans="1:7">
      <c r="A48" s="3">
        <v>42886</v>
      </c>
      <c r="B48" s="422" t="s">
        <v>10</v>
      </c>
      <c r="C48" s="422" t="s">
        <v>20</v>
      </c>
      <c r="D48" t="s">
        <v>12</v>
      </c>
      <c r="E48" s="2">
        <v>26.9</v>
      </c>
      <c r="G48" s="2">
        <f t="shared" si="0"/>
        <v>26.899999999999991</v>
      </c>
    </row>
    <row r="49" spans="1:7">
      <c r="B49" s="422"/>
      <c r="C49" s="422"/>
      <c r="D49" t="s">
        <v>13</v>
      </c>
      <c r="E49" s="2">
        <v>2</v>
      </c>
      <c r="G49" s="2">
        <f t="shared" si="0"/>
        <v>28.899999999999991</v>
      </c>
    </row>
    <row r="50" spans="1:7">
      <c r="B50" s="422"/>
      <c r="C50" s="422"/>
      <c r="D50" t="s">
        <v>14</v>
      </c>
      <c r="E50" s="2">
        <v>60</v>
      </c>
      <c r="G50" s="2">
        <f t="shared" si="0"/>
        <v>88.899999999999991</v>
      </c>
    </row>
    <row r="51" spans="1:7">
      <c r="B51" s="422"/>
      <c r="C51" s="422"/>
      <c r="D51" t="s">
        <v>15</v>
      </c>
      <c r="E51" s="2">
        <v>2</v>
      </c>
      <c r="G51" s="2">
        <f t="shared" si="0"/>
        <v>90.899999999999991</v>
      </c>
    </row>
    <row r="52" spans="1:7">
      <c r="A52" s="3">
        <v>42873</v>
      </c>
      <c r="B52" s="422">
        <v>12765</v>
      </c>
      <c r="C52" s="422" t="s">
        <v>20</v>
      </c>
      <c r="D52" t="s">
        <v>14</v>
      </c>
      <c r="F52" s="2">
        <v>60</v>
      </c>
      <c r="G52" s="2">
        <f t="shared" si="0"/>
        <v>30.899999999999991</v>
      </c>
    </row>
    <row r="53" spans="1:7">
      <c r="A53" s="3">
        <v>42873</v>
      </c>
      <c r="B53" s="422">
        <v>12765</v>
      </c>
      <c r="C53" s="422" t="s">
        <v>20</v>
      </c>
      <c r="D53" t="s">
        <v>15</v>
      </c>
      <c r="F53" s="2">
        <v>2</v>
      </c>
      <c r="G53" s="2">
        <f t="shared" si="0"/>
        <v>28.899999999999991</v>
      </c>
    </row>
    <row r="54" spans="1:7">
      <c r="A54" s="3">
        <v>42949</v>
      </c>
      <c r="B54" s="422">
        <v>13358</v>
      </c>
      <c r="C54" s="422" t="s">
        <v>20</v>
      </c>
      <c r="D54" t="s">
        <v>12</v>
      </c>
      <c r="F54" s="2">
        <v>26.9</v>
      </c>
      <c r="G54" s="2">
        <f t="shared" si="0"/>
        <v>1.9999999999999929</v>
      </c>
    </row>
    <row r="55" spans="1:7">
      <c r="A55" s="3">
        <v>42949</v>
      </c>
      <c r="B55" s="422">
        <v>13358</v>
      </c>
      <c r="C55" s="422" t="s">
        <v>20</v>
      </c>
      <c r="D55" t="s">
        <v>13</v>
      </c>
      <c r="F55" s="2">
        <v>2</v>
      </c>
      <c r="G55" s="2">
        <f t="shared" si="0"/>
        <v>-7.1054273576010019E-15</v>
      </c>
    </row>
    <row r="56" spans="1:7">
      <c r="A56" s="3">
        <v>42916</v>
      </c>
      <c r="B56" s="422" t="s">
        <v>10</v>
      </c>
      <c r="C56" s="422" t="s">
        <v>21</v>
      </c>
      <c r="D56" t="s">
        <v>12</v>
      </c>
      <c r="E56" s="2">
        <v>26.1</v>
      </c>
      <c r="G56" s="2">
        <f t="shared" si="0"/>
        <v>26.099999999999994</v>
      </c>
    </row>
    <row r="57" spans="1:7">
      <c r="B57" s="422"/>
      <c r="C57" s="422"/>
      <c r="D57" t="s">
        <v>13</v>
      </c>
      <c r="E57" s="2">
        <v>2</v>
      </c>
      <c r="G57" s="2">
        <f t="shared" si="0"/>
        <v>28.099999999999994</v>
      </c>
    </row>
    <row r="58" spans="1:7">
      <c r="B58" s="422"/>
      <c r="C58" s="422"/>
      <c r="D58" t="s">
        <v>14</v>
      </c>
      <c r="E58" s="2">
        <v>60</v>
      </c>
      <c r="G58" s="2">
        <f t="shared" si="0"/>
        <v>88.1</v>
      </c>
    </row>
    <row r="59" spans="1:7">
      <c r="B59" s="422"/>
      <c r="C59" s="422"/>
      <c r="D59" t="s">
        <v>15</v>
      </c>
      <c r="E59" s="2">
        <v>2</v>
      </c>
      <c r="G59" s="2">
        <f t="shared" si="0"/>
        <v>90.1</v>
      </c>
    </row>
    <row r="60" spans="1:7">
      <c r="A60" s="3">
        <v>42949</v>
      </c>
      <c r="B60" s="422">
        <v>13359</v>
      </c>
      <c r="C60" s="422" t="s">
        <v>21</v>
      </c>
      <c r="D60" t="s">
        <v>14</v>
      </c>
      <c r="F60" s="2">
        <v>60</v>
      </c>
      <c r="G60" s="2">
        <f t="shared" si="0"/>
        <v>30.099999999999994</v>
      </c>
    </row>
    <row r="61" spans="1:7">
      <c r="A61" s="3">
        <v>42949</v>
      </c>
      <c r="B61" s="422">
        <v>13359</v>
      </c>
      <c r="C61" s="422" t="s">
        <v>21</v>
      </c>
      <c r="D61" t="s">
        <v>15</v>
      </c>
      <c r="F61" s="2">
        <v>2</v>
      </c>
      <c r="G61" s="2">
        <f t="shared" si="0"/>
        <v>28.099999999999994</v>
      </c>
    </row>
    <row r="62" spans="1:7">
      <c r="A62" s="3">
        <v>42949</v>
      </c>
      <c r="B62" s="422">
        <v>13358</v>
      </c>
      <c r="C62" s="422" t="s">
        <v>21</v>
      </c>
      <c r="D62" t="s">
        <v>12</v>
      </c>
      <c r="F62" s="2">
        <v>26.1</v>
      </c>
      <c r="G62" s="2">
        <f t="shared" si="0"/>
        <v>1.9999999999999929</v>
      </c>
    </row>
    <row r="63" spans="1:7">
      <c r="A63" s="3">
        <v>42949</v>
      </c>
      <c r="B63" s="422">
        <v>13358</v>
      </c>
      <c r="C63" s="422" t="s">
        <v>21</v>
      </c>
      <c r="D63" t="s">
        <v>13</v>
      </c>
      <c r="F63" s="2">
        <v>2</v>
      </c>
      <c r="G63" s="2">
        <f t="shared" si="0"/>
        <v>-7.1054273576010019E-15</v>
      </c>
    </row>
    <row r="64" spans="1:7">
      <c r="A64" s="3">
        <v>42947</v>
      </c>
      <c r="B64" s="422" t="s">
        <v>10</v>
      </c>
      <c r="C64" s="422" t="s">
        <v>22</v>
      </c>
      <c r="D64" t="s">
        <v>12</v>
      </c>
      <c r="E64" s="2">
        <v>24.9</v>
      </c>
      <c r="G64" s="2">
        <f t="shared" si="0"/>
        <v>24.899999999999991</v>
      </c>
    </row>
    <row r="65" spans="1:7">
      <c r="B65" s="422"/>
      <c r="C65" s="422"/>
      <c r="D65" t="s">
        <v>13</v>
      </c>
      <c r="E65" s="2">
        <v>2</v>
      </c>
      <c r="G65" s="2">
        <f t="shared" si="0"/>
        <v>26.899999999999991</v>
      </c>
    </row>
    <row r="66" spans="1:7">
      <c r="B66" s="422"/>
      <c r="C66" s="422"/>
      <c r="D66" t="s">
        <v>14</v>
      </c>
      <c r="E66" s="2">
        <v>60</v>
      </c>
      <c r="G66" s="2">
        <f t="shared" si="0"/>
        <v>86.899999999999991</v>
      </c>
    </row>
    <row r="67" spans="1:7">
      <c r="B67" s="422"/>
      <c r="C67" s="422"/>
      <c r="D67" t="s">
        <v>15</v>
      </c>
      <c r="E67" s="2">
        <v>2</v>
      </c>
      <c r="G67" s="2">
        <f t="shared" si="0"/>
        <v>88.899999999999991</v>
      </c>
    </row>
    <row r="68" spans="1:7">
      <c r="A68" s="3">
        <v>42949</v>
      </c>
      <c r="B68" s="422">
        <v>13359</v>
      </c>
      <c r="C68" s="422" t="s">
        <v>22</v>
      </c>
      <c r="D68" t="s">
        <v>14</v>
      </c>
      <c r="F68" s="2">
        <v>60</v>
      </c>
      <c r="G68" s="2">
        <f t="shared" si="0"/>
        <v>28.899999999999991</v>
      </c>
    </row>
    <row r="69" spans="1:7">
      <c r="A69" s="3">
        <v>42949</v>
      </c>
      <c r="B69" s="422">
        <v>13359</v>
      </c>
      <c r="C69" s="422" t="s">
        <v>22</v>
      </c>
      <c r="D69" t="s">
        <v>15</v>
      </c>
      <c r="F69" s="2">
        <v>2</v>
      </c>
      <c r="G69" s="2">
        <f t="shared" si="0"/>
        <v>26.899999999999991</v>
      </c>
    </row>
    <row r="70" spans="1:7">
      <c r="A70" s="3">
        <v>42996</v>
      </c>
      <c r="B70" s="422">
        <v>13595</v>
      </c>
      <c r="C70" s="422" t="s">
        <v>22</v>
      </c>
      <c r="D70" t="s">
        <v>12</v>
      </c>
      <c r="F70" s="2">
        <v>24.9</v>
      </c>
      <c r="G70" s="2">
        <f t="shared" si="0"/>
        <v>1.9999999999999929</v>
      </c>
    </row>
    <row r="71" spans="1:7">
      <c r="A71" s="3">
        <v>42996</v>
      </c>
      <c r="B71" s="422">
        <v>13595</v>
      </c>
      <c r="C71" s="422" t="s">
        <v>22</v>
      </c>
      <c r="D71" t="s">
        <v>13</v>
      </c>
      <c r="F71" s="2">
        <v>2</v>
      </c>
      <c r="G71" s="2">
        <f t="shared" si="0"/>
        <v>-7.1054273576010019E-15</v>
      </c>
    </row>
    <row r="72" spans="1:7">
      <c r="A72" s="3">
        <v>42978</v>
      </c>
      <c r="B72" s="422" t="s">
        <v>10</v>
      </c>
      <c r="C72" s="422" t="s">
        <v>23</v>
      </c>
      <c r="D72" t="s">
        <v>12</v>
      </c>
      <c r="E72" s="2">
        <v>24.9</v>
      </c>
      <c r="G72" s="2">
        <f t="shared" si="0"/>
        <v>24.899999999999991</v>
      </c>
    </row>
    <row r="73" spans="1:7">
      <c r="B73" s="422"/>
      <c r="C73" s="422"/>
      <c r="D73" t="s">
        <v>13</v>
      </c>
      <c r="E73" s="2">
        <v>2</v>
      </c>
      <c r="G73" s="2">
        <f t="shared" ref="G73:G136" si="1">+G72+E73-F73</f>
        <v>26.899999999999991</v>
      </c>
    </row>
    <row r="74" spans="1:7">
      <c r="B74" s="422"/>
      <c r="C74" s="422"/>
      <c r="D74" t="s">
        <v>14</v>
      </c>
      <c r="E74" s="2">
        <v>60</v>
      </c>
      <c r="G74" s="2">
        <f t="shared" si="1"/>
        <v>86.899999999999991</v>
      </c>
    </row>
    <row r="75" spans="1:7">
      <c r="B75" s="422"/>
      <c r="C75" s="422"/>
      <c r="D75" t="s">
        <v>15</v>
      </c>
      <c r="E75" s="2">
        <v>2</v>
      </c>
      <c r="G75" s="2">
        <f t="shared" si="1"/>
        <v>88.899999999999991</v>
      </c>
    </row>
    <row r="76" spans="1:7">
      <c r="A76" s="3">
        <v>42996</v>
      </c>
      <c r="B76" s="422">
        <v>13595</v>
      </c>
      <c r="C76" s="422" t="s">
        <v>23</v>
      </c>
      <c r="D76" t="s">
        <v>12</v>
      </c>
      <c r="F76" s="2">
        <v>24.9</v>
      </c>
      <c r="G76" s="2">
        <f t="shared" si="1"/>
        <v>63.999999999999993</v>
      </c>
    </row>
    <row r="77" spans="1:7">
      <c r="A77" s="3">
        <v>42996</v>
      </c>
      <c r="B77" s="422">
        <v>13595</v>
      </c>
      <c r="C77" s="422" t="s">
        <v>23</v>
      </c>
      <c r="D77" t="s">
        <v>13</v>
      </c>
      <c r="F77" s="2">
        <v>2</v>
      </c>
      <c r="G77" s="2">
        <f t="shared" si="1"/>
        <v>61.999999999999993</v>
      </c>
    </row>
    <row r="78" spans="1:7">
      <c r="A78" s="3">
        <v>42996</v>
      </c>
      <c r="B78" s="422">
        <v>13596</v>
      </c>
      <c r="C78" s="422" t="s">
        <v>23</v>
      </c>
      <c r="D78" t="s">
        <v>14</v>
      </c>
      <c r="F78" s="2">
        <v>60</v>
      </c>
      <c r="G78" s="2">
        <f t="shared" si="1"/>
        <v>1.9999999999999929</v>
      </c>
    </row>
    <row r="79" spans="1:7">
      <c r="A79" s="3">
        <v>42996</v>
      </c>
      <c r="B79" s="422">
        <v>13596</v>
      </c>
      <c r="C79" s="422" t="s">
        <v>23</v>
      </c>
      <c r="D79" t="s">
        <v>15</v>
      </c>
      <c r="F79" s="2">
        <v>2</v>
      </c>
      <c r="G79" s="2">
        <f t="shared" si="1"/>
        <v>-7.1054273576010019E-15</v>
      </c>
    </row>
    <row r="80" spans="1:7">
      <c r="A80" s="3">
        <v>43008</v>
      </c>
      <c r="B80" s="422" t="s">
        <v>10</v>
      </c>
      <c r="C80" s="422" t="s">
        <v>24</v>
      </c>
      <c r="D80" t="s">
        <v>12</v>
      </c>
      <c r="E80" s="2">
        <v>21.3</v>
      </c>
      <c r="G80" s="2">
        <f t="shared" si="1"/>
        <v>21.299999999999994</v>
      </c>
    </row>
    <row r="81" spans="1:7">
      <c r="B81" s="422"/>
      <c r="C81" s="422"/>
      <c r="D81" t="s">
        <v>13</v>
      </c>
      <c r="E81" s="2">
        <v>2</v>
      </c>
      <c r="G81" s="2">
        <f t="shared" si="1"/>
        <v>23.299999999999994</v>
      </c>
    </row>
    <row r="82" spans="1:7">
      <c r="B82" s="422"/>
      <c r="C82" s="422"/>
      <c r="D82" t="s">
        <v>14</v>
      </c>
      <c r="E82" s="2">
        <v>60</v>
      </c>
      <c r="G82" s="2">
        <f t="shared" si="1"/>
        <v>83.3</v>
      </c>
    </row>
    <row r="83" spans="1:7">
      <c r="B83" s="422"/>
      <c r="C83" s="422"/>
      <c r="D83" t="s">
        <v>15</v>
      </c>
      <c r="E83" s="2">
        <v>2</v>
      </c>
      <c r="G83" s="2">
        <f t="shared" si="1"/>
        <v>85.3</v>
      </c>
    </row>
    <row r="84" spans="1:7">
      <c r="A84" s="3">
        <v>42788</v>
      </c>
      <c r="B84" s="422"/>
      <c r="C84" s="422"/>
      <c r="D84" t="s">
        <v>70</v>
      </c>
      <c r="E84" s="2">
        <v>85</v>
      </c>
      <c r="G84" s="2">
        <f t="shared" si="1"/>
        <v>170.3</v>
      </c>
    </row>
    <row r="85" spans="1:7">
      <c r="A85" s="3">
        <v>42823</v>
      </c>
      <c r="B85" s="422"/>
      <c r="C85" s="422"/>
      <c r="D85" t="s">
        <v>70</v>
      </c>
      <c r="E85" s="2">
        <v>85</v>
      </c>
      <c r="G85" s="2">
        <f t="shared" si="1"/>
        <v>255.3</v>
      </c>
    </row>
    <row r="86" spans="1:7">
      <c r="A86" s="3">
        <v>42951</v>
      </c>
      <c r="B86" s="422"/>
      <c r="C86" s="422"/>
      <c r="D86" t="s">
        <v>70</v>
      </c>
      <c r="E86" s="2">
        <v>85</v>
      </c>
      <c r="G86" s="2">
        <f t="shared" si="1"/>
        <v>340.3</v>
      </c>
    </row>
    <row r="87" spans="1:7">
      <c r="A87" s="3">
        <v>42996</v>
      </c>
      <c r="B87" s="422">
        <v>13596</v>
      </c>
      <c r="C87" s="422" t="s">
        <v>24</v>
      </c>
      <c r="D87" t="s">
        <v>14</v>
      </c>
      <c r="F87" s="2">
        <v>60</v>
      </c>
      <c r="G87" s="2">
        <f t="shared" si="1"/>
        <v>280.3</v>
      </c>
    </row>
    <row r="88" spans="1:7">
      <c r="A88" s="3">
        <v>42996</v>
      </c>
      <c r="B88" s="422">
        <v>13596</v>
      </c>
      <c r="C88" s="422" t="s">
        <v>24</v>
      </c>
      <c r="D88" t="s">
        <v>15</v>
      </c>
      <c r="F88" s="2">
        <v>2</v>
      </c>
      <c r="G88" s="2">
        <f t="shared" si="1"/>
        <v>278.3</v>
      </c>
    </row>
    <row r="89" spans="1:7">
      <c r="A89" s="3">
        <v>43053</v>
      </c>
      <c r="B89" s="422">
        <v>13974</v>
      </c>
      <c r="C89" s="422" t="s">
        <v>24</v>
      </c>
      <c r="D89" t="s">
        <v>12</v>
      </c>
      <c r="F89" s="2">
        <v>21.3</v>
      </c>
      <c r="G89" s="2">
        <f t="shared" si="1"/>
        <v>257</v>
      </c>
    </row>
    <row r="90" spans="1:7">
      <c r="A90" s="3">
        <v>43053</v>
      </c>
      <c r="B90" s="422">
        <v>13974</v>
      </c>
      <c r="C90" s="422" t="s">
        <v>24</v>
      </c>
      <c r="D90" t="s">
        <v>13</v>
      </c>
      <c r="F90" s="2">
        <v>2</v>
      </c>
      <c r="G90" s="2">
        <f t="shared" si="1"/>
        <v>255</v>
      </c>
    </row>
    <row r="91" spans="1:7">
      <c r="A91" s="3">
        <v>43067</v>
      </c>
      <c r="B91" s="422" t="s">
        <v>210</v>
      </c>
      <c r="C91" s="4">
        <v>42788</v>
      </c>
      <c r="F91" s="2">
        <v>85</v>
      </c>
      <c r="G91" s="2">
        <f t="shared" si="1"/>
        <v>170</v>
      </c>
    </row>
    <row r="92" spans="1:7">
      <c r="A92" s="3">
        <v>43067</v>
      </c>
      <c r="B92" s="422" t="s">
        <v>210</v>
      </c>
      <c r="C92" s="4">
        <v>42823</v>
      </c>
      <c r="F92" s="2">
        <v>85</v>
      </c>
      <c r="G92" s="2">
        <f t="shared" si="1"/>
        <v>85</v>
      </c>
    </row>
    <row r="93" spans="1:7">
      <c r="A93" s="3">
        <v>43067</v>
      </c>
      <c r="B93" s="422" t="s">
        <v>210</v>
      </c>
      <c r="C93" s="4">
        <v>42951</v>
      </c>
      <c r="F93" s="2">
        <v>85</v>
      </c>
      <c r="G93" s="2">
        <f t="shared" si="1"/>
        <v>0</v>
      </c>
    </row>
    <row r="94" spans="1:7">
      <c r="A94" s="3">
        <v>43039</v>
      </c>
      <c r="B94" s="422" t="s">
        <v>10</v>
      </c>
      <c r="C94" s="422" t="s">
        <v>25</v>
      </c>
      <c r="D94" t="s">
        <v>12</v>
      </c>
      <c r="E94" s="2">
        <v>21.2</v>
      </c>
      <c r="G94" s="2">
        <f t="shared" si="1"/>
        <v>21.2</v>
      </c>
    </row>
    <row r="95" spans="1:7">
      <c r="B95" s="422"/>
      <c r="C95" s="422"/>
      <c r="D95" t="s">
        <v>13</v>
      </c>
      <c r="E95" s="2">
        <v>2</v>
      </c>
      <c r="G95" s="2">
        <f t="shared" si="1"/>
        <v>23.2</v>
      </c>
    </row>
    <row r="96" spans="1:7">
      <c r="B96" s="422"/>
      <c r="C96" s="422"/>
      <c r="D96" t="s">
        <v>14</v>
      </c>
      <c r="E96" s="2">
        <v>60</v>
      </c>
      <c r="G96" s="2">
        <f t="shared" si="1"/>
        <v>83.2</v>
      </c>
    </row>
    <row r="97" spans="1:7">
      <c r="B97" s="422"/>
      <c r="C97" s="422"/>
      <c r="D97" t="s">
        <v>15</v>
      </c>
      <c r="E97" s="2">
        <v>2</v>
      </c>
      <c r="G97" s="2">
        <f t="shared" si="1"/>
        <v>85.2</v>
      </c>
    </row>
    <row r="98" spans="1:7">
      <c r="A98" s="3">
        <v>43053</v>
      </c>
      <c r="B98" s="422">
        <v>13975</v>
      </c>
      <c r="C98" s="422" t="s">
        <v>25</v>
      </c>
      <c r="D98" t="s">
        <v>14</v>
      </c>
      <c r="F98" s="2">
        <v>60</v>
      </c>
      <c r="G98" s="2">
        <f t="shared" si="1"/>
        <v>25.200000000000003</v>
      </c>
    </row>
    <row r="99" spans="1:7">
      <c r="A99" s="3">
        <v>43053</v>
      </c>
      <c r="B99" s="422">
        <v>13975</v>
      </c>
      <c r="C99" s="422" t="s">
        <v>25</v>
      </c>
      <c r="D99" t="s">
        <v>15</v>
      </c>
      <c r="F99" s="2">
        <v>2</v>
      </c>
      <c r="G99" s="2">
        <f t="shared" si="1"/>
        <v>23.200000000000003</v>
      </c>
    </row>
    <row r="100" spans="1:7">
      <c r="A100" s="3">
        <v>43068</v>
      </c>
      <c r="B100" s="422">
        <v>14201</v>
      </c>
      <c r="C100" s="422" t="s">
        <v>25</v>
      </c>
      <c r="D100" t="s">
        <v>12</v>
      </c>
      <c r="F100" s="2">
        <v>21.2</v>
      </c>
      <c r="G100" s="2">
        <f t="shared" si="1"/>
        <v>2.0000000000000036</v>
      </c>
    </row>
    <row r="101" spans="1:7">
      <c r="A101" s="3">
        <v>43068</v>
      </c>
      <c r="B101" s="422">
        <v>14201</v>
      </c>
      <c r="C101" s="422" t="s">
        <v>25</v>
      </c>
      <c r="D101" t="s">
        <v>13</v>
      </c>
      <c r="F101" s="2">
        <v>2</v>
      </c>
      <c r="G101" s="2">
        <f t="shared" si="1"/>
        <v>3.5527136788005009E-15</v>
      </c>
    </row>
    <row r="102" spans="1:7">
      <c r="A102" s="3">
        <v>43069</v>
      </c>
      <c r="B102" s="422" t="s">
        <v>10</v>
      </c>
      <c r="C102" s="422" t="s">
        <v>26</v>
      </c>
      <c r="D102" t="s">
        <v>12</v>
      </c>
      <c r="E102" s="2">
        <v>22.6</v>
      </c>
      <c r="G102" s="2">
        <f t="shared" si="1"/>
        <v>22.600000000000005</v>
      </c>
    </row>
    <row r="103" spans="1:7">
      <c r="B103" s="422"/>
      <c r="C103" s="422"/>
      <c r="D103" t="s">
        <v>13</v>
      </c>
      <c r="E103" s="2">
        <v>2</v>
      </c>
      <c r="G103" s="2">
        <f t="shared" si="1"/>
        <v>24.600000000000005</v>
      </c>
    </row>
    <row r="104" spans="1:7">
      <c r="B104" s="422"/>
      <c r="C104" s="422"/>
      <c r="D104" t="s">
        <v>14</v>
      </c>
      <c r="E104" s="2">
        <v>60</v>
      </c>
      <c r="G104" s="2">
        <f t="shared" si="1"/>
        <v>84.600000000000009</v>
      </c>
    </row>
    <row r="105" spans="1:7">
      <c r="B105" s="422"/>
      <c r="C105" s="422"/>
      <c r="D105" t="s">
        <v>15</v>
      </c>
      <c r="E105" s="2">
        <v>2</v>
      </c>
      <c r="G105" s="2">
        <f t="shared" si="1"/>
        <v>86.600000000000009</v>
      </c>
    </row>
    <row r="106" spans="1:7">
      <c r="A106" s="3">
        <v>42977</v>
      </c>
      <c r="B106" s="422" t="s">
        <v>211</v>
      </c>
      <c r="C106" s="422"/>
      <c r="D106" t="s">
        <v>212</v>
      </c>
      <c r="E106" s="2">
        <v>10</v>
      </c>
      <c r="G106" s="2">
        <f t="shared" si="1"/>
        <v>96.600000000000009</v>
      </c>
    </row>
    <row r="107" spans="1:7">
      <c r="A107" s="3">
        <v>43053</v>
      </c>
      <c r="B107" s="422">
        <v>13975</v>
      </c>
      <c r="C107" s="422" t="s">
        <v>26</v>
      </c>
      <c r="D107" t="s">
        <v>14</v>
      </c>
      <c r="F107" s="2">
        <v>60</v>
      </c>
      <c r="G107" s="2">
        <f t="shared" si="1"/>
        <v>36.600000000000009</v>
      </c>
    </row>
    <row r="108" spans="1:7">
      <c r="A108" s="3">
        <v>43053</v>
      </c>
      <c r="B108" s="422">
        <v>13975</v>
      </c>
      <c r="C108" s="422" t="s">
        <v>26</v>
      </c>
      <c r="D108" t="s">
        <v>15</v>
      </c>
      <c r="F108" s="2">
        <v>2</v>
      </c>
      <c r="G108" s="2">
        <f t="shared" si="1"/>
        <v>34.600000000000009</v>
      </c>
    </row>
    <row r="109" spans="1:7">
      <c r="A109" s="3">
        <v>43068</v>
      </c>
      <c r="B109" s="422">
        <v>14201</v>
      </c>
      <c r="C109" s="422" t="s">
        <v>26</v>
      </c>
      <c r="D109" t="s">
        <v>212</v>
      </c>
      <c r="F109" s="2">
        <v>10</v>
      </c>
      <c r="G109" s="2">
        <f t="shared" si="1"/>
        <v>24.600000000000009</v>
      </c>
    </row>
    <row r="110" spans="1:7">
      <c r="A110" s="3">
        <v>43097</v>
      </c>
      <c r="B110" s="422">
        <v>14359</v>
      </c>
      <c r="C110" s="422" t="s">
        <v>26</v>
      </c>
      <c r="D110" t="s">
        <v>12</v>
      </c>
      <c r="F110" s="2">
        <v>22.6</v>
      </c>
      <c r="G110" s="2">
        <f t="shared" si="1"/>
        <v>2.0000000000000071</v>
      </c>
    </row>
    <row r="111" spans="1:7">
      <c r="A111" s="3">
        <v>43097</v>
      </c>
      <c r="B111" s="422">
        <v>14359</v>
      </c>
      <c r="C111" s="422" t="s">
        <v>26</v>
      </c>
      <c r="D111" t="s">
        <v>13</v>
      </c>
      <c r="F111" s="2">
        <v>2</v>
      </c>
      <c r="G111" s="2">
        <f t="shared" si="1"/>
        <v>7.1054273576010019E-15</v>
      </c>
    </row>
    <row r="112" spans="1:7">
      <c r="A112" s="3">
        <v>43100</v>
      </c>
      <c r="B112" s="422" t="s">
        <v>10</v>
      </c>
      <c r="C112" s="422" t="s">
        <v>27</v>
      </c>
      <c r="D112" t="s">
        <v>12</v>
      </c>
      <c r="E112" s="2">
        <v>24.6</v>
      </c>
      <c r="G112" s="2">
        <f t="shared" si="1"/>
        <v>24.600000000000009</v>
      </c>
    </row>
    <row r="113" spans="1:7">
      <c r="B113" s="422"/>
      <c r="C113" s="422"/>
      <c r="D113" t="s">
        <v>13</v>
      </c>
      <c r="E113" s="2">
        <v>2</v>
      </c>
      <c r="G113" s="2">
        <f t="shared" si="1"/>
        <v>26.600000000000009</v>
      </c>
    </row>
    <row r="114" spans="1:7">
      <c r="B114" s="422"/>
      <c r="C114" s="422"/>
      <c r="D114" t="s">
        <v>14</v>
      </c>
      <c r="E114" s="2">
        <v>60</v>
      </c>
      <c r="G114" s="2">
        <f t="shared" si="1"/>
        <v>86.600000000000009</v>
      </c>
    </row>
    <row r="115" spans="1:7">
      <c r="B115" s="422"/>
      <c r="C115" s="422"/>
      <c r="D115" t="s">
        <v>15</v>
      </c>
      <c r="E115" s="2">
        <v>2</v>
      </c>
      <c r="G115" s="2">
        <f t="shared" si="1"/>
        <v>88.600000000000009</v>
      </c>
    </row>
    <row r="116" spans="1:7">
      <c r="A116" s="3">
        <v>43097</v>
      </c>
      <c r="B116" s="422">
        <v>14358</v>
      </c>
      <c r="C116" s="422" t="s">
        <v>27</v>
      </c>
      <c r="D116" t="s">
        <v>14</v>
      </c>
      <c r="F116" s="2">
        <v>60</v>
      </c>
      <c r="G116" s="2">
        <f t="shared" si="1"/>
        <v>28.600000000000009</v>
      </c>
    </row>
    <row r="117" spans="1:7">
      <c r="A117" s="3">
        <v>43118</v>
      </c>
      <c r="B117" s="422">
        <v>14498</v>
      </c>
      <c r="C117" s="422" t="s">
        <v>27</v>
      </c>
      <c r="D117" t="s">
        <v>12</v>
      </c>
      <c r="F117" s="2">
        <v>24.6</v>
      </c>
      <c r="G117" s="2">
        <f t="shared" si="1"/>
        <v>4.0000000000000071</v>
      </c>
    </row>
    <row r="118" spans="1:7">
      <c r="A118" s="3">
        <v>43118</v>
      </c>
      <c r="B118" s="422">
        <v>14498</v>
      </c>
      <c r="C118" s="422" t="s">
        <v>27</v>
      </c>
      <c r="D118" t="s">
        <v>13</v>
      </c>
      <c r="F118" s="2">
        <v>2</v>
      </c>
      <c r="G118" s="2">
        <f t="shared" si="1"/>
        <v>2.0000000000000071</v>
      </c>
    </row>
    <row r="119" spans="1:7">
      <c r="A119" s="3">
        <v>43179</v>
      </c>
      <c r="B119" s="422">
        <v>14851</v>
      </c>
      <c r="C119" s="422" t="s">
        <v>27</v>
      </c>
      <c r="D119" t="s">
        <v>15</v>
      </c>
      <c r="F119" s="2">
        <v>2</v>
      </c>
      <c r="G119" s="2">
        <f t="shared" si="1"/>
        <v>7.1054273576010019E-15</v>
      </c>
    </row>
    <row r="120" spans="1:7">
      <c r="A120" s="3">
        <v>43131</v>
      </c>
      <c r="B120" s="422" t="s">
        <v>10</v>
      </c>
      <c r="C120" s="422" t="s">
        <v>11</v>
      </c>
      <c r="D120" t="s">
        <v>12</v>
      </c>
      <c r="E120" s="2">
        <v>21.9</v>
      </c>
      <c r="G120" s="2">
        <f t="shared" si="1"/>
        <v>21.900000000000006</v>
      </c>
    </row>
    <row r="121" spans="1:7">
      <c r="B121" s="422"/>
      <c r="C121" s="422"/>
      <c r="D121" t="s">
        <v>13</v>
      </c>
      <c r="E121" s="2">
        <v>2</v>
      </c>
      <c r="G121" s="2">
        <f t="shared" si="1"/>
        <v>23.900000000000006</v>
      </c>
    </row>
    <row r="122" spans="1:7">
      <c r="B122" s="422"/>
      <c r="C122" s="422"/>
      <c r="D122" t="s">
        <v>14</v>
      </c>
      <c r="E122" s="2">
        <v>60</v>
      </c>
      <c r="G122" s="2">
        <f t="shared" si="1"/>
        <v>83.9</v>
      </c>
    </row>
    <row r="123" spans="1:7">
      <c r="B123" s="422"/>
      <c r="C123" s="422"/>
      <c r="D123" t="s">
        <v>15</v>
      </c>
      <c r="E123" s="2">
        <v>5</v>
      </c>
      <c r="G123" s="2">
        <f t="shared" si="1"/>
        <v>88.9</v>
      </c>
    </row>
    <row r="124" spans="1:7">
      <c r="A124" s="3">
        <v>43154</v>
      </c>
      <c r="B124" s="422">
        <v>14709</v>
      </c>
      <c r="C124" s="422" t="s">
        <v>11</v>
      </c>
      <c r="D124" t="s">
        <v>12</v>
      </c>
      <c r="F124" s="2">
        <v>21.9</v>
      </c>
      <c r="G124" s="2">
        <f t="shared" si="1"/>
        <v>67</v>
      </c>
    </row>
    <row r="125" spans="1:7">
      <c r="A125" s="3">
        <v>43154</v>
      </c>
      <c r="B125" s="422">
        <v>14709</v>
      </c>
      <c r="C125" s="422" t="s">
        <v>11</v>
      </c>
      <c r="D125" t="s">
        <v>13</v>
      </c>
      <c r="F125" s="2">
        <v>2</v>
      </c>
      <c r="G125" s="2">
        <f t="shared" si="1"/>
        <v>65</v>
      </c>
    </row>
    <row r="126" spans="1:7">
      <c r="A126" s="3">
        <v>43154</v>
      </c>
      <c r="B126" s="422">
        <v>14710</v>
      </c>
      <c r="C126" s="422" t="s">
        <v>11</v>
      </c>
      <c r="D126" t="s">
        <v>14</v>
      </c>
      <c r="F126" s="2">
        <v>60</v>
      </c>
      <c r="G126" s="2">
        <f t="shared" si="1"/>
        <v>5</v>
      </c>
    </row>
    <row r="127" spans="1:7">
      <c r="A127" s="3">
        <v>43154</v>
      </c>
      <c r="B127" s="422">
        <v>14710</v>
      </c>
      <c r="C127" s="422" t="s">
        <v>11</v>
      </c>
      <c r="D127" t="s">
        <v>15</v>
      </c>
      <c r="F127" s="2">
        <v>5</v>
      </c>
      <c r="G127" s="2">
        <f t="shared" si="1"/>
        <v>0</v>
      </c>
    </row>
    <row r="128" spans="1:7">
      <c r="A128" s="3">
        <v>43159</v>
      </c>
      <c r="B128" s="422" t="s">
        <v>10</v>
      </c>
      <c r="C128" s="422" t="s">
        <v>17</v>
      </c>
      <c r="D128" t="s">
        <v>12</v>
      </c>
      <c r="E128" s="2">
        <v>27.1</v>
      </c>
      <c r="G128" s="2">
        <f t="shared" si="1"/>
        <v>27.1</v>
      </c>
    </row>
    <row r="129" spans="1:7">
      <c r="B129" s="422"/>
      <c r="C129" s="422"/>
      <c r="D129" t="s">
        <v>13</v>
      </c>
      <c r="E129" s="2">
        <v>2</v>
      </c>
      <c r="G129" s="2">
        <f t="shared" si="1"/>
        <v>29.1</v>
      </c>
    </row>
    <row r="130" spans="1:7">
      <c r="B130" s="422"/>
      <c r="C130" s="422"/>
      <c r="D130" t="s">
        <v>14</v>
      </c>
      <c r="E130" s="2">
        <v>56</v>
      </c>
      <c r="G130" s="2">
        <f t="shared" si="1"/>
        <v>85.1</v>
      </c>
    </row>
    <row r="131" spans="1:7">
      <c r="B131" s="422"/>
      <c r="C131" s="422"/>
      <c r="D131" t="s">
        <v>15</v>
      </c>
      <c r="E131" s="2">
        <v>5</v>
      </c>
      <c r="G131" s="2">
        <f t="shared" si="1"/>
        <v>90.1</v>
      </c>
    </row>
    <row r="132" spans="1:7">
      <c r="A132" s="3">
        <v>43179</v>
      </c>
      <c r="B132" s="422">
        <v>14851</v>
      </c>
      <c r="C132" s="422" t="s">
        <v>17</v>
      </c>
      <c r="D132" t="s">
        <v>14</v>
      </c>
      <c r="F132" s="2">
        <v>56</v>
      </c>
      <c r="G132" s="2">
        <f t="shared" si="1"/>
        <v>34.099999999999994</v>
      </c>
    </row>
    <row r="133" spans="1:7">
      <c r="A133" s="3">
        <v>43179</v>
      </c>
      <c r="B133" s="422">
        <v>14851</v>
      </c>
      <c r="C133" s="422" t="s">
        <v>17</v>
      </c>
      <c r="D133" t="s">
        <v>15</v>
      </c>
      <c r="F133" s="2">
        <v>5</v>
      </c>
      <c r="G133" s="2">
        <f t="shared" si="1"/>
        <v>29.099999999999994</v>
      </c>
    </row>
    <row r="134" spans="1:7">
      <c r="A134" s="3">
        <v>43179</v>
      </c>
      <c r="B134" s="422">
        <v>14852</v>
      </c>
      <c r="C134" s="422" t="s">
        <v>17</v>
      </c>
      <c r="D134" t="s">
        <v>12</v>
      </c>
      <c r="F134" s="2">
        <v>27.1</v>
      </c>
      <c r="G134" s="2">
        <f t="shared" si="1"/>
        <v>1.9999999999999929</v>
      </c>
    </row>
    <row r="135" spans="1:7">
      <c r="A135" s="3">
        <v>43179</v>
      </c>
      <c r="B135" s="422">
        <v>14852</v>
      </c>
      <c r="C135" s="422" t="s">
        <v>17</v>
      </c>
      <c r="D135" t="s">
        <v>13</v>
      </c>
      <c r="F135" s="2">
        <v>2</v>
      </c>
      <c r="G135" s="2">
        <f t="shared" si="1"/>
        <v>-7.1054273576010019E-15</v>
      </c>
    </row>
    <row r="136" spans="1:7">
      <c r="A136" s="3">
        <v>43190</v>
      </c>
      <c r="B136" s="422" t="s">
        <v>10</v>
      </c>
      <c r="C136" s="422" t="s">
        <v>18</v>
      </c>
      <c r="D136" t="s">
        <v>12</v>
      </c>
      <c r="E136" s="2">
        <v>26</v>
      </c>
      <c r="G136" s="2">
        <f t="shared" si="1"/>
        <v>25.999999999999993</v>
      </c>
    </row>
    <row r="137" spans="1:7">
      <c r="B137" s="422"/>
      <c r="C137" s="422"/>
      <c r="D137" t="s">
        <v>13</v>
      </c>
      <c r="E137" s="2">
        <v>2</v>
      </c>
      <c r="G137" s="2">
        <f t="shared" ref="G137:G203" si="2">+G136+E137-F137</f>
        <v>27.999999999999993</v>
      </c>
    </row>
    <row r="138" spans="1:7">
      <c r="B138" s="422"/>
      <c r="C138" s="422"/>
      <c r="D138" t="s">
        <v>14</v>
      </c>
      <c r="E138" s="2">
        <v>60</v>
      </c>
      <c r="G138" s="2">
        <f t="shared" si="2"/>
        <v>88</v>
      </c>
    </row>
    <row r="139" spans="1:7">
      <c r="B139" s="422"/>
      <c r="C139" s="422"/>
      <c r="D139" t="s">
        <v>15</v>
      </c>
      <c r="E139" s="2">
        <v>5</v>
      </c>
      <c r="G139" s="2">
        <f t="shared" si="2"/>
        <v>93</v>
      </c>
    </row>
    <row r="140" spans="1:7">
      <c r="A140" s="3">
        <v>43209</v>
      </c>
      <c r="B140" s="422">
        <v>15130</v>
      </c>
      <c r="C140" s="422" t="s">
        <v>18</v>
      </c>
      <c r="D140" t="s">
        <v>12</v>
      </c>
      <c r="F140" s="2">
        <v>26</v>
      </c>
      <c r="G140" s="2">
        <f t="shared" si="2"/>
        <v>67</v>
      </c>
    </row>
    <row r="141" spans="1:7">
      <c r="A141" s="3">
        <v>43209</v>
      </c>
      <c r="B141" s="422">
        <v>15130</v>
      </c>
      <c r="C141" s="422" t="s">
        <v>18</v>
      </c>
      <c r="D141" t="s">
        <v>13</v>
      </c>
      <c r="F141" s="2">
        <v>2</v>
      </c>
      <c r="G141" s="2">
        <f t="shared" si="2"/>
        <v>65</v>
      </c>
    </row>
    <row r="142" spans="1:7">
      <c r="A142" s="3">
        <v>43179</v>
      </c>
      <c r="B142" s="422">
        <v>14851</v>
      </c>
      <c r="C142" s="422" t="s">
        <v>18</v>
      </c>
      <c r="D142" t="s">
        <v>14</v>
      </c>
      <c r="F142" s="2">
        <v>60</v>
      </c>
      <c r="G142" s="2">
        <f t="shared" si="2"/>
        <v>5</v>
      </c>
    </row>
    <row r="143" spans="1:7">
      <c r="A143" s="3">
        <v>43179</v>
      </c>
      <c r="B143" s="422">
        <v>14851</v>
      </c>
      <c r="C143" s="422" t="s">
        <v>18</v>
      </c>
      <c r="D143" t="s">
        <v>15</v>
      </c>
      <c r="F143" s="2">
        <v>5</v>
      </c>
      <c r="G143" s="2">
        <f t="shared" si="2"/>
        <v>0</v>
      </c>
    </row>
    <row r="144" spans="1:7">
      <c r="A144" s="3">
        <v>43220</v>
      </c>
      <c r="B144" s="422" t="s">
        <v>10</v>
      </c>
      <c r="C144" s="422" t="s">
        <v>19</v>
      </c>
      <c r="D144" t="s">
        <v>12</v>
      </c>
      <c r="E144" s="2">
        <v>26.9</v>
      </c>
      <c r="G144" s="2">
        <f t="shared" si="2"/>
        <v>26.9</v>
      </c>
    </row>
    <row r="145" spans="1:7">
      <c r="B145" s="422"/>
      <c r="C145" s="422"/>
      <c r="D145" t="s">
        <v>13</v>
      </c>
      <c r="E145" s="2">
        <v>2</v>
      </c>
      <c r="G145" s="2">
        <f t="shared" si="2"/>
        <v>28.9</v>
      </c>
    </row>
    <row r="146" spans="1:7">
      <c r="B146" s="422"/>
      <c r="C146" s="422"/>
      <c r="D146" t="s">
        <v>14</v>
      </c>
      <c r="E146" s="2">
        <v>60</v>
      </c>
      <c r="G146" s="2">
        <f t="shared" si="2"/>
        <v>88.9</v>
      </c>
    </row>
    <row r="147" spans="1:7">
      <c r="B147" s="422"/>
      <c r="C147" s="422"/>
      <c r="D147" t="s">
        <v>15</v>
      </c>
      <c r="E147" s="2">
        <v>5</v>
      </c>
      <c r="G147" s="2">
        <f t="shared" si="2"/>
        <v>93.9</v>
      </c>
    </row>
    <row r="148" spans="1:7">
      <c r="A148" s="3">
        <v>43209</v>
      </c>
      <c r="B148" s="422">
        <v>15131</v>
      </c>
      <c r="C148" s="422" t="s">
        <v>19</v>
      </c>
      <c r="D148" t="s">
        <v>14</v>
      </c>
      <c r="F148" s="2">
        <v>60</v>
      </c>
      <c r="G148" s="2">
        <f t="shared" si="2"/>
        <v>33.900000000000006</v>
      </c>
    </row>
    <row r="149" spans="1:7">
      <c r="A149" s="3">
        <v>43209</v>
      </c>
      <c r="B149" s="422">
        <v>15131</v>
      </c>
      <c r="C149" s="422" t="s">
        <v>19</v>
      </c>
      <c r="D149" t="s">
        <v>15</v>
      </c>
      <c r="F149" s="2">
        <v>5</v>
      </c>
      <c r="G149" s="2">
        <f t="shared" si="2"/>
        <v>28.900000000000006</v>
      </c>
    </row>
    <row r="150" spans="1:7">
      <c r="A150" s="3">
        <v>43250</v>
      </c>
      <c r="B150" s="422">
        <v>15455</v>
      </c>
      <c r="C150" s="422" t="s">
        <v>19</v>
      </c>
      <c r="D150" t="s">
        <v>12</v>
      </c>
      <c r="F150" s="2">
        <v>26.9</v>
      </c>
      <c r="G150" s="2">
        <f t="shared" si="2"/>
        <v>2.0000000000000071</v>
      </c>
    </row>
    <row r="151" spans="1:7">
      <c r="A151" s="3">
        <v>43250</v>
      </c>
      <c r="B151" s="422">
        <v>15455</v>
      </c>
      <c r="C151" s="422" t="s">
        <v>19</v>
      </c>
      <c r="D151" t="s">
        <v>13</v>
      </c>
      <c r="F151" s="2">
        <v>2</v>
      </c>
      <c r="G151" s="2">
        <f t="shared" si="2"/>
        <v>7.1054273576010019E-15</v>
      </c>
    </row>
    <row r="152" spans="1:7">
      <c r="A152" s="3">
        <v>43251</v>
      </c>
      <c r="B152" s="422" t="s">
        <v>10</v>
      </c>
      <c r="C152" s="422" t="s">
        <v>20</v>
      </c>
      <c r="D152" t="s">
        <v>12</v>
      </c>
      <c r="E152" s="2">
        <v>25.1</v>
      </c>
      <c r="G152" s="2">
        <f t="shared" si="2"/>
        <v>25.100000000000009</v>
      </c>
    </row>
    <row r="153" spans="1:7">
      <c r="B153" s="422"/>
      <c r="C153" s="422"/>
      <c r="D153" t="s">
        <v>13</v>
      </c>
      <c r="E153" s="2">
        <v>10</v>
      </c>
      <c r="G153" s="2">
        <f t="shared" si="2"/>
        <v>35.100000000000009</v>
      </c>
    </row>
    <row r="154" spans="1:7">
      <c r="B154" s="422"/>
      <c r="C154" s="422"/>
      <c r="D154" t="s">
        <v>14</v>
      </c>
      <c r="E154" s="2">
        <v>60</v>
      </c>
      <c r="G154" s="2">
        <f t="shared" si="2"/>
        <v>95.100000000000009</v>
      </c>
    </row>
    <row r="155" spans="1:7">
      <c r="B155" s="422"/>
      <c r="C155" s="422"/>
      <c r="D155" t="s">
        <v>15</v>
      </c>
      <c r="E155" s="2">
        <v>5</v>
      </c>
      <c r="G155" s="2">
        <f t="shared" si="2"/>
        <v>100.10000000000001</v>
      </c>
    </row>
    <row r="156" spans="1:7">
      <c r="A156" s="3">
        <v>43250</v>
      </c>
      <c r="B156" s="422">
        <v>15456</v>
      </c>
      <c r="C156" s="422" t="s">
        <v>20</v>
      </c>
      <c r="D156" t="s">
        <v>14</v>
      </c>
      <c r="F156" s="2">
        <v>60</v>
      </c>
      <c r="G156" s="2">
        <f t="shared" si="2"/>
        <v>40.100000000000009</v>
      </c>
    </row>
    <row r="157" spans="1:7">
      <c r="A157" s="3">
        <v>43250</v>
      </c>
      <c r="B157" s="422">
        <v>15456</v>
      </c>
      <c r="C157" s="422" t="s">
        <v>20</v>
      </c>
      <c r="D157" t="s">
        <v>15</v>
      </c>
      <c r="F157" s="2">
        <v>5</v>
      </c>
      <c r="G157" s="2">
        <f t="shared" si="2"/>
        <v>35.100000000000009</v>
      </c>
    </row>
    <row r="158" spans="1:7">
      <c r="A158" s="3">
        <v>43304</v>
      </c>
      <c r="B158" s="422">
        <v>15769</v>
      </c>
      <c r="C158" s="422" t="s">
        <v>20</v>
      </c>
      <c r="D158" t="s">
        <v>12</v>
      </c>
      <c r="F158" s="2">
        <v>25.1</v>
      </c>
      <c r="G158" s="2">
        <f t="shared" si="2"/>
        <v>10.000000000000007</v>
      </c>
    </row>
    <row r="159" spans="1:7">
      <c r="A159" s="3">
        <v>43304</v>
      </c>
      <c r="B159" s="422">
        <v>15769</v>
      </c>
      <c r="C159" s="422" t="s">
        <v>20</v>
      </c>
      <c r="D159" t="s">
        <v>13</v>
      </c>
      <c r="F159" s="2">
        <v>10</v>
      </c>
      <c r="G159" s="2">
        <f t="shared" si="2"/>
        <v>0</v>
      </c>
    </row>
    <row r="160" spans="1:7">
      <c r="A160" s="3">
        <v>43281</v>
      </c>
      <c r="B160" s="422" t="s">
        <v>10</v>
      </c>
      <c r="C160" s="422" t="s">
        <v>21</v>
      </c>
      <c r="D160" t="s">
        <v>12</v>
      </c>
      <c r="E160" s="2">
        <v>23.1</v>
      </c>
      <c r="G160" s="2">
        <f t="shared" si="2"/>
        <v>23.1</v>
      </c>
    </row>
    <row r="161" spans="1:7">
      <c r="B161" s="422"/>
      <c r="C161" s="422"/>
      <c r="D161" t="s">
        <v>13</v>
      </c>
      <c r="E161" s="2">
        <v>6</v>
      </c>
      <c r="G161" s="2">
        <f t="shared" si="2"/>
        <v>29.1</v>
      </c>
    </row>
    <row r="162" spans="1:7">
      <c r="B162" s="422"/>
      <c r="C162" s="422"/>
      <c r="D162" t="s">
        <v>14</v>
      </c>
      <c r="E162" s="2">
        <v>60</v>
      </c>
      <c r="G162" s="2">
        <f t="shared" si="2"/>
        <v>89.1</v>
      </c>
    </row>
    <row r="163" spans="1:7">
      <c r="B163" s="422"/>
      <c r="C163" s="422"/>
      <c r="D163" t="s">
        <v>15</v>
      </c>
      <c r="E163" s="2">
        <v>5</v>
      </c>
      <c r="G163" s="2">
        <f t="shared" si="2"/>
        <v>94.1</v>
      </c>
    </row>
    <row r="164" spans="1:7">
      <c r="A164" s="3">
        <v>43304</v>
      </c>
      <c r="B164" s="422">
        <v>15769</v>
      </c>
      <c r="C164" s="422" t="s">
        <v>21</v>
      </c>
      <c r="D164" t="s">
        <v>12</v>
      </c>
      <c r="F164" s="2">
        <v>23.1</v>
      </c>
      <c r="G164" s="2">
        <f t="shared" si="2"/>
        <v>71</v>
      </c>
    </row>
    <row r="165" spans="1:7">
      <c r="A165" s="3">
        <v>43304</v>
      </c>
      <c r="B165" s="422">
        <v>15769</v>
      </c>
      <c r="C165" s="422" t="s">
        <v>21</v>
      </c>
      <c r="D165" t="s">
        <v>13</v>
      </c>
      <c r="F165" s="2">
        <v>6</v>
      </c>
      <c r="G165" s="2">
        <f t="shared" si="2"/>
        <v>65</v>
      </c>
    </row>
    <row r="166" spans="1:7">
      <c r="A166" s="3">
        <v>43304</v>
      </c>
      <c r="B166" s="422">
        <v>15770</v>
      </c>
      <c r="C166" s="422" t="s">
        <v>21</v>
      </c>
      <c r="D166" t="s">
        <v>14</v>
      </c>
      <c r="F166" s="2">
        <v>60</v>
      </c>
      <c r="G166" s="2">
        <f t="shared" si="2"/>
        <v>5</v>
      </c>
    </row>
    <row r="167" spans="1:7">
      <c r="A167" s="3">
        <v>43304</v>
      </c>
      <c r="B167" s="422">
        <v>15770</v>
      </c>
      <c r="C167" s="422" t="s">
        <v>21</v>
      </c>
      <c r="D167" t="s">
        <v>15</v>
      </c>
      <c r="F167" s="2">
        <v>5</v>
      </c>
      <c r="G167" s="2">
        <f t="shared" si="2"/>
        <v>0</v>
      </c>
    </row>
    <row r="168" spans="1:7">
      <c r="A168" s="3">
        <v>43312</v>
      </c>
      <c r="B168" s="422" t="s">
        <v>10</v>
      </c>
      <c r="C168" s="422" t="s">
        <v>22</v>
      </c>
      <c r="D168" t="s">
        <v>12</v>
      </c>
      <c r="E168" s="2">
        <v>22.7</v>
      </c>
      <c r="G168" s="2">
        <f t="shared" si="2"/>
        <v>22.7</v>
      </c>
    </row>
    <row r="169" spans="1:7">
      <c r="B169" s="422"/>
      <c r="C169" s="422"/>
      <c r="D169" t="s">
        <v>13</v>
      </c>
      <c r="E169" s="2">
        <v>2</v>
      </c>
      <c r="G169" s="2">
        <f t="shared" si="2"/>
        <v>24.7</v>
      </c>
    </row>
    <row r="170" spans="1:7">
      <c r="B170" s="422"/>
      <c r="C170" s="422"/>
      <c r="D170" t="s">
        <v>14</v>
      </c>
      <c r="E170" s="2">
        <v>60</v>
      </c>
      <c r="G170" s="2">
        <f t="shared" si="2"/>
        <v>84.7</v>
      </c>
    </row>
    <row r="171" spans="1:7">
      <c r="B171" s="422"/>
      <c r="C171" s="422"/>
      <c r="D171" t="s">
        <v>15</v>
      </c>
      <c r="E171" s="2">
        <v>5</v>
      </c>
      <c r="G171" s="2">
        <f t="shared" si="2"/>
        <v>89.7</v>
      </c>
    </row>
    <row r="172" spans="1:7">
      <c r="A172" s="3">
        <v>43304</v>
      </c>
      <c r="B172" s="422">
        <v>15770</v>
      </c>
      <c r="C172" s="422" t="s">
        <v>22</v>
      </c>
      <c r="D172" t="s">
        <v>14</v>
      </c>
      <c r="F172" s="2">
        <v>60</v>
      </c>
      <c r="G172" s="2">
        <f t="shared" si="2"/>
        <v>29.700000000000003</v>
      </c>
    </row>
    <row r="173" spans="1:7">
      <c r="A173" s="3">
        <v>43304</v>
      </c>
      <c r="B173" s="422">
        <v>15770</v>
      </c>
      <c r="C173" s="422" t="s">
        <v>22</v>
      </c>
      <c r="D173" t="s">
        <v>15</v>
      </c>
      <c r="F173" s="2">
        <v>5</v>
      </c>
      <c r="G173" s="2">
        <f t="shared" si="2"/>
        <v>24.700000000000003</v>
      </c>
    </row>
    <row r="174" spans="1:7">
      <c r="A174" s="3">
        <v>43383</v>
      </c>
      <c r="B174" s="422">
        <v>16288</v>
      </c>
      <c r="C174" s="422" t="s">
        <v>22</v>
      </c>
      <c r="D174" t="s">
        <v>12</v>
      </c>
      <c r="F174" s="2">
        <v>22.7</v>
      </c>
      <c r="G174" s="2">
        <f t="shared" si="2"/>
        <v>2.0000000000000036</v>
      </c>
    </row>
    <row r="175" spans="1:7">
      <c r="A175" s="3">
        <v>43383</v>
      </c>
      <c r="B175" s="422">
        <v>16288</v>
      </c>
      <c r="C175" s="422" t="s">
        <v>22</v>
      </c>
      <c r="D175" t="s">
        <v>13</v>
      </c>
      <c r="F175" s="2">
        <v>2</v>
      </c>
      <c r="G175" s="2">
        <f t="shared" si="2"/>
        <v>3.5527136788005009E-15</v>
      </c>
    </row>
    <row r="176" spans="1:7">
      <c r="A176" s="3">
        <v>43343</v>
      </c>
      <c r="B176" s="422" t="s">
        <v>10</v>
      </c>
      <c r="C176" s="422" t="s">
        <v>23</v>
      </c>
      <c r="D176" t="s">
        <v>12</v>
      </c>
      <c r="E176" s="2">
        <v>22.5</v>
      </c>
      <c r="G176" s="2">
        <f t="shared" si="2"/>
        <v>22.500000000000004</v>
      </c>
    </row>
    <row r="177" spans="1:7">
      <c r="B177" s="422"/>
      <c r="C177" s="422"/>
      <c r="D177" t="s">
        <v>13</v>
      </c>
      <c r="E177" s="2">
        <v>2</v>
      </c>
      <c r="G177" s="2">
        <f t="shared" si="2"/>
        <v>24.500000000000004</v>
      </c>
    </row>
    <row r="178" spans="1:7">
      <c r="B178" s="422"/>
      <c r="C178" s="422"/>
      <c r="D178" t="s">
        <v>14</v>
      </c>
      <c r="E178" s="2">
        <v>60</v>
      </c>
      <c r="G178" s="2">
        <f t="shared" si="2"/>
        <v>84.5</v>
      </c>
    </row>
    <row r="179" spans="1:7">
      <c r="B179" s="422"/>
      <c r="C179" s="422"/>
      <c r="D179" t="s">
        <v>15</v>
      </c>
      <c r="E179" s="2">
        <v>5</v>
      </c>
      <c r="G179" s="2">
        <f t="shared" si="2"/>
        <v>89.5</v>
      </c>
    </row>
    <row r="180" spans="1:7">
      <c r="A180" s="3">
        <v>43383</v>
      </c>
      <c r="B180" s="422">
        <v>16288</v>
      </c>
      <c r="C180" s="422" t="s">
        <v>23</v>
      </c>
      <c r="D180" t="s">
        <v>12</v>
      </c>
      <c r="F180" s="2">
        <v>22.5</v>
      </c>
      <c r="G180" s="2">
        <f t="shared" si="2"/>
        <v>67</v>
      </c>
    </row>
    <row r="181" spans="1:7">
      <c r="A181" s="3">
        <v>43383</v>
      </c>
      <c r="B181" s="422">
        <v>16288</v>
      </c>
      <c r="C181" s="422" t="s">
        <v>23</v>
      </c>
      <c r="D181" t="s">
        <v>13</v>
      </c>
      <c r="F181" s="2">
        <v>2</v>
      </c>
      <c r="G181" s="2">
        <f t="shared" si="2"/>
        <v>65</v>
      </c>
    </row>
    <row r="182" spans="1:7">
      <c r="A182" s="3">
        <v>43383</v>
      </c>
      <c r="B182" s="422">
        <v>16289</v>
      </c>
      <c r="C182" s="422" t="s">
        <v>23</v>
      </c>
      <c r="D182" t="s">
        <v>14</v>
      </c>
      <c r="F182" s="2">
        <v>60</v>
      </c>
      <c r="G182" s="2">
        <f t="shared" si="2"/>
        <v>5</v>
      </c>
    </row>
    <row r="183" spans="1:7">
      <c r="A183" s="3">
        <v>43383</v>
      </c>
      <c r="B183" s="422">
        <v>16289</v>
      </c>
      <c r="C183" s="422" t="s">
        <v>23</v>
      </c>
      <c r="D183" t="s">
        <v>15</v>
      </c>
      <c r="F183" s="2">
        <v>5</v>
      </c>
      <c r="G183" s="2">
        <f t="shared" si="2"/>
        <v>0</v>
      </c>
    </row>
    <row r="184" spans="1:7">
      <c r="A184" s="31">
        <v>43373</v>
      </c>
      <c r="B184" s="421" t="s">
        <v>10</v>
      </c>
      <c r="C184" s="421" t="s">
        <v>24</v>
      </c>
      <c r="D184" t="s">
        <v>12</v>
      </c>
      <c r="E184" s="2">
        <v>23.1</v>
      </c>
      <c r="G184" s="2">
        <f t="shared" si="2"/>
        <v>23.1</v>
      </c>
    </row>
    <row r="185" spans="1:7">
      <c r="B185" s="422"/>
      <c r="C185" s="422"/>
      <c r="D185" t="s">
        <v>13</v>
      </c>
      <c r="E185" s="2">
        <v>6</v>
      </c>
      <c r="G185" s="2">
        <f t="shared" si="2"/>
        <v>29.1</v>
      </c>
    </row>
    <row r="186" spans="1:7">
      <c r="B186" s="422"/>
      <c r="C186" s="422"/>
      <c r="D186" t="s">
        <v>14</v>
      </c>
      <c r="E186" s="2">
        <v>60</v>
      </c>
      <c r="G186" s="2">
        <f t="shared" si="2"/>
        <v>89.1</v>
      </c>
    </row>
    <row r="187" spans="1:7">
      <c r="B187" s="422"/>
      <c r="C187" s="422"/>
      <c r="D187" t="s">
        <v>15</v>
      </c>
      <c r="E187" s="2">
        <v>5</v>
      </c>
      <c r="G187" s="2">
        <f t="shared" si="2"/>
        <v>94.1</v>
      </c>
    </row>
    <row r="188" spans="1:7">
      <c r="A188" s="3">
        <v>43383</v>
      </c>
      <c r="B188" s="422">
        <v>16289</v>
      </c>
      <c r="C188" s="422" t="s">
        <v>24</v>
      </c>
      <c r="D188" t="s">
        <v>14</v>
      </c>
      <c r="F188" s="2">
        <v>60</v>
      </c>
      <c r="G188" s="2">
        <f t="shared" si="2"/>
        <v>34.099999999999994</v>
      </c>
    </row>
    <row r="189" spans="1:7">
      <c r="A189" s="3">
        <v>43383</v>
      </c>
      <c r="B189" s="422">
        <v>16289</v>
      </c>
      <c r="C189" s="422" t="s">
        <v>24</v>
      </c>
      <c r="D189" t="s">
        <v>15</v>
      </c>
      <c r="F189" s="2">
        <v>5</v>
      </c>
      <c r="G189" s="2">
        <f t="shared" si="2"/>
        <v>29.099999999999994</v>
      </c>
    </row>
    <row r="190" spans="1:7">
      <c r="A190" s="3">
        <v>43410</v>
      </c>
      <c r="B190" s="422">
        <v>16527</v>
      </c>
      <c r="C190" s="422" t="s">
        <v>24</v>
      </c>
      <c r="D190" t="s">
        <v>12</v>
      </c>
      <c r="F190" s="2">
        <v>23.1</v>
      </c>
      <c r="G190" s="2">
        <f t="shared" si="2"/>
        <v>5.9999999999999929</v>
      </c>
    </row>
    <row r="191" spans="1:7">
      <c r="A191" s="3">
        <v>43410</v>
      </c>
      <c r="B191" s="422">
        <v>16527</v>
      </c>
      <c r="C191" s="422" t="s">
        <v>24</v>
      </c>
      <c r="D191" t="s">
        <v>13</v>
      </c>
      <c r="F191" s="2">
        <v>6</v>
      </c>
      <c r="G191" s="2">
        <f t="shared" si="2"/>
        <v>-7.1054273576010019E-15</v>
      </c>
    </row>
    <row r="192" spans="1:7">
      <c r="A192" s="31">
        <v>43404</v>
      </c>
      <c r="B192" s="421" t="s">
        <v>10</v>
      </c>
      <c r="C192" s="421" t="s">
        <v>25</v>
      </c>
      <c r="D192" t="s">
        <v>12</v>
      </c>
      <c r="E192" s="2">
        <v>23.3</v>
      </c>
      <c r="G192" s="2">
        <f t="shared" si="2"/>
        <v>23.299999999999994</v>
      </c>
    </row>
    <row r="193" spans="1:7">
      <c r="B193" s="422"/>
      <c r="C193" s="422"/>
      <c r="D193" t="s">
        <v>13</v>
      </c>
      <c r="E193" s="2">
        <v>7</v>
      </c>
      <c r="G193" s="2">
        <f t="shared" si="2"/>
        <v>30.299999999999994</v>
      </c>
    </row>
    <row r="194" spans="1:7">
      <c r="B194" s="422"/>
      <c r="C194" s="422"/>
      <c r="D194" t="s">
        <v>14</v>
      </c>
      <c r="E194" s="2">
        <v>60</v>
      </c>
      <c r="G194" s="2">
        <f t="shared" si="2"/>
        <v>90.3</v>
      </c>
    </row>
    <row r="195" spans="1:7">
      <c r="B195" s="422"/>
      <c r="C195" s="422"/>
      <c r="D195" t="s">
        <v>15</v>
      </c>
      <c r="E195" s="2">
        <v>5</v>
      </c>
      <c r="G195" s="2">
        <f t="shared" si="2"/>
        <v>95.3</v>
      </c>
    </row>
    <row r="196" spans="1:7">
      <c r="A196" s="3">
        <v>43433</v>
      </c>
      <c r="B196" s="422">
        <v>16634</v>
      </c>
      <c r="C196" s="422" t="s">
        <v>25</v>
      </c>
      <c r="D196" t="s">
        <v>12</v>
      </c>
      <c r="F196" s="2">
        <v>23.3</v>
      </c>
      <c r="G196" s="2">
        <f t="shared" si="2"/>
        <v>72</v>
      </c>
    </row>
    <row r="197" spans="1:7">
      <c r="A197" s="3">
        <v>43433</v>
      </c>
      <c r="B197" s="422">
        <v>16634</v>
      </c>
      <c r="C197" s="422" t="s">
        <v>25</v>
      </c>
      <c r="D197" t="s">
        <v>13</v>
      </c>
      <c r="F197" s="2">
        <v>7</v>
      </c>
      <c r="G197" s="2">
        <f t="shared" si="2"/>
        <v>65</v>
      </c>
    </row>
    <row r="198" spans="1:7">
      <c r="A198" s="3">
        <v>43433</v>
      </c>
      <c r="B198" s="422">
        <v>16636</v>
      </c>
      <c r="C198" s="422" t="s">
        <v>25</v>
      </c>
      <c r="D198" t="s">
        <v>14</v>
      </c>
      <c r="F198" s="2">
        <v>60</v>
      </c>
      <c r="G198" s="2">
        <f t="shared" si="2"/>
        <v>5</v>
      </c>
    </row>
    <row r="199" spans="1:7">
      <c r="A199" s="3">
        <v>43433</v>
      </c>
      <c r="B199" s="422">
        <v>16636</v>
      </c>
      <c r="C199" s="422" t="s">
        <v>25</v>
      </c>
      <c r="D199" t="s">
        <v>15</v>
      </c>
      <c r="F199" s="2">
        <v>5</v>
      </c>
      <c r="G199" s="2">
        <f t="shared" si="2"/>
        <v>0</v>
      </c>
    </row>
    <row r="200" spans="1:7">
      <c r="A200" s="31">
        <v>43434</v>
      </c>
      <c r="B200" s="421" t="s">
        <v>10</v>
      </c>
      <c r="C200" s="421" t="s">
        <v>26</v>
      </c>
      <c r="D200" t="s">
        <v>12</v>
      </c>
      <c r="E200" s="2">
        <v>23.9</v>
      </c>
      <c r="G200" s="2">
        <f t="shared" si="2"/>
        <v>23.9</v>
      </c>
    </row>
    <row r="201" spans="1:7">
      <c r="B201" s="422"/>
      <c r="C201" s="422"/>
      <c r="D201" t="s">
        <v>13</v>
      </c>
      <c r="E201" s="2">
        <v>7</v>
      </c>
      <c r="G201" s="2">
        <f t="shared" si="2"/>
        <v>30.9</v>
      </c>
    </row>
    <row r="202" spans="1:7">
      <c r="B202" s="422"/>
      <c r="C202" s="422"/>
      <c r="D202" t="s">
        <v>14</v>
      </c>
      <c r="E202" s="2">
        <v>60</v>
      </c>
      <c r="G202" s="2">
        <f t="shared" si="2"/>
        <v>90.9</v>
      </c>
    </row>
    <row r="203" spans="1:7">
      <c r="B203" s="422"/>
      <c r="C203" s="422"/>
      <c r="D203" t="s">
        <v>15</v>
      </c>
      <c r="E203" s="2">
        <v>5</v>
      </c>
      <c r="G203" s="2">
        <f t="shared" si="2"/>
        <v>95.9</v>
      </c>
    </row>
    <row r="204" spans="1:7">
      <c r="A204" s="3">
        <v>43433</v>
      </c>
      <c r="B204" s="422">
        <v>16636</v>
      </c>
      <c r="C204" s="422" t="s">
        <v>26</v>
      </c>
      <c r="D204" t="s">
        <v>14</v>
      </c>
      <c r="F204" s="2">
        <v>60</v>
      </c>
      <c r="G204" s="2">
        <f t="shared" ref="G204:G270" si="3">+G203+E204-F204</f>
        <v>35.900000000000006</v>
      </c>
    </row>
    <row r="205" spans="1:7">
      <c r="A205" s="3">
        <v>43433</v>
      </c>
      <c r="B205" s="422">
        <v>16636</v>
      </c>
      <c r="C205" s="422" t="s">
        <v>26</v>
      </c>
      <c r="D205" t="s">
        <v>15</v>
      </c>
      <c r="F205" s="2">
        <v>5</v>
      </c>
      <c r="G205" s="2">
        <f t="shared" si="3"/>
        <v>30.900000000000006</v>
      </c>
    </row>
    <row r="206" spans="1:7">
      <c r="A206" s="3">
        <v>43474</v>
      </c>
      <c r="B206" s="422">
        <v>16896</v>
      </c>
      <c r="C206" s="422" t="s">
        <v>26</v>
      </c>
      <c r="D206" t="s">
        <v>12</v>
      </c>
      <c r="F206" s="2">
        <v>23.9</v>
      </c>
      <c r="G206" s="2">
        <f t="shared" si="3"/>
        <v>7.0000000000000071</v>
      </c>
    </row>
    <row r="207" spans="1:7">
      <c r="A207" s="3">
        <v>43474</v>
      </c>
      <c r="B207" s="422">
        <v>16896</v>
      </c>
      <c r="C207" s="422" t="s">
        <v>26</v>
      </c>
      <c r="D207" t="s">
        <v>13</v>
      </c>
      <c r="F207" s="2">
        <v>7</v>
      </c>
      <c r="G207" s="2">
        <f t="shared" si="3"/>
        <v>7.1054273576010019E-15</v>
      </c>
    </row>
    <row r="208" spans="1:7">
      <c r="A208" s="31">
        <v>43465</v>
      </c>
      <c r="B208" s="421" t="s">
        <v>10</v>
      </c>
      <c r="C208" s="421" t="s">
        <v>27</v>
      </c>
      <c r="D208" t="s">
        <v>12</v>
      </c>
      <c r="E208" s="2">
        <v>25.5</v>
      </c>
      <c r="G208" s="2">
        <f t="shared" si="3"/>
        <v>25.500000000000007</v>
      </c>
    </row>
    <row r="209" spans="1:7">
      <c r="B209" s="422"/>
      <c r="C209" s="422"/>
      <c r="D209" t="s">
        <v>13</v>
      </c>
      <c r="E209" s="2">
        <v>7</v>
      </c>
      <c r="G209" s="2">
        <f t="shared" si="3"/>
        <v>32.500000000000007</v>
      </c>
    </row>
    <row r="210" spans="1:7">
      <c r="B210" s="422"/>
      <c r="C210" s="422"/>
      <c r="D210" t="s">
        <v>14</v>
      </c>
      <c r="E210" s="2">
        <v>60</v>
      </c>
      <c r="G210" s="2">
        <f t="shared" si="3"/>
        <v>92.5</v>
      </c>
    </row>
    <row r="211" spans="1:7">
      <c r="B211" s="422"/>
      <c r="C211" s="422"/>
      <c r="D211" t="s">
        <v>15</v>
      </c>
      <c r="E211" s="2">
        <v>5</v>
      </c>
      <c r="G211" s="2">
        <f t="shared" si="3"/>
        <v>97.5</v>
      </c>
    </row>
    <row r="212" spans="1:7">
      <c r="A212" s="3">
        <v>43472</v>
      </c>
      <c r="B212" s="422">
        <v>16838</v>
      </c>
      <c r="C212" s="422" t="s">
        <v>27</v>
      </c>
      <c r="D212" t="s">
        <v>14</v>
      </c>
      <c r="F212" s="2">
        <v>60</v>
      </c>
      <c r="G212" s="2">
        <f t="shared" si="3"/>
        <v>37.5</v>
      </c>
    </row>
    <row r="213" spans="1:7">
      <c r="A213" s="3">
        <v>43472</v>
      </c>
      <c r="B213" s="422">
        <v>16838</v>
      </c>
      <c r="C213" s="422" t="s">
        <v>27</v>
      </c>
      <c r="D213" t="s">
        <v>15</v>
      </c>
      <c r="F213" s="2">
        <v>5</v>
      </c>
      <c r="G213" s="2">
        <f t="shared" si="3"/>
        <v>32.5</v>
      </c>
    </row>
    <row r="214" spans="1:7">
      <c r="A214" s="3">
        <v>43496</v>
      </c>
      <c r="B214" s="422">
        <v>17060</v>
      </c>
      <c r="C214" s="422" t="s">
        <v>27</v>
      </c>
      <c r="D214" t="s">
        <v>12</v>
      </c>
      <c r="F214" s="2">
        <v>25.5</v>
      </c>
      <c r="G214" s="2">
        <f t="shared" si="3"/>
        <v>7</v>
      </c>
    </row>
    <row r="215" spans="1:7">
      <c r="A215" s="3">
        <v>43496</v>
      </c>
      <c r="B215" s="422">
        <v>17060</v>
      </c>
      <c r="C215" s="422" t="s">
        <v>27</v>
      </c>
      <c r="D215" t="s">
        <v>13</v>
      </c>
      <c r="F215" s="2">
        <v>7</v>
      </c>
      <c r="G215" s="2">
        <f t="shared" si="3"/>
        <v>0</v>
      </c>
    </row>
    <row r="216" spans="1:7">
      <c r="A216" s="31">
        <v>43496</v>
      </c>
      <c r="B216" s="421" t="s">
        <v>10</v>
      </c>
      <c r="C216" s="421" t="s">
        <v>11</v>
      </c>
      <c r="D216" t="s">
        <v>12</v>
      </c>
      <c r="E216" s="2">
        <v>26.6</v>
      </c>
      <c r="G216" s="2">
        <f t="shared" si="3"/>
        <v>26.6</v>
      </c>
    </row>
    <row r="217" spans="1:7">
      <c r="B217" s="422"/>
      <c r="C217" s="422"/>
      <c r="D217" t="s">
        <v>13</v>
      </c>
      <c r="E217" s="2">
        <v>7</v>
      </c>
      <c r="G217" s="2">
        <f t="shared" si="3"/>
        <v>33.6</v>
      </c>
    </row>
    <row r="218" spans="1:7">
      <c r="B218" s="422"/>
      <c r="C218" s="422"/>
      <c r="D218" t="s">
        <v>14</v>
      </c>
      <c r="E218" s="2">
        <v>60</v>
      </c>
      <c r="G218" s="2">
        <f t="shared" si="3"/>
        <v>93.6</v>
      </c>
    </row>
    <row r="219" spans="1:7">
      <c r="B219" s="422"/>
      <c r="C219" s="422"/>
      <c r="D219" t="s">
        <v>15</v>
      </c>
      <c r="E219" s="2">
        <v>5</v>
      </c>
      <c r="G219" s="2">
        <f t="shared" si="3"/>
        <v>98.6</v>
      </c>
    </row>
    <row r="220" spans="1:7">
      <c r="A220" s="3">
        <v>43496</v>
      </c>
      <c r="B220" s="422">
        <v>17061</v>
      </c>
      <c r="C220" s="422" t="s">
        <v>11</v>
      </c>
      <c r="D220" t="s">
        <v>14</v>
      </c>
      <c r="F220" s="2">
        <v>60</v>
      </c>
      <c r="G220" s="2">
        <f t="shared" si="3"/>
        <v>38.599999999999994</v>
      </c>
    </row>
    <row r="221" spans="1:7">
      <c r="A221" s="3">
        <v>43496</v>
      </c>
      <c r="B221" s="422">
        <v>17061</v>
      </c>
      <c r="C221" s="422" t="s">
        <v>11</v>
      </c>
      <c r="D221" t="s">
        <v>15</v>
      </c>
      <c r="F221" s="2">
        <v>5</v>
      </c>
      <c r="G221" s="2">
        <f t="shared" si="3"/>
        <v>33.599999999999994</v>
      </c>
    </row>
    <row r="222" spans="1:7">
      <c r="A222" s="3">
        <v>43546</v>
      </c>
      <c r="B222" s="422">
        <v>17379</v>
      </c>
      <c r="C222" s="422" t="s">
        <v>11</v>
      </c>
      <c r="D222" t="s">
        <v>12</v>
      </c>
      <c r="F222" s="2">
        <v>26.6</v>
      </c>
      <c r="G222" s="2">
        <f t="shared" si="3"/>
        <v>6.9999999999999929</v>
      </c>
    </row>
    <row r="223" spans="1:7">
      <c r="A223" s="3">
        <v>43546</v>
      </c>
      <c r="B223" s="422">
        <v>17379</v>
      </c>
      <c r="C223" s="422" t="s">
        <v>11</v>
      </c>
      <c r="D223" t="s">
        <v>13</v>
      </c>
      <c r="F223" s="2">
        <v>7</v>
      </c>
      <c r="G223" s="2">
        <f t="shared" si="3"/>
        <v>-7.1054273576010019E-15</v>
      </c>
    </row>
    <row r="224" spans="1:7">
      <c r="A224" s="31">
        <v>43524</v>
      </c>
      <c r="B224" s="421" t="s">
        <v>10</v>
      </c>
      <c r="C224" s="421" t="s">
        <v>17</v>
      </c>
      <c r="D224" t="s">
        <v>12</v>
      </c>
      <c r="E224" s="2">
        <v>28.1</v>
      </c>
      <c r="G224" s="2">
        <f t="shared" si="3"/>
        <v>28.099999999999994</v>
      </c>
    </row>
    <row r="225" spans="1:7">
      <c r="B225" s="422"/>
      <c r="C225" s="422"/>
      <c r="D225" t="s">
        <v>13</v>
      </c>
      <c r="E225" s="2">
        <v>8.6</v>
      </c>
      <c r="G225" s="2">
        <f t="shared" si="3"/>
        <v>36.699999999999996</v>
      </c>
    </row>
    <row r="226" spans="1:7">
      <c r="B226" s="422"/>
      <c r="C226" s="422"/>
      <c r="D226" t="s">
        <v>14</v>
      </c>
      <c r="E226" s="2">
        <v>56</v>
      </c>
      <c r="G226" s="2">
        <f t="shared" si="3"/>
        <v>92.699999999999989</v>
      </c>
    </row>
    <row r="227" spans="1:7">
      <c r="B227" s="422"/>
      <c r="C227" s="422"/>
      <c r="D227" t="s">
        <v>15</v>
      </c>
      <c r="E227" s="2">
        <v>5</v>
      </c>
      <c r="G227" s="2">
        <f t="shared" si="3"/>
        <v>97.699999999999989</v>
      </c>
    </row>
    <row r="228" spans="1:7">
      <c r="A228" s="3">
        <v>43546</v>
      </c>
      <c r="B228" s="422">
        <v>17380</v>
      </c>
      <c r="C228" s="422" t="s">
        <v>17</v>
      </c>
      <c r="D228" t="s">
        <v>14</v>
      </c>
      <c r="F228" s="2">
        <v>56</v>
      </c>
      <c r="G228" s="2">
        <f t="shared" si="3"/>
        <v>41.699999999999989</v>
      </c>
    </row>
    <row r="229" spans="1:7">
      <c r="A229" s="3">
        <v>43546</v>
      </c>
      <c r="B229" s="422">
        <v>17380</v>
      </c>
      <c r="C229" s="422" t="s">
        <v>17</v>
      </c>
      <c r="D229" t="s">
        <v>15</v>
      </c>
      <c r="F229" s="2">
        <v>5</v>
      </c>
      <c r="G229" s="2">
        <f t="shared" si="3"/>
        <v>36.699999999999989</v>
      </c>
    </row>
    <row r="230" spans="1:7" ht="14.25" customHeight="1">
      <c r="A230" s="3">
        <v>43551</v>
      </c>
      <c r="B230" s="422">
        <v>17478</v>
      </c>
      <c r="C230" s="422" t="s">
        <v>17</v>
      </c>
      <c r="D230" t="s">
        <v>12</v>
      </c>
      <c r="F230" s="2">
        <v>28.1</v>
      </c>
      <c r="G230" s="2">
        <f t="shared" si="3"/>
        <v>8.5999999999999872</v>
      </c>
    </row>
    <row r="231" spans="1:7" ht="14.25" customHeight="1">
      <c r="A231" s="3">
        <v>43580</v>
      </c>
      <c r="B231" s="422">
        <v>17702</v>
      </c>
      <c r="C231" s="422" t="s">
        <v>17</v>
      </c>
      <c r="D231" t="s">
        <v>13</v>
      </c>
      <c r="F231" s="2">
        <v>8.6</v>
      </c>
      <c r="G231" s="2">
        <f t="shared" si="3"/>
        <v>0</v>
      </c>
    </row>
    <row r="232" spans="1:7">
      <c r="A232" s="31">
        <v>43555</v>
      </c>
      <c r="B232" s="421" t="s">
        <v>10</v>
      </c>
      <c r="C232" s="421" t="s">
        <v>18</v>
      </c>
      <c r="D232" t="s">
        <v>12</v>
      </c>
      <c r="E232" s="2">
        <v>26.1</v>
      </c>
      <c r="G232" s="2">
        <f t="shared" si="3"/>
        <v>26.1</v>
      </c>
    </row>
    <row r="233" spans="1:7">
      <c r="B233" s="422"/>
      <c r="C233" s="422"/>
      <c r="D233" t="s">
        <v>13</v>
      </c>
      <c r="E233" s="2">
        <v>6.8</v>
      </c>
      <c r="G233" s="2">
        <f t="shared" si="3"/>
        <v>32.9</v>
      </c>
    </row>
    <row r="234" spans="1:7">
      <c r="B234" s="422"/>
      <c r="C234" s="422"/>
      <c r="D234" t="s">
        <v>14</v>
      </c>
      <c r="E234" s="2">
        <v>60</v>
      </c>
      <c r="G234" s="2">
        <f t="shared" si="3"/>
        <v>92.9</v>
      </c>
    </row>
    <row r="235" spans="1:7">
      <c r="B235" s="422"/>
      <c r="C235" s="422"/>
      <c r="D235" t="s">
        <v>15</v>
      </c>
      <c r="E235" s="2">
        <v>5</v>
      </c>
      <c r="G235" s="2">
        <f t="shared" si="3"/>
        <v>97.9</v>
      </c>
    </row>
    <row r="236" spans="1:7">
      <c r="A236" s="3">
        <v>43546</v>
      </c>
      <c r="B236" s="422">
        <v>17380</v>
      </c>
      <c r="C236" s="422" t="s">
        <v>18</v>
      </c>
      <c r="D236" t="s">
        <v>14</v>
      </c>
      <c r="F236" s="2">
        <v>60</v>
      </c>
      <c r="G236" s="2">
        <f t="shared" si="3"/>
        <v>37.900000000000006</v>
      </c>
    </row>
    <row r="237" spans="1:7">
      <c r="A237" s="3">
        <v>43546</v>
      </c>
      <c r="B237" s="422">
        <v>17380</v>
      </c>
      <c r="C237" s="422" t="s">
        <v>18</v>
      </c>
      <c r="D237" t="s">
        <v>15</v>
      </c>
      <c r="F237" s="2">
        <v>5</v>
      </c>
      <c r="G237" s="2">
        <f t="shared" si="3"/>
        <v>32.900000000000006</v>
      </c>
    </row>
    <row r="238" spans="1:7">
      <c r="A238" s="3">
        <v>43589</v>
      </c>
      <c r="B238" s="422">
        <v>17795</v>
      </c>
      <c r="C238" s="422" t="s">
        <v>18</v>
      </c>
      <c r="D238" t="s">
        <v>12</v>
      </c>
      <c r="F238" s="2">
        <v>26.1</v>
      </c>
      <c r="G238" s="2">
        <f t="shared" si="3"/>
        <v>6.8000000000000043</v>
      </c>
    </row>
    <row r="239" spans="1:7">
      <c r="A239" s="3">
        <v>43589</v>
      </c>
      <c r="B239" s="422">
        <v>17795</v>
      </c>
      <c r="C239" s="422" t="s">
        <v>18</v>
      </c>
      <c r="D239" t="s">
        <v>13</v>
      </c>
      <c r="F239" s="2">
        <v>6.8</v>
      </c>
      <c r="G239" s="2">
        <f t="shared" si="3"/>
        <v>0</v>
      </c>
    </row>
    <row r="240" spans="1:7">
      <c r="A240" s="31">
        <v>43585</v>
      </c>
      <c r="B240" s="421" t="s">
        <v>10</v>
      </c>
      <c r="C240" s="421" t="s">
        <v>19</v>
      </c>
      <c r="D240" t="s">
        <v>12</v>
      </c>
      <c r="E240" s="2">
        <v>26.4</v>
      </c>
      <c r="G240" s="2">
        <f t="shared" si="3"/>
        <v>26.4</v>
      </c>
    </row>
    <row r="241" spans="1:7">
      <c r="B241" s="422"/>
      <c r="C241" s="422"/>
      <c r="D241" t="s">
        <v>13</v>
      </c>
      <c r="E241" s="2">
        <v>6.2</v>
      </c>
      <c r="G241" s="2">
        <f t="shared" si="3"/>
        <v>32.6</v>
      </c>
    </row>
    <row r="242" spans="1:7">
      <c r="B242" s="422"/>
      <c r="C242" s="422"/>
      <c r="D242" t="s">
        <v>14</v>
      </c>
      <c r="E242" s="2">
        <v>60</v>
      </c>
      <c r="G242" s="2">
        <f t="shared" si="3"/>
        <v>92.6</v>
      </c>
    </row>
    <row r="243" spans="1:7">
      <c r="B243" s="422"/>
      <c r="C243" s="422"/>
      <c r="D243" t="s">
        <v>15</v>
      </c>
      <c r="E243" s="2">
        <v>5</v>
      </c>
      <c r="G243" s="2">
        <f t="shared" si="3"/>
        <v>97.6</v>
      </c>
    </row>
    <row r="244" spans="1:7">
      <c r="A244" s="3">
        <v>43589</v>
      </c>
      <c r="B244" s="422">
        <v>17796</v>
      </c>
      <c r="C244" s="422" t="s">
        <v>19</v>
      </c>
      <c r="D244" t="s">
        <v>14</v>
      </c>
      <c r="F244" s="2">
        <v>60</v>
      </c>
      <c r="G244" s="2">
        <f t="shared" si="3"/>
        <v>37.599999999999994</v>
      </c>
    </row>
    <row r="245" spans="1:7">
      <c r="A245" s="3">
        <v>43589</v>
      </c>
      <c r="B245" s="422">
        <v>17796</v>
      </c>
      <c r="C245" s="422" t="s">
        <v>19</v>
      </c>
      <c r="D245" t="s">
        <v>15</v>
      </c>
      <c r="F245" s="2">
        <v>5</v>
      </c>
      <c r="G245" s="2">
        <f t="shared" si="3"/>
        <v>32.599999999999994</v>
      </c>
    </row>
    <row r="246" spans="1:7">
      <c r="A246" s="3">
        <v>43623</v>
      </c>
      <c r="B246" s="422">
        <v>18034</v>
      </c>
      <c r="C246" s="422" t="s">
        <v>19</v>
      </c>
      <c r="D246" t="s">
        <v>213</v>
      </c>
      <c r="F246" s="2">
        <v>26.4</v>
      </c>
      <c r="G246" s="2">
        <f t="shared" si="3"/>
        <v>6.1999999999999957</v>
      </c>
    </row>
    <row r="247" spans="1:7">
      <c r="A247" s="3">
        <v>43623</v>
      </c>
      <c r="B247" s="422">
        <v>18034</v>
      </c>
      <c r="C247" s="422" t="s">
        <v>19</v>
      </c>
      <c r="D247" t="s">
        <v>13</v>
      </c>
      <c r="F247" s="2">
        <v>6.2</v>
      </c>
      <c r="G247" s="2">
        <f t="shared" si="3"/>
        <v>0</v>
      </c>
    </row>
    <row r="248" spans="1:7">
      <c r="A248" s="31">
        <v>43616</v>
      </c>
      <c r="B248" s="421" t="s">
        <v>10</v>
      </c>
      <c r="C248" s="421" t="s">
        <v>20</v>
      </c>
      <c r="D248" t="s">
        <v>12</v>
      </c>
      <c r="E248" s="2">
        <v>24.3</v>
      </c>
      <c r="G248" s="2">
        <f t="shared" si="3"/>
        <v>24.3</v>
      </c>
    </row>
    <row r="249" spans="1:7">
      <c r="B249" s="422"/>
      <c r="C249" s="422"/>
      <c r="D249" t="s">
        <v>13</v>
      </c>
      <c r="E249" s="2">
        <v>7.2</v>
      </c>
      <c r="G249" s="2">
        <f t="shared" si="3"/>
        <v>31.5</v>
      </c>
    </row>
    <row r="250" spans="1:7">
      <c r="B250" s="422"/>
      <c r="C250" s="422"/>
      <c r="D250" t="s">
        <v>14</v>
      </c>
      <c r="E250" s="2">
        <v>60</v>
      </c>
      <c r="G250" s="2">
        <f t="shared" si="3"/>
        <v>91.5</v>
      </c>
    </row>
    <row r="251" spans="1:7">
      <c r="B251" s="422"/>
      <c r="C251" s="422"/>
      <c r="D251" t="s">
        <v>15</v>
      </c>
      <c r="E251" s="2">
        <v>5</v>
      </c>
      <c r="G251" s="2">
        <f t="shared" si="3"/>
        <v>96.5</v>
      </c>
    </row>
    <row r="252" spans="1:7">
      <c r="B252" s="422"/>
      <c r="C252" s="422"/>
      <c r="D252" t="s">
        <v>156</v>
      </c>
      <c r="E252" s="2">
        <v>10</v>
      </c>
      <c r="G252" s="2">
        <f t="shared" si="3"/>
        <v>106.5</v>
      </c>
    </row>
    <row r="253" spans="1:7">
      <c r="A253" s="3">
        <v>43623</v>
      </c>
      <c r="B253" s="422">
        <v>18035</v>
      </c>
      <c r="C253" s="422" t="s">
        <v>20</v>
      </c>
      <c r="D253" t="s">
        <v>14</v>
      </c>
      <c r="F253" s="2">
        <v>60</v>
      </c>
      <c r="G253" s="2">
        <f t="shared" si="3"/>
        <v>46.5</v>
      </c>
    </row>
    <row r="254" spans="1:7">
      <c r="A254" s="3">
        <v>43623</v>
      </c>
      <c r="B254" s="422">
        <v>18035</v>
      </c>
      <c r="C254" s="422" t="s">
        <v>20</v>
      </c>
      <c r="D254" t="s">
        <v>15</v>
      </c>
      <c r="F254" s="2">
        <v>5</v>
      </c>
      <c r="G254" s="2">
        <f t="shared" si="3"/>
        <v>41.5</v>
      </c>
    </row>
    <row r="255" spans="1:7">
      <c r="A255" s="3">
        <v>43650</v>
      </c>
      <c r="B255" s="422">
        <v>18175</v>
      </c>
      <c r="C255" s="422" t="s">
        <v>20</v>
      </c>
      <c r="D255" t="s">
        <v>12</v>
      </c>
      <c r="F255" s="2">
        <v>24.3</v>
      </c>
      <c r="G255" s="2">
        <f t="shared" si="3"/>
        <v>17.2</v>
      </c>
    </row>
    <row r="256" spans="1:7">
      <c r="A256" s="3">
        <v>43650</v>
      </c>
      <c r="B256" s="422">
        <v>18175</v>
      </c>
      <c r="C256" s="422" t="s">
        <v>20</v>
      </c>
      <c r="D256" t="s">
        <v>13</v>
      </c>
      <c r="F256" s="2">
        <v>7.2</v>
      </c>
      <c r="G256" s="2">
        <f t="shared" si="3"/>
        <v>10</v>
      </c>
    </row>
    <row r="257" spans="1:7">
      <c r="A257" s="3">
        <v>43682</v>
      </c>
      <c r="B257" s="422">
        <v>18410</v>
      </c>
      <c r="C257" s="422" t="s">
        <v>20</v>
      </c>
      <c r="D257" t="s">
        <v>156</v>
      </c>
      <c r="F257" s="2">
        <v>10</v>
      </c>
      <c r="G257" s="2">
        <f t="shared" si="3"/>
        <v>0</v>
      </c>
    </row>
    <row r="258" spans="1:7">
      <c r="A258" s="31">
        <v>43646</v>
      </c>
      <c r="B258" s="421" t="s">
        <v>10</v>
      </c>
      <c r="C258" s="421" t="s">
        <v>21</v>
      </c>
      <c r="D258" t="s">
        <v>12</v>
      </c>
      <c r="E258" s="2">
        <v>21.7</v>
      </c>
      <c r="G258" s="2">
        <f t="shared" si="3"/>
        <v>21.7</v>
      </c>
    </row>
    <row r="259" spans="1:7">
      <c r="B259" s="422"/>
      <c r="C259" s="422"/>
      <c r="D259" t="s">
        <v>13</v>
      </c>
      <c r="E259" s="2">
        <v>6.9</v>
      </c>
      <c r="G259" s="2">
        <f t="shared" si="3"/>
        <v>28.6</v>
      </c>
    </row>
    <row r="260" spans="1:7">
      <c r="B260" s="422"/>
      <c r="C260" s="422"/>
      <c r="D260" t="s">
        <v>14</v>
      </c>
      <c r="E260" s="2">
        <v>60</v>
      </c>
      <c r="G260" s="2">
        <f t="shared" si="3"/>
        <v>88.6</v>
      </c>
    </row>
    <row r="261" spans="1:7">
      <c r="B261" s="422"/>
      <c r="C261" s="422"/>
      <c r="D261" t="s">
        <v>15</v>
      </c>
      <c r="E261" s="2">
        <v>5</v>
      </c>
      <c r="G261" s="2">
        <f t="shared" si="3"/>
        <v>93.6</v>
      </c>
    </row>
    <row r="262" spans="1:7">
      <c r="A262" s="3">
        <v>43650</v>
      </c>
      <c r="B262" s="422">
        <v>18176</v>
      </c>
      <c r="C262" s="422" t="s">
        <v>21</v>
      </c>
      <c r="D262" t="s">
        <v>14</v>
      </c>
      <c r="F262" s="2">
        <v>60</v>
      </c>
      <c r="G262" s="2">
        <f t="shared" si="3"/>
        <v>33.599999999999994</v>
      </c>
    </row>
    <row r="263" spans="1:7">
      <c r="A263" s="3">
        <v>43650</v>
      </c>
      <c r="B263" s="422">
        <v>18176</v>
      </c>
      <c r="C263" s="422" t="s">
        <v>21</v>
      </c>
      <c r="D263" t="s">
        <v>15</v>
      </c>
      <c r="F263" s="2">
        <v>5</v>
      </c>
      <c r="G263" s="2">
        <f t="shared" si="3"/>
        <v>28.599999999999994</v>
      </c>
    </row>
    <row r="264" spans="1:7">
      <c r="A264" s="3">
        <v>43671</v>
      </c>
      <c r="B264" s="422">
        <v>18304</v>
      </c>
      <c r="C264" s="422" t="s">
        <v>21</v>
      </c>
      <c r="D264" t="s">
        <v>12</v>
      </c>
      <c r="F264" s="2">
        <v>21.7</v>
      </c>
      <c r="G264" s="2">
        <f t="shared" si="3"/>
        <v>6.899999999999995</v>
      </c>
    </row>
    <row r="265" spans="1:7">
      <c r="A265" s="3">
        <v>43671</v>
      </c>
      <c r="B265" s="422">
        <v>18304</v>
      </c>
      <c r="C265" s="422" t="s">
        <v>21</v>
      </c>
      <c r="D265" t="s">
        <v>13</v>
      </c>
      <c r="F265" s="2">
        <v>6.9</v>
      </c>
      <c r="G265" s="2">
        <f t="shared" si="3"/>
        <v>0</v>
      </c>
    </row>
    <row r="266" spans="1:7">
      <c r="A266" s="31">
        <v>43677</v>
      </c>
      <c r="B266" s="421" t="s">
        <v>10</v>
      </c>
      <c r="C266" s="421" t="s">
        <v>22</v>
      </c>
      <c r="D266" t="s">
        <v>12</v>
      </c>
      <c r="E266" s="2">
        <v>21.8</v>
      </c>
      <c r="G266" s="2">
        <f t="shared" si="3"/>
        <v>21.8</v>
      </c>
    </row>
    <row r="267" spans="1:7">
      <c r="B267" s="422"/>
      <c r="C267" s="422"/>
      <c r="D267" t="s">
        <v>13</v>
      </c>
      <c r="E267" s="2">
        <v>6.7</v>
      </c>
      <c r="G267" s="2">
        <f t="shared" si="3"/>
        <v>28.5</v>
      </c>
    </row>
    <row r="268" spans="1:7">
      <c r="B268" s="422"/>
      <c r="C268" s="422"/>
      <c r="D268" t="s">
        <v>14</v>
      </c>
      <c r="E268" s="2">
        <v>60</v>
      </c>
      <c r="G268" s="2">
        <f t="shared" si="3"/>
        <v>88.5</v>
      </c>
    </row>
    <row r="269" spans="1:7">
      <c r="B269" s="422"/>
      <c r="C269" s="422"/>
      <c r="D269" t="s">
        <v>15</v>
      </c>
      <c r="E269" s="2">
        <v>5</v>
      </c>
      <c r="G269" s="2">
        <f t="shared" si="3"/>
        <v>93.5</v>
      </c>
    </row>
    <row r="270" spans="1:7">
      <c r="A270" s="3">
        <v>43671</v>
      </c>
      <c r="B270" s="422">
        <v>18305</v>
      </c>
      <c r="C270" s="422" t="s">
        <v>22</v>
      </c>
      <c r="D270" t="s">
        <v>14</v>
      </c>
      <c r="F270" s="2">
        <v>60</v>
      </c>
      <c r="G270" s="2">
        <f t="shared" si="3"/>
        <v>33.5</v>
      </c>
    </row>
    <row r="271" spans="1:7">
      <c r="A271" s="3">
        <v>43671</v>
      </c>
      <c r="B271" s="422">
        <v>18305</v>
      </c>
      <c r="C271" s="422" t="s">
        <v>22</v>
      </c>
      <c r="D271" t="s">
        <v>15</v>
      </c>
      <c r="F271" s="2">
        <v>5</v>
      </c>
      <c r="G271" s="2">
        <f t="shared" ref="G271:G336" si="4">+G270+E271-F271</f>
        <v>28.5</v>
      </c>
    </row>
    <row r="272" spans="1:7">
      <c r="A272" s="3">
        <v>43705</v>
      </c>
      <c r="B272" s="422">
        <v>18601</v>
      </c>
      <c r="C272" s="422" t="s">
        <v>22</v>
      </c>
      <c r="D272" t="s">
        <v>12</v>
      </c>
      <c r="F272" s="2">
        <v>21.8</v>
      </c>
      <c r="G272" s="2">
        <f t="shared" si="4"/>
        <v>6.6999999999999993</v>
      </c>
    </row>
    <row r="273" spans="1:7">
      <c r="A273" s="3">
        <v>43705</v>
      </c>
      <c r="B273" s="422">
        <v>18601</v>
      </c>
      <c r="C273" s="422" t="s">
        <v>22</v>
      </c>
      <c r="D273" t="s">
        <v>13</v>
      </c>
      <c r="F273" s="2">
        <v>6.7</v>
      </c>
      <c r="G273" s="2">
        <f t="shared" si="4"/>
        <v>0</v>
      </c>
    </row>
    <row r="274" spans="1:7">
      <c r="A274" s="31">
        <v>43708</v>
      </c>
      <c r="B274" s="421" t="s">
        <v>10</v>
      </c>
      <c r="C274" s="421" t="s">
        <v>23</v>
      </c>
      <c r="D274" t="s">
        <v>12</v>
      </c>
      <c r="E274" s="2">
        <v>21.1</v>
      </c>
      <c r="G274" s="2">
        <f t="shared" si="4"/>
        <v>21.1</v>
      </c>
    </row>
    <row r="275" spans="1:7">
      <c r="B275" s="422"/>
      <c r="C275" s="422"/>
      <c r="D275" t="s">
        <v>13</v>
      </c>
      <c r="E275" s="2">
        <v>6.5</v>
      </c>
      <c r="G275" s="2">
        <f t="shared" si="4"/>
        <v>27.6</v>
      </c>
    </row>
    <row r="276" spans="1:7">
      <c r="B276" s="422"/>
      <c r="C276" s="422"/>
      <c r="D276" t="s">
        <v>14</v>
      </c>
      <c r="E276" s="2">
        <v>60</v>
      </c>
      <c r="G276" s="2">
        <f t="shared" si="4"/>
        <v>87.6</v>
      </c>
    </row>
    <row r="277" spans="1:7">
      <c r="B277" s="422"/>
      <c r="C277" s="422"/>
      <c r="D277" t="s">
        <v>15</v>
      </c>
      <c r="E277" s="2">
        <v>5</v>
      </c>
      <c r="G277" s="2">
        <f t="shared" si="4"/>
        <v>92.6</v>
      </c>
    </row>
    <row r="278" spans="1:7">
      <c r="B278" s="422"/>
      <c r="C278" s="422"/>
      <c r="D278" t="s">
        <v>179</v>
      </c>
      <c r="E278" s="2">
        <v>25</v>
      </c>
      <c r="G278" s="2">
        <f t="shared" si="4"/>
        <v>117.6</v>
      </c>
    </row>
    <row r="279" spans="1:7">
      <c r="A279" s="3">
        <v>43705</v>
      </c>
      <c r="B279" s="422">
        <v>18602</v>
      </c>
      <c r="C279" s="422" t="s">
        <v>23</v>
      </c>
      <c r="D279" t="s">
        <v>14</v>
      </c>
      <c r="F279" s="2">
        <v>60</v>
      </c>
      <c r="G279" s="2">
        <f t="shared" si="4"/>
        <v>57.599999999999994</v>
      </c>
    </row>
    <row r="280" spans="1:7">
      <c r="A280" s="3">
        <v>43705</v>
      </c>
      <c r="B280" s="422">
        <v>18602</v>
      </c>
      <c r="C280" s="422" t="s">
        <v>23</v>
      </c>
      <c r="D280" t="s">
        <v>15</v>
      </c>
      <c r="F280" s="2">
        <v>5</v>
      </c>
      <c r="G280" s="2">
        <f t="shared" si="4"/>
        <v>52.599999999999994</v>
      </c>
    </row>
    <row r="281" spans="1:7">
      <c r="A281" s="3">
        <v>43732</v>
      </c>
      <c r="B281" s="422">
        <v>18749</v>
      </c>
      <c r="C281" s="422" t="s">
        <v>23</v>
      </c>
      <c r="D281" t="s">
        <v>12</v>
      </c>
      <c r="F281" s="2">
        <v>21.1</v>
      </c>
      <c r="G281" s="2">
        <f t="shared" si="4"/>
        <v>31.499999999999993</v>
      </c>
    </row>
    <row r="282" spans="1:7">
      <c r="A282" s="3">
        <v>43732</v>
      </c>
      <c r="B282" s="422">
        <v>18749</v>
      </c>
      <c r="C282" s="422" t="s">
        <v>23</v>
      </c>
      <c r="D282" t="s">
        <v>13</v>
      </c>
      <c r="F282" s="2">
        <v>6.5</v>
      </c>
      <c r="G282" s="2">
        <f t="shared" si="4"/>
        <v>24.999999999999993</v>
      </c>
    </row>
    <row r="283" spans="1:7">
      <c r="A283" s="3">
        <v>43764</v>
      </c>
      <c r="B283" s="422">
        <v>9560</v>
      </c>
      <c r="C283" s="422" t="s">
        <v>23</v>
      </c>
      <c r="D283" t="s">
        <v>179</v>
      </c>
      <c r="F283" s="2">
        <v>25</v>
      </c>
      <c r="G283" s="2">
        <f t="shared" si="4"/>
        <v>0</v>
      </c>
    </row>
    <row r="284" spans="1:7">
      <c r="A284" s="31">
        <v>43738</v>
      </c>
      <c r="B284" s="421" t="s">
        <v>10</v>
      </c>
      <c r="C284" s="421" t="s">
        <v>24</v>
      </c>
      <c r="D284" t="s">
        <v>12</v>
      </c>
      <c r="E284" s="2">
        <v>21.2</v>
      </c>
      <c r="G284" s="2">
        <f t="shared" si="4"/>
        <v>21.2</v>
      </c>
    </row>
    <row r="285" spans="1:7">
      <c r="B285" s="422"/>
      <c r="C285" s="422"/>
      <c r="D285" t="s">
        <v>13</v>
      </c>
      <c r="E285" s="2">
        <v>6.6</v>
      </c>
      <c r="G285" s="2">
        <f t="shared" si="4"/>
        <v>27.799999999999997</v>
      </c>
    </row>
    <row r="286" spans="1:7">
      <c r="B286" s="422"/>
      <c r="C286" s="422"/>
      <c r="D286" t="s">
        <v>14</v>
      </c>
      <c r="E286" s="2">
        <v>60</v>
      </c>
      <c r="G286" s="2">
        <f t="shared" si="4"/>
        <v>87.8</v>
      </c>
    </row>
    <row r="287" spans="1:7">
      <c r="B287" s="422"/>
      <c r="C287" s="422"/>
      <c r="D287" t="s">
        <v>15</v>
      </c>
      <c r="E287" s="2">
        <v>5</v>
      </c>
      <c r="G287" s="2">
        <f t="shared" si="4"/>
        <v>92.8</v>
      </c>
    </row>
    <row r="288" spans="1:7">
      <c r="A288" s="3">
        <v>43732</v>
      </c>
      <c r="B288" s="422">
        <v>18750</v>
      </c>
      <c r="C288" s="422" t="s">
        <v>24</v>
      </c>
      <c r="D288" t="s">
        <v>14</v>
      </c>
      <c r="F288" s="2">
        <v>60</v>
      </c>
      <c r="G288" s="2">
        <f t="shared" si="4"/>
        <v>32.799999999999997</v>
      </c>
    </row>
    <row r="289" spans="1:7">
      <c r="A289" s="3">
        <v>43732</v>
      </c>
      <c r="B289" s="422">
        <v>18750</v>
      </c>
      <c r="C289" s="422" t="s">
        <v>24</v>
      </c>
      <c r="D289" t="s">
        <v>15</v>
      </c>
      <c r="F289" s="2">
        <v>5</v>
      </c>
      <c r="G289" s="2">
        <f t="shared" si="4"/>
        <v>27.799999999999997</v>
      </c>
    </row>
    <row r="290" spans="1:7">
      <c r="A290" s="3">
        <v>43761</v>
      </c>
      <c r="B290" s="422">
        <v>18948</v>
      </c>
      <c r="C290" s="422" t="s">
        <v>24</v>
      </c>
      <c r="D290" t="s">
        <v>12</v>
      </c>
      <c r="F290" s="2">
        <v>21.2</v>
      </c>
      <c r="G290" s="2">
        <f t="shared" si="4"/>
        <v>6.5999999999999979</v>
      </c>
    </row>
    <row r="291" spans="1:7">
      <c r="A291" s="3">
        <v>43761</v>
      </c>
      <c r="B291" s="422">
        <v>18948</v>
      </c>
      <c r="C291" s="422" t="s">
        <v>24</v>
      </c>
      <c r="D291" t="s">
        <v>13</v>
      </c>
      <c r="F291" s="2">
        <v>6.6</v>
      </c>
      <c r="G291" s="2">
        <f t="shared" si="4"/>
        <v>0</v>
      </c>
    </row>
    <row r="292" spans="1:7">
      <c r="A292" s="31">
        <v>43769</v>
      </c>
      <c r="B292" s="421" t="s">
        <v>10</v>
      </c>
      <c r="C292" s="421" t="s">
        <v>25</v>
      </c>
      <c r="D292" t="s">
        <v>12</v>
      </c>
      <c r="E292" s="2">
        <v>21.4</v>
      </c>
      <c r="G292" s="2">
        <f t="shared" si="4"/>
        <v>21.4</v>
      </c>
    </row>
    <row r="293" spans="1:7">
      <c r="B293" s="422"/>
      <c r="C293" s="422"/>
      <c r="D293" t="s">
        <v>13</v>
      </c>
      <c r="E293" s="2">
        <v>6.3</v>
      </c>
      <c r="G293" s="2">
        <f t="shared" si="4"/>
        <v>27.7</v>
      </c>
    </row>
    <row r="294" spans="1:7">
      <c r="B294" s="422"/>
      <c r="C294" s="422"/>
      <c r="D294" t="s">
        <v>14</v>
      </c>
      <c r="E294" s="2">
        <v>60</v>
      </c>
      <c r="G294" s="2">
        <f t="shared" si="4"/>
        <v>87.7</v>
      </c>
    </row>
    <row r="295" spans="1:7">
      <c r="B295" s="422"/>
      <c r="C295" s="422"/>
      <c r="D295" t="s">
        <v>15</v>
      </c>
      <c r="E295" s="2">
        <v>5</v>
      </c>
      <c r="G295" s="2">
        <f t="shared" si="4"/>
        <v>92.7</v>
      </c>
    </row>
    <row r="296" spans="1:7">
      <c r="A296" s="3">
        <v>43761</v>
      </c>
      <c r="B296" s="422">
        <v>18949</v>
      </c>
      <c r="C296" s="422" t="s">
        <v>25</v>
      </c>
      <c r="D296" t="s">
        <v>14</v>
      </c>
      <c r="F296" s="2">
        <v>60</v>
      </c>
      <c r="G296" s="2">
        <f t="shared" si="4"/>
        <v>32.700000000000003</v>
      </c>
    </row>
    <row r="297" spans="1:7">
      <c r="A297" s="3">
        <v>43761</v>
      </c>
      <c r="B297" s="422">
        <v>18949</v>
      </c>
      <c r="C297" s="422" t="s">
        <v>25</v>
      </c>
      <c r="D297" t="s">
        <v>15</v>
      </c>
      <c r="F297" s="2">
        <v>5</v>
      </c>
      <c r="G297" s="2">
        <f t="shared" si="4"/>
        <v>27.700000000000003</v>
      </c>
    </row>
    <row r="298" spans="1:7">
      <c r="A298" s="3">
        <v>43796</v>
      </c>
      <c r="B298" s="422">
        <v>19212</v>
      </c>
      <c r="C298" s="422" t="s">
        <v>25</v>
      </c>
      <c r="D298" t="s">
        <v>12</v>
      </c>
      <c r="F298" s="2">
        <v>21.4</v>
      </c>
      <c r="G298" s="2">
        <f t="shared" si="4"/>
        <v>6.3000000000000043</v>
      </c>
    </row>
    <row r="299" spans="1:7" ht="14.25" customHeight="1">
      <c r="A299" s="3">
        <v>43796</v>
      </c>
      <c r="B299" s="422">
        <v>19212</v>
      </c>
      <c r="C299" s="422" t="s">
        <v>25</v>
      </c>
      <c r="D299" t="s">
        <v>13</v>
      </c>
      <c r="F299" s="2">
        <v>6.3</v>
      </c>
      <c r="G299" s="2">
        <f t="shared" si="4"/>
        <v>0</v>
      </c>
    </row>
    <row r="300" spans="1:7" ht="14.25" customHeight="1">
      <c r="A300" s="31">
        <v>43799</v>
      </c>
      <c r="B300" s="421" t="s">
        <v>10</v>
      </c>
      <c r="C300" s="421" t="s">
        <v>26</v>
      </c>
      <c r="D300" t="s">
        <v>12</v>
      </c>
      <c r="E300" s="2">
        <v>23.9</v>
      </c>
      <c r="G300" s="2">
        <f t="shared" si="4"/>
        <v>23.9</v>
      </c>
    </row>
    <row r="301" spans="1:7" ht="14.25" customHeight="1">
      <c r="B301" s="422"/>
      <c r="C301" s="422"/>
      <c r="D301" t="s">
        <v>13</v>
      </c>
      <c r="E301" s="2">
        <v>6.6</v>
      </c>
      <c r="G301" s="2">
        <f t="shared" si="4"/>
        <v>30.5</v>
      </c>
    </row>
    <row r="302" spans="1:7" ht="14.25" customHeight="1">
      <c r="B302" s="422"/>
      <c r="C302" s="422"/>
      <c r="D302" t="s">
        <v>14</v>
      </c>
      <c r="E302" s="2">
        <v>60</v>
      </c>
      <c r="G302" s="2">
        <f t="shared" si="4"/>
        <v>90.5</v>
      </c>
    </row>
    <row r="303" spans="1:7" ht="14.25" customHeight="1">
      <c r="B303" s="422"/>
      <c r="C303" s="422"/>
      <c r="D303" t="s">
        <v>15</v>
      </c>
      <c r="E303" s="2">
        <v>5</v>
      </c>
      <c r="G303" s="2">
        <f t="shared" si="4"/>
        <v>95.5</v>
      </c>
    </row>
    <row r="304" spans="1:7" ht="14.25" customHeight="1">
      <c r="A304" s="3">
        <v>43796</v>
      </c>
      <c r="B304" s="422">
        <v>19213</v>
      </c>
      <c r="C304" s="422" t="s">
        <v>26</v>
      </c>
      <c r="D304" t="s">
        <v>14</v>
      </c>
      <c r="F304" s="2">
        <v>60</v>
      </c>
      <c r="G304" s="2">
        <f t="shared" si="4"/>
        <v>35.5</v>
      </c>
    </row>
    <row r="305" spans="1:14" ht="14.25" customHeight="1">
      <c r="A305" s="3">
        <v>43796</v>
      </c>
      <c r="B305" s="422">
        <v>19213</v>
      </c>
      <c r="C305" s="422" t="s">
        <v>26</v>
      </c>
      <c r="D305" t="s">
        <v>15</v>
      </c>
      <c r="F305" s="2">
        <v>5</v>
      </c>
      <c r="G305" s="2">
        <f t="shared" si="4"/>
        <v>30.5</v>
      </c>
    </row>
    <row r="306" spans="1:14" ht="14.25" customHeight="1">
      <c r="A306" s="3">
        <v>43826</v>
      </c>
      <c r="B306" s="422">
        <v>19412</v>
      </c>
      <c r="C306" s="422" t="s">
        <v>26</v>
      </c>
      <c r="D306" t="s">
        <v>12</v>
      </c>
      <c r="F306" s="2">
        <v>23.9</v>
      </c>
      <c r="G306" s="2">
        <f t="shared" si="4"/>
        <v>6.6000000000000014</v>
      </c>
    </row>
    <row r="307" spans="1:14" ht="14.25" customHeight="1">
      <c r="A307" s="3">
        <v>43826</v>
      </c>
      <c r="B307" s="422">
        <v>19412</v>
      </c>
      <c r="C307" s="422" t="s">
        <v>26</v>
      </c>
      <c r="D307" t="s">
        <v>13</v>
      </c>
      <c r="F307" s="2">
        <v>6.6</v>
      </c>
      <c r="G307" s="2">
        <f t="shared" si="4"/>
        <v>0</v>
      </c>
    </row>
    <row r="308" spans="1:14" ht="14.25" customHeight="1">
      <c r="A308" s="31">
        <v>43830</v>
      </c>
      <c r="B308" s="421" t="s">
        <v>10</v>
      </c>
      <c r="C308" s="421" t="s">
        <v>27</v>
      </c>
      <c r="D308" t="s">
        <v>12</v>
      </c>
      <c r="E308" s="2">
        <v>25</v>
      </c>
      <c r="G308" s="2">
        <f t="shared" si="4"/>
        <v>25</v>
      </c>
    </row>
    <row r="309" spans="1:14" ht="14.25" customHeight="1">
      <c r="B309" s="422"/>
      <c r="C309" s="422"/>
      <c r="D309" t="s">
        <v>13</v>
      </c>
      <c r="E309" s="2">
        <v>6.6</v>
      </c>
      <c r="G309" s="2">
        <f t="shared" si="4"/>
        <v>31.6</v>
      </c>
    </row>
    <row r="310" spans="1:14" ht="14.25" customHeight="1">
      <c r="B310" s="422"/>
      <c r="C310" s="422"/>
      <c r="D310" t="s">
        <v>14</v>
      </c>
      <c r="E310" s="2">
        <v>60</v>
      </c>
      <c r="G310" s="2">
        <f t="shared" si="4"/>
        <v>91.6</v>
      </c>
    </row>
    <row r="311" spans="1:14" ht="14.25" customHeight="1">
      <c r="B311" s="422"/>
      <c r="C311" s="422"/>
      <c r="D311" t="s">
        <v>15</v>
      </c>
      <c r="E311" s="2">
        <v>5</v>
      </c>
      <c r="G311" s="2">
        <f t="shared" si="4"/>
        <v>96.6</v>
      </c>
    </row>
    <row r="312" spans="1:14" ht="14.25" customHeight="1">
      <c r="A312" s="3">
        <v>43826</v>
      </c>
      <c r="B312" s="422">
        <v>19413</v>
      </c>
      <c r="C312" s="422" t="s">
        <v>27</v>
      </c>
      <c r="D312" t="s">
        <v>14</v>
      </c>
      <c r="F312" s="2">
        <v>60</v>
      </c>
      <c r="G312" s="2">
        <f t="shared" si="4"/>
        <v>36.599999999999994</v>
      </c>
    </row>
    <row r="313" spans="1:14" ht="14.25" customHeight="1">
      <c r="A313" s="3">
        <v>43826</v>
      </c>
      <c r="B313" s="422">
        <v>19413</v>
      </c>
      <c r="C313" s="422" t="s">
        <v>27</v>
      </c>
      <c r="D313" t="s">
        <v>15</v>
      </c>
      <c r="F313" s="2">
        <v>5</v>
      </c>
      <c r="G313" s="2">
        <f t="shared" si="4"/>
        <v>31.599999999999994</v>
      </c>
    </row>
    <row r="314" spans="1:14" ht="14.25" customHeight="1">
      <c r="A314" s="3">
        <v>43853</v>
      </c>
      <c r="B314" s="422">
        <v>19595</v>
      </c>
      <c r="C314" s="422" t="s">
        <v>27</v>
      </c>
      <c r="D314" t="s">
        <v>12</v>
      </c>
      <c r="F314" s="2">
        <v>25</v>
      </c>
      <c r="G314" s="2">
        <f t="shared" si="4"/>
        <v>6.5999999999999943</v>
      </c>
    </row>
    <row r="315" spans="1:14" ht="14.25" customHeight="1">
      <c r="A315" s="3">
        <v>43853</v>
      </c>
      <c r="B315" s="422">
        <v>19595</v>
      </c>
      <c r="C315" s="422" t="s">
        <v>27</v>
      </c>
      <c r="D315" t="s">
        <v>13</v>
      </c>
      <c r="F315" s="2">
        <v>6.6</v>
      </c>
      <c r="G315" s="2">
        <f t="shared" si="4"/>
        <v>0</v>
      </c>
    </row>
    <row r="316" spans="1:14">
      <c r="A316" s="31">
        <v>43861</v>
      </c>
      <c r="B316" s="421" t="s">
        <v>10</v>
      </c>
      <c r="C316" s="421" t="s">
        <v>11</v>
      </c>
      <c r="D316" t="s">
        <v>12</v>
      </c>
      <c r="E316" s="2">
        <v>27.9</v>
      </c>
      <c r="G316" s="2">
        <f t="shared" si="4"/>
        <v>27.9</v>
      </c>
    </row>
    <row r="317" spans="1:14">
      <c r="B317" s="422"/>
      <c r="C317" s="422"/>
      <c r="D317" t="s">
        <v>13</v>
      </c>
      <c r="E317" s="2">
        <v>6.3</v>
      </c>
      <c r="G317" s="2">
        <f t="shared" si="4"/>
        <v>34.199999999999996</v>
      </c>
      <c r="I317" s="2"/>
      <c r="J317"/>
      <c r="M317" s="2"/>
      <c r="N317"/>
    </row>
    <row r="318" spans="1:14">
      <c r="B318" s="422"/>
      <c r="C318" s="422"/>
      <c r="D318" t="s">
        <v>14</v>
      </c>
      <c r="E318" s="2">
        <v>60</v>
      </c>
      <c r="G318" s="2">
        <f t="shared" si="4"/>
        <v>94.199999999999989</v>
      </c>
      <c r="I318" s="2"/>
      <c r="J318"/>
      <c r="M318" s="2"/>
      <c r="N318"/>
    </row>
    <row r="319" spans="1:14">
      <c r="B319" s="422"/>
      <c r="C319" s="422"/>
      <c r="D319" t="s">
        <v>15</v>
      </c>
      <c r="E319" s="2">
        <v>5</v>
      </c>
      <c r="G319" s="2">
        <f t="shared" si="4"/>
        <v>99.199999999999989</v>
      </c>
      <c r="I319" s="2"/>
      <c r="J319"/>
      <c r="M319" s="2"/>
      <c r="N319"/>
    </row>
    <row r="320" spans="1:14">
      <c r="A320" s="3">
        <v>43853</v>
      </c>
      <c r="B320" s="422">
        <v>19596</v>
      </c>
      <c r="C320" s="422" t="s">
        <v>11</v>
      </c>
      <c r="D320" t="s">
        <v>14</v>
      </c>
      <c r="F320" s="2">
        <v>60</v>
      </c>
      <c r="G320" s="2">
        <f t="shared" si="4"/>
        <v>39.199999999999989</v>
      </c>
      <c r="I320" s="2"/>
      <c r="J320"/>
      <c r="M320" s="2"/>
      <c r="N320"/>
    </row>
    <row r="321" spans="1:14">
      <c r="A321" s="3">
        <v>43853</v>
      </c>
      <c r="B321" s="422">
        <v>19596</v>
      </c>
      <c r="C321" s="422" t="s">
        <v>11</v>
      </c>
      <c r="D321" t="s">
        <v>15</v>
      </c>
      <c r="F321" s="2">
        <v>5</v>
      </c>
      <c r="G321" s="2">
        <f t="shared" si="4"/>
        <v>34.199999999999989</v>
      </c>
      <c r="I321" s="2"/>
      <c r="J321"/>
      <c r="M321" s="2"/>
      <c r="N321"/>
    </row>
    <row r="322" spans="1:14">
      <c r="A322" s="3">
        <v>43888</v>
      </c>
      <c r="B322" s="422">
        <v>19823</v>
      </c>
      <c r="C322" s="422" t="s">
        <v>11</v>
      </c>
      <c r="D322" t="s">
        <v>12</v>
      </c>
      <c r="F322" s="2">
        <v>27.9</v>
      </c>
      <c r="G322" s="2">
        <f t="shared" si="4"/>
        <v>6.2999999999999901</v>
      </c>
      <c r="I322" s="2"/>
      <c r="J322"/>
      <c r="M322" s="2"/>
      <c r="N322"/>
    </row>
    <row r="323" spans="1:14">
      <c r="A323" s="3">
        <v>43888</v>
      </c>
      <c r="B323" s="422">
        <v>19823</v>
      </c>
      <c r="C323" s="422" t="s">
        <v>11</v>
      </c>
      <c r="D323" t="s">
        <v>13</v>
      </c>
      <c r="F323" s="2">
        <v>6.3</v>
      </c>
      <c r="G323" s="2">
        <f t="shared" si="4"/>
        <v>-9.7699626167013776E-15</v>
      </c>
      <c r="I323" s="2"/>
      <c r="J323"/>
      <c r="M323" s="2"/>
      <c r="N323"/>
    </row>
    <row r="324" spans="1:14">
      <c r="A324" s="31">
        <v>43890</v>
      </c>
      <c r="B324" s="421" t="s">
        <v>10</v>
      </c>
      <c r="C324" s="421" t="s">
        <v>17</v>
      </c>
      <c r="D324" t="s">
        <v>12</v>
      </c>
      <c r="E324" s="2">
        <v>28.9</v>
      </c>
      <c r="G324" s="2">
        <f t="shared" si="4"/>
        <v>28.899999999999988</v>
      </c>
      <c r="I324" s="2"/>
      <c r="J324"/>
      <c r="M324" s="2"/>
      <c r="N324"/>
    </row>
    <row r="325" spans="1:14">
      <c r="B325" s="422"/>
      <c r="C325" s="422"/>
      <c r="D325" t="s">
        <v>13</v>
      </c>
      <c r="E325" s="2">
        <v>6.7</v>
      </c>
      <c r="G325" s="2">
        <f t="shared" si="4"/>
        <v>35.599999999999987</v>
      </c>
      <c r="I325" s="2"/>
      <c r="J325"/>
      <c r="M325" s="2"/>
      <c r="N325"/>
    </row>
    <row r="326" spans="1:14">
      <c r="B326" s="422"/>
      <c r="C326" s="422"/>
      <c r="D326" t="s">
        <v>14</v>
      </c>
      <c r="E326" s="2">
        <v>58</v>
      </c>
      <c r="G326" s="2">
        <f t="shared" si="4"/>
        <v>93.6</v>
      </c>
      <c r="I326" s="2"/>
      <c r="J326"/>
      <c r="M326" s="2"/>
      <c r="N326"/>
    </row>
    <row r="327" spans="1:14">
      <c r="B327" s="422"/>
      <c r="C327" s="422"/>
      <c r="D327" t="s">
        <v>15</v>
      </c>
      <c r="E327" s="2">
        <v>5</v>
      </c>
      <c r="G327" s="2">
        <f t="shared" si="4"/>
        <v>98.6</v>
      </c>
      <c r="I327" s="2"/>
      <c r="J327"/>
      <c r="M327" s="2"/>
      <c r="N327"/>
    </row>
    <row r="328" spans="1:14">
      <c r="A328" s="3">
        <v>43888</v>
      </c>
      <c r="B328" s="422">
        <v>19825</v>
      </c>
      <c r="C328" s="422" t="s">
        <v>17</v>
      </c>
      <c r="D328" t="s">
        <v>14</v>
      </c>
      <c r="F328" s="2">
        <v>58</v>
      </c>
      <c r="G328" s="2">
        <f t="shared" si="4"/>
        <v>40.599999999999994</v>
      </c>
      <c r="I328" s="2"/>
      <c r="J328"/>
      <c r="M328" s="2"/>
      <c r="N328"/>
    </row>
    <row r="329" spans="1:14">
      <c r="A329" s="3">
        <v>43888</v>
      </c>
      <c r="B329" s="422">
        <v>19825</v>
      </c>
      <c r="C329" s="422" t="s">
        <v>17</v>
      </c>
      <c r="D329" t="s">
        <v>15</v>
      </c>
      <c r="F329" s="2">
        <v>5</v>
      </c>
      <c r="G329" s="2">
        <f t="shared" si="4"/>
        <v>35.599999999999994</v>
      </c>
      <c r="I329" s="2"/>
      <c r="J329"/>
      <c r="M329" s="2"/>
      <c r="N329"/>
    </row>
    <row r="330" spans="1:14">
      <c r="A330" s="3">
        <v>44153</v>
      </c>
      <c r="B330" s="422">
        <v>20733</v>
      </c>
      <c r="C330" s="422" t="s">
        <v>17</v>
      </c>
      <c r="D330" t="s">
        <v>12</v>
      </c>
      <c r="F330" s="2">
        <v>28.9</v>
      </c>
      <c r="G330" s="2">
        <f t="shared" si="4"/>
        <v>6.6999999999999957</v>
      </c>
      <c r="I330" s="2"/>
      <c r="J330"/>
      <c r="M330" s="2"/>
      <c r="N330"/>
    </row>
    <row r="331" spans="1:14">
      <c r="A331" s="3">
        <v>44153</v>
      </c>
      <c r="B331" s="422">
        <v>20733</v>
      </c>
      <c r="C331" s="422" t="s">
        <v>17</v>
      </c>
      <c r="D331" t="s">
        <v>13</v>
      </c>
      <c r="F331" s="2">
        <v>6.7</v>
      </c>
      <c r="G331" s="2">
        <f t="shared" si="4"/>
        <v>0</v>
      </c>
      <c r="I331" s="2"/>
      <c r="J331"/>
      <c r="M331" s="2"/>
      <c r="N331"/>
    </row>
    <row r="332" spans="1:14">
      <c r="A332" s="31">
        <v>43921</v>
      </c>
      <c r="B332" s="421" t="s">
        <v>10</v>
      </c>
      <c r="C332" s="421" t="s">
        <v>18</v>
      </c>
      <c r="D332" t="s">
        <v>12</v>
      </c>
      <c r="E332" s="2">
        <v>30.2</v>
      </c>
      <c r="G332" s="2">
        <f t="shared" si="4"/>
        <v>30.2</v>
      </c>
      <c r="I332" s="2"/>
      <c r="J332"/>
      <c r="M332" s="2"/>
      <c r="N332"/>
    </row>
    <row r="333" spans="1:14">
      <c r="B333" s="422"/>
      <c r="C333" s="422"/>
      <c r="D333" t="s">
        <v>13</v>
      </c>
      <c r="E333" s="2">
        <v>6.8</v>
      </c>
      <c r="G333" s="2">
        <f t="shared" si="4"/>
        <v>37</v>
      </c>
      <c r="I333" s="2"/>
      <c r="J333"/>
      <c r="M333" s="2"/>
      <c r="N333"/>
    </row>
    <row r="334" spans="1:14">
      <c r="B334" s="422"/>
      <c r="C334" s="422"/>
      <c r="D334" t="s">
        <v>14</v>
      </c>
      <c r="E334" s="2">
        <v>60</v>
      </c>
      <c r="G334" s="2">
        <f t="shared" si="4"/>
        <v>97</v>
      </c>
      <c r="I334" s="2"/>
      <c r="J334"/>
      <c r="M334" s="2"/>
      <c r="N334"/>
    </row>
    <row r="335" spans="1:14">
      <c r="B335" s="422"/>
      <c r="C335" s="422"/>
      <c r="D335" t="s">
        <v>15</v>
      </c>
      <c r="E335" s="2">
        <v>5</v>
      </c>
      <c r="G335" s="2">
        <f t="shared" si="4"/>
        <v>102</v>
      </c>
      <c r="I335" s="2"/>
      <c r="J335"/>
      <c r="M335" s="2"/>
      <c r="N335"/>
    </row>
    <row r="336" spans="1:14">
      <c r="A336" s="3">
        <v>44104</v>
      </c>
      <c r="B336" s="422">
        <v>20336</v>
      </c>
      <c r="C336" s="422" t="s">
        <v>18</v>
      </c>
      <c r="D336" t="s">
        <v>14</v>
      </c>
      <c r="F336" s="2">
        <v>60</v>
      </c>
      <c r="G336" s="2">
        <f t="shared" si="4"/>
        <v>42</v>
      </c>
      <c r="I336" s="2"/>
      <c r="J336"/>
      <c r="M336" s="2"/>
      <c r="N336"/>
    </row>
    <row r="337" spans="1:14">
      <c r="A337" s="3">
        <v>44104</v>
      </c>
      <c r="B337" s="422">
        <v>20336</v>
      </c>
      <c r="C337" s="422" t="s">
        <v>18</v>
      </c>
      <c r="D337" t="s">
        <v>29</v>
      </c>
      <c r="F337" s="2">
        <v>5</v>
      </c>
      <c r="G337" s="2">
        <f t="shared" ref="G337:G375" si="5">+G336+E337-F337</f>
        <v>37</v>
      </c>
      <c r="I337" s="2"/>
      <c r="J337"/>
      <c r="M337" s="2"/>
      <c r="N337"/>
    </row>
    <row r="338" spans="1:14">
      <c r="A338" s="3">
        <v>44153</v>
      </c>
      <c r="B338" s="422">
        <v>20733</v>
      </c>
      <c r="C338" s="422" t="s">
        <v>18</v>
      </c>
      <c r="D338" t="s">
        <v>12</v>
      </c>
      <c r="F338" s="2">
        <v>30.2</v>
      </c>
      <c r="G338" s="2">
        <f t="shared" si="5"/>
        <v>6.8000000000000007</v>
      </c>
      <c r="I338" s="2"/>
      <c r="J338"/>
      <c r="M338" s="2"/>
      <c r="N338"/>
    </row>
    <row r="339" spans="1:14">
      <c r="A339" s="3">
        <v>44153</v>
      </c>
      <c r="B339" s="422">
        <v>20733</v>
      </c>
      <c r="C339" s="422" t="s">
        <v>18</v>
      </c>
      <c r="D339" t="s">
        <v>13</v>
      </c>
      <c r="F339" s="2">
        <v>6.8</v>
      </c>
      <c r="G339" s="2">
        <f t="shared" si="5"/>
        <v>0</v>
      </c>
      <c r="I339" s="2"/>
      <c r="J339"/>
      <c r="M339" s="2"/>
      <c r="N339"/>
    </row>
    <row r="340" spans="1:14">
      <c r="A340" s="31">
        <v>43951</v>
      </c>
      <c r="B340" s="421" t="s">
        <v>10</v>
      </c>
      <c r="C340" s="421" t="s">
        <v>19</v>
      </c>
      <c r="D340" t="s">
        <v>12</v>
      </c>
      <c r="E340" s="2">
        <v>31.3</v>
      </c>
      <c r="G340" s="2">
        <f t="shared" si="5"/>
        <v>31.3</v>
      </c>
      <c r="I340" s="2"/>
      <c r="J340"/>
      <c r="M340" s="2"/>
      <c r="N340"/>
    </row>
    <row r="341" spans="1:14">
      <c r="B341" s="422"/>
      <c r="C341" s="422"/>
      <c r="D341" t="s">
        <v>13</v>
      </c>
      <c r="E341" s="2">
        <v>10.8</v>
      </c>
      <c r="G341" s="2">
        <f t="shared" si="5"/>
        <v>42.1</v>
      </c>
      <c r="I341" s="2"/>
      <c r="J341"/>
      <c r="M341" s="2"/>
      <c r="N341"/>
    </row>
    <row r="342" spans="1:14">
      <c r="B342" s="422"/>
      <c r="C342" s="422"/>
      <c r="D342" t="s">
        <v>14</v>
      </c>
      <c r="E342" s="2">
        <v>60</v>
      </c>
      <c r="G342" s="2">
        <f t="shared" si="5"/>
        <v>102.1</v>
      </c>
      <c r="I342" s="2"/>
      <c r="J342"/>
      <c r="M342" s="2"/>
      <c r="N342"/>
    </row>
    <row r="343" spans="1:14">
      <c r="B343" s="422"/>
      <c r="C343" s="422"/>
      <c r="D343" t="s">
        <v>15</v>
      </c>
      <c r="E343" s="2">
        <v>5</v>
      </c>
      <c r="G343" s="2">
        <f t="shared" si="5"/>
        <v>107.1</v>
      </c>
      <c r="I343" s="2"/>
      <c r="J343"/>
      <c r="M343" s="2"/>
      <c r="N343"/>
    </row>
    <row r="344" spans="1:14">
      <c r="A344" s="3">
        <v>44104</v>
      </c>
      <c r="B344" s="422">
        <v>20336</v>
      </c>
      <c r="C344" s="422" t="s">
        <v>19</v>
      </c>
      <c r="D344" t="s">
        <v>14</v>
      </c>
      <c r="F344" s="2">
        <v>60</v>
      </c>
      <c r="G344" s="2">
        <f t="shared" si="5"/>
        <v>47.099999999999994</v>
      </c>
      <c r="I344" s="2"/>
      <c r="J344"/>
      <c r="M344" s="2"/>
      <c r="N344"/>
    </row>
    <row r="345" spans="1:14">
      <c r="A345" s="3">
        <v>44104</v>
      </c>
      <c r="B345" s="422">
        <v>20336</v>
      </c>
      <c r="C345" s="422" t="s">
        <v>19</v>
      </c>
      <c r="D345" t="s">
        <v>29</v>
      </c>
      <c r="F345" s="2">
        <v>5</v>
      </c>
      <c r="G345" s="2">
        <f t="shared" si="5"/>
        <v>42.099999999999994</v>
      </c>
      <c r="I345" s="2"/>
      <c r="J345"/>
      <c r="M345" s="2"/>
      <c r="N345"/>
    </row>
    <row r="346" spans="1:14">
      <c r="A346" s="3">
        <v>44153</v>
      </c>
      <c r="B346" s="422">
        <v>20733</v>
      </c>
      <c r="C346" s="422" t="s">
        <v>19</v>
      </c>
      <c r="D346" t="s">
        <v>12</v>
      </c>
      <c r="F346" s="2">
        <v>31.3</v>
      </c>
      <c r="G346" s="2">
        <f t="shared" si="5"/>
        <v>10.799999999999994</v>
      </c>
      <c r="I346" s="2"/>
      <c r="J346"/>
      <c r="M346" s="2"/>
      <c r="N346"/>
    </row>
    <row r="347" spans="1:14">
      <c r="A347" s="3">
        <v>44153</v>
      </c>
      <c r="B347" s="422">
        <v>20733</v>
      </c>
      <c r="C347" s="422" t="s">
        <v>19</v>
      </c>
      <c r="D347" t="s">
        <v>13</v>
      </c>
      <c r="F347" s="2">
        <v>10.8</v>
      </c>
      <c r="G347" s="2">
        <f t="shared" si="5"/>
        <v>0</v>
      </c>
      <c r="I347" s="2"/>
      <c r="J347"/>
      <c r="M347" s="2"/>
      <c r="N347"/>
    </row>
    <row r="348" spans="1:14">
      <c r="A348" s="31">
        <v>43981</v>
      </c>
      <c r="B348" s="421" t="s">
        <v>10</v>
      </c>
      <c r="C348" s="421" t="s">
        <v>20</v>
      </c>
      <c r="D348" t="s">
        <v>12</v>
      </c>
      <c r="E348" s="2">
        <v>29.1</v>
      </c>
      <c r="G348" s="2">
        <f t="shared" si="5"/>
        <v>29.1</v>
      </c>
      <c r="I348" s="2"/>
      <c r="J348"/>
      <c r="M348" s="2"/>
      <c r="N348"/>
    </row>
    <row r="349" spans="1:14">
      <c r="B349" s="422"/>
      <c r="C349" s="422"/>
      <c r="D349" t="s">
        <v>13</v>
      </c>
      <c r="E349" s="2">
        <v>5.8</v>
      </c>
      <c r="G349" s="2">
        <f t="shared" si="5"/>
        <v>34.9</v>
      </c>
      <c r="I349" s="2"/>
      <c r="J349"/>
      <c r="M349" s="2"/>
      <c r="N349"/>
    </row>
    <row r="350" spans="1:14">
      <c r="B350" s="422"/>
      <c r="C350" s="422"/>
      <c r="D350" t="s">
        <v>14</v>
      </c>
      <c r="E350" s="2">
        <v>60</v>
      </c>
      <c r="G350" s="2">
        <f t="shared" si="5"/>
        <v>94.9</v>
      </c>
      <c r="I350" s="2"/>
      <c r="J350"/>
      <c r="M350" s="2"/>
      <c r="N350"/>
    </row>
    <row r="351" spans="1:14">
      <c r="B351" s="422"/>
      <c r="C351" s="422"/>
      <c r="D351" t="s">
        <v>29</v>
      </c>
      <c r="E351" s="2">
        <v>5</v>
      </c>
      <c r="G351" s="2">
        <f t="shared" si="5"/>
        <v>99.9</v>
      </c>
      <c r="I351" s="2"/>
      <c r="J351"/>
      <c r="M351" s="2"/>
      <c r="N351"/>
    </row>
    <row r="352" spans="1:14">
      <c r="A352" s="3">
        <v>44104</v>
      </c>
      <c r="B352" s="422">
        <v>20336</v>
      </c>
      <c r="C352" s="422" t="s">
        <v>20</v>
      </c>
      <c r="D352" t="s">
        <v>14</v>
      </c>
      <c r="F352" s="2">
        <v>60</v>
      </c>
      <c r="G352" s="2">
        <f t="shared" si="5"/>
        <v>39.900000000000006</v>
      </c>
      <c r="I352" s="2"/>
      <c r="J352"/>
      <c r="M352" s="2"/>
      <c r="N352"/>
    </row>
    <row r="353" spans="1:14">
      <c r="A353" s="3">
        <v>44104</v>
      </c>
      <c r="B353" s="422">
        <v>20336</v>
      </c>
      <c r="C353" s="422" t="s">
        <v>20</v>
      </c>
      <c r="D353" t="s">
        <v>29</v>
      </c>
      <c r="F353" s="2">
        <v>5</v>
      </c>
      <c r="G353" s="2">
        <f t="shared" si="5"/>
        <v>34.900000000000006</v>
      </c>
      <c r="I353" s="2"/>
      <c r="J353"/>
      <c r="M353" s="2"/>
      <c r="N353"/>
    </row>
    <row r="354" spans="1:14">
      <c r="A354" s="3">
        <v>44153</v>
      </c>
      <c r="B354" s="422">
        <v>20733</v>
      </c>
      <c r="C354" s="422" t="s">
        <v>20</v>
      </c>
      <c r="D354" t="s">
        <v>12</v>
      </c>
      <c r="F354" s="2">
        <v>29.1</v>
      </c>
      <c r="G354" s="2">
        <f t="shared" si="5"/>
        <v>5.8000000000000043</v>
      </c>
      <c r="I354" s="2"/>
      <c r="J354"/>
      <c r="M354" s="2"/>
      <c r="N354"/>
    </row>
    <row r="355" spans="1:14">
      <c r="A355" s="3">
        <v>44153</v>
      </c>
      <c r="B355" s="422">
        <v>20733</v>
      </c>
      <c r="C355" s="422" t="s">
        <v>20</v>
      </c>
      <c r="D355" t="s">
        <v>13</v>
      </c>
      <c r="F355" s="2">
        <v>5.8</v>
      </c>
      <c r="G355" s="2">
        <f t="shared" si="5"/>
        <v>0</v>
      </c>
      <c r="I355" s="2"/>
      <c r="J355"/>
      <c r="M355" s="2"/>
      <c r="N355"/>
    </row>
    <row r="356" spans="1:14">
      <c r="A356" s="31">
        <v>44012</v>
      </c>
      <c r="B356" s="421" t="s">
        <v>10</v>
      </c>
      <c r="C356" s="421" t="s">
        <v>21</v>
      </c>
      <c r="D356" t="s">
        <v>12</v>
      </c>
      <c r="E356" s="2">
        <v>25.7</v>
      </c>
      <c r="G356" s="2">
        <f t="shared" si="5"/>
        <v>25.7</v>
      </c>
      <c r="I356" s="2"/>
      <c r="J356"/>
      <c r="M356" s="2"/>
      <c r="N356"/>
    </row>
    <row r="357" spans="1:14">
      <c r="B357" s="422"/>
      <c r="C357" s="422"/>
      <c r="D357" t="s">
        <v>13</v>
      </c>
      <c r="E357" s="2">
        <v>2.8</v>
      </c>
      <c r="G357" s="2">
        <f t="shared" si="5"/>
        <v>28.5</v>
      </c>
      <c r="I357" s="2"/>
      <c r="J357"/>
      <c r="M357" s="2"/>
      <c r="N357"/>
    </row>
    <row r="358" spans="1:14">
      <c r="B358" s="422"/>
      <c r="C358" s="422"/>
      <c r="D358" t="s">
        <v>14</v>
      </c>
      <c r="E358" s="2">
        <v>60</v>
      </c>
      <c r="G358" s="2">
        <f t="shared" si="5"/>
        <v>88.5</v>
      </c>
      <c r="I358" s="2"/>
      <c r="J358"/>
      <c r="M358" s="2"/>
      <c r="N358"/>
    </row>
    <row r="359" spans="1:14">
      <c r="B359" s="422"/>
      <c r="C359" s="422"/>
      <c r="D359" t="s">
        <v>29</v>
      </c>
      <c r="E359" s="2">
        <v>5</v>
      </c>
      <c r="G359" s="2">
        <f t="shared" si="5"/>
        <v>93.5</v>
      </c>
      <c r="I359" s="2"/>
      <c r="J359"/>
      <c r="M359" s="2"/>
      <c r="N359"/>
    </row>
    <row r="360" spans="1:14">
      <c r="A360" s="3">
        <v>44104</v>
      </c>
      <c r="B360" s="422">
        <v>20336</v>
      </c>
      <c r="C360" s="422" t="s">
        <v>21</v>
      </c>
      <c r="D360" t="s">
        <v>14</v>
      </c>
      <c r="F360" s="2">
        <v>60</v>
      </c>
      <c r="G360" s="2">
        <f t="shared" si="5"/>
        <v>33.5</v>
      </c>
      <c r="I360" s="2"/>
      <c r="J360"/>
      <c r="M360" s="2"/>
      <c r="N360"/>
    </row>
    <row r="361" spans="1:14">
      <c r="A361" s="3">
        <v>44104</v>
      </c>
      <c r="B361" s="422">
        <v>20336</v>
      </c>
      <c r="C361" s="422" t="s">
        <v>21</v>
      </c>
      <c r="D361" t="s">
        <v>29</v>
      </c>
      <c r="F361" s="2">
        <v>5</v>
      </c>
      <c r="G361" s="2">
        <f t="shared" si="5"/>
        <v>28.5</v>
      </c>
      <c r="I361" s="2"/>
      <c r="J361"/>
      <c r="M361" s="2"/>
      <c r="N361"/>
    </row>
    <row r="362" spans="1:14">
      <c r="A362" s="3">
        <v>44153</v>
      </c>
      <c r="B362" s="422">
        <v>20733</v>
      </c>
      <c r="C362" s="422" t="s">
        <v>21</v>
      </c>
      <c r="D362" t="s">
        <v>12</v>
      </c>
      <c r="F362" s="2">
        <v>25.7</v>
      </c>
      <c r="G362" s="2">
        <f t="shared" si="5"/>
        <v>2.8000000000000007</v>
      </c>
      <c r="I362" s="2"/>
      <c r="J362"/>
      <c r="M362" s="2"/>
      <c r="N362"/>
    </row>
    <row r="363" spans="1:14">
      <c r="A363" s="3">
        <v>44153</v>
      </c>
      <c r="B363" s="422">
        <v>20733</v>
      </c>
      <c r="C363" s="422" t="s">
        <v>21</v>
      </c>
      <c r="D363" t="s">
        <v>13</v>
      </c>
      <c r="F363" s="2">
        <v>2.8</v>
      </c>
      <c r="G363" s="2">
        <f t="shared" si="5"/>
        <v>0</v>
      </c>
      <c r="I363" s="2"/>
      <c r="J363"/>
      <c r="M363" s="2"/>
      <c r="N363"/>
    </row>
    <row r="364" spans="1:14">
      <c r="A364" s="31">
        <v>44043</v>
      </c>
      <c r="B364" s="421" t="s">
        <v>10</v>
      </c>
      <c r="C364" s="421" t="s">
        <v>22</v>
      </c>
      <c r="D364" t="s">
        <v>12</v>
      </c>
      <c r="E364" s="2">
        <v>21.6</v>
      </c>
      <c r="G364" s="2">
        <f t="shared" si="5"/>
        <v>21.6</v>
      </c>
      <c r="I364" s="2"/>
      <c r="J364"/>
      <c r="M364" s="2"/>
      <c r="N364"/>
    </row>
    <row r="365" spans="1:14">
      <c r="B365" s="422"/>
      <c r="C365" s="422"/>
      <c r="D365" t="s">
        <v>13</v>
      </c>
      <c r="E365" s="2">
        <v>8.6999999999999993</v>
      </c>
      <c r="G365" s="2">
        <f t="shared" si="5"/>
        <v>30.3</v>
      </c>
      <c r="I365" s="2"/>
      <c r="J365"/>
      <c r="M365" s="2"/>
      <c r="N365"/>
    </row>
    <row r="366" spans="1:14">
      <c r="B366" s="422"/>
      <c r="C366" s="422"/>
      <c r="D366" t="s">
        <v>14</v>
      </c>
      <c r="E366" s="2">
        <v>60</v>
      </c>
      <c r="G366" s="2">
        <f t="shared" si="5"/>
        <v>90.3</v>
      </c>
      <c r="I366" s="2"/>
      <c r="J366"/>
      <c r="M366" s="2"/>
      <c r="N366"/>
    </row>
    <row r="367" spans="1:14">
      <c r="B367" s="422"/>
      <c r="C367" s="422"/>
      <c r="D367" t="s">
        <v>29</v>
      </c>
      <c r="E367" s="2">
        <v>5</v>
      </c>
      <c r="G367" s="2">
        <f t="shared" si="5"/>
        <v>95.3</v>
      </c>
      <c r="I367" s="2"/>
      <c r="J367"/>
      <c r="M367" s="2"/>
      <c r="N367"/>
    </row>
    <row r="368" spans="1:14">
      <c r="B368" s="422"/>
      <c r="C368" s="422"/>
      <c r="D368" s="62" t="s">
        <v>32</v>
      </c>
      <c r="E368" s="2">
        <v>10</v>
      </c>
      <c r="G368" s="2">
        <f t="shared" si="5"/>
        <v>105.3</v>
      </c>
      <c r="I368" s="2"/>
      <c r="J368"/>
      <c r="M368" s="2"/>
      <c r="N368"/>
    </row>
    <row r="369" spans="1:14">
      <c r="B369" s="422"/>
      <c r="C369" s="422"/>
      <c r="D369" s="62" t="s">
        <v>72</v>
      </c>
      <c r="E369" s="2">
        <v>10</v>
      </c>
      <c r="G369" s="2">
        <f t="shared" si="5"/>
        <v>115.3</v>
      </c>
      <c r="I369" s="2"/>
      <c r="J369"/>
      <c r="M369" s="2"/>
      <c r="N369"/>
    </row>
    <row r="370" spans="1:14">
      <c r="A370" s="3">
        <v>44104</v>
      </c>
      <c r="B370" s="422">
        <v>20336</v>
      </c>
      <c r="C370" s="422" t="s">
        <v>22</v>
      </c>
      <c r="D370" t="s">
        <v>14</v>
      </c>
      <c r="F370" s="2">
        <v>60</v>
      </c>
      <c r="G370" s="2">
        <f t="shared" si="5"/>
        <v>55.3</v>
      </c>
      <c r="I370" s="2"/>
      <c r="J370"/>
      <c r="M370" s="2"/>
      <c r="N370"/>
    </row>
    <row r="371" spans="1:14">
      <c r="A371" s="3">
        <v>44104</v>
      </c>
      <c r="B371" s="422">
        <v>20336</v>
      </c>
      <c r="C371" s="422" t="s">
        <v>22</v>
      </c>
      <c r="D371" t="s">
        <v>29</v>
      </c>
      <c r="F371" s="2">
        <v>5</v>
      </c>
      <c r="G371" s="2">
        <f t="shared" si="5"/>
        <v>50.3</v>
      </c>
      <c r="I371" s="2"/>
      <c r="J371"/>
      <c r="M371" s="2"/>
      <c r="N371"/>
    </row>
    <row r="372" spans="1:14">
      <c r="A372" s="3">
        <v>44153</v>
      </c>
      <c r="B372" s="422">
        <v>20734</v>
      </c>
      <c r="C372" s="422" t="s">
        <v>22</v>
      </c>
      <c r="D372" t="s">
        <v>12</v>
      </c>
      <c r="F372" s="2">
        <v>21.6</v>
      </c>
      <c r="G372" s="2">
        <f t="shared" si="5"/>
        <v>28.699999999999996</v>
      </c>
      <c r="I372" s="2"/>
      <c r="J372"/>
      <c r="M372" s="2"/>
      <c r="N372"/>
    </row>
    <row r="373" spans="1:14">
      <c r="A373" s="3">
        <v>44153</v>
      </c>
      <c r="B373" s="422">
        <v>20734</v>
      </c>
      <c r="C373" s="422" t="s">
        <v>22</v>
      </c>
      <c r="D373" t="s">
        <v>13</v>
      </c>
      <c r="F373" s="2">
        <v>8.6999999999999993</v>
      </c>
      <c r="G373" s="2">
        <f t="shared" si="5"/>
        <v>19.999999999999996</v>
      </c>
      <c r="I373" s="2"/>
      <c r="J373"/>
      <c r="M373" s="2"/>
      <c r="N373"/>
    </row>
    <row r="374" spans="1:14">
      <c r="A374" s="3">
        <v>44153</v>
      </c>
      <c r="B374" s="422">
        <v>20737</v>
      </c>
      <c r="C374" s="422" t="s">
        <v>22</v>
      </c>
      <c r="D374" s="62" t="s">
        <v>32</v>
      </c>
      <c r="F374" s="2">
        <v>10</v>
      </c>
      <c r="G374" s="2">
        <f t="shared" si="5"/>
        <v>9.9999999999999964</v>
      </c>
      <c r="I374" s="2"/>
      <c r="J374"/>
      <c r="M374" s="2"/>
      <c r="N374"/>
    </row>
    <row r="375" spans="1:14">
      <c r="A375" s="3">
        <v>44153</v>
      </c>
      <c r="B375" s="422">
        <v>20737</v>
      </c>
      <c r="C375" s="422" t="s">
        <v>22</v>
      </c>
      <c r="D375" s="62" t="s">
        <v>72</v>
      </c>
      <c r="F375" s="2">
        <v>10</v>
      </c>
      <c r="G375" s="6">
        <f t="shared" si="5"/>
        <v>0</v>
      </c>
      <c r="I375" s="2"/>
      <c r="J375"/>
      <c r="M375" s="2"/>
      <c r="N375"/>
    </row>
    <row r="376" spans="1:14">
      <c r="A376" s="31">
        <v>44074</v>
      </c>
      <c r="B376" s="421" t="s">
        <v>10</v>
      </c>
      <c r="C376" s="421" t="s">
        <v>23</v>
      </c>
      <c r="D376" t="s">
        <v>12</v>
      </c>
      <c r="E376" s="2">
        <v>20.7</v>
      </c>
      <c r="G376" s="2">
        <f>+G375+E376-F376</f>
        <v>20.7</v>
      </c>
      <c r="I376" s="2"/>
      <c r="J376"/>
      <c r="M376" s="2"/>
      <c r="N376"/>
    </row>
    <row r="377" spans="1:14">
      <c r="B377" s="422"/>
      <c r="C377" s="422"/>
      <c r="D377" t="s">
        <v>13</v>
      </c>
      <c r="E377" s="2">
        <v>6.2</v>
      </c>
      <c r="G377" s="2">
        <f t="shared" ref="G377:G441" si="6">+G376+E377-F377</f>
        <v>26.9</v>
      </c>
    </row>
    <row r="378" spans="1:14">
      <c r="B378" s="422"/>
      <c r="C378" s="422"/>
      <c r="D378" t="s">
        <v>14</v>
      </c>
      <c r="E378" s="2">
        <v>60</v>
      </c>
      <c r="G378" s="2">
        <f t="shared" si="6"/>
        <v>86.9</v>
      </c>
    </row>
    <row r="379" spans="1:14">
      <c r="B379" s="422"/>
      <c r="C379" s="422"/>
      <c r="D379" t="s">
        <v>29</v>
      </c>
      <c r="E379" s="2">
        <v>5</v>
      </c>
      <c r="G379" s="2">
        <f t="shared" si="6"/>
        <v>91.9</v>
      </c>
    </row>
    <row r="380" spans="1:14">
      <c r="B380" s="422"/>
      <c r="C380" s="422"/>
      <c r="D380" t="s">
        <v>33</v>
      </c>
      <c r="E380" s="2">
        <v>15</v>
      </c>
      <c r="G380" s="2">
        <f t="shared" si="6"/>
        <v>106.9</v>
      </c>
    </row>
    <row r="381" spans="1:14">
      <c r="B381" s="422"/>
      <c r="C381" s="422"/>
      <c r="D381" t="s">
        <v>214</v>
      </c>
      <c r="E381" s="2">
        <v>100</v>
      </c>
      <c r="G381" s="2">
        <f t="shared" si="6"/>
        <v>206.9</v>
      </c>
    </row>
    <row r="382" spans="1:14">
      <c r="A382" s="3">
        <v>44104</v>
      </c>
      <c r="B382" s="422">
        <v>20336</v>
      </c>
      <c r="C382" s="422" t="s">
        <v>23</v>
      </c>
      <c r="D382" t="s">
        <v>14</v>
      </c>
      <c r="F382" s="2">
        <v>60</v>
      </c>
      <c r="G382" s="2">
        <f t="shared" si="6"/>
        <v>146.9</v>
      </c>
    </row>
    <row r="383" spans="1:14">
      <c r="A383" s="3">
        <v>44104</v>
      </c>
      <c r="B383" s="422">
        <v>20336</v>
      </c>
      <c r="C383" s="422" t="s">
        <v>23</v>
      </c>
      <c r="D383" t="s">
        <v>29</v>
      </c>
      <c r="F383" s="2">
        <v>5</v>
      </c>
      <c r="G383" s="2">
        <f t="shared" si="6"/>
        <v>141.9</v>
      </c>
    </row>
    <row r="384" spans="1:14">
      <c r="A384" s="3">
        <v>44153</v>
      </c>
      <c r="B384" s="422">
        <v>20734</v>
      </c>
      <c r="C384" s="422" t="s">
        <v>23</v>
      </c>
      <c r="D384" t="s">
        <v>12</v>
      </c>
      <c r="F384" s="2">
        <v>20.7</v>
      </c>
      <c r="G384" s="2">
        <f t="shared" si="6"/>
        <v>121.2</v>
      </c>
    </row>
    <row r="385" spans="1:7">
      <c r="A385" s="3">
        <v>44153</v>
      </c>
      <c r="B385" s="422">
        <v>20734</v>
      </c>
      <c r="C385" s="422" t="s">
        <v>23</v>
      </c>
      <c r="D385" t="s">
        <v>13</v>
      </c>
      <c r="F385" s="2">
        <v>6.2</v>
      </c>
      <c r="G385" s="2">
        <f t="shared" si="6"/>
        <v>115</v>
      </c>
    </row>
    <row r="386" spans="1:7">
      <c r="A386" s="3">
        <v>44153</v>
      </c>
      <c r="B386" s="422">
        <v>20738</v>
      </c>
      <c r="C386" s="422" t="s">
        <v>23</v>
      </c>
      <c r="D386" t="s">
        <v>33</v>
      </c>
      <c r="F386" s="2">
        <v>15</v>
      </c>
      <c r="G386" s="2">
        <f t="shared" si="6"/>
        <v>100</v>
      </c>
    </row>
    <row r="387" spans="1:7">
      <c r="A387" s="3">
        <v>44516</v>
      </c>
      <c r="B387" s="422">
        <v>23856</v>
      </c>
      <c r="C387" s="422" t="s">
        <v>23</v>
      </c>
      <c r="D387" t="s">
        <v>214</v>
      </c>
      <c r="F387" s="2">
        <v>100</v>
      </c>
      <c r="G387" s="2">
        <f t="shared" si="6"/>
        <v>0</v>
      </c>
    </row>
    <row r="388" spans="1:7">
      <c r="A388" s="31">
        <v>44104</v>
      </c>
      <c r="B388" s="421" t="s">
        <v>10</v>
      </c>
      <c r="C388" s="421" t="s">
        <v>24</v>
      </c>
      <c r="D388" t="s">
        <v>12</v>
      </c>
      <c r="E388" s="2">
        <v>21.3</v>
      </c>
      <c r="G388" s="2">
        <f t="shared" si="6"/>
        <v>21.3</v>
      </c>
    </row>
    <row r="389" spans="1:7">
      <c r="B389" s="422"/>
      <c r="C389" s="422"/>
      <c r="D389" t="s">
        <v>13</v>
      </c>
      <c r="E389" s="2">
        <v>7.2</v>
      </c>
      <c r="G389" s="2">
        <f t="shared" si="6"/>
        <v>28.5</v>
      </c>
    </row>
    <row r="390" spans="1:7">
      <c r="B390" s="422"/>
      <c r="C390" s="422"/>
      <c r="D390" t="s">
        <v>14</v>
      </c>
      <c r="E390" s="2">
        <v>60</v>
      </c>
      <c r="G390" s="2">
        <f t="shared" si="6"/>
        <v>88.5</v>
      </c>
    </row>
    <row r="391" spans="1:7">
      <c r="B391" s="422"/>
      <c r="C391" s="422"/>
      <c r="D391" t="s">
        <v>29</v>
      </c>
      <c r="E391" s="2">
        <v>5</v>
      </c>
      <c r="G391" s="2">
        <f t="shared" si="6"/>
        <v>93.5</v>
      </c>
    </row>
    <row r="392" spans="1:7">
      <c r="B392" s="422"/>
      <c r="C392" s="422"/>
      <c r="D392" t="s">
        <v>33</v>
      </c>
      <c r="E392" s="2">
        <v>8.5</v>
      </c>
      <c r="G392" s="2">
        <f t="shared" si="6"/>
        <v>102</v>
      </c>
    </row>
    <row r="393" spans="1:7">
      <c r="A393" s="3">
        <v>44104</v>
      </c>
      <c r="B393" s="422">
        <v>20336</v>
      </c>
      <c r="C393" s="422" t="s">
        <v>24</v>
      </c>
      <c r="D393" t="s">
        <v>14</v>
      </c>
      <c r="F393" s="2">
        <v>60</v>
      </c>
      <c r="G393" s="2">
        <f t="shared" si="6"/>
        <v>42</v>
      </c>
    </row>
    <row r="394" spans="1:7">
      <c r="A394" s="3">
        <v>44104</v>
      </c>
      <c r="B394" s="422">
        <v>20336</v>
      </c>
      <c r="C394" s="422" t="s">
        <v>24</v>
      </c>
      <c r="D394" t="s">
        <v>29</v>
      </c>
      <c r="F394" s="2">
        <v>5</v>
      </c>
      <c r="G394" s="2">
        <f t="shared" si="6"/>
        <v>37</v>
      </c>
    </row>
    <row r="395" spans="1:7">
      <c r="A395" s="3">
        <v>44153</v>
      </c>
      <c r="B395" s="422">
        <v>20738</v>
      </c>
      <c r="C395" s="422" t="s">
        <v>24</v>
      </c>
      <c r="D395" t="s">
        <v>33</v>
      </c>
      <c r="F395" s="2">
        <v>8.5</v>
      </c>
      <c r="G395" s="2">
        <f t="shared" si="6"/>
        <v>28.5</v>
      </c>
    </row>
    <row r="396" spans="1:7">
      <c r="A396" s="3">
        <v>44198</v>
      </c>
      <c r="B396" s="422">
        <v>21307</v>
      </c>
      <c r="C396" s="422" t="s">
        <v>24</v>
      </c>
      <c r="D396" t="s">
        <v>12</v>
      </c>
      <c r="F396" s="2">
        <v>21.3</v>
      </c>
      <c r="G396" s="2">
        <f t="shared" si="6"/>
        <v>7.1999999999999993</v>
      </c>
    </row>
    <row r="397" spans="1:7">
      <c r="A397" s="3">
        <v>44198</v>
      </c>
      <c r="B397" s="422">
        <v>21307</v>
      </c>
      <c r="C397" s="422" t="s">
        <v>24</v>
      </c>
      <c r="D397" t="s">
        <v>13</v>
      </c>
      <c r="F397" s="2">
        <v>7.2</v>
      </c>
      <c r="G397" s="2">
        <f t="shared" si="6"/>
        <v>0</v>
      </c>
    </row>
    <row r="398" spans="1:7">
      <c r="A398" s="31">
        <v>44135</v>
      </c>
      <c r="B398" s="421" t="s">
        <v>10</v>
      </c>
      <c r="C398" s="421" t="s">
        <v>25</v>
      </c>
      <c r="D398" t="s">
        <v>12</v>
      </c>
      <c r="E398" s="2">
        <v>24.9</v>
      </c>
      <c r="G398" s="2">
        <f t="shared" si="6"/>
        <v>24.9</v>
      </c>
    </row>
    <row r="399" spans="1:7">
      <c r="B399" s="422"/>
      <c r="C399" s="422"/>
      <c r="D399" t="s">
        <v>13</v>
      </c>
      <c r="E399" s="2">
        <v>7.6</v>
      </c>
      <c r="G399" s="2">
        <f t="shared" si="6"/>
        <v>32.5</v>
      </c>
    </row>
    <row r="400" spans="1:7">
      <c r="B400" s="422"/>
      <c r="C400" s="422"/>
      <c r="D400" t="s">
        <v>14</v>
      </c>
      <c r="E400" s="2">
        <v>60</v>
      </c>
      <c r="G400" s="2">
        <f t="shared" si="6"/>
        <v>92.5</v>
      </c>
    </row>
    <row r="401" spans="1:7">
      <c r="B401" s="422"/>
      <c r="C401" s="422"/>
      <c r="D401" t="s">
        <v>29</v>
      </c>
      <c r="E401" s="2">
        <v>5</v>
      </c>
      <c r="G401" s="2">
        <f t="shared" si="6"/>
        <v>97.5</v>
      </c>
    </row>
    <row r="402" spans="1:7">
      <c r="A402" s="3">
        <v>44153</v>
      </c>
      <c r="B402" s="422">
        <v>20735</v>
      </c>
      <c r="C402" s="422" t="s">
        <v>25</v>
      </c>
      <c r="D402" t="s">
        <v>14</v>
      </c>
      <c r="F402" s="2">
        <v>60</v>
      </c>
      <c r="G402" s="2">
        <f t="shared" si="6"/>
        <v>37.5</v>
      </c>
    </row>
    <row r="403" spans="1:7">
      <c r="A403" s="3">
        <v>44153</v>
      </c>
      <c r="B403" s="422">
        <v>20735</v>
      </c>
      <c r="C403" s="422" t="s">
        <v>25</v>
      </c>
      <c r="D403" t="s">
        <v>29</v>
      </c>
      <c r="F403" s="2">
        <v>5</v>
      </c>
      <c r="G403" s="2">
        <f t="shared" si="6"/>
        <v>32.5</v>
      </c>
    </row>
    <row r="404" spans="1:7">
      <c r="A404" s="3">
        <v>44198</v>
      </c>
      <c r="B404" s="422">
        <v>21307</v>
      </c>
      <c r="C404" s="422" t="s">
        <v>25</v>
      </c>
      <c r="D404" t="s">
        <v>12</v>
      </c>
      <c r="F404" s="2">
        <v>24.9</v>
      </c>
      <c r="G404" s="2">
        <f t="shared" si="6"/>
        <v>7.6000000000000014</v>
      </c>
    </row>
    <row r="405" spans="1:7">
      <c r="A405" s="3">
        <v>44198</v>
      </c>
      <c r="B405" s="422">
        <v>21307</v>
      </c>
      <c r="C405" s="422" t="s">
        <v>25</v>
      </c>
      <c r="D405" t="s">
        <v>13</v>
      </c>
      <c r="F405" s="2">
        <v>7.6</v>
      </c>
      <c r="G405" s="2">
        <f t="shared" si="6"/>
        <v>0</v>
      </c>
    </row>
    <row r="406" spans="1:7">
      <c r="A406" s="31">
        <v>44165</v>
      </c>
      <c r="B406" s="421" t="s">
        <v>10</v>
      </c>
      <c r="C406" s="421" t="s">
        <v>26</v>
      </c>
      <c r="D406" t="s">
        <v>12</v>
      </c>
      <c r="E406" s="2">
        <v>5.7</v>
      </c>
      <c r="G406" s="2">
        <f t="shared" si="6"/>
        <v>5.7</v>
      </c>
    </row>
    <row r="407" spans="1:7">
      <c r="B407" s="422"/>
      <c r="C407" s="422"/>
      <c r="D407" t="s">
        <v>13</v>
      </c>
      <c r="E407" s="2">
        <v>0.9</v>
      </c>
      <c r="G407" s="2">
        <f t="shared" si="6"/>
        <v>6.6000000000000005</v>
      </c>
    </row>
    <row r="408" spans="1:7">
      <c r="B408" s="422"/>
      <c r="C408" s="422"/>
      <c r="D408" t="s">
        <v>14</v>
      </c>
      <c r="E408" s="2">
        <v>60</v>
      </c>
      <c r="G408" s="2">
        <f t="shared" si="6"/>
        <v>66.599999999999994</v>
      </c>
    </row>
    <row r="409" spans="1:7">
      <c r="B409" s="422"/>
      <c r="C409" s="422"/>
      <c r="D409" t="s">
        <v>29</v>
      </c>
      <c r="E409" s="2">
        <v>5</v>
      </c>
      <c r="G409" s="2">
        <f t="shared" si="6"/>
        <v>71.599999999999994</v>
      </c>
    </row>
    <row r="410" spans="1:7">
      <c r="A410" s="3">
        <v>44198</v>
      </c>
      <c r="B410" s="422">
        <v>21307</v>
      </c>
      <c r="C410" s="422" t="s">
        <v>26</v>
      </c>
      <c r="D410" t="s">
        <v>12</v>
      </c>
      <c r="F410" s="2">
        <v>5.7</v>
      </c>
      <c r="G410" s="2">
        <f t="shared" si="6"/>
        <v>65.899999999999991</v>
      </c>
    </row>
    <row r="411" spans="1:7">
      <c r="A411" s="3">
        <v>44198</v>
      </c>
      <c r="B411" s="422">
        <v>21307</v>
      </c>
      <c r="C411" s="422" t="s">
        <v>26</v>
      </c>
      <c r="D411" t="s">
        <v>13</v>
      </c>
      <c r="F411" s="2">
        <v>0.9</v>
      </c>
      <c r="G411" s="2">
        <f t="shared" si="6"/>
        <v>64.999999999999986</v>
      </c>
    </row>
    <row r="412" spans="1:7">
      <c r="A412" s="3">
        <v>44198</v>
      </c>
      <c r="B412" s="422">
        <v>21309</v>
      </c>
      <c r="C412" s="422" t="s">
        <v>26</v>
      </c>
      <c r="D412" t="s">
        <v>14</v>
      </c>
      <c r="F412" s="2">
        <v>60</v>
      </c>
      <c r="G412" s="2">
        <f t="shared" si="6"/>
        <v>4.9999999999999858</v>
      </c>
    </row>
    <row r="413" spans="1:7">
      <c r="A413" s="3">
        <v>44198</v>
      </c>
      <c r="B413" s="422">
        <v>21309</v>
      </c>
      <c r="C413" s="422" t="s">
        <v>26</v>
      </c>
      <c r="D413" t="s">
        <v>15</v>
      </c>
      <c r="F413" s="2">
        <v>5</v>
      </c>
      <c r="G413" s="2">
        <f t="shared" si="6"/>
        <v>-1.4210854715202004E-14</v>
      </c>
    </row>
    <row r="414" spans="1:7">
      <c r="A414" s="31">
        <v>44196</v>
      </c>
      <c r="B414" s="421" t="s">
        <v>10</v>
      </c>
      <c r="C414" s="421" t="s">
        <v>27</v>
      </c>
      <c r="D414" t="s">
        <v>12</v>
      </c>
      <c r="E414" s="67">
        <v>27</v>
      </c>
      <c r="G414" s="2">
        <f t="shared" si="6"/>
        <v>26.999999999999986</v>
      </c>
    </row>
    <row r="415" spans="1:7">
      <c r="B415" s="422"/>
      <c r="C415" s="422"/>
      <c r="D415" t="s">
        <v>13</v>
      </c>
      <c r="E415" s="67">
        <v>6.9</v>
      </c>
      <c r="G415" s="2">
        <f t="shared" si="6"/>
        <v>33.899999999999984</v>
      </c>
    </row>
    <row r="416" spans="1:7">
      <c r="B416" s="422"/>
      <c r="C416" s="422"/>
      <c r="D416" t="s">
        <v>31</v>
      </c>
      <c r="E416" s="67">
        <v>60</v>
      </c>
      <c r="G416" s="2">
        <f t="shared" si="6"/>
        <v>93.899999999999977</v>
      </c>
    </row>
    <row r="417" spans="1:7">
      <c r="B417" s="422"/>
      <c r="C417" s="422"/>
      <c r="D417" t="s">
        <v>29</v>
      </c>
      <c r="E417" s="67">
        <v>5</v>
      </c>
      <c r="G417" s="2">
        <f t="shared" si="6"/>
        <v>98.899999999999977</v>
      </c>
    </row>
    <row r="418" spans="1:7">
      <c r="A418" s="3">
        <v>44198</v>
      </c>
      <c r="B418" s="422">
        <v>21309</v>
      </c>
      <c r="C418" s="422" t="s">
        <v>27</v>
      </c>
      <c r="D418" t="s">
        <v>14</v>
      </c>
      <c r="E418" s="67"/>
      <c r="F418" s="2">
        <v>60</v>
      </c>
      <c r="G418" s="2">
        <f t="shared" si="6"/>
        <v>38.899999999999977</v>
      </c>
    </row>
    <row r="419" spans="1:7">
      <c r="A419" s="3">
        <v>44198</v>
      </c>
      <c r="B419" s="422">
        <v>21309</v>
      </c>
      <c r="C419" s="422" t="s">
        <v>27</v>
      </c>
      <c r="D419" t="s">
        <v>15</v>
      </c>
      <c r="E419" s="67"/>
      <c r="F419" s="2">
        <v>5</v>
      </c>
      <c r="G419" s="2">
        <f t="shared" si="6"/>
        <v>33.899999999999977</v>
      </c>
    </row>
    <row r="420" spans="1:7">
      <c r="A420" s="3">
        <v>44231</v>
      </c>
      <c r="B420" s="422">
        <v>21510</v>
      </c>
      <c r="C420" s="422" t="s">
        <v>27</v>
      </c>
      <c r="D420" t="s">
        <v>12</v>
      </c>
      <c r="E420" s="67"/>
      <c r="F420" s="2">
        <v>27</v>
      </c>
      <c r="G420" s="2">
        <f t="shared" si="6"/>
        <v>6.8999999999999773</v>
      </c>
    </row>
    <row r="421" spans="1:7">
      <c r="A421" s="3">
        <v>44231</v>
      </c>
      <c r="B421" s="422">
        <v>21510</v>
      </c>
      <c r="C421" s="422" t="s">
        <v>27</v>
      </c>
      <c r="D421" t="s">
        <v>13</v>
      </c>
      <c r="E421" s="67"/>
      <c r="F421" s="2">
        <v>6.9</v>
      </c>
      <c r="G421" s="2">
        <f t="shared" si="6"/>
        <v>-2.3092638912203256E-14</v>
      </c>
    </row>
    <row r="422" spans="1:7">
      <c r="A422" s="31">
        <v>44227</v>
      </c>
      <c r="B422" s="421" t="s">
        <v>10</v>
      </c>
      <c r="C422" s="421" t="s">
        <v>11</v>
      </c>
      <c r="D422" t="s">
        <v>12</v>
      </c>
      <c r="E422" s="67">
        <v>28.9</v>
      </c>
      <c r="G422" s="2">
        <f t="shared" si="6"/>
        <v>28.899999999999977</v>
      </c>
    </row>
    <row r="423" spans="1:7">
      <c r="B423" s="422"/>
      <c r="C423" s="422"/>
      <c r="D423" t="s">
        <v>13</v>
      </c>
      <c r="E423" s="67">
        <v>8.8000000000000007</v>
      </c>
      <c r="G423" s="2">
        <f t="shared" si="6"/>
        <v>37.699999999999974</v>
      </c>
    </row>
    <row r="424" spans="1:7">
      <c r="B424" s="422"/>
      <c r="C424" s="422"/>
      <c r="D424" t="s">
        <v>31</v>
      </c>
      <c r="E424" s="67">
        <v>60</v>
      </c>
      <c r="G424" s="2">
        <f t="shared" si="6"/>
        <v>97.699999999999974</v>
      </c>
    </row>
    <row r="425" spans="1:7">
      <c r="B425" s="422"/>
      <c r="C425" s="422"/>
      <c r="D425" t="s">
        <v>29</v>
      </c>
      <c r="E425" s="67">
        <v>5</v>
      </c>
      <c r="G425" s="2">
        <f t="shared" si="6"/>
        <v>102.69999999999997</v>
      </c>
    </row>
    <row r="426" spans="1:7">
      <c r="A426" s="3">
        <v>44257</v>
      </c>
      <c r="B426" s="422">
        <v>21690</v>
      </c>
      <c r="C426" s="422" t="s">
        <v>11</v>
      </c>
      <c r="D426" t="s">
        <v>12</v>
      </c>
      <c r="E426" s="67"/>
      <c r="F426" s="2">
        <v>28.9</v>
      </c>
      <c r="G426" s="2">
        <f t="shared" si="6"/>
        <v>73.799999999999983</v>
      </c>
    </row>
    <row r="427" spans="1:7">
      <c r="A427" s="3">
        <v>44257</v>
      </c>
      <c r="B427" s="422">
        <v>21690</v>
      </c>
      <c r="C427" s="422" t="s">
        <v>11</v>
      </c>
      <c r="D427" t="s">
        <v>13</v>
      </c>
      <c r="E427" s="67"/>
      <c r="F427" s="2">
        <v>8.8000000000000007</v>
      </c>
      <c r="G427" s="2">
        <f t="shared" si="6"/>
        <v>64.999999999999986</v>
      </c>
    </row>
    <row r="428" spans="1:7">
      <c r="A428" s="3">
        <v>44264</v>
      </c>
      <c r="B428" s="422">
        <v>21873</v>
      </c>
      <c r="C428" s="422" t="s">
        <v>11</v>
      </c>
      <c r="D428" t="s">
        <v>14</v>
      </c>
      <c r="E428" s="67"/>
      <c r="F428" s="2">
        <v>60</v>
      </c>
      <c r="G428" s="2">
        <f t="shared" si="6"/>
        <v>4.9999999999999858</v>
      </c>
    </row>
    <row r="429" spans="1:7">
      <c r="A429" s="3">
        <v>44264</v>
      </c>
      <c r="B429" s="422">
        <v>21873</v>
      </c>
      <c r="C429" s="422" t="s">
        <v>11</v>
      </c>
      <c r="D429" t="s">
        <v>15</v>
      </c>
      <c r="E429" s="67"/>
      <c r="F429" s="2">
        <v>5</v>
      </c>
      <c r="G429" s="2">
        <f t="shared" si="6"/>
        <v>-1.4210854715202004E-14</v>
      </c>
    </row>
    <row r="430" spans="1:7">
      <c r="A430" s="31">
        <v>44255</v>
      </c>
      <c r="B430" s="421" t="s">
        <v>10</v>
      </c>
      <c r="C430" s="421" t="s">
        <v>17</v>
      </c>
      <c r="D430" t="s">
        <v>12</v>
      </c>
      <c r="E430" s="67">
        <v>80.599999999999994</v>
      </c>
      <c r="G430" s="2">
        <f t="shared" si="6"/>
        <v>80.59999999999998</v>
      </c>
    </row>
    <row r="431" spans="1:7">
      <c r="B431" s="422"/>
      <c r="C431" s="422"/>
      <c r="D431" t="s">
        <v>13</v>
      </c>
      <c r="E431" s="67">
        <v>11.7</v>
      </c>
      <c r="G431" s="2">
        <f t="shared" si="6"/>
        <v>92.299999999999983</v>
      </c>
    </row>
    <row r="432" spans="1:7">
      <c r="B432" s="422"/>
      <c r="C432" s="422"/>
      <c r="D432" t="s">
        <v>31</v>
      </c>
      <c r="E432" s="67">
        <v>56</v>
      </c>
      <c r="G432" s="2">
        <f t="shared" si="6"/>
        <v>148.29999999999998</v>
      </c>
    </row>
    <row r="433" spans="1:7">
      <c r="B433" s="422"/>
      <c r="C433" s="422"/>
      <c r="D433" t="s">
        <v>29</v>
      </c>
      <c r="E433" s="67">
        <v>5</v>
      </c>
      <c r="G433" s="2">
        <f t="shared" si="6"/>
        <v>153.29999999999998</v>
      </c>
    </row>
    <row r="434" spans="1:7">
      <c r="A434" s="3">
        <v>44264</v>
      </c>
      <c r="B434" s="422">
        <v>21873</v>
      </c>
      <c r="C434" s="422" t="s">
        <v>17</v>
      </c>
      <c r="D434" t="s">
        <v>14</v>
      </c>
      <c r="E434" s="67"/>
      <c r="F434" s="2">
        <v>56</v>
      </c>
      <c r="G434" s="2">
        <f t="shared" si="6"/>
        <v>97.299999999999983</v>
      </c>
    </row>
    <row r="435" spans="1:7">
      <c r="A435" s="3">
        <v>44264</v>
      </c>
      <c r="B435" s="422">
        <v>21873</v>
      </c>
      <c r="C435" s="422" t="s">
        <v>17</v>
      </c>
      <c r="D435" t="s">
        <v>15</v>
      </c>
      <c r="E435" s="67"/>
      <c r="F435" s="2">
        <v>5</v>
      </c>
      <c r="G435" s="2">
        <f t="shared" si="6"/>
        <v>92.299999999999983</v>
      </c>
    </row>
    <row r="436" spans="1:7">
      <c r="A436" s="3">
        <v>44308</v>
      </c>
      <c r="B436" s="422">
        <v>22228</v>
      </c>
      <c r="C436" s="422" t="s">
        <v>17</v>
      </c>
      <c r="D436" t="s">
        <v>12</v>
      </c>
      <c r="E436" s="67"/>
      <c r="F436" s="2">
        <v>80.599999999999994</v>
      </c>
      <c r="G436" s="2">
        <f t="shared" si="6"/>
        <v>11.699999999999989</v>
      </c>
    </row>
    <row r="437" spans="1:7">
      <c r="A437" s="3">
        <v>44308</v>
      </c>
      <c r="B437" s="422">
        <v>22228</v>
      </c>
      <c r="C437" s="422" t="s">
        <v>17</v>
      </c>
      <c r="D437" t="s">
        <v>13</v>
      </c>
      <c r="E437" s="67"/>
      <c r="F437" s="2">
        <v>11.7</v>
      </c>
      <c r="G437" s="2">
        <f t="shared" si="6"/>
        <v>0</v>
      </c>
    </row>
    <row r="438" spans="1:7">
      <c r="A438" s="31">
        <v>44286</v>
      </c>
      <c r="B438" s="421" t="s">
        <v>10</v>
      </c>
      <c r="C438" s="421" t="s">
        <v>18</v>
      </c>
      <c r="D438" t="s">
        <v>12</v>
      </c>
      <c r="E438" s="67">
        <v>88.4</v>
      </c>
      <c r="G438" s="2">
        <f t="shared" si="6"/>
        <v>88.4</v>
      </c>
    </row>
    <row r="439" spans="1:7">
      <c r="B439" s="422"/>
      <c r="C439" s="422"/>
      <c r="D439" t="s">
        <v>13</v>
      </c>
      <c r="E439" s="67">
        <v>9.8000000000000007</v>
      </c>
      <c r="G439" s="2">
        <f t="shared" si="6"/>
        <v>98.2</v>
      </c>
    </row>
    <row r="440" spans="1:7">
      <c r="B440" s="422"/>
      <c r="C440" s="422"/>
      <c r="D440" t="s">
        <v>31</v>
      </c>
      <c r="E440" s="67">
        <v>60</v>
      </c>
      <c r="G440" s="2">
        <f t="shared" si="6"/>
        <v>158.19999999999999</v>
      </c>
    </row>
    <row r="441" spans="1:7">
      <c r="B441" s="422"/>
      <c r="C441" s="422"/>
      <c r="D441" t="s">
        <v>29</v>
      </c>
      <c r="E441" s="67">
        <v>5</v>
      </c>
      <c r="G441" s="2">
        <f t="shared" si="6"/>
        <v>163.19999999999999</v>
      </c>
    </row>
    <row r="442" spans="1:7">
      <c r="B442" s="422"/>
      <c r="C442" s="422"/>
      <c r="D442" t="s">
        <v>40</v>
      </c>
      <c r="E442" s="67">
        <v>10</v>
      </c>
      <c r="G442" s="2">
        <f t="shared" ref="G442:G505" si="7">+G441+E442-F442</f>
        <v>173.2</v>
      </c>
    </row>
    <row r="443" spans="1:7">
      <c r="B443" s="422"/>
      <c r="C443" s="422"/>
      <c r="D443" t="s">
        <v>215</v>
      </c>
      <c r="E443" s="67">
        <v>150</v>
      </c>
      <c r="G443" s="2">
        <f t="shared" si="7"/>
        <v>323.2</v>
      </c>
    </row>
    <row r="444" spans="1:7">
      <c r="A444" s="3">
        <v>44277</v>
      </c>
      <c r="B444" s="422">
        <v>22004</v>
      </c>
      <c r="C444" s="422" t="s">
        <v>18</v>
      </c>
      <c r="D444" t="s">
        <v>40</v>
      </c>
      <c r="E444" s="67"/>
      <c r="F444" s="2">
        <v>10</v>
      </c>
      <c r="G444" s="2">
        <f t="shared" si="7"/>
        <v>313.2</v>
      </c>
    </row>
    <row r="445" spans="1:7">
      <c r="A445" s="3">
        <v>44293</v>
      </c>
      <c r="B445" s="422">
        <v>22093</v>
      </c>
      <c r="C445" s="422" t="s">
        <v>18</v>
      </c>
      <c r="D445" t="s">
        <v>14</v>
      </c>
      <c r="E445" s="67"/>
      <c r="F445" s="2">
        <v>60</v>
      </c>
      <c r="G445" s="2">
        <f t="shared" si="7"/>
        <v>253.2</v>
      </c>
    </row>
    <row r="446" spans="1:7">
      <c r="A446" s="3">
        <v>44293</v>
      </c>
      <c r="B446" s="422">
        <v>22093</v>
      </c>
      <c r="C446" s="422" t="s">
        <v>18</v>
      </c>
      <c r="D446" t="s">
        <v>15</v>
      </c>
      <c r="E446" s="67"/>
      <c r="F446" s="2">
        <v>5</v>
      </c>
      <c r="G446" s="2">
        <f t="shared" si="7"/>
        <v>248.2</v>
      </c>
    </row>
    <row r="447" spans="1:7">
      <c r="A447" s="3">
        <v>44293</v>
      </c>
      <c r="B447" s="422">
        <v>22093</v>
      </c>
      <c r="C447" s="422" t="s">
        <v>18</v>
      </c>
      <c r="D447" t="s">
        <v>215</v>
      </c>
      <c r="E447" s="67"/>
      <c r="F447" s="2">
        <v>150</v>
      </c>
      <c r="G447" s="2">
        <f t="shared" si="7"/>
        <v>98.199999999999989</v>
      </c>
    </row>
    <row r="448" spans="1:7">
      <c r="A448" s="3">
        <v>44322</v>
      </c>
      <c r="B448" s="422">
        <v>22383</v>
      </c>
      <c r="C448" s="422" t="s">
        <v>18</v>
      </c>
      <c r="D448" t="s">
        <v>12</v>
      </c>
      <c r="E448" s="67"/>
      <c r="F448" s="2">
        <v>88.4</v>
      </c>
      <c r="G448" s="2">
        <f t="shared" si="7"/>
        <v>9.7999999999999829</v>
      </c>
    </row>
    <row r="449" spans="1:7">
      <c r="A449" s="3">
        <v>44322</v>
      </c>
      <c r="B449" s="422">
        <v>22383</v>
      </c>
      <c r="C449" s="422" t="s">
        <v>18</v>
      </c>
      <c r="D449" t="s">
        <v>13</v>
      </c>
      <c r="E449" s="67"/>
      <c r="F449" s="2">
        <v>9.8000000000000007</v>
      </c>
      <c r="G449" s="2">
        <f t="shared" si="7"/>
        <v>-1.7763568394002505E-14</v>
      </c>
    </row>
    <row r="450" spans="1:7">
      <c r="A450" s="31">
        <v>44316</v>
      </c>
      <c r="B450" s="421" t="s">
        <v>10</v>
      </c>
      <c r="C450" s="421" t="s">
        <v>19</v>
      </c>
      <c r="D450" t="s">
        <v>12</v>
      </c>
      <c r="E450" s="67">
        <v>85.3</v>
      </c>
      <c r="G450" s="2">
        <f t="shared" si="7"/>
        <v>85.299999999999983</v>
      </c>
    </row>
    <row r="451" spans="1:7">
      <c r="B451" s="422"/>
      <c r="C451" s="422"/>
      <c r="D451" t="s">
        <v>13</v>
      </c>
      <c r="E451" s="67">
        <v>10.8</v>
      </c>
      <c r="G451" s="2">
        <f t="shared" si="7"/>
        <v>96.09999999999998</v>
      </c>
    </row>
    <row r="452" spans="1:7">
      <c r="B452" s="422"/>
      <c r="C452" s="422"/>
      <c r="D452" t="s">
        <v>31</v>
      </c>
      <c r="E452" s="67">
        <v>60</v>
      </c>
      <c r="G452" s="2">
        <f t="shared" si="7"/>
        <v>156.09999999999997</v>
      </c>
    </row>
    <row r="453" spans="1:7">
      <c r="B453" s="422"/>
      <c r="C453" s="422"/>
      <c r="D453" t="s">
        <v>29</v>
      </c>
      <c r="E453" s="67">
        <v>5</v>
      </c>
      <c r="G453" s="2">
        <f t="shared" si="7"/>
        <v>161.09999999999997</v>
      </c>
    </row>
    <row r="454" spans="1:7">
      <c r="B454" s="422"/>
      <c r="C454" s="422"/>
      <c r="D454" t="s">
        <v>215</v>
      </c>
      <c r="E454" s="67">
        <v>150</v>
      </c>
      <c r="G454" s="2">
        <f t="shared" si="7"/>
        <v>311.09999999999997</v>
      </c>
    </row>
    <row r="455" spans="1:7">
      <c r="A455" s="3">
        <v>44337</v>
      </c>
      <c r="B455" s="422">
        <v>22547</v>
      </c>
      <c r="C455" s="422" t="s">
        <v>19</v>
      </c>
      <c r="D455" t="s">
        <v>12</v>
      </c>
      <c r="E455" s="67"/>
      <c r="F455" s="2">
        <v>85.3</v>
      </c>
      <c r="G455" s="2">
        <f t="shared" si="7"/>
        <v>225.79999999999995</v>
      </c>
    </row>
    <row r="456" spans="1:7">
      <c r="A456" s="3">
        <v>44337</v>
      </c>
      <c r="B456" s="422">
        <v>22547</v>
      </c>
      <c r="C456" s="422" t="s">
        <v>19</v>
      </c>
      <c r="D456" t="s">
        <v>13</v>
      </c>
      <c r="E456" s="67"/>
      <c r="F456" s="2">
        <v>10.8</v>
      </c>
      <c r="G456" s="2">
        <f t="shared" si="7"/>
        <v>214.99999999999994</v>
      </c>
    </row>
    <row r="457" spans="1:7">
      <c r="A457" s="3">
        <v>44337</v>
      </c>
      <c r="B457" s="422">
        <v>22548</v>
      </c>
      <c r="C457" s="422" t="s">
        <v>19</v>
      </c>
      <c r="D457" t="s">
        <v>14</v>
      </c>
      <c r="E457" s="67"/>
      <c r="F457" s="2">
        <v>60</v>
      </c>
      <c r="G457" s="2">
        <f t="shared" si="7"/>
        <v>154.99999999999994</v>
      </c>
    </row>
    <row r="458" spans="1:7">
      <c r="A458" s="3">
        <v>44337</v>
      </c>
      <c r="B458" s="422">
        <v>22548</v>
      </c>
      <c r="C458" s="422" t="s">
        <v>19</v>
      </c>
      <c r="D458" t="s">
        <v>15</v>
      </c>
      <c r="E458" s="67"/>
      <c r="F458" s="2">
        <v>5</v>
      </c>
      <c r="G458" s="2">
        <f t="shared" si="7"/>
        <v>149.99999999999994</v>
      </c>
    </row>
    <row r="459" spans="1:7">
      <c r="A459" s="3">
        <v>44452</v>
      </c>
      <c r="B459" s="422">
        <v>23446</v>
      </c>
      <c r="C459" s="422" t="s">
        <v>19</v>
      </c>
      <c r="D459" t="s">
        <v>215</v>
      </c>
      <c r="E459" s="67"/>
      <c r="F459" s="2">
        <v>150</v>
      </c>
      <c r="G459" s="2">
        <f t="shared" si="7"/>
        <v>0</v>
      </c>
    </row>
    <row r="460" spans="1:7">
      <c r="A460" s="31">
        <v>44347</v>
      </c>
      <c r="B460" s="421" t="s">
        <v>10</v>
      </c>
      <c r="C460" s="421" t="s">
        <v>20</v>
      </c>
      <c r="D460" t="s">
        <v>12</v>
      </c>
      <c r="E460" s="67">
        <v>69.3</v>
      </c>
      <c r="G460" s="2">
        <f t="shared" si="7"/>
        <v>69.3</v>
      </c>
    </row>
    <row r="461" spans="1:7">
      <c r="B461" s="422"/>
      <c r="C461" s="422"/>
      <c r="D461" t="s">
        <v>13</v>
      </c>
      <c r="E461" s="67">
        <v>9.5</v>
      </c>
      <c r="G461" s="2">
        <f t="shared" si="7"/>
        <v>78.8</v>
      </c>
    </row>
    <row r="462" spans="1:7">
      <c r="B462" s="422"/>
      <c r="C462" s="422"/>
      <c r="D462" t="s">
        <v>31</v>
      </c>
      <c r="E462" s="67">
        <v>60</v>
      </c>
      <c r="G462" s="2">
        <f t="shared" si="7"/>
        <v>138.80000000000001</v>
      </c>
    </row>
    <row r="463" spans="1:7">
      <c r="B463" s="422"/>
      <c r="C463" s="422"/>
      <c r="D463" t="s">
        <v>29</v>
      </c>
      <c r="E463" s="67">
        <v>5</v>
      </c>
      <c r="G463" s="2">
        <f t="shared" si="7"/>
        <v>143.80000000000001</v>
      </c>
    </row>
    <row r="464" spans="1:7">
      <c r="B464" s="422"/>
      <c r="C464" s="422"/>
      <c r="D464" t="s">
        <v>215</v>
      </c>
      <c r="E464" s="67">
        <v>150</v>
      </c>
      <c r="G464" s="2">
        <f t="shared" si="7"/>
        <v>293.8</v>
      </c>
    </row>
    <row r="465" spans="1:7">
      <c r="A465" s="3">
        <v>44386</v>
      </c>
      <c r="B465" s="422">
        <v>22966</v>
      </c>
      <c r="C465" s="422" t="s">
        <v>20</v>
      </c>
      <c r="D465" t="s">
        <v>12</v>
      </c>
      <c r="E465" s="67"/>
      <c r="F465" s="67">
        <v>69.3</v>
      </c>
      <c r="G465" s="2">
        <f t="shared" si="7"/>
        <v>224.5</v>
      </c>
    </row>
    <row r="466" spans="1:7">
      <c r="A466" s="3">
        <v>44386</v>
      </c>
      <c r="B466" s="422">
        <v>22966</v>
      </c>
      <c r="C466" s="422" t="s">
        <v>20</v>
      </c>
      <c r="D466" t="s">
        <v>13</v>
      </c>
      <c r="E466" s="67"/>
      <c r="F466" s="67">
        <v>9.5</v>
      </c>
      <c r="G466" s="2">
        <f t="shared" si="7"/>
        <v>215</v>
      </c>
    </row>
    <row r="467" spans="1:7">
      <c r="A467" s="3">
        <v>44337</v>
      </c>
      <c r="B467" s="422">
        <v>22548</v>
      </c>
      <c r="C467" s="422" t="s">
        <v>20</v>
      </c>
      <c r="D467" t="s">
        <v>14</v>
      </c>
      <c r="E467" s="67"/>
      <c r="F467" s="2">
        <v>60</v>
      </c>
      <c r="G467" s="2">
        <f t="shared" si="7"/>
        <v>155</v>
      </c>
    </row>
    <row r="468" spans="1:7">
      <c r="A468" s="3">
        <v>44337</v>
      </c>
      <c r="B468" s="422">
        <v>22548</v>
      </c>
      <c r="C468" s="422" t="s">
        <v>20</v>
      </c>
      <c r="D468" t="s">
        <v>15</v>
      </c>
      <c r="E468" s="67"/>
      <c r="F468" s="2">
        <v>5</v>
      </c>
      <c r="G468" s="2">
        <f t="shared" si="7"/>
        <v>150</v>
      </c>
    </row>
    <row r="469" spans="1:7">
      <c r="A469" s="3">
        <v>44452</v>
      </c>
      <c r="B469" s="422">
        <v>23446</v>
      </c>
      <c r="C469" s="422" t="s">
        <v>20</v>
      </c>
      <c r="D469" t="s">
        <v>215</v>
      </c>
      <c r="E469" s="67"/>
      <c r="F469" s="67">
        <v>150</v>
      </c>
      <c r="G469" s="2">
        <f t="shared" si="7"/>
        <v>0</v>
      </c>
    </row>
    <row r="470" spans="1:7">
      <c r="A470" s="31">
        <v>44377</v>
      </c>
      <c r="B470" s="421" t="s">
        <v>10</v>
      </c>
      <c r="C470" s="421" t="s">
        <v>21</v>
      </c>
      <c r="D470" t="s">
        <v>12</v>
      </c>
      <c r="E470" s="67">
        <v>75.900000000000006</v>
      </c>
      <c r="G470" s="2">
        <f t="shared" si="7"/>
        <v>75.900000000000006</v>
      </c>
    </row>
    <row r="471" spans="1:7">
      <c r="B471" s="422"/>
      <c r="C471" s="422"/>
      <c r="D471" t="s">
        <v>13</v>
      </c>
      <c r="E471" s="82">
        <v>11.4</v>
      </c>
      <c r="G471" s="2">
        <f t="shared" si="7"/>
        <v>87.300000000000011</v>
      </c>
    </row>
    <row r="472" spans="1:7">
      <c r="B472" s="422"/>
      <c r="C472" s="422"/>
      <c r="D472" t="s">
        <v>31</v>
      </c>
      <c r="E472" s="67">
        <v>60</v>
      </c>
      <c r="G472" s="2">
        <f t="shared" si="7"/>
        <v>147.30000000000001</v>
      </c>
    </row>
    <row r="473" spans="1:7">
      <c r="B473" s="422"/>
      <c r="C473" s="422"/>
      <c r="D473" t="s">
        <v>29</v>
      </c>
      <c r="E473" s="67">
        <v>5</v>
      </c>
      <c r="G473" s="2">
        <f t="shared" si="7"/>
        <v>152.30000000000001</v>
      </c>
    </row>
    <row r="474" spans="1:7">
      <c r="B474" s="422"/>
      <c r="C474" s="422"/>
      <c r="D474" t="s">
        <v>215</v>
      </c>
      <c r="E474" s="67">
        <v>150</v>
      </c>
      <c r="G474" s="2">
        <f t="shared" si="7"/>
        <v>302.3</v>
      </c>
    </row>
    <row r="475" spans="1:7">
      <c r="A475" s="3">
        <v>44420</v>
      </c>
      <c r="B475" s="422">
        <v>23207</v>
      </c>
      <c r="C475" s="422" t="s">
        <v>21</v>
      </c>
      <c r="D475" t="s">
        <v>12</v>
      </c>
      <c r="E475" s="67"/>
      <c r="F475" s="67">
        <v>75.900000000000006</v>
      </c>
      <c r="G475" s="2">
        <f t="shared" si="7"/>
        <v>226.4</v>
      </c>
    </row>
    <row r="476" spans="1:7">
      <c r="A476" s="3">
        <v>44420</v>
      </c>
      <c r="B476" s="422">
        <v>23207</v>
      </c>
      <c r="C476" s="422" t="s">
        <v>21</v>
      </c>
      <c r="D476" t="s">
        <v>13</v>
      </c>
      <c r="E476" s="67"/>
      <c r="F476" s="82">
        <v>11.4</v>
      </c>
      <c r="G476" s="2">
        <f t="shared" si="7"/>
        <v>215</v>
      </c>
    </row>
    <row r="477" spans="1:7">
      <c r="A477" s="3">
        <v>44420</v>
      </c>
      <c r="B477" s="422">
        <v>23208</v>
      </c>
      <c r="C477" s="422" t="s">
        <v>21</v>
      </c>
      <c r="D477" t="s">
        <v>31</v>
      </c>
      <c r="E477" s="67"/>
      <c r="F477" s="67">
        <v>60</v>
      </c>
      <c r="G477" s="2">
        <f t="shared" si="7"/>
        <v>155</v>
      </c>
    </row>
    <row r="478" spans="1:7">
      <c r="A478" s="3">
        <v>44420</v>
      </c>
      <c r="B478" s="422">
        <v>23208</v>
      </c>
      <c r="C478" s="422" t="s">
        <v>21</v>
      </c>
      <c r="D478" t="s">
        <v>29</v>
      </c>
      <c r="E478" s="67"/>
      <c r="F478" s="67">
        <v>5</v>
      </c>
      <c r="G478" s="2">
        <f t="shared" si="7"/>
        <v>150</v>
      </c>
    </row>
    <row r="479" spans="1:7">
      <c r="A479" s="3">
        <v>44452</v>
      </c>
      <c r="B479" s="422">
        <v>23446</v>
      </c>
      <c r="C479" s="422" t="s">
        <v>21</v>
      </c>
      <c r="D479" t="s">
        <v>215</v>
      </c>
      <c r="E479" s="67"/>
      <c r="F479" s="67">
        <v>100</v>
      </c>
      <c r="G479" s="2">
        <f t="shared" si="7"/>
        <v>50</v>
      </c>
    </row>
    <row r="480" spans="1:7">
      <c r="A480" s="3">
        <v>44511</v>
      </c>
      <c r="B480" s="422">
        <v>23764</v>
      </c>
      <c r="C480" s="422" t="s">
        <v>21</v>
      </c>
      <c r="D480" t="s">
        <v>215</v>
      </c>
      <c r="E480" s="67"/>
      <c r="F480" s="67">
        <v>50</v>
      </c>
      <c r="G480" s="2">
        <f t="shared" si="7"/>
        <v>0</v>
      </c>
    </row>
    <row r="481" spans="1:7">
      <c r="A481" s="81">
        <v>44408</v>
      </c>
      <c r="B481" s="421" t="s">
        <v>10</v>
      </c>
      <c r="C481" s="421" t="s">
        <v>22</v>
      </c>
      <c r="D481" t="s">
        <v>12</v>
      </c>
      <c r="E481" s="2">
        <v>66.5</v>
      </c>
      <c r="G481" s="2">
        <f t="shared" si="7"/>
        <v>66.5</v>
      </c>
    </row>
    <row r="482" spans="1:7">
      <c r="A482" s="70"/>
      <c r="B482" s="422"/>
      <c r="C482" s="422"/>
      <c r="D482" t="s">
        <v>13</v>
      </c>
      <c r="E482" s="2">
        <v>8.8000000000000007</v>
      </c>
      <c r="G482" s="2">
        <f t="shared" si="7"/>
        <v>75.3</v>
      </c>
    </row>
    <row r="483" spans="1:7">
      <c r="A483" s="70"/>
      <c r="B483" s="422"/>
      <c r="C483" s="422"/>
      <c r="D483" t="s">
        <v>14</v>
      </c>
      <c r="E483" s="2">
        <v>60</v>
      </c>
      <c r="G483" s="2">
        <f t="shared" si="7"/>
        <v>135.30000000000001</v>
      </c>
    </row>
    <row r="484" spans="1:7">
      <c r="A484" s="70"/>
      <c r="B484" s="422"/>
      <c r="C484" s="422"/>
      <c r="D484" t="s">
        <v>15</v>
      </c>
      <c r="E484" s="2">
        <v>5</v>
      </c>
      <c r="G484" s="2">
        <f t="shared" si="7"/>
        <v>140.30000000000001</v>
      </c>
    </row>
    <row r="485" spans="1:7">
      <c r="B485" s="422"/>
      <c r="C485" s="422"/>
      <c r="D485" t="s">
        <v>215</v>
      </c>
      <c r="E485" s="67">
        <v>150</v>
      </c>
      <c r="G485" s="2">
        <f t="shared" si="7"/>
        <v>290.3</v>
      </c>
    </row>
    <row r="486" spans="1:7">
      <c r="A486" s="3">
        <v>44420</v>
      </c>
      <c r="B486" s="422">
        <v>23208</v>
      </c>
      <c r="C486" s="422" t="s">
        <v>22</v>
      </c>
      <c r="D486" t="s">
        <v>31</v>
      </c>
      <c r="F486" s="67">
        <v>60</v>
      </c>
      <c r="G486" s="2">
        <f t="shared" si="7"/>
        <v>230.3</v>
      </c>
    </row>
    <row r="487" spans="1:7">
      <c r="A487" s="3">
        <v>44420</v>
      </c>
      <c r="B487" s="422">
        <v>23208</v>
      </c>
      <c r="C487" s="422" t="s">
        <v>22</v>
      </c>
      <c r="D487" t="s">
        <v>29</v>
      </c>
      <c r="F487" s="67">
        <v>5</v>
      </c>
      <c r="G487" s="2">
        <f t="shared" si="7"/>
        <v>225.3</v>
      </c>
    </row>
    <row r="488" spans="1:7">
      <c r="A488" s="3">
        <v>44475</v>
      </c>
      <c r="B488" s="422">
        <v>23590</v>
      </c>
      <c r="C488" s="422" t="s">
        <v>22</v>
      </c>
      <c r="D488" t="s">
        <v>12</v>
      </c>
      <c r="F488" s="2">
        <v>66.5</v>
      </c>
      <c r="G488" s="2">
        <f t="shared" si="7"/>
        <v>158.80000000000001</v>
      </c>
    </row>
    <row r="489" spans="1:7">
      <c r="A489" s="3">
        <v>44475</v>
      </c>
      <c r="B489" s="422">
        <v>23590</v>
      </c>
      <c r="C489" s="422" t="s">
        <v>22</v>
      </c>
      <c r="D489" t="s">
        <v>13</v>
      </c>
      <c r="F489" s="2">
        <v>8.8000000000000007</v>
      </c>
      <c r="G489" s="2">
        <f t="shared" si="7"/>
        <v>150</v>
      </c>
    </row>
    <row r="490" spans="1:7">
      <c r="A490" s="3">
        <v>44511</v>
      </c>
      <c r="B490" s="422">
        <v>23764</v>
      </c>
      <c r="C490" s="422" t="s">
        <v>22</v>
      </c>
      <c r="D490" t="s">
        <v>215</v>
      </c>
      <c r="F490" s="67">
        <v>150</v>
      </c>
      <c r="G490" s="2">
        <f t="shared" si="7"/>
        <v>0</v>
      </c>
    </row>
    <row r="491" spans="1:7">
      <c r="A491" s="31">
        <v>44439</v>
      </c>
      <c r="B491" s="421" t="s">
        <v>10</v>
      </c>
      <c r="C491" s="421" t="s">
        <v>23</v>
      </c>
      <c r="D491" t="s">
        <v>12</v>
      </c>
      <c r="E491" s="2">
        <v>75.3</v>
      </c>
      <c r="G491" s="2">
        <f t="shared" si="7"/>
        <v>75.3</v>
      </c>
    </row>
    <row r="492" spans="1:7">
      <c r="B492" s="422"/>
      <c r="C492" s="422"/>
      <c r="D492" t="s">
        <v>13</v>
      </c>
      <c r="E492" s="2">
        <v>9.1</v>
      </c>
      <c r="G492" s="2">
        <f t="shared" si="7"/>
        <v>84.399999999999991</v>
      </c>
    </row>
    <row r="493" spans="1:7">
      <c r="B493" s="422"/>
      <c r="C493" s="422"/>
      <c r="D493" t="s">
        <v>14</v>
      </c>
      <c r="E493" s="2">
        <v>60</v>
      </c>
      <c r="G493" s="2">
        <f t="shared" si="7"/>
        <v>144.39999999999998</v>
      </c>
    </row>
    <row r="494" spans="1:7">
      <c r="B494" s="422"/>
      <c r="C494" s="422"/>
      <c r="D494" t="s">
        <v>15</v>
      </c>
      <c r="E494" s="2">
        <v>5</v>
      </c>
      <c r="G494" s="2">
        <f t="shared" si="7"/>
        <v>149.39999999999998</v>
      </c>
    </row>
    <row r="495" spans="1:7">
      <c r="B495" s="422"/>
      <c r="C495" s="422"/>
      <c r="D495" t="s">
        <v>215</v>
      </c>
      <c r="E495" s="67">
        <v>150</v>
      </c>
      <c r="G495" s="2">
        <f t="shared" si="7"/>
        <v>299.39999999999998</v>
      </c>
    </row>
    <row r="496" spans="1:7">
      <c r="A496" s="3">
        <v>44475</v>
      </c>
      <c r="B496" s="422">
        <v>23590</v>
      </c>
      <c r="C496" s="422" t="s">
        <v>23</v>
      </c>
      <c r="D496" t="s">
        <v>12</v>
      </c>
      <c r="E496" s="67"/>
      <c r="F496" s="2">
        <v>75.3</v>
      </c>
      <c r="G496" s="2">
        <f t="shared" si="7"/>
        <v>224.09999999999997</v>
      </c>
    </row>
    <row r="497" spans="1:14">
      <c r="A497" s="3">
        <v>44475</v>
      </c>
      <c r="B497" s="422">
        <v>23590</v>
      </c>
      <c r="C497" s="422" t="s">
        <v>23</v>
      </c>
      <c r="D497" t="s">
        <v>13</v>
      </c>
      <c r="E497" s="67"/>
      <c r="F497" s="2">
        <v>9.1</v>
      </c>
      <c r="G497" s="2">
        <f t="shared" si="7"/>
        <v>214.99999999999997</v>
      </c>
    </row>
    <row r="498" spans="1:14">
      <c r="A498" s="3">
        <v>44475</v>
      </c>
      <c r="B498" s="422">
        <v>23591</v>
      </c>
      <c r="C498" s="422" t="s">
        <v>23</v>
      </c>
      <c r="D498" t="s">
        <v>14</v>
      </c>
      <c r="E498" s="67"/>
      <c r="F498" s="2">
        <v>60</v>
      </c>
      <c r="G498" s="2">
        <f t="shared" si="7"/>
        <v>154.99999999999997</v>
      </c>
    </row>
    <row r="499" spans="1:14">
      <c r="A499" s="3">
        <v>44475</v>
      </c>
      <c r="B499" s="422">
        <v>23591</v>
      </c>
      <c r="C499" s="422" t="s">
        <v>23</v>
      </c>
      <c r="D499" t="s">
        <v>15</v>
      </c>
      <c r="E499" s="67"/>
      <c r="F499" s="2">
        <v>5</v>
      </c>
      <c r="G499" s="2">
        <f t="shared" si="7"/>
        <v>149.99999999999997</v>
      </c>
    </row>
    <row r="500" spans="1:14">
      <c r="A500" s="3">
        <v>44511</v>
      </c>
      <c r="B500" s="422">
        <v>23764</v>
      </c>
      <c r="C500" s="422" t="s">
        <v>23</v>
      </c>
      <c r="D500" t="s">
        <v>215</v>
      </c>
      <c r="E500" s="67"/>
      <c r="F500" s="2">
        <v>150</v>
      </c>
      <c r="G500" s="2">
        <f t="shared" si="7"/>
        <v>0</v>
      </c>
    </row>
    <row r="501" spans="1:14">
      <c r="A501" s="31">
        <v>44469</v>
      </c>
      <c r="B501" s="421" t="s">
        <v>10</v>
      </c>
      <c r="C501" s="421" t="s">
        <v>41</v>
      </c>
      <c r="D501" t="s">
        <v>12</v>
      </c>
      <c r="E501" s="67">
        <v>77.900000000000006</v>
      </c>
      <c r="G501" s="2">
        <f t="shared" si="7"/>
        <v>77.900000000000006</v>
      </c>
    </row>
    <row r="502" spans="1:14">
      <c r="B502" s="422"/>
      <c r="C502" s="422"/>
      <c r="D502" t="s">
        <v>13</v>
      </c>
      <c r="E502" s="67">
        <v>10.7</v>
      </c>
      <c r="G502" s="2">
        <f t="shared" si="7"/>
        <v>88.600000000000009</v>
      </c>
    </row>
    <row r="503" spans="1:14">
      <c r="B503" s="422"/>
      <c r="C503" s="422"/>
      <c r="D503" t="s">
        <v>14</v>
      </c>
      <c r="E503" s="67">
        <v>60</v>
      </c>
      <c r="G503" s="2">
        <f t="shared" si="7"/>
        <v>148.60000000000002</v>
      </c>
    </row>
    <row r="504" spans="1:14">
      <c r="B504" s="422"/>
      <c r="C504" s="422"/>
      <c r="D504" t="s">
        <v>15</v>
      </c>
      <c r="E504" s="67">
        <v>5</v>
      </c>
      <c r="G504" s="2">
        <f t="shared" si="7"/>
        <v>153.60000000000002</v>
      </c>
    </row>
    <row r="505" spans="1:14">
      <c r="B505" s="422"/>
      <c r="C505" s="422"/>
      <c r="D505" t="s">
        <v>215</v>
      </c>
      <c r="E505" s="125">
        <v>100</v>
      </c>
      <c r="G505" s="2">
        <f t="shared" si="7"/>
        <v>253.60000000000002</v>
      </c>
    </row>
    <row r="506" spans="1:14">
      <c r="A506" s="3">
        <v>44475</v>
      </c>
      <c r="B506" s="422">
        <v>23591</v>
      </c>
      <c r="C506" s="422" t="s">
        <v>41</v>
      </c>
      <c r="D506" t="s">
        <v>14</v>
      </c>
      <c r="E506" s="67"/>
      <c r="F506" s="2">
        <v>60</v>
      </c>
      <c r="G506" s="2">
        <f t="shared" ref="G506:G569" si="8">+G505+E506-F506</f>
        <v>193.60000000000002</v>
      </c>
    </row>
    <row r="507" spans="1:14">
      <c r="A507" s="3">
        <v>44475</v>
      </c>
      <c r="B507" s="422">
        <v>23591</v>
      </c>
      <c r="C507" s="422" t="s">
        <v>41</v>
      </c>
      <c r="D507" t="s">
        <v>15</v>
      </c>
      <c r="E507" s="67"/>
      <c r="F507" s="2">
        <v>5</v>
      </c>
      <c r="G507" s="2">
        <f t="shared" si="8"/>
        <v>188.60000000000002</v>
      </c>
    </row>
    <row r="508" spans="1:14">
      <c r="A508" s="3">
        <v>44511</v>
      </c>
      <c r="B508" s="422">
        <v>23764</v>
      </c>
      <c r="C508" s="422" t="s">
        <v>41</v>
      </c>
      <c r="D508" t="s">
        <v>215</v>
      </c>
      <c r="E508" s="67"/>
      <c r="F508" s="2">
        <v>100</v>
      </c>
      <c r="G508" s="2">
        <f t="shared" si="8"/>
        <v>88.600000000000023</v>
      </c>
    </row>
    <row r="509" spans="1:14">
      <c r="A509" s="3">
        <v>44511</v>
      </c>
      <c r="B509" s="422">
        <v>23765</v>
      </c>
      <c r="C509" s="422" t="s">
        <v>41</v>
      </c>
      <c r="D509" t="s">
        <v>12</v>
      </c>
      <c r="E509" s="67"/>
      <c r="F509" s="67">
        <v>77.900000000000006</v>
      </c>
      <c r="G509" s="2">
        <f t="shared" si="8"/>
        <v>10.700000000000017</v>
      </c>
    </row>
    <row r="510" spans="1:14">
      <c r="A510" s="3">
        <v>44511</v>
      </c>
      <c r="B510" s="422">
        <v>23765</v>
      </c>
      <c r="C510" s="422" t="s">
        <v>41</v>
      </c>
      <c r="D510" t="s">
        <v>13</v>
      </c>
      <c r="E510" s="67"/>
      <c r="F510" s="67">
        <v>10.4</v>
      </c>
      <c r="G510" s="2">
        <f t="shared" si="8"/>
        <v>0.3000000000000167</v>
      </c>
    </row>
    <row r="511" spans="1:14">
      <c r="A511" s="3">
        <v>44516</v>
      </c>
      <c r="B511" s="422">
        <v>23856</v>
      </c>
      <c r="C511" s="422" t="s">
        <v>41</v>
      </c>
      <c r="D511" t="s">
        <v>13</v>
      </c>
      <c r="F511" s="2">
        <v>0.3</v>
      </c>
      <c r="G511" s="21">
        <f t="shared" si="8"/>
        <v>1.6708856520608606E-14</v>
      </c>
    </row>
    <row r="512" spans="1:14">
      <c r="A512" s="81">
        <v>44500</v>
      </c>
      <c r="B512" s="421" t="s">
        <v>10</v>
      </c>
      <c r="C512" s="421" t="s">
        <v>25</v>
      </c>
      <c r="D512" t="s">
        <v>12</v>
      </c>
      <c r="E512" s="2">
        <v>80.7</v>
      </c>
      <c r="G512" s="2">
        <f t="shared" si="8"/>
        <v>80.700000000000017</v>
      </c>
      <c r="J512"/>
      <c r="N512"/>
    </row>
    <row r="513" spans="1:19">
      <c r="A513" s="70"/>
      <c r="B513" s="422"/>
      <c r="C513" s="422"/>
      <c r="D513" t="s">
        <v>13</v>
      </c>
      <c r="E513" s="2">
        <v>8.6</v>
      </c>
      <c r="G513" s="2">
        <f t="shared" si="8"/>
        <v>89.300000000000011</v>
      </c>
      <c r="J513"/>
      <c r="N513"/>
    </row>
    <row r="514" spans="1:19">
      <c r="A514" s="70"/>
      <c r="B514" s="422"/>
      <c r="C514" s="422"/>
      <c r="D514" t="s">
        <v>14</v>
      </c>
      <c r="E514" s="2">
        <v>60</v>
      </c>
      <c r="G514" s="2">
        <f t="shared" si="8"/>
        <v>149.30000000000001</v>
      </c>
      <c r="J514"/>
      <c r="N514"/>
    </row>
    <row r="515" spans="1:19">
      <c r="A515" s="70"/>
      <c r="B515" s="422"/>
      <c r="C515" s="422"/>
      <c r="D515" t="s">
        <v>15</v>
      </c>
      <c r="E515" s="2">
        <v>5</v>
      </c>
      <c r="G515" s="2">
        <f t="shared" si="8"/>
        <v>154.30000000000001</v>
      </c>
      <c r="J515"/>
      <c r="N515"/>
    </row>
    <row r="516" spans="1:19">
      <c r="A516" s="70"/>
      <c r="B516" s="422"/>
      <c r="C516" s="422"/>
      <c r="D516" t="s">
        <v>215</v>
      </c>
      <c r="E516" s="126">
        <v>100</v>
      </c>
      <c r="G516" s="2">
        <f t="shared" si="8"/>
        <v>254.3</v>
      </c>
      <c r="J516"/>
      <c r="N516"/>
    </row>
    <row r="517" spans="1:19">
      <c r="A517" s="3">
        <v>44511</v>
      </c>
      <c r="B517" s="422">
        <v>23764</v>
      </c>
      <c r="C517" s="422" t="s">
        <v>25</v>
      </c>
      <c r="D517" t="s">
        <v>215</v>
      </c>
      <c r="F517" s="2">
        <v>100</v>
      </c>
      <c r="G517" s="2">
        <f t="shared" si="8"/>
        <v>154.30000000000001</v>
      </c>
      <c r="J517"/>
      <c r="N517"/>
    </row>
    <row r="518" spans="1:19">
      <c r="A518" s="3">
        <v>44511</v>
      </c>
      <c r="B518" s="422">
        <v>23766</v>
      </c>
      <c r="C518" s="422" t="s">
        <v>25</v>
      </c>
      <c r="D518" t="s">
        <v>14</v>
      </c>
      <c r="F518" s="2">
        <v>60</v>
      </c>
      <c r="G518" s="2">
        <f t="shared" si="8"/>
        <v>94.300000000000011</v>
      </c>
      <c r="J518"/>
      <c r="N518"/>
    </row>
    <row r="519" spans="1:19">
      <c r="A519" s="3">
        <v>44511</v>
      </c>
      <c r="B519" s="422">
        <v>23766</v>
      </c>
      <c r="C519" s="422" t="s">
        <v>25</v>
      </c>
      <c r="D519" t="s">
        <v>15</v>
      </c>
      <c r="F519" s="2">
        <v>5</v>
      </c>
      <c r="G519" s="2">
        <f t="shared" si="8"/>
        <v>89.300000000000011</v>
      </c>
      <c r="J519" s="421" t="s">
        <v>25</v>
      </c>
      <c r="K519" t="s">
        <v>12</v>
      </c>
      <c r="M519" s="2">
        <v>80.7</v>
      </c>
      <c r="N519"/>
      <c r="Q519" s="421" t="s">
        <v>26</v>
      </c>
      <c r="R519" t="s">
        <v>143</v>
      </c>
      <c r="S519" s="2">
        <v>10</v>
      </c>
    </row>
    <row r="520" spans="1:19">
      <c r="A520" s="70">
        <v>44578</v>
      </c>
      <c r="B520" s="422">
        <v>24125</v>
      </c>
      <c r="C520" s="422" t="s">
        <v>25</v>
      </c>
      <c r="D520" t="s">
        <v>12</v>
      </c>
      <c r="F520" s="2">
        <v>80.7</v>
      </c>
      <c r="G520" s="2">
        <f t="shared" si="8"/>
        <v>8.6000000000000085</v>
      </c>
      <c r="J520" s="421"/>
      <c r="M520" s="2"/>
      <c r="N520"/>
      <c r="Q520" s="421" t="s">
        <v>27</v>
      </c>
      <c r="R520" t="s">
        <v>12</v>
      </c>
      <c r="S520" s="2">
        <v>90.5</v>
      </c>
    </row>
    <row r="521" spans="1:19">
      <c r="A521" s="432">
        <v>44578</v>
      </c>
      <c r="B521" s="422">
        <v>24125</v>
      </c>
      <c r="C521" s="422" t="s">
        <v>25</v>
      </c>
      <c r="D521" t="s">
        <v>13</v>
      </c>
      <c r="F521" s="2">
        <v>8.6</v>
      </c>
      <c r="G521" s="21">
        <f t="shared" si="8"/>
        <v>0</v>
      </c>
      <c r="J521" s="421"/>
      <c r="M521" s="2"/>
      <c r="N521"/>
      <c r="R521" t="s">
        <v>13</v>
      </c>
      <c r="S521" s="2">
        <v>10.4</v>
      </c>
    </row>
    <row r="522" spans="1:19">
      <c r="A522" s="81">
        <v>44530</v>
      </c>
      <c r="B522" s="421" t="s">
        <v>10</v>
      </c>
      <c r="C522" s="421" t="s">
        <v>26</v>
      </c>
      <c r="D522" t="s">
        <v>12</v>
      </c>
      <c r="E522" s="2">
        <v>86.2</v>
      </c>
      <c r="G522" s="2">
        <f t="shared" si="8"/>
        <v>86.2</v>
      </c>
      <c r="J522" s="422"/>
      <c r="K522" t="s">
        <v>13</v>
      </c>
      <c r="M522" s="2">
        <v>8.6</v>
      </c>
      <c r="N522"/>
      <c r="Q522" s="421" t="s">
        <v>11</v>
      </c>
      <c r="R522" t="s">
        <v>12</v>
      </c>
      <c r="S522" s="2">
        <v>95.7</v>
      </c>
    </row>
    <row r="523" spans="1:19">
      <c r="A523" s="70"/>
      <c r="B523" s="422"/>
      <c r="C523" s="422"/>
      <c r="D523" t="s">
        <v>13</v>
      </c>
      <c r="E523" s="2">
        <v>10</v>
      </c>
      <c r="G523" s="2">
        <f t="shared" si="8"/>
        <v>96.2</v>
      </c>
      <c r="J523" s="421" t="s">
        <v>26</v>
      </c>
      <c r="K523" t="s">
        <v>12</v>
      </c>
      <c r="M523" s="2">
        <v>86.2</v>
      </c>
      <c r="N523"/>
      <c r="Q523" s="422"/>
      <c r="R523" t="s">
        <v>13</v>
      </c>
      <c r="S523" s="2">
        <v>12.3</v>
      </c>
    </row>
    <row r="524" spans="1:19">
      <c r="A524" s="70"/>
      <c r="B524" s="422"/>
      <c r="C524" s="422"/>
      <c r="D524" t="s">
        <v>14</v>
      </c>
      <c r="E524" s="2">
        <v>60</v>
      </c>
      <c r="G524" s="2">
        <f t="shared" si="8"/>
        <v>156.19999999999999</v>
      </c>
      <c r="J524" s="422"/>
      <c r="K524" t="s">
        <v>13</v>
      </c>
      <c r="M524" s="2">
        <v>10</v>
      </c>
      <c r="N524"/>
      <c r="Q524" s="422"/>
      <c r="R524" t="s">
        <v>14</v>
      </c>
      <c r="S524" s="2">
        <v>60</v>
      </c>
    </row>
    <row r="525" spans="1:19">
      <c r="A525" s="70"/>
      <c r="B525" s="422"/>
      <c r="C525" s="422"/>
      <c r="D525" t="s">
        <v>15</v>
      </c>
      <c r="E525" s="2">
        <v>5</v>
      </c>
      <c r="G525" s="2">
        <f t="shared" si="8"/>
        <v>161.19999999999999</v>
      </c>
      <c r="J525" s="422"/>
      <c r="K525" t="s">
        <v>14</v>
      </c>
      <c r="M525" s="2">
        <v>60</v>
      </c>
      <c r="N525"/>
      <c r="Q525" s="422"/>
      <c r="R525" t="s">
        <v>15</v>
      </c>
      <c r="S525" s="2">
        <v>5</v>
      </c>
    </row>
    <row r="526" spans="1:19">
      <c r="A526" s="70"/>
      <c r="B526" s="422"/>
      <c r="C526" s="422"/>
      <c r="D526" t="s">
        <v>215</v>
      </c>
      <c r="E526" s="2">
        <v>100</v>
      </c>
      <c r="G526" s="2">
        <f t="shared" si="8"/>
        <v>261.2</v>
      </c>
      <c r="J526" s="422"/>
      <c r="M526" s="2"/>
      <c r="N526"/>
      <c r="R526" t="s">
        <v>215</v>
      </c>
      <c r="S526" s="2">
        <v>100</v>
      </c>
    </row>
    <row r="527" spans="1:19">
      <c r="A527" s="70">
        <v>44578</v>
      </c>
      <c r="B527" s="422">
        <v>24123</v>
      </c>
      <c r="C527" s="422" t="s">
        <v>26</v>
      </c>
      <c r="D527" t="s">
        <v>14</v>
      </c>
      <c r="F527" s="2">
        <v>60</v>
      </c>
      <c r="G527" s="2">
        <f t="shared" si="8"/>
        <v>201.2</v>
      </c>
      <c r="J527" s="422"/>
      <c r="M527" s="2"/>
      <c r="N527"/>
      <c r="R527" t="s">
        <v>15</v>
      </c>
      <c r="S527" s="2">
        <v>5</v>
      </c>
    </row>
    <row r="528" spans="1:19">
      <c r="A528" s="432">
        <v>44578</v>
      </c>
      <c r="B528" s="422">
        <v>24123</v>
      </c>
      <c r="C528" s="422" t="s">
        <v>26</v>
      </c>
      <c r="D528" t="s">
        <v>15</v>
      </c>
      <c r="F528" s="2">
        <v>5</v>
      </c>
      <c r="G528" s="2">
        <f t="shared" si="8"/>
        <v>196.2</v>
      </c>
      <c r="J528" s="422"/>
      <c r="M528" s="2"/>
      <c r="N528"/>
      <c r="R528" t="s">
        <v>215</v>
      </c>
      <c r="S528" s="2">
        <v>100</v>
      </c>
    </row>
    <row r="529" spans="1:19">
      <c r="A529" s="432">
        <v>44578</v>
      </c>
      <c r="B529" s="422">
        <v>24124</v>
      </c>
      <c r="C529" s="422" t="s">
        <v>26</v>
      </c>
      <c r="D529" t="s">
        <v>215</v>
      </c>
      <c r="F529" s="2">
        <v>100</v>
      </c>
      <c r="G529" s="2">
        <f t="shared" si="8"/>
        <v>96.199999999999989</v>
      </c>
      <c r="J529" s="422"/>
      <c r="M529" s="2"/>
      <c r="N529"/>
      <c r="S529" s="2">
        <f>SUM(S519:S528)</f>
        <v>488.90000000000003</v>
      </c>
    </row>
    <row r="530" spans="1:19">
      <c r="A530" s="70">
        <v>44578</v>
      </c>
      <c r="B530" s="422">
        <v>24125</v>
      </c>
      <c r="C530" s="422" t="s">
        <v>26</v>
      </c>
      <c r="D530" t="s">
        <v>12</v>
      </c>
      <c r="F530" s="2">
        <v>86.2</v>
      </c>
      <c r="G530" s="2">
        <f t="shared" si="8"/>
        <v>9.9999999999999858</v>
      </c>
      <c r="J530" s="422"/>
      <c r="M530" s="2"/>
      <c r="N530"/>
      <c r="S530" s="2">
        <v>560</v>
      </c>
    </row>
    <row r="531" spans="1:19">
      <c r="A531" s="432">
        <v>44578</v>
      </c>
      <c r="B531" s="422">
        <v>24125</v>
      </c>
      <c r="C531" s="422" t="s">
        <v>26</v>
      </c>
      <c r="D531" t="s">
        <v>13</v>
      </c>
      <c r="F531" s="2">
        <v>10</v>
      </c>
      <c r="G531" s="2">
        <f t="shared" si="8"/>
        <v>-1.4210854715202004E-14</v>
      </c>
      <c r="J531" s="422"/>
      <c r="M531" s="2"/>
      <c r="N531"/>
      <c r="S531" s="28">
        <f>S530-S529</f>
        <v>71.099999999999966</v>
      </c>
    </row>
    <row r="532" spans="1:19">
      <c r="A532" s="81">
        <v>44561</v>
      </c>
      <c r="B532" s="421" t="s">
        <v>10</v>
      </c>
      <c r="C532" s="421" t="s">
        <v>27</v>
      </c>
      <c r="D532" t="s">
        <v>12</v>
      </c>
      <c r="E532" s="2">
        <v>90.5</v>
      </c>
      <c r="G532" s="2">
        <f t="shared" si="8"/>
        <v>90.499999999999986</v>
      </c>
      <c r="J532" s="422"/>
      <c r="K532" t="s">
        <v>15</v>
      </c>
      <c r="M532" s="2">
        <v>5</v>
      </c>
      <c r="N532"/>
    </row>
    <row r="533" spans="1:19">
      <c r="A533" s="70"/>
      <c r="B533" s="422"/>
      <c r="C533" s="422"/>
      <c r="D533" t="s">
        <v>13</v>
      </c>
      <c r="E533" s="2">
        <v>10.4</v>
      </c>
      <c r="G533" s="2">
        <f t="shared" si="8"/>
        <v>100.89999999999999</v>
      </c>
      <c r="J533"/>
      <c r="K533" t="s">
        <v>14</v>
      </c>
      <c r="M533" s="2">
        <v>60</v>
      </c>
      <c r="N533"/>
    </row>
    <row r="534" spans="1:19">
      <c r="A534" s="70"/>
      <c r="B534" s="422"/>
      <c r="C534" s="422"/>
      <c r="D534" t="s">
        <v>14</v>
      </c>
      <c r="E534" s="2">
        <v>60</v>
      </c>
      <c r="G534" s="2">
        <f t="shared" si="8"/>
        <v>160.89999999999998</v>
      </c>
      <c r="J534"/>
      <c r="K534" t="s">
        <v>15</v>
      </c>
      <c r="M534" s="2">
        <v>5</v>
      </c>
      <c r="N534"/>
    </row>
    <row r="535" spans="1:19">
      <c r="A535" s="70"/>
      <c r="B535" s="422"/>
      <c r="C535" s="422"/>
      <c r="D535" t="s">
        <v>15</v>
      </c>
      <c r="E535" s="2">
        <v>5</v>
      </c>
      <c r="G535" s="2">
        <f t="shared" si="8"/>
        <v>165.89999999999998</v>
      </c>
      <c r="J535"/>
      <c r="N535"/>
      <c r="P535">
        <v>185.5</v>
      </c>
    </row>
    <row r="536" spans="1:19">
      <c r="B536" s="422"/>
      <c r="C536" s="422"/>
      <c r="D536" t="s">
        <v>215</v>
      </c>
      <c r="E536" s="2">
        <v>100</v>
      </c>
      <c r="G536" s="2">
        <f t="shared" si="8"/>
        <v>265.89999999999998</v>
      </c>
      <c r="P536">
        <v>130</v>
      </c>
    </row>
    <row r="537" spans="1:19">
      <c r="A537" s="70">
        <v>44578</v>
      </c>
      <c r="B537" s="422">
        <v>24123</v>
      </c>
      <c r="C537" s="422" t="s">
        <v>27</v>
      </c>
      <c r="D537" t="s">
        <v>14</v>
      </c>
      <c r="F537" s="2">
        <v>60</v>
      </c>
      <c r="G537" s="2">
        <f t="shared" si="8"/>
        <v>205.89999999999998</v>
      </c>
      <c r="M537" s="5">
        <f>SUM(M519:M536)</f>
        <v>315.5</v>
      </c>
      <c r="P537">
        <v>200</v>
      </c>
    </row>
    <row r="538" spans="1:19">
      <c r="A538" s="432">
        <v>44578</v>
      </c>
      <c r="B538" s="422">
        <v>24123</v>
      </c>
      <c r="C538" s="422" t="s">
        <v>27</v>
      </c>
      <c r="D538" t="s">
        <v>15</v>
      </c>
      <c r="F538" s="2">
        <v>5</v>
      </c>
      <c r="G538" s="2">
        <f t="shared" si="8"/>
        <v>200.89999999999998</v>
      </c>
    </row>
    <row r="539" spans="1:19">
      <c r="A539" s="432">
        <v>44578</v>
      </c>
      <c r="B539" s="422">
        <v>24124</v>
      </c>
      <c r="C539" s="422" t="s">
        <v>27</v>
      </c>
      <c r="D539" t="s">
        <v>215</v>
      </c>
      <c r="F539" s="2">
        <v>100</v>
      </c>
      <c r="G539" s="2">
        <f t="shared" si="8"/>
        <v>100.89999999999998</v>
      </c>
      <c r="P539">
        <f>SUM(P535:P538)</f>
        <v>515.5</v>
      </c>
    </row>
    <row r="540" spans="1:19">
      <c r="A540" s="432">
        <v>44616</v>
      </c>
      <c r="B540" s="422">
        <v>24271</v>
      </c>
      <c r="C540" s="422" t="s">
        <v>27</v>
      </c>
      <c r="D540" t="s">
        <v>12</v>
      </c>
      <c r="F540" s="2">
        <v>90.5</v>
      </c>
      <c r="G540" s="2">
        <f t="shared" si="8"/>
        <v>10.399999999999977</v>
      </c>
    </row>
    <row r="541" spans="1:19">
      <c r="A541" s="432">
        <v>44616</v>
      </c>
      <c r="B541" s="422">
        <v>24271</v>
      </c>
      <c r="C541" s="422" t="s">
        <v>27</v>
      </c>
      <c r="D541" t="s">
        <v>13</v>
      </c>
      <c r="F541" s="2">
        <v>10.4</v>
      </c>
      <c r="G541" s="2">
        <f>+G540+E541-F541</f>
        <v>-2.3092638912203256E-14</v>
      </c>
    </row>
    <row r="542" spans="1:19">
      <c r="A542" s="81">
        <v>44592</v>
      </c>
      <c r="B542" s="421" t="s">
        <v>10</v>
      </c>
      <c r="C542" s="421" t="s">
        <v>11</v>
      </c>
      <c r="D542" t="s">
        <v>12</v>
      </c>
      <c r="E542" s="2">
        <v>95.7</v>
      </c>
      <c r="G542" s="2">
        <f t="shared" si="8"/>
        <v>95.699999999999974</v>
      </c>
    </row>
    <row r="543" spans="1:19">
      <c r="B543" s="422"/>
      <c r="C543" s="422"/>
      <c r="D543" t="s">
        <v>13</v>
      </c>
      <c r="E543" s="2">
        <v>12.3</v>
      </c>
      <c r="G543" s="2">
        <f t="shared" si="8"/>
        <v>107.99999999999997</v>
      </c>
    </row>
    <row r="544" spans="1:19">
      <c r="B544" s="422"/>
      <c r="C544" s="422"/>
      <c r="D544" t="s">
        <v>14</v>
      </c>
      <c r="E544" s="2">
        <v>60</v>
      </c>
      <c r="G544" s="2">
        <f t="shared" si="8"/>
        <v>167.99999999999997</v>
      </c>
    </row>
    <row r="545" spans="1:7">
      <c r="B545" s="422"/>
      <c r="C545" s="422"/>
      <c r="D545" t="s">
        <v>15</v>
      </c>
      <c r="E545" s="2">
        <v>5</v>
      </c>
      <c r="G545" s="2">
        <f t="shared" si="8"/>
        <v>172.99999999999997</v>
      </c>
    </row>
    <row r="546" spans="1:7">
      <c r="B546" s="422"/>
      <c r="C546" s="422"/>
      <c r="D546" t="s">
        <v>215</v>
      </c>
      <c r="E546" s="2">
        <v>100</v>
      </c>
      <c r="G546" s="2">
        <f t="shared" si="8"/>
        <v>273</v>
      </c>
    </row>
    <row r="547" spans="1:7">
      <c r="A547" s="432">
        <v>44616</v>
      </c>
      <c r="B547" s="422">
        <v>24271</v>
      </c>
      <c r="C547" s="422" t="s">
        <v>11</v>
      </c>
      <c r="D547" t="s">
        <v>12</v>
      </c>
      <c r="F547" s="2">
        <v>95.7</v>
      </c>
      <c r="G547" s="2">
        <f t="shared" si="8"/>
        <v>177.3</v>
      </c>
    </row>
    <row r="548" spans="1:7">
      <c r="A548" s="432">
        <v>44616</v>
      </c>
      <c r="B548" s="422">
        <v>24271</v>
      </c>
      <c r="C548" s="422" t="s">
        <v>11</v>
      </c>
      <c r="D548" t="s">
        <v>13</v>
      </c>
      <c r="F548" s="2">
        <v>12.3</v>
      </c>
      <c r="G548" s="2">
        <f t="shared" si="8"/>
        <v>165</v>
      </c>
    </row>
    <row r="549" spans="1:7">
      <c r="A549" s="3">
        <v>44616</v>
      </c>
      <c r="B549" s="422">
        <v>24272</v>
      </c>
      <c r="C549" s="422" t="s">
        <v>11</v>
      </c>
      <c r="D549" t="s">
        <v>14</v>
      </c>
      <c r="F549" s="2">
        <v>60</v>
      </c>
      <c r="G549" s="2">
        <f t="shared" si="8"/>
        <v>105</v>
      </c>
    </row>
    <row r="550" spans="1:7">
      <c r="A550" s="3">
        <v>44616</v>
      </c>
      <c r="B550" s="422">
        <v>24272</v>
      </c>
      <c r="C550" s="422" t="s">
        <v>11</v>
      </c>
      <c r="D550" t="s">
        <v>15</v>
      </c>
      <c r="F550" s="2">
        <v>5</v>
      </c>
      <c r="G550" s="2">
        <f t="shared" si="8"/>
        <v>100</v>
      </c>
    </row>
    <row r="551" spans="1:7">
      <c r="A551" s="3">
        <v>44616</v>
      </c>
      <c r="B551" s="422">
        <v>24273</v>
      </c>
      <c r="C551" s="422" t="s">
        <v>11</v>
      </c>
      <c r="D551" t="s">
        <v>215</v>
      </c>
      <c r="F551" s="2">
        <v>100</v>
      </c>
      <c r="G551" s="2">
        <f t="shared" si="8"/>
        <v>0</v>
      </c>
    </row>
    <row r="552" spans="1:7">
      <c r="A552" s="31">
        <v>44620</v>
      </c>
      <c r="B552" s="421" t="s">
        <v>10</v>
      </c>
      <c r="C552" s="421" t="s">
        <v>17</v>
      </c>
      <c r="D552" t="s">
        <v>12</v>
      </c>
      <c r="E552" s="2">
        <v>94.2</v>
      </c>
      <c r="G552" s="2">
        <f t="shared" si="8"/>
        <v>94.2</v>
      </c>
    </row>
    <row r="553" spans="1:7">
      <c r="B553" s="422"/>
      <c r="C553" s="422"/>
      <c r="D553" t="s">
        <v>13</v>
      </c>
      <c r="E553" s="2">
        <v>15.3</v>
      </c>
      <c r="G553" s="2">
        <f t="shared" si="8"/>
        <v>109.5</v>
      </c>
    </row>
    <row r="554" spans="1:7">
      <c r="B554" s="422"/>
      <c r="C554" s="422"/>
      <c r="D554" t="s">
        <v>14</v>
      </c>
      <c r="E554" s="2">
        <v>56</v>
      </c>
      <c r="G554" s="2">
        <f t="shared" si="8"/>
        <v>165.5</v>
      </c>
    </row>
    <row r="555" spans="1:7">
      <c r="B555" s="422"/>
      <c r="C555" s="422"/>
      <c r="D555" t="s">
        <v>15</v>
      </c>
      <c r="E555" s="2">
        <v>5</v>
      </c>
      <c r="G555" s="2">
        <f t="shared" si="8"/>
        <v>170.5</v>
      </c>
    </row>
    <row r="556" spans="1:7">
      <c r="B556" s="422"/>
      <c r="C556" s="422"/>
      <c r="D556" t="s">
        <v>215</v>
      </c>
      <c r="E556" s="2">
        <v>100</v>
      </c>
      <c r="G556" s="2">
        <f t="shared" si="8"/>
        <v>270.5</v>
      </c>
    </row>
    <row r="557" spans="1:7">
      <c r="A557" s="3">
        <v>44616</v>
      </c>
      <c r="B557" s="422">
        <v>24272</v>
      </c>
      <c r="C557" s="422" t="s">
        <v>17</v>
      </c>
      <c r="D557" t="s">
        <v>14</v>
      </c>
      <c r="F557" s="2">
        <v>56</v>
      </c>
      <c r="G557" s="2">
        <f t="shared" si="8"/>
        <v>214.5</v>
      </c>
    </row>
    <row r="558" spans="1:7">
      <c r="A558" s="3">
        <v>44616</v>
      </c>
      <c r="B558" s="422">
        <v>24272</v>
      </c>
      <c r="C558" s="422" t="s">
        <v>17</v>
      </c>
      <c r="D558" t="s">
        <v>15</v>
      </c>
      <c r="F558" s="2">
        <v>5</v>
      </c>
      <c r="G558" s="2">
        <f t="shared" si="8"/>
        <v>209.5</v>
      </c>
    </row>
    <row r="559" spans="1:7">
      <c r="A559" s="3">
        <v>44616</v>
      </c>
      <c r="B559" s="422">
        <v>24273</v>
      </c>
      <c r="C559" s="422" t="s">
        <v>17</v>
      </c>
      <c r="D559" t="s">
        <v>215</v>
      </c>
      <c r="F559" s="2">
        <v>100</v>
      </c>
      <c r="G559" s="2">
        <f t="shared" si="8"/>
        <v>109.5</v>
      </c>
    </row>
    <row r="560" spans="1:7">
      <c r="A560" s="3">
        <v>44648</v>
      </c>
      <c r="B560" s="422">
        <v>24657</v>
      </c>
      <c r="C560" s="422" t="s">
        <v>17</v>
      </c>
      <c r="D560" t="s">
        <v>12</v>
      </c>
      <c r="F560" s="2">
        <v>94.2</v>
      </c>
      <c r="G560" s="2">
        <f t="shared" si="8"/>
        <v>15.299999999999997</v>
      </c>
    </row>
    <row r="561" spans="1:7">
      <c r="A561" s="3">
        <v>44648</v>
      </c>
      <c r="B561" s="422">
        <v>24657</v>
      </c>
      <c r="C561" s="422" t="s">
        <v>17</v>
      </c>
      <c r="D561" t="s">
        <v>13</v>
      </c>
      <c r="F561" s="2">
        <v>15.3</v>
      </c>
      <c r="G561" s="2">
        <f t="shared" si="8"/>
        <v>0</v>
      </c>
    </row>
    <row r="562" spans="1:7">
      <c r="A562" s="31">
        <v>44651</v>
      </c>
      <c r="B562" s="421" t="s">
        <v>10</v>
      </c>
      <c r="C562" s="421" t="s">
        <v>18</v>
      </c>
      <c r="D562" t="s">
        <v>12</v>
      </c>
      <c r="E562" s="2">
        <v>93.6</v>
      </c>
      <c r="G562" s="2">
        <f t="shared" si="8"/>
        <v>93.6</v>
      </c>
    </row>
    <row r="563" spans="1:7">
      <c r="B563" s="422"/>
      <c r="C563" s="422"/>
      <c r="D563" t="s">
        <v>13</v>
      </c>
      <c r="E563" s="2">
        <v>16.2</v>
      </c>
      <c r="G563" s="2">
        <f t="shared" si="8"/>
        <v>109.8</v>
      </c>
    </row>
    <row r="564" spans="1:7">
      <c r="B564" s="422"/>
      <c r="C564" s="422"/>
      <c r="D564" t="s">
        <v>14</v>
      </c>
      <c r="E564" s="2">
        <v>60</v>
      </c>
      <c r="G564" s="2">
        <f t="shared" si="8"/>
        <v>169.8</v>
      </c>
    </row>
    <row r="565" spans="1:7">
      <c r="B565" s="422"/>
      <c r="C565" s="422"/>
      <c r="D565" t="s">
        <v>15</v>
      </c>
      <c r="E565" s="2">
        <v>5</v>
      </c>
      <c r="G565" s="2">
        <f t="shared" si="8"/>
        <v>174.8</v>
      </c>
    </row>
    <row r="566" spans="1:7">
      <c r="B566" s="422"/>
      <c r="C566" s="422"/>
      <c r="D566" t="s">
        <v>215</v>
      </c>
      <c r="E566" s="2">
        <v>100</v>
      </c>
      <c r="G566" s="2">
        <f t="shared" si="8"/>
        <v>274.8</v>
      </c>
    </row>
    <row r="567" spans="1:7">
      <c r="A567" s="3">
        <v>44648</v>
      </c>
      <c r="B567" s="422">
        <v>24658</v>
      </c>
      <c r="C567" s="422" t="s">
        <v>18</v>
      </c>
      <c r="D567" t="s">
        <v>14</v>
      </c>
      <c r="F567" s="2">
        <v>60</v>
      </c>
      <c r="G567" s="2">
        <f t="shared" si="8"/>
        <v>214.8</v>
      </c>
    </row>
    <row r="568" spans="1:7">
      <c r="A568" s="3">
        <v>44648</v>
      </c>
      <c r="B568" s="422">
        <v>24658</v>
      </c>
      <c r="C568" s="422" t="s">
        <v>18</v>
      </c>
      <c r="D568" t="s">
        <v>15</v>
      </c>
      <c r="F568" s="2">
        <v>5</v>
      </c>
      <c r="G568" s="2">
        <f t="shared" si="8"/>
        <v>209.8</v>
      </c>
    </row>
    <row r="569" spans="1:7">
      <c r="A569" s="3">
        <v>44648</v>
      </c>
      <c r="B569" s="422">
        <v>24659</v>
      </c>
      <c r="C569" s="422" t="s">
        <v>18</v>
      </c>
      <c r="D569" t="s">
        <v>215</v>
      </c>
      <c r="F569" s="2">
        <v>100</v>
      </c>
      <c r="G569" s="2">
        <f t="shared" si="8"/>
        <v>109.80000000000001</v>
      </c>
    </row>
    <row r="570" spans="1:7">
      <c r="A570" s="3">
        <v>44746</v>
      </c>
      <c r="B570" s="422" t="s">
        <v>216</v>
      </c>
      <c r="C570" s="422" t="s">
        <v>18</v>
      </c>
      <c r="D570" t="s">
        <v>12</v>
      </c>
      <c r="F570" s="2">
        <v>93.6</v>
      </c>
      <c r="G570" s="2">
        <f t="shared" ref="G570:G612" si="9">+G569+E570-F570</f>
        <v>16.200000000000017</v>
      </c>
    </row>
    <row r="571" spans="1:7">
      <c r="A571" s="3">
        <v>44746</v>
      </c>
      <c r="B571" s="422" t="s">
        <v>216</v>
      </c>
      <c r="C571" s="422" t="s">
        <v>18</v>
      </c>
      <c r="D571" t="s">
        <v>13</v>
      </c>
      <c r="F571" s="2">
        <v>16.2</v>
      </c>
      <c r="G571" s="2">
        <f t="shared" si="9"/>
        <v>0</v>
      </c>
    </row>
    <row r="572" spans="1:7">
      <c r="A572" s="31">
        <v>44681</v>
      </c>
      <c r="B572" s="421" t="s">
        <v>10</v>
      </c>
      <c r="C572" s="421" t="s">
        <v>19</v>
      </c>
      <c r="D572" t="s">
        <v>12</v>
      </c>
      <c r="E572" s="45">
        <v>95.6</v>
      </c>
      <c r="G572" s="2">
        <f t="shared" si="9"/>
        <v>95.6</v>
      </c>
    </row>
    <row r="573" spans="1:7">
      <c r="A573" s="71"/>
      <c r="B573" s="425"/>
      <c r="C573" s="425"/>
      <c r="D573" t="s">
        <v>13</v>
      </c>
      <c r="E573" s="45">
        <v>13.8</v>
      </c>
      <c r="G573" s="2">
        <f t="shared" si="9"/>
        <v>109.39999999999999</v>
      </c>
    </row>
    <row r="574" spans="1:7">
      <c r="A574" s="71"/>
      <c r="B574" s="425"/>
      <c r="C574" s="425"/>
      <c r="D574" t="s">
        <v>14</v>
      </c>
      <c r="E574" s="45">
        <v>60</v>
      </c>
      <c r="G574" s="2">
        <f t="shared" si="9"/>
        <v>169.39999999999998</v>
      </c>
    </row>
    <row r="575" spans="1:7">
      <c r="A575" s="71"/>
      <c r="B575" s="425"/>
      <c r="C575" s="425"/>
      <c r="D575" t="s">
        <v>15</v>
      </c>
      <c r="E575" s="45">
        <v>5</v>
      </c>
      <c r="G575" s="2">
        <f t="shared" si="9"/>
        <v>174.39999999999998</v>
      </c>
    </row>
    <row r="576" spans="1:7">
      <c r="A576" s="71"/>
      <c r="B576" s="425"/>
      <c r="C576" s="425"/>
      <c r="D576" t="s">
        <v>215</v>
      </c>
      <c r="E576" s="45">
        <v>100</v>
      </c>
      <c r="G576" s="2">
        <f t="shared" si="9"/>
        <v>274.39999999999998</v>
      </c>
    </row>
    <row r="577" spans="1:7">
      <c r="A577" s="3">
        <v>44746</v>
      </c>
      <c r="B577" s="422" t="s">
        <v>216</v>
      </c>
      <c r="C577" s="422" t="s">
        <v>19</v>
      </c>
      <c r="D577" t="s">
        <v>12</v>
      </c>
      <c r="E577" s="45"/>
      <c r="F577" s="45">
        <v>95.6</v>
      </c>
      <c r="G577" s="2">
        <f t="shared" si="9"/>
        <v>178.79999999999998</v>
      </c>
    </row>
    <row r="578" spans="1:7">
      <c r="A578" s="3">
        <v>44746</v>
      </c>
      <c r="B578" s="422" t="s">
        <v>216</v>
      </c>
      <c r="C578" s="422" t="s">
        <v>19</v>
      </c>
      <c r="D578" t="s">
        <v>13</v>
      </c>
      <c r="E578" s="45"/>
      <c r="F578" s="45">
        <v>13.8</v>
      </c>
      <c r="G578" s="2">
        <f t="shared" si="9"/>
        <v>164.99999999999997</v>
      </c>
    </row>
    <row r="579" spans="1:7">
      <c r="A579" s="71">
        <v>44746</v>
      </c>
      <c r="B579" s="422" t="s">
        <v>217</v>
      </c>
      <c r="C579" s="422" t="s">
        <v>19</v>
      </c>
      <c r="D579" t="s">
        <v>14</v>
      </c>
      <c r="E579" s="45"/>
      <c r="F579" s="45">
        <v>60</v>
      </c>
      <c r="G579" s="2">
        <f t="shared" si="9"/>
        <v>104.99999999999997</v>
      </c>
    </row>
    <row r="580" spans="1:7">
      <c r="A580" s="71">
        <v>44746</v>
      </c>
      <c r="B580" s="422" t="s">
        <v>217</v>
      </c>
      <c r="C580" s="422" t="s">
        <v>19</v>
      </c>
      <c r="D580" t="s">
        <v>15</v>
      </c>
      <c r="E580" s="45"/>
      <c r="F580" s="45">
        <v>5</v>
      </c>
      <c r="G580" s="2">
        <f t="shared" si="9"/>
        <v>99.999999999999972</v>
      </c>
    </row>
    <row r="581" spans="1:7">
      <c r="A581" s="71">
        <v>44746</v>
      </c>
      <c r="B581" s="422" t="s">
        <v>218</v>
      </c>
      <c r="C581" s="422" t="s">
        <v>19</v>
      </c>
      <c r="D581" t="s">
        <v>215</v>
      </c>
      <c r="E581" s="45"/>
      <c r="F581" s="45">
        <v>100</v>
      </c>
      <c r="G581" s="2">
        <f t="shared" si="9"/>
        <v>0</v>
      </c>
    </row>
    <row r="582" spans="1:7">
      <c r="A582" s="31">
        <v>44712</v>
      </c>
      <c r="B582" s="421" t="s">
        <v>10</v>
      </c>
      <c r="C582" s="421" t="s">
        <v>20</v>
      </c>
      <c r="D582" t="s">
        <v>111</v>
      </c>
      <c r="E582" s="2">
        <v>160</v>
      </c>
      <c r="G582" s="2">
        <f t="shared" si="9"/>
        <v>160</v>
      </c>
    </row>
    <row r="583" spans="1:7">
      <c r="B583" s="422"/>
      <c r="C583" s="422"/>
      <c r="D583" t="s">
        <v>12</v>
      </c>
      <c r="E583" s="2">
        <v>97.6</v>
      </c>
      <c r="G583" s="2">
        <f t="shared" si="9"/>
        <v>257.60000000000002</v>
      </c>
    </row>
    <row r="584" spans="1:7">
      <c r="B584" s="422"/>
      <c r="C584" s="422"/>
      <c r="D584" t="s">
        <v>13</v>
      </c>
      <c r="E584" s="2">
        <v>20.100000000000001</v>
      </c>
      <c r="G584" s="2">
        <f t="shared" si="9"/>
        <v>277.70000000000005</v>
      </c>
    </row>
    <row r="585" spans="1:7">
      <c r="B585" s="422"/>
      <c r="C585" s="422"/>
      <c r="D585" t="s">
        <v>14</v>
      </c>
      <c r="E585" s="2">
        <v>60</v>
      </c>
      <c r="G585" s="2">
        <f t="shared" si="9"/>
        <v>337.70000000000005</v>
      </c>
    </row>
    <row r="586" spans="1:7">
      <c r="B586" s="422"/>
      <c r="C586" s="422"/>
      <c r="D586" t="s">
        <v>15</v>
      </c>
      <c r="E586" s="2">
        <v>5</v>
      </c>
      <c r="G586" s="2">
        <f t="shared" si="9"/>
        <v>342.70000000000005</v>
      </c>
    </row>
    <row r="587" spans="1:7">
      <c r="B587" s="422"/>
      <c r="C587" s="422"/>
      <c r="D587" t="s">
        <v>215</v>
      </c>
      <c r="E587" s="2">
        <v>100</v>
      </c>
      <c r="G587" s="2">
        <f t="shared" si="9"/>
        <v>442.70000000000005</v>
      </c>
    </row>
    <row r="588" spans="1:7">
      <c r="B588" s="422"/>
      <c r="C588" s="422"/>
      <c r="D588" t="s">
        <v>44</v>
      </c>
      <c r="E588" s="2">
        <v>6</v>
      </c>
      <c r="G588" s="2">
        <f t="shared" si="9"/>
        <v>448.70000000000005</v>
      </c>
    </row>
    <row r="589" spans="1:7">
      <c r="A589" s="3">
        <v>44746</v>
      </c>
      <c r="B589" s="422" t="s">
        <v>216</v>
      </c>
      <c r="C589" s="422" t="s">
        <v>20</v>
      </c>
      <c r="D589" t="s">
        <v>12</v>
      </c>
      <c r="F589" s="2">
        <v>97.6</v>
      </c>
      <c r="G589" s="2">
        <f t="shared" si="9"/>
        <v>351.1</v>
      </c>
    </row>
    <row r="590" spans="1:7">
      <c r="A590" s="3">
        <v>44746</v>
      </c>
      <c r="B590" s="422" t="s">
        <v>216</v>
      </c>
      <c r="C590" s="422" t="s">
        <v>20</v>
      </c>
      <c r="D590" t="s">
        <v>13</v>
      </c>
      <c r="F590" s="2">
        <v>20.100000000000001</v>
      </c>
      <c r="G590" s="2">
        <f t="shared" si="9"/>
        <v>331</v>
      </c>
    </row>
    <row r="591" spans="1:7">
      <c r="A591" s="71">
        <v>44746</v>
      </c>
      <c r="B591" s="422" t="s">
        <v>217</v>
      </c>
      <c r="C591" s="422" t="s">
        <v>20</v>
      </c>
      <c r="D591" t="s">
        <v>14</v>
      </c>
      <c r="F591" s="45">
        <v>60</v>
      </c>
      <c r="G591" s="2">
        <f t="shared" si="9"/>
        <v>271</v>
      </c>
    </row>
    <row r="592" spans="1:7">
      <c r="A592" s="71">
        <v>44746</v>
      </c>
      <c r="B592" s="422" t="s">
        <v>217</v>
      </c>
      <c r="C592" s="422" t="s">
        <v>20</v>
      </c>
      <c r="D592" t="s">
        <v>15</v>
      </c>
      <c r="F592" s="45">
        <v>5</v>
      </c>
      <c r="G592" s="2">
        <f t="shared" si="9"/>
        <v>266</v>
      </c>
    </row>
    <row r="593" spans="1:7">
      <c r="A593" s="3">
        <v>44746</v>
      </c>
      <c r="B593" s="422" t="s">
        <v>218</v>
      </c>
      <c r="C593" s="422" t="s">
        <v>20</v>
      </c>
      <c r="D593" t="s">
        <v>215</v>
      </c>
      <c r="F593" s="45">
        <v>100</v>
      </c>
      <c r="G593" s="2">
        <f t="shared" si="9"/>
        <v>166</v>
      </c>
    </row>
    <row r="594" spans="1:7">
      <c r="A594" s="3">
        <v>44793</v>
      </c>
      <c r="B594" s="422">
        <v>25246</v>
      </c>
      <c r="C594" s="422" t="s">
        <v>20</v>
      </c>
      <c r="D594" t="s">
        <v>111</v>
      </c>
      <c r="F594" s="2">
        <v>160</v>
      </c>
      <c r="G594" s="2">
        <f t="shared" si="9"/>
        <v>6</v>
      </c>
    </row>
    <row r="595" spans="1:7">
      <c r="A595" s="3">
        <v>44793</v>
      </c>
      <c r="B595" s="422">
        <v>25246</v>
      </c>
      <c r="C595" s="422" t="s">
        <v>20</v>
      </c>
      <c r="D595" t="s">
        <v>44</v>
      </c>
      <c r="F595" s="45">
        <v>6</v>
      </c>
      <c r="G595" s="2">
        <f t="shared" si="9"/>
        <v>0</v>
      </c>
    </row>
    <row r="596" spans="1:7">
      <c r="A596" s="31">
        <v>44742</v>
      </c>
      <c r="B596" s="421" t="s">
        <v>10</v>
      </c>
      <c r="C596" s="421" t="s">
        <v>21</v>
      </c>
      <c r="D596" t="s">
        <v>12</v>
      </c>
      <c r="E596" s="2">
        <v>94.5</v>
      </c>
      <c r="F596" s="45"/>
      <c r="G596" s="2">
        <f t="shared" si="9"/>
        <v>94.5</v>
      </c>
    </row>
    <row r="597" spans="1:7">
      <c r="A597" s="71"/>
      <c r="B597" s="422"/>
      <c r="C597" s="422"/>
      <c r="D597" t="s">
        <v>13</v>
      </c>
      <c r="E597" s="2">
        <v>16.899999999999999</v>
      </c>
      <c r="F597" s="45"/>
      <c r="G597" s="2">
        <f t="shared" si="9"/>
        <v>111.4</v>
      </c>
    </row>
    <row r="598" spans="1:7">
      <c r="A598" s="71"/>
      <c r="B598" s="422"/>
      <c r="C598" s="422"/>
      <c r="D598" t="s">
        <v>14</v>
      </c>
      <c r="E598" s="2">
        <v>60</v>
      </c>
      <c r="F598" s="45"/>
      <c r="G598" s="2">
        <f t="shared" si="9"/>
        <v>171.4</v>
      </c>
    </row>
    <row r="599" spans="1:7">
      <c r="A599" s="71"/>
      <c r="B599" s="422"/>
      <c r="C599" s="422"/>
      <c r="D599" t="s">
        <v>15</v>
      </c>
      <c r="E599" s="2">
        <v>5</v>
      </c>
      <c r="F599" s="45"/>
      <c r="G599" s="2">
        <f t="shared" si="9"/>
        <v>176.4</v>
      </c>
    </row>
    <row r="600" spans="1:7">
      <c r="A600" s="71"/>
      <c r="B600" s="422"/>
      <c r="C600" s="422"/>
      <c r="D600" t="s">
        <v>215</v>
      </c>
      <c r="E600" s="2">
        <v>100</v>
      </c>
      <c r="F600" s="45"/>
      <c r="G600" s="2">
        <f t="shared" si="9"/>
        <v>276.39999999999998</v>
      </c>
    </row>
    <row r="601" spans="1:7">
      <c r="A601" s="71">
        <v>44746</v>
      </c>
      <c r="B601" s="422" t="s">
        <v>219</v>
      </c>
      <c r="C601" s="422" t="s">
        <v>21</v>
      </c>
      <c r="D601" t="s">
        <v>14</v>
      </c>
      <c r="F601" s="45">
        <v>60</v>
      </c>
      <c r="G601" s="2">
        <f t="shared" si="9"/>
        <v>216.39999999999998</v>
      </c>
    </row>
    <row r="602" spans="1:7">
      <c r="A602" s="71">
        <v>44746</v>
      </c>
      <c r="B602" s="422" t="s">
        <v>219</v>
      </c>
      <c r="C602" s="422" t="s">
        <v>21</v>
      </c>
      <c r="D602" t="s">
        <v>15</v>
      </c>
      <c r="F602" s="45">
        <v>5</v>
      </c>
      <c r="G602" s="2">
        <f t="shared" si="9"/>
        <v>211.39999999999998</v>
      </c>
    </row>
    <row r="603" spans="1:7">
      <c r="A603" s="71">
        <v>44746</v>
      </c>
      <c r="B603" s="422" t="s">
        <v>220</v>
      </c>
      <c r="C603" s="422" t="s">
        <v>21</v>
      </c>
      <c r="D603" t="s">
        <v>215</v>
      </c>
      <c r="F603" s="45">
        <v>100</v>
      </c>
      <c r="G603" s="2">
        <f t="shared" si="9"/>
        <v>111.39999999999998</v>
      </c>
    </row>
    <row r="604" spans="1:7">
      <c r="A604" s="71">
        <v>44793</v>
      </c>
      <c r="B604" s="422">
        <v>25244</v>
      </c>
      <c r="C604" s="422" t="s">
        <v>21</v>
      </c>
      <c r="D604" t="s">
        <v>12</v>
      </c>
      <c r="F604" s="2">
        <v>94.5</v>
      </c>
      <c r="G604" s="2">
        <f t="shared" si="9"/>
        <v>16.899999999999977</v>
      </c>
    </row>
    <row r="605" spans="1:7">
      <c r="A605" s="71">
        <v>44793</v>
      </c>
      <c r="B605" s="422">
        <v>25244</v>
      </c>
      <c r="C605" s="422" t="s">
        <v>21</v>
      </c>
      <c r="D605" t="s">
        <v>13</v>
      </c>
      <c r="F605" s="2">
        <v>16.899999999999999</v>
      </c>
      <c r="G605" s="2">
        <f t="shared" si="9"/>
        <v>0</v>
      </c>
    </row>
    <row r="606" spans="1:7">
      <c r="A606" s="31">
        <v>44773</v>
      </c>
      <c r="B606" s="421" t="s">
        <v>10</v>
      </c>
      <c r="C606" s="421" t="s">
        <v>22</v>
      </c>
      <c r="D606" t="s">
        <v>12</v>
      </c>
      <c r="E606" s="2">
        <v>94.1</v>
      </c>
      <c r="G606" s="2">
        <f t="shared" si="9"/>
        <v>94.1</v>
      </c>
    </row>
    <row r="607" spans="1:7">
      <c r="B607" s="422"/>
      <c r="C607" s="422"/>
      <c r="D607" t="s">
        <v>13</v>
      </c>
      <c r="E607" s="2">
        <v>19.7</v>
      </c>
      <c r="G607" s="2">
        <f t="shared" si="9"/>
        <v>113.8</v>
      </c>
    </row>
    <row r="608" spans="1:7">
      <c r="B608" s="422"/>
      <c r="C608" s="422"/>
      <c r="D608" t="s">
        <v>14</v>
      </c>
      <c r="E608" s="2">
        <v>60</v>
      </c>
      <c r="G608" s="2">
        <f t="shared" si="9"/>
        <v>173.8</v>
      </c>
    </row>
    <row r="609" spans="1:15">
      <c r="B609" s="422"/>
      <c r="C609" s="422"/>
      <c r="D609" t="s">
        <v>15</v>
      </c>
      <c r="E609" s="2">
        <v>5</v>
      </c>
      <c r="G609" s="2">
        <f t="shared" si="9"/>
        <v>178.8</v>
      </c>
    </row>
    <row r="610" spans="1:15">
      <c r="A610" s="71"/>
      <c r="B610" s="422"/>
      <c r="C610" s="422"/>
      <c r="D610" t="s">
        <v>215</v>
      </c>
      <c r="E610" s="2">
        <v>100</v>
      </c>
      <c r="G610" s="2">
        <f t="shared" si="9"/>
        <v>278.8</v>
      </c>
    </row>
    <row r="611" spans="1:15">
      <c r="A611" s="71">
        <v>44793</v>
      </c>
      <c r="B611" s="422">
        <v>25244</v>
      </c>
      <c r="C611" s="422" t="s">
        <v>22</v>
      </c>
      <c r="D611" t="s">
        <v>12</v>
      </c>
      <c r="F611" s="2">
        <v>94.1</v>
      </c>
      <c r="G611" s="2">
        <f t="shared" si="9"/>
        <v>184.70000000000002</v>
      </c>
    </row>
    <row r="612" spans="1:15">
      <c r="A612" s="71">
        <v>44793</v>
      </c>
      <c r="B612" s="422">
        <v>25244</v>
      </c>
      <c r="C612" s="422" t="s">
        <v>22</v>
      </c>
      <c r="D612" t="s">
        <v>13</v>
      </c>
      <c r="F612" s="2">
        <v>19.7</v>
      </c>
      <c r="G612" s="2">
        <f t="shared" si="9"/>
        <v>165.00000000000003</v>
      </c>
      <c r="J612" s="421"/>
      <c r="M612" s="2"/>
    </row>
    <row r="613" spans="1:15" ht="14.25" customHeight="1">
      <c r="A613" s="71">
        <v>44793</v>
      </c>
      <c r="B613" s="422">
        <v>25245</v>
      </c>
      <c r="C613" s="422" t="s">
        <v>22</v>
      </c>
      <c r="D613" t="s">
        <v>14</v>
      </c>
      <c r="F613" s="45">
        <v>60</v>
      </c>
      <c r="G613" s="2">
        <f t="shared" ref="G613:G679" si="10">+G612+E613-F613</f>
        <v>105.00000000000003</v>
      </c>
      <c r="J613" s="422"/>
      <c r="M613" s="2"/>
    </row>
    <row r="614" spans="1:15">
      <c r="A614" s="71">
        <v>44793</v>
      </c>
      <c r="B614" s="422">
        <v>25245</v>
      </c>
      <c r="C614" s="422" t="s">
        <v>22</v>
      </c>
      <c r="D614" t="s">
        <v>15</v>
      </c>
      <c r="F614" s="45">
        <v>5</v>
      </c>
      <c r="G614" s="2">
        <f t="shared" si="10"/>
        <v>100.00000000000003</v>
      </c>
      <c r="J614" s="422"/>
    </row>
    <row r="615" spans="1:15">
      <c r="A615" s="71">
        <v>44793</v>
      </c>
      <c r="B615" s="422">
        <v>25247</v>
      </c>
      <c r="C615" s="422" t="s">
        <v>22</v>
      </c>
      <c r="D615" t="s">
        <v>215</v>
      </c>
      <c r="F615" s="45">
        <v>100</v>
      </c>
      <c r="G615" s="2">
        <f t="shared" si="10"/>
        <v>0</v>
      </c>
      <c r="J615" s="422"/>
    </row>
    <row r="616" spans="1:15">
      <c r="A616" s="31">
        <v>44804</v>
      </c>
      <c r="B616" s="421" t="s">
        <v>10</v>
      </c>
      <c r="C616" s="421" t="s">
        <v>23</v>
      </c>
      <c r="D616" t="s">
        <v>12</v>
      </c>
      <c r="E616" s="2">
        <v>88.7</v>
      </c>
      <c r="F616" s="45"/>
      <c r="G616" s="2">
        <f t="shared" si="10"/>
        <v>88.7</v>
      </c>
      <c r="J616" s="422"/>
      <c r="O616" s="2"/>
    </row>
    <row r="617" spans="1:15">
      <c r="B617" s="422"/>
      <c r="C617" s="422"/>
      <c r="D617" t="s">
        <v>13</v>
      </c>
      <c r="E617" s="2">
        <v>17</v>
      </c>
      <c r="F617" s="45"/>
      <c r="G617" s="2">
        <f t="shared" si="10"/>
        <v>105.7</v>
      </c>
      <c r="J617" s="421"/>
      <c r="M617" s="2"/>
    </row>
    <row r="618" spans="1:15">
      <c r="B618" s="422"/>
      <c r="C618" s="422"/>
      <c r="D618" t="s">
        <v>14</v>
      </c>
      <c r="E618" s="2">
        <v>60</v>
      </c>
      <c r="F618" s="45"/>
      <c r="G618" s="2">
        <f t="shared" si="10"/>
        <v>165.7</v>
      </c>
      <c r="J618" s="422"/>
      <c r="M618" s="2"/>
    </row>
    <row r="619" spans="1:15">
      <c r="B619" s="422"/>
      <c r="C619" s="422"/>
      <c r="D619" t="s">
        <v>15</v>
      </c>
      <c r="E619" s="2">
        <v>5</v>
      </c>
      <c r="F619" s="45"/>
      <c r="G619" s="2">
        <f t="shared" si="10"/>
        <v>170.7</v>
      </c>
      <c r="J619" s="422"/>
    </row>
    <row r="620" spans="1:15">
      <c r="A620" s="71"/>
      <c r="B620" s="422"/>
      <c r="C620" s="422"/>
      <c r="D620" t="s">
        <v>215</v>
      </c>
      <c r="E620" s="2">
        <v>100</v>
      </c>
      <c r="F620" s="45"/>
      <c r="G620" s="2">
        <f t="shared" si="10"/>
        <v>270.7</v>
      </c>
      <c r="J620" s="422"/>
    </row>
    <row r="621" spans="1:15">
      <c r="A621" s="71">
        <v>44886</v>
      </c>
      <c r="B621" s="422">
        <v>25830</v>
      </c>
      <c r="C621" s="422" t="s">
        <v>23</v>
      </c>
      <c r="D621" t="s">
        <v>12</v>
      </c>
      <c r="F621" s="2">
        <v>88.7</v>
      </c>
      <c r="G621" s="2">
        <f t="shared" si="10"/>
        <v>182</v>
      </c>
      <c r="J621" s="422"/>
    </row>
    <row r="622" spans="1:15">
      <c r="A622" s="71">
        <v>44886</v>
      </c>
      <c r="B622" s="422">
        <v>25830</v>
      </c>
      <c r="C622" s="422" t="s">
        <v>23</v>
      </c>
      <c r="D622" t="s">
        <v>13</v>
      </c>
      <c r="F622" s="2">
        <v>17</v>
      </c>
      <c r="G622" s="2">
        <f t="shared" si="10"/>
        <v>165</v>
      </c>
      <c r="J622" s="422"/>
    </row>
    <row r="623" spans="1:15">
      <c r="A623" s="71">
        <v>44886</v>
      </c>
      <c r="B623" s="422">
        <v>25831</v>
      </c>
      <c r="C623" s="422" t="s">
        <v>23</v>
      </c>
      <c r="D623" t="s">
        <v>14</v>
      </c>
      <c r="F623" s="2">
        <v>60</v>
      </c>
      <c r="G623" s="2">
        <f t="shared" si="10"/>
        <v>105</v>
      </c>
      <c r="J623" s="422"/>
    </row>
    <row r="624" spans="1:15">
      <c r="A624" s="71">
        <v>44886</v>
      </c>
      <c r="B624" s="422">
        <v>25831</v>
      </c>
      <c r="C624" s="422" t="s">
        <v>23</v>
      </c>
      <c r="D624" t="s">
        <v>15</v>
      </c>
      <c r="F624" s="2">
        <v>5</v>
      </c>
      <c r="G624" s="2">
        <f t="shared" si="10"/>
        <v>100</v>
      </c>
      <c r="J624" s="422"/>
    </row>
    <row r="625" spans="1:16">
      <c r="A625" s="71">
        <v>44886</v>
      </c>
      <c r="B625" s="422">
        <v>25832</v>
      </c>
      <c r="C625" s="422" t="s">
        <v>23</v>
      </c>
      <c r="D625" t="s">
        <v>215</v>
      </c>
      <c r="F625" s="2">
        <v>100</v>
      </c>
      <c r="G625" s="2">
        <f t="shared" si="10"/>
        <v>0</v>
      </c>
      <c r="J625" s="422"/>
    </row>
    <row r="626" spans="1:16">
      <c r="A626" s="81">
        <v>44834</v>
      </c>
      <c r="B626" s="421" t="s">
        <v>10</v>
      </c>
      <c r="C626" s="421" t="s">
        <v>41</v>
      </c>
      <c r="D626" t="s">
        <v>12</v>
      </c>
      <c r="E626" s="2">
        <v>84</v>
      </c>
      <c r="F626" s="45"/>
      <c r="G626" s="2">
        <f t="shared" si="10"/>
        <v>84</v>
      </c>
      <c r="J626" s="422"/>
      <c r="O626" s="2"/>
    </row>
    <row r="627" spans="1:16">
      <c r="A627" s="70"/>
      <c r="B627" s="422"/>
      <c r="C627" s="422"/>
      <c r="D627" t="s">
        <v>13</v>
      </c>
      <c r="E627" s="2">
        <v>18.2</v>
      </c>
      <c r="F627" s="45"/>
      <c r="G627" s="2">
        <f t="shared" si="10"/>
        <v>102.2</v>
      </c>
      <c r="J627" s="421"/>
      <c r="M627" s="2"/>
    </row>
    <row r="628" spans="1:16">
      <c r="A628" s="70"/>
      <c r="B628" s="422"/>
      <c r="C628" s="422"/>
      <c r="D628" t="s">
        <v>14</v>
      </c>
      <c r="E628" s="2">
        <v>60</v>
      </c>
      <c r="F628" s="45"/>
      <c r="G628" s="2">
        <f t="shared" si="10"/>
        <v>162.19999999999999</v>
      </c>
      <c r="J628" s="422"/>
      <c r="M628" s="2"/>
    </row>
    <row r="629" spans="1:16">
      <c r="A629" s="70"/>
      <c r="B629" s="422"/>
      <c r="C629" s="422"/>
      <c r="D629" t="s">
        <v>15</v>
      </c>
      <c r="E629" s="2">
        <v>5</v>
      </c>
      <c r="F629" s="45"/>
      <c r="G629" s="2">
        <f t="shared" si="10"/>
        <v>167.2</v>
      </c>
      <c r="J629" s="422"/>
    </row>
    <row r="630" spans="1:16">
      <c r="A630" s="71"/>
      <c r="B630" s="422"/>
      <c r="C630" s="422"/>
      <c r="D630" t="s">
        <v>215</v>
      </c>
      <c r="E630" s="2">
        <v>100</v>
      </c>
      <c r="F630" s="45"/>
      <c r="G630" s="2">
        <f t="shared" si="10"/>
        <v>267.2</v>
      </c>
      <c r="J630" s="422"/>
    </row>
    <row r="631" spans="1:16">
      <c r="A631" s="71">
        <v>44886</v>
      </c>
      <c r="B631" s="422">
        <v>25830</v>
      </c>
      <c r="C631" s="422" t="s">
        <v>41</v>
      </c>
      <c r="D631" t="s">
        <v>12</v>
      </c>
      <c r="F631" s="2">
        <v>84</v>
      </c>
      <c r="G631" s="2">
        <f t="shared" si="10"/>
        <v>183.2</v>
      </c>
      <c r="J631" s="422"/>
    </row>
    <row r="632" spans="1:16">
      <c r="A632" s="71">
        <v>44886</v>
      </c>
      <c r="B632" s="422">
        <v>25830</v>
      </c>
      <c r="C632" s="422" t="s">
        <v>41</v>
      </c>
      <c r="D632" t="s">
        <v>13</v>
      </c>
      <c r="F632" s="2">
        <v>18.2</v>
      </c>
      <c r="G632" s="2">
        <f t="shared" si="10"/>
        <v>165</v>
      </c>
      <c r="J632" s="422"/>
    </row>
    <row r="633" spans="1:16">
      <c r="A633" s="71">
        <v>44886</v>
      </c>
      <c r="B633" s="422">
        <v>25831</v>
      </c>
      <c r="C633" s="422" t="s">
        <v>41</v>
      </c>
      <c r="D633" t="s">
        <v>14</v>
      </c>
      <c r="F633" s="2">
        <v>60</v>
      </c>
      <c r="G633" s="2">
        <f t="shared" si="10"/>
        <v>105</v>
      </c>
      <c r="J633" s="422"/>
    </row>
    <row r="634" spans="1:16">
      <c r="A634" s="71">
        <v>44886</v>
      </c>
      <c r="B634" s="422">
        <v>25831</v>
      </c>
      <c r="C634" s="422" t="s">
        <v>41</v>
      </c>
      <c r="D634" t="s">
        <v>15</v>
      </c>
      <c r="F634" s="2">
        <v>5</v>
      </c>
      <c r="G634" s="2">
        <f t="shared" si="10"/>
        <v>100</v>
      </c>
      <c r="J634" s="422"/>
    </row>
    <row r="635" spans="1:16">
      <c r="A635" s="71">
        <v>44886</v>
      </c>
      <c r="B635" s="422">
        <v>25832</v>
      </c>
      <c r="C635" s="422" t="s">
        <v>41</v>
      </c>
      <c r="D635" t="s">
        <v>215</v>
      </c>
      <c r="F635" s="2">
        <v>100</v>
      </c>
      <c r="G635" s="2">
        <f t="shared" si="10"/>
        <v>0</v>
      </c>
      <c r="J635" s="422"/>
    </row>
    <row r="636" spans="1:16">
      <c r="A636" s="81">
        <v>44834</v>
      </c>
      <c r="B636" s="421" t="s">
        <v>10</v>
      </c>
      <c r="C636" s="421" t="s">
        <v>25</v>
      </c>
      <c r="D636" t="s">
        <v>12</v>
      </c>
      <c r="E636" s="2">
        <v>83.7</v>
      </c>
      <c r="F636" s="45"/>
      <c r="G636" s="2">
        <f t="shared" si="10"/>
        <v>83.7</v>
      </c>
      <c r="J636" s="422"/>
      <c r="O636" s="2"/>
    </row>
    <row r="637" spans="1:16">
      <c r="A637" s="70"/>
      <c r="B637" s="422"/>
      <c r="C637" s="422"/>
      <c r="D637" t="s">
        <v>13</v>
      </c>
      <c r="E637" s="2">
        <v>14.9</v>
      </c>
      <c r="F637" s="45"/>
      <c r="G637" s="2">
        <f t="shared" si="10"/>
        <v>98.600000000000009</v>
      </c>
      <c r="M637" s="2"/>
    </row>
    <row r="638" spans="1:16">
      <c r="A638" s="70"/>
      <c r="B638" s="422"/>
      <c r="C638" s="422"/>
      <c r="D638" t="s">
        <v>14</v>
      </c>
      <c r="E638" s="2">
        <v>60</v>
      </c>
      <c r="F638" s="45"/>
      <c r="G638" s="2">
        <f t="shared" si="10"/>
        <v>158.60000000000002</v>
      </c>
      <c r="M638" s="5"/>
      <c r="N638" s="5"/>
      <c r="O638" s="5"/>
      <c r="P638" s="5"/>
    </row>
    <row r="639" spans="1:16">
      <c r="A639" s="70"/>
      <c r="B639" s="422"/>
      <c r="C639" s="422"/>
      <c r="D639" t="s">
        <v>15</v>
      </c>
      <c r="E639" s="2">
        <v>5</v>
      </c>
      <c r="F639" s="45"/>
      <c r="G639" s="2">
        <f t="shared" si="10"/>
        <v>163.60000000000002</v>
      </c>
    </row>
    <row r="640" spans="1:16">
      <c r="A640" s="71"/>
      <c r="B640" s="422"/>
      <c r="C640" s="422"/>
      <c r="D640" t="s">
        <v>215</v>
      </c>
      <c r="E640" s="2">
        <v>100</v>
      </c>
      <c r="F640" s="45"/>
      <c r="G640" s="2">
        <f t="shared" si="10"/>
        <v>263.60000000000002</v>
      </c>
    </row>
    <row r="641" spans="1:12">
      <c r="A641" s="71">
        <v>44886</v>
      </c>
      <c r="B641" s="422">
        <v>25830</v>
      </c>
      <c r="C641" s="422" t="s">
        <v>25</v>
      </c>
      <c r="D641" t="s">
        <v>12</v>
      </c>
      <c r="F641" s="2">
        <v>83.7</v>
      </c>
      <c r="G641" s="2">
        <f t="shared" si="10"/>
        <v>179.90000000000003</v>
      </c>
    </row>
    <row r="642" spans="1:12">
      <c r="A642" s="71">
        <v>44886</v>
      </c>
      <c r="B642" s="422">
        <v>25830</v>
      </c>
      <c r="C642" s="422" t="s">
        <v>25</v>
      </c>
      <c r="D642" t="s">
        <v>13</v>
      </c>
      <c r="F642" s="2">
        <v>14.9</v>
      </c>
      <c r="G642" s="2">
        <f t="shared" si="10"/>
        <v>165.00000000000003</v>
      </c>
    </row>
    <row r="643" spans="1:12">
      <c r="A643" s="71">
        <v>44886</v>
      </c>
      <c r="B643" s="422">
        <v>25831</v>
      </c>
      <c r="C643" s="422" t="s">
        <v>25</v>
      </c>
      <c r="D643" t="s">
        <v>14</v>
      </c>
      <c r="F643" s="2">
        <v>60</v>
      </c>
      <c r="G643" s="2">
        <f t="shared" si="10"/>
        <v>105.00000000000003</v>
      </c>
    </row>
    <row r="644" spans="1:12">
      <c r="A644" s="71">
        <v>44886</v>
      </c>
      <c r="B644" s="422">
        <v>25831</v>
      </c>
      <c r="C644" s="422" t="s">
        <v>25</v>
      </c>
      <c r="D644" t="s">
        <v>15</v>
      </c>
      <c r="F644" s="2">
        <v>5</v>
      </c>
      <c r="G644" s="2">
        <f t="shared" si="10"/>
        <v>100.00000000000003</v>
      </c>
    </row>
    <row r="645" spans="1:12">
      <c r="A645" s="71">
        <v>44886</v>
      </c>
      <c r="B645" s="422">
        <v>25832</v>
      </c>
      <c r="C645" s="422" t="s">
        <v>25</v>
      </c>
      <c r="D645" t="s">
        <v>215</v>
      </c>
      <c r="F645" s="2">
        <v>100</v>
      </c>
      <c r="G645" s="2">
        <f t="shared" si="10"/>
        <v>0</v>
      </c>
    </row>
    <row r="646" spans="1:12">
      <c r="A646" s="81">
        <v>44895</v>
      </c>
      <c r="B646" s="421" t="s">
        <v>10</v>
      </c>
      <c r="C646" s="421" t="s">
        <v>26</v>
      </c>
      <c r="D646" t="s">
        <v>221</v>
      </c>
      <c r="E646" s="2">
        <v>200</v>
      </c>
      <c r="F646" s="45"/>
      <c r="G646" s="2">
        <f t="shared" si="10"/>
        <v>200</v>
      </c>
      <c r="I646" s="421" t="s">
        <v>26</v>
      </c>
      <c r="J646" t="s">
        <v>12</v>
      </c>
      <c r="K646" s="2">
        <v>93.4</v>
      </c>
      <c r="L646" s="2"/>
    </row>
    <row r="647" spans="1:12">
      <c r="A647" s="71"/>
      <c r="B647" s="422"/>
      <c r="C647" s="422"/>
      <c r="D647" t="s">
        <v>12</v>
      </c>
      <c r="E647" s="2">
        <v>93.4</v>
      </c>
      <c r="F647" s="45"/>
      <c r="G647" s="2">
        <f t="shared" si="10"/>
        <v>293.39999999999998</v>
      </c>
      <c r="J647" t="s">
        <v>13</v>
      </c>
      <c r="K647" s="2">
        <v>16.3</v>
      </c>
      <c r="L647" s="2"/>
    </row>
    <row r="648" spans="1:12">
      <c r="A648" s="71"/>
      <c r="B648" s="422"/>
      <c r="C648" s="422"/>
      <c r="D648" t="s">
        <v>13</v>
      </c>
      <c r="E648" s="2">
        <v>16.3</v>
      </c>
      <c r="F648" s="45"/>
      <c r="G648" s="2">
        <f t="shared" si="10"/>
        <v>309.7</v>
      </c>
      <c r="I648" s="421" t="s">
        <v>27</v>
      </c>
      <c r="J648" t="s">
        <v>12</v>
      </c>
      <c r="K648" s="2">
        <v>106.8</v>
      </c>
      <c r="L648" s="2"/>
    </row>
    <row r="649" spans="1:12">
      <c r="A649" s="71"/>
      <c r="B649" s="422"/>
      <c r="C649" s="422"/>
      <c r="D649" t="s">
        <v>14</v>
      </c>
      <c r="E649" s="2">
        <v>60</v>
      </c>
      <c r="F649" s="45"/>
      <c r="G649" s="2">
        <f t="shared" si="10"/>
        <v>369.7</v>
      </c>
      <c r="I649" s="422"/>
      <c r="J649" t="s">
        <v>13</v>
      </c>
      <c r="K649" s="2">
        <v>15.7</v>
      </c>
      <c r="L649" s="2"/>
    </row>
    <row r="650" spans="1:12">
      <c r="A650" s="71"/>
      <c r="B650" s="422"/>
      <c r="C650" s="422"/>
      <c r="D650" t="s">
        <v>15</v>
      </c>
      <c r="E650" s="2">
        <v>5</v>
      </c>
      <c r="F650" s="45"/>
      <c r="G650" s="2">
        <f t="shared" si="10"/>
        <v>374.7</v>
      </c>
      <c r="I650" s="422"/>
      <c r="J650" t="s">
        <v>14</v>
      </c>
      <c r="K650" s="2">
        <v>60</v>
      </c>
      <c r="L650" s="2"/>
    </row>
    <row r="651" spans="1:12">
      <c r="A651" s="71"/>
      <c r="B651" s="422"/>
      <c r="C651" s="422"/>
      <c r="D651" t="s">
        <v>215</v>
      </c>
      <c r="E651" s="2">
        <v>100</v>
      </c>
      <c r="F651" s="45"/>
      <c r="G651" s="2">
        <f t="shared" si="10"/>
        <v>474.7</v>
      </c>
      <c r="I651" s="422"/>
      <c r="J651" t="s">
        <v>15</v>
      </c>
      <c r="K651" s="2">
        <v>5</v>
      </c>
      <c r="L651" s="2"/>
    </row>
    <row r="652" spans="1:12">
      <c r="A652" s="71">
        <v>44910</v>
      </c>
      <c r="B652" s="422">
        <v>25979</v>
      </c>
      <c r="C652" s="422" t="s">
        <v>26</v>
      </c>
      <c r="D652" t="s">
        <v>14</v>
      </c>
      <c r="F652" s="2">
        <v>60</v>
      </c>
      <c r="G652" s="2">
        <f t="shared" si="10"/>
        <v>414.7</v>
      </c>
      <c r="I652" s="422"/>
      <c r="J652" t="s">
        <v>215</v>
      </c>
      <c r="K652" s="2">
        <v>100</v>
      </c>
      <c r="L652" s="2"/>
    </row>
    <row r="653" spans="1:12">
      <c r="A653" s="71">
        <v>44910</v>
      </c>
      <c r="B653" s="422">
        <v>25979</v>
      </c>
      <c r="C653" s="422" t="s">
        <v>26</v>
      </c>
      <c r="D653" t="s">
        <v>15</v>
      </c>
      <c r="F653" s="2">
        <v>5</v>
      </c>
      <c r="G653" s="2">
        <f t="shared" si="10"/>
        <v>409.7</v>
      </c>
    </row>
    <row r="654" spans="1:12">
      <c r="A654" s="71">
        <v>44910</v>
      </c>
      <c r="B654" s="422">
        <v>25980</v>
      </c>
      <c r="C654" s="422" t="s">
        <v>26</v>
      </c>
      <c r="D654" t="s">
        <v>215</v>
      </c>
      <c r="F654" s="2">
        <v>100</v>
      </c>
      <c r="G654" s="2">
        <f t="shared" si="10"/>
        <v>309.7</v>
      </c>
      <c r="K654" s="5">
        <f>SUM(K646:K653)</f>
        <v>397.2</v>
      </c>
      <c r="L654" s="5"/>
    </row>
    <row r="655" spans="1:12">
      <c r="A655" s="71"/>
      <c r="B655" s="422"/>
      <c r="C655" s="422"/>
      <c r="F655" s="2">
        <v>200</v>
      </c>
      <c r="G655" s="2">
        <f t="shared" si="10"/>
        <v>109.69999999999999</v>
      </c>
      <c r="K655" s="5"/>
      <c r="L655" s="5"/>
    </row>
    <row r="656" spans="1:12">
      <c r="A656" s="71">
        <v>44971</v>
      </c>
      <c r="B656" s="422" t="s">
        <v>222</v>
      </c>
      <c r="C656" s="422" t="s">
        <v>26</v>
      </c>
      <c r="D656" t="s">
        <v>12</v>
      </c>
      <c r="F656" s="2">
        <v>93.4</v>
      </c>
      <c r="G656" s="2">
        <f t="shared" si="10"/>
        <v>16.299999999999983</v>
      </c>
      <c r="K656" s="5"/>
      <c r="L656" s="5"/>
    </row>
    <row r="657" spans="1:12">
      <c r="A657" s="71">
        <v>44971</v>
      </c>
      <c r="B657" s="422" t="s">
        <v>222</v>
      </c>
      <c r="C657" s="422" t="s">
        <v>26</v>
      </c>
      <c r="D657" t="s">
        <v>13</v>
      </c>
      <c r="F657" s="2">
        <v>16.3</v>
      </c>
      <c r="G657" s="2">
        <f t="shared" si="10"/>
        <v>0</v>
      </c>
      <c r="K657" s="5"/>
      <c r="L657" s="5"/>
    </row>
    <row r="658" spans="1:12">
      <c r="A658" s="81">
        <v>44926</v>
      </c>
      <c r="B658" s="421" t="s">
        <v>10</v>
      </c>
      <c r="C658" s="421" t="s">
        <v>27</v>
      </c>
      <c r="D658" t="s">
        <v>12</v>
      </c>
      <c r="E658" s="2">
        <v>106.8</v>
      </c>
      <c r="F658" s="45"/>
      <c r="G658" s="2">
        <f t="shared" si="10"/>
        <v>106.8</v>
      </c>
    </row>
    <row r="659" spans="1:12">
      <c r="A659" s="70"/>
      <c r="B659" s="422"/>
      <c r="C659" s="422"/>
      <c r="D659" t="s">
        <v>13</v>
      </c>
      <c r="E659" s="2">
        <v>15.7</v>
      </c>
      <c r="F659" s="45"/>
      <c r="G659" s="2">
        <f t="shared" si="10"/>
        <v>122.5</v>
      </c>
    </row>
    <row r="660" spans="1:12">
      <c r="A660" s="70"/>
      <c r="B660" s="422"/>
      <c r="C660" s="422"/>
      <c r="D660" t="s">
        <v>14</v>
      </c>
      <c r="E660" s="2">
        <v>60</v>
      </c>
      <c r="F660" s="45"/>
      <c r="G660" s="2">
        <f t="shared" si="10"/>
        <v>182.5</v>
      </c>
    </row>
    <row r="661" spans="1:12">
      <c r="A661" s="70"/>
      <c r="B661" s="422"/>
      <c r="C661" s="422"/>
      <c r="D661" t="s">
        <v>15</v>
      </c>
      <c r="E661" s="2">
        <v>5</v>
      </c>
      <c r="F661" s="45"/>
      <c r="G661" s="2">
        <f t="shared" si="10"/>
        <v>187.5</v>
      </c>
    </row>
    <row r="662" spans="1:12">
      <c r="A662" s="71"/>
      <c r="B662" s="422"/>
      <c r="C662" s="422"/>
      <c r="D662" t="s">
        <v>215</v>
      </c>
      <c r="E662" s="2">
        <v>100</v>
      </c>
      <c r="F662" s="45"/>
      <c r="G662" s="2">
        <f t="shared" si="10"/>
        <v>287.5</v>
      </c>
    </row>
    <row r="663" spans="1:12">
      <c r="A663" s="71">
        <v>44971</v>
      </c>
      <c r="B663" s="422" t="s">
        <v>222</v>
      </c>
      <c r="C663" s="422" t="s">
        <v>27</v>
      </c>
      <c r="D663" t="s">
        <v>12</v>
      </c>
      <c r="F663" s="2">
        <v>106.8</v>
      </c>
      <c r="G663" s="2">
        <f t="shared" si="10"/>
        <v>180.7</v>
      </c>
    </row>
    <row r="664" spans="1:12">
      <c r="A664" s="71">
        <v>44971</v>
      </c>
      <c r="B664" s="422" t="s">
        <v>222</v>
      </c>
      <c r="C664" s="422" t="s">
        <v>27</v>
      </c>
      <c r="D664" t="s">
        <v>13</v>
      </c>
      <c r="F664" s="2">
        <v>15.7</v>
      </c>
      <c r="G664" s="2">
        <f t="shared" si="10"/>
        <v>165</v>
      </c>
    </row>
    <row r="665" spans="1:12">
      <c r="A665" s="71">
        <v>44971</v>
      </c>
      <c r="B665" s="422" t="s">
        <v>223</v>
      </c>
      <c r="C665" s="422" t="s">
        <v>27</v>
      </c>
      <c r="D665" t="s">
        <v>14</v>
      </c>
      <c r="F665" s="2">
        <v>60</v>
      </c>
      <c r="G665" s="2">
        <f t="shared" si="10"/>
        <v>105</v>
      </c>
    </row>
    <row r="666" spans="1:12">
      <c r="A666" s="71">
        <v>44971</v>
      </c>
      <c r="B666" s="422" t="s">
        <v>223</v>
      </c>
      <c r="C666" s="422" t="s">
        <v>27</v>
      </c>
      <c r="D666" t="s">
        <v>15</v>
      </c>
      <c r="F666" s="2">
        <v>5</v>
      </c>
      <c r="G666" s="2">
        <f t="shared" si="10"/>
        <v>100</v>
      </c>
    </row>
    <row r="667" spans="1:12">
      <c r="A667" s="71">
        <v>44971</v>
      </c>
      <c r="B667" s="422" t="s">
        <v>224</v>
      </c>
      <c r="C667" s="422" t="s">
        <v>27</v>
      </c>
      <c r="D667" t="s">
        <v>215</v>
      </c>
      <c r="F667" s="2">
        <v>100</v>
      </c>
      <c r="G667" s="2">
        <f t="shared" si="10"/>
        <v>0</v>
      </c>
    </row>
    <row r="668" spans="1:12">
      <c r="A668" s="31">
        <v>44957</v>
      </c>
      <c r="B668" s="421" t="s">
        <v>10</v>
      </c>
      <c r="C668" s="421" t="s">
        <v>11</v>
      </c>
      <c r="D668" t="s">
        <v>12</v>
      </c>
      <c r="E668" s="2">
        <v>96.7</v>
      </c>
      <c r="G668" s="2">
        <f t="shared" si="10"/>
        <v>96.7</v>
      </c>
    </row>
    <row r="669" spans="1:12">
      <c r="A669" s="71"/>
      <c r="B669" s="422"/>
      <c r="C669" s="422"/>
      <c r="D669" t="s">
        <v>13</v>
      </c>
      <c r="E669" s="2">
        <v>9.8000000000000007</v>
      </c>
      <c r="G669" s="2">
        <f t="shared" si="10"/>
        <v>106.5</v>
      </c>
    </row>
    <row r="670" spans="1:12">
      <c r="A670" s="71"/>
      <c r="B670" s="422"/>
      <c r="C670" s="422"/>
      <c r="D670" t="s">
        <v>14</v>
      </c>
      <c r="E670" s="2">
        <v>60</v>
      </c>
      <c r="G670" s="2">
        <f t="shared" si="10"/>
        <v>166.5</v>
      </c>
    </row>
    <row r="671" spans="1:12">
      <c r="A671" s="71"/>
      <c r="B671" s="422"/>
      <c r="C671" s="422"/>
      <c r="D671" t="s">
        <v>15</v>
      </c>
      <c r="E671" s="2">
        <v>5</v>
      </c>
      <c r="F671" s="45"/>
      <c r="G671" s="2">
        <f t="shared" si="10"/>
        <v>171.5</v>
      </c>
      <c r="H671" s="421" t="s">
        <v>11</v>
      </c>
      <c r="I671" t="s">
        <v>12</v>
      </c>
      <c r="J671" s="2">
        <v>96.7</v>
      </c>
    </row>
    <row r="672" spans="1:12">
      <c r="A672" s="71"/>
      <c r="B672" s="422"/>
      <c r="C672" s="422"/>
      <c r="D672" t="s">
        <v>215</v>
      </c>
      <c r="E672" s="2">
        <v>100</v>
      </c>
      <c r="F672" s="45"/>
      <c r="G672" s="2">
        <f t="shared" si="10"/>
        <v>271.5</v>
      </c>
      <c r="H672" s="422"/>
      <c r="I672" t="s">
        <v>13</v>
      </c>
      <c r="J672" s="2">
        <v>9.8000000000000007</v>
      </c>
    </row>
    <row r="673" spans="1:10">
      <c r="A673" s="71">
        <v>44971</v>
      </c>
      <c r="B673" s="422" t="s">
        <v>223</v>
      </c>
      <c r="C673" s="422" t="s">
        <v>11</v>
      </c>
      <c r="D673" t="s">
        <v>14</v>
      </c>
      <c r="F673" s="2">
        <v>60</v>
      </c>
      <c r="G673" s="2">
        <f t="shared" si="10"/>
        <v>211.5</v>
      </c>
      <c r="H673" s="421" t="s">
        <v>17</v>
      </c>
      <c r="I673" t="s">
        <v>14</v>
      </c>
      <c r="J673" s="2">
        <v>56</v>
      </c>
    </row>
    <row r="674" spans="1:10">
      <c r="A674" s="71">
        <v>44971</v>
      </c>
      <c r="B674" s="422" t="s">
        <v>223</v>
      </c>
      <c r="C674" s="422" t="s">
        <v>11</v>
      </c>
      <c r="D674" t="s">
        <v>15</v>
      </c>
      <c r="F674" s="2">
        <v>5</v>
      </c>
      <c r="G674" s="2">
        <f t="shared" si="10"/>
        <v>206.5</v>
      </c>
      <c r="I674" t="s">
        <v>15</v>
      </c>
      <c r="J674" s="2">
        <v>5</v>
      </c>
    </row>
    <row r="675" spans="1:10">
      <c r="A675" s="71">
        <v>44971</v>
      </c>
      <c r="B675" s="422" t="s">
        <v>224</v>
      </c>
      <c r="C675" s="422" t="s">
        <v>11</v>
      </c>
      <c r="D675" t="s">
        <v>215</v>
      </c>
      <c r="F675" s="2">
        <v>100</v>
      </c>
      <c r="G675" s="2">
        <f t="shared" si="10"/>
        <v>106.5</v>
      </c>
      <c r="I675" t="s">
        <v>215</v>
      </c>
      <c r="J675" s="2">
        <v>100</v>
      </c>
    </row>
    <row r="676" spans="1:10">
      <c r="A676" s="71">
        <v>44991</v>
      </c>
      <c r="B676" s="422">
        <v>26454</v>
      </c>
      <c r="C676" s="422" t="s">
        <v>11</v>
      </c>
      <c r="D676" t="s">
        <v>12</v>
      </c>
      <c r="F676" s="2">
        <v>96.7</v>
      </c>
      <c r="G676" s="2">
        <f t="shared" si="10"/>
        <v>9.7999999999999972</v>
      </c>
    </row>
    <row r="677" spans="1:10">
      <c r="A677" s="71">
        <v>44991</v>
      </c>
      <c r="B677" s="422">
        <v>26454</v>
      </c>
      <c r="C677" s="422" t="s">
        <v>11</v>
      </c>
      <c r="D677" t="s">
        <v>13</v>
      </c>
      <c r="F677" s="2">
        <v>9.8000000000000007</v>
      </c>
      <c r="G677" s="2">
        <f t="shared" si="10"/>
        <v>0</v>
      </c>
    </row>
    <row r="678" spans="1:10">
      <c r="A678" s="31">
        <v>44957</v>
      </c>
      <c r="B678" s="421" t="s">
        <v>10</v>
      </c>
      <c r="C678" s="421" t="s">
        <v>17</v>
      </c>
      <c r="D678" t="s">
        <v>12</v>
      </c>
      <c r="E678" s="2">
        <v>60.1</v>
      </c>
      <c r="G678" s="2">
        <f t="shared" si="10"/>
        <v>60.1</v>
      </c>
    </row>
    <row r="679" spans="1:10">
      <c r="A679" s="71"/>
      <c r="B679" s="422"/>
      <c r="C679" s="422"/>
      <c r="D679" t="s">
        <v>13</v>
      </c>
      <c r="E679" s="2">
        <v>1.2</v>
      </c>
      <c r="G679" s="2">
        <f t="shared" si="10"/>
        <v>61.300000000000004</v>
      </c>
      <c r="J679" s="2">
        <f>SUM(J671:J678)</f>
        <v>267.5</v>
      </c>
    </row>
    <row r="680" spans="1:10">
      <c r="A680" s="71"/>
      <c r="B680" s="422"/>
      <c r="C680" s="422"/>
      <c r="D680" t="s">
        <v>14</v>
      </c>
      <c r="E680" s="2">
        <v>56</v>
      </c>
      <c r="G680" s="2">
        <f t="shared" ref="G680:G752" si="11">+G679+E680-F680</f>
        <v>117.30000000000001</v>
      </c>
    </row>
    <row r="681" spans="1:10">
      <c r="A681" s="71"/>
      <c r="B681" s="422"/>
      <c r="C681" s="422"/>
      <c r="D681" t="s">
        <v>15</v>
      </c>
      <c r="E681" s="2">
        <v>5</v>
      </c>
      <c r="G681" s="2">
        <f t="shared" si="11"/>
        <v>122.30000000000001</v>
      </c>
    </row>
    <row r="682" spans="1:10">
      <c r="A682" s="71"/>
      <c r="B682" s="422"/>
      <c r="C682" s="422"/>
      <c r="D682" t="s">
        <v>215</v>
      </c>
      <c r="E682" s="2">
        <v>100</v>
      </c>
      <c r="G682" s="2">
        <f t="shared" si="11"/>
        <v>222.3</v>
      </c>
    </row>
    <row r="683" spans="1:10">
      <c r="A683" s="71">
        <v>44991</v>
      </c>
      <c r="B683" s="422">
        <v>26455</v>
      </c>
      <c r="C683" s="422" t="s">
        <v>17</v>
      </c>
      <c r="D683" t="s">
        <v>14</v>
      </c>
      <c r="F683" s="2">
        <v>56</v>
      </c>
      <c r="G683" s="2">
        <f>+G682+E683-F683</f>
        <v>166.3</v>
      </c>
    </row>
    <row r="684" spans="1:10">
      <c r="A684" s="71">
        <v>44991</v>
      </c>
      <c r="B684" s="422">
        <v>26455</v>
      </c>
      <c r="C684" s="422" t="s">
        <v>17</v>
      </c>
      <c r="D684" t="s">
        <v>15</v>
      </c>
      <c r="F684" s="2">
        <v>5</v>
      </c>
      <c r="G684" s="2">
        <f>+G683+E684-F684</f>
        <v>161.30000000000001</v>
      </c>
    </row>
    <row r="685" spans="1:10">
      <c r="A685" s="71">
        <v>44991</v>
      </c>
      <c r="B685" s="422">
        <v>26456</v>
      </c>
      <c r="C685" s="422" t="s">
        <v>17</v>
      </c>
      <c r="D685" t="s">
        <v>215</v>
      </c>
      <c r="F685" s="2">
        <v>100</v>
      </c>
      <c r="G685" s="2">
        <f>+G684+E685-F685</f>
        <v>61.300000000000011</v>
      </c>
      <c r="I685" s="2"/>
    </row>
    <row r="686" spans="1:10">
      <c r="A686" s="71">
        <v>45008</v>
      </c>
      <c r="B686" s="422">
        <v>26605</v>
      </c>
      <c r="C686" s="422" t="s">
        <v>17</v>
      </c>
      <c r="D686" t="s">
        <v>12</v>
      </c>
      <c r="F686" s="2">
        <v>60.1</v>
      </c>
      <c r="G686" s="2">
        <f>+G685+E686-F686</f>
        <v>1.2000000000000099</v>
      </c>
      <c r="I686" s="2"/>
    </row>
    <row r="687" spans="1:10">
      <c r="A687" s="71">
        <v>45008</v>
      </c>
      <c r="B687" s="422">
        <v>26605</v>
      </c>
      <c r="C687" s="422" t="s">
        <v>17</v>
      </c>
      <c r="D687" t="s">
        <v>13</v>
      </c>
      <c r="F687" s="2">
        <v>1.2</v>
      </c>
      <c r="G687" s="2">
        <f>+G686+E687-F687</f>
        <v>9.9920072216264089E-15</v>
      </c>
      <c r="I687" s="2"/>
    </row>
    <row r="688" spans="1:10">
      <c r="A688" s="31">
        <v>45016</v>
      </c>
      <c r="B688" s="421" t="s">
        <v>10</v>
      </c>
      <c r="C688" s="421" t="s">
        <v>18</v>
      </c>
      <c r="D688" t="s">
        <v>12</v>
      </c>
      <c r="E688" s="2">
        <v>18.399999999999999</v>
      </c>
      <c r="G688" s="2">
        <f>+G687+E688-F688</f>
        <v>18.400000000000009</v>
      </c>
      <c r="I688" s="2"/>
    </row>
    <row r="689" spans="1:13">
      <c r="A689" s="71"/>
      <c r="B689" s="422"/>
      <c r="C689" s="422"/>
      <c r="D689" t="s">
        <v>13</v>
      </c>
      <c r="E689" s="2">
        <v>1.3</v>
      </c>
      <c r="G689" s="2">
        <f>+G688+E689-F689</f>
        <v>19.70000000000001</v>
      </c>
      <c r="I689" s="2"/>
    </row>
    <row r="690" spans="1:13">
      <c r="A690" s="71"/>
      <c r="B690" s="422"/>
      <c r="C690" s="422"/>
      <c r="D690" t="s">
        <v>14</v>
      </c>
      <c r="E690" s="2">
        <v>60</v>
      </c>
      <c r="G690" s="2">
        <f>+G689+E690-F690</f>
        <v>79.700000000000017</v>
      </c>
      <c r="I690" s="2"/>
    </row>
    <row r="691" spans="1:13">
      <c r="A691" s="71"/>
      <c r="B691" s="422"/>
      <c r="C691" s="422"/>
      <c r="D691" t="s">
        <v>15</v>
      </c>
      <c r="E691" s="2">
        <v>5</v>
      </c>
      <c r="G691" s="2">
        <f>+G690+E691-F691</f>
        <v>84.700000000000017</v>
      </c>
      <c r="I691" s="2"/>
    </row>
    <row r="692" spans="1:13">
      <c r="A692" s="71"/>
      <c r="B692" s="422"/>
      <c r="C692" s="422"/>
      <c r="D692" t="s">
        <v>215</v>
      </c>
      <c r="E692" s="2">
        <v>100</v>
      </c>
      <c r="G692" s="2">
        <f t="shared" si="11"/>
        <v>184.70000000000002</v>
      </c>
    </row>
    <row r="693" spans="1:13">
      <c r="A693" s="71">
        <v>45008</v>
      </c>
      <c r="B693" s="422">
        <v>26606</v>
      </c>
      <c r="C693" s="422" t="s">
        <v>18</v>
      </c>
      <c r="D693" t="s">
        <v>14</v>
      </c>
      <c r="F693" s="2">
        <v>60</v>
      </c>
      <c r="G693" s="2">
        <f t="shared" si="11"/>
        <v>124.70000000000002</v>
      </c>
    </row>
    <row r="694" spans="1:13">
      <c r="A694" s="71">
        <v>45008</v>
      </c>
      <c r="B694" s="422">
        <v>26606</v>
      </c>
      <c r="C694" s="422" t="s">
        <v>18</v>
      </c>
      <c r="D694" t="s">
        <v>15</v>
      </c>
      <c r="F694" s="2">
        <v>5</v>
      </c>
      <c r="G694" s="2">
        <f t="shared" si="11"/>
        <v>119.70000000000002</v>
      </c>
    </row>
    <row r="695" spans="1:13">
      <c r="A695" s="71">
        <v>45008</v>
      </c>
      <c r="B695" s="422">
        <v>26606</v>
      </c>
      <c r="C695" s="422" t="s">
        <v>18</v>
      </c>
      <c r="D695" t="s">
        <v>215</v>
      </c>
      <c r="F695" s="2">
        <v>100</v>
      </c>
      <c r="G695" s="2">
        <f t="shared" si="11"/>
        <v>19.700000000000017</v>
      </c>
    </row>
    <row r="696" spans="1:13">
      <c r="A696" s="71">
        <v>45110</v>
      </c>
      <c r="B696" s="422">
        <v>27031</v>
      </c>
      <c r="C696" s="422" t="s">
        <v>225</v>
      </c>
      <c r="D696" t="s">
        <v>12</v>
      </c>
      <c r="F696" s="2">
        <v>18.399999999999999</v>
      </c>
      <c r="G696" s="2">
        <f t="shared" si="11"/>
        <v>1.3000000000000185</v>
      </c>
    </row>
    <row r="697" spans="1:13">
      <c r="A697" s="71">
        <v>45110</v>
      </c>
      <c r="B697" s="422">
        <v>27031</v>
      </c>
      <c r="C697" s="422" t="s">
        <v>225</v>
      </c>
      <c r="D697" t="s">
        <v>13</v>
      </c>
      <c r="F697" s="2">
        <v>1.3</v>
      </c>
      <c r="G697" s="2">
        <f t="shared" si="11"/>
        <v>1.8429702208777599E-14</v>
      </c>
    </row>
    <row r="698" spans="1:13">
      <c r="A698" s="81">
        <v>45046</v>
      </c>
      <c r="B698" s="421" t="s">
        <v>10</v>
      </c>
      <c r="C698" s="421" t="s">
        <v>19</v>
      </c>
      <c r="D698" t="s">
        <v>12</v>
      </c>
      <c r="E698" s="207">
        <v>19.3</v>
      </c>
      <c r="G698" s="2">
        <f t="shared" si="11"/>
        <v>19.300000000000018</v>
      </c>
      <c r="I698" s="421" t="s">
        <v>18</v>
      </c>
      <c r="J698" t="s">
        <v>12</v>
      </c>
      <c r="K698" s="2">
        <v>18.399999999999999</v>
      </c>
      <c r="L698" s="2"/>
    </row>
    <row r="699" spans="1:13">
      <c r="A699" s="70"/>
      <c r="B699" s="422"/>
      <c r="C699" s="422"/>
      <c r="D699" t="s">
        <v>13</v>
      </c>
      <c r="E699" s="207">
        <v>1.5</v>
      </c>
      <c r="G699" s="2">
        <f t="shared" si="11"/>
        <v>20.800000000000018</v>
      </c>
      <c r="I699" s="422"/>
      <c r="J699" t="s">
        <v>13</v>
      </c>
      <c r="K699" s="2">
        <v>1.3</v>
      </c>
      <c r="L699" s="2"/>
    </row>
    <row r="700" spans="1:13">
      <c r="A700" s="70"/>
      <c r="B700" s="422"/>
      <c r="C700" s="422"/>
      <c r="D700" t="s">
        <v>14</v>
      </c>
      <c r="E700" s="207">
        <v>60</v>
      </c>
      <c r="G700" s="2">
        <f t="shared" si="11"/>
        <v>80.800000000000011</v>
      </c>
      <c r="I700" s="421" t="s">
        <v>19</v>
      </c>
      <c r="J700" t="s">
        <v>12</v>
      </c>
      <c r="K700" s="207">
        <v>19.3</v>
      </c>
      <c r="L700" s="207"/>
    </row>
    <row r="701" spans="1:13">
      <c r="A701" s="70"/>
      <c r="B701" s="422"/>
      <c r="C701" s="422"/>
      <c r="D701" t="s">
        <v>15</v>
      </c>
      <c r="E701" s="207">
        <v>5</v>
      </c>
      <c r="G701" s="2">
        <f t="shared" si="11"/>
        <v>85.800000000000011</v>
      </c>
      <c r="I701" s="422"/>
      <c r="J701" t="s">
        <v>13</v>
      </c>
      <c r="K701" s="207">
        <v>1.5</v>
      </c>
      <c r="L701" s="207"/>
    </row>
    <row r="702" spans="1:13">
      <c r="A702" s="31"/>
      <c r="B702" s="421"/>
      <c r="C702" s="421"/>
      <c r="D702" t="s">
        <v>215</v>
      </c>
      <c r="E702" s="2">
        <v>100</v>
      </c>
      <c r="G702" s="2">
        <f t="shared" si="11"/>
        <v>185.8</v>
      </c>
      <c r="I702" s="422"/>
      <c r="J702" t="s">
        <v>14</v>
      </c>
      <c r="K702" s="207">
        <v>60</v>
      </c>
      <c r="L702" s="207"/>
      <c r="M702" s="207"/>
    </row>
    <row r="703" spans="1:13">
      <c r="A703" s="3">
        <v>45110</v>
      </c>
      <c r="B703" s="422">
        <v>27031</v>
      </c>
      <c r="C703" s="422" t="s">
        <v>19</v>
      </c>
      <c r="D703" t="s">
        <v>12</v>
      </c>
      <c r="F703" s="2">
        <v>19.3</v>
      </c>
      <c r="G703" s="2">
        <f t="shared" si="11"/>
        <v>166.5</v>
      </c>
      <c r="I703" s="422"/>
      <c r="J703"/>
      <c r="K703" s="207"/>
      <c r="L703" s="207"/>
      <c r="M703" s="207"/>
    </row>
    <row r="704" spans="1:13">
      <c r="A704" s="3">
        <v>45110</v>
      </c>
      <c r="B704" s="422">
        <v>27031</v>
      </c>
      <c r="C704" s="422" t="s">
        <v>19</v>
      </c>
      <c r="D704" t="s">
        <v>13</v>
      </c>
      <c r="F704" s="2">
        <v>1.5</v>
      </c>
      <c r="G704" s="2">
        <f t="shared" si="11"/>
        <v>165</v>
      </c>
      <c r="I704" s="422"/>
      <c r="J704"/>
      <c r="K704" s="207"/>
      <c r="L704" s="207"/>
      <c r="M704" s="207"/>
    </row>
    <row r="705" spans="1:13">
      <c r="A705" s="3">
        <v>45110</v>
      </c>
      <c r="B705" s="422">
        <v>27032</v>
      </c>
      <c r="C705" s="422" t="s">
        <v>19</v>
      </c>
      <c r="D705" t="s">
        <v>14</v>
      </c>
      <c r="F705" s="2">
        <v>60</v>
      </c>
      <c r="G705" s="2">
        <f t="shared" si="11"/>
        <v>105</v>
      </c>
      <c r="I705" s="422"/>
      <c r="J705"/>
      <c r="K705" s="207"/>
      <c r="L705" s="207"/>
      <c r="M705" s="207"/>
    </row>
    <row r="706" spans="1:13">
      <c r="A706" s="3">
        <v>45110</v>
      </c>
      <c r="B706" s="422">
        <v>27032</v>
      </c>
      <c r="C706" s="422" t="s">
        <v>19</v>
      </c>
      <c r="D706" t="s">
        <v>15</v>
      </c>
      <c r="F706" s="2">
        <v>5</v>
      </c>
      <c r="G706" s="2">
        <f t="shared" si="11"/>
        <v>100</v>
      </c>
      <c r="I706" s="422"/>
      <c r="J706"/>
      <c r="K706" s="207"/>
      <c r="L706" s="207"/>
      <c r="M706" s="207"/>
    </row>
    <row r="707" spans="1:13">
      <c r="A707" s="3">
        <v>45110</v>
      </c>
      <c r="B707" s="422">
        <v>27033</v>
      </c>
      <c r="C707" s="422" t="s">
        <v>19</v>
      </c>
      <c r="D707" t="s">
        <v>215</v>
      </c>
      <c r="F707" s="2">
        <v>100</v>
      </c>
      <c r="G707" s="2">
        <f t="shared" si="11"/>
        <v>0</v>
      </c>
      <c r="I707" s="422"/>
      <c r="J707"/>
      <c r="K707" s="207"/>
      <c r="L707" s="207"/>
      <c r="M707" s="207"/>
    </row>
    <row r="708" spans="1:13">
      <c r="A708" s="31" t="s">
        <v>226</v>
      </c>
      <c r="B708" s="421" t="s">
        <v>10</v>
      </c>
      <c r="C708" s="421" t="s">
        <v>20</v>
      </c>
      <c r="D708" t="s">
        <v>12</v>
      </c>
      <c r="E708" s="2">
        <v>17.8</v>
      </c>
      <c r="G708" s="2">
        <f t="shared" si="11"/>
        <v>17.8</v>
      </c>
      <c r="I708" s="422"/>
      <c r="J708"/>
      <c r="K708" s="207"/>
      <c r="L708" s="207"/>
      <c r="M708" s="207"/>
    </row>
    <row r="709" spans="1:13">
      <c r="B709" s="422"/>
      <c r="C709" s="422"/>
      <c r="D709" t="s">
        <v>13</v>
      </c>
      <c r="E709" s="2">
        <v>2.1</v>
      </c>
      <c r="G709" s="2">
        <f t="shared" si="11"/>
        <v>19.900000000000002</v>
      </c>
      <c r="I709" s="421"/>
      <c r="J709"/>
      <c r="K709" s="2"/>
      <c r="L709" s="2"/>
    </row>
    <row r="710" spans="1:13">
      <c r="B710" s="422"/>
      <c r="C710" s="422"/>
      <c r="D710" t="s">
        <v>14</v>
      </c>
      <c r="E710" s="2">
        <v>60</v>
      </c>
      <c r="G710" s="2">
        <f t="shared" si="11"/>
        <v>79.900000000000006</v>
      </c>
      <c r="I710" s="421"/>
      <c r="J710"/>
      <c r="K710" s="2"/>
      <c r="L710" s="2"/>
    </row>
    <row r="711" spans="1:13">
      <c r="B711" s="422"/>
      <c r="C711" s="422"/>
      <c r="D711" t="s">
        <v>15</v>
      </c>
      <c r="E711" s="2">
        <v>5</v>
      </c>
      <c r="G711" s="2">
        <f t="shared" si="11"/>
        <v>84.9</v>
      </c>
      <c r="I711" s="422"/>
      <c r="J711"/>
      <c r="K711" s="2"/>
      <c r="L711" s="2"/>
    </row>
    <row r="712" spans="1:13">
      <c r="B712" s="422"/>
      <c r="C712" s="422"/>
      <c r="D712" t="s">
        <v>215</v>
      </c>
      <c r="E712" s="2">
        <v>100</v>
      </c>
      <c r="G712" s="2">
        <f t="shared" si="11"/>
        <v>184.9</v>
      </c>
      <c r="I712" s="422"/>
      <c r="J712"/>
      <c r="K712" s="2"/>
      <c r="L712" s="2"/>
    </row>
    <row r="713" spans="1:13">
      <c r="A713" s="3">
        <v>45110</v>
      </c>
      <c r="B713" s="422">
        <v>27031</v>
      </c>
      <c r="C713" s="422" t="s">
        <v>20</v>
      </c>
      <c r="D713" t="s">
        <v>12</v>
      </c>
      <c r="F713" s="2">
        <v>17.8</v>
      </c>
      <c r="G713" s="2">
        <f t="shared" si="11"/>
        <v>167.1</v>
      </c>
      <c r="I713" s="422"/>
      <c r="J713"/>
      <c r="K713" s="2"/>
      <c r="L713" s="2"/>
    </row>
    <row r="714" spans="1:13">
      <c r="A714" s="3">
        <v>45110</v>
      </c>
      <c r="B714" s="422">
        <v>27031</v>
      </c>
      <c r="C714" s="422" t="s">
        <v>20</v>
      </c>
      <c r="D714" t="s">
        <v>13</v>
      </c>
      <c r="F714" s="2">
        <v>2.1</v>
      </c>
      <c r="G714" s="2">
        <f t="shared" si="11"/>
        <v>165</v>
      </c>
      <c r="I714" s="422"/>
      <c r="J714"/>
      <c r="K714" s="2"/>
      <c r="L714" s="2"/>
    </row>
    <row r="715" spans="1:13">
      <c r="A715" s="3">
        <v>45110</v>
      </c>
      <c r="B715" s="422">
        <v>27032</v>
      </c>
      <c r="C715" s="422" t="s">
        <v>20</v>
      </c>
      <c r="D715" t="s">
        <v>14</v>
      </c>
      <c r="F715" s="2">
        <v>60</v>
      </c>
      <c r="G715" s="2">
        <f t="shared" si="11"/>
        <v>105</v>
      </c>
      <c r="K715" s="5"/>
      <c r="L715" s="5"/>
    </row>
    <row r="716" spans="1:13">
      <c r="A716" s="3">
        <v>45110</v>
      </c>
      <c r="B716" s="422">
        <v>27032</v>
      </c>
      <c r="C716" s="422" t="s">
        <v>20</v>
      </c>
      <c r="D716" t="s">
        <v>15</v>
      </c>
      <c r="F716" s="2">
        <v>5</v>
      </c>
      <c r="G716" s="2">
        <f t="shared" si="11"/>
        <v>100</v>
      </c>
    </row>
    <row r="717" spans="1:13">
      <c r="A717" s="3">
        <v>45110</v>
      </c>
      <c r="B717" s="422">
        <v>27033</v>
      </c>
      <c r="C717" s="422" t="s">
        <v>20</v>
      </c>
      <c r="D717" t="s">
        <v>215</v>
      </c>
      <c r="F717" s="2">
        <v>100</v>
      </c>
      <c r="G717" s="2">
        <f t="shared" si="11"/>
        <v>0</v>
      </c>
    </row>
    <row r="718" spans="1:13">
      <c r="A718" s="31">
        <v>45107</v>
      </c>
      <c r="B718" s="421" t="s">
        <v>10</v>
      </c>
      <c r="C718" s="421" t="s">
        <v>21</v>
      </c>
      <c r="D718" t="s">
        <v>12</v>
      </c>
      <c r="E718" s="2">
        <v>18.2</v>
      </c>
      <c r="G718" s="2">
        <f t="shared" si="11"/>
        <v>18.2</v>
      </c>
    </row>
    <row r="719" spans="1:13">
      <c r="B719" s="422"/>
      <c r="C719" s="422"/>
      <c r="D719" t="s">
        <v>13</v>
      </c>
      <c r="E719" s="2">
        <v>2</v>
      </c>
      <c r="G719" s="2">
        <f t="shared" si="11"/>
        <v>20.2</v>
      </c>
    </row>
    <row r="720" spans="1:13">
      <c r="B720" s="422"/>
      <c r="C720" s="422"/>
      <c r="D720" t="s">
        <v>14</v>
      </c>
      <c r="E720" s="2">
        <v>60</v>
      </c>
      <c r="G720" s="2">
        <f t="shared" si="11"/>
        <v>80.2</v>
      </c>
    </row>
    <row r="721" spans="1:13">
      <c r="B721" s="422"/>
      <c r="C721" s="422"/>
      <c r="D721" t="s">
        <v>15</v>
      </c>
      <c r="E721" s="2">
        <v>5</v>
      </c>
      <c r="G721" s="2">
        <f t="shared" si="11"/>
        <v>85.2</v>
      </c>
    </row>
    <row r="722" spans="1:13">
      <c r="B722" s="422"/>
      <c r="C722" s="422"/>
      <c r="D722" t="s">
        <v>215</v>
      </c>
      <c r="E722" s="2">
        <v>100</v>
      </c>
      <c r="G722" s="2">
        <f t="shared" si="11"/>
        <v>185.2</v>
      </c>
    </row>
    <row r="723" spans="1:13">
      <c r="A723" s="3">
        <v>45110</v>
      </c>
      <c r="B723" s="422">
        <v>27034</v>
      </c>
      <c r="C723" s="422" t="s">
        <v>21</v>
      </c>
      <c r="D723" t="s">
        <v>14</v>
      </c>
      <c r="F723" s="2">
        <v>60</v>
      </c>
      <c r="G723" s="2">
        <f t="shared" si="11"/>
        <v>125.19999999999999</v>
      </c>
    </row>
    <row r="724" spans="1:13">
      <c r="A724" s="3">
        <v>45110</v>
      </c>
      <c r="B724" s="422">
        <v>27034</v>
      </c>
      <c r="C724" s="422" t="s">
        <v>21</v>
      </c>
      <c r="D724" t="s">
        <v>15</v>
      </c>
      <c r="F724" s="2">
        <v>5</v>
      </c>
      <c r="G724" s="2">
        <f t="shared" si="11"/>
        <v>120.19999999999999</v>
      </c>
      <c r="J724" s="421"/>
      <c r="M724" s="2"/>
    </row>
    <row r="725" spans="1:13">
      <c r="A725" s="3">
        <v>45110</v>
      </c>
      <c r="B725" s="422">
        <v>27035</v>
      </c>
      <c r="C725" s="422" t="s">
        <v>21</v>
      </c>
      <c r="D725" t="s">
        <v>227</v>
      </c>
      <c r="F725" s="2">
        <v>100</v>
      </c>
      <c r="G725" s="2">
        <f t="shared" si="11"/>
        <v>20.199999999999989</v>
      </c>
      <c r="J725" s="422"/>
      <c r="M725" s="2"/>
    </row>
    <row r="726" spans="1:13">
      <c r="A726" s="3">
        <v>45184</v>
      </c>
      <c r="B726" s="422">
        <v>27460</v>
      </c>
      <c r="C726" s="422" t="s">
        <v>21</v>
      </c>
      <c r="D726" t="s">
        <v>12</v>
      </c>
      <c r="F726" s="2">
        <v>18.2</v>
      </c>
      <c r="G726" s="2">
        <f t="shared" si="11"/>
        <v>1.9999999999999893</v>
      </c>
      <c r="J726" s="422"/>
      <c r="M726" s="2"/>
    </row>
    <row r="727" spans="1:13">
      <c r="A727" s="3">
        <v>45184</v>
      </c>
      <c r="B727" s="422">
        <v>27460</v>
      </c>
      <c r="C727" s="422" t="s">
        <v>21</v>
      </c>
      <c r="D727" t="s">
        <v>13</v>
      </c>
      <c r="F727" s="2">
        <v>2</v>
      </c>
      <c r="G727" s="2">
        <f t="shared" si="11"/>
        <v>-1.0658141036401503E-14</v>
      </c>
      <c r="J727" s="422"/>
      <c r="M727" s="2"/>
    </row>
    <row r="728" spans="1:13">
      <c r="A728" s="81">
        <v>45138</v>
      </c>
      <c r="B728" s="421" t="s">
        <v>10</v>
      </c>
      <c r="C728" s="421" t="s">
        <v>22</v>
      </c>
      <c r="D728" t="s">
        <v>12</v>
      </c>
      <c r="E728" s="207">
        <v>90.1</v>
      </c>
      <c r="G728" s="2">
        <f t="shared" si="11"/>
        <v>90.09999999999998</v>
      </c>
      <c r="J728" s="421"/>
      <c r="M728" s="207"/>
    </row>
    <row r="729" spans="1:13">
      <c r="A729" s="70"/>
      <c r="B729" s="422"/>
      <c r="C729" s="422"/>
      <c r="D729" t="s">
        <v>13</v>
      </c>
      <c r="E729" s="207">
        <v>2</v>
      </c>
      <c r="G729" s="2">
        <f t="shared" si="11"/>
        <v>92.09999999999998</v>
      </c>
      <c r="J729" s="422"/>
      <c r="M729" s="207"/>
    </row>
    <row r="730" spans="1:13">
      <c r="A730" s="70"/>
      <c r="B730" s="422"/>
      <c r="C730" s="422"/>
      <c r="D730" t="s">
        <v>14</v>
      </c>
      <c r="E730" s="207">
        <v>60</v>
      </c>
      <c r="G730" s="2">
        <f t="shared" si="11"/>
        <v>152.09999999999997</v>
      </c>
      <c r="J730" s="422"/>
      <c r="M730" s="207"/>
    </row>
    <row r="731" spans="1:13">
      <c r="A731" s="70"/>
      <c r="B731" s="422"/>
      <c r="C731" s="422"/>
      <c r="D731" t="s">
        <v>15</v>
      </c>
      <c r="E731" s="207">
        <v>5</v>
      </c>
      <c r="G731" s="2">
        <f t="shared" si="11"/>
        <v>157.09999999999997</v>
      </c>
      <c r="J731" s="422"/>
      <c r="M731" s="207"/>
    </row>
    <row r="732" spans="1:13">
      <c r="B732" s="422"/>
      <c r="C732" s="422"/>
      <c r="D732" t="s">
        <v>227</v>
      </c>
      <c r="E732" s="2">
        <v>100</v>
      </c>
      <c r="G732" s="2">
        <f t="shared" si="11"/>
        <v>257.09999999999997</v>
      </c>
      <c r="J732" s="422"/>
      <c r="M732" s="2"/>
    </row>
    <row r="733" spans="1:13">
      <c r="A733" s="3">
        <v>45184</v>
      </c>
      <c r="B733" s="422">
        <v>27460</v>
      </c>
      <c r="C733" s="422" t="s">
        <v>21</v>
      </c>
      <c r="D733" t="s">
        <v>12</v>
      </c>
      <c r="F733" s="207">
        <v>90.1</v>
      </c>
      <c r="G733" s="2">
        <f t="shared" si="11"/>
        <v>166.99999999999997</v>
      </c>
      <c r="J733" s="422"/>
      <c r="M733" s="2"/>
    </row>
    <row r="734" spans="1:13">
      <c r="A734" s="3">
        <v>45184</v>
      </c>
      <c r="B734" s="422">
        <v>27460</v>
      </c>
      <c r="C734" s="422" t="s">
        <v>21</v>
      </c>
      <c r="D734" t="s">
        <v>13</v>
      </c>
      <c r="F734" s="207">
        <v>2</v>
      </c>
      <c r="G734" s="2">
        <f t="shared" si="11"/>
        <v>164.99999999999997</v>
      </c>
      <c r="J734" s="422"/>
      <c r="M734" s="2"/>
    </row>
    <row r="735" spans="1:13">
      <c r="A735" s="3">
        <v>45184</v>
      </c>
      <c r="B735" s="422">
        <v>27461</v>
      </c>
      <c r="C735" s="422" t="s">
        <v>21</v>
      </c>
      <c r="D735" t="s">
        <v>14</v>
      </c>
      <c r="F735" s="207">
        <v>60</v>
      </c>
      <c r="G735" s="2">
        <f t="shared" si="11"/>
        <v>104.99999999999997</v>
      </c>
      <c r="J735" s="422"/>
      <c r="M735" s="2"/>
    </row>
    <row r="736" spans="1:13">
      <c r="A736" s="3">
        <v>45184</v>
      </c>
      <c r="B736" s="422">
        <v>27461</v>
      </c>
      <c r="C736" s="422" t="s">
        <v>21</v>
      </c>
      <c r="D736" t="s">
        <v>15</v>
      </c>
      <c r="F736" s="207">
        <v>5</v>
      </c>
      <c r="G736" s="2">
        <f t="shared" si="11"/>
        <v>99.999999999999972</v>
      </c>
      <c r="J736" s="422"/>
      <c r="M736" s="2"/>
    </row>
    <row r="737" spans="1:13">
      <c r="A737" s="3">
        <v>45184</v>
      </c>
      <c r="B737" s="422">
        <v>27462</v>
      </c>
      <c r="C737" s="422" t="s">
        <v>21</v>
      </c>
      <c r="D737" t="s">
        <v>227</v>
      </c>
      <c r="F737" s="2">
        <v>100</v>
      </c>
      <c r="G737" s="2">
        <f t="shared" si="11"/>
        <v>0</v>
      </c>
      <c r="J737" s="422"/>
      <c r="M737" s="2"/>
    </row>
    <row r="738" spans="1:13">
      <c r="A738" s="31">
        <v>45169</v>
      </c>
      <c r="B738" s="421" t="s">
        <v>10</v>
      </c>
      <c r="C738" s="421" t="s">
        <v>23</v>
      </c>
      <c r="D738" t="s">
        <v>12</v>
      </c>
      <c r="E738" s="2">
        <v>86.2</v>
      </c>
      <c r="G738" s="2">
        <f t="shared" si="11"/>
        <v>86.2</v>
      </c>
      <c r="I738" s="421"/>
      <c r="J738"/>
      <c r="K738" s="2"/>
      <c r="L738" s="2"/>
      <c r="M738" s="207"/>
    </row>
    <row r="739" spans="1:13">
      <c r="B739" s="422"/>
      <c r="C739" s="422"/>
      <c r="D739" t="s">
        <v>13</v>
      </c>
      <c r="E739" s="2">
        <v>2.2999999999999998</v>
      </c>
      <c r="G739" s="2">
        <f t="shared" si="11"/>
        <v>88.5</v>
      </c>
      <c r="J739"/>
      <c r="K739" s="2"/>
      <c r="L739" s="2"/>
      <c r="M739" s="207"/>
    </row>
    <row r="740" spans="1:13">
      <c r="B740" s="422"/>
      <c r="C740" s="422"/>
      <c r="D740" t="s">
        <v>14</v>
      </c>
      <c r="E740" s="207">
        <v>60</v>
      </c>
      <c r="G740" s="2">
        <f t="shared" si="11"/>
        <v>148.5</v>
      </c>
      <c r="I740" s="421"/>
      <c r="J740"/>
      <c r="K740" s="207"/>
      <c r="L740" s="207"/>
      <c r="M740" s="2"/>
    </row>
    <row r="741" spans="1:13">
      <c r="B741" s="422"/>
      <c r="C741" s="422"/>
      <c r="D741" t="s">
        <v>15</v>
      </c>
      <c r="E741" s="207">
        <v>5</v>
      </c>
      <c r="G741" s="2">
        <f t="shared" si="11"/>
        <v>153.5</v>
      </c>
      <c r="I741" s="422"/>
      <c r="J741"/>
      <c r="K741" s="207"/>
      <c r="L741" s="207"/>
      <c r="M741" s="5"/>
    </row>
    <row r="742" spans="1:13">
      <c r="B742" s="422"/>
      <c r="C742" s="422"/>
      <c r="D742" t="s">
        <v>227</v>
      </c>
      <c r="E742" s="2">
        <v>100</v>
      </c>
      <c r="G742" s="2">
        <f t="shared" si="11"/>
        <v>253.5</v>
      </c>
      <c r="I742" s="422"/>
      <c r="J742"/>
      <c r="K742" s="207"/>
      <c r="L742" s="207"/>
    </row>
    <row r="743" spans="1:13">
      <c r="A743" s="3">
        <v>45184</v>
      </c>
      <c r="B743" s="422">
        <v>27461</v>
      </c>
      <c r="C743" s="422" t="s">
        <v>23</v>
      </c>
      <c r="D743" t="s">
        <v>14</v>
      </c>
      <c r="F743" s="207">
        <v>60</v>
      </c>
      <c r="G743" s="2">
        <f t="shared" si="11"/>
        <v>193.5</v>
      </c>
      <c r="I743" s="422"/>
      <c r="J743"/>
      <c r="K743" s="207"/>
      <c r="L743" s="207"/>
    </row>
    <row r="744" spans="1:13">
      <c r="A744" s="3">
        <v>45184</v>
      </c>
      <c r="B744" s="422">
        <v>27461</v>
      </c>
      <c r="C744" s="422" t="s">
        <v>23</v>
      </c>
      <c r="D744" t="s">
        <v>15</v>
      </c>
      <c r="F744" s="207">
        <v>5</v>
      </c>
      <c r="G744" s="2">
        <f t="shared" si="11"/>
        <v>188.5</v>
      </c>
      <c r="I744" s="422"/>
      <c r="J744"/>
      <c r="K744" s="207"/>
      <c r="L744" s="207"/>
    </row>
    <row r="745" spans="1:13">
      <c r="A745" s="3">
        <v>45184</v>
      </c>
      <c r="B745" s="422">
        <v>27462</v>
      </c>
      <c r="C745" s="422" t="s">
        <v>23</v>
      </c>
      <c r="D745" t="s">
        <v>227</v>
      </c>
      <c r="F745" s="2">
        <v>100</v>
      </c>
      <c r="G745" s="2">
        <f t="shared" si="11"/>
        <v>88.5</v>
      </c>
      <c r="I745" s="422"/>
      <c r="J745"/>
      <c r="K745" s="2"/>
      <c r="L745" s="2"/>
    </row>
    <row r="746" spans="1:13">
      <c r="A746" s="70">
        <v>45236</v>
      </c>
      <c r="B746" s="422">
        <v>27735</v>
      </c>
      <c r="C746" s="422" t="s">
        <v>23</v>
      </c>
      <c r="D746" t="s">
        <v>12</v>
      </c>
      <c r="F746" s="2">
        <v>86.2</v>
      </c>
      <c r="G746" s="2">
        <f t="shared" si="11"/>
        <v>2.2999999999999972</v>
      </c>
      <c r="I746" s="422"/>
      <c r="J746"/>
      <c r="K746" s="2"/>
      <c r="L746" s="2"/>
    </row>
    <row r="747" spans="1:13">
      <c r="A747" s="70">
        <v>45236</v>
      </c>
      <c r="B747" s="422">
        <v>27735</v>
      </c>
      <c r="C747" s="422" t="s">
        <v>23</v>
      </c>
      <c r="D747" t="s">
        <v>13</v>
      </c>
      <c r="F747" s="2">
        <v>2.2999999999999998</v>
      </c>
      <c r="G747" s="2">
        <f t="shared" si="11"/>
        <v>0</v>
      </c>
      <c r="I747" s="422"/>
      <c r="J747"/>
      <c r="K747" s="2"/>
      <c r="L747" s="2"/>
    </row>
    <row r="748" spans="1:13">
      <c r="A748" s="31">
        <v>45199</v>
      </c>
      <c r="B748" s="421" t="s">
        <v>10</v>
      </c>
      <c r="C748" s="421" t="s">
        <v>41</v>
      </c>
      <c r="D748" t="s">
        <v>12</v>
      </c>
      <c r="E748" s="207">
        <v>85.8</v>
      </c>
      <c r="F748" s="207"/>
      <c r="G748" s="2">
        <f t="shared" si="11"/>
        <v>85.8</v>
      </c>
      <c r="I748" s="421"/>
      <c r="J748"/>
      <c r="K748" s="207"/>
      <c r="L748" s="207"/>
    </row>
    <row r="749" spans="1:13">
      <c r="B749" s="422"/>
      <c r="C749" s="422"/>
      <c r="D749" t="s">
        <v>13</v>
      </c>
      <c r="E749" s="207">
        <v>2</v>
      </c>
      <c r="F749" s="207"/>
      <c r="G749" s="2">
        <f t="shared" si="11"/>
        <v>87.8</v>
      </c>
      <c r="J749"/>
      <c r="K749" s="207"/>
      <c r="L749" s="207"/>
    </row>
    <row r="750" spans="1:13">
      <c r="B750" s="422"/>
      <c r="C750" s="422"/>
      <c r="D750" t="s">
        <v>14</v>
      </c>
      <c r="E750" s="207">
        <v>60</v>
      </c>
      <c r="F750" s="207"/>
      <c r="G750" s="2">
        <f t="shared" si="11"/>
        <v>147.80000000000001</v>
      </c>
      <c r="J750"/>
      <c r="K750" s="2"/>
      <c r="L750" s="2"/>
    </row>
    <row r="751" spans="1:13">
      <c r="B751" s="422"/>
      <c r="C751" s="422"/>
      <c r="D751" t="s">
        <v>15</v>
      </c>
      <c r="E751" s="207">
        <v>5</v>
      </c>
      <c r="F751" s="207"/>
      <c r="G751" s="2">
        <f t="shared" si="11"/>
        <v>152.80000000000001</v>
      </c>
      <c r="K751" s="5"/>
      <c r="L751" s="5"/>
    </row>
    <row r="752" spans="1:13">
      <c r="B752" s="422"/>
      <c r="C752" s="422"/>
      <c r="D752" t="s">
        <v>52</v>
      </c>
      <c r="E752" s="207">
        <v>10</v>
      </c>
      <c r="F752" s="207"/>
      <c r="G752" s="2">
        <f t="shared" si="11"/>
        <v>162.80000000000001</v>
      </c>
      <c r="M752" s="28"/>
    </row>
    <row r="753" spans="1:14">
      <c r="B753" s="422"/>
      <c r="C753" s="422"/>
      <c r="D753" t="s">
        <v>227</v>
      </c>
      <c r="E753" s="2">
        <v>100</v>
      </c>
      <c r="F753" s="207"/>
      <c r="G753" s="2">
        <f t="shared" ref="G753:G803" si="12">+G752+E753-F753</f>
        <v>262.8</v>
      </c>
    </row>
    <row r="754" spans="1:14">
      <c r="A754" s="70">
        <v>45236</v>
      </c>
      <c r="B754" s="422">
        <v>27735</v>
      </c>
      <c r="C754" s="422" t="s">
        <v>41</v>
      </c>
      <c r="D754" t="s">
        <v>12</v>
      </c>
      <c r="F754" s="207">
        <v>85.8</v>
      </c>
      <c r="G754" s="2">
        <f t="shared" si="12"/>
        <v>177</v>
      </c>
    </row>
    <row r="755" spans="1:14">
      <c r="A755" s="70">
        <v>45236</v>
      </c>
      <c r="B755" s="422">
        <v>27735</v>
      </c>
      <c r="C755" s="422" t="s">
        <v>41</v>
      </c>
      <c r="D755" t="s">
        <v>13</v>
      </c>
      <c r="F755" s="207">
        <v>2</v>
      </c>
      <c r="G755" s="2">
        <f t="shared" si="12"/>
        <v>175</v>
      </c>
    </row>
    <row r="756" spans="1:14">
      <c r="A756" s="70">
        <v>45236</v>
      </c>
      <c r="B756" s="422">
        <v>27736</v>
      </c>
      <c r="C756" s="422" t="s">
        <v>41</v>
      </c>
      <c r="D756" t="s">
        <v>14</v>
      </c>
      <c r="F756" s="207">
        <v>60</v>
      </c>
      <c r="G756" s="2">
        <f t="shared" si="12"/>
        <v>115</v>
      </c>
    </row>
    <row r="757" spans="1:14">
      <c r="A757" s="70">
        <v>45236</v>
      </c>
      <c r="B757" s="422">
        <v>27736</v>
      </c>
      <c r="C757" s="422" t="s">
        <v>41</v>
      </c>
      <c r="D757" t="s">
        <v>15</v>
      </c>
      <c r="F757" s="207">
        <v>5</v>
      </c>
      <c r="G757" s="2">
        <f t="shared" si="12"/>
        <v>110</v>
      </c>
    </row>
    <row r="758" spans="1:14">
      <c r="A758" s="70">
        <v>45236</v>
      </c>
      <c r="B758" s="422">
        <v>27737</v>
      </c>
      <c r="C758" s="422" t="s">
        <v>41</v>
      </c>
      <c r="D758" t="s">
        <v>227</v>
      </c>
      <c r="F758" s="2">
        <v>100</v>
      </c>
      <c r="G758" s="2">
        <f t="shared" si="12"/>
        <v>10</v>
      </c>
    </row>
    <row r="759" spans="1:14">
      <c r="A759" s="70">
        <v>45236</v>
      </c>
      <c r="B759" s="422">
        <v>27738</v>
      </c>
      <c r="C759" s="422" t="s">
        <v>41</v>
      </c>
      <c r="D759" t="s">
        <v>52</v>
      </c>
      <c r="F759" s="207">
        <v>10</v>
      </c>
      <c r="G759" s="2">
        <f t="shared" si="12"/>
        <v>0</v>
      </c>
    </row>
    <row r="760" spans="1:14">
      <c r="A760" s="31" t="s">
        <v>228</v>
      </c>
      <c r="B760" s="421" t="s">
        <v>10</v>
      </c>
      <c r="C760" s="421" t="s">
        <v>229</v>
      </c>
      <c r="D760" t="s">
        <v>12</v>
      </c>
      <c r="E760" s="207">
        <v>83.4</v>
      </c>
      <c r="G760" s="2">
        <f t="shared" si="12"/>
        <v>83.4</v>
      </c>
    </row>
    <row r="761" spans="1:14">
      <c r="B761" s="422"/>
      <c r="C761" s="422"/>
      <c r="D761" t="s">
        <v>13</v>
      </c>
      <c r="E761" s="207">
        <v>2</v>
      </c>
      <c r="G761" s="2">
        <f t="shared" si="12"/>
        <v>85.4</v>
      </c>
    </row>
    <row r="762" spans="1:14">
      <c r="B762" s="422"/>
      <c r="C762" s="422"/>
      <c r="D762" t="s">
        <v>14</v>
      </c>
      <c r="E762" s="207">
        <v>60</v>
      </c>
      <c r="G762" s="2">
        <f t="shared" si="12"/>
        <v>145.4</v>
      </c>
      <c r="J762" s="421"/>
      <c r="N762" s="207"/>
    </row>
    <row r="763" spans="1:14">
      <c r="B763" s="422"/>
      <c r="C763" s="422"/>
      <c r="D763" t="s">
        <v>15</v>
      </c>
      <c r="E763" s="207">
        <v>5</v>
      </c>
      <c r="G763" s="2">
        <f t="shared" si="12"/>
        <v>150.4</v>
      </c>
      <c r="J763" s="422"/>
      <c r="N763" s="207"/>
    </row>
    <row r="764" spans="1:14">
      <c r="B764" s="422"/>
      <c r="C764" s="422"/>
      <c r="D764" t="s">
        <v>227</v>
      </c>
      <c r="E764" s="2">
        <v>100</v>
      </c>
      <c r="G764" s="2">
        <f t="shared" si="12"/>
        <v>250.4</v>
      </c>
      <c r="J764" s="421"/>
      <c r="N764" s="20"/>
    </row>
    <row r="765" spans="1:14">
      <c r="A765" s="70">
        <v>45236</v>
      </c>
      <c r="B765" s="422">
        <v>27736</v>
      </c>
      <c r="C765" s="422" t="s">
        <v>229</v>
      </c>
      <c r="D765" t="s">
        <v>14</v>
      </c>
      <c r="F765" s="207">
        <v>60</v>
      </c>
      <c r="G765" s="2">
        <f t="shared" si="12"/>
        <v>190.4</v>
      </c>
      <c r="J765" s="422"/>
      <c r="N765" s="20"/>
    </row>
    <row r="766" spans="1:14">
      <c r="A766" s="70">
        <v>45236</v>
      </c>
      <c r="B766" s="422">
        <v>27736</v>
      </c>
      <c r="C766" s="422" t="s">
        <v>229</v>
      </c>
      <c r="D766" t="s">
        <v>15</v>
      </c>
      <c r="F766" s="207">
        <v>5</v>
      </c>
      <c r="G766" s="2">
        <f t="shared" si="12"/>
        <v>185.4</v>
      </c>
      <c r="J766" s="422"/>
      <c r="M766" s="207"/>
    </row>
    <row r="767" spans="1:14">
      <c r="A767" s="70">
        <v>45236</v>
      </c>
      <c r="B767" s="422">
        <v>27737</v>
      </c>
      <c r="C767" s="422" t="s">
        <v>229</v>
      </c>
      <c r="D767" t="s">
        <v>227</v>
      </c>
      <c r="F767" s="2">
        <v>100</v>
      </c>
      <c r="G767" s="2">
        <f t="shared" si="12"/>
        <v>85.4</v>
      </c>
      <c r="J767" s="422"/>
      <c r="M767" s="207"/>
    </row>
    <row r="768" spans="1:14">
      <c r="A768" s="70">
        <v>45287</v>
      </c>
      <c r="B768" s="422">
        <v>28064</v>
      </c>
      <c r="C768" s="422" t="s">
        <v>229</v>
      </c>
      <c r="D768" t="s">
        <v>12</v>
      </c>
      <c r="F768" s="2">
        <v>83.4</v>
      </c>
      <c r="G768" s="2">
        <f t="shared" si="12"/>
        <v>2</v>
      </c>
      <c r="J768" s="422"/>
      <c r="M768" s="207"/>
    </row>
    <row r="769" spans="1:15">
      <c r="A769" s="70">
        <v>45287</v>
      </c>
      <c r="B769" s="422">
        <v>28064</v>
      </c>
      <c r="C769" s="422" t="s">
        <v>229</v>
      </c>
      <c r="D769" t="s">
        <v>13</v>
      </c>
      <c r="F769" s="2">
        <v>2</v>
      </c>
      <c r="G769" s="2">
        <f t="shared" si="12"/>
        <v>0</v>
      </c>
      <c r="J769" s="422"/>
      <c r="M769" s="207"/>
    </row>
    <row r="770" spans="1:15">
      <c r="A770" s="31">
        <v>45260</v>
      </c>
      <c r="B770" s="421" t="s">
        <v>10</v>
      </c>
      <c r="C770" s="421" t="s">
        <v>26</v>
      </c>
      <c r="D770" t="s">
        <v>12</v>
      </c>
      <c r="E770" s="20">
        <v>90.6</v>
      </c>
      <c r="G770" s="2">
        <f t="shared" si="12"/>
        <v>90.6</v>
      </c>
      <c r="J770" s="422"/>
      <c r="M770" s="2"/>
      <c r="O770" s="2"/>
    </row>
    <row r="771" spans="1:15">
      <c r="B771" s="422"/>
      <c r="C771" s="422"/>
      <c r="D771" t="s">
        <v>13</v>
      </c>
      <c r="E771" s="20">
        <v>15</v>
      </c>
      <c r="G771" s="2">
        <f t="shared" si="12"/>
        <v>105.6</v>
      </c>
      <c r="J771" s="421"/>
      <c r="M771" s="207"/>
    </row>
    <row r="772" spans="1:15">
      <c r="B772" s="422"/>
      <c r="C772" s="422"/>
      <c r="D772" t="s">
        <v>14</v>
      </c>
      <c r="E772" s="207">
        <v>60</v>
      </c>
      <c r="G772" s="2">
        <f t="shared" si="12"/>
        <v>165.6</v>
      </c>
      <c r="M772" s="207"/>
    </row>
    <row r="773" spans="1:15">
      <c r="B773" s="422"/>
      <c r="C773" s="422"/>
      <c r="D773" t="s">
        <v>15</v>
      </c>
      <c r="E773" s="207">
        <v>5</v>
      </c>
      <c r="G773" s="2">
        <f t="shared" si="12"/>
        <v>170.6</v>
      </c>
      <c r="M773" s="2"/>
      <c r="O773" s="2"/>
    </row>
    <row r="774" spans="1:15">
      <c r="B774" s="422"/>
      <c r="C774" s="422"/>
      <c r="D774" t="s">
        <v>227</v>
      </c>
      <c r="E774" s="2">
        <v>100</v>
      </c>
      <c r="G774" s="2">
        <f t="shared" si="12"/>
        <v>270.60000000000002</v>
      </c>
      <c r="M774" s="28"/>
      <c r="N774" s="28"/>
      <c r="O774" s="28"/>
    </row>
    <row r="775" spans="1:15">
      <c r="A775" s="3">
        <v>45287</v>
      </c>
      <c r="B775" s="422">
        <v>28064</v>
      </c>
      <c r="C775" s="422" t="s">
        <v>26</v>
      </c>
      <c r="D775" t="s">
        <v>12</v>
      </c>
      <c r="F775" s="20">
        <v>90.6</v>
      </c>
      <c r="G775" s="2">
        <f t="shared" si="12"/>
        <v>180.00000000000003</v>
      </c>
      <c r="M775" s="28"/>
      <c r="N775" s="28"/>
      <c r="O775" s="28"/>
    </row>
    <row r="776" spans="1:15">
      <c r="A776" s="3">
        <v>45287</v>
      </c>
      <c r="B776" s="422">
        <v>28064</v>
      </c>
      <c r="C776" s="422" t="s">
        <v>26</v>
      </c>
      <c r="D776" t="s">
        <v>13</v>
      </c>
      <c r="F776" s="20">
        <v>15</v>
      </c>
      <c r="G776" s="2">
        <f t="shared" si="12"/>
        <v>165.00000000000003</v>
      </c>
      <c r="M776" s="28"/>
      <c r="N776" s="28"/>
      <c r="O776" s="28"/>
    </row>
    <row r="777" spans="1:15">
      <c r="A777" s="3">
        <v>45287</v>
      </c>
      <c r="B777" s="422">
        <v>28065</v>
      </c>
      <c r="C777" s="422" t="s">
        <v>26</v>
      </c>
      <c r="D777" t="s">
        <v>14</v>
      </c>
      <c r="F777" s="207">
        <v>60</v>
      </c>
      <c r="G777" s="2">
        <f t="shared" si="12"/>
        <v>105.00000000000003</v>
      </c>
      <c r="M777" s="28"/>
      <c r="N777" s="28"/>
      <c r="O777" s="28"/>
    </row>
    <row r="778" spans="1:15">
      <c r="A778" s="3">
        <v>45287</v>
      </c>
      <c r="B778" s="422">
        <v>28065</v>
      </c>
      <c r="C778" s="422" t="s">
        <v>26</v>
      </c>
      <c r="D778" t="s">
        <v>15</v>
      </c>
      <c r="F778" s="207">
        <v>5</v>
      </c>
      <c r="G778" s="2">
        <f t="shared" si="12"/>
        <v>100.00000000000003</v>
      </c>
      <c r="M778" s="28"/>
      <c r="N778" s="28"/>
      <c r="O778" s="28"/>
    </row>
    <row r="779" spans="1:15">
      <c r="A779" s="3">
        <v>45287</v>
      </c>
      <c r="B779" s="422">
        <v>28066</v>
      </c>
      <c r="C779" s="422" t="s">
        <v>26</v>
      </c>
      <c r="D779" t="s">
        <v>227</v>
      </c>
      <c r="F779" s="2">
        <v>100</v>
      </c>
      <c r="G779" s="2">
        <f t="shared" si="12"/>
        <v>0</v>
      </c>
      <c r="M779" s="28"/>
      <c r="N779" s="28"/>
      <c r="O779" s="28"/>
    </row>
    <row r="780" spans="1:15">
      <c r="A780" s="31">
        <v>45291</v>
      </c>
      <c r="B780" s="421" t="s">
        <v>10</v>
      </c>
      <c r="C780" s="421" t="s">
        <v>27</v>
      </c>
      <c r="D780" t="s">
        <v>12</v>
      </c>
      <c r="E780" s="20">
        <v>96.8</v>
      </c>
      <c r="G780" s="2">
        <f t="shared" si="12"/>
        <v>96.8</v>
      </c>
    </row>
    <row r="781" spans="1:15">
      <c r="B781" s="422"/>
      <c r="C781" s="422"/>
      <c r="D781" t="s">
        <v>13</v>
      </c>
      <c r="E781" s="20">
        <v>15</v>
      </c>
      <c r="G781" s="2">
        <f t="shared" si="12"/>
        <v>111.8</v>
      </c>
    </row>
    <row r="782" spans="1:15">
      <c r="B782" s="422"/>
      <c r="C782" s="422"/>
      <c r="D782" t="s">
        <v>14</v>
      </c>
      <c r="E782" s="207">
        <v>60</v>
      </c>
      <c r="G782" s="2">
        <f t="shared" si="12"/>
        <v>171.8</v>
      </c>
    </row>
    <row r="783" spans="1:15">
      <c r="B783" s="422"/>
      <c r="C783" s="422"/>
      <c r="D783" t="s">
        <v>15</v>
      </c>
      <c r="E783" s="207">
        <v>5</v>
      </c>
      <c r="G783" s="2">
        <f t="shared" si="12"/>
        <v>176.8</v>
      </c>
      <c r="I783" s="421"/>
      <c r="J783"/>
      <c r="K783" s="20"/>
      <c r="L783" s="20"/>
    </row>
    <row r="784" spans="1:15">
      <c r="B784" s="422"/>
      <c r="C784" s="422"/>
      <c r="D784" t="s">
        <v>227</v>
      </c>
      <c r="E784" s="2">
        <v>100</v>
      </c>
      <c r="G784" s="2">
        <f t="shared" si="12"/>
        <v>276.8</v>
      </c>
      <c r="I784" s="422"/>
      <c r="J784"/>
      <c r="K784" s="20"/>
      <c r="L784" s="20"/>
    </row>
    <row r="785" spans="1:13">
      <c r="A785" s="3">
        <v>45287</v>
      </c>
      <c r="B785" s="422">
        <v>28065</v>
      </c>
      <c r="C785" s="422" t="s">
        <v>27</v>
      </c>
      <c r="D785" t="s">
        <v>14</v>
      </c>
      <c r="F785" s="207">
        <v>60</v>
      </c>
      <c r="G785" s="2">
        <f t="shared" si="12"/>
        <v>216.8</v>
      </c>
      <c r="I785" s="421"/>
      <c r="J785"/>
      <c r="K785" s="20"/>
      <c r="L785" s="20"/>
    </row>
    <row r="786" spans="1:13">
      <c r="A786" s="3">
        <v>45287</v>
      </c>
      <c r="B786" s="422">
        <v>28065</v>
      </c>
      <c r="C786" s="422" t="s">
        <v>27</v>
      </c>
      <c r="D786" t="s">
        <v>15</v>
      </c>
      <c r="F786" s="207">
        <v>5</v>
      </c>
      <c r="G786" s="2">
        <f t="shared" si="12"/>
        <v>211.8</v>
      </c>
      <c r="I786" s="422"/>
      <c r="J786"/>
      <c r="K786" s="20"/>
      <c r="L786" s="20"/>
    </row>
    <row r="787" spans="1:13">
      <c r="A787" s="3">
        <v>45287</v>
      </c>
      <c r="B787" s="422">
        <v>28066</v>
      </c>
      <c r="C787" s="422" t="s">
        <v>27</v>
      </c>
      <c r="D787" t="s">
        <v>227</v>
      </c>
      <c r="F787" s="2">
        <v>100</v>
      </c>
      <c r="G787" s="2">
        <f t="shared" si="12"/>
        <v>111.80000000000001</v>
      </c>
      <c r="I787" s="422"/>
      <c r="J787"/>
      <c r="M787" s="207"/>
    </row>
    <row r="788" spans="1:13">
      <c r="A788" s="3">
        <v>45353</v>
      </c>
      <c r="B788" s="422">
        <v>28332</v>
      </c>
      <c r="C788" s="422" t="s">
        <v>27</v>
      </c>
      <c r="D788" t="s">
        <v>12</v>
      </c>
      <c r="F788" s="20">
        <v>96.8</v>
      </c>
      <c r="G788" s="2">
        <f t="shared" si="12"/>
        <v>15.000000000000014</v>
      </c>
      <c r="I788" s="422"/>
      <c r="J788"/>
      <c r="M788" s="207"/>
    </row>
    <row r="789" spans="1:13">
      <c r="A789" s="3">
        <v>45353</v>
      </c>
      <c r="B789" s="422">
        <v>28332</v>
      </c>
      <c r="C789" s="422" t="s">
        <v>27</v>
      </c>
      <c r="D789" t="s">
        <v>13</v>
      </c>
      <c r="F789" s="20">
        <v>15</v>
      </c>
      <c r="G789" s="2">
        <f t="shared" si="12"/>
        <v>1.4210854715202004E-14</v>
      </c>
      <c r="I789" s="422"/>
      <c r="J789"/>
      <c r="M789" s="207"/>
    </row>
    <row r="790" spans="1:13">
      <c r="A790" s="81">
        <v>45322</v>
      </c>
      <c r="B790" s="421" t="s">
        <v>10</v>
      </c>
      <c r="C790" s="421" t="s">
        <v>11</v>
      </c>
      <c r="D790" t="s">
        <v>12</v>
      </c>
      <c r="E790" s="20">
        <v>108.2</v>
      </c>
      <c r="G790" s="2">
        <f t="shared" si="12"/>
        <v>108.20000000000002</v>
      </c>
      <c r="I790" s="422"/>
      <c r="J790"/>
      <c r="M790" s="207"/>
    </row>
    <row r="791" spans="1:13">
      <c r="A791" s="70"/>
      <c r="B791" s="422"/>
      <c r="C791" s="422"/>
      <c r="D791" t="s">
        <v>13</v>
      </c>
      <c r="E791" s="20">
        <v>8.8000000000000007</v>
      </c>
      <c r="G791" s="2">
        <f t="shared" si="12"/>
        <v>117.00000000000001</v>
      </c>
      <c r="I791" s="422"/>
      <c r="J791"/>
      <c r="M791" s="2"/>
    </row>
    <row r="792" spans="1:13">
      <c r="A792" s="70"/>
      <c r="B792" s="422"/>
      <c r="C792" s="422"/>
      <c r="D792" t="s">
        <v>14</v>
      </c>
      <c r="E792" s="207">
        <v>60</v>
      </c>
      <c r="G792" s="2">
        <f t="shared" si="12"/>
        <v>177</v>
      </c>
      <c r="I792" s="422"/>
      <c r="J792"/>
      <c r="K792" s="2"/>
      <c r="L792" s="2"/>
    </row>
    <row r="793" spans="1:13">
      <c r="A793" s="70"/>
      <c r="B793" s="422"/>
      <c r="C793" s="422"/>
      <c r="D793" t="s">
        <v>15</v>
      </c>
      <c r="E793" s="207">
        <v>5</v>
      </c>
      <c r="G793" s="2">
        <f t="shared" si="12"/>
        <v>182</v>
      </c>
      <c r="K793" s="20"/>
      <c r="L793" s="20"/>
    </row>
    <row r="794" spans="1:13">
      <c r="A794" s="70"/>
      <c r="B794" s="422"/>
      <c r="C794" s="422"/>
      <c r="D794" t="s">
        <v>227</v>
      </c>
      <c r="E794" s="2">
        <v>100</v>
      </c>
      <c r="G794" s="2">
        <f t="shared" si="12"/>
        <v>282</v>
      </c>
    </row>
    <row r="795" spans="1:13">
      <c r="B795" s="422"/>
      <c r="C795" s="422"/>
      <c r="D795" t="s">
        <v>119</v>
      </c>
      <c r="E795" s="2">
        <v>24.2</v>
      </c>
      <c r="G795" s="2">
        <f t="shared" si="12"/>
        <v>306.2</v>
      </c>
      <c r="I795" s="28"/>
    </row>
    <row r="796" spans="1:13">
      <c r="A796" s="3">
        <v>45353</v>
      </c>
      <c r="B796" s="422">
        <v>28332</v>
      </c>
      <c r="C796" s="422" t="s">
        <v>11</v>
      </c>
      <c r="D796" t="s">
        <v>12</v>
      </c>
      <c r="F796" s="20">
        <v>108.2</v>
      </c>
      <c r="G796" s="2">
        <f t="shared" si="12"/>
        <v>198</v>
      </c>
      <c r="I796" s="28"/>
    </row>
    <row r="797" spans="1:13">
      <c r="A797" s="3">
        <v>45353</v>
      </c>
      <c r="B797" s="422">
        <v>28332</v>
      </c>
      <c r="C797" s="422" t="s">
        <v>11</v>
      </c>
      <c r="D797" t="s">
        <v>13</v>
      </c>
      <c r="F797" s="20">
        <v>8.8000000000000007</v>
      </c>
      <c r="G797" s="2">
        <f t="shared" si="12"/>
        <v>189.2</v>
      </c>
      <c r="I797" s="2"/>
    </row>
    <row r="798" spans="1:13">
      <c r="A798" s="3">
        <v>45353</v>
      </c>
      <c r="B798" s="422">
        <v>28332</v>
      </c>
      <c r="C798" s="422" t="s">
        <v>11</v>
      </c>
      <c r="D798" t="s">
        <v>119</v>
      </c>
      <c r="F798" s="2">
        <v>24.2</v>
      </c>
      <c r="G798" s="2">
        <f t="shared" si="12"/>
        <v>165</v>
      </c>
    </row>
    <row r="799" spans="1:13">
      <c r="A799" s="3">
        <v>45353</v>
      </c>
      <c r="B799" s="422">
        <v>28333</v>
      </c>
      <c r="C799" s="422" t="s">
        <v>11</v>
      </c>
      <c r="D799" t="s">
        <v>14</v>
      </c>
      <c r="F799" s="207">
        <v>60</v>
      </c>
      <c r="G799" s="2">
        <f t="shared" si="12"/>
        <v>105</v>
      </c>
    </row>
    <row r="800" spans="1:13">
      <c r="A800" s="3">
        <v>45353</v>
      </c>
      <c r="B800" s="422">
        <v>28333</v>
      </c>
      <c r="C800" s="422" t="s">
        <v>11</v>
      </c>
      <c r="D800" t="s">
        <v>15</v>
      </c>
      <c r="F800" s="207">
        <v>5</v>
      </c>
      <c r="G800" s="2">
        <f t="shared" si="12"/>
        <v>100</v>
      </c>
    </row>
    <row r="801" spans="1:13">
      <c r="A801" s="3">
        <v>45353</v>
      </c>
      <c r="B801" s="422">
        <v>28334</v>
      </c>
      <c r="C801" s="422" t="s">
        <v>11</v>
      </c>
      <c r="D801" t="s">
        <v>227</v>
      </c>
      <c r="F801" s="2">
        <v>100</v>
      </c>
      <c r="G801" s="2">
        <f t="shared" si="12"/>
        <v>0</v>
      </c>
    </row>
    <row r="802" spans="1:13">
      <c r="A802" s="31">
        <v>45351</v>
      </c>
      <c r="B802" s="421" t="s">
        <v>10</v>
      </c>
      <c r="C802" s="421" t="s">
        <v>17</v>
      </c>
      <c r="D802" t="s">
        <v>12</v>
      </c>
      <c r="E802" s="20">
        <v>112</v>
      </c>
      <c r="F802" s="207"/>
      <c r="G802" s="2">
        <f t="shared" si="12"/>
        <v>112</v>
      </c>
    </row>
    <row r="803" spans="1:13">
      <c r="B803" s="422"/>
      <c r="C803" s="422"/>
      <c r="D803" t="s">
        <v>13</v>
      </c>
      <c r="E803" s="20">
        <v>5</v>
      </c>
      <c r="F803" s="207"/>
      <c r="G803" s="2">
        <f t="shared" si="12"/>
        <v>117</v>
      </c>
    </row>
    <row r="804" spans="1:13">
      <c r="B804" s="422"/>
      <c r="C804" s="422"/>
      <c r="D804" t="s">
        <v>14</v>
      </c>
      <c r="E804" s="207">
        <v>58</v>
      </c>
      <c r="F804" s="207"/>
      <c r="G804" s="2">
        <f t="shared" ref="G804:G849" si="13">+G803+E804-F804</f>
        <v>175</v>
      </c>
    </row>
    <row r="805" spans="1:13">
      <c r="A805"/>
      <c r="B805" s="422"/>
      <c r="C805" s="422"/>
      <c r="D805" t="s">
        <v>15</v>
      </c>
      <c r="E805" s="207">
        <v>5</v>
      </c>
      <c r="F805" s="207"/>
      <c r="G805" s="2">
        <f t="shared" si="13"/>
        <v>180</v>
      </c>
    </row>
    <row r="806" spans="1:13">
      <c r="A806"/>
      <c r="B806" s="422"/>
      <c r="C806" s="422"/>
      <c r="D806" t="s">
        <v>227</v>
      </c>
      <c r="E806" s="2">
        <v>100</v>
      </c>
      <c r="F806" s="207"/>
      <c r="G806" s="2">
        <f t="shared" si="13"/>
        <v>280</v>
      </c>
    </row>
    <row r="807" spans="1:13">
      <c r="A807" s="3">
        <v>45353</v>
      </c>
      <c r="B807" s="422">
        <v>28335</v>
      </c>
      <c r="C807" s="422" t="s">
        <v>17</v>
      </c>
      <c r="D807" t="s">
        <v>14</v>
      </c>
      <c r="E807" s="207"/>
      <c r="F807" s="207">
        <v>58</v>
      </c>
      <c r="G807" s="2">
        <f t="shared" si="13"/>
        <v>222</v>
      </c>
    </row>
    <row r="808" spans="1:13">
      <c r="A808" s="3">
        <v>45353</v>
      </c>
      <c r="B808" s="422">
        <v>28335</v>
      </c>
      <c r="C808" s="422" t="s">
        <v>17</v>
      </c>
      <c r="D808" t="s">
        <v>15</v>
      </c>
      <c r="E808" s="207"/>
      <c r="F808" s="207">
        <v>5</v>
      </c>
      <c r="G808" s="2">
        <f t="shared" si="13"/>
        <v>217</v>
      </c>
    </row>
    <row r="809" spans="1:13">
      <c r="A809" s="3">
        <v>45353</v>
      </c>
      <c r="B809" s="422">
        <v>28336</v>
      </c>
      <c r="C809" s="422" t="s">
        <v>17</v>
      </c>
      <c r="D809" t="s">
        <v>227</v>
      </c>
      <c r="F809" s="2">
        <v>100</v>
      </c>
      <c r="G809" s="2">
        <f t="shared" si="13"/>
        <v>117</v>
      </c>
      <c r="H809" s="28"/>
    </row>
    <row r="810" spans="1:13">
      <c r="A810" s="3">
        <v>45376</v>
      </c>
      <c r="B810" s="422">
        <v>28661</v>
      </c>
      <c r="C810" s="422" t="s">
        <v>17</v>
      </c>
      <c r="D810" t="s">
        <v>12</v>
      </c>
      <c r="F810" s="2">
        <v>112</v>
      </c>
      <c r="G810" s="2">
        <f t="shared" si="13"/>
        <v>5</v>
      </c>
      <c r="J810" s="453"/>
      <c r="K810" s="453"/>
      <c r="L810" s="453"/>
      <c r="M810" s="453"/>
    </row>
    <row r="811" spans="1:13">
      <c r="A811" s="3">
        <v>45376</v>
      </c>
      <c r="B811" s="422">
        <v>28661</v>
      </c>
      <c r="C811" s="422" t="s">
        <v>17</v>
      </c>
      <c r="D811" t="s">
        <v>13</v>
      </c>
      <c r="F811" s="2">
        <v>5</v>
      </c>
      <c r="G811" s="2">
        <f t="shared" si="13"/>
        <v>0</v>
      </c>
      <c r="J811" s="421"/>
      <c r="M811" s="2"/>
    </row>
    <row r="812" spans="1:13">
      <c r="A812" s="31">
        <v>45382</v>
      </c>
      <c r="B812" s="421" t="s">
        <v>10</v>
      </c>
      <c r="C812" s="421" t="s">
        <v>18</v>
      </c>
      <c r="D812" t="s">
        <v>12</v>
      </c>
      <c r="E812" s="2">
        <v>108.5</v>
      </c>
      <c r="G812" s="2">
        <f t="shared" si="13"/>
        <v>108.5</v>
      </c>
      <c r="J812" s="422"/>
      <c r="M812" s="2"/>
    </row>
    <row r="813" spans="1:13">
      <c r="B813" s="422"/>
      <c r="C813" s="422"/>
      <c r="D813" t="s">
        <v>13</v>
      </c>
      <c r="E813" s="2">
        <v>5</v>
      </c>
      <c r="G813" s="2">
        <f t="shared" si="13"/>
        <v>113.5</v>
      </c>
      <c r="J813" s="422"/>
      <c r="M813" s="2"/>
    </row>
    <row r="814" spans="1:13">
      <c r="B814" s="422"/>
      <c r="C814" s="422"/>
      <c r="D814" t="s">
        <v>14</v>
      </c>
      <c r="E814" s="2">
        <v>60</v>
      </c>
      <c r="G814" s="2">
        <f t="shared" si="13"/>
        <v>173.5</v>
      </c>
      <c r="J814" s="422"/>
      <c r="M814" s="2"/>
    </row>
    <row r="815" spans="1:13">
      <c r="B815" s="422"/>
      <c r="C815" s="422"/>
      <c r="D815" t="s">
        <v>15</v>
      </c>
      <c r="E815" s="2">
        <v>5</v>
      </c>
      <c r="G815" s="2">
        <f t="shared" si="13"/>
        <v>178.5</v>
      </c>
      <c r="J815" s="422"/>
      <c r="M815" s="2"/>
    </row>
    <row r="816" spans="1:13">
      <c r="B816" s="422"/>
      <c r="C816" s="422"/>
      <c r="D816" t="s">
        <v>227</v>
      </c>
      <c r="E816" s="2">
        <v>100</v>
      </c>
      <c r="G816" s="2">
        <f t="shared" si="13"/>
        <v>278.5</v>
      </c>
      <c r="J816" s="421"/>
      <c r="M816" s="207"/>
    </row>
    <row r="817" spans="1:13">
      <c r="A817" s="3">
        <v>45434</v>
      </c>
      <c r="B817" s="422">
        <v>28903</v>
      </c>
      <c r="C817" s="422" t="s">
        <v>18</v>
      </c>
      <c r="D817" t="s">
        <v>12</v>
      </c>
      <c r="F817" s="2">
        <v>108.5</v>
      </c>
      <c r="G817" s="2">
        <f t="shared" si="13"/>
        <v>170</v>
      </c>
      <c r="J817" s="421"/>
      <c r="M817" s="207"/>
    </row>
    <row r="818" spans="1:13">
      <c r="A818" s="3">
        <v>45434</v>
      </c>
      <c r="B818" s="422">
        <v>28903</v>
      </c>
      <c r="C818" s="422" t="s">
        <v>18</v>
      </c>
      <c r="D818" t="s">
        <v>13</v>
      </c>
      <c r="F818" s="2">
        <v>5</v>
      </c>
      <c r="G818" s="2">
        <f t="shared" si="13"/>
        <v>165</v>
      </c>
      <c r="J818" s="421"/>
      <c r="M818" s="207"/>
    </row>
    <row r="819" spans="1:13">
      <c r="A819" s="3">
        <v>45434</v>
      </c>
      <c r="B819" s="422">
        <v>28904</v>
      </c>
      <c r="C819" s="422" t="s">
        <v>18</v>
      </c>
      <c r="D819" t="s">
        <v>14</v>
      </c>
      <c r="F819" s="2">
        <v>60</v>
      </c>
      <c r="G819" s="2">
        <f t="shared" si="13"/>
        <v>105</v>
      </c>
      <c r="J819" s="421"/>
      <c r="M819" s="207"/>
    </row>
    <row r="820" spans="1:13">
      <c r="A820" s="3">
        <v>45434</v>
      </c>
      <c r="B820" s="422">
        <v>28904</v>
      </c>
      <c r="C820" s="422" t="s">
        <v>18</v>
      </c>
      <c r="D820" t="s">
        <v>15</v>
      </c>
      <c r="F820" s="2">
        <v>5</v>
      </c>
      <c r="G820" s="2">
        <f t="shared" si="13"/>
        <v>100</v>
      </c>
      <c r="J820" s="421"/>
      <c r="M820" s="207"/>
    </row>
    <row r="821" spans="1:13">
      <c r="A821" s="3">
        <v>45434</v>
      </c>
      <c r="B821" s="422">
        <v>28905</v>
      </c>
      <c r="C821" s="422" t="s">
        <v>18</v>
      </c>
      <c r="D821" t="s">
        <v>227</v>
      </c>
      <c r="F821" s="2">
        <v>100</v>
      </c>
      <c r="G821" s="2">
        <f t="shared" si="13"/>
        <v>0</v>
      </c>
      <c r="J821" s="421"/>
      <c r="M821" s="207"/>
    </row>
    <row r="822" spans="1:13">
      <c r="A822" s="31">
        <v>45412</v>
      </c>
      <c r="B822" s="421" t="s">
        <v>10</v>
      </c>
      <c r="C822" s="421" t="s">
        <v>19</v>
      </c>
      <c r="D822" t="s">
        <v>12</v>
      </c>
      <c r="E822" s="207">
        <v>107.8</v>
      </c>
      <c r="G822" s="2">
        <f t="shared" si="13"/>
        <v>107.8</v>
      </c>
      <c r="J822" s="422"/>
      <c r="M822" s="207"/>
    </row>
    <row r="823" spans="1:13">
      <c r="B823" s="422"/>
      <c r="C823" s="422"/>
      <c r="D823" t="s">
        <v>13</v>
      </c>
      <c r="E823" s="207">
        <v>5</v>
      </c>
      <c r="G823" s="2">
        <f t="shared" si="13"/>
        <v>112.8</v>
      </c>
      <c r="J823" s="422"/>
      <c r="M823" s="207"/>
    </row>
    <row r="824" spans="1:13">
      <c r="B824" s="422"/>
      <c r="C824" s="422"/>
      <c r="D824" t="s">
        <v>14</v>
      </c>
      <c r="E824" s="207">
        <v>60</v>
      </c>
      <c r="G824" s="2">
        <f t="shared" si="13"/>
        <v>172.8</v>
      </c>
      <c r="J824" s="422"/>
      <c r="M824" s="207"/>
    </row>
    <row r="825" spans="1:13">
      <c r="B825" s="422"/>
      <c r="C825" s="422"/>
      <c r="D825" t="s">
        <v>15</v>
      </c>
      <c r="E825" s="207">
        <v>5</v>
      </c>
      <c r="G825" s="2">
        <f t="shared" si="13"/>
        <v>177.8</v>
      </c>
      <c r="J825" s="422"/>
      <c r="M825" s="2"/>
    </row>
    <row r="826" spans="1:13">
      <c r="B826" s="422"/>
      <c r="C826" s="422"/>
      <c r="D826" t="s">
        <v>227</v>
      </c>
      <c r="E826" s="2">
        <v>100</v>
      </c>
      <c r="G826" s="2">
        <f t="shared" si="13"/>
        <v>277.8</v>
      </c>
      <c r="M826" s="5"/>
    </row>
    <row r="827" spans="1:13">
      <c r="A827" s="3">
        <v>45434</v>
      </c>
      <c r="B827" s="422">
        <v>28903</v>
      </c>
      <c r="C827" s="422" t="s">
        <v>19</v>
      </c>
      <c r="D827" t="s">
        <v>12</v>
      </c>
      <c r="F827" s="207">
        <v>107.8</v>
      </c>
      <c r="G827" s="2">
        <f t="shared" si="13"/>
        <v>170</v>
      </c>
      <c r="M827" s="5"/>
    </row>
    <row r="828" spans="1:13">
      <c r="A828" s="3">
        <v>45434</v>
      </c>
      <c r="B828" s="422">
        <v>28903</v>
      </c>
      <c r="C828" s="422" t="s">
        <v>19</v>
      </c>
      <c r="D828" t="s">
        <v>13</v>
      </c>
      <c r="F828" s="207">
        <v>5</v>
      </c>
      <c r="G828" s="2">
        <f t="shared" si="13"/>
        <v>165</v>
      </c>
      <c r="M828" s="5"/>
    </row>
    <row r="829" spans="1:13">
      <c r="A829" s="3">
        <v>45434</v>
      </c>
      <c r="B829" s="422">
        <v>28904</v>
      </c>
      <c r="C829" s="422" t="s">
        <v>19</v>
      </c>
      <c r="D829" t="s">
        <v>14</v>
      </c>
      <c r="F829" s="2">
        <v>60</v>
      </c>
      <c r="G829" s="2">
        <f t="shared" si="13"/>
        <v>105</v>
      </c>
      <c r="M829" s="5"/>
    </row>
    <row r="830" spans="1:13">
      <c r="A830" s="3">
        <v>45434</v>
      </c>
      <c r="B830" s="422">
        <v>28904</v>
      </c>
      <c r="C830" s="422" t="s">
        <v>19</v>
      </c>
      <c r="D830" t="s">
        <v>15</v>
      </c>
      <c r="F830" s="2">
        <v>5</v>
      </c>
      <c r="G830" s="2">
        <f t="shared" si="13"/>
        <v>100</v>
      </c>
      <c r="M830" s="5"/>
    </row>
    <row r="831" spans="1:13">
      <c r="A831" s="3">
        <v>45434</v>
      </c>
      <c r="B831" s="422">
        <v>28905</v>
      </c>
      <c r="C831" s="422" t="s">
        <v>19</v>
      </c>
      <c r="D831" t="s">
        <v>227</v>
      </c>
      <c r="F831" s="2">
        <v>100</v>
      </c>
      <c r="G831" s="2">
        <f t="shared" si="13"/>
        <v>0</v>
      </c>
      <c r="M831" s="5"/>
    </row>
    <row r="832" spans="1:13">
      <c r="A832" s="31">
        <v>45443</v>
      </c>
      <c r="B832" s="421" t="s">
        <v>10</v>
      </c>
      <c r="C832" s="421" t="s">
        <v>20</v>
      </c>
      <c r="D832" t="s">
        <v>12</v>
      </c>
      <c r="E832" s="207">
        <v>98.1</v>
      </c>
      <c r="G832" s="2">
        <f t="shared" si="13"/>
        <v>98.1</v>
      </c>
      <c r="I832" s="421"/>
      <c r="J832"/>
      <c r="K832" s="207"/>
      <c r="L832" s="207"/>
      <c r="M832" s="2"/>
    </row>
    <row r="833" spans="1:13">
      <c r="B833" s="422"/>
      <c r="C833" s="422"/>
      <c r="D833" t="s">
        <v>13</v>
      </c>
      <c r="E833" s="207">
        <v>5</v>
      </c>
      <c r="G833" s="2">
        <f t="shared" si="13"/>
        <v>103.1</v>
      </c>
      <c r="I833" s="422"/>
      <c r="J833"/>
      <c r="K833" s="207"/>
      <c r="L833" s="207"/>
      <c r="M833" s="2"/>
    </row>
    <row r="834" spans="1:13">
      <c r="B834" s="422"/>
      <c r="C834" s="422"/>
      <c r="D834" t="s">
        <v>14</v>
      </c>
      <c r="E834" s="207">
        <v>60</v>
      </c>
      <c r="G834" s="2">
        <f t="shared" si="13"/>
        <v>163.1</v>
      </c>
      <c r="I834" s="422"/>
      <c r="J834"/>
      <c r="K834" s="207"/>
      <c r="L834" s="207"/>
      <c r="M834" s="2"/>
    </row>
    <row r="835" spans="1:13">
      <c r="B835" s="422"/>
      <c r="C835" s="422"/>
      <c r="D835" t="s">
        <v>15</v>
      </c>
      <c r="E835" s="207">
        <v>5</v>
      </c>
      <c r="G835" s="2">
        <f t="shared" si="13"/>
        <v>168.1</v>
      </c>
      <c r="I835" s="422"/>
      <c r="J835"/>
      <c r="K835" s="207"/>
      <c r="L835" s="207"/>
      <c r="M835" s="2"/>
    </row>
    <row r="836" spans="1:13">
      <c r="B836" s="422"/>
      <c r="C836" s="422"/>
      <c r="D836" t="s">
        <v>227</v>
      </c>
      <c r="E836" s="2">
        <v>100</v>
      </c>
      <c r="G836" s="2">
        <f t="shared" si="13"/>
        <v>268.10000000000002</v>
      </c>
      <c r="I836" s="422"/>
      <c r="J836"/>
      <c r="K836" s="2"/>
      <c r="L836" s="2"/>
      <c r="M836" s="2"/>
    </row>
    <row r="837" spans="1:13">
      <c r="A837" s="3">
        <v>45482</v>
      </c>
      <c r="B837" s="422">
        <v>29256</v>
      </c>
      <c r="C837" s="422" t="s">
        <v>20</v>
      </c>
      <c r="D837" t="s">
        <v>14</v>
      </c>
      <c r="F837" s="2">
        <v>60</v>
      </c>
      <c r="G837" s="2">
        <f t="shared" si="13"/>
        <v>208.10000000000002</v>
      </c>
      <c r="I837" s="422"/>
      <c r="J837"/>
      <c r="K837" s="2"/>
      <c r="L837" s="2"/>
      <c r="M837" s="2"/>
    </row>
    <row r="838" spans="1:13">
      <c r="A838" s="3">
        <v>45482</v>
      </c>
      <c r="B838" s="422">
        <v>29256</v>
      </c>
      <c r="C838" s="422" t="s">
        <v>20</v>
      </c>
      <c r="D838" t="s">
        <v>15</v>
      </c>
      <c r="F838" s="2">
        <v>5</v>
      </c>
      <c r="G838" s="2">
        <f t="shared" si="13"/>
        <v>203.10000000000002</v>
      </c>
      <c r="I838" s="422"/>
      <c r="J838"/>
      <c r="K838" s="2"/>
      <c r="L838" s="2"/>
      <c r="M838" s="2"/>
    </row>
    <row r="839" spans="1:13">
      <c r="A839" s="3">
        <v>45482</v>
      </c>
      <c r="B839" s="422">
        <v>29257</v>
      </c>
      <c r="C839" s="422" t="s">
        <v>20</v>
      </c>
      <c r="D839" t="s">
        <v>12</v>
      </c>
      <c r="F839" s="2">
        <v>98.1</v>
      </c>
      <c r="G839" s="2">
        <f t="shared" si="13"/>
        <v>105.00000000000003</v>
      </c>
      <c r="I839" s="422"/>
      <c r="J839"/>
      <c r="K839" s="2"/>
      <c r="L839" s="2"/>
      <c r="M839" s="2"/>
    </row>
    <row r="840" spans="1:13">
      <c r="A840" s="3">
        <v>45482</v>
      </c>
      <c r="B840" s="422">
        <v>29257</v>
      </c>
      <c r="C840" s="422" t="s">
        <v>20</v>
      </c>
      <c r="D840" t="s">
        <v>13</v>
      </c>
      <c r="F840" s="2">
        <v>5</v>
      </c>
      <c r="G840" s="2">
        <f t="shared" si="13"/>
        <v>100.00000000000003</v>
      </c>
      <c r="I840" s="422"/>
      <c r="J840"/>
      <c r="K840" s="2"/>
      <c r="L840" s="2"/>
      <c r="M840" s="2"/>
    </row>
    <row r="841" spans="1:13">
      <c r="A841" s="3">
        <v>45482</v>
      </c>
      <c r="B841" s="422">
        <v>29258</v>
      </c>
      <c r="C841" s="422" t="s">
        <v>20</v>
      </c>
      <c r="D841" t="s">
        <v>227</v>
      </c>
      <c r="F841" s="2">
        <v>100</v>
      </c>
      <c r="G841" s="2">
        <f t="shared" si="13"/>
        <v>0</v>
      </c>
      <c r="I841" s="422"/>
      <c r="J841"/>
      <c r="K841" s="2"/>
      <c r="L841" s="2"/>
      <c r="M841" s="2"/>
    </row>
    <row r="842" spans="1:13">
      <c r="A842" s="81">
        <v>45473</v>
      </c>
      <c r="B842" s="421" t="s">
        <v>10</v>
      </c>
      <c r="C842" s="421" t="s">
        <v>21</v>
      </c>
      <c r="D842" t="s">
        <v>12</v>
      </c>
      <c r="E842" s="207">
        <v>95.3</v>
      </c>
      <c r="G842" s="2">
        <f>+G841+E842-F842</f>
        <v>95.3</v>
      </c>
      <c r="I842" s="421"/>
      <c r="J842"/>
      <c r="K842" s="207"/>
      <c r="L842" s="207"/>
    </row>
    <row r="843" spans="1:13">
      <c r="A843" s="70"/>
      <c r="B843" s="422"/>
      <c r="C843" s="422"/>
      <c r="D843" t="s">
        <v>13</v>
      </c>
      <c r="E843" s="207">
        <v>7</v>
      </c>
      <c r="G843" s="2">
        <f>+G842+E843-F843</f>
        <v>102.3</v>
      </c>
      <c r="I843" s="28"/>
      <c r="J843"/>
      <c r="K843" s="207"/>
      <c r="L843" s="207"/>
    </row>
    <row r="844" spans="1:13">
      <c r="A844" s="70"/>
      <c r="B844" s="422"/>
      <c r="C844" s="422"/>
      <c r="D844" t="s">
        <v>14</v>
      </c>
      <c r="E844" s="207">
        <v>60</v>
      </c>
      <c r="G844" s="2">
        <f>+G843+E844-F844</f>
        <v>162.30000000000001</v>
      </c>
      <c r="J844"/>
      <c r="K844" s="2"/>
      <c r="L844" s="2"/>
    </row>
    <row r="845" spans="1:13">
      <c r="A845" s="70"/>
      <c r="B845" s="422"/>
      <c r="C845" s="422"/>
      <c r="D845" t="s">
        <v>15</v>
      </c>
      <c r="E845" s="207">
        <v>5</v>
      </c>
      <c r="G845" s="2">
        <f t="shared" ref="G845:G916" si="14">+G844+E845-F845</f>
        <v>167.3</v>
      </c>
      <c r="K845" s="28"/>
      <c r="L845" s="28"/>
    </row>
    <row r="846" spans="1:13">
      <c r="B846" s="422"/>
      <c r="C846" s="422"/>
      <c r="D846" t="s">
        <v>227</v>
      </c>
      <c r="E846" s="2">
        <v>100</v>
      </c>
      <c r="G846" s="2">
        <f t="shared" si="14"/>
        <v>267.3</v>
      </c>
    </row>
    <row r="847" spans="1:13">
      <c r="A847" s="3">
        <v>45482</v>
      </c>
      <c r="B847" s="422">
        <v>29256</v>
      </c>
      <c r="C847" s="422" t="s">
        <v>21</v>
      </c>
      <c r="D847" t="s">
        <v>14</v>
      </c>
      <c r="F847" s="2">
        <v>60</v>
      </c>
      <c r="G847" s="2">
        <f t="shared" si="14"/>
        <v>207.3</v>
      </c>
      <c r="K847" s="207"/>
      <c r="L847" s="207"/>
    </row>
    <row r="848" spans="1:13">
      <c r="A848" s="3">
        <v>45482</v>
      </c>
      <c r="B848" s="422">
        <v>29256</v>
      </c>
      <c r="C848" s="422" t="s">
        <v>21</v>
      </c>
      <c r="D848" t="s">
        <v>15</v>
      </c>
      <c r="F848" s="2">
        <v>5</v>
      </c>
      <c r="G848" s="2">
        <f t="shared" si="14"/>
        <v>202.3</v>
      </c>
      <c r="I848" s="422"/>
      <c r="J848"/>
      <c r="K848" s="207"/>
      <c r="L848" s="207"/>
    </row>
    <row r="849" spans="1:12">
      <c r="A849" s="3">
        <v>45482</v>
      </c>
      <c r="B849" s="422">
        <v>29258</v>
      </c>
      <c r="C849" s="422" t="s">
        <v>21</v>
      </c>
      <c r="D849" t="s">
        <v>227</v>
      </c>
      <c r="F849" s="2">
        <v>100</v>
      </c>
      <c r="G849" s="2">
        <f t="shared" si="14"/>
        <v>102.30000000000001</v>
      </c>
      <c r="I849" s="421"/>
      <c r="J849"/>
      <c r="K849" s="207"/>
      <c r="L849" s="207"/>
    </row>
    <row r="850" spans="1:12">
      <c r="A850" s="3">
        <v>45580</v>
      </c>
      <c r="B850" s="422">
        <v>29804</v>
      </c>
      <c r="C850" s="422" t="s">
        <v>21</v>
      </c>
      <c r="D850" t="s">
        <v>12</v>
      </c>
      <c r="F850" s="2">
        <v>95.3</v>
      </c>
      <c r="G850" s="2">
        <f t="shared" si="14"/>
        <v>7.0000000000000142</v>
      </c>
      <c r="I850" s="421"/>
      <c r="J850"/>
      <c r="K850" s="207"/>
      <c r="L850" s="207"/>
    </row>
    <row r="851" spans="1:12">
      <c r="A851" s="3">
        <v>45580</v>
      </c>
      <c r="B851" s="422">
        <v>29804</v>
      </c>
      <c r="C851" s="422" t="s">
        <v>21</v>
      </c>
      <c r="D851" t="s">
        <v>13</v>
      </c>
      <c r="F851" s="2">
        <v>7</v>
      </c>
      <c r="G851" s="2">
        <f t="shared" si="14"/>
        <v>1.4210854715202004E-14</v>
      </c>
      <c r="I851" s="421"/>
      <c r="J851"/>
      <c r="K851" s="207"/>
      <c r="L851" s="207"/>
    </row>
    <row r="852" spans="1:12">
      <c r="A852" s="81">
        <v>45504</v>
      </c>
      <c r="B852" s="421" t="s">
        <v>10</v>
      </c>
      <c r="C852" s="421" t="s">
        <v>22</v>
      </c>
      <c r="D852" t="s">
        <v>12</v>
      </c>
      <c r="E852" s="207">
        <v>93.5</v>
      </c>
      <c r="G852" s="2">
        <f t="shared" si="14"/>
        <v>93.500000000000014</v>
      </c>
      <c r="I852" s="422"/>
      <c r="J852"/>
      <c r="K852" s="207"/>
      <c r="L852" s="207"/>
    </row>
    <row r="853" spans="1:12">
      <c r="A853" s="70"/>
      <c r="B853" s="422"/>
      <c r="C853" s="422"/>
      <c r="D853" t="s">
        <v>13</v>
      </c>
      <c r="E853" s="207">
        <v>7</v>
      </c>
      <c r="G853" s="2">
        <f t="shared" si="14"/>
        <v>100.50000000000001</v>
      </c>
      <c r="I853" s="422"/>
      <c r="J853"/>
      <c r="K853" s="207"/>
      <c r="L853" s="207"/>
    </row>
    <row r="854" spans="1:12">
      <c r="A854" s="70"/>
      <c r="B854" s="422"/>
      <c r="C854" s="422"/>
      <c r="D854" t="s">
        <v>14</v>
      </c>
      <c r="E854" s="207">
        <v>60</v>
      </c>
      <c r="G854" s="2">
        <f t="shared" si="14"/>
        <v>160.5</v>
      </c>
      <c r="I854" s="422"/>
      <c r="J854"/>
      <c r="K854" s="207"/>
      <c r="L854" s="207"/>
    </row>
    <row r="855" spans="1:12">
      <c r="A855" s="70"/>
      <c r="B855" s="422"/>
      <c r="C855" s="422"/>
      <c r="D855" t="s">
        <v>15</v>
      </c>
      <c r="E855" s="207">
        <v>5</v>
      </c>
      <c r="G855" s="2">
        <f t="shared" si="14"/>
        <v>165.5</v>
      </c>
      <c r="I855" s="422"/>
      <c r="J855"/>
      <c r="K855" s="2"/>
      <c r="L855" s="2"/>
    </row>
    <row r="856" spans="1:12">
      <c r="B856" s="422"/>
      <c r="C856" s="422"/>
      <c r="D856" t="s">
        <v>227</v>
      </c>
      <c r="E856" s="2">
        <v>100</v>
      </c>
      <c r="G856" s="2">
        <f t="shared" si="14"/>
        <v>265.5</v>
      </c>
      <c r="I856" s="421"/>
      <c r="J856"/>
      <c r="K856" s="207"/>
      <c r="L856" s="207"/>
    </row>
    <row r="857" spans="1:12">
      <c r="B857" s="422"/>
      <c r="C857" s="422"/>
      <c r="D857" t="s">
        <v>153</v>
      </c>
      <c r="E857" s="207">
        <v>250</v>
      </c>
      <c r="G857" s="2">
        <f t="shared" si="14"/>
        <v>515.5</v>
      </c>
      <c r="I857" s="422"/>
      <c r="J857"/>
      <c r="K857" s="207"/>
      <c r="L857" s="207"/>
    </row>
    <row r="858" spans="1:12">
      <c r="A858" s="3">
        <v>56442</v>
      </c>
      <c r="B858" s="422">
        <v>29332</v>
      </c>
      <c r="C858" s="422" t="s">
        <v>22</v>
      </c>
      <c r="D858" t="s">
        <v>153</v>
      </c>
      <c r="F858" s="2">
        <v>250</v>
      </c>
      <c r="G858" s="2">
        <f t="shared" si="14"/>
        <v>265.5</v>
      </c>
      <c r="I858" s="422"/>
      <c r="J858"/>
      <c r="K858" s="207"/>
      <c r="L858" s="207"/>
    </row>
    <row r="859" spans="1:12">
      <c r="A859" s="3">
        <v>45580</v>
      </c>
      <c r="B859" s="422">
        <v>29804</v>
      </c>
      <c r="C859" s="422" t="s">
        <v>22</v>
      </c>
      <c r="D859" t="s">
        <v>12</v>
      </c>
      <c r="F859" s="2">
        <v>93.5</v>
      </c>
      <c r="G859" s="2">
        <f t="shared" si="14"/>
        <v>172</v>
      </c>
      <c r="I859" s="422"/>
      <c r="J859"/>
      <c r="K859" s="207"/>
      <c r="L859" s="207"/>
    </row>
    <row r="860" spans="1:12">
      <c r="A860" s="3">
        <v>45580</v>
      </c>
      <c r="B860" s="422">
        <v>29804</v>
      </c>
      <c r="C860" s="422" t="s">
        <v>22</v>
      </c>
      <c r="D860" t="s">
        <v>13</v>
      </c>
      <c r="F860" s="2">
        <v>7</v>
      </c>
      <c r="G860" s="2">
        <f t="shared" si="14"/>
        <v>165</v>
      </c>
      <c r="I860" s="422"/>
      <c r="J860"/>
      <c r="K860" s="207"/>
      <c r="L860" s="207"/>
    </row>
    <row r="861" spans="1:12">
      <c r="A861" s="3">
        <v>45580</v>
      </c>
      <c r="B861" s="422">
        <v>29805</v>
      </c>
      <c r="C861" s="422" t="s">
        <v>22</v>
      </c>
      <c r="D861" t="s">
        <v>14</v>
      </c>
      <c r="F861" s="2">
        <v>60</v>
      </c>
      <c r="G861" s="2">
        <f t="shared" si="14"/>
        <v>105</v>
      </c>
      <c r="I861" s="422"/>
      <c r="J861"/>
      <c r="K861" s="207"/>
      <c r="L861" s="207"/>
    </row>
    <row r="862" spans="1:12">
      <c r="A862" s="3">
        <v>45580</v>
      </c>
      <c r="B862" s="422">
        <v>29805</v>
      </c>
      <c r="C862" s="422" t="s">
        <v>22</v>
      </c>
      <c r="D862" t="s">
        <v>15</v>
      </c>
      <c r="F862" s="2">
        <v>5</v>
      </c>
      <c r="G862" s="2">
        <f t="shared" si="14"/>
        <v>100</v>
      </c>
      <c r="I862" s="422"/>
      <c r="J862"/>
      <c r="K862" s="207"/>
      <c r="L862" s="207"/>
    </row>
    <row r="863" spans="1:12">
      <c r="A863" s="3">
        <v>45580</v>
      </c>
      <c r="B863" s="422">
        <v>29806</v>
      </c>
      <c r="C863" s="422" t="s">
        <v>22</v>
      </c>
      <c r="D863" t="s">
        <v>227</v>
      </c>
      <c r="F863" s="2">
        <v>100</v>
      </c>
      <c r="G863" s="2">
        <f t="shared" si="14"/>
        <v>0</v>
      </c>
      <c r="I863" s="422"/>
      <c r="J863"/>
      <c r="K863" s="207"/>
      <c r="L863" s="207"/>
    </row>
    <row r="864" spans="1:12">
      <c r="A864" s="31">
        <v>45535</v>
      </c>
      <c r="B864" s="421" t="s">
        <v>10</v>
      </c>
      <c r="C864" s="421" t="s">
        <v>57</v>
      </c>
      <c r="D864" t="s">
        <v>12</v>
      </c>
      <c r="E864" s="207">
        <v>93.8</v>
      </c>
      <c r="G864" s="2">
        <f t="shared" si="14"/>
        <v>93.8</v>
      </c>
      <c r="I864" s="422"/>
      <c r="J864"/>
      <c r="K864" s="207"/>
      <c r="L864" s="207"/>
    </row>
    <row r="865" spans="1:14">
      <c r="B865" s="422"/>
      <c r="C865" s="422"/>
      <c r="D865" t="s">
        <v>13</v>
      </c>
      <c r="E865" s="207">
        <v>7</v>
      </c>
      <c r="G865" s="2">
        <f t="shared" si="14"/>
        <v>100.8</v>
      </c>
      <c r="I865" s="422"/>
      <c r="J865"/>
      <c r="K865" s="2"/>
      <c r="L865" s="2"/>
    </row>
    <row r="866" spans="1:14">
      <c r="B866" s="422"/>
      <c r="C866" s="422"/>
      <c r="D866" t="s">
        <v>14</v>
      </c>
      <c r="E866" s="207">
        <v>60</v>
      </c>
      <c r="G866" s="2">
        <f t="shared" si="14"/>
        <v>160.80000000000001</v>
      </c>
      <c r="I866" s="421"/>
      <c r="J866"/>
      <c r="K866" s="207"/>
      <c r="L866" s="207"/>
      <c r="M866" s="207"/>
    </row>
    <row r="867" spans="1:14">
      <c r="B867" s="422"/>
      <c r="C867" s="422"/>
      <c r="D867" t="s">
        <v>15</v>
      </c>
      <c r="E867" s="207">
        <v>5</v>
      </c>
      <c r="G867" s="2">
        <f t="shared" si="14"/>
        <v>165.8</v>
      </c>
      <c r="I867" s="422"/>
      <c r="J867"/>
      <c r="K867" s="207"/>
      <c r="L867" s="207"/>
      <c r="M867" s="207"/>
    </row>
    <row r="868" spans="1:14">
      <c r="B868" s="422"/>
      <c r="C868" s="422"/>
      <c r="D868" t="s">
        <v>227</v>
      </c>
      <c r="E868" s="2">
        <v>100</v>
      </c>
      <c r="G868" s="2">
        <f t="shared" si="14"/>
        <v>265.8</v>
      </c>
      <c r="K868" s="207"/>
      <c r="L868" s="207"/>
    </row>
    <row r="869" spans="1:14">
      <c r="A869" s="3">
        <v>45580</v>
      </c>
      <c r="B869" s="422">
        <v>29804</v>
      </c>
      <c r="C869" s="422" t="s">
        <v>57</v>
      </c>
      <c r="D869" t="s">
        <v>12</v>
      </c>
      <c r="F869" s="2">
        <v>93.8</v>
      </c>
      <c r="G869" s="2">
        <f t="shared" si="14"/>
        <v>172</v>
      </c>
      <c r="K869" s="207"/>
      <c r="L869" s="207"/>
    </row>
    <row r="870" spans="1:14">
      <c r="A870" s="3">
        <v>45580</v>
      </c>
      <c r="B870" s="422">
        <v>29804</v>
      </c>
      <c r="C870" s="422" t="s">
        <v>57</v>
      </c>
      <c r="D870" t="s">
        <v>13</v>
      </c>
      <c r="F870" s="2">
        <v>7</v>
      </c>
      <c r="G870" s="2">
        <f t="shared" si="14"/>
        <v>165</v>
      </c>
      <c r="I870" s="422"/>
      <c r="J870"/>
      <c r="K870" s="207"/>
      <c r="L870" s="207"/>
    </row>
    <row r="871" spans="1:14">
      <c r="A871" s="3">
        <v>45580</v>
      </c>
      <c r="B871" s="422">
        <v>29805</v>
      </c>
      <c r="C871" s="422" t="s">
        <v>57</v>
      </c>
      <c r="D871" t="s">
        <v>14</v>
      </c>
      <c r="F871" s="2">
        <v>60</v>
      </c>
      <c r="G871" s="2">
        <f t="shared" si="14"/>
        <v>105</v>
      </c>
      <c r="I871" s="422"/>
      <c r="J871"/>
      <c r="K871" s="207"/>
      <c r="L871" s="207"/>
    </row>
    <row r="872" spans="1:14">
      <c r="A872" s="3">
        <v>45580</v>
      </c>
      <c r="B872" s="422">
        <v>29805</v>
      </c>
      <c r="C872" s="422" t="s">
        <v>57</v>
      </c>
      <c r="D872" t="s">
        <v>15</v>
      </c>
      <c r="F872" s="2">
        <v>5</v>
      </c>
      <c r="G872" s="2">
        <f t="shared" si="14"/>
        <v>100</v>
      </c>
      <c r="I872" s="422"/>
      <c r="J872"/>
      <c r="K872" s="207"/>
      <c r="L872" s="207"/>
    </row>
    <row r="873" spans="1:14">
      <c r="A873" s="3">
        <v>45580</v>
      </c>
      <c r="B873" s="422">
        <v>29806</v>
      </c>
      <c r="C873" s="422" t="s">
        <v>57</v>
      </c>
      <c r="D873" t="s">
        <v>227</v>
      </c>
      <c r="F873" s="2">
        <v>100</v>
      </c>
      <c r="G873" s="2">
        <f t="shared" si="14"/>
        <v>0</v>
      </c>
      <c r="I873" s="422"/>
      <c r="J873"/>
      <c r="K873" s="207"/>
      <c r="L873" s="207"/>
    </row>
    <row r="874" spans="1:14">
      <c r="A874" s="81">
        <v>45565</v>
      </c>
      <c r="B874" s="421" t="s">
        <v>10</v>
      </c>
      <c r="C874" s="421" t="s">
        <v>41</v>
      </c>
      <c r="D874" t="s">
        <v>12</v>
      </c>
      <c r="E874" s="207">
        <v>94.4</v>
      </c>
      <c r="G874" s="2">
        <f t="shared" si="14"/>
        <v>94.4</v>
      </c>
      <c r="I874" s="422"/>
      <c r="J874"/>
      <c r="K874" s="207"/>
      <c r="L874" s="207"/>
      <c r="M874" s="28"/>
      <c r="N874" s="28"/>
    </row>
    <row r="875" spans="1:14">
      <c r="A875" s="70"/>
      <c r="B875" s="422"/>
      <c r="C875" s="422"/>
      <c r="D875" t="s">
        <v>13</v>
      </c>
      <c r="E875" s="207">
        <v>5</v>
      </c>
      <c r="G875" s="2">
        <f t="shared" si="14"/>
        <v>99.4</v>
      </c>
      <c r="I875" s="422"/>
      <c r="J875"/>
      <c r="K875" s="2"/>
      <c r="L875" s="2"/>
    </row>
    <row r="876" spans="1:14">
      <c r="A876" s="70"/>
      <c r="B876" s="422"/>
      <c r="C876" s="422"/>
      <c r="D876" t="s">
        <v>14</v>
      </c>
      <c r="E876" s="207">
        <v>60</v>
      </c>
      <c r="G876" s="2">
        <f t="shared" si="14"/>
        <v>159.4</v>
      </c>
      <c r="K876" s="28"/>
      <c r="L876" s="28"/>
    </row>
    <row r="877" spans="1:14">
      <c r="A877" s="70"/>
      <c r="B877" s="422"/>
      <c r="C877" s="422"/>
      <c r="D877" t="s">
        <v>15</v>
      </c>
      <c r="E877" s="207">
        <v>5</v>
      </c>
      <c r="G877" s="2">
        <f t="shared" si="14"/>
        <v>164.4</v>
      </c>
    </row>
    <row r="878" spans="1:14">
      <c r="B878" s="422"/>
      <c r="C878" s="422"/>
      <c r="D878" t="s">
        <v>227</v>
      </c>
      <c r="E878" s="2">
        <v>100</v>
      </c>
      <c r="G878" s="2">
        <f t="shared" si="14"/>
        <v>264.39999999999998</v>
      </c>
    </row>
    <row r="879" spans="1:14">
      <c r="A879" s="3">
        <v>45580</v>
      </c>
      <c r="B879" s="422">
        <v>29805</v>
      </c>
      <c r="C879" s="422" t="s">
        <v>41</v>
      </c>
      <c r="D879" t="s">
        <v>14</v>
      </c>
      <c r="F879" s="2">
        <v>60</v>
      </c>
      <c r="G879" s="2">
        <f t="shared" si="14"/>
        <v>204.39999999999998</v>
      </c>
    </row>
    <row r="880" spans="1:14">
      <c r="A880" s="3">
        <v>45580</v>
      </c>
      <c r="B880" s="422">
        <v>29805</v>
      </c>
      <c r="C880" s="422" t="s">
        <v>41</v>
      </c>
      <c r="D880" t="s">
        <v>15</v>
      </c>
      <c r="F880" s="2">
        <v>5</v>
      </c>
      <c r="G880" s="2">
        <f t="shared" si="14"/>
        <v>199.39999999999998</v>
      </c>
    </row>
    <row r="881" spans="1:11">
      <c r="A881" s="3">
        <v>45580</v>
      </c>
      <c r="B881" s="422">
        <v>29806</v>
      </c>
      <c r="C881" s="422" t="s">
        <v>41</v>
      </c>
      <c r="D881" t="s">
        <v>227</v>
      </c>
      <c r="F881" s="2">
        <v>100</v>
      </c>
      <c r="G881" s="2">
        <f t="shared" si="14"/>
        <v>99.399999999999977</v>
      </c>
    </row>
    <row r="882" spans="1:11">
      <c r="A882" s="3">
        <v>45628</v>
      </c>
      <c r="B882" s="422">
        <v>30063</v>
      </c>
      <c r="C882" s="422" t="s">
        <v>41</v>
      </c>
      <c r="D882" t="s">
        <v>12</v>
      </c>
      <c r="F882" s="2">
        <v>94.4</v>
      </c>
      <c r="G882" s="2">
        <f t="shared" si="14"/>
        <v>4.9999999999999716</v>
      </c>
    </row>
    <row r="883" spans="1:11">
      <c r="A883" s="3">
        <v>45628</v>
      </c>
      <c r="B883" s="422">
        <v>30063</v>
      </c>
      <c r="C883" s="422" t="s">
        <v>41</v>
      </c>
      <c r="D883" t="s">
        <v>13</v>
      </c>
      <c r="F883" s="2">
        <v>5</v>
      </c>
      <c r="G883" s="2">
        <f t="shared" si="14"/>
        <v>-2.8421709430404007E-14</v>
      </c>
    </row>
    <row r="884" spans="1:11">
      <c r="A884" s="81">
        <v>45596</v>
      </c>
      <c r="B884" s="421" t="s">
        <v>10</v>
      </c>
      <c r="C884" s="421" t="s">
        <v>25</v>
      </c>
      <c r="D884" t="s">
        <v>12</v>
      </c>
      <c r="E884" s="207">
        <v>79.900000000000006</v>
      </c>
      <c r="G884" s="2">
        <f t="shared" si="14"/>
        <v>79.899999999999977</v>
      </c>
      <c r="H884" s="28"/>
    </row>
    <row r="885" spans="1:11">
      <c r="A885" s="70"/>
      <c r="B885" s="422"/>
      <c r="C885" s="422"/>
      <c r="D885" t="s">
        <v>13</v>
      </c>
      <c r="E885" s="207">
        <v>7</v>
      </c>
      <c r="G885" s="2">
        <f t="shared" si="14"/>
        <v>86.899999999999977</v>
      </c>
    </row>
    <row r="886" spans="1:11">
      <c r="A886" s="70"/>
      <c r="B886" s="422"/>
      <c r="C886" s="422"/>
      <c r="D886" t="s">
        <v>14</v>
      </c>
      <c r="E886" s="207">
        <v>60</v>
      </c>
      <c r="G886" s="2">
        <f t="shared" si="14"/>
        <v>146.89999999999998</v>
      </c>
      <c r="I886" s="421"/>
      <c r="J886"/>
      <c r="K886" s="207"/>
    </row>
    <row r="887" spans="1:11">
      <c r="A887" s="70"/>
      <c r="B887" s="422"/>
      <c r="C887" s="422"/>
      <c r="D887" t="s">
        <v>15</v>
      </c>
      <c r="E887" s="207">
        <v>5</v>
      </c>
      <c r="G887" s="2">
        <f t="shared" si="14"/>
        <v>151.89999999999998</v>
      </c>
      <c r="I887" s="422"/>
      <c r="J887"/>
      <c r="K887" s="207"/>
    </row>
    <row r="888" spans="1:11">
      <c r="B888" s="422"/>
      <c r="C888" s="422"/>
      <c r="D888" t="s">
        <v>227</v>
      </c>
      <c r="E888" s="2">
        <v>100</v>
      </c>
      <c r="G888" s="2">
        <f t="shared" si="14"/>
        <v>251.89999999999998</v>
      </c>
      <c r="I888" s="421"/>
      <c r="J888"/>
      <c r="K888" s="207"/>
    </row>
    <row r="889" spans="1:11">
      <c r="A889" s="3">
        <v>45628</v>
      </c>
      <c r="B889" s="422">
        <v>30063</v>
      </c>
      <c r="C889" s="422" t="s">
        <v>25</v>
      </c>
      <c r="D889" t="s">
        <v>12</v>
      </c>
      <c r="F889" s="2">
        <v>79.900000000000006</v>
      </c>
      <c r="G889" s="2">
        <f t="shared" si="14"/>
        <v>171.99999999999997</v>
      </c>
      <c r="I889" s="421"/>
      <c r="J889"/>
      <c r="K889" s="207"/>
    </row>
    <row r="890" spans="1:11">
      <c r="A890" s="3">
        <v>45628</v>
      </c>
      <c r="B890" s="422">
        <v>30063</v>
      </c>
      <c r="C890" s="422" t="s">
        <v>25</v>
      </c>
      <c r="D890" t="s">
        <v>13</v>
      </c>
      <c r="F890" s="2">
        <v>7</v>
      </c>
      <c r="G890" s="2">
        <f t="shared" si="14"/>
        <v>164.99999999999997</v>
      </c>
      <c r="I890" s="421"/>
      <c r="J890"/>
      <c r="K890" s="207"/>
    </row>
    <row r="891" spans="1:11">
      <c r="A891" s="3">
        <v>45628</v>
      </c>
      <c r="B891" s="422">
        <v>30064</v>
      </c>
      <c r="C891" s="422" t="s">
        <v>25</v>
      </c>
      <c r="D891" t="s">
        <v>14</v>
      </c>
      <c r="F891" s="2">
        <v>60</v>
      </c>
      <c r="G891" s="2">
        <f t="shared" si="14"/>
        <v>104.99999999999997</v>
      </c>
      <c r="I891" s="421"/>
      <c r="J891"/>
      <c r="K891" s="207"/>
    </row>
    <row r="892" spans="1:11">
      <c r="A892" s="3">
        <v>45628</v>
      </c>
      <c r="B892" s="422">
        <v>30064</v>
      </c>
      <c r="C892" s="422" t="s">
        <v>25</v>
      </c>
      <c r="D892" t="s">
        <v>15</v>
      </c>
      <c r="F892" s="2">
        <v>5</v>
      </c>
      <c r="G892" s="2">
        <f t="shared" si="14"/>
        <v>99.999999999999972</v>
      </c>
      <c r="I892" s="421"/>
      <c r="J892"/>
      <c r="K892" s="207"/>
    </row>
    <row r="893" spans="1:11">
      <c r="A893" s="3">
        <v>45628</v>
      </c>
      <c r="B893" s="422">
        <v>30065</v>
      </c>
      <c r="C893" s="422" t="s">
        <v>25</v>
      </c>
      <c r="D893" t="s">
        <v>227</v>
      </c>
      <c r="F893" s="2">
        <v>100</v>
      </c>
      <c r="G893" s="2">
        <f t="shared" si="14"/>
        <v>0</v>
      </c>
      <c r="I893" s="421"/>
      <c r="J893"/>
      <c r="K893" s="207"/>
    </row>
    <row r="894" spans="1:11">
      <c r="A894" s="31">
        <v>45626</v>
      </c>
      <c r="B894" s="421" t="s">
        <v>10</v>
      </c>
      <c r="C894" s="421" t="s">
        <v>26</v>
      </c>
      <c r="D894" t="s">
        <v>12</v>
      </c>
      <c r="E894" s="2">
        <v>91.2</v>
      </c>
      <c r="G894" s="2">
        <f t="shared" si="14"/>
        <v>91.2</v>
      </c>
      <c r="I894" s="422"/>
      <c r="J894"/>
      <c r="K894" s="207"/>
    </row>
    <row r="895" spans="1:11">
      <c r="B895" s="422"/>
      <c r="C895" s="422"/>
      <c r="D895" t="s">
        <v>13</v>
      </c>
      <c r="E895" s="2">
        <v>7</v>
      </c>
      <c r="G895" s="2">
        <f t="shared" si="14"/>
        <v>98.2</v>
      </c>
      <c r="I895" s="422"/>
      <c r="J895"/>
      <c r="K895" s="207"/>
    </row>
    <row r="896" spans="1:11">
      <c r="B896" s="422"/>
      <c r="C896" s="422"/>
      <c r="D896" t="s">
        <v>14</v>
      </c>
      <c r="E896" s="207">
        <v>60</v>
      </c>
      <c r="G896" s="2">
        <f t="shared" si="14"/>
        <v>158.19999999999999</v>
      </c>
      <c r="I896" s="422"/>
      <c r="K896" s="207"/>
    </row>
    <row r="897" spans="1:11">
      <c r="B897" s="422"/>
      <c r="C897" s="422"/>
      <c r="D897" t="s">
        <v>15</v>
      </c>
      <c r="E897" s="207">
        <v>5</v>
      </c>
      <c r="G897" s="2">
        <f t="shared" si="14"/>
        <v>163.19999999999999</v>
      </c>
      <c r="I897" s="422"/>
      <c r="J897"/>
      <c r="K897" s="2"/>
    </row>
    <row r="898" spans="1:11">
      <c r="B898" s="422"/>
      <c r="C898" s="422"/>
      <c r="D898" t="s">
        <v>227</v>
      </c>
      <c r="E898" s="2">
        <v>100</v>
      </c>
      <c r="G898" s="2">
        <f t="shared" si="14"/>
        <v>263.2</v>
      </c>
      <c r="I898" s="421" t="s">
        <v>26</v>
      </c>
      <c r="J898" t="s">
        <v>12</v>
      </c>
      <c r="K898" s="2">
        <v>91.2</v>
      </c>
    </row>
    <row r="899" spans="1:11">
      <c r="A899" s="3">
        <v>45628</v>
      </c>
      <c r="B899" s="422">
        <v>30064</v>
      </c>
      <c r="C899" s="422" t="s">
        <v>26</v>
      </c>
      <c r="D899" t="s">
        <v>14</v>
      </c>
      <c r="F899" s="2">
        <v>60</v>
      </c>
      <c r="G899" s="2">
        <f t="shared" si="14"/>
        <v>203.2</v>
      </c>
      <c r="I899" s="422"/>
      <c r="J899" t="s">
        <v>13</v>
      </c>
      <c r="K899" s="2">
        <v>7</v>
      </c>
    </row>
    <row r="900" spans="1:11">
      <c r="A900" s="3">
        <v>45628</v>
      </c>
      <c r="B900" s="422">
        <v>30064</v>
      </c>
      <c r="C900" s="422" t="s">
        <v>26</v>
      </c>
      <c r="D900" t="s">
        <v>15</v>
      </c>
      <c r="F900" s="2">
        <v>5</v>
      </c>
      <c r="G900" s="2">
        <f t="shared" si="14"/>
        <v>198.2</v>
      </c>
      <c r="I900" s="421" t="s">
        <v>27</v>
      </c>
      <c r="J900" t="s">
        <v>12</v>
      </c>
      <c r="K900" s="2">
        <v>116</v>
      </c>
    </row>
    <row r="901" spans="1:11">
      <c r="A901" s="3">
        <v>45628</v>
      </c>
      <c r="B901" s="422">
        <v>30065</v>
      </c>
      <c r="C901" s="422" t="s">
        <v>26</v>
      </c>
      <c r="D901" t="s">
        <v>227</v>
      </c>
      <c r="F901" s="2">
        <v>100</v>
      </c>
      <c r="G901" s="2">
        <f t="shared" si="14"/>
        <v>98.199999999999989</v>
      </c>
      <c r="I901" s="422"/>
      <c r="J901" t="s">
        <v>13</v>
      </c>
      <c r="K901" s="2">
        <v>3</v>
      </c>
    </row>
    <row r="902" spans="1:11">
      <c r="A902" s="3">
        <v>45680</v>
      </c>
      <c r="B902" s="422">
        <v>30358</v>
      </c>
      <c r="C902" s="422" t="s">
        <v>26</v>
      </c>
      <c r="D902" t="s">
        <v>12</v>
      </c>
      <c r="F902" s="2">
        <v>91.2</v>
      </c>
      <c r="G902" s="2">
        <f t="shared" si="14"/>
        <v>6.9999999999999858</v>
      </c>
      <c r="I902" s="422"/>
      <c r="J902"/>
      <c r="K902" s="2"/>
    </row>
    <row r="903" spans="1:11">
      <c r="A903" s="3">
        <v>45680</v>
      </c>
      <c r="B903" s="422">
        <v>30358</v>
      </c>
      <c r="C903" s="422" t="s">
        <v>26</v>
      </c>
      <c r="D903" t="s">
        <v>13</v>
      </c>
      <c r="F903" s="2">
        <v>7</v>
      </c>
      <c r="G903" s="2">
        <f t="shared" si="14"/>
        <v>-1.4210854715202004E-14</v>
      </c>
      <c r="I903" s="422"/>
      <c r="J903"/>
      <c r="K903" s="2"/>
    </row>
    <row r="904" spans="1:11">
      <c r="A904" s="31">
        <v>45657</v>
      </c>
      <c r="B904" s="421" t="s">
        <v>10</v>
      </c>
      <c r="C904" s="421" t="s">
        <v>27</v>
      </c>
      <c r="D904" t="s">
        <v>12</v>
      </c>
      <c r="E904" s="2">
        <v>116</v>
      </c>
      <c r="G904" s="2">
        <f t="shared" si="14"/>
        <v>115.99999999999999</v>
      </c>
      <c r="J904"/>
      <c r="K904" s="207">
        <f>SUM(K898:K901)</f>
        <v>217.2</v>
      </c>
    </row>
    <row r="905" spans="1:11">
      <c r="B905" s="422"/>
      <c r="C905" s="422"/>
      <c r="D905" t="s">
        <v>13</v>
      </c>
      <c r="E905" s="2">
        <v>3</v>
      </c>
      <c r="G905" s="2">
        <f t="shared" si="14"/>
        <v>118.99999999999999</v>
      </c>
      <c r="J905"/>
      <c r="K905" s="2">
        <f>250-K904</f>
        <v>32.800000000000011</v>
      </c>
    </row>
    <row r="906" spans="1:11">
      <c r="B906" s="422"/>
      <c r="C906" s="422"/>
      <c r="D906" t="s">
        <v>14</v>
      </c>
      <c r="E906" s="207">
        <v>60</v>
      </c>
      <c r="G906" s="2">
        <f t="shared" si="14"/>
        <v>179</v>
      </c>
      <c r="J906"/>
      <c r="K906" s="207"/>
    </row>
    <row r="907" spans="1:11">
      <c r="B907" s="422"/>
      <c r="C907" s="422"/>
      <c r="D907" t="s">
        <v>15</v>
      </c>
      <c r="E907" s="207">
        <v>5</v>
      </c>
      <c r="G907" s="2">
        <f t="shared" si="14"/>
        <v>184</v>
      </c>
      <c r="J907"/>
      <c r="K907" s="207"/>
    </row>
    <row r="908" spans="1:11">
      <c r="B908" s="422"/>
      <c r="C908" s="422"/>
      <c r="D908" t="s">
        <v>227</v>
      </c>
      <c r="E908" s="2">
        <v>100</v>
      </c>
      <c r="G908" s="2">
        <f t="shared" si="14"/>
        <v>284</v>
      </c>
      <c r="J908"/>
      <c r="K908" s="2"/>
    </row>
    <row r="909" spans="1:11">
      <c r="A909" s="3">
        <v>45628</v>
      </c>
      <c r="B909" s="422">
        <v>30064</v>
      </c>
      <c r="C909" s="422" t="s">
        <v>27</v>
      </c>
      <c r="D909" t="s">
        <v>14</v>
      </c>
      <c r="F909" s="2">
        <v>60</v>
      </c>
      <c r="G909" s="2">
        <f t="shared" si="14"/>
        <v>224</v>
      </c>
      <c r="K909" s="28"/>
    </row>
    <row r="910" spans="1:11">
      <c r="A910" s="3">
        <v>45628</v>
      </c>
      <c r="B910" s="422">
        <v>30064</v>
      </c>
      <c r="C910" s="422" t="s">
        <v>27</v>
      </c>
      <c r="D910" t="s">
        <v>15</v>
      </c>
      <c r="F910" s="2">
        <v>5</v>
      </c>
      <c r="G910" s="2">
        <f t="shared" si="14"/>
        <v>219</v>
      </c>
      <c r="K910" s="28"/>
    </row>
    <row r="911" spans="1:11">
      <c r="A911" s="3">
        <v>45628</v>
      </c>
      <c r="B911" s="422">
        <v>30065</v>
      </c>
      <c r="C911" s="422" t="s">
        <v>27</v>
      </c>
      <c r="D911" t="s">
        <v>227</v>
      </c>
      <c r="F911" s="2">
        <v>100</v>
      </c>
      <c r="G911" s="2">
        <f t="shared" si="14"/>
        <v>119</v>
      </c>
    </row>
    <row r="912" spans="1:11">
      <c r="A912" s="3">
        <v>45680</v>
      </c>
      <c r="B912" s="422">
        <v>30358</v>
      </c>
      <c r="C912" s="422" t="s">
        <v>27</v>
      </c>
      <c r="D912" t="s">
        <v>12</v>
      </c>
      <c r="F912" s="2">
        <v>116</v>
      </c>
      <c r="G912" s="2">
        <f t="shared" si="14"/>
        <v>3</v>
      </c>
    </row>
    <row r="913" spans="1:7">
      <c r="A913" s="3">
        <v>45680</v>
      </c>
      <c r="B913" s="422">
        <v>30358</v>
      </c>
      <c r="C913" s="422" t="s">
        <v>27</v>
      </c>
      <c r="D913" t="s">
        <v>13</v>
      </c>
      <c r="F913" s="2">
        <v>3</v>
      </c>
      <c r="G913" s="2">
        <f t="shared" si="14"/>
        <v>0</v>
      </c>
    </row>
    <row r="914" spans="1:7">
      <c r="A914" s="81">
        <v>45688</v>
      </c>
      <c r="B914" s="421" t="s">
        <v>10</v>
      </c>
      <c r="C914" s="421" t="s">
        <v>11</v>
      </c>
      <c r="D914" t="s">
        <v>12</v>
      </c>
      <c r="E914" s="207">
        <v>106</v>
      </c>
      <c r="G914" s="2">
        <f t="shared" si="14"/>
        <v>106</v>
      </c>
    </row>
    <row r="915" spans="1:7">
      <c r="A915" s="70"/>
      <c r="B915" s="422"/>
      <c r="C915" s="422"/>
      <c r="D915" t="s">
        <v>13</v>
      </c>
      <c r="E915" s="207">
        <v>3</v>
      </c>
      <c r="G915" s="2">
        <f t="shared" si="14"/>
        <v>109</v>
      </c>
    </row>
    <row r="916" spans="1:7">
      <c r="A916" s="70"/>
      <c r="B916" s="422"/>
      <c r="C916" s="422"/>
      <c r="D916" t="s">
        <v>14</v>
      </c>
      <c r="E916" s="207">
        <v>60</v>
      </c>
      <c r="G916" s="2">
        <f t="shared" si="14"/>
        <v>169</v>
      </c>
    </row>
    <row r="917" spans="1:7">
      <c r="A917" s="70"/>
      <c r="B917" s="422"/>
      <c r="C917" s="422"/>
      <c r="D917" t="s">
        <v>15</v>
      </c>
      <c r="E917" s="207">
        <v>5</v>
      </c>
      <c r="G917" s="2">
        <f t="shared" ref="G917:G924" si="15">+G916+E917-F917</f>
        <v>174</v>
      </c>
    </row>
    <row r="918" spans="1:7">
      <c r="B918" s="422"/>
      <c r="C918" s="422"/>
      <c r="D918" t="s">
        <v>227</v>
      </c>
      <c r="E918" s="2">
        <v>100</v>
      </c>
      <c r="G918" s="2">
        <f t="shared" si="15"/>
        <v>274</v>
      </c>
    </row>
    <row r="919" spans="1:7">
      <c r="A919" s="3">
        <v>45712</v>
      </c>
      <c r="B919" s="422">
        <v>30520</v>
      </c>
      <c r="C919" s="422" t="s">
        <v>11</v>
      </c>
      <c r="D919" t="s">
        <v>12</v>
      </c>
      <c r="F919" s="207">
        <v>106</v>
      </c>
      <c r="G919" s="2">
        <f t="shared" si="15"/>
        <v>168</v>
      </c>
    </row>
    <row r="920" spans="1:7">
      <c r="A920" s="3">
        <v>45712</v>
      </c>
      <c r="B920" s="422">
        <v>30520</v>
      </c>
      <c r="C920" s="422" t="s">
        <v>11</v>
      </c>
      <c r="D920" t="s">
        <v>13</v>
      </c>
      <c r="F920" s="207">
        <v>3</v>
      </c>
      <c r="G920" s="2">
        <f t="shared" si="15"/>
        <v>165</v>
      </c>
    </row>
    <row r="921" spans="1:7">
      <c r="A921" s="3">
        <v>45712</v>
      </c>
      <c r="B921" s="422">
        <v>30519</v>
      </c>
      <c r="C921" s="422" t="s">
        <v>11</v>
      </c>
      <c r="D921" t="s">
        <v>14</v>
      </c>
      <c r="F921" s="207">
        <v>60</v>
      </c>
      <c r="G921" s="2">
        <f>+G920+E921-F921</f>
        <v>105</v>
      </c>
    </row>
    <row r="922" spans="1:7">
      <c r="A922" s="3">
        <v>45712</v>
      </c>
      <c r="B922" s="422">
        <v>30519</v>
      </c>
      <c r="C922" s="422" t="s">
        <v>11</v>
      </c>
      <c r="D922" t="s">
        <v>15</v>
      </c>
      <c r="F922" s="207">
        <v>5</v>
      </c>
      <c r="G922" s="2">
        <f>+G921+E922-F922</f>
        <v>100</v>
      </c>
    </row>
    <row r="923" spans="1:7">
      <c r="A923" s="3">
        <v>45712</v>
      </c>
      <c r="B923" s="422">
        <v>30521</v>
      </c>
      <c r="C923" s="422" t="s">
        <v>11</v>
      </c>
      <c r="D923" t="s">
        <v>227</v>
      </c>
      <c r="F923" s="2">
        <v>100</v>
      </c>
      <c r="G923" s="2">
        <f>+G922+E923-F923</f>
        <v>0</v>
      </c>
    </row>
    <row r="924" spans="1:7">
      <c r="A924" s="31">
        <v>45716</v>
      </c>
      <c r="B924" s="421" t="s">
        <v>10</v>
      </c>
      <c r="C924" s="421" t="s">
        <v>17</v>
      </c>
      <c r="D924" t="s">
        <v>12</v>
      </c>
      <c r="E924" s="2">
        <v>96.5</v>
      </c>
      <c r="G924" s="2">
        <f>+G923+E924-F924</f>
        <v>96.5</v>
      </c>
    </row>
    <row r="925" spans="1:7">
      <c r="B925" s="422"/>
      <c r="C925" s="422"/>
      <c r="D925" t="s">
        <v>13</v>
      </c>
      <c r="E925" s="2">
        <v>3</v>
      </c>
      <c r="G925" s="2">
        <f>+G924+E925-F925</f>
        <v>99.5</v>
      </c>
    </row>
    <row r="926" spans="1:7">
      <c r="B926" s="422"/>
      <c r="C926" s="422"/>
      <c r="D926" t="s">
        <v>14</v>
      </c>
      <c r="E926" s="2">
        <v>56</v>
      </c>
      <c r="G926" s="2">
        <f>+G925+E926-F926</f>
        <v>155.5</v>
      </c>
    </row>
    <row r="927" spans="1:7">
      <c r="B927" s="422"/>
      <c r="C927" s="422"/>
      <c r="D927" t="s">
        <v>15</v>
      </c>
      <c r="E927" s="2">
        <v>5</v>
      </c>
      <c r="G927" s="2">
        <f>+G926+E927-F927</f>
        <v>160.5</v>
      </c>
    </row>
    <row r="928" spans="1:7">
      <c r="B928" s="422"/>
      <c r="C928" s="422"/>
      <c r="D928" t="s">
        <v>227</v>
      </c>
      <c r="E928" s="2">
        <v>66.7</v>
      </c>
      <c r="G928" s="2">
        <f t="shared" ref="G928:G993" si="16">+G927+E928-F928</f>
        <v>227.2</v>
      </c>
    </row>
    <row r="929" spans="1:10">
      <c r="B929" s="422"/>
      <c r="C929" s="422"/>
      <c r="D929" t="s">
        <v>230</v>
      </c>
      <c r="E929" s="2">
        <v>1000</v>
      </c>
      <c r="G929" s="2">
        <f t="shared" si="16"/>
        <v>1227.2</v>
      </c>
    </row>
    <row r="930" spans="1:10">
      <c r="A930" s="3">
        <v>45712</v>
      </c>
      <c r="B930" s="422">
        <v>30519</v>
      </c>
      <c r="C930" s="422" t="s">
        <v>17</v>
      </c>
      <c r="D930" t="s">
        <v>14</v>
      </c>
      <c r="F930" s="2">
        <v>56</v>
      </c>
      <c r="G930" s="2">
        <f t="shared" si="16"/>
        <v>1171.2</v>
      </c>
    </row>
    <row r="931" spans="1:10">
      <c r="A931" s="3">
        <v>45712</v>
      </c>
      <c r="B931" s="422">
        <v>30519</v>
      </c>
      <c r="C931" s="422" t="s">
        <v>17</v>
      </c>
      <c r="D931" t="s">
        <v>15</v>
      </c>
      <c r="F931" s="2">
        <v>5</v>
      </c>
      <c r="G931" s="2">
        <f t="shared" si="16"/>
        <v>1166.2</v>
      </c>
      <c r="H931" s="28"/>
    </row>
    <row r="932" spans="1:10">
      <c r="A932" s="3">
        <v>45713</v>
      </c>
      <c r="B932" s="422">
        <v>30528</v>
      </c>
      <c r="C932" s="422" t="s">
        <v>17</v>
      </c>
      <c r="D932" t="s">
        <v>230</v>
      </c>
      <c r="F932" s="2">
        <v>1000</v>
      </c>
      <c r="G932" s="2">
        <f t="shared" si="16"/>
        <v>166.20000000000005</v>
      </c>
    </row>
    <row r="933" spans="1:10">
      <c r="A933" s="3">
        <v>45735</v>
      </c>
      <c r="B933" s="422">
        <v>30664</v>
      </c>
      <c r="C933" s="422" t="s">
        <v>17</v>
      </c>
      <c r="D933" t="s">
        <v>227</v>
      </c>
      <c r="F933" s="2">
        <v>66.7</v>
      </c>
      <c r="G933" s="2">
        <f t="shared" si="16"/>
        <v>99.500000000000043</v>
      </c>
    </row>
    <row r="934" spans="1:10">
      <c r="A934" s="3">
        <v>45737</v>
      </c>
      <c r="B934" s="422">
        <v>30679</v>
      </c>
      <c r="C934" s="422" t="s">
        <v>17</v>
      </c>
      <c r="D934" t="s">
        <v>12</v>
      </c>
      <c r="F934" s="2">
        <v>96.5</v>
      </c>
      <c r="G934" s="2">
        <f t="shared" si="16"/>
        <v>3.0000000000000426</v>
      </c>
    </row>
    <row r="935" spans="1:10">
      <c r="A935" s="3">
        <v>45737</v>
      </c>
      <c r="B935" s="422">
        <v>30679</v>
      </c>
      <c r="C935" s="422" t="s">
        <v>17</v>
      </c>
      <c r="D935" t="s">
        <v>13</v>
      </c>
      <c r="F935" s="2">
        <v>3</v>
      </c>
      <c r="G935" s="2">
        <f t="shared" si="16"/>
        <v>4.2632564145606011E-14</v>
      </c>
    </row>
    <row r="936" spans="1:10">
      <c r="A936" s="31">
        <v>45747</v>
      </c>
      <c r="B936" s="421" t="s">
        <v>10</v>
      </c>
      <c r="C936" s="421" t="s">
        <v>18</v>
      </c>
      <c r="D936" t="s">
        <v>12</v>
      </c>
      <c r="E936" s="2">
        <v>118.8</v>
      </c>
      <c r="G936" s="2">
        <f t="shared" si="16"/>
        <v>118.80000000000004</v>
      </c>
    </row>
    <row r="937" spans="1:10">
      <c r="B937" s="422"/>
      <c r="C937" s="422"/>
      <c r="D937" t="s">
        <v>13</v>
      </c>
      <c r="E937" s="2">
        <v>3</v>
      </c>
      <c r="G937" s="2">
        <f t="shared" si="16"/>
        <v>121.80000000000004</v>
      </c>
    </row>
    <row r="938" spans="1:10">
      <c r="B938" s="422"/>
      <c r="C938" s="422"/>
      <c r="D938" t="s">
        <v>14</v>
      </c>
      <c r="E938" s="2">
        <v>60</v>
      </c>
      <c r="G938" s="2">
        <f t="shared" si="16"/>
        <v>181.80000000000004</v>
      </c>
    </row>
    <row r="939" spans="1:10">
      <c r="B939" s="422"/>
      <c r="C939" s="422"/>
      <c r="D939" t="s">
        <v>15</v>
      </c>
      <c r="E939" s="2">
        <v>5</v>
      </c>
      <c r="G939" s="2">
        <f t="shared" si="16"/>
        <v>186.80000000000004</v>
      </c>
    </row>
    <row r="940" spans="1:10">
      <c r="A940" s="3">
        <v>45735</v>
      </c>
      <c r="B940" s="422">
        <v>30665</v>
      </c>
      <c r="C940" s="422" t="s">
        <v>18</v>
      </c>
      <c r="D940" t="s">
        <v>14</v>
      </c>
      <c r="F940" s="2">
        <v>60</v>
      </c>
      <c r="G940" s="2">
        <f t="shared" si="16"/>
        <v>126.80000000000004</v>
      </c>
    </row>
    <row r="941" spans="1:10">
      <c r="A941" s="3">
        <v>45735</v>
      </c>
      <c r="B941" s="422">
        <v>30665</v>
      </c>
      <c r="C941" s="422" t="s">
        <v>18</v>
      </c>
      <c r="D941" t="s">
        <v>15</v>
      </c>
      <c r="F941" s="2">
        <v>5</v>
      </c>
      <c r="G941" s="2">
        <f t="shared" si="16"/>
        <v>121.80000000000004</v>
      </c>
      <c r="J941" s="2">
        <v>66.7</v>
      </c>
    </row>
    <row r="942" spans="1:10">
      <c r="A942" s="3">
        <v>45812</v>
      </c>
      <c r="B942" s="422">
        <v>31090</v>
      </c>
      <c r="C942" s="422" t="s">
        <v>18</v>
      </c>
      <c r="D942" t="s">
        <v>12</v>
      </c>
      <c r="F942" s="2">
        <v>118.8</v>
      </c>
      <c r="G942" s="2">
        <f t="shared" si="16"/>
        <v>3.0000000000000426</v>
      </c>
    </row>
    <row r="943" spans="1:10">
      <c r="A943" s="3">
        <v>45812</v>
      </c>
      <c r="B943" s="422">
        <v>31090</v>
      </c>
      <c r="C943" s="422" t="s">
        <v>18</v>
      </c>
      <c r="D943" t="s">
        <v>13</v>
      </c>
      <c r="F943" s="2">
        <v>3</v>
      </c>
      <c r="G943" s="2">
        <f t="shared" si="16"/>
        <v>4.2632564145606011E-14</v>
      </c>
    </row>
    <row r="944" spans="1:10">
      <c r="A944" s="81">
        <v>45777</v>
      </c>
      <c r="B944" s="421" t="s">
        <v>10</v>
      </c>
      <c r="C944" s="421" t="s">
        <v>19</v>
      </c>
      <c r="D944" t="s">
        <v>12</v>
      </c>
      <c r="E944" s="207">
        <v>106.3</v>
      </c>
      <c r="G944" s="2">
        <f t="shared" si="16"/>
        <v>106.30000000000004</v>
      </c>
      <c r="J944" s="2">
        <v>65</v>
      </c>
    </row>
    <row r="945" spans="1:12">
      <c r="A945" s="70"/>
      <c r="B945" s="422"/>
      <c r="C945" s="422"/>
      <c r="D945" t="s">
        <v>13</v>
      </c>
      <c r="E945" s="207">
        <v>3</v>
      </c>
      <c r="G945" s="2">
        <f t="shared" si="16"/>
        <v>109.30000000000004</v>
      </c>
      <c r="J945" s="2">
        <f>SUM(J941:J944)</f>
        <v>131.69999999999999</v>
      </c>
    </row>
    <row r="946" spans="1:12">
      <c r="A946" s="70"/>
      <c r="B946" s="422"/>
      <c r="C946" s="422"/>
      <c r="D946" t="s">
        <v>14</v>
      </c>
      <c r="E946" s="207">
        <v>60</v>
      </c>
      <c r="G946" s="2">
        <f t="shared" si="16"/>
        <v>169.30000000000004</v>
      </c>
    </row>
    <row r="947" spans="1:12">
      <c r="A947" s="70"/>
      <c r="B947" s="422"/>
      <c r="C947" s="422"/>
      <c r="D947" t="s">
        <v>15</v>
      </c>
      <c r="E947" s="207">
        <v>5</v>
      </c>
      <c r="G947" s="2">
        <f t="shared" si="16"/>
        <v>174.30000000000004</v>
      </c>
      <c r="J947" s="2" t="s">
        <v>231</v>
      </c>
    </row>
    <row r="948" spans="1:12">
      <c r="A948" s="3">
        <v>45812</v>
      </c>
      <c r="B948" s="422">
        <v>31090</v>
      </c>
      <c r="C948" s="422" t="s">
        <v>19</v>
      </c>
      <c r="D948" t="s">
        <v>12</v>
      </c>
      <c r="F948" s="2">
        <v>106.3</v>
      </c>
      <c r="G948" s="2">
        <f t="shared" si="16"/>
        <v>68.000000000000043</v>
      </c>
      <c r="H948">
        <v>2025</v>
      </c>
      <c r="I948" s="421" t="s">
        <v>18</v>
      </c>
      <c r="J948" t="s">
        <v>12</v>
      </c>
      <c r="K948" s="2">
        <v>118.8</v>
      </c>
    </row>
    <row r="949" spans="1:12">
      <c r="A949" s="3">
        <v>45812</v>
      </c>
      <c r="B949" s="422">
        <v>31090</v>
      </c>
      <c r="C949" s="422" t="s">
        <v>19</v>
      </c>
      <c r="D949" t="s">
        <v>13</v>
      </c>
      <c r="F949" s="2">
        <v>3</v>
      </c>
      <c r="G949" s="2">
        <f t="shared" si="16"/>
        <v>65.000000000000043</v>
      </c>
      <c r="I949" s="422"/>
      <c r="J949" t="s">
        <v>13</v>
      </c>
      <c r="K949" s="2">
        <v>3</v>
      </c>
    </row>
    <row r="950" spans="1:12">
      <c r="A950" s="3">
        <v>45812</v>
      </c>
      <c r="B950" s="422">
        <v>31091</v>
      </c>
      <c r="C950" s="422" t="s">
        <v>19</v>
      </c>
      <c r="D950" t="s">
        <v>14</v>
      </c>
      <c r="F950" s="2">
        <v>60</v>
      </c>
      <c r="G950" s="2">
        <f t="shared" si="16"/>
        <v>5.0000000000000426</v>
      </c>
      <c r="I950" s="421" t="s">
        <v>19</v>
      </c>
      <c r="J950" t="s">
        <v>12</v>
      </c>
      <c r="K950" s="207">
        <v>106.3</v>
      </c>
    </row>
    <row r="951" spans="1:12">
      <c r="A951" s="3">
        <v>45812</v>
      </c>
      <c r="B951" s="422">
        <v>31091</v>
      </c>
      <c r="C951" s="422" t="s">
        <v>19</v>
      </c>
      <c r="D951" t="s">
        <v>15</v>
      </c>
      <c r="F951" s="2">
        <v>5</v>
      </c>
      <c r="G951" s="2">
        <f t="shared" si="16"/>
        <v>4.2632564145606011E-14</v>
      </c>
      <c r="I951" s="422"/>
      <c r="J951" t="s">
        <v>13</v>
      </c>
      <c r="K951" s="207">
        <v>3</v>
      </c>
    </row>
    <row r="952" spans="1:12">
      <c r="A952" s="31">
        <v>45808</v>
      </c>
      <c r="B952" s="421" t="s">
        <v>10</v>
      </c>
      <c r="C952" s="421" t="s">
        <v>20</v>
      </c>
      <c r="D952" t="s">
        <v>12</v>
      </c>
      <c r="E952" s="2">
        <v>104.1</v>
      </c>
      <c r="G952" s="2">
        <f t="shared" si="16"/>
        <v>104.10000000000004</v>
      </c>
      <c r="I952" s="422"/>
      <c r="J952" t="s">
        <v>14</v>
      </c>
      <c r="K952" s="207">
        <v>60</v>
      </c>
    </row>
    <row r="953" spans="1:12">
      <c r="B953" s="422"/>
      <c r="C953" s="422"/>
      <c r="D953" t="s">
        <v>13</v>
      </c>
      <c r="E953" s="2">
        <v>5</v>
      </c>
      <c r="G953" s="2">
        <f t="shared" si="16"/>
        <v>109.10000000000004</v>
      </c>
      <c r="I953" s="422"/>
      <c r="J953" t="s">
        <v>15</v>
      </c>
      <c r="K953" s="207">
        <v>5</v>
      </c>
    </row>
    <row r="954" spans="1:12">
      <c r="B954" s="422"/>
      <c r="C954" s="422"/>
      <c r="D954" t="s">
        <v>14</v>
      </c>
      <c r="E954" s="2">
        <v>60</v>
      </c>
      <c r="G954" s="2">
        <f t="shared" si="16"/>
        <v>169.10000000000002</v>
      </c>
      <c r="I954" s="421" t="s">
        <v>20</v>
      </c>
      <c r="J954" t="s">
        <v>14</v>
      </c>
      <c r="K954" s="207">
        <v>60</v>
      </c>
    </row>
    <row r="955" spans="1:12">
      <c r="B955" s="422"/>
      <c r="C955" s="422"/>
      <c r="D955" t="s">
        <v>15</v>
      </c>
      <c r="E955" s="2">
        <v>5</v>
      </c>
      <c r="G955" s="2">
        <f t="shared" si="16"/>
        <v>174.10000000000002</v>
      </c>
      <c r="J955" t="s">
        <v>15</v>
      </c>
      <c r="K955" s="207">
        <v>5</v>
      </c>
    </row>
    <row r="956" spans="1:12">
      <c r="A956" s="3">
        <v>45812</v>
      </c>
      <c r="B956" s="422">
        <v>31091</v>
      </c>
      <c r="C956" s="422" t="s">
        <v>20</v>
      </c>
      <c r="D956" t="s">
        <v>14</v>
      </c>
      <c r="F956" s="2">
        <v>60</v>
      </c>
      <c r="G956" s="2">
        <f t="shared" si="16"/>
        <v>114.10000000000002</v>
      </c>
      <c r="K956" s="5">
        <f>SUM(K948:K955)</f>
        <v>361.1</v>
      </c>
      <c r="L956" s="5">
        <f>SUM(L948:L955)</f>
        <v>0</v>
      </c>
    </row>
    <row r="957" spans="1:12">
      <c r="A957" s="3">
        <v>45812</v>
      </c>
      <c r="B957" s="422">
        <v>31091</v>
      </c>
      <c r="C957" s="422" t="s">
        <v>20</v>
      </c>
      <c r="D957" t="s">
        <v>15</v>
      </c>
      <c r="F957" s="2">
        <v>5</v>
      </c>
      <c r="G957" s="2">
        <f t="shared" si="16"/>
        <v>109.10000000000002</v>
      </c>
      <c r="L957" s="28">
        <f>400-K956</f>
        <v>38.899999999999977</v>
      </c>
    </row>
    <row r="958" spans="1:12">
      <c r="A958" s="3">
        <v>45841</v>
      </c>
      <c r="B958" s="422">
        <v>31263</v>
      </c>
      <c r="C958" s="422" t="s">
        <v>20</v>
      </c>
      <c r="D958" t="s">
        <v>12</v>
      </c>
      <c r="F958" s="2">
        <v>104.1</v>
      </c>
      <c r="G958" s="2">
        <f t="shared" si="16"/>
        <v>5.0000000000000284</v>
      </c>
      <c r="L958" s="28"/>
    </row>
    <row r="959" spans="1:12">
      <c r="A959" s="3">
        <v>45841</v>
      </c>
      <c r="B959" s="422">
        <v>31263</v>
      </c>
      <c r="C959" s="422" t="s">
        <v>20</v>
      </c>
      <c r="D959" t="s">
        <v>13</v>
      </c>
      <c r="F959" s="2">
        <v>5</v>
      </c>
      <c r="G959" s="2">
        <f t="shared" si="16"/>
        <v>2.8421709430404007E-14</v>
      </c>
      <c r="L959" s="28"/>
    </row>
    <row r="960" spans="1:12">
      <c r="A960" s="31">
        <v>45838</v>
      </c>
      <c r="B960" s="421" t="s">
        <v>10</v>
      </c>
      <c r="C960" s="421" t="s">
        <v>21</v>
      </c>
      <c r="D960" t="s">
        <v>12</v>
      </c>
      <c r="E960" s="2">
        <v>99.1</v>
      </c>
      <c r="G960" s="2">
        <f t="shared" si="16"/>
        <v>99.100000000000023</v>
      </c>
    </row>
    <row r="961" spans="1:12">
      <c r="B961" s="422"/>
      <c r="C961" s="422"/>
      <c r="D961" t="s">
        <v>13</v>
      </c>
      <c r="E961" s="2">
        <v>4</v>
      </c>
      <c r="G961" s="2">
        <f t="shared" si="16"/>
        <v>103.10000000000002</v>
      </c>
      <c r="I961">
        <f>300-239.1</f>
        <v>60.900000000000006</v>
      </c>
    </row>
    <row r="962" spans="1:12">
      <c r="B962" s="422"/>
      <c r="C962" s="422"/>
      <c r="D962" t="s">
        <v>14</v>
      </c>
      <c r="E962" s="2">
        <v>60</v>
      </c>
      <c r="G962" s="2">
        <f t="shared" si="16"/>
        <v>163.10000000000002</v>
      </c>
    </row>
    <row r="963" spans="1:12">
      <c r="B963" s="422"/>
      <c r="C963" s="422"/>
      <c r="D963" t="s">
        <v>15</v>
      </c>
      <c r="E963" s="2">
        <v>5</v>
      </c>
      <c r="G963" s="2">
        <f t="shared" si="16"/>
        <v>168.10000000000002</v>
      </c>
    </row>
    <row r="964" spans="1:12">
      <c r="A964" s="3">
        <v>45841</v>
      </c>
      <c r="B964" s="422">
        <v>31265</v>
      </c>
      <c r="C964" s="422" t="s">
        <v>21</v>
      </c>
      <c r="D964" t="s">
        <v>14</v>
      </c>
      <c r="F964" s="2">
        <v>60</v>
      </c>
      <c r="G964" s="2">
        <f t="shared" si="16"/>
        <v>108.10000000000002</v>
      </c>
    </row>
    <row r="965" spans="1:12">
      <c r="A965" s="3">
        <v>45841</v>
      </c>
      <c r="B965" s="422">
        <v>31265</v>
      </c>
      <c r="C965" s="422" t="s">
        <v>21</v>
      </c>
      <c r="D965" t="s">
        <v>15</v>
      </c>
      <c r="F965" s="2">
        <v>5</v>
      </c>
      <c r="G965" s="2">
        <f t="shared" si="16"/>
        <v>103.10000000000002</v>
      </c>
    </row>
    <row r="966" spans="1:12">
      <c r="A966" s="3">
        <v>45854</v>
      </c>
      <c r="B966" s="422">
        <v>31475</v>
      </c>
      <c r="C966" s="422" t="s">
        <v>21</v>
      </c>
      <c r="D966" t="s">
        <v>12</v>
      </c>
      <c r="F966" s="2">
        <v>99.1</v>
      </c>
      <c r="G966" s="2">
        <f t="shared" si="16"/>
        <v>4.0000000000000284</v>
      </c>
    </row>
    <row r="967" spans="1:12">
      <c r="A967" s="3">
        <v>45854</v>
      </c>
      <c r="B967" s="422">
        <v>31475</v>
      </c>
      <c r="C967" s="422" t="s">
        <v>21</v>
      </c>
      <c r="D967" t="s">
        <v>13</v>
      </c>
      <c r="F967" s="2">
        <v>4</v>
      </c>
      <c r="G967" s="2">
        <f t="shared" si="16"/>
        <v>2.8421709430404007E-14</v>
      </c>
    </row>
    <row r="968" spans="1:12">
      <c r="A968" s="31">
        <v>45869</v>
      </c>
      <c r="B968" s="421" t="s">
        <v>10</v>
      </c>
      <c r="C968" s="421" t="s">
        <v>22</v>
      </c>
      <c r="D968" t="s">
        <v>12</v>
      </c>
      <c r="E968" s="2">
        <v>90.6</v>
      </c>
      <c r="G968" s="2">
        <f t="shared" si="16"/>
        <v>90.600000000000023</v>
      </c>
    </row>
    <row r="969" spans="1:12">
      <c r="B969" s="422"/>
      <c r="C969" s="422"/>
      <c r="D969" t="s">
        <v>13</v>
      </c>
      <c r="E969" s="2">
        <v>4</v>
      </c>
      <c r="G969" s="2">
        <f t="shared" si="16"/>
        <v>94.600000000000023</v>
      </c>
    </row>
    <row r="970" spans="1:12">
      <c r="B970" s="422"/>
      <c r="C970" s="422"/>
      <c r="D970" t="s">
        <v>14</v>
      </c>
      <c r="E970" s="2">
        <v>60</v>
      </c>
      <c r="G970" s="2">
        <f t="shared" si="16"/>
        <v>154.60000000000002</v>
      </c>
      <c r="H970">
        <f>70.3-55.3</f>
        <v>15</v>
      </c>
      <c r="I970" s="421"/>
      <c r="J970"/>
      <c r="K970" s="2"/>
    </row>
    <row r="971" spans="1:12">
      <c r="B971" s="422"/>
      <c r="C971" s="422"/>
      <c r="D971" t="s">
        <v>15</v>
      </c>
      <c r="E971" s="2">
        <v>5</v>
      </c>
      <c r="G971" s="2">
        <f t="shared" si="16"/>
        <v>159.60000000000002</v>
      </c>
      <c r="I971" s="421" t="s">
        <v>22</v>
      </c>
      <c r="J971" t="s">
        <v>12</v>
      </c>
      <c r="K971" s="2"/>
      <c r="L971" s="2">
        <v>90.6</v>
      </c>
    </row>
    <row r="972" spans="1:12">
      <c r="A972" s="3">
        <v>45841</v>
      </c>
      <c r="B972" s="422">
        <v>31265</v>
      </c>
      <c r="C972" s="422" t="s">
        <v>22</v>
      </c>
      <c r="D972" t="s">
        <v>14</v>
      </c>
      <c r="F972" s="2">
        <v>60</v>
      </c>
      <c r="G972" s="2">
        <f t="shared" si="16"/>
        <v>99.600000000000023</v>
      </c>
      <c r="I972" s="422"/>
      <c r="J972" t="s">
        <v>13</v>
      </c>
      <c r="K972" s="2"/>
      <c r="L972" s="2">
        <v>4</v>
      </c>
    </row>
    <row r="973" spans="1:12">
      <c r="A973" s="3">
        <v>45841</v>
      </c>
      <c r="B973" s="422">
        <v>31265</v>
      </c>
      <c r="C973" s="422" t="s">
        <v>22</v>
      </c>
      <c r="D973" t="s">
        <v>15</v>
      </c>
      <c r="F973" s="2">
        <v>5</v>
      </c>
      <c r="G973" s="2">
        <f t="shared" si="16"/>
        <v>94.600000000000023</v>
      </c>
      <c r="I973" s="421" t="s">
        <v>23</v>
      </c>
      <c r="J973" t="s">
        <v>12</v>
      </c>
      <c r="K973" s="207"/>
      <c r="L973" s="207">
        <v>72.099999999999994</v>
      </c>
    </row>
    <row r="974" spans="1:12">
      <c r="A974" s="3">
        <v>45945</v>
      </c>
      <c r="B974" s="422">
        <v>31751</v>
      </c>
      <c r="C974" s="422" t="s">
        <v>22</v>
      </c>
      <c r="D974" t="s">
        <v>12</v>
      </c>
      <c r="F974" s="2">
        <v>90.6</v>
      </c>
      <c r="G974" s="2">
        <f t="shared" si="16"/>
        <v>4.0000000000000284</v>
      </c>
      <c r="I974" s="421"/>
      <c r="J974"/>
      <c r="K974" s="207"/>
      <c r="L974" s="207"/>
    </row>
    <row r="975" spans="1:12">
      <c r="A975" s="3">
        <v>45945</v>
      </c>
      <c r="B975" s="422">
        <v>31751</v>
      </c>
      <c r="C975" s="422" t="s">
        <v>22</v>
      </c>
      <c r="D975" t="s">
        <v>13</v>
      </c>
      <c r="F975" s="2">
        <v>4</v>
      </c>
      <c r="G975" s="2">
        <f t="shared" si="16"/>
        <v>2.8421709430404007E-14</v>
      </c>
      <c r="I975" s="421"/>
      <c r="J975"/>
      <c r="K975" s="207"/>
      <c r="L975" s="207"/>
    </row>
    <row r="976" spans="1:12">
      <c r="A976" s="31">
        <v>45900</v>
      </c>
      <c r="B976" s="421" t="s">
        <v>10</v>
      </c>
      <c r="C976" s="421" t="s">
        <v>23</v>
      </c>
      <c r="D976" t="s">
        <v>12</v>
      </c>
      <c r="E976" s="207">
        <v>72.099999999999994</v>
      </c>
      <c r="G976" s="2">
        <f t="shared" si="16"/>
        <v>72.100000000000023</v>
      </c>
      <c r="I976" s="422"/>
      <c r="J976" t="s">
        <v>13</v>
      </c>
      <c r="K976" s="207"/>
      <c r="L976" s="207">
        <v>10</v>
      </c>
    </row>
    <row r="977" spans="1:12">
      <c r="B977" s="422"/>
      <c r="C977" s="422"/>
      <c r="D977" t="s">
        <v>13</v>
      </c>
      <c r="E977" s="207">
        <v>10</v>
      </c>
      <c r="G977" s="2">
        <f t="shared" si="16"/>
        <v>82.100000000000023</v>
      </c>
      <c r="I977" s="422"/>
      <c r="J977" t="s">
        <v>14</v>
      </c>
      <c r="K977" s="207">
        <v>60</v>
      </c>
      <c r="L977" s="5">
        <f>SUM(L971:L976)</f>
        <v>176.7</v>
      </c>
    </row>
    <row r="978" spans="1:12">
      <c r="B978" s="422"/>
      <c r="C978" s="422"/>
      <c r="D978" t="s">
        <v>14</v>
      </c>
      <c r="E978" s="207">
        <v>60</v>
      </c>
      <c r="G978" s="2">
        <f t="shared" si="16"/>
        <v>142.10000000000002</v>
      </c>
      <c r="I978" s="422"/>
      <c r="J978" t="s">
        <v>15</v>
      </c>
      <c r="K978" s="207">
        <v>5</v>
      </c>
    </row>
    <row r="979" spans="1:12">
      <c r="B979" s="422"/>
      <c r="C979" s="422"/>
      <c r="D979" t="s">
        <v>15</v>
      </c>
      <c r="E979" s="207">
        <v>5</v>
      </c>
      <c r="G979" s="2">
        <f t="shared" si="16"/>
        <v>147.10000000000002</v>
      </c>
      <c r="I979" s="421" t="s">
        <v>172</v>
      </c>
      <c r="J979" t="s">
        <v>14</v>
      </c>
      <c r="K979" s="20">
        <v>60</v>
      </c>
    </row>
    <row r="980" spans="1:12">
      <c r="B980" s="422"/>
      <c r="C980" s="422"/>
      <c r="D980" s="363" t="s">
        <v>45</v>
      </c>
      <c r="E980" s="364">
        <v>15</v>
      </c>
      <c r="G980" s="2">
        <f t="shared" si="16"/>
        <v>162.10000000000002</v>
      </c>
      <c r="I980" s="421"/>
      <c r="J980"/>
      <c r="K980" s="20"/>
    </row>
    <row r="981" spans="1:12">
      <c r="A981" s="3">
        <v>45945</v>
      </c>
      <c r="B981" s="422">
        <v>31751</v>
      </c>
      <c r="C981" s="422" t="s">
        <v>23</v>
      </c>
      <c r="D981" t="s">
        <v>12</v>
      </c>
      <c r="E981" s="207"/>
      <c r="F981" s="207">
        <v>72.099999999999994</v>
      </c>
      <c r="G981" s="2">
        <f t="shared" si="16"/>
        <v>90.000000000000028</v>
      </c>
      <c r="I981" s="421"/>
      <c r="J981"/>
      <c r="K981" s="20"/>
    </row>
    <row r="982" spans="1:12">
      <c r="A982" s="3">
        <v>45945</v>
      </c>
      <c r="B982" s="422">
        <v>31751</v>
      </c>
      <c r="C982" s="422" t="s">
        <v>23</v>
      </c>
      <c r="D982" t="s">
        <v>13</v>
      </c>
      <c r="E982" s="207"/>
      <c r="F982" s="207">
        <v>10</v>
      </c>
      <c r="G982" s="2">
        <f t="shared" si="16"/>
        <v>80.000000000000028</v>
      </c>
      <c r="I982" s="421"/>
      <c r="J982"/>
      <c r="K982" s="20"/>
    </row>
    <row r="983" spans="1:12">
      <c r="A983" s="3">
        <v>45945</v>
      </c>
      <c r="B983" s="422">
        <v>31752</v>
      </c>
      <c r="C983" s="422" t="s">
        <v>23</v>
      </c>
      <c r="D983" t="s">
        <v>14</v>
      </c>
      <c r="E983" s="207"/>
      <c r="F983" s="207">
        <v>60</v>
      </c>
      <c r="G983" s="2">
        <f t="shared" si="16"/>
        <v>20.000000000000028</v>
      </c>
      <c r="I983" s="421"/>
      <c r="J983"/>
      <c r="K983" s="20"/>
    </row>
    <row r="984" spans="1:12">
      <c r="A984" s="3">
        <v>45945</v>
      </c>
      <c r="B984" s="422">
        <v>31752</v>
      </c>
      <c r="C984" s="422" t="s">
        <v>23</v>
      </c>
      <c r="D984" t="s">
        <v>15</v>
      </c>
      <c r="E984" s="207"/>
      <c r="F984" s="207">
        <v>5</v>
      </c>
      <c r="G984" s="2">
        <f t="shared" si="16"/>
        <v>15.000000000000028</v>
      </c>
      <c r="I984" s="421"/>
      <c r="J984"/>
      <c r="K984" s="20"/>
    </row>
    <row r="985" spans="1:12">
      <c r="A985" s="3">
        <v>46042</v>
      </c>
      <c r="B985" s="422">
        <v>32370</v>
      </c>
      <c r="C985" s="422" t="s">
        <v>23</v>
      </c>
      <c r="D985" t="s">
        <v>45</v>
      </c>
      <c r="E985" s="207"/>
      <c r="F985" s="207">
        <v>15</v>
      </c>
      <c r="G985" s="2">
        <f t="shared" si="16"/>
        <v>2.8421709430404007E-14</v>
      </c>
      <c r="I985" s="421"/>
      <c r="J985"/>
      <c r="K985" s="20"/>
    </row>
    <row r="986" spans="1:12">
      <c r="A986" s="81">
        <v>45930</v>
      </c>
      <c r="B986" s="421" t="s">
        <v>10</v>
      </c>
      <c r="C986" s="421" t="s">
        <v>172</v>
      </c>
      <c r="D986" t="s">
        <v>12</v>
      </c>
      <c r="E986" s="207">
        <v>77.599999999999994</v>
      </c>
      <c r="G986" s="2">
        <f t="shared" si="16"/>
        <v>77.600000000000023</v>
      </c>
      <c r="J986" t="s">
        <v>15</v>
      </c>
      <c r="K986" s="20">
        <v>5</v>
      </c>
    </row>
    <row r="987" spans="1:12">
      <c r="B987" s="422"/>
      <c r="C987" s="422"/>
      <c r="D987" t="s">
        <v>13</v>
      </c>
      <c r="E987" s="20">
        <v>6</v>
      </c>
      <c r="G987" s="2">
        <f t="shared" si="16"/>
        <v>83.600000000000023</v>
      </c>
      <c r="J987" t="s">
        <v>63</v>
      </c>
      <c r="K987" s="207">
        <v>10</v>
      </c>
    </row>
    <row r="988" spans="1:12">
      <c r="B988" s="422"/>
      <c r="C988" s="422"/>
      <c r="D988" t="s">
        <v>14</v>
      </c>
      <c r="E988" s="20">
        <v>60</v>
      </c>
      <c r="G988" s="2">
        <f t="shared" si="16"/>
        <v>143.60000000000002</v>
      </c>
      <c r="I988" s="421" t="s">
        <v>25</v>
      </c>
      <c r="J988" t="s">
        <v>14</v>
      </c>
      <c r="K988" s="20">
        <v>60</v>
      </c>
    </row>
    <row r="989" spans="1:12">
      <c r="B989" s="422"/>
      <c r="C989" s="422"/>
      <c r="D989" t="s">
        <v>15</v>
      </c>
      <c r="E989" s="20">
        <v>5</v>
      </c>
      <c r="G989" s="2">
        <f t="shared" si="16"/>
        <v>148.60000000000002</v>
      </c>
      <c r="J989" t="s">
        <v>15</v>
      </c>
      <c r="K989" s="20">
        <v>5</v>
      </c>
    </row>
    <row r="990" spans="1:12">
      <c r="B990" s="422"/>
      <c r="C990" s="422"/>
      <c r="D990" t="s">
        <v>63</v>
      </c>
      <c r="E990" s="207">
        <v>10</v>
      </c>
      <c r="G990" s="2">
        <f t="shared" si="16"/>
        <v>158.60000000000002</v>
      </c>
      <c r="K990" s="5">
        <f>SUM(K971:K989)</f>
        <v>205</v>
      </c>
    </row>
    <row r="991" spans="1:12">
      <c r="B991" s="422"/>
      <c r="C991" s="422"/>
      <c r="D991" t="s">
        <v>232</v>
      </c>
      <c r="E991" s="207">
        <v>200</v>
      </c>
      <c r="G991" s="2">
        <f t="shared" si="16"/>
        <v>358.6</v>
      </c>
      <c r="K991" s="5"/>
    </row>
    <row r="992" spans="1:12">
      <c r="A992" s="3">
        <v>45945</v>
      </c>
      <c r="B992" s="422">
        <v>31752</v>
      </c>
      <c r="C992" s="422" t="s">
        <v>172</v>
      </c>
      <c r="D992" t="s">
        <v>14</v>
      </c>
      <c r="E992" s="207"/>
      <c r="F992" s="20">
        <v>60</v>
      </c>
      <c r="G992" s="2">
        <f t="shared" si="16"/>
        <v>298.60000000000002</v>
      </c>
      <c r="K992" s="5"/>
    </row>
    <row r="993" spans="1:12">
      <c r="A993" s="3">
        <v>45945</v>
      </c>
      <c r="B993" s="422">
        <v>31752</v>
      </c>
      <c r="C993" s="422" t="s">
        <v>172</v>
      </c>
      <c r="D993" t="s">
        <v>15</v>
      </c>
      <c r="E993" s="207"/>
      <c r="F993" s="20">
        <v>5</v>
      </c>
      <c r="G993" s="2">
        <f t="shared" si="16"/>
        <v>293.60000000000002</v>
      </c>
      <c r="I993" s="421" t="s">
        <v>172</v>
      </c>
      <c r="J993" t="s">
        <v>12</v>
      </c>
      <c r="K993" s="207">
        <v>77.599999999999994</v>
      </c>
    </row>
    <row r="994" spans="1:12">
      <c r="A994" s="3">
        <v>45945</v>
      </c>
      <c r="B994" s="422">
        <v>31752</v>
      </c>
      <c r="C994" s="422" t="s">
        <v>172</v>
      </c>
      <c r="D994" t="s">
        <v>63</v>
      </c>
      <c r="E994" s="207"/>
      <c r="F994" s="207">
        <v>10</v>
      </c>
      <c r="G994" s="2">
        <f t="shared" ref="G994:G1008" si="17">+G993+E994-F994</f>
        <v>283.60000000000002</v>
      </c>
      <c r="I994" s="422"/>
      <c r="J994" t="s">
        <v>13</v>
      </c>
      <c r="K994" s="20">
        <v>6</v>
      </c>
    </row>
    <row r="995" spans="1:12">
      <c r="A995" s="3">
        <v>45985</v>
      </c>
      <c r="B995" s="422">
        <v>32034</v>
      </c>
      <c r="C995" s="422" t="s">
        <v>25</v>
      </c>
      <c r="D995" t="s">
        <v>12</v>
      </c>
      <c r="E995" s="207"/>
      <c r="F995" s="207">
        <v>77.599999999999994</v>
      </c>
      <c r="G995" s="2">
        <f t="shared" si="17"/>
        <v>206.00000000000003</v>
      </c>
      <c r="I995" s="422"/>
      <c r="J995"/>
      <c r="K995" s="20"/>
    </row>
    <row r="996" spans="1:12">
      <c r="A996" s="3">
        <v>45985</v>
      </c>
      <c r="B996" s="422">
        <v>32034</v>
      </c>
      <c r="C996" s="422" t="s">
        <v>25</v>
      </c>
      <c r="D996" t="s">
        <v>13</v>
      </c>
      <c r="E996" s="207"/>
      <c r="F996" s="207">
        <v>6</v>
      </c>
      <c r="G996" s="2">
        <f t="shared" si="17"/>
        <v>200.00000000000003</v>
      </c>
      <c r="I996" s="422"/>
      <c r="J996"/>
      <c r="K996" s="20"/>
    </row>
    <row r="997" spans="1:12">
      <c r="A997" s="3">
        <v>45985</v>
      </c>
      <c r="B997" s="422">
        <v>32035</v>
      </c>
      <c r="C997" s="422" t="s">
        <v>25</v>
      </c>
      <c r="D997" t="s">
        <v>232</v>
      </c>
      <c r="E997" s="207"/>
      <c r="F997" s="207">
        <v>200</v>
      </c>
      <c r="G997" s="2">
        <f t="shared" si="17"/>
        <v>0</v>
      </c>
      <c r="I997" s="422"/>
      <c r="J997"/>
      <c r="K997" s="20"/>
    </row>
    <row r="998" spans="1:12">
      <c r="A998" s="81">
        <v>45961</v>
      </c>
      <c r="B998" s="421" t="s">
        <v>10</v>
      </c>
      <c r="C998" s="421" t="s">
        <v>25</v>
      </c>
      <c r="D998" t="s">
        <v>12</v>
      </c>
      <c r="E998" s="207">
        <v>88.9</v>
      </c>
      <c r="G998" s="2">
        <f t="shared" si="17"/>
        <v>88.9</v>
      </c>
      <c r="I998" s="421"/>
      <c r="J998" t="s">
        <v>232</v>
      </c>
      <c r="K998" s="207">
        <v>200</v>
      </c>
    </row>
    <row r="999" spans="1:12">
      <c r="A999" s="70"/>
      <c r="B999" s="422"/>
      <c r="C999" s="422"/>
      <c r="D999" t="s">
        <v>13</v>
      </c>
      <c r="E999" s="2">
        <v>12</v>
      </c>
      <c r="G999" s="2">
        <f t="shared" si="17"/>
        <v>100.9</v>
      </c>
      <c r="I999" s="421" t="s">
        <v>25</v>
      </c>
      <c r="J999" t="s">
        <v>12</v>
      </c>
      <c r="K999" s="207">
        <v>88.9</v>
      </c>
    </row>
    <row r="1000" spans="1:12">
      <c r="A1000" s="70"/>
      <c r="B1000" s="422"/>
      <c r="C1000" s="422"/>
      <c r="D1000" t="s">
        <v>14</v>
      </c>
      <c r="E1000" s="20">
        <v>60</v>
      </c>
      <c r="G1000" s="2">
        <f t="shared" si="17"/>
        <v>160.9</v>
      </c>
      <c r="I1000" s="422"/>
      <c r="J1000" t="s">
        <v>13</v>
      </c>
      <c r="K1000" s="2">
        <v>12</v>
      </c>
    </row>
    <row r="1001" spans="1:12">
      <c r="A1001" s="70"/>
      <c r="B1001" s="422"/>
      <c r="C1001" s="422"/>
      <c r="D1001" t="s">
        <v>15</v>
      </c>
      <c r="E1001" s="20">
        <v>5</v>
      </c>
      <c r="G1001" s="2">
        <f t="shared" si="17"/>
        <v>165.9</v>
      </c>
      <c r="J1001" t="s">
        <v>232</v>
      </c>
      <c r="K1001" s="207">
        <v>200</v>
      </c>
    </row>
    <row r="1002" spans="1:12">
      <c r="A1002" s="70"/>
      <c r="B1002" s="422"/>
      <c r="C1002" s="422"/>
      <c r="D1002" t="s">
        <v>232</v>
      </c>
      <c r="E1002" s="207">
        <v>200</v>
      </c>
      <c r="G1002" s="2">
        <f t="shared" si="17"/>
        <v>365.9</v>
      </c>
      <c r="K1002" s="28">
        <f>SUM(K993:K1001)</f>
        <v>584.5</v>
      </c>
    </row>
    <row r="1003" spans="1:12">
      <c r="A1003" s="3">
        <v>45945</v>
      </c>
      <c r="B1003" s="422">
        <v>31752</v>
      </c>
      <c r="C1003" s="422" t="s">
        <v>25</v>
      </c>
      <c r="D1003" t="s">
        <v>14</v>
      </c>
      <c r="F1003" s="20">
        <v>60</v>
      </c>
      <c r="G1003" s="2">
        <f t="shared" si="17"/>
        <v>305.89999999999998</v>
      </c>
      <c r="K1003">
        <v>65</v>
      </c>
    </row>
    <row r="1004" spans="1:12">
      <c r="A1004" s="3">
        <v>45945</v>
      </c>
      <c r="B1004" s="422">
        <v>31752</v>
      </c>
      <c r="C1004" s="422" t="s">
        <v>25</v>
      </c>
      <c r="D1004" t="s">
        <v>15</v>
      </c>
      <c r="F1004" s="20">
        <v>5</v>
      </c>
      <c r="G1004" s="2">
        <f t="shared" si="17"/>
        <v>300.89999999999998</v>
      </c>
      <c r="K1004" s="28">
        <f>K1002+K1003</f>
        <v>649.5</v>
      </c>
    </row>
    <row r="1005" spans="1:12">
      <c r="A1005" s="3">
        <v>45985</v>
      </c>
      <c r="B1005" s="422">
        <v>32036</v>
      </c>
      <c r="C1005" s="422" t="s">
        <v>25</v>
      </c>
      <c r="D1005" t="s">
        <v>12</v>
      </c>
      <c r="F1005" s="207">
        <v>88.9</v>
      </c>
      <c r="G1005" s="2">
        <f t="shared" si="17"/>
        <v>211.99999999999997</v>
      </c>
      <c r="K1005" s="28"/>
    </row>
    <row r="1006" spans="1:12">
      <c r="A1006" s="3">
        <v>45985</v>
      </c>
      <c r="B1006" s="422">
        <v>32036</v>
      </c>
      <c r="C1006" s="422" t="s">
        <v>25</v>
      </c>
      <c r="D1006" t="s">
        <v>13</v>
      </c>
      <c r="F1006" s="2">
        <v>12</v>
      </c>
      <c r="G1006" s="2">
        <f t="shared" si="17"/>
        <v>199.99999999999997</v>
      </c>
      <c r="I1006" s="454" t="s">
        <v>231</v>
      </c>
      <c r="J1006" s="454"/>
      <c r="K1006" s="454"/>
    </row>
    <row r="1007" spans="1:12">
      <c r="A1007" s="3">
        <v>45985</v>
      </c>
      <c r="B1007" s="422">
        <v>32037</v>
      </c>
      <c r="C1007" s="422" t="s">
        <v>25</v>
      </c>
      <c r="D1007" t="s">
        <v>232</v>
      </c>
      <c r="F1007" s="2">
        <v>200</v>
      </c>
      <c r="G1007" s="2">
        <f>+G1006+E1007-F1007</f>
        <v>0</v>
      </c>
      <c r="H1007" s="421">
        <v>2025</v>
      </c>
      <c r="I1007" s="421" t="s">
        <v>23</v>
      </c>
      <c r="J1007" s="363" t="s">
        <v>45</v>
      </c>
      <c r="K1007" s="364">
        <v>15</v>
      </c>
      <c r="L1007" s="2"/>
    </row>
    <row r="1008" spans="1:12">
      <c r="A1008" s="31">
        <v>45991</v>
      </c>
      <c r="B1008" s="421" t="s">
        <v>10</v>
      </c>
      <c r="C1008" s="421" t="s">
        <v>26</v>
      </c>
      <c r="D1008" t="s">
        <v>12</v>
      </c>
      <c r="E1008" s="2">
        <v>98.1</v>
      </c>
      <c r="G1008" s="2">
        <f t="shared" si="17"/>
        <v>98.1</v>
      </c>
      <c r="I1008" s="421" t="s">
        <v>26</v>
      </c>
      <c r="J1008" t="s">
        <v>12</v>
      </c>
      <c r="K1008" s="2">
        <v>98.1</v>
      </c>
      <c r="L1008" s="2"/>
    </row>
    <row r="1009" spans="1:12">
      <c r="B1009" s="422"/>
      <c r="C1009" s="422"/>
      <c r="D1009" t="s">
        <v>13</v>
      </c>
      <c r="E1009" s="2">
        <v>10</v>
      </c>
      <c r="G1009" s="2">
        <f t="shared" ref="G1009" si="18">+G1008+E1009-F1009</f>
        <v>108.1</v>
      </c>
      <c r="I1009" s="422"/>
      <c r="J1009" t="s">
        <v>13</v>
      </c>
      <c r="K1009" s="2">
        <v>10</v>
      </c>
    </row>
    <row r="1010" spans="1:12">
      <c r="B1010" s="422"/>
      <c r="C1010" s="422"/>
      <c r="D1010" t="s">
        <v>14</v>
      </c>
      <c r="E1010" s="2">
        <v>60</v>
      </c>
      <c r="G1010" s="2">
        <f t="shared" ref="G1010:G1055" si="19">+G1009+E1010-F1010</f>
        <v>168.1</v>
      </c>
      <c r="I1010" s="422"/>
      <c r="J1010" t="s">
        <v>232</v>
      </c>
      <c r="K1010" s="2">
        <v>200</v>
      </c>
    </row>
    <row r="1011" spans="1:12">
      <c r="B1011" s="422"/>
      <c r="C1011" s="422"/>
      <c r="D1011" t="s">
        <v>15</v>
      </c>
      <c r="E1011" s="2">
        <v>5</v>
      </c>
      <c r="G1011" s="2">
        <f t="shared" si="19"/>
        <v>173.1</v>
      </c>
      <c r="I1011" s="374" t="s">
        <v>27</v>
      </c>
      <c r="J1011" s="373" t="s">
        <v>12</v>
      </c>
      <c r="K1011" s="373">
        <v>94.6</v>
      </c>
    </row>
    <row r="1012" spans="1:12">
      <c r="B1012" s="422"/>
      <c r="C1012" s="422"/>
      <c r="D1012" t="s">
        <v>232</v>
      </c>
      <c r="E1012" s="2">
        <v>200</v>
      </c>
      <c r="G1012" s="2">
        <f t="shared" si="19"/>
        <v>373.1</v>
      </c>
      <c r="I1012" s="373"/>
      <c r="J1012" s="373" t="s">
        <v>13</v>
      </c>
      <c r="K1012" s="373">
        <v>6</v>
      </c>
    </row>
    <row r="1013" spans="1:12">
      <c r="A1013" s="3">
        <v>45985</v>
      </c>
      <c r="B1013" s="422">
        <v>32038</v>
      </c>
      <c r="C1013" s="422" t="s">
        <v>26</v>
      </c>
      <c r="D1013" t="s">
        <v>14</v>
      </c>
      <c r="F1013" s="2">
        <v>60</v>
      </c>
      <c r="G1013" s="2">
        <f t="shared" si="19"/>
        <v>313.10000000000002</v>
      </c>
      <c r="I1013" s="373"/>
      <c r="J1013" s="373" t="s">
        <v>14</v>
      </c>
      <c r="K1013" s="373">
        <v>60</v>
      </c>
    </row>
    <row r="1014" spans="1:12">
      <c r="A1014" s="3">
        <v>45985</v>
      </c>
      <c r="B1014" s="422">
        <v>32038</v>
      </c>
      <c r="C1014" s="422" t="s">
        <v>26</v>
      </c>
      <c r="D1014" t="s">
        <v>15</v>
      </c>
      <c r="F1014" s="2">
        <v>5</v>
      </c>
      <c r="G1014" s="2">
        <f t="shared" si="19"/>
        <v>308.10000000000002</v>
      </c>
      <c r="I1014" s="373"/>
      <c r="J1014" s="373" t="s">
        <v>15</v>
      </c>
      <c r="K1014" s="373">
        <v>5</v>
      </c>
      <c r="L1014" t="s">
        <v>233</v>
      </c>
    </row>
    <row r="1015" spans="1:12">
      <c r="A1015" s="3">
        <v>46042</v>
      </c>
      <c r="B1015" s="422">
        <v>32368</v>
      </c>
      <c r="C1015" s="422" t="s">
        <v>26</v>
      </c>
      <c r="D1015" t="s">
        <v>12</v>
      </c>
      <c r="F1015" s="2">
        <v>98.1</v>
      </c>
      <c r="G1015" s="2">
        <f t="shared" si="19"/>
        <v>210.00000000000003</v>
      </c>
      <c r="I1015" s="373"/>
      <c r="J1015" s="373"/>
      <c r="K1015" s="373"/>
    </row>
    <row r="1016" spans="1:12">
      <c r="A1016" s="3">
        <v>46042</v>
      </c>
      <c r="B1016" s="422">
        <v>32368</v>
      </c>
      <c r="C1016" s="422" t="s">
        <v>26</v>
      </c>
      <c r="D1016" t="s">
        <v>13</v>
      </c>
      <c r="F1016" s="2">
        <v>10</v>
      </c>
      <c r="G1016" s="2">
        <f t="shared" si="19"/>
        <v>200.00000000000003</v>
      </c>
      <c r="I1016" s="373"/>
      <c r="J1016" s="373"/>
      <c r="K1016" s="373"/>
    </row>
    <row r="1017" spans="1:12">
      <c r="A1017" s="3">
        <v>46042</v>
      </c>
      <c r="B1017" s="422">
        <v>32369</v>
      </c>
      <c r="C1017" s="422" t="s">
        <v>26</v>
      </c>
      <c r="D1017" t="s">
        <v>232</v>
      </c>
      <c r="F1017" s="2">
        <v>200</v>
      </c>
      <c r="G1017" s="2">
        <f t="shared" si="19"/>
        <v>0</v>
      </c>
      <c r="I1017" s="373"/>
      <c r="J1017" s="373"/>
      <c r="K1017" s="373"/>
    </row>
    <row r="1018" spans="1:12">
      <c r="A1018" s="81">
        <v>46022</v>
      </c>
      <c r="B1018" s="374" t="s">
        <v>10</v>
      </c>
      <c r="C1018" s="374" t="s">
        <v>27</v>
      </c>
      <c r="D1018" s="373" t="s">
        <v>12</v>
      </c>
      <c r="E1018" s="373">
        <v>94.6</v>
      </c>
      <c r="G1018" s="2">
        <f t="shared" si="19"/>
        <v>94.6</v>
      </c>
      <c r="I1018" s="422"/>
      <c r="J1018" t="s">
        <v>232</v>
      </c>
      <c r="K1018" s="2">
        <v>200</v>
      </c>
    </row>
    <row r="1019" spans="1:12">
      <c r="A1019" s="81"/>
      <c r="B1019" s="373"/>
      <c r="C1019" s="373"/>
      <c r="D1019" s="373" t="s">
        <v>13</v>
      </c>
      <c r="E1019" s="373">
        <v>6</v>
      </c>
      <c r="G1019" s="2">
        <f t="shared" si="19"/>
        <v>100.6</v>
      </c>
      <c r="K1019" s="93">
        <f>SUM(K1007:K1018)</f>
        <v>688.7</v>
      </c>
    </row>
    <row r="1020" spans="1:12">
      <c r="A1020" s="81"/>
      <c r="B1020" s="373"/>
      <c r="C1020" s="373"/>
      <c r="D1020" s="373" t="s">
        <v>14</v>
      </c>
      <c r="E1020" s="373">
        <v>60</v>
      </c>
      <c r="G1020" s="2">
        <f t="shared" si="19"/>
        <v>160.6</v>
      </c>
    </row>
    <row r="1021" spans="1:12">
      <c r="A1021" s="373"/>
      <c r="B1021" s="373"/>
      <c r="C1021" s="373"/>
      <c r="D1021" s="373" t="s">
        <v>15</v>
      </c>
      <c r="E1021" s="373">
        <v>5</v>
      </c>
      <c r="G1021" s="2">
        <f t="shared" si="19"/>
        <v>165.6</v>
      </c>
    </row>
    <row r="1022" spans="1:12">
      <c r="B1022" s="422"/>
      <c r="C1022" s="422"/>
      <c r="D1022" t="s">
        <v>232</v>
      </c>
      <c r="E1022" s="2">
        <v>200</v>
      </c>
      <c r="G1022" s="2">
        <f t="shared" si="19"/>
        <v>365.6</v>
      </c>
    </row>
    <row r="1023" spans="1:12">
      <c r="A1023" s="3">
        <v>46042</v>
      </c>
      <c r="B1023" s="422">
        <v>32368</v>
      </c>
      <c r="C1023" s="422" t="s">
        <v>27</v>
      </c>
      <c r="D1023" t="s">
        <v>12</v>
      </c>
      <c r="F1023" s="2">
        <v>94.6</v>
      </c>
      <c r="G1023" s="2">
        <f t="shared" si="19"/>
        <v>271</v>
      </c>
    </row>
    <row r="1024" spans="1:12">
      <c r="A1024" s="3">
        <v>46042</v>
      </c>
      <c r="B1024" s="422">
        <v>32368</v>
      </c>
      <c r="C1024" s="422" t="s">
        <v>27</v>
      </c>
      <c r="D1024" t="s">
        <v>13</v>
      </c>
      <c r="F1024" s="2">
        <v>6</v>
      </c>
      <c r="G1024" s="2">
        <f t="shared" si="19"/>
        <v>265</v>
      </c>
    </row>
    <row r="1025" spans="1:11">
      <c r="A1025" s="3">
        <v>46042</v>
      </c>
      <c r="B1025" s="422">
        <v>32369</v>
      </c>
      <c r="C1025" s="422" t="s">
        <v>27</v>
      </c>
      <c r="D1025" t="s">
        <v>232</v>
      </c>
      <c r="F1025" s="2">
        <v>200</v>
      </c>
      <c r="G1025" s="2">
        <f t="shared" si="19"/>
        <v>65</v>
      </c>
    </row>
    <row r="1026" spans="1:11">
      <c r="A1026" s="3">
        <v>46042</v>
      </c>
      <c r="B1026" s="422">
        <v>32371</v>
      </c>
      <c r="C1026" s="422" t="s">
        <v>27</v>
      </c>
      <c r="D1026" t="s">
        <v>14</v>
      </c>
      <c r="F1026" s="2">
        <v>60</v>
      </c>
      <c r="G1026" s="2">
        <f t="shared" si="19"/>
        <v>5</v>
      </c>
    </row>
    <row r="1027" spans="1:11">
      <c r="A1027" s="3">
        <v>46042</v>
      </c>
      <c r="B1027" s="422">
        <v>32371</v>
      </c>
      <c r="C1027" s="422" t="s">
        <v>27</v>
      </c>
      <c r="D1027" t="s">
        <v>15</v>
      </c>
      <c r="F1027" s="2">
        <v>5</v>
      </c>
      <c r="G1027" s="2">
        <f t="shared" si="19"/>
        <v>0</v>
      </c>
      <c r="I1027" s="454" t="s">
        <v>231</v>
      </c>
      <c r="J1027" s="454"/>
      <c r="K1027" s="454"/>
    </row>
    <row r="1028" spans="1:11">
      <c r="A1028" s="81">
        <v>46053</v>
      </c>
      <c r="B1028" s="421" t="s">
        <v>10</v>
      </c>
      <c r="C1028" s="421" t="s">
        <v>11</v>
      </c>
      <c r="D1028" t="s">
        <v>12</v>
      </c>
      <c r="E1028" s="20">
        <v>99.3</v>
      </c>
      <c r="G1028" s="2">
        <f t="shared" si="19"/>
        <v>99.3</v>
      </c>
      <c r="H1028" s="421">
        <v>2026</v>
      </c>
      <c r="I1028" s="421" t="s">
        <v>11</v>
      </c>
      <c r="J1028" t="s">
        <v>12</v>
      </c>
      <c r="K1028" s="20">
        <v>99.3</v>
      </c>
    </row>
    <row r="1029" spans="1:11">
      <c r="A1029" s="70"/>
      <c r="B1029" s="422"/>
      <c r="C1029" s="422"/>
      <c r="D1029" t="s">
        <v>13</v>
      </c>
      <c r="E1029" s="20">
        <v>5</v>
      </c>
      <c r="G1029" s="2">
        <f t="shared" si="19"/>
        <v>104.3</v>
      </c>
      <c r="I1029" s="422"/>
      <c r="J1029" t="s">
        <v>13</v>
      </c>
      <c r="K1029" s="20">
        <v>5</v>
      </c>
    </row>
    <row r="1030" spans="1:11">
      <c r="A1030" s="70"/>
      <c r="B1030" s="422"/>
      <c r="C1030" s="422"/>
      <c r="D1030" t="s">
        <v>14</v>
      </c>
      <c r="E1030" s="207">
        <v>60</v>
      </c>
      <c r="G1030" s="2">
        <f t="shared" si="19"/>
        <v>164.3</v>
      </c>
      <c r="I1030" s="422"/>
      <c r="J1030" t="s">
        <v>14</v>
      </c>
      <c r="K1030" s="207">
        <v>60</v>
      </c>
    </row>
    <row r="1031" spans="1:11">
      <c r="A1031" s="70"/>
      <c r="B1031" s="422"/>
      <c r="C1031" s="422"/>
      <c r="D1031" t="s">
        <v>15</v>
      </c>
      <c r="E1031" s="207">
        <v>5</v>
      </c>
      <c r="G1031" s="2">
        <f t="shared" si="19"/>
        <v>169.3</v>
      </c>
      <c r="I1031" s="422"/>
      <c r="J1031" t="s">
        <v>15</v>
      </c>
      <c r="K1031" s="207">
        <v>5</v>
      </c>
    </row>
    <row r="1032" spans="1:11">
      <c r="A1032" s="70"/>
      <c r="B1032" s="422"/>
      <c r="C1032" s="422"/>
      <c r="D1032" t="s">
        <v>232</v>
      </c>
      <c r="E1032" s="2">
        <v>200</v>
      </c>
      <c r="G1032" s="2">
        <f t="shared" si="19"/>
        <v>369.3</v>
      </c>
      <c r="I1032" s="422"/>
      <c r="J1032" t="s">
        <v>232</v>
      </c>
      <c r="K1032" s="2">
        <v>200</v>
      </c>
    </row>
    <row r="1033" spans="1:11">
      <c r="A1033" s="70">
        <v>46105</v>
      </c>
      <c r="B1033" s="422">
        <v>32830</v>
      </c>
      <c r="C1033" s="422" t="s">
        <v>11</v>
      </c>
      <c r="D1033" t="s">
        <v>12</v>
      </c>
      <c r="F1033" s="2">
        <v>99.3</v>
      </c>
      <c r="G1033" s="2">
        <f t="shared" si="19"/>
        <v>270</v>
      </c>
      <c r="I1033" s="422"/>
      <c r="J1033"/>
      <c r="K1033" s="2"/>
    </row>
    <row r="1034" spans="1:11">
      <c r="A1034" s="70">
        <v>46105</v>
      </c>
      <c r="B1034" s="422">
        <v>32830</v>
      </c>
      <c r="C1034" s="422" t="s">
        <v>11</v>
      </c>
      <c r="D1034" t="s">
        <v>13</v>
      </c>
      <c r="F1034" s="2">
        <v>5</v>
      </c>
      <c r="G1034" s="2">
        <f t="shared" si="19"/>
        <v>265</v>
      </c>
      <c r="I1034" s="422"/>
      <c r="J1034"/>
      <c r="K1034" s="2"/>
    </row>
    <row r="1035" spans="1:11">
      <c r="A1035" s="70">
        <v>46105</v>
      </c>
      <c r="B1035" s="422">
        <v>32831</v>
      </c>
      <c r="C1035" s="422" t="s">
        <v>11</v>
      </c>
      <c r="D1035" t="s">
        <v>232</v>
      </c>
      <c r="F1035" s="2">
        <v>200</v>
      </c>
      <c r="G1035" s="2">
        <f t="shared" si="19"/>
        <v>65</v>
      </c>
      <c r="I1035" s="422"/>
      <c r="J1035"/>
      <c r="K1035" s="2"/>
    </row>
    <row r="1036" spans="1:11">
      <c r="A1036" s="70">
        <v>46105</v>
      </c>
      <c r="B1036" s="422">
        <v>32832</v>
      </c>
      <c r="C1036" s="422" t="s">
        <v>11</v>
      </c>
      <c r="D1036" t="s">
        <v>14</v>
      </c>
      <c r="F1036" s="2">
        <v>60</v>
      </c>
      <c r="G1036" s="2">
        <f t="shared" si="19"/>
        <v>5</v>
      </c>
      <c r="I1036" s="422"/>
      <c r="J1036"/>
      <c r="K1036" s="2"/>
    </row>
    <row r="1037" spans="1:11">
      <c r="A1037" s="70">
        <v>46105</v>
      </c>
      <c r="B1037" s="422">
        <v>32832</v>
      </c>
      <c r="C1037" s="422" t="s">
        <v>11</v>
      </c>
      <c r="D1037" t="s">
        <v>15</v>
      </c>
      <c r="F1037" s="2">
        <v>5</v>
      </c>
      <c r="G1037" s="2">
        <f t="shared" si="19"/>
        <v>0</v>
      </c>
      <c r="I1037" s="422"/>
      <c r="J1037"/>
      <c r="K1037" s="2"/>
    </row>
    <row r="1038" spans="1:11">
      <c r="A1038" s="31">
        <v>46081</v>
      </c>
      <c r="B1038" s="421" t="s">
        <v>10</v>
      </c>
      <c r="C1038" s="421" t="s">
        <v>17</v>
      </c>
      <c r="D1038" t="s">
        <v>12</v>
      </c>
      <c r="E1038" s="20">
        <v>102.9</v>
      </c>
      <c r="G1038" s="2">
        <f t="shared" si="19"/>
        <v>102.9</v>
      </c>
      <c r="I1038" s="421"/>
      <c r="J1038"/>
      <c r="K1038" s="20"/>
    </row>
    <row r="1039" spans="1:11">
      <c r="B1039" s="422"/>
      <c r="C1039" s="422"/>
      <c r="D1039" t="s">
        <v>13</v>
      </c>
      <c r="E1039" s="20">
        <v>10</v>
      </c>
      <c r="G1039" s="2">
        <f t="shared" si="19"/>
        <v>112.9</v>
      </c>
      <c r="I1039" s="422"/>
      <c r="J1039"/>
      <c r="K1039" s="20"/>
    </row>
    <row r="1040" spans="1:11">
      <c r="B1040" s="422"/>
      <c r="C1040" s="422"/>
      <c r="D1040" t="s">
        <v>14</v>
      </c>
      <c r="E1040" s="207">
        <v>56</v>
      </c>
      <c r="G1040" s="2">
        <f t="shared" si="19"/>
        <v>168.9</v>
      </c>
      <c r="I1040" s="422"/>
      <c r="J1040"/>
      <c r="K1040" s="207"/>
    </row>
    <row r="1041" spans="1:14">
      <c r="B1041" s="422"/>
      <c r="C1041" s="422"/>
      <c r="D1041" t="s">
        <v>15</v>
      </c>
      <c r="E1041" s="207">
        <v>5</v>
      </c>
      <c r="G1041" s="2">
        <f t="shared" si="19"/>
        <v>173.9</v>
      </c>
      <c r="I1041" s="422"/>
      <c r="J1041"/>
      <c r="K1041" s="207"/>
    </row>
    <row r="1042" spans="1:14">
      <c r="B1042" s="422"/>
      <c r="C1042" s="422"/>
      <c r="D1042" t="s">
        <v>232</v>
      </c>
      <c r="E1042" s="2">
        <v>200</v>
      </c>
      <c r="G1042" s="2">
        <f t="shared" si="19"/>
        <v>373.9</v>
      </c>
      <c r="I1042" s="422"/>
      <c r="J1042"/>
      <c r="K1042" s="2"/>
    </row>
    <row r="1043" spans="1:14">
      <c r="A1043" s="3">
        <v>46105</v>
      </c>
      <c r="B1043" s="422">
        <v>32830</v>
      </c>
      <c r="C1043" s="422" t="s">
        <v>17</v>
      </c>
      <c r="D1043" t="s">
        <v>12</v>
      </c>
      <c r="E1043" s="207"/>
      <c r="F1043" s="2">
        <v>102.9</v>
      </c>
      <c r="G1043" s="2">
        <f t="shared" si="19"/>
        <v>271</v>
      </c>
      <c r="J1043"/>
      <c r="K1043" s="207"/>
    </row>
    <row r="1044" spans="1:14">
      <c r="A1044" s="3">
        <v>46105</v>
      </c>
      <c r="B1044" s="422">
        <v>32830</v>
      </c>
      <c r="C1044" s="422" t="s">
        <v>17</v>
      </c>
      <c r="D1044" t="s">
        <v>13</v>
      </c>
      <c r="E1044" s="207"/>
      <c r="F1044" s="2">
        <v>10</v>
      </c>
      <c r="G1044" s="2">
        <f t="shared" si="19"/>
        <v>261</v>
      </c>
      <c r="J1044"/>
      <c r="K1044" s="207"/>
    </row>
    <row r="1045" spans="1:14">
      <c r="A1045" s="3">
        <v>46105</v>
      </c>
      <c r="B1045" s="422">
        <v>32831</v>
      </c>
      <c r="C1045" s="422" t="s">
        <v>17</v>
      </c>
      <c r="D1045" t="s">
        <v>232</v>
      </c>
      <c r="F1045" s="2">
        <v>200</v>
      </c>
      <c r="G1045" s="2">
        <f t="shared" si="19"/>
        <v>61</v>
      </c>
      <c r="K1045" s="20"/>
      <c r="L1045" s="28"/>
    </row>
    <row r="1046" spans="1:14">
      <c r="A1046" s="3">
        <v>46105</v>
      </c>
      <c r="B1046" s="422">
        <v>32832</v>
      </c>
      <c r="C1046" s="422" t="s">
        <v>17</v>
      </c>
      <c r="D1046" t="s">
        <v>14</v>
      </c>
      <c r="F1046" s="2">
        <v>56</v>
      </c>
      <c r="G1046" s="2">
        <f t="shared" si="19"/>
        <v>5</v>
      </c>
    </row>
    <row r="1047" spans="1:14">
      <c r="A1047" s="3">
        <v>46105</v>
      </c>
      <c r="B1047" s="422">
        <v>32832</v>
      </c>
      <c r="C1047" s="422" t="s">
        <v>17</v>
      </c>
      <c r="D1047" t="s">
        <v>15</v>
      </c>
      <c r="F1047" s="2">
        <v>5</v>
      </c>
      <c r="G1047" s="2">
        <f t="shared" si="19"/>
        <v>0</v>
      </c>
    </row>
    <row r="1048" spans="1:14">
      <c r="A1048" s="31">
        <v>46112</v>
      </c>
      <c r="B1048" s="421" t="s">
        <v>10</v>
      </c>
      <c r="C1048" s="421" t="s">
        <v>18</v>
      </c>
      <c r="D1048" t="s">
        <v>12</v>
      </c>
      <c r="E1048" s="2">
        <v>104.7</v>
      </c>
      <c r="G1048" s="2">
        <f t="shared" si="19"/>
        <v>104.7</v>
      </c>
      <c r="I1048" s="421"/>
      <c r="J1048"/>
      <c r="K1048" s="20"/>
    </row>
    <row r="1049" spans="1:14">
      <c r="B1049" s="422"/>
      <c r="C1049" s="422"/>
      <c r="D1049" t="s">
        <v>13</v>
      </c>
      <c r="E1049" s="2">
        <v>6</v>
      </c>
      <c r="G1049" s="2">
        <f t="shared" si="19"/>
        <v>110.7</v>
      </c>
      <c r="I1049" s="422"/>
      <c r="J1049"/>
      <c r="K1049" s="20"/>
    </row>
    <row r="1050" spans="1:14">
      <c r="B1050" s="422"/>
      <c r="C1050" s="422"/>
      <c r="D1050" t="s">
        <v>14</v>
      </c>
      <c r="E1050" s="2">
        <v>60</v>
      </c>
      <c r="G1050" s="2">
        <f t="shared" si="19"/>
        <v>170.7</v>
      </c>
      <c r="I1050" s="422"/>
      <c r="J1050"/>
      <c r="K1050" s="207"/>
    </row>
    <row r="1051" spans="1:14">
      <c r="B1051" s="422"/>
      <c r="C1051" s="422"/>
      <c r="D1051" t="s">
        <v>15</v>
      </c>
      <c r="E1051" s="2">
        <v>5</v>
      </c>
      <c r="G1051" s="2">
        <f t="shared" si="19"/>
        <v>175.7</v>
      </c>
      <c r="I1051" s="422"/>
      <c r="J1051"/>
      <c r="K1051" s="207"/>
    </row>
    <row r="1052" spans="1:14" s="262" customFormat="1">
      <c r="A1052" s="411"/>
      <c r="B1052" s="327"/>
      <c r="C1052" s="327"/>
      <c r="D1052" s="262" t="s">
        <v>232</v>
      </c>
      <c r="E1052" s="73">
        <v>200</v>
      </c>
      <c r="F1052" s="73"/>
      <c r="G1052" s="73">
        <f t="shared" si="19"/>
        <v>375.7</v>
      </c>
      <c r="I1052" s="327"/>
      <c r="K1052" s="73"/>
      <c r="N1052" s="73"/>
    </row>
    <row r="1053" spans="1:14">
      <c r="A1053" s="3">
        <v>46105</v>
      </c>
      <c r="B1053" s="422">
        <v>32832</v>
      </c>
      <c r="C1053" s="422" t="s">
        <v>18</v>
      </c>
      <c r="D1053" t="s">
        <v>14</v>
      </c>
      <c r="F1053" s="2">
        <v>60</v>
      </c>
      <c r="G1053" s="2">
        <f t="shared" si="19"/>
        <v>315.7</v>
      </c>
      <c r="I1053" s="421"/>
      <c r="J1053"/>
      <c r="K1053" s="20"/>
    </row>
    <row r="1054" spans="1:14">
      <c r="A1054" s="3">
        <v>46105</v>
      </c>
      <c r="B1054" s="422">
        <v>32832</v>
      </c>
      <c r="C1054" s="422" t="s">
        <v>18</v>
      </c>
      <c r="D1054" t="s">
        <v>15</v>
      </c>
      <c r="F1054" s="2">
        <v>5</v>
      </c>
      <c r="G1054" s="2">
        <f t="shared" si="19"/>
        <v>310.7</v>
      </c>
      <c r="I1054" s="422"/>
      <c r="J1054"/>
      <c r="K1054" s="20"/>
    </row>
    <row r="1055" spans="1:14">
      <c r="A1055" s="3">
        <v>46105</v>
      </c>
      <c r="B1055" s="422">
        <v>32834</v>
      </c>
      <c r="C1055" s="422" t="s">
        <v>18</v>
      </c>
      <c r="D1055" t="s">
        <v>232</v>
      </c>
      <c r="F1055" s="2">
        <v>100</v>
      </c>
      <c r="G1055" s="2">
        <f t="shared" si="19"/>
        <v>210.7</v>
      </c>
      <c r="J1055"/>
    </row>
    <row r="1056" spans="1:14">
      <c r="A1056" s="31"/>
      <c r="B1056" s="421"/>
      <c r="C1056" s="421"/>
      <c r="E1056" s="207"/>
      <c r="G1056" s="2">
        <f>+G1055+E1056-F1056</f>
        <v>210.7</v>
      </c>
    </row>
    <row r="1057" spans="1:11">
      <c r="A1057" s="31"/>
      <c r="B1057" s="422"/>
      <c r="C1057" s="422"/>
      <c r="E1057" s="207"/>
      <c r="G1057" s="2">
        <f>+G1056+E1057-F1057</f>
        <v>210.7</v>
      </c>
    </row>
    <row r="1058" spans="1:11">
      <c r="B1058" s="422"/>
      <c r="C1058" s="422"/>
      <c r="E1058" s="207"/>
      <c r="G1058" s="2">
        <f>+G1057+E1058-F1058</f>
        <v>210.7</v>
      </c>
      <c r="K1058" s="20"/>
    </row>
    <row r="1059" spans="1:11">
      <c r="B1059" s="422"/>
      <c r="C1059" s="422"/>
      <c r="E1059" s="207"/>
      <c r="G1059" s="2">
        <f>+G1058+E1059-F1059</f>
        <v>210.7</v>
      </c>
    </row>
    <row r="1060" spans="1:11">
      <c r="B1060" s="422"/>
      <c r="C1060" s="422"/>
      <c r="G1060" s="2">
        <f>+G1059+E1060-F1060</f>
        <v>210.7</v>
      </c>
      <c r="I1060" s="422"/>
      <c r="J1060"/>
      <c r="K1060" s="207"/>
    </row>
    <row r="1061" spans="1:11">
      <c r="B1061" s="422"/>
      <c r="C1061" s="422"/>
      <c r="G1061" s="2">
        <f>+G1060+E1061-F1061</f>
        <v>210.7</v>
      </c>
      <c r="I1061" s="422"/>
      <c r="J1061"/>
      <c r="K1061" s="207"/>
    </row>
    <row r="1062" spans="1:11">
      <c r="B1062" s="422"/>
      <c r="C1062" s="422"/>
      <c r="G1062" s="2">
        <f>+G1061+E1062-F1062</f>
        <v>210.7</v>
      </c>
      <c r="I1062" s="422"/>
      <c r="J1062"/>
      <c r="K1062" s="2"/>
    </row>
    <row r="1063" spans="1:11">
      <c r="B1063" s="422"/>
      <c r="C1063" s="422"/>
      <c r="G1063" s="2">
        <f>+G1062+E1063-F1063</f>
        <v>210.7</v>
      </c>
      <c r="J1063"/>
      <c r="K1063" s="207"/>
    </row>
    <row r="1064" spans="1:11">
      <c r="B1064" s="422"/>
      <c r="C1064" s="422"/>
      <c r="G1064" s="2">
        <f>+G1063+E1064-F1064</f>
        <v>210.7</v>
      </c>
      <c r="J1064"/>
      <c r="K1064" s="207"/>
    </row>
    <row r="1065" spans="1:11">
      <c r="B1065" s="422"/>
      <c r="C1065" s="422"/>
      <c r="G1065" s="2">
        <f>+G1064+E1065-F1065</f>
        <v>210.7</v>
      </c>
    </row>
    <row r="1066" spans="1:11">
      <c r="B1066" s="422"/>
      <c r="C1066" s="422"/>
      <c r="G1066" s="2">
        <f>+G1065+E1066-F1066</f>
        <v>210.7</v>
      </c>
      <c r="K1066" s="28"/>
    </row>
    <row r="1067" spans="1:11">
      <c r="B1067" s="422"/>
      <c r="C1067" s="422"/>
      <c r="G1067" s="2">
        <f>+G1066+E1067-F1067</f>
        <v>210.7</v>
      </c>
    </row>
    <row r="1068" spans="1:11">
      <c r="B1068" s="422"/>
      <c r="C1068" s="422"/>
      <c r="G1068" s="2">
        <f>+G1067+E1068-F1068</f>
        <v>210.7</v>
      </c>
    </row>
    <row r="1069" spans="1:11">
      <c r="B1069" s="422"/>
      <c r="C1069" s="422"/>
      <c r="G1069" s="2">
        <f>+G1068+E1069-F1069</f>
        <v>210.7</v>
      </c>
    </row>
    <row r="1070" spans="1:11">
      <c r="B1070" s="422"/>
      <c r="C1070" s="422"/>
      <c r="G1070" s="2">
        <f>+G1069+E1070-F1070</f>
        <v>210.7</v>
      </c>
    </row>
    <row r="1071" spans="1:11">
      <c r="B1071" s="422"/>
      <c r="C1071" s="422"/>
      <c r="G1071" s="2">
        <f>+G1070+E1071-F1071</f>
        <v>210.7</v>
      </c>
    </row>
    <row r="1072" spans="1:11">
      <c r="B1072" s="422"/>
      <c r="C1072" s="422"/>
      <c r="G1072" s="2">
        <f>+G1071+E1072-F1072</f>
        <v>210.7</v>
      </c>
    </row>
    <row r="1073" spans="2:7">
      <c r="B1073" s="422"/>
      <c r="C1073" s="422"/>
      <c r="G1073" s="2">
        <f>+G1072+E1073-F1073</f>
        <v>210.7</v>
      </c>
    </row>
    <row r="1074" spans="2:7">
      <c r="B1074" s="422"/>
      <c r="C1074" s="422"/>
      <c r="G1074" s="2">
        <f>+G1073+E1074-F1074</f>
        <v>210.7</v>
      </c>
    </row>
    <row r="1075" spans="2:7">
      <c r="B1075" s="422"/>
      <c r="C1075" s="422"/>
      <c r="G1075" s="2">
        <f>+G1074+E1075-F1075</f>
        <v>210.7</v>
      </c>
    </row>
    <row r="1076" spans="2:7">
      <c r="B1076" s="422"/>
      <c r="C1076" s="422"/>
      <c r="G1076" s="2">
        <f>+G1075+E1076-F1076</f>
        <v>210.7</v>
      </c>
    </row>
    <row r="1077" spans="2:7">
      <c r="B1077" s="422"/>
      <c r="C1077" s="422"/>
      <c r="G1077" s="2">
        <f>+G1076+E1077-F1077</f>
        <v>210.7</v>
      </c>
    </row>
    <row r="1078" spans="2:7">
      <c r="B1078" s="422"/>
      <c r="C1078" s="422"/>
      <c r="G1078" s="2">
        <f>+G1077+E1078-F1078</f>
        <v>210.7</v>
      </c>
    </row>
    <row r="1079" spans="2:7">
      <c r="B1079" s="422"/>
      <c r="C1079" s="422"/>
      <c r="G1079" s="2">
        <f>+G1078+E1079-F1079</f>
        <v>210.7</v>
      </c>
    </row>
    <row r="1080" spans="2:7">
      <c r="B1080" s="422"/>
      <c r="C1080" s="422"/>
      <c r="G1080" s="2">
        <f>+G1079+E1080-F1080</f>
        <v>210.7</v>
      </c>
    </row>
    <row r="1081" spans="2:7">
      <c r="B1081" s="422"/>
      <c r="C1081" s="422"/>
      <c r="G1081" s="2">
        <f>+G1080+E1081-F1081</f>
        <v>210.7</v>
      </c>
    </row>
    <row r="1082" spans="2:7">
      <c r="B1082" s="422"/>
      <c r="C1082" s="422"/>
      <c r="G1082" s="2">
        <f>+G1081+E1082-F1082</f>
        <v>210.7</v>
      </c>
    </row>
    <row r="1083" spans="2:7">
      <c r="B1083" s="422"/>
      <c r="C1083" s="422"/>
      <c r="G1083" s="2">
        <f>+G1082+E1083-F1083</f>
        <v>210.7</v>
      </c>
    </row>
    <row r="1084" spans="2:7">
      <c r="B1084" s="422"/>
      <c r="C1084" s="422"/>
      <c r="G1084" s="2">
        <f>+G1083+E1084-F1084</f>
        <v>210.7</v>
      </c>
    </row>
    <row r="1085" spans="2:7">
      <c r="B1085" s="422"/>
      <c r="C1085" s="422"/>
      <c r="G1085" s="2">
        <f>+G1084+E1085-F1085</f>
        <v>210.7</v>
      </c>
    </row>
    <row r="1086" spans="2:7">
      <c r="B1086" s="422"/>
      <c r="C1086" s="422"/>
      <c r="G1086" s="2">
        <f>+G1085+E1086-F1086</f>
        <v>210.7</v>
      </c>
    </row>
    <row r="1087" spans="2:7">
      <c r="B1087" s="422"/>
      <c r="C1087" s="422"/>
      <c r="G1087" s="2">
        <f>+G1086+E1087-F1087</f>
        <v>210.7</v>
      </c>
    </row>
    <row r="1088" spans="2:7">
      <c r="B1088" s="422"/>
      <c r="C1088" s="422"/>
      <c r="G1088" s="2">
        <f>+G1087+E1088-F1088</f>
        <v>210.7</v>
      </c>
    </row>
    <row r="1089" spans="2:7">
      <c r="B1089" s="422"/>
      <c r="C1089" s="422"/>
      <c r="G1089" s="2">
        <f>+G1088+E1089-F1089</f>
        <v>210.7</v>
      </c>
    </row>
    <row r="1090" spans="2:7">
      <c r="B1090" s="422"/>
      <c r="C1090" s="422"/>
      <c r="G1090" s="2">
        <f>+G1089+E1090-F1090</f>
        <v>210.7</v>
      </c>
    </row>
    <row r="1091" spans="2:7">
      <c r="B1091" s="422"/>
      <c r="C1091" s="422"/>
      <c r="G1091" s="2">
        <f>+G1090+E1091-F1091</f>
        <v>210.7</v>
      </c>
    </row>
    <row r="1092" spans="2:7">
      <c r="B1092" s="422"/>
      <c r="C1092" s="422"/>
      <c r="G1092" s="2">
        <f>+G1091+E1092-F1092</f>
        <v>210.7</v>
      </c>
    </row>
    <row r="1093" spans="2:7">
      <c r="B1093" s="422"/>
      <c r="C1093" s="422"/>
      <c r="G1093" s="2">
        <f>+G1092+E1093-F1093</f>
        <v>210.7</v>
      </c>
    </row>
    <row r="1094" spans="2:7">
      <c r="B1094" s="422"/>
      <c r="C1094" s="422"/>
      <c r="G1094" s="2">
        <f>+G1093+E1094-F1094</f>
        <v>210.7</v>
      </c>
    </row>
    <row r="1095" spans="2:7">
      <c r="B1095" s="422"/>
      <c r="C1095" s="422"/>
      <c r="G1095" s="2">
        <f>+G1094+E1095-F1095</f>
        <v>210.7</v>
      </c>
    </row>
    <row r="1096" spans="2:7">
      <c r="B1096" s="422"/>
      <c r="C1096" s="422"/>
      <c r="G1096" s="2">
        <f>+G1095+E1096-F1096</f>
        <v>210.7</v>
      </c>
    </row>
    <row r="1097" spans="2:7">
      <c r="B1097" s="422"/>
      <c r="C1097" s="422"/>
      <c r="G1097" s="2">
        <f>+G1096+E1097-F1097</f>
        <v>210.7</v>
      </c>
    </row>
    <row r="1098" spans="2:7">
      <c r="B1098" s="422"/>
      <c r="C1098" s="422"/>
      <c r="G1098" s="2">
        <f>+G1097+E1098-F1098</f>
        <v>210.7</v>
      </c>
    </row>
    <row r="1099" spans="2:7">
      <c r="B1099" s="422"/>
      <c r="C1099" s="422"/>
      <c r="G1099" s="2">
        <f>+G1098+E1099-F1099</f>
        <v>210.7</v>
      </c>
    </row>
    <row r="1100" spans="2:7">
      <c r="B1100" s="422"/>
      <c r="C1100" s="422"/>
      <c r="G1100" s="2">
        <f>+G1099+E1100-F1100</f>
        <v>210.7</v>
      </c>
    </row>
    <row r="1101" spans="2:7">
      <c r="B1101" s="422"/>
      <c r="C1101" s="422"/>
      <c r="G1101" s="2">
        <f>+G1100+E1101-F1101</f>
        <v>210.7</v>
      </c>
    </row>
    <row r="1102" spans="2:7">
      <c r="B1102" s="422"/>
      <c r="C1102" s="422"/>
      <c r="G1102" s="2">
        <f>+G1101+E1102-F1102</f>
        <v>210.7</v>
      </c>
    </row>
    <row r="1103" spans="2:7">
      <c r="B1103" s="422"/>
      <c r="C1103" s="422"/>
      <c r="G1103" s="2">
        <f>+G1102+E1103-F1103</f>
        <v>210.7</v>
      </c>
    </row>
    <row r="1104" spans="2:7">
      <c r="B1104" s="422"/>
      <c r="C1104" s="422"/>
      <c r="G1104" s="2">
        <f>+G1103+E1104-F1104</f>
        <v>210.7</v>
      </c>
    </row>
    <row r="1105" spans="2:7">
      <c r="B1105" s="422"/>
      <c r="C1105" s="422"/>
      <c r="G1105" s="2">
        <f>+G1104+E1105-F1105</f>
        <v>210.7</v>
      </c>
    </row>
    <row r="1106" spans="2:7">
      <c r="B1106" s="422"/>
      <c r="C1106" s="422"/>
      <c r="G1106" s="2">
        <f>+G1105+E1106-F1106</f>
        <v>210.7</v>
      </c>
    </row>
    <row r="1107" spans="2:7">
      <c r="B1107" s="422"/>
      <c r="C1107" s="422"/>
      <c r="G1107" s="2">
        <f>+G1106+E1107-F1107</f>
        <v>210.7</v>
      </c>
    </row>
    <row r="1108" spans="2:7">
      <c r="B1108" s="422"/>
      <c r="C1108" s="422"/>
      <c r="G1108" s="2">
        <f>+G1107+E1108-F1108</f>
        <v>210.7</v>
      </c>
    </row>
    <row r="1109" spans="2:7">
      <c r="B1109" s="422"/>
      <c r="C1109" s="422"/>
      <c r="G1109" s="2">
        <f>+G1108+E1109-F1109</f>
        <v>210.7</v>
      </c>
    </row>
    <row r="1110" spans="2:7">
      <c r="B1110" s="422"/>
      <c r="C1110" s="422"/>
      <c r="G1110" s="2">
        <f>+G1109+E1110-F1110</f>
        <v>210.7</v>
      </c>
    </row>
    <row r="1111" spans="2:7">
      <c r="B1111" s="422"/>
      <c r="C1111" s="422"/>
      <c r="G1111" s="2">
        <f>+G1110+E1111-F1111</f>
        <v>210.7</v>
      </c>
    </row>
    <row r="1112" spans="2:7">
      <c r="B1112" s="422"/>
      <c r="C1112" s="422"/>
      <c r="G1112" s="2">
        <f>+G1111+E1112-F1112</f>
        <v>210.7</v>
      </c>
    </row>
    <row r="1113" spans="2:7">
      <c r="B1113" s="422"/>
      <c r="C1113" s="422"/>
      <c r="G1113" s="2">
        <f>+G1112+E1113-F1113</f>
        <v>210.7</v>
      </c>
    </row>
    <row r="1114" spans="2:7">
      <c r="B1114" s="422"/>
      <c r="C1114" s="422"/>
      <c r="G1114" s="2">
        <f>+G1113+E1114-F1114</f>
        <v>210.7</v>
      </c>
    </row>
    <row r="1115" spans="2:7">
      <c r="B1115" s="422"/>
      <c r="C1115" s="422"/>
      <c r="G1115" s="2">
        <f>+G1114+E1115-F1115</f>
        <v>210.7</v>
      </c>
    </row>
    <row r="1116" spans="2:7">
      <c r="B1116" s="422"/>
      <c r="C1116" s="422"/>
      <c r="G1116" s="2">
        <f>+G1115+E1116-F1116</f>
        <v>210.7</v>
      </c>
    </row>
    <row r="1117" spans="2:7">
      <c r="B1117" s="422"/>
      <c r="C1117" s="422"/>
      <c r="G1117" s="2">
        <f>+G1116+E1117-F1117</f>
        <v>210.7</v>
      </c>
    </row>
    <row r="1118" spans="2:7">
      <c r="B1118" s="422"/>
      <c r="C1118" s="422"/>
      <c r="G1118" s="2">
        <f>+G1117+E1118-F1118</f>
        <v>210.7</v>
      </c>
    </row>
    <row r="1119" spans="2:7">
      <c r="B1119" s="422"/>
      <c r="C1119" s="422"/>
      <c r="G1119" s="2">
        <f>+G1118+E1119-F1119</f>
        <v>210.7</v>
      </c>
    </row>
    <row r="1120" spans="2:7">
      <c r="B1120" s="422"/>
      <c r="C1120" s="422"/>
      <c r="G1120" s="2">
        <f>+G1119+E1120-F1120</f>
        <v>210.7</v>
      </c>
    </row>
    <row r="1121" spans="2:7">
      <c r="B1121" s="422"/>
      <c r="C1121" s="422"/>
      <c r="G1121" s="2">
        <f>+G1120+E1121-F1121</f>
        <v>210.7</v>
      </c>
    </row>
    <row r="1122" spans="2:7">
      <c r="B1122" s="422"/>
      <c r="C1122" s="422"/>
      <c r="G1122" s="2">
        <f>+G1121+E1122-F1122</f>
        <v>210.7</v>
      </c>
    </row>
    <row r="1123" spans="2:7">
      <c r="B1123" s="422"/>
      <c r="C1123" s="422"/>
      <c r="G1123" s="2">
        <f>+G1122+E1123-F1123</f>
        <v>210.7</v>
      </c>
    </row>
    <row r="1124" spans="2:7">
      <c r="B1124" s="422"/>
      <c r="C1124" s="422"/>
      <c r="G1124" s="2">
        <f>+G1123+E1124-F1124</f>
        <v>210.7</v>
      </c>
    </row>
    <row r="1125" spans="2:7">
      <c r="B1125" s="422"/>
      <c r="C1125" s="422"/>
      <c r="G1125" s="2">
        <f>+G1124+E1125-F1125</f>
        <v>210.7</v>
      </c>
    </row>
    <row r="1126" spans="2:7">
      <c r="B1126" s="422"/>
      <c r="C1126" s="422"/>
      <c r="G1126" s="2">
        <f>+G1125+E1126-F1126</f>
        <v>210.7</v>
      </c>
    </row>
    <row r="1127" spans="2:7">
      <c r="B1127" s="422"/>
      <c r="C1127" s="422"/>
      <c r="G1127" s="2">
        <f>+G1126+E1127-F1127</f>
        <v>210.7</v>
      </c>
    </row>
    <row r="1128" spans="2:7">
      <c r="B1128" s="422"/>
      <c r="C1128" s="422"/>
      <c r="G1128" s="2">
        <f>+G1127+E1128-F1128</f>
        <v>210.7</v>
      </c>
    </row>
    <row r="1129" spans="2:7">
      <c r="B1129" s="422"/>
      <c r="C1129" s="422"/>
      <c r="G1129" s="2">
        <f>+G1128+E1129-F1129</f>
        <v>210.7</v>
      </c>
    </row>
    <row r="1130" spans="2:7">
      <c r="B1130" s="422"/>
      <c r="C1130" s="422"/>
      <c r="G1130" s="2">
        <f>+G1129+E1130-F1130</f>
        <v>210.7</v>
      </c>
    </row>
    <row r="1131" spans="2:7">
      <c r="B1131" s="422"/>
      <c r="C1131" s="422"/>
      <c r="G1131" s="2">
        <f>+G1130+E1131-F1131</f>
        <v>210.7</v>
      </c>
    </row>
    <row r="1132" spans="2:7">
      <c r="B1132" s="422"/>
      <c r="C1132" s="422"/>
      <c r="G1132" s="2">
        <f>+G1131+E1132-F1132</f>
        <v>210.7</v>
      </c>
    </row>
    <row r="1133" spans="2:7">
      <c r="B1133" s="422"/>
      <c r="C1133" s="422"/>
      <c r="G1133" s="2">
        <f>+G1132+E1133-F1133</f>
        <v>210.7</v>
      </c>
    </row>
    <row r="1134" spans="2:7">
      <c r="B1134" s="422"/>
      <c r="C1134" s="422"/>
      <c r="G1134" s="2">
        <f>+G1133+E1134-F1134</f>
        <v>210.7</v>
      </c>
    </row>
    <row r="1135" spans="2:7">
      <c r="B1135" s="422"/>
      <c r="C1135" s="422"/>
      <c r="G1135" s="2">
        <f>+G1134+E1135-F1135</f>
        <v>210.7</v>
      </c>
    </row>
    <row r="1136" spans="2:7">
      <c r="B1136" s="422"/>
      <c r="C1136" s="422"/>
      <c r="G1136" s="2">
        <f>+G1135+E1136-F1136</f>
        <v>210.7</v>
      </c>
    </row>
    <row r="1137" spans="2:7">
      <c r="B1137" s="422"/>
      <c r="C1137" s="422"/>
      <c r="G1137" s="2">
        <f>+G1136+E1137-F1137</f>
        <v>210.7</v>
      </c>
    </row>
    <row r="1138" spans="2:7">
      <c r="B1138" s="422"/>
      <c r="C1138" s="422"/>
      <c r="G1138" s="2">
        <f>+G1137+E1138-F1138</f>
        <v>210.7</v>
      </c>
    </row>
    <row r="1139" spans="2:7">
      <c r="B1139" s="422"/>
      <c r="C1139" s="422"/>
      <c r="G1139" s="2">
        <f>+G1138+E1139-F1139</f>
        <v>210.7</v>
      </c>
    </row>
    <row r="1140" spans="2:7">
      <c r="B1140" s="422"/>
      <c r="C1140" s="422"/>
      <c r="G1140" s="2">
        <f>+G1139+E1140-F1140</f>
        <v>210.7</v>
      </c>
    </row>
    <row r="1141" spans="2:7">
      <c r="B1141" s="422"/>
      <c r="C1141" s="422"/>
      <c r="G1141" s="2">
        <f>+G1140+E1141-F1141</f>
        <v>210.7</v>
      </c>
    </row>
    <row r="1142" spans="2:7">
      <c r="B1142" s="422"/>
      <c r="C1142" s="422"/>
      <c r="G1142" s="2">
        <f>+G1141+E1142-F1142</f>
        <v>210.7</v>
      </c>
    </row>
    <row r="1143" spans="2:7">
      <c r="B1143" s="422"/>
      <c r="C1143" s="422"/>
      <c r="G1143" s="2">
        <f>+G1142+E1143-F1143</f>
        <v>210.7</v>
      </c>
    </row>
    <row r="1144" spans="2:7">
      <c r="B1144" s="422"/>
      <c r="C1144" s="422"/>
      <c r="G1144" s="2">
        <f>+G1143+E1144-F1144</f>
        <v>210.7</v>
      </c>
    </row>
    <row r="1145" spans="2:7">
      <c r="B1145" s="422"/>
      <c r="C1145" s="422"/>
      <c r="G1145" s="2">
        <f>+G1144+E1145-F1145</f>
        <v>210.7</v>
      </c>
    </row>
    <row r="1146" spans="2:7">
      <c r="B1146" s="422"/>
      <c r="C1146" s="422"/>
      <c r="G1146" s="2">
        <f>+G1145+E1146-F1146</f>
        <v>210.7</v>
      </c>
    </row>
    <row r="1147" spans="2:7">
      <c r="B1147" s="422"/>
      <c r="C1147" s="422"/>
      <c r="G1147" s="2">
        <f>+G1146+E1147-F1147</f>
        <v>210.7</v>
      </c>
    </row>
    <row r="1148" spans="2:7">
      <c r="B1148" s="422"/>
      <c r="C1148" s="422"/>
      <c r="G1148" s="2">
        <f>+G1147+E1148-F1148</f>
        <v>210.7</v>
      </c>
    </row>
    <row r="1149" spans="2:7">
      <c r="B1149" s="422"/>
      <c r="C1149" s="422"/>
      <c r="G1149" s="2">
        <f>+G1148+E1149-F1149</f>
        <v>210.7</v>
      </c>
    </row>
    <row r="1150" spans="2:7">
      <c r="B1150" s="422"/>
      <c r="C1150" s="422"/>
      <c r="G1150" s="2">
        <f>+G1149+E1150-F1150</f>
        <v>210.7</v>
      </c>
    </row>
    <row r="1151" spans="2:7">
      <c r="B1151" s="422"/>
      <c r="C1151" s="422"/>
      <c r="G1151" s="2">
        <f>+G1150+E1151-F1151</f>
        <v>210.7</v>
      </c>
    </row>
    <row r="1152" spans="2:7">
      <c r="B1152" s="422"/>
      <c r="C1152" s="422"/>
      <c r="G1152" s="2">
        <f>+G1151+E1152-F1152</f>
        <v>210.7</v>
      </c>
    </row>
    <row r="1153" spans="2:7">
      <c r="B1153" s="422"/>
      <c r="C1153" s="422"/>
      <c r="G1153" s="2">
        <f>+G1152+E1153-F1153</f>
        <v>210.7</v>
      </c>
    </row>
    <row r="1154" spans="2:7">
      <c r="B1154" s="422"/>
      <c r="C1154" s="422"/>
      <c r="G1154" s="2">
        <f>+G1153+E1154-F1154</f>
        <v>210.7</v>
      </c>
    </row>
    <row r="1155" spans="2:7">
      <c r="B1155" s="422"/>
      <c r="C1155" s="422"/>
      <c r="G1155" s="2">
        <f>+G1154+E1155-F1155</f>
        <v>210.7</v>
      </c>
    </row>
    <row r="1156" spans="2:7">
      <c r="B1156" s="422"/>
      <c r="C1156" s="422"/>
      <c r="G1156" s="2">
        <f>+G1155+E1156-F1156</f>
        <v>210.7</v>
      </c>
    </row>
    <row r="1157" spans="2:7">
      <c r="B1157" s="422"/>
      <c r="C1157" s="422"/>
      <c r="G1157" s="2">
        <f>+G1156+E1157-F1157</f>
        <v>210.7</v>
      </c>
    </row>
    <row r="1158" spans="2:7">
      <c r="B1158" s="422"/>
      <c r="C1158" s="422"/>
      <c r="G1158" s="2">
        <f>+G1157+E1158-F1158</f>
        <v>210.7</v>
      </c>
    </row>
    <row r="1159" spans="2:7">
      <c r="B1159" s="422"/>
      <c r="C1159" s="422"/>
      <c r="G1159" s="2">
        <f>+G1158+E1159-F1159</f>
        <v>210.7</v>
      </c>
    </row>
    <row r="1160" spans="2:7">
      <c r="B1160" s="422"/>
      <c r="C1160" s="422"/>
      <c r="G1160" s="2">
        <f>+G1159+E1160-F1160</f>
        <v>210.7</v>
      </c>
    </row>
    <row r="1161" spans="2:7">
      <c r="B1161" s="422"/>
      <c r="C1161" s="422"/>
      <c r="G1161" s="2">
        <f>+G1160+E1161-F1161</f>
        <v>210.7</v>
      </c>
    </row>
    <row r="1162" spans="2:7">
      <c r="B1162" s="422"/>
      <c r="C1162" s="422"/>
      <c r="G1162" s="2">
        <f>+G1161+E1162-F1162</f>
        <v>210.7</v>
      </c>
    </row>
    <row r="1163" spans="2:7">
      <c r="B1163" s="422"/>
      <c r="C1163" s="422"/>
      <c r="G1163" s="2">
        <f>+G1162+E1163-F1163</f>
        <v>210.7</v>
      </c>
    </row>
    <row r="1164" spans="2:7">
      <c r="B1164" s="422"/>
      <c r="C1164" s="422"/>
      <c r="G1164" s="2">
        <f>+G1163+E1164-F1164</f>
        <v>210.7</v>
      </c>
    </row>
    <row r="1165" spans="2:7">
      <c r="B1165" s="422"/>
      <c r="C1165" s="422"/>
      <c r="G1165" s="2">
        <f>+G1164+E1165-F1165</f>
        <v>210.7</v>
      </c>
    </row>
    <row r="1166" spans="2:7">
      <c r="B1166" s="422"/>
      <c r="C1166" s="422"/>
      <c r="G1166" s="2">
        <f>+G1165+E1166-F1166</f>
        <v>210.7</v>
      </c>
    </row>
    <row r="1167" spans="2:7">
      <c r="B1167" s="422"/>
      <c r="C1167" s="422"/>
      <c r="G1167" s="2">
        <f>+G1166+E1167-F1167</f>
        <v>210.7</v>
      </c>
    </row>
    <row r="1168" spans="2:7">
      <c r="B1168" s="422"/>
      <c r="C1168" s="422"/>
      <c r="G1168" s="2">
        <f>+G1167+E1168-F1168</f>
        <v>210.7</v>
      </c>
    </row>
    <row r="1169" spans="2:7">
      <c r="B1169" s="422"/>
      <c r="C1169" s="422"/>
      <c r="G1169" s="2">
        <f>+G1168+E1169-F1169</f>
        <v>210.7</v>
      </c>
    </row>
    <row r="1170" spans="2:7">
      <c r="B1170" s="422"/>
      <c r="C1170" s="422"/>
      <c r="G1170" s="2">
        <f>+G1169+E1170-F1170</f>
        <v>210.7</v>
      </c>
    </row>
    <row r="1171" spans="2:7">
      <c r="B1171" s="422"/>
      <c r="C1171" s="422"/>
      <c r="G1171" s="2">
        <f>+G1170+E1171-F1171</f>
        <v>210.7</v>
      </c>
    </row>
    <row r="1172" spans="2:7">
      <c r="B1172" s="422"/>
      <c r="C1172" s="422"/>
      <c r="G1172" s="2">
        <f>+G1171+E1172-F1172</f>
        <v>210.7</v>
      </c>
    </row>
    <row r="1173" spans="2:7">
      <c r="B1173" s="422"/>
      <c r="C1173" s="422"/>
      <c r="G1173" s="2">
        <f>+G1172+E1173-F1173</f>
        <v>210.7</v>
      </c>
    </row>
    <row r="1174" spans="2:7">
      <c r="B1174" s="422"/>
      <c r="C1174" s="422"/>
      <c r="G1174" s="2">
        <f>+G1173+E1174-F1174</f>
        <v>210.7</v>
      </c>
    </row>
    <row r="1175" spans="2:7">
      <c r="B1175" s="422"/>
      <c r="C1175" s="422"/>
      <c r="G1175" s="2">
        <f>+G1174+E1175-F1175</f>
        <v>210.7</v>
      </c>
    </row>
    <row r="1176" spans="2:7">
      <c r="B1176" s="422"/>
      <c r="C1176" s="422"/>
      <c r="G1176" s="2">
        <f>+G1175+E1176-F1176</f>
        <v>210.7</v>
      </c>
    </row>
    <row r="1177" spans="2:7">
      <c r="B1177" s="422"/>
      <c r="C1177" s="422"/>
      <c r="G1177" s="2">
        <f>+G1176+E1177-F1177</f>
        <v>210.7</v>
      </c>
    </row>
    <row r="1178" spans="2:7">
      <c r="B1178" s="422"/>
      <c r="C1178" s="422"/>
      <c r="G1178" s="2">
        <f>+G1177+E1178-F1178</f>
        <v>210.7</v>
      </c>
    </row>
    <row r="1179" spans="2:7">
      <c r="B1179" s="422"/>
      <c r="C1179" s="422"/>
      <c r="G1179" s="2">
        <f>+G1178+E1179-F1179</f>
        <v>210.7</v>
      </c>
    </row>
    <row r="1180" spans="2:7">
      <c r="B1180" s="422"/>
      <c r="C1180" s="422"/>
      <c r="G1180" s="2">
        <f>+G1179+E1180-F1180</f>
        <v>210.7</v>
      </c>
    </row>
    <row r="1181" spans="2:7">
      <c r="B1181" s="422"/>
      <c r="C1181" s="422"/>
      <c r="G1181" s="2">
        <f>+G1180+E1181-F1181</f>
        <v>210.7</v>
      </c>
    </row>
    <row r="1182" spans="2:7">
      <c r="B1182" s="422"/>
      <c r="C1182" s="422"/>
      <c r="G1182" s="2">
        <f>+G1181+E1182-F1182</f>
        <v>210.7</v>
      </c>
    </row>
    <row r="1183" spans="2:7">
      <c r="B1183" s="422"/>
      <c r="C1183" s="422"/>
      <c r="G1183" s="2">
        <f>+G1182+E1183-F1183</f>
        <v>210.7</v>
      </c>
    </row>
    <row r="1184" spans="2:7">
      <c r="B1184" s="422"/>
      <c r="C1184" s="422"/>
      <c r="G1184" s="2">
        <f>+G1183+E1184-F1184</f>
        <v>210.7</v>
      </c>
    </row>
    <row r="1185" spans="2:7">
      <c r="B1185" s="422"/>
      <c r="C1185" s="422"/>
      <c r="G1185" s="2">
        <f>+G1184+E1185-F1185</f>
        <v>210.7</v>
      </c>
    </row>
    <row r="1186" spans="2:7">
      <c r="B1186" s="422"/>
      <c r="C1186" s="422"/>
      <c r="G1186" s="2">
        <f>+G1185+E1186-F1186</f>
        <v>210.7</v>
      </c>
    </row>
    <row r="1187" spans="2:7">
      <c r="B1187" s="422"/>
      <c r="C1187" s="422"/>
      <c r="G1187" s="2">
        <f>+G1186+E1187-F1187</f>
        <v>210.7</v>
      </c>
    </row>
    <row r="1188" spans="2:7">
      <c r="B1188" s="422"/>
      <c r="C1188" s="422"/>
      <c r="G1188" s="2">
        <f>+G1187+E1188-F1188</f>
        <v>210.7</v>
      </c>
    </row>
    <row r="1189" spans="2:7">
      <c r="B1189" s="422"/>
      <c r="C1189" s="422"/>
      <c r="G1189" s="2">
        <f>+G1188+E1189-F1189</f>
        <v>210.7</v>
      </c>
    </row>
    <row r="1190" spans="2:7">
      <c r="B1190" s="422"/>
      <c r="C1190" s="422"/>
      <c r="G1190" s="2">
        <f>+G1189+E1190-F1190</f>
        <v>210.7</v>
      </c>
    </row>
    <row r="1191" spans="2:7">
      <c r="B1191" s="422"/>
      <c r="C1191" s="422"/>
      <c r="G1191" s="2">
        <f>+G1190+E1191-F1191</f>
        <v>210.7</v>
      </c>
    </row>
    <row r="1192" spans="2:7">
      <c r="B1192" s="422"/>
      <c r="C1192" s="422"/>
      <c r="G1192" s="2">
        <f>+G1191+E1192-F1192</f>
        <v>210.7</v>
      </c>
    </row>
    <row r="1193" spans="2:7">
      <c r="B1193" s="422"/>
      <c r="C1193" s="422"/>
      <c r="G1193" s="2">
        <f>+G1192+E1193-F1193</f>
        <v>210.7</v>
      </c>
    </row>
    <row r="1194" spans="2:7">
      <c r="B1194" s="422"/>
      <c r="C1194" s="422"/>
      <c r="G1194" s="2">
        <f>+G1193+E1194-F1194</f>
        <v>210.7</v>
      </c>
    </row>
    <row r="1195" spans="2:7">
      <c r="B1195" s="422"/>
      <c r="C1195" s="422"/>
      <c r="G1195" s="2">
        <f>+G1194+E1195-F1195</f>
        <v>210.7</v>
      </c>
    </row>
    <row r="1196" spans="2:7">
      <c r="B1196" s="422"/>
      <c r="C1196" s="422"/>
      <c r="G1196" s="2">
        <f>+G1195+E1196-F1196</f>
        <v>210.7</v>
      </c>
    </row>
    <row r="1197" spans="2:7">
      <c r="B1197" s="422"/>
      <c r="C1197" s="422"/>
      <c r="G1197" s="2">
        <f>+G1196+E1197-F1197</f>
        <v>210.7</v>
      </c>
    </row>
    <row r="1198" spans="2:7">
      <c r="B1198" s="422"/>
      <c r="C1198" s="422"/>
      <c r="G1198" s="2">
        <f>+G1197+E1198-F1198</f>
        <v>210.7</v>
      </c>
    </row>
    <row r="1199" spans="2:7">
      <c r="B1199" s="422"/>
      <c r="C1199" s="422"/>
      <c r="G1199" s="2">
        <f>+G1198+E1199-F1199</f>
        <v>210.7</v>
      </c>
    </row>
    <row r="1200" spans="2:7">
      <c r="B1200" s="422"/>
      <c r="C1200" s="422"/>
      <c r="G1200" s="2">
        <f>+G1199+E1200-F1200</f>
        <v>210.7</v>
      </c>
    </row>
    <row r="1201" spans="2:7">
      <c r="B1201" s="422"/>
      <c r="C1201" s="422"/>
      <c r="G1201" s="2">
        <f>+G1200+E1201-F1201</f>
        <v>210.7</v>
      </c>
    </row>
    <row r="1202" spans="2:7">
      <c r="B1202" s="422"/>
      <c r="C1202" s="422"/>
      <c r="G1202" s="2">
        <f>+G1201+E1202-F1202</f>
        <v>210.7</v>
      </c>
    </row>
    <row r="1203" spans="2:7">
      <c r="B1203" s="422"/>
      <c r="C1203" s="422"/>
      <c r="G1203" s="2">
        <f>+G1202+E1203-F1203</f>
        <v>210.7</v>
      </c>
    </row>
    <row r="1204" spans="2:7">
      <c r="B1204" s="422"/>
      <c r="C1204" s="422"/>
      <c r="G1204" s="2">
        <f>+G1203+E1204-F1204</f>
        <v>210.7</v>
      </c>
    </row>
    <row r="1205" spans="2:7">
      <c r="B1205" s="422"/>
      <c r="C1205" s="422"/>
      <c r="G1205" s="2">
        <f>+G1204+E1205-F1205</f>
        <v>210.7</v>
      </c>
    </row>
    <row r="1206" spans="2:7">
      <c r="B1206" s="422"/>
      <c r="C1206" s="422"/>
      <c r="G1206" s="2">
        <f>+G1205+E1206-F1206</f>
        <v>210.7</v>
      </c>
    </row>
    <row r="1207" spans="2:7">
      <c r="B1207" s="422"/>
      <c r="C1207" s="422"/>
      <c r="G1207" s="2">
        <f>+G1206+E1207-F1207</f>
        <v>210.7</v>
      </c>
    </row>
    <row r="1208" spans="2:7">
      <c r="B1208" s="422"/>
      <c r="C1208" s="422"/>
      <c r="G1208" s="2">
        <f>+G1207+E1208-F1208</f>
        <v>210.7</v>
      </c>
    </row>
    <row r="1209" spans="2:7">
      <c r="B1209" s="422"/>
      <c r="C1209" s="422"/>
      <c r="G1209" s="2">
        <f>+G1208+E1209-F1209</f>
        <v>210.7</v>
      </c>
    </row>
    <row r="1210" spans="2:7">
      <c r="B1210" s="422"/>
      <c r="C1210" s="422"/>
      <c r="G1210" s="2">
        <f>+G1209+E1210-F1210</f>
        <v>210.7</v>
      </c>
    </row>
    <row r="1211" spans="2:7">
      <c r="B1211" s="422"/>
      <c r="C1211" s="422"/>
      <c r="G1211" s="2">
        <f>+G1210+E1211-F1211</f>
        <v>210.7</v>
      </c>
    </row>
    <row r="1212" spans="2:7">
      <c r="B1212" s="422"/>
      <c r="C1212" s="422"/>
      <c r="G1212" s="2">
        <f>+G1211+E1212-F1212</f>
        <v>210.7</v>
      </c>
    </row>
    <row r="1213" spans="2:7">
      <c r="B1213" s="422"/>
      <c r="C1213" s="422"/>
      <c r="G1213" s="2">
        <f>+G1212+E1213-F1213</f>
        <v>210.7</v>
      </c>
    </row>
    <row r="1214" spans="2:7">
      <c r="B1214" s="422"/>
      <c r="C1214" s="422"/>
      <c r="G1214" s="2">
        <f>+G1213+E1214-F1214</f>
        <v>210.7</v>
      </c>
    </row>
    <row r="1215" spans="2:7">
      <c r="B1215" s="422"/>
      <c r="C1215" s="422"/>
      <c r="G1215" s="2">
        <f>+G1214+E1215-F1215</f>
        <v>210.7</v>
      </c>
    </row>
    <row r="1216" spans="2:7">
      <c r="B1216" s="422"/>
      <c r="C1216" s="422"/>
      <c r="G1216" s="2">
        <f>+G1215+E1216-F1216</f>
        <v>210.7</v>
      </c>
    </row>
    <row r="1217" spans="2:7">
      <c r="B1217" s="422"/>
      <c r="C1217" s="422"/>
      <c r="G1217" s="2">
        <f>+G1216+E1217-F1217</f>
        <v>210.7</v>
      </c>
    </row>
    <row r="1218" spans="2:7">
      <c r="B1218" s="422"/>
      <c r="C1218" s="422"/>
      <c r="G1218" s="2">
        <f>+G1217+E1218-F1218</f>
        <v>210.7</v>
      </c>
    </row>
    <row r="1219" spans="2:7">
      <c r="B1219" s="422"/>
      <c r="C1219" s="422"/>
      <c r="G1219" s="2">
        <f>+G1218+E1219-F1219</f>
        <v>210.7</v>
      </c>
    </row>
    <row r="1220" spans="2:7">
      <c r="B1220" s="422"/>
      <c r="C1220" s="422"/>
      <c r="G1220" s="2">
        <f>+G1219+E1220-F1220</f>
        <v>210.7</v>
      </c>
    </row>
    <row r="1221" spans="2:7">
      <c r="B1221" s="422"/>
      <c r="C1221" s="422"/>
      <c r="G1221" s="2">
        <f>+G1220+E1221-F1221</f>
        <v>210.7</v>
      </c>
    </row>
    <row r="1222" spans="2:7">
      <c r="B1222" s="422"/>
      <c r="C1222" s="422"/>
      <c r="G1222" s="2">
        <f>+G1221+E1222-F1222</f>
        <v>210.7</v>
      </c>
    </row>
    <row r="1223" spans="2:7">
      <c r="B1223" s="422"/>
      <c r="C1223" s="422"/>
      <c r="G1223" s="2">
        <f>+G1222+E1223-F1223</f>
        <v>210.7</v>
      </c>
    </row>
    <row r="1224" spans="2:7">
      <c r="B1224" s="422"/>
      <c r="C1224" s="422"/>
      <c r="G1224" s="2">
        <f>+G1223+E1224-F1224</f>
        <v>210.7</v>
      </c>
    </row>
    <row r="1225" spans="2:7">
      <c r="B1225" s="422"/>
      <c r="C1225" s="422"/>
      <c r="G1225" s="2">
        <f>+G1224+E1225-F1225</f>
        <v>210.7</v>
      </c>
    </row>
    <row r="1226" spans="2:7">
      <c r="B1226" s="422"/>
      <c r="C1226" s="422"/>
      <c r="G1226" s="2">
        <f>+G1225+E1226-F1226</f>
        <v>210.7</v>
      </c>
    </row>
    <row r="1227" spans="2:7">
      <c r="B1227" s="422"/>
      <c r="C1227" s="422"/>
      <c r="G1227" s="2">
        <f>+G1226+E1227-F1227</f>
        <v>210.7</v>
      </c>
    </row>
    <row r="1228" spans="2:7">
      <c r="B1228" s="422"/>
      <c r="C1228" s="422"/>
      <c r="G1228" s="2">
        <f>+G1227+E1228-F1228</f>
        <v>210.7</v>
      </c>
    </row>
    <row r="1229" spans="2:7">
      <c r="B1229" s="422"/>
      <c r="C1229" s="422"/>
      <c r="G1229" s="2">
        <f>+G1228+E1229-F1229</f>
        <v>210.7</v>
      </c>
    </row>
    <row r="1230" spans="2:7">
      <c r="B1230" s="422"/>
      <c r="C1230" s="422"/>
      <c r="G1230" s="2">
        <f>+G1229+E1230-F1230</f>
        <v>210.7</v>
      </c>
    </row>
    <row r="1231" spans="2:7">
      <c r="B1231" s="422"/>
      <c r="C1231" s="422"/>
      <c r="G1231" s="2">
        <f>+G1230+E1231-F1231</f>
        <v>210.7</v>
      </c>
    </row>
    <row r="1232" spans="2:7">
      <c r="B1232" s="422"/>
      <c r="C1232" s="422"/>
      <c r="G1232" s="2">
        <f>+G1231+E1232-F1232</f>
        <v>210.7</v>
      </c>
    </row>
    <row r="1233" spans="2:7">
      <c r="B1233" s="422"/>
      <c r="C1233" s="422"/>
      <c r="G1233" s="2">
        <f>+G1232+E1233-F1233</f>
        <v>210.7</v>
      </c>
    </row>
    <row r="1234" spans="2:7">
      <c r="B1234" s="422"/>
      <c r="C1234" s="422"/>
      <c r="G1234" s="2">
        <f>+G1233+E1234-F1234</f>
        <v>210.7</v>
      </c>
    </row>
    <row r="1235" spans="2:7">
      <c r="B1235" s="422"/>
      <c r="C1235" s="422"/>
      <c r="G1235" s="2">
        <f>+G1234+E1235-F1235</f>
        <v>210.7</v>
      </c>
    </row>
    <row r="1236" spans="2:7">
      <c r="B1236" s="422"/>
      <c r="C1236" s="422"/>
      <c r="G1236" s="2">
        <f>+G1235+E1236-F1236</f>
        <v>210.7</v>
      </c>
    </row>
    <row r="1237" spans="2:7">
      <c r="B1237" s="422"/>
      <c r="C1237" s="422"/>
      <c r="G1237" s="2">
        <f>+G1236+E1237-F1237</f>
        <v>210.7</v>
      </c>
    </row>
    <row r="1238" spans="2:7">
      <c r="B1238" s="422"/>
      <c r="C1238" s="422"/>
      <c r="G1238" s="2">
        <f>+G1237+E1238-F1238</f>
        <v>210.7</v>
      </c>
    </row>
    <row r="1239" spans="2:7">
      <c r="B1239" s="422"/>
      <c r="C1239" s="422"/>
      <c r="G1239" s="2">
        <f>+G1238+E1239-F1239</f>
        <v>210.7</v>
      </c>
    </row>
    <row r="1240" spans="2:7">
      <c r="B1240" s="422"/>
      <c r="C1240" s="422"/>
      <c r="G1240" s="2">
        <f>+G1239+E1240-F1240</f>
        <v>210.7</v>
      </c>
    </row>
    <row r="1241" spans="2:7">
      <c r="B1241" s="422"/>
      <c r="C1241" s="422"/>
      <c r="G1241" s="2">
        <f>+G1240+E1241-F1241</f>
        <v>210.7</v>
      </c>
    </row>
    <row r="1242" spans="2:7">
      <c r="B1242" s="422"/>
      <c r="C1242" s="422"/>
      <c r="G1242" s="2">
        <f>+G1241+E1242-F1242</f>
        <v>210.7</v>
      </c>
    </row>
    <row r="1243" spans="2:7">
      <c r="B1243" s="422"/>
      <c r="C1243" s="422"/>
      <c r="G1243" s="2">
        <f>+G1242+E1243-F1243</f>
        <v>210.7</v>
      </c>
    </row>
    <row r="1244" spans="2:7">
      <c r="B1244" s="422"/>
      <c r="C1244" s="422"/>
      <c r="G1244" s="2">
        <f>+G1243+E1244-F1244</f>
        <v>210.7</v>
      </c>
    </row>
    <row r="1245" spans="2:7">
      <c r="B1245" s="422"/>
      <c r="C1245" s="422"/>
      <c r="G1245" s="2">
        <f>+G1244+E1245-F1245</f>
        <v>210.7</v>
      </c>
    </row>
    <row r="1246" spans="2:7">
      <c r="B1246" s="422"/>
      <c r="C1246" s="422"/>
      <c r="G1246" s="2">
        <f>+G1245+E1246-F1246</f>
        <v>210.7</v>
      </c>
    </row>
    <row r="1247" spans="2:7">
      <c r="B1247" s="422"/>
      <c r="C1247" s="422"/>
      <c r="G1247" s="2">
        <f>+G1246+E1247-F1247</f>
        <v>210.7</v>
      </c>
    </row>
    <row r="1248" spans="2:7">
      <c r="B1248" s="422"/>
      <c r="C1248" s="422"/>
      <c r="G1248" s="2">
        <f>+G1247+E1248-F1248</f>
        <v>210.7</v>
      </c>
    </row>
    <row r="1249" spans="2:7">
      <c r="B1249" s="422"/>
      <c r="C1249" s="422"/>
      <c r="G1249" s="2">
        <f>+G1248+E1249-F1249</f>
        <v>210.7</v>
      </c>
    </row>
    <row r="1250" spans="2:7">
      <c r="B1250" s="422"/>
      <c r="C1250" s="422"/>
      <c r="G1250" s="2">
        <f>+G1249+E1250-F1250</f>
        <v>210.7</v>
      </c>
    </row>
    <row r="1251" spans="2:7">
      <c r="B1251" s="422"/>
      <c r="C1251" s="422"/>
      <c r="G1251" s="2">
        <f>+G1250+E1251-F1251</f>
        <v>210.7</v>
      </c>
    </row>
    <row r="1252" spans="2:7">
      <c r="B1252" s="422"/>
      <c r="C1252" s="422"/>
      <c r="G1252" s="2">
        <f>+G1251+E1252-F1252</f>
        <v>210.7</v>
      </c>
    </row>
    <row r="1253" spans="2:7">
      <c r="B1253" s="422"/>
      <c r="C1253" s="422"/>
      <c r="G1253" s="2">
        <f>+G1252+E1253-F1253</f>
        <v>210.7</v>
      </c>
    </row>
    <row r="1254" spans="2:7">
      <c r="B1254" s="422"/>
      <c r="C1254" s="422"/>
      <c r="G1254" s="2">
        <f>+G1253+E1254-F1254</f>
        <v>210.7</v>
      </c>
    </row>
    <row r="1255" spans="2:7">
      <c r="B1255" s="422"/>
      <c r="C1255" s="422"/>
      <c r="G1255" s="2">
        <f>+G1254+E1255-F1255</f>
        <v>210.7</v>
      </c>
    </row>
    <row r="1256" spans="2:7">
      <c r="B1256" s="422"/>
      <c r="C1256" s="422"/>
      <c r="G1256" s="2">
        <f>+G1255+E1256-F1256</f>
        <v>210.7</v>
      </c>
    </row>
    <row r="1257" spans="2:7">
      <c r="B1257" s="422"/>
      <c r="C1257" s="422"/>
      <c r="G1257" s="2">
        <f>+G1256+E1257-F1257</f>
        <v>210.7</v>
      </c>
    </row>
    <row r="1258" spans="2:7">
      <c r="B1258" s="422"/>
      <c r="C1258" s="422"/>
      <c r="G1258" s="2">
        <f>+G1257+E1258-F1258</f>
        <v>210.7</v>
      </c>
    </row>
    <row r="1259" spans="2:7">
      <c r="B1259" s="422"/>
      <c r="C1259" s="422"/>
      <c r="G1259" s="2">
        <f>+G1258+E1259-F1259</f>
        <v>210.7</v>
      </c>
    </row>
    <row r="1260" spans="2:7">
      <c r="B1260" s="422"/>
      <c r="C1260" s="422"/>
      <c r="G1260" s="2">
        <f>+G1259+E1260-F1260</f>
        <v>210.7</v>
      </c>
    </row>
    <row r="1261" spans="2:7">
      <c r="B1261" s="422"/>
      <c r="C1261" s="422"/>
      <c r="G1261" s="2">
        <f>+G1260+E1261-F1261</f>
        <v>210.7</v>
      </c>
    </row>
    <row r="1262" spans="2:7">
      <c r="B1262" s="422"/>
      <c r="C1262" s="422"/>
      <c r="G1262" s="2">
        <f>+G1261+E1262-F1262</f>
        <v>210.7</v>
      </c>
    </row>
    <row r="1263" spans="2:7">
      <c r="B1263" s="422"/>
      <c r="C1263" s="422"/>
      <c r="G1263" s="2">
        <f>+G1262+E1263-F1263</f>
        <v>210.7</v>
      </c>
    </row>
    <row r="1264" spans="2:7">
      <c r="B1264" s="422"/>
      <c r="C1264" s="422"/>
      <c r="G1264" s="2">
        <f>+G1263+E1264-F1264</f>
        <v>210.7</v>
      </c>
    </row>
    <row r="1265" spans="2:7">
      <c r="B1265" s="422"/>
      <c r="C1265" s="422"/>
      <c r="G1265" s="2">
        <f>+G1264+E1265-F1265</f>
        <v>210.7</v>
      </c>
    </row>
    <row r="1266" spans="2:7">
      <c r="B1266" s="422"/>
      <c r="C1266" s="422"/>
      <c r="G1266" s="2">
        <f>+G1265+E1266-F1266</f>
        <v>210.7</v>
      </c>
    </row>
    <row r="1267" spans="2:7">
      <c r="B1267" s="422"/>
      <c r="C1267" s="422"/>
      <c r="G1267" s="2">
        <f>+G1266+E1267-F1267</f>
        <v>210.7</v>
      </c>
    </row>
    <row r="1268" spans="2:7">
      <c r="B1268" s="422"/>
      <c r="C1268" s="422"/>
      <c r="G1268" s="2">
        <f>+G1267+E1268-F1268</f>
        <v>210.7</v>
      </c>
    </row>
    <row r="1269" spans="2:7">
      <c r="B1269" s="422"/>
      <c r="C1269" s="422"/>
      <c r="G1269" s="2">
        <f>+G1268+E1269-F1269</f>
        <v>210.7</v>
      </c>
    </row>
    <row r="1270" spans="2:7">
      <c r="B1270" s="422"/>
      <c r="C1270" s="422"/>
      <c r="G1270" s="2">
        <f>+G1269+E1270-F1270</f>
        <v>210.7</v>
      </c>
    </row>
    <row r="1271" spans="2:7">
      <c r="B1271" s="422"/>
      <c r="C1271" s="422"/>
      <c r="G1271" s="2">
        <f>+G1270+E1271-F1271</f>
        <v>210.7</v>
      </c>
    </row>
    <row r="1272" spans="2:7">
      <c r="B1272" s="422"/>
      <c r="C1272" s="422"/>
      <c r="G1272" s="2">
        <f>+G1271+E1272-F1272</f>
        <v>210.7</v>
      </c>
    </row>
    <row r="1273" spans="2:7">
      <c r="B1273" s="422"/>
      <c r="C1273" s="422"/>
      <c r="G1273" s="2">
        <f>+G1272+E1273-F1273</f>
        <v>210.7</v>
      </c>
    </row>
    <row r="1274" spans="2:7">
      <c r="B1274" s="422"/>
      <c r="C1274" s="422"/>
      <c r="G1274" s="2">
        <f>+G1273+E1274-F1274</f>
        <v>210.7</v>
      </c>
    </row>
    <row r="1275" spans="2:7">
      <c r="B1275" s="422"/>
      <c r="C1275" s="422"/>
      <c r="G1275" s="2">
        <f>+G1274+E1275-F1275</f>
        <v>210.7</v>
      </c>
    </row>
    <row r="1276" spans="2:7">
      <c r="B1276" s="422"/>
      <c r="C1276" s="422"/>
      <c r="G1276" s="2">
        <f>+G1275+E1276-F1276</f>
        <v>210.7</v>
      </c>
    </row>
    <row r="1277" spans="2:7">
      <c r="B1277" s="422"/>
      <c r="C1277" s="422"/>
      <c r="G1277" s="2">
        <f>+G1276+E1277-F1277</f>
        <v>210.7</v>
      </c>
    </row>
    <row r="1278" spans="2:7">
      <c r="B1278" s="422"/>
      <c r="C1278" s="422"/>
      <c r="G1278" s="2">
        <f>+G1277+E1278-F1278</f>
        <v>210.7</v>
      </c>
    </row>
    <row r="1279" spans="2:7">
      <c r="B1279" s="422"/>
      <c r="C1279" s="422"/>
      <c r="G1279" s="2">
        <f>+G1278+E1279-F1279</f>
        <v>210.7</v>
      </c>
    </row>
    <row r="1280" spans="2:7">
      <c r="B1280" s="422"/>
      <c r="C1280" s="422"/>
      <c r="G1280" s="2">
        <f>+G1279+E1280-F1280</f>
        <v>210.7</v>
      </c>
    </row>
    <row r="1281" spans="2:7">
      <c r="B1281" s="422"/>
      <c r="C1281" s="422"/>
      <c r="G1281" s="2">
        <f>+G1280+E1281-F1281</f>
        <v>210.7</v>
      </c>
    </row>
    <row r="1282" spans="2:7">
      <c r="B1282" s="422"/>
      <c r="C1282" s="422"/>
      <c r="G1282" s="2">
        <f>+G1281+E1282-F1282</f>
        <v>210.7</v>
      </c>
    </row>
    <row r="1283" spans="2:7">
      <c r="B1283" s="422"/>
      <c r="C1283" s="422"/>
      <c r="G1283" s="2">
        <f>+G1282+E1283-F1283</f>
        <v>210.7</v>
      </c>
    </row>
    <row r="1284" spans="2:7">
      <c r="B1284" s="422"/>
      <c r="C1284" s="422"/>
      <c r="G1284" s="2">
        <f>+G1283+E1284-F1284</f>
        <v>210.7</v>
      </c>
    </row>
    <row r="1285" spans="2:7">
      <c r="B1285" s="422"/>
      <c r="C1285" s="422"/>
      <c r="G1285" s="2">
        <f>+G1284+E1285-F1285</f>
        <v>210.7</v>
      </c>
    </row>
    <row r="1286" spans="2:7">
      <c r="B1286" s="422"/>
      <c r="C1286" s="422"/>
      <c r="G1286" s="2">
        <f>+G1285+E1286-F1286</f>
        <v>210.7</v>
      </c>
    </row>
    <row r="1287" spans="2:7">
      <c r="B1287" s="422"/>
      <c r="C1287" s="422"/>
      <c r="G1287" s="2">
        <f>+G1286+E1287-F1287</f>
        <v>210.7</v>
      </c>
    </row>
    <row r="1288" spans="2:7">
      <c r="B1288" s="422"/>
      <c r="C1288" s="422"/>
      <c r="G1288" s="2">
        <f>+G1287+E1288-F1288</f>
        <v>210.7</v>
      </c>
    </row>
    <row r="1289" spans="2:7">
      <c r="B1289" s="422"/>
      <c r="C1289" s="422"/>
      <c r="G1289" s="2">
        <f>+G1288+E1289-F1289</f>
        <v>210.7</v>
      </c>
    </row>
    <row r="1290" spans="2:7">
      <c r="B1290" s="422"/>
      <c r="C1290" s="422"/>
      <c r="G1290" s="2">
        <f>+G1289+E1290-F1290</f>
        <v>210.7</v>
      </c>
    </row>
    <row r="1291" spans="2:7">
      <c r="B1291" s="422"/>
      <c r="C1291" s="422"/>
      <c r="G1291" s="2">
        <f>+G1290+E1291-F1291</f>
        <v>210.7</v>
      </c>
    </row>
    <row r="1292" spans="2:7">
      <c r="B1292" s="422"/>
      <c r="C1292" s="422"/>
      <c r="G1292" s="2">
        <f>+G1291+E1292-F1292</f>
        <v>210.7</v>
      </c>
    </row>
    <row r="1293" spans="2:7">
      <c r="B1293" s="422"/>
      <c r="C1293" s="422"/>
      <c r="G1293" s="2">
        <f>+G1292+E1293-F1293</f>
        <v>210.7</v>
      </c>
    </row>
    <row r="1294" spans="2:7">
      <c r="B1294" s="422"/>
      <c r="C1294" s="422"/>
      <c r="G1294" s="2">
        <f>+G1293+E1294-F1294</f>
        <v>210.7</v>
      </c>
    </row>
    <row r="1295" spans="2:7">
      <c r="B1295" s="422"/>
      <c r="C1295" s="422"/>
      <c r="G1295" s="2">
        <f>+G1294+E1295-F1295</f>
        <v>210.7</v>
      </c>
    </row>
    <row r="1296" spans="2:7">
      <c r="B1296" s="422"/>
      <c r="C1296" s="422"/>
      <c r="G1296" s="2">
        <f>+G1295+E1296-F1296</f>
        <v>210.7</v>
      </c>
    </row>
    <row r="1297" spans="2:7">
      <c r="B1297" s="422"/>
      <c r="C1297" s="422"/>
      <c r="G1297" s="2">
        <f>+G1296+E1297-F1297</f>
        <v>210.7</v>
      </c>
    </row>
    <row r="1298" spans="2:7">
      <c r="B1298" s="422"/>
      <c r="C1298" s="422"/>
      <c r="G1298" s="2">
        <f>+G1297+E1298-F1298</f>
        <v>210.7</v>
      </c>
    </row>
    <row r="1299" spans="2:7">
      <c r="B1299" s="422"/>
      <c r="C1299" s="422"/>
      <c r="G1299" s="2">
        <f>+G1298+E1299-F1299</f>
        <v>210.7</v>
      </c>
    </row>
    <row r="1300" spans="2:7">
      <c r="B1300" s="422"/>
      <c r="C1300" s="422"/>
      <c r="G1300" s="2">
        <f>+G1299+E1300-F1300</f>
        <v>210.7</v>
      </c>
    </row>
    <row r="1301" spans="2:7">
      <c r="B1301" s="422"/>
      <c r="C1301" s="422"/>
      <c r="G1301" s="2">
        <f>+G1300+E1301-F1301</f>
        <v>210.7</v>
      </c>
    </row>
    <row r="1302" spans="2:7">
      <c r="B1302" s="422"/>
      <c r="C1302" s="422"/>
      <c r="G1302" s="2">
        <f>+G1301+E1302-F1302</f>
        <v>210.7</v>
      </c>
    </row>
    <row r="1303" spans="2:7">
      <c r="B1303" s="422"/>
      <c r="C1303" s="422"/>
      <c r="G1303" s="2">
        <f>+G1302+E1303-F1303</f>
        <v>210.7</v>
      </c>
    </row>
    <row r="1304" spans="2:7">
      <c r="B1304" s="422"/>
      <c r="C1304" s="422"/>
      <c r="G1304" s="2">
        <f>+G1303+E1304-F1304</f>
        <v>210.7</v>
      </c>
    </row>
    <row r="1305" spans="2:7">
      <c r="B1305" s="422"/>
      <c r="C1305" s="422"/>
      <c r="G1305" s="2">
        <f>+G1304+E1305-F1305</f>
        <v>210.7</v>
      </c>
    </row>
    <row r="1306" spans="2:7">
      <c r="B1306" s="422"/>
      <c r="C1306" s="422"/>
      <c r="G1306" s="2">
        <f>+G1305+E1306-F1306</f>
        <v>210.7</v>
      </c>
    </row>
    <row r="1307" spans="2:7">
      <c r="B1307" s="422"/>
      <c r="C1307" s="422"/>
      <c r="G1307" s="2">
        <f>+G1306+E1307-F1307</f>
        <v>210.7</v>
      </c>
    </row>
    <row r="1308" spans="2:7">
      <c r="B1308" s="422"/>
      <c r="C1308" s="422"/>
      <c r="G1308" s="2">
        <f>+G1307+E1308-F1308</f>
        <v>210.7</v>
      </c>
    </row>
    <row r="1309" spans="2:7">
      <c r="B1309" s="422"/>
      <c r="C1309" s="422"/>
      <c r="G1309" s="2">
        <f>+G1308+E1309-F1309</f>
        <v>210.7</v>
      </c>
    </row>
    <row r="1310" spans="2:7">
      <c r="B1310" s="422"/>
      <c r="C1310" s="422"/>
      <c r="G1310" s="2">
        <f>+G1309+E1310-F1310</f>
        <v>210.7</v>
      </c>
    </row>
    <row r="1311" spans="2:7">
      <c r="B1311" s="422"/>
      <c r="C1311" s="422"/>
      <c r="G1311" s="2">
        <f>+G1310+E1311-F1311</f>
        <v>210.7</v>
      </c>
    </row>
    <row r="1312" spans="2:7">
      <c r="B1312" s="422"/>
      <c r="C1312" s="422"/>
      <c r="G1312" s="2">
        <f>+G1311+E1312-F1312</f>
        <v>210.7</v>
      </c>
    </row>
    <row r="1313" spans="2:7">
      <c r="B1313" s="422"/>
      <c r="C1313" s="422"/>
      <c r="G1313" s="2">
        <f>+G1312+E1313-F1313</f>
        <v>210.7</v>
      </c>
    </row>
    <row r="1314" spans="2:7">
      <c r="B1314" s="422"/>
      <c r="C1314" s="422"/>
      <c r="G1314" s="2">
        <f>+G1313+E1314-F1314</f>
        <v>210.7</v>
      </c>
    </row>
    <row r="1315" spans="2:7">
      <c r="B1315" s="422"/>
      <c r="C1315" s="422"/>
      <c r="G1315" s="2">
        <f>+G1314+E1315-F1315</f>
        <v>210.7</v>
      </c>
    </row>
    <row r="1316" spans="2:7">
      <c r="B1316" s="422"/>
      <c r="C1316" s="422"/>
      <c r="G1316" s="2">
        <f>+G1315+E1316-F1316</f>
        <v>210.7</v>
      </c>
    </row>
    <row r="1317" spans="2:7">
      <c r="B1317" s="422"/>
      <c r="C1317" s="422"/>
      <c r="G1317" s="2">
        <f>+G1316+E1317-F1317</f>
        <v>210.7</v>
      </c>
    </row>
    <row r="1318" spans="2:7">
      <c r="B1318" s="422"/>
      <c r="C1318" s="422"/>
      <c r="G1318" s="2">
        <f>+G1317+E1318-F1318</f>
        <v>210.7</v>
      </c>
    </row>
    <row r="1319" spans="2:7">
      <c r="B1319" s="422"/>
      <c r="C1319" s="422"/>
      <c r="G1319" s="2">
        <f>+G1318+E1319-F1319</f>
        <v>210.7</v>
      </c>
    </row>
    <row r="1320" spans="2:7">
      <c r="B1320" s="422"/>
      <c r="C1320" s="422"/>
      <c r="G1320" s="2">
        <f>+G1319+E1320-F1320</f>
        <v>210.7</v>
      </c>
    </row>
    <row r="1321" spans="2:7">
      <c r="B1321" s="422"/>
      <c r="C1321" s="422"/>
      <c r="G1321" s="2">
        <f>+G1320+E1321-F1321</f>
        <v>210.7</v>
      </c>
    </row>
    <row r="1322" spans="2:7">
      <c r="B1322" s="422"/>
      <c r="C1322" s="422"/>
      <c r="G1322" s="2">
        <f>+G1321+E1322-F1322</f>
        <v>210.7</v>
      </c>
    </row>
    <row r="1323" spans="2:7">
      <c r="B1323" s="422"/>
      <c r="C1323" s="422"/>
      <c r="G1323" s="2">
        <f>+G1322+E1323-F1323</f>
        <v>210.7</v>
      </c>
    </row>
    <row r="1324" spans="2:7">
      <c r="B1324" s="422"/>
      <c r="C1324" s="422"/>
      <c r="G1324" s="2">
        <f>+G1323+E1324-F1324</f>
        <v>210.7</v>
      </c>
    </row>
    <row r="1325" spans="2:7">
      <c r="B1325" s="422"/>
      <c r="C1325" s="422"/>
      <c r="G1325" s="2">
        <f>+G1324+E1325-F1325</f>
        <v>210.7</v>
      </c>
    </row>
    <row r="1326" spans="2:7">
      <c r="B1326" s="422"/>
      <c r="C1326" s="422"/>
      <c r="G1326" s="2">
        <f>+G1325+E1326-F1326</f>
        <v>210.7</v>
      </c>
    </row>
  </sheetData>
  <autoFilter ref="A4:G701" xr:uid="{00000000-0001-0000-0800-000000000000}"/>
  <mergeCells count="4">
    <mergeCell ref="B2:G2"/>
    <mergeCell ref="J810:M810"/>
    <mergeCell ref="I1006:K1006"/>
    <mergeCell ref="I1027:K1027"/>
  </mergeCells>
  <pageMargins left="0.45866141700000002" right="0.20866141699999999" top="0.74803149599999996" bottom="0.49803149600000002" header="0.31496062992126" footer="0.31496062992126"/>
  <pageSetup paperSize="9" scale="85" orientation="portrait" r:id="rId1"/>
  <colBreaks count="1" manualBreakCount="1">
    <brk id="8" max="1048575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6D54E-2F7E-4DD1-BDC5-588DFE2861FA}">
  <sheetPr>
    <pageSetUpPr fitToPage="1"/>
  </sheetPr>
  <dimension ref="A2:O314"/>
  <sheetViews>
    <sheetView workbookViewId="0">
      <selection activeCell="B2" sqref="B2:G2"/>
    </sheetView>
  </sheetViews>
  <sheetFormatPr defaultRowHeight="15"/>
  <cols>
    <col min="1" max="1" width="11.42578125" style="3" bestFit="1" customWidth="1"/>
    <col min="2" max="2" width="14.5703125" style="7" bestFit="1" customWidth="1"/>
    <col min="3" max="3" width="16.28515625" style="7" customWidth="1"/>
    <col min="4" max="4" width="34" customWidth="1"/>
    <col min="5" max="5" width="10.85546875" customWidth="1"/>
    <col min="6" max="6" width="10.7109375" style="20" customWidth="1"/>
    <col min="10" max="10" width="18.7109375" bestFit="1" customWidth="1"/>
    <col min="11" max="11" width="34.140625" bestFit="1" customWidth="1"/>
    <col min="12" max="12" width="13.5703125" customWidth="1"/>
  </cols>
  <sheetData>
    <row r="2" spans="1:12">
      <c r="B2" s="440" t="s">
        <v>234</v>
      </c>
      <c r="C2" s="440"/>
      <c r="D2" s="440"/>
      <c r="E2" s="440"/>
      <c r="F2" s="440"/>
      <c r="G2" s="440"/>
    </row>
    <row r="3" spans="1:12">
      <c r="B3" s="422"/>
      <c r="C3" s="422"/>
      <c r="E3" s="5"/>
      <c r="F3" s="29"/>
    </row>
    <row r="4" spans="1:12" ht="41.25">
      <c r="A4" s="30" t="s">
        <v>1</v>
      </c>
      <c r="B4" s="11" t="s">
        <v>2</v>
      </c>
      <c r="C4" s="11" t="s">
        <v>3</v>
      </c>
      <c r="D4" s="11" t="s">
        <v>4</v>
      </c>
      <c r="E4" s="12" t="s">
        <v>5</v>
      </c>
      <c r="F4" s="133" t="s">
        <v>6</v>
      </c>
      <c r="G4" s="12" t="s">
        <v>7</v>
      </c>
    </row>
    <row r="5" spans="1:12">
      <c r="B5" s="422"/>
      <c r="C5" s="422"/>
      <c r="E5" s="5"/>
      <c r="F5" s="29"/>
      <c r="G5" s="2">
        <v>0</v>
      </c>
    </row>
    <row r="6" spans="1:12">
      <c r="A6" s="31">
        <v>45291</v>
      </c>
      <c r="B6" s="421" t="s">
        <v>10</v>
      </c>
      <c r="C6" s="421" t="s">
        <v>27</v>
      </c>
      <c r="D6" t="s">
        <v>12</v>
      </c>
      <c r="E6" s="2">
        <v>228</v>
      </c>
      <c r="F6" s="29"/>
      <c r="G6" s="2">
        <f>G5+E6-F6</f>
        <v>228</v>
      </c>
    </row>
    <row r="7" spans="1:12">
      <c r="B7" s="422"/>
      <c r="C7" s="422"/>
      <c r="D7" t="s">
        <v>13</v>
      </c>
      <c r="E7" s="2">
        <v>59.2</v>
      </c>
      <c r="F7" s="29"/>
      <c r="G7" s="2">
        <f t="shared" ref="G7:G71" si="0">G6+E7-F7</f>
        <v>287.2</v>
      </c>
    </row>
    <row r="8" spans="1:12">
      <c r="B8" s="422"/>
      <c r="C8" s="422"/>
      <c r="D8" t="s">
        <v>14</v>
      </c>
      <c r="E8" s="2">
        <v>60</v>
      </c>
      <c r="F8" s="29"/>
      <c r="G8" s="2">
        <f t="shared" si="0"/>
        <v>347.2</v>
      </c>
    </row>
    <row r="9" spans="1:12">
      <c r="B9" s="422"/>
      <c r="C9" s="422"/>
      <c r="D9" t="s">
        <v>15</v>
      </c>
      <c r="E9" s="2">
        <v>5</v>
      </c>
      <c r="F9" s="29"/>
      <c r="G9" s="2">
        <f t="shared" si="0"/>
        <v>352.2</v>
      </c>
    </row>
    <row r="10" spans="1:12">
      <c r="A10" s="3">
        <v>45348</v>
      </c>
      <c r="B10" s="422" t="s">
        <v>235</v>
      </c>
      <c r="C10" s="422" t="s">
        <v>27</v>
      </c>
      <c r="D10" t="s">
        <v>12</v>
      </c>
      <c r="E10" s="2"/>
      <c r="F10" s="29">
        <v>228</v>
      </c>
      <c r="G10" s="2">
        <f t="shared" si="0"/>
        <v>124.19999999999999</v>
      </c>
    </row>
    <row r="11" spans="1:12">
      <c r="A11" s="3">
        <v>45348</v>
      </c>
      <c r="B11" s="422" t="s">
        <v>235</v>
      </c>
      <c r="C11" s="422" t="s">
        <v>27</v>
      </c>
      <c r="D11" t="s">
        <v>13</v>
      </c>
      <c r="E11" s="2"/>
      <c r="F11" s="29">
        <v>59.2</v>
      </c>
      <c r="G11" s="2">
        <f t="shared" si="0"/>
        <v>64.999999999999986</v>
      </c>
    </row>
    <row r="12" spans="1:12">
      <c r="A12" s="3">
        <v>45348</v>
      </c>
      <c r="B12" s="422" t="s">
        <v>235</v>
      </c>
      <c r="C12" s="422" t="s">
        <v>27</v>
      </c>
      <c r="D12" t="s">
        <v>14</v>
      </c>
      <c r="E12" s="2"/>
      <c r="F12" s="29">
        <v>60</v>
      </c>
      <c r="G12" s="2">
        <f t="shared" si="0"/>
        <v>4.9999999999999858</v>
      </c>
    </row>
    <row r="13" spans="1:12">
      <c r="A13" s="3">
        <v>45348</v>
      </c>
      <c r="B13" s="422" t="s">
        <v>235</v>
      </c>
      <c r="C13" s="422" t="s">
        <v>27</v>
      </c>
      <c r="D13" t="s">
        <v>15</v>
      </c>
      <c r="E13" s="2"/>
      <c r="F13" s="29">
        <v>5</v>
      </c>
      <c r="G13" s="2">
        <f t="shared" si="0"/>
        <v>-1.4210854715202004E-14</v>
      </c>
    </row>
    <row r="14" spans="1:12">
      <c r="A14" s="81">
        <v>45322</v>
      </c>
      <c r="B14" s="421" t="s">
        <v>10</v>
      </c>
      <c r="C14" s="421" t="s">
        <v>11</v>
      </c>
      <c r="D14" t="s">
        <v>12</v>
      </c>
      <c r="E14" s="20">
        <v>254.6</v>
      </c>
      <c r="F14" s="29"/>
      <c r="G14" s="2">
        <f t="shared" si="0"/>
        <v>254.59999999999997</v>
      </c>
    </row>
    <row r="15" spans="1:12">
      <c r="A15" s="70"/>
      <c r="B15" s="422"/>
      <c r="C15" s="422"/>
      <c r="D15" t="s">
        <v>13</v>
      </c>
      <c r="E15" s="20">
        <v>70.2</v>
      </c>
      <c r="F15" s="29"/>
      <c r="G15" s="2">
        <f t="shared" si="0"/>
        <v>324.79999999999995</v>
      </c>
      <c r="J15" s="421"/>
      <c r="L15" s="2"/>
    </row>
    <row r="16" spans="1:12">
      <c r="A16" s="70"/>
      <c r="B16" s="422"/>
      <c r="C16" s="422"/>
      <c r="D16" t="s">
        <v>14</v>
      </c>
      <c r="E16" s="207">
        <v>60</v>
      </c>
      <c r="F16" s="29"/>
      <c r="G16" s="2">
        <f t="shared" si="0"/>
        <v>384.79999999999995</v>
      </c>
      <c r="J16" s="422"/>
      <c r="L16" s="2"/>
    </row>
    <row r="17" spans="1:12">
      <c r="A17" s="70"/>
      <c r="B17" s="422"/>
      <c r="C17" s="422"/>
      <c r="D17" t="s">
        <v>15</v>
      </c>
      <c r="E17" s="207">
        <v>5</v>
      </c>
      <c r="F17" s="29"/>
      <c r="G17" s="2">
        <f t="shared" si="0"/>
        <v>389.79999999999995</v>
      </c>
      <c r="J17" s="422"/>
      <c r="L17" s="2"/>
    </row>
    <row r="18" spans="1:12">
      <c r="B18" s="422"/>
      <c r="C18" s="422"/>
      <c r="D18" t="s">
        <v>119</v>
      </c>
      <c r="E18" s="2">
        <v>24.2</v>
      </c>
      <c r="F18" s="29"/>
      <c r="G18" s="2">
        <f t="shared" si="0"/>
        <v>413.99999999999994</v>
      </c>
      <c r="J18" s="422"/>
      <c r="L18" s="2"/>
    </row>
    <row r="19" spans="1:12">
      <c r="A19" s="3">
        <v>45348</v>
      </c>
      <c r="B19" s="422" t="s">
        <v>235</v>
      </c>
      <c r="C19" s="422" t="s">
        <v>11</v>
      </c>
      <c r="D19" t="s">
        <v>12</v>
      </c>
      <c r="E19" s="2"/>
      <c r="F19" s="20">
        <v>254.6</v>
      </c>
      <c r="G19" s="2">
        <f t="shared" si="0"/>
        <v>159.39999999999995</v>
      </c>
      <c r="L19" s="5"/>
    </row>
    <row r="20" spans="1:12">
      <c r="A20" s="3">
        <v>45348</v>
      </c>
      <c r="B20" s="422" t="s">
        <v>235</v>
      </c>
      <c r="C20" s="422" t="s">
        <v>11</v>
      </c>
      <c r="D20" t="s">
        <v>13</v>
      </c>
      <c r="F20" s="20">
        <v>70.2</v>
      </c>
      <c r="G20" s="2">
        <f t="shared" si="0"/>
        <v>89.199999999999946</v>
      </c>
    </row>
    <row r="21" spans="1:12">
      <c r="A21" s="3">
        <v>45348</v>
      </c>
      <c r="B21" s="422" t="s">
        <v>235</v>
      </c>
      <c r="C21" s="422" t="s">
        <v>11</v>
      </c>
      <c r="D21" t="s">
        <v>14</v>
      </c>
      <c r="F21" s="212">
        <v>60</v>
      </c>
      <c r="G21" s="2">
        <f t="shared" si="0"/>
        <v>29.199999999999946</v>
      </c>
    </row>
    <row r="22" spans="1:12">
      <c r="A22" s="3">
        <v>45348</v>
      </c>
      <c r="B22" s="422" t="s">
        <v>235</v>
      </c>
      <c r="C22" s="422" t="s">
        <v>11</v>
      </c>
      <c r="D22" t="s">
        <v>15</v>
      </c>
      <c r="F22" s="212">
        <v>5</v>
      </c>
      <c r="G22" s="2">
        <f t="shared" si="0"/>
        <v>24.199999999999946</v>
      </c>
    </row>
    <row r="23" spans="1:12">
      <c r="A23" s="3">
        <v>45358</v>
      </c>
      <c r="B23" s="422" t="s">
        <v>236</v>
      </c>
      <c r="C23" s="422" t="s">
        <v>11</v>
      </c>
      <c r="D23" t="s">
        <v>119</v>
      </c>
      <c r="F23" s="212">
        <v>24.2</v>
      </c>
      <c r="G23" s="2">
        <f t="shared" si="0"/>
        <v>-5.3290705182007514E-14</v>
      </c>
    </row>
    <row r="24" spans="1:12">
      <c r="A24" s="31">
        <v>45351</v>
      </c>
      <c r="B24" s="421" t="s">
        <v>10</v>
      </c>
      <c r="C24" s="421" t="s">
        <v>17</v>
      </c>
      <c r="D24" t="s">
        <v>12</v>
      </c>
      <c r="E24" s="20">
        <v>263.8</v>
      </c>
      <c r="G24" s="2">
        <f t="shared" si="0"/>
        <v>263.79999999999995</v>
      </c>
    </row>
    <row r="25" spans="1:12">
      <c r="B25" s="422"/>
      <c r="C25" s="422"/>
      <c r="D25" t="s">
        <v>13</v>
      </c>
      <c r="E25" s="20">
        <v>59.7</v>
      </c>
      <c r="G25" s="2">
        <f t="shared" si="0"/>
        <v>323.49999999999994</v>
      </c>
    </row>
    <row r="26" spans="1:12">
      <c r="B26" s="422"/>
      <c r="C26" s="422"/>
      <c r="D26" t="s">
        <v>14</v>
      </c>
      <c r="E26" s="207">
        <v>58</v>
      </c>
      <c r="G26" s="2">
        <f t="shared" si="0"/>
        <v>381.49999999999994</v>
      </c>
    </row>
    <row r="27" spans="1:12">
      <c r="B27" s="422"/>
      <c r="C27" s="422"/>
      <c r="D27" t="s">
        <v>15</v>
      </c>
      <c r="E27" s="207">
        <v>5</v>
      </c>
      <c r="G27" s="2">
        <f t="shared" si="0"/>
        <v>386.49999999999994</v>
      </c>
    </row>
    <row r="28" spans="1:12">
      <c r="A28" s="3">
        <v>45358</v>
      </c>
      <c r="B28" s="422" t="s">
        <v>236</v>
      </c>
      <c r="C28" s="422" t="s">
        <v>17</v>
      </c>
      <c r="D28" t="s">
        <v>14</v>
      </c>
      <c r="F28" s="212">
        <v>58</v>
      </c>
      <c r="G28" s="2">
        <f t="shared" si="0"/>
        <v>328.49999999999994</v>
      </c>
      <c r="J28" s="28"/>
    </row>
    <row r="29" spans="1:12">
      <c r="A29" s="3">
        <v>45358</v>
      </c>
      <c r="B29" s="422" t="s">
        <v>236</v>
      </c>
      <c r="C29" s="422" t="s">
        <v>17</v>
      </c>
      <c r="D29" t="s">
        <v>15</v>
      </c>
      <c r="F29" s="212">
        <v>5</v>
      </c>
      <c r="G29" s="2">
        <f t="shared" si="0"/>
        <v>323.49999999999994</v>
      </c>
    </row>
    <row r="30" spans="1:12">
      <c r="A30" s="3">
        <v>45376</v>
      </c>
      <c r="B30" s="422">
        <v>28609</v>
      </c>
      <c r="C30" s="422" t="s">
        <v>17</v>
      </c>
      <c r="D30" t="s">
        <v>12</v>
      </c>
      <c r="F30" s="20">
        <v>263.8</v>
      </c>
      <c r="G30" s="2">
        <f t="shared" si="0"/>
        <v>59.699999999999932</v>
      </c>
      <c r="I30" s="28"/>
    </row>
    <row r="31" spans="1:12">
      <c r="A31" s="3">
        <v>45376</v>
      </c>
      <c r="B31" s="422">
        <v>28609</v>
      </c>
      <c r="C31" s="422" t="s">
        <v>17</v>
      </c>
      <c r="D31" t="s">
        <v>13</v>
      </c>
      <c r="F31" s="20">
        <v>59.7</v>
      </c>
      <c r="G31" s="2">
        <f t="shared" si="0"/>
        <v>-7.1054273576010019E-14</v>
      </c>
    </row>
    <row r="32" spans="1:12">
      <c r="A32" s="31">
        <v>45382</v>
      </c>
      <c r="B32" s="421" t="s">
        <v>10</v>
      </c>
      <c r="C32" s="421" t="s">
        <v>18</v>
      </c>
      <c r="D32" t="s">
        <v>12</v>
      </c>
      <c r="E32" s="2">
        <v>255.4</v>
      </c>
      <c r="G32" s="2">
        <f t="shared" si="0"/>
        <v>255.39999999999992</v>
      </c>
    </row>
    <row r="33" spans="1:10">
      <c r="B33" s="422"/>
      <c r="C33" s="422"/>
      <c r="D33" t="s">
        <v>13</v>
      </c>
      <c r="E33" s="2">
        <v>41</v>
      </c>
      <c r="G33" s="2">
        <f t="shared" si="0"/>
        <v>296.39999999999992</v>
      </c>
    </row>
    <row r="34" spans="1:10">
      <c r="B34" s="422"/>
      <c r="C34" s="422"/>
      <c r="D34" t="s">
        <v>14</v>
      </c>
      <c r="E34" s="2">
        <v>60</v>
      </c>
      <c r="G34" s="2">
        <f t="shared" si="0"/>
        <v>356.39999999999992</v>
      </c>
    </row>
    <row r="35" spans="1:10">
      <c r="B35" s="422"/>
      <c r="C35" s="422"/>
      <c r="D35" t="s">
        <v>15</v>
      </c>
      <c r="E35" s="2">
        <v>5</v>
      </c>
      <c r="G35" s="2">
        <f t="shared" si="0"/>
        <v>361.39999999999992</v>
      </c>
    </row>
    <row r="36" spans="1:10">
      <c r="A36" s="3">
        <v>45430</v>
      </c>
      <c r="B36" s="422">
        <v>28883</v>
      </c>
      <c r="C36" s="422" t="s">
        <v>18</v>
      </c>
      <c r="D36" t="s">
        <v>12</v>
      </c>
      <c r="E36" s="2"/>
      <c r="F36" s="29">
        <v>255.4</v>
      </c>
      <c r="G36" s="2">
        <f t="shared" si="0"/>
        <v>105.99999999999991</v>
      </c>
    </row>
    <row r="37" spans="1:10">
      <c r="A37" s="3">
        <v>45430</v>
      </c>
      <c r="B37" s="422">
        <v>28883</v>
      </c>
      <c r="C37" s="422" t="s">
        <v>18</v>
      </c>
      <c r="D37" t="s">
        <v>13</v>
      </c>
      <c r="E37" s="2"/>
      <c r="F37" s="29">
        <v>41</v>
      </c>
      <c r="G37" s="2">
        <f t="shared" si="0"/>
        <v>64.999999999999915</v>
      </c>
    </row>
    <row r="38" spans="1:10">
      <c r="A38" s="3">
        <v>45430</v>
      </c>
      <c r="B38" s="422">
        <v>28883</v>
      </c>
      <c r="C38" s="422" t="s">
        <v>18</v>
      </c>
      <c r="D38" t="s">
        <v>14</v>
      </c>
      <c r="E38" s="2"/>
      <c r="F38" s="29">
        <v>60</v>
      </c>
      <c r="G38" s="2">
        <f t="shared" si="0"/>
        <v>4.9999999999999147</v>
      </c>
    </row>
    <row r="39" spans="1:10">
      <c r="A39" s="3">
        <v>45430</v>
      </c>
      <c r="B39" s="422">
        <v>28883</v>
      </c>
      <c r="C39" s="422" t="s">
        <v>18</v>
      </c>
      <c r="D39" t="s">
        <v>15</v>
      </c>
      <c r="E39" s="2"/>
      <c r="F39" s="29">
        <v>5</v>
      </c>
      <c r="G39" s="2">
        <f t="shared" si="0"/>
        <v>-8.5265128291212022E-14</v>
      </c>
    </row>
    <row r="40" spans="1:10">
      <c r="A40" s="31">
        <v>45412</v>
      </c>
      <c r="B40" s="421" t="s">
        <v>10</v>
      </c>
      <c r="C40" s="421" t="s">
        <v>19</v>
      </c>
      <c r="D40" t="s">
        <v>12</v>
      </c>
      <c r="E40" s="207">
        <v>253.9</v>
      </c>
      <c r="G40" s="2">
        <f t="shared" si="0"/>
        <v>253.89999999999992</v>
      </c>
      <c r="H40" s="28"/>
    </row>
    <row r="41" spans="1:10">
      <c r="B41" s="422"/>
      <c r="C41" s="422"/>
      <c r="D41" t="s">
        <v>13</v>
      </c>
      <c r="E41" s="207">
        <v>44.5</v>
      </c>
      <c r="G41" s="2">
        <f t="shared" si="0"/>
        <v>298.39999999999992</v>
      </c>
    </row>
    <row r="42" spans="1:10">
      <c r="B42" s="422"/>
      <c r="C42" s="422"/>
      <c r="D42" t="s">
        <v>14</v>
      </c>
      <c r="E42" s="207">
        <v>60</v>
      </c>
      <c r="G42" s="2">
        <f t="shared" si="0"/>
        <v>358.39999999999992</v>
      </c>
      <c r="J42" s="207"/>
    </row>
    <row r="43" spans="1:10">
      <c r="B43" s="422"/>
      <c r="C43" s="422"/>
      <c r="D43" t="s">
        <v>15</v>
      </c>
      <c r="E43" s="207">
        <v>5</v>
      </c>
      <c r="G43" s="2">
        <f t="shared" si="0"/>
        <v>363.39999999999992</v>
      </c>
      <c r="J43" s="207"/>
    </row>
    <row r="44" spans="1:10">
      <c r="A44" s="3">
        <v>45461</v>
      </c>
      <c r="B44" s="422">
        <v>29027</v>
      </c>
      <c r="C44" s="422" t="s">
        <v>19</v>
      </c>
      <c r="D44" t="s">
        <v>12</v>
      </c>
      <c r="E44" s="207"/>
      <c r="F44" s="212">
        <v>253.9</v>
      </c>
      <c r="G44" s="2">
        <f t="shared" si="0"/>
        <v>109.49999999999991</v>
      </c>
      <c r="J44" s="207"/>
    </row>
    <row r="45" spans="1:10">
      <c r="A45" s="3">
        <v>45461</v>
      </c>
      <c r="B45" s="422">
        <v>29027</v>
      </c>
      <c r="C45" s="422" t="s">
        <v>19</v>
      </c>
      <c r="D45" t="s">
        <v>13</v>
      </c>
      <c r="E45" s="207"/>
      <c r="F45" s="212">
        <v>44.5</v>
      </c>
      <c r="G45" s="2">
        <f t="shared" si="0"/>
        <v>64.999999999999915</v>
      </c>
      <c r="J45" s="207"/>
    </row>
    <row r="46" spans="1:10">
      <c r="A46" s="3">
        <v>45461</v>
      </c>
      <c r="B46" s="422">
        <v>29027</v>
      </c>
      <c r="C46" s="422" t="s">
        <v>19</v>
      </c>
      <c r="D46" t="s">
        <v>14</v>
      </c>
      <c r="E46" s="207"/>
      <c r="F46" s="212">
        <v>60</v>
      </c>
      <c r="G46" s="2">
        <f t="shared" si="0"/>
        <v>4.9999999999999147</v>
      </c>
      <c r="J46" s="207"/>
    </row>
    <row r="47" spans="1:10">
      <c r="A47" s="3">
        <v>45461</v>
      </c>
      <c r="B47" s="422">
        <v>29027</v>
      </c>
      <c r="C47" s="422" t="s">
        <v>19</v>
      </c>
      <c r="D47" t="s">
        <v>15</v>
      </c>
      <c r="E47" s="207"/>
      <c r="F47" s="212">
        <v>5</v>
      </c>
      <c r="G47" s="2">
        <f t="shared" si="0"/>
        <v>-8.5265128291212022E-14</v>
      </c>
      <c r="J47" s="207"/>
    </row>
    <row r="48" spans="1:10">
      <c r="A48" s="31">
        <v>45443</v>
      </c>
      <c r="B48" s="421" t="s">
        <v>10</v>
      </c>
      <c r="C48" s="421" t="s">
        <v>20</v>
      </c>
      <c r="D48" t="s">
        <v>12</v>
      </c>
      <c r="E48" s="207">
        <v>231</v>
      </c>
      <c r="G48" s="2">
        <f t="shared" si="0"/>
        <v>230.99999999999991</v>
      </c>
      <c r="J48" s="207"/>
    </row>
    <row r="49" spans="1:10">
      <c r="B49" s="422"/>
      <c r="C49" s="422"/>
      <c r="D49" t="s">
        <v>13</v>
      </c>
      <c r="E49" s="207">
        <v>51.2</v>
      </c>
      <c r="G49" s="2">
        <f t="shared" si="0"/>
        <v>282.19999999999993</v>
      </c>
      <c r="J49" s="207"/>
    </row>
    <row r="50" spans="1:10">
      <c r="B50" s="422"/>
      <c r="C50" s="422"/>
      <c r="D50" t="s">
        <v>14</v>
      </c>
      <c r="E50" s="207">
        <v>60</v>
      </c>
      <c r="G50" s="2">
        <f t="shared" si="0"/>
        <v>342.19999999999993</v>
      </c>
      <c r="J50" s="28"/>
    </row>
    <row r="51" spans="1:10">
      <c r="B51" s="422"/>
      <c r="C51" s="422"/>
      <c r="D51" t="s">
        <v>15</v>
      </c>
      <c r="E51" s="207">
        <v>5</v>
      </c>
      <c r="G51" s="2">
        <f t="shared" si="0"/>
        <v>347.19999999999993</v>
      </c>
      <c r="J51" s="28"/>
    </row>
    <row r="52" spans="1:10">
      <c r="A52" s="3">
        <v>45469</v>
      </c>
      <c r="B52" s="422">
        <v>29105</v>
      </c>
      <c r="C52" s="422" t="s">
        <v>20</v>
      </c>
      <c r="D52" t="s">
        <v>12</v>
      </c>
      <c r="F52" s="212">
        <v>231</v>
      </c>
      <c r="G52" s="2">
        <f t="shared" si="0"/>
        <v>116.19999999999993</v>
      </c>
    </row>
    <row r="53" spans="1:10">
      <c r="A53" s="3">
        <v>45469</v>
      </c>
      <c r="B53" s="422">
        <v>29105</v>
      </c>
      <c r="C53" s="422" t="s">
        <v>20</v>
      </c>
      <c r="D53" t="s">
        <v>13</v>
      </c>
      <c r="F53" s="212">
        <v>51.2</v>
      </c>
      <c r="G53" s="2">
        <f t="shared" si="0"/>
        <v>64.999999999999929</v>
      </c>
    </row>
    <row r="54" spans="1:10">
      <c r="A54" s="3">
        <v>45469</v>
      </c>
      <c r="B54" s="422">
        <v>29105</v>
      </c>
      <c r="C54" s="422" t="s">
        <v>20</v>
      </c>
      <c r="D54" t="s">
        <v>14</v>
      </c>
      <c r="F54" s="212">
        <v>60</v>
      </c>
      <c r="G54" s="2">
        <f t="shared" si="0"/>
        <v>4.9999999999999289</v>
      </c>
    </row>
    <row r="55" spans="1:10">
      <c r="A55" s="3">
        <v>45469</v>
      </c>
      <c r="B55" s="422">
        <v>29105</v>
      </c>
      <c r="C55" s="422" t="s">
        <v>20</v>
      </c>
      <c r="D55" t="s">
        <v>15</v>
      </c>
      <c r="F55" s="212">
        <v>5</v>
      </c>
      <c r="G55" s="2">
        <f t="shared" si="0"/>
        <v>-7.1054273576010019E-14</v>
      </c>
    </row>
    <row r="56" spans="1:10">
      <c r="A56" s="81">
        <v>45473</v>
      </c>
      <c r="B56" s="421" t="s">
        <v>10</v>
      </c>
      <c r="C56" s="421" t="s">
        <v>21</v>
      </c>
      <c r="D56" t="s">
        <v>12</v>
      </c>
      <c r="E56" s="207">
        <v>224.3</v>
      </c>
      <c r="G56" s="2">
        <f t="shared" si="0"/>
        <v>224.29999999999995</v>
      </c>
    </row>
    <row r="57" spans="1:10">
      <c r="A57" s="70"/>
      <c r="B57" s="422"/>
      <c r="C57" s="422"/>
      <c r="D57" t="s">
        <v>13</v>
      </c>
      <c r="E57" s="207">
        <v>52.2</v>
      </c>
      <c r="G57" s="2">
        <f t="shared" si="0"/>
        <v>276.49999999999994</v>
      </c>
    </row>
    <row r="58" spans="1:10">
      <c r="A58" s="70"/>
      <c r="B58" s="422"/>
      <c r="C58" s="422"/>
      <c r="D58" t="s">
        <v>14</v>
      </c>
      <c r="E58" s="207">
        <v>60</v>
      </c>
      <c r="G58" s="2">
        <f t="shared" si="0"/>
        <v>336.49999999999994</v>
      </c>
    </row>
    <row r="59" spans="1:10">
      <c r="A59" s="70"/>
      <c r="B59" s="422"/>
      <c r="C59" s="422"/>
      <c r="D59" t="s">
        <v>15</v>
      </c>
      <c r="E59" s="207">
        <v>5</v>
      </c>
      <c r="G59" s="2">
        <f t="shared" si="0"/>
        <v>341.49999999999994</v>
      </c>
      <c r="I59" s="28"/>
    </row>
    <row r="60" spans="1:10">
      <c r="A60" s="70">
        <v>45516</v>
      </c>
      <c r="B60" s="422">
        <v>29526</v>
      </c>
      <c r="C60" s="422" t="s">
        <v>21</v>
      </c>
      <c r="D60" t="s">
        <v>12</v>
      </c>
      <c r="E60" s="207"/>
      <c r="F60" s="212">
        <v>224.3</v>
      </c>
      <c r="G60" s="2">
        <f t="shared" si="0"/>
        <v>117.19999999999993</v>
      </c>
      <c r="I60" s="28"/>
    </row>
    <row r="61" spans="1:10">
      <c r="A61" s="70">
        <v>45516</v>
      </c>
      <c r="B61" s="422">
        <v>29526</v>
      </c>
      <c r="C61" s="422" t="s">
        <v>21</v>
      </c>
      <c r="D61" t="s">
        <v>13</v>
      </c>
      <c r="E61" s="207"/>
      <c r="F61" s="212">
        <v>52.2</v>
      </c>
      <c r="G61" s="2">
        <f t="shared" si="0"/>
        <v>64.999999999999929</v>
      </c>
      <c r="I61" s="28"/>
    </row>
    <row r="62" spans="1:10">
      <c r="A62" s="70">
        <v>45516</v>
      </c>
      <c r="B62" s="422">
        <v>29526</v>
      </c>
      <c r="C62" s="422" t="s">
        <v>21</v>
      </c>
      <c r="D62" t="s">
        <v>14</v>
      </c>
      <c r="E62" s="207"/>
      <c r="F62" s="212">
        <v>60</v>
      </c>
      <c r="G62" s="2">
        <f t="shared" si="0"/>
        <v>4.9999999999999289</v>
      </c>
      <c r="I62" s="28"/>
    </row>
    <row r="63" spans="1:10">
      <c r="A63" s="70">
        <v>45516</v>
      </c>
      <c r="B63" s="422">
        <v>29526</v>
      </c>
      <c r="C63" s="422" t="s">
        <v>21</v>
      </c>
      <c r="D63" t="s">
        <v>15</v>
      </c>
      <c r="E63" s="207"/>
      <c r="F63" s="212">
        <v>5</v>
      </c>
      <c r="G63" s="2">
        <f t="shared" si="0"/>
        <v>-7.1054273576010019E-14</v>
      </c>
      <c r="I63" s="28"/>
    </row>
    <row r="64" spans="1:10">
      <c r="A64" s="31">
        <v>45504</v>
      </c>
      <c r="B64" s="421" t="s">
        <v>10</v>
      </c>
      <c r="C64" s="421" t="s">
        <v>22</v>
      </c>
      <c r="D64" t="s">
        <v>12</v>
      </c>
      <c r="E64" s="207">
        <v>220.2</v>
      </c>
      <c r="F64" s="212"/>
      <c r="G64" s="2">
        <f t="shared" si="0"/>
        <v>220.19999999999993</v>
      </c>
    </row>
    <row r="65" spans="1:12">
      <c r="B65" s="422"/>
      <c r="C65" s="422"/>
      <c r="D65" t="s">
        <v>13</v>
      </c>
      <c r="E65" s="207">
        <v>66.5</v>
      </c>
      <c r="G65" s="2">
        <f t="shared" si="0"/>
        <v>286.69999999999993</v>
      </c>
    </row>
    <row r="66" spans="1:12">
      <c r="B66" s="422"/>
      <c r="C66" s="422"/>
      <c r="D66" t="s">
        <v>14</v>
      </c>
      <c r="E66" s="207">
        <v>60</v>
      </c>
      <c r="G66" s="2">
        <f t="shared" si="0"/>
        <v>346.69999999999993</v>
      </c>
    </row>
    <row r="67" spans="1:12">
      <c r="B67" s="422"/>
      <c r="C67" s="422"/>
      <c r="D67" t="s">
        <v>15</v>
      </c>
      <c r="E67" s="207">
        <v>5</v>
      </c>
      <c r="G67" s="2">
        <f t="shared" si="0"/>
        <v>351.69999999999993</v>
      </c>
    </row>
    <row r="68" spans="1:12">
      <c r="B68" s="422"/>
      <c r="C68" s="422"/>
      <c r="D68" t="s">
        <v>56</v>
      </c>
      <c r="E68" s="207">
        <v>250</v>
      </c>
      <c r="G68" s="2">
        <f t="shared" si="0"/>
        <v>601.69999999999993</v>
      </c>
    </row>
    <row r="69" spans="1:12">
      <c r="A69" s="3">
        <v>45538</v>
      </c>
      <c r="B69" s="422">
        <v>29602</v>
      </c>
      <c r="C69" s="422" t="s">
        <v>22</v>
      </c>
      <c r="D69" t="s">
        <v>12</v>
      </c>
      <c r="F69" s="212">
        <v>220.2</v>
      </c>
      <c r="G69" s="2">
        <f t="shared" si="0"/>
        <v>381.49999999999994</v>
      </c>
    </row>
    <row r="70" spans="1:12">
      <c r="A70" s="3">
        <v>45538</v>
      </c>
      <c r="B70" s="422">
        <v>29602</v>
      </c>
      <c r="C70" s="422" t="s">
        <v>22</v>
      </c>
      <c r="D70" t="s">
        <v>13</v>
      </c>
      <c r="F70" s="212">
        <v>66.5</v>
      </c>
      <c r="G70" s="2">
        <f t="shared" si="0"/>
        <v>314.99999999999994</v>
      </c>
    </row>
    <row r="71" spans="1:12">
      <c r="A71" s="3">
        <v>45538</v>
      </c>
      <c r="B71" s="422">
        <v>29602</v>
      </c>
      <c r="C71" s="422" t="s">
        <v>22</v>
      </c>
      <c r="D71" t="s">
        <v>14</v>
      </c>
      <c r="F71" s="212">
        <v>60</v>
      </c>
      <c r="G71" s="2">
        <f t="shared" si="0"/>
        <v>254.99999999999994</v>
      </c>
    </row>
    <row r="72" spans="1:12">
      <c r="A72" s="3">
        <v>45538</v>
      </c>
      <c r="B72" s="422">
        <v>29602</v>
      </c>
      <c r="C72" s="422" t="s">
        <v>22</v>
      </c>
      <c r="D72" t="s">
        <v>15</v>
      </c>
      <c r="F72" s="212">
        <v>5</v>
      </c>
      <c r="G72" s="2">
        <f t="shared" ref="G72:G74" si="1">G71+E72-F72</f>
        <v>249.99999999999994</v>
      </c>
    </row>
    <row r="73" spans="1:12">
      <c r="A73" s="3">
        <v>45499</v>
      </c>
      <c r="B73" s="422">
        <v>29439</v>
      </c>
      <c r="C73" s="422" t="s">
        <v>22</v>
      </c>
      <c r="D73" t="s">
        <v>56</v>
      </c>
      <c r="F73" s="212">
        <v>250</v>
      </c>
      <c r="G73" s="2">
        <f t="shared" si="1"/>
        <v>0</v>
      </c>
    </row>
    <row r="74" spans="1:12">
      <c r="A74" s="31">
        <v>45535</v>
      </c>
      <c r="B74" s="421" t="s">
        <v>10</v>
      </c>
      <c r="C74" s="421" t="s">
        <v>57</v>
      </c>
      <c r="D74" t="s">
        <v>12</v>
      </c>
      <c r="E74" s="207">
        <v>220.9</v>
      </c>
      <c r="G74" s="2">
        <f t="shared" si="1"/>
        <v>220.9</v>
      </c>
    </row>
    <row r="75" spans="1:12">
      <c r="B75" s="422"/>
      <c r="C75" s="422"/>
      <c r="D75" t="s">
        <v>13</v>
      </c>
      <c r="E75" s="207">
        <v>54.4</v>
      </c>
      <c r="G75" s="2">
        <f t="shared" ref="G75:G120" si="2">G74+E75-F75</f>
        <v>275.3</v>
      </c>
    </row>
    <row r="76" spans="1:12">
      <c r="B76" s="422"/>
      <c r="C76" s="422"/>
      <c r="D76" t="s">
        <v>14</v>
      </c>
      <c r="E76" s="207">
        <v>60</v>
      </c>
      <c r="G76" s="2">
        <f t="shared" si="2"/>
        <v>335.3</v>
      </c>
      <c r="J76" s="421"/>
      <c r="L76" s="207"/>
    </row>
    <row r="77" spans="1:12">
      <c r="B77" s="422"/>
      <c r="C77" s="422"/>
      <c r="D77" t="s">
        <v>15</v>
      </c>
      <c r="E77" s="207">
        <v>5</v>
      </c>
      <c r="G77" s="2">
        <f t="shared" si="2"/>
        <v>340.3</v>
      </c>
      <c r="J77" s="422"/>
      <c r="L77" s="207"/>
    </row>
    <row r="78" spans="1:12">
      <c r="A78" s="3">
        <v>45568</v>
      </c>
      <c r="B78" s="422">
        <v>29764</v>
      </c>
      <c r="C78" s="422" t="s">
        <v>57</v>
      </c>
      <c r="D78" t="s">
        <v>12</v>
      </c>
      <c r="F78" s="212">
        <v>220.9</v>
      </c>
      <c r="G78" s="2">
        <f t="shared" si="2"/>
        <v>119.4</v>
      </c>
      <c r="J78" s="422"/>
      <c r="L78" s="207"/>
    </row>
    <row r="79" spans="1:12">
      <c r="A79" s="3">
        <v>45568</v>
      </c>
      <c r="B79" s="422">
        <v>29764</v>
      </c>
      <c r="C79" s="422" t="s">
        <v>57</v>
      </c>
      <c r="D79" t="s">
        <v>13</v>
      </c>
      <c r="F79" s="212">
        <v>54.4</v>
      </c>
      <c r="G79" s="2">
        <f t="shared" si="2"/>
        <v>65</v>
      </c>
      <c r="J79" s="422"/>
      <c r="L79" s="207"/>
    </row>
    <row r="80" spans="1:12">
      <c r="A80" s="3">
        <v>45568</v>
      </c>
      <c r="B80" s="422">
        <v>29764</v>
      </c>
      <c r="C80" s="422" t="s">
        <v>57</v>
      </c>
      <c r="D80" t="s">
        <v>14</v>
      </c>
      <c r="F80" s="212">
        <v>60</v>
      </c>
      <c r="G80" s="2">
        <f t="shared" si="2"/>
        <v>5</v>
      </c>
      <c r="L80" s="28"/>
    </row>
    <row r="81" spans="1:14">
      <c r="A81" s="3">
        <v>45568</v>
      </c>
      <c r="B81" s="422">
        <v>29764</v>
      </c>
      <c r="C81" s="422" t="s">
        <v>57</v>
      </c>
      <c r="D81" t="s">
        <v>15</v>
      </c>
      <c r="F81" s="212">
        <v>5</v>
      </c>
      <c r="G81" s="2">
        <f t="shared" si="2"/>
        <v>0</v>
      </c>
      <c r="L81" s="28"/>
    </row>
    <row r="82" spans="1:14">
      <c r="A82" s="81">
        <v>45565</v>
      </c>
      <c r="B82" s="421" t="s">
        <v>10</v>
      </c>
      <c r="C82" s="421" t="s">
        <v>41</v>
      </c>
      <c r="D82" t="s">
        <v>12</v>
      </c>
      <c r="E82" s="207">
        <v>222.2</v>
      </c>
      <c r="G82" s="2">
        <f t="shared" si="2"/>
        <v>222.2</v>
      </c>
    </row>
    <row r="83" spans="1:14">
      <c r="A83" s="70"/>
      <c r="B83" s="422"/>
      <c r="C83" s="422"/>
      <c r="D83" t="s">
        <v>13</v>
      </c>
      <c r="E83" s="207">
        <v>57.5</v>
      </c>
      <c r="G83" s="2">
        <f t="shared" si="2"/>
        <v>279.7</v>
      </c>
    </row>
    <row r="84" spans="1:14">
      <c r="A84" s="70"/>
      <c r="B84" s="422"/>
      <c r="C84" s="422"/>
      <c r="D84" t="s">
        <v>14</v>
      </c>
      <c r="E84" s="207">
        <v>60</v>
      </c>
      <c r="G84" s="2">
        <f t="shared" si="2"/>
        <v>339.7</v>
      </c>
    </row>
    <row r="85" spans="1:14">
      <c r="A85" s="70"/>
      <c r="B85" s="422"/>
      <c r="C85" s="422"/>
      <c r="D85" t="s">
        <v>15</v>
      </c>
      <c r="E85" s="207">
        <v>5</v>
      </c>
      <c r="G85" s="2">
        <f t="shared" si="2"/>
        <v>344.7</v>
      </c>
    </row>
    <row r="86" spans="1:14">
      <c r="A86" s="3">
        <v>45596</v>
      </c>
      <c r="B86" s="422">
        <v>29930</v>
      </c>
      <c r="C86" s="422" t="s">
        <v>41</v>
      </c>
      <c r="D86" t="s">
        <v>12</v>
      </c>
      <c r="F86" s="212">
        <v>222.2</v>
      </c>
      <c r="G86" s="2">
        <f t="shared" si="2"/>
        <v>122.5</v>
      </c>
    </row>
    <row r="87" spans="1:14">
      <c r="A87" s="3">
        <v>45596</v>
      </c>
      <c r="B87" s="422">
        <v>29930</v>
      </c>
      <c r="C87" s="422" t="s">
        <v>41</v>
      </c>
      <c r="D87" t="s">
        <v>13</v>
      </c>
      <c r="F87" s="212">
        <v>57.5</v>
      </c>
      <c r="G87" s="2">
        <f t="shared" si="2"/>
        <v>65</v>
      </c>
    </row>
    <row r="88" spans="1:14">
      <c r="A88" s="3">
        <v>45596</v>
      </c>
      <c r="B88" s="422">
        <v>29930</v>
      </c>
      <c r="C88" s="422" t="s">
        <v>41</v>
      </c>
      <c r="D88" t="s">
        <v>14</v>
      </c>
      <c r="F88" s="212">
        <v>60</v>
      </c>
      <c r="G88" s="2">
        <f t="shared" si="2"/>
        <v>5</v>
      </c>
      <c r="H88" s="28"/>
    </row>
    <row r="89" spans="1:14">
      <c r="A89" s="3">
        <v>45596</v>
      </c>
      <c r="B89" s="422">
        <v>29930</v>
      </c>
      <c r="C89" s="422" t="s">
        <v>41</v>
      </c>
      <c r="D89" t="s">
        <v>15</v>
      </c>
      <c r="F89" s="212">
        <v>5</v>
      </c>
      <c r="G89" s="2">
        <f t="shared" si="2"/>
        <v>0</v>
      </c>
    </row>
    <row r="90" spans="1:14">
      <c r="A90" s="81">
        <v>45596</v>
      </c>
      <c r="B90" s="421" t="s">
        <v>10</v>
      </c>
      <c r="C90" s="421" t="s">
        <v>25</v>
      </c>
      <c r="D90" t="s">
        <v>12</v>
      </c>
      <c r="E90" s="207">
        <v>340.3</v>
      </c>
      <c r="G90" s="2">
        <f t="shared" si="2"/>
        <v>340.3</v>
      </c>
    </row>
    <row r="91" spans="1:14">
      <c r="A91" s="70"/>
      <c r="B91" s="422"/>
      <c r="C91" s="422"/>
      <c r="D91" t="s">
        <v>13</v>
      </c>
      <c r="E91" s="207">
        <v>57.6</v>
      </c>
      <c r="G91" s="2">
        <f t="shared" si="2"/>
        <v>397.90000000000003</v>
      </c>
    </row>
    <row r="92" spans="1:14">
      <c r="A92" s="70"/>
      <c r="B92" s="422"/>
      <c r="C92" s="422"/>
      <c r="D92" t="s">
        <v>14</v>
      </c>
      <c r="E92" s="207">
        <v>60</v>
      </c>
      <c r="G92" s="2">
        <f t="shared" si="2"/>
        <v>457.90000000000003</v>
      </c>
    </row>
    <row r="93" spans="1:14">
      <c r="A93" s="70"/>
      <c r="B93" s="422"/>
      <c r="C93" s="422"/>
      <c r="D93" t="s">
        <v>15</v>
      </c>
      <c r="E93" s="207">
        <v>5</v>
      </c>
      <c r="G93" s="2">
        <f t="shared" si="2"/>
        <v>462.90000000000003</v>
      </c>
    </row>
    <row r="94" spans="1:14">
      <c r="A94" s="70">
        <v>45652</v>
      </c>
      <c r="B94" s="422">
        <v>30205</v>
      </c>
      <c r="C94" s="422" t="s">
        <v>25</v>
      </c>
      <c r="D94" t="s">
        <v>12</v>
      </c>
      <c r="E94" s="207"/>
      <c r="F94" s="212">
        <v>340.3</v>
      </c>
      <c r="G94" s="2">
        <f t="shared" si="2"/>
        <v>122.60000000000002</v>
      </c>
    </row>
    <row r="95" spans="1:14">
      <c r="A95" s="70">
        <v>45652</v>
      </c>
      <c r="B95" s="422">
        <v>30205</v>
      </c>
      <c r="C95" s="422" t="s">
        <v>25</v>
      </c>
      <c r="D95" t="s">
        <v>13</v>
      </c>
      <c r="E95" s="207"/>
      <c r="F95" s="212">
        <v>57.6</v>
      </c>
      <c r="G95" s="2">
        <f t="shared" si="2"/>
        <v>65.000000000000028</v>
      </c>
      <c r="K95" s="440" t="s">
        <v>237</v>
      </c>
      <c r="L95" s="440"/>
      <c r="M95" s="440"/>
    </row>
    <row r="96" spans="1:14">
      <c r="A96" s="70">
        <v>45652</v>
      </c>
      <c r="B96" s="422">
        <v>30205</v>
      </c>
      <c r="C96" s="422" t="s">
        <v>25</v>
      </c>
      <c r="D96" t="s">
        <v>14</v>
      </c>
      <c r="E96" s="207"/>
      <c r="F96" s="212">
        <v>60</v>
      </c>
      <c r="G96" s="2">
        <f t="shared" si="2"/>
        <v>5.0000000000000284</v>
      </c>
      <c r="J96">
        <v>2024</v>
      </c>
      <c r="K96" s="421" t="s">
        <v>27</v>
      </c>
      <c r="L96" t="s">
        <v>12</v>
      </c>
      <c r="N96" s="207">
        <v>380.5</v>
      </c>
    </row>
    <row r="97" spans="1:15">
      <c r="A97" s="70">
        <v>45652</v>
      </c>
      <c r="B97" s="422">
        <v>30205</v>
      </c>
      <c r="C97" s="422" t="s">
        <v>25</v>
      </c>
      <c r="D97" t="s">
        <v>15</v>
      </c>
      <c r="E97" s="207"/>
      <c r="F97" s="212">
        <v>5</v>
      </c>
      <c r="G97" s="2">
        <f t="shared" si="2"/>
        <v>2.8421709430404007E-14</v>
      </c>
      <c r="K97" s="422"/>
      <c r="L97" t="s">
        <v>13</v>
      </c>
      <c r="N97" s="207">
        <v>57.3</v>
      </c>
    </row>
    <row r="98" spans="1:15">
      <c r="A98" s="81">
        <v>45626</v>
      </c>
      <c r="B98" s="421" t="s">
        <v>10</v>
      </c>
      <c r="C98" s="421" t="s">
        <v>58</v>
      </c>
      <c r="D98" t="s">
        <v>12</v>
      </c>
      <c r="E98" s="207">
        <v>366.8</v>
      </c>
      <c r="F98" s="212"/>
      <c r="G98" s="2">
        <f t="shared" si="2"/>
        <v>366.80000000000007</v>
      </c>
      <c r="J98" s="207"/>
      <c r="K98" s="422"/>
      <c r="L98" t="s">
        <v>14</v>
      </c>
      <c r="N98" s="207">
        <v>60</v>
      </c>
    </row>
    <row r="99" spans="1:15">
      <c r="A99" s="70"/>
      <c r="B99" s="422"/>
      <c r="C99" s="422"/>
      <c r="D99" t="s">
        <v>13</v>
      </c>
      <c r="E99" s="207">
        <v>68.5</v>
      </c>
      <c r="G99" s="2">
        <f t="shared" si="2"/>
        <v>435.30000000000007</v>
      </c>
      <c r="J99" s="207"/>
      <c r="K99" s="422"/>
      <c r="L99" t="s">
        <v>15</v>
      </c>
      <c r="N99" s="207">
        <v>5</v>
      </c>
    </row>
    <row r="100" spans="1:15">
      <c r="A100" s="70"/>
      <c r="B100" s="422"/>
      <c r="C100" s="422"/>
      <c r="D100" t="s">
        <v>14</v>
      </c>
      <c r="E100" s="207">
        <v>60</v>
      </c>
      <c r="G100" s="2">
        <f t="shared" si="2"/>
        <v>495.30000000000007</v>
      </c>
      <c r="J100">
        <v>2025</v>
      </c>
      <c r="K100" s="421" t="s">
        <v>11</v>
      </c>
      <c r="L100" t="s">
        <v>12</v>
      </c>
      <c r="M100" s="207">
        <v>345</v>
      </c>
    </row>
    <row r="101" spans="1:15">
      <c r="A101" s="70"/>
      <c r="B101" s="422"/>
      <c r="C101" s="422"/>
      <c r="D101" t="s">
        <v>15</v>
      </c>
      <c r="E101" s="207">
        <v>5</v>
      </c>
      <c r="G101" s="2">
        <f t="shared" si="2"/>
        <v>500.30000000000007</v>
      </c>
      <c r="J101" s="207"/>
      <c r="K101" s="422"/>
      <c r="L101" t="s">
        <v>13</v>
      </c>
      <c r="M101" s="207">
        <v>35.6</v>
      </c>
    </row>
    <row r="102" spans="1:15">
      <c r="A102" s="70">
        <v>45687</v>
      </c>
      <c r="B102" s="422">
        <v>30398</v>
      </c>
      <c r="C102" s="422" t="s">
        <v>58</v>
      </c>
      <c r="D102" t="s">
        <v>12</v>
      </c>
      <c r="E102" s="207"/>
      <c r="F102" s="212">
        <v>366.8</v>
      </c>
      <c r="G102" s="2">
        <f t="shared" si="2"/>
        <v>133.50000000000006</v>
      </c>
      <c r="J102" s="207"/>
      <c r="K102" s="422"/>
      <c r="L102" t="s">
        <v>14</v>
      </c>
      <c r="M102" s="207">
        <v>60</v>
      </c>
    </row>
    <row r="103" spans="1:15">
      <c r="A103" s="70">
        <v>45687</v>
      </c>
      <c r="B103" s="422">
        <v>30398</v>
      </c>
      <c r="C103" s="422" t="s">
        <v>58</v>
      </c>
      <c r="D103" t="s">
        <v>13</v>
      </c>
      <c r="E103" s="207"/>
      <c r="F103" s="212">
        <v>68.5</v>
      </c>
      <c r="G103" s="2">
        <f>G102+E103-F103</f>
        <v>65.000000000000057</v>
      </c>
      <c r="J103" s="207"/>
      <c r="K103" s="422"/>
      <c r="L103" t="s">
        <v>15</v>
      </c>
      <c r="M103" s="207">
        <v>5</v>
      </c>
    </row>
    <row r="104" spans="1:15">
      <c r="A104" s="70">
        <v>45687</v>
      </c>
      <c r="B104" s="422">
        <v>30398</v>
      </c>
      <c r="C104" s="422" t="s">
        <v>58</v>
      </c>
      <c r="D104" t="s">
        <v>14</v>
      </c>
      <c r="E104" s="207"/>
      <c r="F104" s="212">
        <v>60</v>
      </c>
      <c r="G104" s="2">
        <f>G103+E104-F104</f>
        <v>5.0000000000000568</v>
      </c>
      <c r="J104" s="207"/>
      <c r="K104" s="422"/>
      <c r="M104" s="207">
        <f>SUM(M96:M103)</f>
        <v>445.6</v>
      </c>
      <c r="N104" s="207">
        <f>SUM(N96:N103)</f>
        <v>502.8</v>
      </c>
    </row>
    <row r="105" spans="1:15">
      <c r="A105" s="70">
        <v>45687</v>
      </c>
      <c r="B105" s="422">
        <v>30398</v>
      </c>
      <c r="C105" s="422" t="s">
        <v>58</v>
      </c>
      <c r="D105" t="s">
        <v>15</v>
      </c>
      <c r="E105" s="207"/>
      <c r="F105" s="212">
        <v>5</v>
      </c>
      <c r="G105" s="2">
        <f>G104+E105-F105</f>
        <v>5.6843418860808015E-14</v>
      </c>
      <c r="J105" s="207"/>
      <c r="K105" s="422"/>
      <c r="M105" s="207">
        <f>450-M104</f>
        <v>4.3999999999999773</v>
      </c>
      <c r="O105" s="28">
        <f>520-N104</f>
        <v>17.199999999999989</v>
      </c>
    </row>
    <row r="106" spans="1:15">
      <c r="A106" s="31">
        <v>45657</v>
      </c>
      <c r="B106" s="421" t="s">
        <v>10</v>
      </c>
      <c r="C106" s="421" t="s">
        <v>27</v>
      </c>
      <c r="D106" t="s">
        <v>12</v>
      </c>
      <c r="E106" s="207">
        <v>380.5</v>
      </c>
      <c r="G106" s="2">
        <f>G105+E106-F106</f>
        <v>380.50000000000006</v>
      </c>
      <c r="J106" s="28"/>
      <c r="K106" s="422"/>
      <c r="M106" s="207"/>
    </row>
    <row r="107" spans="1:15">
      <c r="B107" s="422"/>
      <c r="C107" s="422"/>
      <c r="D107" t="s">
        <v>13</v>
      </c>
      <c r="E107" s="207">
        <v>57.3</v>
      </c>
      <c r="G107" s="2">
        <f>G106+E107-F107</f>
        <v>437.80000000000007</v>
      </c>
      <c r="K107" s="422"/>
      <c r="M107" s="207"/>
    </row>
    <row r="108" spans="1:15">
      <c r="B108" s="422"/>
      <c r="C108" s="422"/>
      <c r="D108" t="s">
        <v>14</v>
      </c>
      <c r="E108" s="207">
        <v>60</v>
      </c>
      <c r="G108" s="2">
        <f>G107+E108-F108</f>
        <v>497.80000000000007</v>
      </c>
      <c r="M108" s="28"/>
    </row>
    <row r="109" spans="1:15">
      <c r="B109" s="422"/>
      <c r="C109" s="422"/>
      <c r="D109" t="s">
        <v>15</v>
      </c>
      <c r="E109" s="207">
        <v>5</v>
      </c>
      <c r="G109" s="2">
        <f>G108+E109-F109</f>
        <v>502.80000000000007</v>
      </c>
    </row>
    <row r="110" spans="1:15">
      <c r="A110" s="3">
        <v>45715</v>
      </c>
      <c r="B110" s="422">
        <v>30546</v>
      </c>
      <c r="C110" s="422" t="s">
        <v>27</v>
      </c>
      <c r="D110" t="s">
        <v>12</v>
      </c>
      <c r="E110" s="207"/>
      <c r="F110" s="212">
        <v>380.5</v>
      </c>
      <c r="G110" s="2">
        <f>G109+E110-F110</f>
        <v>122.30000000000007</v>
      </c>
    </row>
    <row r="111" spans="1:15">
      <c r="A111" s="3">
        <v>45715</v>
      </c>
      <c r="B111" s="422">
        <v>30546</v>
      </c>
      <c r="C111" s="422" t="s">
        <v>27</v>
      </c>
      <c r="D111" t="s">
        <v>13</v>
      </c>
      <c r="E111" s="207"/>
      <c r="F111" s="212">
        <v>57.3</v>
      </c>
      <c r="G111" s="2">
        <f>G110+E111-F111</f>
        <v>65.000000000000071</v>
      </c>
    </row>
    <row r="112" spans="1:15">
      <c r="A112" s="3">
        <v>45715</v>
      </c>
      <c r="B112" s="422">
        <v>30546</v>
      </c>
      <c r="C112" s="422" t="s">
        <v>27</v>
      </c>
      <c r="D112" t="s">
        <v>14</v>
      </c>
      <c r="E112" s="207"/>
      <c r="F112" s="212">
        <v>60</v>
      </c>
      <c r="G112" s="2">
        <f>G111+E112-F112</f>
        <v>5.0000000000000711</v>
      </c>
    </row>
    <row r="113" spans="1:7">
      <c r="A113" s="3">
        <v>45715</v>
      </c>
      <c r="B113" s="422">
        <v>30546</v>
      </c>
      <c r="C113" s="422" t="s">
        <v>27</v>
      </c>
      <c r="D113" t="s">
        <v>15</v>
      </c>
      <c r="E113" s="207"/>
      <c r="F113" s="212">
        <v>5</v>
      </c>
      <c r="G113" s="2">
        <f t="shared" ref="G113:G180" si="3">G112+E113-F113</f>
        <v>7.1054273576010019E-14</v>
      </c>
    </row>
    <row r="114" spans="1:7">
      <c r="A114" s="81">
        <v>45688</v>
      </c>
      <c r="B114" s="421" t="s">
        <v>10</v>
      </c>
      <c r="C114" s="421" t="s">
        <v>11</v>
      </c>
      <c r="D114" t="s">
        <v>12</v>
      </c>
      <c r="E114" s="207">
        <v>345</v>
      </c>
      <c r="G114" s="2">
        <f t="shared" si="3"/>
        <v>345.00000000000006</v>
      </c>
    </row>
    <row r="115" spans="1:7">
      <c r="A115" s="70"/>
      <c r="B115" s="422"/>
      <c r="C115" s="422"/>
      <c r="D115" t="s">
        <v>13</v>
      </c>
      <c r="E115" s="207">
        <v>35.6</v>
      </c>
      <c r="G115" s="2">
        <f t="shared" si="3"/>
        <v>380.60000000000008</v>
      </c>
    </row>
    <row r="116" spans="1:7">
      <c r="A116" s="70"/>
      <c r="B116" s="422"/>
      <c r="C116" s="422"/>
      <c r="D116" t="s">
        <v>14</v>
      </c>
      <c r="E116" s="207">
        <v>60</v>
      </c>
      <c r="G116" s="2">
        <f t="shared" si="3"/>
        <v>440.60000000000008</v>
      </c>
    </row>
    <row r="117" spans="1:7">
      <c r="A117" s="70"/>
      <c r="B117" s="422"/>
      <c r="C117" s="422"/>
      <c r="D117" t="s">
        <v>15</v>
      </c>
      <c r="E117" s="207">
        <v>5</v>
      </c>
      <c r="G117" s="2">
        <f t="shared" si="3"/>
        <v>445.60000000000008</v>
      </c>
    </row>
    <row r="118" spans="1:7">
      <c r="A118" s="3">
        <v>45726</v>
      </c>
      <c r="B118" s="422">
        <v>30612</v>
      </c>
      <c r="C118" s="422" t="s">
        <v>11</v>
      </c>
      <c r="D118" t="s">
        <v>12</v>
      </c>
      <c r="F118" s="212">
        <v>345</v>
      </c>
      <c r="G118" s="2">
        <f t="shared" si="3"/>
        <v>100.60000000000008</v>
      </c>
    </row>
    <row r="119" spans="1:7">
      <c r="A119" s="3">
        <v>45726</v>
      </c>
      <c r="B119" s="422">
        <v>30612</v>
      </c>
      <c r="C119" s="422" t="s">
        <v>11</v>
      </c>
      <c r="D119" t="s">
        <v>13</v>
      </c>
      <c r="F119" s="212">
        <v>35.6</v>
      </c>
      <c r="G119" s="2">
        <f t="shared" si="3"/>
        <v>65.000000000000085</v>
      </c>
    </row>
    <row r="120" spans="1:7">
      <c r="A120" s="3">
        <v>45726</v>
      </c>
      <c r="B120" s="422">
        <v>30612</v>
      </c>
      <c r="C120" s="422" t="s">
        <v>11</v>
      </c>
      <c r="D120" t="s">
        <v>14</v>
      </c>
      <c r="F120" s="212">
        <v>60</v>
      </c>
      <c r="G120" s="2">
        <f t="shared" si="3"/>
        <v>5.0000000000000853</v>
      </c>
    </row>
    <row r="121" spans="1:7">
      <c r="A121" s="3">
        <v>45726</v>
      </c>
      <c r="B121" s="422">
        <v>30612</v>
      </c>
      <c r="C121" s="422" t="s">
        <v>11</v>
      </c>
      <c r="D121" t="s">
        <v>15</v>
      </c>
      <c r="F121" s="212">
        <v>5</v>
      </c>
      <c r="G121" s="2">
        <f t="shared" si="3"/>
        <v>8.5265128291212022E-14</v>
      </c>
    </row>
    <row r="122" spans="1:7">
      <c r="A122" s="31">
        <v>45716</v>
      </c>
      <c r="B122" s="421" t="s">
        <v>10</v>
      </c>
      <c r="C122" s="421" t="s">
        <v>17</v>
      </c>
      <c r="D122" t="s">
        <v>12</v>
      </c>
      <c r="E122" s="207">
        <v>275.39999999999998</v>
      </c>
      <c r="G122" s="2">
        <f t="shared" si="3"/>
        <v>275.40000000000009</v>
      </c>
    </row>
    <row r="123" spans="1:7">
      <c r="B123" s="422"/>
      <c r="C123" s="422"/>
      <c r="D123" t="s">
        <v>13</v>
      </c>
      <c r="E123" s="207">
        <v>41.2</v>
      </c>
      <c r="G123" s="2">
        <f t="shared" si="3"/>
        <v>316.60000000000008</v>
      </c>
    </row>
    <row r="124" spans="1:7">
      <c r="B124" s="422"/>
      <c r="C124" s="422"/>
      <c r="D124" t="s">
        <v>14</v>
      </c>
      <c r="E124" s="207">
        <v>56</v>
      </c>
      <c r="G124" s="2">
        <f t="shared" si="3"/>
        <v>372.60000000000008</v>
      </c>
    </row>
    <row r="125" spans="1:7">
      <c r="B125" s="422"/>
      <c r="C125" s="422"/>
      <c r="D125" t="s">
        <v>15</v>
      </c>
      <c r="E125" s="207">
        <v>5</v>
      </c>
      <c r="G125" s="2">
        <f t="shared" si="3"/>
        <v>377.60000000000008</v>
      </c>
    </row>
    <row r="126" spans="1:7">
      <c r="A126" s="3">
        <v>45742</v>
      </c>
      <c r="B126" s="422">
        <v>30834</v>
      </c>
      <c r="C126" s="422" t="s">
        <v>17</v>
      </c>
      <c r="D126" t="s">
        <v>12</v>
      </c>
      <c r="F126" s="212">
        <v>275.39999999999998</v>
      </c>
      <c r="G126" s="2">
        <f t="shared" si="3"/>
        <v>102.2000000000001</v>
      </c>
    </row>
    <row r="127" spans="1:7">
      <c r="A127" s="3">
        <v>45742</v>
      </c>
      <c r="B127" s="422">
        <v>30834</v>
      </c>
      <c r="C127" s="422" t="s">
        <v>17</v>
      </c>
      <c r="D127" t="s">
        <v>13</v>
      </c>
      <c r="F127" s="212">
        <v>41.2</v>
      </c>
      <c r="G127" s="2">
        <f t="shared" si="3"/>
        <v>61.000000000000099</v>
      </c>
    </row>
    <row r="128" spans="1:7">
      <c r="A128" s="3">
        <v>45742</v>
      </c>
      <c r="B128" s="422">
        <v>30834</v>
      </c>
      <c r="C128" s="422" t="s">
        <v>17</v>
      </c>
      <c r="D128" t="s">
        <v>14</v>
      </c>
      <c r="F128" s="212">
        <v>56</v>
      </c>
      <c r="G128" s="2">
        <f t="shared" si="3"/>
        <v>5.0000000000000995</v>
      </c>
    </row>
    <row r="129" spans="1:13">
      <c r="A129" s="3">
        <v>45742</v>
      </c>
      <c r="B129" s="422">
        <v>30834</v>
      </c>
      <c r="C129" s="422" t="s">
        <v>17</v>
      </c>
      <c r="D129" t="s">
        <v>15</v>
      </c>
      <c r="F129" s="212">
        <v>5</v>
      </c>
      <c r="G129" s="2">
        <f t="shared" si="3"/>
        <v>9.9475983006414026E-14</v>
      </c>
    </row>
    <row r="130" spans="1:13">
      <c r="A130" s="31">
        <v>45747</v>
      </c>
      <c r="B130" s="421" t="s">
        <v>10</v>
      </c>
      <c r="C130" s="421" t="s">
        <v>18</v>
      </c>
      <c r="D130" t="s">
        <v>12</v>
      </c>
      <c r="E130" s="207">
        <v>360.6</v>
      </c>
      <c r="G130" s="2">
        <f t="shared" si="3"/>
        <v>360.60000000000014</v>
      </c>
      <c r="H130" s="28"/>
    </row>
    <row r="131" spans="1:13">
      <c r="B131" s="422"/>
      <c r="C131" s="422"/>
      <c r="D131" t="s">
        <v>13</v>
      </c>
      <c r="E131" s="207">
        <v>31.8</v>
      </c>
      <c r="G131" s="2">
        <f t="shared" si="3"/>
        <v>392.40000000000015</v>
      </c>
    </row>
    <row r="132" spans="1:13">
      <c r="B132" s="422"/>
      <c r="C132" s="422"/>
      <c r="D132" t="s">
        <v>14</v>
      </c>
      <c r="E132" s="207">
        <v>60</v>
      </c>
      <c r="G132" s="2">
        <f t="shared" si="3"/>
        <v>452.40000000000015</v>
      </c>
    </row>
    <row r="133" spans="1:13">
      <c r="B133" s="422"/>
      <c r="C133" s="422"/>
      <c r="D133" t="s">
        <v>15</v>
      </c>
      <c r="E133" s="207">
        <v>5</v>
      </c>
      <c r="G133" s="2">
        <f t="shared" si="3"/>
        <v>457.40000000000015</v>
      </c>
      <c r="K133" s="440" t="s">
        <v>238</v>
      </c>
      <c r="L133" s="440"/>
      <c r="M133" s="440"/>
    </row>
    <row r="134" spans="1:13">
      <c r="A134" s="3">
        <v>45798</v>
      </c>
      <c r="B134" s="422">
        <v>31015</v>
      </c>
      <c r="C134" s="422" t="s">
        <v>18</v>
      </c>
      <c r="D134" t="s">
        <v>12</v>
      </c>
      <c r="E134" s="207"/>
      <c r="F134" s="212">
        <v>360.6</v>
      </c>
      <c r="G134" s="2">
        <f t="shared" si="3"/>
        <v>96.800000000000125</v>
      </c>
      <c r="K134" s="422"/>
      <c r="L134" s="422"/>
      <c r="M134" s="422"/>
    </row>
    <row r="135" spans="1:13">
      <c r="A135" s="3">
        <v>45798</v>
      </c>
      <c r="B135" s="422">
        <v>31015</v>
      </c>
      <c r="C135" s="422" t="s">
        <v>18</v>
      </c>
      <c r="D135" t="s">
        <v>13</v>
      </c>
      <c r="E135" s="207"/>
      <c r="F135" s="212">
        <v>31.8</v>
      </c>
      <c r="G135" s="2">
        <f t="shared" si="3"/>
        <v>65.000000000000128</v>
      </c>
      <c r="K135" s="422"/>
      <c r="L135" s="422"/>
      <c r="M135" s="422"/>
    </row>
    <row r="136" spans="1:13">
      <c r="A136" s="3">
        <v>45798</v>
      </c>
      <c r="B136" s="422">
        <v>31015</v>
      </c>
      <c r="C136" s="422" t="s">
        <v>18</v>
      </c>
      <c r="D136" t="s">
        <v>14</v>
      </c>
      <c r="E136" s="207"/>
      <c r="F136" s="212">
        <v>60</v>
      </c>
      <c r="G136" s="2">
        <f t="shared" si="3"/>
        <v>5.0000000000001279</v>
      </c>
      <c r="K136" s="422"/>
      <c r="L136" s="422"/>
      <c r="M136" s="422"/>
    </row>
    <row r="137" spans="1:13">
      <c r="A137" s="3">
        <v>45798</v>
      </c>
      <c r="B137" s="422">
        <v>31015</v>
      </c>
      <c r="C137" s="422" t="s">
        <v>18</v>
      </c>
      <c r="D137" t="s">
        <v>15</v>
      </c>
      <c r="E137" s="207"/>
      <c r="F137" s="212">
        <v>5</v>
      </c>
      <c r="G137" s="2">
        <f t="shared" si="3"/>
        <v>1.2789769243681803E-13</v>
      </c>
      <c r="K137" s="422"/>
      <c r="L137" s="422"/>
      <c r="M137" s="422"/>
    </row>
    <row r="138" spans="1:13">
      <c r="A138" s="81">
        <v>45777</v>
      </c>
      <c r="B138" s="421" t="s">
        <v>10</v>
      </c>
      <c r="C138" s="421" t="s">
        <v>19</v>
      </c>
      <c r="D138" t="s">
        <v>12</v>
      </c>
      <c r="E138" s="207">
        <v>150.1</v>
      </c>
      <c r="G138" s="2">
        <f t="shared" si="3"/>
        <v>150.10000000000014</v>
      </c>
      <c r="K138" s="421"/>
      <c r="M138" s="207"/>
    </row>
    <row r="139" spans="1:13">
      <c r="A139" s="70"/>
      <c r="B139" s="422"/>
      <c r="C139" s="422"/>
      <c r="D139" t="s">
        <v>13</v>
      </c>
      <c r="E139" s="207">
        <v>30.1</v>
      </c>
      <c r="G139" s="2">
        <f t="shared" si="3"/>
        <v>180.20000000000013</v>
      </c>
      <c r="K139" s="422"/>
      <c r="M139" s="207"/>
    </row>
    <row r="140" spans="1:13">
      <c r="A140" s="70"/>
      <c r="B140" s="422"/>
      <c r="C140" s="422"/>
      <c r="D140" t="s">
        <v>14</v>
      </c>
      <c r="E140" s="207">
        <v>60</v>
      </c>
      <c r="G140" s="2">
        <f t="shared" si="3"/>
        <v>240.20000000000013</v>
      </c>
      <c r="K140" s="422"/>
      <c r="M140" s="207"/>
    </row>
    <row r="141" spans="1:13">
      <c r="A141" s="70"/>
      <c r="B141" s="422"/>
      <c r="C141" s="422"/>
      <c r="D141" t="s">
        <v>15</v>
      </c>
      <c r="E141" s="207">
        <v>5</v>
      </c>
      <c r="G141" s="2">
        <f t="shared" si="3"/>
        <v>245.20000000000013</v>
      </c>
      <c r="K141" s="422"/>
      <c r="M141" s="207"/>
    </row>
    <row r="142" spans="1:13">
      <c r="A142" s="3">
        <v>45798</v>
      </c>
      <c r="B142" s="422">
        <v>31015</v>
      </c>
      <c r="C142" s="422" t="s">
        <v>19</v>
      </c>
      <c r="D142" t="s">
        <v>12</v>
      </c>
      <c r="F142" s="212">
        <v>150.1</v>
      </c>
      <c r="G142" s="2">
        <f t="shared" si="3"/>
        <v>95.100000000000136</v>
      </c>
      <c r="K142" s="421"/>
      <c r="M142" s="207"/>
    </row>
    <row r="143" spans="1:13">
      <c r="A143" s="3">
        <v>45798</v>
      </c>
      <c r="B143" s="422">
        <v>31015</v>
      </c>
      <c r="C143" s="422" t="s">
        <v>19</v>
      </c>
      <c r="D143" t="s">
        <v>13</v>
      </c>
      <c r="F143" s="212">
        <v>30.1</v>
      </c>
      <c r="G143" s="2">
        <f t="shared" si="3"/>
        <v>65.000000000000142</v>
      </c>
      <c r="K143" s="422"/>
      <c r="M143" s="207"/>
    </row>
    <row r="144" spans="1:13">
      <c r="A144" s="3">
        <v>45798</v>
      </c>
      <c r="B144" s="422">
        <v>31015</v>
      </c>
      <c r="C144" s="422" t="s">
        <v>19</v>
      </c>
      <c r="D144" t="s">
        <v>14</v>
      </c>
      <c r="F144" s="212">
        <v>60</v>
      </c>
      <c r="G144" s="2">
        <f t="shared" si="3"/>
        <v>5.0000000000001421</v>
      </c>
      <c r="K144" s="422"/>
      <c r="M144" s="207"/>
    </row>
    <row r="145" spans="1:13">
      <c r="A145" s="3">
        <v>45798</v>
      </c>
      <c r="B145" s="422">
        <v>31015</v>
      </c>
      <c r="C145" s="422" t="s">
        <v>19</v>
      </c>
      <c r="D145" t="s">
        <v>15</v>
      </c>
      <c r="F145" s="212">
        <v>5</v>
      </c>
      <c r="G145" s="2">
        <f t="shared" si="3"/>
        <v>1.4210854715202004E-13</v>
      </c>
      <c r="K145" s="422"/>
      <c r="M145" s="207"/>
    </row>
    <row r="146" spans="1:13">
      <c r="A146" s="31">
        <v>45808</v>
      </c>
      <c r="B146" s="421" t="s">
        <v>10</v>
      </c>
      <c r="C146" s="421" t="s">
        <v>20</v>
      </c>
      <c r="D146" t="s">
        <v>12</v>
      </c>
      <c r="E146" s="207">
        <v>375.2</v>
      </c>
      <c r="G146" s="2">
        <f t="shared" si="3"/>
        <v>375.20000000000016</v>
      </c>
      <c r="H146" s="28"/>
      <c r="M146" s="28"/>
    </row>
    <row r="147" spans="1:13">
      <c r="B147" s="422"/>
      <c r="C147" s="422"/>
      <c r="D147" t="s">
        <v>13</v>
      </c>
      <c r="E147" s="207">
        <v>72</v>
      </c>
      <c r="G147" s="2">
        <f t="shared" si="3"/>
        <v>447.20000000000016</v>
      </c>
    </row>
    <row r="148" spans="1:13">
      <c r="B148" s="422"/>
      <c r="C148" s="422"/>
      <c r="D148" t="s">
        <v>14</v>
      </c>
      <c r="E148" s="207">
        <v>60</v>
      </c>
      <c r="G148" s="2">
        <f t="shared" si="3"/>
        <v>507.20000000000016</v>
      </c>
    </row>
    <row r="149" spans="1:13">
      <c r="B149" s="422"/>
      <c r="C149" s="422"/>
      <c r="D149" t="s">
        <v>15</v>
      </c>
      <c r="E149" s="207">
        <v>5</v>
      </c>
      <c r="G149" s="2">
        <f t="shared" si="3"/>
        <v>512.20000000000016</v>
      </c>
    </row>
    <row r="150" spans="1:13">
      <c r="A150" s="3">
        <v>45834</v>
      </c>
      <c r="B150" s="422">
        <v>31228</v>
      </c>
      <c r="C150" s="422" t="s">
        <v>20</v>
      </c>
      <c r="D150" t="s">
        <v>12</v>
      </c>
      <c r="F150" s="212">
        <v>375.2</v>
      </c>
      <c r="G150" s="2">
        <f t="shared" si="3"/>
        <v>137.00000000000017</v>
      </c>
    </row>
    <row r="151" spans="1:13">
      <c r="A151" s="3">
        <v>45834</v>
      </c>
      <c r="B151" s="422">
        <v>31228</v>
      </c>
      <c r="C151" s="422" t="s">
        <v>20</v>
      </c>
      <c r="D151" t="s">
        <v>13</v>
      </c>
      <c r="F151" s="212">
        <v>72</v>
      </c>
      <c r="G151" s="2">
        <f t="shared" si="3"/>
        <v>65.000000000000171</v>
      </c>
    </row>
    <row r="152" spans="1:13">
      <c r="A152" s="3">
        <v>45834</v>
      </c>
      <c r="B152" s="422">
        <v>31228</v>
      </c>
      <c r="C152" s="422" t="s">
        <v>20</v>
      </c>
      <c r="D152" t="s">
        <v>14</v>
      </c>
      <c r="F152" s="212">
        <v>60</v>
      </c>
      <c r="G152" s="2">
        <f t="shared" si="3"/>
        <v>5.0000000000001705</v>
      </c>
    </row>
    <row r="153" spans="1:13">
      <c r="A153" s="3">
        <v>45834</v>
      </c>
      <c r="B153" s="422">
        <v>31228</v>
      </c>
      <c r="C153" s="422" t="s">
        <v>20</v>
      </c>
      <c r="D153" t="s">
        <v>15</v>
      </c>
      <c r="F153" s="212">
        <v>5</v>
      </c>
      <c r="G153" s="2">
        <f t="shared" si="3"/>
        <v>1.7053025658242404E-13</v>
      </c>
    </row>
    <row r="154" spans="1:13">
      <c r="A154" s="81">
        <v>45838</v>
      </c>
      <c r="B154" s="421" t="s">
        <v>10</v>
      </c>
      <c r="C154" s="421" t="s">
        <v>21</v>
      </c>
      <c r="D154" t="s">
        <v>12</v>
      </c>
      <c r="E154" s="207">
        <v>493.9</v>
      </c>
      <c r="G154" s="2">
        <f t="shared" si="3"/>
        <v>493.90000000000015</v>
      </c>
      <c r="H154" s="28"/>
    </row>
    <row r="155" spans="1:13">
      <c r="A155" s="70"/>
      <c r="B155" s="422"/>
      <c r="C155" s="422"/>
      <c r="D155" t="s">
        <v>13</v>
      </c>
      <c r="E155" s="207">
        <v>58.2</v>
      </c>
      <c r="G155" s="2">
        <f t="shared" si="3"/>
        <v>552.10000000000014</v>
      </c>
    </row>
    <row r="156" spans="1:13">
      <c r="A156" s="70"/>
      <c r="B156" s="422"/>
      <c r="C156" s="422"/>
      <c r="D156" t="s">
        <v>14</v>
      </c>
      <c r="E156" s="207">
        <v>60</v>
      </c>
      <c r="G156" s="2">
        <f t="shared" si="3"/>
        <v>612.10000000000014</v>
      </c>
    </row>
    <row r="157" spans="1:13">
      <c r="A157" s="70"/>
      <c r="B157" s="422"/>
      <c r="C157" s="422"/>
      <c r="D157" t="s">
        <v>15</v>
      </c>
      <c r="E157" s="207">
        <v>5</v>
      </c>
      <c r="G157" s="2">
        <f t="shared" si="3"/>
        <v>617.10000000000014</v>
      </c>
    </row>
    <row r="158" spans="1:13">
      <c r="A158" s="3">
        <v>45854</v>
      </c>
      <c r="B158" s="422">
        <v>31436</v>
      </c>
      <c r="C158" s="422" t="s">
        <v>21</v>
      </c>
      <c r="D158" t="s">
        <v>12</v>
      </c>
      <c r="F158" s="212">
        <v>493.9</v>
      </c>
      <c r="G158" s="2">
        <f t="shared" si="3"/>
        <v>123.20000000000016</v>
      </c>
    </row>
    <row r="159" spans="1:13">
      <c r="A159" s="3">
        <v>45854</v>
      </c>
      <c r="B159" s="422">
        <v>31436</v>
      </c>
      <c r="C159" s="422" t="s">
        <v>21</v>
      </c>
      <c r="D159" t="s">
        <v>13</v>
      </c>
      <c r="F159" s="212">
        <v>58.2</v>
      </c>
      <c r="G159" s="2">
        <f t="shared" si="3"/>
        <v>65.000000000000156</v>
      </c>
    </row>
    <row r="160" spans="1:13">
      <c r="A160" s="3">
        <v>45854</v>
      </c>
      <c r="B160" s="422">
        <v>31436</v>
      </c>
      <c r="C160" s="422" t="s">
        <v>21</v>
      </c>
      <c r="D160" t="s">
        <v>14</v>
      </c>
      <c r="F160" s="212">
        <v>60</v>
      </c>
      <c r="G160" s="2">
        <f t="shared" si="3"/>
        <v>5.0000000000001563</v>
      </c>
    </row>
    <row r="161" spans="1:13">
      <c r="A161" s="3">
        <v>45854</v>
      </c>
      <c r="B161" s="422">
        <v>31436</v>
      </c>
      <c r="C161" s="422" t="s">
        <v>21</v>
      </c>
      <c r="D161" t="s">
        <v>15</v>
      </c>
      <c r="F161" s="212">
        <v>5</v>
      </c>
      <c r="G161" s="2">
        <f t="shared" si="3"/>
        <v>1.5631940186722204E-13</v>
      </c>
    </row>
    <row r="162" spans="1:13">
      <c r="A162" s="31">
        <v>45869</v>
      </c>
      <c r="B162" s="421" t="s">
        <v>10</v>
      </c>
      <c r="C162" s="421" t="s">
        <v>22</v>
      </c>
      <c r="D162" t="s">
        <v>12</v>
      </c>
      <c r="E162" s="5">
        <v>399.9</v>
      </c>
      <c r="G162" s="2">
        <f t="shared" si="3"/>
        <v>399.90000000000015</v>
      </c>
      <c r="I162" s="440" t="s">
        <v>238</v>
      </c>
      <c r="J162" s="440"/>
      <c r="K162" s="440"/>
      <c r="L162" s="440"/>
    </row>
    <row r="163" spans="1:13">
      <c r="B163" s="422"/>
      <c r="C163" s="422"/>
      <c r="D163" t="s">
        <v>13</v>
      </c>
      <c r="E163" s="5">
        <v>61.9</v>
      </c>
      <c r="G163" s="2">
        <f t="shared" si="3"/>
        <v>461.80000000000013</v>
      </c>
      <c r="H163" s="28"/>
      <c r="I163">
        <v>2025</v>
      </c>
      <c r="J163" s="421" t="s">
        <v>22</v>
      </c>
      <c r="K163" t="s">
        <v>12</v>
      </c>
      <c r="L163" s="5">
        <v>399.9</v>
      </c>
    </row>
    <row r="164" spans="1:13">
      <c r="B164" s="422"/>
      <c r="C164" s="422"/>
      <c r="D164" t="s">
        <v>14</v>
      </c>
      <c r="E164" s="5">
        <v>60</v>
      </c>
      <c r="G164" s="2">
        <f t="shared" si="3"/>
        <v>521.80000000000018</v>
      </c>
      <c r="J164" s="422"/>
      <c r="K164" t="s">
        <v>13</v>
      </c>
      <c r="L164" s="5">
        <v>61.9</v>
      </c>
    </row>
    <row r="165" spans="1:13">
      <c r="B165" s="422"/>
      <c r="C165" s="422"/>
      <c r="D165" t="s">
        <v>15</v>
      </c>
      <c r="E165" s="5">
        <v>5</v>
      </c>
      <c r="G165" s="2">
        <f t="shared" si="3"/>
        <v>526.80000000000018</v>
      </c>
      <c r="J165" s="422"/>
      <c r="K165" t="s">
        <v>14</v>
      </c>
      <c r="L165" s="5">
        <v>60</v>
      </c>
    </row>
    <row r="166" spans="1:13">
      <c r="A166" s="3">
        <v>45901</v>
      </c>
      <c r="B166" s="422">
        <v>31600</v>
      </c>
      <c r="C166" s="422" t="s">
        <v>22</v>
      </c>
      <c r="D166" t="s">
        <v>12</v>
      </c>
      <c r="F166" s="20">
        <v>399.9</v>
      </c>
      <c r="G166" s="2">
        <f t="shared" si="3"/>
        <v>126.9000000000002</v>
      </c>
      <c r="J166" s="422"/>
      <c r="K166" t="s">
        <v>15</v>
      </c>
      <c r="L166" s="5">
        <v>5</v>
      </c>
    </row>
    <row r="167" spans="1:13">
      <c r="A167" s="3">
        <v>45901</v>
      </c>
      <c r="B167" s="422">
        <v>31600</v>
      </c>
      <c r="C167" s="422" t="s">
        <v>22</v>
      </c>
      <c r="D167" t="s">
        <v>13</v>
      </c>
      <c r="F167" s="20">
        <v>61.9</v>
      </c>
      <c r="G167" s="2">
        <f t="shared" si="3"/>
        <v>65.000000000000199</v>
      </c>
      <c r="L167" s="5">
        <f>SUM(L163:L166)</f>
        <v>526.79999999999995</v>
      </c>
      <c r="M167" s="28">
        <f>600-L167</f>
        <v>73.200000000000045</v>
      </c>
    </row>
    <row r="168" spans="1:13">
      <c r="A168" s="3">
        <v>45901</v>
      </c>
      <c r="B168" s="422">
        <v>31600</v>
      </c>
      <c r="C168" s="422" t="s">
        <v>22</v>
      </c>
      <c r="D168" t="s">
        <v>14</v>
      </c>
      <c r="F168" s="20">
        <v>60</v>
      </c>
      <c r="G168" s="2">
        <f t="shared" si="3"/>
        <v>5.000000000000199</v>
      </c>
    </row>
    <row r="169" spans="1:13">
      <c r="A169" s="3">
        <v>45901</v>
      </c>
      <c r="B169" s="422">
        <v>31600</v>
      </c>
      <c r="C169" s="422" t="s">
        <v>22</v>
      </c>
      <c r="D169" t="s">
        <v>15</v>
      </c>
      <c r="F169" s="20">
        <v>5</v>
      </c>
      <c r="G169" s="2">
        <f t="shared" si="3"/>
        <v>1.9895196601282805E-13</v>
      </c>
    </row>
    <row r="170" spans="1:13">
      <c r="A170" s="31">
        <v>45900</v>
      </c>
      <c r="B170" s="421" t="s">
        <v>10</v>
      </c>
      <c r="C170" s="421" t="s">
        <v>23</v>
      </c>
      <c r="D170" t="s">
        <v>12</v>
      </c>
      <c r="E170">
        <v>433.1</v>
      </c>
      <c r="G170" s="2">
        <f t="shared" si="3"/>
        <v>433.10000000000025</v>
      </c>
    </row>
    <row r="171" spans="1:13">
      <c r="B171" s="422"/>
      <c r="C171" s="422"/>
      <c r="D171" t="s">
        <v>13</v>
      </c>
      <c r="E171">
        <v>103.5</v>
      </c>
      <c r="G171" s="2">
        <f t="shared" si="3"/>
        <v>536.60000000000025</v>
      </c>
      <c r="J171" s="421" t="s">
        <v>23</v>
      </c>
      <c r="K171" t="s">
        <v>12</v>
      </c>
      <c r="L171">
        <v>433.1</v>
      </c>
    </row>
    <row r="172" spans="1:13">
      <c r="B172" s="422"/>
      <c r="C172" s="422"/>
      <c r="D172" t="s">
        <v>14</v>
      </c>
      <c r="E172" s="5">
        <v>60</v>
      </c>
      <c r="G172" s="2">
        <f t="shared" si="3"/>
        <v>596.60000000000025</v>
      </c>
      <c r="J172" s="422"/>
      <c r="K172" t="s">
        <v>13</v>
      </c>
      <c r="L172">
        <v>103.5</v>
      </c>
    </row>
    <row r="173" spans="1:13">
      <c r="B173" s="422"/>
      <c r="C173" s="422"/>
      <c r="D173" t="s">
        <v>15</v>
      </c>
      <c r="E173" s="5">
        <v>5</v>
      </c>
      <c r="G173" s="2">
        <f t="shared" si="3"/>
        <v>601.60000000000025</v>
      </c>
      <c r="J173" s="422"/>
      <c r="K173" t="s">
        <v>14</v>
      </c>
      <c r="L173" s="5">
        <v>60</v>
      </c>
    </row>
    <row r="174" spans="1:13">
      <c r="A174" s="3">
        <v>45939</v>
      </c>
      <c r="B174" s="422">
        <v>31717</v>
      </c>
      <c r="C174" s="422" t="s">
        <v>23</v>
      </c>
      <c r="D174" t="s">
        <v>12</v>
      </c>
      <c r="E174" s="5"/>
      <c r="F174" s="20">
        <v>433.1</v>
      </c>
      <c r="G174" s="2">
        <f t="shared" si="3"/>
        <v>168.50000000000023</v>
      </c>
      <c r="J174" s="422"/>
      <c r="L174" s="5"/>
    </row>
    <row r="175" spans="1:13">
      <c r="A175" s="3">
        <v>45939</v>
      </c>
      <c r="B175" s="422">
        <v>31717</v>
      </c>
      <c r="C175" s="422" t="s">
        <v>23</v>
      </c>
      <c r="D175" t="s">
        <v>13</v>
      </c>
      <c r="E175" s="5"/>
      <c r="F175" s="20">
        <v>103.5</v>
      </c>
      <c r="G175" s="2">
        <f t="shared" si="3"/>
        <v>65.000000000000227</v>
      </c>
      <c r="J175" s="422"/>
      <c r="L175" s="5"/>
    </row>
    <row r="176" spans="1:13">
      <c r="A176" s="3">
        <v>45939</v>
      </c>
      <c r="B176" s="422">
        <v>31717</v>
      </c>
      <c r="C176" s="422" t="s">
        <v>23</v>
      </c>
      <c r="D176" t="s">
        <v>14</v>
      </c>
      <c r="E176" s="5"/>
      <c r="F176" s="20">
        <v>60</v>
      </c>
      <c r="G176" s="2">
        <f t="shared" si="3"/>
        <v>5.0000000000002274</v>
      </c>
      <c r="J176" s="422"/>
      <c r="L176" s="5"/>
    </row>
    <row r="177" spans="1:12">
      <c r="A177" s="3">
        <v>45939</v>
      </c>
      <c r="B177" s="422">
        <v>31717</v>
      </c>
      <c r="C177" s="422" t="s">
        <v>23</v>
      </c>
      <c r="D177" t="s">
        <v>15</v>
      </c>
      <c r="E177" s="5"/>
      <c r="F177" s="20">
        <v>5</v>
      </c>
      <c r="G177" s="2">
        <f t="shared" si="3"/>
        <v>2.2737367544323206E-13</v>
      </c>
      <c r="J177" s="422"/>
      <c r="L177" s="5"/>
    </row>
    <row r="178" spans="1:12">
      <c r="A178" s="81">
        <v>45930</v>
      </c>
      <c r="B178" s="421" t="s">
        <v>10</v>
      </c>
      <c r="C178" s="421" t="s">
        <v>172</v>
      </c>
      <c r="D178" t="s">
        <v>12</v>
      </c>
      <c r="E178" s="207">
        <v>414.2</v>
      </c>
      <c r="G178" s="2">
        <f t="shared" si="3"/>
        <v>414.20000000000022</v>
      </c>
      <c r="J178" s="422"/>
      <c r="K178" t="s">
        <v>15</v>
      </c>
      <c r="L178" s="5">
        <v>5</v>
      </c>
    </row>
    <row r="179" spans="1:12">
      <c r="B179" s="422"/>
      <c r="C179" s="422"/>
      <c r="D179" t="s">
        <v>13</v>
      </c>
      <c r="E179" s="20">
        <v>58.5</v>
      </c>
      <c r="G179" s="2">
        <f t="shared" si="3"/>
        <v>472.70000000000022</v>
      </c>
      <c r="L179">
        <f>SUM(L171:L178)</f>
        <v>601.6</v>
      </c>
    </row>
    <row r="180" spans="1:12">
      <c r="B180" s="422"/>
      <c r="C180" s="422"/>
      <c r="D180" t="s">
        <v>14</v>
      </c>
      <c r="E180" s="20">
        <v>60</v>
      </c>
      <c r="G180" s="2">
        <f t="shared" si="3"/>
        <v>532.70000000000027</v>
      </c>
    </row>
    <row r="181" spans="1:12">
      <c r="B181" s="422"/>
      <c r="C181" s="422"/>
      <c r="D181" t="s">
        <v>15</v>
      </c>
      <c r="E181" s="20">
        <v>5</v>
      </c>
      <c r="G181" s="2">
        <f t="shared" ref="G181:G199" si="4">G180+E181-F181</f>
        <v>537.70000000000027</v>
      </c>
    </row>
    <row r="182" spans="1:12">
      <c r="B182" s="422"/>
      <c r="C182" s="422"/>
      <c r="D182" t="s">
        <v>63</v>
      </c>
      <c r="E182" s="207">
        <v>10</v>
      </c>
      <c r="G182" s="2">
        <f t="shared" si="4"/>
        <v>547.70000000000027</v>
      </c>
      <c r="I182" s="272"/>
      <c r="J182" s="441" t="s">
        <v>239</v>
      </c>
      <c r="K182" s="441"/>
      <c r="L182" s="441"/>
    </row>
    <row r="183" spans="1:12">
      <c r="A183" s="3">
        <v>45905</v>
      </c>
      <c r="B183" s="422"/>
      <c r="C183" s="422" t="s">
        <v>41</v>
      </c>
      <c r="D183" t="s">
        <v>63</v>
      </c>
      <c r="E183" s="207"/>
      <c r="F183" s="20">
        <v>10</v>
      </c>
      <c r="G183" s="2">
        <f t="shared" si="4"/>
        <v>537.70000000000027</v>
      </c>
      <c r="I183" s="9">
        <v>2025</v>
      </c>
      <c r="J183" s="421" t="s">
        <v>172</v>
      </c>
      <c r="K183" s="272" t="s">
        <v>12</v>
      </c>
      <c r="L183" s="207">
        <v>414.2</v>
      </c>
    </row>
    <row r="184" spans="1:12">
      <c r="A184" s="3">
        <v>45965</v>
      </c>
      <c r="B184" s="422">
        <v>31851</v>
      </c>
      <c r="C184" s="422" t="s">
        <v>41</v>
      </c>
      <c r="D184" t="s">
        <v>12</v>
      </c>
      <c r="E184" s="207"/>
      <c r="F184" s="212">
        <v>414.2</v>
      </c>
      <c r="G184" s="2">
        <f t="shared" si="4"/>
        <v>123.50000000000028</v>
      </c>
      <c r="I184" s="9"/>
      <c r="J184" s="421"/>
      <c r="K184" s="272"/>
      <c r="L184" s="207"/>
    </row>
    <row r="185" spans="1:12">
      <c r="A185" s="3">
        <v>45965</v>
      </c>
      <c r="B185" s="422">
        <v>31851</v>
      </c>
      <c r="C185" s="422" t="s">
        <v>41</v>
      </c>
      <c r="D185" t="s">
        <v>13</v>
      </c>
      <c r="E185" s="207"/>
      <c r="F185" s="20">
        <v>58.5</v>
      </c>
      <c r="G185" s="2">
        <f t="shared" si="4"/>
        <v>65.000000000000284</v>
      </c>
      <c r="I185" s="9"/>
      <c r="J185" s="421"/>
      <c r="K185" s="272"/>
      <c r="L185" s="207"/>
    </row>
    <row r="186" spans="1:12">
      <c r="A186" s="3">
        <v>45965</v>
      </c>
      <c r="B186" s="422">
        <v>31851</v>
      </c>
      <c r="C186" s="422" t="s">
        <v>41</v>
      </c>
      <c r="D186" t="s">
        <v>14</v>
      </c>
      <c r="E186" s="207"/>
      <c r="F186" s="20">
        <v>60</v>
      </c>
      <c r="G186" s="2">
        <f t="shared" si="4"/>
        <v>5.0000000000002842</v>
      </c>
      <c r="I186" s="9"/>
      <c r="J186" s="421"/>
      <c r="K186" s="272"/>
      <c r="L186" s="207"/>
    </row>
    <row r="187" spans="1:12">
      <c r="A187" s="3">
        <v>45965</v>
      </c>
      <c r="B187" s="422">
        <v>31851</v>
      </c>
      <c r="C187" s="422" t="s">
        <v>41</v>
      </c>
      <c r="D187" t="s">
        <v>15</v>
      </c>
      <c r="E187" s="207"/>
      <c r="F187" s="20">
        <v>5</v>
      </c>
      <c r="G187" s="2">
        <f t="shared" si="4"/>
        <v>2.8421709430404007E-13</v>
      </c>
      <c r="I187" s="9"/>
      <c r="J187" s="421"/>
      <c r="K187" s="272"/>
      <c r="L187" s="207"/>
    </row>
    <row r="188" spans="1:12">
      <c r="A188" s="81">
        <v>45961</v>
      </c>
      <c r="B188" s="421" t="s">
        <v>10</v>
      </c>
      <c r="C188" s="421" t="s">
        <v>25</v>
      </c>
      <c r="D188" t="s">
        <v>12</v>
      </c>
      <c r="E188">
        <v>384.4</v>
      </c>
      <c r="G188" s="2">
        <f t="shared" si="4"/>
        <v>384.40000000000026</v>
      </c>
      <c r="I188" s="272"/>
      <c r="J188" s="427"/>
      <c r="K188" s="272" t="s">
        <v>13</v>
      </c>
      <c r="L188" s="273">
        <v>58.5</v>
      </c>
    </row>
    <row r="189" spans="1:12">
      <c r="A189" s="70"/>
      <c r="B189" s="422"/>
      <c r="C189" s="422"/>
      <c r="D189" t="s">
        <v>13</v>
      </c>
      <c r="E189">
        <v>95.8</v>
      </c>
      <c r="G189" s="2">
        <f t="shared" si="4"/>
        <v>480.20000000000027</v>
      </c>
      <c r="I189" s="272"/>
      <c r="J189" s="427"/>
      <c r="K189" s="272" t="s">
        <v>14</v>
      </c>
      <c r="L189" s="273">
        <v>60</v>
      </c>
    </row>
    <row r="190" spans="1:12">
      <c r="A190" s="70"/>
      <c r="B190" s="422"/>
      <c r="C190" s="422"/>
      <c r="D190" t="s">
        <v>14</v>
      </c>
      <c r="E190" s="20">
        <v>60</v>
      </c>
      <c r="G190" s="2">
        <f t="shared" si="4"/>
        <v>540.20000000000027</v>
      </c>
      <c r="I190" s="272"/>
      <c r="J190" s="427"/>
      <c r="K190" s="272" t="s">
        <v>15</v>
      </c>
      <c r="L190" s="273">
        <v>5</v>
      </c>
    </row>
    <row r="191" spans="1:12">
      <c r="A191" s="70"/>
      <c r="B191" s="422"/>
      <c r="C191" s="422"/>
      <c r="D191" t="s">
        <v>15</v>
      </c>
      <c r="E191" s="20">
        <v>5</v>
      </c>
      <c r="G191" s="2">
        <f t="shared" si="4"/>
        <v>545.20000000000027</v>
      </c>
      <c r="I191" s="272"/>
      <c r="J191" s="421"/>
      <c r="K191" s="272"/>
      <c r="L191" s="282">
        <f>SUM(L181:L190)</f>
        <v>537.70000000000005</v>
      </c>
    </row>
    <row r="192" spans="1:12">
      <c r="A192" s="3">
        <v>45986</v>
      </c>
      <c r="B192" s="422">
        <v>32102</v>
      </c>
      <c r="C192" s="422" t="s">
        <v>25</v>
      </c>
      <c r="D192" t="s">
        <v>12</v>
      </c>
      <c r="F192" s="20">
        <v>384.4</v>
      </c>
      <c r="G192" s="2">
        <f t="shared" si="4"/>
        <v>160.8000000000003</v>
      </c>
      <c r="L192" s="20"/>
    </row>
    <row r="193" spans="1:12">
      <c r="A193" s="3">
        <v>45986</v>
      </c>
      <c r="B193" s="422">
        <v>32102</v>
      </c>
      <c r="C193" s="422" t="s">
        <v>25</v>
      </c>
      <c r="D193" t="s">
        <v>13</v>
      </c>
      <c r="F193" s="20">
        <v>95.8</v>
      </c>
      <c r="G193" s="2">
        <f t="shared" si="4"/>
        <v>65.000000000000298</v>
      </c>
      <c r="L193" s="28"/>
    </row>
    <row r="194" spans="1:12">
      <c r="A194" s="3">
        <v>45986</v>
      </c>
      <c r="B194" s="422">
        <v>32102</v>
      </c>
      <c r="C194" s="422" t="s">
        <v>25</v>
      </c>
      <c r="D194" t="s">
        <v>14</v>
      </c>
      <c r="F194" s="20">
        <v>60</v>
      </c>
      <c r="G194" s="2">
        <f t="shared" si="4"/>
        <v>5.0000000000002984</v>
      </c>
    </row>
    <row r="195" spans="1:12">
      <c r="A195" s="3">
        <v>45986</v>
      </c>
      <c r="B195" s="422">
        <v>32102</v>
      </c>
      <c r="C195" s="422" t="s">
        <v>25</v>
      </c>
      <c r="D195" t="s">
        <v>15</v>
      </c>
      <c r="F195" s="20">
        <v>5</v>
      </c>
      <c r="G195" s="2">
        <f t="shared" si="4"/>
        <v>2.9842794901924208E-13</v>
      </c>
      <c r="J195" s="421" t="s">
        <v>25</v>
      </c>
      <c r="K195" t="s">
        <v>12</v>
      </c>
      <c r="L195">
        <v>384.4</v>
      </c>
    </row>
    <row r="196" spans="1:12">
      <c r="A196" s="81">
        <v>45991</v>
      </c>
      <c r="B196" s="421" t="s">
        <v>10</v>
      </c>
      <c r="C196" s="421" t="s">
        <v>26</v>
      </c>
      <c r="D196" t="s">
        <v>12</v>
      </c>
      <c r="E196" s="20">
        <v>404.4</v>
      </c>
      <c r="G196" s="2">
        <f t="shared" si="4"/>
        <v>404.40000000000026</v>
      </c>
      <c r="J196" s="422"/>
      <c r="K196" t="s">
        <v>13</v>
      </c>
      <c r="L196">
        <v>95.8</v>
      </c>
    </row>
    <row r="197" spans="1:12">
      <c r="A197" s="70"/>
      <c r="B197" s="422"/>
      <c r="C197" s="422"/>
      <c r="D197" t="s">
        <v>13</v>
      </c>
      <c r="E197" s="20">
        <v>92.6</v>
      </c>
      <c r="G197" s="2">
        <f t="shared" si="4"/>
        <v>497.00000000000023</v>
      </c>
      <c r="J197" s="422"/>
      <c r="K197" t="s">
        <v>14</v>
      </c>
      <c r="L197" s="20">
        <v>60</v>
      </c>
    </row>
    <row r="198" spans="1:12">
      <c r="A198" s="70"/>
      <c r="B198" s="422"/>
      <c r="C198" s="422"/>
      <c r="D198" t="s">
        <v>14</v>
      </c>
      <c r="E198" s="207">
        <v>60</v>
      </c>
      <c r="G198" s="2">
        <f t="shared" si="4"/>
        <v>557.00000000000023</v>
      </c>
      <c r="J198" s="422"/>
      <c r="K198" t="s">
        <v>15</v>
      </c>
      <c r="L198" s="20">
        <v>5</v>
      </c>
    </row>
    <row r="199" spans="1:12">
      <c r="A199" s="70"/>
      <c r="B199" s="422"/>
      <c r="C199" s="422"/>
      <c r="D199" t="s">
        <v>15</v>
      </c>
      <c r="E199" s="207">
        <v>5</v>
      </c>
      <c r="G199" s="2">
        <f t="shared" si="4"/>
        <v>562.00000000000023</v>
      </c>
      <c r="L199">
        <f>SUM(L195:L198)</f>
        <v>545.20000000000005</v>
      </c>
    </row>
    <row r="200" spans="1:12">
      <c r="A200" s="70">
        <v>46029</v>
      </c>
      <c r="B200" s="422">
        <v>32291</v>
      </c>
      <c r="C200" s="422" t="s">
        <v>26</v>
      </c>
      <c r="D200" t="s">
        <v>12</v>
      </c>
      <c r="E200" s="207"/>
      <c r="F200" s="20">
        <v>404.4</v>
      </c>
      <c r="G200" s="2">
        <f>G199+E200-F200</f>
        <v>157.60000000000025</v>
      </c>
    </row>
    <row r="201" spans="1:12">
      <c r="A201" s="70">
        <v>46029</v>
      </c>
      <c r="B201" s="422">
        <v>32291</v>
      </c>
      <c r="C201" s="422" t="s">
        <v>26</v>
      </c>
      <c r="D201" t="s">
        <v>13</v>
      </c>
      <c r="E201" s="207"/>
      <c r="F201" s="20">
        <v>92.6</v>
      </c>
      <c r="G201" s="2">
        <f>G200+E201-F201</f>
        <v>65.000000000000256</v>
      </c>
    </row>
    <row r="202" spans="1:12">
      <c r="A202" s="70">
        <v>46029</v>
      </c>
      <c r="B202" s="422">
        <v>32291</v>
      </c>
      <c r="C202" s="422" t="s">
        <v>26</v>
      </c>
      <c r="D202" t="s">
        <v>14</v>
      </c>
      <c r="E202" s="207"/>
      <c r="F202" s="212">
        <v>60</v>
      </c>
      <c r="G202" s="2">
        <f>G201+E202-F202</f>
        <v>5.0000000000002558</v>
      </c>
    </row>
    <row r="203" spans="1:12">
      <c r="A203" s="70">
        <v>46029</v>
      </c>
      <c r="B203" s="422">
        <v>32291</v>
      </c>
      <c r="C203" s="422" t="s">
        <v>26</v>
      </c>
      <c r="D203" t="s">
        <v>15</v>
      </c>
      <c r="E203" s="207"/>
      <c r="F203" s="212">
        <v>5</v>
      </c>
      <c r="G203" s="2">
        <f>G202+E203-F203</f>
        <v>2.5579538487363607E-13</v>
      </c>
      <c r="J203" s="441" t="s">
        <v>238</v>
      </c>
      <c r="K203" s="441"/>
      <c r="L203" s="441"/>
    </row>
    <row r="204" spans="1:12">
      <c r="A204" s="81">
        <v>46022</v>
      </c>
      <c r="B204" s="374" t="s">
        <v>10</v>
      </c>
      <c r="C204" s="374" t="s">
        <v>27</v>
      </c>
      <c r="D204" s="373" t="s">
        <v>12</v>
      </c>
      <c r="E204" s="373">
        <v>391.4</v>
      </c>
      <c r="G204" s="2">
        <f>G203+E204-F204</f>
        <v>391.4000000000002</v>
      </c>
      <c r="I204" s="383">
        <v>2025</v>
      </c>
      <c r="J204" s="374" t="s">
        <v>27</v>
      </c>
      <c r="K204" s="373" t="s">
        <v>12</v>
      </c>
      <c r="L204" s="373">
        <v>391.4</v>
      </c>
    </row>
    <row r="205" spans="1:12">
      <c r="A205" s="81"/>
      <c r="B205" s="373"/>
      <c r="C205" s="373"/>
      <c r="D205" s="373" t="s">
        <v>13</v>
      </c>
      <c r="E205" s="373">
        <v>78.599999999999994</v>
      </c>
      <c r="G205" s="2">
        <f>G204+E205-F205</f>
        <v>470.00000000000023</v>
      </c>
      <c r="J205" s="373"/>
      <c r="K205" s="373" t="s">
        <v>13</v>
      </c>
      <c r="L205" s="373">
        <v>78.599999999999994</v>
      </c>
    </row>
    <row r="206" spans="1:12">
      <c r="A206" s="81"/>
      <c r="B206" s="373"/>
      <c r="C206" s="373"/>
      <c r="D206" s="373" t="s">
        <v>14</v>
      </c>
      <c r="E206" s="373">
        <v>60</v>
      </c>
      <c r="G206" s="2">
        <f>G205+E206-F206</f>
        <v>530.00000000000023</v>
      </c>
      <c r="J206" s="373"/>
      <c r="K206" s="373" t="s">
        <v>14</v>
      </c>
      <c r="L206" s="373">
        <v>60</v>
      </c>
    </row>
    <row r="207" spans="1:12">
      <c r="A207" s="373"/>
      <c r="B207" s="373"/>
      <c r="C207" s="373"/>
      <c r="D207" s="373" t="s">
        <v>15</v>
      </c>
      <c r="E207" s="373">
        <v>5</v>
      </c>
      <c r="G207" s="2">
        <f>G206+E207-F207</f>
        <v>535.00000000000023</v>
      </c>
      <c r="J207" s="373"/>
      <c r="K207" s="373" t="s">
        <v>15</v>
      </c>
      <c r="L207" s="373">
        <v>5</v>
      </c>
    </row>
    <row r="208" spans="1:12">
      <c r="A208" s="285">
        <v>46055</v>
      </c>
      <c r="B208" s="382">
        <v>32447</v>
      </c>
      <c r="C208" s="381" t="s">
        <v>27</v>
      </c>
      <c r="D208" s="373" t="s">
        <v>12</v>
      </c>
      <c r="E208" s="373"/>
      <c r="F208" s="20">
        <v>391.4</v>
      </c>
      <c r="G208" s="2">
        <f>G207+E208-F208</f>
        <v>143.60000000000025</v>
      </c>
      <c r="J208" s="373"/>
      <c r="K208" s="373"/>
      <c r="L208" s="373"/>
    </row>
    <row r="209" spans="1:12">
      <c r="A209" s="285">
        <v>46055</v>
      </c>
      <c r="B209" s="382">
        <v>32447</v>
      </c>
      <c r="C209" s="381" t="s">
        <v>27</v>
      </c>
      <c r="D209" s="373" t="s">
        <v>13</v>
      </c>
      <c r="E209" s="373"/>
      <c r="F209" s="20">
        <v>78.599999999999994</v>
      </c>
      <c r="G209" s="2">
        <f t="shared" ref="G209:G213" si="5">G208+E209-F209</f>
        <v>65.000000000000256</v>
      </c>
      <c r="J209" s="373"/>
      <c r="K209" s="373"/>
      <c r="L209" s="373"/>
    </row>
    <row r="210" spans="1:12">
      <c r="A210" s="285">
        <v>46055</v>
      </c>
      <c r="B210" s="382">
        <v>32447</v>
      </c>
      <c r="C210" s="381" t="s">
        <v>27</v>
      </c>
      <c r="D210" s="373" t="s">
        <v>14</v>
      </c>
      <c r="E210" s="373"/>
      <c r="F210" s="20">
        <v>60</v>
      </c>
      <c r="G210" s="2">
        <f t="shared" si="5"/>
        <v>5.0000000000002558</v>
      </c>
      <c r="J210" s="373"/>
      <c r="K210" s="373"/>
      <c r="L210" s="373"/>
    </row>
    <row r="211" spans="1:12">
      <c r="A211" s="285">
        <v>46055</v>
      </c>
      <c r="B211" s="382">
        <v>32447</v>
      </c>
      <c r="C211" s="381" t="s">
        <v>27</v>
      </c>
      <c r="D211" s="373" t="s">
        <v>15</v>
      </c>
      <c r="E211" s="373"/>
      <c r="F211" s="20">
        <v>5</v>
      </c>
      <c r="G211" s="2">
        <f t="shared" si="5"/>
        <v>2.5579538487363607E-13</v>
      </c>
      <c r="J211" s="373"/>
      <c r="K211" s="373"/>
      <c r="L211" s="373"/>
    </row>
    <row r="212" spans="1:12">
      <c r="A212" s="81">
        <v>46053</v>
      </c>
      <c r="B212" s="421" t="s">
        <v>10</v>
      </c>
      <c r="C212" s="421" t="s">
        <v>11</v>
      </c>
      <c r="D212" t="s">
        <v>12</v>
      </c>
      <c r="E212" s="20">
        <v>443.4</v>
      </c>
      <c r="G212" s="2">
        <f t="shared" si="5"/>
        <v>443.4000000000002</v>
      </c>
      <c r="L212" s="20">
        <f>SUM(L204:L207)</f>
        <v>535</v>
      </c>
    </row>
    <row r="213" spans="1:12">
      <c r="A213" s="70"/>
      <c r="B213" s="422"/>
      <c r="C213" s="422"/>
      <c r="D213" t="s">
        <v>13</v>
      </c>
      <c r="E213" s="20">
        <v>114.5</v>
      </c>
      <c r="G213" s="2">
        <f t="shared" si="5"/>
        <v>557.9000000000002</v>
      </c>
    </row>
    <row r="214" spans="1:12">
      <c r="A214" s="70"/>
      <c r="B214" s="422"/>
      <c r="C214" s="422"/>
      <c r="D214" t="s">
        <v>14</v>
      </c>
      <c r="E214" s="207">
        <v>60</v>
      </c>
      <c r="G214" s="2">
        <f>G213+E214-F214</f>
        <v>617.9000000000002</v>
      </c>
    </row>
    <row r="215" spans="1:12">
      <c r="A215" s="70"/>
      <c r="B215" s="422"/>
      <c r="C215" s="422"/>
      <c r="D215" t="s">
        <v>15</v>
      </c>
      <c r="E215" s="207">
        <v>5</v>
      </c>
      <c r="G215" s="2">
        <f>G214+E215-F215</f>
        <v>622.9000000000002</v>
      </c>
      <c r="I215" s="384">
        <v>2026</v>
      </c>
      <c r="J215" s="421" t="s">
        <v>11</v>
      </c>
      <c r="K215" t="s">
        <v>12</v>
      </c>
      <c r="L215" s="20">
        <v>443.4</v>
      </c>
    </row>
    <row r="216" spans="1:12">
      <c r="B216" s="422"/>
      <c r="C216" s="422"/>
      <c r="D216" t="s">
        <v>104</v>
      </c>
      <c r="E216" s="207">
        <v>10</v>
      </c>
      <c r="G216" s="2">
        <f>G215+E216-F216</f>
        <v>632.9000000000002</v>
      </c>
      <c r="J216" s="422"/>
      <c r="K216" t="s">
        <v>13</v>
      </c>
      <c r="L216" s="20">
        <v>114.5</v>
      </c>
    </row>
    <row r="217" spans="1:12">
      <c r="A217" s="285">
        <v>46092</v>
      </c>
      <c r="B217" s="422">
        <v>32658</v>
      </c>
      <c r="C217" s="422" t="s">
        <v>11</v>
      </c>
      <c r="D217" t="s">
        <v>12</v>
      </c>
      <c r="E217" s="207"/>
      <c r="F217" s="20">
        <v>443.4</v>
      </c>
      <c r="G217" s="2">
        <f t="shared" ref="G217:G225" si="6">G216+E217-F217</f>
        <v>189.50000000000023</v>
      </c>
      <c r="J217" s="422"/>
      <c r="L217" s="20"/>
    </row>
    <row r="218" spans="1:12">
      <c r="A218" s="285">
        <v>46092</v>
      </c>
      <c r="B218" s="422">
        <v>32658</v>
      </c>
      <c r="C218" s="422" t="s">
        <v>11</v>
      </c>
      <c r="D218" t="s">
        <v>13</v>
      </c>
      <c r="E218" s="207"/>
      <c r="F218" s="20">
        <v>114.5</v>
      </c>
      <c r="G218" s="2">
        <f t="shared" si="6"/>
        <v>75.000000000000227</v>
      </c>
      <c r="J218" s="422"/>
      <c r="L218" s="20"/>
    </row>
    <row r="219" spans="1:12">
      <c r="A219" s="285">
        <v>46092</v>
      </c>
      <c r="B219" s="422">
        <v>32658</v>
      </c>
      <c r="C219" s="422" t="s">
        <v>11</v>
      </c>
      <c r="D219" t="s">
        <v>14</v>
      </c>
      <c r="E219" s="207"/>
      <c r="F219" s="20">
        <v>60</v>
      </c>
      <c r="G219" s="2">
        <f t="shared" si="6"/>
        <v>15.000000000000227</v>
      </c>
      <c r="J219" s="422"/>
      <c r="L219" s="20"/>
    </row>
    <row r="220" spans="1:12">
      <c r="A220" s="285">
        <v>46092</v>
      </c>
      <c r="B220" s="422">
        <v>32658</v>
      </c>
      <c r="C220" s="422" t="s">
        <v>11</v>
      </c>
      <c r="D220" t="s">
        <v>15</v>
      </c>
      <c r="E220" s="207"/>
      <c r="F220" s="20">
        <v>5</v>
      </c>
      <c r="G220" s="2">
        <f t="shared" si="6"/>
        <v>10.000000000000227</v>
      </c>
      <c r="J220" s="441" t="s">
        <v>238</v>
      </c>
      <c r="K220" s="441"/>
      <c r="L220" s="441"/>
    </row>
    <row r="221" spans="1:12">
      <c r="A221" s="285">
        <v>46092</v>
      </c>
      <c r="B221" s="422">
        <v>32658</v>
      </c>
      <c r="C221" s="422" t="s">
        <v>11</v>
      </c>
      <c r="D221" t="s">
        <v>104</v>
      </c>
      <c r="E221" s="207"/>
      <c r="F221" s="20">
        <v>10</v>
      </c>
      <c r="G221" s="2">
        <f t="shared" si="6"/>
        <v>2.2737367544323206E-13</v>
      </c>
      <c r="I221" s="384">
        <v>2026</v>
      </c>
      <c r="J221" s="421" t="s">
        <v>17</v>
      </c>
      <c r="K221" t="s">
        <v>12</v>
      </c>
      <c r="L221" s="20">
        <v>503.8</v>
      </c>
    </row>
    <row r="222" spans="1:12">
      <c r="A222" s="31">
        <v>46081</v>
      </c>
      <c r="B222" s="421" t="s">
        <v>10</v>
      </c>
      <c r="C222" s="421" t="s">
        <v>17</v>
      </c>
      <c r="D222" t="s">
        <v>12</v>
      </c>
      <c r="E222" s="20">
        <v>503.8</v>
      </c>
      <c r="G222" s="2">
        <f t="shared" si="6"/>
        <v>503.80000000000024</v>
      </c>
      <c r="J222" s="422"/>
      <c r="K222" t="s">
        <v>13</v>
      </c>
      <c r="L222" s="20">
        <v>121.5</v>
      </c>
    </row>
    <row r="223" spans="1:12">
      <c r="B223" s="422"/>
      <c r="C223" s="422"/>
      <c r="D223" t="s">
        <v>13</v>
      </c>
      <c r="E223" s="20">
        <v>121.5</v>
      </c>
      <c r="G223" s="2">
        <f t="shared" si="6"/>
        <v>625.30000000000018</v>
      </c>
      <c r="J223" s="422"/>
      <c r="K223" t="s">
        <v>14</v>
      </c>
      <c r="L223" s="207">
        <v>56</v>
      </c>
    </row>
    <row r="224" spans="1:12">
      <c r="B224" s="422"/>
      <c r="C224" s="422"/>
      <c r="D224" t="s">
        <v>14</v>
      </c>
      <c r="E224" s="207">
        <v>56</v>
      </c>
      <c r="G224" s="2">
        <f t="shared" si="6"/>
        <v>681.30000000000018</v>
      </c>
      <c r="J224" s="422"/>
      <c r="K224" t="s">
        <v>15</v>
      </c>
      <c r="L224" s="207">
        <v>5</v>
      </c>
    </row>
    <row r="225" spans="1:12">
      <c r="B225" s="422"/>
      <c r="C225" s="422"/>
      <c r="D225" t="s">
        <v>15</v>
      </c>
      <c r="E225" s="207">
        <v>5</v>
      </c>
      <c r="G225" s="2">
        <f t="shared" si="6"/>
        <v>686.30000000000018</v>
      </c>
      <c r="L225" s="114">
        <f>SUM(L221:L224)</f>
        <v>686.3</v>
      </c>
    </row>
    <row r="226" spans="1:12">
      <c r="A226" s="3">
        <v>46106</v>
      </c>
      <c r="B226" s="422">
        <v>32912</v>
      </c>
      <c r="C226" s="422" t="s">
        <v>17</v>
      </c>
      <c r="D226" t="s">
        <v>12</v>
      </c>
      <c r="F226" s="20">
        <v>503.8</v>
      </c>
      <c r="G226" s="2">
        <f>G225+E226-F226</f>
        <v>182.50000000000017</v>
      </c>
    </row>
    <row r="227" spans="1:12">
      <c r="A227" s="3">
        <v>46106</v>
      </c>
      <c r="B227" s="422">
        <v>32912</v>
      </c>
      <c r="C227" s="422" t="s">
        <v>17</v>
      </c>
      <c r="D227" t="s">
        <v>13</v>
      </c>
      <c r="F227" s="20">
        <v>121.5</v>
      </c>
      <c r="G227" s="2">
        <f>G226+E227-F227</f>
        <v>61.000000000000171</v>
      </c>
    </row>
    <row r="228" spans="1:12">
      <c r="A228" s="3">
        <v>46106</v>
      </c>
      <c r="B228" s="422">
        <v>32912</v>
      </c>
      <c r="C228" s="422" t="s">
        <v>17</v>
      </c>
      <c r="D228" t="s">
        <v>14</v>
      </c>
      <c r="F228" s="20">
        <v>56</v>
      </c>
      <c r="G228" s="2">
        <f>G227+E228-F228</f>
        <v>5.0000000000001705</v>
      </c>
    </row>
    <row r="229" spans="1:12">
      <c r="A229" s="3">
        <v>46106</v>
      </c>
      <c r="B229" s="422">
        <v>32912</v>
      </c>
      <c r="C229" s="422" t="s">
        <v>17</v>
      </c>
      <c r="D229" t="s">
        <v>15</v>
      </c>
      <c r="F229" s="20">
        <v>5</v>
      </c>
      <c r="G229" s="2">
        <f>G228+E229-F229</f>
        <v>1.7053025658242404E-13</v>
      </c>
    </row>
    <row r="230" spans="1:12">
      <c r="A230" s="31">
        <v>46112</v>
      </c>
      <c r="B230" s="421" t="s">
        <v>10</v>
      </c>
      <c r="C230" s="421" t="s">
        <v>18</v>
      </c>
      <c r="D230" t="s">
        <v>12</v>
      </c>
      <c r="E230" s="207">
        <v>464.5</v>
      </c>
      <c r="G230" s="2">
        <f>G229+E230-F230</f>
        <v>464.50000000000017</v>
      </c>
    </row>
    <row r="231" spans="1:12">
      <c r="A231" s="31"/>
      <c r="B231" s="422"/>
      <c r="C231" s="422"/>
      <c r="D231" t="s">
        <v>13</v>
      </c>
      <c r="E231" s="207">
        <v>127.9</v>
      </c>
      <c r="G231" s="2">
        <f>G230+E231-F231</f>
        <v>592.4000000000002</v>
      </c>
    </row>
    <row r="232" spans="1:12">
      <c r="B232" s="422"/>
      <c r="C232" s="422"/>
      <c r="D232" t="s">
        <v>14</v>
      </c>
      <c r="E232" s="207">
        <v>60</v>
      </c>
      <c r="G232" s="2">
        <f>G231+E232-F232</f>
        <v>652.4000000000002</v>
      </c>
    </row>
    <row r="233" spans="1:12">
      <c r="B233" s="422"/>
      <c r="C233" s="422"/>
      <c r="D233" t="s">
        <v>15</v>
      </c>
      <c r="E233" s="207">
        <v>5</v>
      </c>
      <c r="G233" s="2">
        <f>G232+E233-F233</f>
        <v>657.4000000000002</v>
      </c>
    </row>
    <row r="234" spans="1:12">
      <c r="B234" s="422"/>
      <c r="C234" s="422"/>
      <c r="G234" s="2">
        <f>G233+E234-F234</f>
        <v>657.4000000000002</v>
      </c>
    </row>
    <row r="235" spans="1:12">
      <c r="B235" s="422"/>
      <c r="C235" s="422"/>
      <c r="G235" s="2">
        <f>G234+E235-F235</f>
        <v>657.4000000000002</v>
      </c>
    </row>
    <row r="236" spans="1:12">
      <c r="B236" s="422"/>
      <c r="C236" s="422"/>
      <c r="G236" s="2">
        <f>G235+E236-F236</f>
        <v>657.4000000000002</v>
      </c>
    </row>
    <row r="237" spans="1:12">
      <c r="B237" s="422"/>
      <c r="C237" s="422"/>
      <c r="G237" s="2">
        <f>G236+E237-F237</f>
        <v>657.4000000000002</v>
      </c>
    </row>
    <row r="238" spans="1:12">
      <c r="B238" s="422"/>
      <c r="C238" s="422"/>
      <c r="G238" s="2">
        <f>G237+E238-F238</f>
        <v>657.4000000000002</v>
      </c>
    </row>
    <row r="239" spans="1:12">
      <c r="B239" s="422"/>
      <c r="C239" s="422"/>
      <c r="G239" s="2">
        <f>G238+E239-F239</f>
        <v>657.4000000000002</v>
      </c>
    </row>
    <row r="240" spans="1:12">
      <c r="B240" s="422"/>
      <c r="C240" s="422"/>
      <c r="G240" s="2">
        <f>G239+E240-F240</f>
        <v>657.4000000000002</v>
      </c>
    </row>
    <row r="241" spans="2:7">
      <c r="B241" s="422"/>
      <c r="C241" s="422"/>
      <c r="G241" s="2">
        <f>G240+E241-F241</f>
        <v>657.4000000000002</v>
      </c>
    </row>
    <row r="242" spans="2:7">
      <c r="B242" s="422"/>
      <c r="C242" s="422"/>
      <c r="G242" s="2">
        <f>G241+E242-F242</f>
        <v>657.4000000000002</v>
      </c>
    </row>
    <row r="243" spans="2:7">
      <c r="B243" s="422"/>
      <c r="C243" s="422"/>
      <c r="G243" s="2">
        <f>G242+E243-F243</f>
        <v>657.4000000000002</v>
      </c>
    </row>
    <row r="244" spans="2:7">
      <c r="B244" s="422"/>
      <c r="C244" s="422"/>
      <c r="G244" s="2">
        <f>G243+E244-F244</f>
        <v>657.4000000000002</v>
      </c>
    </row>
    <row r="245" spans="2:7">
      <c r="B245" s="422"/>
      <c r="C245" s="422"/>
      <c r="G245" s="2">
        <f>G244+E245-F245</f>
        <v>657.4000000000002</v>
      </c>
    </row>
    <row r="246" spans="2:7">
      <c r="B246" s="422"/>
      <c r="C246" s="422"/>
      <c r="G246" s="2">
        <f>G245+E246-F246</f>
        <v>657.4000000000002</v>
      </c>
    </row>
    <row r="247" spans="2:7">
      <c r="B247" s="422"/>
      <c r="C247" s="422"/>
      <c r="G247" s="2">
        <f>G246+E247-F247</f>
        <v>657.4000000000002</v>
      </c>
    </row>
    <row r="248" spans="2:7">
      <c r="B248" s="422"/>
      <c r="C248" s="422"/>
      <c r="G248" s="2">
        <f>G247+E248-F248</f>
        <v>657.4000000000002</v>
      </c>
    </row>
    <row r="249" spans="2:7">
      <c r="B249" s="422"/>
      <c r="C249" s="422"/>
      <c r="G249" s="2">
        <f>G248+E249-F249</f>
        <v>657.4000000000002</v>
      </c>
    </row>
    <row r="250" spans="2:7">
      <c r="B250" s="422"/>
      <c r="C250" s="422"/>
      <c r="G250" s="2">
        <f>G249+E250-F250</f>
        <v>657.4000000000002</v>
      </c>
    </row>
    <row r="251" spans="2:7">
      <c r="B251" s="422"/>
      <c r="C251" s="422"/>
      <c r="G251" s="2">
        <f>G250+E251-F251</f>
        <v>657.4000000000002</v>
      </c>
    </row>
    <row r="252" spans="2:7">
      <c r="B252" s="422"/>
      <c r="C252" s="422"/>
      <c r="G252" s="2">
        <f>G251+E252-F252</f>
        <v>657.4000000000002</v>
      </c>
    </row>
    <row r="253" spans="2:7">
      <c r="B253" s="422"/>
      <c r="C253" s="422"/>
      <c r="G253" s="2">
        <f>G252+E253-F253</f>
        <v>657.4000000000002</v>
      </c>
    </row>
    <row r="254" spans="2:7">
      <c r="B254" s="422"/>
      <c r="C254" s="422"/>
      <c r="G254" s="2">
        <f>G253+E254-F254</f>
        <v>657.4000000000002</v>
      </c>
    </row>
    <row r="255" spans="2:7">
      <c r="B255" s="422"/>
      <c r="C255" s="422"/>
      <c r="G255" s="2">
        <f>G254+E255-F255</f>
        <v>657.4000000000002</v>
      </c>
    </row>
    <row r="256" spans="2:7">
      <c r="B256" s="422"/>
      <c r="C256" s="422"/>
      <c r="G256" s="2">
        <f>G255+E256-F256</f>
        <v>657.4000000000002</v>
      </c>
    </row>
    <row r="257" spans="2:7">
      <c r="B257" s="422"/>
      <c r="C257" s="422"/>
      <c r="G257" s="2">
        <f>G256+E257-F257</f>
        <v>657.4000000000002</v>
      </c>
    </row>
    <row r="258" spans="2:7">
      <c r="B258" s="422"/>
      <c r="C258" s="422"/>
      <c r="G258" s="2">
        <f>G257+E258-F258</f>
        <v>657.4000000000002</v>
      </c>
    </row>
    <row r="259" spans="2:7">
      <c r="B259" s="422"/>
      <c r="C259" s="422"/>
      <c r="G259" s="2">
        <f>G258+E259-F259</f>
        <v>657.4000000000002</v>
      </c>
    </row>
    <row r="260" spans="2:7">
      <c r="B260" s="422"/>
      <c r="C260" s="422"/>
      <c r="G260" s="2">
        <f>G259+E260-F260</f>
        <v>657.4000000000002</v>
      </c>
    </row>
    <row r="261" spans="2:7">
      <c r="B261" s="422"/>
      <c r="C261" s="422"/>
      <c r="G261" s="2">
        <f>G260+E261-F261</f>
        <v>657.4000000000002</v>
      </c>
    </row>
    <row r="262" spans="2:7">
      <c r="B262" s="422"/>
      <c r="C262" s="422"/>
      <c r="G262" s="2">
        <f>G261+E262-F262</f>
        <v>657.4000000000002</v>
      </c>
    </row>
    <row r="263" spans="2:7">
      <c r="B263" s="422"/>
      <c r="C263" s="422"/>
      <c r="G263" s="2">
        <f>G262+E263-F263</f>
        <v>657.4000000000002</v>
      </c>
    </row>
    <row r="264" spans="2:7">
      <c r="B264" s="422"/>
      <c r="C264" s="422"/>
      <c r="G264" s="2">
        <f>G263+E264-F264</f>
        <v>657.4000000000002</v>
      </c>
    </row>
    <row r="265" spans="2:7">
      <c r="B265" s="422"/>
      <c r="C265" s="422"/>
      <c r="G265" s="2">
        <f>G264+E265-F265</f>
        <v>657.4000000000002</v>
      </c>
    </row>
    <row r="266" spans="2:7">
      <c r="B266" s="422"/>
      <c r="C266" s="422"/>
      <c r="G266" s="2">
        <f>G265+E266-F266</f>
        <v>657.4000000000002</v>
      </c>
    </row>
    <row r="267" spans="2:7">
      <c r="B267" s="422"/>
      <c r="C267" s="422"/>
      <c r="G267" s="2">
        <f>G266+E267-F267</f>
        <v>657.4000000000002</v>
      </c>
    </row>
    <row r="268" spans="2:7">
      <c r="B268" s="422"/>
      <c r="C268" s="422"/>
      <c r="G268" s="2">
        <f>G267+E268-F268</f>
        <v>657.4000000000002</v>
      </c>
    </row>
    <row r="269" spans="2:7">
      <c r="B269" s="422"/>
      <c r="C269" s="422"/>
      <c r="G269" s="2">
        <f>G268+E269-F269</f>
        <v>657.4000000000002</v>
      </c>
    </row>
    <row r="270" spans="2:7">
      <c r="B270" s="422"/>
      <c r="C270" s="422"/>
      <c r="G270" s="2">
        <f>G269+E270-F270</f>
        <v>657.4000000000002</v>
      </c>
    </row>
    <row r="271" spans="2:7">
      <c r="B271" s="422"/>
      <c r="C271" s="422"/>
      <c r="G271" s="2">
        <f>G270+E271-F271</f>
        <v>657.4000000000002</v>
      </c>
    </row>
    <row r="272" spans="2:7">
      <c r="B272" s="422"/>
      <c r="C272" s="422"/>
      <c r="G272" s="2">
        <f>G271+E272-F272</f>
        <v>657.4000000000002</v>
      </c>
    </row>
    <row r="273" spans="2:7">
      <c r="B273" s="422"/>
      <c r="C273" s="422"/>
      <c r="G273" s="2">
        <f>G272+E273-F273</f>
        <v>657.4000000000002</v>
      </c>
    </row>
    <row r="274" spans="2:7">
      <c r="B274" s="422"/>
      <c r="C274" s="422"/>
      <c r="G274" s="2">
        <f>G273+E274-F274</f>
        <v>657.4000000000002</v>
      </c>
    </row>
    <row r="275" spans="2:7">
      <c r="B275" s="422"/>
      <c r="C275" s="422"/>
      <c r="G275" s="2">
        <f>G274+E275-F275</f>
        <v>657.4000000000002</v>
      </c>
    </row>
    <row r="276" spans="2:7">
      <c r="B276" s="422"/>
      <c r="C276" s="422"/>
      <c r="G276" s="2">
        <f>G275+E276-F276</f>
        <v>657.4000000000002</v>
      </c>
    </row>
    <row r="277" spans="2:7">
      <c r="B277" s="422"/>
      <c r="C277" s="422"/>
      <c r="G277" s="2">
        <f>G276+E277-F277</f>
        <v>657.4000000000002</v>
      </c>
    </row>
    <row r="278" spans="2:7">
      <c r="B278" s="422"/>
      <c r="C278" s="422"/>
      <c r="G278" s="2">
        <f>G277+E278-F278</f>
        <v>657.4000000000002</v>
      </c>
    </row>
    <row r="279" spans="2:7">
      <c r="B279" s="422"/>
      <c r="C279" s="422"/>
      <c r="G279" s="2">
        <f>G278+E279-F279</f>
        <v>657.4000000000002</v>
      </c>
    </row>
    <row r="280" spans="2:7">
      <c r="B280" s="422"/>
      <c r="C280" s="422"/>
      <c r="G280" s="2">
        <f>G279+E280-F280</f>
        <v>657.4000000000002</v>
      </c>
    </row>
    <row r="281" spans="2:7">
      <c r="B281" s="422"/>
      <c r="C281" s="422"/>
      <c r="G281" s="2">
        <f>G280+E281-F281</f>
        <v>657.4000000000002</v>
      </c>
    </row>
    <row r="282" spans="2:7">
      <c r="B282" s="422"/>
      <c r="C282" s="422"/>
      <c r="G282" s="2">
        <f>G281+E282-F282</f>
        <v>657.4000000000002</v>
      </c>
    </row>
    <row r="283" spans="2:7">
      <c r="B283" s="422"/>
      <c r="C283" s="422"/>
      <c r="G283" s="2">
        <f>G282+E283-F283</f>
        <v>657.4000000000002</v>
      </c>
    </row>
    <row r="284" spans="2:7">
      <c r="B284" s="422"/>
      <c r="C284" s="422"/>
      <c r="G284" s="2">
        <f>G283+E284-F284</f>
        <v>657.4000000000002</v>
      </c>
    </row>
    <row r="285" spans="2:7">
      <c r="B285" s="422"/>
      <c r="C285" s="422"/>
      <c r="G285" s="2">
        <f>G284+E285-F285</f>
        <v>657.4000000000002</v>
      </c>
    </row>
    <row r="286" spans="2:7">
      <c r="B286" s="422"/>
      <c r="C286" s="422"/>
      <c r="G286" s="2">
        <f>G285+E286-F286</f>
        <v>657.4000000000002</v>
      </c>
    </row>
    <row r="287" spans="2:7">
      <c r="B287" s="422"/>
      <c r="C287" s="422"/>
      <c r="G287" s="2">
        <f>G286+E287-F287</f>
        <v>657.4000000000002</v>
      </c>
    </row>
    <row r="288" spans="2:7">
      <c r="B288" s="422"/>
      <c r="C288" s="422"/>
      <c r="G288" s="2">
        <f>G287+E288-F288</f>
        <v>657.4000000000002</v>
      </c>
    </row>
    <row r="289" spans="2:7">
      <c r="B289" s="422"/>
      <c r="C289" s="422"/>
      <c r="G289" s="2">
        <f>G288+E289-F289</f>
        <v>657.4000000000002</v>
      </c>
    </row>
    <row r="290" spans="2:7">
      <c r="B290" s="422"/>
      <c r="C290" s="422"/>
      <c r="G290" s="2">
        <f>G289+E290-F290</f>
        <v>657.4000000000002</v>
      </c>
    </row>
    <row r="291" spans="2:7">
      <c r="B291" s="422"/>
      <c r="C291" s="422"/>
      <c r="G291" s="2">
        <f>G290+E291-F291</f>
        <v>657.4000000000002</v>
      </c>
    </row>
    <row r="292" spans="2:7">
      <c r="B292" s="422"/>
      <c r="C292" s="422"/>
      <c r="G292" s="2">
        <f>G291+E292-F292</f>
        <v>657.4000000000002</v>
      </c>
    </row>
    <row r="293" spans="2:7">
      <c r="B293" s="422"/>
      <c r="C293" s="422"/>
      <c r="G293" s="2">
        <f>G292+E293-F293</f>
        <v>657.4000000000002</v>
      </c>
    </row>
    <row r="294" spans="2:7">
      <c r="B294" s="422"/>
      <c r="C294" s="422"/>
      <c r="G294" s="2">
        <f>G293+E294-F294</f>
        <v>657.4000000000002</v>
      </c>
    </row>
    <row r="295" spans="2:7">
      <c r="B295" s="422"/>
      <c r="C295" s="422"/>
      <c r="G295" s="2">
        <f>G294+E295-F295</f>
        <v>657.4000000000002</v>
      </c>
    </row>
    <row r="296" spans="2:7">
      <c r="B296" s="422"/>
      <c r="C296" s="422"/>
      <c r="G296" s="2">
        <f>G295+E296-F296</f>
        <v>657.4000000000002</v>
      </c>
    </row>
    <row r="297" spans="2:7">
      <c r="B297" s="422"/>
      <c r="C297" s="422"/>
      <c r="G297" s="2">
        <f>G296+E297-F297</f>
        <v>657.4000000000002</v>
      </c>
    </row>
    <row r="298" spans="2:7">
      <c r="B298" s="422"/>
      <c r="C298" s="422"/>
      <c r="G298" s="2">
        <f>G297+E298-F298</f>
        <v>657.4000000000002</v>
      </c>
    </row>
    <row r="299" spans="2:7">
      <c r="B299" s="422"/>
      <c r="C299" s="422"/>
      <c r="G299" s="2">
        <f>G298+E299-F299</f>
        <v>657.4000000000002</v>
      </c>
    </row>
    <row r="300" spans="2:7">
      <c r="B300" s="422"/>
      <c r="C300" s="422"/>
      <c r="G300" s="2">
        <f>G299+E300-F300</f>
        <v>657.4000000000002</v>
      </c>
    </row>
    <row r="301" spans="2:7">
      <c r="B301" s="422"/>
      <c r="C301" s="422"/>
      <c r="G301" s="2">
        <f>G300+E301-F301</f>
        <v>657.4000000000002</v>
      </c>
    </row>
    <row r="302" spans="2:7">
      <c r="B302" s="422"/>
      <c r="C302" s="422"/>
      <c r="G302" s="2">
        <f>G301+E302-F302</f>
        <v>657.4000000000002</v>
      </c>
    </row>
    <row r="303" spans="2:7">
      <c r="B303" s="422"/>
      <c r="C303" s="422"/>
      <c r="G303" s="2">
        <f>G302+E303-F303</f>
        <v>657.4000000000002</v>
      </c>
    </row>
    <row r="304" spans="2:7">
      <c r="B304" s="422"/>
      <c r="C304" s="422"/>
      <c r="G304" s="2">
        <f>G303+E304-F304</f>
        <v>657.4000000000002</v>
      </c>
    </row>
    <row r="305" spans="2:7">
      <c r="B305" s="422"/>
      <c r="C305" s="422"/>
      <c r="G305" s="2">
        <f>G304+E305-F305</f>
        <v>657.4000000000002</v>
      </c>
    </row>
    <row r="306" spans="2:7">
      <c r="B306" s="422"/>
      <c r="C306" s="422"/>
      <c r="G306" s="2">
        <f>G305+E306-F306</f>
        <v>657.4000000000002</v>
      </c>
    </row>
    <row r="307" spans="2:7">
      <c r="B307" s="422"/>
      <c r="C307" s="422"/>
      <c r="G307" s="2">
        <f>G306+E307-F307</f>
        <v>657.4000000000002</v>
      </c>
    </row>
    <row r="308" spans="2:7">
      <c r="B308" s="422"/>
      <c r="C308" s="422"/>
      <c r="G308" s="2">
        <f>G307+E308-F308</f>
        <v>657.4000000000002</v>
      </c>
    </row>
    <row r="309" spans="2:7">
      <c r="B309" s="422"/>
      <c r="C309" s="422"/>
      <c r="G309" s="2">
        <f>G308+E309-F309</f>
        <v>657.4000000000002</v>
      </c>
    </row>
    <row r="310" spans="2:7">
      <c r="B310" s="422"/>
      <c r="C310" s="422"/>
      <c r="G310" s="2">
        <f>G309+E310-F310</f>
        <v>657.4000000000002</v>
      </c>
    </row>
    <row r="311" spans="2:7">
      <c r="B311" s="422"/>
      <c r="C311" s="422"/>
      <c r="G311" s="2">
        <f>G310+E311-F311</f>
        <v>657.4000000000002</v>
      </c>
    </row>
    <row r="312" spans="2:7">
      <c r="B312" s="422"/>
      <c r="C312" s="422"/>
      <c r="G312" s="2">
        <f>G311+E312-F312</f>
        <v>657.4000000000002</v>
      </c>
    </row>
    <row r="313" spans="2:7">
      <c r="B313" s="422"/>
      <c r="C313" s="422"/>
      <c r="G313" s="2">
        <f>G312+E313-F313</f>
        <v>657.4000000000002</v>
      </c>
    </row>
    <row r="314" spans="2:7">
      <c r="B314" s="422"/>
      <c r="C314" s="422"/>
      <c r="G314" s="2">
        <f>G313+E314-F314</f>
        <v>657.4000000000002</v>
      </c>
    </row>
  </sheetData>
  <mergeCells count="7">
    <mergeCell ref="J220:L220"/>
    <mergeCell ref="J203:L203"/>
    <mergeCell ref="B2:G2"/>
    <mergeCell ref="K95:M95"/>
    <mergeCell ref="K133:M133"/>
    <mergeCell ref="I162:L162"/>
    <mergeCell ref="J182:L182"/>
  </mergeCells>
  <pageMargins left="0.7" right="0.7" top="0.75" bottom="0.75" header="0.3" footer="0.3"/>
  <pageSetup paperSize="9" fitToHeight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O1311"/>
  <sheetViews>
    <sheetView topLeftCell="A890" zoomScaleNormal="100" workbookViewId="0">
      <selection activeCell="G910" sqref="G910"/>
    </sheetView>
  </sheetViews>
  <sheetFormatPr defaultColWidth="11.42578125" defaultRowHeight="15"/>
  <cols>
    <col min="1" max="1" width="11.42578125" style="3"/>
    <col min="2" max="2" width="14.42578125" style="7" customWidth="1"/>
    <col min="3" max="3" width="19.85546875" style="7" customWidth="1"/>
    <col min="4" max="4" width="47.140625" bestFit="1" customWidth="1"/>
    <col min="5" max="5" width="11.42578125" style="5"/>
    <col min="6" max="6" width="11.42578125" style="29"/>
  </cols>
  <sheetData>
    <row r="2" spans="1:7">
      <c r="B2" s="440" t="s">
        <v>240</v>
      </c>
      <c r="C2" s="440"/>
      <c r="D2" s="440"/>
      <c r="E2" s="440"/>
      <c r="F2" s="440"/>
      <c r="G2" s="440"/>
    </row>
    <row r="4" spans="1:7" ht="41.25">
      <c r="A4" s="30" t="s">
        <v>1</v>
      </c>
      <c r="B4" s="11" t="s">
        <v>2</v>
      </c>
      <c r="C4" s="11" t="s">
        <v>3</v>
      </c>
      <c r="D4" s="11" t="s">
        <v>4</v>
      </c>
      <c r="E4" s="12" t="s">
        <v>5</v>
      </c>
      <c r="F4" s="133" t="s">
        <v>6</v>
      </c>
      <c r="G4" s="12" t="s">
        <v>7</v>
      </c>
    </row>
    <row r="5" spans="1:7">
      <c r="A5" s="3">
        <v>42736</v>
      </c>
      <c r="B5" s="422" t="s">
        <v>8</v>
      </c>
      <c r="C5" s="422"/>
      <c r="G5" s="2">
        <v>247.3</v>
      </c>
    </row>
    <row r="6" spans="1:7">
      <c r="A6" s="3">
        <v>42751</v>
      </c>
      <c r="B6" s="422">
        <v>12110</v>
      </c>
      <c r="C6" s="422" t="s">
        <v>241</v>
      </c>
      <c r="F6" s="29">
        <v>247.3</v>
      </c>
      <c r="G6" s="2">
        <f>+G5+E6-F6</f>
        <v>0</v>
      </c>
    </row>
    <row r="7" spans="1:7">
      <c r="A7" s="3">
        <v>42766</v>
      </c>
      <c r="B7" s="422" t="s">
        <v>10</v>
      </c>
      <c r="C7" s="422" t="s">
        <v>11</v>
      </c>
      <c r="D7" t="s">
        <v>12</v>
      </c>
      <c r="E7" s="2">
        <v>63.9</v>
      </c>
      <c r="G7" s="2">
        <f t="shared" ref="G7:G70" si="0">+G6+E7-F7</f>
        <v>63.9</v>
      </c>
    </row>
    <row r="8" spans="1:7">
      <c r="B8" s="422"/>
      <c r="C8" s="422"/>
      <c r="D8" t="s">
        <v>13</v>
      </c>
      <c r="E8" s="2">
        <v>2.8</v>
      </c>
      <c r="G8" s="2">
        <f t="shared" si="0"/>
        <v>66.7</v>
      </c>
    </row>
    <row r="9" spans="1:7">
      <c r="B9" s="422"/>
      <c r="C9" s="422"/>
      <c r="D9" t="s">
        <v>14</v>
      </c>
      <c r="E9" s="2">
        <v>60</v>
      </c>
      <c r="G9" s="2">
        <f t="shared" si="0"/>
        <v>126.7</v>
      </c>
    </row>
    <row r="10" spans="1:7">
      <c r="B10" s="422"/>
      <c r="C10" s="422"/>
      <c r="D10" t="s">
        <v>15</v>
      </c>
      <c r="E10" s="2">
        <v>2</v>
      </c>
      <c r="G10" s="2">
        <f t="shared" si="0"/>
        <v>128.69999999999999</v>
      </c>
    </row>
    <row r="11" spans="1:7">
      <c r="A11" s="3">
        <v>42786</v>
      </c>
      <c r="B11" s="422">
        <v>12310</v>
      </c>
      <c r="C11" s="422" t="s">
        <v>11</v>
      </c>
      <c r="D11" t="s">
        <v>14</v>
      </c>
      <c r="E11" s="2"/>
      <c r="F11" s="29">
        <v>60</v>
      </c>
      <c r="G11" s="2">
        <f t="shared" si="0"/>
        <v>68.699999999999989</v>
      </c>
    </row>
    <row r="12" spans="1:7">
      <c r="A12" s="3">
        <v>42786</v>
      </c>
      <c r="B12" s="422">
        <v>12310</v>
      </c>
      <c r="C12" s="422" t="s">
        <v>11</v>
      </c>
      <c r="D12" t="s">
        <v>15</v>
      </c>
      <c r="E12" s="2"/>
      <c r="F12" s="29">
        <v>2</v>
      </c>
      <c r="G12" s="2">
        <f t="shared" si="0"/>
        <v>66.699999999999989</v>
      </c>
    </row>
    <row r="13" spans="1:7">
      <c r="A13" s="3">
        <v>42786</v>
      </c>
      <c r="B13" s="422">
        <v>12310</v>
      </c>
      <c r="C13" s="422" t="s">
        <v>11</v>
      </c>
      <c r="D13" t="s">
        <v>12</v>
      </c>
      <c r="E13" s="2"/>
      <c r="F13" s="29">
        <v>38</v>
      </c>
      <c r="G13" s="2">
        <f t="shared" si="0"/>
        <v>28.699999999999989</v>
      </c>
    </row>
    <row r="14" spans="1:7">
      <c r="A14" s="3">
        <v>42787</v>
      </c>
      <c r="B14" s="422">
        <v>12346</v>
      </c>
      <c r="C14" s="422" t="s">
        <v>11</v>
      </c>
      <c r="D14" t="s">
        <v>12</v>
      </c>
      <c r="E14" s="2"/>
      <c r="F14" s="29">
        <v>25.9</v>
      </c>
      <c r="G14" s="2">
        <f t="shared" si="0"/>
        <v>2.7999999999999901</v>
      </c>
    </row>
    <row r="15" spans="1:7">
      <c r="A15" s="3">
        <v>42787</v>
      </c>
      <c r="B15" s="422">
        <v>12346</v>
      </c>
      <c r="C15" s="422" t="s">
        <v>11</v>
      </c>
      <c r="D15" t="s">
        <v>13</v>
      </c>
      <c r="E15" s="2"/>
      <c r="F15" s="29">
        <v>2.8</v>
      </c>
      <c r="G15" s="2">
        <f t="shared" si="0"/>
        <v>-9.7699626167013776E-15</v>
      </c>
    </row>
    <row r="16" spans="1:7">
      <c r="A16" s="3">
        <v>42794</v>
      </c>
      <c r="B16" s="422" t="s">
        <v>10</v>
      </c>
      <c r="C16" s="422" t="s">
        <v>17</v>
      </c>
      <c r="D16" t="s">
        <v>12</v>
      </c>
      <c r="E16" s="2">
        <v>61.4</v>
      </c>
      <c r="G16" s="2">
        <f t="shared" si="0"/>
        <v>61.399999999999991</v>
      </c>
    </row>
    <row r="17" spans="1:7">
      <c r="B17" s="422"/>
      <c r="C17" s="422"/>
      <c r="D17" t="s">
        <v>13</v>
      </c>
      <c r="E17" s="2">
        <v>2</v>
      </c>
      <c r="G17" s="2">
        <f t="shared" si="0"/>
        <v>63.399999999999991</v>
      </c>
    </row>
    <row r="18" spans="1:7">
      <c r="B18" s="422"/>
      <c r="C18" s="422"/>
      <c r="D18" t="s">
        <v>14</v>
      </c>
      <c r="E18" s="2">
        <v>56</v>
      </c>
      <c r="G18" s="2">
        <f t="shared" si="0"/>
        <v>119.39999999999999</v>
      </c>
    </row>
    <row r="19" spans="1:7">
      <c r="B19" s="422"/>
      <c r="C19" s="422"/>
      <c r="D19" t="s">
        <v>15</v>
      </c>
      <c r="E19" s="2">
        <v>2</v>
      </c>
      <c r="G19" s="2">
        <f t="shared" si="0"/>
        <v>121.39999999999999</v>
      </c>
    </row>
    <row r="20" spans="1:7">
      <c r="A20" s="3">
        <v>42821</v>
      </c>
      <c r="B20" s="422">
        <v>12487</v>
      </c>
      <c r="C20" s="422" t="s">
        <v>17</v>
      </c>
      <c r="D20" t="s">
        <v>12</v>
      </c>
      <c r="E20" s="2"/>
      <c r="F20" s="29">
        <v>61.4</v>
      </c>
      <c r="G20" s="2">
        <f t="shared" si="0"/>
        <v>59.999999999999993</v>
      </c>
    </row>
    <row r="21" spans="1:7">
      <c r="A21" s="3">
        <v>42821</v>
      </c>
      <c r="B21" s="422">
        <v>12487</v>
      </c>
      <c r="C21" s="422" t="s">
        <v>17</v>
      </c>
      <c r="D21" t="s">
        <v>13</v>
      </c>
      <c r="E21" s="2"/>
      <c r="F21" s="29">
        <v>2</v>
      </c>
      <c r="G21" s="2">
        <f t="shared" si="0"/>
        <v>57.999999999999993</v>
      </c>
    </row>
    <row r="22" spans="1:7">
      <c r="A22" s="3">
        <v>42821</v>
      </c>
      <c r="B22" s="422">
        <v>12487</v>
      </c>
      <c r="C22" s="422" t="s">
        <v>17</v>
      </c>
      <c r="D22" t="s">
        <v>14</v>
      </c>
      <c r="E22" s="2"/>
      <c r="F22" s="29">
        <v>56</v>
      </c>
      <c r="G22" s="2">
        <f t="shared" si="0"/>
        <v>1.9999999999999929</v>
      </c>
    </row>
    <row r="23" spans="1:7">
      <c r="A23" s="3">
        <v>42821</v>
      </c>
      <c r="B23" s="422">
        <v>12487</v>
      </c>
      <c r="C23" s="422" t="s">
        <v>17</v>
      </c>
      <c r="D23" t="s">
        <v>15</v>
      </c>
      <c r="E23" s="2"/>
      <c r="F23" s="29">
        <v>2</v>
      </c>
      <c r="G23" s="2">
        <f t="shared" si="0"/>
        <v>-7.1054273576010019E-15</v>
      </c>
    </row>
    <row r="24" spans="1:7">
      <c r="A24" s="3">
        <v>42825</v>
      </c>
      <c r="B24" s="422" t="s">
        <v>10</v>
      </c>
      <c r="C24" s="422" t="s">
        <v>18</v>
      </c>
      <c r="D24" t="s">
        <v>12</v>
      </c>
      <c r="E24" s="2">
        <v>58.1</v>
      </c>
      <c r="G24" s="2">
        <f t="shared" si="0"/>
        <v>58.099999999999994</v>
      </c>
    </row>
    <row r="25" spans="1:7">
      <c r="B25" s="422"/>
      <c r="C25" s="422"/>
      <c r="D25" t="s">
        <v>13</v>
      </c>
      <c r="E25" s="2">
        <v>2</v>
      </c>
      <c r="G25" s="2">
        <f t="shared" si="0"/>
        <v>60.099999999999994</v>
      </c>
    </row>
    <row r="26" spans="1:7">
      <c r="B26" s="422"/>
      <c r="C26" s="422"/>
      <c r="D26" t="s">
        <v>14</v>
      </c>
      <c r="E26" s="2">
        <v>60</v>
      </c>
      <c r="G26" s="2">
        <f t="shared" si="0"/>
        <v>120.1</v>
      </c>
    </row>
    <row r="27" spans="1:7">
      <c r="B27" s="422"/>
      <c r="C27" s="422"/>
      <c r="D27" t="s">
        <v>15</v>
      </c>
      <c r="E27" s="2">
        <v>2</v>
      </c>
      <c r="G27" s="2">
        <f t="shared" si="0"/>
        <v>122.1</v>
      </c>
    </row>
    <row r="28" spans="1:7">
      <c r="A28" s="3">
        <v>42847</v>
      </c>
      <c r="B28" s="422">
        <v>12687</v>
      </c>
      <c r="C28" s="422" t="s">
        <v>18</v>
      </c>
      <c r="D28" t="s">
        <v>12</v>
      </c>
      <c r="E28" s="2"/>
      <c r="F28" s="29">
        <v>58.1</v>
      </c>
      <c r="G28" s="2">
        <f t="shared" si="0"/>
        <v>63.999999999999993</v>
      </c>
    </row>
    <row r="29" spans="1:7">
      <c r="A29" s="3">
        <v>42847</v>
      </c>
      <c r="B29" s="422">
        <v>12687</v>
      </c>
      <c r="C29" s="422" t="s">
        <v>18</v>
      </c>
      <c r="D29" t="s">
        <v>13</v>
      </c>
      <c r="E29" s="2"/>
      <c r="F29" s="29">
        <v>2</v>
      </c>
      <c r="G29" s="2">
        <f t="shared" si="0"/>
        <v>61.999999999999993</v>
      </c>
    </row>
    <row r="30" spans="1:7">
      <c r="A30" s="3">
        <v>42847</v>
      </c>
      <c r="B30" s="422">
        <v>12687</v>
      </c>
      <c r="C30" s="422" t="s">
        <v>18</v>
      </c>
      <c r="D30" t="s">
        <v>14</v>
      </c>
      <c r="E30" s="2"/>
      <c r="F30" s="29">
        <v>60</v>
      </c>
      <c r="G30" s="2">
        <f t="shared" si="0"/>
        <v>1.9999999999999929</v>
      </c>
    </row>
    <row r="31" spans="1:7">
      <c r="A31" s="3">
        <v>42847</v>
      </c>
      <c r="B31" s="422">
        <v>12687</v>
      </c>
      <c r="C31" s="422" t="s">
        <v>18</v>
      </c>
      <c r="D31" t="s">
        <v>15</v>
      </c>
      <c r="E31" s="2"/>
      <c r="F31" s="29">
        <v>2</v>
      </c>
      <c r="G31" s="2">
        <f t="shared" si="0"/>
        <v>-7.1054273576010019E-15</v>
      </c>
    </row>
    <row r="32" spans="1:7">
      <c r="A32" s="3">
        <v>42855</v>
      </c>
      <c r="B32" s="422" t="s">
        <v>10</v>
      </c>
      <c r="C32" s="422" t="s">
        <v>19</v>
      </c>
      <c r="D32" t="s">
        <v>12</v>
      </c>
      <c r="E32" s="2">
        <v>60.4</v>
      </c>
      <c r="G32" s="2">
        <f t="shared" si="0"/>
        <v>60.399999999999991</v>
      </c>
    </row>
    <row r="33" spans="1:7">
      <c r="B33" s="422"/>
      <c r="C33" s="422"/>
      <c r="D33" t="s">
        <v>13</v>
      </c>
      <c r="E33" s="2">
        <v>2</v>
      </c>
      <c r="G33" s="2">
        <f t="shared" si="0"/>
        <v>62.399999999999991</v>
      </c>
    </row>
    <row r="34" spans="1:7">
      <c r="B34" s="422"/>
      <c r="C34" s="422"/>
      <c r="D34" t="s">
        <v>14</v>
      </c>
      <c r="E34" s="2">
        <v>60</v>
      </c>
      <c r="G34" s="2">
        <f t="shared" si="0"/>
        <v>122.39999999999999</v>
      </c>
    </row>
    <row r="35" spans="1:7">
      <c r="B35" s="422"/>
      <c r="C35" s="422"/>
      <c r="D35" t="s">
        <v>15</v>
      </c>
      <c r="E35" s="2">
        <v>2</v>
      </c>
      <c r="G35" s="2">
        <f t="shared" si="0"/>
        <v>124.39999999999999</v>
      </c>
    </row>
    <row r="36" spans="1:7">
      <c r="A36" s="3">
        <v>42887</v>
      </c>
      <c r="B36" s="422">
        <v>13026</v>
      </c>
      <c r="C36" s="422" t="s">
        <v>19</v>
      </c>
      <c r="D36" t="s">
        <v>13</v>
      </c>
      <c r="E36" s="2"/>
      <c r="F36" s="29">
        <v>2</v>
      </c>
      <c r="G36" s="2">
        <f t="shared" si="0"/>
        <v>122.39999999999999</v>
      </c>
    </row>
    <row r="37" spans="1:7">
      <c r="A37" s="3">
        <v>42887</v>
      </c>
      <c r="B37" s="422">
        <v>13026</v>
      </c>
      <c r="C37" s="422" t="s">
        <v>19</v>
      </c>
      <c r="D37" t="s">
        <v>12</v>
      </c>
      <c r="E37" s="2"/>
      <c r="F37" s="29">
        <v>60.4</v>
      </c>
      <c r="G37" s="2">
        <f t="shared" si="0"/>
        <v>61.999999999999993</v>
      </c>
    </row>
    <row r="38" spans="1:7">
      <c r="A38" s="3">
        <v>42887</v>
      </c>
      <c r="B38" s="422">
        <v>13026</v>
      </c>
      <c r="C38" s="422" t="s">
        <v>19</v>
      </c>
      <c r="D38" t="s">
        <v>15</v>
      </c>
      <c r="E38" s="2"/>
      <c r="F38" s="29">
        <v>2</v>
      </c>
      <c r="G38" s="2">
        <f t="shared" si="0"/>
        <v>59.999999999999993</v>
      </c>
    </row>
    <row r="39" spans="1:7">
      <c r="A39" s="3">
        <v>42887</v>
      </c>
      <c r="B39" s="422">
        <v>13026</v>
      </c>
      <c r="C39" s="422" t="s">
        <v>19</v>
      </c>
      <c r="D39" t="s">
        <v>14</v>
      </c>
      <c r="E39" s="2"/>
      <c r="F39" s="29">
        <v>60</v>
      </c>
      <c r="G39" s="2">
        <f t="shared" si="0"/>
        <v>0</v>
      </c>
    </row>
    <row r="40" spans="1:7">
      <c r="A40" s="3">
        <v>42886</v>
      </c>
      <c r="B40" s="422" t="s">
        <v>10</v>
      </c>
      <c r="C40" s="422" t="s">
        <v>20</v>
      </c>
      <c r="D40" t="s">
        <v>12</v>
      </c>
      <c r="E40" s="2">
        <v>57.7</v>
      </c>
      <c r="G40" s="2">
        <f t="shared" si="0"/>
        <v>57.7</v>
      </c>
    </row>
    <row r="41" spans="1:7">
      <c r="B41" s="422"/>
      <c r="C41" s="422"/>
      <c r="D41" t="s">
        <v>13</v>
      </c>
      <c r="E41" s="2">
        <v>2</v>
      </c>
      <c r="G41" s="2">
        <f t="shared" si="0"/>
        <v>59.7</v>
      </c>
    </row>
    <row r="42" spans="1:7">
      <c r="B42" s="422"/>
      <c r="C42" s="422"/>
      <c r="D42" t="s">
        <v>14</v>
      </c>
      <c r="E42" s="2">
        <v>60</v>
      </c>
      <c r="G42" s="2">
        <f t="shared" si="0"/>
        <v>119.7</v>
      </c>
    </row>
    <row r="43" spans="1:7">
      <c r="B43" s="422"/>
      <c r="C43" s="422"/>
      <c r="D43" t="s">
        <v>15</v>
      </c>
      <c r="E43" s="2">
        <v>2</v>
      </c>
      <c r="G43" s="2">
        <f t="shared" si="0"/>
        <v>121.7</v>
      </c>
    </row>
    <row r="44" spans="1:7">
      <c r="A44" s="3">
        <v>42909</v>
      </c>
      <c r="B44" s="422">
        <v>13146</v>
      </c>
      <c r="C44" s="422" t="s">
        <v>20</v>
      </c>
      <c r="D44" t="s">
        <v>13</v>
      </c>
      <c r="E44" s="2"/>
      <c r="F44" s="29">
        <v>2</v>
      </c>
      <c r="G44" s="2">
        <f t="shared" si="0"/>
        <v>119.7</v>
      </c>
    </row>
    <row r="45" spans="1:7">
      <c r="A45" s="3">
        <v>42909</v>
      </c>
      <c r="B45" s="422">
        <v>13146</v>
      </c>
      <c r="C45" s="422" t="s">
        <v>20</v>
      </c>
      <c r="D45" t="s">
        <v>12</v>
      </c>
      <c r="E45" s="2"/>
      <c r="F45" s="29">
        <v>57.7</v>
      </c>
      <c r="G45" s="2">
        <f t="shared" si="0"/>
        <v>62</v>
      </c>
    </row>
    <row r="46" spans="1:7">
      <c r="A46" s="3">
        <v>42909</v>
      </c>
      <c r="B46" s="422">
        <v>13146</v>
      </c>
      <c r="C46" s="422" t="s">
        <v>20</v>
      </c>
      <c r="D46" t="s">
        <v>14</v>
      </c>
      <c r="E46" s="2"/>
      <c r="F46" s="29">
        <v>60</v>
      </c>
      <c r="G46" s="2">
        <f t="shared" si="0"/>
        <v>2</v>
      </c>
    </row>
    <row r="47" spans="1:7">
      <c r="A47" s="3">
        <v>42909</v>
      </c>
      <c r="B47" s="422">
        <v>13146</v>
      </c>
      <c r="C47" s="422" t="s">
        <v>20</v>
      </c>
      <c r="D47" t="s">
        <v>15</v>
      </c>
      <c r="E47" s="2"/>
      <c r="F47" s="29">
        <v>2</v>
      </c>
      <c r="G47" s="2">
        <f t="shared" si="0"/>
        <v>0</v>
      </c>
    </row>
    <row r="48" spans="1:7">
      <c r="A48" s="3">
        <v>42916</v>
      </c>
      <c r="B48" s="422" t="s">
        <v>10</v>
      </c>
      <c r="C48" s="422" t="s">
        <v>21</v>
      </c>
      <c r="D48" t="s">
        <v>12</v>
      </c>
      <c r="E48" s="2">
        <v>56.1</v>
      </c>
      <c r="G48" s="2">
        <f t="shared" si="0"/>
        <v>56.1</v>
      </c>
    </row>
    <row r="49" spans="1:7">
      <c r="B49" s="422"/>
      <c r="C49" s="422"/>
      <c r="D49" t="s">
        <v>13</v>
      </c>
      <c r="E49" s="2">
        <v>2</v>
      </c>
      <c r="G49" s="2">
        <f t="shared" si="0"/>
        <v>58.1</v>
      </c>
    </row>
    <row r="50" spans="1:7">
      <c r="B50" s="422"/>
      <c r="C50" s="422"/>
      <c r="D50" t="s">
        <v>14</v>
      </c>
      <c r="E50" s="2">
        <v>60</v>
      </c>
      <c r="G50" s="2">
        <f t="shared" si="0"/>
        <v>118.1</v>
      </c>
    </row>
    <row r="51" spans="1:7">
      <c r="B51" s="422"/>
      <c r="C51" s="422"/>
      <c r="D51" t="s">
        <v>15</v>
      </c>
      <c r="E51" s="2">
        <v>2</v>
      </c>
      <c r="G51" s="2">
        <f t="shared" si="0"/>
        <v>120.1</v>
      </c>
    </row>
    <row r="52" spans="1:7">
      <c r="A52" s="3">
        <v>42937</v>
      </c>
      <c r="B52" s="422">
        <v>13234</v>
      </c>
      <c r="C52" s="422" t="s">
        <v>21</v>
      </c>
      <c r="D52" t="s">
        <v>14</v>
      </c>
      <c r="E52" s="2"/>
      <c r="F52" s="29">
        <v>2</v>
      </c>
      <c r="G52" s="2">
        <f t="shared" si="0"/>
        <v>118.1</v>
      </c>
    </row>
    <row r="53" spans="1:7">
      <c r="A53" s="3">
        <v>42937</v>
      </c>
      <c r="B53" s="422">
        <v>13234</v>
      </c>
      <c r="C53" s="422" t="s">
        <v>21</v>
      </c>
      <c r="D53" t="s">
        <v>15</v>
      </c>
      <c r="E53" s="2"/>
      <c r="F53" s="29">
        <v>60</v>
      </c>
      <c r="G53" s="2">
        <f t="shared" si="0"/>
        <v>58.099999999999994</v>
      </c>
    </row>
    <row r="54" spans="1:7">
      <c r="A54" s="3">
        <v>42937</v>
      </c>
      <c r="B54" s="422">
        <v>13234</v>
      </c>
      <c r="C54" s="422" t="s">
        <v>21</v>
      </c>
      <c r="D54" t="s">
        <v>13</v>
      </c>
      <c r="E54" s="2"/>
      <c r="F54" s="29">
        <v>2</v>
      </c>
      <c r="G54" s="2">
        <f t="shared" si="0"/>
        <v>56.099999999999994</v>
      </c>
    </row>
    <row r="55" spans="1:7">
      <c r="A55" s="3">
        <v>42937</v>
      </c>
      <c r="B55" s="422">
        <v>13234</v>
      </c>
      <c r="C55" s="422" t="s">
        <v>21</v>
      </c>
      <c r="D55" t="s">
        <v>12</v>
      </c>
      <c r="E55" s="2"/>
      <c r="F55" s="29">
        <v>56.1</v>
      </c>
      <c r="G55" s="2">
        <f t="shared" si="0"/>
        <v>0</v>
      </c>
    </row>
    <row r="56" spans="1:7">
      <c r="A56" s="3">
        <v>42947</v>
      </c>
      <c r="B56" s="422" t="s">
        <v>10</v>
      </c>
      <c r="C56" s="422" t="s">
        <v>22</v>
      </c>
      <c r="D56" t="s">
        <v>12</v>
      </c>
      <c r="E56" s="2">
        <v>53.2</v>
      </c>
      <c r="G56" s="2">
        <f t="shared" si="0"/>
        <v>53.2</v>
      </c>
    </row>
    <row r="57" spans="1:7">
      <c r="B57" s="422"/>
      <c r="C57" s="422"/>
      <c r="D57" t="s">
        <v>13</v>
      </c>
      <c r="E57" s="2">
        <v>2</v>
      </c>
      <c r="G57" s="2">
        <f t="shared" si="0"/>
        <v>55.2</v>
      </c>
    </row>
    <row r="58" spans="1:7">
      <c r="B58" s="422"/>
      <c r="C58" s="422"/>
      <c r="D58" t="s">
        <v>14</v>
      </c>
      <c r="E58" s="2">
        <v>60</v>
      </c>
      <c r="G58" s="2">
        <f t="shared" si="0"/>
        <v>115.2</v>
      </c>
    </row>
    <row r="59" spans="1:7">
      <c r="B59" s="422"/>
      <c r="C59" s="422"/>
      <c r="D59" t="s">
        <v>15</v>
      </c>
      <c r="E59" s="2">
        <v>2</v>
      </c>
      <c r="G59" s="2">
        <f t="shared" si="0"/>
        <v>117.2</v>
      </c>
    </row>
    <row r="60" spans="1:7">
      <c r="A60" s="3">
        <v>42949</v>
      </c>
      <c r="B60" s="422">
        <v>13380</v>
      </c>
      <c r="C60" s="422" t="s">
        <v>22</v>
      </c>
      <c r="D60" t="s">
        <v>14</v>
      </c>
      <c r="E60" s="2"/>
      <c r="F60" s="29">
        <v>60</v>
      </c>
      <c r="G60" s="2">
        <f t="shared" si="0"/>
        <v>57.2</v>
      </c>
    </row>
    <row r="61" spans="1:7">
      <c r="A61" s="3">
        <v>42949</v>
      </c>
      <c r="B61" s="422">
        <v>13380</v>
      </c>
      <c r="C61" s="422" t="s">
        <v>22</v>
      </c>
      <c r="D61" t="s">
        <v>15</v>
      </c>
      <c r="E61" s="2"/>
      <c r="F61" s="29">
        <v>2</v>
      </c>
      <c r="G61" s="2">
        <f t="shared" si="0"/>
        <v>55.2</v>
      </c>
    </row>
    <row r="62" spans="1:7">
      <c r="A62" s="3">
        <v>42972</v>
      </c>
      <c r="B62" s="422">
        <v>13489</v>
      </c>
      <c r="C62" s="422" t="s">
        <v>22</v>
      </c>
      <c r="D62" t="s">
        <v>12</v>
      </c>
      <c r="E62" s="2"/>
      <c r="F62" s="29">
        <v>53.2</v>
      </c>
      <c r="G62" s="2">
        <f t="shared" si="0"/>
        <v>2</v>
      </c>
    </row>
    <row r="63" spans="1:7">
      <c r="A63" s="3">
        <v>42972</v>
      </c>
      <c r="B63" s="422">
        <v>13489</v>
      </c>
      <c r="C63" s="422" t="s">
        <v>22</v>
      </c>
      <c r="D63" t="s">
        <v>13</v>
      </c>
      <c r="E63" s="2"/>
      <c r="F63" s="29">
        <v>2</v>
      </c>
      <c r="G63" s="2">
        <f t="shared" si="0"/>
        <v>0</v>
      </c>
    </row>
    <row r="64" spans="1:7">
      <c r="A64" s="3">
        <v>42978</v>
      </c>
      <c r="B64" s="422" t="s">
        <v>10</v>
      </c>
      <c r="C64" s="422" t="s">
        <v>23</v>
      </c>
      <c r="D64" t="s">
        <v>12</v>
      </c>
      <c r="E64" s="2">
        <v>53.2</v>
      </c>
      <c r="G64" s="2">
        <f t="shared" si="0"/>
        <v>53.2</v>
      </c>
    </row>
    <row r="65" spans="1:7">
      <c r="B65" s="422"/>
      <c r="C65" s="422"/>
      <c r="D65" t="s">
        <v>13</v>
      </c>
      <c r="E65" s="2">
        <v>2</v>
      </c>
      <c r="G65" s="2">
        <f t="shared" si="0"/>
        <v>55.2</v>
      </c>
    </row>
    <row r="66" spans="1:7">
      <c r="B66" s="422"/>
      <c r="C66" s="422"/>
      <c r="D66" t="s">
        <v>14</v>
      </c>
      <c r="E66" s="2">
        <v>60</v>
      </c>
      <c r="G66" s="2">
        <f t="shared" si="0"/>
        <v>115.2</v>
      </c>
    </row>
    <row r="67" spans="1:7">
      <c r="B67" s="422"/>
      <c r="C67" s="422"/>
      <c r="D67" t="s">
        <v>15</v>
      </c>
      <c r="E67" s="2">
        <v>2</v>
      </c>
      <c r="G67" s="2">
        <f t="shared" si="0"/>
        <v>117.2</v>
      </c>
    </row>
    <row r="68" spans="1:7">
      <c r="A68" s="3">
        <v>42991</v>
      </c>
      <c r="B68" s="422">
        <v>13574</v>
      </c>
      <c r="C68" s="422" t="s">
        <v>23</v>
      </c>
      <c r="D68" t="s">
        <v>14</v>
      </c>
      <c r="E68" s="2"/>
      <c r="F68" s="29">
        <v>60</v>
      </c>
      <c r="G68" s="2">
        <f t="shared" si="0"/>
        <v>57.2</v>
      </c>
    </row>
    <row r="69" spans="1:7">
      <c r="A69" s="3">
        <v>42991</v>
      </c>
      <c r="B69" s="422">
        <v>13574</v>
      </c>
      <c r="C69" s="422" t="s">
        <v>23</v>
      </c>
      <c r="D69" t="s">
        <v>15</v>
      </c>
      <c r="E69" s="2"/>
      <c r="F69" s="29">
        <v>2</v>
      </c>
      <c r="G69" s="2">
        <f t="shared" si="0"/>
        <v>55.2</v>
      </c>
    </row>
    <row r="70" spans="1:7">
      <c r="A70" s="3">
        <v>43000</v>
      </c>
      <c r="B70" s="422">
        <v>13649</v>
      </c>
      <c r="C70" s="422" t="s">
        <v>23</v>
      </c>
      <c r="D70" t="s">
        <v>12</v>
      </c>
      <c r="E70" s="2"/>
      <c r="F70" s="29">
        <v>53.2</v>
      </c>
      <c r="G70" s="2">
        <f t="shared" si="0"/>
        <v>2</v>
      </c>
    </row>
    <row r="71" spans="1:7">
      <c r="A71" s="3">
        <v>43000</v>
      </c>
      <c r="B71" s="422">
        <v>13649</v>
      </c>
      <c r="C71" s="422" t="s">
        <v>23</v>
      </c>
      <c r="D71" t="s">
        <v>13</v>
      </c>
      <c r="E71" s="2"/>
      <c r="F71" s="29">
        <v>2</v>
      </c>
      <c r="G71" s="2">
        <f t="shared" ref="G71:G134" si="1">+G70+E71-F71</f>
        <v>0</v>
      </c>
    </row>
    <row r="72" spans="1:7">
      <c r="A72" s="3">
        <v>43008</v>
      </c>
      <c r="B72" s="422" t="s">
        <v>10</v>
      </c>
      <c r="C72" s="422" t="s">
        <v>24</v>
      </c>
      <c r="D72" t="s">
        <v>12</v>
      </c>
      <c r="E72" s="2">
        <v>38.700000000000003</v>
      </c>
      <c r="G72" s="2">
        <f t="shared" si="1"/>
        <v>38.700000000000003</v>
      </c>
    </row>
    <row r="73" spans="1:7">
      <c r="B73" s="422"/>
      <c r="C73" s="422"/>
      <c r="D73" t="s">
        <v>13</v>
      </c>
      <c r="E73" s="2">
        <v>2</v>
      </c>
      <c r="G73" s="2">
        <f t="shared" si="1"/>
        <v>40.700000000000003</v>
      </c>
    </row>
    <row r="74" spans="1:7">
      <c r="B74" s="422"/>
      <c r="C74" s="422"/>
      <c r="D74" t="s">
        <v>14</v>
      </c>
      <c r="E74" s="2">
        <v>60</v>
      </c>
      <c r="G74" s="2">
        <f t="shared" si="1"/>
        <v>100.7</v>
      </c>
    </row>
    <row r="75" spans="1:7">
      <c r="B75" s="422"/>
      <c r="C75" s="422"/>
      <c r="D75" t="s">
        <v>15</v>
      </c>
      <c r="E75" s="2">
        <v>2</v>
      </c>
      <c r="G75" s="2">
        <f t="shared" si="1"/>
        <v>102.7</v>
      </c>
    </row>
    <row r="76" spans="1:7">
      <c r="A76" s="3">
        <v>43034</v>
      </c>
      <c r="B76" s="422">
        <v>13898</v>
      </c>
      <c r="C76" s="422" t="s">
        <v>24</v>
      </c>
      <c r="D76" t="s">
        <v>12</v>
      </c>
      <c r="E76" s="2"/>
      <c r="F76" s="29">
        <v>38.700000000000003</v>
      </c>
      <c r="G76" s="2">
        <f t="shared" si="1"/>
        <v>64</v>
      </c>
    </row>
    <row r="77" spans="1:7">
      <c r="A77" s="3">
        <v>43034</v>
      </c>
      <c r="B77" s="422">
        <v>13898</v>
      </c>
      <c r="C77" s="422" t="s">
        <v>24</v>
      </c>
      <c r="D77" t="s">
        <v>13</v>
      </c>
      <c r="E77" s="2"/>
      <c r="F77" s="29">
        <v>2</v>
      </c>
      <c r="G77" s="2">
        <f t="shared" si="1"/>
        <v>62</v>
      </c>
    </row>
    <row r="78" spans="1:7">
      <c r="A78" s="3">
        <v>43034</v>
      </c>
      <c r="B78" s="422">
        <v>13899</v>
      </c>
      <c r="C78" s="422" t="s">
        <v>24</v>
      </c>
      <c r="D78" t="s">
        <v>14</v>
      </c>
      <c r="E78" s="2"/>
      <c r="F78" s="29">
        <v>60</v>
      </c>
      <c r="G78" s="2">
        <f t="shared" si="1"/>
        <v>2</v>
      </c>
    </row>
    <row r="79" spans="1:7">
      <c r="A79" s="3">
        <v>43034</v>
      </c>
      <c r="B79" s="422">
        <v>13899</v>
      </c>
      <c r="C79" s="422" t="s">
        <v>24</v>
      </c>
      <c r="D79" t="s">
        <v>15</v>
      </c>
      <c r="E79" s="2"/>
      <c r="F79" s="29">
        <v>2</v>
      </c>
      <c r="G79" s="2">
        <f t="shared" si="1"/>
        <v>0</v>
      </c>
    </row>
    <row r="80" spans="1:7">
      <c r="A80" s="3">
        <v>43039</v>
      </c>
      <c r="B80" s="422" t="s">
        <v>10</v>
      </c>
      <c r="C80" s="422" t="s">
        <v>25</v>
      </c>
      <c r="D80" t="s">
        <v>12</v>
      </c>
      <c r="E80" s="2">
        <v>38.5</v>
      </c>
      <c r="G80" s="2">
        <f t="shared" si="1"/>
        <v>38.5</v>
      </c>
    </row>
    <row r="81" spans="1:7">
      <c r="B81" s="422"/>
      <c r="C81" s="422"/>
      <c r="D81" t="s">
        <v>13</v>
      </c>
      <c r="E81" s="2">
        <v>2</v>
      </c>
      <c r="G81" s="2">
        <f t="shared" si="1"/>
        <v>40.5</v>
      </c>
    </row>
    <row r="82" spans="1:7">
      <c r="B82" s="422"/>
      <c r="C82" s="422"/>
      <c r="D82" t="s">
        <v>14</v>
      </c>
      <c r="E82" s="2">
        <v>60</v>
      </c>
      <c r="G82" s="2">
        <f t="shared" si="1"/>
        <v>100.5</v>
      </c>
    </row>
    <row r="83" spans="1:7">
      <c r="B83" s="422"/>
      <c r="C83" s="422"/>
      <c r="D83" t="s">
        <v>15</v>
      </c>
      <c r="E83" s="2">
        <v>2</v>
      </c>
      <c r="G83" s="2">
        <f t="shared" si="1"/>
        <v>102.5</v>
      </c>
    </row>
    <row r="84" spans="1:7">
      <c r="A84" s="3">
        <v>43049</v>
      </c>
      <c r="B84" s="422">
        <v>13952</v>
      </c>
      <c r="C84" s="422" t="s">
        <v>25</v>
      </c>
      <c r="D84" t="s">
        <v>14</v>
      </c>
      <c r="E84" s="2"/>
      <c r="F84" s="29">
        <v>60</v>
      </c>
      <c r="G84" s="2">
        <f t="shared" si="1"/>
        <v>42.5</v>
      </c>
    </row>
    <row r="85" spans="1:7">
      <c r="A85" s="3">
        <v>43049</v>
      </c>
      <c r="B85" s="422">
        <v>13952</v>
      </c>
      <c r="C85" s="422" t="s">
        <v>25</v>
      </c>
      <c r="D85" t="s">
        <v>15</v>
      </c>
      <c r="E85" s="2"/>
      <c r="F85" s="29">
        <v>2</v>
      </c>
      <c r="G85" s="2">
        <f t="shared" si="1"/>
        <v>40.5</v>
      </c>
    </row>
    <row r="86" spans="1:7">
      <c r="A86" s="3">
        <v>43063</v>
      </c>
      <c r="B86" s="422">
        <v>14068</v>
      </c>
      <c r="C86" s="422" t="s">
        <v>25</v>
      </c>
      <c r="D86" t="s">
        <v>12</v>
      </c>
      <c r="E86" s="2"/>
      <c r="F86" s="29">
        <v>38.5</v>
      </c>
      <c r="G86" s="2">
        <f t="shared" si="1"/>
        <v>2</v>
      </c>
    </row>
    <row r="87" spans="1:7">
      <c r="A87" s="3">
        <v>43063</v>
      </c>
      <c r="B87" s="422">
        <v>14068</v>
      </c>
      <c r="C87" s="422" t="s">
        <v>25</v>
      </c>
      <c r="D87" t="s">
        <v>13</v>
      </c>
      <c r="E87" s="2"/>
      <c r="F87" s="29">
        <v>2</v>
      </c>
      <c r="G87" s="2">
        <f t="shared" si="1"/>
        <v>0</v>
      </c>
    </row>
    <row r="88" spans="1:7">
      <c r="A88" s="3">
        <v>43069</v>
      </c>
      <c r="B88" s="422" t="s">
        <v>10</v>
      </c>
      <c r="C88" s="422" t="s">
        <v>26</v>
      </c>
      <c r="D88" t="s">
        <v>12</v>
      </c>
      <c r="E88" s="2">
        <v>41</v>
      </c>
      <c r="G88" s="2">
        <f t="shared" si="1"/>
        <v>41</v>
      </c>
    </row>
    <row r="89" spans="1:7">
      <c r="B89" s="422"/>
      <c r="C89" s="422"/>
      <c r="D89" t="s">
        <v>13</v>
      </c>
      <c r="E89" s="2">
        <v>2</v>
      </c>
      <c r="G89" s="2">
        <f t="shared" si="1"/>
        <v>43</v>
      </c>
    </row>
    <row r="90" spans="1:7">
      <c r="B90" s="422"/>
      <c r="C90" s="422"/>
      <c r="D90" t="s">
        <v>14</v>
      </c>
      <c r="E90" s="2">
        <v>60</v>
      </c>
      <c r="G90" s="2">
        <f t="shared" si="1"/>
        <v>103</v>
      </c>
    </row>
    <row r="91" spans="1:7">
      <c r="B91" s="422"/>
      <c r="C91" s="422"/>
      <c r="D91" t="s">
        <v>15</v>
      </c>
      <c r="E91" s="2">
        <v>2</v>
      </c>
      <c r="G91" s="2">
        <f t="shared" si="1"/>
        <v>105</v>
      </c>
    </row>
    <row r="92" spans="1:7">
      <c r="A92" s="3">
        <v>43085</v>
      </c>
      <c r="B92" s="422">
        <v>14232</v>
      </c>
      <c r="C92" s="422" t="s">
        <v>26</v>
      </c>
      <c r="D92" t="s">
        <v>14</v>
      </c>
      <c r="E92" s="2"/>
      <c r="F92" s="29">
        <v>60</v>
      </c>
      <c r="G92" s="2">
        <f t="shared" si="1"/>
        <v>45</v>
      </c>
    </row>
    <row r="93" spans="1:7">
      <c r="A93" s="3">
        <v>43085</v>
      </c>
      <c r="B93" s="422">
        <v>14232</v>
      </c>
      <c r="C93" s="422" t="s">
        <v>26</v>
      </c>
      <c r="D93" t="s">
        <v>15</v>
      </c>
      <c r="E93" s="2"/>
      <c r="F93" s="29">
        <v>2</v>
      </c>
      <c r="G93" s="2">
        <f t="shared" si="1"/>
        <v>43</v>
      </c>
    </row>
    <row r="94" spans="1:7">
      <c r="A94" s="3">
        <v>43085</v>
      </c>
      <c r="B94" s="422">
        <v>14232</v>
      </c>
      <c r="C94" s="422" t="s">
        <v>26</v>
      </c>
      <c r="D94" t="s">
        <v>12</v>
      </c>
      <c r="E94" s="2"/>
      <c r="F94" s="29">
        <v>41</v>
      </c>
      <c r="G94" s="2">
        <f t="shared" si="1"/>
        <v>2</v>
      </c>
    </row>
    <row r="95" spans="1:7">
      <c r="A95" s="3">
        <v>43085</v>
      </c>
      <c r="B95" s="422">
        <v>14232</v>
      </c>
      <c r="C95" s="422" t="s">
        <v>26</v>
      </c>
      <c r="D95" t="s">
        <v>13</v>
      </c>
      <c r="E95" s="2"/>
      <c r="F95" s="29">
        <v>2</v>
      </c>
      <c r="G95" s="2">
        <f t="shared" si="1"/>
        <v>0</v>
      </c>
    </row>
    <row r="96" spans="1:7">
      <c r="A96" s="3">
        <v>43100</v>
      </c>
      <c r="B96" s="422" t="s">
        <v>10</v>
      </c>
      <c r="C96" s="422" t="s">
        <v>27</v>
      </c>
      <c r="D96" t="s">
        <v>12</v>
      </c>
      <c r="E96" s="2">
        <v>44.7</v>
      </c>
      <c r="G96" s="2">
        <f t="shared" si="1"/>
        <v>44.7</v>
      </c>
    </row>
    <row r="97" spans="1:7">
      <c r="B97" s="422"/>
      <c r="C97" s="422"/>
      <c r="D97" t="s">
        <v>13</v>
      </c>
      <c r="E97" s="2">
        <v>2</v>
      </c>
      <c r="G97" s="2">
        <f t="shared" si="1"/>
        <v>46.7</v>
      </c>
    </row>
    <row r="98" spans="1:7">
      <c r="B98" s="422"/>
      <c r="C98" s="422"/>
      <c r="D98" t="s">
        <v>14</v>
      </c>
      <c r="E98" s="2">
        <v>60</v>
      </c>
      <c r="G98" s="2">
        <f t="shared" si="1"/>
        <v>106.7</v>
      </c>
    </row>
    <row r="99" spans="1:7">
      <c r="B99" s="422"/>
      <c r="C99" s="422"/>
      <c r="D99" t="s">
        <v>15</v>
      </c>
      <c r="E99" s="2">
        <v>2</v>
      </c>
      <c r="G99" s="2">
        <f t="shared" si="1"/>
        <v>108.7</v>
      </c>
    </row>
    <row r="100" spans="1:7">
      <c r="A100" s="3">
        <v>43117</v>
      </c>
      <c r="B100" s="422">
        <v>14437</v>
      </c>
      <c r="C100" s="422" t="s">
        <v>27</v>
      </c>
      <c r="D100" t="s">
        <v>12</v>
      </c>
      <c r="E100" s="2"/>
      <c r="F100" s="29">
        <v>44.7</v>
      </c>
      <c r="G100" s="2">
        <f t="shared" si="1"/>
        <v>64</v>
      </c>
    </row>
    <row r="101" spans="1:7">
      <c r="A101" s="3">
        <v>43117</v>
      </c>
      <c r="B101" s="422">
        <v>14437</v>
      </c>
      <c r="C101" s="422" t="s">
        <v>27</v>
      </c>
      <c r="D101" t="s">
        <v>13</v>
      </c>
      <c r="E101" s="2"/>
      <c r="F101" s="29">
        <v>2</v>
      </c>
      <c r="G101" s="2">
        <f t="shared" si="1"/>
        <v>62</v>
      </c>
    </row>
    <row r="102" spans="1:7">
      <c r="A102" s="3">
        <v>43153</v>
      </c>
      <c r="B102" s="422">
        <v>14698</v>
      </c>
      <c r="C102" s="422" t="s">
        <v>27</v>
      </c>
      <c r="D102" t="s">
        <v>14</v>
      </c>
      <c r="E102" s="2"/>
      <c r="F102" s="29">
        <v>60</v>
      </c>
      <c r="G102" s="2">
        <f t="shared" si="1"/>
        <v>2</v>
      </c>
    </row>
    <row r="103" spans="1:7">
      <c r="A103" s="3">
        <v>43153</v>
      </c>
      <c r="B103" s="422">
        <v>14698</v>
      </c>
      <c r="C103" s="422" t="s">
        <v>27</v>
      </c>
      <c r="D103" t="s">
        <v>15</v>
      </c>
      <c r="E103" s="2"/>
      <c r="F103" s="29">
        <v>2</v>
      </c>
      <c r="G103" s="2">
        <f t="shared" si="1"/>
        <v>0</v>
      </c>
    </row>
    <row r="104" spans="1:7">
      <c r="A104" s="3">
        <v>43131</v>
      </c>
      <c r="B104" s="422" t="s">
        <v>10</v>
      </c>
      <c r="C104" s="422" t="s">
        <v>11</v>
      </c>
      <c r="D104" t="s">
        <v>12</v>
      </c>
      <c r="E104" s="2">
        <v>39.799999999999997</v>
      </c>
      <c r="G104" s="2">
        <f t="shared" si="1"/>
        <v>39.799999999999997</v>
      </c>
    </row>
    <row r="105" spans="1:7">
      <c r="B105" s="422"/>
      <c r="C105" s="422"/>
      <c r="D105" t="s">
        <v>13</v>
      </c>
      <c r="E105" s="2">
        <v>2</v>
      </c>
      <c r="G105" s="2">
        <f t="shared" si="1"/>
        <v>41.8</v>
      </c>
    </row>
    <row r="106" spans="1:7">
      <c r="B106" s="422"/>
      <c r="C106" s="422"/>
      <c r="D106" t="s">
        <v>14</v>
      </c>
      <c r="E106" s="2">
        <v>60</v>
      </c>
      <c r="G106" s="2">
        <f t="shared" si="1"/>
        <v>101.8</v>
      </c>
    </row>
    <row r="107" spans="1:7">
      <c r="B107" s="422"/>
      <c r="C107" s="422"/>
      <c r="D107" t="s">
        <v>15</v>
      </c>
      <c r="E107" s="2">
        <v>2</v>
      </c>
      <c r="G107" s="2">
        <f t="shared" si="1"/>
        <v>103.8</v>
      </c>
    </row>
    <row r="108" spans="1:7">
      <c r="A108" s="3">
        <v>43153</v>
      </c>
      <c r="B108" s="422">
        <v>14698</v>
      </c>
      <c r="C108" s="422" t="s">
        <v>11</v>
      </c>
      <c r="D108" t="s">
        <v>12</v>
      </c>
      <c r="E108" s="2"/>
      <c r="F108" s="29">
        <v>39.799999999999997</v>
      </c>
      <c r="G108" s="2">
        <f t="shared" si="1"/>
        <v>64</v>
      </c>
    </row>
    <row r="109" spans="1:7">
      <c r="A109" s="3">
        <v>43153</v>
      </c>
      <c r="B109" s="422">
        <v>14698</v>
      </c>
      <c r="C109" s="422" t="s">
        <v>11</v>
      </c>
      <c r="D109" t="s">
        <v>13</v>
      </c>
      <c r="E109" s="2"/>
      <c r="F109" s="29">
        <v>2</v>
      </c>
      <c r="G109" s="2">
        <f t="shared" si="1"/>
        <v>62</v>
      </c>
    </row>
    <row r="110" spans="1:7">
      <c r="A110" s="3">
        <v>43153</v>
      </c>
      <c r="B110" s="422">
        <v>14698</v>
      </c>
      <c r="C110" s="422" t="s">
        <v>11</v>
      </c>
      <c r="D110" t="s">
        <v>14</v>
      </c>
      <c r="E110" s="2"/>
      <c r="F110" s="29">
        <v>60</v>
      </c>
      <c r="G110" s="2">
        <f t="shared" si="1"/>
        <v>2</v>
      </c>
    </row>
    <row r="111" spans="1:7">
      <c r="A111" s="3">
        <v>43153</v>
      </c>
      <c r="B111" s="422">
        <v>14698</v>
      </c>
      <c r="C111" s="422" t="s">
        <v>11</v>
      </c>
      <c r="D111" t="s">
        <v>15</v>
      </c>
      <c r="E111" s="2"/>
      <c r="F111" s="29">
        <v>2</v>
      </c>
      <c r="G111" s="2">
        <f t="shared" si="1"/>
        <v>0</v>
      </c>
    </row>
    <row r="112" spans="1:7">
      <c r="A112" s="3">
        <v>43159</v>
      </c>
      <c r="B112" s="422" t="s">
        <v>10</v>
      </c>
      <c r="C112" s="422" t="s">
        <v>17</v>
      </c>
      <c r="D112" t="s">
        <v>12</v>
      </c>
      <c r="E112" s="2">
        <v>49.3</v>
      </c>
      <c r="G112" s="2">
        <f t="shared" si="1"/>
        <v>49.3</v>
      </c>
    </row>
    <row r="113" spans="1:7">
      <c r="B113" s="422"/>
      <c r="C113" s="422"/>
      <c r="D113" t="s">
        <v>13</v>
      </c>
      <c r="E113" s="2">
        <v>2</v>
      </c>
      <c r="G113" s="2">
        <f t="shared" si="1"/>
        <v>51.3</v>
      </c>
    </row>
    <row r="114" spans="1:7">
      <c r="B114" s="422"/>
      <c r="C114" s="422"/>
      <c r="D114" t="s">
        <v>14</v>
      </c>
      <c r="E114" s="2">
        <v>56</v>
      </c>
      <c r="G114" s="2">
        <f t="shared" si="1"/>
        <v>107.3</v>
      </c>
    </row>
    <row r="115" spans="1:7">
      <c r="B115" s="422"/>
      <c r="C115" s="422"/>
      <c r="D115" t="s">
        <v>15</v>
      </c>
      <c r="E115" s="2">
        <v>5</v>
      </c>
      <c r="G115" s="2">
        <f t="shared" si="1"/>
        <v>112.3</v>
      </c>
    </row>
    <row r="116" spans="1:7">
      <c r="B116" s="422"/>
      <c r="C116" s="422"/>
      <c r="D116" t="s">
        <v>44</v>
      </c>
      <c r="E116" s="2">
        <v>6</v>
      </c>
      <c r="G116" s="2">
        <f t="shared" si="1"/>
        <v>118.3</v>
      </c>
    </row>
    <row r="117" spans="1:7">
      <c r="A117" s="3">
        <v>43203</v>
      </c>
      <c r="B117" s="422">
        <v>15100</v>
      </c>
      <c r="C117" s="422" t="s">
        <v>17</v>
      </c>
      <c r="D117" t="s">
        <v>44</v>
      </c>
      <c r="E117" s="2"/>
      <c r="F117" s="29">
        <v>6</v>
      </c>
      <c r="G117" s="2">
        <f t="shared" si="1"/>
        <v>112.3</v>
      </c>
    </row>
    <row r="118" spans="1:7">
      <c r="A118" s="3">
        <v>43179</v>
      </c>
      <c r="B118" s="422">
        <v>14865</v>
      </c>
      <c r="C118" s="422" t="s">
        <v>17</v>
      </c>
      <c r="D118" t="s">
        <v>14</v>
      </c>
      <c r="E118" s="2"/>
      <c r="F118" s="29">
        <v>56</v>
      </c>
      <c r="G118" s="2">
        <f t="shared" si="1"/>
        <v>56.3</v>
      </c>
    </row>
    <row r="119" spans="1:7">
      <c r="A119" s="3">
        <v>43179</v>
      </c>
      <c r="B119" s="422">
        <v>14865</v>
      </c>
      <c r="C119" s="422" t="s">
        <v>17</v>
      </c>
      <c r="D119" t="s">
        <v>15</v>
      </c>
      <c r="E119" s="2"/>
      <c r="F119" s="29">
        <v>5</v>
      </c>
      <c r="G119" s="2">
        <f t="shared" si="1"/>
        <v>51.3</v>
      </c>
    </row>
    <row r="120" spans="1:7">
      <c r="A120" s="3">
        <v>43179</v>
      </c>
      <c r="B120" s="422">
        <v>14865</v>
      </c>
      <c r="C120" s="422" t="s">
        <v>17</v>
      </c>
      <c r="D120" t="s">
        <v>12</v>
      </c>
      <c r="E120" s="2"/>
      <c r="F120" s="29">
        <v>49.3</v>
      </c>
      <c r="G120" s="2">
        <f t="shared" si="1"/>
        <v>2</v>
      </c>
    </row>
    <row r="121" spans="1:7">
      <c r="A121" s="3">
        <v>43179</v>
      </c>
      <c r="B121" s="422">
        <v>14865</v>
      </c>
      <c r="C121" s="422" t="s">
        <v>17</v>
      </c>
      <c r="D121" t="s">
        <v>13</v>
      </c>
      <c r="E121" s="2"/>
      <c r="F121" s="29">
        <v>2</v>
      </c>
      <c r="G121" s="2">
        <f t="shared" si="1"/>
        <v>0</v>
      </c>
    </row>
    <row r="122" spans="1:7">
      <c r="A122" s="3">
        <v>43189</v>
      </c>
      <c r="B122" s="422" t="s">
        <v>10</v>
      </c>
      <c r="C122" s="422" t="s">
        <v>18</v>
      </c>
      <c r="D122" t="s">
        <v>12</v>
      </c>
      <c r="E122" s="2">
        <v>47.7</v>
      </c>
      <c r="G122" s="2">
        <f t="shared" si="1"/>
        <v>47.7</v>
      </c>
    </row>
    <row r="123" spans="1:7">
      <c r="B123" s="422"/>
      <c r="C123" s="422"/>
      <c r="D123" t="s">
        <v>13</v>
      </c>
      <c r="E123" s="2">
        <v>2</v>
      </c>
      <c r="G123" s="2">
        <f t="shared" si="1"/>
        <v>49.7</v>
      </c>
    </row>
    <row r="124" spans="1:7">
      <c r="B124" s="422"/>
      <c r="C124" s="422"/>
      <c r="D124" t="s">
        <v>14</v>
      </c>
      <c r="E124" s="2">
        <v>60</v>
      </c>
      <c r="G124" s="2">
        <f t="shared" si="1"/>
        <v>109.7</v>
      </c>
    </row>
    <row r="125" spans="1:7">
      <c r="B125" s="422"/>
      <c r="C125" s="422"/>
      <c r="D125" t="s">
        <v>15</v>
      </c>
      <c r="E125" s="2">
        <v>5</v>
      </c>
      <c r="G125" s="2">
        <f t="shared" si="1"/>
        <v>114.7</v>
      </c>
    </row>
    <row r="126" spans="1:7">
      <c r="A126" s="3">
        <v>43214</v>
      </c>
      <c r="B126" s="422">
        <v>15170</v>
      </c>
      <c r="C126" s="422" t="s">
        <v>18</v>
      </c>
      <c r="D126" t="s">
        <v>12</v>
      </c>
      <c r="E126" s="2"/>
      <c r="F126" s="29">
        <v>47.7</v>
      </c>
      <c r="G126" s="2">
        <f t="shared" si="1"/>
        <v>67</v>
      </c>
    </row>
    <row r="127" spans="1:7">
      <c r="A127" s="3">
        <v>43214</v>
      </c>
      <c r="B127" s="422">
        <v>15170</v>
      </c>
      <c r="C127" s="422" t="s">
        <v>18</v>
      </c>
      <c r="D127" t="s">
        <v>13</v>
      </c>
      <c r="E127" s="2"/>
      <c r="F127" s="29">
        <v>2</v>
      </c>
      <c r="G127" s="2">
        <f t="shared" si="1"/>
        <v>65</v>
      </c>
    </row>
    <row r="128" spans="1:7">
      <c r="A128" s="3">
        <v>43203</v>
      </c>
      <c r="B128" s="422">
        <v>15100</v>
      </c>
      <c r="C128" s="422" t="s">
        <v>18</v>
      </c>
      <c r="D128" t="s">
        <v>14</v>
      </c>
      <c r="E128" s="2"/>
      <c r="F128" s="29">
        <v>60</v>
      </c>
      <c r="G128" s="2">
        <f t="shared" si="1"/>
        <v>5</v>
      </c>
    </row>
    <row r="129" spans="1:7">
      <c r="A129" s="3">
        <v>43203</v>
      </c>
      <c r="B129" s="422">
        <v>15100</v>
      </c>
      <c r="C129" s="422" t="s">
        <v>18</v>
      </c>
      <c r="D129" t="s">
        <v>15</v>
      </c>
      <c r="E129" s="2"/>
      <c r="F129" s="29">
        <v>5</v>
      </c>
      <c r="G129" s="2">
        <f t="shared" si="1"/>
        <v>0</v>
      </c>
    </row>
    <row r="130" spans="1:7">
      <c r="A130" s="3">
        <v>43220</v>
      </c>
      <c r="B130" s="422" t="s">
        <v>10</v>
      </c>
      <c r="C130" s="422" t="s">
        <v>19</v>
      </c>
      <c r="D130" t="s">
        <v>12</v>
      </c>
      <c r="E130" s="2">
        <v>49</v>
      </c>
      <c r="G130" s="2">
        <f t="shared" si="1"/>
        <v>49</v>
      </c>
    </row>
    <row r="131" spans="1:7">
      <c r="B131" s="422"/>
      <c r="C131" s="422"/>
      <c r="D131" t="s">
        <v>13</v>
      </c>
      <c r="E131" s="2">
        <v>2</v>
      </c>
      <c r="G131" s="2">
        <f t="shared" si="1"/>
        <v>51</v>
      </c>
    </row>
    <row r="132" spans="1:7">
      <c r="B132" s="422"/>
      <c r="C132" s="422"/>
      <c r="D132" t="s">
        <v>14</v>
      </c>
      <c r="E132" s="2">
        <v>60</v>
      </c>
      <c r="G132" s="2">
        <f t="shared" si="1"/>
        <v>111</v>
      </c>
    </row>
    <row r="133" spans="1:7">
      <c r="B133" s="422"/>
      <c r="C133" s="422"/>
      <c r="D133" t="s">
        <v>15</v>
      </c>
      <c r="E133" s="2">
        <v>5</v>
      </c>
      <c r="G133" s="2">
        <f t="shared" si="1"/>
        <v>116</v>
      </c>
    </row>
    <row r="134" spans="1:7">
      <c r="A134" s="3">
        <v>43209</v>
      </c>
      <c r="B134" s="422">
        <v>15339</v>
      </c>
      <c r="C134" s="422" t="s">
        <v>19</v>
      </c>
      <c r="D134" t="s">
        <v>12</v>
      </c>
      <c r="E134" s="2"/>
      <c r="F134" s="29">
        <v>49</v>
      </c>
      <c r="G134" s="2">
        <f t="shared" si="1"/>
        <v>67</v>
      </c>
    </row>
    <row r="135" spans="1:7">
      <c r="A135" s="3">
        <v>43209</v>
      </c>
      <c r="B135" s="422">
        <v>15339</v>
      </c>
      <c r="C135" s="422" t="s">
        <v>19</v>
      </c>
      <c r="D135" t="s">
        <v>13</v>
      </c>
      <c r="E135" s="2"/>
      <c r="F135" s="29">
        <v>2</v>
      </c>
      <c r="G135" s="2">
        <f t="shared" ref="G135:G199" si="2">+G134+E135-F135</f>
        <v>65</v>
      </c>
    </row>
    <row r="136" spans="1:7">
      <c r="A136" s="3">
        <v>43248</v>
      </c>
      <c r="B136" s="422">
        <v>15422</v>
      </c>
      <c r="C136" s="422" t="s">
        <v>19</v>
      </c>
      <c r="D136" t="s">
        <v>13</v>
      </c>
      <c r="E136" s="2"/>
      <c r="F136" s="29">
        <v>60</v>
      </c>
      <c r="G136" s="2">
        <f t="shared" si="2"/>
        <v>5</v>
      </c>
    </row>
    <row r="137" spans="1:7">
      <c r="A137" s="3">
        <v>43248</v>
      </c>
      <c r="B137" s="422">
        <v>15422</v>
      </c>
      <c r="C137" s="422" t="s">
        <v>19</v>
      </c>
      <c r="D137" t="s">
        <v>14</v>
      </c>
      <c r="E137" s="2"/>
      <c r="F137" s="29">
        <v>5</v>
      </c>
      <c r="G137" s="2">
        <f t="shared" si="2"/>
        <v>0</v>
      </c>
    </row>
    <row r="138" spans="1:7">
      <c r="A138" s="3">
        <v>43251</v>
      </c>
      <c r="B138" s="422" t="s">
        <v>10</v>
      </c>
      <c r="C138" s="422" t="s">
        <v>20</v>
      </c>
      <c r="D138" t="s">
        <v>12</v>
      </c>
      <c r="E138" s="2">
        <v>45.6</v>
      </c>
      <c r="G138" s="2">
        <f t="shared" si="2"/>
        <v>45.6</v>
      </c>
    </row>
    <row r="139" spans="1:7">
      <c r="B139" s="422"/>
      <c r="C139" s="422"/>
      <c r="D139" t="s">
        <v>13</v>
      </c>
      <c r="E139" s="2">
        <v>5</v>
      </c>
      <c r="G139" s="2">
        <f t="shared" si="2"/>
        <v>50.6</v>
      </c>
    </row>
    <row r="140" spans="1:7">
      <c r="B140" s="422"/>
      <c r="C140" s="422"/>
      <c r="D140" t="s">
        <v>14</v>
      </c>
      <c r="E140" s="2">
        <v>60</v>
      </c>
      <c r="G140" s="2">
        <f t="shared" si="2"/>
        <v>110.6</v>
      </c>
    </row>
    <row r="141" spans="1:7">
      <c r="B141" s="422"/>
      <c r="C141" s="422"/>
      <c r="D141" t="s">
        <v>15</v>
      </c>
      <c r="E141" s="2">
        <v>5</v>
      </c>
      <c r="G141" s="2">
        <f t="shared" si="2"/>
        <v>115.6</v>
      </c>
    </row>
    <row r="142" spans="1:7">
      <c r="A142" s="3">
        <v>43272</v>
      </c>
      <c r="B142" s="422">
        <v>15526</v>
      </c>
      <c r="C142" s="422" t="s">
        <v>20</v>
      </c>
      <c r="D142" t="s">
        <v>12</v>
      </c>
      <c r="E142" s="2"/>
      <c r="F142" s="29">
        <v>45.6</v>
      </c>
      <c r="G142" s="2">
        <f t="shared" si="2"/>
        <v>70</v>
      </c>
    </row>
    <row r="143" spans="1:7">
      <c r="A143" s="3">
        <v>43272</v>
      </c>
      <c r="B143" s="422">
        <v>15526</v>
      </c>
      <c r="C143" s="422" t="s">
        <v>20</v>
      </c>
      <c r="D143" t="s">
        <v>13</v>
      </c>
      <c r="F143" s="29">
        <v>5</v>
      </c>
      <c r="G143" s="2">
        <f t="shared" si="2"/>
        <v>65</v>
      </c>
    </row>
    <row r="144" spans="1:7">
      <c r="A144" s="3">
        <v>43290</v>
      </c>
      <c r="B144" s="422">
        <v>15671</v>
      </c>
      <c r="C144" s="422" t="s">
        <v>20</v>
      </c>
      <c r="D144" t="s">
        <v>14</v>
      </c>
      <c r="F144" s="29">
        <v>60</v>
      </c>
      <c r="G144" s="2">
        <f t="shared" si="2"/>
        <v>5</v>
      </c>
    </row>
    <row r="145" spans="1:7">
      <c r="A145" s="3">
        <v>43290</v>
      </c>
      <c r="B145" s="422">
        <v>15671</v>
      </c>
      <c r="C145" s="422" t="s">
        <v>20</v>
      </c>
      <c r="D145" t="s">
        <v>15</v>
      </c>
      <c r="F145" s="29">
        <v>5</v>
      </c>
      <c r="G145" s="2">
        <f t="shared" si="2"/>
        <v>0</v>
      </c>
    </row>
    <row r="146" spans="1:7">
      <c r="A146" s="3">
        <v>43281</v>
      </c>
      <c r="B146" s="422" t="s">
        <v>10</v>
      </c>
      <c r="C146" s="422" t="s">
        <v>21</v>
      </c>
      <c r="D146" t="s">
        <v>12</v>
      </c>
      <c r="E146" s="2">
        <v>42.1</v>
      </c>
      <c r="G146" s="2">
        <f t="shared" si="2"/>
        <v>42.1</v>
      </c>
    </row>
    <row r="147" spans="1:7">
      <c r="B147" s="422"/>
      <c r="C147" s="422"/>
      <c r="D147" t="s">
        <v>13</v>
      </c>
      <c r="E147" s="2">
        <v>4</v>
      </c>
      <c r="G147" s="2">
        <f t="shared" si="2"/>
        <v>46.1</v>
      </c>
    </row>
    <row r="148" spans="1:7">
      <c r="B148" s="422"/>
      <c r="C148" s="422"/>
      <c r="D148" t="s">
        <v>14</v>
      </c>
      <c r="E148" s="2">
        <v>60</v>
      </c>
      <c r="G148" s="2">
        <f t="shared" si="2"/>
        <v>106.1</v>
      </c>
    </row>
    <row r="149" spans="1:7">
      <c r="B149" s="422"/>
      <c r="C149" s="422"/>
      <c r="D149" t="s">
        <v>15</v>
      </c>
      <c r="E149" s="2">
        <v>5</v>
      </c>
      <c r="G149" s="2">
        <f t="shared" si="2"/>
        <v>111.1</v>
      </c>
    </row>
    <row r="150" spans="1:7">
      <c r="A150" s="3">
        <v>43290</v>
      </c>
      <c r="B150" s="422">
        <v>15671</v>
      </c>
      <c r="C150" s="422" t="s">
        <v>21</v>
      </c>
      <c r="D150" t="s">
        <v>14</v>
      </c>
      <c r="E150" s="2"/>
      <c r="F150" s="29">
        <v>60</v>
      </c>
      <c r="G150" s="2">
        <f t="shared" si="2"/>
        <v>51.099999999999994</v>
      </c>
    </row>
    <row r="151" spans="1:7">
      <c r="A151" s="3">
        <v>43290</v>
      </c>
      <c r="B151" s="422">
        <v>15671</v>
      </c>
      <c r="C151" s="422" t="s">
        <v>21</v>
      </c>
      <c r="D151" t="s">
        <v>15</v>
      </c>
      <c r="E151" s="2"/>
      <c r="F151" s="29">
        <v>5</v>
      </c>
      <c r="G151" s="2">
        <f t="shared" si="2"/>
        <v>46.099999999999994</v>
      </c>
    </row>
    <row r="152" spans="1:7">
      <c r="A152" s="3">
        <v>43302</v>
      </c>
      <c r="B152" s="422">
        <v>15760</v>
      </c>
      <c r="C152" s="422" t="s">
        <v>21</v>
      </c>
      <c r="D152" t="s">
        <v>12</v>
      </c>
      <c r="E152" s="2"/>
      <c r="F152" s="29">
        <v>42.1</v>
      </c>
      <c r="G152" s="2">
        <f t="shared" si="2"/>
        <v>3.9999999999999929</v>
      </c>
    </row>
    <row r="153" spans="1:7">
      <c r="A153" s="3">
        <v>43302</v>
      </c>
      <c r="B153" s="422">
        <v>15760</v>
      </c>
      <c r="C153" s="422" t="s">
        <v>21</v>
      </c>
      <c r="D153" t="s">
        <v>13</v>
      </c>
      <c r="E153" s="2"/>
      <c r="F153" s="29">
        <v>4</v>
      </c>
      <c r="G153" s="2">
        <f t="shared" si="2"/>
        <v>-7.1054273576010019E-15</v>
      </c>
    </row>
    <row r="154" spans="1:7">
      <c r="A154" s="3">
        <v>43312</v>
      </c>
      <c r="B154" s="422" t="s">
        <v>10</v>
      </c>
      <c r="C154" s="422" t="s">
        <v>22</v>
      </c>
      <c r="D154" t="s">
        <v>12</v>
      </c>
      <c r="E154" s="2">
        <v>41.3</v>
      </c>
      <c r="G154" s="2">
        <f t="shared" si="2"/>
        <v>41.29999999999999</v>
      </c>
    </row>
    <row r="155" spans="1:7">
      <c r="B155" s="422"/>
      <c r="C155" s="422"/>
      <c r="D155" t="s">
        <v>13</v>
      </c>
      <c r="E155" s="2">
        <v>4</v>
      </c>
      <c r="G155" s="2">
        <f t="shared" si="2"/>
        <v>45.29999999999999</v>
      </c>
    </row>
    <row r="156" spans="1:7">
      <c r="B156" s="422"/>
      <c r="C156" s="422"/>
      <c r="D156" t="s">
        <v>14</v>
      </c>
      <c r="E156" s="2">
        <v>60</v>
      </c>
      <c r="G156" s="2">
        <f t="shared" si="2"/>
        <v>105.29999999999998</v>
      </c>
    </row>
    <row r="157" spans="1:7">
      <c r="B157" s="422"/>
      <c r="C157" s="422"/>
      <c r="D157" t="s">
        <v>15</v>
      </c>
      <c r="E157" s="2">
        <v>5</v>
      </c>
      <c r="G157" s="2">
        <f t="shared" si="2"/>
        <v>110.29999999999998</v>
      </c>
    </row>
    <row r="158" spans="1:7">
      <c r="A158" s="3">
        <v>43316</v>
      </c>
      <c r="B158" s="422">
        <v>15875</v>
      </c>
      <c r="C158" s="422" t="s">
        <v>22</v>
      </c>
      <c r="D158" t="s">
        <v>14</v>
      </c>
      <c r="E158" s="2"/>
      <c r="F158" s="29">
        <v>60</v>
      </c>
      <c r="G158" s="2">
        <f t="shared" si="2"/>
        <v>50.299999999999983</v>
      </c>
    </row>
    <row r="159" spans="1:7">
      <c r="A159" s="3">
        <v>43316</v>
      </c>
      <c r="B159" s="422">
        <v>15875</v>
      </c>
      <c r="C159" s="422" t="s">
        <v>22</v>
      </c>
      <c r="D159" t="s">
        <v>15</v>
      </c>
      <c r="E159" s="2"/>
      <c r="F159" s="29">
        <v>5</v>
      </c>
      <c r="G159" s="2">
        <f t="shared" si="2"/>
        <v>45.299999999999983</v>
      </c>
    </row>
    <row r="160" spans="1:7">
      <c r="A160" s="3">
        <v>43333</v>
      </c>
      <c r="B160" s="422">
        <v>16003</v>
      </c>
      <c r="C160" s="422" t="s">
        <v>22</v>
      </c>
      <c r="D160" t="s">
        <v>12</v>
      </c>
      <c r="E160" s="2"/>
      <c r="F160" s="29">
        <v>41.3</v>
      </c>
      <c r="G160" s="2">
        <f t="shared" si="2"/>
        <v>3.9999999999999858</v>
      </c>
    </row>
    <row r="161" spans="1:7">
      <c r="A161" s="3">
        <v>43333</v>
      </c>
      <c r="B161" s="422">
        <v>16003</v>
      </c>
      <c r="C161" s="422" t="s">
        <v>22</v>
      </c>
      <c r="D161" t="s">
        <v>13</v>
      </c>
      <c r="E161" s="2"/>
      <c r="F161" s="29">
        <v>4</v>
      </c>
      <c r="G161" s="2">
        <f t="shared" si="2"/>
        <v>-1.4210854715202004E-14</v>
      </c>
    </row>
    <row r="162" spans="1:7">
      <c r="A162" s="3">
        <v>43343</v>
      </c>
      <c r="B162" s="422" t="s">
        <v>10</v>
      </c>
      <c r="C162" s="422" t="s">
        <v>23</v>
      </c>
      <c r="D162" t="s">
        <v>12</v>
      </c>
      <c r="E162" s="2">
        <v>40.9</v>
      </c>
      <c r="G162" s="2">
        <f t="shared" si="2"/>
        <v>40.899999999999984</v>
      </c>
    </row>
    <row r="163" spans="1:7">
      <c r="B163" s="422"/>
      <c r="C163" s="422"/>
      <c r="D163" t="s">
        <v>13</v>
      </c>
      <c r="E163" s="2">
        <v>4</v>
      </c>
      <c r="G163" s="2">
        <f t="shared" si="2"/>
        <v>44.899999999999984</v>
      </c>
    </row>
    <row r="164" spans="1:7">
      <c r="B164" s="422"/>
      <c r="C164" s="422"/>
      <c r="D164" t="s">
        <v>14</v>
      </c>
      <c r="E164" s="2">
        <v>60</v>
      </c>
      <c r="G164" s="2">
        <f t="shared" si="2"/>
        <v>104.89999999999998</v>
      </c>
    </row>
    <row r="165" spans="1:7">
      <c r="B165" s="422"/>
      <c r="C165" s="422"/>
      <c r="D165" t="s">
        <v>15</v>
      </c>
      <c r="E165" s="2">
        <v>5</v>
      </c>
      <c r="G165" s="2">
        <f t="shared" si="2"/>
        <v>109.89999999999998</v>
      </c>
    </row>
    <row r="166" spans="1:7">
      <c r="A166" s="3">
        <v>43368</v>
      </c>
      <c r="B166" s="422">
        <v>16208</v>
      </c>
      <c r="C166" s="422" t="s">
        <v>23</v>
      </c>
      <c r="D166" t="s">
        <v>12</v>
      </c>
      <c r="E166" s="2"/>
      <c r="F166" s="29">
        <v>40.9</v>
      </c>
      <c r="G166" s="2">
        <f t="shared" si="2"/>
        <v>68.999999999999972</v>
      </c>
    </row>
    <row r="167" spans="1:7">
      <c r="A167" s="3">
        <v>43368</v>
      </c>
      <c r="B167" s="422">
        <v>16208</v>
      </c>
      <c r="C167" s="422" t="s">
        <v>23</v>
      </c>
      <c r="D167" t="s">
        <v>13</v>
      </c>
      <c r="E167" s="2"/>
      <c r="F167" s="29">
        <v>4</v>
      </c>
      <c r="G167" s="2">
        <f t="shared" si="2"/>
        <v>64.999999999999972</v>
      </c>
    </row>
    <row r="168" spans="1:7">
      <c r="A168" s="3">
        <v>43384</v>
      </c>
      <c r="B168" s="422">
        <v>16300</v>
      </c>
      <c r="C168" s="422" t="s">
        <v>23</v>
      </c>
      <c r="D168" t="s">
        <v>14</v>
      </c>
      <c r="E168" s="2"/>
      <c r="F168" s="29">
        <v>60</v>
      </c>
      <c r="G168" s="2">
        <f t="shared" si="2"/>
        <v>4.9999999999999716</v>
      </c>
    </row>
    <row r="169" spans="1:7">
      <c r="A169" s="3">
        <v>43384</v>
      </c>
      <c r="B169" s="422">
        <v>16300</v>
      </c>
      <c r="C169" s="422" t="s">
        <v>23</v>
      </c>
      <c r="D169" t="s">
        <v>15</v>
      </c>
      <c r="E169" s="2"/>
      <c r="F169" s="29">
        <v>5</v>
      </c>
      <c r="G169" s="2">
        <f t="shared" si="2"/>
        <v>-2.8421709430404007E-14</v>
      </c>
    </row>
    <row r="170" spans="1:7">
      <c r="A170" s="3">
        <v>43373</v>
      </c>
      <c r="B170" s="422" t="s">
        <v>10</v>
      </c>
      <c r="C170" s="422" t="s">
        <v>24</v>
      </c>
      <c r="D170" t="s">
        <v>12</v>
      </c>
      <c r="E170" s="2">
        <v>42</v>
      </c>
      <c r="G170" s="2">
        <f t="shared" si="2"/>
        <v>41.999999999999972</v>
      </c>
    </row>
    <row r="171" spans="1:7">
      <c r="B171" s="422"/>
      <c r="C171" s="422"/>
      <c r="D171" t="s">
        <v>13</v>
      </c>
      <c r="E171" s="2">
        <v>4</v>
      </c>
      <c r="G171" s="2">
        <f t="shared" si="2"/>
        <v>45.999999999999972</v>
      </c>
    </row>
    <row r="172" spans="1:7">
      <c r="B172" s="422"/>
      <c r="C172" s="422"/>
      <c r="D172" t="s">
        <v>14</v>
      </c>
      <c r="E172" s="2">
        <v>60</v>
      </c>
      <c r="G172" s="2">
        <f t="shared" si="2"/>
        <v>105.99999999999997</v>
      </c>
    </row>
    <row r="173" spans="1:7">
      <c r="B173" s="422"/>
      <c r="C173" s="422"/>
      <c r="D173" t="s">
        <v>15</v>
      </c>
      <c r="E173" s="2">
        <v>5</v>
      </c>
      <c r="G173" s="2">
        <f t="shared" si="2"/>
        <v>110.99999999999997</v>
      </c>
    </row>
    <row r="174" spans="1:7">
      <c r="A174" s="3">
        <v>43384</v>
      </c>
      <c r="B174" s="422">
        <v>16300</v>
      </c>
      <c r="C174" s="422" t="s">
        <v>24</v>
      </c>
      <c r="D174" t="s">
        <v>14</v>
      </c>
      <c r="E174" s="2"/>
      <c r="F174" s="29">
        <v>60</v>
      </c>
      <c r="G174" s="2">
        <f t="shared" si="2"/>
        <v>50.999999999999972</v>
      </c>
    </row>
    <row r="175" spans="1:7">
      <c r="A175" s="3">
        <v>43384</v>
      </c>
      <c r="B175" s="422">
        <v>16300</v>
      </c>
      <c r="C175" s="422" t="s">
        <v>24</v>
      </c>
      <c r="D175" t="s">
        <v>15</v>
      </c>
      <c r="E175" s="2"/>
      <c r="F175" s="29">
        <v>5</v>
      </c>
      <c r="G175" s="2">
        <f t="shared" si="2"/>
        <v>45.999999999999972</v>
      </c>
    </row>
    <row r="176" spans="1:7">
      <c r="A176" s="3">
        <v>43399</v>
      </c>
      <c r="B176" s="422">
        <v>16463</v>
      </c>
      <c r="C176" s="422" t="s">
        <v>24</v>
      </c>
      <c r="D176" t="s">
        <v>12</v>
      </c>
      <c r="E176" s="2"/>
      <c r="F176" s="29">
        <v>42</v>
      </c>
      <c r="G176" s="2">
        <f t="shared" si="2"/>
        <v>3.9999999999999716</v>
      </c>
    </row>
    <row r="177" spans="1:7">
      <c r="A177" s="3">
        <v>43399</v>
      </c>
      <c r="B177" s="422">
        <v>16463</v>
      </c>
      <c r="C177" s="422" t="s">
        <v>24</v>
      </c>
      <c r="D177" t="s">
        <v>13</v>
      </c>
      <c r="E177" s="2"/>
      <c r="F177" s="29">
        <v>4</v>
      </c>
      <c r="G177" s="2">
        <f t="shared" si="2"/>
        <v>-2.8421709430404007E-14</v>
      </c>
    </row>
    <row r="178" spans="1:7">
      <c r="A178" s="3">
        <v>43404</v>
      </c>
      <c r="B178" s="422" t="s">
        <v>10</v>
      </c>
      <c r="C178" s="422" t="s">
        <v>25</v>
      </c>
      <c r="D178" t="s">
        <v>12</v>
      </c>
      <c r="E178" s="2">
        <v>42.3</v>
      </c>
      <c r="G178" s="2">
        <f t="shared" si="2"/>
        <v>42.299999999999969</v>
      </c>
    </row>
    <row r="179" spans="1:7">
      <c r="B179" s="422"/>
      <c r="C179" s="422"/>
      <c r="D179" t="s">
        <v>13</v>
      </c>
      <c r="E179" s="2">
        <v>5</v>
      </c>
      <c r="G179" s="2">
        <f t="shared" si="2"/>
        <v>47.299999999999969</v>
      </c>
    </row>
    <row r="180" spans="1:7">
      <c r="B180" s="422"/>
      <c r="C180" s="422"/>
      <c r="D180" t="s">
        <v>14</v>
      </c>
      <c r="E180" s="2">
        <v>60</v>
      </c>
      <c r="G180" s="2">
        <f t="shared" si="2"/>
        <v>107.29999999999997</v>
      </c>
    </row>
    <row r="181" spans="1:7">
      <c r="B181" s="422"/>
      <c r="C181" s="422"/>
      <c r="D181" t="s">
        <v>15</v>
      </c>
      <c r="E181" s="2">
        <v>5</v>
      </c>
      <c r="G181" s="2">
        <f t="shared" si="2"/>
        <v>112.29999999999997</v>
      </c>
    </row>
    <row r="182" spans="1:7">
      <c r="A182" s="3">
        <v>43424</v>
      </c>
      <c r="B182" s="422">
        <v>16584</v>
      </c>
      <c r="C182" s="422" t="s">
        <v>25</v>
      </c>
      <c r="D182" t="s">
        <v>14</v>
      </c>
      <c r="E182" s="2"/>
      <c r="F182" s="29">
        <v>60</v>
      </c>
      <c r="G182" s="2">
        <f t="shared" si="2"/>
        <v>52.299999999999969</v>
      </c>
    </row>
    <row r="183" spans="1:7">
      <c r="A183" s="3">
        <v>43424</v>
      </c>
      <c r="B183" s="422">
        <v>16584</v>
      </c>
      <c r="C183" s="422" t="s">
        <v>25</v>
      </c>
      <c r="D183" t="s">
        <v>15</v>
      </c>
      <c r="E183" s="2"/>
      <c r="F183" s="29">
        <v>5</v>
      </c>
      <c r="G183" s="2">
        <f t="shared" si="2"/>
        <v>47.299999999999969</v>
      </c>
    </row>
    <row r="184" spans="1:7">
      <c r="A184" s="3">
        <v>43432</v>
      </c>
      <c r="B184" s="422">
        <v>16608</v>
      </c>
      <c r="C184" s="422" t="s">
        <v>25</v>
      </c>
      <c r="D184" t="s">
        <v>12</v>
      </c>
      <c r="E184" s="2"/>
      <c r="F184" s="29">
        <v>42.3</v>
      </c>
      <c r="G184" s="2">
        <f t="shared" si="2"/>
        <v>4.9999999999999716</v>
      </c>
    </row>
    <row r="185" spans="1:7">
      <c r="A185" s="3">
        <v>43432</v>
      </c>
      <c r="B185" s="422">
        <v>16608</v>
      </c>
      <c r="C185" s="422" t="s">
        <v>25</v>
      </c>
      <c r="D185" t="s">
        <v>13</v>
      </c>
      <c r="E185" s="2"/>
      <c r="F185" s="29">
        <v>5</v>
      </c>
      <c r="G185" s="2">
        <f t="shared" si="2"/>
        <v>-2.8421709430404007E-14</v>
      </c>
    </row>
    <row r="186" spans="1:7">
      <c r="A186" s="3">
        <v>43434</v>
      </c>
      <c r="B186" s="422" t="s">
        <v>10</v>
      </c>
      <c r="C186" s="422" t="s">
        <v>26</v>
      </c>
      <c r="D186" t="s">
        <v>12</v>
      </c>
      <c r="E186" s="2">
        <v>43.4</v>
      </c>
      <c r="G186" s="2">
        <f t="shared" si="2"/>
        <v>43.39999999999997</v>
      </c>
    </row>
    <row r="187" spans="1:7">
      <c r="B187" s="422"/>
      <c r="C187" s="422"/>
      <c r="D187" t="s">
        <v>13</v>
      </c>
      <c r="E187" s="2">
        <v>5</v>
      </c>
      <c r="G187" s="2">
        <f t="shared" si="2"/>
        <v>48.39999999999997</v>
      </c>
    </row>
    <row r="188" spans="1:7">
      <c r="B188" s="422"/>
      <c r="C188" s="422"/>
      <c r="D188" t="s">
        <v>14</v>
      </c>
      <c r="E188" s="2">
        <v>60</v>
      </c>
      <c r="G188" s="2">
        <f t="shared" si="2"/>
        <v>108.39999999999998</v>
      </c>
    </row>
    <row r="189" spans="1:7">
      <c r="B189" s="422"/>
      <c r="C189" s="422"/>
      <c r="D189" t="s">
        <v>15</v>
      </c>
      <c r="E189" s="2">
        <v>5</v>
      </c>
      <c r="G189" s="2">
        <f t="shared" si="2"/>
        <v>113.39999999999998</v>
      </c>
    </row>
    <row r="190" spans="1:7">
      <c r="A190" s="3">
        <v>43461</v>
      </c>
      <c r="B190" s="422">
        <v>16799</v>
      </c>
      <c r="C190" s="422" t="s">
        <v>26</v>
      </c>
      <c r="D190" t="s">
        <v>14</v>
      </c>
      <c r="E190" s="2"/>
      <c r="F190" s="29">
        <v>60</v>
      </c>
      <c r="G190" s="2">
        <f t="shared" si="2"/>
        <v>53.399999999999977</v>
      </c>
    </row>
    <row r="191" spans="1:7">
      <c r="A191" s="3">
        <v>43461</v>
      </c>
      <c r="B191" s="422">
        <v>16799</v>
      </c>
      <c r="C191" s="422" t="s">
        <v>26</v>
      </c>
      <c r="D191" t="s">
        <v>15</v>
      </c>
      <c r="E191" s="2"/>
      <c r="F191" s="29">
        <v>5</v>
      </c>
      <c r="G191" s="2">
        <f t="shared" si="2"/>
        <v>48.399999999999977</v>
      </c>
    </row>
    <row r="192" spans="1:7">
      <c r="A192" s="3">
        <v>43473</v>
      </c>
      <c r="B192" s="422">
        <v>16861</v>
      </c>
      <c r="C192" s="422" t="s">
        <v>26</v>
      </c>
      <c r="D192" t="s">
        <v>12</v>
      </c>
      <c r="E192" s="2"/>
      <c r="F192" s="29">
        <v>43.4</v>
      </c>
      <c r="G192" s="2">
        <f t="shared" si="2"/>
        <v>4.9999999999999787</v>
      </c>
    </row>
    <row r="193" spans="1:7">
      <c r="A193" s="3">
        <v>43473</v>
      </c>
      <c r="B193" s="422">
        <v>16861</v>
      </c>
      <c r="C193" s="422" t="s">
        <v>26</v>
      </c>
      <c r="D193" t="s">
        <v>13</v>
      </c>
      <c r="E193" s="2"/>
      <c r="F193" s="29">
        <v>5</v>
      </c>
      <c r="G193" s="2">
        <f t="shared" si="2"/>
        <v>-2.1316282072803006E-14</v>
      </c>
    </row>
    <row r="194" spans="1:7">
      <c r="A194" s="31">
        <v>43465</v>
      </c>
      <c r="B194" s="421" t="s">
        <v>10</v>
      </c>
      <c r="C194" s="421" t="s">
        <v>27</v>
      </c>
      <c r="D194" t="s">
        <v>12</v>
      </c>
      <c r="E194" s="2">
        <v>46.4</v>
      </c>
      <c r="G194" s="2">
        <f t="shared" si="2"/>
        <v>46.399999999999977</v>
      </c>
    </row>
    <row r="195" spans="1:7">
      <c r="B195" s="422"/>
      <c r="C195" s="422"/>
      <c r="D195" t="s">
        <v>13</v>
      </c>
      <c r="E195" s="2">
        <v>5</v>
      </c>
      <c r="G195" s="2">
        <f t="shared" si="2"/>
        <v>51.399999999999977</v>
      </c>
    </row>
    <row r="196" spans="1:7">
      <c r="B196" s="422"/>
      <c r="C196" s="422"/>
      <c r="D196" t="s">
        <v>14</v>
      </c>
      <c r="E196" s="2">
        <v>60</v>
      </c>
      <c r="G196" s="2">
        <f t="shared" si="2"/>
        <v>111.39999999999998</v>
      </c>
    </row>
    <row r="197" spans="1:7">
      <c r="B197" s="422"/>
      <c r="C197" s="422"/>
      <c r="D197" t="s">
        <v>15</v>
      </c>
      <c r="E197" s="2">
        <v>5</v>
      </c>
      <c r="G197" s="2">
        <f t="shared" si="2"/>
        <v>116.39999999999998</v>
      </c>
    </row>
    <row r="198" spans="1:7">
      <c r="A198" s="3">
        <v>43461</v>
      </c>
      <c r="B198" s="422">
        <v>16799</v>
      </c>
      <c r="C198" s="422" t="s">
        <v>27</v>
      </c>
      <c r="D198" t="s">
        <v>14</v>
      </c>
      <c r="E198" s="2"/>
      <c r="F198" s="29">
        <v>60</v>
      </c>
      <c r="G198" s="2">
        <f t="shared" si="2"/>
        <v>56.399999999999977</v>
      </c>
    </row>
    <row r="199" spans="1:7">
      <c r="A199" s="3">
        <v>43461</v>
      </c>
      <c r="B199" s="422">
        <v>16799</v>
      </c>
      <c r="C199" s="422" t="s">
        <v>27</v>
      </c>
      <c r="D199" t="s">
        <v>15</v>
      </c>
      <c r="E199" s="2"/>
      <c r="F199" s="29">
        <v>5</v>
      </c>
      <c r="G199" s="2">
        <f t="shared" si="2"/>
        <v>51.399999999999977</v>
      </c>
    </row>
    <row r="200" spans="1:7">
      <c r="A200" s="3">
        <v>43493</v>
      </c>
      <c r="B200" s="422">
        <v>16998</v>
      </c>
      <c r="C200" s="422" t="s">
        <v>27</v>
      </c>
      <c r="D200" t="s">
        <v>12</v>
      </c>
      <c r="E200" s="2"/>
      <c r="F200" s="29">
        <v>46.4</v>
      </c>
      <c r="G200" s="2">
        <f t="shared" ref="G200:G263" si="3">+G199+E200-F200</f>
        <v>4.9999999999999787</v>
      </c>
    </row>
    <row r="201" spans="1:7">
      <c r="A201" s="3">
        <v>43493</v>
      </c>
      <c r="B201" s="422">
        <v>16998</v>
      </c>
      <c r="C201" s="422" t="s">
        <v>27</v>
      </c>
      <c r="D201" t="s">
        <v>13</v>
      </c>
      <c r="E201" s="2"/>
      <c r="F201" s="29">
        <v>5</v>
      </c>
      <c r="G201" s="2">
        <f t="shared" si="3"/>
        <v>-2.1316282072803006E-14</v>
      </c>
    </row>
    <row r="202" spans="1:7">
      <c r="A202" s="31">
        <v>43496</v>
      </c>
      <c r="B202" s="421" t="s">
        <v>10</v>
      </c>
      <c r="C202" s="421" t="s">
        <v>11</v>
      </c>
      <c r="D202" t="s">
        <v>12</v>
      </c>
      <c r="E202" s="2">
        <v>54.4</v>
      </c>
      <c r="G202" s="2">
        <f t="shared" si="3"/>
        <v>54.399999999999977</v>
      </c>
    </row>
    <row r="203" spans="1:7">
      <c r="B203" s="422"/>
      <c r="C203" s="422"/>
      <c r="D203" t="s">
        <v>13</v>
      </c>
      <c r="E203" s="2">
        <v>5</v>
      </c>
      <c r="G203" s="2">
        <f t="shared" si="3"/>
        <v>59.399999999999977</v>
      </c>
    </row>
    <row r="204" spans="1:7">
      <c r="B204" s="422"/>
      <c r="C204" s="422"/>
      <c r="D204" t="s">
        <v>14</v>
      </c>
      <c r="E204" s="2">
        <v>60</v>
      </c>
      <c r="G204" s="2">
        <f t="shared" si="3"/>
        <v>119.39999999999998</v>
      </c>
    </row>
    <row r="205" spans="1:7">
      <c r="B205" s="422"/>
      <c r="C205" s="422"/>
      <c r="D205" t="s">
        <v>15</v>
      </c>
      <c r="E205" s="2">
        <v>5</v>
      </c>
      <c r="G205" s="2">
        <f t="shared" si="3"/>
        <v>124.39999999999998</v>
      </c>
    </row>
    <row r="206" spans="1:7">
      <c r="A206" s="3">
        <v>43493</v>
      </c>
      <c r="B206" s="422">
        <v>16998</v>
      </c>
      <c r="C206" s="422" t="s">
        <v>11</v>
      </c>
      <c r="D206" t="s">
        <v>14</v>
      </c>
      <c r="E206" s="2"/>
      <c r="F206" s="29">
        <v>60</v>
      </c>
      <c r="G206" s="2">
        <f t="shared" si="3"/>
        <v>64.399999999999977</v>
      </c>
    </row>
    <row r="207" spans="1:7">
      <c r="A207" s="3">
        <v>43493</v>
      </c>
      <c r="B207" s="422">
        <v>16998</v>
      </c>
      <c r="C207" s="422" t="s">
        <v>11</v>
      </c>
      <c r="D207" t="s">
        <v>15</v>
      </c>
      <c r="E207" s="2"/>
      <c r="F207" s="29">
        <v>5</v>
      </c>
      <c r="G207" s="2">
        <f t="shared" si="3"/>
        <v>59.399999999999977</v>
      </c>
    </row>
    <row r="208" spans="1:7">
      <c r="A208" s="3">
        <v>43536</v>
      </c>
      <c r="B208" s="422">
        <v>17336</v>
      </c>
      <c r="C208" s="422" t="s">
        <v>11</v>
      </c>
      <c r="D208" t="s">
        <v>12</v>
      </c>
      <c r="E208" s="2"/>
      <c r="F208" s="29">
        <v>54.4</v>
      </c>
      <c r="G208" s="2">
        <f t="shared" si="3"/>
        <v>4.9999999999999787</v>
      </c>
    </row>
    <row r="209" spans="1:7">
      <c r="A209" s="3">
        <v>43536</v>
      </c>
      <c r="B209" s="422">
        <v>17336</v>
      </c>
      <c r="C209" s="422" t="s">
        <v>11</v>
      </c>
      <c r="D209" t="s">
        <v>13</v>
      </c>
      <c r="E209" s="2"/>
      <c r="F209" s="29">
        <v>5</v>
      </c>
      <c r="G209" s="2">
        <f t="shared" si="3"/>
        <v>-2.1316282072803006E-14</v>
      </c>
    </row>
    <row r="210" spans="1:7">
      <c r="A210" s="31">
        <v>43524</v>
      </c>
      <c r="B210" s="421" t="s">
        <v>10</v>
      </c>
      <c r="C210" s="421" t="s">
        <v>17</v>
      </c>
      <c r="D210" t="s">
        <v>12</v>
      </c>
      <c r="E210" s="2">
        <v>57.5</v>
      </c>
      <c r="G210" s="2">
        <f t="shared" si="3"/>
        <v>57.499999999999979</v>
      </c>
    </row>
    <row r="211" spans="1:7">
      <c r="B211" s="422"/>
      <c r="C211" s="422"/>
      <c r="D211" t="s">
        <v>13</v>
      </c>
      <c r="E211" s="2">
        <v>6.1</v>
      </c>
      <c r="G211" s="2">
        <f t="shared" si="3"/>
        <v>63.59999999999998</v>
      </c>
    </row>
    <row r="212" spans="1:7">
      <c r="B212" s="422"/>
      <c r="C212" s="422"/>
      <c r="D212" t="s">
        <v>14</v>
      </c>
      <c r="E212" s="2">
        <v>56</v>
      </c>
      <c r="G212" s="2">
        <f t="shared" si="3"/>
        <v>119.59999999999998</v>
      </c>
    </row>
    <row r="213" spans="1:7">
      <c r="B213" s="422"/>
      <c r="C213" s="422"/>
      <c r="D213" t="s">
        <v>15</v>
      </c>
      <c r="E213" s="2">
        <v>5</v>
      </c>
      <c r="G213" s="2">
        <f t="shared" si="3"/>
        <v>124.59999999999998</v>
      </c>
    </row>
    <row r="214" spans="1:7">
      <c r="A214" s="3">
        <v>43536</v>
      </c>
      <c r="B214" s="422">
        <v>17336</v>
      </c>
      <c r="C214" s="422" t="s">
        <v>17</v>
      </c>
      <c r="D214" t="s">
        <v>14</v>
      </c>
      <c r="E214" s="2"/>
      <c r="F214" s="29">
        <v>56</v>
      </c>
      <c r="G214" s="2">
        <f t="shared" si="3"/>
        <v>68.59999999999998</v>
      </c>
    </row>
    <row r="215" spans="1:7">
      <c r="A215" s="3">
        <v>43536</v>
      </c>
      <c r="B215" s="422">
        <v>17336</v>
      </c>
      <c r="C215" s="422" t="s">
        <v>17</v>
      </c>
      <c r="D215" t="s">
        <v>15</v>
      </c>
      <c r="E215" s="2"/>
      <c r="F215" s="29">
        <v>5</v>
      </c>
      <c r="G215" s="2">
        <f t="shared" si="3"/>
        <v>63.59999999999998</v>
      </c>
    </row>
    <row r="216" spans="1:7">
      <c r="A216" s="3">
        <v>43551</v>
      </c>
      <c r="B216" s="422">
        <v>17444</v>
      </c>
      <c r="C216" s="422" t="s">
        <v>17</v>
      </c>
      <c r="D216" t="s">
        <v>12</v>
      </c>
      <c r="E216" s="2"/>
      <c r="F216" s="29">
        <v>57.5</v>
      </c>
      <c r="G216" s="2">
        <f t="shared" si="3"/>
        <v>6.0999999999999801</v>
      </c>
    </row>
    <row r="217" spans="1:7">
      <c r="A217" s="3">
        <v>43578</v>
      </c>
      <c r="B217" s="422">
        <v>17650</v>
      </c>
      <c r="C217" s="422" t="s">
        <v>17</v>
      </c>
      <c r="D217" t="s">
        <v>13</v>
      </c>
      <c r="E217" s="2"/>
      <c r="F217" s="29">
        <v>6.1</v>
      </c>
      <c r="G217" s="2">
        <f t="shared" si="3"/>
        <v>-1.9539925233402755E-14</v>
      </c>
    </row>
    <row r="218" spans="1:7">
      <c r="A218" s="31">
        <v>43555</v>
      </c>
      <c r="B218" s="421" t="s">
        <v>10</v>
      </c>
      <c r="C218" s="421" t="s">
        <v>18</v>
      </c>
      <c r="D218" t="s">
        <v>12</v>
      </c>
      <c r="E218" s="2">
        <v>53.4</v>
      </c>
      <c r="G218" s="2">
        <f t="shared" si="3"/>
        <v>53.399999999999977</v>
      </c>
    </row>
    <row r="219" spans="1:7">
      <c r="B219" s="422"/>
      <c r="C219" s="422"/>
      <c r="D219" t="s">
        <v>13</v>
      </c>
      <c r="E219" s="2">
        <v>4.9000000000000004</v>
      </c>
      <c r="G219" s="2">
        <f t="shared" si="3"/>
        <v>58.299999999999976</v>
      </c>
    </row>
    <row r="220" spans="1:7">
      <c r="B220" s="422"/>
      <c r="C220" s="422"/>
      <c r="D220" t="s">
        <v>14</v>
      </c>
      <c r="E220" s="2">
        <v>60</v>
      </c>
      <c r="G220" s="2">
        <f t="shared" si="3"/>
        <v>118.29999999999998</v>
      </c>
    </row>
    <row r="221" spans="1:7">
      <c r="B221" s="422"/>
      <c r="C221" s="422"/>
      <c r="D221" t="s">
        <v>15</v>
      </c>
      <c r="E221" s="2">
        <v>5</v>
      </c>
      <c r="G221" s="2">
        <f t="shared" si="3"/>
        <v>123.29999999999998</v>
      </c>
    </row>
    <row r="222" spans="1:7">
      <c r="A222" s="3">
        <v>43572</v>
      </c>
      <c r="B222" s="422">
        <v>17619</v>
      </c>
      <c r="C222" s="422" t="s">
        <v>18</v>
      </c>
      <c r="D222" t="s">
        <v>14</v>
      </c>
      <c r="E222" s="2"/>
      <c r="F222" s="29">
        <v>60</v>
      </c>
      <c r="G222" s="2">
        <f t="shared" si="3"/>
        <v>63.299999999999983</v>
      </c>
    </row>
    <row r="223" spans="1:7">
      <c r="A223" s="3">
        <v>43572</v>
      </c>
      <c r="B223" s="422">
        <v>17619</v>
      </c>
      <c r="C223" s="422" t="s">
        <v>18</v>
      </c>
      <c r="D223" t="s">
        <v>15</v>
      </c>
      <c r="E223" s="2"/>
      <c r="F223" s="29">
        <v>5</v>
      </c>
      <c r="G223" s="2">
        <f t="shared" si="3"/>
        <v>58.299999999999983</v>
      </c>
    </row>
    <row r="224" spans="1:7">
      <c r="A224" s="3">
        <v>43588</v>
      </c>
      <c r="B224" s="422">
        <v>17733</v>
      </c>
      <c r="C224" s="422" t="s">
        <v>18</v>
      </c>
      <c r="D224" t="s">
        <v>12</v>
      </c>
      <c r="E224" s="2"/>
      <c r="F224" s="29">
        <v>53.4</v>
      </c>
      <c r="G224" s="2">
        <f t="shared" si="3"/>
        <v>4.8999999999999844</v>
      </c>
    </row>
    <row r="225" spans="1:7">
      <c r="A225" s="3">
        <v>43588</v>
      </c>
      <c r="B225" s="422">
        <v>17733</v>
      </c>
      <c r="C225" s="422" t="s">
        <v>18</v>
      </c>
      <c r="D225" t="s">
        <v>13</v>
      </c>
      <c r="E225" s="2"/>
      <c r="F225" s="29">
        <v>4.9000000000000004</v>
      </c>
      <c r="G225" s="2">
        <f t="shared" si="3"/>
        <v>-1.5987211554602254E-14</v>
      </c>
    </row>
    <row r="226" spans="1:7">
      <c r="A226" s="31">
        <v>43585</v>
      </c>
      <c r="B226" s="421" t="s">
        <v>10</v>
      </c>
      <c r="C226" s="421" t="s">
        <v>19</v>
      </c>
      <c r="D226" t="s">
        <v>12</v>
      </c>
      <c r="E226" s="2">
        <v>54</v>
      </c>
      <c r="G226" s="2">
        <f t="shared" si="3"/>
        <v>53.999999999999986</v>
      </c>
    </row>
    <row r="227" spans="1:7">
      <c r="B227" s="422"/>
      <c r="C227" s="422"/>
      <c r="D227" t="s">
        <v>13</v>
      </c>
      <c r="E227" s="2">
        <v>4.5</v>
      </c>
      <c r="G227" s="2">
        <f t="shared" si="3"/>
        <v>58.499999999999986</v>
      </c>
    </row>
    <row r="228" spans="1:7">
      <c r="B228" s="422"/>
      <c r="C228" s="422"/>
      <c r="D228" t="s">
        <v>14</v>
      </c>
      <c r="E228" s="2">
        <v>60</v>
      </c>
      <c r="G228" s="2">
        <f t="shared" si="3"/>
        <v>118.49999999999999</v>
      </c>
    </row>
    <row r="229" spans="1:7">
      <c r="B229" s="422"/>
      <c r="C229" s="422"/>
      <c r="D229" t="s">
        <v>15</v>
      </c>
      <c r="E229" s="2">
        <v>5</v>
      </c>
      <c r="G229" s="2">
        <f t="shared" si="3"/>
        <v>123.49999999999999</v>
      </c>
    </row>
    <row r="230" spans="1:7">
      <c r="A230" s="3">
        <v>43608</v>
      </c>
      <c r="B230" s="422">
        <v>17935</v>
      </c>
      <c r="C230" s="422" t="s">
        <v>19</v>
      </c>
      <c r="D230" t="s">
        <v>12</v>
      </c>
      <c r="E230" s="2"/>
      <c r="F230" s="29">
        <v>54</v>
      </c>
      <c r="G230" s="2">
        <f t="shared" si="3"/>
        <v>69.499999999999986</v>
      </c>
    </row>
    <row r="231" spans="1:7">
      <c r="A231" s="3">
        <v>43608</v>
      </c>
      <c r="B231" s="422">
        <v>17935</v>
      </c>
      <c r="C231" s="422" t="s">
        <v>19</v>
      </c>
      <c r="D231" t="s">
        <v>13</v>
      </c>
      <c r="E231" s="2"/>
      <c r="F231" s="29">
        <v>4.5</v>
      </c>
      <c r="G231" s="2">
        <f t="shared" si="3"/>
        <v>64.999999999999986</v>
      </c>
    </row>
    <row r="232" spans="1:7">
      <c r="A232" s="3">
        <v>43683</v>
      </c>
      <c r="B232" s="422">
        <v>18465</v>
      </c>
      <c r="C232" s="422" t="s">
        <v>19</v>
      </c>
      <c r="D232" t="s">
        <v>14</v>
      </c>
      <c r="E232" s="2"/>
      <c r="F232" s="29">
        <v>60</v>
      </c>
      <c r="G232" s="2">
        <f t="shared" si="3"/>
        <v>4.9999999999999858</v>
      </c>
    </row>
    <row r="233" spans="1:7">
      <c r="A233" s="3">
        <v>43683</v>
      </c>
      <c r="B233" s="422">
        <v>18465</v>
      </c>
      <c r="C233" s="422" t="s">
        <v>19</v>
      </c>
      <c r="D233" t="s">
        <v>15</v>
      </c>
      <c r="E233" s="2"/>
      <c r="F233" s="29">
        <v>5</v>
      </c>
      <c r="G233" s="2">
        <f t="shared" si="3"/>
        <v>-1.4210854715202004E-14</v>
      </c>
    </row>
    <row r="234" spans="1:7">
      <c r="A234" s="31">
        <v>43616</v>
      </c>
      <c r="B234" s="421" t="s">
        <v>10</v>
      </c>
      <c r="C234" s="421" t="s">
        <v>20</v>
      </c>
      <c r="D234" t="s">
        <v>12</v>
      </c>
      <c r="E234" s="2">
        <v>49.8</v>
      </c>
      <c r="G234" s="2">
        <f t="shared" si="3"/>
        <v>49.799999999999983</v>
      </c>
    </row>
    <row r="235" spans="1:7">
      <c r="B235" s="422"/>
      <c r="C235" s="422"/>
      <c r="D235" t="s">
        <v>13</v>
      </c>
      <c r="E235" s="2">
        <v>5.2</v>
      </c>
      <c r="G235" s="2">
        <f t="shared" si="3"/>
        <v>54.999999999999986</v>
      </c>
    </row>
    <row r="236" spans="1:7">
      <c r="B236" s="422"/>
      <c r="C236" s="422"/>
      <c r="D236" t="s">
        <v>14</v>
      </c>
      <c r="E236" s="2">
        <v>60</v>
      </c>
      <c r="G236" s="2">
        <f t="shared" si="3"/>
        <v>114.99999999999999</v>
      </c>
    </row>
    <row r="237" spans="1:7">
      <c r="B237" s="422"/>
      <c r="C237" s="422"/>
      <c r="D237" t="s">
        <v>15</v>
      </c>
      <c r="E237" s="2">
        <v>5</v>
      </c>
      <c r="G237" s="2">
        <f t="shared" si="3"/>
        <v>119.99999999999999</v>
      </c>
    </row>
    <row r="238" spans="1:7">
      <c r="A238" s="3">
        <v>43640</v>
      </c>
      <c r="B238" s="422">
        <v>18092</v>
      </c>
      <c r="C238" s="422" t="s">
        <v>20</v>
      </c>
      <c r="D238" t="s">
        <v>12</v>
      </c>
      <c r="E238" s="2"/>
      <c r="F238" s="29">
        <v>49.8</v>
      </c>
      <c r="G238" s="2">
        <f t="shared" si="3"/>
        <v>70.199999999999989</v>
      </c>
    </row>
    <row r="239" spans="1:7">
      <c r="A239" s="3">
        <v>43640</v>
      </c>
      <c r="B239" s="422">
        <v>18092</v>
      </c>
      <c r="C239" s="422" t="s">
        <v>20</v>
      </c>
      <c r="D239" t="s">
        <v>13</v>
      </c>
      <c r="E239" s="2"/>
      <c r="F239" s="29">
        <v>5.2</v>
      </c>
      <c r="G239" s="2">
        <f t="shared" si="3"/>
        <v>64.999999999999986</v>
      </c>
    </row>
    <row r="240" spans="1:7">
      <c r="A240" s="3">
        <v>43683</v>
      </c>
      <c r="B240" s="422">
        <v>18465</v>
      </c>
      <c r="C240" s="422" t="s">
        <v>20</v>
      </c>
      <c r="D240" t="s">
        <v>14</v>
      </c>
      <c r="E240" s="2"/>
      <c r="F240" s="29">
        <v>60</v>
      </c>
      <c r="G240" s="2">
        <f t="shared" si="3"/>
        <v>4.9999999999999858</v>
      </c>
    </row>
    <row r="241" spans="1:7">
      <c r="A241" s="3">
        <v>43683</v>
      </c>
      <c r="B241" s="422">
        <v>18465</v>
      </c>
      <c r="C241" s="422" t="s">
        <v>20</v>
      </c>
      <c r="D241" t="s">
        <v>15</v>
      </c>
      <c r="E241" s="2"/>
      <c r="F241" s="29">
        <v>5</v>
      </c>
      <c r="G241" s="2">
        <f t="shared" si="3"/>
        <v>-1.4210854715202004E-14</v>
      </c>
    </row>
    <row r="242" spans="1:7">
      <c r="A242" s="31">
        <v>43646</v>
      </c>
      <c r="B242" s="421" t="s">
        <v>10</v>
      </c>
      <c r="C242" s="421" t="s">
        <v>21</v>
      </c>
      <c r="D242" t="s">
        <v>12</v>
      </c>
      <c r="E242" s="2">
        <v>44.4</v>
      </c>
      <c r="G242" s="2">
        <f t="shared" si="3"/>
        <v>44.399999999999984</v>
      </c>
    </row>
    <row r="243" spans="1:7">
      <c r="B243" s="422"/>
      <c r="C243" s="422"/>
      <c r="D243" t="s">
        <v>13</v>
      </c>
      <c r="E243" s="2">
        <v>4.9000000000000004</v>
      </c>
      <c r="G243" s="2">
        <f t="shared" si="3"/>
        <v>49.299999999999983</v>
      </c>
    </row>
    <row r="244" spans="1:7">
      <c r="B244" s="422"/>
      <c r="C244" s="422"/>
      <c r="D244" t="s">
        <v>14</v>
      </c>
      <c r="E244" s="2">
        <v>60</v>
      </c>
      <c r="G244" s="2">
        <f t="shared" si="3"/>
        <v>109.29999999999998</v>
      </c>
    </row>
    <row r="245" spans="1:7">
      <c r="B245" s="422"/>
      <c r="C245" s="422"/>
      <c r="D245" t="s">
        <v>15</v>
      </c>
      <c r="E245" s="2">
        <v>5</v>
      </c>
      <c r="G245" s="2">
        <f t="shared" si="3"/>
        <v>114.29999999999998</v>
      </c>
    </row>
    <row r="246" spans="1:7">
      <c r="A246" s="3">
        <v>43670</v>
      </c>
      <c r="B246" s="422">
        <v>18265</v>
      </c>
      <c r="C246" s="422" t="s">
        <v>21</v>
      </c>
      <c r="D246" t="s">
        <v>12</v>
      </c>
      <c r="E246" s="2"/>
      <c r="F246" s="29">
        <v>44.4</v>
      </c>
      <c r="G246" s="2">
        <f t="shared" si="3"/>
        <v>69.899999999999977</v>
      </c>
    </row>
    <row r="247" spans="1:7">
      <c r="A247" s="3">
        <v>43670</v>
      </c>
      <c r="B247" s="422">
        <v>18265</v>
      </c>
      <c r="C247" s="422" t="s">
        <v>21</v>
      </c>
      <c r="D247" t="s">
        <v>13</v>
      </c>
      <c r="E247" s="2"/>
      <c r="F247" s="29">
        <v>4.9000000000000004</v>
      </c>
      <c r="G247" s="2">
        <f t="shared" si="3"/>
        <v>64.999999999999972</v>
      </c>
    </row>
    <row r="248" spans="1:7">
      <c r="A248" s="3">
        <v>43683</v>
      </c>
      <c r="B248" s="422">
        <v>18465</v>
      </c>
      <c r="C248" s="422" t="s">
        <v>21</v>
      </c>
      <c r="D248" t="s">
        <v>14</v>
      </c>
      <c r="E248" s="2"/>
      <c r="F248" s="29">
        <v>60</v>
      </c>
      <c r="G248" s="2">
        <f t="shared" si="3"/>
        <v>4.9999999999999716</v>
      </c>
    </row>
    <row r="249" spans="1:7">
      <c r="A249" s="3">
        <v>43683</v>
      </c>
      <c r="B249" s="422">
        <v>18465</v>
      </c>
      <c r="C249" s="422" t="s">
        <v>21</v>
      </c>
      <c r="D249" t="s">
        <v>15</v>
      </c>
      <c r="E249" s="2"/>
      <c r="F249" s="29">
        <v>5</v>
      </c>
      <c r="G249" s="2">
        <f t="shared" si="3"/>
        <v>-2.8421709430404007E-14</v>
      </c>
    </row>
    <row r="250" spans="1:7">
      <c r="A250" s="31">
        <v>43677</v>
      </c>
      <c r="B250" s="421" t="s">
        <v>10</v>
      </c>
      <c r="C250" s="421" t="s">
        <v>22</v>
      </c>
      <c r="D250" t="s">
        <v>12</v>
      </c>
      <c r="E250" s="2">
        <v>44.5</v>
      </c>
      <c r="G250" s="2">
        <f t="shared" si="3"/>
        <v>44.499999999999972</v>
      </c>
    </row>
    <row r="251" spans="1:7">
      <c r="B251" s="422"/>
      <c r="C251" s="422"/>
      <c r="D251" t="s">
        <v>13</v>
      </c>
      <c r="E251" s="2">
        <v>4.8</v>
      </c>
      <c r="G251" s="2">
        <f t="shared" si="3"/>
        <v>49.299999999999969</v>
      </c>
    </row>
    <row r="252" spans="1:7">
      <c r="B252" s="422"/>
      <c r="C252" s="422"/>
      <c r="D252" t="s">
        <v>14</v>
      </c>
      <c r="E252" s="2">
        <v>60</v>
      </c>
      <c r="G252" s="2">
        <f t="shared" si="3"/>
        <v>109.29999999999997</v>
      </c>
    </row>
    <row r="253" spans="1:7">
      <c r="B253" s="422"/>
      <c r="C253" s="422"/>
      <c r="D253" t="s">
        <v>15</v>
      </c>
      <c r="E253" s="2">
        <v>5</v>
      </c>
      <c r="G253" s="2">
        <f t="shared" si="3"/>
        <v>114.29999999999997</v>
      </c>
    </row>
    <row r="254" spans="1:7">
      <c r="A254" s="3">
        <v>43683</v>
      </c>
      <c r="B254" s="422">
        <v>18465</v>
      </c>
      <c r="C254" s="422" t="s">
        <v>22</v>
      </c>
      <c r="D254" t="s">
        <v>14</v>
      </c>
      <c r="E254" s="2"/>
      <c r="F254" s="29">
        <v>60</v>
      </c>
      <c r="G254" s="2">
        <f t="shared" si="3"/>
        <v>54.299999999999969</v>
      </c>
    </row>
    <row r="255" spans="1:7">
      <c r="A255" s="3">
        <v>43683</v>
      </c>
      <c r="B255" s="422">
        <v>18465</v>
      </c>
      <c r="C255" s="422" t="s">
        <v>22</v>
      </c>
      <c r="D255" t="s">
        <v>15</v>
      </c>
      <c r="E255" s="2"/>
      <c r="F255" s="29">
        <v>5</v>
      </c>
      <c r="G255" s="2">
        <f t="shared" si="3"/>
        <v>49.299999999999969</v>
      </c>
    </row>
    <row r="256" spans="1:7">
      <c r="A256" s="3">
        <v>43701</v>
      </c>
      <c r="B256" s="422">
        <v>18551</v>
      </c>
      <c r="C256" s="422" t="s">
        <v>22</v>
      </c>
      <c r="D256" t="s">
        <v>12</v>
      </c>
      <c r="E256" s="2"/>
      <c r="F256" s="29">
        <v>44.5</v>
      </c>
      <c r="G256" s="2">
        <f t="shared" si="3"/>
        <v>4.7999999999999687</v>
      </c>
    </row>
    <row r="257" spans="1:7">
      <c r="A257" s="3">
        <v>43701</v>
      </c>
      <c r="B257" s="422">
        <v>18551</v>
      </c>
      <c r="C257" s="422" t="s">
        <v>22</v>
      </c>
      <c r="D257" t="s">
        <v>13</v>
      </c>
      <c r="E257" s="2"/>
      <c r="F257" s="29">
        <v>4.8</v>
      </c>
      <c r="G257" s="2">
        <f t="shared" si="3"/>
        <v>-3.1086244689504383E-14</v>
      </c>
    </row>
    <row r="258" spans="1:7">
      <c r="A258" s="31">
        <v>43708</v>
      </c>
      <c r="B258" s="421" t="s">
        <v>10</v>
      </c>
      <c r="C258" s="421" t="s">
        <v>23</v>
      </c>
      <c r="D258" t="s">
        <v>12</v>
      </c>
      <c r="E258" s="2">
        <v>43.2</v>
      </c>
      <c r="G258" s="2">
        <f t="shared" si="3"/>
        <v>43.199999999999974</v>
      </c>
    </row>
    <row r="259" spans="1:7">
      <c r="B259" s="422"/>
      <c r="C259" s="422"/>
      <c r="D259" t="s">
        <v>13</v>
      </c>
      <c r="E259" s="2">
        <v>4.5999999999999996</v>
      </c>
      <c r="G259" s="2">
        <f t="shared" si="3"/>
        <v>47.799999999999976</v>
      </c>
    </row>
    <row r="260" spans="1:7">
      <c r="B260" s="422"/>
      <c r="C260" s="422"/>
      <c r="D260" t="s">
        <v>14</v>
      </c>
      <c r="E260" s="2">
        <v>60</v>
      </c>
      <c r="G260" s="2">
        <f t="shared" si="3"/>
        <v>107.79999999999998</v>
      </c>
    </row>
    <row r="261" spans="1:7">
      <c r="B261" s="422"/>
      <c r="C261" s="422"/>
      <c r="D261" t="s">
        <v>15</v>
      </c>
      <c r="E261" s="2">
        <v>5</v>
      </c>
      <c r="G261" s="2">
        <f t="shared" si="3"/>
        <v>112.79999999999998</v>
      </c>
    </row>
    <row r="262" spans="1:7">
      <c r="A262" s="3">
        <v>43713</v>
      </c>
      <c r="B262" s="422">
        <v>18633</v>
      </c>
      <c r="C262" s="422" t="s">
        <v>23</v>
      </c>
      <c r="D262" t="s">
        <v>14</v>
      </c>
      <c r="E262" s="2"/>
      <c r="F262" s="29">
        <v>60</v>
      </c>
      <c r="G262" s="2">
        <f t="shared" si="3"/>
        <v>52.799999999999983</v>
      </c>
    </row>
    <row r="263" spans="1:7">
      <c r="A263" s="3">
        <v>43713</v>
      </c>
      <c r="B263" s="422">
        <v>18633</v>
      </c>
      <c r="C263" s="422" t="s">
        <v>23</v>
      </c>
      <c r="D263" t="s">
        <v>15</v>
      </c>
      <c r="E263" s="2"/>
      <c r="F263" s="29">
        <v>5</v>
      </c>
      <c r="G263" s="2">
        <f t="shared" si="3"/>
        <v>47.799999999999983</v>
      </c>
    </row>
    <row r="264" spans="1:7">
      <c r="A264" s="3">
        <v>43729</v>
      </c>
      <c r="B264" s="422">
        <v>18692</v>
      </c>
      <c r="C264" s="422" t="s">
        <v>23</v>
      </c>
      <c r="D264" t="s">
        <v>12</v>
      </c>
      <c r="E264" s="2"/>
      <c r="F264" s="29">
        <v>43.2</v>
      </c>
      <c r="G264" s="2">
        <f t="shared" ref="G264:G350" si="4">+G263+E264-F264</f>
        <v>4.5999999999999801</v>
      </c>
    </row>
    <row r="265" spans="1:7">
      <c r="A265" s="3">
        <v>43729</v>
      </c>
      <c r="B265" s="422">
        <v>18692</v>
      </c>
      <c r="C265" s="422" t="s">
        <v>23</v>
      </c>
      <c r="D265" t="s">
        <v>13</v>
      </c>
      <c r="E265" s="2"/>
      <c r="F265" s="29">
        <v>4.5999999999999996</v>
      </c>
      <c r="G265" s="2">
        <f t="shared" si="4"/>
        <v>-1.9539925233402755E-14</v>
      </c>
    </row>
    <row r="266" spans="1:7">
      <c r="A266" s="31">
        <v>43738</v>
      </c>
      <c r="B266" s="421" t="s">
        <v>10</v>
      </c>
      <c r="C266" s="421" t="s">
        <v>24</v>
      </c>
      <c r="D266" t="s">
        <v>12</v>
      </c>
      <c r="E266" s="2">
        <v>43.4</v>
      </c>
      <c r="G266" s="2">
        <f t="shared" si="4"/>
        <v>43.399999999999977</v>
      </c>
    </row>
    <row r="267" spans="1:7">
      <c r="B267" s="422"/>
      <c r="C267" s="422"/>
      <c r="D267" t="s">
        <v>13</v>
      </c>
      <c r="E267" s="2">
        <v>4.7</v>
      </c>
      <c r="G267" s="2">
        <f t="shared" si="4"/>
        <v>48.09999999999998</v>
      </c>
    </row>
    <row r="268" spans="1:7">
      <c r="B268" s="422"/>
      <c r="C268" s="422"/>
      <c r="D268" t="s">
        <v>14</v>
      </c>
      <c r="E268" s="2">
        <v>60</v>
      </c>
      <c r="G268" s="2">
        <f t="shared" si="4"/>
        <v>108.09999999999998</v>
      </c>
    </row>
    <row r="269" spans="1:7">
      <c r="B269" s="422"/>
      <c r="C269" s="422"/>
      <c r="D269" t="s">
        <v>15</v>
      </c>
      <c r="E269" s="2">
        <v>5</v>
      </c>
      <c r="G269" s="2">
        <f t="shared" si="4"/>
        <v>113.09999999999998</v>
      </c>
    </row>
    <row r="270" spans="1:7">
      <c r="A270" s="3">
        <v>43766</v>
      </c>
      <c r="B270" s="422">
        <v>19056</v>
      </c>
      <c r="C270" s="422" t="s">
        <v>24</v>
      </c>
      <c r="D270" t="s">
        <v>12</v>
      </c>
      <c r="E270" s="2"/>
      <c r="F270" s="29">
        <v>43.4</v>
      </c>
      <c r="G270" s="2">
        <f t="shared" si="4"/>
        <v>69.699999999999989</v>
      </c>
    </row>
    <row r="271" spans="1:7">
      <c r="A271" s="3">
        <v>43766</v>
      </c>
      <c r="B271" s="422">
        <v>19056</v>
      </c>
      <c r="C271" s="422" t="s">
        <v>24</v>
      </c>
      <c r="D271" t="s">
        <v>13</v>
      </c>
      <c r="E271" s="2"/>
      <c r="F271" s="29">
        <v>4.7</v>
      </c>
      <c r="G271" s="2">
        <f t="shared" si="4"/>
        <v>64.999999999999986</v>
      </c>
    </row>
    <row r="272" spans="1:7">
      <c r="A272" s="3">
        <v>43766</v>
      </c>
      <c r="B272" s="422">
        <v>19056</v>
      </c>
      <c r="C272" s="422" t="s">
        <v>24</v>
      </c>
      <c r="D272" t="s">
        <v>14</v>
      </c>
      <c r="E272" s="2"/>
      <c r="F272" s="29">
        <v>60</v>
      </c>
      <c r="G272" s="2">
        <f t="shared" si="4"/>
        <v>4.9999999999999858</v>
      </c>
    </row>
    <row r="273" spans="1:7">
      <c r="A273" s="3">
        <v>43766</v>
      </c>
      <c r="B273" s="422">
        <v>19056</v>
      </c>
      <c r="C273" s="422" t="s">
        <v>24</v>
      </c>
      <c r="D273" t="s">
        <v>15</v>
      </c>
      <c r="E273" s="2"/>
      <c r="F273" s="29">
        <v>5</v>
      </c>
      <c r="G273" s="2">
        <f t="shared" si="4"/>
        <v>-1.4210854715202004E-14</v>
      </c>
    </row>
    <row r="274" spans="1:7">
      <c r="A274" s="31">
        <v>43769</v>
      </c>
      <c r="B274" s="421" t="s">
        <v>10</v>
      </c>
      <c r="C274" s="421" t="s">
        <v>25</v>
      </c>
      <c r="D274" t="s">
        <v>12</v>
      </c>
      <c r="E274" s="2">
        <v>43.7</v>
      </c>
      <c r="G274" s="2">
        <f t="shared" si="4"/>
        <v>43.699999999999989</v>
      </c>
    </row>
    <row r="275" spans="1:7">
      <c r="B275" s="422"/>
      <c r="C275" s="422"/>
      <c r="D275" t="s">
        <v>13</v>
      </c>
      <c r="E275" s="2">
        <v>4.5</v>
      </c>
      <c r="G275" s="2">
        <f t="shared" si="4"/>
        <v>48.199999999999989</v>
      </c>
    </row>
    <row r="276" spans="1:7">
      <c r="B276" s="422"/>
      <c r="C276" s="422"/>
      <c r="D276" t="s">
        <v>14</v>
      </c>
      <c r="E276" s="2">
        <v>60</v>
      </c>
      <c r="G276" s="2">
        <f t="shared" si="4"/>
        <v>108.19999999999999</v>
      </c>
    </row>
    <row r="277" spans="1:7" ht="14.25" customHeight="1">
      <c r="B277" s="422"/>
      <c r="C277" s="422"/>
      <c r="D277" t="s">
        <v>15</v>
      </c>
      <c r="E277" s="2">
        <v>5</v>
      </c>
      <c r="G277" s="2">
        <f t="shared" si="4"/>
        <v>113.19999999999999</v>
      </c>
    </row>
    <row r="278" spans="1:7" ht="14.25" customHeight="1">
      <c r="A278" s="3">
        <v>43790</v>
      </c>
      <c r="B278" s="422">
        <v>19149</v>
      </c>
      <c r="C278" s="422" t="s">
        <v>25</v>
      </c>
      <c r="D278" t="s">
        <v>14</v>
      </c>
      <c r="E278" s="2"/>
      <c r="F278" s="29">
        <v>60</v>
      </c>
      <c r="G278" s="2">
        <f t="shared" si="4"/>
        <v>53.199999999999989</v>
      </c>
    </row>
    <row r="279" spans="1:7" ht="14.25" customHeight="1">
      <c r="A279" s="3">
        <v>43790</v>
      </c>
      <c r="B279" s="422">
        <v>19149</v>
      </c>
      <c r="C279" s="422" t="s">
        <v>25</v>
      </c>
      <c r="D279" t="s">
        <v>15</v>
      </c>
      <c r="E279" s="2"/>
      <c r="F279" s="29">
        <v>5</v>
      </c>
      <c r="G279" s="2">
        <f t="shared" si="4"/>
        <v>48.199999999999989</v>
      </c>
    </row>
    <row r="280" spans="1:7" ht="14.25" customHeight="1">
      <c r="A280" s="3">
        <v>43795</v>
      </c>
      <c r="B280" s="422">
        <v>19182</v>
      </c>
      <c r="C280" s="422" t="s">
        <v>25</v>
      </c>
      <c r="D280" t="s">
        <v>12</v>
      </c>
      <c r="E280" s="2"/>
      <c r="F280" s="29">
        <v>43.7</v>
      </c>
      <c r="G280" s="2">
        <f t="shared" si="4"/>
        <v>4.4999999999999858</v>
      </c>
    </row>
    <row r="281" spans="1:7" ht="14.25" customHeight="1">
      <c r="A281" s="3">
        <v>43795</v>
      </c>
      <c r="B281" s="422">
        <v>19182</v>
      </c>
      <c r="C281" s="422" t="s">
        <v>25</v>
      </c>
      <c r="D281" t="s">
        <v>13</v>
      </c>
      <c r="E281" s="2"/>
      <c r="F281" s="29">
        <v>4.5</v>
      </c>
      <c r="G281" s="2">
        <f t="shared" si="4"/>
        <v>-1.4210854715202004E-14</v>
      </c>
    </row>
    <row r="282" spans="1:7" ht="14.25" customHeight="1">
      <c r="A282" s="31">
        <v>43799</v>
      </c>
      <c r="B282" s="421" t="s">
        <v>10</v>
      </c>
      <c r="C282" s="421" t="s">
        <v>26</v>
      </c>
      <c r="D282" t="s">
        <v>12</v>
      </c>
      <c r="E282" s="2">
        <v>49</v>
      </c>
      <c r="G282" s="2">
        <f t="shared" si="4"/>
        <v>48.999999999999986</v>
      </c>
    </row>
    <row r="283" spans="1:7" ht="14.25" customHeight="1">
      <c r="B283" s="422"/>
      <c r="C283" s="422"/>
      <c r="D283" t="s">
        <v>13</v>
      </c>
      <c r="E283" s="2">
        <v>4.7</v>
      </c>
      <c r="G283" s="2">
        <f t="shared" si="4"/>
        <v>53.699999999999989</v>
      </c>
    </row>
    <row r="284" spans="1:7" ht="14.25" customHeight="1">
      <c r="B284" s="422"/>
      <c r="C284" s="422"/>
      <c r="D284" t="s">
        <v>14</v>
      </c>
      <c r="E284" s="2">
        <v>60</v>
      </c>
      <c r="G284" s="2">
        <f t="shared" si="4"/>
        <v>113.69999999999999</v>
      </c>
    </row>
    <row r="285" spans="1:7" ht="14.25" customHeight="1">
      <c r="B285" s="422"/>
      <c r="C285" s="422"/>
      <c r="D285" t="s">
        <v>15</v>
      </c>
      <c r="E285" s="2">
        <v>5</v>
      </c>
      <c r="G285" s="2">
        <f t="shared" si="4"/>
        <v>118.69999999999999</v>
      </c>
    </row>
    <row r="286" spans="1:7" ht="14.25" customHeight="1">
      <c r="A286" s="3">
        <v>43825</v>
      </c>
      <c r="B286" s="422">
        <v>19340</v>
      </c>
      <c r="C286" s="422" t="s">
        <v>26</v>
      </c>
      <c r="D286" t="s">
        <v>14</v>
      </c>
      <c r="E286" s="2"/>
      <c r="F286" s="29">
        <v>60</v>
      </c>
      <c r="G286" s="2">
        <f t="shared" si="4"/>
        <v>58.699999999999989</v>
      </c>
    </row>
    <row r="287" spans="1:7" ht="14.25" customHeight="1">
      <c r="A287" s="3">
        <v>43825</v>
      </c>
      <c r="B287" s="422">
        <v>19340</v>
      </c>
      <c r="C287" s="422" t="s">
        <v>26</v>
      </c>
      <c r="D287" t="s">
        <v>15</v>
      </c>
      <c r="E287" s="2"/>
      <c r="F287" s="29">
        <v>5</v>
      </c>
      <c r="G287" s="2">
        <f t="shared" si="4"/>
        <v>53.699999999999989</v>
      </c>
    </row>
    <row r="288" spans="1:7" ht="14.25" customHeight="1">
      <c r="A288" s="3">
        <v>43825</v>
      </c>
      <c r="B288" s="422">
        <v>19368</v>
      </c>
      <c r="C288" s="422" t="s">
        <v>26</v>
      </c>
      <c r="D288" t="s">
        <v>12</v>
      </c>
      <c r="E288" s="2"/>
      <c r="F288" s="29">
        <v>49</v>
      </c>
      <c r="G288" s="2">
        <f t="shared" si="4"/>
        <v>4.6999999999999886</v>
      </c>
    </row>
    <row r="289" spans="1:7" ht="14.25" customHeight="1">
      <c r="A289" s="3">
        <v>43825</v>
      </c>
      <c r="B289" s="422">
        <v>19368</v>
      </c>
      <c r="C289" s="422" t="s">
        <v>26</v>
      </c>
      <c r="D289" t="s">
        <v>13</v>
      </c>
      <c r="E289" s="2"/>
      <c r="F289" s="29">
        <v>4.7</v>
      </c>
      <c r="G289" s="2">
        <f t="shared" si="4"/>
        <v>-1.1546319456101628E-14</v>
      </c>
    </row>
    <row r="290" spans="1:7" ht="14.25" customHeight="1">
      <c r="A290" s="31">
        <v>43830</v>
      </c>
      <c r="B290" s="421" t="s">
        <v>10</v>
      </c>
      <c r="C290" s="421" t="s">
        <v>27</v>
      </c>
      <c r="D290" t="s">
        <v>12</v>
      </c>
      <c r="E290" s="2">
        <v>51.2</v>
      </c>
      <c r="G290" s="2">
        <f t="shared" si="4"/>
        <v>51.199999999999989</v>
      </c>
    </row>
    <row r="291" spans="1:7" ht="14.25" customHeight="1">
      <c r="B291" s="422"/>
      <c r="C291" s="422"/>
      <c r="D291" t="s">
        <v>13</v>
      </c>
      <c r="E291" s="2">
        <v>4.7</v>
      </c>
      <c r="G291" s="2">
        <f t="shared" si="4"/>
        <v>55.899999999999991</v>
      </c>
    </row>
    <row r="292" spans="1:7" ht="14.25" customHeight="1">
      <c r="B292" s="422"/>
      <c r="C292" s="422"/>
      <c r="D292" t="s">
        <v>14</v>
      </c>
      <c r="E292" s="2">
        <v>60</v>
      </c>
      <c r="G292" s="2">
        <f t="shared" si="4"/>
        <v>115.89999999999999</v>
      </c>
    </row>
    <row r="293" spans="1:7" ht="14.25" customHeight="1">
      <c r="B293" s="422"/>
      <c r="C293" s="422"/>
      <c r="D293" t="s">
        <v>15</v>
      </c>
      <c r="E293" s="2">
        <v>5</v>
      </c>
      <c r="G293" s="2">
        <f t="shared" si="4"/>
        <v>120.89999999999999</v>
      </c>
    </row>
    <row r="294" spans="1:7" ht="14.25" customHeight="1">
      <c r="A294" s="3">
        <v>43825</v>
      </c>
      <c r="B294" s="422">
        <v>19340</v>
      </c>
      <c r="C294" s="422" t="s">
        <v>27</v>
      </c>
      <c r="D294" t="s">
        <v>14</v>
      </c>
      <c r="E294" s="2"/>
      <c r="F294" s="29">
        <v>60</v>
      </c>
      <c r="G294" s="2">
        <f t="shared" si="4"/>
        <v>60.899999999999991</v>
      </c>
    </row>
    <row r="295" spans="1:7" ht="14.25" customHeight="1">
      <c r="A295" s="3">
        <v>43825</v>
      </c>
      <c r="B295" s="422">
        <v>19340</v>
      </c>
      <c r="C295" s="422" t="s">
        <v>27</v>
      </c>
      <c r="D295" t="s">
        <v>15</v>
      </c>
      <c r="E295" s="2"/>
      <c r="F295" s="29">
        <v>5</v>
      </c>
      <c r="G295" s="2">
        <f t="shared" si="4"/>
        <v>55.899999999999991</v>
      </c>
    </row>
    <row r="296" spans="1:7" ht="14.25" customHeight="1">
      <c r="A296" s="3">
        <v>43852</v>
      </c>
      <c r="B296" s="422">
        <v>19567</v>
      </c>
      <c r="C296" s="422" t="s">
        <v>27</v>
      </c>
      <c r="D296" t="s">
        <v>12</v>
      </c>
      <c r="E296" s="2"/>
      <c r="F296" s="29">
        <v>51.2</v>
      </c>
      <c r="G296" s="2">
        <f t="shared" si="4"/>
        <v>4.6999999999999886</v>
      </c>
    </row>
    <row r="297" spans="1:7" ht="14.25" customHeight="1">
      <c r="A297" s="3">
        <v>43852</v>
      </c>
      <c r="B297" s="422">
        <v>19567</v>
      </c>
      <c r="C297" s="422" t="s">
        <v>27</v>
      </c>
      <c r="D297" t="s">
        <v>13</v>
      </c>
      <c r="E297" s="2"/>
      <c r="F297" s="29">
        <v>4.7</v>
      </c>
      <c r="G297" s="2">
        <f t="shared" si="4"/>
        <v>-1.1546319456101628E-14</v>
      </c>
    </row>
    <row r="298" spans="1:7" ht="14.25" customHeight="1">
      <c r="A298" s="31">
        <v>44196</v>
      </c>
      <c r="B298" s="421" t="s">
        <v>10</v>
      </c>
      <c r="C298" s="421" t="s">
        <v>11</v>
      </c>
      <c r="D298" t="s">
        <v>12</v>
      </c>
      <c r="E298" s="2">
        <v>54.6</v>
      </c>
      <c r="G298" s="2">
        <f t="shared" si="4"/>
        <v>54.599999999999987</v>
      </c>
    </row>
    <row r="299" spans="1:7" ht="14.25" customHeight="1">
      <c r="B299" s="422"/>
      <c r="C299" s="422"/>
      <c r="D299" t="s">
        <v>13</v>
      </c>
      <c r="E299" s="2">
        <v>4.5</v>
      </c>
      <c r="G299" s="2">
        <f t="shared" si="4"/>
        <v>59.099999999999987</v>
      </c>
    </row>
    <row r="300" spans="1:7" ht="14.25" customHeight="1">
      <c r="B300" s="422"/>
      <c r="C300" s="422"/>
      <c r="D300" t="s">
        <v>14</v>
      </c>
      <c r="E300" s="2">
        <v>60</v>
      </c>
      <c r="G300" s="2">
        <f t="shared" si="4"/>
        <v>119.1</v>
      </c>
    </row>
    <row r="301" spans="1:7" ht="14.25" customHeight="1">
      <c r="B301" s="422"/>
      <c r="C301" s="422"/>
      <c r="D301" t="s">
        <v>15</v>
      </c>
      <c r="E301" s="2">
        <v>5</v>
      </c>
      <c r="F301" s="199"/>
      <c r="G301" s="2">
        <f t="shared" si="4"/>
        <v>124.1</v>
      </c>
    </row>
    <row r="302" spans="1:7" ht="14.25" customHeight="1">
      <c r="A302" s="3">
        <v>43886</v>
      </c>
      <c r="B302" s="422">
        <v>19790</v>
      </c>
      <c r="C302" s="422" t="s">
        <v>11</v>
      </c>
      <c r="D302" t="s">
        <v>12</v>
      </c>
      <c r="E302" s="2"/>
      <c r="F302" s="199">
        <v>54.6</v>
      </c>
      <c r="G302" s="2">
        <f t="shared" si="4"/>
        <v>69.5</v>
      </c>
    </row>
    <row r="303" spans="1:7" ht="14.25" customHeight="1">
      <c r="A303" s="3">
        <v>43886</v>
      </c>
      <c r="B303" s="422">
        <v>19790</v>
      </c>
      <c r="C303" s="422" t="s">
        <v>11</v>
      </c>
      <c r="D303" t="s">
        <v>13</v>
      </c>
      <c r="E303" s="2"/>
      <c r="F303" s="199">
        <v>4.5</v>
      </c>
      <c r="G303" s="2">
        <f t="shared" si="4"/>
        <v>65</v>
      </c>
    </row>
    <row r="304" spans="1:7" ht="14.25" customHeight="1">
      <c r="A304" s="3">
        <v>44013</v>
      </c>
      <c r="B304" s="422">
        <v>20044</v>
      </c>
      <c r="C304" s="422" t="s">
        <v>11</v>
      </c>
      <c r="D304" t="s">
        <v>14</v>
      </c>
      <c r="E304" s="2"/>
      <c r="F304" s="199">
        <v>60</v>
      </c>
      <c r="G304" s="2">
        <f t="shared" si="4"/>
        <v>5</v>
      </c>
    </row>
    <row r="305" spans="1:7" ht="14.25" customHeight="1">
      <c r="A305" s="3">
        <v>44013</v>
      </c>
      <c r="B305" s="422">
        <v>20044</v>
      </c>
      <c r="C305" s="422" t="s">
        <v>11</v>
      </c>
      <c r="D305" t="s">
        <v>29</v>
      </c>
      <c r="E305" s="2"/>
      <c r="F305" s="199">
        <v>5</v>
      </c>
      <c r="G305" s="2">
        <f t="shared" si="4"/>
        <v>0</v>
      </c>
    </row>
    <row r="306" spans="1:7" ht="14.25" customHeight="1">
      <c r="A306" s="31">
        <v>43890</v>
      </c>
      <c r="B306" s="421" t="s">
        <v>10</v>
      </c>
      <c r="C306" s="421" t="s">
        <v>17</v>
      </c>
      <c r="D306" t="s">
        <v>12</v>
      </c>
      <c r="E306" s="2">
        <v>56.6</v>
      </c>
      <c r="F306" s="199"/>
      <c r="G306" s="2">
        <f t="shared" si="4"/>
        <v>56.6</v>
      </c>
    </row>
    <row r="307" spans="1:7" ht="14.25" customHeight="1">
      <c r="B307" s="422"/>
      <c r="C307" s="422"/>
      <c r="D307" t="s">
        <v>13</v>
      </c>
      <c r="E307" s="2">
        <v>4.8</v>
      </c>
      <c r="F307" s="199"/>
      <c r="G307" s="2">
        <f t="shared" si="4"/>
        <v>61.4</v>
      </c>
    </row>
    <row r="308" spans="1:7" ht="14.25" customHeight="1">
      <c r="B308" s="422"/>
      <c r="C308" s="422"/>
      <c r="D308" t="s">
        <v>14</v>
      </c>
      <c r="E308" s="2">
        <v>58</v>
      </c>
      <c r="F308" s="199"/>
      <c r="G308" s="2">
        <f t="shared" si="4"/>
        <v>119.4</v>
      </c>
    </row>
    <row r="309" spans="1:7" ht="14.25" customHeight="1">
      <c r="B309" s="422"/>
      <c r="C309" s="422"/>
      <c r="D309" t="s">
        <v>29</v>
      </c>
      <c r="E309" s="2">
        <v>5</v>
      </c>
      <c r="F309" s="199"/>
      <c r="G309" s="2">
        <f t="shared" si="4"/>
        <v>124.4</v>
      </c>
    </row>
    <row r="310" spans="1:7" ht="14.25" customHeight="1">
      <c r="A310" s="3">
        <v>44013</v>
      </c>
      <c r="B310" s="422">
        <v>20044</v>
      </c>
      <c r="C310" s="422" t="s">
        <v>17</v>
      </c>
      <c r="D310" t="s">
        <v>12</v>
      </c>
      <c r="E310" s="2"/>
      <c r="F310" s="199">
        <v>56.6</v>
      </c>
      <c r="G310" s="2">
        <f t="shared" si="4"/>
        <v>67.800000000000011</v>
      </c>
    </row>
    <row r="311" spans="1:7" ht="14.25" customHeight="1">
      <c r="A311" s="3">
        <v>44013</v>
      </c>
      <c r="B311" s="422">
        <v>20044</v>
      </c>
      <c r="C311" s="422" t="s">
        <v>17</v>
      </c>
      <c r="D311" t="s">
        <v>13</v>
      </c>
      <c r="E311" s="2"/>
      <c r="F311" s="199">
        <v>4.8</v>
      </c>
      <c r="G311" s="2">
        <f t="shared" si="4"/>
        <v>63.000000000000014</v>
      </c>
    </row>
    <row r="312" spans="1:7" ht="14.25" customHeight="1">
      <c r="A312" s="3">
        <v>44013</v>
      </c>
      <c r="B312" s="422">
        <v>20044</v>
      </c>
      <c r="C312" s="422" t="s">
        <v>17</v>
      </c>
      <c r="D312" t="s">
        <v>14</v>
      </c>
      <c r="E312" s="2"/>
      <c r="F312" s="199">
        <v>58</v>
      </c>
      <c r="G312" s="2">
        <f t="shared" si="4"/>
        <v>5.0000000000000142</v>
      </c>
    </row>
    <row r="313" spans="1:7" ht="14.25" customHeight="1">
      <c r="A313" s="3">
        <v>44013</v>
      </c>
      <c r="B313" s="422">
        <v>20044</v>
      </c>
      <c r="C313" s="422" t="s">
        <v>17</v>
      </c>
      <c r="D313" t="s">
        <v>29</v>
      </c>
      <c r="E313" s="2"/>
      <c r="F313" s="199">
        <v>5</v>
      </c>
      <c r="G313" s="2">
        <f t="shared" si="4"/>
        <v>1.4210854715202004E-14</v>
      </c>
    </row>
    <row r="314" spans="1:7" ht="14.25" customHeight="1">
      <c r="A314" s="31">
        <v>43921</v>
      </c>
      <c r="B314" s="421" t="s">
        <v>10</v>
      </c>
      <c r="C314" s="421" t="s">
        <v>18</v>
      </c>
      <c r="D314" t="s">
        <v>12</v>
      </c>
      <c r="E314" s="2">
        <v>59.2</v>
      </c>
      <c r="F314" s="199"/>
      <c r="G314" s="2">
        <f t="shared" si="4"/>
        <v>59.200000000000017</v>
      </c>
    </row>
    <row r="315" spans="1:7" ht="14.25" customHeight="1">
      <c r="B315" s="422"/>
      <c r="C315" s="422"/>
      <c r="D315" t="s">
        <v>13</v>
      </c>
      <c r="E315" s="2">
        <v>4.9000000000000004</v>
      </c>
      <c r="F315" s="199"/>
      <c r="G315" s="2">
        <f t="shared" si="4"/>
        <v>64.100000000000023</v>
      </c>
    </row>
    <row r="316" spans="1:7" ht="14.25" customHeight="1">
      <c r="B316" s="422"/>
      <c r="C316" s="422"/>
      <c r="D316" t="s">
        <v>14</v>
      </c>
      <c r="E316" s="2">
        <v>60</v>
      </c>
      <c r="F316" s="199"/>
      <c r="G316" s="2">
        <f t="shared" si="4"/>
        <v>124.10000000000002</v>
      </c>
    </row>
    <row r="317" spans="1:7" ht="14.25" customHeight="1">
      <c r="B317" s="422"/>
      <c r="C317" s="422"/>
      <c r="D317" t="s">
        <v>29</v>
      </c>
      <c r="E317" s="2">
        <v>5</v>
      </c>
      <c r="F317" s="199"/>
      <c r="G317" s="2">
        <f t="shared" si="4"/>
        <v>129.10000000000002</v>
      </c>
    </row>
    <row r="318" spans="1:7" ht="14.25" customHeight="1">
      <c r="A318" s="3">
        <v>44013</v>
      </c>
      <c r="B318" s="422">
        <v>20044</v>
      </c>
      <c r="C318" s="422" t="s">
        <v>18</v>
      </c>
      <c r="D318" t="s">
        <v>12</v>
      </c>
      <c r="E318" s="2"/>
      <c r="F318" s="199">
        <v>57.2</v>
      </c>
      <c r="G318" s="2">
        <f t="shared" si="4"/>
        <v>71.90000000000002</v>
      </c>
    </row>
    <row r="319" spans="1:7" ht="14.25" customHeight="1">
      <c r="A319" s="3">
        <v>44084</v>
      </c>
      <c r="B319" s="422">
        <v>20281</v>
      </c>
      <c r="C319" s="422" t="s">
        <v>18</v>
      </c>
      <c r="D319" t="s">
        <v>12</v>
      </c>
      <c r="E319" s="2"/>
      <c r="F319" s="199">
        <v>2</v>
      </c>
      <c r="G319" s="2">
        <f t="shared" si="4"/>
        <v>69.90000000000002</v>
      </c>
    </row>
    <row r="320" spans="1:7" ht="14.25" customHeight="1">
      <c r="A320" s="3">
        <v>44013</v>
      </c>
      <c r="B320" s="422">
        <v>20044</v>
      </c>
      <c r="C320" s="422" t="s">
        <v>18</v>
      </c>
      <c r="D320" t="s">
        <v>14</v>
      </c>
      <c r="E320" s="2"/>
      <c r="F320" s="199">
        <v>60</v>
      </c>
      <c r="G320" s="2">
        <f t="shared" si="4"/>
        <v>9.9000000000000199</v>
      </c>
    </row>
    <row r="321" spans="1:7" ht="14.25" customHeight="1">
      <c r="A321" s="3">
        <v>44013</v>
      </c>
      <c r="B321" s="422">
        <v>20044</v>
      </c>
      <c r="C321" s="422" t="s">
        <v>18</v>
      </c>
      <c r="D321" t="s">
        <v>29</v>
      </c>
      <c r="E321" s="2"/>
      <c r="F321" s="199">
        <v>5</v>
      </c>
      <c r="G321" s="2">
        <f t="shared" si="4"/>
        <v>4.9000000000000199</v>
      </c>
    </row>
    <row r="322" spans="1:7" ht="14.25" customHeight="1">
      <c r="A322" s="3">
        <v>44033</v>
      </c>
      <c r="B322" s="422">
        <v>20096</v>
      </c>
      <c r="C322" s="422" t="s">
        <v>18</v>
      </c>
      <c r="D322" t="s">
        <v>13</v>
      </c>
      <c r="E322" s="2"/>
      <c r="F322" s="199">
        <v>4.9000000000000004</v>
      </c>
      <c r="G322" s="2">
        <f t="shared" si="4"/>
        <v>1.9539925233402755E-14</v>
      </c>
    </row>
    <row r="323" spans="1:7" ht="14.25" customHeight="1">
      <c r="A323" s="31">
        <v>43951</v>
      </c>
      <c r="B323" s="421" t="s">
        <v>10</v>
      </c>
      <c r="C323" s="421" t="s">
        <v>19</v>
      </c>
      <c r="D323" t="s">
        <v>12</v>
      </c>
      <c r="E323" s="2">
        <v>13.1</v>
      </c>
      <c r="F323" s="199"/>
      <c r="G323" s="2">
        <f t="shared" si="4"/>
        <v>13.100000000000019</v>
      </c>
    </row>
    <row r="324" spans="1:7" ht="14.25" customHeight="1">
      <c r="B324" s="422"/>
      <c r="C324" s="422"/>
      <c r="D324" t="s">
        <v>13</v>
      </c>
      <c r="E324" s="2">
        <v>7.7</v>
      </c>
      <c r="F324" s="199"/>
      <c r="G324" s="2">
        <f t="shared" si="4"/>
        <v>20.800000000000018</v>
      </c>
    </row>
    <row r="325" spans="1:7" ht="14.25" customHeight="1">
      <c r="B325" s="422"/>
      <c r="C325" s="422"/>
      <c r="D325" t="s">
        <v>14</v>
      </c>
      <c r="E325" s="2">
        <v>60</v>
      </c>
      <c r="F325" s="199"/>
      <c r="G325" s="2">
        <f t="shared" si="4"/>
        <v>80.800000000000011</v>
      </c>
    </row>
    <row r="326" spans="1:7" ht="14.25" customHeight="1">
      <c r="B326" s="422"/>
      <c r="C326" s="422"/>
      <c r="D326" t="s">
        <v>29</v>
      </c>
      <c r="E326" s="2">
        <v>5</v>
      </c>
      <c r="F326" s="199"/>
      <c r="G326" s="2">
        <f t="shared" si="4"/>
        <v>85.800000000000011</v>
      </c>
    </row>
    <row r="327" spans="1:7" ht="14.25" customHeight="1">
      <c r="A327" s="3">
        <v>44013</v>
      </c>
      <c r="B327" s="422">
        <v>20044</v>
      </c>
      <c r="C327" s="422" t="s">
        <v>19</v>
      </c>
      <c r="D327" t="s">
        <v>12</v>
      </c>
      <c r="E327" s="2"/>
      <c r="F327" s="199">
        <v>12</v>
      </c>
      <c r="G327" s="2">
        <f t="shared" si="4"/>
        <v>73.800000000000011</v>
      </c>
    </row>
    <row r="328" spans="1:7" ht="14.25" customHeight="1">
      <c r="A328" s="3">
        <v>44084</v>
      </c>
      <c r="B328" s="422">
        <v>20281</v>
      </c>
      <c r="C328" s="422" t="s">
        <v>19</v>
      </c>
      <c r="D328" t="s">
        <v>12</v>
      </c>
      <c r="E328" s="2"/>
      <c r="F328" s="199">
        <v>1.1000000000000001</v>
      </c>
      <c r="G328" s="2">
        <f t="shared" si="4"/>
        <v>72.700000000000017</v>
      </c>
    </row>
    <row r="329" spans="1:7" ht="14.25" customHeight="1">
      <c r="A329" s="3">
        <v>44013</v>
      </c>
      <c r="B329" s="422">
        <v>20044</v>
      </c>
      <c r="C329" s="422" t="s">
        <v>19</v>
      </c>
      <c r="D329" t="s">
        <v>14</v>
      </c>
      <c r="E329" s="2"/>
      <c r="F329" s="199">
        <v>60</v>
      </c>
      <c r="G329" s="2">
        <f t="shared" si="4"/>
        <v>12.700000000000017</v>
      </c>
    </row>
    <row r="330" spans="1:7" ht="14.25" customHeight="1">
      <c r="A330" s="3">
        <v>44013</v>
      </c>
      <c r="B330" s="422">
        <v>20044</v>
      </c>
      <c r="C330" s="422" t="s">
        <v>19</v>
      </c>
      <c r="D330" t="s">
        <v>29</v>
      </c>
      <c r="E330" s="2"/>
      <c r="F330" s="199">
        <v>5</v>
      </c>
      <c r="G330" s="2">
        <f t="shared" si="4"/>
        <v>7.7000000000000171</v>
      </c>
    </row>
    <row r="331" spans="1:7" ht="14.25" customHeight="1">
      <c r="A331" s="3">
        <v>44033</v>
      </c>
      <c r="B331" s="422">
        <v>20096</v>
      </c>
      <c r="C331" s="422" t="s">
        <v>19</v>
      </c>
      <c r="D331" t="s">
        <v>13</v>
      </c>
      <c r="E331" s="2"/>
      <c r="F331" s="199">
        <v>4.8</v>
      </c>
      <c r="G331" s="2">
        <f t="shared" si="4"/>
        <v>2.9000000000000172</v>
      </c>
    </row>
    <row r="332" spans="1:7" ht="14.25" customHeight="1">
      <c r="A332" s="3">
        <v>44084</v>
      </c>
      <c r="B332" s="422">
        <v>20281</v>
      </c>
      <c r="C332" s="422" t="s">
        <v>19</v>
      </c>
      <c r="D332" t="s">
        <v>13</v>
      </c>
      <c r="E332" s="2"/>
      <c r="F332" s="199">
        <v>2.9</v>
      </c>
      <c r="G332" s="2">
        <f t="shared" si="4"/>
        <v>1.7319479184152442E-14</v>
      </c>
    </row>
    <row r="333" spans="1:7" ht="14.25" customHeight="1">
      <c r="A333" s="31">
        <v>43982</v>
      </c>
      <c r="B333" s="421" t="s">
        <v>10</v>
      </c>
      <c r="C333" s="421" t="s">
        <v>20</v>
      </c>
      <c r="D333" t="s">
        <v>12</v>
      </c>
      <c r="E333" s="2">
        <v>12.1</v>
      </c>
      <c r="F333" s="199"/>
      <c r="G333" s="2">
        <f t="shared" si="4"/>
        <v>12.100000000000017</v>
      </c>
    </row>
    <row r="334" spans="1:7" ht="14.25" customHeight="1">
      <c r="B334" s="422"/>
      <c r="C334" s="422"/>
      <c r="D334" t="s">
        <v>13</v>
      </c>
      <c r="E334" s="2">
        <v>4.2</v>
      </c>
      <c r="F334" s="199"/>
      <c r="G334" s="2">
        <f t="shared" si="4"/>
        <v>16.300000000000018</v>
      </c>
    </row>
    <row r="335" spans="1:7" ht="14.25" customHeight="1">
      <c r="B335" s="422"/>
      <c r="C335" s="422"/>
      <c r="D335" t="s">
        <v>14</v>
      </c>
      <c r="E335" s="2">
        <v>60</v>
      </c>
      <c r="F335" s="199"/>
      <c r="G335" s="2">
        <f t="shared" si="4"/>
        <v>76.300000000000011</v>
      </c>
    </row>
    <row r="336" spans="1:7" ht="14.25" customHeight="1">
      <c r="B336" s="422"/>
      <c r="C336" s="422"/>
      <c r="D336" t="s">
        <v>15</v>
      </c>
      <c r="E336" s="2">
        <v>5</v>
      </c>
      <c r="F336" s="199"/>
      <c r="G336" s="2">
        <f t="shared" si="4"/>
        <v>81.300000000000011</v>
      </c>
    </row>
    <row r="337" spans="1:7" ht="14.25" customHeight="1">
      <c r="A337" s="3">
        <v>44084</v>
      </c>
      <c r="B337" s="422">
        <v>20281</v>
      </c>
      <c r="C337" s="422" t="s">
        <v>20</v>
      </c>
      <c r="D337" t="s">
        <v>12</v>
      </c>
      <c r="E337" s="2"/>
      <c r="F337" s="199">
        <v>12.1</v>
      </c>
      <c r="G337" s="2">
        <f t="shared" si="4"/>
        <v>69.200000000000017</v>
      </c>
    </row>
    <row r="338" spans="1:7" ht="14.25" customHeight="1">
      <c r="A338" s="3">
        <v>44084</v>
      </c>
      <c r="B338" s="422">
        <v>20281</v>
      </c>
      <c r="C338" s="422" t="s">
        <v>20</v>
      </c>
      <c r="D338" t="s">
        <v>13</v>
      </c>
      <c r="E338" s="2"/>
      <c r="F338" s="199">
        <v>4.2</v>
      </c>
      <c r="G338" s="2">
        <f t="shared" si="4"/>
        <v>65.000000000000014</v>
      </c>
    </row>
    <row r="339" spans="1:7" ht="14.25" customHeight="1">
      <c r="A339" s="3">
        <v>44013</v>
      </c>
      <c r="B339" s="422">
        <v>20045</v>
      </c>
      <c r="C339" s="422" t="s">
        <v>20</v>
      </c>
      <c r="D339" t="s">
        <v>14</v>
      </c>
      <c r="E339" s="2"/>
      <c r="F339" s="199">
        <v>60</v>
      </c>
      <c r="G339" s="2">
        <f t="shared" si="4"/>
        <v>5.0000000000000142</v>
      </c>
    </row>
    <row r="340" spans="1:7" ht="14.25" customHeight="1">
      <c r="A340" s="3">
        <v>44013</v>
      </c>
      <c r="B340" s="422">
        <v>20045</v>
      </c>
      <c r="C340" s="422" t="s">
        <v>20</v>
      </c>
      <c r="D340" t="s">
        <v>29</v>
      </c>
      <c r="E340" s="2"/>
      <c r="F340" s="199">
        <v>5</v>
      </c>
      <c r="G340" s="2">
        <f t="shared" si="4"/>
        <v>1.4210854715202004E-14</v>
      </c>
    </row>
    <row r="341" spans="1:7" ht="14.25" customHeight="1">
      <c r="A341" s="31">
        <v>44012</v>
      </c>
      <c r="B341" s="421" t="s">
        <v>10</v>
      </c>
      <c r="C341" s="421" t="s">
        <v>21</v>
      </c>
      <c r="D341" t="s">
        <v>12</v>
      </c>
      <c r="E341" s="2">
        <v>10.7</v>
      </c>
      <c r="F341" s="199"/>
      <c r="G341" s="2">
        <f t="shared" si="4"/>
        <v>10.700000000000014</v>
      </c>
    </row>
    <row r="342" spans="1:7" ht="14.25" customHeight="1">
      <c r="B342" s="422"/>
      <c r="C342" s="422"/>
      <c r="D342" t="s">
        <v>13</v>
      </c>
      <c r="E342" s="2">
        <v>2</v>
      </c>
      <c r="F342" s="199"/>
      <c r="G342" s="2">
        <f t="shared" si="4"/>
        <v>12.700000000000014</v>
      </c>
    </row>
    <row r="343" spans="1:7" ht="14.25" customHeight="1">
      <c r="B343" s="422"/>
      <c r="C343" s="422"/>
      <c r="D343" t="s">
        <v>14</v>
      </c>
      <c r="E343" s="2">
        <v>60</v>
      </c>
      <c r="F343" s="199"/>
      <c r="G343" s="2">
        <f t="shared" si="4"/>
        <v>72.700000000000017</v>
      </c>
    </row>
    <row r="344" spans="1:7" ht="14.25" customHeight="1">
      <c r="B344" s="422"/>
      <c r="C344" s="422"/>
      <c r="D344" t="s">
        <v>15</v>
      </c>
      <c r="E344" s="2">
        <v>5</v>
      </c>
      <c r="F344" s="199"/>
      <c r="G344" s="2">
        <f t="shared" si="4"/>
        <v>77.700000000000017</v>
      </c>
    </row>
    <row r="345" spans="1:7" ht="14.25" customHeight="1">
      <c r="A345" s="3">
        <v>44033</v>
      </c>
      <c r="B345" s="422">
        <v>20096</v>
      </c>
      <c r="C345" s="422" t="s">
        <v>21</v>
      </c>
      <c r="D345" t="s">
        <v>14</v>
      </c>
      <c r="E345" s="2"/>
      <c r="F345" s="199">
        <v>60</v>
      </c>
      <c r="G345" s="2">
        <f t="shared" si="4"/>
        <v>17.700000000000017</v>
      </c>
    </row>
    <row r="346" spans="1:7" ht="14.25" customHeight="1">
      <c r="A346" s="3">
        <v>44033</v>
      </c>
      <c r="B346" s="422">
        <v>20096</v>
      </c>
      <c r="C346" s="422" t="s">
        <v>21</v>
      </c>
      <c r="D346" t="s">
        <v>29</v>
      </c>
      <c r="E346" s="2"/>
      <c r="F346" s="199">
        <v>5</v>
      </c>
      <c r="G346" s="2">
        <f t="shared" si="4"/>
        <v>12.700000000000017</v>
      </c>
    </row>
    <row r="347" spans="1:7" ht="14.25" customHeight="1">
      <c r="A347" s="3">
        <v>44084</v>
      </c>
      <c r="B347" s="422">
        <v>20281</v>
      </c>
      <c r="C347" s="422" t="s">
        <v>21</v>
      </c>
      <c r="D347" t="s">
        <v>12</v>
      </c>
      <c r="E347" s="2"/>
      <c r="F347" s="199">
        <v>10.7</v>
      </c>
      <c r="G347" s="2">
        <f t="shared" si="4"/>
        <v>2.0000000000000178</v>
      </c>
    </row>
    <row r="348" spans="1:7" ht="14.25" customHeight="1">
      <c r="A348" s="3">
        <v>44084</v>
      </c>
      <c r="B348" s="422">
        <v>20281</v>
      </c>
      <c r="C348" s="422" t="s">
        <v>21</v>
      </c>
      <c r="D348" t="s">
        <v>13</v>
      </c>
      <c r="E348" s="2"/>
      <c r="F348" s="199">
        <v>2</v>
      </c>
      <c r="G348" s="2">
        <f t="shared" si="4"/>
        <v>1.7763568394002505E-14</v>
      </c>
    </row>
    <row r="349" spans="1:7" ht="14.25" customHeight="1">
      <c r="A349" s="31">
        <v>44043</v>
      </c>
      <c r="B349" s="421" t="s">
        <v>10</v>
      </c>
      <c r="C349" s="421" t="s">
        <v>22</v>
      </c>
      <c r="D349" t="s">
        <v>12</v>
      </c>
      <c r="E349" s="2">
        <v>42.2</v>
      </c>
      <c r="F349" s="199"/>
      <c r="G349" s="2">
        <f t="shared" si="4"/>
        <v>42.200000000000017</v>
      </c>
    </row>
    <row r="350" spans="1:7" ht="14.25" customHeight="1">
      <c r="A350" s="31"/>
      <c r="B350" s="421"/>
      <c r="C350" s="421"/>
      <c r="D350" t="s">
        <v>13</v>
      </c>
      <c r="E350" s="2">
        <v>6.2</v>
      </c>
      <c r="G350" s="2">
        <f t="shared" si="4"/>
        <v>48.40000000000002</v>
      </c>
    </row>
    <row r="351" spans="1:7">
      <c r="A351" s="31"/>
      <c r="B351" s="421"/>
      <c r="C351" s="421"/>
      <c r="D351" t="s">
        <v>14</v>
      </c>
      <c r="E351" s="5">
        <v>60</v>
      </c>
      <c r="G351" s="2">
        <f t="shared" ref="G351:G414" si="5">+G350+E351-F351</f>
        <v>108.40000000000002</v>
      </c>
    </row>
    <row r="352" spans="1:7">
      <c r="A352" s="31"/>
      <c r="B352" s="421"/>
      <c r="C352" s="421"/>
      <c r="D352" t="s">
        <v>15</v>
      </c>
      <c r="E352" s="5">
        <v>5</v>
      </c>
      <c r="G352" s="2">
        <f t="shared" si="5"/>
        <v>113.40000000000002</v>
      </c>
    </row>
    <row r="353" spans="1:7">
      <c r="A353" s="3">
        <v>44084</v>
      </c>
      <c r="B353" s="422">
        <v>20281</v>
      </c>
      <c r="C353" s="422" t="s">
        <v>22</v>
      </c>
      <c r="D353" t="s">
        <v>14</v>
      </c>
      <c r="F353" s="29">
        <v>60</v>
      </c>
      <c r="G353" s="2">
        <f t="shared" si="5"/>
        <v>53.40000000000002</v>
      </c>
    </row>
    <row r="354" spans="1:7">
      <c r="A354" s="3">
        <v>44084</v>
      </c>
      <c r="B354" s="422">
        <v>20281</v>
      </c>
      <c r="C354" s="422" t="s">
        <v>22</v>
      </c>
      <c r="D354" t="s">
        <v>15</v>
      </c>
      <c r="F354" s="29">
        <v>5</v>
      </c>
      <c r="G354" s="2">
        <f t="shared" si="5"/>
        <v>48.40000000000002</v>
      </c>
    </row>
    <row r="355" spans="1:7">
      <c r="A355" s="3">
        <v>44128</v>
      </c>
      <c r="B355" s="422">
        <v>20525</v>
      </c>
      <c r="C355" s="422" t="s">
        <v>22</v>
      </c>
      <c r="D355" t="s">
        <v>12</v>
      </c>
      <c r="F355" s="29">
        <v>42.2</v>
      </c>
      <c r="G355" s="2">
        <f t="shared" si="5"/>
        <v>6.2000000000000171</v>
      </c>
    </row>
    <row r="356" spans="1:7">
      <c r="A356" s="3">
        <v>44128</v>
      </c>
      <c r="B356" s="422">
        <v>20525</v>
      </c>
      <c r="C356" s="422" t="s">
        <v>22</v>
      </c>
      <c r="D356" t="s">
        <v>13</v>
      </c>
      <c r="F356" s="29">
        <v>6.2</v>
      </c>
      <c r="G356" s="2">
        <f t="shared" si="5"/>
        <v>1.6875389974302379E-14</v>
      </c>
    </row>
    <row r="357" spans="1:7">
      <c r="A357" s="31">
        <v>44074</v>
      </c>
      <c r="B357" s="421" t="s">
        <v>10</v>
      </c>
      <c r="C357" s="421" t="s">
        <v>23</v>
      </c>
      <c r="D357" t="s">
        <v>12</v>
      </c>
      <c r="E357" s="5">
        <v>8.6</v>
      </c>
      <c r="G357" s="2">
        <f t="shared" si="5"/>
        <v>8.6000000000000156</v>
      </c>
    </row>
    <row r="358" spans="1:7">
      <c r="B358" s="422"/>
      <c r="C358" s="422"/>
      <c r="D358" t="s">
        <v>13</v>
      </c>
      <c r="E358" s="5">
        <v>2.7</v>
      </c>
      <c r="G358" s="2">
        <f t="shared" si="5"/>
        <v>11.300000000000015</v>
      </c>
    </row>
    <row r="359" spans="1:7">
      <c r="B359" s="422"/>
      <c r="C359" s="422"/>
      <c r="D359" t="s">
        <v>14</v>
      </c>
      <c r="E359" s="5">
        <v>60</v>
      </c>
      <c r="G359" s="2">
        <f t="shared" si="5"/>
        <v>71.300000000000011</v>
      </c>
    </row>
    <row r="360" spans="1:7">
      <c r="B360" s="422"/>
      <c r="C360" s="422"/>
      <c r="D360" t="s">
        <v>15</v>
      </c>
      <c r="E360" s="5">
        <v>5</v>
      </c>
      <c r="G360" s="2">
        <f t="shared" si="5"/>
        <v>76.300000000000011</v>
      </c>
    </row>
    <row r="361" spans="1:7">
      <c r="B361" s="422"/>
      <c r="C361" s="422"/>
      <c r="D361" t="s">
        <v>33</v>
      </c>
      <c r="E361" s="5">
        <v>15</v>
      </c>
      <c r="G361" s="2">
        <f t="shared" si="5"/>
        <v>91.300000000000011</v>
      </c>
    </row>
    <row r="362" spans="1:7">
      <c r="A362" s="3">
        <v>44084</v>
      </c>
      <c r="B362" s="422">
        <v>20281</v>
      </c>
      <c r="C362" s="422" t="s">
        <v>23</v>
      </c>
      <c r="D362" t="s">
        <v>14</v>
      </c>
      <c r="F362" s="29">
        <v>60</v>
      </c>
      <c r="G362" s="2">
        <f t="shared" si="5"/>
        <v>31.300000000000011</v>
      </c>
    </row>
    <row r="363" spans="1:7">
      <c r="A363" s="3">
        <v>44084</v>
      </c>
      <c r="B363" s="422">
        <v>20281</v>
      </c>
      <c r="C363" s="422" t="s">
        <v>23</v>
      </c>
      <c r="D363" t="s">
        <v>15</v>
      </c>
      <c r="F363" s="29">
        <v>5</v>
      </c>
      <c r="G363" s="2">
        <f t="shared" si="5"/>
        <v>26.300000000000011</v>
      </c>
    </row>
    <row r="364" spans="1:7">
      <c r="A364" s="3">
        <v>44128</v>
      </c>
      <c r="B364" s="422">
        <v>20524</v>
      </c>
      <c r="C364" s="422" t="s">
        <v>23</v>
      </c>
      <c r="D364" t="s">
        <v>12</v>
      </c>
      <c r="F364" s="29">
        <v>8.6</v>
      </c>
      <c r="G364" s="2">
        <f t="shared" si="5"/>
        <v>17.70000000000001</v>
      </c>
    </row>
    <row r="365" spans="1:7">
      <c r="A365" s="3">
        <v>44128</v>
      </c>
      <c r="B365" s="422">
        <v>20524</v>
      </c>
      <c r="C365" s="422" t="s">
        <v>23</v>
      </c>
      <c r="D365" t="s">
        <v>13</v>
      </c>
      <c r="F365" s="29">
        <v>2.7</v>
      </c>
      <c r="G365" s="2">
        <f t="shared" si="5"/>
        <v>15.000000000000011</v>
      </c>
    </row>
    <row r="366" spans="1:7">
      <c r="A366" s="3">
        <v>44195</v>
      </c>
      <c r="B366" s="422">
        <v>21264</v>
      </c>
      <c r="C366" s="422" t="s">
        <v>23</v>
      </c>
      <c r="D366" t="s">
        <v>33</v>
      </c>
      <c r="F366" s="29">
        <v>15</v>
      </c>
      <c r="G366" s="2">
        <f t="shared" si="5"/>
        <v>0</v>
      </c>
    </row>
    <row r="367" spans="1:7">
      <c r="A367" s="31">
        <v>44104</v>
      </c>
      <c r="B367" s="421" t="s">
        <v>10</v>
      </c>
      <c r="C367" s="421" t="s">
        <v>24</v>
      </c>
      <c r="D367" t="s">
        <v>12</v>
      </c>
      <c r="E367" s="5">
        <v>8.9</v>
      </c>
      <c r="G367" s="2">
        <f t="shared" si="5"/>
        <v>8.9</v>
      </c>
    </row>
    <row r="368" spans="1:7">
      <c r="B368" s="422"/>
      <c r="C368" s="422"/>
      <c r="D368" t="s">
        <v>13</v>
      </c>
      <c r="E368" s="5">
        <v>3.1</v>
      </c>
      <c r="G368" s="2">
        <f t="shared" si="5"/>
        <v>12</v>
      </c>
    </row>
    <row r="369" spans="1:7">
      <c r="B369" s="422"/>
      <c r="C369" s="422"/>
      <c r="D369" t="s">
        <v>14</v>
      </c>
      <c r="E369" s="5">
        <v>60</v>
      </c>
      <c r="G369" s="2">
        <f t="shared" si="5"/>
        <v>72</v>
      </c>
    </row>
    <row r="370" spans="1:7">
      <c r="B370" s="422"/>
      <c r="C370" s="422"/>
      <c r="D370" t="s">
        <v>29</v>
      </c>
      <c r="E370" s="5">
        <v>5</v>
      </c>
      <c r="G370" s="2">
        <f t="shared" si="5"/>
        <v>77</v>
      </c>
    </row>
    <row r="371" spans="1:7">
      <c r="B371" s="422"/>
      <c r="C371" s="422"/>
      <c r="D371" t="s">
        <v>33</v>
      </c>
      <c r="E371" s="5">
        <v>8.5</v>
      </c>
      <c r="G371" s="2">
        <f t="shared" si="5"/>
        <v>85.5</v>
      </c>
    </row>
    <row r="372" spans="1:7">
      <c r="A372" s="3">
        <v>44172</v>
      </c>
      <c r="B372" s="422">
        <v>20973</v>
      </c>
      <c r="C372" s="422" t="s">
        <v>24</v>
      </c>
      <c r="D372" t="s">
        <v>12</v>
      </c>
      <c r="F372" s="29">
        <v>8.9</v>
      </c>
      <c r="G372" s="2">
        <f t="shared" si="5"/>
        <v>76.599999999999994</v>
      </c>
    </row>
    <row r="373" spans="1:7">
      <c r="A373" s="3">
        <v>44172</v>
      </c>
      <c r="B373" s="422">
        <v>20973</v>
      </c>
      <c r="C373" s="422" t="s">
        <v>24</v>
      </c>
      <c r="D373" t="s">
        <v>13</v>
      </c>
      <c r="F373" s="29">
        <v>3.1</v>
      </c>
      <c r="G373" s="2">
        <f t="shared" si="5"/>
        <v>73.5</v>
      </c>
    </row>
    <row r="374" spans="1:7">
      <c r="A374" s="3">
        <v>44195</v>
      </c>
      <c r="B374" s="422">
        <v>21264</v>
      </c>
      <c r="C374" s="422" t="s">
        <v>24</v>
      </c>
      <c r="D374" t="s">
        <v>33</v>
      </c>
      <c r="F374" s="29">
        <v>8.5</v>
      </c>
      <c r="G374" s="2">
        <f t="shared" si="5"/>
        <v>65</v>
      </c>
    </row>
    <row r="375" spans="1:7">
      <c r="A375" s="3">
        <v>44195</v>
      </c>
      <c r="B375" s="422">
        <v>21264</v>
      </c>
      <c r="C375" s="422" t="s">
        <v>24</v>
      </c>
      <c r="D375" t="s">
        <v>31</v>
      </c>
      <c r="F375" s="29">
        <v>60</v>
      </c>
      <c r="G375" s="2">
        <f t="shared" si="5"/>
        <v>5</v>
      </c>
    </row>
    <row r="376" spans="1:7">
      <c r="A376" s="3">
        <v>44195</v>
      </c>
      <c r="B376" s="422">
        <v>21264</v>
      </c>
      <c r="C376" s="422" t="s">
        <v>24</v>
      </c>
      <c r="D376" t="s">
        <v>29</v>
      </c>
      <c r="F376" s="29">
        <v>5</v>
      </c>
      <c r="G376" s="2">
        <f t="shared" si="5"/>
        <v>0</v>
      </c>
    </row>
    <row r="377" spans="1:7">
      <c r="A377" s="31">
        <v>44135</v>
      </c>
      <c r="B377" s="421" t="s">
        <v>10</v>
      </c>
      <c r="C377" s="421" t="s">
        <v>25</v>
      </c>
      <c r="D377" t="s">
        <v>12</v>
      </c>
      <c r="E377" s="5">
        <v>24.5</v>
      </c>
      <c r="G377" s="2">
        <f t="shared" si="5"/>
        <v>24.5</v>
      </c>
    </row>
    <row r="378" spans="1:7">
      <c r="B378" s="422"/>
      <c r="C378" s="422"/>
      <c r="D378" t="s">
        <v>13</v>
      </c>
      <c r="E378" s="5">
        <v>3.3</v>
      </c>
      <c r="G378" s="2">
        <f t="shared" si="5"/>
        <v>27.8</v>
      </c>
    </row>
    <row r="379" spans="1:7">
      <c r="B379" s="422"/>
      <c r="C379" s="422"/>
      <c r="D379" t="s">
        <v>14</v>
      </c>
      <c r="E379" s="5">
        <v>60</v>
      </c>
      <c r="G379" s="2">
        <f t="shared" si="5"/>
        <v>87.8</v>
      </c>
    </row>
    <row r="380" spans="1:7">
      <c r="B380" s="422"/>
      <c r="C380" s="422"/>
      <c r="D380" t="s">
        <v>29</v>
      </c>
      <c r="E380" s="5">
        <v>5</v>
      </c>
      <c r="G380" s="2">
        <f t="shared" si="5"/>
        <v>92.8</v>
      </c>
    </row>
    <row r="381" spans="1:7">
      <c r="A381" s="3">
        <v>44172</v>
      </c>
      <c r="B381" s="422">
        <v>20973</v>
      </c>
      <c r="C381" s="422" t="s">
        <v>25</v>
      </c>
      <c r="D381" t="s">
        <v>12</v>
      </c>
      <c r="F381" s="29">
        <v>24.5</v>
      </c>
      <c r="G381" s="2">
        <f t="shared" si="5"/>
        <v>68.3</v>
      </c>
    </row>
    <row r="382" spans="1:7">
      <c r="A382" s="3">
        <v>44172</v>
      </c>
      <c r="B382" s="422">
        <v>20973</v>
      </c>
      <c r="C382" s="422" t="s">
        <v>25</v>
      </c>
      <c r="D382" t="s">
        <v>13</v>
      </c>
      <c r="F382" s="29">
        <v>3.3</v>
      </c>
      <c r="G382" s="2">
        <f t="shared" si="5"/>
        <v>65</v>
      </c>
    </row>
    <row r="383" spans="1:7">
      <c r="A383" s="3">
        <v>44195</v>
      </c>
      <c r="B383" s="422">
        <v>21264</v>
      </c>
      <c r="C383" s="422" t="s">
        <v>25</v>
      </c>
      <c r="D383" t="s">
        <v>31</v>
      </c>
      <c r="F383" s="29">
        <v>60</v>
      </c>
      <c r="G383" s="2">
        <f t="shared" si="5"/>
        <v>5</v>
      </c>
    </row>
    <row r="384" spans="1:7">
      <c r="A384" s="3">
        <v>44195</v>
      </c>
      <c r="B384" s="422">
        <v>21264</v>
      </c>
      <c r="C384" s="422" t="s">
        <v>25</v>
      </c>
      <c r="D384" t="s">
        <v>29</v>
      </c>
      <c r="F384" s="29">
        <v>5</v>
      </c>
      <c r="G384" s="2">
        <f t="shared" si="5"/>
        <v>0</v>
      </c>
    </row>
    <row r="385" spans="1:7">
      <c r="A385" s="31">
        <v>44165</v>
      </c>
      <c r="B385" s="421" t="s">
        <v>10</v>
      </c>
      <c r="C385" s="421" t="s">
        <v>26</v>
      </c>
      <c r="D385" t="s">
        <v>12</v>
      </c>
      <c r="E385" s="5">
        <v>23.3</v>
      </c>
      <c r="G385" s="2">
        <f t="shared" si="5"/>
        <v>23.3</v>
      </c>
    </row>
    <row r="386" spans="1:7">
      <c r="B386" s="422"/>
      <c r="C386" s="422"/>
      <c r="D386" t="s">
        <v>13</v>
      </c>
      <c r="E386" s="5">
        <v>3.3</v>
      </c>
      <c r="G386" s="2">
        <f t="shared" si="5"/>
        <v>26.6</v>
      </c>
    </row>
    <row r="387" spans="1:7">
      <c r="B387" s="422"/>
      <c r="C387" s="422"/>
      <c r="D387" t="s">
        <v>14</v>
      </c>
      <c r="E387" s="5">
        <v>60</v>
      </c>
      <c r="G387" s="2">
        <f t="shared" si="5"/>
        <v>86.6</v>
      </c>
    </row>
    <row r="388" spans="1:7">
      <c r="B388" s="422"/>
      <c r="C388" s="422"/>
      <c r="D388" t="s">
        <v>29</v>
      </c>
      <c r="E388" s="5">
        <v>5</v>
      </c>
      <c r="G388" s="2">
        <f t="shared" si="5"/>
        <v>91.6</v>
      </c>
    </row>
    <row r="389" spans="1:7">
      <c r="A389" s="3">
        <v>44183</v>
      </c>
      <c r="B389" s="422">
        <v>21120</v>
      </c>
      <c r="C389" s="422" t="s">
        <v>26</v>
      </c>
      <c r="D389" t="s">
        <v>12</v>
      </c>
      <c r="F389" s="29">
        <v>23.3</v>
      </c>
      <c r="G389" s="2">
        <f t="shared" si="5"/>
        <v>68.3</v>
      </c>
    </row>
    <row r="390" spans="1:7">
      <c r="A390" s="3">
        <v>44183</v>
      </c>
      <c r="B390" s="422">
        <v>21120</v>
      </c>
      <c r="C390" s="422" t="s">
        <v>26</v>
      </c>
      <c r="D390" t="s">
        <v>13</v>
      </c>
      <c r="F390" s="29">
        <v>3.3</v>
      </c>
      <c r="G390" s="2">
        <f t="shared" si="5"/>
        <v>65</v>
      </c>
    </row>
    <row r="391" spans="1:7">
      <c r="A391" s="3">
        <v>44195</v>
      </c>
      <c r="B391" s="422">
        <v>21265</v>
      </c>
      <c r="C391" s="422" t="s">
        <v>26</v>
      </c>
      <c r="D391" t="s">
        <v>31</v>
      </c>
      <c r="F391" s="29">
        <v>60</v>
      </c>
      <c r="G391" s="2">
        <f t="shared" si="5"/>
        <v>5</v>
      </c>
    </row>
    <row r="392" spans="1:7">
      <c r="A392" s="3">
        <v>44195</v>
      </c>
      <c r="B392" s="422">
        <v>21265</v>
      </c>
      <c r="C392" s="422" t="s">
        <v>26</v>
      </c>
      <c r="D392" t="s">
        <v>29</v>
      </c>
      <c r="F392" s="29">
        <v>5</v>
      </c>
      <c r="G392" s="2">
        <f t="shared" si="5"/>
        <v>0</v>
      </c>
    </row>
    <row r="393" spans="1:7">
      <c r="A393" s="31">
        <v>44196</v>
      </c>
      <c r="B393" s="421" t="s">
        <v>10</v>
      </c>
      <c r="C393" s="421" t="s">
        <v>27</v>
      </c>
      <c r="D393" t="s">
        <v>12</v>
      </c>
      <c r="E393" s="67">
        <v>38.299999999999997</v>
      </c>
      <c r="G393" s="2">
        <f t="shared" si="5"/>
        <v>38.299999999999997</v>
      </c>
    </row>
    <row r="394" spans="1:7">
      <c r="B394" s="422"/>
      <c r="C394" s="422"/>
      <c r="D394" t="s">
        <v>13</v>
      </c>
      <c r="E394" s="67">
        <v>3</v>
      </c>
      <c r="G394" s="2">
        <f t="shared" si="5"/>
        <v>41.3</v>
      </c>
    </row>
    <row r="395" spans="1:7">
      <c r="B395" s="422"/>
      <c r="C395" s="422"/>
      <c r="D395" t="s">
        <v>31</v>
      </c>
      <c r="E395" s="67">
        <v>60</v>
      </c>
      <c r="G395" s="2">
        <f t="shared" si="5"/>
        <v>101.3</v>
      </c>
    </row>
    <row r="396" spans="1:7">
      <c r="B396" s="422"/>
      <c r="C396" s="422"/>
      <c r="D396" t="s">
        <v>29</v>
      </c>
      <c r="E396" s="67">
        <v>5</v>
      </c>
      <c r="G396" s="2">
        <f t="shared" si="5"/>
        <v>106.3</v>
      </c>
    </row>
    <row r="397" spans="1:7">
      <c r="A397" s="3">
        <v>44195</v>
      </c>
      <c r="B397" s="422">
        <v>21265</v>
      </c>
      <c r="C397" s="422" t="s">
        <v>27</v>
      </c>
      <c r="D397" t="s">
        <v>31</v>
      </c>
      <c r="E397" s="67"/>
      <c r="F397" s="29">
        <v>60</v>
      </c>
      <c r="G397" s="2">
        <f t="shared" si="5"/>
        <v>46.3</v>
      </c>
    </row>
    <row r="398" spans="1:7">
      <c r="A398" s="3">
        <v>44195</v>
      </c>
      <c r="B398" s="422">
        <v>21265</v>
      </c>
      <c r="C398" s="422" t="s">
        <v>27</v>
      </c>
      <c r="D398" t="s">
        <v>29</v>
      </c>
      <c r="E398" s="67"/>
      <c r="F398" s="29">
        <v>5</v>
      </c>
      <c r="G398" s="2">
        <f t="shared" si="5"/>
        <v>41.3</v>
      </c>
    </row>
    <row r="399" spans="1:7">
      <c r="A399" s="3">
        <v>44222</v>
      </c>
      <c r="B399" s="422">
        <v>21417</v>
      </c>
      <c r="C399" s="422" t="s">
        <v>27</v>
      </c>
      <c r="D399" t="s">
        <v>12</v>
      </c>
      <c r="E399" s="67"/>
      <c r="F399" s="29">
        <v>38.299999999999997</v>
      </c>
      <c r="G399" s="2">
        <f t="shared" si="5"/>
        <v>3</v>
      </c>
    </row>
    <row r="400" spans="1:7">
      <c r="A400" s="3">
        <v>44222</v>
      </c>
      <c r="B400" s="422">
        <v>21417</v>
      </c>
      <c r="C400" s="422" t="s">
        <v>27</v>
      </c>
      <c r="D400" t="s">
        <v>13</v>
      </c>
      <c r="E400" s="67"/>
      <c r="F400" s="29">
        <v>3</v>
      </c>
      <c r="G400" s="2">
        <f t="shared" si="5"/>
        <v>0</v>
      </c>
    </row>
    <row r="401" spans="1:7">
      <c r="A401" s="31">
        <v>44227</v>
      </c>
      <c r="B401" s="421" t="s">
        <v>10</v>
      </c>
      <c r="C401" s="421" t="s">
        <v>11</v>
      </c>
      <c r="D401" t="s">
        <v>12</v>
      </c>
      <c r="E401" s="67">
        <v>40.9</v>
      </c>
      <c r="G401" s="2">
        <f t="shared" si="5"/>
        <v>40.9</v>
      </c>
    </row>
    <row r="402" spans="1:7">
      <c r="B402" s="422"/>
      <c r="C402" s="422"/>
      <c r="D402" t="s">
        <v>13</v>
      </c>
      <c r="E402" s="67">
        <v>6.3</v>
      </c>
      <c r="G402" s="2">
        <f t="shared" si="5"/>
        <v>47.199999999999996</v>
      </c>
    </row>
    <row r="403" spans="1:7">
      <c r="B403" s="422"/>
      <c r="C403" s="422"/>
      <c r="D403" t="s">
        <v>31</v>
      </c>
      <c r="E403" s="67">
        <v>60</v>
      </c>
      <c r="G403" s="2">
        <f t="shared" si="5"/>
        <v>107.19999999999999</v>
      </c>
    </row>
    <row r="404" spans="1:7">
      <c r="B404" s="422"/>
      <c r="C404" s="422"/>
      <c r="D404" t="s">
        <v>29</v>
      </c>
      <c r="E404" s="67">
        <v>5</v>
      </c>
      <c r="G404" s="2">
        <f t="shared" si="5"/>
        <v>112.19999999999999</v>
      </c>
    </row>
    <row r="405" spans="1:7">
      <c r="A405" s="3">
        <v>44253</v>
      </c>
      <c r="B405" s="422">
        <v>21651</v>
      </c>
      <c r="C405" s="422" t="s">
        <v>11</v>
      </c>
      <c r="D405" t="s">
        <v>12</v>
      </c>
      <c r="E405" s="67"/>
      <c r="F405" s="29">
        <v>40.9</v>
      </c>
      <c r="G405" s="2">
        <f t="shared" si="5"/>
        <v>71.299999999999983</v>
      </c>
    </row>
    <row r="406" spans="1:7">
      <c r="A406" s="3">
        <v>44253</v>
      </c>
      <c r="B406" s="422">
        <v>21651</v>
      </c>
      <c r="C406" s="422" t="s">
        <v>11</v>
      </c>
      <c r="D406" t="s">
        <v>13</v>
      </c>
      <c r="E406" s="67"/>
      <c r="F406" s="29">
        <v>6.3</v>
      </c>
      <c r="G406" s="2">
        <f t="shared" si="5"/>
        <v>64.999999999999986</v>
      </c>
    </row>
    <row r="407" spans="1:7">
      <c r="A407" s="3">
        <v>44272</v>
      </c>
      <c r="B407" s="422">
        <v>21938</v>
      </c>
      <c r="C407" s="422" t="s">
        <v>11</v>
      </c>
      <c r="D407" t="s">
        <v>14</v>
      </c>
      <c r="E407" s="67"/>
      <c r="F407" s="29">
        <v>60</v>
      </c>
      <c r="G407" s="2">
        <f t="shared" si="5"/>
        <v>4.9999999999999858</v>
      </c>
    </row>
    <row r="408" spans="1:7">
      <c r="A408" s="3">
        <v>44272</v>
      </c>
      <c r="B408" s="422">
        <v>21938</v>
      </c>
      <c r="C408" s="422" t="s">
        <v>11</v>
      </c>
      <c r="D408" t="s">
        <v>15</v>
      </c>
      <c r="E408" s="67"/>
      <c r="F408" s="29">
        <v>5</v>
      </c>
      <c r="G408" s="2">
        <f t="shared" si="5"/>
        <v>-1.4210854715202004E-14</v>
      </c>
    </row>
    <row r="409" spans="1:7">
      <c r="A409" s="31">
        <v>44255</v>
      </c>
      <c r="B409" s="421" t="s">
        <v>10</v>
      </c>
      <c r="C409" s="421" t="s">
        <v>17</v>
      </c>
      <c r="D409" t="s">
        <v>12</v>
      </c>
      <c r="E409" s="67">
        <v>37</v>
      </c>
      <c r="G409" s="2">
        <f t="shared" si="5"/>
        <v>36.999999999999986</v>
      </c>
    </row>
    <row r="410" spans="1:7">
      <c r="B410" s="422"/>
      <c r="C410" s="422"/>
      <c r="D410" t="s">
        <v>13</v>
      </c>
      <c r="E410" s="67">
        <v>5.7</v>
      </c>
      <c r="G410" s="2">
        <f t="shared" si="5"/>
        <v>42.699999999999989</v>
      </c>
    </row>
    <row r="411" spans="1:7">
      <c r="B411" s="422"/>
      <c r="C411" s="422"/>
      <c r="D411" t="s">
        <v>31</v>
      </c>
      <c r="E411" s="67">
        <v>56</v>
      </c>
      <c r="G411" s="2">
        <f t="shared" si="5"/>
        <v>98.699999999999989</v>
      </c>
    </row>
    <row r="412" spans="1:7">
      <c r="B412" s="422"/>
      <c r="C412" s="422"/>
      <c r="D412" t="s">
        <v>29</v>
      </c>
      <c r="E412" s="67">
        <v>5</v>
      </c>
      <c r="G412" s="2">
        <f t="shared" si="5"/>
        <v>103.69999999999999</v>
      </c>
    </row>
    <row r="413" spans="1:7">
      <c r="A413" s="3">
        <v>44272</v>
      </c>
      <c r="B413" s="422">
        <v>21938</v>
      </c>
      <c r="C413" s="422" t="s">
        <v>17</v>
      </c>
      <c r="D413" t="s">
        <v>14</v>
      </c>
      <c r="E413" s="67"/>
      <c r="F413" s="29">
        <v>56</v>
      </c>
      <c r="G413" s="2">
        <f t="shared" si="5"/>
        <v>47.699999999999989</v>
      </c>
    </row>
    <row r="414" spans="1:7">
      <c r="A414" s="3">
        <v>44272</v>
      </c>
      <c r="B414" s="422">
        <v>21938</v>
      </c>
      <c r="C414" s="422" t="s">
        <v>17</v>
      </c>
      <c r="D414" t="s">
        <v>15</v>
      </c>
      <c r="E414" s="67"/>
      <c r="F414" s="29">
        <v>5</v>
      </c>
      <c r="G414" s="2">
        <f t="shared" si="5"/>
        <v>42.699999999999989</v>
      </c>
    </row>
    <row r="415" spans="1:7">
      <c r="A415" s="3">
        <v>44295</v>
      </c>
      <c r="B415" s="422">
        <v>22117</v>
      </c>
      <c r="C415" s="422" t="s">
        <v>17</v>
      </c>
      <c r="D415" t="s">
        <v>12</v>
      </c>
      <c r="E415" s="67"/>
      <c r="F415" s="29">
        <v>37</v>
      </c>
      <c r="G415" s="2">
        <f t="shared" ref="G415:G465" si="6">+G414+E415-F415</f>
        <v>5.6999999999999886</v>
      </c>
    </row>
    <row r="416" spans="1:7">
      <c r="A416" s="3">
        <v>44295</v>
      </c>
      <c r="B416" s="422">
        <v>22117</v>
      </c>
      <c r="C416" s="422" t="s">
        <v>17</v>
      </c>
      <c r="D416" t="s">
        <v>13</v>
      </c>
      <c r="E416" s="67"/>
      <c r="F416" s="29">
        <v>5.7</v>
      </c>
      <c r="G416" s="2">
        <f t="shared" si="6"/>
        <v>-1.1546319456101628E-14</v>
      </c>
    </row>
    <row r="417" spans="1:7">
      <c r="A417" s="31">
        <v>44286</v>
      </c>
      <c r="B417" s="421" t="s">
        <v>10</v>
      </c>
      <c r="C417" s="421" t="s">
        <v>18</v>
      </c>
      <c r="D417" t="s">
        <v>12</v>
      </c>
      <c r="E417" s="67">
        <v>39.4</v>
      </c>
      <c r="G417" s="2">
        <f t="shared" si="6"/>
        <v>39.399999999999984</v>
      </c>
    </row>
    <row r="418" spans="1:7">
      <c r="B418" s="422"/>
      <c r="C418" s="422"/>
      <c r="D418" t="s">
        <v>13</v>
      </c>
      <c r="E418" s="67">
        <v>3.8</v>
      </c>
      <c r="G418" s="2">
        <f t="shared" si="6"/>
        <v>43.199999999999982</v>
      </c>
    </row>
    <row r="419" spans="1:7">
      <c r="B419" s="422"/>
      <c r="C419" s="422"/>
      <c r="D419" t="s">
        <v>31</v>
      </c>
      <c r="E419" s="67">
        <v>60</v>
      </c>
      <c r="G419" s="2">
        <f t="shared" si="6"/>
        <v>103.19999999999999</v>
      </c>
    </row>
    <row r="420" spans="1:7">
      <c r="B420" s="422"/>
      <c r="C420" s="422"/>
      <c r="D420" t="s">
        <v>29</v>
      </c>
      <c r="E420" s="67">
        <v>5</v>
      </c>
      <c r="G420" s="2">
        <f t="shared" si="6"/>
        <v>108.19999999999999</v>
      </c>
    </row>
    <row r="421" spans="1:7">
      <c r="B421" s="422"/>
      <c r="C421" s="422"/>
      <c r="D421" t="s">
        <v>40</v>
      </c>
      <c r="E421" s="67">
        <v>10</v>
      </c>
      <c r="G421" s="2">
        <f t="shared" si="6"/>
        <v>118.19999999999999</v>
      </c>
    </row>
    <row r="422" spans="1:7">
      <c r="A422" s="3">
        <v>44277</v>
      </c>
      <c r="B422" s="422">
        <v>22005</v>
      </c>
      <c r="C422" s="422" t="s">
        <v>18</v>
      </c>
      <c r="D422" t="s">
        <v>40</v>
      </c>
      <c r="E422" s="67"/>
      <c r="F422" s="29">
        <v>10</v>
      </c>
      <c r="G422" s="2">
        <f t="shared" si="6"/>
        <v>108.19999999999999</v>
      </c>
    </row>
    <row r="423" spans="1:7">
      <c r="A423" s="3">
        <v>44313</v>
      </c>
      <c r="B423" s="422">
        <v>22269</v>
      </c>
      <c r="C423" s="422" t="s">
        <v>18</v>
      </c>
      <c r="D423" t="s">
        <v>12</v>
      </c>
      <c r="E423" s="67"/>
      <c r="F423" s="29">
        <v>39.4</v>
      </c>
      <c r="G423" s="2">
        <f t="shared" si="6"/>
        <v>68.799999999999983</v>
      </c>
    </row>
    <row r="424" spans="1:7">
      <c r="A424" s="3">
        <v>44313</v>
      </c>
      <c r="B424" s="422">
        <v>22269</v>
      </c>
      <c r="C424" s="422" t="s">
        <v>18</v>
      </c>
      <c r="D424" t="s">
        <v>13</v>
      </c>
      <c r="E424" s="67"/>
      <c r="F424" s="29">
        <v>3.8</v>
      </c>
      <c r="G424" s="2">
        <f t="shared" si="6"/>
        <v>64.999999999999986</v>
      </c>
    </row>
    <row r="425" spans="1:7">
      <c r="A425" s="3">
        <v>44498</v>
      </c>
      <c r="B425" s="422">
        <v>23656</v>
      </c>
      <c r="C425" s="422" t="s">
        <v>18</v>
      </c>
      <c r="D425" t="s">
        <v>31</v>
      </c>
      <c r="E425" s="67"/>
      <c r="F425" s="136">
        <v>60</v>
      </c>
      <c r="G425" s="2">
        <f t="shared" si="6"/>
        <v>4.9999999999999858</v>
      </c>
    </row>
    <row r="426" spans="1:7">
      <c r="A426" s="3">
        <v>44498</v>
      </c>
      <c r="B426" s="422">
        <v>23656</v>
      </c>
      <c r="C426" s="422" t="s">
        <v>18</v>
      </c>
      <c r="D426" t="s">
        <v>29</v>
      </c>
      <c r="E426" s="67"/>
      <c r="F426" s="136">
        <v>5</v>
      </c>
      <c r="G426" s="2">
        <f t="shared" si="6"/>
        <v>-1.4210854715202004E-14</v>
      </c>
    </row>
    <row r="427" spans="1:7">
      <c r="A427" s="31">
        <v>44316</v>
      </c>
      <c r="B427" s="421" t="s">
        <v>10</v>
      </c>
      <c r="C427" s="421" t="s">
        <v>19</v>
      </c>
      <c r="D427" t="s">
        <v>12</v>
      </c>
      <c r="E427" s="67">
        <v>38</v>
      </c>
      <c r="G427" s="2">
        <f t="shared" si="6"/>
        <v>37.999999999999986</v>
      </c>
    </row>
    <row r="428" spans="1:7">
      <c r="B428" s="422"/>
      <c r="C428" s="422"/>
      <c r="D428" t="s">
        <v>13</v>
      </c>
      <c r="E428" s="67">
        <v>4.8</v>
      </c>
      <c r="G428" s="2">
        <f t="shared" si="6"/>
        <v>42.799999999999983</v>
      </c>
    </row>
    <row r="429" spans="1:7">
      <c r="B429" s="422"/>
      <c r="C429" s="422"/>
      <c r="D429" t="s">
        <v>31</v>
      </c>
      <c r="E429" s="67">
        <v>60</v>
      </c>
      <c r="G429" s="2">
        <f t="shared" si="6"/>
        <v>102.79999999999998</v>
      </c>
    </row>
    <row r="430" spans="1:7">
      <c r="B430" s="422"/>
      <c r="C430" s="422"/>
      <c r="D430" t="s">
        <v>29</v>
      </c>
      <c r="E430" s="67">
        <v>5</v>
      </c>
      <c r="G430" s="2">
        <f t="shared" si="6"/>
        <v>107.79999999999998</v>
      </c>
    </row>
    <row r="431" spans="1:7">
      <c r="A431" s="3">
        <v>44336</v>
      </c>
      <c r="B431" s="422">
        <v>22502</v>
      </c>
      <c r="C431" s="422" t="s">
        <v>19</v>
      </c>
      <c r="D431" t="s">
        <v>12</v>
      </c>
      <c r="E431" s="67"/>
      <c r="F431" s="29">
        <v>38</v>
      </c>
      <c r="G431" s="2">
        <f t="shared" si="6"/>
        <v>69.799999999999983</v>
      </c>
    </row>
    <row r="432" spans="1:7">
      <c r="A432" s="3">
        <v>44336</v>
      </c>
      <c r="B432" s="422">
        <v>22502</v>
      </c>
      <c r="C432" s="422" t="s">
        <v>19</v>
      </c>
      <c r="D432" t="s">
        <v>13</v>
      </c>
      <c r="E432" s="67"/>
      <c r="F432" s="29">
        <v>4.8</v>
      </c>
      <c r="G432" s="2">
        <f t="shared" si="6"/>
        <v>64.999999999999986</v>
      </c>
    </row>
    <row r="433" spans="1:7">
      <c r="A433" s="3">
        <v>44498</v>
      </c>
      <c r="B433" s="422">
        <v>23656</v>
      </c>
      <c r="C433" s="422" t="s">
        <v>19</v>
      </c>
      <c r="D433" t="s">
        <v>31</v>
      </c>
      <c r="E433" s="67"/>
      <c r="F433" s="136">
        <v>60</v>
      </c>
      <c r="G433" s="2">
        <f t="shared" si="6"/>
        <v>4.9999999999999858</v>
      </c>
    </row>
    <row r="434" spans="1:7">
      <c r="A434" s="3">
        <v>44498</v>
      </c>
      <c r="B434" s="422">
        <v>23656</v>
      </c>
      <c r="C434" s="422" t="s">
        <v>19</v>
      </c>
      <c r="D434" t="s">
        <v>29</v>
      </c>
      <c r="E434" s="67"/>
      <c r="F434" s="136">
        <v>5</v>
      </c>
      <c r="G434" s="2">
        <f t="shared" si="6"/>
        <v>-1.4210854715202004E-14</v>
      </c>
    </row>
    <row r="435" spans="1:7">
      <c r="A435" s="31">
        <v>44347</v>
      </c>
      <c r="B435" s="421" t="s">
        <v>10</v>
      </c>
      <c r="C435" s="421" t="s">
        <v>20</v>
      </c>
      <c r="D435" t="s">
        <v>12</v>
      </c>
      <c r="E435" s="67">
        <v>30.9</v>
      </c>
      <c r="G435" s="2">
        <f t="shared" si="6"/>
        <v>30.899999999999984</v>
      </c>
    </row>
    <row r="436" spans="1:7">
      <c r="B436" s="422"/>
      <c r="C436" s="422"/>
      <c r="D436" t="s">
        <v>13</v>
      </c>
      <c r="E436" s="67">
        <v>3.5</v>
      </c>
      <c r="G436" s="2">
        <f t="shared" si="6"/>
        <v>34.399999999999984</v>
      </c>
    </row>
    <row r="437" spans="1:7">
      <c r="B437" s="422"/>
      <c r="C437" s="422"/>
      <c r="D437" t="s">
        <v>31</v>
      </c>
      <c r="E437" s="67">
        <v>60</v>
      </c>
      <c r="G437" s="2">
        <f t="shared" si="6"/>
        <v>94.399999999999977</v>
      </c>
    </row>
    <row r="438" spans="1:7">
      <c r="B438" s="422"/>
      <c r="C438" s="422"/>
      <c r="D438" t="s">
        <v>29</v>
      </c>
      <c r="E438" s="67">
        <v>5</v>
      </c>
      <c r="G438" s="2">
        <f t="shared" si="6"/>
        <v>99.399999999999977</v>
      </c>
    </row>
    <row r="439" spans="1:7">
      <c r="A439" s="3">
        <v>44347</v>
      </c>
      <c r="B439" s="422" t="s">
        <v>69</v>
      </c>
      <c r="C439" s="422" t="s">
        <v>20</v>
      </c>
      <c r="D439" t="s">
        <v>14</v>
      </c>
      <c r="E439" s="67"/>
      <c r="F439" s="29">
        <v>60</v>
      </c>
      <c r="G439" s="2">
        <f t="shared" si="6"/>
        <v>39.399999999999977</v>
      </c>
    </row>
    <row r="440" spans="1:7">
      <c r="A440" s="3">
        <v>44347</v>
      </c>
      <c r="B440" s="422" t="s">
        <v>69</v>
      </c>
      <c r="C440" s="422" t="s">
        <v>20</v>
      </c>
      <c r="D440" t="s">
        <v>15</v>
      </c>
      <c r="E440" s="67"/>
      <c r="F440" s="29">
        <v>5</v>
      </c>
      <c r="G440" s="2">
        <f t="shared" si="6"/>
        <v>34.399999999999977</v>
      </c>
    </row>
    <row r="441" spans="1:7">
      <c r="A441" s="3">
        <v>44370</v>
      </c>
      <c r="B441" s="422">
        <v>22850</v>
      </c>
      <c r="C441" s="422" t="s">
        <v>20</v>
      </c>
      <c r="D441" t="s">
        <v>12</v>
      </c>
      <c r="E441" s="67"/>
      <c r="F441" s="29">
        <v>30.9</v>
      </c>
      <c r="G441" s="2">
        <f t="shared" si="6"/>
        <v>3.4999999999999787</v>
      </c>
    </row>
    <row r="442" spans="1:7">
      <c r="A442" s="3">
        <v>44370</v>
      </c>
      <c r="B442" s="422">
        <v>22850</v>
      </c>
      <c r="C442" s="422" t="s">
        <v>20</v>
      </c>
      <c r="D442" t="s">
        <v>13</v>
      </c>
      <c r="E442" s="67"/>
      <c r="F442" s="29">
        <v>3.5</v>
      </c>
      <c r="G442" s="2">
        <f t="shared" si="6"/>
        <v>-2.1316282072803006E-14</v>
      </c>
    </row>
    <row r="443" spans="1:7">
      <c r="A443" s="31">
        <v>44377</v>
      </c>
      <c r="B443" s="421" t="s">
        <v>10</v>
      </c>
      <c r="C443" s="421" t="s">
        <v>21</v>
      </c>
      <c r="D443" t="s">
        <v>12</v>
      </c>
      <c r="E443" s="67">
        <v>33.9</v>
      </c>
      <c r="G443" s="2">
        <f t="shared" si="6"/>
        <v>33.899999999999977</v>
      </c>
    </row>
    <row r="444" spans="1:7">
      <c r="B444" s="422"/>
      <c r="C444" s="422"/>
      <c r="D444" t="s">
        <v>13</v>
      </c>
      <c r="E444" s="82">
        <v>5.4</v>
      </c>
      <c r="G444" s="2">
        <f t="shared" si="6"/>
        <v>39.299999999999976</v>
      </c>
    </row>
    <row r="445" spans="1:7">
      <c r="B445" s="422"/>
      <c r="C445" s="422"/>
      <c r="D445" t="s">
        <v>31</v>
      </c>
      <c r="E445" s="67">
        <v>60</v>
      </c>
      <c r="G445" s="2">
        <f t="shared" si="6"/>
        <v>99.299999999999983</v>
      </c>
    </row>
    <row r="446" spans="1:7">
      <c r="B446" s="422"/>
      <c r="C446" s="422"/>
      <c r="D446" t="s">
        <v>29</v>
      </c>
      <c r="E446" s="67">
        <v>5</v>
      </c>
      <c r="G446" s="2">
        <f t="shared" si="6"/>
        <v>104.29999999999998</v>
      </c>
    </row>
    <row r="447" spans="1:7">
      <c r="A447" s="3">
        <v>44377</v>
      </c>
      <c r="B447" s="422" t="s">
        <v>69</v>
      </c>
      <c r="C447" s="422" t="s">
        <v>21</v>
      </c>
      <c r="D447" t="s">
        <v>14</v>
      </c>
      <c r="E447" s="67"/>
      <c r="F447" s="29">
        <v>60</v>
      </c>
      <c r="G447" s="2">
        <f t="shared" si="6"/>
        <v>44.299999999999983</v>
      </c>
    </row>
    <row r="448" spans="1:7">
      <c r="A448" s="3">
        <v>44377</v>
      </c>
      <c r="B448" s="422" t="s">
        <v>69</v>
      </c>
      <c r="C448" s="422" t="s">
        <v>21</v>
      </c>
      <c r="D448" t="s">
        <v>15</v>
      </c>
      <c r="E448" s="67"/>
      <c r="F448" s="29">
        <v>5</v>
      </c>
      <c r="G448" s="2">
        <f t="shared" si="6"/>
        <v>39.299999999999983</v>
      </c>
    </row>
    <row r="449" spans="1:7">
      <c r="A449" s="3">
        <v>44401</v>
      </c>
      <c r="B449" s="422">
        <v>23124</v>
      </c>
      <c r="C449" s="422" t="s">
        <v>21</v>
      </c>
      <c r="D449" t="s">
        <v>12</v>
      </c>
      <c r="E449" s="67"/>
      <c r="F449" s="136">
        <v>33.9</v>
      </c>
      <c r="G449" s="2">
        <f t="shared" si="6"/>
        <v>5.3999999999999844</v>
      </c>
    </row>
    <row r="450" spans="1:7">
      <c r="A450" s="3">
        <v>44401</v>
      </c>
      <c r="B450" s="422">
        <v>23124</v>
      </c>
      <c r="C450" s="422" t="s">
        <v>21</v>
      </c>
      <c r="D450" t="s">
        <v>13</v>
      </c>
      <c r="E450" s="67"/>
      <c r="F450" s="149">
        <v>5.4</v>
      </c>
      <c r="G450" s="2">
        <f t="shared" si="6"/>
        <v>-1.5987211554602254E-14</v>
      </c>
    </row>
    <row r="451" spans="1:7">
      <c r="A451" s="81">
        <v>44408</v>
      </c>
      <c r="B451" s="421" t="s">
        <v>10</v>
      </c>
      <c r="C451" s="421" t="s">
        <v>22</v>
      </c>
      <c r="D451" t="s">
        <v>12</v>
      </c>
      <c r="E451" s="2">
        <v>29.7</v>
      </c>
      <c r="G451" s="2">
        <f t="shared" si="6"/>
        <v>29.699999999999982</v>
      </c>
    </row>
    <row r="452" spans="1:7">
      <c r="A452" s="70"/>
      <c r="B452" s="422"/>
      <c r="C452" s="422"/>
      <c r="D452" t="s">
        <v>13</v>
      </c>
      <c r="E452" s="2">
        <v>2.8</v>
      </c>
      <c r="G452" s="2">
        <f t="shared" si="6"/>
        <v>32.499999999999979</v>
      </c>
    </row>
    <row r="453" spans="1:7">
      <c r="A453" s="70"/>
      <c r="B453" s="422"/>
      <c r="C453" s="422"/>
      <c r="D453" t="s">
        <v>14</v>
      </c>
      <c r="E453" s="2">
        <v>60</v>
      </c>
      <c r="G453" s="2">
        <f t="shared" si="6"/>
        <v>92.499999999999972</v>
      </c>
    </row>
    <row r="454" spans="1:7">
      <c r="A454" s="70"/>
      <c r="B454" s="422"/>
      <c r="C454" s="422"/>
      <c r="D454" t="s">
        <v>15</v>
      </c>
      <c r="E454" s="2">
        <v>5</v>
      </c>
      <c r="G454" s="2">
        <f t="shared" si="6"/>
        <v>97.499999999999972</v>
      </c>
    </row>
    <row r="455" spans="1:7">
      <c r="A455" s="70">
        <v>44408</v>
      </c>
      <c r="B455" s="422" t="s">
        <v>69</v>
      </c>
      <c r="C455" s="422" t="s">
        <v>22</v>
      </c>
      <c r="D455" t="s">
        <v>31</v>
      </c>
      <c r="E455" s="2"/>
      <c r="F455" s="29">
        <v>60</v>
      </c>
      <c r="G455" s="2">
        <f t="shared" si="6"/>
        <v>37.499999999999972</v>
      </c>
    </row>
    <row r="456" spans="1:7">
      <c r="A456" s="70">
        <v>44408</v>
      </c>
      <c r="B456" s="422" t="s">
        <v>69</v>
      </c>
      <c r="C456" s="422" t="s">
        <v>22</v>
      </c>
      <c r="D456" t="s">
        <v>29</v>
      </c>
      <c r="E456" s="73"/>
      <c r="F456" s="228">
        <v>5</v>
      </c>
      <c r="G456" s="2">
        <f t="shared" si="6"/>
        <v>32.499999999999972</v>
      </c>
    </row>
    <row r="457" spans="1:7">
      <c r="A457" s="70">
        <v>44435</v>
      </c>
      <c r="B457" s="422">
        <v>23302</v>
      </c>
      <c r="C457" s="422" t="s">
        <v>22</v>
      </c>
      <c r="D457" t="s">
        <v>12</v>
      </c>
      <c r="E457" s="73"/>
      <c r="F457" s="228">
        <v>29.7</v>
      </c>
      <c r="G457" s="2">
        <f t="shared" si="6"/>
        <v>2.7999999999999723</v>
      </c>
    </row>
    <row r="458" spans="1:7">
      <c r="A458" s="70">
        <v>44435</v>
      </c>
      <c r="B458" s="422">
        <v>23302</v>
      </c>
      <c r="C458" s="422" t="s">
        <v>22</v>
      </c>
      <c r="D458" t="s">
        <v>13</v>
      </c>
      <c r="E458" s="73"/>
      <c r="F458" s="228">
        <v>2.8</v>
      </c>
      <c r="G458" s="2">
        <f t="shared" si="6"/>
        <v>-2.7533531010703882E-14</v>
      </c>
    </row>
    <row r="459" spans="1:7">
      <c r="A459" s="31">
        <v>44439</v>
      </c>
      <c r="B459" s="421" t="s">
        <v>10</v>
      </c>
      <c r="C459" s="421" t="s">
        <v>23</v>
      </c>
      <c r="D459" t="s">
        <v>12</v>
      </c>
      <c r="E459" s="73">
        <v>33.6</v>
      </c>
      <c r="F459" s="228"/>
      <c r="G459" s="2">
        <f t="shared" si="6"/>
        <v>33.599999999999973</v>
      </c>
    </row>
    <row r="460" spans="1:7">
      <c r="B460" s="422"/>
      <c r="C460" s="422"/>
      <c r="D460" t="s">
        <v>13</v>
      </c>
      <c r="E460" s="73">
        <v>3.1</v>
      </c>
      <c r="F460" s="228"/>
      <c r="G460" s="2">
        <f t="shared" si="6"/>
        <v>36.699999999999974</v>
      </c>
    </row>
    <row r="461" spans="1:7">
      <c r="B461" s="422"/>
      <c r="C461" s="422"/>
      <c r="D461" t="s">
        <v>14</v>
      </c>
      <c r="E461" s="73">
        <v>60</v>
      </c>
      <c r="F461" s="228"/>
      <c r="G461" s="2">
        <f t="shared" si="6"/>
        <v>96.699999999999974</v>
      </c>
    </row>
    <row r="462" spans="1:7">
      <c r="B462" s="422"/>
      <c r="C462" s="422"/>
      <c r="D462" t="s">
        <v>15</v>
      </c>
      <c r="E462" s="73">
        <v>5</v>
      </c>
      <c r="F462" s="228"/>
      <c r="G462" s="2">
        <f t="shared" si="6"/>
        <v>101.69999999999997</v>
      </c>
    </row>
    <row r="463" spans="1:7">
      <c r="A463" s="70">
        <v>44439</v>
      </c>
      <c r="B463" s="422" t="s">
        <v>69</v>
      </c>
      <c r="C463" s="422" t="s">
        <v>23</v>
      </c>
      <c r="D463" t="s">
        <v>14</v>
      </c>
      <c r="E463" s="73"/>
      <c r="F463" s="228">
        <v>60</v>
      </c>
      <c r="G463" s="2">
        <f t="shared" si="6"/>
        <v>41.699999999999974</v>
      </c>
    </row>
    <row r="464" spans="1:7">
      <c r="A464" s="70">
        <v>44439</v>
      </c>
      <c r="B464" s="422" t="s">
        <v>69</v>
      </c>
      <c r="C464" s="422" t="s">
        <v>23</v>
      </c>
      <c r="D464" t="s">
        <v>15</v>
      </c>
      <c r="E464" s="73"/>
      <c r="F464" s="228">
        <v>5</v>
      </c>
      <c r="G464" s="2">
        <f t="shared" si="6"/>
        <v>36.699999999999974</v>
      </c>
    </row>
    <row r="465" spans="1:13">
      <c r="A465" s="70">
        <v>44467</v>
      </c>
      <c r="B465" s="422">
        <v>23518</v>
      </c>
      <c r="C465" s="422" t="s">
        <v>23</v>
      </c>
      <c r="D465" t="s">
        <v>12</v>
      </c>
      <c r="E465" s="73"/>
      <c r="F465" s="228">
        <v>33.6</v>
      </c>
      <c r="G465" s="2">
        <f t="shared" si="6"/>
        <v>3.099999999999973</v>
      </c>
    </row>
    <row r="466" spans="1:13">
      <c r="A466" s="70">
        <v>44467</v>
      </c>
      <c r="B466" s="422">
        <v>23518</v>
      </c>
      <c r="C466" s="422" t="s">
        <v>23</v>
      </c>
      <c r="D466" t="s">
        <v>13</v>
      </c>
      <c r="E466" s="73"/>
      <c r="F466" s="228">
        <v>3.1</v>
      </c>
      <c r="G466" s="73">
        <f>+G465+E466-F466</f>
        <v>-2.708944180085382E-14</v>
      </c>
    </row>
    <row r="467" spans="1:13">
      <c r="A467" s="31">
        <v>44469</v>
      </c>
      <c r="B467" s="421" t="s">
        <v>10</v>
      </c>
      <c r="C467" s="421" t="s">
        <v>41</v>
      </c>
      <c r="D467" t="s">
        <v>12</v>
      </c>
      <c r="E467" s="73">
        <v>34.700000000000003</v>
      </c>
      <c r="F467" s="228"/>
      <c r="G467" s="73">
        <f t="shared" ref="G467:G515" si="7">+G466+E467-F467</f>
        <v>34.699999999999974</v>
      </c>
    </row>
    <row r="468" spans="1:13">
      <c r="B468" s="422"/>
      <c r="C468" s="422"/>
      <c r="D468" t="s">
        <v>13</v>
      </c>
      <c r="E468" s="73">
        <v>4.7</v>
      </c>
      <c r="F468" s="228"/>
      <c r="G468" s="73">
        <f t="shared" si="7"/>
        <v>39.399999999999977</v>
      </c>
    </row>
    <row r="469" spans="1:13">
      <c r="B469" s="422"/>
      <c r="C469" s="422"/>
      <c r="D469" t="s">
        <v>14</v>
      </c>
      <c r="E469" s="73">
        <v>60</v>
      </c>
      <c r="F469" s="228"/>
      <c r="G469" s="73">
        <f t="shared" si="7"/>
        <v>99.399999999999977</v>
      </c>
    </row>
    <row r="470" spans="1:13">
      <c r="B470" s="422"/>
      <c r="C470" s="422"/>
      <c r="D470" t="s">
        <v>15</v>
      </c>
      <c r="E470" s="73">
        <v>5</v>
      </c>
      <c r="F470" s="228"/>
      <c r="G470" s="73">
        <f t="shared" si="7"/>
        <v>104.39999999999998</v>
      </c>
    </row>
    <row r="471" spans="1:13">
      <c r="A471" s="70">
        <v>44469</v>
      </c>
      <c r="B471" s="422" t="s">
        <v>69</v>
      </c>
      <c r="C471" s="422" t="s">
        <v>41</v>
      </c>
      <c r="D471" t="s">
        <v>14</v>
      </c>
      <c r="E471" s="73"/>
      <c r="F471" s="228">
        <v>60</v>
      </c>
      <c r="G471" s="73">
        <f t="shared" si="7"/>
        <v>44.399999999999977</v>
      </c>
    </row>
    <row r="472" spans="1:13">
      <c r="A472" s="70">
        <v>44469</v>
      </c>
      <c r="B472" s="422" t="s">
        <v>69</v>
      </c>
      <c r="C472" s="422" t="s">
        <v>41</v>
      </c>
      <c r="D472" t="s">
        <v>15</v>
      </c>
      <c r="E472" s="73"/>
      <c r="F472" s="228">
        <v>5</v>
      </c>
      <c r="G472" s="73">
        <f t="shared" si="7"/>
        <v>39.399999999999977</v>
      </c>
    </row>
    <row r="473" spans="1:13">
      <c r="A473" s="70">
        <v>44618</v>
      </c>
      <c r="B473" s="422">
        <v>24315</v>
      </c>
      <c r="C473" s="422" t="s">
        <v>41</v>
      </c>
      <c r="D473" t="s">
        <v>12</v>
      </c>
      <c r="E473" s="73"/>
      <c r="F473" s="228">
        <v>34.700000000000003</v>
      </c>
      <c r="G473" s="73">
        <f t="shared" si="7"/>
        <v>4.6999999999999744</v>
      </c>
    </row>
    <row r="474" spans="1:13">
      <c r="A474" s="70">
        <v>44618</v>
      </c>
      <c r="B474" s="422">
        <v>24315</v>
      </c>
      <c r="C474" s="422" t="s">
        <v>41</v>
      </c>
      <c r="D474" t="s">
        <v>13</v>
      </c>
      <c r="E474" s="73"/>
      <c r="F474" s="228">
        <v>4.7</v>
      </c>
      <c r="G474" s="73">
        <f t="shared" si="7"/>
        <v>-2.5757174171303632E-14</v>
      </c>
    </row>
    <row r="475" spans="1:13">
      <c r="A475" s="81">
        <v>44500</v>
      </c>
      <c r="B475" s="421" t="s">
        <v>10</v>
      </c>
      <c r="C475" s="421" t="s">
        <v>25</v>
      </c>
      <c r="D475" t="s">
        <v>12</v>
      </c>
      <c r="E475" s="2">
        <v>36</v>
      </c>
      <c r="G475" s="73">
        <f t="shared" si="7"/>
        <v>35.999999999999972</v>
      </c>
    </row>
    <row r="476" spans="1:13">
      <c r="A476" s="70"/>
      <c r="B476" s="422"/>
      <c r="C476" s="422"/>
      <c r="D476" t="s">
        <v>13</v>
      </c>
      <c r="E476" s="2">
        <v>2.6</v>
      </c>
      <c r="G476" s="73">
        <f t="shared" si="7"/>
        <v>38.599999999999973</v>
      </c>
    </row>
    <row r="477" spans="1:13">
      <c r="A477" s="70"/>
      <c r="B477" s="422"/>
      <c r="C477" s="422"/>
      <c r="D477" t="s">
        <v>14</v>
      </c>
      <c r="E477" s="2">
        <v>60</v>
      </c>
      <c r="G477" s="73">
        <f t="shared" si="7"/>
        <v>98.599999999999966</v>
      </c>
    </row>
    <row r="478" spans="1:13">
      <c r="A478" s="70"/>
      <c r="B478" s="422"/>
      <c r="C478" s="422"/>
      <c r="D478" t="s">
        <v>15</v>
      </c>
      <c r="E478" s="2">
        <v>5</v>
      </c>
      <c r="G478" s="73">
        <f t="shared" si="7"/>
        <v>103.59999999999997</v>
      </c>
    </row>
    <row r="479" spans="1:13">
      <c r="A479" s="70">
        <v>44500</v>
      </c>
      <c r="B479" s="422" t="s">
        <v>75</v>
      </c>
      <c r="C479" s="422" t="s">
        <v>25</v>
      </c>
      <c r="D479" t="s">
        <v>14</v>
      </c>
      <c r="E479" s="45"/>
      <c r="F479" s="192">
        <v>60</v>
      </c>
      <c r="G479" s="73">
        <f t="shared" si="7"/>
        <v>43.599999999999966</v>
      </c>
      <c r="M479" s="45"/>
    </row>
    <row r="480" spans="1:13">
      <c r="A480" s="70">
        <v>44500</v>
      </c>
      <c r="B480" s="422" t="s">
        <v>75</v>
      </c>
      <c r="C480" s="422" t="s">
        <v>25</v>
      </c>
      <c r="D480" t="s">
        <v>15</v>
      </c>
      <c r="E480" s="45"/>
      <c r="F480" s="192">
        <v>5</v>
      </c>
      <c r="G480" s="73">
        <f t="shared" si="7"/>
        <v>38.599999999999966</v>
      </c>
      <c r="M480" s="45"/>
    </row>
    <row r="481" spans="1:13">
      <c r="A481" s="70">
        <v>44618</v>
      </c>
      <c r="B481" s="422">
        <v>24315</v>
      </c>
      <c r="C481" s="422" t="s">
        <v>25</v>
      </c>
      <c r="D481" t="s">
        <v>12</v>
      </c>
      <c r="E481" s="45"/>
      <c r="F481" s="29">
        <v>36</v>
      </c>
      <c r="G481" s="73">
        <f t="shared" si="7"/>
        <v>2.5999999999999659</v>
      </c>
      <c r="M481" s="45"/>
    </row>
    <row r="482" spans="1:13">
      <c r="A482" s="70">
        <v>44618</v>
      </c>
      <c r="B482" s="422">
        <v>24315</v>
      </c>
      <c r="C482" s="422" t="s">
        <v>25</v>
      </c>
      <c r="D482" t="s">
        <v>13</v>
      </c>
      <c r="E482" s="45"/>
      <c r="F482" s="29">
        <v>2.6</v>
      </c>
      <c r="G482" s="73">
        <f t="shared" si="7"/>
        <v>-3.4194869158454821E-14</v>
      </c>
      <c r="M482" s="45"/>
    </row>
    <row r="483" spans="1:13">
      <c r="A483" s="81">
        <v>44530</v>
      </c>
      <c r="B483" s="421" t="s">
        <v>10</v>
      </c>
      <c r="C483" s="421" t="s">
        <v>26</v>
      </c>
      <c r="D483" t="s">
        <v>12</v>
      </c>
      <c r="E483" s="2">
        <v>38.4</v>
      </c>
      <c r="G483" s="73">
        <f t="shared" si="7"/>
        <v>38.399999999999963</v>
      </c>
    </row>
    <row r="484" spans="1:13">
      <c r="A484" s="70"/>
      <c r="B484" s="422"/>
      <c r="C484" s="422"/>
      <c r="D484" t="s">
        <v>13</v>
      </c>
      <c r="E484" s="2">
        <v>4</v>
      </c>
      <c r="G484" s="73">
        <f t="shared" si="7"/>
        <v>42.399999999999963</v>
      </c>
    </row>
    <row r="485" spans="1:13">
      <c r="A485" s="70"/>
      <c r="B485" s="422"/>
      <c r="C485" s="422"/>
      <c r="D485" t="s">
        <v>14</v>
      </c>
      <c r="E485" s="2">
        <v>60</v>
      </c>
      <c r="G485" s="73">
        <f t="shared" si="7"/>
        <v>102.39999999999996</v>
      </c>
    </row>
    <row r="486" spans="1:13">
      <c r="A486" s="70"/>
      <c r="B486" s="422"/>
      <c r="C486" s="422"/>
      <c r="D486" t="s">
        <v>15</v>
      </c>
      <c r="E486" s="2">
        <v>5</v>
      </c>
      <c r="G486" s="73">
        <f t="shared" si="7"/>
        <v>107.39999999999996</v>
      </c>
    </row>
    <row r="487" spans="1:13">
      <c r="A487" s="70"/>
      <c r="B487" s="422"/>
      <c r="C487" s="422"/>
      <c r="D487" t="s">
        <v>242</v>
      </c>
      <c r="E487" s="2">
        <v>10</v>
      </c>
      <c r="G487" s="73">
        <f t="shared" si="7"/>
        <v>117.39999999999996</v>
      </c>
    </row>
    <row r="488" spans="1:13">
      <c r="A488" s="70">
        <v>44530</v>
      </c>
      <c r="B488" s="422" t="s">
        <v>69</v>
      </c>
      <c r="C488" s="422" t="s">
        <v>26</v>
      </c>
      <c r="D488" t="s">
        <v>14</v>
      </c>
      <c r="E488" s="2"/>
      <c r="F488" s="29">
        <v>60</v>
      </c>
      <c r="G488" s="73">
        <f t="shared" si="7"/>
        <v>57.399999999999963</v>
      </c>
    </row>
    <row r="489" spans="1:13">
      <c r="A489" s="70">
        <v>44530</v>
      </c>
      <c r="B489" s="422" t="s">
        <v>69</v>
      </c>
      <c r="C489" s="422" t="s">
        <v>26</v>
      </c>
      <c r="D489" t="s">
        <v>15</v>
      </c>
      <c r="E489" s="2"/>
      <c r="F489" s="29">
        <v>5</v>
      </c>
      <c r="G489" s="73">
        <f t="shared" si="7"/>
        <v>52.399999999999963</v>
      </c>
    </row>
    <row r="490" spans="1:13">
      <c r="A490" s="70">
        <v>44618</v>
      </c>
      <c r="B490" s="422">
        <v>24315</v>
      </c>
      <c r="C490" s="422" t="s">
        <v>26</v>
      </c>
      <c r="D490" t="s">
        <v>12</v>
      </c>
      <c r="E490" s="2"/>
      <c r="F490" s="29">
        <v>38.4</v>
      </c>
      <c r="G490" s="73">
        <f t="shared" si="7"/>
        <v>13.999999999999964</v>
      </c>
    </row>
    <row r="491" spans="1:13">
      <c r="A491" s="70">
        <v>44618</v>
      </c>
      <c r="B491" s="422">
        <v>24315</v>
      </c>
      <c r="C491" s="422" t="s">
        <v>26</v>
      </c>
      <c r="D491" t="s">
        <v>13</v>
      </c>
      <c r="E491" s="2"/>
      <c r="F491" s="29">
        <v>4</v>
      </c>
      <c r="G491" s="73">
        <f t="shared" si="7"/>
        <v>9.9999999999999645</v>
      </c>
    </row>
    <row r="492" spans="1:13">
      <c r="A492" s="70">
        <v>44618</v>
      </c>
      <c r="B492" s="422">
        <v>24315</v>
      </c>
      <c r="C492" s="422" t="s">
        <v>26</v>
      </c>
      <c r="D492" t="s">
        <v>243</v>
      </c>
      <c r="E492" s="2"/>
      <c r="F492" s="29">
        <v>10</v>
      </c>
      <c r="G492" s="73">
        <f t="shared" si="7"/>
        <v>-3.5527136788005009E-14</v>
      </c>
    </row>
    <row r="493" spans="1:13">
      <c r="A493" s="81">
        <v>44561</v>
      </c>
      <c r="B493" s="421" t="s">
        <v>10</v>
      </c>
      <c r="C493" s="421" t="s">
        <v>27</v>
      </c>
      <c r="D493" t="s">
        <v>12</v>
      </c>
      <c r="E493" s="2">
        <v>40.299999999999997</v>
      </c>
      <c r="G493" s="73">
        <f t="shared" si="7"/>
        <v>40.299999999999962</v>
      </c>
    </row>
    <row r="494" spans="1:13">
      <c r="A494" s="70"/>
      <c r="B494" s="422"/>
      <c r="C494" s="422"/>
      <c r="D494" t="s">
        <v>13</v>
      </c>
      <c r="E494" s="2">
        <v>4.4000000000000004</v>
      </c>
      <c r="G494" s="73">
        <f t="shared" si="7"/>
        <v>44.69999999999996</v>
      </c>
    </row>
    <row r="495" spans="1:13">
      <c r="A495" s="70"/>
      <c r="B495" s="422"/>
      <c r="C495" s="422"/>
      <c r="D495" t="s">
        <v>14</v>
      </c>
      <c r="E495" s="2">
        <v>60</v>
      </c>
      <c r="G495" s="73">
        <f t="shared" si="7"/>
        <v>104.69999999999996</v>
      </c>
    </row>
    <row r="496" spans="1:13">
      <c r="A496" s="70"/>
      <c r="B496" s="422"/>
      <c r="C496" s="422"/>
      <c r="D496" t="s">
        <v>15</v>
      </c>
      <c r="E496" s="2">
        <v>5</v>
      </c>
      <c r="G496" s="73">
        <f t="shared" si="7"/>
        <v>109.69999999999996</v>
      </c>
    </row>
    <row r="497" spans="1:7">
      <c r="A497" s="3">
        <v>44561</v>
      </c>
      <c r="B497" s="422" t="s">
        <v>76</v>
      </c>
      <c r="C497" s="422" t="s">
        <v>27</v>
      </c>
      <c r="D497" t="s">
        <v>14</v>
      </c>
      <c r="F497" s="228">
        <v>60</v>
      </c>
      <c r="G497" s="73">
        <f t="shared" si="7"/>
        <v>49.69999999999996</v>
      </c>
    </row>
    <row r="498" spans="1:7">
      <c r="A498" s="3">
        <v>44561</v>
      </c>
      <c r="B498" s="422" t="s">
        <v>76</v>
      </c>
      <c r="C498" s="422" t="s">
        <v>27</v>
      </c>
      <c r="D498" t="s">
        <v>15</v>
      </c>
      <c r="F498" s="228">
        <v>5</v>
      </c>
      <c r="G498" s="73">
        <f t="shared" si="7"/>
        <v>44.69999999999996</v>
      </c>
    </row>
    <row r="499" spans="1:7">
      <c r="A499" s="3">
        <v>44620</v>
      </c>
      <c r="B499" s="422">
        <v>24316</v>
      </c>
      <c r="C499" s="422" t="s">
        <v>27</v>
      </c>
      <c r="D499" t="s">
        <v>12</v>
      </c>
      <c r="F499" s="29">
        <v>40.299999999999997</v>
      </c>
      <c r="G499" s="73">
        <f t="shared" si="7"/>
        <v>4.3999999999999631</v>
      </c>
    </row>
    <row r="500" spans="1:7">
      <c r="A500" s="3">
        <v>44620</v>
      </c>
      <c r="B500" s="422">
        <v>24316</v>
      </c>
      <c r="C500" s="422" t="s">
        <v>27</v>
      </c>
      <c r="D500" t="s">
        <v>13</v>
      </c>
      <c r="F500" s="29">
        <v>4.4000000000000004</v>
      </c>
      <c r="G500" s="73">
        <f t="shared" si="7"/>
        <v>-3.730349362740526E-14</v>
      </c>
    </row>
    <row r="501" spans="1:7">
      <c r="A501" s="31">
        <v>44592</v>
      </c>
      <c r="B501" s="421" t="s">
        <v>10</v>
      </c>
      <c r="C501" s="421" t="s">
        <v>11</v>
      </c>
      <c r="D501" t="s">
        <v>12</v>
      </c>
      <c r="E501" s="5">
        <v>42.7</v>
      </c>
      <c r="F501" s="228"/>
      <c r="G501" s="73">
        <f t="shared" si="7"/>
        <v>42.699999999999967</v>
      </c>
    </row>
    <row r="502" spans="1:7">
      <c r="B502" s="422"/>
      <c r="C502" s="422"/>
      <c r="D502" t="s">
        <v>13</v>
      </c>
      <c r="E502" s="5">
        <v>1.3</v>
      </c>
      <c r="F502" s="228"/>
      <c r="G502" s="73">
        <f t="shared" si="7"/>
        <v>43.999999999999964</v>
      </c>
    </row>
    <row r="503" spans="1:7">
      <c r="B503" s="422"/>
      <c r="C503" s="422"/>
      <c r="D503" t="s">
        <v>14</v>
      </c>
      <c r="E503" s="5">
        <v>60</v>
      </c>
      <c r="F503" s="228"/>
      <c r="G503" s="73">
        <f t="shared" si="7"/>
        <v>103.99999999999997</v>
      </c>
    </row>
    <row r="504" spans="1:7">
      <c r="B504" s="422"/>
      <c r="C504" s="422"/>
      <c r="D504" t="s">
        <v>15</v>
      </c>
      <c r="E504" s="5">
        <v>5</v>
      </c>
      <c r="G504" s="73">
        <f t="shared" si="7"/>
        <v>108.99999999999997</v>
      </c>
    </row>
    <row r="505" spans="1:7">
      <c r="A505" s="3">
        <v>44592</v>
      </c>
      <c r="B505" s="422" t="s">
        <v>77</v>
      </c>
      <c r="C505" s="422" t="s">
        <v>11</v>
      </c>
      <c r="D505" t="s">
        <v>14</v>
      </c>
      <c r="F505" s="29">
        <v>60</v>
      </c>
      <c r="G505" s="73">
        <f t="shared" si="7"/>
        <v>48.999999999999972</v>
      </c>
    </row>
    <row r="506" spans="1:7">
      <c r="A506" s="3">
        <v>44592</v>
      </c>
      <c r="B506" s="422" t="s">
        <v>77</v>
      </c>
      <c r="C506" s="422" t="s">
        <v>11</v>
      </c>
      <c r="D506" t="s">
        <v>15</v>
      </c>
      <c r="F506" s="29">
        <v>5</v>
      </c>
      <c r="G506" s="73">
        <f t="shared" si="7"/>
        <v>43.999999999999972</v>
      </c>
    </row>
    <row r="507" spans="1:7">
      <c r="A507" s="3">
        <v>44620</v>
      </c>
      <c r="B507" s="422">
        <v>24316</v>
      </c>
      <c r="C507" s="422" t="s">
        <v>11</v>
      </c>
      <c r="D507" t="s">
        <v>12</v>
      </c>
      <c r="F507" s="20">
        <v>42.7</v>
      </c>
      <c r="G507" s="73">
        <f t="shared" si="7"/>
        <v>1.2999999999999687</v>
      </c>
    </row>
    <row r="508" spans="1:7">
      <c r="A508" s="3">
        <v>44620</v>
      </c>
      <c r="B508" s="422">
        <v>24316</v>
      </c>
      <c r="C508" s="422" t="s">
        <v>11</v>
      </c>
      <c r="D508" t="s">
        <v>13</v>
      </c>
      <c r="F508" s="20">
        <v>1.3</v>
      </c>
      <c r="G508" s="73">
        <f t="shared" si="7"/>
        <v>-3.1308289294429414E-14</v>
      </c>
    </row>
    <row r="509" spans="1:7">
      <c r="A509" s="31">
        <v>44620</v>
      </c>
      <c r="B509" s="421" t="s">
        <v>10</v>
      </c>
      <c r="C509" s="421" t="s">
        <v>17</v>
      </c>
      <c r="D509" t="s">
        <v>12</v>
      </c>
      <c r="E509" s="5">
        <v>42</v>
      </c>
      <c r="G509" s="73">
        <f t="shared" si="7"/>
        <v>41.999999999999972</v>
      </c>
    </row>
    <row r="510" spans="1:7">
      <c r="B510" s="422"/>
      <c r="C510" s="422"/>
      <c r="D510" t="s">
        <v>13</v>
      </c>
      <c r="E510" s="5">
        <v>4.3</v>
      </c>
      <c r="G510" s="73">
        <f t="shared" si="7"/>
        <v>46.299999999999969</v>
      </c>
    </row>
    <row r="511" spans="1:7">
      <c r="B511" s="422"/>
      <c r="C511" s="422"/>
      <c r="D511" t="s">
        <v>14</v>
      </c>
      <c r="E511" s="5">
        <v>56</v>
      </c>
      <c r="G511" s="73">
        <f t="shared" si="7"/>
        <v>102.29999999999997</v>
      </c>
    </row>
    <row r="512" spans="1:7">
      <c r="B512" s="422"/>
      <c r="C512" s="422"/>
      <c r="D512" t="s">
        <v>15</v>
      </c>
      <c r="E512" s="5">
        <v>5</v>
      </c>
      <c r="G512" s="73">
        <f t="shared" si="7"/>
        <v>107.29999999999997</v>
      </c>
    </row>
    <row r="513" spans="1:7">
      <c r="A513" s="3">
        <v>44620</v>
      </c>
      <c r="B513" s="422" t="s">
        <v>78</v>
      </c>
      <c r="C513" s="422" t="s">
        <v>17</v>
      </c>
      <c r="D513" t="s">
        <v>14</v>
      </c>
      <c r="F513" s="29">
        <v>56</v>
      </c>
      <c r="G513" s="73">
        <f t="shared" si="7"/>
        <v>51.299999999999969</v>
      </c>
    </row>
    <row r="514" spans="1:7">
      <c r="A514" s="3">
        <v>44620</v>
      </c>
      <c r="B514" s="422" t="s">
        <v>78</v>
      </c>
      <c r="C514" s="422" t="s">
        <v>17</v>
      </c>
      <c r="D514" t="s">
        <v>15</v>
      </c>
      <c r="F514" s="29">
        <v>5</v>
      </c>
      <c r="G514" s="73">
        <f t="shared" si="7"/>
        <v>46.299999999999969</v>
      </c>
    </row>
    <row r="515" spans="1:7">
      <c r="A515" s="3">
        <v>44643</v>
      </c>
      <c r="B515" s="422">
        <v>24581</v>
      </c>
      <c r="C515" s="422" t="s">
        <v>17</v>
      </c>
      <c r="D515" t="s">
        <v>12</v>
      </c>
      <c r="F515" s="20">
        <v>42</v>
      </c>
      <c r="G515" s="73">
        <f t="shared" si="7"/>
        <v>4.2999999999999687</v>
      </c>
    </row>
    <row r="516" spans="1:7">
      <c r="A516" s="3">
        <v>44643</v>
      </c>
      <c r="B516" s="422">
        <v>24581</v>
      </c>
      <c r="C516" s="422" t="s">
        <v>17</v>
      </c>
      <c r="D516" t="s">
        <v>13</v>
      </c>
      <c r="F516" s="20">
        <v>4.3</v>
      </c>
      <c r="G516" s="73">
        <f>+G515+E516-F516</f>
        <v>-3.1086244689504383E-14</v>
      </c>
    </row>
    <row r="517" spans="1:7">
      <c r="A517" s="31">
        <v>44651</v>
      </c>
      <c r="B517" s="421" t="s">
        <v>10</v>
      </c>
      <c r="C517" s="421" t="s">
        <v>18</v>
      </c>
      <c r="D517" t="s">
        <v>12</v>
      </c>
      <c r="E517" s="2">
        <v>42</v>
      </c>
      <c r="G517" s="73">
        <f t="shared" ref="G517:G582" si="8">+G516+E517-F517</f>
        <v>41.999999999999972</v>
      </c>
    </row>
    <row r="518" spans="1:7">
      <c r="B518" s="422"/>
      <c r="C518" s="422"/>
      <c r="D518" t="s">
        <v>13</v>
      </c>
      <c r="E518" s="2">
        <v>5.2</v>
      </c>
      <c r="G518" s="73">
        <f t="shared" si="8"/>
        <v>47.199999999999974</v>
      </c>
    </row>
    <row r="519" spans="1:7">
      <c r="B519" s="422"/>
      <c r="C519" s="422"/>
      <c r="D519" t="s">
        <v>14</v>
      </c>
      <c r="E519" s="2">
        <v>60</v>
      </c>
      <c r="G519" s="73">
        <f t="shared" si="8"/>
        <v>107.19999999999997</v>
      </c>
    </row>
    <row r="520" spans="1:7">
      <c r="B520" s="422"/>
      <c r="C520" s="422"/>
      <c r="D520" t="s">
        <v>15</v>
      </c>
      <c r="E520" s="2">
        <v>5</v>
      </c>
      <c r="G520" s="73">
        <f t="shared" si="8"/>
        <v>112.19999999999997</v>
      </c>
    </row>
    <row r="521" spans="1:7">
      <c r="A521" s="3">
        <v>44651</v>
      </c>
      <c r="B521" s="422" t="s">
        <v>81</v>
      </c>
      <c r="C521" s="422" t="s">
        <v>18</v>
      </c>
      <c r="D521" t="s">
        <v>14</v>
      </c>
      <c r="E521" s="2"/>
      <c r="F521" s="29">
        <v>60</v>
      </c>
      <c r="G521" s="73">
        <f t="shared" si="8"/>
        <v>52.199999999999974</v>
      </c>
    </row>
    <row r="522" spans="1:7">
      <c r="A522" s="3">
        <v>44651</v>
      </c>
      <c r="B522" s="422" t="s">
        <v>81</v>
      </c>
      <c r="C522" s="422" t="s">
        <v>18</v>
      </c>
      <c r="D522" t="s">
        <v>15</v>
      </c>
      <c r="E522" s="2"/>
      <c r="F522" s="29">
        <v>5</v>
      </c>
      <c r="G522" s="73">
        <f t="shared" si="8"/>
        <v>47.199999999999974</v>
      </c>
    </row>
    <row r="523" spans="1:7">
      <c r="A523" s="3">
        <v>44790</v>
      </c>
      <c r="B523" s="422">
        <v>25200</v>
      </c>
      <c r="C523" s="422" t="s">
        <v>18</v>
      </c>
      <c r="D523" t="s">
        <v>12</v>
      </c>
      <c r="E523" s="2"/>
      <c r="F523" s="29">
        <v>42</v>
      </c>
      <c r="G523" s="73">
        <f t="shared" si="8"/>
        <v>5.1999999999999744</v>
      </c>
    </row>
    <row r="524" spans="1:7">
      <c r="A524" s="3">
        <v>44790</v>
      </c>
      <c r="B524" s="422">
        <v>25200</v>
      </c>
      <c r="C524" s="422" t="s">
        <v>18</v>
      </c>
      <c r="D524" t="s">
        <v>13</v>
      </c>
      <c r="E524" s="2"/>
      <c r="F524" s="29">
        <v>5.2</v>
      </c>
      <c r="G524" s="73">
        <f t="shared" si="8"/>
        <v>-2.5757174171303632E-14</v>
      </c>
    </row>
    <row r="525" spans="1:7">
      <c r="A525" s="31">
        <v>44681</v>
      </c>
      <c r="B525" s="421" t="s">
        <v>10</v>
      </c>
      <c r="C525" s="421" t="s">
        <v>19</v>
      </c>
      <c r="D525" t="s">
        <v>12</v>
      </c>
      <c r="E525" s="45">
        <v>42.6</v>
      </c>
      <c r="G525" s="73">
        <f t="shared" si="8"/>
        <v>42.599999999999973</v>
      </c>
    </row>
    <row r="526" spans="1:7">
      <c r="A526" s="71"/>
      <c r="B526" s="425"/>
      <c r="C526" s="425"/>
      <c r="D526" t="s">
        <v>13</v>
      </c>
      <c r="E526" s="45">
        <v>2.8</v>
      </c>
      <c r="G526" s="73">
        <f t="shared" si="8"/>
        <v>45.39999999999997</v>
      </c>
    </row>
    <row r="527" spans="1:7">
      <c r="A527" s="71"/>
      <c r="B527" s="425"/>
      <c r="C527" s="425"/>
      <c r="D527" t="s">
        <v>14</v>
      </c>
      <c r="E527" s="45">
        <v>60</v>
      </c>
      <c r="G527" s="73">
        <f t="shared" si="8"/>
        <v>105.39999999999998</v>
      </c>
    </row>
    <row r="528" spans="1:7">
      <c r="A528" s="71"/>
      <c r="B528" s="425"/>
      <c r="C528" s="425"/>
      <c r="D528" t="s">
        <v>15</v>
      </c>
      <c r="E528" s="45">
        <v>5</v>
      </c>
      <c r="G528" s="73">
        <f t="shared" si="8"/>
        <v>110.39999999999998</v>
      </c>
    </row>
    <row r="529" spans="1:7">
      <c r="A529" s="70">
        <v>44681</v>
      </c>
      <c r="B529" s="422" t="s">
        <v>83</v>
      </c>
      <c r="C529" s="422" t="s">
        <v>19</v>
      </c>
      <c r="D529" t="s">
        <v>14</v>
      </c>
      <c r="F529" s="29">
        <v>60</v>
      </c>
      <c r="G529" s="73">
        <f t="shared" si="8"/>
        <v>50.399999999999977</v>
      </c>
    </row>
    <row r="530" spans="1:7">
      <c r="A530" s="70">
        <v>44681</v>
      </c>
      <c r="B530" s="422" t="s">
        <v>83</v>
      </c>
      <c r="C530" s="422" t="s">
        <v>19</v>
      </c>
      <c r="D530" t="s">
        <v>15</v>
      </c>
      <c r="F530" s="29">
        <v>5</v>
      </c>
      <c r="G530" s="73">
        <f t="shared" si="8"/>
        <v>45.399999999999977</v>
      </c>
    </row>
    <row r="531" spans="1:7">
      <c r="A531" s="3">
        <v>44790</v>
      </c>
      <c r="B531" s="422">
        <v>25200</v>
      </c>
      <c r="C531" s="422" t="s">
        <v>19</v>
      </c>
      <c r="D531" t="s">
        <v>12</v>
      </c>
      <c r="F531" s="192">
        <v>42.6</v>
      </c>
      <c r="G531" s="73">
        <f t="shared" si="8"/>
        <v>2.7999999999999758</v>
      </c>
    </row>
    <row r="532" spans="1:7">
      <c r="A532" s="3">
        <v>44790</v>
      </c>
      <c r="B532" s="422">
        <v>25200</v>
      </c>
      <c r="C532" s="422" t="s">
        <v>19</v>
      </c>
      <c r="D532" t="s">
        <v>13</v>
      </c>
      <c r="F532" s="192">
        <v>2.8</v>
      </c>
      <c r="G532" s="73">
        <f t="shared" si="8"/>
        <v>-2.3980817331903381E-14</v>
      </c>
    </row>
    <row r="533" spans="1:7">
      <c r="A533" s="31">
        <v>44712</v>
      </c>
      <c r="B533" s="421" t="s">
        <v>10</v>
      </c>
      <c r="C533" s="421" t="s">
        <v>20</v>
      </c>
      <c r="D533" t="s">
        <v>12</v>
      </c>
      <c r="E533" s="2">
        <v>40.799999999999997</v>
      </c>
      <c r="G533" s="73">
        <f t="shared" si="8"/>
        <v>40.799999999999976</v>
      </c>
    </row>
    <row r="534" spans="1:7">
      <c r="B534" s="422"/>
      <c r="C534" s="422"/>
      <c r="D534" t="s">
        <v>13</v>
      </c>
      <c r="E534" s="2">
        <v>9.1</v>
      </c>
      <c r="G534" s="73">
        <f t="shared" si="8"/>
        <v>49.899999999999977</v>
      </c>
    </row>
    <row r="535" spans="1:7">
      <c r="B535" s="422"/>
      <c r="C535" s="422"/>
      <c r="D535" t="s">
        <v>14</v>
      </c>
      <c r="E535" s="2">
        <v>60</v>
      </c>
      <c r="G535" s="73">
        <f t="shared" si="8"/>
        <v>109.89999999999998</v>
      </c>
    </row>
    <row r="536" spans="1:7">
      <c r="B536" s="422"/>
      <c r="C536" s="422"/>
      <c r="D536" t="s">
        <v>15</v>
      </c>
      <c r="E536" s="2">
        <v>5</v>
      </c>
      <c r="G536" s="73">
        <f t="shared" si="8"/>
        <v>114.89999999999998</v>
      </c>
    </row>
    <row r="537" spans="1:7">
      <c r="A537" s="3">
        <v>44712</v>
      </c>
      <c r="B537" s="422" t="s">
        <v>84</v>
      </c>
      <c r="C537" s="422" t="s">
        <v>20</v>
      </c>
      <c r="D537" t="s">
        <v>14</v>
      </c>
      <c r="E537" s="2"/>
      <c r="F537" s="29">
        <v>60</v>
      </c>
      <c r="G537" s="73">
        <f t="shared" si="8"/>
        <v>54.899999999999977</v>
      </c>
    </row>
    <row r="538" spans="1:7">
      <c r="A538" s="3">
        <v>44712</v>
      </c>
      <c r="B538" s="422" t="s">
        <v>84</v>
      </c>
      <c r="C538" s="422" t="s">
        <v>20</v>
      </c>
      <c r="D538" t="s">
        <v>15</v>
      </c>
      <c r="E538" s="2"/>
      <c r="F538" s="29">
        <v>5</v>
      </c>
      <c r="G538" s="73">
        <f t="shared" si="8"/>
        <v>49.899999999999977</v>
      </c>
    </row>
    <row r="539" spans="1:7">
      <c r="A539" s="3">
        <v>44790</v>
      </c>
      <c r="B539" s="422">
        <v>25200</v>
      </c>
      <c r="C539" s="422" t="s">
        <v>20</v>
      </c>
      <c r="D539" t="s">
        <v>12</v>
      </c>
      <c r="E539" s="2"/>
      <c r="F539" s="29">
        <v>40.799999999999997</v>
      </c>
      <c r="G539" s="73">
        <f t="shared" si="8"/>
        <v>9.0999999999999801</v>
      </c>
    </row>
    <row r="540" spans="1:7">
      <c r="A540" s="3">
        <v>44790</v>
      </c>
      <c r="B540" s="422">
        <v>25200</v>
      </c>
      <c r="C540" s="422" t="s">
        <v>20</v>
      </c>
      <c r="D540" t="s">
        <v>13</v>
      </c>
      <c r="E540" s="2"/>
      <c r="F540" s="29">
        <v>9.1</v>
      </c>
      <c r="G540" s="73">
        <f t="shared" si="8"/>
        <v>-1.9539925233402755E-14</v>
      </c>
    </row>
    <row r="541" spans="1:7">
      <c r="A541" s="31">
        <v>44742</v>
      </c>
      <c r="B541" s="421" t="s">
        <v>10</v>
      </c>
      <c r="C541" s="421" t="s">
        <v>21</v>
      </c>
      <c r="D541" t="s">
        <v>12</v>
      </c>
      <c r="E541" s="2">
        <v>39.5</v>
      </c>
      <c r="G541" s="73">
        <f t="shared" si="8"/>
        <v>39.499999999999979</v>
      </c>
    </row>
    <row r="542" spans="1:7">
      <c r="B542" s="422"/>
      <c r="C542" s="422"/>
      <c r="D542" t="s">
        <v>13</v>
      </c>
      <c r="E542" s="2">
        <v>6.9</v>
      </c>
      <c r="G542" s="73">
        <f t="shared" si="8"/>
        <v>46.399999999999977</v>
      </c>
    </row>
    <row r="543" spans="1:7">
      <c r="B543" s="422"/>
      <c r="C543" s="422"/>
      <c r="D543" t="s">
        <v>14</v>
      </c>
      <c r="E543" s="2">
        <v>60</v>
      </c>
      <c r="G543" s="73">
        <f t="shared" si="8"/>
        <v>106.39999999999998</v>
      </c>
    </row>
    <row r="544" spans="1:7">
      <c r="B544" s="422"/>
      <c r="C544" s="422"/>
      <c r="D544" t="s">
        <v>15</v>
      </c>
      <c r="E544" s="2">
        <v>5</v>
      </c>
      <c r="G544" s="73">
        <f t="shared" si="8"/>
        <v>111.39999999999998</v>
      </c>
    </row>
    <row r="545" spans="1:7">
      <c r="A545" s="3">
        <v>44742</v>
      </c>
      <c r="B545" s="422" t="s">
        <v>86</v>
      </c>
      <c r="C545" s="422" t="s">
        <v>21</v>
      </c>
      <c r="D545" t="s">
        <v>14</v>
      </c>
      <c r="E545" s="2"/>
      <c r="F545" s="29">
        <v>60</v>
      </c>
      <c r="G545" s="73">
        <f t="shared" si="8"/>
        <v>51.399999999999977</v>
      </c>
    </row>
    <row r="546" spans="1:7">
      <c r="A546" s="3">
        <v>44742</v>
      </c>
      <c r="B546" s="422" t="s">
        <v>86</v>
      </c>
      <c r="C546" s="422" t="s">
        <v>21</v>
      </c>
      <c r="D546" t="s">
        <v>15</v>
      </c>
      <c r="E546" s="2"/>
      <c r="F546" s="29">
        <v>5</v>
      </c>
      <c r="G546" s="73">
        <f t="shared" si="8"/>
        <v>46.399999999999977</v>
      </c>
    </row>
    <row r="547" spans="1:7">
      <c r="A547" s="3">
        <v>44790</v>
      </c>
      <c r="B547" s="422">
        <v>25200</v>
      </c>
      <c r="C547" s="422" t="s">
        <v>21</v>
      </c>
      <c r="D547" t="s">
        <v>12</v>
      </c>
      <c r="E547" s="2"/>
      <c r="F547" s="29">
        <v>39.5</v>
      </c>
      <c r="G547" s="73">
        <f t="shared" si="8"/>
        <v>6.8999999999999773</v>
      </c>
    </row>
    <row r="548" spans="1:7">
      <c r="A548" s="3">
        <v>44790</v>
      </c>
      <c r="B548" s="422">
        <v>25200</v>
      </c>
      <c r="C548" s="422" t="s">
        <v>21</v>
      </c>
      <c r="D548" t="s">
        <v>13</v>
      </c>
      <c r="E548" s="2"/>
      <c r="F548" s="29">
        <v>6.9</v>
      </c>
      <c r="G548" s="73">
        <f t="shared" si="8"/>
        <v>-2.3092638912203256E-14</v>
      </c>
    </row>
    <row r="549" spans="1:7">
      <c r="A549" s="31">
        <v>44773</v>
      </c>
      <c r="B549" s="421" t="s">
        <v>10</v>
      </c>
      <c r="C549" s="421" t="s">
        <v>22</v>
      </c>
      <c r="D549" t="s">
        <v>12</v>
      </c>
      <c r="E549" s="2">
        <v>39.1</v>
      </c>
      <c r="G549" s="73">
        <f t="shared" si="8"/>
        <v>39.09999999999998</v>
      </c>
    </row>
    <row r="550" spans="1:7">
      <c r="B550" s="422"/>
      <c r="C550" s="422"/>
      <c r="D550" t="s">
        <v>13</v>
      </c>
      <c r="E550" s="2">
        <v>9.6999999999999993</v>
      </c>
      <c r="G550" s="73">
        <f t="shared" si="8"/>
        <v>48.799999999999983</v>
      </c>
    </row>
    <row r="551" spans="1:7">
      <c r="B551" s="422"/>
      <c r="C551" s="422"/>
      <c r="D551" t="s">
        <v>14</v>
      </c>
      <c r="E551" s="2">
        <v>60</v>
      </c>
      <c r="G551" s="73">
        <f t="shared" si="8"/>
        <v>108.79999999999998</v>
      </c>
    </row>
    <row r="552" spans="1:7">
      <c r="B552" s="422"/>
      <c r="C552" s="422"/>
      <c r="D552" t="s">
        <v>15</v>
      </c>
      <c r="E552" s="2">
        <v>5</v>
      </c>
      <c r="G552" s="73">
        <f t="shared" si="8"/>
        <v>113.79999999999998</v>
      </c>
    </row>
    <row r="553" spans="1:7">
      <c r="A553" s="71">
        <v>44773</v>
      </c>
      <c r="B553" s="422" t="s">
        <v>87</v>
      </c>
      <c r="C553" s="422" t="s">
        <v>22</v>
      </c>
      <c r="D553" t="s">
        <v>14</v>
      </c>
      <c r="E553" s="2"/>
      <c r="F553" s="29">
        <v>60</v>
      </c>
      <c r="G553" s="73">
        <f t="shared" si="8"/>
        <v>53.799999999999983</v>
      </c>
    </row>
    <row r="554" spans="1:7">
      <c r="A554" s="71">
        <v>44773</v>
      </c>
      <c r="B554" s="422" t="s">
        <v>87</v>
      </c>
      <c r="C554" s="422" t="s">
        <v>22</v>
      </c>
      <c r="D554" t="s">
        <v>15</v>
      </c>
      <c r="E554" s="2"/>
      <c r="F554" s="29">
        <v>5</v>
      </c>
      <c r="G554" s="73">
        <f t="shared" si="8"/>
        <v>48.799999999999983</v>
      </c>
    </row>
    <row r="555" spans="1:7">
      <c r="A555" s="3">
        <v>44790</v>
      </c>
      <c r="B555" s="422">
        <v>25200</v>
      </c>
      <c r="C555" s="422" t="s">
        <v>22</v>
      </c>
      <c r="D555" t="s">
        <v>12</v>
      </c>
      <c r="F555" s="29">
        <v>39.1</v>
      </c>
      <c r="G555" s="73">
        <f t="shared" si="8"/>
        <v>9.6999999999999815</v>
      </c>
    </row>
    <row r="556" spans="1:7">
      <c r="A556" s="3">
        <v>44790</v>
      </c>
      <c r="B556" s="422">
        <v>25200</v>
      </c>
      <c r="C556" s="422" t="s">
        <v>22</v>
      </c>
      <c r="D556" t="s">
        <v>13</v>
      </c>
      <c r="F556" s="29">
        <v>9.6999999999999993</v>
      </c>
      <c r="G556" s="73">
        <f t="shared" si="8"/>
        <v>-1.7763568394002505E-14</v>
      </c>
    </row>
    <row r="557" spans="1:7">
      <c r="A557" s="31">
        <v>44804</v>
      </c>
      <c r="B557" s="421" t="s">
        <v>10</v>
      </c>
      <c r="C557" s="421" t="s">
        <v>23</v>
      </c>
      <c r="D557" t="s">
        <v>12</v>
      </c>
      <c r="E557" s="2">
        <v>39.1</v>
      </c>
      <c r="G557" s="73">
        <f t="shared" si="8"/>
        <v>39.09999999999998</v>
      </c>
    </row>
    <row r="558" spans="1:7">
      <c r="B558" s="422"/>
      <c r="C558" s="422"/>
      <c r="D558" t="s">
        <v>13</v>
      </c>
      <c r="E558" s="2">
        <v>7</v>
      </c>
      <c r="G558" s="73">
        <f t="shared" si="8"/>
        <v>46.09999999999998</v>
      </c>
    </row>
    <row r="559" spans="1:7">
      <c r="B559" s="422"/>
      <c r="C559" s="422"/>
      <c r="D559" t="s">
        <v>14</v>
      </c>
      <c r="E559" s="2">
        <v>60</v>
      </c>
      <c r="G559" s="73">
        <f t="shared" si="8"/>
        <v>106.09999999999998</v>
      </c>
    </row>
    <row r="560" spans="1:7">
      <c r="B560" s="422"/>
      <c r="C560" s="422"/>
      <c r="D560" t="s">
        <v>15</v>
      </c>
      <c r="E560" s="2">
        <v>5</v>
      </c>
      <c r="G560" s="73">
        <f t="shared" si="8"/>
        <v>111.09999999999998</v>
      </c>
    </row>
    <row r="561" spans="1:15">
      <c r="A561" s="3">
        <v>44804</v>
      </c>
      <c r="B561" s="422" t="s">
        <v>88</v>
      </c>
      <c r="C561" s="422" t="s">
        <v>23</v>
      </c>
      <c r="D561" t="s">
        <v>14</v>
      </c>
      <c r="E561" s="2"/>
      <c r="F561" s="29">
        <v>60</v>
      </c>
      <c r="G561" s="73">
        <f t="shared" si="8"/>
        <v>51.09999999999998</v>
      </c>
    </row>
    <row r="562" spans="1:15">
      <c r="A562" s="3">
        <v>44804</v>
      </c>
      <c r="B562" s="422" t="s">
        <v>88</v>
      </c>
      <c r="C562" s="422" t="s">
        <v>23</v>
      </c>
      <c r="D562" t="s">
        <v>15</v>
      </c>
      <c r="E562" s="2"/>
      <c r="F562" s="29">
        <v>5</v>
      </c>
      <c r="G562" s="73">
        <f t="shared" si="8"/>
        <v>46.09999999999998</v>
      </c>
    </row>
    <row r="563" spans="1:15">
      <c r="A563" s="3">
        <v>44876</v>
      </c>
      <c r="B563" s="422" t="s">
        <v>244</v>
      </c>
      <c r="C563" s="422" t="s">
        <v>23</v>
      </c>
      <c r="D563" t="s">
        <v>12</v>
      </c>
      <c r="E563" s="2"/>
      <c r="F563" s="29">
        <v>39.1</v>
      </c>
      <c r="G563" s="73">
        <f t="shared" si="8"/>
        <v>6.9999999999999787</v>
      </c>
    </row>
    <row r="564" spans="1:15">
      <c r="A564" s="3">
        <v>44876</v>
      </c>
      <c r="B564" s="422" t="s">
        <v>244</v>
      </c>
      <c r="C564" s="422" t="s">
        <v>23</v>
      </c>
      <c r="D564" t="s">
        <v>13</v>
      </c>
      <c r="E564" s="2"/>
      <c r="F564" s="29">
        <v>7</v>
      </c>
      <c r="G564" s="73">
        <f t="shared" si="8"/>
        <v>-2.1316282072803006E-14</v>
      </c>
    </row>
    <row r="565" spans="1:15">
      <c r="A565" s="81">
        <v>44834</v>
      </c>
      <c r="B565" s="421" t="s">
        <v>10</v>
      </c>
      <c r="C565" s="421" t="s">
        <v>90</v>
      </c>
      <c r="D565" t="s">
        <v>12</v>
      </c>
      <c r="E565" s="2">
        <v>35.1</v>
      </c>
      <c r="G565" s="73">
        <f t="shared" si="8"/>
        <v>35.09999999999998</v>
      </c>
    </row>
    <row r="566" spans="1:15">
      <c r="A566" s="70"/>
      <c r="B566" s="422"/>
      <c r="C566" s="422"/>
      <c r="D566" t="s">
        <v>13</v>
      </c>
      <c r="E566" s="2">
        <v>8.1999999999999993</v>
      </c>
      <c r="G566" s="73">
        <f t="shared" si="8"/>
        <v>43.299999999999983</v>
      </c>
      <c r="M566" s="421"/>
      <c r="O566" s="2"/>
    </row>
    <row r="567" spans="1:15">
      <c r="A567" s="70"/>
      <c r="B567" s="422"/>
      <c r="C567" s="422"/>
      <c r="D567" t="s">
        <v>14</v>
      </c>
      <c r="E567" s="2">
        <v>60</v>
      </c>
      <c r="G567" s="73">
        <f t="shared" si="8"/>
        <v>103.29999999999998</v>
      </c>
      <c r="M567" s="422"/>
      <c r="O567" s="2"/>
    </row>
    <row r="568" spans="1:15">
      <c r="A568" s="70"/>
      <c r="B568" s="422"/>
      <c r="C568" s="422"/>
      <c r="D568" t="s">
        <v>15</v>
      </c>
      <c r="E568" s="2">
        <v>5</v>
      </c>
      <c r="G568" s="73">
        <f t="shared" si="8"/>
        <v>108.29999999999998</v>
      </c>
      <c r="M568" s="421"/>
      <c r="O568" s="2"/>
    </row>
    <row r="569" spans="1:15">
      <c r="A569" s="70">
        <v>44834</v>
      </c>
      <c r="B569" s="422" t="s">
        <v>91</v>
      </c>
      <c r="C569" s="422" t="s">
        <v>90</v>
      </c>
      <c r="D569" t="s">
        <v>14</v>
      </c>
      <c r="E569" s="2"/>
      <c r="F569" s="29">
        <v>60</v>
      </c>
      <c r="G569" s="73">
        <f t="shared" si="8"/>
        <v>48.299999999999983</v>
      </c>
      <c r="M569" s="422"/>
      <c r="O569" s="2"/>
    </row>
    <row r="570" spans="1:15">
      <c r="A570" s="70">
        <v>44834</v>
      </c>
      <c r="B570" s="422" t="s">
        <v>91</v>
      </c>
      <c r="C570" s="422" t="s">
        <v>90</v>
      </c>
      <c r="D570" t="s">
        <v>15</v>
      </c>
      <c r="E570" s="2"/>
      <c r="F570" s="29">
        <v>5</v>
      </c>
      <c r="G570" s="73">
        <f t="shared" si="8"/>
        <v>43.299999999999983</v>
      </c>
    </row>
    <row r="571" spans="1:15">
      <c r="A571" s="3">
        <v>44876</v>
      </c>
      <c r="B571" s="422" t="s">
        <v>244</v>
      </c>
      <c r="C571" s="422" t="s">
        <v>90</v>
      </c>
      <c r="D571" t="s">
        <v>12</v>
      </c>
      <c r="E571" s="2"/>
      <c r="F571" s="29">
        <v>35.1</v>
      </c>
      <c r="G571" s="73">
        <f t="shared" si="8"/>
        <v>8.1999999999999815</v>
      </c>
    </row>
    <row r="572" spans="1:15">
      <c r="A572" s="3">
        <v>44876</v>
      </c>
      <c r="B572" s="422" t="s">
        <v>244</v>
      </c>
      <c r="C572" s="422" t="s">
        <v>90</v>
      </c>
      <c r="D572" t="s">
        <v>13</v>
      </c>
      <c r="E572" s="2"/>
      <c r="F572" s="29">
        <v>8.1999999999999993</v>
      </c>
      <c r="G572" s="73">
        <f t="shared" si="8"/>
        <v>-1.7763568394002505E-14</v>
      </c>
    </row>
    <row r="573" spans="1:15">
      <c r="A573" s="31">
        <v>44865</v>
      </c>
      <c r="B573" s="421" t="s">
        <v>10</v>
      </c>
      <c r="C573" s="421" t="s">
        <v>25</v>
      </c>
      <c r="D573" t="s">
        <v>12</v>
      </c>
      <c r="E573" s="2">
        <v>36</v>
      </c>
      <c r="G573" s="73">
        <f t="shared" si="8"/>
        <v>35.999999999999986</v>
      </c>
      <c r="O573" s="5"/>
    </row>
    <row r="574" spans="1:15">
      <c r="A574" s="71"/>
      <c r="B574" s="425"/>
      <c r="C574" s="425"/>
      <c r="D574" t="s">
        <v>13</v>
      </c>
      <c r="E574" s="2">
        <v>4.9000000000000004</v>
      </c>
      <c r="G574" s="73">
        <f t="shared" si="8"/>
        <v>40.899999999999984</v>
      </c>
    </row>
    <row r="575" spans="1:15">
      <c r="A575" s="71"/>
      <c r="B575" s="425"/>
      <c r="C575" s="425"/>
      <c r="D575" t="s">
        <v>14</v>
      </c>
      <c r="E575" s="2">
        <v>60</v>
      </c>
      <c r="G575" s="73">
        <f t="shared" si="8"/>
        <v>100.89999999999998</v>
      </c>
    </row>
    <row r="576" spans="1:15">
      <c r="A576" s="71"/>
      <c r="B576" s="425"/>
      <c r="C576" s="425"/>
      <c r="D576" t="s">
        <v>15</v>
      </c>
      <c r="E576" s="2">
        <v>5</v>
      </c>
      <c r="G576" s="73">
        <f t="shared" si="8"/>
        <v>105.89999999999998</v>
      </c>
      <c r="J576" s="421"/>
      <c r="L576" s="2"/>
    </row>
    <row r="577" spans="1:12">
      <c r="A577" s="3">
        <v>44865</v>
      </c>
      <c r="B577" s="422" t="s">
        <v>75</v>
      </c>
      <c r="C577" s="422" t="s">
        <v>25</v>
      </c>
      <c r="D577" t="s">
        <v>14</v>
      </c>
      <c r="E577" s="2"/>
      <c r="F577" s="29">
        <v>60</v>
      </c>
      <c r="G577" s="73">
        <f t="shared" si="8"/>
        <v>45.899999999999977</v>
      </c>
      <c r="J577" s="425"/>
      <c r="L577" s="2"/>
    </row>
    <row r="578" spans="1:12">
      <c r="A578" s="3">
        <v>44865</v>
      </c>
      <c r="B578" s="422" t="s">
        <v>75</v>
      </c>
      <c r="C578" s="422" t="s">
        <v>25</v>
      </c>
      <c r="D578" t="s">
        <v>15</v>
      </c>
      <c r="E578" s="2"/>
      <c r="F578" s="29">
        <v>5</v>
      </c>
      <c r="G578" s="73">
        <f t="shared" si="8"/>
        <v>40.899999999999977</v>
      </c>
      <c r="J578" s="421"/>
      <c r="L578" s="2"/>
    </row>
    <row r="579" spans="1:12">
      <c r="A579" s="3">
        <v>44924</v>
      </c>
      <c r="B579" s="422" t="s">
        <v>245</v>
      </c>
      <c r="C579" s="422" t="s">
        <v>25</v>
      </c>
      <c r="D579" t="s">
        <v>12</v>
      </c>
      <c r="E579" s="2"/>
      <c r="F579" s="29">
        <v>36</v>
      </c>
      <c r="G579" s="73">
        <f t="shared" si="8"/>
        <v>4.8999999999999773</v>
      </c>
      <c r="J579" s="421"/>
      <c r="L579" s="2"/>
    </row>
    <row r="580" spans="1:12">
      <c r="A580" s="3">
        <v>44924</v>
      </c>
      <c r="B580" s="422" t="s">
        <v>245</v>
      </c>
      <c r="C580" s="422" t="s">
        <v>25</v>
      </c>
      <c r="D580" t="s">
        <v>13</v>
      </c>
      <c r="E580" s="2"/>
      <c r="F580" s="29">
        <v>4.9000000000000004</v>
      </c>
      <c r="G580" s="73">
        <f t="shared" si="8"/>
        <v>-2.3092638912203256E-14</v>
      </c>
      <c r="J580" s="421"/>
      <c r="L580" s="2"/>
    </row>
    <row r="581" spans="1:12">
      <c r="A581" s="81">
        <v>44895</v>
      </c>
      <c r="B581" s="421" t="s">
        <v>10</v>
      </c>
      <c r="C581" s="421" t="s">
        <v>26</v>
      </c>
      <c r="D581" t="s">
        <v>12</v>
      </c>
      <c r="E581" s="2">
        <v>39</v>
      </c>
      <c r="G581" s="73">
        <f t="shared" si="8"/>
        <v>38.999999999999979</v>
      </c>
      <c r="J581" s="422"/>
      <c r="L581" s="2"/>
    </row>
    <row r="582" spans="1:12">
      <c r="A582" s="70"/>
      <c r="B582" s="422"/>
      <c r="C582" s="422"/>
      <c r="D582" t="s">
        <v>13</v>
      </c>
      <c r="E582" s="2">
        <v>6.3</v>
      </c>
      <c r="G582" s="73">
        <f t="shared" si="8"/>
        <v>45.299999999999976</v>
      </c>
      <c r="L582" s="5"/>
    </row>
    <row r="583" spans="1:12">
      <c r="A583" s="70"/>
      <c r="B583" s="422"/>
      <c r="C583" s="422"/>
      <c r="D583" t="s">
        <v>14</v>
      </c>
      <c r="E583" s="2">
        <v>60</v>
      </c>
      <c r="G583" s="73">
        <f t="shared" ref="G583:G607" si="9">+G582+E583-F583</f>
        <v>105.29999999999998</v>
      </c>
    </row>
    <row r="584" spans="1:12">
      <c r="A584" s="70"/>
      <c r="B584" s="422"/>
      <c r="C584" s="422"/>
      <c r="D584" t="s">
        <v>15</v>
      </c>
      <c r="E584" s="2">
        <v>5</v>
      </c>
      <c r="G584" s="73">
        <f t="shared" si="9"/>
        <v>110.29999999999998</v>
      </c>
    </row>
    <row r="585" spans="1:12">
      <c r="A585" s="3">
        <v>44895</v>
      </c>
      <c r="B585" s="422" t="s">
        <v>93</v>
      </c>
      <c r="C585" s="422" t="s">
        <v>26</v>
      </c>
      <c r="D585" t="s">
        <v>14</v>
      </c>
      <c r="E585" s="2"/>
      <c r="F585" s="29">
        <v>60</v>
      </c>
      <c r="G585" s="73">
        <f t="shared" si="9"/>
        <v>50.299999999999983</v>
      </c>
    </row>
    <row r="586" spans="1:12">
      <c r="A586" s="3">
        <v>44895</v>
      </c>
      <c r="B586" s="422" t="s">
        <v>93</v>
      </c>
      <c r="C586" s="422" t="s">
        <v>26</v>
      </c>
      <c r="D586" t="s">
        <v>15</v>
      </c>
      <c r="F586" s="198">
        <v>5</v>
      </c>
      <c r="G586" s="73">
        <f t="shared" si="9"/>
        <v>45.299999999999983</v>
      </c>
    </row>
    <row r="587" spans="1:12">
      <c r="A587" s="3">
        <v>44924</v>
      </c>
      <c r="B587" s="422" t="s">
        <v>245</v>
      </c>
      <c r="C587" s="422" t="s">
        <v>26</v>
      </c>
      <c r="D587" t="s">
        <v>12</v>
      </c>
      <c r="F587" s="29">
        <v>39</v>
      </c>
      <c r="G587" s="73">
        <f t="shared" si="9"/>
        <v>6.2999999999999829</v>
      </c>
    </row>
    <row r="588" spans="1:12">
      <c r="A588" s="3">
        <v>44924</v>
      </c>
      <c r="B588" s="422" t="s">
        <v>245</v>
      </c>
      <c r="C588" s="422" t="s">
        <v>26</v>
      </c>
      <c r="D588" t="s">
        <v>13</v>
      </c>
      <c r="F588" s="29">
        <v>6.3</v>
      </c>
      <c r="G588" s="73">
        <f t="shared" si="9"/>
        <v>-1.6875389974302379E-14</v>
      </c>
    </row>
    <row r="589" spans="1:12">
      <c r="A589" s="81">
        <v>44926</v>
      </c>
      <c r="B589" s="421" t="s">
        <v>10</v>
      </c>
      <c r="C589" s="421" t="s">
        <v>27</v>
      </c>
      <c r="D589" t="s">
        <v>12</v>
      </c>
      <c r="E589" s="2">
        <v>44.6</v>
      </c>
      <c r="G589" s="73">
        <f t="shared" si="9"/>
        <v>44.599999999999987</v>
      </c>
      <c r="J589" s="421"/>
      <c r="L589" s="2"/>
    </row>
    <row r="590" spans="1:12">
      <c r="A590" s="70"/>
      <c r="B590" s="422"/>
      <c r="C590" s="422"/>
      <c r="D590" t="s">
        <v>13</v>
      </c>
      <c r="E590" s="2">
        <v>5.7</v>
      </c>
      <c r="G590" s="73">
        <f t="shared" si="9"/>
        <v>50.29999999999999</v>
      </c>
      <c r="J590" s="422"/>
      <c r="L590" s="2"/>
    </row>
    <row r="591" spans="1:12">
      <c r="A591" s="70"/>
      <c r="B591" s="422"/>
      <c r="C591" s="422"/>
      <c r="D591" t="s">
        <v>14</v>
      </c>
      <c r="E591" s="2">
        <v>60</v>
      </c>
      <c r="G591" s="73">
        <f t="shared" si="9"/>
        <v>110.29999999999998</v>
      </c>
      <c r="H591" s="421"/>
      <c r="J591" s="2"/>
      <c r="L591" s="2"/>
    </row>
    <row r="592" spans="1:12">
      <c r="A592" s="70"/>
      <c r="B592" s="422"/>
      <c r="C592" s="422"/>
      <c r="D592" t="s">
        <v>15</v>
      </c>
      <c r="E592" s="2">
        <v>5</v>
      </c>
      <c r="G592" s="73">
        <f t="shared" si="9"/>
        <v>115.29999999999998</v>
      </c>
      <c r="H592" s="422"/>
      <c r="J592" s="2"/>
      <c r="L592" s="2"/>
    </row>
    <row r="593" spans="1:12">
      <c r="A593" s="70">
        <v>44926</v>
      </c>
      <c r="B593" s="422" t="s">
        <v>76</v>
      </c>
      <c r="C593" s="422" t="s">
        <v>27</v>
      </c>
      <c r="D593" t="s">
        <v>14</v>
      </c>
      <c r="E593" s="2"/>
      <c r="F593" s="29">
        <v>60</v>
      </c>
      <c r="G593" s="73">
        <f t="shared" si="9"/>
        <v>55.299999999999983</v>
      </c>
      <c r="H593" s="421"/>
      <c r="J593" s="196"/>
      <c r="L593" s="5"/>
    </row>
    <row r="594" spans="1:12">
      <c r="A594" s="70">
        <v>44926</v>
      </c>
      <c r="B594" s="422" t="s">
        <v>76</v>
      </c>
      <c r="C594" s="422" t="s">
        <v>27</v>
      </c>
      <c r="D594" t="s">
        <v>15</v>
      </c>
      <c r="E594" s="2"/>
      <c r="F594" s="29">
        <v>5</v>
      </c>
      <c r="G594" s="73">
        <f t="shared" si="9"/>
        <v>50.299999999999983</v>
      </c>
      <c r="H594" s="422"/>
      <c r="J594" s="196"/>
    </row>
    <row r="595" spans="1:12">
      <c r="A595" s="70">
        <v>44988</v>
      </c>
      <c r="B595" s="422">
        <v>26392</v>
      </c>
      <c r="C595" s="422" t="s">
        <v>27</v>
      </c>
      <c r="D595" t="s">
        <v>12</v>
      </c>
      <c r="E595" s="2"/>
      <c r="F595" s="29">
        <v>44.6</v>
      </c>
      <c r="G595" s="73">
        <f t="shared" si="9"/>
        <v>5.6999999999999815</v>
      </c>
      <c r="H595" s="422"/>
      <c r="J595" s="196"/>
    </row>
    <row r="596" spans="1:12">
      <c r="A596" s="70">
        <v>44988</v>
      </c>
      <c r="B596" s="422">
        <v>26392</v>
      </c>
      <c r="C596" s="422" t="s">
        <v>27</v>
      </c>
      <c r="D596" t="s">
        <v>13</v>
      </c>
      <c r="E596" s="2"/>
      <c r="F596" s="29">
        <v>5.7</v>
      </c>
      <c r="G596" s="73">
        <f t="shared" si="9"/>
        <v>-1.865174681370263E-14</v>
      </c>
      <c r="H596" s="422"/>
      <c r="J596" s="196"/>
    </row>
    <row r="597" spans="1:12">
      <c r="A597" s="31">
        <v>44957</v>
      </c>
      <c r="B597" s="421" t="s">
        <v>10</v>
      </c>
      <c r="C597" s="421" t="s">
        <v>11</v>
      </c>
      <c r="D597" t="s">
        <v>12</v>
      </c>
      <c r="E597" s="196">
        <v>40.4</v>
      </c>
      <c r="F597" s="197"/>
      <c r="G597" s="73">
        <f t="shared" si="9"/>
        <v>40.399999999999977</v>
      </c>
    </row>
    <row r="598" spans="1:12">
      <c r="B598" s="422"/>
      <c r="C598" s="422"/>
      <c r="D598" t="s">
        <v>13</v>
      </c>
      <c r="E598" s="196">
        <v>4.8</v>
      </c>
      <c r="F598" s="197"/>
      <c r="G598" s="73">
        <f t="shared" si="9"/>
        <v>45.199999999999974</v>
      </c>
      <c r="J598" s="5"/>
    </row>
    <row r="599" spans="1:12">
      <c r="B599" s="422"/>
      <c r="C599" s="422"/>
      <c r="D599" t="s">
        <v>14</v>
      </c>
      <c r="E599" s="196">
        <v>60</v>
      </c>
      <c r="F599" s="197"/>
      <c r="G599" s="73">
        <f t="shared" si="9"/>
        <v>105.19999999999997</v>
      </c>
    </row>
    <row r="600" spans="1:12">
      <c r="B600" s="422"/>
      <c r="C600" s="422"/>
      <c r="D600" t="s">
        <v>15</v>
      </c>
      <c r="E600" s="196">
        <v>5</v>
      </c>
      <c r="F600" s="197"/>
      <c r="G600" s="73">
        <f t="shared" si="9"/>
        <v>110.19999999999997</v>
      </c>
    </row>
    <row r="601" spans="1:12">
      <c r="A601" s="3">
        <v>44957</v>
      </c>
      <c r="B601" s="422" t="s">
        <v>77</v>
      </c>
      <c r="C601" s="422" t="s">
        <v>11</v>
      </c>
      <c r="D601" t="s">
        <v>14</v>
      </c>
      <c r="E601" s="196"/>
      <c r="F601" s="197">
        <v>60</v>
      </c>
      <c r="G601" s="73">
        <f t="shared" si="9"/>
        <v>50.199999999999974</v>
      </c>
    </row>
    <row r="602" spans="1:12">
      <c r="A602" s="3">
        <v>44957</v>
      </c>
      <c r="B602" s="422" t="s">
        <v>77</v>
      </c>
      <c r="C602" s="422" t="s">
        <v>11</v>
      </c>
      <c r="D602" t="s">
        <v>15</v>
      </c>
      <c r="E602" s="196"/>
      <c r="F602" s="197">
        <v>5</v>
      </c>
      <c r="G602" s="73">
        <f t="shared" si="9"/>
        <v>45.199999999999974</v>
      </c>
      <c r="J602">
        <v>45.3</v>
      </c>
    </row>
    <row r="603" spans="1:12">
      <c r="A603" s="70">
        <v>44988</v>
      </c>
      <c r="B603" s="422">
        <v>26392</v>
      </c>
      <c r="C603" s="422" t="s">
        <v>11</v>
      </c>
      <c r="D603" t="s">
        <v>12</v>
      </c>
      <c r="E603" s="196"/>
      <c r="F603" s="197">
        <v>40.4</v>
      </c>
      <c r="G603" s="73">
        <f t="shared" si="9"/>
        <v>4.7999999999999758</v>
      </c>
      <c r="J603">
        <v>45.3</v>
      </c>
    </row>
    <row r="604" spans="1:12">
      <c r="A604" s="70">
        <v>44988</v>
      </c>
      <c r="B604" s="422">
        <v>26392</v>
      </c>
      <c r="C604" s="422" t="s">
        <v>11</v>
      </c>
      <c r="D604" t="s">
        <v>13</v>
      </c>
      <c r="E604" s="196"/>
      <c r="F604" s="197">
        <v>4.8</v>
      </c>
      <c r="G604" s="73">
        <f t="shared" si="9"/>
        <v>-2.3980817331903381E-14</v>
      </c>
    </row>
    <row r="605" spans="1:12">
      <c r="A605" s="81">
        <v>44985</v>
      </c>
      <c r="B605" s="421" t="s">
        <v>10</v>
      </c>
      <c r="C605" s="421" t="s">
        <v>17</v>
      </c>
      <c r="D605" t="s">
        <v>12</v>
      </c>
      <c r="E605" s="195">
        <v>44.1</v>
      </c>
      <c r="F605" s="214"/>
      <c r="G605" s="73">
        <f t="shared" si="9"/>
        <v>44.09999999999998</v>
      </c>
    </row>
    <row r="606" spans="1:12">
      <c r="A606" s="70"/>
      <c r="B606" s="422"/>
      <c r="C606" s="422"/>
      <c r="D606" t="s">
        <v>13</v>
      </c>
      <c r="E606" s="195">
        <v>1.2</v>
      </c>
      <c r="F606" s="214"/>
      <c r="G606" s="73">
        <f t="shared" si="9"/>
        <v>45.299999999999983</v>
      </c>
    </row>
    <row r="607" spans="1:12">
      <c r="A607" s="70"/>
      <c r="B607" s="422"/>
      <c r="C607" s="422"/>
      <c r="D607" t="s">
        <v>14</v>
      </c>
      <c r="E607" s="195">
        <v>56</v>
      </c>
      <c r="F607" s="214"/>
      <c r="G607" s="73">
        <f t="shared" si="9"/>
        <v>101.29999999999998</v>
      </c>
    </row>
    <row r="608" spans="1:12">
      <c r="A608" s="70"/>
      <c r="B608" s="422"/>
      <c r="C608" s="422"/>
      <c r="D608" t="s">
        <v>15</v>
      </c>
      <c r="E608" s="195">
        <v>5</v>
      </c>
      <c r="F608" s="214"/>
      <c r="G608" s="73">
        <f t="shared" ref="G608:G680" si="10">+G607+E608-F608</f>
        <v>106.29999999999998</v>
      </c>
    </row>
    <row r="609" spans="1:12">
      <c r="A609" s="70">
        <v>44985</v>
      </c>
      <c r="B609" s="422" t="s">
        <v>78</v>
      </c>
      <c r="C609" s="422" t="s">
        <v>17</v>
      </c>
      <c r="D609" t="s">
        <v>14</v>
      </c>
      <c r="E609" s="195"/>
      <c r="F609" s="214">
        <v>56</v>
      </c>
      <c r="G609" s="73">
        <f t="shared" si="10"/>
        <v>50.299999999999983</v>
      </c>
    </row>
    <row r="610" spans="1:12">
      <c r="A610" s="70">
        <v>44985</v>
      </c>
      <c r="B610" s="422" t="s">
        <v>78</v>
      </c>
      <c r="C610" s="422" t="s">
        <v>17</v>
      </c>
      <c r="D610" t="s">
        <v>15</v>
      </c>
      <c r="E610" s="195"/>
      <c r="F610" s="214">
        <v>5</v>
      </c>
      <c r="G610" s="73">
        <f t="shared" si="10"/>
        <v>45.299999999999983</v>
      </c>
    </row>
    <row r="611" spans="1:12">
      <c r="A611" s="3">
        <v>45008</v>
      </c>
      <c r="B611" s="422">
        <v>26604</v>
      </c>
      <c r="C611" s="422" t="s">
        <v>17</v>
      </c>
      <c r="D611" t="s">
        <v>12</v>
      </c>
      <c r="F611" s="29">
        <v>44.1</v>
      </c>
      <c r="G611" s="73">
        <f t="shared" si="10"/>
        <v>1.1999999999999815</v>
      </c>
    </row>
    <row r="612" spans="1:12">
      <c r="A612" s="3">
        <v>45008</v>
      </c>
      <c r="B612" s="422">
        <v>26604</v>
      </c>
      <c r="C612" s="422" t="s">
        <v>17</v>
      </c>
      <c r="D612" t="s">
        <v>13</v>
      </c>
      <c r="F612" s="29">
        <v>1.2</v>
      </c>
      <c r="G612" s="73">
        <f t="shared" si="10"/>
        <v>-1.8429702208777599E-14</v>
      </c>
    </row>
    <row r="613" spans="1:12">
      <c r="A613" s="81">
        <v>45016</v>
      </c>
      <c r="B613" s="421" t="s">
        <v>10</v>
      </c>
      <c r="C613" s="421" t="s">
        <v>18</v>
      </c>
      <c r="D613" t="s">
        <v>12</v>
      </c>
      <c r="E613" s="196">
        <v>46.7</v>
      </c>
      <c r="F613" s="197"/>
      <c r="G613" s="73">
        <f t="shared" si="10"/>
        <v>46.699999999999982</v>
      </c>
    </row>
    <row r="614" spans="1:12">
      <c r="A614" s="70"/>
      <c r="B614" s="422"/>
      <c r="C614" s="422"/>
      <c r="D614" t="s">
        <v>13</v>
      </c>
      <c r="E614" s="196">
        <v>1.3</v>
      </c>
      <c r="F614" s="197"/>
      <c r="G614" s="73">
        <f t="shared" si="10"/>
        <v>47.999999999999979</v>
      </c>
    </row>
    <row r="615" spans="1:12">
      <c r="A615" s="70"/>
      <c r="B615" s="422"/>
      <c r="C615" s="422"/>
      <c r="D615" t="s">
        <v>14</v>
      </c>
      <c r="E615" s="196">
        <v>60</v>
      </c>
      <c r="F615" s="197"/>
      <c r="G615" s="73">
        <f t="shared" si="10"/>
        <v>107.99999999999997</v>
      </c>
    </row>
    <row r="616" spans="1:12">
      <c r="A616" s="70"/>
      <c r="B616" s="422"/>
      <c r="C616" s="422"/>
      <c r="D616" t="s">
        <v>15</v>
      </c>
      <c r="E616" s="196">
        <v>5</v>
      </c>
      <c r="F616" s="197"/>
      <c r="G616" s="73">
        <f t="shared" si="10"/>
        <v>112.99999999999997</v>
      </c>
    </row>
    <row r="617" spans="1:12">
      <c r="A617" s="70">
        <v>45016</v>
      </c>
      <c r="B617" s="422" t="s">
        <v>81</v>
      </c>
      <c r="C617" s="422" t="s">
        <v>18</v>
      </c>
      <c r="D617" t="s">
        <v>14</v>
      </c>
      <c r="E617" s="196"/>
      <c r="F617" s="197">
        <v>60</v>
      </c>
      <c r="G617" s="73">
        <f t="shared" si="10"/>
        <v>52.999999999999972</v>
      </c>
    </row>
    <row r="618" spans="1:12">
      <c r="A618" s="70">
        <v>45016</v>
      </c>
      <c r="B618" s="422" t="s">
        <v>81</v>
      </c>
      <c r="C618" s="422" t="s">
        <v>18</v>
      </c>
      <c r="D618" t="s">
        <v>15</v>
      </c>
      <c r="E618" s="196"/>
      <c r="F618" s="197">
        <v>5</v>
      </c>
      <c r="G618" s="73">
        <f t="shared" si="10"/>
        <v>47.999999999999972</v>
      </c>
    </row>
    <row r="619" spans="1:12">
      <c r="A619" s="70">
        <v>45100</v>
      </c>
      <c r="B619" s="422">
        <v>26977</v>
      </c>
      <c r="C619" s="422" t="s">
        <v>18</v>
      </c>
      <c r="D619" t="s">
        <v>12</v>
      </c>
      <c r="E619" s="196"/>
      <c r="F619" s="197">
        <v>46.7</v>
      </c>
      <c r="G619" s="73">
        <f t="shared" si="10"/>
        <v>1.2999999999999687</v>
      </c>
    </row>
    <row r="620" spans="1:12">
      <c r="A620" s="70">
        <v>45100</v>
      </c>
      <c r="B620" s="422">
        <v>26977</v>
      </c>
      <c r="C620" s="422" t="s">
        <v>18</v>
      </c>
      <c r="D620" t="s">
        <v>13</v>
      </c>
      <c r="E620" s="196"/>
      <c r="F620" s="197">
        <v>1.3</v>
      </c>
      <c r="G620" s="73">
        <f t="shared" si="10"/>
        <v>-3.1308289294429414E-14</v>
      </c>
    </row>
    <row r="621" spans="1:12">
      <c r="A621" s="81">
        <v>45046</v>
      </c>
      <c r="B621" s="421" t="s">
        <v>10</v>
      </c>
      <c r="C621" s="421" t="s">
        <v>19</v>
      </c>
      <c r="D621" t="s">
        <v>12</v>
      </c>
      <c r="E621" s="207">
        <v>48.9</v>
      </c>
      <c r="F621" s="212"/>
      <c r="G621" s="73">
        <f t="shared" si="10"/>
        <v>48.89999999999997</v>
      </c>
      <c r="J621" s="421"/>
      <c r="L621" s="196"/>
    </row>
    <row r="622" spans="1:12">
      <c r="A622" s="70"/>
      <c r="B622" s="422"/>
      <c r="C622" s="422"/>
      <c r="D622" t="s">
        <v>13</v>
      </c>
      <c r="E622" s="207">
        <v>1.5</v>
      </c>
      <c r="F622" s="212"/>
      <c r="G622" s="73">
        <f t="shared" si="10"/>
        <v>50.39999999999997</v>
      </c>
      <c r="J622" s="422"/>
      <c r="L622" s="196"/>
    </row>
    <row r="623" spans="1:12">
      <c r="A623" s="70"/>
      <c r="B623" s="422"/>
      <c r="C623" s="422"/>
      <c r="D623" t="s">
        <v>14</v>
      </c>
      <c r="E623" s="207">
        <v>60</v>
      </c>
      <c r="F623" s="212"/>
      <c r="G623" s="73">
        <f t="shared" si="10"/>
        <v>110.39999999999998</v>
      </c>
      <c r="J623" s="421"/>
      <c r="L623" s="207"/>
    </row>
    <row r="624" spans="1:12">
      <c r="A624" s="70"/>
      <c r="B624" s="422"/>
      <c r="C624" s="422"/>
      <c r="D624" t="s">
        <v>15</v>
      </c>
      <c r="E624" s="207">
        <v>5</v>
      </c>
      <c r="F624" s="212"/>
      <c r="G624" s="73">
        <f t="shared" si="10"/>
        <v>115.39999999999998</v>
      </c>
      <c r="J624" s="422"/>
      <c r="L624" s="207"/>
    </row>
    <row r="625" spans="1:15">
      <c r="A625" s="70">
        <v>45046</v>
      </c>
      <c r="B625" s="422" t="s">
        <v>83</v>
      </c>
      <c r="C625" s="422" t="s">
        <v>19</v>
      </c>
      <c r="D625" t="s">
        <v>14</v>
      </c>
      <c r="E625" s="207"/>
      <c r="F625" s="212">
        <v>60</v>
      </c>
      <c r="G625" s="73">
        <f t="shared" si="10"/>
        <v>55.399999999999977</v>
      </c>
      <c r="L625" s="28"/>
    </row>
    <row r="626" spans="1:15">
      <c r="A626" s="70">
        <v>45046</v>
      </c>
      <c r="B626" s="422" t="s">
        <v>83</v>
      </c>
      <c r="C626" s="422" t="s">
        <v>19</v>
      </c>
      <c r="D626" t="s">
        <v>15</v>
      </c>
      <c r="E626" s="207"/>
      <c r="F626" s="212">
        <v>5</v>
      </c>
      <c r="G626" s="73">
        <f t="shared" si="10"/>
        <v>50.399999999999977</v>
      </c>
    </row>
    <row r="627" spans="1:15">
      <c r="A627" s="70">
        <v>45100</v>
      </c>
      <c r="B627" s="422">
        <v>26977</v>
      </c>
      <c r="C627" s="422" t="s">
        <v>19</v>
      </c>
      <c r="D627" t="s">
        <v>12</v>
      </c>
      <c r="E627" s="207"/>
      <c r="F627" s="212">
        <v>48.9</v>
      </c>
      <c r="G627" s="73">
        <f t="shared" si="10"/>
        <v>1.4999999999999787</v>
      </c>
    </row>
    <row r="628" spans="1:15">
      <c r="A628" s="70">
        <v>45100</v>
      </c>
      <c r="B628" s="422">
        <v>26977</v>
      </c>
      <c r="C628" s="422" t="s">
        <v>19</v>
      </c>
      <c r="D628" t="s">
        <v>13</v>
      </c>
      <c r="E628" s="207"/>
      <c r="F628" s="212">
        <v>1.5</v>
      </c>
      <c r="G628" s="73">
        <f t="shared" si="10"/>
        <v>-2.1316282072803006E-14</v>
      </c>
    </row>
    <row r="629" spans="1:15">
      <c r="A629" s="81">
        <v>45077</v>
      </c>
      <c r="B629" s="421" t="s">
        <v>10</v>
      </c>
      <c r="C629" s="421" t="s">
        <v>20</v>
      </c>
      <c r="D629" t="s">
        <v>12</v>
      </c>
      <c r="E629" s="207">
        <v>45.2</v>
      </c>
      <c r="F629" s="212"/>
      <c r="G629" s="73">
        <f t="shared" si="10"/>
        <v>45.199999999999982</v>
      </c>
      <c r="J629" s="421"/>
      <c r="L629" s="207"/>
    </row>
    <row r="630" spans="1:15">
      <c r="A630" s="70"/>
      <c r="B630" s="422"/>
      <c r="C630" s="422"/>
      <c r="D630" t="s">
        <v>13</v>
      </c>
      <c r="E630" s="207">
        <v>2.1</v>
      </c>
      <c r="F630" s="212"/>
      <c r="G630" s="73">
        <f t="shared" si="10"/>
        <v>47.299999999999983</v>
      </c>
      <c r="J630" s="422"/>
      <c r="L630" s="207"/>
    </row>
    <row r="631" spans="1:15">
      <c r="A631" s="70"/>
      <c r="B631" s="422"/>
      <c r="C631" s="422"/>
      <c r="D631" t="s">
        <v>14</v>
      </c>
      <c r="E631" s="207">
        <v>60</v>
      </c>
      <c r="F631" s="212"/>
      <c r="G631" s="73">
        <f t="shared" si="10"/>
        <v>107.29999999999998</v>
      </c>
    </row>
    <row r="632" spans="1:15">
      <c r="A632" s="70"/>
      <c r="B632" s="422"/>
      <c r="C632" s="422"/>
      <c r="D632" t="s">
        <v>15</v>
      </c>
      <c r="E632" s="207">
        <v>5</v>
      </c>
      <c r="F632" s="212"/>
      <c r="G632" s="73">
        <f t="shared" si="10"/>
        <v>112.29999999999998</v>
      </c>
    </row>
    <row r="633" spans="1:15">
      <c r="A633" s="70">
        <v>45077</v>
      </c>
      <c r="B633" s="422" t="s">
        <v>84</v>
      </c>
      <c r="C633" s="422" t="s">
        <v>20</v>
      </c>
      <c r="D633" t="s">
        <v>14</v>
      </c>
      <c r="E633" s="207"/>
      <c r="F633" s="212">
        <v>60</v>
      </c>
      <c r="G633" s="73">
        <f t="shared" si="10"/>
        <v>52.299999999999983</v>
      </c>
    </row>
    <row r="634" spans="1:15">
      <c r="A634" s="70">
        <v>45077</v>
      </c>
      <c r="B634" s="422" t="s">
        <v>84</v>
      </c>
      <c r="C634" s="422" t="s">
        <v>20</v>
      </c>
      <c r="D634" t="s">
        <v>15</v>
      </c>
      <c r="E634" s="207"/>
      <c r="F634" s="212">
        <v>5</v>
      </c>
      <c r="G634" s="73">
        <f t="shared" si="10"/>
        <v>47.299999999999983</v>
      </c>
      <c r="J634" s="421"/>
      <c r="L634" s="207"/>
    </row>
    <row r="635" spans="1:15">
      <c r="A635" s="3">
        <v>45107</v>
      </c>
      <c r="B635" s="422">
        <v>26994</v>
      </c>
      <c r="C635" s="422" t="s">
        <v>20</v>
      </c>
      <c r="D635" t="s">
        <v>12</v>
      </c>
      <c r="F635" s="29">
        <v>45.2</v>
      </c>
      <c r="G635" s="73">
        <f t="shared" si="10"/>
        <v>2.0999999999999801</v>
      </c>
      <c r="J635" s="422"/>
      <c r="L635" s="207"/>
    </row>
    <row r="636" spans="1:15">
      <c r="A636" s="3">
        <v>45107</v>
      </c>
      <c r="B636" s="422">
        <v>26994</v>
      </c>
      <c r="C636" s="422" t="s">
        <v>20</v>
      </c>
      <c r="D636" t="s">
        <v>13</v>
      </c>
      <c r="F636" s="29">
        <v>2.1</v>
      </c>
      <c r="G636" s="73">
        <f t="shared" si="10"/>
        <v>-1.9984014443252818E-14</v>
      </c>
      <c r="L636" s="28"/>
    </row>
    <row r="637" spans="1:15">
      <c r="A637" s="81">
        <v>45107</v>
      </c>
      <c r="B637" s="421" t="s">
        <v>10</v>
      </c>
      <c r="C637" s="421" t="s">
        <v>21</v>
      </c>
      <c r="D637" t="s">
        <v>12</v>
      </c>
      <c r="E637" s="207">
        <v>46</v>
      </c>
      <c r="F637" s="212"/>
      <c r="G637" s="73">
        <f t="shared" si="10"/>
        <v>45.999999999999979</v>
      </c>
    </row>
    <row r="638" spans="1:15">
      <c r="A638" s="70"/>
      <c r="B638" s="422"/>
      <c r="C638" s="422"/>
      <c r="D638" t="s">
        <v>13</v>
      </c>
      <c r="E638" s="207">
        <v>2</v>
      </c>
      <c r="F638" s="212"/>
      <c r="G638" s="73">
        <f t="shared" si="10"/>
        <v>47.999999999999979</v>
      </c>
      <c r="O638" s="28"/>
    </row>
    <row r="639" spans="1:15">
      <c r="A639" s="70"/>
      <c r="B639" s="422"/>
      <c r="C639" s="422"/>
      <c r="D639" t="s">
        <v>14</v>
      </c>
      <c r="E639" s="207">
        <v>60</v>
      </c>
      <c r="F639" s="212"/>
      <c r="G639" s="73">
        <f t="shared" si="10"/>
        <v>107.99999999999997</v>
      </c>
    </row>
    <row r="640" spans="1:15">
      <c r="A640" s="70"/>
      <c r="B640" s="422"/>
      <c r="C640" s="422"/>
      <c r="D640" t="s">
        <v>15</v>
      </c>
      <c r="E640" s="207">
        <v>5</v>
      </c>
      <c r="F640" s="212"/>
      <c r="G640" s="73">
        <f t="shared" si="10"/>
        <v>112.99999999999997</v>
      </c>
    </row>
    <row r="641" spans="1:11">
      <c r="A641" s="70">
        <v>45107</v>
      </c>
      <c r="B641" s="422" t="s">
        <v>86</v>
      </c>
      <c r="C641" s="422" t="s">
        <v>21</v>
      </c>
      <c r="D641" t="s">
        <v>14</v>
      </c>
      <c r="E641" s="207"/>
      <c r="F641" s="212">
        <v>30</v>
      </c>
      <c r="G641" s="73">
        <f t="shared" si="10"/>
        <v>82.999999999999972</v>
      </c>
    </row>
    <row r="642" spans="1:11">
      <c r="A642" s="3">
        <v>45122</v>
      </c>
      <c r="B642" s="422">
        <v>27235</v>
      </c>
      <c r="C642" s="422" t="s">
        <v>21</v>
      </c>
      <c r="D642" t="s">
        <v>14</v>
      </c>
      <c r="F642" s="29">
        <v>30</v>
      </c>
      <c r="G642" s="73">
        <f t="shared" si="10"/>
        <v>52.999999999999972</v>
      </c>
    </row>
    <row r="643" spans="1:11">
      <c r="A643" s="3">
        <v>45122</v>
      </c>
      <c r="B643" s="422">
        <v>27235</v>
      </c>
      <c r="C643" s="422" t="s">
        <v>21</v>
      </c>
      <c r="D643" t="s">
        <v>15</v>
      </c>
      <c r="F643" s="29">
        <v>5</v>
      </c>
      <c r="G643" s="73">
        <f t="shared" si="10"/>
        <v>47.999999999999972</v>
      </c>
    </row>
    <row r="644" spans="1:11">
      <c r="A644" s="3">
        <v>45219</v>
      </c>
      <c r="B644" s="422">
        <v>27674</v>
      </c>
      <c r="C644" s="422" t="s">
        <v>21</v>
      </c>
      <c r="D644" t="s">
        <v>12</v>
      </c>
      <c r="F644" s="212">
        <v>46</v>
      </c>
      <c r="G644" s="73">
        <f t="shared" si="10"/>
        <v>1.9999999999999716</v>
      </c>
    </row>
    <row r="645" spans="1:11">
      <c r="A645" s="3">
        <v>45219</v>
      </c>
      <c r="B645" s="422">
        <v>27674</v>
      </c>
      <c r="C645" s="422" t="s">
        <v>21</v>
      </c>
      <c r="D645" t="s">
        <v>13</v>
      </c>
      <c r="F645" s="212">
        <v>2</v>
      </c>
      <c r="G645" s="73">
        <f t="shared" si="10"/>
        <v>-2.8421709430404007E-14</v>
      </c>
    </row>
    <row r="646" spans="1:11">
      <c r="A646" s="81">
        <v>45138</v>
      </c>
      <c r="B646" s="421" t="s">
        <v>10</v>
      </c>
      <c r="C646" s="421" t="s">
        <v>22</v>
      </c>
      <c r="D646" t="s">
        <v>12</v>
      </c>
      <c r="E646" s="207">
        <v>43.3</v>
      </c>
      <c r="F646" s="212"/>
      <c r="G646" s="73">
        <f t="shared" si="10"/>
        <v>43.299999999999969</v>
      </c>
    </row>
    <row r="647" spans="1:11">
      <c r="A647" s="70"/>
      <c r="B647" s="422"/>
      <c r="C647" s="422"/>
      <c r="D647" t="s">
        <v>13</v>
      </c>
      <c r="E647" s="207">
        <v>2</v>
      </c>
      <c r="F647" s="212"/>
      <c r="G647" s="73">
        <f t="shared" si="10"/>
        <v>45.299999999999969</v>
      </c>
    </row>
    <row r="648" spans="1:11">
      <c r="A648" s="70"/>
      <c r="B648" s="422"/>
      <c r="C648" s="422"/>
      <c r="D648" t="s">
        <v>14</v>
      </c>
      <c r="E648" s="207">
        <v>60</v>
      </c>
      <c r="F648" s="212"/>
      <c r="G648" s="73">
        <f t="shared" si="10"/>
        <v>105.29999999999997</v>
      </c>
    </row>
    <row r="649" spans="1:11">
      <c r="A649" s="70"/>
      <c r="B649" s="422"/>
      <c r="C649" s="422"/>
      <c r="D649" t="s">
        <v>15</v>
      </c>
      <c r="E649" s="207">
        <v>5</v>
      </c>
      <c r="F649" s="212"/>
      <c r="G649" s="73">
        <f t="shared" si="10"/>
        <v>110.29999999999997</v>
      </c>
    </row>
    <row r="650" spans="1:11">
      <c r="A650" s="70">
        <v>45138</v>
      </c>
      <c r="B650" s="422" t="s">
        <v>87</v>
      </c>
      <c r="C650" s="422" t="s">
        <v>22</v>
      </c>
      <c r="D650" t="s">
        <v>14</v>
      </c>
      <c r="E650" s="207"/>
      <c r="F650" s="212">
        <v>60</v>
      </c>
      <c r="G650" s="73">
        <f t="shared" si="10"/>
        <v>50.299999999999969</v>
      </c>
    </row>
    <row r="651" spans="1:11">
      <c r="A651" s="70">
        <v>45138</v>
      </c>
      <c r="B651" s="422" t="s">
        <v>87</v>
      </c>
      <c r="C651" s="422" t="s">
        <v>22</v>
      </c>
      <c r="D651" t="s">
        <v>15</v>
      </c>
      <c r="E651" s="207"/>
      <c r="F651" s="212">
        <v>5</v>
      </c>
      <c r="G651" s="73">
        <f t="shared" si="10"/>
        <v>45.299999999999969</v>
      </c>
      <c r="I651" s="421"/>
      <c r="K651" s="207"/>
    </row>
    <row r="652" spans="1:11">
      <c r="A652" s="3">
        <v>45219</v>
      </c>
      <c r="B652" s="422">
        <v>27674</v>
      </c>
      <c r="C652" s="422" t="s">
        <v>22</v>
      </c>
      <c r="D652" t="s">
        <v>12</v>
      </c>
      <c r="E652" s="207"/>
      <c r="F652" s="212">
        <v>43.3</v>
      </c>
      <c r="G652" s="73">
        <f t="shared" si="10"/>
        <v>1.9999999999999716</v>
      </c>
      <c r="I652" s="421"/>
      <c r="K652" s="207"/>
    </row>
    <row r="653" spans="1:11">
      <c r="A653" s="3">
        <v>45219</v>
      </c>
      <c r="B653" s="422">
        <v>27674</v>
      </c>
      <c r="C653" s="422" t="s">
        <v>22</v>
      </c>
      <c r="D653" t="s">
        <v>13</v>
      </c>
      <c r="E653" s="207"/>
      <c r="F653" s="212">
        <v>2</v>
      </c>
      <c r="G653" s="73">
        <f t="shared" si="10"/>
        <v>-2.8421709430404007E-14</v>
      </c>
      <c r="I653" s="421"/>
      <c r="K653" s="207"/>
    </row>
    <row r="654" spans="1:11">
      <c r="A654" s="31">
        <v>45169</v>
      </c>
      <c r="B654" s="421" t="s">
        <v>10</v>
      </c>
      <c r="C654" s="421" t="s">
        <v>23</v>
      </c>
      <c r="D654" t="s">
        <v>12</v>
      </c>
      <c r="E654" s="207">
        <v>41.5</v>
      </c>
      <c r="F654" s="212"/>
      <c r="G654" s="73">
        <f t="shared" si="10"/>
        <v>41.499999999999972</v>
      </c>
      <c r="K654" s="207"/>
    </row>
    <row r="655" spans="1:11">
      <c r="B655" s="422"/>
      <c r="C655" s="422"/>
      <c r="D655" t="s">
        <v>13</v>
      </c>
      <c r="E655" s="207">
        <v>2.2999999999999998</v>
      </c>
      <c r="F655" s="212"/>
      <c r="G655" s="73">
        <f t="shared" si="10"/>
        <v>43.799999999999969</v>
      </c>
      <c r="I655" s="421"/>
      <c r="K655" s="207"/>
    </row>
    <row r="656" spans="1:11">
      <c r="B656" s="422"/>
      <c r="C656" s="422"/>
      <c r="D656" t="s">
        <v>14</v>
      </c>
      <c r="E656" s="207">
        <v>60</v>
      </c>
      <c r="F656" s="212"/>
      <c r="G656" s="73">
        <f t="shared" si="10"/>
        <v>103.79999999999997</v>
      </c>
      <c r="I656" s="422"/>
      <c r="K656" s="207"/>
    </row>
    <row r="657" spans="1:13">
      <c r="B657" s="422"/>
      <c r="C657" s="422"/>
      <c r="D657" t="s">
        <v>15</v>
      </c>
      <c r="E657" s="207">
        <v>5</v>
      </c>
      <c r="F657" s="212"/>
      <c r="G657" s="73">
        <f t="shared" si="10"/>
        <v>108.79999999999997</v>
      </c>
      <c r="I657" s="421"/>
      <c r="K657" s="207"/>
    </row>
    <row r="658" spans="1:13">
      <c r="A658" s="3">
        <v>45169</v>
      </c>
      <c r="B658" s="422" t="s">
        <v>88</v>
      </c>
      <c r="C658" s="422" t="s">
        <v>23</v>
      </c>
      <c r="D658" t="s">
        <v>14</v>
      </c>
      <c r="E658" s="207"/>
      <c r="F658" s="212">
        <v>60</v>
      </c>
      <c r="G658" s="73">
        <f t="shared" si="10"/>
        <v>48.799999999999969</v>
      </c>
      <c r="I658" s="422"/>
      <c r="K658" s="207"/>
    </row>
    <row r="659" spans="1:13">
      <c r="A659" s="3">
        <v>45169</v>
      </c>
      <c r="B659" s="422" t="s">
        <v>88</v>
      </c>
      <c r="C659" s="422" t="s">
        <v>23</v>
      </c>
      <c r="D659" t="s">
        <v>15</v>
      </c>
      <c r="E659" s="207"/>
      <c r="F659" s="212">
        <v>5</v>
      </c>
      <c r="G659" s="73">
        <f t="shared" si="10"/>
        <v>43.799999999999969</v>
      </c>
      <c r="I659" s="421"/>
      <c r="K659" s="207"/>
    </row>
    <row r="660" spans="1:13">
      <c r="A660" s="3">
        <v>45219</v>
      </c>
      <c r="B660" s="422">
        <v>27674</v>
      </c>
      <c r="C660" s="422" t="s">
        <v>23</v>
      </c>
      <c r="D660" t="s">
        <v>12</v>
      </c>
      <c r="E660" s="207"/>
      <c r="F660" s="212">
        <v>41.5</v>
      </c>
      <c r="G660" s="73">
        <f t="shared" si="10"/>
        <v>2.2999999999999687</v>
      </c>
      <c r="I660" s="421"/>
      <c r="K660" s="207"/>
    </row>
    <row r="661" spans="1:13">
      <c r="A661" s="3">
        <v>45219</v>
      </c>
      <c r="B661" s="422">
        <v>27674</v>
      </c>
      <c r="C661" s="422" t="s">
        <v>23</v>
      </c>
      <c r="D661" t="s">
        <v>13</v>
      </c>
      <c r="E661" s="207"/>
      <c r="F661" s="212">
        <v>2.2999999999999998</v>
      </c>
      <c r="G661" s="73">
        <f t="shared" si="10"/>
        <v>-3.1086244689504383E-14</v>
      </c>
      <c r="I661" s="421"/>
      <c r="K661" s="207"/>
    </row>
    <row r="662" spans="1:13">
      <c r="A662" s="31">
        <v>45199</v>
      </c>
      <c r="B662" s="421" t="s">
        <v>10</v>
      </c>
      <c r="C662" s="421" t="s">
        <v>41</v>
      </c>
      <c r="D662" t="s">
        <v>12</v>
      </c>
      <c r="E662" s="207">
        <v>41.3</v>
      </c>
      <c r="F662" s="212"/>
      <c r="G662" s="73">
        <f t="shared" si="10"/>
        <v>41.299999999999969</v>
      </c>
      <c r="I662" s="422"/>
      <c r="K662" s="207"/>
    </row>
    <row r="663" spans="1:13">
      <c r="B663" s="422"/>
      <c r="C663" s="422"/>
      <c r="D663" t="s">
        <v>13</v>
      </c>
      <c r="E663" s="207">
        <v>2</v>
      </c>
      <c r="F663" s="212"/>
      <c r="G663" s="73">
        <f t="shared" si="10"/>
        <v>43.299999999999969</v>
      </c>
      <c r="K663" s="28"/>
    </row>
    <row r="664" spans="1:13">
      <c r="B664" s="422"/>
      <c r="C664" s="422"/>
      <c r="D664" t="s">
        <v>14</v>
      </c>
      <c r="E664" s="207">
        <v>60</v>
      </c>
      <c r="F664" s="212"/>
      <c r="G664" s="73">
        <f t="shared" si="10"/>
        <v>103.29999999999997</v>
      </c>
    </row>
    <row r="665" spans="1:13">
      <c r="B665" s="422"/>
      <c r="C665" s="422"/>
      <c r="D665" t="s">
        <v>15</v>
      </c>
      <c r="E665" s="207">
        <v>5</v>
      </c>
      <c r="F665" s="212"/>
      <c r="G665" s="73">
        <f t="shared" si="10"/>
        <v>108.29999999999997</v>
      </c>
      <c r="K665" s="28"/>
      <c r="M665" s="28"/>
    </row>
    <row r="666" spans="1:13">
      <c r="A666" s="3">
        <v>45199</v>
      </c>
      <c r="B666" s="422" t="s">
        <v>91</v>
      </c>
      <c r="C666" s="422" t="s">
        <v>41</v>
      </c>
      <c r="D666" t="s">
        <v>14</v>
      </c>
      <c r="E666" s="207"/>
      <c r="F666" s="212">
        <v>60</v>
      </c>
      <c r="G666" s="73">
        <f t="shared" si="10"/>
        <v>48.299999999999969</v>
      </c>
    </row>
    <row r="667" spans="1:13">
      <c r="A667" s="3">
        <v>45199</v>
      </c>
      <c r="B667" s="422" t="s">
        <v>91</v>
      </c>
      <c r="C667" s="422" t="s">
        <v>41</v>
      </c>
      <c r="D667" t="s">
        <v>15</v>
      </c>
      <c r="E667" s="207"/>
      <c r="F667" s="212">
        <v>5</v>
      </c>
      <c r="G667" s="73">
        <f t="shared" si="10"/>
        <v>43.299999999999969</v>
      </c>
    </row>
    <row r="668" spans="1:13">
      <c r="A668" s="3">
        <v>45219</v>
      </c>
      <c r="B668" s="422">
        <v>27674</v>
      </c>
      <c r="C668" s="422" t="s">
        <v>41</v>
      </c>
      <c r="D668" t="s">
        <v>12</v>
      </c>
      <c r="F668" s="212">
        <v>41.3</v>
      </c>
      <c r="G668" s="73">
        <f t="shared" si="10"/>
        <v>1.9999999999999716</v>
      </c>
    </row>
    <row r="669" spans="1:13">
      <c r="A669" s="3">
        <v>45219</v>
      </c>
      <c r="B669" s="422">
        <v>27674</v>
      </c>
      <c r="C669" s="422" t="s">
        <v>41</v>
      </c>
      <c r="D669" t="s">
        <v>13</v>
      </c>
      <c r="F669" s="212">
        <v>2</v>
      </c>
      <c r="G669" s="73">
        <f t="shared" si="10"/>
        <v>-2.8421709430404007E-14</v>
      </c>
    </row>
    <row r="670" spans="1:13">
      <c r="A670" s="31">
        <v>45230</v>
      </c>
      <c r="B670" s="421" t="s">
        <v>10</v>
      </c>
      <c r="C670" s="421" t="s">
        <v>25</v>
      </c>
      <c r="D670" t="s">
        <v>12</v>
      </c>
      <c r="E670" s="20">
        <v>40.1</v>
      </c>
      <c r="F670" s="40"/>
      <c r="G670" s="73">
        <f t="shared" si="10"/>
        <v>40.099999999999973</v>
      </c>
    </row>
    <row r="671" spans="1:13">
      <c r="B671" s="422"/>
      <c r="C671" s="422"/>
      <c r="D671" t="s">
        <v>13</v>
      </c>
      <c r="E671" s="20">
        <v>2</v>
      </c>
      <c r="F671" s="40"/>
      <c r="G671" s="73">
        <f t="shared" si="10"/>
        <v>42.099999999999973</v>
      </c>
    </row>
    <row r="672" spans="1:13">
      <c r="B672" s="422"/>
      <c r="C672" s="422"/>
      <c r="D672" t="s">
        <v>14</v>
      </c>
      <c r="E672" s="207">
        <v>60</v>
      </c>
      <c r="F672" s="40"/>
      <c r="G672" s="73">
        <f t="shared" si="10"/>
        <v>102.09999999999997</v>
      </c>
    </row>
    <row r="673" spans="1:14">
      <c r="B673" s="422"/>
      <c r="C673" s="422"/>
      <c r="D673" t="s">
        <v>15</v>
      </c>
      <c r="E673" s="207">
        <v>5</v>
      </c>
      <c r="F673" s="40"/>
      <c r="G673" s="73">
        <f t="shared" si="10"/>
        <v>107.09999999999997</v>
      </c>
    </row>
    <row r="674" spans="1:14">
      <c r="A674" s="70">
        <v>45230</v>
      </c>
      <c r="B674" s="422" t="s">
        <v>75</v>
      </c>
      <c r="C674" s="422" t="s">
        <v>25</v>
      </c>
      <c r="D674" t="s">
        <v>14</v>
      </c>
      <c r="E674" s="207"/>
      <c r="F674" s="212">
        <v>60</v>
      </c>
      <c r="G674" s="73">
        <f t="shared" si="10"/>
        <v>47.099999999999966</v>
      </c>
      <c r="K674" s="421"/>
      <c r="M674" s="20"/>
    </row>
    <row r="675" spans="1:14">
      <c r="A675" s="70">
        <v>45230</v>
      </c>
      <c r="B675" s="422" t="s">
        <v>75</v>
      </c>
      <c r="C675" s="422" t="s">
        <v>25</v>
      </c>
      <c r="D675" t="s">
        <v>15</v>
      </c>
      <c r="E675" s="207"/>
      <c r="F675" s="212">
        <v>5</v>
      </c>
      <c r="G675" s="73">
        <f t="shared" si="10"/>
        <v>42.099999999999966</v>
      </c>
      <c r="K675" s="422"/>
      <c r="M675" s="20"/>
    </row>
    <row r="676" spans="1:14">
      <c r="A676" s="70">
        <v>45331</v>
      </c>
      <c r="B676" s="422">
        <v>28234</v>
      </c>
      <c r="C676" s="422" t="s">
        <v>25</v>
      </c>
      <c r="D676" t="s">
        <v>12</v>
      </c>
      <c r="E676" s="207"/>
      <c r="F676" s="20">
        <v>40.1</v>
      </c>
      <c r="G676" s="73">
        <f t="shared" si="10"/>
        <v>1.9999999999999645</v>
      </c>
      <c r="K676" s="422"/>
      <c r="M676" s="20"/>
    </row>
    <row r="677" spans="1:14">
      <c r="A677" s="70">
        <v>45331</v>
      </c>
      <c r="B677" s="422">
        <v>28234</v>
      </c>
      <c r="C677" s="422" t="s">
        <v>25</v>
      </c>
      <c r="D677" t="s">
        <v>13</v>
      </c>
      <c r="E677" s="207"/>
      <c r="F677" s="20">
        <v>2</v>
      </c>
      <c r="G677" s="73">
        <f t="shared" si="10"/>
        <v>-3.5527136788005009E-14</v>
      </c>
      <c r="K677" s="422"/>
      <c r="M677" s="20"/>
    </row>
    <row r="678" spans="1:14">
      <c r="A678" s="31">
        <v>45260</v>
      </c>
      <c r="B678" s="421" t="s">
        <v>10</v>
      </c>
      <c r="C678" s="421" t="s">
        <v>26</v>
      </c>
      <c r="D678" t="s">
        <v>12</v>
      </c>
      <c r="E678" s="20">
        <v>43.6</v>
      </c>
      <c r="F678" s="212"/>
      <c r="G678" s="73">
        <f t="shared" si="10"/>
        <v>43.599999999999966</v>
      </c>
      <c r="K678" s="421"/>
      <c r="M678" s="20"/>
    </row>
    <row r="679" spans="1:14">
      <c r="B679" s="422"/>
      <c r="C679" s="422"/>
      <c r="D679" t="s">
        <v>13</v>
      </c>
      <c r="E679" s="20">
        <v>5</v>
      </c>
      <c r="F679" s="212"/>
      <c r="G679" s="73">
        <f t="shared" si="10"/>
        <v>48.599999999999966</v>
      </c>
      <c r="K679" s="422"/>
      <c r="M679" s="20"/>
    </row>
    <row r="680" spans="1:14">
      <c r="B680" s="422"/>
      <c r="C680" s="422"/>
      <c r="D680" t="s">
        <v>14</v>
      </c>
      <c r="E680" s="207">
        <v>60</v>
      </c>
      <c r="F680" s="212"/>
      <c r="G680" s="73">
        <f t="shared" si="10"/>
        <v>108.59999999999997</v>
      </c>
      <c r="K680" s="421"/>
      <c r="M680" s="20"/>
    </row>
    <row r="681" spans="1:14">
      <c r="B681" s="422"/>
      <c r="C681" s="422"/>
      <c r="D681" t="s">
        <v>15</v>
      </c>
      <c r="E681" s="207">
        <v>5</v>
      </c>
      <c r="F681" s="212"/>
      <c r="G681" s="73">
        <f t="shared" ref="G681:G697" si="11">+G680+E681-F681</f>
        <v>113.59999999999997</v>
      </c>
      <c r="K681" s="422"/>
      <c r="M681" s="20"/>
    </row>
    <row r="682" spans="1:14">
      <c r="A682" s="3">
        <v>45260</v>
      </c>
      <c r="B682" s="422" t="s">
        <v>93</v>
      </c>
      <c r="C682" s="422" t="s">
        <v>26</v>
      </c>
      <c r="D682" t="s">
        <v>14</v>
      </c>
      <c r="E682" s="207"/>
      <c r="F682" s="212">
        <v>60</v>
      </c>
      <c r="G682" s="73">
        <f t="shared" si="11"/>
        <v>53.599999999999966</v>
      </c>
      <c r="M682" s="20"/>
    </row>
    <row r="683" spans="1:14">
      <c r="A683" s="3">
        <v>45260</v>
      </c>
      <c r="B683" s="422" t="s">
        <v>93</v>
      </c>
      <c r="C683" s="422" t="s">
        <v>26</v>
      </c>
      <c r="D683" t="s">
        <v>15</v>
      </c>
      <c r="E683" s="207"/>
      <c r="F683" s="212">
        <v>5</v>
      </c>
      <c r="G683" s="73">
        <f t="shared" si="11"/>
        <v>48.599999999999966</v>
      </c>
    </row>
    <row r="684" spans="1:14">
      <c r="A684" s="70">
        <v>45331</v>
      </c>
      <c r="B684" s="422">
        <v>28234</v>
      </c>
      <c r="C684" s="422" t="s">
        <v>26</v>
      </c>
      <c r="D684" t="s">
        <v>12</v>
      </c>
      <c r="E684" s="207"/>
      <c r="F684" s="20">
        <v>43.6</v>
      </c>
      <c r="G684" s="73">
        <f t="shared" si="11"/>
        <v>4.9999999999999645</v>
      </c>
    </row>
    <row r="685" spans="1:14">
      <c r="A685" s="70">
        <v>45331</v>
      </c>
      <c r="B685" s="422">
        <v>28234</v>
      </c>
      <c r="C685" s="422" t="s">
        <v>26</v>
      </c>
      <c r="D685" t="s">
        <v>13</v>
      </c>
      <c r="E685" s="207"/>
      <c r="F685" s="20">
        <v>5</v>
      </c>
      <c r="G685" s="73">
        <f t="shared" si="11"/>
        <v>-3.5527136788005009E-14</v>
      </c>
    </row>
    <row r="686" spans="1:14">
      <c r="A686" s="31">
        <v>45291</v>
      </c>
      <c r="B686" s="421" t="s">
        <v>10</v>
      </c>
      <c r="C686" s="421" t="s">
        <v>27</v>
      </c>
      <c r="D686" t="s">
        <v>12</v>
      </c>
      <c r="E686" s="20">
        <v>46.6</v>
      </c>
      <c r="F686" s="212"/>
      <c r="G686" s="73">
        <f t="shared" si="11"/>
        <v>46.599999999999966</v>
      </c>
      <c r="M686" s="20"/>
      <c r="N686" s="20"/>
    </row>
    <row r="687" spans="1:14">
      <c r="B687" s="422"/>
      <c r="C687" s="422"/>
      <c r="D687" t="s">
        <v>13</v>
      </c>
      <c r="E687" s="20">
        <v>5</v>
      </c>
      <c r="F687" s="212"/>
      <c r="G687" s="73">
        <f t="shared" si="11"/>
        <v>51.599999999999966</v>
      </c>
    </row>
    <row r="688" spans="1:14">
      <c r="B688" s="422"/>
      <c r="C688" s="422"/>
      <c r="D688" t="s">
        <v>14</v>
      </c>
      <c r="E688" s="207">
        <v>60</v>
      </c>
      <c r="F688" s="212"/>
      <c r="G688" s="73">
        <f t="shared" si="11"/>
        <v>111.59999999999997</v>
      </c>
    </row>
    <row r="689" spans="1:11">
      <c r="B689" s="422"/>
      <c r="C689" s="422"/>
      <c r="D689" t="s">
        <v>15</v>
      </c>
      <c r="E689" s="207">
        <v>5</v>
      </c>
      <c r="F689" s="212"/>
      <c r="G689" s="73">
        <f t="shared" si="11"/>
        <v>116.59999999999997</v>
      </c>
    </row>
    <row r="690" spans="1:11">
      <c r="A690" s="3">
        <v>45291</v>
      </c>
      <c r="B690" s="422" t="s">
        <v>76</v>
      </c>
      <c r="C690" s="422" t="s">
        <v>27</v>
      </c>
      <c r="D690" t="s">
        <v>14</v>
      </c>
      <c r="E690" s="207"/>
      <c r="F690" s="212">
        <v>60</v>
      </c>
      <c r="G690" s="73">
        <f t="shared" si="11"/>
        <v>56.599999999999966</v>
      </c>
    </row>
    <row r="691" spans="1:11">
      <c r="A691" s="3">
        <v>45291</v>
      </c>
      <c r="B691" s="422" t="s">
        <v>76</v>
      </c>
      <c r="C691" s="422" t="s">
        <v>27</v>
      </c>
      <c r="D691" t="s">
        <v>15</v>
      </c>
      <c r="E691" s="207"/>
      <c r="F691" s="212">
        <v>5</v>
      </c>
      <c r="G691" s="73">
        <f t="shared" si="11"/>
        <v>51.599999999999966</v>
      </c>
    </row>
    <row r="692" spans="1:11">
      <c r="A692" s="70">
        <v>45331</v>
      </c>
      <c r="B692" s="422">
        <v>28234</v>
      </c>
      <c r="C692" s="422" t="s">
        <v>27</v>
      </c>
      <c r="D692" t="s">
        <v>12</v>
      </c>
      <c r="E692" s="207"/>
      <c r="F692" s="20">
        <v>46.6</v>
      </c>
      <c r="G692" s="73">
        <f t="shared" si="11"/>
        <v>4.9999999999999645</v>
      </c>
    </row>
    <row r="693" spans="1:11">
      <c r="A693" s="70">
        <v>45331</v>
      </c>
      <c r="B693" s="422">
        <v>28234</v>
      </c>
      <c r="C693" s="422" t="s">
        <v>27</v>
      </c>
      <c r="D693" t="s">
        <v>13</v>
      </c>
      <c r="E693" s="207"/>
      <c r="F693" s="20">
        <v>5</v>
      </c>
      <c r="G693" s="73">
        <f t="shared" si="11"/>
        <v>-3.5527136788005009E-14</v>
      </c>
    </row>
    <row r="694" spans="1:11">
      <c r="A694" s="81">
        <v>45322</v>
      </c>
      <c r="B694" s="421" t="s">
        <v>10</v>
      </c>
      <c r="C694" s="421" t="s">
        <v>11</v>
      </c>
      <c r="D694" t="s">
        <v>12</v>
      </c>
      <c r="E694" s="20">
        <v>52</v>
      </c>
      <c r="F694" s="212"/>
      <c r="G694" s="73">
        <f>+G693+E694-F694</f>
        <v>51.999999999999964</v>
      </c>
      <c r="I694" s="421" t="s">
        <v>11</v>
      </c>
      <c r="J694" t="s">
        <v>12</v>
      </c>
      <c r="K694" s="20">
        <v>52</v>
      </c>
    </row>
    <row r="695" spans="1:11">
      <c r="A695" s="70"/>
      <c r="B695" s="422"/>
      <c r="C695" s="422"/>
      <c r="D695" t="s">
        <v>13</v>
      </c>
      <c r="E695" s="20">
        <v>8.8000000000000007</v>
      </c>
      <c r="F695" s="212"/>
      <c r="G695" s="73">
        <f>+G694+E695-F695</f>
        <v>60.799999999999969</v>
      </c>
      <c r="I695" s="422"/>
      <c r="J695" t="s">
        <v>13</v>
      </c>
      <c r="K695" s="20">
        <v>8.8000000000000007</v>
      </c>
    </row>
    <row r="696" spans="1:11">
      <c r="A696" s="70"/>
      <c r="B696" s="422"/>
      <c r="C696" s="422"/>
      <c r="D696" t="s">
        <v>14</v>
      </c>
      <c r="E696" s="207">
        <v>60</v>
      </c>
      <c r="F696" s="212"/>
      <c r="G696" s="73">
        <f>+G695+E696-F696</f>
        <v>120.79999999999997</v>
      </c>
      <c r="K696" s="20">
        <v>28</v>
      </c>
    </row>
    <row r="697" spans="1:11">
      <c r="A697" s="70"/>
      <c r="B697" s="422"/>
      <c r="C697" s="422"/>
      <c r="D697" t="s">
        <v>15</v>
      </c>
      <c r="E697" s="207">
        <v>5</v>
      </c>
      <c r="F697" s="212"/>
      <c r="G697" s="73">
        <f>+G696+E697-F697</f>
        <v>125.79999999999997</v>
      </c>
      <c r="K697">
        <v>5</v>
      </c>
    </row>
    <row r="698" spans="1:11">
      <c r="A698" s="70">
        <v>45322</v>
      </c>
      <c r="B698" s="422" t="s">
        <v>77</v>
      </c>
      <c r="C698" s="422" t="s">
        <v>11</v>
      </c>
      <c r="D698" t="s">
        <v>14</v>
      </c>
      <c r="E698" s="207"/>
      <c r="F698" s="212">
        <v>60</v>
      </c>
      <c r="G698" s="73">
        <f>+G697+E698-F698</f>
        <v>65.799999999999969</v>
      </c>
      <c r="K698" s="20">
        <f>SUM(K694:K697)</f>
        <v>93.8</v>
      </c>
    </row>
    <row r="699" spans="1:11">
      <c r="A699" s="70">
        <v>45322</v>
      </c>
      <c r="B699" s="422" t="s">
        <v>77</v>
      </c>
      <c r="C699" s="422" t="s">
        <v>11</v>
      </c>
      <c r="D699" t="s">
        <v>15</v>
      </c>
      <c r="E699" s="207"/>
      <c r="F699" s="212">
        <v>5</v>
      </c>
      <c r="G699" s="73">
        <f>+G698+E699-F699</f>
        <v>60.799999999999969</v>
      </c>
    </row>
    <row r="700" spans="1:11">
      <c r="A700" s="3">
        <v>45353</v>
      </c>
      <c r="B700" s="422">
        <v>28330</v>
      </c>
      <c r="C700" s="422" t="s">
        <v>11</v>
      </c>
      <c r="D700" t="s">
        <v>12</v>
      </c>
      <c r="F700" s="20">
        <v>52</v>
      </c>
      <c r="G700" s="73">
        <f>+G699+E700-F700</f>
        <v>8.7999999999999687</v>
      </c>
    </row>
    <row r="701" spans="1:11">
      <c r="A701" s="3">
        <v>45353</v>
      </c>
      <c r="B701" s="422">
        <v>28330</v>
      </c>
      <c r="C701" s="422" t="s">
        <v>11</v>
      </c>
      <c r="D701" t="s">
        <v>13</v>
      </c>
      <c r="F701" s="20">
        <v>8.8000000000000007</v>
      </c>
      <c r="G701" s="73">
        <f>+G700+E701-F701</f>
        <v>-3.1974423109204508E-14</v>
      </c>
    </row>
    <row r="702" spans="1:11">
      <c r="A702" s="31">
        <v>45351</v>
      </c>
      <c r="B702" s="421" t="s">
        <v>10</v>
      </c>
      <c r="C702" s="421" t="s">
        <v>17</v>
      </c>
      <c r="D702" t="s">
        <v>12</v>
      </c>
      <c r="E702" s="20">
        <v>53.9</v>
      </c>
      <c r="F702" s="212"/>
      <c r="G702" s="73">
        <f>+G701+E702-F702</f>
        <v>53.899999999999963</v>
      </c>
    </row>
    <row r="703" spans="1:11">
      <c r="B703" s="422"/>
      <c r="C703" s="422"/>
      <c r="D703" t="s">
        <v>13</v>
      </c>
      <c r="E703" s="20">
        <v>5</v>
      </c>
      <c r="F703" s="212"/>
      <c r="G703" s="73">
        <f t="shared" ref="G703:G775" si="12">+G702+E703-F703</f>
        <v>58.899999999999963</v>
      </c>
    </row>
    <row r="704" spans="1:11">
      <c r="B704" s="422"/>
      <c r="C704" s="422"/>
      <c r="D704" t="s">
        <v>14</v>
      </c>
      <c r="E704" s="207">
        <v>58</v>
      </c>
      <c r="F704" s="212"/>
      <c r="G704" s="73">
        <f t="shared" si="12"/>
        <v>116.89999999999996</v>
      </c>
    </row>
    <row r="705" spans="1:7">
      <c r="A705"/>
      <c r="B705" s="422"/>
      <c r="C705" s="422"/>
      <c r="D705" t="s">
        <v>15</v>
      </c>
      <c r="E705" s="207">
        <v>5</v>
      </c>
      <c r="F705" s="212"/>
      <c r="G705" s="73">
        <f t="shared" si="12"/>
        <v>121.89999999999996</v>
      </c>
    </row>
    <row r="706" spans="1:7">
      <c r="A706" s="3">
        <v>45351</v>
      </c>
      <c r="B706" s="422" t="s">
        <v>78</v>
      </c>
      <c r="C706" s="422" t="s">
        <v>17</v>
      </c>
      <c r="D706" t="s">
        <v>14</v>
      </c>
      <c r="E706" s="207"/>
      <c r="F706" s="212">
        <v>30</v>
      </c>
      <c r="G706" s="73">
        <f t="shared" si="12"/>
        <v>91.899999999999963</v>
      </c>
    </row>
    <row r="707" spans="1:7">
      <c r="A707" s="3">
        <v>45353</v>
      </c>
      <c r="B707" s="422">
        <v>28330</v>
      </c>
      <c r="C707" s="422" t="s">
        <v>17</v>
      </c>
      <c r="D707" t="s">
        <v>14</v>
      </c>
      <c r="E707" s="207"/>
      <c r="F707" s="212">
        <v>28</v>
      </c>
      <c r="G707" s="73">
        <f t="shared" si="12"/>
        <v>63.899999999999963</v>
      </c>
    </row>
    <row r="708" spans="1:7">
      <c r="A708" s="3">
        <v>45353</v>
      </c>
      <c r="B708" s="422">
        <v>28330</v>
      </c>
      <c r="C708" s="422" t="s">
        <v>17</v>
      </c>
      <c r="D708" t="s">
        <v>15</v>
      </c>
      <c r="E708" s="207"/>
      <c r="F708" s="212">
        <v>5</v>
      </c>
      <c r="G708" s="73">
        <f t="shared" si="12"/>
        <v>58.899999999999963</v>
      </c>
    </row>
    <row r="709" spans="1:7">
      <c r="A709" s="3">
        <v>45374</v>
      </c>
      <c r="B709" s="422">
        <v>28590</v>
      </c>
      <c r="C709" s="422" t="s">
        <v>17</v>
      </c>
      <c r="D709" t="s">
        <v>12</v>
      </c>
      <c r="F709" s="20">
        <v>53.9</v>
      </c>
      <c r="G709" s="73">
        <f t="shared" si="12"/>
        <v>4.9999999999999645</v>
      </c>
    </row>
    <row r="710" spans="1:7">
      <c r="A710" s="3">
        <v>45374</v>
      </c>
      <c r="B710" s="422">
        <v>28590</v>
      </c>
      <c r="C710" s="422" t="s">
        <v>17</v>
      </c>
      <c r="D710" t="s">
        <v>13</v>
      </c>
      <c r="F710" s="20">
        <v>5</v>
      </c>
      <c r="G710" s="73">
        <f t="shared" si="12"/>
        <v>-3.5527136788005009E-14</v>
      </c>
    </row>
    <row r="711" spans="1:7">
      <c r="A711" s="31">
        <v>45382</v>
      </c>
      <c r="B711" s="421" t="s">
        <v>10</v>
      </c>
      <c r="C711" s="421" t="s">
        <v>18</v>
      </c>
      <c r="D711" t="s">
        <v>12</v>
      </c>
      <c r="E711" s="207">
        <v>52.2</v>
      </c>
      <c r="F711" s="212"/>
      <c r="G711" s="73">
        <f t="shared" si="12"/>
        <v>52.199999999999967</v>
      </c>
    </row>
    <row r="712" spans="1:7">
      <c r="B712" s="422"/>
      <c r="C712" s="422"/>
      <c r="D712" t="s">
        <v>13</v>
      </c>
      <c r="E712" s="207">
        <v>5</v>
      </c>
      <c r="F712" s="212"/>
      <c r="G712" s="73">
        <f t="shared" si="12"/>
        <v>57.199999999999967</v>
      </c>
    </row>
    <row r="713" spans="1:7">
      <c r="B713" s="422"/>
      <c r="C713" s="422"/>
      <c r="D713" t="s">
        <v>14</v>
      </c>
      <c r="E713" s="207">
        <v>60</v>
      </c>
      <c r="F713" s="212"/>
      <c r="G713" s="73">
        <f t="shared" si="12"/>
        <v>117.19999999999996</v>
      </c>
    </row>
    <row r="714" spans="1:7">
      <c r="B714" s="422"/>
      <c r="C714" s="422"/>
      <c r="D714" t="s">
        <v>15</v>
      </c>
      <c r="E714" s="207">
        <v>5</v>
      </c>
      <c r="F714" s="212"/>
      <c r="G714" s="73">
        <f t="shared" si="12"/>
        <v>122.19999999999996</v>
      </c>
    </row>
    <row r="715" spans="1:7">
      <c r="A715" s="3">
        <v>45382</v>
      </c>
      <c r="B715" s="422" t="s">
        <v>81</v>
      </c>
      <c r="C715" s="422" t="s">
        <v>18</v>
      </c>
      <c r="D715" t="s">
        <v>14</v>
      </c>
      <c r="E715" s="207"/>
      <c r="F715" s="212">
        <v>60</v>
      </c>
      <c r="G715" s="73">
        <f t="shared" si="12"/>
        <v>62.19999999999996</v>
      </c>
    </row>
    <row r="716" spans="1:7">
      <c r="A716" s="3">
        <v>45382</v>
      </c>
      <c r="B716" s="422" t="s">
        <v>81</v>
      </c>
      <c r="C716" s="422" t="s">
        <v>18</v>
      </c>
      <c r="D716" t="s">
        <v>15</v>
      </c>
      <c r="E716" s="207"/>
      <c r="F716" s="212">
        <v>5</v>
      </c>
      <c r="G716" s="73">
        <f t="shared" si="12"/>
        <v>57.19999999999996</v>
      </c>
    </row>
    <row r="717" spans="1:7">
      <c r="A717" s="3">
        <v>45412</v>
      </c>
      <c r="B717" s="422">
        <v>28781</v>
      </c>
      <c r="C717" s="422" t="s">
        <v>18</v>
      </c>
      <c r="D717" t="s">
        <v>12</v>
      </c>
      <c r="F717" s="212">
        <v>52.2</v>
      </c>
      <c r="G717" s="73">
        <f t="shared" si="12"/>
        <v>4.9999999999999574</v>
      </c>
    </row>
    <row r="718" spans="1:7">
      <c r="A718" s="3">
        <v>45412</v>
      </c>
      <c r="B718" s="422">
        <v>28781</v>
      </c>
      <c r="C718" s="422" t="s">
        <v>18</v>
      </c>
      <c r="D718" t="s">
        <v>13</v>
      </c>
      <c r="F718" s="212">
        <v>5</v>
      </c>
      <c r="G718" s="73">
        <f t="shared" si="12"/>
        <v>-4.2632564145606011E-14</v>
      </c>
    </row>
    <row r="719" spans="1:7">
      <c r="A719" s="31">
        <v>45412</v>
      </c>
      <c r="B719" s="421" t="s">
        <v>10</v>
      </c>
      <c r="C719" s="421" t="s">
        <v>19</v>
      </c>
      <c r="D719" t="s">
        <v>12</v>
      </c>
      <c r="E719" s="207">
        <v>51.9</v>
      </c>
      <c r="F719" s="212"/>
      <c r="G719" s="73">
        <f t="shared" si="12"/>
        <v>51.899999999999956</v>
      </c>
    </row>
    <row r="720" spans="1:7">
      <c r="B720" s="422"/>
      <c r="C720" s="422"/>
      <c r="D720" t="s">
        <v>13</v>
      </c>
      <c r="E720" s="207">
        <v>5</v>
      </c>
      <c r="F720" s="212"/>
      <c r="G720" s="73">
        <f t="shared" si="12"/>
        <v>56.899999999999956</v>
      </c>
    </row>
    <row r="721" spans="1:11">
      <c r="B721" s="422"/>
      <c r="C721" s="422"/>
      <c r="D721" t="s">
        <v>14</v>
      </c>
      <c r="E721" s="207">
        <v>60</v>
      </c>
      <c r="F721" s="212"/>
      <c r="G721" s="73">
        <f t="shared" si="12"/>
        <v>116.89999999999995</v>
      </c>
      <c r="I721" s="421" t="s">
        <v>19</v>
      </c>
      <c r="J721" t="s">
        <v>12</v>
      </c>
      <c r="K721" s="207">
        <v>51.9</v>
      </c>
    </row>
    <row r="722" spans="1:11">
      <c r="B722" s="422"/>
      <c r="C722" s="422"/>
      <c r="D722" t="s">
        <v>15</v>
      </c>
      <c r="E722" s="207">
        <v>5</v>
      </c>
      <c r="F722" s="212"/>
      <c r="G722" s="73">
        <f t="shared" si="12"/>
        <v>121.89999999999995</v>
      </c>
      <c r="I722" s="422"/>
      <c r="J722" t="s">
        <v>13</v>
      </c>
      <c r="K722" s="207">
        <v>5</v>
      </c>
    </row>
    <row r="723" spans="1:11">
      <c r="A723" s="3">
        <v>45412</v>
      </c>
      <c r="B723" s="422" t="s">
        <v>98</v>
      </c>
      <c r="C723" s="422" t="s">
        <v>19</v>
      </c>
      <c r="D723" t="s">
        <v>14</v>
      </c>
      <c r="E723" s="207"/>
      <c r="F723" s="212">
        <v>30</v>
      </c>
      <c r="G723" s="73">
        <f t="shared" si="12"/>
        <v>91.899999999999949</v>
      </c>
      <c r="I723" s="421" t="s">
        <v>20</v>
      </c>
      <c r="J723" t="s">
        <v>12</v>
      </c>
      <c r="K723" s="207">
        <v>47.2</v>
      </c>
    </row>
    <row r="724" spans="1:11">
      <c r="A724" s="3">
        <v>45419</v>
      </c>
      <c r="B724" s="422">
        <v>28814</v>
      </c>
      <c r="C724" s="422" t="s">
        <v>19</v>
      </c>
      <c r="D724" t="s">
        <v>14</v>
      </c>
      <c r="E724" s="207"/>
      <c r="F724" s="212">
        <v>30</v>
      </c>
      <c r="G724" s="73">
        <f t="shared" si="12"/>
        <v>61.899999999999949</v>
      </c>
      <c r="I724" s="422"/>
      <c r="J724" t="s">
        <v>13</v>
      </c>
      <c r="K724" s="207">
        <v>5</v>
      </c>
    </row>
    <row r="725" spans="1:11">
      <c r="A725" s="3">
        <v>45419</v>
      </c>
      <c r="B725" s="422">
        <v>28814</v>
      </c>
      <c r="C725" s="422" t="s">
        <v>19</v>
      </c>
      <c r="D725" t="s">
        <v>15</v>
      </c>
      <c r="E725" s="207"/>
      <c r="F725" s="212">
        <v>5</v>
      </c>
      <c r="G725" s="73">
        <f t="shared" si="12"/>
        <v>56.899999999999949</v>
      </c>
      <c r="K725" s="28">
        <f>SUM(K721:K724)</f>
        <v>109.1</v>
      </c>
    </row>
    <row r="726" spans="1:11">
      <c r="A726" s="3">
        <v>45472</v>
      </c>
      <c r="B726" s="422">
        <v>29096</v>
      </c>
      <c r="C726" s="422" t="s">
        <v>19</v>
      </c>
      <c r="D726" t="s">
        <v>12</v>
      </c>
      <c r="E726" s="207"/>
      <c r="F726" s="212">
        <v>51.9</v>
      </c>
      <c r="G726" s="73">
        <f t="shared" si="12"/>
        <v>4.9999999999999503</v>
      </c>
      <c r="K726" s="28"/>
    </row>
    <row r="727" spans="1:11">
      <c r="A727" s="3">
        <v>45472</v>
      </c>
      <c r="B727" s="422">
        <v>29096</v>
      </c>
      <c r="C727" s="422" t="s">
        <v>19</v>
      </c>
      <c r="D727" t="s">
        <v>13</v>
      </c>
      <c r="E727" s="207"/>
      <c r="F727" s="212">
        <v>5</v>
      </c>
      <c r="G727" s="73">
        <f t="shared" si="12"/>
        <v>-4.9737991503207013E-14</v>
      </c>
      <c r="K727" s="28"/>
    </row>
    <row r="728" spans="1:11">
      <c r="A728" s="31">
        <v>45443</v>
      </c>
      <c r="B728" s="421" t="s">
        <v>10</v>
      </c>
      <c r="C728" s="421" t="s">
        <v>20</v>
      </c>
      <c r="D728" t="s">
        <v>12</v>
      </c>
      <c r="E728" s="207">
        <v>47.2</v>
      </c>
      <c r="F728" s="212"/>
      <c r="G728" s="73">
        <f t="shared" si="12"/>
        <v>47.199999999999953</v>
      </c>
      <c r="K728">
        <v>349.1</v>
      </c>
    </row>
    <row r="729" spans="1:11">
      <c r="B729" s="422"/>
      <c r="C729" s="422"/>
      <c r="D729" t="s">
        <v>13</v>
      </c>
      <c r="E729" s="207">
        <v>5</v>
      </c>
      <c r="F729" s="212"/>
      <c r="G729" s="73">
        <f t="shared" si="12"/>
        <v>52.199999999999953</v>
      </c>
      <c r="K729" s="28">
        <f>SUM(K725:K728)</f>
        <v>458.20000000000005</v>
      </c>
    </row>
    <row r="730" spans="1:11">
      <c r="B730" s="422"/>
      <c r="C730" s="422"/>
      <c r="D730" t="s">
        <v>14</v>
      </c>
      <c r="E730" s="207">
        <v>60</v>
      </c>
      <c r="F730" s="212"/>
      <c r="G730" s="73">
        <f t="shared" si="12"/>
        <v>112.19999999999996</v>
      </c>
      <c r="K730" s="28">
        <f>500-K729</f>
        <v>41.799999999999955</v>
      </c>
    </row>
    <row r="731" spans="1:11">
      <c r="B731" s="422"/>
      <c r="C731" s="422"/>
      <c r="D731" t="s">
        <v>15</v>
      </c>
      <c r="E731" s="207">
        <v>5</v>
      </c>
      <c r="F731" s="212"/>
      <c r="G731" s="73">
        <f t="shared" si="12"/>
        <v>117.19999999999996</v>
      </c>
    </row>
    <row r="732" spans="1:11">
      <c r="A732" s="3">
        <v>45443</v>
      </c>
      <c r="B732" s="422" t="s">
        <v>100</v>
      </c>
      <c r="C732" s="422" t="s">
        <v>20</v>
      </c>
      <c r="D732" t="s">
        <v>14</v>
      </c>
      <c r="E732" s="207"/>
      <c r="F732" s="212">
        <v>60</v>
      </c>
      <c r="G732" s="73">
        <f t="shared" si="12"/>
        <v>57.19999999999996</v>
      </c>
    </row>
    <row r="733" spans="1:11">
      <c r="A733" s="3">
        <v>45443</v>
      </c>
      <c r="B733" s="422" t="s">
        <v>100</v>
      </c>
      <c r="C733" s="422" t="s">
        <v>20</v>
      </c>
      <c r="D733" t="s">
        <v>15</v>
      </c>
      <c r="E733" s="207"/>
      <c r="F733" s="212">
        <v>5</v>
      </c>
      <c r="G733" s="73">
        <f t="shared" si="12"/>
        <v>52.19999999999996</v>
      </c>
    </row>
    <row r="734" spans="1:11">
      <c r="A734" s="3">
        <v>45472</v>
      </c>
      <c r="B734" s="422">
        <v>29096</v>
      </c>
      <c r="C734" s="422" t="s">
        <v>20</v>
      </c>
      <c r="D734" t="s">
        <v>12</v>
      </c>
      <c r="F734" s="212">
        <v>47.2</v>
      </c>
      <c r="G734" s="73">
        <f t="shared" si="12"/>
        <v>4.9999999999999574</v>
      </c>
    </row>
    <row r="735" spans="1:11">
      <c r="A735" s="3">
        <v>45472</v>
      </c>
      <c r="B735" s="422">
        <v>29096</v>
      </c>
      <c r="C735" s="422" t="s">
        <v>20</v>
      </c>
      <c r="D735" t="s">
        <v>13</v>
      </c>
      <c r="F735" s="212">
        <v>5</v>
      </c>
      <c r="G735" s="73">
        <f t="shared" si="12"/>
        <v>-4.2632564145606011E-14</v>
      </c>
    </row>
    <row r="736" spans="1:11">
      <c r="A736" s="81">
        <v>45473</v>
      </c>
      <c r="B736" s="421" t="s">
        <v>10</v>
      </c>
      <c r="C736" s="421" t="s">
        <v>21</v>
      </c>
      <c r="D736" t="s">
        <v>12</v>
      </c>
      <c r="E736" s="207">
        <v>45.8</v>
      </c>
      <c r="F736" s="212"/>
      <c r="G736" s="73">
        <f t="shared" si="12"/>
        <v>45.799999999999955</v>
      </c>
    </row>
    <row r="737" spans="1:10">
      <c r="A737" s="70"/>
      <c r="B737" s="422"/>
      <c r="C737" s="422"/>
      <c r="D737" t="s">
        <v>13</v>
      </c>
      <c r="E737" s="207">
        <v>7</v>
      </c>
      <c r="F737" s="212"/>
      <c r="G737" s="73">
        <f t="shared" si="12"/>
        <v>52.799999999999955</v>
      </c>
    </row>
    <row r="738" spans="1:10">
      <c r="A738" s="70"/>
      <c r="B738" s="422"/>
      <c r="C738" s="422"/>
      <c r="D738" t="s">
        <v>14</v>
      </c>
      <c r="E738" s="207">
        <v>60</v>
      </c>
      <c r="F738" s="212"/>
      <c r="G738" s="73">
        <f t="shared" si="12"/>
        <v>112.79999999999995</v>
      </c>
    </row>
    <row r="739" spans="1:10">
      <c r="A739" s="70"/>
      <c r="B739" s="422"/>
      <c r="C739" s="422"/>
      <c r="D739" t="s">
        <v>15</v>
      </c>
      <c r="E739" s="207">
        <v>5</v>
      </c>
      <c r="F739" s="212"/>
      <c r="G739" s="73">
        <f t="shared" si="12"/>
        <v>117.79999999999995</v>
      </c>
    </row>
    <row r="740" spans="1:10">
      <c r="A740" s="70">
        <v>45473</v>
      </c>
      <c r="B740" s="422" t="s">
        <v>86</v>
      </c>
      <c r="C740" s="422" t="s">
        <v>21</v>
      </c>
      <c r="D740" t="s">
        <v>14</v>
      </c>
      <c r="E740" s="207"/>
      <c r="F740" s="212">
        <v>60</v>
      </c>
      <c r="G740" s="73">
        <f t="shared" si="12"/>
        <v>57.799999999999955</v>
      </c>
    </row>
    <row r="741" spans="1:10">
      <c r="A741" s="70">
        <v>45473</v>
      </c>
      <c r="B741" s="422" t="s">
        <v>86</v>
      </c>
      <c r="C741" s="422" t="s">
        <v>21</v>
      </c>
      <c r="D741" t="s">
        <v>15</v>
      </c>
      <c r="E741" s="207"/>
      <c r="F741" s="212">
        <v>5</v>
      </c>
      <c r="G741" s="73">
        <f t="shared" si="12"/>
        <v>52.799999999999955</v>
      </c>
    </row>
    <row r="742" spans="1:10">
      <c r="A742" s="70">
        <v>45604</v>
      </c>
      <c r="B742" s="422">
        <v>29979</v>
      </c>
      <c r="C742" s="422" t="s">
        <v>21</v>
      </c>
      <c r="D742" t="s">
        <v>12</v>
      </c>
      <c r="E742" s="207"/>
      <c r="F742" s="212">
        <v>45.8</v>
      </c>
      <c r="G742" s="73">
        <f t="shared" si="12"/>
        <v>6.9999999999999574</v>
      </c>
    </row>
    <row r="743" spans="1:10">
      <c r="A743" s="70">
        <v>45604</v>
      </c>
      <c r="B743" s="422">
        <v>29979</v>
      </c>
      <c r="C743" s="422" t="s">
        <v>21</v>
      </c>
      <c r="D743" t="s">
        <v>13</v>
      </c>
      <c r="E743" s="207"/>
      <c r="F743" s="212">
        <v>7</v>
      </c>
      <c r="G743" s="73">
        <f t="shared" si="12"/>
        <v>-4.2632564145606011E-14</v>
      </c>
    </row>
    <row r="744" spans="1:10">
      <c r="A744" s="81">
        <v>45504</v>
      </c>
      <c r="B744" s="421" t="s">
        <v>10</v>
      </c>
      <c r="C744" s="421" t="s">
        <v>22</v>
      </c>
      <c r="D744" t="s">
        <v>12</v>
      </c>
      <c r="E744" s="207">
        <v>45</v>
      </c>
      <c r="F744" s="212"/>
      <c r="G744" s="73">
        <f t="shared" si="12"/>
        <v>44.999999999999957</v>
      </c>
    </row>
    <row r="745" spans="1:10">
      <c r="A745" s="70"/>
      <c r="B745" s="422"/>
      <c r="C745" s="422"/>
      <c r="D745" t="s">
        <v>13</v>
      </c>
      <c r="E745" s="207">
        <v>7</v>
      </c>
      <c r="F745" s="212"/>
      <c r="G745" s="73">
        <f t="shared" si="12"/>
        <v>51.999999999999957</v>
      </c>
    </row>
    <row r="746" spans="1:10">
      <c r="A746" s="70"/>
      <c r="B746" s="422"/>
      <c r="C746" s="422"/>
      <c r="D746" t="s">
        <v>14</v>
      </c>
      <c r="E746" s="207">
        <v>60</v>
      </c>
      <c r="F746" s="212"/>
      <c r="G746" s="73">
        <f t="shared" si="12"/>
        <v>111.99999999999996</v>
      </c>
    </row>
    <row r="747" spans="1:10">
      <c r="A747" s="70"/>
      <c r="B747" s="422"/>
      <c r="C747" s="422"/>
      <c r="D747" t="s">
        <v>15</v>
      </c>
      <c r="E747" s="207">
        <v>5</v>
      </c>
      <c r="F747" s="212"/>
      <c r="G747" s="73">
        <f t="shared" si="12"/>
        <v>116.99999999999996</v>
      </c>
      <c r="H747" s="421" t="s">
        <v>21</v>
      </c>
      <c r="I747" t="s">
        <v>12</v>
      </c>
      <c r="J747" s="207">
        <v>45.8</v>
      </c>
    </row>
    <row r="748" spans="1:10">
      <c r="A748" s="70"/>
      <c r="B748" s="422"/>
      <c r="C748" s="422"/>
      <c r="D748" t="s">
        <v>153</v>
      </c>
      <c r="E748" s="207">
        <v>250</v>
      </c>
      <c r="F748" s="212"/>
      <c r="G748" s="73">
        <f t="shared" si="12"/>
        <v>366.99999999999994</v>
      </c>
      <c r="H748" s="422"/>
      <c r="I748" t="s">
        <v>13</v>
      </c>
      <c r="J748" s="207">
        <v>7</v>
      </c>
    </row>
    <row r="749" spans="1:10">
      <c r="A749" s="70">
        <v>45504</v>
      </c>
      <c r="B749" s="422" t="s">
        <v>87</v>
      </c>
      <c r="C749" s="422" t="s">
        <v>22</v>
      </c>
      <c r="D749" t="s">
        <v>14</v>
      </c>
      <c r="E749" s="207"/>
      <c r="F749" s="212">
        <v>60</v>
      </c>
      <c r="G749" s="73">
        <f t="shared" si="12"/>
        <v>306.99999999999994</v>
      </c>
      <c r="H749" s="421" t="s">
        <v>22</v>
      </c>
      <c r="I749" t="s">
        <v>12</v>
      </c>
      <c r="J749" s="207">
        <v>45</v>
      </c>
    </row>
    <row r="750" spans="1:10">
      <c r="A750" s="70">
        <v>45504</v>
      </c>
      <c r="B750" s="422" t="s">
        <v>87</v>
      </c>
      <c r="C750" s="422" t="s">
        <v>22</v>
      </c>
      <c r="D750" t="s">
        <v>15</v>
      </c>
      <c r="E750" s="207"/>
      <c r="F750" s="212">
        <v>5</v>
      </c>
      <c r="G750" s="73">
        <f t="shared" si="12"/>
        <v>301.99999999999994</v>
      </c>
      <c r="H750" s="422"/>
      <c r="I750" t="s">
        <v>13</v>
      </c>
      <c r="J750" s="207">
        <v>7</v>
      </c>
    </row>
    <row r="751" spans="1:10">
      <c r="A751" s="70">
        <v>45491</v>
      </c>
      <c r="B751" s="422">
        <v>29360</v>
      </c>
      <c r="C751" s="422" t="s">
        <v>22</v>
      </c>
      <c r="D751" t="s">
        <v>153</v>
      </c>
      <c r="E751" s="207"/>
      <c r="F751" s="212">
        <v>250</v>
      </c>
      <c r="G751" s="73">
        <f t="shared" si="12"/>
        <v>51.999999999999943</v>
      </c>
    </row>
    <row r="752" spans="1:10">
      <c r="A752" s="70">
        <v>45604</v>
      </c>
      <c r="B752" s="422">
        <v>29979</v>
      </c>
      <c r="C752" s="422" t="s">
        <v>22</v>
      </c>
      <c r="D752" t="s">
        <v>12</v>
      </c>
      <c r="E752" s="207"/>
      <c r="F752" s="212">
        <v>45</v>
      </c>
      <c r="G752" s="73">
        <f t="shared" si="12"/>
        <v>6.9999999999999432</v>
      </c>
    </row>
    <row r="753" spans="1:7">
      <c r="A753" s="70">
        <v>45604</v>
      </c>
      <c r="B753" s="422">
        <v>29979</v>
      </c>
      <c r="C753" s="422" t="s">
        <v>22</v>
      </c>
      <c r="D753" t="s">
        <v>13</v>
      </c>
      <c r="E753" s="207"/>
      <c r="F753" s="212">
        <v>7</v>
      </c>
      <c r="G753" s="73">
        <f t="shared" si="12"/>
        <v>-5.6843418860808015E-14</v>
      </c>
    </row>
    <row r="754" spans="1:7">
      <c r="A754" s="31">
        <v>45535</v>
      </c>
      <c r="B754" s="421" t="s">
        <v>10</v>
      </c>
      <c r="C754" s="421" t="s">
        <v>57</v>
      </c>
      <c r="D754" t="s">
        <v>12</v>
      </c>
      <c r="E754" s="207">
        <v>45.1</v>
      </c>
      <c r="F754" s="212"/>
      <c r="G754" s="73">
        <f t="shared" si="12"/>
        <v>45.099999999999945</v>
      </c>
    </row>
    <row r="755" spans="1:7">
      <c r="B755" s="422"/>
      <c r="C755" s="422"/>
      <c r="D755" t="s">
        <v>13</v>
      </c>
      <c r="E755" s="207">
        <v>7</v>
      </c>
      <c r="F755" s="212"/>
      <c r="G755" s="73">
        <f t="shared" si="12"/>
        <v>52.099999999999945</v>
      </c>
    </row>
    <row r="756" spans="1:7">
      <c r="B756" s="422"/>
      <c r="C756" s="422"/>
      <c r="D756" t="s">
        <v>14</v>
      </c>
      <c r="E756" s="207">
        <v>60</v>
      </c>
      <c r="F756" s="212"/>
      <c r="G756" s="73">
        <f t="shared" si="12"/>
        <v>112.09999999999994</v>
      </c>
    </row>
    <row r="757" spans="1:7">
      <c r="B757" s="422"/>
      <c r="C757" s="422"/>
      <c r="D757" t="s">
        <v>15</v>
      </c>
      <c r="E757" s="207">
        <v>5</v>
      </c>
      <c r="F757" s="212"/>
      <c r="G757" s="73">
        <f t="shared" si="12"/>
        <v>117.09999999999994</v>
      </c>
    </row>
    <row r="758" spans="1:7">
      <c r="A758" s="3">
        <v>45535</v>
      </c>
      <c r="B758" s="422" t="s">
        <v>102</v>
      </c>
      <c r="C758" s="422" t="s">
        <v>57</v>
      </c>
      <c r="D758" t="s">
        <v>14</v>
      </c>
      <c r="E758" s="207"/>
      <c r="F758" s="212">
        <v>60</v>
      </c>
      <c r="G758" s="73">
        <f t="shared" si="12"/>
        <v>57.099999999999937</v>
      </c>
    </row>
    <row r="759" spans="1:7">
      <c r="A759" s="3">
        <v>45535</v>
      </c>
      <c r="B759" s="422" t="s">
        <v>102</v>
      </c>
      <c r="C759" s="422" t="s">
        <v>57</v>
      </c>
      <c r="D759" t="s">
        <v>15</v>
      </c>
      <c r="E759" s="207"/>
      <c r="F759" s="212">
        <v>5</v>
      </c>
      <c r="G759" s="73">
        <f t="shared" si="12"/>
        <v>52.099999999999937</v>
      </c>
    </row>
    <row r="760" spans="1:7">
      <c r="A760" s="70">
        <v>45656</v>
      </c>
      <c r="B760" s="422">
        <v>30231</v>
      </c>
      <c r="C760" s="422" t="s">
        <v>57</v>
      </c>
      <c r="D760" t="s">
        <v>12</v>
      </c>
      <c r="E760" s="207"/>
      <c r="F760" s="212">
        <v>45.1</v>
      </c>
      <c r="G760" s="73">
        <f t="shared" si="12"/>
        <v>6.9999999999999361</v>
      </c>
    </row>
    <row r="761" spans="1:7">
      <c r="A761" s="70">
        <v>45656</v>
      </c>
      <c r="B761" s="422">
        <v>30231</v>
      </c>
      <c r="C761" s="422" t="s">
        <v>57</v>
      </c>
      <c r="D761" t="s">
        <v>13</v>
      </c>
      <c r="E761" s="207"/>
      <c r="F761" s="212">
        <v>7</v>
      </c>
      <c r="G761" s="73">
        <f t="shared" si="12"/>
        <v>-6.3948846218409017E-14</v>
      </c>
    </row>
    <row r="762" spans="1:7">
      <c r="A762" s="81">
        <v>45565</v>
      </c>
      <c r="B762" s="421" t="s">
        <v>10</v>
      </c>
      <c r="C762" s="421" t="s">
        <v>41</v>
      </c>
      <c r="D762" t="s">
        <v>12</v>
      </c>
      <c r="E762" s="207">
        <v>45.4</v>
      </c>
      <c r="F762" s="212"/>
      <c r="G762" s="73">
        <f t="shared" si="12"/>
        <v>45.399999999999935</v>
      </c>
    </row>
    <row r="763" spans="1:7">
      <c r="A763" s="70"/>
      <c r="B763" s="422"/>
      <c r="C763" s="422"/>
      <c r="D763" t="s">
        <v>13</v>
      </c>
      <c r="E763" s="207">
        <v>5</v>
      </c>
      <c r="F763" s="212"/>
      <c r="G763" s="73">
        <f t="shared" si="12"/>
        <v>50.399999999999935</v>
      </c>
    </row>
    <row r="764" spans="1:7">
      <c r="A764" s="70"/>
      <c r="B764" s="422"/>
      <c r="C764" s="422"/>
      <c r="D764" t="s">
        <v>14</v>
      </c>
      <c r="E764" s="207">
        <v>60</v>
      </c>
      <c r="F764" s="212"/>
      <c r="G764" s="73">
        <f t="shared" si="12"/>
        <v>110.39999999999993</v>
      </c>
    </row>
    <row r="765" spans="1:7">
      <c r="A765" s="70"/>
      <c r="B765" s="422"/>
      <c r="C765" s="422"/>
      <c r="D765" t="s">
        <v>15</v>
      </c>
      <c r="E765" s="207">
        <v>5</v>
      </c>
      <c r="F765" s="212"/>
      <c r="G765" s="73">
        <f t="shared" si="12"/>
        <v>115.39999999999993</v>
      </c>
    </row>
    <row r="766" spans="1:7">
      <c r="A766" s="70">
        <v>45565</v>
      </c>
      <c r="B766" s="422" t="s">
        <v>91</v>
      </c>
      <c r="C766" s="422" t="s">
        <v>41</v>
      </c>
      <c r="D766" t="s">
        <v>14</v>
      </c>
      <c r="E766" s="207"/>
      <c r="F766" s="212">
        <v>60</v>
      </c>
      <c r="G766" s="73">
        <f t="shared" si="12"/>
        <v>55.399999999999935</v>
      </c>
    </row>
    <row r="767" spans="1:7">
      <c r="A767" s="70">
        <v>45565</v>
      </c>
      <c r="B767" s="422" t="s">
        <v>91</v>
      </c>
      <c r="C767" s="422" t="s">
        <v>41</v>
      </c>
      <c r="D767" t="s">
        <v>15</v>
      </c>
      <c r="E767" s="207"/>
      <c r="F767" s="212">
        <v>5</v>
      </c>
      <c r="G767" s="73">
        <f t="shared" si="12"/>
        <v>50.399999999999935</v>
      </c>
    </row>
    <row r="768" spans="1:7">
      <c r="A768" s="70">
        <v>45656</v>
      </c>
      <c r="B768" s="422">
        <v>30231</v>
      </c>
      <c r="C768" s="422" t="s">
        <v>41</v>
      </c>
      <c r="D768" t="s">
        <v>12</v>
      </c>
      <c r="E768" s="207"/>
      <c r="F768" s="212">
        <v>45.4</v>
      </c>
      <c r="G768" s="73">
        <f t="shared" si="12"/>
        <v>4.9999999999999361</v>
      </c>
    </row>
    <row r="769" spans="1:7">
      <c r="A769" s="70">
        <v>45656</v>
      </c>
      <c r="B769" s="422">
        <v>30231</v>
      </c>
      <c r="C769" s="422" t="s">
        <v>41</v>
      </c>
      <c r="D769" t="s">
        <v>13</v>
      </c>
      <c r="E769" s="207"/>
      <c r="F769" s="212">
        <v>5</v>
      </c>
      <c r="G769" s="73">
        <f t="shared" si="12"/>
        <v>-6.3948846218409017E-14</v>
      </c>
    </row>
    <row r="770" spans="1:7">
      <c r="A770" s="81">
        <v>45596</v>
      </c>
      <c r="B770" s="421" t="s">
        <v>10</v>
      </c>
      <c r="C770" s="421" t="s">
        <v>25</v>
      </c>
      <c r="D770" t="s">
        <v>12</v>
      </c>
      <c r="E770" s="207">
        <v>38.1</v>
      </c>
      <c r="F770" s="212"/>
      <c r="G770" s="73">
        <f t="shared" si="12"/>
        <v>38.099999999999937</v>
      </c>
    </row>
    <row r="771" spans="1:7">
      <c r="A771" s="70"/>
      <c r="B771" s="422"/>
      <c r="C771" s="422"/>
      <c r="D771" t="s">
        <v>13</v>
      </c>
      <c r="E771" s="207">
        <v>7</v>
      </c>
      <c r="F771" s="212"/>
      <c r="G771" s="73">
        <f t="shared" si="12"/>
        <v>45.099999999999937</v>
      </c>
    </row>
    <row r="772" spans="1:7">
      <c r="A772" s="70"/>
      <c r="B772" s="422"/>
      <c r="C772" s="422"/>
      <c r="D772" t="s">
        <v>14</v>
      </c>
      <c r="E772" s="207">
        <v>60</v>
      </c>
      <c r="F772" s="212"/>
      <c r="G772" s="73">
        <f t="shared" si="12"/>
        <v>105.09999999999994</v>
      </c>
    </row>
    <row r="773" spans="1:7">
      <c r="A773" s="70"/>
      <c r="B773" s="422"/>
      <c r="C773" s="422"/>
      <c r="D773" t="s">
        <v>15</v>
      </c>
      <c r="E773" s="207">
        <v>5</v>
      </c>
      <c r="F773" s="212"/>
      <c r="G773" s="73">
        <f t="shared" si="12"/>
        <v>110.09999999999994</v>
      </c>
    </row>
    <row r="774" spans="1:7">
      <c r="A774" s="70">
        <v>45596</v>
      </c>
      <c r="B774" s="422" t="s">
        <v>75</v>
      </c>
      <c r="C774" s="422" t="s">
        <v>25</v>
      </c>
      <c r="D774" t="s">
        <v>14</v>
      </c>
      <c r="E774" s="207"/>
      <c r="F774" s="212">
        <v>60</v>
      </c>
      <c r="G774" s="73">
        <f t="shared" si="12"/>
        <v>50.099999999999937</v>
      </c>
    </row>
    <row r="775" spans="1:7">
      <c r="A775" s="70">
        <v>45596</v>
      </c>
      <c r="B775" s="422" t="s">
        <v>75</v>
      </c>
      <c r="C775" s="422" t="s">
        <v>25</v>
      </c>
      <c r="D775" t="s">
        <v>15</v>
      </c>
      <c r="E775" s="207"/>
      <c r="F775" s="212">
        <v>5</v>
      </c>
      <c r="G775" s="73">
        <f t="shared" si="12"/>
        <v>45.099999999999937</v>
      </c>
    </row>
    <row r="776" spans="1:7">
      <c r="A776" s="70">
        <v>45687</v>
      </c>
      <c r="B776" s="422">
        <v>30395</v>
      </c>
      <c r="C776" s="422" t="s">
        <v>25</v>
      </c>
      <c r="D776" t="s">
        <v>12</v>
      </c>
      <c r="E776" s="207"/>
      <c r="F776" s="212">
        <v>38.1</v>
      </c>
      <c r="G776" s="73">
        <f t="shared" ref="G776:G843" si="13">+G775+E776-F776</f>
        <v>6.9999999999999361</v>
      </c>
    </row>
    <row r="777" spans="1:7">
      <c r="A777" s="70">
        <v>45687</v>
      </c>
      <c r="B777" s="422">
        <v>30395</v>
      </c>
      <c r="C777" s="422" t="s">
        <v>25</v>
      </c>
      <c r="D777" t="s">
        <v>13</v>
      </c>
      <c r="E777" s="207"/>
      <c r="F777" s="212">
        <v>7</v>
      </c>
      <c r="G777" s="73">
        <f t="shared" si="13"/>
        <v>-6.3948846218409017E-14</v>
      </c>
    </row>
    <row r="778" spans="1:7">
      <c r="A778" s="81">
        <v>45626</v>
      </c>
      <c r="B778" s="421" t="s">
        <v>10</v>
      </c>
      <c r="C778" s="421" t="s">
        <v>58</v>
      </c>
      <c r="D778" t="s">
        <v>12</v>
      </c>
      <c r="E778" s="207">
        <v>37.6</v>
      </c>
      <c r="F778" s="212"/>
      <c r="G778" s="73">
        <f t="shared" si="13"/>
        <v>37.599999999999937</v>
      </c>
    </row>
    <row r="779" spans="1:7">
      <c r="A779" s="70"/>
      <c r="B779" s="422"/>
      <c r="C779" s="422"/>
      <c r="D779" t="s">
        <v>13</v>
      </c>
      <c r="E779" s="207">
        <v>7</v>
      </c>
      <c r="F779" s="212"/>
      <c r="G779" s="73">
        <f t="shared" si="13"/>
        <v>44.599999999999937</v>
      </c>
    </row>
    <row r="780" spans="1:7">
      <c r="A780" s="70"/>
      <c r="B780" s="422"/>
      <c r="C780" s="422"/>
      <c r="D780" t="s">
        <v>14</v>
      </c>
      <c r="E780" s="207">
        <v>60</v>
      </c>
      <c r="F780" s="212"/>
      <c r="G780" s="73">
        <f t="shared" si="13"/>
        <v>104.59999999999994</v>
      </c>
    </row>
    <row r="781" spans="1:7">
      <c r="A781" s="70"/>
      <c r="B781" s="422"/>
      <c r="C781" s="422"/>
      <c r="D781" t="s">
        <v>15</v>
      </c>
      <c r="E781" s="207">
        <v>5</v>
      </c>
      <c r="F781" s="212"/>
      <c r="G781" s="73">
        <f t="shared" si="13"/>
        <v>109.59999999999994</v>
      </c>
    </row>
    <row r="782" spans="1:7">
      <c r="A782" s="70">
        <v>45626</v>
      </c>
      <c r="B782" s="422" t="s">
        <v>93</v>
      </c>
      <c r="C782" s="422" t="s">
        <v>58</v>
      </c>
      <c r="D782" t="s">
        <v>14</v>
      </c>
      <c r="E782" s="207"/>
      <c r="F782" s="212">
        <v>60</v>
      </c>
      <c r="G782" s="73">
        <f t="shared" si="13"/>
        <v>49.599999999999937</v>
      </c>
    </row>
    <row r="783" spans="1:7">
      <c r="A783" s="70">
        <v>45626</v>
      </c>
      <c r="B783" s="422" t="s">
        <v>93</v>
      </c>
      <c r="C783" s="422" t="s">
        <v>58</v>
      </c>
      <c r="D783" t="s">
        <v>15</v>
      </c>
      <c r="E783" s="207"/>
      <c r="F783" s="212">
        <v>5</v>
      </c>
      <c r="G783" s="73">
        <f t="shared" si="13"/>
        <v>44.599999999999937</v>
      </c>
    </row>
    <row r="784" spans="1:7">
      <c r="A784" s="70">
        <v>45737</v>
      </c>
      <c r="B784" s="422">
        <v>30687</v>
      </c>
      <c r="C784" s="422" t="s">
        <v>58</v>
      </c>
      <c r="D784" t="s">
        <v>12</v>
      </c>
      <c r="E784" s="207"/>
      <c r="F784" s="212">
        <v>37.6</v>
      </c>
      <c r="G784" s="73">
        <f t="shared" si="13"/>
        <v>6.9999999999999361</v>
      </c>
    </row>
    <row r="785" spans="1:11">
      <c r="A785" s="70">
        <v>45737</v>
      </c>
      <c r="B785" s="422">
        <v>30687</v>
      </c>
      <c r="C785" s="422" t="s">
        <v>58</v>
      </c>
      <c r="D785" t="s">
        <v>13</v>
      </c>
      <c r="E785" s="207"/>
      <c r="F785" s="212">
        <v>7</v>
      </c>
      <c r="G785" s="73">
        <f t="shared" si="13"/>
        <v>-6.3948846218409017E-14</v>
      </c>
    </row>
    <row r="786" spans="1:11">
      <c r="A786" s="31">
        <v>45657</v>
      </c>
      <c r="B786" s="421" t="s">
        <v>10</v>
      </c>
      <c r="C786" s="421" t="s">
        <v>27</v>
      </c>
      <c r="D786" t="s">
        <v>12</v>
      </c>
      <c r="E786" s="207">
        <v>31.8</v>
      </c>
      <c r="F786" s="212"/>
      <c r="G786" s="73">
        <f t="shared" si="13"/>
        <v>31.799999999999937</v>
      </c>
    </row>
    <row r="787" spans="1:11">
      <c r="B787" s="422"/>
      <c r="C787" s="422"/>
      <c r="D787" t="s">
        <v>13</v>
      </c>
      <c r="E787" s="207">
        <v>3</v>
      </c>
      <c r="F787" s="212"/>
      <c r="G787" s="73">
        <f t="shared" si="13"/>
        <v>34.79999999999994</v>
      </c>
    </row>
    <row r="788" spans="1:11">
      <c r="B788" s="422"/>
      <c r="C788" s="422"/>
      <c r="D788" t="s">
        <v>14</v>
      </c>
      <c r="E788" s="207">
        <v>60</v>
      </c>
      <c r="F788" s="212"/>
      <c r="G788" s="73">
        <f t="shared" si="13"/>
        <v>94.79999999999994</v>
      </c>
    </row>
    <row r="789" spans="1:11">
      <c r="B789" s="422"/>
      <c r="C789" s="422"/>
      <c r="D789" t="s">
        <v>15</v>
      </c>
      <c r="E789" s="207">
        <v>5</v>
      </c>
      <c r="F789" s="212"/>
      <c r="G789" s="73">
        <f t="shared" si="13"/>
        <v>99.79999999999994</v>
      </c>
    </row>
    <row r="790" spans="1:11">
      <c r="A790" s="3">
        <v>45657</v>
      </c>
      <c r="B790" s="422" t="s">
        <v>76</v>
      </c>
      <c r="C790" s="422" t="s">
        <v>27</v>
      </c>
      <c r="D790" t="s">
        <v>14</v>
      </c>
      <c r="E790" s="207"/>
      <c r="F790" s="212">
        <v>60</v>
      </c>
      <c r="G790" s="73">
        <f t="shared" si="13"/>
        <v>39.79999999999994</v>
      </c>
    </row>
    <row r="791" spans="1:11">
      <c r="A791" s="3">
        <v>45657</v>
      </c>
      <c r="B791" s="422" t="s">
        <v>76</v>
      </c>
      <c r="C791" s="422" t="s">
        <v>27</v>
      </c>
      <c r="D791" t="s">
        <v>15</v>
      </c>
      <c r="E791" s="207"/>
      <c r="F791" s="212">
        <v>5</v>
      </c>
      <c r="G791" s="73">
        <f t="shared" si="13"/>
        <v>34.79999999999994</v>
      </c>
    </row>
    <row r="792" spans="1:11">
      <c r="A792" s="70">
        <v>45737</v>
      </c>
      <c r="B792" s="422">
        <v>30687</v>
      </c>
      <c r="C792" s="422" t="s">
        <v>27</v>
      </c>
      <c r="D792" t="s">
        <v>12</v>
      </c>
      <c r="E792" s="207"/>
      <c r="F792" s="212">
        <v>31.8</v>
      </c>
      <c r="G792" s="73">
        <f t="shared" si="13"/>
        <v>2.9999999999999396</v>
      </c>
    </row>
    <row r="793" spans="1:11">
      <c r="A793" s="70">
        <v>45737</v>
      </c>
      <c r="B793" s="422">
        <v>30687</v>
      </c>
      <c r="C793" s="422" t="s">
        <v>27</v>
      </c>
      <c r="D793" t="s">
        <v>13</v>
      </c>
      <c r="E793" s="207"/>
      <c r="F793" s="212">
        <v>3</v>
      </c>
      <c r="G793" s="73">
        <f t="shared" si="13"/>
        <v>-6.0396132539608516E-14</v>
      </c>
    </row>
    <row r="794" spans="1:11">
      <c r="A794" s="81">
        <v>45688</v>
      </c>
      <c r="B794" s="421" t="s">
        <v>10</v>
      </c>
      <c r="C794" s="421" t="s">
        <v>11</v>
      </c>
      <c r="D794" t="s">
        <v>12</v>
      </c>
      <c r="E794" s="207">
        <v>36</v>
      </c>
      <c r="F794" s="212"/>
      <c r="G794" s="73">
        <f t="shared" si="13"/>
        <v>35.999999999999943</v>
      </c>
    </row>
    <row r="795" spans="1:11">
      <c r="A795" s="70"/>
      <c r="B795" s="422"/>
      <c r="C795" s="422"/>
      <c r="D795" t="s">
        <v>13</v>
      </c>
      <c r="E795" s="207">
        <v>3</v>
      </c>
      <c r="F795" s="212"/>
      <c r="G795" s="73">
        <f t="shared" si="13"/>
        <v>38.999999999999943</v>
      </c>
    </row>
    <row r="796" spans="1:11">
      <c r="A796" s="70"/>
      <c r="B796" s="422"/>
      <c r="C796" s="422"/>
      <c r="D796" t="s">
        <v>14</v>
      </c>
      <c r="E796" s="207">
        <v>60</v>
      </c>
      <c r="F796" s="212"/>
      <c r="G796" s="73">
        <f t="shared" si="13"/>
        <v>98.999999999999943</v>
      </c>
      <c r="I796" s="421"/>
      <c r="K796" s="207"/>
    </row>
    <row r="797" spans="1:11">
      <c r="A797" s="70"/>
      <c r="B797" s="422"/>
      <c r="C797" s="422"/>
      <c r="D797" t="s">
        <v>15</v>
      </c>
      <c r="E797" s="207">
        <v>5</v>
      </c>
      <c r="F797" s="212"/>
      <c r="G797" s="73">
        <f t="shared" si="13"/>
        <v>103.99999999999994</v>
      </c>
      <c r="I797" s="422"/>
      <c r="K797" s="207"/>
    </row>
    <row r="798" spans="1:11">
      <c r="A798" s="70">
        <v>45688</v>
      </c>
      <c r="B798" s="422" t="s">
        <v>77</v>
      </c>
      <c r="C798" s="422" t="s">
        <v>11</v>
      </c>
      <c r="D798" t="s">
        <v>14</v>
      </c>
      <c r="E798" s="207"/>
      <c r="F798" s="212">
        <v>60</v>
      </c>
      <c r="G798" s="73">
        <f t="shared" si="13"/>
        <v>43.999999999999943</v>
      </c>
      <c r="I798" s="421"/>
      <c r="K798" s="207"/>
    </row>
    <row r="799" spans="1:11">
      <c r="A799" s="70">
        <v>45688</v>
      </c>
      <c r="B799" s="422" t="s">
        <v>77</v>
      </c>
      <c r="C799" s="422" t="s">
        <v>11</v>
      </c>
      <c r="D799" t="s">
        <v>15</v>
      </c>
      <c r="E799" s="207"/>
      <c r="F799" s="212">
        <v>5</v>
      </c>
      <c r="G799" s="73">
        <f t="shared" si="13"/>
        <v>38.999999999999943</v>
      </c>
      <c r="I799" s="422"/>
      <c r="K799" s="207"/>
    </row>
    <row r="800" spans="1:11">
      <c r="A800" s="70">
        <v>45737</v>
      </c>
      <c r="B800" s="422">
        <v>30687</v>
      </c>
      <c r="C800" s="422" t="s">
        <v>11</v>
      </c>
      <c r="D800" t="s">
        <v>12</v>
      </c>
      <c r="E800" s="207"/>
      <c r="F800" s="212">
        <v>36</v>
      </c>
      <c r="G800" s="73">
        <f t="shared" si="13"/>
        <v>2.9999999999999432</v>
      </c>
      <c r="I800" s="422"/>
      <c r="K800" s="207"/>
    </row>
    <row r="801" spans="1:11">
      <c r="A801" s="70">
        <v>45737</v>
      </c>
      <c r="B801" s="422">
        <v>30687</v>
      </c>
      <c r="C801" s="422" t="s">
        <v>11</v>
      </c>
      <c r="D801" t="s">
        <v>13</v>
      </c>
      <c r="E801" s="207"/>
      <c r="F801" s="212">
        <v>3</v>
      </c>
      <c r="G801" s="73">
        <f t="shared" si="13"/>
        <v>-5.6843418860808015E-14</v>
      </c>
      <c r="I801" s="422"/>
      <c r="K801" s="207"/>
    </row>
    <row r="802" spans="1:11">
      <c r="A802" s="31">
        <v>45716</v>
      </c>
      <c r="B802" s="421" t="s">
        <v>10</v>
      </c>
      <c r="C802" s="421" t="s">
        <v>17</v>
      </c>
      <c r="D802" t="s">
        <v>12</v>
      </c>
      <c r="E802" s="207">
        <v>43.9</v>
      </c>
      <c r="F802" s="212"/>
      <c r="G802" s="73">
        <f t="shared" si="13"/>
        <v>43.899999999999942</v>
      </c>
      <c r="I802" s="421"/>
      <c r="K802" s="207"/>
    </row>
    <row r="803" spans="1:11">
      <c r="B803" s="422"/>
      <c r="C803" s="422"/>
      <c r="D803" t="s">
        <v>13</v>
      </c>
      <c r="E803" s="207">
        <v>3</v>
      </c>
      <c r="F803" s="212"/>
      <c r="G803" s="73">
        <f t="shared" si="13"/>
        <v>46.899999999999942</v>
      </c>
      <c r="I803" s="422"/>
      <c r="K803" s="207"/>
    </row>
    <row r="804" spans="1:11">
      <c r="B804" s="422"/>
      <c r="C804" s="422"/>
      <c r="D804" t="s">
        <v>14</v>
      </c>
      <c r="E804" s="207">
        <v>56</v>
      </c>
      <c r="F804" s="212"/>
      <c r="G804" s="73">
        <f t="shared" si="13"/>
        <v>102.89999999999995</v>
      </c>
      <c r="I804" s="421"/>
      <c r="K804" s="207"/>
    </row>
    <row r="805" spans="1:11">
      <c r="B805" s="422"/>
      <c r="C805" s="422"/>
      <c r="D805" t="s">
        <v>15</v>
      </c>
      <c r="E805" s="207">
        <v>5</v>
      </c>
      <c r="F805" s="212"/>
      <c r="G805" s="73">
        <f t="shared" si="13"/>
        <v>107.89999999999995</v>
      </c>
      <c r="I805" s="422"/>
      <c r="K805" s="207"/>
    </row>
    <row r="806" spans="1:11">
      <c r="A806" s="3">
        <v>45716</v>
      </c>
      <c r="B806" s="422" t="s">
        <v>78</v>
      </c>
      <c r="C806" s="422" t="s">
        <v>17</v>
      </c>
      <c r="D806" t="s">
        <v>14</v>
      </c>
      <c r="E806" s="207"/>
      <c r="F806" s="212">
        <v>56</v>
      </c>
      <c r="G806" s="73">
        <f t="shared" si="13"/>
        <v>51.899999999999949</v>
      </c>
      <c r="K806" s="28"/>
    </row>
    <row r="807" spans="1:11">
      <c r="A807" s="3">
        <v>45716</v>
      </c>
      <c r="B807" s="422" t="s">
        <v>78</v>
      </c>
      <c r="C807" s="422" t="s">
        <v>17</v>
      </c>
      <c r="D807" t="s">
        <v>15</v>
      </c>
      <c r="E807" s="207"/>
      <c r="F807" s="212">
        <v>5</v>
      </c>
      <c r="G807" s="73">
        <f t="shared" si="13"/>
        <v>46.899999999999949</v>
      </c>
    </row>
    <row r="808" spans="1:11">
      <c r="A808" s="70">
        <v>45737</v>
      </c>
      <c r="B808" s="422">
        <v>30687</v>
      </c>
      <c r="C808" s="422" t="s">
        <v>17</v>
      </c>
      <c r="D808" t="s">
        <v>12</v>
      </c>
      <c r="F808" s="212">
        <v>43.9</v>
      </c>
      <c r="G808" s="73">
        <f t="shared" si="13"/>
        <v>2.9999999999999503</v>
      </c>
    </row>
    <row r="809" spans="1:11">
      <c r="A809" s="70">
        <v>45737</v>
      </c>
      <c r="B809" s="422">
        <v>30687</v>
      </c>
      <c r="C809" s="422" t="s">
        <v>17</v>
      </c>
      <c r="D809" t="s">
        <v>13</v>
      </c>
      <c r="F809" s="212">
        <v>3</v>
      </c>
      <c r="G809" s="73">
        <f t="shared" si="13"/>
        <v>-4.9737991503207013E-14</v>
      </c>
    </row>
    <row r="810" spans="1:11">
      <c r="A810" s="31">
        <v>45747</v>
      </c>
      <c r="B810" s="421" t="s">
        <v>10</v>
      </c>
      <c r="C810" s="421" t="s">
        <v>18</v>
      </c>
      <c r="D810" t="s">
        <v>12</v>
      </c>
      <c r="E810" s="207">
        <v>56.2</v>
      </c>
      <c r="F810" s="212"/>
      <c r="G810" s="73">
        <f t="shared" si="13"/>
        <v>56.199999999999953</v>
      </c>
    </row>
    <row r="811" spans="1:11">
      <c r="B811" s="422"/>
      <c r="C811" s="422"/>
      <c r="D811" t="s">
        <v>13</v>
      </c>
      <c r="E811" s="207">
        <v>3</v>
      </c>
      <c r="F811" s="212"/>
      <c r="G811" s="73">
        <f t="shared" si="13"/>
        <v>59.199999999999953</v>
      </c>
    </row>
    <row r="812" spans="1:11">
      <c r="B812" s="422"/>
      <c r="C812" s="422"/>
      <c r="D812" t="s">
        <v>14</v>
      </c>
      <c r="E812" s="207">
        <v>60</v>
      </c>
      <c r="F812" s="212"/>
      <c r="G812" s="73">
        <f t="shared" si="13"/>
        <v>119.19999999999996</v>
      </c>
    </row>
    <row r="813" spans="1:11">
      <c r="B813" s="422"/>
      <c r="C813" s="422"/>
      <c r="D813" t="s">
        <v>15</v>
      </c>
      <c r="E813" s="207">
        <v>5</v>
      </c>
      <c r="F813" s="212"/>
      <c r="G813" s="73">
        <f t="shared" si="13"/>
        <v>124.19999999999996</v>
      </c>
    </row>
    <row r="814" spans="1:11">
      <c r="A814" s="3">
        <v>45747</v>
      </c>
      <c r="B814" s="422" t="s">
        <v>81</v>
      </c>
      <c r="C814" s="422" t="s">
        <v>18</v>
      </c>
      <c r="D814" t="s">
        <v>14</v>
      </c>
      <c r="E814" s="207"/>
      <c r="F814" s="212">
        <v>60</v>
      </c>
      <c r="G814" s="73">
        <f t="shared" si="13"/>
        <v>64.19999999999996</v>
      </c>
      <c r="I814" s="421" t="s">
        <v>18</v>
      </c>
      <c r="J814" t="s">
        <v>12</v>
      </c>
      <c r="K814" s="207">
        <v>56.2</v>
      </c>
    </row>
    <row r="815" spans="1:11">
      <c r="A815" s="3">
        <v>45747</v>
      </c>
      <c r="B815" s="422" t="s">
        <v>81</v>
      </c>
      <c r="C815" s="422" t="s">
        <v>18</v>
      </c>
      <c r="D815" t="s">
        <v>15</v>
      </c>
      <c r="E815" s="207"/>
      <c r="F815" s="212">
        <v>5</v>
      </c>
      <c r="G815" s="73">
        <f t="shared" si="13"/>
        <v>59.19999999999996</v>
      </c>
      <c r="I815" s="422"/>
      <c r="J815" t="s">
        <v>13</v>
      </c>
      <c r="K815" s="207">
        <v>3</v>
      </c>
    </row>
    <row r="816" spans="1:11">
      <c r="A816" s="3">
        <v>45806</v>
      </c>
      <c r="B816" s="422">
        <v>31069</v>
      </c>
      <c r="C816" s="422" t="s">
        <v>18</v>
      </c>
      <c r="D816" t="s">
        <v>12</v>
      </c>
      <c r="E816" s="207"/>
      <c r="F816" s="212">
        <v>56.2</v>
      </c>
      <c r="G816" s="73">
        <f t="shared" si="13"/>
        <v>2.9999999999999574</v>
      </c>
      <c r="I816" s="422"/>
      <c r="K816" s="207"/>
    </row>
    <row r="817" spans="1:11">
      <c r="A817" s="3">
        <v>45806</v>
      </c>
      <c r="B817" s="422">
        <v>31069</v>
      </c>
      <c r="C817" s="422" t="s">
        <v>18</v>
      </c>
      <c r="D817" t="s">
        <v>13</v>
      </c>
      <c r="E817" s="207"/>
      <c r="F817" s="212">
        <v>3</v>
      </c>
      <c r="G817" s="73">
        <f t="shared" si="13"/>
        <v>-4.2632564145606011E-14</v>
      </c>
      <c r="I817" s="422"/>
      <c r="K817" s="207"/>
    </row>
    <row r="818" spans="1:11">
      <c r="A818" s="81">
        <v>45777</v>
      </c>
      <c r="B818" s="421" t="s">
        <v>10</v>
      </c>
      <c r="C818" s="421" t="s">
        <v>19</v>
      </c>
      <c r="D818" t="s">
        <v>12</v>
      </c>
      <c r="E818" s="207">
        <v>55.6</v>
      </c>
      <c r="F818" s="212"/>
      <c r="G818" s="73">
        <f t="shared" si="13"/>
        <v>55.599999999999959</v>
      </c>
      <c r="K818" s="28">
        <f>SUM(K814:K815)</f>
        <v>59.2</v>
      </c>
    </row>
    <row r="819" spans="1:11">
      <c r="A819" s="70"/>
      <c r="B819" s="422"/>
      <c r="C819" s="422"/>
      <c r="D819" t="s">
        <v>13</v>
      </c>
      <c r="E819" s="207">
        <v>3</v>
      </c>
      <c r="F819" s="212"/>
      <c r="G819" s="73">
        <f t="shared" si="13"/>
        <v>58.599999999999959</v>
      </c>
    </row>
    <row r="820" spans="1:11">
      <c r="A820" s="70"/>
      <c r="B820" s="422"/>
      <c r="C820" s="422"/>
      <c r="D820" t="s">
        <v>14</v>
      </c>
      <c r="E820" s="207">
        <v>60</v>
      </c>
      <c r="F820" s="212"/>
      <c r="G820" s="73">
        <f t="shared" si="13"/>
        <v>118.59999999999997</v>
      </c>
    </row>
    <row r="821" spans="1:11">
      <c r="A821" s="70"/>
      <c r="B821" s="422"/>
      <c r="C821" s="422"/>
      <c r="D821" t="s">
        <v>15</v>
      </c>
      <c r="E821" s="207">
        <v>5</v>
      </c>
      <c r="F821" s="212"/>
      <c r="G821" s="73">
        <f t="shared" si="13"/>
        <v>123.59999999999997</v>
      </c>
    </row>
    <row r="822" spans="1:11">
      <c r="A822" s="70">
        <v>45777</v>
      </c>
      <c r="B822" s="422" t="s">
        <v>83</v>
      </c>
      <c r="C822" s="422" t="s">
        <v>19</v>
      </c>
      <c r="D822" t="s">
        <v>14</v>
      </c>
      <c r="E822" s="207"/>
      <c r="F822" s="212">
        <v>60</v>
      </c>
      <c r="G822" s="73">
        <f t="shared" si="13"/>
        <v>63.599999999999966</v>
      </c>
    </row>
    <row r="823" spans="1:11">
      <c r="A823" s="70">
        <v>45777</v>
      </c>
      <c r="B823" s="422" t="s">
        <v>83</v>
      </c>
      <c r="C823" s="422" t="s">
        <v>19</v>
      </c>
      <c r="D823" t="s">
        <v>15</v>
      </c>
      <c r="E823" s="207"/>
      <c r="F823" s="212">
        <v>5</v>
      </c>
      <c r="G823" s="73">
        <f t="shared" si="13"/>
        <v>58.599999999999966</v>
      </c>
    </row>
    <row r="824" spans="1:11">
      <c r="A824" s="70">
        <v>45831</v>
      </c>
      <c r="B824" s="422">
        <v>31185</v>
      </c>
      <c r="C824" s="422" t="s">
        <v>19</v>
      </c>
      <c r="D824" t="s">
        <v>12</v>
      </c>
      <c r="E824" s="207"/>
      <c r="F824" s="212">
        <v>55.6</v>
      </c>
      <c r="G824" s="73">
        <f t="shared" si="13"/>
        <v>2.9999999999999645</v>
      </c>
    </row>
    <row r="825" spans="1:11">
      <c r="A825" s="70">
        <v>45831</v>
      </c>
      <c r="B825" s="422">
        <v>31185</v>
      </c>
      <c r="C825" s="422" t="s">
        <v>19</v>
      </c>
      <c r="D825" t="s">
        <v>13</v>
      </c>
      <c r="E825" s="207"/>
      <c r="F825" s="212">
        <v>3</v>
      </c>
      <c r="G825" s="73">
        <f t="shared" si="13"/>
        <v>-3.5527136788005009E-14</v>
      </c>
    </row>
    <row r="826" spans="1:11">
      <c r="A826" s="31">
        <v>45808</v>
      </c>
      <c r="B826" s="421" t="s">
        <v>10</v>
      </c>
      <c r="C826" s="421" t="s">
        <v>20</v>
      </c>
      <c r="D826" t="s">
        <v>12</v>
      </c>
      <c r="E826" s="207">
        <v>55.6</v>
      </c>
      <c r="F826" s="212"/>
      <c r="G826" s="73">
        <f t="shared" si="13"/>
        <v>55.599999999999966</v>
      </c>
    </row>
    <row r="827" spans="1:11">
      <c r="B827" s="422"/>
      <c r="C827" s="422"/>
      <c r="D827" t="s">
        <v>13</v>
      </c>
      <c r="E827" s="207">
        <v>5</v>
      </c>
      <c r="F827" s="212"/>
      <c r="G827" s="73">
        <f t="shared" si="13"/>
        <v>60.599999999999966</v>
      </c>
    </row>
    <row r="828" spans="1:11">
      <c r="B828" s="422"/>
      <c r="C828" s="422"/>
      <c r="D828" t="s">
        <v>14</v>
      </c>
      <c r="E828" s="207">
        <v>60</v>
      </c>
      <c r="F828" s="212"/>
      <c r="G828" s="73">
        <f t="shared" si="13"/>
        <v>120.59999999999997</v>
      </c>
    </row>
    <row r="829" spans="1:11">
      <c r="B829" s="422"/>
      <c r="C829" s="422"/>
      <c r="D829" t="s">
        <v>15</v>
      </c>
      <c r="E829" s="207">
        <v>5</v>
      </c>
      <c r="F829" s="212"/>
      <c r="G829" s="73">
        <f t="shared" si="13"/>
        <v>125.59999999999997</v>
      </c>
    </row>
    <row r="830" spans="1:11">
      <c r="A830" s="3">
        <v>45808</v>
      </c>
      <c r="B830" s="422" t="s">
        <v>84</v>
      </c>
      <c r="C830" s="422" t="s">
        <v>20</v>
      </c>
      <c r="D830" t="s">
        <v>14</v>
      </c>
      <c r="E830" s="207"/>
      <c r="F830" s="212">
        <v>60</v>
      </c>
      <c r="G830" s="73">
        <f t="shared" si="13"/>
        <v>65.599999999999966</v>
      </c>
    </row>
    <row r="831" spans="1:11">
      <c r="A831" s="3">
        <v>45808</v>
      </c>
      <c r="B831" s="422" t="s">
        <v>84</v>
      </c>
      <c r="C831" s="422" t="s">
        <v>20</v>
      </c>
      <c r="D831" t="s">
        <v>15</v>
      </c>
      <c r="E831" s="207"/>
      <c r="F831" s="212">
        <v>5</v>
      </c>
      <c r="G831" s="73">
        <f t="shared" si="13"/>
        <v>60.599999999999966</v>
      </c>
    </row>
    <row r="832" spans="1:11">
      <c r="A832" s="285">
        <v>45852</v>
      </c>
      <c r="B832" s="427">
        <v>31336</v>
      </c>
      <c r="C832" s="422" t="s">
        <v>20</v>
      </c>
      <c r="D832" t="s">
        <v>12</v>
      </c>
      <c r="E832" s="207"/>
      <c r="F832" s="212">
        <v>55.6</v>
      </c>
      <c r="G832" s="73">
        <f t="shared" si="13"/>
        <v>4.9999999999999645</v>
      </c>
    </row>
    <row r="833" spans="1:12">
      <c r="A833" s="285">
        <v>45852</v>
      </c>
      <c r="B833" s="427">
        <v>31336</v>
      </c>
      <c r="C833" s="422" t="s">
        <v>20</v>
      </c>
      <c r="D833" t="s">
        <v>13</v>
      </c>
      <c r="E833" s="207"/>
      <c r="F833" s="212">
        <v>5</v>
      </c>
      <c r="G833" s="73">
        <f t="shared" si="13"/>
        <v>-3.5527136788005009E-14</v>
      </c>
    </row>
    <row r="834" spans="1:12">
      <c r="A834" s="81">
        <v>45838</v>
      </c>
      <c r="B834" s="421" t="s">
        <v>10</v>
      </c>
      <c r="C834" s="421" t="s">
        <v>21</v>
      </c>
      <c r="D834" t="s">
        <v>12</v>
      </c>
      <c r="E834" s="207">
        <v>48.8</v>
      </c>
      <c r="F834" s="212"/>
      <c r="G834" s="73">
        <f t="shared" si="13"/>
        <v>48.799999999999962</v>
      </c>
    </row>
    <row r="835" spans="1:12">
      <c r="A835" s="70"/>
      <c r="B835" s="422"/>
      <c r="C835" s="422"/>
      <c r="D835" t="s">
        <v>13</v>
      </c>
      <c r="E835" s="207">
        <v>4</v>
      </c>
      <c r="F835" s="212"/>
      <c r="G835" s="73">
        <f t="shared" si="13"/>
        <v>52.799999999999962</v>
      </c>
    </row>
    <row r="836" spans="1:12">
      <c r="A836" s="70"/>
      <c r="B836" s="422"/>
      <c r="C836" s="422"/>
      <c r="D836" t="s">
        <v>14</v>
      </c>
      <c r="E836" s="207">
        <v>60</v>
      </c>
      <c r="F836" s="212"/>
      <c r="G836" s="73">
        <f t="shared" si="13"/>
        <v>112.79999999999995</v>
      </c>
      <c r="J836" s="440" t="s">
        <v>112</v>
      </c>
      <c r="K836" s="440"/>
      <c r="L836" s="440"/>
    </row>
    <row r="837" spans="1:12">
      <c r="A837" s="70"/>
      <c r="B837" s="422"/>
      <c r="C837" s="422"/>
      <c r="D837" t="s">
        <v>15</v>
      </c>
      <c r="E837" s="207">
        <v>5</v>
      </c>
      <c r="F837" s="212"/>
      <c r="G837" s="73">
        <f t="shared" si="13"/>
        <v>117.79999999999995</v>
      </c>
      <c r="I837">
        <v>2025</v>
      </c>
      <c r="J837" s="421" t="s">
        <v>20</v>
      </c>
      <c r="K837" t="s">
        <v>12</v>
      </c>
      <c r="L837" s="207">
        <v>55.6</v>
      </c>
    </row>
    <row r="838" spans="1:12">
      <c r="A838" s="70">
        <v>45838</v>
      </c>
      <c r="B838" s="422" t="s">
        <v>86</v>
      </c>
      <c r="C838" s="422" t="s">
        <v>21</v>
      </c>
      <c r="D838" t="s">
        <v>14</v>
      </c>
      <c r="E838" s="207"/>
      <c r="F838" s="212">
        <v>30</v>
      </c>
      <c r="G838" s="73">
        <f t="shared" si="13"/>
        <v>87.799999999999955</v>
      </c>
      <c r="J838" s="422"/>
      <c r="K838" t="s">
        <v>13</v>
      </c>
      <c r="L838" s="207">
        <v>5</v>
      </c>
    </row>
    <row r="839" spans="1:12">
      <c r="A839" s="285">
        <v>45852</v>
      </c>
      <c r="B839" s="427">
        <v>31336</v>
      </c>
      <c r="C839" s="422" t="s">
        <v>21</v>
      </c>
      <c r="D839" t="s">
        <v>12</v>
      </c>
      <c r="E839" s="207"/>
      <c r="F839" s="212">
        <v>48.8</v>
      </c>
      <c r="G839" s="73">
        <f t="shared" si="13"/>
        <v>38.999999999999957</v>
      </c>
      <c r="J839" s="421" t="s">
        <v>21</v>
      </c>
      <c r="K839" t="s">
        <v>12</v>
      </c>
      <c r="L839" s="207">
        <v>48.8</v>
      </c>
    </row>
    <row r="840" spans="1:12">
      <c r="A840" s="285">
        <v>45852</v>
      </c>
      <c r="B840" s="427">
        <v>31336</v>
      </c>
      <c r="C840" s="422" t="s">
        <v>21</v>
      </c>
      <c r="D840" t="s">
        <v>13</v>
      </c>
      <c r="E840" s="207"/>
      <c r="F840" s="212">
        <v>4</v>
      </c>
      <c r="G840" s="73">
        <f t="shared" si="13"/>
        <v>34.999999999999957</v>
      </c>
      <c r="J840" s="422"/>
      <c r="K840" t="s">
        <v>13</v>
      </c>
      <c r="L840" s="207">
        <v>4</v>
      </c>
    </row>
    <row r="841" spans="1:12">
      <c r="A841" s="285">
        <v>45852</v>
      </c>
      <c r="B841" s="427">
        <v>31336</v>
      </c>
      <c r="C841" s="422" t="s">
        <v>21</v>
      </c>
      <c r="D841" t="s">
        <v>14</v>
      </c>
      <c r="E841" s="207"/>
      <c r="F841" s="212">
        <v>30</v>
      </c>
      <c r="G841" s="73">
        <f t="shared" si="13"/>
        <v>4.9999999999999574</v>
      </c>
      <c r="J841" s="422"/>
      <c r="K841" t="s">
        <v>14</v>
      </c>
      <c r="L841" s="207">
        <v>30</v>
      </c>
    </row>
    <row r="842" spans="1:12">
      <c r="A842" s="285">
        <v>45852</v>
      </c>
      <c r="B842" s="427">
        <v>31336</v>
      </c>
      <c r="C842" s="422" t="s">
        <v>21</v>
      </c>
      <c r="D842" t="s">
        <v>15</v>
      </c>
      <c r="E842" s="207"/>
      <c r="F842" s="212">
        <v>5</v>
      </c>
      <c r="G842" s="73">
        <f t="shared" si="13"/>
        <v>-4.2632564145606011E-14</v>
      </c>
      <c r="J842" s="422"/>
      <c r="K842" t="s">
        <v>15</v>
      </c>
      <c r="L842" s="207">
        <v>5</v>
      </c>
    </row>
    <row r="843" spans="1:12">
      <c r="A843" s="81">
        <v>45869</v>
      </c>
      <c r="B843" s="421" t="s">
        <v>10</v>
      </c>
      <c r="C843" s="421" t="s">
        <v>22</v>
      </c>
      <c r="D843" t="s">
        <v>12</v>
      </c>
      <c r="E843" s="207">
        <v>48.8</v>
      </c>
      <c r="F843" s="212"/>
      <c r="G843" s="73">
        <f t="shared" si="13"/>
        <v>48.799999999999955</v>
      </c>
      <c r="L843" s="28">
        <f>SUM(L837:L842)</f>
        <v>148.4</v>
      </c>
    </row>
    <row r="844" spans="1:12">
      <c r="A844" s="70"/>
      <c r="B844" s="422"/>
      <c r="C844" s="422"/>
      <c r="D844" t="s">
        <v>13</v>
      </c>
      <c r="E844" s="207">
        <v>4</v>
      </c>
      <c r="F844" s="212"/>
      <c r="G844" s="73">
        <f t="shared" ref="G844:G904" si="14">+G843+E844-F844</f>
        <v>52.799999999999955</v>
      </c>
    </row>
    <row r="845" spans="1:12">
      <c r="A845" s="70"/>
      <c r="B845" s="422"/>
      <c r="C845" s="422"/>
      <c r="D845" t="s">
        <v>14</v>
      </c>
      <c r="E845" s="207">
        <v>60</v>
      </c>
      <c r="F845" s="212"/>
      <c r="G845" s="73">
        <f t="shared" si="14"/>
        <v>112.79999999999995</v>
      </c>
    </row>
    <row r="846" spans="1:12">
      <c r="A846" s="70"/>
      <c r="B846" s="422"/>
      <c r="C846" s="422"/>
      <c r="D846" t="s">
        <v>15</v>
      </c>
      <c r="E846" s="207">
        <v>5</v>
      </c>
      <c r="F846" s="212"/>
      <c r="G846" s="73">
        <f t="shared" si="14"/>
        <v>117.79999999999995</v>
      </c>
    </row>
    <row r="847" spans="1:12">
      <c r="A847" s="70">
        <v>45869</v>
      </c>
      <c r="B847" s="422" t="s">
        <v>87</v>
      </c>
      <c r="C847" s="422" t="s">
        <v>22</v>
      </c>
      <c r="D847" t="s">
        <v>14</v>
      </c>
      <c r="E847" s="207"/>
      <c r="F847" s="212">
        <v>60</v>
      </c>
      <c r="G847" s="73">
        <f t="shared" si="14"/>
        <v>57.799999999999955</v>
      </c>
    </row>
    <row r="848" spans="1:12">
      <c r="A848" s="70">
        <v>45869</v>
      </c>
      <c r="B848" s="422" t="s">
        <v>87</v>
      </c>
      <c r="C848" s="422" t="s">
        <v>22</v>
      </c>
      <c r="D848" t="s">
        <v>15</v>
      </c>
      <c r="E848" s="207"/>
      <c r="F848" s="212">
        <v>5</v>
      </c>
      <c r="G848" s="73">
        <f t="shared" si="14"/>
        <v>52.799999999999955</v>
      </c>
    </row>
    <row r="849" spans="1:12">
      <c r="A849" s="70">
        <v>45917</v>
      </c>
      <c r="B849" s="422">
        <v>31645</v>
      </c>
      <c r="C849" s="422" t="s">
        <v>22</v>
      </c>
      <c r="D849" t="s">
        <v>12</v>
      </c>
      <c r="E849" s="207"/>
      <c r="F849" s="212">
        <v>48.8</v>
      </c>
      <c r="G849" s="73">
        <f t="shared" si="14"/>
        <v>3.9999999999999574</v>
      </c>
    </row>
    <row r="850" spans="1:12">
      <c r="A850" s="70">
        <v>45917</v>
      </c>
      <c r="B850" s="422">
        <v>31645</v>
      </c>
      <c r="C850" s="422" t="s">
        <v>22</v>
      </c>
      <c r="D850" t="s">
        <v>13</v>
      </c>
      <c r="E850" s="207"/>
      <c r="F850" s="212">
        <v>4</v>
      </c>
      <c r="G850" s="73">
        <f t="shared" si="14"/>
        <v>-4.2632564145606011E-14</v>
      </c>
    </row>
    <row r="851" spans="1:12">
      <c r="A851" s="31">
        <v>45900</v>
      </c>
      <c r="B851" s="421" t="s">
        <v>10</v>
      </c>
      <c r="C851" s="421" t="s">
        <v>23</v>
      </c>
      <c r="D851" t="s">
        <v>12</v>
      </c>
      <c r="E851" s="207">
        <v>48.8</v>
      </c>
      <c r="F851" s="212"/>
      <c r="G851" s="73">
        <f t="shared" si="14"/>
        <v>48.799999999999955</v>
      </c>
      <c r="I851" s="421" t="s">
        <v>22</v>
      </c>
      <c r="J851" t="s">
        <v>12</v>
      </c>
      <c r="K851" s="207">
        <v>48.8</v>
      </c>
    </row>
    <row r="852" spans="1:12">
      <c r="B852" s="422"/>
      <c r="C852" s="422"/>
      <c r="D852" t="s">
        <v>13</v>
      </c>
      <c r="E852" s="207">
        <v>8</v>
      </c>
      <c r="F852" s="212"/>
      <c r="G852" s="73">
        <f t="shared" si="14"/>
        <v>56.799999999999955</v>
      </c>
      <c r="I852" s="422"/>
      <c r="J852" t="s">
        <v>13</v>
      </c>
      <c r="K852" s="207">
        <v>4</v>
      </c>
    </row>
    <row r="853" spans="1:12">
      <c r="B853" s="422"/>
      <c r="C853" s="422"/>
      <c r="D853" t="s">
        <v>14</v>
      </c>
      <c r="E853" s="207">
        <v>60</v>
      </c>
      <c r="F853" s="212"/>
      <c r="G853" s="73">
        <f t="shared" si="14"/>
        <v>116.79999999999995</v>
      </c>
      <c r="K853" s="28">
        <f>SUM(K851:K852)</f>
        <v>52.8</v>
      </c>
    </row>
    <row r="854" spans="1:12">
      <c r="B854" s="422"/>
      <c r="C854" s="422"/>
      <c r="D854" t="s">
        <v>15</v>
      </c>
      <c r="E854" s="207">
        <v>5</v>
      </c>
      <c r="F854" s="212"/>
      <c r="G854" s="73">
        <f t="shared" si="14"/>
        <v>121.79999999999995</v>
      </c>
    </row>
    <row r="855" spans="1:12">
      <c r="A855" s="3">
        <v>45900</v>
      </c>
      <c r="B855" s="422" t="s">
        <v>102</v>
      </c>
      <c r="C855" s="422" t="s">
        <v>23</v>
      </c>
      <c r="D855" t="s">
        <v>14</v>
      </c>
      <c r="E855" s="207"/>
      <c r="F855" s="212">
        <v>60</v>
      </c>
      <c r="G855" s="73">
        <f t="shared" si="14"/>
        <v>61.799999999999955</v>
      </c>
    </row>
    <row r="856" spans="1:12">
      <c r="A856" s="3">
        <v>45900</v>
      </c>
      <c r="B856" s="422" t="s">
        <v>102</v>
      </c>
      <c r="C856" s="422" t="s">
        <v>23</v>
      </c>
      <c r="D856" t="s">
        <v>15</v>
      </c>
      <c r="E856" s="207"/>
      <c r="F856" s="212">
        <v>5</v>
      </c>
      <c r="G856" s="73">
        <f t="shared" si="14"/>
        <v>56.799999999999955</v>
      </c>
    </row>
    <row r="857" spans="1:12">
      <c r="A857" s="3">
        <v>45958</v>
      </c>
      <c r="B857" s="422">
        <v>31817</v>
      </c>
      <c r="C857" s="422" t="s">
        <v>23</v>
      </c>
      <c r="D857" t="s">
        <v>12</v>
      </c>
      <c r="E857" s="207"/>
      <c r="F857" s="207">
        <v>48.8</v>
      </c>
      <c r="G857" s="73">
        <f t="shared" si="14"/>
        <v>7.9999999999999574</v>
      </c>
    </row>
    <row r="858" spans="1:12">
      <c r="A858" s="3">
        <v>45958</v>
      </c>
      <c r="B858" s="422">
        <v>31817</v>
      </c>
      <c r="C858" s="422" t="s">
        <v>23</v>
      </c>
      <c r="D858" t="s">
        <v>13</v>
      </c>
      <c r="E858" s="207"/>
      <c r="F858" s="207">
        <v>8</v>
      </c>
      <c r="G858" s="73">
        <f t="shared" si="14"/>
        <v>-4.2632564145606011E-14</v>
      </c>
    </row>
    <row r="859" spans="1:12">
      <c r="A859" s="81">
        <v>45930</v>
      </c>
      <c r="B859" s="421" t="s">
        <v>10</v>
      </c>
      <c r="C859" s="421" t="s">
        <v>172</v>
      </c>
      <c r="D859" t="s">
        <v>12</v>
      </c>
      <c r="E859" s="207">
        <v>46.9</v>
      </c>
      <c r="G859" s="73">
        <f t="shared" si="14"/>
        <v>46.899999999999956</v>
      </c>
      <c r="I859" s="421" t="s">
        <v>23</v>
      </c>
      <c r="J859" t="s">
        <v>12</v>
      </c>
      <c r="K859" s="207">
        <v>48.8</v>
      </c>
    </row>
    <row r="860" spans="1:12">
      <c r="B860" s="422"/>
      <c r="C860" s="422"/>
      <c r="D860" t="s">
        <v>13</v>
      </c>
      <c r="E860" s="20">
        <v>4</v>
      </c>
      <c r="G860" s="73">
        <f t="shared" si="14"/>
        <v>50.899999999999956</v>
      </c>
      <c r="I860" s="422"/>
      <c r="J860" t="s">
        <v>13</v>
      </c>
      <c r="K860" s="207">
        <v>8</v>
      </c>
    </row>
    <row r="861" spans="1:12">
      <c r="B861" s="422"/>
      <c r="C861" s="422"/>
      <c r="D861" t="s">
        <v>14</v>
      </c>
      <c r="E861" s="20">
        <v>60</v>
      </c>
      <c r="G861" s="73">
        <f t="shared" si="14"/>
        <v>110.89999999999995</v>
      </c>
      <c r="I861" s="421" t="s">
        <v>172</v>
      </c>
      <c r="J861" t="s">
        <v>12</v>
      </c>
      <c r="K861" s="207">
        <v>46.9</v>
      </c>
    </row>
    <row r="862" spans="1:12">
      <c r="B862" s="422"/>
      <c r="C862" s="422"/>
      <c r="D862" t="s">
        <v>15</v>
      </c>
      <c r="E862" s="20">
        <v>5</v>
      </c>
      <c r="G862" s="73">
        <f t="shared" si="14"/>
        <v>115.89999999999995</v>
      </c>
      <c r="I862" s="422"/>
      <c r="J862" t="s">
        <v>13</v>
      </c>
      <c r="K862" s="20">
        <v>4</v>
      </c>
      <c r="L862">
        <v>500</v>
      </c>
    </row>
    <row r="863" spans="1:12">
      <c r="B863" s="422"/>
      <c r="C863" s="422"/>
      <c r="D863" t="s">
        <v>63</v>
      </c>
      <c r="E863" s="207">
        <v>10</v>
      </c>
      <c r="F863" s="20"/>
      <c r="G863" s="73">
        <f t="shared" si="14"/>
        <v>125.89999999999995</v>
      </c>
      <c r="J863">
        <v>378.7</v>
      </c>
      <c r="K863" s="28">
        <f>SUM(K859:K862)</f>
        <v>107.69999999999999</v>
      </c>
      <c r="L863" s="28">
        <f>K863+J863</f>
        <v>486.4</v>
      </c>
    </row>
    <row r="864" spans="1:12">
      <c r="A864" s="3">
        <v>45905</v>
      </c>
      <c r="B864" s="422"/>
      <c r="C864" s="422" t="s">
        <v>41</v>
      </c>
      <c r="D864" t="s">
        <v>63</v>
      </c>
      <c r="E864" s="207"/>
      <c r="F864" s="20">
        <v>10</v>
      </c>
      <c r="G864" s="73">
        <f t="shared" si="14"/>
        <v>115.89999999999995</v>
      </c>
      <c r="L864" s="28">
        <f>L862-L863</f>
        <v>13.600000000000023</v>
      </c>
    </row>
    <row r="865" spans="1:11">
      <c r="A865" s="3">
        <v>45930</v>
      </c>
      <c r="B865" s="422" t="s">
        <v>91</v>
      </c>
      <c r="C865" s="422" t="s">
        <v>41</v>
      </c>
      <c r="D865" t="s">
        <v>14</v>
      </c>
      <c r="E865" s="207"/>
      <c r="F865" s="20">
        <v>60</v>
      </c>
      <c r="G865" s="73">
        <f t="shared" si="14"/>
        <v>55.899999999999949</v>
      </c>
    </row>
    <row r="866" spans="1:11">
      <c r="A866" s="3">
        <v>45930</v>
      </c>
      <c r="B866" s="422" t="s">
        <v>91</v>
      </c>
      <c r="C866" s="422" t="s">
        <v>41</v>
      </c>
      <c r="D866" t="s">
        <v>15</v>
      </c>
      <c r="E866" s="207"/>
      <c r="F866" s="20">
        <v>5</v>
      </c>
      <c r="G866" s="73">
        <f t="shared" si="14"/>
        <v>50.899999999999949</v>
      </c>
    </row>
    <row r="867" spans="1:11">
      <c r="A867" s="3">
        <v>45958</v>
      </c>
      <c r="B867" s="422">
        <v>31817</v>
      </c>
      <c r="C867" s="422" t="s">
        <v>41</v>
      </c>
      <c r="D867" t="s">
        <v>12</v>
      </c>
      <c r="E867" s="207"/>
      <c r="F867" s="207">
        <v>46.9</v>
      </c>
      <c r="G867" s="73">
        <f t="shared" si="14"/>
        <v>3.9999999999999503</v>
      </c>
    </row>
    <row r="868" spans="1:11">
      <c r="A868" s="3">
        <v>45958</v>
      </c>
      <c r="B868" s="422">
        <v>31817</v>
      </c>
      <c r="C868" s="422" t="s">
        <v>41</v>
      </c>
      <c r="D868" t="s">
        <v>13</v>
      </c>
      <c r="E868" s="207"/>
      <c r="F868" s="20">
        <v>4</v>
      </c>
      <c r="G868" s="73">
        <f t="shared" si="14"/>
        <v>-4.9737991503207013E-14</v>
      </c>
    </row>
    <row r="869" spans="1:11">
      <c r="A869" s="81">
        <v>45961</v>
      </c>
      <c r="B869" s="421" t="s">
        <v>10</v>
      </c>
      <c r="C869" s="421" t="s">
        <v>25</v>
      </c>
      <c r="D869" t="s">
        <v>12</v>
      </c>
      <c r="E869" s="5">
        <v>46.3</v>
      </c>
      <c r="G869" s="73">
        <f t="shared" si="14"/>
        <v>46.299999999999947</v>
      </c>
    </row>
    <row r="870" spans="1:11">
      <c r="A870" s="70"/>
      <c r="B870" s="422"/>
      <c r="C870" s="422"/>
      <c r="D870" t="s">
        <v>13</v>
      </c>
      <c r="E870" s="5">
        <v>7</v>
      </c>
      <c r="G870" s="73">
        <f t="shared" si="14"/>
        <v>53.299999999999947</v>
      </c>
    </row>
    <row r="871" spans="1:11">
      <c r="A871" s="70"/>
      <c r="B871" s="422"/>
      <c r="C871" s="422"/>
      <c r="D871" t="s">
        <v>14</v>
      </c>
      <c r="E871" s="20">
        <v>60</v>
      </c>
      <c r="G871" s="73">
        <f t="shared" si="14"/>
        <v>113.29999999999995</v>
      </c>
      <c r="I871" s="441" t="s">
        <v>112</v>
      </c>
      <c r="J871" s="441"/>
      <c r="K871" s="441"/>
    </row>
    <row r="872" spans="1:11">
      <c r="A872" s="70"/>
      <c r="B872" s="422"/>
      <c r="C872" s="422"/>
      <c r="D872" t="s">
        <v>15</v>
      </c>
      <c r="E872" s="20">
        <v>5</v>
      </c>
      <c r="G872" s="73">
        <f t="shared" si="14"/>
        <v>118.29999999999995</v>
      </c>
      <c r="H872" s="9">
        <v>2025</v>
      </c>
      <c r="I872" s="421" t="s">
        <v>25</v>
      </c>
      <c r="J872" t="s">
        <v>12</v>
      </c>
      <c r="K872" s="5">
        <v>46.3</v>
      </c>
    </row>
    <row r="873" spans="1:11">
      <c r="A873" s="3">
        <v>45961</v>
      </c>
      <c r="B873" s="422" t="s">
        <v>75</v>
      </c>
      <c r="C873" s="422" t="s">
        <v>25</v>
      </c>
      <c r="D873" t="s">
        <v>14</v>
      </c>
      <c r="E873" s="46"/>
      <c r="F873" s="207">
        <v>60</v>
      </c>
      <c r="G873" s="73">
        <f t="shared" si="14"/>
        <v>58.299999999999955</v>
      </c>
      <c r="I873" s="422"/>
      <c r="J873" t="s">
        <v>13</v>
      </c>
      <c r="K873" s="5">
        <v>7</v>
      </c>
    </row>
    <row r="874" spans="1:11">
      <c r="A874" s="3">
        <v>45961</v>
      </c>
      <c r="B874" s="422" t="s">
        <v>75</v>
      </c>
      <c r="C874" s="422" t="s">
        <v>25</v>
      </c>
      <c r="D874" t="s">
        <v>15</v>
      </c>
      <c r="E874" s="46"/>
      <c r="F874" s="207">
        <v>5</v>
      </c>
      <c r="G874" s="73">
        <f t="shared" si="14"/>
        <v>53.299999999999955</v>
      </c>
      <c r="K874" s="5">
        <f>SUM(K872:K873)</f>
        <v>53.3</v>
      </c>
    </row>
    <row r="875" spans="1:11">
      <c r="A875" s="3">
        <v>45979</v>
      </c>
      <c r="B875" s="422">
        <v>31959</v>
      </c>
      <c r="C875" s="422" t="s">
        <v>25</v>
      </c>
      <c r="D875" t="s">
        <v>12</v>
      </c>
      <c r="F875" s="5">
        <v>46.3</v>
      </c>
      <c r="G875" s="73">
        <f t="shared" si="14"/>
        <v>6.9999999999999574</v>
      </c>
    </row>
    <row r="876" spans="1:11">
      <c r="A876" s="3">
        <v>45979</v>
      </c>
      <c r="B876" s="422">
        <v>31959</v>
      </c>
      <c r="C876" s="422" t="s">
        <v>25</v>
      </c>
      <c r="D876" t="s">
        <v>13</v>
      </c>
      <c r="F876" s="5">
        <v>7</v>
      </c>
      <c r="G876" s="73">
        <f t="shared" si="14"/>
        <v>-4.2632564145606011E-14</v>
      </c>
    </row>
    <row r="877" spans="1:11">
      <c r="A877" s="81">
        <v>45991</v>
      </c>
      <c r="B877" s="421" t="s">
        <v>10</v>
      </c>
      <c r="C877" s="421" t="s">
        <v>26</v>
      </c>
      <c r="D877" t="s">
        <v>12</v>
      </c>
      <c r="E877" s="20">
        <v>43.8</v>
      </c>
      <c r="G877" s="73">
        <f t="shared" si="14"/>
        <v>43.799999999999955</v>
      </c>
    </row>
    <row r="878" spans="1:11">
      <c r="A878" s="70"/>
      <c r="B878" s="422"/>
      <c r="C878" s="422"/>
      <c r="D878" t="s">
        <v>13</v>
      </c>
      <c r="E878" s="20">
        <v>6</v>
      </c>
      <c r="G878" s="73">
        <f t="shared" si="14"/>
        <v>49.799999999999955</v>
      </c>
    </row>
    <row r="879" spans="1:11">
      <c r="A879" s="70"/>
      <c r="B879" s="422"/>
      <c r="C879" s="422"/>
      <c r="D879" t="s">
        <v>14</v>
      </c>
      <c r="E879" s="207">
        <v>60</v>
      </c>
      <c r="G879" s="73">
        <f t="shared" si="14"/>
        <v>109.79999999999995</v>
      </c>
    </row>
    <row r="880" spans="1:11">
      <c r="A880" s="70"/>
      <c r="B880" s="422"/>
      <c r="C880" s="422"/>
      <c r="D880" t="s">
        <v>15</v>
      </c>
      <c r="E880" s="207">
        <v>5</v>
      </c>
      <c r="G880" s="73">
        <f t="shared" si="14"/>
        <v>114.79999999999995</v>
      </c>
      <c r="I880" s="421" t="s">
        <v>26</v>
      </c>
      <c r="J880" t="s">
        <v>12</v>
      </c>
      <c r="K880" s="20">
        <v>43.8</v>
      </c>
    </row>
    <row r="881" spans="1:11">
      <c r="A881" s="3">
        <v>45991</v>
      </c>
      <c r="B881" s="422" t="s">
        <v>93</v>
      </c>
      <c r="C881" s="422" t="s">
        <v>26</v>
      </c>
      <c r="D881" t="s">
        <v>14</v>
      </c>
      <c r="F881" s="207">
        <v>60</v>
      </c>
      <c r="G881" s="73">
        <f t="shared" si="14"/>
        <v>54.799999999999955</v>
      </c>
      <c r="I881" s="422"/>
      <c r="J881" t="s">
        <v>13</v>
      </c>
      <c r="K881" s="20">
        <v>6</v>
      </c>
    </row>
    <row r="882" spans="1:11">
      <c r="A882" s="3">
        <v>45991</v>
      </c>
      <c r="B882" s="422" t="s">
        <v>93</v>
      </c>
      <c r="C882" s="422" t="s">
        <v>26</v>
      </c>
      <c r="D882" t="s">
        <v>15</v>
      </c>
      <c r="F882" s="207">
        <v>5</v>
      </c>
      <c r="G882" s="73">
        <f t="shared" si="14"/>
        <v>49.799999999999955</v>
      </c>
      <c r="K882" s="20">
        <f>SUM(K880:K881)</f>
        <v>49.8</v>
      </c>
    </row>
    <row r="883" spans="1:11">
      <c r="A883" s="3">
        <v>46018</v>
      </c>
      <c r="B883" s="422">
        <v>32236</v>
      </c>
      <c r="C883" s="422" t="s">
        <v>26</v>
      </c>
      <c r="D883" t="s">
        <v>12</v>
      </c>
      <c r="F883" s="29">
        <v>43.8</v>
      </c>
      <c r="G883" s="73">
        <f t="shared" si="14"/>
        <v>5.9999999999999574</v>
      </c>
    </row>
    <row r="884" spans="1:11">
      <c r="A884" s="3">
        <v>46018</v>
      </c>
      <c r="B884" s="422">
        <v>32236</v>
      </c>
      <c r="C884" s="422" t="s">
        <v>26</v>
      </c>
      <c r="D884" t="s">
        <v>13</v>
      </c>
      <c r="F884" s="29">
        <v>6</v>
      </c>
      <c r="G884" s="73">
        <f t="shared" si="14"/>
        <v>-4.2632564145606011E-14</v>
      </c>
    </row>
    <row r="885" spans="1:11">
      <c r="A885" s="81">
        <v>46022</v>
      </c>
      <c r="B885" s="374" t="s">
        <v>10</v>
      </c>
      <c r="C885" s="374" t="s">
        <v>27</v>
      </c>
      <c r="D885" s="373" t="s">
        <v>12</v>
      </c>
      <c r="E885" s="373">
        <v>44.4</v>
      </c>
      <c r="G885" s="73">
        <f t="shared" si="14"/>
        <v>44.399999999999956</v>
      </c>
    </row>
    <row r="886" spans="1:11">
      <c r="A886" s="81"/>
      <c r="B886" s="373"/>
      <c r="C886" s="373"/>
      <c r="D886" s="373" t="s">
        <v>13</v>
      </c>
      <c r="E886" s="373">
        <v>6</v>
      </c>
      <c r="G886" s="73">
        <f t="shared" si="14"/>
        <v>50.399999999999956</v>
      </c>
      <c r="I886" s="441" t="s">
        <v>112</v>
      </c>
      <c r="J886" s="441"/>
      <c r="K886" s="441"/>
    </row>
    <row r="887" spans="1:11">
      <c r="A887" s="81"/>
      <c r="B887" s="373"/>
      <c r="C887" s="373"/>
      <c r="D887" s="373" t="s">
        <v>14</v>
      </c>
      <c r="E887" s="373">
        <v>60</v>
      </c>
      <c r="G887" s="73">
        <f t="shared" si="14"/>
        <v>110.39999999999995</v>
      </c>
      <c r="H887" s="9">
        <v>2025</v>
      </c>
      <c r="I887" s="374"/>
      <c r="J887" s="373"/>
      <c r="K887" s="373"/>
    </row>
    <row r="888" spans="1:11">
      <c r="A888" s="373"/>
      <c r="B888" s="373"/>
      <c r="C888" s="373"/>
      <c r="D888" s="373" t="s">
        <v>15</v>
      </c>
      <c r="E888" s="373">
        <v>5</v>
      </c>
      <c r="G888" s="73">
        <f t="shared" si="14"/>
        <v>115.39999999999995</v>
      </c>
      <c r="I888" s="373"/>
      <c r="J888" s="373"/>
      <c r="K888" s="373"/>
    </row>
    <row r="889" spans="1:11">
      <c r="A889" s="70">
        <v>46022</v>
      </c>
      <c r="B889" s="422" t="s">
        <v>76</v>
      </c>
      <c r="C889" s="150" t="s">
        <v>27</v>
      </c>
      <c r="D889" t="s">
        <v>14</v>
      </c>
      <c r="F889" s="207">
        <v>60</v>
      </c>
      <c r="G889" s="73">
        <f t="shared" si="14"/>
        <v>55.399999999999949</v>
      </c>
      <c r="K889" s="20"/>
    </row>
    <row r="890" spans="1:11">
      <c r="A890" s="70">
        <v>46022</v>
      </c>
      <c r="B890" s="422" t="s">
        <v>76</v>
      </c>
      <c r="C890" s="150" t="s">
        <v>27</v>
      </c>
      <c r="D890" t="s">
        <v>15</v>
      </c>
      <c r="F890" s="207">
        <v>5</v>
      </c>
      <c r="G890" s="73">
        <f t="shared" si="14"/>
        <v>50.399999999999949</v>
      </c>
    </row>
    <row r="891" spans="1:11">
      <c r="A891" s="3">
        <v>46038</v>
      </c>
      <c r="B891" s="422">
        <v>32351</v>
      </c>
      <c r="C891" s="150" t="s">
        <v>27</v>
      </c>
      <c r="D891" s="373" t="s">
        <v>12</v>
      </c>
      <c r="F891" s="373">
        <v>44.4</v>
      </c>
      <c r="G891" s="73">
        <f t="shared" si="14"/>
        <v>5.9999999999999503</v>
      </c>
    </row>
    <row r="892" spans="1:11">
      <c r="A892" s="3">
        <v>46038</v>
      </c>
      <c r="B892" s="422">
        <v>32351</v>
      </c>
      <c r="C892" s="150" t="s">
        <v>27</v>
      </c>
      <c r="D892" s="373" t="s">
        <v>13</v>
      </c>
      <c r="F892" s="373">
        <v>6</v>
      </c>
      <c r="G892" s="73">
        <f t="shared" si="14"/>
        <v>-4.9737991503207013E-14</v>
      </c>
    </row>
    <row r="893" spans="1:11">
      <c r="A893" s="31">
        <v>46053</v>
      </c>
      <c r="B893" s="421" t="s">
        <v>10</v>
      </c>
      <c r="C893" s="421" t="s">
        <v>11</v>
      </c>
      <c r="D893" s="373" t="s">
        <v>12</v>
      </c>
      <c r="E893" s="5">
        <v>43.2</v>
      </c>
      <c r="G893" s="73">
        <f t="shared" si="14"/>
        <v>43.199999999999953</v>
      </c>
      <c r="I893" s="441" t="s">
        <v>112</v>
      </c>
      <c r="J893" s="441"/>
      <c r="K893" s="441"/>
    </row>
    <row r="894" spans="1:11">
      <c r="B894" s="422"/>
      <c r="C894" s="422"/>
      <c r="D894" s="373" t="s">
        <v>13</v>
      </c>
      <c r="E894" s="5">
        <v>5</v>
      </c>
      <c r="G894" s="73">
        <f t="shared" si="14"/>
        <v>48.199999999999953</v>
      </c>
      <c r="H894" s="9">
        <v>2026</v>
      </c>
      <c r="I894" s="421" t="s">
        <v>11</v>
      </c>
      <c r="J894" s="376" t="s">
        <v>12</v>
      </c>
      <c r="K894" s="5">
        <v>43.2</v>
      </c>
    </row>
    <row r="895" spans="1:11">
      <c r="B895" s="422"/>
      <c r="C895" s="422"/>
      <c r="D895" s="373" t="s">
        <v>14</v>
      </c>
      <c r="E895" s="5">
        <v>60</v>
      </c>
      <c r="G895" s="73">
        <f t="shared" si="14"/>
        <v>108.19999999999996</v>
      </c>
      <c r="I895" s="422"/>
      <c r="J895" s="376" t="s">
        <v>13</v>
      </c>
      <c r="K895" s="5">
        <v>5</v>
      </c>
    </row>
    <row r="896" spans="1:11">
      <c r="B896" s="422"/>
      <c r="C896" s="422"/>
      <c r="D896" s="373" t="s">
        <v>15</v>
      </c>
      <c r="E896" s="5">
        <v>5</v>
      </c>
      <c r="G896" s="73">
        <f t="shared" si="14"/>
        <v>113.19999999999996</v>
      </c>
      <c r="I896" s="421" t="s">
        <v>17</v>
      </c>
      <c r="J896" t="s">
        <v>12</v>
      </c>
      <c r="K896" s="20">
        <v>42.6</v>
      </c>
    </row>
    <row r="897" spans="1:12">
      <c r="A897" s="3">
        <v>46052</v>
      </c>
      <c r="B897" s="422">
        <v>32442</v>
      </c>
      <c r="C897" s="422" t="s">
        <v>11</v>
      </c>
      <c r="D897" t="s">
        <v>14</v>
      </c>
      <c r="F897" s="29">
        <v>60</v>
      </c>
      <c r="G897" s="73">
        <f t="shared" si="14"/>
        <v>53.19999999999996</v>
      </c>
      <c r="I897" s="422"/>
      <c r="J897" t="s">
        <v>13</v>
      </c>
      <c r="K897" s="20">
        <v>10</v>
      </c>
    </row>
    <row r="898" spans="1:12">
      <c r="A898" s="3">
        <v>46052</v>
      </c>
      <c r="B898" s="422">
        <v>32442</v>
      </c>
      <c r="C898" s="422" t="s">
        <v>11</v>
      </c>
      <c r="D898" t="s">
        <v>15</v>
      </c>
      <c r="F898" s="29">
        <v>5</v>
      </c>
      <c r="G898" s="73">
        <f t="shared" si="14"/>
        <v>48.19999999999996</v>
      </c>
      <c r="J898" t="s">
        <v>14</v>
      </c>
      <c r="K898" s="207">
        <v>56</v>
      </c>
    </row>
    <row r="899" spans="1:12">
      <c r="A899" s="3">
        <v>46105</v>
      </c>
      <c r="B899" s="422">
        <v>32814</v>
      </c>
      <c r="C899" s="422" t="s">
        <v>11</v>
      </c>
      <c r="D899" t="s">
        <v>12</v>
      </c>
      <c r="F899" s="29">
        <v>43.2</v>
      </c>
      <c r="G899" s="73">
        <f t="shared" si="14"/>
        <v>4.9999999999999574</v>
      </c>
      <c r="K899" s="207"/>
    </row>
    <row r="900" spans="1:12">
      <c r="A900" s="3">
        <v>46105</v>
      </c>
      <c r="B900" s="422">
        <v>32814</v>
      </c>
      <c r="C900" s="422" t="s">
        <v>11</v>
      </c>
      <c r="D900" t="s">
        <v>13</v>
      </c>
      <c r="F900" s="29">
        <v>5</v>
      </c>
      <c r="G900" s="73">
        <f t="shared" si="14"/>
        <v>-4.2632564145606011E-14</v>
      </c>
      <c r="K900" s="207"/>
    </row>
    <row r="901" spans="1:12">
      <c r="A901" s="31">
        <v>46081</v>
      </c>
      <c r="B901" s="421" t="s">
        <v>10</v>
      </c>
      <c r="C901" s="421" t="s">
        <v>17</v>
      </c>
      <c r="D901" t="s">
        <v>12</v>
      </c>
      <c r="E901" s="20">
        <v>42.6</v>
      </c>
      <c r="G901" s="73">
        <f t="shared" si="14"/>
        <v>42.599999999999959</v>
      </c>
      <c r="J901" t="s">
        <v>15</v>
      </c>
      <c r="K901" s="207">
        <v>5</v>
      </c>
    </row>
    <row r="902" spans="1:12">
      <c r="B902" s="422"/>
      <c r="C902" s="422"/>
      <c r="D902" t="s">
        <v>13</v>
      </c>
      <c r="E902" s="20">
        <v>10</v>
      </c>
      <c r="G902" s="73">
        <f t="shared" si="14"/>
        <v>52.599999999999959</v>
      </c>
      <c r="J902">
        <v>165</v>
      </c>
      <c r="K902" s="5">
        <f>SUM(K894:K901)</f>
        <v>161.80000000000001</v>
      </c>
      <c r="L902" s="28">
        <f>J902-K902</f>
        <v>3.1999999999999886</v>
      </c>
    </row>
    <row r="903" spans="1:12">
      <c r="B903" s="422"/>
      <c r="C903" s="422"/>
      <c r="D903" t="s">
        <v>14</v>
      </c>
      <c r="E903" s="207">
        <v>56</v>
      </c>
      <c r="G903" s="73">
        <f t="shared" si="14"/>
        <v>108.59999999999997</v>
      </c>
    </row>
    <row r="904" spans="1:12">
      <c r="B904" s="422"/>
      <c r="C904" s="422"/>
      <c r="D904" t="s">
        <v>15</v>
      </c>
      <c r="E904" s="207">
        <v>5</v>
      </c>
      <c r="G904" s="73">
        <f t="shared" si="14"/>
        <v>113.59999999999997</v>
      </c>
    </row>
    <row r="905" spans="1:12">
      <c r="A905" s="3">
        <v>46105</v>
      </c>
      <c r="B905" s="422">
        <v>32814</v>
      </c>
      <c r="C905" s="422" t="s">
        <v>17</v>
      </c>
      <c r="D905" t="s">
        <v>12</v>
      </c>
      <c r="F905" s="29">
        <v>42.6</v>
      </c>
      <c r="G905" s="2">
        <f>+G904+E905-F905</f>
        <v>70.999999999999972</v>
      </c>
    </row>
    <row r="906" spans="1:12">
      <c r="A906" s="3">
        <v>46105</v>
      </c>
      <c r="B906" s="422">
        <v>32814</v>
      </c>
      <c r="C906" s="422" t="s">
        <v>17</v>
      </c>
      <c r="D906" t="s">
        <v>13</v>
      </c>
      <c r="F906" s="29">
        <v>10</v>
      </c>
      <c r="G906" s="2">
        <f>+G905+E906-F906</f>
        <v>60.999999999999972</v>
      </c>
    </row>
    <row r="907" spans="1:12">
      <c r="A907" s="3">
        <v>46105</v>
      </c>
      <c r="B907" s="422">
        <v>32814</v>
      </c>
      <c r="C907" s="422" t="s">
        <v>17</v>
      </c>
      <c r="D907" t="s">
        <v>14</v>
      </c>
      <c r="F907" s="29">
        <v>56</v>
      </c>
      <c r="G907" s="2">
        <f>+G906+E907-F907</f>
        <v>4.9999999999999716</v>
      </c>
    </row>
    <row r="908" spans="1:12">
      <c r="A908" s="3">
        <v>46105</v>
      </c>
      <c r="B908" s="422">
        <v>32814</v>
      </c>
      <c r="C908" s="422" t="s">
        <v>17</v>
      </c>
      <c r="D908" t="s">
        <v>15</v>
      </c>
      <c r="F908" s="29">
        <v>5</v>
      </c>
      <c r="G908" s="2">
        <f>+G907+E908-F908</f>
        <v>-2.8421709430404007E-14</v>
      </c>
    </row>
    <row r="909" spans="1:12">
      <c r="A909" s="31">
        <v>46112</v>
      </c>
      <c r="B909" s="421" t="s">
        <v>10</v>
      </c>
      <c r="C909" s="421" t="s">
        <v>18</v>
      </c>
      <c r="D909" t="s">
        <v>12</v>
      </c>
      <c r="E909" s="207">
        <v>44.4</v>
      </c>
      <c r="G909" s="2">
        <f>+G908+E909-F909</f>
        <v>44.39999999999997</v>
      </c>
    </row>
    <row r="910" spans="1:12">
      <c r="A910" s="31"/>
      <c r="B910" s="422"/>
      <c r="C910" s="422"/>
      <c r="D910" t="s">
        <v>13</v>
      </c>
      <c r="E910" s="207">
        <v>6</v>
      </c>
      <c r="G910" s="2">
        <f>+G909+E910-F910</f>
        <v>50.39999999999997</v>
      </c>
    </row>
    <row r="911" spans="1:12">
      <c r="B911" s="422"/>
      <c r="C911" s="422"/>
      <c r="D911" t="s">
        <v>14</v>
      </c>
      <c r="E911" s="207">
        <v>60</v>
      </c>
      <c r="G911" s="2">
        <f>+G910+E911-F911</f>
        <v>110.39999999999998</v>
      </c>
    </row>
    <row r="912" spans="1:12">
      <c r="B912" s="422"/>
      <c r="C912" s="422"/>
      <c r="D912" t="s">
        <v>15</v>
      </c>
      <c r="E912" s="207">
        <v>5</v>
      </c>
      <c r="G912" s="2">
        <f>+G911+E912-F912</f>
        <v>115.39999999999998</v>
      </c>
    </row>
    <row r="913" spans="2:7">
      <c r="B913" s="422"/>
      <c r="C913" s="422"/>
      <c r="G913" s="2">
        <f>+G912+E913-F913</f>
        <v>115.39999999999998</v>
      </c>
    </row>
    <row r="914" spans="2:7">
      <c r="B914" s="422"/>
      <c r="C914" s="422"/>
      <c r="G914" s="2">
        <f>+G913+E914-F914</f>
        <v>115.39999999999998</v>
      </c>
    </row>
    <row r="915" spans="2:7">
      <c r="B915" s="422"/>
      <c r="C915" s="422"/>
      <c r="G915" s="2">
        <f>+G914+E915-F915</f>
        <v>115.39999999999998</v>
      </c>
    </row>
    <row r="916" spans="2:7">
      <c r="B916" s="422"/>
      <c r="C916" s="422"/>
      <c r="G916" s="2">
        <f>+G915+E916-F916</f>
        <v>115.39999999999998</v>
      </c>
    </row>
    <row r="917" spans="2:7">
      <c r="B917" s="422"/>
      <c r="C917" s="422"/>
      <c r="G917" s="2">
        <f>+G916+E917-F917</f>
        <v>115.39999999999998</v>
      </c>
    </row>
    <row r="918" spans="2:7">
      <c r="B918" s="422"/>
      <c r="C918" s="422"/>
      <c r="G918" s="2">
        <f>+G917+E918-F918</f>
        <v>115.39999999999998</v>
      </c>
    </row>
    <row r="919" spans="2:7">
      <c r="B919" s="422"/>
      <c r="C919" s="422"/>
      <c r="G919" s="2">
        <f>+G918+E919-F919</f>
        <v>115.39999999999998</v>
      </c>
    </row>
    <row r="920" spans="2:7">
      <c r="B920" s="422"/>
      <c r="C920" s="422"/>
      <c r="G920" s="2">
        <f>+G919+E920-F920</f>
        <v>115.39999999999998</v>
      </c>
    </row>
    <row r="921" spans="2:7">
      <c r="B921" s="422"/>
      <c r="C921" s="422"/>
      <c r="G921" s="2">
        <f>+G920+E921-F921</f>
        <v>115.39999999999998</v>
      </c>
    </row>
    <row r="922" spans="2:7">
      <c r="B922" s="422"/>
      <c r="C922" s="422"/>
      <c r="G922" s="2">
        <f>+G921+E922-F922</f>
        <v>115.39999999999998</v>
      </c>
    </row>
    <row r="923" spans="2:7">
      <c r="B923" s="422"/>
      <c r="C923" s="422"/>
      <c r="G923" s="2">
        <f>+G922+E923-F923</f>
        <v>115.39999999999998</v>
      </c>
    </row>
    <row r="924" spans="2:7">
      <c r="B924" s="422"/>
      <c r="C924" s="422"/>
      <c r="G924" s="2">
        <f>+G923+E924-F924</f>
        <v>115.39999999999998</v>
      </c>
    </row>
    <row r="925" spans="2:7">
      <c r="B925" s="422"/>
      <c r="C925" s="422"/>
      <c r="G925" s="2">
        <f>+G924+E925-F925</f>
        <v>115.39999999999998</v>
      </c>
    </row>
    <row r="926" spans="2:7">
      <c r="B926" s="422"/>
      <c r="C926" s="422"/>
      <c r="G926" s="2">
        <f>+G925+E926-F926</f>
        <v>115.39999999999998</v>
      </c>
    </row>
    <row r="927" spans="2:7">
      <c r="B927" s="422"/>
      <c r="C927" s="422"/>
      <c r="G927" s="2">
        <f>+G926+E927-F927</f>
        <v>115.39999999999998</v>
      </c>
    </row>
    <row r="928" spans="2:7">
      <c r="B928" s="422"/>
      <c r="C928" s="422"/>
      <c r="G928" s="2">
        <f>+G927+E928-F928</f>
        <v>115.39999999999998</v>
      </c>
    </row>
    <row r="929" spans="2:7">
      <c r="B929" s="422"/>
      <c r="C929" s="422"/>
      <c r="G929" s="2">
        <f>+G928+E929-F929</f>
        <v>115.39999999999998</v>
      </c>
    </row>
    <row r="930" spans="2:7">
      <c r="B930" s="422"/>
      <c r="C930" s="422"/>
      <c r="G930" s="2">
        <f>+G929+E930-F930</f>
        <v>115.39999999999998</v>
      </c>
    </row>
    <row r="931" spans="2:7">
      <c r="B931" s="422"/>
      <c r="C931" s="422"/>
      <c r="G931" s="2">
        <f>+G930+E931-F931</f>
        <v>115.39999999999998</v>
      </c>
    </row>
    <row r="932" spans="2:7">
      <c r="B932" s="422"/>
      <c r="C932" s="422"/>
      <c r="G932" s="2">
        <f>+G931+E932-F932</f>
        <v>115.39999999999998</v>
      </c>
    </row>
    <row r="933" spans="2:7">
      <c r="B933" s="422"/>
      <c r="C933" s="422"/>
      <c r="G933" s="2">
        <f>+G932+E933-F933</f>
        <v>115.39999999999998</v>
      </c>
    </row>
    <row r="934" spans="2:7">
      <c r="B934" s="422"/>
      <c r="C934" s="422"/>
      <c r="G934" s="2">
        <f>+G933+E934-F934</f>
        <v>115.39999999999998</v>
      </c>
    </row>
    <row r="935" spans="2:7">
      <c r="B935" s="422"/>
      <c r="C935" s="422"/>
      <c r="G935" s="2">
        <f>+G934+E935-F935</f>
        <v>115.39999999999998</v>
      </c>
    </row>
    <row r="936" spans="2:7">
      <c r="B936" s="422"/>
      <c r="C936" s="422"/>
      <c r="G936" s="2">
        <f>+G935+E936-F936</f>
        <v>115.39999999999998</v>
      </c>
    </row>
    <row r="937" spans="2:7">
      <c r="B937" s="422"/>
      <c r="C937" s="422"/>
      <c r="G937" s="2">
        <f>+G936+E937-F937</f>
        <v>115.39999999999998</v>
      </c>
    </row>
    <row r="938" spans="2:7">
      <c r="B938" s="422"/>
      <c r="C938" s="422"/>
      <c r="G938" s="2">
        <f>+G937+E938-F938</f>
        <v>115.39999999999998</v>
      </c>
    </row>
    <row r="939" spans="2:7">
      <c r="B939" s="422"/>
      <c r="C939" s="422"/>
      <c r="G939" s="2">
        <f>+G938+E939-F939</f>
        <v>115.39999999999998</v>
      </c>
    </row>
    <row r="940" spans="2:7">
      <c r="B940" s="422"/>
      <c r="C940" s="422"/>
      <c r="G940" s="2">
        <f>+G939+E940-F940</f>
        <v>115.39999999999998</v>
      </c>
    </row>
    <row r="941" spans="2:7">
      <c r="B941" s="422"/>
      <c r="C941" s="422"/>
      <c r="G941" s="2">
        <f>+G940+E941-F941</f>
        <v>115.39999999999998</v>
      </c>
    </row>
    <row r="942" spans="2:7">
      <c r="B942" s="422"/>
      <c r="C942" s="422"/>
      <c r="G942" s="2">
        <f>+G941+E942-F942</f>
        <v>115.39999999999998</v>
      </c>
    </row>
    <row r="943" spans="2:7">
      <c r="B943" s="422"/>
      <c r="C943" s="422"/>
      <c r="G943" s="2">
        <f>+G942+E943-F943</f>
        <v>115.39999999999998</v>
      </c>
    </row>
    <row r="944" spans="2:7">
      <c r="B944" s="422"/>
      <c r="C944" s="422"/>
      <c r="G944" s="2">
        <f>+G943+E944-F944</f>
        <v>115.39999999999998</v>
      </c>
    </row>
    <row r="945" spans="2:7">
      <c r="B945" s="422"/>
      <c r="C945" s="422"/>
      <c r="G945" s="2">
        <f>+G944+E945-F945</f>
        <v>115.39999999999998</v>
      </c>
    </row>
    <row r="946" spans="2:7">
      <c r="B946" s="422"/>
      <c r="C946" s="422"/>
      <c r="G946" s="2">
        <f>+G945+E946-F946</f>
        <v>115.39999999999998</v>
      </c>
    </row>
    <row r="947" spans="2:7">
      <c r="B947" s="422"/>
      <c r="C947" s="422"/>
      <c r="G947" s="2">
        <f>+G946+E947-F947</f>
        <v>115.39999999999998</v>
      </c>
    </row>
    <row r="948" spans="2:7">
      <c r="B948" s="422"/>
      <c r="C948" s="422"/>
      <c r="G948" s="2">
        <f>+G947+E948-F948</f>
        <v>115.39999999999998</v>
      </c>
    </row>
    <row r="949" spans="2:7">
      <c r="B949" s="422"/>
      <c r="C949" s="422"/>
      <c r="G949" s="2">
        <f>+G948+E949-F949</f>
        <v>115.39999999999998</v>
      </c>
    </row>
    <row r="950" spans="2:7">
      <c r="B950" s="422"/>
      <c r="C950" s="422"/>
      <c r="G950" s="2">
        <f>+G949+E950-F950</f>
        <v>115.39999999999998</v>
      </c>
    </row>
    <row r="951" spans="2:7">
      <c r="B951" s="422"/>
      <c r="C951" s="422"/>
      <c r="G951" s="2">
        <f>+G950+E951-F951</f>
        <v>115.39999999999998</v>
      </c>
    </row>
    <row r="952" spans="2:7">
      <c r="B952" s="422"/>
      <c r="C952" s="422"/>
      <c r="G952" s="2">
        <f>+G951+E952-F952</f>
        <v>115.39999999999998</v>
      </c>
    </row>
    <row r="953" spans="2:7">
      <c r="B953" s="422"/>
      <c r="C953" s="422"/>
      <c r="G953" s="2">
        <f>+G952+E953-F953</f>
        <v>115.39999999999998</v>
      </c>
    </row>
    <row r="954" spans="2:7">
      <c r="B954" s="422"/>
      <c r="C954" s="422"/>
      <c r="G954" s="2">
        <f>+G953+E954-F954</f>
        <v>115.39999999999998</v>
      </c>
    </row>
    <row r="955" spans="2:7">
      <c r="B955" s="422"/>
      <c r="C955" s="422"/>
      <c r="G955" s="2">
        <f>+G954+E955-F955</f>
        <v>115.39999999999998</v>
      </c>
    </row>
    <row r="956" spans="2:7">
      <c r="B956" s="422"/>
      <c r="C956" s="422"/>
      <c r="G956" s="2">
        <f>+G955+E956-F956</f>
        <v>115.39999999999998</v>
      </c>
    </row>
    <row r="957" spans="2:7">
      <c r="B957" s="422"/>
      <c r="C957" s="422"/>
      <c r="G957" s="2">
        <f>+G956+E957-F957</f>
        <v>115.39999999999998</v>
      </c>
    </row>
    <row r="958" spans="2:7">
      <c r="B958" s="422"/>
      <c r="C958" s="422"/>
      <c r="G958" s="2">
        <f>+G957+E958-F958</f>
        <v>115.39999999999998</v>
      </c>
    </row>
    <row r="959" spans="2:7">
      <c r="B959" s="422"/>
      <c r="C959" s="422"/>
      <c r="G959" s="2">
        <f>+G958+E959-F959</f>
        <v>115.39999999999998</v>
      </c>
    </row>
    <row r="960" spans="2:7">
      <c r="B960" s="422"/>
      <c r="C960" s="422"/>
      <c r="G960" s="2">
        <f>+G959+E960-F960</f>
        <v>115.39999999999998</v>
      </c>
    </row>
    <row r="961" spans="2:7">
      <c r="B961" s="422"/>
      <c r="C961" s="422"/>
      <c r="G961" s="2">
        <f>+G960+E961-F961</f>
        <v>115.39999999999998</v>
      </c>
    </row>
    <row r="962" spans="2:7">
      <c r="B962" s="422"/>
      <c r="C962" s="422"/>
      <c r="G962" s="2">
        <f>+G961+E962-F962</f>
        <v>115.39999999999998</v>
      </c>
    </row>
    <row r="963" spans="2:7">
      <c r="B963" s="422"/>
      <c r="C963" s="422"/>
      <c r="G963" s="2">
        <f>+G962+E963-F963</f>
        <v>115.39999999999998</v>
      </c>
    </row>
    <row r="964" spans="2:7">
      <c r="B964" s="422"/>
      <c r="C964" s="422"/>
      <c r="G964" s="2">
        <f>+G963+E964-F964</f>
        <v>115.39999999999998</v>
      </c>
    </row>
    <row r="965" spans="2:7">
      <c r="B965" s="422"/>
      <c r="C965" s="422"/>
      <c r="G965" s="2">
        <f>+G964+E965-F965</f>
        <v>115.39999999999998</v>
      </c>
    </row>
    <row r="966" spans="2:7">
      <c r="B966" s="422"/>
      <c r="C966" s="422"/>
      <c r="G966" s="2">
        <f>+G965+E966-F966</f>
        <v>115.39999999999998</v>
      </c>
    </row>
    <row r="967" spans="2:7">
      <c r="B967" s="422"/>
      <c r="C967" s="422"/>
      <c r="G967" s="2">
        <f>+G966+E967-F967</f>
        <v>115.39999999999998</v>
      </c>
    </row>
    <row r="968" spans="2:7">
      <c r="B968" s="422"/>
      <c r="C968" s="422"/>
      <c r="G968" s="2">
        <f>+G967+E968-F968</f>
        <v>115.39999999999998</v>
      </c>
    </row>
    <row r="969" spans="2:7">
      <c r="B969" s="422"/>
      <c r="C969" s="422"/>
      <c r="G969" s="2">
        <f>+G968+E969-F969</f>
        <v>115.39999999999998</v>
      </c>
    </row>
    <row r="970" spans="2:7">
      <c r="B970" s="422"/>
      <c r="C970" s="422"/>
      <c r="G970" s="2">
        <f>+G969+E970-F970</f>
        <v>115.39999999999998</v>
      </c>
    </row>
    <row r="971" spans="2:7">
      <c r="B971" s="422"/>
      <c r="C971" s="422"/>
      <c r="G971" s="2">
        <f>+G970+E971-F971</f>
        <v>115.39999999999998</v>
      </c>
    </row>
    <row r="972" spans="2:7">
      <c r="B972" s="422"/>
      <c r="C972" s="422"/>
      <c r="G972" s="2">
        <f>+G971+E972-F972</f>
        <v>115.39999999999998</v>
      </c>
    </row>
    <row r="973" spans="2:7">
      <c r="B973" s="422"/>
      <c r="C973" s="422"/>
      <c r="G973" s="2">
        <f>+G972+E973-F973</f>
        <v>115.39999999999998</v>
      </c>
    </row>
    <row r="974" spans="2:7">
      <c r="B974" s="422"/>
      <c r="C974" s="422"/>
      <c r="G974" s="2">
        <f>+G973+E974-F974</f>
        <v>115.39999999999998</v>
      </c>
    </row>
    <row r="975" spans="2:7">
      <c r="B975" s="422"/>
      <c r="C975" s="422"/>
      <c r="G975" s="2">
        <f>+G974+E975-F975</f>
        <v>115.39999999999998</v>
      </c>
    </row>
    <row r="976" spans="2:7">
      <c r="B976" s="422"/>
      <c r="C976" s="422"/>
      <c r="G976" s="2">
        <f>+G975+E976-F976</f>
        <v>115.39999999999998</v>
      </c>
    </row>
    <row r="977" spans="2:7">
      <c r="B977" s="422"/>
      <c r="C977" s="422"/>
      <c r="G977" s="2">
        <f>+G976+E977-F977</f>
        <v>115.39999999999998</v>
      </c>
    </row>
    <row r="978" spans="2:7">
      <c r="B978" s="422"/>
      <c r="C978" s="422"/>
      <c r="G978" s="2">
        <f>+G977+E978-F978</f>
        <v>115.39999999999998</v>
      </c>
    </row>
    <row r="979" spans="2:7">
      <c r="B979" s="422"/>
      <c r="C979" s="422"/>
      <c r="G979" s="2">
        <f>+G978+E979-F979</f>
        <v>115.39999999999998</v>
      </c>
    </row>
    <row r="980" spans="2:7">
      <c r="B980" s="422"/>
      <c r="C980" s="422"/>
      <c r="G980" s="2">
        <f>+G979+E980-F980</f>
        <v>115.39999999999998</v>
      </c>
    </row>
    <row r="981" spans="2:7">
      <c r="B981" s="422"/>
      <c r="C981" s="422"/>
      <c r="G981" s="2">
        <f>+G980+E981-F981</f>
        <v>115.39999999999998</v>
      </c>
    </row>
    <row r="982" spans="2:7">
      <c r="B982" s="422"/>
      <c r="C982" s="422"/>
      <c r="G982" s="2">
        <f>+G981+E982-F982</f>
        <v>115.39999999999998</v>
      </c>
    </row>
    <row r="983" spans="2:7">
      <c r="B983" s="422"/>
      <c r="C983" s="422"/>
      <c r="G983" s="2">
        <f>+G982+E983-F983</f>
        <v>115.39999999999998</v>
      </c>
    </row>
    <row r="984" spans="2:7">
      <c r="B984" s="422"/>
      <c r="C984" s="422"/>
      <c r="G984" s="2">
        <f>+G983+E984-F984</f>
        <v>115.39999999999998</v>
      </c>
    </row>
    <row r="985" spans="2:7">
      <c r="B985" s="422"/>
      <c r="C985" s="422"/>
      <c r="G985" s="2">
        <f>+G984+E985-F985</f>
        <v>115.39999999999998</v>
      </c>
    </row>
    <row r="986" spans="2:7">
      <c r="B986" s="422"/>
      <c r="C986" s="422"/>
      <c r="G986" s="2">
        <f>+G985+E986-F986</f>
        <v>115.39999999999998</v>
      </c>
    </row>
    <row r="987" spans="2:7">
      <c r="B987" s="422"/>
      <c r="C987" s="422"/>
      <c r="G987" s="2">
        <f>+G986+E987-F987</f>
        <v>115.39999999999998</v>
      </c>
    </row>
    <row r="988" spans="2:7">
      <c r="B988" s="422"/>
      <c r="C988" s="422"/>
      <c r="G988" s="2">
        <f>+G987+E988-F988</f>
        <v>115.39999999999998</v>
      </c>
    </row>
    <row r="989" spans="2:7">
      <c r="B989" s="422"/>
      <c r="C989" s="422"/>
      <c r="G989" s="2">
        <f>+G988+E989-F989</f>
        <v>115.39999999999998</v>
      </c>
    </row>
    <row r="990" spans="2:7">
      <c r="B990" s="422"/>
      <c r="C990" s="422"/>
      <c r="G990" s="2">
        <f>+G989+E990-F990</f>
        <v>115.39999999999998</v>
      </c>
    </row>
    <row r="991" spans="2:7">
      <c r="B991" s="422"/>
      <c r="C991" s="422"/>
      <c r="G991" s="2">
        <f>+G990+E991-F991</f>
        <v>115.39999999999998</v>
      </c>
    </row>
    <row r="992" spans="2:7">
      <c r="B992" s="422"/>
      <c r="C992" s="422"/>
      <c r="G992" s="2">
        <f>+G991+E992-F992</f>
        <v>115.39999999999998</v>
      </c>
    </row>
    <row r="993" spans="2:7">
      <c r="B993" s="422"/>
      <c r="C993" s="422"/>
      <c r="G993" s="2">
        <f>+G992+E993-F993</f>
        <v>115.39999999999998</v>
      </c>
    </row>
    <row r="994" spans="2:7">
      <c r="B994" s="422"/>
      <c r="C994" s="422"/>
      <c r="G994" s="2">
        <f>+G993+E994-F994</f>
        <v>115.39999999999998</v>
      </c>
    </row>
    <row r="995" spans="2:7">
      <c r="B995" s="422"/>
      <c r="C995" s="422"/>
      <c r="G995" s="2">
        <f>+G994+E995-F995</f>
        <v>115.39999999999998</v>
      </c>
    </row>
    <row r="996" spans="2:7">
      <c r="B996" s="422"/>
      <c r="C996" s="422"/>
      <c r="G996" s="2">
        <f>+G995+E996-F996</f>
        <v>115.39999999999998</v>
      </c>
    </row>
    <row r="997" spans="2:7">
      <c r="B997" s="422"/>
      <c r="C997" s="422"/>
      <c r="G997" s="2">
        <f>+G996+E997-F997</f>
        <v>115.39999999999998</v>
      </c>
    </row>
    <row r="998" spans="2:7">
      <c r="B998" s="422"/>
      <c r="C998" s="422"/>
      <c r="G998" s="2">
        <f>+G997+E998-F998</f>
        <v>115.39999999999998</v>
      </c>
    </row>
    <row r="999" spans="2:7">
      <c r="B999" s="422"/>
      <c r="C999" s="422"/>
      <c r="G999" s="2">
        <f>+G998+E999-F999</f>
        <v>115.39999999999998</v>
      </c>
    </row>
    <row r="1000" spans="2:7">
      <c r="B1000" s="422"/>
      <c r="C1000" s="422"/>
      <c r="G1000" s="2">
        <f>+G999+E1000-F1000</f>
        <v>115.39999999999998</v>
      </c>
    </row>
    <row r="1001" spans="2:7">
      <c r="B1001" s="422"/>
      <c r="C1001" s="422"/>
      <c r="G1001" s="2">
        <f>+G1000+E1001-F1001</f>
        <v>115.39999999999998</v>
      </c>
    </row>
    <row r="1002" spans="2:7">
      <c r="B1002" s="422"/>
      <c r="C1002" s="422"/>
      <c r="G1002" s="2">
        <f>+G1001+E1002-F1002</f>
        <v>115.39999999999998</v>
      </c>
    </row>
    <row r="1003" spans="2:7">
      <c r="B1003" s="422"/>
      <c r="C1003" s="422"/>
      <c r="G1003" s="2">
        <f>+G1002+E1003-F1003</f>
        <v>115.39999999999998</v>
      </c>
    </row>
    <row r="1004" spans="2:7">
      <c r="B1004" s="422"/>
      <c r="C1004" s="422"/>
      <c r="G1004" s="2">
        <f>+G1003+E1004-F1004</f>
        <v>115.39999999999998</v>
      </c>
    </row>
    <row r="1005" spans="2:7">
      <c r="B1005" s="422"/>
      <c r="C1005" s="422"/>
      <c r="G1005" s="2">
        <f>+G1004+E1005-F1005</f>
        <v>115.39999999999998</v>
      </c>
    </row>
    <row r="1006" spans="2:7">
      <c r="B1006" s="422"/>
      <c r="C1006" s="422"/>
      <c r="G1006" s="2">
        <f>+G1005+E1006-F1006</f>
        <v>115.39999999999998</v>
      </c>
    </row>
    <row r="1007" spans="2:7">
      <c r="B1007" s="422"/>
      <c r="C1007" s="422"/>
      <c r="G1007" s="2">
        <f>+G1006+E1007-F1007</f>
        <v>115.39999999999998</v>
      </c>
    </row>
    <row r="1008" spans="2:7">
      <c r="B1008" s="422"/>
      <c r="C1008" s="422"/>
      <c r="G1008" s="2">
        <f>+G1007+E1008-F1008</f>
        <v>115.39999999999998</v>
      </c>
    </row>
    <row r="1009" spans="2:7">
      <c r="B1009" s="422"/>
      <c r="C1009" s="422"/>
      <c r="G1009" s="2">
        <f>+G1008+E1009-F1009</f>
        <v>115.39999999999998</v>
      </c>
    </row>
    <row r="1010" spans="2:7">
      <c r="B1010" s="422"/>
      <c r="C1010" s="422"/>
      <c r="G1010" s="2">
        <f>+G1009+E1010-F1010</f>
        <v>115.39999999999998</v>
      </c>
    </row>
    <row r="1011" spans="2:7">
      <c r="B1011" s="422"/>
      <c r="C1011" s="422"/>
      <c r="G1011" s="2">
        <f>+G1010+E1011-F1011</f>
        <v>115.39999999999998</v>
      </c>
    </row>
    <row r="1012" spans="2:7">
      <c r="B1012" s="422"/>
      <c r="C1012" s="422"/>
      <c r="G1012" s="2">
        <f>+G1011+E1012-F1012</f>
        <v>115.39999999999998</v>
      </c>
    </row>
    <row r="1013" spans="2:7">
      <c r="B1013" s="422"/>
      <c r="C1013" s="422"/>
      <c r="G1013" s="2">
        <f>+G1012+E1013-F1013</f>
        <v>115.39999999999998</v>
      </c>
    </row>
    <row r="1014" spans="2:7">
      <c r="B1014" s="422"/>
      <c r="C1014" s="422"/>
      <c r="G1014" s="2">
        <f>+G1013+E1014-F1014</f>
        <v>115.39999999999998</v>
      </c>
    </row>
    <row r="1015" spans="2:7">
      <c r="B1015" s="422"/>
      <c r="C1015" s="422"/>
      <c r="G1015" s="2">
        <f>+G1014+E1015-F1015</f>
        <v>115.39999999999998</v>
      </c>
    </row>
    <row r="1016" spans="2:7">
      <c r="B1016" s="422"/>
      <c r="C1016" s="422"/>
      <c r="G1016" s="2">
        <f>+G1015+E1016-F1016</f>
        <v>115.39999999999998</v>
      </c>
    </row>
    <row r="1017" spans="2:7">
      <c r="B1017" s="422"/>
      <c r="C1017" s="422"/>
      <c r="G1017" s="2">
        <f>+G1016+E1017-F1017</f>
        <v>115.39999999999998</v>
      </c>
    </row>
    <row r="1018" spans="2:7">
      <c r="B1018" s="422"/>
      <c r="C1018" s="422"/>
      <c r="G1018" s="2">
        <f>+G1017+E1018-F1018</f>
        <v>115.39999999999998</v>
      </c>
    </row>
    <row r="1019" spans="2:7">
      <c r="B1019" s="422"/>
      <c r="C1019" s="422"/>
      <c r="G1019" s="2">
        <f>+G1018+E1019-F1019</f>
        <v>115.39999999999998</v>
      </c>
    </row>
    <row r="1020" spans="2:7">
      <c r="B1020" s="422"/>
      <c r="C1020" s="422"/>
      <c r="G1020" s="2">
        <f>+G1019+E1020-F1020</f>
        <v>115.39999999999998</v>
      </c>
    </row>
    <row r="1021" spans="2:7">
      <c r="B1021" s="422"/>
      <c r="C1021" s="422"/>
      <c r="G1021" s="2">
        <f>+G1020+E1021-F1021</f>
        <v>115.39999999999998</v>
      </c>
    </row>
    <row r="1022" spans="2:7">
      <c r="B1022" s="422"/>
      <c r="C1022" s="422"/>
      <c r="G1022" s="2">
        <f>+G1021+E1022-F1022</f>
        <v>115.39999999999998</v>
      </c>
    </row>
    <row r="1023" spans="2:7">
      <c r="B1023" s="422"/>
      <c r="C1023" s="422"/>
      <c r="G1023" s="2">
        <f>+G1022+E1023-F1023</f>
        <v>115.39999999999998</v>
      </c>
    </row>
    <row r="1024" spans="2:7">
      <c r="B1024" s="422"/>
      <c r="C1024" s="422"/>
      <c r="G1024" s="2">
        <f>+G1023+E1024-F1024</f>
        <v>115.39999999999998</v>
      </c>
    </row>
    <row r="1025" spans="2:7">
      <c r="B1025" s="422"/>
      <c r="C1025" s="422"/>
      <c r="G1025" s="2">
        <f>+G1024+E1025-F1025</f>
        <v>115.39999999999998</v>
      </c>
    </row>
    <row r="1026" spans="2:7">
      <c r="B1026" s="422"/>
      <c r="C1026" s="422"/>
      <c r="G1026" s="2">
        <f>+G1025+E1026-F1026</f>
        <v>115.39999999999998</v>
      </c>
    </row>
    <row r="1027" spans="2:7">
      <c r="B1027" s="422"/>
      <c r="C1027" s="422"/>
      <c r="G1027" s="2">
        <f>+G1026+E1027-F1027</f>
        <v>115.39999999999998</v>
      </c>
    </row>
    <row r="1028" spans="2:7">
      <c r="B1028" s="422"/>
      <c r="C1028" s="422"/>
      <c r="G1028" s="2">
        <f>+G1027+E1028-F1028</f>
        <v>115.39999999999998</v>
      </c>
    </row>
    <row r="1029" spans="2:7">
      <c r="B1029" s="422"/>
      <c r="C1029" s="422"/>
      <c r="G1029" s="2">
        <f>+G1028+E1029-F1029</f>
        <v>115.39999999999998</v>
      </c>
    </row>
    <row r="1030" spans="2:7">
      <c r="B1030" s="422"/>
      <c r="C1030" s="422"/>
      <c r="G1030" s="2">
        <f>+G1029+E1030-F1030</f>
        <v>115.39999999999998</v>
      </c>
    </row>
    <row r="1031" spans="2:7">
      <c r="B1031" s="422"/>
      <c r="C1031" s="422"/>
      <c r="G1031" s="2">
        <f>+G1030+E1031-F1031</f>
        <v>115.39999999999998</v>
      </c>
    </row>
    <row r="1032" spans="2:7">
      <c r="B1032" s="422"/>
      <c r="C1032" s="422"/>
      <c r="G1032" s="2">
        <f>+G1031+E1032-F1032</f>
        <v>115.39999999999998</v>
      </c>
    </row>
    <row r="1033" spans="2:7">
      <c r="B1033" s="422"/>
      <c r="C1033" s="422"/>
      <c r="G1033" s="2">
        <f>+G1032+E1033-F1033</f>
        <v>115.39999999999998</v>
      </c>
    </row>
    <row r="1034" spans="2:7">
      <c r="B1034" s="422"/>
      <c r="C1034" s="422"/>
      <c r="G1034" s="2">
        <f>+G1033+E1034-F1034</f>
        <v>115.39999999999998</v>
      </c>
    </row>
    <row r="1035" spans="2:7">
      <c r="B1035" s="422"/>
      <c r="C1035" s="422"/>
      <c r="G1035" s="2">
        <f>+G1034+E1035-F1035</f>
        <v>115.39999999999998</v>
      </c>
    </row>
    <row r="1036" spans="2:7">
      <c r="B1036" s="422"/>
      <c r="C1036" s="422"/>
      <c r="G1036" s="2">
        <f>+G1035+E1036-F1036</f>
        <v>115.39999999999998</v>
      </c>
    </row>
    <row r="1037" spans="2:7">
      <c r="B1037" s="422"/>
      <c r="C1037" s="422"/>
      <c r="G1037" s="2">
        <f>+G1036+E1037-F1037</f>
        <v>115.39999999999998</v>
      </c>
    </row>
    <row r="1038" spans="2:7">
      <c r="B1038" s="422"/>
      <c r="C1038" s="422"/>
      <c r="G1038" s="2">
        <f>+G1037+E1038-F1038</f>
        <v>115.39999999999998</v>
      </c>
    </row>
    <row r="1039" spans="2:7">
      <c r="B1039" s="422"/>
      <c r="C1039" s="422"/>
      <c r="G1039" s="2">
        <f>+G1038+E1039-F1039</f>
        <v>115.39999999999998</v>
      </c>
    </row>
    <row r="1040" spans="2:7">
      <c r="B1040" s="422"/>
      <c r="C1040" s="422"/>
      <c r="G1040" s="2">
        <f>+G1039+E1040-F1040</f>
        <v>115.39999999999998</v>
      </c>
    </row>
    <row r="1041" spans="2:7">
      <c r="B1041" s="422"/>
      <c r="C1041" s="422"/>
      <c r="G1041" s="2">
        <f>+G1040+E1041-F1041</f>
        <v>115.39999999999998</v>
      </c>
    </row>
    <row r="1042" spans="2:7">
      <c r="B1042" s="422"/>
      <c r="C1042" s="422"/>
      <c r="G1042" s="2">
        <f>+G1041+E1042-F1042</f>
        <v>115.39999999999998</v>
      </c>
    </row>
    <row r="1043" spans="2:7">
      <c r="B1043" s="422"/>
      <c r="C1043" s="422"/>
      <c r="G1043" s="2">
        <f>+G1042+E1043-F1043</f>
        <v>115.39999999999998</v>
      </c>
    </row>
    <row r="1044" spans="2:7">
      <c r="B1044" s="422"/>
      <c r="C1044" s="422"/>
      <c r="G1044" s="2">
        <f>+G1043+E1044-F1044</f>
        <v>115.39999999999998</v>
      </c>
    </row>
    <row r="1045" spans="2:7">
      <c r="B1045" s="422"/>
      <c r="C1045" s="422"/>
      <c r="G1045" s="2">
        <f>+G1044+E1045-F1045</f>
        <v>115.39999999999998</v>
      </c>
    </row>
    <row r="1046" spans="2:7">
      <c r="B1046" s="422"/>
      <c r="C1046" s="422"/>
      <c r="G1046" s="2">
        <f>+G1045+E1046-F1046</f>
        <v>115.39999999999998</v>
      </c>
    </row>
    <row r="1047" spans="2:7">
      <c r="B1047" s="422"/>
      <c r="C1047" s="422"/>
      <c r="G1047" s="2">
        <f>+G1046+E1047-F1047</f>
        <v>115.39999999999998</v>
      </c>
    </row>
    <row r="1048" spans="2:7">
      <c r="B1048" s="422"/>
      <c r="C1048" s="422"/>
      <c r="G1048" s="2">
        <f>+G1047+E1048-F1048</f>
        <v>115.39999999999998</v>
      </c>
    </row>
    <row r="1049" spans="2:7">
      <c r="B1049" s="422"/>
      <c r="C1049" s="422"/>
      <c r="G1049" s="2">
        <f>+G1048+E1049-F1049</f>
        <v>115.39999999999998</v>
      </c>
    </row>
    <row r="1050" spans="2:7">
      <c r="B1050" s="422"/>
      <c r="C1050" s="422"/>
      <c r="G1050" s="2">
        <f>+G1049+E1050-F1050</f>
        <v>115.39999999999998</v>
      </c>
    </row>
    <row r="1051" spans="2:7">
      <c r="B1051" s="422"/>
      <c r="C1051" s="422"/>
      <c r="G1051" s="2">
        <f>+G1050+E1051-F1051</f>
        <v>115.39999999999998</v>
      </c>
    </row>
    <row r="1052" spans="2:7">
      <c r="B1052" s="422"/>
      <c r="C1052" s="422"/>
      <c r="G1052" s="2">
        <f>+G1051+E1052-F1052</f>
        <v>115.39999999999998</v>
      </c>
    </row>
    <row r="1053" spans="2:7">
      <c r="B1053" s="422"/>
      <c r="C1053" s="422"/>
      <c r="G1053" s="2">
        <f>+G1052+E1053-F1053</f>
        <v>115.39999999999998</v>
      </c>
    </row>
    <row r="1054" spans="2:7">
      <c r="B1054" s="422"/>
      <c r="C1054" s="422"/>
      <c r="G1054" s="2">
        <f>+G1053+E1054-F1054</f>
        <v>115.39999999999998</v>
      </c>
    </row>
    <row r="1055" spans="2:7">
      <c r="B1055" s="422"/>
      <c r="C1055" s="422"/>
      <c r="G1055" s="2">
        <f>+G1054+E1055-F1055</f>
        <v>115.39999999999998</v>
      </c>
    </row>
    <row r="1056" spans="2:7">
      <c r="B1056" s="422"/>
      <c r="C1056" s="422"/>
      <c r="G1056" s="2">
        <f>+G1055+E1056-F1056</f>
        <v>115.39999999999998</v>
      </c>
    </row>
    <row r="1057" spans="2:7">
      <c r="B1057" s="422"/>
      <c r="C1057" s="422"/>
      <c r="G1057" s="2">
        <f>+G1056+E1057-F1057</f>
        <v>115.39999999999998</v>
      </c>
    </row>
    <row r="1058" spans="2:7">
      <c r="B1058" s="422"/>
      <c r="C1058" s="422"/>
      <c r="G1058" s="2">
        <f>+G1057+E1058-F1058</f>
        <v>115.39999999999998</v>
      </c>
    </row>
    <row r="1059" spans="2:7">
      <c r="B1059" s="422"/>
      <c r="C1059" s="422"/>
      <c r="G1059" s="2">
        <f>+G1058+E1059-F1059</f>
        <v>115.39999999999998</v>
      </c>
    </row>
    <row r="1060" spans="2:7">
      <c r="B1060" s="422"/>
      <c r="C1060" s="422"/>
      <c r="G1060" s="2">
        <f>+G1059+E1060-F1060</f>
        <v>115.39999999999998</v>
      </c>
    </row>
    <row r="1061" spans="2:7">
      <c r="B1061" s="422"/>
      <c r="C1061" s="422"/>
      <c r="G1061" s="2">
        <f>+G1060+E1061-F1061</f>
        <v>115.39999999999998</v>
      </c>
    </row>
    <row r="1062" spans="2:7">
      <c r="B1062" s="422"/>
      <c r="C1062" s="422"/>
      <c r="G1062" s="2">
        <f>+G1061+E1062-F1062</f>
        <v>115.39999999999998</v>
      </c>
    </row>
    <row r="1063" spans="2:7">
      <c r="B1063" s="422"/>
      <c r="C1063" s="422"/>
      <c r="G1063" s="2">
        <f>+G1062+E1063-F1063</f>
        <v>115.39999999999998</v>
      </c>
    </row>
    <row r="1064" spans="2:7">
      <c r="B1064" s="422"/>
      <c r="C1064" s="422"/>
      <c r="G1064" s="2">
        <f>+G1063+E1064-F1064</f>
        <v>115.39999999999998</v>
      </c>
    </row>
    <row r="1065" spans="2:7">
      <c r="B1065" s="422"/>
      <c r="C1065" s="422"/>
      <c r="G1065" s="2">
        <f>+G1064+E1065-F1065</f>
        <v>115.39999999999998</v>
      </c>
    </row>
    <row r="1066" spans="2:7">
      <c r="B1066" s="422"/>
      <c r="C1066" s="422"/>
      <c r="G1066" s="2">
        <f>+G1065+E1066-F1066</f>
        <v>115.39999999999998</v>
      </c>
    </row>
    <row r="1067" spans="2:7">
      <c r="B1067" s="422"/>
      <c r="C1067" s="422"/>
      <c r="G1067" s="2">
        <f>+G1066+E1067-F1067</f>
        <v>115.39999999999998</v>
      </c>
    </row>
    <row r="1068" spans="2:7">
      <c r="B1068" s="422"/>
      <c r="C1068" s="422"/>
      <c r="G1068" s="2">
        <f>+G1067+E1068-F1068</f>
        <v>115.39999999999998</v>
      </c>
    </row>
    <row r="1069" spans="2:7">
      <c r="B1069" s="422"/>
      <c r="C1069" s="422"/>
      <c r="G1069" s="2">
        <f>+G1068+E1069-F1069</f>
        <v>115.39999999999998</v>
      </c>
    </row>
    <row r="1070" spans="2:7">
      <c r="B1070" s="422"/>
      <c r="C1070" s="422"/>
      <c r="G1070" s="2">
        <f>+G1069+E1070-F1070</f>
        <v>115.39999999999998</v>
      </c>
    </row>
    <row r="1071" spans="2:7">
      <c r="B1071" s="422"/>
      <c r="C1071" s="422"/>
      <c r="G1071" s="2">
        <f>+G1070+E1071-F1071</f>
        <v>115.39999999999998</v>
      </c>
    </row>
    <row r="1072" spans="2:7">
      <c r="B1072" s="422"/>
      <c r="C1072" s="422"/>
      <c r="G1072" s="2">
        <f>+G1071+E1072-F1072</f>
        <v>115.39999999999998</v>
      </c>
    </row>
    <row r="1073" spans="2:7">
      <c r="B1073" s="422"/>
      <c r="C1073" s="422"/>
      <c r="G1073" s="2">
        <f>+G1072+E1073-F1073</f>
        <v>115.39999999999998</v>
      </c>
    </row>
    <row r="1074" spans="2:7">
      <c r="B1074" s="422"/>
      <c r="C1074" s="422"/>
      <c r="G1074" s="2">
        <f>+G1073+E1074-F1074</f>
        <v>115.39999999999998</v>
      </c>
    </row>
    <row r="1075" spans="2:7">
      <c r="B1075" s="422"/>
      <c r="C1075" s="422"/>
      <c r="G1075" s="2">
        <f>+G1074+E1075-F1075</f>
        <v>115.39999999999998</v>
      </c>
    </row>
    <row r="1076" spans="2:7">
      <c r="B1076" s="422"/>
      <c r="C1076" s="422"/>
      <c r="G1076" s="2">
        <f>+G1075+E1076-F1076</f>
        <v>115.39999999999998</v>
      </c>
    </row>
    <row r="1077" spans="2:7">
      <c r="B1077" s="422"/>
      <c r="C1077" s="422"/>
      <c r="G1077" s="2">
        <f>+G1076+E1077-F1077</f>
        <v>115.39999999999998</v>
      </c>
    </row>
    <row r="1078" spans="2:7">
      <c r="B1078" s="422"/>
      <c r="C1078" s="422"/>
      <c r="G1078" s="2">
        <f>+G1077+E1078-F1078</f>
        <v>115.39999999999998</v>
      </c>
    </row>
    <row r="1079" spans="2:7">
      <c r="B1079" s="422"/>
      <c r="C1079" s="422"/>
      <c r="G1079" s="2">
        <f>+G1078+E1079-F1079</f>
        <v>115.39999999999998</v>
      </c>
    </row>
    <row r="1080" spans="2:7">
      <c r="B1080" s="422"/>
      <c r="C1080" s="422"/>
      <c r="G1080" s="2">
        <f>+G1079+E1080-F1080</f>
        <v>115.39999999999998</v>
      </c>
    </row>
    <row r="1081" spans="2:7">
      <c r="B1081" s="422"/>
      <c r="C1081" s="422"/>
      <c r="G1081" s="2">
        <f>+G1080+E1081-F1081</f>
        <v>115.39999999999998</v>
      </c>
    </row>
    <row r="1082" spans="2:7">
      <c r="B1082" s="422"/>
      <c r="C1082" s="422"/>
      <c r="G1082" s="2">
        <f>+G1081+E1082-F1082</f>
        <v>115.39999999999998</v>
      </c>
    </row>
    <row r="1083" spans="2:7">
      <c r="B1083" s="422"/>
      <c r="C1083" s="422"/>
      <c r="G1083" s="2">
        <f>+G1082+E1083-F1083</f>
        <v>115.39999999999998</v>
      </c>
    </row>
    <row r="1084" spans="2:7">
      <c r="B1084" s="422"/>
      <c r="C1084" s="422"/>
      <c r="G1084" s="2">
        <f>+G1083+E1084-F1084</f>
        <v>115.39999999999998</v>
      </c>
    </row>
    <row r="1085" spans="2:7">
      <c r="B1085" s="422"/>
      <c r="C1085" s="422"/>
      <c r="G1085" s="2">
        <f>+G1084+E1085-F1085</f>
        <v>115.39999999999998</v>
      </c>
    </row>
    <row r="1086" spans="2:7">
      <c r="B1086" s="422"/>
      <c r="C1086" s="422"/>
      <c r="G1086" s="2">
        <f>+G1085+E1086-F1086</f>
        <v>115.39999999999998</v>
      </c>
    </row>
    <row r="1087" spans="2:7">
      <c r="B1087" s="422"/>
      <c r="C1087" s="422"/>
      <c r="G1087" s="2">
        <f>+G1086+E1087-F1087</f>
        <v>115.39999999999998</v>
      </c>
    </row>
    <row r="1088" spans="2:7">
      <c r="B1088" s="422"/>
      <c r="C1088" s="422"/>
      <c r="G1088" s="2">
        <f>+G1087+E1088-F1088</f>
        <v>115.39999999999998</v>
      </c>
    </row>
    <row r="1089" spans="2:7">
      <c r="B1089" s="422"/>
      <c r="C1089" s="422"/>
      <c r="G1089" s="2">
        <f>+G1088+E1089-F1089</f>
        <v>115.39999999999998</v>
      </c>
    </row>
    <row r="1090" spans="2:7">
      <c r="B1090" s="422"/>
      <c r="C1090" s="422"/>
      <c r="G1090" s="2">
        <f>+G1089+E1090-F1090</f>
        <v>115.39999999999998</v>
      </c>
    </row>
    <row r="1091" spans="2:7">
      <c r="B1091" s="422"/>
      <c r="C1091" s="422"/>
      <c r="G1091" s="2">
        <f>+G1090+E1091-F1091</f>
        <v>115.39999999999998</v>
      </c>
    </row>
    <row r="1092" spans="2:7">
      <c r="B1092" s="422"/>
      <c r="C1092" s="422"/>
      <c r="G1092" s="2">
        <f>+G1091+E1092-F1092</f>
        <v>115.39999999999998</v>
      </c>
    </row>
    <row r="1093" spans="2:7">
      <c r="B1093" s="422"/>
      <c r="C1093" s="422"/>
      <c r="G1093" s="2">
        <f>+G1092+E1093-F1093</f>
        <v>115.39999999999998</v>
      </c>
    </row>
    <row r="1094" spans="2:7">
      <c r="B1094" s="422"/>
      <c r="C1094" s="422"/>
      <c r="G1094" s="2">
        <f>+G1093+E1094-F1094</f>
        <v>115.39999999999998</v>
      </c>
    </row>
    <row r="1095" spans="2:7">
      <c r="B1095" s="422"/>
      <c r="C1095" s="422"/>
      <c r="G1095" s="2">
        <f>+G1094+E1095-F1095</f>
        <v>115.39999999999998</v>
      </c>
    </row>
    <row r="1096" spans="2:7">
      <c r="B1096" s="422"/>
      <c r="C1096" s="422"/>
      <c r="G1096" s="2">
        <f>+G1095+E1096-F1096</f>
        <v>115.39999999999998</v>
      </c>
    </row>
    <row r="1097" spans="2:7">
      <c r="B1097" s="422"/>
      <c r="C1097" s="422"/>
      <c r="G1097" s="2">
        <f>+G1096+E1097-F1097</f>
        <v>115.39999999999998</v>
      </c>
    </row>
    <row r="1098" spans="2:7">
      <c r="B1098" s="422"/>
      <c r="C1098" s="422"/>
      <c r="G1098" s="2">
        <f>+G1097+E1098-F1098</f>
        <v>115.39999999999998</v>
      </c>
    </row>
    <row r="1099" spans="2:7">
      <c r="B1099" s="422"/>
      <c r="C1099" s="422"/>
      <c r="G1099" s="2">
        <f>+G1098+E1099-F1099</f>
        <v>115.39999999999998</v>
      </c>
    </row>
    <row r="1100" spans="2:7">
      <c r="B1100" s="422"/>
      <c r="C1100" s="422"/>
      <c r="G1100" s="2">
        <f>+G1099+E1100-F1100</f>
        <v>115.39999999999998</v>
      </c>
    </row>
    <row r="1101" spans="2:7">
      <c r="B1101" s="422"/>
      <c r="C1101" s="422"/>
      <c r="G1101" s="2">
        <f>+G1100+E1101-F1101</f>
        <v>115.39999999999998</v>
      </c>
    </row>
    <row r="1102" spans="2:7">
      <c r="B1102" s="422"/>
      <c r="C1102" s="422"/>
      <c r="G1102" s="2">
        <f>+G1101+E1102-F1102</f>
        <v>115.39999999999998</v>
      </c>
    </row>
    <row r="1103" spans="2:7">
      <c r="B1103" s="422"/>
      <c r="C1103" s="422"/>
      <c r="G1103" s="2">
        <f>+G1102+E1103-F1103</f>
        <v>115.39999999999998</v>
      </c>
    </row>
    <row r="1104" spans="2:7">
      <c r="B1104" s="422"/>
      <c r="C1104" s="422"/>
      <c r="G1104" s="2">
        <f>+G1103+E1104-F1104</f>
        <v>115.39999999999998</v>
      </c>
    </row>
    <row r="1105" spans="2:7">
      <c r="B1105" s="422"/>
      <c r="C1105" s="422"/>
      <c r="G1105" s="2">
        <f>+G1104+E1105-F1105</f>
        <v>115.39999999999998</v>
      </c>
    </row>
    <row r="1106" spans="2:7">
      <c r="B1106" s="422"/>
      <c r="C1106" s="422"/>
      <c r="G1106" s="2">
        <f>+G1105+E1106-F1106</f>
        <v>115.39999999999998</v>
      </c>
    </row>
    <row r="1107" spans="2:7">
      <c r="B1107" s="422"/>
      <c r="C1107" s="422"/>
      <c r="G1107" s="2">
        <f>+G1106+E1107-F1107</f>
        <v>115.39999999999998</v>
      </c>
    </row>
    <row r="1108" spans="2:7">
      <c r="B1108" s="422"/>
      <c r="C1108" s="422"/>
      <c r="G1108" s="2">
        <f>+G1107+E1108-F1108</f>
        <v>115.39999999999998</v>
      </c>
    </row>
    <row r="1109" spans="2:7">
      <c r="B1109" s="422"/>
      <c r="C1109" s="422"/>
      <c r="G1109" s="2">
        <f>+G1108+E1109-F1109</f>
        <v>115.39999999999998</v>
      </c>
    </row>
    <row r="1110" spans="2:7">
      <c r="B1110" s="422"/>
      <c r="C1110" s="422"/>
      <c r="G1110" s="2">
        <f>+G1109+E1110-F1110</f>
        <v>115.39999999999998</v>
      </c>
    </row>
    <row r="1111" spans="2:7">
      <c r="B1111" s="422"/>
      <c r="C1111" s="422"/>
      <c r="G1111" s="2">
        <f>+G1110+E1111-F1111</f>
        <v>115.39999999999998</v>
      </c>
    </row>
    <row r="1112" spans="2:7">
      <c r="B1112" s="422"/>
      <c r="C1112" s="422"/>
      <c r="G1112" s="2">
        <f>+G1111+E1112-F1112</f>
        <v>115.39999999999998</v>
      </c>
    </row>
    <row r="1113" spans="2:7">
      <c r="B1113" s="422"/>
      <c r="C1113" s="422"/>
      <c r="G1113" s="2">
        <f>+G1112+E1113-F1113</f>
        <v>115.39999999999998</v>
      </c>
    </row>
    <row r="1114" spans="2:7">
      <c r="B1114" s="422"/>
      <c r="C1114" s="422"/>
      <c r="G1114" s="2">
        <f>+G1113+E1114-F1114</f>
        <v>115.39999999999998</v>
      </c>
    </row>
    <row r="1115" spans="2:7">
      <c r="B1115" s="422"/>
      <c r="C1115" s="422"/>
      <c r="G1115" s="2">
        <f>+G1114+E1115-F1115</f>
        <v>115.39999999999998</v>
      </c>
    </row>
    <row r="1116" spans="2:7">
      <c r="B1116" s="422"/>
      <c r="C1116" s="422"/>
      <c r="G1116" s="2">
        <f>+G1115+E1116-F1116</f>
        <v>115.39999999999998</v>
      </c>
    </row>
    <row r="1117" spans="2:7">
      <c r="B1117" s="422"/>
      <c r="C1117" s="422"/>
      <c r="G1117" s="2">
        <f>+G1116+E1117-F1117</f>
        <v>115.39999999999998</v>
      </c>
    </row>
    <row r="1118" spans="2:7">
      <c r="B1118" s="422"/>
      <c r="C1118" s="422"/>
      <c r="G1118" s="2">
        <f>+G1117+E1118-F1118</f>
        <v>115.39999999999998</v>
      </c>
    </row>
    <row r="1119" spans="2:7">
      <c r="B1119" s="422"/>
      <c r="C1119" s="422"/>
      <c r="G1119" s="2">
        <f>+G1118+E1119-F1119</f>
        <v>115.39999999999998</v>
      </c>
    </row>
    <row r="1120" spans="2:7">
      <c r="B1120" s="422"/>
      <c r="C1120" s="422"/>
      <c r="G1120" s="2">
        <f>+G1119+E1120-F1120</f>
        <v>115.39999999999998</v>
      </c>
    </row>
    <row r="1121" spans="2:7">
      <c r="B1121" s="422"/>
      <c r="C1121" s="422"/>
      <c r="G1121" s="2">
        <f>+G1120+E1121-F1121</f>
        <v>115.39999999999998</v>
      </c>
    </row>
    <row r="1122" spans="2:7">
      <c r="B1122" s="422"/>
      <c r="C1122" s="422"/>
      <c r="G1122" s="2">
        <f>+G1121+E1122-F1122</f>
        <v>115.39999999999998</v>
      </c>
    </row>
    <row r="1123" spans="2:7">
      <c r="B1123" s="422"/>
      <c r="C1123" s="422"/>
      <c r="G1123" s="2">
        <f>+G1122+E1123-F1123</f>
        <v>115.39999999999998</v>
      </c>
    </row>
    <row r="1124" spans="2:7">
      <c r="B1124" s="422"/>
      <c r="C1124" s="422"/>
      <c r="G1124" s="2">
        <f>+G1123+E1124-F1124</f>
        <v>115.39999999999998</v>
      </c>
    </row>
    <row r="1125" spans="2:7">
      <c r="B1125" s="422"/>
      <c r="C1125" s="422"/>
      <c r="G1125" s="2">
        <f>+G1124+E1125-F1125</f>
        <v>115.39999999999998</v>
      </c>
    </row>
    <row r="1126" spans="2:7">
      <c r="B1126" s="422"/>
      <c r="C1126" s="422"/>
      <c r="G1126" s="2">
        <f>+G1125+E1126-F1126</f>
        <v>115.39999999999998</v>
      </c>
    </row>
    <row r="1127" spans="2:7">
      <c r="B1127" s="422"/>
      <c r="C1127" s="422"/>
      <c r="G1127" s="2">
        <f>+G1126+E1127-F1127</f>
        <v>115.39999999999998</v>
      </c>
    </row>
    <row r="1128" spans="2:7">
      <c r="B1128" s="422"/>
      <c r="C1128" s="422"/>
      <c r="G1128" s="2">
        <f>+G1127+E1128-F1128</f>
        <v>115.39999999999998</v>
      </c>
    </row>
    <row r="1129" spans="2:7">
      <c r="B1129" s="422"/>
      <c r="C1129" s="422"/>
      <c r="G1129" s="2">
        <f>+G1128+E1129-F1129</f>
        <v>115.39999999999998</v>
      </c>
    </row>
    <row r="1130" spans="2:7">
      <c r="B1130" s="422"/>
      <c r="C1130" s="422"/>
      <c r="G1130" s="2">
        <f>+G1129+E1130-F1130</f>
        <v>115.39999999999998</v>
      </c>
    </row>
    <row r="1131" spans="2:7">
      <c r="B1131" s="422"/>
      <c r="C1131" s="422"/>
      <c r="G1131" s="2">
        <f>+G1130+E1131-F1131</f>
        <v>115.39999999999998</v>
      </c>
    </row>
    <row r="1132" spans="2:7">
      <c r="B1132" s="422"/>
      <c r="C1132" s="422"/>
      <c r="G1132" s="2">
        <f>+G1131+E1132-F1132</f>
        <v>115.39999999999998</v>
      </c>
    </row>
    <row r="1133" spans="2:7">
      <c r="B1133" s="422"/>
      <c r="C1133" s="422"/>
      <c r="G1133" s="2">
        <f>+G1132+E1133-F1133</f>
        <v>115.39999999999998</v>
      </c>
    </row>
    <row r="1134" spans="2:7">
      <c r="B1134" s="422"/>
      <c r="C1134" s="422"/>
      <c r="G1134" s="2">
        <f>+G1133+E1134-F1134</f>
        <v>115.39999999999998</v>
      </c>
    </row>
    <row r="1135" spans="2:7">
      <c r="B1135" s="422"/>
      <c r="C1135" s="422"/>
      <c r="G1135" s="2">
        <f>+G1134+E1135-F1135</f>
        <v>115.39999999999998</v>
      </c>
    </row>
    <row r="1136" spans="2:7">
      <c r="B1136" s="422"/>
      <c r="C1136" s="422"/>
      <c r="G1136" s="2">
        <f>+G1135+E1136-F1136</f>
        <v>115.39999999999998</v>
      </c>
    </row>
    <row r="1137" spans="2:7">
      <c r="B1137" s="422"/>
      <c r="C1137" s="422"/>
      <c r="G1137" s="2">
        <f>+G1136+E1137-F1137</f>
        <v>115.39999999999998</v>
      </c>
    </row>
    <row r="1138" spans="2:7">
      <c r="B1138" s="422"/>
      <c r="C1138" s="422"/>
      <c r="G1138" s="2">
        <f>+G1137+E1138-F1138</f>
        <v>115.39999999999998</v>
      </c>
    </row>
    <row r="1139" spans="2:7">
      <c r="B1139" s="422"/>
      <c r="C1139" s="422"/>
      <c r="G1139" s="2">
        <f>+G1138+E1139-F1139</f>
        <v>115.39999999999998</v>
      </c>
    </row>
    <row r="1140" spans="2:7">
      <c r="B1140" s="422"/>
      <c r="C1140" s="422"/>
      <c r="G1140" s="2">
        <f>+G1139+E1140-F1140</f>
        <v>115.39999999999998</v>
      </c>
    </row>
    <row r="1141" spans="2:7">
      <c r="B1141" s="422"/>
      <c r="C1141" s="422"/>
      <c r="G1141" s="2">
        <f>+G1140+E1141-F1141</f>
        <v>115.39999999999998</v>
      </c>
    </row>
    <row r="1142" spans="2:7">
      <c r="B1142" s="422"/>
      <c r="C1142" s="422"/>
      <c r="G1142" s="2">
        <f>+G1141+E1142-F1142</f>
        <v>115.39999999999998</v>
      </c>
    </row>
    <row r="1143" spans="2:7">
      <c r="B1143" s="422"/>
      <c r="C1143" s="422"/>
      <c r="G1143" s="2">
        <f>+G1142+E1143-F1143</f>
        <v>115.39999999999998</v>
      </c>
    </row>
    <row r="1144" spans="2:7">
      <c r="B1144" s="422"/>
      <c r="C1144" s="422"/>
      <c r="G1144" s="2">
        <f>+G1143+E1144-F1144</f>
        <v>115.39999999999998</v>
      </c>
    </row>
    <row r="1145" spans="2:7">
      <c r="B1145" s="422"/>
      <c r="C1145" s="422"/>
      <c r="G1145" s="2">
        <f>+G1144+E1145-F1145</f>
        <v>115.39999999999998</v>
      </c>
    </row>
    <row r="1146" spans="2:7">
      <c r="B1146" s="422"/>
      <c r="C1146" s="422"/>
      <c r="G1146" s="2">
        <f>+G1145+E1146-F1146</f>
        <v>115.39999999999998</v>
      </c>
    </row>
    <row r="1147" spans="2:7">
      <c r="B1147" s="422"/>
      <c r="C1147" s="422"/>
      <c r="G1147" s="2">
        <f>+G1146+E1147-F1147</f>
        <v>115.39999999999998</v>
      </c>
    </row>
    <row r="1148" spans="2:7">
      <c r="B1148" s="422"/>
      <c r="C1148" s="422"/>
      <c r="G1148" s="2">
        <f>+G1147+E1148-F1148</f>
        <v>115.39999999999998</v>
      </c>
    </row>
    <row r="1149" spans="2:7">
      <c r="B1149" s="422"/>
      <c r="C1149" s="422"/>
      <c r="G1149" s="2">
        <f>+G1148+E1149-F1149</f>
        <v>115.39999999999998</v>
      </c>
    </row>
    <row r="1150" spans="2:7">
      <c r="B1150" s="422"/>
      <c r="C1150" s="422"/>
      <c r="G1150" s="2">
        <f>+G1149+E1150-F1150</f>
        <v>115.39999999999998</v>
      </c>
    </row>
    <row r="1151" spans="2:7">
      <c r="B1151" s="422"/>
      <c r="C1151" s="422"/>
      <c r="G1151" s="2">
        <f>+G1150+E1151-F1151</f>
        <v>115.39999999999998</v>
      </c>
    </row>
    <row r="1152" spans="2:7">
      <c r="B1152" s="422"/>
      <c r="C1152" s="422"/>
      <c r="G1152" s="2">
        <f>+G1151+E1152-F1152</f>
        <v>115.39999999999998</v>
      </c>
    </row>
    <row r="1153" spans="2:7">
      <c r="B1153" s="422"/>
      <c r="C1153" s="422"/>
      <c r="G1153" s="2">
        <f>+G1152+E1153-F1153</f>
        <v>115.39999999999998</v>
      </c>
    </row>
    <row r="1154" spans="2:7">
      <c r="B1154" s="422"/>
      <c r="C1154" s="422"/>
      <c r="G1154" s="2">
        <f>+G1153+E1154-F1154</f>
        <v>115.39999999999998</v>
      </c>
    </row>
    <row r="1155" spans="2:7">
      <c r="B1155" s="422"/>
      <c r="C1155" s="422"/>
      <c r="G1155" s="2">
        <f>+G1154+E1155-F1155</f>
        <v>115.39999999999998</v>
      </c>
    </row>
    <row r="1156" spans="2:7">
      <c r="B1156" s="422"/>
      <c r="C1156" s="422"/>
      <c r="G1156" s="2">
        <f>+G1155+E1156-F1156</f>
        <v>115.39999999999998</v>
      </c>
    </row>
    <row r="1157" spans="2:7">
      <c r="B1157" s="422"/>
      <c r="C1157" s="422"/>
      <c r="G1157" s="2">
        <f>+G1156+E1157-F1157</f>
        <v>115.39999999999998</v>
      </c>
    </row>
    <row r="1158" spans="2:7">
      <c r="B1158" s="422"/>
      <c r="C1158" s="422"/>
      <c r="G1158" s="2">
        <f>+G1157+E1158-F1158</f>
        <v>115.39999999999998</v>
      </c>
    </row>
    <row r="1159" spans="2:7">
      <c r="B1159" s="422"/>
      <c r="C1159" s="422"/>
      <c r="G1159" s="2">
        <f>+G1158+E1159-F1159</f>
        <v>115.39999999999998</v>
      </c>
    </row>
    <row r="1160" spans="2:7">
      <c r="B1160" s="422"/>
      <c r="C1160" s="422"/>
      <c r="G1160" s="2">
        <f>+G1159+E1160-F1160</f>
        <v>115.39999999999998</v>
      </c>
    </row>
    <row r="1161" spans="2:7">
      <c r="B1161" s="422"/>
      <c r="C1161" s="422"/>
      <c r="G1161" s="2">
        <f>+G1160+E1161-F1161</f>
        <v>115.39999999999998</v>
      </c>
    </row>
    <row r="1162" spans="2:7">
      <c r="B1162" s="422"/>
      <c r="C1162" s="422"/>
      <c r="G1162" s="2">
        <f>+G1161+E1162-F1162</f>
        <v>115.39999999999998</v>
      </c>
    </row>
    <row r="1163" spans="2:7">
      <c r="B1163" s="422"/>
      <c r="C1163" s="422"/>
      <c r="G1163" s="2">
        <f>+G1162+E1163-F1163</f>
        <v>115.39999999999998</v>
      </c>
    </row>
    <row r="1164" spans="2:7">
      <c r="B1164" s="422"/>
      <c r="C1164" s="422"/>
      <c r="G1164" s="2">
        <f>+G1163+E1164-F1164</f>
        <v>115.39999999999998</v>
      </c>
    </row>
    <row r="1165" spans="2:7">
      <c r="B1165" s="422"/>
      <c r="C1165" s="422"/>
      <c r="G1165" s="2">
        <f>+G1164+E1165-F1165</f>
        <v>115.39999999999998</v>
      </c>
    </row>
    <row r="1166" spans="2:7">
      <c r="B1166" s="422"/>
      <c r="C1166" s="422"/>
      <c r="G1166" s="2">
        <f>+G1165+E1166-F1166</f>
        <v>115.39999999999998</v>
      </c>
    </row>
    <row r="1167" spans="2:7">
      <c r="B1167" s="422"/>
      <c r="C1167" s="422"/>
      <c r="G1167" s="2">
        <f>+G1166+E1167-F1167</f>
        <v>115.39999999999998</v>
      </c>
    </row>
    <row r="1168" spans="2:7">
      <c r="B1168" s="422"/>
      <c r="C1168" s="422"/>
      <c r="G1168" s="2">
        <f>+G1167+E1168-F1168</f>
        <v>115.39999999999998</v>
      </c>
    </row>
    <row r="1169" spans="2:7">
      <c r="B1169" s="422"/>
      <c r="C1169" s="422"/>
      <c r="G1169" s="2">
        <f>+G1168+E1169-F1169</f>
        <v>115.39999999999998</v>
      </c>
    </row>
    <row r="1170" spans="2:7">
      <c r="B1170" s="422"/>
      <c r="C1170" s="422"/>
      <c r="G1170" s="2">
        <f>+G1169+E1170-F1170</f>
        <v>115.39999999999998</v>
      </c>
    </row>
    <row r="1171" spans="2:7">
      <c r="B1171" s="422"/>
      <c r="C1171" s="422"/>
      <c r="G1171" s="2">
        <f>+G1170+E1171-F1171</f>
        <v>115.39999999999998</v>
      </c>
    </row>
    <row r="1172" spans="2:7">
      <c r="B1172" s="422"/>
      <c r="C1172" s="422"/>
      <c r="G1172" s="2">
        <f>+G1171+E1172-F1172</f>
        <v>115.39999999999998</v>
      </c>
    </row>
    <row r="1173" spans="2:7">
      <c r="B1173" s="422"/>
      <c r="C1173" s="422"/>
      <c r="G1173" s="2">
        <f>+G1172+E1173-F1173</f>
        <v>115.39999999999998</v>
      </c>
    </row>
    <row r="1174" spans="2:7">
      <c r="B1174" s="422"/>
      <c r="C1174" s="422"/>
      <c r="G1174" s="2">
        <f>+G1173+E1174-F1174</f>
        <v>115.39999999999998</v>
      </c>
    </row>
    <row r="1175" spans="2:7">
      <c r="B1175" s="422"/>
      <c r="C1175" s="422"/>
      <c r="G1175" s="2">
        <f>+G1174+E1175-F1175</f>
        <v>115.39999999999998</v>
      </c>
    </row>
    <row r="1176" spans="2:7">
      <c r="B1176" s="422"/>
      <c r="C1176" s="422"/>
      <c r="G1176" s="2">
        <f>+G1175+E1176-F1176</f>
        <v>115.39999999999998</v>
      </c>
    </row>
    <row r="1177" spans="2:7">
      <c r="B1177" s="422"/>
      <c r="C1177" s="422"/>
      <c r="G1177" s="2">
        <f>+G1176+E1177-F1177</f>
        <v>115.39999999999998</v>
      </c>
    </row>
    <row r="1178" spans="2:7">
      <c r="B1178" s="422"/>
      <c r="C1178" s="422"/>
      <c r="G1178" s="2">
        <f>+G1177+E1178-F1178</f>
        <v>115.39999999999998</v>
      </c>
    </row>
    <row r="1179" spans="2:7">
      <c r="B1179" s="422"/>
      <c r="C1179" s="422"/>
      <c r="G1179" s="2">
        <f>+G1178+E1179-F1179</f>
        <v>115.39999999999998</v>
      </c>
    </row>
    <row r="1180" spans="2:7">
      <c r="B1180" s="422"/>
      <c r="C1180" s="422"/>
      <c r="G1180" s="2">
        <f>+G1179+E1180-F1180</f>
        <v>115.39999999999998</v>
      </c>
    </row>
    <row r="1181" spans="2:7">
      <c r="B1181" s="422"/>
      <c r="C1181" s="422"/>
      <c r="G1181" s="2">
        <f>+G1180+E1181-F1181</f>
        <v>115.39999999999998</v>
      </c>
    </row>
    <row r="1182" spans="2:7">
      <c r="B1182" s="422"/>
      <c r="C1182" s="422"/>
      <c r="G1182" s="2">
        <f>+G1181+E1182-F1182</f>
        <v>115.39999999999998</v>
      </c>
    </row>
    <row r="1183" spans="2:7">
      <c r="B1183" s="422"/>
      <c r="C1183" s="422"/>
      <c r="G1183" s="2">
        <f>+G1182+E1183-F1183</f>
        <v>115.39999999999998</v>
      </c>
    </row>
    <row r="1184" spans="2:7">
      <c r="B1184" s="422"/>
      <c r="C1184" s="422"/>
      <c r="G1184" s="2">
        <f>+G1183+E1184-F1184</f>
        <v>115.39999999999998</v>
      </c>
    </row>
    <row r="1185" spans="2:7">
      <c r="B1185" s="422"/>
      <c r="C1185" s="422"/>
      <c r="G1185" s="2">
        <f>+G1184+E1185-F1185</f>
        <v>115.39999999999998</v>
      </c>
    </row>
    <row r="1186" spans="2:7">
      <c r="B1186" s="422"/>
      <c r="C1186" s="422"/>
      <c r="G1186" s="2">
        <f>+G1185+E1186-F1186</f>
        <v>115.39999999999998</v>
      </c>
    </row>
    <row r="1187" spans="2:7">
      <c r="B1187" s="422"/>
      <c r="C1187" s="422"/>
      <c r="G1187" s="2">
        <f>+G1186+E1187-F1187</f>
        <v>115.39999999999998</v>
      </c>
    </row>
    <row r="1188" spans="2:7">
      <c r="B1188" s="422"/>
      <c r="C1188" s="422"/>
      <c r="G1188" s="2">
        <f>+G1187+E1188-F1188</f>
        <v>115.39999999999998</v>
      </c>
    </row>
    <row r="1189" spans="2:7">
      <c r="B1189" s="422"/>
      <c r="C1189" s="422"/>
      <c r="G1189" s="2">
        <f>+G1188+E1189-F1189</f>
        <v>115.39999999999998</v>
      </c>
    </row>
    <row r="1190" spans="2:7">
      <c r="B1190" s="422"/>
      <c r="C1190" s="422"/>
      <c r="G1190" s="2">
        <f>+G1189+E1190-F1190</f>
        <v>115.39999999999998</v>
      </c>
    </row>
    <row r="1191" spans="2:7">
      <c r="B1191" s="422"/>
      <c r="C1191" s="422"/>
      <c r="G1191" s="2">
        <f>+G1190+E1191-F1191</f>
        <v>115.39999999999998</v>
      </c>
    </row>
    <row r="1192" spans="2:7">
      <c r="B1192" s="422"/>
      <c r="C1192" s="422"/>
      <c r="G1192" s="2">
        <f>+G1191+E1192-F1192</f>
        <v>115.39999999999998</v>
      </c>
    </row>
    <row r="1193" spans="2:7">
      <c r="B1193" s="422"/>
      <c r="C1193" s="422"/>
      <c r="G1193" s="2">
        <f>+G1192+E1193-F1193</f>
        <v>115.39999999999998</v>
      </c>
    </row>
    <row r="1194" spans="2:7">
      <c r="B1194" s="422"/>
      <c r="C1194" s="422"/>
      <c r="G1194" s="2">
        <f>+G1193+E1194-F1194</f>
        <v>115.39999999999998</v>
      </c>
    </row>
    <row r="1195" spans="2:7">
      <c r="B1195" s="422"/>
      <c r="C1195" s="422"/>
      <c r="G1195" s="2">
        <f>+G1194+E1195-F1195</f>
        <v>115.39999999999998</v>
      </c>
    </row>
    <row r="1196" spans="2:7">
      <c r="B1196" s="422"/>
      <c r="C1196" s="422"/>
      <c r="G1196" s="2">
        <f>+G1195+E1196-F1196</f>
        <v>115.39999999999998</v>
      </c>
    </row>
    <row r="1197" spans="2:7">
      <c r="B1197" s="422"/>
      <c r="C1197" s="422"/>
      <c r="G1197" s="2">
        <f>+G1196+E1197-F1197</f>
        <v>115.39999999999998</v>
      </c>
    </row>
    <row r="1198" spans="2:7">
      <c r="B1198" s="422"/>
      <c r="C1198" s="422"/>
      <c r="G1198" s="2">
        <f>+G1197+E1198-F1198</f>
        <v>115.39999999999998</v>
      </c>
    </row>
    <row r="1199" spans="2:7">
      <c r="B1199" s="422"/>
      <c r="C1199" s="422"/>
      <c r="G1199" s="2">
        <f>+G1198+E1199-F1199</f>
        <v>115.39999999999998</v>
      </c>
    </row>
    <row r="1200" spans="2:7">
      <c r="B1200" s="422"/>
      <c r="C1200" s="422"/>
      <c r="G1200" s="2">
        <f>+G1199+E1200-F1200</f>
        <v>115.39999999999998</v>
      </c>
    </row>
    <row r="1201" spans="2:7">
      <c r="B1201" s="422"/>
      <c r="C1201" s="422"/>
      <c r="G1201" s="2">
        <f>+G1200+E1201-F1201</f>
        <v>115.39999999999998</v>
      </c>
    </row>
    <row r="1202" spans="2:7">
      <c r="B1202" s="422"/>
      <c r="C1202" s="422"/>
      <c r="G1202" s="2">
        <f>+G1201+E1202-F1202</f>
        <v>115.39999999999998</v>
      </c>
    </row>
    <row r="1203" spans="2:7">
      <c r="B1203" s="422"/>
      <c r="C1203" s="422"/>
      <c r="G1203" s="2">
        <f>+G1202+E1203-F1203</f>
        <v>115.39999999999998</v>
      </c>
    </row>
    <row r="1204" spans="2:7">
      <c r="B1204" s="422"/>
      <c r="C1204" s="422"/>
      <c r="G1204" s="2">
        <f>+G1203+E1204-F1204</f>
        <v>115.39999999999998</v>
      </c>
    </row>
    <row r="1205" spans="2:7">
      <c r="B1205" s="422"/>
      <c r="C1205" s="422"/>
      <c r="G1205" s="2">
        <f>+G1204+E1205-F1205</f>
        <v>115.39999999999998</v>
      </c>
    </row>
    <row r="1206" spans="2:7">
      <c r="B1206" s="422"/>
      <c r="C1206" s="422"/>
      <c r="G1206" s="2">
        <f>+G1205+E1206-F1206</f>
        <v>115.39999999999998</v>
      </c>
    </row>
    <row r="1207" spans="2:7">
      <c r="B1207" s="422"/>
      <c r="C1207" s="422"/>
      <c r="G1207" s="2">
        <f>+G1206+E1207-F1207</f>
        <v>115.39999999999998</v>
      </c>
    </row>
    <row r="1208" spans="2:7">
      <c r="B1208" s="422"/>
      <c r="C1208" s="422"/>
      <c r="G1208" s="2">
        <f>+G1207+E1208-F1208</f>
        <v>115.39999999999998</v>
      </c>
    </row>
    <row r="1209" spans="2:7">
      <c r="B1209" s="422"/>
      <c r="C1209" s="422"/>
      <c r="G1209" s="2">
        <f>+G1208+E1209-F1209</f>
        <v>115.39999999999998</v>
      </c>
    </row>
    <row r="1210" spans="2:7">
      <c r="B1210" s="422"/>
      <c r="C1210" s="422"/>
      <c r="G1210" s="2">
        <f>+G1209+E1210-F1210</f>
        <v>115.39999999999998</v>
      </c>
    </row>
    <row r="1211" spans="2:7">
      <c r="B1211" s="422"/>
      <c r="C1211" s="422"/>
      <c r="G1211" s="2">
        <f>+G1210+E1211-F1211</f>
        <v>115.39999999999998</v>
      </c>
    </row>
    <row r="1212" spans="2:7">
      <c r="B1212" s="422"/>
      <c r="C1212" s="422"/>
      <c r="G1212" s="2">
        <f>+G1211+E1212-F1212</f>
        <v>115.39999999999998</v>
      </c>
    </row>
    <row r="1213" spans="2:7">
      <c r="B1213" s="422"/>
      <c r="C1213" s="422"/>
      <c r="G1213" s="2">
        <f>+G1212+E1213-F1213</f>
        <v>115.39999999999998</v>
      </c>
    </row>
    <row r="1214" spans="2:7">
      <c r="B1214" s="422"/>
      <c r="C1214" s="422"/>
      <c r="G1214" s="2">
        <f>+G1213+E1214-F1214</f>
        <v>115.39999999999998</v>
      </c>
    </row>
    <row r="1215" spans="2:7">
      <c r="B1215" s="422"/>
      <c r="C1215" s="422"/>
      <c r="G1215" s="2">
        <f>+G1214+E1215-F1215</f>
        <v>115.39999999999998</v>
      </c>
    </row>
    <row r="1216" spans="2:7">
      <c r="B1216" s="422"/>
      <c r="C1216" s="422"/>
      <c r="G1216" s="2">
        <f>+G1215+E1216-F1216</f>
        <v>115.39999999999998</v>
      </c>
    </row>
    <row r="1217" spans="2:7">
      <c r="B1217" s="422"/>
      <c r="C1217" s="422"/>
      <c r="G1217" s="2">
        <f>+G1216+E1217-F1217</f>
        <v>115.39999999999998</v>
      </c>
    </row>
    <row r="1218" spans="2:7">
      <c r="B1218" s="422"/>
      <c r="C1218" s="422"/>
      <c r="G1218" s="2">
        <f>+G1217+E1218-F1218</f>
        <v>115.39999999999998</v>
      </c>
    </row>
    <row r="1219" spans="2:7">
      <c r="B1219" s="422"/>
      <c r="C1219" s="422"/>
      <c r="G1219" s="2">
        <f>+G1218+E1219-F1219</f>
        <v>115.39999999999998</v>
      </c>
    </row>
    <row r="1220" spans="2:7">
      <c r="B1220" s="422"/>
      <c r="C1220" s="422"/>
      <c r="G1220" s="2">
        <f>+G1219+E1220-F1220</f>
        <v>115.39999999999998</v>
      </c>
    </row>
    <row r="1221" spans="2:7">
      <c r="B1221" s="422"/>
      <c r="C1221" s="422"/>
      <c r="G1221" s="2">
        <f>+G1220+E1221-F1221</f>
        <v>115.39999999999998</v>
      </c>
    </row>
    <row r="1222" spans="2:7">
      <c r="B1222" s="422"/>
      <c r="C1222" s="422"/>
      <c r="G1222" s="2">
        <f>+G1221+E1222-F1222</f>
        <v>115.39999999999998</v>
      </c>
    </row>
    <row r="1223" spans="2:7">
      <c r="B1223" s="422"/>
      <c r="C1223" s="422"/>
      <c r="G1223" s="2">
        <f>+G1222+E1223-F1223</f>
        <v>115.39999999999998</v>
      </c>
    </row>
    <row r="1224" spans="2:7">
      <c r="B1224" s="422"/>
      <c r="C1224" s="422"/>
      <c r="G1224" s="2">
        <f>+G1223+E1224-F1224</f>
        <v>115.39999999999998</v>
      </c>
    </row>
    <row r="1225" spans="2:7">
      <c r="B1225" s="422"/>
      <c r="C1225" s="422"/>
      <c r="G1225" s="2">
        <f>+G1224+E1225-F1225</f>
        <v>115.39999999999998</v>
      </c>
    </row>
    <row r="1226" spans="2:7">
      <c r="B1226" s="422"/>
      <c r="C1226" s="422"/>
      <c r="G1226" s="2">
        <f>+G1225+E1226-F1226</f>
        <v>115.39999999999998</v>
      </c>
    </row>
    <row r="1227" spans="2:7">
      <c r="B1227" s="422"/>
      <c r="C1227" s="422"/>
      <c r="G1227" s="2">
        <f>+G1226+E1227-F1227</f>
        <v>115.39999999999998</v>
      </c>
    </row>
    <row r="1228" spans="2:7">
      <c r="B1228" s="422"/>
      <c r="C1228" s="422"/>
      <c r="G1228" s="2">
        <f>+G1227+E1228-F1228</f>
        <v>115.39999999999998</v>
      </c>
    </row>
    <row r="1229" spans="2:7">
      <c r="B1229" s="422"/>
      <c r="C1229" s="422"/>
      <c r="G1229" s="2">
        <f>+G1228+E1229-F1229</f>
        <v>115.39999999999998</v>
      </c>
    </row>
    <row r="1230" spans="2:7">
      <c r="B1230" s="422"/>
      <c r="C1230" s="422"/>
      <c r="G1230" s="2">
        <f>+G1229+E1230-F1230</f>
        <v>115.39999999999998</v>
      </c>
    </row>
    <row r="1231" spans="2:7">
      <c r="B1231" s="422"/>
      <c r="C1231" s="422"/>
      <c r="G1231" s="2">
        <f>+G1230+E1231-F1231</f>
        <v>115.39999999999998</v>
      </c>
    </row>
    <row r="1232" spans="2:7">
      <c r="B1232" s="422"/>
      <c r="C1232" s="422"/>
      <c r="G1232" s="2">
        <f>+G1231+E1232-F1232</f>
        <v>115.39999999999998</v>
      </c>
    </row>
    <row r="1233" spans="2:7">
      <c r="B1233" s="422"/>
      <c r="C1233" s="422"/>
      <c r="G1233" s="2">
        <f>+G1232+E1233-F1233</f>
        <v>115.39999999999998</v>
      </c>
    </row>
    <row r="1234" spans="2:7">
      <c r="B1234" s="422"/>
      <c r="C1234" s="422"/>
      <c r="G1234" s="2">
        <f>+G1233+E1234-F1234</f>
        <v>115.39999999999998</v>
      </c>
    </row>
    <row r="1235" spans="2:7">
      <c r="B1235" s="422"/>
      <c r="C1235" s="422"/>
      <c r="G1235" s="2">
        <f>+G1234+E1235-F1235</f>
        <v>115.39999999999998</v>
      </c>
    </row>
    <row r="1236" spans="2:7">
      <c r="B1236" s="422"/>
      <c r="C1236" s="422"/>
      <c r="G1236" s="2">
        <f>+G1235+E1236-F1236</f>
        <v>115.39999999999998</v>
      </c>
    </row>
    <row r="1237" spans="2:7">
      <c r="B1237" s="422"/>
      <c r="C1237" s="422"/>
      <c r="G1237" s="2">
        <f>+G1236+E1237-F1237</f>
        <v>115.39999999999998</v>
      </c>
    </row>
    <row r="1238" spans="2:7">
      <c r="B1238" s="422"/>
      <c r="C1238" s="422"/>
      <c r="G1238" s="2">
        <f>+G1237+E1238-F1238</f>
        <v>115.39999999999998</v>
      </c>
    </row>
    <row r="1239" spans="2:7">
      <c r="B1239" s="422"/>
      <c r="C1239" s="422"/>
      <c r="G1239" s="2">
        <f>+G1238+E1239-F1239</f>
        <v>115.39999999999998</v>
      </c>
    </row>
    <row r="1240" spans="2:7">
      <c r="B1240" s="422"/>
      <c r="C1240" s="422"/>
      <c r="G1240" s="2">
        <f>+G1239+E1240-F1240</f>
        <v>115.39999999999998</v>
      </c>
    </row>
    <row r="1241" spans="2:7">
      <c r="B1241" s="422"/>
      <c r="C1241" s="422"/>
      <c r="G1241" s="2">
        <f>+G1240+E1241-F1241</f>
        <v>115.39999999999998</v>
      </c>
    </row>
    <row r="1242" spans="2:7">
      <c r="B1242" s="422"/>
      <c r="C1242" s="422"/>
      <c r="G1242" s="2">
        <f>+G1241+E1242-F1242</f>
        <v>115.39999999999998</v>
      </c>
    </row>
    <row r="1243" spans="2:7">
      <c r="B1243" s="422"/>
      <c r="C1243" s="422"/>
      <c r="G1243" s="2">
        <f>+G1242+E1243-F1243</f>
        <v>115.39999999999998</v>
      </c>
    </row>
    <row r="1244" spans="2:7">
      <c r="B1244" s="422"/>
      <c r="C1244" s="422"/>
      <c r="G1244" s="2">
        <f>+G1243+E1244-F1244</f>
        <v>115.39999999999998</v>
      </c>
    </row>
    <row r="1245" spans="2:7">
      <c r="B1245" s="422"/>
      <c r="C1245" s="422"/>
      <c r="G1245" s="2">
        <f>+G1244+E1245-F1245</f>
        <v>115.39999999999998</v>
      </c>
    </row>
    <row r="1246" spans="2:7">
      <c r="B1246" s="422"/>
      <c r="C1246" s="422"/>
      <c r="G1246" s="2">
        <f>+G1245+E1246-F1246</f>
        <v>115.39999999999998</v>
      </c>
    </row>
    <row r="1247" spans="2:7">
      <c r="B1247" s="422"/>
      <c r="C1247" s="422"/>
      <c r="G1247" s="2">
        <f>+G1246+E1247-F1247</f>
        <v>115.39999999999998</v>
      </c>
    </row>
    <row r="1248" spans="2:7">
      <c r="B1248" s="422"/>
      <c r="C1248" s="422"/>
      <c r="G1248" s="2">
        <f>+G1247+E1248-F1248</f>
        <v>115.39999999999998</v>
      </c>
    </row>
    <row r="1249" spans="2:7">
      <c r="B1249" s="422"/>
      <c r="C1249" s="422"/>
      <c r="G1249" s="2">
        <f>+G1248+E1249-F1249</f>
        <v>115.39999999999998</v>
      </c>
    </row>
    <row r="1250" spans="2:7">
      <c r="B1250" s="422"/>
      <c r="C1250" s="422"/>
      <c r="G1250" s="2">
        <f>+G1249+E1250-F1250</f>
        <v>115.39999999999998</v>
      </c>
    </row>
    <row r="1251" spans="2:7">
      <c r="B1251" s="422"/>
      <c r="C1251" s="422"/>
      <c r="G1251" s="2">
        <f>+G1250+E1251-F1251</f>
        <v>115.39999999999998</v>
      </c>
    </row>
    <row r="1252" spans="2:7">
      <c r="B1252" s="422"/>
      <c r="C1252" s="422"/>
      <c r="G1252" s="2">
        <f>+G1251+E1252-F1252</f>
        <v>115.39999999999998</v>
      </c>
    </row>
    <row r="1253" spans="2:7">
      <c r="B1253" s="422"/>
      <c r="C1253" s="422"/>
      <c r="G1253" s="2">
        <f>+G1252+E1253-F1253</f>
        <v>115.39999999999998</v>
      </c>
    </row>
    <row r="1254" spans="2:7">
      <c r="B1254" s="422"/>
      <c r="C1254" s="422"/>
      <c r="G1254" s="2">
        <f>+G1253+E1254-F1254</f>
        <v>115.39999999999998</v>
      </c>
    </row>
    <row r="1255" spans="2:7">
      <c r="B1255" s="422"/>
      <c r="C1255" s="422"/>
      <c r="G1255" s="2">
        <f>+G1254+E1255-F1255</f>
        <v>115.39999999999998</v>
      </c>
    </row>
    <row r="1256" spans="2:7">
      <c r="B1256" s="422"/>
      <c r="C1256" s="422"/>
      <c r="G1256" s="2">
        <f>+G1255+E1256-F1256</f>
        <v>115.39999999999998</v>
      </c>
    </row>
    <row r="1257" spans="2:7">
      <c r="B1257" s="422"/>
      <c r="C1257" s="422"/>
      <c r="G1257" s="2">
        <f>+G1256+E1257-F1257</f>
        <v>115.39999999999998</v>
      </c>
    </row>
    <row r="1258" spans="2:7">
      <c r="B1258" s="422"/>
      <c r="C1258" s="422"/>
      <c r="G1258" s="2">
        <f>+G1257+E1258-F1258</f>
        <v>115.39999999999998</v>
      </c>
    </row>
    <row r="1259" spans="2:7">
      <c r="B1259" s="422"/>
      <c r="C1259" s="422"/>
      <c r="G1259" s="2">
        <f>+G1258+E1259-F1259</f>
        <v>115.39999999999998</v>
      </c>
    </row>
    <row r="1260" spans="2:7">
      <c r="B1260" s="422"/>
      <c r="C1260" s="422"/>
      <c r="G1260" s="2">
        <f>+G1259+E1260-F1260</f>
        <v>115.39999999999998</v>
      </c>
    </row>
    <row r="1261" spans="2:7">
      <c r="B1261" s="422"/>
      <c r="C1261" s="422"/>
      <c r="G1261" s="2">
        <f>+G1260+E1261-F1261</f>
        <v>115.39999999999998</v>
      </c>
    </row>
    <row r="1262" spans="2:7">
      <c r="B1262" s="422"/>
      <c r="C1262" s="422"/>
      <c r="G1262" s="2">
        <f>+G1261+E1262-F1262</f>
        <v>115.39999999999998</v>
      </c>
    </row>
    <row r="1263" spans="2:7">
      <c r="B1263" s="422"/>
      <c r="C1263" s="422"/>
      <c r="G1263" s="2">
        <f>+G1262+E1263-F1263</f>
        <v>115.39999999999998</v>
      </c>
    </row>
    <row r="1264" spans="2:7">
      <c r="B1264" s="422"/>
      <c r="C1264" s="422"/>
      <c r="G1264" s="2">
        <f>+G1263+E1264-F1264</f>
        <v>115.39999999999998</v>
      </c>
    </row>
    <row r="1265" spans="2:7">
      <c r="B1265" s="422"/>
      <c r="C1265" s="422"/>
      <c r="G1265" s="2">
        <f>+G1264+E1265-F1265</f>
        <v>115.39999999999998</v>
      </c>
    </row>
    <row r="1266" spans="2:7">
      <c r="B1266" s="422"/>
      <c r="C1266" s="422"/>
      <c r="G1266" s="2">
        <f>+G1265+E1266-F1266</f>
        <v>115.39999999999998</v>
      </c>
    </row>
    <row r="1267" spans="2:7">
      <c r="B1267" s="422"/>
      <c r="C1267" s="422"/>
      <c r="G1267" s="2">
        <f>+G1266+E1267-F1267</f>
        <v>115.39999999999998</v>
      </c>
    </row>
    <row r="1268" spans="2:7">
      <c r="B1268" s="422"/>
      <c r="C1268" s="422"/>
      <c r="G1268" s="2">
        <f>+G1267+E1268-F1268</f>
        <v>115.39999999999998</v>
      </c>
    </row>
    <row r="1269" spans="2:7">
      <c r="B1269" s="422"/>
      <c r="C1269" s="422"/>
      <c r="G1269" s="2">
        <f>+G1268+E1269-F1269</f>
        <v>115.39999999999998</v>
      </c>
    </row>
    <row r="1270" spans="2:7">
      <c r="B1270" s="422"/>
      <c r="C1270" s="422"/>
      <c r="G1270" s="2">
        <f>+G1269+E1270-F1270</f>
        <v>115.39999999999998</v>
      </c>
    </row>
    <row r="1271" spans="2:7">
      <c r="B1271" s="422"/>
      <c r="C1271" s="422"/>
      <c r="G1271" s="2">
        <f>+G1270+E1271-F1271</f>
        <v>115.39999999999998</v>
      </c>
    </row>
    <row r="1272" spans="2:7">
      <c r="B1272" s="422"/>
      <c r="C1272" s="422"/>
      <c r="G1272" s="2">
        <f>+G1271+E1272-F1272</f>
        <v>115.39999999999998</v>
      </c>
    </row>
    <row r="1273" spans="2:7">
      <c r="B1273" s="422"/>
      <c r="C1273" s="422"/>
      <c r="G1273" s="2">
        <f>+G1272+E1273-F1273</f>
        <v>115.39999999999998</v>
      </c>
    </row>
    <row r="1274" spans="2:7">
      <c r="B1274" s="422"/>
      <c r="C1274" s="422"/>
      <c r="G1274" s="2">
        <f>+G1273+E1274-F1274</f>
        <v>115.39999999999998</v>
      </c>
    </row>
    <row r="1275" spans="2:7">
      <c r="B1275" s="422"/>
      <c r="C1275" s="422"/>
      <c r="G1275" s="2">
        <f>+G1274+E1275-F1275</f>
        <v>115.39999999999998</v>
      </c>
    </row>
    <row r="1276" spans="2:7">
      <c r="B1276" s="422"/>
      <c r="C1276" s="422"/>
      <c r="G1276" s="2">
        <f>+G1275+E1276-F1276</f>
        <v>115.39999999999998</v>
      </c>
    </row>
    <row r="1277" spans="2:7">
      <c r="B1277" s="422"/>
      <c r="C1277" s="422"/>
      <c r="G1277" s="2">
        <f>+G1276+E1277-F1277</f>
        <v>115.39999999999998</v>
      </c>
    </row>
    <row r="1278" spans="2:7">
      <c r="B1278" s="422"/>
      <c r="C1278" s="422"/>
      <c r="G1278" s="2">
        <f>+G1277+E1278-F1278</f>
        <v>115.39999999999998</v>
      </c>
    </row>
    <row r="1279" spans="2:7">
      <c r="B1279" s="422"/>
      <c r="C1279" s="422"/>
      <c r="G1279" s="2">
        <f>+G1278+E1279-F1279</f>
        <v>115.39999999999998</v>
      </c>
    </row>
    <row r="1280" spans="2:7">
      <c r="B1280" s="422"/>
      <c r="C1280" s="422"/>
      <c r="G1280" s="2">
        <f>+G1279+E1280-F1280</f>
        <v>115.39999999999998</v>
      </c>
    </row>
    <row r="1281" spans="2:7">
      <c r="B1281" s="422"/>
      <c r="C1281" s="422"/>
      <c r="G1281" s="2">
        <f>+G1280+E1281-F1281</f>
        <v>115.39999999999998</v>
      </c>
    </row>
    <row r="1282" spans="2:7">
      <c r="B1282" s="422"/>
      <c r="C1282" s="422"/>
      <c r="G1282" s="2">
        <f>+G1281+E1282-F1282</f>
        <v>115.39999999999998</v>
      </c>
    </row>
    <row r="1283" spans="2:7">
      <c r="B1283" s="422"/>
      <c r="C1283" s="422"/>
      <c r="G1283" s="2">
        <f>+G1282+E1283-F1283</f>
        <v>115.39999999999998</v>
      </c>
    </row>
    <row r="1284" spans="2:7">
      <c r="B1284" s="422"/>
      <c r="C1284" s="422"/>
      <c r="G1284" s="2">
        <f>+G1283+E1284-F1284</f>
        <v>115.39999999999998</v>
      </c>
    </row>
    <row r="1285" spans="2:7">
      <c r="B1285" s="422"/>
      <c r="C1285" s="422"/>
      <c r="G1285" s="2">
        <f>+G1284+E1285-F1285</f>
        <v>115.39999999999998</v>
      </c>
    </row>
    <row r="1286" spans="2:7">
      <c r="B1286" s="422"/>
      <c r="C1286" s="422"/>
      <c r="G1286" s="2">
        <f>+G1285+E1286-F1286</f>
        <v>115.39999999999998</v>
      </c>
    </row>
    <row r="1287" spans="2:7">
      <c r="B1287" s="422"/>
      <c r="C1287" s="422"/>
      <c r="G1287" s="2">
        <f>+G1286+E1287-F1287</f>
        <v>115.39999999999998</v>
      </c>
    </row>
    <row r="1288" spans="2:7">
      <c r="B1288" s="422"/>
      <c r="C1288" s="422"/>
      <c r="G1288" s="2">
        <f>+G1287+E1288-F1288</f>
        <v>115.39999999999998</v>
      </c>
    </row>
    <row r="1289" spans="2:7">
      <c r="B1289" s="422"/>
      <c r="C1289" s="422"/>
      <c r="G1289" s="2">
        <f>+G1288+E1289-F1289</f>
        <v>115.39999999999998</v>
      </c>
    </row>
    <row r="1290" spans="2:7">
      <c r="B1290" s="422"/>
      <c r="C1290" s="422"/>
      <c r="G1290" s="2">
        <f>+G1289+E1290-F1290</f>
        <v>115.39999999999998</v>
      </c>
    </row>
    <row r="1291" spans="2:7">
      <c r="B1291" s="422"/>
      <c r="C1291" s="422"/>
      <c r="G1291" s="2">
        <f>+G1290+E1291-F1291</f>
        <v>115.39999999999998</v>
      </c>
    </row>
    <row r="1292" spans="2:7">
      <c r="B1292" s="422"/>
      <c r="C1292" s="422"/>
      <c r="G1292" s="2">
        <f>+G1291+E1292-F1292</f>
        <v>115.39999999999998</v>
      </c>
    </row>
    <row r="1293" spans="2:7">
      <c r="B1293" s="422"/>
      <c r="C1293" s="422"/>
      <c r="G1293" s="2">
        <f>+G1292+E1293-F1293</f>
        <v>115.39999999999998</v>
      </c>
    </row>
    <row r="1294" spans="2:7">
      <c r="B1294" s="422"/>
      <c r="C1294" s="422"/>
      <c r="G1294" s="2">
        <f>+G1293+E1294-F1294</f>
        <v>115.39999999999998</v>
      </c>
    </row>
    <row r="1295" spans="2:7">
      <c r="B1295" s="422"/>
      <c r="C1295" s="422"/>
      <c r="G1295" s="2">
        <f>+G1294+E1295-F1295</f>
        <v>115.39999999999998</v>
      </c>
    </row>
    <row r="1296" spans="2:7">
      <c r="B1296" s="422"/>
      <c r="C1296" s="422"/>
      <c r="G1296" s="2">
        <f>+G1295+E1296-F1296</f>
        <v>115.39999999999998</v>
      </c>
    </row>
    <row r="1297" spans="2:7">
      <c r="B1297" s="422"/>
      <c r="C1297" s="422"/>
      <c r="G1297" s="2">
        <f>+G1296+E1297-F1297</f>
        <v>115.39999999999998</v>
      </c>
    </row>
    <row r="1298" spans="2:7">
      <c r="B1298" s="422"/>
      <c r="C1298" s="422"/>
      <c r="G1298" s="2">
        <f>+G1297+E1298-F1298</f>
        <v>115.39999999999998</v>
      </c>
    </row>
    <row r="1299" spans="2:7">
      <c r="B1299" s="422"/>
      <c r="C1299" s="422"/>
      <c r="G1299" s="2">
        <f>+G1298+E1299-F1299</f>
        <v>115.39999999999998</v>
      </c>
    </row>
    <row r="1300" spans="2:7">
      <c r="B1300" s="422"/>
      <c r="C1300" s="422"/>
      <c r="G1300" s="2">
        <f>+G1299+E1300-F1300</f>
        <v>115.39999999999998</v>
      </c>
    </row>
    <row r="1301" spans="2:7">
      <c r="B1301" s="422"/>
      <c r="C1301" s="422"/>
      <c r="G1301" s="2">
        <f>+G1300+E1301-F1301</f>
        <v>115.39999999999998</v>
      </c>
    </row>
    <row r="1302" spans="2:7">
      <c r="B1302" s="422"/>
      <c r="C1302" s="422"/>
      <c r="G1302" s="2">
        <f>+G1301+E1302-F1302</f>
        <v>115.39999999999998</v>
      </c>
    </row>
    <row r="1303" spans="2:7">
      <c r="B1303" s="422"/>
      <c r="C1303" s="422"/>
      <c r="G1303" s="2">
        <f>+G1302+E1303-F1303</f>
        <v>115.39999999999998</v>
      </c>
    </row>
    <row r="1304" spans="2:7">
      <c r="B1304" s="422"/>
      <c r="C1304" s="422"/>
      <c r="G1304" s="2">
        <f>+G1303+E1304-F1304</f>
        <v>115.39999999999998</v>
      </c>
    </row>
    <row r="1305" spans="2:7">
      <c r="B1305" s="422"/>
      <c r="C1305" s="422"/>
      <c r="G1305" s="2">
        <f>+G1304+E1305-F1305</f>
        <v>115.39999999999998</v>
      </c>
    </row>
    <row r="1306" spans="2:7">
      <c r="B1306" s="422"/>
      <c r="C1306" s="422"/>
      <c r="G1306" s="2">
        <f>+G1305+E1306-F1306</f>
        <v>115.39999999999998</v>
      </c>
    </row>
    <row r="1307" spans="2:7">
      <c r="B1307" s="422"/>
      <c r="C1307" s="422"/>
      <c r="G1307" s="2">
        <f>+G1306+E1307-F1307</f>
        <v>115.39999999999998</v>
      </c>
    </row>
    <row r="1308" spans="2:7">
      <c r="B1308" s="422"/>
      <c r="C1308" s="422"/>
      <c r="G1308" s="2">
        <f>+G1307+E1308-F1308</f>
        <v>115.39999999999998</v>
      </c>
    </row>
    <row r="1309" spans="2:7">
      <c r="B1309" s="422"/>
      <c r="C1309" s="422"/>
      <c r="G1309" s="2">
        <f>+G1308+E1309-F1309</f>
        <v>115.39999999999998</v>
      </c>
    </row>
    <row r="1310" spans="2:7">
      <c r="B1310" s="422"/>
      <c r="C1310" s="422"/>
      <c r="G1310" s="2">
        <f>+G1309+E1310-F1310</f>
        <v>115.39999999999998</v>
      </c>
    </row>
    <row r="1311" spans="2:7">
      <c r="B1311" s="422"/>
      <c r="C1311" s="422"/>
      <c r="G1311" s="2">
        <f>+G1310+E1311-F1311</f>
        <v>115.39999999999998</v>
      </c>
    </row>
  </sheetData>
  <autoFilter ref="A4:G143" xr:uid="{00000000-0009-0000-0000-00000A000000}"/>
  <mergeCells count="5">
    <mergeCell ref="B2:G2"/>
    <mergeCell ref="J836:L836"/>
    <mergeCell ref="I871:K871"/>
    <mergeCell ref="I886:K886"/>
    <mergeCell ref="I893:K893"/>
  </mergeCells>
  <pageMargins left="0.7" right="0.7" top="0.75" bottom="0.75" header="0.3" footer="0.3"/>
  <pageSetup paperSize="9" scale="9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3:N1315"/>
  <sheetViews>
    <sheetView topLeftCell="A1123" zoomScaleNormal="100" workbookViewId="0">
      <selection activeCell="F1138" sqref="F1138"/>
    </sheetView>
  </sheetViews>
  <sheetFormatPr defaultColWidth="11.42578125" defaultRowHeight="15"/>
  <cols>
    <col min="1" max="1" width="11.42578125" style="3" bestFit="1" customWidth="1"/>
    <col min="2" max="2" width="17.28515625" style="7" bestFit="1" customWidth="1"/>
    <col min="3" max="3" width="16.7109375" style="7" customWidth="1"/>
    <col min="4" max="4" width="47.140625" bestFit="1" customWidth="1"/>
    <col min="5" max="7" width="11.42578125" style="2"/>
    <col min="8" max="8" width="11.7109375" customWidth="1"/>
    <col min="9" max="9" width="16.28515625" style="3" customWidth="1"/>
    <col min="10" max="10" width="18.42578125" customWidth="1"/>
    <col min="11" max="11" width="15.140625" customWidth="1"/>
    <col min="12" max="12" width="23.42578125" bestFit="1" customWidth="1"/>
    <col min="13" max="13" width="26.140625" bestFit="1" customWidth="1"/>
    <col min="14" max="14" width="14.42578125" style="2" customWidth="1"/>
  </cols>
  <sheetData>
    <row r="3" spans="1:8">
      <c r="B3" s="440" t="s">
        <v>246</v>
      </c>
      <c r="C3" s="440"/>
      <c r="D3" s="440"/>
      <c r="E3" s="440"/>
      <c r="F3" s="440"/>
      <c r="G3" s="440"/>
    </row>
    <row r="5" spans="1:8" ht="41.25">
      <c r="A5" s="30" t="s">
        <v>1</v>
      </c>
      <c r="B5" s="11" t="s">
        <v>2</v>
      </c>
      <c r="C5" s="11" t="s">
        <v>3</v>
      </c>
      <c r="D5" s="11" t="s">
        <v>4</v>
      </c>
      <c r="E5" s="12" t="s">
        <v>5</v>
      </c>
      <c r="F5" s="12" t="s">
        <v>6</v>
      </c>
      <c r="G5" s="12" t="s">
        <v>7</v>
      </c>
    </row>
    <row r="6" spans="1:8" hidden="1">
      <c r="A6" s="3">
        <v>42736</v>
      </c>
      <c r="B6" s="422" t="s">
        <v>8</v>
      </c>
      <c r="C6" s="422"/>
      <c r="G6" s="2">
        <v>1092.8</v>
      </c>
      <c r="H6" s="5"/>
    </row>
    <row r="7" spans="1:8" hidden="1">
      <c r="A7" s="3">
        <v>42887</v>
      </c>
      <c r="B7" s="422"/>
      <c r="C7" s="422"/>
      <c r="E7" s="2">
        <v>10</v>
      </c>
      <c r="G7" s="2">
        <f>+G6+E7-F7</f>
        <v>1102.8</v>
      </c>
      <c r="H7" s="5"/>
    </row>
    <row r="8" spans="1:8" hidden="1">
      <c r="A8" s="3">
        <v>43068</v>
      </c>
      <c r="B8" s="422">
        <v>14204</v>
      </c>
      <c r="C8" s="422" t="s">
        <v>67</v>
      </c>
      <c r="F8" s="2">
        <v>262.5</v>
      </c>
      <c r="G8" s="2">
        <f t="shared" ref="G8:G79" si="0">+G7+E8-F8</f>
        <v>840.3</v>
      </c>
      <c r="H8" s="5"/>
    </row>
    <row r="9" spans="1:8" hidden="1">
      <c r="A9" s="3">
        <v>43530</v>
      </c>
      <c r="B9" s="422">
        <v>17296</v>
      </c>
      <c r="C9" s="422" t="s">
        <v>67</v>
      </c>
      <c r="F9" s="2">
        <v>500</v>
      </c>
      <c r="G9" s="2">
        <f t="shared" si="0"/>
        <v>340.29999999999995</v>
      </c>
      <c r="H9" s="5"/>
    </row>
    <row r="10" spans="1:8" hidden="1">
      <c r="A10" s="3">
        <v>43545</v>
      </c>
      <c r="B10" s="422">
        <v>17366</v>
      </c>
      <c r="C10" s="422" t="s">
        <v>67</v>
      </c>
      <c r="F10" s="2">
        <v>134.6</v>
      </c>
      <c r="G10" s="2">
        <f t="shared" si="0"/>
        <v>205.69999999999996</v>
      </c>
      <c r="H10" s="5"/>
    </row>
    <row r="11" spans="1:8" hidden="1">
      <c r="A11" s="3">
        <v>43587</v>
      </c>
      <c r="B11" s="422">
        <v>17716</v>
      </c>
      <c r="C11" s="422" t="s">
        <v>177</v>
      </c>
      <c r="F11" s="2">
        <v>205.7</v>
      </c>
      <c r="G11" s="2">
        <f t="shared" si="0"/>
        <v>0</v>
      </c>
      <c r="H11" s="5"/>
    </row>
    <row r="12" spans="1:8" hidden="1">
      <c r="A12" s="3">
        <v>42766</v>
      </c>
      <c r="B12" s="422" t="s">
        <v>10</v>
      </c>
      <c r="C12" s="422" t="s">
        <v>11</v>
      </c>
      <c r="D12" t="s">
        <v>12</v>
      </c>
      <c r="E12" s="2">
        <v>192.1</v>
      </c>
      <c r="G12" s="2">
        <f t="shared" si="0"/>
        <v>192.1</v>
      </c>
    </row>
    <row r="13" spans="1:8" hidden="1">
      <c r="B13" s="422"/>
      <c r="C13" s="422"/>
      <c r="D13" t="s">
        <v>13</v>
      </c>
      <c r="E13" s="2">
        <v>21</v>
      </c>
      <c r="G13" s="2">
        <f t="shared" si="0"/>
        <v>213.1</v>
      </c>
    </row>
    <row r="14" spans="1:8" hidden="1">
      <c r="B14" s="422"/>
      <c r="C14" s="422"/>
      <c r="D14" t="s">
        <v>14</v>
      </c>
      <c r="E14" s="2">
        <v>60</v>
      </c>
      <c r="G14" s="2">
        <f t="shared" si="0"/>
        <v>273.10000000000002</v>
      </c>
    </row>
    <row r="15" spans="1:8" hidden="1">
      <c r="B15" s="422"/>
      <c r="C15" s="422"/>
      <c r="D15" t="s">
        <v>15</v>
      </c>
      <c r="E15" s="2">
        <v>2</v>
      </c>
      <c r="G15" s="2">
        <f t="shared" si="0"/>
        <v>275.10000000000002</v>
      </c>
    </row>
    <row r="16" spans="1:8" hidden="1">
      <c r="A16" s="3">
        <v>42765</v>
      </c>
      <c r="B16" s="422" t="s">
        <v>69</v>
      </c>
      <c r="C16" s="422" t="s">
        <v>11</v>
      </c>
      <c r="D16" t="s">
        <v>12</v>
      </c>
      <c r="F16" s="2">
        <v>192.1</v>
      </c>
      <c r="G16" s="2">
        <f t="shared" si="0"/>
        <v>83.000000000000028</v>
      </c>
    </row>
    <row r="17" spans="1:11" hidden="1">
      <c r="A17" s="3">
        <v>42765</v>
      </c>
      <c r="B17" s="422" t="s">
        <v>69</v>
      </c>
      <c r="C17" s="422" t="s">
        <v>11</v>
      </c>
      <c r="D17" t="s">
        <v>13</v>
      </c>
      <c r="F17" s="2">
        <v>17.899999999999999</v>
      </c>
      <c r="G17" s="2">
        <f t="shared" si="0"/>
        <v>65.100000000000023</v>
      </c>
      <c r="H17" s="5"/>
    </row>
    <row r="18" spans="1:11" hidden="1">
      <c r="A18" s="3">
        <v>42765</v>
      </c>
      <c r="B18" s="422" t="s">
        <v>69</v>
      </c>
      <c r="C18" s="422" t="s">
        <v>11</v>
      </c>
      <c r="D18" t="s">
        <v>14</v>
      </c>
      <c r="F18" s="2">
        <v>42</v>
      </c>
      <c r="G18" s="2">
        <f t="shared" si="0"/>
        <v>23.100000000000023</v>
      </c>
    </row>
    <row r="19" spans="1:11" hidden="1">
      <c r="A19" s="3">
        <v>42855</v>
      </c>
      <c r="B19" s="422" t="s">
        <v>69</v>
      </c>
      <c r="C19" s="422" t="s">
        <v>11</v>
      </c>
      <c r="D19" t="s">
        <v>13</v>
      </c>
      <c r="F19" s="2">
        <v>0.6</v>
      </c>
      <c r="G19" s="2">
        <f t="shared" si="0"/>
        <v>22.500000000000021</v>
      </c>
    </row>
    <row r="20" spans="1:11" hidden="1">
      <c r="A20" s="3">
        <v>42886</v>
      </c>
      <c r="B20" s="422" t="s">
        <v>69</v>
      </c>
      <c r="C20" s="422" t="s">
        <v>11</v>
      </c>
      <c r="D20" t="s">
        <v>13</v>
      </c>
      <c r="F20" s="2">
        <v>2.5</v>
      </c>
      <c r="G20" s="2">
        <f t="shared" si="0"/>
        <v>20.000000000000021</v>
      </c>
    </row>
    <row r="21" spans="1:11" hidden="1">
      <c r="A21" s="3">
        <v>42886</v>
      </c>
      <c r="B21" s="422" t="s">
        <v>69</v>
      </c>
      <c r="C21" s="422" t="s">
        <v>11</v>
      </c>
      <c r="D21" t="s">
        <v>15</v>
      </c>
      <c r="F21" s="2">
        <v>2</v>
      </c>
      <c r="G21" s="2">
        <f t="shared" si="0"/>
        <v>18.000000000000021</v>
      </c>
    </row>
    <row r="22" spans="1:11" hidden="1">
      <c r="A22" s="3">
        <v>43008</v>
      </c>
      <c r="B22" s="422" t="s">
        <v>69</v>
      </c>
      <c r="C22" s="422" t="s">
        <v>11</v>
      </c>
      <c r="D22" t="s">
        <v>14</v>
      </c>
      <c r="F22" s="2">
        <v>18</v>
      </c>
      <c r="G22" s="2">
        <f t="shared" si="0"/>
        <v>0</v>
      </c>
    </row>
    <row r="23" spans="1:11" hidden="1">
      <c r="A23" s="3">
        <v>42794</v>
      </c>
      <c r="B23" s="422" t="s">
        <v>10</v>
      </c>
      <c r="C23" s="422" t="s">
        <v>17</v>
      </c>
      <c r="D23" t="s">
        <v>12</v>
      </c>
      <c r="E23" s="2">
        <v>228.5</v>
      </c>
      <c r="G23" s="2">
        <f t="shared" si="0"/>
        <v>228.5</v>
      </c>
    </row>
    <row r="24" spans="1:11" hidden="1">
      <c r="B24" s="422"/>
      <c r="C24" s="422"/>
      <c r="D24" t="s">
        <v>13</v>
      </c>
      <c r="E24" s="2">
        <v>13.5</v>
      </c>
      <c r="G24" s="2">
        <f t="shared" si="0"/>
        <v>242</v>
      </c>
    </row>
    <row r="25" spans="1:11" hidden="1">
      <c r="B25" s="422"/>
      <c r="C25" s="422"/>
      <c r="D25" t="s">
        <v>14</v>
      </c>
      <c r="E25" s="2">
        <v>56</v>
      </c>
      <c r="G25" s="2">
        <f t="shared" si="0"/>
        <v>298</v>
      </c>
    </row>
    <row r="26" spans="1:11" hidden="1">
      <c r="B26" s="422"/>
      <c r="C26" s="422"/>
      <c r="D26" t="s">
        <v>15</v>
      </c>
      <c r="E26" s="2">
        <v>2</v>
      </c>
      <c r="G26" s="2">
        <f t="shared" si="0"/>
        <v>300</v>
      </c>
    </row>
    <row r="27" spans="1:11" hidden="1">
      <c r="B27" s="422"/>
      <c r="C27" s="422"/>
      <c r="D27" t="s">
        <v>70</v>
      </c>
      <c r="E27" s="2">
        <v>85</v>
      </c>
      <c r="G27" s="2">
        <f t="shared" si="0"/>
        <v>385</v>
      </c>
    </row>
    <row r="28" spans="1:11" hidden="1">
      <c r="A28" s="3">
        <v>42794</v>
      </c>
      <c r="B28" s="422" t="s">
        <v>69</v>
      </c>
      <c r="C28" s="422" t="s">
        <v>17</v>
      </c>
      <c r="D28" t="s">
        <v>12</v>
      </c>
      <c r="F28" s="2">
        <v>228.5</v>
      </c>
      <c r="G28" s="2">
        <f t="shared" si="0"/>
        <v>156.5</v>
      </c>
      <c r="J28" s="5"/>
      <c r="K28" s="5"/>
    </row>
    <row r="29" spans="1:11" hidden="1">
      <c r="A29" s="3">
        <v>42794</v>
      </c>
      <c r="B29" s="422" t="s">
        <v>69</v>
      </c>
      <c r="C29" s="422" t="s">
        <v>17</v>
      </c>
      <c r="D29" t="s">
        <v>13</v>
      </c>
      <c r="F29" s="2">
        <v>1.5</v>
      </c>
      <c r="G29" s="2">
        <f t="shared" si="0"/>
        <v>155</v>
      </c>
    </row>
    <row r="30" spans="1:11" hidden="1">
      <c r="A30" s="3">
        <v>42794</v>
      </c>
      <c r="B30" s="422" t="s">
        <v>69</v>
      </c>
      <c r="C30" s="422" t="s">
        <v>17</v>
      </c>
      <c r="D30" t="s">
        <v>14</v>
      </c>
      <c r="F30" s="2">
        <v>46</v>
      </c>
      <c r="G30" s="2">
        <f t="shared" si="0"/>
        <v>109</v>
      </c>
    </row>
    <row r="31" spans="1:11" hidden="1">
      <c r="A31" s="3">
        <v>42886</v>
      </c>
      <c r="B31" s="422" t="s">
        <v>69</v>
      </c>
      <c r="C31" s="422" t="s">
        <v>17</v>
      </c>
      <c r="D31" t="s">
        <v>13</v>
      </c>
      <c r="F31" s="2">
        <v>12</v>
      </c>
      <c r="G31" s="2">
        <f t="shared" si="0"/>
        <v>97</v>
      </c>
      <c r="H31" s="5"/>
    </row>
    <row r="32" spans="1:11" hidden="1">
      <c r="A32" s="3">
        <v>42886</v>
      </c>
      <c r="B32" s="422" t="s">
        <v>69</v>
      </c>
      <c r="C32" s="422" t="s">
        <v>17</v>
      </c>
      <c r="D32" t="s">
        <v>15</v>
      </c>
      <c r="F32" s="2">
        <v>2</v>
      </c>
      <c r="G32" s="2">
        <f t="shared" si="0"/>
        <v>95</v>
      </c>
      <c r="H32" s="5"/>
    </row>
    <row r="33" spans="1:8" hidden="1">
      <c r="A33" s="3">
        <v>43008</v>
      </c>
      <c r="B33" s="422" t="s">
        <v>69</v>
      </c>
      <c r="C33" s="422" t="s">
        <v>17</v>
      </c>
      <c r="D33" t="s">
        <v>14</v>
      </c>
      <c r="F33" s="2">
        <v>10</v>
      </c>
      <c r="G33" s="2">
        <f t="shared" si="0"/>
        <v>85</v>
      </c>
      <c r="H33" s="5"/>
    </row>
    <row r="34" spans="1:8" hidden="1">
      <c r="A34" s="3">
        <v>43587</v>
      </c>
      <c r="B34" s="422">
        <v>17716</v>
      </c>
      <c r="C34" s="422" t="s">
        <v>17</v>
      </c>
      <c r="D34" t="s">
        <v>70</v>
      </c>
      <c r="F34" s="2">
        <v>85</v>
      </c>
      <c r="G34" s="2">
        <f t="shared" si="0"/>
        <v>0</v>
      </c>
      <c r="H34" s="5"/>
    </row>
    <row r="35" spans="1:8" ht="15.75" hidden="1" customHeight="1">
      <c r="A35" s="3">
        <v>42825</v>
      </c>
      <c r="B35" s="422" t="s">
        <v>10</v>
      </c>
      <c r="C35" s="422" t="s">
        <v>18</v>
      </c>
      <c r="D35" t="s">
        <v>12</v>
      </c>
      <c r="E35" s="2">
        <v>219.7</v>
      </c>
      <c r="G35" s="2">
        <f t="shared" si="0"/>
        <v>219.7</v>
      </c>
    </row>
    <row r="36" spans="1:8" hidden="1">
      <c r="B36" s="422"/>
      <c r="C36" s="422"/>
      <c r="D36" t="s">
        <v>13</v>
      </c>
      <c r="E36" s="2">
        <v>14</v>
      </c>
      <c r="G36" s="2">
        <f t="shared" si="0"/>
        <v>233.7</v>
      </c>
    </row>
    <row r="37" spans="1:8" hidden="1">
      <c r="B37" s="422"/>
      <c r="C37" s="422"/>
      <c r="D37" t="s">
        <v>14</v>
      </c>
      <c r="E37" s="2">
        <v>60</v>
      </c>
      <c r="G37" s="2">
        <f t="shared" si="0"/>
        <v>293.7</v>
      </c>
    </row>
    <row r="38" spans="1:8" hidden="1">
      <c r="B38" s="422"/>
      <c r="C38" s="422"/>
      <c r="D38" t="s">
        <v>15</v>
      </c>
      <c r="E38" s="2">
        <v>2</v>
      </c>
      <c r="G38" s="2">
        <f t="shared" si="0"/>
        <v>295.7</v>
      </c>
    </row>
    <row r="39" spans="1:8" hidden="1">
      <c r="A39" s="3">
        <v>42824</v>
      </c>
      <c r="B39" s="422" t="s">
        <v>69</v>
      </c>
      <c r="C39" s="422" t="s">
        <v>18</v>
      </c>
      <c r="D39" t="s">
        <v>12</v>
      </c>
      <c r="F39" s="2">
        <v>219.7</v>
      </c>
      <c r="G39" s="2">
        <f t="shared" si="0"/>
        <v>76</v>
      </c>
    </row>
    <row r="40" spans="1:8" hidden="1">
      <c r="A40" s="3">
        <v>42824</v>
      </c>
      <c r="B40" s="422" t="s">
        <v>69</v>
      </c>
      <c r="C40" s="422" t="s">
        <v>18</v>
      </c>
      <c r="D40" t="s">
        <v>13</v>
      </c>
      <c r="F40" s="2">
        <v>10.3</v>
      </c>
      <c r="G40" s="2">
        <f t="shared" si="0"/>
        <v>65.7</v>
      </c>
      <c r="H40" s="5"/>
    </row>
    <row r="41" spans="1:8" hidden="1">
      <c r="A41" s="3">
        <v>42824</v>
      </c>
      <c r="B41" s="422" t="s">
        <v>69</v>
      </c>
      <c r="C41" s="422" t="s">
        <v>18</v>
      </c>
      <c r="D41" t="s">
        <v>14</v>
      </c>
      <c r="F41" s="2">
        <v>46</v>
      </c>
      <c r="G41" s="2">
        <f t="shared" si="0"/>
        <v>19.700000000000003</v>
      </c>
      <c r="H41" s="5"/>
    </row>
    <row r="42" spans="1:8" hidden="1">
      <c r="A42" s="3">
        <v>42855</v>
      </c>
      <c r="B42" s="422" t="s">
        <v>69</v>
      </c>
      <c r="C42" s="422" t="s">
        <v>18</v>
      </c>
      <c r="D42" t="s">
        <v>13</v>
      </c>
      <c r="F42" s="2">
        <v>3.7</v>
      </c>
      <c r="G42" s="2">
        <f t="shared" si="0"/>
        <v>16.000000000000004</v>
      </c>
      <c r="H42" s="5"/>
    </row>
    <row r="43" spans="1:8" hidden="1">
      <c r="A43" s="3">
        <v>42886</v>
      </c>
      <c r="B43" s="422" t="s">
        <v>69</v>
      </c>
      <c r="C43" s="422" t="s">
        <v>18</v>
      </c>
      <c r="D43" t="s">
        <v>15</v>
      </c>
      <c r="F43" s="2">
        <v>2</v>
      </c>
      <c r="G43" s="2">
        <f t="shared" si="0"/>
        <v>14.000000000000004</v>
      </c>
      <c r="H43" s="5"/>
    </row>
    <row r="44" spans="1:8" hidden="1">
      <c r="A44" s="3">
        <v>43008</v>
      </c>
      <c r="B44" s="422" t="s">
        <v>69</v>
      </c>
      <c r="C44" s="422" t="s">
        <v>18</v>
      </c>
      <c r="D44" t="s">
        <v>14</v>
      </c>
      <c r="F44" s="2">
        <v>14</v>
      </c>
      <c r="G44" s="2">
        <f t="shared" si="0"/>
        <v>0</v>
      </c>
      <c r="H44" s="5"/>
    </row>
    <row r="45" spans="1:8" hidden="1">
      <c r="A45" s="3">
        <v>42855</v>
      </c>
      <c r="B45" s="422" t="s">
        <v>10</v>
      </c>
      <c r="C45" s="422" t="s">
        <v>19</v>
      </c>
      <c r="D45" t="s">
        <v>12</v>
      </c>
      <c r="E45" s="2">
        <v>222</v>
      </c>
      <c r="G45" s="2">
        <f t="shared" si="0"/>
        <v>222</v>
      </c>
    </row>
    <row r="46" spans="1:8" hidden="1">
      <c r="B46" s="422"/>
      <c r="C46" s="422"/>
      <c r="D46" t="s">
        <v>13</v>
      </c>
      <c r="E46" s="2">
        <v>13.7</v>
      </c>
      <c r="G46" s="2">
        <f t="shared" si="0"/>
        <v>235.7</v>
      </c>
    </row>
    <row r="47" spans="1:8" hidden="1">
      <c r="B47" s="422"/>
      <c r="C47" s="422"/>
      <c r="D47" t="s">
        <v>14</v>
      </c>
      <c r="E47" s="2">
        <v>60</v>
      </c>
      <c r="G47" s="2">
        <f t="shared" si="0"/>
        <v>295.7</v>
      </c>
    </row>
    <row r="48" spans="1:8" hidden="1">
      <c r="B48" s="422"/>
      <c r="C48" s="422"/>
      <c r="D48" t="s">
        <v>15</v>
      </c>
      <c r="E48" s="2">
        <v>2</v>
      </c>
      <c r="G48" s="2">
        <f t="shared" si="0"/>
        <v>297.7</v>
      </c>
    </row>
    <row r="49" spans="1:8" hidden="1">
      <c r="A49" s="3">
        <v>42855</v>
      </c>
      <c r="B49" s="422" t="s">
        <v>69</v>
      </c>
      <c r="C49" s="422" t="s">
        <v>19</v>
      </c>
      <c r="D49" t="s">
        <v>12</v>
      </c>
      <c r="F49" s="2">
        <v>222</v>
      </c>
      <c r="G49" s="2">
        <f t="shared" si="0"/>
        <v>75.699999999999989</v>
      </c>
    </row>
    <row r="50" spans="1:8" hidden="1">
      <c r="A50" s="3">
        <v>42855</v>
      </c>
      <c r="B50" s="422" t="s">
        <v>69</v>
      </c>
      <c r="C50" s="422" t="s">
        <v>19</v>
      </c>
      <c r="D50" t="s">
        <v>13</v>
      </c>
      <c r="F50" s="2">
        <v>13.7</v>
      </c>
      <c r="G50" s="2">
        <f t="shared" si="0"/>
        <v>61.999999999999986</v>
      </c>
    </row>
    <row r="51" spans="1:8" hidden="1">
      <c r="A51" s="3">
        <v>42855</v>
      </c>
      <c r="B51" s="422" t="s">
        <v>69</v>
      </c>
      <c r="C51" s="422" t="s">
        <v>19</v>
      </c>
      <c r="D51" t="s">
        <v>14</v>
      </c>
      <c r="F51" s="2">
        <v>48</v>
      </c>
      <c r="G51" s="2">
        <f t="shared" si="0"/>
        <v>13.999999999999986</v>
      </c>
    </row>
    <row r="52" spans="1:8" hidden="1">
      <c r="A52" s="3">
        <v>42947</v>
      </c>
      <c r="B52" s="422" t="s">
        <v>69</v>
      </c>
      <c r="C52" s="422" t="s">
        <v>19</v>
      </c>
      <c r="D52" t="s">
        <v>15</v>
      </c>
      <c r="F52" s="2">
        <v>2</v>
      </c>
      <c r="G52" s="2">
        <f t="shared" si="0"/>
        <v>11.999999999999986</v>
      </c>
    </row>
    <row r="53" spans="1:8" hidden="1">
      <c r="A53" s="3">
        <v>43008</v>
      </c>
      <c r="B53" s="422" t="s">
        <v>69</v>
      </c>
      <c r="C53" s="422" t="s">
        <v>19</v>
      </c>
      <c r="D53" t="s">
        <v>14</v>
      </c>
      <c r="F53" s="2">
        <v>12</v>
      </c>
      <c r="G53" s="2">
        <f t="shared" si="0"/>
        <v>-1.4210854715202004E-14</v>
      </c>
    </row>
    <row r="54" spans="1:8" hidden="1">
      <c r="A54" s="3">
        <v>42886</v>
      </c>
      <c r="B54" s="422" t="s">
        <v>10</v>
      </c>
      <c r="C54" s="422" t="s">
        <v>20</v>
      </c>
      <c r="D54" t="s">
        <v>12</v>
      </c>
      <c r="E54" s="2">
        <v>206.1</v>
      </c>
      <c r="G54" s="2">
        <f t="shared" si="0"/>
        <v>206.09999999999997</v>
      </c>
    </row>
    <row r="55" spans="1:8" hidden="1">
      <c r="B55" s="422"/>
      <c r="C55" s="422"/>
      <c r="D55" t="s">
        <v>13</v>
      </c>
      <c r="E55" s="2">
        <v>13.4</v>
      </c>
      <c r="G55" s="2">
        <f t="shared" si="0"/>
        <v>219.49999999999997</v>
      </c>
    </row>
    <row r="56" spans="1:8" hidden="1">
      <c r="B56" s="422"/>
      <c r="C56" s="422"/>
      <c r="D56" t="s">
        <v>14</v>
      </c>
      <c r="E56" s="2">
        <v>60</v>
      </c>
      <c r="G56" s="2">
        <f t="shared" si="0"/>
        <v>279.5</v>
      </c>
    </row>
    <row r="57" spans="1:8" hidden="1">
      <c r="B57" s="422"/>
      <c r="C57" s="422"/>
      <c r="D57" t="s">
        <v>15</v>
      </c>
      <c r="E57" s="2">
        <v>2</v>
      </c>
      <c r="G57" s="2">
        <f t="shared" si="0"/>
        <v>281.5</v>
      </c>
    </row>
    <row r="58" spans="1:8" hidden="1">
      <c r="A58" s="3">
        <v>42886</v>
      </c>
      <c r="B58" s="422" t="s">
        <v>69</v>
      </c>
      <c r="C58" s="422" t="s">
        <v>20</v>
      </c>
      <c r="D58" t="s">
        <v>14</v>
      </c>
      <c r="F58" s="2">
        <v>48</v>
      </c>
      <c r="G58" s="2">
        <f t="shared" si="0"/>
        <v>233.5</v>
      </c>
    </row>
    <row r="59" spans="1:8" hidden="1">
      <c r="A59" s="3">
        <v>42886</v>
      </c>
      <c r="B59" s="422" t="s">
        <v>69</v>
      </c>
      <c r="C59" s="422" t="s">
        <v>20</v>
      </c>
      <c r="D59" t="s">
        <v>12</v>
      </c>
      <c r="F59" s="2">
        <v>206.1</v>
      </c>
      <c r="G59" s="2">
        <f t="shared" si="0"/>
        <v>27.400000000000006</v>
      </c>
    </row>
    <row r="60" spans="1:8" hidden="1">
      <c r="A60" s="3">
        <v>42886</v>
      </c>
      <c r="B60" s="422" t="s">
        <v>69</v>
      </c>
      <c r="C60" s="422" t="s">
        <v>20</v>
      </c>
      <c r="D60" t="s">
        <v>13</v>
      </c>
      <c r="F60" s="2">
        <v>13.4</v>
      </c>
      <c r="G60" s="2">
        <f t="shared" si="0"/>
        <v>14.000000000000005</v>
      </c>
      <c r="H60" s="5"/>
    </row>
    <row r="61" spans="1:8" hidden="1">
      <c r="A61" s="3">
        <v>43008</v>
      </c>
      <c r="B61" s="422" t="s">
        <v>69</v>
      </c>
      <c r="C61" s="422" t="s">
        <v>20</v>
      </c>
      <c r="D61" t="s">
        <v>14</v>
      </c>
      <c r="F61" s="2">
        <v>1.6</v>
      </c>
      <c r="G61" s="2">
        <f t="shared" si="0"/>
        <v>12.400000000000006</v>
      </c>
      <c r="H61" s="5"/>
    </row>
    <row r="62" spans="1:8" hidden="1">
      <c r="A62" s="3">
        <v>43587</v>
      </c>
      <c r="B62" s="422">
        <v>17716</v>
      </c>
      <c r="C62" s="422" t="s">
        <v>17</v>
      </c>
      <c r="D62" t="s">
        <v>14</v>
      </c>
      <c r="F62" s="2">
        <v>10.4</v>
      </c>
      <c r="G62" s="2">
        <f t="shared" si="0"/>
        <v>2.0000000000000053</v>
      </c>
      <c r="H62" s="5"/>
    </row>
    <row r="63" spans="1:8" hidden="1">
      <c r="A63" s="3">
        <v>43587</v>
      </c>
      <c r="B63" s="422">
        <v>17716</v>
      </c>
      <c r="C63" s="422" t="s">
        <v>17</v>
      </c>
      <c r="F63" s="2">
        <v>2</v>
      </c>
      <c r="G63" s="2">
        <f t="shared" si="0"/>
        <v>5.3290705182007514E-15</v>
      </c>
      <c r="H63" s="5"/>
    </row>
    <row r="64" spans="1:8" hidden="1">
      <c r="A64" s="3">
        <v>42916</v>
      </c>
      <c r="B64" s="422" t="s">
        <v>10</v>
      </c>
      <c r="C64" s="422" t="s">
        <v>21</v>
      </c>
      <c r="D64" t="s">
        <v>12</v>
      </c>
      <c r="E64" s="2">
        <v>201.8</v>
      </c>
      <c r="G64" s="2">
        <f t="shared" si="0"/>
        <v>201.8</v>
      </c>
    </row>
    <row r="65" spans="1:8" hidden="1">
      <c r="B65" s="422"/>
      <c r="C65" s="422"/>
      <c r="D65" t="s">
        <v>13</v>
      </c>
      <c r="E65" s="2">
        <v>13.4</v>
      </c>
      <c r="G65" s="2">
        <f t="shared" si="0"/>
        <v>215.20000000000002</v>
      </c>
    </row>
    <row r="66" spans="1:8" hidden="1">
      <c r="B66" s="422"/>
      <c r="C66" s="422"/>
      <c r="D66" t="s">
        <v>14</v>
      </c>
      <c r="E66" s="2">
        <v>60</v>
      </c>
      <c r="G66" s="2">
        <f t="shared" si="0"/>
        <v>275.20000000000005</v>
      </c>
    </row>
    <row r="67" spans="1:8" hidden="1">
      <c r="B67" s="422"/>
      <c r="C67" s="422"/>
      <c r="D67" t="s">
        <v>15</v>
      </c>
      <c r="E67" s="2">
        <v>2</v>
      </c>
      <c r="G67" s="2">
        <f t="shared" si="0"/>
        <v>277.20000000000005</v>
      </c>
    </row>
    <row r="68" spans="1:8" hidden="1">
      <c r="A68" s="3">
        <v>42916</v>
      </c>
      <c r="B68" s="422" t="s">
        <v>69</v>
      </c>
      <c r="C68" s="422" t="s">
        <v>21</v>
      </c>
      <c r="D68" t="s">
        <v>14</v>
      </c>
      <c r="F68" s="2">
        <v>36</v>
      </c>
      <c r="G68" s="2">
        <f t="shared" si="0"/>
        <v>241.20000000000005</v>
      </c>
    </row>
    <row r="69" spans="1:8" hidden="1">
      <c r="A69" s="3">
        <v>42916</v>
      </c>
      <c r="B69" s="422" t="s">
        <v>69</v>
      </c>
      <c r="C69" s="422" t="s">
        <v>21</v>
      </c>
      <c r="D69" t="s">
        <v>12</v>
      </c>
      <c r="F69" s="2">
        <v>180</v>
      </c>
      <c r="G69" s="2">
        <f t="shared" si="0"/>
        <v>61.200000000000045</v>
      </c>
      <c r="H69" s="5"/>
    </row>
    <row r="70" spans="1:8" hidden="1">
      <c r="A70" s="3">
        <v>42947</v>
      </c>
      <c r="B70" s="422" t="s">
        <v>69</v>
      </c>
      <c r="C70" s="422" t="s">
        <v>21</v>
      </c>
      <c r="D70" t="s">
        <v>12</v>
      </c>
      <c r="F70" s="2">
        <v>21.8</v>
      </c>
      <c r="G70" s="2">
        <f t="shared" si="0"/>
        <v>39.400000000000048</v>
      </c>
      <c r="H70" s="5"/>
    </row>
    <row r="71" spans="1:8" hidden="1">
      <c r="A71" s="3">
        <v>42947</v>
      </c>
      <c r="B71" s="422" t="s">
        <v>69</v>
      </c>
      <c r="C71" s="422" t="s">
        <v>21</v>
      </c>
      <c r="D71" t="s">
        <v>13</v>
      </c>
      <c r="F71" s="2">
        <v>13.4</v>
      </c>
      <c r="G71" s="2">
        <f t="shared" si="0"/>
        <v>26.00000000000005</v>
      </c>
      <c r="H71" s="5"/>
    </row>
    <row r="72" spans="1:8" hidden="1">
      <c r="A72" s="3">
        <v>43587</v>
      </c>
      <c r="B72" s="422">
        <v>17716</v>
      </c>
      <c r="C72" s="422" t="s">
        <v>21</v>
      </c>
      <c r="D72" t="s">
        <v>14</v>
      </c>
      <c r="F72" s="2">
        <v>24</v>
      </c>
      <c r="G72" s="2">
        <f t="shared" si="0"/>
        <v>2.0000000000000497</v>
      </c>
      <c r="H72" s="5"/>
    </row>
    <row r="73" spans="1:8" hidden="1">
      <c r="A73" s="3">
        <v>43587</v>
      </c>
      <c r="B73" s="422">
        <v>17716</v>
      </c>
      <c r="C73" s="422" t="s">
        <v>21</v>
      </c>
      <c r="D73" t="s">
        <v>15</v>
      </c>
      <c r="F73" s="2">
        <v>2</v>
      </c>
      <c r="G73" s="2">
        <f t="shared" si="0"/>
        <v>4.9737991503207013E-14</v>
      </c>
      <c r="H73" s="5"/>
    </row>
    <row r="74" spans="1:8" hidden="1">
      <c r="A74" s="31">
        <v>42947</v>
      </c>
      <c r="B74" s="421" t="s">
        <v>10</v>
      </c>
      <c r="C74" s="421" t="s">
        <v>22</v>
      </c>
      <c r="D74" t="s">
        <v>12</v>
      </c>
      <c r="E74" s="2">
        <v>178.8</v>
      </c>
      <c r="G74" s="2">
        <f t="shared" si="0"/>
        <v>178.80000000000007</v>
      </c>
      <c r="H74" s="5"/>
    </row>
    <row r="75" spans="1:8" hidden="1">
      <c r="B75" s="422"/>
      <c r="C75" s="422"/>
      <c r="D75" t="s">
        <v>13</v>
      </c>
      <c r="E75" s="2">
        <v>13.5</v>
      </c>
      <c r="G75" s="2">
        <f t="shared" si="0"/>
        <v>192.30000000000007</v>
      </c>
    </row>
    <row r="76" spans="1:8" hidden="1">
      <c r="B76" s="422"/>
      <c r="C76" s="422"/>
      <c r="D76" t="s">
        <v>14</v>
      </c>
      <c r="E76" s="2">
        <v>60</v>
      </c>
      <c r="G76" s="2">
        <f t="shared" si="0"/>
        <v>252.30000000000007</v>
      </c>
    </row>
    <row r="77" spans="1:8" hidden="1">
      <c r="B77" s="422"/>
      <c r="C77" s="422"/>
      <c r="D77" t="s">
        <v>15</v>
      </c>
      <c r="E77" s="2">
        <v>2</v>
      </c>
      <c r="G77" s="2">
        <f t="shared" si="0"/>
        <v>254.30000000000007</v>
      </c>
    </row>
    <row r="78" spans="1:8" hidden="1">
      <c r="A78" s="3">
        <v>42945</v>
      </c>
      <c r="B78" s="422" t="s">
        <v>69</v>
      </c>
      <c r="C78" s="422" t="s">
        <v>22</v>
      </c>
      <c r="D78" t="s">
        <v>14</v>
      </c>
      <c r="F78" s="2">
        <v>46</v>
      </c>
      <c r="G78" s="2">
        <f t="shared" si="0"/>
        <v>208.30000000000007</v>
      </c>
    </row>
    <row r="79" spans="1:8" hidden="1">
      <c r="A79" s="3">
        <v>42947</v>
      </c>
      <c r="B79" s="422" t="s">
        <v>69</v>
      </c>
      <c r="C79" s="422" t="s">
        <v>22</v>
      </c>
      <c r="D79" t="s">
        <v>12</v>
      </c>
      <c r="F79" s="2">
        <v>178.8</v>
      </c>
      <c r="G79" s="2">
        <f t="shared" si="0"/>
        <v>29.500000000000057</v>
      </c>
    </row>
    <row r="80" spans="1:8" hidden="1">
      <c r="A80" s="3">
        <v>42947</v>
      </c>
      <c r="B80" s="422" t="s">
        <v>69</v>
      </c>
      <c r="C80" s="422" t="s">
        <v>22</v>
      </c>
      <c r="D80" t="s">
        <v>13</v>
      </c>
      <c r="F80" s="2">
        <v>13.5</v>
      </c>
      <c r="G80" s="2">
        <f t="shared" ref="G80:G151" si="1">+G79+E80-F80</f>
        <v>16.000000000000057</v>
      </c>
    </row>
    <row r="81" spans="1:7" hidden="1">
      <c r="A81" s="3">
        <v>43587</v>
      </c>
      <c r="B81" s="422">
        <v>17716</v>
      </c>
      <c r="C81" s="422" t="s">
        <v>17</v>
      </c>
      <c r="D81" t="s">
        <v>14</v>
      </c>
      <c r="F81" s="2">
        <v>14</v>
      </c>
      <c r="G81" s="2">
        <f t="shared" si="1"/>
        <v>2.0000000000000568</v>
      </c>
    </row>
    <row r="82" spans="1:7" hidden="1">
      <c r="A82" s="3">
        <v>43587</v>
      </c>
      <c r="B82" s="422">
        <v>17716</v>
      </c>
      <c r="C82" s="422" t="s">
        <v>17</v>
      </c>
      <c r="D82" t="s">
        <v>15</v>
      </c>
      <c r="F82" s="2">
        <v>2</v>
      </c>
      <c r="G82" s="2">
        <f t="shared" si="1"/>
        <v>5.6843418860808015E-14</v>
      </c>
    </row>
    <row r="83" spans="1:7" hidden="1">
      <c r="A83" s="31">
        <v>42978</v>
      </c>
      <c r="B83" s="421" t="s">
        <v>10</v>
      </c>
      <c r="C83" s="421" t="s">
        <v>23</v>
      </c>
      <c r="D83" t="s">
        <v>12</v>
      </c>
      <c r="E83" s="2">
        <v>178.8</v>
      </c>
      <c r="G83" s="2">
        <f t="shared" si="1"/>
        <v>178.80000000000007</v>
      </c>
    </row>
    <row r="84" spans="1:7" hidden="1">
      <c r="B84" s="422"/>
      <c r="C84" s="422"/>
      <c r="D84" t="s">
        <v>13</v>
      </c>
      <c r="E84" s="2">
        <v>13.5</v>
      </c>
      <c r="G84" s="2">
        <f t="shared" si="1"/>
        <v>192.30000000000007</v>
      </c>
    </row>
    <row r="85" spans="1:7" hidden="1">
      <c r="B85" s="422"/>
      <c r="C85" s="422"/>
      <c r="D85" t="s">
        <v>14</v>
      </c>
      <c r="E85" s="2">
        <v>60</v>
      </c>
      <c r="G85" s="2">
        <f t="shared" si="1"/>
        <v>252.30000000000007</v>
      </c>
    </row>
    <row r="86" spans="1:7" hidden="1">
      <c r="B86" s="422"/>
      <c r="C86" s="422"/>
      <c r="D86" t="s">
        <v>15</v>
      </c>
      <c r="E86" s="2">
        <v>2</v>
      </c>
      <c r="G86" s="2">
        <f t="shared" si="1"/>
        <v>254.30000000000007</v>
      </c>
    </row>
    <row r="87" spans="1:7" hidden="1">
      <c r="B87" s="422"/>
      <c r="C87" s="422"/>
      <c r="D87" t="s">
        <v>70</v>
      </c>
      <c r="E87" s="2">
        <v>85</v>
      </c>
      <c r="G87" s="2">
        <f t="shared" si="1"/>
        <v>339.30000000000007</v>
      </c>
    </row>
    <row r="88" spans="1:7" hidden="1">
      <c r="A88" s="3">
        <v>42978</v>
      </c>
      <c r="B88" s="422" t="s">
        <v>69</v>
      </c>
      <c r="C88" s="422" t="s">
        <v>23</v>
      </c>
      <c r="D88" t="s">
        <v>14</v>
      </c>
      <c r="F88" s="2">
        <v>36</v>
      </c>
      <c r="G88" s="2">
        <f t="shared" si="1"/>
        <v>303.30000000000007</v>
      </c>
    </row>
    <row r="89" spans="1:7" hidden="1">
      <c r="A89" s="3">
        <v>42978</v>
      </c>
      <c r="B89" s="422" t="s">
        <v>69</v>
      </c>
      <c r="C89" s="422" t="s">
        <v>23</v>
      </c>
      <c r="D89" t="s">
        <v>12</v>
      </c>
      <c r="F89" s="2">
        <v>178.8</v>
      </c>
      <c r="G89" s="2">
        <f t="shared" si="1"/>
        <v>124.50000000000006</v>
      </c>
    </row>
    <row r="90" spans="1:7" hidden="1">
      <c r="A90" s="3">
        <v>42978</v>
      </c>
      <c r="B90" s="422" t="s">
        <v>69</v>
      </c>
      <c r="C90" s="422" t="s">
        <v>23</v>
      </c>
      <c r="D90" t="s">
        <v>13</v>
      </c>
      <c r="F90" s="2">
        <v>1.7</v>
      </c>
      <c r="G90" s="2">
        <f t="shared" si="1"/>
        <v>122.80000000000005</v>
      </c>
    </row>
    <row r="91" spans="1:7" hidden="1">
      <c r="A91" s="3">
        <v>43008</v>
      </c>
      <c r="B91" s="422" t="s">
        <v>69</v>
      </c>
      <c r="C91" s="422" t="s">
        <v>23</v>
      </c>
      <c r="D91" t="s">
        <v>13</v>
      </c>
      <c r="F91" s="2">
        <v>11.8</v>
      </c>
      <c r="G91" s="2">
        <f t="shared" si="1"/>
        <v>111.00000000000006</v>
      </c>
    </row>
    <row r="92" spans="1:7" hidden="1">
      <c r="A92" s="3">
        <v>43587</v>
      </c>
      <c r="B92" s="422">
        <v>17716</v>
      </c>
      <c r="C92" s="422" t="s">
        <v>23</v>
      </c>
      <c r="D92" t="s">
        <v>70</v>
      </c>
      <c r="F92" s="2">
        <v>85</v>
      </c>
      <c r="G92" s="2">
        <f t="shared" si="1"/>
        <v>26.000000000000057</v>
      </c>
    </row>
    <row r="93" spans="1:7" hidden="1">
      <c r="A93" s="3">
        <v>43587</v>
      </c>
      <c r="B93" s="422">
        <v>17716</v>
      </c>
      <c r="C93" s="422" t="s">
        <v>23</v>
      </c>
      <c r="D93" t="s">
        <v>14</v>
      </c>
      <c r="F93" s="2">
        <v>24</v>
      </c>
      <c r="G93" s="2">
        <f t="shared" si="1"/>
        <v>2.0000000000000568</v>
      </c>
    </row>
    <row r="94" spans="1:7" hidden="1">
      <c r="A94" s="3">
        <v>43587</v>
      </c>
      <c r="B94" s="422">
        <v>17716</v>
      </c>
      <c r="C94" s="422" t="s">
        <v>23</v>
      </c>
      <c r="D94" t="s">
        <v>15</v>
      </c>
      <c r="F94" s="2">
        <v>2</v>
      </c>
      <c r="G94" s="2">
        <f t="shared" si="1"/>
        <v>5.6843418860808015E-14</v>
      </c>
    </row>
    <row r="95" spans="1:7" hidden="1">
      <c r="A95" s="31">
        <v>43008</v>
      </c>
      <c r="B95" s="421" t="s">
        <v>10</v>
      </c>
      <c r="C95" s="421" t="s">
        <v>24</v>
      </c>
      <c r="D95" t="s">
        <v>12</v>
      </c>
      <c r="E95" s="2">
        <v>169.2</v>
      </c>
      <c r="G95" s="2">
        <f t="shared" si="1"/>
        <v>169.20000000000005</v>
      </c>
    </row>
    <row r="96" spans="1:7" hidden="1">
      <c r="B96" s="422"/>
      <c r="C96" s="422"/>
      <c r="D96" t="s">
        <v>13</v>
      </c>
      <c r="E96" s="2">
        <v>13.4</v>
      </c>
      <c r="G96" s="2">
        <f t="shared" si="1"/>
        <v>182.60000000000005</v>
      </c>
    </row>
    <row r="97" spans="1:7" hidden="1">
      <c r="B97" s="422"/>
      <c r="C97" s="422"/>
      <c r="D97" t="s">
        <v>14</v>
      </c>
      <c r="E97" s="2">
        <v>60</v>
      </c>
      <c r="G97" s="2">
        <f t="shared" si="1"/>
        <v>242.60000000000005</v>
      </c>
    </row>
    <row r="98" spans="1:7" hidden="1">
      <c r="B98" s="422"/>
      <c r="C98" s="422"/>
      <c r="D98" t="s">
        <v>15</v>
      </c>
      <c r="E98" s="2">
        <v>2</v>
      </c>
      <c r="G98" s="2">
        <f t="shared" si="1"/>
        <v>244.60000000000005</v>
      </c>
    </row>
    <row r="99" spans="1:7" hidden="1">
      <c r="A99" s="3">
        <v>42823</v>
      </c>
      <c r="B99" s="422"/>
      <c r="C99" s="422"/>
      <c r="D99" t="s">
        <v>70</v>
      </c>
      <c r="E99" s="2">
        <v>85</v>
      </c>
      <c r="G99" s="2">
        <f t="shared" si="1"/>
        <v>329.6</v>
      </c>
    </row>
    <row r="100" spans="1:7" hidden="1">
      <c r="A100" s="3">
        <v>43008</v>
      </c>
      <c r="B100" s="422" t="s">
        <v>69</v>
      </c>
      <c r="C100" s="422" t="s">
        <v>24</v>
      </c>
      <c r="D100" t="s">
        <v>14</v>
      </c>
      <c r="F100" s="2">
        <v>50</v>
      </c>
      <c r="G100" s="2">
        <f t="shared" si="1"/>
        <v>279.60000000000002</v>
      </c>
    </row>
    <row r="101" spans="1:7" hidden="1">
      <c r="A101" s="3">
        <v>43008</v>
      </c>
      <c r="B101" s="422" t="s">
        <v>69</v>
      </c>
      <c r="C101" s="422" t="s">
        <v>24</v>
      </c>
      <c r="D101" t="s">
        <v>12</v>
      </c>
      <c r="F101" s="2">
        <v>169.2</v>
      </c>
      <c r="G101" s="2">
        <f t="shared" si="1"/>
        <v>110.40000000000003</v>
      </c>
    </row>
    <row r="102" spans="1:7" hidden="1">
      <c r="A102" s="3">
        <v>43008</v>
      </c>
      <c r="B102" s="422" t="s">
        <v>69</v>
      </c>
      <c r="C102" s="422" t="s">
        <v>24</v>
      </c>
      <c r="D102" t="s">
        <v>13</v>
      </c>
      <c r="F102" s="2">
        <v>13.4</v>
      </c>
      <c r="G102" s="2">
        <f t="shared" si="1"/>
        <v>97.000000000000028</v>
      </c>
    </row>
    <row r="103" spans="1:7" hidden="1">
      <c r="A103" s="3">
        <v>43587</v>
      </c>
      <c r="B103" s="422">
        <v>17716</v>
      </c>
      <c r="C103" s="422" t="s">
        <v>24</v>
      </c>
      <c r="D103" t="s">
        <v>70</v>
      </c>
      <c r="F103" s="2">
        <v>43.9</v>
      </c>
      <c r="G103" s="2">
        <f t="shared" si="1"/>
        <v>53.10000000000003</v>
      </c>
    </row>
    <row r="104" spans="1:7" hidden="1">
      <c r="A104" s="3">
        <v>43684</v>
      </c>
      <c r="B104" s="422">
        <v>18511</v>
      </c>
      <c r="C104" s="422" t="s">
        <v>24</v>
      </c>
      <c r="D104" t="s">
        <v>14</v>
      </c>
      <c r="F104" s="2">
        <v>10</v>
      </c>
      <c r="G104" s="2">
        <f t="shared" si="1"/>
        <v>43.10000000000003</v>
      </c>
    </row>
    <row r="105" spans="1:7" hidden="1">
      <c r="A105" s="3">
        <v>43684</v>
      </c>
      <c r="B105" s="422">
        <v>18511</v>
      </c>
      <c r="C105" s="422" t="s">
        <v>24</v>
      </c>
      <c r="D105" t="s">
        <v>15</v>
      </c>
      <c r="F105" s="2">
        <v>2</v>
      </c>
      <c r="G105" s="2">
        <f t="shared" si="1"/>
        <v>41.10000000000003</v>
      </c>
    </row>
    <row r="106" spans="1:7" hidden="1">
      <c r="A106" s="3">
        <v>43684</v>
      </c>
      <c r="B106" s="422">
        <v>18511</v>
      </c>
      <c r="C106" s="422" t="s">
        <v>24</v>
      </c>
      <c r="D106" t="s">
        <v>70</v>
      </c>
      <c r="F106" s="2">
        <v>41.1</v>
      </c>
      <c r="G106" s="2">
        <f t="shared" si="1"/>
        <v>0</v>
      </c>
    </row>
    <row r="107" spans="1:7" hidden="1">
      <c r="A107" s="31">
        <v>43039</v>
      </c>
      <c r="B107" s="421" t="s">
        <v>10</v>
      </c>
      <c r="C107" s="421" t="s">
        <v>25</v>
      </c>
      <c r="D107" t="s">
        <v>12</v>
      </c>
      <c r="E107" s="2">
        <v>168.4</v>
      </c>
      <c r="G107" s="2">
        <f t="shared" si="1"/>
        <v>168.4</v>
      </c>
    </row>
    <row r="108" spans="1:7" hidden="1">
      <c r="B108" s="422"/>
      <c r="C108" s="422"/>
      <c r="D108" t="s">
        <v>13</v>
      </c>
      <c r="E108" s="2">
        <v>13.4</v>
      </c>
      <c r="G108" s="2">
        <f t="shared" si="1"/>
        <v>181.8</v>
      </c>
    </row>
    <row r="109" spans="1:7" hidden="1">
      <c r="B109" s="422"/>
      <c r="C109" s="422"/>
      <c r="D109" t="s">
        <v>14</v>
      </c>
      <c r="E109" s="2">
        <v>60</v>
      </c>
      <c r="G109" s="2">
        <f t="shared" si="1"/>
        <v>241.8</v>
      </c>
    </row>
    <row r="110" spans="1:7" hidden="1">
      <c r="B110" s="422"/>
      <c r="C110" s="422"/>
      <c r="D110" t="s">
        <v>15</v>
      </c>
      <c r="E110" s="2">
        <v>2</v>
      </c>
      <c r="G110" s="2">
        <f t="shared" si="1"/>
        <v>243.8</v>
      </c>
    </row>
    <row r="111" spans="1:7" hidden="1">
      <c r="A111" s="3">
        <v>42977</v>
      </c>
      <c r="B111" s="422" t="s">
        <v>211</v>
      </c>
      <c r="C111" s="422"/>
      <c r="D111" t="s">
        <v>212</v>
      </c>
      <c r="E111" s="2">
        <v>25</v>
      </c>
      <c r="G111" s="2">
        <f t="shared" si="1"/>
        <v>268.8</v>
      </c>
    </row>
    <row r="112" spans="1:7" hidden="1">
      <c r="A112" s="3">
        <v>43039</v>
      </c>
      <c r="B112" s="422" t="s">
        <v>69</v>
      </c>
      <c r="C112" s="422" t="s">
        <v>25</v>
      </c>
      <c r="D112" t="s">
        <v>14</v>
      </c>
      <c r="F112" s="2">
        <v>60</v>
      </c>
      <c r="G112" s="2">
        <f t="shared" si="1"/>
        <v>208.8</v>
      </c>
    </row>
    <row r="113" spans="1:9" hidden="1">
      <c r="A113" s="3">
        <v>43039</v>
      </c>
      <c r="B113" s="422" t="s">
        <v>69</v>
      </c>
      <c r="C113" s="422" t="s">
        <v>25</v>
      </c>
      <c r="D113" t="s">
        <v>15</v>
      </c>
      <c r="F113" s="2">
        <v>2</v>
      </c>
      <c r="G113" s="2">
        <f t="shared" si="1"/>
        <v>206.8</v>
      </c>
    </row>
    <row r="114" spans="1:9" hidden="1">
      <c r="A114" s="3">
        <v>43039</v>
      </c>
      <c r="B114" s="422" t="s">
        <v>69</v>
      </c>
      <c r="C114" s="422" t="s">
        <v>25</v>
      </c>
      <c r="D114" t="s">
        <v>12</v>
      </c>
      <c r="F114" s="2">
        <v>168.4</v>
      </c>
      <c r="G114" s="2">
        <f t="shared" si="1"/>
        <v>38.400000000000006</v>
      </c>
      <c r="I114" s="75"/>
    </row>
    <row r="115" spans="1:9" hidden="1">
      <c r="A115" s="3">
        <v>43039</v>
      </c>
      <c r="B115" s="422" t="s">
        <v>69</v>
      </c>
      <c r="C115" s="422" t="s">
        <v>25</v>
      </c>
      <c r="D115" t="s">
        <v>13</v>
      </c>
      <c r="F115" s="2">
        <v>13.4</v>
      </c>
      <c r="G115" s="2">
        <f t="shared" si="1"/>
        <v>25.000000000000007</v>
      </c>
      <c r="I115" s="75"/>
    </row>
    <row r="116" spans="1:9" hidden="1">
      <c r="A116" s="3">
        <v>43684</v>
      </c>
      <c r="B116" s="422">
        <v>18511</v>
      </c>
      <c r="C116" s="422" t="s">
        <v>25</v>
      </c>
      <c r="D116" t="s">
        <v>212</v>
      </c>
      <c r="F116" s="2">
        <v>25</v>
      </c>
      <c r="G116" s="2">
        <f t="shared" si="1"/>
        <v>0</v>
      </c>
      <c r="I116" s="75"/>
    </row>
    <row r="117" spans="1:9" hidden="1">
      <c r="A117" s="31">
        <v>43069</v>
      </c>
      <c r="B117" s="421" t="s">
        <v>10</v>
      </c>
      <c r="C117" s="421" t="s">
        <v>26</v>
      </c>
      <c r="D117" t="s">
        <v>12</v>
      </c>
      <c r="E117" s="2">
        <v>179.7</v>
      </c>
      <c r="G117" s="2">
        <f t="shared" si="1"/>
        <v>179.7</v>
      </c>
      <c r="I117" s="75"/>
    </row>
    <row r="118" spans="1:9" hidden="1">
      <c r="B118" s="422"/>
      <c r="C118" s="422"/>
      <c r="D118" t="s">
        <v>13</v>
      </c>
      <c r="E118" s="2">
        <v>13.4</v>
      </c>
      <c r="G118" s="2">
        <f t="shared" si="1"/>
        <v>193.1</v>
      </c>
      <c r="I118" s="75"/>
    </row>
    <row r="119" spans="1:9" hidden="1">
      <c r="B119" s="422"/>
      <c r="C119" s="422"/>
      <c r="D119" t="s">
        <v>14</v>
      </c>
      <c r="E119" s="2">
        <v>60</v>
      </c>
      <c r="G119" s="2">
        <f t="shared" si="1"/>
        <v>253.1</v>
      </c>
      <c r="I119" s="75"/>
    </row>
    <row r="120" spans="1:9" hidden="1">
      <c r="B120" s="422"/>
      <c r="C120" s="422"/>
      <c r="D120" t="s">
        <v>15</v>
      </c>
      <c r="E120" s="2">
        <v>2</v>
      </c>
      <c r="G120" s="2">
        <f t="shared" si="1"/>
        <v>255.1</v>
      </c>
      <c r="I120" s="75"/>
    </row>
    <row r="121" spans="1:9" hidden="1">
      <c r="A121" s="3">
        <v>43069</v>
      </c>
      <c r="B121" s="422" t="s">
        <v>69</v>
      </c>
      <c r="C121" s="422" t="s">
        <v>26</v>
      </c>
      <c r="D121" t="s">
        <v>14</v>
      </c>
      <c r="F121" s="2">
        <v>60</v>
      </c>
      <c r="G121" s="2">
        <f t="shared" si="1"/>
        <v>195.1</v>
      </c>
      <c r="I121" s="75"/>
    </row>
    <row r="122" spans="1:9" hidden="1">
      <c r="A122" s="3">
        <v>43069</v>
      </c>
      <c r="B122" s="422" t="s">
        <v>69</v>
      </c>
      <c r="C122" s="422" t="s">
        <v>26</v>
      </c>
      <c r="D122" t="s">
        <v>15</v>
      </c>
      <c r="F122" s="2">
        <v>2</v>
      </c>
      <c r="G122" s="2">
        <f t="shared" si="1"/>
        <v>193.1</v>
      </c>
      <c r="I122" s="75"/>
    </row>
    <row r="123" spans="1:9" hidden="1">
      <c r="A123" s="3">
        <v>43039</v>
      </c>
      <c r="B123" s="422" t="s">
        <v>69</v>
      </c>
      <c r="C123" s="422" t="s">
        <v>26</v>
      </c>
      <c r="D123" t="s">
        <v>12</v>
      </c>
      <c r="F123" s="2">
        <v>68.2</v>
      </c>
      <c r="G123" s="2">
        <f t="shared" si="1"/>
        <v>124.89999999999999</v>
      </c>
      <c r="I123" s="75"/>
    </row>
    <row r="124" spans="1:9" hidden="1">
      <c r="A124" s="3">
        <v>43069</v>
      </c>
      <c r="B124" s="422" t="s">
        <v>69</v>
      </c>
      <c r="C124" s="422" t="s">
        <v>26</v>
      </c>
      <c r="D124" t="s">
        <v>12</v>
      </c>
      <c r="F124" s="2">
        <v>90</v>
      </c>
      <c r="G124" s="2">
        <f t="shared" si="1"/>
        <v>34.899999999999991</v>
      </c>
      <c r="I124" s="75"/>
    </row>
    <row r="125" spans="1:9" hidden="1">
      <c r="A125" s="3">
        <v>43099</v>
      </c>
      <c r="B125" s="422" t="s">
        <v>69</v>
      </c>
      <c r="C125" s="422" t="s">
        <v>26</v>
      </c>
      <c r="D125" t="s">
        <v>12</v>
      </c>
      <c r="F125" s="2">
        <v>5</v>
      </c>
      <c r="G125" s="2">
        <f t="shared" si="1"/>
        <v>29.899999999999991</v>
      </c>
      <c r="I125" s="75"/>
    </row>
    <row r="126" spans="1:9" hidden="1">
      <c r="A126" s="3">
        <v>43190</v>
      </c>
      <c r="B126" s="422" t="s">
        <v>69</v>
      </c>
      <c r="C126" s="422" t="s">
        <v>26</v>
      </c>
      <c r="D126" t="s">
        <v>12</v>
      </c>
      <c r="F126" s="2">
        <v>16.5</v>
      </c>
      <c r="G126" s="2">
        <f t="shared" si="1"/>
        <v>13.399999999999991</v>
      </c>
      <c r="I126" s="75"/>
    </row>
    <row r="127" spans="1:9" hidden="1">
      <c r="A127" s="3">
        <v>43190</v>
      </c>
      <c r="B127" s="422" t="s">
        <v>69</v>
      </c>
      <c r="C127" s="422" t="s">
        <v>26</v>
      </c>
      <c r="D127" t="s">
        <v>13</v>
      </c>
      <c r="F127" s="2">
        <v>13.4</v>
      </c>
      <c r="G127" s="2">
        <f t="shared" si="1"/>
        <v>0</v>
      </c>
      <c r="I127" s="75"/>
    </row>
    <row r="128" spans="1:9" hidden="1">
      <c r="A128" s="31">
        <v>43100</v>
      </c>
      <c r="B128" s="421" t="s">
        <v>10</v>
      </c>
      <c r="C128" s="421" t="s">
        <v>27</v>
      </c>
      <c r="D128" t="s">
        <v>12</v>
      </c>
      <c r="E128" s="2">
        <v>279.3</v>
      </c>
      <c r="G128" s="2">
        <f t="shared" si="1"/>
        <v>279.3</v>
      </c>
      <c r="I128" s="75"/>
    </row>
    <row r="129" spans="1:9" hidden="1">
      <c r="B129" s="422"/>
      <c r="C129" s="422"/>
      <c r="D129" t="s">
        <v>13</v>
      </c>
      <c r="E129" s="2">
        <v>13.4</v>
      </c>
      <c r="G129" s="2">
        <f t="shared" si="1"/>
        <v>292.7</v>
      </c>
      <c r="H129" s="5"/>
      <c r="I129" s="75"/>
    </row>
    <row r="130" spans="1:9" hidden="1">
      <c r="B130" s="422"/>
      <c r="C130" s="422"/>
      <c r="D130" t="s">
        <v>14</v>
      </c>
      <c r="E130" s="2">
        <v>60</v>
      </c>
      <c r="G130" s="2">
        <f t="shared" si="1"/>
        <v>352.7</v>
      </c>
      <c r="I130" s="75"/>
    </row>
    <row r="131" spans="1:9" hidden="1">
      <c r="B131" s="422"/>
      <c r="C131" s="422"/>
      <c r="D131" t="s">
        <v>15</v>
      </c>
      <c r="E131" s="2">
        <v>2</v>
      </c>
      <c r="G131" s="2">
        <f t="shared" si="1"/>
        <v>354.7</v>
      </c>
      <c r="I131" s="75"/>
    </row>
    <row r="132" spans="1:9" hidden="1">
      <c r="A132" s="3">
        <v>43099</v>
      </c>
      <c r="B132" s="422" t="s">
        <v>69</v>
      </c>
      <c r="C132" s="422" t="s">
        <v>27</v>
      </c>
      <c r="D132" t="s">
        <v>14</v>
      </c>
      <c r="F132" s="2">
        <v>42</v>
      </c>
      <c r="G132" s="2">
        <f t="shared" si="1"/>
        <v>312.7</v>
      </c>
      <c r="I132" s="75"/>
    </row>
    <row r="133" spans="1:9" hidden="1">
      <c r="A133" s="3">
        <v>43099</v>
      </c>
      <c r="B133" s="422" t="s">
        <v>69</v>
      </c>
      <c r="C133" s="422" t="s">
        <v>27</v>
      </c>
      <c r="D133" t="s">
        <v>12</v>
      </c>
      <c r="F133" s="2">
        <v>205</v>
      </c>
      <c r="G133" s="2">
        <f t="shared" si="1"/>
        <v>107.69999999999999</v>
      </c>
      <c r="I133" s="75"/>
    </row>
    <row r="134" spans="1:9" hidden="1">
      <c r="A134" s="3">
        <v>43118</v>
      </c>
      <c r="B134" s="422">
        <v>14501</v>
      </c>
      <c r="C134" s="422" t="s">
        <v>27</v>
      </c>
      <c r="D134" t="s">
        <v>12</v>
      </c>
      <c r="F134" s="2">
        <v>74.3</v>
      </c>
      <c r="G134" s="2">
        <f t="shared" si="1"/>
        <v>33.399999999999991</v>
      </c>
      <c r="I134" s="75"/>
    </row>
    <row r="135" spans="1:9" hidden="1">
      <c r="A135" s="3">
        <v>43118</v>
      </c>
      <c r="B135" s="422">
        <v>14501</v>
      </c>
      <c r="C135" s="422" t="s">
        <v>27</v>
      </c>
      <c r="D135" t="s">
        <v>13</v>
      </c>
      <c r="F135" s="2">
        <v>13.4</v>
      </c>
      <c r="G135" s="2">
        <f t="shared" si="1"/>
        <v>19.999999999999993</v>
      </c>
      <c r="I135" s="75"/>
    </row>
    <row r="136" spans="1:9" hidden="1">
      <c r="A136" s="3">
        <v>43684</v>
      </c>
      <c r="B136" s="422">
        <v>18511</v>
      </c>
      <c r="C136" s="422" t="s">
        <v>27</v>
      </c>
      <c r="D136" t="s">
        <v>14</v>
      </c>
      <c r="F136" s="2">
        <v>18</v>
      </c>
      <c r="G136" s="2">
        <f t="shared" si="1"/>
        <v>1.9999999999999929</v>
      </c>
      <c r="I136" s="75"/>
    </row>
    <row r="137" spans="1:9" hidden="1">
      <c r="A137" s="3">
        <v>43684</v>
      </c>
      <c r="B137" s="422">
        <v>18511</v>
      </c>
      <c r="C137" s="422" t="s">
        <v>27</v>
      </c>
      <c r="D137" t="s">
        <v>15</v>
      </c>
      <c r="F137" s="2">
        <v>2</v>
      </c>
      <c r="G137" s="2">
        <f t="shared" si="1"/>
        <v>-7.1054273576010019E-15</v>
      </c>
      <c r="I137" s="75"/>
    </row>
    <row r="138" spans="1:9" hidden="1">
      <c r="A138" s="31">
        <v>43131</v>
      </c>
      <c r="B138" s="421" t="s">
        <v>10</v>
      </c>
      <c r="C138" s="421" t="s">
        <v>11</v>
      </c>
      <c r="D138" t="s">
        <v>12</v>
      </c>
      <c r="E138" s="2">
        <v>248.7</v>
      </c>
      <c r="G138" s="2">
        <f t="shared" si="1"/>
        <v>248.7</v>
      </c>
      <c r="I138" s="75"/>
    </row>
    <row r="139" spans="1:9" hidden="1">
      <c r="B139" s="422"/>
      <c r="C139" s="422"/>
      <c r="D139" t="s">
        <v>13</v>
      </c>
      <c r="E139" s="2">
        <v>13.4</v>
      </c>
      <c r="G139" s="2">
        <f t="shared" si="1"/>
        <v>262.09999999999997</v>
      </c>
      <c r="I139" s="75"/>
    </row>
    <row r="140" spans="1:9" hidden="1">
      <c r="B140" s="422"/>
      <c r="C140" s="422"/>
      <c r="D140" t="s">
        <v>14</v>
      </c>
      <c r="E140" s="2">
        <v>60</v>
      </c>
      <c r="G140" s="2">
        <f t="shared" si="1"/>
        <v>322.09999999999997</v>
      </c>
      <c r="I140" s="75"/>
    </row>
    <row r="141" spans="1:9" hidden="1">
      <c r="B141" s="422"/>
      <c r="C141" s="422"/>
      <c r="D141" t="s">
        <v>15</v>
      </c>
      <c r="E141" s="2">
        <v>2</v>
      </c>
      <c r="G141" s="2">
        <f t="shared" si="1"/>
        <v>324.09999999999997</v>
      </c>
      <c r="I141" s="75"/>
    </row>
    <row r="142" spans="1:9" hidden="1">
      <c r="A142" s="3">
        <v>43131</v>
      </c>
      <c r="B142" s="422" t="s">
        <v>69</v>
      </c>
      <c r="C142" s="422" t="s">
        <v>11</v>
      </c>
      <c r="D142" t="s">
        <v>14</v>
      </c>
      <c r="F142" s="2">
        <v>60</v>
      </c>
      <c r="G142" s="2">
        <f t="shared" si="1"/>
        <v>264.09999999999997</v>
      </c>
      <c r="I142" s="75"/>
    </row>
    <row r="143" spans="1:9" hidden="1">
      <c r="A143" s="3">
        <v>43131</v>
      </c>
      <c r="B143" s="422" t="s">
        <v>69</v>
      </c>
      <c r="C143" s="422" t="s">
        <v>11</v>
      </c>
      <c r="D143" t="s">
        <v>15</v>
      </c>
      <c r="F143" s="2">
        <v>2</v>
      </c>
      <c r="G143" s="2">
        <f t="shared" si="1"/>
        <v>262.09999999999997</v>
      </c>
      <c r="I143" s="75"/>
    </row>
    <row r="144" spans="1:9" hidden="1">
      <c r="A144" s="3">
        <v>43131</v>
      </c>
      <c r="B144" s="422" t="s">
        <v>69</v>
      </c>
      <c r="C144" s="422" t="s">
        <v>11</v>
      </c>
      <c r="D144" t="s">
        <v>12</v>
      </c>
      <c r="F144" s="2">
        <v>240</v>
      </c>
      <c r="G144" s="2">
        <f t="shared" si="1"/>
        <v>22.099999999999966</v>
      </c>
      <c r="I144" s="75"/>
    </row>
    <row r="145" spans="1:9" hidden="1">
      <c r="A145" s="3">
        <v>43159</v>
      </c>
      <c r="B145" s="422" t="s">
        <v>69</v>
      </c>
      <c r="C145" s="422" t="s">
        <v>11</v>
      </c>
      <c r="D145" t="s">
        <v>12</v>
      </c>
      <c r="F145" s="2">
        <v>8.6999999999999993</v>
      </c>
      <c r="G145" s="2">
        <f t="shared" si="1"/>
        <v>13.399999999999967</v>
      </c>
      <c r="I145" s="75"/>
    </row>
    <row r="146" spans="1:9" hidden="1">
      <c r="A146" s="3">
        <v>43159</v>
      </c>
      <c r="B146" s="422" t="s">
        <v>69</v>
      </c>
      <c r="C146" s="422" t="s">
        <v>11</v>
      </c>
      <c r="D146" t="s">
        <v>13</v>
      </c>
      <c r="F146" s="2">
        <v>13.4</v>
      </c>
      <c r="G146" s="2">
        <f t="shared" si="1"/>
        <v>-3.3750779948604759E-14</v>
      </c>
      <c r="I146" s="75"/>
    </row>
    <row r="147" spans="1:9" hidden="1">
      <c r="A147" s="31">
        <v>43159</v>
      </c>
      <c r="B147" s="421" t="s">
        <v>10</v>
      </c>
      <c r="C147" s="421" t="s">
        <v>17</v>
      </c>
      <c r="D147" t="s">
        <v>12</v>
      </c>
      <c r="E147" s="2">
        <v>326.5</v>
      </c>
      <c r="G147" s="2">
        <f t="shared" si="1"/>
        <v>326.49999999999994</v>
      </c>
      <c r="I147" s="75"/>
    </row>
    <row r="148" spans="1:9" hidden="1">
      <c r="B148" s="422"/>
      <c r="C148" s="422"/>
      <c r="D148" t="s">
        <v>13</v>
      </c>
      <c r="E148" s="2">
        <v>13.4</v>
      </c>
      <c r="G148" s="2">
        <f t="shared" si="1"/>
        <v>339.89999999999992</v>
      </c>
      <c r="I148" s="75"/>
    </row>
    <row r="149" spans="1:9" hidden="1">
      <c r="B149" s="422"/>
      <c r="C149" s="422"/>
      <c r="D149" t="s">
        <v>14</v>
      </c>
      <c r="E149" s="2">
        <v>56</v>
      </c>
      <c r="G149" s="2">
        <f t="shared" si="1"/>
        <v>395.89999999999992</v>
      </c>
      <c r="I149" s="75"/>
    </row>
    <row r="150" spans="1:9" hidden="1">
      <c r="B150" s="422"/>
      <c r="C150" s="422"/>
      <c r="D150" t="s">
        <v>15</v>
      </c>
      <c r="E150" s="2">
        <v>5</v>
      </c>
      <c r="G150" s="2">
        <f t="shared" ref="G150:G217" si="2">+G149+E150-F150</f>
        <v>400.89999999999992</v>
      </c>
      <c r="I150" s="75"/>
    </row>
    <row r="151" spans="1:9" hidden="1">
      <c r="A151" s="3">
        <v>43069</v>
      </c>
      <c r="B151" s="422"/>
      <c r="C151" s="422"/>
      <c r="D151" t="s">
        <v>70</v>
      </c>
      <c r="E151" s="2">
        <v>85</v>
      </c>
      <c r="G151" s="2">
        <f t="shared" si="1"/>
        <v>485.89999999999992</v>
      </c>
      <c r="I151" s="75"/>
    </row>
    <row r="152" spans="1:9" hidden="1">
      <c r="A152" s="3">
        <v>43159</v>
      </c>
      <c r="B152" s="422" t="s">
        <v>69</v>
      </c>
      <c r="C152" s="422" t="s">
        <v>17</v>
      </c>
      <c r="D152" t="s">
        <v>14</v>
      </c>
      <c r="F152" s="2">
        <v>56</v>
      </c>
      <c r="G152" s="2">
        <f t="shared" si="2"/>
        <v>429.89999999999992</v>
      </c>
      <c r="I152" s="75"/>
    </row>
    <row r="153" spans="1:9" hidden="1">
      <c r="A153" s="3">
        <v>43159</v>
      </c>
      <c r="B153" s="422" t="s">
        <v>69</v>
      </c>
      <c r="C153" s="422" t="s">
        <v>17</v>
      </c>
      <c r="D153" t="s">
        <v>15</v>
      </c>
      <c r="F153" s="2">
        <v>5</v>
      </c>
      <c r="G153" s="2">
        <f t="shared" si="2"/>
        <v>424.89999999999992</v>
      </c>
      <c r="H153" s="16"/>
      <c r="I153" s="75"/>
    </row>
    <row r="154" spans="1:9" hidden="1">
      <c r="A154" s="3">
        <v>43159</v>
      </c>
      <c r="B154" s="422" t="s">
        <v>69</v>
      </c>
      <c r="C154" s="422" t="s">
        <v>17</v>
      </c>
      <c r="D154" t="s">
        <v>12</v>
      </c>
      <c r="F154" s="2">
        <v>187.9</v>
      </c>
      <c r="G154" s="2">
        <f t="shared" si="2"/>
        <v>236.99999999999991</v>
      </c>
      <c r="H154" s="17"/>
      <c r="I154" s="75"/>
    </row>
    <row r="155" spans="1:9" hidden="1">
      <c r="A155" s="3">
        <v>43190</v>
      </c>
      <c r="B155" s="422" t="s">
        <v>69</v>
      </c>
      <c r="C155" s="422" t="s">
        <v>17</v>
      </c>
      <c r="D155" t="s">
        <v>12</v>
      </c>
      <c r="F155" s="2">
        <v>138.6</v>
      </c>
      <c r="G155" s="2">
        <f t="shared" si="2"/>
        <v>98.39999999999992</v>
      </c>
      <c r="H155" s="17"/>
      <c r="I155" s="75"/>
    </row>
    <row r="156" spans="1:9" hidden="1">
      <c r="A156" s="3">
        <v>43190</v>
      </c>
      <c r="B156" s="422" t="s">
        <v>69</v>
      </c>
      <c r="C156" s="422" t="s">
        <v>17</v>
      </c>
      <c r="D156" t="s">
        <v>13</v>
      </c>
      <c r="F156" s="2">
        <v>13.4</v>
      </c>
      <c r="G156" s="2">
        <f t="shared" si="2"/>
        <v>84.999999999999915</v>
      </c>
      <c r="H156" s="17"/>
      <c r="I156" s="75"/>
    </row>
    <row r="157" spans="1:9" hidden="1">
      <c r="A157" s="3">
        <v>43684</v>
      </c>
      <c r="B157" s="422">
        <v>18511</v>
      </c>
      <c r="C157" s="422" t="s">
        <v>17</v>
      </c>
      <c r="D157" t="s">
        <v>70</v>
      </c>
      <c r="F157" s="2">
        <v>85</v>
      </c>
      <c r="G157" s="2">
        <f t="shared" si="2"/>
        <v>0</v>
      </c>
      <c r="H157" s="17"/>
      <c r="I157" s="75"/>
    </row>
    <row r="158" spans="1:9" hidden="1">
      <c r="A158" s="31">
        <v>43189</v>
      </c>
      <c r="B158" s="421" t="s">
        <v>10</v>
      </c>
      <c r="C158" s="421" t="s">
        <v>18</v>
      </c>
      <c r="D158" t="s">
        <v>12</v>
      </c>
      <c r="E158" s="2">
        <v>351.7</v>
      </c>
      <c r="G158" s="2">
        <f t="shared" si="2"/>
        <v>351.7</v>
      </c>
      <c r="H158" s="17"/>
      <c r="I158" s="75"/>
    </row>
    <row r="159" spans="1:9" hidden="1">
      <c r="B159" s="422"/>
      <c r="C159" s="422"/>
      <c r="D159" t="s">
        <v>13</v>
      </c>
      <c r="E159" s="2">
        <v>13.4</v>
      </c>
      <c r="G159" s="2">
        <f t="shared" si="2"/>
        <v>365.09999999999997</v>
      </c>
      <c r="H159" s="17"/>
      <c r="I159" s="75"/>
    </row>
    <row r="160" spans="1:9" hidden="1">
      <c r="B160" s="422"/>
      <c r="C160" s="422"/>
      <c r="D160" t="s">
        <v>14</v>
      </c>
      <c r="E160" s="2">
        <v>60</v>
      </c>
      <c r="G160" s="2">
        <f t="shared" si="2"/>
        <v>425.09999999999997</v>
      </c>
      <c r="H160" s="17"/>
      <c r="I160" s="75"/>
    </row>
    <row r="161" spans="1:9" hidden="1">
      <c r="B161" s="422"/>
      <c r="C161" s="422"/>
      <c r="D161" t="s">
        <v>15</v>
      </c>
      <c r="E161" s="2">
        <v>5</v>
      </c>
      <c r="G161" s="2">
        <f t="shared" si="2"/>
        <v>430.09999999999997</v>
      </c>
      <c r="H161" s="17"/>
      <c r="I161" s="75"/>
    </row>
    <row r="162" spans="1:9" hidden="1">
      <c r="B162" s="422"/>
      <c r="C162" s="422"/>
      <c r="D162" t="s">
        <v>70</v>
      </c>
      <c r="E162" s="2">
        <v>85</v>
      </c>
      <c r="G162" s="2">
        <f t="shared" si="2"/>
        <v>515.09999999999991</v>
      </c>
      <c r="H162" s="17"/>
      <c r="I162" s="75"/>
    </row>
    <row r="163" spans="1:9" hidden="1">
      <c r="A163" s="3">
        <v>43190</v>
      </c>
      <c r="B163" s="422" t="s">
        <v>69</v>
      </c>
      <c r="C163" s="422" t="s">
        <v>18</v>
      </c>
      <c r="D163" t="s">
        <v>14</v>
      </c>
      <c r="F163" s="2">
        <v>60</v>
      </c>
      <c r="G163" s="2">
        <f t="shared" si="2"/>
        <v>455.09999999999991</v>
      </c>
      <c r="H163" s="17"/>
      <c r="I163" s="75"/>
    </row>
    <row r="164" spans="1:9" hidden="1">
      <c r="A164" s="3">
        <v>43190</v>
      </c>
      <c r="B164" s="422" t="s">
        <v>69</v>
      </c>
      <c r="C164" s="422" t="s">
        <v>18</v>
      </c>
      <c r="D164" t="s">
        <v>15</v>
      </c>
      <c r="F164" s="2">
        <v>5</v>
      </c>
      <c r="G164" s="2">
        <f t="shared" si="2"/>
        <v>450.09999999999991</v>
      </c>
      <c r="H164" s="17"/>
      <c r="I164" s="75"/>
    </row>
    <row r="165" spans="1:9" hidden="1">
      <c r="A165" s="3">
        <v>43190</v>
      </c>
      <c r="B165" s="422" t="s">
        <v>69</v>
      </c>
      <c r="C165" s="422" t="s">
        <v>18</v>
      </c>
      <c r="D165" t="s">
        <v>12</v>
      </c>
      <c r="F165" s="2">
        <v>28.1</v>
      </c>
      <c r="G165" s="2">
        <f t="shared" si="2"/>
        <v>421.99999999999989</v>
      </c>
      <c r="H165" s="17"/>
      <c r="I165" s="75"/>
    </row>
    <row r="166" spans="1:9" hidden="1">
      <c r="A166" s="3">
        <v>43190</v>
      </c>
      <c r="B166" s="422" t="s">
        <v>69</v>
      </c>
      <c r="C166" s="422" t="s">
        <v>18</v>
      </c>
      <c r="D166" t="s">
        <v>12</v>
      </c>
      <c r="F166" s="2">
        <v>29.9</v>
      </c>
      <c r="G166" s="2">
        <f t="shared" si="2"/>
        <v>392.09999999999991</v>
      </c>
      <c r="H166" s="17"/>
      <c r="I166" s="75"/>
    </row>
    <row r="167" spans="1:9" hidden="1">
      <c r="A167" s="3">
        <v>43220</v>
      </c>
      <c r="B167" s="422" t="s">
        <v>69</v>
      </c>
      <c r="C167" s="422" t="s">
        <v>18</v>
      </c>
      <c r="D167" t="s">
        <v>12</v>
      </c>
      <c r="F167" s="2">
        <v>200.1</v>
      </c>
      <c r="G167" s="2">
        <f t="shared" si="2"/>
        <v>191.99999999999991</v>
      </c>
      <c r="H167" s="17"/>
      <c r="I167" s="75"/>
    </row>
    <row r="168" spans="1:9" hidden="1">
      <c r="A168" s="3">
        <v>43223</v>
      </c>
      <c r="B168" s="422">
        <v>15289</v>
      </c>
      <c r="C168" s="422" t="s">
        <v>18</v>
      </c>
      <c r="D168" t="s">
        <v>12</v>
      </c>
      <c r="F168" s="2">
        <v>93.6</v>
      </c>
      <c r="G168" s="2">
        <f t="shared" si="2"/>
        <v>98.39999999999992</v>
      </c>
      <c r="H168" s="17"/>
      <c r="I168" s="75"/>
    </row>
    <row r="169" spans="1:9" hidden="1">
      <c r="A169" s="3">
        <v>43223</v>
      </c>
      <c r="B169" s="422">
        <v>15289</v>
      </c>
      <c r="C169" s="422" t="s">
        <v>18</v>
      </c>
      <c r="D169" t="s">
        <v>13</v>
      </c>
      <c r="F169" s="2">
        <v>13.4</v>
      </c>
      <c r="G169" s="2">
        <f t="shared" si="2"/>
        <v>84.999999999999915</v>
      </c>
      <c r="H169" s="5"/>
    </row>
    <row r="170" spans="1:9" hidden="1">
      <c r="A170" s="3">
        <v>43487</v>
      </c>
      <c r="B170" s="422" t="s">
        <v>247</v>
      </c>
      <c r="C170" s="422" t="s">
        <v>18</v>
      </c>
      <c r="D170" t="s">
        <v>70</v>
      </c>
      <c r="F170" s="2">
        <v>85</v>
      </c>
      <c r="G170" s="2">
        <f t="shared" si="2"/>
        <v>0</v>
      </c>
      <c r="H170" s="17"/>
      <c r="I170" s="75"/>
    </row>
    <row r="171" spans="1:9" hidden="1">
      <c r="A171" s="3">
        <v>43220</v>
      </c>
      <c r="B171" s="422" t="s">
        <v>10</v>
      </c>
      <c r="C171" s="422" t="s">
        <v>19</v>
      </c>
      <c r="D171" t="s">
        <v>12</v>
      </c>
      <c r="E171" s="2">
        <v>362.4</v>
      </c>
      <c r="G171" s="2">
        <f t="shared" si="2"/>
        <v>362.4</v>
      </c>
    </row>
    <row r="172" spans="1:9" hidden="1">
      <c r="B172" s="422"/>
      <c r="C172" s="422"/>
      <c r="D172" t="s">
        <v>13</v>
      </c>
      <c r="E172" s="2">
        <v>14</v>
      </c>
      <c r="G172" s="2">
        <f t="shared" si="2"/>
        <v>376.4</v>
      </c>
    </row>
    <row r="173" spans="1:9" hidden="1">
      <c r="B173" s="422"/>
      <c r="C173" s="422"/>
      <c r="D173" t="s">
        <v>14</v>
      </c>
      <c r="E173" s="2">
        <v>60</v>
      </c>
      <c r="G173" s="2">
        <f t="shared" si="2"/>
        <v>436.4</v>
      </c>
    </row>
    <row r="174" spans="1:9" hidden="1">
      <c r="B174" s="422"/>
      <c r="C174" s="422"/>
      <c r="D174" t="s">
        <v>15</v>
      </c>
      <c r="E174" s="2">
        <v>5</v>
      </c>
      <c r="G174" s="2">
        <f t="shared" si="2"/>
        <v>441.4</v>
      </c>
    </row>
    <row r="175" spans="1:9" hidden="1">
      <c r="B175" s="422"/>
      <c r="C175" s="422"/>
      <c r="D175" t="s">
        <v>70</v>
      </c>
      <c r="E175" s="2">
        <v>93</v>
      </c>
      <c r="G175" s="2">
        <f t="shared" si="2"/>
        <v>534.4</v>
      </c>
    </row>
    <row r="176" spans="1:9" hidden="1">
      <c r="A176" s="3">
        <v>43220</v>
      </c>
      <c r="B176" s="422" t="s">
        <v>69</v>
      </c>
      <c r="C176" s="422" t="s">
        <v>19</v>
      </c>
      <c r="D176" t="s">
        <v>14</v>
      </c>
      <c r="F176" s="2">
        <v>60</v>
      </c>
      <c r="G176" s="2">
        <f t="shared" si="2"/>
        <v>474.4</v>
      </c>
    </row>
    <row r="177" spans="1:8" hidden="1">
      <c r="A177" s="3">
        <v>43220</v>
      </c>
      <c r="B177" s="422" t="s">
        <v>69</v>
      </c>
      <c r="C177" s="422" t="s">
        <v>19</v>
      </c>
      <c r="D177" t="s">
        <v>15</v>
      </c>
      <c r="F177" s="2">
        <v>5</v>
      </c>
      <c r="G177" s="2">
        <f t="shared" si="2"/>
        <v>469.4</v>
      </c>
    </row>
    <row r="178" spans="1:8" hidden="1">
      <c r="A178" s="3">
        <v>43220</v>
      </c>
      <c r="B178" s="422" t="s">
        <v>69</v>
      </c>
      <c r="C178" s="422" t="s">
        <v>19</v>
      </c>
      <c r="D178" t="s">
        <v>12</v>
      </c>
      <c r="F178" s="2">
        <v>29.9</v>
      </c>
      <c r="G178" s="2">
        <f t="shared" si="2"/>
        <v>439.5</v>
      </c>
    </row>
    <row r="179" spans="1:8" hidden="1">
      <c r="A179" s="3">
        <v>43251</v>
      </c>
      <c r="B179" s="422" t="s">
        <v>69</v>
      </c>
      <c r="C179" s="422" t="s">
        <v>19</v>
      </c>
      <c r="D179" t="s">
        <v>12</v>
      </c>
      <c r="F179" s="2">
        <v>240</v>
      </c>
      <c r="G179" s="2">
        <f t="shared" si="2"/>
        <v>199.5</v>
      </c>
    </row>
    <row r="180" spans="1:8" hidden="1">
      <c r="A180" s="3">
        <v>43281</v>
      </c>
      <c r="B180" s="422" t="s">
        <v>69</v>
      </c>
      <c r="C180" s="422" t="s">
        <v>19</v>
      </c>
      <c r="D180" t="s">
        <v>12</v>
      </c>
      <c r="F180" s="2">
        <v>92.5</v>
      </c>
      <c r="G180" s="2">
        <f t="shared" si="2"/>
        <v>107</v>
      </c>
    </row>
    <row r="181" spans="1:8" hidden="1">
      <c r="A181" s="3">
        <v>43281</v>
      </c>
      <c r="B181" s="422" t="s">
        <v>69</v>
      </c>
      <c r="C181" s="422" t="s">
        <v>19</v>
      </c>
      <c r="D181" t="s">
        <v>13</v>
      </c>
      <c r="F181" s="2">
        <v>14</v>
      </c>
      <c r="G181" s="2">
        <f t="shared" si="2"/>
        <v>93</v>
      </c>
    </row>
    <row r="182" spans="1:8" hidden="1">
      <c r="A182" s="3">
        <v>43487</v>
      </c>
      <c r="B182" s="422" t="s">
        <v>247</v>
      </c>
      <c r="C182" s="422" t="s">
        <v>19</v>
      </c>
      <c r="D182" t="s">
        <v>70</v>
      </c>
      <c r="F182" s="2">
        <v>93</v>
      </c>
      <c r="G182" s="2">
        <f t="shared" si="2"/>
        <v>0</v>
      </c>
    </row>
    <row r="183" spans="1:8" hidden="1">
      <c r="A183" s="3">
        <v>43251</v>
      </c>
      <c r="B183" s="422" t="s">
        <v>10</v>
      </c>
      <c r="C183" s="422" t="s">
        <v>20</v>
      </c>
      <c r="D183" t="s">
        <v>12</v>
      </c>
      <c r="E183" s="2">
        <v>336</v>
      </c>
      <c r="G183" s="2">
        <f t="shared" si="2"/>
        <v>336</v>
      </c>
    </row>
    <row r="184" spans="1:8" hidden="1">
      <c r="B184" s="422"/>
      <c r="C184" s="422"/>
      <c r="D184" t="s">
        <v>13</v>
      </c>
      <c r="E184" s="2">
        <v>14</v>
      </c>
      <c r="G184" s="2">
        <f t="shared" si="2"/>
        <v>350</v>
      </c>
    </row>
    <row r="185" spans="1:8" hidden="1">
      <c r="B185" s="422"/>
      <c r="C185" s="422"/>
      <c r="D185" t="s">
        <v>14</v>
      </c>
      <c r="E185" s="2">
        <v>60</v>
      </c>
      <c r="G185" s="2">
        <f t="shared" si="2"/>
        <v>410</v>
      </c>
    </row>
    <row r="186" spans="1:8" hidden="1">
      <c r="B186" s="422"/>
      <c r="C186" s="422"/>
      <c r="D186" t="s">
        <v>15</v>
      </c>
      <c r="E186" s="2">
        <v>5</v>
      </c>
      <c r="G186" s="2">
        <f t="shared" si="2"/>
        <v>415</v>
      </c>
    </row>
    <row r="187" spans="1:8" hidden="1">
      <c r="A187" s="3">
        <v>43251</v>
      </c>
      <c r="B187" s="422" t="s">
        <v>69</v>
      </c>
      <c r="C187" s="422" t="s">
        <v>20</v>
      </c>
      <c r="D187" t="s">
        <v>14</v>
      </c>
      <c r="F187" s="2">
        <v>60</v>
      </c>
      <c r="G187" s="2">
        <f t="shared" si="2"/>
        <v>355</v>
      </c>
      <c r="H187" s="9"/>
    </row>
    <row r="188" spans="1:8" hidden="1">
      <c r="A188" s="3">
        <v>43251</v>
      </c>
      <c r="B188" s="422" t="s">
        <v>69</v>
      </c>
      <c r="C188" s="422" t="s">
        <v>20</v>
      </c>
      <c r="D188" t="s">
        <v>15</v>
      </c>
      <c r="F188" s="2">
        <v>5</v>
      </c>
      <c r="G188" s="2">
        <f t="shared" si="2"/>
        <v>350</v>
      </c>
    </row>
    <row r="189" spans="1:8" hidden="1">
      <c r="A189" s="3">
        <v>43281</v>
      </c>
      <c r="B189" s="422" t="s">
        <v>69</v>
      </c>
      <c r="C189" s="422" t="s">
        <v>20</v>
      </c>
      <c r="D189" t="s">
        <v>12</v>
      </c>
      <c r="F189" s="2">
        <v>113.5</v>
      </c>
      <c r="G189" s="2">
        <f t="shared" si="2"/>
        <v>236.5</v>
      </c>
    </row>
    <row r="190" spans="1:8" hidden="1">
      <c r="A190" s="3">
        <v>43312</v>
      </c>
      <c r="B190" s="422" t="s">
        <v>69</v>
      </c>
      <c r="C190" s="422" t="s">
        <v>20</v>
      </c>
      <c r="D190" t="s">
        <v>12</v>
      </c>
      <c r="F190" s="2">
        <v>150</v>
      </c>
      <c r="G190" s="2">
        <f t="shared" si="2"/>
        <v>86.5</v>
      </c>
    </row>
    <row r="191" spans="1:8" hidden="1">
      <c r="A191" s="3">
        <v>43291</v>
      </c>
      <c r="B191" s="422">
        <v>15677</v>
      </c>
      <c r="C191" s="422" t="s">
        <v>20</v>
      </c>
      <c r="D191" t="s">
        <v>12</v>
      </c>
      <c r="F191" s="2">
        <v>22.4</v>
      </c>
      <c r="G191" s="2">
        <f t="shared" si="2"/>
        <v>64.099999999999994</v>
      </c>
    </row>
    <row r="192" spans="1:8" hidden="1">
      <c r="A192" s="3">
        <v>43291</v>
      </c>
      <c r="B192" s="422">
        <v>15677</v>
      </c>
      <c r="C192" s="422" t="s">
        <v>20</v>
      </c>
      <c r="D192" t="s">
        <v>13</v>
      </c>
      <c r="F192" s="2">
        <v>14</v>
      </c>
      <c r="G192" s="2">
        <f t="shared" si="2"/>
        <v>50.099999999999994</v>
      </c>
    </row>
    <row r="193" spans="1:8" hidden="1">
      <c r="A193" s="3">
        <v>43343</v>
      </c>
      <c r="B193" s="422" t="s">
        <v>69</v>
      </c>
      <c r="C193" s="422" t="s">
        <v>20</v>
      </c>
      <c r="D193" t="s">
        <v>12</v>
      </c>
      <c r="F193" s="2">
        <v>50.1</v>
      </c>
      <c r="G193" s="2">
        <f t="shared" si="2"/>
        <v>0</v>
      </c>
    </row>
    <row r="194" spans="1:8" hidden="1">
      <c r="A194" s="3">
        <v>43281</v>
      </c>
      <c r="B194" s="422" t="s">
        <v>10</v>
      </c>
      <c r="C194" s="422" t="s">
        <v>21</v>
      </c>
      <c r="D194" t="s">
        <v>12</v>
      </c>
      <c r="E194" s="2">
        <v>310.7</v>
      </c>
      <c r="G194" s="2">
        <f t="shared" si="2"/>
        <v>310.7</v>
      </c>
    </row>
    <row r="195" spans="1:8" hidden="1">
      <c r="B195" s="422"/>
      <c r="C195" s="422"/>
      <c r="D195" t="s">
        <v>13</v>
      </c>
      <c r="E195" s="2">
        <v>13.5</v>
      </c>
      <c r="G195" s="2">
        <f t="shared" si="2"/>
        <v>324.2</v>
      </c>
    </row>
    <row r="196" spans="1:8" hidden="1">
      <c r="B196" s="422"/>
      <c r="C196" s="422"/>
      <c r="D196" t="s">
        <v>14</v>
      </c>
      <c r="E196" s="2">
        <v>60</v>
      </c>
      <c r="G196" s="2">
        <f t="shared" si="2"/>
        <v>384.2</v>
      </c>
    </row>
    <row r="197" spans="1:8" hidden="1">
      <c r="B197" s="422"/>
      <c r="C197" s="422"/>
      <c r="D197" t="s">
        <v>15</v>
      </c>
      <c r="E197" s="2">
        <v>5</v>
      </c>
      <c r="G197" s="2">
        <f t="shared" si="2"/>
        <v>389.2</v>
      </c>
    </row>
    <row r="198" spans="1:8" hidden="1">
      <c r="A198" s="3">
        <v>43281</v>
      </c>
      <c r="B198" s="422" t="s">
        <v>69</v>
      </c>
      <c r="C198" s="422" t="s">
        <v>21</v>
      </c>
      <c r="D198" t="s">
        <v>14</v>
      </c>
      <c r="F198" s="2">
        <v>60</v>
      </c>
      <c r="G198" s="2">
        <f t="shared" si="2"/>
        <v>329.2</v>
      </c>
    </row>
    <row r="199" spans="1:8" hidden="1">
      <c r="A199" s="3">
        <v>43281</v>
      </c>
      <c r="B199" s="422" t="s">
        <v>69</v>
      </c>
      <c r="C199" s="422" t="s">
        <v>21</v>
      </c>
      <c r="D199" t="s">
        <v>15</v>
      </c>
      <c r="F199" s="2">
        <v>5</v>
      </c>
      <c r="G199" s="2">
        <f t="shared" si="2"/>
        <v>324.2</v>
      </c>
    </row>
    <row r="200" spans="1:8" hidden="1">
      <c r="A200" s="3">
        <v>43343</v>
      </c>
      <c r="B200" s="422" t="s">
        <v>69</v>
      </c>
      <c r="C200" s="422" t="s">
        <v>21</v>
      </c>
      <c r="D200" t="s">
        <v>12</v>
      </c>
      <c r="F200" s="2">
        <v>179.9</v>
      </c>
      <c r="G200" s="2">
        <f t="shared" si="2"/>
        <v>144.29999999999998</v>
      </c>
    </row>
    <row r="201" spans="1:8" hidden="1">
      <c r="A201" s="3">
        <v>43349</v>
      </c>
      <c r="B201" s="422">
        <v>16097</v>
      </c>
      <c r="C201" s="422" t="s">
        <v>21</v>
      </c>
      <c r="D201" t="s">
        <v>13</v>
      </c>
      <c r="F201" s="2">
        <v>13.5</v>
      </c>
      <c r="G201" s="2">
        <f t="shared" si="2"/>
        <v>130.79999999999998</v>
      </c>
    </row>
    <row r="202" spans="1:8" hidden="1">
      <c r="A202" s="3">
        <v>43355</v>
      </c>
      <c r="B202" s="422">
        <v>16117</v>
      </c>
      <c r="C202" s="422" t="s">
        <v>21</v>
      </c>
      <c r="D202" t="s">
        <v>12</v>
      </c>
      <c r="F202" s="2">
        <v>130.80000000000001</v>
      </c>
      <c r="G202" s="2">
        <f t="shared" si="2"/>
        <v>0</v>
      </c>
    </row>
    <row r="203" spans="1:8" hidden="1">
      <c r="A203" s="3">
        <v>43312</v>
      </c>
      <c r="B203" s="422" t="s">
        <v>10</v>
      </c>
      <c r="C203" s="422" t="s">
        <v>22</v>
      </c>
      <c r="D203" t="s">
        <v>12</v>
      </c>
      <c r="E203" s="2">
        <v>304.2</v>
      </c>
      <c r="G203" s="2">
        <f t="shared" si="2"/>
        <v>304.2</v>
      </c>
    </row>
    <row r="204" spans="1:8" hidden="1">
      <c r="B204" s="422"/>
      <c r="C204" s="422"/>
      <c r="D204" t="s">
        <v>13</v>
      </c>
      <c r="E204" s="2">
        <v>13.5</v>
      </c>
      <c r="G204" s="2">
        <f t="shared" si="2"/>
        <v>317.7</v>
      </c>
    </row>
    <row r="205" spans="1:8" hidden="1">
      <c r="B205" s="422"/>
      <c r="C205" s="422"/>
      <c r="D205" t="s">
        <v>14</v>
      </c>
      <c r="E205" s="2">
        <v>60</v>
      </c>
      <c r="G205" s="2">
        <f t="shared" si="2"/>
        <v>377.7</v>
      </c>
    </row>
    <row r="206" spans="1:8" hidden="1">
      <c r="B206" s="422"/>
      <c r="C206" s="422"/>
      <c r="D206" t="s">
        <v>15</v>
      </c>
      <c r="E206" s="2">
        <v>5</v>
      </c>
      <c r="G206" s="2">
        <f t="shared" si="2"/>
        <v>382.7</v>
      </c>
    </row>
    <row r="207" spans="1:8" hidden="1">
      <c r="A207" s="3">
        <v>43312</v>
      </c>
      <c r="B207" s="422" t="s">
        <v>69</v>
      </c>
      <c r="C207" s="422" t="s">
        <v>22</v>
      </c>
      <c r="D207" t="s">
        <v>14</v>
      </c>
      <c r="F207" s="2">
        <v>30</v>
      </c>
      <c r="G207" s="2">
        <f t="shared" si="2"/>
        <v>352.7</v>
      </c>
      <c r="H207" s="5"/>
    </row>
    <row r="208" spans="1:8" hidden="1">
      <c r="A208" s="3">
        <v>43349</v>
      </c>
      <c r="B208" s="422">
        <v>16097</v>
      </c>
      <c r="C208" s="422" t="s">
        <v>22</v>
      </c>
      <c r="D208" t="s">
        <v>13</v>
      </c>
      <c r="F208" s="2">
        <v>13.5</v>
      </c>
      <c r="G208" s="2">
        <f t="shared" si="2"/>
        <v>339.2</v>
      </c>
      <c r="H208" s="5"/>
    </row>
    <row r="209" spans="1:8" hidden="1">
      <c r="A209" s="3">
        <v>43373</v>
      </c>
      <c r="B209" s="422" t="s">
        <v>69</v>
      </c>
      <c r="C209" s="422" t="s">
        <v>22</v>
      </c>
      <c r="D209" t="s">
        <v>12</v>
      </c>
      <c r="F209" s="2">
        <v>230</v>
      </c>
      <c r="G209" s="2">
        <f t="shared" si="2"/>
        <v>109.19999999999999</v>
      </c>
      <c r="H209" s="5"/>
    </row>
    <row r="210" spans="1:8" hidden="1">
      <c r="A210" s="3">
        <v>43383</v>
      </c>
      <c r="B210" s="422">
        <v>16295</v>
      </c>
      <c r="C210" s="422" t="s">
        <v>22</v>
      </c>
      <c r="D210" t="s">
        <v>12</v>
      </c>
      <c r="F210" s="2">
        <v>74.2</v>
      </c>
      <c r="G210" s="2">
        <f t="shared" si="2"/>
        <v>34.999999999999986</v>
      </c>
      <c r="H210" s="5"/>
    </row>
    <row r="211" spans="1:8" hidden="1">
      <c r="A211" s="3">
        <v>43684</v>
      </c>
      <c r="B211" s="422">
        <v>18511</v>
      </c>
      <c r="C211" s="422" t="s">
        <v>22</v>
      </c>
      <c r="D211" t="s">
        <v>14</v>
      </c>
      <c r="F211" s="2">
        <v>16.899999999999999</v>
      </c>
      <c r="G211" s="2">
        <f t="shared" si="2"/>
        <v>18.099999999999987</v>
      </c>
      <c r="H211" s="5"/>
    </row>
    <row r="212" spans="1:8" hidden="1">
      <c r="A212" s="3">
        <v>43764</v>
      </c>
      <c r="B212" s="422">
        <v>19023</v>
      </c>
      <c r="C212" s="422" t="s">
        <v>22</v>
      </c>
      <c r="D212" t="s">
        <v>14</v>
      </c>
      <c r="F212" s="2">
        <v>13.1</v>
      </c>
      <c r="G212" s="2">
        <f t="shared" si="2"/>
        <v>4.9999999999999876</v>
      </c>
      <c r="H212" s="5"/>
    </row>
    <row r="213" spans="1:8" hidden="1">
      <c r="A213" s="3">
        <v>43764</v>
      </c>
      <c r="B213" s="422">
        <v>19023</v>
      </c>
      <c r="C213" s="422" t="s">
        <v>22</v>
      </c>
      <c r="D213" t="s">
        <v>15</v>
      </c>
      <c r="F213" s="2">
        <v>5</v>
      </c>
      <c r="G213" s="2">
        <f t="shared" si="2"/>
        <v>-1.2434497875801753E-14</v>
      </c>
      <c r="H213" s="5"/>
    </row>
    <row r="214" spans="1:8" hidden="1">
      <c r="A214" s="3">
        <v>43343</v>
      </c>
      <c r="B214" s="422" t="s">
        <v>10</v>
      </c>
      <c r="C214" s="422" t="s">
        <v>23</v>
      </c>
      <c r="D214" t="s">
        <v>12</v>
      </c>
      <c r="E214" s="2">
        <v>260.89999999999998</v>
      </c>
      <c r="G214" s="2">
        <f t="shared" si="2"/>
        <v>260.89999999999998</v>
      </c>
    </row>
    <row r="215" spans="1:8" hidden="1">
      <c r="B215" s="422"/>
      <c r="C215" s="422"/>
      <c r="D215" t="s">
        <v>13</v>
      </c>
      <c r="E215" s="2">
        <v>13.5</v>
      </c>
      <c r="G215" s="2">
        <f t="shared" si="2"/>
        <v>274.39999999999998</v>
      </c>
    </row>
    <row r="216" spans="1:8" hidden="1">
      <c r="B216" s="422"/>
      <c r="C216" s="422"/>
      <c r="D216" t="s">
        <v>14</v>
      </c>
      <c r="E216" s="2">
        <v>60</v>
      </c>
      <c r="G216" s="2">
        <f t="shared" si="2"/>
        <v>334.4</v>
      </c>
    </row>
    <row r="217" spans="1:8" hidden="1">
      <c r="B217" s="422"/>
      <c r="C217" s="422"/>
      <c r="D217" t="s">
        <v>15</v>
      </c>
      <c r="E217" s="2">
        <v>5</v>
      </c>
      <c r="G217" s="2">
        <f t="shared" si="2"/>
        <v>339.4</v>
      </c>
    </row>
    <row r="218" spans="1:8" hidden="1">
      <c r="B218" s="422"/>
      <c r="C218" s="422"/>
      <c r="D218" t="s">
        <v>70</v>
      </c>
      <c r="E218" s="2">
        <v>93</v>
      </c>
      <c r="G218" s="2">
        <f t="shared" ref="G218" si="3">+G217+E218-F218</f>
        <v>432.4</v>
      </c>
    </row>
    <row r="219" spans="1:8" hidden="1">
      <c r="A219" s="3">
        <v>43343</v>
      </c>
      <c r="B219" s="422" t="s">
        <v>69</v>
      </c>
      <c r="C219" s="422" t="s">
        <v>23</v>
      </c>
      <c r="D219" t="s">
        <v>14</v>
      </c>
      <c r="F219" s="2">
        <v>60</v>
      </c>
      <c r="G219" s="2">
        <f t="shared" ref="G219:G283" si="4">+G218+E219-F219</f>
        <v>372.4</v>
      </c>
    </row>
    <row r="220" spans="1:8" hidden="1">
      <c r="A220" s="3">
        <v>43343</v>
      </c>
      <c r="B220" s="422" t="s">
        <v>69</v>
      </c>
      <c r="C220" s="422" t="s">
        <v>23</v>
      </c>
      <c r="D220" t="s">
        <v>15</v>
      </c>
      <c r="F220" s="2">
        <v>5</v>
      </c>
      <c r="G220" s="2">
        <f t="shared" si="4"/>
        <v>367.4</v>
      </c>
    </row>
    <row r="221" spans="1:8" hidden="1">
      <c r="A221" s="3">
        <v>43383</v>
      </c>
      <c r="B221" s="422">
        <v>16295</v>
      </c>
      <c r="C221" s="422" t="s">
        <v>23</v>
      </c>
      <c r="D221" t="s">
        <v>12</v>
      </c>
      <c r="F221" s="2">
        <v>125.8</v>
      </c>
      <c r="G221" s="2">
        <f t="shared" si="4"/>
        <v>241.59999999999997</v>
      </c>
    </row>
    <row r="222" spans="1:8" hidden="1">
      <c r="A222" s="3">
        <v>43404</v>
      </c>
      <c r="B222" s="422" t="s">
        <v>69</v>
      </c>
      <c r="C222" s="422" t="s">
        <v>23</v>
      </c>
      <c r="D222" t="s">
        <v>12</v>
      </c>
      <c r="F222" s="2">
        <v>135.1</v>
      </c>
      <c r="G222" s="2">
        <f t="shared" si="4"/>
        <v>106.49999999999997</v>
      </c>
    </row>
    <row r="223" spans="1:8" hidden="1">
      <c r="A223" s="3">
        <v>43404</v>
      </c>
      <c r="B223" s="422" t="s">
        <v>69</v>
      </c>
      <c r="C223" s="422" t="s">
        <v>23</v>
      </c>
      <c r="D223" t="s">
        <v>13</v>
      </c>
      <c r="F223" s="2">
        <v>13.5</v>
      </c>
      <c r="G223" s="2">
        <f t="shared" si="4"/>
        <v>92.999999999999972</v>
      </c>
    </row>
    <row r="224" spans="1:8" hidden="1">
      <c r="A224" s="3">
        <v>43487</v>
      </c>
      <c r="B224" s="422" t="s">
        <v>247</v>
      </c>
      <c r="C224" s="422" t="s">
        <v>23</v>
      </c>
      <c r="D224" t="s">
        <v>70</v>
      </c>
      <c r="F224" s="2">
        <v>93</v>
      </c>
      <c r="G224" s="2">
        <f t="shared" si="4"/>
        <v>0</v>
      </c>
    </row>
    <row r="225" spans="1:7" hidden="1">
      <c r="A225" s="3">
        <v>43373</v>
      </c>
      <c r="B225" s="422" t="s">
        <v>10</v>
      </c>
      <c r="C225" s="422" t="s">
        <v>24</v>
      </c>
      <c r="D225" t="s">
        <v>12</v>
      </c>
      <c r="E225" s="2">
        <v>278</v>
      </c>
      <c r="G225" s="2">
        <f t="shared" si="4"/>
        <v>278</v>
      </c>
    </row>
    <row r="226" spans="1:7" hidden="1">
      <c r="B226" s="422"/>
      <c r="C226" s="422"/>
      <c r="D226" t="s">
        <v>13</v>
      </c>
      <c r="E226" s="2">
        <v>13.5</v>
      </c>
      <c r="G226" s="2">
        <f t="shared" si="4"/>
        <v>291.5</v>
      </c>
    </row>
    <row r="227" spans="1:7" hidden="1">
      <c r="B227" s="422"/>
      <c r="C227" s="422"/>
      <c r="D227" t="s">
        <v>14</v>
      </c>
      <c r="E227" s="2">
        <v>60</v>
      </c>
      <c r="G227" s="2">
        <f t="shared" si="4"/>
        <v>351.5</v>
      </c>
    </row>
    <row r="228" spans="1:7" hidden="1">
      <c r="B228" s="422"/>
      <c r="C228" s="422"/>
      <c r="D228" t="s">
        <v>15</v>
      </c>
      <c r="E228" s="2">
        <v>5</v>
      </c>
      <c r="G228" s="2">
        <f t="shared" si="4"/>
        <v>356.5</v>
      </c>
    </row>
    <row r="229" spans="1:7" hidden="1">
      <c r="A229" s="3">
        <v>43373</v>
      </c>
      <c r="B229" s="422" t="s">
        <v>69</v>
      </c>
      <c r="C229" s="422" t="s">
        <v>24</v>
      </c>
      <c r="D229" t="s">
        <v>14</v>
      </c>
      <c r="F229" s="2">
        <v>60</v>
      </c>
      <c r="G229" s="2">
        <f t="shared" si="4"/>
        <v>296.5</v>
      </c>
    </row>
    <row r="230" spans="1:7" hidden="1">
      <c r="A230" s="3">
        <v>43373</v>
      </c>
      <c r="B230" s="422" t="s">
        <v>69</v>
      </c>
      <c r="C230" s="422" t="s">
        <v>24</v>
      </c>
      <c r="D230" t="s">
        <v>15</v>
      </c>
      <c r="F230" s="2">
        <v>5</v>
      </c>
      <c r="G230" s="2">
        <f t="shared" si="4"/>
        <v>291.5</v>
      </c>
    </row>
    <row r="231" spans="1:7" hidden="1">
      <c r="A231" s="3">
        <v>43404</v>
      </c>
      <c r="B231" s="422" t="s">
        <v>69</v>
      </c>
      <c r="C231" s="422" t="s">
        <v>24</v>
      </c>
      <c r="D231" t="s">
        <v>12</v>
      </c>
      <c r="F231" s="2">
        <v>91.4</v>
      </c>
      <c r="G231" s="2">
        <f t="shared" si="4"/>
        <v>200.1</v>
      </c>
    </row>
    <row r="232" spans="1:7" hidden="1">
      <c r="A232" s="3">
        <v>43434</v>
      </c>
      <c r="B232" s="422" t="s">
        <v>69</v>
      </c>
      <c r="C232" s="422" t="s">
        <v>24</v>
      </c>
      <c r="D232" t="s">
        <v>12</v>
      </c>
      <c r="F232" s="2">
        <v>186.6</v>
      </c>
      <c r="G232" s="2">
        <f t="shared" si="4"/>
        <v>13.5</v>
      </c>
    </row>
    <row r="233" spans="1:7" hidden="1">
      <c r="A233" s="3">
        <v>43434</v>
      </c>
      <c r="B233" s="422" t="s">
        <v>69</v>
      </c>
      <c r="C233" s="422" t="s">
        <v>24</v>
      </c>
      <c r="D233" t="s">
        <v>13</v>
      </c>
      <c r="F233" s="2">
        <v>13.5</v>
      </c>
      <c r="G233" s="2">
        <f t="shared" si="4"/>
        <v>0</v>
      </c>
    </row>
    <row r="234" spans="1:7" hidden="1">
      <c r="A234" s="3">
        <v>43404</v>
      </c>
      <c r="B234" s="422" t="s">
        <v>10</v>
      </c>
      <c r="C234" s="422" t="s">
        <v>25</v>
      </c>
      <c r="D234" t="s">
        <v>12</v>
      </c>
      <c r="E234" s="2">
        <v>271.60000000000002</v>
      </c>
      <c r="G234" s="2">
        <f t="shared" si="4"/>
        <v>271.60000000000002</v>
      </c>
    </row>
    <row r="235" spans="1:7" hidden="1">
      <c r="B235" s="422"/>
      <c r="C235" s="422"/>
      <c r="D235" t="s">
        <v>13</v>
      </c>
      <c r="E235" s="2">
        <v>16.5</v>
      </c>
      <c r="G235" s="2">
        <f t="shared" si="4"/>
        <v>288.10000000000002</v>
      </c>
    </row>
    <row r="236" spans="1:7" hidden="1">
      <c r="B236" s="422"/>
      <c r="C236" s="422"/>
      <c r="D236" t="s">
        <v>14</v>
      </c>
      <c r="E236" s="2">
        <v>60</v>
      </c>
      <c r="G236" s="2">
        <f t="shared" si="4"/>
        <v>348.1</v>
      </c>
    </row>
    <row r="237" spans="1:7" hidden="1">
      <c r="B237" s="422"/>
      <c r="C237" s="422"/>
      <c r="D237" t="s">
        <v>15</v>
      </c>
      <c r="E237" s="2">
        <v>5</v>
      </c>
      <c r="G237" s="2">
        <f t="shared" si="4"/>
        <v>353.1</v>
      </c>
    </row>
    <row r="238" spans="1:7" hidden="1">
      <c r="B238" s="422"/>
      <c r="C238" s="422"/>
      <c r="D238" t="s">
        <v>70</v>
      </c>
      <c r="E238" s="2">
        <v>93</v>
      </c>
      <c r="G238" s="2">
        <f t="shared" si="4"/>
        <v>446.1</v>
      </c>
    </row>
    <row r="239" spans="1:7" hidden="1">
      <c r="A239" s="3">
        <v>43404</v>
      </c>
      <c r="B239" s="422" t="s">
        <v>69</v>
      </c>
      <c r="C239" s="422" t="s">
        <v>25</v>
      </c>
      <c r="D239" t="s">
        <v>14</v>
      </c>
      <c r="F239" s="2">
        <v>60</v>
      </c>
      <c r="G239" s="2">
        <f t="shared" si="4"/>
        <v>386.1</v>
      </c>
    </row>
    <row r="240" spans="1:7" hidden="1">
      <c r="A240" s="3">
        <v>43404</v>
      </c>
      <c r="B240" s="422" t="s">
        <v>69</v>
      </c>
      <c r="C240" s="422" t="s">
        <v>25</v>
      </c>
      <c r="D240" t="s">
        <v>15</v>
      </c>
      <c r="F240" s="2">
        <v>5</v>
      </c>
      <c r="G240" s="2">
        <f t="shared" si="4"/>
        <v>381.1</v>
      </c>
    </row>
    <row r="241" spans="1:8" hidden="1">
      <c r="A241" s="3">
        <v>43434</v>
      </c>
      <c r="B241" s="422" t="s">
        <v>69</v>
      </c>
      <c r="C241" s="422" t="s">
        <v>25</v>
      </c>
      <c r="D241" t="s">
        <v>12</v>
      </c>
      <c r="F241" s="2">
        <v>9.9</v>
      </c>
      <c r="G241" s="2">
        <f t="shared" si="4"/>
        <v>371.20000000000005</v>
      </c>
      <c r="H241" s="5"/>
    </row>
    <row r="242" spans="1:8" hidden="1">
      <c r="A242" s="3">
        <v>43465</v>
      </c>
      <c r="B242" s="422" t="s">
        <v>69</v>
      </c>
      <c r="C242" s="422" t="s">
        <v>25</v>
      </c>
      <c r="D242" t="s">
        <v>12</v>
      </c>
      <c r="F242" s="2">
        <v>150</v>
      </c>
      <c r="G242" s="2">
        <f t="shared" si="4"/>
        <v>221.20000000000005</v>
      </c>
      <c r="H242" s="5"/>
    </row>
    <row r="243" spans="1:8" hidden="1">
      <c r="A243" s="3">
        <v>43482</v>
      </c>
      <c r="B243" s="422">
        <v>16967</v>
      </c>
      <c r="C243" s="422" t="s">
        <v>25</v>
      </c>
      <c r="D243" t="s">
        <v>12</v>
      </c>
      <c r="F243" s="2">
        <v>111.7</v>
      </c>
      <c r="G243" s="2">
        <f t="shared" si="4"/>
        <v>109.50000000000004</v>
      </c>
      <c r="H243" s="5"/>
    </row>
    <row r="244" spans="1:8" hidden="1">
      <c r="A244" s="3">
        <v>43482</v>
      </c>
      <c r="B244" s="422">
        <v>16967</v>
      </c>
      <c r="C244" s="422" t="s">
        <v>25</v>
      </c>
      <c r="D244" t="s">
        <v>13</v>
      </c>
      <c r="F244" s="2">
        <v>16.5</v>
      </c>
      <c r="G244" s="2">
        <f t="shared" si="4"/>
        <v>93.000000000000043</v>
      </c>
      <c r="H244" s="5"/>
    </row>
    <row r="245" spans="1:8" hidden="1">
      <c r="A245" s="3">
        <v>43487</v>
      </c>
      <c r="B245" s="422" t="s">
        <v>247</v>
      </c>
      <c r="C245" s="422" t="s">
        <v>24</v>
      </c>
      <c r="D245" t="s">
        <v>70</v>
      </c>
      <c r="F245" s="2">
        <v>93</v>
      </c>
      <c r="G245" s="2">
        <f t="shared" si="4"/>
        <v>0</v>
      </c>
      <c r="H245" s="5"/>
    </row>
    <row r="246" spans="1:8" hidden="1">
      <c r="A246" s="3">
        <v>43434</v>
      </c>
      <c r="B246" s="422" t="s">
        <v>10</v>
      </c>
      <c r="C246" s="422" t="s">
        <v>26</v>
      </c>
      <c r="D246" t="s">
        <v>12</v>
      </c>
      <c r="E246" s="2">
        <v>278.89999999999998</v>
      </c>
      <c r="G246" s="2">
        <f t="shared" si="4"/>
        <v>278.89999999999998</v>
      </c>
    </row>
    <row r="247" spans="1:8" hidden="1">
      <c r="B247" s="422"/>
      <c r="C247" s="422"/>
      <c r="D247" t="s">
        <v>13</v>
      </c>
      <c r="E247" s="2">
        <v>16.5</v>
      </c>
      <c r="G247" s="2">
        <f t="shared" si="4"/>
        <v>295.39999999999998</v>
      </c>
    </row>
    <row r="248" spans="1:8" hidden="1">
      <c r="B248" s="422"/>
      <c r="C248" s="422"/>
      <c r="D248" t="s">
        <v>14</v>
      </c>
      <c r="E248" s="2">
        <v>60</v>
      </c>
      <c r="G248" s="2">
        <f t="shared" si="4"/>
        <v>355.4</v>
      </c>
    </row>
    <row r="249" spans="1:8" hidden="1">
      <c r="B249" s="422"/>
      <c r="C249" s="422"/>
      <c r="D249" t="s">
        <v>15</v>
      </c>
      <c r="E249" s="2">
        <v>5</v>
      </c>
      <c r="G249" s="2">
        <f t="shared" si="4"/>
        <v>360.4</v>
      </c>
    </row>
    <row r="250" spans="1:8" hidden="1">
      <c r="A250" s="3">
        <v>43434</v>
      </c>
      <c r="B250" s="422" t="s">
        <v>69</v>
      </c>
      <c r="C250" s="422" t="s">
        <v>26</v>
      </c>
      <c r="D250" t="s">
        <v>14</v>
      </c>
      <c r="F250" s="2">
        <v>60</v>
      </c>
      <c r="G250" s="2">
        <f t="shared" si="4"/>
        <v>300.39999999999998</v>
      </c>
    </row>
    <row r="251" spans="1:8" hidden="1">
      <c r="A251" s="3">
        <v>43434</v>
      </c>
      <c r="B251" s="422" t="s">
        <v>69</v>
      </c>
      <c r="C251" s="422" t="s">
        <v>26</v>
      </c>
      <c r="D251" t="s">
        <v>15</v>
      </c>
      <c r="F251" s="2">
        <v>5</v>
      </c>
      <c r="G251" s="2">
        <f t="shared" si="4"/>
        <v>295.39999999999998</v>
      </c>
    </row>
    <row r="252" spans="1:8" hidden="1">
      <c r="A252" s="3">
        <v>43482</v>
      </c>
      <c r="B252" s="422">
        <v>16967</v>
      </c>
      <c r="C252" s="422" t="s">
        <v>26</v>
      </c>
      <c r="D252" t="s">
        <v>12</v>
      </c>
      <c r="F252" s="2">
        <v>95.4</v>
      </c>
      <c r="G252" s="2">
        <f t="shared" si="4"/>
        <v>199.99999999999997</v>
      </c>
      <c r="H252" s="5"/>
    </row>
    <row r="253" spans="1:8" hidden="1">
      <c r="A253" s="3">
        <v>43496</v>
      </c>
      <c r="B253" s="422" t="s">
        <v>69</v>
      </c>
      <c r="C253" s="422" t="s">
        <v>26</v>
      </c>
      <c r="D253" t="s">
        <v>12</v>
      </c>
      <c r="F253" s="2">
        <v>183.5</v>
      </c>
      <c r="G253" s="2">
        <f t="shared" si="4"/>
        <v>16.499999999999972</v>
      </c>
      <c r="H253" s="5"/>
    </row>
    <row r="254" spans="1:8" hidden="1">
      <c r="A254" s="3">
        <v>43496</v>
      </c>
      <c r="B254" s="422" t="s">
        <v>69</v>
      </c>
      <c r="C254" s="422" t="s">
        <v>26</v>
      </c>
      <c r="D254" t="s">
        <v>13</v>
      </c>
      <c r="F254" s="2">
        <v>16.5</v>
      </c>
      <c r="G254" s="2">
        <f t="shared" si="4"/>
        <v>-2.8421709430404007E-14</v>
      </c>
      <c r="H254" s="5"/>
    </row>
    <row r="255" spans="1:8" hidden="1">
      <c r="A255" s="3">
        <v>43465</v>
      </c>
      <c r="B255" s="422" t="s">
        <v>10</v>
      </c>
      <c r="C255" s="422" t="s">
        <v>27</v>
      </c>
      <c r="D255" t="s">
        <v>12</v>
      </c>
      <c r="E255" s="2">
        <v>298</v>
      </c>
      <c r="G255" s="2">
        <f>+G254+E255-F255</f>
        <v>298</v>
      </c>
    </row>
    <row r="256" spans="1:8" hidden="1">
      <c r="B256" s="422"/>
      <c r="C256" s="422"/>
      <c r="D256" t="s">
        <v>13</v>
      </c>
      <c r="E256" s="2">
        <v>16.5</v>
      </c>
      <c r="G256" s="2">
        <f t="shared" si="4"/>
        <v>314.5</v>
      </c>
    </row>
    <row r="257" spans="1:8" hidden="1">
      <c r="B257" s="422"/>
      <c r="C257" s="422"/>
      <c r="D257" t="s">
        <v>14</v>
      </c>
      <c r="E257" s="2">
        <v>60</v>
      </c>
      <c r="G257" s="2">
        <f t="shared" si="4"/>
        <v>374.5</v>
      </c>
    </row>
    <row r="258" spans="1:8" ht="14.25" hidden="1" customHeight="1">
      <c r="B258" s="422"/>
      <c r="C258" s="422"/>
      <c r="D258" t="s">
        <v>15</v>
      </c>
      <c r="E258" s="2">
        <v>5</v>
      </c>
      <c r="G258" s="2">
        <f t="shared" si="4"/>
        <v>379.5</v>
      </c>
    </row>
    <row r="259" spans="1:8" ht="14.25" hidden="1" customHeight="1">
      <c r="A259" s="3">
        <v>43465</v>
      </c>
      <c r="B259" s="422" t="s">
        <v>69</v>
      </c>
      <c r="C259" s="422" t="s">
        <v>27</v>
      </c>
      <c r="D259" t="s">
        <v>14</v>
      </c>
      <c r="F259" s="2">
        <v>30</v>
      </c>
      <c r="G259" s="2">
        <f t="shared" si="4"/>
        <v>349.5</v>
      </c>
    </row>
    <row r="260" spans="1:8" ht="14.25" hidden="1" customHeight="1">
      <c r="A260" s="3">
        <v>43496</v>
      </c>
      <c r="B260" s="422" t="s">
        <v>69</v>
      </c>
      <c r="C260" s="422" t="s">
        <v>27</v>
      </c>
      <c r="D260" t="s">
        <v>12</v>
      </c>
      <c r="F260" s="2">
        <v>40</v>
      </c>
      <c r="G260" s="2">
        <f t="shared" si="4"/>
        <v>309.5</v>
      </c>
    </row>
    <row r="261" spans="1:8" ht="14.25" hidden="1" customHeight="1">
      <c r="A261" s="3">
        <v>43525</v>
      </c>
      <c r="B261" s="422">
        <v>17271</v>
      </c>
      <c r="C261" s="422" t="s">
        <v>27</v>
      </c>
      <c r="D261" t="s">
        <v>12</v>
      </c>
      <c r="F261" s="2">
        <v>38</v>
      </c>
      <c r="G261" s="2">
        <f t="shared" si="4"/>
        <v>271.5</v>
      </c>
    </row>
    <row r="262" spans="1:8" ht="14.25" hidden="1" customHeight="1">
      <c r="A262" s="3">
        <v>43525</v>
      </c>
      <c r="B262" s="422">
        <v>17271</v>
      </c>
      <c r="C262" s="422" t="s">
        <v>27</v>
      </c>
      <c r="D262" t="s">
        <v>13</v>
      </c>
      <c r="F262" s="2">
        <v>16.5</v>
      </c>
      <c r="G262" s="2">
        <f t="shared" si="4"/>
        <v>255</v>
      </c>
    </row>
    <row r="263" spans="1:8" ht="14.25" hidden="1" customHeight="1">
      <c r="A263" s="3">
        <v>43524</v>
      </c>
      <c r="B263" s="422" t="s">
        <v>69</v>
      </c>
      <c r="C263" s="422" t="s">
        <v>27</v>
      </c>
      <c r="D263" t="s">
        <v>12</v>
      </c>
      <c r="F263" s="2">
        <v>220</v>
      </c>
      <c r="G263" s="2">
        <f t="shared" si="4"/>
        <v>35</v>
      </c>
    </row>
    <row r="264" spans="1:8" ht="14.25" hidden="1" customHeight="1">
      <c r="A264" s="3">
        <v>43764</v>
      </c>
      <c r="B264" s="422">
        <v>19023</v>
      </c>
      <c r="C264" s="422" t="s">
        <v>27</v>
      </c>
      <c r="D264" t="s">
        <v>14</v>
      </c>
      <c r="F264" s="2">
        <v>30</v>
      </c>
      <c r="G264" s="2">
        <f t="shared" si="4"/>
        <v>5</v>
      </c>
    </row>
    <row r="265" spans="1:8" ht="14.25" hidden="1" customHeight="1">
      <c r="A265" s="3">
        <v>43764</v>
      </c>
      <c r="B265" s="422">
        <v>19023</v>
      </c>
      <c r="C265" s="422" t="s">
        <v>27</v>
      </c>
      <c r="D265" t="s">
        <v>15</v>
      </c>
      <c r="F265" s="2">
        <v>5</v>
      </c>
      <c r="G265" s="2">
        <f t="shared" si="4"/>
        <v>0</v>
      </c>
    </row>
    <row r="266" spans="1:8" ht="14.25" hidden="1" customHeight="1">
      <c r="A266" s="3">
        <v>43496</v>
      </c>
      <c r="B266" s="422" t="s">
        <v>10</v>
      </c>
      <c r="C266" s="422" t="s">
        <v>11</v>
      </c>
      <c r="D266" t="s">
        <v>12</v>
      </c>
      <c r="E266" s="2">
        <v>316.5</v>
      </c>
      <c r="G266" s="2">
        <f t="shared" si="4"/>
        <v>316.5</v>
      </c>
    </row>
    <row r="267" spans="1:8" ht="14.25" hidden="1" customHeight="1">
      <c r="B267" s="422"/>
      <c r="C267" s="422"/>
      <c r="D267" t="s">
        <v>13</v>
      </c>
      <c r="E267" s="2">
        <v>16.5</v>
      </c>
      <c r="G267" s="2">
        <f t="shared" si="4"/>
        <v>333</v>
      </c>
    </row>
    <row r="268" spans="1:8" ht="14.25" hidden="1" customHeight="1">
      <c r="B268" s="422"/>
      <c r="C268" s="422"/>
      <c r="D268" t="s">
        <v>14</v>
      </c>
      <c r="E268" s="2">
        <v>60</v>
      </c>
      <c r="G268" s="2">
        <f t="shared" si="4"/>
        <v>393</v>
      </c>
    </row>
    <row r="269" spans="1:8" ht="14.25" hidden="1" customHeight="1">
      <c r="B269" s="422"/>
      <c r="C269" s="422"/>
      <c r="D269" t="s">
        <v>15</v>
      </c>
      <c r="E269" s="2">
        <v>5</v>
      </c>
      <c r="G269" s="2">
        <f t="shared" si="4"/>
        <v>398</v>
      </c>
    </row>
    <row r="270" spans="1:8" ht="14.25" hidden="1" customHeight="1">
      <c r="A270" s="3">
        <v>43496</v>
      </c>
      <c r="B270" s="422" t="s">
        <v>69</v>
      </c>
      <c r="C270" s="422" t="s">
        <v>11</v>
      </c>
      <c r="D270" t="s">
        <v>14</v>
      </c>
      <c r="F270" s="2">
        <v>60</v>
      </c>
      <c r="G270" s="2">
        <f t="shared" si="4"/>
        <v>338</v>
      </c>
    </row>
    <row r="271" spans="1:8" ht="14.25" hidden="1" customHeight="1">
      <c r="A271" s="3">
        <v>43496</v>
      </c>
      <c r="B271" s="422" t="s">
        <v>69</v>
      </c>
      <c r="C271" s="422" t="s">
        <v>11</v>
      </c>
      <c r="D271" t="s">
        <v>15</v>
      </c>
      <c r="F271" s="2">
        <v>5</v>
      </c>
      <c r="G271" s="2">
        <f t="shared" si="4"/>
        <v>333</v>
      </c>
    </row>
    <row r="272" spans="1:8" ht="14.25" hidden="1" customHeight="1">
      <c r="A272" s="3">
        <v>43525</v>
      </c>
      <c r="B272" s="422">
        <v>17271</v>
      </c>
      <c r="C272" s="422" t="s">
        <v>11</v>
      </c>
      <c r="D272" t="s">
        <v>12</v>
      </c>
      <c r="F272" s="2">
        <v>145.5</v>
      </c>
      <c r="G272" s="2">
        <f t="shared" si="4"/>
        <v>187.5</v>
      </c>
      <c r="H272" s="28"/>
    </row>
    <row r="273" spans="1:8" ht="14.25" hidden="1" customHeight="1">
      <c r="A273" s="3">
        <v>43555</v>
      </c>
      <c r="B273" s="422" t="s">
        <v>69</v>
      </c>
      <c r="C273" s="422" t="s">
        <v>11</v>
      </c>
      <c r="D273" t="s">
        <v>12</v>
      </c>
      <c r="F273" s="2">
        <v>171</v>
      </c>
      <c r="G273" s="2">
        <f t="shared" si="4"/>
        <v>16.5</v>
      </c>
      <c r="H273" s="28"/>
    </row>
    <row r="274" spans="1:8" ht="14.25" hidden="1" customHeight="1">
      <c r="A274" s="3">
        <v>43555</v>
      </c>
      <c r="B274" s="422" t="s">
        <v>69</v>
      </c>
      <c r="C274" s="422" t="s">
        <v>11</v>
      </c>
      <c r="D274" t="s">
        <v>13</v>
      </c>
      <c r="F274" s="2">
        <v>16.5</v>
      </c>
      <c r="G274" s="2">
        <f t="shared" si="4"/>
        <v>0</v>
      </c>
      <c r="H274" s="28"/>
    </row>
    <row r="275" spans="1:8" ht="14.25" hidden="1" customHeight="1">
      <c r="A275" s="31">
        <v>43524</v>
      </c>
      <c r="B275" s="421" t="s">
        <v>10</v>
      </c>
      <c r="C275" s="421" t="s">
        <v>17</v>
      </c>
      <c r="D275" t="s">
        <v>12</v>
      </c>
      <c r="E275" s="2">
        <v>334.6</v>
      </c>
      <c r="G275" s="2">
        <f t="shared" si="4"/>
        <v>334.6</v>
      </c>
    </row>
    <row r="276" spans="1:8" ht="14.25" hidden="1" customHeight="1">
      <c r="B276" s="422"/>
      <c r="C276" s="422"/>
      <c r="D276" t="s">
        <v>13</v>
      </c>
      <c r="E276" s="2">
        <v>20.2</v>
      </c>
      <c r="G276" s="2">
        <f t="shared" si="4"/>
        <v>354.8</v>
      </c>
    </row>
    <row r="277" spans="1:8" ht="14.25" hidden="1" customHeight="1">
      <c r="B277" s="422"/>
      <c r="C277" s="422"/>
      <c r="D277" t="s">
        <v>14</v>
      </c>
      <c r="E277" s="2">
        <v>56</v>
      </c>
      <c r="G277" s="2">
        <f t="shared" si="4"/>
        <v>410.8</v>
      </c>
    </row>
    <row r="278" spans="1:8" ht="14.25" hidden="1" customHeight="1">
      <c r="B278" s="422"/>
      <c r="C278" s="422"/>
      <c r="D278" t="s">
        <v>15</v>
      </c>
      <c r="E278" s="2">
        <v>5</v>
      </c>
      <c r="G278" s="2">
        <f t="shared" si="4"/>
        <v>415.8</v>
      </c>
    </row>
    <row r="279" spans="1:8" ht="14.25" hidden="1" customHeight="1">
      <c r="A279" s="3">
        <v>43524</v>
      </c>
      <c r="B279" s="422" t="s">
        <v>69</v>
      </c>
      <c r="C279" s="422" t="s">
        <v>17</v>
      </c>
      <c r="D279" t="s">
        <v>14</v>
      </c>
      <c r="F279" s="2">
        <v>56</v>
      </c>
      <c r="G279" s="2">
        <f t="shared" si="4"/>
        <v>359.8</v>
      </c>
    </row>
    <row r="280" spans="1:8" ht="14.25" hidden="1" customHeight="1">
      <c r="A280" s="3">
        <v>43524</v>
      </c>
      <c r="B280" s="422" t="s">
        <v>69</v>
      </c>
      <c r="C280" s="422" t="s">
        <v>17</v>
      </c>
      <c r="D280" t="s">
        <v>15</v>
      </c>
      <c r="F280" s="2">
        <v>5</v>
      </c>
      <c r="G280" s="2">
        <f t="shared" si="4"/>
        <v>354.8</v>
      </c>
    </row>
    <row r="281" spans="1:8" ht="14.25" hidden="1" customHeight="1">
      <c r="A281" s="3">
        <v>43555</v>
      </c>
      <c r="B281" s="422" t="s">
        <v>69</v>
      </c>
      <c r="C281" s="422" t="s">
        <v>17</v>
      </c>
      <c r="D281" t="s">
        <v>12</v>
      </c>
      <c r="F281" s="2">
        <v>52.5</v>
      </c>
      <c r="G281" s="2">
        <f t="shared" si="4"/>
        <v>302.3</v>
      </c>
      <c r="H281" s="28"/>
    </row>
    <row r="282" spans="1:8" ht="14.25" hidden="1" customHeight="1">
      <c r="A282" s="3">
        <v>43585</v>
      </c>
      <c r="B282" s="422" t="s">
        <v>69</v>
      </c>
      <c r="C282" s="422" t="s">
        <v>17</v>
      </c>
      <c r="D282" t="s">
        <v>12</v>
      </c>
      <c r="F282" s="2">
        <v>250</v>
      </c>
      <c r="G282" s="2">
        <f t="shared" si="4"/>
        <v>52.300000000000011</v>
      </c>
      <c r="H282" s="28"/>
    </row>
    <row r="283" spans="1:8" ht="14.25" hidden="1" customHeight="1">
      <c r="A283" s="3">
        <v>43603</v>
      </c>
      <c r="B283" s="422">
        <v>17860</v>
      </c>
      <c r="C283" s="422" t="s">
        <v>17</v>
      </c>
      <c r="D283" t="s">
        <v>12</v>
      </c>
      <c r="F283" s="2">
        <v>32.1</v>
      </c>
      <c r="G283" s="2">
        <f t="shared" si="4"/>
        <v>20.20000000000001</v>
      </c>
      <c r="H283" s="28"/>
    </row>
    <row r="284" spans="1:8" ht="14.25" hidden="1" customHeight="1">
      <c r="A284" s="3">
        <v>43603</v>
      </c>
      <c r="B284" s="422">
        <v>17860</v>
      </c>
      <c r="C284" s="422" t="s">
        <v>17</v>
      </c>
      <c r="D284" t="s">
        <v>13</v>
      </c>
      <c r="F284" s="2">
        <v>20.2</v>
      </c>
      <c r="G284" s="2">
        <f t="shared" ref="G284:G348" si="5">+G283+E284-F284</f>
        <v>0</v>
      </c>
      <c r="H284" s="28"/>
    </row>
    <row r="285" spans="1:8" ht="14.25" hidden="1" customHeight="1">
      <c r="A285" s="31">
        <v>43555</v>
      </c>
      <c r="B285" s="421" t="s">
        <v>10</v>
      </c>
      <c r="C285" s="421" t="s">
        <v>18</v>
      </c>
      <c r="D285" t="s">
        <v>12</v>
      </c>
      <c r="E285" s="2">
        <v>310.7</v>
      </c>
      <c r="G285" s="2">
        <f t="shared" si="5"/>
        <v>310.7</v>
      </c>
      <c r="H285" s="28"/>
    </row>
    <row r="286" spans="1:8" ht="14.25" hidden="1" customHeight="1">
      <c r="B286" s="422"/>
      <c r="C286" s="422"/>
      <c r="D286" t="s">
        <v>13</v>
      </c>
      <c r="E286" s="2">
        <v>16.100000000000001</v>
      </c>
      <c r="G286" s="2">
        <f t="shared" si="5"/>
        <v>326.8</v>
      </c>
      <c r="H286" s="28"/>
    </row>
    <row r="287" spans="1:8" ht="14.25" hidden="1" customHeight="1">
      <c r="B287" s="422"/>
      <c r="C287" s="422"/>
      <c r="D287" t="s">
        <v>14</v>
      </c>
      <c r="E287" s="2">
        <v>60</v>
      </c>
      <c r="G287" s="2">
        <f t="shared" si="5"/>
        <v>386.8</v>
      </c>
      <c r="H287" s="28"/>
    </row>
    <row r="288" spans="1:8" ht="14.25" hidden="1" customHeight="1">
      <c r="B288" s="422"/>
      <c r="C288" s="422"/>
      <c r="D288" t="s">
        <v>15</v>
      </c>
      <c r="E288" s="2">
        <v>5</v>
      </c>
      <c r="G288" s="2">
        <f t="shared" si="5"/>
        <v>391.8</v>
      </c>
      <c r="H288" s="28"/>
    </row>
    <row r="289" spans="1:8" ht="14.25" hidden="1" customHeight="1">
      <c r="A289" s="3">
        <v>43555</v>
      </c>
      <c r="B289" s="422" t="s">
        <v>69</v>
      </c>
      <c r="C289" s="422" t="s">
        <v>18</v>
      </c>
      <c r="D289" t="s">
        <v>14</v>
      </c>
      <c r="F289" s="2">
        <v>60</v>
      </c>
      <c r="G289" s="2">
        <f t="shared" si="5"/>
        <v>331.8</v>
      </c>
      <c r="H289" s="28"/>
    </row>
    <row r="290" spans="1:8" ht="14.25" hidden="1" customHeight="1">
      <c r="A290" s="3">
        <v>43555</v>
      </c>
      <c r="B290" s="422" t="s">
        <v>69</v>
      </c>
      <c r="C290" s="422" t="s">
        <v>18</v>
      </c>
      <c r="D290" t="s">
        <v>15</v>
      </c>
      <c r="F290" s="2">
        <v>5</v>
      </c>
      <c r="G290" s="2">
        <f t="shared" si="5"/>
        <v>326.8</v>
      </c>
      <c r="H290" s="28"/>
    </row>
    <row r="291" spans="1:8" ht="14.25" hidden="1" customHeight="1">
      <c r="A291" s="3">
        <v>43603</v>
      </c>
      <c r="B291" s="422">
        <v>17860</v>
      </c>
      <c r="C291" s="422" t="s">
        <v>18</v>
      </c>
      <c r="D291" t="s">
        <v>12</v>
      </c>
      <c r="F291" s="2">
        <v>190.7</v>
      </c>
      <c r="G291" s="2">
        <f t="shared" si="5"/>
        <v>136.10000000000002</v>
      </c>
      <c r="H291" s="28"/>
    </row>
    <row r="292" spans="1:8" ht="14.25" hidden="1" customHeight="1">
      <c r="A292" s="3">
        <v>43603</v>
      </c>
      <c r="B292" s="422">
        <v>17860</v>
      </c>
      <c r="C292" s="422" t="s">
        <v>18</v>
      </c>
      <c r="D292" t="s">
        <v>13</v>
      </c>
      <c r="F292" s="2">
        <v>16.100000000000001</v>
      </c>
      <c r="G292" s="2">
        <f t="shared" si="5"/>
        <v>120.00000000000003</v>
      </c>
      <c r="H292" s="28"/>
    </row>
    <row r="293" spans="1:8" ht="14.25" hidden="1" customHeight="1">
      <c r="A293" s="3">
        <v>43616</v>
      </c>
      <c r="B293" s="422" t="s">
        <v>69</v>
      </c>
      <c r="C293" s="422" t="s">
        <v>18</v>
      </c>
      <c r="D293" t="s">
        <v>12</v>
      </c>
      <c r="F293" s="2">
        <v>120</v>
      </c>
      <c r="G293" s="2">
        <f t="shared" si="5"/>
        <v>0</v>
      </c>
      <c r="H293" s="28"/>
    </row>
    <row r="294" spans="1:8" ht="14.25" hidden="1" customHeight="1">
      <c r="A294" s="31">
        <v>43585</v>
      </c>
      <c r="B294" s="421" t="s">
        <v>10</v>
      </c>
      <c r="C294" s="421" t="s">
        <v>19</v>
      </c>
      <c r="D294" t="s">
        <v>12</v>
      </c>
      <c r="E294" s="2">
        <v>314.5</v>
      </c>
      <c r="G294" s="2">
        <f t="shared" si="5"/>
        <v>314.5</v>
      </c>
      <c r="H294" s="28"/>
    </row>
    <row r="295" spans="1:8" ht="14.25" hidden="1" customHeight="1">
      <c r="B295" s="422"/>
      <c r="C295" s="422"/>
      <c r="D295" t="s">
        <v>13</v>
      </c>
      <c r="E295" s="2">
        <v>14.6</v>
      </c>
      <c r="G295" s="2">
        <f t="shared" si="5"/>
        <v>329.1</v>
      </c>
      <c r="H295" s="28"/>
    </row>
    <row r="296" spans="1:8" ht="14.25" hidden="1" customHeight="1">
      <c r="B296" s="422"/>
      <c r="C296" s="422"/>
      <c r="D296" t="s">
        <v>14</v>
      </c>
      <c r="E296" s="2">
        <v>60</v>
      </c>
      <c r="G296" s="2">
        <f t="shared" si="5"/>
        <v>389.1</v>
      </c>
      <c r="H296" s="28"/>
    </row>
    <row r="297" spans="1:8" ht="14.25" hidden="1" customHeight="1">
      <c r="B297" s="422"/>
      <c r="C297" s="422"/>
      <c r="D297" t="s">
        <v>15</v>
      </c>
      <c r="E297" s="2">
        <v>5</v>
      </c>
      <c r="G297" s="2">
        <f t="shared" si="5"/>
        <v>394.1</v>
      </c>
      <c r="H297" s="28"/>
    </row>
    <row r="298" spans="1:8" ht="14.25" hidden="1" customHeight="1">
      <c r="A298" s="3">
        <v>43585</v>
      </c>
      <c r="B298" s="422" t="s">
        <v>69</v>
      </c>
      <c r="C298" s="422" t="s">
        <v>19</v>
      </c>
      <c r="D298" t="s">
        <v>14</v>
      </c>
      <c r="F298" s="2">
        <v>60</v>
      </c>
      <c r="G298" s="2">
        <f t="shared" si="5"/>
        <v>334.1</v>
      </c>
      <c r="H298" s="28"/>
    </row>
    <row r="299" spans="1:8" ht="14.25" hidden="1" customHeight="1">
      <c r="A299" s="3">
        <v>43585</v>
      </c>
      <c r="B299" s="422" t="s">
        <v>69</v>
      </c>
      <c r="C299" s="422" t="s">
        <v>19</v>
      </c>
      <c r="D299" t="s">
        <v>15</v>
      </c>
      <c r="F299" s="2">
        <v>5</v>
      </c>
      <c r="G299" s="2">
        <f t="shared" si="5"/>
        <v>329.1</v>
      </c>
      <c r="H299" s="28"/>
    </row>
    <row r="300" spans="1:8" ht="14.25" hidden="1" customHeight="1">
      <c r="A300" s="3">
        <v>43616</v>
      </c>
      <c r="B300" s="422" t="s">
        <v>69</v>
      </c>
      <c r="C300" s="422" t="s">
        <v>19</v>
      </c>
      <c r="D300" t="s">
        <v>12</v>
      </c>
      <c r="F300" s="2">
        <v>110</v>
      </c>
      <c r="G300" s="2">
        <f t="shared" si="5"/>
        <v>219.10000000000002</v>
      </c>
      <c r="H300" s="28"/>
    </row>
    <row r="301" spans="1:8" ht="14.25" hidden="1" customHeight="1">
      <c r="A301" s="3">
        <v>43646</v>
      </c>
      <c r="B301" s="422" t="s">
        <v>69</v>
      </c>
      <c r="C301" s="422" t="s">
        <v>19</v>
      </c>
      <c r="D301" t="s">
        <v>12</v>
      </c>
      <c r="F301" s="2">
        <v>204.5</v>
      </c>
      <c r="G301" s="2">
        <f t="shared" si="5"/>
        <v>14.600000000000023</v>
      </c>
      <c r="H301" s="28"/>
    </row>
    <row r="302" spans="1:8" ht="14.25" hidden="1" customHeight="1">
      <c r="A302" s="3">
        <v>43646</v>
      </c>
      <c r="B302" s="422" t="s">
        <v>69</v>
      </c>
      <c r="C302" s="422" t="s">
        <v>19</v>
      </c>
      <c r="D302" t="s">
        <v>13</v>
      </c>
      <c r="F302" s="2">
        <v>14.6</v>
      </c>
      <c r="G302" s="2">
        <f t="shared" si="5"/>
        <v>2.3092638912203256E-14</v>
      </c>
      <c r="H302" s="28"/>
    </row>
    <row r="303" spans="1:8" ht="14.25" hidden="1" customHeight="1">
      <c r="A303" s="31">
        <v>43616</v>
      </c>
      <c r="B303" s="421" t="s">
        <v>10</v>
      </c>
      <c r="C303" s="421" t="s">
        <v>20</v>
      </c>
      <c r="D303" t="s">
        <v>12</v>
      </c>
      <c r="E303" s="2">
        <v>275.89999999999998</v>
      </c>
      <c r="G303" s="2">
        <f t="shared" si="5"/>
        <v>275.89999999999998</v>
      </c>
      <c r="H303" s="28"/>
    </row>
    <row r="304" spans="1:8" ht="14.25" hidden="1" customHeight="1">
      <c r="B304" s="422"/>
      <c r="C304" s="422"/>
      <c r="D304" t="s">
        <v>13</v>
      </c>
      <c r="E304" s="2">
        <v>17</v>
      </c>
      <c r="G304" s="2">
        <f t="shared" si="5"/>
        <v>292.89999999999998</v>
      </c>
      <c r="H304" s="28"/>
    </row>
    <row r="305" spans="1:8" ht="14.25" hidden="1" customHeight="1">
      <c r="B305" s="422"/>
      <c r="C305" s="422"/>
      <c r="D305" t="s">
        <v>14</v>
      </c>
      <c r="E305" s="2">
        <v>60</v>
      </c>
      <c r="G305" s="2">
        <f t="shared" si="5"/>
        <v>352.9</v>
      </c>
      <c r="H305" s="28"/>
    </row>
    <row r="306" spans="1:8" ht="14.25" hidden="1" customHeight="1">
      <c r="B306" s="422"/>
      <c r="C306" s="422"/>
      <c r="D306" t="s">
        <v>15</v>
      </c>
      <c r="E306" s="2">
        <v>5</v>
      </c>
      <c r="G306" s="2">
        <f t="shared" si="5"/>
        <v>357.9</v>
      </c>
      <c r="H306" s="28"/>
    </row>
    <row r="307" spans="1:8" ht="14.25" hidden="1" customHeight="1">
      <c r="A307" s="3">
        <v>43616</v>
      </c>
      <c r="B307" s="422" t="s">
        <v>69</v>
      </c>
      <c r="C307" s="422" t="s">
        <v>20</v>
      </c>
      <c r="D307" t="s">
        <v>14</v>
      </c>
      <c r="F307" s="2">
        <v>60</v>
      </c>
      <c r="G307" s="2">
        <f t="shared" si="5"/>
        <v>297.89999999999998</v>
      </c>
      <c r="H307" s="28"/>
    </row>
    <row r="308" spans="1:8" ht="14.25" hidden="1" customHeight="1">
      <c r="A308" s="3">
        <v>43616</v>
      </c>
      <c r="B308" s="422" t="s">
        <v>69</v>
      </c>
      <c r="C308" s="422" t="s">
        <v>20</v>
      </c>
      <c r="D308" t="s">
        <v>15</v>
      </c>
      <c r="F308" s="2">
        <v>5</v>
      </c>
      <c r="G308" s="2">
        <f t="shared" si="5"/>
        <v>292.89999999999998</v>
      </c>
      <c r="H308" s="28"/>
    </row>
    <row r="309" spans="1:8" ht="14.25" hidden="1" customHeight="1">
      <c r="A309" s="3">
        <v>43646</v>
      </c>
      <c r="B309" s="422" t="s">
        <v>69</v>
      </c>
      <c r="C309" s="422" t="s">
        <v>20</v>
      </c>
      <c r="D309" t="s">
        <v>12</v>
      </c>
      <c r="F309" s="2">
        <v>0.9</v>
      </c>
      <c r="G309" s="2">
        <f t="shared" si="5"/>
        <v>292</v>
      </c>
      <c r="H309" s="28"/>
    </row>
    <row r="310" spans="1:8" ht="14.25" hidden="1" customHeight="1">
      <c r="A310" s="3">
        <v>43671</v>
      </c>
      <c r="B310" s="422">
        <v>18306</v>
      </c>
      <c r="C310" s="422" t="s">
        <v>20</v>
      </c>
      <c r="D310" t="s">
        <v>12</v>
      </c>
      <c r="F310" s="2">
        <v>200</v>
      </c>
      <c r="G310" s="2">
        <f t="shared" si="5"/>
        <v>92</v>
      </c>
      <c r="H310" s="28"/>
    </row>
    <row r="311" spans="1:8" ht="14.25" hidden="1" customHeight="1">
      <c r="A311" s="3">
        <v>43677</v>
      </c>
      <c r="B311" s="422" t="s">
        <v>69</v>
      </c>
      <c r="C311" s="422" t="s">
        <v>20</v>
      </c>
      <c r="D311" t="s">
        <v>12</v>
      </c>
      <c r="F311" s="2">
        <v>75</v>
      </c>
      <c r="G311" s="2">
        <f t="shared" si="5"/>
        <v>17</v>
      </c>
      <c r="H311" s="28"/>
    </row>
    <row r="312" spans="1:8" ht="14.25" hidden="1" customHeight="1">
      <c r="A312" s="3">
        <v>43677</v>
      </c>
      <c r="B312" s="422" t="s">
        <v>69</v>
      </c>
      <c r="C312" s="422" t="s">
        <v>20</v>
      </c>
      <c r="D312" t="s">
        <v>13</v>
      </c>
      <c r="F312" s="2">
        <v>17</v>
      </c>
      <c r="G312" s="2">
        <f t="shared" si="5"/>
        <v>0</v>
      </c>
      <c r="H312" s="28"/>
    </row>
    <row r="313" spans="1:8" ht="14.25" hidden="1" customHeight="1">
      <c r="A313" s="31">
        <v>43646</v>
      </c>
      <c r="B313" s="421" t="s">
        <v>10</v>
      </c>
      <c r="C313" s="421" t="s">
        <v>21</v>
      </c>
      <c r="D313" t="s">
        <v>12</v>
      </c>
      <c r="E313" s="2">
        <v>194.6</v>
      </c>
      <c r="G313" s="2">
        <f t="shared" si="5"/>
        <v>194.6</v>
      </c>
      <c r="H313" s="28"/>
    </row>
    <row r="314" spans="1:8" ht="14.25" hidden="1" customHeight="1">
      <c r="B314" s="422"/>
      <c r="C314" s="422"/>
      <c r="D314" t="s">
        <v>13</v>
      </c>
      <c r="E314" s="2">
        <v>16.3</v>
      </c>
      <c r="G314" s="2">
        <f t="shared" si="5"/>
        <v>210.9</v>
      </c>
      <c r="H314" s="28"/>
    </row>
    <row r="315" spans="1:8" ht="14.25" hidden="1" customHeight="1">
      <c r="B315" s="422"/>
      <c r="C315" s="422"/>
      <c r="D315" t="s">
        <v>14</v>
      </c>
      <c r="E315" s="2">
        <v>60</v>
      </c>
      <c r="G315" s="2">
        <f t="shared" si="5"/>
        <v>270.89999999999998</v>
      </c>
      <c r="H315" s="28"/>
    </row>
    <row r="316" spans="1:8" ht="14.25" hidden="1" customHeight="1">
      <c r="B316" s="422"/>
      <c r="C316" s="422"/>
      <c r="D316" t="s">
        <v>15</v>
      </c>
      <c r="E316" s="2">
        <v>5</v>
      </c>
      <c r="G316" s="2">
        <f t="shared" si="5"/>
        <v>275.89999999999998</v>
      </c>
      <c r="H316" s="28"/>
    </row>
    <row r="317" spans="1:8" ht="14.25" hidden="1" customHeight="1">
      <c r="A317" s="3">
        <v>43646</v>
      </c>
      <c r="B317" s="422" t="s">
        <v>69</v>
      </c>
      <c r="C317" s="422" t="s">
        <v>21</v>
      </c>
      <c r="D317" t="s">
        <v>14</v>
      </c>
      <c r="F317" s="2">
        <v>60</v>
      </c>
      <c r="G317" s="2">
        <f t="shared" si="5"/>
        <v>215.89999999999998</v>
      </c>
      <c r="H317" s="28"/>
    </row>
    <row r="318" spans="1:8" ht="14.25" hidden="1" customHeight="1">
      <c r="A318" s="3">
        <v>43646</v>
      </c>
      <c r="B318" s="422" t="s">
        <v>69</v>
      </c>
      <c r="C318" s="422" t="s">
        <v>21</v>
      </c>
      <c r="D318" t="s">
        <v>15</v>
      </c>
      <c r="F318" s="2">
        <v>5</v>
      </c>
      <c r="G318" s="2">
        <f t="shared" si="5"/>
        <v>210.89999999999998</v>
      </c>
      <c r="H318" s="28"/>
    </row>
    <row r="319" spans="1:8" ht="14.25" hidden="1" customHeight="1">
      <c r="A319" s="3">
        <v>43677</v>
      </c>
      <c r="B319" s="422" t="s">
        <v>69</v>
      </c>
      <c r="C319" s="422" t="s">
        <v>21</v>
      </c>
      <c r="D319" t="s">
        <v>12</v>
      </c>
      <c r="F319" s="2">
        <v>158</v>
      </c>
      <c r="G319" s="2">
        <f t="shared" si="5"/>
        <v>52.899999999999977</v>
      </c>
      <c r="H319" s="28"/>
    </row>
    <row r="320" spans="1:8" ht="14.25" hidden="1" customHeight="1">
      <c r="A320" s="3">
        <v>43708</v>
      </c>
      <c r="B320" s="422" t="s">
        <v>69</v>
      </c>
      <c r="C320" s="422" t="s">
        <v>21</v>
      </c>
      <c r="D320" t="s">
        <v>12</v>
      </c>
      <c r="F320" s="2">
        <v>36.6</v>
      </c>
      <c r="G320" s="2">
        <f t="shared" si="5"/>
        <v>16.299999999999976</v>
      </c>
      <c r="H320" s="28"/>
    </row>
    <row r="321" spans="1:8" ht="14.25" hidden="1" customHeight="1">
      <c r="A321" s="3">
        <v>43708</v>
      </c>
      <c r="B321" s="422" t="s">
        <v>69</v>
      </c>
      <c r="C321" s="422" t="s">
        <v>21</v>
      </c>
      <c r="D321" t="s">
        <v>13</v>
      </c>
      <c r="F321" s="2">
        <v>16.3</v>
      </c>
      <c r="G321" s="2">
        <f t="shared" si="5"/>
        <v>0</v>
      </c>
      <c r="H321" s="28"/>
    </row>
    <row r="322" spans="1:8" ht="14.25" hidden="1" customHeight="1">
      <c r="A322" s="31">
        <v>43677</v>
      </c>
      <c r="B322" s="421" t="s">
        <v>10</v>
      </c>
      <c r="C322" s="421" t="s">
        <v>248</v>
      </c>
      <c r="D322" t="s">
        <v>12</v>
      </c>
      <c r="E322" s="2">
        <v>194.7</v>
      </c>
      <c r="G322" s="2">
        <f t="shared" si="5"/>
        <v>194.7</v>
      </c>
      <c r="H322" s="28"/>
    </row>
    <row r="323" spans="1:8" ht="14.25" hidden="1" customHeight="1">
      <c r="B323" s="422"/>
      <c r="C323" s="422"/>
      <c r="D323" t="s">
        <v>13</v>
      </c>
      <c r="E323" s="2">
        <v>15.7</v>
      </c>
      <c r="G323" s="2">
        <f t="shared" si="5"/>
        <v>210.39999999999998</v>
      </c>
      <c r="H323" s="28"/>
    </row>
    <row r="324" spans="1:8" ht="14.25" hidden="1" customHeight="1">
      <c r="B324" s="422"/>
      <c r="C324" s="422"/>
      <c r="D324" t="s">
        <v>14</v>
      </c>
      <c r="E324" s="2">
        <v>60</v>
      </c>
      <c r="G324" s="2">
        <f t="shared" si="5"/>
        <v>270.39999999999998</v>
      </c>
      <c r="H324" s="28"/>
    </row>
    <row r="325" spans="1:8" ht="14.25" hidden="1" customHeight="1">
      <c r="B325" s="422"/>
      <c r="C325" s="422"/>
      <c r="D325" t="s">
        <v>15</v>
      </c>
      <c r="E325" s="2">
        <v>5</v>
      </c>
      <c r="G325" s="2">
        <f t="shared" si="5"/>
        <v>275.39999999999998</v>
      </c>
      <c r="H325" s="28"/>
    </row>
    <row r="326" spans="1:8" ht="14.25" hidden="1" customHeight="1">
      <c r="A326" s="3">
        <v>43677</v>
      </c>
      <c r="B326" s="422" t="s">
        <v>69</v>
      </c>
      <c r="C326" s="422" t="s">
        <v>22</v>
      </c>
      <c r="D326" t="s">
        <v>14</v>
      </c>
      <c r="F326" s="2">
        <v>60</v>
      </c>
      <c r="G326" s="2">
        <f t="shared" si="5"/>
        <v>215.39999999999998</v>
      </c>
      <c r="H326" s="28"/>
    </row>
    <row r="327" spans="1:8" ht="13.5" hidden="1" customHeight="1">
      <c r="A327" s="3">
        <v>43677</v>
      </c>
      <c r="B327" s="422" t="s">
        <v>69</v>
      </c>
      <c r="C327" s="422" t="s">
        <v>22</v>
      </c>
      <c r="D327" t="s">
        <v>15</v>
      </c>
      <c r="F327" s="2">
        <v>5</v>
      </c>
      <c r="G327" s="2">
        <f t="shared" si="5"/>
        <v>210.39999999999998</v>
      </c>
      <c r="H327" s="28"/>
    </row>
    <row r="328" spans="1:8" ht="13.5" hidden="1" customHeight="1">
      <c r="A328" s="3">
        <v>43708</v>
      </c>
      <c r="B328" s="422" t="s">
        <v>69</v>
      </c>
      <c r="C328" s="422" t="s">
        <v>22</v>
      </c>
      <c r="D328" t="s">
        <v>12</v>
      </c>
      <c r="F328" s="2">
        <v>177.1</v>
      </c>
      <c r="G328" s="2">
        <f t="shared" si="5"/>
        <v>33.299999999999983</v>
      </c>
      <c r="H328" s="28"/>
    </row>
    <row r="329" spans="1:8" ht="13.5" hidden="1" customHeight="1">
      <c r="A329" s="3">
        <v>43738</v>
      </c>
      <c r="B329" s="422" t="s">
        <v>69</v>
      </c>
      <c r="C329" s="422" t="s">
        <v>22</v>
      </c>
      <c r="D329" t="s">
        <v>12</v>
      </c>
      <c r="F329" s="2">
        <v>17.600000000000001</v>
      </c>
      <c r="G329" s="2">
        <f t="shared" si="5"/>
        <v>15.699999999999982</v>
      </c>
      <c r="H329" s="28"/>
    </row>
    <row r="330" spans="1:8" ht="13.5" hidden="1" customHeight="1">
      <c r="A330" s="3">
        <v>43738</v>
      </c>
      <c r="B330" s="422" t="s">
        <v>69</v>
      </c>
      <c r="C330" s="422" t="s">
        <v>22</v>
      </c>
      <c r="D330" t="s">
        <v>13</v>
      </c>
      <c r="F330" s="2">
        <v>15.7</v>
      </c>
      <c r="G330" s="2">
        <f t="shared" si="5"/>
        <v>-1.7763568394002505E-14</v>
      </c>
      <c r="H330" s="28"/>
    </row>
    <row r="331" spans="1:8" ht="13.5" hidden="1" customHeight="1">
      <c r="A331" s="31">
        <v>43708</v>
      </c>
      <c r="B331" s="421" t="s">
        <v>10</v>
      </c>
      <c r="C331" s="421" t="s">
        <v>23</v>
      </c>
      <c r="D331" t="s">
        <v>12</v>
      </c>
      <c r="E331" s="2">
        <v>189.3</v>
      </c>
      <c r="G331" s="2">
        <f t="shared" si="5"/>
        <v>189.29999999999998</v>
      </c>
      <c r="H331" s="28"/>
    </row>
    <row r="332" spans="1:8" ht="13.5" hidden="1" customHeight="1">
      <c r="B332" s="422"/>
      <c r="C332" s="422"/>
      <c r="D332" t="s">
        <v>13</v>
      </c>
      <c r="E332" s="2">
        <v>15.2</v>
      </c>
      <c r="G332" s="2">
        <f t="shared" si="5"/>
        <v>204.49999999999997</v>
      </c>
      <c r="H332" s="28"/>
    </row>
    <row r="333" spans="1:8" ht="13.5" hidden="1" customHeight="1">
      <c r="B333" s="422"/>
      <c r="C333" s="422"/>
      <c r="D333" t="s">
        <v>14</v>
      </c>
      <c r="E333" s="2">
        <v>60</v>
      </c>
      <c r="G333" s="2">
        <f t="shared" si="5"/>
        <v>264.5</v>
      </c>
      <c r="H333" s="28"/>
    </row>
    <row r="334" spans="1:8" ht="13.5" hidden="1" customHeight="1">
      <c r="B334" s="422"/>
      <c r="C334" s="422"/>
      <c r="D334" t="s">
        <v>15</v>
      </c>
      <c r="E334" s="2">
        <v>5</v>
      </c>
      <c r="G334" s="2">
        <f t="shared" si="5"/>
        <v>269.5</v>
      </c>
      <c r="H334" s="28"/>
    </row>
    <row r="335" spans="1:8" ht="13.5" hidden="1" customHeight="1">
      <c r="A335" s="3">
        <v>43708</v>
      </c>
      <c r="B335" s="422" t="s">
        <v>69</v>
      </c>
      <c r="C335" s="422" t="s">
        <v>23</v>
      </c>
      <c r="D335" t="s">
        <v>14</v>
      </c>
      <c r="F335" s="2">
        <v>60</v>
      </c>
      <c r="G335" s="2">
        <f t="shared" si="5"/>
        <v>209.5</v>
      </c>
      <c r="H335" s="28"/>
    </row>
    <row r="336" spans="1:8" ht="13.5" hidden="1" customHeight="1">
      <c r="A336" s="3">
        <v>43708</v>
      </c>
      <c r="B336" s="422" t="s">
        <v>69</v>
      </c>
      <c r="C336" s="422" t="s">
        <v>23</v>
      </c>
      <c r="D336" t="s">
        <v>15</v>
      </c>
      <c r="F336" s="2">
        <v>5</v>
      </c>
      <c r="G336" s="2">
        <f t="shared" si="5"/>
        <v>204.5</v>
      </c>
      <c r="H336" s="28"/>
    </row>
    <row r="337" spans="1:9" ht="13.5" hidden="1" customHeight="1">
      <c r="A337" s="3">
        <v>43738</v>
      </c>
      <c r="B337" s="422" t="s">
        <v>69</v>
      </c>
      <c r="C337" s="422" t="s">
        <v>23</v>
      </c>
      <c r="D337" t="s">
        <v>12</v>
      </c>
      <c r="F337" s="2">
        <v>189.3</v>
      </c>
      <c r="G337" s="2">
        <f t="shared" si="5"/>
        <v>15.199999999999989</v>
      </c>
      <c r="H337" s="28"/>
    </row>
    <row r="338" spans="1:9" ht="13.5" hidden="1" customHeight="1">
      <c r="A338" s="3">
        <v>43738</v>
      </c>
      <c r="B338" s="422" t="s">
        <v>69</v>
      </c>
      <c r="C338" s="422" t="s">
        <v>23</v>
      </c>
      <c r="D338" t="s">
        <v>13</v>
      </c>
      <c r="F338" s="2">
        <v>15.2</v>
      </c>
      <c r="G338" s="2">
        <f t="shared" si="5"/>
        <v>0</v>
      </c>
      <c r="H338" s="28"/>
    </row>
    <row r="339" spans="1:9" ht="13.5" hidden="1" customHeight="1">
      <c r="A339" s="31">
        <v>43738</v>
      </c>
      <c r="B339" s="421" t="s">
        <v>10</v>
      </c>
      <c r="C339" s="421" t="s">
        <v>24</v>
      </c>
      <c r="D339" t="s">
        <v>12</v>
      </c>
      <c r="E339" s="2">
        <v>190.1</v>
      </c>
      <c r="G339" s="2">
        <f t="shared" si="5"/>
        <v>190.1</v>
      </c>
      <c r="H339" s="28"/>
    </row>
    <row r="340" spans="1:9" ht="13.5" hidden="1" customHeight="1">
      <c r="B340" s="422"/>
      <c r="C340" s="422"/>
      <c r="D340" t="s">
        <v>13</v>
      </c>
      <c r="E340" s="2">
        <v>15.4</v>
      </c>
      <c r="G340" s="2">
        <f t="shared" si="5"/>
        <v>205.5</v>
      </c>
      <c r="H340" s="28"/>
    </row>
    <row r="341" spans="1:9" ht="13.5" hidden="1" customHeight="1">
      <c r="B341" s="422"/>
      <c r="C341" s="422"/>
      <c r="D341" t="s">
        <v>14</v>
      </c>
      <c r="E341" s="2">
        <v>60</v>
      </c>
      <c r="G341" s="2">
        <f t="shared" si="5"/>
        <v>265.5</v>
      </c>
      <c r="H341" s="27"/>
      <c r="I341" s="76"/>
    </row>
    <row r="342" spans="1:9" ht="13.5" hidden="1" customHeight="1">
      <c r="B342" s="422"/>
      <c r="C342" s="422"/>
      <c r="D342" t="s">
        <v>15</v>
      </c>
      <c r="E342" s="2">
        <v>5</v>
      </c>
      <c r="G342" s="2">
        <f t="shared" si="5"/>
        <v>270.5</v>
      </c>
      <c r="H342" s="28"/>
    </row>
    <row r="343" spans="1:9" ht="13.5" hidden="1" customHeight="1">
      <c r="A343" s="3">
        <v>43738</v>
      </c>
      <c r="B343" s="422" t="s">
        <v>69</v>
      </c>
      <c r="C343" s="422" t="s">
        <v>24</v>
      </c>
      <c r="D343" t="s">
        <v>14</v>
      </c>
      <c r="F343" s="2">
        <v>60</v>
      </c>
      <c r="G343" s="2">
        <f t="shared" si="5"/>
        <v>210.5</v>
      </c>
      <c r="H343" s="28"/>
    </row>
    <row r="344" spans="1:9" ht="13.5" hidden="1" customHeight="1">
      <c r="A344" s="3">
        <v>43738</v>
      </c>
      <c r="B344" s="422" t="s">
        <v>69</v>
      </c>
      <c r="C344" s="422" t="s">
        <v>24</v>
      </c>
      <c r="D344" t="s">
        <v>15</v>
      </c>
      <c r="F344" s="2">
        <v>5</v>
      </c>
      <c r="G344" s="2">
        <f t="shared" si="5"/>
        <v>205.5</v>
      </c>
      <c r="H344" s="28"/>
    </row>
    <row r="345" spans="1:9" ht="13.5" hidden="1" customHeight="1">
      <c r="A345" s="3">
        <v>43738</v>
      </c>
      <c r="B345" s="422" t="s">
        <v>69</v>
      </c>
      <c r="C345" s="422" t="s">
        <v>24</v>
      </c>
      <c r="D345" t="s">
        <v>13</v>
      </c>
      <c r="F345" s="2">
        <v>2.2000000000000002</v>
      </c>
      <c r="G345" s="2">
        <f t="shared" si="5"/>
        <v>203.3</v>
      </c>
      <c r="H345" s="28"/>
    </row>
    <row r="346" spans="1:9" ht="13.5" hidden="1" customHeight="1">
      <c r="A346" s="3">
        <v>43763</v>
      </c>
      <c r="B346" s="422" t="s">
        <v>69</v>
      </c>
      <c r="C346" s="422" t="s">
        <v>24</v>
      </c>
      <c r="D346" t="s">
        <v>12</v>
      </c>
      <c r="F346" s="2">
        <v>190.1</v>
      </c>
      <c r="G346" s="2">
        <f t="shared" si="5"/>
        <v>13.200000000000017</v>
      </c>
      <c r="H346" s="28"/>
    </row>
    <row r="347" spans="1:9" ht="13.5" hidden="1" customHeight="1">
      <c r="A347" s="3">
        <v>43763</v>
      </c>
      <c r="B347" s="422" t="s">
        <v>69</v>
      </c>
      <c r="C347" s="422" t="s">
        <v>24</v>
      </c>
      <c r="D347" t="s">
        <v>13</v>
      </c>
      <c r="F347" s="2">
        <v>9.9</v>
      </c>
      <c r="G347" s="2">
        <f t="shared" si="5"/>
        <v>3.3000000000000167</v>
      </c>
      <c r="H347" s="28"/>
    </row>
    <row r="348" spans="1:9" ht="13.5" hidden="1" customHeight="1">
      <c r="A348" s="3">
        <v>43764</v>
      </c>
      <c r="B348" s="422">
        <v>19023</v>
      </c>
      <c r="C348" s="422" t="s">
        <v>24</v>
      </c>
      <c r="D348" t="s">
        <v>13</v>
      </c>
      <c r="F348" s="2">
        <v>3.3</v>
      </c>
      <c r="G348" s="2">
        <f t="shared" si="5"/>
        <v>1.6875389974302379E-14</v>
      </c>
      <c r="H348" s="28"/>
    </row>
    <row r="349" spans="1:9" ht="13.5" hidden="1" customHeight="1">
      <c r="A349" s="3">
        <v>43769</v>
      </c>
      <c r="B349" s="421" t="s">
        <v>10</v>
      </c>
      <c r="C349" s="421" t="s">
        <v>25</v>
      </c>
      <c r="D349" t="s">
        <v>12</v>
      </c>
      <c r="E349" s="2">
        <v>191.4</v>
      </c>
      <c r="G349" s="2">
        <f t="shared" ref="G349:G413" si="6">+G348+E349-F349</f>
        <v>191.40000000000003</v>
      </c>
      <c r="H349" s="27"/>
    </row>
    <row r="350" spans="1:9" ht="13.5" hidden="1" customHeight="1">
      <c r="B350" s="422"/>
      <c r="C350" s="422"/>
      <c r="D350" t="s">
        <v>13</v>
      </c>
      <c r="E350" s="2">
        <v>14.9</v>
      </c>
      <c r="G350" s="2">
        <f t="shared" si="6"/>
        <v>206.30000000000004</v>
      </c>
      <c r="H350" s="28"/>
    </row>
    <row r="351" spans="1:9" ht="13.5" hidden="1" customHeight="1">
      <c r="B351" s="422"/>
      <c r="C351" s="422"/>
      <c r="D351" t="s">
        <v>14</v>
      </c>
      <c r="E351" s="2">
        <v>60</v>
      </c>
      <c r="G351" s="2">
        <f t="shared" si="6"/>
        <v>266.30000000000007</v>
      </c>
      <c r="H351" s="28"/>
    </row>
    <row r="352" spans="1:9" ht="13.5" hidden="1" customHeight="1">
      <c r="B352" s="422"/>
      <c r="C352" s="422"/>
      <c r="D352" t="s">
        <v>15</v>
      </c>
      <c r="E352" s="2">
        <v>5</v>
      </c>
      <c r="G352" s="2">
        <f t="shared" si="6"/>
        <v>271.30000000000007</v>
      </c>
      <c r="H352" s="28"/>
    </row>
    <row r="353" spans="1:8" ht="13.5" hidden="1" customHeight="1">
      <c r="A353" s="3">
        <v>43769</v>
      </c>
      <c r="B353" s="422" t="s">
        <v>69</v>
      </c>
      <c r="C353" s="422" t="s">
        <v>25</v>
      </c>
      <c r="D353" t="s">
        <v>14</v>
      </c>
      <c r="F353" s="2">
        <v>60</v>
      </c>
      <c r="G353" s="2">
        <f t="shared" si="6"/>
        <v>211.30000000000007</v>
      </c>
      <c r="H353" s="28"/>
    </row>
    <row r="354" spans="1:8" ht="13.5" hidden="1" customHeight="1">
      <c r="A354" s="3">
        <v>43769</v>
      </c>
      <c r="B354" s="422" t="s">
        <v>69</v>
      </c>
      <c r="C354" s="422" t="s">
        <v>25</v>
      </c>
      <c r="D354" t="s">
        <v>15</v>
      </c>
      <c r="F354" s="2">
        <v>5</v>
      </c>
      <c r="G354" s="2">
        <f t="shared" si="6"/>
        <v>206.30000000000007</v>
      </c>
      <c r="H354" s="28"/>
    </row>
    <row r="355" spans="1:8" ht="13.5" hidden="1" customHeight="1">
      <c r="A355" s="3">
        <v>43769</v>
      </c>
      <c r="B355" s="422" t="s">
        <v>69</v>
      </c>
      <c r="C355" s="422" t="s">
        <v>25</v>
      </c>
      <c r="D355" t="s">
        <v>12</v>
      </c>
      <c r="F355" s="2">
        <v>40</v>
      </c>
      <c r="G355" s="2">
        <f t="shared" si="6"/>
        <v>166.30000000000007</v>
      </c>
      <c r="H355" s="28"/>
    </row>
    <row r="356" spans="1:8" ht="13.5" hidden="1" customHeight="1">
      <c r="A356" s="3">
        <v>43799</v>
      </c>
      <c r="B356" s="422" t="s">
        <v>69</v>
      </c>
      <c r="C356" s="422" t="s">
        <v>25</v>
      </c>
      <c r="D356" t="s">
        <v>12</v>
      </c>
      <c r="F356" s="2">
        <v>151.4</v>
      </c>
      <c r="G356" s="2">
        <f t="shared" si="6"/>
        <v>14.900000000000063</v>
      </c>
      <c r="H356" s="28"/>
    </row>
    <row r="357" spans="1:8" ht="13.5" hidden="1" customHeight="1">
      <c r="A357" s="3">
        <v>43799</v>
      </c>
      <c r="B357" s="422" t="s">
        <v>69</v>
      </c>
      <c r="C357" s="422" t="s">
        <v>25</v>
      </c>
      <c r="D357" t="s">
        <v>13</v>
      </c>
      <c r="F357" s="2">
        <v>14.9</v>
      </c>
      <c r="G357" s="2">
        <f t="shared" si="6"/>
        <v>6.2172489379008766E-14</v>
      </c>
      <c r="H357" s="28"/>
    </row>
    <row r="358" spans="1:8" ht="13.5" hidden="1" customHeight="1">
      <c r="A358" s="3">
        <v>43799</v>
      </c>
      <c r="B358" s="421" t="s">
        <v>10</v>
      </c>
      <c r="C358" s="421" t="s">
        <v>26</v>
      </c>
      <c r="D358" t="s">
        <v>12</v>
      </c>
      <c r="E358" s="2">
        <v>214.4</v>
      </c>
      <c r="G358" s="2">
        <f t="shared" si="6"/>
        <v>214.40000000000006</v>
      </c>
      <c r="H358" s="28"/>
    </row>
    <row r="359" spans="1:8" ht="13.5" hidden="1" customHeight="1">
      <c r="B359" s="422"/>
      <c r="C359" s="422"/>
      <c r="D359" t="s">
        <v>13</v>
      </c>
      <c r="E359" s="2">
        <v>15.5</v>
      </c>
      <c r="G359" s="2">
        <f t="shared" si="6"/>
        <v>229.90000000000006</v>
      </c>
      <c r="H359" s="28"/>
    </row>
    <row r="360" spans="1:8" ht="13.5" hidden="1" customHeight="1">
      <c r="B360" s="422"/>
      <c r="C360" s="422"/>
      <c r="D360" t="s">
        <v>14</v>
      </c>
      <c r="E360" s="2">
        <v>60</v>
      </c>
      <c r="G360" s="2">
        <f t="shared" si="6"/>
        <v>289.90000000000009</v>
      </c>
      <c r="H360" s="28"/>
    </row>
    <row r="361" spans="1:8" ht="13.5" hidden="1" customHeight="1">
      <c r="B361" s="422"/>
      <c r="C361" s="422"/>
      <c r="D361" t="s">
        <v>15</v>
      </c>
      <c r="E361" s="2">
        <v>5</v>
      </c>
      <c r="G361" s="2">
        <f t="shared" si="6"/>
        <v>294.90000000000009</v>
      </c>
      <c r="H361" s="28"/>
    </row>
    <row r="362" spans="1:8" ht="13.5" hidden="1" customHeight="1">
      <c r="A362" s="3">
        <v>43799</v>
      </c>
      <c r="B362" s="422" t="s">
        <v>69</v>
      </c>
      <c r="C362" s="422" t="s">
        <v>26</v>
      </c>
      <c r="D362" t="s">
        <v>14</v>
      </c>
      <c r="F362" s="2">
        <v>60</v>
      </c>
      <c r="G362" s="2">
        <f t="shared" si="6"/>
        <v>234.90000000000009</v>
      </c>
      <c r="H362" s="28"/>
    </row>
    <row r="363" spans="1:8" ht="13.5" hidden="1" customHeight="1">
      <c r="A363" s="3">
        <v>43799</v>
      </c>
      <c r="B363" s="422" t="s">
        <v>69</v>
      </c>
      <c r="C363" s="422" t="s">
        <v>26</v>
      </c>
      <c r="D363" t="s">
        <v>15</v>
      </c>
      <c r="F363" s="2">
        <v>5</v>
      </c>
      <c r="G363" s="2">
        <f t="shared" si="6"/>
        <v>229.90000000000009</v>
      </c>
      <c r="H363" s="28"/>
    </row>
    <row r="364" spans="1:8" ht="13.5" hidden="1" customHeight="1">
      <c r="A364" s="3">
        <v>43799</v>
      </c>
      <c r="B364" s="422" t="s">
        <v>69</v>
      </c>
      <c r="C364" s="422" t="s">
        <v>26</v>
      </c>
      <c r="D364" t="s">
        <v>12</v>
      </c>
      <c r="F364" s="2">
        <v>63.7</v>
      </c>
      <c r="G364" s="2">
        <f t="shared" si="6"/>
        <v>166.2000000000001</v>
      </c>
      <c r="H364" s="28"/>
    </row>
    <row r="365" spans="1:8" ht="13.5" hidden="1" customHeight="1">
      <c r="A365" s="3">
        <v>43830</v>
      </c>
      <c r="B365" s="422" t="s">
        <v>69</v>
      </c>
      <c r="C365" s="422" t="s">
        <v>26</v>
      </c>
      <c r="D365" t="s">
        <v>12</v>
      </c>
      <c r="F365" s="2">
        <v>150.69999999999999</v>
      </c>
      <c r="G365" s="2">
        <f t="shared" si="6"/>
        <v>15.500000000000114</v>
      </c>
      <c r="H365" s="28"/>
    </row>
    <row r="366" spans="1:8" ht="13.5" hidden="1" customHeight="1">
      <c r="A366" s="3">
        <v>43830</v>
      </c>
      <c r="B366" s="422" t="s">
        <v>69</v>
      </c>
      <c r="C366" s="422" t="s">
        <v>26</v>
      </c>
      <c r="D366" t="s">
        <v>13</v>
      </c>
      <c r="F366" s="2">
        <v>15.5</v>
      </c>
      <c r="G366" s="2">
        <f t="shared" si="6"/>
        <v>1.1368683772161603E-13</v>
      </c>
      <c r="H366" s="28"/>
    </row>
    <row r="367" spans="1:8" ht="13.5" hidden="1" customHeight="1">
      <c r="A367" s="3">
        <v>43830</v>
      </c>
      <c r="B367" s="421" t="s">
        <v>10</v>
      </c>
      <c r="C367" s="421" t="s">
        <v>27</v>
      </c>
      <c r="D367" t="s">
        <v>12</v>
      </c>
      <c r="E367" s="2">
        <v>241.2</v>
      </c>
      <c r="G367" s="2">
        <f t="shared" si="6"/>
        <v>241.2000000000001</v>
      </c>
      <c r="H367" s="28"/>
    </row>
    <row r="368" spans="1:8" ht="13.5" hidden="1" customHeight="1">
      <c r="B368" s="422"/>
      <c r="C368" s="422"/>
      <c r="D368" t="s">
        <v>13</v>
      </c>
      <c r="E368" s="2">
        <v>15.5</v>
      </c>
      <c r="G368" s="2">
        <f t="shared" si="6"/>
        <v>256.7000000000001</v>
      </c>
      <c r="H368" s="28"/>
    </row>
    <row r="369" spans="1:9" ht="13.5" hidden="1" customHeight="1">
      <c r="B369" s="422"/>
      <c r="C369" s="422"/>
      <c r="D369" t="s">
        <v>14</v>
      </c>
      <c r="E369" s="2">
        <v>60</v>
      </c>
      <c r="G369" s="2">
        <f t="shared" si="6"/>
        <v>316.7000000000001</v>
      </c>
      <c r="H369" s="28"/>
    </row>
    <row r="370" spans="1:9" ht="13.5" hidden="1" customHeight="1">
      <c r="B370" s="422"/>
      <c r="C370" s="422"/>
      <c r="D370" t="s">
        <v>15</v>
      </c>
      <c r="E370" s="2">
        <v>5</v>
      </c>
      <c r="G370" s="2">
        <f t="shared" si="6"/>
        <v>321.7000000000001</v>
      </c>
      <c r="H370" s="28"/>
    </row>
    <row r="371" spans="1:9" ht="13.5" hidden="1" customHeight="1">
      <c r="A371" s="3">
        <v>43830</v>
      </c>
      <c r="B371" s="422" t="s">
        <v>69</v>
      </c>
      <c r="C371" s="422" t="s">
        <v>27</v>
      </c>
      <c r="D371" t="s">
        <v>14</v>
      </c>
      <c r="F371" s="2">
        <v>60</v>
      </c>
      <c r="G371" s="2">
        <f t="shared" si="6"/>
        <v>261.7000000000001</v>
      </c>
      <c r="H371" s="28"/>
    </row>
    <row r="372" spans="1:9" ht="13.5" hidden="1" customHeight="1">
      <c r="A372" s="3">
        <v>43830</v>
      </c>
      <c r="B372" s="422" t="s">
        <v>69</v>
      </c>
      <c r="C372" s="422" t="s">
        <v>27</v>
      </c>
      <c r="D372" t="s">
        <v>15</v>
      </c>
      <c r="F372" s="2">
        <v>5</v>
      </c>
      <c r="G372" s="2">
        <f t="shared" si="6"/>
        <v>256.7000000000001</v>
      </c>
      <c r="H372" s="28"/>
    </row>
    <row r="373" spans="1:9" ht="13.5" hidden="1" customHeight="1">
      <c r="A373" s="3">
        <v>43830</v>
      </c>
      <c r="B373" s="422" t="s">
        <v>69</v>
      </c>
      <c r="C373" s="422" t="s">
        <v>27</v>
      </c>
      <c r="D373" t="s">
        <v>12</v>
      </c>
      <c r="F373" s="2">
        <v>73.8</v>
      </c>
      <c r="G373" s="2">
        <f t="shared" si="6"/>
        <v>182.90000000000009</v>
      </c>
      <c r="H373" s="28"/>
    </row>
    <row r="374" spans="1:9" ht="13.5" hidden="1" customHeight="1">
      <c r="A374" s="3">
        <v>43857</v>
      </c>
      <c r="B374" s="422" t="s">
        <v>69</v>
      </c>
      <c r="C374" s="422" t="s">
        <v>27</v>
      </c>
      <c r="D374" t="s">
        <v>12</v>
      </c>
      <c r="F374" s="2">
        <v>167.4</v>
      </c>
      <c r="G374" s="2">
        <f t="shared" si="6"/>
        <v>15.500000000000085</v>
      </c>
      <c r="H374" s="28"/>
    </row>
    <row r="375" spans="1:9" ht="13.5" hidden="1" customHeight="1">
      <c r="A375" s="3">
        <v>43857</v>
      </c>
      <c r="B375" s="422" t="s">
        <v>69</v>
      </c>
      <c r="C375" s="422" t="s">
        <v>27</v>
      </c>
      <c r="D375" t="s">
        <v>13</v>
      </c>
      <c r="F375" s="2">
        <v>15.5</v>
      </c>
      <c r="G375" s="2">
        <f t="shared" si="6"/>
        <v>8.5265128291212022E-14</v>
      </c>
      <c r="H375" s="28"/>
    </row>
    <row r="376" spans="1:9" ht="13.5" hidden="1" customHeight="1">
      <c r="A376" s="3">
        <v>43861</v>
      </c>
      <c r="B376" s="421" t="s">
        <v>10</v>
      </c>
      <c r="C376" s="421" t="s">
        <v>11</v>
      </c>
      <c r="D376" t="s">
        <v>12</v>
      </c>
      <c r="E376" s="2">
        <v>300.60000000000002</v>
      </c>
      <c r="G376" s="2">
        <f t="shared" si="6"/>
        <v>300.60000000000014</v>
      </c>
      <c r="H376" s="28"/>
    </row>
    <row r="377" spans="1:9" ht="13.5" hidden="1" customHeight="1">
      <c r="B377" s="422"/>
      <c r="C377" s="422"/>
      <c r="D377" t="s">
        <v>13</v>
      </c>
      <c r="E377" s="2">
        <v>14.7</v>
      </c>
      <c r="G377" s="2">
        <f t="shared" si="6"/>
        <v>315.30000000000013</v>
      </c>
      <c r="H377" s="28"/>
    </row>
    <row r="378" spans="1:9" ht="13.5" hidden="1" customHeight="1">
      <c r="B378" s="422"/>
      <c r="C378" s="422"/>
      <c r="D378" t="s">
        <v>14</v>
      </c>
      <c r="E378" s="2">
        <v>60</v>
      </c>
      <c r="G378" s="2">
        <f t="shared" si="6"/>
        <v>375.30000000000013</v>
      </c>
      <c r="H378" s="28"/>
    </row>
    <row r="379" spans="1:9" ht="13.5" hidden="1" customHeight="1">
      <c r="B379" s="422"/>
      <c r="C379" s="422"/>
      <c r="D379" t="s">
        <v>15</v>
      </c>
      <c r="E379" s="2">
        <v>5</v>
      </c>
      <c r="G379" s="2">
        <f t="shared" si="6"/>
        <v>380.30000000000013</v>
      </c>
      <c r="H379" s="28"/>
    </row>
    <row r="380" spans="1:9" ht="13.5" hidden="1" customHeight="1">
      <c r="B380" s="422"/>
      <c r="C380" s="422"/>
      <c r="D380" t="s">
        <v>70</v>
      </c>
      <c r="E380" s="2">
        <v>93</v>
      </c>
      <c r="G380" s="2">
        <f t="shared" si="6"/>
        <v>473.30000000000013</v>
      </c>
      <c r="H380" s="28"/>
    </row>
    <row r="381" spans="1:9" ht="13.5" hidden="1" customHeight="1">
      <c r="A381" s="3">
        <v>43861</v>
      </c>
      <c r="B381" s="422" t="s">
        <v>69</v>
      </c>
      <c r="C381" s="422" t="s">
        <v>11</v>
      </c>
      <c r="D381" t="s">
        <v>14</v>
      </c>
      <c r="F381" s="2">
        <v>60</v>
      </c>
      <c r="G381" s="2">
        <f t="shared" si="6"/>
        <v>413.30000000000013</v>
      </c>
      <c r="H381" s="28"/>
    </row>
    <row r="382" spans="1:9" ht="13.5" hidden="1" customHeight="1">
      <c r="A382" s="3">
        <v>43861</v>
      </c>
      <c r="B382" s="422" t="s">
        <v>69</v>
      </c>
      <c r="C382" s="422" t="s">
        <v>11</v>
      </c>
      <c r="D382" t="s">
        <v>15</v>
      </c>
      <c r="F382" s="2">
        <v>5</v>
      </c>
      <c r="G382" s="2">
        <f t="shared" si="6"/>
        <v>408.30000000000013</v>
      </c>
      <c r="H382" s="28"/>
    </row>
    <row r="383" spans="1:9" ht="13.5" hidden="1" customHeight="1">
      <c r="A383" s="3">
        <v>43861</v>
      </c>
      <c r="B383" s="422" t="s">
        <v>69</v>
      </c>
      <c r="C383" s="422" t="s">
        <v>11</v>
      </c>
      <c r="D383" t="s">
        <v>12</v>
      </c>
      <c r="F383" s="2">
        <v>77.099999999999994</v>
      </c>
      <c r="G383" s="2">
        <f t="shared" si="6"/>
        <v>331.20000000000016</v>
      </c>
      <c r="H383" s="27"/>
      <c r="I383" s="75"/>
    </row>
    <row r="384" spans="1:9" ht="13.5" hidden="1" customHeight="1">
      <c r="A384" s="3">
        <v>43890</v>
      </c>
      <c r="B384" s="422" t="s">
        <v>69</v>
      </c>
      <c r="C384" s="422" t="s">
        <v>11</v>
      </c>
      <c r="D384" t="s">
        <v>12</v>
      </c>
      <c r="F384" s="2">
        <v>223.5</v>
      </c>
      <c r="G384" s="2">
        <f t="shared" si="6"/>
        <v>107.70000000000016</v>
      </c>
      <c r="H384" s="28"/>
    </row>
    <row r="385" spans="1:8" ht="13.5" hidden="1" customHeight="1">
      <c r="A385" s="3">
        <v>43890</v>
      </c>
      <c r="B385" s="422" t="s">
        <v>69</v>
      </c>
      <c r="C385" s="422" t="s">
        <v>11</v>
      </c>
      <c r="D385" t="s">
        <v>13</v>
      </c>
      <c r="F385" s="2">
        <v>6.5</v>
      </c>
      <c r="G385" s="2">
        <f t="shared" si="6"/>
        <v>101.20000000000016</v>
      </c>
      <c r="H385" s="28"/>
    </row>
    <row r="386" spans="1:8" ht="13.5" hidden="1" customHeight="1">
      <c r="A386" s="3">
        <v>43921</v>
      </c>
      <c r="B386" s="422" t="s">
        <v>69</v>
      </c>
      <c r="C386" s="422" t="s">
        <v>11</v>
      </c>
      <c r="D386" t="s">
        <v>13</v>
      </c>
      <c r="F386" s="2">
        <v>8.1999999999999993</v>
      </c>
      <c r="G386" s="2">
        <f t="shared" si="6"/>
        <v>93.000000000000156</v>
      </c>
      <c r="H386" s="28"/>
    </row>
    <row r="387" spans="1:8" ht="13.5" hidden="1" customHeight="1">
      <c r="A387" s="3">
        <v>44517</v>
      </c>
      <c r="B387" s="422">
        <v>23937</v>
      </c>
      <c r="C387" s="422" t="s">
        <v>11</v>
      </c>
      <c r="D387" t="s">
        <v>70</v>
      </c>
      <c r="F387" s="2">
        <v>93</v>
      </c>
      <c r="G387" s="2">
        <f t="shared" si="6"/>
        <v>1.5631940186722204E-13</v>
      </c>
      <c r="H387" s="28"/>
    </row>
    <row r="388" spans="1:8" ht="13.5" hidden="1" customHeight="1">
      <c r="A388" s="31">
        <v>43890</v>
      </c>
      <c r="B388" s="421" t="s">
        <v>10</v>
      </c>
      <c r="C388" s="421" t="s">
        <v>17</v>
      </c>
      <c r="D388" t="s">
        <v>12</v>
      </c>
      <c r="E388" s="2">
        <v>312</v>
      </c>
      <c r="G388" s="2">
        <f t="shared" si="6"/>
        <v>312.00000000000017</v>
      </c>
      <c r="H388" s="28"/>
    </row>
    <row r="389" spans="1:8" ht="13.5" hidden="1" customHeight="1">
      <c r="B389" s="422"/>
      <c r="C389" s="422"/>
      <c r="D389" t="s">
        <v>13</v>
      </c>
      <c r="E389" s="2">
        <v>15.8</v>
      </c>
      <c r="G389" s="2">
        <f t="shared" si="6"/>
        <v>327.80000000000018</v>
      </c>
      <c r="H389" s="28"/>
    </row>
    <row r="390" spans="1:8" ht="13.5" hidden="1" customHeight="1">
      <c r="B390" s="422"/>
      <c r="C390" s="422"/>
      <c r="D390" t="s">
        <v>14</v>
      </c>
      <c r="E390" s="2">
        <v>58</v>
      </c>
      <c r="G390" s="2">
        <f t="shared" si="6"/>
        <v>385.80000000000018</v>
      </c>
      <c r="H390" s="28"/>
    </row>
    <row r="391" spans="1:8" ht="13.5" hidden="1" customHeight="1">
      <c r="B391" s="422"/>
      <c r="C391" s="422"/>
      <c r="D391" t="s">
        <v>15</v>
      </c>
      <c r="E391" s="2">
        <v>5</v>
      </c>
      <c r="G391" s="2">
        <f t="shared" si="6"/>
        <v>390.80000000000018</v>
      </c>
      <c r="H391" s="28"/>
    </row>
    <row r="392" spans="1:8" ht="13.5" hidden="1" customHeight="1">
      <c r="A392" s="3">
        <v>43890</v>
      </c>
      <c r="B392" s="422" t="s">
        <v>69</v>
      </c>
      <c r="C392" s="422" t="s">
        <v>17</v>
      </c>
      <c r="D392" t="s">
        <v>14</v>
      </c>
      <c r="F392" s="2">
        <v>58</v>
      </c>
      <c r="G392" s="2">
        <f t="shared" si="6"/>
        <v>332.80000000000018</v>
      </c>
      <c r="H392" s="28"/>
    </row>
    <row r="393" spans="1:8" ht="13.5" hidden="1" customHeight="1">
      <c r="A393" s="3">
        <v>43890</v>
      </c>
      <c r="B393" s="422" t="s">
        <v>69</v>
      </c>
      <c r="C393" s="422" t="s">
        <v>17</v>
      </c>
      <c r="D393" t="s">
        <v>15</v>
      </c>
      <c r="F393" s="2">
        <v>5</v>
      </c>
      <c r="G393" s="2">
        <f t="shared" si="6"/>
        <v>327.80000000000018</v>
      </c>
      <c r="H393" s="28"/>
    </row>
    <row r="394" spans="1:8" ht="13.5" hidden="1" customHeight="1">
      <c r="A394" s="3">
        <v>43921</v>
      </c>
      <c r="B394" s="422" t="s">
        <v>69</v>
      </c>
      <c r="C394" s="422" t="s">
        <v>17</v>
      </c>
      <c r="D394" t="s">
        <v>12</v>
      </c>
      <c r="F394" s="2">
        <v>101.8</v>
      </c>
      <c r="G394" s="2">
        <f t="shared" si="6"/>
        <v>226.00000000000017</v>
      </c>
      <c r="H394" s="28"/>
    </row>
    <row r="395" spans="1:8" ht="13.5" hidden="1" customHeight="1">
      <c r="A395" s="3">
        <v>43982</v>
      </c>
      <c r="B395" s="422" t="s">
        <v>69</v>
      </c>
      <c r="C395" s="422" t="s">
        <v>17</v>
      </c>
      <c r="D395" t="s">
        <v>12</v>
      </c>
      <c r="F395" s="2">
        <v>210.2</v>
      </c>
      <c r="G395" s="2">
        <f t="shared" si="6"/>
        <v>15.800000000000182</v>
      </c>
      <c r="H395" s="28"/>
    </row>
    <row r="396" spans="1:8" ht="13.5" hidden="1" customHeight="1">
      <c r="A396" s="3">
        <v>43982</v>
      </c>
      <c r="B396" s="422" t="s">
        <v>69</v>
      </c>
      <c r="C396" s="422" t="s">
        <v>17</v>
      </c>
      <c r="D396" t="s">
        <v>13</v>
      </c>
      <c r="F396" s="2">
        <v>15.8</v>
      </c>
      <c r="G396" s="2">
        <f t="shared" si="6"/>
        <v>1.8118839761882555E-13</v>
      </c>
      <c r="H396" s="28"/>
    </row>
    <row r="397" spans="1:8" ht="13.5" hidden="1" customHeight="1">
      <c r="A397" s="31">
        <v>43921</v>
      </c>
      <c r="B397" s="421" t="s">
        <v>10</v>
      </c>
      <c r="C397" s="421" t="s">
        <v>18</v>
      </c>
      <c r="D397" t="s">
        <v>12</v>
      </c>
      <c r="E397" s="2">
        <v>326.10000000000002</v>
      </c>
      <c r="G397" s="2">
        <f t="shared" si="6"/>
        <v>326.10000000000019</v>
      </c>
      <c r="H397" s="28"/>
    </row>
    <row r="398" spans="1:8" ht="13.5" hidden="1" customHeight="1">
      <c r="B398" s="422"/>
      <c r="C398" s="422"/>
      <c r="D398" t="s">
        <v>13</v>
      </c>
      <c r="E398" s="2">
        <v>16</v>
      </c>
      <c r="G398" s="2">
        <f t="shared" si="6"/>
        <v>342.10000000000019</v>
      </c>
      <c r="H398" s="28"/>
    </row>
    <row r="399" spans="1:8" ht="13.5" hidden="1" customHeight="1">
      <c r="B399" s="422"/>
      <c r="C399" s="422"/>
      <c r="D399" t="s">
        <v>14</v>
      </c>
      <c r="E399" s="2">
        <v>60</v>
      </c>
      <c r="G399" s="2">
        <f t="shared" si="6"/>
        <v>402.10000000000019</v>
      </c>
      <c r="H399" s="28"/>
    </row>
    <row r="400" spans="1:8" ht="13.5" hidden="1" customHeight="1">
      <c r="B400" s="422"/>
      <c r="C400" s="422"/>
      <c r="D400" t="s">
        <v>15</v>
      </c>
      <c r="E400" s="2">
        <v>5</v>
      </c>
      <c r="G400" s="2">
        <f t="shared" si="6"/>
        <v>407.10000000000019</v>
      </c>
      <c r="H400" s="28"/>
    </row>
    <row r="401" spans="1:8" ht="13.5" hidden="1" customHeight="1">
      <c r="A401" s="3">
        <v>43921</v>
      </c>
      <c r="B401" s="422" t="s">
        <v>69</v>
      </c>
      <c r="C401" s="422" t="s">
        <v>18</v>
      </c>
      <c r="D401" t="s">
        <v>14</v>
      </c>
      <c r="F401" s="2">
        <v>60</v>
      </c>
      <c r="G401" s="2">
        <f t="shared" si="6"/>
        <v>347.10000000000019</v>
      </c>
      <c r="H401" s="28"/>
    </row>
    <row r="402" spans="1:8" ht="13.5" hidden="1" customHeight="1">
      <c r="A402" s="3">
        <v>43921</v>
      </c>
      <c r="B402" s="422" t="s">
        <v>69</v>
      </c>
      <c r="C402" s="422" t="s">
        <v>18</v>
      </c>
      <c r="D402" t="s">
        <v>15</v>
      </c>
      <c r="F402" s="2">
        <v>5</v>
      </c>
      <c r="G402" s="2">
        <f t="shared" si="6"/>
        <v>342.10000000000019</v>
      </c>
      <c r="H402" s="28"/>
    </row>
    <row r="403" spans="1:8" ht="13.5" hidden="1" customHeight="1">
      <c r="A403" s="3">
        <v>43921</v>
      </c>
      <c r="B403" s="422" t="s">
        <v>69</v>
      </c>
      <c r="C403" s="422" t="s">
        <v>18</v>
      </c>
      <c r="D403" t="s">
        <v>12</v>
      </c>
      <c r="F403" s="2">
        <v>192.1</v>
      </c>
      <c r="G403" s="2">
        <f t="shared" si="6"/>
        <v>150.0000000000002</v>
      </c>
      <c r="H403" s="28"/>
    </row>
    <row r="404" spans="1:8" ht="13.5" hidden="1" customHeight="1">
      <c r="A404" s="3">
        <v>43921</v>
      </c>
      <c r="B404" s="422" t="s">
        <v>69</v>
      </c>
      <c r="C404" s="422" t="s">
        <v>18</v>
      </c>
      <c r="D404" t="s">
        <v>13</v>
      </c>
      <c r="F404" s="2">
        <v>16</v>
      </c>
      <c r="G404" s="2">
        <f t="shared" si="6"/>
        <v>134.0000000000002</v>
      </c>
      <c r="H404" s="28"/>
    </row>
    <row r="405" spans="1:8" ht="13.5" hidden="1" customHeight="1">
      <c r="A405" s="3">
        <v>43982</v>
      </c>
      <c r="B405" s="422" t="s">
        <v>69</v>
      </c>
      <c r="C405" s="422" t="s">
        <v>18</v>
      </c>
      <c r="D405" t="s">
        <v>12</v>
      </c>
      <c r="F405" s="2">
        <v>134</v>
      </c>
      <c r="G405" s="2">
        <f t="shared" si="6"/>
        <v>0</v>
      </c>
      <c r="H405" s="28"/>
    </row>
    <row r="406" spans="1:8" ht="13.5" hidden="1" customHeight="1">
      <c r="A406" s="31">
        <v>43951</v>
      </c>
      <c r="B406" s="421" t="s">
        <v>10</v>
      </c>
      <c r="C406" s="421" t="s">
        <v>19</v>
      </c>
      <c r="D406" t="s">
        <v>12</v>
      </c>
      <c r="E406" s="2">
        <v>318.39999999999998</v>
      </c>
      <c r="G406" s="2">
        <f t="shared" si="6"/>
        <v>318.39999999999998</v>
      </c>
      <c r="H406" s="28"/>
    </row>
    <row r="407" spans="1:8" ht="13.5" hidden="1" customHeight="1">
      <c r="B407" s="422"/>
      <c r="C407" s="422"/>
      <c r="D407" t="s">
        <v>13</v>
      </c>
      <c r="E407" s="2">
        <v>25.4</v>
      </c>
      <c r="G407" s="2">
        <f t="shared" si="6"/>
        <v>343.79999999999995</v>
      </c>
      <c r="H407" s="28"/>
    </row>
    <row r="408" spans="1:8" ht="13.5" hidden="1" customHeight="1">
      <c r="B408" s="422"/>
      <c r="C408" s="422"/>
      <c r="D408" t="s">
        <v>14</v>
      </c>
      <c r="E408" s="2">
        <v>60</v>
      </c>
      <c r="G408" s="2">
        <f t="shared" si="6"/>
        <v>403.79999999999995</v>
      </c>
      <c r="H408" s="28"/>
    </row>
    <row r="409" spans="1:8" ht="13.5" hidden="1" customHeight="1">
      <c r="B409" s="422"/>
      <c r="C409" s="422"/>
      <c r="D409" t="s">
        <v>15</v>
      </c>
      <c r="E409" s="2">
        <v>5</v>
      </c>
      <c r="G409" s="2">
        <f t="shared" si="6"/>
        <v>408.79999999999995</v>
      </c>
      <c r="H409" s="28"/>
    </row>
    <row r="410" spans="1:8" ht="13.5" hidden="1" customHeight="1">
      <c r="A410" s="3">
        <v>43951</v>
      </c>
      <c r="B410" s="422" t="s">
        <v>69</v>
      </c>
      <c r="C410" s="422" t="s">
        <v>19</v>
      </c>
      <c r="D410" t="s">
        <v>14</v>
      </c>
      <c r="F410" s="2">
        <v>60</v>
      </c>
      <c r="G410" s="2">
        <f t="shared" si="6"/>
        <v>348.79999999999995</v>
      </c>
      <c r="H410" s="28"/>
    </row>
    <row r="411" spans="1:8" ht="13.5" hidden="1" customHeight="1">
      <c r="A411" s="3">
        <v>43951</v>
      </c>
      <c r="B411" s="422" t="s">
        <v>69</v>
      </c>
      <c r="C411" s="422" t="s">
        <v>19</v>
      </c>
      <c r="D411" t="s">
        <v>15</v>
      </c>
      <c r="F411" s="2">
        <v>5</v>
      </c>
      <c r="G411" s="2">
        <f t="shared" si="6"/>
        <v>343.79999999999995</v>
      </c>
      <c r="H411" s="28"/>
    </row>
    <row r="412" spans="1:8" ht="13.5" hidden="1" customHeight="1">
      <c r="A412" s="3">
        <v>43921</v>
      </c>
      <c r="B412" s="422" t="s">
        <v>69</v>
      </c>
      <c r="C412" s="422" t="s">
        <v>19</v>
      </c>
      <c r="D412" t="s">
        <v>12</v>
      </c>
      <c r="F412" s="2">
        <v>31.9</v>
      </c>
      <c r="G412" s="2">
        <f t="shared" si="6"/>
        <v>311.89999999999998</v>
      </c>
      <c r="H412" s="28"/>
    </row>
    <row r="413" spans="1:8" ht="13.5" hidden="1" customHeight="1">
      <c r="A413" s="3">
        <v>44074</v>
      </c>
      <c r="B413" s="422" t="s">
        <v>69</v>
      </c>
      <c r="C413" s="422" t="s">
        <v>19</v>
      </c>
      <c r="D413" t="s">
        <v>12</v>
      </c>
      <c r="F413" s="2">
        <v>130</v>
      </c>
      <c r="G413" s="2">
        <f t="shared" si="6"/>
        <v>181.89999999999998</v>
      </c>
      <c r="H413" s="28"/>
    </row>
    <row r="414" spans="1:8" ht="13.5" hidden="1" customHeight="1">
      <c r="A414" s="3">
        <v>44104</v>
      </c>
      <c r="B414" s="422" t="s">
        <v>69</v>
      </c>
      <c r="C414" s="422" t="s">
        <v>19</v>
      </c>
      <c r="D414" t="s">
        <v>12</v>
      </c>
      <c r="F414" s="2">
        <v>156.5</v>
      </c>
      <c r="G414" s="2">
        <f t="shared" ref="G414:G488" si="7">+G413+E414-F414</f>
        <v>25.399999999999977</v>
      </c>
      <c r="H414" s="28"/>
    </row>
    <row r="415" spans="1:8" ht="13.5" hidden="1" customHeight="1">
      <c r="A415" s="3">
        <v>44104</v>
      </c>
      <c r="B415" s="422" t="s">
        <v>69</v>
      </c>
      <c r="C415" s="422" t="s">
        <v>19</v>
      </c>
      <c r="D415" t="s">
        <v>13</v>
      </c>
      <c r="F415" s="2">
        <v>25.4</v>
      </c>
      <c r="G415" s="2">
        <f t="shared" si="7"/>
        <v>0</v>
      </c>
      <c r="H415" s="28"/>
    </row>
    <row r="416" spans="1:8" ht="13.5" hidden="1" customHeight="1">
      <c r="A416" s="31">
        <v>43982</v>
      </c>
      <c r="B416" s="421" t="s">
        <v>10</v>
      </c>
      <c r="C416" s="421" t="s">
        <v>20</v>
      </c>
      <c r="D416" t="s">
        <v>12</v>
      </c>
      <c r="E416" s="2">
        <v>296</v>
      </c>
      <c r="G416" s="2">
        <f t="shared" si="7"/>
        <v>296</v>
      </c>
      <c r="H416" s="28"/>
    </row>
    <row r="417" spans="1:13" ht="13.5" hidden="1" customHeight="1">
      <c r="B417" s="422"/>
      <c r="C417" s="422"/>
      <c r="D417" t="s">
        <v>13</v>
      </c>
      <c r="E417" s="2">
        <v>13.7</v>
      </c>
      <c r="G417" s="2">
        <f t="shared" si="7"/>
        <v>309.7</v>
      </c>
      <c r="H417" s="28"/>
      <c r="I417" s="77"/>
      <c r="J417" s="57"/>
      <c r="K417" s="57"/>
    </row>
    <row r="418" spans="1:13" ht="13.5" hidden="1" customHeight="1">
      <c r="B418" s="422"/>
      <c r="C418" s="422"/>
      <c r="D418" t="s">
        <v>14</v>
      </c>
      <c r="E418" s="2">
        <v>60</v>
      </c>
      <c r="G418" s="2">
        <f t="shared" si="7"/>
        <v>369.7</v>
      </c>
      <c r="H418" s="28"/>
    </row>
    <row r="419" spans="1:13" ht="13.5" hidden="1" customHeight="1">
      <c r="B419" s="422"/>
      <c r="C419" s="422"/>
      <c r="D419" t="s">
        <v>15</v>
      </c>
      <c r="E419" s="2">
        <v>5</v>
      </c>
      <c r="G419" s="2">
        <f t="shared" si="7"/>
        <v>374.7</v>
      </c>
      <c r="H419" s="28"/>
    </row>
    <row r="420" spans="1:13" ht="13.5" hidden="1" customHeight="1">
      <c r="A420" s="3">
        <v>43982</v>
      </c>
      <c r="B420" s="422" t="s">
        <v>69</v>
      </c>
      <c r="C420" s="422" t="s">
        <v>20</v>
      </c>
      <c r="D420" t="s">
        <v>31</v>
      </c>
      <c r="F420" s="2">
        <v>50</v>
      </c>
      <c r="G420" s="2">
        <f t="shared" si="7"/>
        <v>324.7</v>
      </c>
      <c r="H420" s="41"/>
      <c r="I420" s="78"/>
      <c r="J420" s="42"/>
      <c r="K420" s="42"/>
      <c r="L420" s="42"/>
      <c r="M420" s="42"/>
    </row>
    <row r="421" spans="1:13" ht="13.5" hidden="1" customHeight="1">
      <c r="A421" s="3">
        <v>44043</v>
      </c>
      <c r="B421" s="422" t="s">
        <v>69</v>
      </c>
      <c r="C421" s="422" t="s">
        <v>20</v>
      </c>
      <c r="D421" t="s">
        <v>12</v>
      </c>
      <c r="F421" s="2">
        <v>290</v>
      </c>
      <c r="G421" s="2">
        <f t="shared" si="7"/>
        <v>34.699999999999989</v>
      </c>
      <c r="H421" s="41"/>
      <c r="I421" s="78"/>
      <c r="J421" s="42"/>
      <c r="K421" s="42"/>
      <c r="L421" s="42"/>
      <c r="M421" s="42"/>
    </row>
    <row r="422" spans="1:13" ht="13.5" hidden="1" customHeight="1">
      <c r="A422" s="3">
        <v>44104</v>
      </c>
      <c r="B422" s="422" t="s">
        <v>69</v>
      </c>
      <c r="C422" s="422" t="s">
        <v>20</v>
      </c>
      <c r="D422" t="s">
        <v>12</v>
      </c>
      <c r="F422" s="2">
        <v>6</v>
      </c>
      <c r="G422" s="2">
        <f t="shared" si="7"/>
        <v>28.699999999999989</v>
      </c>
      <c r="H422" s="41"/>
      <c r="I422" s="78"/>
      <c r="J422" s="42"/>
      <c r="K422" s="42"/>
      <c r="L422" s="42"/>
      <c r="M422" s="42"/>
    </row>
    <row r="423" spans="1:13" ht="13.5" hidden="1" customHeight="1">
      <c r="A423" s="3">
        <v>44104</v>
      </c>
      <c r="B423" s="422" t="s">
        <v>69</v>
      </c>
      <c r="C423" s="422" t="s">
        <v>20</v>
      </c>
      <c r="D423" t="s">
        <v>13</v>
      </c>
      <c r="F423" s="2">
        <v>12.1</v>
      </c>
      <c r="G423" s="2">
        <f t="shared" si="7"/>
        <v>16.599999999999987</v>
      </c>
      <c r="H423" s="41"/>
      <c r="I423" s="78"/>
      <c r="J423" s="42"/>
      <c r="K423" s="42"/>
      <c r="L423" s="42"/>
      <c r="M423" s="42"/>
    </row>
    <row r="424" spans="1:13" ht="13.5" hidden="1" customHeight="1">
      <c r="A424" s="3">
        <v>44135</v>
      </c>
      <c r="B424" s="422" t="s">
        <v>69</v>
      </c>
      <c r="C424" s="422" t="s">
        <v>20</v>
      </c>
      <c r="D424" t="s">
        <v>13</v>
      </c>
      <c r="F424" s="2">
        <v>1.6</v>
      </c>
      <c r="G424" s="2">
        <f t="shared" si="7"/>
        <v>14.999999999999988</v>
      </c>
      <c r="H424" s="41"/>
      <c r="I424" s="78"/>
      <c r="J424" s="42"/>
      <c r="K424" s="42"/>
      <c r="L424" s="42"/>
      <c r="M424" s="42"/>
    </row>
    <row r="425" spans="1:13" ht="13.5" hidden="1" customHeight="1">
      <c r="A425" s="3">
        <v>44517</v>
      </c>
      <c r="B425" s="422">
        <v>23937</v>
      </c>
      <c r="C425" s="422" t="s">
        <v>20</v>
      </c>
      <c r="D425" t="s">
        <v>14</v>
      </c>
      <c r="F425" s="2">
        <v>10</v>
      </c>
      <c r="G425" s="2">
        <f t="shared" si="7"/>
        <v>4.9999999999999876</v>
      </c>
      <c r="H425" s="28"/>
    </row>
    <row r="426" spans="1:13" ht="13.5" hidden="1" customHeight="1">
      <c r="A426" s="3">
        <v>44517</v>
      </c>
      <c r="B426" s="422">
        <v>23937</v>
      </c>
      <c r="C426" s="422" t="s">
        <v>20</v>
      </c>
      <c r="D426" t="s">
        <v>31</v>
      </c>
      <c r="F426" s="2">
        <v>5</v>
      </c>
      <c r="G426" s="2">
        <f t="shared" si="7"/>
        <v>-1.2434497875801753E-14</v>
      </c>
      <c r="H426" s="28"/>
    </row>
    <row r="427" spans="1:13" hidden="1">
      <c r="A427" s="31">
        <v>44012</v>
      </c>
      <c r="B427" s="421" t="s">
        <v>10</v>
      </c>
      <c r="C427" s="421" t="s">
        <v>21</v>
      </c>
      <c r="D427" t="s">
        <v>12</v>
      </c>
      <c r="E427" s="2">
        <v>261.60000000000002</v>
      </c>
      <c r="G427" s="2">
        <f t="shared" si="7"/>
        <v>261.60000000000002</v>
      </c>
      <c r="H427" s="44"/>
      <c r="I427" s="79"/>
      <c r="J427" s="43"/>
      <c r="K427" s="43"/>
      <c r="L427" s="42"/>
      <c r="M427" s="42"/>
    </row>
    <row r="428" spans="1:13" hidden="1">
      <c r="B428" s="422"/>
      <c r="C428" s="422"/>
      <c r="D428" t="s">
        <v>13</v>
      </c>
      <c r="E428" s="2">
        <v>6.6</v>
      </c>
      <c r="G428" s="2">
        <f t="shared" si="7"/>
        <v>268.20000000000005</v>
      </c>
      <c r="H428" s="42"/>
      <c r="I428" s="78"/>
      <c r="J428" s="42"/>
      <c r="K428" s="42"/>
      <c r="L428" s="42"/>
      <c r="M428" s="42"/>
    </row>
    <row r="429" spans="1:13" hidden="1">
      <c r="B429" s="422"/>
      <c r="C429" s="422"/>
      <c r="D429" t="s">
        <v>14</v>
      </c>
      <c r="E429" s="2">
        <v>60</v>
      </c>
      <c r="G429" s="2">
        <f t="shared" si="7"/>
        <v>328.20000000000005</v>
      </c>
    </row>
    <row r="430" spans="1:13" hidden="1">
      <c r="B430" s="422"/>
      <c r="C430" s="422"/>
      <c r="D430" t="s">
        <v>29</v>
      </c>
      <c r="E430" s="2">
        <v>5</v>
      </c>
      <c r="G430" s="2">
        <f t="shared" si="7"/>
        <v>333.20000000000005</v>
      </c>
    </row>
    <row r="431" spans="1:13" hidden="1">
      <c r="A431" s="3">
        <v>44135</v>
      </c>
      <c r="B431" s="422" t="s">
        <v>69</v>
      </c>
      <c r="C431" s="422" t="s">
        <v>21</v>
      </c>
      <c r="D431" t="s">
        <v>12</v>
      </c>
      <c r="F431" s="2">
        <v>138.4</v>
      </c>
      <c r="G431" s="2">
        <f t="shared" si="7"/>
        <v>194.80000000000004</v>
      </c>
    </row>
    <row r="432" spans="1:13" hidden="1">
      <c r="A432" s="3">
        <v>44153</v>
      </c>
      <c r="B432" s="422">
        <v>20753</v>
      </c>
      <c r="C432" s="422" t="s">
        <v>21</v>
      </c>
      <c r="D432" t="s">
        <v>12</v>
      </c>
      <c r="F432" s="2">
        <v>123.2</v>
      </c>
      <c r="G432" s="2">
        <f t="shared" si="7"/>
        <v>71.600000000000037</v>
      </c>
    </row>
    <row r="433" spans="1:7" hidden="1">
      <c r="A433" s="3">
        <v>44153</v>
      </c>
      <c r="B433" s="422">
        <v>20753</v>
      </c>
      <c r="C433" s="422" t="s">
        <v>21</v>
      </c>
      <c r="D433" t="s">
        <v>13</v>
      </c>
      <c r="F433" s="2">
        <v>6.6</v>
      </c>
      <c r="G433" s="2">
        <f t="shared" si="7"/>
        <v>65.000000000000043</v>
      </c>
    </row>
    <row r="434" spans="1:7" hidden="1">
      <c r="A434" s="3">
        <v>44517</v>
      </c>
      <c r="B434" s="422">
        <v>23937</v>
      </c>
      <c r="C434" s="422" t="s">
        <v>21</v>
      </c>
      <c r="D434" t="s">
        <v>14</v>
      </c>
      <c r="F434" s="2">
        <v>60</v>
      </c>
      <c r="G434" s="2">
        <f t="shared" si="7"/>
        <v>5.0000000000000426</v>
      </c>
    </row>
    <row r="435" spans="1:7" hidden="1">
      <c r="A435" s="3">
        <v>44517</v>
      </c>
      <c r="B435" s="422">
        <v>23937</v>
      </c>
      <c r="C435" s="422" t="s">
        <v>21</v>
      </c>
      <c r="D435" t="s">
        <v>29</v>
      </c>
      <c r="F435" s="2">
        <v>5</v>
      </c>
      <c r="G435" s="2">
        <f t="shared" si="7"/>
        <v>4.2632564145606011E-14</v>
      </c>
    </row>
    <row r="436" spans="1:7" hidden="1">
      <c r="A436" s="31">
        <v>44043</v>
      </c>
      <c r="B436" s="421" t="s">
        <v>10</v>
      </c>
      <c r="C436" s="421" t="s">
        <v>22</v>
      </c>
      <c r="D436" t="s">
        <v>12</v>
      </c>
      <c r="E436" s="2">
        <v>214.8</v>
      </c>
      <c r="G436" s="2">
        <f t="shared" si="7"/>
        <v>214.80000000000007</v>
      </c>
    </row>
    <row r="437" spans="1:7" hidden="1">
      <c r="B437" s="422"/>
      <c r="C437" s="422"/>
      <c r="D437" t="s">
        <v>13</v>
      </c>
      <c r="E437" s="2">
        <v>20.5</v>
      </c>
      <c r="G437" s="2">
        <f t="shared" si="7"/>
        <v>235.30000000000007</v>
      </c>
    </row>
    <row r="438" spans="1:7" hidden="1">
      <c r="B438" s="422"/>
      <c r="C438" s="422"/>
      <c r="D438" t="s">
        <v>14</v>
      </c>
      <c r="E438" s="2">
        <v>60</v>
      </c>
      <c r="G438" s="2">
        <f t="shared" si="7"/>
        <v>295.30000000000007</v>
      </c>
    </row>
    <row r="439" spans="1:7" hidden="1">
      <c r="B439" s="422"/>
      <c r="C439" s="422"/>
      <c r="D439" t="s">
        <v>29</v>
      </c>
      <c r="E439" s="2">
        <v>5</v>
      </c>
      <c r="G439" s="2">
        <f t="shared" si="7"/>
        <v>300.30000000000007</v>
      </c>
    </row>
    <row r="440" spans="1:7" hidden="1">
      <c r="B440" s="422"/>
      <c r="C440" s="422"/>
      <c r="D440" s="62" t="s">
        <v>32</v>
      </c>
      <c r="E440" s="2">
        <v>10</v>
      </c>
      <c r="G440" s="2">
        <f t="shared" si="7"/>
        <v>310.30000000000007</v>
      </c>
    </row>
    <row r="441" spans="1:7" hidden="1">
      <c r="B441" s="422"/>
      <c r="C441" s="422"/>
      <c r="D441" s="62" t="s">
        <v>72</v>
      </c>
      <c r="E441" s="2">
        <v>10</v>
      </c>
      <c r="G441" s="2">
        <f t="shared" si="7"/>
        <v>320.30000000000007</v>
      </c>
    </row>
    <row r="442" spans="1:7" hidden="1">
      <c r="A442" s="3">
        <v>44043</v>
      </c>
      <c r="B442" s="422" t="s">
        <v>69</v>
      </c>
      <c r="C442" s="422" t="s">
        <v>22</v>
      </c>
      <c r="D442" t="s">
        <v>14</v>
      </c>
      <c r="F442" s="2">
        <v>60</v>
      </c>
      <c r="G442" s="2">
        <f t="shared" si="7"/>
        <v>260.30000000000007</v>
      </c>
    </row>
    <row r="443" spans="1:7" hidden="1">
      <c r="A443" s="3">
        <v>44153</v>
      </c>
      <c r="B443" s="422">
        <v>20753</v>
      </c>
      <c r="C443" s="422" t="s">
        <v>22</v>
      </c>
      <c r="D443" t="s">
        <v>12</v>
      </c>
      <c r="F443" s="2">
        <v>170.2</v>
      </c>
      <c r="G443" s="2">
        <f t="shared" si="7"/>
        <v>90.10000000000008</v>
      </c>
    </row>
    <row r="444" spans="1:7" hidden="1">
      <c r="A444" s="3">
        <v>44158</v>
      </c>
      <c r="B444" s="422">
        <v>20861</v>
      </c>
      <c r="C444" s="422" t="s">
        <v>22</v>
      </c>
      <c r="D444" t="s">
        <v>12</v>
      </c>
      <c r="F444" s="2">
        <v>44.6</v>
      </c>
      <c r="G444" s="2">
        <f t="shared" si="7"/>
        <v>45.500000000000078</v>
      </c>
    </row>
    <row r="445" spans="1:7" hidden="1">
      <c r="A445" s="3">
        <v>44158</v>
      </c>
      <c r="B445" s="422">
        <v>20861</v>
      </c>
      <c r="C445" s="422" t="s">
        <v>22</v>
      </c>
      <c r="D445" t="s">
        <v>13</v>
      </c>
      <c r="F445" s="2">
        <v>20.5</v>
      </c>
      <c r="G445" s="2">
        <f t="shared" si="7"/>
        <v>25.000000000000078</v>
      </c>
    </row>
    <row r="446" spans="1:7" hidden="1">
      <c r="A446" s="3">
        <v>44517</v>
      </c>
      <c r="B446" s="422">
        <v>23937</v>
      </c>
      <c r="C446" s="422" t="s">
        <v>22</v>
      </c>
      <c r="D446" s="62" t="s">
        <v>32</v>
      </c>
      <c r="F446" s="2">
        <v>10</v>
      </c>
      <c r="G446" s="2">
        <f t="shared" si="7"/>
        <v>15.000000000000078</v>
      </c>
    </row>
    <row r="447" spans="1:7" hidden="1">
      <c r="A447" s="3">
        <v>44517</v>
      </c>
      <c r="B447" s="422">
        <v>23937</v>
      </c>
      <c r="C447" s="422" t="s">
        <v>22</v>
      </c>
      <c r="D447" s="62" t="s">
        <v>72</v>
      </c>
      <c r="F447" s="2">
        <v>10</v>
      </c>
      <c r="G447" s="2">
        <f t="shared" si="7"/>
        <v>5.0000000000000782</v>
      </c>
    </row>
    <row r="448" spans="1:7" hidden="1">
      <c r="A448" s="3">
        <v>44517</v>
      </c>
      <c r="B448" s="422">
        <v>23937</v>
      </c>
      <c r="C448" s="422" t="s">
        <v>22</v>
      </c>
      <c r="D448" t="s">
        <v>29</v>
      </c>
      <c r="F448" s="2">
        <v>5</v>
      </c>
      <c r="G448" s="2">
        <f t="shared" si="7"/>
        <v>7.815970093361102E-14</v>
      </c>
    </row>
    <row r="449" spans="1:7" hidden="1">
      <c r="A449" s="31">
        <v>44074</v>
      </c>
      <c r="B449" s="421" t="s">
        <v>10</v>
      </c>
      <c r="C449" s="421" t="s">
        <v>23</v>
      </c>
      <c r="D449" t="s">
        <v>12</v>
      </c>
      <c r="E449" s="2">
        <v>197.7</v>
      </c>
      <c r="G449" s="2">
        <f t="shared" si="7"/>
        <v>197.70000000000007</v>
      </c>
    </row>
    <row r="450" spans="1:7" hidden="1">
      <c r="B450" s="422"/>
      <c r="C450" s="422"/>
      <c r="D450" t="s">
        <v>13</v>
      </c>
      <c r="E450" s="2">
        <v>14.6</v>
      </c>
      <c r="G450" s="2">
        <f t="shared" si="7"/>
        <v>212.30000000000007</v>
      </c>
    </row>
    <row r="451" spans="1:7" hidden="1">
      <c r="B451" s="422"/>
      <c r="C451" s="422"/>
      <c r="D451" t="s">
        <v>14</v>
      </c>
      <c r="E451" s="2">
        <v>60</v>
      </c>
      <c r="G451" s="2">
        <f t="shared" si="7"/>
        <v>272.30000000000007</v>
      </c>
    </row>
    <row r="452" spans="1:7" hidden="1">
      <c r="B452" s="422"/>
      <c r="C452" s="422"/>
      <c r="D452" t="s">
        <v>29</v>
      </c>
      <c r="E452" s="2">
        <v>5</v>
      </c>
      <c r="G452" s="2">
        <f t="shared" si="7"/>
        <v>277.30000000000007</v>
      </c>
    </row>
    <row r="453" spans="1:7" hidden="1">
      <c r="B453" s="422"/>
      <c r="C453" s="422"/>
      <c r="D453" t="s">
        <v>33</v>
      </c>
      <c r="E453" s="2">
        <v>15</v>
      </c>
      <c r="G453" s="2">
        <f t="shared" si="7"/>
        <v>292.30000000000007</v>
      </c>
    </row>
    <row r="454" spans="1:7" hidden="1">
      <c r="A454" s="3">
        <v>44074</v>
      </c>
      <c r="B454" s="422" t="s">
        <v>69</v>
      </c>
      <c r="C454" s="422" t="s">
        <v>23</v>
      </c>
      <c r="D454" t="s">
        <v>14</v>
      </c>
      <c r="F454" s="2">
        <v>60</v>
      </c>
      <c r="G454" s="2">
        <f t="shared" si="7"/>
        <v>232.30000000000007</v>
      </c>
    </row>
    <row r="455" spans="1:7" hidden="1">
      <c r="A455" s="3">
        <v>44074</v>
      </c>
      <c r="B455" s="422" t="s">
        <v>69</v>
      </c>
      <c r="C455" s="422" t="s">
        <v>23</v>
      </c>
      <c r="D455" t="s">
        <v>15</v>
      </c>
      <c r="F455" s="2">
        <v>5</v>
      </c>
      <c r="G455" s="2">
        <f t="shared" si="7"/>
        <v>227.30000000000007</v>
      </c>
    </row>
    <row r="456" spans="1:7" hidden="1">
      <c r="A456" s="3">
        <v>44074</v>
      </c>
      <c r="B456" s="422" t="s">
        <v>69</v>
      </c>
      <c r="C456" s="422" t="s">
        <v>23</v>
      </c>
      <c r="D456" t="s">
        <v>33</v>
      </c>
      <c r="F456" s="2">
        <v>1</v>
      </c>
      <c r="G456" s="2">
        <f t="shared" si="7"/>
        <v>226.30000000000007</v>
      </c>
    </row>
    <row r="457" spans="1:7" hidden="1">
      <c r="A457" s="3">
        <v>44158</v>
      </c>
      <c r="B457" s="422">
        <v>20861</v>
      </c>
      <c r="C457" s="422" t="s">
        <v>23</v>
      </c>
      <c r="D457" t="s">
        <v>12</v>
      </c>
      <c r="F457" s="2">
        <v>197.7</v>
      </c>
      <c r="G457" s="2">
        <f t="shared" si="7"/>
        <v>28.60000000000008</v>
      </c>
    </row>
    <row r="458" spans="1:7" hidden="1">
      <c r="A458" s="3">
        <v>44158</v>
      </c>
      <c r="B458" s="422">
        <v>20861</v>
      </c>
      <c r="C458" s="422" t="s">
        <v>23</v>
      </c>
      <c r="D458" t="s">
        <v>13</v>
      </c>
      <c r="F458" s="2">
        <v>14.6</v>
      </c>
      <c r="G458" s="2">
        <f t="shared" si="7"/>
        <v>14.00000000000008</v>
      </c>
    </row>
    <row r="459" spans="1:7" hidden="1">
      <c r="A459" s="3">
        <v>44517</v>
      </c>
      <c r="B459" s="422">
        <v>23937</v>
      </c>
      <c r="C459" s="422" t="s">
        <v>23</v>
      </c>
      <c r="D459" t="s">
        <v>33</v>
      </c>
      <c r="F459" s="2">
        <v>14</v>
      </c>
      <c r="G459" s="2">
        <f t="shared" si="7"/>
        <v>7.9936057773011271E-14</v>
      </c>
    </row>
    <row r="460" spans="1:7" hidden="1">
      <c r="A460" s="31">
        <v>44104</v>
      </c>
      <c r="B460" s="421" t="s">
        <v>10</v>
      </c>
      <c r="C460" s="421" t="s">
        <v>24</v>
      </c>
      <c r="D460" t="s">
        <v>12</v>
      </c>
      <c r="E460" s="2">
        <v>202.8</v>
      </c>
      <c r="G460" s="2">
        <f t="shared" si="7"/>
        <v>202.8000000000001</v>
      </c>
    </row>
    <row r="461" spans="1:7" hidden="1">
      <c r="B461" s="422"/>
      <c r="C461" s="422"/>
      <c r="D461" t="s">
        <v>13</v>
      </c>
      <c r="E461" s="2">
        <v>16.899999999999999</v>
      </c>
      <c r="G461" s="2">
        <f t="shared" si="7"/>
        <v>219.7000000000001</v>
      </c>
    </row>
    <row r="462" spans="1:7" hidden="1">
      <c r="B462" s="422"/>
      <c r="C462" s="422"/>
      <c r="D462" t="s">
        <v>14</v>
      </c>
      <c r="E462" s="2">
        <v>60</v>
      </c>
      <c r="G462" s="2">
        <f t="shared" si="7"/>
        <v>279.7000000000001</v>
      </c>
    </row>
    <row r="463" spans="1:7" hidden="1">
      <c r="B463" s="422"/>
      <c r="C463" s="422"/>
      <c r="D463" t="s">
        <v>29</v>
      </c>
      <c r="E463" s="2">
        <v>5</v>
      </c>
      <c r="G463" s="2">
        <f t="shared" si="7"/>
        <v>284.7000000000001</v>
      </c>
    </row>
    <row r="464" spans="1:7" hidden="1">
      <c r="B464" s="422"/>
      <c r="C464" s="422"/>
      <c r="D464" t="s">
        <v>33</v>
      </c>
      <c r="E464" s="2">
        <v>8.5</v>
      </c>
      <c r="G464" s="2">
        <f t="shared" si="7"/>
        <v>293.2000000000001</v>
      </c>
    </row>
    <row r="465" spans="1:7" hidden="1">
      <c r="A465" s="3">
        <v>44104</v>
      </c>
      <c r="B465" s="422" t="s">
        <v>69</v>
      </c>
      <c r="C465" s="422" t="s">
        <v>24</v>
      </c>
      <c r="D465" t="s">
        <v>14</v>
      </c>
      <c r="F465" s="2">
        <v>60</v>
      </c>
      <c r="G465" s="2">
        <f t="shared" si="7"/>
        <v>233.2000000000001</v>
      </c>
    </row>
    <row r="466" spans="1:7" hidden="1">
      <c r="A466" s="3">
        <v>44104</v>
      </c>
      <c r="B466" s="422" t="s">
        <v>69</v>
      </c>
      <c r="C466" s="422" t="s">
        <v>24</v>
      </c>
      <c r="D466" t="s">
        <v>15</v>
      </c>
      <c r="F466" s="2">
        <v>5</v>
      </c>
      <c r="G466" s="2">
        <f t="shared" si="7"/>
        <v>228.2000000000001</v>
      </c>
    </row>
    <row r="467" spans="1:7" hidden="1">
      <c r="A467" s="3">
        <v>44104</v>
      </c>
      <c r="B467" s="422" t="s">
        <v>69</v>
      </c>
      <c r="C467" s="422" t="s">
        <v>24</v>
      </c>
      <c r="D467" t="s">
        <v>33</v>
      </c>
      <c r="F467" s="2">
        <v>5.5</v>
      </c>
      <c r="G467" s="2">
        <f t="shared" si="7"/>
        <v>222.7000000000001</v>
      </c>
    </row>
    <row r="468" spans="1:7" hidden="1">
      <c r="A468" s="3">
        <v>44165</v>
      </c>
      <c r="B468" s="422" t="s">
        <v>69</v>
      </c>
      <c r="C468" s="422" t="s">
        <v>24</v>
      </c>
      <c r="D468" t="s">
        <v>12</v>
      </c>
      <c r="F468" s="2">
        <v>120</v>
      </c>
      <c r="G468" s="2">
        <f t="shared" si="7"/>
        <v>102.7000000000001</v>
      </c>
    </row>
    <row r="469" spans="1:7" hidden="1">
      <c r="A469" s="3">
        <v>44196</v>
      </c>
      <c r="B469" s="422" t="s">
        <v>69</v>
      </c>
      <c r="C469" s="422" t="s">
        <v>24</v>
      </c>
      <c r="D469" t="s">
        <v>12</v>
      </c>
      <c r="F469" s="2">
        <v>82.8</v>
      </c>
      <c r="G469" s="2">
        <f t="shared" si="7"/>
        <v>19.900000000000105</v>
      </c>
    </row>
    <row r="470" spans="1:7" hidden="1">
      <c r="A470" s="3">
        <v>44196</v>
      </c>
      <c r="B470" s="422" t="s">
        <v>69</v>
      </c>
      <c r="C470" s="422" t="s">
        <v>24</v>
      </c>
      <c r="D470" t="s">
        <v>13</v>
      </c>
      <c r="F470" s="2">
        <v>16.899999999999999</v>
      </c>
      <c r="G470" s="2">
        <f t="shared" si="7"/>
        <v>3.0000000000001066</v>
      </c>
    </row>
    <row r="471" spans="1:7" hidden="1">
      <c r="A471" s="3">
        <v>44517</v>
      </c>
      <c r="B471" s="422">
        <v>23937</v>
      </c>
      <c r="C471" s="422" t="s">
        <v>24</v>
      </c>
      <c r="D471" t="s">
        <v>33</v>
      </c>
      <c r="F471" s="2">
        <v>3</v>
      </c>
      <c r="G471" s="2">
        <f t="shared" si="7"/>
        <v>1.0658141036401503E-13</v>
      </c>
    </row>
    <row r="472" spans="1:7" hidden="1">
      <c r="A472" s="31">
        <v>44135</v>
      </c>
      <c r="B472" s="421" t="s">
        <v>10</v>
      </c>
      <c r="C472" s="421" t="s">
        <v>25</v>
      </c>
      <c r="D472" t="s">
        <v>12</v>
      </c>
      <c r="E472" s="2">
        <v>237.8</v>
      </c>
      <c r="G472" s="2">
        <f t="shared" si="7"/>
        <v>237.80000000000013</v>
      </c>
    </row>
    <row r="473" spans="1:7" hidden="1">
      <c r="B473" s="422"/>
      <c r="C473" s="422"/>
      <c r="D473" t="s">
        <v>13</v>
      </c>
      <c r="E473" s="2">
        <v>17.899999999999999</v>
      </c>
      <c r="G473" s="2">
        <f t="shared" si="7"/>
        <v>255.70000000000013</v>
      </c>
    </row>
    <row r="474" spans="1:7" hidden="1">
      <c r="B474" s="422"/>
      <c r="C474" s="422"/>
      <c r="D474" t="s">
        <v>14</v>
      </c>
      <c r="E474" s="2">
        <v>60</v>
      </c>
      <c r="G474" s="2">
        <f t="shared" si="7"/>
        <v>315.70000000000016</v>
      </c>
    </row>
    <row r="475" spans="1:7" hidden="1">
      <c r="B475" s="422"/>
      <c r="C475" s="422"/>
      <c r="D475" t="s">
        <v>29</v>
      </c>
      <c r="E475" s="2">
        <v>5</v>
      </c>
      <c r="G475" s="2">
        <f t="shared" si="7"/>
        <v>320.70000000000016</v>
      </c>
    </row>
    <row r="476" spans="1:7" hidden="1">
      <c r="B476" s="422"/>
      <c r="C476" s="422"/>
      <c r="D476" s="62" t="s">
        <v>36</v>
      </c>
      <c r="E476" s="2">
        <v>10</v>
      </c>
      <c r="G476" s="2">
        <f t="shared" si="7"/>
        <v>330.70000000000016</v>
      </c>
    </row>
    <row r="477" spans="1:7" hidden="1">
      <c r="B477" s="422"/>
      <c r="C477" s="422"/>
      <c r="D477" s="62" t="s">
        <v>37</v>
      </c>
      <c r="E477" s="2">
        <v>10</v>
      </c>
      <c r="G477" s="2">
        <f t="shared" si="7"/>
        <v>340.70000000000016</v>
      </c>
    </row>
    <row r="478" spans="1:7" hidden="1">
      <c r="A478" s="3">
        <v>44135</v>
      </c>
      <c r="B478" s="422" t="s">
        <v>69</v>
      </c>
      <c r="C478" s="422" t="s">
        <v>25</v>
      </c>
      <c r="D478" t="s">
        <v>14</v>
      </c>
      <c r="F478" s="2">
        <v>60</v>
      </c>
      <c r="G478" s="2">
        <f t="shared" si="7"/>
        <v>280.70000000000016</v>
      </c>
    </row>
    <row r="479" spans="1:7" hidden="1">
      <c r="A479" s="3">
        <v>44135</v>
      </c>
      <c r="B479" s="422" t="s">
        <v>69</v>
      </c>
      <c r="C479" s="422" t="s">
        <v>25</v>
      </c>
      <c r="D479" t="s">
        <v>15</v>
      </c>
      <c r="F479" s="2">
        <v>5</v>
      </c>
      <c r="G479" s="2">
        <f t="shared" si="7"/>
        <v>275.70000000000016</v>
      </c>
    </row>
    <row r="480" spans="1:7" hidden="1">
      <c r="A480" s="3">
        <v>44196</v>
      </c>
      <c r="B480" s="422" t="s">
        <v>69</v>
      </c>
      <c r="C480" s="422" t="s">
        <v>25</v>
      </c>
      <c r="D480" t="s">
        <v>12</v>
      </c>
      <c r="F480" s="2">
        <v>20.3</v>
      </c>
      <c r="G480" s="2">
        <f t="shared" si="7"/>
        <v>255.40000000000015</v>
      </c>
    </row>
    <row r="481" spans="1:7" hidden="1">
      <c r="A481" s="3">
        <v>44201</v>
      </c>
      <c r="B481" s="422">
        <v>21320</v>
      </c>
      <c r="C481" s="422" t="s">
        <v>25</v>
      </c>
      <c r="D481" t="s">
        <v>12</v>
      </c>
      <c r="F481" s="2">
        <v>200</v>
      </c>
      <c r="G481" s="2">
        <f t="shared" si="7"/>
        <v>55.400000000000148</v>
      </c>
    </row>
    <row r="482" spans="1:7" hidden="1">
      <c r="A482" s="3">
        <v>44204</v>
      </c>
      <c r="B482" s="422">
        <v>21355</v>
      </c>
      <c r="C482" s="422" t="s">
        <v>25</v>
      </c>
      <c r="D482" t="s">
        <v>12</v>
      </c>
      <c r="F482" s="2">
        <v>17.5</v>
      </c>
      <c r="G482" s="2">
        <f t="shared" si="7"/>
        <v>37.900000000000148</v>
      </c>
    </row>
    <row r="483" spans="1:7" hidden="1">
      <c r="A483" s="3">
        <v>44204</v>
      </c>
      <c r="B483" s="422">
        <v>21355</v>
      </c>
      <c r="C483" s="422" t="s">
        <v>25</v>
      </c>
      <c r="D483" t="s">
        <v>13</v>
      </c>
      <c r="F483" s="2">
        <v>17.899999999999999</v>
      </c>
      <c r="G483" s="2">
        <f t="shared" si="7"/>
        <v>20.000000000000149</v>
      </c>
    </row>
    <row r="484" spans="1:7" hidden="1">
      <c r="A484" s="3">
        <v>44517</v>
      </c>
      <c r="B484" s="422">
        <v>23938</v>
      </c>
      <c r="C484" s="422" t="s">
        <v>25</v>
      </c>
      <c r="D484" s="62" t="s">
        <v>36</v>
      </c>
      <c r="F484" s="2">
        <v>10</v>
      </c>
      <c r="G484" s="2">
        <f t="shared" si="7"/>
        <v>10.000000000000149</v>
      </c>
    </row>
    <row r="485" spans="1:7" hidden="1">
      <c r="A485" s="3">
        <v>44517</v>
      </c>
      <c r="B485" s="422">
        <v>23938</v>
      </c>
      <c r="C485" s="422" t="s">
        <v>25</v>
      </c>
      <c r="D485" s="62" t="s">
        <v>37</v>
      </c>
      <c r="F485" s="2">
        <v>10</v>
      </c>
      <c r="G485" s="2">
        <f t="shared" si="7"/>
        <v>1.4921397450962104E-13</v>
      </c>
    </row>
    <row r="486" spans="1:7" hidden="1">
      <c r="A486" s="31">
        <v>44165</v>
      </c>
      <c r="B486" s="421" t="s">
        <v>10</v>
      </c>
      <c r="C486" s="421" t="s">
        <v>26</v>
      </c>
      <c r="D486" t="s">
        <v>12</v>
      </c>
      <c r="E486" s="2">
        <v>225.5</v>
      </c>
      <c r="G486" s="2">
        <f t="shared" si="7"/>
        <v>225.50000000000014</v>
      </c>
    </row>
    <row r="487" spans="1:7" hidden="1">
      <c r="B487" s="422"/>
      <c r="C487" s="422"/>
      <c r="D487" t="s">
        <v>13</v>
      </c>
      <c r="E487" s="2">
        <v>18.399999999999999</v>
      </c>
      <c r="G487" s="2">
        <f t="shared" si="7"/>
        <v>243.90000000000015</v>
      </c>
    </row>
    <row r="488" spans="1:7" hidden="1">
      <c r="B488" s="422"/>
      <c r="C488" s="422"/>
      <c r="D488" t="s">
        <v>31</v>
      </c>
      <c r="E488" s="2">
        <v>60</v>
      </c>
      <c r="G488" s="2">
        <f t="shared" si="7"/>
        <v>303.90000000000015</v>
      </c>
    </row>
    <row r="489" spans="1:7" hidden="1">
      <c r="B489" s="422"/>
      <c r="C489" s="422"/>
      <c r="D489" t="s">
        <v>29</v>
      </c>
      <c r="E489" s="2">
        <v>5</v>
      </c>
      <c r="G489" s="2">
        <f t="shared" ref="G489:G554" si="8">+G488+E489-F489</f>
        <v>308.90000000000015</v>
      </c>
    </row>
    <row r="490" spans="1:7" hidden="1">
      <c r="A490" s="3">
        <v>44165</v>
      </c>
      <c r="B490" s="422" t="s">
        <v>69</v>
      </c>
      <c r="C490" s="422" t="s">
        <v>26</v>
      </c>
      <c r="D490" t="s">
        <v>31</v>
      </c>
      <c r="E490" s="67"/>
      <c r="F490" s="2">
        <v>60</v>
      </c>
      <c r="G490" s="2">
        <f t="shared" si="8"/>
        <v>248.90000000000015</v>
      </c>
    </row>
    <row r="491" spans="1:7" hidden="1">
      <c r="A491" s="3">
        <v>44165</v>
      </c>
      <c r="B491" s="422" t="s">
        <v>69</v>
      </c>
      <c r="C491" s="422" t="s">
        <v>26</v>
      </c>
      <c r="D491" t="s">
        <v>29</v>
      </c>
      <c r="E491" s="67"/>
      <c r="F491" s="2">
        <v>5</v>
      </c>
      <c r="G491" s="2">
        <f t="shared" si="8"/>
        <v>243.90000000000015</v>
      </c>
    </row>
    <row r="492" spans="1:7" hidden="1">
      <c r="A492" s="3">
        <v>44204</v>
      </c>
      <c r="B492" s="422">
        <v>21355</v>
      </c>
      <c r="C492" s="422" t="s">
        <v>26</v>
      </c>
      <c r="D492" t="s">
        <v>12</v>
      </c>
      <c r="E492" s="67"/>
      <c r="F492" s="2">
        <v>225.5</v>
      </c>
      <c r="G492" s="2">
        <f t="shared" si="8"/>
        <v>18.400000000000148</v>
      </c>
    </row>
    <row r="493" spans="1:7" hidden="1">
      <c r="A493" s="3">
        <v>44204</v>
      </c>
      <c r="B493" s="422">
        <v>21355</v>
      </c>
      <c r="C493" s="422" t="s">
        <v>26</v>
      </c>
      <c r="D493" t="s">
        <v>13</v>
      </c>
      <c r="E493" s="67"/>
      <c r="F493" s="2">
        <v>18.399999999999999</v>
      </c>
      <c r="G493" s="2">
        <f t="shared" si="8"/>
        <v>1.4921397450962104E-13</v>
      </c>
    </row>
    <row r="494" spans="1:7" hidden="1">
      <c r="A494" s="31">
        <v>44196</v>
      </c>
      <c r="B494" s="421" t="s">
        <v>10</v>
      </c>
      <c r="C494" s="421" t="s">
        <v>27</v>
      </c>
      <c r="D494" t="s">
        <v>12</v>
      </c>
      <c r="E494" s="67">
        <v>258</v>
      </c>
      <c r="G494" s="2">
        <f t="shared" si="8"/>
        <v>258.00000000000017</v>
      </c>
    </row>
    <row r="495" spans="1:7" hidden="1">
      <c r="B495" s="422"/>
      <c r="C495" s="422"/>
      <c r="D495" t="s">
        <v>13</v>
      </c>
      <c r="E495" s="67">
        <v>16.3</v>
      </c>
      <c r="G495" s="2">
        <f t="shared" si="8"/>
        <v>274.30000000000018</v>
      </c>
    </row>
    <row r="496" spans="1:7" hidden="1">
      <c r="B496" s="422"/>
      <c r="C496" s="422"/>
      <c r="D496" t="s">
        <v>31</v>
      </c>
      <c r="E496" s="67">
        <v>60</v>
      </c>
      <c r="G496" s="2">
        <f t="shared" si="8"/>
        <v>334.30000000000018</v>
      </c>
    </row>
    <row r="497" spans="1:7" hidden="1">
      <c r="B497" s="422"/>
      <c r="C497" s="422"/>
      <c r="D497" t="s">
        <v>29</v>
      </c>
      <c r="E497" s="67">
        <v>5</v>
      </c>
      <c r="G497" s="2">
        <f t="shared" si="8"/>
        <v>339.30000000000018</v>
      </c>
    </row>
    <row r="498" spans="1:7" hidden="1">
      <c r="A498" s="70">
        <v>44196</v>
      </c>
      <c r="B498" s="422" t="s">
        <v>69</v>
      </c>
      <c r="C498" s="422" t="s">
        <v>27</v>
      </c>
      <c r="D498" t="s">
        <v>31</v>
      </c>
      <c r="F498" s="2">
        <v>60</v>
      </c>
      <c r="G498" s="2">
        <f t="shared" si="8"/>
        <v>279.30000000000018</v>
      </c>
    </row>
    <row r="499" spans="1:7" hidden="1">
      <c r="A499" s="70">
        <v>44196</v>
      </c>
      <c r="B499" s="422" t="s">
        <v>69</v>
      </c>
      <c r="C499" s="422" t="s">
        <v>27</v>
      </c>
      <c r="D499" t="s">
        <v>29</v>
      </c>
      <c r="F499" s="2">
        <v>5</v>
      </c>
      <c r="G499" s="2">
        <f t="shared" si="8"/>
        <v>274.30000000000018</v>
      </c>
    </row>
    <row r="500" spans="1:7" hidden="1">
      <c r="A500" s="70">
        <v>44227</v>
      </c>
      <c r="B500" s="422" t="s">
        <v>69</v>
      </c>
      <c r="C500" s="422" t="s">
        <v>27</v>
      </c>
      <c r="D500" t="s">
        <v>12</v>
      </c>
      <c r="F500" s="2">
        <v>150</v>
      </c>
      <c r="G500" s="2">
        <f t="shared" si="8"/>
        <v>124.30000000000018</v>
      </c>
    </row>
    <row r="501" spans="1:7" hidden="1">
      <c r="A501" s="70">
        <v>44255</v>
      </c>
      <c r="B501" s="422" t="s">
        <v>69</v>
      </c>
      <c r="C501" s="422" t="s">
        <v>27</v>
      </c>
      <c r="D501" t="s">
        <v>12</v>
      </c>
      <c r="F501" s="2">
        <v>108</v>
      </c>
      <c r="G501" s="2">
        <f t="shared" si="8"/>
        <v>16.300000000000182</v>
      </c>
    </row>
    <row r="502" spans="1:7" hidden="1">
      <c r="A502" s="70">
        <v>44255</v>
      </c>
      <c r="B502" s="422" t="s">
        <v>69</v>
      </c>
      <c r="C502" s="422" t="s">
        <v>27</v>
      </c>
      <c r="D502" t="s">
        <v>13</v>
      </c>
      <c r="F502" s="2">
        <v>2</v>
      </c>
      <c r="G502" s="2">
        <f t="shared" si="8"/>
        <v>14.300000000000182</v>
      </c>
    </row>
    <row r="503" spans="1:7" hidden="1">
      <c r="A503" s="70">
        <v>44286</v>
      </c>
      <c r="B503" s="422" t="s">
        <v>69</v>
      </c>
      <c r="C503" s="422" t="s">
        <v>27</v>
      </c>
      <c r="D503" t="s">
        <v>13</v>
      </c>
      <c r="F503" s="2">
        <v>14.3</v>
      </c>
      <c r="G503" s="2">
        <f t="shared" si="8"/>
        <v>1.8118839761882555E-13</v>
      </c>
    </row>
    <row r="504" spans="1:7" hidden="1">
      <c r="A504" s="31">
        <v>44227</v>
      </c>
      <c r="B504" s="421" t="s">
        <v>10</v>
      </c>
      <c r="C504" s="421" t="s">
        <v>11</v>
      </c>
      <c r="D504" t="s">
        <v>12</v>
      </c>
      <c r="E504" s="67">
        <v>275.39999999999998</v>
      </c>
      <c r="G504" s="2">
        <f t="shared" si="8"/>
        <v>275.40000000000015</v>
      </c>
    </row>
    <row r="505" spans="1:7" hidden="1">
      <c r="B505" s="422"/>
      <c r="C505" s="422"/>
      <c r="D505" t="s">
        <v>13</v>
      </c>
      <c r="E505" s="67">
        <v>20.7</v>
      </c>
      <c r="G505" s="2">
        <f t="shared" si="8"/>
        <v>296.10000000000014</v>
      </c>
    </row>
    <row r="506" spans="1:7" hidden="1">
      <c r="B506" s="422"/>
      <c r="C506" s="422"/>
      <c r="D506" t="s">
        <v>31</v>
      </c>
      <c r="E506" s="67">
        <v>60</v>
      </c>
      <c r="G506" s="2">
        <f t="shared" si="8"/>
        <v>356.10000000000014</v>
      </c>
    </row>
    <row r="507" spans="1:7" hidden="1">
      <c r="B507" s="422"/>
      <c r="C507" s="422"/>
      <c r="D507" t="s">
        <v>29</v>
      </c>
      <c r="E507" s="67">
        <v>5</v>
      </c>
      <c r="G507" s="2">
        <f t="shared" si="8"/>
        <v>361.10000000000014</v>
      </c>
    </row>
    <row r="508" spans="1:7" hidden="1">
      <c r="A508" s="3">
        <v>44227</v>
      </c>
      <c r="B508" s="422" t="s">
        <v>69</v>
      </c>
      <c r="C508" s="422" t="s">
        <v>11</v>
      </c>
      <c r="D508" t="s">
        <v>31</v>
      </c>
      <c r="E508" s="67"/>
      <c r="F508" s="2">
        <v>36</v>
      </c>
      <c r="G508" s="2">
        <f t="shared" si="8"/>
        <v>325.10000000000014</v>
      </c>
    </row>
    <row r="509" spans="1:7" hidden="1">
      <c r="A509" s="3">
        <v>44286</v>
      </c>
      <c r="B509" s="422" t="s">
        <v>69</v>
      </c>
      <c r="C509" s="422" t="s">
        <v>11</v>
      </c>
      <c r="D509" t="s">
        <v>12</v>
      </c>
      <c r="E509" s="67"/>
      <c r="F509" s="2">
        <v>85.7</v>
      </c>
      <c r="G509" s="2">
        <f t="shared" si="8"/>
        <v>239.40000000000015</v>
      </c>
    </row>
    <row r="510" spans="1:7" hidden="1">
      <c r="A510" s="3">
        <v>44316</v>
      </c>
      <c r="B510" s="422" t="s">
        <v>69</v>
      </c>
      <c r="C510" s="422" t="s">
        <v>11</v>
      </c>
      <c r="D510" t="s">
        <v>12</v>
      </c>
      <c r="E510" s="67"/>
      <c r="F510" s="2">
        <v>120</v>
      </c>
      <c r="G510" s="2">
        <f t="shared" si="8"/>
        <v>119.40000000000015</v>
      </c>
    </row>
    <row r="511" spans="1:7" hidden="1">
      <c r="A511" s="3">
        <v>44328</v>
      </c>
      <c r="B511" s="422">
        <v>22427</v>
      </c>
      <c r="C511" s="422" t="s">
        <v>11</v>
      </c>
      <c r="D511" t="s">
        <v>12</v>
      </c>
      <c r="E511" s="67"/>
      <c r="F511" s="2">
        <v>69.7</v>
      </c>
      <c r="G511" s="2">
        <f t="shared" si="8"/>
        <v>49.700000000000145</v>
      </c>
    </row>
    <row r="512" spans="1:7" hidden="1">
      <c r="A512" s="3">
        <v>44328</v>
      </c>
      <c r="B512" s="422">
        <v>22427</v>
      </c>
      <c r="C512" s="422" t="s">
        <v>11</v>
      </c>
      <c r="D512" t="s">
        <v>13</v>
      </c>
      <c r="E512" s="67"/>
      <c r="F512" s="2">
        <v>20.7</v>
      </c>
      <c r="G512" s="2">
        <f t="shared" si="8"/>
        <v>29.000000000000146</v>
      </c>
    </row>
    <row r="513" spans="1:14" hidden="1">
      <c r="A513" s="3">
        <v>44517</v>
      </c>
      <c r="B513" s="422">
        <v>23938</v>
      </c>
      <c r="C513" s="422" t="s">
        <v>11</v>
      </c>
      <c r="D513" t="s">
        <v>31</v>
      </c>
      <c r="E513" s="67"/>
      <c r="F513" s="2">
        <v>24</v>
      </c>
      <c r="G513" s="2">
        <f t="shared" si="8"/>
        <v>5.0000000000001457</v>
      </c>
    </row>
    <row r="514" spans="1:14" hidden="1">
      <c r="A514" s="3">
        <v>44517</v>
      </c>
      <c r="B514" s="422">
        <v>23938</v>
      </c>
      <c r="C514" s="422" t="s">
        <v>11</v>
      </c>
      <c r="D514" t="s">
        <v>29</v>
      </c>
      <c r="E514" s="67"/>
      <c r="F514" s="67">
        <v>5</v>
      </c>
      <c r="G514" s="2">
        <f t="shared" si="8"/>
        <v>1.4566126083082054E-13</v>
      </c>
    </row>
    <row r="515" spans="1:14" hidden="1">
      <c r="A515" s="31">
        <v>44255</v>
      </c>
      <c r="B515" s="421" t="s">
        <v>10</v>
      </c>
      <c r="C515" s="421" t="s">
        <v>17</v>
      </c>
      <c r="D515" t="s">
        <v>12</v>
      </c>
      <c r="E515" s="67">
        <v>249.3</v>
      </c>
      <c r="G515" s="2">
        <f t="shared" si="8"/>
        <v>249.30000000000015</v>
      </c>
    </row>
    <row r="516" spans="1:14" hidden="1">
      <c r="B516" s="422"/>
      <c r="C516" s="422"/>
      <c r="D516" t="s">
        <v>13</v>
      </c>
      <c r="E516" s="67">
        <v>10.5</v>
      </c>
      <c r="G516" s="2">
        <f t="shared" si="8"/>
        <v>259.80000000000018</v>
      </c>
    </row>
    <row r="517" spans="1:14" hidden="1">
      <c r="B517" s="422"/>
      <c r="C517" s="422"/>
      <c r="D517" t="s">
        <v>31</v>
      </c>
      <c r="E517" s="67">
        <v>56</v>
      </c>
      <c r="G517" s="2">
        <f t="shared" si="8"/>
        <v>315.80000000000018</v>
      </c>
    </row>
    <row r="518" spans="1:14" hidden="1">
      <c r="B518" s="422"/>
      <c r="C518" s="422"/>
      <c r="D518" t="s">
        <v>29</v>
      </c>
      <c r="E518" s="67">
        <v>5</v>
      </c>
      <c r="G518" s="2">
        <f t="shared" si="8"/>
        <v>320.80000000000018</v>
      </c>
    </row>
    <row r="519" spans="1:14" hidden="1">
      <c r="A519" s="3">
        <v>44255</v>
      </c>
      <c r="B519" s="422" t="s">
        <v>69</v>
      </c>
      <c r="C519" s="422" t="s">
        <v>17</v>
      </c>
      <c r="D519" t="s">
        <v>14</v>
      </c>
      <c r="E519" s="67"/>
      <c r="F519" s="2">
        <v>56</v>
      </c>
      <c r="G519" s="2">
        <f t="shared" si="8"/>
        <v>264.80000000000018</v>
      </c>
    </row>
    <row r="520" spans="1:14" hidden="1">
      <c r="A520" s="3">
        <v>44255</v>
      </c>
      <c r="B520" s="422" t="s">
        <v>69</v>
      </c>
      <c r="C520" s="422" t="s">
        <v>17</v>
      </c>
      <c r="D520" t="s">
        <v>15</v>
      </c>
      <c r="E520" s="67"/>
      <c r="F520" s="2">
        <v>5</v>
      </c>
      <c r="G520" s="2">
        <f t="shared" si="8"/>
        <v>259.80000000000018</v>
      </c>
    </row>
    <row r="521" spans="1:14" hidden="1">
      <c r="A521" s="3">
        <v>44328</v>
      </c>
      <c r="B521" s="422">
        <v>22427</v>
      </c>
      <c r="C521" s="422" t="s">
        <v>17</v>
      </c>
      <c r="D521" t="s">
        <v>12</v>
      </c>
      <c r="E521" s="67"/>
      <c r="F521" s="2">
        <v>249.3</v>
      </c>
      <c r="G521" s="2">
        <f t="shared" si="8"/>
        <v>10.500000000000171</v>
      </c>
    </row>
    <row r="522" spans="1:14" hidden="1">
      <c r="A522" s="3">
        <v>44328</v>
      </c>
      <c r="B522" s="422">
        <v>22427</v>
      </c>
      <c r="C522" s="422" t="s">
        <v>17</v>
      </c>
      <c r="D522" t="s">
        <v>13</v>
      </c>
      <c r="E522" s="67"/>
      <c r="F522" s="2">
        <v>10.5</v>
      </c>
      <c r="G522" s="2">
        <f t="shared" si="8"/>
        <v>1.7053025658242404E-13</v>
      </c>
    </row>
    <row r="523" spans="1:14" hidden="1">
      <c r="A523" s="31">
        <v>44285</v>
      </c>
      <c r="B523" s="421" t="s">
        <v>10</v>
      </c>
      <c r="C523" s="421" t="s">
        <v>18</v>
      </c>
      <c r="D523" t="s">
        <v>12</v>
      </c>
      <c r="E523" s="67">
        <v>273.60000000000002</v>
      </c>
      <c r="G523" s="2">
        <f t="shared" si="8"/>
        <v>273.60000000000019</v>
      </c>
      <c r="I523" s="458" t="s">
        <v>246</v>
      </c>
      <c r="J523" s="458"/>
      <c r="K523" s="458"/>
      <c r="L523" s="458"/>
      <c r="M523" s="458"/>
      <c r="N523" s="458"/>
    </row>
    <row r="524" spans="1:14" hidden="1">
      <c r="B524" s="422"/>
      <c r="C524" s="422"/>
      <c r="D524" t="s">
        <v>13</v>
      </c>
      <c r="E524" s="67">
        <v>9.6</v>
      </c>
      <c r="G524" s="2">
        <f t="shared" si="8"/>
        <v>283.20000000000022</v>
      </c>
      <c r="I524" s="458"/>
      <c r="J524" s="458"/>
      <c r="K524" s="458"/>
      <c r="L524" s="458"/>
      <c r="M524" s="458"/>
      <c r="N524" s="458"/>
    </row>
    <row r="525" spans="1:14" hidden="1">
      <c r="B525" s="422"/>
      <c r="C525" s="422"/>
      <c r="D525" t="s">
        <v>31</v>
      </c>
      <c r="E525" s="67">
        <v>60</v>
      </c>
      <c r="G525" s="2">
        <f t="shared" si="8"/>
        <v>343.20000000000022</v>
      </c>
    </row>
    <row r="526" spans="1:14" hidden="1">
      <c r="B526" s="422"/>
      <c r="C526" s="422"/>
      <c r="D526" t="s">
        <v>29</v>
      </c>
      <c r="E526" s="67">
        <v>5</v>
      </c>
      <c r="G526" s="2">
        <f t="shared" si="8"/>
        <v>348.20000000000022</v>
      </c>
      <c r="I526" s="3">
        <v>43861</v>
      </c>
      <c r="J526" s="421" t="s">
        <v>10</v>
      </c>
      <c r="K526" s="421"/>
      <c r="L526" s="421" t="s">
        <v>11</v>
      </c>
    </row>
    <row r="527" spans="1:14" hidden="1">
      <c r="B527" s="422"/>
      <c r="C527" s="422"/>
      <c r="D527" t="s">
        <v>40</v>
      </c>
      <c r="E527" s="67">
        <v>10</v>
      </c>
      <c r="G527" s="2">
        <f t="shared" si="8"/>
        <v>358.20000000000022</v>
      </c>
      <c r="M527" t="s">
        <v>70</v>
      </c>
      <c r="N527" s="2">
        <v>93</v>
      </c>
    </row>
    <row r="528" spans="1:14" hidden="1">
      <c r="A528" s="3">
        <v>44277</v>
      </c>
      <c r="B528" s="422">
        <v>22006</v>
      </c>
      <c r="C528" s="422" t="s">
        <v>18</v>
      </c>
      <c r="D528" t="s">
        <v>40</v>
      </c>
      <c r="E528" s="67"/>
      <c r="F528" s="2">
        <v>10</v>
      </c>
      <c r="G528" s="2">
        <f t="shared" si="8"/>
        <v>348.20000000000022</v>
      </c>
      <c r="I528" s="31">
        <v>43982</v>
      </c>
      <c r="J528" s="421" t="s">
        <v>10</v>
      </c>
      <c r="K528" s="421"/>
      <c r="L528" s="421" t="s">
        <v>20</v>
      </c>
    </row>
    <row r="529" spans="1:14" hidden="1">
      <c r="A529" s="3">
        <v>44286</v>
      </c>
      <c r="B529" s="422" t="s">
        <v>69</v>
      </c>
      <c r="C529" s="422" t="s">
        <v>18</v>
      </c>
      <c r="D529" t="s">
        <v>14</v>
      </c>
      <c r="E529" s="67"/>
      <c r="F529" s="2">
        <v>60</v>
      </c>
      <c r="G529" s="2">
        <f t="shared" si="8"/>
        <v>288.20000000000022</v>
      </c>
      <c r="M529" t="s">
        <v>14</v>
      </c>
      <c r="N529" s="2">
        <v>10</v>
      </c>
    </row>
    <row r="530" spans="1:14" hidden="1">
      <c r="A530" s="3">
        <v>44286</v>
      </c>
      <c r="B530" s="422" t="s">
        <v>69</v>
      </c>
      <c r="C530" s="422" t="s">
        <v>18</v>
      </c>
      <c r="D530" t="s">
        <v>15</v>
      </c>
      <c r="E530" s="67"/>
      <c r="F530" s="2">
        <v>5</v>
      </c>
      <c r="G530" s="2">
        <f t="shared" si="8"/>
        <v>283.20000000000022</v>
      </c>
      <c r="M530" t="s">
        <v>15</v>
      </c>
      <c r="N530" s="2">
        <v>5</v>
      </c>
    </row>
    <row r="531" spans="1:14" hidden="1">
      <c r="A531" s="3">
        <v>44347</v>
      </c>
      <c r="B531" s="422" t="s">
        <v>69</v>
      </c>
      <c r="C531" s="422" t="s">
        <v>18</v>
      </c>
      <c r="D531" t="s">
        <v>12</v>
      </c>
      <c r="E531" s="67"/>
      <c r="F531" s="2">
        <v>160</v>
      </c>
      <c r="G531" s="2">
        <f t="shared" si="8"/>
        <v>123.20000000000022</v>
      </c>
      <c r="H531" s="28"/>
      <c r="I531" s="31">
        <v>44012</v>
      </c>
      <c r="J531" s="421" t="s">
        <v>10</v>
      </c>
      <c r="K531" s="421"/>
      <c r="L531" s="421" t="s">
        <v>21</v>
      </c>
    </row>
    <row r="532" spans="1:14" hidden="1">
      <c r="A532" s="3">
        <v>44364</v>
      </c>
      <c r="B532" s="422">
        <v>22828</v>
      </c>
      <c r="C532" s="422" t="s">
        <v>18</v>
      </c>
      <c r="D532" t="s">
        <v>12</v>
      </c>
      <c r="E532" s="67"/>
      <c r="F532" s="2">
        <v>113.6</v>
      </c>
      <c r="G532" s="2">
        <f t="shared" si="8"/>
        <v>9.6000000000002217</v>
      </c>
      <c r="H532" s="28"/>
      <c r="M532" t="s">
        <v>14</v>
      </c>
      <c r="N532" s="2">
        <v>60</v>
      </c>
    </row>
    <row r="533" spans="1:14" hidden="1">
      <c r="A533" s="3">
        <v>44364</v>
      </c>
      <c r="B533" s="422">
        <v>22828</v>
      </c>
      <c r="C533" s="422" t="s">
        <v>18</v>
      </c>
      <c r="D533" t="s">
        <v>13</v>
      </c>
      <c r="E533" s="67"/>
      <c r="F533" s="2">
        <v>9.6</v>
      </c>
      <c r="G533" s="2">
        <f t="shared" si="8"/>
        <v>2.2204460492503131E-13</v>
      </c>
      <c r="H533" s="28"/>
      <c r="M533" t="s">
        <v>29</v>
      </c>
      <c r="N533" s="2">
        <v>5</v>
      </c>
    </row>
    <row r="534" spans="1:14" hidden="1">
      <c r="A534" s="31">
        <v>44316</v>
      </c>
      <c r="B534" s="421" t="s">
        <v>10</v>
      </c>
      <c r="C534" s="421" t="s">
        <v>19</v>
      </c>
      <c r="D534" t="s">
        <v>12</v>
      </c>
      <c r="E534" s="67">
        <v>264</v>
      </c>
      <c r="G534" s="2">
        <f t="shared" si="8"/>
        <v>264.00000000000023</v>
      </c>
      <c r="H534" s="28"/>
      <c r="I534" s="31">
        <v>44043</v>
      </c>
      <c r="J534" s="421" t="s">
        <v>10</v>
      </c>
      <c r="K534" s="421"/>
      <c r="L534" s="421" t="s">
        <v>22</v>
      </c>
    </row>
    <row r="535" spans="1:14" hidden="1">
      <c r="B535" s="422"/>
      <c r="C535" s="422"/>
      <c r="D535" t="s">
        <v>13</v>
      </c>
      <c r="E535" s="67">
        <v>14.3</v>
      </c>
      <c r="G535" s="2">
        <f t="shared" si="8"/>
        <v>278.30000000000024</v>
      </c>
      <c r="M535" t="s">
        <v>29</v>
      </c>
      <c r="N535" s="2">
        <v>5</v>
      </c>
    </row>
    <row r="536" spans="1:14" hidden="1">
      <c r="B536" s="422"/>
      <c r="C536" s="422"/>
      <c r="D536" t="s">
        <v>31</v>
      </c>
      <c r="E536" s="67">
        <v>60</v>
      </c>
      <c r="G536" s="2">
        <f t="shared" si="8"/>
        <v>338.30000000000024</v>
      </c>
      <c r="M536" s="62" t="s">
        <v>32</v>
      </c>
      <c r="N536" s="2">
        <v>10</v>
      </c>
    </row>
    <row r="537" spans="1:14" hidden="1">
      <c r="B537" s="422"/>
      <c r="C537" s="422"/>
      <c r="D537" t="s">
        <v>29</v>
      </c>
      <c r="E537" s="67">
        <v>5</v>
      </c>
      <c r="G537" s="2">
        <f t="shared" si="8"/>
        <v>343.30000000000024</v>
      </c>
      <c r="M537" s="62" t="s">
        <v>72</v>
      </c>
      <c r="N537" s="2">
        <v>10</v>
      </c>
    </row>
    <row r="538" spans="1:14" hidden="1">
      <c r="B538" s="422"/>
      <c r="C538" s="422"/>
      <c r="D538" t="s">
        <v>215</v>
      </c>
      <c r="E538" s="67">
        <v>150</v>
      </c>
      <c r="G538" s="2">
        <f t="shared" si="8"/>
        <v>493.30000000000024</v>
      </c>
      <c r="I538" s="31">
        <v>44074</v>
      </c>
      <c r="J538" s="421" t="s">
        <v>10</v>
      </c>
      <c r="K538" s="421"/>
      <c r="L538" s="421" t="s">
        <v>23</v>
      </c>
    </row>
    <row r="539" spans="1:14" hidden="1">
      <c r="A539" s="3">
        <v>44308</v>
      </c>
      <c r="B539" s="422">
        <v>22229</v>
      </c>
      <c r="C539" s="422" t="s">
        <v>19</v>
      </c>
      <c r="D539" t="s">
        <v>215</v>
      </c>
      <c r="E539" s="67"/>
      <c r="F539" s="2">
        <v>150</v>
      </c>
      <c r="G539" s="2">
        <f t="shared" si="8"/>
        <v>343.30000000000024</v>
      </c>
      <c r="M539" t="s">
        <v>33</v>
      </c>
      <c r="N539" s="2">
        <v>14</v>
      </c>
    </row>
    <row r="540" spans="1:14" hidden="1">
      <c r="A540" s="3">
        <v>44316</v>
      </c>
      <c r="B540" s="422" t="s">
        <v>69</v>
      </c>
      <c r="C540" s="422" t="s">
        <v>19</v>
      </c>
      <c r="D540" t="s">
        <v>14</v>
      </c>
      <c r="E540" s="67"/>
      <c r="F540" s="2">
        <v>60</v>
      </c>
      <c r="G540" s="2">
        <f t="shared" si="8"/>
        <v>283.30000000000024</v>
      </c>
      <c r="I540" s="31">
        <v>44104</v>
      </c>
      <c r="J540" s="421" t="s">
        <v>10</v>
      </c>
      <c r="K540" s="421"/>
      <c r="L540" s="421" t="s">
        <v>24</v>
      </c>
    </row>
    <row r="541" spans="1:14" hidden="1">
      <c r="A541" s="3">
        <v>44316</v>
      </c>
      <c r="B541" s="422" t="s">
        <v>69</v>
      </c>
      <c r="C541" s="422" t="s">
        <v>19</v>
      </c>
      <c r="D541" t="s">
        <v>15</v>
      </c>
      <c r="E541" s="67"/>
      <c r="F541" s="2">
        <v>5</v>
      </c>
      <c r="G541" s="2">
        <f t="shared" si="8"/>
        <v>278.30000000000024</v>
      </c>
      <c r="M541" t="s">
        <v>33</v>
      </c>
      <c r="N541" s="2">
        <v>3</v>
      </c>
    </row>
    <row r="542" spans="1:14" hidden="1">
      <c r="A542" s="3">
        <v>44377</v>
      </c>
      <c r="B542" s="422" t="s">
        <v>249</v>
      </c>
      <c r="C542" s="422" t="s">
        <v>19</v>
      </c>
      <c r="D542" t="s">
        <v>12</v>
      </c>
      <c r="E542" s="67"/>
      <c r="F542" s="2">
        <v>264</v>
      </c>
      <c r="G542" s="2">
        <f t="shared" si="8"/>
        <v>14.300000000000239</v>
      </c>
    </row>
    <row r="543" spans="1:14" hidden="1">
      <c r="A543" s="3">
        <v>44377</v>
      </c>
      <c r="B543" s="422" t="s">
        <v>69</v>
      </c>
      <c r="C543" s="422" t="s">
        <v>19</v>
      </c>
      <c r="D543" t="s">
        <v>13</v>
      </c>
      <c r="E543" s="67"/>
      <c r="F543" s="2">
        <v>14.3</v>
      </c>
      <c r="G543" s="2">
        <f t="shared" si="8"/>
        <v>2.3803181647963356E-13</v>
      </c>
    </row>
    <row r="544" spans="1:14" hidden="1">
      <c r="A544" s="31">
        <v>44347</v>
      </c>
      <c r="B544" s="421" t="s">
        <v>10</v>
      </c>
      <c r="C544" s="421" t="s">
        <v>20</v>
      </c>
      <c r="D544" t="s">
        <v>12</v>
      </c>
      <c r="E544" s="67">
        <v>162.9</v>
      </c>
      <c r="G544" s="2">
        <f t="shared" si="8"/>
        <v>162.90000000000023</v>
      </c>
      <c r="I544" s="31">
        <v>44135</v>
      </c>
      <c r="J544" s="421" t="s">
        <v>10</v>
      </c>
      <c r="K544" s="421"/>
      <c r="L544" s="421" t="s">
        <v>25</v>
      </c>
    </row>
    <row r="545" spans="1:14" hidden="1">
      <c r="B545" s="422"/>
      <c r="C545" s="422"/>
      <c r="D545" t="s">
        <v>13</v>
      </c>
      <c r="E545" s="67">
        <v>13</v>
      </c>
      <c r="G545" s="2">
        <f t="shared" si="8"/>
        <v>175.90000000000023</v>
      </c>
      <c r="M545" s="62" t="s">
        <v>36</v>
      </c>
      <c r="N545" s="2">
        <v>10</v>
      </c>
    </row>
    <row r="546" spans="1:14" hidden="1">
      <c r="B546" s="422"/>
      <c r="C546" s="422"/>
      <c r="D546" t="s">
        <v>31</v>
      </c>
      <c r="E546" s="67">
        <v>60</v>
      </c>
      <c r="G546" s="2">
        <f t="shared" si="8"/>
        <v>235.90000000000023</v>
      </c>
      <c r="M546" s="62" t="s">
        <v>37</v>
      </c>
      <c r="N546" s="2">
        <v>10</v>
      </c>
    </row>
    <row r="547" spans="1:14" hidden="1">
      <c r="B547" s="422"/>
      <c r="C547" s="422"/>
      <c r="D547" t="s">
        <v>29</v>
      </c>
      <c r="E547" s="67">
        <v>5</v>
      </c>
      <c r="G547" s="2">
        <f t="shared" si="8"/>
        <v>240.90000000000023</v>
      </c>
      <c r="I547" s="31">
        <v>44227</v>
      </c>
      <c r="J547" s="421" t="s">
        <v>10</v>
      </c>
      <c r="K547" s="421"/>
      <c r="L547" s="421" t="s">
        <v>11</v>
      </c>
    </row>
    <row r="548" spans="1:14" hidden="1">
      <c r="B548" s="422"/>
      <c r="C548" s="422"/>
      <c r="D548" t="s">
        <v>215</v>
      </c>
      <c r="E548" s="67">
        <v>150</v>
      </c>
      <c r="G548" s="2">
        <f t="shared" si="8"/>
        <v>390.9000000000002</v>
      </c>
      <c r="M548" t="s">
        <v>31</v>
      </c>
      <c r="N548" s="67">
        <v>24</v>
      </c>
    </row>
    <row r="549" spans="1:14" hidden="1">
      <c r="A549" s="3">
        <v>44343</v>
      </c>
      <c r="B549" s="422">
        <v>22625</v>
      </c>
      <c r="C549" s="422" t="s">
        <v>20</v>
      </c>
      <c r="D549" t="s">
        <v>215</v>
      </c>
      <c r="E549" s="67"/>
      <c r="F549" s="2">
        <v>150</v>
      </c>
      <c r="G549" s="2">
        <f t="shared" si="8"/>
        <v>240.9000000000002</v>
      </c>
      <c r="M549" t="s">
        <v>29</v>
      </c>
      <c r="N549" s="67">
        <v>5</v>
      </c>
    </row>
    <row r="550" spans="1:14" hidden="1">
      <c r="A550" s="3">
        <v>44347</v>
      </c>
      <c r="B550" s="422" t="s">
        <v>69</v>
      </c>
      <c r="C550" s="422" t="s">
        <v>20</v>
      </c>
      <c r="D550" t="s">
        <v>14</v>
      </c>
      <c r="E550" s="67"/>
      <c r="F550" s="2">
        <v>60</v>
      </c>
      <c r="G550" s="2">
        <f t="shared" si="8"/>
        <v>180.9000000000002</v>
      </c>
      <c r="I550" s="31">
        <v>44316</v>
      </c>
      <c r="J550" s="421" t="s">
        <v>10</v>
      </c>
      <c r="K550" s="421"/>
      <c r="L550" s="421" t="s">
        <v>19</v>
      </c>
    </row>
    <row r="551" spans="1:14" hidden="1">
      <c r="A551" s="3">
        <v>44347</v>
      </c>
      <c r="B551" s="422" t="s">
        <v>69</v>
      </c>
      <c r="C551" s="422" t="s">
        <v>20</v>
      </c>
      <c r="D551" t="s">
        <v>15</v>
      </c>
      <c r="E551" s="67"/>
      <c r="F551" s="2">
        <v>5</v>
      </c>
      <c r="G551" s="2">
        <f t="shared" si="8"/>
        <v>175.9000000000002</v>
      </c>
      <c r="M551" t="s">
        <v>12</v>
      </c>
      <c r="N551" s="67">
        <v>264</v>
      </c>
    </row>
    <row r="552" spans="1:14" hidden="1">
      <c r="A552" s="3">
        <v>44377</v>
      </c>
      <c r="B552" s="422" t="s">
        <v>69</v>
      </c>
      <c r="C552" s="422" t="s">
        <v>20</v>
      </c>
      <c r="D552" t="s">
        <v>12</v>
      </c>
      <c r="E552" s="67"/>
      <c r="F552" s="2">
        <v>65.7</v>
      </c>
      <c r="G552" s="2">
        <f t="shared" si="8"/>
        <v>110.2000000000002</v>
      </c>
      <c r="H552" s="28"/>
      <c r="N552" s="67"/>
    </row>
    <row r="553" spans="1:14" hidden="1">
      <c r="A553" s="3">
        <v>44404</v>
      </c>
      <c r="B553" s="422">
        <v>23128</v>
      </c>
      <c r="C553" s="422" t="s">
        <v>20</v>
      </c>
      <c r="D553" t="s">
        <v>12</v>
      </c>
      <c r="E553" s="67"/>
      <c r="F553" s="2">
        <v>97.2</v>
      </c>
      <c r="G553" s="2">
        <f t="shared" si="8"/>
        <v>13.000000000000199</v>
      </c>
      <c r="H553" s="28"/>
      <c r="M553" t="s">
        <v>13</v>
      </c>
      <c r="N553" s="67">
        <v>14.3</v>
      </c>
    </row>
    <row r="554" spans="1:14" hidden="1">
      <c r="A554" s="3">
        <v>44404</v>
      </c>
      <c r="B554" s="422">
        <v>23128</v>
      </c>
      <c r="C554" s="422" t="s">
        <v>20</v>
      </c>
      <c r="D554" t="s">
        <v>13</v>
      </c>
      <c r="E554" s="67"/>
      <c r="F554" s="2">
        <v>13</v>
      </c>
      <c r="G554" s="2">
        <f t="shared" si="8"/>
        <v>1.9895196601282805E-13</v>
      </c>
      <c r="H554" s="28"/>
      <c r="I554" s="31">
        <v>44347</v>
      </c>
      <c r="J554" s="421" t="s">
        <v>10</v>
      </c>
      <c r="K554" s="421"/>
      <c r="L554" s="421" t="s">
        <v>20</v>
      </c>
    </row>
    <row r="555" spans="1:14" hidden="1">
      <c r="A555" s="31">
        <v>44377</v>
      </c>
      <c r="B555" s="421" t="s">
        <v>10</v>
      </c>
      <c r="C555" s="421" t="s">
        <v>21</v>
      </c>
      <c r="D555" t="s">
        <v>12</v>
      </c>
      <c r="E555" s="67">
        <v>178.6</v>
      </c>
      <c r="G555" s="2">
        <f t="shared" ref="G555:G636" si="9">+G554+E555-F555</f>
        <v>178.60000000000019</v>
      </c>
      <c r="M555" t="s">
        <v>12</v>
      </c>
      <c r="N555" s="67">
        <v>162.9</v>
      </c>
    </row>
    <row r="556" spans="1:14" hidden="1">
      <c r="B556" s="422"/>
      <c r="C556" s="422"/>
      <c r="D556" t="s">
        <v>13</v>
      </c>
      <c r="E556" s="82">
        <v>15.7</v>
      </c>
      <c r="G556" s="2">
        <f t="shared" si="9"/>
        <v>194.30000000000018</v>
      </c>
      <c r="M556" t="s">
        <v>13</v>
      </c>
      <c r="N556" s="67">
        <v>13</v>
      </c>
    </row>
    <row r="557" spans="1:14" hidden="1">
      <c r="B557" s="422"/>
      <c r="C557" s="422"/>
      <c r="D557" t="s">
        <v>31</v>
      </c>
      <c r="E557" s="67">
        <v>60</v>
      </c>
      <c r="G557" s="2">
        <f t="shared" si="9"/>
        <v>254.30000000000018</v>
      </c>
      <c r="I557" s="457" t="s">
        <v>39</v>
      </c>
      <c r="J557" s="457"/>
      <c r="K557" s="457"/>
      <c r="L557" s="457"/>
      <c r="M557" s="457"/>
      <c r="N557" s="80">
        <f>SUM(N526:N556)</f>
        <v>718.19999999999993</v>
      </c>
    </row>
    <row r="558" spans="1:14" hidden="1">
      <c r="B558" s="422"/>
      <c r="C558" s="422"/>
      <c r="D558" t="s">
        <v>29</v>
      </c>
      <c r="E558" s="67">
        <v>5</v>
      </c>
      <c r="G558" s="2">
        <f t="shared" si="9"/>
        <v>259.30000000000018</v>
      </c>
      <c r="I558" s="430"/>
      <c r="J558" s="430"/>
      <c r="K558" s="430"/>
      <c r="L558" s="430"/>
      <c r="M558" s="430"/>
      <c r="N558" s="80"/>
    </row>
    <row r="559" spans="1:14" hidden="1">
      <c r="B559" s="422"/>
      <c r="C559" s="422"/>
      <c r="D559" t="s">
        <v>215</v>
      </c>
      <c r="E559" s="67">
        <v>100</v>
      </c>
      <c r="G559" s="2">
        <f t="shared" si="9"/>
        <v>359.30000000000018</v>
      </c>
      <c r="I559" s="430"/>
      <c r="J559" s="430"/>
      <c r="K559" s="430"/>
      <c r="L559" s="430"/>
      <c r="M559" s="430"/>
      <c r="N559" s="80"/>
    </row>
    <row r="560" spans="1:14" hidden="1">
      <c r="A560" s="3">
        <v>44377</v>
      </c>
      <c r="B560" s="422" t="s">
        <v>69</v>
      </c>
      <c r="C560" s="422" t="s">
        <v>21</v>
      </c>
      <c r="D560" t="s">
        <v>14</v>
      </c>
      <c r="E560" s="67"/>
      <c r="F560" s="2">
        <v>60</v>
      </c>
      <c r="G560" s="2">
        <f t="shared" si="9"/>
        <v>299.30000000000018</v>
      </c>
    </row>
    <row r="561" spans="1:14" hidden="1">
      <c r="A561" s="3">
        <v>44377</v>
      </c>
      <c r="B561" s="422" t="s">
        <v>69</v>
      </c>
      <c r="C561" s="422" t="s">
        <v>21</v>
      </c>
      <c r="D561" t="s">
        <v>15</v>
      </c>
      <c r="E561" s="67"/>
      <c r="F561" s="2">
        <v>5</v>
      </c>
      <c r="G561" s="2">
        <f t="shared" si="9"/>
        <v>294.30000000000018</v>
      </c>
    </row>
    <row r="562" spans="1:14" hidden="1">
      <c r="A562" s="3">
        <v>44404</v>
      </c>
      <c r="B562" s="422">
        <v>23128</v>
      </c>
      <c r="C562" s="422" t="s">
        <v>21</v>
      </c>
      <c r="D562" t="s">
        <v>12</v>
      </c>
      <c r="E562" s="67"/>
      <c r="F562" s="67">
        <v>178.6</v>
      </c>
      <c r="G562" s="2">
        <f t="shared" si="9"/>
        <v>115.70000000000019</v>
      </c>
    </row>
    <row r="563" spans="1:14" hidden="1">
      <c r="A563" s="3">
        <v>44404</v>
      </c>
      <c r="B563" s="422">
        <v>23128</v>
      </c>
      <c r="C563" s="422" t="s">
        <v>21</v>
      </c>
      <c r="D563" t="s">
        <v>13</v>
      </c>
      <c r="E563" s="67"/>
      <c r="F563" s="82">
        <v>15.7</v>
      </c>
      <c r="G563" s="2">
        <f t="shared" si="9"/>
        <v>100.00000000000018</v>
      </c>
    </row>
    <row r="564" spans="1:14" hidden="1">
      <c r="A564" s="3">
        <v>44404</v>
      </c>
      <c r="B564" s="422">
        <v>23129</v>
      </c>
      <c r="C564" s="422" t="s">
        <v>21</v>
      </c>
      <c r="D564" t="s">
        <v>215</v>
      </c>
      <c r="E564" s="67"/>
      <c r="F564" s="67">
        <v>100</v>
      </c>
      <c r="G564" s="2">
        <f t="shared" si="9"/>
        <v>1.8474111129762605E-13</v>
      </c>
    </row>
    <row r="565" spans="1:14">
      <c r="A565" s="81">
        <v>44408</v>
      </c>
      <c r="B565" s="421" t="s">
        <v>10</v>
      </c>
      <c r="C565" s="421" t="s">
        <v>22</v>
      </c>
      <c r="D565" t="s">
        <v>12</v>
      </c>
      <c r="E565" s="2">
        <v>201.3</v>
      </c>
      <c r="G565" s="2">
        <f t="shared" si="9"/>
        <v>201.30000000000018</v>
      </c>
    </row>
    <row r="566" spans="1:14">
      <c r="A566" s="70"/>
      <c r="B566" s="422"/>
      <c r="C566" s="422"/>
      <c r="D566" t="s">
        <v>13</v>
      </c>
      <c r="E566" s="2">
        <v>15.4</v>
      </c>
      <c r="G566" s="2">
        <f t="shared" si="9"/>
        <v>216.70000000000019</v>
      </c>
    </row>
    <row r="567" spans="1:14">
      <c r="A567" s="70"/>
      <c r="B567" s="422"/>
      <c r="C567" s="422"/>
      <c r="D567" t="s">
        <v>14</v>
      </c>
      <c r="E567" s="2">
        <v>60</v>
      </c>
      <c r="G567" s="2">
        <f t="shared" si="9"/>
        <v>276.70000000000016</v>
      </c>
    </row>
    <row r="568" spans="1:14">
      <c r="A568" s="70"/>
      <c r="B568" s="422"/>
      <c r="C568" s="422"/>
      <c r="D568" t="s">
        <v>15</v>
      </c>
      <c r="E568" s="2">
        <v>5</v>
      </c>
      <c r="G568" s="2">
        <f t="shared" si="9"/>
        <v>281.70000000000016</v>
      </c>
    </row>
    <row r="569" spans="1:14">
      <c r="B569" s="422"/>
      <c r="C569" s="422"/>
      <c r="D569" t="s">
        <v>215</v>
      </c>
      <c r="E569" s="72">
        <v>150</v>
      </c>
      <c r="F569" s="73"/>
      <c r="G569" s="73">
        <f t="shared" si="9"/>
        <v>431.70000000000016</v>
      </c>
      <c r="N569" s="73"/>
    </row>
    <row r="570" spans="1:14">
      <c r="A570" s="3">
        <v>44404</v>
      </c>
      <c r="B570" s="422">
        <v>23129</v>
      </c>
      <c r="C570" s="422" t="s">
        <v>22</v>
      </c>
      <c r="D570" t="s">
        <v>215</v>
      </c>
      <c r="E570" s="72"/>
      <c r="F570" s="73">
        <v>50</v>
      </c>
      <c r="G570" s="73">
        <f t="shared" si="9"/>
        <v>381.70000000000016</v>
      </c>
      <c r="N570" s="73"/>
    </row>
    <row r="571" spans="1:14">
      <c r="A571" s="3">
        <v>44408</v>
      </c>
      <c r="B571" s="422" t="s">
        <v>69</v>
      </c>
      <c r="C571" s="422" t="s">
        <v>22</v>
      </c>
      <c r="D571" t="s">
        <v>31</v>
      </c>
      <c r="E571" s="72"/>
      <c r="F571" s="73">
        <v>28</v>
      </c>
      <c r="G571" s="73">
        <f t="shared" si="9"/>
        <v>353.70000000000016</v>
      </c>
      <c r="N571" s="73"/>
    </row>
    <row r="572" spans="1:14">
      <c r="A572" s="3">
        <v>44481</v>
      </c>
      <c r="B572" s="422">
        <v>23609</v>
      </c>
      <c r="C572" s="422" t="s">
        <v>22</v>
      </c>
      <c r="D572" t="s">
        <v>12</v>
      </c>
      <c r="E572" s="72"/>
      <c r="F572" s="73">
        <v>201.3</v>
      </c>
      <c r="G572" s="73">
        <f t="shared" si="9"/>
        <v>152.40000000000015</v>
      </c>
      <c r="N572" s="73"/>
    </row>
    <row r="573" spans="1:14">
      <c r="A573" s="3">
        <v>44481</v>
      </c>
      <c r="B573" s="422">
        <v>23609</v>
      </c>
      <c r="C573" s="422" t="s">
        <v>22</v>
      </c>
      <c r="D573" t="s">
        <v>13</v>
      </c>
      <c r="E573" s="72"/>
      <c r="F573" s="73">
        <v>15.4</v>
      </c>
      <c r="G573" s="73">
        <f t="shared" si="9"/>
        <v>137.00000000000014</v>
      </c>
      <c r="N573" s="73"/>
    </row>
    <row r="574" spans="1:14">
      <c r="A574" s="3">
        <v>44481</v>
      </c>
      <c r="B574" s="422">
        <v>23611</v>
      </c>
      <c r="C574" s="422" t="s">
        <v>22</v>
      </c>
      <c r="D574" t="s">
        <v>215</v>
      </c>
      <c r="E574" s="72"/>
      <c r="F574" s="73">
        <v>100</v>
      </c>
      <c r="G574" s="73">
        <f t="shared" si="9"/>
        <v>37.000000000000142</v>
      </c>
      <c r="N574" s="73"/>
    </row>
    <row r="575" spans="1:14">
      <c r="A575" s="3">
        <v>44517</v>
      </c>
      <c r="B575" s="422">
        <v>23938</v>
      </c>
      <c r="C575" s="422" t="s">
        <v>22</v>
      </c>
      <c r="D575" t="s">
        <v>14</v>
      </c>
      <c r="E575" s="72"/>
      <c r="F575" s="73">
        <v>32</v>
      </c>
      <c r="G575" s="73">
        <f t="shared" si="9"/>
        <v>5.0000000000001421</v>
      </c>
      <c r="N575" s="73"/>
    </row>
    <row r="576" spans="1:14">
      <c r="A576" s="3">
        <v>44517</v>
      </c>
      <c r="B576" s="422">
        <v>23938</v>
      </c>
      <c r="C576" s="422" t="s">
        <v>22</v>
      </c>
      <c r="D576" t="s">
        <v>15</v>
      </c>
      <c r="E576" s="72"/>
      <c r="F576" s="73">
        <v>5</v>
      </c>
      <c r="G576" s="21">
        <f t="shared" si="9"/>
        <v>1.4210854715202004E-13</v>
      </c>
      <c r="N576" s="73"/>
    </row>
    <row r="577" spans="1:14">
      <c r="A577" s="31">
        <v>44439</v>
      </c>
      <c r="B577" s="421" t="s">
        <v>10</v>
      </c>
      <c r="C577" s="421" t="s">
        <v>23</v>
      </c>
      <c r="D577" t="s">
        <v>12</v>
      </c>
      <c r="E577" s="2">
        <v>308.3</v>
      </c>
      <c r="G577" s="73">
        <f t="shared" si="9"/>
        <v>308.30000000000018</v>
      </c>
    </row>
    <row r="578" spans="1:14">
      <c r="B578" s="422"/>
      <c r="C578" s="422"/>
      <c r="D578" t="s">
        <v>13</v>
      </c>
      <c r="E578" s="2">
        <v>15.5</v>
      </c>
      <c r="G578" s="2">
        <f t="shared" si="9"/>
        <v>323.80000000000018</v>
      </c>
    </row>
    <row r="579" spans="1:14">
      <c r="B579" s="422"/>
      <c r="C579" s="422"/>
      <c r="D579" t="s">
        <v>14</v>
      </c>
      <c r="E579" s="2">
        <v>60</v>
      </c>
      <c r="G579" s="2">
        <f t="shared" si="9"/>
        <v>383.80000000000018</v>
      </c>
    </row>
    <row r="580" spans="1:14">
      <c r="B580" s="422"/>
      <c r="C580" s="422"/>
      <c r="D580" t="s">
        <v>15</v>
      </c>
      <c r="E580" s="2">
        <v>5</v>
      </c>
      <c r="G580" s="2">
        <f t="shared" si="9"/>
        <v>388.80000000000018</v>
      </c>
    </row>
    <row r="581" spans="1:14">
      <c r="B581" s="422"/>
      <c r="C581" s="422"/>
      <c r="D581" t="s">
        <v>215</v>
      </c>
      <c r="E581" s="102">
        <v>150</v>
      </c>
      <c r="G581" s="2">
        <f t="shared" si="9"/>
        <v>538.80000000000018</v>
      </c>
    </row>
    <row r="582" spans="1:14">
      <c r="A582" s="70">
        <v>44439</v>
      </c>
      <c r="B582" s="422" t="s">
        <v>69</v>
      </c>
      <c r="C582" s="422" t="s">
        <v>23</v>
      </c>
      <c r="D582" t="s">
        <v>14</v>
      </c>
      <c r="F582" s="2">
        <v>32</v>
      </c>
      <c r="G582" s="2">
        <f t="shared" si="9"/>
        <v>506.80000000000018</v>
      </c>
    </row>
    <row r="583" spans="1:14">
      <c r="A583" s="3">
        <v>44481</v>
      </c>
      <c r="B583" s="422">
        <v>23609</v>
      </c>
      <c r="C583" s="422" t="s">
        <v>23</v>
      </c>
      <c r="D583" t="s">
        <v>12</v>
      </c>
      <c r="F583" s="2">
        <v>308.3</v>
      </c>
      <c r="G583" s="2">
        <f t="shared" si="9"/>
        <v>198.50000000000017</v>
      </c>
    </row>
    <row r="584" spans="1:14">
      <c r="A584" s="3">
        <v>44481</v>
      </c>
      <c r="B584" s="422">
        <v>23609</v>
      </c>
      <c r="C584" s="422" t="s">
        <v>23</v>
      </c>
      <c r="D584" t="s">
        <v>13</v>
      </c>
      <c r="F584" s="2">
        <v>15.5</v>
      </c>
      <c r="G584" s="2">
        <f t="shared" si="9"/>
        <v>183.00000000000017</v>
      </c>
    </row>
    <row r="585" spans="1:14">
      <c r="A585" s="3">
        <v>44481</v>
      </c>
      <c r="B585" s="422">
        <v>23611</v>
      </c>
      <c r="C585" s="422" t="s">
        <v>23</v>
      </c>
      <c r="D585" t="s">
        <v>215</v>
      </c>
      <c r="F585" s="96">
        <v>120</v>
      </c>
      <c r="G585" s="2">
        <f t="shared" si="9"/>
        <v>63.000000000000171</v>
      </c>
    </row>
    <row r="586" spans="1:14">
      <c r="A586" s="34">
        <v>44481</v>
      </c>
      <c r="B586" s="434">
        <v>23611</v>
      </c>
      <c r="C586" s="434" t="s">
        <v>23</v>
      </c>
      <c r="D586" s="35" t="s">
        <v>215</v>
      </c>
      <c r="E586" s="87"/>
      <c r="F586" s="21">
        <v>30</v>
      </c>
      <c r="G586" s="21">
        <f t="shared" si="9"/>
        <v>33.000000000000171</v>
      </c>
      <c r="H586" s="35" t="s">
        <v>250</v>
      </c>
      <c r="N586" s="73"/>
    </row>
    <row r="587" spans="1:14">
      <c r="A587" s="3">
        <v>44517</v>
      </c>
      <c r="B587" s="422">
        <v>23938</v>
      </c>
      <c r="C587" s="422" t="s">
        <v>23</v>
      </c>
      <c r="D587" t="s">
        <v>14</v>
      </c>
      <c r="E587" s="72"/>
      <c r="F587" s="73">
        <v>28</v>
      </c>
      <c r="G587" s="73">
        <f t="shared" si="9"/>
        <v>5.0000000000001705</v>
      </c>
      <c r="N587" s="73"/>
    </row>
    <row r="588" spans="1:14">
      <c r="A588" s="3">
        <v>44517</v>
      </c>
      <c r="B588" s="422">
        <v>23938</v>
      </c>
      <c r="C588" s="422" t="s">
        <v>23</v>
      </c>
      <c r="D588" t="s">
        <v>15</v>
      </c>
      <c r="E588" s="72"/>
      <c r="F588" s="73">
        <v>5</v>
      </c>
      <c r="G588" s="21">
        <f t="shared" si="9"/>
        <v>1.7053025658242404E-13</v>
      </c>
      <c r="N588" s="73"/>
    </row>
    <row r="589" spans="1:14">
      <c r="A589" s="31">
        <v>44469</v>
      </c>
      <c r="B589" s="421" t="s">
        <v>10</v>
      </c>
      <c r="C589" s="421" t="s">
        <v>41</v>
      </c>
      <c r="D589" t="s">
        <v>12</v>
      </c>
      <c r="E589" s="2">
        <v>319</v>
      </c>
      <c r="G589" s="2">
        <f t="shared" si="9"/>
        <v>319.00000000000017</v>
      </c>
    </row>
    <row r="590" spans="1:14">
      <c r="B590" s="422"/>
      <c r="C590" s="422"/>
      <c r="D590" t="s">
        <v>13</v>
      </c>
      <c r="E590" s="2">
        <v>14.5</v>
      </c>
      <c r="G590" s="2">
        <f t="shared" si="9"/>
        <v>333.50000000000017</v>
      </c>
    </row>
    <row r="591" spans="1:14">
      <c r="B591" s="422"/>
      <c r="C591" s="422"/>
      <c r="D591" t="s">
        <v>14</v>
      </c>
      <c r="E591" s="2">
        <v>60</v>
      </c>
      <c r="G591" s="2">
        <f t="shared" si="9"/>
        <v>393.50000000000017</v>
      </c>
    </row>
    <row r="592" spans="1:14">
      <c r="B592" s="422"/>
      <c r="C592" s="422"/>
      <c r="D592" t="s">
        <v>15</v>
      </c>
      <c r="E592" s="2">
        <v>5</v>
      </c>
      <c r="G592" s="2">
        <f t="shared" si="9"/>
        <v>398.50000000000017</v>
      </c>
    </row>
    <row r="593" spans="1:14">
      <c r="B593" s="422"/>
      <c r="C593" s="422"/>
      <c r="D593" t="s">
        <v>215</v>
      </c>
      <c r="E593" s="67">
        <v>150</v>
      </c>
      <c r="G593" s="2">
        <f t="shared" si="9"/>
        <v>548.50000000000023</v>
      </c>
    </row>
    <row r="594" spans="1:14">
      <c r="A594" s="3">
        <v>44469</v>
      </c>
      <c r="B594" s="422" t="s">
        <v>69</v>
      </c>
      <c r="C594" s="422" t="s">
        <v>41</v>
      </c>
      <c r="D594" t="s">
        <v>14</v>
      </c>
      <c r="F594" s="2">
        <v>60</v>
      </c>
      <c r="G594" s="2">
        <f t="shared" si="9"/>
        <v>488.50000000000023</v>
      </c>
    </row>
    <row r="595" spans="1:14">
      <c r="A595" s="3">
        <v>44469</v>
      </c>
      <c r="B595" s="422" t="s">
        <v>69</v>
      </c>
      <c r="C595" s="422" t="s">
        <v>41</v>
      </c>
      <c r="D595" t="s">
        <v>15</v>
      </c>
      <c r="F595" s="2">
        <v>5</v>
      </c>
      <c r="G595" s="2">
        <f t="shared" si="9"/>
        <v>483.50000000000023</v>
      </c>
    </row>
    <row r="596" spans="1:14" s="35" customFormat="1">
      <c r="A596" s="34">
        <v>44481</v>
      </c>
      <c r="B596" s="434">
        <v>23611</v>
      </c>
      <c r="C596" s="434" t="s">
        <v>41</v>
      </c>
      <c r="D596" s="35" t="s">
        <v>215</v>
      </c>
      <c r="E596" s="87"/>
      <c r="F596" s="21">
        <v>20</v>
      </c>
      <c r="G596" s="2">
        <f t="shared" si="9"/>
        <v>463.50000000000023</v>
      </c>
      <c r="H596" s="35" t="s">
        <v>250</v>
      </c>
      <c r="I596" s="34"/>
      <c r="N596" s="21"/>
    </row>
    <row r="597" spans="1:14" ht="15.75" customHeight="1">
      <c r="A597" s="3">
        <v>44592</v>
      </c>
      <c r="B597" s="422">
        <v>24171</v>
      </c>
      <c r="C597" s="422" t="s">
        <v>41</v>
      </c>
      <c r="D597" t="s">
        <v>12</v>
      </c>
      <c r="E597" s="72"/>
      <c r="F597" s="73">
        <v>319</v>
      </c>
      <c r="G597" s="2">
        <f t="shared" si="9"/>
        <v>144.50000000000023</v>
      </c>
      <c r="N597" s="73"/>
    </row>
    <row r="598" spans="1:14">
      <c r="A598" s="3">
        <v>44592</v>
      </c>
      <c r="B598" s="422">
        <v>24171</v>
      </c>
      <c r="C598" s="422" t="s">
        <v>41</v>
      </c>
      <c r="D598" t="s">
        <v>13</v>
      </c>
      <c r="E598" s="72"/>
      <c r="F598" s="73">
        <v>14.5</v>
      </c>
      <c r="G598" s="2">
        <f t="shared" si="9"/>
        <v>130.00000000000023</v>
      </c>
      <c r="N598" s="73"/>
    </row>
    <row r="599" spans="1:14">
      <c r="A599" s="3">
        <v>44592</v>
      </c>
      <c r="B599" s="422">
        <v>24172</v>
      </c>
      <c r="C599" s="422" t="s">
        <v>41</v>
      </c>
      <c r="D599" s="35" t="s">
        <v>215</v>
      </c>
      <c r="E599" s="72"/>
      <c r="F599" s="73">
        <v>130</v>
      </c>
      <c r="G599" s="2">
        <f t="shared" si="9"/>
        <v>2.2737367544323206E-13</v>
      </c>
      <c r="N599" s="73"/>
    </row>
    <row r="600" spans="1:14">
      <c r="A600" s="31">
        <v>44500</v>
      </c>
      <c r="B600" s="421" t="s">
        <v>10</v>
      </c>
      <c r="C600" s="421" t="s">
        <v>25</v>
      </c>
      <c r="D600" t="s">
        <v>12</v>
      </c>
      <c r="E600" s="2">
        <v>330.6</v>
      </c>
      <c r="G600" s="2">
        <f t="shared" si="9"/>
        <v>330.60000000000025</v>
      </c>
      <c r="I600"/>
      <c r="N600"/>
    </row>
    <row r="601" spans="1:14">
      <c r="B601" s="422"/>
      <c r="C601" s="422"/>
      <c r="D601" t="s">
        <v>13</v>
      </c>
      <c r="E601" s="2">
        <v>18.600000000000001</v>
      </c>
      <c r="G601" s="2">
        <f t="shared" si="9"/>
        <v>349.20000000000027</v>
      </c>
      <c r="I601"/>
      <c r="N601"/>
    </row>
    <row r="602" spans="1:14">
      <c r="B602" s="422"/>
      <c r="C602" s="422"/>
      <c r="D602" t="s">
        <v>14</v>
      </c>
      <c r="E602" s="2">
        <v>60</v>
      </c>
      <c r="G602" s="2">
        <f t="shared" si="9"/>
        <v>409.20000000000027</v>
      </c>
      <c r="I602"/>
      <c r="N602"/>
    </row>
    <row r="603" spans="1:14">
      <c r="B603" s="422"/>
      <c r="C603" s="422"/>
      <c r="D603" t="s">
        <v>15</v>
      </c>
      <c r="E603" s="2">
        <v>5</v>
      </c>
      <c r="G603" s="2">
        <f t="shared" si="9"/>
        <v>414.20000000000027</v>
      </c>
      <c r="I603"/>
      <c r="N603"/>
    </row>
    <row r="604" spans="1:14">
      <c r="B604" s="422"/>
      <c r="C604" s="422"/>
      <c r="D604" t="s">
        <v>215</v>
      </c>
      <c r="E604" s="67">
        <v>150</v>
      </c>
      <c r="G604" s="2">
        <f t="shared" si="9"/>
        <v>564.20000000000027</v>
      </c>
      <c r="I604"/>
      <c r="J604" s="421"/>
      <c r="K604" s="421"/>
      <c r="M604" s="2"/>
      <c r="N604"/>
    </row>
    <row r="605" spans="1:14">
      <c r="A605" s="70">
        <v>44500</v>
      </c>
      <c r="B605" s="422" t="s">
        <v>75</v>
      </c>
      <c r="C605" s="422" t="s">
        <v>25</v>
      </c>
      <c r="D605" t="s">
        <v>14</v>
      </c>
      <c r="E605" s="45"/>
      <c r="F605" s="45">
        <v>38</v>
      </c>
      <c r="G605" s="2">
        <f t="shared" si="9"/>
        <v>526.20000000000027</v>
      </c>
      <c r="I605"/>
      <c r="J605" s="422"/>
      <c r="K605" s="422"/>
      <c r="M605" s="2"/>
      <c r="N605" s="45"/>
    </row>
    <row r="606" spans="1:14">
      <c r="A606" s="3">
        <v>44592</v>
      </c>
      <c r="B606" s="422">
        <v>24171</v>
      </c>
      <c r="C606" s="422" t="s">
        <v>25</v>
      </c>
      <c r="D606" t="s">
        <v>12</v>
      </c>
      <c r="E606" s="45"/>
      <c r="F606" s="45">
        <v>330.6</v>
      </c>
      <c r="G606" s="2">
        <f t="shared" si="9"/>
        <v>195.60000000000025</v>
      </c>
      <c r="I606"/>
      <c r="J606" s="422"/>
      <c r="K606" s="422"/>
      <c r="M606" s="2"/>
      <c r="N606" s="45"/>
    </row>
    <row r="607" spans="1:14">
      <c r="A607" s="3">
        <v>44592</v>
      </c>
      <c r="B607" s="422">
        <v>24171</v>
      </c>
      <c r="C607" s="422" t="s">
        <v>25</v>
      </c>
      <c r="D607" t="s">
        <v>13</v>
      </c>
      <c r="E607" s="45"/>
      <c r="F607" s="45">
        <v>18.600000000000001</v>
      </c>
      <c r="G607" s="2">
        <f t="shared" si="9"/>
        <v>177.00000000000026</v>
      </c>
      <c r="I607"/>
      <c r="J607" s="422"/>
      <c r="K607" s="422"/>
      <c r="M607" s="2"/>
      <c r="N607" s="45"/>
    </row>
    <row r="608" spans="1:14">
      <c r="A608" s="3">
        <v>44592</v>
      </c>
      <c r="B608" s="422">
        <v>24172</v>
      </c>
      <c r="C608" s="422" t="s">
        <v>25</v>
      </c>
      <c r="D608" t="s">
        <v>215</v>
      </c>
      <c r="E608" s="45"/>
      <c r="F608" s="45">
        <v>150</v>
      </c>
      <c r="G608" s="2">
        <f t="shared" si="9"/>
        <v>27.000000000000256</v>
      </c>
      <c r="I608"/>
      <c r="J608" s="422"/>
      <c r="K608" s="422"/>
      <c r="M608" s="2"/>
      <c r="N608" s="45"/>
    </row>
    <row r="609" spans="1:14">
      <c r="A609" s="3">
        <v>44621</v>
      </c>
      <c r="B609" s="422">
        <v>24466</v>
      </c>
      <c r="C609" s="422" t="s">
        <v>25</v>
      </c>
      <c r="D609" t="s">
        <v>14</v>
      </c>
      <c r="E609" s="45"/>
      <c r="F609" s="45">
        <v>22</v>
      </c>
      <c r="G609" s="2">
        <f t="shared" si="9"/>
        <v>5.0000000000002558</v>
      </c>
      <c r="I609"/>
      <c r="J609" s="422"/>
      <c r="K609" s="422"/>
      <c r="M609" s="2"/>
      <c r="N609" s="45"/>
    </row>
    <row r="610" spans="1:14">
      <c r="A610" s="3">
        <v>44621</v>
      </c>
      <c r="B610" s="422">
        <v>24466</v>
      </c>
      <c r="C610" s="422" t="s">
        <v>25</v>
      </c>
      <c r="D610" t="s">
        <v>15</v>
      </c>
      <c r="E610" s="45"/>
      <c r="F610" s="45">
        <v>5</v>
      </c>
      <c r="G610" s="2">
        <f t="shared" si="9"/>
        <v>2.5579538487363607E-13</v>
      </c>
      <c r="I610"/>
      <c r="J610" s="422"/>
      <c r="K610" s="422"/>
      <c r="M610" s="2"/>
      <c r="N610" s="45"/>
    </row>
    <row r="611" spans="1:14">
      <c r="A611" s="31">
        <v>44530</v>
      </c>
      <c r="B611" s="421" t="s">
        <v>10</v>
      </c>
      <c r="C611" s="421" t="s">
        <v>26</v>
      </c>
      <c r="D611" t="s">
        <v>12</v>
      </c>
      <c r="E611" s="2">
        <v>352.8</v>
      </c>
      <c r="G611" s="2">
        <f t="shared" si="9"/>
        <v>352.8000000000003</v>
      </c>
      <c r="I611"/>
      <c r="N611" s="67"/>
    </row>
    <row r="612" spans="1:14">
      <c r="B612" s="422"/>
      <c r="C612" s="422"/>
      <c r="D612" t="s">
        <v>13</v>
      </c>
      <c r="E612" s="2">
        <v>14.9</v>
      </c>
      <c r="G612" s="2">
        <f t="shared" si="9"/>
        <v>367.70000000000027</v>
      </c>
      <c r="I612"/>
      <c r="J612" s="421"/>
      <c r="K612" s="421"/>
      <c r="M612" s="2"/>
      <c r="N612"/>
    </row>
    <row r="613" spans="1:14">
      <c r="B613" s="422"/>
      <c r="C613" s="422"/>
      <c r="D613" t="s">
        <v>14</v>
      </c>
      <c r="E613" s="2">
        <v>60</v>
      </c>
      <c r="G613" s="2">
        <f t="shared" si="9"/>
        <v>427.70000000000027</v>
      </c>
      <c r="I613"/>
      <c r="J613" s="422"/>
      <c r="K613" s="422"/>
      <c r="M613" s="2"/>
      <c r="N613"/>
    </row>
    <row r="614" spans="1:14">
      <c r="B614" s="422"/>
      <c r="C614" s="422"/>
      <c r="D614" t="s">
        <v>15</v>
      </c>
      <c r="E614" s="2">
        <v>5</v>
      </c>
      <c r="G614" s="2">
        <f t="shared" si="9"/>
        <v>432.70000000000027</v>
      </c>
      <c r="I614"/>
      <c r="N614" s="67"/>
    </row>
    <row r="615" spans="1:14">
      <c r="B615" s="422"/>
      <c r="C615" s="422"/>
      <c r="D615" t="s">
        <v>215</v>
      </c>
      <c r="E615" s="67">
        <v>150</v>
      </c>
      <c r="G615" s="2">
        <f t="shared" si="9"/>
        <v>582.70000000000027</v>
      </c>
      <c r="I615"/>
      <c r="J615" s="421"/>
      <c r="K615" s="421"/>
      <c r="M615" s="2"/>
      <c r="N615"/>
    </row>
    <row r="616" spans="1:14">
      <c r="A616" s="3">
        <v>44530</v>
      </c>
      <c r="B616" s="422" t="s">
        <v>69</v>
      </c>
      <c r="C616" s="422" t="s">
        <v>26</v>
      </c>
      <c r="D616" t="s">
        <v>14</v>
      </c>
      <c r="F616" s="2">
        <v>60</v>
      </c>
      <c r="G616" s="2">
        <f t="shared" si="9"/>
        <v>522.70000000000027</v>
      </c>
      <c r="I616"/>
      <c r="J616" s="422"/>
      <c r="K616" s="422"/>
      <c r="M616" s="2"/>
      <c r="N616"/>
    </row>
    <row r="617" spans="1:14">
      <c r="A617" s="3">
        <v>44530</v>
      </c>
      <c r="B617" s="422" t="s">
        <v>69</v>
      </c>
      <c r="C617" s="422" t="s">
        <v>26</v>
      </c>
      <c r="D617" t="s">
        <v>15</v>
      </c>
      <c r="F617" s="2">
        <v>5</v>
      </c>
      <c r="G617" s="2">
        <f t="shared" si="9"/>
        <v>517.70000000000027</v>
      </c>
      <c r="I617"/>
      <c r="N617" s="67"/>
    </row>
    <row r="618" spans="1:14">
      <c r="A618" s="3">
        <v>44592</v>
      </c>
      <c r="B618" s="422">
        <v>24171</v>
      </c>
      <c r="C618" s="422" t="s">
        <v>26</v>
      </c>
      <c r="D618" t="s">
        <v>12</v>
      </c>
      <c r="F618" s="2">
        <v>352.8</v>
      </c>
      <c r="G618" s="2">
        <f t="shared" si="9"/>
        <v>164.90000000000026</v>
      </c>
      <c r="I618"/>
      <c r="J618" s="421"/>
      <c r="K618" s="421"/>
      <c r="M618" s="2"/>
      <c r="N618"/>
    </row>
    <row r="619" spans="1:14">
      <c r="A619" s="3">
        <v>44592</v>
      </c>
      <c r="B619" s="422">
        <v>24171</v>
      </c>
      <c r="C619" s="422" t="s">
        <v>26</v>
      </c>
      <c r="D619" t="s">
        <v>13</v>
      </c>
      <c r="F619" s="2">
        <v>14.9</v>
      </c>
      <c r="G619" s="2">
        <f t="shared" si="9"/>
        <v>150.00000000000026</v>
      </c>
      <c r="I619"/>
      <c r="J619" s="421"/>
      <c r="K619" s="421"/>
      <c r="M619" s="2"/>
      <c r="N619"/>
    </row>
    <row r="620" spans="1:14">
      <c r="A620" s="3">
        <v>44592</v>
      </c>
      <c r="B620" s="422">
        <v>24172</v>
      </c>
      <c r="C620" s="422" t="s">
        <v>26</v>
      </c>
      <c r="D620" t="s">
        <v>215</v>
      </c>
      <c r="F620" s="2">
        <v>129.6</v>
      </c>
      <c r="G620" s="2">
        <f t="shared" si="9"/>
        <v>20.400000000000261</v>
      </c>
      <c r="I620"/>
      <c r="J620" s="421"/>
      <c r="K620" s="421"/>
      <c r="M620" s="2"/>
      <c r="N620"/>
    </row>
    <row r="621" spans="1:14">
      <c r="A621" s="3">
        <v>44621</v>
      </c>
      <c r="B621" s="422">
        <v>24466</v>
      </c>
      <c r="C621" s="422" t="s">
        <v>26</v>
      </c>
      <c r="D621" t="s">
        <v>215</v>
      </c>
      <c r="F621" s="2">
        <v>20.399999999999999</v>
      </c>
      <c r="G621" s="2">
        <f t="shared" si="9"/>
        <v>2.6290081223123707E-13</v>
      </c>
      <c r="I621"/>
      <c r="J621" s="421"/>
      <c r="K621" s="421"/>
      <c r="M621" s="2"/>
      <c r="N621"/>
    </row>
    <row r="622" spans="1:14">
      <c r="A622" s="31">
        <v>44561</v>
      </c>
      <c r="B622" s="421" t="s">
        <v>10</v>
      </c>
      <c r="C622" s="421" t="s">
        <v>27</v>
      </c>
      <c r="D622" t="s">
        <v>12</v>
      </c>
      <c r="E622" s="2">
        <v>370.4</v>
      </c>
      <c r="G622" s="2">
        <f t="shared" si="9"/>
        <v>370.40000000000026</v>
      </c>
      <c r="I622"/>
      <c r="J622" s="422"/>
      <c r="K622" s="422"/>
      <c r="M622" s="2"/>
      <c r="N622"/>
    </row>
    <row r="623" spans="1:14">
      <c r="B623" s="422"/>
      <c r="C623" s="422"/>
      <c r="D623" t="s">
        <v>13</v>
      </c>
      <c r="E623" s="2">
        <v>13.9</v>
      </c>
      <c r="G623" s="2">
        <f t="shared" si="9"/>
        <v>384.30000000000024</v>
      </c>
      <c r="I623"/>
      <c r="N623" s="67"/>
    </row>
    <row r="624" spans="1:14">
      <c r="B624" s="422"/>
      <c r="C624" s="422"/>
      <c r="D624" t="s">
        <v>14</v>
      </c>
      <c r="E624" s="2">
        <v>60</v>
      </c>
      <c r="G624" s="2">
        <f t="shared" si="9"/>
        <v>444.30000000000024</v>
      </c>
      <c r="I624"/>
      <c r="M624" s="5"/>
      <c r="N624"/>
    </row>
    <row r="625" spans="1:14" ht="14.25" customHeight="1">
      <c r="B625" s="422"/>
      <c r="C625" s="422"/>
      <c r="D625" t="s">
        <v>15</v>
      </c>
      <c r="E625" s="2">
        <v>5</v>
      </c>
      <c r="G625" s="2">
        <f t="shared" si="9"/>
        <v>449.30000000000024</v>
      </c>
      <c r="I625"/>
      <c r="N625"/>
    </row>
    <row r="626" spans="1:14" ht="14.25" customHeight="1">
      <c r="B626" s="422"/>
      <c r="C626" s="422"/>
      <c r="D626" t="s">
        <v>215</v>
      </c>
      <c r="E626" s="67">
        <v>150</v>
      </c>
      <c r="G626" s="2">
        <f t="shared" si="9"/>
        <v>599.30000000000018</v>
      </c>
      <c r="I626"/>
      <c r="N626"/>
    </row>
    <row r="627" spans="1:14">
      <c r="A627" s="3">
        <v>44561</v>
      </c>
      <c r="B627" s="422" t="s">
        <v>76</v>
      </c>
      <c r="C627" s="422" t="s">
        <v>27</v>
      </c>
      <c r="D627" t="s">
        <v>14</v>
      </c>
      <c r="F627" s="2">
        <v>60</v>
      </c>
      <c r="G627" s="2">
        <f t="shared" si="9"/>
        <v>539.30000000000018</v>
      </c>
    </row>
    <row r="628" spans="1:14">
      <c r="A628" s="3">
        <v>44561</v>
      </c>
      <c r="B628" s="422" t="s">
        <v>76</v>
      </c>
      <c r="C628" s="422" t="s">
        <v>27</v>
      </c>
      <c r="D628" t="s">
        <v>15</v>
      </c>
      <c r="F628" s="2">
        <v>5</v>
      </c>
      <c r="G628" s="2">
        <f t="shared" si="9"/>
        <v>534.30000000000018</v>
      </c>
      <c r="I628"/>
    </row>
    <row r="629" spans="1:14">
      <c r="A629" s="3">
        <v>44621</v>
      </c>
      <c r="B629" s="422">
        <v>24466</v>
      </c>
      <c r="C629" s="422" t="s">
        <v>27</v>
      </c>
      <c r="D629" t="s">
        <v>12</v>
      </c>
      <c r="F629" s="2">
        <v>370.4</v>
      </c>
      <c r="G629" s="2">
        <f t="shared" si="9"/>
        <v>163.9000000000002</v>
      </c>
      <c r="I629"/>
    </row>
    <row r="630" spans="1:14">
      <c r="A630" s="3">
        <v>44621</v>
      </c>
      <c r="B630" s="422">
        <v>24466</v>
      </c>
      <c r="C630" s="422" t="s">
        <v>27</v>
      </c>
      <c r="D630" t="s">
        <v>13</v>
      </c>
      <c r="F630" s="2">
        <v>13.9</v>
      </c>
      <c r="G630" s="2">
        <f t="shared" si="9"/>
        <v>150.0000000000002</v>
      </c>
      <c r="I630"/>
      <c r="M630" s="5"/>
    </row>
    <row r="631" spans="1:14">
      <c r="A631" s="3">
        <v>44621</v>
      </c>
      <c r="B631" s="422">
        <v>24466</v>
      </c>
      <c r="C631" s="422" t="s">
        <v>27</v>
      </c>
      <c r="D631" t="s">
        <v>215</v>
      </c>
      <c r="F631" s="67">
        <v>150</v>
      </c>
      <c r="G631" s="21">
        <f t="shared" si="9"/>
        <v>0</v>
      </c>
      <c r="I631"/>
    </row>
    <row r="632" spans="1:14">
      <c r="A632" s="31">
        <v>44592</v>
      </c>
      <c r="B632" s="421" t="s">
        <v>10</v>
      </c>
      <c r="C632" s="421" t="s">
        <v>11</v>
      </c>
      <c r="D632" t="s">
        <v>12</v>
      </c>
      <c r="E632" s="2">
        <v>398.2</v>
      </c>
      <c r="G632" s="2">
        <f t="shared" si="9"/>
        <v>398.2</v>
      </c>
      <c r="J632" s="421"/>
      <c r="K632" s="421"/>
      <c r="M632" s="2"/>
    </row>
    <row r="633" spans="1:14">
      <c r="B633" s="422"/>
      <c r="C633" s="422"/>
      <c r="D633" t="s">
        <v>13</v>
      </c>
      <c r="E633" s="2">
        <v>22.7</v>
      </c>
      <c r="G633" s="2">
        <f t="shared" si="9"/>
        <v>420.9</v>
      </c>
      <c r="J633" s="422"/>
      <c r="K633" s="422"/>
      <c r="M633" s="2"/>
    </row>
    <row r="634" spans="1:14">
      <c r="B634" s="422"/>
      <c r="C634" s="422"/>
      <c r="D634" t="s">
        <v>14</v>
      </c>
      <c r="E634" s="2">
        <v>60</v>
      </c>
      <c r="G634" s="2">
        <f t="shared" si="9"/>
        <v>480.9</v>
      </c>
      <c r="M634" s="2"/>
    </row>
    <row r="635" spans="1:14">
      <c r="B635" s="422"/>
      <c r="C635" s="422"/>
      <c r="D635" t="s">
        <v>15</v>
      </c>
      <c r="E635" s="2">
        <v>5</v>
      </c>
      <c r="G635" s="2">
        <f t="shared" si="9"/>
        <v>485.9</v>
      </c>
      <c r="J635" s="421"/>
      <c r="K635" s="421"/>
      <c r="M635" s="2"/>
    </row>
    <row r="636" spans="1:14">
      <c r="B636" s="422"/>
      <c r="C636" s="422"/>
      <c r="D636" t="s">
        <v>215</v>
      </c>
      <c r="E636" s="2">
        <v>150</v>
      </c>
      <c r="G636" s="2">
        <f t="shared" si="9"/>
        <v>635.9</v>
      </c>
      <c r="J636" s="422"/>
      <c r="K636" s="422"/>
      <c r="M636" s="2"/>
    </row>
    <row r="637" spans="1:14">
      <c r="A637" s="3">
        <v>44592</v>
      </c>
      <c r="B637" s="422" t="s">
        <v>77</v>
      </c>
      <c r="C637" s="422" t="s">
        <v>11</v>
      </c>
      <c r="D637" t="s">
        <v>14</v>
      </c>
      <c r="F637" s="2">
        <v>60</v>
      </c>
      <c r="G637" s="2">
        <f t="shared" ref="G637:G710" si="10">+G636+E637-F637</f>
        <v>575.9</v>
      </c>
      <c r="M637" s="2"/>
    </row>
    <row r="638" spans="1:14">
      <c r="A638" s="3">
        <v>44592</v>
      </c>
      <c r="B638" s="422" t="s">
        <v>77</v>
      </c>
      <c r="C638" s="422" t="s">
        <v>11</v>
      </c>
      <c r="D638" t="s">
        <v>15</v>
      </c>
      <c r="F638" s="2">
        <v>5</v>
      </c>
      <c r="G638" s="2">
        <f t="shared" si="10"/>
        <v>570.9</v>
      </c>
      <c r="M638" s="5"/>
    </row>
    <row r="639" spans="1:14">
      <c r="A639" s="3">
        <v>44621</v>
      </c>
      <c r="B639" s="422">
        <v>24466</v>
      </c>
      <c r="C639" s="422" t="s">
        <v>11</v>
      </c>
      <c r="D639" s="35" t="s">
        <v>12</v>
      </c>
      <c r="E639" s="21"/>
      <c r="F639" s="21">
        <v>150.9</v>
      </c>
      <c r="G639" s="2">
        <f t="shared" si="10"/>
        <v>420</v>
      </c>
    </row>
    <row r="640" spans="1:14">
      <c r="A640" s="3">
        <v>44643</v>
      </c>
      <c r="B640" s="422">
        <v>24578</v>
      </c>
      <c r="C640" s="422" t="s">
        <v>11</v>
      </c>
      <c r="D640" s="35" t="s">
        <v>12</v>
      </c>
      <c r="E640" s="21"/>
      <c r="F640" s="21">
        <v>247.3</v>
      </c>
      <c r="G640" s="2">
        <f t="shared" si="10"/>
        <v>172.7</v>
      </c>
    </row>
    <row r="641" spans="1:13">
      <c r="A641" s="3">
        <v>44643</v>
      </c>
      <c r="B641" s="422">
        <v>24578</v>
      </c>
      <c r="C641" s="422" t="s">
        <v>11</v>
      </c>
      <c r="D641" s="35" t="s">
        <v>13</v>
      </c>
      <c r="E641" s="21"/>
      <c r="F641" s="21">
        <v>22.7</v>
      </c>
      <c r="G641" s="2">
        <f t="shared" si="10"/>
        <v>150</v>
      </c>
    </row>
    <row r="642" spans="1:13">
      <c r="A642" s="3">
        <v>44643</v>
      </c>
      <c r="B642" s="422">
        <v>24578</v>
      </c>
      <c r="C642" s="422" t="s">
        <v>11</v>
      </c>
      <c r="D642" s="35" t="s">
        <v>215</v>
      </c>
      <c r="E642" s="21"/>
      <c r="F642" s="21">
        <v>150</v>
      </c>
      <c r="G642" s="2">
        <f t="shared" si="10"/>
        <v>0</v>
      </c>
    </row>
    <row r="643" spans="1:13">
      <c r="A643" s="31">
        <v>44620</v>
      </c>
      <c r="B643" s="421" t="s">
        <v>10</v>
      </c>
      <c r="C643" s="421" t="s">
        <v>17</v>
      </c>
      <c r="D643" t="s">
        <v>12</v>
      </c>
      <c r="E643" s="2">
        <v>412.4</v>
      </c>
      <c r="G643" s="2">
        <f t="shared" si="10"/>
        <v>412.4</v>
      </c>
    </row>
    <row r="644" spans="1:13">
      <c r="B644" s="422"/>
      <c r="C644" s="422"/>
      <c r="D644" t="s">
        <v>13</v>
      </c>
      <c r="E644" s="2">
        <v>24.3</v>
      </c>
      <c r="G644" s="2">
        <f t="shared" si="10"/>
        <v>436.7</v>
      </c>
    </row>
    <row r="645" spans="1:13">
      <c r="B645" s="422"/>
      <c r="C645" s="422"/>
      <c r="D645" t="s">
        <v>14</v>
      </c>
      <c r="E645" s="2">
        <v>56</v>
      </c>
      <c r="G645" s="2">
        <f t="shared" si="10"/>
        <v>492.7</v>
      </c>
    </row>
    <row r="646" spans="1:13">
      <c r="B646" s="422"/>
      <c r="C646" s="422"/>
      <c r="D646" t="s">
        <v>15</v>
      </c>
      <c r="E646" s="2">
        <v>5</v>
      </c>
      <c r="G646" s="2">
        <f t="shared" si="10"/>
        <v>497.7</v>
      </c>
    </row>
    <row r="647" spans="1:13">
      <c r="B647" s="422"/>
      <c r="C647" s="422"/>
      <c r="D647" t="s">
        <v>215</v>
      </c>
      <c r="E647" s="2">
        <v>150</v>
      </c>
      <c r="G647" s="2">
        <f t="shared" si="10"/>
        <v>647.70000000000005</v>
      </c>
    </row>
    <row r="648" spans="1:13">
      <c r="A648" s="3">
        <v>44620</v>
      </c>
      <c r="B648" s="422" t="s">
        <v>78</v>
      </c>
      <c r="C648" s="422" t="s">
        <v>17</v>
      </c>
      <c r="D648" t="s">
        <v>14</v>
      </c>
      <c r="F648" s="2">
        <v>56</v>
      </c>
      <c r="G648" s="2">
        <f t="shared" si="10"/>
        <v>591.70000000000005</v>
      </c>
    </row>
    <row r="649" spans="1:13">
      <c r="A649" s="3">
        <v>44620</v>
      </c>
      <c r="B649" s="422" t="s">
        <v>78</v>
      </c>
      <c r="C649" s="422" t="s">
        <v>17</v>
      </c>
      <c r="D649" t="s">
        <v>15</v>
      </c>
      <c r="F649" s="2">
        <v>5</v>
      </c>
      <c r="G649" s="2">
        <f t="shared" si="10"/>
        <v>586.70000000000005</v>
      </c>
      <c r="J649" s="421"/>
      <c r="K649" s="421"/>
      <c r="M649" s="2"/>
    </row>
    <row r="650" spans="1:13">
      <c r="A650" s="3">
        <v>44643</v>
      </c>
      <c r="B650" s="422">
        <v>24578</v>
      </c>
      <c r="C650" s="422" t="s">
        <v>17</v>
      </c>
      <c r="D650" t="s">
        <v>12</v>
      </c>
      <c r="F650" s="2">
        <v>86.7</v>
      </c>
      <c r="G650" s="2">
        <f t="shared" si="10"/>
        <v>500.00000000000006</v>
      </c>
      <c r="J650" s="422"/>
      <c r="K650" s="422"/>
      <c r="M650" s="2"/>
    </row>
    <row r="651" spans="1:13">
      <c r="A651" s="3">
        <v>44648</v>
      </c>
      <c r="B651" s="422">
        <v>24674</v>
      </c>
      <c r="C651" s="422" t="s">
        <v>17</v>
      </c>
      <c r="D651" s="35" t="s">
        <v>12</v>
      </c>
      <c r="E651" s="21"/>
      <c r="F651" s="21">
        <v>325.7</v>
      </c>
      <c r="G651" s="2">
        <f t="shared" si="10"/>
        <v>174.30000000000007</v>
      </c>
      <c r="M651" s="2"/>
    </row>
    <row r="652" spans="1:13">
      <c r="A652" s="3">
        <v>44648</v>
      </c>
      <c r="B652" s="422">
        <v>24674</v>
      </c>
      <c r="C652" s="422" t="s">
        <v>17</v>
      </c>
      <c r="D652" s="35" t="s">
        <v>13</v>
      </c>
      <c r="E652" s="21"/>
      <c r="F652" s="21">
        <v>24.3</v>
      </c>
      <c r="G652" s="2">
        <f t="shared" si="10"/>
        <v>150.00000000000006</v>
      </c>
    </row>
    <row r="653" spans="1:13">
      <c r="A653" s="3">
        <v>44648</v>
      </c>
      <c r="B653" s="422">
        <v>24674</v>
      </c>
      <c r="C653" s="422" t="s">
        <v>17</v>
      </c>
      <c r="D653" s="35" t="s">
        <v>215</v>
      </c>
      <c r="E653" s="21"/>
      <c r="F653" s="21">
        <v>150</v>
      </c>
      <c r="G653" s="2">
        <f t="shared" si="10"/>
        <v>0</v>
      </c>
    </row>
    <row r="654" spans="1:13">
      <c r="A654" s="31">
        <v>44651</v>
      </c>
      <c r="B654" s="421" t="s">
        <v>10</v>
      </c>
      <c r="C654" s="421" t="s">
        <v>18</v>
      </c>
      <c r="D654" t="s">
        <v>12</v>
      </c>
      <c r="E654" s="2">
        <v>408</v>
      </c>
      <c r="G654" s="2">
        <f t="shared" si="10"/>
        <v>408</v>
      </c>
    </row>
    <row r="655" spans="1:13">
      <c r="B655" s="422"/>
      <c r="C655" s="422"/>
      <c r="D655" t="s">
        <v>13</v>
      </c>
      <c r="E655" s="2">
        <v>51.3</v>
      </c>
      <c r="G655" s="2">
        <f t="shared" si="10"/>
        <v>459.3</v>
      </c>
    </row>
    <row r="656" spans="1:13">
      <c r="B656" s="422"/>
      <c r="C656" s="422"/>
      <c r="D656" t="s">
        <v>14</v>
      </c>
      <c r="E656" s="2">
        <v>60</v>
      </c>
      <c r="G656" s="2">
        <f t="shared" si="10"/>
        <v>519.29999999999995</v>
      </c>
    </row>
    <row r="657" spans="1:13">
      <c r="B657" s="422"/>
      <c r="C657" s="422"/>
      <c r="D657" t="s">
        <v>15</v>
      </c>
      <c r="E657" s="2">
        <v>5</v>
      </c>
      <c r="G657" s="2">
        <f t="shared" si="10"/>
        <v>524.29999999999995</v>
      </c>
    </row>
    <row r="658" spans="1:13">
      <c r="B658" s="422"/>
      <c r="C658" s="422"/>
      <c r="D658" t="s">
        <v>215</v>
      </c>
      <c r="E658" s="2">
        <v>150</v>
      </c>
      <c r="G658" s="2">
        <f t="shared" si="10"/>
        <v>674.3</v>
      </c>
    </row>
    <row r="659" spans="1:13">
      <c r="B659" s="422"/>
      <c r="C659" s="422"/>
      <c r="D659" t="s">
        <v>79</v>
      </c>
      <c r="E659" s="142">
        <v>93</v>
      </c>
      <c r="G659" s="2">
        <f t="shared" si="10"/>
        <v>767.3</v>
      </c>
    </row>
    <row r="660" spans="1:13">
      <c r="A660" s="3">
        <v>44651</v>
      </c>
      <c r="B660" s="422" t="s">
        <v>81</v>
      </c>
      <c r="C660" s="422" t="s">
        <v>18</v>
      </c>
      <c r="D660" t="s">
        <v>14</v>
      </c>
      <c r="F660" s="2">
        <v>60</v>
      </c>
      <c r="G660" s="2">
        <f t="shared" si="10"/>
        <v>707.3</v>
      </c>
      <c r="J660" s="2"/>
      <c r="K660" s="2"/>
    </row>
    <row r="661" spans="1:13">
      <c r="A661" s="3">
        <v>44651</v>
      </c>
      <c r="B661" s="422" t="s">
        <v>81</v>
      </c>
      <c r="C661" s="422" t="s">
        <v>18</v>
      </c>
      <c r="D661" t="s">
        <v>15</v>
      </c>
      <c r="F661" s="2">
        <v>5</v>
      </c>
      <c r="G661" s="2">
        <f t="shared" si="10"/>
        <v>702.3</v>
      </c>
      <c r="I661" s="421" t="s">
        <v>18</v>
      </c>
      <c r="J661" t="s">
        <v>79</v>
      </c>
      <c r="M661" s="142">
        <v>93</v>
      </c>
    </row>
    <row r="662" spans="1:13">
      <c r="A662" s="3">
        <v>44679</v>
      </c>
      <c r="B662" s="422" t="s">
        <v>251</v>
      </c>
      <c r="C662" s="422" t="s">
        <v>18</v>
      </c>
      <c r="D662" t="s">
        <v>12</v>
      </c>
      <c r="F662" s="2">
        <v>408</v>
      </c>
      <c r="G662" s="2">
        <f t="shared" si="10"/>
        <v>294.29999999999995</v>
      </c>
      <c r="I662" s="421" t="s">
        <v>20</v>
      </c>
      <c r="J662" t="s">
        <v>12</v>
      </c>
      <c r="L662" s="2">
        <v>338.5</v>
      </c>
    </row>
    <row r="663" spans="1:13">
      <c r="A663" s="3">
        <v>44679</v>
      </c>
      <c r="B663" s="422" t="s">
        <v>251</v>
      </c>
      <c r="C663" s="422" t="s">
        <v>18</v>
      </c>
      <c r="D663" t="s">
        <v>13</v>
      </c>
      <c r="F663" s="2">
        <v>51.3</v>
      </c>
      <c r="G663" s="2">
        <f t="shared" si="10"/>
        <v>242.99999999999994</v>
      </c>
      <c r="I663" s="422"/>
      <c r="J663" t="s">
        <v>13</v>
      </c>
      <c r="L663" s="2">
        <v>22.6</v>
      </c>
    </row>
    <row r="664" spans="1:13">
      <c r="A664" s="3">
        <v>44679</v>
      </c>
      <c r="B664" s="422" t="s">
        <v>251</v>
      </c>
      <c r="C664" s="422" t="s">
        <v>18</v>
      </c>
      <c r="D664" t="s">
        <v>215</v>
      </c>
      <c r="F664" s="2">
        <v>150</v>
      </c>
      <c r="G664" s="2">
        <f t="shared" si="10"/>
        <v>92.999999999999943</v>
      </c>
      <c r="J664" t="s">
        <v>215</v>
      </c>
      <c r="L664" s="2">
        <v>150</v>
      </c>
    </row>
    <row r="665" spans="1:13">
      <c r="A665" s="3">
        <v>44792</v>
      </c>
      <c r="B665" s="422">
        <v>25224</v>
      </c>
      <c r="C665" s="422" t="s">
        <v>18</v>
      </c>
      <c r="D665" t="s">
        <v>79</v>
      </c>
      <c r="F665" s="2">
        <v>93</v>
      </c>
      <c r="G665" s="2">
        <f t="shared" si="10"/>
        <v>0</v>
      </c>
      <c r="L665" s="2"/>
    </row>
    <row r="666" spans="1:13">
      <c r="A666" s="31">
        <v>44681</v>
      </c>
      <c r="B666" s="421" t="s">
        <v>10</v>
      </c>
      <c r="C666" s="421" t="s">
        <v>19</v>
      </c>
      <c r="D666" t="s">
        <v>12</v>
      </c>
      <c r="E666" s="45">
        <v>392.8</v>
      </c>
      <c r="G666" s="2">
        <f t="shared" si="10"/>
        <v>392.8</v>
      </c>
      <c r="I666" s="421" t="s">
        <v>21</v>
      </c>
      <c r="J666" t="s">
        <v>12</v>
      </c>
      <c r="L666" s="2">
        <v>188.9</v>
      </c>
      <c r="M666" s="2">
        <v>138.9</v>
      </c>
    </row>
    <row r="667" spans="1:13">
      <c r="A667" s="71"/>
      <c r="B667" s="425"/>
      <c r="C667" s="425"/>
      <c r="D667" t="s">
        <v>13</v>
      </c>
      <c r="E667" s="45">
        <v>5.7</v>
      </c>
      <c r="G667" s="2">
        <f t="shared" si="10"/>
        <v>398.5</v>
      </c>
      <c r="I667" s="422"/>
      <c r="J667" t="s">
        <v>13</v>
      </c>
      <c r="M667" s="2">
        <v>22.3</v>
      </c>
    </row>
    <row r="668" spans="1:13">
      <c r="A668" s="71"/>
      <c r="B668" s="425"/>
      <c r="C668" s="425"/>
      <c r="D668" t="s">
        <v>14</v>
      </c>
      <c r="E668" s="45">
        <v>60</v>
      </c>
      <c r="G668" s="2">
        <f t="shared" si="10"/>
        <v>458.5</v>
      </c>
      <c r="M668" s="2">
        <v>150</v>
      </c>
    </row>
    <row r="669" spans="1:13">
      <c r="A669" s="71"/>
      <c r="B669" s="425"/>
      <c r="C669" s="425"/>
      <c r="D669" t="s">
        <v>15</v>
      </c>
      <c r="E669" s="45">
        <v>5</v>
      </c>
      <c r="G669" s="2">
        <f t="shared" si="10"/>
        <v>463.5</v>
      </c>
    </row>
    <row r="670" spans="1:13">
      <c r="A670" s="71"/>
      <c r="B670" s="425"/>
      <c r="C670" s="425"/>
      <c r="D670" t="s">
        <v>215</v>
      </c>
      <c r="E670" s="2">
        <v>150</v>
      </c>
      <c r="G670" s="2">
        <f t="shared" si="10"/>
        <v>613.5</v>
      </c>
      <c r="L670" s="5">
        <f>SUM(L661:L669)</f>
        <v>700</v>
      </c>
    </row>
    <row r="671" spans="1:13">
      <c r="A671" s="70">
        <v>44681</v>
      </c>
      <c r="B671" s="422" t="s">
        <v>83</v>
      </c>
      <c r="C671" s="422" t="s">
        <v>19</v>
      </c>
      <c r="D671" t="s">
        <v>14</v>
      </c>
      <c r="E671" s="5"/>
      <c r="F671" s="2">
        <v>60</v>
      </c>
      <c r="G671" s="2">
        <f t="shared" si="10"/>
        <v>553.5</v>
      </c>
    </row>
    <row r="672" spans="1:13">
      <c r="A672" s="70">
        <v>44681</v>
      </c>
      <c r="B672" s="422" t="s">
        <v>83</v>
      </c>
      <c r="C672" s="422" t="s">
        <v>19</v>
      </c>
      <c r="D672" t="s">
        <v>15</v>
      </c>
      <c r="E672" s="5"/>
      <c r="F672" s="2">
        <v>5</v>
      </c>
      <c r="G672" s="2">
        <f t="shared" si="10"/>
        <v>548.5</v>
      </c>
    </row>
    <row r="673" spans="1:7">
      <c r="A673" s="70">
        <v>44726</v>
      </c>
      <c r="B673" s="422">
        <v>24981</v>
      </c>
      <c r="C673" s="422" t="s">
        <v>19</v>
      </c>
      <c r="D673" t="s">
        <v>12</v>
      </c>
      <c r="E673" s="5"/>
      <c r="F673" s="45">
        <v>392.8</v>
      </c>
      <c r="G673" s="2">
        <f t="shared" si="10"/>
        <v>155.69999999999999</v>
      </c>
    </row>
    <row r="674" spans="1:7">
      <c r="A674" s="70">
        <v>44726</v>
      </c>
      <c r="B674" s="422">
        <v>24981</v>
      </c>
      <c r="C674" s="422" t="s">
        <v>19</v>
      </c>
      <c r="D674" t="s">
        <v>13</v>
      </c>
      <c r="E674" s="5"/>
      <c r="F674" s="45">
        <v>5.7</v>
      </c>
      <c r="G674" s="2">
        <f t="shared" si="10"/>
        <v>150</v>
      </c>
    </row>
    <row r="675" spans="1:7">
      <c r="A675" s="70">
        <v>44726</v>
      </c>
      <c r="B675" s="422">
        <v>24981</v>
      </c>
      <c r="C675" s="422" t="s">
        <v>19</v>
      </c>
      <c r="D675" t="s">
        <v>215</v>
      </c>
      <c r="E675" s="5"/>
      <c r="F675" s="45">
        <v>150</v>
      </c>
      <c r="G675" s="2">
        <f t="shared" si="10"/>
        <v>0</v>
      </c>
    </row>
    <row r="676" spans="1:7">
      <c r="A676" s="31">
        <v>44712</v>
      </c>
      <c r="B676" s="421" t="s">
        <v>10</v>
      </c>
      <c r="C676" s="421" t="s">
        <v>20</v>
      </c>
      <c r="D676" t="s">
        <v>12</v>
      </c>
      <c r="E676" s="2">
        <v>338.5</v>
      </c>
      <c r="G676" s="2">
        <f t="shared" si="10"/>
        <v>338.5</v>
      </c>
    </row>
    <row r="677" spans="1:7">
      <c r="B677" s="422"/>
      <c r="C677" s="422"/>
      <c r="D677" t="s">
        <v>13</v>
      </c>
      <c r="E677" s="2">
        <v>22.6</v>
      </c>
      <c r="G677" s="2">
        <f t="shared" si="10"/>
        <v>361.1</v>
      </c>
    </row>
    <row r="678" spans="1:7">
      <c r="B678" s="422"/>
      <c r="C678" s="422"/>
      <c r="D678" t="s">
        <v>14</v>
      </c>
      <c r="E678" s="2">
        <v>60</v>
      </c>
      <c r="G678" s="2">
        <f t="shared" si="10"/>
        <v>421.1</v>
      </c>
    </row>
    <row r="679" spans="1:7">
      <c r="B679" s="422"/>
      <c r="C679" s="422"/>
      <c r="D679" t="s">
        <v>15</v>
      </c>
      <c r="E679" s="2">
        <v>5</v>
      </c>
      <c r="G679" s="2">
        <f t="shared" si="10"/>
        <v>426.1</v>
      </c>
    </row>
    <row r="680" spans="1:7">
      <c r="B680" s="422"/>
      <c r="C680" s="422"/>
      <c r="D680" t="s">
        <v>215</v>
      </c>
      <c r="E680" s="2">
        <v>150</v>
      </c>
      <c r="G680" s="2">
        <f t="shared" si="10"/>
        <v>576.1</v>
      </c>
    </row>
    <row r="681" spans="1:7">
      <c r="A681" s="3">
        <v>44712</v>
      </c>
      <c r="B681" s="422" t="s">
        <v>84</v>
      </c>
      <c r="C681" s="422" t="s">
        <v>20</v>
      </c>
      <c r="D681" t="s">
        <v>14</v>
      </c>
      <c r="F681" s="2">
        <v>60</v>
      </c>
      <c r="G681" s="2">
        <f t="shared" si="10"/>
        <v>516.1</v>
      </c>
    </row>
    <row r="682" spans="1:7">
      <c r="A682" s="3">
        <v>44712</v>
      </c>
      <c r="B682" s="422" t="s">
        <v>84</v>
      </c>
      <c r="C682" s="422" t="s">
        <v>20</v>
      </c>
      <c r="D682" t="s">
        <v>15</v>
      </c>
      <c r="F682" s="2">
        <v>5</v>
      </c>
      <c r="G682" s="2">
        <f t="shared" si="10"/>
        <v>511.1</v>
      </c>
    </row>
    <row r="683" spans="1:7">
      <c r="A683" s="3">
        <v>44764</v>
      </c>
      <c r="B683" s="422" t="s">
        <v>252</v>
      </c>
      <c r="C683" s="422" t="s">
        <v>20</v>
      </c>
      <c r="D683" t="s">
        <v>12</v>
      </c>
      <c r="F683" s="2">
        <v>338.5</v>
      </c>
      <c r="G683" s="2">
        <f t="shared" si="10"/>
        <v>172.60000000000002</v>
      </c>
    </row>
    <row r="684" spans="1:7">
      <c r="A684" s="3">
        <v>44764</v>
      </c>
      <c r="B684" s="422" t="s">
        <v>252</v>
      </c>
      <c r="C684" s="422" t="s">
        <v>20</v>
      </c>
      <c r="D684" t="s">
        <v>13</v>
      </c>
      <c r="F684" s="2">
        <v>22.6</v>
      </c>
      <c r="G684" s="2">
        <f t="shared" si="10"/>
        <v>150.00000000000003</v>
      </c>
    </row>
    <row r="685" spans="1:7">
      <c r="A685" s="3">
        <v>44764</v>
      </c>
      <c r="B685" s="422" t="s">
        <v>252</v>
      </c>
      <c r="C685" s="422" t="s">
        <v>20</v>
      </c>
      <c r="D685" t="s">
        <v>215</v>
      </c>
      <c r="F685" s="2">
        <v>150</v>
      </c>
      <c r="G685" s="2">
        <f t="shared" si="10"/>
        <v>0</v>
      </c>
    </row>
    <row r="686" spans="1:7">
      <c r="A686" s="31">
        <v>44742</v>
      </c>
      <c r="B686" s="421" t="s">
        <v>10</v>
      </c>
      <c r="C686" s="421" t="s">
        <v>21</v>
      </c>
      <c r="D686" t="s">
        <v>12</v>
      </c>
      <c r="E686" s="2">
        <v>327.8</v>
      </c>
      <c r="G686" s="2">
        <f t="shared" si="10"/>
        <v>327.8</v>
      </c>
    </row>
    <row r="687" spans="1:7">
      <c r="B687" s="422"/>
      <c r="C687" s="422"/>
      <c r="D687" t="s">
        <v>13</v>
      </c>
      <c r="E687" s="2">
        <v>22.3</v>
      </c>
      <c r="G687" s="2">
        <f t="shared" si="10"/>
        <v>350.1</v>
      </c>
    </row>
    <row r="688" spans="1:7">
      <c r="B688" s="422"/>
      <c r="C688" s="422"/>
      <c r="D688" t="s">
        <v>14</v>
      </c>
      <c r="E688" s="2">
        <v>60</v>
      </c>
      <c r="G688" s="2">
        <f t="shared" si="10"/>
        <v>410.1</v>
      </c>
    </row>
    <row r="689" spans="1:7">
      <c r="B689" s="422"/>
      <c r="C689" s="422"/>
      <c r="D689" t="s">
        <v>15</v>
      </c>
      <c r="E689" s="2">
        <v>5</v>
      </c>
      <c r="G689" s="2">
        <f t="shared" si="10"/>
        <v>415.1</v>
      </c>
    </row>
    <row r="690" spans="1:7">
      <c r="B690" s="422"/>
      <c r="C690" s="422"/>
      <c r="D690" t="s">
        <v>215</v>
      </c>
      <c r="E690" s="2">
        <v>150</v>
      </c>
      <c r="G690" s="2">
        <f t="shared" si="10"/>
        <v>565.1</v>
      </c>
    </row>
    <row r="691" spans="1:7">
      <c r="A691" s="3">
        <v>44742</v>
      </c>
      <c r="B691" s="422" t="s">
        <v>86</v>
      </c>
      <c r="C691" s="422" t="s">
        <v>21</v>
      </c>
      <c r="D691" t="s">
        <v>14</v>
      </c>
      <c r="F691" s="2">
        <v>60</v>
      </c>
      <c r="G691" s="2">
        <f t="shared" si="10"/>
        <v>505.1</v>
      </c>
    </row>
    <row r="692" spans="1:7">
      <c r="A692" s="3">
        <v>44742</v>
      </c>
      <c r="B692" s="422" t="s">
        <v>86</v>
      </c>
      <c r="C692" s="422" t="s">
        <v>21</v>
      </c>
      <c r="D692" t="s">
        <v>15</v>
      </c>
      <c r="F692" s="2">
        <v>5</v>
      </c>
      <c r="G692" s="2">
        <f t="shared" si="10"/>
        <v>500.1</v>
      </c>
    </row>
    <row r="693" spans="1:7">
      <c r="A693" s="3">
        <v>44764</v>
      </c>
      <c r="B693" s="422" t="s">
        <v>252</v>
      </c>
      <c r="C693" s="422" t="s">
        <v>21</v>
      </c>
      <c r="D693" t="s">
        <v>12</v>
      </c>
      <c r="F693" s="2">
        <v>188.9</v>
      </c>
      <c r="G693" s="2">
        <f t="shared" si="10"/>
        <v>311.20000000000005</v>
      </c>
    </row>
    <row r="694" spans="1:7">
      <c r="A694" s="3">
        <v>44792</v>
      </c>
      <c r="B694" s="422">
        <v>25224</v>
      </c>
      <c r="C694" s="422" t="s">
        <v>21</v>
      </c>
      <c r="D694" t="s">
        <v>12</v>
      </c>
      <c r="F694" s="2">
        <v>138.9</v>
      </c>
      <c r="G694" s="2">
        <f t="shared" si="10"/>
        <v>172.30000000000004</v>
      </c>
    </row>
    <row r="695" spans="1:7">
      <c r="A695" s="3">
        <v>44792</v>
      </c>
      <c r="B695" s="422">
        <v>25224</v>
      </c>
      <c r="C695" s="422" t="s">
        <v>21</v>
      </c>
      <c r="D695" t="s">
        <v>13</v>
      </c>
      <c r="F695" s="2">
        <v>22.3</v>
      </c>
      <c r="G695" s="2">
        <f t="shared" si="10"/>
        <v>150.00000000000003</v>
      </c>
    </row>
    <row r="696" spans="1:7">
      <c r="A696" s="3">
        <v>44792</v>
      </c>
      <c r="B696" s="422">
        <v>25224</v>
      </c>
      <c r="C696" s="422" t="s">
        <v>21</v>
      </c>
      <c r="D696" t="s">
        <v>215</v>
      </c>
      <c r="F696" s="2">
        <v>150</v>
      </c>
      <c r="G696" s="2">
        <f t="shared" si="10"/>
        <v>0</v>
      </c>
    </row>
    <row r="697" spans="1:7">
      <c r="A697" s="31">
        <v>44773</v>
      </c>
      <c r="B697" s="421" t="s">
        <v>10</v>
      </c>
      <c r="C697" s="421" t="s">
        <v>22</v>
      </c>
      <c r="D697" t="s">
        <v>12</v>
      </c>
      <c r="E697" s="2">
        <v>326.3</v>
      </c>
      <c r="G697" s="2">
        <f t="shared" si="10"/>
        <v>326.3</v>
      </c>
    </row>
    <row r="698" spans="1:7">
      <c r="B698" s="422"/>
      <c r="C698" s="422"/>
      <c r="D698" t="s">
        <v>13</v>
      </c>
      <c r="E698" s="2">
        <v>21.1</v>
      </c>
      <c r="G698" s="2">
        <f t="shared" si="10"/>
        <v>347.40000000000003</v>
      </c>
    </row>
    <row r="699" spans="1:7">
      <c r="B699" s="422"/>
      <c r="C699" s="422"/>
      <c r="D699" t="s">
        <v>14</v>
      </c>
      <c r="E699" s="2">
        <v>60</v>
      </c>
      <c r="G699" s="2">
        <f t="shared" si="10"/>
        <v>407.40000000000003</v>
      </c>
    </row>
    <row r="700" spans="1:7">
      <c r="B700" s="422"/>
      <c r="C700" s="422"/>
      <c r="D700" t="s">
        <v>15</v>
      </c>
      <c r="E700" s="2">
        <v>5</v>
      </c>
      <c r="G700" s="2">
        <f t="shared" si="10"/>
        <v>412.40000000000003</v>
      </c>
    </row>
    <row r="701" spans="1:7">
      <c r="B701" s="422"/>
      <c r="C701" s="422"/>
      <c r="D701" t="s">
        <v>215</v>
      </c>
      <c r="E701" s="2">
        <v>150</v>
      </c>
      <c r="G701" s="2">
        <f t="shared" si="10"/>
        <v>562.40000000000009</v>
      </c>
    </row>
    <row r="702" spans="1:7">
      <c r="A702" s="71">
        <v>44773</v>
      </c>
      <c r="B702" s="422" t="s">
        <v>87</v>
      </c>
      <c r="C702" s="422" t="s">
        <v>22</v>
      </c>
      <c r="D702" t="s">
        <v>14</v>
      </c>
      <c r="F702" s="2">
        <v>60</v>
      </c>
      <c r="G702" s="2">
        <f t="shared" si="10"/>
        <v>502.40000000000009</v>
      </c>
    </row>
    <row r="703" spans="1:7">
      <c r="A703" s="71">
        <v>44773</v>
      </c>
      <c r="B703" s="422" t="s">
        <v>87</v>
      </c>
      <c r="C703" s="422" t="s">
        <v>22</v>
      </c>
      <c r="D703" t="s">
        <v>15</v>
      </c>
      <c r="F703" s="2">
        <v>5</v>
      </c>
      <c r="G703" s="2">
        <f t="shared" si="10"/>
        <v>497.40000000000009</v>
      </c>
    </row>
    <row r="704" spans="1:7">
      <c r="A704" s="3">
        <v>44792</v>
      </c>
      <c r="B704" s="422">
        <v>25224</v>
      </c>
      <c r="C704" s="422" t="s">
        <v>22</v>
      </c>
      <c r="D704" t="s">
        <v>215</v>
      </c>
      <c r="F704" s="2">
        <v>150</v>
      </c>
      <c r="G704" s="2">
        <f t="shared" si="10"/>
        <v>347.40000000000009</v>
      </c>
    </row>
    <row r="705" spans="1:11">
      <c r="A705" s="3">
        <v>44792</v>
      </c>
      <c r="B705" s="422">
        <v>25224</v>
      </c>
      <c r="C705" s="422" t="s">
        <v>22</v>
      </c>
      <c r="D705" t="s">
        <v>12</v>
      </c>
      <c r="F705" s="2">
        <v>5.8</v>
      </c>
      <c r="G705" s="2">
        <f t="shared" si="10"/>
        <v>341.60000000000008</v>
      </c>
    </row>
    <row r="706" spans="1:11">
      <c r="A706" s="3">
        <v>44795</v>
      </c>
      <c r="B706" s="422">
        <v>25332</v>
      </c>
      <c r="C706" s="422" t="s">
        <v>22</v>
      </c>
      <c r="D706" t="s">
        <v>12</v>
      </c>
      <c r="F706" s="2">
        <v>320.5</v>
      </c>
      <c r="G706" s="2">
        <f t="shared" si="10"/>
        <v>21.10000000000008</v>
      </c>
    </row>
    <row r="707" spans="1:11">
      <c r="A707" s="3">
        <v>44795</v>
      </c>
      <c r="B707" s="422">
        <v>25332</v>
      </c>
      <c r="C707" s="422" t="s">
        <v>22</v>
      </c>
      <c r="D707" t="s">
        <v>13</v>
      </c>
      <c r="F707" s="2">
        <v>21.1</v>
      </c>
      <c r="G707" s="2">
        <f t="shared" si="10"/>
        <v>7.815970093361102E-14</v>
      </c>
    </row>
    <row r="708" spans="1:11">
      <c r="A708" s="31">
        <v>44773</v>
      </c>
      <c r="B708" s="421" t="s">
        <v>10</v>
      </c>
      <c r="C708" s="421" t="s">
        <v>23</v>
      </c>
      <c r="D708" t="s">
        <v>12</v>
      </c>
      <c r="E708" s="2">
        <v>328.2</v>
      </c>
      <c r="G708" s="2">
        <f t="shared" si="10"/>
        <v>328.20000000000005</v>
      </c>
    </row>
    <row r="709" spans="1:11">
      <c r="B709" s="422"/>
      <c r="C709" s="422"/>
      <c r="D709" t="s">
        <v>13</v>
      </c>
      <c r="E709" s="2">
        <v>21.3</v>
      </c>
      <c r="G709" s="2">
        <f t="shared" si="10"/>
        <v>349.50000000000006</v>
      </c>
    </row>
    <row r="710" spans="1:11">
      <c r="B710" s="422"/>
      <c r="C710" s="422"/>
      <c r="D710" t="s">
        <v>14</v>
      </c>
      <c r="E710" s="2">
        <v>60</v>
      </c>
      <c r="G710" s="2">
        <f t="shared" si="10"/>
        <v>409.50000000000006</v>
      </c>
    </row>
    <row r="711" spans="1:11">
      <c r="B711" s="422"/>
      <c r="C711" s="422"/>
      <c r="D711" t="s">
        <v>15</v>
      </c>
      <c r="E711" s="2">
        <v>5</v>
      </c>
      <c r="G711" s="2">
        <f t="shared" ref="G711:G781" si="11">+G710+E711-F711</f>
        <v>414.50000000000006</v>
      </c>
      <c r="J711" s="2">
        <v>328.2</v>
      </c>
      <c r="K711" s="2"/>
    </row>
    <row r="712" spans="1:11">
      <c r="B712" s="422"/>
      <c r="C712" s="422"/>
      <c r="D712" t="s">
        <v>215</v>
      </c>
      <c r="E712" s="2">
        <v>150</v>
      </c>
      <c r="G712" s="2">
        <f t="shared" si="11"/>
        <v>564.5</v>
      </c>
      <c r="J712" s="2">
        <v>21.3</v>
      </c>
      <c r="K712" s="2"/>
    </row>
    <row r="713" spans="1:11">
      <c r="A713" s="3">
        <v>44804</v>
      </c>
      <c r="B713" s="422" t="s">
        <v>88</v>
      </c>
      <c r="C713" s="422" t="s">
        <v>23</v>
      </c>
      <c r="D713" t="s">
        <v>14</v>
      </c>
      <c r="F713" s="2">
        <v>60</v>
      </c>
      <c r="G713" s="2">
        <f t="shared" si="11"/>
        <v>504.5</v>
      </c>
      <c r="J713" s="2">
        <v>150</v>
      </c>
      <c r="K713" s="2"/>
    </row>
    <row r="714" spans="1:11">
      <c r="A714" s="3">
        <v>44804</v>
      </c>
      <c r="B714" s="422" t="s">
        <v>88</v>
      </c>
      <c r="C714" s="422" t="s">
        <v>23</v>
      </c>
      <c r="D714" t="s">
        <v>15</v>
      </c>
      <c r="F714" s="2">
        <v>5</v>
      </c>
      <c r="G714" s="2">
        <f t="shared" si="11"/>
        <v>499.5</v>
      </c>
    </row>
    <row r="715" spans="1:11">
      <c r="A715" s="3">
        <v>44824</v>
      </c>
      <c r="B715" s="422">
        <v>25536</v>
      </c>
      <c r="C715" s="422" t="s">
        <v>23</v>
      </c>
      <c r="D715" t="s">
        <v>12</v>
      </c>
      <c r="F715" s="2">
        <v>328.2</v>
      </c>
      <c r="G715" s="2">
        <f t="shared" si="11"/>
        <v>171.3</v>
      </c>
    </row>
    <row r="716" spans="1:11">
      <c r="A716" s="3">
        <v>44824</v>
      </c>
      <c r="B716" s="422">
        <v>25536</v>
      </c>
      <c r="C716" s="422" t="s">
        <v>23</v>
      </c>
      <c r="D716" t="s">
        <v>13</v>
      </c>
      <c r="F716" s="2">
        <v>21.3</v>
      </c>
      <c r="G716" s="2">
        <f t="shared" si="11"/>
        <v>150</v>
      </c>
    </row>
    <row r="717" spans="1:11">
      <c r="A717" s="3">
        <v>44824</v>
      </c>
      <c r="B717" s="422">
        <v>25536</v>
      </c>
      <c r="C717" s="422" t="s">
        <v>23</v>
      </c>
      <c r="D717" t="s">
        <v>215</v>
      </c>
      <c r="F717" s="2">
        <v>150</v>
      </c>
      <c r="G717" s="2">
        <f t="shared" si="11"/>
        <v>0</v>
      </c>
    </row>
    <row r="718" spans="1:11">
      <c r="A718" s="81">
        <v>44834</v>
      </c>
      <c r="B718" s="421" t="s">
        <v>10</v>
      </c>
      <c r="C718" s="421" t="s">
        <v>90</v>
      </c>
      <c r="D718" t="s">
        <v>12</v>
      </c>
      <c r="E718" s="2">
        <v>323.10000000000002</v>
      </c>
      <c r="G718" s="2">
        <f t="shared" si="11"/>
        <v>323.10000000000002</v>
      </c>
    </row>
    <row r="719" spans="1:11">
      <c r="A719" s="70"/>
      <c r="B719" s="422"/>
      <c r="C719" s="422"/>
      <c r="D719" t="s">
        <v>13</v>
      </c>
      <c r="E719" s="2">
        <v>17</v>
      </c>
      <c r="G719" s="2">
        <f t="shared" si="11"/>
        <v>340.1</v>
      </c>
    </row>
    <row r="720" spans="1:11">
      <c r="A720" s="70"/>
      <c r="B720" s="422"/>
      <c r="C720" s="422"/>
      <c r="D720" t="s">
        <v>14</v>
      </c>
      <c r="E720" s="2">
        <v>60</v>
      </c>
      <c r="G720" s="2">
        <f t="shared" si="11"/>
        <v>400.1</v>
      </c>
    </row>
    <row r="721" spans="1:12">
      <c r="A721" s="70"/>
      <c r="B721" s="422"/>
      <c r="C721" s="422"/>
      <c r="D721" t="s">
        <v>15</v>
      </c>
      <c r="E721" s="2">
        <v>5</v>
      </c>
      <c r="G721" s="2">
        <f t="shared" si="11"/>
        <v>405.1</v>
      </c>
    </row>
    <row r="722" spans="1:12">
      <c r="A722" s="70"/>
      <c r="B722" s="422"/>
      <c r="C722" s="422"/>
      <c r="D722" t="s">
        <v>215</v>
      </c>
      <c r="E722" s="2">
        <v>150</v>
      </c>
      <c r="G722" s="2">
        <f t="shared" si="11"/>
        <v>555.1</v>
      </c>
    </row>
    <row r="723" spans="1:12">
      <c r="A723" s="70">
        <v>44834</v>
      </c>
      <c r="B723" s="422" t="s">
        <v>91</v>
      </c>
      <c r="C723" s="422" t="s">
        <v>90</v>
      </c>
      <c r="D723" t="s">
        <v>14</v>
      </c>
      <c r="F723" s="2">
        <v>60</v>
      </c>
      <c r="G723" s="2">
        <f t="shared" si="11"/>
        <v>495.1</v>
      </c>
    </row>
    <row r="724" spans="1:12">
      <c r="A724" s="70">
        <v>44834</v>
      </c>
      <c r="B724" s="422" t="s">
        <v>91</v>
      </c>
      <c r="C724" s="422" t="s">
        <v>90</v>
      </c>
      <c r="D724" t="s">
        <v>15</v>
      </c>
      <c r="F724" s="2">
        <v>5</v>
      </c>
      <c r="G724" s="2">
        <f t="shared" si="11"/>
        <v>490.1</v>
      </c>
    </row>
    <row r="725" spans="1:12">
      <c r="A725" s="3">
        <v>44862</v>
      </c>
      <c r="B725" s="422" t="s">
        <v>253</v>
      </c>
      <c r="C725" s="422" t="s">
        <v>90</v>
      </c>
      <c r="D725" t="s">
        <v>12</v>
      </c>
      <c r="E725" s="5"/>
      <c r="F725" s="2">
        <v>323.10000000000002</v>
      </c>
      <c r="G725" s="2">
        <f t="shared" si="11"/>
        <v>167</v>
      </c>
    </row>
    <row r="726" spans="1:12">
      <c r="A726" s="3">
        <v>44862</v>
      </c>
      <c r="B726" s="422" t="s">
        <v>253</v>
      </c>
      <c r="C726" s="422" t="s">
        <v>90</v>
      </c>
      <c r="D726" t="s">
        <v>13</v>
      </c>
      <c r="F726" s="2">
        <v>17</v>
      </c>
      <c r="G726" s="2">
        <f t="shared" si="11"/>
        <v>150</v>
      </c>
    </row>
    <row r="727" spans="1:12">
      <c r="A727" s="3">
        <v>44862</v>
      </c>
      <c r="B727" s="422" t="s">
        <v>253</v>
      </c>
      <c r="C727" s="422" t="s">
        <v>90</v>
      </c>
      <c r="D727" t="s">
        <v>215</v>
      </c>
      <c r="F727" s="2">
        <v>150</v>
      </c>
      <c r="G727" s="2">
        <f t="shared" si="11"/>
        <v>0</v>
      </c>
    </row>
    <row r="728" spans="1:12">
      <c r="A728" s="31">
        <v>44865</v>
      </c>
      <c r="B728" s="421" t="s">
        <v>10</v>
      </c>
      <c r="C728" s="421" t="s">
        <v>25</v>
      </c>
      <c r="D728" t="s">
        <v>12</v>
      </c>
      <c r="E728" s="2">
        <v>365.6</v>
      </c>
      <c r="G728" s="2">
        <f t="shared" si="11"/>
        <v>365.6</v>
      </c>
    </row>
    <row r="729" spans="1:12">
      <c r="A729" s="71"/>
      <c r="B729" s="425"/>
      <c r="C729" s="425"/>
      <c r="D729" t="s">
        <v>13</v>
      </c>
      <c r="E729" s="2">
        <v>18.7</v>
      </c>
      <c r="G729" s="2">
        <f t="shared" si="11"/>
        <v>384.3</v>
      </c>
    </row>
    <row r="730" spans="1:12">
      <c r="A730" s="71"/>
      <c r="B730" s="425"/>
      <c r="C730" s="425"/>
      <c r="D730" t="s">
        <v>14</v>
      </c>
      <c r="E730" s="2">
        <v>60</v>
      </c>
      <c r="G730" s="2">
        <f t="shared" si="11"/>
        <v>444.3</v>
      </c>
    </row>
    <row r="731" spans="1:12">
      <c r="A731" s="71"/>
      <c r="B731" s="425"/>
      <c r="C731" s="425"/>
      <c r="D731" t="s">
        <v>15</v>
      </c>
      <c r="E731" s="2">
        <v>5</v>
      </c>
      <c r="G731" s="2">
        <f t="shared" si="11"/>
        <v>449.3</v>
      </c>
    </row>
    <row r="732" spans="1:12">
      <c r="A732" s="71"/>
      <c r="B732" s="425"/>
      <c r="C732" s="425"/>
      <c r="D732" t="s">
        <v>215</v>
      </c>
      <c r="E732" s="2">
        <v>150</v>
      </c>
      <c r="G732" s="2">
        <f t="shared" si="11"/>
        <v>599.29999999999995</v>
      </c>
    </row>
    <row r="733" spans="1:12">
      <c r="A733" s="3">
        <v>44865</v>
      </c>
      <c r="B733" s="422" t="s">
        <v>75</v>
      </c>
      <c r="C733" s="422" t="s">
        <v>25</v>
      </c>
      <c r="D733" t="s">
        <v>14</v>
      </c>
      <c r="F733" s="2">
        <v>60</v>
      </c>
      <c r="G733" s="2">
        <f t="shared" si="11"/>
        <v>539.29999999999995</v>
      </c>
    </row>
    <row r="734" spans="1:12">
      <c r="A734" s="3">
        <v>44865</v>
      </c>
      <c r="B734" s="422" t="s">
        <v>75</v>
      </c>
      <c r="C734" s="422" t="s">
        <v>25</v>
      </c>
      <c r="D734" t="s">
        <v>15</v>
      </c>
      <c r="F734" s="2">
        <v>5</v>
      </c>
      <c r="G734" s="2">
        <f t="shared" si="11"/>
        <v>534.29999999999995</v>
      </c>
      <c r="I734" s="421"/>
      <c r="L734" s="2"/>
    </row>
    <row r="735" spans="1:12">
      <c r="A735" s="3">
        <v>44905</v>
      </c>
      <c r="B735" s="422" t="s">
        <v>254</v>
      </c>
      <c r="C735" s="422" t="s">
        <v>25</v>
      </c>
      <c r="D735" t="s">
        <v>12</v>
      </c>
      <c r="F735" s="2">
        <v>365.6</v>
      </c>
      <c r="G735" s="2">
        <f t="shared" si="11"/>
        <v>168.69999999999993</v>
      </c>
      <c r="I735" s="421"/>
      <c r="L735" s="2"/>
    </row>
    <row r="736" spans="1:12">
      <c r="A736" s="3">
        <v>44905</v>
      </c>
      <c r="B736" s="422" t="s">
        <v>254</v>
      </c>
      <c r="C736" s="422" t="s">
        <v>25</v>
      </c>
      <c r="D736" t="s">
        <v>13</v>
      </c>
      <c r="F736" s="2">
        <v>18.7</v>
      </c>
      <c r="G736" s="2">
        <f t="shared" si="11"/>
        <v>149.99999999999994</v>
      </c>
      <c r="I736" s="421"/>
      <c r="L736" s="2"/>
    </row>
    <row r="737" spans="1:12">
      <c r="A737" s="3">
        <v>44905</v>
      </c>
      <c r="B737" s="422" t="s">
        <v>254</v>
      </c>
      <c r="C737" s="422" t="s">
        <v>25</v>
      </c>
      <c r="D737" t="s">
        <v>215</v>
      </c>
      <c r="F737" s="2">
        <v>150</v>
      </c>
      <c r="G737" s="2">
        <f t="shared" si="11"/>
        <v>0</v>
      </c>
      <c r="I737" s="421"/>
      <c r="L737" s="2"/>
    </row>
    <row r="738" spans="1:12">
      <c r="A738" s="81">
        <v>44895</v>
      </c>
      <c r="B738" s="421" t="s">
        <v>10</v>
      </c>
      <c r="C738" s="421" t="s">
        <v>26</v>
      </c>
      <c r="D738" t="s">
        <v>12</v>
      </c>
      <c r="E738" s="2">
        <v>408</v>
      </c>
      <c r="G738" s="2">
        <f t="shared" si="11"/>
        <v>408</v>
      </c>
      <c r="I738" s="425"/>
      <c r="L738" s="2"/>
    </row>
    <row r="739" spans="1:12">
      <c r="A739" s="70"/>
      <c r="B739" s="422"/>
      <c r="C739" s="422"/>
      <c r="D739" t="s">
        <v>13</v>
      </c>
      <c r="E739" s="2">
        <v>20.5</v>
      </c>
      <c r="G739" s="2">
        <f t="shared" si="11"/>
        <v>428.5</v>
      </c>
      <c r="L739" s="2"/>
    </row>
    <row r="740" spans="1:12">
      <c r="A740" s="70"/>
      <c r="B740" s="422"/>
      <c r="C740" s="422"/>
      <c r="D740" t="s">
        <v>14</v>
      </c>
      <c r="E740" s="2">
        <v>60</v>
      </c>
      <c r="G740" s="2">
        <f t="shared" si="11"/>
        <v>488.5</v>
      </c>
      <c r="L740" s="5"/>
    </row>
    <row r="741" spans="1:12">
      <c r="A741" s="70"/>
      <c r="B741" s="422"/>
      <c r="C741" s="422"/>
      <c r="D741" t="s">
        <v>15</v>
      </c>
      <c r="E741" s="2">
        <v>5</v>
      </c>
      <c r="G741" s="2">
        <f t="shared" si="11"/>
        <v>493.5</v>
      </c>
    </row>
    <row r="742" spans="1:12">
      <c r="A742" s="70"/>
      <c r="B742" s="422"/>
      <c r="C742" s="422"/>
      <c r="D742" t="s">
        <v>215</v>
      </c>
      <c r="E742" s="2">
        <v>150</v>
      </c>
      <c r="G742" s="2">
        <f t="shared" si="11"/>
        <v>643.5</v>
      </c>
      <c r="H742" s="421"/>
      <c r="I742"/>
      <c r="K742" s="2"/>
    </row>
    <row r="743" spans="1:12">
      <c r="A743" s="3">
        <v>44895</v>
      </c>
      <c r="B743" s="422" t="s">
        <v>93</v>
      </c>
      <c r="C743" s="422" t="s">
        <v>26</v>
      </c>
      <c r="D743" t="s">
        <v>14</v>
      </c>
      <c r="F743" s="2">
        <v>60</v>
      </c>
      <c r="G743" s="2">
        <f t="shared" si="11"/>
        <v>583.5</v>
      </c>
      <c r="H743" s="422"/>
      <c r="I743"/>
      <c r="K743" s="2"/>
    </row>
    <row r="744" spans="1:12">
      <c r="A744" s="3">
        <v>44895</v>
      </c>
      <c r="B744" s="422" t="s">
        <v>93</v>
      </c>
      <c r="C744" s="422" t="s">
        <v>26</v>
      </c>
      <c r="D744" t="s">
        <v>15</v>
      </c>
      <c r="E744" s="5"/>
      <c r="F744" s="23">
        <v>5</v>
      </c>
      <c r="G744" s="2">
        <f t="shared" si="11"/>
        <v>578.5</v>
      </c>
      <c r="I744"/>
      <c r="K744" s="2"/>
    </row>
    <row r="745" spans="1:12">
      <c r="A745" s="3">
        <v>44958</v>
      </c>
      <c r="B745" s="422" t="s">
        <v>255</v>
      </c>
      <c r="C745" s="422" t="s">
        <v>26</v>
      </c>
      <c r="D745" t="s">
        <v>12</v>
      </c>
      <c r="E745" s="5"/>
      <c r="F745" s="2">
        <v>408</v>
      </c>
      <c r="G745" s="2">
        <f t="shared" si="11"/>
        <v>170.5</v>
      </c>
      <c r="I745"/>
      <c r="K745" s="2"/>
    </row>
    <row r="746" spans="1:12">
      <c r="A746" s="3">
        <v>44958</v>
      </c>
      <c r="B746" s="422" t="s">
        <v>255</v>
      </c>
      <c r="C746" s="422" t="s">
        <v>26</v>
      </c>
      <c r="D746" t="s">
        <v>13</v>
      </c>
      <c r="E746" s="5"/>
      <c r="F746" s="2">
        <v>20.5</v>
      </c>
      <c r="G746" s="2">
        <f t="shared" si="11"/>
        <v>150</v>
      </c>
      <c r="I746"/>
      <c r="K746" s="2"/>
    </row>
    <row r="747" spans="1:12">
      <c r="A747" s="3">
        <v>44958</v>
      </c>
      <c r="B747" s="422" t="s">
        <v>255</v>
      </c>
      <c r="C747" s="422" t="s">
        <v>26</v>
      </c>
      <c r="D747" t="s">
        <v>215</v>
      </c>
      <c r="E747" s="5"/>
      <c r="F747" s="2">
        <v>150</v>
      </c>
      <c r="G747" s="2">
        <f t="shared" si="11"/>
        <v>0</v>
      </c>
      <c r="I747"/>
      <c r="K747" s="2"/>
    </row>
    <row r="748" spans="1:12">
      <c r="A748" s="81">
        <v>44926</v>
      </c>
      <c r="B748" s="421" t="s">
        <v>10</v>
      </c>
      <c r="C748" s="421" t="s">
        <v>27</v>
      </c>
      <c r="D748" t="s">
        <v>12</v>
      </c>
      <c r="E748" s="2">
        <v>466.4</v>
      </c>
      <c r="G748" s="2">
        <f t="shared" si="11"/>
        <v>466.4</v>
      </c>
      <c r="H748" s="421"/>
      <c r="I748"/>
      <c r="J748" s="2"/>
      <c r="K748" s="2"/>
      <c r="L748" s="28"/>
    </row>
    <row r="749" spans="1:12">
      <c r="A749" s="70"/>
      <c r="B749" s="422"/>
      <c r="C749" s="422"/>
      <c r="D749" t="s">
        <v>13</v>
      </c>
      <c r="E749" s="2">
        <v>17.8</v>
      </c>
      <c r="G749" s="2">
        <f t="shared" si="11"/>
        <v>484.2</v>
      </c>
      <c r="H749" s="422"/>
      <c r="I749"/>
      <c r="J749" s="2"/>
      <c r="K749" s="2"/>
    </row>
    <row r="750" spans="1:12">
      <c r="A750" s="70"/>
      <c r="B750" s="422"/>
      <c r="C750" s="422"/>
      <c r="D750" t="s">
        <v>14</v>
      </c>
      <c r="E750" s="2">
        <v>60</v>
      </c>
      <c r="G750" s="2">
        <f t="shared" si="11"/>
        <v>544.20000000000005</v>
      </c>
      <c r="I750"/>
      <c r="K750" s="2"/>
    </row>
    <row r="751" spans="1:12">
      <c r="A751" s="70"/>
      <c r="B751" s="422"/>
      <c r="C751" s="422"/>
      <c r="D751" t="s">
        <v>15</v>
      </c>
      <c r="E751" s="2">
        <v>5</v>
      </c>
      <c r="G751" s="2">
        <f t="shared" si="11"/>
        <v>549.20000000000005</v>
      </c>
      <c r="H751" s="421"/>
      <c r="I751"/>
      <c r="L751" s="2"/>
    </row>
    <row r="752" spans="1:12">
      <c r="A752" s="70"/>
      <c r="B752" s="422"/>
      <c r="C752" s="422"/>
      <c r="D752" t="s">
        <v>215</v>
      </c>
      <c r="E752" s="2">
        <v>150</v>
      </c>
      <c r="G752" s="2">
        <f t="shared" si="11"/>
        <v>699.2</v>
      </c>
      <c r="I752"/>
      <c r="L752" s="2"/>
    </row>
    <row r="753" spans="1:12">
      <c r="A753" s="70">
        <v>44926</v>
      </c>
      <c r="B753" s="422" t="s">
        <v>76</v>
      </c>
      <c r="C753" s="422" t="s">
        <v>27</v>
      </c>
      <c r="D753" t="s">
        <v>14</v>
      </c>
      <c r="F753" s="2">
        <v>60</v>
      </c>
      <c r="G753" s="2">
        <f t="shared" si="11"/>
        <v>639.20000000000005</v>
      </c>
      <c r="I753"/>
      <c r="J753" s="2"/>
    </row>
    <row r="754" spans="1:12">
      <c r="A754" s="70">
        <v>44926</v>
      </c>
      <c r="B754" s="422" t="s">
        <v>76</v>
      </c>
      <c r="C754" s="422" t="s">
        <v>27</v>
      </c>
      <c r="D754" t="s">
        <v>15</v>
      </c>
      <c r="F754" s="2">
        <v>5</v>
      </c>
      <c r="G754" s="2">
        <f t="shared" si="11"/>
        <v>634.20000000000005</v>
      </c>
    </row>
    <row r="755" spans="1:12">
      <c r="A755" s="3">
        <v>44958</v>
      </c>
      <c r="B755" s="422" t="s">
        <v>255</v>
      </c>
      <c r="C755" s="422" t="s">
        <v>27</v>
      </c>
      <c r="D755" t="s">
        <v>12</v>
      </c>
      <c r="F755" s="2">
        <v>361.5</v>
      </c>
      <c r="G755" s="2">
        <f t="shared" si="11"/>
        <v>272.70000000000005</v>
      </c>
    </row>
    <row r="756" spans="1:12">
      <c r="A756" s="3">
        <v>44992</v>
      </c>
      <c r="B756" s="422">
        <v>26569</v>
      </c>
      <c r="C756" s="422" t="s">
        <v>27</v>
      </c>
      <c r="D756" t="s">
        <v>12</v>
      </c>
      <c r="F756" s="2">
        <v>104.9</v>
      </c>
      <c r="G756" s="2">
        <f t="shared" si="11"/>
        <v>167.80000000000004</v>
      </c>
    </row>
    <row r="757" spans="1:12">
      <c r="A757" s="3">
        <v>44992</v>
      </c>
      <c r="B757" s="422">
        <v>26569</v>
      </c>
      <c r="C757" s="422" t="s">
        <v>27</v>
      </c>
      <c r="D757" t="s">
        <v>13</v>
      </c>
      <c r="F757" s="2">
        <v>17.8</v>
      </c>
      <c r="G757" s="2">
        <f t="shared" si="11"/>
        <v>150.00000000000003</v>
      </c>
    </row>
    <row r="758" spans="1:12">
      <c r="A758" s="3">
        <v>44992</v>
      </c>
      <c r="B758" s="422">
        <v>26569</v>
      </c>
      <c r="C758" s="422" t="s">
        <v>27</v>
      </c>
      <c r="D758" t="s">
        <v>215</v>
      </c>
      <c r="F758" s="2">
        <v>150</v>
      </c>
      <c r="G758" s="2">
        <f t="shared" si="11"/>
        <v>0</v>
      </c>
    </row>
    <row r="759" spans="1:12">
      <c r="A759" s="31">
        <v>44957</v>
      </c>
      <c r="B759" s="421" t="s">
        <v>10</v>
      </c>
      <c r="C759" s="421" t="s">
        <v>11</v>
      </c>
      <c r="D759" t="s">
        <v>12</v>
      </c>
      <c r="E759" s="196">
        <v>398</v>
      </c>
      <c r="F759" s="196"/>
      <c r="G759" s="2">
        <f t="shared" si="11"/>
        <v>398</v>
      </c>
      <c r="J759" s="5"/>
      <c r="K759" s="5"/>
      <c r="L759" s="2"/>
    </row>
    <row r="760" spans="1:12">
      <c r="B760" s="422"/>
      <c r="C760" s="422"/>
      <c r="D760" t="s">
        <v>13</v>
      </c>
      <c r="E760" s="196">
        <v>15.1</v>
      </c>
      <c r="F760" s="196"/>
      <c r="G760" s="2">
        <f t="shared" si="11"/>
        <v>413.1</v>
      </c>
    </row>
    <row r="761" spans="1:12">
      <c r="B761" s="422"/>
      <c r="C761" s="422"/>
      <c r="D761" t="s">
        <v>14</v>
      </c>
      <c r="E761" s="196">
        <v>60</v>
      </c>
      <c r="F761" s="196"/>
      <c r="G761" s="2">
        <f t="shared" si="11"/>
        <v>473.1</v>
      </c>
    </row>
    <row r="762" spans="1:12">
      <c r="B762" s="422"/>
      <c r="C762" s="422"/>
      <c r="D762" t="s">
        <v>15</v>
      </c>
      <c r="E762" s="196">
        <v>5</v>
      </c>
      <c r="F762" s="196"/>
      <c r="G762" s="2">
        <f t="shared" si="11"/>
        <v>478.1</v>
      </c>
      <c r="H762" s="421"/>
      <c r="I762"/>
      <c r="J762" s="2"/>
    </row>
    <row r="763" spans="1:12">
      <c r="B763" s="422"/>
      <c r="C763" s="422"/>
      <c r="D763" t="s">
        <v>215</v>
      </c>
      <c r="E763" s="2">
        <v>150</v>
      </c>
      <c r="F763" s="196"/>
      <c r="G763" s="2">
        <f t="shared" si="11"/>
        <v>628.1</v>
      </c>
      <c r="H763" s="422"/>
      <c r="I763"/>
      <c r="J763" s="2"/>
    </row>
    <row r="764" spans="1:12">
      <c r="A764" s="3">
        <v>44957</v>
      </c>
      <c r="B764" s="422" t="s">
        <v>77</v>
      </c>
      <c r="C764" s="422" t="s">
        <v>11</v>
      </c>
      <c r="D764" t="s">
        <v>14</v>
      </c>
      <c r="E764" s="196"/>
      <c r="F764" s="196">
        <v>60</v>
      </c>
      <c r="G764" s="2">
        <f t="shared" si="11"/>
        <v>568.1</v>
      </c>
      <c r="I764"/>
      <c r="J764" s="2"/>
    </row>
    <row r="765" spans="1:12">
      <c r="A765" s="3">
        <v>44957</v>
      </c>
      <c r="B765" s="422" t="s">
        <v>77</v>
      </c>
      <c r="C765" s="422" t="s">
        <v>11</v>
      </c>
      <c r="D765" t="s">
        <v>15</v>
      </c>
      <c r="E765" s="196"/>
      <c r="F765" s="196">
        <v>5</v>
      </c>
      <c r="G765" s="2">
        <f t="shared" si="11"/>
        <v>563.1</v>
      </c>
      <c r="H765" s="421"/>
      <c r="I765"/>
      <c r="J765" s="196"/>
    </row>
    <row r="766" spans="1:12">
      <c r="A766" s="3">
        <v>44992</v>
      </c>
      <c r="B766" s="422">
        <v>26569</v>
      </c>
      <c r="C766" s="422" t="s">
        <v>11</v>
      </c>
      <c r="D766" t="s">
        <v>12</v>
      </c>
      <c r="E766" s="196"/>
      <c r="F766" s="196">
        <v>398</v>
      </c>
      <c r="G766" s="2">
        <f t="shared" si="11"/>
        <v>165.10000000000002</v>
      </c>
      <c r="H766" s="421"/>
      <c r="I766"/>
      <c r="J766" s="196"/>
    </row>
    <row r="767" spans="1:12">
      <c r="A767" s="3">
        <v>44992</v>
      </c>
      <c r="B767" s="422">
        <v>26569</v>
      </c>
      <c r="C767" s="422" t="s">
        <v>11</v>
      </c>
      <c r="D767" t="s">
        <v>13</v>
      </c>
      <c r="E767" s="196"/>
      <c r="F767" s="196">
        <v>15.1</v>
      </c>
      <c r="G767" s="2">
        <f t="shared" si="11"/>
        <v>150.00000000000003</v>
      </c>
      <c r="H767" s="421"/>
      <c r="I767"/>
      <c r="J767" s="196"/>
    </row>
    <row r="768" spans="1:12">
      <c r="A768" s="3">
        <v>44992</v>
      </c>
      <c r="B768" s="422">
        <v>26569</v>
      </c>
      <c r="C768" s="422" t="s">
        <v>11</v>
      </c>
      <c r="D768" t="s">
        <v>215</v>
      </c>
      <c r="E768" s="196"/>
      <c r="F768" s="2">
        <v>150</v>
      </c>
      <c r="G768" s="2">
        <f t="shared" si="11"/>
        <v>0</v>
      </c>
      <c r="H768" s="421"/>
      <c r="I768"/>
      <c r="J768" s="196"/>
    </row>
    <row r="769" spans="1:10">
      <c r="A769" s="81">
        <v>44985</v>
      </c>
      <c r="B769" s="421" t="s">
        <v>10</v>
      </c>
      <c r="C769" s="421" t="s">
        <v>17</v>
      </c>
      <c r="D769" t="s">
        <v>12</v>
      </c>
      <c r="E769" s="195">
        <v>454.2</v>
      </c>
      <c r="F769" s="195"/>
      <c r="G769" s="2">
        <f t="shared" si="11"/>
        <v>454.2</v>
      </c>
      <c r="H769" s="422"/>
      <c r="I769"/>
      <c r="J769" s="196"/>
    </row>
    <row r="770" spans="1:10">
      <c r="A770" s="70"/>
      <c r="B770" s="422"/>
      <c r="C770" s="422"/>
      <c r="D770" t="s">
        <v>13</v>
      </c>
      <c r="E770" s="195">
        <v>22.3</v>
      </c>
      <c r="F770" s="195"/>
      <c r="G770" s="2">
        <f t="shared" si="11"/>
        <v>476.5</v>
      </c>
      <c r="I770"/>
      <c r="J770" s="2"/>
    </row>
    <row r="771" spans="1:10">
      <c r="A771" s="70"/>
      <c r="B771" s="422"/>
      <c r="C771" s="422"/>
      <c r="D771" t="s">
        <v>14</v>
      </c>
      <c r="E771" s="195">
        <v>56</v>
      </c>
      <c r="F771" s="195"/>
      <c r="G771" s="2">
        <f t="shared" si="11"/>
        <v>532.5</v>
      </c>
      <c r="H771" s="421"/>
      <c r="I771"/>
      <c r="J771" s="2"/>
    </row>
    <row r="772" spans="1:10">
      <c r="A772" s="70"/>
      <c r="B772" s="422"/>
      <c r="C772" s="422"/>
      <c r="D772" t="s">
        <v>15</v>
      </c>
      <c r="E772" s="195">
        <v>5</v>
      </c>
      <c r="F772" s="195"/>
      <c r="G772" s="2">
        <f t="shared" si="11"/>
        <v>537.5</v>
      </c>
    </row>
    <row r="773" spans="1:10">
      <c r="A773" s="70"/>
      <c r="B773" s="422"/>
      <c r="C773" s="422"/>
      <c r="D773" t="s">
        <v>215</v>
      </c>
      <c r="E773" s="2">
        <v>150</v>
      </c>
      <c r="F773" s="195"/>
      <c r="G773" s="2">
        <f t="shared" si="11"/>
        <v>687.5</v>
      </c>
    </row>
    <row r="774" spans="1:10">
      <c r="A774" s="70">
        <v>44985</v>
      </c>
      <c r="B774" s="422" t="s">
        <v>78</v>
      </c>
      <c r="C774" s="422" t="s">
        <v>17</v>
      </c>
      <c r="D774" t="s">
        <v>14</v>
      </c>
      <c r="E774" s="195"/>
      <c r="F774" s="195">
        <v>56</v>
      </c>
      <c r="G774" s="2">
        <f t="shared" si="11"/>
        <v>631.5</v>
      </c>
      <c r="J774" s="5"/>
    </row>
    <row r="775" spans="1:10">
      <c r="A775" s="70">
        <v>44985</v>
      </c>
      <c r="B775" s="422" t="s">
        <v>78</v>
      </c>
      <c r="C775" s="422" t="s">
        <v>17</v>
      </c>
      <c r="D775" t="s">
        <v>15</v>
      </c>
      <c r="E775" s="195"/>
      <c r="F775" s="195">
        <v>5</v>
      </c>
      <c r="G775" s="2">
        <f t="shared" si="11"/>
        <v>626.5</v>
      </c>
    </row>
    <row r="776" spans="1:10">
      <c r="A776" s="3">
        <v>44992</v>
      </c>
      <c r="B776" s="422">
        <v>26569</v>
      </c>
      <c r="C776" s="422" t="s">
        <v>17</v>
      </c>
      <c r="D776" t="s">
        <v>215</v>
      </c>
      <c r="F776" s="2">
        <v>150</v>
      </c>
      <c r="G776" s="2">
        <f t="shared" si="11"/>
        <v>476.5</v>
      </c>
    </row>
    <row r="777" spans="1:10">
      <c r="A777" s="3">
        <v>45009</v>
      </c>
      <c r="B777" s="422">
        <v>26655</v>
      </c>
      <c r="C777" s="422" t="s">
        <v>17</v>
      </c>
      <c r="D777" t="s">
        <v>12</v>
      </c>
      <c r="F777" s="2">
        <v>454.2</v>
      </c>
      <c r="G777" s="2">
        <f t="shared" si="11"/>
        <v>22.300000000000011</v>
      </c>
    </row>
    <row r="778" spans="1:10">
      <c r="A778" s="3">
        <v>45009</v>
      </c>
      <c r="B778" s="422">
        <v>26655</v>
      </c>
      <c r="C778" s="422" t="s">
        <v>17</v>
      </c>
      <c r="D778" t="s">
        <v>13</v>
      </c>
      <c r="F778" s="2">
        <v>22.3</v>
      </c>
      <c r="G778" s="2">
        <f t="shared" si="11"/>
        <v>0</v>
      </c>
    </row>
    <row r="779" spans="1:10">
      <c r="A779" s="81">
        <v>45016</v>
      </c>
      <c r="B779" s="421" t="s">
        <v>10</v>
      </c>
      <c r="C779" s="421" t="s">
        <v>18</v>
      </c>
      <c r="D779" t="s">
        <v>12</v>
      </c>
      <c r="E779" s="196">
        <v>405.5</v>
      </c>
      <c r="F779" s="196"/>
      <c r="G779" s="2">
        <f t="shared" si="11"/>
        <v>405.5</v>
      </c>
    </row>
    <row r="780" spans="1:10">
      <c r="A780" s="70"/>
      <c r="B780" s="422"/>
      <c r="C780" s="422"/>
      <c r="D780" t="s">
        <v>13</v>
      </c>
      <c r="E780" s="196">
        <v>19</v>
      </c>
      <c r="F780" s="196"/>
      <c r="G780" s="2">
        <f t="shared" si="11"/>
        <v>424.5</v>
      </c>
    </row>
    <row r="781" spans="1:10">
      <c r="A781" s="70"/>
      <c r="B781" s="422"/>
      <c r="C781" s="422"/>
      <c r="D781" t="s">
        <v>14</v>
      </c>
      <c r="E781" s="196">
        <v>60</v>
      </c>
      <c r="F781" s="196"/>
      <c r="G781" s="2">
        <f t="shared" si="11"/>
        <v>484.5</v>
      </c>
    </row>
    <row r="782" spans="1:10">
      <c r="A782" s="70"/>
      <c r="B782" s="422"/>
      <c r="C782" s="422"/>
      <c r="D782" t="s">
        <v>15</v>
      </c>
      <c r="E782" s="196">
        <v>5</v>
      </c>
      <c r="F782" s="196"/>
      <c r="G782" s="2">
        <f t="shared" ref="G782:G796" si="12">+G781+E782-F782</f>
        <v>489.5</v>
      </c>
    </row>
    <row r="783" spans="1:10">
      <c r="A783" s="70"/>
      <c r="B783" s="422"/>
      <c r="C783" s="422"/>
      <c r="D783" t="s">
        <v>215</v>
      </c>
      <c r="E783" s="2">
        <v>150</v>
      </c>
      <c r="F783" s="196"/>
      <c r="G783" s="2">
        <f t="shared" si="12"/>
        <v>639.5</v>
      </c>
    </row>
    <row r="784" spans="1:10">
      <c r="A784" s="70"/>
      <c r="B784" s="422"/>
      <c r="C784" s="422"/>
      <c r="D784" t="s">
        <v>203</v>
      </c>
      <c r="E784" s="2">
        <v>102.5</v>
      </c>
      <c r="F784" s="196"/>
      <c r="G784" s="2">
        <f t="shared" si="12"/>
        <v>742</v>
      </c>
    </row>
    <row r="785" spans="1:11">
      <c r="A785" s="70">
        <v>45016</v>
      </c>
      <c r="B785" s="422" t="s">
        <v>81</v>
      </c>
      <c r="C785" s="422" t="s">
        <v>18</v>
      </c>
      <c r="D785" t="s">
        <v>14</v>
      </c>
      <c r="E785" s="196"/>
      <c r="F785" s="196">
        <v>60</v>
      </c>
      <c r="G785" s="2">
        <f t="shared" si="12"/>
        <v>682</v>
      </c>
    </row>
    <row r="786" spans="1:11">
      <c r="A786" s="70">
        <v>45016</v>
      </c>
      <c r="B786" s="422" t="s">
        <v>81</v>
      </c>
      <c r="C786" s="422" t="s">
        <v>18</v>
      </c>
      <c r="D786" t="s">
        <v>15</v>
      </c>
      <c r="E786" s="196"/>
      <c r="F786" s="196">
        <v>5</v>
      </c>
      <c r="G786" s="2">
        <f t="shared" si="12"/>
        <v>677</v>
      </c>
    </row>
    <row r="787" spans="1:11">
      <c r="A787" s="70">
        <v>45049</v>
      </c>
      <c r="B787" s="422">
        <v>26822</v>
      </c>
      <c r="C787" s="422" t="s">
        <v>18</v>
      </c>
      <c r="D787" t="s">
        <v>12</v>
      </c>
      <c r="E787" s="196"/>
      <c r="F787" s="196">
        <v>405.5</v>
      </c>
      <c r="G787" s="2">
        <f t="shared" si="12"/>
        <v>271.5</v>
      </c>
    </row>
    <row r="788" spans="1:11">
      <c r="A788" s="70">
        <v>45049</v>
      </c>
      <c r="B788" s="422">
        <v>26822</v>
      </c>
      <c r="C788" s="422" t="s">
        <v>18</v>
      </c>
      <c r="D788" t="s">
        <v>13</v>
      </c>
      <c r="E788" s="196"/>
      <c r="F788" s="196">
        <v>19</v>
      </c>
      <c r="G788" s="2">
        <f t="shared" si="12"/>
        <v>252.5</v>
      </c>
    </row>
    <row r="789" spans="1:11">
      <c r="A789" s="70">
        <v>45049</v>
      </c>
      <c r="B789" s="422">
        <v>26822</v>
      </c>
      <c r="C789" s="422" t="s">
        <v>18</v>
      </c>
      <c r="D789" t="s">
        <v>215</v>
      </c>
      <c r="E789" s="196"/>
      <c r="F789" s="2">
        <v>150</v>
      </c>
      <c r="G789" s="2">
        <f t="shared" si="12"/>
        <v>102.5</v>
      </c>
    </row>
    <row r="790" spans="1:11">
      <c r="A790" s="70">
        <v>45111</v>
      </c>
      <c r="B790" s="422">
        <v>27103</v>
      </c>
      <c r="C790" s="422" t="s">
        <v>18</v>
      </c>
      <c r="D790" t="s">
        <v>215</v>
      </c>
      <c r="E790" s="196"/>
      <c r="F790" s="2">
        <v>102.5</v>
      </c>
      <c r="G790" s="2">
        <f t="shared" si="12"/>
        <v>0</v>
      </c>
    </row>
    <row r="791" spans="1:11">
      <c r="A791" s="81">
        <v>45046</v>
      </c>
      <c r="B791" s="421" t="s">
        <v>10</v>
      </c>
      <c r="C791" s="421" t="s">
        <v>19</v>
      </c>
      <c r="D791" t="s">
        <v>12</v>
      </c>
      <c r="E791" s="207">
        <v>424.2</v>
      </c>
      <c r="F791" s="207"/>
      <c r="G791" s="2">
        <f t="shared" si="12"/>
        <v>424.2</v>
      </c>
    </row>
    <row r="792" spans="1:11">
      <c r="A792" s="70"/>
      <c r="B792" s="422"/>
      <c r="C792" s="422"/>
      <c r="D792" t="s">
        <v>13</v>
      </c>
      <c r="E792" s="207">
        <v>17.7</v>
      </c>
      <c r="F792" s="207"/>
      <c r="G792" s="2">
        <f t="shared" si="12"/>
        <v>441.9</v>
      </c>
    </row>
    <row r="793" spans="1:11">
      <c r="A793" s="70"/>
      <c r="B793" s="422"/>
      <c r="C793" s="422"/>
      <c r="D793" t="s">
        <v>14</v>
      </c>
      <c r="E793" s="207">
        <v>60</v>
      </c>
      <c r="F793" s="207"/>
      <c r="G793" s="2">
        <f t="shared" si="12"/>
        <v>501.9</v>
      </c>
      <c r="I793" s="421"/>
      <c r="K793" s="2"/>
    </row>
    <row r="794" spans="1:11">
      <c r="A794" s="70"/>
      <c r="B794" s="422"/>
      <c r="C794" s="422"/>
      <c r="D794" t="s">
        <v>15</v>
      </c>
      <c r="E794" s="207">
        <v>5</v>
      </c>
      <c r="F794" s="207"/>
      <c r="G794" s="2">
        <f t="shared" si="12"/>
        <v>506.9</v>
      </c>
      <c r="I794" s="421"/>
      <c r="K794" s="207"/>
    </row>
    <row r="795" spans="1:11">
      <c r="A795" s="70"/>
      <c r="B795" s="422"/>
      <c r="C795" s="422"/>
      <c r="D795" t="s">
        <v>215</v>
      </c>
      <c r="E795" s="2">
        <v>150</v>
      </c>
      <c r="F795" s="207"/>
      <c r="G795" s="2">
        <f t="shared" si="12"/>
        <v>656.9</v>
      </c>
      <c r="I795" s="422"/>
      <c r="K795" s="207"/>
    </row>
    <row r="796" spans="1:11">
      <c r="A796" s="70">
        <v>45046</v>
      </c>
      <c r="B796" s="422" t="s">
        <v>83</v>
      </c>
      <c r="C796" s="422" t="s">
        <v>19</v>
      </c>
      <c r="D796" t="s">
        <v>14</v>
      </c>
      <c r="E796" s="207"/>
      <c r="F796" s="207">
        <v>60</v>
      </c>
      <c r="G796" s="2">
        <f t="shared" si="12"/>
        <v>596.9</v>
      </c>
      <c r="K796" s="2"/>
    </row>
    <row r="797" spans="1:11">
      <c r="A797" s="70">
        <v>45046</v>
      </c>
      <c r="B797" s="422" t="s">
        <v>83</v>
      </c>
      <c r="C797" s="422" t="s">
        <v>19</v>
      </c>
      <c r="D797" t="s">
        <v>15</v>
      </c>
      <c r="E797" s="207"/>
      <c r="F797" s="207">
        <v>5</v>
      </c>
      <c r="G797" s="2">
        <f t="shared" ref="G797:G840" si="13">+G796+E797-F797</f>
        <v>591.9</v>
      </c>
      <c r="K797" s="5"/>
    </row>
    <row r="798" spans="1:11">
      <c r="A798" s="70">
        <v>45100</v>
      </c>
      <c r="B798" s="422">
        <v>26980</v>
      </c>
      <c r="C798" s="422" t="s">
        <v>19</v>
      </c>
      <c r="D798" t="s">
        <v>12</v>
      </c>
      <c r="E798" s="207"/>
      <c r="F798" s="207">
        <v>424.2</v>
      </c>
      <c r="G798" s="2">
        <f t="shared" si="13"/>
        <v>167.7</v>
      </c>
    </row>
    <row r="799" spans="1:11">
      <c r="A799" s="70">
        <v>45100</v>
      </c>
      <c r="B799" s="422">
        <v>26980</v>
      </c>
      <c r="C799" s="422" t="s">
        <v>19</v>
      </c>
      <c r="D799" t="s">
        <v>13</v>
      </c>
      <c r="E799" s="207"/>
      <c r="F799" s="207">
        <v>17.7</v>
      </c>
      <c r="G799" s="2">
        <f t="shared" si="13"/>
        <v>150</v>
      </c>
    </row>
    <row r="800" spans="1:11">
      <c r="A800" s="70">
        <v>45100</v>
      </c>
      <c r="B800" s="422">
        <v>26980</v>
      </c>
      <c r="C800" s="422" t="s">
        <v>19</v>
      </c>
      <c r="D800" t="s">
        <v>215</v>
      </c>
      <c r="E800" s="207"/>
      <c r="F800" s="207">
        <v>150</v>
      </c>
      <c r="G800" s="2">
        <f t="shared" si="13"/>
        <v>0</v>
      </c>
    </row>
    <row r="801" spans="1:7">
      <c r="A801" s="81">
        <v>45077</v>
      </c>
      <c r="B801" s="421" t="s">
        <v>10</v>
      </c>
      <c r="C801" s="421" t="s">
        <v>20</v>
      </c>
      <c r="D801" t="s">
        <v>12</v>
      </c>
      <c r="E801" s="207">
        <v>392.2</v>
      </c>
      <c r="F801" s="207"/>
      <c r="G801" s="2">
        <f>+G800+E801-F801</f>
        <v>392.2</v>
      </c>
    </row>
    <row r="802" spans="1:7">
      <c r="A802" s="70"/>
      <c r="B802" s="422"/>
      <c r="C802" s="422"/>
      <c r="D802" t="s">
        <v>13</v>
      </c>
      <c r="E802" s="207">
        <v>12.2</v>
      </c>
      <c r="F802" s="207"/>
      <c r="G802" s="2">
        <f t="shared" si="13"/>
        <v>404.4</v>
      </c>
    </row>
    <row r="803" spans="1:7">
      <c r="A803" s="70"/>
      <c r="B803" s="422"/>
      <c r="C803" s="422"/>
      <c r="D803" t="s">
        <v>14</v>
      </c>
      <c r="E803" s="207">
        <v>60</v>
      </c>
      <c r="F803" s="207"/>
      <c r="G803" s="2">
        <f t="shared" si="13"/>
        <v>464.4</v>
      </c>
    </row>
    <row r="804" spans="1:7">
      <c r="A804" s="70"/>
      <c r="B804" s="422"/>
      <c r="C804" s="422"/>
      <c r="D804" t="s">
        <v>15</v>
      </c>
      <c r="E804" s="207">
        <v>5</v>
      </c>
      <c r="F804" s="207"/>
      <c r="G804" s="2">
        <f t="shared" si="13"/>
        <v>469.4</v>
      </c>
    </row>
    <row r="805" spans="1:7">
      <c r="A805" s="70"/>
      <c r="B805" s="422"/>
      <c r="C805" s="422"/>
      <c r="D805" t="s">
        <v>215</v>
      </c>
      <c r="E805" s="2">
        <v>150</v>
      </c>
      <c r="F805" s="207"/>
      <c r="G805" s="2">
        <f t="shared" si="13"/>
        <v>619.4</v>
      </c>
    </row>
    <row r="806" spans="1:7">
      <c r="A806" s="70">
        <v>45077</v>
      </c>
      <c r="B806" s="422" t="s">
        <v>84</v>
      </c>
      <c r="C806" s="422" t="s">
        <v>20</v>
      </c>
      <c r="D806" t="s">
        <v>14</v>
      </c>
      <c r="E806" s="207"/>
      <c r="F806" s="207">
        <v>60</v>
      </c>
      <c r="G806" s="2">
        <f t="shared" si="13"/>
        <v>559.4</v>
      </c>
    </row>
    <row r="807" spans="1:7">
      <c r="A807" s="70">
        <v>45077</v>
      </c>
      <c r="B807" s="422" t="s">
        <v>84</v>
      </c>
      <c r="C807" s="422" t="s">
        <v>20</v>
      </c>
      <c r="D807" t="s">
        <v>15</v>
      </c>
      <c r="E807" s="207"/>
      <c r="F807" s="207">
        <v>5</v>
      </c>
      <c r="G807" s="2">
        <f t="shared" si="13"/>
        <v>554.4</v>
      </c>
    </row>
    <row r="808" spans="1:7">
      <c r="A808" s="70">
        <v>45111</v>
      </c>
      <c r="B808" s="422">
        <v>27103</v>
      </c>
      <c r="C808" s="422" t="s">
        <v>20</v>
      </c>
      <c r="D808" t="s">
        <v>12</v>
      </c>
      <c r="F808" s="207">
        <v>392.2</v>
      </c>
      <c r="G808" s="2">
        <f t="shared" si="13"/>
        <v>162.19999999999999</v>
      </c>
    </row>
    <row r="809" spans="1:7">
      <c r="A809" s="70">
        <v>45111</v>
      </c>
      <c r="B809" s="422">
        <v>27103</v>
      </c>
      <c r="C809" s="422" t="s">
        <v>20</v>
      </c>
      <c r="D809" t="s">
        <v>13</v>
      </c>
      <c r="F809" s="207">
        <v>12.2</v>
      </c>
      <c r="G809" s="2">
        <f t="shared" si="13"/>
        <v>150</v>
      </c>
    </row>
    <row r="810" spans="1:7">
      <c r="A810" s="70">
        <v>45111</v>
      </c>
      <c r="B810" s="422">
        <v>27103</v>
      </c>
      <c r="C810" s="422" t="s">
        <v>20</v>
      </c>
      <c r="D810" t="s">
        <v>215</v>
      </c>
      <c r="F810" s="2">
        <v>150</v>
      </c>
      <c r="G810" s="2">
        <f t="shared" si="13"/>
        <v>0</v>
      </c>
    </row>
    <row r="811" spans="1:7">
      <c r="A811" s="81">
        <v>45107</v>
      </c>
      <c r="B811" s="421" t="s">
        <v>10</v>
      </c>
      <c r="C811" s="421" t="s">
        <v>21</v>
      </c>
      <c r="D811" t="s">
        <v>12</v>
      </c>
      <c r="E811" s="207">
        <v>399.5</v>
      </c>
      <c r="F811" s="207"/>
      <c r="G811" s="2">
        <f t="shared" si="13"/>
        <v>399.5</v>
      </c>
    </row>
    <row r="812" spans="1:7">
      <c r="A812" s="70"/>
      <c r="B812" s="422"/>
      <c r="C812" s="422"/>
      <c r="D812" t="s">
        <v>13</v>
      </c>
      <c r="E812" s="207">
        <v>16.7</v>
      </c>
      <c r="F812" s="207"/>
      <c r="G812" s="2">
        <f t="shared" si="13"/>
        <v>416.2</v>
      </c>
    </row>
    <row r="813" spans="1:7">
      <c r="A813" s="70"/>
      <c r="B813" s="422"/>
      <c r="C813" s="422"/>
      <c r="D813" t="s">
        <v>14</v>
      </c>
      <c r="E813" s="207">
        <v>60</v>
      </c>
      <c r="F813" s="207"/>
      <c r="G813" s="2">
        <f t="shared" si="13"/>
        <v>476.2</v>
      </c>
    </row>
    <row r="814" spans="1:7">
      <c r="A814" s="70"/>
      <c r="B814" s="422"/>
      <c r="C814" s="422"/>
      <c r="D814" t="s">
        <v>15</v>
      </c>
      <c r="E814" s="207">
        <v>5</v>
      </c>
      <c r="F814" s="207"/>
      <c r="G814" s="2">
        <f t="shared" si="13"/>
        <v>481.2</v>
      </c>
    </row>
    <row r="815" spans="1:7">
      <c r="A815" s="70"/>
      <c r="B815" s="422"/>
      <c r="C815" s="422"/>
      <c r="D815" t="s">
        <v>215</v>
      </c>
      <c r="E815" s="2">
        <v>150</v>
      </c>
      <c r="F815" s="207"/>
      <c r="G815" s="2">
        <f t="shared" si="13"/>
        <v>631.20000000000005</v>
      </c>
    </row>
    <row r="816" spans="1:7">
      <c r="A816" s="70">
        <v>45107</v>
      </c>
      <c r="B816" s="422" t="s">
        <v>86</v>
      </c>
      <c r="C816" s="422" t="s">
        <v>21</v>
      </c>
      <c r="D816" t="s">
        <v>14</v>
      </c>
      <c r="E816" s="207"/>
      <c r="F816" s="207">
        <v>60</v>
      </c>
      <c r="G816" s="2">
        <f t="shared" si="13"/>
        <v>571.20000000000005</v>
      </c>
    </row>
    <row r="817" spans="1:12" ht="16.5" customHeight="1">
      <c r="A817" s="70">
        <v>45107</v>
      </c>
      <c r="B817" s="422" t="s">
        <v>86</v>
      </c>
      <c r="C817" s="422" t="s">
        <v>21</v>
      </c>
      <c r="D817" t="s">
        <v>15</v>
      </c>
      <c r="E817" s="207"/>
      <c r="F817" s="207">
        <v>5</v>
      </c>
      <c r="G817" s="2">
        <f t="shared" si="13"/>
        <v>566.20000000000005</v>
      </c>
    </row>
    <row r="818" spans="1:12" ht="16.5" customHeight="1">
      <c r="A818" s="70">
        <v>45142</v>
      </c>
      <c r="B818" s="422">
        <v>27304</v>
      </c>
      <c r="C818" s="422" t="s">
        <v>21</v>
      </c>
      <c r="D818" t="s">
        <v>12</v>
      </c>
      <c r="E818" s="207"/>
      <c r="F818" s="207">
        <v>399.5</v>
      </c>
      <c r="G818" s="2">
        <f t="shared" si="13"/>
        <v>166.70000000000005</v>
      </c>
    </row>
    <row r="819" spans="1:12" ht="16.5" customHeight="1">
      <c r="A819" s="70">
        <v>45142</v>
      </c>
      <c r="B819" s="422">
        <v>27304</v>
      </c>
      <c r="C819" s="422" t="s">
        <v>21</v>
      </c>
      <c r="D819" t="s">
        <v>13</v>
      </c>
      <c r="E819" s="207"/>
      <c r="F819" s="207">
        <v>16.7</v>
      </c>
      <c r="G819" s="2">
        <f t="shared" si="13"/>
        <v>150.00000000000006</v>
      </c>
    </row>
    <row r="820" spans="1:12" ht="16.5" customHeight="1">
      <c r="A820" s="70">
        <v>45142</v>
      </c>
      <c r="B820" s="422">
        <v>27304</v>
      </c>
      <c r="C820" s="422" t="s">
        <v>21</v>
      </c>
      <c r="D820" t="s">
        <v>215</v>
      </c>
      <c r="E820" s="207"/>
      <c r="F820" s="2">
        <v>150</v>
      </c>
      <c r="G820" s="2">
        <f t="shared" si="13"/>
        <v>0</v>
      </c>
    </row>
    <row r="821" spans="1:12">
      <c r="A821" s="81">
        <v>45138</v>
      </c>
      <c r="B821" s="421" t="s">
        <v>10</v>
      </c>
      <c r="C821" s="421" t="s">
        <v>22</v>
      </c>
      <c r="D821" t="s">
        <v>12</v>
      </c>
      <c r="E821" s="207">
        <v>376.4</v>
      </c>
      <c r="F821" s="207"/>
      <c r="G821" s="2">
        <f t="shared" si="13"/>
        <v>376.4</v>
      </c>
    </row>
    <row r="822" spans="1:12">
      <c r="A822" s="70"/>
      <c r="B822" s="422"/>
      <c r="C822" s="422"/>
      <c r="D822" t="s">
        <v>13</v>
      </c>
      <c r="E822" s="207">
        <v>11.7</v>
      </c>
      <c r="F822" s="207"/>
      <c r="G822" s="2">
        <f t="shared" si="13"/>
        <v>388.09999999999997</v>
      </c>
    </row>
    <row r="823" spans="1:12">
      <c r="A823" s="70"/>
      <c r="B823" s="422"/>
      <c r="C823" s="422"/>
      <c r="D823" t="s">
        <v>14</v>
      </c>
      <c r="E823" s="207">
        <v>60</v>
      </c>
      <c r="F823" s="207"/>
      <c r="G823" s="2">
        <f t="shared" si="13"/>
        <v>448.09999999999997</v>
      </c>
    </row>
    <row r="824" spans="1:12">
      <c r="A824" s="70"/>
      <c r="B824" s="422"/>
      <c r="C824" s="422"/>
      <c r="D824" t="s">
        <v>15</v>
      </c>
      <c r="E824" s="207">
        <v>5</v>
      </c>
      <c r="F824" s="207"/>
      <c r="G824" s="2">
        <f t="shared" si="13"/>
        <v>453.09999999999997</v>
      </c>
      <c r="I824" s="421"/>
      <c r="K824" s="207"/>
    </row>
    <row r="825" spans="1:12">
      <c r="A825" s="70"/>
      <c r="B825" s="422"/>
      <c r="C825" s="422"/>
      <c r="D825" t="s">
        <v>215</v>
      </c>
      <c r="E825" s="2">
        <v>150</v>
      </c>
      <c r="F825" s="207"/>
      <c r="G825" s="2">
        <f t="shared" si="13"/>
        <v>603.09999999999991</v>
      </c>
      <c r="I825" s="422"/>
      <c r="K825" s="207"/>
    </row>
    <row r="826" spans="1:12">
      <c r="A826" s="70"/>
      <c r="B826" s="422"/>
      <c r="C826" s="422"/>
      <c r="D826" t="s">
        <v>189</v>
      </c>
      <c r="E826" s="2">
        <v>102.5</v>
      </c>
      <c r="F826" s="207"/>
      <c r="G826" s="2">
        <f t="shared" si="13"/>
        <v>705.59999999999991</v>
      </c>
      <c r="I826" s="422"/>
      <c r="K826" s="207"/>
    </row>
    <row r="827" spans="1:12">
      <c r="A827" s="70">
        <v>45138</v>
      </c>
      <c r="B827" s="422" t="s">
        <v>87</v>
      </c>
      <c r="C827" s="422" t="s">
        <v>22</v>
      </c>
      <c r="D827" t="s">
        <v>14</v>
      </c>
      <c r="E827" s="207"/>
      <c r="F827" s="207">
        <v>60</v>
      </c>
      <c r="G827" s="2">
        <f t="shared" si="13"/>
        <v>645.59999999999991</v>
      </c>
      <c r="I827" s="422"/>
      <c r="K827" s="2"/>
    </row>
    <row r="828" spans="1:12">
      <c r="A828" s="70">
        <v>45138</v>
      </c>
      <c r="B828" s="422" t="s">
        <v>87</v>
      </c>
      <c r="C828" s="422" t="s">
        <v>22</v>
      </c>
      <c r="D828" t="s">
        <v>15</v>
      </c>
      <c r="E828" s="207"/>
      <c r="F828" s="207">
        <v>5</v>
      </c>
      <c r="G828" s="2">
        <f t="shared" si="13"/>
        <v>640.59999999999991</v>
      </c>
      <c r="I828" s="422"/>
      <c r="K828" s="207"/>
    </row>
    <row r="829" spans="1:12">
      <c r="A829" s="3">
        <v>45175</v>
      </c>
      <c r="B829" s="422">
        <v>27410</v>
      </c>
      <c r="C829" s="422" t="s">
        <v>22</v>
      </c>
      <c r="D829" t="s">
        <v>12</v>
      </c>
      <c r="E829" s="207"/>
      <c r="F829" s="207">
        <v>376.4</v>
      </c>
      <c r="G829" s="2">
        <f>+G828+E829-F829</f>
        <v>264.19999999999993</v>
      </c>
      <c r="I829" s="421" t="s">
        <v>22</v>
      </c>
      <c r="J829" t="s">
        <v>189</v>
      </c>
      <c r="K829" s="2">
        <v>102.5</v>
      </c>
      <c r="L829" s="28"/>
    </row>
    <row r="830" spans="1:12">
      <c r="A830" s="3">
        <v>45175</v>
      </c>
      <c r="B830" s="422">
        <v>27410</v>
      </c>
      <c r="C830" s="422" t="s">
        <v>22</v>
      </c>
      <c r="D830" t="s">
        <v>13</v>
      </c>
      <c r="E830" s="207"/>
      <c r="F830" s="207">
        <v>11.7</v>
      </c>
      <c r="G830" s="2">
        <f>+G829+E830-F830</f>
        <v>252.49999999999994</v>
      </c>
      <c r="I830" s="421" t="s">
        <v>23</v>
      </c>
      <c r="J830" t="s">
        <v>12</v>
      </c>
      <c r="K830" s="207">
        <v>360</v>
      </c>
    </row>
    <row r="831" spans="1:12">
      <c r="A831" s="3">
        <v>45175</v>
      </c>
      <c r="B831" s="422">
        <v>27410</v>
      </c>
      <c r="C831" s="422" t="s">
        <v>22</v>
      </c>
      <c r="D831" t="s">
        <v>256</v>
      </c>
      <c r="F831" s="2">
        <v>150</v>
      </c>
      <c r="G831" s="2">
        <f>+G830+E831-F831</f>
        <v>102.49999999999994</v>
      </c>
      <c r="I831" s="422"/>
      <c r="J831" t="s">
        <v>13</v>
      </c>
      <c r="K831" s="207">
        <v>16.5</v>
      </c>
    </row>
    <row r="832" spans="1:12">
      <c r="A832" s="3">
        <v>45202</v>
      </c>
      <c r="B832" s="422">
        <v>27564</v>
      </c>
      <c r="C832" s="422" t="s">
        <v>22</v>
      </c>
      <c r="D832" t="s">
        <v>189</v>
      </c>
      <c r="F832" s="2">
        <v>102.5</v>
      </c>
      <c r="G832" s="2">
        <f>+G831+E832-F832</f>
        <v>0</v>
      </c>
      <c r="I832" s="422"/>
      <c r="K832" s="207"/>
    </row>
    <row r="833" spans="1:11">
      <c r="A833" s="31">
        <v>45169</v>
      </c>
      <c r="B833" s="421" t="s">
        <v>10</v>
      </c>
      <c r="C833" s="421" t="s">
        <v>23</v>
      </c>
      <c r="D833" t="s">
        <v>12</v>
      </c>
      <c r="E833" s="207">
        <v>360</v>
      </c>
      <c r="F833" s="207"/>
      <c r="G833" s="2">
        <f>+G832+E833-F833</f>
        <v>360</v>
      </c>
      <c r="J833" t="s">
        <v>215</v>
      </c>
      <c r="K833" s="2">
        <v>150</v>
      </c>
    </row>
    <row r="834" spans="1:11">
      <c r="B834" s="422"/>
      <c r="C834" s="422"/>
      <c r="D834" t="s">
        <v>13</v>
      </c>
      <c r="E834" s="207">
        <v>16.5</v>
      </c>
      <c r="F834" s="207"/>
      <c r="G834" s="2">
        <f>+G833+E834-F834</f>
        <v>376.5</v>
      </c>
      <c r="K834" s="5">
        <f>SUM(K829:K833)</f>
        <v>629</v>
      </c>
    </row>
    <row r="835" spans="1:11">
      <c r="B835" s="422"/>
      <c r="C835" s="422"/>
      <c r="D835" t="s">
        <v>14</v>
      </c>
      <c r="E835" s="207">
        <v>60</v>
      </c>
      <c r="F835" s="207"/>
      <c r="G835" s="2">
        <f>+G834+E835-F835</f>
        <v>436.5</v>
      </c>
    </row>
    <row r="836" spans="1:11">
      <c r="B836" s="422"/>
      <c r="C836" s="422"/>
      <c r="D836" t="s">
        <v>15</v>
      </c>
      <c r="E836" s="207">
        <v>5</v>
      </c>
      <c r="F836" s="207"/>
      <c r="G836" s="2">
        <f>+G835+E836-F836</f>
        <v>441.5</v>
      </c>
    </row>
    <row r="837" spans="1:11">
      <c r="B837" s="422"/>
      <c r="C837" s="422"/>
      <c r="D837" t="s">
        <v>256</v>
      </c>
      <c r="E837" s="2">
        <v>150</v>
      </c>
      <c r="F837" s="207"/>
      <c r="G837" s="2">
        <f>+G836+E837-F837</f>
        <v>591.5</v>
      </c>
    </row>
    <row r="838" spans="1:11">
      <c r="A838" s="3">
        <v>45169</v>
      </c>
      <c r="B838" s="422" t="s">
        <v>88</v>
      </c>
      <c r="C838" s="422" t="s">
        <v>23</v>
      </c>
      <c r="D838" t="s">
        <v>14</v>
      </c>
      <c r="E838" s="207"/>
      <c r="F838" s="207">
        <v>60</v>
      </c>
      <c r="G838" s="2">
        <f>+G837+E838-F838</f>
        <v>531.5</v>
      </c>
    </row>
    <row r="839" spans="1:11">
      <c r="A839" s="3">
        <v>45169</v>
      </c>
      <c r="B839" s="422" t="s">
        <v>88</v>
      </c>
      <c r="C839" s="422" t="s">
        <v>23</v>
      </c>
      <c r="D839" t="s">
        <v>15</v>
      </c>
      <c r="E839" s="207"/>
      <c r="F839" s="207">
        <v>5</v>
      </c>
      <c r="G839" s="2">
        <f t="shared" si="13"/>
        <v>526.5</v>
      </c>
    </row>
    <row r="840" spans="1:11">
      <c r="A840" s="3">
        <v>45202</v>
      </c>
      <c r="B840" s="422">
        <v>27564</v>
      </c>
      <c r="C840" s="422" t="s">
        <v>23</v>
      </c>
      <c r="D840" t="s">
        <v>12</v>
      </c>
      <c r="F840" s="207">
        <v>360</v>
      </c>
      <c r="G840" s="2">
        <f t="shared" si="13"/>
        <v>166.5</v>
      </c>
    </row>
    <row r="841" spans="1:11">
      <c r="A841" s="3">
        <v>45202</v>
      </c>
      <c r="B841" s="422">
        <v>27564</v>
      </c>
      <c r="C841" s="422" t="s">
        <v>23</v>
      </c>
      <c r="D841" t="s">
        <v>13</v>
      </c>
      <c r="F841" s="207">
        <v>16.5</v>
      </c>
      <c r="G841" s="2">
        <f>+G840+E841-F841</f>
        <v>150</v>
      </c>
    </row>
    <row r="842" spans="1:11">
      <c r="A842" s="3">
        <v>45202</v>
      </c>
      <c r="B842" s="422">
        <v>27564</v>
      </c>
      <c r="C842" s="422" t="s">
        <v>23</v>
      </c>
      <c r="D842" t="s">
        <v>256</v>
      </c>
      <c r="F842" s="2">
        <v>150</v>
      </c>
      <c r="G842" s="2">
        <f>+G841+E842-F842</f>
        <v>0</v>
      </c>
    </row>
    <row r="843" spans="1:11">
      <c r="A843" s="31">
        <v>45199</v>
      </c>
      <c r="B843" s="421" t="s">
        <v>10</v>
      </c>
      <c r="C843" s="421" t="s">
        <v>41</v>
      </c>
      <c r="D843" t="s">
        <v>12</v>
      </c>
      <c r="E843" s="207">
        <v>358.2</v>
      </c>
      <c r="F843" s="207"/>
      <c r="G843" s="2">
        <f>+G842+E843-F843</f>
        <v>358.2</v>
      </c>
    </row>
    <row r="844" spans="1:11">
      <c r="B844" s="422"/>
      <c r="C844" s="422"/>
      <c r="D844" t="s">
        <v>13</v>
      </c>
      <c r="E844" s="207">
        <v>10.6</v>
      </c>
      <c r="F844" s="207"/>
      <c r="G844" s="2">
        <f>+G843+E844-F844</f>
        <v>368.8</v>
      </c>
    </row>
    <row r="845" spans="1:11">
      <c r="B845" s="422"/>
      <c r="C845" s="422"/>
      <c r="D845" t="s">
        <v>14</v>
      </c>
      <c r="E845" s="207">
        <v>60</v>
      </c>
      <c r="F845" s="207"/>
      <c r="G845" s="2">
        <f>+G844+E845-F845</f>
        <v>428.8</v>
      </c>
    </row>
    <row r="846" spans="1:11">
      <c r="B846" s="422"/>
      <c r="C846" s="422"/>
      <c r="D846" t="s">
        <v>15</v>
      </c>
      <c r="E846" s="207">
        <v>5</v>
      </c>
      <c r="F846" s="207"/>
      <c r="G846" s="2">
        <f>+G845+E846-F846</f>
        <v>433.8</v>
      </c>
    </row>
    <row r="847" spans="1:11">
      <c r="B847" s="422"/>
      <c r="C847" s="422"/>
      <c r="D847" t="s">
        <v>51</v>
      </c>
      <c r="E847" s="207">
        <v>10</v>
      </c>
      <c r="F847" s="207"/>
      <c r="G847" s="2">
        <f t="shared" ref="G847:G892" si="14">+G846+E847-F847</f>
        <v>443.8</v>
      </c>
    </row>
    <row r="848" spans="1:11">
      <c r="B848" s="422"/>
      <c r="C848" s="422"/>
      <c r="D848" t="s">
        <v>256</v>
      </c>
      <c r="E848" s="2">
        <v>150</v>
      </c>
      <c r="F848" s="207"/>
      <c r="G848" s="2">
        <f t="shared" si="14"/>
        <v>593.79999999999995</v>
      </c>
      <c r="I848" s="459"/>
      <c r="J848" s="459"/>
      <c r="K848" s="459"/>
    </row>
    <row r="849" spans="1:12">
      <c r="A849" s="3">
        <v>45199</v>
      </c>
      <c r="B849" s="422" t="s">
        <v>91</v>
      </c>
      <c r="C849" s="422" t="s">
        <v>41</v>
      </c>
      <c r="D849" t="s">
        <v>14</v>
      </c>
      <c r="E849" s="207"/>
      <c r="F849" s="207">
        <v>60</v>
      </c>
      <c r="G849" s="2">
        <f t="shared" si="14"/>
        <v>533.79999999999995</v>
      </c>
      <c r="I849" s="421"/>
      <c r="K849" s="207"/>
    </row>
    <row r="850" spans="1:12">
      <c r="A850" s="3">
        <v>45199</v>
      </c>
      <c r="B850" s="422" t="s">
        <v>91</v>
      </c>
      <c r="C850" s="422" t="s">
        <v>41</v>
      </c>
      <c r="D850" t="s">
        <v>15</v>
      </c>
      <c r="E850" s="207"/>
      <c r="F850" s="207">
        <v>5</v>
      </c>
      <c r="G850" s="2">
        <f t="shared" si="14"/>
        <v>528.79999999999995</v>
      </c>
      <c r="I850" s="422"/>
      <c r="K850" s="207"/>
    </row>
    <row r="851" spans="1:12">
      <c r="A851" s="3">
        <v>45238</v>
      </c>
      <c r="B851" s="422">
        <v>27744</v>
      </c>
      <c r="C851" s="422" t="s">
        <v>41</v>
      </c>
      <c r="D851" t="s">
        <v>12</v>
      </c>
      <c r="E851" s="207"/>
      <c r="F851" s="207">
        <v>358.2</v>
      </c>
      <c r="G851" s="2">
        <f t="shared" si="14"/>
        <v>170.59999999999997</v>
      </c>
      <c r="I851" s="422"/>
      <c r="K851" s="207"/>
    </row>
    <row r="852" spans="1:12">
      <c r="A852" s="3">
        <v>45238</v>
      </c>
      <c r="B852" s="422">
        <v>27744</v>
      </c>
      <c r="C852" s="422" t="s">
        <v>41</v>
      </c>
      <c r="D852" t="s">
        <v>13</v>
      </c>
      <c r="E852" s="207"/>
      <c r="F852" s="207">
        <v>10.6</v>
      </c>
      <c r="G852" s="2">
        <f t="shared" si="14"/>
        <v>159.99999999999997</v>
      </c>
      <c r="I852" s="422"/>
      <c r="K852" s="207"/>
    </row>
    <row r="853" spans="1:12">
      <c r="A853" s="3">
        <v>45238</v>
      </c>
      <c r="B853" s="422">
        <v>27744</v>
      </c>
      <c r="C853" s="422" t="s">
        <v>41</v>
      </c>
      <c r="D853" t="s">
        <v>51</v>
      </c>
      <c r="E853" s="207"/>
      <c r="F853" s="207">
        <v>10</v>
      </c>
      <c r="G853" s="2">
        <f t="shared" si="14"/>
        <v>149.99999999999997</v>
      </c>
      <c r="I853" s="422"/>
      <c r="K853" s="207"/>
    </row>
    <row r="854" spans="1:12">
      <c r="A854" s="3">
        <v>45238</v>
      </c>
      <c r="B854" s="422">
        <v>27744</v>
      </c>
      <c r="C854" s="422" t="s">
        <v>41</v>
      </c>
      <c r="D854" t="s">
        <v>256</v>
      </c>
      <c r="E854" s="207"/>
      <c r="F854" s="2">
        <v>150</v>
      </c>
      <c r="G854" s="2">
        <f t="shared" si="14"/>
        <v>0</v>
      </c>
      <c r="I854" s="422"/>
      <c r="K854" s="207"/>
    </row>
    <row r="855" spans="1:12">
      <c r="A855" s="31">
        <v>45230</v>
      </c>
      <c r="B855" s="421" t="s">
        <v>10</v>
      </c>
      <c r="C855" s="421" t="s">
        <v>25</v>
      </c>
      <c r="D855" t="s">
        <v>12</v>
      </c>
      <c r="E855" s="20">
        <v>348.4</v>
      </c>
      <c r="F855" s="46"/>
      <c r="G855" s="2">
        <f t="shared" si="14"/>
        <v>348.4</v>
      </c>
      <c r="K855" s="207"/>
    </row>
    <row r="856" spans="1:12">
      <c r="B856" s="422"/>
      <c r="C856" s="422"/>
      <c r="D856" t="s">
        <v>13</v>
      </c>
      <c r="E856" s="20">
        <v>23.1</v>
      </c>
      <c r="F856" s="46"/>
      <c r="G856" s="2">
        <f t="shared" si="14"/>
        <v>371.5</v>
      </c>
      <c r="K856" s="2"/>
    </row>
    <row r="857" spans="1:12">
      <c r="B857" s="422"/>
      <c r="C857" s="422"/>
      <c r="D857" t="s">
        <v>14</v>
      </c>
      <c r="E857" s="207">
        <v>60</v>
      </c>
      <c r="F857" s="46"/>
      <c r="G857" s="2">
        <f t="shared" si="14"/>
        <v>431.5</v>
      </c>
      <c r="I857" s="421"/>
      <c r="K857" s="2"/>
    </row>
    <row r="858" spans="1:12">
      <c r="B858" s="422"/>
      <c r="C858" s="422"/>
      <c r="D858" t="s">
        <v>15</v>
      </c>
      <c r="E858" s="207">
        <v>5</v>
      </c>
      <c r="F858" s="46"/>
      <c r="G858" s="2">
        <f t="shared" si="14"/>
        <v>436.5</v>
      </c>
      <c r="K858" s="28"/>
    </row>
    <row r="859" spans="1:12">
      <c r="B859" s="422"/>
      <c r="C859" s="422"/>
      <c r="D859" t="s">
        <v>256</v>
      </c>
      <c r="E859" s="2">
        <v>150</v>
      </c>
      <c r="F859" s="46"/>
      <c r="G859" s="2">
        <f t="shared" si="14"/>
        <v>586.5</v>
      </c>
      <c r="L859" s="28"/>
    </row>
    <row r="860" spans="1:12">
      <c r="A860" s="70">
        <v>45230</v>
      </c>
      <c r="B860" s="422" t="s">
        <v>75</v>
      </c>
      <c r="C860" s="422" t="s">
        <v>25</v>
      </c>
      <c r="D860" t="s">
        <v>14</v>
      </c>
      <c r="E860" s="207"/>
      <c r="F860" s="207">
        <v>60</v>
      </c>
      <c r="G860" s="2">
        <f t="shared" si="14"/>
        <v>526.5</v>
      </c>
    </row>
    <row r="861" spans="1:12">
      <c r="A861" s="70">
        <v>45230</v>
      </c>
      <c r="B861" s="422" t="s">
        <v>75</v>
      </c>
      <c r="C861" s="422" t="s">
        <v>25</v>
      </c>
      <c r="D861" t="s">
        <v>15</v>
      </c>
      <c r="E861" s="207"/>
      <c r="F861" s="207">
        <v>5</v>
      </c>
      <c r="G861" s="2">
        <f t="shared" si="14"/>
        <v>521.5</v>
      </c>
    </row>
    <row r="862" spans="1:12">
      <c r="A862" s="3">
        <v>45238</v>
      </c>
      <c r="B862" s="422">
        <v>27744</v>
      </c>
      <c r="C862" s="422" t="s">
        <v>25</v>
      </c>
      <c r="D862" t="s">
        <v>256</v>
      </c>
      <c r="E862" s="207"/>
      <c r="F862" s="2">
        <v>150</v>
      </c>
      <c r="G862" s="2">
        <f t="shared" si="14"/>
        <v>371.5</v>
      </c>
    </row>
    <row r="863" spans="1:12">
      <c r="A863" s="70">
        <v>45266</v>
      </c>
      <c r="B863" s="422">
        <v>27904</v>
      </c>
      <c r="C863" s="422" t="s">
        <v>25</v>
      </c>
      <c r="D863" t="s">
        <v>12</v>
      </c>
      <c r="E863" s="207"/>
      <c r="F863" s="20">
        <v>348.4</v>
      </c>
      <c r="G863" s="2">
        <f t="shared" si="14"/>
        <v>23.100000000000023</v>
      </c>
    </row>
    <row r="864" spans="1:12">
      <c r="A864" s="70">
        <v>45266</v>
      </c>
      <c r="B864" s="422">
        <v>27904</v>
      </c>
      <c r="C864" s="422" t="s">
        <v>25</v>
      </c>
      <c r="D864" t="s">
        <v>13</v>
      </c>
      <c r="E864" s="207"/>
      <c r="F864" s="20">
        <v>23.1</v>
      </c>
      <c r="G864" s="2">
        <f t="shared" si="14"/>
        <v>0</v>
      </c>
    </row>
    <row r="865" spans="1:12">
      <c r="A865" s="31">
        <v>45260</v>
      </c>
      <c r="B865" s="421" t="s">
        <v>10</v>
      </c>
      <c r="C865" s="421" t="s">
        <v>26</v>
      </c>
      <c r="D865" t="s">
        <v>12</v>
      </c>
      <c r="E865" s="20">
        <v>378.6</v>
      </c>
      <c r="F865" s="207"/>
      <c r="G865" s="2">
        <f t="shared" si="14"/>
        <v>378.6</v>
      </c>
      <c r="I865" s="421"/>
      <c r="K865" s="20"/>
    </row>
    <row r="866" spans="1:12">
      <c r="B866" s="422"/>
      <c r="C866" s="422"/>
      <c r="D866" t="s">
        <v>13</v>
      </c>
      <c r="E866" s="20">
        <v>22.2</v>
      </c>
      <c r="F866" s="207"/>
      <c r="G866" s="2">
        <f t="shared" si="14"/>
        <v>400.8</v>
      </c>
      <c r="I866" s="422"/>
      <c r="K866" s="20"/>
    </row>
    <row r="867" spans="1:12">
      <c r="B867" s="422"/>
      <c r="C867" s="422"/>
      <c r="D867" t="s">
        <v>14</v>
      </c>
      <c r="E867" s="207">
        <v>60</v>
      </c>
      <c r="F867" s="207"/>
      <c r="G867" s="2">
        <f t="shared" si="14"/>
        <v>460.8</v>
      </c>
      <c r="I867" s="421"/>
      <c r="K867" s="2"/>
    </row>
    <row r="868" spans="1:12">
      <c r="B868" s="422"/>
      <c r="C868" s="422"/>
      <c r="D868" t="s">
        <v>15</v>
      </c>
      <c r="E868" s="207">
        <v>5</v>
      </c>
      <c r="F868" s="207"/>
      <c r="G868" s="2">
        <f t="shared" si="14"/>
        <v>465.8</v>
      </c>
      <c r="K868" s="20"/>
    </row>
    <row r="869" spans="1:12">
      <c r="B869" s="422"/>
      <c r="C869" s="422"/>
      <c r="D869" t="s">
        <v>256</v>
      </c>
      <c r="E869" s="2">
        <v>150</v>
      </c>
      <c r="F869" s="207"/>
      <c r="G869" s="2">
        <f t="shared" si="14"/>
        <v>615.79999999999995</v>
      </c>
    </row>
    <row r="870" spans="1:12">
      <c r="A870" s="3">
        <v>45260</v>
      </c>
      <c r="B870" s="422" t="s">
        <v>93</v>
      </c>
      <c r="C870" s="422" t="s">
        <v>26</v>
      </c>
      <c r="D870" t="s">
        <v>14</v>
      </c>
      <c r="E870" s="207"/>
      <c r="F870" s="207">
        <v>60</v>
      </c>
      <c r="G870" s="2">
        <f t="shared" si="14"/>
        <v>555.79999999999995</v>
      </c>
      <c r="J870" s="421"/>
      <c r="L870" s="20"/>
    </row>
    <row r="871" spans="1:12">
      <c r="A871" s="3">
        <v>45260</v>
      </c>
      <c r="B871" s="422" t="s">
        <v>93</v>
      </c>
      <c r="C871" s="422" t="s">
        <v>26</v>
      </c>
      <c r="D871" t="s">
        <v>15</v>
      </c>
      <c r="E871" s="207"/>
      <c r="F871" s="207">
        <v>5</v>
      </c>
      <c r="G871" s="2">
        <f t="shared" si="14"/>
        <v>550.79999999999995</v>
      </c>
      <c r="J871" s="422"/>
      <c r="L871" s="20"/>
    </row>
    <row r="872" spans="1:12">
      <c r="A872" s="70">
        <v>45266</v>
      </c>
      <c r="B872" s="422">
        <v>27904</v>
      </c>
      <c r="C872" s="422" t="s">
        <v>26</v>
      </c>
      <c r="D872" t="s">
        <v>256</v>
      </c>
      <c r="E872" s="207"/>
      <c r="F872" s="2">
        <v>150</v>
      </c>
      <c r="G872" s="2">
        <f t="shared" si="14"/>
        <v>400.79999999999995</v>
      </c>
      <c r="J872" s="421"/>
      <c r="L872" s="2"/>
    </row>
    <row r="873" spans="1:12">
      <c r="A873" s="70">
        <v>45296</v>
      </c>
      <c r="B873" s="422">
        <v>28112</v>
      </c>
      <c r="C873" s="422" t="s">
        <v>26</v>
      </c>
      <c r="D873" t="s">
        <v>12</v>
      </c>
      <c r="E873" s="207"/>
      <c r="F873" s="20">
        <v>378.6</v>
      </c>
      <c r="G873" s="2">
        <f t="shared" si="14"/>
        <v>22.199999999999932</v>
      </c>
      <c r="J873" s="421"/>
      <c r="L873" s="2"/>
    </row>
    <row r="874" spans="1:12">
      <c r="A874" s="70">
        <v>45296</v>
      </c>
      <c r="B874" s="422">
        <v>28112</v>
      </c>
      <c r="C874" s="422" t="s">
        <v>26</v>
      </c>
      <c r="D874" t="s">
        <v>13</v>
      </c>
      <c r="E874" s="207"/>
      <c r="F874" s="20">
        <v>22.2</v>
      </c>
      <c r="G874" s="2">
        <f t="shared" si="14"/>
        <v>-6.7501559897209518E-14</v>
      </c>
      <c r="J874" s="421"/>
      <c r="L874" s="2"/>
    </row>
    <row r="875" spans="1:12">
      <c r="A875" s="31">
        <v>45291</v>
      </c>
      <c r="B875" s="421" t="s">
        <v>10</v>
      </c>
      <c r="C875" s="421" t="s">
        <v>27</v>
      </c>
      <c r="D875" t="s">
        <v>12</v>
      </c>
      <c r="E875" s="20">
        <v>416.8</v>
      </c>
      <c r="F875" s="207"/>
      <c r="G875" s="2">
        <f t="shared" si="14"/>
        <v>416.79999999999995</v>
      </c>
      <c r="I875" s="421"/>
      <c r="K875" s="20"/>
      <c r="L875" s="20"/>
    </row>
    <row r="876" spans="1:12">
      <c r="B876" s="422"/>
      <c r="C876" s="422"/>
      <c r="D876" t="s">
        <v>13</v>
      </c>
      <c r="E876" s="20">
        <v>19.3</v>
      </c>
      <c r="F876" s="207"/>
      <c r="G876" s="2">
        <f t="shared" si="14"/>
        <v>436.09999999999997</v>
      </c>
      <c r="I876" s="422"/>
      <c r="K876" s="20"/>
    </row>
    <row r="877" spans="1:12">
      <c r="B877" s="422"/>
      <c r="C877" s="422"/>
      <c r="D877" t="s">
        <v>14</v>
      </c>
      <c r="E877" s="207">
        <v>60</v>
      </c>
      <c r="F877" s="207"/>
      <c r="G877" s="2">
        <f t="shared" si="14"/>
        <v>496.09999999999997</v>
      </c>
      <c r="K877" s="2"/>
    </row>
    <row r="878" spans="1:12">
      <c r="B878" s="422"/>
      <c r="C878" s="422"/>
      <c r="D878" t="s">
        <v>15</v>
      </c>
      <c r="E878" s="207">
        <v>5</v>
      </c>
      <c r="F878" s="207"/>
      <c r="G878" s="2">
        <f t="shared" si="14"/>
        <v>501.09999999999997</v>
      </c>
      <c r="K878" s="20"/>
      <c r="L878" s="20"/>
    </row>
    <row r="879" spans="1:12">
      <c r="B879" s="422"/>
      <c r="C879" s="422"/>
      <c r="D879" t="s">
        <v>256</v>
      </c>
      <c r="E879" s="2">
        <v>150</v>
      </c>
      <c r="F879" s="207"/>
      <c r="G879" s="2">
        <f>+G878+E879-F879</f>
        <v>651.09999999999991</v>
      </c>
    </row>
    <row r="880" spans="1:12">
      <c r="A880" s="3">
        <v>45291</v>
      </c>
      <c r="B880" s="422" t="s">
        <v>76</v>
      </c>
      <c r="C880" s="422" t="s">
        <v>27</v>
      </c>
      <c r="D880" t="s">
        <v>14</v>
      </c>
      <c r="E880" s="207"/>
      <c r="F880" s="207">
        <v>60</v>
      </c>
      <c r="G880" s="2">
        <f>+G879+E880-F880</f>
        <v>591.09999999999991</v>
      </c>
    </row>
    <row r="881" spans="1:11">
      <c r="A881" s="3">
        <v>45291</v>
      </c>
      <c r="B881" s="422" t="s">
        <v>76</v>
      </c>
      <c r="C881" s="422" t="s">
        <v>27</v>
      </c>
      <c r="D881" t="s">
        <v>15</v>
      </c>
      <c r="E881" s="207"/>
      <c r="F881" s="207">
        <v>5</v>
      </c>
      <c r="G881" s="2">
        <f>+G880+E881-F881</f>
        <v>586.09999999999991</v>
      </c>
    </row>
    <row r="882" spans="1:11">
      <c r="A882" s="70">
        <v>45296</v>
      </c>
      <c r="B882" s="422">
        <v>28112</v>
      </c>
      <c r="C882" s="422" t="s">
        <v>27</v>
      </c>
      <c r="D882" t="s">
        <v>256</v>
      </c>
      <c r="F882" s="2">
        <v>150</v>
      </c>
      <c r="G882" s="2">
        <f>+G881+E882-F882</f>
        <v>436.09999999999991</v>
      </c>
    </row>
    <row r="883" spans="1:11">
      <c r="A883" s="3">
        <v>45325</v>
      </c>
      <c r="B883" s="422">
        <v>28214</v>
      </c>
      <c r="C883" s="422" t="s">
        <v>27</v>
      </c>
      <c r="D883" t="s">
        <v>12</v>
      </c>
      <c r="F883" s="2">
        <v>416.8</v>
      </c>
      <c r="G883" s="2">
        <f>+G882+E883-F883</f>
        <v>19.299999999999898</v>
      </c>
    </row>
    <row r="884" spans="1:11">
      <c r="A884" s="3">
        <v>45325</v>
      </c>
      <c r="B884" s="422">
        <v>28214</v>
      </c>
      <c r="C884" s="422" t="s">
        <v>27</v>
      </c>
      <c r="D884" t="s">
        <v>13</v>
      </c>
      <c r="F884" s="2">
        <v>19.3</v>
      </c>
      <c r="G884" s="2">
        <f>+G883+E884-F884</f>
        <v>-1.0302869668521453E-13</v>
      </c>
    </row>
    <row r="885" spans="1:11">
      <c r="A885" s="81">
        <v>45322</v>
      </c>
      <c r="B885" s="421" t="s">
        <v>10</v>
      </c>
      <c r="C885" s="421" t="s">
        <v>11</v>
      </c>
      <c r="D885" t="s">
        <v>12</v>
      </c>
      <c r="E885" s="20">
        <v>451.8</v>
      </c>
      <c r="F885" s="207"/>
      <c r="G885" s="2">
        <f>+G884+E885-F885</f>
        <v>451.7999999999999</v>
      </c>
    </row>
    <row r="886" spans="1:11">
      <c r="A886" s="70"/>
      <c r="B886" s="422"/>
      <c r="C886" s="422"/>
      <c r="D886" t="s">
        <v>13</v>
      </c>
      <c r="E886" s="20">
        <v>19.2</v>
      </c>
      <c r="F886" s="207"/>
      <c r="G886" s="2">
        <f t="shared" ref="G886:G908" si="15">+G885+E886-F886</f>
        <v>470.99999999999989</v>
      </c>
    </row>
    <row r="887" spans="1:11">
      <c r="A887" s="70"/>
      <c r="B887" s="422"/>
      <c r="C887" s="422"/>
      <c r="D887" t="s">
        <v>14</v>
      </c>
      <c r="E887" s="207">
        <v>60</v>
      </c>
      <c r="F887" s="207"/>
      <c r="G887" s="2">
        <f t="shared" si="15"/>
        <v>530.99999999999989</v>
      </c>
    </row>
    <row r="888" spans="1:11">
      <c r="A888" s="70"/>
      <c r="B888" s="422"/>
      <c r="C888" s="422"/>
      <c r="D888" t="s">
        <v>15</v>
      </c>
      <c r="E888" s="207">
        <v>5</v>
      </c>
      <c r="F888" s="207"/>
      <c r="G888" s="2">
        <f t="shared" si="15"/>
        <v>535.99999999999989</v>
      </c>
      <c r="I888" s="421"/>
      <c r="K888" s="20"/>
    </row>
    <row r="889" spans="1:11">
      <c r="A889" s="70"/>
      <c r="B889" s="422"/>
      <c r="C889" s="422"/>
      <c r="D889" t="s">
        <v>256</v>
      </c>
      <c r="E889" s="2">
        <v>150</v>
      </c>
      <c r="F889" s="207"/>
      <c r="G889" s="2">
        <f t="shared" si="15"/>
        <v>685.99999999999989</v>
      </c>
      <c r="I889" s="422"/>
      <c r="K889" s="20"/>
    </row>
    <row r="890" spans="1:11">
      <c r="A890" s="70"/>
      <c r="B890" s="422"/>
      <c r="C890" s="422"/>
      <c r="D890" t="s">
        <v>119</v>
      </c>
      <c r="E890" s="2">
        <v>24.2</v>
      </c>
      <c r="F890" s="207"/>
      <c r="G890" s="2">
        <f t="shared" si="15"/>
        <v>710.19999999999993</v>
      </c>
      <c r="I890" s="422"/>
      <c r="K890" s="2"/>
    </row>
    <row r="891" spans="1:11">
      <c r="A891" s="70">
        <v>45322</v>
      </c>
      <c r="B891" s="422" t="s">
        <v>77</v>
      </c>
      <c r="C891" s="422" t="s">
        <v>11</v>
      </c>
      <c r="D891" t="s">
        <v>14</v>
      </c>
      <c r="E891" s="207"/>
      <c r="F891" s="207">
        <v>60</v>
      </c>
      <c r="G891" s="2">
        <f t="shared" si="15"/>
        <v>650.19999999999993</v>
      </c>
      <c r="I891" s="421"/>
      <c r="K891" s="2"/>
    </row>
    <row r="892" spans="1:11">
      <c r="A892" s="70">
        <v>45322</v>
      </c>
      <c r="B892" s="422" t="s">
        <v>77</v>
      </c>
      <c r="C892" s="422" t="s">
        <v>11</v>
      </c>
      <c r="D892" t="s">
        <v>15</v>
      </c>
      <c r="E892" s="207"/>
      <c r="F892" s="207">
        <v>5</v>
      </c>
      <c r="G892" s="2">
        <f t="shared" si="15"/>
        <v>645.19999999999993</v>
      </c>
      <c r="K892" s="20"/>
    </row>
    <row r="893" spans="1:11">
      <c r="A893" s="3">
        <v>45325</v>
      </c>
      <c r="B893" s="422">
        <v>28214</v>
      </c>
      <c r="C893" s="422" t="s">
        <v>11</v>
      </c>
      <c r="D893" t="s">
        <v>256</v>
      </c>
      <c r="F893" s="2">
        <v>150</v>
      </c>
      <c r="G893" s="2">
        <f t="shared" si="15"/>
        <v>495.19999999999993</v>
      </c>
    </row>
    <row r="894" spans="1:11">
      <c r="A894" s="3">
        <v>45352</v>
      </c>
      <c r="B894" s="422">
        <v>28315</v>
      </c>
      <c r="C894" s="422" t="s">
        <v>11</v>
      </c>
      <c r="D894" t="s">
        <v>12</v>
      </c>
      <c r="F894" s="2">
        <v>451.8</v>
      </c>
      <c r="G894" s="2">
        <f t="shared" si="15"/>
        <v>43.39999999999992</v>
      </c>
    </row>
    <row r="895" spans="1:11">
      <c r="A895" s="3">
        <v>45352</v>
      </c>
      <c r="B895" s="422">
        <v>28315</v>
      </c>
      <c r="C895" s="422" t="s">
        <v>11</v>
      </c>
      <c r="D895" t="s">
        <v>13</v>
      </c>
      <c r="F895" s="2">
        <v>19.2</v>
      </c>
      <c r="G895" s="2">
        <f t="shared" si="15"/>
        <v>24.199999999999921</v>
      </c>
    </row>
    <row r="896" spans="1:11">
      <c r="A896" s="3">
        <v>45352</v>
      </c>
      <c r="B896" s="422">
        <v>28315</v>
      </c>
      <c r="C896" s="422" t="s">
        <v>11</v>
      </c>
      <c r="D896" t="s">
        <v>119</v>
      </c>
      <c r="F896" s="2">
        <v>24.2</v>
      </c>
      <c r="G896" s="2">
        <f t="shared" si="15"/>
        <v>-7.815970093361102E-14</v>
      </c>
    </row>
    <row r="897" spans="1:11">
      <c r="A897" s="31">
        <v>45533</v>
      </c>
      <c r="B897" s="421" t="s">
        <v>10</v>
      </c>
      <c r="C897" s="421" t="s">
        <v>17</v>
      </c>
      <c r="D897" t="s">
        <v>12</v>
      </c>
      <c r="E897" s="20">
        <v>468</v>
      </c>
      <c r="G897" s="2">
        <f>+G896+E897-F897</f>
        <v>467.99999999999994</v>
      </c>
    </row>
    <row r="898" spans="1:11">
      <c r="B898" s="422"/>
      <c r="C898" s="422"/>
      <c r="D898" t="s">
        <v>13</v>
      </c>
      <c r="E898" s="20">
        <v>36.700000000000003</v>
      </c>
      <c r="G898" s="2">
        <f>+G897+E898-F898</f>
        <v>504.69999999999993</v>
      </c>
    </row>
    <row r="899" spans="1:11">
      <c r="B899" s="422"/>
      <c r="C899" s="422"/>
      <c r="D899" t="s">
        <v>14</v>
      </c>
      <c r="E899" s="207">
        <v>58</v>
      </c>
      <c r="G899" s="2">
        <f>+G898+E899-F899</f>
        <v>562.69999999999993</v>
      </c>
    </row>
    <row r="900" spans="1:11">
      <c r="B900" s="422"/>
      <c r="C900" s="422"/>
      <c r="D900" t="s">
        <v>15</v>
      </c>
      <c r="E900" s="207">
        <v>5</v>
      </c>
      <c r="G900" s="2">
        <f>+G899+E900-F900</f>
        <v>567.69999999999993</v>
      </c>
    </row>
    <row r="901" spans="1:11">
      <c r="B901" s="422"/>
      <c r="C901" s="422"/>
      <c r="D901" t="s">
        <v>256</v>
      </c>
      <c r="E901" s="2">
        <v>150</v>
      </c>
      <c r="G901" s="2">
        <f>+G900+E901-F901</f>
        <v>717.69999999999993</v>
      </c>
    </row>
    <row r="902" spans="1:11">
      <c r="A902" s="70">
        <v>45351</v>
      </c>
      <c r="B902" s="422" t="s">
        <v>78</v>
      </c>
      <c r="C902" s="422" t="s">
        <v>17</v>
      </c>
      <c r="D902" t="s">
        <v>14</v>
      </c>
      <c r="E902" s="207"/>
      <c r="F902" s="207">
        <v>58</v>
      </c>
      <c r="G902" s="2">
        <f>+G901+E902-F902</f>
        <v>659.69999999999993</v>
      </c>
      <c r="I902" s="421" t="s">
        <v>17</v>
      </c>
      <c r="J902" t="s">
        <v>12</v>
      </c>
      <c r="K902" s="20">
        <v>468</v>
      </c>
    </row>
    <row r="903" spans="1:11">
      <c r="A903" s="70">
        <v>45351</v>
      </c>
      <c r="B903" s="422" t="s">
        <v>78</v>
      </c>
      <c r="C903" s="422" t="s">
        <v>17</v>
      </c>
      <c r="D903" t="s">
        <v>15</v>
      </c>
      <c r="E903" s="207"/>
      <c r="F903" s="207">
        <v>5</v>
      </c>
      <c r="G903" s="2">
        <f>+G902+E903-F903</f>
        <v>654.69999999999993</v>
      </c>
      <c r="I903" s="422"/>
      <c r="J903" t="s">
        <v>13</v>
      </c>
      <c r="K903" s="20">
        <v>36.700000000000003</v>
      </c>
    </row>
    <row r="904" spans="1:11">
      <c r="A904" s="3">
        <v>45352</v>
      </c>
      <c r="B904" s="422">
        <v>28315</v>
      </c>
      <c r="C904" s="422" t="s">
        <v>17</v>
      </c>
      <c r="D904" t="s">
        <v>256</v>
      </c>
      <c r="F904" s="2">
        <v>150</v>
      </c>
      <c r="G904" s="2">
        <f t="shared" ref="G904:G952" si="16">+G903+E904-F904</f>
        <v>504.69999999999993</v>
      </c>
      <c r="K904" s="20">
        <f>SUM(K902:K903)</f>
        <v>504.7</v>
      </c>
    </row>
    <row r="905" spans="1:11">
      <c r="A905" s="3">
        <v>45376</v>
      </c>
      <c r="B905" s="422">
        <v>28634</v>
      </c>
      <c r="C905" s="422" t="s">
        <v>17</v>
      </c>
      <c r="D905" t="s">
        <v>12</v>
      </c>
      <c r="F905" s="20">
        <v>468</v>
      </c>
      <c r="G905" s="2">
        <f t="shared" si="16"/>
        <v>36.699999999999932</v>
      </c>
      <c r="K905" s="20">
        <f>510-K904</f>
        <v>5.3000000000000114</v>
      </c>
    </row>
    <row r="906" spans="1:11">
      <c r="A906" s="3">
        <v>45376</v>
      </c>
      <c r="B906" s="422">
        <v>28634</v>
      </c>
      <c r="C906" s="422" t="s">
        <v>17</v>
      </c>
      <c r="D906" t="s">
        <v>13</v>
      </c>
      <c r="F906" s="20">
        <v>36.700000000000003</v>
      </c>
      <c r="G906" s="2">
        <f t="shared" si="16"/>
        <v>-7.1054273576010019E-14</v>
      </c>
    </row>
    <row r="907" spans="1:11">
      <c r="A907" s="31">
        <v>45382</v>
      </c>
      <c r="B907" s="421" t="s">
        <v>10</v>
      </c>
      <c r="C907" s="421" t="s">
        <v>18</v>
      </c>
      <c r="D907" t="s">
        <v>12</v>
      </c>
      <c r="E907" s="20">
        <v>453.1</v>
      </c>
      <c r="G907" s="2">
        <f t="shared" si="16"/>
        <v>453.09999999999997</v>
      </c>
    </row>
    <row r="908" spans="1:11">
      <c r="B908" s="422"/>
      <c r="C908" s="422"/>
      <c r="D908" t="s">
        <v>13</v>
      </c>
      <c r="E908" s="20">
        <v>20.6</v>
      </c>
      <c r="G908" s="2">
        <f t="shared" si="16"/>
        <v>473.7</v>
      </c>
    </row>
    <row r="909" spans="1:11">
      <c r="B909" s="422"/>
      <c r="C909" s="422"/>
      <c r="D909" t="s">
        <v>14</v>
      </c>
      <c r="E909" s="207">
        <v>60</v>
      </c>
      <c r="G909" s="2">
        <f t="shared" si="16"/>
        <v>533.70000000000005</v>
      </c>
    </row>
    <row r="910" spans="1:11">
      <c r="B910" s="422"/>
      <c r="C910" s="422"/>
      <c r="D910" t="s">
        <v>15</v>
      </c>
      <c r="E910" s="207">
        <v>5</v>
      </c>
      <c r="G910" s="2">
        <f t="shared" si="16"/>
        <v>538.70000000000005</v>
      </c>
    </row>
    <row r="911" spans="1:11">
      <c r="B911" s="422"/>
      <c r="C911" s="422"/>
      <c r="D911" t="s">
        <v>256</v>
      </c>
      <c r="E911" s="2">
        <v>150</v>
      </c>
      <c r="G911" s="2">
        <f t="shared" si="16"/>
        <v>688.7</v>
      </c>
    </row>
    <row r="912" spans="1:11">
      <c r="A912" s="3">
        <v>45387</v>
      </c>
      <c r="B912" s="422" t="s">
        <v>10</v>
      </c>
      <c r="C912" s="422" t="s">
        <v>18</v>
      </c>
      <c r="D912" t="s">
        <v>256</v>
      </c>
      <c r="F912" s="2">
        <v>150</v>
      </c>
      <c r="G912" s="2">
        <f t="shared" si="16"/>
        <v>538.70000000000005</v>
      </c>
    </row>
    <row r="913" spans="1:10">
      <c r="A913" s="3">
        <v>45382</v>
      </c>
      <c r="B913" s="422" t="s">
        <v>81</v>
      </c>
      <c r="C913" s="422" t="s">
        <v>18</v>
      </c>
      <c r="D913" t="s">
        <v>14</v>
      </c>
      <c r="E913" s="207"/>
      <c r="F913" s="207">
        <v>60</v>
      </c>
      <c r="G913" s="2">
        <f t="shared" si="16"/>
        <v>478.70000000000005</v>
      </c>
    </row>
    <row r="914" spans="1:10">
      <c r="A914" s="3">
        <v>45382</v>
      </c>
      <c r="B914" s="422" t="s">
        <v>81</v>
      </c>
      <c r="C914" s="422" t="s">
        <v>18</v>
      </c>
      <c r="D914" t="s">
        <v>15</v>
      </c>
      <c r="E914" s="207"/>
      <c r="F914" s="207">
        <v>5</v>
      </c>
      <c r="G914" s="2">
        <f t="shared" si="16"/>
        <v>473.70000000000005</v>
      </c>
    </row>
    <row r="915" spans="1:10">
      <c r="A915" s="3">
        <v>45411</v>
      </c>
      <c r="B915" s="422">
        <v>28776</v>
      </c>
      <c r="C915" s="422" t="s">
        <v>18</v>
      </c>
      <c r="D915" t="s">
        <v>12</v>
      </c>
      <c r="F915" s="20">
        <v>453.1</v>
      </c>
      <c r="G915" s="2">
        <f t="shared" si="16"/>
        <v>20.600000000000023</v>
      </c>
    </row>
    <row r="916" spans="1:10">
      <c r="A916" s="3">
        <v>45411</v>
      </c>
      <c r="B916" s="422">
        <v>28776</v>
      </c>
      <c r="C916" s="422" t="s">
        <v>18</v>
      </c>
      <c r="D916" t="s">
        <v>13</v>
      </c>
      <c r="F916" s="20">
        <v>20.6</v>
      </c>
      <c r="G916" s="2">
        <f t="shared" si="16"/>
        <v>0</v>
      </c>
    </row>
    <row r="917" spans="1:10">
      <c r="A917" s="31">
        <v>45412</v>
      </c>
      <c r="B917" s="421" t="s">
        <v>10</v>
      </c>
      <c r="C917" s="421" t="s">
        <v>19</v>
      </c>
      <c r="D917" t="s">
        <v>12</v>
      </c>
      <c r="E917" s="207">
        <v>450.4</v>
      </c>
      <c r="F917" s="207"/>
      <c r="G917" s="2">
        <f t="shared" si="16"/>
        <v>450.4</v>
      </c>
    </row>
    <row r="918" spans="1:10">
      <c r="B918" s="422"/>
      <c r="C918" s="422"/>
      <c r="D918" t="s">
        <v>13</v>
      </c>
      <c r="E918" s="207">
        <v>20.7</v>
      </c>
      <c r="F918" s="207"/>
      <c r="G918" s="2">
        <f t="shared" si="16"/>
        <v>471.09999999999997</v>
      </c>
    </row>
    <row r="919" spans="1:10">
      <c r="B919" s="422"/>
      <c r="C919" s="422"/>
      <c r="D919" t="s">
        <v>14</v>
      </c>
      <c r="E919" s="207">
        <v>60</v>
      </c>
      <c r="F919" s="207"/>
      <c r="G919" s="2">
        <f t="shared" si="16"/>
        <v>531.09999999999991</v>
      </c>
    </row>
    <row r="920" spans="1:10">
      <c r="B920" s="422"/>
      <c r="C920" s="422"/>
      <c r="D920" t="s">
        <v>15</v>
      </c>
      <c r="E920" s="207">
        <v>5</v>
      </c>
      <c r="F920" s="207"/>
      <c r="G920" s="2">
        <f t="shared" si="16"/>
        <v>536.09999999999991</v>
      </c>
    </row>
    <row r="921" spans="1:10">
      <c r="B921" s="422"/>
      <c r="C921" s="422"/>
      <c r="D921" t="s">
        <v>256</v>
      </c>
      <c r="E921" s="2">
        <v>150</v>
      </c>
      <c r="F921" s="207"/>
      <c r="G921" s="2">
        <f t="shared" si="16"/>
        <v>686.09999999999991</v>
      </c>
    </row>
    <row r="922" spans="1:10">
      <c r="A922" s="3">
        <v>45412</v>
      </c>
      <c r="B922" s="422" t="s">
        <v>98</v>
      </c>
      <c r="C922" s="422" t="s">
        <v>19</v>
      </c>
      <c r="D922" t="s">
        <v>14</v>
      </c>
      <c r="E922" s="207"/>
      <c r="F922" s="207">
        <v>58</v>
      </c>
      <c r="G922" s="2">
        <f t="shared" si="16"/>
        <v>628.09999999999991</v>
      </c>
    </row>
    <row r="923" spans="1:10">
      <c r="A923" s="3">
        <v>45419</v>
      </c>
      <c r="B923" s="422">
        <v>28824</v>
      </c>
      <c r="C923" s="422" t="s">
        <v>19</v>
      </c>
      <c r="D923" t="s">
        <v>14</v>
      </c>
      <c r="E923" s="207"/>
      <c r="F923" s="207">
        <v>2</v>
      </c>
      <c r="G923" s="2">
        <f t="shared" si="16"/>
        <v>626.09999999999991</v>
      </c>
      <c r="H923" s="421"/>
      <c r="I923"/>
      <c r="J923" s="207"/>
    </row>
    <row r="924" spans="1:10">
      <c r="A924" s="3">
        <v>45419</v>
      </c>
      <c r="B924" s="422">
        <v>28824</v>
      </c>
      <c r="C924" s="422" t="s">
        <v>19</v>
      </c>
      <c r="D924" t="s">
        <v>15</v>
      </c>
      <c r="E924" s="207"/>
      <c r="F924" s="207">
        <v>5</v>
      </c>
      <c r="G924" s="2">
        <f t="shared" si="16"/>
        <v>621.09999999999991</v>
      </c>
      <c r="H924" s="422"/>
      <c r="I924"/>
      <c r="J924" s="207"/>
    </row>
    <row r="925" spans="1:10">
      <c r="A925" s="3">
        <v>45461</v>
      </c>
      <c r="B925" s="422">
        <v>29026</v>
      </c>
      <c r="C925" s="422" t="s">
        <v>19</v>
      </c>
      <c r="D925" t="s">
        <v>12</v>
      </c>
      <c r="E925" s="207"/>
      <c r="F925" s="207">
        <v>450.4</v>
      </c>
      <c r="G925" s="2">
        <f t="shared" si="16"/>
        <v>170.69999999999993</v>
      </c>
      <c r="H925" s="422"/>
      <c r="I925"/>
      <c r="J925" s="207"/>
    </row>
    <row r="926" spans="1:10">
      <c r="A926" s="3">
        <v>45461</v>
      </c>
      <c r="B926" s="422">
        <v>29026</v>
      </c>
      <c r="C926" s="422" t="s">
        <v>19</v>
      </c>
      <c r="D926" t="s">
        <v>13</v>
      </c>
      <c r="E926" s="207"/>
      <c r="F926" s="207">
        <v>20.7</v>
      </c>
      <c r="G926" s="2">
        <f t="shared" si="16"/>
        <v>149.99999999999994</v>
      </c>
      <c r="H926" s="422"/>
      <c r="I926"/>
      <c r="J926" s="207"/>
    </row>
    <row r="927" spans="1:10">
      <c r="A927" s="3">
        <v>45461</v>
      </c>
      <c r="B927" s="422">
        <v>29026</v>
      </c>
      <c r="C927" s="422" t="s">
        <v>19</v>
      </c>
      <c r="D927" t="s">
        <v>256</v>
      </c>
      <c r="E927" s="207"/>
      <c r="F927" s="2">
        <v>150</v>
      </c>
      <c r="G927" s="2">
        <f t="shared" si="16"/>
        <v>0</v>
      </c>
      <c r="H927" s="422"/>
      <c r="I927"/>
      <c r="J927" s="207"/>
    </row>
    <row r="928" spans="1:10">
      <c r="A928" s="31">
        <v>45443</v>
      </c>
      <c r="B928" s="421" t="s">
        <v>10</v>
      </c>
      <c r="C928" s="421" t="s">
        <v>20</v>
      </c>
      <c r="D928" t="s">
        <v>12</v>
      </c>
      <c r="E928" s="207">
        <v>409.8</v>
      </c>
      <c r="F928" s="207"/>
      <c r="G928" s="2">
        <f t="shared" si="16"/>
        <v>409.8</v>
      </c>
      <c r="I928"/>
      <c r="J928" s="2"/>
    </row>
    <row r="929" spans="1:11">
      <c r="B929" s="422"/>
      <c r="C929" s="422"/>
      <c r="D929" t="s">
        <v>13</v>
      </c>
      <c r="E929" s="207">
        <v>19.5</v>
      </c>
      <c r="F929" s="207"/>
      <c r="G929" s="2">
        <f t="shared" si="16"/>
        <v>429.3</v>
      </c>
      <c r="H929" s="421"/>
      <c r="I929"/>
      <c r="J929" s="207"/>
    </row>
    <row r="930" spans="1:11">
      <c r="B930" s="422"/>
      <c r="C930" s="422"/>
      <c r="D930" t="s">
        <v>14</v>
      </c>
      <c r="E930" s="207">
        <v>60</v>
      </c>
      <c r="F930" s="207"/>
      <c r="G930" s="2">
        <f t="shared" si="16"/>
        <v>489.3</v>
      </c>
      <c r="H930" s="422"/>
      <c r="I930"/>
      <c r="J930" s="207"/>
    </row>
    <row r="931" spans="1:11">
      <c r="B931" s="422"/>
      <c r="C931" s="422"/>
      <c r="D931" t="s">
        <v>15</v>
      </c>
      <c r="E931" s="207">
        <v>5</v>
      </c>
      <c r="F931" s="207"/>
      <c r="G931" s="2">
        <f t="shared" si="16"/>
        <v>494.3</v>
      </c>
      <c r="I931"/>
      <c r="J931" s="2"/>
    </row>
    <row r="932" spans="1:11">
      <c r="B932" s="422"/>
      <c r="C932" s="422"/>
      <c r="D932" t="s">
        <v>256</v>
      </c>
      <c r="E932" s="2">
        <v>150</v>
      </c>
      <c r="F932" s="207"/>
      <c r="G932" s="2">
        <f t="shared" si="16"/>
        <v>644.29999999999995</v>
      </c>
      <c r="J932" s="28"/>
    </row>
    <row r="933" spans="1:11">
      <c r="A933" s="3">
        <v>45443</v>
      </c>
      <c r="B933" s="422" t="s">
        <v>100</v>
      </c>
      <c r="C933" s="422" t="s">
        <v>20</v>
      </c>
      <c r="D933" t="s">
        <v>14</v>
      </c>
      <c r="E933" s="207"/>
      <c r="F933" s="207">
        <v>60</v>
      </c>
      <c r="G933" s="2">
        <f t="shared" si="16"/>
        <v>584.29999999999995</v>
      </c>
    </row>
    <row r="934" spans="1:11">
      <c r="A934" s="3">
        <v>45443</v>
      </c>
      <c r="B934" s="422" t="s">
        <v>100</v>
      </c>
      <c r="C934" s="422" t="s">
        <v>20</v>
      </c>
      <c r="D934" t="s">
        <v>15</v>
      </c>
      <c r="E934" s="207"/>
      <c r="F934" s="207">
        <v>5</v>
      </c>
      <c r="G934" s="2">
        <f t="shared" si="16"/>
        <v>579.29999999999995</v>
      </c>
    </row>
    <row r="935" spans="1:11">
      <c r="A935" s="3">
        <v>45461</v>
      </c>
      <c r="B935" s="422">
        <v>29026</v>
      </c>
      <c r="C935" s="422" t="s">
        <v>20</v>
      </c>
      <c r="D935" t="s">
        <v>256</v>
      </c>
      <c r="F935" s="2">
        <v>150</v>
      </c>
      <c r="G935" s="2">
        <f t="shared" si="16"/>
        <v>429.29999999999995</v>
      </c>
      <c r="K935" s="28"/>
    </row>
    <row r="936" spans="1:11">
      <c r="A936" s="3">
        <v>45479</v>
      </c>
      <c r="B936" s="422">
        <v>29167</v>
      </c>
      <c r="C936" s="422" t="s">
        <v>20</v>
      </c>
      <c r="D936" t="s">
        <v>12</v>
      </c>
      <c r="F936" s="207">
        <v>409.8</v>
      </c>
      <c r="G936" s="2">
        <f t="shared" si="16"/>
        <v>19.499999999999943</v>
      </c>
      <c r="K936" s="28"/>
    </row>
    <row r="937" spans="1:11">
      <c r="A937" s="3">
        <v>45479</v>
      </c>
      <c r="B937" s="422">
        <v>29167</v>
      </c>
      <c r="C937" s="422" t="s">
        <v>20</v>
      </c>
      <c r="D937" t="s">
        <v>13</v>
      </c>
      <c r="F937" s="207">
        <v>19.5</v>
      </c>
      <c r="G937" s="2">
        <f t="shared" si="16"/>
        <v>-5.6843418860808015E-14</v>
      </c>
      <c r="K937" s="28"/>
    </row>
    <row r="938" spans="1:11">
      <c r="A938" s="81">
        <v>45473</v>
      </c>
      <c r="B938" s="421" t="s">
        <v>10</v>
      </c>
      <c r="C938" s="421" t="s">
        <v>21</v>
      </c>
      <c r="D938" t="s">
        <v>12</v>
      </c>
      <c r="E938" s="207">
        <v>398</v>
      </c>
      <c r="F938" s="207"/>
      <c r="G938" s="2">
        <f t="shared" si="16"/>
        <v>397.99999999999994</v>
      </c>
      <c r="H938" s="28"/>
      <c r="I938" s="421"/>
      <c r="K938" s="207"/>
    </row>
    <row r="939" spans="1:11">
      <c r="A939" s="70"/>
      <c r="B939" s="422"/>
      <c r="C939" s="422"/>
      <c r="D939" t="s">
        <v>13</v>
      </c>
      <c r="E939" s="207">
        <v>20.8</v>
      </c>
      <c r="F939" s="207"/>
      <c r="G939" s="2">
        <f t="shared" si="16"/>
        <v>418.79999999999995</v>
      </c>
      <c r="I939" s="422"/>
      <c r="K939" s="207"/>
    </row>
    <row r="940" spans="1:11">
      <c r="A940" s="70"/>
      <c r="B940" s="422"/>
      <c r="C940" s="422"/>
      <c r="D940" t="s">
        <v>14</v>
      </c>
      <c r="E940" s="207">
        <v>60</v>
      </c>
      <c r="F940" s="207"/>
      <c r="G940" s="2">
        <f t="shared" si="16"/>
        <v>478.79999999999995</v>
      </c>
      <c r="K940" s="2"/>
    </row>
    <row r="941" spans="1:11">
      <c r="A941" s="70"/>
      <c r="B941" s="422"/>
      <c r="C941" s="422"/>
      <c r="D941" t="s">
        <v>15</v>
      </c>
      <c r="E941" s="207">
        <v>5</v>
      </c>
      <c r="F941" s="207"/>
      <c r="G941" s="2">
        <f t="shared" si="16"/>
        <v>483.79999999999995</v>
      </c>
      <c r="K941" s="28"/>
    </row>
    <row r="942" spans="1:11">
      <c r="A942" s="70"/>
      <c r="B942" s="422"/>
      <c r="C942" s="422"/>
      <c r="D942" t="s">
        <v>256</v>
      </c>
      <c r="E942" s="2">
        <v>150</v>
      </c>
      <c r="F942" s="207"/>
      <c r="G942" s="2">
        <f t="shared" si="16"/>
        <v>633.79999999999995</v>
      </c>
    </row>
    <row r="943" spans="1:11">
      <c r="A943" s="70">
        <v>45473</v>
      </c>
      <c r="B943" s="422" t="s">
        <v>86</v>
      </c>
      <c r="C943" s="422" t="s">
        <v>21</v>
      </c>
      <c r="D943" t="s">
        <v>14</v>
      </c>
      <c r="E943" s="207"/>
      <c r="F943" s="207">
        <v>60</v>
      </c>
      <c r="G943" s="2">
        <f t="shared" si="16"/>
        <v>573.79999999999995</v>
      </c>
    </row>
    <row r="944" spans="1:11">
      <c r="A944" s="70">
        <v>45473</v>
      </c>
      <c r="B944" s="422" t="s">
        <v>86</v>
      </c>
      <c r="C944" s="422" t="s">
        <v>21</v>
      </c>
      <c r="D944" t="s">
        <v>15</v>
      </c>
      <c r="E944" s="207"/>
      <c r="F944" s="207">
        <v>5</v>
      </c>
      <c r="G944" s="2">
        <f t="shared" si="16"/>
        <v>568.79999999999995</v>
      </c>
    </row>
    <row r="945" spans="1:11">
      <c r="A945" s="3">
        <v>45479</v>
      </c>
      <c r="B945" s="422">
        <v>29167</v>
      </c>
      <c r="C945" s="422" t="s">
        <v>21</v>
      </c>
      <c r="D945" t="s">
        <v>256</v>
      </c>
      <c r="F945" s="2">
        <v>150</v>
      </c>
      <c r="G945" s="2">
        <f t="shared" si="16"/>
        <v>418.79999999999995</v>
      </c>
    </row>
    <row r="946" spans="1:11">
      <c r="A946" s="3">
        <v>45509</v>
      </c>
      <c r="B946" s="422">
        <v>29497</v>
      </c>
      <c r="C946" s="422" t="s">
        <v>21</v>
      </c>
      <c r="D946" t="s">
        <v>12</v>
      </c>
      <c r="F946" s="2">
        <v>398</v>
      </c>
      <c r="G946" s="2">
        <f t="shared" si="16"/>
        <v>20.799999999999955</v>
      </c>
    </row>
    <row r="947" spans="1:11">
      <c r="A947" s="422">
        <v>29497</v>
      </c>
      <c r="B947" s="422">
        <v>29497</v>
      </c>
      <c r="C947" s="422" t="s">
        <v>21</v>
      </c>
      <c r="D947" t="s">
        <v>13</v>
      </c>
      <c r="F947" s="2">
        <v>20.8</v>
      </c>
      <c r="G947" s="2">
        <f t="shared" si="16"/>
        <v>-4.6185277824406512E-14</v>
      </c>
    </row>
    <row r="948" spans="1:11">
      <c r="A948" s="81">
        <v>45504</v>
      </c>
      <c r="B948" s="421" t="s">
        <v>10</v>
      </c>
      <c r="C948" s="421" t="s">
        <v>22</v>
      </c>
      <c r="D948" t="s">
        <v>12</v>
      </c>
      <c r="E948" s="207">
        <v>390.7</v>
      </c>
      <c r="F948" s="207"/>
      <c r="G948" s="2">
        <f t="shared" si="16"/>
        <v>390.69999999999993</v>
      </c>
    </row>
    <row r="949" spans="1:11">
      <c r="A949" s="70"/>
      <c r="B949" s="422"/>
      <c r="C949" s="422"/>
      <c r="D949" t="s">
        <v>13</v>
      </c>
      <c r="E949" s="207">
        <v>20.100000000000001</v>
      </c>
      <c r="F949" s="207"/>
      <c r="G949" s="2">
        <f t="shared" si="16"/>
        <v>410.79999999999995</v>
      </c>
      <c r="I949" s="422"/>
      <c r="K949" s="207"/>
    </row>
    <row r="950" spans="1:11">
      <c r="A950" s="70"/>
      <c r="B950" s="422"/>
      <c r="C950" s="422"/>
      <c r="D950" t="s">
        <v>14</v>
      </c>
      <c r="E950" s="207">
        <v>60</v>
      </c>
      <c r="F950" s="207"/>
      <c r="G950" s="2">
        <f t="shared" si="16"/>
        <v>470.79999999999995</v>
      </c>
      <c r="K950" s="2"/>
    </row>
    <row r="951" spans="1:11">
      <c r="A951" s="70"/>
      <c r="B951" s="422"/>
      <c r="C951" s="422"/>
      <c r="D951" t="s">
        <v>15</v>
      </c>
      <c r="E951" s="207">
        <v>5</v>
      </c>
      <c r="F951" s="207"/>
      <c r="G951" s="2">
        <f t="shared" si="16"/>
        <v>475.79999999999995</v>
      </c>
    </row>
    <row r="952" spans="1:11">
      <c r="A952" s="70"/>
      <c r="B952" s="422"/>
      <c r="C952" s="422"/>
      <c r="D952" t="s">
        <v>256</v>
      </c>
      <c r="E952" s="2">
        <v>150</v>
      </c>
      <c r="F952" s="207"/>
      <c r="G952" s="2">
        <f t="shared" si="16"/>
        <v>625.79999999999995</v>
      </c>
      <c r="I952" s="421"/>
      <c r="K952" s="207"/>
    </row>
    <row r="953" spans="1:11">
      <c r="A953" s="70"/>
      <c r="B953" s="422"/>
      <c r="C953" s="422"/>
      <c r="D953" t="s">
        <v>152</v>
      </c>
      <c r="E953" s="2">
        <v>102.5</v>
      </c>
      <c r="F953" s="207"/>
      <c r="G953" s="2">
        <f>+G952+E953-F953</f>
        <v>728.3</v>
      </c>
      <c r="I953" s="422"/>
      <c r="K953" s="207"/>
    </row>
    <row r="954" spans="1:11">
      <c r="A954" s="70"/>
      <c r="B954" s="422"/>
      <c r="C954" s="422"/>
      <c r="D954" s="62" t="s">
        <v>153</v>
      </c>
      <c r="E954" s="62">
        <v>250</v>
      </c>
      <c r="F954" s="207"/>
      <c r="G954" s="2">
        <f t="shared" ref="G954:G985" si="17">+G953+E954-F954</f>
        <v>978.3</v>
      </c>
      <c r="I954" s="422"/>
      <c r="K954" s="207"/>
    </row>
    <row r="955" spans="1:11">
      <c r="A955" s="70">
        <v>45504</v>
      </c>
      <c r="B955" s="422" t="s">
        <v>87</v>
      </c>
      <c r="C955" s="422" t="s">
        <v>22</v>
      </c>
      <c r="D955" t="s">
        <v>14</v>
      </c>
      <c r="E955" s="207"/>
      <c r="F955" s="207">
        <v>60</v>
      </c>
      <c r="G955" s="2">
        <f t="shared" si="17"/>
        <v>918.3</v>
      </c>
      <c r="K955" s="2"/>
    </row>
    <row r="956" spans="1:11">
      <c r="A956" s="70">
        <v>45504</v>
      </c>
      <c r="B956" s="422" t="s">
        <v>87</v>
      </c>
      <c r="C956" s="422" t="s">
        <v>22</v>
      </c>
      <c r="D956" t="s">
        <v>15</v>
      </c>
      <c r="E956" s="207"/>
      <c r="F956" s="207">
        <v>5</v>
      </c>
      <c r="G956" s="2">
        <f t="shared" si="17"/>
        <v>913.3</v>
      </c>
      <c r="K956" s="28"/>
    </row>
    <row r="957" spans="1:11">
      <c r="A957" s="3">
        <v>45559</v>
      </c>
      <c r="B957" s="422">
        <v>29707</v>
      </c>
      <c r="C957" s="422" t="s">
        <v>22</v>
      </c>
      <c r="D957" t="s">
        <v>12</v>
      </c>
      <c r="E957" s="207"/>
      <c r="F957" s="207">
        <v>390.7</v>
      </c>
      <c r="G957" s="2">
        <f t="shared" si="17"/>
        <v>522.59999999999991</v>
      </c>
      <c r="K957" s="28"/>
    </row>
    <row r="958" spans="1:11">
      <c r="A958" s="3">
        <v>45559</v>
      </c>
      <c r="B958" s="422">
        <v>29707</v>
      </c>
      <c r="C958" s="422" t="s">
        <v>22</v>
      </c>
      <c r="D958" t="s">
        <v>13</v>
      </c>
      <c r="E958" s="207"/>
      <c r="F958" s="207">
        <v>20.100000000000001</v>
      </c>
      <c r="G958" s="2">
        <f t="shared" si="17"/>
        <v>502.49999999999989</v>
      </c>
      <c r="K958" s="28"/>
    </row>
    <row r="959" spans="1:11">
      <c r="A959" s="3">
        <v>45559</v>
      </c>
      <c r="B959" s="422">
        <v>29707</v>
      </c>
      <c r="C959" s="422" t="s">
        <v>22</v>
      </c>
      <c r="D959" t="s">
        <v>256</v>
      </c>
      <c r="E959" s="207"/>
      <c r="F959" s="207">
        <v>150</v>
      </c>
      <c r="G959" s="2">
        <f t="shared" si="17"/>
        <v>352.49999999999989</v>
      </c>
      <c r="K959" s="28"/>
    </row>
    <row r="960" spans="1:11">
      <c r="A960" s="3">
        <v>45499</v>
      </c>
      <c r="B960" s="422">
        <v>29453</v>
      </c>
      <c r="C960" s="422" t="s">
        <v>22</v>
      </c>
      <c r="D960" t="s">
        <v>153</v>
      </c>
      <c r="E960" s="207"/>
      <c r="F960" s="207">
        <v>250</v>
      </c>
      <c r="G960" s="2">
        <f t="shared" si="17"/>
        <v>102.49999999999989</v>
      </c>
      <c r="K960" s="28"/>
    </row>
    <row r="961" spans="1:12">
      <c r="A961" s="3">
        <v>45742</v>
      </c>
      <c r="B961" s="422">
        <v>30807</v>
      </c>
      <c r="C961" s="422" t="s">
        <v>22</v>
      </c>
      <c r="D961" t="s">
        <v>152</v>
      </c>
      <c r="E961" s="207"/>
      <c r="F961" s="207">
        <v>102.5</v>
      </c>
      <c r="G961" s="2">
        <f t="shared" si="17"/>
        <v>-1.1368683772161603E-13</v>
      </c>
      <c r="K961" s="28"/>
    </row>
    <row r="962" spans="1:12">
      <c r="A962" s="31">
        <v>45535</v>
      </c>
      <c r="B962" s="421" t="s">
        <v>10</v>
      </c>
      <c r="C962" s="421" t="s">
        <v>57</v>
      </c>
      <c r="D962" t="s">
        <v>12</v>
      </c>
      <c r="E962" s="207">
        <v>391.8</v>
      </c>
      <c r="F962" s="207"/>
      <c r="G962" s="2">
        <f t="shared" si="17"/>
        <v>391.7999999999999</v>
      </c>
    </row>
    <row r="963" spans="1:12">
      <c r="B963" s="422"/>
      <c r="C963" s="422"/>
      <c r="D963" t="s">
        <v>13</v>
      </c>
      <c r="E963" s="207">
        <v>69.099999999999994</v>
      </c>
      <c r="F963" s="207"/>
      <c r="G963" s="2">
        <f t="shared" si="17"/>
        <v>460.89999999999986</v>
      </c>
    </row>
    <row r="964" spans="1:12">
      <c r="B964" s="422"/>
      <c r="C964" s="422"/>
      <c r="D964" t="s">
        <v>14</v>
      </c>
      <c r="E964" s="207">
        <v>60</v>
      </c>
      <c r="F964" s="207"/>
      <c r="G964" s="2">
        <f t="shared" si="17"/>
        <v>520.89999999999986</v>
      </c>
    </row>
    <row r="965" spans="1:12">
      <c r="B965" s="422"/>
      <c r="C965" s="422"/>
      <c r="D965" t="s">
        <v>15</v>
      </c>
      <c r="E965" s="207">
        <v>5</v>
      </c>
      <c r="F965" s="207"/>
      <c r="G965" s="2">
        <f t="shared" si="17"/>
        <v>525.89999999999986</v>
      </c>
    </row>
    <row r="966" spans="1:12">
      <c r="B966" s="422"/>
      <c r="C966" s="422"/>
      <c r="D966" t="s">
        <v>256</v>
      </c>
      <c r="E966" s="2">
        <v>150</v>
      </c>
      <c r="F966" s="207"/>
      <c r="G966" s="2">
        <f t="shared" si="17"/>
        <v>675.89999999999986</v>
      </c>
      <c r="L966" t="s">
        <v>257</v>
      </c>
    </row>
    <row r="967" spans="1:12">
      <c r="A967" s="3">
        <v>45535</v>
      </c>
      <c r="B967" s="422" t="s">
        <v>102</v>
      </c>
      <c r="C967" s="422" t="s">
        <v>57</v>
      </c>
      <c r="D967" t="s">
        <v>14</v>
      </c>
      <c r="E967" s="207"/>
      <c r="F967" s="207">
        <v>60</v>
      </c>
      <c r="G967" s="2">
        <f t="shared" si="17"/>
        <v>615.89999999999986</v>
      </c>
    </row>
    <row r="968" spans="1:12">
      <c r="A968" s="3">
        <v>45535</v>
      </c>
      <c r="B968" s="422" t="s">
        <v>102</v>
      </c>
      <c r="C968" s="422" t="s">
        <v>57</v>
      </c>
      <c r="D968" t="s">
        <v>15</v>
      </c>
      <c r="E968" s="207"/>
      <c r="F968" s="207">
        <v>5</v>
      </c>
      <c r="G968" s="2">
        <f t="shared" si="17"/>
        <v>610.89999999999986</v>
      </c>
    </row>
    <row r="969" spans="1:12">
      <c r="A969" s="3">
        <v>45559</v>
      </c>
      <c r="B969" s="422">
        <v>29707</v>
      </c>
      <c r="C969" s="422" t="s">
        <v>57</v>
      </c>
      <c r="D969" t="s">
        <v>12</v>
      </c>
      <c r="F969" s="207">
        <v>391.8</v>
      </c>
      <c r="G969" s="2">
        <f t="shared" si="17"/>
        <v>219.09999999999985</v>
      </c>
    </row>
    <row r="970" spans="1:12">
      <c r="A970" s="3">
        <v>45559</v>
      </c>
      <c r="B970" s="422">
        <v>29707</v>
      </c>
      <c r="C970" s="422" t="s">
        <v>57</v>
      </c>
      <c r="D970" t="s">
        <v>13</v>
      </c>
      <c r="F970" s="207">
        <v>69.099999999999994</v>
      </c>
      <c r="G970" s="2">
        <f t="shared" si="17"/>
        <v>149.99999999999986</v>
      </c>
    </row>
    <row r="971" spans="1:12">
      <c r="A971" s="3">
        <v>45559</v>
      </c>
      <c r="B971" s="422">
        <v>29707</v>
      </c>
      <c r="C971" s="422" t="s">
        <v>57</v>
      </c>
      <c r="D971" t="s">
        <v>256</v>
      </c>
      <c r="F971" s="2">
        <v>150</v>
      </c>
      <c r="G971" s="2">
        <f t="shared" si="17"/>
        <v>0</v>
      </c>
    </row>
    <row r="972" spans="1:12">
      <c r="A972" s="81">
        <v>45565</v>
      </c>
      <c r="B972" s="421" t="s">
        <v>10</v>
      </c>
      <c r="C972" s="421" t="s">
        <v>41</v>
      </c>
      <c r="D972" t="s">
        <v>12</v>
      </c>
      <c r="E972" s="207">
        <v>394.2</v>
      </c>
      <c r="F972" s="207"/>
      <c r="G972" s="2">
        <f t="shared" si="17"/>
        <v>394.2</v>
      </c>
    </row>
    <row r="973" spans="1:12">
      <c r="A973" s="70"/>
      <c r="B973" s="422"/>
      <c r="C973" s="422"/>
      <c r="D973" t="s">
        <v>13</v>
      </c>
      <c r="E973" s="207">
        <v>22.2</v>
      </c>
      <c r="F973" s="207"/>
      <c r="G973" s="2">
        <f t="shared" si="17"/>
        <v>416.4</v>
      </c>
    </row>
    <row r="974" spans="1:12">
      <c r="A974" s="70"/>
      <c r="B974" s="422"/>
      <c r="C974" s="422"/>
      <c r="D974" t="s">
        <v>14</v>
      </c>
      <c r="E974" s="207">
        <v>60</v>
      </c>
      <c r="F974" s="207"/>
      <c r="G974" s="2">
        <f t="shared" si="17"/>
        <v>476.4</v>
      </c>
    </row>
    <row r="975" spans="1:12">
      <c r="A975" s="70"/>
      <c r="B975" s="422"/>
      <c r="C975" s="422"/>
      <c r="D975" t="s">
        <v>15</v>
      </c>
      <c r="E975" s="207">
        <v>5</v>
      </c>
      <c r="F975" s="207"/>
      <c r="G975" s="2">
        <f t="shared" si="17"/>
        <v>481.4</v>
      </c>
    </row>
    <row r="976" spans="1:12">
      <c r="A976" s="70"/>
      <c r="B976" s="422"/>
      <c r="C976" s="422"/>
      <c r="D976" t="s">
        <v>256</v>
      </c>
      <c r="E976" s="2">
        <v>150</v>
      </c>
      <c r="F976" s="207"/>
      <c r="G976" s="2">
        <f t="shared" si="17"/>
        <v>631.4</v>
      </c>
    </row>
    <row r="977" spans="1:10">
      <c r="A977" s="70">
        <v>45565</v>
      </c>
      <c r="B977" s="422" t="s">
        <v>91</v>
      </c>
      <c r="C977" s="422" t="s">
        <v>41</v>
      </c>
      <c r="D977" t="s">
        <v>14</v>
      </c>
      <c r="E977" s="207"/>
      <c r="F977" s="207">
        <v>60</v>
      </c>
      <c r="G977" s="2">
        <f t="shared" si="17"/>
        <v>571.4</v>
      </c>
    </row>
    <row r="978" spans="1:10">
      <c r="A978" s="70">
        <v>45565</v>
      </c>
      <c r="B978" s="422" t="s">
        <v>91</v>
      </c>
      <c r="C978" s="422" t="s">
        <v>41</v>
      </c>
      <c r="D978" t="s">
        <v>15</v>
      </c>
      <c r="E978" s="207"/>
      <c r="F978" s="207">
        <v>5</v>
      </c>
      <c r="G978" s="2">
        <f t="shared" si="17"/>
        <v>566.4</v>
      </c>
    </row>
    <row r="979" spans="1:10">
      <c r="A979" s="70">
        <v>45601</v>
      </c>
      <c r="B979" s="422">
        <v>29947</v>
      </c>
      <c r="C979" s="422" t="s">
        <v>41</v>
      </c>
      <c r="D979" t="s">
        <v>12</v>
      </c>
      <c r="E979" s="207"/>
      <c r="F979" s="207">
        <v>394.2</v>
      </c>
      <c r="G979" s="2">
        <f t="shared" si="17"/>
        <v>172.2</v>
      </c>
    </row>
    <row r="980" spans="1:10">
      <c r="A980" s="70">
        <v>45601</v>
      </c>
      <c r="B980" s="422">
        <v>29947</v>
      </c>
      <c r="C980" s="422" t="s">
        <v>41</v>
      </c>
      <c r="D980" t="s">
        <v>13</v>
      </c>
      <c r="E980" s="207"/>
      <c r="F980" s="207">
        <v>22.2</v>
      </c>
      <c r="G980" s="2">
        <f t="shared" si="17"/>
        <v>150</v>
      </c>
    </row>
    <row r="981" spans="1:10">
      <c r="A981" s="70">
        <v>45601</v>
      </c>
      <c r="B981" s="422">
        <v>29947</v>
      </c>
      <c r="C981" s="422" t="s">
        <v>41</v>
      </c>
      <c r="D981" t="s">
        <v>256</v>
      </c>
      <c r="E981" s="207"/>
      <c r="F981" s="207">
        <v>150</v>
      </c>
      <c r="G981" s="2">
        <f t="shared" si="17"/>
        <v>0</v>
      </c>
    </row>
    <row r="982" spans="1:10">
      <c r="A982" s="81">
        <v>45596</v>
      </c>
      <c r="B982" s="421" t="s">
        <v>10</v>
      </c>
      <c r="C982" s="421" t="s">
        <v>25</v>
      </c>
      <c r="D982" t="s">
        <v>12</v>
      </c>
      <c r="E982" s="207">
        <v>542.5</v>
      </c>
      <c r="F982" s="207"/>
      <c r="G982" s="2">
        <f t="shared" si="17"/>
        <v>542.5</v>
      </c>
      <c r="H982" s="421"/>
      <c r="I982"/>
      <c r="J982" s="207"/>
    </row>
    <row r="983" spans="1:10">
      <c r="A983" s="70"/>
      <c r="B983" s="422"/>
      <c r="C983" s="422"/>
      <c r="D983" t="s">
        <v>13</v>
      </c>
      <c r="E983" s="207">
        <v>20.8</v>
      </c>
      <c r="F983" s="207"/>
      <c r="G983" s="2">
        <f t="shared" si="17"/>
        <v>563.29999999999995</v>
      </c>
      <c r="H983" s="422"/>
      <c r="I983"/>
      <c r="J983" s="207"/>
    </row>
    <row r="984" spans="1:10">
      <c r="A984" s="70"/>
      <c r="B984" s="422"/>
      <c r="C984" s="422"/>
      <c r="D984" t="s">
        <v>14</v>
      </c>
      <c r="E984" s="207">
        <v>60</v>
      </c>
      <c r="F984" s="207"/>
      <c r="G984" s="2">
        <f t="shared" si="17"/>
        <v>623.29999999999995</v>
      </c>
      <c r="I984"/>
      <c r="J984" s="2"/>
    </row>
    <row r="985" spans="1:10">
      <c r="A985" s="70"/>
      <c r="B985" s="422"/>
      <c r="C985" s="422"/>
      <c r="D985" t="s">
        <v>15</v>
      </c>
      <c r="E985" s="207">
        <v>5</v>
      </c>
      <c r="F985" s="207"/>
      <c r="G985" s="2">
        <f t="shared" si="17"/>
        <v>628.29999999999995</v>
      </c>
      <c r="J985" s="28"/>
    </row>
    <row r="986" spans="1:10">
      <c r="A986" s="70"/>
      <c r="B986" s="422"/>
      <c r="C986" s="422"/>
      <c r="D986" t="s">
        <v>256</v>
      </c>
      <c r="E986" s="2">
        <v>150</v>
      </c>
      <c r="F986" s="207"/>
      <c r="G986" s="2">
        <f t="shared" ref="G986:G1051" si="18">+G985+E986-F986</f>
        <v>778.3</v>
      </c>
    </row>
    <row r="987" spans="1:10">
      <c r="A987" s="70">
        <v>45596</v>
      </c>
      <c r="B987" s="422" t="s">
        <v>75</v>
      </c>
      <c r="C987" s="422" t="s">
        <v>25</v>
      </c>
      <c r="D987" t="s">
        <v>14</v>
      </c>
      <c r="E987" s="207"/>
      <c r="F987" s="207">
        <v>60</v>
      </c>
      <c r="G987" s="2">
        <f t="shared" si="18"/>
        <v>718.3</v>
      </c>
    </row>
    <row r="988" spans="1:10">
      <c r="A988" s="70">
        <v>45596</v>
      </c>
      <c r="B988" s="422" t="s">
        <v>75</v>
      </c>
      <c r="C988" s="422" t="s">
        <v>25</v>
      </c>
      <c r="D988" t="s">
        <v>15</v>
      </c>
      <c r="E988" s="207"/>
      <c r="F988" s="207">
        <v>5</v>
      </c>
      <c r="G988" s="2">
        <f t="shared" si="18"/>
        <v>713.3</v>
      </c>
    </row>
    <row r="989" spans="1:10">
      <c r="A989" s="3">
        <v>45629</v>
      </c>
      <c r="B989" s="422">
        <v>30069</v>
      </c>
      <c r="C989" s="422" t="s">
        <v>25</v>
      </c>
      <c r="D989" t="s">
        <v>12</v>
      </c>
      <c r="F989" s="2">
        <v>542.5</v>
      </c>
      <c r="G989" s="2">
        <f t="shared" si="18"/>
        <v>170.79999999999995</v>
      </c>
    </row>
    <row r="990" spans="1:10">
      <c r="A990" s="3">
        <v>45629</v>
      </c>
      <c r="B990" s="422">
        <v>30069</v>
      </c>
      <c r="C990" s="422" t="s">
        <v>25</v>
      </c>
      <c r="D990" t="s">
        <v>13</v>
      </c>
      <c r="F990" s="2">
        <v>20.8</v>
      </c>
      <c r="G990" s="2">
        <f t="shared" si="18"/>
        <v>149.99999999999994</v>
      </c>
    </row>
    <row r="991" spans="1:10">
      <c r="A991" s="3">
        <v>45629</v>
      </c>
      <c r="B991" s="422">
        <v>30069</v>
      </c>
      <c r="C991" s="422" t="s">
        <v>25</v>
      </c>
      <c r="D991" t="s">
        <v>256</v>
      </c>
      <c r="F991" s="2">
        <v>150</v>
      </c>
      <c r="G991" s="2">
        <f t="shared" si="18"/>
        <v>0</v>
      </c>
    </row>
    <row r="992" spans="1:10">
      <c r="A992" s="81">
        <v>45626</v>
      </c>
      <c r="B992" s="421" t="s">
        <v>10</v>
      </c>
      <c r="C992" s="421" t="s">
        <v>58</v>
      </c>
      <c r="D992" t="s">
        <v>12</v>
      </c>
      <c r="E992" s="207">
        <v>624</v>
      </c>
      <c r="F992" s="207"/>
      <c r="G992" s="2">
        <f t="shared" si="18"/>
        <v>624</v>
      </c>
    </row>
    <row r="993" spans="1:12">
      <c r="A993" s="70"/>
      <c r="B993" s="422"/>
      <c r="C993" s="422"/>
      <c r="D993" t="s">
        <v>13</v>
      </c>
      <c r="E993" s="207">
        <v>25</v>
      </c>
      <c r="F993" s="207"/>
      <c r="G993" s="2">
        <f t="shared" si="18"/>
        <v>649</v>
      </c>
    </row>
    <row r="994" spans="1:12">
      <c r="A994" s="70"/>
      <c r="B994" s="422"/>
      <c r="C994" s="422"/>
      <c r="D994" t="s">
        <v>14</v>
      </c>
      <c r="E994" s="207">
        <v>60</v>
      </c>
      <c r="F994" s="207"/>
      <c r="G994" s="2">
        <f t="shared" si="18"/>
        <v>709</v>
      </c>
      <c r="H994" s="422"/>
      <c r="I994" s="422"/>
      <c r="K994" s="207"/>
    </row>
    <row r="995" spans="1:12">
      <c r="A995" s="70"/>
      <c r="B995" s="422"/>
      <c r="C995" s="422"/>
      <c r="D995" t="s">
        <v>15</v>
      </c>
      <c r="E995" s="207">
        <v>5</v>
      </c>
      <c r="F995" s="207"/>
      <c r="G995" s="2">
        <f t="shared" si="18"/>
        <v>714</v>
      </c>
      <c r="I995"/>
      <c r="K995" s="2"/>
    </row>
    <row r="996" spans="1:12">
      <c r="A996" s="70"/>
      <c r="B996" s="422"/>
      <c r="C996" s="422"/>
      <c r="D996" t="s">
        <v>256</v>
      </c>
      <c r="E996" s="2">
        <v>150</v>
      </c>
      <c r="F996" s="207"/>
      <c r="G996" s="2">
        <f t="shared" si="18"/>
        <v>864</v>
      </c>
      <c r="I996" s="421"/>
      <c r="K996" s="5"/>
      <c r="L996" s="207"/>
    </row>
    <row r="997" spans="1:12">
      <c r="A997" s="70">
        <v>45626</v>
      </c>
      <c r="B997" s="422" t="s">
        <v>93</v>
      </c>
      <c r="C997" s="422" t="s">
        <v>58</v>
      </c>
      <c r="D997" t="s">
        <v>14</v>
      </c>
      <c r="E997" s="207"/>
      <c r="F997" s="207">
        <v>60</v>
      </c>
      <c r="G997" s="2">
        <f t="shared" si="18"/>
        <v>804</v>
      </c>
      <c r="I997" s="422"/>
      <c r="L997" s="207"/>
    </row>
    <row r="998" spans="1:12">
      <c r="A998" s="70">
        <v>45626</v>
      </c>
      <c r="B998" s="422" t="s">
        <v>93</v>
      </c>
      <c r="C998" s="422" t="s">
        <v>58</v>
      </c>
      <c r="D998" t="s">
        <v>15</v>
      </c>
      <c r="E998" s="207"/>
      <c r="F998" s="207">
        <v>5</v>
      </c>
      <c r="G998" s="2">
        <f t="shared" si="18"/>
        <v>799</v>
      </c>
      <c r="L998" s="2"/>
    </row>
    <row r="999" spans="1:12">
      <c r="A999" s="70">
        <v>45673</v>
      </c>
      <c r="B999" s="422">
        <v>30312</v>
      </c>
      <c r="C999" s="422" t="s">
        <v>58</v>
      </c>
      <c r="D999" t="s">
        <v>12</v>
      </c>
      <c r="E999" s="207"/>
      <c r="F999" s="207">
        <v>624</v>
      </c>
      <c r="G999" s="2">
        <f t="shared" si="18"/>
        <v>175</v>
      </c>
      <c r="L999" s="2"/>
    </row>
    <row r="1000" spans="1:12">
      <c r="A1000" s="70">
        <v>45673</v>
      </c>
      <c r="B1000" s="422">
        <v>30312</v>
      </c>
      <c r="C1000" s="422" t="s">
        <v>58</v>
      </c>
      <c r="D1000" t="s">
        <v>13</v>
      </c>
      <c r="E1000" s="207"/>
      <c r="F1000" s="207">
        <v>25</v>
      </c>
      <c r="G1000" s="2">
        <f t="shared" si="18"/>
        <v>150</v>
      </c>
      <c r="L1000" s="2"/>
    </row>
    <row r="1001" spans="1:12">
      <c r="A1001" s="70">
        <v>45673</v>
      </c>
      <c r="B1001" s="422">
        <v>30312</v>
      </c>
      <c r="C1001" s="422" t="s">
        <v>58</v>
      </c>
      <c r="D1001" t="s">
        <v>256</v>
      </c>
      <c r="E1001" s="207"/>
      <c r="F1001" s="207">
        <v>150</v>
      </c>
      <c r="G1001" s="2">
        <f t="shared" si="18"/>
        <v>0</v>
      </c>
      <c r="L1001" s="2"/>
    </row>
    <row r="1002" spans="1:12">
      <c r="A1002" s="31">
        <v>45657</v>
      </c>
      <c r="B1002" s="421" t="s">
        <v>10</v>
      </c>
      <c r="C1002" s="421" t="s">
        <v>27</v>
      </c>
      <c r="D1002" t="s">
        <v>12</v>
      </c>
      <c r="E1002" s="207">
        <v>785.9</v>
      </c>
      <c r="F1002" s="207"/>
      <c r="G1002" s="2">
        <f t="shared" si="18"/>
        <v>785.9</v>
      </c>
      <c r="I1002" s="421"/>
      <c r="K1002" s="207"/>
    </row>
    <row r="1003" spans="1:12">
      <c r="B1003" s="422"/>
      <c r="C1003" s="422"/>
      <c r="D1003" t="s">
        <v>13</v>
      </c>
      <c r="E1003" s="207">
        <v>19.8</v>
      </c>
      <c r="F1003" s="207"/>
      <c r="G1003" s="2">
        <f t="shared" si="18"/>
        <v>805.69999999999993</v>
      </c>
      <c r="I1003" s="422"/>
      <c r="K1003" s="207"/>
    </row>
    <row r="1004" spans="1:12">
      <c r="B1004" s="422"/>
      <c r="C1004" s="422"/>
      <c r="D1004" t="s">
        <v>14</v>
      </c>
      <c r="E1004" s="207">
        <v>60</v>
      </c>
      <c r="F1004" s="207"/>
      <c r="G1004" s="2">
        <f t="shared" si="18"/>
        <v>865.69999999999993</v>
      </c>
      <c r="I1004" s="421"/>
      <c r="K1004" s="207"/>
    </row>
    <row r="1005" spans="1:12">
      <c r="B1005" s="422"/>
      <c r="C1005" s="422"/>
      <c r="D1005" t="s">
        <v>15</v>
      </c>
      <c r="E1005" s="207">
        <v>5</v>
      </c>
      <c r="F1005" s="207"/>
      <c r="G1005" s="2">
        <f t="shared" si="18"/>
        <v>870.69999999999993</v>
      </c>
      <c r="I1005" s="422"/>
      <c r="K1005" s="207"/>
      <c r="L1005" s="28"/>
    </row>
    <row r="1006" spans="1:12">
      <c r="B1006" s="422"/>
      <c r="C1006" s="422"/>
      <c r="D1006" t="s">
        <v>256</v>
      </c>
      <c r="E1006" s="2">
        <v>150</v>
      </c>
      <c r="F1006" s="207"/>
      <c r="G1006" s="2">
        <f t="shared" si="18"/>
        <v>1020.6999999999999</v>
      </c>
      <c r="K1006" s="2"/>
    </row>
    <row r="1007" spans="1:12">
      <c r="A1007" s="3">
        <v>45657</v>
      </c>
      <c r="B1007" s="422" t="s">
        <v>76</v>
      </c>
      <c r="C1007" s="422" t="s">
        <v>27</v>
      </c>
      <c r="D1007" t="s">
        <v>14</v>
      </c>
      <c r="E1007" s="207"/>
      <c r="F1007" s="207">
        <v>60</v>
      </c>
      <c r="G1007" s="2">
        <f t="shared" si="18"/>
        <v>960.69999999999993</v>
      </c>
      <c r="K1007" s="28"/>
    </row>
    <row r="1008" spans="1:12">
      <c r="A1008" s="3">
        <v>45657</v>
      </c>
      <c r="B1008" s="422" t="s">
        <v>76</v>
      </c>
      <c r="C1008" s="422" t="s">
        <v>27</v>
      </c>
      <c r="D1008" t="s">
        <v>15</v>
      </c>
      <c r="E1008" s="207"/>
      <c r="F1008" s="207">
        <v>5</v>
      </c>
      <c r="G1008" s="2">
        <f t="shared" si="18"/>
        <v>955.69999999999993</v>
      </c>
    </row>
    <row r="1009" spans="1:12">
      <c r="A1009" s="3">
        <v>45695</v>
      </c>
      <c r="B1009" s="422">
        <v>30438</v>
      </c>
      <c r="C1009" s="422" t="s">
        <v>27</v>
      </c>
      <c r="D1009" t="s">
        <v>12</v>
      </c>
      <c r="E1009" s="207"/>
      <c r="F1009" s="207">
        <v>785.9</v>
      </c>
      <c r="G1009" s="2">
        <f t="shared" si="18"/>
        <v>169.79999999999995</v>
      </c>
    </row>
    <row r="1010" spans="1:12">
      <c r="A1010" s="3">
        <v>45695</v>
      </c>
      <c r="B1010" s="422">
        <v>30438</v>
      </c>
      <c r="C1010" s="422" t="s">
        <v>27</v>
      </c>
      <c r="D1010" t="s">
        <v>13</v>
      </c>
      <c r="E1010" s="207"/>
      <c r="F1010" s="207">
        <v>19.8</v>
      </c>
      <c r="G1010" s="2">
        <f t="shared" si="18"/>
        <v>149.99999999999994</v>
      </c>
    </row>
    <row r="1011" spans="1:12">
      <c r="A1011" s="3">
        <v>45695</v>
      </c>
      <c r="B1011" s="422">
        <v>30438</v>
      </c>
      <c r="C1011" s="422" t="s">
        <v>27</v>
      </c>
      <c r="D1011" t="s">
        <v>256</v>
      </c>
      <c r="E1011" s="207"/>
      <c r="F1011" s="207">
        <v>150</v>
      </c>
      <c r="G1011" s="2">
        <f t="shared" si="18"/>
        <v>0</v>
      </c>
    </row>
    <row r="1012" spans="1:12">
      <c r="A1012" s="81">
        <v>45688</v>
      </c>
      <c r="B1012" s="421" t="s">
        <v>10</v>
      </c>
      <c r="C1012" s="421" t="s">
        <v>11</v>
      </c>
      <c r="D1012" t="s">
        <v>12</v>
      </c>
      <c r="E1012" s="207">
        <v>796.4</v>
      </c>
      <c r="F1012" s="207"/>
      <c r="G1012" s="2">
        <f t="shared" si="18"/>
        <v>796.4</v>
      </c>
    </row>
    <row r="1013" spans="1:12">
      <c r="A1013" s="70"/>
      <c r="B1013" s="422"/>
      <c r="C1013" s="422"/>
      <c r="D1013" t="s">
        <v>13</v>
      </c>
      <c r="E1013" s="207">
        <v>15.4</v>
      </c>
      <c r="F1013" s="207"/>
      <c r="G1013" s="2">
        <f t="shared" si="18"/>
        <v>811.8</v>
      </c>
    </row>
    <row r="1014" spans="1:12">
      <c r="A1014" s="70"/>
      <c r="B1014" s="422"/>
      <c r="C1014" s="422"/>
      <c r="D1014" t="s">
        <v>14</v>
      </c>
      <c r="E1014" s="207">
        <v>60</v>
      </c>
      <c r="F1014" s="207"/>
      <c r="G1014" s="2">
        <f t="shared" si="18"/>
        <v>871.8</v>
      </c>
    </row>
    <row r="1015" spans="1:12">
      <c r="A1015" s="70"/>
      <c r="B1015" s="422"/>
      <c r="C1015" s="422"/>
      <c r="D1015" t="s">
        <v>15</v>
      </c>
      <c r="E1015" s="207">
        <v>5</v>
      </c>
      <c r="F1015" s="207"/>
      <c r="G1015" s="2">
        <f t="shared" si="18"/>
        <v>876.8</v>
      </c>
    </row>
    <row r="1016" spans="1:12">
      <c r="A1016" s="70"/>
      <c r="B1016" s="422"/>
      <c r="C1016" s="422"/>
      <c r="D1016" t="s">
        <v>256</v>
      </c>
      <c r="E1016" s="2">
        <v>150</v>
      </c>
      <c r="F1016" s="207"/>
      <c r="G1016" s="2">
        <f t="shared" si="18"/>
        <v>1026.8</v>
      </c>
      <c r="J1016" s="422" t="s">
        <v>258</v>
      </c>
    </row>
    <row r="1017" spans="1:12">
      <c r="A1017" s="70">
        <v>45688</v>
      </c>
      <c r="B1017" s="422" t="s">
        <v>77</v>
      </c>
      <c r="C1017" s="422" t="s">
        <v>11</v>
      </c>
      <c r="D1017" t="s">
        <v>14</v>
      </c>
      <c r="E1017" s="207"/>
      <c r="F1017" s="207">
        <v>60</v>
      </c>
      <c r="G1017" s="2">
        <f t="shared" si="18"/>
        <v>966.8</v>
      </c>
      <c r="H1017">
        <v>2024</v>
      </c>
      <c r="I1017" s="421" t="s">
        <v>22</v>
      </c>
      <c r="J1017" t="s">
        <v>152</v>
      </c>
      <c r="K1017" s="2">
        <v>102.5</v>
      </c>
    </row>
    <row r="1018" spans="1:12">
      <c r="A1018" s="70">
        <v>45688</v>
      </c>
      <c r="B1018" s="422" t="s">
        <v>77</v>
      </c>
      <c r="C1018" s="422" t="s">
        <v>11</v>
      </c>
      <c r="D1018" t="s">
        <v>15</v>
      </c>
      <c r="E1018" s="207"/>
      <c r="F1018" s="207">
        <v>5</v>
      </c>
      <c r="G1018" s="2">
        <f t="shared" si="18"/>
        <v>961.8</v>
      </c>
      <c r="H1018">
        <v>2025</v>
      </c>
      <c r="I1018" s="421" t="s">
        <v>11</v>
      </c>
      <c r="J1018" t="s">
        <v>256</v>
      </c>
      <c r="K1018" s="2">
        <v>150</v>
      </c>
      <c r="L1018" s="207"/>
    </row>
    <row r="1019" spans="1:12">
      <c r="A1019" s="70">
        <v>45724</v>
      </c>
      <c r="B1019" s="422">
        <v>30609</v>
      </c>
      <c r="C1019" s="422" t="s">
        <v>11</v>
      </c>
      <c r="D1019" t="s">
        <v>12</v>
      </c>
      <c r="E1019" s="207"/>
      <c r="F1019" s="207">
        <v>796.4</v>
      </c>
      <c r="G1019" s="2">
        <f t="shared" si="18"/>
        <v>165.39999999999998</v>
      </c>
      <c r="I1019" s="421" t="s">
        <v>17</v>
      </c>
      <c r="J1019" t="s">
        <v>12</v>
      </c>
      <c r="K1019" s="207">
        <v>576.79999999999995</v>
      </c>
      <c r="L1019" s="421"/>
    </row>
    <row r="1020" spans="1:12">
      <c r="A1020" s="70">
        <v>45724</v>
      </c>
      <c r="B1020" s="422">
        <v>30609</v>
      </c>
      <c r="C1020" s="422" t="s">
        <v>11</v>
      </c>
      <c r="D1020" t="s">
        <v>13</v>
      </c>
      <c r="E1020" s="207"/>
      <c r="F1020" s="207">
        <v>15.4</v>
      </c>
      <c r="G1020" s="2">
        <f t="shared" si="18"/>
        <v>149.99999999999997</v>
      </c>
      <c r="I1020" s="422"/>
      <c r="J1020" t="s">
        <v>13</v>
      </c>
      <c r="K1020" s="207">
        <v>16.600000000000001</v>
      </c>
      <c r="L1020" s="207"/>
    </row>
    <row r="1021" spans="1:12">
      <c r="A1021" s="70">
        <v>45742</v>
      </c>
      <c r="B1021" s="422">
        <v>30807</v>
      </c>
      <c r="C1021" s="422" t="s">
        <v>11</v>
      </c>
      <c r="D1021" t="s">
        <v>256</v>
      </c>
      <c r="E1021" s="207"/>
      <c r="F1021" s="207">
        <v>150</v>
      </c>
      <c r="G1021" s="2">
        <f t="shared" si="18"/>
        <v>0</v>
      </c>
      <c r="I1021" s="422"/>
      <c r="K1021" s="207"/>
      <c r="L1021" s="207"/>
    </row>
    <row r="1022" spans="1:12">
      <c r="A1022" s="31">
        <v>45716</v>
      </c>
      <c r="B1022" s="421" t="s">
        <v>10</v>
      </c>
      <c r="C1022" s="421" t="s">
        <v>17</v>
      </c>
      <c r="D1022" t="s">
        <v>12</v>
      </c>
      <c r="E1022" s="207">
        <v>576.79999999999995</v>
      </c>
      <c r="F1022" s="207"/>
      <c r="G1022" s="2">
        <f t="shared" si="18"/>
        <v>576.79999999999995</v>
      </c>
      <c r="K1022" s="5">
        <f>SUM(K1017:K1020)</f>
        <v>845.9</v>
      </c>
    </row>
    <row r="1023" spans="1:12">
      <c r="B1023" s="422"/>
      <c r="C1023" s="422"/>
      <c r="D1023" t="s">
        <v>13</v>
      </c>
      <c r="E1023" s="207">
        <v>16.600000000000001</v>
      </c>
      <c r="F1023" s="207"/>
      <c r="G1023" s="2">
        <f t="shared" si="18"/>
        <v>593.4</v>
      </c>
    </row>
    <row r="1024" spans="1:12">
      <c r="B1024" s="422"/>
      <c r="C1024" s="422"/>
      <c r="D1024" t="s">
        <v>14</v>
      </c>
      <c r="E1024" s="207">
        <v>56</v>
      </c>
      <c r="F1024" s="207"/>
      <c r="G1024" s="2">
        <f t="shared" si="18"/>
        <v>649.4</v>
      </c>
    </row>
    <row r="1025" spans="1:8">
      <c r="B1025" s="422"/>
      <c r="C1025" s="422"/>
      <c r="D1025" t="s">
        <v>15</v>
      </c>
      <c r="E1025" s="207">
        <v>5</v>
      </c>
      <c r="F1025" s="207"/>
      <c r="G1025" s="2">
        <f t="shared" si="18"/>
        <v>654.4</v>
      </c>
    </row>
    <row r="1026" spans="1:8">
      <c r="A1026" s="3">
        <v>45716</v>
      </c>
      <c r="B1026" s="422" t="s">
        <v>78</v>
      </c>
      <c r="C1026" s="422" t="s">
        <v>17</v>
      </c>
      <c r="D1026" t="s">
        <v>14</v>
      </c>
      <c r="E1026" s="207"/>
      <c r="F1026" s="207">
        <v>56</v>
      </c>
      <c r="G1026" s="2">
        <f t="shared" si="18"/>
        <v>598.4</v>
      </c>
    </row>
    <row r="1027" spans="1:8">
      <c r="A1027" s="3">
        <v>45716</v>
      </c>
      <c r="B1027" s="422" t="s">
        <v>78</v>
      </c>
      <c r="C1027" s="422" t="s">
        <v>17</v>
      </c>
      <c r="D1027" t="s">
        <v>15</v>
      </c>
      <c r="E1027" s="207"/>
      <c r="F1027" s="207">
        <v>5</v>
      </c>
      <c r="G1027" s="2">
        <f t="shared" si="18"/>
        <v>593.4</v>
      </c>
    </row>
    <row r="1028" spans="1:8">
      <c r="A1028" s="3">
        <v>45742</v>
      </c>
      <c r="B1028" s="422">
        <v>30807</v>
      </c>
      <c r="C1028" s="422" t="s">
        <v>17</v>
      </c>
      <c r="D1028" t="s">
        <v>12</v>
      </c>
      <c r="F1028" s="2">
        <v>576.79999999999995</v>
      </c>
      <c r="G1028" s="2">
        <f t="shared" si="18"/>
        <v>16.600000000000023</v>
      </c>
    </row>
    <row r="1029" spans="1:8">
      <c r="A1029" s="3">
        <v>45742</v>
      </c>
      <c r="B1029" s="422">
        <v>30807</v>
      </c>
      <c r="C1029" s="422" t="s">
        <v>17</v>
      </c>
      <c r="D1029" t="s">
        <v>13</v>
      </c>
      <c r="F1029" s="2">
        <v>16.600000000000001</v>
      </c>
      <c r="G1029" s="2">
        <f t="shared" si="18"/>
        <v>0</v>
      </c>
    </row>
    <row r="1030" spans="1:8">
      <c r="A1030" s="31">
        <v>45747</v>
      </c>
      <c r="B1030" s="421" t="s">
        <v>10</v>
      </c>
      <c r="C1030" s="421" t="s">
        <v>18</v>
      </c>
      <c r="D1030" t="s">
        <v>12</v>
      </c>
      <c r="E1030" s="207">
        <v>731.4</v>
      </c>
      <c r="F1030" s="207"/>
      <c r="G1030" s="2">
        <f t="shared" si="18"/>
        <v>731.4</v>
      </c>
    </row>
    <row r="1031" spans="1:8">
      <c r="B1031" s="422"/>
      <c r="C1031" s="422"/>
      <c r="D1031" t="s">
        <v>13</v>
      </c>
      <c r="E1031" s="207">
        <v>13.4</v>
      </c>
      <c r="F1031" s="207"/>
      <c r="G1031" s="2">
        <f t="shared" si="18"/>
        <v>744.8</v>
      </c>
    </row>
    <row r="1032" spans="1:8">
      <c r="B1032" s="422"/>
      <c r="C1032" s="422"/>
      <c r="D1032" t="s">
        <v>14</v>
      </c>
      <c r="E1032" s="207">
        <v>60</v>
      </c>
      <c r="F1032" s="207"/>
      <c r="G1032" s="2">
        <f t="shared" si="18"/>
        <v>804.8</v>
      </c>
    </row>
    <row r="1033" spans="1:8">
      <c r="B1033" s="422"/>
      <c r="C1033" s="422"/>
      <c r="D1033" t="s">
        <v>15</v>
      </c>
      <c r="E1033" s="207">
        <v>5</v>
      </c>
      <c r="F1033" s="207"/>
      <c r="G1033" s="2">
        <f t="shared" si="18"/>
        <v>809.8</v>
      </c>
    </row>
    <row r="1034" spans="1:8">
      <c r="A1034" s="3">
        <v>45747</v>
      </c>
      <c r="B1034" s="422" t="s">
        <v>81</v>
      </c>
      <c r="C1034" s="422" t="s">
        <v>18</v>
      </c>
      <c r="D1034" t="s">
        <v>14</v>
      </c>
      <c r="E1034" s="207"/>
      <c r="F1034" s="207">
        <v>60</v>
      </c>
      <c r="G1034" s="2">
        <f t="shared" si="18"/>
        <v>749.8</v>
      </c>
    </row>
    <row r="1035" spans="1:8">
      <c r="A1035" s="3">
        <v>45747</v>
      </c>
      <c r="B1035" s="422" t="s">
        <v>81</v>
      </c>
      <c r="C1035" s="422" t="s">
        <v>18</v>
      </c>
      <c r="D1035" t="s">
        <v>15</v>
      </c>
      <c r="E1035" s="207"/>
      <c r="F1035" s="207">
        <v>5</v>
      </c>
      <c r="G1035" s="2">
        <f t="shared" si="18"/>
        <v>744.8</v>
      </c>
    </row>
    <row r="1036" spans="1:8">
      <c r="A1036" s="3">
        <v>45787</v>
      </c>
      <c r="B1036" s="422">
        <v>30959</v>
      </c>
      <c r="C1036" s="422" t="s">
        <v>18</v>
      </c>
      <c r="D1036" t="s">
        <v>12</v>
      </c>
      <c r="E1036" s="207"/>
      <c r="F1036" s="207">
        <v>731.4</v>
      </c>
      <c r="G1036" s="2">
        <f t="shared" si="18"/>
        <v>13.399999999999977</v>
      </c>
    </row>
    <row r="1037" spans="1:8">
      <c r="A1037" s="3">
        <v>45787</v>
      </c>
      <c r="B1037" s="422">
        <v>30959</v>
      </c>
      <c r="C1037" s="422" t="s">
        <v>18</v>
      </c>
      <c r="D1037" t="s">
        <v>13</v>
      </c>
      <c r="E1037" s="207"/>
      <c r="F1037" s="207">
        <v>13.4</v>
      </c>
      <c r="G1037" s="2">
        <f t="shared" si="18"/>
        <v>-2.3092638912203256E-14</v>
      </c>
    </row>
    <row r="1038" spans="1:8">
      <c r="A1038" s="81">
        <v>45777</v>
      </c>
      <c r="B1038" s="421" t="s">
        <v>10</v>
      </c>
      <c r="C1038" s="421" t="s">
        <v>19</v>
      </c>
      <c r="D1038" t="s">
        <v>12</v>
      </c>
      <c r="E1038" s="207">
        <v>626</v>
      </c>
      <c r="F1038" s="207"/>
      <c r="G1038" s="2">
        <f t="shared" si="18"/>
        <v>626</v>
      </c>
    </row>
    <row r="1039" spans="1:8">
      <c r="A1039" s="70"/>
      <c r="B1039" s="422"/>
      <c r="C1039" s="422"/>
      <c r="D1039" t="s">
        <v>13</v>
      </c>
      <c r="E1039" s="207">
        <v>13.9</v>
      </c>
      <c r="F1039" s="207"/>
      <c r="G1039" s="2">
        <f t="shared" si="18"/>
        <v>639.9</v>
      </c>
    </row>
    <row r="1040" spans="1:8">
      <c r="A1040" s="70"/>
      <c r="B1040" s="422"/>
      <c r="C1040" s="422"/>
      <c r="D1040" t="s">
        <v>14</v>
      </c>
      <c r="E1040" s="207">
        <v>60</v>
      </c>
      <c r="F1040" s="207"/>
      <c r="G1040" s="2">
        <f t="shared" si="18"/>
        <v>699.9</v>
      </c>
      <c r="H1040" s="28"/>
    </row>
    <row r="1041" spans="1:11">
      <c r="A1041" s="70"/>
      <c r="B1041" s="422"/>
      <c r="C1041" s="422"/>
      <c r="D1041" t="s">
        <v>15</v>
      </c>
      <c r="E1041" s="207">
        <v>5</v>
      </c>
      <c r="F1041" s="207"/>
      <c r="G1041" s="2">
        <f t="shared" si="18"/>
        <v>704.9</v>
      </c>
    </row>
    <row r="1042" spans="1:11">
      <c r="A1042" s="70">
        <v>45777</v>
      </c>
      <c r="B1042" s="422" t="s">
        <v>83</v>
      </c>
      <c r="C1042" s="422" t="s">
        <v>19</v>
      </c>
      <c r="D1042" t="s">
        <v>14</v>
      </c>
      <c r="E1042" s="207"/>
      <c r="F1042" s="207">
        <v>60</v>
      </c>
      <c r="G1042" s="2">
        <f t="shared" si="18"/>
        <v>644.9</v>
      </c>
    </row>
    <row r="1043" spans="1:11">
      <c r="A1043" s="70">
        <v>45777</v>
      </c>
      <c r="B1043" s="422" t="s">
        <v>83</v>
      </c>
      <c r="C1043" s="422" t="s">
        <v>19</v>
      </c>
      <c r="D1043" t="s">
        <v>15</v>
      </c>
      <c r="E1043" s="207"/>
      <c r="F1043" s="207">
        <v>5</v>
      </c>
      <c r="G1043" s="2">
        <f t="shared" si="18"/>
        <v>639.9</v>
      </c>
    </row>
    <row r="1044" spans="1:11">
      <c r="A1044" s="3">
        <v>45812</v>
      </c>
      <c r="B1044" s="422">
        <v>31089</v>
      </c>
      <c r="C1044" s="422" t="s">
        <v>19</v>
      </c>
      <c r="D1044" t="s">
        <v>12</v>
      </c>
      <c r="F1044" s="2">
        <v>626</v>
      </c>
      <c r="G1044" s="2">
        <f t="shared" si="18"/>
        <v>13.899999999999977</v>
      </c>
      <c r="I1044" s="421"/>
      <c r="K1044" s="207"/>
    </row>
    <row r="1045" spans="1:11">
      <c r="A1045" s="3">
        <v>45812</v>
      </c>
      <c r="B1045" s="422">
        <v>31089</v>
      </c>
      <c r="C1045" s="422" t="s">
        <v>19</v>
      </c>
      <c r="D1045" t="s">
        <v>13</v>
      </c>
      <c r="F1045" s="2">
        <v>13.9</v>
      </c>
      <c r="G1045" s="2">
        <f t="shared" si="18"/>
        <v>-2.3092638912203256E-14</v>
      </c>
      <c r="I1045" s="422"/>
      <c r="K1045" s="207"/>
    </row>
    <row r="1046" spans="1:11">
      <c r="A1046" s="31">
        <v>45808</v>
      </c>
      <c r="B1046" s="421" t="s">
        <v>10</v>
      </c>
      <c r="C1046" s="421" t="s">
        <v>20</v>
      </c>
      <c r="D1046" t="s">
        <v>12</v>
      </c>
      <c r="E1046" s="207">
        <v>541.79999999999995</v>
      </c>
      <c r="F1046" s="207"/>
      <c r="G1046" s="2">
        <f t="shared" si="18"/>
        <v>541.79999999999995</v>
      </c>
      <c r="K1046" s="28"/>
    </row>
    <row r="1047" spans="1:11">
      <c r="B1047" s="422"/>
      <c r="C1047" s="422"/>
      <c r="D1047" t="s">
        <v>13</v>
      </c>
      <c r="E1047" s="207">
        <v>13.9</v>
      </c>
      <c r="F1047" s="207"/>
      <c r="G1047" s="2">
        <f t="shared" si="18"/>
        <v>555.69999999999993</v>
      </c>
      <c r="K1047" s="28"/>
    </row>
    <row r="1048" spans="1:11">
      <c r="B1048" s="422"/>
      <c r="C1048" s="422"/>
      <c r="D1048" t="s">
        <v>14</v>
      </c>
      <c r="E1048" s="207">
        <v>60</v>
      </c>
      <c r="F1048" s="207"/>
      <c r="G1048" s="2">
        <f t="shared" si="18"/>
        <v>615.69999999999993</v>
      </c>
    </row>
    <row r="1049" spans="1:11">
      <c r="B1049" s="422"/>
      <c r="C1049" s="422"/>
      <c r="D1049" t="s">
        <v>15</v>
      </c>
      <c r="E1049" s="207">
        <v>5</v>
      </c>
      <c r="F1049" s="207"/>
      <c r="G1049" s="2">
        <f t="shared" si="18"/>
        <v>620.69999999999993</v>
      </c>
    </row>
    <row r="1050" spans="1:11">
      <c r="A1050" s="3">
        <v>45808</v>
      </c>
      <c r="B1050" s="422" t="s">
        <v>84</v>
      </c>
      <c r="C1050" s="422" t="s">
        <v>20</v>
      </c>
      <c r="D1050" t="s">
        <v>14</v>
      </c>
      <c r="E1050" s="207"/>
      <c r="F1050" s="207">
        <v>60</v>
      </c>
      <c r="G1050" s="2">
        <f t="shared" si="18"/>
        <v>560.69999999999993</v>
      </c>
    </row>
    <row r="1051" spans="1:11">
      <c r="A1051" s="3">
        <v>45808</v>
      </c>
      <c r="B1051" s="422" t="s">
        <v>84</v>
      </c>
      <c r="C1051" s="422" t="s">
        <v>20</v>
      </c>
      <c r="D1051" t="s">
        <v>15</v>
      </c>
      <c r="E1051" s="207"/>
      <c r="F1051" s="207">
        <v>5</v>
      </c>
      <c r="G1051" s="2">
        <f t="shared" si="18"/>
        <v>555.69999999999993</v>
      </c>
    </row>
    <row r="1052" spans="1:11">
      <c r="A1052" s="3">
        <v>45841</v>
      </c>
      <c r="B1052" s="422">
        <v>31266</v>
      </c>
      <c r="C1052" s="422" t="s">
        <v>20</v>
      </c>
      <c r="D1052" t="s">
        <v>12</v>
      </c>
      <c r="F1052" s="2">
        <v>541.79999999999995</v>
      </c>
      <c r="G1052" s="2">
        <f t="shared" ref="G1052:G1115" si="19">+G1051+E1052-F1052</f>
        <v>13.899999999999977</v>
      </c>
    </row>
    <row r="1053" spans="1:11">
      <c r="A1053" s="3">
        <v>45841</v>
      </c>
      <c r="B1053" s="422">
        <v>31266</v>
      </c>
      <c r="C1053" s="422" t="s">
        <v>20</v>
      </c>
      <c r="D1053" t="s">
        <v>13</v>
      </c>
      <c r="F1053" s="2">
        <v>13.9</v>
      </c>
      <c r="G1053" s="2">
        <f t="shared" si="19"/>
        <v>-2.3092638912203256E-14</v>
      </c>
    </row>
    <row r="1054" spans="1:11">
      <c r="A1054" s="81">
        <v>45838</v>
      </c>
      <c r="B1054" s="421" t="s">
        <v>10</v>
      </c>
      <c r="C1054" s="421" t="s">
        <v>21</v>
      </c>
      <c r="D1054" t="s">
        <v>12</v>
      </c>
      <c r="E1054" s="207">
        <v>527.29999999999995</v>
      </c>
      <c r="G1054" s="2">
        <f t="shared" si="19"/>
        <v>527.29999999999995</v>
      </c>
      <c r="I1054" s="421"/>
      <c r="K1054" s="207"/>
    </row>
    <row r="1055" spans="1:11">
      <c r="A1055" s="70"/>
      <c r="B1055" s="422"/>
      <c r="C1055" s="422"/>
      <c r="D1055" t="s">
        <v>13</v>
      </c>
      <c r="E1055" s="207">
        <v>13</v>
      </c>
      <c r="G1055" s="2">
        <f t="shared" si="19"/>
        <v>540.29999999999995</v>
      </c>
      <c r="I1055" s="422"/>
      <c r="K1055" s="207"/>
    </row>
    <row r="1056" spans="1:11">
      <c r="A1056" s="70"/>
      <c r="B1056" s="422"/>
      <c r="C1056" s="422"/>
      <c r="D1056" t="s">
        <v>14</v>
      </c>
      <c r="E1056" s="207">
        <v>60</v>
      </c>
      <c r="G1056" s="2">
        <f t="shared" si="19"/>
        <v>600.29999999999995</v>
      </c>
      <c r="K1056" s="28"/>
    </row>
    <row r="1057" spans="1:12">
      <c r="A1057" s="70"/>
      <c r="B1057" s="422"/>
      <c r="C1057" s="422"/>
      <c r="D1057" t="s">
        <v>15</v>
      </c>
      <c r="E1057" s="207">
        <v>5</v>
      </c>
      <c r="G1057" s="2">
        <f t="shared" si="19"/>
        <v>605.29999999999995</v>
      </c>
    </row>
    <row r="1058" spans="1:12">
      <c r="A1058" s="3">
        <v>45838</v>
      </c>
      <c r="B1058" s="422" t="s">
        <v>86</v>
      </c>
      <c r="C1058" s="422" t="s">
        <v>21</v>
      </c>
      <c r="D1058" t="s">
        <v>14</v>
      </c>
      <c r="F1058" s="207">
        <v>60</v>
      </c>
      <c r="G1058" s="2">
        <f t="shared" si="19"/>
        <v>545.29999999999995</v>
      </c>
      <c r="I1058" s="460" t="s">
        <v>259</v>
      </c>
      <c r="J1058" s="460"/>
      <c r="K1058" s="460"/>
    </row>
    <row r="1059" spans="1:12">
      <c r="A1059" s="3">
        <v>45838</v>
      </c>
      <c r="B1059" s="422" t="s">
        <v>86</v>
      </c>
      <c r="C1059" s="422" t="s">
        <v>21</v>
      </c>
      <c r="D1059" t="s">
        <v>15</v>
      </c>
      <c r="F1059" s="207">
        <v>5</v>
      </c>
      <c r="G1059" s="2">
        <f t="shared" si="19"/>
        <v>540.29999999999995</v>
      </c>
      <c r="H1059">
        <v>2025</v>
      </c>
      <c r="I1059" s="421" t="s">
        <v>21</v>
      </c>
      <c r="J1059" t="s">
        <v>12</v>
      </c>
      <c r="K1059" s="207">
        <v>500.4</v>
      </c>
    </row>
    <row r="1060" spans="1:12">
      <c r="A1060" s="3">
        <v>45854</v>
      </c>
      <c r="B1060" s="422">
        <v>31440</v>
      </c>
      <c r="C1060" s="422" t="s">
        <v>21</v>
      </c>
      <c r="D1060" t="s">
        <v>12</v>
      </c>
      <c r="F1060" s="2">
        <v>527.29999999999995</v>
      </c>
      <c r="G1060" s="2">
        <f t="shared" si="19"/>
        <v>13</v>
      </c>
      <c r="I1060" s="422"/>
      <c r="J1060" t="s">
        <v>13</v>
      </c>
      <c r="K1060" s="207">
        <v>14.5</v>
      </c>
      <c r="L1060" s="28"/>
    </row>
    <row r="1061" spans="1:12">
      <c r="A1061" s="3">
        <v>45854</v>
      </c>
      <c r="B1061" s="422">
        <v>31440</v>
      </c>
      <c r="C1061" s="422" t="s">
        <v>21</v>
      </c>
      <c r="D1061" t="s">
        <v>13</v>
      </c>
      <c r="F1061" s="2">
        <v>13</v>
      </c>
      <c r="G1061" s="2">
        <f t="shared" si="19"/>
        <v>0</v>
      </c>
      <c r="I1061" s="422"/>
      <c r="J1061" t="s">
        <v>62</v>
      </c>
      <c r="K1061" s="207">
        <v>113</v>
      </c>
    </row>
    <row r="1062" spans="1:12">
      <c r="A1062" s="81">
        <v>45869</v>
      </c>
      <c r="B1062" s="421" t="s">
        <v>10</v>
      </c>
      <c r="C1062" s="421" t="s">
        <v>22</v>
      </c>
      <c r="D1062" t="s">
        <v>12</v>
      </c>
      <c r="E1062" s="207">
        <v>500.4</v>
      </c>
      <c r="F1062" s="207"/>
      <c r="G1062" s="2">
        <f t="shared" si="19"/>
        <v>500.4</v>
      </c>
      <c r="I1062" s="422"/>
      <c r="K1062" s="207">
        <f>SUM(K1059:K1061)</f>
        <v>627.9</v>
      </c>
    </row>
    <row r="1063" spans="1:12">
      <c r="A1063" s="70"/>
      <c r="B1063" s="422"/>
      <c r="C1063" s="422"/>
      <c r="D1063" t="s">
        <v>13</v>
      </c>
      <c r="E1063" s="207">
        <v>14.5</v>
      </c>
      <c r="F1063" s="207"/>
      <c r="G1063" s="2">
        <f t="shared" si="19"/>
        <v>514.9</v>
      </c>
      <c r="K1063" s="28"/>
    </row>
    <row r="1064" spans="1:12">
      <c r="A1064" s="70"/>
      <c r="B1064" s="422"/>
      <c r="C1064" s="422"/>
      <c r="D1064" t="s">
        <v>14</v>
      </c>
      <c r="E1064" s="207">
        <v>60</v>
      </c>
      <c r="F1064" s="207"/>
      <c r="G1064" s="2">
        <f t="shared" si="19"/>
        <v>574.9</v>
      </c>
    </row>
    <row r="1065" spans="1:12">
      <c r="A1065" s="70"/>
      <c r="B1065" s="422"/>
      <c r="C1065" s="422"/>
      <c r="D1065" t="s">
        <v>15</v>
      </c>
      <c r="E1065" s="207">
        <v>5</v>
      </c>
      <c r="F1065" s="207"/>
      <c r="G1065" s="2">
        <f t="shared" si="19"/>
        <v>579.9</v>
      </c>
    </row>
    <row r="1066" spans="1:12">
      <c r="A1066" s="70"/>
      <c r="B1066" s="422"/>
      <c r="C1066" s="422"/>
      <c r="D1066" s="35" t="s">
        <v>260</v>
      </c>
      <c r="E1066" s="209">
        <v>113</v>
      </c>
      <c r="F1066" s="207"/>
      <c r="G1066" s="2">
        <f t="shared" si="19"/>
        <v>692.9</v>
      </c>
    </row>
    <row r="1067" spans="1:12">
      <c r="A1067" s="70">
        <v>45869</v>
      </c>
      <c r="B1067" s="422" t="s">
        <v>87</v>
      </c>
      <c r="C1067" s="422" t="s">
        <v>22</v>
      </c>
      <c r="D1067" t="s">
        <v>14</v>
      </c>
      <c r="E1067" s="207"/>
      <c r="F1067" s="207">
        <v>60</v>
      </c>
      <c r="G1067" s="2">
        <f t="shared" si="19"/>
        <v>632.9</v>
      </c>
    </row>
    <row r="1068" spans="1:12">
      <c r="A1068" s="70">
        <v>45869</v>
      </c>
      <c r="B1068" s="422" t="s">
        <v>87</v>
      </c>
      <c r="C1068" s="422" t="s">
        <v>22</v>
      </c>
      <c r="D1068" t="s">
        <v>15</v>
      </c>
      <c r="E1068" s="207"/>
      <c r="F1068" s="207">
        <v>5</v>
      </c>
      <c r="G1068" s="2">
        <f t="shared" si="19"/>
        <v>627.9</v>
      </c>
    </row>
    <row r="1069" spans="1:12">
      <c r="A1069" s="3">
        <v>45896</v>
      </c>
      <c r="B1069" s="422">
        <v>31576</v>
      </c>
      <c r="C1069" s="422" t="s">
        <v>22</v>
      </c>
      <c r="D1069" t="s">
        <v>12</v>
      </c>
      <c r="F1069" s="2">
        <v>500.4</v>
      </c>
      <c r="G1069" s="2">
        <f t="shared" si="19"/>
        <v>127.5</v>
      </c>
    </row>
    <row r="1070" spans="1:12">
      <c r="A1070" s="3">
        <v>45896</v>
      </c>
      <c r="B1070" s="422">
        <v>31576</v>
      </c>
      <c r="C1070" s="422" t="s">
        <v>22</v>
      </c>
      <c r="D1070" t="s">
        <v>13</v>
      </c>
      <c r="F1070" s="2">
        <v>14.5</v>
      </c>
      <c r="G1070" s="2">
        <f t="shared" si="19"/>
        <v>113</v>
      </c>
    </row>
    <row r="1071" spans="1:12">
      <c r="B1071" s="422" t="s">
        <v>61</v>
      </c>
      <c r="C1071" s="422"/>
      <c r="D1071" s="35" t="s">
        <v>260</v>
      </c>
      <c r="F1071" s="2">
        <v>56.5</v>
      </c>
      <c r="G1071" s="2">
        <f t="shared" si="19"/>
        <v>56.5</v>
      </c>
    </row>
    <row r="1072" spans="1:12">
      <c r="A1072" s="3">
        <v>45985</v>
      </c>
      <c r="B1072" s="422">
        <v>32052</v>
      </c>
      <c r="C1072" s="422" t="s">
        <v>22</v>
      </c>
      <c r="D1072" s="35" t="s">
        <v>260</v>
      </c>
      <c r="F1072" s="2">
        <v>56.5</v>
      </c>
      <c r="G1072" s="2">
        <f t="shared" si="19"/>
        <v>0</v>
      </c>
    </row>
    <row r="1073" spans="1:12">
      <c r="A1073" s="31">
        <v>45900</v>
      </c>
      <c r="B1073" s="421" t="s">
        <v>10</v>
      </c>
      <c r="C1073" s="421" t="s">
        <v>23</v>
      </c>
      <c r="D1073" t="s">
        <v>12</v>
      </c>
      <c r="E1073" s="207">
        <v>492.1</v>
      </c>
      <c r="F1073" s="207"/>
      <c r="G1073" s="2">
        <f t="shared" si="19"/>
        <v>492.1</v>
      </c>
    </row>
    <row r="1074" spans="1:12">
      <c r="B1074" s="422"/>
      <c r="C1074" s="422"/>
      <c r="D1074" t="s">
        <v>13</v>
      </c>
      <c r="E1074" s="207">
        <v>25.6</v>
      </c>
      <c r="F1074" s="207"/>
      <c r="G1074" s="2">
        <f t="shared" si="19"/>
        <v>517.70000000000005</v>
      </c>
    </row>
    <row r="1075" spans="1:12">
      <c r="B1075" s="422"/>
      <c r="C1075" s="422"/>
      <c r="D1075" t="s">
        <v>14</v>
      </c>
      <c r="E1075" s="207">
        <v>60</v>
      </c>
      <c r="F1075" s="207"/>
      <c r="G1075" s="2">
        <f t="shared" si="19"/>
        <v>577.70000000000005</v>
      </c>
    </row>
    <row r="1076" spans="1:12">
      <c r="B1076" s="422"/>
      <c r="C1076" s="422"/>
      <c r="D1076" t="s">
        <v>15</v>
      </c>
      <c r="E1076" s="207">
        <v>5</v>
      </c>
      <c r="F1076" s="207"/>
      <c r="G1076" s="2">
        <f t="shared" si="19"/>
        <v>582.70000000000005</v>
      </c>
    </row>
    <row r="1077" spans="1:12">
      <c r="A1077" s="3">
        <v>45900</v>
      </c>
      <c r="B1077" s="422" t="s">
        <v>102</v>
      </c>
      <c r="C1077" s="422" t="s">
        <v>23</v>
      </c>
      <c r="D1077" t="s">
        <v>14</v>
      </c>
      <c r="E1077" s="207"/>
      <c r="F1077" s="207">
        <v>60</v>
      </c>
      <c r="G1077" s="2">
        <f t="shared" si="19"/>
        <v>522.70000000000005</v>
      </c>
    </row>
    <row r="1078" spans="1:12">
      <c r="A1078" s="3">
        <v>45900</v>
      </c>
      <c r="B1078" s="422" t="s">
        <v>102</v>
      </c>
      <c r="C1078" s="422" t="s">
        <v>23</v>
      </c>
      <c r="D1078" t="s">
        <v>15</v>
      </c>
      <c r="E1078" s="207"/>
      <c r="F1078" s="207">
        <v>5</v>
      </c>
      <c r="G1078" s="2">
        <f t="shared" si="19"/>
        <v>517.70000000000005</v>
      </c>
      <c r="I1078" s="421" t="s">
        <v>23</v>
      </c>
      <c r="J1078" t="s">
        <v>12</v>
      </c>
      <c r="K1078" s="207">
        <v>492.1</v>
      </c>
    </row>
    <row r="1079" spans="1:12">
      <c r="A1079" s="3">
        <v>45937</v>
      </c>
      <c r="B1079" s="422">
        <v>31705</v>
      </c>
      <c r="C1079" s="422" t="s">
        <v>23</v>
      </c>
      <c r="D1079" t="s">
        <v>12</v>
      </c>
      <c r="E1079" s="207"/>
      <c r="F1079" s="207">
        <v>492.1</v>
      </c>
      <c r="G1079" s="2">
        <f t="shared" si="19"/>
        <v>25.600000000000023</v>
      </c>
      <c r="I1079" s="421"/>
      <c r="K1079" s="207"/>
    </row>
    <row r="1080" spans="1:12">
      <c r="A1080" s="3">
        <v>45937</v>
      </c>
      <c r="B1080" s="422">
        <v>31705</v>
      </c>
      <c r="C1080" s="422" t="s">
        <v>23</v>
      </c>
      <c r="D1080" t="s">
        <v>13</v>
      </c>
      <c r="E1080" s="207"/>
      <c r="F1080" s="207">
        <v>25.6</v>
      </c>
      <c r="G1080" s="2">
        <f t="shared" si="19"/>
        <v>0</v>
      </c>
      <c r="I1080" s="421"/>
      <c r="K1080" s="207"/>
    </row>
    <row r="1081" spans="1:12">
      <c r="A1081" s="81">
        <v>45930</v>
      </c>
      <c r="B1081" s="421" t="s">
        <v>10</v>
      </c>
      <c r="C1081" s="421" t="s">
        <v>172</v>
      </c>
      <c r="D1081" t="s">
        <v>12</v>
      </c>
      <c r="E1081" s="207">
        <v>491.4</v>
      </c>
      <c r="G1081" s="2">
        <f t="shared" si="19"/>
        <v>491.4</v>
      </c>
      <c r="I1081" s="422"/>
      <c r="J1081" t="s">
        <v>13</v>
      </c>
      <c r="K1081" s="207">
        <v>25.6</v>
      </c>
    </row>
    <row r="1082" spans="1:12">
      <c r="B1082" s="422"/>
      <c r="C1082" s="422"/>
      <c r="D1082" t="s">
        <v>13</v>
      </c>
      <c r="E1082" s="20">
        <v>13.3</v>
      </c>
      <c r="G1082" s="2">
        <f t="shared" si="19"/>
        <v>504.7</v>
      </c>
      <c r="J1082">
        <v>520</v>
      </c>
      <c r="K1082" s="28">
        <f>SUM(K1078:K1081)</f>
        <v>517.70000000000005</v>
      </c>
      <c r="L1082" s="28">
        <f>J1082-K1082</f>
        <v>2.2999999999999545</v>
      </c>
    </row>
    <row r="1083" spans="1:12">
      <c r="B1083" s="422"/>
      <c r="C1083" s="422"/>
      <c r="D1083" t="s">
        <v>14</v>
      </c>
      <c r="E1083" s="20">
        <v>60</v>
      </c>
      <c r="G1083" s="2">
        <f t="shared" si="19"/>
        <v>564.70000000000005</v>
      </c>
    </row>
    <row r="1084" spans="1:12">
      <c r="B1084" s="422"/>
      <c r="C1084" s="422"/>
      <c r="D1084" t="s">
        <v>15</v>
      </c>
      <c r="E1084" s="20">
        <v>5</v>
      </c>
      <c r="G1084" s="2">
        <f t="shared" si="19"/>
        <v>569.70000000000005</v>
      </c>
    </row>
    <row r="1085" spans="1:12">
      <c r="B1085" s="422"/>
      <c r="C1085" s="422"/>
      <c r="D1085" t="s">
        <v>63</v>
      </c>
      <c r="E1085" s="207">
        <v>10</v>
      </c>
      <c r="F1085" s="20"/>
      <c r="G1085" s="2">
        <f t="shared" si="19"/>
        <v>579.70000000000005</v>
      </c>
    </row>
    <row r="1086" spans="1:12">
      <c r="A1086" s="3">
        <v>45905</v>
      </c>
      <c r="B1086" s="422"/>
      <c r="C1086" s="422" t="s">
        <v>41</v>
      </c>
      <c r="D1086" t="s">
        <v>63</v>
      </c>
      <c r="E1086" s="207"/>
      <c r="F1086" s="20">
        <v>10</v>
      </c>
      <c r="G1086" s="2">
        <f t="shared" si="19"/>
        <v>569.70000000000005</v>
      </c>
    </row>
    <row r="1087" spans="1:12">
      <c r="A1087" s="3">
        <v>45930</v>
      </c>
      <c r="B1087" s="422" t="s">
        <v>91</v>
      </c>
      <c r="C1087" s="422" t="s">
        <v>41</v>
      </c>
      <c r="D1087" t="s">
        <v>14</v>
      </c>
      <c r="E1087" s="207"/>
      <c r="F1087" s="20">
        <v>60</v>
      </c>
      <c r="G1087" s="2">
        <f t="shared" si="19"/>
        <v>509.70000000000005</v>
      </c>
    </row>
    <row r="1088" spans="1:12">
      <c r="A1088" s="3">
        <v>45930</v>
      </c>
      <c r="B1088" s="422" t="s">
        <v>91</v>
      </c>
      <c r="C1088" s="422" t="s">
        <v>41</v>
      </c>
      <c r="D1088" t="s">
        <v>15</v>
      </c>
      <c r="E1088" s="207"/>
      <c r="F1088" s="20">
        <v>5</v>
      </c>
      <c r="G1088" s="2">
        <f t="shared" si="19"/>
        <v>504.70000000000005</v>
      </c>
      <c r="J1088" t="s">
        <v>12</v>
      </c>
      <c r="K1088" s="207">
        <v>491.4</v>
      </c>
    </row>
    <row r="1089" spans="1:12">
      <c r="A1089" s="3">
        <v>45965</v>
      </c>
      <c r="B1089" s="422">
        <v>31852</v>
      </c>
      <c r="C1089" s="422" t="s">
        <v>41</v>
      </c>
      <c r="D1089" t="s">
        <v>12</v>
      </c>
      <c r="E1089" s="207"/>
      <c r="F1089" s="207">
        <v>491.4</v>
      </c>
      <c r="G1089" s="2">
        <f t="shared" si="19"/>
        <v>13.300000000000068</v>
      </c>
      <c r="K1089" s="207"/>
    </row>
    <row r="1090" spans="1:12">
      <c r="A1090" s="3">
        <v>45965</v>
      </c>
      <c r="B1090" s="422">
        <v>31852</v>
      </c>
      <c r="C1090" s="422" t="s">
        <v>41</v>
      </c>
      <c r="D1090" t="s">
        <v>13</v>
      </c>
      <c r="E1090" s="207"/>
      <c r="F1090" s="20">
        <v>13.3</v>
      </c>
      <c r="G1090" s="2">
        <f t="shared" si="19"/>
        <v>6.7501559897209518E-14</v>
      </c>
      <c r="K1090" s="207"/>
    </row>
    <row r="1091" spans="1:12">
      <c r="A1091" s="81">
        <v>45961</v>
      </c>
      <c r="B1091" s="421" t="s">
        <v>10</v>
      </c>
      <c r="C1091" s="421" t="s">
        <v>25</v>
      </c>
      <c r="D1091" t="s">
        <v>12</v>
      </c>
      <c r="E1091" s="2">
        <v>462.1</v>
      </c>
      <c r="G1091" s="2">
        <f t="shared" si="19"/>
        <v>462.10000000000008</v>
      </c>
      <c r="J1091" t="s">
        <v>13</v>
      </c>
      <c r="K1091" s="20">
        <v>13.3</v>
      </c>
    </row>
    <row r="1092" spans="1:12">
      <c r="A1092" s="70"/>
      <c r="B1092" s="422"/>
      <c r="C1092" s="422"/>
      <c r="D1092" t="s">
        <v>13</v>
      </c>
      <c r="E1092" s="2">
        <v>22</v>
      </c>
      <c r="G1092" s="2">
        <f t="shared" si="19"/>
        <v>484.10000000000008</v>
      </c>
      <c r="K1092" s="28">
        <f>SUM(K1088:K1091)</f>
        <v>504.7</v>
      </c>
    </row>
    <row r="1093" spans="1:12">
      <c r="A1093" s="70"/>
      <c r="B1093" s="422"/>
      <c r="C1093" s="422"/>
      <c r="D1093" t="s">
        <v>14</v>
      </c>
      <c r="E1093" s="20">
        <v>60</v>
      </c>
      <c r="G1093" s="2">
        <f t="shared" si="19"/>
        <v>544.10000000000014</v>
      </c>
    </row>
    <row r="1094" spans="1:12">
      <c r="A1094" s="70"/>
      <c r="B1094" s="422"/>
      <c r="C1094" s="422"/>
      <c r="D1094" t="s">
        <v>15</v>
      </c>
      <c r="E1094" s="20">
        <v>5</v>
      </c>
      <c r="G1094" s="2">
        <f t="shared" si="19"/>
        <v>549.10000000000014</v>
      </c>
    </row>
    <row r="1095" spans="1:12">
      <c r="A1095" s="3">
        <v>45961</v>
      </c>
      <c r="B1095" s="422" t="s">
        <v>75</v>
      </c>
      <c r="C1095" s="422" t="s">
        <v>25</v>
      </c>
      <c r="D1095" t="s">
        <v>14</v>
      </c>
      <c r="F1095" s="20">
        <v>60</v>
      </c>
      <c r="G1095" s="2">
        <f t="shared" si="19"/>
        <v>489.10000000000014</v>
      </c>
    </row>
    <row r="1096" spans="1:12">
      <c r="A1096" s="3">
        <v>45961</v>
      </c>
      <c r="B1096" s="422" t="s">
        <v>75</v>
      </c>
      <c r="C1096" s="422" t="s">
        <v>25</v>
      </c>
      <c r="D1096" t="s">
        <v>12</v>
      </c>
      <c r="F1096" s="20">
        <v>5</v>
      </c>
      <c r="G1096" s="2">
        <f t="shared" si="19"/>
        <v>484.10000000000014</v>
      </c>
      <c r="H1096" s="268"/>
      <c r="I1096" s="341"/>
      <c r="J1096" s="268"/>
      <c r="K1096" s="268"/>
      <c r="L1096" s="268"/>
    </row>
    <row r="1097" spans="1:12">
      <c r="A1097" s="3">
        <v>45985</v>
      </c>
      <c r="B1097" s="422">
        <v>32052</v>
      </c>
      <c r="C1097" s="422" t="s">
        <v>25</v>
      </c>
      <c r="D1097" t="s">
        <v>13</v>
      </c>
      <c r="F1097" s="2">
        <v>462.1</v>
      </c>
      <c r="G1097" s="2">
        <f t="shared" si="19"/>
        <v>22.000000000000114</v>
      </c>
      <c r="H1097" s="268"/>
      <c r="I1097" s="456" t="s">
        <v>261</v>
      </c>
      <c r="J1097" s="456"/>
      <c r="K1097" s="456"/>
      <c r="L1097" s="268"/>
    </row>
    <row r="1098" spans="1:12">
      <c r="A1098" s="3">
        <v>45985</v>
      </c>
      <c r="B1098" s="422">
        <v>32052</v>
      </c>
      <c r="C1098" s="422" t="s">
        <v>25</v>
      </c>
      <c r="F1098" s="2">
        <v>22</v>
      </c>
      <c r="G1098" s="2">
        <f t="shared" si="19"/>
        <v>1.1368683772161603E-13</v>
      </c>
      <c r="H1098" s="315">
        <v>2025</v>
      </c>
      <c r="I1098" s="426" t="s">
        <v>22</v>
      </c>
      <c r="J1098" s="342" t="s">
        <v>260</v>
      </c>
      <c r="K1098" s="343">
        <v>56.5</v>
      </c>
      <c r="L1098" s="268"/>
    </row>
    <row r="1099" spans="1:12">
      <c r="A1099" s="81">
        <v>45991</v>
      </c>
      <c r="B1099" s="421" t="s">
        <v>10</v>
      </c>
      <c r="C1099" s="421" t="s">
        <v>26</v>
      </c>
      <c r="D1099" t="s">
        <v>12</v>
      </c>
      <c r="E1099" s="20">
        <v>509.3</v>
      </c>
      <c r="G1099" s="2">
        <f t="shared" si="19"/>
        <v>509.30000000000013</v>
      </c>
      <c r="H1099" s="268"/>
      <c r="I1099" s="426" t="s">
        <v>25</v>
      </c>
      <c r="J1099" s="268" t="s">
        <v>12</v>
      </c>
      <c r="K1099" s="344">
        <v>462.1</v>
      </c>
      <c r="L1099" s="268"/>
    </row>
    <row r="1100" spans="1:12">
      <c r="A1100" s="70"/>
      <c r="B1100" s="422"/>
      <c r="C1100" s="422"/>
      <c r="D1100" t="s">
        <v>13</v>
      </c>
      <c r="E1100" s="20">
        <v>21.3</v>
      </c>
      <c r="G1100" s="2">
        <f t="shared" si="19"/>
        <v>530.60000000000014</v>
      </c>
      <c r="H1100" s="268"/>
      <c r="I1100" s="433"/>
      <c r="J1100" s="268" t="s">
        <v>13</v>
      </c>
      <c r="K1100" s="344">
        <v>22</v>
      </c>
      <c r="L1100" s="268"/>
    </row>
    <row r="1101" spans="1:12">
      <c r="A1101" s="70"/>
      <c r="B1101" s="422"/>
      <c r="C1101" s="422"/>
      <c r="D1101" t="s">
        <v>14</v>
      </c>
      <c r="E1101" s="207">
        <v>60</v>
      </c>
      <c r="G1101" s="2">
        <f t="shared" si="19"/>
        <v>590.60000000000014</v>
      </c>
      <c r="H1101" s="268"/>
      <c r="I1101" s="341"/>
      <c r="J1101" s="268">
        <v>550</v>
      </c>
      <c r="K1101" s="345">
        <f>SUM(K1098:K1100)</f>
        <v>540.6</v>
      </c>
      <c r="L1101" s="316">
        <f>J1101-K1101</f>
        <v>9.3999999999999773</v>
      </c>
    </row>
    <row r="1102" spans="1:12">
      <c r="A1102" s="70"/>
      <c r="B1102" s="422"/>
      <c r="C1102" s="422"/>
      <c r="D1102" t="s">
        <v>15</v>
      </c>
      <c r="E1102" s="207">
        <v>5</v>
      </c>
      <c r="G1102" s="2">
        <f t="shared" si="19"/>
        <v>595.60000000000014</v>
      </c>
      <c r="H1102" s="268"/>
      <c r="I1102" s="341"/>
      <c r="J1102" s="268"/>
      <c r="K1102" s="268"/>
      <c r="L1102" s="268"/>
    </row>
    <row r="1103" spans="1:12">
      <c r="A1103" s="3">
        <v>45991</v>
      </c>
      <c r="B1103" s="422" t="s">
        <v>93</v>
      </c>
      <c r="C1103" s="422" t="s">
        <v>26</v>
      </c>
      <c r="D1103" t="s">
        <v>14</v>
      </c>
      <c r="E1103" s="5"/>
      <c r="F1103" s="207">
        <v>60</v>
      </c>
      <c r="G1103" s="2">
        <f t="shared" si="19"/>
        <v>535.60000000000014</v>
      </c>
      <c r="H1103" s="268"/>
      <c r="I1103" s="341"/>
      <c r="J1103" s="268"/>
      <c r="K1103" s="268"/>
      <c r="L1103" s="268"/>
    </row>
    <row r="1104" spans="1:12">
      <c r="A1104" s="3">
        <v>45991</v>
      </c>
      <c r="B1104" s="422" t="s">
        <v>93</v>
      </c>
      <c r="C1104" s="422" t="s">
        <v>26</v>
      </c>
      <c r="D1104" t="s">
        <v>15</v>
      </c>
      <c r="E1104" s="5"/>
      <c r="F1104" s="207">
        <v>5</v>
      </c>
      <c r="G1104" s="2">
        <f t="shared" si="19"/>
        <v>530.60000000000014</v>
      </c>
      <c r="H1104" s="268"/>
      <c r="I1104" s="421" t="s">
        <v>26</v>
      </c>
      <c r="J1104" t="s">
        <v>12</v>
      </c>
      <c r="K1104" s="20">
        <v>509.3</v>
      </c>
      <c r="L1104" s="268"/>
    </row>
    <row r="1105" spans="1:12">
      <c r="A1105" s="3">
        <v>46027</v>
      </c>
      <c r="B1105" s="422">
        <v>32280</v>
      </c>
      <c r="C1105" s="422" t="s">
        <v>26</v>
      </c>
      <c r="D1105" t="s">
        <v>12</v>
      </c>
      <c r="E1105" s="5"/>
      <c r="F1105" s="207">
        <v>509.3</v>
      </c>
      <c r="G1105" s="2">
        <f>+G1104+E1105-F1105</f>
        <v>21.300000000000125</v>
      </c>
      <c r="H1105" s="268"/>
      <c r="I1105" s="421"/>
      <c r="K1105" s="20"/>
      <c r="L1105" s="268"/>
    </row>
    <row r="1106" spans="1:12">
      <c r="A1106" s="3">
        <v>46027</v>
      </c>
      <c r="B1106" s="422">
        <v>32280</v>
      </c>
      <c r="C1106" s="422" t="s">
        <v>26</v>
      </c>
      <c r="D1106" t="s">
        <v>13</v>
      </c>
      <c r="E1106" s="5"/>
      <c r="F1106" s="207">
        <v>21.3</v>
      </c>
      <c r="G1106" s="2">
        <f>+G1105+E1106-F1106</f>
        <v>1.2434497875801753E-13</v>
      </c>
      <c r="H1106" s="268"/>
      <c r="I1106" s="421"/>
      <c r="K1106" s="20"/>
      <c r="L1106" s="268"/>
    </row>
    <row r="1107" spans="1:12">
      <c r="A1107" s="81">
        <v>46022</v>
      </c>
      <c r="B1107" s="374" t="s">
        <v>10</v>
      </c>
      <c r="C1107" s="374" t="s">
        <v>27</v>
      </c>
      <c r="D1107" s="373" t="s">
        <v>12</v>
      </c>
      <c r="E1107" s="373">
        <v>510.7</v>
      </c>
      <c r="G1107" s="2">
        <f>+G1106+E1107-F1107</f>
        <v>510.7000000000001</v>
      </c>
      <c r="I1107" s="422"/>
      <c r="J1107" t="s">
        <v>13</v>
      </c>
      <c r="K1107" s="20">
        <v>21.3</v>
      </c>
    </row>
    <row r="1108" spans="1:12">
      <c r="A1108" s="81"/>
      <c r="B1108" s="373"/>
      <c r="C1108" s="373"/>
      <c r="D1108" s="373" t="s">
        <v>13</v>
      </c>
      <c r="E1108" s="373">
        <v>23.2</v>
      </c>
      <c r="G1108" s="2">
        <f>+G1107+E1108-F1108</f>
        <v>533.90000000000009</v>
      </c>
      <c r="K1108" s="20">
        <f>SUM(K1104:K1107)</f>
        <v>530.6</v>
      </c>
    </row>
    <row r="1109" spans="1:12">
      <c r="A1109" s="81"/>
      <c r="B1109" s="373"/>
      <c r="C1109" s="373"/>
      <c r="D1109" s="373" t="s">
        <v>14</v>
      </c>
      <c r="E1109" s="373">
        <v>60</v>
      </c>
      <c r="G1109" s="2">
        <f>+G1108+E1109-F1109</f>
        <v>593.90000000000009</v>
      </c>
    </row>
    <row r="1110" spans="1:12">
      <c r="A1110" s="373"/>
      <c r="B1110" s="373"/>
      <c r="C1110" s="373"/>
      <c r="D1110" s="373" t="s">
        <v>15</v>
      </c>
      <c r="E1110" s="373">
        <v>5</v>
      </c>
      <c r="G1110" s="2">
        <f>+G1109+E1110-F1110</f>
        <v>598.90000000000009</v>
      </c>
    </row>
    <row r="1111" spans="1:12">
      <c r="A1111" s="70">
        <v>46022</v>
      </c>
      <c r="B1111" s="422" t="s">
        <v>76</v>
      </c>
      <c r="C1111" s="150" t="s">
        <v>27</v>
      </c>
      <c r="D1111" t="s">
        <v>14</v>
      </c>
      <c r="E1111" s="5"/>
      <c r="F1111" s="207">
        <v>60</v>
      </c>
      <c r="G1111" s="2">
        <f t="shared" si="19"/>
        <v>538.90000000000009</v>
      </c>
      <c r="I1111" s="455" t="s">
        <v>261</v>
      </c>
      <c r="J1111" s="455"/>
      <c r="K1111" s="455"/>
    </row>
    <row r="1112" spans="1:12">
      <c r="A1112" s="70">
        <v>46022</v>
      </c>
      <c r="B1112" s="422" t="s">
        <v>76</v>
      </c>
      <c r="C1112" s="150" t="s">
        <v>27</v>
      </c>
      <c r="D1112" t="s">
        <v>15</v>
      </c>
      <c r="E1112" s="5"/>
      <c r="F1112" s="207">
        <v>5</v>
      </c>
      <c r="G1112" s="2">
        <f t="shared" si="19"/>
        <v>533.90000000000009</v>
      </c>
      <c r="H1112" s="421">
        <v>2026</v>
      </c>
      <c r="I1112" s="421" t="s">
        <v>11</v>
      </c>
      <c r="J1112" t="s">
        <v>12</v>
      </c>
      <c r="K1112" s="20">
        <v>604.20000000000005</v>
      </c>
    </row>
    <row r="1113" spans="1:12">
      <c r="A1113" s="3">
        <v>46048</v>
      </c>
      <c r="B1113" s="422">
        <v>32399</v>
      </c>
      <c r="C1113" s="150" t="s">
        <v>27</v>
      </c>
      <c r="D1113" s="373" t="s">
        <v>12</v>
      </c>
      <c r="F1113" s="373">
        <v>510.7</v>
      </c>
      <c r="G1113" s="2">
        <f t="shared" si="19"/>
        <v>23.200000000000102</v>
      </c>
      <c r="I1113" s="422"/>
      <c r="J1113" t="s">
        <v>13</v>
      </c>
      <c r="K1113" s="20">
        <v>29.6</v>
      </c>
    </row>
    <row r="1114" spans="1:12">
      <c r="A1114" s="3">
        <v>46048</v>
      </c>
      <c r="B1114" s="422">
        <v>32399</v>
      </c>
      <c r="C1114" s="150" t="s">
        <v>27</v>
      </c>
      <c r="D1114" s="373" t="s">
        <v>13</v>
      </c>
      <c r="F1114" s="373">
        <v>23.2</v>
      </c>
      <c r="G1114" s="2">
        <f t="shared" si="19"/>
        <v>1.0302869668521453E-13</v>
      </c>
      <c r="J1114">
        <v>640</v>
      </c>
      <c r="K1114" s="114">
        <f>SUM(K1112:K1113)</f>
        <v>633.80000000000007</v>
      </c>
      <c r="L1114" s="20">
        <f>J1114-K1114</f>
        <v>6.1999999999999318</v>
      </c>
    </row>
    <row r="1115" spans="1:12">
      <c r="A1115" s="81">
        <v>46053</v>
      </c>
      <c r="B1115" s="421" t="s">
        <v>10</v>
      </c>
      <c r="C1115" s="421" t="s">
        <v>11</v>
      </c>
      <c r="D1115" t="s">
        <v>12</v>
      </c>
      <c r="E1115" s="20">
        <v>604.20000000000005</v>
      </c>
      <c r="G1115" s="2">
        <f t="shared" si="19"/>
        <v>604.20000000000016</v>
      </c>
    </row>
    <row r="1116" spans="1:12">
      <c r="A1116" s="70"/>
      <c r="B1116" s="422"/>
      <c r="C1116" s="422"/>
      <c r="D1116" t="s">
        <v>13</v>
      </c>
      <c r="E1116" s="20">
        <v>29.6</v>
      </c>
      <c r="G1116" s="2">
        <f>+G1115+E1116-F1116</f>
        <v>633.80000000000018</v>
      </c>
    </row>
    <row r="1117" spans="1:12">
      <c r="A1117" s="70"/>
      <c r="B1117" s="422"/>
      <c r="C1117" s="422"/>
      <c r="D1117" t="s">
        <v>14</v>
      </c>
      <c r="E1117" s="207">
        <v>60</v>
      </c>
      <c r="G1117" s="2">
        <f>+G1116+E1117-F1117</f>
        <v>693.80000000000018</v>
      </c>
    </row>
    <row r="1118" spans="1:12">
      <c r="A1118" s="70"/>
      <c r="B1118" s="422"/>
      <c r="C1118" s="422"/>
      <c r="D1118" t="s">
        <v>15</v>
      </c>
      <c r="E1118" s="207">
        <v>5</v>
      </c>
      <c r="G1118" s="2">
        <f>+G1117+E1118-F1118</f>
        <v>698.80000000000018</v>
      </c>
    </row>
    <row r="1119" spans="1:12">
      <c r="A1119" s="70">
        <v>46053</v>
      </c>
      <c r="B1119" s="422" t="s">
        <v>77</v>
      </c>
      <c r="C1119" s="422" t="s">
        <v>11</v>
      </c>
      <c r="D1119" t="s">
        <v>14</v>
      </c>
      <c r="E1119" s="207"/>
      <c r="F1119" s="207">
        <v>60</v>
      </c>
      <c r="G1119" s="2">
        <f>+G1118+E1119-F1119</f>
        <v>638.80000000000018</v>
      </c>
    </row>
    <row r="1120" spans="1:12">
      <c r="A1120" s="70">
        <v>46053</v>
      </c>
      <c r="B1120" s="422" t="s">
        <v>77</v>
      </c>
      <c r="C1120" s="422" t="s">
        <v>11</v>
      </c>
      <c r="D1120" t="s">
        <v>15</v>
      </c>
      <c r="E1120" s="207"/>
      <c r="F1120" s="207">
        <v>5</v>
      </c>
      <c r="G1120" s="2">
        <f>+G1119+E1120-F1120</f>
        <v>633.80000000000018</v>
      </c>
    </row>
    <row r="1121" spans="1:14">
      <c r="A1121" s="70">
        <v>46085</v>
      </c>
      <c r="B1121" s="422">
        <v>32615</v>
      </c>
      <c r="C1121" s="422" t="s">
        <v>11</v>
      </c>
      <c r="D1121" t="s">
        <v>12</v>
      </c>
      <c r="E1121" s="207"/>
      <c r="F1121" s="207">
        <v>604.20000000000005</v>
      </c>
      <c r="G1121" s="2">
        <f t="shared" ref="G1121:G1129" si="20">+G1120+E1121-F1121</f>
        <v>29.600000000000136</v>
      </c>
    </row>
    <row r="1122" spans="1:14">
      <c r="A1122" s="70">
        <v>46085</v>
      </c>
      <c r="B1122" s="422">
        <v>32615</v>
      </c>
      <c r="C1122" s="422" t="s">
        <v>11</v>
      </c>
      <c r="D1122" t="s">
        <v>13</v>
      </c>
      <c r="E1122" s="207"/>
      <c r="F1122" s="207">
        <v>29.6</v>
      </c>
      <c r="G1122" s="2">
        <f t="shared" si="20"/>
        <v>1.3500311979441904E-13</v>
      </c>
    </row>
    <row r="1123" spans="1:14">
      <c r="A1123" s="31">
        <v>46081</v>
      </c>
      <c r="B1123" s="421" t="s">
        <v>10</v>
      </c>
      <c r="C1123" s="421" t="s">
        <v>17</v>
      </c>
      <c r="D1123" t="s">
        <v>12</v>
      </c>
      <c r="E1123" s="20">
        <v>661.8</v>
      </c>
      <c r="G1123" s="2">
        <f t="shared" si="20"/>
        <v>661.80000000000007</v>
      </c>
      <c r="I1123"/>
      <c r="K1123" s="2"/>
      <c r="N1123"/>
    </row>
    <row r="1124" spans="1:14">
      <c r="B1124" s="422"/>
      <c r="C1124" s="422"/>
      <c r="D1124" t="s">
        <v>13</v>
      </c>
      <c r="E1124" s="20">
        <v>30.9</v>
      </c>
      <c r="G1124" s="2">
        <f t="shared" si="20"/>
        <v>692.7</v>
      </c>
      <c r="I1124" s="455" t="s">
        <v>261</v>
      </c>
      <c r="J1124" s="455"/>
      <c r="K1124" s="455"/>
    </row>
    <row r="1125" spans="1:14">
      <c r="B1125" s="422"/>
      <c r="C1125" s="422"/>
      <c r="D1125" t="s">
        <v>14</v>
      </c>
      <c r="E1125" s="207">
        <v>56</v>
      </c>
      <c r="G1125" s="2">
        <f t="shared" si="20"/>
        <v>748.7</v>
      </c>
      <c r="H1125" s="421">
        <v>2026</v>
      </c>
      <c r="I1125" s="421" t="s">
        <v>17</v>
      </c>
      <c r="J1125" t="s">
        <v>12</v>
      </c>
      <c r="K1125" s="20">
        <v>661.8</v>
      </c>
    </row>
    <row r="1126" spans="1:14">
      <c r="B1126" s="422"/>
      <c r="C1126" s="422"/>
      <c r="D1126" t="s">
        <v>15</v>
      </c>
      <c r="E1126" s="207">
        <v>5</v>
      </c>
      <c r="G1126" s="2">
        <f t="shared" si="20"/>
        <v>753.7</v>
      </c>
      <c r="I1126" s="422"/>
      <c r="J1126" t="s">
        <v>13</v>
      </c>
      <c r="K1126" s="20">
        <v>30.9</v>
      </c>
    </row>
    <row r="1127" spans="1:14">
      <c r="A1127" s="70">
        <v>46081</v>
      </c>
      <c r="B1127" s="422" t="s">
        <v>78</v>
      </c>
      <c r="C1127" s="422" t="s">
        <v>17</v>
      </c>
      <c r="D1127" t="s">
        <v>14</v>
      </c>
      <c r="F1127" s="207">
        <v>56</v>
      </c>
      <c r="G1127" s="2">
        <f t="shared" si="20"/>
        <v>697.7</v>
      </c>
      <c r="K1127" s="114">
        <f>SUM(K1125:K1126)</f>
        <v>692.69999999999993</v>
      </c>
    </row>
    <row r="1128" spans="1:14">
      <c r="A1128" s="70">
        <v>46081</v>
      </c>
      <c r="B1128" s="422" t="s">
        <v>78</v>
      </c>
      <c r="C1128" s="422" t="s">
        <v>17</v>
      </c>
      <c r="D1128" t="s">
        <v>15</v>
      </c>
      <c r="F1128" s="207">
        <v>5</v>
      </c>
      <c r="G1128" s="2">
        <f t="shared" si="20"/>
        <v>692.7</v>
      </c>
    </row>
    <row r="1129" spans="1:14">
      <c r="A1129" s="3">
        <v>46106</v>
      </c>
      <c r="B1129" s="422">
        <v>32894</v>
      </c>
      <c r="C1129" s="422" t="s">
        <v>17</v>
      </c>
      <c r="D1129" t="s">
        <v>12</v>
      </c>
      <c r="F1129" s="2">
        <v>661.8</v>
      </c>
      <c r="G1129" s="2">
        <f t="shared" si="20"/>
        <v>30.900000000000091</v>
      </c>
    </row>
    <row r="1130" spans="1:14">
      <c r="A1130" s="3">
        <v>46106</v>
      </c>
      <c r="B1130" s="422">
        <v>32894</v>
      </c>
      <c r="C1130" s="422" t="s">
        <v>17</v>
      </c>
      <c r="D1130" t="s">
        <v>13</v>
      </c>
      <c r="F1130" s="2">
        <v>30.9</v>
      </c>
      <c r="G1130" s="2">
        <f>+G1129+E1130-F1130</f>
        <v>9.2370555648813024E-14</v>
      </c>
    </row>
    <row r="1131" spans="1:14">
      <c r="A1131" s="31">
        <v>46112</v>
      </c>
      <c r="B1131" s="421" t="s">
        <v>10</v>
      </c>
      <c r="C1131" s="421" t="s">
        <v>18</v>
      </c>
      <c r="D1131" t="s">
        <v>12</v>
      </c>
      <c r="E1131" s="207">
        <v>640.29999999999995</v>
      </c>
      <c r="G1131" s="2">
        <f>+G1130+E1131-F1131</f>
        <v>640.30000000000007</v>
      </c>
    </row>
    <row r="1132" spans="1:14">
      <c r="A1132" s="31"/>
      <c r="B1132" s="422"/>
      <c r="C1132" s="422"/>
      <c r="D1132" t="s">
        <v>13</v>
      </c>
      <c r="E1132" s="207">
        <v>33.6</v>
      </c>
      <c r="G1132" s="2">
        <f>+G1131+E1132-F1132</f>
        <v>673.90000000000009</v>
      </c>
    </row>
    <row r="1133" spans="1:14">
      <c r="B1133" s="422"/>
      <c r="C1133" s="422"/>
      <c r="D1133" t="s">
        <v>14</v>
      </c>
      <c r="E1133" s="207">
        <v>60</v>
      </c>
      <c r="G1133" s="2">
        <f>+G1132+E1133-F1133</f>
        <v>733.90000000000009</v>
      </c>
    </row>
    <row r="1134" spans="1:14">
      <c r="B1134" s="422"/>
      <c r="C1134" s="422"/>
      <c r="D1134" t="s">
        <v>15</v>
      </c>
      <c r="E1134" s="207">
        <v>5</v>
      </c>
      <c r="G1134" s="2">
        <f>+G1133+E1134-F1134</f>
        <v>738.90000000000009</v>
      </c>
    </row>
    <row r="1135" spans="1:14">
      <c r="A1135" s="70">
        <v>46112</v>
      </c>
      <c r="B1135" s="422" t="s">
        <v>81</v>
      </c>
      <c r="C1135" s="422" t="s">
        <v>18</v>
      </c>
      <c r="D1135" t="s">
        <v>14</v>
      </c>
      <c r="E1135" s="207"/>
      <c r="F1135" s="207">
        <v>60</v>
      </c>
      <c r="G1135" s="2">
        <f>+G1134+E1135-F1135</f>
        <v>678.90000000000009</v>
      </c>
      <c r="I1135" s="421" t="s">
        <v>18</v>
      </c>
      <c r="J1135" t="s">
        <v>12</v>
      </c>
      <c r="K1135" s="207">
        <v>640.29999999999995</v>
      </c>
    </row>
    <row r="1136" spans="1:14">
      <c r="A1136" s="70">
        <v>46112</v>
      </c>
      <c r="B1136" s="422" t="s">
        <v>81</v>
      </c>
      <c r="C1136" s="422" t="s">
        <v>18</v>
      </c>
      <c r="D1136" t="s">
        <v>15</v>
      </c>
      <c r="E1136" s="207"/>
      <c r="F1136" s="207">
        <v>5</v>
      </c>
      <c r="G1136" s="2">
        <f>+G1135+E1136-F1136</f>
        <v>673.90000000000009</v>
      </c>
      <c r="J1136" t="s">
        <v>13</v>
      </c>
      <c r="K1136" s="207">
        <v>33.6</v>
      </c>
    </row>
    <row r="1137" spans="1:12">
      <c r="A1137" s="3">
        <v>46142</v>
      </c>
      <c r="B1137" s="422">
        <v>32995</v>
      </c>
      <c r="C1137" s="422" t="s">
        <v>18</v>
      </c>
      <c r="D1137" t="s">
        <v>12</v>
      </c>
      <c r="F1137" s="2">
        <v>640.29999999999995</v>
      </c>
      <c r="G1137" s="2">
        <f>+G1136+E1137-F1137</f>
        <v>33.600000000000136</v>
      </c>
      <c r="J1137">
        <v>700</v>
      </c>
      <c r="K1137" s="28">
        <f>SUM(K1135:K1136)</f>
        <v>673.9</v>
      </c>
      <c r="L1137" s="28">
        <f>J1137-K1137</f>
        <v>26.100000000000023</v>
      </c>
    </row>
    <row r="1138" spans="1:12">
      <c r="A1138" s="3">
        <v>46142</v>
      </c>
      <c r="B1138" s="422">
        <v>32995</v>
      </c>
      <c r="C1138" s="422" t="s">
        <v>18</v>
      </c>
      <c r="D1138" t="s">
        <v>13</v>
      </c>
      <c r="F1138" s="2">
        <v>33.6</v>
      </c>
      <c r="G1138" s="2">
        <f>+G1137+E1138-F1138</f>
        <v>1.3500311979441904E-13</v>
      </c>
    </row>
    <row r="1139" spans="1:12">
      <c r="B1139" s="422"/>
      <c r="C1139" s="422"/>
      <c r="G1139" s="2">
        <f>+G1138+E1139-F1139</f>
        <v>1.3500311979441904E-13</v>
      </c>
    </row>
    <row r="1140" spans="1:12">
      <c r="B1140" s="422"/>
      <c r="C1140" s="422"/>
      <c r="G1140" s="2">
        <f>+G1139+E1140-F1140</f>
        <v>1.3500311979441904E-13</v>
      </c>
    </row>
    <row r="1141" spans="1:12">
      <c r="B1141" s="422"/>
      <c r="C1141" s="422"/>
      <c r="G1141" s="2">
        <f>+G1140+E1141-F1141</f>
        <v>1.3500311979441904E-13</v>
      </c>
    </row>
    <row r="1142" spans="1:12">
      <c r="B1142" s="422"/>
      <c r="C1142" s="422"/>
      <c r="G1142" s="2">
        <f>+G1141+E1142-F1142</f>
        <v>1.3500311979441904E-13</v>
      </c>
    </row>
    <row r="1143" spans="1:12">
      <c r="B1143" s="422"/>
      <c r="C1143" s="422"/>
      <c r="G1143" s="2">
        <f>+G1142+E1143-F1143</f>
        <v>1.3500311979441904E-13</v>
      </c>
    </row>
    <row r="1144" spans="1:12">
      <c r="B1144" s="422"/>
      <c r="C1144" s="422"/>
      <c r="G1144" s="2">
        <f>+G1143+E1144-F1144</f>
        <v>1.3500311979441904E-13</v>
      </c>
    </row>
    <row r="1145" spans="1:12">
      <c r="B1145" s="422"/>
      <c r="C1145" s="422"/>
      <c r="G1145" s="2">
        <f>+G1144+E1145-F1145</f>
        <v>1.3500311979441904E-13</v>
      </c>
    </row>
    <row r="1146" spans="1:12">
      <c r="B1146" s="422"/>
      <c r="C1146" s="422"/>
      <c r="G1146" s="2">
        <f>+G1145+E1146-F1146</f>
        <v>1.3500311979441904E-13</v>
      </c>
    </row>
    <row r="1147" spans="1:12">
      <c r="B1147" s="422"/>
      <c r="C1147" s="422"/>
      <c r="G1147" s="2">
        <f>+G1146+E1147-F1147</f>
        <v>1.3500311979441904E-13</v>
      </c>
    </row>
    <row r="1148" spans="1:12">
      <c r="B1148" s="422"/>
      <c r="C1148" s="422"/>
      <c r="G1148" s="2">
        <f>+G1147+E1148-F1148</f>
        <v>1.3500311979441904E-13</v>
      </c>
    </row>
    <row r="1149" spans="1:12">
      <c r="B1149" s="422"/>
      <c r="C1149" s="422"/>
      <c r="G1149" s="2">
        <f>+G1148+E1149-F1149</f>
        <v>1.3500311979441904E-13</v>
      </c>
    </row>
    <row r="1150" spans="1:12">
      <c r="B1150" s="422"/>
      <c r="C1150" s="422"/>
      <c r="G1150" s="2">
        <f>+G1149+E1150-F1150</f>
        <v>1.3500311979441904E-13</v>
      </c>
    </row>
    <row r="1151" spans="1:12">
      <c r="B1151" s="422"/>
      <c r="C1151" s="422"/>
      <c r="G1151" s="2">
        <f>+G1150+E1151-F1151</f>
        <v>1.3500311979441904E-13</v>
      </c>
    </row>
    <row r="1152" spans="1:12">
      <c r="B1152" s="422"/>
      <c r="C1152" s="422"/>
      <c r="G1152" s="2">
        <f>+G1151+E1152-F1152</f>
        <v>1.3500311979441904E-13</v>
      </c>
    </row>
    <row r="1153" spans="2:7">
      <c r="B1153" s="422"/>
      <c r="C1153" s="422"/>
      <c r="G1153" s="2">
        <f>+G1152+E1153-F1153</f>
        <v>1.3500311979441904E-13</v>
      </c>
    </row>
    <row r="1154" spans="2:7">
      <c r="B1154" s="422"/>
      <c r="C1154" s="422"/>
      <c r="G1154" s="2">
        <f>+G1153+E1154-F1154</f>
        <v>1.3500311979441904E-13</v>
      </c>
    </row>
    <row r="1155" spans="2:7">
      <c r="B1155" s="422"/>
      <c r="C1155" s="422"/>
      <c r="G1155" s="2">
        <f>+G1154+E1155-F1155</f>
        <v>1.3500311979441904E-13</v>
      </c>
    </row>
    <row r="1156" spans="2:7">
      <c r="B1156" s="422"/>
      <c r="C1156" s="422"/>
      <c r="G1156" s="2">
        <f>+G1155+E1156-F1156</f>
        <v>1.3500311979441904E-13</v>
      </c>
    </row>
    <row r="1157" spans="2:7">
      <c r="B1157" s="422"/>
      <c r="C1157" s="422"/>
      <c r="G1157" s="2">
        <f>+G1156+E1157-F1157</f>
        <v>1.3500311979441904E-13</v>
      </c>
    </row>
    <row r="1158" spans="2:7">
      <c r="B1158" s="422"/>
      <c r="C1158" s="422"/>
      <c r="G1158" s="2">
        <f>+G1157+E1158-F1158</f>
        <v>1.3500311979441904E-13</v>
      </c>
    </row>
    <row r="1159" spans="2:7">
      <c r="B1159" s="422"/>
      <c r="C1159" s="422"/>
      <c r="G1159" s="2">
        <f>+G1158+E1159-F1159</f>
        <v>1.3500311979441904E-13</v>
      </c>
    </row>
    <row r="1160" spans="2:7">
      <c r="B1160" s="422"/>
      <c r="C1160" s="422"/>
      <c r="G1160" s="2">
        <f>+G1159+E1160-F1160</f>
        <v>1.3500311979441904E-13</v>
      </c>
    </row>
    <row r="1161" spans="2:7">
      <c r="B1161" s="422"/>
      <c r="C1161" s="422"/>
      <c r="G1161" s="2">
        <f>+G1160+E1161-F1161</f>
        <v>1.3500311979441904E-13</v>
      </c>
    </row>
    <row r="1162" spans="2:7">
      <c r="B1162" s="422"/>
      <c r="C1162" s="422"/>
      <c r="G1162" s="2">
        <f>+G1161+E1162-F1162</f>
        <v>1.3500311979441904E-13</v>
      </c>
    </row>
    <row r="1163" spans="2:7">
      <c r="B1163" s="422"/>
      <c r="C1163" s="422"/>
      <c r="G1163" s="2">
        <f>+G1162+E1163-F1163</f>
        <v>1.3500311979441904E-13</v>
      </c>
    </row>
    <row r="1164" spans="2:7">
      <c r="B1164" s="422"/>
      <c r="C1164" s="422"/>
      <c r="G1164" s="2">
        <f>+G1163+E1164-F1164</f>
        <v>1.3500311979441904E-13</v>
      </c>
    </row>
    <row r="1165" spans="2:7">
      <c r="B1165" s="422"/>
      <c r="C1165" s="422"/>
      <c r="G1165" s="2">
        <f>+G1164+E1165-F1165</f>
        <v>1.3500311979441904E-13</v>
      </c>
    </row>
    <row r="1166" spans="2:7">
      <c r="B1166" s="422"/>
      <c r="C1166" s="422"/>
      <c r="G1166" s="2">
        <f>+G1165+E1166-F1166</f>
        <v>1.3500311979441904E-13</v>
      </c>
    </row>
    <row r="1167" spans="2:7">
      <c r="B1167" s="422"/>
      <c r="C1167" s="422"/>
      <c r="G1167" s="2">
        <f>+G1166+E1167-F1167</f>
        <v>1.3500311979441904E-13</v>
      </c>
    </row>
    <row r="1168" spans="2:7">
      <c r="B1168" s="422"/>
      <c r="C1168" s="422"/>
      <c r="G1168" s="2">
        <f>+G1167+E1168-F1168</f>
        <v>1.3500311979441904E-13</v>
      </c>
    </row>
    <row r="1169" spans="2:7">
      <c r="B1169" s="422"/>
      <c r="C1169" s="422"/>
      <c r="G1169" s="2">
        <f>+G1168+E1169-F1169</f>
        <v>1.3500311979441904E-13</v>
      </c>
    </row>
    <row r="1170" spans="2:7">
      <c r="B1170" s="422"/>
      <c r="C1170" s="422"/>
      <c r="G1170" s="2">
        <f>+G1169+E1170-F1170</f>
        <v>1.3500311979441904E-13</v>
      </c>
    </row>
    <row r="1171" spans="2:7">
      <c r="B1171" s="422"/>
      <c r="C1171" s="422"/>
      <c r="G1171" s="2">
        <f>+G1170+E1171-F1171</f>
        <v>1.3500311979441904E-13</v>
      </c>
    </row>
    <row r="1172" spans="2:7">
      <c r="B1172" s="422"/>
      <c r="C1172" s="422"/>
      <c r="G1172" s="2">
        <f>+G1171+E1172-F1172</f>
        <v>1.3500311979441904E-13</v>
      </c>
    </row>
    <row r="1173" spans="2:7">
      <c r="B1173" s="422"/>
      <c r="C1173" s="422"/>
      <c r="G1173" s="2">
        <f>+G1172+E1173-F1173</f>
        <v>1.3500311979441904E-13</v>
      </c>
    </row>
    <row r="1174" spans="2:7">
      <c r="B1174" s="422"/>
      <c r="C1174" s="422"/>
      <c r="G1174" s="2">
        <f>+G1173+E1174-F1174</f>
        <v>1.3500311979441904E-13</v>
      </c>
    </row>
    <row r="1175" spans="2:7">
      <c r="B1175" s="422"/>
      <c r="C1175" s="422"/>
      <c r="G1175" s="2">
        <f>+G1174+E1175-F1175</f>
        <v>1.3500311979441904E-13</v>
      </c>
    </row>
    <row r="1176" spans="2:7">
      <c r="B1176" s="422"/>
      <c r="C1176" s="422"/>
      <c r="G1176" s="2">
        <f>+G1175+E1176-F1176</f>
        <v>1.3500311979441904E-13</v>
      </c>
    </row>
    <row r="1177" spans="2:7">
      <c r="B1177" s="422"/>
      <c r="C1177" s="422"/>
      <c r="G1177" s="2">
        <f>+G1176+E1177-F1177</f>
        <v>1.3500311979441904E-13</v>
      </c>
    </row>
    <row r="1178" spans="2:7">
      <c r="B1178" s="422"/>
      <c r="C1178" s="422"/>
      <c r="G1178" s="2">
        <f>+G1177+E1178-F1178</f>
        <v>1.3500311979441904E-13</v>
      </c>
    </row>
    <row r="1179" spans="2:7">
      <c r="B1179" s="422"/>
      <c r="C1179" s="422"/>
      <c r="G1179" s="2">
        <f>+G1178+E1179-F1179</f>
        <v>1.3500311979441904E-13</v>
      </c>
    </row>
    <row r="1180" spans="2:7">
      <c r="B1180" s="422"/>
      <c r="C1180" s="422"/>
      <c r="G1180" s="2">
        <f>+G1179+E1180-F1180</f>
        <v>1.3500311979441904E-13</v>
      </c>
    </row>
    <row r="1181" spans="2:7">
      <c r="B1181" s="422"/>
      <c r="C1181" s="422"/>
      <c r="G1181" s="2">
        <f>+G1180+E1181-F1181</f>
        <v>1.3500311979441904E-13</v>
      </c>
    </row>
    <row r="1182" spans="2:7">
      <c r="B1182" s="422"/>
      <c r="C1182" s="422"/>
      <c r="G1182" s="2">
        <f>+G1181+E1182-F1182</f>
        <v>1.3500311979441904E-13</v>
      </c>
    </row>
    <row r="1183" spans="2:7">
      <c r="B1183" s="422"/>
      <c r="C1183" s="422"/>
      <c r="G1183" s="2">
        <f>+G1182+E1183-F1183</f>
        <v>1.3500311979441904E-13</v>
      </c>
    </row>
    <row r="1184" spans="2:7">
      <c r="B1184" s="422"/>
      <c r="C1184" s="422"/>
      <c r="G1184" s="2">
        <f>+G1183+E1184-F1184</f>
        <v>1.3500311979441904E-13</v>
      </c>
    </row>
    <row r="1185" spans="2:7">
      <c r="B1185" s="422"/>
      <c r="C1185" s="422"/>
      <c r="G1185" s="2">
        <f>+G1184+E1185-F1185</f>
        <v>1.3500311979441904E-13</v>
      </c>
    </row>
    <row r="1186" spans="2:7">
      <c r="B1186" s="422"/>
      <c r="C1186" s="422"/>
      <c r="G1186" s="2">
        <f>+G1185+E1186-F1186</f>
        <v>1.3500311979441904E-13</v>
      </c>
    </row>
    <row r="1187" spans="2:7">
      <c r="B1187" s="422"/>
      <c r="C1187" s="422"/>
      <c r="G1187" s="2">
        <f>+G1186+E1187-F1187</f>
        <v>1.3500311979441904E-13</v>
      </c>
    </row>
    <row r="1188" spans="2:7">
      <c r="B1188" s="422"/>
      <c r="C1188" s="422"/>
      <c r="G1188" s="2">
        <f>+G1187+E1188-F1188</f>
        <v>1.3500311979441904E-13</v>
      </c>
    </row>
    <row r="1189" spans="2:7">
      <c r="B1189" s="422"/>
      <c r="C1189" s="422"/>
      <c r="G1189" s="2">
        <f>+G1188+E1189-F1189</f>
        <v>1.3500311979441904E-13</v>
      </c>
    </row>
    <row r="1190" spans="2:7">
      <c r="B1190" s="422"/>
      <c r="C1190" s="422"/>
      <c r="G1190" s="2">
        <f>+G1189+E1190-F1190</f>
        <v>1.3500311979441904E-13</v>
      </c>
    </row>
    <row r="1191" spans="2:7">
      <c r="B1191" s="422"/>
      <c r="C1191" s="422"/>
      <c r="G1191" s="2">
        <f>+G1190+E1191-F1191</f>
        <v>1.3500311979441904E-13</v>
      </c>
    </row>
    <row r="1192" spans="2:7">
      <c r="B1192" s="422"/>
      <c r="C1192" s="422"/>
      <c r="G1192" s="2">
        <f>+G1191+E1192-F1192</f>
        <v>1.3500311979441904E-13</v>
      </c>
    </row>
    <row r="1193" spans="2:7">
      <c r="B1193" s="422"/>
      <c r="C1193" s="422"/>
      <c r="G1193" s="2">
        <f>+G1192+E1193-F1193</f>
        <v>1.3500311979441904E-13</v>
      </c>
    </row>
    <row r="1194" spans="2:7">
      <c r="B1194" s="422"/>
      <c r="C1194" s="422"/>
      <c r="G1194" s="2">
        <f>+G1193+E1194-F1194</f>
        <v>1.3500311979441904E-13</v>
      </c>
    </row>
    <row r="1195" spans="2:7">
      <c r="B1195" s="422"/>
      <c r="C1195" s="422"/>
      <c r="G1195" s="2">
        <f>+G1194+E1195-F1195</f>
        <v>1.3500311979441904E-13</v>
      </c>
    </row>
    <row r="1196" spans="2:7">
      <c r="B1196" s="422"/>
      <c r="C1196" s="422"/>
      <c r="G1196" s="2">
        <f>+G1195+E1196-F1196</f>
        <v>1.3500311979441904E-13</v>
      </c>
    </row>
    <row r="1197" spans="2:7">
      <c r="B1197" s="422"/>
      <c r="C1197" s="422"/>
      <c r="G1197" s="2">
        <f>+G1196+E1197-F1197</f>
        <v>1.3500311979441904E-13</v>
      </c>
    </row>
    <row r="1198" spans="2:7">
      <c r="B1198" s="422"/>
      <c r="C1198" s="422"/>
      <c r="G1198" s="2">
        <f>+G1197+E1198-F1198</f>
        <v>1.3500311979441904E-13</v>
      </c>
    </row>
    <row r="1199" spans="2:7">
      <c r="B1199" s="422"/>
      <c r="C1199" s="422"/>
      <c r="G1199" s="2">
        <f>+G1198+E1199-F1199</f>
        <v>1.3500311979441904E-13</v>
      </c>
    </row>
    <row r="1200" spans="2:7">
      <c r="B1200" s="422"/>
      <c r="C1200" s="422"/>
      <c r="G1200" s="2">
        <f>+G1199+E1200-F1200</f>
        <v>1.3500311979441904E-13</v>
      </c>
    </row>
    <row r="1201" spans="2:7">
      <c r="B1201" s="422"/>
      <c r="C1201" s="422"/>
      <c r="G1201" s="2">
        <f>+G1200+E1201-F1201</f>
        <v>1.3500311979441904E-13</v>
      </c>
    </row>
    <row r="1202" spans="2:7">
      <c r="B1202" s="422"/>
      <c r="C1202" s="422"/>
      <c r="G1202" s="2">
        <f>+G1201+E1202-F1202</f>
        <v>1.3500311979441904E-13</v>
      </c>
    </row>
    <row r="1203" spans="2:7">
      <c r="B1203" s="422"/>
      <c r="C1203" s="422"/>
      <c r="G1203" s="2">
        <f>+G1202+E1203-F1203</f>
        <v>1.3500311979441904E-13</v>
      </c>
    </row>
    <row r="1204" spans="2:7">
      <c r="B1204" s="422"/>
      <c r="C1204" s="422"/>
      <c r="G1204" s="2">
        <f>+G1203+E1204-F1204</f>
        <v>1.3500311979441904E-13</v>
      </c>
    </row>
    <row r="1205" spans="2:7">
      <c r="B1205" s="422"/>
      <c r="C1205" s="422"/>
      <c r="G1205" s="2">
        <f>+G1204+E1205-F1205</f>
        <v>1.3500311979441904E-13</v>
      </c>
    </row>
    <row r="1206" spans="2:7">
      <c r="B1206" s="422"/>
      <c r="C1206" s="422"/>
      <c r="G1206" s="2">
        <f>+G1205+E1206-F1206</f>
        <v>1.3500311979441904E-13</v>
      </c>
    </row>
    <row r="1207" spans="2:7">
      <c r="B1207" s="422"/>
      <c r="C1207" s="422"/>
      <c r="G1207" s="2">
        <f>+G1206+E1207-F1207</f>
        <v>1.3500311979441904E-13</v>
      </c>
    </row>
    <row r="1208" spans="2:7">
      <c r="B1208" s="422"/>
      <c r="C1208" s="422"/>
      <c r="G1208" s="2">
        <f>+G1207+E1208-F1208</f>
        <v>1.3500311979441904E-13</v>
      </c>
    </row>
    <row r="1209" spans="2:7">
      <c r="B1209" s="422"/>
      <c r="C1209" s="422"/>
      <c r="G1209" s="2">
        <f>+G1208+E1209-F1209</f>
        <v>1.3500311979441904E-13</v>
      </c>
    </row>
    <row r="1210" spans="2:7">
      <c r="B1210" s="422"/>
      <c r="C1210" s="422"/>
      <c r="G1210" s="2">
        <f>+G1209+E1210-F1210</f>
        <v>1.3500311979441904E-13</v>
      </c>
    </row>
    <row r="1211" spans="2:7">
      <c r="B1211" s="422"/>
      <c r="C1211" s="422"/>
      <c r="G1211" s="2">
        <f>+G1210+E1211-F1211</f>
        <v>1.3500311979441904E-13</v>
      </c>
    </row>
    <row r="1212" spans="2:7">
      <c r="B1212" s="422"/>
      <c r="C1212" s="422"/>
      <c r="G1212" s="2">
        <f>+G1211+E1212-F1212</f>
        <v>1.3500311979441904E-13</v>
      </c>
    </row>
    <row r="1213" spans="2:7">
      <c r="B1213" s="422"/>
      <c r="C1213" s="422"/>
      <c r="G1213" s="2">
        <f>+G1212+E1213-F1213</f>
        <v>1.3500311979441904E-13</v>
      </c>
    </row>
    <row r="1214" spans="2:7">
      <c r="B1214" s="422"/>
      <c r="C1214" s="422"/>
      <c r="G1214" s="2">
        <f>+G1213+E1214-F1214</f>
        <v>1.3500311979441904E-13</v>
      </c>
    </row>
    <row r="1215" spans="2:7">
      <c r="B1215" s="422"/>
      <c r="C1215" s="422"/>
      <c r="G1215" s="2">
        <f>+G1214+E1215-F1215</f>
        <v>1.3500311979441904E-13</v>
      </c>
    </row>
    <row r="1216" spans="2:7">
      <c r="B1216" s="422"/>
      <c r="C1216" s="422"/>
      <c r="G1216" s="2">
        <f>+G1215+E1216-F1216</f>
        <v>1.3500311979441904E-13</v>
      </c>
    </row>
    <row r="1217" spans="2:7">
      <c r="B1217" s="422"/>
      <c r="C1217" s="422"/>
      <c r="G1217" s="2">
        <f>+G1216+E1217-F1217</f>
        <v>1.3500311979441904E-13</v>
      </c>
    </row>
    <row r="1218" spans="2:7">
      <c r="B1218" s="422"/>
      <c r="C1218" s="422"/>
      <c r="G1218" s="2">
        <f>+G1217+E1218-F1218</f>
        <v>1.3500311979441904E-13</v>
      </c>
    </row>
    <row r="1219" spans="2:7">
      <c r="B1219" s="422"/>
      <c r="C1219" s="422"/>
      <c r="G1219" s="2">
        <f>+G1218+E1219-F1219</f>
        <v>1.3500311979441904E-13</v>
      </c>
    </row>
    <row r="1220" spans="2:7">
      <c r="B1220" s="422"/>
      <c r="C1220" s="422"/>
      <c r="G1220" s="2">
        <f>+G1219+E1220-F1220</f>
        <v>1.3500311979441904E-13</v>
      </c>
    </row>
    <row r="1221" spans="2:7">
      <c r="B1221" s="422"/>
      <c r="C1221" s="422"/>
      <c r="G1221" s="2">
        <f>+G1220+E1221-F1221</f>
        <v>1.3500311979441904E-13</v>
      </c>
    </row>
    <row r="1222" spans="2:7">
      <c r="B1222" s="422"/>
      <c r="C1222" s="422"/>
      <c r="G1222" s="2">
        <f>+G1221+E1222-F1222</f>
        <v>1.3500311979441904E-13</v>
      </c>
    </row>
    <row r="1223" spans="2:7">
      <c r="B1223" s="422"/>
      <c r="C1223" s="422"/>
      <c r="G1223" s="2">
        <f>+G1222+E1223-F1223</f>
        <v>1.3500311979441904E-13</v>
      </c>
    </row>
    <row r="1224" spans="2:7">
      <c r="B1224" s="422"/>
      <c r="C1224" s="422"/>
      <c r="G1224" s="2">
        <f>+G1223+E1224-F1224</f>
        <v>1.3500311979441904E-13</v>
      </c>
    </row>
    <row r="1225" spans="2:7">
      <c r="B1225" s="422"/>
      <c r="C1225" s="422"/>
      <c r="G1225" s="2">
        <f>+G1224+E1225-F1225</f>
        <v>1.3500311979441904E-13</v>
      </c>
    </row>
    <row r="1226" spans="2:7">
      <c r="B1226" s="422"/>
      <c r="C1226" s="422"/>
      <c r="G1226" s="2">
        <f>+G1225+E1226-F1226</f>
        <v>1.3500311979441904E-13</v>
      </c>
    </row>
    <row r="1227" spans="2:7">
      <c r="B1227" s="422"/>
      <c r="C1227" s="422"/>
      <c r="G1227" s="2">
        <f>+G1226+E1227-F1227</f>
        <v>1.3500311979441904E-13</v>
      </c>
    </row>
    <row r="1228" spans="2:7">
      <c r="B1228" s="422"/>
      <c r="C1228" s="422"/>
      <c r="G1228" s="2">
        <f>+G1227+E1228-F1228</f>
        <v>1.3500311979441904E-13</v>
      </c>
    </row>
    <row r="1229" spans="2:7">
      <c r="B1229" s="422"/>
      <c r="C1229" s="422"/>
      <c r="G1229" s="2">
        <f>+G1228+E1229-F1229</f>
        <v>1.3500311979441904E-13</v>
      </c>
    </row>
    <row r="1230" spans="2:7">
      <c r="B1230" s="422"/>
      <c r="C1230" s="422"/>
      <c r="G1230" s="2">
        <f>+G1229+E1230-F1230</f>
        <v>1.3500311979441904E-13</v>
      </c>
    </row>
    <row r="1231" spans="2:7">
      <c r="B1231" s="422"/>
      <c r="C1231" s="422"/>
      <c r="G1231" s="2">
        <f>+G1230+E1231-F1231</f>
        <v>1.3500311979441904E-13</v>
      </c>
    </row>
    <row r="1232" spans="2:7">
      <c r="B1232" s="422"/>
      <c r="C1232" s="422"/>
      <c r="G1232" s="2">
        <f>+G1231+E1232-F1232</f>
        <v>1.3500311979441904E-13</v>
      </c>
    </row>
    <row r="1233" spans="2:7">
      <c r="B1233" s="422"/>
      <c r="C1233" s="422"/>
      <c r="G1233" s="2">
        <f>+G1232+E1233-F1233</f>
        <v>1.3500311979441904E-13</v>
      </c>
    </row>
    <row r="1234" spans="2:7">
      <c r="B1234" s="422"/>
      <c r="C1234" s="422"/>
      <c r="G1234" s="2">
        <f>+G1233+E1234-F1234</f>
        <v>1.3500311979441904E-13</v>
      </c>
    </row>
    <row r="1235" spans="2:7">
      <c r="B1235" s="422"/>
      <c r="C1235" s="422"/>
      <c r="G1235" s="2">
        <f>+G1234+E1235-F1235</f>
        <v>1.3500311979441904E-13</v>
      </c>
    </row>
    <row r="1236" spans="2:7">
      <c r="B1236" s="422"/>
      <c r="C1236" s="422"/>
      <c r="G1236" s="2">
        <f>+G1235+E1236-F1236</f>
        <v>1.3500311979441904E-13</v>
      </c>
    </row>
    <row r="1237" spans="2:7">
      <c r="B1237" s="422"/>
      <c r="C1237" s="422"/>
      <c r="G1237" s="2">
        <f>+G1236+E1237-F1237</f>
        <v>1.3500311979441904E-13</v>
      </c>
    </row>
    <row r="1238" spans="2:7">
      <c r="B1238" s="422"/>
      <c r="C1238" s="422"/>
      <c r="G1238" s="2">
        <f>+G1237+E1238-F1238</f>
        <v>1.3500311979441904E-13</v>
      </c>
    </row>
    <row r="1239" spans="2:7">
      <c r="B1239" s="422"/>
      <c r="C1239" s="422"/>
      <c r="G1239" s="2">
        <f>+G1238+E1239-F1239</f>
        <v>1.3500311979441904E-13</v>
      </c>
    </row>
    <row r="1240" spans="2:7">
      <c r="B1240" s="422"/>
      <c r="C1240" s="422"/>
      <c r="G1240" s="2">
        <f>+G1239+E1240-F1240</f>
        <v>1.3500311979441904E-13</v>
      </c>
    </row>
    <row r="1241" spans="2:7">
      <c r="B1241" s="422"/>
      <c r="C1241" s="422"/>
      <c r="G1241" s="2">
        <f>+G1240+E1241-F1241</f>
        <v>1.3500311979441904E-13</v>
      </c>
    </row>
    <row r="1242" spans="2:7">
      <c r="B1242" s="422"/>
      <c r="C1242" s="422"/>
      <c r="G1242" s="2">
        <f>+G1241+E1242-F1242</f>
        <v>1.3500311979441904E-13</v>
      </c>
    </row>
    <row r="1243" spans="2:7">
      <c r="B1243" s="422"/>
      <c r="C1243" s="422"/>
      <c r="G1243" s="2">
        <f>+G1242+E1243-F1243</f>
        <v>1.3500311979441904E-13</v>
      </c>
    </row>
    <row r="1244" spans="2:7">
      <c r="B1244" s="422"/>
      <c r="C1244" s="422"/>
      <c r="G1244" s="2">
        <f>+G1243+E1244-F1244</f>
        <v>1.3500311979441904E-13</v>
      </c>
    </row>
    <row r="1245" spans="2:7">
      <c r="B1245" s="422"/>
      <c r="C1245" s="422"/>
      <c r="G1245" s="2">
        <f>+G1244+E1245-F1245</f>
        <v>1.3500311979441904E-13</v>
      </c>
    </row>
    <row r="1246" spans="2:7">
      <c r="B1246" s="422"/>
      <c r="C1246" s="422"/>
      <c r="G1246" s="2">
        <f>+G1245+E1246-F1246</f>
        <v>1.3500311979441904E-13</v>
      </c>
    </row>
    <row r="1247" spans="2:7">
      <c r="B1247" s="422"/>
      <c r="C1247" s="422"/>
      <c r="G1247" s="2">
        <f>+G1246+E1247-F1247</f>
        <v>1.3500311979441904E-13</v>
      </c>
    </row>
    <row r="1248" spans="2:7">
      <c r="B1248" s="422"/>
      <c r="C1248" s="422"/>
      <c r="G1248" s="2">
        <f>+G1247+E1248-F1248</f>
        <v>1.3500311979441904E-13</v>
      </c>
    </row>
    <row r="1249" spans="2:7">
      <c r="B1249" s="422"/>
      <c r="C1249" s="422"/>
      <c r="G1249" s="2">
        <f>+G1248+E1249-F1249</f>
        <v>1.3500311979441904E-13</v>
      </c>
    </row>
    <row r="1250" spans="2:7">
      <c r="B1250" s="422"/>
      <c r="C1250" s="422"/>
      <c r="G1250" s="2">
        <f>+G1249+E1250-F1250</f>
        <v>1.3500311979441904E-13</v>
      </c>
    </row>
    <row r="1251" spans="2:7">
      <c r="B1251" s="422"/>
      <c r="C1251" s="422"/>
      <c r="G1251" s="2">
        <f>+G1250+E1251-F1251</f>
        <v>1.3500311979441904E-13</v>
      </c>
    </row>
    <row r="1252" spans="2:7">
      <c r="B1252" s="422"/>
      <c r="C1252" s="422"/>
      <c r="G1252" s="2">
        <f>+G1251+E1252-F1252</f>
        <v>1.3500311979441904E-13</v>
      </c>
    </row>
    <row r="1253" spans="2:7">
      <c r="B1253" s="422"/>
      <c r="C1253" s="422"/>
      <c r="G1253" s="2">
        <f>+G1252+E1253-F1253</f>
        <v>1.3500311979441904E-13</v>
      </c>
    </row>
    <row r="1254" spans="2:7">
      <c r="B1254" s="422"/>
      <c r="C1254" s="422"/>
      <c r="G1254" s="2">
        <f>+G1253+E1254-F1254</f>
        <v>1.3500311979441904E-13</v>
      </c>
    </row>
    <row r="1255" spans="2:7">
      <c r="B1255" s="422"/>
      <c r="C1255" s="422"/>
      <c r="G1255" s="2">
        <f>+G1254+E1255-F1255</f>
        <v>1.3500311979441904E-13</v>
      </c>
    </row>
    <row r="1256" spans="2:7">
      <c r="B1256" s="422"/>
      <c r="C1256" s="422"/>
      <c r="G1256" s="2">
        <f>+G1255+E1256-F1256</f>
        <v>1.3500311979441904E-13</v>
      </c>
    </row>
    <row r="1257" spans="2:7">
      <c r="B1257" s="422"/>
      <c r="C1257" s="422"/>
      <c r="G1257" s="2">
        <f>+G1256+E1257-F1257</f>
        <v>1.3500311979441904E-13</v>
      </c>
    </row>
    <row r="1258" spans="2:7">
      <c r="B1258" s="422"/>
      <c r="C1258" s="422"/>
      <c r="G1258" s="2">
        <f>+G1257+E1258-F1258</f>
        <v>1.3500311979441904E-13</v>
      </c>
    </row>
    <row r="1259" spans="2:7">
      <c r="B1259" s="422"/>
      <c r="C1259" s="422"/>
      <c r="G1259" s="2">
        <f>+G1258+E1259-F1259</f>
        <v>1.3500311979441904E-13</v>
      </c>
    </row>
    <row r="1260" spans="2:7">
      <c r="B1260" s="422"/>
      <c r="C1260" s="422"/>
      <c r="G1260" s="2">
        <f>+G1259+E1260-F1260</f>
        <v>1.3500311979441904E-13</v>
      </c>
    </row>
    <row r="1261" spans="2:7">
      <c r="B1261" s="422"/>
      <c r="C1261" s="422"/>
      <c r="G1261" s="2">
        <f>+G1260+E1261-F1261</f>
        <v>1.3500311979441904E-13</v>
      </c>
    </row>
    <row r="1262" spans="2:7">
      <c r="B1262" s="422"/>
      <c r="C1262" s="422"/>
      <c r="G1262" s="2">
        <f>+G1261+E1262-F1262</f>
        <v>1.3500311979441904E-13</v>
      </c>
    </row>
    <row r="1263" spans="2:7">
      <c r="B1263" s="422"/>
      <c r="C1263" s="422"/>
      <c r="G1263" s="2">
        <f>+G1262+E1263-F1263</f>
        <v>1.3500311979441904E-13</v>
      </c>
    </row>
    <row r="1264" spans="2:7">
      <c r="B1264" s="422"/>
      <c r="C1264" s="422"/>
      <c r="G1264" s="2">
        <f>+G1263+E1264-F1264</f>
        <v>1.3500311979441904E-13</v>
      </c>
    </row>
    <row r="1265" spans="2:7">
      <c r="B1265" s="422"/>
      <c r="C1265" s="422"/>
      <c r="G1265" s="2">
        <f>+G1264+E1265-F1265</f>
        <v>1.3500311979441904E-13</v>
      </c>
    </row>
    <row r="1266" spans="2:7">
      <c r="B1266" s="422"/>
      <c r="C1266" s="422"/>
      <c r="G1266" s="2">
        <f>+G1265+E1266-F1266</f>
        <v>1.3500311979441904E-13</v>
      </c>
    </row>
    <row r="1267" spans="2:7">
      <c r="B1267" s="422"/>
      <c r="C1267" s="422"/>
      <c r="G1267" s="2">
        <f>+G1266+E1267-F1267</f>
        <v>1.3500311979441904E-13</v>
      </c>
    </row>
    <row r="1268" spans="2:7">
      <c r="B1268" s="422"/>
      <c r="C1268" s="422"/>
      <c r="G1268" s="2">
        <f>+G1267+E1268-F1268</f>
        <v>1.3500311979441904E-13</v>
      </c>
    </row>
    <row r="1269" spans="2:7">
      <c r="B1269" s="422"/>
      <c r="C1269" s="422"/>
      <c r="G1269" s="2">
        <f>+G1268+E1269-F1269</f>
        <v>1.3500311979441904E-13</v>
      </c>
    </row>
    <row r="1270" spans="2:7">
      <c r="B1270" s="422"/>
      <c r="C1270" s="422"/>
      <c r="G1270" s="2">
        <f>+G1269+E1270-F1270</f>
        <v>1.3500311979441904E-13</v>
      </c>
    </row>
    <row r="1271" spans="2:7">
      <c r="B1271" s="422"/>
      <c r="C1271" s="422"/>
      <c r="G1271" s="2">
        <f>+G1270+E1271-F1271</f>
        <v>1.3500311979441904E-13</v>
      </c>
    </row>
    <row r="1272" spans="2:7">
      <c r="B1272" s="422"/>
      <c r="C1272" s="422"/>
      <c r="G1272" s="2">
        <f>+G1271+E1272-F1272</f>
        <v>1.3500311979441904E-13</v>
      </c>
    </row>
    <row r="1273" spans="2:7">
      <c r="B1273" s="422"/>
      <c r="C1273" s="422"/>
      <c r="G1273" s="2">
        <f>+G1272+E1273-F1273</f>
        <v>1.3500311979441904E-13</v>
      </c>
    </row>
    <row r="1274" spans="2:7">
      <c r="B1274" s="422"/>
      <c r="C1274" s="422"/>
      <c r="G1274" s="2">
        <f>+G1273+E1274-F1274</f>
        <v>1.3500311979441904E-13</v>
      </c>
    </row>
    <row r="1275" spans="2:7">
      <c r="B1275" s="422"/>
      <c r="C1275" s="422"/>
      <c r="G1275" s="2">
        <f>+G1274+E1275-F1275</f>
        <v>1.3500311979441904E-13</v>
      </c>
    </row>
    <row r="1276" spans="2:7">
      <c r="B1276" s="422"/>
      <c r="C1276" s="422"/>
      <c r="G1276" s="2">
        <f>+G1275+E1276-F1276</f>
        <v>1.3500311979441904E-13</v>
      </c>
    </row>
    <row r="1277" spans="2:7">
      <c r="B1277" s="422"/>
      <c r="C1277" s="422"/>
      <c r="G1277" s="2">
        <f>+G1276+E1277-F1277</f>
        <v>1.3500311979441904E-13</v>
      </c>
    </row>
    <row r="1278" spans="2:7">
      <c r="B1278" s="422"/>
      <c r="C1278" s="422"/>
      <c r="G1278" s="2">
        <f>+G1277+E1278-F1278</f>
        <v>1.3500311979441904E-13</v>
      </c>
    </row>
    <row r="1279" spans="2:7">
      <c r="B1279" s="422"/>
      <c r="C1279" s="422"/>
      <c r="G1279" s="2">
        <f>+G1278+E1279-F1279</f>
        <v>1.3500311979441904E-13</v>
      </c>
    </row>
    <row r="1280" spans="2:7">
      <c r="B1280" s="422"/>
      <c r="C1280" s="422"/>
      <c r="G1280" s="2">
        <f>+G1279+E1280-F1280</f>
        <v>1.3500311979441904E-13</v>
      </c>
    </row>
    <row r="1281" spans="2:7">
      <c r="B1281" s="422"/>
      <c r="C1281" s="422"/>
      <c r="G1281" s="2">
        <f>+G1280+E1281-F1281</f>
        <v>1.3500311979441904E-13</v>
      </c>
    </row>
    <row r="1282" spans="2:7">
      <c r="B1282" s="422"/>
      <c r="C1282" s="422"/>
      <c r="G1282" s="2">
        <f>+G1281+E1282-F1282</f>
        <v>1.3500311979441904E-13</v>
      </c>
    </row>
    <row r="1283" spans="2:7">
      <c r="B1283" s="422"/>
      <c r="C1283" s="422"/>
      <c r="G1283" s="2">
        <f>+G1282+E1283-F1283</f>
        <v>1.3500311979441904E-13</v>
      </c>
    </row>
    <row r="1284" spans="2:7">
      <c r="B1284" s="422"/>
      <c r="C1284" s="422"/>
      <c r="G1284" s="2">
        <f>+G1283+E1284-F1284</f>
        <v>1.3500311979441904E-13</v>
      </c>
    </row>
    <row r="1285" spans="2:7">
      <c r="B1285" s="422"/>
      <c r="C1285" s="422"/>
      <c r="G1285" s="2">
        <f>+G1284+E1285-F1285</f>
        <v>1.3500311979441904E-13</v>
      </c>
    </row>
    <row r="1286" spans="2:7">
      <c r="B1286" s="422"/>
      <c r="C1286" s="422"/>
      <c r="G1286" s="2">
        <f>+G1285+E1286-F1286</f>
        <v>1.3500311979441904E-13</v>
      </c>
    </row>
    <row r="1287" spans="2:7">
      <c r="B1287" s="422"/>
      <c r="C1287" s="422"/>
      <c r="G1287" s="2">
        <f>+G1286+E1287-F1287</f>
        <v>1.3500311979441904E-13</v>
      </c>
    </row>
    <row r="1288" spans="2:7">
      <c r="B1288" s="422"/>
      <c r="C1288" s="422"/>
      <c r="G1288" s="2">
        <f>+G1287+E1288-F1288</f>
        <v>1.3500311979441904E-13</v>
      </c>
    </row>
    <row r="1289" spans="2:7">
      <c r="B1289" s="422"/>
      <c r="C1289" s="422"/>
      <c r="G1289" s="2">
        <f>+G1288+E1289-F1289</f>
        <v>1.3500311979441904E-13</v>
      </c>
    </row>
    <row r="1290" spans="2:7">
      <c r="B1290" s="422"/>
      <c r="C1290" s="422"/>
      <c r="G1290" s="2">
        <f>+G1289+E1290-F1290</f>
        <v>1.3500311979441904E-13</v>
      </c>
    </row>
    <row r="1291" spans="2:7">
      <c r="B1291" s="422"/>
      <c r="C1291" s="422"/>
      <c r="G1291" s="2">
        <f>+G1290+E1291-F1291</f>
        <v>1.3500311979441904E-13</v>
      </c>
    </row>
    <row r="1292" spans="2:7">
      <c r="B1292" s="422"/>
      <c r="C1292" s="422"/>
      <c r="G1292" s="2">
        <f>+G1291+E1292-F1292</f>
        <v>1.3500311979441904E-13</v>
      </c>
    </row>
    <row r="1293" spans="2:7">
      <c r="B1293" s="422"/>
      <c r="C1293" s="422"/>
      <c r="G1293" s="2">
        <f>+G1292+E1293-F1293</f>
        <v>1.3500311979441904E-13</v>
      </c>
    </row>
    <row r="1294" spans="2:7">
      <c r="B1294" s="422"/>
      <c r="C1294" s="422"/>
      <c r="G1294" s="2">
        <f>+G1293+E1294-F1294</f>
        <v>1.3500311979441904E-13</v>
      </c>
    </row>
    <row r="1295" spans="2:7">
      <c r="B1295" s="422"/>
      <c r="C1295" s="422"/>
      <c r="G1295" s="2">
        <f>+G1294+E1295-F1295</f>
        <v>1.3500311979441904E-13</v>
      </c>
    </row>
    <row r="1296" spans="2:7">
      <c r="B1296" s="422"/>
      <c r="C1296" s="422"/>
      <c r="G1296" s="2">
        <f>+G1295+E1296-F1296</f>
        <v>1.3500311979441904E-13</v>
      </c>
    </row>
    <row r="1297" spans="2:7">
      <c r="B1297" s="422"/>
      <c r="C1297" s="422"/>
      <c r="G1297" s="2">
        <f>+G1296+E1297-F1297</f>
        <v>1.3500311979441904E-13</v>
      </c>
    </row>
    <row r="1298" spans="2:7">
      <c r="B1298" s="422"/>
      <c r="C1298" s="422"/>
      <c r="G1298" s="2">
        <f>+G1297+E1298-F1298</f>
        <v>1.3500311979441904E-13</v>
      </c>
    </row>
    <row r="1299" spans="2:7">
      <c r="B1299" s="422"/>
      <c r="C1299" s="422"/>
      <c r="G1299" s="2">
        <f>+G1298+E1299-F1299</f>
        <v>1.3500311979441904E-13</v>
      </c>
    </row>
    <row r="1300" spans="2:7">
      <c r="B1300" s="422"/>
      <c r="C1300" s="422"/>
      <c r="G1300" s="2">
        <f>+G1299+E1300-F1300</f>
        <v>1.3500311979441904E-13</v>
      </c>
    </row>
    <row r="1301" spans="2:7">
      <c r="B1301" s="422"/>
      <c r="C1301" s="422"/>
      <c r="G1301" s="2">
        <f>+G1300+E1301-F1301</f>
        <v>1.3500311979441904E-13</v>
      </c>
    </row>
    <row r="1302" spans="2:7">
      <c r="B1302" s="422"/>
      <c r="C1302" s="422"/>
      <c r="G1302" s="2">
        <f>+G1301+E1302-F1302</f>
        <v>1.3500311979441904E-13</v>
      </c>
    </row>
    <row r="1303" spans="2:7">
      <c r="B1303" s="422"/>
      <c r="C1303" s="422"/>
      <c r="G1303" s="2">
        <f>+G1302+E1303-F1303</f>
        <v>1.3500311979441904E-13</v>
      </c>
    </row>
    <row r="1304" spans="2:7">
      <c r="B1304" s="422"/>
      <c r="C1304" s="422"/>
      <c r="G1304" s="2">
        <f>+G1303+E1304-F1304</f>
        <v>1.3500311979441904E-13</v>
      </c>
    </row>
    <row r="1305" spans="2:7">
      <c r="B1305" s="422"/>
      <c r="C1305" s="422"/>
      <c r="G1305" s="2">
        <f>+G1304+E1305-F1305</f>
        <v>1.3500311979441904E-13</v>
      </c>
    </row>
    <row r="1306" spans="2:7">
      <c r="B1306" s="422"/>
      <c r="C1306" s="422"/>
      <c r="G1306" s="2">
        <f>+G1305+E1306-F1306</f>
        <v>1.3500311979441904E-13</v>
      </c>
    </row>
    <row r="1307" spans="2:7">
      <c r="B1307" s="422"/>
      <c r="C1307" s="422"/>
      <c r="G1307" s="2">
        <f>+G1306+E1307-F1307</f>
        <v>1.3500311979441904E-13</v>
      </c>
    </row>
    <row r="1308" spans="2:7">
      <c r="B1308" s="422"/>
      <c r="C1308" s="422"/>
      <c r="G1308" s="2">
        <f>+G1307+E1308-F1308</f>
        <v>1.3500311979441904E-13</v>
      </c>
    </row>
    <row r="1309" spans="2:7">
      <c r="B1309" s="422"/>
      <c r="C1309" s="422"/>
      <c r="G1309" s="2">
        <f>+G1308+E1309-F1309</f>
        <v>1.3500311979441904E-13</v>
      </c>
    </row>
    <row r="1310" spans="2:7">
      <c r="B1310" s="422"/>
      <c r="C1310" s="422"/>
      <c r="G1310" s="2">
        <f>+G1309+E1310-F1310</f>
        <v>1.3500311979441904E-13</v>
      </c>
    </row>
    <row r="1311" spans="2:7">
      <c r="B1311" s="422"/>
      <c r="C1311" s="422"/>
      <c r="G1311" s="2">
        <f>+G1310+E1311-F1311</f>
        <v>1.3500311979441904E-13</v>
      </c>
    </row>
    <row r="1312" spans="2:7">
      <c r="B1312" s="422"/>
      <c r="C1312" s="422"/>
      <c r="G1312" s="2">
        <f>+G1311+E1312-F1312</f>
        <v>1.3500311979441904E-13</v>
      </c>
    </row>
    <row r="1313" spans="2:7">
      <c r="B1313" s="422"/>
      <c r="C1313" s="422"/>
      <c r="G1313" s="2">
        <f>+G1312+E1313-F1313</f>
        <v>1.3500311979441904E-13</v>
      </c>
    </row>
    <row r="1314" spans="2:7">
      <c r="B1314" s="422"/>
      <c r="C1314" s="422"/>
      <c r="G1314" s="2">
        <f>+G1313+E1314-F1314</f>
        <v>1.3500311979441904E-13</v>
      </c>
    </row>
    <row r="1315" spans="2:7">
      <c r="B1315" s="422"/>
      <c r="C1315" s="422"/>
      <c r="G1315" s="2">
        <f>+G1314+E1315-F1315</f>
        <v>1.3500311979441904E-13</v>
      </c>
    </row>
  </sheetData>
  <autoFilter ref="A5:J427" xr:uid="{00000000-0009-0000-0000-00000B000000}"/>
  <mergeCells count="8">
    <mergeCell ref="I1124:K1124"/>
    <mergeCell ref="I1111:K1111"/>
    <mergeCell ref="I1097:K1097"/>
    <mergeCell ref="B3:G3"/>
    <mergeCell ref="I557:M557"/>
    <mergeCell ref="I523:N524"/>
    <mergeCell ref="I848:K848"/>
    <mergeCell ref="I1058:K1058"/>
  </mergeCells>
  <phoneticPr fontId="17" type="noConversion"/>
  <pageMargins left="0" right="0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V1048573"/>
  <sheetViews>
    <sheetView topLeftCell="B934" zoomScaleNormal="100" workbookViewId="0">
      <selection activeCell="I928" sqref="I928"/>
    </sheetView>
  </sheetViews>
  <sheetFormatPr defaultColWidth="11.42578125" defaultRowHeight="15"/>
  <cols>
    <col min="1" max="1" width="11.42578125" style="3"/>
    <col min="2" max="2" width="15.140625" style="7" customWidth="1"/>
    <col min="3" max="3" width="12.7109375" style="7" customWidth="1"/>
    <col min="4" max="4" width="47.140625" bestFit="1" customWidth="1"/>
    <col min="5" max="6" width="11.42578125" style="2"/>
    <col min="8" max="8" width="5.28515625" customWidth="1"/>
    <col min="9" max="9" width="9.42578125" customWidth="1"/>
    <col min="11" max="11" width="15.5703125" customWidth="1"/>
    <col min="12" max="12" width="11.42578125" style="20"/>
    <col min="13" max="13" width="3.5703125" customWidth="1"/>
    <col min="14" max="14" width="8.7109375" customWidth="1"/>
    <col min="15" max="15" width="9.28515625" bestFit="1" customWidth="1"/>
    <col min="16" max="16" width="13.7109375" bestFit="1" customWidth="1"/>
    <col min="18" max="18" width="11" customWidth="1"/>
    <col min="19" max="19" width="8.42578125" customWidth="1"/>
  </cols>
  <sheetData>
    <row r="2" spans="1:7">
      <c r="B2" s="440" t="s">
        <v>262</v>
      </c>
      <c r="C2" s="440"/>
      <c r="D2" s="440"/>
      <c r="E2" s="440"/>
      <c r="F2" s="440"/>
      <c r="G2" s="440"/>
    </row>
    <row r="4" spans="1:7" hidden="1">
      <c r="A4" s="3" t="s">
        <v>1</v>
      </c>
      <c r="B4" s="11" t="s">
        <v>2</v>
      </c>
      <c r="C4" s="11" t="s">
        <v>3</v>
      </c>
      <c r="D4" s="11" t="s">
        <v>4</v>
      </c>
      <c r="E4" s="12" t="s">
        <v>5</v>
      </c>
      <c r="F4" s="12" t="s">
        <v>6</v>
      </c>
      <c r="G4" s="12" t="s">
        <v>7</v>
      </c>
    </row>
    <row r="5" spans="1:7" hidden="1">
      <c r="A5" s="3">
        <v>42736</v>
      </c>
      <c r="B5" s="422" t="s">
        <v>8</v>
      </c>
      <c r="C5" s="422"/>
      <c r="G5" s="2">
        <v>104.9</v>
      </c>
    </row>
    <row r="6" spans="1:7" hidden="1">
      <c r="A6" s="3">
        <v>42773</v>
      </c>
      <c r="B6" s="422">
        <v>12967</v>
      </c>
      <c r="C6" s="422" t="s">
        <v>67</v>
      </c>
      <c r="F6" s="2">
        <v>104.9</v>
      </c>
      <c r="G6" s="2">
        <f t="shared" ref="G6:G72" si="0">+G5+E6-F6</f>
        <v>0</v>
      </c>
    </row>
    <row r="7" spans="1:7" hidden="1">
      <c r="A7" s="3">
        <v>42766</v>
      </c>
      <c r="B7" s="422" t="s">
        <v>10</v>
      </c>
      <c r="C7" s="422" t="s">
        <v>11</v>
      </c>
      <c r="D7" t="s">
        <v>12</v>
      </c>
      <c r="E7" s="2">
        <v>35</v>
      </c>
      <c r="G7" s="2">
        <f t="shared" si="0"/>
        <v>35</v>
      </c>
    </row>
    <row r="8" spans="1:7" hidden="1">
      <c r="B8" s="422"/>
      <c r="C8" s="422"/>
      <c r="D8" t="s">
        <v>13</v>
      </c>
      <c r="E8" s="2">
        <v>2.8</v>
      </c>
      <c r="G8" s="2">
        <f t="shared" si="0"/>
        <v>37.799999999999997</v>
      </c>
    </row>
    <row r="9" spans="1:7" hidden="1">
      <c r="B9" s="422"/>
      <c r="C9" s="422"/>
      <c r="D9" t="s">
        <v>14</v>
      </c>
      <c r="E9" s="2">
        <v>60</v>
      </c>
      <c r="G9" s="2">
        <f t="shared" si="0"/>
        <v>97.8</v>
      </c>
    </row>
    <row r="10" spans="1:7" hidden="1">
      <c r="B10" s="422"/>
      <c r="C10" s="422"/>
      <c r="D10" t="s">
        <v>15</v>
      </c>
      <c r="E10" s="2">
        <v>2</v>
      </c>
      <c r="G10" s="2">
        <f t="shared" si="0"/>
        <v>99.8</v>
      </c>
    </row>
    <row r="11" spans="1:7" hidden="1">
      <c r="A11" s="3">
        <v>42766</v>
      </c>
      <c r="B11" s="422" t="s">
        <v>69</v>
      </c>
      <c r="C11" s="422" t="s">
        <v>11</v>
      </c>
      <c r="D11" t="s">
        <v>14</v>
      </c>
      <c r="F11" s="2">
        <v>60</v>
      </c>
      <c r="G11" s="2">
        <f t="shared" si="0"/>
        <v>39.799999999999997</v>
      </c>
    </row>
    <row r="12" spans="1:7" hidden="1">
      <c r="A12" s="3">
        <v>42766</v>
      </c>
      <c r="B12" s="422" t="s">
        <v>69</v>
      </c>
      <c r="C12" s="422" t="s">
        <v>11</v>
      </c>
      <c r="D12" t="s">
        <v>15</v>
      </c>
      <c r="F12" s="2">
        <v>2</v>
      </c>
      <c r="G12" s="2">
        <f t="shared" si="0"/>
        <v>37.799999999999997</v>
      </c>
    </row>
    <row r="13" spans="1:7" hidden="1">
      <c r="A13" s="3">
        <v>42786</v>
      </c>
      <c r="B13" s="422">
        <v>12227</v>
      </c>
      <c r="C13" s="422" t="s">
        <v>11</v>
      </c>
      <c r="D13" t="s">
        <v>12</v>
      </c>
      <c r="F13" s="2">
        <v>35</v>
      </c>
      <c r="G13" s="2">
        <f t="shared" si="0"/>
        <v>2.7999999999999972</v>
      </c>
    </row>
    <row r="14" spans="1:7" hidden="1">
      <c r="A14" s="3">
        <v>42786</v>
      </c>
      <c r="B14" s="422">
        <v>12227</v>
      </c>
      <c r="C14" s="422" t="s">
        <v>11</v>
      </c>
      <c r="D14" t="s">
        <v>13</v>
      </c>
      <c r="F14" s="2">
        <v>2.8</v>
      </c>
      <c r="G14" s="2">
        <f t="shared" si="0"/>
        <v>0</v>
      </c>
    </row>
    <row r="15" spans="1:7" hidden="1">
      <c r="A15" s="3">
        <v>42794</v>
      </c>
      <c r="B15" s="422" t="s">
        <v>10</v>
      </c>
      <c r="C15" s="422" t="s">
        <v>17</v>
      </c>
      <c r="D15" t="s">
        <v>12</v>
      </c>
      <c r="E15" s="2">
        <v>13</v>
      </c>
      <c r="G15" s="2">
        <f t="shared" si="0"/>
        <v>13</v>
      </c>
    </row>
    <row r="16" spans="1:7" hidden="1">
      <c r="B16" s="422"/>
      <c r="C16" s="422"/>
      <c r="D16" t="s">
        <v>13</v>
      </c>
      <c r="E16" s="2">
        <v>2</v>
      </c>
      <c r="G16" s="2">
        <f t="shared" si="0"/>
        <v>15</v>
      </c>
    </row>
    <row r="17" spans="1:11" hidden="1">
      <c r="B17" s="422"/>
      <c r="C17" s="422"/>
      <c r="D17" t="s">
        <v>14</v>
      </c>
      <c r="E17" s="2">
        <v>56</v>
      </c>
      <c r="G17" s="2">
        <f t="shared" si="0"/>
        <v>71</v>
      </c>
      <c r="K17" t="s">
        <v>99</v>
      </c>
    </row>
    <row r="18" spans="1:11" hidden="1">
      <c r="B18" s="422"/>
      <c r="C18" s="422"/>
      <c r="D18" t="s">
        <v>15</v>
      </c>
      <c r="E18" s="2">
        <v>2</v>
      </c>
      <c r="G18" s="2">
        <f t="shared" si="0"/>
        <v>73</v>
      </c>
    </row>
    <row r="19" spans="1:11" hidden="1">
      <c r="A19" s="3">
        <v>42780</v>
      </c>
      <c r="B19" s="422" t="s">
        <v>69</v>
      </c>
      <c r="C19" s="422" t="s">
        <v>17</v>
      </c>
      <c r="D19" t="s">
        <v>14</v>
      </c>
      <c r="F19" s="2">
        <v>20</v>
      </c>
      <c r="G19" s="2">
        <f t="shared" si="0"/>
        <v>53</v>
      </c>
    </row>
    <row r="20" spans="1:11" hidden="1">
      <c r="A20" s="3">
        <v>42822</v>
      </c>
      <c r="B20" s="422">
        <v>12576</v>
      </c>
      <c r="C20" s="422" t="s">
        <v>17</v>
      </c>
      <c r="D20" t="s">
        <v>12</v>
      </c>
      <c r="F20" s="2">
        <v>13</v>
      </c>
      <c r="G20" s="2">
        <f t="shared" si="0"/>
        <v>40</v>
      </c>
    </row>
    <row r="21" spans="1:11" hidden="1">
      <c r="A21" s="3">
        <v>42822</v>
      </c>
      <c r="B21" s="422">
        <v>12576</v>
      </c>
      <c r="C21" s="422" t="s">
        <v>17</v>
      </c>
      <c r="D21" t="s">
        <v>13</v>
      </c>
      <c r="F21" s="2">
        <v>2</v>
      </c>
      <c r="G21" s="2">
        <f t="shared" si="0"/>
        <v>38</v>
      </c>
    </row>
    <row r="22" spans="1:11" hidden="1">
      <c r="A22" s="3">
        <v>42822</v>
      </c>
      <c r="B22" s="422">
        <v>12576</v>
      </c>
      <c r="C22" s="422" t="s">
        <v>17</v>
      </c>
      <c r="D22" t="s">
        <v>14</v>
      </c>
      <c r="F22" s="2">
        <v>36</v>
      </c>
      <c r="G22" s="2">
        <f t="shared" si="0"/>
        <v>2</v>
      </c>
    </row>
    <row r="23" spans="1:11" hidden="1">
      <c r="A23" s="3">
        <v>42822</v>
      </c>
      <c r="B23" s="422">
        <v>12576</v>
      </c>
      <c r="C23" s="422" t="s">
        <v>17</v>
      </c>
      <c r="D23" t="s">
        <v>15</v>
      </c>
      <c r="F23" s="2">
        <v>2</v>
      </c>
      <c r="G23" s="2">
        <f t="shared" si="0"/>
        <v>0</v>
      </c>
    </row>
    <row r="24" spans="1:11" hidden="1">
      <c r="A24" s="3">
        <v>42825</v>
      </c>
      <c r="B24" s="422" t="s">
        <v>10</v>
      </c>
      <c r="C24" s="422" t="s">
        <v>18</v>
      </c>
      <c r="D24" t="s">
        <v>12</v>
      </c>
      <c r="E24" s="2">
        <v>29</v>
      </c>
      <c r="G24" s="2">
        <f t="shared" si="0"/>
        <v>29</v>
      </c>
    </row>
    <row r="25" spans="1:11" hidden="1">
      <c r="B25" s="422"/>
      <c r="C25" s="422"/>
      <c r="D25" t="s">
        <v>13</v>
      </c>
      <c r="E25" s="2">
        <v>2</v>
      </c>
      <c r="G25" s="2">
        <f t="shared" si="0"/>
        <v>31</v>
      </c>
    </row>
    <row r="26" spans="1:11" hidden="1">
      <c r="B26" s="422"/>
      <c r="C26" s="422"/>
      <c r="D26" t="s">
        <v>14</v>
      </c>
      <c r="E26" s="2">
        <v>60</v>
      </c>
      <c r="G26" s="2">
        <f t="shared" si="0"/>
        <v>91</v>
      </c>
    </row>
    <row r="27" spans="1:11" hidden="1">
      <c r="B27" s="422"/>
      <c r="C27" s="422"/>
      <c r="D27" t="s">
        <v>15</v>
      </c>
      <c r="E27" s="2">
        <v>2</v>
      </c>
      <c r="G27" s="2">
        <f t="shared" si="0"/>
        <v>93</v>
      </c>
    </row>
    <row r="28" spans="1:11" hidden="1">
      <c r="A28" s="3">
        <v>42823</v>
      </c>
      <c r="B28" s="422" t="s">
        <v>69</v>
      </c>
      <c r="C28" s="422" t="s">
        <v>18</v>
      </c>
      <c r="D28" t="s">
        <v>14</v>
      </c>
      <c r="F28" s="6">
        <v>63</v>
      </c>
      <c r="G28" s="2">
        <f t="shared" si="0"/>
        <v>30</v>
      </c>
    </row>
    <row r="29" spans="1:11" hidden="1">
      <c r="A29" s="3">
        <v>42823</v>
      </c>
      <c r="B29" s="422" t="s">
        <v>69</v>
      </c>
      <c r="C29" s="422" t="s">
        <v>18</v>
      </c>
      <c r="D29" t="s">
        <v>15</v>
      </c>
      <c r="F29" s="6">
        <v>2</v>
      </c>
      <c r="G29" s="2">
        <f t="shared" si="0"/>
        <v>28</v>
      </c>
    </row>
    <row r="30" spans="1:11" hidden="1">
      <c r="A30" s="3">
        <v>42885</v>
      </c>
      <c r="B30" s="422">
        <v>12875</v>
      </c>
      <c r="C30" s="422" t="s">
        <v>18</v>
      </c>
      <c r="D30" t="s">
        <v>12</v>
      </c>
      <c r="F30" s="2">
        <v>26</v>
      </c>
      <c r="G30" s="2">
        <f t="shared" si="0"/>
        <v>2</v>
      </c>
    </row>
    <row r="31" spans="1:11" hidden="1">
      <c r="A31" s="3">
        <v>42885</v>
      </c>
      <c r="B31" s="422">
        <v>12875</v>
      </c>
      <c r="C31" s="422" t="s">
        <v>18</v>
      </c>
      <c r="D31" t="s">
        <v>13</v>
      </c>
      <c r="F31" s="2">
        <v>2</v>
      </c>
      <c r="G31" s="2">
        <f t="shared" si="0"/>
        <v>0</v>
      </c>
    </row>
    <row r="32" spans="1:11" hidden="1">
      <c r="A32" s="3">
        <v>42855</v>
      </c>
      <c r="B32" s="422" t="s">
        <v>10</v>
      </c>
      <c r="C32" s="422" t="s">
        <v>19</v>
      </c>
      <c r="D32" t="s">
        <v>12</v>
      </c>
      <c r="E32" s="2">
        <v>30.2</v>
      </c>
      <c r="G32" s="2">
        <f t="shared" si="0"/>
        <v>30.2</v>
      </c>
    </row>
    <row r="33" spans="1:7" hidden="1">
      <c r="B33" s="422"/>
      <c r="C33" s="422"/>
      <c r="D33" t="s">
        <v>13</v>
      </c>
      <c r="E33" s="2">
        <v>2</v>
      </c>
      <c r="G33" s="2">
        <f t="shared" si="0"/>
        <v>32.200000000000003</v>
      </c>
    </row>
    <row r="34" spans="1:7" hidden="1">
      <c r="B34" s="422"/>
      <c r="C34" s="422"/>
      <c r="D34" t="s">
        <v>14</v>
      </c>
      <c r="E34" s="2">
        <v>60</v>
      </c>
      <c r="G34" s="2">
        <f t="shared" si="0"/>
        <v>92.2</v>
      </c>
    </row>
    <row r="35" spans="1:7" hidden="1">
      <c r="B35" s="422"/>
      <c r="C35" s="422"/>
      <c r="D35" t="s">
        <v>15</v>
      </c>
      <c r="E35" s="2">
        <v>2</v>
      </c>
      <c r="G35" s="2">
        <f t="shared" si="0"/>
        <v>94.2</v>
      </c>
    </row>
    <row r="36" spans="1:7" hidden="1">
      <c r="B36" s="422"/>
      <c r="C36" s="422"/>
      <c r="D36" t="s">
        <v>263</v>
      </c>
      <c r="E36" s="2">
        <v>300</v>
      </c>
      <c r="G36" s="2">
        <f t="shared" si="0"/>
        <v>394.2</v>
      </c>
    </row>
    <row r="37" spans="1:7" hidden="1">
      <c r="A37" s="3">
        <v>42855</v>
      </c>
      <c r="B37" s="422" t="s">
        <v>69</v>
      </c>
      <c r="C37" s="422" t="s">
        <v>19</v>
      </c>
      <c r="D37" t="s">
        <v>14</v>
      </c>
      <c r="F37" s="2">
        <v>60</v>
      </c>
      <c r="G37" s="2">
        <f t="shared" si="0"/>
        <v>334.2</v>
      </c>
    </row>
    <row r="38" spans="1:7" hidden="1">
      <c r="A38" s="3">
        <v>42828</v>
      </c>
      <c r="B38" s="422" t="s">
        <v>69</v>
      </c>
      <c r="C38" s="422" t="s">
        <v>19</v>
      </c>
      <c r="D38" t="s">
        <v>15</v>
      </c>
      <c r="F38" s="2">
        <v>2</v>
      </c>
      <c r="G38" s="2">
        <f t="shared" si="0"/>
        <v>332.2</v>
      </c>
    </row>
    <row r="39" spans="1:7" ht="15.75" hidden="1" customHeight="1">
      <c r="A39" s="3">
        <v>42885</v>
      </c>
      <c r="B39" s="422">
        <v>12875</v>
      </c>
      <c r="C39" s="422" t="s">
        <v>19</v>
      </c>
      <c r="D39" t="s">
        <v>12</v>
      </c>
      <c r="F39" s="2">
        <v>30.2</v>
      </c>
      <c r="G39" s="2">
        <f t="shared" si="0"/>
        <v>302</v>
      </c>
    </row>
    <row r="40" spans="1:7" hidden="1">
      <c r="A40" s="3">
        <v>42885</v>
      </c>
      <c r="B40" s="422">
        <v>12875</v>
      </c>
      <c r="C40" s="422" t="s">
        <v>19</v>
      </c>
      <c r="D40" t="s">
        <v>13</v>
      </c>
      <c r="F40" s="2">
        <v>2</v>
      </c>
      <c r="G40" s="2">
        <f t="shared" si="0"/>
        <v>300</v>
      </c>
    </row>
    <row r="41" spans="1:7" hidden="1">
      <c r="A41" s="3">
        <v>42830</v>
      </c>
      <c r="B41" s="422">
        <v>12631</v>
      </c>
      <c r="C41" s="422" t="s">
        <v>19</v>
      </c>
      <c r="D41" t="s">
        <v>263</v>
      </c>
      <c r="F41" s="2">
        <v>300</v>
      </c>
      <c r="G41" s="2">
        <f t="shared" si="0"/>
        <v>0</v>
      </c>
    </row>
    <row r="42" spans="1:7" hidden="1">
      <c r="A42" s="3">
        <v>42886</v>
      </c>
      <c r="B42" s="422" t="s">
        <v>10</v>
      </c>
      <c r="C42" s="422" t="s">
        <v>20</v>
      </c>
      <c r="D42" t="s">
        <v>12</v>
      </c>
      <c r="E42" s="2">
        <v>28.8</v>
      </c>
      <c r="G42" s="2">
        <f t="shared" si="0"/>
        <v>28.8</v>
      </c>
    </row>
    <row r="43" spans="1:7" hidden="1">
      <c r="B43" s="422"/>
      <c r="C43" s="422"/>
      <c r="D43" t="s">
        <v>13</v>
      </c>
      <c r="E43" s="2">
        <v>2</v>
      </c>
      <c r="G43" s="2">
        <f t="shared" si="0"/>
        <v>30.8</v>
      </c>
    </row>
    <row r="44" spans="1:7" hidden="1">
      <c r="B44" s="422"/>
      <c r="C44" s="422"/>
      <c r="D44" t="s">
        <v>14</v>
      </c>
      <c r="E44" s="2">
        <v>60</v>
      </c>
      <c r="G44" s="2">
        <f t="shared" si="0"/>
        <v>90.8</v>
      </c>
    </row>
    <row r="45" spans="1:7" hidden="1">
      <c r="B45" s="422"/>
      <c r="C45" s="422"/>
      <c r="D45" t="s">
        <v>15</v>
      </c>
      <c r="E45" s="2">
        <v>2</v>
      </c>
      <c r="G45" s="2">
        <f t="shared" si="0"/>
        <v>92.8</v>
      </c>
    </row>
    <row r="46" spans="1:7" hidden="1">
      <c r="A46" s="3">
        <v>42885</v>
      </c>
      <c r="B46" s="422" t="s">
        <v>69</v>
      </c>
      <c r="C46" s="422" t="s">
        <v>20</v>
      </c>
      <c r="D46" t="s">
        <v>14</v>
      </c>
      <c r="F46" s="2">
        <v>60</v>
      </c>
      <c r="G46" s="2">
        <f t="shared" si="0"/>
        <v>32.799999999999997</v>
      </c>
    </row>
    <row r="47" spans="1:7" hidden="1">
      <c r="A47" s="3">
        <v>42885</v>
      </c>
      <c r="B47" s="422" t="s">
        <v>69</v>
      </c>
      <c r="C47" s="422" t="s">
        <v>20</v>
      </c>
      <c r="D47" t="s">
        <v>15</v>
      </c>
      <c r="F47" s="2">
        <v>2</v>
      </c>
      <c r="G47" s="2">
        <f t="shared" si="0"/>
        <v>30.799999999999997</v>
      </c>
    </row>
    <row r="48" spans="1:7" hidden="1">
      <c r="A48" s="3">
        <v>42949</v>
      </c>
      <c r="B48" s="422">
        <v>13343</v>
      </c>
      <c r="C48" s="422" t="s">
        <v>20</v>
      </c>
      <c r="D48" t="s">
        <v>12</v>
      </c>
      <c r="F48" s="2">
        <v>28.8</v>
      </c>
      <c r="G48" s="2">
        <f t="shared" si="0"/>
        <v>1.9999999999999964</v>
      </c>
    </row>
    <row r="49" spans="1:7" hidden="1">
      <c r="A49" s="3">
        <v>42949</v>
      </c>
      <c r="B49" s="422">
        <v>13343</v>
      </c>
      <c r="C49" s="422" t="s">
        <v>20</v>
      </c>
      <c r="D49" t="s">
        <v>13</v>
      </c>
      <c r="F49" s="2">
        <v>2</v>
      </c>
      <c r="G49" s="2">
        <f t="shared" si="0"/>
        <v>-3.5527136788005009E-15</v>
      </c>
    </row>
    <row r="50" spans="1:7" hidden="1">
      <c r="A50" s="3">
        <v>42916</v>
      </c>
      <c r="B50" s="422" t="s">
        <v>10</v>
      </c>
      <c r="C50" s="422" t="s">
        <v>21</v>
      </c>
      <c r="D50" t="s">
        <v>12</v>
      </c>
      <c r="E50" s="2">
        <v>28</v>
      </c>
      <c r="G50" s="2">
        <f t="shared" si="0"/>
        <v>27.999999999999996</v>
      </c>
    </row>
    <row r="51" spans="1:7" hidden="1">
      <c r="B51" s="422"/>
      <c r="C51" s="422"/>
      <c r="D51" t="s">
        <v>13</v>
      </c>
      <c r="E51" s="2">
        <v>2</v>
      </c>
      <c r="G51" s="2">
        <f t="shared" si="0"/>
        <v>29.999999999999996</v>
      </c>
    </row>
    <row r="52" spans="1:7" hidden="1">
      <c r="B52" s="422"/>
      <c r="C52" s="422"/>
      <c r="D52" t="s">
        <v>14</v>
      </c>
      <c r="E52" s="2">
        <v>60</v>
      </c>
      <c r="G52" s="2">
        <f t="shared" si="0"/>
        <v>90</v>
      </c>
    </row>
    <row r="53" spans="1:7" hidden="1">
      <c r="B53" s="422"/>
      <c r="C53" s="422"/>
      <c r="D53" t="s">
        <v>15</v>
      </c>
      <c r="E53" s="2">
        <v>2</v>
      </c>
      <c r="G53" s="2">
        <f t="shared" si="0"/>
        <v>92</v>
      </c>
    </row>
    <row r="54" spans="1:7" hidden="1">
      <c r="A54" s="3">
        <v>42916</v>
      </c>
      <c r="B54" s="422" t="s">
        <v>69</v>
      </c>
      <c r="C54" s="422" t="s">
        <v>21</v>
      </c>
      <c r="D54" t="s">
        <v>14</v>
      </c>
      <c r="F54" s="2">
        <v>60</v>
      </c>
      <c r="G54" s="2">
        <f t="shared" si="0"/>
        <v>32</v>
      </c>
    </row>
    <row r="55" spans="1:7" hidden="1">
      <c r="A55" s="3">
        <v>42916</v>
      </c>
      <c r="B55" s="422" t="s">
        <v>69</v>
      </c>
      <c r="C55" s="422" t="s">
        <v>21</v>
      </c>
      <c r="D55" t="s">
        <v>15</v>
      </c>
      <c r="F55" s="2">
        <v>2</v>
      </c>
      <c r="G55" s="2">
        <f t="shared" si="0"/>
        <v>30</v>
      </c>
    </row>
    <row r="56" spans="1:7" hidden="1">
      <c r="A56" s="3">
        <v>42949</v>
      </c>
      <c r="B56" s="422">
        <v>13343</v>
      </c>
      <c r="C56" s="422" t="s">
        <v>21</v>
      </c>
      <c r="D56" t="s">
        <v>12</v>
      </c>
      <c r="F56" s="2">
        <v>28</v>
      </c>
      <c r="G56" s="2">
        <f t="shared" si="0"/>
        <v>2</v>
      </c>
    </row>
    <row r="57" spans="1:7" hidden="1">
      <c r="A57" s="3">
        <v>42949</v>
      </c>
      <c r="B57" s="422">
        <v>13343</v>
      </c>
      <c r="C57" s="422" t="s">
        <v>21</v>
      </c>
      <c r="D57" t="s">
        <v>13</v>
      </c>
      <c r="F57" s="2">
        <v>2</v>
      </c>
      <c r="G57" s="2">
        <f t="shared" si="0"/>
        <v>0</v>
      </c>
    </row>
    <row r="58" spans="1:7" hidden="1">
      <c r="A58" s="3">
        <v>42947</v>
      </c>
      <c r="B58" s="422" t="s">
        <v>10</v>
      </c>
      <c r="C58" s="422" t="s">
        <v>22</v>
      </c>
      <c r="D58" t="s">
        <v>12</v>
      </c>
      <c r="E58" s="2">
        <v>26.6</v>
      </c>
      <c r="G58" s="2">
        <f t="shared" si="0"/>
        <v>26.6</v>
      </c>
    </row>
    <row r="59" spans="1:7" hidden="1">
      <c r="B59" s="422"/>
      <c r="C59" s="422"/>
      <c r="D59" t="s">
        <v>13</v>
      </c>
      <c r="E59" s="2">
        <v>2</v>
      </c>
      <c r="G59" s="2">
        <f t="shared" si="0"/>
        <v>28.6</v>
      </c>
    </row>
    <row r="60" spans="1:7" hidden="1">
      <c r="B60" s="422"/>
      <c r="C60" s="422"/>
      <c r="D60" t="s">
        <v>14</v>
      </c>
      <c r="E60" s="2">
        <v>60</v>
      </c>
      <c r="G60" s="2">
        <f t="shared" si="0"/>
        <v>88.6</v>
      </c>
    </row>
    <row r="61" spans="1:7" ht="17.25" hidden="1" customHeight="1">
      <c r="B61" s="422"/>
      <c r="C61" s="422"/>
      <c r="D61" t="s">
        <v>15</v>
      </c>
      <c r="E61" s="2">
        <v>2</v>
      </c>
      <c r="G61" s="2">
        <f t="shared" si="0"/>
        <v>90.6</v>
      </c>
    </row>
    <row r="62" spans="1:7" ht="17.25" hidden="1" customHeight="1">
      <c r="A62" s="3">
        <v>42947</v>
      </c>
      <c r="B62" s="422" t="s">
        <v>69</v>
      </c>
      <c r="C62" s="422" t="s">
        <v>22</v>
      </c>
      <c r="D62" t="s">
        <v>14</v>
      </c>
      <c r="F62" s="2">
        <v>60</v>
      </c>
      <c r="G62" s="2">
        <f t="shared" si="0"/>
        <v>30.599999999999994</v>
      </c>
    </row>
    <row r="63" spans="1:7" ht="17.25" hidden="1" customHeight="1">
      <c r="A63" s="3">
        <v>42947</v>
      </c>
      <c r="B63" s="422" t="s">
        <v>69</v>
      </c>
      <c r="C63" s="422" t="s">
        <v>22</v>
      </c>
      <c r="D63" t="s">
        <v>15</v>
      </c>
      <c r="F63" s="2">
        <v>2</v>
      </c>
      <c r="G63" s="2">
        <f t="shared" si="0"/>
        <v>28.599999999999994</v>
      </c>
    </row>
    <row r="64" spans="1:7" ht="17.25" hidden="1" customHeight="1">
      <c r="A64" s="3">
        <v>43067</v>
      </c>
      <c r="B64" s="422">
        <v>14158</v>
      </c>
      <c r="C64" s="422" t="s">
        <v>22</v>
      </c>
      <c r="D64" t="s">
        <v>12</v>
      </c>
      <c r="F64" s="2">
        <v>26.6</v>
      </c>
      <c r="G64" s="2">
        <f t="shared" si="0"/>
        <v>1.9999999999999929</v>
      </c>
    </row>
    <row r="65" spans="1:7" ht="17.25" hidden="1" customHeight="1">
      <c r="A65" s="3">
        <v>43067</v>
      </c>
      <c r="B65" s="422">
        <v>14158</v>
      </c>
      <c r="C65" s="422" t="s">
        <v>22</v>
      </c>
      <c r="D65" t="s">
        <v>13</v>
      </c>
      <c r="F65" s="2">
        <v>2</v>
      </c>
      <c r="G65" s="2">
        <f t="shared" si="0"/>
        <v>-7.1054273576010019E-15</v>
      </c>
    </row>
    <row r="66" spans="1:7" ht="17.25" hidden="1" customHeight="1">
      <c r="A66" s="3">
        <v>42978</v>
      </c>
      <c r="B66" s="422" t="s">
        <v>10</v>
      </c>
      <c r="C66" s="422" t="s">
        <v>23</v>
      </c>
      <c r="D66" t="s">
        <v>12</v>
      </c>
      <c r="E66" s="2">
        <v>26.6</v>
      </c>
      <c r="G66" s="2">
        <f t="shared" si="0"/>
        <v>26.599999999999994</v>
      </c>
    </row>
    <row r="67" spans="1:7" ht="17.25" hidden="1" customHeight="1">
      <c r="B67" s="422"/>
      <c r="C67" s="422"/>
      <c r="D67" t="s">
        <v>13</v>
      </c>
      <c r="E67" s="2">
        <v>2</v>
      </c>
      <c r="G67" s="2">
        <f t="shared" si="0"/>
        <v>28.599999999999994</v>
      </c>
    </row>
    <row r="68" spans="1:7" ht="17.25" hidden="1" customHeight="1">
      <c r="B68" s="422"/>
      <c r="C68" s="422"/>
      <c r="D68" t="s">
        <v>14</v>
      </c>
      <c r="E68" s="2">
        <v>60</v>
      </c>
      <c r="G68" s="2">
        <f t="shared" si="0"/>
        <v>88.6</v>
      </c>
    </row>
    <row r="69" spans="1:7" ht="17.25" hidden="1" customHeight="1">
      <c r="B69" s="422"/>
      <c r="C69" s="422"/>
      <c r="D69" t="s">
        <v>15</v>
      </c>
      <c r="E69" s="2">
        <v>2</v>
      </c>
      <c r="G69" s="2">
        <f t="shared" si="0"/>
        <v>90.6</v>
      </c>
    </row>
    <row r="70" spans="1:7" ht="17.25" hidden="1" customHeight="1">
      <c r="B70" s="422"/>
      <c r="C70" s="422"/>
      <c r="D70" t="s">
        <v>70</v>
      </c>
      <c r="E70" s="2">
        <v>85</v>
      </c>
      <c r="G70" s="2">
        <f t="shared" si="0"/>
        <v>175.6</v>
      </c>
    </row>
    <row r="71" spans="1:7" ht="17.25" hidden="1" customHeight="1">
      <c r="A71" s="3">
        <v>42978</v>
      </c>
      <c r="B71" s="422" t="s">
        <v>69</v>
      </c>
      <c r="C71" s="422" t="s">
        <v>23</v>
      </c>
      <c r="D71" t="s">
        <v>14</v>
      </c>
      <c r="F71" s="2">
        <v>60</v>
      </c>
      <c r="G71" s="2">
        <f t="shared" si="0"/>
        <v>115.6</v>
      </c>
    </row>
    <row r="72" spans="1:7" ht="17.25" hidden="1" customHeight="1">
      <c r="A72" s="3">
        <v>42978</v>
      </c>
      <c r="B72" s="422" t="s">
        <v>69</v>
      </c>
      <c r="C72" s="422" t="s">
        <v>23</v>
      </c>
      <c r="D72" t="s">
        <v>15</v>
      </c>
      <c r="F72" s="2">
        <v>2</v>
      </c>
      <c r="G72" s="2">
        <f t="shared" si="0"/>
        <v>113.6</v>
      </c>
    </row>
    <row r="73" spans="1:7" ht="17.25" hidden="1" customHeight="1">
      <c r="A73" s="3">
        <v>43067</v>
      </c>
      <c r="B73" s="422">
        <v>14158</v>
      </c>
      <c r="C73" s="422" t="s">
        <v>23</v>
      </c>
      <c r="D73" t="s">
        <v>12</v>
      </c>
      <c r="F73" s="2">
        <v>26.6</v>
      </c>
      <c r="G73" s="2">
        <f t="shared" ref="G73:G140" si="1">+G72+E73-F73</f>
        <v>87</v>
      </c>
    </row>
    <row r="74" spans="1:7" ht="17.25" hidden="1" customHeight="1">
      <c r="A74" s="3">
        <v>43067</v>
      </c>
      <c r="B74" s="422">
        <v>14158</v>
      </c>
      <c r="C74" s="422" t="s">
        <v>23</v>
      </c>
      <c r="D74" t="s">
        <v>13</v>
      </c>
      <c r="F74" s="2">
        <v>2</v>
      </c>
      <c r="G74" s="2">
        <f t="shared" si="1"/>
        <v>85</v>
      </c>
    </row>
    <row r="75" spans="1:7" ht="17.25" hidden="1" customHeight="1">
      <c r="A75" s="3">
        <v>43068</v>
      </c>
      <c r="B75" s="422">
        <v>14174</v>
      </c>
      <c r="C75" s="422" t="s">
        <v>23</v>
      </c>
      <c r="D75" t="s">
        <v>70</v>
      </c>
      <c r="F75" s="2">
        <v>85</v>
      </c>
      <c r="G75" s="2">
        <f t="shared" si="1"/>
        <v>0</v>
      </c>
    </row>
    <row r="76" spans="1:7" ht="17.25" hidden="1" customHeight="1">
      <c r="A76" s="3">
        <v>43008</v>
      </c>
      <c r="B76" s="422" t="s">
        <v>10</v>
      </c>
      <c r="C76" s="422" t="s">
        <v>24</v>
      </c>
      <c r="D76" t="s">
        <v>12</v>
      </c>
      <c r="E76" s="2">
        <v>44.5</v>
      </c>
      <c r="G76" s="2">
        <f t="shared" si="1"/>
        <v>44.5</v>
      </c>
    </row>
    <row r="77" spans="1:7" ht="17.25" hidden="1" customHeight="1">
      <c r="B77" s="422"/>
      <c r="C77" s="422"/>
      <c r="D77" t="s">
        <v>13</v>
      </c>
      <c r="E77" s="2">
        <v>2</v>
      </c>
      <c r="G77" s="2">
        <f t="shared" si="1"/>
        <v>46.5</v>
      </c>
    </row>
    <row r="78" spans="1:7" ht="17.25" hidden="1" customHeight="1">
      <c r="B78" s="422"/>
      <c r="C78" s="422"/>
      <c r="D78" t="s">
        <v>14</v>
      </c>
      <c r="E78" s="2">
        <v>60</v>
      </c>
      <c r="G78" s="2">
        <f t="shared" si="1"/>
        <v>106.5</v>
      </c>
    </row>
    <row r="79" spans="1:7" ht="17.25" hidden="1" customHeight="1">
      <c r="B79" s="422"/>
      <c r="C79" s="422"/>
      <c r="D79" t="s">
        <v>15</v>
      </c>
      <c r="E79" s="2">
        <v>2</v>
      </c>
      <c r="G79" s="2">
        <f t="shared" si="1"/>
        <v>108.5</v>
      </c>
    </row>
    <row r="80" spans="1:7" ht="17.25" hidden="1" customHeight="1">
      <c r="A80" s="3">
        <v>43008</v>
      </c>
      <c r="B80" s="422" t="s">
        <v>69</v>
      </c>
      <c r="C80" s="422" t="s">
        <v>24</v>
      </c>
      <c r="D80" t="s">
        <v>14</v>
      </c>
      <c r="F80" s="2">
        <v>60</v>
      </c>
      <c r="G80" s="2">
        <f t="shared" si="1"/>
        <v>48.5</v>
      </c>
    </row>
    <row r="81" spans="1:7" ht="18" hidden="1" customHeight="1">
      <c r="A81" s="3">
        <v>43008</v>
      </c>
      <c r="B81" s="422" t="s">
        <v>69</v>
      </c>
      <c r="C81" s="422" t="s">
        <v>24</v>
      </c>
      <c r="D81" t="s">
        <v>15</v>
      </c>
      <c r="F81" s="2">
        <v>2</v>
      </c>
      <c r="G81" s="2">
        <f t="shared" si="1"/>
        <v>46.5</v>
      </c>
    </row>
    <row r="82" spans="1:7" ht="18" hidden="1" customHeight="1">
      <c r="A82" s="3">
        <v>43067</v>
      </c>
      <c r="B82" s="422">
        <v>14158</v>
      </c>
      <c r="C82" s="422" t="s">
        <v>24</v>
      </c>
      <c r="D82" t="s">
        <v>12</v>
      </c>
      <c r="F82" s="2">
        <v>44.5</v>
      </c>
      <c r="G82" s="2">
        <f t="shared" si="1"/>
        <v>2</v>
      </c>
    </row>
    <row r="83" spans="1:7" ht="18" hidden="1" customHeight="1">
      <c r="A83" s="3">
        <v>43067</v>
      </c>
      <c r="B83" s="422">
        <v>14158</v>
      </c>
      <c r="C83" s="422" t="s">
        <v>24</v>
      </c>
      <c r="D83" t="s">
        <v>13</v>
      </c>
      <c r="F83" s="2">
        <v>2</v>
      </c>
      <c r="G83" s="2">
        <f t="shared" si="1"/>
        <v>0</v>
      </c>
    </row>
    <row r="84" spans="1:7" ht="17.25" hidden="1" customHeight="1">
      <c r="A84" s="3">
        <v>43039</v>
      </c>
      <c r="B84" s="422" t="s">
        <v>10</v>
      </c>
      <c r="C84" s="422" t="s">
        <v>25</v>
      </c>
      <c r="D84" t="s">
        <v>12</v>
      </c>
      <c r="E84" s="2">
        <v>44.6</v>
      </c>
      <c r="G84" s="2">
        <f t="shared" si="1"/>
        <v>44.6</v>
      </c>
    </row>
    <row r="85" spans="1:7" ht="17.25" hidden="1" customHeight="1">
      <c r="B85" s="422"/>
      <c r="C85" s="422"/>
      <c r="D85" t="s">
        <v>13</v>
      </c>
      <c r="E85" s="2">
        <v>2</v>
      </c>
      <c r="G85" s="2">
        <f t="shared" si="1"/>
        <v>46.6</v>
      </c>
    </row>
    <row r="86" spans="1:7" ht="17.25" hidden="1" customHeight="1">
      <c r="B86" s="422"/>
      <c r="C86" s="422"/>
      <c r="D86" t="s">
        <v>14</v>
      </c>
      <c r="E86" s="2">
        <v>60</v>
      </c>
      <c r="G86" s="2">
        <f t="shared" si="1"/>
        <v>106.6</v>
      </c>
    </row>
    <row r="87" spans="1:7" ht="17.25" hidden="1" customHeight="1">
      <c r="B87" s="422"/>
      <c r="C87" s="422"/>
      <c r="D87" t="s">
        <v>15</v>
      </c>
      <c r="E87" s="2">
        <v>2</v>
      </c>
      <c r="G87" s="2">
        <f t="shared" si="1"/>
        <v>108.6</v>
      </c>
    </row>
    <row r="88" spans="1:7" ht="17.25" hidden="1" customHeight="1">
      <c r="A88" s="3">
        <v>43039</v>
      </c>
      <c r="B88" s="422" t="s">
        <v>69</v>
      </c>
      <c r="C88" s="422" t="s">
        <v>25</v>
      </c>
      <c r="D88" t="s">
        <v>14</v>
      </c>
      <c r="F88" s="2">
        <v>60</v>
      </c>
      <c r="G88" s="2">
        <f t="shared" si="1"/>
        <v>48.599999999999994</v>
      </c>
    </row>
    <row r="89" spans="1:7" ht="17.25" hidden="1" customHeight="1">
      <c r="A89" s="3">
        <v>43039</v>
      </c>
      <c r="B89" s="422" t="s">
        <v>69</v>
      </c>
      <c r="C89" s="422" t="s">
        <v>25</v>
      </c>
      <c r="D89" t="s">
        <v>15</v>
      </c>
      <c r="F89" s="2">
        <v>2</v>
      </c>
      <c r="G89" s="2">
        <f t="shared" si="1"/>
        <v>46.599999999999994</v>
      </c>
    </row>
    <row r="90" spans="1:7" ht="17.25" hidden="1" customHeight="1">
      <c r="A90" s="3">
        <v>43067</v>
      </c>
      <c r="B90" s="422">
        <v>14158</v>
      </c>
      <c r="C90" s="422" t="s">
        <v>25</v>
      </c>
      <c r="D90" t="s">
        <v>12</v>
      </c>
      <c r="F90" s="2">
        <v>44.6</v>
      </c>
      <c r="G90" s="2">
        <f t="shared" si="1"/>
        <v>1.9999999999999929</v>
      </c>
    </row>
    <row r="91" spans="1:7" ht="17.25" hidden="1" customHeight="1">
      <c r="A91" s="3">
        <v>43067</v>
      </c>
      <c r="B91" s="422">
        <v>14158</v>
      </c>
      <c r="C91" s="422" t="s">
        <v>25</v>
      </c>
      <c r="D91" t="s">
        <v>13</v>
      </c>
      <c r="F91" s="2">
        <v>2</v>
      </c>
      <c r="G91" s="2">
        <f t="shared" si="1"/>
        <v>-7.1054273576010019E-15</v>
      </c>
    </row>
    <row r="92" spans="1:7" ht="17.25" hidden="1" customHeight="1">
      <c r="A92" s="3">
        <v>43069</v>
      </c>
      <c r="B92" s="422" t="s">
        <v>10</v>
      </c>
      <c r="C92" s="422" t="s">
        <v>26</v>
      </c>
      <c r="D92" t="s">
        <v>12</v>
      </c>
      <c r="E92" s="2">
        <v>47.3</v>
      </c>
      <c r="G92" s="2">
        <f t="shared" si="1"/>
        <v>47.29999999999999</v>
      </c>
    </row>
    <row r="93" spans="1:7" ht="17.25" hidden="1" customHeight="1">
      <c r="B93" s="422"/>
      <c r="C93" s="422"/>
      <c r="D93" t="s">
        <v>13</v>
      </c>
      <c r="E93" s="2">
        <v>2</v>
      </c>
      <c r="G93" s="2">
        <f t="shared" si="1"/>
        <v>49.29999999999999</v>
      </c>
    </row>
    <row r="94" spans="1:7" ht="17.25" hidden="1" customHeight="1">
      <c r="B94" s="422"/>
      <c r="C94" s="422"/>
      <c r="D94" t="s">
        <v>14</v>
      </c>
      <c r="E94" s="2">
        <v>60</v>
      </c>
      <c r="G94" s="2">
        <f t="shared" si="1"/>
        <v>109.29999999999998</v>
      </c>
    </row>
    <row r="95" spans="1:7" ht="17.25" hidden="1" customHeight="1">
      <c r="B95" s="422"/>
      <c r="C95" s="422"/>
      <c r="D95" t="s">
        <v>15</v>
      </c>
      <c r="E95" s="2">
        <v>2</v>
      </c>
      <c r="G95" s="2">
        <f t="shared" si="1"/>
        <v>111.29999999999998</v>
      </c>
    </row>
    <row r="96" spans="1:7" ht="17.25" hidden="1" customHeight="1">
      <c r="A96" s="3">
        <v>43088</v>
      </c>
      <c r="B96" s="422">
        <v>14318</v>
      </c>
      <c r="C96" s="422" t="s">
        <v>26</v>
      </c>
      <c r="D96" t="s">
        <v>12</v>
      </c>
      <c r="F96" s="2">
        <v>47.3</v>
      </c>
      <c r="G96" s="2">
        <f t="shared" si="1"/>
        <v>63.999999999999986</v>
      </c>
    </row>
    <row r="97" spans="1:7" ht="17.25" hidden="1" customHeight="1">
      <c r="A97" s="3">
        <v>43088</v>
      </c>
      <c r="B97" s="422">
        <v>14318</v>
      </c>
      <c r="C97" s="422" t="s">
        <v>26</v>
      </c>
      <c r="D97" t="s">
        <v>13</v>
      </c>
      <c r="F97" s="2">
        <v>2</v>
      </c>
      <c r="G97" s="2">
        <f t="shared" si="1"/>
        <v>61.999999999999986</v>
      </c>
    </row>
    <row r="98" spans="1:7" ht="17.25" hidden="1" customHeight="1">
      <c r="A98" s="3">
        <v>43069</v>
      </c>
      <c r="B98" s="422" t="s">
        <v>69</v>
      </c>
      <c r="C98" s="422" t="s">
        <v>26</v>
      </c>
      <c r="D98" t="s">
        <v>14</v>
      </c>
      <c r="F98" s="2">
        <v>60</v>
      </c>
      <c r="G98" s="2">
        <f t="shared" si="1"/>
        <v>1.9999999999999858</v>
      </c>
    </row>
    <row r="99" spans="1:7" ht="17.25" hidden="1" customHeight="1">
      <c r="A99" s="3">
        <v>43157</v>
      </c>
      <c r="B99" s="422">
        <v>14736</v>
      </c>
      <c r="C99" s="422" t="s">
        <v>26</v>
      </c>
      <c r="D99" t="s">
        <v>15</v>
      </c>
      <c r="F99" s="2">
        <v>2</v>
      </c>
      <c r="G99" s="2">
        <f t="shared" si="1"/>
        <v>-1.4210854715202004E-14</v>
      </c>
    </row>
    <row r="100" spans="1:7" ht="17.25" hidden="1" customHeight="1">
      <c r="A100" s="3">
        <v>43100</v>
      </c>
      <c r="B100" s="422" t="s">
        <v>10</v>
      </c>
      <c r="C100" s="422" t="s">
        <v>27</v>
      </c>
      <c r="D100" t="s">
        <v>12</v>
      </c>
      <c r="E100" s="2">
        <v>51.4</v>
      </c>
      <c r="G100" s="2">
        <f t="shared" si="1"/>
        <v>51.399999999999984</v>
      </c>
    </row>
    <row r="101" spans="1:7" ht="17.25" hidden="1" customHeight="1">
      <c r="B101" s="422"/>
      <c r="C101" s="422"/>
      <c r="D101" t="s">
        <v>13</v>
      </c>
      <c r="E101" s="2">
        <v>2</v>
      </c>
      <c r="G101" s="2">
        <f t="shared" si="1"/>
        <v>53.399999999999984</v>
      </c>
    </row>
    <row r="102" spans="1:7" ht="17.25" hidden="1" customHeight="1">
      <c r="B102" s="422"/>
      <c r="C102" s="422"/>
      <c r="D102" t="s">
        <v>14</v>
      </c>
      <c r="E102" s="2">
        <v>60</v>
      </c>
      <c r="G102" s="2">
        <f t="shared" si="1"/>
        <v>113.39999999999998</v>
      </c>
    </row>
    <row r="103" spans="1:7" ht="17.25" hidden="1" customHeight="1">
      <c r="B103" s="422"/>
      <c r="C103" s="422"/>
      <c r="D103" t="s">
        <v>15</v>
      </c>
      <c r="E103" s="2">
        <v>2</v>
      </c>
      <c r="G103" s="2">
        <f t="shared" si="1"/>
        <v>115.39999999999998</v>
      </c>
    </row>
    <row r="104" spans="1:7" ht="17.25" hidden="1" customHeight="1">
      <c r="A104" s="3">
        <v>43099</v>
      </c>
      <c r="B104" s="422" t="s">
        <v>69</v>
      </c>
      <c r="C104" s="422" t="s">
        <v>27</v>
      </c>
      <c r="D104" t="s">
        <v>14</v>
      </c>
      <c r="F104" s="2">
        <v>60</v>
      </c>
      <c r="G104" s="2">
        <f t="shared" si="1"/>
        <v>55.399999999999977</v>
      </c>
    </row>
    <row r="105" spans="1:7" ht="17.25" hidden="1" customHeight="1">
      <c r="A105" s="3">
        <v>43099</v>
      </c>
      <c r="B105" s="422" t="s">
        <v>69</v>
      </c>
      <c r="C105" s="422" t="s">
        <v>27</v>
      </c>
      <c r="D105" t="s">
        <v>15</v>
      </c>
      <c r="F105" s="2">
        <v>2</v>
      </c>
      <c r="G105" s="2">
        <f t="shared" si="1"/>
        <v>53.399999999999977</v>
      </c>
    </row>
    <row r="106" spans="1:7" ht="17.25" hidden="1" customHeight="1">
      <c r="A106" s="3">
        <v>43118</v>
      </c>
      <c r="B106" s="422">
        <v>14495</v>
      </c>
      <c r="C106" s="422" t="s">
        <v>27</v>
      </c>
      <c r="D106" t="s">
        <v>12</v>
      </c>
      <c r="F106" s="2">
        <v>51.4</v>
      </c>
      <c r="G106" s="2">
        <f t="shared" si="1"/>
        <v>1.9999999999999787</v>
      </c>
    </row>
    <row r="107" spans="1:7" ht="17.25" hidden="1" customHeight="1">
      <c r="A107" s="3">
        <v>43118</v>
      </c>
      <c r="B107" s="422">
        <v>14495</v>
      </c>
      <c r="C107" s="422" t="s">
        <v>27</v>
      </c>
      <c r="D107" t="s">
        <v>13</v>
      </c>
      <c r="F107" s="2">
        <v>2</v>
      </c>
      <c r="G107" s="2">
        <f t="shared" si="1"/>
        <v>-2.1316282072803006E-14</v>
      </c>
    </row>
    <row r="108" spans="1:7" ht="17.25" hidden="1" customHeight="1">
      <c r="A108" s="3">
        <v>43131</v>
      </c>
      <c r="B108" s="422" t="s">
        <v>10</v>
      </c>
      <c r="C108" s="422" t="s">
        <v>11</v>
      </c>
      <c r="D108" t="s">
        <v>12</v>
      </c>
      <c r="E108" s="2">
        <v>45.8</v>
      </c>
      <c r="G108" s="2">
        <f t="shared" si="1"/>
        <v>45.799999999999976</v>
      </c>
    </row>
    <row r="109" spans="1:7" ht="17.25" hidden="1" customHeight="1">
      <c r="B109" s="422"/>
      <c r="C109" s="422"/>
      <c r="D109" t="s">
        <v>13</v>
      </c>
      <c r="E109" s="2">
        <v>2</v>
      </c>
      <c r="G109" s="2">
        <f t="shared" si="1"/>
        <v>47.799999999999976</v>
      </c>
    </row>
    <row r="110" spans="1:7" ht="17.25" hidden="1" customHeight="1">
      <c r="B110" s="422"/>
      <c r="C110" s="422"/>
      <c r="D110" t="s">
        <v>14</v>
      </c>
      <c r="E110" s="2">
        <v>60</v>
      </c>
      <c r="G110" s="2">
        <f t="shared" si="1"/>
        <v>107.79999999999998</v>
      </c>
    </row>
    <row r="111" spans="1:7" ht="17.25" hidden="1" customHeight="1">
      <c r="B111" s="422"/>
      <c r="C111" s="422"/>
      <c r="D111" t="s">
        <v>15</v>
      </c>
      <c r="E111" s="2">
        <v>2</v>
      </c>
      <c r="G111" s="2">
        <f t="shared" si="1"/>
        <v>109.79999999999998</v>
      </c>
    </row>
    <row r="112" spans="1:7" ht="17.25" hidden="1" customHeight="1">
      <c r="A112" s="3">
        <v>43131</v>
      </c>
      <c r="B112" s="422" t="s">
        <v>69</v>
      </c>
      <c r="C112" s="422" t="s">
        <v>11</v>
      </c>
      <c r="D112" t="s">
        <v>14</v>
      </c>
      <c r="F112" s="2">
        <v>60</v>
      </c>
      <c r="G112" s="2">
        <f t="shared" si="1"/>
        <v>49.799999999999983</v>
      </c>
    </row>
    <row r="113" spans="1:7" ht="17.25" hidden="1" customHeight="1">
      <c r="A113" s="3">
        <v>43131</v>
      </c>
      <c r="B113" s="422" t="s">
        <v>69</v>
      </c>
      <c r="C113" s="422" t="s">
        <v>11</v>
      </c>
      <c r="D113" t="s">
        <v>15</v>
      </c>
      <c r="F113" s="2">
        <v>2</v>
      </c>
      <c r="G113" s="2">
        <f t="shared" si="1"/>
        <v>47.799999999999983</v>
      </c>
    </row>
    <row r="114" spans="1:7" ht="17.25" hidden="1" customHeight="1">
      <c r="A114" s="3">
        <v>43157</v>
      </c>
      <c r="B114" s="422">
        <v>14736</v>
      </c>
      <c r="C114" s="422" t="s">
        <v>11</v>
      </c>
      <c r="D114" t="s">
        <v>12</v>
      </c>
      <c r="F114" s="2">
        <v>45.8</v>
      </c>
      <c r="G114" s="2">
        <f t="shared" si="1"/>
        <v>1.9999999999999858</v>
      </c>
    </row>
    <row r="115" spans="1:7" ht="17.25" hidden="1" customHeight="1">
      <c r="A115" s="3">
        <v>43157</v>
      </c>
      <c r="B115" s="422">
        <v>14736</v>
      </c>
      <c r="C115" s="422" t="s">
        <v>11</v>
      </c>
      <c r="D115" t="s">
        <v>13</v>
      </c>
      <c r="F115" s="2">
        <v>2</v>
      </c>
      <c r="G115" s="2">
        <f t="shared" si="1"/>
        <v>-1.4210854715202004E-14</v>
      </c>
    </row>
    <row r="116" spans="1:7" ht="17.25" hidden="1" customHeight="1">
      <c r="A116" s="3">
        <v>43159</v>
      </c>
      <c r="B116" s="422" t="s">
        <v>10</v>
      </c>
      <c r="C116" s="422" t="s">
        <v>17</v>
      </c>
      <c r="D116" t="s">
        <v>12</v>
      </c>
      <c r="E116" s="2">
        <v>56.7</v>
      </c>
      <c r="G116" s="2">
        <f t="shared" si="1"/>
        <v>56.699999999999989</v>
      </c>
    </row>
    <row r="117" spans="1:7" ht="17.25" hidden="1" customHeight="1">
      <c r="B117" s="422"/>
      <c r="C117" s="422"/>
      <c r="D117" t="s">
        <v>13</v>
      </c>
      <c r="E117" s="2">
        <v>2</v>
      </c>
      <c r="G117" s="2">
        <f t="shared" si="1"/>
        <v>58.699999999999989</v>
      </c>
    </row>
    <row r="118" spans="1:7" ht="17.25" hidden="1" customHeight="1">
      <c r="B118" s="422"/>
      <c r="C118" s="422"/>
      <c r="D118" t="s">
        <v>14</v>
      </c>
      <c r="E118" s="2">
        <v>56</v>
      </c>
      <c r="G118" s="2">
        <f t="shared" si="1"/>
        <v>114.69999999999999</v>
      </c>
    </row>
    <row r="119" spans="1:7" ht="17.25" hidden="1" customHeight="1">
      <c r="B119" s="422"/>
      <c r="C119" s="422"/>
      <c r="D119" t="s">
        <v>15</v>
      </c>
      <c r="E119" s="2">
        <v>5</v>
      </c>
      <c r="G119" s="2">
        <f t="shared" si="1"/>
        <v>119.69999999999999</v>
      </c>
    </row>
    <row r="120" spans="1:7" ht="17.25" hidden="1" customHeight="1">
      <c r="A120" s="3">
        <v>43159</v>
      </c>
      <c r="B120" s="422" t="s">
        <v>69</v>
      </c>
      <c r="C120" s="422" t="s">
        <v>17</v>
      </c>
      <c r="D120" t="s">
        <v>14</v>
      </c>
      <c r="F120" s="2">
        <v>56</v>
      </c>
      <c r="G120" s="2">
        <f t="shared" si="1"/>
        <v>63.699999999999989</v>
      </c>
    </row>
    <row r="121" spans="1:7" ht="17.25" hidden="1" customHeight="1">
      <c r="A121" s="3">
        <v>43192</v>
      </c>
      <c r="B121" s="422">
        <v>15073</v>
      </c>
      <c r="C121" s="422" t="s">
        <v>17</v>
      </c>
      <c r="D121" t="s">
        <v>12</v>
      </c>
      <c r="F121" s="2">
        <v>56.7</v>
      </c>
      <c r="G121" s="2">
        <f t="shared" si="1"/>
        <v>6.9999999999999858</v>
      </c>
    </row>
    <row r="122" spans="1:7" ht="17.25" hidden="1" customHeight="1">
      <c r="A122" s="3">
        <v>43192</v>
      </c>
      <c r="B122" s="422">
        <v>15073</v>
      </c>
      <c r="C122" s="422" t="s">
        <v>17</v>
      </c>
      <c r="D122" t="s">
        <v>13</v>
      </c>
      <c r="F122" s="2">
        <v>2</v>
      </c>
      <c r="G122" s="2">
        <f t="shared" si="1"/>
        <v>4.9999999999999858</v>
      </c>
    </row>
    <row r="123" spans="1:7" ht="17.25" hidden="1" customHeight="1">
      <c r="A123" s="3">
        <v>43192</v>
      </c>
      <c r="B123" s="422">
        <v>15073</v>
      </c>
      <c r="C123" s="422" t="s">
        <v>17</v>
      </c>
      <c r="D123" t="s">
        <v>15</v>
      </c>
      <c r="F123" s="2">
        <v>5</v>
      </c>
      <c r="G123" s="2">
        <f t="shared" si="1"/>
        <v>-1.4210854715202004E-14</v>
      </c>
    </row>
    <row r="124" spans="1:7" ht="17.25" hidden="1" customHeight="1">
      <c r="A124" s="3">
        <v>43189</v>
      </c>
      <c r="B124" s="422" t="s">
        <v>10</v>
      </c>
      <c r="C124" s="422" t="s">
        <v>18</v>
      </c>
      <c r="D124" t="s">
        <v>12</v>
      </c>
      <c r="E124" s="2">
        <v>54.8</v>
      </c>
      <c r="G124" s="2">
        <f t="shared" si="1"/>
        <v>54.799999999999983</v>
      </c>
    </row>
    <row r="125" spans="1:7" ht="17.25" hidden="1" customHeight="1">
      <c r="B125" s="422"/>
      <c r="C125" s="422"/>
      <c r="D125" t="s">
        <v>13</v>
      </c>
      <c r="E125" s="2">
        <v>2</v>
      </c>
      <c r="G125" s="2">
        <f t="shared" si="1"/>
        <v>56.799999999999983</v>
      </c>
    </row>
    <row r="126" spans="1:7" ht="17.25" hidden="1" customHeight="1">
      <c r="B126" s="422"/>
      <c r="C126" s="422"/>
      <c r="D126" t="s">
        <v>14</v>
      </c>
      <c r="E126" s="2">
        <v>60</v>
      </c>
      <c r="G126" s="2">
        <f t="shared" si="1"/>
        <v>116.79999999999998</v>
      </c>
    </row>
    <row r="127" spans="1:7" ht="17.25" hidden="1" customHeight="1">
      <c r="B127" s="422"/>
      <c r="C127" s="422"/>
      <c r="D127" t="s">
        <v>15</v>
      </c>
      <c r="E127" s="2">
        <v>5</v>
      </c>
      <c r="G127" s="2">
        <f t="shared" si="1"/>
        <v>121.79999999999998</v>
      </c>
    </row>
    <row r="128" spans="1:7" ht="17.25" hidden="1" customHeight="1">
      <c r="A128" s="3">
        <v>43190</v>
      </c>
      <c r="B128" s="422" t="s">
        <v>69</v>
      </c>
      <c r="C128" s="422" t="s">
        <v>18</v>
      </c>
      <c r="D128" t="s">
        <v>14</v>
      </c>
      <c r="F128" s="2">
        <v>60</v>
      </c>
      <c r="G128" s="2">
        <f t="shared" si="1"/>
        <v>61.799999999999983</v>
      </c>
    </row>
    <row r="129" spans="1:7" ht="17.25" hidden="1" customHeight="1">
      <c r="A129" s="3">
        <v>43213</v>
      </c>
      <c r="B129" s="422">
        <v>15154</v>
      </c>
      <c r="C129" s="422" t="s">
        <v>18</v>
      </c>
      <c r="D129" t="s">
        <v>12</v>
      </c>
      <c r="F129" s="2">
        <v>54.8</v>
      </c>
      <c r="G129" s="2">
        <f t="shared" si="1"/>
        <v>6.9999999999999858</v>
      </c>
    </row>
    <row r="130" spans="1:7" ht="17.25" hidden="1" customHeight="1">
      <c r="A130" s="3">
        <v>43213</v>
      </c>
      <c r="B130" s="422">
        <v>15154</v>
      </c>
      <c r="C130" s="422" t="s">
        <v>18</v>
      </c>
      <c r="D130" t="s">
        <v>13</v>
      </c>
      <c r="F130" s="2">
        <v>2</v>
      </c>
      <c r="G130" s="2">
        <f t="shared" si="1"/>
        <v>4.9999999999999858</v>
      </c>
    </row>
    <row r="131" spans="1:7" ht="17.25" hidden="1" customHeight="1">
      <c r="A131" s="3">
        <v>43213</v>
      </c>
      <c r="B131" s="422">
        <v>15154</v>
      </c>
      <c r="C131" s="422" t="s">
        <v>18</v>
      </c>
      <c r="D131" t="s">
        <v>15</v>
      </c>
      <c r="F131" s="2">
        <v>5</v>
      </c>
      <c r="G131" s="2">
        <f t="shared" si="1"/>
        <v>-1.4210854715202004E-14</v>
      </c>
    </row>
    <row r="132" spans="1:7" ht="17.25" hidden="1" customHeight="1">
      <c r="A132" s="3">
        <v>43220</v>
      </c>
      <c r="B132" s="422" t="s">
        <v>10</v>
      </c>
      <c r="C132" s="422" t="s">
        <v>19</v>
      </c>
      <c r="D132" t="s">
        <v>12</v>
      </c>
      <c r="E132" s="2">
        <v>56.3</v>
      </c>
      <c r="G132" s="2">
        <f t="shared" si="1"/>
        <v>56.299999999999983</v>
      </c>
    </row>
    <row r="133" spans="1:7" ht="17.25" hidden="1" customHeight="1">
      <c r="B133" s="422"/>
      <c r="C133" s="422"/>
      <c r="D133" t="s">
        <v>13</v>
      </c>
      <c r="E133" s="2">
        <v>2</v>
      </c>
      <c r="G133" s="2">
        <f t="shared" si="1"/>
        <v>58.299999999999983</v>
      </c>
    </row>
    <row r="134" spans="1:7" ht="17.25" hidden="1" customHeight="1">
      <c r="B134" s="422"/>
      <c r="C134" s="422"/>
      <c r="D134" t="s">
        <v>14</v>
      </c>
      <c r="E134" s="2">
        <v>60</v>
      </c>
      <c r="G134" s="2">
        <f t="shared" si="1"/>
        <v>118.29999999999998</v>
      </c>
    </row>
    <row r="135" spans="1:7" ht="17.25" hidden="1" customHeight="1">
      <c r="B135" s="422"/>
      <c r="C135" s="422"/>
      <c r="D135" t="s">
        <v>15</v>
      </c>
      <c r="E135" s="2">
        <v>5</v>
      </c>
      <c r="G135" s="2">
        <f t="shared" si="1"/>
        <v>123.29999999999998</v>
      </c>
    </row>
    <row r="136" spans="1:7" ht="17.25" hidden="1" customHeight="1">
      <c r="A136" s="3">
        <v>43220</v>
      </c>
      <c r="B136" s="422" t="s">
        <v>69</v>
      </c>
      <c r="C136" s="422" t="s">
        <v>19</v>
      </c>
      <c r="D136" t="s">
        <v>14</v>
      </c>
      <c r="F136" s="2">
        <v>60</v>
      </c>
      <c r="G136" s="2">
        <f t="shared" si="1"/>
        <v>63.299999999999983</v>
      </c>
    </row>
    <row r="137" spans="1:7" ht="17.25" hidden="1" customHeight="1">
      <c r="A137" s="3">
        <v>43244</v>
      </c>
      <c r="B137" s="422">
        <v>15419</v>
      </c>
      <c r="C137" s="422" t="s">
        <v>19</v>
      </c>
      <c r="D137" t="s">
        <v>12</v>
      </c>
      <c r="F137" s="2">
        <v>56.3</v>
      </c>
      <c r="G137" s="2">
        <f t="shared" si="1"/>
        <v>6.9999999999999858</v>
      </c>
    </row>
    <row r="138" spans="1:7" ht="17.25" hidden="1" customHeight="1">
      <c r="A138" s="3">
        <v>43244</v>
      </c>
      <c r="B138" s="422">
        <v>15419</v>
      </c>
      <c r="C138" s="422" t="s">
        <v>19</v>
      </c>
      <c r="D138" t="s">
        <v>13</v>
      </c>
      <c r="F138" s="2">
        <v>2</v>
      </c>
      <c r="G138" s="2">
        <f t="shared" si="1"/>
        <v>4.9999999999999858</v>
      </c>
    </row>
    <row r="139" spans="1:7" ht="17.25" hidden="1" customHeight="1">
      <c r="A139" s="3">
        <v>43244</v>
      </c>
      <c r="B139" s="422">
        <v>15419</v>
      </c>
      <c r="C139" s="422" t="s">
        <v>19</v>
      </c>
      <c r="D139" t="s">
        <v>15</v>
      </c>
      <c r="F139" s="2">
        <v>5</v>
      </c>
      <c r="G139" s="2">
        <f t="shared" si="1"/>
        <v>-1.4210854715202004E-14</v>
      </c>
    </row>
    <row r="140" spans="1:7" ht="17.25" hidden="1" customHeight="1">
      <c r="A140" s="3">
        <v>43251</v>
      </c>
      <c r="B140" s="422" t="s">
        <v>10</v>
      </c>
      <c r="C140" s="422" t="s">
        <v>20</v>
      </c>
      <c r="D140" t="s">
        <v>12</v>
      </c>
      <c r="E140" s="2">
        <v>52.4</v>
      </c>
      <c r="G140" s="2">
        <f t="shared" si="1"/>
        <v>52.399999999999984</v>
      </c>
    </row>
    <row r="141" spans="1:7" ht="17.25" hidden="1" customHeight="1">
      <c r="B141" s="422"/>
      <c r="C141" s="422"/>
      <c r="D141" t="s">
        <v>13</v>
      </c>
      <c r="E141" s="2">
        <v>2</v>
      </c>
      <c r="G141" s="2">
        <f t="shared" ref="G141:G204" si="2">+G140+E141-F141</f>
        <v>54.399999999999984</v>
      </c>
    </row>
    <row r="142" spans="1:7" ht="17.25" hidden="1" customHeight="1">
      <c r="B142" s="422"/>
      <c r="C142" s="422"/>
      <c r="D142" t="s">
        <v>14</v>
      </c>
      <c r="E142" s="2">
        <v>60</v>
      </c>
      <c r="G142" s="2">
        <f t="shared" si="2"/>
        <v>114.39999999999998</v>
      </c>
    </row>
    <row r="143" spans="1:7" ht="17.25" hidden="1" customHeight="1">
      <c r="B143" s="422"/>
      <c r="C143" s="422"/>
      <c r="D143" t="s">
        <v>15</v>
      </c>
      <c r="E143" s="2">
        <v>5</v>
      </c>
      <c r="G143" s="2">
        <f t="shared" si="2"/>
        <v>119.39999999999998</v>
      </c>
    </row>
    <row r="144" spans="1:7" ht="17.25" hidden="1" customHeight="1">
      <c r="A144" s="3">
        <v>43251</v>
      </c>
      <c r="B144" s="422" t="s">
        <v>69</v>
      </c>
      <c r="C144" s="422" t="s">
        <v>20</v>
      </c>
      <c r="D144" t="s">
        <v>14</v>
      </c>
      <c r="F144" s="2">
        <v>60</v>
      </c>
      <c r="G144" s="2">
        <f t="shared" si="2"/>
        <v>59.399999999999977</v>
      </c>
    </row>
    <row r="145" spans="1:7" ht="17.25" hidden="1" customHeight="1">
      <c r="A145" s="3">
        <v>43279</v>
      </c>
      <c r="B145" s="422">
        <v>15619</v>
      </c>
      <c r="C145" s="422" t="s">
        <v>20</v>
      </c>
      <c r="D145" t="s">
        <v>15</v>
      </c>
      <c r="F145" s="2">
        <v>5</v>
      </c>
      <c r="G145" s="2">
        <f t="shared" si="2"/>
        <v>54.399999999999977</v>
      </c>
    </row>
    <row r="146" spans="1:7" ht="17.25" hidden="1" customHeight="1">
      <c r="A146" s="3">
        <v>43279</v>
      </c>
      <c r="B146" s="422">
        <v>15619</v>
      </c>
      <c r="C146" s="422" t="s">
        <v>20</v>
      </c>
      <c r="D146" t="s">
        <v>12</v>
      </c>
      <c r="F146" s="2">
        <v>52.4</v>
      </c>
      <c r="G146" s="2">
        <f t="shared" si="2"/>
        <v>1.9999999999999787</v>
      </c>
    </row>
    <row r="147" spans="1:7" ht="17.25" hidden="1" customHeight="1">
      <c r="A147" s="3">
        <v>43279</v>
      </c>
      <c r="B147" s="422">
        <v>15619</v>
      </c>
      <c r="C147" s="422" t="s">
        <v>20</v>
      </c>
      <c r="D147" t="s">
        <v>13</v>
      </c>
      <c r="F147" s="2">
        <v>2</v>
      </c>
      <c r="G147" s="2">
        <f t="shared" si="2"/>
        <v>-2.1316282072803006E-14</v>
      </c>
    </row>
    <row r="148" spans="1:7" ht="17.25" hidden="1" customHeight="1">
      <c r="A148" s="3">
        <v>43281</v>
      </c>
      <c r="B148" s="422" t="s">
        <v>10</v>
      </c>
      <c r="C148" s="422" t="s">
        <v>21</v>
      </c>
      <c r="D148" t="s">
        <v>12</v>
      </c>
      <c r="E148" s="2">
        <v>48.4</v>
      </c>
      <c r="G148" s="2">
        <f t="shared" si="2"/>
        <v>48.399999999999977</v>
      </c>
    </row>
    <row r="149" spans="1:7" ht="17.25" hidden="1" customHeight="1">
      <c r="B149" s="422"/>
      <c r="C149" s="422"/>
      <c r="D149" t="s">
        <v>13</v>
      </c>
      <c r="E149" s="2">
        <v>4</v>
      </c>
      <c r="G149" s="2">
        <f t="shared" si="2"/>
        <v>52.399999999999977</v>
      </c>
    </row>
    <row r="150" spans="1:7" ht="17.25" hidden="1" customHeight="1">
      <c r="B150" s="422"/>
      <c r="C150" s="422"/>
      <c r="D150" t="s">
        <v>14</v>
      </c>
      <c r="E150" s="2">
        <v>60</v>
      </c>
      <c r="G150" s="2">
        <f t="shared" si="2"/>
        <v>112.39999999999998</v>
      </c>
    </row>
    <row r="151" spans="1:7" ht="17.25" hidden="1" customHeight="1">
      <c r="B151" s="422"/>
      <c r="C151" s="422"/>
      <c r="D151" t="s">
        <v>15</v>
      </c>
      <c r="E151" s="2">
        <v>5</v>
      </c>
      <c r="G151" s="2">
        <f t="shared" si="2"/>
        <v>117.39999999999998</v>
      </c>
    </row>
    <row r="152" spans="1:7" ht="17.25" hidden="1" customHeight="1">
      <c r="A152" s="3">
        <v>43281</v>
      </c>
      <c r="B152" s="422" t="s">
        <v>69</v>
      </c>
      <c r="C152" s="422" t="s">
        <v>21</v>
      </c>
      <c r="D152" t="s">
        <v>14</v>
      </c>
      <c r="F152" s="2">
        <v>60</v>
      </c>
      <c r="G152" s="2">
        <f t="shared" si="2"/>
        <v>57.399999999999977</v>
      </c>
    </row>
    <row r="153" spans="1:7" ht="17.25" hidden="1" customHeight="1">
      <c r="A153" s="3">
        <v>43312</v>
      </c>
      <c r="B153" s="422">
        <v>15851</v>
      </c>
      <c r="C153" s="422" t="s">
        <v>21</v>
      </c>
      <c r="D153" t="s">
        <v>12</v>
      </c>
      <c r="F153" s="2">
        <v>48.4</v>
      </c>
      <c r="G153" s="2">
        <f t="shared" si="2"/>
        <v>8.9999999999999787</v>
      </c>
    </row>
    <row r="154" spans="1:7" ht="17.25" hidden="1" customHeight="1">
      <c r="A154" s="3">
        <v>43312</v>
      </c>
      <c r="B154" s="422">
        <v>15851</v>
      </c>
      <c r="C154" s="422" t="s">
        <v>21</v>
      </c>
      <c r="D154" t="s">
        <v>13</v>
      </c>
      <c r="F154" s="2">
        <v>4</v>
      </c>
      <c r="G154" s="2">
        <f t="shared" si="2"/>
        <v>4.9999999999999787</v>
      </c>
    </row>
    <row r="155" spans="1:7" ht="17.25" hidden="1" customHeight="1">
      <c r="A155" s="3">
        <v>43312</v>
      </c>
      <c r="B155" s="422">
        <v>15851</v>
      </c>
      <c r="C155" s="422" t="s">
        <v>21</v>
      </c>
      <c r="D155" t="s">
        <v>15</v>
      </c>
      <c r="F155" s="2">
        <v>5</v>
      </c>
      <c r="G155" s="2">
        <f t="shared" si="2"/>
        <v>-2.1316282072803006E-14</v>
      </c>
    </row>
    <row r="156" spans="1:7" ht="17.25" hidden="1" customHeight="1">
      <c r="A156" s="3">
        <v>43312</v>
      </c>
      <c r="B156" s="422" t="s">
        <v>10</v>
      </c>
      <c r="C156" s="422" t="s">
        <v>22</v>
      </c>
      <c r="D156" t="s">
        <v>12</v>
      </c>
      <c r="E156" s="2">
        <v>47.4</v>
      </c>
      <c r="G156" s="2">
        <f t="shared" si="2"/>
        <v>47.399999999999977</v>
      </c>
    </row>
    <row r="157" spans="1:7" ht="17.25" hidden="1" customHeight="1">
      <c r="B157" s="422"/>
      <c r="C157" s="422"/>
      <c r="D157" t="s">
        <v>13</v>
      </c>
      <c r="E157" s="2">
        <v>2</v>
      </c>
      <c r="G157" s="2">
        <f t="shared" si="2"/>
        <v>49.399999999999977</v>
      </c>
    </row>
    <row r="158" spans="1:7" ht="17.25" hidden="1" customHeight="1">
      <c r="B158" s="422"/>
      <c r="C158" s="422"/>
      <c r="D158" t="s">
        <v>14</v>
      </c>
      <c r="E158" s="2">
        <v>60</v>
      </c>
      <c r="G158" s="2">
        <f t="shared" si="2"/>
        <v>109.39999999999998</v>
      </c>
    </row>
    <row r="159" spans="1:7" ht="17.25" hidden="1" customHeight="1">
      <c r="B159" s="422"/>
      <c r="C159" s="422"/>
      <c r="D159" t="s">
        <v>15</v>
      </c>
      <c r="E159" s="2">
        <v>5</v>
      </c>
      <c r="G159" s="2">
        <f t="shared" si="2"/>
        <v>114.39999999999998</v>
      </c>
    </row>
    <row r="160" spans="1:7" ht="17.25" hidden="1" customHeight="1">
      <c r="A160" s="3">
        <v>43312</v>
      </c>
      <c r="B160" s="422" t="s">
        <v>69</v>
      </c>
      <c r="C160" s="422" t="s">
        <v>22</v>
      </c>
      <c r="D160" t="s">
        <v>14</v>
      </c>
      <c r="F160" s="2">
        <v>60</v>
      </c>
      <c r="G160" s="2">
        <f t="shared" si="2"/>
        <v>54.399999999999977</v>
      </c>
    </row>
    <row r="161" spans="1:7" ht="17.25" hidden="1" customHeight="1">
      <c r="A161" s="3">
        <v>43333</v>
      </c>
      <c r="B161" s="422">
        <v>16025</v>
      </c>
      <c r="C161" s="422" t="s">
        <v>22</v>
      </c>
      <c r="D161" t="s">
        <v>15</v>
      </c>
      <c r="F161" s="2">
        <v>5</v>
      </c>
      <c r="G161" s="2">
        <f t="shared" si="2"/>
        <v>49.399999999999977</v>
      </c>
    </row>
    <row r="162" spans="1:7" ht="17.25" hidden="1" customHeight="1">
      <c r="A162" s="3">
        <v>43333</v>
      </c>
      <c r="B162" s="422">
        <v>16025</v>
      </c>
      <c r="C162" s="422" t="s">
        <v>22</v>
      </c>
      <c r="D162" t="s">
        <v>12</v>
      </c>
      <c r="F162" s="2">
        <v>47.4</v>
      </c>
      <c r="G162" s="2">
        <f t="shared" si="2"/>
        <v>1.9999999999999787</v>
      </c>
    </row>
    <row r="163" spans="1:7" ht="17.25" hidden="1" customHeight="1">
      <c r="A163" s="3">
        <v>43333</v>
      </c>
      <c r="B163" s="422">
        <v>16025</v>
      </c>
      <c r="C163" s="422" t="s">
        <v>22</v>
      </c>
      <c r="D163" t="s">
        <v>13</v>
      </c>
      <c r="F163" s="2">
        <v>2</v>
      </c>
      <c r="G163" s="2">
        <f t="shared" si="2"/>
        <v>-2.1316282072803006E-14</v>
      </c>
    </row>
    <row r="164" spans="1:7" ht="17.25" hidden="1" customHeight="1">
      <c r="A164" s="3">
        <v>43343</v>
      </c>
      <c r="B164" s="421" t="s">
        <v>10</v>
      </c>
      <c r="C164" s="421" t="s">
        <v>23</v>
      </c>
      <c r="D164" t="s">
        <v>12</v>
      </c>
      <c r="E164" s="2">
        <v>47.1</v>
      </c>
      <c r="G164" s="2">
        <f t="shared" si="2"/>
        <v>47.09999999999998</v>
      </c>
    </row>
    <row r="165" spans="1:7" ht="17.25" hidden="1" customHeight="1">
      <c r="B165" s="422"/>
      <c r="C165" s="422"/>
      <c r="D165" t="s">
        <v>13</v>
      </c>
      <c r="E165" s="2">
        <v>2</v>
      </c>
      <c r="G165" s="2">
        <f t="shared" si="2"/>
        <v>49.09999999999998</v>
      </c>
    </row>
    <row r="166" spans="1:7" ht="17.25" hidden="1" customHeight="1">
      <c r="B166" s="422"/>
      <c r="C166" s="422"/>
      <c r="D166" t="s">
        <v>14</v>
      </c>
      <c r="E166" s="2">
        <v>60</v>
      </c>
      <c r="G166" s="2">
        <f t="shared" si="2"/>
        <v>109.09999999999998</v>
      </c>
    </row>
    <row r="167" spans="1:7" ht="17.25" hidden="1" customHeight="1">
      <c r="B167" s="422"/>
      <c r="C167" s="422"/>
      <c r="D167" t="s">
        <v>15</v>
      </c>
      <c r="E167" s="2">
        <v>5</v>
      </c>
      <c r="G167" s="2">
        <f t="shared" si="2"/>
        <v>114.09999999999998</v>
      </c>
    </row>
    <row r="168" spans="1:7" ht="17.25" hidden="1" customHeight="1">
      <c r="B168" s="422"/>
      <c r="C168" s="422"/>
      <c r="D168" t="s">
        <v>179</v>
      </c>
      <c r="E168" s="2">
        <v>25</v>
      </c>
      <c r="G168" s="2">
        <f t="shared" si="2"/>
        <v>139.09999999999997</v>
      </c>
    </row>
    <row r="169" spans="1:7" ht="17.25" hidden="1" customHeight="1">
      <c r="A169" s="3">
        <v>43343</v>
      </c>
      <c r="B169" s="422" t="s">
        <v>69</v>
      </c>
      <c r="C169" s="422" t="s">
        <v>23</v>
      </c>
      <c r="D169" t="s">
        <v>14</v>
      </c>
      <c r="F169" s="2">
        <v>60</v>
      </c>
      <c r="G169" s="2">
        <f t="shared" si="2"/>
        <v>79.099999999999966</v>
      </c>
    </row>
    <row r="170" spans="1:7" ht="17.25" hidden="1" customHeight="1">
      <c r="A170" s="3">
        <v>43343</v>
      </c>
      <c r="B170" s="422" t="s">
        <v>69</v>
      </c>
      <c r="C170" s="422" t="s">
        <v>23</v>
      </c>
      <c r="D170" t="s">
        <v>15</v>
      </c>
      <c r="F170" s="2">
        <v>5</v>
      </c>
      <c r="G170" s="2">
        <f t="shared" si="2"/>
        <v>74.099999999999966</v>
      </c>
    </row>
    <row r="171" spans="1:7" ht="17.25" hidden="1" customHeight="1">
      <c r="A171" s="3">
        <v>43375</v>
      </c>
      <c r="B171" s="422">
        <v>16276</v>
      </c>
      <c r="C171" s="422" t="s">
        <v>23</v>
      </c>
      <c r="D171" t="s">
        <v>12</v>
      </c>
      <c r="F171" s="2">
        <v>47.1</v>
      </c>
      <c r="G171" s="2">
        <f t="shared" si="2"/>
        <v>26.999999999999964</v>
      </c>
    </row>
    <row r="172" spans="1:7" ht="17.25" hidden="1" customHeight="1">
      <c r="A172" s="3">
        <v>43375</v>
      </c>
      <c r="B172" s="422">
        <v>16276</v>
      </c>
      <c r="C172" s="422" t="s">
        <v>23</v>
      </c>
      <c r="D172" t="s">
        <v>13</v>
      </c>
      <c r="F172" s="2">
        <v>2</v>
      </c>
      <c r="G172" s="2">
        <f t="shared" si="2"/>
        <v>24.999999999999964</v>
      </c>
    </row>
    <row r="173" spans="1:7" ht="17.25" hidden="1" customHeight="1">
      <c r="A173" s="3">
        <v>43395</v>
      </c>
      <c r="B173" s="422">
        <v>9027</v>
      </c>
      <c r="C173" s="422" t="s">
        <v>23</v>
      </c>
      <c r="D173" t="s">
        <v>179</v>
      </c>
      <c r="F173" s="2">
        <v>25</v>
      </c>
      <c r="G173" s="2">
        <f t="shared" si="2"/>
        <v>-3.5527136788005009E-14</v>
      </c>
    </row>
    <row r="174" spans="1:7" ht="17.25" hidden="1" customHeight="1">
      <c r="A174" s="3">
        <v>43373</v>
      </c>
      <c r="B174" s="421" t="s">
        <v>10</v>
      </c>
      <c r="C174" s="421" t="s">
        <v>24</v>
      </c>
      <c r="D174" t="s">
        <v>12</v>
      </c>
      <c r="E174" s="2">
        <v>48.3</v>
      </c>
      <c r="G174" s="2">
        <f t="shared" si="2"/>
        <v>48.299999999999962</v>
      </c>
    </row>
    <row r="175" spans="1:7" ht="17.25" hidden="1" customHeight="1">
      <c r="B175" s="422"/>
      <c r="C175" s="422"/>
      <c r="D175" t="s">
        <v>13</v>
      </c>
      <c r="E175" s="2">
        <v>3</v>
      </c>
      <c r="G175" s="2">
        <f t="shared" si="2"/>
        <v>51.299999999999962</v>
      </c>
    </row>
    <row r="176" spans="1:7" ht="17.25" hidden="1" customHeight="1">
      <c r="B176" s="422"/>
      <c r="C176" s="422"/>
      <c r="D176" t="s">
        <v>14</v>
      </c>
      <c r="E176" s="2">
        <v>60</v>
      </c>
      <c r="G176" s="2">
        <f t="shared" si="2"/>
        <v>111.29999999999995</v>
      </c>
    </row>
    <row r="177" spans="1:7" ht="17.25" hidden="1" customHeight="1">
      <c r="B177" s="422"/>
      <c r="C177" s="422"/>
      <c r="D177" t="s">
        <v>15</v>
      </c>
      <c r="E177" s="2">
        <v>5</v>
      </c>
      <c r="G177" s="2">
        <f t="shared" si="2"/>
        <v>116.29999999999995</v>
      </c>
    </row>
    <row r="178" spans="1:7" ht="17.25" hidden="1" customHeight="1">
      <c r="A178" s="3">
        <v>43373</v>
      </c>
      <c r="B178" s="422" t="s">
        <v>69</v>
      </c>
      <c r="C178" s="422" t="s">
        <v>24</v>
      </c>
      <c r="D178" t="s">
        <v>14</v>
      </c>
      <c r="F178" s="2">
        <v>60</v>
      </c>
      <c r="G178" s="2">
        <f t="shared" si="2"/>
        <v>56.299999999999955</v>
      </c>
    </row>
    <row r="179" spans="1:7" ht="17.25" hidden="1" customHeight="1">
      <c r="A179" s="3">
        <v>43373</v>
      </c>
      <c r="B179" s="422" t="s">
        <v>69</v>
      </c>
      <c r="C179" s="422" t="s">
        <v>24</v>
      </c>
      <c r="D179" t="s">
        <v>15</v>
      </c>
      <c r="F179" s="2">
        <v>5</v>
      </c>
      <c r="G179" s="2">
        <f t="shared" si="2"/>
        <v>51.299999999999955</v>
      </c>
    </row>
    <row r="180" spans="1:7" ht="17.25" hidden="1" customHeight="1">
      <c r="A180" s="3">
        <v>43402</v>
      </c>
      <c r="B180" s="422">
        <v>16497</v>
      </c>
      <c r="C180" s="422" t="s">
        <v>24</v>
      </c>
      <c r="D180" t="s">
        <v>12</v>
      </c>
      <c r="F180" s="2">
        <v>48.3</v>
      </c>
      <c r="G180" s="2">
        <f t="shared" si="2"/>
        <v>2.9999999999999574</v>
      </c>
    </row>
    <row r="181" spans="1:7" ht="17.25" hidden="1" customHeight="1">
      <c r="A181" s="3">
        <v>43402</v>
      </c>
      <c r="B181" s="422">
        <v>16497</v>
      </c>
      <c r="C181" s="422" t="s">
        <v>24</v>
      </c>
      <c r="D181" t="s">
        <v>13</v>
      </c>
      <c r="F181" s="2">
        <v>3</v>
      </c>
      <c r="G181" s="2">
        <f t="shared" si="2"/>
        <v>-4.2632564145606011E-14</v>
      </c>
    </row>
    <row r="182" spans="1:7" ht="17.25" hidden="1" customHeight="1">
      <c r="A182" s="3">
        <v>43404</v>
      </c>
      <c r="B182" s="421" t="s">
        <v>10</v>
      </c>
      <c r="C182" s="421" t="s">
        <v>25</v>
      </c>
      <c r="D182" t="s">
        <v>12</v>
      </c>
      <c r="E182" s="2">
        <v>48.6</v>
      </c>
      <c r="G182" s="2">
        <f t="shared" si="2"/>
        <v>48.599999999999959</v>
      </c>
    </row>
    <row r="183" spans="1:7" ht="17.25" hidden="1" customHeight="1">
      <c r="B183" s="422"/>
      <c r="C183" s="422"/>
      <c r="D183" t="s">
        <v>13</v>
      </c>
      <c r="E183" s="2">
        <v>4</v>
      </c>
      <c r="G183" s="2">
        <f t="shared" si="2"/>
        <v>52.599999999999959</v>
      </c>
    </row>
    <row r="184" spans="1:7" ht="17.25" hidden="1" customHeight="1">
      <c r="B184" s="422"/>
      <c r="C184" s="422"/>
      <c r="D184" t="s">
        <v>14</v>
      </c>
      <c r="E184" s="2">
        <v>60</v>
      </c>
      <c r="G184" s="2">
        <f t="shared" si="2"/>
        <v>112.59999999999997</v>
      </c>
    </row>
    <row r="185" spans="1:7" ht="17.25" hidden="1" customHeight="1">
      <c r="B185" s="422"/>
      <c r="C185" s="422"/>
      <c r="D185" t="s">
        <v>15</v>
      </c>
      <c r="E185" s="2">
        <v>5</v>
      </c>
      <c r="G185" s="2">
        <f t="shared" si="2"/>
        <v>117.59999999999997</v>
      </c>
    </row>
    <row r="186" spans="1:7" ht="17.25" hidden="1" customHeight="1">
      <c r="A186" s="3">
        <v>43404</v>
      </c>
      <c r="B186" s="422" t="s">
        <v>69</v>
      </c>
      <c r="C186" s="422" t="s">
        <v>25</v>
      </c>
      <c r="D186" t="s">
        <v>14</v>
      </c>
      <c r="F186" s="2">
        <v>60</v>
      </c>
      <c r="G186" s="2">
        <f t="shared" si="2"/>
        <v>57.599999999999966</v>
      </c>
    </row>
    <row r="187" spans="1:7" ht="17.25" hidden="1" customHeight="1">
      <c r="A187" s="3">
        <v>43404</v>
      </c>
      <c r="B187" s="422" t="s">
        <v>69</v>
      </c>
      <c r="C187" s="422" t="s">
        <v>25</v>
      </c>
      <c r="D187" t="s">
        <v>15</v>
      </c>
      <c r="F187" s="2">
        <v>5</v>
      </c>
      <c r="G187" s="2">
        <f t="shared" si="2"/>
        <v>52.599999999999966</v>
      </c>
    </row>
    <row r="188" spans="1:7" ht="17.25" hidden="1" customHeight="1">
      <c r="A188" s="3">
        <v>43433</v>
      </c>
      <c r="B188" s="422">
        <v>16633</v>
      </c>
      <c r="C188" s="422" t="s">
        <v>25</v>
      </c>
      <c r="D188" t="s">
        <v>12</v>
      </c>
      <c r="F188" s="2">
        <v>48.6</v>
      </c>
      <c r="G188" s="2">
        <f t="shared" si="2"/>
        <v>3.9999999999999645</v>
      </c>
    </row>
    <row r="189" spans="1:7" ht="17.25" hidden="1" customHeight="1">
      <c r="A189" s="3">
        <v>43433</v>
      </c>
      <c r="B189" s="422">
        <v>16633</v>
      </c>
      <c r="C189" s="422" t="s">
        <v>25</v>
      </c>
      <c r="D189" t="s">
        <v>13</v>
      </c>
      <c r="F189" s="2">
        <v>4</v>
      </c>
      <c r="G189" s="2">
        <f t="shared" si="2"/>
        <v>-3.5527136788005009E-14</v>
      </c>
    </row>
    <row r="190" spans="1:7" ht="17.25" hidden="1" customHeight="1">
      <c r="A190" s="3">
        <v>43434</v>
      </c>
      <c r="B190" s="421" t="s">
        <v>10</v>
      </c>
      <c r="C190" s="421" t="s">
        <v>26</v>
      </c>
      <c r="D190" t="s">
        <v>12</v>
      </c>
      <c r="E190" s="2">
        <v>49.9</v>
      </c>
      <c r="G190" s="2">
        <f t="shared" si="2"/>
        <v>49.899999999999963</v>
      </c>
    </row>
    <row r="191" spans="1:7" ht="17.25" hidden="1" customHeight="1">
      <c r="B191" s="422"/>
      <c r="C191" s="422"/>
      <c r="D191" t="s">
        <v>13</v>
      </c>
      <c r="E191" s="2">
        <v>4</v>
      </c>
      <c r="G191" s="2">
        <f t="shared" si="2"/>
        <v>53.899999999999963</v>
      </c>
    </row>
    <row r="192" spans="1:7" ht="17.25" hidden="1" customHeight="1">
      <c r="B192" s="422"/>
      <c r="C192" s="422"/>
      <c r="D192" t="s">
        <v>14</v>
      </c>
      <c r="E192" s="2">
        <v>60</v>
      </c>
      <c r="G192" s="2">
        <f t="shared" si="2"/>
        <v>113.89999999999996</v>
      </c>
    </row>
    <row r="193" spans="1:7" ht="17.25" hidden="1" customHeight="1">
      <c r="B193" s="422"/>
      <c r="C193" s="422"/>
      <c r="D193" t="s">
        <v>15</v>
      </c>
      <c r="E193" s="2">
        <v>5</v>
      </c>
      <c r="G193" s="2">
        <f t="shared" si="2"/>
        <v>118.89999999999996</v>
      </c>
    </row>
    <row r="194" spans="1:7" ht="17.25" hidden="1" customHeight="1">
      <c r="A194" s="3">
        <v>43434</v>
      </c>
      <c r="B194" s="422" t="s">
        <v>69</v>
      </c>
      <c r="C194" s="422" t="s">
        <v>26</v>
      </c>
      <c r="D194" t="s">
        <v>14</v>
      </c>
      <c r="F194" s="2">
        <v>60</v>
      </c>
      <c r="G194" s="2">
        <f t="shared" si="2"/>
        <v>58.899999999999963</v>
      </c>
    </row>
    <row r="195" spans="1:7" ht="17.25" hidden="1" customHeight="1">
      <c r="A195" s="3">
        <v>43434</v>
      </c>
      <c r="B195" s="422" t="s">
        <v>69</v>
      </c>
      <c r="C195" s="422" t="s">
        <v>26</v>
      </c>
      <c r="D195" t="s">
        <v>15</v>
      </c>
      <c r="F195" s="2">
        <v>5</v>
      </c>
      <c r="G195" s="2">
        <f t="shared" si="2"/>
        <v>53.899999999999963</v>
      </c>
    </row>
    <row r="196" spans="1:7" ht="17.25" hidden="1" customHeight="1">
      <c r="A196" s="3">
        <v>43475</v>
      </c>
      <c r="B196" s="422">
        <v>16924</v>
      </c>
      <c r="C196" s="422" t="s">
        <v>26</v>
      </c>
      <c r="D196" t="s">
        <v>12</v>
      </c>
      <c r="F196" s="2">
        <v>49.9</v>
      </c>
      <c r="G196" s="2">
        <f t="shared" si="2"/>
        <v>3.9999999999999645</v>
      </c>
    </row>
    <row r="197" spans="1:7" ht="17.25" hidden="1" customHeight="1">
      <c r="A197" s="3">
        <v>43475</v>
      </c>
      <c r="B197" s="422">
        <v>16924</v>
      </c>
      <c r="C197" s="422" t="s">
        <v>26</v>
      </c>
      <c r="D197" t="s">
        <v>13</v>
      </c>
      <c r="F197" s="2">
        <v>4</v>
      </c>
      <c r="G197" s="2">
        <f t="shared" si="2"/>
        <v>-3.5527136788005009E-14</v>
      </c>
    </row>
    <row r="198" spans="1:7" ht="17.25" hidden="1" customHeight="1">
      <c r="A198" s="3">
        <v>43465</v>
      </c>
      <c r="B198" s="421" t="s">
        <v>10</v>
      </c>
      <c r="C198" s="421" t="s">
        <v>27</v>
      </c>
      <c r="D198" t="s">
        <v>12</v>
      </c>
      <c r="E198" s="2">
        <v>53.4</v>
      </c>
      <c r="G198" s="2">
        <f t="shared" si="2"/>
        <v>53.399999999999963</v>
      </c>
    </row>
    <row r="199" spans="1:7" ht="17.25" hidden="1" customHeight="1">
      <c r="B199" s="422"/>
      <c r="C199" s="422"/>
      <c r="D199" t="s">
        <v>13</v>
      </c>
      <c r="E199" s="2">
        <v>4</v>
      </c>
      <c r="G199" s="2">
        <f t="shared" si="2"/>
        <v>57.399999999999963</v>
      </c>
    </row>
    <row r="200" spans="1:7" ht="17.25" hidden="1" customHeight="1">
      <c r="B200" s="422"/>
      <c r="C200" s="422"/>
      <c r="D200" t="s">
        <v>14</v>
      </c>
      <c r="E200" s="2">
        <v>60</v>
      </c>
      <c r="G200" s="2">
        <f t="shared" si="2"/>
        <v>117.39999999999996</v>
      </c>
    </row>
    <row r="201" spans="1:7" ht="17.25" hidden="1" customHeight="1">
      <c r="B201" s="422"/>
      <c r="C201" s="422"/>
      <c r="D201" t="s">
        <v>15</v>
      </c>
      <c r="E201" s="2">
        <v>5</v>
      </c>
      <c r="G201" s="2">
        <f t="shared" si="2"/>
        <v>122.39999999999996</v>
      </c>
    </row>
    <row r="202" spans="1:7" ht="17.25" hidden="1" customHeight="1">
      <c r="A202" s="3">
        <v>43465</v>
      </c>
      <c r="B202" s="422" t="s">
        <v>69</v>
      </c>
      <c r="C202" s="422" t="s">
        <v>27</v>
      </c>
      <c r="D202" t="s">
        <v>14</v>
      </c>
      <c r="F202" s="2">
        <v>60</v>
      </c>
      <c r="G202" s="2">
        <f t="shared" si="2"/>
        <v>62.399999999999963</v>
      </c>
    </row>
    <row r="203" spans="1:7" ht="17.25" hidden="1" customHeight="1">
      <c r="A203" s="3">
        <v>43465</v>
      </c>
      <c r="B203" s="422" t="s">
        <v>69</v>
      </c>
      <c r="C203" s="422" t="s">
        <v>27</v>
      </c>
      <c r="D203" t="s">
        <v>15</v>
      </c>
      <c r="F203" s="2">
        <v>5</v>
      </c>
      <c r="G203" s="2">
        <f t="shared" si="2"/>
        <v>57.399999999999963</v>
      </c>
    </row>
    <row r="204" spans="1:7" ht="17.25" hidden="1" customHeight="1">
      <c r="A204" s="3">
        <v>43523</v>
      </c>
      <c r="B204" s="422">
        <v>17235</v>
      </c>
      <c r="C204" s="422" t="s">
        <v>27</v>
      </c>
      <c r="D204" t="s">
        <v>12</v>
      </c>
      <c r="F204" s="2">
        <v>53.4</v>
      </c>
      <c r="G204" s="2">
        <f t="shared" si="2"/>
        <v>3.9999999999999645</v>
      </c>
    </row>
    <row r="205" spans="1:7" ht="17.25" hidden="1" customHeight="1">
      <c r="A205" s="3">
        <v>43523</v>
      </c>
      <c r="B205" s="422">
        <v>17235</v>
      </c>
      <c r="C205" s="422" t="s">
        <v>27</v>
      </c>
      <c r="D205" t="s">
        <v>13</v>
      </c>
      <c r="F205" s="2">
        <v>4</v>
      </c>
      <c r="G205" s="2">
        <f t="shared" ref="G205:G271" si="3">+G204+E205-F205</f>
        <v>-3.5527136788005009E-14</v>
      </c>
    </row>
    <row r="206" spans="1:7" ht="17.25" hidden="1" customHeight="1">
      <c r="A206" s="3">
        <v>43496</v>
      </c>
      <c r="B206" s="421" t="s">
        <v>10</v>
      </c>
      <c r="C206" s="421" t="s">
        <v>11</v>
      </c>
      <c r="D206" t="s">
        <v>12</v>
      </c>
      <c r="E206" s="2">
        <v>61.6</v>
      </c>
      <c r="G206" s="2">
        <f t="shared" si="3"/>
        <v>61.599999999999966</v>
      </c>
    </row>
    <row r="207" spans="1:7" ht="17.25" hidden="1" customHeight="1">
      <c r="B207" s="422"/>
      <c r="C207" s="422"/>
      <c r="D207" t="s">
        <v>13</v>
      </c>
      <c r="E207" s="2">
        <v>4</v>
      </c>
      <c r="G207" s="2">
        <f t="shared" si="3"/>
        <v>65.599999999999966</v>
      </c>
    </row>
    <row r="208" spans="1:7" ht="17.25" hidden="1" customHeight="1">
      <c r="B208" s="422"/>
      <c r="C208" s="422"/>
      <c r="D208" t="s">
        <v>14</v>
      </c>
      <c r="E208" s="2">
        <v>60</v>
      </c>
      <c r="G208" s="2">
        <f t="shared" si="3"/>
        <v>125.59999999999997</v>
      </c>
    </row>
    <row r="209" spans="1:7" ht="17.25" hidden="1" customHeight="1">
      <c r="B209" s="422"/>
      <c r="C209" s="422"/>
      <c r="D209" t="s">
        <v>15</v>
      </c>
      <c r="E209" s="2">
        <v>5</v>
      </c>
      <c r="G209" s="2">
        <f t="shared" si="3"/>
        <v>130.59999999999997</v>
      </c>
    </row>
    <row r="210" spans="1:7" ht="17.25" hidden="1" customHeight="1">
      <c r="A210" s="3">
        <v>43496</v>
      </c>
      <c r="B210" s="422" t="s">
        <v>69</v>
      </c>
      <c r="C210" s="422" t="s">
        <v>11</v>
      </c>
      <c r="D210" t="s">
        <v>14</v>
      </c>
      <c r="F210" s="2">
        <v>60</v>
      </c>
      <c r="G210" s="2">
        <f t="shared" si="3"/>
        <v>70.599999999999966</v>
      </c>
    </row>
    <row r="211" spans="1:7" ht="17.25" hidden="1" customHeight="1">
      <c r="A211" s="3">
        <v>43496</v>
      </c>
      <c r="B211" s="422" t="s">
        <v>69</v>
      </c>
      <c r="C211" s="422" t="s">
        <v>11</v>
      </c>
      <c r="D211" t="s">
        <v>15</v>
      </c>
      <c r="F211" s="2">
        <v>5</v>
      </c>
      <c r="G211" s="2">
        <f t="shared" si="3"/>
        <v>65.599999999999966</v>
      </c>
    </row>
    <row r="212" spans="1:7" ht="17.25" hidden="1" customHeight="1">
      <c r="A212" s="3">
        <v>43552</v>
      </c>
      <c r="B212" s="422">
        <v>17575</v>
      </c>
      <c r="C212" s="422" t="s">
        <v>11</v>
      </c>
      <c r="D212" t="s">
        <v>12</v>
      </c>
      <c r="F212" s="2">
        <v>61.6</v>
      </c>
      <c r="G212" s="2">
        <f t="shared" si="3"/>
        <v>3.9999999999999645</v>
      </c>
    </row>
    <row r="213" spans="1:7" ht="17.25" hidden="1" customHeight="1">
      <c r="A213" s="3">
        <v>43552</v>
      </c>
      <c r="B213" s="422">
        <v>17575</v>
      </c>
      <c r="C213" s="422" t="s">
        <v>11</v>
      </c>
      <c r="D213" t="s">
        <v>13</v>
      </c>
      <c r="F213" s="2">
        <v>4</v>
      </c>
      <c r="G213" s="2">
        <f t="shared" si="3"/>
        <v>-3.5527136788005009E-14</v>
      </c>
    </row>
    <row r="214" spans="1:7" ht="17.25" hidden="1" customHeight="1">
      <c r="A214" s="3">
        <v>43524</v>
      </c>
      <c r="B214" s="421" t="s">
        <v>10</v>
      </c>
      <c r="C214" s="421" t="s">
        <v>17</v>
      </c>
      <c r="D214" t="s">
        <v>12</v>
      </c>
      <c r="E214" s="2">
        <v>65.2</v>
      </c>
      <c r="G214" s="2">
        <f t="shared" si="3"/>
        <v>65.19999999999996</v>
      </c>
    </row>
    <row r="215" spans="1:7" ht="17.25" hidden="1" customHeight="1">
      <c r="B215" s="422"/>
      <c r="C215" s="422"/>
      <c r="D215" t="s">
        <v>13</v>
      </c>
      <c r="E215" s="2">
        <v>4.9000000000000004</v>
      </c>
      <c r="G215" s="2">
        <f t="shared" si="3"/>
        <v>70.099999999999966</v>
      </c>
    </row>
    <row r="216" spans="1:7" ht="17.25" hidden="1" customHeight="1">
      <c r="B216" s="422"/>
      <c r="C216" s="422"/>
      <c r="D216" t="s">
        <v>14</v>
      </c>
      <c r="E216" s="2">
        <v>56</v>
      </c>
      <c r="G216" s="2">
        <f t="shared" si="3"/>
        <v>126.09999999999997</v>
      </c>
    </row>
    <row r="217" spans="1:7" ht="17.25" hidden="1" customHeight="1">
      <c r="B217" s="422"/>
      <c r="C217" s="422"/>
      <c r="D217" t="s">
        <v>15</v>
      </c>
      <c r="E217" s="2">
        <v>5</v>
      </c>
      <c r="G217" s="2">
        <f t="shared" si="3"/>
        <v>131.09999999999997</v>
      </c>
    </row>
    <row r="218" spans="1:7" ht="17.25" hidden="1" customHeight="1">
      <c r="A218" s="3">
        <v>43524</v>
      </c>
      <c r="B218" s="422" t="s">
        <v>69</v>
      </c>
      <c r="C218" s="422" t="s">
        <v>17</v>
      </c>
      <c r="D218" t="s">
        <v>14</v>
      </c>
      <c r="F218" s="2">
        <v>56</v>
      </c>
      <c r="G218" s="2">
        <f t="shared" si="3"/>
        <v>75.099999999999966</v>
      </c>
    </row>
    <row r="219" spans="1:7" ht="15.75" hidden="1" customHeight="1">
      <c r="A219" s="3">
        <v>43524</v>
      </c>
      <c r="B219" s="422" t="s">
        <v>69</v>
      </c>
      <c r="C219" s="422" t="s">
        <v>17</v>
      </c>
      <c r="D219" t="s">
        <v>15</v>
      </c>
      <c r="F219" s="2">
        <v>5</v>
      </c>
      <c r="G219" s="2">
        <f t="shared" si="3"/>
        <v>70.099999999999966</v>
      </c>
    </row>
    <row r="220" spans="1:7" ht="15.75" hidden="1" customHeight="1">
      <c r="A220" s="3">
        <v>43552</v>
      </c>
      <c r="B220" s="422">
        <v>17575</v>
      </c>
      <c r="C220" s="422" t="s">
        <v>17</v>
      </c>
      <c r="D220" t="s">
        <v>12</v>
      </c>
      <c r="F220" s="2">
        <v>65.2</v>
      </c>
      <c r="G220" s="2">
        <f t="shared" si="3"/>
        <v>4.8999999999999631</v>
      </c>
    </row>
    <row r="221" spans="1:7" ht="15.75" hidden="1" customHeight="1">
      <c r="A221" s="3">
        <v>43607</v>
      </c>
      <c r="B221" s="422">
        <v>17903</v>
      </c>
      <c r="C221" s="422" t="s">
        <v>17</v>
      </c>
      <c r="D221" t="s">
        <v>13</v>
      </c>
      <c r="F221" s="2">
        <v>4.9000000000000004</v>
      </c>
      <c r="G221" s="2">
        <f t="shared" si="3"/>
        <v>-3.730349362740526E-14</v>
      </c>
    </row>
    <row r="222" spans="1:7" ht="15.75" hidden="1" customHeight="1">
      <c r="A222" s="3">
        <v>43555</v>
      </c>
      <c r="B222" s="421" t="s">
        <v>10</v>
      </c>
      <c r="C222" s="421" t="s">
        <v>18</v>
      </c>
      <c r="D222" t="s">
        <v>12</v>
      </c>
      <c r="E222" s="2">
        <v>55.7</v>
      </c>
      <c r="G222" s="2">
        <f t="shared" si="3"/>
        <v>55.699999999999967</v>
      </c>
    </row>
    <row r="223" spans="1:7" ht="15.75" hidden="1" customHeight="1">
      <c r="B223" s="422"/>
      <c r="C223" s="422"/>
      <c r="D223" t="s">
        <v>13</v>
      </c>
      <c r="E223" s="2">
        <v>3.9</v>
      </c>
      <c r="G223" s="2">
        <f t="shared" si="3"/>
        <v>59.599999999999966</v>
      </c>
    </row>
    <row r="224" spans="1:7" ht="15.75" hidden="1" customHeight="1">
      <c r="B224" s="422"/>
      <c r="C224" s="422"/>
      <c r="D224" t="s">
        <v>14</v>
      </c>
      <c r="E224" s="2">
        <v>60</v>
      </c>
      <c r="G224" s="2">
        <f t="shared" si="3"/>
        <v>119.59999999999997</v>
      </c>
    </row>
    <row r="225" spans="1:7" ht="15.75" hidden="1" customHeight="1">
      <c r="B225" s="422"/>
      <c r="C225" s="422"/>
      <c r="D225" t="s">
        <v>15</v>
      </c>
      <c r="E225" s="2">
        <v>5</v>
      </c>
      <c r="G225" s="2">
        <f t="shared" si="3"/>
        <v>124.59999999999997</v>
      </c>
    </row>
    <row r="226" spans="1:7" ht="15.75" hidden="1" customHeight="1">
      <c r="A226" s="3">
        <v>43555</v>
      </c>
      <c r="B226" s="422" t="s">
        <v>69</v>
      </c>
      <c r="C226" s="422" t="s">
        <v>18</v>
      </c>
      <c r="D226" t="s">
        <v>14</v>
      </c>
      <c r="F226" s="2">
        <v>16</v>
      </c>
      <c r="G226" s="2">
        <f t="shared" si="3"/>
        <v>108.59999999999997</v>
      </c>
    </row>
    <row r="227" spans="1:7" ht="15.75" hidden="1" customHeight="1">
      <c r="A227" s="3">
        <v>43607</v>
      </c>
      <c r="B227" s="422">
        <v>17903</v>
      </c>
      <c r="C227" s="422" t="s">
        <v>18</v>
      </c>
      <c r="D227" t="s">
        <v>12</v>
      </c>
      <c r="F227" s="2">
        <v>55.7</v>
      </c>
      <c r="G227" s="2">
        <f t="shared" si="3"/>
        <v>52.899999999999963</v>
      </c>
    </row>
    <row r="228" spans="1:7" ht="15.75" hidden="1" customHeight="1">
      <c r="A228" s="3">
        <v>43607</v>
      </c>
      <c r="B228" s="422">
        <v>17903</v>
      </c>
      <c r="C228" s="422" t="s">
        <v>18</v>
      </c>
      <c r="D228" t="s">
        <v>13</v>
      </c>
      <c r="F228" s="2">
        <v>3.9</v>
      </c>
      <c r="G228" s="2">
        <f t="shared" si="3"/>
        <v>48.999999999999964</v>
      </c>
    </row>
    <row r="229" spans="1:7" ht="15.75" hidden="1" customHeight="1">
      <c r="A229" s="3">
        <v>43683</v>
      </c>
      <c r="B229" s="422">
        <v>18469</v>
      </c>
      <c r="C229" s="422" t="s">
        <v>18</v>
      </c>
      <c r="D229" t="s">
        <v>14</v>
      </c>
      <c r="F229" s="2">
        <v>44</v>
      </c>
      <c r="G229" s="2">
        <f t="shared" si="3"/>
        <v>4.9999999999999645</v>
      </c>
    </row>
    <row r="230" spans="1:7" ht="15.75" hidden="1" customHeight="1">
      <c r="A230" s="3">
        <v>43683</v>
      </c>
      <c r="B230" s="422">
        <v>18469</v>
      </c>
      <c r="C230" s="422" t="s">
        <v>18</v>
      </c>
      <c r="D230" t="s">
        <v>15</v>
      </c>
      <c r="F230" s="2">
        <v>5</v>
      </c>
      <c r="G230" s="2">
        <f t="shared" si="3"/>
        <v>-3.5527136788005009E-14</v>
      </c>
    </row>
    <row r="231" spans="1:7" ht="15.75" hidden="1" customHeight="1">
      <c r="A231" s="3">
        <v>43585</v>
      </c>
      <c r="B231" s="421" t="s">
        <v>10</v>
      </c>
      <c r="C231" s="421" t="s">
        <v>19</v>
      </c>
      <c r="D231" t="s">
        <v>12</v>
      </c>
      <c r="E231" s="2">
        <v>56.4</v>
      </c>
      <c r="G231" s="2">
        <f t="shared" si="3"/>
        <v>56.399999999999963</v>
      </c>
    </row>
    <row r="232" spans="1:7" ht="15.75" hidden="1" customHeight="1">
      <c r="B232" s="422"/>
      <c r="C232" s="422"/>
      <c r="D232" t="s">
        <v>13</v>
      </c>
      <c r="E232" s="2">
        <v>3.6</v>
      </c>
      <c r="G232" s="2">
        <f t="shared" si="3"/>
        <v>59.999999999999964</v>
      </c>
    </row>
    <row r="233" spans="1:7" ht="15.75" hidden="1" customHeight="1">
      <c r="B233" s="422"/>
      <c r="C233" s="422"/>
      <c r="D233" t="s">
        <v>14</v>
      </c>
      <c r="E233" s="2">
        <v>60</v>
      </c>
      <c r="G233" s="2">
        <f t="shared" si="3"/>
        <v>119.99999999999997</v>
      </c>
    </row>
    <row r="234" spans="1:7" ht="15.75" hidden="1" customHeight="1">
      <c r="B234" s="422"/>
      <c r="C234" s="422"/>
      <c r="D234" t="s">
        <v>15</v>
      </c>
      <c r="E234" s="2">
        <v>5</v>
      </c>
      <c r="G234" s="2">
        <f t="shared" si="3"/>
        <v>124.99999999999997</v>
      </c>
    </row>
    <row r="235" spans="1:7" ht="15.75" hidden="1" customHeight="1">
      <c r="A235" s="3">
        <v>43585</v>
      </c>
      <c r="B235" s="422" t="s">
        <v>69</v>
      </c>
      <c r="C235" s="422" t="s">
        <v>19</v>
      </c>
      <c r="D235" t="s">
        <v>14</v>
      </c>
      <c r="F235" s="2">
        <v>46</v>
      </c>
      <c r="G235" s="2">
        <f t="shared" si="3"/>
        <v>78.999999999999972</v>
      </c>
    </row>
    <row r="236" spans="1:7" ht="15.75" hidden="1" customHeight="1">
      <c r="A236" s="3">
        <v>43607</v>
      </c>
      <c r="B236" s="422">
        <v>17903</v>
      </c>
      <c r="C236" s="422" t="s">
        <v>19</v>
      </c>
      <c r="D236" t="s">
        <v>12</v>
      </c>
      <c r="F236" s="2">
        <v>56.4</v>
      </c>
      <c r="G236" s="2">
        <f t="shared" si="3"/>
        <v>22.599999999999973</v>
      </c>
    </row>
    <row r="237" spans="1:7" ht="15.75" hidden="1" customHeight="1">
      <c r="A237" s="3">
        <v>43607</v>
      </c>
      <c r="B237" s="422">
        <v>17903</v>
      </c>
      <c r="C237" s="422" t="s">
        <v>19</v>
      </c>
      <c r="D237" t="s">
        <v>13</v>
      </c>
      <c r="F237" s="2">
        <v>3.6</v>
      </c>
      <c r="G237" s="2">
        <f t="shared" si="3"/>
        <v>18.999999999999972</v>
      </c>
    </row>
    <row r="238" spans="1:7" ht="15.75" hidden="1" customHeight="1">
      <c r="A238" s="3">
        <v>43683</v>
      </c>
      <c r="B238" s="422">
        <v>18469</v>
      </c>
      <c r="C238" s="422" t="s">
        <v>19</v>
      </c>
      <c r="D238" t="s">
        <v>14</v>
      </c>
      <c r="F238" s="2">
        <v>14</v>
      </c>
      <c r="G238" s="2">
        <f t="shared" si="3"/>
        <v>4.9999999999999716</v>
      </c>
    </row>
    <row r="239" spans="1:7" ht="15.75" hidden="1" customHeight="1">
      <c r="A239" s="3">
        <v>43683</v>
      </c>
      <c r="B239" s="422">
        <v>18469</v>
      </c>
      <c r="C239" s="422" t="s">
        <v>19</v>
      </c>
      <c r="D239" t="s">
        <v>15</v>
      </c>
      <c r="F239" s="2">
        <v>5</v>
      </c>
      <c r="G239" s="2">
        <f t="shared" si="3"/>
        <v>-2.8421709430404007E-14</v>
      </c>
    </row>
    <row r="240" spans="1:7" ht="15.75" hidden="1" customHeight="1">
      <c r="A240" s="3">
        <v>43616</v>
      </c>
      <c r="B240" s="421" t="s">
        <v>10</v>
      </c>
      <c r="C240" s="421" t="s">
        <v>20</v>
      </c>
      <c r="D240" t="s">
        <v>12</v>
      </c>
      <c r="E240" s="2">
        <v>52</v>
      </c>
      <c r="G240" s="2">
        <f t="shared" si="3"/>
        <v>51.999999999999972</v>
      </c>
    </row>
    <row r="241" spans="1:7" ht="15.75" hidden="1" customHeight="1">
      <c r="B241" s="422"/>
      <c r="C241" s="422"/>
      <c r="D241" t="s">
        <v>13</v>
      </c>
      <c r="E241" s="2">
        <v>4.0999999999999996</v>
      </c>
      <c r="G241" s="2">
        <f t="shared" si="3"/>
        <v>56.099999999999973</v>
      </c>
    </row>
    <row r="242" spans="1:7" ht="15.75" hidden="1" customHeight="1">
      <c r="B242" s="422"/>
      <c r="C242" s="422"/>
      <c r="D242" t="s">
        <v>14</v>
      </c>
      <c r="E242" s="2">
        <v>60</v>
      </c>
      <c r="G242" s="2">
        <f t="shared" si="3"/>
        <v>116.09999999999997</v>
      </c>
    </row>
    <row r="243" spans="1:7" ht="15.75" hidden="1" customHeight="1">
      <c r="B243" s="422"/>
      <c r="C243" s="422"/>
      <c r="D243" t="s">
        <v>15</v>
      </c>
      <c r="E243" s="2">
        <v>5</v>
      </c>
      <c r="G243" s="2">
        <f t="shared" si="3"/>
        <v>121.09999999999997</v>
      </c>
    </row>
    <row r="244" spans="1:7" ht="15.75" hidden="1" customHeight="1">
      <c r="A244" s="3">
        <v>43616</v>
      </c>
      <c r="B244" s="422" t="s">
        <v>69</v>
      </c>
      <c r="C244" s="422" t="s">
        <v>20</v>
      </c>
      <c r="D244" t="s">
        <v>14</v>
      </c>
      <c r="F244" s="2">
        <v>42</v>
      </c>
      <c r="G244" s="2">
        <f t="shared" si="3"/>
        <v>79.099999999999966</v>
      </c>
    </row>
    <row r="245" spans="1:7" ht="15.75" hidden="1" customHeight="1">
      <c r="A245" s="3">
        <v>43672</v>
      </c>
      <c r="B245" s="422">
        <v>18354</v>
      </c>
      <c r="C245" s="422" t="s">
        <v>20</v>
      </c>
      <c r="D245" t="s">
        <v>12</v>
      </c>
      <c r="F245" s="2">
        <v>52</v>
      </c>
      <c r="G245" s="2">
        <f t="shared" si="3"/>
        <v>27.099999999999966</v>
      </c>
    </row>
    <row r="246" spans="1:7" ht="15.75" hidden="1" customHeight="1">
      <c r="A246" s="3">
        <v>43672</v>
      </c>
      <c r="B246" s="422">
        <v>18354</v>
      </c>
      <c r="C246" s="422" t="s">
        <v>20</v>
      </c>
      <c r="D246" t="s">
        <v>13</v>
      </c>
      <c r="F246" s="2">
        <v>4.0999999999999996</v>
      </c>
      <c r="G246" s="2">
        <f t="shared" si="3"/>
        <v>22.999999999999964</v>
      </c>
    </row>
    <row r="247" spans="1:7" ht="15.75" hidden="1" customHeight="1">
      <c r="A247" s="3">
        <v>43683</v>
      </c>
      <c r="B247" s="422">
        <v>18469</v>
      </c>
      <c r="C247" s="422" t="s">
        <v>20</v>
      </c>
      <c r="D247" t="s">
        <v>14</v>
      </c>
      <c r="F247" s="2">
        <v>18</v>
      </c>
      <c r="G247" s="2">
        <f t="shared" si="3"/>
        <v>4.9999999999999645</v>
      </c>
    </row>
    <row r="248" spans="1:7" ht="15.75" hidden="1" customHeight="1">
      <c r="A248" s="3">
        <v>43683</v>
      </c>
      <c r="B248" s="422">
        <v>18469</v>
      </c>
      <c r="C248" s="422" t="s">
        <v>20</v>
      </c>
      <c r="D248" t="s">
        <v>15</v>
      </c>
      <c r="F248" s="2">
        <v>5</v>
      </c>
      <c r="G248" s="2">
        <f t="shared" si="3"/>
        <v>-3.5527136788005009E-14</v>
      </c>
    </row>
    <row r="249" spans="1:7" ht="15.75" hidden="1" customHeight="1">
      <c r="A249" s="3">
        <v>43646</v>
      </c>
      <c r="B249" s="421" t="s">
        <v>10</v>
      </c>
      <c r="C249" s="421" t="s">
        <v>21</v>
      </c>
      <c r="D249" t="s">
        <v>12</v>
      </c>
      <c r="E249" s="2">
        <v>58.3</v>
      </c>
      <c r="G249" s="2">
        <f t="shared" si="3"/>
        <v>58.299999999999962</v>
      </c>
    </row>
    <row r="250" spans="1:7" ht="15.75" hidden="1" customHeight="1">
      <c r="B250" s="422"/>
      <c r="C250" s="422"/>
      <c r="D250" t="s">
        <v>13</v>
      </c>
      <c r="E250" s="2">
        <v>4</v>
      </c>
      <c r="G250" s="2">
        <f t="shared" si="3"/>
        <v>62.299999999999962</v>
      </c>
    </row>
    <row r="251" spans="1:7" ht="15.75" hidden="1" customHeight="1">
      <c r="B251" s="422"/>
      <c r="C251" s="422"/>
      <c r="D251" t="s">
        <v>14</v>
      </c>
      <c r="E251" s="2">
        <v>60</v>
      </c>
      <c r="G251" s="2">
        <f t="shared" si="3"/>
        <v>122.29999999999995</v>
      </c>
    </row>
    <row r="252" spans="1:7" ht="15.75" hidden="1" customHeight="1">
      <c r="B252" s="422"/>
      <c r="C252" s="422"/>
      <c r="D252" t="s">
        <v>15</v>
      </c>
      <c r="E252" s="2">
        <v>5</v>
      </c>
      <c r="G252" s="2">
        <f t="shared" si="3"/>
        <v>127.29999999999995</v>
      </c>
    </row>
    <row r="253" spans="1:7" ht="15.75" hidden="1" customHeight="1">
      <c r="A253" s="3">
        <v>43646</v>
      </c>
      <c r="B253" s="422" t="s">
        <v>69</v>
      </c>
      <c r="C253" s="422" t="s">
        <v>21</v>
      </c>
      <c r="D253" t="s">
        <v>14</v>
      </c>
      <c r="F253" s="2">
        <v>60</v>
      </c>
      <c r="G253" s="2">
        <f t="shared" si="3"/>
        <v>67.299999999999955</v>
      </c>
    </row>
    <row r="254" spans="1:7" ht="15.75" hidden="1" customHeight="1">
      <c r="A254" s="3">
        <v>43646</v>
      </c>
      <c r="B254" s="422" t="s">
        <v>69</v>
      </c>
      <c r="C254" s="422" t="s">
        <v>21</v>
      </c>
      <c r="D254" t="s">
        <v>15</v>
      </c>
      <c r="F254" s="2">
        <v>5</v>
      </c>
      <c r="G254" s="2">
        <f t="shared" si="3"/>
        <v>62.299999999999955</v>
      </c>
    </row>
    <row r="255" spans="1:7" ht="15.75" hidden="1" customHeight="1">
      <c r="A255" s="3">
        <v>43672</v>
      </c>
      <c r="B255" s="422">
        <v>18354</v>
      </c>
      <c r="C255" s="422" t="s">
        <v>21</v>
      </c>
      <c r="D255" t="s">
        <v>12</v>
      </c>
      <c r="F255" s="2">
        <v>58.3</v>
      </c>
      <c r="G255" s="2">
        <f t="shared" si="3"/>
        <v>3.9999999999999574</v>
      </c>
    </row>
    <row r="256" spans="1:7" ht="15.75" hidden="1" customHeight="1">
      <c r="A256" s="3">
        <v>43672</v>
      </c>
      <c r="B256" s="422">
        <v>18354</v>
      </c>
      <c r="C256" s="422" t="s">
        <v>21</v>
      </c>
      <c r="D256" t="s">
        <v>13</v>
      </c>
      <c r="F256" s="2">
        <v>4</v>
      </c>
      <c r="G256" s="2">
        <f t="shared" si="3"/>
        <v>-4.2632564145606011E-14</v>
      </c>
    </row>
    <row r="257" spans="1:7" ht="15.75" hidden="1" customHeight="1">
      <c r="A257" s="3">
        <v>43677</v>
      </c>
      <c r="B257" s="421" t="s">
        <v>10</v>
      </c>
      <c r="C257" s="421" t="s">
        <v>22</v>
      </c>
      <c r="D257" t="s">
        <v>12</v>
      </c>
      <c r="E257" s="2">
        <v>58.3</v>
      </c>
      <c r="G257" s="2">
        <f t="shared" si="3"/>
        <v>58.299999999999955</v>
      </c>
    </row>
    <row r="258" spans="1:7" ht="15.75" hidden="1" customHeight="1">
      <c r="B258" s="422"/>
      <c r="C258" s="422"/>
      <c r="D258" t="s">
        <v>13</v>
      </c>
      <c r="E258" s="2">
        <v>3.8</v>
      </c>
      <c r="G258" s="2">
        <f t="shared" si="3"/>
        <v>62.099999999999952</v>
      </c>
    </row>
    <row r="259" spans="1:7" ht="15.75" hidden="1" customHeight="1">
      <c r="B259" s="422"/>
      <c r="C259" s="422"/>
      <c r="D259" t="s">
        <v>14</v>
      </c>
      <c r="E259" s="2">
        <v>60</v>
      </c>
      <c r="G259" s="2">
        <f t="shared" si="3"/>
        <v>122.09999999999995</v>
      </c>
    </row>
    <row r="260" spans="1:7" ht="15.75" hidden="1" customHeight="1">
      <c r="B260" s="422"/>
      <c r="C260" s="422"/>
      <c r="D260" t="s">
        <v>15</v>
      </c>
      <c r="E260" s="2">
        <v>5</v>
      </c>
      <c r="G260" s="2">
        <f t="shared" si="3"/>
        <v>127.09999999999995</v>
      </c>
    </row>
    <row r="261" spans="1:7" ht="15.75" hidden="1" customHeight="1">
      <c r="A261" s="3">
        <v>43677</v>
      </c>
      <c r="B261" s="422" t="s">
        <v>69</v>
      </c>
      <c r="C261" s="422" t="s">
        <v>22</v>
      </c>
      <c r="D261" t="s">
        <v>14</v>
      </c>
      <c r="F261" s="2">
        <v>60</v>
      </c>
      <c r="G261" s="2">
        <f t="shared" si="3"/>
        <v>67.099999999999952</v>
      </c>
    </row>
    <row r="262" spans="1:7" ht="15.75" hidden="1" customHeight="1">
      <c r="A262" s="3">
        <v>43677</v>
      </c>
      <c r="B262" s="422" t="s">
        <v>69</v>
      </c>
      <c r="C262" s="422" t="s">
        <v>22</v>
      </c>
      <c r="D262" t="s">
        <v>15</v>
      </c>
      <c r="F262" s="2">
        <v>5</v>
      </c>
      <c r="G262" s="2">
        <f t="shared" si="3"/>
        <v>62.099999999999952</v>
      </c>
    </row>
    <row r="263" spans="1:7" ht="15.75" hidden="1" customHeight="1">
      <c r="A263" s="3">
        <v>43732</v>
      </c>
      <c r="B263" s="422">
        <v>18746</v>
      </c>
      <c r="C263" s="422" t="s">
        <v>22</v>
      </c>
      <c r="D263" t="s">
        <v>12</v>
      </c>
      <c r="F263" s="2">
        <v>58.3</v>
      </c>
      <c r="G263" s="2">
        <f t="shared" si="3"/>
        <v>3.7999999999999545</v>
      </c>
    </row>
    <row r="264" spans="1:7" ht="15.75" hidden="1" customHeight="1">
      <c r="A264" s="3">
        <v>43732</v>
      </c>
      <c r="B264" s="422">
        <v>18746</v>
      </c>
      <c r="C264" s="422" t="s">
        <v>22</v>
      </c>
      <c r="D264" t="s">
        <v>13</v>
      </c>
      <c r="F264" s="2">
        <v>3.8</v>
      </c>
      <c r="G264" s="2">
        <f t="shared" si="3"/>
        <v>-4.5297099404706387E-14</v>
      </c>
    </row>
    <row r="265" spans="1:7" ht="15.75" hidden="1" customHeight="1">
      <c r="A265" s="3">
        <v>43708</v>
      </c>
      <c r="B265" s="421" t="s">
        <v>10</v>
      </c>
      <c r="C265" s="421" t="s">
        <v>23</v>
      </c>
      <c r="D265" t="s">
        <v>12</v>
      </c>
      <c r="E265" s="2">
        <v>30.8</v>
      </c>
      <c r="G265" s="2">
        <f t="shared" si="3"/>
        <v>30.799999999999955</v>
      </c>
    </row>
    <row r="266" spans="1:7" ht="15.75" hidden="1" customHeight="1">
      <c r="B266" s="422"/>
      <c r="C266" s="422"/>
      <c r="D266" t="s">
        <v>13</v>
      </c>
      <c r="E266" s="2">
        <v>3.7</v>
      </c>
      <c r="G266" s="2">
        <f t="shared" si="3"/>
        <v>34.499999999999957</v>
      </c>
    </row>
    <row r="267" spans="1:7" ht="15.75" hidden="1" customHeight="1">
      <c r="B267" s="422"/>
      <c r="C267" s="422"/>
      <c r="D267" t="s">
        <v>14</v>
      </c>
      <c r="E267" s="2">
        <v>60</v>
      </c>
      <c r="G267" s="2">
        <f t="shared" si="3"/>
        <v>94.499999999999957</v>
      </c>
    </row>
    <row r="268" spans="1:7" ht="15.75" hidden="1" customHeight="1">
      <c r="B268" s="422"/>
      <c r="C268" s="422"/>
      <c r="D268" t="s">
        <v>15</v>
      </c>
      <c r="E268" s="2">
        <v>5</v>
      </c>
      <c r="G268" s="2">
        <f t="shared" si="3"/>
        <v>99.499999999999957</v>
      </c>
    </row>
    <row r="269" spans="1:7" ht="15.75" hidden="1" customHeight="1">
      <c r="B269" s="422"/>
      <c r="C269" s="422"/>
      <c r="D269" t="s">
        <v>179</v>
      </c>
      <c r="E269" s="2">
        <v>25</v>
      </c>
      <c r="G269" s="2">
        <f t="shared" si="3"/>
        <v>124.49999999999996</v>
      </c>
    </row>
    <row r="270" spans="1:7" ht="15.75" hidden="1" customHeight="1">
      <c r="B270" s="422"/>
      <c r="C270" s="422"/>
      <c r="D270" t="s">
        <v>70</v>
      </c>
      <c r="E270" s="2">
        <v>93</v>
      </c>
      <c r="G270" s="2">
        <f t="shared" si="3"/>
        <v>217.49999999999994</v>
      </c>
    </row>
    <row r="271" spans="1:7" ht="15.75" hidden="1" customHeight="1">
      <c r="A271" s="3">
        <v>43708</v>
      </c>
      <c r="B271" s="422" t="s">
        <v>69</v>
      </c>
      <c r="C271" s="422" t="s">
        <v>23</v>
      </c>
      <c r="D271" t="s">
        <v>14</v>
      </c>
      <c r="F271" s="2">
        <v>52</v>
      </c>
      <c r="G271" s="2">
        <f t="shared" si="3"/>
        <v>165.49999999999994</v>
      </c>
    </row>
    <row r="272" spans="1:7" ht="15.75" hidden="1" customHeight="1">
      <c r="A272" s="3">
        <v>43732</v>
      </c>
      <c r="B272" s="422">
        <v>18746</v>
      </c>
      <c r="C272" s="422" t="s">
        <v>23</v>
      </c>
      <c r="D272" t="s">
        <v>12</v>
      </c>
      <c r="F272" s="2">
        <v>30.8</v>
      </c>
      <c r="G272" s="2">
        <f t="shared" ref="G272:G349" si="4">+G271+E272-F272</f>
        <v>134.69999999999993</v>
      </c>
    </row>
    <row r="273" spans="1:7" ht="15.75" hidden="1" customHeight="1">
      <c r="A273" s="3">
        <v>43732</v>
      </c>
      <c r="B273" s="422">
        <v>18746</v>
      </c>
      <c r="C273" s="422" t="s">
        <v>23</v>
      </c>
      <c r="D273" t="s">
        <v>13</v>
      </c>
      <c r="F273" s="2">
        <v>3.7</v>
      </c>
      <c r="G273" s="2">
        <f t="shared" si="4"/>
        <v>130.99999999999994</v>
      </c>
    </row>
    <row r="274" spans="1:7" ht="15.75" hidden="1" customHeight="1">
      <c r="A274" s="3">
        <v>43766</v>
      </c>
      <c r="B274" s="422">
        <v>19071</v>
      </c>
      <c r="C274" s="422" t="s">
        <v>23</v>
      </c>
      <c r="D274" t="s">
        <v>70</v>
      </c>
      <c r="F274" s="2">
        <v>93</v>
      </c>
      <c r="G274" s="2">
        <f t="shared" si="4"/>
        <v>37.999999999999943</v>
      </c>
    </row>
    <row r="275" spans="1:7" ht="15.75" hidden="1" customHeight="1">
      <c r="A275" s="3">
        <v>43767</v>
      </c>
      <c r="B275" s="422">
        <v>9578</v>
      </c>
      <c r="C275" s="422" t="s">
        <v>23</v>
      </c>
      <c r="D275" t="s">
        <v>179</v>
      </c>
      <c r="F275" s="2">
        <v>25</v>
      </c>
      <c r="G275" s="2">
        <f t="shared" si="4"/>
        <v>12.999999999999943</v>
      </c>
    </row>
    <row r="276" spans="1:7" ht="15.75" hidden="1" customHeight="1">
      <c r="A276" s="3">
        <v>43767</v>
      </c>
      <c r="B276" s="422">
        <v>19105</v>
      </c>
      <c r="C276" s="422" t="s">
        <v>23</v>
      </c>
      <c r="D276" t="s">
        <v>14</v>
      </c>
      <c r="F276" s="2">
        <v>8</v>
      </c>
      <c r="G276" s="2">
        <f t="shared" si="4"/>
        <v>4.9999999999999432</v>
      </c>
    </row>
    <row r="277" spans="1:7" ht="15.75" hidden="1" customHeight="1">
      <c r="A277" s="3">
        <v>43767</v>
      </c>
      <c r="B277" s="422">
        <v>19105</v>
      </c>
      <c r="C277" s="422" t="s">
        <v>23</v>
      </c>
      <c r="D277" t="s">
        <v>15</v>
      </c>
      <c r="F277" s="2">
        <v>5</v>
      </c>
      <c r="G277" s="2">
        <f t="shared" si="4"/>
        <v>-5.6843418860808015E-14</v>
      </c>
    </row>
    <row r="278" spans="1:7" ht="15.75" hidden="1" customHeight="1">
      <c r="A278" s="3">
        <v>43738</v>
      </c>
      <c r="B278" s="421" t="s">
        <v>10</v>
      </c>
      <c r="C278" s="421" t="s">
        <v>24</v>
      </c>
      <c r="D278" t="s">
        <v>12</v>
      </c>
      <c r="E278" s="2">
        <v>30.9</v>
      </c>
      <c r="G278" s="2">
        <f t="shared" si="4"/>
        <v>30.899999999999942</v>
      </c>
    </row>
    <row r="279" spans="1:7" ht="15.75" hidden="1" customHeight="1">
      <c r="B279" s="422"/>
      <c r="C279" s="422"/>
      <c r="D279" t="s">
        <v>13</v>
      </c>
      <c r="E279" s="2">
        <v>3.7</v>
      </c>
      <c r="G279" s="2">
        <f t="shared" si="4"/>
        <v>34.599999999999945</v>
      </c>
    </row>
    <row r="280" spans="1:7" ht="15.75" hidden="1" customHeight="1">
      <c r="B280" s="422"/>
      <c r="C280" s="422"/>
      <c r="D280" t="s">
        <v>14</v>
      </c>
      <c r="E280" s="2">
        <v>60</v>
      </c>
      <c r="G280" s="2">
        <f t="shared" si="4"/>
        <v>94.599999999999937</v>
      </c>
    </row>
    <row r="281" spans="1:7" ht="15.75" hidden="1" customHeight="1">
      <c r="B281" s="422"/>
      <c r="C281" s="422"/>
      <c r="D281" t="s">
        <v>15</v>
      </c>
      <c r="E281" s="2">
        <v>5</v>
      </c>
      <c r="G281" s="2">
        <f t="shared" si="4"/>
        <v>99.599999999999937</v>
      </c>
    </row>
    <row r="282" spans="1:7" ht="15.75" hidden="1" customHeight="1">
      <c r="A282" s="3">
        <v>43738</v>
      </c>
      <c r="B282" s="422" t="s">
        <v>264</v>
      </c>
      <c r="C282" s="422" t="s">
        <v>24</v>
      </c>
      <c r="D282" t="s">
        <v>14</v>
      </c>
      <c r="F282" s="2">
        <v>60</v>
      </c>
      <c r="G282" s="2">
        <f t="shared" si="4"/>
        <v>39.599999999999937</v>
      </c>
    </row>
    <row r="283" spans="1:7" ht="15.75" hidden="1" customHeight="1">
      <c r="A283" s="3">
        <v>43738</v>
      </c>
      <c r="B283" s="422" t="s">
        <v>264</v>
      </c>
      <c r="C283" s="422" t="s">
        <v>24</v>
      </c>
      <c r="D283" t="s">
        <v>15</v>
      </c>
      <c r="F283" s="2">
        <v>5</v>
      </c>
      <c r="G283" s="2">
        <f t="shared" si="4"/>
        <v>34.599999999999937</v>
      </c>
    </row>
    <row r="284" spans="1:7" ht="15.75" hidden="1" customHeight="1">
      <c r="A284" s="3">
        <v>43760</v>
      </c>
      <c r="B284" s="422">
        <v>18933</v>
      </c>
      <c r="C284" s="422" t="s">
        <v>24</v>
      </c>
      <c r="D284" t="s">
        <v>12</v>
      </c>
      <c r="F284" s="2">
        <v>30.9</v>
      </c>
      <c r="G284" s="2">
        <f t="shared" si="4"/>
        <v>3.6999999999999389</v>
      </c>
    </row>
    <row r="285" spans="1:7" ht="15.75" hidden="1" customHeight="1">
      <c r="A285" s="3">
        <v>43760</v>
      </c>
      <c r="B285" s="422">
        <v>18933</v>
      </c>
      <c r="C285" s="422" t="s">
        <v>24</v>
      </c>
      <c r="D285" t="s">
        <v>13</v>
      </c>
      <c r="F285" s="2">
        <v>3.7</v>
      </c>
      <c r="G285" s="2">
        <f t="shared" si="4"/>
        <v>-6.1284310959308641E-14</v>
      </c>
    </row>
    <row r="286" spans="1:7" ht="15.75" hidden="1" customHeight="1">
      <c r="A286" s="3">
        <v>43769</v>
      </c>
      <c r="B286" s="421" t="s">
        <v>10</v>
      </c>
      <c r="C286" s="421" t="s">
        <v>25</v>
      </c>
      <c r="D286" t="s">
        <v>12</v>
      </c>
      <c r="E286" s="2">
        <v>31.1</v>
      </c>
      <c r="G286" s="2">
        <f t="shared" si="4"/>
        <v>31.099999999999941</v>
      </c>
    </row>
    <row r="287" spans="1:7" ht="15.75" hidden="1" customHeight="1">
      <c r="B287" s="422"/>
      <c r="C287" s="422"/>
      <c r="D287" t="s">
        <v>13</v>
      </c>
      <c r="E287" s="2">
        <v>3.6</v>
      </c>
      <c r="G287" s="2">
        <f t="shared" si="4"/>
        <v>34.699999999999939</v>
      </c>
    </row>
    <row r="288" spans="1:7" ht="15.75" hidden="1" customHeight="1">
      <c r="B288" s="422"/>
      <c r="C288" s="422"/>
      <c r="D288" t="s">
        <v>14</v>
      </c>
      <c r="E288" s="2">
        <v>60</v>
      </c>
      <c r="G288" s="2">
        <f t="shared" si="4"/>
        <v>94.699999999999932</v>
      </c>
    </row>
    <row r="289" spans="1:7" ht="15.75" hidden="1" customHeight="1">
      <c r="B289" s="422"/>
      <c r="C289" s="422"/>
      <c r="D289" t="s">
        <v>15</v>
      </c>
      <c r="E289" s="2">
        <v>5</v>
      </c>
      <c r="G289" s="2">
        <f t="shared" si="4"/>
        <v>99.699999999999932</v>
      </c>
    </row>
    <row r="290" spans="1:7" ht="15" hidden="1" customHeight="1">
      <c r="A290" s="3">
        <v>43769</v>
      </c>
      <c r="B290" s="422" t="s">
        <v>69</v>
      </c>
      <c r="C290" s="422" t="s">
        <v>25</v>
      </c>
      <c r="D290" t="s">
        <v>14</v>
      </c>
      <c r="F290" s="2">
        <v>60</v>
      </c>
      <c r="G290" s="2">
        <f t="shared" si="4"/>
        <v>39.699999999999932</v>
      </c>
    </row>
    <row r="291" spans="1:7" ht="15.75" hidden="1" customHeight="1">
      <c r="A291" s="3">
        <v>43769</v>
      </c>
      <c r="B291" s="422" t="s">
        <v>69</v>
      </c>
      <c r="C291" s="422" t="s">
        <v>25</v>
      </c>
      <c r="D291" t="s">
        <v>15</v>
      </c>
      <c r="F291" s="2">
        <v>5</v>
      </c>
      <c r="G291" s="2">
        <f t="shared" si="4"/>
        <v>34.699999999999932</v>
      </c>
    </row>
    <row r="292" spans="1:7" ht="15.75" hidden="1" customHeight="1">
      <c r="A292" s="3">
        <v>43796</v>
      </c>
      <c r="B292" s="422">
        <v>19219</v>
      </c>
      <c r="C292" s="422" t="s">
        <v>25</v>
      </c>
      <c r="D292" t="s">
        <v>12</v>
      </c>
      <c r="F292" s="2">
        <v>31.1</v>
      </c>
      <c r="G292" s="2">
        <f t="shared" si="4"/>
        <v>3.5999999999999304</v>
      </c>
    </row>
    <row r="293" spans="1:7" ht="15.75" hidden="1" customHeight="1">
      <c r="A293" s="3">
        <v>43796</v>
      </c>
      <c r="B293" s="422">
        <v>19219</v>
      </c>
      <c r="C293" s="422" t="s">
        <v>25</v>
      </c>
      <c r="D293" t="s">
        <v>13</v>
      </c>
      <c r="F293" s="2">
        <v>3.6</v>
      </c>
      <c r="G293" s="2">
        <f t="shared" si="4"/>
        <v>-6.9722005946459831E-14</v>
      </c>
    </row>
    <row r="294" spans="1:7" ht="15.75" hidden="1" customHeight="1">
      <c r="A294" s="3">
        <v>43799</v>
      </c>
      <c r="B294" s="421" t="s">
        <v>10</v>
      </c>
      <c r="C294" s="421" t="s">
        <v>26</v>
      </c>
      <c r="D294" t="s">
        <v>12</v>
      </c>
      <c r="E294" s="2">
        <v>34.799999999999997</v>
      </c>
      <c r="G294" s="2">
        <f t="shared" si="4"/>
        <v>34.799999999999926</v>
      </c>
    </row>
    <row r="295" spans="1:7" ht="15.75" hidden="1" customHeight="1">
      <c r="B295" s="422"/>
      <c r="C295" s="422"/>
      <c r="D295" t="s">
        <v>13</v>
      </c>
      <c r="E295" s="2">
        <v>3.7</v>
      </c>
      <c r="G295" s="2">
        <f t="shared" si="4"/>
        <v>38.499999999999929</v>
      </c>
    </row>
    <row r="296" spans="1:7" ht="15.75" hidden="1" customHeight="1">
      <c r="B296" s="422"/>
      <c r="C296" s="422"/>
      <c r="D296" t="s">
        <v>14</v>
      </c>
      <c r="E296" s="2">
        <v>60</v>
      </c>
      <c r="G296" s="2">
        <f t="shared" si="4"/>
        <v>98.499999999999929</v>
      </c>
    </row>
    <row r="297" spans="1:7" ht="15.75" hidden="1" customHeight="1">
      <c r="B297" s="422"/>
      <c r="C297" s="422"/>
      <c r="D297" t="s">
        <v>15</v>
      </c>
      <c r="E297" s="2">
        <v>5</v>
      </c>
      <c r="G297" s="2">
        <f t="shared" si="4"/>
        <v>103.49999999999993</v>
      </c>
    </row>
    <row r="298" spans="1:7" ht="15.75" hidden="1" customHeight="1">
      <c r="A298" s="3">
        <v>43799</v>
      </c>
      <c r="B298" s="422" t="s">
        <v>69</v>
      </c>
      <c r="C298" s="422" t="s">
        <v>26</v>
      </c>
      <c r="D298" t="s">
        <v>14</v>
      </c>
      <c r="F298" s="2">
        <v>60</v>
      </c>
      <c r="G298" s="2">
        <f t="shared" si="4"/>
        <v>43.499999999999929</v>
      </c>
    </row>
    <row r="299" spans="1:7" ht="15.75" hidden="1" customHeight="1">
      <c r="A299" s="3">
        <v>43799</v>
      </c>
      <c r="B299" s="422" t="s">
        <v>69</v>
      </c>
      <c r="C299" s="422" t="s">
        <v>26</v>
      </c>
      <c r="D299" t="s">
        <v>15</v>
      </c>
      <c r="F299" s="2">
        <v>5</v>
      </c>
      <c r="G299" s="2">
        <f t="shared" si="4"/>
        <v>38.499999999999929</v>
      </c>
    </row>
    <row r="300" spans="1:7" ht="15.75" hidden="1" customHeight="1">
      <c r="A300" s="3">
        <v>43826</v>
      </c>
      <c r="B300" s="422">
        <v>19421</v>
      </c>
      <c r="C300" s="422" t="s">
        <v>26</v>
      </c>
      <c r="D300" t="s">
        <v>12</v>
      </c>
      <c r="F300" s="2">
        <v>34.799999999999997</v>
      </c>
      <c r="G300" s="2">
        <f t="shared" si="4"/>
        <v>3.6999999999999318</v>
      </c>
    </row>
    <row r="301" spans="1:7" ht="15.75" hidden="1" customHeight="1">
      <c r="A301" s="3">
        <v>43826</v>
      </c>
      <c r="B301" s="422">
        <v>19421</v>
      </c>
      <c r="C301" s="422" t="s">
        <v>26</v>
      </c>
      <c r="D301" t="s">
        <v>13</v>
      </c>
      <c r="F301" s="2">
        <v>3.7</v>
      </c>
      <c r="G301" s="2">
        <f t="shared" si="4"/>
        <v>-6.8389738316909643E-14</v>
      </c>
    </row>
    <row r="302" spans="1:7" ht="15.75" hidden="1" customHeight="1">
      <c r="A302" s="3">
        <v>43830</v>
      </c>
      <c r="B302" s="421" t="s">
        <v>10</v>
      </c>
      <c r="C302" s="421" t="s">
        <v>27</v>
      </c>
      <c r="D302" t="s">
        <v>12</v>
      </c>
      <c r="E302" s="2">
        <v>36.4</v>
      </c>
      <c r="G302" s="2">
        <f t="shared" si="4"/>
        <v>36.399999999999928</v>
      </c>
    </row>
    <row r="303" spans="1:7" ht="15.75" hidden="1" customHeight="1">
      <c r="B303" s="422"/>
      <c r="C303" s="422"/>
      <c r="D303" t="s">
        <v>13</v>
      </c>
      <c r="E303" s="2">
        <v>3.8</v>
      </c>
      <c r="G303" s="2">
        <f t="shared" si="4"/>
        <v>40.199999999999925</v>
      </c>
    </row>
    <row r="304" spans="1:7" ht="15.75" hidden="1" customHeight="1">
      <c r="B304" s="422"/>
      <c r="C304" s="422"/>
      <c r="D304" t="s">
        <v>14</v>
      </c>
      <c r="E304" s="2">
        <v>60</v>
      </c>
      <c r="G304" s="2">
        <f t="shared" si="4"/>
        <v>100.19999999999993</v>
      </c>
    </row>
    <row r="305" spans="1:7" ht="15.75" hidden="1" customHeight="1">
      <c r="B305" s="422"/>
      <c r="C305" s="422"/>
      <c r="D305" t="s">
        <v>15</v>
      </c>
      <c r="E305" s="2">
        <v>5</v>
      </c>
      <c r="G305" s="2">
        <f t="shared" si="4"/>
        <v>105.19999999999993</v>
      </c>
    </row>
    <row r="306" spans="1:7" ht="15.75" hidden="1" customHeight="1">
      <c r="A306" s="3">
        <v>43830</v>
      </c>
      <c r="B306" s="422" t="s">
        <v>69</v>
      </c>
      <c r="C306" s="422" t="s">
        <v>27</v>
      </c>
      <c r="D306" t="s">
        <v>14</v>
      </c>
      <c r="F306" s="2">
        <v>60</v>
      </c>
      <c r="G306" s="2">
        <f t="shared" si="4"/>
        <v>45.199999999999932</v>
      </c>
    </row>
    <row r="307" spans="1:7" ht="15.75" hidden="1" customHeight="1">
      <c r="A307" s="3">
        <v>43830</v>
      </c>
      <c r="B307" s="422" t="s">
        <v>69</v>
      </c>
      <c r="C307" s="422" t="s">
        <v>27</v>
      </c>
      <c r="D307" t="s">
        <v>15</v>
      </c>
      <c r="F307" s="2">
        <v>5</v>
      </c>
      <c r="G307" s="2">
        <f t="shared" si="4"/>
        <v>40.199999999999932</v>
      </c>
    </row>
    <row r="308" spans="1:7" ht="15.75" hidden="1" customHeight="1">
      <c r="A308" s="3">
        <v>43855</v>
      </c>
      <c r="B308" s="422">
        <v>19671</v>
      </c>
      <c r="C308" s="422" t="s">
        <v>27</v>
      </c>
      <c r="D308" t="s">
        <v>12</v>
      </c>
      <c r="F308" s="2">
        <v>36.4</v>
      </c>
      <c r="G308" s="2">
        <f t="shared" si="4"/>
        <v>3.7999999999999332</v>
      </c>
    </row>
    <row r="309" spans="1:7" ht="15.75" hidden="1" customHeight="1">
      <c r="A309" s="3">
        <v>43855</v>
      </c>
      <c r="B309" s="422">
        <v>19671</v>
      </c>
      <c r="C309" s="422" t="s">
        <v>27</v>
      </c>
      <c r="D309" t="s">
        <v>13</v>
      </c>
      <c r="F309" s="2">
        <v>3.8</v>
      </c>
      <c r="G309" s="2">
        <f t="shared" si="4"/>
        <v>-6.6613381477509392E-14</v>
      </c>
    </row>
    <row r="310" spans="1:7" ht="15.75" hidden="1" customHeight="1">
      <c r="A310" s="3">
        <v>43861</v>
      </c>
      <c r="B310" s="421" t="s">
        <v>10</v>
      </c>
      <c r="C310" s="421" t="s">
        <v>11</v>
      </c>
      <c r="D310" t="s">
        <v>12</v>
      </c>
      <c r="E310" s="2">
        <v>39.5</v>
      </c>
      <c r="G310" s="2">
        <f t="shared" si="4"/>
        <v>39.499999999999936</v>
      </c>
    </row>
    <row r="311" spans="1:7" ht="15.75" hidden="1" customHeight="1">
      <c r="B311" s="422"/>
      <c r="C311" s="422"/>
      <c r="D311" t="s">
        <v>13</v>
      </c>
      <c r="E311" s="2">
        <v>3.6</v>
      </c>
      <c r="G311" s="2">
        <f t="shared" si="4"/>
        <v>43.099999999999937</v>
      </c>
    </row>
    <row r="312" spans="1:7" ht="15.75" hidden="1" customHeight="1">
      <c r="B312" s="422"/>
      <c r="C312" s="422"/>
      <c r="D312" t="s">
        <v>14</v>
      </c>
      <c r="E312" s="2">
        <v>60</v>
      </c>
      <c r="G312" s="2">
        <f t="shared" si="4"/>
        <v>103.09999999999994</v>
      </c>
    </row>
    <row r="313" spans="1:7" ht="15.75" hidden="1" customHeight="1">
      <c r="B313" s="422"/>
      <c r="C313" s="422"/>
      <c r="D313" t="s">
        <v>15</v>
      </c>
      <c r="E313" s="2">
        <v>5</v>
      </c>
      <c r="G313" s="2">
        <f t="shared" si="4"/>
        <v>108.09999999999994</v>
      </c>
    </row>
    <row r="314" spans="1:7" ht="15.75" hidden="1" customHeight="1">
      <c r="A314" s="3">
        <v>43861</v>
      </c>
      <c r="B314" s="422" t="s">
        <v>69</v>
      </c>
      <c r="C314" s="422" t="s">
        <v>11</v>
      </c>
      <c r="D314" t="s">
        <v>14</v>
      </c>
      <c r="F314" s="2">
        <v>60</v>
      </c>
      <c r="G314" s="2">
        <f t="shared" si="4"/>
        <v>48.099999999999937</v>
      </c>
    </row>
    <row r="315" spans="1:7" ht="15.75" hidden="1" customHeight="1">
      <c r="A315" s="3">
        <v>43861</v>
      </c>
      <c r="B315" s="422" t="s">
        <v>69</v>
      </c>
      <c r="C315" s="422" t="s">
        <v>11</v>
      </c>
      <c r="D315" t="s">
        <v>15</v>
      </c>
      <c r="F315" s="2">
        <v>5</v>
      </c>
      <c r="G315" s="2">
        <f t="shared" si="4"/>
        <v>43.099999999999937</v>
      </c>
    </row>
    <row r="316" spans="1:7" ht="15.75" hidden="1" customHeight="1">
      <c r="A316" s="3">
        <v>44063</v>
      </c>
      <c r="B316" s="422">
        <v>20225</v>
      </c>
      <c r="C316" s="422" t="s">
        <v>11</v>
      </c>
      <c r="D316" t="s">
        <v>12</v>
      </c>
      <c r="F316" s="2">
        <v>39.5</v>
      </c>
      <c r="G316" s="2">
        <f t="shared" si="4"/>
        <v>3.5999999999999375</v>
      </c>
    </row>
    <row r="317" spans="1:7" ht="15.75" hidden="1" customHeight="1">
      <c r="A317" s="3">
        <v>44063</v>
      </c>
      <c r="B317" s="422">
        <v>20225</v>
      </c>
      <c r="C317" s="422" t="s">
        <v>11</v>
      </c>
      <c r="D317" t="s">
        <v>13</v>
      </c>
      <c r="F317" s="2">
        <v>3.6</v>
      </c>
      <c r="G317" s="2">
        <f t="shared" si="4"/>
        <v>-6.2616578588858829E-14</v>
      </c>
    </row>
    <row r="318" spans="1:7" ht="15.75" hidden="1" customHeight="1">
      <c r="A318" s="3">
        <v>43890</v>
      </c>
      <c r="B318" s="421" t="s">
        <v>10</v>
      </c>
      <c r="C318" s="421" t="s">
        <v>17</v>
      </c>
      <c r="D318" t="s">
        <v>12</v>
      </c>
      <c r="E318" s="2">
        <v>41</v>
      </c>
      <c r="G318" s="2">
        <f t="shared" si="4"/>
        <v>40.999999999999936</v>
      </c>
    </row>
    <row r="319" spans="1:7" ht="15.75" hidden="1" customHeight="1">
      <c r="B319" s="422"/>
      <c r="C319" s="422"/>
      <c r="D319" t="s">
        <v>13</v>
      </c>
      <c r="E319" s="2">
        <v>3.8</v>
      </c>
      <c r="G319" s="2">
        <f t="shared" si="4"/>
        <v>44.799999999999933</v>
      </c>
    </row>
    <row r="320" spans="1:7" ht="15.75" hidden="1" customHeight="1">
      <c r="B320" s="422"/>
      <c r="C320" s="422"/>
      <c r="D320" t="s">
        <v>14</v>
      </c>
      <c r="E320" s="2">
        <v>58</v>
      </c>
      <c r="G320" s="2">
        <f t="shared" si="4"/>
        <v>102.79999999999993</v>
      </c>
    </row>
    <row r="321" spans="1:7" ht="15.75" hidden="1" customHeight="1">
      <c r="B321" s="422"/>
      <c r="C321" s="422"/>
      <c r="D321" t="s">
        <v>15</v>
      </c>
      <c r="E321" s="2">
        <v>5</v>
      </c>
      <c r="G321" s="2">
        <f t="shared" si="4"/>
        <v>107.79999999999993</v>
      </c>
    </row>
    <row r="322" spans="1:7" ht="15.75" hidden="1" customHeight="1">
      <c r="A322" s="3">
        <v>43890</v>
      </c>
      <c r="B322" s="422" t="s">
        <v>69</v>
      </c>
      <c r="C322" s="422" t="s">
        <v>17</v>
      </c>
      <c r="D322" t="s">
        <v>14</v>
      </c>
      <c r="F322" s="2">
        <v>58</v>
      </c>
      <c r="G322" s="2">
        <f t="shared" si="4"/>
        <v>49.799999999999926</v>
      </c>
    </row>
    <row r="323" spans="1:7" ht="15.75" hidden="1" customHeight="1">
      <c r="A323" s="3">
        <v>43890</v>
      </c>
      <c r="B323" s="422" t="s">
        <v>69</v>
      </c>
      <c r="C323" s="422" t="s">
        <v>17</v>
      </c>
      <c r="D323" t="s">
        <v>29</v>
      </c>
      <c r="F323" s="2">
        <v>5</v>
      </c>
      <c r="G323" s="2">
        <f t="shared" si="4"/>
        <v>44.799999999999926</v>
      </c>
    </row>
    <row r="324" spans="1:7" ht="15.75" hidden="1" customHeight="1">
      <c r="A324" s="3">
        <v>44063</v>
      </c>
      <c r="B324" s="422">
        <v>20225</v>
      </c>
      <c r="C324" s="422" t="s">
        <v>17</v>
      </c>
      <c r="D324" t="s">
        <v>12</v>
      </c>
      <c r="F324" s="2">
        <v>41</v>
      </c>
      <c r="G324" s="2">
        <f t="shared" si="4"/>
        <v>3.7999999999999261</v>
      </c>
    </row>
    <row r="325" spans="1:7" ht="15.75" hidden="1" customHeight="1">
      <c r="A325" s="3">
        <v>44063</v>
      </c>
      <c r="B325" s="422">
        <v>20225</v>
      </c>
      <c r="C325" s="422" t="s">
        <v>17</v>
      </c>
      <c r="D325" t="s">
        <v>13</v>
      </c>
      <c r="F325" s="2">
        <v>3.8</v>
      </c>
      <c r="G325" s="2">
        <f t="shared" si="4"/>
        <v>-7.3718808835110394E-14</v>
      </c>
    </row>
    <row r="326" spans="1:7" ht="15.75" hidden="1" customHeight="1">
      <c r="A326" s="3">
        <v>43921</v>
      </c>
      <c r="B326" s="421" t="s">
        <v>10</v>
      </c>
      <c r="C326" s="421" t="s">
        <v>18</v>
      </c>
      <c r="D326" t="s">
        <v>12</v>
      </c>
      <c r="E326" s="2">
        <v>33.700000000000003</v>
      </c>
      <c r="G326" s="2">
        <f>+G325+E326-F326</f>
        <v>33.699999999999932</v>
      </c>
    </row>
    <row r="327" spans="1:7" ht="15.75" hidden="1" customHeight="1">
      <c r="B327" s="422"/>
      <c r="C327" s="422"/>
      <c r="D327" t="s">
        <v>13</v>
      </c>
      <c r="E327" s="2">
        <v>3.9</v>
      </c>
      <c r="G327" s="2">
        <f t="shared" si="4"/>
        <v>37.59999999999993</v>
      </c>
    </row>
    <row r="328" spans="1:7" ht="15.75" hidden="1" customHeight="1">
      <c r="B328" s="422"/>
      <c r="C328" s="422"/>
      <c r="D328" t="s">
        <v>14</v>
      </c>
      <c r="E328" s="2">
        <v>60</v>
      </c>
      <c r="G328" s="2">
        <f>+G327+E328-F328</f>
        <v>97.599999999999937</v>
      </c>
    </row>
    <row r="329" spans="1:7" ht="15.75" hidden="1" customHeight="1">
      <c r="B329" s="422"/>
      <c r="C329" s="422"/>
      <c r="D329" t="s">
        <v>15</v>
      </c>
      <c r="E329" s="2">
        <v>5</v>
      </c>
      <c r="G329" s="2">
        <f t="shared" si="4"/>
        <v>102.59999999999994</v>
      </c>
    </row>
    <row r="330" spans="1:7" ht="15.75" hidden="1" customHeight="1">
      <c r="A330" s="3">
        <v>43921</v>
      </c>
      <c r="B330" s="422" t="s">
        <v>69</v>
      </c>
      <c r="C330" s="422" t="s">
        <v>18</v>
      </c>
      <c r="D330" t="s">
        <v>14</v>
      </c>
      <c r="F330" s="2">
        <v>26</v>
      </c>
      <c r="G330" s="2">
        <f t="shared" si="4"/>
        <v>76.599999999999937</v>
      </c>
    </row>
    <row r="331" spans="1:7" ht="15.75" hidden="1" customHeight="1">
      <c r="A331" s="3">
        <v>44063</v>
      </c>
      <c r="B331" s="422">
        <v>20225</v>
      </c>
      <c r="C331" s="422" t="s">
        <v>18</v>
      </c>
      <c r="D331" t="s">
        <v>12</v>
      </c>
      <c r="F331" s="2">
        <v>33.700000000000003</v>
      </c>
      <c r="G331" s="2">
        <f t="shared" si="4"/>
        <v>42.899999999999935</v>
      </c>
    </row>
    <row r="332" spans="1:7" ht="15.75" hidden="1" customHeight="1">
      <c r="A332" s="3">
        <v>44063</v>
      </c>
      <c r="B332" s="422">
        <v>20225</v>
      </c>
      <c r="C332" s="422" t="s">
        <v>18</v>
      </c>
      <c r="D332" t="s">
        <v>13</v>
      </c>
      <c r="F332" s="2">
        <v>3.9</v>
      </c>
      <c r="G332" s="2">
        <f t="shared" si="4"/>
        <v>38.999999999999936</v>
      </c>
    </row>
    <row r="333" spans="1:7" ht="15.75" hidden="1" customHeight="1">
      <c r="A333" s="3">
        <v>44063</v>
      </c>
      <c r="B333" s="422">
        <v>20225</v>
      </c>
      <c r="C333" s="422" t="s">
        <v>18</v>
      </c>
      <c r="D333" t="s">
        <v>14</v>
      </c>
      <c r="F333" s="2">
        <v>34</v>
      </c>
      <c r="G333" s="2">
        <f t="shared" si="4"/>
        <v>4.9999999999999361</v>
      </c>
    </row>
    <row r="334" spans="1:7" ht="15.75" hidden="1" customHeight="1">
      <c r="A334" s="3">
        <v>44063</v>
      </c>
      <c r="B334" s="422">
        <v>20225</v>
      </c>
      <c r="C334" s="422" t="s">
        <v>18</v>
      </c>
      <c r="D334" t="s">
        <v>15</v>
      </c>
      <c r="F334" s="2">
        <v>5</v>
      </c>
      <c r="G334" s="2">
        <f t="shared" si="4"/>
        <v>-6.3948846218409017E-14</v>
      </c>
    </row>
    <row r="335" spans="1:7" ht="15.75" hidden="1" customHeight="1">
      <c r="A335" s="3">
        <v>43951</v>
      </c>
      <c r="B335" s="421" t="s">
        <v>10</v>
      </c>
      <c r="C335" s="421" t="s">
        <v>19</v>
      </c>
      <c r="D335" t="s">
        <v>12</v>
      </c>
      <c r="E335" s="2">
        <v>13.1</v>
      </c>
      <c r="G335" s="2">
        <f t="shared" si="4"/>
        <v>13.099999999999936</v>
      </c>
    </row>
    <row r="336" spans="1:7" ht="15.75" hidden="1" customHeight="1">
      <c r="B336" s="422"/>
      <c r="C336" s="422"/>
      <c r="D336" t="s">
        <v>13</v>
      </c>
      <c r="E336" s="2">
        <v>4.5999999999999996</v>
      </c>
      <c r="G336" s="2">
        <f t="shared" si="4"/>
        <v>17.699999999999935</v>
      </c>
    </row>
    <row r="337" spans="1:7" ht="15.75" hidden="1" customHeight="1">
      <c r="B337" s="422"/>
      <c r="C337" s="422"/>
      <c r="D337" t="s">
        <v>14</v>
      </c>
      <c r="E337" s="2">
        <v>60</v>
      </c>
      <c r="G337" s="2">
        <f t="shared" si="4"/>
        <v>77.699999999999932</v>
      </c>
    </row>
    <row r="338" spans="1:7" ht="15.75" hidden="1" customHeight="1">
      <c r="B338" s="422"/>
      <c r="C338" s="422"/>
      <c r="D338" t="s">
        <v>29</v>
      </c>
      <c r="E338" s="2">
        <v>5</v>
      </c>
      <c r="G338" s="2">
        <f t="shared" si="4"/>
        <v>82.699999999999932</v>
      </c>
    </row>
    <row r="339" spans="1:7" ht="15.75" hidden="1" customHeight="1">
      <c r="A339" s="3">
        <v>44063</v>
      </c>
      <c r="B339" s="422">
        <v>20225</v>
      </c>
      <c r="C339" s="422" t="s">
        <v>19</v>
      </c>
      <c r="D339" t="s">
        <v>12</v>
      </c>
      <c r="F339" s="2">
        <v>12.2</v>
      </c>
      <c r="G339" s="2">
        <f t="shared" si="4"/>
        <v>70.499999999999929</v>
      </c>
    </row>
    <row r="340" spans="1:7" ht="15.75" hidden="1" customHeight="1">
      <c r="A340" s="3">
        <v>44063</v>
      </c>
      <c r="B340" s="422">
        <v>20225</v>
      </c>
      <c r="C340" s="422" t="s">
        <v>19</v>
      </c>
      <c r="D340" t="s">
        <v>13</v>
      </c>
      <c r="F340" s="2">
        <v>3.8</v>
      </c>
      <c r="G340" s="2">
        <f t="shared" si="4"/>
        <v>66.699999999999932</v>
      </c>
    </row>
    <row r="341" spans="1:7" ht="15.75" hidden="1" customHeight="1">
      <c r="A341" s="3">
        <v>44063</v>
      </c>
      <c r="B341" s="422">
        <v>20225</v>
      </c>
      <c r="C341" s="422" t="s">
        <v>19</v>
      </c>
      <c r="D341" t="s">
        <v>14</v>
      </c>
      <c r="F341" s="2">
        <v>60</v>
      </c>
      <c r="G341" s="2">
        <f t="shared" si="4"/>
        <v>6.6999999999999318</v>
      </c>
    </row>
    <row r="342" spans="1:7" ht="15.75" hidden="1" customHeight="1">
      <c r="A342" s="3">
        <v>44063</v>
      </c>
      <c r="B342" s="422">
        <v>20225</v>
      </c>
      <c r="C342" s="422" t="s">
        <v>19</v>
      </c>
      <c r="D342" t="s">
        <v>15</v>
      </c>
      <c r="F342" s="2">
        <v>5</v>
      </c>
      <c r="G342" s="2">
        <f t="shared" si="4"/>
        <v>1.6999999999999318</v>
      </c>
    </row>
    <row r="343" spans="1:7" ht="15.75" hidden="1" customHeight="1">
      <c r="A343" s="3">
        <v>44155</v>
      </c>
      <c r="B343" s="422">
        <v>20819</v>
      </c>
      <c r="C343" s="422" t="s">
        <v>19</v>
      </c>
      <c r="D343" t="s">
        <v>12</v>
      </c>
      <c r="F343" s="2">
        <v>0.9</v>
      </c>
      <c r="G343" s="2">
        <f t="shared" si="4"/>
        <v>0.79999999999993177</v>
      </c>
    </row>
    <row r="344" spans="1:7" ht="15.75" hidden="1" customHeight="1">
      <c r="A344" s="3">
        <v>44155</v>
      </c>
      <c r="B344" s="422">
        <v>20819</v>
      </c>
      <c r="C344" s="422" t="s">
        <v>19</v>
      </c>
      <c r="D344" t="s">
        <v>13</v>
      </c>
      <c r="F344" s="2">
        <v>0.8</v>
      </c>
      <c r="G344" s="2">
        <f t="shared" si="4"/>
        <v>-6.8278716014447127E-14</v>
      </c>
    </row>
    <row r="345" spans="1:7" ht="15.75" hidden="1" customHeight="1">
      <c r="A345" s="3">
        <v>43981</v>
      </c>
      <c r="B345" s="421" t="s">
        <v>10</v>
      </c>
      <c r="C345" s="421" t="s">
        <v>20</v>
      </c>
      <c r="D345" t="s">
        <v>12</v>
      </c>
      <c r="E345" s="2">
        <v>12.1</v>
      </c>
      <c r="G345" s="2">
        <f t="shared" si="4"/>
        <v>12.099999999999932</v>
      </c>
    </row>
    <row r="346" spans="1:7" ht="15.75" hidden="1" customHeight="1">
      <c r="B346" s="422"/>
      <c r="C346" s="422"/>
      <c r="D346" t="s">
        <v>13</v>
      </c>
      <c r="E346" s="2">
        <v>2.5</v>
      </c>
      <c r="G346" s="2">
        <f t="shared" si="4"/>
        <v>14.599999999999932</v>
      </c>
    </row>
    <row r="347" spans="1:7" ht="15.75" hidden="1" customHeight="1">
      <c r="B347" s="422"/>
      <c r="C347" s="422"/>
      <c r="D347" t="s">
        <v>14</v>
      </c>
      <c r="E347" s="2">
        <v>60</v>
      </c>
      <c r="G347" s="2">
        <f t="shared" si="4"/>
        <v>74.599999999999937</v>
      </c>
    </row>
    <row r="348" spans="1:7" ht="15.75" hidden="1" customHeight="1">
      <c r="B348" s="422"/>
      <c r="C348" s="422"/>
      <c r="D348" t="s">
        <v>29</v>
      </c>
      <c r="E348" s="2">
        <v>5</v>
      </c>
      <c r="G348" s="2">
        <f t="shared" si="4"/>
        <v>79.599999999999937</v>
      </c>
    </row>
    <row r="349" spans="1:7" ht="15.75" hidden="1" customHeight="1">
      <c r="A349" s="3">
        <v>44063</v>
      </c>
      <c r="B349" s="422">
        <v>20226</v>
      </c>
      <c r="C349" s="422" t="s">
        <v>20</v>
      </c>
      <c r="D349" t="s">
        <v>12</v>
      </c>
      <c r="F349" s="2">
        <v>12.1</v>
      </c>
      <c r="G349" s="2">
        <f t="shared" si="4"/>
        <v>67.499999999999943</v>
      </c>
    </row>
    <row r="350" spans="1:7" ht="15.75" hidden="1" customHeight="1">
      <c r="A350" s="3">
        <v>44063</v>
      </c>
      <c r="B350" s="422">
        <v>20226</v>
      </c>
      <c r="C350" s="422" t="s">
        <v>20</v>
      </c>
      <c r="D350" t="s">
        <v>13</v>
      </c>
      <c r="F350" s="2">
        <v>2.5</v>
      </c>
      <c r="G350" s="2">
        <f t="shared" ref="G350:G352" si="5">+G349+E350-F350</f>
        <v>64.999999999999943</v>
      </c>
    </row>
    <row r="351" spans="1:7" ht="15.75" hidden="1" customHeight="1">
      <c r="A351" s="3">
        <v>44063</v>
      </c>
      <c r="B351" s="422">
        <v>20226</v>
      </c>
      <c r="C351" s="422" t="s">
        <v>20</v>
      </c>
      <c r="D351" t="s">
        <v>14</v>
      </c>
      <c r="F351" s="2">
        <v>60</v>
      </c>
      <c r="G351" s="2">
        <f t="shared" si="5"/>
        <v>4.9999999999999432</v>
      </c>
    </row>
    <row r="352" spans="1:7" ht="15.75" hidden="1" customHeight="1">
      <c r="A352" s="3">
        <v>44063</v>
      </c>
      <c r="B352" s="422">
        <v>20226</v>
      </c>
      <c r="C352" s="422" t="s">
        <v>20</v>
      </c>
      <c r="D352" t="s">
        <v>29</v>
      </c>
      <c r="F352" s="2">
        <v>5</v>
      </c>
      <c r="G352" s="6">
        <f t="shared" si="5"/>
        <v>-5.6843418860808015E-14</v>
      </c>
    </row>
    <row r="353" spans="1:9" ht="15.75" hidden="1" customHeight="1">
      <c r="A353" s="3">
        <v>44012</v>
      </c>
      <c r="B353" s="421" t="s">
        <v>10</v>
      </c>
      <c r="C353" s="421" t="s">
        <v>21</v>
      </c>
      <c r="D353" t="s">
        <v>12</v>
      </c>
      <c r="E353" s="2">
        <v>10.6</v>
      </c>
      <c r="G353" s="2">
        <f>+G352+E353-F353</f>
        <v>10.599999999999943</v>
      </c>
    </row>
    <row r="354" spans="1:9" ht="15.75" hidden="1" customHeight="1">
      <c r="B354" s="422"/>
      <c r="C354" s="422"/>
      <c r="D354" t="s">
        <v>13</v>
      </c>
      <c r="E354" s="2">
        <v>1.2</v>
      </c>
      <c r="G354" s="2">
        <f t="shared" ref="G354:G431" si="6">+G353+E354-F354</f>
        <v>11.799999999999942</v>
      </c>
    </row>
    <row r="355" spans="1:9" ht="15.75" hidden="1" customHeight="1">
      <c r="B355" s="422"/>
      <c r="C355" s="422"/>
      <c r="D355" t="s">
        <v>14</v>
      </c>
      <c r="E355" s="2">
        <v>60</v>
      </c>
      <c r="G355" s="2">
        <f t="shared" si="6"/>
        <v>71.79999999999994</v>
      </c>
    </row>
    <row r="356" spans="1:9" ht="15.75" hidden="1" customHeight="1">
      <c r="B356" s="422"/>
      <c r="C356" s="422"/>
      <c r="D356" t="s">
        <v>29</v>
      </c>
      <c r="E356" s="2">
        <v>5</v>
      </c>
      <c r="G356" s="2">
        <f t="shared" si="6"/>
        <v>76.79999999999994</v>
      </c>
    </row>
    <row r="357" spans="1:9" ht="15.75" hidden="1" customHeight="1">
      <c r="B357" s="422"/>
      <c r="C357" s="422"/>
      <c r="D357" s="62" t="s">
        <v>32</v>
      </c>
      <c r="E357" s="2">
        <v>10</v>
      </c>
      <c r="G357" s="2">
        <f t="shared" si="6"/>
        <v>86.79999999999994</v>
      </c>
    </row>
    <row r="358" spans="1:9" ht="15.75" hidden="1" customHeight="1">
      <c r="B358" s="422"/>
      <c r="C358" s="422"/>
      <c r="D358" s="62" t="s">
        <v>72</v>
      </c>
      <c r="E358" s="2">
        <v>10</v>
      </c>
      <c r="G358" s="2">
        <f t="shared" si="6"/>
        <v>96.79999999999994</v>
      </c>
    </row>
    <row r="359" spans="1:9" ht="15.75" hidden="1" customHeight="1">
      <c r="A359" s="3">
        <v>44063</v>
      </c>
      <c r="B359" s="422">
        <v>20226</v>
      </c>
      <c r="C359" s="422" t="s">
        <v>21</v>
      </c>
      <c r="D359" t="s">
        <v>12</v>
      </c>
      <c r="F359" s="2">
        <v>10.6</v>
      </c>
      <c r="G359" s="2">
        <f t="shared" si="6"/>
        <v>86.199999999999946</v>
      </c>
    </row>
    <row r="360" spans="1:9" hidden="1">
      <c r="A360" s="3">
        <v>44063</v>
      </c>
      <c r="B360" s="422">
        <v>20226</v>
      </c>
      <c r="C360" s="422" t="s">
        <v>21</v>
      </c>
      <c r="D360" t="s">
        <v>13</v>
      </c>
      <c r="F360" s="2">
        <v>1.2</v>
      </c>
      <c r="G360" s="2">
        <f t="shared" si="6"/>
        <v>84.999999999999943</v>
      </c>
      <c r="H360" s="5"/>
      <c r="I360" s="5"/>
    </row>
    <row r="361" spans="1:9" hidden="1">
      <c r="A361" s="3">
        <v>44063</v>
      </c>
      <c r="B361" s="422">
        <v>20226</v>
      </c>
      <c r="C361" s="422" t="s">
        <v>21</v>
      </c>
      <c r="D361" t="s">
        <v>14</v>
      </c>
      <c r="F361" s="2">
        <v>60</v>
      </c>
      <c r="G361" s="2">
        <f t="shared" si="6"/>
        <v>24.999999999999943</v>
      </c>
    </row>
    <row r="362" spans="1:9" hidden="1">
      <c r="A362" s="3">
        <v>44063</v>
      </c>
      <c r="B362" s="422">
        <v>20226</v>
      </c>
      <c r="C362" s="422" t="s">
        <v>21</v>
      </c>
      <c r="D362" t="s">
        <v>29</v>
      </c>
      <c r="F362" s="2">
        <v>5</v>
      </c>
      <c r="G362" s="2">
        <f t="shared" si="6"/>
        <v>19.999999999999943</v>
      </c>
    </row>
    <row r="363" spans="1:9" hidden="1">
      <c r="A363" s="3">
        <v>44511</v>
      </c>
      <c r="B363" s="422">
        <v>23755</v>
      </c>
      <c r="C363" s="422" t="s">
        <v>21</v>
      </c>
      <c r="D363" s="62" t="s">
        <v>32</v>
      </c>
      <c r="F363" s="2">
        <v>10</v>
      </c>
      <c r="G363" s="2">
        <f t="shared" si="6"/>
        <v>9.9999999999999432</v>
      </c>
    </row>
    <row r="364" spans="1:9" hidden="1">
      <c r="A364" s="3">
        <v>44511</v>
      </c>
      <c r="B364" s="422">
        <v>23755</v>
      </c>
      <c r="C364" s="422" t="s">
        <v>21</v>
      </c>
      <c r="D364" s="62" t="s">
        <v>72</v>
      </c>
      <c r="F364" s="2">
        <v>10</v>
      </c>
      <c r="G364" s="2">
        <f t="shared" si="6"/>
        <v>-5.6843418860808015E-14</v>
      </c>
    </row>
    <row r="365" spans="1:9" hidden="1">
      <c r="A365" s="3">
        <v>44043</v>
      </c>
      <c r="B365" s="421" t="s">
        <v>10</v>
      </c>
      <c r="C365" s="421" t="s">
        <v>22</v>
      </c>
      <c r="D365" t="s">
        <v>12</v>
      </c>
      <c r="E365" s="2">
        <v>30.6</v>
      </c>
      <c r="G365" s="2">
        <f t="shared" si="6"/>
        <v>30.599999999999945</v>
      </c>
    </row>
    <row r="366" spans="1:9" hidden="1">
      <c r="B366" s="422"/>
      <c r="C366" s="422"/>
      <c r="D366" t="s">
        <v>13</v>
      </c>
      <c r="E366" s="2">
        <v>5</v>
      </c>
      <c r="G366" s="2">
        <f t="shared" si="6"/>
        <v>35.599999999999945</v>
      </c>
    </row>
    <row r="367" spans="1:9" hidden="1">
      <c r="B367" s="422"/>
      <c r="C367" s="422"/>
      <c r="D367" t="s">
        <v>14</v>
      </c>
      <c r="E367" s="2">
        <v>60</v>
      </c>
      <c r="G367" s="2">
        <f t="shared" si="6"/>
        <v>95.599999999999937</v>
      </c>
    </row>
    <row r="368" spans="1:9" hidden="1">
      <c r="B368" s="422"/>
      <c r="C368" s="422"/>
      <c r="D368" t="s">
        <v>29</v>
      </c>
      <c r="E368" s="2">
        <v>5</v>
      </c>
      <c r="G368" s="2">
        <f t="shared" si="6"/>
        <v>100.59999999999994</v>
      </c>
    </row>
    <row r="369" spans="1:7" hidden="1">
      <c r="A369" s="3">
        <v>44155</v>
      </c>
      <c r="B369" s="422">
        <v>20819</v>
      </c>
      <c r="C369" s="422" t="s">
        <v>22</v>
      </c>
      <c r="D369" t="s">
        <v>12</v>
      </c>
      <c r="F369" s="2">
        <v>30.6</v>
      </c>
      <c r="G369" s="2">
        <f t="shared" si="6"/>
        <v>69.999999999999943</v>
      </c>
    </row>
    <row r="370" spans="1:7" hidden="1">
      <c r="A370" s="3">
        <v>44155</v>
      </c>
      <c r="B370" s="422">
        <v>20819</v>
      </c>
      <c r="C370" s="422" t="s">
        <v>22</v>
      </c>
      <c r="D370" t="s">
        <v>13</v>
      </c>
      <c r="F370" s="2">
        <v>5</v>
      </c>
      <c r="G370" s="2">
        <f t="shared" si="6"/>
        <v>64.999999999999943</v>
      </c>
    </row>
    <row r="371" spans="1:7" hidden="1">
      <c r="A371" s="3">
        <v>44511</v>
      </c>
      <c r="B371" s="422">
        <v>23755</v>
      </c>
      <c r="C371" s="422" t="s">
        <v>22</v>
      </c>
      <c r="D371" t="s">
        <v>14</v>
      </c>
      <c r="F371" s="2">
        <v>60</v>
      </c>
      <c r="G371" s="2">
        <f t="shared" si="6"/>
        <v>4.9999999999999432</v>
      </c>
    </row>
    <row r="372" spans="1:7" hidden="1">
      <c r="A372" s="3">
        <v>44511</v>
      </c>
      <c r="B372" s="422">
        <v>23755</v>
      </c>
      <c r="C372" s="422" t="s">
        <v>22</v>
      </c>
      <c r="D372" t="s">
        <v>29</v>
      </c>
      <c r="F372" s="2">
        <v>5</v>
      </c>
      <c r="G372" s="2">
        <f t="shared" si="6"/>
        <v>-5.6843418860808015E-14</v>
      </c>
    </row>
    <row r="373" spans="1:7" hidden="1">
      <c r="A373" s="3">
        <v>44074</v>
      </c>
      <c r="B373" s="421" t="s">
        <v>10</v>
      </c>
      <c r="C373" s="421" t="s">
        <v>23</v>
      </c>
      <c r="D373" t="s">
        <v>12</v>
      </c>
      <c r="E373" s="2">
        <v>29.4</v>
      </c>
      <c r="G373" s="2">
        <f t="shared" si="6"/>
        <v>29.399999999999942</v>
      </c>
    </row>
    <row r="374" spans="1:7" hidden="1">
      <c r="B374" s="422"/>
      <c r="C374" s="422"/>
      <c r="D374" t="s">
        <v>13</v>
      </c>
      <c r="E374" s="2">
        <v>3.5</v>
      </c>
      <c r="G374" s="2">
        <f t="shared" si="6"/>
        <v>32.899999999999942</v>
      </c>
    </row>
    <row r="375" spans="1:7" hidden="1">
      <c r="B375" s="422"/>
      <c r="C375" s="422"/>
      <c r="D375" t="s">
        <v>14</v>
      </c>
      <c r="E375" s="2">
        <v>60</v>
      </c>
      <c r="G375" s="2">
        <f t="shared" si="6"/>
        <v>92.899999999999949</v>
      </c>
    </row>
    <row r="376" spans="1:7" hidden="1">
      <c r="B376" s="422"/>
      <c r="C376" s="422"/>
      <c r="D376" t="s">
        <v>29</v>
      </c>
      <c r="E376" s="2">
        <v>5</v>
      </c>
      <c r="G376" s="2">
        <f t="shared" si="6"/>
        <v>97.899999999999949</v>
      </c>
    </row>
    <row r="377" spans="1:7" hidden="1">
      <c r="B377" s="422"/>
      <c r="C377" s="422"/>
      <c r="D377" t="s">
        <v>33</v>
      </c>
      <c r="E377" s="2">
        <v>15</v>
      </c>
      <c r="G377" s="2">
        <f t="shared" si="6"/>
        <v>112.89999999999995</v>
      </c>
    </row>
    <row r="378" spans="1:7" hidden="1">
      <c r="A378" s="3">
        <v>44155</v>
      </c>
      <c r="B378" s="422">
        <v>20819</v>
      </c>
      <c r="C378" s="422" t="s">
        <v>23</v>
      </c>
      <c r="D378" t="s">
        <v>12</v>
      </c>
      <c r="F378" s="2">
        <v>29.4</v>
      </c>
      <c r="G378" s="2">
        <f t="shared" si="6"/>
        <v>83.499999999999943</v>
      </c>
    </row>
    <row r="379" spans="1:7" hidden="1">
      <c r="A379" s="3">
        <v>44155</v>
      </c>
      <c r="B379" s="422">
        <v>20819</v>
      </c>
      <c r="C379" s="422" t="s">
        <v>23</v>
      </c>
      <c r="D379" t="s">
        <v>13</v>
      </c>
      <c r="F379" s="2">
        <v>3.5</v>
      </c>
      <c r="G379" s="2">
        <f t="shared" si="6"/>
        <v>79.999999999999943</v>
      </c>
    </row>
    <row r="380" spans="1:7" hidden="1">
      <c r="A380" s="3">
        <v>44511</v>
      </c>
      <c r="B380" s="422">
        <v>23755</v>
      </c>
      <c r="C380" s="422" t="s">
        <v>23</v>
      </c>
      <c r="D380" t="s">
        <v>14</v>
      </c>
      <c r="F380" s="2">
        <v>60</v>
      </c>
      <c r="G380" s="2">
        <f t="shared" si="6"/>
        <v>19.999999999999943</v>
      </c>
    </row>
    <row r="381" spans="1:7" hidden="1">
      <c r="A381" s="3">
        <v>44511</v>
      </c>
      <c r="B381" s="422">
        <v>23755</v>
      </c>
      <c r="C381" s="422" t="s">
        <v>23</v>
      </c>
      <c r="D381" t="s">
        <v>29</v>
      </c>
      <c r="F381" s="2">
        <v>5</v>
      </c>
      <c r="G381" s="2">
        <f t="shared" si="6"/>
        <v>14.999999999999943</v>
      </c>
    </row>
    <row r="382" spans="1:7" hidden="1">
      <c r="A382" s="3">
        <v>44511</v>
      </c>
      <c r="B382" s="422">
        <v>23755</v>
      </c>
      <c r="C382" s="422" t="s">
        <v>23</v>
      </c>
      <c r="D382" t="s">
        <v>33</v>
      </c>
      <c r="F382" s="2">
        <v>15</v>
      </c>
      <c r="G382" s="2">
        <f t="shared" si="6"/>
        <v>-5.6843418860808015E-14</v>
      </c>
    </row>
    <row r="383" spans="1:7" hidden="1">
      <c r="A383" s="3">
        <v>44104</v>
      </c>
      <c r="B383" s="421" t="s">
        <v>10</v>
      </c>
      <c r="C383" s="421" t="s">
        <v>24</v>
      </c>
      <c r="D383" t="s">
        <v>12</v>
      </c>
      <c r="E383" s="2">
        <v>23.7</v>
      </c>
      <c r="G383" s="2">
        <f t="shared" si="6"/>
        <v>23.699999999999942</v>
      </c>
    </row>
    <row r="384" spans="1:7" hidden="1">
      <c r="B384" s="422"/>
      <c r="C384" s="422"/>
      <c r="D384" t="s">
        <v>13</v>
      </c>
      <c r="E384" s="2">
        <v>4.0999999999999996</v>
      </c>
      <c r="G384" s="2">
        <f t="shared" si="6"/>
        <v>27.79999999999994</v>
      </c>
    </row>
    <row r="385" spans="1:7" hidden="1">
      <c r="B385" s="422"/>
      <c r="C385" s="422"/>
      <c r="D385" t="s">
        <v>14</v>
      </c>
      <c r="E385" s="2">
        <v>60</v>
      </c>
      <c r="G385" s="2">
        <f t="shared" si="6"/>
        <v>87.79999999999994</v>
      </c>
    </row>
    <row r="386" spans="1:7" hidden="1">
      <c r="B386" s="422"/>
      <c r="C386" s="422"/>
      <c r="D386" t="s">
        <v>29</v>
      </c>
      <c r="E386" s="2">
        <v>5</v>
      </c>
      <c r="G386" s="2">
        <f t="shared" si="6"/>
        <v>92.79999999999994</v>
      </c>
    </row>
    <row r="387" spans="1:7" hidden="1">
      <c r="B387" s="422"/>
      <c r="C387" s="422"/>
      <c r="D387" t="s">
        <v>33</v>
      </c>
      <c r="E387" s="2">
        <v>8.5</v>
      </c>
      <c r="G387" s="2">
        <f t="shared" si="6"/>
        <v>101.29999999999994</v>
      </c>
    </row>
    <row r="388" spans="1:7" hidden="1">
      <c r="A388" s="3">
        <v>44198</v>
      </c>
      <c r="B388" s="422">
        <v>21304</v>
      </c>
      <c r="C388" s="422" t="s">
        <v>24</v>
      </c>
      <c r="D388" t="s">
        <v>12</v>
      </c>
      <c r="F388" s="2">
        <v>23.7</v>
      </c>
      <c r="G388" s="2">
        <f t="shared" si="6"/>
        <v>77.599999999999937</v>
      </c>
    </row>
    <row r="389" spans="1:7" hidden="1">
      <c r="A389" s="3">
        <v>44198</v>
      </c>
      <c r="B389" s="422">
        <v>21304</v>
      </c>
      <c r="C389" s="422" t="s">
        <v>24</v>
      </c>
      <c r="D389" t="s">
        <v>13</v>
      </c>
      <c r="F389" s="2">
        <v>4.0999999999999996</v>
      </c>
      <c r="G389" s="2">
        <f t="shared" si="6"/>
        <v>73.499999999999943</v>
      </c>
    </row>
    <row r="390" spans="1:7" hidden="1">
      <c r="A390" s="3">
        <v>44511</v>
      </c>
      <c r="B390" s="422">
        <v>23755</v>
      </c>
      <c r="C390" s="422" t="s">
        <v>24</v>
      </c>
      <c r="D390" t="s">
        <v>14</v>
      </c>
      <c r="F390" s="2">
        <v>60</v>
      </c>
      <c r="G390" s="2">
        <f t="shared" si="6"/>
        <v>13.499999999999943</v>
      </c>
    </row>
    <row r="391" spans="1:7" hidden="1">
      <c r="A391" s="3">
        <v>44511</v>
      </c>
      <c r="B391" s="422">
        <v>23755</v>
      </c>
      <c r="C391" s="422" t="s">
        <v>24</v>
      </c>
      <c r="D391" t="s">
        <v>29</v>
      </c>
      <c r="F391" s="2">
        <v>5</v>
      </c>
      <c r="G391" s="2">
        <f t="shared" si="6"/>
        <v>8.4999999999999432</v>
      </c>
    </row>
    <row r="392" spans="1:7" hidden="1">
      <c r="A392" s="3">
        <v>44511</v>
      </c>
      <c r="B392" s="422">
        <v>23755</v>
      </c>
      <c r="C392" s="422" t="s">
        <v>24</v>
      </c>
      <c r="D392" t="s">
        <v>33</v>
      </c>
      <c r="F392" s="2">
        <v>8.5</v>
      </c>
      <c r="G392" s="2">
        <f t="shared" si="6"/>
        <v>-5.6843418860808015E-14</v>
      </c>
    </row>
    <row r="393" spans="1:7" hidden="1">
      <c r="A393" s="3">
        <v>44135</v>
      </c>
      <c r="B393" s="421" t="s">
        <v>10</v>
      </c>
      <c r="C393" s="421" t="s">
        <v>25</v>
      </c>
      <c r="D393" t="s">
        <v>12</v>
      </c>
      <c r="E393" s="2">
        <v>10.4</v>
      </c>
      <c r="G393" s="2">
        <f t="shared" si="6"/>
        <v>10.399999999999944</v>
      </c>
    </row>
    <row r="394" spans="1:7" hidden="1">
      <c r="B394" s="422"/>
      <c r="C394" s="422"/>
      <c r="D394" t="s">
        <v>13</v>
      </c>
      <c r="E394" s="2">
        <v>4.3</v>
      </c>
      <c r="G394" s="2">
        <f t="shared" si="6"/>
        <v>14.699999999999942</v>
      </c>
    </row>
    <row r="395" spans="1:7" hidden="1">
      <c r="B395" s="422"/>
      <c r="C395" s="422"/>
      <c r="D395" t="s">
        <v>14</v>
      </c>
      <c r="E395" s="2">
        <v>60</v>
      </c>
      <c r="G395" s="2">
        <f t="shared" si="6"/>
        <v>74.699999999999946</v>
      </c>
    </row>
    <row r="396" spans="1:7" hidden="1">
      <c r="B396" s="422"/>
      <c r="C396" s="422"/>
      <c r="D396" t="s">
        <v>29</v>
      </c>
      <c r="E396" s="2">
        <v>5</v>
      </c>
      <c r="G396" s="2">
        <f t="shared" si="6"/>
        <v>79.699999999999946</v>
      </c>
    </row>
    <row r="397" spans="1:7" hidden="1">
      <c r="B397" s="422"/>
      <c r="C397" s="422"/>
      <c r="D397" s="62" t="s">
        <v>36</v>
      </c>
      <c r="E397" s="2">
        <v>10</v>
      </c>
      <c r="G397" s="2">
        <f t="shared" si="6"/>
        <v>89.699999999999946</v>
      </c>
    </row>
    <row r="398" spans="1:7" hidden="1">
      <c r="B398" s="422"/>
      <c r="C398" s="422"/>
      <c r="D398" s="62" t="s">
        <v>37</v>
      </c>
      <c r="E398" s="2">
        <v>10</v>
      </c>
      <c r="G398" s="2">
        <f t="shared" si="6"/>
        <v>99.699999999999946</v>
      </c>
    </row>
    <row r="399" spans="1:7" hidden="1">
      <c r="A399" s="3">
        <v>44135</v>
      </c>
      <c r="B399" s="422" t="s">
        <v>69</v>
      </c>
      <c r="C399" s="422" t="s">
        <v>25</v>
      </c>
      <c r="D399" t="s">
        <v>14</v>
      </c>
      <c r="F399" s="2">
        <v>60</v>
      </c>
      <c r="G399" s="2">
        <f t="shared" si="6"/>
        <v>39.699999999999946</v>
      </c>
    </row>
    <row r="400" spans="1:7" hidden="1">
      <c r="A400" s="3">
        <v>44135</v>
      </c>
      <c r="B400" s="422" t="s">
        <v>69</v>
      </c>
      <c r="C400" s="422" t="s">
        <v>25</v>
      </c>
      <c r="D400" t="s">
        <v>15</v>
      </c>
      <c r="F400" s="2">
        <v>5</v>
      </c>
      <c r="G400" s="2">
        <f t="shared" si="6"/>
        <v>34.699999999999946</v>
      </c>
    </row>
    <row r="401" spans="1:7" hidden="1">
      <c r="A401" s="3">
        <v>44198</v>
      </c>
      <c r="B401" s="422">
        <v>21304</v>
      </c>
      <c r="C401" s="422" t="s">
        <v>25</v>
      </c>
      <c r="D401" t="s">
        <v>12</v>
      </c>
      <c r="F401" s="2">
        <v>10.4</v>
      </c>
      <c r="G401" s="2">
        <f t="shared" si="6"/>
        <v>24.299999999999947</v>
      </c>
    </row>
    <row r="402" spans="1:7" hidden="1">
      <c r="A402" s="3">
        <v>44198</v>
      </c>
      <c r="B402" s="422">
        <v>21304</v>
      </c>
      <c r="C402" s="422" t="s">
        <v>25</v>
      </c>
      <c r="D402" t="s">
        <v>13</v>
      </c>
      <c r="F402" s="2">
        <v>4.3</v>
      </c>
      <c r="G402" s="2">
        <f t="shared" si="6"/>
        <v>19.999999999999947</v>
      </c>
    </row>
    <row r="403" spans="1:7" hidden="1">
      <c r="A403" s="3">
        <v>44511</v>
      </c>
      <c r="B403" s="422">
        <v>23755</v>
      </c>
      <c r="C403" s="422" t="s">
        <v>25</v>
      </c>
      <c r="D403" s="62" t="s">
        <v>36</v>
      </c>
      <c r="F403" s="2">
        <v>10</v>
      </c>
      <c r="G403" s="2">
        <f t="shared" si="6"/>
        <v>9.9999999999999467</v>
      </c>
    </row>
    <row r="404" spans="1:7" hidden="1">
      <c r="A404" s="3">
        <v>44511</v>
      </c>
      <c r="B404" s="422">
        <v>23755</v>
      </c>
      <c r="C404" s="422" t="s">
        <v>25</v>
      </c>
      <c r="D404" s="62" t="s">
        <v>37</v>
      </c>
      <c r="F404" s="2">
        <v>10</v>
      </c>
      <c r="G404" s="2">
        <f t="shared" si="6"/>
        <v>-5.3290705182007514E-14</v>
      </c>
    </row>
    <row r="405" spans="1:7" hidden="1">
      <c r="A405" s="3">
        <v>44165</v>
      </c>
      <c r="B405" s="421" t="s">
        <v>10</v>
      </c>
      <c r="C405" s="421" t="s">
        <v>26</v>
      </c>
      <c r="D405" t="s">
        <v>12</v>
      </c>
      <c r="E405" s="2">
        <v>22.2</v>
      </c>
      <c r="G405" s="2">
        <f t="shared" si="6"/>
        <v>22.199999999999946</v>
      </c>
    </row>
    <row r="406" spans="1:7" hidden="1">
      <c r="B406" s="422"/>
      <c r="C406" s="422"/>
      <c r="D406" t="s">
        <v>13</v>
      </c>
      <c r="E406" s="2">
        <v>4.5</v>
      </c>
      <c r="G406" s="2">
        <f t="shared" si="6"/>
        <v>26.699999999999946</v>
      </c>
    </row>
    <row r="407" spans="1:7" hidden="1">
      <c r="B407" s="422"/>
      <c r="C407" s="422"/>
      <c r="D407" t="s">
        <v>14</v>
      </c>
      <c r="E407" s="2">
        <v>60</v>
      </c>
      <c r="G407" s="2">
        <f t="shared" si="6"/>
        <v>86.699999999999946</v>
      </c>
    </row>
    <row r="408" spans="1:7" hidden="1">
      <c r="B408" s="422"/>
      <c r="C408" s="422"/>
      <c r="D408" t="s">
        <v>29</v>
      </c>
      <c r="E408" s="2">
        <v>5</v>
      </c>
      <c r="G408" s="2">
        <f t="shared" si="6"/>
        <v>91.699999999999946</v>
      </c>
    </row>
    <row r="409" spans="1:7" hidden="1">
      <c r="A409" s="3">
        <v>44198</v>
      </c>
      <c r="B409" s="422">
        <v>21304</v>
      </c>
      <c r="C409" s="422" t="s">
        <v>26</v>
      </c>
      <c r="D409" t="s">
        <v>12</v>
      </c>
      <c r="F409" s="2">
        <v>22.2</v>
      </c>
      <c r="G409" s="2">
        <f t="shared" si="6"/>
        <v>69.499999999999943</v>
      </c>
    </row>
    <row r="410" spans="1:7" hidden="1">
      <c r="A410" s="3">
        <v>44198</v>
      </c>
      <c r="B410" s="422">
        <v>21304</v>
      </c>
      <c r="C410" s="422" t="s">
        <v>26</v>
      </c>
      <c r="D410" t="s">
        <v>13</v>
      </c>
      <c r="F410" s="2">
        <v>4.5</v>
      </c>
      <c r="G410" s="2">
        <f t="shared" si="6"/>
        <v>64.999999999999943</v>
      </c>
    </row>
    <row r="411" spans="1:7" hidden="1">
      <c r="A411" s="3">
        <v>44511</v>
      </c>
      <c r="B411" s="422">
        <v>23756</v>
      </c>
      <c r="C411" s="422" t="s">
        <v>26</v>
      </c>
      <c r="D411" t="s">
        <v>14</v>
      </c>
      <c r="F411" s="2">
        <v>60</v>
      </c>
      <c r="G411" s="2">
        <f t="shared" si="6"/>
        <v>4.9999999999999432</v>
      </c>
    </row>
    <row r="412" spans="1:7" hidden="1">
      <c r="A412" s="3">
        <v>44511</v>
      </c>
      <c r="B412" s="422">
        <v>23756</v>
      </c>
      <c r="C412" s="422" t="s">
        <v>26</v>
      </c>
      <c r="D412" t="s">
        <v>29</v>
      </c>
      <c r="F412" s="2">
        <v>5</v>
      </c>
      <c r="G412" s="2">
        <f t="shared" si="6"/>
        <v>-5.6843418860808015E-14</v>
      </c>
    </row>
    <row r="413" spans="1:7" hidden="1">
      <c r="A413" s="3">
        <v>44196</v>
      </c>
      <c r="B413" s="421" t="s">
        <v>10</v>
      </c>
      <c r="C413" s="421" t="s">
        <v>27</v>
      </c>
      <c r="D413" t="s">
        <v>12</v>
      </c>
      <c r="E413" s="67">
        <v>64.2</v>
      </c>
      <c r="G413" s="2">
        <f t="shared" si="6"/>
        <v>64.199999999999946</v>
      </c>
    </row>
    <row r="414" spans="1:7" hidden="1">
      <c r="B414" s="422"/>
      <c r="C414" s="422"/>
      <c r="D414" t="s">
        <v>13</v>
      </c>
      <c r="E414" s="67">
        <v>4</v>
      </c>
      <c r="G414" s="2">
        <f t="shared" si="6"/>
        <v>68.199999999999946</v>
      </c>
    </row>
    <row r="415" spans="1:7" hidden="1">
      <c r="B415" s="422"/>
      <c r="C415" s="422"/>
      <c r="D415" t="s">
        <v>31</v>
      </c>
      <c r="E415" s="67">
        <v>60</v>
      </c>
      <c r="G415" s="2">
        <f t="shared" si="6"/>
        <v>128.19999999999993</v>
      </c>
    </row>
    <row r="416" spans="1:7" hidden="1">
      <c r="B416" s="422"/>
      <c r="C416" s="422"/>
      <c r="D416" t="s">
        <v>29</v>
      </c>
      <c r="E416" s="67">
        <v>5</v>
      </c>
      <c r="G416" s="2">
        <f t="shared" si="6"/>
        <v>133.19999999999993</v>
      </c>
    </row>
    <row r="417" spans="1:7" hidden="1">
      <c r="A417" s="3">
        <v>44196</v>
      </c>
      <c r="B417" s="422" t="s">
        <v>69</v>
      </c>
      <c r="C417" s="422" t="s">
        <v>27</v>
      </c>
      <c r="D417" t="s">
        <v>31</v>
      </c>
      <c r="F417" s="2">
        <v>60</v>
      </c>
      <c r="G417" s="2">
        <f t="shared" si="6"/>
        <v>73.199999999999932</v>
      </c>
    </row>
    <row r="418" spans="1:7" hidden="1">
      <c r="A418" s="3">
        <v>44196</v>
      </c>
      <c r="B418" s="422" t="s">
        <v>69</v>
      </c>
      <c r="C418" s="422" t="s">
        <v>27</v>
      </c>
      <c r="D418" t="s">
        <v>29</v>
      </c>
      <c r="F418" s="2">
        <v>5</v>
      </c>
      <c r="G418" s="2">
        <f t="shared" si="6"/>
        <v>68.199999999999932</v>
      </c>
    </row>
    <row r="419" spans="1:7" hidden="1">
      <c r="A419" s="3">
        <v>44223</v>
      </c>
      <c r="B419" s="422">
        <v>21439</v>
      </c>
      <c r="C419" s="422" t="s">
        <v>27</v>
      </c>
      <c r="D419" t="s">
        <v>12</v>
      </c>
      <c r="F419" s="2">
        <v>64.2</v>
      </c>
      <c r="G419" s="2">
        <f t="shared" si="6"/>
        <v>3.9999999999999289</v>
      </c>
    </row>
    <row r="420" spans="1:7" hidden="1">
      <c r="A420" s="3">
        <v>44223</v>
      </c>
      <c r="B420" s="422">
        <v>21439</v>
      </c>
      <c r="C420" s="422" t="s">
        <v>27</v>
      </c>
      <c r="D420" t="s">
        <v>13</v>
      </c>
      <c r="F420" s="2">
        <v>4</v>
      </c>
      <c r="G420" s="2">
        <f t="shared" si="6"/>
        <v>-7.1054273576010019E-14</v>
      </c>
    </row>
    <row r="421" spans="1:7" hidden="1">
      <c r="A421" s="3">
        <v>44227</v>
      </c>
      <c r="B421" s="421" t="s">
        <v>10</v>
      </c>
      <c r="C421" s="421" t="s">
        <v>11</v>
      </c>
      <c r="D421" t="s">
        <v>12</v>
      </c>
      <c r="E421" s="67">
        <v>56.5</v>
      </c>
      <c r="G421" s="2">
        <f t="shared" si="6"/>
        <v>56.499999999999929</v>
      </c>
    </row>
    <row r="422" spans="1:7" hidden="1">
      <c r="B422" s="422"/>
      <c r="C422" s="422"/>
      <c r="D422" t="s">
        <v>13</v>
      </c>
      <c r="E422" s="67">
        <v>5</v>
      </c>
      <c r="G422" s="2">
        <f t="shared" si="6"/>
        <v>61.499999999999929</v>
      </c>
    </row>
    <row r="423" spans="1:7" hidden="1">
      <c r="B423" s="422"/>
      <c r="C423" s="422"/>
      <c r="D423" t="s">
        <v>31</v>
      </c>
      <c r="E423" s="67">
        <v>60</v>
      </c>
      <c r="G423" s="2">
        <f t="shared" si="6"/>
        <v>121.49999999999993</v>
      </c>
    </row>
    <row r="424" spans="1:7" hidden="1">
      <c r="B424" s="422"/>
      <c r="C424" s="422"/>
      <c r="D424" t="s">
        <v>29</v>
      </c>
      <c r="E424" s="67">
        <v>5</v>
      </c>
      <c r="G424" s="2">
        <f t="shared" si="6"/>
        <v>126.49999999999993</v>
      </c>
    </row>
    <row r="425" spans="1:7" hidden="1">
      <c r="A425" s="3">
        <v>44227</v>
      </c>
      <c r="B425" s="422" t="s">
        <v>69</v>
      </c>
      <c r="C425" s="422" t="s">
        <v>11</v>
      </c>
      <c r="D425" t="s">
        <v>31</v>
      </c>
      <c r="F425" s="2">
        <v>60</v>
      </c>
      <c r="G425" s="2">
        <f t="shared" si="6"/>
        <v>66.499999999999929</v>
      </c>
    </row>
    <row r="426" spans="1:7" hidden="1">
      <c r="A426" s="3">
        <v>44227</v>
      </c>
      <c r="B426" s="422" t="s">
        <v>69</v>
      </c>
      <c r="C426" s="422" t="s">
        <v>11</v>
      </c>
      <c r="D426" t="s">
        <v>29</v>
      </c>
      <c r="F426" s="2">
        <v>5</v>
      </c>
      <c r="G426" s="2">
        <f t="shared" si="6"/>
        <v>61.499999999999929</v>
      </c>
    </row>
    <row r="427" spans="1:7" hidden="1">
      <c r="A427" s="3">
        <v>44300</v>
      </c>
      <c r="B427" s="422">
        <v>22156</v>
      </c>
      <c r="C427" s="422" t="s">
        <v>11</v>
      </c>
      <c r="D427" t="s">
        <v>12</v>
      </c>
      <c r="F427" s="2">
        <v>56.5</v>
      </c>
      <c r="G427" s="2">
        <f t="shared" si="6"/>
        <v>4.9999999999999289</v>
      </c>
    </row>
    <row r="428" spans="1:7" hidden="1">
      <c r="A428" s="3">
        <v>44300</v>
      </c>
      <c r="B428" s="422">
        <v>22156</v>
      </c>
      <c r="C428" s="422" t="s">
        <v>11</v>
      </c>
      <c r="D428" t="s">
        <v>13</v>
      </c>
      <c r="F428" s="2">
        <v>5</v>
      </c>
      <c r="G428" s="2">
        <f t="shared" si="6"/>
        <v>-7.1054273576010019E-14</v>
      </c>
    </row>
    <row r="429" spans="1:7" hidden="1">
      <c r="A429" s="3">
        <v>44255</v>
      </c>
      <c r="B429" s="421" t="s">
        <v>10</v>
      </c>
      <c r="C429" s="421" t="s">
        <v>17</v>
      </c>
      <c r="D429" t="s">
        <v>12</v>
      </c>
      <c r="E429" s="67">
        <v>51.2</v>
      </c>
      <c r="G429" s="2">
        <f t="shared" si="6"/>
        <v>51.199999999999932</v>
      </c>
    </row>
    <row r="430" spans="1:7" hidden="1">
      <c r="B430" s="422"/>
      <c r="C430" s="422"/>
      <c r="D430" t="s">
        <v>13</v>
      </c>
      <c r="E430" s="67">
        <v>5.7</v>
      </c>
      <c r="G430" s="2">
        <f t="shared" si="6"/>
        <v>56.899999999999935</v>
      </c>
    </row>
    <row r="431" spans="1:7" hidden="1">
      <c r="B431" s="422"/>
      <c r="C431" s="422"/>
      <c r="D431" t="s">
        <v>31</v>
      </c>
      <c r="E431" s="67">
        <v>56</v>
      </c>
      <c r="G431" s="2">
        <f t="shared" si="6"/>
        <v>112.89999999999993</v>
      </c>
    </row>
    <row r="432" spans="1:7" hidden="1">
      <c r="B432" s="422"/>
      <c r="C432" s="422"/>
      <c r="D432" t="s">
        <v>29</v>
      </c>
      <c r="E432" s="67">
        <v>5</v>
      </c>
      <c r="G432" s="2">
        <f t="shared" ref="G432:G500" si="7">+G431+E432-F432</f>
        <v>117.89999999999993</v>
      </c>
    </row>
    <row r="433" spans="1:7" hidden="1">
      <c r="A433" s="3">
        <v>44255</v>
      </c>
      <c r="B433" s="422" t="s">
        <v>69</v>
      </c>
      <c r="C433" s="422" t="s">
        <v>17</v>
      </c>
      <c r="D433" t="s">
        <v>14</v>
      </c>
      <c r="E433" s="67"/>
      <c r="F433" s="2">
        <v>56</v>
      </c>
      <c r="G433" s="2">
        <f t="shared" si="7"/>
        <v>61.899999999999935</v>
      </c>
    </row>
    <row r="434" spans="1:7" hidden="1">
      <c r="A434" s="3">
        <v>44255</v>
      </c>
      <c r="B434" s="422" t="s">
        <v>69</v>
      </c>
      <c r="C434" s="422" t="s">
        <v>17</v>
      </c>
      <c r="D434" t="s">
        <v>15</v>
      </c>
      <c r="E434" s="67"/>
      <c r="F434" s="2">
        <v>5</v>
      </c>
      <c r="G434" s="2">
        <f t="shared" si="7"/>
        <v>56.899999999999935</v>
      </c>
    </row>
    <row r="435" spans="1:7" hidden="1">
      <c r="A435" s="3">
        <v>44315</v>
      </c>
      <c r="B435" s="422">
        <v>22286</v>
      </c>
      <c r="C435" s="422" t="s">
        <v>17</v>
      </c>
      <c r="D435" t="s">
        <v>12</v>
      </c>
      <c r="E435" s="67"/>
      <c r="F435" s="2">
        <v>51.2</v>
      </c>
      <c r="G435" s="2">
        <f t="shared" si="7"/>
        <v>5.6999999999999318</v>
      </c>
    </row>
    <row r="436" spans="1:7" hidden="1">
      <c r="A436" s="3">
        <v>44315</v>
      </c>
      <c r="B436" s="422">
        <v>22286</v>
      </c>
      <c r="C436" s="422" t="s">
        <v>17</v>
      </c>
      <c r="D436" t="s">
        <v>13</v>
      </c>
      <c r="E436" s="67"/>
      <c r="F436" s="2">
        <v>5.7</v>
      </c>
      <c r="G436" s="2">
        <f t="shared" si="7"/>
        <v>-6.8389738316909643E-14</v>
      </c>
    </row>
    <row r="437" spans="1:7" hidden="1">
      <c r="A437" s="3">
        <v>44286</v>
      </c>
      <c r="B437" s="421" t="s">
        <v>10</v>
      </c>
      <c r="C437" s="421" t="s">
        <v>18</v>
      </c>
      <c r="D437" t="s">
        <v>12</v>
      </c>
      <c r="E437" s="67">
        <v>63.3</v>
      </c>
      <c r="G437" s="2">
        <f t="shared" si="7"/>
        <v>63.299999999999926</v>
      </c>
    </row>
    <row r="438" spans="1:7" hidden="1">
      <c r="B438" s="422"/>
      <c r="C438" s="422"/>
      <c r="D438" t="s">
        <v>13</v>
      </c>
      <c r="E438" s="67">
        <v>3.8</v>
      </c>
      <c r="G438" s="2">
        <f t="shared" si="7"/>
        <v>67.099999999999923</v>
      </c>
    </row>
    <row r="439" spans="1:7" hidden="1">
      <c r="B439" s="422"/>
      <c r="C439" s="422"/>
      <c r="D439" t="s">
        <v>31</v>
      </c>
      <c r="E439" s="67">
        <v>60</v>
      </c>
      <c r="G439" s="2">
        <f t="shared" si="7"/>
        <v>127.09999999999992</v>
      </c>
    </row>
    <row r="440" spans="1:7" hidden="1">
      <c r="B440" s="422"/>
      <c r="C440" s="422"/>
      <c r="D440" t="s">
        <v>29</v>
      </c>
      <c r="E440" s="67">
        <v>5</v>
      </c>
      <c r="G440" s="2">
        <f t="shared" si="7"/>
        <v>132.09999999999991</v>
      </c>
    </row>
    <row r="441" spans="1:7" hidden="1">
      <c r="B441" s="422"/>
      <c r="C441" s="422"/>
      <c r="D441" t="s">
        <v>40</v>
      </c>
      <c r="E441" s="67">
        <v>10</v>
      </c>
      <c r="G441" s="2">
        <f t="shared" si="7"/>
        <v>142.09999999999991</v>
      </c>
    </row>
    <row r="442" spans="1:7" hidden="1">
      <c r="A442" s="3">
        <v>44277</v>
      </c>
      <c r="B442" s="422">
        <v>22007</v>
      </c>
      <c r="C442" s="422" t="s">
        <v>18</v>
      </c>
      <c r="D442" t="s">
        <v>40</v>
      </c>
      <c r="E442" s="67"/>
      <c r="F442" s="2">
        <v>10</v>
      </c>
      <c r="G442" s="2">
        <f t="shared" si="7"/>
        <v>132.09999999999991</v>
      </c>
    </row>
    <row r="443" spans="1:7" hidden="1">
      <c r="A443" s="3">
        <v>44286</v>
      </c>
      <c r="B443" s="422" t="s">
        <v>69</v>
      </c>
      <c r="C443" s="422" t="s">
        <v>18</v>
      </c>
      <c r="D443" t="s">
        <v>14</v>
      </c>
      <c r="E443" s="67"/>
      <c r="F443" s="2">
        <v>60</v>
      </c>
      <c r="G443" s="2">
        <f t="shared" si="7"/>
        <v>72.099999999999909</v>
      </c>
    </row>
    <row r="444" spans="1:7" hidden="1">
      <c r="A444" s="3">
        <v>44286</v>
      </c>
      <c r="B444" s="422" t="s">
        <v>69</v>
      </c>
      <c r="C444" s="422" t="s">
        <v>18</v>
      </c>
      <c r="D444" t="s">
        <v>15</v>
      </c>
      <c r="E444" s="67"/>
      <c r="F444" s="2">
        <v>5</v>
      </c>
      <c r="G444" s="2">
        <f t="shared" si="7"/>
        <v>67.099999999999909</v>
      </c>
    </row>
    <row r="445" spans="1:7" hidden="1">
      <c r="A445" s="3">
        <v>44315</v>
      </c>
      <c r="B445" s="422">
        <v>22288</v>
      </c>
      <c r="C445" s="422" t="s">
        <v>18</v>
      </c>
      <c r="D445" t="s">
        <v>12</v>
      </c>
      <c r="E445" s="67"/>
      <c r="F445" s="2">
        <v>63.3</v>
      </c>
      <c r="G445" s="2">
        <f t="shared" si="7"/>
        <v>3.7999999999999119</v>
      </c>
    </row>
    <row r="446" spans="1:7" hidden="1">
      <c r="A446" s="3">
        <v>44315</v>
      </c>
      <c r="B446" s="422">
        <v>22288</v>
      </c>
      <c r="C446" s="422" t="s">
        <v>18</v>
      </c>
      <c r="D446" t="s">
        <v>13</v>
      </c>
      <c r="E446" s="67"/>
      <c r="F446" s="2">
        <v>3.8</v>
      </c>
      <c r="G446" s="2">
        <f t="shared" si="7"/>
        <v>-8.7929663550312398E-14</v>
      </c>
    </row>
    <row r="447" spans="1:7" hidden="1">
      <c r="A447" s="3">
        <v>44316</v>
      </c>
      <c r="B447" s="421" t="s">
        <v>10</v>
      </c>
      <c r="C447" s="421" t="s">
        <v>19</v>
      </c>
      <c r="D447" t="s">
        <v>12</v>
      </c>
      <c r="E447" s="67">
        <v>74.5</v>
      </c>
      <c r="G447" s="2">
        <f t="shared" si="7"/>
        <v>74.499999999999915</v>
      </c>
    </row>
    <row r="448" spans="1:7" hidden="1">
      <c r="B448" s="422"/>
      <c r="C448" s="422"/>
      <c r="D448" t="s">
        <v>13</v>
      </c>
      <c r="E448" s="67">
        <v>4.8</v>
      </c>
      <c r="G448" s="2">
        <f t="shared" si="7"/>
        <v>79.299999999999912</v>
      </c>
    </row>
    <row r="449" spans="1:7" hidden="1">
      <c r="B449" s="422"/>
      <c r="C449" s="422"/>
      <c r="D449" t="s">
        <v>31</v>
      </c>
      <c r="E449" s="67">
        <v>60</v>
      </c>
      <c r="G449" s="2">
        <f t="shared" si="7"/>
        <v>139.2999999999999</v>
      </c>
    </row>
    <row r="450" spans="1:7" hidden="1">
      <c r="B450" s="422"/>
      <c r="C450" s="422"/>
      <c r="D450" t="s">
        <v>29</v>
      </c>
      <c r="E450" s="67">
        <v>5</v>
      </c>
      <c r="G450" s="2">
        <f t="shared" si="7"/>
        <v>144.2999999999999</v>
      </c>
    </row>
    <row r="451" spans="1:7" hidden="1">
      <c r="A451" s="3">
        <v>44316</v>
      </c>
      <c r="B451" s="422" t="s">
        <v>69</v>
      </c>
      <c r="C451" s="422" t="s">
        <v>19</v>
      </c>
      <c r="D451" t="s">
        <v>14</v>
      </c>
      <c r="E451" s="67"/>
      <c r="F451" s="2">
        <v>60</v>
      </c>
      <c r="G451" s="2">
        <f t="shared" si="7"/>
        <v>84.299999999999898</v>
      </c>
    </row>
    <row r="452" spans="1:7" hidden="1">
      <c r="A452" s="3">
        <v>44316</v>
      </c>
      <c r="B452" s="422" t="s">
        <v>69</v>
      </c>
      <c r="C452" s="422" t="s">
        <v>19</v>
      </c>
      <c r="D452" t="s">
        <v>15</v>
      </c>
      <c r="E452" s="67"/>
      <c r="F452" s="2">
        <v>5</v>
      </c>
      <c r="G452" s="2">
        <f t="shared" si="7"/>
        <v>79.299999999999898</v>
      </c>
    </row>
    <row r="453" spans="1:7" hidden="1">
      <c r="A453" s="3">
        <v>44362</v>
      </c>
      <c r="B453" s="422">
        <v>22818</v>
      </c>
      <c r="C453" s="422" t="s">
        <v>19</v>
      </c>
      <c r="D453" t="s">
        <v>12</v>
      </c>
      <c r="E453" s="67"/>
      <c r="F453" s="2">
        <v>74.5</v>
      </c>
      <c r="G453" s="2">
        <f t="shared" si="7"/>
        <v>4.7999999999998977</v>
      </c>
    </row>
    <row r="454" spans="1:7" hidden="1">
      <c r="A454" s="3">
        <v>44362</v>
      </c>
      <c r="B454" s="422">
        <v>22818</v>
      </c>
      <c r="C454" s="422" t="s">
        <v>19</v>
      </c>
      <c r="D454" t="s">
        <v>13</v>
      </c>
      <c r="E454" s="67"/>
      <c r="F454" s="2">
        <v>4.8</v>
      </c>
      <c r="G454" s="2">
        <f t="shared" si="7"/>
        <v>-1.021405182655144E-13</v>
      </c>
    </row>
    <row r="455" spans="1:7" hidden="1">
      <c r="A455" s="3">
        <v>44347</v>
      </c>
      <c r="B455" s="421" t="s">
        <v>10</v>
      </c>
      <c r="C455" s="421" t="s">
        <v>20</v>
      </c>
      <c r="D455" t="s">
        <v>12</v>
      </c>
      <c r="E455" s="67">
        <v>59</v>
      </c>
      <c r="G455" s="2">
        <f t="shared" si="7"/>
        <v>58.999999999999901</v>
      </c>
    </row>
    <row r="456" spans="1:7" hidden="1">
      <c r="B456" s="422"/>
      <c r="C456" s="422"/>
      <c r="D456" t="s">
        <v>13</v>
      </c>
      <c r="E456" s="67">
        <v>3.5</v>
      </c>
      <c r="G456" s="2">
        <f t="shared" si="7"/>
        <v>62.499999999999901</v>
      </c>
    </row>
    <row r="457" spans="1:7" hidden="1">
      <c r="B457" s="422"/>
      <c r="C457" s="422"/>
      <c r="D457" t="s">
        <v>31</v>
      </c>
      <c r="E457" s="67">
        <v>60</v>
      </c>
      <c r="G457" s="2">
        <f t="shared" si="7"/>
        <v>122.4999999999999</v>
      </c>
    </row>
    <row r="458" spans="1:7" hidden="1">
      <c r="B458" s="422"/>
      <c r="C458" s="422"/>
      <c r="D458" t="s">
        <v>29</v>
      </c>
      <c r="E458" s="67">
        <v>5</v>
      </c>
      <c r="G458" s="2">
        <f t="shared" si="7"/>
        <v>127.4999999999999</v>
      </c>
    </row>
    <row r="459" spans="1:7" hidden="1">
      <c r="A459" s="3">
        <v>44347</v>
      </c>
      <c r="B459" s="422" t="s">
        <v>69</v>
      </c>
      <c r="C459" s="422" t="s">
        <v>20</v>
      </c>
      <c r="D459" t="s">
        <v>14</v>
      </c>
      <c r="E459" s="67"/>
      <c r="F459" s="2">
        <v>60</v>
      </c>
      <c r="G459" s="2">
        <f t="shared" si="7"/>
        <v>67.499999999999901</v>
      </c>
    </row>
    <row r="460" spans="1:7" hidden="1">
      <c r="A460" s="3">
        <v>44347</v>
      </c>
      <c r="B460" s="422" t="s">
        <v>69</v>
      </c>
      <c r="C460" s="422" t="s">
        <v>20</v>
      </c>
      <c r="D460" t="s">
        <v>15</v>
      </c>
      <c r="E460" s="67"/>
      <c r="F460" s="2">
        <v>5</v>
      </c>
      <c r="G460" s="2">
        <f t="shared" si="7"/>
        <v>62.499999999999901</v>
      </c>
    </row>
    <row r="461" spans="1:7" hidden="1">
      <c r="A461" s="3">
        <v>44411</v>
      </c>
      <c r="B461" s="422">
        <v>23163</v>
      </c>
      <c r="C461" s="422" t="s">
        <v>20</v>
      </c>
      <c r="D461" t="s">
        <v>12</v>
      </c>
      <c r="E461" s="67"/>
      <c r="F461" s="67">
        <v>59</v>
      </c>
      <c r="G461" s="2">
        <f t="shared" si="7"/>
        <v>3.4999999999999005</v>
      </c>
    </row>
    <row r="462" spans="1:7" hidden="1">
      <c r="A462" s="3">
        <v>44411</v>
      </c>
      <c r="B462" s="422">
        <v>23163</v>
      </c>
      <c r="C462" s="422" t="s">
        <v>20</v>
      </c>
      <c r="D462" t="s">
        <v>13</v>
      </c>
      <c r="E462" s="67"/>
      <c r="F462" s="67">
        <v>3.5</v>
      </c>
      <c r="G462" s="2">
        <f t="shared" si="7"/>
        <v>-9.9475983006414026E-14</v>
      </c>
    </row>
    <row r="463" spans="1:7" hidden="1">
      <c r="A463" s="3">
        <v>44377</v>
      </c>
      <c r="B463" s="421" t="s">
        <v>10</v>
      </c>
      <c r="C463" s="421" t="s">
        <v>21</v>
      </c>
      <c r="D463" t="s">
        <v>12</v>
      </c>
      <c r="E463" s="67">
        <v>64.7</v>
      </c>
      <c r="G463" s="2">
        <f t="shared" si="7"/>
        <v>64.699999999999903</v>
      </c>
    </row>
    <row r="464" spans="1:7" hidden="1">
      <c r="B464" s="422"/>
      <c r="C464" s="422"/>
      <c r="D464" t="s">
        <v>13</v>
      </c>
      <c r="E464" s="82">
        <v>5.4</v>
      </c>
      <c r="G464" s="2">
        <f t="shared" si="7"/>
        <v>70.099999999999909</v>
      </c>
    </row>
    <row r="465" spans="1:7" hidden="1">
      <c r="B465" s="422"/>
      <c r="C465" s="422"/>
      <c r="D465" t="s">
        <v>31</v>
      </c>
      <c r="E465" s="67">
        <v>60</v>
      </c>
      <c r="G465" s="2">
        <f t="shared" si="7"/>
        <v>130.09999999999991</v>
      </c>
    </row>
    <row r="466" spans="1:7" hidden="1">
      <c r="B466" s="422"/>
      <c r="C466" s="422"/>
      <c r="D466" t="s">
        <v>29</v>
      </c>
      <c r="E466" s="67">
        <v>5</v>
      </c>
      <c r="G466" s="2">
        <f t="shared" si="7"/>
        <v>135.09999999999991</v>
      </c>
    </row>
    <row r="467" spans="1:7" hidden="1">
      <c r="A467" s="3">
        <v>44377</v>
      </c>
      <c r="B467" s="422" t="s">
        <v>69</v>
      </c>
      <c r="C467" s="422" t="s">
        <v>21</v>
      </c>
      <c r="D467" t="s">
        <v>14</v>
      </c>
      <c r="E467" s="67"/>
      <c r="F467" s="2">
        <v>60</v>
      </c>
      <c r="G467" s="2">
        <f t="shared" si="7"/>
        <v>75.099999999999909</v>
      </c>
    </row>
    <row r="468" spans="1:7" hidden="1">
      <c r="A468" s="3">
        <v>44377</v>
      </c>
      <c r="B468" s="422" t="s">
        <v>69</v>
      </c>
      <c r="C468" s="422" t="s">
        <v>21</v>
      </c>
      <c r="D468" t="s">
        <v>15</v>
      </c>
      <c r="E468" s="67"/>
      <c r="F468" s="2">
        <v>5</v>
      </c>
      <c r="G468" s="2">
        <f t="shared" si="7"/>
        <v>70.099999999999909</v>
      </c>
    </row>
    <row r="469" spans="1:7" hidden="1">
      <c r="A469" s="3">
        <v>44411</v>
      </c>
      <c r="B469" s="422">
        <v>23163</v>
      </c>
      <c r="C469" s="422" t="s">
        <v>21</v>
      </c>
      <c r="D469" t="s">
        <v>12</v>
      </c>
      <c r="E469" s="67"/>
      <c r="F469" s="67">
        <v>64.7</v>
      </c>
      <c r="G469" s="2">
        <f t="shared" si="7"/>
        <v>5.3999999999999062</v>
      </c>
    </row>
    <row r="470" spans="1:7" hidden="1">
      <c r="A470" s="3">
        <v>44411</v>
      </c>
      <c r="B470" s="422">
        <v>23163</v>
      </c>
      <c r="C470" s="422" t="s">
        <v>21</v>
      </c>
      <c r="D470" t="s">
        <v>13</v>
      </c>
      <c r="E470" s="67"/>
      <c r="F470" s="82">
        <v>5.4</v>
      </c>
      <c r="G470" s="2">
        <f t="shared" si="7"/>
        <v>-9.4146912488213275E-14</v>
      </c>
    </row>
    <row r="471" spans="1:7" hidden="1">
      <c r="A471" s="3">
        <v>44408</v>
      </c>
      <c r="B471" s="421" t="s">
        <v>10</v>
      </c>
      <c r="C471" s="421" t="s">
        <v>22</v>
      </c>
      <c r="D471" t="s">
        <v>12</v>
      </c>
      <c r="E471" s="2">
        <v>56.6</v>
      </c>
      <c r="G471" s="2">
        <f t="shared" si="7"/>
        <v>56.599999999999909</v>
      </c>
    </row>
    <row r="472" spans="1:7" hidden="1">
      <c r="B472" s="422"/>
      <c r="C472" s="422"/>
      <c r="D472" t="s">
        <v>13</v>
      </c>
      <c r="E472" s="2">
        <v>2.8</v>
      </c>
      <c r="G472" s="2">
        <f t="shared" si="7"/>
        <v>59.399999999999906</v>
      </c>
    </row>
    <row r="473" spans="1:7" hidden="1">
      <c r="B473" s="422"/>
      <c r="C473" s="422"/>
      <c r="D473" t="s">
        <v>14</v>
      </c>
      <c r="E473" s="2">
        <v>60</v>
      </c>
      <c r="G473" s="2">
        <f t="shared" si="7"/>
        <v>119.39999999999991</v>
      </c>
    </row>
    <row r="474" spans="1:7" hidden="1">
      <c r="B474" s="422"/>
      <c r="C474" s="422"/>
      <c r="D474" t="s">
        <v>15</v>
      </c>
      <c r="E474" s="2">
        <v>5</v>
      </c>
      <c r="G474" s="2">
        <f t="shared" si="7"/>
        <v>124.39999999999991</v>
      </c>
    </row>
    <row r="475" spans="1:7" hidden="1">
      <c r="A475" s="3">
        <v>44408</v>
      </c>
      <c r="B475" s="422" t="s">
        <v>69</v>
      </c>
      <c r="C475" s="422" t="s">
        <v>22</v>
      </c>
      <c r="D475" t="s">
        <v>31</v>
      </c>
      <c r="F475" s="2">
        <v>60</v>
      </c>
      <c r="G475" s="2">
        <f t="shared" si="7"/>
        <v>64.399999999999906</v>
      </c>
    </row>
    <row r="476" spans="1:7" hidden="1">
      <c r="A476" s="3">
        <v>44408</v>
      </c>
      <c r="B476" s="422" t="s">
        <v>69</v>
      </c>
      <c r="C476" s="422" t="s">
        <v>22</v>
      </c>
      <c r="D476" t="s">
        <v>29</v>
      </c>
      <c r="F476" s="2">
        <v>5</v>
      </c>
      <c r="G476" s="2">
        <f t="shared" si="7"/>
        <v>59.399999999999906</v>
      </c>
    </row>
    <row r="477" spans="1:7" hidden="1">
      <c r="A477" s="3">
        <v>44456</v>
      </c>
      <c r="B477" s="422">
        <v>23462</v>
      </c>
      <c r="C477" s="422" t="s">
        <v>22</v>
      </c>
      <c r="D477" t="s">
        <v>12</v>
      </c>
      <c r="F477" s="2">
        <v>56.6</v>
      </c>
      <c r="G477" s="2">
        <f t="shared" si="7"/>
        <v>2.7999999999999048</v>
      </c>
    </row>
    <row r="478" spans="1:7" hidden="1">
      <c r="A478" s="3">
        <v>44456</v>
      </c>
      <c r="B478" s="422">
        <v>23462</v>
      </c>
      <c r="C478" s="422" t="s">
        <v>22</v>
      </c>
      <c r="D478" t="s">
        <v>13</v>
      </c>
      <c r="F478" s="2">
        <v>2.8</v>
      </c>
      <c r="G478" s="2">
        <f t="shared" si="7"/>
        <v>-9.50350909079134E-14</v>
      </c>
    </row>
    <row r="479" spans="1:7">
      <c r="A479" s="3">
        <v>44439</v>
      </c>
      <c r="B479" s="421" t="s">
        <v>10</v>
      </c>
      <c r="C479" s="421" t="s">
        <v>23</v>
      </c>
      <c r="D479" t="s">
        <v>12</v>
      </c>
      <c r="E479" s="2">
        <v>64.099999999999994</v>
      </c>
      <c r="G479" s="2">
        <f t="shared" si="7"/>
        <v>64.099999999999895</v>
      </c>
    </row>
    <row r="480" spans="1:7">
      <c r="B480" s="422"/>
      <c r="C480" s="422"/>
      <c r="D480" t="s">
        <v>13</v>
      </c>
      <c r="E480" s="2">
        <v>3.1</v>
      </c>
      <c r="G480" s="2">
        <f t="shared" si="7"/>
        <v>67.199999999999889</v>
      </c>
    </row>
    <row r="481" spans="1:7">
      <c r="B481" s="422"/>
      <c r="C481" s="422"/>
      <c r="D481" t="s">
        <v>14</v>
      </c>
      <c r="E481" s="2">
        <v>60</v>
      </c>
      <c r="G481" s="2">
        <f t="shared" si="7"/>
        <v>127.19999999999989</v>
      </c>
    </row>
    <row r="482" spans="1:7">
      <c r="B482" s="422"/>
      <c r="C482" s="422"/>
      <c r="D482" t="s">
        <v>15</v>
      </c>
      <c r="E482" s="2">
        <v>5</v>
      </c>
      <c r="G482" s="2">
        <f t="shared" si="7"/>
        <v>132.19999999999987</v>
      </c>
    </row>
    <row r="483" spans="1:7">
      <c r="A483" s="3">
        <v>44439</v>
      </c>
      <c r="B483" s="422" t="s">
        <v>69</v>
      </c>
      <c r="C483" s="422" t="s">
        <v>23</v>
      </c>
      <c r="D483" t="s">
        <v>14</v>
      </c>
      <c r="F483" s="2">
        <v>60</v>
      </c>
      <c r="G483" s="2">
        <f t="shared" si="7"/>
        <v>72.199999999999875</v>
      </c>
    </row>
    <row r="484" spans="1:7">
      <c r="A484" s="3">
        <v>44439</v>
      </c>
      <c r="B484" s="422" t="s">
        <v>69</v>
      </c>
      <c r="C484" s="422" t="s">
        <v>23</v>
      </c>
      <c r="D484" t="s">
        <v>15</v>
      </c>
      <c r="F484" s="2">
        <v>5</v>
      </c>
      <c r="G484" s="2">
        <f t="shared" si="7"/>
        <v>67.199999999999875</v>
      </c>
    </row>
    <row r="485" spans="1:7">
      <c r="A485" s="3">
        <v>44475</v>
      </c>
      <c r="B485" s="422">
        <v>23589</v>
      </c>
      <c r="C485" s="422" t="s">
        <v>23</v>
      </c>
      <c r="D485" t="s">
        <v>12</v>
      </c>
      <c r="F485" s="2">
        <v>64.099999999999994</v>
      </c>
      <c r="G485" s="2">
        <f t="shared" si="7"/>
        <v>3.0999999999998806</v>
      </c>
    </row>
    <row r="486" spans="1:7">
      <c r="A486" s="3">
        <v>44475</v>
      </c>
      <c r="B486" s="422">
        <v>23589</v>
      </c>
      <c r="C486" s="422" t="s">
        <v>23</v>
      </c>
      <c r="D486" t="s">
        <v>13</v>
      </c>
      <c r="F486" s="2">
        <v>3.1</v>
      </c>
      <c r="G486" s="2">
        <f t="shared" si="7"/>
        <v>-1.1945999744966684E-13</v>
      </c>
    </row>
    <row r="487" spans="1:7">
      <c r="A487" s="3">
        <v>44469</v>
      </c>
      <c r="B487" s="421" t="s">
        <v>10</v>
      </c>
      <c r="C487" s="421" t="s">
        <v>41</v>
      </c>
      <c r="D487" t="s">
        <v>12</v>
      </c>
      <c r="E487" s="2">
        <v>66.3</v>
      </c>
      <c r="G487" s="2">
        <f t="shared" si="7"/>
        <v>66.299999999999883</v>
      </c>
    </row>
    <row r="488" spans="1:7">
      <c r="B488" s="422"/>
      <c r="C488" s="422"/>
      <c r="D488" t="s">
        <v>13</v>
      </c>
      <c r="E488" s="21">
        <v>4</v>
      </c>
      <c r="G488" s="2">
        <f t="shared" si="7"/>
        <v>70.299999999999883</v>
      </c>
    </row>
    <row r="489" spans="1:7">
      <c r="B489" s="422"/>
      <c r="C489" s="422"/>
      <c r="D489" t="s">
        <v>14</v>
      </c>
      <c r="E489" s="2">
        <v>60</v>
      </c>
      <c r="G489" s="2">
        <f t="shared" si="7"/>
        <v>130.2999999999999</v>
      </c>
    </row>
    <row r="490" spans="1:7">
      <c r="B490" s="422"/>
      <c r="C490" s="422"/>
      <c r="D490" t="s">
        <v>15</v>
      </c>
      <c r="E490" s="2">
        <v>5</v>
      </c>
      <c r="G490" s="2">
        <f t="shared" si="7"/>
        <v>135.2999999999999</v>
      </c>
    </row>
    <row r="491" spans="1:7">
      <c r="A491" s="3">
        <v>44469</v>
      </c>
      <c r="B491" s="422" t="s">
        <v>69</v>
      </c>
      <c r="C491" s="422" t="s">
        <v>41</v>
      </c>
      <c r="D491" t="s">
        <v>14</v>
      </c>
      <c r="F491" s="2">
        <v>54</v>
      </c>
      <c r="G491" s="2">
        <f t="shared" si="7"/>
        <v>81.299999999999898</v>
      </c>
    </row>
    <row r="492" spans="1:7">
      <c r="A492" s="3">
        <v>44511</v>
      </c>
      <c r="B492" s="422">
        <v>23756</v>
      </c>
      <c r="C492" s="422" t="s">
        <v>41</v>
      </c>
      <c r="D492" t="s">
        <v>14</v>
      </c>
      <c r="F492" s="2">
        <v>6</v>
      </c>
      <c r="G492" s="2">
        <f t="shared" si="7"/>
        <v>75.299999999999898</v>
      </c>
    </row>
    <row r="493" spans="1:7">
      <c r="A493" s="3">
        <v>44511</v>
      </c>
      <c r="B493" s="422">
        <v>23756</v>
      </c>
      <c r="C493" s="422" t="s">
        <v>41</v>
      </c>
      <c r="D493" t="s">
        <v>15</v>
      </c>
      <c r="F493" s="2">
        <v>5</v>
      </c>
      <c r="G493" s="2">
        <f t="shared" si="7"/>
        <v>70.299999999999898</v>
      </c>
    </row>
    <row r="494" spans="1:7">
      <c r="A494" s="3">
        <v>44511</v>
      </c>
      <c r="B494" s="422">
        <v>23763</v>
      </c>
      <c r="C494" s="422" t="s">
        <v>41</v>
      </c>
      <c r="D494" t="s">
        <v>12</v>
      </c>
      <c r="F494" s="2">
        <v>66.3</v>
      </c>
      <c r="G494" s="2">
        <f t="shared" si="7"/>
        <v>3.9999999999999005</v>
      </c>
    </row>
    <row r="495" spans="1:7">
      <c r="A495" s="3">
        <v>44511</v>
      </c>
      <c r="B495" s="422">
        <v>23763</v>
      </c>
      <c r="C495" s="422" t="s">
        <v>41</v>
      </c>
      <c r="D495" t="s">
        <v>13</v>
      </c>
      <c r="F495" s="21">
        <v>4</v>
      </c>
      <c r="G495" s="2">
        <f t="shared" si="7"/>
        <v>-9.9475983006414026E-14</v>
      </c>
    </row>
    <row r="496" spans="1:7">
      <c r="A496" s="3">
        <v>44500</v>
      </c>
      <c r="B496" s="421" t="s">
        <v>10</v>
      </c>
      <c r="C496" s="421" t="s">
        <v>25</v>
      </c>
      <c r="D496" t="s">
        <v>12</v>
      </c>
      <c r="E496" s="2">
        <v>68.7</v>
      </c>
      <c r="G496" s="2">
        <f t="shared" si="7"/>
        <v>68.699999999999903</v>
      </c>
    </row>
    <row r="497" spans="1:13">
      <c r="B497" s="422"/>
      <c r="C497" s="422"/>
      <c r="D497" t="s">
        <v>13</v>
      </c>
      <c r="E497" s="2">
        <v>2.6</v>
      </c>
      <c r="G497" s="2">
        <f t="shared" si="7"/>
        <v>71.299999999999898</v>
      </c>
    </row>
    <row r="498" spans="1:13">
      <c r="B498" s="422"/>
      <c r="C498" s="422"/>
      <c r="D498" t="s">
        <v>14</v>
      </c>
      <c r="E498" s="2">
        <v>60</v>
      </c>
      <c r="G498" s="2">
        <f t="shared" si="7"/>
        <v>131.2999999999999</v>
      </c>
    </row>
    <row r="499" spans="1:13">
      <c r="B499" s="422"/>
      <c r="C499" s="422"/>
      <c r="D499" t="s">
        <v>15</v>
      </c>
      <c r="E499" s="2">
        <v>5</v>
      </c>
      <c r="G499" s="2">
        <f t="shared" si="7"/>
        <v>136.2999999999999</v>
      </c>
      <c r="J499" s="421" t="s">
        <v>25</v>
      </c>
      <c r="K499" t="s">
        <v>14</v>
      </c>
      <c r="L499" s="29">
        <v>60</v>
      </c>
    </row>
    <row r="500" spans="1:13">
      <c r="A500" s="3">
        <v>44607</v>
      </c>
      <c r="B500" s="422">
        <v>24226</v>
      </c>
      <c r="C500" s="422" t="s">
        <v>25</v>
      </c>
      <c r="D500" t="s">
        <v>12</v>
      </c>
      <c r="F500" s="2">
        <v>68.7</v>
      </c>
      <c r="G500" s="2">
        <f t="shared" si="7"/>
        <v>67.599999999999895</v>
      </c>
      <c r="K500" t="s">
        <v>15</v>
      </c>
      <c r="L500" s="29">
        <v>5</v>
      </c>
    </row>
    <row r="501" spans="1:13">
      <c r="A501" s="3">
        <v>44607</v>
      </c>
      <c r="B501" s="422">
        <v>24226</v>
      </c>
      <c r="C501" s="422" t="s">
        <v>25</v>
      </c>
      <c r="D501" t="s">
        <v>13</v>
      </c>
      <c r="F501" s="2">
        <v>2.6</v>
      </c>
      <c r="G501" s="2">
        <f t="shared" ref="G501:G521" si="8">+G500+E501-F501</f>
        <v>64.999999999999901</v>
      </c>
      <c r="J501" s="421" t="s">
        <v>11</v>
      </c>
      <c r="K501" t="s">
        <v>12</v>
      </c>
      <c r="L501" s="29">
        <v>22</v>
      </c>
    </row>
    <row r="502" spans="1:13">
      <c r="A502" s="3">
        <v>44620</v>
      </c>
      <c r="B502" s="422">
        <v>24425</v>
      </c>
      <c r="C502" s="422" t="s">
        <v>25</v>
      </c>
      <c r="D502" t="s">
        <v>14</v>
      </c>
      <c r="F502" s="2">
        <v>60</v>
      </c>
      <c r="G502" s="2">
        <f t="shared" si="8"/>
        <v>4.9999999999999005</v>
      </c>
      <c r="J502" s="421"/>
      <c r="L502" s="29"/>
    </row>
    <row r="503" spans="1:13">
      <c r="A503" s="3">
        <v>44620</v>
      </c>
      <c r="B503" s="422">
        <v>24425</v>
      </c>
      <c r="C503" s="422" t="s">
        <v>25</v>
      </c>
      <c r="D503" t="s">
        <v>15</v>
      </c>
      <c r="F503" s="2">
        <v>5</v>
      </c>
      <c r="G503" s="2">
        <f t="shared" si="8"/>
        <v>-9.9475983006414026E-14</v>
      </c>
      <c r="J503" s="421"/>
      <c r="L503" s="29"/>
    </row>
    <row r="504" spans="1:13">
      <c r="A504" s="3">
        <v>44530</v>
      </c>
      <c r="B504" s="421" t="s">
        <v>10</v>
      </c>
      <c r="C504" s="421" t="s">
        <v>26</v>
      </c>
      <c r="D504" t="s">
        <v>12</v>
      </c>
      <c r="E504" s="2">
        <v>73.400000000000006</v>
      </c>
      <c r="G504" s="2">
        <f t="shared" si="8"/>
        <v>73.399999999999906</v>
      </c>
      <c r="J504" s="422"/>
      <c r="K504" t="s">
        <v>13</v>
      </c>
      <c r="L504" s="29">
        <v>1.3</v>
      </c>
      <c r="M504" s="2"/>
    </row>
    <row r="505" spans="1:13">
      <c r="B505" s="422"/>
      <c r="C505" s="422"/>
      <c r="D505" t="s">
        <v>13</v>
      </c>
      <c r="E505" s="2">
        <v>4</v>
      </c>
      <c r="G505" s="2">
        <f t="shared" si="8"/>
        <v>77.399999999999906</v>
      </c>
      <c r="K505" s="422"/>
      <c r="M505" s="2"/>
    </row>
    <row r="506" spans="1:13">
      <c r="B506" s="422"/>
      <c r="C506" s="422"/>
      <c r="D506" t="s">
        <v>14</v>
      </c>
      <c r="E506" s="2">
        <v>60</v>
      </c>
      <c r="G506" s="2">
        <f t="shared" si="8"/>
        <v>137.39999999999992</v>
      </c>
      <c r="K506" s="421"/>
      <c r="L506" s="20">
        <f>SUM(L499:L505)</f>
        <v>88.3</v>
      </c>
      <c r="M506" s="2"/>
    </row>
    <row r="507" spans="1:13">
      <c r="B507" s="422"/>
      <c r="C507" s="422"/>
      <c r="D507" t="s">
        <v>15</v>
      </c>
      <c r="E507" s="2">
        <v>5</v>
      </c>
      <c r="G507" s="2">
        <f t="shared" si="8"/>
        <v>142.39999999999992</v>
      </c>
      <c r="K507" s="422"/>
      <c r="M507" s="2"/>
    </row>
    <row r="508" spans="1:13">
      <c r="A508" s="3">
        <v>44530</v>
      </c>
      <c r="B508" s="422" t="s">
        <v>69</v>
      </c>
      <c r="C508" s="422" t="s">
        <v>26</v>
      </c>
      <c r="D508" t="s">
        <v>14</v>
      </c>
      <c r="F508" s="2">
        <v>60</v>
      </c>
      <c r="G508" s="2">
        <f t="shared" si="8"/>
        <v>82.39999999999992</v>
      </c>
      <c r="K508" s="421"/>
      <c r="M508" s="2"/>
    </row>
    <row r="509" spans="1:13">
      <c r="A509" s="3">
        <v>44530</v>
      </c>
      <c r="B509" s="422" t="s">
        <v>69</v>
      </c>
      <c r="C509" s="422" t="s">
        <v>26</v>
      </c>
      <c r="D509" t="s">
        <v>15</v>
      </c>
      <c r="F509" s="2">
        <v>5</v>
      </c>
      <c r="G509" s="2">
        <f t="shared" si="8"/>
        <v>77.39999999999992</v>
      </c>
      <c r="K509" s="422"/>
      <c r="M509" s="2"/>
    </row>
    <row r="510" spans="1:13">
      <c r="A510" s="3">
        <v>44607</v>
      </c>
      <c r="B510" s="422">
        <v>24226</v>
      </c>
      <c r="C510" s="422" t="s">
        <v>26</v>
      </c>
      <c r="D510" t="s">
        <v>12</v>
      </c>
      <c r="F510" s="2">
        <v>73.400000000000006</v>
      </c>
      <c r="G510" s="2">
        <f t="shared" si="8"/>
        <v>3.9999999999999147</v>
      </c>
      <c r="K510" s="422"/>
      <c r="M510" s="2"/>
    </row>
    <row r="511" spans="1:13">
      <c r="A511" s="3">
        <v>44607</v>
      </c>
      <c r="B511" s="422">
        <v>24226</v>
      </c>
      <c r="C511" s="422" t="s">
        <v>26</v>
      </c>
      <c r="D511" t="s">
        <v>13</v>
      </c>
      <c r="F511" s="2">
        <v>4</v>
      </c>
      <c r="G511" s="2">
        <f t="shared" si="8"/>
        <v>-8.5265128291212022E-14</v>
      </c>
      <c r="K511" s="422"/>
      <c r="M511" s="2"/>
    </row>
    <row r="512" spans="1:13">
      <c r="A512" s="3">
        <v>44561</v>
      </c>
      <c r="B512" s="421" t="s">
        <v>10</v>
      </c>
      <c r="C512" s="421" t="s">
        <v>27</v>
      </c>
      <c r="D512" t="s">
        <v>12</v>
      </c>
      <c r="E512" s="2">
        <v>77</v>
      </c>
      <c r="G512" s="2">
        <f t="shared" si="8"/>
        <v>76.999999999999915</v>
      </c>
    </row>
    <row r="513" spans="1:13">
      <c r="B513" s="422"/>
      <c r="C513" s="422"/>
      <c r="D513" t="s">
        <v>13</v>
      </c>
      <c r="E513" s="2">
        <v>4.4000000000000004</v>
      </c>
      <c r="G513" s="2">
        <f t="shared" si="8"/>
        <v>81.39999999999992</v>
      </c>
      <c r="M513" s="5"/>
    </row>
    <row r="514" spans="1:13">
      <c r="B514" s="422"/>
      <c r="C514" s="422"/>
      <c r="D514" t="s">
        <v>14</v>
      </c>
      <c r="E514" s="2">
        <v>60</v>
      </c>
      <c r="G514" s="2">
        <f t="shared" si="8"/>
        <v>141.39999999999992</v>
      </c>
    </row>
    <row r="515" spans="1:13">
      <c r="B515" s="422"/>
      <c r="C515" s="422"/>
      <c r="D515" t="s">
        <v>15</v>
      </c>
      <c r="E515" s="2">
        <v>5</v>
      </c>
      <c r="G515" s="2">
        <f t="shared" si="8"/>
        <v>146.39999999999992</v>
      </c>
    </row>
    <row r="516" spans="1:13">
      <c r="A516" s="3">
        <v>44544</v>
      </c>
      <c r="B516" s="422">
        <v>24019</v>
      </c>
      <c r="C516" s="422" t="s">
        <v>27</v>
      </c>
      <c r="D516" t="s">
        <v>14</v>
      </c>
      <c r="F516" s="2">
        <v>60</v>
      </c>
      <c r="G516" s="2">
        <f t="shared" si="8"/>
        <v>86.39999999999992</v>
      </c>
    </row>
    <row r="517" spans="1:13">
      <c r="A517" s="3">
        <v>44544</v>
      </c>
      <c r="B517" s="422">
        <v>24019</v>
      </c>
      <c r="C517" s="422" t="s">
        <v>27</v>
      </c>
      <c r="D517" t="s">
        <v>15</v>
      </c>
      <c r="F517" s="2">
        <v>5</v>
      </c>
      <c r="G517" s="2">
        <f t="shared" si="8"/>
        <v>81.39999999999992</v>
      </c>
    </row>
    <row r="518" spans="1:13">
      <c r="A518" s="3">
        <v>44607</v>
      </c>
      <c r="B518" s="422">
        <v>24226</v>
      </c>
      <c r="C518" s="422" t="s">
        <v>27</v>
      </c>
      <c r="D518" t="s">
        <v>12</v>
      </c>
      <c r="F518" s="2">
        <v>77</v>
      </c>
      <c r="G518" s="2">
        <f t="shared" si="8"/>
        <v>4.3999999999999204</v>
      </c>
    </row>
    <row r="519" spans="1:13">
      <c r="A519" s="3">
        <v>44607</v>
      </c>
      <c r="B519" s="422">
        <v>24226</v>
      </c>
      <c r="C519" s="422" t="s">
        <v>27</v>
      </c>
      <c r="D519" t="s">
        <v>13</v>
      </c>
      <c r="F519" s="2">
        <v>4.4000000000000004</v>
      </c>
      <c r="G519" s="2">
        <f t="shared" si="8"/>
        <v>-7.9936057773011271E-14</v>
      </c>
    </row>
    <row r="520" spans="1:13">
      <c r="A520" s="3">
        <v>44592</v>
      </c>
      <c r="B520" s="421" t="s">
        <v>10</v>
      </c>
      <c r="C520" s="421" t="s">
        <v>11</v>
      </c>
      <c r="D520" t="s">
        <v>12</v>
      </c>
      <c r="E520" s="2">
        <v>22</v>
      </c>
      <c r="G520" s="2">
        <f t="shared" si="8"/>
        <v>21.999999999999922</v>
      </c>
    </row>
    <row r="521" spans="1:13">
      <c r="B521" s="422"/>
      <c r="C521" s="422"/>
      <c r="D521" t="s">
        <v>13</v>
      </c>
      <c r="E521" s="2">
        <v>1.3</v>
      </c>
      <c r="G521" s="2">
        <f t="shared" si="8"/>
        <v>23.299999999999923</v>
      </c>
    </row>
    <row r="522" spans="1:13">
      <c r="B522" s="422"/>
      <c r="C522" s="422"/>
      <c r="D522" t="s">
        <v>14</v>
      </c>
      <c r="E522" s="2">
        <v>60</v>
      </c>
      <c r="G522" s="2">
        <f t="shared" ref="G522:G613" si="9">+G521+E522-F522</f>
        <v>83.299999999999926</v>
      </c>
    </row>
    <row r="523" spans="1:13">
      <c r="B523" s="422"/>
      <c r="C523" s="422"/>
      <c r="D523" t="s">
        <v>15</v>
      </c>
      <c r="E523" s="2">
        <v>5</v>
      </c>
      <c r="G523" s="2">
        <f t="shared" si="9"/>
        <v>88.299999999999926</v>
      </c>
    </row>
    <row r="524" spans="1:13">
      <c r="A524" s="3">
        <v>44592</v>
      </c>
      <c r="B524" s="422">
        <v>24164</v>
      </c>
      <c r="C524" s="422" t="s">
        <v>11</v>
      </c>
      <c r="D524" t="s">
        <v>14</v>
      </c>
      <c r="F524" s="2">
        <v>60</v>
      </c>
      <c r="G524" s="2">
        <f t="shared" si="9"/>
        <v>28.299999999999926</v>
      </c>
    </row>
    <row r="525" spans="1:13">
      <c r="A525" s="3">
        <v>44592</v>
      </c>
      <c r="B525" s="422">
        <v>24164</v>
      </c>
      <c r="C525" s="422" t="s">
        <v>11</v>
      </c>
      <c r="D525" t="s">
        <v>15</v>
      </c>
      <c r="F525" s="2">
        <v>5</v>
      </c>
      <c r="G525" s="2">
        <f t="shared" si="9"/>
        <v>23.299999999999926</v>
      </c>
    </row>
    <row r="526" spans="1:13">
      <c r="A526" s="3">
        <v>44620</v>
      </c>
      <c r="B526" s="422">
        <v>24425</v>
      </c>
      <c r="C526" s="422" t="s">
        <v>11</v>
      </c>
      <c r="D526" t="s">
        <v>12</v>
      </c>
      <c r="F526" s="2">
        <v>22</v>
      </c>
      <c r="G526" s="2">
        <f t="shared" si="9"/>
        <v>1.2999999999999261</v>
      </c>
    </row>
    <row r="527" spans="1:13">
      <c r="A527" s="3">
        <v>44620</v>
      </c>
      <c r="B527" s="422">
        <v>24425</v>
      </c>
      <c r="C527" s="422" t="s">
        <v>11</v>
      </c>
      <c r="D527" t="s">
        <v>13</v>
      </c>
      <c r="F527" s="2">
        <v>1.3</v>
      </c>
      <c r="G527" s="2">
        <f t="shared" si="9"/>
        <v>-7.3940853440035426E-14</v>
      </c>
    </row>
    <row r="528" spans="1:13">
      <c r="A528" s="3">
        <v>44620</v>
      </c>
      <c r="B528" s="421" t="s">
        <v>10</v>
      </c>
      <c r="C528" s="421" t="s">
        <v>17</v>
      </c>
      <c r="D528" t="s">
        <v>12</v>
      </c>
      <c r="E528" s="2">
        <v>45.8</v>
      </c>
      <c r="G528" s="2">
        <f t="shared" si="9"/>
        <v>45.799999999999926</v>
      </c>
    </row>
    <row r="529" spans="1:7">
      <c r="B529" s="422"/>
      <c r="C529" s="422"/>
      <c r="D529" t="s">
        <v>13</v>
      </c>
      <c r="E529" s="2">
        <v>4.3</v>
      </c>
      <c r="G529" s="2">
        <f t="shared" si="9"/>
        <v>50.099999999999923</v>
      </c>
    </row>
    <row r="530" spans="1:7">
      <c r="B530" s="422"/>
      <c r="C530" s="422"/>
      <c r="D530" t="s">
        <v>14</v>
      </c>
      <c r="E530" s="2">
        <v>56</v>
      </c>
      <c r="G530" s="2">
        <f t="shared" si="9"/>
        <v>106.09999999999992</v>
      </c>
    </row>
    <row r="531" spans="1:7">
      <c r="B531" s="422"/>
      <c r="C531" s="422"/>
      <c r="D531" t="s">
        <v>15</v>
      </c>
      <c r="E531" s="2">
        <v>5</v>
      </c>
      <c r="G531" s="2">
        <f t="shared" si="9"/>
        <v>111.09999999999992</v>
      </c>
    </row>
    <row r="532" spans="1:7">
      <c r="A532" s="3">
        <v>44645</v>
      </c>
      <c r="B532" s="422">
        <v>24608</v>
      </c>
      <c r="C532" s="422" t="s">
        <v>17</v>
      </c>
      <c r="D532" t="s">
        <v>12</v>
      </c>
      <c r="F532" s="2">
        <v>45.8</v>
      </c>
      <c r="G532" s="2">
        <f t="shared" si="9"/>
        <v>65.299999999999926</v>
      </c>
    </row>
    <row r="533" spans="1:7">
      <c r="A533" s="3">
        <v>44645</v>
      </c>
      <c r="B533" s="422">
        <v>24608</v>
      </c>
      <c r="C533" s="422" t="s">
        <v>17</v>
      </c>
      <c r="D533" t="s">
        <v>13</v>
      </c>
      <c r="F533" s="2">
        <v>4.3</v>
      </c>
      <c r="G533" s="2">
        <f t="shared" si="9"/>
        <v>60.999999999999929</v>
      </c>
    </row>
    <row r="534" spans="1:7">
      <c r="A534" s="3">
        <v>44645</v>
      </c>
      <c r="B534" s="422">
        <v>24608</v>
      </c>
      <c r="C534" s="422" t="s">
        <v>17</v>
      </c>
      <c r="D534" t="s">
        <v>14</v>
      </c>
      <c r="F534" s="2">
        <v>56</v>
      </c>
      <c r="G534" s="2">
        <f t="shared" si="9"/>
        <v>4.9999999999999289</v>
      </c>
    </row>
    <row r="535" spans="1:7">
      <c r="A535" s="3">
        <v>44645</v>
      </c>
      <c r="B535" s="422">
        <v>24608</v>
      </c>
      <c r="C535" s="422" t="s">
        <v>17</v>
      </c>
      <c r="D535" t="s">
        <v>15</v>
      </c>
      <c r="F535" s="2">
        <v>5</v>
      </c>
      <c r="G535" s="2">
        <f t="shared" si="9"/>
        <v>-7.1054273576010019E-14</v>
      </c>
    </row>
    <row r="536" spans="1:7">
      <c r="A536" s="3">
        <v>44651</v>
      </c>
      <c r="B536" s="421" t="s">
        <v>10</v>
      </c>
      <c r="C536" s="421" t="s">
        <v>18</v>
      </c>
      <c r="D536" t="s">
        <v>12</v>
      </c>
      <c r="E536" s="2">
        <v>45.8</v>
      </c>
      <c r="G536" s="2">
        <f t="shared" si="9"/>
        <v>45.799999999999926</v>
      </c>
    </row>
    <row r="537" spans="1:7">
      <c r="B537" s="422"/>
      <c r="C537" s="422"/>
      <c r="D537" t="s">
        <v>13</v>
      </c>
      <c r="E537" s="2">
        <v>5.2</v>
      </c>
      <c r="G537" s="2">
        <f t="shared" si="9"/>
        <v>50.999999999999929</v>
      </c>
    </row>
    <row r="538" spans="1:7">
      <c r="B538" s="422"/>
      <c r="C538" s="422"/>
      <c r="D538" t="s">
        <v>14</v>
      </c>
      <c r="E538" s="2">
        <v>60</v>
      </c>
      <c r="G538" s="2">
        <f t="shared" si="9"/>
        <v>110.99999999999993</v>
      </c>
    </row>
    <row r="539" spans="1:7">
      <c r="B539" s="422"/>
      <c r="C539" s="422"/>
      <c r="D539" t="s">
        <v>15</v>
      </c>
      <c r="E539" s="2">
        <v>5</v>
      </c>
      <c r="G539" s="2">
        <f t="shared" si="9"/>
        <v>115.99999999999993</v>
      </c>
    </row>
    <row r="540" spans="1:7">
      <c r="A540" s="3">
        <v>44678</v>
      </c>
      <c r="B540" s="422">
        <v>24796</v>
      </c>
      <c r="C540" s="422" t="s">
        <v>18</v>
      </c>
      <c r="D540" t="s">
        <v>12</v>
      </c>
      <c r="F540" s="2">
        <v>45.8</v>
      </c>
      <c r="G540" s="2">
        <f t="shared" si="9"/>
        <v>70.199999999999932</v>
      </c>
    </row>
    <row r="541" spans="1:7">
      <c r="A541" s="3">
        <v>44678</v>
      </c>
      <c r="B541" s="422">
        <v>24796</v>
      </c>
      <c r="C541" s="422" t="s">
        <v>18</v>
      </c>
      <c r="D541" t="s">
        <v>13</v>
      </c>
      <c r="F541" s="2">
        <v>5.2</v>
      </c>
      <c r="G541" s="2">
        <f t="shared" si="9"/>
        <v>64.999999999999929</v>
      </c>
    </row>
    <row r="542" spans="1:7">
      <c r="A542" s="3">
        <v>44678</v>
      </c>
      <c r="B542" s="422">
        <v>24796</v>
      </c>
      <c r="C542" s="422" t="s">
        <v>18</v>
      </c>
      <c r="D542" t="s">
        <v>14</v>
      </c>
      <c r="F542" s="2">
        <v>60</v>
      </c>
      <c r="G542" s="2">
        <f t="shared" si="9"/>
        <v>4.9999999999999289</v>
      </c>
    </row>
    <row r="543" spans="1:7">
      <c r="A543" s="3">
        <v>44678</v>
      </c>
      <c r="B543" s="422">
        <v>24796</v>
      </c>
      <c r="C543" s="422" t="s">
        <v>18</v>
      </c>
      <c r="D543" t="s">
        <v>15</v>
      </c>
      <c r="F543" s="2">
        <v>5</v>
      </c>
      <c r="G543" s="2">
        <f t="shared" si="9"/>
        <v>-7.1054273576010019E-14</v>
      </c>
    </row>
    <row r="544" spans="1:7">
      <c r="A544" s="3">
        <v>44681</v>
      </c>
      <c r="B544" s="421" t="s">
        <v>10</v>
      </c>
      <c r="C544" s="421" t="s">
        <v>19</v>
      </c>
      <c r="D544" t="s">
        <v>12</v>
      </c>
      <c r="E544" s="45">
        <v>46.5</v>
      </c>
      <c r="G544" s="2">
        <f t="shared" si="9"/>
        <v>46.499999999999929</v>
      </c>
    </row>
    <row r="545" spans="1:7">
      <c r="B545" s="425"/>
      <c r="C545" s="425"/>
      <c r="D545" t="s">
        <v>13</v>
      </c>
      <c r="E545" s="45">
        <v>2.8</v>
      </c>
      <c r="G545" s="2">
        <f t="shared" si="9"/>
        <v>49.299999999999926</v>
      </c>
    </row>
    <row r="546" spans="1:7">
      <c r="B546" s="425"/>
      <c r="C546" s="425"/>
      <c r="D546" t="s">
        <v>14</v>
      </c>
      <c r="E546" s="45">
        <v>60</v>
      </c>
      <c r="G546" s="2">
        <f t="shared" si="9"/>
        <v>109.29999999999993</v>
      </c>
    </row>
    <row r="547" spans="1:7">
      <c r="B547" s="425"/>
      <c r="C547" s="425"/>
      <c r="D547" t="s">
        <v>15</v>
      </c>
      <c r="E547" s="45">
        <v>5</v>
      </c>
      <c r="G547" s="2">
        <f t="shared" si="9"/>
        <v>114.29999999999993</v>
      </c>
    </row>
    <row r="548" spans="1:7">
      <c r="A548" s="3">
        <v>44733</v>
      </c>
      <c r="B548" s="425">
        <v>25010</v>
      </c>
      <c r="C548" s="422" t="s">
        <v>19</v>
      </c>
      <c r="D548" t="s">
        <v>12</v>
      </c>
      <c r="E548" s="45"/>
      <c r="F548" s="45">
        <v>46.5</v>
      </c>
      <c r="G548" s="2">
        <f t="shared" si="9"/>
        <v>67.799999999999926</v>
      </c>
    </row>
    <row r="549" spans="1:7">
      <c r="A549" s="3">
        <v>44733</v>
      </c>
      <c r="B549" s="425">
        <v>25010</v>
      </c>
      <c r="C549" s="422" t="s">
        <v>19</v>
      </c>
      <c r="D549" t="s">
        <v>13</v>
      </c>
      <c r="E549" s="45"/>
      <c r="F549" s="45">
        <v>2.8</v>
      </c>
      <c r="G549" s="2">
        <f t="shared" si="9"/>
        <v>64.999999999999929</v>
      </c>
    </row>
    <row r="550" spans="1:7">
      <c r="A550" s="3">
        <v>44733</v>
      </c>
      <c r="B550" s="425">
        <v>25010</v>
      </c>
      <c r="C550" s="422" t="s">
        <v>19</v>
      </c>
      <c r="D550" t="s">
        <v>14</v>
      </c>
      <c r="E550" s="45"/>
      <c r="F550" s="45">
        <v>60</v>
      </c>
      <c r="G550" s="2">
        <f t="shared" si="9"/>
        <v>4.9999999999999289</v>
      </c>
    </row>
    <row r="551" spans="1:7">
      <c r="A551" s="3">
        <v>44733</v>
      </c>
      <c r="B551" s="425">
        <v>25010</v>
      </c>
      <c r="C551" s="422" t="s">
        <v>19</v>
      </c>
      <c r="D551" t="s">
        <v>15</v>
      </c>
      <c r="E551" s="45"/>
      <c r="F551" s="45">
        <v>5</v>
      </c>
      <c r="G551" s="2">
        <f t="shared" si="9"/>
        <v>-7.1054273576010019E-14</v>
      </c>
    </row>
    <row r="552" spans="1:7">
      <c r="A552" s="3">
        <v>44712</v>
      </c>
      <c r="B552" s="421" t="s">
        <v>10</v>
      </c>
      <c r="C552" s="421" t="s">
        <v>20</v>
      </c>
      <c r="D552" t="s">
        <v>111</v>
      </c>
      <c r="E552" s="2">
        <v>160</v>
      </c>
      <c r="G552" s="2">
        <f t="shared" si="9"/>
        <v>159.99999999999994</v>
      </c>
    </row>
    <row r="553" spans="1:7">
      <c r="B553" s="422"/>
      <c r="C553" s="422"/>
      <c r="D553" t="s">
        <v>12</v>
      </c>
      <c r="E553" s="2">
        <v>44.5</v>
      </c>
      <c r="G553" s="2">
        <f t="shared" si="9"/>
        <v>204.49999999999994</v>
      </c>
    </row>
    <row r="554" spans="1:7">
      <c r="B554" s="422"/>
      <c r="C554" s="422"/>
      <c r="D554" t="s">
        <v>13</v>
      </c>
      <c r="E554" s="2">
        <v>9.1</v>
      </c>
      <c r="G554" s="2">
        <f t="shared" si="9"/>
        <v>213.59999999999994</v>
      </c>
    </row>
    <row r="555" spans="1:7">
      <c r="B555" s="422"/>
      <c r="C555" s="422"/>
      <c r="D555" t="s">
        <v>14</v>
      </c>
      <c r="E555" s="2">
        <v>60</v>
      </c>
      <c r="G555" s="2">
        <f t="shared" si="9"/>
        <v>273.59999999999991</v>
      </c>
    </row>
    <row r="556" spans="1:7">
      <c r="B556" s="422"/>
      <c r="C556" s="422"/>
      <c r="D556" t="s">
        <v>15</v>
      </c>
      <c r="E556" s="2">
        <v>5</v>
      </c>
      <c r="G556" s="2">
        <f t="shared" si="9"/>
        <v>278.59999999999991</v>
      </c>
    </row>
    <row r="557" spans="1:7">
      <c r="A557" s="3">
        <v>44777</v>
      </c>
      <c r="B557" s="422" t="s">
        <v>265</v>
      </c>
      <c r="C557" s="422" t="s">
        <v>20</v>
      </c>
      <c r="D557" t="s">
        <v>12</v>
      </c>
      <c r="F557" s="2">
        <v>44.5</v>
      </c>
      <c r="G557" s="2">
        <f t="shared" si="9"/>
        <v>234.09999999999991</v>
      </c>
    </row>
    <row r="558" spans="1:7">
      <c r="A558" s="3">
        <v>44777</v>
      </c>
      <c r="B558" s="422" t="s">
        <v>265</v>
      </c>
      <c r="C558" s="422" t="s">
        <v>20</v>
      </c>
      <c r="D558" t="s">
        <v>13</v>
      </c>
      <c r="F558" s="2">
        <v>9.1</v>
      </c>
      <c r="G558" s="2">
        <f t="shared" si="9"/>
        <v>224.99999999999991</v>
      </c>
    </row>
    <row r="559" spans="1:7">
      <c r="A559" s="3">
        <v>44777</v>
      </c>
      <c r="B559" s="422" t="s">
        <v>265</v>
      </c>
      <c r="C559" s="422" t="s">
        <v>20</v>
      </c>
      <c r="D559" t="s">
        <v>14</v>
      </c>
      <c r="F559" s="2">
        <v>60</v>
      </c>
      <c r="G559" s="2">
        <f t="shared" si="9"/>
        <v>164.99999999999991</v>
      </c>
    </row>
    <row r="560" spans="1:7">
      <c r="A560" s="3">
        <v>44777</v>
      </c>
      <c r="B560" s="422" t="s">
        <v>265</v>
      </c>
      <c r="C560" s="422" t="s">
        <v>20</v>
      </c>
      <c r="D560" t="s">
        <v>15</v>
      </c>
      <c r="F560" s="2">
        <v>5</v>
      </c>
      <c r="G560" s="2">
        <f t="shared" si="9"/>
        <v>159.99999999999991</v>
      </c>
    </row>
    <row r="561" spans="1:7">
      <c r="A561" s="3">
        <v>44796</v>
      </c>
      <c r="B561" s="422" t="s">
        <v>266</v>
      </c>
      <c r="C561" s="422" t="s">
        <v>20</v>
      </c>
      <c r="D561" t="s">
        <v>111</v>
      </c>
      <c r="F561" s="2">
        <v>160</v>
      </c>
      <c r="G561" s="2">
        <f t="shared" si="9"/>
        <v>0</v>
      </c>
    </row>
    <row r="562" spans="1:7">
      <c r="A562" s="3">
        <v>44742</v>
      </c>
      <c r="B562" s="421" t="s">
        <v>10</v>
      </c>
      <c r="C562" s="421" t="s">
        <v>21</v>
      </c>
      <c r="D562" t="s">
        <v>12</v>
      </c>
      <c r="E562" s="2">
        <v>43.1</v>
      </c>
      <c r="G562" s="2">
        <f t="shared" si="9"/>
        <v>43.1</v>
      </c>
    </row>
    <row r="563" spans="1:7">
      <c r="B563" s="422"/>
      <c r="C563" s="422"/>
      <c r="D563" t="s">
        <v>13</v>
      </c>
      <c r="E563" s="2">
        <v>6.9</v>
      </c>
      <c r="G563" s="2">
        <f t="shared" si="9"/>
        <v>50</v>
      </c>
    </row>
    <row r="564" spans="1:7">
      <c r="B564" s="422"/>
      <c r="C564" s="422"/>
      <c r="D564" t="s">
        <v>14</v>
      </c>
      <c r="E564" s="2">
        <v>60</v>
      </c>
      <c r="G564" s="2">
        <f t="shared" si="9"/>
        <v>110</v>
      </c>
    </row>
    <row r="565" spans="1:7">
      <c r="B565" s="422"/>
      <c r="C565" s="422"/>
      <c r="D565" t="s">
        <v>15</v>
      </c>
      <c r="E565" s="2">
        <v>5</v>
      </c>
      <c r="G565" s="2">
        <f t="shared" si="9"/>
        <v>115</v>
      </c>
    </row>
    <row r="566" spans="1:7">
      <c r="A566" s="3">
        <v>44795</v>
      </c>
      <c r="B566" s="422">
        <v>25354</v>
      </c>
      <c r="C566" s="422" t="s">
        <v>21</v>
      </c>
      <c r="D566" t="s">
        <v>12</v>
      </c>
      <c r="F566" s="2">
        <v>43.1</v>
      </c>
      <c r="G566" s="2">
        <f t="shared" si="9"/>
        <v>71.900000000000006</v>
      </c>
    </row>
    <row r="567" spans="1:7">
      <c r="A567" s="3">
        <v>44795</v>
      </c>
      <c r="B567" s="422">
        <v>25354</v>
      </c>
      <c r="C567" s="422" t="s">
        <v>21</v>
      </c>
      <c r="D567" t="s">
        <v>13</v>
      </c>
      <c r="F567" s="2">
        <v>6.9</v>
      </c>
      <c r="G567" s="2">
        <f t="shared" si="9"/>
        <v>65</v>
      </c>
    </row>
    <row r="568" spans="1:7">
      <c r="A568" s="3">
        <v>44795</v>
      </c>
      <c r="B568" s="422">
        <v>25354</v>
      </c>
      <c r="C568" s="422" t="s">
        <v>21</v>
      </c>
      <c r="D568" t="s">
        <v>14</v>
      </c>
      <c r="F568" s="2">
        <v>60</v>
      </c>
      <c r="G568" s="2">
        <f t="shared" si="9"/>
        <v>5</v>
      </c>
    </row>
    <row r="569" spans="1:7">
      <c r="A569" s="3">
        <v>44795</v>
      </c>
      <c r="B569" s="422">
        <v>25354</v>
      </c>
      <c r="C569" s="422" t="s">
        <v>21</v>
      </c>
      <c r="D569" t="s">
        <v>15</v>
      </c>
      <c r="F569" s="2">
        <v>5</v>
      </c>
      <c r="G569" s="2">
        <f t="shared" si="9"/>
        <v>0</v>
      </c>
    </row>
    <row r="570" spans="1:7">
      <c r="A570" s="3">
        <v>44773</v>
      </c>
      <c r="B570" s="421" t="s">
        <v>10</v>
      </c>
      <c r="C570" s="421" t="s">
        <v>22</v>
      </c>
      <c r="D570" t="s">
        <v>12</v>
      </c>
      <c r="E570" s="2">
        <v>42.9</v>
      </c>
      <c r="G570" s="2">
        <f t="shared" si="9"/>
        <v>42.9</v>
      </c>
    </row>
    <row r="571" spans="1:7">
      <c r="B571" s="422"/>
      <c r="C571" s="422"/>
      <c r="D571" t="s">
        <v>13</v>
      </c>
      <c r="E571" s="2">
        <v>9.6999999999999993</v>
      </c>
      <c r="G571" s="2">
        <f t="shared" si="9"/>
        <v>52.599999999999994</v>
      </c>
    </row>
    <row r="572" spans="1:7">
      <c r="B572" s="422"/>
      <c r="C572" s="422"/>
      <c r="D572" t="s">
        <v>14</v>
      </c>
      <c r="E572" s="2">
        <v>60</v>
      </c>
      <c r="G572" s="2">
        <f t="shared" si="9"/>
        <v>112.6</v>
      </c>
    </row>
    <row r="573" spans="1:7">
      <c r="B573" s="422"/>
      <c r="C573" s="422"/>
      <c r="D573" t="s">
        <v>15</v>
      </c>
      <c r="E573" s="2">
        <v>5</v>
      </c>
      <c r="G573" s="2">
        <f t="shared" si="9"/>
        <v>117.6</v>
      </c>
    </row>
    <row r="574" spans="1:7">
      <c r="A574" s="3">
        <v>44795</v>
      </c>
      <c r="B574" s="422">
        <v>25354</v>
      </c>
      <c r="C574" s="422" t="s">
        <v>22</v>
      </c>
      <c r="D574" t="s">
        <v>12</v>
      </c>
      <c r="F574" s="2">
        <v>42.9</v>
      </c>
      <c r="G574" s="2">
        <f t="shared" si="9"/>
        <v>74.699999999999989</v>
      </c>
    </row>
    <row r="575" spans="1:7">
      <c r="A575" s="3">
        <v>44795</v>
      </c>
      <c r="B575" s="422">
        <v>25354</v>
      </c>
      <c r="C575" s="422" t="s">
        <v>22</v>
      </c>
      <c r="D575" t="s">
        <v>13</v>
      </c>
      <c r="F575" s="2">
        <v>9.6999999999999993</v>
      </c>
      <c r="G575" s="2">
        <f t="shared" si="9"/>
        <v>64.999999999999986</v>
      </c>
    </row>
    <row r="576" spans="1:7">
      <c r="A576" s="3">
        <v>44795</v>
      </c>
      <c r="B576" s="422">
        <v>25354</v>
      </c>
      <c r="C576" s="422" t="s">
        <v>22</v>
      </c>
      <c r="D576" t="s">
        <v>14</v>
      </c>
      <c r="F576" s="2">
        <v>60</v>
      </c>
      <c r="G576" s="2">
        <f t="shared" si="9"/>
        <v>4.9999999999999858</v>
      </c>
    </row>
    <row r="577" spans="1:14">
      <c r="A577" s="3">
        <v>44795</v>
      </c>
      <c r="B577" s="422">
        <v>25354</v>
      </c>
      <c r="C577" s="422" t="s">
        <v>22</v>
      </c>
      <c r="D577" t="s">
        <v>15</v>
      </c>
      <c r="F577" s="2">
        <v>5</v>
      </c>
      <c r="G577" s="2">
        <f t="shared" si="9"/>
        <v>-1.4210854715202004E-14</v>
      </c>
    </row>
    <row r="578" spans="1:14">
      <c r="A578" s="3">
        <v>44773</v>
      </c>
      <c r="B578" s="421" t="s">
        <v>10</v>
      </c>
      <c r="C578" s="421" t="s">
        <v>23</v>
      </c>
      <c r="D578" t="s">
        <v>12</v>
      </c>
      <c r="E578" s="2">
        <v>43.1</v>
      </c>
      <c r="G578" s="2">
        <f t="shared" si="9"/>
        <v>43.099999999999987</v>
      </c>
    </row>
    <row r="579" spans="1:14">
      <c r="B579" s="422"/>
      <c r="C579" s="422"/>
      <c r="D579" t="s">
        <v>13</v>
      </c>
      <c r="E579" s="2">
        <v>7</v>
      </c>
      <c r="G579" s="2">
        <f t="shared" si="9"/>
        <v>50.099999999999987</v>
      </c>
    </row>
    <row r="580" spans="1:14">
      <c r="B580" s="422"/>
      <c r="C580" s="422"/>
      <c r="D580" t="s">
        <v>14</v>
      </c>
      <c r="E580" s="2">
        <v>60</v>
      </c>
      <c r="G580" s="2">
        <f t="shared" si="9"/>
        <v>110.1</v>
      </c>
    </row>
    <row r="581" spans="1:14">
      <c r="B581" s="422"/>
      <c r="C581" s="422"/>
      <c r="D581" t="s">
        <v>15</v>
      </c>
      <c r="E581" s="2">
        <v>5</v>
      </c>
      <c r="G581" s="2">
        <f t="shared" si="9"/>
        <v>115.1</v>
      </c>
    </row>
    <row r="582" spans="1:14">
      <c r="A582" s="3">
        <v>44853</v>
      </c>
      <c r="B582" s="422" t="s">
        <v>267</v>
      </c>
      <c r="C582" s="422" t="s">
        <v>23</v>
      </c>
      <c r="D582" t="s">
        <v>12</v>
      </c>
      <c r="F582" s="2">
        <v>43.1</v>
      </c>
      <c r="G582" s="2">
        <f t="shared" si="9"/>
        <v>72</v>
      </c>
    </row>
    <row r="583" spans="1:14">
      <c r="A583" s="3">
        <v>44853</v>
      </c>
      <c r="B583" s="422" t="s">
        <v>267</v>
      </c>
      <c r="C583" s="422" t="s">
        <v>23</v>
      </c>
      <c r="D583" t="s">
        <v>13</v>
      </c>
      <c r="F583" s="2">
        <v>7</v>
      </c>
      <c r="G583" s="2">
        <f t="shared" si="9"/>
        <v>65</v>
      </c>
      <c r="L583" s="436"/>
      <c r="N583" s="5"/>
    </row>
    <row r="584" spans="1:14">
      <c r="A584" s="3">
        <v>44853</v>
      </c>
      <c r="B584" s="422" t="s">
        <v>267</v>
      </c>
      <c r="C584" s="422" t="s">
        <v>23</v>
      </c>
      <c r="D584" t="s">
        <v>14</v>
      </c>
      <c r="F584" s="2">
        <v>60</v>
      </c>
      <c r="G584" s="2">
        <f t="shared" si="9"/>
        <v>5</v>
      </c>
      <c r="L584" s="435"/>
      <c r="N584" s="5"/>
    </row>
    <row r="585" spans="1:14">
      <c r="A585" s="3">
        <v>44853</v>
      </c>
      <c r="B585" s="422" t="s">
        <v>267</v>
      </c>
      <c r="C585" s="422" t="s">
        <v>23</v>
      </c>
      <c r="D585" t="s">
        <v>15</v>
      </c>
      <c r="F585" s="2">
        <v>5</v>
      </c>
      <c r="G585" s="2">
        <f t="shared" si="9"/>
        <v>0</v>
      </c>
      <c r="L585" s="435"/>
      <c r="N585" s="2"/>
    </row>
    <row r="586" spans="1:14">
      <c r="A586" s="3">
        <v>44834</v>
      </c>
      <c r="B586" s="421" t="s">
        <v>10</v>
      </c>
      <c r="C586" s="421" t="s">
        <v>90</v>
      </c>
      <c r="D586" t="s">
        <v>12</v>
      </c>
      <c r="E586" s="2">
        <v>38.299999999999997</v>
      </c>
      <c r="G586" s="2">
        <f t="shared" si="9"/>
        <v>38.299999999999997</v>
      </c>
      <c r="L586" s="435"/>
      <c r="N586" s="2"/>
    </row>
    <row r="587" spans="1:14">
      <c r="B587" s="422"/>
      <c r="C587" s="422"/>
      <c r="D587" t="s">
        <v>13</v>
      </c>
      <c r="E587" s="2">
        <v>8.1999999999999993</v>
      </c>
      <c r="G587" s="2">
        <f t="shared" si="9"/>
        <v>46.5</v>
      </c>
      <c r="L587" s="435"/>
      <c r="N587" s="2"/>
    </row>
    <row r="588" spans="1:14">
      <c r="B588" s="422"/>
      <c r="C588" s="422"/>
      <c r="D588" t="s">
        <v>14</v>
      </c>
      <c r="E588" s="2">
        <v>60</v>
      </c>
      <c r="G588" s="2">
        <f t="shared" si="9"/>
        <v>106.5</v>
      </c>
      <c r="L588" s="435"/>
      <c r="N588" s="2"/>
    </row>
    <row r="589" spans="1:14">
      <c r="B589" s="422"/>
      <c r="C589" s="422"/>
      <c r="D589" t="s">
        <v>15</v>
      </c>
      <c r="E589" s="2">
        <v>5</v>
      </c>
      <c r="G589" s="2">
        <f t="shared" si="9"/>
        <v>111.5</v>
      </c>
    </row>
    <row r="590" spans="1:14">
      <c r="A590" s="3">
        <v>44875</v>
      </c>
      <c r="B590" s="422" t="s">
        <v>268</v>
      </c>
      <c r="C590" s="422" t="s">
        <v>41</v>
      </c>
      <c r="D590" t="s">
        <v>12</v>
      </c>
      <c r="F590" s="2">
        <v>38.299999999999997</v>
      </c>
      <c r="G590" s="2">
        <f t="shared" si="9"/>
        <v>73.2</v>
      </c>
    </row>
    <row r="591" spans="1:14">
      <c r="A591" s="3">
        <v>44875</v>
      </c>
      <c r="B591" s="422" t="s">
        <v>268</v>
      </c>
      <c r="C591" s="422" t="s">
        <v>41</v>
      </c>
      <c r="D591" t="s">
        <v>13</v>
      </c>
      <c r="F591" s="2">
        <v>8.1999999999999993</v>
      </c>
      <c r="G591" s="2">
        <f t="shared" si="9"/>
        <v>65</v>
      </c>
      <c r="L591" s="436"/>
      <c r="N591" s="2"/>
    </row>
    <row r="592" spans="1:14">
      <c r="A592" s="3">
        <v>44875</v>
      </c>
      <c r="B592" s="422" t="s">
        <v>268</v>
      </c>
      <c r="C592" s="422" t="s">
        <v>41</v>
      </c>
      <c r="D592" t="s">
        <v>14</v>
      </c>
      <c r="F592" s="2">
        <v>60</v>
      </c>
      <c r="G592" s="2">
        <f t="shared" si="9"/>
        <v>5</v>
      </c>
      <c r="L592" s="435"/>
      <c r="N592" s="2"/>
    </row>
    <row r="593" spans="1:14">
      <c r="A593" s="3">
        <v>44875</v>
      </c>
      <c r="B593" s="422" t="s">
        <v>268</v>
      </c>
      <c r="C593" s="422" t="s">
        <v>41</v>
      </c>
      <c r="D593" t="s">
        <v>15</v>
      </c>
      <c r="F593" s="2">
        <v>5</v>
      </c>
      <c r="G593" s="2">
        <f t="shared" si="9"/>
        <v>0</v>
      </c>
      <c r="L593" s="435"/>
      <c r="N593" s="2"/>
    </row>
    <row r="594" spans="1:14">
      <c r="A594" s="3">
        <v>44865</v>
      </c>
      <c r="B594" s="421" t="s">
        <v>10</v>
      </c>
      <c r="C594" s="421" t="s">
        <v>25</v>
      </c>
      <c r="D594" t="s">
        <v>12</v>
      </c>
      <c r="E594" s="2">
        <v>38.200000000000003</v>
      </c>
      <c r="G594" s="2">
        <f t="shared" si="9"/>
        <v>38.200000000000003</v>
      </c>
      <c r="L594" s="435"/>
      <c r="N594" s="2"/>
    </row>
    <row r="595" spans="1:14">
      <c r="B595" s="425"/>
      <c r="C595" s="425"/>
      <c r="D595" t="s">
        <v>13</v>
      </c>
      <c r="E595" s="2">
        <v>4.9000000000000004</v>
      </c>
      <c r="G595" s="2">
        <f t="shared" si="9"/>
        <v>43.1</v>
      </c>
      <c r="L595" s="435"/>
      <c r="N595" s="2"/>
    </row>
    <row r="596" spans="1:14">
      <c r="B596" s="425"/>
      <c r="C596" s="425"/>
      <c r="D596" t="s">
        <v>14</v>
      </c>
      <c r="E596" s="2">
        <v>60</v>
      </c>
      <c r="G596" s="2">
        <f t="shared" si="9"/>
        <v>103.1</v>
      </c>
      <c r="L596" s="435"/>
      <c r="N596" s="2"/>
    </row>
    <row r="597" spans="1:14">
      <c r="B597" s="425"/>
      <c r="C597" s="425"/>
      <c r="D597" t="s">
        <v>15</v>
      </c>
      <c r="E597" s="2">
        <v>5</v>
      </c>
      <c r="G597" s="2">
        <f t="shared" si="9"/>
        <v>108.1</v>
      </c>
      <c r="L597" s="435"/>
      <c r="N597" s="2"/>
    </row>
    <row r="598" spans="1:14">
      <c r="A598" s="3">
        <v>44938</v>
      </c>
      <c r="B598" s="422" t="s">
        <v>269</v>
      </c>
      <c r="C598" s="422" t="s">
        <v>25</v>
      </c>
      <c r="D598" t="s">
        <v>12</v>
      </c>
      <c r="F598" s="2">
        <v>38.200000000000003</v>
      </c>
      <c r="G598" s="2">
        <f t="shared" si="9"/>
        <v>69.899999999999991</v>
      </c>
      <c r="L598" s="435"/>
      <c r="N598" s="2"/>
    </row>
    <row r="599" spans="1:14">
      <c r="A599" s="3">
        <v>44938</v>
      </c>
      <c r="B599" s="422" t="s">
        <v>269</v>
      </c>
      <c r="C599" s="422" t="s">
        <v>25</v>
      </c>
      <c r="D599" t="s">
        <v>13</v>
      </c>
      <c r="F599" s="2">
        <v>4.9000000000000004</v>
      </c>
      <c r="G599" s="2">
        <f t="shared" si="9"/>
        <v>64.999999999999986</v>
      </c>
      <c r="L599" s="435"/>
      <c r="N599" s="2"/>
    </row>
    <row r="600" spans="1:14">
      <c r="A600" s="3">
        <v>44938</v>
      </c>
      <c r="B600" s="422" t="s">
        <v>269</v>
      </c>
      <c r="C600" s="422" t="s">
        <v>25</v>
      </c>
      <c r="D600" t="s">
        <v>14</v>
      </c>
      <c r="F600" s="2">
        <v>60</v>
      </c>
      <c r="G600" s="2">
        <f t="shared" si="9"/>
        <v>4.9999999999999858</v>
      </c>
      <c r="L600" s="435"/>
      <c r="N600" s="2"/>
    </row>
    <row r="601" spans="1:14">
      <c r="A601" s="3">
        <v>44938</v>
      </c>
      <c r="B601" s="422" t="s">
        <v>269</v>
      </c>
      <c r="C601" s="422" t="s">
        <v>25</v>
      </c>
      <c r="D601" t="s">
        <v>15</v>
      </c>
      <c r="F601" s="2">
        <v>5</v>
      </c>
      <c r="G601" s="2">
        <f t="shared" si="9"/>
        <v>-1.4210854715202004E-14</v>
      </c>
      <c r="L601" s="435"/>
      <c r="N601" s="2"/>
    </row>
    <row r="602" spans="1:14">
      <c r="A602" s="31">
        <v>44895</v>
      </c>
      <c r="B602" s="421" t="s">
        <v>10</v>
      </c>
      <c r="C602" s="421" t="s">
        <v>26</v>
      </c>
      <c r="D602" t="s">
        <v>12</v>
      </c>
      <c r="E602" s="2">
        <v>42.6</v>
      </c>
      <c r="G602" s="2">
        <f t="shared" si="9"/>
        <v>42.599999999999987</v>
      </c>
      <c r="L602" s="435"/>
      <c r="N602" s="2"/>
    </row>
    <row r="603" spans="1:14">
      <c r="B603" s="422"/>
      <c r="C603" s="422"/>
      <c r="D603" t="s">
        <v>13</v>
      </c>
      <c r="E603" s="2">
        <v>6.3</v>
      </c>
      <c r="G603" s="2">
        <f t="shared" si="9"/>
        <v>48.899999999999984</v>
      </c>
      <c r="L603" s="435"/>
      <c r="N603" s="2"/>
    </row>
    <row r="604" spans="1:14">
      <c r="B604" s="422"/>
      <c r="C604" s="422"/>
      <c r="D604" t="s">
        <v>14</v>
      </c>
      <c r="E604" s="2">
        <v>60</v>
      </c>
      <c r="G604" s="2">
        <f t="shared" si="9"/>
        <v>108.89999999999998</v>
      </c>
      <c r="L604" s="435"/>
      <c r="N604" s="2"/>
    </row>
    <row r="605" spans="1:14">
      <c r="B605" s="422"/>
      <c r="C605" s="422"/>
      <c r="D605" t="s">
        <v>15</v>
      </c>
      <c r="E605" s="2">
        <v>5</v>
      </c>
      <c r="G605" s="2">
        <f t="shared" si="9"/>
        <v>113.89999999999998</v>
      </c>
      <c r="L605" s="435"/>
      <c r="N605" s="2"/>
    </row>
    <row r="606" spans="1:14">
      <c r="A606" s="3">
        <v>44938</v>
      </c>
      <c r="B606" s="422" t="s">
        <v>269</v>
      </c>
      <c r="C606" s="422" t="s">
        <v>26</v>
      </c>
      <c r="D606" t="s">
        <v>12</v>
      </c>
      <c r="F606" s="2">
        <v>42.6</v>
      </c>
      <c r="G606" s="2">
        <f t="shared" si="9"/>
        <v>71.299999999999983</v>
      </c>
      <c r="L606" s="435"/>
      <c r="N606" s="2"/>
    </row>
    <row r="607" spans="1:14">
      <c r="A607" s="3">
        <v>44938</v>
      </c>
      <c r="B607" s="422" t="s">
        <v>269</v>
      </c>
      <c r="C607" s="422" t="s">
        <v>26</v>
      </c>
      <c r="D607" t="s">
        <v>13</v>
      </c>
      <c r="F607" s="2">
        <v>6.3</v>
      </c>
      <c r="G607" s="2">
        <f t="shared" si="9"/>
        <v>64.999999999999986</v>
      </c>
      <c r="L607" s="435"/>
      <c r="N607" s="2"/>
    </row>
    <row r="608" spans="1:14">
      <c r="A608" s="3">
        <v>44938</v>
      </c>
      <c r="B608" s="422" t="s">
        <v>269</v>
      </c>
      <c r="C608" s="422" t="s">
        <v>26</v>
      </c>
      <c r="D608" t="s">
        <v>14</v>
      </c>
      <c r="F608" s="2">
        <v>60</v>
      </c>
      <c r="G608" s="2">
        <f t="shared" si="9"/>
        <v>4.9999999999999858</v>
      </c>
      <c r="L608" s="435"/>
      <c r="N608" s="2"/>
    </row>
    <row r="609" spans="1:14">
      <c r="A609" s="3">
        <v>44938</v>
      </c>
      <c r="B609" s="422" t="s">
        <v>269</v>
      </c>
      <c r="C609" s="422" t="s">
        <v>26</v>
      </c>
      <c r="D609" t="s">
        <v>15</v>
      </c>
      <c r="F609" s="2">
        <v>5</v>
      </c>
      <c r="G609" s="2">
        <f t="shared" si="9"/>
        <v>-1.4210854715202004E-14</v>
      </c>
      <c r="L609" s="435"/>
      <c r="N609" s="2"/>
    </row>
    <row r="610" spans="1:14">
      <c r="A610" s="31">
        <v>44926</v>
      </c>
      <c r="B610" s="421" t="s">
        <v>10</v>
      </c>
      <c r="C610" s="421" t="s">
        <v>27</v>
      </c>
      <c r="D610" t="s">
        <v>12</v>
      </c>
      <c r="E610" s="2">
        <v>48.7</v>
      </c>
      <c r="G610" s="2">
        <f t="shared" si="9"/>
        <v>48.699999999999989</v>
      </c>
      <c r="I610" s="421"/>
      <c r="K610" s="2"/>
      <c r="L610" s="435"/>
      <c r="N610" s="2"/>
    </row>
    <row r="611" spans="1:14">
      <c r="B611" s="422"/>
      <c r="C611" s="422"/>
      <c r="D611" t="s">
        <v>13</v>
      </c>
      <c r="E611" s="2">
        <v>5.7</v>
      </c>
      <c r="G611" s="2">
        <f t="shared" si="9"/>
        <v>54.399999999999991</v>
      </c>
      <c r="I611" s="422"/>
      <c r="K611" s="2"/>
      <c r="L611" s="435"/>
      <c r="N611" s="2"/>
    </row>
    <row r="612" spans="1:14">
      <c r="B612" s="422"/>
      <c r="C612" s="422"/>
      <c r="D612" t="s">
        <v>14</v>
      </c>
      <c r="E612" s="2">
        <v>60</v>
      </c>
      <c r="G612" s="2">
        <f t="shared" si="9"/>
        <v>114.39999999999999</v>
      </c>
      <c r="I612" s="422"/>
      <c r="K612" s="2"/>
      <c r="L612" s="435"/>
      <c r="N612" s="2"/>
    </row>
    <row r="613" spans="1:14">
      <c r="B613" s="422"/>
      <c r="C613" s="422"/>
      <c r="D613" t="s">
        <v>15</v>
      </c>
      <c r="E613" s="2">
        <v>5</v>
      </c>
      <c r="G613" s="2">
        <f t="shared" si="9"/>
        <v>119.39999999999999</v>
      </c>
      <c r="I613" s="422"/>
      <c r="K613" s="2"/>
      <c r="L613" s="435"/>
      <c r="N613" s="2"/>
    </row>
    <row r="614" spans="1:14">
      <c r="A614" s="3">
        <v>44991</v>
      </c>
      <c r="B614" s="422">
        <v>26438</v>
      </c>
      <c r="C614" s="422" t="s">
        <v>27</v>
      </c>
      <c r="D614" t="s">
        <v>12</v>
      </c>
      <c r="F614" s="2">
        <v>48.7</v>
      </c>
      <c r="G614" s="2">
        <f t="shared" ref="G614:G684" si="10">+G613+E614-F614</f>
        <v>70.699999999999989</v>
      </c>
      <c r="I614" s="422"/>
      <c r="K614" s="2"/>
      <c r="L614" s="435"/>
      <c r="N614" s="2"/>
    </row>
    <row r="615" spans="1:14">
      <c r="A615" s="3">
        <v>44991</v>
      </c>
      <c r="B615" s="422">
        <v>26438</v>
      </c>
      <c r="C615" s="422" t="s">
        <v>27</v>
      </c>
      <c r="D615" t="s">
        <v>13</v>
      </c>
      <c r="F615" s="2">
        <v>5.7</v>
      </c>
      <c r="G615" s="2">
        <f t="shared" si="10"/>
        <v>64.999999999999986</v>
      </c>
      <c r="I615" s="422"/>
      <c r="K615" s="2"/>
      <c r="L615" s="435"/>
      <c r="N615" s="2"/>
    </row>
    <row r="616" spans="1:14">
      <c r="A616" s="3">
        <v>44991</v>
      </c>
      <c r="B616" s="422">
        <v>26438</v>
      </c>
      <c r="C616" s="422" t="s">
        <v>27</v>
      </c>
      <c r="D616" t="s">
        <v>14</v>
      </c>
      <c r="F616" s="2">
        <v>60</v>
      </c>
      <c r="G616" s="2">
        <f t="shared" si="10"/>
        <v>4.9999999999999858</v>
      </c>
      <c r="I616" s="422"/>
      <c r="K616" s="2"/>
      <c r="L616" s="435"/>
      <c r="N616" s="2"/>
    </row>
    <row r="617" spans="1:14">
      <c r="A617" s="3">
        <v>44991</v>
      </c>
      <c r="B617" s="422">
        <v>26438</v>
      </c>
      <c r="C617" s="422" t="s">
        <v>27</v>
      </c>
      <c r="D617" t="s">
        <v>15</v>
      </c>
      <c r="F617" s="2">
        <v>5</v>
      </c>
      <c r="G617" s="2">
        <f t="shared" si="10"/>
        <v>-1.4210854715202004E-14</v>
      </c>
      <c r="I617" s="422"/>
      <c r="K617" s="2"/>
      <c r="L617" s="435"/>
      <c r="N617" s="2"/>
    </row>
    <row r="618" spans="1:14">
      <c r="A618" s="31">
        <v>44926</v>
      </c>
      <c r="B618" s="421" t="s">
        <v>10</v>
      </c>
      <c r="C618" s="421" t="s">
        <v>11</v>
      </c>
      <c r="D618" t="s">
        <v>12</v>
      </c>
      <c r="E618" s="2">
        <v>50.2</v>
      </c>
      <c r="G618" s="2">
        <f t="shared" si="10"/>
        <v>50.199999999999989</v>
      </c>
      <c r="I618" s="421"/>
      <c r="K618" s="2"/>
      <c r="N618" s="5"/>
    </row>
    <row r="619" spans="1:14">
      <c r="B619" s="422"/>
      <c r="C619" s="422"/>
      <c r="D619" t="s">
        <v>13</v>
      </c>
      <c r="E619" s="2">
        <v>4.8</v>
      </c>
      <c r="G619" s="2">
        <f t="shared" si="10"/>
        <v>54.999999999999986</v>
      </c>
      <c r="I619" s="422"/>
      <c r="K619" s="2"/>
      <c r="N619" s="5"/>
    </row>
    <row r="620" spans="1:14">
      <c r="B620" s="422"/>
      <c r="C620" s="422"/>
      <c r="D620" t="s">
        <v>14</v>
      </c>
      <c r="E620" s="2">
        <v>60</v>
      </c>
      <c r="G620" s="2">
        <f t="shared" si="10"/>
        <v>114.99999999999999</v>
      </c>
      <c r="I620" s="422"/>
      <c r="K620" s="2"/>
      <c r="N620" s="5"/>
    </row>
    <row r="621" spans="1:14">
      <c r="B621" s="422"/>
      <c r="C621" s="422"/>
      <c r="D621" t="s">
        <v>15</v>
      </c>
      <c r="E621" s="2">
        <v>5</v>
      </c>
      <c r="G621" s="2">
        <f t="shared" si="10"/>
        <v>119.99999999999999</v>
      </c>
      <c r="I621" s="422"/>
      <c r="K621" s="2"/>
      <c r="N621" s="5"/>
    </row>
    <row r="622" spans="1:14">
      <c r="A622" s="3">
        <v>44991</v>
      </c>
      <c r="B622" s="422">
        <v>26438</v>
      </c>
      <c r="C622" s="422" t="s">
        <v>11</v>
      </c>
      <c r="D622" t="s">
        <v>12</v>
      </c>
      <c r="F622" s="2">
        <v>50.2</v>
      </c>
      <c r="G622" s="2">
        <f t="shared" si="10"/>
        <v>69.799999999999983</v>
      </c>
      <c r="I622" s="422"/>
      <c r="K622" s="2"/>
      <c r="N622" s="5"/>
    </row>
    <row r="623" spans="1:14">
      <c r="A623" s="3">
        <v>44991</v>
      </c>
      <c r="B623" s="422">
        <v>26438</v>
      </c>
      <c r="C623" s="422" t="s">
        <v>11</v>
      </c>
      <c r="D623" t="s">
        <v>13</v>
      </c>
      <c r="F623" s="2">
        <v>4.8</v>
      </c>
      <c r="G623" s="2">
        <f t="shared" si="10"/>
        <v>64.999999999999986</v>
      </c>
      <c r="I623" s="422"/>
      <c r="K623" s="2"/>
      <c r="N623" s="5"/>
    </row>
    <row r="624" spans="1:14">
      <c r="A624" s="3">
        <v>44991</v>
      </c>
      <c r="B624" s="422">
        <v>26438</v>
      </c>
      <c r="C624" s="422" t="s">
        <v>11</v>
      </c>
      <c r="D624" t="s">
        <v>14</v>
      </c>
      <c r="F624" s="2">
        <v>60</v>
      </c>
      <c r="G624" s="2">
        <f t="shared" si="10"/>
        <v>4.9999999999999858</v>
      </c>
      <c r="I624" s="422"/>
      <c r="K624" s="2"/>
      <c r="N624" s="5"/>
    </row>
    <row r="625" spans="1:14">
      <c r="A625" s="3">
        <v>44991</v>
      </c>
      <c r="B625" s="422">
        <v>26438</v>
      </c>
      <c r="C625" s="422" t="s">
        <v>11</v>
      </c>
      <c r="D625" t="s">
        <v>15</v>
      </c>
      <c r="F625" s="2">
        <v>5</v>
      </c>
      <c r="G625" s="2">
        <f t="shared" si="10"/>
        <v>-1.4210854715202004E-14</v>
      </c>
      <c r="I625" s="422"/>
      <c r="K625" s="2"/>
      <c r="N625" s="5"/>
    </row>
    <row r="626" spans="1:14">
      <c r="A626" s="31">
        <v>44926</v>
      </c>
      <c r="B626" s="421" t="s">
        <v>10</v>
      </c>
      <c r="C626" s="421" t="s">
        <v>17</v>
      </c>
      <c r="D626" t="s">
        <v>12</v>
      </c>
      <c r="E626" s="2">
        <v>54.8</v>
      </c>
      <c r="G626" s="2">
        <f t="shared" si="10"/>
        <v>54.799999999999983</v>
      </c>
      <c r="I626" s="421"/>
      <c r="K626" s="2"/>
      <c r="N626" s="5"/>
    </row>
    <row r="627" spans="1:14">
      <c r="B627" s="422"/>
      <c r="C627" s="422"/>
      <c r="D627" t="s">
        <v>13</v>
      </c>
      <c r="E627" s="2">
        <v>1.2</v>
      </c>
      <c r="G627" s="2">
        <f t="shared" si="10"/>
        <v>55.999999999999986</v>
      </c>
      <c r="K627" s="2"/>
      <c r="N627" s="5"/>
    </row>
    <row r="628" spans="1:14">
      <c r="B628" s="422"/>
      <c r="C628" s="422"/>
      <c r="D628" t="s">
        <v>14</v>
      </c>
      <c r="E628" s="2">
        <v>56</v>
      </c>
      <c r="G628" s="2">
        <f t="shared" si="10"/>
        <v>111.99999999999999</v>
      </c>
      <c r="N628" s="5"/>
    </row>
    <row r="629" spans="1:14">
      <c r="B629" s="422"/>
      <c r="C629" s="422"/>
      <c r="D629" t="s">
        <v>15</v>
      </c>
      <c r="E629" s="2">
        <v>5</v>
      </c>
      <c r="G629" s="2">
        <f t="shared" si="10"/>
        <v>116.99999999999999</v>
      </c>
    </row>
    <row r="630" spans="1:14">
      <c r="A630" s="3">
        <v>44991</v>
      </c>
      <c r="B630" s="422">
        <v>26438</v>
      </c>
      <c r="C630" s="422" t="s">
        <v>17</v>
      </c>
      <c r="D630" t="s">
        <v>14</v>
      </c>
      <c r="F630" s="2">
        <v>56</v>
      </c>
      <c r="G630" s="2">
        <f t="shared" si="10"/>
        <v>60.999999999999986</v>
      </c>
      <c r="K630" s="5"/>
      <c r="L630" s="436"/>
      <c r="N630" s="2"/>
    </row>
    <row r="631" spans="1:14">
      <c r="A631" s="3">
        <v>44991</v>
      </c>
      <c r="B631" s="422">
        <v>26438</v>
      </c>
      <c r="C631" s="422" t="s">
        <v>17</v>
      </c>
      <c r="D631" t="s">
        <v>15</v>
      </c>
      <c r="F631" s="2">
        <v>5</v>
      </c>
      <c r="G631" s="2">
        <f t="shared" si="10"/>
        <v>55.999999999999986</v>
      </c>
      <c r="L631" s="435"/>
      <c r="N631" s="2"/>
    </row>
    <row r="632" spans="1:14">
      <c r="A632" s="3">
        <v>45008</v>
      </c>
      <c r="B632" s="422">
        <v>26635</v>
      </c>
      <c r="C632" s="422" t="s">
        <v>17</v>
      </c>
      <c r="D632" t="s">
        <v>12</v>
      </c>
      <c r="F632" s="2">
        <v>54.8</v>
      </c>
      <c r="G632" s="2">
        <f t="shared" si="10"/>
        <v>1.1999999999999886</v>
      </c>
      <c r="L632" s="435"/>
      <c r="N632" s="2"/>
    </row>
    <row r="633" spans="1:14">
      <c r="A633" s="3">
        <v>45008</v>
      </c>
      <c r="B633" s="422">
        <v>26635</v>
      </c>
      <c r="C633" s="422" t="s">
        <v>17</v>
      </c>
      <c r="D633" t="s">
        <v>13</v>
      </c>
      <c r="F633" s="2">
        <v>1.2</v>
      </c>
      <c r="G633" s="2">
        <f t="shared" si="10"/>
        <v>-1.1324274851176597E-14</v>
      </c>
      <c r="L633" s="435"/>
      <c r="N633" s="2"/>
    </row>
    <row r="634" spans="1:14">
      <c r="A634" s="81">
        <v>45016</v>
      </c>
      <c r="B634" s="421" t="s">
        <v>10</v>
      </c>
      <c r="C634" s="421" t="s">
        <v>18</v>
      </c>
      <c r="D634" t="s">
        <v>12</v>
      </c>
      <c r="E634" s="196">
        <v>50.4</v>
      </c>
      <c r="G634" s="2">
        <f t="shared" si="10"/>
        <v>50.399999999999984</v>
      </c>
      <c r="L634" s="435"/>
      <c r="N634" s="2"/>
    </row>
    <row r="635" spans="1:14">
      <c r="A635" s="70"/>
      <c r="B635" s="422"/>
      <c r="C635" s="422"/>
      <c r="D635" t="s">
        <v>13</v>
      </c>
      <c r="E635" s="196">
        <v>1.3</v>
      </c>
      <c r="G635" s="2">
        <f t="shared" si="10"/>
        <v>51.699999999999982</v>
      </c>
      <c r="L635" s="435"/>
      <c r="N635" s="2"/>
    </row>
    <row r="636" spans="1:14">
      <c r="A636" s="70"/>
      <c r="B636" s="422"/>
      <c r="C636" s="422"/>
      <c r="D636" t="s">
        <v>14</v>
      </c>
      <c r="E636" s="196">
        <v>60</v>
      </c>
      <c r="G636" s="2">
        <f t="shared" si="10"/>
        <v>111.69999999999999</v>
      </c>
      <c r="J636" s="440"/>
      <c r="K636" s="440"/>
      <c r="L636" s="440"/>
      <c r="N636" s="2"/>
    </row>
    <row r="637" spans="1:14">
      <c r="A637" s="70"/>
      <c r="B637" s="422"/>
      <c r="C637" s="422"/>
      <c r="D637" t="s">
        <v>15</v>
      </c>
      <c r="E637" s="196">
        <v>5</v>
      </c>
      <c r="G637" s="2">
        <f t="shared" si="10"/>
        <v>116.69999999999999</v>
      </c>
      <c r="J637" s="421"/>
      <c r="L637" s="197"/>
      <c r="N637" s="2"/>
    </row>
    <row r="638" spans="1:14">
      <c r="A638" s="70">
        <v>45111</v>
      </c>
      <c r="B638" s="422">
        <v>27119</v>
      </c>
      <c r="C638" s="422" t="s">
        <v>18</v>
      </c>
      <c r="D638" t="s">
        <v>12</v>
      </c>
      <c r="E638" s="196"/>
      <c r="F638" s="196">
        <v>50.4</v>
      </c>
      <c r="G638" s="2">
        <f t="shared" si="10"/>
        <v>66.299999999999983</v>
      </c>
      <c r="J638" s="421"/>
      <c r="L638" s="197"/>
      <c r="N638" s="2"/>
    </row>
    <row r="639" spans="1:14">
      <c r="A639" s="70">
        <v>45111</v>
      </c>
      <c r="B639" s="422">
        <v>27119</v>
      </c>
      <c r="C639" s="422" t="s">
        <v>18</v>
      </c>
      <c r="D639" t="s">
        <v>13</v>
      </c>
      <c r="E639" s="196"/>
      <c r="F639" s="196">
        <v>1.3</v>
      </c>
      <c r="G639" s="2">
        <f t="shared" si="10"/>
        <v>64.999999999999986</v>
      </c>
      <c r="J639" s="421"/>
      <c r="L639" s="197"/>
      <c r="N639" s="2"/>
    </row>
    <row r="640" spans="1:14">
      <c r="A640" s="70">
        <v>45111</v>
      </c>
      <c r="B640" s="422">
        <v>27119</v>
      </c>
      <c r="C640" s="422" t="s">
        <v>18</v>
      </c>
      <c r="D640" t="s">
        <v>14</v>
      </c>
      <c r="E640" s="196"/>
      <c r="F640" s="196">
        <v>60</v>
      </c>
      <c r="G640" s="2">
        <f t="shared" si="10"/>
        <v>4.9999999999999858</v>
      </c>
      <c r="J640" s="421"/>
      <c r="L640" s="197"/>
      <c r="N640" s="2"/>
    </row>
    <row r="641" spans="1:14">
      <c r="A641" s="70">
        <v>45111</v>
      </c>
      <c r="B641" s="422">
        <v>27119</v>
      </c>
      <c r="C641" s="422" t="s">
        <v>18</v>
      </c>
      <c r="D641" t="s">
        <v>15</v>
      </c>
      <c r="E641" s="196"/>
      <c r="F641" s="196">
        <v>5</v>
      </c>
      <c r="G641" s="2">
        <f t="shared" si="10"/>
        <v>-1.4210854715202004E-14</v>
      </c>
      <c r="J641" s="421"/>
      <c r="L641" s="197"/>
      <c r="N641" s="2"/>
    </row>
    <row r="642" spans="1:14">
      <c r="A642" s="81">
        <v>45046</v>
      </c>
      <c r="B642" s="421" t="s">
        <v>10</v>
      </c>
      <c r="C642" s="421" t="s">
        <v>19</v>
      </c>
      <c r="D642" t="s">
        <v>12</v>
      </c>
      <c r="E642" s="207">
        <v>52.7</v>
      </c>
      <c r="G642" s="2">
        <f t="shared" si="10"/>
        <v>52.699999999999989</v>
      </c>
      <c r="J642" s="422"/>
      <c r="L642" s="197"/>
      <c r="N642" s="2"/>
    </row>
    <row r="643" spans="1:14">
      <c r="A643" s="70"/>
      <c r="B643" s="422"/>
      <c r="C643" s="422"/>
      <c r="D643" t="s">
        <v>13</v>
      </c>
      <c r="E643" s="207">
        <v>1.5</v>
      </c>
      <c r="G643" s="2">
        <f t="shared" si="10"/>
        <v>54.199999999999989</v>
      </c>
      <c r="J643" s="422"/>
      <c r="L643" s="197"/>
      <c r="N643" s="2"/>
    </row>
    <row r="644" spans="1:14">
      <c r="A644" s="70"/>
      <c r="B644" s="422"/>
      <c r="C644" s="422"/>
      <c r="D644" t="s">
        <v>14</v>
      </c>
      <c r="E644" s="207">
        <v>60</v>
      </c>
      <c r="G644" s="2">
        <f t="shared" si="10"/>
        <v>114.19999999999999</v>
      </c>
      <c r="J644" s="422"/>
      <c r="L644" s="197"/>
      <c r="N644" s="5"/>
    </row>
    <row r="645" spans="1:14">
      <c r="A645" s="70"/>
      <c r="B645" s="422"/>
      <c r="C645" s="422"/>
      <c r="D645" t="s">
        <v>15</v>
      </c>
      <c r="E645" s="207">
        <v>5</v>
      </c>
      <c r="G645" s="2">
        <f t="shared" si="10"/>
        <v>119.19999999999999</v>
      </c>
      <c r="J645" s="421"/>
      <c r="L645" s="212"/>
    </row>
    <row r="646" spans="1:14">
      <c r="A646" s="70">
        <v>45111</v>
      </c>
      <c r="B646" s="422">
        <v>27119</v>
      </c>
      <c r="C646" s="422" t="s">
        <v>19</v>
      </c>
      <c r="D646" t="s">
        <v>12</v>
      </c>
      <c r="E646" s="207"/>
      <c r="F646" s="207">
        <v>52.7</v>
      </c>
      <c r="G646" s="2">
        <f t="shared" si="10"/>
        <v>66.499999999999986</v>
      </c>
      <c r="J646" s="421"/>
      <c r="L646" s="212"/>
    </row>
    <row r="647" spans="1:14">
      <c r="A647" s="70">
        <v>45111</v>
      </c>
      <c r="B647" s="422">
        <v>27119</v>
      </c>
      <c r="C647" s="422" t="s">
        <v>19</v>
      </c>
      <c r="D647" t="s">
        <v>13</v>
      </c>
      <c r="E647" s="207"/>
      <c r="F647" s="207">
        <v>1.5</v>
      </c>
      <c r="G647" s="2">
        <f t="shared" si="10"/>
        <v>64.999999999999986</v>
      </c>
      <c r="J647" s="421"/>
      <c r="L647" s="212"/>
    </row>
    <row r="648" spans="1:14">
      <c r="A648" s="70">
        <v>45111</v>
      </c>
      <c r="B648" s="422">
        <v>27119</v>
      </c>
      <c r="C648" s="422" t="s">
        <v>19</v>
      </c>
      <c r="D648" t="s">
        <v>14</v>
      </c>
      <c r="E648" s="207"/>
      <c r="F648" s="207">
        <v>60</v>
      </c>
      <c r="G648" s="2">
        <f t="shared" si="10"/>
        <v>4.9999999999999858</v>
      </c>
      <c r="J648" s="421"/>
      <c r="L648" s="212"/>
    </row>
    <row r="649" spans="1:14">
      <c r="A649" s="70">
        <v>45111</v>
      </c>
      <c r="B649" s="422">
        <v>27119</v>
      </c>
      <c r="C649" s="422" t="s">
        <v>19</v>
      </c>
      <c r="D649" t="s">
        <v>15</v>
      </c>
      <c r="E649" s="207"/>
      <c r="F649" s="207">
        <v>5</v>
      </c>
      <c r="G649" s="2">
        <f t="shared" si="10"/>
        <v>-1.4210854715202004E-14</v>
      </c>
      <c r="J649" s="421"/>
      <c r="L649" s="212"/>
    </row>
    <row r="650" spans="1:14">
      <c r="A650" s="81">
        <v>45077</v>
      </c>
      <c r="B650" s="421" t="s">
        <v>10</v>
      </c>
      <c r="C650" s="421" t="s">
        <v>20</v>
      </c>
      <c r="D650" t="s">
        <v>12</v>
      </c>
      <c r="E650" s="207">
        <v>48.7</v>
      </c>
      <c r="G650" s="2">
        <f t="shared" si="10"/>
        <v>48.699999999999989</v>
      </c>
      <c r="J650" s="422"/>
      <c r="L650" s="212"/>
      <c r="N650" s="2"/>
    </row>
    <row r="651" spans="1:14">
      <c r="A651" s="70"/>
      <c r="B651" s="422"/>
      <c r="C651" s="422"/>
      <c r="D651" t="s">
        <v>13</v>
      </c>
      <c r="E651" s="207">
        <v>2.1</v>
      </c>
      <c r="G651" s="2">
        <f t="shared" si="10"/>
        <v>50.79999999999999</v>
      </c>
      <c r="J651" s="422"/>
      <c r="L651" s="212"/>
      <c r="N651" s="2"/>
    </row>
    <row r="652" spans="1:14">
      <c r="A652" s="70"/>
      <c r="B652" s="422"/>
      <c r="C652" s="422"/>
      <c r="D652" t="s">
        <v>14</v>
      </c>
      <c r="E652" s="207">
        <v>60</v>
      </c>
      <c r="G652" s="2">
        <f t="shared" si="10"/>
        <v>110.79999999999998</v>
      </c>
      <c r="J652" s="422"/>
      <c r="L652" s="212"/>
      <c r="N652" s="2"/>
    </row>
    <row r="653" spans="1:14">
      <c r="A653" s="70"/>
      <c r="B653" s="422"/>
      <c r="C653" s="422"/>
      <c r="D653" t="s">
        <v>15</v>
      </c>
      <c r="E653" s="207">
        <v>5</v>
      </c>
      <c r="G653" s="2">
        <f t="shared" si="10"/>
        <v>115.79999999999998</v>
      </c>
      <c r="J653" s="421"/>
      <c r="L653" s="212"/>
      <c r="N653" s="2"/>
    </row>
    <row r="654" spans="1:14">
      <c r="A654" s="70"/>
      <c r="B654" s="422"/>
      <c r="C654" s="422"/>
      <c r="D654" s="207" t="s">
        <v>95</v>
      </c>
      <c r="E654" s="5">
        <v>10</v>
      </c>
      <c r="G654" s="2">
        <f t="shared" si="10"/>
        <v>125.79999999999998</v>
      </c>
      <c r="J654" s="422"/>
      <c r="L654" s="212"/>
      <c r="N654" s="5"/>
    </row>
    <row r="655" spans="1:14">
      <c r="A655" s="3">
        <v>45111</v>
      </c>
      <c r="B655" s="422">
        <v>27120</v>
      </c>
      <c r="C655" s="422" t="s">
        <v>20</v>
      </c>
      <c r="D655" t="s">
        <v>12</v>
      </c>
      <c r="F655" s="207">
        <v>48.7</v>
      </c>
      <c r="G655" s="2">
        <f t="shared" si="10"/>
        <v>77.09999999999998</v>
      </c>
      <c r="J655" s="422"/>
      <c r="K655" s="207"/>
    </row>
    <row r="656" spans="1:14">
      <c r="A656" s="3">
        <v>45111</v>
      </c>
      <c r="B656" s="422">
        <v>27120</v>
      </c>
      <c r="C656" s="422" t="s">
        <v>20</v>
      </c>
      <c r="D656" t="s">
        <v>13</v>
      </c>
      <c r="F656" s="207">
        <v>2.1</v>
      </c>
      <c r="G656" s="2">
        <f t="shared" si="10"/>
        <v>74.999999999999986</v>
      </c>
      <c r="J656" s="422"/>
      <c r="L656" s="29"/>
    </row>
    <row r="657" spans="1:15">
      <c r="A657" s="3">
        <v>45111</v>
      </c>
      <c r="B657" s="422">
        <v>27120</v>
      </c>
      <c r="C657" s="422" t="s">
        <v>20</v>
      </c>
      <c r="D657" t="s">
        <v>14</v>
      </c>
      <c r="F657" s="207">
        <v>60</v>
      </c>
      <c r="G657" s="2">
        <f t="shared" si="10"/>
        <v>14.999999999999986</v>
      </c>
      <c r="J657" s="422"/>
      <c r="O657" s="28"/>
    </row>
    <row r="658" spans="1:15">
      <c r="A658" s="3">
        <v>45111</v>
      </c>
      <c r="B658" s="422">
        <v>27120</v>
      </c>
      <c r="C658" s="422" t="s">
        <v>20</v>
      </c>
      <c r="D658" t="s">
        <v>15</v>
      </c>
      <c r="F658" s="207">
        <v>5</v>
      </c>
      <c r="G658" s="2">
        <f t="shared" si="10"/>
        <v>9.9999999999999858</v>
      </c>
      <c r="J658" s="422"/>
    </row>
    <row r="659" spans="1:15">
      <c r="A659" s="3">
        <v>45111</v>
      </c>
      <c r="B659" s="422">
        <v>27120</v>
      </c>
      <c r="C659" s="422" t="s">
        <v>20</v>
      </c>
      <c r="D659" s="207" t="s">
        <v>95</v>
      </c>
      <c r="F659" s="5">
        <v>10</v>
      </c>
      <c r="G659" s="2">
        <f t="shared" si="10"/>
        <v>-1.4210854715202004E-14</v>
      </c>
    </row>
    <row r="660" spans="1:15">
      <c r="A660" s="81">
        <v>45107</v>
      </c>
      <c r="B660" s="421" t="s">
        <v>10</v>
      </c>
      <c r="C660" s="421" t="s">
        <v>21</v>
      </c>
      <c r="D660" t="s">
        <v>12</v>
      </c>
      <c r="E660" s="207">
        <v>49.6</v>
      </c>
      <c r="G660" s="2">
        <f t="shared" si="10"/>
        <v>49.599999999999987</v>
      </c>
    </row>
    <row r="661" spans="1:15">
      <c r="A661" s="70"/>
      <c r="B661" s="422"/>
      <c r="C661" s="422"/>
      <c r="D661" t="s">
        <v>13</v>
      </c>
      <c r="E661" s="207">
        <v>2</v>
      </c>
      <c r="G661" s="2">
        <f t="shared" si="10"/>
        <v>51.599999999999987</v>
      </c>
    </row>
    <row r="662" spans="1:15">
      <c r="A662" s="70"/>
      <c r="B662" s="422"/>
      <c r="C662" s="422"/>
      <c r="D662" t="s">
        <v>14</v>
      </c>
      <c r="E662" s="207">
        <v>60</v>
      </c>
      <c r="G662" s="2">
        <f t="shared" si="10"/>
        <v>111.6</v>
      </c>
    </row>
    <row r="663" spans="1:15">
      <c r="A663" s="70"/>
      <c r="B663" s="422"/>
      <c r="C663" s="422"/>
      <c r="D663" t="s">
        <v>15</v>
      </c>
      <c r="E663" s="207">
        <v>5</v>
      </c>
      <c r="G663" s="2">
        <f t="shared" si="10"/>
        <v>116.6</v>
      </c>
    </row>
    <row r="664" spans="1:15">
      <c r="A664" s="70">
        <v>45189</v>
      </c>
      <c r="B664" s="422">
        <v>27491</v>
      </c>
      <c r="C664" s="422" t="s">
        <v>21</v>
      </c>
      <c r="D664" t="s">
        <v>12</v>
      </c>
      <c r="E664" s="207"/>
      <c r="F664" s="207">
        <v>49.6</v>
      </c>
      <c r="G664" s="2">
        <f t="shared" si="10"/>
        <v>67</v>
      </c>
    </row>
    <row r="665" spans="1:15">
      <c r="A665" s="70">
        <v>45189</v>
      </c>
      <c r="B665" s="422">
        <v>27491</v>
      </c>
      <c r="C665" s="422" t="s">
        <v>21</v>
      </c>
      <c r="D665" t="s">
        <v>13</v>
      </c>
      <c r="E665" s="207"/>
      <c r="F665" s="207">
        <v>2</v>
      </c>
      <c r="G665" s="2">
        <f t="shared" si="10"/>
        <v>65</v>
      </c>
    </row>
    <row r="666" spans="1:15">
      <c r="A666" s="70">
        <v>45189</v>
      </c>
      <c r="B666" s="422">
        <v>27491</v>
      </c>
      <c r="C666" s="422" t="s">
        <v>21</v>
      </c>
      <c r="D666" t="s">
        <v>14</v>
      </c>
      <c r="E666" s="207"/>
      <c r="F666" s="207">
        <v>60</v>
      </c>
      <c r="G666" s="2">
        <f t="shared" si="10"/>
        <v>5</v>
      </c>
    </row>
    <row r="667" spans="1:15">
      <c r="A667" s="70">
        <v>45189</v>
      </c>
      <c r="B667" s="422">
        <v>27491</v>
      </c>
      <c r="C667" s="422" t="s">
        <v>21</v>
      </c>
      <c r="D667" t="s">
        <v>15</v>
      </c>
      <c r="E667" s="207"/>
      <c r="F667" s="207">
        <v>5</v>
      </c>
      <c r="G667" s="2">
        <f t="shared" si="10"/>
        <v>0</v>
      </c>
    </row>
    <row r="668" spans="1:15">
      <c r="A668" s="81">
        <v>45138</v>
      </c>
      <c r="B668" s="421" t="s">
        <v>10</v>
      </c>
      <c r="C668" s="421" t="s">
        <v>22</v>
      </c>
      <c r="D668" t="s">
        <v>12</v>
      </c>
      <c r="E668" s="207">
        <v>39.9</v>
      </c>
      <c r="G668" s="2">
        <f t="shared" si="10"/>
        <v>39.9</v>
      </c>
      <c r="I668" s="62"/>
      <c r="J668" s="62"/>
    </row>
    <row r="669" spans="1:15">
      <c r="A669" s="70"/>
      <c r="B669" s="422"/>
      <c r="C669" s="422"/>
      <c r="D669" t="s">
        <v>13</v>
      </c>
      <c r="E669" s="207">
        <v>2</v>
      </c>
      <c r="G669" s="2">
        <f t="shared" si="10"/>
        <v>41.9</v>
      </c>
    </row>
    <row r="670" spans="1:15">
      <c r="A670" s="70"/>
      <c r="B670" s="422"/>
      <c r="C670" s="422"/>
      <c r="D670" t="s">
        <v>14</v>
      </c>
      <c r="E670" s="207">
        <v>60</v>
      </c>
      <c r="G670" s="2">
        <f t="shared" si="10"/>
        <v>101.9</v>
      </c>
      <c r="J670" s="421"/>
      <c r="L670" s="212"/>
    </row>
    <row r="671" spans="1:15">
      <c r="A671" s="70"/>
      <c r="B671" s="422"/>
      <c r="C671" s="422"/>
      <c r="D671" t="s">
        <v>15</v>
      </c>
      <c r="E671" s="207">
        <v>5</v>
      </c>
      <c r="G671" s="2">
        <f t="shared" si="10"/>
        <v>106.9</v>
      </c>
      <c r="J671" s="422"/>
      <c r="L671" s="212"/>
    </row>
    <row r="672" spans="1:15">
      <c r="A672" s="70">
        <v>45189</v>
      </c>
      <c r="B672" s="422">
        <v>27491</v>
      </c>
      <c r="C672" s="422" t="s">
        <v>22</v>
      </c>
      <c r="D672" t="s">
        <v>12</v>
      </c>
      <c r="E672" s="207"/>
      <c r="F672" s="207">
        <v>39.9</v>
      </c>
      <c r="G672" s="2">
        <f t="shared" si="10"/>
        <v>67</v>
      </c>
      <c r="J672" s="422"/>
      <c r="L672" s="212"/>
    </row>
    <row r="673" spans="1:13">
      <c r="A673" s="70">
        <v>45189</v>
      </c>
      <c r="B673" s="422">
        <v>27491</v>
      </c>
      <c r="C673" s="422" t="s">
        <v>22</v>
      </c>
      <c r="D673" t="s">
        <v>13</v>
      </c>
      <c r="E673" s="207"/>
      <c r="F673" s="207">
        <v>2</v>
      </c>
      <c r="G673" s="2">
        <f t="shared" si="10"/>
        <v>65</v>
      </c>
      <c r="J673" s="422"/>
      <c r="L673" s="212"/>
    </row>
    <row r="674" spans="1:13">
      <c r="A674" s="70">
        <v>45189</v>
      </c>
      <c r="B674" s="422">
        <v>27491</v>
      </c>
      <c r="C674" s="422" t="s">
        <v>22</v>
      </c>
      <c r="D674" t="s">
        <v>14</v>
      </c>
      <c r="E674" s="207"/>
      <c r="F674" s="207">
        <v>60</v>
      </c>
      <c r="G674" s="2">
        <f t="shared" si="10"/>
        <v>5</v>
      </c>
      <c r="J674" s="422"/>
      <c r="L674" s="212"/>
    </row>
    <row r="675" spans="1:13">
      <c r="A675" s="70">
        <v>45189</v>
      </c>
      <c r="B675" s="422">
        <v>27491</v>
      </c>
      <c r="C675" s="422" t="s">
        <v>22</v>
      </c>
      <c r="D675" t="s">
        <v>15</v>
      </c>
      <c r="E675" s="207"/>
      <c r="F675" s="207">
        <v>5</v>
      </c>
      <c r="G675" s="2">
        <f t="shared" si="10"/>
        <v>0</v>
      </c>
      <c r="J675" s="422"/>
      <c r="L675" s="212"/>
    </row>
    <row r="676" spans="1:13">
      <c r="A676" s="31">
        <v>45169</v>
      </c>
      <c r="B676" s="421" t="s">
        <v>10</v>
      </c>
      <c r="C676" s="421" t="s">
        <v>23</v>
      </c>
      <c r="D676" t="s">
        <v>12</v>
      </c>
      <c r="E676" s="207">
        <v>49.1</v>
      </c>
      <c r="G676" s="2">
        <f t="shared" si="10"/>
        <v>49.1</v>
      </c>
      <c r="J676" s="422"/>
      <c r="L676" s="212"/>
    </row>
    <row r="677" spans="1:13">
      <c r="B677" s="422"/>
      <c r="C677" s="422"/>
      <c r="D677" t="s">
        <v>13</v>
      </c>
      <c r="E677" s="207">
        <v>2.2999999999999998</v>
      </c>
      <c r="G677" s="2">
        <f t="shared" si="10"/>
        <v>51.4</v>
      </c>
      <c r="J677" s="422"/>
      <c r="L677" s="212"/>
    </row>
    <row r="678" spans="1:13">
      <c r="B678" s="422"/>
      <c r="C678" s="422"/>
      <c r="D678" t="s">
        <v>14</v>
      </c>
      <c r="E678" s="207">
        <v>60</v>
      </c>
      <c r="G678" s="2">
        <f t="shared" si="10"/>
        <v>111.4</v>
      </c>
      <c r="J678" s="421"/>
      <c r="L678" s="212"/>
    </row>
    <row r="679" spans="1:13">
      <c r="B679" s="422"/>
      <c r="C679" s="422"/>
      <c r="D679" t="s">
        <v>15</v>
      </c>
      <c r="E679" s="207">
        <v>5</v>
      </c>
      <c r="G679" s="2">
        <f t="shared" si="10"/>
        <v>116.4</v>
      </c>
      <c r="J679" s="422"/>
      <c r="L679" s="212"/>
    </row>
    <row r="680" spans="1:13">
      <c r="B680" s="422"/>
      <c r="C680" s="422"/>
      <c r="D680" t="s">
        <v>45</v>
      </c>
      <c r="E680" s="20">
        <v>15</v>
      </c>
      <c r="G680" s="2">
        <f t="shared" si="10"/>
        <v>131.4</v>
      </c>
      <c r="J680" s="422"/>
      <c r="L680" s="212"/>
    </row>
    <row r="681" spans="1:13">
      <c r="B681" s="422"/>
      <c r="C681" s="422"/>
      <c r="D681" t="s">
        <v>270</v>
      </c>
      <c r="E681" s="2">
        <v>500</v>
      </c>
      <c r="G681" s="2">
        <f t="shared" si="10"/>
        <v>631.4</v>
      </c>
      <c r="J681" s="422"/>
      <c r="L681" s="212"/>
    </row>
    <row r="682" spans="1:13">
      <c r="A682" s="70">
        <v>45189</v>
      </c>
      <c r="B682" s="422">
        <v>27491</v>
      </c>
      <c r="C682" s="422" t="s">
        <v>23</v>
      </c>
      <c r="D682" t="s">
        <v>13</v>
      </c>
      <c r="F682" s="207">
        <v>2.2999999999999998</v>
      </c>
      <c r="G682" s="2">
        <f t="shared" si="10"/>
        <v>629.1</v>
      </c>
      <c r="J682" s="421"/>
      <c r="M682" s="207"/>
    </row>
    <row r="683" spans="1:13">
      <c r="A683" s="70">
        <v>45189</v>
      </c>
      <c r="B683" s="422">
        <v>27491</v>
      </c>
      <c r="C683" s="422" t="s">
        <v>23</v>
      </c>
      <c r="D683" t="s">
        <v>14</v>
      </c>
      <c r="F683" s="207">
        <v>60</v>
      </c>
      <c r="G683" s="2">
        <f t="shared" si="10"/>
        <v>569.1</v>
      </c>
      <c r="J683" s="422"/>
      <c r="L683" s="212"/>
    </row>
    <row r="684" spans="1:13">
      <c r="A684" s="70">
        <v>45189</v>
      </c>
      <c r="B684" s="422">
        <v>27491</v>
      </c>
      <c r="C684" s="422" t="s">
        <v>23</v>
      </c>
      <c r="D684" t="s">
        <v>15</v>
      </c>
      <c r="F684" s="207">
        <v>5</v>
      </c>
      <c r="G684" s="2">
        <f t="shared" si="10"/>
        <v>564.1</v>
      </c>
      <c r="J684" s="422"/>
      <c r="L684" s="212"/>
    </row>
    <row r="685" spans="1:13">
      <c r="A685" s="70">
        <v>45189</v>
      </c>
      <c r="B685" s="422">
        <v>27491</v>
      </c>
      <c r="C685" s="422" t="s">
        <v>23</v>
      </c>
      <c r="D685" t="s">
        <v>45</v>
      </c>
      <c r="E685" s="20"/>
      <c r="F685" s="20">
        <v>15</v>
      </c>
      <c r="G685" s="2">
        <f t="shared" ref="G685:G749" si="11">+G684+E685-F685</f>
        <v>549.1</v>
      </c>
      <c r="J685" s="422"/>
      <c r="L685" s="212"/>
    </row>
    <row r="686" spans="1:13">
      <c r="A686" s="3">
        <v>45248</v>
      </c>
      <c r="B686" s="422">
        <v>27797</v>
      </c>
      <c r="C686" s="422" t="s">
        <v>23</v>
      </c>
      <c r="D686" t="s">
        <v>12</v>
      </c>
      <c r="E686" s="20"/>
      <c r="F686" s="20">
        <v>49.1</v>
      </c>
      <c r="G686" s="2">
        <f t="shared" si="11"/>
        <v>500</v>
      </c>
      <c r="J686" s="422"/>
      <c r="L686" s="212"/>
    </row>
    <row r="687" spans="1:13">
      <c r="A687" s="3">
        <v>45248</v>
      </c>
      <c r="B687" s="422" t="s">
        <v>271</v>
      </c>
      <c r="C687" s="422" t="s">
        <v>23</v>
      </c>
      <c r="D687" t="s">
        <v>270</v>
      </c>
      <c r="E687" s="20"/>
      <c r="F687" s="20">
        <v>500</v>
      </c>
      <c r="G687" s="2">
        <f t="shared" si="11"/>
        <v>0</v>
      </c>
      <c r="J687" s="422"/>
      <c r="L687" s="212"/>
    </row>
    <row r="688" spans="1:13">
      <c r="A688" s="31">
        <v>45199</v>
      </c>
      <c r="B688" s="421" t="s">
        <v>10</v>
      </c>
      <c r="C688" s="421" t="s">
        <v>41</v>
      </c>
      <c r="D688" t="s">
        <v>12</v>
      </c>
      <c r="E688" s="207">
        <v>16.3</v>
      </c>
      <c r="F688" s="20"/>
      <c r="G688" s="2">
        <f t="shared" si="11"/>
        <v>16.3</v>
      </c>
      <c r="J688" s="422"/>
      <c r="L688"/>
    </row>
    <row r="689" spans="1:13">
      <c r="B689" s="422"/>
      <c r="C689" s="422"/>
      <c r="D689" t="s">
        <v>13</v>
      </c>
      <c r="E689" s="207">
        <v>2</v>
      </c>
      <c r="G689" s="2">
        <f t="shared" si="11"/>
        <v>18.3</v>
      </c>
      <c r="J689" s="422"/>
      <c r="L689"/>
    </row>
    <row r="690" spans="1:13">
      <c r="B690" s="422"/>
      <c r="C690" s="422"/>
      <c r="D690" t="s">
        <v>14</v>
      </c>
      <c r="E690" s="207">
        <v>60</v>
      </c>
      <c r="G690" s="2">
        <f t="shared" si="11"/>
        <v>78.3</v>
      </c>
      <c r="K690" s="421"/>
      <c r="L690"/>
      <c r="M690" s="2"/>
    </row>
    <row r="691" spans="1:13">
      <c r="B691" s="422"/>
      <c r="C691" s="422"/>
      <c r="D691" t="s">
        <v>15</v>
      </c>
      <c r="E691" s="207">
        <v>5</v>
      </c>
      <c r="G691" s="2">
        <f t="shared" si="11"/>
        <v>83.3</v>
      </c>
      <c r="L691"/>
      <c r="M691" s="207"/>
    </row>
    <row r="692" spans="1:13">
      <c r="B692" s="422"/>
      <c r="C692" s="422"/>
      <c r="D692" t="s">
        <v>51</v>
      </c>
      <c r="E692" s="207">
        <v>10</v>
      </c>
      <c r="G692" s="2">
        <f t="shared" si="11"/>
        <v>93.3</v>
      </c>
      <c r="K692" s="421"/>
      <c r="L692"/>
      <c r="M692" s="207"/>
    </row>
    <row r="693" spans="1:13">
      <c r="A693" s="3">
        <v>45248</v>
      </c>
      <c r="B693" s="422">
        <v>27797</v>
      </c>
      <c r="C693" s="422" t="s">
        <v>41</v>
      </c>
      <c r="D693" t="s">
        <v>12</v>
      </c>
      <c r="E693" s="207"/>
      <c r="F693" s="207">
        <v>16.3</v>
      </c>
      <c r="G693" s="2">
        <f t="shared" si="11"/>
        <v>77</v>
      </c>
      <c r="K693" s="421"/>
      <c r="L693"/>
      <c r="M693" s="207"/>
    </row>
    <row r="694" spans="1:13">
      <c r="A694" s="3">
        <v>45248</v>
      </c>
      <c r="B694" s="422">
        <v>27797</v>
      </c>
      <c r="C694" s="422" t="s">
        <v>41</v>
      </c>
      <c r="D694" t="s">
        <v>13</v>
      </c>
      <c r="E694" s="207"/>
      <c r="F694" s="207">
        <v>2</v>
      </c>
      <c r="G694" s="2">
        <f t="shared" si="11"/>
        <v>75</v>
      </c>
      <c r="K694" s="421"/>
      <c r="L694"/>
      <c r="M694" s="207"/>
    </row>
    <row r="695" spans="1:13">
      <c r="A695" s="3">
        <v>45248</v>
      </c>
      <c r="B695" s="422">
        <v>27797</v>
      </c>
      <c r="C695" s="422" t="s">
        <v>41</v>
      </c>
      <c r="D695" t="s">
        <v>14</v>
      </c>
      <c r="E695" s="207"/>
      <c r="F695" s="207">
        <v>60</v>
      </c>
      <c r="G695" s="2">
        <f t="shared" si="11"/>
        <v>15</v>
      </c>
      <c r="K695" s="421"/>
      <c r="L695"/>
      <c r="M695" s="207"/>
    </row>
    <row r="696" spans="1:13">
      <c r="A696" s="3">
        <v>45248</v>
      </c>
      <c r="B696" s="422">
        <v>27797</v>
      </c>
      <c r="C696" s="422" t="s">
        <v>41</v>
      </c>
      <c r="D696" t="s">
        <v>15</v>
      </c>
      <c r="E696" s="207"/>
      <c r="F696" s="207">
        <v>5</v>
      </c>
      <c r="G696" s="2">
        <f t="shared" si="11"/>
        <v>10</v>
      </c>
      <c r="K696" s="421"/>
      <c r="L696"/>
      <c r="M696" s="207"/>
    </row>
    <row r="697" spans="1:13">
      <c r="A697" s="3">
        <v>45248</v>
      </c>
      <c r="B697" s="422">
        <v>27797</v>
      </c>
      <c r="C697" s="422" t="s">
        <v>41</v>
      </c>
      <c r="D697" t="s">
        <v>51</v>
      </c>
      <c r="E697" s="207"/>
      <c r="F697" s="207">
        <v>10</v>
      </c>
      <c r="G697" s="2">
        <f t="shared" si="11"/>
        <v>0</v>
      </c>
      <c r="K697" s="421"/>
      <c r="L697"/>
      <c r="M697" s="207"/>
    </row>
    <row r="698" spans="1:13">
      <c r="A698" s="31">
        <v>45230</v>
      </c>
      <c r="B698" s="421" t="s">
        <v>10</v>
      </c>
      <c r="C698" s="421" t="s">
        <v>25</v>
      </c>
      <c r="D698" t="s">
        <v>12</v>
      </c>
      <c r="E698" s="20">
        <v>36.9</v>
      </c>
      <c r="G698" s="2">
        <f t="shared" si="11"/>
        <v>36.9</v>
      </c>
      <c r="K698" s="422"/>
      <c r="L698"/>
      <c r="M698" s="207"/>
    </row>
    <row r="699" spans="1:13">
      <c r="B699" s="422"/>
      <c r="C699" s="422"/>
      <c r="D699" t="s">
        <v>13</v>
      </c>
      <c r="E699" s="20">
        <v>2</v>
      </c>
      <c r="G699" s="2">
        <f t="shared" si="11"/>
        <v>38.9</v>
      </c>
      <c r="K699" s="422"/>
      <c r="L699"/>
      <c r="M699" s="207"/>
    </row>
    <row r="700" spans="1:13">
      <c r="B700" s="422"/>
      <c r="C700" s="422"/>
      <c r="D700" t="s">
        <v>14</v>
      </c>
      <c r="E700" s="207">
        <v>60</v>
      </c>
      <c r="G700" s="2">
        <f t="shared" si="11"/>
        <v>98.9</v>
      </c>
      <c r="K700" s="422"/>
      <c r="L700"/>
      <c r="M700" s="207"/>
    </row>
    <row r="701" spans="1:13">
      <c r="B701" s="422"/>
      <c r="C701" s="422"/>
      <c r="D701" t="s">
        <v>15</v>
      </c>
      <c r="E701" s="207">
        <v>5</v>
      </c>
      <c r="G701" s="2">
        <f t="shared" si="11"/>
        <v>103.9</v>
      </c>
      <c r="K701" s="422"/>
      <c r="L701"/>
      <c r="M701" s="207"/>
    </row>
    <row r="702" spans="1:13">
      <c r="A702" s="3">
        <v>45248</v>
      </c>
      <c r="B702" s="422">
        <v>27797</v>
      </c>
      <c r="C702" s="422" t="s">
        <v>25</v>
      </c>
      <c r="D702" t="s">
        <v>12</v>
      </c>
      <c r="F702" s="20">
        <v>36.9</v>
      </c>
      <c r="G702" s="2">
        <f t="shared" si="11"/>
        <v>67</v>
      </c>
      <c r="K702" s="421"/>
      <c r="L702"/>
      <c r="M702" s="20"/>
    </row>
    <row r="703" spans="1:13">
      <c r="A703" s="3">
        <v>45248</v>
      </c>
      <c r="B703" s="422">
        <v>27797</v>
      </c>
      <c r="C703" s="422" t="s">
        <v>25</v>
      </c>
      <c r="D703" t="s">
        <v>13</v>
      </c>
      <c r="F703" s="20">
        <v>2</v>
      </c>
      <c r="G703" s="2">
        <f t="shared" si="11"/>
        <v>65</v>
      </c>
      <c r="K703" s="422"/>
      <c r="L703"/>
      <c r="M703" s="20"/>
    </row>
    <row r="704" spans="1:13">
      <c r="A704" s="3">
        <v>45248</v>
      </c>
      <c r="B704" s="422">
        <v>27797</v>
      </c>
      <c r="C704" s="422" t="s">
        <v>25</v>
      </c>
      <c r="D704" t="s">
        <v>14</v>
      </c>
      <c r="F704" s="207">
        <v>60</v>
      </c>
      <c r="G704" s="2">
        <f t="shared" si="11"/>
        <v>5</v>
      </c>
      <c r="H704" s="244"/>
      <c r="K704" s="422"/>
      <c r="L704"/>
      <c r="M704" s="207"/>
    </row>
    <row r="705" spans="1:13">
      <c r="A705" s="3">
        <v>45248</v>
      </c>
      <c r="B705" s="422">
        <v>27797</v>
      </c>
      <c r="C705" s="422" t="s">
        <v>25</v>
      </c>
      <c r="D705" t="s">
        <v>15</v>
      </c>
      <c r="F705" s="207">
        <v>5</v>
      </c>
      <c r="G705" s="2">
        <f t="shared" si="11"/>
        <v>0</v>
      </c>
      <c r="K705" s="422"/>
      <c r="L705"/>
      <c r="M705" s="207"/>
    </row>
    <row r="706" spans="1:13">
      <c r="A706" s="81">
        <v>45260</v>
      </c>
      <c r="B706" s="421" t="s">
        <v>10</v>
      </c>
      <c r="C706" s="421" t="s">
        <v>26</v>
      </c>
      <c r="D706" t="s">
        <v>12</v>
      </c>
      <c r="E706" s="20">
        <v>40.200000000000003</v>
      </c>
      <c r="G706" s="2">
        <f t="shared" si="11"/>
        <v>40.200000000000003</v>
      </c>
      <c r="H706" s="421"/>
      <c r="J706" s="20"/>
      <c r="M706" s="5"/>
    </row>
    <row r="707" spans="1:13">
      <c r="A707" s="70"/>
      <c r="B707" s="422"/>
      <c r="C707" s="422"/>
      <c r="D707" t="s">
        <v>13</v>
      </c>
      <c r="E707" s="20">
        <v>5</v>
      </c>
      <c r="G707" s="2">
        <f t="shared" si="11"/>
        <v>45.2</v>
      </c>
      <c r="H707" s="422"/>
      <c r="J707" s="20"/>
    </row>
    <row r="708" spans="1:13">
      <c r="A708" s="70"/>
      <c r="B708" s="422"/>
      <c r="C708" s="422"/>
      <c r="D708" t="s">
        <v>14</v>
      </c>
      <c r="E708" s="207">
        <v>60</v>
      </c>
      <c r="G708" s="2">
        <f t="shared" si="11"/>
        <v>105.2</v>
      </c>
      <c r="H708" s="422"/>
      <c r="J708" s="207"/>
    </row>
    <row r="709" spans="1:13">
      <c r="A709" s="70"/>
      <c r="B709" s="422"/>
      <c r="C709" s="422"/>
      <c r="D709" t="s">
        <v>15</v>
      </c>
      <c r="E709" s="207">
        <v>5</v>
      </c>
      <c r="G709" s="2">
        <f t="shared" si="11"/>
        <v>110.2</v>
      </c>
      <c r="H709" s="422"/>
      <c r="J709" s="207"/>
    </row>
    <row r="710" spans="1:13">
      <c r="A710" s="3">
        <v>45320</v>
      </c>
      <c r="B710" s="422">
        <v>28181</v>
      </c>
      <c r="C710" s="422" t="s">
        <v>26</v>
      </c>
      <c r="D710" t="s">
        <v>12</v>
      </c>
      <c r="E710" s="207"/>
      <c r="F710" s="20">
        <v>40.200000000000003</v>
      </c>
      <c r="G710" s="2">
        <f t="shared" si="11"/>
        <v>70</v>
      </c>
      <c r="H710" s="422"/>
      <c r="J710" s="207"/>
    </row>
    <row r="711" spans="1:13">
      <c r="A711" s="3">
        <v>45320</v>
      </c>
      <c r="B711" s="422">
        <v>28181</v>
      </c>
      <c r="C711" s="422" t="s">
        <v>26</v>
      </c>
      <c r="D711" t="s">
        <v>13</v>
      </c>
      <c r="E711" s="207"/>
      <c r="F711" s="20">
        <v>5</v>
      </c>
      <c r="G711" s="2">
        <f t="shared" si="11"/>
        <v>65</v>
      </c>
      <c r="H711" s="422"/>
      <c r="J711" s="207"/>
    </row>
    <row r="712" spans="1:13">
      <c r="A712" s="3">
        <v>45320</v>
      </c>
      <c r="B712" s="422">
        <v>28181</v>
      </c>
      <c r="C712" s="422" t="s">
        <v>26</v>
      </c>
      <c r="D712" t="s">
        <v>14</v>
      </c>
      <c r="E712" s="207"/>
      <c r="F712" s="207">
        <v>60</v>
      </c>
      <c r="G712" s="2">
        <f t="shared" si="11"/>
        <v>5</v>
      </c>
      <c r="H712" s="422"/>
      <c r="J712" s="207"/>
    </row>
    <row r="713" spans="1:13">
      <c r="A713" s="3">
        <v>45320</v>
      </c>
      <c r="B713" s="422">
        <v>28181</v>
      </c>
      <c r="C713" s="422" t="s">
        <v>26</v>
      </c>
      <c r="D713" t="s">
        <v>15</v>
      </c>
      <c r="E713" s="207"/>
      <c r="F713" s="207">
        <v>5</v>
      </c>
      <c r="G713" s="2">
        <f t="shared" si="11"/>
        <v>0</v>
      </c>
      <c r="H713" s="422"/>
      <c r="J713" s="207"/>
    </row>
    <row r="714" spans="1:13">
      <c r="A714" s="81">
        <v>45291</v>
      </c>
      <c r="B714" s="421" t="s">
        <v>10</v>
      </c>
      <c r="C714" s="421" t="s">
        <v>272</v>
      </c>
      <c r="D714" t="s">
        <v>12</v>
      </c>
      <c r="E714" s="20">
        <v>42.9</v>
      </c>
      <c r="F714" s="207"/>
      <c r="G714" s="2">
        <f t="shared" si="11"/>
        <v>42.9</v>
      </c>
      <c r="H714" s="421"/>
      <c r="J714" s="20"/>
    </row>
    <row r="715" spans="1:13">
      <c r="A715" s="70"/>
      <c r="B715" s="422"/>
      <c r="C715" s="422"/>
      <c r="D715" t="s">
        <v>13</v>
      </c>
      <c r="E715" s="20">
        <v>5</v>
      </c>
      <c r="G715" s="2">
        <f t="shared" si="11"/>
        <v>47.9</v>
      </c>
      <c r="H715" s="422"/>
      <c r="J715" s="20"/>
    </row>
    <row r="716" spans="1:13">
      <c r="A716" s="70"/>
      <c r="B716" s="422"/>
      <c r="C716" s="422"/>
      <c r="D716" t="s">
        <v>14</v>
      </c>
      <c r="E716" s="207">
        <v>60</v>
      </c>
      <c r="G716" s="2">
        <f t="shared" si="11"/>
        <v>107.9</v>
      </c>
      <c r="H716" s="422"/>
      <c r="J716" s="207"/>
    </row>
    <row r="717" spans="1:13">
      <c r="A717" s="70"/>
      <c r="B717" s="422"/>
      <c r="C717" s="422"/>
      <c r="D717" t="s">
        <v>15</v>
      </c>
      <c r="E717" s="207">
        <v>5</v>
      </c>
      <c r="G717" s="2">
        <f t="shared" si="11"/>
        <v>112.9</v>
      </c>
      <c r="H717" s="422"/>
      <c r="J717" s="207"/>
    </row>
    <row r="718" spans="1:13">
      <c r="A718" s="3">
        <v>45320</v>
      </c>
      <c r="B718" s="422">
        <v>28181</v>
      </c>
      <c r="C718" s="422" t="s">
        <v>272</v>
      </c>
      <c r="D718" t="s">
        <v>12</v>
      </c>
      <c r="F718" s="20">
        <v>42.9</v>
      </c>
      <c r="G718" s="2">
        <f t="shared" si="11"/>
        <v>70</v>
      </c>
      <c r="J718" s="20"/>
    </row>
    <row r="719" spans="1:13">
      <c r="A719" s="3">
        <v>45320</v>
      </c>
      <c r="B719" s="422">
        <v>28181</v>
      </c>
      <c r="C719" s="422" t="s">
        <v>272</v>
      </c>
      <c r="D719" t="s">
        <v>13</v>
      </c>
      <c r="F719" s="20">
        <v>5</v>
      </c>
      <c r="G719" s="2">
        <f t="shared" si="11"/>
        <v>65</v>
      </c>
    </row>
    <row r="720" spans="1:13">
      <c r="A720" s="3">
        <v>45320</v>
      </c>
      <c r="B720" s="422">
        <v>28181</v>
      </c>
      <c r="C720" s="422" t="s">
        <v>272</v>
      </c>
      <c r="D720" t="s">
        <v>14</v>
      </c>
      <c r="F720" s="207">
        <v>60</v>
      </c>
      <c r="G720" s="2">
        <f t="shared" si="11"/>
        <v>5</v>
      </c>
    </row>
    <row r="721" spans="1:12">
      <c r="A721" s="3">
        <v>45320</v>
      </c>
      <c r="B721" s="422">
        <v>28181</v>
      </c>
      <c r="C721" s="422" t="s">
        <v>272</v>
      </c>
      <c r="D721" t="s">
        <v>15</v>
      </c>
      <c r="F721" s="207">
        <v>5</v>
      </c>
      <c r="G721" s="2">
        <f t="shared" si="11"/>
        <v>0</v>
      </c>
    </row>
    <row r="722" spans="1:12">
      <c r="A722" s="81">
        <v>45322</v>
      </c>
      <c r="B722" s="421" t="s">
        <v>10</v>
      </c>
      <c r="C722" s="421" t="s">
        <v>11</v>
      </c>
      <c r="D722" t="s">
        <v>12</v>
      </c>
      <c r="E722" s="20">
        <v>47.9</v>
      </c>
      <c r="G722" s="2">
        <f t="shared" si="11"/>
        <v>47.9</v>
      </c>
      <c r="J722" s="156"/>
    </row>
    <row r="723" spans="1:12">
      <c r="A723" s="70"/>
      <c r="B723" s="422"/>
      <c r="C723" s="422"/>
      <c r="D723" t="s">
        <v>13</v>
      </c>
      <c r="E723" s="20">
        <v>8.8000000000000007</v>
      </c>
      <c r="G723" s="2">
        <f t="shared" si="11"/>
        <v>56.7</v>
      </c>
      <c r="J723" s="150"/>
    </row>
    <row r="724" spans="1:12">
      <c r="A724" s="70"/>
      <c r="B724" s="422"/>
      <c r="C724" s="422"/>
      <c r="D724" t="s">
        <v>14</v>
      </c>
      <c r="E724" s="207">
        <v>60</v>
      </c>
      <c r="G724" s="2">
        <f t="shared" si="11"/>
        <v>116.7</v>
      </c>
      <c r="J724" s="422"/>
      <c r="L724" s="207"/>
    </row>
    <row r="725" spans="1:12">
      <c r="A725" s="70"/>
      <c r="B725" s="422"/>
      <c r="C725" s="422"/>
      <c r="D725" t="s">
        <v>15</v>
      </c>
      <c r="E725" s="207">
        <v>5</v>
      </c>
      <c r="G725" s="2">
        <f t="shared" si="11"/>
        <v>121.7</v>
      </c>
      <c r="J725" s="422"/>
      <c r="L725" s="207"/>
    </row>
    <row r="726" spans="1:12">
      <c r="A726" s="3">
        <v>45344</v>
      </c>
      <c r="B726" s="422">
        <v>28281</v>
      </c>
      <c r="C726" s="422" t="s">
        <v>11</v>
      </c>
      <c r="D726" t="s">
        <v>12</v>
      </c>
      <c r="F726" s="20">
        <v>47.9</v>
      </c>
      <c r="G726" s="2">
        <f t="shared" si="11"/>
        <v>73.800000000000011</v>
      </c>
    </row>
    <row r="727" spans="1:12">
      <c r="A727" s="3">
        <v>45344</v>
      </c>
      <c r="B727" s="422">
        <v>28281</v>
      </c>
      <c r="C727" s="422" t="s">
        <v>11</v>
      </c>
      <c r="D727" t="s">
        <v>13</v>
      </c>
      <c r="F727" s="20">
        <v>8.8000000000000007</v>
      </c>
      <c r="G727" s="2">
        <f t="shared" si="11"/>
        <v>65.000000000000014</v>
      </c>
    </row>
    <row r="728" spans="1:12">
      <c r="A728" s="3">
        <v>45344</v>
      </c>
      <c r="B728" s="422">
        <v>28281</v>
      </c>
      <c r="C728" s="422" t="s">
        <v>11</v>
      </c>
      <c r="D728" t="s">
        <v>14</v>
      </c>
      <c r="F728" s="207">
        <v>60</v>
      </c>
      <c r="G728" s="2">
        <f t="shared" si="11"/>
        <v>5.0000000000000142</v>
      </c>
    </row>
    <row r="729" spans="1:12">
      <c r="A729" s="3">
        <v>45344</v>
      </c>
      <c r="B729" s="422">
        <v>28281</v>
      </c>
      <c r="C729" s="422" t="s">
        <v>11</v>
      </c>
      <c r="D729" t="s">
        <v>15</v>
      </c>
      <c r="F729" s="207">
        <v>5</v>
      </c>
      <c r="G729" s="2">
        <f t="shared" si="11"/>
        <v>1.4210854715202004E-14</v>
      </c>
    </row>
    <row r="730" spans="1:12">
      <c r="A730" s="31">
        <v>45351</v>
      </c>
      <c r="B730" s="421" t="s">
        <v>10</v>
      </c>
      <c r="C730" s="156" t="s">
        <v>17</v>
      </c>
      <c r="D730" t="s">
        <v>12</v>
      </c>
      <c r="E730" s="20">
        <v>49.6</v>
      </c>
      <c r="F730" s="207"/>
      <c r="G730" s="2">
        <f t="shared" si="11"/>
        <v>49.600000000000016</v>
      </c>
    </row>
    <row r="731" spans="1:12">
      <c r="B731" s="422"/>
      <c r="C731" s="150"/>
      <c r="D731" t="s">
        <v>13</v>
      </c>
      <c r="E731" s="20">
        <v>5</v>
      </c>
      <c r="F731" s="207"/>
      <c r="G731" s="2">
        <f t="shared" si="11"/>
        <v>54.600000000000016</v>
      </c>
    </row>
    <row r="732" spans="1:12">
      <c r="A732"/>
      <c r="B732" s="422"/>
      <c r="C732" s="150"/>
      <c r="D732" t="s">
        <v>14</v>
      </c>
      <c r="E732" s="20">
        <v>58</v>
      </c>
      <c r="F732" s="207"/>
      <c r="G732" s="2">
        <f t="shared" si="11"/>
        <v>112.60000000000002</v>
      </c>
    </row>
    <row r="733" spans="1:12">
      <c r="B733" s="422"/>
      <c r="C733" s="150"/>
      <c r="D733" t="s">
        <v>15</v>
      </c>
      <c r="E733" s="20">
        <v>5</v>
      </c>
      <c r="F733" s="207"/>
      <c r="G733" s="2">
        <f t="shared" si="11"/>
        <v>117.60000000000002</v>
      </c>
    </row>
    <row r="734" spans="1:12">
      <c r="A734" s="3">
        <v>45355</v>
      </c>
      <c r="B734" s="422">
        <v>28346</v>
      </c>
      <c r="C734" s="150" t="s">
        <v>17</v>
      </c>
      <c r="D734" t="s">
        <v>14</v>
      </c>
      <c r="E734" s="20"/>
      <c r="F734" s="207">
        <v>58</v>
      </c>
      <c r="G734" s="2">
        <f t="shared" si="11"/>
        <v>59.600000000000023</v>
      </c>
    </row>
    <row r="735" spans="1:12">
      <c r="A735" s="3">
        <v>45355</v>
      </c>
      <c r="B735" s="422">
        <v>28346</v>
      </c>
      <c r="C735" s="150" t="s">
        <v>17</v>
      </c>
      <c r="D735" t="s">
        <v>15</v>
      </c>
      <c r="E735" s="20"/>
      <c r="F735" s="207">
        <v>5</v>
      </c>
      <c r="G735" s="2">
        <f t="shared" si="11"/>
        <v>54.600000000000023</v>
      </c>
    </row>
    <row r="736" spans="1:12">
      <c r="A736" s="3">
        <v>45374</v>
      </c>
      <c r="B736" s="422">
        <v>28579</v>
      </c>
      <c r="C736" s="150" t="s">
        <v>17</v>
      </c>
      <c r="D736" t="s">
        <v>12</v>
      </c>
      <c r="F736" s="20">
        <v>49.6</v>
      </c>
      <c r="G736" s="2">
        <f t="shared" si="11"/>
        <v>5.0000000000000213</v>
      </c>
    </row>
    <row r="737" spans="1:7">
      <c r="A737" s="3">
        <v>45374</v>
      </c>
      <c r="B737" s="422">
        <v>28579</v>
      </c>
      <c r="C737" s="150" t="s">
        <v>17</v>
      </c>
      <c r="D737" t="s">
        <v>13</v>
      </c>
      <c r="F737" s="20">
        <v>5</v>
      </c>
      <c r="G737" s="2">
        <f t="shared" si="11"/>
        <v>2.1316282072803006E-14</v>
      </c>
    </row>
    <row r="738" spans="1:7">
      <c r="A738" s="31">
        <v>45382</v>
      </c>
      <c r="B738" s="421" t="s">
        <v>10</v>
      </c>
      <c r="C738" s="421" t="s">
        <v>18</v>
      </c>
      <c r="D738" t="s">
        <v>12</v>
      </c>
      <c r="E738" s="2">
        <v>48.1</v>
      </c>
      <c r="G738" s="2">
        <f t="shared" si="11"/>
        <v>48.100000000000023</v>
      </c>
    </row>
    <row r="739" spans="1:7">
      <c r="B739" s="422"/>
      <c r="C739" s="422"/>
      <c r="D739" t="s">
        <v>13</v>
      </c>
      <c r="E739" s="2">
        <v>5</v>
      </c>
      <c r="G739" s="2">
        <f t="shared" si="11"/>
        <v>53.100000000000023</v>
      </c>
    </row>
    <row r="740" spans="1:7">
      <c r="B740" s="422"/>
      <c r="C740" s="422"/>
      <c r="D740" t="s">
        <v>14</v>
      </c>
      <c r="E740" s="2">
        <v>60</v>
      </c>
      <c r="G740" s="2">
        <f t="shared" si="11"/>
        <v>113.10000000000002</v>
      </c>
    </row>
    <row r="741" spans="1:7">
      <c r="B741" s="422"/>
      <c r="C741" s="422"/>
      <c r="D741" t="s">
        <v>15</v>
      </c>
      <c r="E741" s="2">
        <v>5</v>
      </c>
      <c r="G741" s="2">
        <f t="shared" si="11"/>
        <v>118.10000000000002</v>
      </c>
    </row>
    <row r="742" spans="1:7">
      <c r="A742" s="3">
        <v>45420</v>
      </c>
      <c r="B742" s="422">
        <v>28847</v>
      </c>
      <c r="C742" s="422" t="s">
        <v>18</v>
      </c>
      <c r="D742" t="s">
        <v>12</v>
      </c>
      <c r="F742" s="2">
        <v>48.1</v>
      </c>
      <c r="G742" s="2">
        <f t="shared" si="11"/>
        <v>70.000000000000028</v>
      </c>
    </row>
    <row r="743" spans="1:7">
      <c r="A743" s="3">
        <v>45420</v>
      </c>
      <c r="B743" s="422">
        <v>28847</v>
      </c>
      <c r="C743" s="422" t="s">
        <v>18</v>
      </c>
      <c r="D743" t="s">
        <v>13</v>
      </c>
      <c r="F743" s="2">
        <v>5</v>
      </c>
      <c r="G743" s="2">
        <f t="shared" si="11"/>
        <v>65.000000000000028</v>
      </c>
    </row>
    <row r="744" spans="1:7">
      <c r="A744" s="3">
        <v>45420</v>
      </c>
      <c r="B744" s="422">
        <v>28847</v>
      </c>
      <c r="C744" s="422" t="s">
        <v>18</v>
      </c>
      <c r="D744" t="s">
        <v>14</v>
      </c>
      <c r="F744" s="2">
        <v>60</v>
      </c>
      <c r="G744" s="2">
        <f t="shared" si="11"/>
        <v>5.0000000000000284</v>
      </c>
    </row>
    <row r="745" spans="1:7">
      <c r="A745" s="3">
        <v>45420</v>
      </c>
      <c r="B745" s="422">
        <v>28847</v>
      </c>
      <c r="C745" s="422" t="s">
        <v>18</v>
      </c>
      <c r="D745" t="s">
        <v>15</v>
      </c>
      <c r="F745" s="2">
        <v>5</v>
      </c>
      <c r="G745" s="2">
        <f t="shared" si="11"/>
        <v>2.8421709430404007E-14</v>
      </c>
    </row>
    <row r="746" spans="1:7">
      <c r="A746" s="31">
        <v>45420</v>
      </c>
      <c r="B746" s="421" t="s">
        <v>10</v>
      </c>
      <c r="C746" s="421" t="s">
        <v>19</v>
      </c>
      <c r="D746" t="s">
        <v>12</v>
      </c>
      <c r="E746" s="2">
        <v>47.8</v>
      </c>
      <c r="G746" s="2">
        <f t="shared" si="11"/>
        <v>47.800000000000026</v>
      </c>
    </row>
    <row r="747" spans="1:7">
      <c r="B747" s="422"/>
      <c r="C747" s="422"/>
      <c r="D747" t="s">
        <v>13</v>
      </c>
      <c r="E747" s="2">
        <v>5</v>
      </c>
      <c r="G747" s="2">
        <f t="shared" si="11"/>
        <v>52.800000000000026</v>
      </c>
    </row>
    <row r="748" spans="1:7">
      <c r="B748" s="422"/>
      <c r="C748" s="422"/>
      <c r="D748" t="s">
        <v>14</v>
      </c>
      <c r="E748" s="2">
        <v>60</v>
      </c>
      <c r="G748" s="2">
        <f t="shared" si="11"/>
        <v>112.80000000000003</v>
      </c>
    </row>
    <row r="749" spans="1:7">
      <c r="B749" s="422"/>
      <c r="C749" s="422"/>
      <c r="D749" t="s">
        <v>15</v>
      </c>
      <c r="E749" s="2">
        <v>5</v>
      </c>
      <c r="G749" s="2">
        <f t="shared" si="11"/>
        <v>117.80000000000003</v>
      </c>
    </row>
    <row r="750" spans="1:7">
      <c r="A750" s="3">
        <v>45420</v>
      </c>
      <c r="B750" s="422">
        <v>28847</v>
      </c>
      <c r="C750" s="422" t="s">
        <v>19</v>
      </c>
      <c r="D750" t="s">
        <v>14</v>
      </c>
      <c r="F750" s="2">
        <v>60</v>
      </c>
      <c r="G750" s="2">
        <f t="shared" ref="G750:G763" si="12">+G749+E750-F750</f>
        <v>57.800000000000026</v>
      </c>
    </row>
    <row r="751" spans="1:7">
      <c r="A751" s="3">
        <v>45420</v>
      </c>
      <c r="B751" s="422">
        <v>28847</v>
      </c>
      <c r="C751" s="422" t="s">
        <v>19</v>
      </c>
      <c r="D751" t="s">
        <v>15</v>
      </c>
      <c r="F751" s="2">
        <v>5</v>
      </c>
      <c r="G751" s="2">
        <f t="shared" si="12"/>
        <v>52.800000000000026</v>
      </c>
    </row>
    <row r="752" spans="1:7">
      <c r="A752" s="3">
        <v>45468</v>
      </c>
      <c r="B752" s="422">
        <v>29075</v>
      </c>
      <c r="C752" s="422" t="s">
        <v>19</v>
      </c>
      <c r="D752" t="s">
        <v>12</v>
      </c>
      <c r="F752" s="2">
        <v>47.8</v>
      </c>
      <c r="G752" s="2">
        <f t="shared" si="12"/>
        <v>5.0000000000000284</v>
      </c>
    </row>
    <row r="753" spans="1:11">
      <c r="A753" s="3">
        <v>45468</v>
      </c>
      <c r="B753" s="422">
        <v>29075</v>
      </c>
      <c r="C753" s="422" t="s">
        <v>19</v>
      </c>
      <c r="D753" t="s">
        <v>13</v>
      </c>
      <c r="F753" s="2">
        <v>5</v>
      </c>
      <c r="G753" s="2">
        <f t="shared" si="12"/>
        <v>2.8421709430404007E-14</v>
      </c>
    </row>
    <row r="754" spans="1:11">
      <c r="A754" s="31">
        <v>45443</v>
      </c>
      <c r="B754" s="421" t="s">
        <v>10</v>
      </c>
      <c r="C754" s="421" t="s">
        <v>20</v>
      </c>
      <c r="D754" t="s">
        <v>12</v>
      </c>
      <c r="E754" s="207">
        <v>43.5</v>
      </c>
      <c r="G754" s="2">
        <f t="shared" si="12"/>
        <v>43.500000000000028</v>
      </c>
    </row>
    <row r="755" spans="1:11">
      <c r="B755" s="422"/>
      <c r="C755" s="422"/>
      <c r="D755" t="s">
        <v>13</v>
      </c>
      <c r="E755" s="207">
        <v>5</v>
      </c>
      <c r="G755" s="2">
        <f t="shared" si="12"/>
        <v>48.500000000000028</v>
      </c>
    </row>
    <row r="756" spans="1:11">
      <c r="B756" s="422"/>
      <c r="C756" s="422"/>
      <c r="D756" t="s">
        <v>14</v>
      </c>
      <c r="E756" s="207">
        <v>60</v>
      </c>
      <c r="G756" s="2">
        <f t="shared" si="12"/>
        <v>108.50000000000003</v>
      </c>
    </row>
    <row r="757" spans="1:11">
      <c r="B757" s="422"/>
      <c r="C757" s="422"/>
      <c r="D757" t="s">
        <v>15</v>
      </c>
      <c r="E757" s="207">
        <v>5</v>
      </c>
      <c r="G757" s="2">
        <f t="shared" si="12"/>
        <v>113.50000000000003</v>
      </c>
    </row>
    <row r="758" spans="1:11">
      <c r="A758" s="3">
        <v>45468</v>
      </c>
      <c r="B758" s="422">
        <v>29075</v>
      </c>
      <c r="C758" s="422" t="s">
        <v>20</v>
      </c>
      <c r="D758" t="s">
        <v>12</v>
      </c>
      <c r="F758" s="207">
        <v>43.5</v>
      </c>
      <c r="G758" s="2">
        <f t="shared" si="12"/>
        <v>70.000000000000028</v>
      </c>
    </row>
    <row r="759" spans="1:11">
      <c r="A759" s="3">
        <v>45468</v>
      </c>
      <c r="B759" s="422">
        <v>29075</v>
      </c>
      <c r="C759" s="422" t="s">
        <v>20</v>
      </c>
      <c r="D759" t="s">
        <v>13</v>
      </c>
      <c r="F759" s="207">
        <v>5</v>
      </c>
      <c r="G759" s="2">
        <f t="shared" si="12"/>
        <v>65.000000000000028</v>
      </c>
      <c r="I759" s="250"/>
      <c r="J759" s="250"/>
      <c r="K759" s="250"/>
    </row>
    <row r="760" spans="1:11">
      <c r="A760" s="3">
        <v>45468</v>
      </c>
      <c r="B760" s="422">
        <v>29075</v>
      </c>
      <c r="C760" s="422" t="s">
        <v>20</v>
      </c>
      <c r="D760" t="s">
        <v>14</v>
      </c>
      <c r="F760" s="207">
        <v>60</v>
      </c>
      <c r="G760" s="2">
        <f t="shared" si="12"/>
        <v>5.0000000000000284</v>
      </c>
      <c r="I760" s="421"/>
      <c r="K760" s="207"/>
    </row>
    <row r="761" spans="1:11">
      <c r="A761" s="3">
        <v>45468</v>
      </c>
      <c r="B761" s="422">
        <v>29075</v>
      </c>
      <c r="C761" s="422" t="s">
        <v>20</v>
      </c>
      <c r="D761" t="s">
        <v>15</v>
      </c>
      <c r="F761" s="207">
        <v>5</v>
      </c>
      <c r="G761" s="2">
        <f t="shared" si="12"/>
        <v>2.8421709430404007E-14</v>
      </c>
      <c r="I761" s="422"/>
      <c r="K761" s="207"/>
    </row>
    <row r="762" spans="1:11">
      <c r="A762" s="81">
        <v>45473</v>
      </c>
      <c r="B762" s="421" t="s">
        <v>10</v>
      </c>
      <c r="C762" s="421" t="s">
        <v>21</v>
      </c>
      <c r="D762" t="s">
        <v>12</v>
      </c>
      <c r="E762" s="207">
        <v>42.2</v>
      </c>
      <c r="G762" s="2">
        <f t="shared" si="12"/>
        <v>42.200000000000031</v>
      </c>
      <c r="I762" s="421"/>
      <c r="K762" s="207"/>
    </row>
    <row r="763" spans="1:11">
      <c r="A763" s="70"/>
      <c r="B763" s="422"/>
      <c r="C763" s="422"/>
      <c r="D763" t="s">
        <v>13</v>
      </c>
      <c r="E763" s="207">
        <v>7</v>
      </c>
      <c r="G763" s="2">
        <f t="shared" si="12"/>
        <v>49.200000000000031</v>
      </c>
      <c r="I763" s="422"/>
      <c r="K763" s="207"/>
    </row>
    <row r="764" spans="1:11">
      <c r="A764" s="70"/>
      <c r="B764" s="422"/>
      <c r="C764" s="422"/>
      <c r="D764" t="s">
        <v>14</v>
      </c>
      <c r="E764" s="207">
        <v>60</v>
      </c>
      <c r="G764" s="2">
        <f t="shared" ref="G764:G827" si="13">+G763+E764-F764</f>
        <v>109.20000000000003</v>
      </c>
      <c r="I764" s="422"/>
      <c r="K764" s="207"/>
    </row>
    <row r="765" spans="1:11">
      <c r="A765" s="70"/>
      <c r="B765" s="422"/>
      <c r="C765" s="422"/>
      <c r="D765" t="s">
        <v>15</v>
      </c>
      <c r="E765" s="207">
        <v>5</v>
      </c>
      <c r="G765" s="2">
        <f t="shared" si="13"/>
        <v>114.20000000000003</v>
      </c>
      <c r="I765" s="422"/>
      <c r="K765" s="207"/>
    </row>
    <row r="766" spans="1:11">
      <c r="A766" s="3">
        <v>45481</v>
      </c>
      <c r="B766" s="422">
        <v>29201</v>
      </c>
      <c r="C766" s="422" t="s">
        <v>21</v>
      </c>
      <c r="D766" t="s">
        <v>14</v>
      </c>
      <c r="F766" s="207">
        <v>60</v>
      </c>
      <c r="G766" s="2">
        <f t="shared" si="13"/>
        <v>54.200000000000031</v>
      </c>
      <c r="I766" s="421"/>
      <c r="K766" s="207"/>
    </row>
    <row r="767" spans="1:11">
      <c r="A767" s="3">
        <v>45481</v>
      </c>
      <c r="B767" s="422">
        <v>29201</v>
      </c>
      <c r="C767" s="422" t="s">
        <v>21</v>
      </c>
      <c r="D767" t="s">
        <v>15</v>
      </c>
      <c r="F767" s="207">
        <v>5</v>
      </c>
      <c r="G767" s="2">
        <f t="shared" si="13"/>
        <v>49.200000000000031</v>
      </c>
      <c r="I767" s="422"/>
      <c r="K767" s="207"/>
    </row>
    <row r="768" spans="1:11">
      <c r="A768" s="3">
        <v>45566</v>
      </c>
      <c r="B768" s="422">
        <v>29742</v>
      </c>
      <c r="C768" s="422" t="s">
        <v>21</v>
      </c>
      <c r="D768" t="s">
        <v>12</v>
      </c>
      <c r="F768" s="207">
        <v>42.2</v>
      </c>
      <c r="G768" s="2">
        <f t="shared" si="13"/>
        <v>7.0000000000000284</v>
      </c>
      <c r="I768" s="422"/>
      <c r="K768" s="207"/>
    </row>
    <row r="769" spans="1:11">
      <c r="A769" s="3">
        <v>45566</v>
      </c>
      <c r="B769" s="422">
        <v>29742</v>
      </c>
      <c r="C769" s="422" t="s">
        <v>21</v>
      </c>
      <c r="D769" t="s">
        <v>13</v>
      </c>
      <c r="F769" s="207">
        <v>7</v>
      </c>
      <c r="G769" s="2">
        <f t="shared" si="13"/>
        <v>2.8421709430404007E-14</v>
      </c>
      <c r="I769" s="422"/>
      <c r="K769" s="207"/>
    </row>
    <row r="770" spans="1:11">
      <c r="A770" s="31">
        <v>45504</v>
      </c>
      <c r="B770" s="421" t="s">
        <v>10</v>
      </c>
      <c r="C770" s="421" t="s">
        <v>22</v>
      </c>
      <c r="D770" t="s">
        <v>12</v>
      </c>
      <c r="E770" s="207">
        <v>41.4</v>
      </c>
      <c r="G770" s="2">
        <f t="shared" si="13"/>
        <v>41.400000000000027</v>
      </c>
      <c r="I770" s="422"/>
      <c r="K770" s="207"/>
    </row>
    <row r="771" spans="1:11">
      <c r="B771" s="422"/>
      <c r="C771" s="422"/>
      <c r="D771" t="s">
        <v>13</v>
      </c>
      <c r="E771" s="207">
        <v>7</v>
      </c>
      <c r="G771" s="2">
        <f t="shared" si="13"/>
        <v>48.400000000000027</v>
      </c>
      <c r="I771" s="422"/>
      <c r="K771" s="207"/>
    </row>
    <row r="772" spans="1:11">
      <c r="B772" s="422"/>
      <c r="C772" s="422"/>
      <c r="D772" t="s">
        <v>14</v>
      </c>
      <c r="E772" s="207">
        <v>60</v>
      </c>
      <c r="G772" s="2">
        <f t="shared" si="13"/>
        <v>108.40000000000003</v>
      </c>
      <c r="K772" s="28"/>
    </row>
    <row r="773" spans="1:11">
      <c r="B773" s="422"/>
      <c r="C773" s="422"/>
      <c r="D773" t="s">
        <v>15</v>
      </c>
      <c r="E773" s="207">
        <v>5</v>
      </c>
      <c r="G773" s="2">
        <f t="shared" si="13"/>
        <v>113.40000000000003</v>
      </c>
    </row>
    <row r="774" spans="1:11">
      <c r="B774" s="422"/>
      <c r="C774" s="422"/>
      <c r="D774" t="s">
        <v>153</v>
      </c>
      <c r="E774" s="207">
        <v>250</v>
      </c>
      <c r="G774" s="2">
        <f t="shared" si="13"/>
        <v>363.40000000000003</v>
      </c>
    </row>
    <row r="775" spans="1:11">
      <c r="A775" s="3">
        <v>45566</v>
      </c>
      <c r="B775" s="422">
        <v>29742</v>
      </c>
      <c r="C775" s="422" t="s">
        <v>22</v>
      </c>
      <c r="D775" t="s">
        <v>12</v>
      </c>
      <c r="E775" s="207"/>
      <c r="F775" s="207">
        <v>41.4</v>
      </c>
      <c r="G775" s="2">
        <f t="shared" si="13"/>
        <v>322.00000000000006</v>
      </c>
    </row>
    <row r="776" spans="1:11">
      <c r="A776" s="3">
        <v>45566</v>
      </c>
      <c r="B776" s="422">
        <v>29742</v>
      </c>
      <c r="C776" s="422" t="s">
        <v>22</v>
      </c>
      <c r="D776" t="s">
        <v>13</v>
      </c>
      <c r="E776" s="207"/>
      <c r="F776" s="207">
        <v>7</v>
      </c>
      <c r="G776" s="2">
        <f t="shared" si="13"/>
        <v>315.00000000000006</v>
      </c>
    </row>
    <row r="777" spans="1:11">
      <c r="A777" s="3">
        <v>45566</v>
      </c>
      <c r="B777" s="422">
        <v>29742</v>
      </c>
      <c r="C777" s="422" t="s">
        <v>22</v>
      </c>
      <c r="D777" t="s">
        <v>14</v>
      </c>
      <c r="E777" s="207"/>
      <c r="F777" s="207">
        <v>60</v>
      </c>
      <c r="G777" s="2">
        <f t="shared" si="13"/>
        <v>255.00000000000006</v>
      </c>
    </row>
    <row r="778" spans="1:11">
      <c r="A778" s="3">
        <v>45566</v>
      </c>
      <c r="B778" s="422">
        <v>29742</v>
      </c>
      <c r="C778" s="422" t="s">
        <v>22</v>
      </c>
      <c r="D778" t="s">
        <v>15</v>
      </c>
      <c r="E778" s="207"/>
      <c r="F778" s="207">
        <v>5</v>
      </c>
      <c r="G778" s="2">
        <f t="shared" si="13"/>
        <v>250.00000000000006</v>
      </c>
    </row>
    <row r="779" spans="1:11">
      <c r="A779" s="3">
        <v>45489</v>
      </c>
      <c r="B779" s="422">
        <v>29342</v>
      </c>
      <c r="C779" s="422" t="s">
        <v>22</v>
      </c>
      <c r="D779" t="s">
        <v>153</v>
      </c>
      <c r="E779" s="207"/>
      <c r="F779" s="207">
        <v>250</v>
      </c>
      <c r="G779" s="2">
        <f t="shared" si="13"/>
        <v>0</v>
      </c>
    </row>
    <row r="780" spans="1:11">
      <c r="A780" s="31">
        <v>45535</v>
      </c>
      <c r="B780" s="421" t="s">
        <v>10</v>
      </c>
      <c r="C780" s="421" t="s">
        <v>57</v>
      </c>
      <c r="D780" t="s">
        <v>12</v>
      </c>
      <c r="E780" s="207">
        <v>41.6</v>
      </c>
      <c r="G780" s="2">
        <f t="shared" si="13"/>
        <v>41.6</v>
      </c>
    </row>
    <row r="781" spans="1:11">
      <c r="B781" s="422"/>
      <c r="C781" s="422"/>
      <c r="D781" t="s">
        <v>13</v>
      </c>
      <c r="E781" s="207">
        <v>7</v>
      </c>
      <c r="G781" s="2">
        <f t="shared" si="13"/>
        <v>48.6</v>
      </c>
    </row>
    <row r="782" spans="1:11">
      <c r="B782" s="422"/>
      <c r="C782" s="422"/>
      <c r="D782" t="s">
        <v>14</v>
      </c>
      <c r="E782" s="207">
        <v>60</v>
      </c>
      <c r="G782" s="2">
        <f t="shared" si="13"/>
        <v>108.6</v>
      </c>
    </row>
    <row r="783" spans="1:11">
      <c r="B783" s="422"/>
      <c r="C783" s="422"/>
      <c r="D783" t="s">
        <v>15</v>
      </c>
      <c r="E783" s="207">
        <v>5</v>
      </c>
      <c r="G783" s="2">
        <f t="shared" si="13"/>
        <v>113.6</v>
      </c>
    </row>
    <row r="784" spans="1:11">
      <c r="A784" s="3">
        <v>45566</v>
      </c>
      <c r="B784" s="422">
        <v>29742</v>
      </c>
      <c r="C784" s="422" t="s">
        <v>57</v>
      </c>
      <c r="D784" t="s">
        <v>12</v>
      </c>
      <c r="E784" s="207"/>
      <c r="F784" s="207">
        <v>41.6</v>
      </c>
      <c r="G784" s="2">
        <f t="shared" si="13"/>
        <v>72</v>
      </c>
    </row>
    <row r="785" spans="1:11">
      <c r="A785" s="3">
        <v>45566</v>
      </c>
      <c r="B785" s="422">
        <v>29742</v>
      </c>
      <c r="C785" s="422" t="s">
        <v>57</v>
      </c>
      <c r="D785" t="s">
        <v>13</v>
      </c>
      <c r="E785" s="207"/>
      <c r="F785" s="207">
        <v>7</v>
      </c>
      <c r="G785" s="2">
        <f t="shared" si="13"/>
        <v>65</v>
      </c>
    </row>
    <row r="786" spans="1:11">
      <c r="A786" s="3">
        <v>45566</v>
      </c>
      <c r="B786" s="422">
        <v>29742</v>
      </c>
      <c r="C786" s="422" t="s">
        <v>57</v>
      </c>
      <c r="D786" t="s">
        <v>14</v>
      </c>
      <c r="E786" s="207"/>
      <c r="F786" s="207">
        <v>60</v>
      </c>
      <c r="G786" s="2">
        <f t="shared" si="13"/>
        <v>5</v>
      </c>
    </row>
    <row r="787" spans="1:11">
      <c r="A787" s="3">
        <v>45566</v>
      </c>
      <c r="B787" s="422">
        <v>29742</v>
      </c>
      <c r="C787" s="422" t="s">
        <v>57</v>
      </c>
      <c r="D787" t="s">
        <v>15</v>
      </c>
      <c r="E787" s="207"/>
      <c r="F787" s="207">
        <v>5</v>
      </c>
      <c r="G787" s="2">
        <f t="shared" si="13"/>
        <v>0</v>
      </c>
      <c r="I787" s="421"/>
      <c r="K787" s="207"/>
    </row>
    <row r="788" spans="1:11">
      <c r="A788" s="81">
        <v>45565</v>
      </c>
      <c r="B788" s="421" t="s">
        <v>10</v>
      </c>
      <c r="C788" s="421" t="s">
        <v>41</v>
      </c>
      <c r="D788" t="s">
        <v>12</v>
      </c>
      <c r="E788" s="207">
        <v>41.8</v>
      </c>
      <c r="G788" s="2">
        <f t="shared" si="13"/>
        <v>41.8</v>
      </c>
      <c r="I788" s="422"/>
      <c r="K788" s="207"/>
    </row>
    <row r="789" spans="1:11">
      <c r="A789" s="70"/>
      <c r="B789" s="422"/>
      <c r="C789" s="422"/>
      <c r="D789" t="s">
        <v>13</v>
      </c>
      <c r="E789" s="207">
        <v>5</v>
      </c>
      <c r="G789" s="2">
        <f t="shared" si="13"/>
        <v>46.8</v>
      </c>
      <c r="I789" s="422"/>
      <c r="K789" s="207"/>
    </row>
    <row r="790" spans="1:11">
      <c r="A790" s="70"/>
      <c r="B790" s="422"/>
      <c r="C790" s="422"/>
      <c r="D790" t="s">
        <v>14</v>
      </c>
      <c r="E790" s="207">
        <v>60</v>
      </c>
      <c r="G790" s="2">
        <f t="shared" si="13"/>
        <v>106.8</v>
      </c>
      <c r="I790" s="422"/>
      <c r="K790" s="207"/>
    </row>
    <row r="791" spans="1:11">
      <c r="A791" s="70"/>
      <c r="B791" s="422"/>
      <c r="C791" s="422"/>
      <c r="D791" t="s">
        <v>15</v>
      </c>
      <c r="E791" s="207">
        <v>5</v>
      </c>
      <c r="G791" s="2">
        <f t="shared" si="13"/>
        <v>111.8</v>
      </c>
      <c r="I791" s="421"/>
      <c r="K791" s="207"/>
    </row>
    <row r="792" spans="1:11">
      <c r="A792" s="3">
        <v>45632</v>
      </c>
      <c r="B792" s="422">
        <v>30107</v>
      </c>
      <c r="C792" s="422" t="s">
        <v>41</v>
      </c>
      <c r="D792" t="s">
        <v>12</v>
      </c>
      <c r="E792" s="207"/>
      <c r="F792" s="207">
        <v>41.8</v>
      </c>
      <c r="G792" s="2">
        <f t="shared" si="13"/>
        <v>70</v>
      </c>
      <c r="I792" s="421"/>
      <c r="K792" s="207"/>
    </row>
    <row r="793" spans="1:11">
      <c r="A793" s="3">
        <v>45632</v>
      </c>
      <c r="B793" s="422">
        <v>30107</v>
      </c>
      <c r="C793" s="422" t="s">
        <v>41</v>
      </c>
      <c r="D793" t="s">
        <v>13</v>
      </c>
      <c r="E793" s="207"/>
      <c r="F793" s="207">
        <v>5</v>
      </c>
      <c r="G793" s="2">
        <f t="shared" si="13"/>
        <v>65</v>
      </c>
      <c r="I793" s="421"/>
      <c r="K793" s="207"/>
    </row>
    <row r="794" spans="1:11">
      <c r="A794" s="3">
        <v>45632</v>
      </c>
      <c r="B794" s="422">
        <v>30107</v>
      </c>
      <c r="C794" s="422" t="s">
        <v>41</v>
      </c>
      <c r="D794" t="s">
        <v>14</v>
      </c>
      <c r="E794" s="207"/>
      <c r="F794" s="207">
        <v>60</v>
      </c>
      <c r="G794" s="2">
        <f t="shared" si="13"/>
        <v>5</v>
      </c>
      <c r="I794" s="421"/>
      <c r="K794" s="207"/>
    </row>
    <row r="795" spans="1:11">
      <c r="A795" s="3">
        <v>45632</v>
      </c>
      <c r="B795" s="422">
        <v>30107</v>
      </c>
      <c r="C795" s="422" t="s">
        <v>41</v>
      </c>
      <c r="D795" t="s">
        <v>15</v>
      </c>
      <c r="E795" s="207"/>
      <c r="F795" s="207">
        <v>5</v>
      </c>
      <c r="G795" s="2">
        <f t="shared" si="13"/>
        <v>0</v>
      </c>
      <c r="I795" s="421"/>
      <c r="K795" s="207"/>
    </row>
    <row r="796" spans="1:11">
      <c r="A796" s="81">
        <v>45596</v>
      </c>
      <c r="B796" s="421" t="s">
        <v>10</v>
      </c>
      <c r="C796" s="421" t="s">
        <v>25</v>
      </c>
      <c r="D796" t="s">
        <v>12</v>
      </c>
      <c r="E796" s="207">
        <v>82.1</v>
      </c>
      <c r="G796" s="2">
        <f t="shared" si="13"/>
        <v>82.1</v>
      </c>
      <c r="I796" s="422"/>
      <c r="K796" s="207"/>
    </row>
    <row r="797" spans="1:11">
      <c r="A797" s="70"/>
      <c r="B797" s="422"/>
      <c r="C797" s="422"/>
      <c r="D797" t="s">
        <v>13</v>
      </c>
      <c r="E797" s="207">
        <v>7</v>
      </c>
      <c r="G797" s="2">
        <f t="shared" si="13"/>
        <v>89.1</v>
      </c>
      <c r="I797" s="422"/>
      <c r="K797" s="207"/>
    </row>
    <row r="798" spans="1:11">
      <c r="A798" s="70"/>
      <c r="B798" s="422"/>
      <c r="C798" s="422"/>
      <c r="D798" t="s">
        <v>14</v>
      </c>
      <c r="E798" s="207">
        <v>60</v>
      </c>
      <c r="G798" s="2">
        <f t="shared" si="13"/>
        <v>149.1</v>
      </c>
      <c r="I798" s="422"/>
      <c r="K798" s="207"/>
    </row>
    <row r="799" spans="1:11">
      <c r="A799" s="70"/>
      <c r="B799" s="422"/>
      <c r="C799" s="422"/>
      <c r="D799" t="s">
        <v>15</v>
      </c>
      <c r="E799" s="207">
        <v>5</v>
      </c>
      <c r="G799" s="2">
        <f t="shared" si="13"/>
        <v>154.1</v>
      </c>
      <c r="I799" s="261"/>
      <c r="J799" s="253"/>
      <c r="K799" s="253"/>
    </row>
    <row r="800" spans="1:11">
      <c r="A800" s="3">
        <v>45632</v>
      </c>
      <c r="B800" s="422">
        <v>30107</v>
      </c>
      <c r="C800" s="422" t="s">
        <v>25</v>
      </c>
      <c r="D800" t="s">
        <v>12</v>
      </c>
      <c r="E800" s="207"/>
      <c r="F800" s="207">
        <v>82.1</v>
      </c>
      <c r="G800" s="2">
        <f t="shared" si="13"/>
        <v>72</v>
      </c>
      <c r="I800" s="261"/>
      <c r="J800" s="253"/>
      <c r="K800" s="253"/>
    </row>
    <row r="801" spans="1:11">
      <c r="A801" s="3">
        <v>45632</v>
      </c>
      <c r="B801" s="422">
        <v>30107</v>
      </c>
      <c r="C801" s="422" t="s">
        <v>25</v>
      </c>
      <c r="D801" t="s">
        <v>13</v>
      </c>
      <c r="E801" s="207"/>
      <c r="F801" s="207">
        <v>7</v>
      </c>
      <c r="G801" s="2">
        <f t="shared" si="13"/>
        <v>65</v>
      </c>
      <c r="I801" s="261"/>
      <c r="J801" s="253"/>
      <c r="K801" s="253"/>
    </row>
    <row r="802" spans="1:11">
      <c r="A802" s="3">
        <v>45632</v>
      </c>
      <c r="B802" s="422">
        <v>30107</v>
      </c>
      <c r="C802" s="422" t="s">
        <v>25</v>
      </c>
      <c r="D802" t="s">
        <v>14</v>
      </c>
      <c r="E802" s="207"/>
      <c r="F802" s="207">
        <v>60</v>
      </c>
      <c r="G802" s="2">
        <f t="shared" si="13"/>
        <v>5</v>
      </c>
      <c r="I802" s="261"/>
      <c r="J802" s="253"/>
      <c r="K802" s="253"/>
    </row>
    <row r="803" spans="1:11">
      <c r="A803" s="3">
        <v>45632</v>
      </c>
      <c r="B803" s="422">
        <v>30107</v>
      </c>
      <c r="C803" s="422" t="s">
        <v>25</v>
      </c>
      <c r="D803" t="s">
        <v>15</v>
      </c>
      <c r="E803" s="207"/>
      <c r="F803" s="207">
        <v>5</v>
      </c>
      <c r="G803" s="2">
        <f t="shared" si="13"/>
        <v>0</v>
      </c>
      <c r="I803" s="261"/>
      <c r="J803" s="253"/>
      <c r="K803" s="253"/>
    </row>
    <row r="804" spans="1:11">
      <c r="A804" s="81">
        <v>45626</v>
      </c>
      <c r="B804" s="421" t="s">
        <v>10</v>
      </c>
      <c r="C804" s="421" t="s">
        <v>58</v>
      </c>
      <c r="D804" t="s">
        <v>12</v>
      </c>
      <c r="E804" s="207">
        <v>92.9</v>
      </c>
      <c r="G804" s="2">
        <f t="shared" si="13"/>
        <v>92.9</v>
      </c>
      <c r="I804" s="253"/>
      <c r="J804" s="253"/>
      <c r="K804" s="253"/>
    </row>
    <row r="805" spans="1:11">
      <c r="A805" s="70"/>
      <c r="B805" s="422"/>
      <c r="C805" s="422"/>
      <c r="D805" t="s">
        <v>13</v>
      </c>
      <c r="E805" s="207">
        <v>7</v>
      </c>
      <c r="G805" s="2">
        <f t="shared" si="13"/>
        <v>99.9</v>
      </c>
      <c r="K805" s="28"/>
    </row>
    <row r="806" spans="1:11">
      <c r="A806" s="70"/>
      <c r="B806" s="422"/>
      <c r="C806" s="422"/>
      <c r="D806" t="s">
        <v>14</v>
      </c>
      <c r="E806" s="207">
        <v>60</v>
      </c>
      <c r="G806" s="2">
        <f t="shared" si="13"/>
        <v>159.9</v>
      </c>
    </row>
    <row r="807" spans="1:11">
      <c r="A807" s="70"/>
      <c r="B807" s="422"/>
      <c r="C807" s="422"/>
      <c r="D807" t="s">
        <v>15</v>
      </c>
      <c r="E807" s="207">
        <v>5</v>
      </c>
      <c r="G807" s="2">
        <f t="shared" si="13"/>
        <v>164.9</v>
      </c>
      <c r="I807" s="440" t="s">
        <v>273</v>
      </c>
      <c r="J807" s="440"/>
      <c r="K807" s="440"/>
    </row>
    <row r="808" spans="1:11">
      <c r="A808" s="3">
        <v>45632</v>
      </c>
      <c r="B808" s="422">
        <v>30107</v>
      </c>
      <c r="C808" s="422" t="s">
        <v>58</v>
      </c>
      <c r="D808" t="s">
        <v>14</v>
      </c>
      <c r="F808" s="207">
        <v>60</v>
      </c>
      <c r="G808" s="2">
        <f t="shared" si="13"/>
        <v>104.9</v>
      </c>
      <c r="H808">
        <v>2024</v>
      </c>
      <c r="I808" s="421" t="s">
        <v>58</v>
      </c>
      <c r="J808" t="s">
        <v>12</v>
      </c>
      <c r="K808" s="207">
        <v>92.9</v>
      </c>
    </row>
    <row r="809" spans="1:11">
      <c r="A809" s="3">
        <v>45632</v>
      </c>
      <c r="B809" s="422">
        <v>30107</v>
      </c>
      <c r="C809" s="422" t="s">
        <v>58</v>
      </c>
      <c r="D809" t="s">
        <v>15</v>
      </c>
      <c r="F809" s="207">
        <v>5</v>
      </c>
      <c r="G809" s="2">
        <f t="shared" si="13"/>
        <v>99.9</v>
      </c>
      <c r="I809" s="422"/>
      <c r="J809" t="s">
        <v>13</v>
      </c>
      <c r="K809" s="207">
        <v>7</v>
      </c>
    </row>
    <row r="810" spans="1:11">
      <c r="A810" s="3">
        <v>45680</v>
      </c>
      <c r="B810" s="422">
        <v>30354</v>
      </c>
      <c r="C810" s="422" t="s">
        <v>58</v>
      </c>
      <c r="D810" t="s">
        <v>12</v>
      </c>
      <c r="F810" s="207">
        <v>92.9</v>
      </c>
      <c r="G810" s="2">
        <f t="shared" si="13"/>
        <v>7</v>
      </c>
      <c r="I810" s="422"/>
      <c r="K810" s="207"/>
    </row>
    <row r="811" spans="1:11">
      <c r="A811" s="3">
        <v>45680</v>
      </c>
      <c r="B811" s="422">
        <v>30354</v>
      </c>
      <c r="C811" s="422" t="s">
        <v>58</v>
      </c>
      <c r="D811" t="s">
        <v>13</v>
      </c>
      <c r="F811" s="207">
        <v>7</v>
      </c>
      <c r="G811" s="2">
        <f t="shared" si="13"/>
        <v>0</v>
      </c>
      <c r="I811" s="422"/>
      <c r="K811" s="207"/>
    </row>
    <row r="812" spans="1:11">
      <c r="A812" s="31">
        <v>45657</v>
      </c>
      <c r="B812" s="421" t="s">
        <v>10</v>
      </c>
      <c r="C812" s="421" t="s">
        <v>27</v>
      </c>
      <c r="D812" t="s">
        <v>12</v>
      </c>
      <c r="E812" s="207">
        <v>119.2</v>
      </c>
      <c r="G812" s="2">
        <f t="shared" si="13"/>
        <v>119.2</v>
      </c>
      <c r="I812" s="421" t="s">
        <v>27</v>
      </c>
      <c r="J812" t="s">
        <v>12</v>
      </c>
      <c r="K812" s="207">
        <v>119.2</v>
      </c>
    </row>
    <row r="813" spans="1:11">
      <c r="B813" s="422"/>
      <c r="C813" s="422"/>
      <c r="D813" t="s">
        <v>13</v>
      </c>
      <c r="E813" s="207">
        <v>3</v>
      </c>
      <c r="G813" s="2">
        <f t="shared" si="13"/>
        <v>122.2</v>
      </c>
      <c r="I813" s="422"/>
      <c r="J813" t="s">
        <v>13</v>
      </c>
      <c r="K813" s="207">
        <v>3</v>
      </c>
    </row>
    <row r="814" spans="1:11">
      <c r="B814" s="422"/>
      <c r="C814" s="422"/>
      <c r="D814" t="s">
        <v>14</v>
      </c>
      <c r="E814" s="207">
        <v>60</v>
      </c>
      <c r="G814" s="2">
        <f t="shared" si="13"/>
        <v>182.2</v>
      </c>
      <c r="I814" s="422"/>
      <c r="J814" t="s">
        <v>14</v>
      </c>
      <c r="K814" s="207">
        <v>60</v>
      </c>
    </row>
    <row r="815" spans="1:11">
      <c r="B815" s="422"/>
      <c r="C815" s="422"/>
      <c r="D815" t="s">
        <v>15</v>
      </c>
      <c r="E815" s="207">
        <v>5</v>
      </c>
      <c r="G815" s="2">
        <f t="shared" si="13"/>
        <v>187.2</v>
      </c>
      <c r="I815" s="422"/>
      <c r="J815" t="s">
        <v>15</v>
      </c>
      <c r="K815" s="207">
        <v>5</v>
      </c>
    </row>
    <row r="816" spans="1:11">
      <c r="A816" s="3">
        <v>45680</v>
      </c>
      <c r="B816" s="422">
        <v>30354</v>
      </c>
      <c r="C816" s="422" t="s">
        <v>27</v>
      </c>
      <c r="D816" t="s">
        <v>12</v>
      </c>
      <c r="F816" s="207">
        <v>119.2</v>
      </c>
      <c r="G816" s="2">
        <f t="shared" si="13"/>
        <v>67.999999999999986</v>
      </c>
      <c r="K816" s="28">
        <f>SUM(K808:K815)</f>
        <v>287.10000000000002</v>
      </c>
    </row>
    <row r="817" spans="1:11">
      <c r="A817" s="3">
        <v>45680</v>
      </c>
      <c r="B817" s="422">
        <v>30354</v>
      </c>
      <c r="C817" s="422" t="s">
        <v>27</v>
      </c>
      <c r="D817" t="s">
        <v>13</v>
      </c>
      <c r="F817" s="207">
        <v>3</v>
      </c>
      <c r="G817" s="2">
        <f t="shared" si="13"/>
        <v>64.999999999999986</v>
      </c>
    </row>
    <row r="818" spans="1:11">
      <c r="A818" s="3">
        <v>45680</v>
      </c>
      <c r="B818" s="422">
        <v>30354</v>
      </c>
      <c r="C818" s="422" t="s">
        <v>27</v>
      </c>
      <c r="D818" t="s">
        <v>14</v>
      </c>
      <c r="F818" s="207">
        <v>60</v>
      </c>
      <c r="G818" s="2">
        <f t="shared" si="13"/>
        <v>4.9999999999999858</v>
      </c>
    </row>
    <row r="819" spans="1:11">
      <c r="A819" s="3">
        <v>45680</v>
      </c>
      <c r="B819" s="422">
        <v>30354</v>
      </c>
      <c r="C819" s="422" t="s">
        <v>27</v>
      </c>
      <c r="D819" t="s">
        <v>15</v>
      </c>
      <c r="F819" s="207">
        <v>5</v>
      </c>
      <c r="G819" s="2">
        <f t="shared" si="13"/>
        <v>-1.4210854715202004E-14</v>
      </c>
    </row>
    <row r="820" spans="1:11">
      <c r="A820" s="31">
        <v>45688</v>
      </c>
      <c r="B820" s="421" t="s">
        <v>10</v>
      </c>
      <c r="C820" s="421" t="s">
        <v>11</v>
      </c>
      <c r="D820" t="s">
        <v>12</v>
      </c>
      <c r="E820" s="2">
        <v>93.6</v>
      </c>
      <c r="G820" s="2">
        <f t="shared" si="13"/>
        <v>93.59999999999998</v>
      </c>
    </row>
    <row r="821" spans="1:11">
      <c r="B821" s="422"/>
      <c r="C821" s="422"/>
      <c r="D821" t="s">
        <v>13</v>
      </c>
      <c r="E821" s="2">
        <v>3</v>
      </c>
      <c r="G821" s="2">
        <f t="shared" si="13"/>
        <v>96.59999999999998</v>
      </c>
      <c r="I821" s="440" t="s">
        <v>273</v>
      </c>
      <c r="J821" s="440"/>
      <c r="K821" s="440"/>
    </row>
    <row r="822" spans="1:11">
      <c r="B822" s="422"/>
      <c r="C822" s="422"/>
      <c r="D822" t="s">
        <v>14</v>
      </c>
      <c r="E822" s="2">
        <v>60</v>
      </c>
      <c r="G822" s="2">
        <f t="shared" si="13"/>
        <v>156.59999999999997</v>
      </c>
      <c r="H822">
        <v>2025</v>
      </c>
      <c r="I822" s="421" t="s">
        <v>11</v>
      </c>
      <c r="J822" t="s">
        <v>12</v>
      </c>
      <c r="K822" s="2">
        <v>93.6</v>
      </c>
    </row>
    <row r="823" spans="1:11">
      <c r="B823" s="422"/>
      <c r="C823" s="422"/>
      <c r="D823" t="s">
        <v>15</v>
      </c>
      <c r="E823" s="2">
        <v>5</v>
      </c>
      <c r="G823" s="2">
        <f t="shared" si="13"/>
        <v>161.59999999999997</v>
      </c>
      <c r="I823" s="422"/>
      <c r="J823" t="s">
        <v>13</v>
      </c>
      <c r="K823" s="2">
        <v>3</v>
      </c>
    </row>
    <row r="824" spans="1:11">
      <c r="A824" s="3">
        <v>45723</v>
      </c>
      <c r="B824" s="422">
        <v>30599</v>
      </c>
      <c r="C824" s="422" t="s">
        <v>11</v>
      </c>
      <c r="D824" t="s">
        <v>12</v>
      </c>
      <c r="F824" s="2">
        <v>93.6</v>
      </c>
      <c r="G824" s="2">
        <f t="shared" si="13"/>
        <v>67.999999999999972</v>
      </c>
      <c r="I824" s="422"/>
      <c r="J824" t="s">
        <v>14</v>
      </c>
      <c r="K824" s="2">
        <v>60</v>
      </c>
    </row>
    <row r="825" spans="1:11">
      <c r="A825" s="3">
        <v>45723</v>
      </c>
      <c r="B825" s="422">
        <v>30599</v>
      </c>
      <c r="C825" s="422" t="s">
        <v>11</v>
      </c>
      <c r="D825" t="s">
        <v>13</v>
      </c>
      <c r="F825" s="2">
        <v>3</v>
      </c>
      <c r="G825" s="2">
        <f t="shared" si="13"/>
        <v>64.999999999999972</v>
      </c>
      <c r="I825" s="422"/>
      <c r="J825" t="s">
        <v>15</v>
      </c>
      <c r="K825" s="2">
        <v>5</v>
      </c>
    </row>
    <row r="826" spans="1:11">
      <c r="A826" s="3">
        <v>45723</v>
      </c>
      <c r="B826" s="422">
        <v>30599</v>
      </c>
      <c r="C826" s="422" t="s">
        <v>11</v>
      </c>
      <c r="D826" t="s">
        <v>14</v>
      </c>
      <c r="F826" s="2">
        <v>60</v>
      </c>
      <c r="G826" s="2">
        <f t="shared" si="13"/>
        <v>4.9999999999999716</v>
      </c>
      <c r="K826" s="141">
        <f>SUM(K822:K825)</f>
        <v>161.6</v>
      </c>
    </row>
    <row r="827" spans="1:11">
      <c r="A827" s="3">
        <v>45723</v>
      </c>
      <c r="B827" s="422">
        <v>30599</v>
      </c>
      <c r="C827" s="422" t="s">
        <v>11</v>
      </c>
      <c r="D827" t="s">
        <v>15</v>
      </c>
      <c r="F827" s="2">
        <v>5</v>
      </c>
      <c r="G827" s="2">
        <f t="shared" si="13"/>
        <v>-2.8421709430404007E-14</v>
      </c>
    </row>
    <row r="828" spans="1:11">
      <c r="A828" s="31">
        <v>45716</v>
      </c>
      <c r="B828" s="421" t="s">
        <v>10</v>
      </c>
      <c r="C828" s="421" t="s">
        <v>17</v>
      </c>
      <c r="D828" t="s">
        <v>12</v>
      </c>
      <c r="E828" s="207">
        <v>76.5</v>
      </c>
      <c r="G828" s="2">
        <f t="shared" ref="G828:G895" si="14">+G827+E828-F828</f>
        <v>76.499999999999972</v>
      </c>
      <c r="I828" s="440" t="s">
        <v>273</v>
      </c>
      <c r="J828" s="440"/>
      <c r="K828" s="440"/>
    </row>
    <row r="829" spans="1:11">
      <c r="B829" s="422"/>
      <c r="C829" s="422"/>
      <c r="D829" t="s">
        <v>13</v>
      </c>
      <c r="E829" s="207">
        <v>3</v>
      </c>
      <c r="G829" s="2">
        <f t="shared" si="14"/>
        <v>79.499999999999972</v>
      </c>
      <c r="I829" s="421" t="s">
        <v>17</v>
      </c>
      <c r="J829" t="s">
        <v>12</v>
      </c>
      <c r="K829">
        <v>76.5</v>
      </c>
    </row>
    <row r="830" spans="1:11">
      <c r="B830" s="422"/>
      <c r="C830" s="422"/>
      <c r="D830" t="s">
        <v>14</v>
      </c>
      <c r="E830" s="207">
        <v>56</v>
      </c>
      <c r="G830" s="2">
        <f t="shared" si="14"/>
        <v>135.49999999999997</v>
      </c>
      <c r="I830" s="422"/>
      <c r="J830" t="s">
        <v>13</v>
      </c>
      <c r="K830">
        <v>3</v>
      </c>
    </row>
    <row r="831" spans="1:11">
      <c r="B831" s="422"/>
      <c r="C831" s="422"/>
      <c r="D831" t="s">
        <v>15</v>
      </c>
      <c r="E831" s="207">
        <v>5</v>
      </c>
      <c r="G831" s="2">
        <f t="shared" si="14"/>
        <v>140.49999999999997</v>
      </c>
    </row>
    <row r="832" spans="1:11">
      <c r="A832" s="3">
        <v>45740</v>
      </c>
      <c r="B832" s="422">
        <v>30730</v>
      </c>
      <c r="C832" s="422" t="s">
        <v>17</v>
      </c>
      <c r="D832" t="s">
        <v>12</v>
      </c>
      <c r="F832" s="2">
        <v>76.5</v>
      </c>
      <c r="G832" s="2">
        <f t="shared" si="14"/>
        <v>63.999999999999972</v>
      </c>
    </row>
    <row r="833" spans="1:11">
      <c r="A833" s="3">
        <v>45740</v>
      </c>
      <c r="B833" s="422">
        <v>30730</v>
      </c>
      <c r="C833" s="422" t="s">
        <v>17</v>
      </c>
      <c r="D833" t="s">
        <v>13</v>
      </c>
      <c r="F833" s="2">
        <v>3</v>
      </c>
      <c r="G833" s="2">
        <f t="shared" si="14"/>
        <v>60.999999999999972</v>
      </c>
    </row>
    <row r="834" spans="1:11">
      <c r="A834" s="3">
        <v>45740</v>
      </c>
      <c r="B834" s="422">
        <v>30735</v>
      </c>
      <c r="C834" s="422" t="s">
        <v>17</v>
      </c>
      <c r="D834" t="s">
        <v>14</v>
      </c>
      <c r="F834" s="2">
        <v>56</v>
      </c>
      <c r="G834" s="2">
        <f t="shared" si="14"/>
        <v>4.9999999999999716</v>
      </c>
    </row>
    <row r="835" spans="1:11">
      <c r="A835" s="3">
        <v>45740</v>
      </c>
      <c r="B835" s="422">
        <v>30735</v>
      </c>
      <c r="C835" s="422" t="s">
        <v>17</v>
      </c>
      <c r="D835" t="s">
        <v>15</v>
      </c>
      <c r="F835" s="2">
        <v>5</v>
      </c>
      <c r="G835" s="2">
        <f t="shared" si="14"/>
        <v>-2.8421709430404007E-14</v>
      </c>
    </row>
    <row r="836" spans="1:11">
      <c r="A836" s="31">
        <v>45747</v>
      </c>
      <c r="B836" s="421" t="s">
        <v>10</v>
      </c>
      <c r="C836" s="421" t="s">
        <v>18</v>
      </c>
      <c r="D836" t="s">
        <v>12</v>
      </c>
      <c r="E836" s="207">
        <v>96.6</v>
      </c>
      <c r="G836" s="2">
        <f t="shared" si="14"/>
        <v>96.599999999999966</v>
      </c>
    </row>
    <row r="837" spans="1:11">
      <c r="B837" s="422"/>
      <c r="C837" s="422"/>
      <c r="D837" t="s">
        <v>13</v>
      </c>
      <c r="E837" s="207">
        <v>3</v>
      </c>
      <c r="G837" s="2">
        <f t="shared" si="14"/>
        <v>99.599999999999966</v>
      </c>
      <c r="I837" s="422"/>
      <c r="K837" s="207"/>
    </row>
    <row r="838" spans="1:11">
      <c r="B838" s="422"/>
      <c r="C838" s="422"/>
      <c r="D838" t="s">
        <v>14</v>
      </c>
      <c r="E838" s="207">
        <v>60</v>
      </c>
      <c r="G838" s="2">
        <f t="shared" si="14"/>
        <v>159.59999999999997</v>
      </c>
      <c r="I838" s="422"/>
      <c r="K838" s="207"/>
    </row>
    <row r="839" spans="1:11">
      <c r="B839" s="422"/>
      <c r="C839" s="422"/>
      <c r="D839" t="s">
        <v>15</v>
      </c>
      <c r="E839" s="207">
        <v>5</v>
      </c>
      <c r="G839" s="2">
        <f t="shared" si="14"/>
        <v>164.59999999999997</v>
      </c>
      <c r="I839" s="422"/>
      <c r="K839" s="207"/>
    </row>
    <row r="840" spans="1:11">
      <c r="A840" s="3">
        <v>45800</v>
      </c>
      <c r="B840" s="422">
        <v>31037</v>
      </c>
      <c r="C840" s="422" t="s">
        <v>18</v>
      </c>
      <c r="D840" t="s">
        <v>12</v>
      </c>
      <c r="E840" s="207"/>
      <c r="F840" s="207">
        <v>96.6</v>
      </c>
      <c r="G840" s="2">
        <f t="shared" si="14"/>
        <v>67.999999999999972</v>
      </c>
      <c r="I840" s="422"/>
      <c r="K840" s="207"/>
    </row>
    <row r="841" spans="1:11">
      <c r="A841" s="3">
        <v>45800</v>
      </c>
      <c r="B841" s="422">
        <v>31037</v>
      </c>
      <c r="C841" s="422" t="s">
        <v>18</v>
      </c>
      <c r="D841" t="s">
        <v>13</v>
      </c>
      <c r="E841" s="207"/>
      <c r="F841" s="207">
        <v>3</v>
      </c>
      <c r="G841" s="2">
        <f t="shared" si="14"/>
        <v>64.999999999999972</v>
      </c>
      <c r="I841" s="422"/>
      <c r="K841" s="207"/>
    </row>
    <row r="842" spans="1:11">
      <c r="A842" s="3">
        <v>45800</v>
      </c>
      <c r="B842" s="422">
        <v>31037</v>
      </c>
      <c r="C842" s="422" t="s">
        <v>18</v>
      </c>
      <c r="D842" t="s">
        <v>14</v>
      </c>
      <c r="E842" s="207"/>
      <c r="F842" s="207">
        <v>60</v>
      </c>
      <c r="G842" s="2">
        <f t="shared" si="14"/>
        <v>4.9999999999999716</v>
      </c>
      <c r="I842" s="422"/>
      <c r="K842" s="207"/>
    </row>
    <row r="843" spans="1:11">
      <c r="A843" s="3">
        <v>45800</v>
      </c>
      <c r="B843" s="422">
        <v>31037</v>
      </c>
      <c r="C843" s="422" t="s">
        <v>18</v>
      </c>
      <c r="D843" t="s">
        <v>15</v>
      </c>
      <c r="E843" s="207"/>
      <c r="F843" s="207">
        <v>5</v>
      </c>
      <c r="G843" s="2">
        <f t="shared" si="14"/>
        <v>-2.8421709430404007E-14</v>
      </c>
      <c r="I843" s="422"/>
      <c r="K843" s="207"/>
    </row>
    <row r="844" spans="1:11">
      <c r="A844" s="81">
        <v>45777</v>
      </c>
      <c r="B844" s="421" t="s">
        <v>10</v>
      </c>
      <c r="C844" s="421" t="s">
        <v>19</v>
      </c>
      <c r="D844" t="s">
        <v>12</v>
      </c>
      <c r="E844" s="207">
        <v>77.599999999999994</v>
      </c>
      <c r="G844" s="2">
        <f t="shared" si="14"/>
        <v>77.599999999999966</v>
      </c>
      <c r="I844" s="421"/>
      <c r="K844" s="207"/>
    </row>
    <row r="845" spans="1:11">
      <c r="A845" s="70"/>
      <c r="B845" s="422"/>
      <c r="C845" s="422"/>
      <c r="D845" t="s">
        <v>13</v>
      </c>
      <c r="E845" s="207">
        <v>3</v>
      </c>
      <c r="G845" s="2">
        <f t="shared" si="14"/>
        <v>80.599999999999966</v>
      </c>
      <c r="I845" s="422"/>
      <c r="K845" s="207"/>
    </row>
    <row r="846" spans="1:11">
      <c r="A846" s="70"/>
      <c r="B846" s="422"/>
      <c r="C846" s="422"/>
      <c r="D846" t="s">
        <v>14</v>
      </c>
      <c r="E846" s="207">
        <v>60</v>
      </c>
      <c r="G846" s="2">
        <f t="shared" si="14"/>
        <v>140.59999999999997</v>
      </c>
      <c r="I846" s="422"/>
      <c r="K846" s="207"/>
    </row>
    <row r="847" spans="1:11">
      <c r="A847" s="70"/>
      <c r="B847" s="422"/>
      <c r="C847" s="422"/>
      <c r="D847" t="s">
        <v>15</v>
      </c>
      <c r="E847" s="207">
        <v>5</v>
      </c>
      <c r="G847" s="2">
        <f t="shared" si="14"/>
        <v>145.59999999999997</v>
      </c>
      <c r="I847" s="422"/>
      <c r="K847" s="207"/>
    </row>
    <row r="848" spans="1:11">
      <c r="A848" s="3">
        <v>45800</v>
      </c>
      <c r="B848" s="422">
        <v>31037</v>
      </c>
      <c r="C848" s="422" t="s">
        <v>19</v>
      </c>
      <c r="D848" t="s">
        <v>12</v>
      </c>
      <c r="F848" s="207">
        <v>77.599999999999994</v>
      </c>
      <c r="G848" s="2">
        <f t="shared" si="14"/>
        <v>67.999999999999972</v>
      </c>
      <c r="K848" s="28"/>
    </row>
    <row r="849" spans="1:22">
      <c r="A849" s="3">
        <v>45800</v>
      </c>
      <c r="B849" s="422">
        <v>31037</v>
      </c>
      <c r="C849" s="422" t="s">
        <v>19</v>
      </c>
      <c r="D849" t="s">
        <v>13</v>
      </c>
      <c r="F849" s="207">
        <v>3</v>
      </c>
      <c r="G849" s="2">
        <f t="shared" si="14"/>
        <v>64.999999999999972</v>
      </c>
    </row>
    <row r="850" spans="1:22">
      <c r="A850" s="3">
        <v>45800</v>
      </c>
      <c r="B850" s="422">
        <v>31037</v>
      </c>
      <c r="C850" s="422" t="s">
        <v>19</v>
      </c>
      <c r="D850" t="s">
        <v>14</v>
      </c>
      <c r="F850" s="207">
        <v>60</v>
      </c>
      <c r="G850" s="2">
        <f t="shared" si="14"/>
        <v>4.9999999999999716</v>
      </c>
    </row>
    <row r="851" spans="1:22">
      <c r="A851" s="3">
        <v>45800</v>
      </c>
      <c r="B851" s="422">
        <v>31037</v>
      </c>
      <c r="C851" s="422" t="s">
        <v>19</v>
      </c>
      <c r="D851" t="s">
        <v>15</v>
      </c>
      <c r="F851" s="207">
        <v>5</v>
      </c>
      <c r="G851" s="2">
        <f t="shared" si="14"/>
        <v>-2.8421709430404007E-14</v>
      </c>
    </row>
    <row r="852" spans="1:22">
      <c r="A852" s="31">
        <v>45808</v>
      </c>
      <c r="B852" s="421" t="s">
        <v>10</v>
      </c>
      <c r="C852" s="421" t="s">
        <v>20</v>
      </c>
      <c r="D852" t="s">
        <v>12</v>
      </c>
      <c r="E852" s="207">
        <v>82.6</v>
      </c>
      <c r="G852" s="2">
        <f t="shared" si="14"/>
        <v>82.599999999999966</v>
      </c>
    </row>
    <row r="853" spans="1:22">
      <c r="A853"/>
      <c r="B853" s="422"/>
      <c r="C853" s="422"/>
      <c r="D853" t="s">
        <v>13</v>
      </c>
      <c r="E853" s="207">
        <v>5</v>
      </c>
      <c r="G853" s="2">
        <f t="shared" si="14"/>
        <v>87.599999999999966</v>
      </c>
    </row>
    <row r="854" spans="1:22">
      <c r="A854"/>
      <c r="B854" s="422"/>
      <c r="C854" s="422"/>
      <c r="D854" t="s">
        <v>14</v>
      </c>
      <c r="E854" s="207">
        <v>60</v>
      </c>
      <c r="G854" s="2">
        <f t="shared" si="14"/>
        <v>147.59999999999997</v>
      </c>
    </row>
    <row r="855" spans="1:22">
      <c r="A855"/>
      <c r="B855" s="422"/>
      <c r="C855" s="422"/>
      <c r="D855" t="s">
        <v>15</v>
      </c>
      <c r="E855" s="207">
        <v>5</v>
      </c>
      <c r="G855" s="2">
        <f t="shared" si="14"/>
        <v>152.59999999999997</v>
      </c>
      <c r="I855" s="440" t="s">
        <v>273</v>
      </c>
      <c r="J855" s="440"/>
      <c r="K855" s="440"/>
    </row>
    <row r="856" spans="1:22">
      <c r="A856" s="3">
        <v>45833</v>
      </c>
      <c r="B856" s="422">
        <v>31204</v>
      </c>
      <c r="C856" s="422" t="s">
        <v>20</v>
      </c>
      <c r="D856" t="s">
        <v>12</v>
      </c>
      <c r="F856" s="207">
        <v>82.6</v>
      </c>
      <c r="G856" s="2">
        <f t="shared" si="14"/>
        <v>69.999999999999972</v>
      </c>
      <c r="H856">
        <v>2025</v>
      </c>
      <c r="I856" s="421" t="s">
        <v>21</v>
      </c>
      <c r="J856" t="s">
        <v>12</v>
      </c>
      <c r="K856" s="207">
        <v>66.599999999999994</v>
      </c>
    </row>
    <row r="857" spans="1:22">
      <c r="A857" s="3">
        <v>45833</v>
      </c>
      <c r="B857" s="422">
        <v>31204</v>
      </c>
      <c r="C857" s="422" t="s">
        <v>20</v>
      </c>
      <c r="D857" t="s">
        <v>13</v>
      </c>
      <c r="F857" s="207">
        <v>5</v>
      </c>
      <c r="G857" s="2">
        <f t="shared" si="14"/>
        <v>64.999999999999972</v>
      </c>
      <c r="I857" s="422"/>
      <c r="J857" t="s">
        <v>13</v>
      </c>
      <c r="K857" s="207">
        <v>4</v>
      </c>
    </row>
    <row r="858" spans="1:22">
      <c r="A858" s="3">
        <v>45833</v>
      </c>
      <c r="B858" s="422">
        <v>31204</v>
      </c>
      <c r="C858" s="422" t="s">
        <v>20</v>
      </c>
      <c r="D858" t="s">
        <v>14</v>
      </c>
      <c r="F858" s="207">
        <v>60</v>
      </c>
      <c r="G858" s="2">
        <f t="shared" si="14"/>
        <v>4.9999999999999716</v>
      </c>
      <c r="I858" s="422"/>
      <c r="J858" t="s">
        <v>14</v>
      </c>
      <c r="K858" s="207">
        <v>60</v>
      </c>
    </row>
    <row r="859" spans="1:22">
      <c r="A859" s="3">
        <v>45833</v>
      </c>
      <c r="B859" s="422">
        <v>31204</v>
      </c>
      <c r="C859" s="422" t="s">
        <v>20</v>
      </c>
      <c r="D859" t="s">
        <v>15</v>
      </c>
      <c r="F859" s="207">
        <v>5</v>
      </c>
      <c r="G859" s="2">
        <f t="shared" si="14"/>
        <v>-2.8421709430404007E-14</v>
      </c>
      <c r="I859" s="422"/>
      <c r="J859" t="s">
        <v>15</v>
      </c>
      <c r="K859" s="207">
        <v>5</v>
      </c>
    </row>
    <row r="860" spans="1:22">
      <c r="A860" s="81">
        <v>45838</v>
      </c>
      <c r="B860" s="421" t="s">
        <v>10</v>
      </c>
      <c r="C860" s="421" t="s">
        <v>21</v>
      </c>
      <c r="D860" t="s">
        <v>12</v>
      </c>
      <c r="E860" s="207">
        <v>66.599999999999994</v>
      </c>
      <c r="G860" s="2">
        <f t="shared" si="14"/>
        <v>66.599999999999966</v>
      </c>
      <c r="K860" s="28">
        <f>SUM(K856:K859)</f>
        <v>135.6</v>
      </c>
    </row>
    <row r="861" spans="1:22">
      <c r="A861" s="70"/>
      <c r="B861" s="422"/>
      <c r="C861" s="422"/>
      <c r="D861" t="s">
        <v>13</v>
      </c>
      <c r="E861" s="207">
        <v>4</v>
      </c>
      <c r="G861" s="2">
        <f t="shared" si="14"/>
        <v>70.599999999999966</v>
      </c>
    </row>
    <row r="862" spans="1:22">
      <c r="A862" s="70"/>
      <c r="B862" s="422"/>
      <c r="C862" s="422"/>
      <c r="D862" t="s">
        <v>14</v>
      </c>
      <c r="E862" s="207">
        <v>60</v>
      </c>
      <c r="G862" s="2">
        <f t="shared" si="14"/>
        <v>130.59999999999997</v>
      </c>
    </row>
    <row r="863" spans="1:22">
      <c r="A863" s="70"/>
      <c r="B863" s="422"/>
      <c r="C863" s="422"/>
      <c r="D863" t="s">
        <v>15</v>
      </c>
      <c r="E863" s="207">
        <v>5</v>
      </c>
      <c r="G863" s="2">
        <f t="shared" si="14"/>
        <v>135.59999999999997</v>
      </c>
      <c r="I863" s="292"/>
      <c r="J863" s="292"/>
      <c r="K863" s="292"/>
      <c r="L863" s="293"/>
      <c r="M863" s="292"/>
      <c r="N863" s="292"/>
      <c r="O863" s="292"/>
      <c r="P863" s="292"/>
      <c r="Q863" s="292"/>
      <c r="R863" s="292"/>
      <c r="S863" s="292"/>
      <c r="T863" s="292"/>
      <c r="U863" s="292"/>
      <c r="V863" s="292"/>
    </row>
    <row r="864" spans="1:22">
      <c r="A864" s="3">
        <v>45852</v>
      </c>
      <c r="B864" s="422">
        <v>31345</v>
      </c>
      <c r="C864" s="422" t="s">
        <v>21</v>
      </c>
      <c r="D864" t="s">
        <v>12</v>
      </c>
      <c r="F864" s="207">
        <v>66.599999999999994</v>
      </c>
      <c r="G864" s="2">
        <f t="shared" si="14"/>
        <v>68.999999999999972</v>
      </c>
      <c r="I864" s="292"/>
      <c r="J864" s="292"/>
      <c r="K864" s="292"/>
      <c r="L864" s="293"/>
      <c r="M864" s="292"/>
      <c r="N864" s="292"/>
      <c r="O864" s="292"/>
      <c r="P864" s="292"/>
      <c r="Q864" s="292"/>
      <c r="R864" s="292"/>
      <c r="S864" s="292"/>
      <c r="T864" s="292"/>
      <c r="U864" s="292"/>
      <c r="V864" s="292"/>
    </row>
    <row r="865" spans="1:22">
      <c r="A865" s="3">
        <v>45852</v>
      </c>
      <c r="B865" s="422">
        <v>31345</v>
      </c>
      <c r="C865" s="422" t="s">
        <v>21</v>
      </c>
      <c r="D865" t="s">
        <v>13</v>
      </c>
      <c r="F865" s="207">
        <v>4</v>
      </c>
      <c r="G865" s="2">
        <f t="shared" si="14"/>
        <v>64.999999999999972</v>
      </c>
      <c r="I865" s="292"/>
      <c r="J865" s="292"/>
      <c r="K865" s="292"/>
      <c r="L865" s="293"/>
      <c r="M865" s="292"/>
      <c r="N865" s="292"/>
      <c r="O865" s="292"/>
      <c r="P865" s="292"/>
      <c r="Q865" s="292"/>
      <c r="R865" s="292"/>
      <c r="S865" s="292"/>
      <c r="T865" s="292"/>
      <c r="U865" s="292"/>
      <c r="V865" s="292"/>
    </row>
    <row r="866" spans="1:22">
      <c r="A866" s="3">
        <v>45852</v>
      </c>
      <c r="B866" s="422">
        <v>31345</v>
      </c>
      <c r="C866" s="422" t="s">
        <v>21</v>
      </c>
      <c r="D866" t="s">
        <v>14</v>
      </c>
      <c r="F866" s="207">
        <v>60</v>
      </c>
      <c r="G866" s="2">
        <f t="shared" si="14"/>
        <v>4.9999999999999716</v>
      </c>
      <c r="I866" s="292"/>
      <c r="J866" s="292"/>
      <c r="K866" s="292"/>
      <c r="L866" s="293"/>
      <c r="M866" s="292"/>
      <c r="N866" s="292"/>
      <c r="O866" s="292"/>
      <c r="P866" s="292"/>
      <c r="Q866" s="292"/>
      <c r="R866" s="292"/>
      <c r="S866" s="292"/>
      <c r="T866" s="292"/>
      <c r="U866" s="292"/>
      <c r="V866" s="292"/>
    </row>
    <row r="867" spans="1:22">
      <c r="A867" s="3">
        <v>45852</v>
      </c>
      <c r="B867" s="422">
        <v>31345</v>
      </c>
      <c r="C867" s="422" t="s">
        <v>21</v>
      </c>
      <c r="D867" t="s">
        <v>15</v>
      </c>
      <c r="F867" s="207">
        <v>5</v>
      </c>
      <c r="G867" s="2">
        <f t="shared" si="14"/>
        <v>-2.8421709430404007E-14</v>
      </c>
      <c r="I867" s="294"/>
      <c r="J867" s="294"/>
      <c r="K867" s="294"/>
      <c r="L867" s="294"/>
      <c r="M867" s="292"/>
      <c r="N867" s="292"/>
      <c r="O867" s="292"/>
      <c r="P867" s="292"/>
      <c r="Q867" s="292"/>
      <c r="R867" s="292"/>
      <c r="S867" s="292"/>
      <c r="T867" s="292"/>
      <c r="U867" s="292"/>
      <c r="V867" s="292"/>
    </row>
    <row r="868" spans="1:22">
      <c r="A868" s="31">
        <v>45869</v>
      </c>
      <c r="B868" s="421" t="s">
        <v>10</v>
      </c>
      <c r="C868" s="421" t="s">
        <v>22</v>
      </c>
      <c r="D868" t="s">
        <v>12</v>
      </c>
      <c r="E868" s="5">
        <v>60.2</v>
      </c>
      <c r="G868" s="2">
        <f t="shared" si="14"/>
        <v>60.199999999999974</v>
      </c>
      <c r="I868" s="292"/>
      <c r="J868" s="295"/>
      <c r="K868" s="292"/>
      <c r="L868" s="296"/>
      <c r="M868" s="292"/>
      <c r="N868" s="292"/>
      <c r="O868" s="295"/>
      <c r="P868" s="292"/>
      <c r="Q868" s="297"/>
      <c r="R868" s="292"/>
      <c r="S868" s="292"/>
      <c r="T868" s="295"/>
      <c r="U868" s="292"/>
      <c r="V868" s="296"/>
    </row>
    <row r="869" spans="1:22">
      <c r="B869" s="422"/>
      <c r="C869" s="422"/>
      <c r="D869" t="s">
        <v>13</v>
      </c>
      <c r="E869" s="5">
        <v>4</v>
      </c>
      <c r="G869" s="2">
        <f t="shared" si="14"/>
        <v>64.199999999999974</v>
      </c>
      <c r="I869" s="292"/>
      <c r="J869" s="292"/>
      <c r="K869" s="292"/>
      <c r="L869" s="296"/>
      <c r="M869" s="292"/>
      <c r="N869" s="292"/>
      <c r="O869" s="292"/>
      <c r="P869" s="292"/>
      <c r="Q869" s="297"/>
      <c r="R869" s="292"/>
      <c r="S869" s="292"/>
      <c r="T869" s="292"/>
      <c r="U869" s="292"/>
      <c r="V869" s="296"/>
    </row>
    <row r="870" spans="1:22">
      <c r="B870" s="422"/>
      <c r="C870" s="422"/>
      <c r="D870" t="s">
        <v>14</v>
      </c>
      <c r="E870" s="5">
        <v>60</v>
      </c>
      <c r="G870" s="2">
        <f t="shared" si="14"/>
        <v>124.19999999999997</v>
      </c>
      <c r="I870" s="292"/>
      <c r="J870" s="292"/>
      <c r="K870" s="292"/>
      <c r="L870" s="296"/>
      <c r="M870" s="292"/>
      <c r="N870" s="292"/>
      <c r="O870" s="292"/>
      <c r="P870" s="292"/>
      <c r="Q870" s="297"/>
      <c r="R870" s="292"/>
      <c r="S870" s="292"/>
      <c r="T870" s="292"/>
      <c r="U870" s="292"/>
      <c r="V870" s="296"/>
    </row>
    <row r="871" spans="1:22">
      <c r="B871" s="422"/>
      <c r="C871" s="422"/>
      <c r="D871" t="s">
        <v>15</v>
      </c>
      <c r="E871" s="5">
        <v>5</v>
      </c>
      <c r="G871" s="2">
        <f t="shared" si="14"/>
        <v>129.19999999999999</v>
      </c>
      <c r="I871" s="292"/>
      <c r="J871" s="292"/>
      <c r="K871" s="292"/>
      <c r="L871" s="296"/>
      <c r="M871" s="292"/>
      <c r="N871" s="292"/>
      <c r="O871" s="292"/>
      <c r="P871" s="292"/>
      <c r="Q871" s="297"/>
      <c r="R871" s="292"/>
      <c r="S871" s="292"/>
      <c r="T871" s="292"/>
      <c r="U871" s="292"/>
      <c r="V871" s="296"/>
    </row>
    <row r="872" spans="1:22">
      <c r="A872" s="3">
        <v>45891</v>
      </c>
      <c r="B872" s="422">
        <v>31565</v>
      </c>
      <c r="C872" s="422" t="s">
        <v>22</v>
      </c>
      <c r="D872" t="s">
        <v>12</v>
      </c>
      <c r="F872" s="5">
        <v>60.2</v>
      </c>
      <c r="G872" s="2">
        <f t="shared" si="14"/>
        <v>68.999999999999986</v>
      </c>
      <c r="I872" s="292"/>
      <c r="J872" s="292"/>
      <c r="K872" s="292"/>
      <c r="L872" s="298"/>
      <c r="M872" s="292"/>
      <c r="N872" s="292"/>
      <c r="O872" s="292"/>
      <c r="P872" s="292"/>
      <c r="Q872" s="297"/>
      <c r="R872" s="292"/>
      <c r="S872" s="292"/>
      <c r="T872" s="292"/>
      <c r="U872" s="292"/>
      <c r="V872" s="298"/>
    </row>
    <row r="873" spans="1:22">
      <c r="A873" s="3">
        <v>45891</v>
      </c>
      <c r="B873" s="422">
        <v>31565</v>
      </c>
      <c r="C873" s="422" t="s">
        <v>22</v>
      </c>
      <c r="D873" t="s">
        <v>13</v>
      </c>
      <c r="F873" s="5">
        <v>4</v>
      </c>
      <c r="G873" s="2">
        <f t="shared" si="14"/>
        <v>64.999999999999986</v>
      </c>
      <c r="I873" s="292"/>
      <c r="J873" s="292"/>
      <c r="K873" s="292"/>
      <c r="L873" s="293"/>
      <c r="M873" s="292"/>
      <c r="N873" s="292"/>
      <c r="O873" s="292"/>
      <c r="P873" s="292"/>
      <c r="Q873" s="292"/>
      <c r="R873" s="292"/>
      <c r="S873" s="292"/>
      <c r="T873" s="292"/>
      <c r="U873" s="292"/>
      <c r="V873" s="292"/>
    </row>
    <row r="874" spans="1:22">
      <c r="A874" s="3">
        <v>45891</v>
      </c>
      <c r="B874" s="422">
        <v>31565</v>
      </c>
      <c r="C874" s="422" t="s">
        <v>22</v>
      </c>
      <c r="D874" t="s">
        <v>14</v>
      </c>
      <c r="F874" s="5">
        <v>60</v>
      </c>
      <c r="G874" s="2">
        <f t="shared" si="14"/>
        <v>4.9999999999999858</v>
      </c>
      <c r="I874" s="292"/>
      <c r="J874" s="292"/>
      <c r="K874" s="292"/>
      <c r="L874" s="292"/>
      <c r="M874" s="292"/>
      <c r="N874" s="292"/>
      <c r="O874" s="292"/>
      <c r="P874" s="292"/>
      <c r="Q874" s="292"/>
      <c r="R874" s="292"/>
      <c r="S874" s="292"/>
      <c r="T874" s="292"/>
      <c r="U874" s="292"/>
      <c r="V874" s="292"/>
    </row>
    <row r="875" spans="1:22">
      <c r="A875" s="3">
        <v>45891</v>
      </c>
      <c r="B875" s="422">
        <v>31565</v>
      </c>
      <c r="C875" s="422" t="s">
        <v>22</v>
      </c>
      <c r="D875" t="s">
        <v>15</v>
      </c>
      <c r="F875" s="5">
        <v>5</v>
      </c>
      <c r="G875" s="2">
        <f t="shared" si="14"/>
        <v>-1.4210854715202004E-14</v>
      </c>
      <c r="I875" s="292"/>
      <c r="J875" s="295"/>
      <c r="K875" s="292"/>
      <c r="L875" s="297"/>
      <c r="M875" s="292"/>
      <c r="N875" s="292"/>
      <c r="O875" s="295"/>
      <c r="P875" s="292"/>
      <c r="Q875" s="297"/>
      <c r="R875" s="292"/>
      <c r="S875" s="292"/>
      <c r="T875" s="292"/>
      <c r="U875" s="292"/>
      <c r="V875" s="292"/>
    </row>
    <row r="876" spans="1:22">
      <c r="A876" s="31">
        <v>45900</v>
      </c>
      <c r="B876" s="421" t="s">
        <v>10</v>
      </c>
      <c r="C876" s="421" t="s">
        <v>23</v>
      </c>
      <c r="D876" t="s">
        <v>12</v>
      </c>
      <c r="E876" s="207">
        <v>67</v>
      </c>
      <c r="G876" s="2">
        <f t="shared" si="14"/>
        <v>66.999999999999986</v>
      </c>
      <c r="I876" s="292"/>
      <c r="J876" s="292"/>
      <c r="K876" s="292"/>
      <c r="L876" s="297"/>
      <c r="M876" s="292"/>
      <c r="N876" s="292"/>
      <c r="O876" s="292"/>
      <c r="P876" s="292"/>
      <c r="Q876" s="297"/>
      <c r="R876" s="292"/>
      <c r="S876" s="292"/>
      <c r="T876" s="292"/>
      <c r="U876" s="292"/>
      <c r="V876" s="292"/>
    </row>
    <row r="877" spans="1:22">
      <c r="B877" s="422"/>
      <c r="C877" s="422"/>
      <c r="D877" t="s">
        <v>13</v>
      </c>
      <c r="E877" s="207">
        <v>8</v>
      </c>
      <c r="G877" s="2">
        <f t="shared" si="14"/>
        <v>74.999999999999986</v>
      </c>
      <c r="I877" s="292"/>
      <c r="J877" s="292"/>
      <c r="K877" s="292"/>
      <c r="L877" s="297"/>
      <c r="M877" s="292"/>
      <c r="N877" s="292"/>
      <c r="O877" s="292"/>
      <c r="P877" s="292"/>
      <c r="Q877" s="297"/>
      <c r="R877" s="292"/>
      <c r="S877" s="298"/>
      <c r="T877" s="292"/>
      <c r="U877" s="292"/>
      <c r="V877" s="292"/>
    </row>
    <row r="878" spans="1:22">
      <c r="B878" s="422"/>
      <c r="C878" s="422"/>
      <c r="D878" t="s">
        <v>14</v>
      </c>
      <c r="E878" s="207">
        <v>60</v>
      </c>
      <c r="G878" s="2">
        <f t="shared" si="14"/>
        <v>135</v>
      </c>
      <c r="I878" s="292"/>
      <c r="J878" s="292"/>
      <c r="K878" s="292"/>
      <c r="L878" s="297"/>
      <c r="M878" s="292"/>
      <c r="N878" s="292"/>
      <c r="O878" s="292"/>
      <c r="P878" s="292"/>
      <c r="Q878" s="297"/>
      <c r="R878" s="292"/>
      <c r="S878" s="292"/>
      <c r="T878" s="292"/>
      <c r="U878" s="292"/>
      <c r="V878" s="292"/>
    </row>
    <row r="879" spans="1:22">
      <c r="B879" s="422"/>
      <c r="C879" s="422"/>
      <c r="D879" t="s">
        <v>15</v>
      </c>
      <c r="E879" s="207">
        <v>5</v>
      </c>
      <c r="G879" s="2">
        <f t="shared" si="14"/>
        <v>140</v>
      </c>
      <c r="I879" s="292"/>
      <c r="J879" s="292"/>
      <c r="K879" s="292"/>
      <c r="L879" s="293"/>
      <c r="M879" s="292"/>
      <c r="N879" s="292"/>
      <c r="O879" s="292"/>
      <c r="P879" s="292"/>
      <c r="Q879" s="297"/>
      <c r="R879" s="292"/>
      <c r="S879" s="292"/>
      <c r="T879" s="292"/>
      <c r="U879" s="292"/>
      <c r="V879" s="292"/>
    </row>
    <row r="880" spans="1:22">
      <c r="A880" s="3">
        <v>45930</v>
      </c>
      <c r="B880" s="422">
        <v>31673</v>
      </c>
      <c r="C880" s="422" t="s">
        <v>23</v>
      </c>
      <c r="D880" t="s">
        <v>12</v>
      </c>
      <c r="F880" s="207">
        <v>67</v>
      </c>
      <c r="G880" s="2">
        <f t="shared" si="14"/>
        <v>73</v>
      </c>
      <c r="I880" s="292"/>
      <c r="J880" s="292"/>
      <c r="K880" s="292"/>
      <c r="L880" s="293"/>
      <c r="M880" s="292"/>
      <c r="N880" s="292"/>
      <c r="O880" s="292"/>
      <c r="P880" s="292"/>
      <c r="Q880" s="292"/>
      <c r="R880" s="292"/>
      <c r="S880" s="292"/>
      <c r="T880" s="292"/>
      <c r="U880" s="292"/>
      <c r="V880" s="292"/>
    </row>
    <row r="881" spans="1:22">
      <c r="A881" s="3">
        <v>45930</v>
      </c>
      <c r="B881" s="422">
        <v>31673</v>
      </c>
      <c r="C881" s="422" t="s">
        <v>23</v>
      </c>
      <c r="D881" t="s">
        <v>13</v>
      </c>
      <c r="F881" s="207">
        <v>8</v>
      </c>
      <c r="G881" s="2">
        <f t="shared" si="14"/>
        <v>65</v>
      </c>
      <c r="I881" s="292"/>
      <c r="J881" s="292"/>
      <c r="K881" s="292"/>
      <c r="L881" s="293"/>
      <c r="M881" s="292"/>
      <c r="N881" s="292"/>
      <c r="O881" s="292"/>
      <c r="P881" s="292"/>
      <c r="Q881" s="292"/>
      <c r="R881" s="292"/>
      <c r="S881" s="292"/>
      <c r="T881" s="292"/>
      <c r="U881" s="292"/>
      <c r="V881" s="292"/>
    </row>
    <row r="882" spans="1:22">
      <c r="A882" s="3">
        <v>45930</v>
      </c>
      <c r="B882" s="422">
        <v>31673</v>
      </c>
      <c r="C882" s="422" t="s">
        <v>23</v>
      </c>
      <c r="D882" t="s">
        <v>14</v>
      </c>
      <c r="F882" s="207">
        <v>60</v>
      </c>
      <c r="G882" s="2">
        <f t="shared" si="14"/>
        <v>5</v>
      </c>
    </row>
    <row r="883" spans="1:22">
      <c r="A883" s="3">
        <v>45930</v>
      </c>
      <c r="B883" s="422">
        <v>31673</v>
      </c>
      <c r="C883" s="422" t="s">
        <v>23</v>
      </c>
      <c r="D883" t="s">
        <v>15</v>
      </c>
      <c r="F883" s="207">
        <v>5</v>
      </c>
      <c r="G883" s="2">
        <f t="shared" si="14"/>
        <v>0</v>
      </c>
    </row>
    <row r="884" spans="1:22">
      <c r="A884" s="81">
        <v>45930</v>
      </c>
      <c r="B884" s="421" t="s">
        <v>10</v>
      </c>
      <c r="C884" s="421" t="s">
        <v>172</v>
      </c>
      <c r="D884" t="s">
        <v>12</v>
      </c>
      <c r="E884" s="207">
        <v>76.3</v>
      </c>
      <c r="G884" s="2">
        <f t="shared" si="14"/>
        <v>76.3</v>
      </c>
    </row>
    <row r="885" spans="1:22">
      <c r="B885" s="422"/>
      <c r="C885" s="422"/>
      <c r="D885" t="s">
        <v>13</v>
      </c>
      <c r="E885" s="20">
        <v>4</v>
      </c>
      <c r="G885" s="2">
        <f t="shared" si="14"/>
        <v>80.3</v>
      </c>
    </row>
    <row r="886" spans="1:22">
      <c r="B886" s="422"/>
      <c r="C886" s="422"/>
      <c r="D886" t="s">
        <v>14</v>
      </c>
      <c r="E886" s="20">
        <v>60</v>
      </c>
      <c r="G886" s="2">
        <f t="shared" si="14"/>
        <v>140.30000000000001</v>
      </c>
      <c r="J886" s="421" t="s">
        <v>172</v>
      </c>
      <c r="K886" t="s">
        <v>12</v>
      </c>
      <c r="L886" s="207">
        <v>76.3</v>
      </c>
    </row>
    <row r="887" spans="1:22">
      <c r="B887" s="422"/>
      <c r="C887" s="422"/>
      <c r="D887" t="s">
        <v>15</v>
      </c>
      <c r="E887" s="20">
        <v>5</v>
      </c>
      <c r="G887" s="2">
        <f t="shared" si="14"/>
        <v>145.30000000000001</v>
      </c>
      <c r="J887" s="422"/>
      <c r="K887" t="s">
        <v>13</v>
      </c>
      <c r="L887" s="20">
        <v>4</v>
      </c>
    </row>
    <row r="888" spans="1:22">
      <c r="B888" s="422"/>
      <c r="C888" s="422"/>
      <c r="D888" t="s">
        <v>63</v>
      </c>
      <c r="E888" s="207">
        <v>10</v>
      </c>
      <c r="F888" s="20"/>
      <c r="G888" s="2">
        <f t="shared" si="14"/>
        <v>155.30000000000001</v>
      </c>
      <c r="J888" s="422"/>
      <c r="K888" t="s">
        <v>14</v>
      </c>
      <c r="L888" s="20">
        <v>60</v>
      </c>
    </row>
    <row r="889" spans="1:22">
      <c r="A889" s="3">
        <v>45905</v>
      </c>
      <c r="B889" s="422"/>
      <c r="C889" s="422" t="s">
        <v>41</v>
      </c>
      <c r="D889" t="s">
        <v>63</v>
      </c>
      <c r="E889" s="207"/>
      <c r="F889" s="20">
        <v>10</v>
      </c>
      <c r="G889" s="2">
        <f t="shared" si="14"/>
        <v>145.30000000000001</v>
      </c>
      <c r="J889" s="422"/>
      <c r="K889" t="s">
        <v>15</v>
      </c>
      <c r="L889" s="20">
        <v>5</v>
      </c>
    </row>
    <row r="890" spans="1:22">
      <c r="A890" s="3">
        <v>45978</v>
      </c>
      <c r="B890" s="422">
        <v>31937</v>
      </c>
      <c r="C890" s="422" t="s">
        <v>41</v>
      </c>
      <c r="D890" t="s">
        <v>12</v>
      </c>
      <c r="E890" s="207"/>
      <c r="F890" s="207">
        <v>76.3</v>
      </c>
      <c r="G890" s="2">
        <f t="shared" si="14"/>
        <v>69.000000000000014</v>
      </c>
      <c r="J890" s="422"/>
    </row>
    <row r="891" spans="1:22">
      <c r="A891" s="3">
        <v>45978</v>
      </c>
      <c r="B891" s="422">
        <v>31937</v>
      </c>
      <c r="C891" s="422" t="s">
        <v>41</v>
      </c>
      <c r="D891" t="s">
        <v>13</v>
      </c>
      <c r="E891" s="207"/>
      <c r="F891" s="20">
        <v>4</v>
      </c>
      <c r="G891" s="2">
        <f t="shared" si="14"/>
        <v>65.000000000000014</v>
      </c>
      <c r="J891" s="422"/>
    </row>
    <row r="892" spans="1:22">
      <c r="A892" s="3">
        <v>45978</v>
      </c>
      <c r="B892" s="422">
        <v>31937</v>
      </c>
      <c r="C892" s="422" t="s">
        <v>41</v>
      </c>
      <c r="D892" t="s">
        <v>14</v>
      </c>
      <c r="E892" s="207"/>
      <c r="F892" s="20">
        <v>60</v>
      </c>
      <c r="G892" s="2">
        <f t="shared" si="14"/>
        <v>5.0000000000000142</v>
      </c>
      <c r="J892" s="422"/>
    </row>
    <row r="893" spans="1:22">
      <c r="A893" s="3">
        <v>45978</v>
      </c>
      <c r="B893" s="422">
        <v>31937</v>
      </c>
      <c r="C893" s="422" t="s">
        <v>41</v>
      </c>
      <c r="D893" t="s">
        <v>15</v>
      </c>
      <c r="E893" s="207"/>
      <c r="F893" s="20">
        <v>5</v>
      </c>
      <c r="G893" s="2">
        <f t="shared" si="14"/>
        <v>1.4210854715202004E-14</v>
      </c>
      <c r="J893" s="422"/>
    </row>
    <row r="894" spans="1:22">
      <c r="A894" s="81">
        <v>45961</v>
      </c>
      <c r="B894" s="421" t="s">
        <v>10</v>
      </c>
      <c r="C894" s="421" t="s">
        <v>25</v>
      </c>
      <c r="D894" t="s">
        <v>12</v>
      </c>
      <c r="E894" s="2">
        <v>69</v>
      </c>
      <c r="G894" s="2">
        <f t="shared" si="14"/>
        <v>69.000000000000014</v>
      </c>
      <c r="J894" s="441" t="s">
        <v>273</v>
      </c>
      <c r="K894" s="441"/>
      <c r="L894" s="441"/>
      <c r="O894" s="441" t="s">
        <v>274</v>
      </c>
      <c r="P894" s="441"/>
      <c r="Q894" s="441"/>
    </row>
    <row r="895" spans="1:22">
      <c r="A895" s="70"/>
      <c r="B895" s="422"/>
      <c r="C895" s="422"/>
      <c r="D895" t="s">
        <v>13</v>
      </c>
      <c r="E895" s="2">
        <v>7</v>
      </c>
      <c r="G895" s="2">
        <f t="shared" si="14"/>
        <v>76.000000000000014</v>
      </c>
      <c r="I895" s="9">
        <v>2025</v>
      </c>
      <c r="J895" s="421" t="s">
        <v>25</v>
      </c>
      <c r="K895" t="s">
        <v>12</v>
      </c>
      <c r="L895" s="2">
        <v>69</v>
      </c>
      <c r="N895" s="9">
        <v>2025</v>
      </c>
      <c r="O895" s="421" t="s">
        <v>25</v>
      </c>
      <c r="P895" t="s">
        <v>12</v>
      </c>
      <c r="Q895" s="5">
        <v>58.6</v>
      </c>
    </row>
    <row r="896" spans="1:22">
      <c r="A896" s="70"/>
      <c r="B896" s="422"/>
      <c r="C896" s="422"/>
      <c r="D896" t="s">
        <v>14</v>
      </c>
      <c r="E896" s="20">
        <v>60</v>
      </c>
      <c r="G896" s="2">
        <f t="shared" ref="G896:G943" si="15">+G895+E896-F896</f>
        <v>136</v>
      </c>
      <c r="J896" s="422"/>
      <c r="K896" t="s">
        <v>13</v>
      </c>
      <c r="L896" s="2">
        <v>7</v>
      </c>
      <c r="O896" s="422"/>
      <c r="P896" t="s">
        <v>13</v>
      </c>
      <c r="Q896" s="5">
        <v>7</v>
      </c>
    </row>
    <row r="897" spans="1:17">
      <c r="A897" s="70"/>
      <c r="B897" s="422"/>
      <c r="C897" s="422"/>
      <c r="D897" t="s">
        <v>15</v>
      </c>
      <c r="E897" s="20">
        <v>5</v>
      </c>
      <c r="G897" s="2">
        <f t="shared" si="15"/>
        <v>141</v>
      </c>
      <c r="L897" s="114">
        <f>SUM(L895:L896)</f>
        <v>76</v>
      </c>
      <c r="Q897" s="93">
        <f>SUM(Q887:Q896)</f>
        <v>65.599999999999994</v>
      </c>
    </row>
    <row r="898" spans="1:17">
      <c r="A898" s="3">
        <v>45978</v>
      </c>
      <c r="B898" s="422">
        <v>31937</v>
      </c>
      <c r="C898" s="422" t="s">
        <v>25</v>
      </c>
      <c r="D898" t="s">
        <v>14</v>
      </c>
      <c r="F898" s="20">
        <v>60</v>
      </c>
      <c r="G898" s="2">
        <f t="shared" si="15"/>
        <v>81</v>
      </c>
    </row>
    <row r="899" spans="1:17">
      <c r="A899" s="3">
        <v>45978</v>
      </c>
      <c r="B899" s="422">
        <v>31937</v>
      </c>
      <c r="C899" s="422" t="s">
        <v>25</v>
      </c>
      <c r="D899" t="s">
        <v>15</v>
      </c>
      <c r="F899" s="20">
        <v>5</v>
      </c>
      <c r="G899" s="2">
        <f t="shared" si="15"/>
        <v>76</v>
      </c>
      <c r="J899" s="441" t="s">
        <v>275</v>
      </c>
      <c r="K899" s="441"/>
      <c r="L899" s="441"/>
      <c r="O899" s="441" t="s">
        <v>276</v>
      </c>
      <c r="P899" s="441"/>
      <c r="Q899" s="441"/>
    </row>
    <row r="900" spans="1:17">
      <c r="A900" s="3">
        <v>45986</v>
      </c>
      <c r="B900" s="422">
        <v>32090</v>
      </c>
      <c r="C900" s="422" t="s">
        <v>25</v>
      </c>
      <c r="D900" t="s">
        <v>12</v>
      </c>
      <c r="F900" s="2">
        <v>69</v>
      </c>
      <c r="G900" s="2">
        <f t="shared" si="15"/>
        <v>7</v>
      </c>
      <c r="I900" s="9">
        <v>2025</v>
      </c>
      <c r="J900" s="421" t="s">
        <v>25</v>
      </c>
      <c r="K900" t="s">
        <v>12</v>
      </c>
      <c r="L900" s="207">
        <v>92.6</v>
      </c>
      <c r="N900" s="9">
        <v>2025</v>
      </c>
      <c r="O900" s="421" t="s">
        <v>25</v>
      </c>
      <c r="P900" t="s">
        <v>12</v>
      </c>
      <c r="Q900" s="202">
        <v>64.5</v>
      </c>
    </row>
    <row r="901" spans="1:17">
      <c r="A901" s="3">
        <v>45986</v>
      </c>
      <c r="B901" s="422">
        <v>32090</v>
      </c>
      <c r="C901" s="422" t="s">
        <v>25</v>
      </c>
      <c r="D901" t="s">
        <v>13</v>
      </c>
      <c r="F901" s="2">
        <v>7</v>
      </c>
      <c r="G901" s="2">
        <f t="shared" si="15"/>
        <v>0</v>
      </c>
      <c r="K901" t="s">
        <v>13</v>
      </c>
      <c r="L901" s="207">
        <v>7</v>
      </c>
      <c r="O901" s="422"/>
      <c r="P901" t="s">
        <v>13</v>
      </c>
      <c r="Q901" s="202">
        <v>7</v>
      </c>
    </row>
    <row r="902" spans="1:17">
      <c r="A902" s="81">
        <v>45991</v>
      </c>
      <c r="B902" s="421" t="s">
        <v>10</v>
      </c>
      <c r="C902" s="421" t="s">
        <v>26</v>
      </c>
      <c r="D902" t="s">
        <v>12</v>
      </c>
      <c r="E902" s="20">
        <v>75.3</v>
      </c>
      <c r="G902" s="2">
        <f t="shared" si="15"/>
        <v>75.3</v>
      </c>
      <c r="J902" s="422"/>
      <c r="L902" s="93">
        <f ca="1">SUM(L900:L911)</f>
        <v>99.6</v>
      </c>
      <c r="Q902" s="114">
        <f>SUM(Q900:Q901)</f>
        <v>71.5</v>
      </c>
    </row>
    <row r="903" spans="1:17">
      <c r="A903" s="70"/>
      <c r="B903" s="422"/>
      <c r="C903" s="422"/>
      <c r="D903" t="s">
        <v>13</v>
      </c>
      <c r="E903" s="20">
        <v>6</v>
      </c>
      <c r="G903" s="2">
        <f t="shared" si="15"/>
        <v>81.3</v>
      </c>
    </row>
    <row r="904" spans="1:17">
      <c r="A904" s="70"/>
      <c r="B904" s="422"/>
      <c r="C904" s="422"/>
      <c r="D904" t="s">
        <v>14</v>
      </c>
      <c r="E904" s="207">
        <v>60</v>
      </c>
      <c r="F904" s="20"/>
      <c r="G904" s="2">
        <f t="shared" si="15"/>
        <v>141.30000000000001</v>
      </c>
      <c r="J904" s="441" t="s">
        <v>277</v>
      </c>
      <c r="K904" s="441"/>
      <c r="L904" s="441"/>
    </row>
    <row r="905" spans="1:17">
      <c r="A905" s="70"/>
      <c r="B905" s="422"/>
      <c r="C905" s="422"/>
      <c r="D905" t="s">
        <v>15</v>
      </c>
      <c r="E905" s="207">
        <v>5</v>
      </c>
      <c r="G905" s="2">
        <f t="shared" si="15"/>
        <v>146.30000000000001</v>
      </c>
      <c r="I905" s="9">
        <v>2025</v>
      </c>
      <c r="J905" s="421" t="s">
        <v>25</v>
      </c>
      <c r="K905" t="s">
        <v>12</v>
      </c>
      <c r="L905" s="20">
        <v>73.2</v>
      </c>
    </row>
    <row r="906" spans="1:17">
      <c r="A906" s="70">
        <v>46037</v>
      </c>
      <c r="B906" s="422">
        <v>32348</v>
      </c>
      <c r="C906" s="422" t="s">
        <v>26</v>
      </c>
      <c r="D906" s="376" t="s">
        <v>12</v>
      </c>
      <c r="E906" s="207"/>
      <c r="F906" s="20">
        <v>75.3</v>
      </c>
      <c r="G906" s="2">
        <f>+G905+E906-F906</f>
        <v>71.000000000000014</v>
      </c>
      <c r="I906" s="9"/>
      <c r="J906" s="421"/>
    </row>
    <row r="907" spans="1:17">
      <c r="A907" s="70">
        <v>46037</v>
      </c>
      <c r="B907" s="422">
        <v>32348</v>
      </c>
      <c r="C907" s="422" t="s">
        <v>26</v>
      </c>
      <c r="D907" s="376" t="s">
        <v>13</v>
      </c>
      <c r="E907" s="207"/>
      <c r="F907" s="20">
        <v>6</v>
      </c>
      <c r="G907" s="2">
        <f>+G906+E907-F907</f>
        <v>65.000000000000014</v>
      </c>
      <c r="I907" s="9"/>
      <c r="J907" s="421"/>
    </row>
    <row r="908" spans="1:17">
      <c r="A908" s="70">
        <v>46037</v>
      </c>
      <c r="B908" s="422">
        <v>32348</v>
      </c>
      <c r="C908" s="422" t="s">
        <v>26</v>
      </c>
      <c r="D908" s="376" t="s">
        <v>14</v>
      </c>
      <c r="E908" s="207"/>
      <c r="F908" s="207">
        <v>60</v>
      </c>
      <c r="G908" s="2">
        <f>+G907+E908-F908</f>
        <v>5.0000000000000142</v>
      </c>
      <c r="I908" s="9"/>
      <c r="J908" s="421"/>
    </row>
    <row r="909" spans="1:17">
      <c r="A909" s="70">
        <v>46037</v>
      </c>
      <c r="B909" s="422">
        <v>32348</v>
      </c>
      <c r="C909" s="422" t="s">
        <v>26</v>
      </c>
      <c r="D909" s="376" t="s">
        <v>15</v>
      </c>
      <c r="E909" s="207"/>
      <c r="F909" s="207">
        <v>5</v>
      </c>
      <c r="G909" s="2">
        <f>+G908+E909-F909</f>
        <v>1.4210854715202004E-14</v>
      </c>
      <c r="I909" s="9"/>
      <c r="J909" s="421"/>
    </row>
    <row r="910" spans="1:17">
      <c r="A910" s="81">
        <v>46022</v>
      </c>
      <c r="B910" s="374" t="s">
        <v>10</v>
      </c>
      <c r="C910" s="374" t="s">
        <v>27</v>
      </c>
      <c r="D910" s="373" t="s">
        <v>12</v>
      </c>
      <c r="E910" s="373">
        <v>76.3</v>
      </c>
      <c r="G910" s="2">
        <f>+G909+E910-F910</f>
        <v>76.300000000000011</v>
      </c>
      <c r="J910" s="422"/>
      <c r="K910" t="s">
        <v>13</v>
      </c>
      <c r="L910" s="20">
        <v>7</v>
      </c>
    </row>
    <row r="911" spans="1:17">
      <c r="A911" s="81"/>
      <c r="B911" s="373"/>
      <c r="C911" s="373"/>
      <c r="D911" s="373" t="s">
        <v>13</v>
      </c>
      <c r="E911" s="373">
        <v>6</v>
      </c>
      <c r="G911" s="2">
        <f>+G910+E911-F911</f>
        <v>82.300000000000011</v>
      </c>
      <c r="L911" s="114">
        <f>SUM(L905:L910)</f>
        <v>80.2</v>
      </c>
    </row>
    <row r="912" spans="1:17">
      <c r="A912" s="81"/>
      <c r="B912" s="373"/>
      <c r="C912" s="373"/>
      <c r="D912" s="373" t="s">
        <v>14</v>
      </c>
      <c r="E912" s="373">
        <v>60</v>
      </c>
      <c r="G912" s="2">
        <f>+G911+E912-F912</f>
        <v>142.30000000000001</v>
      </c>
    </row>
    <row r="913" spans="1:17">
      <c r="A913" s="373"/>
      <c r="B913" s="373"/>
      <c r="C913" s="373"/>
      <c r="D913" s="373" t="s">
        <v>15</v>
      </c>
      <c r="E913" s="373">
        <v>5</v>
      </c>
      <c r="G913" s="2">
        <f>+G912+E913-F913</f>
        <v>147.30000000000001</v>
      </c>
    </row>
    <row r="914" spans="1:17">
      <c r="A914" s="70">
        <v>46037</v>
      </c>
      <c r="B914" s="422">
        <v>32348</v>
      </c>
      <c r="C914" s="422" t="s">
        <v>27</v>
      </c>
      <c r="D914" s="376" t="s">
        <v>12</v>
      </c>
      <c r="F914" s="376">
        <v>76.3</v>
      </c>
      <c r="G914" s="2">
        <f>+G913+E914-F914</f>
        <v>71.000000000000014</v>
      </c>
    </row>
    <row r="915" spans="1:17">
      <c r="A915" s="70">
        <v>46037</v>
      </c>
      <c r="B915" s="422">
        <v>32348</v>
      </c>
      <c r="C915" s="422" t="s">
        <v>27</v>
      </c>
      <c r="D915" s="376" t="s">
        <v>13</v>
      </c>
      <c r="F915" s="376">
        <v>6</v>
      </c>
      <c r="G915" s="2">
        <f>+G914+E915-F915</f>
        <v>65.000000000000014</v>
      </c>
    </row>
    <row r="916" spans="1:17">
      <c r="A916" s="70">
        <v>46037</v>
      </c>
      <c r="B916" s="422">
        <v>32348</v>
      </c>
      <c r="C916" s="422" t="s">
        <v>27</v>
      </c>
      <c r="D916" s="376" t="s">
        <v>14</v>
      </c>
      <c r="F916" s="376">
        <v>60</v>
      </c>
      <c r="G916" s="2">
        <f>+G915+E916-F916</f>
        <v>5.0000000000000142</v>
      </c>
      <c r="O916" s="28"/>
      <c r="P916" s="28"/>
    </row>
    <row r="917" spans="1:17">
      <c r="A917" s="70">
        <v>46037</v>
      </c>
      <c r="B917" s="422">
        <v>32348</v>
      </c>
      <c r="C917" s="422" t="s">
        <v>27</v>
      </c>
      <c r="D917" s="376" t="s">
        <v>15</v>
      </c>
      <c r="F917" s="376">
        <v>5</v>
      </c>
      <c r="G917" s="2">
        <f t="shared" si="15"/>
        <v>1.4210854715202004E-14</v>
      </c>
    </row>
    <row r="918" spans="1:17">
      <c r="A918" s="81">
        <v>46053</v>
      </c>
      <c r="B918" s="421" t="s">
        <v>10</v>
      </c>
      <c r="C918" s="421" t="s">
        <v>11</v>
      </c>
      <c r="D918" t="s">
        <v>12</v>
      </c>
      <c r="E918" s="20">
        <v>53.9</v>
      </c>
      <c r="G918" s="2">
        <f t="shared" si="15"/>
        <v>53.900000000000013</v>
      </c>
    </row>
    <row r="919" spans="1:17">
      <c r="A919" s="70"/>
      <c r="B919" s="422"/>
      <c r="C919" s="422"/>
      <c r="D919" t="s">
        <v>13</v>
      </c>
      <c r="E919" s="20">
        <v>5</v>
      </c>
      <c r="G919" s="2">
        <f t="shared" si="15"/>
        <v>58.900000000000013</v>
      </c>
      <c r="P919" s="28"/>
    </row>
    <row r="920" spans="1:17">
      <c r="A920" s="70"/>
      <c r="B920" s="422"/>
      <c r="C920" s="422"/>
      <c r="D920" t="s">
        <v>14</v>
      </c>
      <c r="E920" s="207">
        <v>60</v>
      </c>
      <c r="G920" s="2">
        <f t="shared" si="15"/>
        <v>118.9</v>
      </c>
    </row>
    <row r="921" spans="1:17">
      <c r="A921" s="70"/>
      <c r="B921" s="422"/>
      <c r="C921" s="422"/>
      <c r="D921" t="s">
        <v>15</v>
      </c>
      <c r="E921" s="207">
        <v>5</v>
      </c>
      <c r="G921" s="2">
        <f t="shared" si="15"/>
        <v>123.9</v>
      </c>
    </row>
    <row r="922" spans="1:17">
      <c r="B922" s="422"/>
      <c r="C922" s="422"/>
      <c r="D922" t="s">
        <v>104</v>
      </c>
      <c r="E922" s="207">
        <v>10</v>
      </c>
      <c r="G922" s="2">
        <f t="shared" si="15"/>
        <v>133.9</v>
      </c>
    </row>
    <row r="923" spans="1:17">
      <c r="A923" s="3">
        <v>46085</v>
      </c>
      <c r="B923" s="422">
        <v>32617</v>
      </c>
      <c r="C923" s="422" t="s">
        <v>11</v>
      </c>
      <c r="D923" t="s">
        <v>12</v>
      </c>
      <c r="E923" s="207"/>
      <c r="F923" s="2">
        <v>53.9</v>
      </c>
      <c r="G923" s="2">
        <f t="shared" si="15"/>
        <v>80</v>
      </c>
    </row>
    <row r="924" spans="1:17">
      <c r="A924" s="3">
        <v>46085</v>
      </c>
      <c r="B924" s="422">
        <v>32617</v>
      </c>
      <c r="C924" s="422" t="s">
        <v>11</v>
      </c>
      <c r="D924" t="s">
        <v>13</v>
      </c>
      <c r="E924" s="207"/>
      <c r="F924" s="2">
        <v>5</v>
      </c>
      <c r="G924" s="2">
        <f t="shared" si="15"/>
        <v>75</v>
      </c>
    </row>
    <row r="925" spans="1:17">
      <c r="A925" s="3">
        <v>46085</v>
      </c>
      <c r="B925" s="422">
        <v>32617</v>
      </c>
      <c r="C925" s="422" t="s">
        <v>11</v>
      </c>
      <c r="D925" t="s">
        <v>14</v>
      </c>
      <c r="E925" s="207"/>
      <c r="F925" s="2">
        <v>60</v>
      </c>
      <c r="G925" s="2">
        <f t="shared" si="15"/>
        <v>15</v>
      </c>
    </row>
    <row r="926" spans="1:17">
      <c r="A926" s="3">
        <v>46085</v>
      </c>
      <c r="B926" s="422">
        <v>32617</v>
      </c>
      <c r="C926" s="422" t="s">
        <v>11</v>
      </c>
      <c r="D926" t="s">
        <v>15</v>
      </c>
      <c r="E926" s="207"/>
      <c r="F926" s="2">
        <v>5</v>
      </c>
      <c r="G926" s="2">
        <f t="shared" si="15"/>
        <v>10</v>
      </c>
    </row>
    <row r="927" spans="1:17">
      <c r="A927" s="3">
        <v>46085</v>
      </c>
      <c r="B927" s="422">
        <v>32617</v>
      </c>
      <c r="C927" s="422" t="s">
        <v>11</v>
      </c>
      <c r="D927" t="s">
        <v>104</v>
      </c>
      <c r="E927" s="207"/>
      <c r="F927" s="2">
        <v>10</v>
      </c>
      <c r="G927" s="2">
        <f t="shared" si="15"/>
        <v>0</v>
      </c>
    </row>
    <row r="928" spans="1:17">
      <c r="A928" s="31">
        <v>46081</v>
      </c>
      <c r="B928" s="421" t="s">
        <v>10</v>
      </c>
      <c r="C928" s="421" t="s">
        <v>17</v>
      </c>
      <c r="D928" t="s">
        <v>12</v>
      </c>
      <c r="E928" s="20">
        <v>41.4</v>
      </c>
      <c r="G928" s="2">
        <f t="shared" si="15"/>
        <v>41.4</v>
      </c>
      <c r="J928" s="441" t="s">
        <v>273</v>
      </c>
      <c r="K928" s="441"/>
      <c r="L928" s="441"/>
      <c r="O928" s="441" t="s">
        <v>274</v>
      </c>
      <c r="P928" s="441"/>
      <c r="Q928" s="441"/>
    </row>
    <row r="929" spans="1:17">
      <c r="B929" s="422"/>
      <c r="C929" s="422"/>
      <c r="D929" t="s">
        <v>13</v>
      </c>
      <c r="E929" s="20">
        <v>10</v>
      </c>
      <c r="G929" s="2">
        <f t="shared" si="15"/>
        <v>51.4</v>
      </c>
      <c r="I929" s="421">
        <v>2026</v>
      </c>
      <c r="J929" s="421" t="s">
        <v>18</v>
      </c>
      <c r="K929" t="s">
        <v>12</v>
      </c>
      <c r="L929" s="207">
        <v>42.1</v>
      </c>
      <c r="N929" s="421">
        <v>2026</v>
      </c>
      <c r="O929" s="421" t="s">
        <v>18</v>
      </c>
      <c r="P929" t="s">
        <v>12</v>
      </c>
      <c r="Q929" s="5">
        <v>56.1</v>
      </c>
    </row>
    <row r="930" spans="1:17">
      <c r="B930" s="422"/>
      <c r="C930" s="422"/>
      <c r="D930" t="s">
        <v>14</v>
      </c>
      <c r="E930" s="207">
        <v>56</v>
      </c>
      <c r="G930" s="2">
        <f t="shared" si="15"/>
        <v>107.4</v>
      </c>
      <c r="J930" s="422"/>
      <c r="K930" t="s">
        <v>13</v>
      </c>
      <c r="L930" s="207">
        <v>6</v>
      </c>
      <c r="O930" s="422"/>
      <c r="P930" t="s">
        <v>13</v>
      </c>
      <c r="Q930" s="5">
        <v>6</v>
      </c>
    </row>
    <row r="931" spans="1:17">
      <c r="B931" s="422"/>
      <c r="C931" s="422"/>
      <c r="D931" t="s">
        <v>15</v>
      </c>
      <c r="E931" s="207">
        <v>5</v>
      </c>
      <c r="G931" s="2">
        <f t="shared" si="15"/>
        <v>112.4</v>
      </c>
      <c r="J931" s="422"/>
      <c r="K931" t="s">
        <v>14</v>
      </c>
      <c r="L931" s="207">
        <v>60</v>
      </c>
      <c r="O931" s="422"/>
      <c r="P931" t="s">
        <v>14</v>
      </c>
      <c r="Q931" s="5">
        <v>60</v>
      </c>
    </row>
    <row r="932" spans="1:17">
      <c r="A932" s="3">
        <v>46104</v>
      </c>
      <c r="B932" s="422">
        <v>32762</v>
      </c>
      <c r="C932" s="422" t="s">
        <v>17</v>
      </c>
      <c r="D932" t="s">
        <v>12</v>
      </c>
      <c r="F932" s="2">
        <v>41.4</v>
      </c>
      <c r="G932" s="2">
        <f t="shared" si="15"/>
        <v>71</v>
      </c>
      <c r="J932" s="422"/>
      <c r="K932" t="s">
        <v>15</v>
      </c>
      <c r="L932" s="207">
        <v>5</v>
      </c>
      <c r="O932" s="422"/>
      <c r="P932" t="s">
        <v>15</v>
      </c>
      <c r="Q932" s="5">
        <v>5</v>
      </c>
    </row>
    <row r="933" spans="1:17">
      <c r="A933" s="3">
        <v>46104</v>
      </c>
      <c r="B933" s="422">
        <v>32762</v>
      </c>
      <c r="C933" s="422" t="s">
        <v>17</v>
      </c>
      <c r="D933" t="s">
        <v>13</v>
      </c>
      <c r="F933" s="2">
        <v>10</v>
      </c>
      <c r="G933" s="2">
        <f t="shared" si="15"/>
        <v>61</v>
      </c>
      <c r="L933" s="114">
        <f>SUM(L929:L932)</f>
        <v>113.1</v>
      </c>
      <c r="Q933" s="93">
        <f>SUM(Q929:Q932)</f>
        <v>127.1</v>
      </c>
    </row>
    <row r="934" spans="1:17">
      <c r="A934" s="3">
        <v>46104</v>
      </c>
      <c r="B934" s="422">
        <v>32762</v>
      </c>
      <c r="C934" s="422" t="s">
        <v>17</v>
      </c>
      <c r="D934" t="s">
        <v>14</v>
      </c>
      <c r="F934" s="2">
        <v>56</v>
      </c>
      <c r="G934" s="2">
        <f t="shared" si="15"/>
        <v>5</v>
      </c>
    </row>
    <row r="935" spans="1:17">
      <c r="A935" s="3">
        <v>46104</v>
      </c>
      <c r="B935" s="422">
        <v>32762</v>
      </c>
      <c r="C935" s="422" t="s">
        <v>17</v>
      </c>
      <c r="D935" t="s">
        <v>15</v>
      </c>
      <c r="F935" s="2">
        <v>5</v>
      </c>
      <c r="G935" s="2">
        <f t="shared" si="15"/>
        <v>0</v>
      </c>
      <c r="J935" s="441" t="s">
        <v>275</v>
      </c>
      <c r="K935" s="441"/>
      <c r="L935" s="441"/>
      <c r="O935" s="441" t="s">
        <v>276</v>
      </c>
      <c r="P935" s="441"/>
      <c r="Q935" s="441"/>
    </row>
    <row r="936" spans="1:17">
      <c r="A936" s="31">
        <v>46112</v>
      </c>
      <c r="B936" s="421" t="s">
        <v>10</v>
      </c>
      <c r="C936" s="421" t="s">
        <v>18</v>
      </c>
      <c r="D936" t="s">
        <v>12</v>
      </c>
      <c r="E936" s="207">
        <v>42.1</v>
      </c>
      <c r="G936" s="2">
        <f t="shared" si="15"/>
        <v>42.1</v>
      </c>
      <c r="I936" s="421">
        <v>2026</v>
      </c>
      <c r="J936" s="421" t="s">
        <v>18</v>
      </c>
      <c r="K936" t="s">
        <v>12</v>
      </c>
      <c r="L936" s="207">
        <v>88.2</v>
      </c>
      <c r="N936" s="421">
        <v>2026</v>
      </c>
      <c r="O936" s="421" t="s">
        <v>18</v>
      </c>
      <c r="P936" t="s">
        <v>12</v>
      </c>
      <c r="Q936" s="5">
        <v>61.6</v>
      </c>
    </row>
    <row r="937" spans="1:17">
      <c r="A937" s="31"/>
      <c r="B937" s="422"/>
      <c r="C937" s="422"/>
      <c r="D937" t="s">
        <v>13</v>
      </c>
      <c r="E937" s="207">
        <v>6</v>
      </c>
      <c r="G937" s="2">
        <f t="shared" si="15"/>
        <v>48.1</v>
      </c>
      <c r="J937" s="422"/>
      <c r="K937" t="s">
        <v>13</v>
      </c>
      <c r="L937" s="207">
        <v>6</v>
      </c>
      <c r="O937" s="422"/>
      <c r="P937" t="s">
        <v>13</v>
      </c>
      <c r="Q937" s="5">
        <v>6</v>
      </c>
    </row>
    <row r="938" spans="1:17">
      <c r="B938" s="422"/>
      <c r="C938" s="422"/>
      <c r="D938" t="s">
        <v>14</v>
      </c>
      <c r="E938" s="207">
        <v>60</v>
      </c>
      <c r="G938" s="2">
        <f t="shared" si="15"/>
        <v>108.1</v>
      </c>
      <c r="J938" s="422"/>
      <c r="K938" t="s">
        <v>14</v>
      </c>
      <c r="L938" s="207">
        <v>60</v>
      </c>
      <c r="O938" s="422"/>
      <c r="P938" t="s">
        <v>14</v>
      </c>
      <c r="Q938" s="5">
        <v>60</v>
      </c>
    </row>
    <row r="939" spans="1:17">
      <c r="B939" s="422"/>
      <c r="C939" s="422"/>
      <c r="D939" t="s">
        <v>15</v>
      </c>
      <c r="E939" s="207">
        <v>5</v>
      </c>
      <c r="G939" s="2">
        <f t="shared" si="15"/>
        <v>113.1</v>
      </c>
      <c r="J939" s="422"/>
      <c r="K939" t="s">
        <v>15</v>
      </c>
      <c r="L939" s="207">
        <v>5</v>
      </c>
      <c r="O939" s="422"/>
      <c r="P939" t="s">
        <v>15</v>
      </c>
      <c r="Q939" s="5">
        <v>5</v>
      </c>
    </row>
    <row r="940" spans="1:17">
      <c r="B940" s="422"/>
      <c r="C940" s="422"/>
      <c r="G940" s="2">
        <f t="shared" si="15"/>
        <v>113.1</v>
      </c>
      <c r="L940" s="114">
        <f>SUM(L936:L939)</f>
        <v>159.19999999999999</v>
      </c>
      <c r="Q940" s="93">
        <f>SUM(Q936:Q939)</f>
        <v>132.6</v>
      </c>
    </row>
    <row r="941" spans="1:17">
      <c r="B941" s="422"/>
      <c r="C941" s="422"/>
      <c r="G941" s="2">
        <f t="shared" si="15"/>
        <v>113.1</v>
      </c>
    </row>
    <row r="942" spans="1:17">
      <c r="B942" s="422"/>
      <c r="C942" s="422"/>
      <c r="G942" s="2">
        <f t="shared" si="15"/>
        <v>113.1</v>
      </c>
      <c r="J942" s="441" t="s">
        <v>277</v>
      </c>
      <c r="K942" s="441"/>
      <c r="L942" s="441"/>
    </row>
    <row r="943" spans="1:17">
      <c r="B943" s="422"/>
      <c r="C943" s="422"/>
      <c r="G943" s="2">
        <f t="shared" si="15"/>
        <v>113.1</v>
      </c>
      <c r="I943" s="421">
        <v>2026</v>
      </c>
      <c r="J943" s="421" t="s">
        <v>18</v>
      </c>
      <c r="K943" t="s">
        <v>12</v>
      </c>
      <c r="L943" s="248">
        <v>69.900000000000006</v>
      </c>
    </row>
    <row r="944" spans="1:17">
      <c r="B944" s="422"/>
      <c r="C944" s="422"/>
      <c r="G944" s="2">
        <f>+G943+E944-F944</f>
        <v>113.1</v>
      </c>
      <c r="J944" s="422"/>
      <c r="K944" t="s">
        <v>13</v>
      </c>
      <c r="L944" s="207">
        <v>6</v>
      </c>
    </row>
    <row r="945" spans="2:17">
      <c r="B945" s="422"/>
      <c r="C945" s="422"/>
      <c r="G945" s="2">
        <f>+G944+E945-F945</f>
        <v>113.1</v>
      </c>
      <c r="J945" s="422"/>
      <c r="K945" t="s">
        <v>14</v>
      </c>
      <c r="L945" s="207">
        <v>60</v>
      </c>
    </row>
    <row r="946" spans="2:17">
      <c r="B946" s="422"/>
      <c r="C946" s="422"/>
      <c r="G946" s="2">
        <f>+G945+E946-F946</f>
        <v>113.1</v>
      </c>
      <c r="J946" s="422"/>
      <c r="K946" t="s">
        <v>15</v>
      </c>
      <c r="L946" s="207">
        <v>5</v>
      </c>
    </row>
    <row r="947" spans="2:17">
      <c r="B947" s="422"/>
      <c r="C947" s="422"/>
      <c r="G947" s="2">
        <f>+G946+E947-F947</f>
        <v>113.1</v>
      </c>
      <c r="J947" s="422"/>
      <c r="L947" s="93">
        <f>SUM(L943:L946)</f>
        <v>140.9</v>
      </c>
    </row>
    <row r="948" spans="2:17">
      <c r="B948" s="422"/>
      <c r="C948" s="422"/>
      <c r="G948" s="2">
        <f>+G947+E948-F948</f>
        <v>113.1</v>
      </c>
      <c r="O948">
        <v>700</v>
      </c>
      <c r="P948" s="28">
        <f>L933+L940+L947+Q933+Q940</f>
        <v>672.9</v>
      </c>
      <c r="Q948" s="28">
        <f>O948-P948</f>
        <v>27.100000000000023</v>
      </c>
    </row>
    <row r="949" spans="2:17">
      <c r="B949" s="422"/>
      <c r="C949" s="422"/>
      <c r="G949" s="2">
        <f>+G948+E949-F949</f>
        <v>113.1</v>
      </c>
    </row>
    <row r="950" spans="2:17">
      <c r="B950" s="422"/>
      <c r="C950" s="422"/>
      <c r="G950" s="2">
        <f>+G949+E950-F950</f>
        <v>113.1</v>
      </c>
    </row>
    <row r="951" spans="2:17">
      <c r="B951" s="422"/>
      <c r="C951" s="422"/>
      <c r="G951" s="2">
        <f>+G950+E951-F951</f>
        <v>113.1</v>
      </c>
    </row>
    <row r="952" spans="2:17">
      <c r="B952" s="422"/>
      <c r="C952" s="422"/>
      <c r="G952" s="2">
        <f>+G951+E952-F952</f>
        <v>113.1</v>
      </c>
    </row>
    <row r="953" spans="2:17">
      <c r="B953" s="422"/>
      <c r="C953" s="422"/>
      <c r="G953" s="2">
        <f>+G952+E953-F953</f>
        <v>113.1</v>
      </c>
    </row>
    <row r="954" spans="2:17">
      <c r="B954" s="422"/>
      <c r="C954" s="422"/>
      <c r="G954" s="2">
        <f>+G953+E954-F954</f>
        <v>113.1</v>
      </c>
    </row>
    <row r="955" spans="2:17">
      <c r="B955" s="422"/>
      <c r="C955" s="422"/>
      <c r="G955" s="2">
        <f>+G954+E955-F955</f>
        <v>113.1</v>
      </c>
    </row>
    <row r="956" spans="2:17">
      <c r="B956" s="422"/>
      <c r="C956" s="422"/>
      <c r="G956" s="2">
        <f>+G955+E956-F956</f>
        <v>113.1</v>
      </c>
    </row>
    <row r="957" spans="2:17">
      <c r="B957" s="422"/>
      <c r="C957" s="422"/>
      <c r="G957" s="2">
        <f>+G956+E957-F957</f>
        <v>113.1</v>
      </c>
    </row>
    <row r="958" spans="2:17">
      <c r="B958" s="422"/>
      <c r="C958" s="422"/>
      <c r="G958" s="2">
        <f>+G957+E958-F958</f>
        <v>113.1</v>
      </c>
    </row>
    <row r="959" spans="2:17">
      <c r="B959" s="422"/>
      <c r="C959" s="422"/>
      <c r="G959" s="2">
        <f>+G958+E959-F959</f>
        <v>113.1</v>
      </c>
    </row>
    <row r="960" spans="2:17">
      <c r="B960" s="422"/>
      <c r="C960" s="422"/>
      <c r="G960" s="2">
        <f>+G959+E960-F960</f>
        <v>113.1</v>
      </c>
    </row>
    <row r="961" spans="2:7">
      <c r="B961" s="422"/>
      <c r="C961" s="422"/>
      <c r="G961" s="2">
        <f>+G960+E961-F961</f>
        <v>113.1</v>
      </c>
    </row>
    <row r="962" spans="2:7">
      <c r="B962" s="422"/>
      <c r="C962" s="422"/>
      <c r="G962" s="2">
        <f>+G961+E962-F962</f>
        <v>113.1</v>
      </c>
    </row>
    <row r="963" spans="2:7">
      <c r="B963" s="422"/>
      <c r="C963" s="422"/>
      <c r="G963" s="2">
        <f>+G962+E963-F963</f>
        <v>113.1</v>
      </c>
    </row>
    <row r="964" spans="2:7">
      <c r="B964" s="422"/>
      <c r="C964" s="422"/>
      <c r="G964" s="2">
        <f>+G963+E964-F964</f>
        <v>113.1</v>
      </c>
    </row>
    <row r="965" spans="2:7">
      <c r="B965" s="422"/>
      <c r="C965" s="422"/>
      <c r="G965" s="2">
        <f>+G964+E965-F965</f>
        <v>113.1</v>
      </c>
    </row>
    <row r="966" spans="2:7">
      <c r="B966" s="422"/>
      <c r="C966" s="422"/>
      <c r="G966" s="2">
        <f>+G965+E966-F966</f>
        <v>113.1</v>
      </c>
    </row>
    <row r="967" spans="2:7">
      <c r="B967" s="422"/>
      <c r="C967" s="422"/>
      <c r="G967" s="2">
        <f>+G966+E967-F967</f>
        <v>113.1</v>
      </c>
    </row>
    <row r="968" spans="2:7">
      <c r="B968" s="422"/>
      <c r="C968" s="422"/>
      <c r="G968" s="2">
        <f>+G967+E968-F968</f>
        <v>113.1</v>
      </c>
    </row>
    <row r="969" spans="2:7">
      <c r="B969" s="422"/>
      <c r="C969" s="422"/>
      <c r="G969" s="2">
        <f>+G968+E969-F969</f>
        <v>113.1</v>
      </c>
    </row>
    <row r="970" spans="2:7">
      <c r="B970" s="422"/>
      <c r="C970" s="422"/>
      <c r="G970" s="2">
        <f>+G969+E970-F970</f>
        <v>113.1</v>
      </c>
    </row>
    <row r="971" spans="2:7">
      <c r="B971" s="422"/>
      <c r="C971" s="422"/>
      <c r="G971" s="2">
        <f>+G970+E971-F971</f>
        <v>113.1</v>
      </c>
    </row>
    <row r="972" spans="2:7">
      <c r="B972" s="422"/>
      <c r="C972" s="422"/>
      <c r="G972" s="2">
        <f>+G971+E972-F972</f>
        <v>113.1</v>
      </c>
    </row>
    <row r="973" spans="2:7">
      <c r="B973" s="422"/>
      <c r="C973" s="422"/>
      <c r="G973" s="2">
        <f>+G972+E973-F973</f>
        <v>113.1</v>
      </c>
    </row>
    <row r="974" spans="2:7">
      <c r="B974" s="422"/>
      <c r="C974" s="422"/>
      <c r="G974" s="2">
        <f>+G973+E974-F974</f>
        <v>113.1</v>
      </c>
    </row>
    <row r="975" spans="2:7">
      <c r="B975" s="422"/>
      <c r="C975" s="422"/>
      <c r="G975" s="2">
        <f>+G974+E975-F975</f>
        <v>113.1</v>
      </c>
    </row>
    <row r="976" spans="2:7">
      <c r="B976" s="422"/>
      <c r="C976" s="422"/>
      <c r="G976" s="2">
        <f>+G975+E976-F976</f>
        <v>113.1</v>
      </c>
    </row>
    <row r="977" spans="2:7">
      <c r="B977" s="422"/>
      <c r="C977" s="422"/>
      <c r="G977" s="2">
        <f>+G976+E977-F977</f>
        <v>113.1</v>
      </c>
    </row>
    <row r="978" spans="2:7">
      <c r="B978" s="422"/>
      <c r="C978" s="422"/>
      <c r="G978" s="2">
        <f>+G977+E978-F978</f>
        <v>113.1</v>
      </c>
    </row>
    <row r="979" spans="2:7">
      <c r="B979" s="422"/>
      <c r="C979" s="422"/>
      <c r="G979" s="2">
        <f>+G978+E979-F979</f>
        <v>113.1</v>
      </c>
    </row>
    <row r="980" spans="2:7">
      <c r="B980" s="422"/>
      <c r="C980" s="422"/>
      <c r="G980" s="2">
        <f>+G979+E980-F980</f>
        <v>113.1</v>
      </c>
    </row>
    <row r="981" spans="2:7">
      <c r="B981" s="422"/>
      <c r="C981" s="422"/>
      <c r="G981" s="2">
        <f>+G980+E981-F981</f>
        <v>113.1</v>
      </c>
    </row>
    <row r="982" spans="2:7">
      <c r="B982" s="422"/>
      <c r="C982" s="422"/>
      <c r="G982" s="2">
        <f>+G981+E982-F982</f>
        <v>113.1</v>
      </c>
    </row>
    <row r="983" spans="2:7">
      <c r="B983" s="422"/>
      <c r="C983" s="422"/>
      <c r="G983" s="2">
        <f>+G982+E983-F983</f>
        <v>113.1</v>
      </c>
    </row>
    <row r="984" spans="2:7">
      <c r="B984" s="422"/>
      <c r="C984" s="422"/>
      <c r="G984" s="2">
        <f>+G983+E984-F984</f>
        <v>113.1</v>
      </c>
    </row>
    <row r="985" spans="2:7">
      <c r="B985" s="422"/>
      <c r="C985" s="422"/>
      <c r="G985" s="2">
        <f>+G984+E985-F985</f>
        <v>113.1</v>
      </c>
    </row>
    <row r="986" spans="2:7">
      <c r="B986" s="422"/>
      <c r="C986" s="422"/>
      <c r="G986" s="2">
        <f>+G985+E986-F986</f>
        <v>113.1</v>
      </c>
    </row>
    <row r="987" spans="2:7">
      <c r="B987" s="422"/>
      <c r="C987" s="422"/>
      <c r="G987" s="2">
        <f>+G986+E987-F987</f>
        <v>113.1</v>
      </c>
    </row>
    <row r="988" spans="2:7">
      <c r="B988" s="422"/>
      <c r="C988" s="422"/>
      <c r="G988" s="2">
        <f>+G987+E988-F988</f>
        <v>113.1</v>
      </c>
    </row>
    <row r="989" spans="2:7">
      <c r="B989" s="422"/>
      <c r="C989" s="422"/>
      <c r="G989" s="2">
        <f>+G988+E989-F989</f>
        <v>113.1</v>
      </c>
    </row>
    <row r="990" spans="2:7">
      <c r="B990" s="422"/>
      <c r="C990" s="422"/>
      <c r="G990" s="2">
        <f>+G989+E990-F990</f>
        <v>113.1</v>
      </c>
    </row>
    <row r="991" spans="2:7">
      <c r="B991" s="422"/>
      <c r="C991" s="422"/>
      <c r="G991" s="2">
        <f>+G990+E991-F991</f>
        <v>113.1</v>
      </c>
    </row>
    <row r="992" spans="2:7">
      <c r="B992" s="422"/>
      <c r="C992" s="422"/>
      <c r="G992" s="2">
        <f>+G991+E992-F992</f>
        <v>113.1</v>
      </c>
    </row>
    <row r="993" spans="2:7">
      <c r="B993" s="422"/>
      <c r="C993" s="422"/>
      <c r="G993" s="2">
        <f>+G992+E993-F993</f>
        <v>113.1</v>
      </c>
    </row>
    <row r="994" spans="2:7">
      <c r="B994" s="422"/>
      <c r="C994" s="422"/>
      <c r="G994" s="2">
        <f>+G993+E994-F994</f>
        <v>113.1</v>
      </c>
    </row>
    <row r="995" spans="2:7">
      <c r="B995" s="422"/>
      <c r="C995" s="422"/>
      <c r="G995" s="2">
        <f>+G994+E995-F995</f>
        <v>113.1</v>
      </c>
    </row>
    <row r="996" spans="2:7">
      <c r="B996" s="422"/>
      <c r="C996" s="422"/>
      <c r="G996" s="2">
        <f>+G995+E996-F996</f>
        <v>113.1</v>
      </c>
    </row>
    <row r="997" spans="2:7">
      <c r="B997" s="422"/>
      <c r="C997" s="422"/>
      <c r="G997" s="2">
        <f>+G996+E997-F997</f>
        <v>113.1</v>
      </c>
    </row>
    <row r="998" spans="2:7">
      <c r="B998" s="422"/>
      <c r="C998" s="422"/>
      <c r="G998" s="2">
        <f>+G997+E998-F998</f>
        <v>113.1</v>
      </c>
    </row>
    <row r="999" spans="2:7">
      <c r="B999" s="422"/>
      <c r="C999" s="422"/>
      <c r="G999" s="2">
        <f>+G998+E999-F999</f>
        <v>113.1</v>
      </c>
    </row>
    <row r="1000" spans="2:7">
      <c r="B1000" s="422"/>
      <c r="C1000" s="422"/>
      <c r="G1000" s="2">
        <f>+G999+E1000-F1000</f>
        <v>113.1</v>
      </c>
    </row>
    <row r="1001" spans="2:7">
      <c r="B1001" s="422"/>
      <c r="C1001" s="422"/>
      <c r="G1001" s="2">
        <f>+G1000+E1001-F1001</f>
        <v>113.1</v>
      </c>
    </row>
    <row r="1002" spans="2:7">
      <c r="B1002" s="422"/>
      <c r="C1002" s="422"/>
      <c r="G1002" s="2">
        <f>+G1001+E1002-F1002</f>
        <v>113.1</v>
      </c>
    </row>
    <row r="1003" spans="2:7">
      <c r="B1003" s="422"/>
      <c r="C1003" s="422"/>
      <c r="G1003" s="2">
        <f>+G1002+E1003-F1003</f>
        <v>113.1</v>
      </c>
    </row>
    <row r="1004" spans="2:7">
      <c r="B1004" s="422"/>
      <c r="C1004" s="422"/>
      <c r="G1004" s="2">
        <f>+G1003+E1004-F1004</f>
        <v>113.1</v>
      </c>
    </row>
    <row r="1005" spans="2:7">
      <c r="B1005" s="422"/>
      <c r="C1005" s="422"/>
      <c r="G1005" s="2">
        <f>+G1004+E1005-F1005</f>
        <v>113.1</v>
      </c>
    </row>
    <row r="1006" spans="2:7">
      <c r="B1006" s="422"/>
      <c r="C1006" s="422"/>
      <c r="G1006" s="2">
        <f>+G1005+E1006-F1006</f>
        <v>113.1</v>
      </c>
    </row>
    <row r="1007" spans="2:7">
      <c r="B1007" s="422"/>
      <c r="C1007" s="422"/>
      <c r="G1007" s="2">
        <f>+G1006+E1007-F1007</f>
        <v>113.1</v>
      </c>
    </row>
    <row r="1008" spans="2:7">
      <c r="B1008" s="422"/>
      <c r="C1008" s="422"/>
      <c r="G1008" s="2">
        <f>+G1007+E1008-F1008</f>
        <v>113.1</v>
      </c>
    </row>
    <row r="1009" spans="2:7">
      <c r="B1009" s="422"/>
      <c r="C1009" s="422"/>
      <c r="G1009" s="2">
        <f>+G1008+E1009-F1009</f>
        <v>113.1</v>
      </c>
    </row>
    <row r="1010" spans="2:7">
      <c r="B1010" s="422"/>
      <c r="C1010" s="422"/>
      <c r="G1010" s="2">
        <f>+G1009+E1010-F1010</f>
        <v>113.1</v>
      </c>
    </row>
    <row r="1011" spans="2:7">
      <c r="B1011" s="422"/>
      <c r="C1011" s="422"/>
      <c r="G1011" s="2">
        <f>+G1010+E1011-F1011</f>
        <v>113.1</v>
      </c>
    </row>
    <row r="1012" spans="2:7">
      <c r="B1012" s="422"/>
      <c r="C1012" s="422"/>
      <c r="G1012" s="2">
        <f>+G1011+E1012-F1012</f>
        <v>113.1</v>
      </c>
    </row>
    <row r="1013" spans="2:7">
      <c r="B1013" s="422"/>
      <c r="C1013" s="422"/>
      <c r="G1013" s="2">
        <f>+G1012+E1013-F1013</f>
        <v>113.1</v>
      </c>
    </row>
    <row r="1014" spans="2:7">
      <c r="B1014" s="422"/>
      <c r="C1014" s="422"/>
      <c r="G1014" s="2">
        <f>+G1013+E1014-F1014</f>
        <v>113.1</v>
      </c>
    </row>
    <row r="1015" spans="2:7">
      <c r="B1015" s="422"/>
      <c r="C1015" s="422"/>
      <c r="G1015" s="2">
        <f>+G1014+E1015-F1015</f>
        <v>113.1</v>
      </c>
    </row>
    <row r="1016" spans="2:7">
      <c r="B1016" s="422"/>
      <c r="C1016" s="422"/>
      <c r="G1016" s="2">
        <f>+G1015+E1016-F1016</f>
        <v>113.1</v>
      </c>
    </row>
    <row r="1017" spans="2:7">
      <c r="B1017" s="422"/>
      <c r="C1017" s="422"/>
      <c r="G1017" s="2">
        <f>+G1016+E1017-F1017</f>
        <v>113.1</v>
      </c>
    </row>
    <row r="1018" spans="2:7">
      <c r="B1018" s="422"/>
      <c r="C1018" s="422"/>
      <c r="G1018" s="2">
        <f>+G1017+E1018-F1018</f>
        <v>113.1</v>
      </c>
    </row>
    <row r="1019" spans="2:7">
      <c r="B1019" s="422"/>
      <c r="C1019" s="422"/>
      <c r="G1019" s="2">
        <f>+G1018+E1019-F1019</f>
        <v>113.1</v>
      </c>
    </row>
    <row r="1020" spans="2:7">
      <c r="B1020" s="422"/>
      <c r="C1020" s="422"/>
      <c r="G1020" s="2">
        <f>+G1019+E1020-F1020</f>
        <v>113.1</v>
      </c>
    </row>
    <row r="1021" spans="2:7">
      <c r="B1021" s="422"/>
      <c r="C1021" s="422"/>
      <c r="G1021" s="2">
        <f>+G1020+E1021-F1021</f>
        <v>113.1</v>
      </c>
    </row>
    <row r="1022" spans="2:7">
      <c r="B1022" s="422"/>
      <c r="C1022" s="422"/>
      <c r="G1022" s="2">
        <f>+G1021+E1022-F1022</f>
        <v>113.1</v>
      </c>
    </row>
    <row r="1023" spans="2:7">
      <c r="B1023" s="422"/>
      <c r="C1023" s="422"/>
      <c r="G1023" s="2">
        <f>+G1022+E1023-F1023</f>
        <v>113.1</v>
      </c>
    </row>
    <row r="1024" spans="2:7">
      <c r="B1024" s="422"/>
      <c r="C1024" s="422"/>
      <c r="G1024" s="2">
        <f>+G1023+E1024-F1024</f>
        <v>113.1</v>
      </c>
    </row>
    <row r="1025" spans="2:7">
      <c r="B1025" s="422"/>
      <c r="C1025" s="422"/>
      <c r="G1025" s="2">
        <f>+G1024+E1025-F1025</f>
        <v>113.1</v>
      </c>
    </row>
    <row r="1026" spans="2:7">
      <c r="B1026" s="422"/>
      <c r="C1026" s="422"/>
      <c r="G1026" s="2">
        <f>+G1025+E1026-F1026</f>
        <v>113.1</v>
      </c>
    </row>
    <row r="1027" spans="2:7">
      <c r="B1027" s="422"/>
      <c r="C1027" s="422"/>
      <c r="G1027" s="2">
        <f>+G1026+E1027-F1027</f>
        <v>113.1</v>
      </c>
    </row>
    <row r="1028" spans="2:7">
      <c r="B1028" s="422"/>
      <c r="C1028" s="422"/>
      <c r="G1028" s="2">
        <f>+G1027+E1028-F1028</f>
        <v>113.1</v>
      </c>
    </row>
    <row r="1029" spans="2:7">
      <c r="B1029" s="422"/>
      <c r="C1029" s="422"/>
      <c r="G1029" s="2">
        <f>+G1028+E1029-F1029</f>
        <v>113.1</v>
      </c>
    </row>
    <row r="1030" spans="2:7">
      <c r="B1030" s="422"/>
      <c r="C1030" s="422"/>
      <c r="G1030" s="2">
        <f>+G1029+E1030-F1030</f>
        <v>113.1</v>
      </c>
    </row>
    <row r="1031" spans="2:7">
      <c r="B1031" s="422"/>
      <c r="C1031" s="422"/>
      <c r="G1031" s="2">
        <f>+G1030+E1031-F1031</f>
        <v>113.1</v>
      </c>
    </row>
    <row r="1032" spans="2:7">
      <c r="B1032" s="422"/>
      <c r="C1032" s="422"/>
      <c r="G1032" s="2">
        <f>+G1031+E1032-F1032</f>
        <v>113.1</v>
      </c>
    </row>
    <row r="1033" spans="2:7">
      <c r="B1033" s="422"/>
      <c r="C1033" s="422"/>
      <c r="G1033" s="2">
        <f>+G1032+E1033-F1033</f>
        <v>113.1</v>
      </c>
    </row>
    <row r="1034" spans="2:7">
      <c r="B1034" s="422"/>
      <c r="C1034" s="422"/>
      <c r="G1034" s="2">
        <f>+G1033+E1034-F1034</f>
        <v>113.1</v>
      </c>
    </row>
    <row r="1035" spans="2:7">
      <c r="B1035" s="422"/>
      <c r="C1035" s="422"/>
      <c r="G1035" s="2">
        <f>+G1034+E1035-F1035</f>
        <v>113.1</v>
      </c>
    </row>
    <row r="1036" spans="2:7">
      <c r="B1036" s="422"/>
      <c r="C1036" s="422"/>
      <c r="G1036" s="2">
        <f>+G1035+E1036-F1036</f>
        <v>113.1</v>
      </c>
    </row>
    <row r="1037" spans="2:7">
      <c r="B1037" s="422"/>
      <c r="C1037" s="422"/>
      <c r="G1037" s="2">
        <f>+G1036+E1037-F1037</f>
        <v>113.1</v>
      </c>
    </row>
    <row r="1038" spans="2:7">
      <c r="B1038" s="422"/>
      <c r="C1038" s="422"/>
      <c r="G1038" s="2">
        <f>+G1037+E1038-F1038</f>
        <v>113.1</v>
      </c>
    </row>
    <row r="1039" spans="2:7">
      <c r="B1039" s="422"/>
      <c r="C1039" s="422"/>
      <c r="G1039" s="2">
        <f>+G1038+E1039-F1039</f>
        <v>113.1</v>
      </c>
    </row>
    <row r="1040" spans="2:7">
      <c r="B1040" s="422"/>
      <c r="C1040" s="422"/>
      <c r="G1040" s="2">
        <f>+G1039+E1040-F1040</f>
        <v>113.1</v>
      </c>
    </row>
    <row r="1041" spans="2:7">
      <c r="B1041" s="422"/>
      <c r="C1041" s="422"/>
      <c r="G1041" s="2">
        <f>+G1040+E1041-F1041</f>
        <v>113.1</v>
      </c>
    </row>
    <row r="1042" spans="2:7">
      <c r="B1042" s="422"/>
      <c r="C1042" s="422"/>
      <c r="G1042" s="2">
        <f>+G1041+E1042-F1042</f>
        <v>113.1</v>
      </c>
    </row>
    <row r="1043" spans="2:7">
      <c r="B1043" s="422"/>
      <c r="C1043" s="422"/>
      <c r="G1043" s="2">
        <f>+G1042+E1043-F1043</f>
        <v>113.1</v>
      </c>
    </row>
    <row r="1044" spans="2:7">
      <c r="B1044" s="422"/>
      <c r="C1044" s="422"/>
      <c r="G1044" s="2">
        <f>+G1043+E1044-F1044</f>
        <v>113.1</v>
      </c>
    </row>
    <row r="1045" spans="2:7">
      <c r="B1045" s="422"/>
      <c r="C1045" s="422"/>
      <c r="G1045" s="2">
        <f>+G1044+E1045-F1045</f>
        <v>113.1</v>
      </c>
    </row>
    <row r="1046" spans="2:7">
      <c r="B1046" s="422"/>
      <c r="C1046" s="422"/>
      <c r="G1046" s="2">
        <f>+G1045+E1046-F1046</f>
        <v>113.1</v>
      </c>
    </row>
    <row r="1047" spans="2:7">
      <c r="B1047" s="422"/>
      <c r="C1047" s="422"/>
      <c r="G1047" s="2">
        <f>+G1046+E1047-F1047</f>
        <v>113.1</v>
      </c>
    </row>
    <row r="1048" spans="2:7">
      <c r="B1048" s="422"/>
      <c r="C1048" s="422"/>
      <c r="G1048" s="2">
        <f>+G1047+E1048-F1048</f>
        <v>113.1</v>
      </c>
    </row>
    <row r="1049" spans="2:7">
      <c r="B1049" s="422"/>
      <c r="C1049" s="422"/>
      <c r="G1049" s="2">
        <f>+G1048+E1049-F1049</f>
        <v>113.1</v>
      </c>
    </row>
    <row r="1050" spans="2:7">
      <c r="B1050" s="422"/>
      <c r="C1050" s="422"/>
      <c r="G1050" s="2">
        <f>+G1049+E1050-F1050</f>
        <v>113.1</v>
      </c>
    </row>
    <row r="1051" spans="2:7">
      <c r="B1051" s="422"/>
      <c r="C1051" s="422"/>
      <c r="G1051" s="2">
        <f>+G1050+E1051-F1051</f>
        <v>113.1</v>
      </c>
    </row>
    <row r="1052" spans="2:7">
      <c r="B1052" s="422"/>
      <c r="C1052" s="422"/>
      <c r="G1052" s="2">
        <f>+G1051+E1052-F1052</f>
        <v>113.1</v>
      </c>
    </row>
    <row r="1053" spans="2:7">
      <c r="B1053" s="422"/>
      <c r="C1053" s="422"/>
      <c r="G1053" s="2">
        <f>+G1052+E1053-F1053</f>
        <v>113.1</v>
      </c>
    </row>
    <row r="1054" spans="2:7">
      <c r="B1054" s="422"/>
      <c r="C1054" s="422"/>
      <c r="G1054" s="2">
        <f>+G1053+E1054-F1054</f>
        <v>113.1</v>
      </c>
    </row>
    <row r="1055" spans="2:7">
      <c r="B1055" s="422"/>
      <c r="C1055" s="422"/>
      <c r="G1055" s="2">
        <f>+G1054+E1055-F1055</f>
        <v>113.1</v>
      </c>
    </row>
    <row r="1056" spans="2:7">
      <c r="B1056" s="422"/>
      <c r="C1056" s="422"/>
      <c r="G1056" s="2">
        <f>+G1055+E1056-F1056</f>
        <v>113.1</v>
      </c>
    </row>
    <row r="1057" spans="2:7">
      <c r="B1057" s="422"/>
      <c r="C1057" s="422"/>
      <c r="G1057" s="2">
        <f>+G1056+E1057-F1057</f>
        <v>113.1</v>
      </c>
    </row>
    <row r="1058" spans="2:7">
      <c r="B1058" s="422"/>
      <c r="C1058" s="422"/>
      <c r="G1058" s="2">
        <f>+G1057+E1058-F1058</f>
        <v>113.1</v>
      </c>
    </row>
    <row r="1059" spans="2:7">
      <c r="B1059" s="422"/>
      <c r="C1059" s="422"/>
      <c r="G1059" s="2">
        <f>+G1058+E1059-F1059</f>
        <v>113.1</v>
      </c>
    </row>
    <row r="1060" spans="2:7">
      <c r="B1060" s="422"/>
      <c r="C1060" s="422"/>
      <c r="G1060" s="2">
        <f>+G1059+E1060-F1060</f>
        <v>113.1</v>
      </c>
    </row>
    <row r="1061" spans="2:7">
      <c r="B1061" s="422"/>
      <c r="C1061" s="422"/>
      <c r="G1061" s="2">
        <f>+G1060+E1061-F1061</f>
        <v>113.1</v>
      </c>
    </row>
    <row r="1062" spans="2:7">
      <c r="B1062" s="422"/>
      <c r="C1062" s="422"/>
      <c r="G1062" s="2">
        <f>+G1061+E1062-F1062</f>
        <v>113.1</v>
      </c>
    </row>
    <row r="1063" spans="2:7">
      <c r="B1063" s="422"/>
      <c r="C1063" s="422"/>
      <c r="G1063" s="2">
        <f>+G1062+E1063-F1063</f>
        <v>113.1</v>
      </c>
    </row>
    <row r="1064" spans="2:7">
      <c r="B1064" s="422"/>
      <c r="C1064" s="422"/>
      <c r="G1064" s="2">
        <f>+G1063+E1064-F1064</f>
        <v>113.1</v>
      </c>
    </row>
    <row r="1065" spans="2:7">
      <c r="B1065" s="422"/>
      <c r="C1065" s="422"/>
      <c r="G1065" s="2">
        <f>+G1064+E1065-F1065</f>
        <v>113.1</v>
      </c>
    </row>
    <row r="1066" spans="2:7">
      <c r="B1066" s="422"/>
      <c r="C1066" s="422"/>
      <c r="G1066" s="2">
        <f>+G1065+E1066-F1066</f>
        <v>113.1</v>
      </c>
    </row>
    <row r="1067" spans="2:7">
      <c r="B1067" s="422"/>
      <c r="C1067" s="422"/>
      <c r="G1067" s="2">
        <f>+G1066+E1067-F1067</f>
        <v>113.1</v>
      </c>
    </row>
    <row r="1068" spans="2:7">
      <c r="B1068" s="422"/>
      <c r="C1068" s="422"/>
      <c r="G1068" s="2">
        <f>+G1067+E1068-F1068</f>
        <v>113.1</v>
      </c>
    </row>
    <row r="1069" spans="2:7">
      <c r="B1069" s="422"/>
      <c r="C1069" s="422"/>
      <c r="G1069" s="2">
        <f>+G1068+E1069-F1069</f>
        <v>113.1</v>
      </c>
    </row>
    <row r="1070" spans="2:7">
      <c r="B1070" s="422"/>
      <c r="C1070" s="422"/>
      <c r="G1070" s="2">
        <f>+G1069+E1070-F1070</f>
        <v>113.1</v>
      </c>
    </row>
    <row r="1071" spans="2:7">
      <c r="B1071" s="422"/>
      <c r="C1071" s="422"/>
      <c r="G1071" s="2">
        <f>+G1070+E1071-F1071</f>
        <v>113.1</v>
      </c>
    </row>
    <row r="1072" spans="2:7">
      <c r="B1072" s="422"/>
      <c r="C1072" s="422"/>
      <c r="G1072" s="2">
        <f>+G1071+E1072-F1072</f>
        <v>113.1</v>
      </c>
    </row>
    <row r="1073" spans="2:7">
      <c r="B1073" s="422"/>
      <c r="C1073" s="422"/>
      <c r="G1073" s="2">
        <f>+G1072+E1073-F1073</f>
        <v>113.1</v>
      </c>
    </row>
    <row r="1074" spans="2:7">
      <c r="B1074" s="422"/>
      <c r="C1074" s="422"/>
      <c r="G1074" s="2">
        <f>+G1073+E1074-F1074</f>
        <v>113.1</v>
      </c>
    </row>
    <row r="1075" spans="2:7">
      <c r="B1075" s="422"/>
      <c r="C1075" s="422"/>
      <c r="G1075" s="2">
        <f>+G1074+E1075-F1075</f>
        <v>113.1</v>
      </c>
    </row>
    <row r="1076" spans="2:7">
      <c r="B1076" s="422"/>
      <c r="C1076" s="422"/>
      <c r="G1076" s="2">
        <f>+G1075+E1076-F1076</f>
        <v>113.1</v>
      </c>
    </row>
    <row r="1077" spans="2:7">
      <c r="B1077" s="422"/>
      <c r="C1077" s="422"/>
      <c r="G1077" s="2">
        <f>+G1076+E1077-F1077</f>
        <v>113.1</v>
      </c>
    </row>
    <row r="1078" spans="2:7">
      <c r="B1078" s="422"/>
      <c r="C1078" s="422"/>
      <c r="G1078" s="2">
        <f>+G1077+E1078-F1078</f>
        <v>113.1</v>
      </c>
    </row>
    <row r="1079" spans="2:7">
      <c r="B1079" s="422"/>
      <c r="C1079" s="422"/>
      <c r="G1079" s="2">
        <f>+G1078+E1079-F1079</f>
        <v>113.1</v>
      </c>
    </row>
    <row r="1080" spans="2:7">
      <c r="B1080" s="422"/>
      <c r="C1080" s="422"/>
      <c r="G1080" s="2">
        <f>+G1079+E1080-F1080</f>
        <v>113.1</v>
      </c>
    </row>
    <row r="1081" spans="2:7">
      <c r="B1081" s="422"/>
      <c r="C1081" s="422"/>
      <c r="G1081" s="2">
        <f>+G1080+E1081-F1081</f>
        <v>113.1</v>
      </c>
    </row>
    <row r="1082" spans="2:7">
      <c r="B1082" s="422"/>
      <c r="C1082" s="422"/>
      <c r="G1082" s="2">
        <f>+G1081+E1082-F1082</f>
        <v>113.1</v>
      </c>
    </row>
    <row r="1083" spans="2:7">
      <c r="B1083" s="422"/>
      <c r="C1083" s="422"/>
      <c r="G1083" s="2">
        <f>+G1082+E1083-F1083</f>
        <v>113.1</v>
      </c>
    </row>
    <row r="1084" spans="2:7">
      <c r="B1084" s="422"/>
      <c r="C1084" s="422"/>
      <c r="G1084" s="2">
        <f>+G1083+E1084-F1084</f>
        <v>113.1</v>
      </c>
    </row>
    <row r="1085" spans="2:7">
      <c r="B1085" s="422"/>
      <c r="C1085" s="422"/>
      <c r="G1085" s="2">
        <f>+G1084+E1085-F1085</f>
        <v>113.1</v>
      </c>
    </row>
    <row r="1086" spans="2:7">
      <c r="B1086" s="422"/>
      <c r="C1086" s="422"/>
      <c r="G1086" s="2">
        <f>+G1085+E1086-F1086</f>
        <v>113.1</v>
      </c>
    </row>
    <row r="1087" spans="2:7">
      <c r="B1087" s="422"/>
      <c r="C1087" s="422"/>
      <c r="G1087" s="2">
        <f>+G1086+E1087-F1087</f>
        <v>113.1</v>
      </c>
    </row>
    <row r="1088" spans="2:7">
      <c r="B1088" s="422"/>
      <c r="C1088" s="422"/>
      <c r="G1088" s="2">
        <f>+G1087+E1088-F1088</f>
        <v>113.1</v>
      </c>
    </row>
    <row r="1089" spans="2:7">
      <c r="B1089" s="422"/>
      <c r="C1089" s="422"/>
      <c r="G1089" s="2">
        <f>+G1088+E1089-F1089</f>
        <v>113.1</v>
      </c>
    </row>
    <row r="1090" spans="2:7">
      <c r="B1090" s="422"/>
      <c r="C1090" s="422"/>
      <c r="G1090" s="2">
        <f>+G1089+E1090-F1090</f>
        <v>113.1</v>
      </c>
    </row>
    <row r="1091" spans="2:7">
      <c r="B1091" s="422"/>
      <c r="C1091" s="422"/>
      <c r="G1091" s="2">
        <f>+G1090+E1091-F1091</f>
        <v>113.1</v>
      </c>
    </row>
    <row r="1092" spans="2:7">
      <c r="B1092" s="422"/>
      <c r="C1092" s="422"/>
      <c r="G1092" s="2">
        <f>+G1091+E1092-F1092</f>
        <v>113.1</v>
      </c>
    </row>
    <row r="1093" spans="2:7">
      <c r="B1093" s="422"/>
      <c r="C1093" s="422"/>
      <c r="G1093" s="2">
        <f>+G1092+E1093-F1093</f>
        <v>113.1</v>
      </c>
    </row>
    <row r="1094" spans="2:7">
      <c r="B1094" s="422"/>
      <c r="C1094" s="422"/>
      <c r="G1094" s="2">
        <f>+G1093+E1094-F1094</f>
        <v>113.1</v>
      </c>
    </row>
    <row r="1095" spans="2:7">
      <c r="B1095" s="422"/>
      <c r="C1095" s="422"/>
      <c r="G1095" s="2">
        <f>+G1094+E1095-F1095</f>
        <v>113.1</v>
      </c>
    </row>
    <row r="1096" spans="2:7">
      <c r="B1096" s="422"/>
      <c r="C1096" s="422"/>
      <c r="G1096" s="2">
        <f>+G1095+E1096-F1096</f>
        <v>113.1</v>
      </c>
    </row>
    <row r="1097" spans="2:7">
      <c r="B1097" s="422"/>
      <c r="C1097" s="422"/>
      <c r="G1097" s="2">
        <f>+G1096+E1097-F1097</f>
        <v>113.1</v>
      </c>
    </row>
    <row r="1098" spans="2:7">
      <c r="B1098" s="422"/>
      <c r="C1098" s="422"/>
      <c r="G1098" s="2">
        <f>+G1097+E1098-F1098</f>
        <v>113.1</v>
      </c>
    </row>
    <row r="1099" spans="2:7">
      <c r="B1099" s="422"/>
      <c r="C1099" s="422"/>
      <c r="G1099" s="2">
        <f>+G1098+E1099-F1099</f>
        <v>113.1</v>
      </c>
    </row>
    <row r="1100" spans="2:7">
      <c r="B1100" s="422"/>
      <c r="C1100" s="422"/>
      <c r="G1100" s="2">
        <f>+G1099+E1100-F1100</f>
        <v>113.1</v>
      </c>
    </row>
    <row r="1101" spans="2:7">
      <c r="B1101" s="422"/>
      <c r="C1101" s="422"/>
      <c r="G1101" s="2">
        <f>+G1100+E1101-F1101</f>
        <v>113.1</v>
      </c>
    </row>
    <row r="1102" spans="2:7">
      <c r="B1102" s="422"/>
      <c r="C1102" s="422"/>
      <c r="G1102" s="2">
        <f>+G1101+E1102-F1102</f>
        <v>113.1</v>
      </c>
    </row>
    <row r="1103" spans="2:7">
      <c r="B1103" s="422"/>
      <c r="C1103" s="422"/>
      <c r="G1103" s="2">
        <f>+G1102+E1103-F1103</f>
        <v>113.1</v>
      </c>
    </row>
    <row r="1104" spans="2:7">
      <c r="B1104" s="422"/>
      <c r="C1104" s="422"/>
      <c r="G1104" s="2">
        <f>+G1103+E1104-F1104</f>
        <v>113.1</v>
      </c>
    </row>
    <row r="1105" spans="2:7">
      <c r="B1105" s="422"/>
      <c r="C1105" s="422"/>
      <c r="G1105" s="2">
        <f>+G1104+E1105-F1105</f>
        <v>113.1</v>
      </c>
    </row>
    <row r="1106" spans="2:7">
      <c r="B1106" s="422"/>
      <c r="C1106" s="422"/>
      <c r="G1106" s="2">
        <f>+G1105+E1106-F1106</f>
        <v>113.1</v>
      </c>
    </row>
    <row r="1107" spans="2:7">
      <c r="B1107" s="422"/>
      <c r="C1107" s="422"/>
      <c r="G1107" s="2">
        <f>+G1106+E1107-F1107</f>
        <v>113.1</v>
      </c>
    </row>
    <row r="1108" spans="2:7">
      <c r="B1108" s="422"/>
      <c r="C1108" s="422"/>
      <c r="G1108" s="2">
        <f>+G1107+E1108-F1108</f>
        <v>113.1</v>
      </c>
    </row>
    <row r="1109" spans="2:7">
      <c r="B1109" s="422"/>
      <c r="C1109" s="422"/>
      <c r="G1109" s="2">
        <f>+G1108+E1109-F1109</f>
        <v>113.1</v>
      </c>
    </row>
    <row r="1110" spans="2:7">
      <c r="B1110" s="422"/>
      <c r="C1110" s="422"/>
      <c r="G1110" s="2">
        <f>+G1109+E1110-F1110</f>
        <v>113.1</v>
      </c>
    </row>
    <row r="1111" spans="2:7">
      <c r="B1111" s="422"/>
      <c r="C1111" s="422"/>
      <c r="G1111" s="2">
        <f>+G1110+E1111-F1111</f>
        <v>113.1</v>
      </c>
    </row>
    <row r="1112" spans="2:7">
      <c r="B1112" s="422"/>
      <c r="C1112" s="422"/>
      <c r="G1112" s="2">
        <f>+G1111+E1112-F1112</f>
        <v>113.1</v>
      </c>
    </row>
    <row r="1113" spans="2:7">
      <c r="B1113" s="422"/>
      <c r="C1113" s="422"/>
      <c r="G1113" s="2">
        <f>+G1112+E1113-F1113</f>
        <v>113.1</v>
      </c>
    </row>
    <row r="1114" spans="2:7">
      <c r="B1114" s="422"/>
      <c r="C1114" s="422"/>
      <c r="G1114" s="2">
        <f>+G1113+E1114-F1114</f>
        <v>113.1</v>
      </c>
    </row>
    <row r="1115" spans="2:7">
      <c r="B1115" s="422"/>
      <c r="C1115" s="422"/>
      <c r="G1115" s="2">
        <f>+G1114+E1115-F1115</f>
        <v>113.1</v>
      </c>
    </row>
    <row r="1116" spans="2:7">
      <c r="B1116" s="422"/>
      <c r="C1116" s="422"/>
      <c r="G1116" s="2">
        <f>+G1115+E1116-F1116</f>
        <v>113.1</v>
      </c>
    </row>
    <row r="1117" spans="2:7">
      <c r="B1117" s="422"/>
      <c r="C1117" s="422"/>
      <c r="G1117" s="2">
        <f>+G1116+E1117-F1117</f>
        <v>113.1</v>
      </c>
    </row>
    <row r="1118" spans="2:7">
      <c r="B1118" s="422"/>
      <c r="C1118" s="422"/>
      <c r="G1118" s="2">
        <f>+G1117+E1118-F1118</f>
        <v>113.1</v>
      </c>
    </row>
    <row r="1119" spans="2:7">
      <c r="B1119" s="422"/>
      <c r="C1119" s="422"/>
      <c r="G1119" s="2">
        <f>+G1118+E1119-F1119</f>
        <v>113.1</v>
      </c>
    </row>
    <row r="1120" spans="2:7">
      <c r="B1120" s="422"/>
      <c r="C1120" s="422"/>
      <c r="G1120" s="2">
        <f>+G1119+E1120-F1120</f>
        <v>113.1</v>
      </c>
    </row>
    <row r="1121" spans="2:7">
      <c r="B1121" s="422"/>
      <c r="C1121" s="422"/>
      <c r="G1121" s="2">
        <f>+G1120+E1121-F1121</f>
        <v>113.1</v>
      </c>
    </row>
    <row r="1122" spans="2:7">
      <c r="B1122" s="422"/>
      <c r="C1122" s="422"/>
      <c r="G1122" s="2">
        <f>+G1121+E1122-F1122</f>
        <v>113.1</v>
      </c>
    </row>
    <row r="1123" spans="2:7">
      <c r="B1123" s="422"/>
      <c r="C1123" s="422"/>
      <c r="G1123" s="2">
        <f>+G1122+E1123-F1123</f>
        <v>113.1</v>
      </c>
    </row>
    <row r="1124" spans="2:7">
      <c r="B1124" s="422"/>
      <c r="C1124" s="422"/>
      <c r="G1124" s="2">
        <f>+G1123+E1124-F1124</f>
        <v>113.1</v>
      </c>
    </row>
    <row r="1125" spans="2:7">
      <c r="B1125" s="422"/>
      <c r="C1125" s="422"/>
      <c r="G1125" s="2">
        <f>+G1124+E1125-F1125</f>
        <v>113.1</v>
      </c>
    </row>
    <row r="1126" spans="2:7">
      <c r="B1126" s="422"/>
      <c r="C1126" s="422"/>
      <c r="G1126" s="2">
        <f>+G1125+E1126-F1126</f>
        <v>113.1</v>
      </c>
    </row>
    <row r="1127" spans="2:7">
      <c r="B1127" s="422"/>
      <c r="C1127" s="422"/>
      <c r="G1127" s="2">
        <f>+G1126+E1127-F1127</f>
        <v>113.1</v>
      </c>
    </row>
    <row r="1128" spans="2:7">
      <c r="B1128" s="422"/>
      <c r="C1128" s="422"/>
      <c r="G1128" s="2">
        <f>+G1127+E1128-F1128</f>
        <v>113.1</v>
      </c>
    </row>
    <row r="1129" spans="2:7">
      <c r="B1129" s="422"/>
      <c r="C1129" s="422"/>
      <c r="G1129" s="2">
        <f>+G1128+E1129-F1129</f>
        <v>113.1</v>
      </c>
    </row>
    <row r="1130" spans="2:7">
      <c r="B1130" s="422"/>
      <c r="C1130" s="422"/>
      <c r="G1130" s="2">
        <f>+G1129+E1130-F1130</f>
        <v>113.1</v>
      </c>
    </row>
    <row r="1131" spans="2:7">
      <c r="B1131" s="422"/>
      <c r="C1131" s="422"/>
      <c r="G1131" s="2">
        <f>+G1130+E1131-F1131</f>
        <v>113.1</v>
      </c>
    </row>
    <row r="1132" spans="2:7">
      <c r="B1132" s="422"/>
      <c r="C1132" s="422"/>
      <c r="G1132" s="2">
        <f>+G1131+E1132-F1132</f>
        <v>113.1</v>
      </c>
    </row>
    <row r="1133" spans="2:7">
      <c r="B1133" s="422"/>
      <c r="C1133" s="422"/>
      <c r="G1133" s="2">
        <f>+G1132+E1133-F1133</f>
        <v>113.1</v>
      </c>
    </row>
    <row r="1134" spans="2:7">
      <c r="B1134" s="422"/>
      <c r="C1134" s="422"/>
      <c r="G1134" s="2">
        <f>+G1133+E1134-F1134</f>
        <v>113.1</v>
      </c>
    </row>
    <row r="1135" spans="2:7">
      <c r="B1135" s="422"/>
      <c r="C1135" s="422"/>
      <c r="G1135" s="2">
        <f>+G1134+E1135-F1135</f>
        <v>113.1</v>
      </c>
    </row>
    <row r="1136" spans="2:7">
      <c r="B1136" s="422"/>
      <c r="C1136" s="422"/>
      <c r="G1136" s="2">
        <f>+G1135+E1136-F1136</f>
        <v>113.1</v>
      </c>
    </row>
    <row r="1137" spans="2:7">
      <c r="B1137" s="422"/>
      <c r="C1137" s="422"/>
      <c r="G1137" s="2">
        <f>+G1136+E1137-F1137</f>
        <v>113.1</v>
      </c>
    </row>
    <row r="1138" spans="2:7">
      <c r="B1138" s="422"/>
      <c r="C1138" s="422"/>
      <c r="G1138" s="2">
        <f>+G1137+E1138-F1138</f>
        <v>113.1</v>
      </c>
    </row>
    <row r="1139" spans="2:7">
      <c r="B1139" s="422"/>
      <c r="C1139" s="422"/>
      <c r="G1139" s="2">
        <f>+G1138+E1139-F1139</f>
        <v>113.1</v>
      </c>
    </row>
    <row r="1140" spans="2:7">
      <c r="B1140" s="422"/>
      <c r="C1140" s="422"/>
      <c r="G1140" s="2">
        <f>+G1139+E1140-F1140</f>
        <v>113.1</v>
      </c>
    </row>
    <row r="1141" spans="2:7">
      <c r="B1141" s="422"/>
      <c r="C1141" s="422"/>
      <c r="G1141" s="2">
        <f>+G1140+E1141-F1141</f>
        <v>113.1</v>
      </c>
    </row>
    <row r="1142" spans="2:7">
      <c r="B1142" s="422"/>
      <c r="C1142" s="422"/>
      <c r="G1142" s="2">
        <f>+G1141+E1142-F1142</f>
        <v>113.1</v>
      </c>
    </row>
    <row r="1143" spans="2:7">
      <c r="B1143" s="422"/>
      <c r="C1143" s="422"/>
      <c r="G1143" s="2">
        <f>+G1142+E1143-F1143</f>
        <v>113.1</v>
      </c>
    </row>
    <row r="1144" spans="2:7">
      <c r="B1144" s="422"/>
      <c r="C1144" s="422"/>
      <c r="G1144" s="2">
        <f>+G1143+E1144-F1144</f>
        <v>113.1</v>
      </c>
    </row>
    <row r="1145" spans="2:7">
      <c r="B1145" s="422"/>
      <c r="C1145" s="422"/>
      <c r="G1145" s="2">
        <f>+G1144+E1145-F1145</f>
        <v>113.1</v>
      </c>
    </row>
    <row r="1146" spans="2:7">
      <c r="B1146" s="422"/>
      <c r="C1146" s="422"/>
      <c r="G1146" s="2">
        <f>+G1145+E1146-F1146</f>
        <v>113.1</v>
      </c>
    </row>
    <row r="1147" spans="2:7">
      <c r="B1147" s="422"/>
      <c r="C1147" s="422"/>
      <c r="G1147" s="2">
        <f>+G1146+E1147-F1147</f>
        <v>113.1</v>
      </c>
    </row>
    <row r="1148" spans="2:7">
      <c r="B1148" s="422"/>
      <c r="C1148" s="422"/>
      <c r="G1148" s="2">
        <f>+G1147+E1148-F1148</f>
        <v>113.1</v>
      </c>
    </row>
    <row r="1149" spans="2:7">
      <c r="B1149" s="422"/>
      <c r="C1149" s="422"/>
      <c r="G1149" s="2">
        <f>+G1148+E1149-F1149</f>
        <v>113.1</v>
      </c>
    </row>
    <row r="1150" spans="2:7">
      <c r="B1150" s="422"/>
      <c r="C1150" s="422"/>
      <c r="G1150" s="2">
        <f>+G1149+E1150-F1150</f>
        <v>113.1</v>
      </c>
    </row>
    <row r="1151" spans="2:7">
      <c r="B1151" s="422"/>
      <c r="C1151" s="422"/>
      <c r="G1151" s="2">
        <f>+G1150+E1151-F1151</f>
        <v>113.1</v>
      </c>
    </row>
    <row r="1152" spans="2:7">
      <c r="B1152" s="422"/>
      <c r="C1152" s="422"/>
      <c r="G1152" s="2">
        <f>+G1151+E1152-F1152</f>
        <v>113.1</v>
      </c>
    </row>
    <row r="1153" spans="2:7">
      <c r="B1153" s="422"/>
      <c r="C1153" s="422"/>
      <c r="G1153" s="2">
        <f>+G1152+E1153-F1153</f>
        <v>113.1</v>
      </c>
    </row>
    <row r="1154" spans="2:7">
      <c r="B1154" s="422"/>
      <c r="C1154" s="422"/>
      <c r="G1154" s="2">
        <f>+G1153+E1154-F1154</f>
        <v>113.1</v>
      </c>
    </row>
    <row r="1155" spans="2:7">
      <c r="B1155" s="422"/>
      <c r="C1155" s="422"/>
      <c r="G1155" s="2">
        <f>+G1154+E1155-F1155</f>
        <v>113.1</v>
      </c>
    </row>
    <row r="1156" spans="2:7">
      <c r="B1156" s="422"/>
      <c r="C1156" s="422"/>
      <c r="G1156" s="2">
        <f>+G1155+E1156-F1156</f>
        <v>113.1</v>
      </c>
    </row>
    <row r="1157" spans="2:7">
      <c r="B1157" s="422"/>
      <c r="C1157" s="422"/>
      <c r="G1157" s="2">
        <f>+G1156+E1157-F1157</f>
        <v>113.1</v>
      </c>
    </row>
    <row r="1158" spans="2:7">
      <c r="B1158" s="422"/>
      <c r="C1158" s="422"/>
      <c r="G1158" s="2">
        <f>+G1157+E1158-F1158</f>
        <v>113.1</v>
      </c>
    </row>
    <row r="1159" spans="2:7">
      <c r="B1159" s="422"/>
      <c r="C1159" s="422"/>
      <c r="G1159" s="2">
        <f>+G1158+E1159-F1159</f>
        <v>113.1</v>
      </c>
    </row>
    <row r="1160" spans="2:7">
      <c r="B1160" s="422"/>
      <c r="C1160" s="422"/>
      <c r="G1160" s="2">
        <f>+G1159+E1160-F1160</f>
        <v>113.1</v>
      </c>
    </row>
    <row r="1161" spans="2:7">
      <c r="B1161" s="422"/>
      <c r="C1161" s="422"/>
      <c r="G1161" s="2">
        <f>+G1160+E1161-F1161</f>
        <v>113.1</v>
      </c>
    </row>
    <row r="1162" spans="2:7">
      <c r="B1162" s="422"/>
      <c r="C1162" s="422"/>
      <c r="G1162" s="2">
        <f>+G1161+E1162-F1162</f>
        <v>113.1</v>
      </c>
    </row>
    <row r="1163" spans="2:7">
      <c r="B1163" s="422"/>
      <c r="C1163" s="422"/>
      <c r="G1163" s="2">
        <f>+G1162+E1163-F1163</f>
        <v>113.1</v>
      </c>
    </row>
    <row r="1164" spans="2:7">
      <c r="B1164" s="422"/>
      <c r="C1164" s="422"/>
      <c r="G1164" s="2">
        <f>+G1163+E1164-F1164</f>
        <v>113.1</v>
      </c>
    </row>
    <row r="1165" spans="2:7">
      <c r="B1165" s="422"/>
      <c r="C1165" s="422"/>
      <c r="G1165" s="2">
        <f>+G1164+E1165-F1165</f>
        <v>113.1</v>
      </c>
    </row>
    <row r="1166" spans="2:7">
      <c r="B1166" s="422"/>
      <c r="C1166" s="422"/>
      <c r="G1166" s="2">
        <f>+G1165+E1166-F1166</f>
        <v>113.1</v>
      </c>
    </row>
    <row r="1167" spans="2:7">
      <c r="B1167" s="422"/>
      <c r="C1167" s="422"/>
      <c r="G1167" s="2">
        <f>+G1166+E1167-F1167</f>
        <v>113.1</v>
      </c>
    </row>
    <row r="1168" spans="2:7">
      <c r="B1168" s="422"/>
      <c r="C1168" s="422"/>
      <c r="G1168" s="2">
        <f>+G1167+E1168-F1168</f>
        <v>113.1</v>
      </c>
    </row>
    <row r="1169" spans="2:7">
      <c r="B1169" s="422"/>
      <c r="C1169" s="422"/>
      <c r="G1169" s="2">
        <f>+G1168+E1169-F1169</f>
        <v>113.1</v>
      </c>
    </row>
    <row r="1170" spans="2:7">
      <c r="B1170" s="422"/>
      <c r="C1170" s="422"/>
      <c r="G1170" s="2">
        <f>+G1169+E1170-F1170</f>
        <v>113.1</v>
      </c>
    </row>
    <row r="1171" spans="2:7">
      <c r="B1171" s="422"/>
      <c r="C1171" s="422"/>
      <c r="G1171" s="2">
        <f>+G1170+E1171-F1171</f>
        <v>113.1</v>
      </c>
    </row>
    <row r="1172" spans="2:7">
      <c r="B1172" s="422"/>
      <c r="C1172" s="422"/>
      <c r="G1172" s="2">
        <f>+G1171+E1172-F1172</f>
        <v>113.1</v>
      </c>
    </row>
    <row r="1173" spans="2:7">
      <c r="B1173" s="422"/>
      <c r="C1173" s="422"/>
      <c r="G1173" s="2">
        <f>+G1172+E1173-F1173</f>
        <v>113.1</v>
      </c>
    </row>
    <row r="1174" spans="2:7">
      <c r="B1174" s="422"/>
      <c r="C1174" s="422"/>
      <c r="G1174" s="2">
        <f>+G1173+E1174-F1174</f>
        <v>113.1</v>
      </c>
    </row>
    <row r="1175" spans="2:7">
      <c r="B1175" s="422"/>
      <c r="C1175" s="422"/>
      <c r="G1175" s="2">
        <f>+G1174+E1175-F1175</f>
        <v>113.1</v>
      </c>
    </row>
    <row r="1176" spans="2:7">
      <c r="B1176" s="422"/>
      <c r="C1176" s="422"/>
      <c r="G1176" s="2">
        <f>+G1175+E1176-F1176</f>
        <v>113.1</v>
      </c>
    </row>
    <row r="1177" spans="2:7">
      <c r="B1177" s="422"/>
      <c r="C1177" s="422"/>
      <c r="G1177" s="2">
        <f>+G1176+E1177-F1177</f>
        <v>113.1</v>
      </c>
    </row>
    <row r="1178" spans="2:7">
      <c r="B1178" s="422"/>
      <c r="C1178" s="422"/>
      <c r="G1178" s="2">
        <f>+G1177+E1178-F1178</f>
        <v>113.1</v>
      </c>
    </row>
    <row r="1179" spans="2:7">
      <c r="B1179" s="422"/>
      <c r="C1179" s="422"/>
      <c r="G1179" s="2">
        <f>+G1178+E1179-F1179</f>
        <v>113.1</v>
      </c>
    </row>
    <row r="1180" spans="2:7">
      <c r="B1180" s="422"/>
      <c r="C1180" s="422"/>
      <c r="G1180" s="2">
        <f>+G1179+E1180-F1180</f>
        <v>113.1</v>
      </c>
    </row>
    <row r="1181" spans="2:7">
      <c r="B1181" s="422"/>
      <c r="C1181" s="422"/>
      <c r="G1181" s="2">
        <f>+G1180+E1181-F1181</f>
        <v>113.1</v>
      </c>
    </row>
    <row r="1182" spans="2:7">
      <c r="B1182" s="422"/>
      <c r="C1182" s="422"/>
      <c r="G1182" s="2">
        <f>+G1181+E1182-F1182</f>
        <v>113.1</v>
      </c>
    </row>
    <row r="1183" spans="2:7">
      <c r="B1183" s="422"/>
      <c r="C1183" s="422"/>
      <c r="G1183" s="2">
        <f>+G1182+E1183-F1183</f>
        <v>113.1</v>
      </c>
    </row>
    <row r="1184" spans="2:7">
      <c r="B1184" s="422"/>
      <c r="C1184" s="422"/>
      <c r="G1184" s="2">
        <f>+G1183+E1184-F1184</f>
        <v>113.1</v>
      </c>
    </row>
    <row r="1185" spans="2:7">
      <c r="B1185" s="422"/>
      <c r="C1185" s="422"/>
      <c r="G1185" s="2">
        <f>+G1184+E1185-F1185</f>
        <v>113.1</v>
      </c>
    </row>
    <row r="1186" spans="2:7">
      <c r="B1186" s="422"/>
      <c r="C1186" s="422"/>
      <c r="G1186" s="2">
        <f>+G1185+E1186-F1186</f>
        <v>113.1</v>
      </c>
    </row>
    <row r="1187" spans="2:7">
      <c r="B1187" s="422"/>
      <c r="C1187" s="422"/>
      <c r="G1187" s="2">
        <f>+G1186+E1187-F1187</f>
        <v>113.1</v>
      </c>
    </row>
    <row r="1188" spans="2:7">
      <c r="B1188" s="422"/>
      <c r="C1188" s="422"/>
      <c r="G1188" s="2">
        <f>+G1187+E1188-F1188</f>
        <v>113.1</v>
      </c>
    </row>
    <row r="1189" spans="2:7">
      <c r="B1189" s="422"/>
      <c r="C1189" s="422"/>
      <c r="G1189" s="2">
        <f>+G1188+E1189-F1189</f>
        <v>113.1</v>
      </c>
    </row>
    <row r="1190" spans="2:7">
      <c r="B1190" s="422"/>
      <c r="C1190" s="422"/>
      <c r="G1190" s="2">
        <f>+G1189+E1190-F1190</f>
        <v>113.1</v>
      </c>
    </row>
    <row r="1191" spans="2:7">
      <c r="B1191" s="422"/>
      <c r="C1191" s="422"/>
      <c r="G1191" s="2">
        <f>+G1190+E1191-F1191</f>
        <v>113.1</v>
      </c>
    </row>
    <row r="1192" spans="2:7">
      <c r="B1192" s="422"/>
      <c r="C1192" s="422"/>
      <c r="G1192" s="2">
        <f>+G1191+E1192-F1192</f>
        <v>113.1</v>
      </c>
    </row>
    <row r="1193" spans="2:7">
      <c r="B1193" s="422"/>
      <c r="C1193" s="422"/>
      <c r="G1193" s="2">
        <f>+G1192+E1193-F1193</f>
        <v>113.1</v>
      </c>
    </row>
    <row r="1194" spans="2:7">
      <c r="B1194" s="422"/>
      <c r="C1194" s="422"/>
      <c r="G1194" s="2">
        <f>+G1193+E1194-F1194</f>
        <v>113.1</v>
      </c>
    </row>
    <row r="1195" spans="2:7">
      <c r="B1195" s="422"/>
      <c r="C1195" s="422"/>
      <c r="G1195" s="2">
        <f>+G1194+E1195-F1195</f>
        <v>113.1</v>
      </c>
    </row>
    <row r="1196" spans="2:7">
      <c r="B1196" s="422"/>
      <c r="C1196" s="422"/>
      <c r="G1196" s="2">
        <f>+G1195+E1196-F1196</f>
        <v>113.1</v>
      </c>
    </row>
    <row r="1197" spans="2:7">
      <c r="B1197" s="422"/>
      <c r="C1197" s="422"/>
      <c r="G1197" s="2">
        <f>+G1196+E1197-F1197</f>
        <v>113.1</v>
      </c>
    </row>
    <row r="1198" spans="2:7">
      <c r="B1198" s="422"/>
      <c r="C1198" s="422"/>
      <c r="G1198" s="2">
        <f>+G1197+E1198-F1198</f>
        <v>113.1</v>
      </c>
    </row>
    <row r="1199" spans="2:7">
      <c r="B1199" s="422"/>
      <c r="C1199" s="422"/>
      <c r="G1199" s="2">
        <f>+G1198+E1199-F1199</f>
        <v>113.1</v>
      </c>
    </row>
    <row r="1200" spans="2:7">
      <c r="B1200" s="422"/>
      <c r="C1200" s="422"/>
      <c r="G1200" s="2">
        <f>+G1199+E1200-F1200</f>
        <v>113.1</v>
      </c>
    </row>
    <row r="1201" spans="2:7">
      <c r="B1201" s="422"/>
      <c r="C1201" s="422"/>
      <c r="G1201" s="2">
        <f>+G1200+E1201-F1201</f>
        <v>113.1</v>
      </c>
    </row>
    <row r="1202" spans="2:7">
      <c r="B1202" s="422"/>
      <c r="C1202" s="422"/>
      <c r="G1202" s="2">
        <f>+G1201+E1202-F1202</f>
        <v>113.1</v>
      </c>
    </row>
    <row r="1203" spans="2:7">
      <c r="B1203" s="422"/>
      <c r="C1203" s="422"/>
      <c r="G1203" s="2">
        <f>+G1202+E1203-F1203</f>
        <v>113.1</v>
      </c>
    </row>
    <row r="1204" spans="2:7">
      <c r="B1204" s="422"/>
      <c r="C1204" s="422"/>
      <c r="G1204" s="2">
        <f>+G1203+E1204-F1204</f>
        <v>113.1</v>
      </c>
    </row>
    <row r="1205" spans="2:7">
      <c r="B1205" s="422"/>
      <c r="C1205" s="422"/>
      <c r="G1205" s="2">
        <f>+G1204+E1205-F1205</f>
        <v>113.1</v>
      </c>
    </row>
    <row r="1206" spans="2:7">
      <c r="B1206" s="422"/>
      <c r="C1206" s="422"/>
      <c r="G1206" s="2">
        <f>+G1205+E1206-F1206</f>
        <v>113.1</v>
      </c>
    </row>
    <row r="1207" spans="2:7">
      <c r="B1207" s="422"/>
      <c r="C1207" s="422"/>
      <c r="G1207" s="2">
        <f>+G1206+E1207-F1207</f>
        <v>113.1</v>
      </c>
    </row>
    <row r="1208" spans="2:7">
      <c r="B1208" s="422"/>
      <c r="C1208" s="422"/>
      <c r="G1208" s="2">
        <f>+G1207+E1208-F1208</f>
        <v>113.1</v>
      </c>
    </row>
    <row r="1209" spans="2:7">
      <c r="B1209" s="422"/>
      <c r="C1209" s="422"/>
      <c r="G1209" s="2">
        <f>+G1208+E1209-F1209</f>
        <v>113.1</v>
      </c>
    </row>
    <row r="1210" spans="2:7">
      <c r="B1210" s="422"/>
      <c r="C1210" s="422"/>
      <c r="G1210" s="2">
        <f>+G1209+E1210-F1210</f>
        <v>113.1</v>
      </c>
    </row>
    <row r="1211" spans="2:7">
      <c r="B1211" s="422"/>
      <c r="C1211" s="422"/>
      <c r="G1211" s="2">
        <f>+G1210+E1211-F1211</f>
        <v>113.1</v>
      </c>
    </row>
    <row r="1212" spans="2:7">
      <c r="B1212" s="422"/>
      <c r="C1212" s="422"/>
      <c r="G1212" s="2">
        <f>+G1211+E1212-F1212</f>
        <v>113.1</v>
      </c>
    </row>
    <row r="1213" spans="2:7">
      <c r="B1213" s="422"/>
      <c r="C1213" s="422"/>
      <c r="G1213" s="2">
        <f>+G1212+E1213-F1213</f>
        <v>113.1</v>
      </c>
    </row>
    <row r="1214" spans="2:7">
      <c r="B1214" s="422"/>
      <c r="C1214" s="422"/>
      <c r="G1214" s="2">
        <f>+G1213+E1214-F1214</f>
        <v>113.1</v>
      </c>
    </row>
    <row r="1215" spans="2:7">
      <c r="B1215" s="422"/>
      <c r="C1215" s="422"/>
      <c r="G1215" s="2">
        <f>+G1214+E1215-F1215</f>
        <v>113.1</v>
      </c>
    </row>
    <row r="1216" spans="2:7">
      <c r="B1216" s="422"/>
      <c r="C1216" s="422"/>
      <c r="G1216" s="2">
        <f>+G1215+E1216-F1216</f>
        <v>113.1</v>
      </c>
    </row>
    <row r="1217" spans="2:7">
      <c r="B1217" s="422"/>
      <c r="C1217" s="422"/>
      <c r="G1217" s="2">
        <f>+G1216+E1217-F1217</f>
        <v>113.1</v>
      </c>
    </row>
    <row r="1218" spans="2:7">
      <c r="B1218" s="422"/>
      <c r="C1218" s="422"/>
      <c r="G1218" s="2">
        <f>+G1217+E1218-F1218</f>
        <v>113.1</v>
      </c>
    </row>
    <row r="1219" spans="2:7">
      <c r="B1219" s="422"/>
      <c r="C1219" s="422"/>
      <c r="G1219" s="2">
        <f>+G1218+E1219-F1219</f>
        <v>113.1</v>
      </c>
    </row>
    <row r="1220" spans="2:7">
      <c r="B1220" s="422"/>
      <c r="C1220" s="422"/>
      <c r="G1220" s="2">
        <f>+G1219+E1220-F1220</f>
        <v>113.1</v>
      </c>
    </row>
    <row r="1221" spans="2:7">
      <c r="B1221" s="422"/>
      <c r="C1221" s="422"/>
      <c r="G1221" s="2">
        <f>+G1220+E1221-F1221</f>
        <v>113.1</v>
      </c>
    </row>
    <row r="1222" spans="2:7">
      <c r="B1222" s="422"/>
      <c r="C1222" s="422"/>
      <c r="G1222" s="2">
        <f>+G1221+E1222-F1222</f>
        <v>113.1</v>
      </c>
    </row>
    <row r="1223" spans="2:7">
      <c r="B1223" s="422"/>
      <c r="C1223" s="422"/>
      <c r="G1223" s="2">
        <f>+G1222+E1223-F1223</f>
        <v>113.1</v>
      </c>
    </row>
    <row r="1224" spans="2:7">
      <c r="B1224" s="422"/>
      <c r="C1224" s="422"/>
      <c r="G1224" s="2">
        <f>+G1223+E1224-F1224</f>
        <v>113.1</v>
      </c>
    </row>
    <row r="1225" spans="2:7">
      <c r="B1225" s="422"/>
      <c r="C1225" s="422"/>
      <c r="G1225" s="2">
        <f>+G1224+E1225-F1225</f>
        <v>113.1</v>
      </c>
    </row>
    <row r="1226" spans="2:7">
      <c r="B1226" s="422"/>
      <c r="C1226" s="422"/>
      <c r="G1226" s="2">
        <f>+G1225+E1226-F1226</f>
        <v>113.1</v>
      </c>
    </row>
    <row r="1227" spans="2:7">
      <c r="B1227" s="422"/>
      <c r="C1227" s="422"/>
      <c r="G1227" s="2">
        <f>+G1226+E1227-F1227</f>
        <v>113.1</v>
      </c>
    </row>
    <row r="1228" spans="2:7">
      <c r="B1228" s="422"/>
      <c r="C1228" s="422"/>
      <c r="G1228" s="2">
        <f>+G1227+E1228-F1228</f>
        <v>113.1</v>
      </c>
    </row>
    <row r="1229" spans="2:7">
      <c r="B1229" s="422"/>
      <c r="C1229" s="422"/>
      <c r="G1229" s="2">
        <f>+G1228+E1229-F1229</f>
        <v>113.1</v>
      </c>
    </row>
    <row r="1230" spans="2:7">
      <c r="B1230" s="422"/>
      <c r="C1230" s="422"/>
      <c r="G1230" s="2">
        <f>+G1229+E1230-F1230</f>
        <v>113.1</v>
      </c>
    </row>
    <row r="1231" spans="2:7">
      <c r="B1231" s="422"/>
      <c r="C1231" s="422"/>
      <c r="G1231" s="2">
        <f>+G1230+E1231-F1231</f>
        <v>113.1</v>
      </c>
    </row>
    <row r="1232" spans="2:7">
      <c r="B1232" s="422"/>
      <c r="C1232" s="422"/>
      <c r="G1232" s="2">
        <f>+G1231+E1232-F1232</f>
        <v>113.1</v>
      </c>
    </row>
    <row r="1233" spans="2:7">
      <c r="B1233" s="422"/>
      <c r="C1233" s="422"/>
      <c r="G1233" s="2">
        <f>+G1232+E1233-F1233</f>
        <v>113.1</v>
      </c>
    </row>
    <row r="1234" spans="2:7">
      <c r="B1234" s="422"/>
      <c r="C1234" s="422"/>
      <c r="G1234" s="2">
        <f>+G1233+E1234-F1234</f>
        <v>113.1</v>
      </c>
    </row>
    <row r="1235" spans="2:7">
      <c r="B1235" s="422"/>
      <c r="C1235" s="422"/>
      <c r="G1235" s="2">
        <f>+G1234+E1235-F1235</f>
        <v>113.1</v>
      </c>
    </row>
    <row r="1236" spans="2:7">
      <c r="B1236" s="422"/>
      <c r="C1236" s="422"/>
      <c r="G1236" s="2">
        <f>+G1235+E1236-F1236</f>
        <v>113.1</v>
      </c>
    </row>
    <row r="1237" spans="2:7">
      <c r="B1237" s="422"/>
      <c r="C1237" s="422"/>
      <c r="G1237" s="2">
        <f>+G1236+E1237-F1237</f>
        <v>113.1</v>
      </c>
    </row>
    <row r="1238" spans="2:7">
      <c r="B1238" s="422"/>
      <c r="C1238" s="422"/>
      <c r="G1238" s="2">
        <f>+G1237+E1238-F1238</f>
        <v>113.1</v>
      </c>
    </row>
    <row r="1239" spans="2:7">
      <c r="B1239" s="422"/>
      <c r="C1239" s="422"/>
      <c r="G1239" s="2">
        <f>+G1238+E1239-F1239</f>
        <v>113.1</v>
      </c>
    </row>
    <row r="1240" spans="2:7">
      <c r="B1240" s="422"/>
      <c r="C1240" s="422"/>
      <c r="G1240" s="2">
        <f>+G1239+E1240-F1240</f>
        <v>113.1</v>
      </c>
    </row>
    <row r="1241" spans="2:7">
      <c r="B1241" s="422"/>
      <c r="C1241" s="422"/>
      <c r="G1241" s="2">
        <f>+G1240+E1241-F1241</f>
        <v>113.1</v>
      </c>
    </row>
    <row r="1242" spans="2:7">
      <c r="B1242" s="422"/>
      <c r="C1242" s="422"/>
      <c r="G1242" s="2">
        <f>+G1241+E1242-F1242</f>
        <v>113.1</v>
      </c>
    </row>
    <row r="1243" spans="2:7">
      <c r="B1243" s="422"/>
      <c r="C1243" s="422"/>
      <c r="G1243" s="2">
        <f>+G1242+E1243-F1243</f>
        <v>113.1</v>
      </c>
    </row>
    <row r="1244" spans="2:7">
      <c r="B1244" s="422"/>
      <c r="C1244" s="422"/>
      <c r="G1244" s="2">
        <f>+G1243+E1244-F1244</f>
        <v>113.1</v>
      </c>
    </row>
    <row r="1245" spans="2:7">
      <c r="B1245" s="422"/>
      <c r="C1245" s="422"/>
      <c r="G1245" s="2">
        <f>+G1244+E1245-F1245</f>
        <v>113.1</v>
      </c>
    </row>
    <row r="1246" spans="2:7">
      <c r="B1246" s="422"/>
      <c r="C1246" s="422"/>
      <c r="G1246" s="2">
        <f>+G1245+E1246-F1246</f>
        <v>113.1</v>
      </c>
    </row>
    <row r="1247" spans="2:7">
      <c r="B1247" s="422"/>
      <c r="C1247" s="422"/>
      <c r="G1247" s="2">
        <f>+G1246+E1247-F1247</f>
        <v>113.1</v>
      </c>
    </row>
    <row r="1248" spans="2:7">
      <c r="B1248" s="422"/>
      <c r="C1248" s="422"/>
      <c r="G1248" s="2">
        <f>+G1247+E1248-F1248</f>
        <v>113.1</v>
      </c>
    </row>
    <row r="1249" spans="2:7">
      <c r="B1249" s="422"/>
      <c r="C1249" s="422"/>
      <c r="G1249" s="2">
        <f>+G1248+E1249-F1249</f>
        <v>113.1</v>
      </c>
    </row>
    <row r="1250" spans="2:7">
      <c r="B1250" s="422"/>
      <c r="C1250" s="422"/>
      <c r="G1250" s="2">
        <f>+G1249+E1250-F1250</f>
        <v>113.1</v>
      </c>
    </row>
    <row r="1251" spans="2:7">
      <c r="B1251" s="422"/>
      <c r="C1251" s="422"/>
      <c r="G1251" s="2">
        <f>+G1250+E1251-F1251</f>
        <v>113.1</v>
      </c>
    </row>
    <row r="1252" spans="2:7">
      <c r="B1252" s="422"/>
      <c r="C1252" s="422"/>
      <c r="G1252" s="2">
        <f>+G1251+E1252-F1252</f>
        <v>113.1</v>
      </c>
    </row>
    <row r="1253" spans="2:7">
      <c r="B1253" s="422"/>
      <c r="C1253" s="422"/>
      <c r="G1253" s="2">
        <f>+G1252+E1253-F1253</f>
        <v>113.1</v>
      </c>
    </row>
    <row r="1254" spans="2:7">
      <c r="B1254" s="422"/>
      <c r="C1254" s="422"/>
      <c r="G1254" s="2">
        <f>+G1253+E1254-F1254</f>
        <v>113.1</v>
      </c>
    </row>
    <row r="1255" spans="2:7">
      <c r="B1255" s="422"/>
      <c r="C1255" s="422"/>
      <c r="G1255" s="2">
        <f>+G1254+E1255-F1255</f>
        <v>113.1</v>
      </c>
    </row>
    <row r="1256" spans="2:7">
      <c r="B1256" s="422"/>
      <c r="C1256" s="422"/>
      <c r="G1256" s="2">
        <f>+G1255+E1256-F1256</f>
        <v>113.1</v>
      </c>
    </row>
    <row r="1257" spans="2:7">
      <c r="B1257" s="422"/>
      <c r="C1257" s="422"/>
      <c r="G1257" s="2">
        <f>+G1256+E1257-F1257</f>
        <v>113.1</v>
      </c>
    </row>
    <row r="1258" spans="2:7">
      <c r="B1258" s="422"/>
      <c r="C1258" s="422"/>
      <c r="G1258" s="2">
        <f>+G1257+E1258-F1258</f>
        <v>113.1</v>
      </c>
    </row>
    <row r="1259" spans="2:7">
      <c r="B1259" s="422"/>
      <c r="C1259" s="422"/>
      <c r="G1259" s="2">
        <f>+G1258+E1259-F1259</f>
        <v>113.1</v>
      </c>
    </row>
    <row r="1260" spans="2:7">
      <c r="B1260" s="422"/>
      <c r="C1260" s="422"/>
      <c r="G1260" s="2">
        <f>+G1259+E1260-F1260</f>
        <v>113.1</v>
      </c>
    </row>
    <row r="1261" spans="2:7">
      <c r="B1261" s="422"/>
      <c r="C1261" s="422"/>
      <c r="G1261" s="2">
        <f>+G1260+E1261-F1261</f>
        <v>113.1</v>
      </c>
    </row>
    <row r="1262" spans="2:7">
      <c r="B1262" s="422"/>
      <c r="C1262" s="422"/>
      <c r="G1262" s="2">
        <f>+G1261+E1262-F1262</f>
        <v>113.1</v>
      </c>
    </row>
    <row r="1263" spans="2:7">
      <c r="B1263" s="422"/>
      <c r="C1263" s="422"/>
      <c r="G1263" s="2">
        <f>+G1262+E1263-F1263</f>
        <v>113.1</v>
      </c>
    </row>
    <row r="1264" spans="2:7">
      <c r="B1264" s="422"/>
      <c r="C1264" s="422"/>
      <c r="G1264" s="2">
        <f>+G1263+E1264-F1264</f>
        <v>113.1</v>
      </c>
    </row>
    <row r="1265" spans="2:7">
      <c r="B1265" s="422"/>
      <c r="C1265" s="422"/>
      <c r="G1265" s="2">
        <f>+G1264+E1265-F1265</f>
        <v>113.1</v>
      </c>
    </row>
    <row r="1266" spans="2:7">
      <c r="B1266" s="422"/>
      <c r="C1266" s="422"/>
      <c r="G1266" s="2">
        <f>+G1265+E1266-F1266</f>
        <v>113.1</v>
      </c>
    </row>
    <row r="1267" spans="2:7">
      <c r="B1267" s="422"/>
      <c r="C1267" s="422"/>
      <c r="G1267" s="2">
        <f>+G1266+E1267-F1267</f>
        <v>113.1</v>
      </c>
    </row>
    <row r="1268" spans="2:7">
      <c r="B1268" s="422"/>
      <c r="C1268" s="422"/>
      <c r="G1268" s="2">
        <f>+G1267+E1268-F1268</f>
        <v>113.1</v>
      </c>
    </row>
    <row r="1269" spans="2:7">
      <c r="B1269" s="422"/>
      <c r="C1269" s="422"/>
      <c r="G1269" s="2">
        <f>+G1268+E1269-F1269</f>
        <v>113.1</v>
      </c>
    </row>
    <row r="1270" spans="2:7">
      <c r="B1270" s="422"/>
      <c r="C1270" s="422"/>
      <c r="G1270" s="2">
        <f>+G1269+E1270-F1270</f>
        <v>113.1</v>
      </c>
    </row>
    <row r="1271" spans="2:7">
      <c r="B1271" s="422"/>
      <c r="C1271" s="422"/>
      <c r="G1271" s="2">
        <f>+G1270+E1271-F1271</f>
        <v>113.1</v>
      </c>
    </row>
    <row r="1272" spans="2:7">
      <c r="B1272" s="422"/>
      <c r="C1272" s="422"/>
      <c r="G1272" s="2">
        <f>+G1271+E1272-F1272</f>
        <v>113.1</v>
      </c>
    </row>
    <row r="1273" spans="2:7">
      <c r="B1273" s="422"/>
      <c r="C1273" s="422"/>
      <c r="G1273" s="2">
        <f>+G1272+E1273-F1273</f>
        <v>113.1</v>
      </c>
    </row>
    <row r="1274" spans="2:7">
      <c r="B1274" s="422"/>
      <c r="C1274" s="422"/>
      <c r="G1274" s="2">
        <f>+G1273+E1274-F1274</f>
        <v>113.1</v>
      </c>
    </row>
    <row r="1275" spans="2:7">
      <c r="B1275" s="422"/>
      <c r="C1275" s="422"/>
      <c r="G1275" s="2">
        <f>+G1274+E1275-F1275</f>
        <v>113.1</v>
      </c>
    </row>
    <row r="1276" spans="2:7">
      <c r="B1276" s="422"/>
      <c r="C1276" s="422"/>
      <c r="G1276" s="2">
        <f>+G1275+E1276-F1276</f>
        <v>113.1</v>
      </c>
    </row>
    <row r="1277" spans="2:7">
      <c r="B1277" s="422"/>
      <c r="C1277" s="422"/>
      <c r="G1277" s="2">
        <f>+G1276+E1277-F1277</f>
        <v>113.1</v>
      </c>
    </row>
    <row r="1278" spans="2:7">
      <c r="B1278" s="422"/>
      <c r="C1278" s="422"/>
      <c r="G1278" s="2">
        <f>+G1277+E1278-F1278</f>
        <v>113.1</v>
      </c>
    </row>
    <row r="1279" spans="2:7">
      <c r="B1279" s="422"/>
      <c r="C1279" s="422"/>
      <c r="G1279" s="2">
        <f>+G1278+E1279-F1279</f>
        <v>113.1</v>
      </c>
    </row>
    <row r="1280" spans="2:7">
      <c r="B1280" s="422"/>
      <c r="C1280" s="422"/>
      <c r="G1280" s="2">
        <f>+G1279+E1280-F1280</f>
        <v>113.1</v>
      </c>
    </row>
    <row r="1281" spans="2:7">
      <c r="B1281" s="422"/>
      <c r="C1281" s="422"/>
      <c r="G1281" s="2">
        <f>+G1280+E1281-F1281</f>
        <v>113.1</v>
      </c>
    </row>
    <row r="1282" spans="2:7">
      <c r="B1282" s="422"/>
      <c r="C1282" s="422"/>
      <c r="G1282" s="2">
        <f>+G1281+E1282-F1282</f>
        <v>113.1</v>
      </c>
    </row>
    <row r="1283" spans="2:7">
      <c r="B1283" s="422"/>
      <c r="C1283" s="422"/>
      <c r="G1283" s="2">
        <f>+G1282+E1283-F1283</f>
        <v>113.1</v>
      </c>
    </row>
    <row r="1284" spans="2:7">
      <c r="B1284" s="422"/>
      <c r="C1284" s="422"/>
      <c r="G1284" s="2">
        <f>+G1283+E1284-F1284</f>
        <v>113.1</v>
      </c>
    </row>
    <row r="1285" spans="2:7">
      <c r="B1285" s="422"/>
      <c r="C1285" s="422"/>
      <c r="G1285" s="2">
        <f>+G1284+E1285-F1285</f>
        <v>113.1</v>
      </c>
    </row>
    <row r="1286" spans="2:7">
      <c r="B1286" s="422"/>
      <c r="C1286" s="422"/>
      <c r="G1286" s="2">
        <f>+G1285+E1286-F1286</f>
        <v>113.1</v>
      </c>
    </row>
    <row r="1287" spans="2:7">
      <c r="B1287" s="422"/>
      <c r="C1287" s="422"/>
      <c r="G1287" s="2">
        <f>+G1286+E1287-F1287</f>
        <v>113.1</v>
      </c>
    </row>
    <row r="1288" spans="2:7">
      <c r="B1288" s="422"/>
      <c r="C1288" s="422"/>
      <c r="G1288" s="2">
        <f>+G1287+E1288-F1288</f>
        <v>113.1</v>
      </c>
    </row>
    <row r="1289" spans="2:7">
      <c r="B1289" s="422"/>
      <c r="C1289" s="422"/>
      <c r="G1289" s="2">
        <f>+G1288+E1289-F1289</f>
        <v>113.1</v>
      </c>
    </row>
    <row r="1290" spans="2:7">
      <c r="B1290" s="422"/>
      <c r="C1290" s="422"/>
      <c r="G1290" s="2">
        <f>+G1289+E1290-F1290</f>
        <v>113.1</v>
      </c>
    </row>
    <row r="1291" spans="2:7">
      <c r="B1291" s="422"/>
      <c r="C1291" s="422"/>
      <c r="G1291" s="2">
        <f>+G1290+E1291-F1291</f>
        <v>113.1</v>
      </c>
    </row>
    <row r="1292" spans="2:7">
      <c r="B1292" s="422"/>
      <c r="C1292" s="422"/>
      <c r="G1292" s="2">
        <f>+G1291+E1292-F1292</f>
        <v>113.1</v>
      </c>
    </row>
    <row r="1293" spans="2:7">
      <c r="B1293" s="422"/>
      <c r="C1293" s="422"/>
      <c r="G1293" s="2">
        <f>+G1292+E1293-F1293</f>
        <v>113.1</v>
      </c>
    </row>
    <row r="1294" spans="2:7">
      <c r="B1294" s="422"/>
      <c r="C1294" s="422"/>
      <c r="G1294" s="2">
        <f>+G1293+E1294-F1294</f>
        <v>113.1</v>
      </c>
    </row>
    <row r="1295" spans="2:7">
      <c r="B1295" s="422"/>
      <c r="C1295" s="422"/>
      <c r="G1295" s="2">
        <f>+G1294+E1295-F1295</f>
        <v>113.1</v>
      </c>
    </row>
    <row r="1296" spans="2:7">
      <c r="B1296" s="422"/>
      <c r="C1296" s="422"/>
      <c r="G1296" s="2">
        <f>+G1295+E1296-F1296</f>
        <v>113.1</v>
      </c>
    </row>
    <row r="1297" spans="2:7">
      <c r="B1297" s="422"/>
      <c r="C1297" s="422"/>
      <c r="G1297" s="2">
        <f>+G1296+E1297-F1297</f>
        <v>113.1</v>
      </c>
    </row>
    <row r="1298" spans="2:7">
      <c r="B1298" s="422"/>
      <c r="C1298" s="422"/>
      <c r="G1298" s="2">
        <f>+G1297+E1298-F1298</f>
        <v>113.1</v>
      </c>
    </row>
    <row r="1299" spans="2:7">
      <c r="B1299" s="422"/>
      <c r="C1299" s="422"/>
      <c r="G1299" s="2">
        <f>+G1298+E1299-F1299</f>
        <v>113.1</v>
      </c>
    </row>
    <row r="1300" spans="2:7">
      <c r="B1300" s="422"/>
      <c r="C1300" s="422"/>
      <c r="G1300" s="2">
        <f>+G1299+E1300-F1300</f>
        <v>113.1</v>
      </c>
    </row>
    <row r="1301" spans="2:7">
      <c r="B1301" s="422"/>
      <c r="C1301" s="422"/>
      <c r="G1301" s="2">
        <f>+G1300+E1301-F1301</f>
        <v>113.1</v>
      </c>
    </row>
    <row r="1302" spans="2:7">
      <c r="B1302" s="422"/>
      <c r="C1302" s="422"/>
      <c r="G1302" s="2">
        <f>+G1301+E1302-F1302</f>
        <v>113.1</v>
      </c>
    </row>
    <row r="1303" spans="2:7">
      <c r="B1303" s="422"/>
      <c r="C1303" s="422"/>
      <c r="G1303" s="2">
        <f>+G1302+E1303-F1303</f>
        <v>113.1</v>
      </c>
    </row>
    <row r="1304" spans="2:7">
      <c r="B1304" s="422"/>
      <c r="C1304" s="422"/>
      <c r="G1304" s="2">
        <f>+G1303+E1304-F1304</f>
        <v>113.1</v>
      </c>
    </row>
    <row r="1305" spans="2:7">
      <c r="B1305" s="422"/>
      <c r="C1305" s="422"/>
      <c r="G1305" s="2">
        <f>+G1304+E1305-F1305</f>
        <v>113.1</v>
      </c>
    </row>
    <row r="1306" spans="2:7">
      <c r="B1306" s="422"/>
      <c r="C1306" s="422"/>
      <c r="G1306" s="2">
        <f>+G1305+E1306-F1306</f>
        <v>113.1</v>
      </c>
    </row>
    <row r="1307" spans="2:7">
      <c r="B1307" s="422"/>
      <c r="C1307" s="422"/>
      <c r="G1307" s="2">
        <f>+G1306+E1307-F1307</f>
        <v>113.1</v>
      </c>
    </row>
    <row r="1308" spans="2:7">
      <c r="B1308" s="422"/>
      <c r="C1308" s="422"/>
      <c r="G1308" s="2">
        <f>+G1307+E1308-F1308</f>
        <v>113.1</v>
      </c>
    </row>
    <row r="1309" spans="2:7">
      <c r="B1309" s="422"/>
      <c r="C1309" s="422"/>
      <c r="G1309" s="2">
        <f>+G1308+E1309-F1309</f>
        <v>113.1</v>
      </c>
    </row>
    <row r="1310" spans="2:7">
      <c r="B1310" s="422"/>
      <c r="C1310" s="422"/>
      <c r="G1310" s="2">
        <f>+G1309+E1310-F1310</f>
        <v>113.1</v>
      </c>
    </row>
    <row r="1311" spans="2:7">
      <c r="B1311" s="422"/>
      <c r="C1311" s="422"/>
      <c r="G1311" s="2">
        <f>+G1310+E1311-F1311</f>
        <v>113.1</v>
      </c>
    </row>
    <row r="1312" spans="2:7">
      <c r="B1312" s="422"/>
      <c r="C1312" s="422"/>
      <c r="G1312" s="2">
        <f>+G1311+E1312-F1312</f>
        <v>113.1</v>
      </c>
    </row>
    <row r="1313" spans="2:7">
      <c r="B1313" s="422"/>
      <c r="C1313" s="422"/>
      <c r="G1313" s="2">
        <f>+G1312+E1313-F1313</f>
        <v>113.1</v>
      </c>
    </row>
    <row r="1314" spans="2:7">
      <c r="B1314" s="422"/>
      <c r="C1314" s="422"/>
      <c r="G1314" s="2">
        <f>+G1313+E1314-F1314</f>
        <v>113.1</v>
      </c>
    </row>
    <row r="1315" spans="2:7">
      <c r="B1315" s="422"/>
      <c r="C1315" s="422"/>
      <c r="G1315" s="2">
        <f>+G1314+E1315-F1315</f>
        <v>113.1</v>
      </c>
    </row>
    <row r="1316" spans="2:7">
      <c r="B1316" s="422"/>
      <c r="C1316" s="422"/>
      <c r="G1316" s="2">
        <f>+G1315+E1316-F1316</f>
        <v>113.1</v>
      </c>
    </row>
    <row r="1317" spans="2:7">
      <c r="B1317" s="422"/>
      <c r="C1317" s="422"/>
      <c r="G1317" s="2">
        <f>+G1316+E1317-F1317</f>
        <v>113.1</v>
      </c>
    </row>
    <row r="1318" spans="2:7">
      <c r="B1318" s="422"/>
      <c r="C1318" s="422"/>
      <c r="G1318" s="2">
        <f>+G1317+E1318-F1318</f>
        <v>113.1</v>
      </c>
    </row>
    <row r="1319" spans="2:7">
      <c r="B1319" s="422"/>
      <c r="C1319" s="422"/>
      <c r="G1319" s="2">
        <f>+G1318+E1319-F1319</f>
        <v>113.1</v>
      </c>
    </row>
    <row r="1048561" spans="2:3">
      <c r="B1048561" s="422"/>
      <c r="C1048561" s="422"/>
    </row>
    <row r="1048562" spans="2:3">
      <c r="B1048562" s="422"/>
      <c r="C1048562" s="422"/>
    </row>
    <row r="1048563" spans="2:3">
      <c r="B1048563" s="422"/>
      <c r="C1048563" s="422"/>
    </row>
    <row r="1048564" spans="2:3">
      <c r="B1048564" s="422"/>
      <c r="C1048564" s="422"/>
    </row>
    <row r="1048565" spans="2:3">
      <c r="B1048565" s="422"/>
      <c r="C1048565" s="422"/>
    </row>
    <row r="1048566" spans="2:3">
      <c r="B1048566" s="422"/>
      <c r="C1048566" s="422"/>
    </row>
    <row r="1048567" spans="2:3">
      <c r="B1048567" s="422"/>
      <c r="C1048567" s="422"/>
    </row>
    <row r="1048568" spans="2:3">
      <c r="B1048568" s="422"/>
      <c r="C1048568" s="422"/>
    </row>
    <row r="1048569" spans="2:3">
      <c r="B1048569" s="422"/>
      <c r="C1048569" s="422"/>
    </row>
    <row r="1048573" spans="2:3">
      <c r="B1048573" s="422"/>
      <c r="C1048573" s="422"/>
    </row>
  </sheetData>
  <autoFilter ref="A4:G360" xr:uid="{00000000-0009-0000-0000-00000C000000}"/>
  <mergeCells count="16">
    <mergeCell ref="B2:G2"/>
    <mergeCell ref="J636:L636"/>
    <mergeCell ref="I807:K807"/>
    <mergeCell ref="I821:K821"/>
    <mergeCell ref="I828:K828"/>
    <mergeCell ref="J904:L904"/>
    <mergeCell ref="J894:L894"/>
    <mergeCell ref="J899:L899"/>
    <mergeCell ref="O894:Q894"/>
    <mergeCell ref="I855:K855"/>
    <mergeCell ref="O899:Q899"/>
    <mergeCell ref="J928:L928"/>
    <mergeCell ref="J935:L935"/>
    <mergeCell ref="J942:L942"/>
    <mergeCell ref="O928:Q928"/>
    <mergeCell ref="O935:Q935"/>
  </mergeCells>
  <pageMargins left="0" right="0" top="0.75" bottom="0.75" header="0.3" footer="0.3"/>
  <pageSetup paperSize="9" fitToWidth="0" fitToHeight="0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1323"/>
  <sheetViews>
    <sheetView topLeftCell="A975" zoomScaleNormal="100" workbookViewId="0">
      <selection activeCell="E988" sqref="E988"/>
    </sheetView>
  </sheetViews>
  <sheetFormatPr defaultColWidth="11.42578125" defaultRowHeight="15"/>
  <cols>
    <col min="1" max="1" width="11.42578125" style="177"/>
    <col min="2" max="2" width="16.85546875" style="7" customWidth="1"/>
    <col min="3" max="3" width="12.140625" style="7" customWidth="1"/>
    <col min="4" max="4" width="47.140625" bestFit="1" customWidth="1"/>
    <col min="5" max="5" width="11.42578125" style="5"/>
    <col min="6" max="6" width="11.42578125" style="2"/>
    <col min="8" max="8" width="9.85546875" customWidth="1"/>
    <col min="9" max="9" width="12.42578125" customWidth="1"/>
    <col min="10" max="10" width="12.7109375" customWidth="1"/>
    <col min="11" max="11" width="17.28515625" customWidth="1"/>
    <col min="12" max="12" width="17.42578125" customWidth="1"/>
    <col min="13" max="13" width="11.42578125" style="2"/>
  </cols>
  <sheetData>
    <row r="2" spans="1:7">
      <c r="B2" s="440" t="s">
        <v>278</v>
      </c>
      <c r="C2" s="440"/>
      <c r="D2" s="440"/>
      <c r="E2" s="440"/>
      <c r="F2" s="440"/>
      <c r="G2" s="440"/>
    </row>
    <row r="4" spans="1:7" ht="41.25">
      <c r="A4" s="173" t="s">
        <v>1</v>
      </c>
      <c r="B4" s="11" t="s">
        <v>2</v>
      </c>
      <c r="C4" s="11" t="s">
        <v>3</v>
      </c>
      <c r="D4" s="11" t="s">
        <v>4</v>
      </c>
      <c r="E4" s="12" t="s">
        <v>5</v>
      </c>
      <c r="F4" s="12" t="s">
        <v>6</v>
      </c>
      <c r="G4" s="12" t="s">
        <v>7</v>
      </c>
    </row>
    <row r="5" spans="1:7">
      <c r="A5" s="177">
        <v>42736</v>
      </c>
      <c r="B5" s="422" t="s">
        <v>8</v>
      </c>
      <c r="C5" s="422"/>
      <c r="G5" s="2">
        <v>113.1</v>
      </c>
    </row>
    <row r="6" spans="1:7">
      <c r="A6" s="177">
        <v>42762</v>
      </c>
      <c r="B6" s="422">
        <v>12168</v>
      </c>
      <c r="C6" s="422" t="s">
        <v>67</v>
      </c>
      <c r="F6" s="2">
        <v>113.1</v>
      </c>
      <c r="G6" s="2">
        <f t="shared" ref="G6:G69" si="0">+G5+E6-F6</f>
        <v>0</v>
      </c>
    </row>
    <row r="7" spans="1:7">
      <c r="A7" s="177">
        <v>42766</v>
      </c>
      <c r="B7" s="422" t="s">
        <v>10</v>
      </c>
      <c r="C7" s="422" t="s">
        <v>11</v>
      </c>
      <c r="D7" t="s">
        <v>12</v>
      </c>
      <c r="E7" s="2">
        <v>13.5</v>
      </c>
      <c r="G7" s="2">
        <f t="shared" si="0"/>
        <v>13.5</v>
      </c>
    </row>
    <row r="8" spans="1:7">
      <c r="B8" s="422"/>
      <c r="C8" s="422"/>
      <c r="D8" t="s">
        <v>13</v>
      </c>
      <c r="E8" s="2">
        <v>2.8</v>
      </c>
      <c r="G8" s="2">
        <f t="shared" si="0"/>
        <v>16.3</v>
      </c>
    </row>
    <row r="9" spans="1:7">
      <c r="B9" s="422"/>
      <c r="C9" s="422"/>
      <c r="D9" t="s">
        <v>14</v>
      </c>
      <c r="E9" s="2">
        <v>60</v>
      </c>
      <c r="G9" s="2">
        <f t="shared" si="0"/>
        <v>76.3</v>
      </c>
    </row>
    <row r="10" spans="1:7">
      <c r="B10" s="422"/>
      <c r="C10" s="422"/>
      <c r="D10" t="s">
        <v>15</v>
      </c>
      <c r="E10" s="2">
        <v>2</v>
      </c>
      <c r="G10" s="2">
        <f t="shared" si="0"/>
        <v>78.3</v>
      </c>
    </row>
    <row r="11" spans="1:7">
      <c r="A11" s="177">
        <v>42765</v>
      </c>
      <c r="B11" s="422" t="s">
        <v>69</v>
      </c>
      <c r="C11" s="422" t="s">
        <v>11</v>
      </c>
      <c r="D11" t="s">
        <v>14</v>
      </c>
      <c r="E11" s="2"/>
      <c r="F11" s="2">
        <v>60</v>
      </c>
      <c r="G11" s="2">
        <f t="shared" si="0"/>
        <v>18.299999999999997</v>
      </c>
    </row>
    <row r="12" spans="1:7">
      <c r="A12" s="177">
        <v>42765</v>
      </c>
      <c r="B12" s="422" t="s">
        <v>69</v>
      </c>
      <c r="C12" s="422" t="s">
        <v>11</v>
      </c>
      <c r="D12" t="s">
        <v>15</v>
      </c>
      <c r="E12" s="2"/>
      <c r="F12" s="2">
        <v>2</v>
      </c>
      <c r="G12" s="2">
        <f t="shared" si="0"/>
        <v>16.299999999999997</v>
      </c>
    </row>
    <row r="13" spans="1:7">
      <c r="A13" s="177">
        <v>42786</v>
      </c>
      <c r="B13" s="422">
        <v>12295</v>
      </c>
      <c r="C13" s="422" t="s">
        <v>11</v>
      </c>
      <c r="D13" t="s">
        <v>12</v>
      </c>
      <c r="E13" s="2"/>
      <c r="F13" s="2">
        <v>13.5</v>
      </c>
      <c r="G13" s="2">
        <f t="shared" si="0"/>
        <v>2.7999999999999972</v>
      </c>
    </row>
    <row r="14" spans="1:7">
      <c r="A14" s="177">
        <v>42786</v>
      </c>
      <c r="B14" s="422">
        <v>12295</v>
      </c>
      <c r="C14" s="422" t="s">
        <v>11</v>
      </c>
      <c r="D14" t="s">
        <v>13</v>
      </c>
      <c r="E14" s="2"/>
      <c r="F14" s="2">
        <v>2.8</v>
      </c>
      <c r="G14" s="2">
        <f t="shared" si="0"/>
        <v>0</v>
      </c>
    </row>
    <row r="15" spans="1:7">
      <c r="A15" s="177">
        <v>42794</v>
      </c>
      <c r="B15" s="422" t="s">
        <v>10</v>
      </c>
      <c r="C15" s="422" t="s">
        <v>17</v>
      </c>
      <c r="D15" t="s">
        <v>12</v>
      </c>
      <c r="E15" s="2">
        <v>13</v>
      </c>
      <c r="G15" s="2">
        <f t="shared" si="0"/>
        <v>13</v>
      </c>
    </row>
    <row r="16" spans="1:7">
      <c r="B16" s="422"/>
      <c r="C16" s="422"/>
      <c r="D16" t="s">
        <v>13</v>
      </c>
      <c r="E16" s="2">
        <v>2</v>
      </c>
      <c r="G16" s="2">
        <f t="shared" si="0"/>
        <v>15</v>
      </c>
    </row>
    <row r="17" spans="1:7">
      <c r="B17" s="422"/>
      <c r="C17" s="422"/>
      <c r="D17" t="s">
        <v>14</v>
      </c>
      <c r="E17" s="2">
        <v>56</v>
      </c>
      <c r="G17" s="2">
        <f t="shared" si="0"/>
        <v>71</v>
      </c>
    </row>
    <row r="18" spans="1:7">
      <c r="B18" s="422"/>
      <c r="C18" s="422"/>
      <c r="D18" t="s">
        <v>15</v>
      </c>
      <c r="E18" s="2">
        <v>2</v>
      </c>
      <c r="G18" s="2">
        <f t="shared" si="0"/>
        <v>73</v>
      </c>
    </row>
    <row r="19" spans="1:7">
      <c r="A19" s="177">
        <v>42794</v>
      </c>
      <c r="B19" s="422" t="s">
        <v>69</v>
      </c>
      <c r="C19" s="422" t="s">
        <v>17</v>
      </c>
      <c r="D19" t="s">
        <v>14</v>
      </c>
      <c r="E19" s="2"/>
      <c r="F19" s="2">
        <v>56</v>
      </c>
      <c r="G19" s="2">
        <f t="shared" si="0"/>
        <v>17</v>
      </c>
    </row>
    <row r="20" spans="1:7">
      <c r="A20" s="177">
        <v>42794</v>
      </c>
      <c r="B20" s="422" t="s">
        <v>69</v>
      </c>
      <c r="C20" s="422" t="s">
        <v>17</v>
      </c>
      <c r="D20" t="s">
        <v>15</v>
      </c>
      <c r="E20" s="2"/>
      <c r="F20" s="2">
        <v>2</v>
      </c>
      <c r="G20" s="2">
        <f t="shared" si="0"/>
        <v>15</v>
      </c>
    </row>
    <row r="21" spans="1:7">
      <c r="A21" s="177">
        <v>42821</v>
      </c>
      <c r="B21" s="422">
        <v>12551</v>
      </c>
      <c r="C21" s="422" t="s">
        <v>17</v>
      </c>
      <c r="D21" t="s">
        <v>12</v>
      </c>
      <c r="E21" s="2"/>
      <c r="F21" s="2">
        <v>13</v>
      </c>
      <c r="G21" s="2">
        <f t="shared" si="0"/>
        <v>2</v>
      </c>
    </row>
    <row r="22" spans="1:7">
      <c r="A22" s="177">
        <v>42793</v>
      </c>
      <c r="B22" s="422">
        <v>12551</v>
      </c>
      <c r="C22" s="422" t="s">
        <v>17</v>
      </c>
      <c r="D22" t="s">
        <v>13</v>
      </c>
      <c r="E22" s="2"/>
      <c r="F22" s="2">
        <v>2</v>
      </c>
      <c r="G22" s="2">
        <f t="shared" si="0"/>
        <v>0</v>
      </c>
    </row>
    <row r="23" spans="1:7">
      <c r="A23" s="177">
        <v>42825</v>
      </c>
      <c r="B23" s="422" t="s">
        <v>10</v>
      </c>
      <c r="C23" s="422" t="s">
        <v>18</v>
      </c>
      <c r="D23" t="s">
        <v>12</v>
      </c>
      <c r="E23" s="2">
        <v>12</v>
      </c>
      <c r="G23" s="2">
        <f t="shared" si="0"/>
        <v>12</v>
      </c>
    </row>
    <row r="24" spans="1:7">
      <c r="B24" s="422"/>
      <c r="C24" s="422"/>
      <c r="D24" t="s">
        <v>13</v>
      </c>
      <c r="E24" s="2">
        <v>2</v>
      </c>
      <c r="G24" s="2">
        <f t="shared" si="0"/>
        <v>14</v>
      </c>
    </row>
    <row r="25" spans="1:7">
      <c r="B25" s="422"/>
      <c r="C25" s="422"/>
      <c r="D25" t="s">
        <v>14</v>
      </c>
      <c r="E25" s="2">
        <v>60</v>
      </c>
      <c r="G25" s="2">
        <f t="shared" si="0"/>
        <v>74</v>
      </c>
    </row>
    <row r="26" spans="1:7">
      <c r="B26" s="422"/>
      <c r="C26" s="422"/>
      <c r="D26" t="s">
        <v>15</v>
      </c>
      <c r="E26" s="2">
        <v>2</v>
      </c>
      <c r="G26" s="2">
        <f t="shared" si="0"/>
        <v>76</v>
      </c>
    </row>
    <row r="27" spans="1:7">
      <c r="A27" s="177">
        <v>42824</v>
      </c>
      <c r="B27" s="422" t="s">
        <v>69</v>
      </c>
      <c r="C27" s="422" t="s">
        <v>18</v>
      </c>
      <c r="D27" t="s">
        <v>14</v>
      </c>
      <c r="E27" s="2"/>
      <c r="F27" s="2">
        <v>60</v>
      </c>
      <c r="G27" s="2">
        <f t="shared" si="0"/>
        <v>16</v>
      </c>
    </row>
    <row r="28" spans="1:7">
      <c r="A28" s="177">
        <v>42824</v>
      </c>
      <c r="B28" s="422" t="s">
        <v>69</v>
      </c>
      <c r="C28" s="422" t="s">
        <v>18</v>
      </c>
      <c r="D28" t="s">
        <v>15</v>
      </c>
      <c r="E28" s="2"/>
      <c r="F28" s="2">
        <v>2</v>
      </c>
      <c r="G28" s="2">
        <f t="shared" si="0"/>
        <v>14</v>
      </c>
    </row>
    <row r="29" spans="1:7">
      <c r="A29" s="177">
        <v>42864</v>
      </c>
      <c r="B29" s="422">
        <v>12738</v>
      </c>
      <c r="C29" s="422" t="s">
        <v>18</v>
      </c>
      <c r="D29" t="s">
        <v>12</v>
      </c>
      <c r="E29" s="2"/>
      <c r="F29" s="2">
        <v>12</v>
      </c>
      <c r="G29" s="2">
        <f t="shared" si="0"/>
        <v>2</v>
      </c>
    </row>
    <row r="30" spans="1:7">
      <c r="A30" s="177">
        <v>42864</v>
      </c>
      <c r="B30" s="422">
        <v>12738</v>
      </c>
      <c r="C30" s="422" t="s">
        <v>18</v>
      </c>
      <c r="D30" t="s">
        <v>13</v>
      </c>
      <c r="E30" s="2"/>
      <c r="F30" s="2">
        <v>2</v>
      </c>
      <c r="G30" s="2">
        <f t="shared" si="0"/>
        <v>0</v>
      </c>
    </row>
    <row r="31" spans="1:7">
      <c r="A31" s="177">
        <v>42855</v>
      </c>
      <c r="B31" s="422" t="s">
        <v>10</v>
      </c>
      <c r="C31" s="422" t="s">
        <v>19</v>
      </c>
      <c r="D31" t="s">
        <v>12</v>
      </c>
      <c r="E31" s="2">
        <v>13</v>
      </c>
      <c r="G31" s="2">
        <f t="shared" si="0"/>
        <v>13</v>
      </c>
    </row>
    <row r="32" spans="1:7">
      <c r="B32" s="422"/>
      <c r="C32" s="422"/>
      <c r="D32" t="s">
        <v>13</v>
      </c>
      <c r="E32" s="2">
        <v>2</v>
      </c>
      <c r="G32" s="2">
        <f t="shared" si="0"/>
        <v>15</v>
      </c>
    </row>
    <row r="33" spans="1:7">
      <c r="B33" s="422"/>
      <c r="C33" s="422"/>
      <c r="D33" t="s">
        <v>14</v>
      </c>
      <c r="E33" s="2">
        <v>60</v>
      </c>
      <c r="G33" s="2">
        <f t="shared" si="0"/>
        <v>75</v>
      </c>
    </row>
    <row r="34" spans="1:7">
      <c r="B34" s="422"/>
      <c r="C34" s="422"/>
      <c r="D34" t="s">
        <v>15</v>
      </c>
      <c r="E34" s="2">
        <v>2</v>
      </c>
      <c r="G34" s="2">
        <f t="shared" si="0"/>
        <v>77</v>
      </c>
    </row>
    <row r="35" spans="1:7">
      <c r="A35" s="177">
        <v>42854</v>
      </c>
      <c r="B35" s="422" t="s">
        <v>69</v>
      </c>
      <c r="C35" s="422" t="s">
        <v>19</v>
      </c>
      <c r="D35" t="s">
        <v>14</v>
      </c>
      <c r="E35" s="2"/>
      <c r="F35" s="2">
        <v>60</v>
      </c>
      <c r="G35" s="2">
        <f t="shared" si="0"/>
        <v>17</v>
      </c>
    </row>
    <row r="36" spans="1:7">
      <c r="A36" s="177">
        <v>42854</v>
      </c>
      <c r="B36" s="422" t="s">
        <v>69</v>
      </c>
      <c r="C36" s="422" t="s">
        <v>19</v>
      </c>
      <c r="D36" t="s">
        <v>15</v>
      </c>
      <c r="E36" s="2"/>
      <c r="F36" s="2">
        <v>2</v>
      </c>
      <c r="G36" s="2">
        <f t="shared" si="0"/>
        <v>15</v>
      </c>
    </row>
    <row r="37" spans="1:7">
      <c r="A37" s="177">
        <v>42887</v>
      </c>
      <c r="B37" s="422">
        <v>13022</v>
      </c>
      <c r="C37" s="422" t="s">
        <v>19</v>
      </c>
      <c r="D37" t="s">
        <v>12</v>
      </c>
      <c r="E37" s="2"/>
      <c r="F37" s="2">
        <v>13</v>
      </c>
      <c r="G37" s="2">
        <f t="shared" si="0"/>
        <v>2</v>
      </c>
    </row>
    <row r="38" spans="1:7">
      <c r="A38" s="177">
        <v>42887</v>
      </c>
      <c r="B38" s="422">
        <v>13022</v>
      </c>
      <c r="C38" s="422" t="s">
        <v>19</v>
      </c>
      <c r="D38" t="s">
        <v>13</v>
      </c>
      <c r="E38" s="2"/>
      <c r="F38" s="2">
        <v>2</v>
      </c>
      <c r="G38" s="2">
        <f t="shared" si="0"/>
        <v>0</v>
      </c>
    </row>
    <row r="39" spans="1:7">
      <c r="A39" s="177">
        <v>42886</v>
      </c>
      <c r="B39" s="422" t="s">
        <v>10</v>
      </c>
      <c r="C39" s="422" t="s">
        <v>20</v>
      </c>
      <c r="D39" t="s">
        <v>12</v>
      </c>
      <c r="E39" s="2">
        <v>13</v>
      </c>
      <c r="G39" s="2">
        <f t="shared" si="0"/>
        <v>13</v>
      </c>
    </row>
    <row r="40" spans="1:7">
      <c r="B40" s="422"/>
      <c r="C40" s="422"/>
      <c r="D40" t="s">
        <v>13</v>
      </c>
      <c r="E40" s="2">
        <v>2</v>
      </c>
      <c r="G40" s="2">
        <f t="shared" si="0"/>
        <v>15</v>
      </c>
    </row>
    <row r="41" spans="1:7">
      <c r="B41" s="422"/>
      <c r="C41" s="422"/>
      <c r="D41" t="s">
        <v>14</v>
      </c>
      <c r="E41" s="2">
        <v>60</v>
      </c>
      <c r="G41" s="2">
        <f t="shared" si="0"/>
        <v>75</v>
      </c>
    </row>
    <row r="42" spans="1:7">
      <c r="B42" s="422"/>
      <c r="C42" s="422"/>
      <c r="D42" t="s">
        <v>15</v>
      </c>
      <c r="E42" s="2">
        <v>2</v>
      </c>
      <c r="G42" s="2">
        <f t="shared" si="0"/>
        <v>77</v>
      </c>
    </row>
    <row r="43" spans="1:7">
      <c r="A43" s="177">
        <v>42885</v>
      </c>
      <c r="B43" s="422" t="s">
        <v>69</v>
      </c>
      <c r="C43" s="422" t="s">
        <v>20</v>
      </c>
      <c r="D43" t="s">
        <v>14</v>
      </c>
      <c r="E43" s="2"/>
      <c r="F43" s="2">
        <v>60</v>
      </c>
      <c r="G43" s="2">
        <f t="shared" si="0"/>
        <v>17</v>
      </c>
    </row>
    <row r="44" spans="1:7">
      <c r="A44" s="177">
        <v>42885</v>
      </c>
      <c r="B44" s="422" t="s">
        <v>69</v>
      </c>
      <c r="C44" s="422" t="s">
        <v>20</v>
      </c>
      <c r="D44" t="s">
        <v>15</v>
      </c>
      <c r="E44" s="2"/>
      <c r="F44" s="2">
        <v>2</v>
      </c>
      <c r="G44" s="2">
        <f t="shared" si="0"/>
        <v>15</v>
      </c>
    </row>
    <row r="45" spans="1:7">
      <c r="A45" s="177">
        <v>42949</v>
      </c>
      <c r="B45" s="422">
        <v>13347</v>
      </c>
      <c r="C45" s="422" t="s">
        <v>20</v>
      </c>
      <c r="D45" t="s">
        <v>12</v>
      </c>
      <c r="E45" s="2"/>
      <c r="F45" s="2">
        <v>13</v>
      </c>
      <c r="G45" s="2">
        <f t="shared" si="0"/>
        <v>2</v>
      </c>
    </row>
    <row r="46" spans="1:7">
      <c r="A46" s="177">
        <v>42949</v>
      </c>
      <c r="B46" s="422">
        <v>13347</v>
      </c>
      <c r="C46" s="422" t="s">
        <v>20</v>
      </c>
      <c r="D46" t="s">
        <v>13</v>
      </c>
      <c r="E46" s="2"/>
      <c r="F46" s="2">
        <v>2</v>
      </c>
      <c r="G46" s="2">
        <f t="shared" si="0"/>
        <v>0</v>
      </c>
    </row>
    <row r="47" spans="1:7">
      <c r="A47" s="177">
        <v>42916</v>
      </c>
      <c r="B47" s="422" t="s">
        <v>10</v>
      </c>
      <c r="C47" s="422" t="s">
        <v>21</v>
      </c>
      <c r="D47" t="s">
        <v>12</v>
      </c>
      <c r="E47" s="2">
        <v>12.5</v>
      </c>
      <c r="G47" s="2">
        <f t="shared" si="0"/>
        <v>12.5</v>
      </c>
    </row>
    <row r="48" spans="1:7">
      <c r="B48" s="422"/>
      <c r="C48" s="422"/>
      <c r="D48" t="s">
        <v>13</v>
      </c>
      <c r="E48" s="2">
        <v>2</v>
      </c>
      <c r="G48" s="2">
        <f t="shared" si="0"/>
        <v>14.5</v>
      </c>
    </row>
    <row r="49" spans="1:7">
      <c r="B49" s="422"/>
      <c r="C49" s="422"/>
      <c r="D49" t="s">
        <v>14</v>
      </c>
      <c r="E49" s="2">
        <v>60</v>
      </c>
      <c r="G49" s="2">
        <f t="shared" si="0"/>
        <v>74.5</v>
      </c>
    </row>
    <row r="50" spans="1:7">
      <c r="B50" s="422"/>
      <c r="C50" s="422"/>
      <c r="D50" t="s">
        <v>15</v>
      </c>
      <c r="E50" s="2">
        <v>2</v>
      </c>
      <c r="G50" s="2">
        <f t="shared" si="0"/>
        <v>76.5</v>
      </c>
    </row>
    <row r="51" spans="1:7">
      <c r="A51" s="177">
        <v>42916</v>
      </c>
      <c r="B51" s="422" t="s">
        <v>69</v>
      </c>
      <c r="C51" s="422" t="s">
        <v>21</v>
      </c>
      <c r="D51" t="s">
        <v>14</v>
      </c>
      <c r="E51" s="2"/>
      <c r="F51" s="2">
        <v>60</v>
      </c>
      <c r="G51" s="2">
        <f t="shared" si="0"/>
        <v>16.5</v>
      </c>
    </row>
    <row r="52" spans="1:7">
      <c r="A52" s="177">
        <v>42916</v>
      </c>
      <c r="B52" s="422" t="s">
        <v>69</v>
      </c>
      <c r="C52" s="422" t="s">
        <v>21</v>
      </c>
      <c r="D52" t="s">
        <v>15</v>
      </c>
      <c r="E52" s="2"/>
      <c r="F52" s="2">
        <v>2</v>
      </c>
      <c r="G52" s="2">
        <f t="shared" si="0"/>
        <v>14.5</v>
      </c>
    </row>
    <row r="53" spans="1:7">
      <c r="A53" s="177">
        <v>42949</v>
      </c>
      <c r="B53" s="422">
        <v>13347</v>
      </c>
      <c r="C53" s="422" t="s">
        <v>21</v>
      </c>
      <c r="D53" t="s">
        <v>12</v>
      </c>
      <c r="E53" s="2"/>
      <c r="F53" s="2">
        <v>12.5</v>
      </c>
      <c r="G53" s="2">
        <f t="shared" si="0"/>
        <v>2</v>
      </c>
    </row>
    <row r="54" spans="1:7">
      <c r="A54" s="177">
        <v>42949</v>
      </c>
      <c r="B54" s="422">
        <v>13347</v>
      </c>
      <c r="C54" s="422" t="s">
        <v>21</v>
      </c>
      <c r="D54" t="s">
        <v>13</v>
      </c>
      <c r="E54" s="2"/>
      <c r="F54" s="2">
        <v>2</v>
      </c>
      <c r="G54" s="2">
        <f t="shared" si="0"/>
        <v>0</v>
      </c>
    </row>
    <row r="55" spans="1:7">
      <c r="A55" s="177">
        <v>42947</v>
      </c>
      <c r="B55" s="422" t="s">
        <v>10</v>
      </c>
      <c r="C55" s="422" t="s">
        <v>22</v>
      </c>
      <c r="D55" t="s">
        <v>12</v>
      </c>
      <c r="E55" s="2">
        <v>109.1</v>
      </c>
      <c r="G55" s="2">
        <f t="shared" si="0"/>
        <v>109.1</v>
      </c>
    </row>
    <row r="56" spans="1:7">
      <c r="B56" s="422"/>
      <c r="C56" s="422"/>
      <c r="D56" t="s">
        <v>13</v>
      </c>
      <c r="E56" s="2">
        <v>2</v>
      </c>
      <c r="G56" s="2">
        <f t="shared" si="0"/>
        <v>111.1</v>
      </c>
    </row>
    <row r="57" spans="1:7">
      <c r="B57" s="422"/>
      <c r="C57" s="422"/>
      <c r="D57" t="s">
        <v>14</v>
      </c>
      <c r="E57" s="2">
        <v>60</v>
      </c>
      <c r="G57" s="2">
        <f t="shared" si="0"/>
        <v>171.1</v>
      </c>
    </row>
    <row r="58" spans="1:7">
      <c r="B58" s="422"/>
      <c r="C58" s="422"/>
      <c r="D58" t="s">
        <v>15</v>
      </c>
      <c r="E58" s="2">
        <v>2</v>
      </c>
      <c r="G58" s="2">
        <f t="shared" si="0"/>
        <v>173.1</v>
      </c>
    </row>
    <row r="59" spans="1:7">
      <c r="A59" s="177">
        <v>42947</v>
      </c>
      <c r="B59" s="422" t="s">
        <v>69</v>
      </c>
      <c r="C59" s="422" t="s">
        <v>22</v>
      </c>
      <c r="D59" t="s">
        <v>14</v>
      </c>
      <c r="E59" s="2"/>
      <c r="F59" s="2">
        <v>60</v>
      </c>
      <c r="G59" s="2">
        <f t="shared" si="0"/>
        <v>113.1</v>
      </c>
    </row>
    <row r="60" spans="1:7">
      <c r="A60" s="177">
        <v>42947</v>
      </c>
      <c r="B60" s="422" t="s">
        <v>69</v>
      </c>
      <c r="C60" s="422" t="s">
        <v>22</v>
      </c>
      <c r="D60" t="s">
        <v>15</v>
      </c>
      <c r="E60" s="2"/>
      <c r="F60" s="2">
        <v>2</v>
      </c>
      <c r="G60" s="2">
        <f t="shared" si="0"/>
        <v>111.1</v>
      </c>
    </row>
    <row r="61" spans="1:7">
      <c r="A61" s="177">
        <v>43003</v>
      </c>
      <c r="B61" s="422">
        <v>13676</v>
      </c>
      <c r="C61" s="422" t="s">
        <v>22</v>
      </c>
      <c r="D61" t="s">
        <v>12</v>
      </c>
      <c r="E61" s="2"/>
      <c r="F61" s="2">
        <v>109.1</v>
      </c>
      <c r="G61" s="2">
        <f t="shared" si="0"/>
        <v>2</v>
      </c>
    </row>
    <row r="62" spans="1:7">
      <c r="A62" s="177">
        <v>43003</v>
      </c>
      <c r="B62" s="422">
        <v>13676</v>
      </c>
      <c r="C62" s="422" t="s">
        <v>22</v>
      </c>
      <c r="D62" t="s">
        <v>13</v>
      </c>
      <c r="E62" s="2"/>
      <c r="F62" s="2">
        <v>2</v>
      </c>
      <c r="G62" s="2">
        <f t="shared" si="0"/>
        <v>0</v>
      </c>
    </row>
    <row r="63" spans="1:7">
      <c r="A63" s="177">
        <v>42978</v>
      </c>
      <c r="B63" s="422" t="s">
        <v>10</v>
      </c>
      <c r="C63" s="422" t="s">
        <v>23</v>
      </c>
      <c r="D63" t="s">
        <v>12</v>
      </c>
      <c r="E63" s="2">
        <v>109.1</v>
      </c>
      <c r="G63" s="2">
        <f t="shared" si="0"/>
        <v>109.1</v>
      </c>
    </row>
    <row r="64" spans="1:7">
      <c r="B64" s="422"/>
      <c r="C64" s="422"/>
      <c r="D64" t="s">
        <v>13</v>
      </c>
      <c r="E64" s="2">
        <v>2</v>
      </c>
      <c r="G64" s="2">
        <f t="shared" si="0"/>
        <v>111.1</v>
      </c>
    </row>
    <row r="65" spans="1:7">
      <c r="B65" s="422"/>
      <c r="C65" s="422"/>
      <c r="D65" t="s">
        <v>14</v>
      </c>
      <c r="E65" s="2">
        <v>60</v>
      </c>
      <c r="G65" s="2">
        <f t="shared" si="0"/>
        <v>171.1</v>
      </c>
    </row>
    <row r="66" spans="1:7">
      <c r="B66" s="422"/>
      <c r="C66" s="422"/>
      <c r="D66" t="s">
        <v>15</v>
      </c>
      <c r="E66" s="2">
        <v>2</v>
      </c>
      <c r="G66" s="2">
        <f t="shared" si="0"/>
        <v>173.1</v>
      </c>
    </row>
    <row r="67" spans="1:7">
      <c r="A67" s="177">
        <v>42978</v>
      </c>
      <c r="B67" s="422" t="s">
        <v>69</v>
      </c>
      <c r="C67" s="422" t="s">
        <v>23</v>
      </c>
      <c r="D67" t="s">
        <v>14</v>
      </c>
      <c r="E67" s="2"/>
      <c r="F67" s="2">
        <v>60</v>
      </c>
      <c r="G67" s="2">
        <f t="shared" si="0"/>
        <v>113.1</v>
      </c>
    </row>
    <row r="68" spans="1:7">
      <c r="A68" s="177">
        <v>42978</v>
      </c>
      <c r="B68" s="422" t="s">
        <v>69</v>
      </c>
      <c r="C68" s="422" t="s">
        <v>23</v>
      </c>
      <c r="D68" t="s">
        <v>15</v>
      </c>
      <c r="E68" s="2"/>
      <c r="F68" s="2">
        <v>2</v>
      </c>
      <c r="G68" s="2">
        <f t="shared" si="0"/>
        <v>111.1</v>
      </c>
    </row>
    <row r="69" spans="1:7">
      <c r="A69" s="177">
        <v>43003</v>
      </c>
      <c r="B69" s="422">
        <v>13676</v>
      </c>
      <c r="C69" s="422" t="s">
        <v>23</v>
      </c>
      <c r="D69" t="s">
        <v>12</v>
      </c>
      <c r="E69" s="2"/>
      <c r="F69" s="2">
        <v>109.1</v>
      </c>
      <c r="G69" s="2">
        <f t="shared" si="0"/>
        <v>2</v>
      </c>
    </row>
    <row r="70" spans="1:7">
      <c r="A70" s="177">
        <v>43003</v>
      </c>
      <c r="B70" s="422">
        <v>13676</v>
      </c>
      <c r="C70" s="422" t="s">
        <v>23</v>
      </c>
      <c r="D70" t="s">
        <v>13</v>
      </c>
      <c r="E70" s="2"/>
      <c r="F70" s="2">
        <v>2</v>
      </c>
      <c r="G70" s="2">
        <f t="shared" ref="G70:G133" si="1">+G69+E70-F70</f>
        <v>0</v>
      </c>
    </row>
    <row r="71" spans="1:7">
      <c r="A71" s="177">
        <v>43008</v>
      </c>
      <c r="B71" s="422" t="s">
        <v>10</v>
      </c>
      <c r="C71" s="422" t="s">
        <v>24</v>
      </c>
      <c r="D71" t="s">
        <v>12</v>
      </c>
      <c r="E71" s="2">
        <v>117</v>
      </c>
      <c r="G71" s="2">
        <f t="shared" si="1"/>
        <v>117</v>
      </c>
    </row>
    <row r="72" spans="1:7">
      <c r="B72" s="422"/>
      <c r="C72" s="422"/>
      <c r="D72" t="s">
        <v>13</v>
      </c>
      <c r="E72" s="2">
        <v>2</v>
      </c>
      <c r="G72" s="2">
        <f t="shared" si="1"/>
        <v>119</v>
      </c>
    </row>
    <row r="73" spans="1:7">
      <c r="B73" s="422"/>
      <c r="C73" s="422"/>
      <c r="D73" t="s">
        <v>14</v>
      </c>
      <c r="E73" s="2">
        <v>60</v>
      </c>
      <c r="G73" s="2">
        <f t="shared" si="1"/>
        <v>179</v>
      </c>
    </row>
    <row r="74" spans="1:7">
      <c r="B74" s="422"/>
      <c r="C74" s="422"/>
      <c r="D74" t="s">
        <v>15</v>
      </c>
      <c r="E74" s="2">
        <v>2</v>
      </c>
      <c r="G74" s="2">
        <f t="shared" si="1"/>
        <v>181</v>
      </c>
    </row>
    <row r="75" spans="1:7">
      <c r="A75" s="177">
        <v>43008</v>
      </c>
      <c r="B75" s="422" t="s">
        <v>69</v>
      </c>
      <c r="C75" s="422" t="s">
        <v>24</v>
      </c>
      <c r="D75" t="s">
        <v>14</v>
      </c>
      <c r="E75" s="2"/>
      <c r="F75" s="2">
        <v>60</v>
      </c>
      <c r="G75" s="2">
        <f t="shared" si="1"/>
        <v>121</v>
      </c>
    </row>
    <row r="76" spans="1:7">
      <c r="A76" s="177">
        <v>43008</v>
      </c>
      <c r="B76" s="422" t="s">
        <v>69</v>
      </c>
      <c r="C76" s="422" t="s">
        <v>24</v>
      </c>
      <c r="D76" t="s">
        <v>15</v>
      </c>
      <c r="E76" s="2"/>
      <c r="F76" s="2">
        <v>2</v>
      </c>
      <c r="G76" s="2">
        <f t="shared" si="1"/>
        <v>119</v>
      </c>
    </row>
    <row r="77" spans="1:7">
      <c r="A77" s="177">
        <v>43042</v>
      </c>
      <c r="B77" s="422">
        <v>13920</v>
      </c>
      <c r="C77" s="422" t="s">
        <v>24</v>
      </c>
      <c r="D77" t="s">
        <v>12</v>
      </c>
      <c r="E77" s="2"/>
      <c r="F77" s="2">
        <v>117</v>
      </c>
      <c r="G77" s="2">
        <f t="shared" si="1"/>
        <v>2</v>
      </c>
    </row>
    <row r="78" spans="1:7">
      <c r="A78" s="177">
        <v>43042</v>
      </c>
      <c r="B78" s="422">
        <v>13920</v>
      </c>
      <c r="C78" s="422" t="s">
        <v>24</v>
      </c>
      <c r="D78" t="s">
        <v>13</v>
      </c>
      <c r="E78" s="2"/>
      <c r="F78" s="2">
        <v>2</v>
      </c>
      <c r="G78" s="2">
        <f t="shared" si="1"/>
        <v>0</v>
      </c>
    </row>
    <row r="79" spans="1:7">
      <c r="A79" s="177">
        <v>43039</v>
      </c>
      <c r="B79" s="422" t="s">
        <v>10</v>
      </c>
      <c r="C79" s="422" t="s">
        <v>25</v>
      </c>
      <c r="D79" t="s">
        <v>12</v>
      </c>
      <c r="E79" s="2">
        <v>116.4</v>
      </c>
      <c r="G79" s="2">
        <f t="shared" si="1"/>
        <v>116.4</v>
      </c>
    </row>
    <row r="80" spans="1:7">
      <c r="B80" s="422"/>
      <c r="C80" s="422"/>
      <c r="D80" t="s">
        <v>13</v>
      </c>
      <c r="E80" s="2">
        <v>2</v>
      </c>
      <c r="G80" s="2">
        <f t="shared" si="1"/>
        <v>118.4</v>
      </c>
    </row>
    <row r="81" spans="1:7">
      <c r="B81" s="422"/>
      <c r="C81" s="422"/>
      <c r="D81" t="s">
        <v>14</v>
      </c>
      <c r="E81" s="2">
        <v>60</v>
      </c>
      <c r="G81" s="2">
        <f t="shared" si="1"/>
        <v>178.4</v>
      </c>
    </row>
    <row r="82" spans="1:7">
      <c r="B82" s="422"/>
      <c r="C82" s="422"/>
      <c r="D82" t="s">
        <v>15</v>
      </c>
      <c r="E82" s="2">
        <v>2</v>
      </c>
      <c r="G82" s="2">
        <f t="shared" si="1"/>
        <v>180.4</v>
      </c>
    </row>
    <row r="83" spans="1:7">
      <c r="A83" s="177">
        <v>43039</v>
      </c>
      <c r="B83" s="422" t="s">
        <v>69</v>
      </c>
      <c r="C83" s="422" t="s">
        <v>25</v>
      </c>
      <c r="D83" t="s">
        <v>14</v>
      </c>
      <c r="E83" s="2"/>
      <c r="F83" s="2">
        <v>56</v>
      </c>
      <c r="G83" s="2">
        <f t="shared" si="1"/>
        <v>124.4</v>
      </c>
    </row>
    <row r="84" spans="1:7">
      <c r="A84" s="177">
        <v>43042</v>
      </c>
      <c r="B84" s="422">
        <v>13920</v>
      </c>
      <c r="C84" s="422" t="s">
        <v>25</v>
      </c>
      <c r="D84" t="s">
        <v>14</v>
      </c>
      <c r="E84" s="2"/>
      <c r="F84" s="2">
        <v>4</v>
      </c>
      <c r="G84" s="2">
        <f t="shared" si="1"/>
        <v>120.4</v>
      </c>
    </row>
    <row r="85" spans="1:7">
      <c r="A85" s="177">
        <v>43042</v>
      </c>
      <c r="B85" s="422">
        <v>13920</v>
      </c>
      <c r="C85" s="422" t="s">
        <v>25</v>
      </c>
      <c r="D85" t="s">
        <v>15</v>
      </c>
      <c r="E85" s="2"/>
      <c r="F85" s="2">
        <v>2</v>
      </c>
      <c r="G85" s="2">
        <f t="shared" si="1"/>
        <v>118.4</v>
      </c>
    </row>
    <row r="86" spans="1:7">
      <c r="A86" s="177">
        <v>43068</v>
      </c>
      <c r="B86" s="422">
        <v>14194</v>
      </c>
      <c r="C86" s="422" t="s">
        <v>25</v>
      </c>
      <c r="D86" t="s">
        <v>12</v>
      </c>
      <c r="E86" s="2"/>
      <c r="F86" s="2">
        <v>116.4</v>
      </c>
      <c r="G86" s="2">
        <f t="shared" si="1"/>
        <v>2</v>
      </c>
    </row>
    <row r="87" spans="1:7">
      <c r="A87" s="177">
        <v>43068</v>
      </c>
      <c r="B87" s="422">
        <v>14194</v>
      </c>
      <c r="C87" s="422" t="s">
        <v>25</v>
      </c>
      <c r="D87" t="s">
        <v>13</v>
      </c>
      <c r="E87" s="2"/>
      <c r="F87" s="2">
        <v>2</v>
      </c>
      <c r="G87" s="2">
        <f t="shared" si="1"/>
        <v>0</v>
      </c>
    </row>
    <row r="88" spans="1:7">
      <c r="A88" s="177">
        <v>43069</v>
      </c>
      <c r="B88" s="422" t="s">
        <v>10</v>
      </c>
      <c r="C88" s="422" t="s">
        <v>26</v>
      </c>
      <c r="D88" t="s">
        <v>12</v>
      </c>
      <c r="E88" s="2">
        <v>124.3</v>
      </c>
      <c r="G88" s="2">
        <f t="shared" si="1"/>
        <v>124.3</v>
      </c>
    </row>
    <row r="89" spans="1:7">
      <c r="B89" s="422"/>
      <c r="C89" s="422"/>
      <c r="D89" t="s">
        <v>13</v>
      </c>
      <c r="E89" s="2">
        <v>2</v>
      </c>
      <c r="G89" s="2">
        <f t="shared" si="1"/>
        <v>126.3</v>
      </c>
    </row>
    <row r="90" spans="1:7">
      <c r="B90" s="422"/>
      <c r="C90" s="422"/>
      <c r="D90" t="s">
        <v>14</v>
      </c>
      <c r="E90" s="2">
        <v>60</v>
      </c>
      <c r="G90" s="2">
        <f t="shared" si="1"/>
        <v>186.3</v>
      </c>
    </row>
    <row r="91" spans="1:7">
      <c r="B91" s="422"/>
      <c r="C91" s="422"/>
      <c r="D91" t="s">
        <v>15</v>
      </c>
      <c r="E91" s="2">
        <v>2</v>
      </c>
      <c r="G91" s="2">
        <f t="shared" si="1"/>
        <v>188.3</v>
      </c>
    </row>
    <row r="92" spans="1:7">
      <c r="A92" s="177">
        <v>43119</v>
      </c>
      <c r="B92" s="422">
        <v>14524</v>
      </c>
      <c r="C92" s="422" t="s">
        <v>26</v>
      </c>
      <c r="D92" t="s">
        <v>12</v>
      </c>
      <c r="E92" s="2"/>
      <c r="F92" s="2">
        <v>124.3</v>
      </c>
      <c r="G92" s="2">
        <f t="shared" si="1"/>
        <v>64.000000000000014</v>
      </c>
    </row>
    <row r="93" spans="1:7">
      <c r="A93" s="177">
        <v>43119</v>
      </c>
      <c r="B93" s="422">
        <v>14524</v>
      </c>
      <c r="C93" s="422" t="s">
        <v>26</v>
      </c>
      <c r="D93" t="s">
        <v>13</v>
      </c>
      <c r="E93" s="2"/>
      <c r="F93" s="2">
        <v>2</v>
      </c>
      <c r="G93" s="2">
        <f t="shared" si="1"/>
        <v>62.000000000000014</v>
      </c>
    </row>
    <row r="94" spans="1:7">
      <c r="A94" s="177">
        <v>43119</v>
      </c>
      <c r="B94" s="422">
        <v>14524</v>
      </c>
      <c r="C94" s="422" t="s">
        <v>26</v>
      </c>
      <c r="D94" t="s">
        <v>14</v>
      </c>
      <c r="E94" s="2"/>
      <c r="F94" s="2">
        <v>60</v>
      </c>
      <c r="G94" s="2">
        <f t="shared" si="1"/>
        <v>2.0000000000000142</v>
      </c>
    </row>
    <row r="95" spans="1:7">
      <c r="A95" s="177">
        <v>43119</v>
      </c>
      <c r="B95" s="422">
        <v>14524</v>
      </c>
      <c r="C95" s="422" t="s">
        <v>26</v>
      </c>
      <c r="D95" t="s">
        <v>15</v>
      </c>
      <c r="E95" s="2"/>
      <c r="F95" s="2">
        <v>2</v>
      </c>
      <c r="G95" s="2">
        <f t="shared" si="1"/>
        <v>1.4210854715202004E-14</v>
      </c>
    </row>
    <row r="96" spans="1:7">
      <c r="A96" s="177">
        <v>43100</v>
      </c>
      <c r="B96" s="422" t="s">
        <v>10</v>
      </c>
      <c r="C96" s="422" t="s">
        <v>27</v>
      </c>
      <c r="D96" t="s">
        <v>12</v>
      </c>
      <c r="E96" s="2">
        <v>135.19999999999999</v>
      </c>
      <c r="G96" s="2">
        <f t="shared" si="1"/>
        <v>135.19999999999999</v>
      </c>
    </row>
    <row r="97" spans="1:7">
      <c r="B97" s="422"/>
      <c r="C97" s="422"/>
      <c r="D97" t="s">
        <v>13</v>
      </c>
      <c r="E97" s="2">
        <v>2</v>
      </c>
      <c r="G97" s="2">
        <f t="shared" si="1"/>
        <v>137.19999999999999</v>
      </c>
    </row>
    <row r="98" spans="1:7">
      <c r="B98" s="422"/>
      <c r="C98" s="422"/>
      <c r="D98" t="s">
        <v>14</v>
      </c>
      <c r="E98" s="2">
        <v>60</v>
      </c>
      <c r="G98" s="2">
        <f t="shared" si="1"/>
        <v>197.2</v>
      </c>
    </row>
    <row r="99" spans="1:7">
      <c r="B99" s="422"/>
      <c r="C99" s="422"/>
      <c r="D99" t="s">
        <v>15</v>
      </c>
      <c r="E99" s="2">
        <v>2</v>
      </c>
      <c r="G99" s="2">
        <f t="shared" si="1"/>
        <v>199.2</v>
      </c>
    </row>
    <row r="100" spans="1:7">
      <c r="A100" s="177">
        <v>43119</v>
      </c>
      <c r="B100" s="422">
        <v>14525</v>
      </c>
      <c r="C100" s="422" t="s">
        <v>27</v>
      </c>
      <c r="D100" t="s">
        <v>12</v>
      </c>
      <c r="E100" s="2"/>
      <c r="F100" s="2">
        <v>135.19999999999999</v>
      </c>
      <c r="G100" s="2">
        <f t="shared" si="1"/>
        <v>64</v>
      </c>
    </row>
    <row r="101" spans="1:7">
      <c r="A101" s="177">
        <v>43119</v>
      </c>
      <c r="B101" s="422">
        <v>14525</v>
      </c>
      <c r="C101" s="422" t="s">
        <v>27</v>
      </c>
      <c r="D101" t="s">
        <v>13</v>
      </c>
      <c r="E101" s="2"/>
      <c r="F101" s="2">
        <v>2</v>
      </c>
      <c r="G101" s="2">
        <f t="shared" si="1"/>
        <v>62</v>
      </c>
    </row>
    <row r="102" spans="1:7">
      <c r="A102" s="177">
        <v>43119</v>
      </c>
      <c r="B102" s="422">
        <v>14525</v>
      </c>
      <c r="C102" s="422" t="s">
        <v>27</v>
      </c>
      <c r="D102" t="s">
        <v>14</v>
      </c>
      <c r="E102" s="2"/>
      <c r="F102" s="2">
        <v>60</v>
      </c>
      <c r="G102" s="2">
        <f t="shared" si="1"/>
        <v>2</v>
      </c>
    </row>
    <row r="103" spans="1:7">
      <c r="A103" s="177">
        <v>43119</v>
      </c>
      <c r="B103" s="422">
        <v>14525</v>
      </c>
      <c r="C103" s="422" t="s">
        <v>27</v>
      </c>
      <c r="D103" t="s">
        <v>15</v>
      </c>
      <c r="E103" s="2"/>
      <c r="F103" s="2">
        <v>2</v>
      </c>
      <c r="G103" s="2">
        <f t="shared" si="1"/>
        <v>0</v>
      </c>
    </row>
    <row r="104" spans="1:7">
      <c r="A104" s="177">
        <v>43131</v>
      </c>
      <c r="B104" s="422" t="s">
        <v>10</v>
      </c>
      <c r="C104" s="422" t="s">
        <v>11</v>
      </c>
      <c r="D104" t="s">
        <v>12</v>
      </c>
      <c r="E104" s="2">
        <v>120.2</v>
      </c>
      <c r="G104" s="2">
        <f t="shared" si="1"/>
        <v>120.2</v>
      </c>
    </row>
    <row r="105" spans="1:7">
      <c r="B105" s="422"/>
      <c r="C105" s="422"/>
      <c r="D105" t="s">
        <v>13</v>
      </c>
      <c r="E105" s="2">
        <v>2</v>
      </c>
      <c r="G105" s="2">
        <f t="shared" si="1"/>
        <v>122.2</v>
      </c>
    </row>
    <row r="106" spans="1:7">
      <c r="B106" s="422"/>
      <c r="C106" s="422"/>
      <c r="D106" t="s">
        <v>14</v>
      </c>
      <c r="E106" s="2">
        <v>60</v>
      </c>
      <c r="G106" s="2">
        <f t="shared" si="1"/>
        <v>182.2</v>
      </c>
    </row>
    <row r="107" spans="1:7">
      <c r="B107" s="422"/>
      <c r="C107" s="422"/>
      <c r="D107" t="s">
        <v>15</v>
      </c>
      <c r="E107" s="2">
        <v>2</v>
      </c>
      <c r="G107" s="2">
        <f t="shared" si="1"/>
        <v>184.2</v>
      </c>
    </row>
    <row r="108" spans="1:7">
      <c r="A108" s="177">
        <v>43164</v>
      </c>
      <c r="B108" s="422">
        <v>14797</v>
      </c>
      <c r="C108" s="422" t="s">
        <v>11</v>
      </c>
      <c r="D108" t="s">
        <v>12</v>
      </c>
      <c r="E108" s="2"/>
      <c r="F108" s="2">
        <v>120.2</v>
      </c>
      <c r="G108" s="2">
        <f t="shared" si="1"/>
        <v>63.999999999999986</v>
      </c>
    </row>
    <row r="109" spans="1:7">
      <c r="A109" s="177">
        <v>43164</v>
      </c>
      <c r="B109" s="422">
        <v>14797</v>
      </c>
      <c r="C109" s="422" t="s">
        <v>11</v>
      </c>
      <c r="D109" t="s">
        <v>13</v>
      </c>
      <c r="E109" s="2"/>
      <c r="F109" s="2">
        <v>2</v>
      </c>
      <c r="G109" s="2">
        <f t="shared" si="1"/>
        <v>61.999999999999986</v>
      </c>
    </row>
    <row r="110" spans="1:7">
      <c r="A110" s="177">
        <v>43185</v>
      </c>
      <c r="B110" s="422">
        <v>14997</v>
      </c>
      <c r="C110" s="422" t="s">
        <v>11</v>
      </c>
      <c r="D110" t="s">
        <v>14</v>
      </c>
      <c r="E110" s="2"/>
      <c r="F110" s="2">
        <v>60</v>
      </c>
      <c r="G110" s="2">
        <f t="shared" si="1"/>
        <v>1.9999999999999858</v>
      </c>
    </row>
    <row r="111" spans="1:7">
      <c r="A111" s="177">
        <v>43185</v>
      </c>
      <c r="B111" s="422">
        <v>14997</v>
      </c>
      <c r="C111" s="422" t="s">
        <v>11</v>
      </c>
      <c r="E111" s="2"/>
      <c r="F111" s="2">
        <v>2</v>
      </c>
      <c r="G111" s="2">
        <f t="shared" si="1"/>
        <v>-1.4210854715202004E-14</v>
      </c>
    </row>
    <row r="112" spans="1:7">
      <c r="A112" s="177">
        <v>43159</v>
      </c>
      <c r="B112" s="422" t="s">
        <v>10</v>
      </c>
      <c r="C112" s="422" t="s">
        <v>17</v>
      </c>
      <c r="D112" t="s">
        <v>12</v>
      </c>
      <c r="E112" s="2">
        <v>149.1</v>
      </c>
      <c r="G112" s="2">
        <f t="shared" si="1"/>
        <v>149.09999999999997</v>
      </c>
    </row>
    <row r="113" spans="1:7">
      <c r="B113" s="422"/>
      <c r="C113" s="422"/>
      <c r="D113" t="s">
        <v>13</v>
      </c>
      <c r="E113" s="2">
        <v>2</v>
      </c>
      <c r="G113" s="2">
        <f t="shared" si="1"/>
        <v>151.09999999999997</v>
      </c>
    </row>
    <row r="114" spans="1:7">
      <c r="B114" s="422"/>
      <c r="C114" s="422"/>
      <c r="D114" t="s">
        <v>14</v>
      </c>
      <c r="E114" s="2">
        <v>56</v>
      </c>
      <c r="G114" s="2">
        <f t="shared" si="1"/>
        <v>207.09999999999997</v>
      </c>
    </row>
    <row r="115" spans="1:7">
      <c r="B115" s="422"/>
      <c r="C115" s="422"/>
      <c r="D115" t="s">
        <v>15</v>
      </c>
      <c r="E115" s="2">
        <v>5</v>
      </c>
      <c r="G115" s="2">
        <f t="shared" si="1"/>
        <v>212.09999999999997</v>
      </c>
    </row>
    <row r="116" spans="1:7">
      <c r="A116" s="177">
        <v>43182</v>
      </c>
      <c r="B116" s="422">
        <v>14930</v>
      </c>
      <c r="C116" s="422" t="s">
        <v>17</v>
      </c>
      <c r="D116" t="s">
        <v>12</v>
      </c>
      <c r="E116" s="2"/>
      <c r="F116" s="2">
        <v>149.1</v>
      </c>
      <c r="G116" s="2">
        <f t="shared" si="1"/>
        <v>62.999999999999972</v>
      </c>
    </row>
    <row r="117" spans="1:7">
      <c r="A117" s="177">
        <v>43182</v>
      </c>
      <c r="B117" s="422">
        <v>14930</v>
      </c>
      <c r="C117" s="422" t="s">
        <v>17</v>
      </c>
      <c r="D117" t="s">
        <v>13</v>
      </c>
      <c r="E117" s="2"/>
      <c r="F117" s="2">
        <v>2</v>
      </c>
      <c r="G117" s="2">
        <f t="shared" si="1"/>
        <v>60.999999999999972</v>
      </c>
    </row>
    <row r="118" spans="1:7">
      <c r="A118" s="177">
        <v>43185</v>
      </c>
      <c r="B118" s="422">
        <v>14997</v>
      </c>
      <c r="C118" s="422" t="s">
        <v>17</v>
      </c>
      <c r="D118" t="s">
        <v>14</v>
      </c>
      <c r="E118" s="2"/>
      <c r="F118" s="2">
        <v>56</v>
      </c>
      <c r="G118" s="2">
        <f t="shared" si="1"/>
        <v>4.9999999999999716</v>
      </c>
    </row>
    <row r="119" spans="1:7">
      <c r="A119" s="177">
        <v>43185</v>
      </c>
      <c r="B119" s="422">
        <v>14997</v>
      </c>
      <c r="C119" s="422" t="s">
        <v>17</v>
      </c>
      <c r="D119" t="s">
        <v>15</v>
      </c>
      <c r="E119" s="2"/>
      <c r="F119" s="2">
        <v>5</v>
      </c>
      <c r="G119" s="2">
        <f t="shared" si="1"/>
        <v>-2.8421709430404007E-14</v>
      </c>
    </row>
    <row r="120" spans="1:7">
      <c r="A120" s="177">
        <v>43189</v>
      </c>
      <c r="B120" s="422" t="s">
        <v>10</v>
      </c>
      <c r="C120" s="422" t="s">
        <v>18</v>
      </c>
      <c r="D120" t="s">
        <v>12</v>
      </c>
      <c r="E120" s="2">
        <v>144.30000000000001</v>
      </c>
      <c r="G120" s="2">
        <f t="shared" si="1"/>
        <v>144.29999999999998</v>
      </c>
    </row>
    <row r="121" spans="1:7">
      <c r="B121" s="422"/>
      <c r="C121" s="422"/>
      <c r="D121" t="s">
        <v>13</v>
      </c>
      <c r="E121" s="2">
        <v>2</v>
      </c>
      <c r="G121" s="2">
        <f t="shared" si="1"/>
        <v>146.29999999999998</v>
      </c>
    </row>
    <row r="122" spans="1:7">
      <c r="B122" s="422"/>
      <c r="C122" s="422"/>
      <c r="D122" t="s">
        <v>14</v>
      </c>
      <c r="E122" s="2">
        <v>60</v>
      </c>
      <c r="G122" s="2">
        <f t="shared" si="1"/>
        <v>206.29999999999998</v>
      </c>
    </row>
    <row r="123" spans="1:7">
      <c r="B123" s="422"/>
      <c r="C123" s="422"/>
      <c r="D123" t="s">
        <v>15</v>
      </c>
      <c r="E123" s="2">
        <v>5</v>
      </c>
      <c r="G123" s="2">
        <f t="shared" si="1"/>
        <v>211.29999999999998</v>
      </c>
    </row>
    <row r="124" spans="1:7">
      <c r="A124" s="177">
        <v>43216</v>
      </c>
      <c r="B124" s="422">
        <v>15264</v>
      </c>
      <c r="C124" s="422" t="s">
        <v>18</v>
      </c>
      <c r="D124" t="s">
        <v>12</v>
      </c>
      <c r="E124" s="2"/>
      <c r="F124" s="2">
        <v>144.30000000000001</v>
      </c>
      <c r="G124" s="2">
        <f t="shared" si="1"/>
        <v>66.999999999999972</v>
      </c>
    </row>
    <row r="125" spans="1:7">
      <c r="A125" s="177">
        <v>43216</v>
      </c>
      <c r="B125" s="422">
        <v>15264</v>
      </c>
      <c r="C125" s="422" t="s">
        <v>18</v>
      </c>
      <c r="D125" t="s">
        <v>13</v>
      </c>
      <c r="E125" s="2"/>
      <c r="F125" s="2">
        <v>2</v>
      </c>
      <c r="G125" s="2">
        <f t="shared" si="1"/>
        <v>64.999999999999972</v>
      </c>
    </row>
    <row r="126" spans="1:7">
      <c r="A126" s="177">
        <v>43216</v>
      </c>
      <c r="B126" s="422">
        <v>15264</v>
      </c>
      <c r="C126" s="422" t="s">
        <v>18</v>
      </c>
      <c r="D126" t="s">
        <v>14</v>
      </c>
      <c r="E126" s="2"/>
      <c r="F126" s="2">
        <v>60</v>
      </c>
      <c r="G126" s="2">
        <f t="shared" si="1"/>
        <v>4.9999999999999716</v>
      </c>
    </row>
    <row r="127" spans="1:7">
      <c r="A127" s="177">
        <v>43216</v>
      </c>
      <c r="B127" s="422">
        <v>15264</v>
      </c>
      <c r="C127" s="422" t="s">
        <v>18</v>
      </c>
      <c r="D127" t="s">
        <v>15</v>
      </c>
      <c r="E127" s="2"/>
      <c r="F127" s="2">
        <v>5</v>
      </c>
      <c r="G127" s="2">
        <f t="shared" si="1"/>
        <v>-2.8421709430404007E-14</v>
      </c>
    </row>
    <row r="128" spans="1:7">
      <c r="A128" s="177">
        <v>43220</v>
      </c>
      <c r="B128" s="422" t="s">
        <v>10</v>
      </c>
      <c r="C128" s="422" t="s">
        <v>19</v>
      </c>
      <c r="D128" t="s">
        <v>12</v>
      </c>
      <c r="E128" s="2">
        <v>148.30000000000001</v>
      </c>
      <c r="G128" s="2">
        <f t="shared" si="1"/>
        <v>148.29999999999998</v>
      </c>
    </row>
    <row r="129" spans="1:7">
      <c r="B129" s="422"/>
      <c r="C129" s="422"/>
      <c r="D129" t="s">
        <v>13</v>
      </c>
      <c r="E129" s="2">
        <v>2</v>
      </c>
      <c r="G129" s="2">
        <f t="shared" si="1"/>
        <v>150.29999999999998</v>
      </c>
    </row>
    <row r="130" spans="1:7">
      <c r="B130" s="422"/>
      <c r="C130" s="422"/>
      <c r="D130" t="s">
        <v>14</v>
      </c>
      <c r="E130" s="2">
        <v>60</v>
      </c>
      <c r="G130" s="2">
        <f t="shared" si="1"/>
        <v>210.29999999999998</v>
      </c>
    </row>
    <row r="131" spans="1:7">
      <c r="B131" s="422"/>
      <c r="C131" s="422"/>
      <c r="D131" t="s">
        <v>15</v>
      </c>
      <c r="E131" s="2">
        <v>5</v>
      </c>
      <c r="G131" s="2">
        <f t="shared" si="1"/>
        <v>215.29999999999998</v>
      </c>
    </row>
    <row r="132" spans="1:7">
      <c r="A132" s="177">
        <v>43285</v>
      </c>
      <c r="B132" s="422">
        <v>15654</v>
      </c>
      <c r="C132" s="422" t="s">
        <v>19</v>
      </c>
      <c r="D132" t="s">
        <v>12</v>
      </c>
      <c r="E132" s="2"/>
      <c r="F132" s="2">
        <v>148.30000000000001</v>
      </c>
      <c r="G132" s="2">
        <f t="shared" si="1"/>
        <v>66.999999999999972</v>
      </c>
    </row>
    <row r="133" spans="1:7">
      <c r="A133" s="177">
        <v>43285</v>
      </c>
      <c r="B133" s="422">
        <v>15654</v>
      </c>
      <c r="C133" s="422" t="s">
        <v>19</v>
      </c>
      <c r="D133" t="s">
        <v>13</v>
      </c>
      <c r="E133" s="2"/>
      <c r="F133" s="2">
        <v>2</v>
      </c>
      <c r="G133" s="2">
        <f t="shared" si="1"/>
        <v>64.999999999999972</v>
      </c>
    </row>
    <row r="134" spans="1:7">
      <c r="A134" s="177">
        <v>43285</v>
      </c>
      <c r="B134" s="422">
        <v>15654</v>
      </c>
      <c r="C134" s="422" t="s">
        <v>19</v>
      </c>
      <c r="D134" t="s">
        <v>14</v>
      </c>
      <c r="E134" s="2"/>
      <c r="F134" s="2">
        <v>60</v>
      </c>
      <c r="G134" s="2">
        <f t="shared" ref="G134:G197" si="2">+G133+E134-F134</f>
        <v>4.9999999999999716</v>
      </c>
    </row>
    <row r="135" spans="1:7">
      <c r="A135" s="177">
        <v>43285</v>
      </c>
      <c r="B135" s="422">
        <v>15654</v>
      </c>
      <c r="C135" s="422" t="s">
        <v>19</v>
      </c>
      <c r="D135" t="s">
        <v>15</v>
      </c>
      <c r="E135" s="2"/>
      <c r="F135" s="2">
        <v>5</v>
      </c>
      <c r="G135" s="2">
        <f t="shared" si="2"/>
        <v>-2.8421709430404007E-14</v>
      </c>
    </row>
    <row r="136" spans="1:7">
      <c r="A136" s="177">
        <v>43251</v>
      </c>
      <c r="B136" s="422" t="s">
        <v>10</v>
      </c>
      <c r="C136" s="422" t="s">
        <v>20</v>
      </c>
      <c r="D136" t="s">
        <v>12</v>
      </c>
      <c r="E136" s="2">
        <v>137.80000000000001</v>
      </c>
      <c r="G136" s="2">
        <f t="shared" si="2"/>
        <v>137.79999999999998</v>
      </c>
    </row>
    <row r="137" spans="1:7">
      <c r="B137" s="422"/>
      <c r="C137" s="422"/>
      <c r="D137" t="s">
        <v>13</v>
      </c>
      <c r="E137" s="2">
        <v>2</v>
      </c>
      <c r="G137" s="2">
        <f t="shared" si="2"/>
        <v>139.79999999999998</v>
      </c>
    </row>
    <row r="138" spans="1:7">
      <c r="B138" s="422"/>
      <c r="C138" s="422"/>
      <c r="D138" t="s">
        <v>14</v>
      </c>
      <c r="E138" s="2">
        <v>60</v>
      </c>
      <c r="G138" s="2">
        <f t="shared" si="2"/>
        <v>199.79999999999998</v>
      </c>
    </row>
    <row r="139" spans="1:7">
      <c r="B139" s="422"/>
      <c r="C139" s="422"/>
      <c r="D139" t="s">
        <v>15</v>
      </c>
      <c r="E139" s="2">
        <v>5</v>
      </c>
      <c r="G139" s="2">
        <f t="shared" si="2"/>
        <v>204.79999999999998</v>
      </c>
    </row>
    <row r="140" spans="1:7">
      <c r="A140" s="177">
        <v>43306</v>
      </c>
      <c r="B140" s="422">
        <v>15828</v>
      </c>
      <c r="C140" s="422" t="s">
        <v>20</v>
      </c>
      <c r="D140" t="s">
        <v>12</v>
      </c>
      <c r="E140" s="2"/>
      <c r="F140" s="2">
        <v>137.80000000000001</v>
      </c>
      <c r="G140" s="2">
        <f t="shared" si="2"/>
        <v>66.999999999999972</v>
      </c>
    </row>
    <row r="141" spans="1:7">
      <c r="A141" s="177">
        <v>43306</v>
      </c>
      <c r="B141" s="422">
        <v>15828</v>
      </c>
      <c r="C141" s="422" t="s">
        <v>20</v>
      </c>
      <c r="D141" t="s">
        <v>13</v>
      </c>
      <c r="E141" s="2"/>
      <c r="F141" s="2">
        <v>2</v>
      </c>
      <c r="G141" s="2">
        <f t="shared" si="2"/>
        <v>64.999999999999972</v>
      </c>
    </row>
    <row r="142" spans="1:7">
      <c r="A142" s="177">
        <v>43306</v>
      </c>
      <c r="B142" s="422">
        <v>15828</v>
      </c>
      <c r="C142" s="422" t="s">
        <v>20</v>
      </c>
      <c r="D142" t="s">
        <v>14</v>
      </c>
      <c r="E142" s="2"/>
      <c r="F142" s="2">
        <v>60</v>
      </c>
      <c r="G142" s="2">
        <f t="shared" si="2"/>
        <v>4.9999999999999716</v>
      </c>
    </row>
    <row r="143" spans="1:7">
      <c r="A143" s="177">
        <v>43306</v>
      </c>
      <c r="B143" s="422">
        <v>15828</v>
      </c>
      <c r="C143" s="422" t="s">
        <v>20</v>
      </c>
      <c r="D143" t="s">
        <v>15</v>
      </c>
      <c r="E143" s="2"/>
      <c r="F143" s="2">
        <v>5</v>
      </c>
      <c r="G143" s="2">
        <f t="shared" si="2"/>
        <v>-2.8421709430404007E-14</v>
      </c>
    </row>
    <row r="144" spans="1:7">
      <c r="A144" s="177">
        <v>43281</v>
      </c>
      <c r="B144" s="422" t="s">
        <v>10</v>
      </c>
      <c r="C144" s="422" t="s">
        <v>21</v>
      </c>
      <c r="D144" t="s">
        <v>12</v>
      </c>
      <c r="E144" s="2">
        <v>127.2</v>
      </c>
      <c r="G144" s="2">
        <f t="shared" si="2"/>
        <v>127.19999999999997</v>
      </c>
    </row>
    <row r="145" spans="1:7">
      <c r="B145" s="422"/>
      <c r="C145" s="422"/>
      <c r="D145" t="s">
        <v>13</v>
      </c>
      <c r="E145" s="2">
        <v>2</v>
      </c>
      <c r="G145" s="2">
        <f t="shared" si="2"/>
        <v>129.19999999999999</v>
      </c>
    </row>
    <row r="146" spans="1:7">
      <c r="B146" s="422"/>
      <c r="C146" s="422"/>
      <c r="D146" t="s">
        <v>14</v>
      </c>
      <c r="E146" s="2">
        <v>60</v>
      </c>
      <c r="G146" s="2">
        <f t="shared" si="2"/>
        <v>189.2</v>
      </c>
    </row>
    <row r="147" spans="1:7">
      <c r="B147" s="422"/>
      <c r="C147" s="422"/>
      <c r="D147" t="s">
        <v>15</v>
      </c>
      <c r="E147" s="2">
        <v>5</v>
      </c>
      <c r="G147" s="2">
        <f t="shared" si="2"/>
        <v>194.2</v>
      </c>
    </row>
    <row r="148" spans="1:7">
      <c r="A148" s="177">
        <v>43318</v>
      </c>
      <c r="B148" s="422">
        <v>15960</v>
      </c>
      <c r="C148" s="422" t="s">
        <v>21</v>
      </c>
      <c r="D148" t="s">
        <v>14</v>
      </c>
      <c r="E148" s="2"/>
      <c r="F148" s="2">
        <v>60</v>
      </c>
      <c r="G148" s="2">
        <f t="shared" si="2"/>
        <v>134.19999999999999</v>
      </c>
    </row>
    <row r="149" spans="1:7">
      <c r="A149" s="177">
        <v>43318</v>
      </c>
      <c r="B149" s="422">
        <v>15960</v>
      </c>
      <c r="C149" s="422" t="s">
        <v>21</v>
      </c>
      <c r="D149" t="s">
        <v>15</v>
      </c>
      <c r="E149" s="2"/>
      <c r="F149" s="2">
        <v>5</v>
      </c>
      <c r="G149" s="2">
        <f t="shared" si="2"/>
        <v>129.19999999999999</v>
      </c>
    </row>
    <row r="150" spans="1:7">
      <c r="A150" s="177">
        <v>43318</v>
      </c>
      <c r="B150" s="422">
        <v>15960</v>
      </c>
      <c r="C150" s="422" t="s">
        <v>21</v>
      </c>
      <c r="D150" t="s">
        <v>12</v>
      </c>
      <c r="E150" s="2"/>
      <c r="F150" s="2">
        <v>127.2</v>
      </c>
      <c r="G150" s="2">
        <f t="shared" si="2"/>
        <v>1.9999999999999858</v>
      </c>
    </row>
    <row r="151" spans="1:7">
      <c r="A151" s="177">
        <v>43318</v>
      </c>
      <c r="B151" s="422">
        <v>15960</v>
      </c>
      <c r="C151" s="422" t="s">
        <v>21</v>
      </c>
      <c r="D151" t="s">
        <v>13</v>
      </c>
      <c r="E151" s="2"/>
      <c r="F151" s="2">
        <v>2</v>
      </c>
      <c r="G151" s="2">
        <f t="shared" si="2"/>
        <v>-1.4210854715202004E-14</v>
      </c>
    </row>
    <row r="152" spans="1:7">
      <c r="A152" s="177">
        <v>43312</v>
      </c>
      <c r="B152" s="422" t="s">
        <v>10</v>
      </c>
      <c r="C152" s="422" t="s">
        <v>22</v>
      </c>
      <c r="D152" t="s">
        <v>12</v>
      </c>
      <c r="E152" s="2">
        <v>124.8</v>
      </c>
      <c r="G152" s="2">
        <f t="shared" si="2"/>
        <v>124.79999999999998</v>
      </c>
    </row>
    <row r="153" spans="1:7">
      <c r="B153" s="422"/>
      <c r="C153" s="422"/>
      <c r="D153" t="s">
        <v>13</v>
      </c>
      <c r="E153" s="2">
        <v>2</v>
      </c>
      <c r="G153" s="2">
        <f t="shared" si="2"/>
        <v>126.79999999999998</v>
      </c>
    </row>
    <row r="154" spans="1:7">
      <c r="B154" s="422"/>
      <c r="C154" s="422"/>
      <c r="D154" t="s">
        <v>14</v>
      </c>
      <c r="E154" s="2">
        <v>60</v>
      </c>
      <c r="G154" s="2">
        <f t="shared" si="2"/>
        <v>186.79999999999998</v>
      </c>
    </row>
    <row r="155" spans="1:7">
      <c r="B155" s="422"/>
      <c r="C155" s="422"/>
      <c r="D155" t="s">
        <v>15</v>
      </c>
      <c r="E155" s="2">
        <v>5</v>
      </c>
      <c r="G155" s="2">
        <f t="shared" si="2"/>
        <v>191.79999999999998</v>
      </c>
    </row>
    <row r="156" spans="1:7">
      <c r="A156" s="177">
        <v>43318</v>
      </c>
      <c r="B156" s="422">
        <v>15960</v>
      </c>
      <c r="C156" s="422" t="s">
        <v>22</v>
      </c>
      <c r="D156" t="s">
        <v>14</v>
      </c>
      <c r="E156" s="2"/>
      <c r="F156" s="2">
        <v>60</v>
      </c>
      <c r="G156" s="2">
        <f t="shared" si="2"/>
        <v>131.79999999999998</v>
      </c>
    </row>
    <row r="157" spans="1:7">
      <c r="A157" s="177">
        <v>43318</v>
      </c>
      <c r="B157" s="422">
        <v>15960</v>
      </c>
      <c r="C157" s="422" t="s">
        <v>22</v>
      </c>
      <c r="D157" t="s">
        <v>15</v>
      </c>
      <c r="E157" s="2"/>
      <c r="F157" s="2">
        <v>5</v>
      </c>
      <c r="G157" s="2">
        <f t="shared" si="2"/>
        <v>126.79999999999998</v>
      </c>
    </row>
    <row r="158" spans="1:7">
      <c r="A158" s="177">
        <v>43388</v>
      </c>
      <c r="B158" s="422">
        <v>16320</v>
      </c>
      <c r="C158" s="422" t="s">
        <v>22</v>
      </c>
      <c r="D158" t="s">
        <v>12</v>
      </c>
      <c r="E158" s="2"/>
      <c r="F158" s="2">
        <v>124.8</v>
      </c>
      <c r="G158" s="2">
        <f t="shared" si="2"/>
        <v>1.9999999999999858</v>
      </c>
    </row>
    <row r="159" spans="1:7">
      <c r="A159" s="177">
        <v>43388</v>
      </c>
      <c r="B159" s="422">
        <v>16320</v>
      </c>
      <c r="C159" s="422" t="s">
        <v>22</v>
      </c>
      <c r="D159" t="s">
        <v>13</v>
      </c>
      <c r="E159" s="2"/>
      <c r="F159" s="2">
        <v>2</v>
      </c>
      <c r="G159" s="2">
        <f t="shared" si="2"/>
        <v>-1.4210854715202004E-14</v>
      </c>
    </row>
    <row r="160" spans="1:7">
      <c r="A160" s="176">
        <v>43343</v>
      </c>
      <c r="B160" s="421" t="s">
        <v>10</v>
      </c>
      <c r="C160" s="421" t="s">
        <v>23</v>
      </c>
      <c r="D160" t="s">
        <v>12</v>
      </c>
      <c r="E160" s="2">
        <v>109.5</v>
      </c>
      <c r="G160" s="2">
        <f t="shared" si="2"/>
        <v>109.49999999999999</v>
      </c>
    </row>
    <row r="161" spans="1:7">
      <c r="B161" s="422"/>
      <c r="C161" s="422"/>
      <c r="D161" t="s">
        <v>13</v>
      </c>
      <c r="E161" s="2">
        <v>2</v>
      </c>
      <c r="G161" s="2">
        <f t="shared" si="2"/>
        <v>111.49999999999999</v>
      </c>
    </row>
    <row r="162" spans="1:7">
      <c r="B162" s="422"/>
      <c r="C162" s="422"/>
      <c r="D162" t="s">
        <v>14</v>
      </c>
      <c r="E162" s="2">
        <v>60</v>
      </c>
      <c r="G162" s="2">
        <f t="shared" si="2"/>
        <v>171.5</v>
      </c>
    </row>
    <row r="163" spans="1:7">
      <c r="B163" s="422"/>
      <c r="C163" s="422"/>
      <c r="D163" t="s">
        <v>15</v>
      </c>
      <c r="E163" s="2">
        <v>5</v>
      </c>
      <c r="G163" s="2">
        <f t="shared" si="2"/>
        <v>176.5</v>
      </c>
    </row>
    <row r="164" spans="1:7">
      <c r="A164" s="177">
        <v>43388</v>
      </c>
      <c r="B164" s="422">
        <v>16320</v>
      </c>
      <c r="C164" s="422" t="s">
        <v>23</v>
      </c>
      <c r="D164" t="s">
        <v>12</v>
      </c>
      <c r="E164" s="2"/>
      <c r="F164" s="2">
        <v>109.5</v>
      </c>
      <c r="G164" s="2">
        <f t="shared" si="2"/>
        <v>67</v>
      </c>
    </row>
    <row r="165" spans="1:7">
      <c r="A165" s="177">
        <v>43388</v>
      </c>
      <c r="B165" s="422">
        <v>16320</v>
      </c>
      <c r="C165" s="422" t="s">
        <v>23</v>
      </c>
      <c r="D165" t="s">
        <v>13</v>
      </c>
      <c r="E165" s="2"/>
      <c r="F165" s="2">
        <v>2</v>
      </c>
      <c r="G165" s="2">
        <f t="shared" si="2"/>
        <v>65</v>
      </c>
    </row>
    <row r="166" spans="1:7">
      <c r="A166" s="177">
        <v>43388</v>
      </c>
      <c r="B166" s="422">
        <v>16320</v>
      </c>
      <c r="C166" s="422" t="s">
        <v>23</v>
      </c>
      <c r="D166" t="s">
        <v>14</v>
      </c>
      <c r="E166" s="2"/>
      <c r="F166" s="2">
        <v>60</v>
      </c>
      <c r="G166" s="2">
        <f t="shared" si="2"/>
        <v>5</v>
      </c>
    </row>
    <row r="167" spans="1:7">
      <c r="A167" s="177">
        <v>43388</v>
      </c>
      <c r="B167" s="422">
        <v>16320</v>
      </c>
      <c r="C167" s="422" t="s">
        <v>23</v>
      </c>
      <c r="D167" t="s">
        <v>15</v>
      </c>
      <c r="E167" s="2"/>
      <c r="F167" s="2">
        <v>5</v>
      </c>
      <c r="G167" s="2">
        <f t="shared" si="2"/>
        <v>0</v>
      </c>
    </row>
    <row r="168" spans="1:7">
      <c r="A168" s="176">
        <v>43373</v>
      </c>
      <c r="B168" s="421" t="s">
        <v>10</v>
      </c>
      <c r="C168" s="421" t="s">
        <v>24</v>
      </c>
      <c r="D168" t="s">
        <v>12</v>
      </c>
      <c r="E168" s="2">
        <v>111.2</v>
      </c>
      <c r="G168" s="2">
        <f t="shared" si="2"/>
        <v>111.2</v>
      </c>
    </row>
    <row r="169" spans="1:7">
      <c r="B169" s="422"/>
      <c r="C169" s="422"/>
      <c r="D169" t="s">
        <v>13</v>
      </c>
      <c r="E169" s="2">
        <v>2</v>
      </c>
      <c r="G169" s="2">
        <f t="shared" si="2"/>
        <v>113.2</v>
      </c>
    </row>
    <row r="170" spans="1:7">
      <c r="B170" s="422"/>
      <c r="C170" s="422"/>
      <c r="D170" t="s">
        <v>14</v>
      </c>
      <c r="E170" s="2">
        <v>60</v>
      </c>
      <c r="G170" s="2">
        <f t="shared" si="2"/>
        <v>173.2</v>
      </c>
    </row>
    <row r="171" spans="1:7">
      <c r="B171" s="422"/>
      <c r="C171" s="422"/>
      <c r="D171" t="s">
        <v>15</v>
      </c>
      <c r="E171" s="2">
        <v>5</v>
      </c>
      <c r="G171" s="2">
        <f t="shared" si="2"/>
        <v>178.2</v>
      </c>
    </row>
    <row r="172" spans="1:7">
      <c r="A172" s="177">
        <v>43388</v>
      </c>
      <c r="B172" s="422">
        <v>16320</v>
      </c>
      <c r="C172" s="422" t="s">
        <v>41</v>
      </c>
      <c r="D172" t="s">
        <v>14</v>
      </c>
      <c r="E172" s="2"/>
      <c r="F172" s="2">
        <v>60</v>
      </c>
      <c r="G172" s="2">
        <f t="shared" si="2"/>
        <v>118.19999999999999</v>
      </c>
    </row>
    <row r="173" spans="1:7">
      <c r="A173" s="177">
        <v>43388</v>
      </c>
      <c r="B173" s="422">
        <v>16320</v>
      </c>
      <c r="C173" s="422" t="s">
        <v>41</v>
      </c>
      <c r="D173" t="s">
        <v>15</v>
      </c>
      <c r="E173" s="2"/>
      <c r="F173" s="2">
        <v>5</v>
      </c>
      <c r="G173" s="2">
        <f t="shared" si="2"/>
        <v>113.19999999999999</v>
      </c>
    </row>
    <row r="174" spans="1:7">
      <c r="A174" s="177">
        <v>43441</v>
      </c>
      <c r="B174" s="422">
        <v>16729</v>
      </c>
      <c r="C174" s="422" t="s">
        <v>41</v>
      </c>
      <c r="D174" t="s">
        <v>12</v>
      </c>
      <c r="E174" s="2"/>
      <c r="F174" s="2">
        <v>111.2</v>
      </c>
      <c r="G174" s="2">
        <f t="shared" si="2"/>
        <v>1.9999999999999858</v>
      </c>
    </row>
    <row r="175" spans="1:7">
      <c r="A175" s="177">
        <v>43441</v>
      </c>
      <c r="B175" s="422">
        <v>16729</v>
      </c>
      <c r="C175" s="422" t="s">
        <v>41</v>
      </c>
      <c r="D175" t="s">
        <v>13</v>
      </c>
      <c r="E175" s="2"/>
      <c r="F175" s="2">
        <v>2</v>
      </c>
      <c r="G175" s="2">
        <f t="shared" si="2"/>
        <v>-1.4210854715202004E-14</v>
      </c>
    </row>
    <row r="176" spans="1:7">
      <c r="A176" s="176">
        <v>43404</v>
      </c>
      <c r="B176" s="421" t="s">
        <v>10</v>
      </c>
      <c r="C176" s="421" t="s">
        <v>25</v>
      </c>
      <c r="D176" t="s">
        <v>12</v>
      </c>
      <c r="E176" s="2">
        <v>112</v>
      </c>
      <c r="G176" s="2">
        <f t="shared" si="2"/>
        <v>111.99999999999999</v>
      </c>
    </row>
    <row r="177" spans="1:7">
      <c r="B177" s="422"/>
      <c r="C177" s="422"/>
      <c r="D177" t="s">
        <v>13</v>
      </c>
      <c r="E177" s="2">
        <v>2.4</v>
      </c>
      <c r="G177" s="2">
        <f t="shared" si="2"/>
        <v>114.39999999999999</v>
      </c>
    </row>
    <row r="178" spans="1:7">
      <c r="B178" s="422"/>
      <c r="C178" s="422"/>
      <c r="D178" t="s">
        <v>14</v>
      </c>
      <c r="E178" s="2">
        <v>60</v>
      </c>
      <c r="G178" s="2">
        <f t="shared" si="2"/>
        <v>174.39999999999998</v>
      </c>
    </row>
    <row r="179" spans="1:7">
      <c r="B179" s="422"/>
      <c r="C179" s="422"/>
      <c r="D179" t="s">
        <v>15</v>
      </c>
      <c r="E179" s="2">
        <v>5</v>
      </c>
      <c r="G179" s="2">
        <f t="shared" si="2"/>
        <v>179.39999999999998</v>
      </c>
    </row>
    <row r="180" spans="1:7">
      <c r="A180" s="177">
        <v>43441</v>
      </c>
      <c r="B180" s="422">
        <v>16729</v>
      </c>
      <c r="C180" s="422" t="s">
        <v>25</v>
      </c>
      <c r="D180" t="s">
        <v>14</v>
      </c>
      <c r="E180" s="2"/>
      <c r="F180" s="2">
        <v>60</v>
      </c>
      <c r="G180" s="2">
        <f t="shared" si="2"/>
        <v>119.39999999999998</v>
      </c>
    </row>
    <row r="181" spans="1:7">
      <c r="A181" s="177">
        <v>43441</v>
      </c>
      <c r="B181" s="422">
        <v>16729</v>
      </c>
      <c r="C181" s="422" t="s">
        <v>25</v>
      </c>
      <c r="D181" t="s">
        <v>15</v>
      </c>
      <c r="E181" s="2"/>
      <c r="F181" s="2">
        <v>5</v>
      </c>
      <c r="G181" s="2">
        <f t="shared" si="2"/>
        <v>114.39999999999998</v>
      </c>
    </row>
    <row r="182" spans="1:7">
      <c r="A182" s="177">
        <v>43474</v>
      </c>
      <c r="B182" s="422">
        <v>16902</v>
      </c>
      <c r="C182" s="422" t="s">
        <v>25</v>
      </c>
      <c r="D182" t="s">
        <v>12</v>
      </c>
      <c r="E182" s="2"/>
      <c r="F182" s="2">
        <v>112</v>
      </c>
      <c r="G182" s="2">
        <f t="shared" si="2"/>
        <v>2.3999999999999773</v>
      </c>
    </row>
    <row r="183" spans="1:7">
      <c r="A183" s="177">
        <v>43474</v>
      </c>
      <c r="B183" s="422">
        <v>16902</v>
      </c>
      <c r="C183" s="422" t="s">
        <v>25</v>
      </c>
      <c r="D183" t="s">
        <v>13</v>
      </c>
      <c r="E183" s="2"/>
      <c r="F183" s="2">
        <v>2.4</v>
      </c>
      <c r="G183" s="2">
        <f t="shared" si="2"/>
        <v>-2.2648549702353193E-14</v>
      </c>
    </row>
    <row r="184" spans="1:7">
      <c r="A184" s="176">
        <v>43434</v>
      </c>
      <c r="B184" s="421" t="s">
        <v>10</v>
      </c>
      <c r="C184" s="421" t="s">
        <v>26</v>
      </c>
      <c r="D184" t="s">
        <v>12</v>
      </c>
      <c r="E184" s="2">
        <v>115</v>
      </c>
      <c r="G184" s="2">
        <f t="shared" si="2"/>
        <v>114.99999999999997</v>
      </c>
    </row>
    <row r="185" spans="1:7">
      <c r="B185" s="422"/>
      <c r="C185" s="422"/>
      <c r="D185" t="s">
        <v>13</v>
      </c>
      <c r="E185" s="2">
        <v>2.4</v>
      </c>
      <c r="G185" s="2">
        <f t="shared" si="2"/>
        <v>117.39999999999998</v>
      </c>
    </row>
    <row r="186" spans="1:7">
      <c r="B186" s="422"/>
      <c r="C186" s="422"/>
      <c r="D186" t="s">
        <v>14</v>
      </c>
      <c r="E186" s="2">
        <v>60</v>
      </c>
      <c r="G186" s="2">
        <f t="shared" si="2"/>
        <v>177.39999999999998</v>
      </c>
    </row>
    <row r="187" spans="1:7">
      <c r="B187" s="422"/>
      <c r="C187" s="422"/>
      <c r="D187" t="s">
        <v>15</v>
      </c>
      <c r="E187" s="2">
        <v>5</v>
      </c>
      <c r="G187" s="2">
        <f t="shared" si="2"/>
        <v>182.39999999999998</v>
      </c>
    </row>
    <row r="188" spans="1:7">
      <c r="A188" s="177">
        <v>43496</v>
      </c>
      <c r="B188" s="422">
        <v>17078</v>
      </c>
      <c r="C188" s="422" t="s">
        <v>26</v>
      </c>
      <c r="D188" t="s">
        <v>12</v>
      </c>
      <c r="E188" s="2"/>
      <c r="F188" s="2">
        <v>115</v>
      </c>
      <c r="G188" s="2">
        <f t="shared" si="2"/>
        <v>67.399999999999977</v>
      </c>
    </row>
    <row r="189" spans="1:7">
      <c r="A189" s="177">
        <v>43496</v>
      </c>
      <c r="B189" s="422">
        <v>17078</v>
      </c>
      <c r="C189" s="422" t="s">
        <v>26</v>
      </c>
      <c r="D189" t="s">
        <v>13</v>
      </c>
      <c r="E189" s="2"/>
      <c r="F189" s="2">
        <v>2.4</v>
      </c>
      <c r="G189" s="2">
        <f t="shared" si="2"/>
        <v>64.999999999999972</v>
      </c>
    </row>
    <row r="190" spans="1:7">
      <c r="A190" s="177">
        <v>43496</v>
      </c>
      <c r="B190" s="422">
        <v>17078</v>
      </c>
      <c r="C190" s="422" t="s">
        <v>26</v>
      </c>
      <c r="D190" t="s">
        <v>14</v>
      </c>
      <c r="E190" s="2"/>
      <c r="F190" s="2">
        <v>60</v>
      </c>
      <c r="G190" s="2">
        <f t="shared" si="2"/>
        <v>4.9999999999999716</v>
      </c>
    </row>
    <row r="191" spans="1:7">
      <c r="A191" s="177">
        <v>43496</v>
      </c>
      <c r="B191" s="422">
        <v>17078</v>
      </c>
      <c r="C191" s="422" t="s">
        <v>26</v>
      </c>
      <c r="D191" t="s">
        <v>15</v>
      </c>
      <c r="E191" s="2"/>
      <c r="F191" s="2">
        <v>5</v>
      </c>
      <c r="G191" s="2">
        <f t="shared" si="2"/>
        <v>-2.8421709430404007E-14</v>
      </c>
    </row>
    <row r="192" spans="1:7">
      <c r="A192" s="176">
        <v>43465</v>
      </c>
      <c r="B192" s="421" t="s">
        <v>10</v>
      </c>
      <c r="C192" s="421" t="s">
        <v>27</v>
      </c>
      <c r="D192" t="s">
        <v>12</v>
      </c>
      <c r="E192" s="2">
        <v>122.9</v>
      </c>
      <c r="G192" s="2">
        <f t="shared" si="2"/>
        <v>122.89999999999998</v>
      </c>
    </row>
    <row r="193" spans="1:7">
      <c r="B193" s="422"/>
      <c r="C193" s="422"/>
      <c r="D193" t="s">
        <v>13</v>
      </c>
      <c r="E193" s="2">
        <v>2.4</v>
      </c>
      <c r="G193" s="2">
        <f t="shared" si="2"/>
        <v>125.29999999999998</v>
      </c>
    </row>
    <row r="194" spans="1:7">
      <c r="B194" s="422"/>
      <c r="C194" s="422"/>
      <c r="D194" t="s">
        <v>14</v>
      </c>
      <c r="E194" s="2">
        <v>60</v>
      </c>
      <c r="G194" s="2">
        <f t="shared" si="2"/>
        <v>185.29999999999998</v>
      </c>
    </row>
    <row r="195" spans="1:7">
      <c r="B195" s="422"/>
      <c r="C195" s="422"/>
      <c r="D195" t="s">
        <v>15</v>
      </c>
      <c r="E195" s="2">
        <v>5</v>
      </c>
      <c r="G195" s="2">
        <f t="shared" si="2"/>
        <v>190.29999999999998</v>
      </c>
    </row>
    <row r="196" spans="1:7">
      <c r="A196" s="177">
        <v>43496</v>
      </c>
      <c r="B196" s="422">
        <v>17081</v>
      </c>
      <c r="C196" s="422" t="s">
        <v>27</v>
      </c>
      <c r="D196" t="s">
        <v>14</v>
      </c>
      <c r="E196" s="2"/>
      <c r="F196" s="2">
        <v>60</v>
      </c>
      <c r="G196" s="2">
        <f t="shared" si="2"/>
        <v>130.29999999999998</v>
      </c>
    </row>
    <row r="197" spans="1:7">
      <c r="A197" s="177">
        <v>43496</v>
      </c>
      <c r="B197" s="422">
        <v>17081</v>
      </c>
      <c r="C197" s="422" t="s">
        <v>27</v>
      </c>
      <c r="D197" t="s">
        <v>15</v>
      </c>
      <c r="E197" s="2"/>
      <c r="F197" s="2">
        <v>5</v>
      </c>
      <c r="G197" s="2">
        <f t="shared" si="2"/>
        <v>125.29999999999998</v>
      </c>
    </row>
    <row r="198" spans="1:7">
      <c r="A198" s="177">
        <v>43496</v>
      </c>
      <c r="B198" s="422">
        <v>17081</v>
      </c>
      <c r="C198" s="422" t="s">
        <v>27</v>
      </c>
      <c r="D198" t="s">
        <v>12</v>
      </c>
      <c r="E198" s="2"/>
      <c r="F198" s="2">
        <v>122.9</v>
      </c>
      <c r="G198" s="2">
        <f t="shared" ref="G198:G261" si="3">+G197+E198-F198</f>
        <v>2.3999999999999773</v>
      </c>
    </row>
    <row r="199" spans="1:7">
      <c r="A199" s="177">
        <v>43496</v>
      </c>
      <c r="B199" s="422">
        <v>17081</v>
      </c>
      <c r="C199" s="422" t="s">
        <v>27</v>
      </c>
      <c r="D199" t="s">
        <v>13</v>
      </c>
      <c r="E199" s="2"/>
      <c r="F199" s="2">
        <v>2.4</v>
      </c>
      <c r="G199" s="2">
        <f t="shared" si="3"/>
        <v>-2.2648549702353193E-14</v>
      </c>
    </row>
    <row r="200" spans="1:7">
      <c r="A200" s="176">
        <v>43496</v>
      </c>
      <c r="B200" s="421" t="s">
        <v>10</v>
      </c>
      <c r="C200" s="421" t="s">
        <v>11</v>
      </c>
      <c r="D200" t="s">
        <v>12</v>
      </c>
      <c r="E200" s="2">
        <v>128.1</v>
      </c>
      <c r="G200" s="2">
        <f t="shared" si="3"/>
        <v>128.09999999999997</v>
      </c>
    </row>
    <row r="201" spans="1:7">
      <c r="B201" s="422"/>
      <c r="C201" s="422"/>
      <c r="D201" t="s">
        <v>13</v>
      </c>
      <c r="E201" s="2">
        <v>3</v>
      </c>
      <c r="G201" s="2">
        <f t="shared" si="3"/>
        <v>131.09999999999997</v>
      </c>
    </row>
    <row r="202" spans="1:7">
      <c r="B202" s="422"/>
      <c r="C202" s="422"/>
      <c r="D202" t="s">
        <v>14</v>
      </c>
      <c r="E202" s="2">
        <v>60</v>
      </c>
      <c r="G202" s="2">
        <f t="shared" si="3"/>
        <v>191.09999999999997</v>
      </c>
    </row>
    <row r="203" spans="1:7">
      <c r="B203" s="422"/>
      <c r="C203" s="422"/>
      <c r="D203" t="s">
        <v>15</v>
      </c>
      <c r="E203" s="2">
        <v>5</v>
      </c>
      <c r="G203" s="2">
        <f t="shared" si="3"/>
        <v>196.09999999999997</v>
      </c>
    </row>
    <row r="204" spans="1:7">
      <c r="A204" s="177">
        <v>43496</v>
      </c>
      <c r="B204" s="422">
        <v>17081</v>
      </c>
      <c r="C204" s="422" t="s">
        <v>11</v>
      </c>
      <c r="D204" t="s">
        <v>14</v>
      </c>
      <c r="E204" s="2"/>
      <c r="F204" s="2">
        <v>60</v>
      </c>
      <c r="G204" s="2">
        <f t="shared" si="3"/>
        <v>136.09999999999997</v>
      </c>
    </row>
    <row r="205" spans="1:7">
      <c r="A205" s="177">
        <v>43496</v>
      </c>
      <c r="B205" s="422">
        <v>17081</v>
      </c>
      <c r="C205" s="422" t="s">
        <v>11</v>
      </c>
      <c r="D205" t="s">
        <v>15</v>
      </c>
      <c r="E205" s="2"/>
      <c r="F205" s="2">
        <v>5</v>
      </c>
      <c r="G205" s="2">
        <f t="shared" si="3"/>
        <v>131.09999999999997</v>
      </c>
    </row>
    <row r="206" spans="1:7">
      <c r="A206" s="177">
        <v>43549</v>
      </c>
      <c r="B206" s="422">
        <v>17393</v>
      </c>
      <c r="C206" s="422" t="s">
        <v>11</v>
      </c>
      <c r="D206" t="s">
        <v>14</v>
      </c>
      <c r="E206" s="2"/>
      <c r="F206" s="2">
        <v>128.1</v>
      </c>
      <c r="G206" s="2">
        <f t="shared" si="3"/>
        <v>2.9999999999999716</v>
      </c>
    </row>
    <row r="207" spans="1:7">
      <c r="A207" s="177">
        <v>43549</v>
      </c>
      <c r="B207" s="422">
        <v>17393</v>
      </c>
      <c r="C207" s="422" t="s">
        <v>11</v>
      </c>
      <c r="D207" t="s">
        <v>15</v>
      </c>
      <c r="E207" s="2"/>
      <c r="F207" s="2">
        <v>3</v>
      </c>
      <c r="G207" s="2">
        <f t="shared" si="3"/>
        <v>-2.8421709430404007E-14</v>
      </c>
    </row>
    <row r="208" spans="1:7">
      <c r="A208" s="176">
        <v>43524</v>
      </c>
      <c r="B208" s="421" t="s">
        <v>10</v>
      </c>
      <c r="C208" s="421" t="s">
        <v>17</v>
      </c>
      <c r="D208" t="s">
        <v>12</v>
      </c>
      <c r="E208" s="2">
        <v>20.399999999999999</v>
      </c>
      <c r="G208" s="2">
        <f t="shared" si="3"/>
        <v>20.39999999999997</v>
      </c>
    </row>
    <row r="209" spans="1:7">
      <c r="B209" s="422"/>
      <c r="C209" s="422"/>
      <c r="D209" t="s">
        <v>13</v>
      </c>
      <c r="E209" s="2">
        <v>3.7</v>
      </c>
      <c r="G209" s="2">
        <f t="shared" si="3"/>
        <v>24.099999999999969</v>
      </c>
    </row>
    <row r="210" spans="1:7">
      <c r="B210" s="422"/>
      <c r="C210" s="422"/>
      <c r="D210" t="s">
        <v>14</v>
      </c>
      <c r="E210" s="2">
        <v>56</v>
      </c>
      <c r="G210" s="2">
        <f t="shared" si="3"/>
        <v>80.099999999999966</v>
      </c>
    </row>
    <row r="211" spans="1:7">
      <c r="B211" s="422"/>
      <c r="C211" s="422"/>
      <c r="D211" t="s">
        <v>15</v>
      </c>
      <c r="E211" s="2">
        <v>5</v>
      </c>
      <c r="G211" s="2">
        <f t="shared" si="3"/>
        <v>85.099999999999966</v>
      </c>
    </row>
    <row r="212" spans="1:7">
      <c r="A212" s="177">
        <v>43524</v>
      </c>
      <c r="B212" s="422" t="s">
        <v>69</v>
      </c>
      <c r="C212" s="422" t="s">
        <v>17</v>
      </c>
      <c r="D212" t="s">
        <v>14</v>
      </c>
      <c r="E212" s="2"/>
      <c r="F212" s="2">
        <v>56</v>
      </c>
      <c r="G212" s="2">
        <f t="shared" si="3"/>
        <v>29.099999999999966</v>
      </c>
    </row>
    <row r="213" spans="1:7">
      <c r="A213" s="177">
        <v>43524</v>
      </c>
      <c r="B213" s="422" t="s">
        <v>69</v>
      </c>
      <c r="C213" s="422" t="s">
        <v>17</v>
      </c>
      <c r="D213" t="s">
        <v>15</v>
      </c>
      <c r="E213" s="2"/>
      <c r="F213" s="2">
        <v>5</v>
      </c>
      <c r="G213" s="2">
        <f t="shared" si="3"/>
        <v>24.099999999999966</v>
      </c>
    </row>
    <row r="214" spans="1:7">
      <c r="A214" s="177">
        <v>43552</v>
      </c>
      <c r="B214" s="422">
        <v>17557</v>
      </c>
      <c r="C214" s="422" t="s">
        <v>17</v>
      </c>
      <c r="D214" t="s">
        <v>12</v>
      </c>
      <c r="E214" s="2"/>
      <c r="F214" s="2">
        <v>20.399999999999999</v>
      </c>
      <c r="G214" s="2">
        <f t="shared" si="3"/>
        <v>3.6999999999999673</v>
      </c>
    </row>
    <row r="215" spans="1:7">
      <c r="A215" s="177">
        <v>43602</v>
      </c>
      <c r="B215" s="422">
        <v>17846</v>
      </c>
      <c r="C215" s="422" t="s">
        <v>17</v>
      </c>
      <c r="D215" t="s">
        <v>13</v>
      </c>
      <c r="E215" s="2"/>
      <c r="F215" s="2">
        <v>3.7</v>
      </c>
      <c r="G215" s="2">
        <f t="shared" si="3"/>
        <v>-3.2862601528904634E-14</v>
      </c>
    </row>
    <row r="216" spans="1:7">
      <c r="A216" s="176">
        <v>43555</v>
      </c>
      <c r="B216" s="421" t="s">
        <v>10</v>
      </c>
      <c r="C216" s="421" t="s">
        <v>18</v>
      </c>
      <c r="D216" t="s">
        <v>12</v>
      </c>
      <c r="E216" s="2">
        <v>19</v>
      </c>
      <c r="G216" s="2">
        <f t="shared" si="3"/>
        <v>18.999999999999968</v>
      </c>
    </row>
    <row r="217" spans="1:7">
      <c r="B217" s="422"/>
      <c r="C217" s="422"/>
      <c r="D217" t="s">
        <v>13</v>
      </c>
      <c r="E217" s="2">
        <v>2.9</v>
      </c>
      <c r="G217" s="2">
        <f t="shared" si="3"/>
        <v>21.899999999999967</v>
      </c>
    </row>
    <row r="218" spans="1:7">
      <c r="B218" s="422"/>
      <c r="C218" s="422"/>
      <c r="D218" t="s">
        <v>14</v>
      </c>
      <c r="E218" s="2">
        <v>60</v>
      </c>
      <c r="G218" s="2">
        <f t="shared" si="3"/>
        <v>81.899999999999963</v>
      </c>
    </row>
    <row r="219" spans="1:7">
      <c r="B219" s="422"/>
      <c r="C219" s="422"/>
      <c r="D219" t="s">
        <v>15</v>
      </c>
      <c r="E219" s="2">
        <v>5</v>
      </c>
      <c r="G219" s="2">
        <f t="shared" si="3"/>
        <v>86.899999999999963</v>
      </c>
    </row>
    <row r="220" spans="1:7">
      <c r="A220" s="177">
        <v>43555</v>
      </c>
      <c r="B220" s="422" t="s">
        <v>69</v>
      </c>
      <c r="C220" s="422" t="s">
        <v>18</v>
      </c>
      <c r="D220" t="s">
        <v>14</v>
      </c>
      <c r="E220" s="2"/>
      <c r="F220" s="2">
        <v>60</v>
      </c>
      <c r="G220" s="2">
        <f t="shared" si="3"/>
        <v>26.899999999999963</v>
      </c>
    </row>
    <row r="221" spans="1:7">
      <c r="A221" s="177">
        <v>43555</v>
      </c>
      <c r="B221" s="422" t="s">
        <v>69</v>
      </c>
      <c r="C221" s="422" t="s">
        <v>18</v>
      </c>
      <c r="D221" t="s">
        <v>15</v>
      </c>
      <c r="E221" s="2"/>
      <c r="F221" s="2">
        <v>5</v>
      </c>
      <c r="G221" s="2">
        <f t="shared" si="3"/>
        <v>21.899999999999963</v>
      </c>
    </row>
    <row r="222" spans="1:7">
      <c r="A222" s="177">
        <v>43642</v>
      </c>
      <c r="B222" s="422">
        <v>18139</v>
      </c>
      <c r="C222" s="422" t="s">
        <v>18</v>
      </c>
      <c r="D222" t="s">
        <v>12</v>
      </c>
      <c r="E222" s="2"/>
      <c r="F222" s="2">
        <v>19</v>
      </c>
      <c r="G222" s="2">
        <f t="shared" si="3"/>
        <v>2.8999999999999631</v>
      </c>
    </row>
    <row r="223" spans="1:7">
      <c r="A223" s="177">
        <v>43642</v>
      </c>
      <c r="B223" s="422">
        <v>18139</v>
      </c>
      <c r="C223" s="422" t="s">
        <v>18</v>
      </c>
      <c r="D223" t="s">
        <v>13</v>
      </c>
      <c r="E223" s="2"/>
      <c r="F223" s="2">
        <v>2.9</v>
      </c>
      <c r="G223" s="2">
        <f t="shared" si="3"/>
        <v>-3.6859404417555197E-14</v>
      </c>
    </row>
    <row r="224" spans="1:7">
      <c r="A224" s="176">
        <v>43585</v>
      </c>
      <c r="B224" s="421" t="s">
        <v>10</v>
      </c>
      <c r="C224" s="421" t="s">
        <v>19</v>
      </c>
      <c r="D224" t="s">
        <v>12</v>
      </c>
      <c r="E224" s="2">
        <v>19.2</v>
      </c>
      <c r="G224" s="2">
        <f t="shared" si="3"/>
        <v>19.199999999999964</v>
      </c>
    </row>
    <row r="225" spans="1:7">
      <c r="B225" s="422"/>
      <c r="C225" s="422"/>
      <c r="D225" t="s">
        <v>13</v>
      </c>
      <c r="E225" s="2">
        <v>2.7</v>
      </c>
      <c r="G225" s="2">
        <f t="shared" si="3"/>
        <v>21.899999999999963</v>
      </c>
    </row>
    <row r="226" spans="1:7">
      <c r="B226" s="422"/>
      <c r="C226" s="422"/>
      <c r="D226" t="s">
        <v>14</v>
      </c>
      <c r="E226" s="2">
        <v>60</v>
      </c>
      <c r="G226" s="2">
        <f t="shared" si="3"/>
        <v>81.899999999999963</v>
      </c>
    </row>
    <row r="227" spans="1:7">
      <c r="B227" s="422"/>
      <c r="C227" s="422"/>
      <c r="D227" t="s">
        <v>15</v>
      </c>
      <c r="E227" s="2">
        <v>5</v>
      </c>
      <c r="G227" s="2">
        <f t="shared" si="3"/>
        <v>86.899999999999963</v>
      </c>
    </row>
    <row r="228" spans="1:7">
      <c r="A228" s="177">
        <v>43585</v>
      </c>
      <c r="B228" s="422" t="s">
        <v>69</v>
      </c>
      <c r="C228" s="422" t="s">
        <v>19</v>
      </c>
      <c r="D228" t="s">
        <v>14</v>
      </c>
      <c r="E228" s="2"/>
      <c r="F228" s="2">
        <v>60</v>
      </c>
      <c r="G228" s="2">
        <f t="shared" si="3"/>
        <v>26.899999999999963</v>
      </c>
    </row>
    <row r="229" spans="1:7">
      <c r="A229" s="177">
        <v>43585</v>
      </c>
      <c r="B229" s="422" t="s">
        <v>69</v>
      </c>
      <c r="C229" s="422" t="s">
        <v>19</v>
      </c>
      <c r="D229" t="s">
        <v>15</v>
      </c>
      <c r="E229" s="2"/>
      <c r="F229" s="2">
        <v>5</v>
      </c>
      <c r="G229" s="2">
        <f t="shared" si="3"/>
        <v>21.899999999999963</v>
      </c>
    </row>
    <row r="230" spans="1:7">
      <c r="A230" s="177">
        <v>43642</v>
      </c>
      <c r="B230" s="422">
        <v>18139</v>
      </c>
      <c r="C230" s="422" t="s">
        <v>19</v>
      </c>
      <c r="D230" t="s">
        <v>12</v>
      </c>
      <c r="E230" s="2"/>
      <c r="F230" s="2">
        <v>19.2</v>
      </c>
      <c r="G230" s="2">
        <f t="shared" si="3"/>
        <v>2.6999999999999638</v>
      </c>
    </row>
    <row r="231" spans="1:7">
      <c r="A231" s="177">
        <v>43642</v>
      </c>
      <c r="B231" s="422">
        <v>18139</v>
      </c>
      <c r="C231" s="422" t="s">
        <v>19</v>
      </c>
      <c r="D231" t="s">
        <v>13</v>
      </c>
      <c r="E231" s="2"/>
      <c r="F231" s="2">
        <v>2.7</v>
      </c>
      <c r="G231" s="2">
        <f t="shared" si="3"/>
        <v>-3.6415315207705135E-14</v>
      </c>
    </row>
    <row r="232" spans="1:7">
      <c r="A232" s="176">
        <v>43616</v>
      </c>
      <c r="B232" s="421" t="s">
        <v>10</v>
      </c>
      <c r="C232" s="421" t="s">
        <v>20</v>
      </c>
      <c r="D232" t="s">
        <v>12</v>
      </c>
      <c r="E232" s="2">
        <v>17.7</v>
      </c>
      <c r="G232" s="2">
        <f t="shared" si="3"/>
        <v>17.699999999999964</v>
      </c>
    </row>
    <row r="233" spans="1:7">
      <c r="B233" s="422"/>
      <c r="C233" s="422"/>
      <c r="D233" t="s">
        <v>13</v>
      </c>
      <c r="E233" s="2">
        <v>3.1</v>
      </c>
      <c r="G233" s="2">
        <f t="shared" si="3"/>
        <v>20.799999999999965</v>
      </c>
    </row>
    <row r="234" spans="1:7">
      <c r="B234" s="422"/>
      <c r="C234" s="422"/>
      <c r="D234" t="s">
        <v>14</v>
      </c>
      <c r="E234" s="2">
        <v>60</v>
      </c>
      <c r="G234" s="2">
        <f t="shared" si="3"/>
        <v>80.799999999999969</v>
      </c>
    </row>
    <row r="235" spans="1:7">
      <c r="B235" s="422"/>
      <c r="C235" s="422"/>
      <c r="D235" t="s">
        <v>15</v>
      </c>
      <c r="E235" s="2">
        <v>5</v>
      </c>
      <c r="G235" s="2">
        <f t="shared" si="3"/>
        <v>85.799999999999969</v>
      </c>
    </row>
    <row r="236" spans="1:7">
      <c r="A236" s="177">
        <v>43616</v>
      </c>
      <c r="B236" s="422" t="s">
        <v>69</v>
      </c>
      <c r="C236" s="422" t="s">
        <v>20</v>
      </c>
      <c r="D236" t="s">
        <v>14</v>
      </c>
      <c r="E236" s="2"/>
      <c r="F236" s="2">
        <v>60</v>
      </c>
      <c r="G236" s="2">
        <f t="shared" si="3"/>
        <v>25.799999999999969</v>
      </c>
    </row>
    <row r="237" spans="1:7" ht="14.25" customHeight="1">
      <c r="A237" s="177">
        <v>43616</v>
      </c>
      <c r="B237" s="422" t="s">
        <v>69</v>
      </c>
      <c r="C237" s="422" t="s">
        <v>20</v>
      </c>
      <c r="D237" t="s">
        <v>15</v>
      </c>
      <c r="E237" s="2"/>
      <c r="F237" s="2">
        <v>5</v>
      </c>
      <c r="G237" s="2">
        <f t="shared" si="3"/>
        <v>20.799999999999969</v>
      </c>
    </row>
    <row r="238" spans="1:7" ht="14.25" customHeight="1">
      <c r="A238" s="177">
        <v>43642</v>
      </c>
      <c r="B238" s="422">
        <v>18139</v>
      </c>
      <c r="C238" s="422" t="s">
        <v>20</v>
      </c>
      <c r="D238" t="s">
        <v>12</v>
      </c>
      <c r="E238" s="2"/>
      <c r="F238" s="2">
        <v>17.7</v>
      </c>
      <c r="G238" s="2">
        <f t="shared" si="3"/>
        <v>3.0999999999999694</v>
      </c>
    </row>
    <row r="239" spans="1:7" ht="14.25" customHeight="1">
      <c r="A239" s="177">
        <v>43642</v>
      </c>
      <c r="B239" s="422">
        <v>18139</v>
      </c>
      <c r="C239" s="422" t="s">
        <v>20</v>
      </c>
      <c r="D239" t="s">
        <v>13</v>
      </c>
      <c r="E239" s="2"/>
      <c r="F239" s="2">
        <v>3.1</v>
      </c>
      <c r="G239" s="2">
        <f t="shared" si="3"/>
        <v>-3.0642155479654321E-14</v>
      </c>
    </row>
    <row r="240" spans="1:7">
      <c r="A240" s="176">
        <v>43646</v>
      </c>
      <c r="B240" s="421" t="s">
        <v>10</v>
      </c>
      <c r="C240" s="421" t="s">
        <v>21</v>
      </c>
      <c r="D240" t="s">
        <v>12</v>
      </c>
      <c r="E240" s="2">
        <v>15.8</v>
      </c>
      <c r="G240" s="2">
        <f t="shared" si="3"/>
        <v>15.799999999999971</v>
      </c>
    </row>
    <row r="241" spans="1:7">
      <c r="B241" s="422"/>
      <c r="C241" s="422"/>
      <c r="D241" t="s">
        <v>13</v>
      </c>
      <c r="E241" s="2">
        <v>3</v>
      </c>
      <c r="G241" s="2">
        <f t="shared" si="3"/>
        <v>18.799999999999969</v>
      </c>
    </row>
    <row r="242" spans="1:7">
      <c r="B242" s="422"/>
      <c r="C242" s="422"/>
      <c r="D242" t="s">
        <v>14</v>
      </c>
      <c r="E242" s="2">
        <v>60</v>
      </c>
      <c r="G242" s="2">
        <f t="shared" si="3"/>
        <v>78.799999999999969</v>
      </c>
    </row>
    <row r="243" spans="1:7">
      <c r="B243" s="422"/>
      <c r="C243" s="422"/>
      <c r="D243" t="s">
        <v>15</v>
      </c>
      <c r="E243" s="2">
        <v>5</v>
      </c>
      <c r="G243" s="2">
        <f t="shared" si="3"/>
        <v>83.799999999999969</v>
      </c>
    </row>
    <row r="244" spans="1:7">
      <c r="A244" s="177">
        <v>43646</v>
      </c>
      <c r="B244" s="422" t="s">
        <v>69</v>
      </c>
      <c r="C244" s="422" t="s">
        <v>21</v>
      </c>
      <c r="D244" t="s">
        <v>14</v>
      </c>
      <c r="E244" s="2"/>
      <c r="F244" s="2">
        <v>60</v>
      </c>
      <c r="G244" s="2">
        <f t="shared" si="3"/>
        <v>23.799999999999969</v>
      </c>
    </row>
    <row r="245" spans="1:7">
      <c r="A245" s="177">
        <v>43646</v>
      </c>
      <c r="B245" s="422" t="s">
        <v>69</v>
      </c>
      <c r="C245" s="422" t="s">
        <v>21</v>
      </c>
      <c r="D245" t="s">
        <v>15</v>
      </c>
      <c r="E245" s="2"/>
      <c r="F245" s="2">
        <v>5</v>
      </c>
      <c r="G245" s="2">
        <f t="shared" si="3"/>
        <v>18.799999999999969</v>
      </c>
    </row>
    <row r="246" spans="1:7">
      <c r="A246" s="177">
        <v>43682</v>
      </c>
      <c r="B246" s="422">
        <v>18426</v>
      </c>
      <c r="C246" s="422" t="s">
        <v>21</v>
      </c>
      <c r="D246" t="s">
        <v>12</v>
      </c>
      <c r="E246" s="2"/>
      <c r="F246" s="2">
        <v>15.8</v>
      </c>
      <c r="G246" s="2">
        <f t="shared" si="3"/>
        <v>2.999999999999968</v>
      </c>
    </row>
    <row r="247" spans="1:7">
      <c r="A247" s="177">
        <v>43682</v>
      </c>
      <c r="B247" s="422">
        <v>18426</v>
      </c>
      <c r="C247" s="422" t="s">
        <v>21</v>
      </c>
      <c r="D247" t="s">
        <v>13</v>
      </c>
      <c r="E247" s="2"/>
      <c r="F247" s="2">
        <v>3</v>
      </c>
      <c r="G247" s="2">
        <f t="shared" si="3"/>
        <v>-3.1974423109204508E-14</v>
      </c>
    </row>
    <row r="248" spans="1:7">
      <c r="A248" s="176">
        <v>43677</v>
      </c>
      <c r="B248" s="421" t="s">
        <v>10</v>
      </c>
      <c r="C248" s="421" t="s">
        <v>22</v>
      </c>
      <c r="D248" t="s">
        <v>12</v>
      </c>
      <c r="E248" s="2">
        <v>15.8</v>
      </c>
      <c r="G248" s="2">
        <f t="shared" si="3"/>
        <v>15.799999999999969</v>
      </c>
    </row>
    <row r="249" spans="1:7">
      <c r="B249" s="422"/>
      <c r="C249" s="422"/>
      <c r="D249" t="s">
        <v>13</v>
      </c>
      <c r="E249" s="2">
        <v>2.9</v>
      </c>
      <c r="G249" s="2">
        <f t="shared" si="3"/>
        <v>18.699999999999967</v>
      </c>
    </row>
    <row r="250" spans="1:7">
      <c r="B250" s="422"/>
      <c r="C250" s="422"/>
      <c r="D250" t="s">
        <v>14</v>
      </c>
      <c r="E250" s="2">
        <v>60</v>
      </c>
      <c r="G250" s="2">
        <f t="shared" si="3"/>
        <v>78.69999999999996</v>
      </c>
    </row>
    <row r="251" spans="1:7">
      <c r="B251" s="422"/>
      <c r="C251" s="422"/>
      <c r="D251" t="s">
        <v>15</v>
      </c>
      <c r="E251" s="2">
        <v>5</v>
      </c>
      <c r="G251" s="2">
        <f t="shared" si="3"/>
        <v>83.69999999999996</v>
      </c>
    </row>
    <row r="252" spans="1:7">
      <c r="A252" s="177">
        <v>43677</v>
      </c>
      <c r="B252" s="422" t="s">
        <v>69</v>
      </c>
      <c r="C252" s="422" t="s">
        <v>22</v>
      </c>
      <c r="D252" t="s">
        <v>14</v>
      </c>
      <c r="E252" s="2"/>
      <c r="F252" s="2">
        <v>60</v>
      </c>
      <c r="G252" s="2">
        <f t="shared" si="3"/>
        <v>23.69999999999996</v>
      </c>
    </row>
    <row r="253" spans="1:7">
      <c r="A253" s="177">
        <v>43677</v>
      </c>
      <c r="B253" s="422" t="s">
        <v>69</v>
      </c>
      <c r="C253" s="422" t="s">
        <v>22</v>
      </c>
      <c r="D253" t="s">
        <v>15</v>
      </c>
      <c r="E253" s="2"/>
      <c r="F253" s="2">
        <v>5</v>
      </c>
      <c r="G253" s="2">
        <f t="shared" si="3"/>
        <v>18.69999999999996</v>
      </c>
    </row>
    <row r="254" spans="1:7">
      <c r="A254" s="177">
        <v>43735</v>
      </c>
      <c r="B254" s="422">
        <v>18819</v>
      </c>
      <c r="C254" s="422" t="s">
        <v>22</v>
      </c>
      <c r="D254" t="s">
        <v>12</v>
      </c>
      <c r="E254" s="2"/>
      <c r="F254" s="2">
        <v>15.8</v>
      </c>
      <c r="G254" s="2">
        <f t="shared" si="3"/>
        <v>2.8999999999999595</v>
      </c>
    </row>
    <row r="255" spans="1:7">
      <c r="A255" s="177">
        <v>43735</v>
      </c>
      <c r="B255" s="422">
        <v>18819</v>
      </c>
      <c r="C255" s="422" t="s">
        <v>22</v>
      </c>
      <c r="D255" t="s">
        <v>13</v>
      </c>
      <c r="E255" s="2"/>
      <c r="F255" s="2">
        <v>2.9</v>
      </c>
      <c r="G255" s="2">
        <f t="shared" si="3"/>
        <v>-4.0412118096355698E-14</v>
      </c>
    </row>
    <row r="256" spans="1:7">
      <c r="A256" s="176">
        <v>43708</v>
      </c>
      <c r="B256" s="421" t="s">
        <v>10</v>
      </c>
      <c r="C256" s="421" t="s">
        <v>23</v>
      </c>
      <c r="D256" t="s">
        <v>12</v>
      </c>
      <c r="E256" s="2">
        <v>15.4</v>
      </c>
      <c r="G256" s="2">
        <f t="shared" si="3"/>
        <v>15.399999999999959</v>
      </c>
    </row>
    <row r="257" spans="1:7">
      <c r="B257" s="422"/>
      <c r="C257" s="422"/>
      <c r="D257" t="s">
        <v>13</v>
      </c>
      <c r="E257" s="2">
        <v>2.8</v>
      </c>
      <c r="G257" s="2">
        <f t="shared" si="3"/>
        <v>18.19999999999996</v>
      </c>
    </row>
    <row r="258" spans="1:7">
      <c r="B258" s="422"/>
      <c r="C258" s="422"/>
      <c r="D258" t="s">
        <v>14</v>
      </c>
      <c r="E258" s="2">
        <v>60</v>
      </c>
      <c r="G258" s="2">
        <f t="shared" si="3"/>
        <v>78.19999999999996</v>
      </c>
    </row>
    <row r="259" spans="1:7">
      <c r="B259" s="422"/>
      <c r="C259" s="422"/>
      <c r="D259" t="s">
        <v>15</v>
      </c>
      <c r="E259" s="2">
        <v>5</v>
      </c>
      <c r="G259" s="2">
        <f t="shared" si="3"/>
        <v>83.19999999999996</v>
      </c>
    </row>
    <row r="260" spans="1:7">
      <c r="A260" s="177">
        <v>43708</v>
      </c>
      <c r="B260" s="422" t="s">
        <v>69</v>
      </c>
      <c r="C260" s="422" t="s">
        <v>23</v>
      </c>
      <c r="D260" t="s">
        <v>14</v>
      </c>
      <c r="E260" s="2"/>
      <c r="F260" s="2">
        <v>60</v>
      </c>
      <c r="G260" s="2">
        <f t="shared" si="3"/>
        <v>23.19999999999996</v>
      </c>
    </row>
    <row r="261" spans="1:7">
      <c r="A261" s="177">
        <v>43708</v>
      </c>
      <c r="B261" s="422" t="s">
        <v>69</v>
      </c>
      <c r="C261" s="422" t="s">
        <v>23</v>
      </c>
      <c r="D261" t="s">
        <v>15</v>
      </c>
      <c r="E261" s="2"/>
      <c r="F261" s="2">
        <v>5</v>
      </c>
      <c r="G261" s="2">
        <f t="shared" si="3"/>
        <v>18.19999999999996</v>
      </c>
    </row>
    <row r="262" spans="1:7">
      <c r="A262" s="177">
        <v>43735</v>
      </c>
      <c r="B262" s="422">
        <v>18819</v>
      </c>
      <c r="C262" s="422" t="s">
        <v>23</v>
      </c>
      <c r="D262" t="s">
        <v>12</v>
      </c>
      <c r="E262" s="2"/>
      <c r="F262" s="2">
        <v>15.4</v>
      </c>
      <c r="G262" s="2">
        <f t="shared" ref="G262:G325" si="4">+G261+E262-F262</f>
        <v>2.7999999999999599</v>
      </c>
    </row>
    <row r="263" spans="1:7">
      <c r="A263" s="177">
        <v>43735</v>
      </c>
      <c r="B263" s="422">
        <v>18819</v>
      </c>
      <c r="C263" s="422" t="s">
        <v>23</v>
      </c>
      <c r="D263" t="s">
        <v>13</v>
      </c>
      <c r="E263" s="2"/>
      <c r="F263" s="2">
        <v>2.8</v>
      </c>
      <c r="G263" s="2">
        <f t="shared" si="4"/>
        <v>-3.9968028886505635E-14</v>
      </c>
    </row>
    <row r="264" spans="1:7">
      <c r="A264" s="176">
        <v>43738</v>
      </c>
      <c r="B264" s="421" t="s">
        <v>10</v>
      </c>
      <c r="C264" s="421" t="s">
        <v>41</v>
      </c>
      <c r="D264" t="s">
        <v>12</v>
      </c>
      <c r="E264" s="2">
        <v>15.5</v>
      </c>
      <c r="G264" s="2">
        <f t="shared" si="4"/>
        <v>15.499999999999961</v>
      </c>
    </row>
    <row r="265" spans="1:7">
      <c r="B265" s="422"/>
      <c r="C265" s="422"/>
      <c r="D265" t="s">
        <v>13</v>
      </c>
      <c r="E265" s="2">
        <v>2.8</v>
      </c>
      <c r="G265" s="2">
        <f t="shared" si="4"/>
        <v>18.299999999999962</v>
      </c>
    </row>
    <row r="266" spans="1:7">
      <c r="B266" s="422"/>
      <c r="C266" s="422"/>
      <c r="D266" t="s">
        <v>14</v>
      </c>
      <c r="E266" s="2">
        <v>60</v>
      </c>
      <c r="G266" s="2">
        <f t="shared" si="4"/>
        <v>78.299999999999955</v>
      </c>
    </row>
    <row r="267" spans="1:7">
      <c r="B267" s="422"/>
      <c r="C267" s="422"/>
      <c r="D267" t="s">
        <v>15</v>
      </c>
      <c r="E267" s="2">
        <v>5</v>
      </c>
      <c r="G267" s="2">
        <f t="shared" si="4"/>
        <v>83.299999999999955</v>
      </c>
    </row>
    <row r="268" spans="1:7">
      <c r="A268" s="177">
        <v>43738</v>
      </c>
      <c r="B268" s="422" t="s">
        <v>69</v>
      </c>
      <c r="C268" s="422" t="s">
        <v>24</v>
      </c>
      <c r="D268" t="s">
        <v>14</v>
      </c>
      <c r="E268" s="2"/>
      <c r="F268" s="2">
        <v>60</v>
      </c>
      <c r="G268" s="2">
        <f t="shared" si="4"/>
        <v>23.299999999999955</v>
      </c>
    </row>
    <row r="269" spans="1:7">
      <c r="A269" s="177">
        <v>43738</v>
      </c>
      <c r="B269" s="422" t="s">
        <v>69</v>
      </c>
      <c r="C269" s="422" t="s">
        <v>24</v>
      </c>
      <c r="D269" t="s">
        <v>15</v>
      </c>
      <c r="E269" s="2"/>
      <c r="F269" s="2">
        <v>5</v>
      </c>
      <c r="G269" s="2">
        <f t="shared" si="4"/>
        <v>18.299999999999955</v>
      </c>
    </row>
    <row r="270" spans="1:7">
      <c r="A270" s="177">
        <v>43766</v>
      </c>
      <c r="B270" s="422">
        <v>19077</v>
      </c>
      <c r="C270" s="422" t="s">
        <v>24</v>
      </c>
      <c r="D270" t="s">
        <v>12</v>
      </c>
      <c r="E270" s="2"/>
      <c r="F270" s="2">
        <v>15.5</v>
      </c>
      <c r="G270" s="2">
        <f t="shared" si="4"/>
        <v>2.7999999999999545</v>
      </c>
    </row>
    <row r="271" spans="1:7">
      <c r="A271" s="177">
        <v>43766</v>
      </c>
      <c r="B271" s="422">
        <v>19077</v>
      </c>
      <c r="C271" s="422" t="s">
        <v>24</v>
      </c>
      <c r="D271" t="s">
        <v>13</v>
      </c>
      <c r="E271" s="2"/>
      <c r="F271" s="2">
        <v>2.8</v>
      </c>
      <c r="G271" s="2">
        <f t="shared" si="4"/>
        <v>-4.5297099404706387E-14</v>
      </c>
    </row>
    <row r="272" spans="1:7">
      <c r="A272" s="176">
        <v>43769</v>
      </c>
      <c r="B272" s="421" t="s">
        <v>10</v>
      </c>
      <c r="C272" s="421" t="s">
        <v>25</v>
      </c>
      <c r="D272" t="s">
        <v>12</v>
      </c>
      <c r="E272" s="2">
        <v>15.5</v>
      </c>
      <c r="G272" s="2">
        <f t="shared" si="4"/>
        <v>15.499999999999954</v>
      </c>
    </row>
    <row r="273" spans="1:7">
      <c r="B273" s="422"/>
      <c r="C273" s="422"/>
      <c r="D273" t="s">
        <v>13</v>
      </c>
      <c r="E273" s="2">
        <v>2.7</v>
      </c>
      <c r="G273" s="2">
        <f t="shared" si="4"/>
        <v>18.199999999999953</v>
      </c>
    </row>
    <row r="274" spans="1:7">
      <c r="B274" s="422"/>
      <c r="C274" s="422"/>
      <c r="D274" t="s">
        <v>14</v>
      </c>
      <c r="E274" s="2">
        <v>60</v>
      </c>
      <c r="G274" s="2">
        <f t="shared" si="4"/>
        <v>78.19999999999996</v>
      </c>
    </row>
    <row r="275" spans="1:7">
      <c r="B275" s="422"/>
      <c r="C275" s="422"/>
      <c r="D275" t="s">
        <v>15</v>
      </c>
      <c r="E275" s="2">
        <v>5</v>
      </c>
      <c r="G275" s="2">
        <f t="shared" si="4"/>
        <v>83.19999999999996</v>
      </c>
    </row>
    <row r="276" spans="1:7">
      <c r="A276" s="177">
        <v>43769</v>
      </c>
      <c r="B276" s="422" t="s">
        <v>69</v>
      </c>
      <c r="C276" s="422" t="s">
        <v>25</v>
      </c>
      <c r="D276" t="s">
        <v>14</v>
      </c>
      <c r="E276" s="2"/>
      <c r="F276" s="2">
        <v>60</v>
      </c>
      <c r="G276" s="2">
        <f t="shared" si="4"/>
        <v>23.19999999999996</v>
      </c>
    </row>
    <row r="277" spans="1:7">
      <c r="A277" s="177">
        <v>43769</v>
      </c>
      <c r="B277" s="422" t="s">
        <v>69</v>
      </c>
      <c r="C277" s="422" t="s">
        <v>25</v>
      </c>
      <c r="D277" t="s">
        <v>15</v>
      </c>
      <c r="E277" s="2"/>
      <c r="F277" s="2">
        <v>5</v>
      </c>
      <c r="G277" s="2">
        <f t="shared" si="4"/>
        <v>18.19999999999996</v>
      </c>
    </row>
    <row r="278" spans="1:7">
      <c r="A278" s="177">
        <v>43816</v>
      </c>
      <c r="B278" s="422">
        <v>19322</v>
      </c>
      <c r="C278" s="422" t="s">
        <v>25</v>
      </c>
      <c r="D278" t="s">
        <v>12</v>
      </c>
      <c r="E278" s="2"/>
      <c r="F278" s="2">
        <v>15.5</v>
      </c>
      <c r="G278" s="2">
        <f t="shared" si="4"/>
        <v>2.6999999999999602</v>
      </c>
    </row>
    <row r="279" spans="1:7">
      <c r="A279" s="177">
        <v>43816</v>
      </c>
      <c r="B279" s="422">
        <v>19322</v>
      </c>
      <c r="C279" s="422" t="s">
        <v>25</v>
      </c>
      <c r="D279" t="s">
        <v>13</v>
      </c>
      <c r="E279" s="2"/>
      <c r="F279" s="2">
        <v>2.7</v>
      </c>
      <c r="G279" s="2">
        <f t="shared" si="4"/>
        <v>-3.9968028886505635E-14</v>
      </c>
    </row>
    <row r="280" spans="1:7">
      <c r="A280" s="176">
        <v>43799</v>
      </c>
      <c r="B280" s="421" t="s">
        <v>10</v>
      </c>
      <c r="C280" s="421" t="s">
        <v>26</v>
      </c>
      <c r="D280" t="s">
        <v>12</v>
      </c>
      <c r="E280" s="2">
        <v>17.399999999999999</v>
      </c>
      <c r="G280" s="2">
        <f t="shared" si="4"/>
        <v>17.399999999999959</v>
      </c>
    </row>
    <row r="281" spans="1:7">
      <c r="B281" s="422"/>
      <c r="C281" s="422"/>
      <c r="D281" t="s">
        <v>13</v>
      </c>
      <c r="E281" s="2">
        <v>2.8</v>
      </c>
      <c r="G281" s="2">
        <f t="shared" si="4"/>
        <v>20.19999999999996</v>
      </c>
    </row>
    <row r="282" spans="1:7">
      <c r="B282" s="422"/>
      <c r="C282" s="422"/>
      <c r="D282" t="s">
        <v>14</v>
      </c>
      <c r="E282" s="2">
        <v>60</v>
      </c>
      <c r="G282" s="2">
        <f t="shared" si="4"/>
        <v>80.19999999999996</v>
      </c>
    </row>
    <row r="283" spans="1:7">
      <c r="B283" s="422"/>
      <c r="C283" s="422"/>
      <c r="D283" t="s">
        <v>15</v>
      </c>
      <c r="E283" s="2">
        <v>5</v>
      </c>
      <c r="G283" s="2">
        <f t="shared" si="4"/>
        <v>85.19999999999996</v>
      </c>
    </row>
    <row r="284" spans="1:7">
      <c r="A284" s="177">
        <v>43799</v>
      </c>
      <c r="B284" s="422" t="s">
        <v>69</v>
      </c>
      <c r="C284" s="422" t="s">
        <v>26</v>
      </c>
      <c r="D284" t="s">
        <v>14</v>
      </c>
      <c r="E284" s="2"/>
      <c r="F284" s="2">
        <v>60</v>
      </c>
      <c r="G284" s="2">
        <f t="shared" si="4"/>
        <v>25.19999999999996</v>
      </c>
    </row>
    <row r="285" spans="1:7">
      <c r="A285" s="177">
        <v>43799</v>
      </c>
      <c r="B285" s="422" t="s">
        <v>69</v>
      </c>
      <c r="C285" s="422" t="s">
        <v>26</v>
      </c>
      <c r="D285" t="s">
        <v>15</v>
      </c>
      <c r="E285" s="2"/>
      <c r="F285" s="2">
        <v>5</v>
      </c>
      <c r="G285" s="2">
        <f t="shared" si="4"/>
        <v>20.19999999999996</v>
      </c>
    </row>
    <row r="286" spans="1:7">
      <c r="A286" s="177">
        <v>43852</v>
      </c>
      <c r="B286" s="422">
        <v>19581</v>
      </c>
      <c r="C286" s="422" t="s">
        <v>26</v>
      </c>
      <c r="D286" t="s">
        <v>12</v>
      </c>
      <c r="E286" s="2"/>
      <c r="F286" s="2">
        <v>17.399999999999999</v>
      </c>
      <c r="G286" s="2">
        <f t="shared" si="4"/>
        <v>2.7999999999999616</v>
      </c>
    </row>
    <row r="287" spans="1:7">
      <c r="A287" s="177">
        <v>43852</v>
      </c>
      <c r="B287" s="422">
        <v>19581</v>
      </c>
      <c r="C287" s="422" t="s">
        <v>26</v>
      </c>
      <c r="D287" t="s">
        <v>13</v>
      </c>
      <c r="E287" s="2"/>
      <c r="F287" s="2">
        <v>2.8</v>
      </c>
      <c r="G287" s="2">
        <f t="shared" si="4"/>
        <v>-3.8191672047105385E-14</v>
      </c>
    </row>
    <row r="288" spans="1:7">
      <c r="A288" s="176">
        <v>43830</v>
      </c>
      <c r="B288" s="421" t="s">
        <v>10</v>
      </c>
      <c r="C288" s="421" t="s">
        <v>27</v>
      </c>
      <c r="D288" t="s">
        <v>12</v>
      </c>
      <c r="E288" s="2">
        <v>18.2</v>
      </c>
      <c r="G288" s="2">
        <f t="shared" si="4"/>
        <v>18.19999999999996</v>
      </c>
    </row>
    <row r="289" spans="1:7">
      <c r="B289" s="422"/>
      <c r="C289" s="422"/>
      <c r="D289" t="s">
        <v>13</v>
      </c>
      <c r="E289" s="2">
        <v>2.8</v>
      </c>
      <c r="G289" s="2">
        <f t="shared" si="4"/>
        <v>20.999999999999961</v>
      </c>
    </row>
    <row r="290" spans="1:7">
      <c r="B290" s="422"/>
      <c r="C290" s="422"/>
      <c r="D290" t="s">
        <v>14</v>
      </c>
      <c r="E290" s="2">
        <v>60</v>
      </c>
      <c r="G290" s="2">
        <f t="shared" si="4"/>
        <v>80.999999999999957</v>
      </c>
    </row>
    <row r="291" spans="1:7">
      <c r="B291" s="422"/>
      <c r="C291" s="422"/>
      <c r="D291" t="s">
        <v>15</v>
      </c>
      <c r="E291" s="2">
        <v>5</v>
      </c>
      <c r="G291" s="2">
        <f t="shared" si="4"/>
        <v>85.999999999999957</v>
      </c>
    </row>
    <row r="292" spans="1:7">
      <c r="A292" s="177">
        <v>43830</v>
      </c>
      <c r="B292" s="422" t="s">
        <v>69</v>
      </c>
      <c r="C292" s="422" t="s">
        <v>27</v>
      </c>
      <c r="D292" t="s">
        <v>14</v>
      </c>
      <c r="E292" s="2"/>
      <c r="F292" s="2">
        <v>60</v>
      </c>
      <c r="G292" s="2">
        <f t="shared" si="4"/>
        <v>25.999999999999957</v>
      </c>
    </row>
    <row r="293" spans="1:7">
      <c r="A293" s="177">
        <v>43830</v>
      </c>
      <c r="B293" s="422" t="s">
        <v>69</v>
      </c>
      <c r="C293" s="422" t="s">
        <v>27</v>
      </c>
      <c r="D293" t="s">
        <v>15</v>
      </c>
      <c r="E293" s="2"/>
      <c r="F293" s="2">
        <v>5</v>
      </c>
      <c r="G293" s="2">
        <f t="shared" si="4"/>
        <v>20.999999999999957</v>
      </c>
    </row>
    <row r="294" spans="1:7">
      <c r="A294" s="177">
        <v>43852</v>
      </c>
      <c r="B294" s="422">
        <v>19581</v>
      </c>
      <c r="C294" s="422" t="s">
        <v>27</v>
      </c>
      <c r="D294" t="s">
        <v>12</v>
      </c>
      <c r="E294" s="2"/>
      <c r="F294" s="2">
        <v>18.2</v>
      </c>
      <c r="G294" s="2">
        <f t="shared" si="4"/>
        <v>2.7999999999999581</v>
      </c>
    </row>
    <row r="295" spans="1:7">
      <c r="A295" s="177">
        <v>43852</v>
      </c>
      <c r="B295" s="422">
        <v>19581</v>
      </c>
      <c r="C295" s="422" t="s">
        <v>27</v>
      </c>
      <c r="D295" t="s">
        <v>13</v>
      </c>
      <c r="E295" s="2"/>
      <c r="F295" s="2">
        <v>2.8</v>
      </c>
      <c r="G295" s="2">
        <f t="shared" si="4"/>
        <v>-4.1744385725905886E-14</v>
      </c>
    </row>
    <row r="296" spans="1:7">
      <c r="A296" s="176">
        <v>43861</v>
      </c>
      <c r="B296" s="421" t="s">
        <v>10</v>
      </c>
      <c r="C296" s="421" t="s">
        <v>11</v>
      </c>
      <c r="D296" t="s">
        <v>12</v>
      </c>
      <c r="E296" s="2">
        <v>20.9</v>
      </c>
      <c r="G296" s="2">
        <f t="shared" si="4"/>
        <v>20.899999999999956</v>
      </c>
    </row>
    <row r="297" spans="1:7">
      <c r="B297" s="422"/>
      <c r="C297" s="422"/>
      <c r="D297" t="s">
        <v>13</v>
      </c>
      <c r="E297" s="2">
        <v>2.7</v>
      </c>
      <c r="G297" s="2">
        <f t="shared" si="4"/>
        <v>23.599999999999955</v>
      </c>
    </row>
    <row r="298" spans="1:7">
      <c r="B298" s="422"/>
      <c r="C298" s="422"/>
      <c r="D298" t="s">
        <v>14</v>
      </c>
      <c r="E298" s="2">
        <v>60</v>
      </c>
      <c r="G298" s="2">
        <f t="shared" si="4"/>
        <v>83.599999999999952</v>
      </c>
    </row>
    <row r="299" spans="1:7">
      <c r="B299" s="422"/>
      <c r="C299" s="422"/>
      <c r="D299" t="s">
        <v>15</v>
      </c>
      <c r="E299" s="2">
        <v>5</v>
      </c>
      <c r="G299" s="2">
        <f t="shared" si="4"/>
        <v>88.599999999999952</v>
      </c>
    </row>
    <row r="300" spans="1:7">
      <c r="A300" s="177">
        <v>43861</v>
      </c>
      <c r="B300" s="422" t="s">
        <v>69</v>
      </c>
      <c r="C300" s="422" t="s">
        <v>11</v>
      </c>
      <c r="D300" t="s">
        <v>14</v>
      </c>
      <c r="E300" s="2"/>
      <c r="F300" s="2">
        <v>60</v>
      </c>
      <c r="G300" s="2">
        <f t="shared" si="4"/>
        <v>28.599999999999952</v>
      </c>
    </row>
    <row r="301" spans="1:7">
      <c r="A301" s="177">
        <v>43861</v>
      </c>
      <c r="B301" s="422" t="s">
        <v>69</v>
      </c>
      <c r="C301" s="422" t="s">
        <v>11</v>
      </c>
      <c r="D301" t="s">
        <v>15</v>
      </c>
      <c r="E301" s="2"/>
      <c r="F301" s="2">
        <v>5</v>
      </c>
      <c r="G301" s="2">
        <f t="shared" si="4"/>
        <v>23.599999999999952</v>
      </c>
    </row>
    <row r="302" spans="1:7">
      <c r="A302" s="177">
        <v>44159</v>
      </c>
      <c r="B302" s="422">
        <v>20897</v>
      </c>
      <c r="C302" s="422" t="s">
        <v>11</v>
      </c>
      <c r="D302" t="s">
        <v>12</v>
      </c>
      <c r="E302" s="2"/>
      <c r="F302" s="2">
        <v>20.9</v>
      </c>
      <c r="G302" s="2">
        <f t="shared" si="4"/>
        <v>2.6999999999999531</v>
      </c>
    </row>
    <row r="303" spans="1:7">
      <c r="A303" s="177">
        <v>44159</v>
      </c>
      <c r="B303" s="422">
        <v>20897</v>
      </c>
      <c r="C303" s="422" t="s">
        <v>11</v>
      </c>
      <c r="D303" t="s">
        <v>13</v>
      </c>
      <c r="E303" s="2"/>
      <c r="F303" s="2">
        <v>2.7</v>
      </c>
      <c r="G303" s="2">
        <f t="shared" si="4"/>
        <v>-4.7073456244106637E-14</v>
      </c>
    </row>
    <row r="304" spans="1:7">
      <c r="A304" s="176">
        <v>43890</v>
      </c>
      <c r="B304" s="421" t="s">
        <v>10</v>
      </c>
      <c r="C304" s="421" t="s">
        <v>17</v>
      </c>
      <c r="D304" t="s">
        <v>12</v>
      </c>
      <c r="E304" s="2">
        <v>21.7</v>
      </c>
      <c r="G304" s="2">
        <f t="shared" si="4"/>
        <v>21.699999999999953</v>
      </c>
    </row>
    <row r="305" spans="1:7">
      <c r="B305" s="422"/>
      <c r="C305" s="422"/>
      <c r="D305" t="s">
        <v>13</v>
      </c>
      <c r="E305" s="2">
        <v>2.9</v>
      </c>
      <c r="G305" s="2">
        <f t="shared" si="4"/>
        <v>24.599999999999952</v>
      </c>
    </row>
    <row r="306" spans="1:7">
      <c r="B306" s="422"/>
      <c r="C306" s="422"/>
      <c r="D306" t="s">
        <v>14</v>
      </c>
      <c r="E306" s="2">
        <v>58</v>
      </c>
      <c r="G306" s="2">
        <f t="shared" si="4"/>
        <v>82.599999999999952</v>
      </c>
    </row>
    <row r="307" spans="1:7">
      <c r="B307" s="422"/>
      <c r="C307" s="422"/>
      <c r="D307" t="s">
        <v>29</v>
      </c>
      <c r="E307" s="2">
        <v>5</v>
      </c>
      <c r="G307" s="2">
        <f t="shared" si="4"/>
        <v>87.599999999999952</v>
      </c>
    </row>
    <row r="308" spans="1:7">
      <c r="A308" s="177">
        <v>43890</v>
      </c>
      <c r="B308" s="422" t="s">
        <v>69</v>
      </c>
      <c r="C308" s="422" t="s">
        <v>17</v>
      </c>
      <c r="D308" t="s">
        <v>14</v>
      </c>
      <c r="E308" s="2"/>
      <c r="F308" s="2">
        <v>58</v>
      </c>
      <c r="G308" s="2">
        <f t="shared" si="4"/>
        <v>29.599999999999952</v>
      </c>
    </row>
    <row r="309" spans="1:7">
      <c r="A309" s="177">
        <v>43890</v>
      </c>
      <c r="B309" s="422" t="s">
        <v>69</v>
      </c>
      <c r="C309" s="422" t="s">
        <v>17</v>
      </c>
      <c r="D309" t="s">
        <v>29</v>
      </c>
      <c r="E309" s="2"/>
      <c r="F309" s="2">
        <v>5</v>
      </c>
      <c r="G309" s="2">
        <f t="shared" si="4"/>
        <v>24.599999999999952</v>
      </c>
    </row>
    <row r="310" spans="1:7">
      <c r="A310" s="177">
        <v>44159</v>
      </c>
      <c r="B310" s="422">
        <v>20897</v>
      </c>
      <c r="C310" s="422" t="s">
        <v>17</v>
      </c>
      <c r="D310" t="s">
        <v>12</v>
      </c>
      <c r="E310" s="2"/>
      <c r="F310" s="2">
        <v>21.7</v>
      </c>
      <c r="G310" s="2">
        <f t="shared" si="4"/>
        <v>2.8999999999999524</v>
      </c>
    </row>
    <row r="311" spans="1:7">
      <c r="A311" s="177">
        <v>44159</v>
      </c>
      <c r="B311" s="422">
        <v>20897</v>
      </c>
      <c r="C311" s="422" t="s">
        <v>17</v>
      </c>
      <c r="D311" t="s">
        <v>13</v>
      </c>
      <c r="E311" s="2"/>
      <c r="F311" s="2">
        <v>2.9</v>
      </c>
      <c r="G311" s="2">
        <f t="shared" si="4"/>
        <v>-4.75175454539567E-14</v>
      </c>
    </row>
    <row r="312" spans="1:7">
      <c r="A312" s="176">
        <v>43921</v>
      </c>
      <c r="B312" s="421" t="s">
        <v>10</v>
      </c>
      <c r="C312" s="421" t="s">
        <v>18</v>
      </c>
      <c r="D312" t="s">
        <v>12</v>
      </c>
      <c r="E312" s="2">
        <v>19.600000000000001</v>
      </c>
      <c r="G312" s="2">
        <f t="shared" si="4"/>
        <v>19.599999999999955</v>
      </c>
    </row>
    <row r="313" spans="1:7">
      <c r="B313" s="422"/>
      <c r="C313" s="422"/>
      <c r="D313" t="s">
        <v>13</v>
      </c>
      <c r="E313" s="2">
        <v>2.9</v>
      </c>
      <c r="G313" s="2">
        <f t="shared" si="4"/>
        <v>22.499999999999954</v>
      </c>
    </row>
    <row r="314" spans="1:7">
      <c r="B314" s="422"/>
      <c r="C314" s="422"/>
      <c r="D314" t="s">
        <v>14</v>
      </c>
      <c r="E314" s="2">
        <v>60</v>
      </c>
      <c r="G314" s="2">
        <f t="shared" si="4"/>
        <v>82.499999999999957</v>
      </c>
    </row>
    <row r="315" spans="1:7">
      <c r="B315" s="422"/>
      <c r="C315" s="422"/>
      <c r="D315" t="s">
        <v>29</v>
      </c>
      <c r="E315" s="2">
        <v>5</v>
      </c>
      <c r="G315" s="2">
        <f t="shared" si="4"/>
        <v>87.499999999999957</v>
      </c>
    </row>
    <row r="316" spans="1:7">
      <c r="A316" s="177">
        <v>43921</v>
      </c>
      <c r="B316" s="422" t="s">
        <v>69</v>
      </c>
      <c r="C316" s="422" t="s">
        <v>18</v>
      </c>
      <c r="D316" t="s">
        <v>14</v>
      </c>
      <c r="E316" s="2"/>
      <c r="F316" s="2">
        <v>30</v>
      </c>
      <c r="G316" s="2">
        <f t="shared" si="4"/>
        <v>57.499999999999957</v>
      </c>
    </row>
    <row r="317" spans="1:7">
      <c r="A317" s="177">
        <v>44159</v>
      </c>
      <c r="B317" s="422">
        <v>20897</v>
      </c>
      <c r="C317" s="422" t="s">
        <v>18</v>
      </c>
      <c r="D317" t="s">
        <v>12</v>
      </c>
      <c r="E317" s="2"/>
      <c r="F317" s="2">
        <v>19.600000000000001</v>
      </c>
      <c r="G317" s="2">
        <f t="shared" si="4"/>
        <v>37.899999999999956</v>
      </c>
    </row>
    <row r="318" spans="1:7">
      <c r="A318" s="177">
        <v>44159</v>
      </c>
      <c r="B318" s="422">
        <v>20897</v>
      </c>
      <c r="C318" s="422" t="s">
        <v>18</v>
      </c>
      <c r="D318" t="s">
        <v>13</v>
      </c>
      <c r="E318" s="2"/>
      <c r="F318" s="2">
        <v>2.9</v>
      </c>
      <c r="G318" s="2">
        <f t="shared" si="4"/>
        <v>34.999999999999957</v>
      </c>
    </row>
    <row r="319" spans="1:7">
      <c r="A319" s="177">
        <v>44316</v>
      </c>
      <c r="B319" s="422" t="s">
        <v>69</v>
      </c>
      <c r="C319" s="422" t="s">
        <v>18</v>
      </c>
      <c r="D319" t="s">
        <v>14</v>
      </c>
      <c r="E319" s="2"/>
      <c r="F319" s="2">
        <v>25</v>
      </c>
      <c r="G319" s="2">
        <f t="shared" si="4"/>
        <v>9.9999999999999574</v>
      </c>
    </row>
    <row r="320" spans="1:7">
      <c r="A320" s="177">
        <v>44347</v>
      </c>
      <c r="B320" s="422" t="s">
        <v>69</v>
      </c>
      <c r="C320" s="422" t="s">
        <v>18</v>
      </c>
      <c r="D320" t="s">
        <v>14</v>
      </c>
      <c r="E320" s="2"/>
      <c r="F320" s="2">
        <v>5</v>
      </c>
      <c r="G320" s="2">
        <f t="shared" si="4"/>
        <v>4.9999999999999574</v>
      </c>
    </row>
    <row r="321" spans="1:11">
      <c r="A321" s="177">
        <v>44347</v>
      </c>
      <c r="B321" s="422" t="s">
        <v>69</v>
      </c>
      <c r="C321" s="422" t="s">
        <v>18</v>
      </c>
      <c r="D321" t="s">
        <v>15</v>
      </c>
      <c r="E321" s="2"/>
      <c r="F321" s="2">
        <v>5</v>
      </c>
      <c r="G321" s="2">
        <f t="shared" si="4"/>
        <v>-4.2632564145606011E-14</v>
      </c>
    </row>
    <row r="322" spans="1:11">
      <c r="A322" s="176">
        <v>43951</v>
      </c>
      <c r="B322" s="421" t="s">
        <v>10</v>
      </c>
      <c r="C322" s="421" t="s">
        <v>19</v>
      </c>
      <c r="D322" t="s">
        <v>12</v>
      </c>
      <c r="E322" s="2">
        <v>20.399999999999999</v>
      </c>
      <c r="G322" s="2">
        <f t="shared" si="4"/>
        <v>20.399999999999956</v>
      </c>
    </row>
    <row r="323" spans="1:11">
      <c r="B323" s="422"/>
      <c r="C323" s="422"/>
      <c r="D323" t="s">
        <v>13</v>
      </c>
      <c r="E323" s="2">
        <v>4.5999999999999996</v>
      </c>
      <c r="G323" s="2">
        <f t="shared" si="4"/>
        <v>24.999999999999957</v>
      </c>
    </row>
    <row r="324" spans="1:11">
      <c r="B324" s="422"/>
      <c r="C324" s="422"/>
      <c r="D324" t="s">
        <v>14</v>
      </c>
      <c r="E324" s="2">
        <v>60</v>
      </c>
      <c r="G324" s="2">
        <f t="shared" si="4"/>
        <v>84.999999999999957</v>
      </c>
    </row>
    <row r="325" spans="1:11">
      <c r="B325" s="422"/>
      <c r="C325" s="422"/>
      <c r="D325" t="s">
        <v>29</v>
      </c>
      <c r="E325" s="2">
        <v>5</v>
      </c>
      <c r="G325" s="2">
        <f t="shared" si="4"/>
        <v>89.999999999999957</v>
      </c>
    </row>
    <row r="326" spans="1:11">
      <c r="A326" s="177">
        <v>44159</v>
      </c>
      <c r="B326" s="422">
        <v>20897</v>
      </c>
      <c r="C326" s="422" t="s">
        <v>19</v>
      </c>
      <c r="D326" t="s">
        <v>12</v>
      </c>
      <c r="E326" s="2"/>
      <c r="F326" s="2">
        <v>20.399999999999999</v>
      </c>
      <c r="G326" s="2">
        <f t="shared" ref="G326:G389" si="5">+G325+E326-F326</f>
        <v>69.599999999999966</v>
      </c>
    </row>
    <row r="327" spans="1:11">
      <c r="A327" s="177">
        <v>44159</v>
      </c>
      <c r="B327" s="422">
        <v>20897</v>
      </c>
      <c r="C327" s="422" t="s">
        <v>19</v>
      </c>
      <c r="D327" t="s">
        <v>13</v>
      </c>
      <c r="E327" s="2"/>
      <c r="F327" s="2">
        <v>4.5999999999999996</v>
      </c>
      <c r="G327" s="2">
        <f t="shared" si="5"/>
        <v>64.999999999999972</v>
      </c>
    </row>
    <row r="328" spans="1:11">
      <c r="A328" s="177">
        <v>44347</v>
      </c>
      <c r="B328" s="422" t="s">
        <v>69</v>
      </c>
      <c r="C328" s="422" t="s">
        <v>19</v>
      </c>
      <c r="D328" t="s">
        <v>14</v>
      </c>
      <c r="E328" s="2"/>
      <c r="F328" s="2">
        <v>60</v>
      </c>
      <c r="G328" s="2">
        <f t="shared" si="5"/>
        <v>4.9999999999999716</v>
      </c>
    </row>
    <row r="329" spans="1:11">
      <c r="A329" s="177">
        <v>44347</v>
      </c>
      <c r="B329" s="422" t="s">
        <v>69</v>
      </c>
      <c r="C329" s="422" t="s">
        <v>19</v>
      </c>
      <c r="D329" t="s">
        <v>15</v>
      </c>
      <c r="E329" s="2"/>
      <c r="F329" s="2">
        <v>5</v>
      </c>
      <c r="G329" s="2">
        <f t="shared" si="5"/>
        <v>-2.8421709430404007E-14</v>
      </c>
    </row>
    <row r="330" spans="1:11" ht="14.25" customHeight="1">
      <c r="A330" s="176">
        <v>43982</v>
      </c>
      <c r="B330" s="421" t="s">
        <v>10</v>
      </c>
      <c r="C330" s="421" t="s">
        <v>20</v>
      </c>
      <c r="D330" t="s">
        <v>12</v>
      </c>
      <c r="E330" s="2">
        <v>18.899999999999999</v>
      </c>
      <c r="G330" s="2">
        <f t="shared" si="5"/>
        <v>18.89999999999997</v>
      </c>
    </row>
    <row r="331" spans="1:11">
      <c r="B331" s="422"/>
      <c r="C331" s="422"/>
      <c r="D331" t="s">
        <v>13</v>
      </c>
      <c r="E331" s="2">
        <v>2.5</v>
      </c>
      <c r="G331" s="2">
        <f t="shared" si="5"/>
        <v>21.39999999999997</v>
      </c>
    </row>
    <row r="332" spans="1:11">
      <c r="B332" s="422"/>
      <c r="C332" s="422"/>
      <c r="D332" t="s">
        <v>14</v>
      </c>
      <c r="E332" s="5">
        <v>60</v>
      </c>
      <c r="G332" s="2">
        <f t="shared" si="5"/>
        <v>81.399999999999977</v>
      </c>
    </row>
    <row r="333" spans="1:11">
      <c r="B333" s="422"/>
      <c r="C333" s="422"/>
      <c r="D333" t="s">
        <v>29</v>
      </c>
      <c r="E333" s="5">
        <v>5</v>
      </c>
      <c r="G333" s="2">
        <f t="shared" si="5"/>
        <v>86.399999999999977</v>
      </c>
      <c r="I333" s="31"/>
      <c r="J333" s="421"/>
      <c r="K333" s="421"/>
    </row>
    <row r="334" spans="1:11">
      <c r="A334" s="177">
        <v>44159</v>
      </c>
      <c r="B334" s="422">
        <v>20901</v>
      </c>
      <c r="C334" s="422" t="s">
        <v>20</v>
      </c>
      <c r="D334" t="s">
        <v>12</v>
      </c>
      <c r="F334" s="2">
        <v>18.899999999999999</v>
      </c>
      <c r="G334" s="2">
        <f t="shared" si="5"/>
        <v>67.499999999999972</v>
      </c>
    </row>
    <row r="335" spans="1:11">
      <c r="A335" s="177">
        <v>44159</v>
      </c>
      <c r="B335" s="422">
        <v>20901</v>
      </c>
      <c r="C335" s="422" t="s">
        <v>20</v>
      </c>
      <c r="D335" t="s">
        <v>13</v>
      </c>
      <c r="F335" s="2">
        <v>2.5</v>
      </c>
      <c r="G335" s="2">
        <f t="shared" si="5"/>
        <v>64.999999999999972</v>
      </c>
    </row>
    <row r="336" spans="1:11">
      <c r="A336" s="177">
        <v>44347</v>
      </c>
      <c r="B336" s="422" t="s">
        <v>69</v>
      </c>
      <c r="C336" s="422" t="s">
        <v>20</v>
      </c>
      <c r="D336" t="s">
        <v>14</v>
      </c>
      <c r="F336" s="2">
        <v>60</v>
      </c>
      <c r="G336" s="2">
        <f t="shared" si="5"/>
        <v>4.9999999999999716</v>
      </c>
    </row>
    <row r="337" spans="1:13">
      <c r="A337" s="177">
        <v>44347</v>
      </c>
      <c r="B337" s="422" t="s">
        <v>69</v>
      </c>
      <c r="C337" s="422" t="s">
        <v>20</v>
      </c>
      <c r="D337" t="s">
        <v>15</v>
      </c>
      <c r="F337" s="2">
        <v>5</v>
      </c>
      <c r="G337" s="2">
        <f t="shared" si="5"/>
        <v>-2.8421709430404007E-14</v>
      </c>
    </row>
    <row r="338" spans="1:13">
      <c r="A338" s="176">
        <v>44012</v>
      </c>
      <c r="B338" s="421" t="s">
        <v>10</v>
      </c>
      <c r="C338" s="421" t="s">
        <v>21</v>
      </c>
      <c r="D338" t="s">
        <v>12</v>
      </c>
      <c r="E338" s="2">
        <v>16.7</v>
      </c>
      <c r="G338" s="2">
        <f t="shared" si="5"/>
        <v>16.699999999999971</v>
      </c>
    </row>
    <row r="339" spans="1:13">
      <c r="B339" s="422"/>
      <c r="C339" s="422"/>
      <c r="D339" t="s">
        <v>13</v>
      </c>
      <c r="E339" s="2">
        <v>1.2</v>
      </c>
      <c r="G339" s="2">
        <f t="shared" si="5"/>
        <v>17.89999999999997</v>
      </c>
      <c r="I339" s="31"/>
      <c r="J339" s="421"/>
      <c r="K339" s="421"/>
    </row>
    <row r="340" spans="1:13">
      <c r="B340" s="422"/>
      <c r="C340" s="422"/>
      <c r="D340" t="s">
        <v>14</v>
      </c>
      <c r="E340" s="5">
        <v>60</v>
      </c>
      <c r="G340" s="2">
        <f t="shared" si="5"/>
        <v>77.899999999999977</v>
      </c>
    </row>
    <row r="341" spans="1:13" ht="15" customHeight="1">
      <c r="B341" s="422"/>
      <c r="C341" s="422"/>
      <c r="D341" t="s">
        <v>29</v>
      </c>
      <c r="E341" s="5">
        <v>5</v>
      </c>
      <c r="G341" s="2">
        <f t="shared" si="5"/>
        <v>82.899999999999977</v>
      </c>
      <c r="I341" s="85"/>
      <c r="J341" s="85"/>
      <c r="K341" s="85"/>
      <c r="L341" s="85"/>
      <c r="M341" s="85"/>
    </row>
    <row r="342" spans="1:13" ht="15" customHeight="1">
      <c r="A342" s="177">
        <v>44159</v>
      </c>
      <c r="B342" s="422">
        <v>20901</v>
      </c>
      <c r="C342" s="422" t="s">
        <v>21</v>
      </c>
      <c r="D342" t="s">
        <v>12</v>
      </c>
      <c r="F342" s="2">
        <v>16.7</v>
      </c>
      <c r="G342" s="2">
        <f t="shared" si="5"/>
        <v>66.199999999999974</v>
      </c>
      <c r="I342" s="85"/>
      <c r="J342" s="85"/>
      <c r="K342" s="85"/>
      <c r="L342" s="85"/>
      <c r="M342" s="85"/>
    </row>
    <row r="343" spans="1:13" ht="15" customHeight="1">
      <c r="A343" s="177">
        <v>44159</v>
      </c>
      <c r="B343" s="422">
        <v>20901</v>
      </c>
      <c r="C343" s="422" t="s">
        <v>21</v>
      </c>
      <c r="D343" t="s">
        <v>13</v>
      </c>
      <c r="F343" s="2">
        <v>1.2</v>
      </c>
      <c r="G343" s="2">
        <f t="shared" si="5"/>
        <v>64.999999999999972</v>
      </c>
      <c r="I343" s="85"/>
      <c r="J343" s="85"/>
      <c r="K343" s="85"/>
      <c r="L343" s="85"/>
      <c r="M343" s="85"/>
    </row>
    <row r="344" spans="1:13" ht="15" customHeight="1">
      <c r="A344" s="177">
        <v>44347</v>
      </c>
      <c r="B344" s="422" t="s">
        <v>69</v>
      </c>
      <c r="C344" s="422" t="s">
        <v>21</v>
      </c>
      <c r="D344" t="s">
        <v>14</v>
      </c>
      <c r="F344" s="2">
        <v>10</v>
      </c>
      <c r="G344" s="2">
        <f t="shared" si="5"/>
        <v>54.999999999999972</v>
      </c>
      <c r="I344" s="85"/>
      <c r="J344" s="85"/>
      <c r="K344" s="85"/>
      <c r="L344" s="85"/>
      <c r="M344" s="85"/>
    </row>
    <row r="345" spans="1:13" ht="15" customHeight="1">
      <c r="A345" s="177">
        <v>44377</v>
      </c>
      <c r="B345" s="422" t="s">
        <v>69</v>
      </c>
      <c r="C345" s="422" t="s">
        <v>21</v>
      </c>
      <c r="D345" t="s">
        <v>14</v>
      </c>
      <c r="F345" s="2">
        <v>50</v>
      </c>
      <c r="G345" s="2">
        <f t="shared" si="5"/>
        <v>4.9999999999999716</v>
      </c>
      <c r="I345" s="83"/>
      <c r="J345" s="83"/>
      <c r="K345" s="83"/>
      <c r="L345" s="83"/>
      <c r="M345" s="83"/>
    </row>
    <row r="346" spans="1:13" ht="15" customHeight="1">
      <c r="A346" s="177">
        <v>44377</v>
      </c>
      <c r="B346" s="422" t="s">
        <v>69</v>
      </c>
      <c r="C346" s="422" t="s">
        <v>21</v>
      </c>
      <c r="D346" t="s">
        <v>15</v>
      </c>
      <c r="F346" s="2">
        <v>5</v>
      </c>
      <c r="G346" s="6">
        <f t="shared" si="5"/>
        <v>-2.8421709430404007E-14</v>
      </c>
      <c r="I346" s="83"/>
      <c r="J346" s="83"/>
      <c r="K346" s="83"/>
      <c r="L346" s="83"/>
      <c r="M346" s="83"/>
    </row>
    <row r="347" spans="1:13">
      <c r="A347" s="177">
        <v>44043</v>
      </c>
      <c r="B347" s="422" t="s">
        <v>10</v>
      </c>
      <c r="C347" s="422" t="s">
        <v>22</v>
      </c>
      <c r="D347" t="s">
        <v>12</v>
      </c>
      <c r="E347" s="5">
        <v>9</v>
      </c>
      <c r="G347" s="2">
        <f t="shared" si="5"/>
        <v>8.9999999999999716</v>
      </c>
    </row>
    <row r="348" spans="1:13">
      <c r="B348" s="422"/>
      <c r="C348" s="422"/>
      <c r="D348" t="s">
        <v>13</v>
      </c>
      <c r="E348" s="5">
        <v>3.7</v>
      </c>
      <c r="G348" s="2">
        <f t="shared" si="5"/>
        <v>12.699999999999971</v>
      </c>
    </row>
    <row r="349" spans="1:13">
      <c r="B349" s="422"/>
      <c r="C349" s="422"/>
      <c r="D349" t="s">
        <v>14</v>
      </c>
      <c r="E349" s="5">
        <v>60</v>
      </c>
      <c r="G349" s="2">
        <f t="shared" si="5"/>
        <v>72.699999999999974</v>
      </c>
      <c r="I349" s="31"/>
      <c r="J349" s="421"/>
      <c r="K349" s="421"/>
    </row>
    <row r="350" spans="1:13">
      <c r="B350" s="422"/>
      <c r="C350" s="422"/>
      <c r="D350" t="s">
        <v>29</v>
      </c>
      <c r="E350" s="5">
        <v>5</v>
      </c>
      <c r="G350" s="2">
        <f t="shared" si="5"/>
        <v>77.699999999999974</v>
      </c>
    </row>
    <row r="351" spans="1:13" ht="15" customHeight="1">
      <c r="B351" s="422"/>
      <c r="C351" s="422"/>
      <c r="D351" s="62" t="s">
        <v>32</v>
      </c>
      <c r="E351" s="5">
        <v>10</v>
      </c>
      <c r="G351" s="2">
        <f t="shared" si="5"/>
        <v>87.699999999999974</v>
      </c>
    </row>
    <row r="352" spans="1:13" ht="15" customHeight="1">
      <c r="B352" s="422"/>
      <c r="C352" s="422"/>
      <c r="D352" s="62" t="s">
        <v>72</v>
      </c>
      <c r="E352" s="5">
        <v>10</v>
      </c>
      <c r="G352" s="2">
        <f t="shared" si="5"/>
        <v>97.699999999999974</v>
      </c>
      <c r="I352" s="31"/>
      <c r="J352" s="421"/>
      <c r="K352" s="421"/>
    </row>
    <row r="353" spans="1:12" ht="15" customHeight="1">
      <c r="A353" s="177">
        <v>44159</v>
      </c>
      <c r="B353" s="422">
        <v>20901</v>
      </c>
      <c r="C353" s="422" t="s">
        <v>22</v>
      </c>
      <c r="D353" s="62" t="s">
        <v>12</v>
      </c>
      <c r="F353" s="2">
        <v>9</v>
      </c>
      <c r="G353" s="2">
        <f t="shared" si="5"/>
        <v>88.699999999999974</v>
      </c>
    </row>
    <row r="354" spans="1:12">
      <c r="A354" s="177">
        <v>44159</v>
      </c>
      <c r="B354" s="422">
        <v>20901</v>
      </c>
      <c r="C354" s="422" t="s">
        <v>22</v>
      </c>
      <c r="D354" s="62" t="s">
        <v>13</v>
      </c>
      <c r="F354" s="2">
        <v>3.7</v>
      </c>
      <c r="G354" s="2">
        <f t="shared" si="5"/>
        <v>84.999999999999972</v>
      </c>
    </row>
    <row r="355" spans="1:12">
      <c r="A355" s="177">
        <v>44377</v>
      </c>
      <c r="B355" s="422" t="s">
        <v>69</v>
      </c>
      <c r="C355" s="422" t="s">
        <v>22</v>
      </c>
      <c r="D355" s="62" t="s">
        <v>14</v>
      </c>
      <c r="F355" s="2">
        <v>60</v>
      </c>
      <c r="G355" s="2">
        <f t="shared" si="5"/>
        <v>24.999999999999972</v>
      </c>
    </row>
    <row r="356" spans="1:12" ht="14.25" customHeight="1">
      <c r="A356" s="177">
        <v>44377</v>
      </c>
      <c r="B356" s="422" t="s">
        <v>69</v>
      </c>
      <c r="C356" s="422" t="s">
        <v>22</v>
      </c>
      <c r="D356" s="62" t="s">
        <v>15</v>
      </c>
      <c r="F356" s="2">
        <v>5</v>
      </c>
      <c r="G356" s="2">
        <f t="shared" si="5"/>
        <v>19.999999999999972</v>
      </c>
    </row>
    <row r="357" spans="1:12" ht="14.25" customHeight="1">
      <c r="A357" s="177">
        <v>44516</v>
      </c>
      <c r="B357" s="422">
        <v>23923</v>
      </c>
      <c r="C357" s="422" t="s">
        <v>22</v>
      </c>
      <c r="D357" s="62" t="s">
        <v>32</v>
      </c>
      <c r="F357" s="5">
        <v>10</v>
      </c>
      <c r="G357" s="2">
        <f t="shared" si="5"/>
        <v>9.9999999999999716</v>
      </c>
    </row>
    <row r="358" spans="1:12" ht="14.25" customHeight="1">
      <c r="A358" s="177">
        <v>44516</v>
      </c>
      <c r="B358" s="422">
        <v>23923</v>
      </c>
      <c r="C358" s="422" t="s">
        <v>22</v>
      </c>
      <c r="D358" s="62" t="s">
        <v>72</v>
      </c>
      <c r="F358" s="5">
        <v>10</v>
      </c>
      <c r="G358" s="2">
        <f t="shared" si="5"/>
        <v>-2.8421709430404007E-14</v>
      </c>
    </row>
    <row r="359" spans="1:12">
      <c r="A359" s="176">
        <v>44074</v>
      </c>
      <c r="B359" s="421" t="s">
        <v>10</v>
      </c>
      <c r="C359" s="421" t="s">
        <v>23</v>
      </c>
      <c r="D359" t="s">
        <v>12</v>
      </c>
      <c r="E359" s="5">
        <v>8.6</v>
      </c>
      <c r="G359" s="2">
        <f t="shared" si="5"/>
        <v>8.5999999999999712</v>
      </c>
      <c r="L359" s="62"/>
    </row>
    <row r="360" spans="1:12">
      <c r="B360" s="422"/>
      <c r="C360" s="422"/>
      <c r="D360" t="s">
        <v>13</v>
      </c>
      <c r="E360" s="5">
        <v>2.7</v>
      </c>
      <c r="G360" s="2">
        <f t="shared" si="5"/>
        <v>11.299999999999972</v>
      </c>
      <c r="L360" s="62"/>
    </row>
    <row r="361" spans="1:12">
      <c r="B361" s="422"/>
      <c r="C361" s="422"/>
      <c r="D361" t="s">
        <v>14</v>
      </c>
      <c r="E361" s="5">
        <v>60</v>
      </c>
      <c r="G361" s="2">
        <f t="shared" si="5"/>
        <v>71.299999999999969</v>
      </c>
    </row>
    <row r="362" spans="1:12">
      <c r="B362" s="422"/>
      <c r="C362" s="422"/>
      <c r="D362" t="s">
        <v>29</v>
      </c>
      <c r="E362" s="5">
        <v>5</v>
      </c>
      <c r="G362" s="2">
        <f t="shared" si="5"/>
        <v>76.299999999999969</v>
      </c>
      <c r="I362" s="31"/>
      <c r="J362" s="421"/>
      <c r="K362" s="421"/>
    </row>
    <row r="363" spans="1:12">
      <c r="B363" s="422"/>
      <c r="C363" s="422"/>
      <c r="D363" t="s">
        <v>33</v>
      </c>
      <c r="E363" s="5">
        <v>15</v>
      </c>
      <c r="G363" s="2">
        <f t="shared" si="5"/>
        <v>91.299999999999969</v>
      </c>
    </row>
    <row r="364" spans="1:12">
      <c r="A364" s="177">
        <v>44159</v>
      </c>
      <c r="B364" s="422">
        <v>20901</v>
      </c>
      <c r="C364" s="422" t="s">
        <v>23</v>
      </c>
      <c r="D364" t="s">
        <v>12</v>
      </c>
      <c r="F364" s="2">
        <v>8.6</v>
      </c>
      <c r="G364" s="2">
        <f t="shared" si="5"/>
        <v>82.699999999999974</v>
      </c>
    </row>
    <row r="365" spans="1:12">
      <c r="A365" s="177">
        <v>44159</v>
      </c>
      <c r="B365" s="422">
        <v>20901</v>
      </c>
      <c r="C365" s="422" t="s">
        <v>23</v>
      </c>
      <c r="D365" t="s">
        <v>13</v>
      </c>
      <c r="F365" s="2">
        <v>2.7</v>
      </c>
      <c r="G365" s="2">
        <f t="shared" si="5"/>
        <v>79.999999999999972</v>
      </c>
    </row>
    <row r="366" spans="1:12">
      <c r="A366" s="177">
        <v>44377</v>
      </c>
      <c r="B366" s="422" t="s">
        <v>69</v>
      </c>
      <c r="C366" s="422" t="s">
        <v>23</v>
      </c>
      <c r="D366" t="s">
        <v>14</v>
      </c>
      <c r="F366" s="2">
        <v>30</v>
      </c>
      <c r="G366" s="2">
        <f t="shared" si="5"/>
        <v>49.999999999999972</v>
      </c>
    </row>
    <row r="367" spans="1:12">
      <c r="A367" s="175">
        <v>44408</v>
      </c>
      <c r="B367" s="422" t="s">
        <v>87</v>
      </c>
      <c r="C367" s="422" t="s">
        <v>23</v>
      </c>
      <c r="D367" t="s">
        <v>14</v>
      </c>
      <c r="F367" s="97">
        <v>30</v>
      </c>
      <c r="G367" s="2">
        <f t="shared" si="5"/>
        <v>19.999999999999972</v>
      </c>
    </row>
    <row r="368" spans="1:12">
      <c r="A368" s="175">
        <v>44408</v>
      </c>
      <c r="B368" s="422" t="s">
        <v>87</v>
      </c>
      <c r="C368" s="422" t="s">
        <v>23</v>
      </c>
      <c r="D368" t="s">
        <v>29</v>
      </c>
      <c r="F368" s="97">
        <v>5</v>
      </c>
      <c r="G368" s="2">
        <f t="shared" si="5"/>
        <v>14.999999999999972</v>
      </c>
    </row>
    <row r="369" spans="1:11">
      <c r="A369" s="172">
        <v>44439</v>
      </c>
      <c r="B369" s="422" t="s">
        <v>88</v>
      </c>
      <c r="C369" s="422" t="s">
        <v>23</v>
      </c>
      <c r="D369" t="s">
        <v>33</v>
      </c>
      <c r="F369" s="98">
        <v>15</v>
      </c>
      <c r="G369" s="2">
        <f t="shared" si="5"/>
        <v>-2.8421709430404007E-14</v>
      </c>
    </row>
    <row r="370" spans="1:11">
      <c r="A370" s="176">
        <v>44104</v>
      </c>
      <c r="B370" s="421" t="s">
        <v>10</v>
      </c>
      <c r="C370" s="421" t="s">
        <v>24</v>
      </c>
      <c r="D370" t="s">
        <v>12</v>
      </c>
      <c r="E370" s="5">
        <v>8.9</v>
      </c>
      <c r="G370" s="2">
        <f t="shared" si="5"/>
        <v>8.8999999999999719</v>
      </c>
    </row>
    <row r="371" spans="1:11">
      <c r="B371" s="422"/>
      <c r="C371" s="422"/>
      <c r="D371" t="s">
        <v>13</v>
      </c>
      <c r="E371" s="5">
        <v>3.1</v>
      </c>
      <c r="G371" s="2">
        <f t="shared" si="5"/>
        <v>11.999999999999972</v>
      </c>
      <c r="I371" s="31"/>
      <c r="J371" s="421"/>
      <c r="K371" s="421"/>
    </row>
    <row r="372" spans="1:11">
      <c r="B372" s="422"/>
      <c r="C372" s="422"/>
      <c r="D372" t="s">
        <v>14</v>
      </c>
      <c r="E372" s="5">
        <v>60</v>
      </c>
      <c r="G372" s="2">
        <f t="shared" si="5"/>
        <v>71.999999999999972</v>
      </c>
      <c r="I372" s="3"/>
      <c r="J372" s="422"/>
      <c r="K372" s="422"/>
    </row>
    <row r="373" spans="1:11">
      <c r="B373" s="422"/>
      <c r="C373" s="422"/>
      <c r="D373" t="s">
        <v>29</v>
      </c>
      <c r="E373" s="5">
        <v>5</v>
      </c>
      <c r="G373" s="2">
        <f t="shared" si="5"/>
        <v>76.999999999999972</v>
      </c>
      <c r="I373" s="3"/>
      <c r="J373" s="422"/>
      <c r="K373" s="422"/>
    </row>
    <row r="374" spans="1:11">
      <c r="B374" s="422"/>
      <c r="C374" s="422"/>
      <c r="D374" t="s">
        <v>33</v>
      </c>
      <c r="E374" s="5">
        <v>8.5</v>
      </c>
      <c r="G374" s="2">
        <f t="shared" si="5"/>
        <v>85.499999999999972</v>
      </c>
      <c r="I374" s="3"/>
      <c r="J374" s="422"/>
      <c r="K374" s="422"/>
    </row>
    <row r="375" spans="1:11">
      <c r="A375" s="175">
        <v>44408</v>
      </c>
      <c r="B375" s="422" t="s">
        <v>87</v>
      </c>
      <c r="C375" s="422" t="s">
        <v>24</v>
      </c>
      <c r="D375" t="s">
        <v>12</v>
      </c>
      <c r="F375" s="103">
        <v>8.9</v>
      </c>
      <c r="G375" s="2">
        <f t="shared" si="5"/>
        <v>76.599999999999966</v>
      </c>
      <c r="I375" s="3"/>
      <c r="J375" s="422"/>
      <c r="K375" s="422"/>
    </row>
    <row r="376" spans="1:11">
      <c r="A376" s="175">
        <v>44408</v>
      </c>
      <c r="B376" s="422" t="s">
        <v>87</v>
      </c>
      <c r="C376" s="422" t="s">
        <v>24</v>
      </c>
      <c r="D376" t="s">
        <v>13</v>
      </c>
      <c r="F376" s="103">
        <v>3.1</v>
      </c>
      <c r="G376" s="2">
        <f t="shared" si="5"/>
        <v>73.499999999999972</v>
      </c>
      <c r="I376" s="3"/>
      <c r="J376" s="422"/>
      <c r="K376" s="422"/>
    </row>
    <row r="377" spans="1:11">
      <c r="A377" s="175">
        <v>44408</v>
      </c>
      <c r="B377" s="422" t="s">
        <v>87</v>
      </c>
      <c r="C377" s="422" t="s">
        <v>24</v>
      </c>
      <c r="D377" t="s">
        <v>14</v>
      </c>
      <c r="F377" s="103">
        <v>60</v>
      </c>
      <c r="G377" s="2">
        <f t="shared" si="5"/>
        <v>13.499999999999972</v>
      </c>
      <c r="I377" s="3"/>
      <c r="J377" s="422"/>
      <c r="K377" s="422"/>
    </row>
    <row r="378" spans="1:11">
      <c r="A378" s="175">
        <v>44408</v>
      </c>
      <c r="B378" s="422" t="s">
        <v>87</v>
      </c>
      <c r="C378" s="422" t="s">
        <v>24</v>
      </c>
      <c r="D378" t="s">
        <v>29</v>
      </c>
      <c r="F378" s="103">
        <v>5</v>
      </c>
      <c r="G378" s="2">
        <f t="shared" si="5"/>
        <v>8.4999999999999716</v>
      </c>
      <c r="I378" s="3"/>
      <c r="J378" s="422"/>
      <c r="K378" s="422"/>
    </row>
    <row r="379" spans="1:11">
      <c r="A379" s="175">
        <v>44408</v>
      </c>
      <c r="B379" s="422" t="s">
        <v>87</v>
      </c>
      <c r="C379" s="422" t="s">
        <v>24</v>
      </c>
      <c r="D379" t="s">
        <v>33</v>
      </c>
      <c r="F379" s="103">
        <v>8.5</v>
      </c>
      <c r="G379" s="2">
        <f t="shared" si="5"/>
        <v>-2.8421709430404007E-14</v>
      </c>
      <c r="I379" s="3"/>
      <c r="J379" s="422"/>
      <c r="K379" s="422"/>
    </row>
    <row r="380" spans="1:11">
      <c r="A380" s="176">
        <v>44135</v>
      </c>
      <c r="B380" s="421" t="s">
        <v>10</v>
      </c>
      <c r="C380" s="421" t="s">
        <v>25</v>
      </c>
      <c r="D380" t="s">
        <v>12</v>
      </c>
      <c r="E380" s="5">
        <v>10.4</v>
      </c>
      <c r="G380" s="2">
        <f t="shared" si="5"/>
        <v>10.399999999999972</v>
      </c>
      <c r="I380" s="3"/>
      <c r="J380" s="422"/>
      <c r="K380" s="422"/>
    </row>
    <row r="381" spans="1:11">
      <c r="B381" s="422"/>
      <c r="C381" s="422"/>
      <c r="D381" t="s">
        <v>13</v>
      </c>
      <c r="E381" s="5">
        <v>3.3</v>
      </c>
      <c r="G381" s="2">
        <f t="shared" si="5"/>
        <v>13.699999999999971</v>
      </c>
      <c r="I381" s="31"/>
      <c r="J381" s="421"/>
      <c r="K381" s="421"/>
    </row>
    <row r="382" spans="1:11">
      <c r="B382" s="422"/>
      <c r="C382" s="422"/>
      <c r="D382" t="s">
        <v>14</v>
      </c>
      <c r="E382" s="5">
        <v>60</v>
      </c>
      <c r="G382" s="2">
        <f t="shared" si="5"/>
        <v>73.699999999999974</v>
      </c>
      <c r="I382" s="3"/>
      <c r="J382" s="422"/>
      <c r="K382" s="422"/>
    </row>
    <row r="383" spans="1:11">
      <c r="B383" s="422"/>
      <c r="C383" s="422"/>
      <c r="D383" t="s">
        <v>29</v>
      </c>
      <c r="E383" s="5">
        <v>5</v>
      </c>
      <c r="G383" s="2">
        <f t="shared" si="5"/>
        <v>78.699999999999974</v>
      </c>
      <c r="I383" s="3"/>
      <c r="J383" s="422"/>
      <c r="K383" s="422"/>
    </row>
    <row r="384" spans="1:11">
      <c r="B384" s="422"/>
      <c r="C384" s="422"/>
      <c r="D384" s="62" t="s">
        <v>36</v>
      </c>
      <c r="E384" s="104">
        <v>10</v>
      </c>
      <c r="G384" s="2">
        <f t="shared" si="5"/>
        <v>88.699999999999974</v>
      </c>
      <c r="I384" s="3"/>
      <c r="J384" s="422"/>
      <c r="K384" s="422"/>
    </row>
    <row r="385" spans="1:13">
      <c r="B385" s="422"/>
      <c r="C385" s="422"/>
      <c r="D385" s="62" t="s">
        <v>37</v>
      </c>
      <c r="E385" s="104">
        <v>10</v>
      </c>
      <c r="G385" s="2">
        <f t="shared" si="5"/>
        <v>98.699999999999974</v>
      </c>
      <c r="I385" s="3"/>
      <c r="J385" s="422"/>
      <c r="K385" s="422"/>
      <c r="L385" s="62"/>
    </row>
    <row r="386" spans="1:13">
      <c r="A386" s="175">
        <v>44408</v>
      </c>
      <c r="B386" s="422" t="s">
        <v>87</v>
      </c>
      <c r="C386" s="422" t="s">
        <v>25</v>
      </c>
      <c r="D386" s="62" t="s">
        <v>12</v>
      </c>
      <c r="F386" s="97">
        <v>10.4</v>
      </c>
      <c r="G386" s="2">
        <f t="shared" si="5"/>
        <v>88.299999999999969</v>
      </c>
      <c r="I386" s="3"/>
      <c r="J386" s="422"/>
      <c r="K386" s="422"/>
      <c r="L386" s="62"/>
    </row>
    <row r="387" spans="1:13">
      <c r="A387" s="175">
        <v>44408</v>
      </c>
      <c r="B387" s="422" t="s">
        <v>87</v>
      </c>
      <c r="C387" s="422" t="s">
        <v>25</v>
      </c>
      <c r="D387" s="62" t="s">
        <v>13</v>
      </c>
      <c r="F387" s="97">
        <v>3.3</v>
      </c>
      <c r="G387" s="2">
        <f t="shared" si="5"/>
        <v>84.999999999999972</v>
      </c>
      <c r="I387" s="3"/>
      <c r="J387" s="422"/>
      <c r="K387" s="422"/>
      <c r="L387" s="62"/>
    </row>
    <row r="388" spans="1:13">
      <c r="A388" s="175">
        <v>44408</v>
      </c>
      <c r="B388" s="422" t="s">
        <v>87</v>
      </c>
      <c r="C388" s="422" t="s">
        <v>25</v>
      </c>
      <c r="D388" s="62" t="s">
        <v>31</v>
      </c>
      <c r="F388" s="97">
        <v>15.8</v>
      </c>
      <c r="G388" s="2">
        <f t="shared" si="5"/>
        <v>69.199999999999974</v>
      </c>
      <c r="I388" s="3"/>
      <c r="J388" s="422"/>
      <c r="K388" s="422"/>
      <c r="L388" s="62"/>
    </row>
    <row r="389" spans="1:13">
      <c r="A389" s="172">
        <v>44439</v>
      </c>
      <c r="B389" s="422" t="s">
        <v>69</v>
      </c>
      <c r="C389" s="422" t="s">
        <v>25</v>
      </c>
      <c r="D389" t="s">
        <v>31</v>
      </c>
      <c r="F389" s="98">
        <v>44.2</v>
      </c>
      <c r="G389" s="2">
        <f t="shared" si="5"/>
        <v>24.999999999999972</v>
      </c>
    </row>
    <row r="390" spans="1:13">
      <c r="A390" s="172">
        <v>44439</v>
      </c>
      <c r="B390" s="422" t="s">
        <v>69</v>
      </c>
      <c r="C390" s="422" t="s">
        <v>25</v>
      </c>
      <c r="D390" t="s">
        <v>29</v>
      </c>
      <c r="F390" s="98">
        <v>5</v>
      </c>
      <c r="G390" s="2">
        <f t="shared" ref="G390:G453" si="6">+G389+E390-F390</f>
        <v>19.999999999999972</v>
      </c>
    </row>
    <row r="391" spans="1:13">
      <c r="A391" s="172">
        <v>44516</v>
      </c>
      <c r="B391" s="422">
        <v>23923</v>
      </c>
      <c r="C391" s="422" t="s">
        <v>25</v>
      </c>
      <c r="D391" s="62" t="s">
        <v>36</v>
      </c>
      <c r="F391" s="104">
        <v>10</v>
      </c>
      <c r="G391" s="2">
        <f t="shared" si="6"/>
        <v>9.9999999999999716</v>
      </c>
    </row>
    <row r="392" spans="1:13">
      <c r="A392" s="172">
        <v>44516</v>
      </c>
      <c r="B392" s="422">
        <v>23923</v>
      </c>
      <c r="C392" s="422" t="s">
        <v>25</v>
      </c>
      <c r="D392" s="62" t="s">
        <v>37</v>
      </c>
      <c r="F392" s="104">
        <v>10</v>
      </c>
      <c r="G392" s="2">
        <f t="shared" si="6"/>
        <v>-2.8421709430404007E-14</v>
      </c>
    </row>
    <row r="393" spans="1:13">
      <c r="A393" s="176">
        <v>44165</v>
      </c>
      <c r="B393" s="421" t="s">
        <v>10</v>
      </c>
      <c r="C393" s="421" t="s">
        <v>279</v>
      </c>
      <c r="D393" s="62" t="s">
        <v>12</v>
      </c>
      <c r="E393" s="5">
        <v>9.9</v>
      </c>
      <c r="G393" s="2">
        <f t="shared" si="6"/>
        <v>9.8999999999999719</v>
      </c>
      <c r="I393" s="3"/>
      <c r="J393" s="422"/>
      <c r="K393" s="422"/>
      <c r="L393" s="62"/>
    </row>
    <row r="394" spans="1:13">
      <c r="B394" s="422"/>
      <c r="C394" s="422"/>
      <c r="D394" s="62" t="s">
        <v>13</v>
      </c>
      <c r="E394" s="5">
        <v>3.3</v>
      </c>
      <c r="G394" s="2">
        <f t="shared" si="6"/>
        <v>13.199999999999971</v>
      </c>
    </row>
    <row r="395" spans="1:13">
      <c r="B395" s="422"/>
      <c r="C395" s="422"/>
      <c r="D395" s="62" t="s">
        <v>14</v>
      </c>
      <c r="E395" s="5">
        <v>60</v>
      </c>
      <c r="G395" s="2">
        <f t="shared" si="6"/>
        <v>73.199999999999974</v>
      </c>
      <c r="I395" s="31"/>
      <c r="J395" s="421"/>
      <c r="K395" s="421"/>
      <c r="L395" s="62"/>
    </row>
    <row r="396" spans="1:13">
      <c r="B396" s="422"/>
      <c r="C396" s="422"/>
      <c r="D396" s="62" t="s">
        <v>29</v>
      </c>
      <c r="E396" s="5">
        <v>5</v>
      </c>
      <c r="G396" s="2">
        <f t="shared" si="6"/>
        <v>78.199999999999974</v>
      </c>
      <c r="I396" s="3"/>
      <c r="J396" s="422"/>
      <c r="K396" s="422"/>
      <c r="L396" s="62"/>
    </row>
    <row r="397" spans="1:13">
      <c r="A397" s="177">
        <v>44165</v>
      </c>
      <c r="B397" s="422" t="s">
        <v>69</v>
      </c>
      <c r="C397" s="422" t="s">
        <v>26</v>
      </c>
      <c r="D397" s="62" t="s">
        <v>14</v>
      </c>
      <c r="F397" s="2">
        <v>60</v>
      </c>
      <c r="G397" s="2">
        <f t="shared" si="6"/>
        <v>18.199999999999974</v>
      </c>
    </row>
    <row r="398" spans="1:13">
      <c r="A398" s="177">
        <v>44165</v>
      </c>
      <c r="B398" s="422" t="s">
        <v>69</v>
      </c>
      <c r="C398" s="422" t="s">
        <v>26</v>
      </c>
      <c r="D398" s="62" t="s">
        <v>29</v>
      </c>
      <c r="F398" s="2">
        <v>5</v>
      </c>
      <c r="G398" s="2">
        <f t="shared" si="6"/>
        <v>13.199999999999974</v>
      </c>
      <c r="I398" s="31"/>
      <c r="J398" s="421"/>
      <c r="K398" s="421"/>
      <c r="M398" s="67"/>
    </row>
    <row r="399" spans="1:13">
      <c r="A399" s="172">
        <v>44439</v>
      </c>
      <c r="B399" s="422" t="s">
        <v>69</v>
      </c>
      <c r="C399" s="422" t="s">
        <v>26</v>
      </c>
      <c r="D399" t="s">
        <v>12</v>
      </c>
      <c r="F399" s="98">
        <v>9.9</v>
      </c>
      <c r="G399" s="2">
        <f t="shared" si="6"/>
        <v>3.2999999999999741</v>
      </c>
    </row>
    <row r="400" spans="1:13">
      <c r="A400" s="172">
        <v>44439</v>
      </c>
      <c r="B400" s="422" t="s">
        <v>69</v>
      </c>
      <c r="C400" s="422" t="s">
        <v>26</v>
      </c>
      <c r="D400" t="s">
        <v>13</v>
      </c>
      <c r="F400" s="98">
        <v>3.3</v>
      </c>
      <c r="G400" s="2">
        <f t="shared" si="6"/>
        <v>-2.5757174171303632E-14</v>
      </c>
    </row>
    <row r="401" spans="1:13">
      <c r="A401" s="176">
        <v>44196</v>
      </c>
      <c r="B401" s="421" t="s">
        <v>10</v>
      </c>
      <c r="C401" s="421" t="s">
        <v>27</v>
      </c>
      <c r="D401" t="s">
        <v>12</v>
      </c>
      <c r="E401" s="67">
        <v>11.3</v>
      </c>
      <c r="G401" s="2">
        <f t="shared" si="6"/>
        <v>11.299999999999976</v>
      </c>
      <c r="I401" s="3"/>
      <c r="J401" s="422"/>
      <c r="K401" s="422"/>
      <c r="M401" s="67"/>
    </row>
    <row r="402" spans="1:13">
      <c r="B402" s="422"/>
      <c r="C402" s="422"/>
      <c r="D402" t="s">
        <v>13</v>
      </c>
      <c r="E402" s="67">
        <v>3</v>
      </c>
      <c r="G402" s="2">
        <f t="shared" si="6"/>
        <v>14.299999999999976</v>
      </c>
    </row>
    <row r="403" spans="1:13">
      <c r="B403" s="422"/>
      <c r="C403" s="422"/>
      <c r="D403" t="s">
        <v>31</v>
      </c>
      <c r="E403" s="67">
        <v>60</v>
      </c>
      <c r="G403" s="2">
        <f t="shared" si="6"/>
        <v>74.299999999999983</v>
      </c>
    </row>
    <row r="404" spans="1:13">
      <c r="B404" s="422"/>
      <c r="C404" s="422"/>
      <c r="D404" t="s">
        <v>29</v>
      </c>
      <c r="E404" s="67">
        <v>5</v>
      </c>
      <c r="G404" s="2">
        <f t="shared" si="6"/>
        <v>79.299999999999983</v>
      </c>
      <c r="I404" s="31"/>
    </row>
    <row r="405" spans="1:13" ht="18.75">
      <c r="A405" s="174">
        <v>44196</v>
      </c>
      <c r="B405" s="422" t="s">
        <v>69</v>
      </c>
      <c r="C405" s="422" t="s">
        <v>27</v>
      </c>
      <c r="D405" t="s">
        <v>31</v>
      </c>
      <c r="E405" s="2"/>
      <c r="F405" s="2">
        <v>60</v>
      </c>
      <c r="G405" s="2">
        <f t="shared" si="6"/>
        <v>19.299999999999983</v>
      </c>
      <c r="I405" s="84"/>
      <c r="J405" s="84"/>
      <c r="K405" s="84"/>
      <c r="L405" s="84"/>
      <c r="M405" s="68"/>
    </row>
    <row r="406" spans="1:13">
      <c r="A406" s="174">
        <v>44196</v>
      </c>
      <c r="B406" s="422" t="s">
        <v>69</v>
      </c>
      <c r="C406" s="422" t="s">
        <v>27</v>
      </c>
      <c r="D406" t="s">
        <v>29</v>
      </c>
      <c r="E406" s="2"/>
      <c r="F406" s="2">
        <v>5</v>
      </c>
      <c r="G406" s="2">
        <f t="shared" si="6"/>
        <v>14.299999999999983</v>
      </c>
    </row>
    <row r="407" spans="1:13">
      <c r="A407" s="172">
        <v>44439</v>
      </c>
      <c r="B407" s="422" t="s">
        <v>69</v>
      </c>
      <c r="C407" s="422" t="s">
        <v>27</v>
      </c>
      <c r="D407" t="s">
        <v>12</v>
      </c>
      <c r="F407" s="98">
        <v>11.3</v>
      </c>
      <c r="G407" s="2">
        <f t="shared" si="6"/>
        <v>2.9999999999999822</v>
      </c>
    </row>
    <row r="408" spans="1:13">
      <c r="A408" s="172">
        <v>44439</v>
      </c>
      <c r="B408" s="422" t="s">
        <v>69</v>
      </c>
      <c r="C408" s="422" t="s">
        <v>27</v>
      </c>
      <c r="D408" t="s">
        <v>13</v>
      </c>
      <c r="F408" s="98">
        <v>3</v>
      </c>
      <c r="G408" s="2">
        <f t="shared" si="6"/>
        <v>-1.7763568394002505E-14</v>
      </c>
    </row>
    <row r="409" spans="1:13">
      <c r="A409" s="176">
        <v>44227</v>
      </c>
      <c r="B409" s="421" t="s">
        <v>10</v>
      </c>
      <c r="C409" s="421" t="s">
        <v>11</v>
      </c>
      <c r="D409" t="s">
        <v>12</v>
      </c>
      <c r="E409" s="67">
        <v>12</v>
      </c>
      <c r="G409" s="2">
        <f t="shared" si="6"/>
        <v>11.999999999999982</v>
      </c>
    </row>
    <row r="410" spans="1:13">
      <c r="B410" s="422"/>
      <c r="C410" s="422"/>
      <c r="D410" t="s">
        <v>13</v>
      </c>
      <c r="E410" s="67">
        <v>3.8</v>
      </c>
      <c r="G410" s="2">
        <f t="shared" si="6"/>
        <v>15.799999999999983</v>
      </c>
    </row>
    <row r="411" spans="1:13">
      <c r="B411" s="422"/>
      <c r="C411" s="422"/>
      <c r="D411" t="s">
        <v>31</v>
      </c>
      <c r="E411" s="67">
        <v>60</v>
      </c>
      <c r="G411" s="2">
        <f t="shared" si="6"/>
        <v>75.799999999999983</v>
      </c>
    </row>
    <row r="412" spans="1:13">
      <c r="B412" s="422"/>
      <c r="C412" s="422"/>
      <c r="D412" t="s">
        <v>29</v>
      </c>
      <c r="E412" s="67">
        <v>5</v>
      </c>
      <c r="G412" s="2">
        <f t="shared" si="6"/>
        <v>80.799999999999983</v>
      </c>
    </row>
    <row r="413" spans="1:13">
      <c r="A413" s="174">
        <v>44227</v>
      </c>
      <c r="B413" s="422" t="s">
        <v>69</v>
      </c>
      <c r="C413" s="422" t="s">
        <v>11</v>
      </c>
      <c r="D413" t="s">
        <v>31</v>
      </c>
      <c r="E413" s="2"/>
      <c r="F413" s="2">
        <v>60</v>
      </c>
      <c r="G413" s="2">
        <f t="shared" si="6"/>
        <v>20.799999999999983</v>
      </c>
    </row>
    <row r="414" spans="1:13">
      <c r="A414" s="174">
        <v>44227</v>
      </c>
      <c r="B414" s="422" t="s">
        <v>69</v>
      </c>
      <c r="C414" s="422" t="s">
        <v>11</v>
      </c>
      <c r="D414" t="s">
        <v>29</v>
      </c>
      <c r="E414" s="2"/>
      <c r="F414" s="2">
        <v>5</v>
      </c>
      <c r="G414" s="2">
        <f t="shared" si="6"/>
        <v>15.799999999999983</v>
      </c>
    </row>
    <row r="415" spans="1:13">
      <c r="A415" s="174">
        <v>44310</v>
      </c>
      <c r="B415" s="422">
        <v>22236</v>
      </c>
      <c r="C415" s="422" t="s">
        <v>11</v>
      </c>
      <c r="D415" t="s">
        <v>12</v>
      </c>
      <c r="E415" s="2"/>
      <c r="F415" s="2">
        <v>12</v>
      </c>
      <c r="G415" s="2">
        <f t="shared" si="6"/>
        <v>3.7999999999999829</v>
      </c>
    </row>
    <row r="416" spans="1:13">
      <c r="A416" s="174">
        <v>44310</v>
      </c>
      <c r="B416" s="422">
        <v>22236</v>
      </c>
      <c r="C416" s="422" t="s">
        <v>11</v>
      </c>
      <c r="D416" t="s">
        <v>13</v>
      </c>
      <c r="E416" s="2"/>
      <c r="F416" s="2">
        <v>3.8</v>
      </c>
      <c r="G416" s="2">
        <f t="shared" si="6"/>
        <v>-1.6875389974302379E-14</v>
      </c>
    </row>
    <row r="417" spans="1:13">
      <c r="A417" s="176">
        <v>44255</v>
      </c>
      <c r="B417" s="421" t="s">
        <v>10</v>
      </c>
      <c r="C417" s="421" t="s">
        <v>17</v>
      </c>
      <c r="D417" t="s">
        <v>12</v>
      </c>
      <c r="E417" s="67">
        <v>10.9</v>
      </c>
      <c r="G417" s="2">
        <f t="shared" si="6"/>
        <v>10.899999999999984</v>
      </c>
    </row>
    <row r="418" spans="1:13">
      <c r="B418" s="422"/>
      <c r="C418" s="422"/>
      <c r="D418" t="s">
        <v>13</v>
      </c>
      <c r="E418" s="67">
        <v>16.399999999999999</v>
      </c>
      <c r="G418" s="2">
        <f t="shared" si="6"/>
        <v>27.299999999999983</v>
      </c>
    </row>
    <row r="419" spans="1:13">
      <c r="B419" s="422"/>
      <c r="C419" s="422"/>
      <c r="D419" t="s">
        <v>31</v>
      </c>
      <c r="E419" s="67">
        <v>56</v>
      </c>
      <c r="G419" s="2">
        <f t="shared" si="6"/>
        <v>83.299999999999983</v>
      </c>
      <c r="I419" s="3"/>
      <c r="J419" s="422"/>
      <c r="K419" s="422"/>
      <c r="M419" s="67"/>
    </row>
    <row r="420" spans="1:13">
      <c r="B420" s="422"/>
      <c r="C420" s="422"/>
      <c r="D420" t="s">
        <v>29</v>
      </c>
      <c r="E420" s="67">
        <v>5</v>
      </c>
      <c r="G420" s="2">
        <f t="shared" si="6"/>
        <v>88.299999999999983</v>
      </c>
    </row>
    <row r="421" spans="1:13">
      <c r="B421" s="422"/>
      <c r="C421" s="422"/>
      <c r="D421" t="s">
        <v>38</v>
      </c>
      <c r="E421" s="67">
        <v>10</v>
      </c>
      <c r="G421" s="2">
        <f t="shared" si="6"/>
        <v>98.299999999999983</v>
      </c>
      <c r="I421" s="31"/>
      <c r="J421" s="421"/>
      <c r="K421" s="421"/>
      <c r="M421" s="67"/>
    </row>
    <row r="422" spans="1:13">
      <c r="A422" s="177">
        <v>44255</v>
      </c>
      <c r="B422" s="422" t="s">
        <v>69</v>
      </c>
      <c r="C422" s="422" t="s">
        <v>17</v>
      </c>
      <c r="D422" t="s">
        <v>14</v>
      </c>
      <c r="E422" s="67"/>
      <c r="F422" s="2">
        <v>12</v>
      </c>
      <c r="G422" s="2">
        <f t="shared" si="6"/>
        <v>86.299999999999983</v>
      </c>
      <c r="I422" s="3"/>
      <c r="J422" s="422"/>
      <c r="K422" s="422"/>
      <c r="M422" s="67"/>
    </row>
    <row r="423" spans="1:13">
      <c r="A423" s="177">
        <v>44310</v>
      </c>
      <c r="B423" s="422">
        <v>22236</v>
      </c>
      <c r="C423" s="422" t="s">
        <v>17</v>
      </c>
      <c r="D423" t="s">
        <v>12</v>
      </c>
      <c r="E423" s="67"/>
      <c r="F423" s="2">
        <v>10.9</v>
      </c>
      <c r="G423" s="2">
        <f t="shared" si="6"/>
        <v>75.399999999999977</v>
      </c>
      <c r="I423" s="3"/>
      <c r="J423" s="422"/>
      <c r="K423" s="422"/>
      <c r="M423" s="67"/>
    </row>
    <row r="424" spans="1:13">
      <c r="A424" s="177">
        <v>44310</v>
      </c>
      <c r="B424" s="422">
        <v>22236</v>
      </c>
      <c r="C424" s="422" t="s">
        <v>17</v>
      </c>
      <c r="D424" t="s">
        <v>13</v>
      </c>
      <c r="E424" s="67"/>
      <c r="F424" s="2">
        <v>16.399999999999999</v>
      </c>
      <c r="G424" s="2">
        <f t="shared" si="6"/>
        <v>58.999999999999979</v>
      </c>
      <c r="I424" s="3"/>
      <c r="J424" s="422"/>
      <c r="K424" s="422"/>
      <c r="M424" s="67"/>
    </row>
    <row r="425" spans="1:13">
      <c r="A425" s="177">
        <v>44310</v>
      </c>
      <c r="B425" s="422">
        <v>22236</v>
      </c>
      <c r="C425" s="422" t="s">
        <v>17</v>
      </c>
      <c r="D425" t="s">
        <v>14</v>
      </c>
      <c r="E425" s="67"/>
      <c r="F425" s="2">
        <v>44</v>
      </c>
      <c r="G425" s="2">
        <f t="shared" si="6"/>
        <v>14.999999999999979</v>
      </c>
      <c r="I425" s="3"/>
      <c r="J425" s="422"/>
      <c r="K425" s="422"/>
      <c r="M425" s="67"/>
    </row>
    <row r="426" spans="1:13">
      <c r="A426" s="177">
        <v>44310</v>
      </c>
      <c r="B426" s="422">
        <v>22236</v>
      </c>
      <c r="C426" s="422" t="s">
        <v>17</v>
      </c>
      <c r="D426" t="s">
        <v>15</v>
      </c>
      <c r="E426" s="67"/>
      <c r="F426" s="2">
        <v>5</v>
      </c>
      <c r="G426" s="2">
        <f t="shared" si="6"/>
        <v>9.9999999999999787</v>
      </c>
      <c r="I426" s="3"/>
      <c r="J426" s="422"/>
      <c r="K426" s="422"/>
      <c r="M426" s="67"/>
    </row>
    <row r="427" spans="1:13">
      <c r="A427" s="177">
        <v>44310</v>
      </c>
      <c r="B427" s="422">
        <v>22236</v>
      </c>
      <c r="C427" s="422" t="s">
        <v>17</v>
      </c>
      <c r="D427" t="s">
        <v>38</v>
      </c>
      <c r="E427" s="67"/>
      <c r="F427" s="2">
        <v>10</v>
      </c>
      <c r="G427" s="2">
        <f t="shared" si="6"/>
        <v>-2.1316282072803006E-14</v>
      </c>
      <c r="I427" s="3"/>
      <c r="J427" s="422"/>
      <c r="K427" s="422"/>
      <c r="M427" s="67"/>
    </row>
    <row r="428" spans="1:13">
      <c r="A428" s="176">
        <v>44286</v>
      </c>
      <c r="B428" s="421" t="s">
        <v>10</v>
      </c>
      <c r="C428" s="421" t="s">
        <v>18</v>
      </c>
      <c r="D428" t="s">
        <v>12</v>
      </c>
      <c r="E428" s="67">
        <v>127.2</v>
      </c>
      <c r="G428" s="2">
        <f t="shared" si="6"/>
        <v>127.19999999999999</v>
      </c>
      <c r="I428" s="3"/>
      <c r="J428" s="422"/>
      <c r="K428" s="422"/>
      <c r="M428" s="67"/>
    </row>
    <row r="429" spans="1:13">
      <c r="B429" s="422"/>
      <c r="C429" s="422"/>
      <c r="D429" t="s">
        <v>13</v>
      </c>
      <c r="E429" s="67">
        <v>17.600000000000001</v>
      </c>
      <c r="G429" s="2">
        <f t="shared" si="6"/>
        <v>144.79999999999998</v>
      </c>
      <c r="I429" s="3"/>
      <c r="J429" s="422"/>
      <c r="K429" s="422"/>
      <c r="M429" s="67"/>
    </row>
    <row r="430" spans="1:13">
      <c r="B430" s="422"/>
      <c r="C430" s="422"/>
      <c r="D430" t="s">
        <v>31</v>
      </c>
      <c r="E430" s="67">
        <v>60</v>
      </c>
      <c r="G430" s="2">
        <f t="shared" si="6"/>
        <v>204.79999999999998</v>
      </c>
      <c r="I430" s="3"/>
      <c r="J430" s="422"/>
      <c r="K430" s="422"/>
      <c r="M430" s="67"/>
    </row>
    <row r="431" spans="1:13">
      <c r="B431" s="422"/>
      <c r="C431" s="422"/>
      <c r="D431" t="s">
        <v>29</v>
      </c>
      <c r="E431" s="67">
        <v>5</v>
      </c>
      <c r="G431" s="2">
        <f t="shared" si="6"/>
        <v>209.79999999999998</v>
      </c>
    </row>
    <row r="432" spans="1:13">
      <c r="B432" s="422"/>
      <c r="C432" s="422"/>
      <c r="D432" t="s">
        <v>280</v>
      </c>
      <c r="E432" s="67">
        <v>10</v>
      </c>
      <c r="G432" s="2">
        <f t="shared" si="6"/>
        <v>219.79999999999998</v>
      </c>
    </row>
    <row r="433" spans="1:14">
      <c r="A433" s="177">
        <v>44277</v>
      </c>
      <c r="B433" s="422">
        <v>22009</v>
      </c>
      <c r="C433" s="422" t="s">
        <v>18</v>
      </c>
      <c r="D433" t="s">
        <v>280</v>
      </c>
      <c r="E433" s="67"/>
      <c r="F433" s="2">
        <v>10</v>
      </c>
      <c r="G433" s="2">
        <f t="shared" si="6"/>
        <v>209.79999999999998</v>
      </c>
    </row>
    <row r="434" spans="1:14">
      <c r="A434" s="177">
        <v>44286</v>
      </c>
      <c r="B434" s="422" t="s">
        <v>69</v>
      </c>
      <c r="C434" s="422" t="s">
        <v>18</v>
      </c>
      <c r="D434" t="s">
        <v>14</v>
      </c>
      <c r="E434" s="67"/>
      <c r="F434" s="2">
        <v>60</v>
      </c>
      <c r="G434" s="2">
        <f t="shared" si="6"/>
        <v>149.79999999999998</v>
      </c>
    </row>
    <row r="435" spans="1:14">
      <c r="A435" s="177">
        <v>44286</v>
      </c>
      <c r="B435" s="422" t="s">
        <v>69</v>
      </c>
      <c r="C435" s="422" t="s">
        <v>18</v>
      </c>
      <c r="D435" t="s">
        <v>15</v>
      </c>
      <c r="E435" s="67"/>
      <c r="F435" s="2">
        <v>5</v>
      </c>
      <c r="G435" s="2">
        <f t="shared" si="6"/>
        <v>144.79999999999998</v>
      </c>
    </row>
    <row r="436" spans="1:14">
      <c r="A436" s="177">
        <v>44364</v>
      </c>
      <c r="B436" s="422">
        <v>22827</v>
      </c>
      <c r="C436" s="422" t="s">
        <v>18</v>
      </c>
      <c r="D436" t="s">
        <v>12</v>
      </c>
      <c r="E436" s="67"/>
      <c r="F436" s="2">
        <v>127.2</v>
      </c>
      <c r="G436" s="2">
        <f t="shared" si="6"/>
        <v>17.59999999999998</v>
      </c>
    </row>
    <row r="437" spans="1:14">
      <c r="A437" s="177">
        <v>44364</v>
      </c>
      <c r="B437" s="422">
        <v>22827</v>
      </c>
      <c r="C437" s="422" t="s">
        <v>18</v>
      </c>
      <c r="D437" t="s">
        <v>13</v>
      </c>
      <c r="E437" s="67"/>
      <c r="F437" s="2">
        <v>17.600000000000001</v>
      </c>
      <c r="G437" s="2">
        <f t="shared" si="6"/>
        <v>0</v>
      </c>
    </row>
    <row r="438" spans="1:14">
      <c r="A438" s="176">
        <v>44316</v>
      </c>
      <c r="B438" s="421" t="s">
        <v>10</v>
      </c>
      <c r="C438" s="421" t="s">
        <v>19</v>
      </c>
      <c r="D438" t="s">
        <v>12</v>
      </c>
      <c r="E438" s="67">
        <v>167.1</v>
      </c>
      <c r="G438" s="2">
        <f t="shared" si="6"/>
        <v>167.1</v>
      </c>
    </row>
    <row r="439" spans="1:14">
      <c r="B439" s="422"/>
      <c r="C439" s="422"/>
      <c r="D439" t="s">
        <v>13</v>
      </c>
      <c r="E439" s="67">
        <v>11.4</v>
      </c>
      <c r="G439" s="2">
        <f t="shared" si="6"/>
        <v>178.5</v>
      </c>
    </row>
    <row r="440" spans="1:14">
      <c r="B440" s="422"/>
      <c r="C440" s="422"/>
      <c r="D440" t="s">
        <v>31</v>
      </c>
      <c r="E440" s="67">
        <v>60</v>
      </c>
      <c r="G440" s="2">
        <f t="shared" si="6"/>
        <v>238.5</v>
      </c>
    </row>
    <row r="441" spans="1:14">
      <c r="B441" s="422"/>
      <c r="C441" s="422"/>
      <c r="D441" t="s">
        <v>29</v>
      </c>
      <c r="E441" s="67">
        <v>5</v>
      </c>
      <c r="G441" s="2">
        <f t="shared" si="6"/>
        <v>243.5</v>
      </c>
    </row>
    <row r="442" spans="1:14">
      <c r="A442" s="177">
        <v>44316</v>
      </c>
      <c r="B442" s="422" t="s">
        <v>69</v>
      </c>
      <c r="C442" s="422" t="s">
        <v>19</v>
      </c>
      <c r="D442" t="s">
        <v>14</v>
      </c>
      <c r="E442" s="67"/>
      <c r="F442" s="2">
        <v>60</v>
      </c>
      <c r="G442" s="2">
        <f t="shared" si="6"/>
        <v>183.5</v>
      </c>
    </row>
    <row r="443" spans="1:14">
      <c r="A443" s="177">
        <v>44316</v>
      </c>
      <c r="B443" s="422" t="s">
        <v>69</v>
      </c>
      <c r="C443" s="422" t="s">
        <v>19</v>
      </c>
      <c r="D443" t="s">
        <v>15</v>
      </c>
      <c r="E443" s="67"/>
      <c r="F443" s="2">
        <v>5</v>
      </c>
      <c r="G443" s="2">
        <f t="shared" si="6"/>
        <v>178.5</v>
      </c>
    </row>
    <row r="444" spans="1:14">
      <c r="A444" s="177">
        <v>44364</v>
      </c>
      <c r="B444" s="422">
        <v>22827</v>
      </c>
      <c r="C444" s="422" t="s">
        <v>19</v>
      </c>
      <c r="D444" t="s">
        <v>12</v>
      </c>
      <c r="E444" s="67"/>
      <c r="F444" s="2">
        <v>167.1</v>
      </c>
      <c r="G444" s="2">
        <f t="shared" si="6"/>
        <v>11.400000000000006</v>
      </c>
      <c r="N444" s="28"/>
    </row>
    <row r="445" spans="1:14">
      <c r="A445" s="177">
        <v>44364</v>
      </c>
      <c r="B445" s="422">
        <v>22827</v>
      </c>
      <c r="C445" s="422" t="s">
        <v>19</v>
      </c>
      <c r="D445" t="s">
        <v>13</v>
      </c>
      <c r="E445" s="67"/>
      <c r="F445" s="2">
        <v>11.4</v>
      </c>
      <c r="G445" s="2">
        <f t="shared" si="6"/>
        <v>0</v>
      </c>
    </row>
    <row r="446" spans="1:14">
      <c r="A446" s="176">
        <v>44347</v>
      </c>
      <c r="B446" s="421" t="s">
        <v>10</v>
      </c>
      <c r="C446" s="421" t="s">
        <v>20</v>
      </c>
      <c r="D446" t="s">
        <v>12</v>
      </c>
      <c r="E446" s="67">
        <v>117</v>
      </c>
      <c r="G446" s="2">
        <f t="shared" si="6"/>
        <v>117</v>
      </c>
    </row>
    <row r="447" spans="1:14">
      <c r="B447" s="422"/>
      <c r="C447" s="422"/>
      <c r="D447" t="s">
        <v>13</v>
      </c>
      <c r="E447" s="67">
        <v>1</v>
      </c>
      <c r="G447" s="2">
        <f t="shared" si="6"/>
        <v>118</v>
      </c>
    </row>
    <row r="448" spans="1:14">
      <c r="B448" s="422"/>
      <c r="C448" s="422"/>
      <c r="D448" t="s">
        <v>31</v>
      </c>
      <c r="E448" s="67">
        <v>60</v>
      </c>
      <c r="G448" s="2">
        <f t="shared" si="6"/>
        <v>178</v>
      </c>
    </row>
    <row r="449" spans="1:13">
      <c r="B449" s="422"/>
      <c r="C449" s="422"/>
      <c r="D449" t="s">
        <v>29</v>
      </c>
      <c r="E449" s="67">
        <v>5</v>
      </c>
      <c r="G449" s="2">
        <f t="shared" si="6"/>
        <v>183</v>
      </c>
    </row>
    <row r="450" spans="1:13">
      <c r="B450" s="422"/>
      <c r="C450" s="422"/>
      <c r="D450" t="s">
        <v>281</v>
      </c>
      <c r="E450" s="67">
        <v>8.5</v>
      </c>
      <c r="G450" s="2">
        <f t="shared" si="6"/>
        <v>191.5</v>
      </c>
    </row>
    <row r="451" spans="1:13">
      <c r="A451" s="177">
        <v>44391</v>
      </c>
      <c r="B451" s="422">
        <v>23034</v>
      </c>
      <c r="C451" s="422" t="s">
        <v>20</v>
      </c>
      <c r="D451" t="s">
        <v>281</v>
      </c>
      <c r="E451" s="67"/>
      <c r="F451" s="72">
        <v>8.5</v>
      </c>
      <c r="G451" s="2">
        <f t="shared" si="6"/>
        <v>183</v>
      </c>
    </row>
    <row r="452" spans="1:13">
      <c r="A452" s="177">
        <v>44347</v>
      </c>
      <c r="B452" s="422" t="s">
        <v>69</v>
      </c>
      <c r="C452" s="422" t="s">
        <v>20</v>
      </c>
      <c r="D452" t="s">
        <v>14</v>
      </c>
      <c r="E452" s="67"/>
      <c r="F452" s="2">
        <v>60</v>
      </c>
      <c r="G452" s="2">
        <f t="shared" si="6"/>
        <v>123</v>
      </c>
    </row>
    <row r="453" spans="1:13">
      <c r="A453" s="177">
        <v>44347</v>
      </c>
      <c r="B453" s="422" t="s">
        <v>69</v>
      </c>
      <c r="C453" s="422" t="s">
        <v>20</v>
      </c>
      <c r="D453" t="s">
        <v>15</v>
      </c>
      <c r="E453" s="67"/>
      <c r="F453" s="2">
        <v>5</v>
      </c>
      <c r="G453" s="2">
        <f t="shared" si="6"/>
        <v>118</v>
      </c>
    </row>
    <row r="454" spans="1:13">
      <c r="A454" s="177">
        <v>44399</v>
      </c>
      <c r="B454" s="422">
        <v>23081</v>
      </c>
      <c r="C454" s="422" t="s">
        <v>20</v>
      </c>
      <c r="D454" t="s">
        <v>12</v>
      </c>
      <c r="E454" s="67"/>
      <c r="F454" s="67">
        <v>117</v>
      </c>
      <c r="G454" s="2">
        <f t="shared" ref="G454:G517" si="7">+G453+E454-F454</f>
        <v>1</v>
      </c>
    </row>
    <row r="455" spans="1:13">
      <c r="A455" s="177">
        <v>44399</v>
      </c>
      <c r="B455" s="422">
        <v>23081</v>
      </c>
      <c r="C455" s="422" t="s">
        <v>20</v>
      </c>
      <c r="D455" t="s">
        <v>13</v>
      </c>
      <c r="E455" s="67"/>
      <c r="F455" s="67">
        <v>1</v>
      </c>
      <c r="G455" s="2">
        <f t="shared" si="7"/>
        <v>0</v>
      </c>
    </row>
    <row r="456" spans="1:13">
      <c r="A456" s="176">
        <v>44377</v>
      </c>
      <c r="B456" s="421" t="s">
        <v>10</v>
      </c>
      <c r="C456" s="421" t="s">
        <v>21</v>
      </c>
      <c r="D456" t="s">
        <v>12</v>
      </c>
      <c r="E456" s="67">
        <v>128.30000000000001</v>
      </c>
      <c r="G456" s="2">
        <f t="shared" si="7"/>
        <v>128.30000000000001</v>
      </c>
    </row>
    <row r="457" spans="1:13">
      <c r="B457" s="422"/>
      <c r="C457" s="422"/>
      <c r="D457" t="s">
        <v>13</v>
      </c>
      <c r="E457" s="82">
        <v>1.9</v>
      </c>
      <c r="G457" s="2">
        <f t="shared" si="7"/>
        <v>130.20000000000002</v>
      </c>
    </row>
    <row r="458" spans="1:13">
      <c r="B458" s="422"/>
      <c r="C458" s="422"/>
      <c r="D458" t="s">
        <v>31</v>
      </c>
      <c r="E458" s="67">
        <v>60</v>
      </c>
      <c r="G458" s="2">
        <f t="shared" si="7"/>
        <v>190.20000000000002</v>
      </c>
    </row>
    <row r="459" spans="1:13">
      <c r="B459" s="422"/>
      <c r="C459" s="422"/>
      <c r="D459" t="s">
        <v>29</v>
      </c>
      <c r="E459" s="67">
        <v>5</v>
      </c>
      <c r="G459" s="2">
        <f t="shared" si="7"/>
        <v>195.20000000000002</v>
      </c>
    </row>
    <row r="460" spans="1:13">
      <c r="A460" s="177">
        <v>44377</v>
      </c>
      <c r="B460" s="422" t="s">
        <v>69</v>
      </c>
      <c r="C460" s="422" t="s">
        <v>21</v>
      </c>
      <c r="D460" t="s">
        <v>14</v>
      </c>
      <c r="E460" s="67"/>
      <c r="F460" s="2">
        <v>60</v>
      </c>
      <c r="G460" s="2">
        <f t="shared" si="7"/>
        <v>135.20000000000002</v>
      </c>
    </row>
    <row r="461" spans="1:13">
      <c r="A461" s="177">
        <v>44377</v>
      </c>
      <c r="B461" s="422" t="s">
        <v>69</v>
      </c>
      <c r="C461" s="422" t="s">
        <v>21</v>
      </c>
      <c r="D461" t="s">
        <v>15</v>
      </c>
      <c r="E461" s="67"/>
      <c r="F461" s="2">
        <v>5</v>
      </c>
      <c r="G461" s="2">
        <f t="shared" si="7"/>
        <v>130.20000000000002</v>
      </c>
    </row>
    <row r="462" spans="1:13">
      <c r="A462" s="177">
        <v>44433</v>
      </c>
      <c r="B462" s="422">
        <v>23286</v>
      </c>
      <c r="C462" s="422" t="s">
        <v>21</v>
      </c>
      <c r="D462" t="s">
        <v>12</v>
      </c>
      <c r="F462" s="73">
        <v>128.30000000000001</v>
      </c>
      <c r="G462" s="73">
        <f t="shared" si="7"/>
        <v>1.9000000000000057</v>
      </c>
      <c r="M462" s="73"/>
    </row>
    <row r="463" spans="1:13">
      <c r="A463" s="177">
        <v>44433</v>
      </c>
      <c r="B463" s="422">
        <v>23286</v>
      </c>
      <c r="C463" s="422" t="s">
        <v>21</v>
      </c>
      <c r="D463" t="s">
        <v>13</v>
      </c>
      <c r="F463" s="73">
        <v>1.9</v>
      </c>
      <c r="G463" s="73">
        <f t="shared" si="7"/>
        <v>5.773159728050814E-15</v>
      </c>
      <c r="M463" s="73"/>
    </row>
    <row r="464" spans="1:13">
      <c r="A464" s="178">
        <v>44408</v>
      </c>
      <c r="B464" s="421" t="s">
        <v>10</v>
      </c>
      <c r="C464" s="421" t="s">
        <v>22</v>
      </c>
      <c r="D464" t="s">
        <v>12</v>
      </c>
      <c r="E464" s="2">
        <v>112.3</v>
      </c>
      <c r="G464" s="2">
        <f t="shared" si="7"/>
        <v>112.3</v>
      </c>
    </row>
    <row r="465" spans="1:13">
      <c r="A465" s="174"/>
      <c r="B465" s="422"/>
      <c r="C465" s="422"/>
      <c r="D465" t="s">
        <v>13</v>
      </c>
      <c r="E465" s="2">
        <v>1.5</v>
      </c>
      <c r="G465" s="2">
        <f t="shared" si="7"/>
        <v>113.8</v>
      </c>
    </row>
    <row r="466" spans="1:13">
      <c r="A466" s="174"/>
      <c r="B466" s="422"/>
      <c r="C466" s="422"/>
      <c r="D466" t="s">
        <v>14</v>
      </c>
      <c r="E466" s="2">
        <v>60</v>
      </c>
      <c r="G466" s="2">
        <f t="shared" si="7"/>
        <v>173.8</v>
      </c>
    </row>
    <row r="467" spans="1:13">
      <c r="A467" s="174"/>
      <c r="B467" s="422"/>
      <c r="C467" s="422"/>
      <c r="D467" t="s">
        <v>15</v>
      </c>
      <c r="E467" s="2">
        <v>5</v>
      </c>
      <c r="G467" s="2">
        <f t="shared" si="7"/>
        <v>178.8</v>
      </c>
    </row>
    <row r="468" spans="1:13">
      <c r="A468" s="179">
        <v>44408</v>
      </c>
      <c r="B468" s="422" t="s">
        <v>87</v>
      </c>
      <c r="C468" s="422" t="s">
        <v>22</v>
      </c>
      <c r="D468" t="s">
        <v>31</v>
      </c>
      <c r="E468" s="2"/>
      <c r="F468" s="96">
        <v>60</v>
      </c>
      <c r="G468" s="2">
        <f t="shared" si="7"/>
        <v>118.80000000000001</v>
      </c>
      <c r="I468" s="28"/>
      <c r="K468" s="28"/>
    </row>
    <row r="469" spans="1:13">
      <c r="A469" s="179">
        <v>44408</v>
      </c>
      <c r="B469" s="422" t="s">
        <v>87</v>
      </c>
      <c r="C469" s="422" t="s">
        <v>22</v>
      </c>
      <c r="D469" t="s">
        <v>29</v>
      </c>
      <c r="E469" s="2"/>
      <c r="F469" s="96">
        <v>5</v>
      </c>
      <c r="G469" s="2">
        <f t="shared" si="7"/>
        <v>113.80000000000001</v>
      </c>
      <c r="I469" s="18"/>
    </row>
    <row r="470" spans="1:13">
      <c r="A470" s="172">
        <v>44439</v>
      </c>
      <c r="B470" s="422" t="s">
        <v>88</v>
      </c>
      <c r="C470" s="422" t="s">
        <v>22</v>
      </c>
      <c r="D470" t="s">
        <v>12</v>
      </c>
      <c r="F470" s="98">
        <v>58.3</v>
      </c>
      <c r="G470" s="2">
        <f t="shared" si="7"/>
        <v>55.500000000000014</v>
      </c>
    </row>
    <row r="471" spans="1:13">
      <c r="A471" s="180">
        <v>44469</v>
      </c>
      <c r="B471" s="422" t="s">
        <v>91</v>
      </c>
      <c r="C471" s="422" t="s">
        <v>22</v>
      </c>
      <c r="D471" t="s">
        <v>12</v>
      </c>
      <c r="E471" s="2"/>
      <c r="F471" s="100">
        <v>42</v>
      </c>
      <c r="G471" s="2">
        <f t="shared" si="7"/>
        <v>13.500000000000014</v>
      </c>
    </row>
    <row r="472" spans="1:13">
      <c r="A472" s="180">
        <v>44469</v>
      </c>
      <c r="B472" s="422" t="s">
        <v>91</v>
      </c>
      <c r="C472" s="422" t="s">
        <v>22</v>
      </c>
      <c r="D472" t="s">
        <v>12</v>
      </c>
      <c r="E472" s="2"/>
      <c r="F472" s="100">
        <f>+E464-F470-F471</f>
        <v>12</v>
      </c>
      <c r="G472" s="2">
        <f t="shared" si="7"/>
        <v>1.5000000000000142</v>
      </c>
    </row>
    <row r="473" spans="1:13">
      <c r="A473" s="180">
        <v>44469</v>
      </c>
      <c r="B473" s="422" t="s">
        <v>91</v>
      </c>
      <c r="C473" s="422" t="s">
        <v>22</v>
      </c>
      <c r="D473" t="s">
        <v>13</v>
      </c>
      <c r="E473" s="2"/>
      <c r="F473" s="100">
        <v>1.5</v>
      </c>
      <c r="G473" s="2">
        <f t="shared" si="7"/>
        <v>1.4210854715202004E-14</v>
      </c>
    </row>
    <row r="474" spans="1:13">
      <c r="A474" s="176">
        <v>44439</v>
      </c>
      <c r="B474" s="421" t="s">
        <v>10</v>
      </c>
      <c r="C474" s="421" t="s">
        <v>23</v>
      </c>
      <c r="D474" t="s">
        <v>12</v>
      </c>
      <c r="E474" s="2">
        <v>127.2</v>
      </c>
      <c r="G474" s="2">
        <f t="shared" si="7"/>
        <v>127.20000000000002</v>
      </c>
    </row>
    <row r="475" spans="1:13">
      <c r="B475" s="422"/>
      <c r="C475" s="422"/>
      <c r="D475" t="s">
        <v>13</v>
      </c>
      <c r="E475" s="2">
        <v>1.5</v>
      </c>
      <c r="G475" s="2">
        <f t="shared" si="7"/>
        <v>128.70000000000002</v>
      </c>
    </row>
    <row r="476" spans="1:13">
      <c r="B476" s="422"/>
      <c r="C476" s="422"/>
      <c r="D476" t="s">
        <v>14</v>
      </c>
      <c r="E476" s="2">
        <v>60</v>
      </c>
      <c r="G476" s="2">
        <f t="shared" si="7"/>
        <v>188.70000000000002</v>
      </c>
    </row>
    <row r="477" spans="1:13">
      <c r="B477" s="422"/>
      <c r="C477" s="422"/>
      <c r="D477" t="s">
        <v>15</v>
      </c>
      <c r="E477" s="2">
        <v>5</v>
      </c>
      <c r="G477" s="2">
        <f t="shared" si="7"/>
        <v>193.70000000000002</v>
      </c>
    </row>
    <row r="478" spans="1:13">
      <c r="A478" s="172">
        <v>44439</v>
      </c>
      <c r="B478" s="422" t="s">
        <v>69</v>
      </c>
      <c r="C478" s="422" t="s">
        <v>23</v>
      </c>
      <c r="D478" t="s">
        <v>14</v>
      </c>
      <c r="F478" s="98">
        <v>60</v>
      </c>
      <c r="G478" s="2">
        <f t="shared" si="7"/>
        <v>133.70000000000002</v>
      </c>
    </row>
    <row r="479" spans="1:13">
      <c r="A479" s="172">
        <v>44439</v>
      </c>
      <c r="B479" s="422" t="s">
        <v>69</v>
      </c>
      <c r="C479" s="422" t="s">
        <v>23</v>
      </c>
      <c r="D479" t="s">
        <v>15</v>
      </c>
      <c r="F479" s="98">
        <v>5</v>
      </c>
      <c r="G479" s="2">
        <f t="shared" si="7"/>
        <v>128.70000000000002</v>
      </c>
    </row>
    <row r="480" spans="1:13" s="35" customFormat="1">
      <c r="A480" s="181">
        <v>44469</v>
      </c>
      <c r="B480" s="434" t="s">
        <v>91</v>
      </c>
      <c r="C480" s="434" t="s">
        <v>23</v>
      </c>
      <c r="D480" s="35" t="s">
        <v>12</v>
      </c>
      <c r="E480" s="21"/>
      <c r="F480" s="21">
        <v>61.5</v>
      </c>
      <c r="G480" s="21">
        <f t="shared" si="7"/>
        <v>67.200000000000017</v>
      </c>
      <c r="M480" s="21"/>
    </row>
    <row r="481" spans="1:13">
      <c r="A481" s="182">
        <v>44500</v>
      </c>
      <c r="B481" s="422" t="s">
        <v>75</v>
      </c>
      <c r="C481" s="422" t="s">
        <v>25</v>
      </c>
      <c r="D481" t="s">
        <v>12</v>
      </c>
      <c r="E481" s="45"/>
      <c r="F481" s="105">
        <f>+E474-F480</f>
        <v>65.7</v>
      </c>
      <c r="G481" s="2">
        <f t="shared" si="7"/>
        <v>1.5000000000000142</v>
      </c>
      <c r="M481" s="45"/>
    </row>
    <row r="482" spans="1:13">
      <c r="A482" s="182">
        <v>44500</v>
      </c>
      <c r="B482" s="422" t="s">
        <v>75</v>
      </c>
      <c r="C482" s="422" t="s">
        <v>25</v>
      </c>
      <c r="D482" t="s">
        <v>13</v>
      </c>
      <c r="E482" s="45"/>
      <c r="F482" s="105">
        <v>1.5</v>
      </c>
      <c r="G482" s="2">
        <f t="shared" si="7"/>
        <v>1.4210854715202004E-14</v>
      </c>
      <c r="M482" s="45"/>
    </row>
    <row r="483" spans="1:13">
      <c r="A483" s="176">
        <v>44469</v>
      </c>
      <c r="B483" s="421" t="s">
        <v>10</v>
      </c>
      <c r="C483" s="421" t="s">
        <v>41</v>
      </c>
      <c r="D483" t="s">
        <v>12</v>
      </c>
      <c r="E483" s="2">
        <v>131.6</v>
      </c>
      <c r="G483" s="2">
        <f t="shared" si="7"/>
        <v>131.60000000000002</v>
      </c>
    </row>
    <row r="484" spans="1:13">
      <c r="B484" s="422"/>
      <c r="C484" s="422"/>
      <c r="D484" t="s">
        <v>13</v>
      </c>
      <c r="E484" s="2">
        <v>1.5</v>
      </c>
      <c r="G484" s="2">
        <f t="shared" si="7"/>
        <v>133.10000000000002</v>
      </c>
    </row>
    <row r="485" spans="1:13">
      <c r="B485" s="422"/>
      <c r="C485" s="422"/>
      <c r="D485" t="s">
        <v>14</v>
      </c>
      <c r="E485" s="2">
        <v>60</v>
      </c>
      <c r="G485" s="2">
        <f t="shared" si="7"/>
        <v>193.10000000000002</v>
      </c>
    </row>
    <row r="486" spans="1:13">
      <c r="B486" s="422"/>
      <c r="C486" s="422"/>
      <c r="D486" t="s">
        <v>15</v>
      </c>
      <c r="E486" s="2">
        <v>5</v>
      </c>
      <c r="G486" s="2">
        <f t="shared" si="7"/>
        <v>198.10000000000002</v>
      </c>
    </row>
    <row r="487" spans="1:13">
      <c r="A487" s="174">
        <v>44469</v>
      </c>
      <c r="B487" s="422" t="s">
        <v>69</v>
      </c>
      <c r="C487" s="422" t="s">
        <v>41</v>
      </c>
      <c r="D487" t="s">
        <v>14</v>
      </c>
      <c r="E487" s="2"/>
      <c r="F487" s="2">
        <v>60</v>
      </c>
      <c r="G487" s="2">
        <f t="shared" si="7"/>
        <v>138.10000000000002</v>
      </c>
    </row>
    <row r="488" spans="1:13">
      <c r="A488" s="174">
        <v>44469</v>
      </c>
      <c r="B488" s="422" t="s">
        <v>69</v>
      </c>
      <c r="C488" s="422" t="s">
        <v>41</v>
      </c>
      <c r="D488" t="s">
        <v>15</v>
      </c>
      <c r="E488" s="2"/>
      <c r="F488" s="2">
        <v>5</v>
      </c>
      <c r="G488" s="2">
        <f t="shared" si="7"/>
        <v>133.10000000000002</v>
      </c>
      <c r="I488" s="421" t="s">
        <v>41</v>
      </c>
      <c r="J488" t="s">
        <v>12</v>
      </c>
      <c r="K488" s="2">
        <v>15.6</v>
      </c>
    </row>
    <row r="489" spans="1:13">
      <c r="A489" s="174">
        <v>44530</v>
      </c>
      <c r="B489" s="422" t="s">
        <v>69</v>
      </c>
      <c r="C489" s="422" t="s">
        <v>26</v>
      </c>
      <c r="D489" t="s">
        <v>12</v>
      </c>
      <c r="E489" s="2"/>
      <c r="F489" s="21">
        <v>116</v>
      </c>
      <c r="G489" s="2">
        <f t="shared" si="7"/>
        <v>17.100000000000023</v>
      </c>
      <c r="J489" t="s">
        <v>13</v>
      </c>
      <c r="K489" s="2">
        <v>1.5</v>
      </c>
    </row>
    <row r="490" spans="1:13">
      <c r="A490" s="174">
        <v>44615</v>
      </c>
      <c r="B490" s="422">
        <v>24259</v>
      </c>
      <c r="C490" s="422" t="s">
        <v>41</v>
      </c>
      <c r="D490" t="s">
        <v>12</v>
      </c>
      <c r="E490" s="2"/>
      <c r="F490" s="2">
        <v>15.6</v>
      </c>
      <c r="G490" s="2">
        <f t="shared" si="7"/>
        <v>1.5000000000000231</v>
      </c>
      <c r="I490" s="421" t="s">
        <v>25</v>
      </c>
      <c r="J490" t="s">
        <v>12</v>
      </c>
      <c r="K490" s="2">
        <v>113.6</v>
      </c>
    </row>
    <row r="491" spans="1:13">
      <c r="A491" s="174">
        <v>44615</v>
      </c>
      <c r="B491" s="422">
        <v>24259</v>
      </c>
      <c r="C491" s="422" t="s">
        <v>41</v>
      </c>
      <c r="D491" t="s">
        <v>13</v>
      </c>
      <c r="E491" s="2"/>
      <c r="F491" s="2">
        <v>1.5</v>
      </c>
      <c r="G491" s="2">
        <f t="shared" si="7"/>
        <v>2.3092638912203256E-14</v>
      </c>
      <c r="I491" s="421"/>
      <c r="K491" s="2"/>
    </row>
    <row r="492" spans="1:13">
      <c r="A492" s="178">
        <v>44500</v>
      </c>
      <c r="B492" s="421" t="s">
        <v>10</v>
      </c>
      <c r="C492" s="421" t="s">
        <v>25</v>
      </c>
      <c r="D492" t="s">
        <v>12</v>
      </c>
      <c r="E492" s="2">
        <v>136.4</v>
      </c>
      <c r="G492" s="2">
        <f t="shared" si="7"/>
        <v>136.40000000000003</v>
      </c>
      <c r="I492" s="422"/>
      <c r="J492" t="s">
        <v>13</v>
      </c>
      <c r="K492" s="2">
        <v>1.5</v>
      </c>
      <c r="M492"/>
    </row>
    <row r="493" spans="1:13">
      <c r="A493" s="174"/>
      <c r="B493" s="422"/>
      <c r="C493" s="422"/>
      <c r="D493" t="s">
        <v>13</v>
      </c>
      <c r="E493" s="2">
        <v>1.5</v>
      </c>
      <c r="G493" s="2">
        <f t="shared" si="7"/>
        <v>137.90000000000003</v>
      </c>
      <c r="I493" s="421" t="s">
        <v>26</v>
      </c>
      <c r="J493" t="s">
        <v>12</v>
      </c>
      <c r="K493" s="2">
        <v>25.5</v>
      </c>
      <c r="M493"/>
    </row>
    <row r="494" spans="1:13">
      <c r="A494" s="174"/>
      <c r="B494" s="422"/>
      <c r="C494" s="422"/>
      <c r="D494" t="s">
        <v>14</v>
      </c>
      <c r="E494" s="2">
        <v>60</v>
      </c>
      <c r="G494" s="2">
        <f t="shared" si="7"/>
        <v>197.90000000000003</v>
      </c>
      <c r="I494" s="422"/>
      <c r="J494" t="s">
        <v>13</v>
      </c>
      <c r="K494" s="2">
        <v>1.5</v>
      </c>
      <c r="M494"/>
    </row>
    <row r="495" spans="1:13">
      <c r="A495" s="174"/>
      <c r="B495" s="422"/>
      <c r="C495" s="422"/>
      <c r="D495" t="s">
        <v>15</v>
      </c>
      <c r="E495" s="2">
        <v>5</v>
      </c>
      <c r="G495" s="2">
        <f t="shared" si="7"/>
        <v>202.90000000000003</v>
      </c>
      <c r="I495" s="86"/>
      <c r="M495"/>
    </row>
    <row r="496" spans="1:13">
      <c r="A496" s="182">
        <v>44500</v>
      </c>
      <c r="B496" s="422" t="s">
        <v>75</v>
      </c>
      <c r="C496" s="422" t="s">
        <v>25</v>
      </c>
      <c r="D496" t="s">
        <v>14</v>
      </c>
      <c r="E496" s="45"/>
      <c r="F496" s="105">
        <v>60</v>
      </c>
      <c r="G496" s="2">
        <f t="shared" si="7"/>
        <v>142.90000000000003</v>
      </c>
      <c r="K496" s="5">
        <f>SUM(K488:K495)</f>
        <v>159.19999999999999</v>
      </c>
      <c r="M496" s="45"/>
    </row>
    <row r="497" spans="1:13">
      <c r="A497" s="182">
        <v>44500</v>
      </c>
      <c r="B497" s="422" t="s">
        <v>75</v>
      </c>
      <c r="C497" s="422" t="s">
        <v>25</v>
      </c>
      <c r="D497" t="s">
        <v>15</v>
      </c>
      <c r="E497" s="45"/>
      <c r="F497" s="105">
        <v>5</v>
      </c>
      <c r="G497" s="2">
        <f t="shared" si="7"/>
        <v>137.90000000000003</v>
      </c>
      <c r="K497" s="5"/>
      <c r="M497" s="45"/>
    </row>
    <row r="498" spans="1:13">
      <c r="A498" s="182">
        <v>44500</v>
      </c>
      <c r="B498" s="422" t="s">
        <v>75</v>
      </c>
      <c r="C498" s="422" t="s">
        <v>25</v>
      </c>
      <c r="D498" t="s">
        <v>12</v>
      </c>
      <c r="E498" s="45"/>
      <c r="F498" s="105">
        <v>22.8</v>
      </c>
      <c r="G498" s="2">
        <f t="shared" si="7"/>
        <v>115.10000000000004</v>
      </c>
      <c r="K498" s="5"/>
      <c r="M498" s="45"/>
    </row>
    <row r="499" spans="1:13">
      <c r="A499" s="174">
        <v>44615</v>
      </c>
      <c r="B499" s="422">
        <v>24259</v>
      </c>
      <c r="C499" s="422" t="s">
        <v>25</v>
      </c>
      <c r="D499" t="s">
        <v>12</v>
      </c>
      <c r="E499" s="45"/>
      <c r="F499" s="105">
        <v>113.6</v>
      </c>
      <c r="G499" s="2">
        <f t="shared" si="7"/>
        <v>1.5000000000000426</v>
      </c>
      <c r="K499" s="5"/>
      <c r="M499" s="45"/>
    </row>
    <row r="500" spans="1:13">
      <c r="A500" s="174">
        <v>44615</v>
      </c>
      <c r="B500" s="422">
        <v>24259</v>
      </c>
      <c r="C500" s="422" t="s">
        <v>25</v>
      </c>
      <c r="D500" t="s">
        <v>13</v>
      </c>
      <c r="E500" s="45"/>
      <c r="F500" s="105">
        <v>1.5</v>
      </c>
      <c r="G500" s="2">
        <f t="shared" si="7"/>
        <v>4.2632564145606011E-14</v>
      </c>
      <c r="M500" s="45"/>
    </row>
    <row r="501" spans="1:13">
      <c r="A501" s="178">
        <v>44530</v>
      </c>
      <c r="B501" s="421" t="s">
        <v>10</v>
      </c>
      <c r="C501" s="421" t="s">
        <v>26</v>
      </c>
      <c r="D501" t="s">
        <v>12</v>
      </c>
      <c r="E501" s="2">
        <v>145.5</v>
      </c>
      <c r="G501" s="2">
        <f t="shared" si="7"/>
        <v>145.50000000000006</v>
      </c>
      <c r="M501"/>
    </row>
    <row r="502" spans="1:13">
      <c r="A502" s="174"/>
      <c r="B502" s="422"/>
      <c r="C502" s="422"/>
      <c r="D502" t="s">
        <v>13</v>
      </c>
      <c r="E502" s="2">
        <v>1.5</v>
      </c>
      <c r="G502" s="2">
        <f t="shared" si="7"/>
        <v>147.00000000000006</v>
      </c>
      <c r="M502"/>
    </row>
    <row r="503" spans="1:13">
      <c r="A503" s="174"/>
      <c r="B503" s="422"/>
      <c r="C503" s="422"/>
      <c r="D503" t="s">
        <v>14</v>
      </c>
      <c r="E503" s="2">
        <v>60</v>
      </c>
      <c r="G503" s="2">
        <f t="shared" si="7"/>
        <v>207.00000000000006</v>
      </c>
      <c r="M503"/>
    </row>
    <row r="504" spans="1:13">
      <c r="A504" s="174"/>
      <c r="B504" s="422"/>
      <c r="C504" s="422"/>
      <c r="D504" t="s">
        <v>15</v>
      </c>
      <c r="E504" s="2">
        <v>5</v>
      </c>
      <c r="G504" s="2">
        <f t="shared" si="7"/>
        <v>212.00000000000006</v>
      </c>
      <c r="M504"/>
    </row>
    <row r="505" spans="1:13">
      <c r="A505" s="174">
        <v>44530</v>
      </c>
      <c r="B505" s="422" t="s">
        <v>69</v>
      </c>
      <c r="C505" s="422" t="s">
        <v>26</v>
      </c>
      <c r="D505" t="s">
        <v>14</v>
      </c>
      <c r="E505" s="2"/>
      <c r="F505" s="2">
        <v>60</v>
      </c>
      <c r="G505" s="2">
        <f t="shared" si="7"/>
        <v>152.00000000000006</v>
      </c>
      <c r="M505"/>
    </row>
    <row r="506" spans="1:13">
      <c r="A506" s="174">
        <v>44530</v>
      </c>
      <c r="B506" s="422" t="s">
        <v>69</v>
      </c>
      <c r="C506" s="422" t="s">
        <v>26</v>
      </c>
      <c r="D506" t="s">
        <v>15</v>
      </c>
      <c r="E506" s="2"/>
      <c r="F506" s="2">
        <v>5</v>
      </c>
      <c r="G506" s="2">
        <f t="shared" si="7"/>
        <v>147.00000000000006</v>
      </c>
      <c r="M506"/>
    </row>
    <row r="507" spans="1:13">
      <c r="A507" s="174">
        <v>44561</v>
      </c>
      <c r="B507" s="422" t="s">
        <v>76</v>
      </c>
      <c r="C507" s="422" t="s">
        <v>26</v>
      </c>
      <c r="D507" t="s">
        <v>12</v>
      </c>
      <c r="E507" s="2"/>
      <c r="F507" s="2">
        <v>120</v>
      </c>
      <c r="G507" s="2">
        <f t="shared" si="7"/>
        <v>27.000000000000057</v>
      </c>
      <c r="M507"/>
    </row>
    <row r="508" spans="1:13">
      <c r="A508" s="174">
        <v>44615</v>
      </c>
      <c r="B508" s="422">
        <v>24259</v>
      </c>
      <c r="C508" s="422" t="s">
        <v>26</v>
      </c>
      <c r="D508" t="s">
        <v>12</v>
      </c>
      <c r="E508" s="2"/>
      <c r="F508" s="2">
        <v>25.5</v>
      </c>
      <c r="G508" s="2">
        <f t="shared" si="7"/>
        <v>1.5000000000000568</v>
      </c>
      <c r="M508"/>
    </row>
    <row r="509" spans="1:13">
      <c r="A509" s="174">
        <v>44615</v>
      </c>
      <c r="B509" s="422">
        <v>24259</v>
      </c>
      <c r="C509" s="422" t="s">
        <v>26</v>
      </c>
      <c r="D509" t="s">
        <v>13</v>
      </c>
      <c r="E509" s="2"/>
      <c r="F509" s="2">
        <v>1.5</v>
      </c>
      <c r="G509" s="2">
        <f t="shared" si="7"/>
        <v>5.6843418860808015E-14</v>
      </c>
      <c r="M509"/>
    </row>
    <row r="510" spans="1:13">
      <c r="A510" s="178">
        <v>44561</v>
      </c>
      <c r="B510" s="421" t="s">
        <v>10</v>
      </c>
      <c r="C510" s="421" t="s">
        <v>27</v>
      </c>
      <c r="D510" t="s">
        <v>12</v>
      </c>
      <c r="E510" s="2">
        <v>152.80000000000001</v>
      </c>
      <c r="G510" s="2">
        <f t="shared" si="7"/>
        <v>152.80000000000007</v>
      </c>
      <c r="K510" s="421"/>
    </row>
    <row r="511" spans="1:13">
      <c r="A511" s="174"/>
      <c r="B511" s="422"/>
      <c r="C511" s="422"/>
      <c r="D511" t="s">
        <v>13</v>
      </c>
      <c r="E511" s="2">
        <v>1.5</v>
      </c>
      <c r="G511" s="2">
        <f t="shared" si="7"/>
        <v>154.30000000000007</v>
      </c>
      <c r="K511" s="422"/>
    </row>
    <row r="512" spans="1:13">
      <c r="A512" s="174"/>
      <c r="B512" s="422"/>
      <c r="C512" s="422"/>
      <c r="D512" t="s">
        <v>14</v>
      </c>
      <c r="E512" s="2">
        <v>60</v>
      </c>
      <c r="G512" s="2">
        <f t="shared" si="7"/>
        <v>214.30000000000007</v>
      </c>
      <c r="K512" s="421"/>
      <c r="M512" s="5"/>
    </row>
    <row r="513" spans="1:14">
      <c r="A513" s="178"/>
      <c r="B513" s="422"/>
      <c r="C513" s="422"/>
      <c r="D513" t="s">
        <v>15</v>
      </c>
      <c r="E513" s="2">
        <v>5</v>
      </c>
      <c r="G513" s="2">
        <f t="shared" si="7"/>
        <v>219.30000000000007</v>
      </c>
      <c r="K513" s="422"/>
      <c r="M513" s="5"/>
    </row>
    <row r="514" spans="1:14" ht="12.75" customHeight="1">
      <c r="A514" s="174">
        <v>44561</v>
      </c>
      <c r="B514" s="422" t="s">
        <v>76</v>
      </c>
      <c r="C514" s="422" t="s">
        <v>27</v>
      </c>
      <c r="D514" t="s">
        <v>14</v>
      </c>
      <c r="F514" s="2">
        <v>60</v>
      </c>
      <c r="G514" s="2">
        <f t="shared" si="7"/>
        <v>159.30000000000007</v>
      </c>
    </row>
    <row r="515" spans="1:14">
      <c r="A515" s="174">
        <v>44561</v>
      </c>
      <c r="B515" s="422" t="s">
        <v>76</v>
      </c>
      <c r="C515" s="422" t="s">
        <v>27</v>
      </c>
      <c r="D515" t="s">
        <v>15</v>
      </c>
      <c r="F515" s="2">
        <v>5</v>
      </c>
      <c r="G515" s="2">
        <f t="shared" si="7"/>
        <v>154.30000000000007</v>
      </c>
    </row>
    <row r="516" spans="1:14">
      <c r="A516" s="174">
        <v>44620</v>
      </c>
      <c r="B516" s="422" t="s">
        <v>78</v>
      </c>
      <c r="C516" s="422" t="s">
        <v>27</v>
      </c>
      <c r="D516" t="s">
        <v>12</v>
      </c>
      <c r="F516" s="2">
        <v>12</v>
      </c>
      <c r="G516" s="2">
        <f t="shared" si="7"/>
        <v>142.30000000000007</v>
      </c>
    </row>
    <row r="517" spans="1:14">
      <c r="A517" s="174">
        <v>44621</v>
      </c>
      <c r="B517" s="422">
        <v>24506</v>
      </c>
      <c r="C517" s="422" t="s">
        <v>27</v>
      </c>
      <c r="D517" t="s">
        <v>12</v>
      </c>
      <c r="F517" s="2">
        <v>140.80000000000001</v>
      </c>
      <c r="G517" s="2">
        <f t="shared" si="7"/>
        <v>1.5000000000000568</v>
      </c>
    </row>
    <row r="518" spans="1:14">
      <c r="A518" s="174">
        <v>44621</v>
      </c>
      <c r="B518" s="422">
        <v>24506</v>
      </c>
      <c r="C518" s="422" t="s">
        <v>27</v>
      </c>
      <c r="D518" t="s">
        <v>13</v>
      </c>
      <c r="F518" s="2">
        <v>1.5</v>
      </c>
      <c r="G518" s="2">
        <f t="shared" ref="G518:G582" si="8">+G517+E518-F518</f>
        <v>5.6843418860808015E-14</v>
      </c>
    </row>
    <row r="519" spans="1:14">
      <c r="A519" s="176">
        <v>44592</v>
      </c>
      <c r="B519" s="421" t="s">
        <v>10</v>
      </c>
      <c r="C519" s="421" t="s">
        <v>11</v>
      </c>
      <c r="D519" t="s">
        <v>12</v>
      </c>
      <c r="E519" s="5">
        <v>161.6</v>
      </c>
      <c r="G519" s="2">
        <f t="shared" si="8"/>
        <v>161.60000000000005</v>
      </c>
      <c r="J519" s="5"/>
      <c r="L519" s="421"/>
      <c r="M519"/>
      <c r="N519" s="2"/>
    </row>
    <row r="520" spans="1:14">
      <c r="B520" s="422"/>
      <c r="C520" s="422"/>
      <c r="D520" t="s">
        <v>13</v>
      </c>
      <c r="E520" s="5">
        <v>1.5</v>
      </c>
      <c r="G520" s="2">
        <f t="shared" si="8"/>
        <v>163.10000000000005</v>
      </c>
      <c r="K520" s="421" t="s">
        <v>27</v>
      </c>
      <c r="L520" t="s">
        <v>12</v>
      </c>
      <c r="M520" s="2">
        <f>E510-F516</f>
        <v>140.80000000000001</v>
      </c>
      <c r="N520" s="2"/>
    </row>
    <row r="521" spans="1:14">
      <c r="B521" s="422"/>
      <c r="C521" s="422"/>
      <c r="D521" t="s">
        <v>14</v>
      </c>
      <c r="E521" s="5">
        <v>60</v>
      </c>
      <c r="G521" s="2">
        <f t="shared" si="8"/>
        <v>223.10000000000005</v>
      </c>
      <c r="K521" s="422"/>
      <c r="L521" t="s">
        <v>13</v>
      </c>
      <c r="M521" s="2">
        <v>1.5</v>
      </c>
      <c r="N521" s="5"/>
    </row>
    <row r="522" spans="1:14">
      <c r="B522" s="422"/>
      <c r="C522" s="422"/>
      <c r="D522" t="s">
        <v>15</v>
      </c>
      <c r="E522" s="5">
        <v>5</v>
      </c>
      <c r="G522" s="2">
        <f t="shared" si="8"/>
        <v>228.10000000000005</v>
      </c>
      <c r="K522" s="421" t="s">
        <v>11</v>
      </c>
      <c r="L522" t="s">
        <v>12</v>
      </c>
      <c r="M522" s="5">
        <v>161.6</v>
      </c>
      <c r="N522" s="5"/>
    </row>
    <row r="523" spans="1:14">
      <c r="B523" s="422"/>
      <c r="C523" s="422"/>
      <c r="D523" t="s">
        <v>282</v>
      </c>
      <c r="E523" s="5">
        <v>10</v>
      </c>
      <c r="G523" s="2">
        <f t="shared" si="8"/>
        <v>238.10000000000005</v>
      </c>
      <c r="K523" s="422"/>
      <c r="L523" t="s">
        <v>13</v>
      </c>
      <c r="M523" s="5">
        <v>1.5</v>
      </c>
      <c r="N523" s="5"/>
    </row>
    <row r="524" spans="1:14">
      <c r="A524" s="177">
        <v>44592</v>
      </c>
      <c r="B524" s="422" t="s">
        <v>77</v>
      </c>
      <c r="C524" s="4" t="s">
        <v>11</v>
      </c>
      <c r="D524" t="s">
        <v>14</v>
      </c>
      <c r="F524" s="2">
        <v>60</v>
      </c>
      <c r="G524" s="2">
        <f t="shared" si="8"/>
        <v>178.10000000000005</v>
      </c>
      <c r="L524" t="s">
        <v>282</v>
      </c>
      <c r="M524" s="5">
        <v>10</v>
      </c>
    </row>
    <row r="525" spans="1:14">
      <c r="A525" s="177">
        <v>44592</v>
      </c>
      <c r="B525" s="422" t="s">
        <v>77</v>
      </c>
      <c r="C525" s="422" t="s">
        <v>11</v>
      </c>
      <c r="D525" t="s">
        <v>15</v>
      </c>
      <c r="F525" s="2">
        <v>5</v>
      </c>
      <c r="G525" s="2">
        <f t="shared" si="8"/>
        <v>173.10000000000005</v>
      </c>
      <c r="M525" s="2">
        <f>SUM(M520:M524)</f>
        <v>315.39999999999998</v>
      </c>
      <c r="N525" s="5"/>
    </row>
    <row r="526" spans="1:14">
      <c r="A526" s="174">
        <v>44621</v>
      </c>
      <c r="B526" s="422">
        <v>24506</v>
      </c>
      <c r="C526" s="422" t="s">
        <v>11</v>
      </c>
      <c r="D526" t="s">
        <v>12</v>
      </c>
      <c r="F526" s="5">
        <v>161.6</v>
      </c>
      <c r="G526" s="2">
        <f t="shared" si="8"/>
        <v>11.500000000000057</v>
      </c>
      <c r="N526" s="5"/>
    </row>
    <row r="527" spans="1:14">
      <c r="A527" s="174">
        <v>44621</v>
      </c>
      <c r="B527" s="422">
        <v>24506</v>
      </c>
      <c r="C527" s="422" t="s">
        <v>11</v>
      </c>
      <c r="D527" t="s">
        <v>13</v>
      </c>
      <c r="F527" s="5">
        <v>1.5</v>
      </c>
      <c r="G527" s="2">
        <f t="shared" si="8"/>
        <v>10.000000000000057</v>
      </c>
      <c r="N527" s="5"/>
    </row>
    <row r="528" spans="1:14">
      <c r="A528" s="174">
        <v>44621</v>
      </c>
      <c r="B528" s="422">
        <v>24506</v>
      </c>
      <c r="C528" s="422" t="s">
        <v>11</v>
      </c>
      <c r="D528" t="s">
        <v>282</v>
      </c>
      <c r="F528" s="5">
        <v>10</v>
      </c>
      <c r="G528" s="6">
        <f t="shared" si="8"/>
        <v>5.6843418860808015E-14</v>
      </c>
      <c r="N528" s="5"/>
    </row>
    <row r="529" spans="1:10">
      <c r="A529" s="176">
        <v>44620</v>
      </c>
      <c r="B529" s="421" t="s">
        <v>10</v>
      </c>
      <c r="C529" s="421" t="s">
        <v>17</v>
      </c>
      <c r="D529" t="s">
        <v>12</v>
      </c>
      <c r="E529" s="5">
        <v>169.3</v>
      </c>
      <c r="G529" s="2">
        <f t="shared" si="8"/>
        <v>169.30000000000007</v>
      </c>
    </row>
    <row r="530" spans="1:10">
      <c r="B530" s="422"/>
      <c r="C530" s="422"/>
      <c r="D530" t="s">
        <v>13</v>
      </c>
      <c r="E530" s="5">
        <v>1.6</v>
      </c>
      <c r="G530" s="2">
        <f t="shared" si="8"/>
        <v>170.90000000000006</v>
      </c>
    </row>
    <row r="531" spans="1:10">
      <c r="B531" s="422"/>
      <c r="C531" s="422"/>
      <c r="D531" t="s">
        <v>14</v>
      </c>
      <c r="E531" s="5">
        <v>56</v>
      </c>
      <c r="G531" s="2">
        <f t="shared" si="8"/>
        <v>226.90000000000006</v>
      </c>
    </row>
    <row r="532" spans="1:10">
      <c r="B532" s="422"/>
      <c r="C532" s="422"/>
      <c r="D532" t="s">
        <v>15</v>
      </c>
      <c r="E532" s="5">
        <v>5</v>
      </c>
      <c r="G532" s="2">
        <f t="shared" si="8"/>
        <v>231.90000000000006</v>
      </c>
    </row>
    <row r="533" spans="1:10">
      <c r="A533" s="177">
        <v>44620</v>
      </c>
      <c r="B533" s="422" t="s">
        <v>78</v>
      </c>
      <c r="C533" s="422" t="s">
        <v>17</v>
      </c>
      <c r="D533" t="s">
        <v>14</v>
      </c>
      <c r="F533" s="2">
        <v>56</v>
      </c>
      <c r="G533" s="2">
        <f t="shared" si="8"/>
        <v>175.90000000000006</v>
      </c>
    </row>
    <row r="534" spans="1:10">
      <c r="A534" s="177">
        <v>44620</v>
      </c>
      <c r="B534" s="422" t="s">
        <v>78</v>
      </c>
      <c r="C534" s="422" t="s">
        <v>17</v>
      </c>
      <c r="D534" t="s">
        <v>15</v>
      </c>
      <c r="F534" s="2">
        <v>5</v>
      </c>
      <c r="G534" s="2">
        <f t="shared" si="8"/>
        <v>170.90000000000006</v>
      </c>
    </row>
    <row r="535" spans="1:10">
      <c r="A535" s="177">
        <v>44651</v>
      </c>
      <c r="B535" s="422" t="s">
        <v>81</v>
      </c>
      <c r="C535" s="422" t="s">
        <v>17</v>
      </c>
      <c r="D535" t="s">
        <v>12</v>
      </c>
      <c r="F535" s="2">
        <v>58</v>
      </c>
      <c r="G535" s="2">
        <f t="shared" si="8"/>
        <v>112.90000000000006</v>
      </c>
    </row>
    <row r="536" spans="1:10">
      <c r="A536" s="177">
        <v>44649</v>
      </c>
      <c r="B536" s="422">
        <v>24743</v>
      </c>
      <c r="C536" s="422" t="s">
        <v>17</v>
      </c>
      <c r="D536" t="s">
        <v>12</v>
      </c>
      <c r="F536" s="2">
        <v>111.3</v>
      </c>
      <c r="G536" s="2">
        <f t="shared" si="8"/>
        <v>1.6000000000000654</v>
      </c>
    </row>
    <row r="537" spans="1:10">
      <c r="A537" s="177">
        <v>44649</v>
      </c>
      <c r="B537" s="422">
        <v>24743</v>
      </c>
      <c r="C537" s="422" t="s">
        <v>17</v>
      </c>
      <c r="D537" t="s">
        <v>13</v>
      </c>
      <c r="F537" s="2">
        <v>1.6</v>
      </c>
      <c r="G537" s="2">
        <f t="shared" si="8"/>
        <v>6.5281113847959205E-14</v>
      </c>
      <c r="J537" s="5"/>
    </row>
    <row r="538" spans="1:10">
      <c r="A538" s="176">
        <v>44651</v>
      </c>
      <c r="B538" s="421" t="s">
        <v>10</v>
      </c>
      <c r="C538" s="421" t="s">
        <v>18</v>
      </c>
      <c r="D538" t="s">
        <v>12</v>
      </c>
      <c r="E538" s="2">
        <v>167.8</v>
      </c>
      <c r="G538" s="2">
        <f t="shared" si="8"/>
        <v>167.80000000000007</v>
      </c>
    </row>
    <row r="539" spans="1:10">
      <c r="B539" s="422"/>
      <c r="C539" s="422"/>
      <c r="D539" t="s">
        <v>13</v>
      </c>
      <c r="E539" s="2">
        <v>1.8</v>
      </c>
      <c r="G539" s="2">
        <f t="shared" si="8"/>
        <v>169.60000000000008</v>
      </c>
    </row>
    <row r="540" spans="1:10">
      <c r="B540" s="422"/>
      <c r="C540" s="422"/>
      <c r="D540" t="s">
        <v>14</v>
      </c>
      <c r="E540" s="2">
        <v>60</v>
      </c>
      <c r="G540" s="2">
        <f t="shared" si="8"/>
        <v>229.60000000000008</v>
      </c>
    </row>
    <row r="541" spans="1:10">
      <c r="B541" s="422"/>
      <c r="C541" s="422"/>
      <c r="D541" t="s">
        <v>15</v>
      </c>
      <c r="E541" s="2">
        <v>5</v>
      </c>
      <c r="G541" s="2">
        <f t="shared" si="8"/>
        <v>234.60000000000008</v>
      </c>
    </row>
    <row r="542" spans="1:10">
      <c r="A542" s="177">
        <v>44651</v>
      </c>
      <c r="B542" s="422" t="s">
        <v>81</v>
      </c>
      <c r="C542" s="422" t="s">
        <v>18</v>
      </c>
      <c r="D542" t="s">
        <v>14</v>
      </c>
      <c r="E542" s="2"/>
      <c r="F542" s="2">
        <v>60</v>
      </c>
      <c r="G542" s="2">
        <f t="shared" si="8"/>
        <v>174.60000000000008</v>
      </c>
    </row>
    <row r="543" spans="1:10">
      <c r="A543" s="177">
        <v>44651</v>
      </c>
      <c r="B543" s="422" t="s">
        <v>81</v>
      </c>
      <c r="C543" s="422" t="s">
        <v>18</v>
      </c>
      <c r="D543" t="s">
        <v>15</v>
      </c>
      <c r="E543" s="2"/>
      <c r="F543" s="2">
        <v>5</v>
      </c>
      <c r="G543" s="2">
        <f t="shared" si="8"/>
        <v>169.60000000000008</v>
      </c>
    </row>
    <row r="544" spans="1:10">
      <c r="A544" s="177">
        <v>44681</v>
      </c>
      <c r="B544" s="422" t="s">
        <v>83</v>
      </c>
      <c r="C544" s="422" t="s">
        <v>18</v>
      </c>
      <c r="D544" t="s">
        <v>12</v>
      </c>
      <c r="E544" s="2"/>
      <c r="F544" s="2">
        <v>90</v>
      </c>
      <c r="G544" s="2">
        <f t="shared" si="8"/>
        <v>79.60000000000008</v>
      </c>
      <c r="J544" s="5"/>
    </row>
    <row r="545" spans="1:10">
      <c r="A545" s="177">
        <v>44712</v>
      </c>
      <c r="B545" s="422" t="s">
        <v>84</v>
      </c>
      <c r="C545" s="422" t="s">
        <v>18</v>
      </c>
      <c r="D545" t="s">
        <v>12</v>
      </c>
      <c r="E545" s="2"/>
      <c r="F545" s="2">
        <v>77.8</v>
      </c>
      <c r="G545" s="2">
        <f t="shared" si="8"/>
        <v>1.8000000000000824</v>
      </c>
      <c r="J545" s="5"/>
    </row>
    <row r="546" spans="1:10">
      <c r="A546" s="177">
        <v>44712</v>
      </c>
      <c r="B546" s="422" t="s">
        <v>84</v>
      </c>
      <c r="C546" s="422" t="s">
        <v>18</v>
      </c>
      <c r="D546" t="s">
        <v>13</v>
      </c>
      <c r="E546" s="2"/>
      <c r="F546" s="2">
        <v>1.8</v>
      </c>
      <c r="G546" s="90">
        <f t="shared" si="8"/>
        <v>8.2378548427186615E-14</v>
      </c>
    </row>
    <row r="547" spans="1:10">
      <c r="A547" s="176">
        <v>44681</v>
      </c>
      <c r="B547" s="421" t="s">
        <v>10</v>
      </c>
      <c r="C547" s="421" t="s">
        <v>19</v>
      </c>
      <c r="D547" t="s">
        <v>12</v>
      </c>
      <c r="E547" s="45">
        <v>171.9</v>
      </c>
      <c r="G547" s="2">
        <f t="shared" si="8"/>
        <v>171.90000000000009</v>
      </c>
    </row>
    <row r="548" spans="1:10">
      <c r="A548" s="191"/>
      <c r="B548" s="425"/>
      <c r="C548" s="425"/>
      <c r="D548" t="s">
        <v>13</v>
      </c>
      <c r="E548" s="45">
        <v>1.5</v>
      </c>
      <c r="G548" s="2">
        <f t="shared" si="8"/>
        <v>173.40000000000009</v>
      </c>
    </row>
    <row r="549" spans="1:10">
      <c r="A549" s="191"/>
      <c r="B549" s="425"/>
      <c r="C549" s="425"/>
      <c r="D549" t="s">
        <v>14</v>
      </c>
      <c r="E549" s="45">
        <v>60</v>
      </c>
      <c r="G549" s="2">
        <f t="shared" si="8"/>
        <v>233.40000000000009</v>
      </c>
    </row>
    <row r="550" spans="1:10">
      <c r="A550" s="191"/>
      <c r="B550" s="425"/>
      <c r="C550" s="425"/>
      <c r="D550" t="s">
        <v>15</v>
      </c>
      <c r="E550" s="45">
        <v>5</v>
      </c>
      <c r="G550" s="2">
        <f t="shared" si="8"/>
        <v>238.40000000000009</v>
      </c>
    </row>
    <row r="551" spans="1:10">
      <c r="A551" s="191"/>
      <c r="B551" s="425"/>
      <c r="C551" s="425"/>
      <c r="D551" t="s">
        <v>144</v>
      </c>
      <c r="E551" s="142">
        <v>10</v>
      </c>
      <c r="G551" s="2">
        <f t="shared" si="8"/>
        <v>248.40000000000009</v>
      </c>
    </row>
    <row r="552" spans="1:10">
      <c r="A552" s="174">
        <v>44681</v>
      </c>
      <c r="B552" s="422" t="s">
        <v>83</v>
      </c>
      <c r="C552" s="422" t="s">
        <v>19</v>
      </c>
      <c r="D552" t="s">
        <v>14</v>
      </c>
      <c r="F552" s="2">
        <v>60</v>
      </c>
      <c r="G552" s="2">
        <f t="shared" si="8"/>
        <v>188.40000000000009</v>
      </c>
    </row>
    <row r="553" spans="1:10">
      <c r="A553" s="174">
        <v>44681</v>
      </c>
      <c r="B553" s="422" t="s">
        <v>83</v>
      </c>
      <c r="C553" s="422" t="s">
        <v>19</v>
      </c>
      <c r="D553" t="s">
        <v>15</v>
      </c>
      <c r="F553" s="2">
        <v>5</v>
      </c>
      <c r="G553" s="2">
        <f t="shared" si="8"/>
        <v>183.40000000000009</v>
      </c>
    </row>
    <row r="554" spans="1:10">
      <c r="A554" s="177">
        <v>44712</v>
      </c>
      <c r="B554" s="422" t="s">
        <v>84</v>
      </c>
      <c r="C554" s="422" t="s">
        <v>19</v>
      </c>
      <c r="D554" t="s">
        <v>12</v>
      </c>
      <c r="F554" s="2">
        <v>10.4</v>
      </c>
      <c r="G554" s="2">
        <f t="shared" si="8"/>
        <v>173.00000000000009</v>
      </c>
      <c r="I554" s="45"/>
    </row>
    <row r="555" spans="1:10">
      <c r="A555" s="177">
        <v>44742</v>
      </c>
      <c r="B555" s="422" t="s">
        <v>86</v>
      </c>
      <c r="C555" s="422" t="s">
        <v>19</v>
      </c>
      <c r="D555" t="s">
        <v>12</v>
      </c>
      <c r="F555" s="2">
        <v>90</v>
      </c>
      <c r="G555" s="2">
        <f t="shared" si="8"/>
        <v>83.000000000000085</v>
      </c>
      <c r="I555" s="5"/>
    </row>
    <row r="556" spans="1:10">
      <c r="A556" s="191">
        <v>44773</v>
      </c>
      <c r="B556" s="422" t="s">
        <v>87</v>
      </c>
      <c r="C556" s="422" t="s">
        <v>19</v>
      </c>
      <c r="D556" t="s">
        <v>12</v>
      </c>
      <c r="F556" s="2">
        <v>71.5</v>
      </c>
      <c r="G556" s="2">
        <f t="shared" si="8"/>
        <v>11.500000000000085</v>
      </c>
      <c r="I556" s="5"/>
    </row>
    <row r="557" spans="1:10">
      <c r="A557" s="191">
        <v>44773</v>
      </c>
      <c r="B557" s="422" t="s">
        <v>87</v>
      </c>
      <c r="C557" s="422" t="s">
        <v>19</v>
      </c>
      <c r="D557" t="s">
        <v>13</v>
      </c>
      <c r="F557" s="2">
        <v>1.5</v>
      </c>
      <c r="G557" s="2">
        <f t="shared" si="8"/>
        <v>10.000000000000085</v>
      </c>
      <c r="I557" s="5"/>
    </row>
    <row r="558" spans="1:10">
      <c r="A558" s="191">
        <v>44826</v>
      </c>
      <c r="B558" s="422">
        <v>25542</v>
      </c>
      <c r="C558" s="422" t="s">
        <v>19</v>
      </c>
      <c r="D558" t="s">
        <v>144</v>
      </c>
      <c r="F558" s="2">
        <v>10</v>
      </c>
      <c r="G558" s="2">
        <f t="shared" si="8"/>
        <v>8.5265128291212022E-14</v>
      </c>
      <c r="I558" s="5"/>
    </row>
    <row r="559" spans="1:10">
      <c r="A559" s="176">
        <v>44712</v>
      </c>
      <c r="B559" s="421" t="s">
        <v>10</v>
      </c>
      <c r="C559" s="421" t="s">
        <v>20</v>
      </c>
      <c r="D559" t="s">
        <v>12</v>
      </c>
      <c r="E559" s="2">
        <v>170.5</v>
      </c>
      <c r="G559" s="2">
        <f t="shared" si="8"/>
        <v>170.50000000000009</v>
      </c>
      <c r="I559" s="5"/>
    </row>
    <row r="560" spans="1:10">
      <c r="B560" s="422"/>
      <c r="C560" s="422"/>
      <c r="D560" t="s">
        <v>13</v>
      </c>
      <c r="E560" s="2">
        <v>6.6</v>
      </c>
      <c r="G560" s="2">
        <f t="shared" si="8"/>
        <v>177.10000000000008</v>
      </c>
      <c r="I560" s="5"/>
    </row>
    <row r="561" spans="1:13">
      <c r="B561" s="422"/>
      <c r="C561" s="422"/>
      <c r="D561" t="s">
        <v>14</v>
      </c>
      <c r="E561" s="2">
        <v>60</v>
      </c>
      <c r="G561" s="2">
        <f t="shared" si="8"/>
        <v>237.10000000000008</v>
      </c>
    </row>
    <row r="562" spans="1:13">
      <c r="B562" s="422"/>
      <c r="C562" s="422"/>
      <c r="D562" t="s">
        <v>15</v>
      </c>
      <c r="E562" s="2">
        <v>5</v>
      </c>
      <c r="G562" s="2">
        <f t="shared" si="8"/>
        <v>242.10000000000008</v>
      </c>
    </row>
    <row r="563" spans="1:13">
      <c r="A563" s="177">
        <v>44712</v>
      </c>
      <c r="B563" s="422" t="s">
        <v>84</v>
      </c>
      <c r="C563" s="422" t="s">
        <v>20</v>
      </c>
      <c r="D563" t="s">
        <v>14</v>
      </c>
      <c r="E563" s="2"/>
      <c r="F563" s="2">
        <v>60</v>
      </c>
      <c r="G563" s="2">
        <f t="shared" si="8"/>
        <v>182.10000000000008</v>
      </c>
    </row>
    <row r="564" spans="1:13">
      <c r="A564" s="177">
        <v>44712</v>
      </c>
      <c r="B564" s="422" t="s">
        <v>84</v>
      </c>
      <c r="C564" s="422" t="s">
        <v>20</v>
      </c>
      <c r="D564" t="s">
        <v>15</v>
      </c>
      <c r="E564" s="2"/>
      <c r="F564" s="2">
        <v>5</v>
      </c>
      <c r="G564" s="2">
        <f t="shared" si="8"/>
        <v>177.10000000000008</v>
      </c>
      <c r="I564" s="5"/>
    </row>
    <row r="565" spans="1:13">
      <c r="A565" s="191">
        <v>44773</v>
      </c>
      <c r="B565" s="422" t="s">
        <v>87</v>
      </c>
      <c r="C565" s="422" t="s">
        <v>20</v>
      </c>
      <c r="D565" t="s">
        <v>12</v>
      </c>
      <c r="E565" s="2"/>
      <c r="F565" s="2">
        <v>14</v>
      </c>
      <c r="G565" s="2">
        <f t="shared" si="8"/>
        <v>163.10000000000008</v>
      </c>
      <c r="I565" s="5"/>
    </row>
    <row r="566" spans="1:13">
      <c r="A566" s="191">
        <v>44804</v>
      </c>
      <c r="B566" s="147" t="s">
        <v>283</v>
      </c>
      <c r="C566" s="422" t="s">
        <v>20</v>
      </c>
      <c r="D566" t="s">
        <v>12</v>
      </c>
      <c r="E566" s="2"/>
      <c r="F566" s="2">
        <v>84</v>
      </c>
      <c r="G566" s="2">
        <f t="shared" si="8"/>
        <v>79.10000000000008</v>
      </c>
      <c r="I566" s="5"/>
    </row>
    <row r="567" spans="1:13">
      <c r="A567" s="191">
        <v>44812</v>
      </c>
      <c r="B567" s="422" t="s">
        <v>284</v>
      </c>
      <c r="C567" s="422" t="s">
        <v>20</v>
      </c>
      <c r="D567" t="s">
        <v>12</v>
      </c>
      <c r="E567" s="2"/>
      <c r="F567" s="2">
        <v>72.5</v>
      </c>
      <c r="G567" s="2">
        <f t="shared" si="8"/>
        <v>6.6000000000000796</v>
      </c>
      <c r="I567" s="5"/>
    </row>
    <row r="568" spans="1:13">
      <c r="A568" s="191">
        <v>44812</v>
      </c>
      <c r="B568" s="422" t="s">
        <v>284</v>
      </c>
      <c r="C568" s="422" t="s">
        <v>20</v>
      </c>
      <c r="D568" t="s">
        <v>13</v>
      </c>
      <c r="E568" s="2"/>
      <c r="F568" s="2">
        <v>6.6</v>
      </c>
      <c r="G568" s="2">
        <f t="shared" si="8"/>
        <v>7.9936057773011271E-14</v>
      </c>
      <c r="I568" s="5"/>
    </row>
    <row r="569" spans="1:13">
      <c r="A569" s="176">
        <v>44742</v>
      </c>
      <c r="B569" s="421" t="s">
        <v>10</v>
      </c>
      <c r="C569" s="421" t="s">
        <v>21</v>
      </c>
      <c r="D569" t="s">
        <v>12</v>
      </c>
      <c r="E569" s="2">
        <v>122</v>
      </c>
      <c r="G569" s="2">
        <f t="shared" si="8"/>
        <v>122.00000000000009</v>
      </c>
      <c r="K569" s="421" t="s">
        <v>20</v>
      </c>
      <c r="L569" t="s">
        <v>12</v>
      </c>
      <c r="M569" s="2">
        <f>E559-F565-F566</f>
        <v>72.5</v>
      </c>
    </row>
    <row r="570" spans="1:13">
      <c r="B570" s="422"/>
      <c r="C570" s="422"/>
      <c r="D570" t="s">
        <v>13</v>
      </c>
      <c r="E570" s="2">
        <v>3.4</v>
      </c>
      <c r="G570" s="2">
        <f t="shared" si="8"/>
        <v>125.40000000000009</v>
      </c>
      <c r="K570" s="422"/>
      <c r="L570" t="s">
        <v>13</v>
      </c>
      <c r="M570" s="2">
        <v>6.6</v>
      </c>
    </row>
    <row r="571" spans="1:13">
      <c r="B571" s="422"/>
      <c r="C571" s="422"/>
      <c r="D571" t="s">
        <v>14</v>
      </c>
      <c r="E571" s="2">
        <v>60</v>
      </c>
      <c r="G571" s="2">
        <f t="shared" si="8"/>
        <v>185.40000000000009</v>
      </c>
      <c r="K571" s="421" t="s">
        <v>21</v>
      </c>
      <c r="L571" t="s">
        <v>12</v>
      </c>
      <c r="M571" s="2">
        <v>122</v>
      </c>
    </row>
    <row r="572" spans="1:13">
      <c r="B572" s="422"/>
      <c r="C572" s="422"/>
      <c r="D572" t="s">
        <v>15</v>
      </c>
      <c r="E572" s="2">
        <v>5</v>
      </c>
      <c r="G572" s="2">
        <f t="shared" si="8"/>
        <v>190.40000000000009</v>
      </c>
      <c r="K572" s="422"/>
      <c r="L572" t="s">
        <v>13</v>
      </c>
      <c r="M572" s="2">
        <v>3.4</v>
      </c>
    </row>
    <row r="573" spans="1:13">
      <c r="A573" s="177">
        <v>44742</v>
      </c>
      <c r="B573" s="422" t="s">
        <v>86</v>
      </c>
      <c r="C573" s="422" t="s">
        <v>21</v>
      </c>
      <c r="D573" t="s">
        <v>14</v>
      </c>
      <c r="E573" s="2"/>
      <c r="F573" s="2">
        <v>60</v>
      </c>
      <c r="G573" s="2">
        <f t="shared" si="8"/>
        <v>130.40000000000009</v>
      </c>
      <c r="K573" s="421" t="s">
        <v>22</v>
      </c>
      <c r="L573" t="s">
        <v>12</v>
      </c>
      <c r="M573" s="2">
        <v>21.4</v>
      </c>
    </row>
    <row r="574" spans="1:13">
      <c r="A574" s="177">
        <v>44742</v>
      </c>
      <c r="B574" s="422" t="s">
        <v>86</v>
      </c>
      <c r="C574" s="422" t="s">
        <v>21</v>
      </c>
      <c r="D574" t="s">
        <v>15</v>
      </c>
      <c r="E574" s="2"/>
      <c r="F574" s="2">
        <v>5</v>
      </c>
      <c r="G574" s="2">
        <f t="shared" si="8"/>
        <v>125.40000000000009</v>
      </c>
      <c r="K574" s="422"/>
      <c r="L574" t="s">
        <v>13</v>
      </c>
      <c r="M574" s="2">
        <v>6.2</v>
      </c>
    </row>
    <row r="575" spans="1:13">
      <c r="A575" s="191">
        <v>44812</v>
      </c>
      <c r="B575" s="422" t="s">
        <v>284</v>
      </c>
      <c r="C575" s="422" t="s">
        <v>21</v>
      </c>
      <c r="D575" t="s">
        <v>12</v>
      </c>
      <c r="E575" s="2"/>
      <c r="F575" s="2">
        <v>122</v>
      </c>
      <c r="G575" s="2">
        <f t="shared" si="8"/>
        <v>3.4000000000000909</v>
      </c>
      <c r="K575" s="422"/>
    </row>
    <row r="576" spans="1:13">
      <c r="A576" s="191">
        <v>44812</v>
      </c>
      <c r="B576" s="422" t="s">
        <v>284</v>
      </c>
      <c r="C576" s="422" t="s">
        <v>21</v>
      </c>
      <c r="D576" t="s">
        <v>13</v>
      </c>
      <c r="E576" s="2"/>
      <c r="F576" s="2">
        <v>3.4</v>
      </c>
      <c r="G576" s="2">
        <f t="shared" si="8"/>
        <v>9.1038288019262836E-14</v>
      </c>
      <c r="K576" s="422"/>
    </row>
    <row r="577" spans="1:13">
      <c r="A577" s="176">
        <v>44773</v>
      </c>
      <c r="B577" s="421" t="s">
        <v>10</v>
      </c>
      <c r="C577" s="421" t="s">
        <v>22</v>
      </c>
      <c r="D577" t="s">
        <v>12</v>
      </c>
      <c r="E577" s="2">
        <v>21.4</v>
      </c>
      <c r="G577" s="2">
        <f t="shared" si="8"/>
        <v>21.400000000000091</v>
      </c>
    </row>
    <row r="578" spans="1:13">
      <c r="B578" s="422"/>
      <c r="C578" s="422"/>
      <c r="D578" t="s">
        <v>13</v>
      </c>
      <c r="E578" s="2">
        <v>6.2</v>
      </c>
      <c r="G578" s="2">
        <f t="shared" si="8"/>
        <v>27.60000000000009</v>
      </c>
      <c r="M578" s="2">
        <f>SUM(M569:M577)</f>
        <v>232.1</v>
      </c>
    </row>
    <row r="579" spans="1:13">
      <c r="B579" s="422"/>
      <c r="C579" s="422"/>
      <c r="D579" t="s">
        <v>14</v>
      </c>
      <c r="E579" s="2">
        <v>60</v>
      </c>
      <c r="G579" s="2">
        <f t="shared" si="8"/>
        <v>87.600000000000094</v>
      </c>
    </row>
    <row r="580" spans="1:13">
      <c r="B580" s="422"/>
      <c r="C580" s="422"/>
      <c r="D580" t="s">
        <v>15</v>
      </c>
      <c r="E580" s="2">
        <v>5</v>
      </c>
      <c r="G580" s="2">
        <f t="shared" si="8"/>
        <v>92.600000000000094</v>
      </c>
    </row>
    <row r="581" spans="1:13">
      <c r="A581" s="191">
        <v>44773</v>
      </c>
      <c r="B581" s="422" t="s">
        <v>87</v>
      </c>
      <c r="C581" s="422" t="s">
        <v>22</v>
      </c>
      <c r="D581" t="s">
        <v>14</v>
      </c>
      <c r="E581" s="2"/>
      <c r="F581" s="2">
        <v>58</v>
      </c>
      <c r="G581" s="2">
        <f t="shared" si="8"/>
        <v>34.600000000000094</v>
      </c>
    </row>
    <row r="582" spans="1:13">
      <c r="A582" s="191">
        <v>44812</v>
      </c>
      <c r="B582" s="422" t="s">
        <v>284</v>
      </c>
      <c r="C582" s="422" t="s">
        <v>22</v>
      </c>
      <c r="D582" t="s">
        <v>12</v>
      </c>
      <c r="E582" s="2"/>
      <c r="F582" s="2">
        <v>21.4</v>
      </c>
      <c r="G582" s="2">
        <f t="shared" si="8"/>
        <v>13.200000000000095</v>
      </c>
    </row>
    <row r="583" spans="1:13">
      <c r="A583" s="191">
        <v>44812</v>
      </c>
      <c r="B583" s="422" t="s">
        <v>284</v>
      </c>
      <c r="C583" s="422" t="s">
        <v>22</v>
      </c>
      <c r="D583" t="s">
        <v>13</v>
      </c>
      <c r="F583" s="2">
        <v>6.2</v>
      </c>
      <c r="G583" s="2">
        <f t="shared" ref="G583:G658" si="9">+G582+E583-F583</f>
        <v>7.000000000000095</v>
      </c>
    </row>
    <row r="584" spans="1:13">
      <c r="A584" s="191">
        <v>44826</v>
      </c>
      <c r="B584" s="422">
        <v>25542</v>
      </c>
      <c r="C584" s="422" t="s">
        <v>22</v>
      </c>
      <c r="D584" t="s">
        <v>14</v>
      </c>
      <c r="F584" s="2">
        <v>2</v>
      </c>
      <c r="G584" s="2">
        <f>+G583+E584-F584</f>
        <v>5.000000000000095</v>
      </c>
    </row>
    <row r="585" spans="1:13">
      <c r="A585" s="191">
        <v>44826</v>
      </c>
      <c r="B585" s="422">
        <v>25542</v>
      </c>
      <c r="C585" s="422" t="s">
        <v>22</v>
      </c>
      <c r="D585" t="s">
        <v>15</v>
      </c>
      <c r="F585" s="2">
        <v>5</v>
      </c>
      <c r="G585" s="21">
        <f>+G584+E585-F585</f>
        <v>9.50350909079134E-14</v>
      </c>
    </row>
    <row r="586" spans="1:13">
      <c r="A586" s="176">
        <v>44804</v>
      </c>
      <c r="B586" s="421" t="s">
        <v>10</v>
      </c>
      <c r="C586" s="421" t="s">
        <v>23</v>
      </c>
      <c r="D586" t="s">
        <v>12</v>
      </c>
      <c r="E586" s="2">
        <v>61.9</v>
      </c>
      <c r="G586" s="2">
        <f t="shared" si="9"/>
        <v>61.900000000000091</v>
      </c>
    </row>
    <row r="587" spans="1:13">
      <c r="B587" s="422"/>
      <c r="C587" s="422"/>
      <c r="D587" t="s">
        <v>13</v>
      </c>
      <c r="E587" s="2">
        <v>3.5</v>
      </c>
      <c r="G587" s="2">
        <f t="shared" si="9"/>
        <v>65.400000000000091</v>
      </c>
    </row>
    <row r="588" spans="1:13">
      <c r="B588" s="422"/>
      <c r="C588" s="422"/>
      <c r="D588" t="s">
        <v>14</v>
      </c>
      <c r="E588" s="2">
        <v>60</v>
      </c>
      <c r="G588" s="2">
        <f t="shared" si="9"/>
        <v>125.40000000000009</v>
      </c>
    </row>
    <row r="589" spans="1:13">
      <c r="B589" s="422"/>
      <c r="C589" s="422"/>
      <c r="D589" t="s">
        <v>15</v>
      </c>
      <c r="E589" s="2">
        <v>5</v>
      </c>
      <c r="G589" s="2">
        <f t="shared" si="9"/>
        <v>130.40000000000009</v>
      </c>
    </row>
    <row r="590" spans="1:13">
      <c r="B590" s="422"/>
      <c r="C590" s="422"/>
      <c r="D590" t="s">
        <v>199</v>
      </c>
      <c r="E590" s="2">
        <v>102.5</v>
      </c>
      <c r="G590" s="2">
        <f t="shared" si="9"/>
        <v>232.90000000000009</v>
      </c>
    </row>
    <row r="591" spans="1:13">
      <c r="B591" s="422"/>
      <c r="C591" s="422"/>
      <c r="D591" t="s">
        <v>200</v>
      </c>
      <c r="E591" s="2">
        <v>102.5</v>
      </c>
      <c r="G591" s="2">
        <f t="shared" si="9"/>
        <v>335.40000000000009</v>
      </c>
    </row>
    <row r="592" spans="1:13">
      <c r="A592" s="177">
        <v>44804</v>
      </c>
      <c r="B592" s="422" t="s">
        <v>88</v>
      </c>
      <c r="C592" s="422" t="s">
        <v>23</v>
      </c>
      <c r="D592" t="s">
        <v>14</v>
      </c>
      <c r="E592" s="2"/>
      <c r="F592" s="2">
        <v>60</v>
      </c>
      <c r="G592" s="2">
        <f t="shared" si="9"/>
        <v>275.40000000000009</v>
      </c>
    </row>
    <row r="593" spans="1:7">
      <c r="A593" s="177">
        <v>44804</v>
      </c>
      <c r="B593" s="422" t="s">
        <v>88</v>
      </c>
      <c r="C593" s="422" t="s">
        <v>23</v>
      </c>
      <c r="D593" t="s">
        <v>15</v>
      </c>
      <c r="E593" s="2"/>
      <c r="F593" s="2">
        <v>5</v>
      </c>
      <c r="G593" s="2">
        <f t="shared" si="9"/>
        <v>270.40000000000009</v>
      </c>
    </row>
    <row r="594" spans="1:7">
      <c r="A594" s="174">
        <v>44834</v>
      </c>
      <c r="B594" s="422" t="s">
        <v>91</v>
      </c>
      <c r="C594" s="422" t="s">
        <v>23</v>
      </c>
      <c r="D594" t="s">
        <v>12</v>
      </c>
      <c r="E594" s="2"/>
      <c r="F594" s="2">
        <v>61.9</v>
      </c>
      <c r="G594" s="2">
        <f t="shared" si="9"/>
        <v>208.50000000000009</v>
      </c>
    </row>
    <row r="595" spans="1:7">
      <c r="A595" s="174">
        <v>44834</v>
      </c>
      <c r="B595" s="422" t="s">
        <v>91</v>
      </c>
      <c r="C595" s="422" t="s">
        <v>23</v>
      </c>
      <c r="D595" t="s">
        <v>13</v>
      </c>
      <c r="E595" s="2"/>
      <c r="F595" s="2">
        <v>3.5</v>
      </c>
      <c r="G595" s="2">
        <f t="shared" si="9"/>
        <v>205.00000000000009</v>
      </c>
    </row>
    <row r="596" spans="1:7">
      <c r="A596" s="174"/>
      <c r="B596" s="422" t="s">
        <v>61</v>
      </c>
      <c r="C596" s="422"/>
      <c r="D596" t="s">
        <v>199</v>
      </c>
      <c r="F596" s="2">
        <v>102.5</v>
      </c>
      <c r="G596" s="2">
        <f t="shared" si="9"/>
        <v>102.50000000000009</v>
      </c>
    </row>
    <row r="597" spans="1:7">
      <c r="A597" s="174"/>
      <c r="B597" s="422" t="s">
        <v>61</v>
      </c>
      <c r="C597" s="422"/>
      <c r="D597" t="s">
        <v>200</v>
      </c>
      <c r="F597" s="2">
        <v>102.5</v>
      </c>
      <c r="G597" s="2">
        <f t="shared" si="9"/>
        <v>0</v>
      </c>
    </row>
    <row r="598" spans="1:7">
      <c r="A598" s="178">
        <v>44834</v>
      </c>
      <c r="B598" s="421" t="s">
        <v>10</v>
      </c>
      <c r="C598" s="421" t="s">
        <v>90</v>
      </c>
      <c r="D598" t="s">
        <v>12</v>
      </c>
      <c r="E598" s="2">
        <v>101.5</v>
      </c>
      <c r="G598" s="2">
        <f t="shared" si="9"/>
        <v>101.5</v>
      </c>
    </row>
    <row r="599" spans="1:7">
      <c r="A599" s="174"/>
      <c r="B599" s="422"/>
      <c r="C599" s="422"/>
      <c r="D599" t="s">
        <v>13</v>
      </c>
      <c r="E599" s="2">
        <v>147.5</v>
      </c>
      <c r="G599" s="2">
        <f t="shared" si="9"/>
        <v>249</v>
      </c>
    </row>
    <row r="600" spans="1:7">
      <c r="A600" s="174"/>
      <c r="B600" s="422"/>
      <c r="C600" s="422"/>
      <c r="D600" t="s">
        <v>14</v>
      </c>
      <c r="E600" s="2">
        <v>60</v>
      </c>
      <c r="G600" s="2">
        <f t="shared" si="9"/>
        <v>309</v>
      </c>
    </row>
    <row r="601" spans="1:7">
      <c r="A601" s="174"/>
      <c r="B601" s="422"/>
      <c r="C601" s="422"/>
      <c r="D601" t="s">
        <v>15</v>
      </c>
      <c r="E601" s="2">
        <v>5</v>
      </c>
      <c r="G601" s="2">
        <f t="shared" si="9"/>
        <v>314</v>
      </c>
    </row>
    <row r="602" spans="1:7">
      <c r="A602" s="174">
        <v>44834</v>
      </c>
      <c r="B602" s="422" t="s">
        <v>91</v>
      </c>
      <c r="C602" s="422" t="s">
        <v>90</v>
      </c>
      <c r="D602" t="s">
        <v>14</v>
      </c>
      <c r="E602" s="2"/>
      <c r="F602" s="2">
        <v>60</v>
      </c>
      <c r="G602" s="2">
        <f t="shared" si="9"/>
        <v>254</v>
      </c>
    </row>
    <row r="603" spans="1:7">
      <c r="A603" s="174">
        <v>44834</v>
      </c>
      <c r="B603" s="422" t="s">
        <v>91</v>
      </c>
      <c r="C603" s="422" t="s">
        <v>90</v>
      </c>
      <c r="D603" t="s">
        <v>15</v>
      </c>
      <c r="E603" s="2"/>
      <c r="F603" s="2">
        <v>5</v>
      </c>
      <c r="G603" s="2">
        <f t="shared" si="9"/>
        <v>249</v>
      </c>
    </row>
    <row r="604" spans="1:7">
      <c r="A604" s="174">
        <v>44834</v>
      </c>
      <c r="B604" s="422" t="s">
        <v>91</v>
      </c>
      <c r="C604" s="422" t="s">
        <v>90</v>
      </c>
      <c r="D604" t="s">
        <v>12</v>
      </c>
      <c r="F604" s="2">
        <v>101.5</v>
      </c>
      <c r="G604" s="2">
        <f t="shared" si="9"/>
        <v>147.5</v>
      </c>
    </row>
    <row r="605" spans="1:7">
      <c r="A605" s="174">
        <v>44834</v>
      </c>
      <c r="B605" s="422" t="s">
        <v>91</v>
      </c>
      <c r="C605" s="422" t="s">
        <v>90</v>
      </c>
      <c r="D605" t="s">
        <v>13</v>
      </c>
      <c r="F605" s="2">
        <v>9.1</v>
      </c>
      <c r="G605" s="2">
        <f t="shared" si="9"/>
        <v>138.4</v>
      </c>
    </row>
    <row r="606" spans="1:7">
      <c r="A606" s="174">
        <v>44834</v>
      </c>
      <c r="B606" s="422" t="s">
        <v>75</v>
      </c>
      <c r="C606" s="422" t="s">
        <v>90</v>
      </c>
      <c r="D606" t="s">
        <v>13</v>
      </c>
      <c r="F606" s="2">
        <v>9</v>
      </c>
      <c r="G606" s="2">
        <f t="shared" si="9"/>
        <v>129.4</v>
      </c>
    </row>
    <row r="607" spans="1:7">
      <c r="A607" s="174">
        <v>44971</v>
      </c>
      <c r="B607" s="422" t="s">
        <v>285</v>
      </c>
      <c r="C607" s="422" t="s">
        <v>90</v>
      </c>
      <c r="D607" t="s">
        <v>13</v>
      </c>
      <c r="F607" s="2">
        <v>129.4</v>
      </c>
      <c r="G607" s="2">
        <f t="shared" si="9"/>
        <v>0</v>
      </c>
    </row>
    <row r="608" spans="1:7">
      <c r="A608" s="176">
        <v>44865</v>
      </c>
      <c r="B608" s="421" t="s">
        <v>10</v>
      </c>
      <c r="C608" s="421" t="s">
        <v>25</v>
      </c>
      <c r="D608" t="s">
        <v>12</v>
      </c>
      <c r="E608" s="2">
        <v>130.30000000000001</v>
      </c>
      <c r="G608" s="2">
        <f t="shared" si="9"/>
        <v>130.30000000000001</v>
      </c>
    </row>
    <row r="609" spans="1:7">
      <c r="A609" s="191"/>
      <c r="B609" s="425"/>
      <c r="C609" s="425"/>
      <c r="D609" t="s">
        <v>13</v>
      </c>
      <c r="E609" s="21">
        <v>196.6</v>
      </c>
      <c r="G609" s="2">
        <f t="shared" si="9"/>
        <v>326.89999999999998</v>
      </c>
    </row>
    <row r="610" spans="1:7">
      <c r="A610" s="191"/>
      <c r="B610" s="425"/>
      <c r="C610" s="425"/>
      <c r="D610" t="s">
        <v>14</v>
      </c>
      <c r="E610" s="2">
        <v>60</v>
      </c>
      <c r="G610" s="2">
        <f t="shared" si="9"/>
        <v>386.9</v>
      </c>
    </row>
    <row r="611" spans="1:7">
      <c r="A611" s="191"/>
      <c r="B611" s="425"/>
      <c r="C611" s="425"/>
      <c r="D611" t="s">
        <v>15</v>
      </c>
      <c r="E611" s="2">
        <v>5</v>
      </c>
      <c r="G611" s="2">
        <f t="shared" si="9"/>
        <v>391.9</v>
      </c>
    </row>
    <row r="612" spans="1:7">
      <c r="A612" s="177">
        <v>44865</v>
      </c>
      <c r="B612" s="422" t="s">
        <v>75</v>
      </c>
      <c r="C612" s="422" t="s">
        <v>25</v>
      </c>
      <c r="D612" t="s">
        <v>14</v>
      </c>
      <c r="E612" s="2"/>
      <c r="F612" s="2">
        <v>60</v>
      </c>
      <c r="G612" s="2">
        <f t="shared" si="9"/>
        <v>331.9</v>
      </c>
    </row>
    <row r="613" spans="1:7">
      <c r="A613" s="177">
        <v>44865</v>
      </c>
      <c r="B613" s="422" t="s">
        <v>75</v>
      </c>
      <c r="C613" s="422" t="s">
        <v>25</v>
      </c>
      <c r="D613" t="s">
        <v>15</v>
      </c>
      <c r="E613" s="2"/>
      <c r="F613" s="2">
        <v>5</v>
      </c>
      <c r="G613" s="2">
        <f t="shared" si="9"/>
        <v>326.89999999999998</v>
      </c>
    </row>
    <row r="614" spans="1:7">
      <c r="A614" s="174">
        <v>44971</v>
      </c>
      <c r="B614" s="422" t="s">
        <v>285</v>
      </c>
      <c r="C614" s="422" t="s">
        <v>25</v>
      </c>
      <c r="D614" t="s">
        <v>12</v>
      </c>
      <c r="E614" s="2"/>
      <c r="F614" s="2">
        <v>130.30000000000001</v>
      </c>
      <c r="G614" s="2">
        <f t="shared" si="9"/>
        <v>196.59999999999997</v>
      </c>
    </row>
    <row r="615" spans="1:7">
      <c r="A615" s="174">
        <v>44971</v>
      </c>
      <c r="B615" s="422" t="s">
        <v>285</v>
      </c>
      <c r="C615" s="422" t="s">
        <v>25</v>
      </c>
      <c r="D615" t="s">
        <v>13</v>
      </c>
      <c r="E615" s="2"/>
      <c r="F615" s="2">
        <v>196.6</v>
      </c>
      <c r="G615" s="2">
        <f t="shared" si="9"/>
        <v>0</v>
      </c>
    </row>
    <row r="616" spans="1:7">
      <c r="A616" s="176">
        <v>44895</v>
      </c>
      <c r="B616" s="421" t="s">
        <v>10</v>
      </c>
      <c r="C616" s="421" t="s">
        <v>26</v>
      </c>
      <c r="D616" t="s">
        <v>286</v>
      </c>
      <c r="E616" s="5">
        <v>500</v>
      </c>
      <c r="G616" s="2">
        <f t="shared" si="9"/>
        <v>500</v>
      </c>
    </row>
    <row r="617" spans="1:7">
      <c r="A617" s="81"/>
      <c r="B617" s="421"/>
      <c r="C617" s="421"/>
      <c r="D617" t="s">
        <v>12</v>
      </c>
      <c r="E617" s="2">
        <v>145.5</v>
      </c>
      <c r="G617" s="2">
        <f t="shared" si="9"/>
        <v>645.5</v>
      </c>
    </row>
    <row r="618" spans="1:7">
      <c r="A618" s="70"/>
      <c r="B618" s="422"/>
      <c r="C618" s="422"/>
      <c r="D618" t="s">
        <v>13</v>
      </c>
      <c r="E618" s="2">
        <v>143</v>
      </c>
      <c r="G618" s="2">
        <f t="shared" si="9"/>
        <v>788.5</v>
      </c>
    </row>
    <row r="619" spans="1:7">
      <c r="A619" s="70"/>
      <c r="B619" s="422"/>
      <c r="C619" s="422"/>
      <c r="D619" t="s">
        <v>14</v>
      </c>
      <c r="E619" s="2">
        <v>60</v>
      </c>
      <c r="G619" s="2">
        <f t="shared" si="9"/>
        <v>848.5</v>
      </c>
    </row>
    <row r="620" spans="1:7">
      <c r="A620" s="70"/>
      <c r="B620" s="422"/>
      <c r="C620" s="422"/>
      <c r="D620" t="s">
        <v>15</v>
      </c>
      <c r="E620" s="2">
        <v>5</v>
      </c>
      <c r="G620" s="2">
        <f t="shared" si="9"/>
        <v>853.5</v>
      </c>
    </row>
    <row r="621" spans="1:7">
      <c r="A621" s="3">
        <v>44895</v>
      </c>
      <c r="B621" s="422" t="s">
        <v>93</v>
      </c>
      <c r="C621" s="422" t="s">
        <v>26</v>
      </c>
      <c r="D621" t="s">
        <v>14</v>
      </c>
      <c r="E621" s="2"/>
      <c r="F621" s="2">
        <v>60</v>
      </c>
      <c r="G621" s="2">
        <f t="shared" si="9"/>
        <v>793.5</v>
      </c>
    </row>
    <row r="622" spans="1:7">
      <c r="A622" s="3">
        <v>44895</v>
      </c>
      <c r="B622" s="422" t="s">
        <v>93</v>
      </c>
      <c r="C622" s="422" t="s">
        <v>26</v>
      </c>
      <c r="D622" t="s">
        <v>15</v>
      </c>
      <c r="F622" s="23">
        <v>5</v>
      </c>
      <c r="G622" s="2">
        <f t="shared" si="9"/>
        <v>788.5</v>
      </c>
    </row>
    <row r="623" spans="1:7">
      <c r="A623" s="3">
        <v>44971</v>
      </c>
      <c r="B623" s="422" t="s">
        <v>285</v>
      </c>
      <c r="C623" s="422" t="s">
        <v>26</v>
      </c>
      <c r="D623" t="s">
        <v>12</v>
      </c>
      <c r="F623" s="23">
        <v>43.7</v>
      </c>
      <c r="G623" s="2">
        <f t="shared" si="9"/>
        <v>744.8</v>
      </c>
    </row>
    <row r="624" spans="1:7">
      <c r="A624" s="3"/>
      <c r="B624" s="422" t="s">
        <v>61</v>
      </c>
      <c r="C624" s="422"/>
      <c r="D624" t="s">
        <v>286</v>
      </c>
      <c r="F624" s="23">
        <v>500</v>
      </c>
      <c r="G624" s="2">
        <f t="shared" si="9"/>
        <v>244.79999999999995</v>
      </c>
    </row>
    <row r="625" spans="1:11">
      <c r="A625" s="3">
        <v>45132</v>
      </c>
      <c r="B625" s="422">
        <v>27273</v>
      </c>
      <c r="C625" s="422" t="s">
        <v>26</v>
      </c>
      <c r="D625" t="s">
        <v>12</v>
      </c>
      <c r="F625" s="2">
        <v>101.8</v>
      </c>
      <c r="G625" s="2">
        <f t="shared" si="9"/>
        <v>142.99999999999994</v>
      </c>
    </row>
    <row r="626" spans="1:11">
      <c r="A626" s="3">
        <v>45132</v>
      </c>
      <c r="B626" s="422">
        <v>27273</v>
      </c>
      <c r="C626" s="422" t="s">
        <v>26</v>
      </c>
      <c r="D626" t="s">
        <v>13</v>
      </c>
      <c r="F626" s="2">
        <v>143</v>
      </c>
      <c r="G626" s="2">
        <f t="shared" si="9"/>
        <v>0</v>
      </c>
    </row>
    <row r="627" spans="1:11">
      <c r="A627" s="81">
        <v>44926</v>
      </c>
      <c r="B627" s="421" t="s">
        <v>10</v>
      </c>
      <c r="C627" s="421" t="s">
        <v>27</v>
      </c>
      <c r="D627" t="s">
        <v>12</v>
      </c>
      <c r="E627" s="2">
        <v>166.3</v>
      </c>
      <c r="G627" s="2">
        <f t="shared" si="9"/>
        <v>166.3</v>
      </c>
    </row>
    <row r="628" spans="1:11">
      <c r="A628" s="70"/>
      <c r="B628" s="422"/>
      <c r="C628" s="422"/>
      <c r="D628" t="s">
        <v>13</v>
      </c>
      <c r="E628" s="2">
        <v>157.30000000000001</v>
      </c>
      <c r="G628" s="2">
        <f t="shared" si="9"/>
        <v>323.60000000000002</v>
      </c>
    </row>
    <row r="629" spans="1:11">
      <c r="A629" s="70"/>
      <c r="B629" s="422"/>
      <c r="C629" s="422"/>
      <c r="D629" t="s">
        <v>14</v>
      </c>
      <c r="E629" s="2">
        <v>60</v>
      </c>
      <c r="G629" s="2">
        <f t="shared" si="9"/>
        <v>383.6</v>
      </c>
    </row>
    <row r="630" spans="1:11">
      <c r="A630" s="70"/>
      <c r="B630" s="422"/>
      <c r="C630" s="422"/>
      <c r="D630" t="s">
        <v>15</v>
      </c>
      <c r="E630" s="2">
        <v>5</v>
      </c>
      <c r="G630" s="2">
        <f t="shared" si="9"/>
        <v>388.6</v>
      </c>
      <c r="K630" s="421"/>
    </row>
    <row r="631" spans="1:11">
      <c r="A631" s="70">
        <v>44926</v>
      </c>
      <c r="B631" s="422" t="s">
        <v>76</v>
      </c>
      <c r="C631" s="422" t="s">
        <v>27</v>
      </c>
      <c r="D631" t="s">
        <v>14</v>
      </c>
      <c r="E631" s="2"/>
      <c r="F631" s="2">
        <v>60</v>
      </c>
      <c r="G631" s="2">
        <f t="shared" si="9"/>
        <v>328.6</v>
      </c>
      <c r="K631" s="2"/>
    </row>
    <row r="632" spans="1:11">
      <c r="A632" s="70">
        <v>44926</v>
      </c>
      <c r="B632" s="422" t="s">
        <v>76</v>
      </c>
      <c r="C632" s="422" t="s">
        <v>27</v>
      </c>
      <c r="D632" t="s">
        <v>15</v>
      </c>
      <c r="E632" s="2"/>
      <c r="F632" s="2">
        <v>5</v>
      </c>
      <c r="G632" s="2">
        <f t="shared" si="9"/>
        <v>323.60000000000002</v>
      </c>
      <c r="K632" s="2"/>
    </row>
    <row r="633" spans="1:11">
      <c r="A633" s="70">
        <v>44926</v>
      </c>
      <c r="B633" s="422" t="s">
        <v>76</v>
      </c>
      <c r="C633" s="422" t="s">
        <v>27</v>
      </c>
      <c r="D633" t="s">
        <v>12</v>
      </c>
      <c r="F633" s="2">
        <v>35</v>
      </c>
      <c r="G633" s="2">
        <f t="shared" si="9"/>
        <v>288.60000000000002</v>
      </c>
      <c r="K633" s="2"/>
    </row>
    <row r="634" spans="1:11">
      <c r="A634" s="3">
        <v>44957</v>
      </c>
      <c r="B634" s="422" t="s">
        <v>77</v>
      </c>
      <c r="C634" s="422" t="s">
        <v>27</v>
      </c>
      <c r="D634" t="s">
        <v>12</v>
      </c>
      <c r="F634" s="2">
        <v>83</v>
      </c>
      <c r="G634" s="2">
        <f t="shared" si="9"/>
        <v>205.60000000000002</v>
      </c>
      <c r="K634" s="421"/>
    </row>
    <row r="635" spans="1:11">
      <c r="A635" s="3">
        <v>45132</v>
      </c>
      <c r="B635" s="422">
        <v>27273</v>
      </c>
      <c r="C635" s="422" t="s">
        <v>27</v>
      </c>
      <c r="D635" t="s">
        <v>12</v>
      </c>
      <c r="F635" s="2">
        <v>48.3</v>
      </c>
      <c r="G635" s="2">
        <f t="shared" si="9"/>
        <v>157.30000000000001</v>
      </c>
      <c r="K635" s="421"/>
    </row>
    <row r="636" spans="1:11">
      <c r="A636" s="3">
        <v>45132</v>
      </c>
      <c r="B636" s="422">
        <v>27273</v>
      </c>
      <c r="C636" s="422" t="s">
        <v>27</v>
      </c>
      <c r="D636" t="s">
        <v>13</v>
      </c>
      <c r="F636" s="2">
        <v>157.30000000000001</v>
      </c>
      <c r="G636" s="2">
        <f t="shared" si="9"/>
        <v>0</v>
      </c>
      <c r="K636" s="421"/>
    </row>
    <row r="637" spans="1:11">
      <c r="A637" s="31">
        <v>44957</v>
      </c>
      <c r="B637" s="421" t="s">
        <v>10</v>
      </c>
      <c r="C637" s="421" t="s">
        <v>11</v>
      </c>
      <c r="D637" t="s">
        <v>12</v>
      </c>
      <c r="E637" s="196">
        <v>118.8</v>
      </c>
      <c r="F637" s="196"/>
      <c r="G637" s="2">
        <f t="shared" si="9"/>
        <v>118.8</v>
      </c>
    </row>
    <row r="638" spans="1:11">
      <c r="A638" s="3"/>
      <c r="B638" s="422"/>
      <c r="C638" s="422"/>
      <c r="D638" t="s">
        <v>13</v>
      </c>
      <c r="E638" s="196">
        <v>89.9</v>
      </c>
      <c r="F638" s="196"/>
      <c r="G638" s="2">
        <f t="shared" si="9"/>
        <v>208.7</v>
      </c>
    </row>
    <row r="639" spans="1:11">
      <c r="A639" s="3"/>
      <c r="B639" s="422"/>
      <c r="C639" s="422"/>
      <c r="D639" t="s">
        <v>14</v>
      </c>
      <c r="E639" s="196">
        <v>60</v>
      </c>
      <c r="F639" s="196"/>
      <c r="G639" s="2">
        <f t="shared" si="9"/>
        <v>268.7</v>
      </c>
      <c r="K639" s="422"/>
    </row>
    <row r="640" spans="1:11">
      <c r="A640" s="3"/>
      <c r="B640" s="422"/>
      <c r="C640" s="422"/>
      <c r="D640" t="s">
        <v>15</v>
      </c>
      <c r="E640" s="196">
        <v>5</v>
      </c>
      <c r="F640" s="196"/>
      <c r="G640" s="2">
        <f t="shared" si="9"/>
        <v>273.7</v>
      </c>
    </row>
    <row r="641" spans="1:8">
      <c r="A641" s="3">
        <v>44957</v>
      </c>
      <c r="B641" s="422" t="s">
        <v>77</v>
      </c>
      <c r="C641" s="422" t="s">
        <v>11</v>
      </c>
      <c r="D641" t="s">
        <v>14</v>
      </c>
      <c r="E641" s="196"/>
      <c r="F641" s="196">
        <v>60</v>
      </c>
      <c r="G641" s="2">
        <f t="shared" si="9"/>
        <v>213.7</v>
      </c>
    </row>
    <row r="642" spans="1:8">
      <c r="A642" s="3">
        <v>44957</v>
      </c>
      <c r="B642" s="422" t="s">
        <v>77</v>
      </c>
      <c r="C642" s="422" t="s">
        <v>11</v>
      </c>
      <c r="D642" t="s">
        <v>15</v>
      </c>
      <c r="E642" s="196"/>
      <c r="F642" s="196">
        <v>5</v>
      </c>
      <c r="G642" s="2">
        <f t="shared" si="9"/>
        <v>208.7</v>
      </c>
    </row>
    <row r="643" spans="1:8">
      <c r="A643" s="70">
        <v>44985</v>
      </c>
      <c r="B643" s="422" t="s">
        <v>78</v>
      </c>
      <c r="C643" s="422" t="s">
        <v>11</v>
      </c>
      <c r="D643" t="s">
        <v>12</v>
      </c>
      <c r="E643" s="196"/>
      <c r="F643" s="196">
        <v>93</v>
      </c>
      <c r="G643" s="2">
        <f t="shared" si="9"/>
        <v>115.69999999999999</v>
      </c>
    </row>
    <row r="644" spans="1:8">
      <c r="A644" s="3">
        <v>45132</v>
      </c>
      <c r="B644" s="422">
        <v>27273</v>
      </c>
      <c r="C644" s="422" t="s">
        <v>11</v>
      </c>
      <c r="D644" t="s">
        <v>12</v>
      </c>
      <c r="E644" s="196"/>
      <c r="F644" s="196">
        <v>25.8</v>
      </c>
      <c r="G644" s="2">
        <f t="shared" si="9"/>
        <v>89.899999999999991</v>
      </c>
    </row>
    <row r="645" spans="1:8">
      <c r="A645" s="3">
        <v>45132</v>
      </c>
      <c r="B645" s="422">
        <v>27273</v>
      </c>
      <c r="C645" s="422" t="s">
        <v>11</v>
      </c>
      <c r="D645" t="s">
        <v>13</v>
      </c>
      <c r="E645" s="196"/>
      <c r="F645" s="196">
        <v>89.9</v>
      </c>
      <c r="G645" s="2">
        <f t="shared" si="9"/>
        <v>0</v>
      </c>
    </row>
    <row r="646" spans="1:8">
      <c r="A646" s="81">
        <v>44985</v>
      </c>
      <c r="B646" s="421" t="s">
        <v>10</v>
      </c>
      <c r="C646" s="421" t="s">
        <v>17</v>
      </c>
      <c r="D646" t="s">
        <v>12</v>
      </c>
      <c r="E646" s="195">
        <v>164.3</v>
      </c>
      <c r="F646" s="195"/>
      <c r="G646" s="2">
        <f t="shared" si="9"/>
        <v>164.3</v>
      </c>
    </row>
    <row r="647" spans="1:8">
      <c r="A647" s="70"/>
      <c r="B647" s="422"/>
      <c r="C647" s="422"/>
      <c r="D647" t="s">
        <v>13</v>
      </c>
      <c r="E647" s="195">
        <v>132.6</v>
      </c>
      <c r="F647" s="195"/>
      <c r="G647" s="2">
        <f t="shared" si="9"/>
        <v>296.89999999999998</v>
      </c>
      <c r="H647" s="421"/>
    </row>
    <row r="648" spans="1:8">
      <c r="A648" s="70"/>
      <c r="B648" s="422"/>
      <c r="C648" s="422"/>
      <c r="D648" t="s">
        <v>14</v>
      </c>
      <c r="E648" s="195">
        <v>56</v>
      </c>
      <c r="F648" s="195"/>
      <c r="G648" s="2">
        <f t="shared" si="9"/>
        <v>352.9</v>
      </c>
    </row>
    <row r="649" spans="1:8">
      <c r="A649" s="70"/>
      <c r="B649" s="422"/>
      <c r="C649" s="422"/>
      <c r="D649" t="s">
        <v>15</v>
      </c>
      <c r="E649" s="195">
        <v>5</v>
      </c>
      <c r="F649" s="195"/>
      <c r="G649" s="2">
        <f t="shared" si="9"/>
        <v>357.9</v>
      </c>
    </row>
    <row r="650" spans="1:8">
      <c r="A650" s="70">
        <v>44985</v>
      </c>
      <c r="B650" s="422" t="s">
        <v>78</v>
      </c>
      <c r="C650" s="422" t="s">
        <v>17</v>
      </c>
      <c r="D650" t="s">
        <v>14</v>
      </c>
      <c r="E650" s="195"/>
      <c r="F650" s="195">
        <v>56</v>
      </c>
      <c r="G650" s="2">
        <f t="shared" si="9"/>
        <v>301.89999999999998</v>
      </c>
    </row>
    <row r="651" spans="1:8">
      <c r="A651" s="70">
        <v>44985</v>
      </c>
      <c r="B651" s="422" t="s">
        <v>78</v>
      </c>
      <c r="C651" s="422" t="s">
        <v>17</v>
      </c>
      <c r="D651" t="s">
        <v>15</v>
      </c>
      <c r="E651" s="195"/>
      <c r="F651" s="195">
        <v>5</v>
      </c>
      <c r="G651" s="2">
        <f t="shared" si="9"/>
        <v>296.89999999999998</v>
      </c>
    </row>
    <row r="652" spans="1:8">
      <c r="A652" s="70">
        <v>45016</v>
      </c>
      <c r="B652" s="422" t="s">
        <v>81</v>
      </c>
      <c r="C652" s="422" t="s">
        <v>17</v>
      </c>
      <c r="D652" t="s">
        <v>12</v>
      </c>
      <c r="E652" s="195"/>
      <c r="F652" s="195">
        <v>135</v>
      </c>
      <c r="G652" s="2">
        <f t="shared" si="9"/>
        <v>161.89999999999998</v>
      </c>
    </row>
    <row r="653" spans="1:8">
      <c r="A653" s="3">
        <v>45132</v>
      </c>
      <c r="B653" s="422">
        <v>27273</v>
      </c>
      <c r="C653" s="422" t="s">
        <v>17</v>
      </c>
      <c r="D653" t="s">
        <v>12</v>
      </c>
      <c r="E653" s="195"/>
      <c r="F653" s="195">
        <v>29.3</v>
      </c>
      <c r="G653" s="2">
        <f t="shared" si="9"/>
        <v>132.59999999999997</v>
      </c>
    </row>
    <row r="654" spans="1:8">
      <c r="A654" s="3">
        <v>45132</v>
      </c>
      <c r="B654" s="422">
        <v>27273</v>
      </c>
      <c r="C654" s="422" t="s">
        <v>17</v>
      </c>
      <c r="D654" t="s">
        <v>13</v>
      </c>
      <c r="E654" s="195"/>
      <c r="F654" s="195">
        <v>132.6</v>
      </c>
      <c r="G654" s="2">
        <f t="shared" si="9"/>
        <v>0</v>
      </c>
    </row>
    <row r="655" spans="1:8">
      <c r="A655" s="81">
        <v>45016</v>
      </c>
      <c r="B655" s="421" t="s">
        <v>10</v>
      </c>
      <c r="C655" s="421" t="s">
        <v>18</v>
      </c>
      <c r="D655" t="s">
        <v>12</v>
      </c>
      <c r="E655" s="196">
        <v>157.30000000000001</v>
      </c>
      <c r="F655" s="196"/>
      <c r="G655" s="2">
        <f t="shared" si="9"/>
        <v>157.30000000000001</v>
      </c>
    </row>
    <row r="656" spans="1:8">
      <c r="A656" s="70"/>
      <c r="B656" s="422"/>
      <c r="C656" s="422"/>
      <c r="D656" t="s">
        <v>13</v>
      </c>
      <c r="E656" s="196">
        <v>123.3</v>
      </c>
      <c r="F656" s="196"/>
      <c r="G656" s="2">
        <f t="shared" si="9"/>
        <v>280.60000000000002</v>
      </c>
    </row>
    <row r="657" spans="1:11">
      <c r="A657" s="70"/>
      <c r="B657" s="422"/>
      <c r="C657" s="422"/>
      <c r="D657" t="s">
        <v>14</v>
      </c>
      <c r="E657" s="196">
        <v>60</v>
      </c>
      <c r="F657" s="196"/>
      <c r="G657" s="2">
        <f t="shared" si="9"/>
        <v>340.6</v>
      </c>
      <c r="J657" s="2"/>
    </row>
    <row r="658" spans="1:11">
      <c r="A658" s="70"/>
      <c r="B658" s="422"/>
      <c r="C658" s="422"/>
      <c r="D658" t="s">
        <v>15</v>
      </c>
      <c r="E658" s="196">
        <v>5</v>
      </c>
      <c r="F658" s="196"/>
      <c r="G658" s="2">
        <f t="shared" si="9"/>
        <v>345.6</v>
      </c>
      <c r="J658" s="421"/>
      <c r="K658" s="2"/>
    </row>
    <row r="659" spans="1:11">
      <c r="A659" s="70"/>
      <c r="B659" s="422"/>
      <c r="C659" s="422"/>
      <c r="D659" t="s">
        <v>165</v>
      </c>
      <c r="E659" s="207">
        <v>102.5</v>
      </c>
      <c r="F659" s="196"/>
      <c r="G659" s="2">
        <f t="shared" ref="G659:G735" si="10">+G658+E659-F659</f>
        <v>448.1</v>
      </c>
      <c r="I659" s="421"/>
      <c r="K659" s="5"/>
    </row>
    <row r="660" spans="1:11">
      <c r="A660" s="70"/>
      <c r="B660" s="422"/>
      <c r="C660" s="422"/>
      <c r="D660" t="s">
        <v>203</v>
      </c>
      <c r="E660" s="207">
        <v>102.5</v>
      </c>
      <c r="F660" s="196"/>
      <c r="G660" s="2">
        <f t="shared" si="10"/>
        <v>550.6</v>
      </c>
      <c r="I660" s="9"/>
      <c r="K660" s="2"/>
    </row>
    <row r="661" spans="1:11">
      <c r="A661" s="70">
        <v>45016</v>
      </c>
      <c r="B661" s="422" t="s">
        <v>81</v>
      </c>
      <c r="C661" s="422" t="s">
        <v>18</v>
      </c>
      <c r="D661" t="s">
        <v>14</v>
      </c>
      <c r="E661" s="196"/>
      <c r="F661" s="196">
        <v>60</v>
      </c>
      <c r="G661" s="2">
        <f t="shared" si="10"/>
        <v>490.6</v>
      </c>
      <c r="I661" s="421"/>
      <c r="K661" s="2"/>
    </row>
    <row r="662" spans="1:11">
      <c r="A662" s="70">
        <v>45016</v>
      </c>
      <c r="B662" s="422" t="s">
        <v>81</v>
      </c>
      <c r="C662" s="422" t="s">
        <v>18</v>
      </c>
      <c r="D662" t="s">
        <v>15</v>
      </c>
      <c r="E662" s="196"/>
      <c r="F662" s="196">
        <v>5</v>
      </c>
      <c r="G662" s="2">
        <f t="shared" si="10"/>
        <v>485.6</v>
      </c>
      <c r="I662" s="421"/>
      <c r="K662" s="2"/>
    </row>
    <row r="663" spans="1:11">
      <c r="A663" s="70">
        <v>45046</v>
      </c>
      <c r="B663" s="422" t="s">
        <v>83</v>
      </c>
      <c r="C663" s="422" t="s">
        <v>18</v>
      </c>
      <c r="D663" t="s">
        <v>12</v>
      </c>
      <c r="E663" s="196"/>
      <c r="F663" s="196">
        <v>12</v>
      </c>
      <c r="G663" s="2">
        <f t="shared" si="10"/>
        <v>473.6</v>
      </c>
      <c r="I663" s="422"/>
      <c r="K663" s="2"/>
    </row>
    <row r="664" spans="1:11">
      <c r="A664" s="70"/>
      <c r="B664" s="422" t="s">
        <v>61</v>
      </c>
      <c r="C664" s="422"/>
      <c r="D664" t="s">
        <v>165</v>
      </c>
      <c r="E664" s="196"/>
      <c r="F664" s="196">
        <v>102.5</v>
      </c>
      <c r="G664" s="2">
        <f t="shared" si="10"/>
        <v>371.1</v>
      </c>
      <c r="I664" s="421"/>
      <c r="K664" s="28"/>
    </row>
    <row r="665" spans="1:11">
      <c r="A665" s="70">
        <v>45132</v>
      </c>
      <c r="B665" s="422">
        <v>27274</v>
      </c>
      <c r="C665" s="422" t="s">
        <v>18</v>
      </c>
      <c r="D665" t="s">
        <v>12</v>
      </c>
      <c r="E665" s="196"/>
      <c r="F665" s="196">
        <v>145.30000000000001</v>
      </c>
      <c r="G665" s="2">
        <f t="shared" si="10"/>
        <v>225.8</v>
      </c>
      <c r="I665" s="421"/>
      <c r="K665" s="28"/>
    </row>
    <row r="666" spans="1:11">
      <c r="A666" s="70">
        <v>45132</v>
      </c>
      <c r="B666" s="422">
        <v>27274</v>
      </c>
      <c r="C666" s="422" t="s">
        <v>18</v>
      </c>
      <c r="D666" t="s">
        <v>13</v>
      </c>
      <c r="E666" s="196"/>
      <c r="F666" s="196">
        <v>123.3</v>
      </c>
      <c r="G666" s="2">
        <f t="shared" si="10"/>
        <v>102.50000000000001</v>
      </c>
      <c r="I666" s="421"/>
      <c r="K666" s="28"/>
    </row>
    <row r="667" spans="1:11">
      <c r="A667" s="70">
        <v>45132</v>
      </c>
      <c r="B667" s="422">
        <v>27274</v>
      </c>
      <c r="C667" s="422" t="s">
        <v>18</v>
      </c>
      <c r="D667" t="s">
        <v>203</v>
      </c>
      <c r="E667" s="196"/>
      <c r="F667" s="196">
        <v>102.5</v>
      </c>
      <c r="G667" s="2">
        <f t="shared" si="10"/>
        <v>0</v>
      </c>
      <c r="I667" s="421"/>
      <c r="K667" s="28"/>
    </row>
    <row r="668" spans="1:11">
      <c r="A668" s="81">
        <v>45046</v>
      </c>
      <c r="B668" s="421" t="s">
        <v>10</v>
      </c>
      <c r="C668" s="421" t="s">
        <v>19</v>
      </c>
      <c r="D668" t="s">
        <v>12</v>
      </c>
      <c r="E668" s="207">
        <v>203.1</v>
      </c>
      <c r="F668" s="207"/>
      <c r="G668" s="2">
        <f t="shared" si="10"/>
        <v>203.1</v>
      </c>
      <c r="I668" s="422"/>
      <c r="K668" s="196"/>
    </row>
    <row r="669" spans="1:11">
      <c r="A669" s="70"/>
      <c r="B669" s="422"/>
      <c r="C669" s="422"/>
      <c r="D669" t="s">
        <v>13</v>
      </c>
      <c r="E669" s="207">
        <v>99.2</v>
      </c>
      <c r="F669" s="207"/>
      <c r="G669" s="2">
        <f t="shared" si="10"/>
        <v>302.3</v>
      </c>
      <c r="I669" s="421"/>
      <c r="K669" s="195"/>
    </row>
    <row r="670" spans="1:11">
      <c r="A670" s="70"/>
      <c r="B670" s="422"/>
      <c r="C670" s="422"/>
      <c r="D670" t="s">
        <v>14</v>
      </c>
      <c r="E670" s="207">
        <v>60</v>
      </c>
      <c r="F670" s="207"/>
      <c r="G670" s="2">
        <f t="shared" si="10"/>
        <v>362.3</v>
      </c>
      <c r="I670" s="422"/>
      <c r="K670" s="195"/>
    </row>
    <row r="671" spans="1:11">
      <c r="A671" s="70"/>
      <c r="B671" s="422"/>
      <c r="C671" s="422"/>
      <c r="D671" t="s">
        <v>15</v>
      </c>
      <c r="E671" s="207">
        <v>5</v>
      </c>
      <c r="F671" s="207"/>
      <c r="G671" s="2">
        <f t="shared" si="10"/>
        <v>367.3</v>
      </c>
      <c r="I671" s="421"/>
      <c r="K671" s="196"/>
    </row>
    <row r="672" spans="1:11">
      <c r="A672" s="70">
        <v>45046</v>
      </c>
      <c r="B672" s="422" t="s">
        <v>83</v>
      </c>
      <c r="C672" s="422" t="s">
        <v>19</v>
      </c>
      <c r="D672" t="s">
        <v>14</v>
      </c>
      <c r="E672" s="207"/>
      <c r="F672" s="207">
        <v>60</v>
      </c>
      <c r="G672" s="2">
        <f t="shared" si="10"/>
        <v>307.3</v>
      </c>
      <c r="I672" s="422"/>
      <c r="K672" s="196"/>
    </row>
    <row r="673" spans="1:11">
      <c r="A673" s="70">
        <v>45046</v>
      </c>
      <c r="B673" s="422" t="s">
        <v>83</v>
      </c>
      <c r="C673" s="422" t="s">
        <v>19</v>
      </c>
      <c r="D673" t="s">
        <v>15</v>
      </c>
      <c r="E673" s="207"/>
      <c r="F673" s="207">
        <v>5</v>
      </c>
      <c r="G673" s="2">
        <f t="shared" si="10"/>
        <v>302.3</v>
      </c>
      <c r="K673" s="207"/>
    </row>
    <row r="674" spans="1:11">
      <c r="A674" s="70">
        <v>45077</v>
      </c>
      <c r="B674" s="422" t="s">
        <v>84</v>
      </c>
      <c r="C674" s="422" t="s">
        <v>19</v>
      </c>
      <c r="D674" t="s">
        <v>12</v>
      </c>
      <c r="F674" s="2">
        <v>58</v>
      </c>
      <c r="G674" s="2">
        <f t="shared" si="10"/>
        <v>244.3</v>
      </c>
      <c r="I674" s="421"/>
      <c r="K674" s="207"/>
    </row>
    <row r="675" spans="1:11">
      <c r="A675" s="70">
        <v>45132</v>
      </c>
      <c r="B675" s="422">
        <v>27274</v>
      </c>
      <c r="C675" s="422" t="s">
        <v>19</v>
      </c>
      <c r="D675" t="s">
        <v>12</v>
      </c>
      <c r="F675" s="2">
        <v>145.1</v>
      </c>
      <c r="G675" s="2">
        <f t="shared" si="10"/>
        <v>99.200000000000017</v>
      </c>
      <c r="I675" s="421"/>
      <c r="K675" s="207"/>
    </row>
    <row r="676" spans="1:11">
      <c r="A676" s="70">
        <v>45132</v>
      </c>
      <c r="B676" s="422">
        <v>27274</v>
      </c>
      <c r="C676" s="422" t="s">
        <v>19</v>
      </c>
      <c r="D676" t="s">
        <v>13</v>
      </c>
      <c r="F676" s="2">
        <v>99.2</v>
      </c>
      <c r="G676" s="2">
        <f t="shared" si="10"/>
        <v>0</v>
      </c>
      <c r="I676" s="421"/>
      <c r="K676" s="207"/>
    </row>
    <row r="677" spans="1:11">
      <c r="A677" s="81">
        <v>45077</v>
      </c>
      <c r="B677" s="421" t="s">
        <v>10</v>
      </c>
      <c r="C677" s="421" t="s">
        <v>20</v>
      </c>
      <c r="D677" t="s">
        <v>12</v>
      </c>
      <c r="E677" s="207">
        <v>152.1</v>
      </c>
      <c r="F677" s="207"/>
      <c r="G677" s="2">
        <f t="shared" si="10"/>
        <v>152.1</v>
      </c>
      <c r="I677" s="422"/>
      <c r="K677" s="207"/>
    </row>
    <row r="678" spans="1:11">
      <c r="A678" s="70"/>
      <c r="B678" s="422"/>
      <c r="C678" s="422"/>
      <c r="D678" t="s">
        <v>13</v>
      </c>
      <c r="E678" s="207">
        <v>69.2</v>
      </c>
      <c r="F678" s="207"/>
      <c r="G678" s="2">
        <f t="shared" si="10"/>
        <v>221.3</v>
      </c>
      <c r="I678" s="421"/>
      <c r="K678" s="207"/>
    </row>
    <row r="679" spans="1:11">
      <c r="A679" s="70"/>
      <c r="B679" s="422"/>
      <c r="C679" s="422"/>
      <c r="D679" t="s">
        <v>14</v>
      </c>
      <c r="E679" s="207">
        <v>60</v>
      </c>
      <c r="F679" s="207"/>
      <c r="G679" s="2">
        <f t="shared" si="10"/>
        <v>281.3</v>
      </c>
      <c r="I679" s="422"/>
      <c r="K679" s="207"/>
    </row>
    <row r="680" spans="1:11">
      <c r="A680" s="70"/>
      <c r="B680" s="422"/>
      <c r="C680" s="422"/>
      <c r="D680" t="s">
        <v>15</v>
      </c>
      <c r="E680" s="207">
        <v>5</v>
      </c>
      <c r="F680" s="207"/>
      <c r="G680" s="2">
        <f t="shared" si="10"/>
        <v>286.3</v>
      </c>
      <c r="K680" s="145"/>
    </row>
    <row r="681" spans="1:11">
      <c r="A681" s="70">
        <v>45077</v>
      </c>
      <c r="B681" s="422" t="s">
        <v>84</v>
      </c>
      <c r="C681" s="422" t="s">
        <v>20</v>
      </c>
      <c r="D681" t="s">
        <v>14</v>
      </c>
      <c r="E681" s="207"/>
      <c r="F681" s="207">
        <v>60</v>
      </c>
      <c r="G681" s="2">
        <f t="shared" si="10"/>
        <v>226.3</v>
      </c>
    </row>
    <row r="682" spans="1:11">
      <c r="A682" s="70">
        <v>45077</v>
      </c>
      <c r="B682" s="422" t="s">
        <v>84</v>
      </c>
      <c r="C682" s="422" t="s">
        <v>20</v>
      </c>
      <c r="D682" t="s">
        <v>15</v>
      </c>
      <c r="E682" s="207"/>
      <c r="F682" s="207">
        <v>5</v>
      </c>
      <c r="G682" s="2">
        <f t="shared" si="10"/>
        <v>221.3</v>
      </c>
      <c r="K682" s="28"/>
    </row>
    <row r="683" spans="1:11">
      <c r="A683" s="70">
        <v>45107</v>
      </c>
      <c r="B683" s="422" t="s">
        <v>86</v>
      </c>
      <c r="C683" s="422" t="s">
        <v>20</v>
      </c>
      <c r="D683" t="s">
        <v>12</v>
      </c>
      <c r="F683" s="2">
        <v>61</v>
      </c>
      <c r="G683" s="2">
        <f t="shared" si="10"/>
        <v>160.30000000000001</v>
      </c>
    </row>
    <row r="684" spans="1:11">
      <c r="A684" s="70">
        <v>45132</v>
      </c>
      <c r="B684" s="422">
        <v>27274</v>
      </c>
      <c r="C684" s="422" t="s">
        <v>20</v>
      </c>
      <c r="D684" t="s">
        <v>12</v>
      </c>
      <c r="F684" s="2">
        <v>91.1</v>
      </c>
      <c r="G684" s="2">
        <f t="shared" si="10"/>
        <v>69.200000000000017</v>
      </c>
    </row>
    <row r="685" spans="1:11">
      <c r="A685" s="70">
        <v>45132</v>
      </c>
      <c r="B685" s="422">
        <v>27274</v>
      </c>
      <c r="C685" s="422" t="s">
        <v>20</v>
      </c>
      <c r="D685" t="s">
        <v>13</v>
      </c>
      <c r="F685" s="2">
        <v>69.2</v>
      </c>
      <c r="G685" s="2">
        <f t="shared" si="10"/>
        <v>0</v>
      </c>
    </row>
    <row r="686" spans="1:11">
      <c r="A686" s="81">
        <v>45107</v>
      </c>
      <c r="B686" s="421" t="s">
        <v>10</v>
      </c>
      <c r="C686" s="421" t="s">
        <v>21</v>
      </c>
      <c r="D686" t="s">
        <v>12</v>
      </c>
      <c r="E686" s="207">
        <v>155</v>
      </c>
      <c r="F686" s="207"/>
      <c r="G686" s="2">
        <f t="shared" si="10"/>
        <v>155</v>
      </c>
    </row>
    <row r="687" spans="1:11">
      <c r="A687" s="70"/>
      <c r="B687" s="422"/>
      <c r="C687" s="422"/>
      <c r="D687" t="s">
        <v>13</v>
      </c>
      <c r="E687" s="207">
        <v>102.4</v>
      </c>
      <c r="F687" s="207"/>
      <c r="G687" s="2">
        <f t="shared" si="10"/>
        <v>257.39999999999998</v>
      </c>
    </row>
    <row r="688" spans="1:11">
      <c r="A688" s="70"/>
      <c r="B688" s="422"/>
      <c r="C688" s="422"/>
      <c r="D688" t="s">
        <v>14</v>
      </c>
      <c r="E688" s="207">
        <v>60</v>
      </c>
      <c r="F688" s="207"/>
      <c r="G688" s="2">
        <f t="shared" si="10"/>
        <v>317.39999999999998</v>
      </c>
    </row>
    <row r="689" spans="1:7">
      <c r="A689" s="70"/>
      <c r="B689" s="422"/>
      <c r="C689" s="422"/>
      <c r="D689" t="s">
        <v>15</v>
      </c>
      <c r="E689" s="207">
        <v>5</v>
      </c>
      <c r="F689" s="207"/>
      <c r="G689" s="2">
        <f t="shared" si="10"/>
        <v>322.39999999999998</v>
      </c>
    </row>
    <row r="690" spans="1:7">
      <c r="A690" s="70">
        <v>45107</v>
      </c>
      <c r="B690" s="422" t="s">
        <v>86</v>
      </c>
      <c r="C690" s="422" t="s">
        <v>21</v>
      </c>
      <c r="D690" t="s">
        <v>14</v>
      </c>
      <c r="E690" s="207"/>
      <c r="F690" s="207">
        <v>60</v>
      </c>
      <c r="G690" s="2">
        <f t="shared" si="10"/>
        <v>262.39999999999998</v>
      </c>
    </row>
    <row r="691" spans="1:7">
      <c r="A691" s="70">
        <v>45107</v>
      </c>
      <c r="B691" s="422" t="s">
        <v>86</v>
      </c>
      <c r="C691" s="422" t="s">
        <v>21</v>
      </c>
      <c r="D691" t="s">
        <v>15</v>
      </c>
      <c r="E691" s="207"/>
      <c r="F691" s="207">
        <v>5</v>
      </c>
      <c r="G691" s="2">
        <f>+G690+E691-F691</f>
        <v>257.39999999999998</v>
      </c>
    </row>
    <row r="692" spans="1:7">
      <c r="A692" s="70">
        <v>45138</v>
      </c>
      <c r="B692" s="422" t="s">
        <v>87</v>
      </c>
      <c r="C692" s="422" t="s">
        <v>21</v>
      </c>
      <c r="D692" t="s">
        <v>12</v>
      </c>
      <c r="E692" s="207"/>
      <c r="F692" s="207">
        <v>36</v>
      </c>
      <c r="G692" s="2">
        <f>+G691+E692-F692</f>
        <v>221.39999999999998</v>
      </c>
    </row>
    <row r="693" spans="1:7">
      <c r="A693" s="3">
        <v>45169</v>
      </c>
      <c r="B693" s="422" t="s">
        <v>88</v>
      </c>
      <c r="C693" s="422" t="s">
        <v>21</v>
      </c>
      <c r="D693" t="s">
        <v>12</v>
      </c>
      <c r="E693" s="207"/>
      <c r="F693" s="207">
        <v>32</v>
      </c>
      <c r="G693" s="2">
        <f>+G692+E693-F693</f>
        <v>189.39999999999998</v>
      </c>
    </row>
    <row r="694" spans="1:7">
      <c r="A694" s="3">
        <v>45227</v>
      </c>
      <c r="B694" s="422">
        <v>27709</v>
      </c>
      <c r="C694" s="422" t="s">
        <v>21</v>
      </c>
      <c r="D694" t="s">
        <v>12</v>
      </c>
      <c r="E694" s="207"/>
      <c r="F694" s="207">
        <v>87</v>
      </c>
      <c r="G694" s="2">
        <f>+G693+E694-F694</f>
        <v>102.39999999999998</v>
      </c>
    </row>
    <row r="695" spans="1:7">
      <c r="A695" s="3">
        <v>45227</v>
      </c>
      <c r="B695" s="422">
        <v>27709</v>
      </c>
      <c r="C695" s="422" t="s">
        <v>21</v>
      </c>
      <c r="D695" t="s">
        <v>13</v>
      </c>
      <c r="E695" s="207"/>
      <c r="F695" s="207">
        <v>102.4</v>
      </c>
      <c r="G695" s="2">
        <f>+G694+E695-F695</f>
        <v>0</v>
      </c>
    </row>
    <row r="696" spans="1:7">
      <c r="A696" s="81">
        <v>45138</v>
      </c>
      <c r="B696" s="421" t="s">
        <v>10</v>
      </c>
      <c r="C696" s="421" t="s">
        <v>22</v>
      </c>
      <c r="D696" t="s">
        <v>12</v>
      </c>
      <c r="E696" s="207">
        <v>146</v>
      </c>
      <c r="F696" s="207"/>
      <c r="G696" s="2">
        <f>+G695+E696-F696</f>
        <v>146</v>
      </c>
    </row>
    <row r="697" spans="1:7">
      <c r="A697" s="70"/>
      <c r="B697" s="422"/>
      <c r="C697" s="422"/>
      <c r="D697" t="s">
        <v>13</v>
      </c>
      <c r="E697" s="207">
        <v>64.3</v>
      </c>
      <c r="F697" s="207"/>
      <c r="G697" s="2">
        <f>+G696+E697-F697</f>
        <v>210.3</v>
      </c>
    </row>
    <row r="698" spans="1:7">
      <c r="A698" s="70"/>
      <c r="B698" s="422"/>
      <c r="C698" s="422"/>
      <c r="D698" t="s">
        <v>14</v>
      </c>
      <c r="E698" s="207">
        <v>60</v>
      </c>
      <c r="F698" s="207"/>
      <c r="G698" s="2">
        <f t="shared" ref="G698:G707" si="11">+G697+E698-F698</f>
        <v>270.3</v>
      </c>
    </row>
    <row r="699" spans="1:7">
      <c r="A699" s="70"/>
      <c r="B699" s="422"/>
      <c r="C699" s="422"/>
      <c r="D699" t="s">
        <v>15</v>
      </c>
      <c r="E699" s="207">
        <v>5</v>
      </c>
      <c r="F699" s="207"/>
      <c r="G699" s="2">
        <f t="shared" si="11"/>
        <v>275.3</v>
      </c>
    </row>
    <row r="700" spans="1:7">
      <c r="A700" s="70"/>
      <c r="B700" s="422"/>
      <c r="C700" s="422"/>
      <c r="D700" t="s">
        <v>148</v>
      </c>
      <c r="E700" s="207">
        <v>102.5</v>
      </c>
      <c r="F700" s="207"/>
      <c r="G700" s="2">
        <f t="shared" si="11"/>
        <v>377.8</v>
      </c>
    </row>
    <row r="701" spans="1:7">
      <c r="A701" s="70"/>
      <c r="B701" s="422" t="s">
        <v>61</v>
      </c>
      <c r="C701" s="422"/>
      <c r="D701" t="s">
        <v>148</v>
      </c>
      <c r="E701" s="207"/>
      <c r="F701" s="207">
        <v>102.5</v>
      </c>
      <c r="G701" s="2">
        <f t="shared" si="11"/>
        <v>275.3</v>
      </c>
    </row>
    <row r="702" spans="1:7">
      <c r="A702" s="70">
        <v>45138</v>
      </c>
      <c r="B702" s="422" t="s">
        <v>87</v>
      </c>
      <c r="C702" s="422" t="s">
        <v>22</v>
      </c>
      <c r="D702" t="s">
        <v>14</v>
      </c>
      <c r="E702" s="207"/>
      <c r="F702" s="207">
        <v>60</v>
      </c>
      <c r="G702" s="2">
        <f t="shared" si="11"/>
        <v>215.3</v>
      </c>
    </row>
    <row r="703" spans="1:7">
      <c r="A703" s="70">
        <v>45138</v>
      </c>
      <c r="B703" s="422" t="s">
        <v>87</v>
      </c>
      <c r="C703" s="422" t="s">
        <v>22</v>
      </c>
      <c r="D703" t="s">
        <v>15</v>
      </c>
      <c r="E703" s="207"/>
      <c r="F703" s="207">
        <v>5</v>
      </c>
      <c r="G703" s="2">
        <f t="shared" si="11"/>
        <v>210.3</v>
      </c>
    </row>
    <row r="704" spans="1:7">
      <c r="A704" s="3">
        <v>45227</v>
      </c>
      <c r="B704" s="422">
        <v>27709</v>
      </c>
      <c r="C704" s="422" t="s">
        <v>22</v>
      </c>
      <c r="D704" t="s">
        <v>12</v>
      </c>
      <c r="E704" s="207"/>
      <c r="F704" s="207">
        <v>146</v>
      </c>
      <c r="G704" s="2">
        <f t="shared" si="11"/>
        <v>64.300000000000011</v>
      </c>
    </row>
    <row r="705" spans="1:12">
      <c r="A705" s="3">
        <v>45227</v>
      </c>
      <c r="B705" s="422">
        <v>27709</v>
      </c>
      <c r="C705" s="422" t="s">
        <v>22</v>
      </c>
      <c r="D705" t="s">
        <v>13</v>
      </c>
      <c r="E705" s="207"/>
      <c r="F705" s="207">
        <v>64.3</v>
      </c>
      <c r="G705" s="2">
        <f t="shared" si="11"/>
        <v>0</v>
      </c>
    </row>
    <row r="706" spans="1:12">
      <c r="A706" s="31">
        <v>45169</v>
      </c>
      <c r="B706" s="421" t="s">
        <v>10</v>
      </c>
      <c r="C706" s="421" t="s">
        <v>23</v>
      </c>
      <c r="D706" t="s">
        <v>12</v>
      </c>
      <c r="E706" s="207">
        <v>139.6</v>
      </c>
      <c r="F706" s="207"/>
      <c r="G706" s="2">
        <f t="shared" si="11"/>
        <v>139.6</v>
      </c>
    </row>
    <row r="707" spans="1:12">
      <c r="A707" s="3"/>
      <c r="B707" s="422"/>
      <c r="C707" s="422"/>
      <c r="D707" t="s">
        <v>13</v>
      </c>
      <c r="E707" s="207">
        <v>108.9</v>
      </c>
      <c r="F707" s="207"/>
      <c r="G707" s="2">
        <f t="shared" si="11"/>
        <v>248.5</v>
      </c>
    </row>
    <row r="708" spans="1:12">
      <c r="A708" s="3"/>
      <c r="B708" s="422"/>
      <c r="C708" s="422"/>
      <c r="D708" t="s">
        <v>14</v>
      </c>
      <c r="E708" s="207">
        <v>60</v>
      </c>
      <c r="F708" s="207"/>
      <c r="G708" s="2">
        <f>+G707+E708-F708</f>
        <v>308.5</v>
      </c>
      <c r="I708" s="421"/>
      <c r="K708" s="207"/>
      <c r="L708" s="207"/>
    </row>
    <row r="709" spans="1:12">
      <c r="A709" s="3"/>
      <c r="B709" s="422"/>
      <c r="C709" s="422"/>
      <c r="D709" t="s">
        <v>15</v>
      </c>
      <c r="E709" s="207">
        <v>5</v>
      </c>
      <c r="F709" s="207"/>
      <c r="G709" s="2">
        <f>+G708+E709-F709</f>
        <v>313.5</v>
      </c>
      <c r="I709" s="422"/>
      <c r="K709" s="207"/>
      <c r="L709" s="207"/>
    </row>
    <row r="710" spans="1:12">
      <c r="A710" s="3"/>
      <c r="B710" s="422"/>
      <c r="C710" s="422"/>
      <c r="D710" t="s">
        <v>45</v>
      </c>
      <c r="E710" s="207">
        <v>15</v>
      </c>
      <c r="F710" s="207"/>
      <c r="G710" s="2">
        <f>+G709+E710-F710</f>
        <v>328.5</v>
      </c>
      <c r="K710" s="207"/>
      <c r="L710" s="207"/>
    </row>
    <row r="711" spans="1:12">
      <c r="A711" s="3">
        <v>45169</v>
      </c>
      <c r="B711" s="422" t="s">
        <v>88</v>
      </c>
      <c r="C711" s="422" t="s">
        <v>23</v>
      </c>
      <c r="D711" t="s">
        <v>14</v>
      </c>
      <c r="E711" s="207"/>
      <c r="F711" s="207">
        <v>60</v>
      </c>
      <c r="G711" s="2">
        <f>+G710+E711-F711</f>
        <v>268.5</v>
      </c>
      <c r="L711" s="207"/>
    </row>
    <row r="712" spans="1:12">
      <c r="A712" s="3">
        <v>45169</v>
      </c>
      <c r="B712" s="422" t="s">
        <v>88</v>
      </c>
      <c r="C712" s="422" t="s">
        <v>23</v>
      </c>
      <c r="D712" t="s">
        <v>15</v>
      </c>
      <c r="E712" s="207"/>
      <c r="F712" s="207">
        <v>5</v>
      </c>
      <c r="G712" s="2">
        <f>+G711+E712-F712</f>
        <v>263.5</v>
      </c>
    </row>
    <row r="713" spans="1:12">
      <c r="A713" s="3">
        <v>45266</v>
      </c>
      <c r="B713" s="422">
        <v>27908</v>
      </c>
      <c r="C713" s="422" t="s">
        <v>23</v>
      </c>
      <c r="D713" t="s">
        <v>12</v>
      </c>
      <c r="E713" s="207"/>
      <c r="F713" s="207">
        <v>139.6</v>
      </c>
      <c r="G713" s="2">
        <f t="shared" ref="G713:G718" si="12">+G712+E713-F713</f>
        <v>123.9</v>
      </c>
      <c r="I713" s="421"/>
      <c r="K713" s="207"/>
    </row>
    <row r="714" spans="1:12">
      <c r="A714" s="3">
        <v>45266</v>
      </c>
      <c r="B714" s="422">
        <v>27908</v>
      </c>
      <c r="C714" s="422" t="s">
        <v>23</v>
      </c>
      <c r="D714" t="s">
        <v>13</v>
      </c>
      <c r="E714" s="207"/>
      <c r="F714" s="207">
        <v>108.9</v>
      </c>
      <c r="G714" s="2">
        <f t="shared" si="12"/>
        <v>15</v>
      </c>
      <c r="I714" s="421"/>
      <c r="K714" s="207"/>
    </row>
    <row r="715" spans="1:12">
      <c r="A715" s="3">
        <v>45266</v>
      </c>
      <c r="B715" s="422">
        <v>27908</v>
      </c>
      <c r="C715" s="422" t="s">
        <v>23</v>
      </c>
      <c r="D715" t="s">
        <v>45</v>
      </c>
      <c r="E715" s="207"/>
      <c r="F715" s="207">
        <v>15</v>
      </c>
      <c r="G715" s="2">
        <f t="shared" si="12"/>
        <v>0</v>
      </c>
      <c r="I715" s="421"/>
      <c r="K715" s="207"/>
    </row>
    <row r="716" spans="1:12">
      <c r="A716" s="31">
        <v>45199</v>
      </c>
      <c r="B716" s="421" t="s">
        <v>10</v>
      </c>
      <c r="C716" s="421" t="s">
        <v>41</v>
      </c>
      <c r="D716" t="s">
        <v>12</v>
      </c>
      <c r="E716" s="207">
        <v>139</v>
      </c>
      <c r="F716" s="207"/>
      <c r="G716" s="2">
        <f t="shared" si="12"/>
        <v>139</v>
      </c>
      <c r="I716" s="421"/>
      <c r="K716" s="207"/>
    </row>
    <row r="717" spans="1:12">
      <c r="A717" s="3"/>
      <c r="B717" s="422"/>
      <c r="C717" s="422"/>
      <c r="D717" t="s">
        <v>13</v>
      </c>
      <c r="E717" s="207">
        <v>65.8</v>
      </c>
      <c r="F717" s="207"/>
      <c r="G717" s="2">
        <f t="shared" si="12"/>
        <v>204.8</v>
      </c>
      <c r="I717" s="422"/>
      <c r="K717" s="207"/>
    </row>
    <row r="718" spans="1:12">
      <c r="A718" s="3"/>
      <c r="B718" s="422"/>
      <c r="C718" s="422"/>
      <c r="D718" t="s">
        <v>14</v>
      </c>
      <c r="E718" s="207">
        <v>60</v>
      </c>
      <c r="F718" s="207"/>
      <c r="G718" s="2">
        <f t="shared" si="12"/>
        <v>264.8</v>
      </c>
      <c r="K718" s="207"/>
    </row>
    <row r="719" spans="1:12">
      <c r="A719" s="3"/>
      <c r="B719" s="422"/>
      <c r="C719" s="422"/>
      <c r="D719" t="s">
        <v>15</v>
      </c>
      <c r="E719" s="207">
        <v>5</v>
      </c>
      <c r="F719" s="207"/>
      <c r="G719" s="2">
        <f>+G718+E719-F719</f>
        <v>269.8</v>
      </c>
      <c r="I719" s="421"/>
      <c r="K719" s="207"/>
    </row>
    <row r="720" spans="1:12">
      <c r="A720" s="3"/>
      <c r="B720" s="422"/>
      <c r="C720" s="422"/>
      <c r="D720" t="s">
        <v>51</v>
      </c>
      <c r="E720" s="207">
        <v>10</v>
      </c>
      <c r="F720" s="207"/>
      <c r="G720" s="2">
        <f>+G719+E720-F720</f>
        <v>279.8</v>
      </c>
      <c r="K720" s="207"/>
    </row>
    <row r="721" spans="1:12">
      <c r="A721" s="3"/>
      <c r="B721" s="422"/>
      <c r="C721" s="422"/>
      <c r="D721" t="s">
        <v>52</v>
      </c>
      <c r="E721" s="207">
        <v>10</v>
      </c>
      <c r="F721" s="207"/>
      <c r="G721" s="2">
        <f>+G720+E721-F721</f>
        <v>289.8</v>
      </c>
      <c r="I721" s="421"/>
      <c r="K721" s="20"/>
      <c r="L721" s="207"/>
    </row>
    <row r="722" spans="1:12">
      <c r="A722" s="3">
        <v>45199</v>
      </c>
      <c r="B722" s="422" t="s">
        <v>91</v>
      </c>
      <c r="C722" s="422" t="s">
        <v>41</v>
      </c>
      <c r="D722" t="s">
        <v>14</v>
      </c>
      <c r="E722" s="207"/>
      <c r="F722" s="207">
        <v>60</v>
      </c>
      <c r="G722" s="2">
        <f>+G721+E722-F722</f>
        <v>229.8</v>
      </c>
      <c r="I722" s="422"/>
      <c r="K722" s="20"/>
      <c r="L722" s="207"/>
    </row>
    <row r="723" spans="1:12">
      <c r="A723" s="3">
        <v>45199</v>
      </c>
      <c r="B723" s="422" t="s">
        <v>91</v>
      </c>
      <c r="C723" s="422" t="s">
        <v>41</v>
      </c>
      <c r="D723" t="s">
        <v>15</v>
      </c>
      <c r="E723" s="207"/>
      <c r="F723" s="207">
        <v>5</v>
      </c>
      <c r="G723" s="2">
        <f>+G722+E723-F723</f>
        <v>224.8</v>
      </c>
      <c r="I723" s="421"/>
      <c r="K723" s="207"/>
      <c r="L723" s="28"/>
    </row>
    <row r="724" spans="1:12">
      <c r="A724" s="3">
        <v>45227</v>
      </c>
      <c r="B724" s="422">
        <v>27709</v>
      </c>
      <c r="C724" s="422" t="s">
        <v>41</v>
      </c>
      <c r="D724" t="s">
        <v>51</v>
      </c>
      <c r="F724" s="207">
        <v>10</v>
      </c>
      <c r="G724" s="2">
        <f t="shared" si="10"/>
        <v>214.8</v>
      </c>
      <c r="I724" s="207"/>
      <c r="K724" s="207"/>
    </row>
    <row r="725" spans="1:12">
      <c r="A725" s="3">
        <v>45227</v>
      </c>
      <c r="B725" s="422">
        <v>27709</v>
      </c>
      <c r="C725" s="422" t="s">
        <v>41</v>
      </c>
      <c r="D725" t="s">
        <v>52</v>
      </c>
      <c r="F725" s="207">
        <v>10</v>
      </c>
      <c r="G725" s="2">
        <f t="shared" si="10"/>
        <v>204.8</v>
      </c>
      <c r="I725" s="421"/>
      <c r="K725" s="207"/>
    </row>
    <row r="726" spans="1:12">
      <c r="A726" s="3">
        <v>45266</v>
      </c>
      <c r="B726" s="422">
        <v>27908</v>
      </c>
      <c r="C726" s="422" t="s">
        <v>41</v>
      </c>
      <c r="D726" t="s">
        <v>12</v>
      </c>
      <c r="F726" s="207">
        <v>139</v>
      </c>
      <c r="G726" s="2">
        <f t="shared" si="10"/>
        <v>65.800000000000011</v>
      </c>
      <c r="I726" s="421"/>
      <c r="K726" s="207"/>
    </row>
    <row r="727" spans="1:12">
      <c r="A727" s="3">
        <v>45266</v>
      </c>
      <c r="B727" s="422">
        <v>27908</v>
      </c>
      <c r="C727" s="422" t="s">
        <v>41</v>
      </c>
      <c r="D727" t="s">
        <v>13</v>
      </c>
      <c r="F727" s="207">
        <v>65.8</v>
      </c>
      <c r="G727" s="2">
        <f t="shared" si="10"/>
        <v>0</v>
      </c>
      <c r="I727" s="421"/>
      <c r="K727" s="207"/>
    </row>
    <row r="728" spans="1:12">
      <c r="A728" s="31">
        <v>45230</v>
      </c>
      <c r="B728" s="421" t="s">
        <v>10</v>
      </c>
      <c r="C728" s="421" t="s">
        <v>25</v>
      </c>
      <c r="D728" t="s">
        <v>12</v>
      </c>
      <c r="E728" s="20">
        <v>135.19999999999999</v>
      </c>
      <c r="F728" s="46"/>
      <c r="G728" s="2">
        <f t="shared" si="10"/>
        <v>135.19999999999999</v>
      </c>
      <c r="K728" s="207"/>
    </row>
    <row r="729" spans="1:12">
      <c r="A729" s="3"/>
      <c r="B729" s="422"/>
      <c r="C729" s="422"/>
      <c r="D729" t="s">
        <v>13</v>
      </c>
      <c r="E729" s="20">
        <v>74.2</v>
      </c>
      <c r="F729" s="46"/>
      <c r="G729" s="2">
        <f t="shared" si="10"/>
        <v>209.39999999999998</v>
      </c>
      <c r="K729" s="207"/>
    </row>
    <row r="730" spans="1:12">
      <c r="A730" s="3"/>
      <c r="B730" s="422"/>
      <c r="C730" s="422"/>
      <c r="D730" t="s">
        <v>14</v>
      </c>
      <c r="E730" s="207">
        <v>60</v>
      </c>
      <c r="F730" s="46"/>
      <c r="G730" s="2">
        <f t="shared" si="10"/>
        <v>269.39999999999998</v>
      </c>
    </row>
    <row r="731" spans="1:12">
      <c r="A731" s="3"/>
      <c r="B731" s="422"/>
      <c r="C731" s="422"/>
      <c r="D731" t="s">
        <v>15</v>
      </c>
      <c r="E731" s="207">
        <v>5</v>
      </c>
      <c r="F731" s="46"/>
      <c r="G731" s="2">
        <f t="shared" si="10"/>
        <v>274.39999999999998</v>
      </c>
      <c r="I731" s="421"/>
      <c r="K731" s="207"/>
    </row>
    <row r="732" spans="1:12">
      <c r="A732" s="70">
        <v>45230</v>
      </c>
      <c r="B732" s="422" t="s">
        <v>75</v>
      </c>
      <c r="C732" s="422" t="s">
        <v>25</v>
      </c>
      <c r="D732" t="s">
        <v>14</v>
      </c>
      <c r="E732" s="207"/>
      <c r="F732" s="207">
        <v>60</v>
      </c>
      <c r="G732" s="2">
        <f t="shared" si="10"/>
        <v>214.39999999999998</v>
      </c>
      <c r="I732" s="421"/>
      <c r="L732" s="20"/>
    </row>
    <row r="733" spans="1:12">
      <c r="A733" s="70">
        <v>45230</v>
      </c>
      <c r="B733" s="422" t="s">
        <v>75</v>
      </c>
      <c r="C733" s="422" t="s">
        <v>25</v>
      </c>
      <c r="D733" t="s">
        <v>15</v>
      </c>
      <c r="E733" s="207"/>
      <c r="F733" s="207">
        <v>5</v>
      </c>
      <c r="G733" s="2">
        <f t="shared" si="10"/>
        <v>209.39999999999998</v>
      </c>
      <c r="I733" s="422"/>
      <c r="L733" s="20"/>
    </row>
    <row r="734" spans="1:12">
      <c r="A734" s="3">
        <v>45266</v>
      </c>
      <c r="B734" s="422">
        <v>27908</v>
      </c>
      <c r="C734" s="422" t="s">
        <v>25</v>
      </c>
      <c r="D734" t="s">
        <v>12</v>
      </c>
      <c r="E734" s="207"/>
      <c r="F734" s="20">
        <v>31.7</v>
      </c>
      <c r="G734" s="2">
        <f t="shared" si="10"/>
        <v>177.7</v>
      </c>
      <c r="I734" s="421"/>
      <c r="L734" s="20"/>
    </row>
    <row r="735" spans="1:12">
      <c r="A735" s="3">
        <v>45291</v>
      </c>
      <c r="B735" s="422" t="s">
        <v>76</v>
      </c>
      <c r="C735" s="422" t="s">
        <v>25</v>
      </c>
      <c r="D735" t="s">
        <v>12</v>
      </c>
      <c r="E735" s="207"/>
      <c r="F735" s="20">
        <v>75</v>
      </c>
      <c r="G735" s="2">
        <f t="shared" si="10"/>
        <v>102.69999999999999</v>
      </c>
      <c r="I735" s="421"/>
      <c r="L735" s="20"/>
    </row>
    <row r="736" spans="1:12">
      <c r="A736" s="70">
        <v>45322</v>
      </c>
      <c r="B736" s="422" t="s">
        <v>77</v>
      </c>
      <c r="C736" s="422" t="s">
        <v>25</v>
      </c>
      <c r="D736" t="s">
        <v>12</v>
      </c>
      <c r="E736" s="207"/>
      <c r="F736" s="20">
        <v>6</v>
      </c>
      <c r="G736" s="2">
        <f t="shared" ref="G736:G755" si="13">+G735+E736-F736</f>
        <v>96.699999999999989</v>
      </c>
      <c r="I736" s="421"/>
      <c r="L736" s="20"/>
    </row>
    <row r="737" spans="1:12">
      <c r="A737" s="70">
        <v>45336</v>
      </c>
      <c r="B737" s="422">
        <v>28252</v>
      </c>
      <c r="C737" s="422" t="s">
        <v>25</v>
      </c>
      <c r="D737" t="s">
        <v>12</v>
      </c>
      <c r="E737" s="207"/>
      <c r="F737" s="20">
        <v>22.5</v>
      </c>
      <c r="G737" s="2">
        <f t="shared" si="13"/>
        <v>74.199999999999989</v>
      </c>
      <c r="I737" s="421"/>
      <c r="L737" s="20"/>
    </row>
    <row r="738" spans="1:12">
      <c r="A738" s="70">
        <v>45336</v>
      </c>
      <c r="B738" s="422">
        <v>28252</v>
      </c>
      <c r="C738" s="422" t="s">
        <v>25</v>
      </c>
      <c r="D738" t="s">
        <v>13</v>
      </c>
      <c r="E738" s="207"/>
      <c r="F738" s="20">
        <v>74.2</v>
      </c>
      <c r="G738" s="2">
        <f t="shared" si="13"/>
        <v>0</v>
      </c>
      <c r="I738" s="421"/>
      <c r="L738" s="20"/>
    </row>
    <row r="739" spans="1:12">
      <c r="A739" s="81">
        <v>45260</v>
      </c>
      <c r="B739" s="421" t="s">
        <v>10</v>
      </c>
      <c r="C739" s="421" t="s">
        <v>26</v>
      </c>
      <c r="D739" t="s">
        <v>12</v>
      </c>
      <c r="E739" s="20">
        <v>146.9</v>
      </c>
      <c r="F739" s="207"/>
      <c r="G739" s="2">
        <f t="shared" si="13"/>
        <v>146.9</v>
      </c>
      <c r="I739" s="422"/>
      <c r="L739" s="20"/>
    </row>
    <row r="740" spans="1:12">
      <c r="A740" s="70"/>
      <c r="B740" s="422"/>
      <c r="C740" s="422"/>
      <c r="D740" t="s">
        <v>13</v>
      </c>
      <c r="E740" s="20">
        <v>113.8</v>
      </c>
      <c r="F740" s="207"/>
      <c r="G740" s="2">
        <f t="shared" si="13"/>
        <v>260.7</v>
      </c>
      <c r="I740" s="421"/>
      <c r="K740" s="20"/>
    </row>
    <row r="741" spans="1:12">
      <c r="A741" s="70"/>
      <c r="B741" s="422"/>
      <c r="C741" s="422"/>
      <c r="D741" t="s">
        <v>14</v>
      </c>
      <c r="E741" s="207">
        <v>60</v>
      </c>
      <c r="F741" s="207"/>
      <c r="G741" s="2">
        <f t="shared" si="13"/>
        <v>320.7</v>
      </c>
      <c r="I741" s="422"/>
      <c r="K741" s="20"/>
    </row>
    <row r="742" spans="1:12">
      <c r="A742" s="70"/>
      <c r="B742" s="422"/>
      <c r="C742" s="422"/>
      <c r="D742" t="s">
        <v>15</v>
      </c>
      <c r="E742" s="207">
        <v>5</v>
      </c>
      <c r="F742" s="207"/>
      <c r="G742" s="2">
        <f t="shared" si="13"/>
        <v>325.7</v>
      </c>
      <c r="K742" s="28"/>
      <c r="L742" s="28"/>
    </row>
    <row r="743" spans="1:12">
      <c r="A743" s="70">
        <v>45260</v>
      </c>
      <c r="B743" s="422" t="s">
        <v>93</v>
      </c>
      <c r="C743" s="422" t="s">
        <v>26</v>
      </c>
      <c r="D743" t="s">
        <v>14</v>
      </c>
      <c r="E743" s="207"/>
      <c r="F743" s="207">
        <v>56</v>
      </c>
      <c r="G743" s="2">
        <f t="shared" si="13"/>
        <v>269.7</v>
      </c>
    </row>
    <row r="744" spans="1:12">
      <c r="A744" s="1">
        <v>45267</v>
      </c>
      <c r="B744" s="422">
        <v>27919</v>
      </c>
      <c r="C744" s="422" t="s">
        <v>26</v>
      </c>
      <c r="D744" t="s">
        <v>14</v>
      </c>
      <c r="E744" s="207"/>
      <c r="F744" s="207">
        <v>4</v>
      </c>
      <c r="G744" s="2">
        <f t="shared" si="13"/>
        <v>265.7</v>
      </c>
      <c r="L744" s="28"/>
    </row>
    <row r="745" spans="1:12">
      <c r="A745" s="1">
        <v>45267</v>
      </c>
      <c r="B745" s="422">
        <v>27919</v>
      </c>
      <c r="C745" s="422" t="s">
        <v>26</v>
      </c>
      <c r="D745" t="s">
        <v>15</v>
      </c>
      <c r="F745" s="2">
        <v>5</v>
      </c>
      <c r="G745" s="2">
        <f t="shared" si="13"/>
        <v>260.7</v>
      </c>
    </row>
    <row r="746" spans="1:12">
      <c r="A746" s="70">
        <v>45336</v>
      </c>
      <c r="B746" s="422">
        <v>28252</v>
      </c>
      <c r="C746" s="422" t="s">
        <v>26</v>
      </c>
      <c r="D746" t="s">
        <v>12</v>
      </c>
      <c r="F746" s="20">
        <v>146.9</v>
      </c>
      <c r="G746" s="2">
        <f t="shared" si="13"/>
        <v>113.79999999999998</v>
      </c>
    </row>
    <row r="747" spans="1:12">
      <c r="A747" s="70">
        <v>45336</v>
      </c>
      <c r="B747" s="422">
        <v>28252</v>
      </c>
      <c r="C747" s="422" t="s">
        <v>26</v>
      </c>
      <c r="D747" t="s">
        <v>13</v>
      </c>
      <c r="F747" s="20">
        <v>113.8</v>
      </c>
      <c r="G747" s="2">
        <f t="shared" si="13"/>
        <v>0</v>
      </c>
    </row>
    <row r="748" spans="1:12">
      <c r="A748" s="81">
        <v>45291</v>
      </c>
      <c r="B748" s="421" t="s">
        <v>10</v>
      </c>
      <c r="C748" s="421" t="s">
        <v>272</v>
      </c>
      <c r="D748" t="s">
        <v>12</v>
      </c>
      <c r="E748" s="20">
        <v>156.9</v>
      </c>
      <c r="G748" s="2">
        <f t="shared" si="13"/>
        <v>156.9</v>
      </c>
    </row>
    <row r="749" spans="1:12">
      <c r="A749" s="70"/>
      <c r="B749" s="422"/>
      <c r="C749" s="422"/>
      <c r="D749" t="s">
        <v>13</v>
      </c>
      <c r="E749" s="20">
        <v>129.19999999999999</v>
      </c>
      <c r="G749" s="2">
        <f t="shared" si="13"/>
        <v>286.10000000000002</v>
      </c>
    </row>
    <row r="750" spans="1:12">
      <c r="A750" s="70"/>
      <c r="B750" s="422"/>
      <c r="C750" s="422"/>
      <c r="D750" t="s">
        <v>14</v>
      </c>
      <c r="E750" s="207">
        <v>60</v>
      </c>
      <c r="G750" s="2">
        <f t="shared" si="13"/>
        <v>346.1</v>
      </c>
    </row>
    <row r="751" spans="1:12">
      <c r="A751" s="70"/>
      <c r="B751" s="422"/>
      <c r="C751" s="422"/>
      <c r="D751" t="s">
        <v>15</v>
      </c>
      <c r="E751" s="207">
        <v>5</v>
      </c>
      <c r="G751" s="2">
        <f t="shared" si="13"/>
        <v>351.1</v>
      </c>
    </row>
    <row r="752" spans="1:12">
      <c r="A752" s="70">
        <v>45291</v>
      </c>
      <c r="B752" s="422" t="s">
        <v>76</v>
      </c>
      <c r="C752" s="422" t="s">
        <v>272</v>
      </c>
      <c r="D752" t="s">
        <v>14</v>
      </c>
      <c r="F752" s="207">
        <v>60</v>
      </c>
      <c r="G752" s="2">
        <f t="shared" si="13"/>
        <v>291.10000000000002</v>
      </c>
    </row>
    <row r="753" spans="1:10">
      <c r="A753" s="70">
        <v>45291</v>
      </c>
      <c r="B753" s="422" t="s">
        <v>76</v>
      </c>
      <c r="C753" s="422" t="s">
        <v>272</v>
      </c>
      <c r="D753" t="s">
        <v>15</v>
      </c>
      <c r="F753" s="207">
        <v>5</v>
      </c>
      <c r="G753" s="2">
        <f t="shared" si="13"/>
        <v>286.10000000000002</v>
      </c>
    </row>
    <row r="754" spans="1:10">
      <c r="A754" s="70">
        <v>45336</v>
      </c>
      <c r="B754" s="422">
        <v>28252</v>
      </c>
      <c r="C754" s="422" t="s">
        <v>272</v>
      </c>
      <c r="D754" t="s">
        <v>12</v>
      </c>
      <c r="F754" s="20">
        <v>156.9</v>
      </c>
      <c r="G754" s="2">
        <f t="shared" si="13"/>
        <v>129.20000000000002</v>
      </c>
    </row>
    <row r="755" spans="1:10">
      <c r="A755" s="70">
        <v>45336</v>
      </c>
      <c r="B755" s="422">
        <v>28252</v>
      </c>
      <c r="C755" s="422" t="s">
        <v>272</v>
      </c>
      <c r="D755" t="s">
        <v>13</v>
      </c>
      <c r="F755" s="20">
        <v>129.19999999999999</v>
      </c>
      <c r="G755" s="2">
        <f t="shared" si="13"/>
        <v>0</v>
      </c>
    </row>
    <row r="756" spans="1:10">
      <c r="A756" s="81">
        <v>45322</v>
      </c>
      <c r="B756" s="421" t="s">
        <v>10</v>
      </c>
      <c r="C756" s="421" t="s">
        <v>11</v>
      </c>
      <c r="D756" t="s">
        <v>12</v>
      </c>
      <c r="E756" s="20">
        <v>175.2</v>
      </c>
      <c r="F756" s="207"/>
      <c r="G756" s="2">
        <f>+G755+E756-F756</f>
        <v>175.2</v>
      </c>
    </row>
    <row r="757" spans="1:10">
      <c r="A757" s="70"/>
      <c r="B757" s="422"/>
      <c r="C757" s="422"/>
      <c r="D757" t="s">
        <v>13</v>
      </c>
      <c r="E757" s="20">
        <v>175.6</v>
      </c>
      <c r="F757" s="207"/>
      <c r="G757" s="2">
        <f>+G756+E757-F757</f>
        <v>350.79999999999995</v>
      </c>
    </row>
    <row r="758" spans="1:10">
      <c r="A758" s="70"/>
      <c r="B758" s="422"/>
      <c r="C758" s="422"/>
      <c r="D758" t="s">
        <v>14</v>
      </c>
      <c r="E758" s="207">
        <v>60</v>
      </c>
      <c r="F758" s="207"/>
      <c r="G758" s="2">
        <f>+G757+E758-F758</f>
        <v>410.79999999999995</v>
      </c>
    </row>
    <row r="759" spans="1:10">
      <c r="A759" s="70"/>
      <c r="B759" s="422"/>
      <c r="C759" s="422"/>
      <c r="D759" t="s">
        <v>15</v>
      </c>
      <c r="E759" s="207">
        <v>5</v>
      </c>
      <c r="F759" s="207"/>
      <c r="G759" s="2">
        <f>+G758+E759-F759</f>
        <v>415.79999999999995</v>
      </c>
    </row>
    <row r="760" spans="1:10">
      <c r="A760" s="70"/>
      <c r="B760" s="422"/>
      <c r="C760" s="422"/>
      <c r="D760" t="s">
        <v>119</v>
      </c>
      <c r="E760" s="207">
        <v>24.2</v>
      </c>
      <c r="F760" s="207"/>
      <c r="G760" s="2">
        <f>+G759+E760-F760</f>
        <v>439.99999999999994</v>
      </c>
    </row>
    <row r="761" spans="1:10">
      <c r="A761" s="70">
        <v>45322</v>
      </c>
      <c r="B761" s="422" t="s">
        <v>77</v>
      </c>
      <c r="C761" s="422" t="s">
        <v>11</v>
      </c>
      <c r="D761" t="s">
        <v>14</v>
      </c>
      <c r="E761" s="207"/>
      <c r="F761" s="20">
        <v>60</v>
      </c>
      <c r="G761" s="2">
        <f>+G760+E761-F761</f>
        <v>379.99999999999994</v>
      </c>
      <c r="H761" s="421" t="s">
        <v>11</v>
      </c>
      <c r="I761" t="s">
        <v>12</v>
      </c>
      <c r="J761">
        <v>159.19999999999999</v>
      </c>
    </row>
    <row r="762" spans="1:10">
      <c r="A762" s="70">
        <v>45322</v>
      </c>
      <c r="B762" s="422" t="s">
        <v>77</v>
      </c>
      <c r="C762" s="422" t="s">
        <v>11</v>
      </c>
      <c r="D762" t="s">
        <v>15</v>
      </c>
      <c r="E762" s="207"/>
      <c r="F762" s="20">
        <v>5</v>
      </c>
      <c r="G762" s="2">
        <f>+G761+E762-F762</f>
        <v>374.99999999999994</v>
      </c>
      <c r="I762" t="s">
        <v>13</v>
      </c>
      <c r="J762" s="20">
        <v>175.6</v>
      </c>
    </row>
    <row r="763" spans="1:10">
      <c r="A763" s="70">
        <v>45351</v>
      </c>
      <c r="B763" s="422" t="s">
        <v>78</v>
      </c>
      <c r="C763" s="422" t="s">
        <v>11</v>
      </c>
      <c r="D763" t="s">
        <v>12</v>
      </c>
      <c r="E763" s="207"/>
      <c r="F763" s="20">
        <v>16</v>
      </c>
      <c r="G763" s="2">
        <f>+G762+E763-F763</f>
        <v>358.99999999999994</v>
      </c>
      <c r="I763" t="s">
        <v>119</v>
      </c>
      <c r="J763" s="207">
        <v>24.2</v>
      </c>
    </row>
    <row r="764" spans="1:10">
      <c r="A764" s="70">
        <v>45357</v>
      </c>
      <c r="B764" s="422">
        <v>28507</v>
      </c>
      <c r="C764" s="422" t="s">
        <v>11</v>
      </c>
      <c r="D764" t="s">
        <v>12</v>
      </c>
      <c r="E764" s="207"/>
      <c r="F764" s="20">
        <v>159.19999999999999</v>
      </c>
      <c r="G764" s="2">
        <f>+G763+E764-F764</f>
        <v>199.79999999999995</v>
      </c>
      <c r="J764" s="207"/>
    </row>
    <row r="765" spans="1:10">
      <c r="A765" s="70">
        <v>45357</v>
      </c>
      <c r="B765" s="422">
        <v>28507</v>
      </c>
      <c r="C765" s="422" t="s">
        <v>11</v>
      </c>
      <c r="D765" t="s">
        <v>13</v>
      </c>
      <c r="E765" s="207"/>
      <c r="F765" s="20">
        <v>175.6</v>
      </c>
      <c r="G765" s="2">
        <f>+G764+E765-F765</f>
        <v>24.19999999999996</v>
      </c>
      <c r="J765" s="207"/>
    </row>
    <row r="766" spans="1:10">
      <c r="A766" s="70">
        <v>45357</v>
      </c>
      <c r="B766" s="422">
        <v>28507</v>
      </c>
      <c r="C766" s="422" t="s">
        <v>11</v>
      </c>
      <c r="D766" t="s">
        <v>119</v>
      </c>
      <c r="E766" s="207"/>
      <c r="F766" s="207">
        <v>24.2</v>
      </c>
      <c r="G766" s="2">
        <f>+G765+E766-F766</f>
        <v>-3.907985046680551E-14</v>
      </c>
      <c r="J766" s="207"/>
    </row>
    <row r="767" spans="1:10">
      <c r="A767" s="31">
        <v>45351</v>
      </c>
      <c r="B767" s="421" t="s">
        <v>10</v>
      </c>
      <c r="C767" s="421" t="s">
        <v>17</v>
      </c>
      <c r="D767" t="s">
        <v>12</v>
      </c>
      <c r="E767" s="20">
        <v>181.5</v>
      </c>
      <c r="G767" s="2">
        <f>+G766+E767-F767</f>
        <v>181.49999999999997</v>
      </c>
      <c r="J767">
        <f>SUM(J760:J763)</f>
        <v>358.99999999999994</v>
      </c>
    </row>
    <row r="768" spans="1:10">
      <c r="A768" s="3"/>
      <c r="B768" s="422"/>
      <c r="C768" s="422"/>
      <c r="D768" t="s">
        <v>13</v>
      </c>
      <c r="E768" s="20">
        <v>125.2</v>
      </c>
      <c r="G768" s="2">
        <f>+G767+E768-F768</f>
        <v>306.7</v>
      </c>
    </row>
    <row r="769" spans="1:11">
      <c r="A769" s="3"/>
      <c r="B769" s="422"/>
      <c r="C769" s="422"/>
      <c r="D769" t="s">
        <v>14</v>
      </c>
      <c r="E769" s="207">
        <v>58</v>
      </c>
      <c r="G769" s="2">
        <f>+G768+E769-F769</f>
        <v>364.7</v>
      </c>
    </row>
    <row r="770" spans="1:11">
      <c r="A770" s="3"/>
      <c r="B770" s="422"/>
      <c r="C770" s="422"/>
      <c r="D770" t="s">
        <v>15</v>
      </c>
      <c r="E770" s="207">
        <v>5</v>
      </c>
      <c r="G770" s="2">
        <f>+G769+E770-F770</f>
        <v>369.7</v>
      </c>
    </row>
    <row r="771" spans="1:11">
      <c r="A771" s="70">
        <v>45351</v>
      </c>
      <c r="B771" s="422" t="s">
        <v>78</v>
      </c>
      <c r="C771" s="422" t="s">
        <v>17</v>
      </c>
      <c r="D771" t="s">
        <v>14</v>
      </c>
      <c r="E771" s="207"/>
      <c r="F771" s="207">
        <v>58</v>
      </c>
      <c r="G771" s="2">
        <f>+G770+E771-F771</f>
        <v>311.7</v>
      </c>
    </row>
    <row r="772" spans="1:11">
      <c r="A772" s="70">
        <v>45351</v>
      </c>
      <c r="B772" s="422" t="s">
        <v>78</v>
      </c>
      <c r="C772" s="422" t="s">
        <v>17</v>
      </c>
      <c r="D772" t="s">
        <v>15</v>
      </c>
      <c r="E772" s="207"/>
      <c r="F772" s="207">
        <v>5</v>
      </c>
      <c r="G772" s="2">
        <f>+G771+E772-F772</f>
        <v>306.7</v>
      </c>
    </row>
    <row r="773" spans="1:11">
      <c r="A773" s="70">
        <v>45376</v>
      </c>
      <c r="B773" s="422">
        <v>28700</v>
      </c>
      <c r="C773" s="422" t="s">
        <v>17</v>
      </c>
      <c r="D773" t="s">
        <v>12</v>
      </c>
      <c r="F773" s="20">
        <v>181.5</v>
      </c>
      <c r="G773" s="2">
        <f>+G772+E773-F773</f>
        <v>125.19999999999999</v>
      </c>
    </row>
    <row r="774" spans="1:11">
      <c r="A774" s="70">
        <v>45376</v>
      </c>
      <c r="B774" s="422">
        <v>28700</v>
      </c>
      <c r="C774" s="422" t="s">
        <v>17</v>
      </c>
      <c r="D774" t="s">
        <v>13</v>
      </c>
      <c r="F774" s="20">
        <v>125.2</v>
      </c>
      <c r="G774" s="2">
        <f>+G773+E774-F774</f>
        <v>0</v>
      </c>
    </row>
    <row r="775" spans="1:11">
      <c r="A775" s="31">
        <v>45382</v>
      </c>
      <c r="B775" s="421" t="s">
        <v>10</v>
      </c>
      <c r="C775" s="421" t="s">
        <v>18</v>
      </c>
      <c r="D775" t="s">
        <v>12</v>
      </c>
      <c r="E775" s="2">
        <v>175.7</v>
      </c>
      <c r="G775" s="2">
        <f>+G774+E775-F775</f>
        <v>175.7</v>
      </c>
    </row>
    <row r="776" spans="1:11">
      <c r="A776" s="3"/>
      <c r="B776" s="422"/>
      <c r="C776" s="422"/>
      <c r="D776" t="s">
        <v>13</v>
      </c>
      <c r="E776" s="2">
        <v>102.8</v>
      </c>
      <c r="G776" s="2">
        <f>+G775+E776-F776</f>
        <v>278.5</v>
      </c>
    </row>
    <row r="777" spans="1:11">
      <c r="A777" s="3"/>
      <c r="B777" s="422"/>
      <c r="C777" s="422"/>
      <c r="D777" t="s">
        <v>14</v>
      </c>
      <c r="E777" s="2">
        <v>60</v>
      </c>
      <c r="G777" s="2">
        <f t="shared" ref="G777:G850" si="14">+G776+E777-F777</f>
        <v>338.5</v>
      </c>
    </row>
    <row r="778" spans="1:11">
      <c r="A778" s="3"/>
      <c r="B778" s="422"/>
      <c r="C778" s="422"/>
      <c r="D778" t="s">
        <v>15</v>
      </c>
      <c r="E778" s="2">
        <v>5</v>
      </c>
      <c r="G778" s="2">
        <f t="shared" si="14"/>
        <v>343.5</v>
      </c>
    </row>
    <row r="779" spans="1:11">
      <c r="A779" s="3">
        <v>45382</v>
      </c>
      <c r="B779" s="422" t="s">
        <v>81</v>
      </c>
      <c r="C779" s="422" t="s">
        <v>18</v>
      </c>
      <c r="D779" t="s">
        <v>14</v>
      </c>
      <c r="E779" s="207"/>
      <c r="F779" s="207">
        <v>60</v>
      </c>
      <c r="G779" s="2">
        <f t="shared" si="14"/>
        <v>283.5</v>
      </c>
    </row>
    <row r="780" spans="1:11">
      <c r="A780" s="3">
        <v>45382</v>
      </c>
      <c r="B780" s="422" t="s">
        <v>81</v>
      </c>
      <c r="C780" s="422" t="s">
        <v>18</v>
      </c>
      <c r="D780" t="s">
        <v>15</v>
      </c>
      <c r="E780" s="207"/>
      <c r="F780" s="207">
        <v>5</v>
      </c>
      <c r="G780" s="2">
        <f t="shared" si="14"/>
        <v>278.5</v>
      </c>
    </row>
    <row r="781" spans="1:11">
      <c r="A781" s="3">
        <v>45447</v>
      </c>
      <c r="B781" s="422">
        <v>28977</v>
      </c>
      <c r="C781" s="422" t="s">
        <v>18</v>
      </c>
      <c r="D781" t="s">
        <v>12</v>
      </c>
      <c r="E781" s="207"/>
      <c r="F781" s="207">
        <v>175.7</v>
      </c>
      <c r="G781" s="2">
        <f t="shared" si="14"/>
        <v>102.80000000000001</v>
      </c>
      <c r="K781" s="5"/>
    </row>
    <row r="782" spans="1:11">
      <c r="A782" s="3">
        <v>45447</v>
      </c>
      <c r="B782" s="422">
        <v>28977</v>
      </c>
      <c r="C782" s="422" t="s">
        <v>18</v>
      </c>
      <c r="D782" t="s">
        <v>13</v>
      </c>
      <c r="E782" s="207"/>
      <c r="F782" s="207">
        <v>102.8</v>
      </c>
      <c r="G782" s="2">
        <f t="shared" si="14"/>
        <v>0</v>
      </c>
      <c r="K782" s="5"/>
    </row>
    <row r="783" spans="1:11">
      <c r="A783" s="31">
        <v>45412</v>
      </c>
      <c r="B783" s="421" t="s">
        <v>10</v>
      </c>
      <c r="C783" s="421" t="s">
        <v>19</v>
      </c>
      <c r="D783" t="s">
        <v>12</v>
      </c>
      <c r="E783" s="207">
        <v>174.7</v>
      </c>
      <c r="F783" s="207"/>
      <c r="G783" s="2">
        <f t="shared" si="14"/>
        <v>174.7</v>
      </c>
    </row>
    <row r="784" spans="1:11">
      <c r="A784" s="3"/>
      <c r="B784" s="422"/>
      <c r="C784" s="422"/>
      <c r="D784" t="s">
        <v>13</v>
      </c>
      <c r="E784" s="207">
        <v>101.7</v>
      </c>
      <c r="F784" s="207"/>
      <c r="G784" s="2">
        <f t="shared" si="14"/>
        <v>276.39999999999998</v>
      </c>
    </row>
    <row r="785" spans="1:7">
      <c r="A785" s="3"/>
      <c r="B785" s="422"/>
      <c r="C785" s="422"/>
      <c r="D785" t="s">
        <v>14</v>
      </c>
      <c r="E785" s="207">
        <v>60</v>
      </c>
      <c r="F785" s="207"/>
      <c r="G785" s="2">
        <f t="shared" si="14"/>
        <v>336.4</v>
      </c>
    </row>
    <row r="786" spans="1:7">
      <c r="A786" s="3"/>
      <c r="B786" s="422"/>
      <c r="C786" s="422"/>
      <c r="D786" t="s">
        <v>15</v>
      </c>
      <c r="E786" s="207">
        <v>5</v>
      </c>
      <c r="F786" s="207"/>
      <c r="G786" s="2">
        <f t="shared" si="14"/>
        <v>341.4</v>
      </c>
    </row>
    <row r="787" spans="1:7">
      <c r="A787" s="3">
        <v>45412</v>
      </c>
      <c r="B787" s="422" t="s">
        <v>98</v>
      </c>
      <c r="C787" s="422" t="s">
        <v>19</v>
      </c>
      <c r="D787" t="s">
        <v>14</v>
      </c>
      <c r="E787" s="207"/>
      <c r="F787" s="207">
        <v>58</v>
      </c>
      <c r="G787" s="2">
        <f t="shared" si="14"/>
        <v>283.39999999999998</v>
      </c>
    </row>
    <row r="788" spans="1:7">
      <c r="A788" s="3">
        <v>45419</v>
      </c>
      <c r="B788" s="422">
        <v>28827</v>
      </c>
      <c r="C788" s="422" t="s">
        <v>19</v>
      </c>
      <c r="D788" t="s">
        <v>14</v>
      </c>
      <c r="E788" s="207"/>
      <c r="F788" s="207">
        <v>2</v>
      </c>
      <c r="G788" s="2">
        <f t="shared" si="14"/>
        <v>281.39999999999998</v>
      </c>
    </row>
    <row r="789" spans="1:7">
      <c r="A789" s="3">
        <v>45419</v>
      </c>
      <c r="B789" s="422">
        <v>28827</v>
      </c>
      <c r="C789" s="422" t="s">
        <v>19</v>
      </c>
      <c r="D789" t="s">
        <v>15</v>
      </c>
      <c r="E789" s="207"/>
      <c r="F789" s="207">
        <v>5</v>
      </c>
      <c r="G789" s="2">
        <f t="shared" si="14"/>
        <v>276.39999999999998</v>
      </c>
    </row>
    <row r="790" spans="1:7">
      <c r="A790" s="3">
        <v>45474</v>
      </c>
      <c r="B790" s="422">
        <v>29134</v>
      </c>
      <c r="C790" s="422" t="s">
        <v>19</v>
      </c>
      <c r="D790" t="s">
        <v>12</v>
      </c>
      <c r="E790" s="207"/>
      <c r="F790" s="207">
        <v>174.7</v>
      </c>
      <c r="G790" s="2">
        <f t="shared" si="14"/>
        <v>101.69999999999999</v>
      </c>
    </row>
    <row r="791" spans="1:7">
      <c r="A791" s="3">
        <v>45474</v>
      </c>
      <c r="B791" s="422">
        <v>29134</v>
      </c>
      <c r="C791" s="422" t="s">
        <v>19</v>
      </c>
      <c r="D791" t="s">
        <v>13</v>
      </c>
      <c r="E791" s="207"/>
      <c r="F791" s="207">
        <v>101.7</v>
      </c>
      <c r="G791" s="2">
        <f t="shared" si="14"/>
        <v>0</v>
      </c>
    </row>
    <row r="792" spans="1:7">
      <c r="A792" s="31">
        <v>45443</v>
      </c>
      <c r="B792" s="421" t="s">
        <v>10</v>
      </c>
      <c r="C792" s="421" t="s">
        <v>20</v>
      </c>
      <c r="D792" t="s">
        <v>12</v>
      </c>
      <c r="E792" s="207">
        <v>159</v>
      </c>
      <c r="F792" s="207"/>
      <c r="G792" s="2">
        <f t="shared" si="14"/>
        <v>159</v>
      </c>
    </row>
    <row r="793" spans="1:7">
      <c r="A793" s="3"/>
      <c r="B793" s="422"/>
      <c r="C793" s="422"/>
      <c r="D793" t="s">
        <v>13</v>
      </c>
      <c r="E793" s="207">
        <v>140.4</v>
      </c>
      <c r="F793" s="207"/>
      <c r="G793" s="2">
        <f t="shared" si="14"/>
        <v>299.39999999999998</v>
      </c>
    </row>
    <row r="794" spans="1:7">
      <c r="A794" s="3"/>
      <c r="B794" s="422"/>
      <c r="C794" s="422"/>
      <c r="D794" t="s">
        <v>14</v>
      </c>
      <c r="E794" s="207">
        <v>60</v>
      </c>
      <c r="F794" s="207"/>
      <c r="G794" s="2">
        <f t="shared" si="14"/>
        <v>359.4</v>
      </c>
    </row>
    <row r="795" spans="1:7">
      <c r="A795" s="3"/>
      <c r="B795" s="422"/>
      <c r="C795" s="422"/>
      <c r="D795" t="s">
        <v>15</v>
      </c>
      <c r="E795" s="207">
        <v>5</v>
      </c>
      <c r="F795" s="207"/>
      <c r="G795" s="2">
        <f t="shared" si="14"/>
        <v>364.4</v>
      </c>
    </row>
    <row r="796" spans="1:7">
      <c r="A796" s="3">
        <v>45443</v>
      </c>
      <c r="B796" s="422" t="s">
        <v>100</v>
      </c>
      <c r="C796" s="422" t="s">
        <v>20</v>
      </c>
      <c r="D796" t="s">
        <v>14</v>
      </c>
      <c r="E796" s="207"/>
      <c r="F796" s="207">
        <v>60</v>
      </c>
      <c r="G796" s="2">
        <f t="shared" si="14"/>
        <v>304.39999999999998</v>
      </c>
    </row>
    <row r="797" spans="1:7">
      <c r="A797" s="3">
        <v>45443</v>
      </c>
      <c r="B797" s="422" t="s">
        <v>100</v>
      </c>
      <c r="C797" s="422" t="s">
        <v>20</v>
      </c>
      <c r="D797" t="s">
        <v>15</v>
      </c>
      <c r="E797" s="207"/>
      <c r="F797" s="207">
        <v>5</v>
      </c>
      <c r="G797" s="2">
        <f t="shared" si="14"/>
        <v>299.39999999999998</v>
      </c>
    </row>
    <row r="798" spans="1:7">
      <c r="A798" s="3">
        <v>45483</v>
      </c>
      <c r="B798" s="422">
        <v>29301</v>
      </c>
      <c r="C798" s="422" t="s">
        <v>20</v>
      </c>
      <c r="D798" t="s">
        <v>12</v>
      </c>
      <c r="E798" s="207"/>
      <c r="F798" s="207">
        <v>159</v>
      </c>
      <c r="G798" s="2">
        <f t="shared" si="14"/>
        <v>140.39999999999998</v>
      </c>
    </row>
    <row r="799" spans="1:7">
      <c r="A799" s="3">
        <v>45483</v>
      </c>
      <c r="B799" s="422">
        <v>29301</v>
      </c>
      <c r="C799" s="422" t="s">
        <v>20</v>
      </c>
      <c r="D799" t="s">
        <v>13</v>
      </c>
      <c r="E799" s="207"/>
      <c r="F799" s="207">
        <v>140.4</v>
      </c>
      <c r="G799" s="2">
        <f t="shared" si="14"/>
        <v>0</v>
      </c>
    </row>
    <row r="800" spans="1:7">
      <c r="A800" s="81">
        <v>45473</v>
      </c>
      <c r="B800" s="421" t="s">
        <v>10</v>
      </c>
      <c r="C800" s="421" t="s">
        <v>21</v>
      </c>
      <c r="D800" t="s">
        <v>12</v>
      </c>
      <c r="E800" s="207">
        <v>154.4</v>
      </c>
      <c r="F800" s="207"/>
      <c r="G800" s="2">
        <f t="shared" si="14"/>
        <v>154.4</v>
      </c>
    </row>
    <row r="801" spans="1:11">
      <c r="A801" s="70"/>
      <c r="B801" s="422"/>
      <c r="C801" s="422"/>
      <c r="D801" t="s">
        <v>13</v>
      </c>
      <c r="E801" s="207">
        <v>193.3</v>
      </c>
      <c r="F801" s="207"/>
      <c r="G801" s="2">
        <f t="shared" si="14"/>
        <v>347.70000000000005</v>
      </c>
    </row>
    <row r="802" spans="1:11">
      <c r="A802" s="70"/>
      <c r="B802" s="422"/>
      <c r="C802" s="422"/>
      <c r="D802" t="s">
        <v>14</v>
      </c>
      <c r="E802" s="207">
        <v>60</v>
      </c>
      <c r="F802" s="207"/>
      <c r="G802" s="2">
        <f t="shared" si="14"/>
        <v>407.70000000000005</v>
      </c>
    </row>
    <row r="803" spans="1:11">
      <c r="A803" s="70"/>
      <c r="B803" s="422"/>
      <c r="C803" s="422"/>
      <c r="D803" t="s">
        <v>15</v>
      </c>
      <c r="E803" s="207">
        <v>5</v>
      </c>
      <c r="F803" s="207"/>
      <c r="G803" s="2">
        <f t="shared" si="14"/>
        <v>412.70000000000005</v>
      </c>
    </row>
    <row r="804" spans="1:11">
      <c r="A804" s="70">
        <v>45473</v>
      </c>
      <c r="B804" s="422" t="s">
        <v>86</v>
      </c>
      <c r="C804" s="422" t="s">
        <v>21</v>
      </c>
      <c r="D804" t="s">
        <v>14</v>
      </c>
      <c r="E804" s="207"/>
      <c r="F804" s="207">
        <v>60</v>
      </c>
      <c r="G804" s="2">
        <f t="shared" si="14"/>
        <v>352.70000000000005</v>
      </c>
    </row>
    <row r="805" spans="1:11">
      <c r="A805" s="70">
        <v>45473</v>
      </c>
      <c r="B805" s="422" t="s">
        <v>86</v>
      </c>
      <c r="C805" s="422" t="s">
        <v>21</v>
      </c>
      <c r="D805" t="s">
        <v>15</v>
      </c>
      <c r="E805" s="207"/>
      <c r="F805" s="207">
        <v>5</v>
      </c>
      <c r="G805" s="2">
        <f t="shared" si="14"/>
        <v>347.70000000000005</v>
      </c>
    </row>
    <row r="806" spans="1:11">
      <c r="A806" s="70">
        <v>45541</v>
      </c>
      <c r="B806" s="422">
        <v>29640</v>
      </c>
      <c r="C806" s="422" t="s">
        <v>22</v>
      </c>
      <c r="D806" t="s">
        <v>12</v>
      </c>
      <c r="E806" s="207"/>
      <c r="F806" s="207">
        <v>154.4</v>
      </c>
      <c r="G806" s="2">
        <f t="shared" si="14"/>
        <v>193.30000000000004</v>
      </c>
    </row>
    <row r="807" spans="1:11">
      <c r="A807" s="70">
        <v>45541</v>
      </c>
      <c r="B807" s="422">
        <v>29640</v>
      </c>
      <c r="C807" s="422" t="s">
        <v>22</v>
      </c>
      <c r="D807" t="s">
        <v>13</v>
      </c>
      <c r="E807" s="207"/>
      <c r="F807" s="207">
        <v>193.3</v>
      </c>
      <c r="G807" s="2">
        <f t="shared" si="14"/>
        <v>0</v>
      </c>
    </row>
    <row r="808" spans="1:11">
      <c r="A808" s="81">
        <v>45504</v>
      </c>
      <c r="B808" s="421" t="s">
        <v>10</v>
      </c>
      <c r="C808" s="421" t="s">
        <v>22</v>
      </c>
      <c r="D808" t="s">
        <v>12</v>
      </c>
      <c r="E808" s="207">
        <v>151.5</v>
      </c>
      <c r="F808" s="207"/>
      <c r="G808" s="2">
        <f t="shared" si="14"/>
        <v>151.5</v>
      </c>
    </row>
    <row r="809" spans="1:11">
      <c r="A809" s="70"/>
      <c r="B809" s="422"/>
      <c r="C809" s="422"/>
      <c r="D809" t="s">
        <v>13</v>
      </c>
      <c r="E809" s="207">
        <v>143.80000000000001</v>
      </c>
      <c r="F809" s="207"/>
      <c r="G809" s="2">
        <f t="shared" si="14"/>
        <v>295.3</v>
      </c>
      <c r="I809" s="421"/>
      <c r="K809" s="207"/>
    </row>
    <row r="810" spans="1:11">
      <c r="A810" s="70"/>
      <c r="B810" s="422"/>
      <c r="C810" s="422"/>
      <c r="D810" t="s">
        <v>14</v>
      </c>
      <c r="E810" s="207">
        <v>60</v>
      </c>
      <c r="F810" s="207"/>
      <c r="G810" s="2">
        <f t="shared" si="14"/>
        <v>355.3</v>
      </c>
      <c r="I810" s="422"/>
      <c r="K810" s="207"/>
    </row>
    <row r="811" spans="1:11">
      <c r="A811" s="70"/>
      <c r="B811" s="422"/>
      <c r="C811" s="422"/>
      <c r="D811" t="s">
        <v>15</v>
      </c>
      <c r="E811" s="207">
        <v>5</v>
      </c>
      <c r="F811" s="207"/>
      <c r="G811" s="2">
        <f t="shared" si="14"/>
        <v>360.3</v>
      </c>
      <c r="K811" s="28"/>
    </row>
    <row r="812" spans="1:11">
      <c r="A812" s="70"/>
      <c r="B812" s="422"/>
      <c r="C812" s="422"/>
      <c r="D812" s="62" t="s">
        <v>153</v>
      </c>
      <c r="E812" s="62">
        <v>250</v>
      </c>
      <c r="F812" s="207"/>
      <c r="G812" s="2">
        <f t="shared" si="14"/>
        <v>610.29999999999995</v>
      </c>
    </row>
    <row r="813" spans="1:11">
      <c r="A813" s="70">
        <v>45504</v>
      </c>
      <c r="B813" s="422" t="s">
        <v>87</v>
      </c>
      <c r="C813" s="422" t="s">
        <v>22</v>
      </c>
      <c r="D813" t="s">
        <v>14</v>
      </c>
      <c r="E813" s="207"/>
      <c r="F813" s="207">
        <v>60</v>
      </c>
      <c r="G813" s="2">
        <f t="shared" si="14"/>
        <v>550.29999999999995</v>
      </c>
    </row>
    <row r="814" spans="1:11">
      <c r="A814" s="70">
        <v>45504</v>
      </c>
      <c r="B814" s="422" t="s">
        <v>87</v>
      </c>
      <c r="C814" s="422" t="s">
        <v>22</v>
      </c>
      <c r="D814" t="s">
        <v>15</v>
      </c>
      <c r="E814" s="207"/>
      <c r="F814" s="207">
        <v>5</v>
      </c>
      <c r="G814" s="2">
        <f t="shared" si="14"/>
        <v>545.29999999999995</v>
      </c>
    </row>
    <row r="815" spans="1:11">
      <c r="A815" s="70">
        <v>45539</v>
      </c>
      <c r="B815" s="422">
        <v>29621</v>
      </c>
      <c r="C815" s="422" t="s">
        <v>22</v>
      </c>
      <c r="D815" t="s">
        <v>153</v>
      </c>
      <c r="E815" s="207"/>
      <c r="F815" s="207">
        <v>250</v>
      </c>
      <c r="G815" s="2">
        <f t="shared" si="14"/>
        <v>295.29999999999995</v>
      </c>
    </row>
    <row r="816" spans="1:11">
      <c r="A816" s="70">
        <v>45580</v>
      </c>
      <c r="B816" s="422">
        <v>29795</v>
      </c>
      <c r="C816" s="422" t="s">
        <v>22</v>
      </c>
      <c r="D816" t="s">
        <v>12</v>
      </c>
      <c r="E816" s="207"/>
      <c r="F816" s="207">
        <v>151.5</v>
      </c>
      <c r="G816" s="2">
        <f t="shared" si="14"/>
        <v>143.79999999999995</v>
      </c>
    </row>
    <row r="817" spans="1:11">
      <c r="A817" s="70">
        <v>45580</v>
      </c>
      <c r="B817" s="422">
        <v>29795</v>
      </c>
      <c r="C817" s="422" t="s">
        <v>22</v>
      </c>
      <c r="D817" t="s">
        <v>13</v>
      </c>
      <c r="E817" s="207"/>
      <c r="F817" s="207">
        <v>143.80000000000001</v>
      </c>
      <c r="G817" s="2">
        <f t="shared" si="14"/>
        <v>0</v>
      </c>
    </row>
    <row r="818" spans="1:11">
      <c r="A818" s="31">
        <v>45535</v>
      </c>
      <c r="B818" s="421" t="s">
        <v>10</v>
      </c>
      <c r="C818" s="421" t="s">
        <v>57</v>
      </c>
      <c r="D818" t="s">
        <v>12</v>
      </c>
      <c r="E818" s="207">
        <v>152</v>
      </c>
      <c r="F818" s="207"/>
      <c r="G818" s="2">
        <f t="shared" si="14"/>
        <v>152</v>
      </c>
    </row>
    <row r="819" spans="1:11">
      <c r="A819" s="3"/>
      <c r="B819" s="422"/>
      <c r="C819" s="422"/>
      <c r="D819" t="s">
        <v>13</v>
      </c>
      <c r="E819" s="207">
        <v>291.5</v>
      </c>
      <c r="F819" s="207"/>
      <c r="G819" s="2">
        <f t="shared" si="14"/>
        <v>443.5</v>
      </c>
    </row>
    <row r="820" spans="1:11">
      <c r="A820" s="3"/>
      <c r="B820" s="422"/>
      <c r="C820" s="422"/>
      <c r="D820" t="s">
        <v>14</v>
      </c>
      <c r="E820" s="207">
        <v>60</v>
      </c>
      <c r="F820" s="207"/>
      <c r="G820" s="2">
        <f t="shared" si="14"/>
        <v>503.5</v>
      </c>
    </row>
    <row r="821" spans="1:11">
      <c r="A821" s="3"/>
      <c r="B821" s="422"/>
      <c r="C821" s="422"/>
      <c r="D821" t="s">
        <v>15</v>
      </c>
      <c r="E821" s="207">
        <v>5</v>
      </c>
      <c r="F821" s="207"/>
      <c r="G821" s="2">
        <f t="shared" si="14"/>
        <v>508.5</v>
      </c>
    </row>
    <row r="822" spans="1:11">
      <c r="A822" s="3">
        <v>45535</v>
      </c>
      <c r="B822" s="422" t="s">
        <v>102</v>
      </c>
      <c r="C822" s="422" t="s">
        <v>57</v>
      </c>
      <c r="D822" t="s">
        <v>14</v>
      </c>
      <c r="E822" s="207"/>
      <c r="F822" s="207">
        <v>60</v>
      </c>
      <c r="G822" s="2">
        <f t="shared" si="14"/>
        <v>448.5</v>
      </c>
    </row>
    <row r="823" spans="1:11">
      <c r="A823" s="3">
        <v>45535</v>
      </c>
      <c r="B823" s="422" t="s">
        <v>102</v>
      </c>
      <c r="C823" s="422" t="s">
        <v>57</v>
      </c>
      <c r="D823" t="s">
        <v>15</v>
      </c>
      <c r="E823" s="207"/>
      <c r="F823" s="207">
        <v>5</v>
      </c>
      <c r="G823" s="2">
        <f t="shared" si="14"/>
        <v>443.5</v>
      </c>
    </row>
    <row r="824" spans="1:11">
      <c r="B824" s="422"/>
      <c r="C824" s="422"/>
      <c r="D824" t="s">
        <v>263</v>
      </c>
      <c r="E824" s="5">
        <v>600</v>
      </c>
      <c r="G824" s="2">
        <f t="shared" si="14"/>
        <v>1043.5</v>
      </c>
    </row>
    <row r="825" spans="1:11">
      <c r="A825" s="70">
        <v>45596</v>
      </c>
      <c r="B825" s="422" t="s">
        <v>75</v>
      </c>
      <c r="C825" s="422" t="s">
        <v>57</v>
      </c>
      <c r="D825" t="s">
        <v>12</v>
      </c>
      <c r="F825" s="2">
        <v>116</v>
      </c>
      <c r="G825" s="2">
        <f t="shared" si="14"/>
        <v>927.5</v>
      </c>
    </row>
    <row r="826" spans="1:11">
      <c r="A826" s="70">
        <v>45626</v>
      </c>
      <c r="B826" s="422" t="s">
        <v>93</v>
      </c>
      <c r="C826" s="422" t="s">
        <v>57</v>
      </c>
      <c r="D826" t="s">
        <v>12</v>
      </c>
      <c r="F826" s="2">
        <v>36</v>
      </c>
      <c r="G826" s="2">
        <f t="shared" si="14"/>
        <v>891.5</v>
      </c>
    </row>
    <row r="827" spans="1:11">
      <c r="A827" s="70">
        <v>45626</v>
      </c>
      <c r="B827" s="422" t="s">
        <v>93</v>
      </c>
      <c r="C827" s="422" t="s">
        <v>57</v>
      </c>
      <c r="D827" t="s">
        <v>13</v>
      </c>
      <c r="F827" s="2">
        <v>164</v>
      </c>
      <c r="G827" s="2">
        <f t="shared" si="14"/>
        <v>727.5</v>
      </c>
    </row>
    <row r="828" spans="1:11">
      <c r="A828" s="3">
        <v>45657</v>
      </c>
      <c r="B828" s="422" t="s">
        <v>76</v>
      </c>
      <c r="C828" s="422" t="s">
        <v>57</v>
      </c>
      <c r="D828" t="s">
        <v>13</v>
      </c>
      <c r="F828" s="2">
        <v>127.5</v>
      </c>
      <c r="G828" s="2">
        <f t="shared" si="14"/>
        <v>600</v>
      </c>
    </row>
    <row r="829" spans="1:11">
      <c r="A829" s="3">
        <v>45706</v>
      </c>
      <c r="B829" s="422">
        <v>30481</v>
      </c>
      <c r="C829" s="422" t="s">
        <v>57</v>
      </c>
      <c r="D829" t="s">
        <v>263</v>
      </c>
      <c r="F829" s="2">
        <v>600</v>
      </c>
      <c r="G829" s="2">
        <f t="shared" si="14"/>
        <v>0</v>
      </c>
    </row>
    <row r="830" spans="1:11">
      <c r="A830" s="81">
        <v>45565</v>
      </c>
      <c r="B830" s="421" t="s">
        <v>10</v>
      </c>
      <c r="C830" s="421" t="s">
        <v>41</v>
      </c>
      <c r="D830" t="s">
        <v>12</v>
      </c>
      <c r="E830" s="207">
        <v>152.9</v>
      </c>
      <c r="F830" s="207"/>
      <c r="G830" s="2">
        <f t="shared" si="14"/>
        <v>152.9</v>
      </c>
    </row>
    <row r="831" spans="1:11">
      <c r="A831" s="70"/>
      <c r="B831" s="422"/>
      <c r="C831" s="422"/>
      <c r="D831" t="s">
        <v>13</v>
      </c>
      <c r="E831" s="207">
        <v>176.2</v>
      </c>
      <c r="F831" s="207"/>
      <c r="G831" s="2">
        <f>+G830+E831-F831</f>
        <v>329.1</v>
      </c>
    </row>
    <row r="832" spans="1:11">
      <c r="A832" s="70"/>
      <c r="B832" s="422"/>
      <c r="C832" s="422"/>
      <c r="D832" t="s">
        <v>14</v>
      </c>
      <c r="E832" s="207">
        <v>60</v>
      </c>
      <c r="F832" s="207"/>
      <c r="G832" s="2">
        <f t="shared" si="14"/>
        <v>389.1</v>
      </c>
      <c r="K832" s="28"/>
    </row>
    <row r="833" spans="1:10">
      <c r="A833" s="70"/>
      <c r="B833" s="422"/>
      <c r="C833" s="422"/>
      <c r="D833" t="s">
        <v>15</v>
      </c>
      <c r="E833" s="207">
        <v>5</v>
      </c>
      <c r="F833" s="207"/>
      <c r="G833" s="2">
        <f>+G832+E833-F833</f>
        <v>394.1</v>
      </c>
    </row>
    <row r="834" spans="1:10">
      <c r="A834" s="70">
        <v>45565</v>
      </c>
      <c r="B834" s="422" t="s">
        <v>91</v>
      </c>
      <c r="C834" s="422" t="s">
        <v>41</v>
      </c>
      <c r="D834" t="s">
        <v>14</v>
      </c>
      <c r="E834" s="207"/>
      <c r="F834" s="207">
        <v>60</v>
      </c>
      <c r="G834" s="2">
        <f>+G833+E834-F834</f>
        <v>334.1</v>
      </c>
      <c r="J834">
        <v>3</v>
      </c>
    </row>
    <row r="835" spans="1:10">
      <c r="A835" s="70">
        <v>45565</v>
      </c>
      <c r="B835" s="422" t="s">
        <v>91</v>
      </c>
      <c r="C835" s="422" t="s">
        <v>41</v>
      </c>
      <c r="D835" t="s">
        <v>15</v>
      </c>
      <c r="E835" s="207"/>
      <c r="F835" s="207">
        <v>5</v>
      </c>
      <c r="G835" s="2">
        <f>+G834+E835-F835</f>
        <v>329.1</v>
      </c>
    </row>
    <row r="836" spans="1:10">
      <c r="A836" s="3">
        <v>45657</v>
      </c>
      <c r="B836" s="422" t="s">
        <v>76</v>
      </c>
      <c r="C836" s="422" t="s">
        <v>41</v>
      </c>
      <c r="D836" t="s">
        <v>12</v>
      </c>
      <c r="E836" s="207"/>
      <c r="F836" s="207">
        <v>42.5</v>
      </c>
      <c r="G836" s="2">
        <f>+G835+E836-F836</f>
        <v>286.60000000000002</v>
      </c>
    </row>
    <row r="837" spans="1:10">
      <c r="A837" s="3">
        <v>45688</v>
      </c>
      <c r="B837" s="422" t="s">
        <v>77</v>
      </c>
      <c r="C837" s="422" t="s">
        <v>41</v>
      </c>
      <c r="D837" t="s">
        <v>12</v>
      </c>
      <c r="E837" s="207"/>
      <c r="F837" s="207">
        <v>80</v>
      </c>
      <c r="G837" s="2">
        <f>+G836+E837-F837</f>
        <v>206.60000000000002</v>
      </c>
    </row>
    <row r="838" spans="1:10">
      <c r="A838" s="3">
        <v>45716</v>
      </c>
      <c r="B838" s="422">
        <v>30570</v>
      </c>
      <c r="C838" s="422" t="s">
        <v>41</v>
      </c>
      <c r="D838" t="s">
        <v>12</v>
      </c>
      <c r="E838" s="207"/>
      <c r="F838" s="207">
        <v>30.4</v>
      </c>
      <c r="G838" s="2">
        <f>+G837+E838-F838</f>
        <v>176.20000000000002</v>
      </c>
    </row>
    <row r="839" spans="1:10">
      <c r="A839" s="3">
        <v>45716</v>
      </c>
      <c r="B839" s="422">
        <v>30570</v>
      </c>
      <c r="C839" s="422" t="s">
        <v>41</v>
      </c>
      <c r="D839" t="s">
        <v>13</v>
      </c>
      <c r="E839" s="207"/>
      <c r="F839" s="207">
        <v>176.2</v>
      </c>
      <c r="G839" s="2">
        <f>+G838+E839-F839</f>
        <v>0</v>
      </c>
    </row>
    <row r="840" spans="1:10">
      <c r="A840" s="81">
        <v>45596</v>
      </c>
      <c r="B840" s="421" t="s">
        <v>10</v>
      </c>
      <c r="C840" s="421" t="s">
        <v>25</v>
      </c>
      <c r="D840" t="s">
        <v>12</v>
      </c>
      <c r="E840" s="207">
        <v>69.599999999999994</v>
      </c>
      <c r="F840" s="207"/>
      <c r="G840" s="2">
        <f>+G839+E840-F840</f>
        <v>69.599999999999994</v>
      </c>
    </row>
    <row r="841" spans="1:10">
      <c r="A841" s="70"/>
      <c r="B841" s="422"/>
      <c r="C841" s="422"/>
      <c r="D841" t="s">
        <v>13</v>
      </c>
      <c r="E841" s="207">
        <v>144.1</v>
      </c>
      <c r="F841" s="207"/>
      <c r="G841" s="2">
        <f>+G840+E841-F841</f>
        <v>213.7</v>
      </c>
    </row>
    <row r="842" spans="1:10">
      <c r="A842" s="70"/>
      <c r="B842" s="422"/>
      <c r="C842" s="422"/>
      <c r="D842" t="s">
        <v>14</v>
      </c>
      <c r="E842" s="207">
        <v>60</v>
      </c>
      <c r="F842" s="207"/>
      <c r="G842" s="2">
        <f>+G841+E842-F842</f>
        <v>273.7</v>
      </c>
    </row>
    <row r="843" spans="1:10">
      <c r="A843" s="70"/>
      <c r="B843" s="422"/>
      <c r="C843" s="422"/>
      <c r="D843" t="s">
        <v>15</v>
      </c>
      <c r="E843" s="207">
        <v>5</v>
      </c>
      <c r="F843" s="207"/>
      <c r="G843" s="2">
        <f>+G842+E843-F843</f>
        <v>278.7</v>
      </c>
    </row>
    <row r="844" spans="1:10">
      <c r="A844" s="70">
        <v>45596</v>
      </c>
      <c r="B844" s="422" t="s">
        <v>75</v>
      </c>
      <c r="C844" s="422" t="s">
        <v>25</v>
      </c>
      <c r="D844" t="s">
        <v>14</v>
      </c>
      <c r="E844" s="207"/>
      <c r="F844" s="207">
        <v>60</v>
      </c>
      <c r="G844" s="2">
        <f>+G843+E844-F844</f>
        <v>218.7</v>
      </c>
    </row>
    <row r="845" spans="1:10">
      <c r="A845" s="70">
        <v>45596</v>
      </c>
      <c r="B845" s="422" t="s">
        <v>75</v>
      </c>
      <c r="C845" s="422" t="s">
        <v>25</v>
      </c>
      <c r="D845" t="s">
        <v>15</v>
      </c>
      <c r="E845" s="207"/>
      <c r="F845" s="207">
        <v>5</v>
      </c>
      <c r="G845" s="2">
        <f>+G844+E845-F845</f>
        <v>213.7</v>
      </c>
    </row>
    <row r="846" spans="1:10">
      <c r="A846" s="3">
        <v>45716</v>
      </c>
      <c r="B846" s="422">
        <v>30570</v>
      </c>
      <c r="C846" s="422" t="s">
        <v>25</v>
      </c>
      <c r="D846" t="s">
        <v>12</v>
      </c>
      <c r="E846" s="207"/>
      <c r="F846" s="207">
        <v>69.599999999999994</v>
      </c>
      <c r="G846" s="2">
        <f>+G845+E846-F846</f>
        <v>144.1</v>
      </c>
    </row>
    <row r="847" spans="1:10">
      <c r="A847" s="3">
        <v>45716</v>
      </c>
      <c r="B847" s="422">
        <v>30570</v>
      </c>
      <c r="C847" s="422" t="s">
        <v>25</v>
      </c>
      <c r="D847" t="s">
        <v>13</v>
      </c>
      <c r="E847" s="207"/>
      <c r="F847" s="207">
        <v>144.1</v>
      </c>
      <c r="G847" s="2">
        <f>+G846+E847-F847</f>
        <v>0</v>
      </c>
    </row>
    <row r="848" spans="1:10">
      <c r="A848" s="81">
        <v>45626</v>
      </c>
      <c r="B848" s="421" t="s">
        <v>10</v>
      </c>
      <c r="C848" s="421" t="s">
        <v>58</v>
      </c>
      <c r="D848" t="s">
        <v>12</v>
      </c>
      <c r="E848" s="207">
        <v>77.900000000000006</v>
      </c>
      <c r="F848" s="207"/>
      <c r="G848" s="2">
        <f>+G847+E848-F848</f>
        <v>77.900000000000006</v>
      </c>
    </row>
    <row r="849" spans="1:11">
      <c r="A849" s="70"/>
      <c r="B849" s="422"/>
      <c r="C849" s="422"/>
      <c r="D849" t="s">
        <v>13</v>
      </c>
      <c r="E849" s="207">
        <v>178.8</v>
      </c>
      <c r="F849" s="207"/>
      <c r="G849" s="2">
        <f>+G848+E849-F849</f>
        <v>256.70000000000005</v>
      </c>
    </row>
    <row r="850" spans="1:11">
      <c r="A850" s="70"/>
      <c r="B850" s="422"/>
      <c r="C850" s="422"/>
      <c r="D850" t="s">
        <v>14</v>
      </c>
      <c r="E850" s="207">
        <v>60</v>
      </c>
      <c r="F850" s="207"/>
      <c r="G850" s="2">
        <f>+G849+E850-F850</f>
        <v>316.70000000000005</v>
      </c>
    </row>
    <row r="851" spans="1:11">
      <c r="A851" s="70"/>
      <c r="B851" s="422"/>
      <c r="C851" s="422"/>
      <c r="D851" t="s">
        <v>15</v>
      </c>
      <c r="E851" s="207">
        <v>5</v>
      </c>
      <c r="F851" s="207"/>
      <c r="G851" s="2">
        <f>+G850+E851-F851</f>
        <v>321.70000000000005</v>
      </c>
    </row>
    <row r="852" spans="1:11">
      <c r="A852" s="70">
        <v>45626</v>
      </c>
      <c r="B852" s="422" t="s">
        <v>93</v>
      </c>
      <c r="C852" s="422" t="s">
        <v>58</v>
      </c>
      <c r="D852" t="s">
        <v>14</v>
      </c>
      <c r="E852" s="207"/>
      <c r="F852" s="207">
        <v>60</v>
      </c>
      <c r="G852" s="2">
        <f>+G851+E852-F852</f>
        <v>261.70000000000005</v>
      </c>
    </row>
    <row r="853" spans="1:11">
      <c r="A853" s="70">
        <v>45626</v>
      </c>
      <c r="B853" s="422" t="s">
        <v>93</v>
      </c>
      <c r="C853" s="422" t="s">
        <v>58</v>
      </c>
      <c r="D853" t="s">
        <v>15</v>
      </c>
      <c r="E853" s="207"/>
      <c r="F853" s="207">
        <v>5</v>
      </c>
      <c r="G853" s="2">
        <f>+G852+E853-F853</f>
        <v>256.70000000000005</v>
      </c>
    </row>
    <row r="854" spans="1:11">
      <c r="A854" s="3">
        <v>45716</v>
      </c>
      <c r="B854" s="422">
        <v>30570</v>
      </c>
      <c r="C854" s="422" t="s">
        <v>58</v>
      </c>
      <c r="D854" t="s">
        <v>12</v>
      </c>
      <c r="E854" s="207"/>
      <c r="F854" s="207">
        <v>77.900000000000006</v>
      </c>
      <c r="G854" s="2">
        <f>+G853+E854-F854</f>
        <v>178.80000000000004</v>
      </c>
    </row>
    <row r="855" spans="1:11">
      <c r="A855" s="3">
        <v>45716</v>
      </c>
      <c r="B855" s="422">
        <v>30570</v>
      </c>
      <c r="C855" s="422" t="s">
        <v>58</v>
      </c>
      <c r="D855" t="s">
        <v>13</v>
      </c>
      <c r="E855" s="207"/>
      <c r="F855" s="207">
        <v>178.8</v>
      </c>
      <c r="G855" s="2">
        <f>+G854+E855-F855</f>
        <v>0</v>
      </c>
    </row>
    <row r="856" spans="1:11">
      <c r="A856" s="31">
        <v>45657</v>
      </c>
      <c r="B856" s="421" t="s">
        <v>10</v>
      </c>
      <c r="C856" s="421" t="s">
        <v>27</v>
      </c>
      <c r="D856" s="265" t="s">
        <v>12</v>
      </c>
      <c r="E856" s="266">
        <v>104.5</v>
      </c>
      <c r="F856" s="207"/>
      <c r="G856" s="2">
        <f>+G855+E856-F856</f>
        <v>104.5</v>
      </c>
    </row>
    <row r="857" spans="1:11">
      <c r="A857" s="3"/>
      <c r="B857" s="422"/>
      <c r="C857" s="422"/>
      <c r="D857" s="265" t="s">
        <v>13</v>
      </c>
      <c r="E857" s="266">
        <v>136.6</v>
      </c>
      <c r="F857" s="207"/>
      <c r="G857" s="2">
        <f>+G856+E857-F857</f>
        <v>241.1</v>
      </c>
    </row>
    <row r="858" spans="1:11">
      <c r="A858" s="3"/>
      <c r="B858" s="422"/>
      <c r="C858" s="422"/>
      <c r="D858" t="s">
        <v>14</v>
      </c>
      <c r="E858" s="207">
        <v>60</v>
      </c>
      <c r="F858" s="207"/>
      <c r="G858" s="2">
        <f>+G857+E858-F858</f>
        <v>301.10000000000002</v>
      </c>
    </row>
    <row r="859" spans="1:11">
      <c r="A859" s="3"/>
      <c r="B859" s="422"/>
      <c r="C859" s="422"/>
      <c r="D859" t="s">
        <v>15</v>
      </c>
      <c r="E859" s="207">
        <v>5</v>
      </c>
      <c r="F859" s="207"/>
      <c r="G859" s="2">
        <f>+G858+E859-F859</f>
        <v>306.10000000000002</v>
      </c>
      <c r="I859" s="440" t="s">
        <v>287</v>
      </c>
      <c r="J859" s="440"/>
      <c r="K859" s="440"/>
    </row>
    <row r="860" spans="1:11">
      <c r="A860" s="3">
        <v>45657</v>
      </c>
      <c r="B860" s="422" t="s">
        <v>76</v>
      </c>
      <c r="C860" s="422" t="s">
        <v>27</v>
      </c>
      <c r="D860" t="s">
        <v>14</v>
      </c>
      <c r="E860" s="207"/>
      <c r="F860" s="207">
        <v>60</v>
      </c>
      <c r="G860" s="2">
        <f>+G859+E860-F860</f>
        <v>246.10000000000002</v>
      </c>
      <c r="H860">
        <v>2024</v>
      </c>
      <c r="I860" s="421"/>
      <c r="K860" s="5"/>
    </row>
    <row r="861" spans="1:11">
      <c r="A861" s="3">
        <v>45657</v>
      </c>
      <c r="B861" s="422" t="s">
        <v>76</v>
      </c>
      <c r="C861" s="422" t="s">
        <v>27</v>
      </c>
      <c r="D861" t="s">
        <v>15</v>
      </c>
      <c r="E861" s="207"/>
      <c r="F861" s="207">
        <v>5</v>
      </c>
      <c r="G861" s="2">
        <f>+G860+E861-F861</f>
        <v>241.10000000000002</v>
      </c>
      <c r="I861" s="421"/>
      <c r="K861" s="207"/>
    </row>
    <row r="862" spans="1:11">
      <c r="A862" s="3">
        <v>45716</v>
      </c>
      <c r="B862" s="422">
        <v>30570</v>
      </c>
      <c r="C862" s="422" t="s">
        <v>27</v>
      </c>
      <c r="D862" t="s">
        <v>12</v>
      </c>
      <c r="E862" s="207"/>
      <c r="F862" s="207">
        <v>104.5</v>
      </c>
      <c r="G862" s="2">
        <f>+G861+E862-F862</f>
        <v>136.60000000000002</v>
      </c>
      <c r="I862" s="421"/>
      <c r="K862" s="207"/>
    </row>
    <row r="863" spans="1:11">
      <c r="A863" s="3">
        <v>45716</v>
      </c>
      <c r="B863" s="422">
        <v>30570</v>
      </c>
      <c r="C863" s="422" t="s">
        <v>27</v>
      </c>
      <c r="D863" t="s">
        <v>13</v>
      </c>
      <c r="E863" s="207"/>
      <c r="F863" s="207">
        <v>136.6</v>
      </c>
      <c r="G863" s="2">
        <f>+G862+E863-F863</f>
        <v>0</v>
      </c>
      <c r="I863" s="421"/>
      <c r="K863" s="207"/>
    </row>
    <row r="864" spans="1:11">
      <c r="A864" s="81">
        <v>45688</v>
      </c>
      <c r="B864" s="421" t="s">
        <v>10</v>
      </c>
      <c r="C864" s="421" t="s">
        <v>11</v>
      </c>
      <c r="D864" s="265" t="s">
        <v>12</v>
      </c>
      <c r="E864" s="266">
        <v>79.7</v>
      </c>
      <c r="F864" s="207"/>
      <c r="G864" s="2">
        <f t="shared" ref="G864:G929" si="15">+G863+E864-F864</f>
        <v>79.7</v>
      </c>
      <c r="I864" s="422"/>
      <c r="K864" s="207"/>
    </row>
    <row r="865" spans="1:12">
      <c r="A865" s="70"/>
      <c r="B865" s="422"/>
      <c r="C865" s="422"/>
      <c r="D865" s="265" t="s">
        <v>13</v>
      </c>
      <c r="E865" s="266">
        <v>84.3</v>
      </c>
      <c r="F865" s="207"/>
      <c r="G865" s="2">
        <f t="shared" si="15"/>
        <v>164</v>
      </c>
      <c r="I865" s="421"/>
      <c r="K865" s="207"/>
    </row>
    <row r="866" spans="1:12">
      <c r="A866" s="70"/>
      <c r="B866" s="422"/>
      <c r="C866" s="422"/>
      <c r="D866" t="s">
        <v>14</v>
      </c>
      <c r="E866" s="207">
        <v>60</v>
      </c>
      <c r="F866" s="207"/>
      <c r="G866" s="2">
        <f t="shared" si="15"/>
        <v>224</v>
      </c>
      <c r="I866" s="422"/>
      <c r="K866" s="207"/>
    </row>
    <row r="867" spans="1:12">
      <c r="A867" s="70"/>
      <c r="B867" s="422"/>
      <c r="C867" s="422"/>
      <c r="D867" t="s">
        <v>15</v>
      </c>
      <c r="E867" s="207">
        <v>5</v>
      </c>
      <c r="F867" s="207"/>
      <c r="G867" s="2">
        <f t="shared" si="15"/>
        <v>229</v>
      </c>
      <c r="I867" s="421"/>
      <c r="K867" s="207"/>
    </row>
    <row r="868" spans="1:12">
      <c r="A868" s="70">
        <v>45688</v>
      </c>
      <c r="B868" s="422" t="s">
        <v>77</v>
      </c>
      <c r="C868" s="422" t="s">
        <v>11</v>
      </c>
      <c r="D868" t="s">
        <v>14</v>
      </c>
      <c r="E868" s="207"/>
      <c r="F868" s="207">
        <v>60</v>
      </c>
      <c r="G868" s="2">
        <f t="shared" si="15"/>
        <v>169</v>
      </c>
      <c r="H868" s="28"/>
      <c r="I868" s="422"/>
      <c r="K868" s="207"/>
    </row>
    <row r="869" spans="1:12">
      <c r="A869" s="70">
        <v>45688</v>
      </c>
      <c r="B869" s="422" t="s">
        <v>77</v>
      </c>
      <c r="C869" s="422" t="s">
        <v>11</v>
      </c>
      <c r="D869" t="s">
        <v>15</v>
      </c>
      <c r="E869" s="207"/>
      <c r="F869" s="207">
        <v>5</v>
      </c>
      <c r="G869" s="2">
        <f t="shared" si="15"/>
        <v>164</v>
      </c>
      <c r="I869" s="421"/>
      <c r="K869" s="207"/>
    </row>
    <row r="870" spans="1:12">
      <c r="A870" s="70">
        <v>45747</v>
      </c>
      <c r="B870" s="422" t="s">
        <v>81</v>
      </c>
      <c r="C870" s="422" t="s">
        <v>11</v>
      </c>
      <c r="D870" s="265" t="s">
        <v>12</v>
      </c>
      <c r="E870" s="207"/>
      <c r="F870" s="207">
        <v>10</v>
      </c>
      <c r="G870" s="2">
        <f t="shared" si="15"/>
        <v>154</v>
      </c>
      <c r="I870" s="421"/>
      <c r="K870" s="207"/>
    </row>
    <row r="871" spans="1:12">
      <c r="A871" s="70">
        <v>45741</v>
      </c>
      <c r="B871" s="422">
        <v>30796</v>
      </c>
      <c r="C871" s="422" t="s">
        <v>11</v>
      </c>
      <c r="D871" s="265" t="s">
        <v>12</v>
      </c>
      <c r="E871" s="207"/>
      <c r="F871" s="207">
        <v>69.7</v>
      </c>
      <c r="G871" s="2">
        <f t="shared" si="15"/>
        <v>84.3</v>
      </c>
      <c r="I871" s="421"/>
      <c r="K871" s="207"/>
    </row>
    <row r="872" spans="1:12">
      <c r="A872" s="70">
        <v>45741</v>
      </c>
      <c r="B872" s="422">
        <v>30796</v>
      </c>
      <c r="C872" s="422" t="s">
        <v>11</v>
      </c>
      <c r="D872" s="265" t="s">
        <v>13</v>
      </c>
      <c r="E872" s="207"/>
      <c r="F872" s="207">
        <v>84.3</v>
      </c>
      <c r="G872" s="2">
        <f t="shared" si="15"/>
        <v>0</v>
      </c>
      <c r="I872" s="421"/>
      <c r="K872" s="207"/>
    </row>
    <row r="873" spans="1:12">
      <c r="A873" s="31">
        <v>45716</v>
      </c>
      <c r="B873" s="421" t="s">
        <v>10</v>
      </c>
      <c r="C873" s="421" t="s">
        <v>17</v>
      </c>
      <c r="D873" t="s">
        <v>12</v>
      </c>
      <c r="E873" s="207">
        <v>63.4</v>
      </c>
      <c r="F873" s="207"/>
      <c r="G873" s="2">
        <f t="shared" si="15"/>
        <v>63.4</v>
      </c>
      <c r="I873" s="422"/>
      <c r="K873" s="207"/>
    </row>
    <row r="874" spans="1:12">
      <c r="A874" s="3"/>
      <c r="B874" s="422"/>
      <c r="C874" s="422"/>
      <c r="D874" t="s">
        <v>13</v>
      </c>
      <c r="E874" s="207">
        <v>92</v>
      </c>
      <c r="F874" s="207"/>
      <c r="G874" s="2">
        <f t="shared" si="15"/>
        <v>155.4</v>
      </c>
      <c r="I874" s="421"/>
      <c r="L874" s="207"/>
    </row>
    <row r="875" spans="1:12">
      <c r="A875" s="3"/>
      <c r="B875" s="422"/>
      <c r="C875" s="422"/>
      <c r="D875" t="s">
        <v>14</v>
      </c>
      <c r="E875" s="207">
        <v>56</v>
      </c>
      <c r="F875" s="207"/>
      <c r="G875" s="2">
        <f t="shared" si="15"/>
        <v>211.4</v>
      </c>
      <c r="I875" s="422"/>
      <c r="L875" s="207"/>
    </row>
    <row r="876" spans="1:12">
      <c r="A876" s="3"/>
      <c r="B876" s="422"/>
      <c r="C876" s="422"/>
      <c r="D876" t="s">
        <v>15</v>
      </c>
      <c r="E876" s="207">
        <v>5</v>
      </c>
      <c r="F876" s="207"/>
      <c r="G876" s="2">
        <f t="shared" si="15"/>
        <v>216.4</v>
      </c>
      <c r="K876" s="28"/>
    </row>
    <row r="877" spans="1:12">
      <c r="A877" s="3">
        <v>45716</v>
      </c>
      <c r="B877" s="422" t="s">
        <v>78</v>
      </c>
      <c r="C877" s="422" t="s">
        <v>17</v>
      </c>
      <c r="D877" t="s">
        <v>14</v>
      </c>
      <c r="E877" s="207"/>
      <c r="F877" s="207">
        <v>56</v>
      </c>
      <c r="G877" s="2">
        <f t="shared" si="15"/>
        <v>160.4</v>
      </c>
      <c r="K877" s="28"/>
    </row>
    <row r="878" spans="1:12">
      <c r="A878" s="3">
        <v>45716</v>
      </c>
      <c r="B878" s="422" t="s">
        <v>78</v>
      </c>
      <c r="C878" s="422" t="s">
        <v>17</v>
      </c>
      <c r="D878" t="s">
        <v>15</v>
      </c>
      <c r="E878" s="207"/>
      <c r="F878" s="207">
        <v>5</v>
      </c>
      <c r="G878" s="2">
        <f t="shared" si="15"/>
        <v>155.4</v>
      </c>
    </row>
    <row r="879" spans="1:12">
      <c r="A879" s="70">
        <v>45741</v>
      </c>
      <c r="B879" s="422">
        <v>30796</v>
      </c>
      <c r="C879" s="422" t="s">
        <v>17</v>
      </c>
      <c r="D879" t="s">
        <v>12</v>
      </c>
      <c r="F879" s="2">
        <v>63.4</v>
      </c>
      <c r="G879" s="2">
        <f t="shared" si="15"/>
        <v>92</v>
      </c>
      <c r="I879" s="440" t="s">
        <v>287</v>
      </c>
      <c r="J879" s="440"/>
      <c r="K879" s="440"/>
    </row>
    <row r="880" spans="1:12">
      <c r="A880" s="70">
        <v>45741</v>
      </c>
      <c r="B880" s="422">
        <v>30796</v>
      </c>
      <c r="C880" s="422" t="s">
        <v>17</v>
      </c>
      <c r="D880" t="s">
        <v>13</v>
      </c>
      <c r="F880" s="2">
        <v>92</v>
      </c>
      <c r="G880" s="2">
        <f t="shared" si="15"/>
        <v>0</v>
      </c>
      <c r="H880">
        <v>2025</v>
      </c>
      <c r="I880" s="421" t="s">
        <v>18</v>
      </c>
      <c r="J880" t="s">
        <v>12</v>
      </c>
      <c r="K880" s="207">
        <v>93.6</v>
      </c>
    </row>
    <row r="881" spans="1:11">
      <c r="A881" s="31">
        <v>45747</v>
      </c>
      <c r="B881" s="421" t="s">
        <v>10</v>
      </c>
      <c r="C881" s="421" t="s">
        <v>18</v>
      </c>
      <c r="D881" t="s">
        <v>12</v>
      </c>
      <c r="E881" s="207">
        <v>93.6</v>
      </c>
      <c r="F881" s="207"/>
      <c r="G881" s="2">
        <f t="shared" si="15"/>
        <v>93.6</v>
      </c>
      <c r="I881" s="422"/>
      <c r="J881" t="s">
        <v>13</v>
      </c>
      <c r="K881" s="207">
        <v>85.3</v>
      </c>
    </row>
    <row r="882" spans="1:11">
      <c r="A882" s="3"/>
      <c r="B882" s="422"/>
      <c r="C882" s="422"/>
      <c r="D882" t="s">
        <v>13</v>
      </c>
      <c r="E882" s="207">
        <v>85.3</v>
      </c>
      <c r="F882" s="207"/>
      <c r="G882" s="2">
        <f t="shared" si="15"/>
        <v>178.89999999999998</v>
      </c>
      <c r="I882" s="421" t="s">
        <v>19</v>
      </c>
      <c r="J882" t="s">
        <v>12</v>
      </c>
      <c r="K882" s="207">
        <v>111.6</v>
      </c>
    </row>
    <row r="883" spans="1:11">
      <c r="A883" s="3"/>
      <c r="B883" s="422"/>
      <c r="C883" s="422"/>
      <c r="D883" t="s">
        <v>14</v>
      </c>
      <c r="E883" s="207">
        <v>60</v>
      </c>
      <c r="F883" s="207"/>
      <c r="G883" s="2">
        <f t="shared" si="15"/>
        <v>238.89999999999998</v>
      </c>
      <c r="I883" s="422"/>
      <c r="J883" t="s">
        <v>13</v>
      </c>
      <c r="K883" s="207">
        <v>110.6</v>
      </c>
    </row>
    <row r="884" spans="1:11">
      <c r="A884" s="3"/>
      <c r="B884" s="422"/>
      <c r="C884" s="422"/>
      <c r="D884" t="s">
        <v>15</v>
      </c>
      <c r="E884" s="207">
        <v>5</v>
      </c>
      <c r="F884" s="207"/>
      <c r="G884" s="2">
        <f t="shared" si="15"/>
        <v>243.89999999999998</v>
      </c>
      <c r="K884" s="28">
        <f>SUM(K880:K883)</f>
        <v>401.1</v>
      </c>
    </row>
    <row r="885" spans="1:11">
      <c r="A885" s="3">
        <v>45747</v>
      </c>
      <c r="B885" s="422" t="s">
        <v>81</v>
      </c>
      <c r="C885" s="422" t="s">
        <v>18</v>
      </c>
      <c r="D885" t="s">
        <v>14</v>
      </c>
      <c r="E885" s="207"/>
      <c r="F885" s="207">
        <v>60</v>
      </c>
      <c r="G885" s="2">
        <f t="shared" si="15"/>
        <v>183.89999999999998</v>
      </c>
    </row>
    <row r="886" spans="1:11">
      <c r="A886" s="3">
        <v>45747</v>
      </c>
      <c r="B886" s="422" t="s">
        <v>81</v>
      </c>
      <c r="C886" s="422" t="s">
        <v>18</v>
      </c>
      <c r="D886" t="s">
        <v>15</v>
      </c>
      <c r="E886" s="207"/>
      <c r="F886" s="207">
        <v>5</v>
      </c>
      <c r="G886" s="2">
        <f t="shared" si="15"/>
        <v>178.89999999999998</v>
      </c>
    </row>
    <row r="887" spans="1:11">
      <c r="A887" s="3">
        <v>45820</v>
      </c>
      <c r="B887" s="422">
        <v>31130</v>
      </c>
      <c r="C887" s="422" t="s">
        <v>18</v>
      </c>
      <c r="D887" t="s">
        <v>12</v>
      </c>
      <c r="E887" s="207"/>
      <c r="F887" s="207">
        <v>93.6</v>
      </c>
      <c r="G887" s="2">
        <f t="shared" si="15"/>
        <v>85.299999999999983</v>
      </c>
    </row>
    <row r="888" spans="1:11">
      <c r="A888" s="3">
        <v>45820</v>
      </c>
      <c r="B888" s="422">
        <v>31130</v>
      </c>
      <c r="C888" s="422" t="s">
        <v>18</v>
      </c>
      <c r="D888" t="s">
        <v>13</v>
      </c>
      <c r="E888" s="207"/>
      <c r="F888" s="207">
        <v>85.3</v>
      </c>
      <c r="G888" s="2">
        <f t="shared" si="15"/>
        <v>0</v>
      </c>
    </row>
    <row r="889" spans="1:11">
      <c r="A889" s="81">
        <v>45777</v>
      </c>
      <c r="B889" s="421" t="s">
        <v>10</v>
      </c>
      <c r="C889" s="421" t="s">
        <v>19</v>
      </c>
      <c r="D889" t="s">
        <v>12</v>
      </c>
      <c r="E889" s="207">
        <v>111.6</v>
      </c>
      <c r="F889" s="207"/>
      <c r="G889" s="2">
        <f t="shared" si="15"/>
        <v>111.6</v>
      </c>
    </row>
    <row r="890" spans="1:11">
      <c r="A890" s="70"/>
      <c r="B890" s="422"/>
      <c r="C890" s="422"/>
      <c r="D890" t="s">
        <v>13</v>
      </c>
      <c r="E890" s="207">
        <v>110.6</v>
      </c>
      <c r="F890" s="207"/>
      <c r="G890" s="2">
        <f t="shared" si="15"/>
        <v>222.2</v>
      </c>
    </row>
    <row r="891" spans="1:11">
      <c r="A891" s="70"/>
      <c r="B891" s="422"/>
      <c r="C891" s="422"/>
      <c r="D891" t="s">
        <v>14</v>
      </c>
      <c r="E891" s="207">
        <v>60</v>
      </c>
      <c r="F891" s="207"/>
      <c r="G891" s="2">
        <f t="shared" si="15"/>
        <v>282.2</v>
      </c>
    </row>
    <row r="892" spans="1:11">
      <c r="A892" s="70"/>
      <c r="B892" s="422"/>
      <c r="C892" s="422"/>
      <c r="D892" t="s">
        <v>15</v>
      </c>
      <c r="E892" s="207">
        <v>5</v>
      </c>
      <c r="F892" s="207"/>
      <c r="G892" s="2">
        <f t="shared" si="15"/>
        <v>287.2</v>
      </c>
    </row>
    <row r="893" spans="1:11">
      <c r="A893" s="70">
        <v>45777</v>
      </c>
      <c r="B893" s="422" t="s">
        <v>83</v>
      </c>
      <c r="C893" s="422" t="s">
        <v>19</v>
      </c>
      <c r="D893" t="s">
        <v>14</v>
      </c>
      <c r="E893" s="207"/>
      <c r="F893" s="207">
        <v>60</v>
      </c>
      <c r="G893" s="2">
        <f t="shared" si="15"/>
        <v>227.2</v>
      </c>
    </row>
    <row r="894" spans="1:11">
      <c r="A894" s="70">
        <v>45777</v>
      </c>
      <c r="B894" s="422" t="s">
        <v>83</v>
      </c>
      <c r="C894" s="422" t="s">
        <v>19</v>
      </c>
      <c r="D894" t="s">
        <v>15</v>
      </c>
      <c r="E894" s="207"/>
      <c r="F894" s="207">
        <v>5</v>
      </c>
      <c r="G894" s="2">
        <f t="shared" si="15"/>
        <v>222.2</v>
      </c>
    </row>
    <row r="895" spans="1:11">
      <c r="A895" s="3">
        <v>45820</v>
      </c>
      <c r="B895" s="422">
        <v>31130</v>
      </c>
      <c r="C895" s="422" t="s">
        <v>19</v>
      </c>
      <c r="D895" t="s">
        <v>12</v>
      </c>
      <c r="E895" s="207"/>
      <c r="F895" s="207">
        <v>111.6</v>
      </c>
      <c r="G895" s="2">
        <f t="shared" si="15"/>
        <v>110.6</v>
      </c>
    </row>
    <row r="896" spans="1:11">
      <c r="A896" s="3">
        <v>45820</v>
      </c>
      <c r="B896" s="422">
        <v>31130</v>
      </c>
      <c r="C896" s="422" t="s">
        <v>19</v>
      </c>
      <c r="D896" t="s">
        <v>13</v>
      </c>
      <c r="E896" s="207"/>
      <c r="F896" s="207">
        <v>110.6</v>
      </c>
      <c r="G896" s="2">
        <f t="shared" si="15"/>
        <v>0</v>
      </c>
    </row>
    <row r="897" spans="1:12">
      <c r="A897" s="31">
        <v>45808</v>
      </c>
      <c r="B897" s="421" t="s">
        <v>10</v>
      </c>
      <c r="C897" s="421" t="s">
        <v>20</v>
      </c>
      <c r="D897" t="s">
        <v>12</v>
      </c>
      <c r="E897" s="207">
        <v>105.7</v>
      </c>
      <c r="F897" s="207"/>
      <c r="G897" s="2">
        <f t="shared" si="15"/>
        <v>105.7</v>
      </c>
    </row>
    <row r="898" spans="1:12">
      <c r="A898" s="3"/>
      <c r="B898" s="422"/>
      <c r="C898" s="422"/>
      <c r="D898" t="s">
        <v>13</v>
      </c>
      <c r="E898" s="207">
        <v>139</v>
      </c>
      <c r="F898" s="207"/>
      <c r="G898" s="2">
        <f t="shared" si="15"/>
        <v>244.7</v>
      </c>
    </row>
    <row r="899" spans="1:12">
      <c r="A899" s="3"/>
      <c r="B899" s="422"/>
      <c r="C899" s="422"/>
      <c r="D899" t="s">
        <v>14</v>
      </c>
      <c r="E899" s="207">
        <v>60</v>
      </c>
      <c r="F899" s="207"/>
      <c r="G899" s="2">
        <f t="shared" si="15"/>
        <v>304.7</v>
      </c>
      <c r="J899" s="207"/>
    </row>
    <row r="900" spans="1:12">
      <c r="A900" s="3"/>
      <c r="B900" s="422"/>
      <c r="C900" s="422"/>
      <c r="D900" t="s">
        <v>15</v>
      </c>
      <c r="E900" s="207">
        <v>5</v>
      </c>
      <c r="F900" s="207"/>
      <c r="G900" s="2">
        <f t="shared" si="15"/>
        <v>309.7</v>
      </c>
      <c r="J900" s="207"/>
    </row>
    <row r="901" spans="1:12">
      <c r="A901" s="3">
        <v>45808</v>
      </c>
      <c r="B901" s="422" t="s">
        <v>84</v>
      </c>
      <c r="C901" s="422" t="s">
        <v>20</v>
      </c>
      <c r="D901" t="s">
        <v>14</v>
      </c>
      <c r="E901" s="207"/>
      <c r="F901" s="207">
        <v>60</v>
      </c>
      <c r="G901" s="2">
        <f t="shared" si="15"/>
        <v>249.7</v>
      </c>
    </row>
    <row r="902" spans="1:12">
      <c r="A902" s="3">
        <v>45808</v>
      </c>
      <c r="B902" s="422" t="s">
        <v>84</v>
      </c>
      <c r="C902" s="422" t="s">
        <v>20</v>
      </c>
      <c r="D902" t="s">
        <v>15</v>
      </c>
      <c r="E902" s="207"/>
      <c r="F902" s="207">
        <v>5</v>
      </c>
      <c r="G902" s="2">
        <f t="shared" si="15"/>
        <v>244.7</v>
      </c>
    </row>
    <row r="903" spans="1:12">
      <c r="A903" s="70">
        <v>45838</v>
      </c>
      <c r="B903" s="422" t="s">
        <v>86</v>
      </c>
      <c r="C903" s="422" t="s">
        <v>20</v>
      </c>
      <c r="D903" t="s">
        <v>12</v>
      </c>
      <c r="F903" s="2">
        <v>105.7</v>
      </c>
      <c r="G903" s="2">
        <f t="shared" si="15"/>
        <v>139</v>
      </c>
    </row>
    <row r="904" spans="1:12">
      <c r="A904" s="70">
        <v>45838</v>
      </c>
      <c r="B904" s="422" t="s">
        <v>86</v>
      </c>
      <c r="C904" s="422" t="s">
        <v>20</v>
      </c>
      <c r="D904" t="s">
        <v>13</v>
      </c>
      <c r="F904" s="2">
        <v>6.3</v>
      </c>
      <c r="G904" s="2">
        <f t="shared" si="15"/>
        <v>132.69999999999999</v>
      </c>
      <c r="H904">
        <v>2025</v>
      </c>
      <c r="I904" s="421" t="s">
        <v>20</v>
      </c>
      <c r="J904" t="s">
        <v>13</v>
      </c>
      <c r="K904" s="207">
        <v>76.7</v>
      </c>
    </row>
    <row r="905" spans="1:12">
      <c r="A905" s="70">
        <v>45869</v>
      </c>
      <c r="B905" s="422" t="s">
        <v>87</v>
      </c>
      <c r="C905" s="422" t="s">
        <v>20</v>
      </c>
      <c r="D905" t="s">
        <v>13</v>
      </c>
      <c r="F905" s="2">
        <v>56</v>
      </c>
      <c r="G905" s="2">
        <f t="shared" si="15"/>
        <v>76.699999999999989</v>
      </c>
      <c r="I905" s="421" t="s">
        <v>21</v>
      </c>
      <c r="J905" t="s">
        <v>12</v>
      </c>
      <c r="K905" s="207">
        <v>96.4</v>
      </c>
    </row>
    <row r="906" spans="1:12">
      <c r="A906" s="70">
        <v>45855</v>
      </c>
      <c r="B906" s="422">
        <v>31486</v>
      </c>
      <c r="C906" s="422" t="s">
        <v>20</v>
      </c>
      <c r="D906" t="s">
        <v>13</v>
      </c>
      <c r="F906" s="2">
        <v>76.7</v>
      </c>
      <c r="G906" s="2">
        <f t="shared" si="15"/>
        <v>0</v>
      </c>
      <c r="I906" s="421"/>
      <c r="K906" s="207"/>
    </row>
    <row r="907" spans="1:12">
      <c r="A907" s="81">
        <v>45838</v>
      </c>
      <c r="B907" s="421" t="s">
        <v>10</v>
      </c>
      <c r="C907" s="421" t="s">
        <v>21</v>
      </c>
      <c r="D907" t="s">
        <v>12</v>
      </c>
      <c r="E907" s="207">
        <v>96.4</v>
      </c>
      <c r="F907" s="207"/>
      <c r="G907" s="2">
        <f t="shared" si="15"/>
        <v>96.4</v>
      </c>
      <c r="I907" s="422"/>
      <c r="J907" t="s">
        <v>13</v>
      </c>
      <c r="K907" s="207">
        <v>95.5</v>
      </c>
      <c r="L907" s="28">
        <f>K905+K907</f>
        <v>191.9</v>
      </c>
    </row>
    <row r="908" spans="1:12">
      <c r="A908" s="70"/>
      <c r="B908" s="422"/>
      <c r="C908" s="422"/>
      <c r="D908" t="s">
        <v>13</v>
      </c>
      <c r="E908" s="207">
        <v>95.5</v>
      </c>
      <c r="F908" s="207"/>
      <c r="G908" s="2">
        <f t="shared" si="15"/>
        <v>191.9</v>
      </c>
      <c r="I908" s="422"/>
      <c r="K908" s="207">
        <f>SUM(K904:K907)</f>
        <v>268.60000000000002</v>
      </c>
      <c r="L908">
        <v>76.7</v>
      </c>
    </row>
    <row r="909" spans="1:12">
      <c r="A909" s="70"/>
      <c r="B909" s="422"/>
      <c r="C909" s="422"/>
      <c r="D909" t="s">
        <v>14</v>
      </c>
      <c r="E909" s="207">
        <v>60</v>
      </c>
      <c r="F909" s="207"/>
      <c r="G909" s="2">
        <f t="shared" si="15"/>
        <v>251.9</v>
      </c>
      <c r="K909" s="28"/>
      <c r="L909" s="28">
        <f>L907+L908</f>
        <v>268.60000000000002</v>
      </c>
    </row>
    <row r="910" spans="1:12">
      <c r="A910" s="70"/>
      <c r="B910" s="422"/>
      <c r="C910" s="422"/>
      <c r="D910" t="s">
        <v>15</v>
      </c>
      <c r="E910" s="207">
        <v>5</v>
      </c>
      <c r="F910" s="207"/>
      <c r="G910" s="2">
        <f t="shared" si="15"/>
        <v>256.89999999999998</v>
      </c>
    </row>
    <row r="911" spans="1:12">
      <c r="A911" s="70">
        <v>45838</v>
      </c>
      <c r="B911" s="422" t="s">
        <v>86</v>
      </c>
      <c r="C911" s="422" t="s">
        <v>21</v>
      </c>
      <c r="D911" t="s">
        <v>14</v>
      </c>
      <c r="E911" s="207"/>
      <c r="F911" s="207">
        <v>60</v>
      </c>
      <c r="G911" s="2">
        <f t="shared" si="15"/>
        <v>196.89999999999998</v>
      </c>
    </row>
    <row r="912" spans="1:12">
      <c r="A912" s="70">
        <v>45838</v>
      </c>
      <c r="B912" s="422" t="s">
        <v>86</v>
      </c>
      <c r="C912" s="422" t="s">
        <v>21</v>
      </c>
      <c r="D912" t="s">
        <v>15</v>
      </c>
      <c r="E912" s="207"/>
      <c r="F912" s="207">
        <v>5</v>
      </c>
      <c r="G912" s="2">
        <f t="shared" si="15"/>
        <v>191.89999999999998</v>
      </c>
    </row>
    <row r="913" spans="1:11">
      <c r="A913" s="70">
        <v>45855</v>
      </c>
      <c r="B913" s="422">
        <v>31486</v>
      </c>
      <c r="C913" s="422" t="s">
        <v>21</v>
      </c>
      <c r="D913" t="s">
        <v>12</v>
      </c>
      <c r="F913" s="207">
        <v>96.4</v>
      </c>
      <c r="G913" s="2">
        <f t="shared" si="15"/>
        <v>95.499999999999972</v>
      </c>
    </row>
    <row r="914" spans="1:11">
      <c r="A914" s="70">
        <v>45855</v>
      </c>
      <c r="B914" s="422">
        <v>31486</v>
      </c>
      <c r="C914" s="422" t="s">
        <v>21</v>
      </c>
      <c r="D914" t="s">
        <v>13</v>
      </c>
      <c r="F914" s="207">
        <v>95.5</v>
      </c>
      <c r="G914" s="2">
        <f t="shared" si="15"/>
        <v>0</v>
      </c>
    </row>
    <row r="915" spans="1:11">
      <c r="A915" s="81">
        <v>45869</v>
      </c>
      <c r="B915" s="421" t="s">
        <v>10</v>
      </c>
      <c r="C915" s="421" t="s">
        <v>22</v>
      </c>
      <c r="D915" t="s">
        <v>12</v>
      </c>
      <c r="E915" s="207">
        <v>89.8</v>
      </c>
      <c r="F915" s="207"/>
      <c r="G915" s="2">
        <f t="shared" si="15"/>
        <v>89.8</v>
      </c>
    </row>
    <row r="916" spans="1:11">
      <c r="A916" s="70"/>
      <c r="B916" s="422"/>
      <c r="C916" s="422"/>
      <c r="D916" t="s">
        <v>13</v>
      </c>
      <c r="E916" s="207">
        <v>90.5</v>
      </c>
      <c r="F916" s="207"/>
      <c r="G916" s="2">
        <f t="shared" si="15"/>
        <v>180.3</v>
      </c>
      <c r="I916" s="441" t="s">
        <v>287</v>
      </c>
      <c r="J916" s="441"/>
      <c r="K916" s="441"/>
    </row>
    <row r="917" spans="1:11">
      <c r="A917" s="70"/>
      <c r="B917" s="422"/>
      <c r="C917" s="422"/>
      <c r="D917" t="s">
        <v>14</v>
      </c>
      <c r="E917" s="207">
        <v>60</v>
      </c>
      <c r="F917" s="207"/>
      <c r="G917" s="2">
        <f t="shared" si="15"/>
        <v>240.3</v>
      </c>
      <c r="H917" s="9">
        <v>2025</v>
      </c>
      <c r="I917" s="421" t="s">
        <v>22</v>
      </c>
      <c r="J917" t="s">
        <v>12</v>
      </c>
      <c r="K917" s="207">
        <f>E915-F921</f>
        <v>73.8</v>
      </c>
    </row>
    <row r="918" spans="1:11">
      <c r="A918" s="70"/>
      <c r="B918" s="422"/>
      <c r="C918" s="422"/>
      <c r="D918" t="s">
        <v>15</v>
      </c>
      <c r="E918" s="207">
        <v>5</v>
      </c>
      <c r="F918" s="207"/>
      <c r="G918" s="2">
        <f t="shared" si="15"/>
        <v>245.3</v>
      </c>
      <c r="I918" s="422"/>
      <c r="J918" t="s">
        <v>13</v>
      </c>
      <c r="K918" s="207">
        <v>90.5</v>
      </c>
    </row>
    <row r="919" spans="1:11">
      <c r="A919" s="70">
        <v>45869</v>
      </c>
      <c r="B919" s="422" t="s">
        <v>87</v>
      </c>
      <c r="C919" s="422" t="s">
        <v>22</v>
      </c>
      <c r="D919" t="s">
        <v>14</v>
      </c>
      <c r="E919" s="207"/>
      <c r="F919" s="207">
        <v>60</v>
      </c>
      <c r="G919" s="2">
        <f t="shared" si="15"/>
        <v>185.3</v>
      </c>
      <c r="I919" s="421" t="s">
        <v>23</v>
      </c>
      <c r="J919" t="s">
        <v>12</v>
      </c>
      <c r="K919" s="207">
        <v>88.8</v>
      </c>
    </row>
    <row r="920" spans="1:11">
      <c r="A920" s="70">
        <v>45869</v>
      </c>
      <c r="B920" s="422" t="s">
        <v>87</v>
      </c>
      <c r="C920" s="422" t="s">
        <v>22</v>
      </c>
      <c r="D920" t="s">
        <v>15</v>
      </c>
      <c r="E920" s="207"/>
      <c r="F920" s="207">
        <v>5</v>
      </c>
      <c r="G920" s="2">
        <f t="shared" si="15"/>
        <v>180.3</v>
      </c>
      <c r="I920" s="422"/>
      <c r="J920" t="s">
        <v>13</v>
      </c>
      <c r="K920" s="207">
        <v>169</v>
      </c>
    </row>
    <row r="921" spans="1:11">
      <c r="A921" s="70">
        <v>45869</v>
      </c>
      <c r="B921" s="422" t="s">
        <v>87</v>
      </c>
      <c r="C921" s="422" t="s">
        <v>22</v>
      </c>
      <c r="D921" t="s">
        <v>12</v>
      </c>
      <c r="F921" s="2">
        <v>16</v>
      </c>
      <c r="G921" s="2">
        <f t="shared" si="15"/>
        <v>164.3</v>
      </c>
      <c r="I921" s="421" t="s">
        <v>172</v>
      </c>
      <c r="J921" t="s">
        <v>12</v>
      </c>
      <c r="K921" s="207">
        <v>96.6</v>
      </c>
    </row>
    <row r="922" spans="1:11">
      <c r="A922" s="70">
        <v>45966</v>
      </c>
      <c r="B922" s="422">
        <v>31866</v>
      </c>
      <c r="C922" s="422" t="s">
        <v>22</v>
      </c>
      <c r="D922" t="s">
        <v>12</v>
      </c>
      <c r="F922" s="2">
        <v>73.8</v>
      </c>
      <c r="G922" s="2">
        <f t="shared" si="15"/>
        <v>90.500000000000014</v>
      </c>
      <c r="I922" s="421"/>
      <c r="K922" s="207"/>
    </row>
    <row r="923" spans="1:11">
      <c r="A923" s="70">
        <v>45966</v>
      </c>
      <c r="B923" s="422">
        <v>31866</v>
      </c>
      <c r="C923" s="422" t="s">
        <v>22</v>
      </c>
      <c r="D923" t="s">
        <v>13</v>
      </c>
      <c r="F923" s="2">
        <v>90.5</v>
      </c>
      <c r="G923" s="2">
        <f t="shared" si="15"/>
        <v>0</v>
      </c>
      <c r="I923" s="421"/>
      <c r="K923" s="207"/>
    </row>
    <row r="924" spans="1:11">
      <c r="A924" s="31">
        <v>45900</v>
      </c>
      <c r="B924" s="421" t="s">
        <v>10</v>
      </c>
      <c r="C924" s="421" t="s">
        <v>23</v>
      </c>
      <c r="D924" t="s">
        <v>12</v>
      </c>
      <c r="E924" s="207">
        <v>88.8</v>
      </c>
      <c r="F924" s="207"/>
      <c r="G924" s="2">
        <f t="shared" si="15"/>
        <v>88.8</v>
      </c>
      <c r="I924" s="422"/>
      <c r="J924" t="s">
        <v>13</v>
      </c>
      <c r="K924" s="20">
        <v>91.5</v>
      </c>
    </row>
    <row r="925" spans="1:11">
      <c r="A925" s="3"/>
      <c r="B925" s="422"/>
      <c r="C925" s="422"/>
      <c r="D925" t="s">
        <v>13</v>
      </c>
      <c r="E925" s="207">
        <v>169</v>
      </c>
      <c r="F925" s="207"/>
      <c r="G925" s="2">
        <f t="shared" si="15"/>
        <v>257.8</v>
      </c>
      <c r="K925" s="93">
        <f>SUM(K917:K924)</f>
        <v>610.20000000000005</v>
      </c>
    </row>
    <row r="926" spans="1:11">
      <c r="A926" s="3"/>
      <c r="B926" s="422"/>
      <c r="C926" s="422"/>
      <c r="D926" t="s">
        <v>14</v>
      </c>
      <c r="E926" s="207">
        <v>60</v>
      </c>
      <c r="F926" s="207"/>
      <c r="G926" s="2">
        <f t="shared" si="15"/>
        <v>317.8</v>
      </c>
    </row>
    <row r="927" spans="1:11">
      <c r="A927" s="3"/>
      <c r="B927" s="422"/>
      <c r="C927" s="422"/>
      <c r="D927" t="s">
        <v>15</v>
      </c>
      <c r="E927" s="207">
        <v>5</v>
      </c>
      <c r="F927" s="207"/>
      <c r="G927" s="2">
        <f t="shared" si="15"/>
        <v>322.8</v>
      </c>
    </row>
    <row r="928" spans="1:11">
      <c r="A928" s="3">
        <v>45900</v>
      </c>
      <c r="B928" s="422" t="s">
        <v>102</v>
      </c>
      <c r="C928" s="422" t="s">
        <v>23</v>
      </c>
      <c r="D928" t="s">
        <v>14</v>
      </c>
      <c r="E928" s="207"/>
      <c r="F928" s="207">
        <v>60</v>
      </c>
      <c r="G928" s="2">
        <f t="shared" si="15"/>
        <v>262.8</v>
      </c>
    </row>
    <row r="929" spans="1:13">
      <c r="A929" s="3">
        <v>45900</v>
      </c>
      <c r="B929" s="422" t="s">
        <v>102</v>
      </c>
      <c r="C929" s="422" t="s">
        <v>23</v>
      </c>
      <c r="D929" t="s">
        <v>15</v>
      </c>
      <c r="E929" s="207"/>
      <c r="F929" s="207">
        <v>5</v>
      </c>
      <c r="G929" s="2">
        <f t="shared" si="15"/>
        <v>257.8</v>
      </c>
    </row>
    <row r="930" spans="1:13">
      <c r="A930" s="70">
        <v>45966</v>
      </c>
      <c r="B930" s="422">
        <v>31866</v>
      </c>
      <c r="C930" s="422" t="s">
        <v>23</v>
      </c>
      <c r="D930" t="s">
        <v>12</v>
      </c>
      <c r="E930" s="207"/>
      <c r="F930" s="207">
        <v>88.8</v>
      </c>
      <c r="G930" s="2">
        <f t="shared" ref="G930:G936" si="16">+G929+E930-F930</f>
        <v>169</v>
      </c>
    </row>
    <row r="931" spans="1:13">
      <c r="A931" s="70">
        <v>45966</v>
      </c>
      <c r="B931" s="422">
        <v>31866</v>
      </c>
      <c r="C931" s="422" t="s">
        <v>23</v>
      </c>
      <c r="D931" t="s">
        <v>13</v>
      </c>
      <c r="E931" s="207"/>
      <c r="F931" s="207">
        <v>169</v>
      </c>
      <c r="G931" s="2">
        <f t="shared" si="16"/>
        <v>0</v>
      </c>
    </row>
    <row r="932" spans="1:13">
      <c r="A932" s="81">
        <v>45930</v>
      </c>
      <c r="B932" s="421" t="s">
        <v>10</v>
      </c>
      <c r="C932" s="421" t="s">
        <v>172</v>
      </c>
      <c r="D932" t="s">
        <v>12</v>
      </c>
      <c r="E932" s="207">
        <v>96.6</v>
      </c>
      <c r="G932" s="2">
        <f t="shared" si="16"/>
        <v>96.6</v>
      </c>
    </row>
    <row r="933" spans="1:13">
      <c r="A933" s="3"/>
      <c r="B933" s="422"/>
      <c r="C933" s="422"/>
      <c r="D933" t="s">
        <v>13</v>
      </c>
      <c r="E933" s="20">
        <v>91.5</v>
      </c>
      <c r="G933" s="2">
        <f t="shared" si="16"/>
        <v>188.1</v>
      </c>
      <c r="J933" s="441" t="s">
        <v>287</v>
      </c>
      <c r="K933" s="441"/>
      <c r="L933" s="441"/>
    </row>
    <row r="934" spans="1:13">
      <c r="A934" s="3"/>
      <c r="B934" s="422"/>
      <c r="C934" s="422"/>
      <c r="D934" t="s">
        <v>14</v>
      </c>
      <c r="E934" s="20">
        <v>60</v>
      </c>
      <c r="G934" s="2">
        <f t="shared" si="16"/>
        <v>248.1</v>
      </c>
      <c r="I934" s="9">
        <v>2025</v>
      </c>
      <c r="J934" s="421" t="s">
        <v>172</v>
      </c>
      <c r="K934" t="s">
        <v>12</v>
      </c>
      <c r="L934" s="207">
        <v>96.6</v>
      </c>
    </row>
    <row r="935" spans="1:13">
      <c r="A935" s="3"/>
      <c r="B935" s="422"/>
      <c r="C935" s="422"/>
      <c r="D935" t="s">
        <v>15</v>
      </c>
      <c r="E935" s="20">
        <v>5</v>
      </c>
      <c r="G935" s="2">
        <f t="shared" si="16"/>
        <v>253.1</v>
      </c>
      <c r="I935" s="421"/>
      <c r="J935" s="422"/>
      <c r="K935" t="s">
        <v>13</v>
      </c>
      <c r="L935" s="20">
        <v>91.5</v>
      </c>
    </row>
    <row r="936" spans="1:13">
      <c r="A936" s="3"/>
      <c r="B936" s="422"/>
      <c r="C936" s="422"/>
      <c r="D936" t="s">
        <v>63</v>
      </c>
      <c r="E936" s="207">
        <v>10</v>
      </c>
      <c r="F936" s="20"/>
      <c r="G936" s="2">
        <f t="shared" si="16"/>
        <v>263.10000000000002</v>
      </c>
      <c r="I936" s="422"/>
      <c r="J936" s="421" t="s">
        <v>25</v>
      </c>
      <c r="K936" t="s">
        <v>12</v>
      </c>
      <c r="L936" s="5">
        <v>93.2</v>
      </c>
    </row>
    <row r="937" spans="1:13">
      <c r="A937" s="3">
        <v>45905</v>
      </c>
      <c r="B937" s="422"/>
      <c r="C937" s="422" t="s">
        <v>41</v>
      </c>
      <c r="D937" t="s">
        <v>63</v>
      </c>
      <c r="E937" s="207"/>
      <c r="F937" s="20">
        <v>10</v>
      </c>
      <c r="G937" s="2">
        <f t="shared" ref="G937:G994" si="17">+G936+E937-F937</f>
        <v>253.10000000000002</v>
      </c>
      <c r="J937" s="422"/>
      <c r="K937" t="s">
        <v>13</v>
      </c>
      <c r="L937" s="5">
        <v>205.5</v>
      </c>
    </row>
    <row r="938" spans="1:13">
      <c r="A938" s="3">
        <v>45930</v>
      </c>
      <c r="B938" s="422" t="s">
        <v>91</v>
      </c>
      <c r="C938" s="422" t="s">
        <v>41</v>
      </c>
      <c r="D938" t="s">
        <v>14</v>
      </c>
      <c r="E938" s="207"/>
      <c r="F938" s="20">
        <v>60</v>
      </c>
      <c r="G938" s="2">
        <f t="shared" si="17"/>
        <v>193.10000000000002</v>
      </c>
      <c r="K938">
        <v>500</v>
      </c>
      <c r="L938" s="93">
        <f>SUM(L934:L937)</f>
        <v>486.8</v>
      </c>
      <c r="M938" s="2">
        <f>K938-L938</f>
        <v>13.199999999999989</v>
      </c>
    </row>
    <row r="939" spans="1:13">
      <c r="A939" s="3">
        <v>45930</v>
      </c>
      <c r="B939" s="422" t="s">
        <v>91</v>
      </c>
      <c r="C939" s="422" t="s">
        <v>41</v>
      </c>
      <c r="D939" t="s">
        <v>15</v>
      </c>
      <c r="E939" s="207"/>
      <c r="F939" s="20">
        <v>5</v>
      </c>
      <c r="G939" s="2">
        <f t="shared" si="17"/>
        <v>188.10000000000002</v>
      </c>
      <c r="J939" s="207"/>
    </row>
    <row r="940" spans="1:13">
      <c r="A940" s="3">
        <v>45985</v>
      </c>
      <c r="B940" s="422">
        <v>32064</v>
      </c>
      <c r="C940" s="422" t="s">
        <v>41</v>
      </c>
      <c r="D940" t="s">
        <v>12</v>
      </c>
      <c r="E940" s="207"/>
      <c r="F940" s="207">
        <v>96.6</v>
      </c>
      <c r="G940" s="2">
        <f t="shared" si="17"/>
        <v>91.500000000000028</v>
      </c>
      <c r="J940" s="207"/>
    </row>
    <row r="941" spans="1:13">
      <c r="A941" s="3">
        <v>45985</v>
      </c>
      <c r="B941" s="422">
        <v>32064</v>
      </c>
      <c r="C941" s="422" t="s">
        <v>41</v>
      </c>
      <c r="D941" t="s">
        <v>13</v>
      </c>
      <c r="E941" s="207"/>
      <c r="F941" s="20">
        <v>91.5</v>
      </c>
      <c r="G941" s="2">
        <f t="shared" si="17"/>
        <v>0</v>
      </c>
      <c r="J941" s="207"/>
    </row>
    <row r="942" spans="1:13">
      <c r="A942" s="81">
        <v>45961</v>
      </c>
      <c r="B942" s="421" t="s">
        <v>10</v>
      </c>
      <c r="C942" s="421" t="s">
        <v>25</v>
      </c>
      <c r="D942" t="s">
        <v>12</v>
      </c>
      <c r="E942" s="5">
        <v>93.2</v>
      </c>
      <c r="G942" s="2">
        <f t="shared" si="17"/>
        <v>93.2</v>
      </c>
      <c r="I942" s="5"/>
      <c r="J942" s="20"/>
      <c r="K942" s="207"/>
    </row>
    <row r="943" spans="1:13">
      <c r="A943" s="70"/>
      <c r="B943" s="422"/>
      <c r="C943" s="422"/>
      <c r="D943" t="s">
        <v>13</v>
      </c>
      <c r="E943" s="5">
        <v>205.5</v>
      </c>
      <c r="G943" s="2">
        <f t="shared" si="17"/>
        <v>298.7</v>
      </c>
      <c r="I943" s="5"/>
      <c r="J943" s="28"/>
      <c r="K943" s="207"/>
    </row>
    <row r="944" spans="1:13">
      <c r="A944" s="70"/>
      <c r="B944" s="422"/>
      <c r="C944" s="422"/>
      <c r="D944" t="s">
        <v>14</v>
      </c>
      <c r="E944" s="20">
        <v>60</v>
      </c>
      <c r="G944" s="2">
        <f t="shared" si="17"/>
        <v>358.7</v>
      </c>
      <c r="I944" s="338"/>
      <c r="K944" s="207"/>
    </row>
    <row r="945" spans="1:12">
      <c r="A945" s="70"/>
      <c r="B945" s="422"/>
      <c r="C945" s="422"/>
      <c r="D945" t="s">
        <v>15</v>
      </c>
      <c r="E945" s="20">
        <v>5</v>
      </c>
      <c r="G945" s="2">
        <f t="shared" si="17"/>
        <v>363.7</v>
      </c>
      <c r="I945" s="422"/>
      <c r="K945" s="207"/>
    </row>
    <row r="946" spans="1:12">
      <c r="A946" s="3">
        <v>45961</v>
      </c>
      <c r="B946" s="422" t="s">
        <v>75</v>
      </c>
      <c r="C946" s="422" t="s">
        <v>25</v>
      </c>
      <c r="D946" t="s">
        <v>14</v>
      </c>
      <c r="F946" s="20">
        <v>60</v>
      </c>
      <c r="G946" s="2">
        <f t="shared" si="17"/>
        <v>303.7</v>
      </c>
      <c r="K946" s="28"/>
    </row>
    <row r="947" spans="1:12">
      <c r="A947" s="3">
        <v>45961</v>
      </c>
      <c r="B947" s="422" t="s">
        <v>75</v>
      </c>
      <c r="C947" s="422" t="s">
        <v>25</v>
      </c>
      <c r="D947" t="s">
        <v>15</v>
      </c>
      <c r="F947" s="20">
        <v>5</v>
      </c>
      <c r="G947" s="2">
        <f t="shared" si="17"/>
        <v>298.7</v>
      </c>
    </row>
    <row r="948" spans="1:12">
      <c r="A948" s="3">
        <v>45985</v>
      </c>
      <c r="B948" s="422">
        <v>32064</v>
      </c>
      <c r="C948" s="422" t="s">
        <v>25</v>
      </c>
      <c r="D948" t="s">
        <v>12</v>
      </c>
      <c r="F948" s="5">
        <v>93.2</v>
      </c>
      <c r="G948" s="2">
        <f t="shared" si="17"/>
        <v>205.5</v>
      </c>
    </row>
    <row r="949" spans="1:12">
      <c r="A949" s="3">
        <v>45985</v>
      </c>
      <c r="B949" s="422">
        <v>32064</v>
      </c>
      <c r="C949" s="422" t="s">
        <v>25</v>
      </c>
      <c r="D949" t="s">
        <v>13</v>
      </c>
      <c r="F949" s="5">
        <v>205.5</v>
      </c>
      <c r="G949" s="2">
        <f t="shared" si="17"/>
        <v>0</v>
      </c>
    </row>
    <row r="950" spans="1:12">
      <c r="A950" s="81">
        <v>45991</v>
      </c>
      <c r="B950" s="421" t="s">
        <v>10</v>
      </c>
      <c r="C950" s="421" t="s">
        <v>26</v>
      </c>
      <c r="D950" t="s">
        <v>12</v>
      </c>
      <c r="E950" s="20">
        <v>77</v>
      </c>
      <c r="G950" s="2">
        <f t="shared" si="17"/>
        <v>77</v>
      </c>
      <c r="J950" s="441" t="s">
        <v>287</v>
      </c>
      <c r="K950" s="441"/>
      <c r="L950" s="441"/>
    </row>
    <row r="951" spans="1:12">
      <c r="A951" s="70"/>
      <c r="B951" s="422"/>
      <c r="C951" s="422"/>
      <c r="D951" t="s">
        <v>13</v>
      </c>
      <c r="E951" s="20">
        <v>203.9</v>
      </c>
      <c r="G951" s="2">
        <f t="shared" si="17"/>
        <v>280.89999999999998</v>
      </c>
      <c r="I951" s="9">
        <v>2025</v>
      </c>
      <c r="J951" s="421" t="s">
        <v>26</v>
      </c>
      <c r="K951" t="s">
        <v>12</v>
      </c>
      <c r="L951" s="20">
        <v>77</v>
      </c>
    </row>
    <row r="952" spans="1:12">
      <c r="A952" s="70"/>
      <c r="B952" s="422"/>
      <c r="C952" s="422"/>
      <c r="D952" t="s">
        <v>14</v>
      </c>
      <c r="E952" s="207">
        <v>60</v>
      </c>
      <c r="G952" s="2">
        <f t="shared" si="17"/>
        <v>340.9</v>
      </c>
      <c r="J952" s="422"/>
      <c r="K952" t="s">
        <v>13</v>
      </c>
      <c r="L952" s="20">
        <v>203.9</v>
      </c>
    </row>
    <row r="953" spans="1:12">
      <c r="A953" s="70"/>
      <c r="B953" s="422"/>
      <c r="C953" s="422"/>
      <c r="D953" t="s">
        <v>15</v>
      </c>
      <c r="E953" s="207">
        <v>5</v>
      </c>
      <c r="G953" s="2">
        <f t="shared" si="17"/>
        <v>345.9</v>
      </c>
      <c r="J953" s="374" t="s">
        <v>27</v>
      </c>
      <c r="K953" s="373" t="s">
        <v>12</v>
      </c>
      <c r="L953" s="373">
        <v>76.7</v>
      </c>
    </row>
    <row r="954" spans="1:12">
      <c r="A954" s="3">
        <v>45991</v>
      </c>
      <c r="B954" s="422" t="s">
        <v>93</v>
      </c>
      <c r="C954" s="422" t="s">
        <v>26</v>
      </c>
      <c r="D954" t="s">
        <v>14</v>
      </c>
      <c r="F954" s="207">
        <v>60</v>
      </c>
      <c r="G954" s="2">
        <f t="shared" si="17"/>
        <v>285.89999999999998</v>
      </c>
      <c r="J954" s="373"/>
      <c r="K954" s="373" t="s">
        <v>13</v>
      </c>
      <c r="L954" s="373">
        <v>191.4</v>
      </c>
    </row>
    <row r="955" spans="1:12">
      <c r="A955" s="3">
        <v>45991</v>
      </c>
      <c r="B955" s="422" t="s">
        <v>93</v>
      </c>
      <c r="C955" s="422" t="s">
        <v>26</v>
      </c>
      <c r="D955" t="s">
        <v>15</v>
      </c>
      <c r="F955" s="207">
        <v>5</v>
      </c>
      <c r="G955" s="2">
        <f t="shared" si="17"/>
        <v>280.89999999999998</v>
      </c>
      <c r="K955" s="373" t="s">
        <v>14</v>
      </c>
      <c r="L955" s="373">
        <v>8</v>
      </c>
    </row>
    <row r="956" spans="1:12">
      <c r="A956" s="3">
        <v>46064</v>
      </c>
      <c r="B956" s="422">
        <v>32503</v>
      </c>
      <c r="C956" s="422" t="s">
        <v>26</v>
      </c>
      <c r="D956" t="s">
        <v>12</v>
      </c>
      <c r="F956" s="207">
        <v>77</v>
      </c>
      <c r="G956" s="2">
        <f t="shared" si="17"/>
        <v>203.89999999999998</v>
      </c>
      <c r="K956" s="373"/>
      <c r="L956" s="373"/>
    </row>
    <row r="957" spans="1:12">
      <c r="A957" s="3">
        <v>46064</v>
      </c>
      <c r="B957" s="422">
        <v>32503</v>
      </c>
      <c r="C957" s="422" t="s">
        <v>26</v>
      </c>
      <c r="D957" t="s">
        <v>13</v>
      </c>
      <c r="F957" s="207">
        <v>203.9</v>
      </c>
      <c r="G957" s="2">
        <f t="shared" si="17"/>
        <v>0</v>
      </c>
      <c r="K957" s="373"/>
      <c r="L957" s="373"/>
    </row>
    <row r="958" spans="1:12">
      <c r="A958" s="81">
        <v>46022</v>
      </c>
      <c r="B958" s="374" t="s">
        <v>10</v>
      </c>
      <c r="C958" s="374" t="s">
        <v>27</v>
      </c>
      <c r="D958" s="373" t="s">
        <v>12</v>
      </c>
      <c r="E958" s="373">
        <v>76.7</v>
      </c>
      <c r="G958" s="2">
        <f t="shared" si="17"/>
        <v>76.7</v>
      </c>
      <c r="K958" s="373" t="s">
        <v>15</v>
      </c>
      <c r="L958" s="373">
        <v>5</v>
      </c>
    </row>
    <row r="959" spans="1:12">
      <c r="A959" s="81"/>
      <c r="B959" s="373"/>
      <c r="C959" s="373"/>
      <c r="D959" s="373" t="s">
        <v>13</v>
      </c>
      <c r="E959" s="373">
        <v>191.4</v>
      </c>
      <c r="G959" s="2">
        <f t="shared" si="17"/>
        <v>268.10000000000002</v>
      </c>
      <c r="I959" s="9">
        <v>2026</v>
      </c>
      <c r="J959" s="421" t="s">
        <v>11</v>
      </c>
      <c r="K959" t="s">
        <v>104</v>
      </c>
      <c r="L959" s="207">
        <v>10</v>
      </c>
    </row>
    <row r="960" spans="1:12">
      <c r="A960" s="81"/>
      <c r="B960" s="373"/>
      <c r="C960" s="373"/>
      <c r="D960" s="373" t="s">
        <v>14</v>
      </c>
      <c r="E960" s="373">
        <v>60</v>
      </c>
      <c r="G960" s="2">
        <f t="shared" si="17"/>
        <v>328.1</v>
      </c>
      <c r="K960" s="388" t="s">
        <v>205</v>
      </c>
      <c r="L960" s="389"/>
    </row>
    <row r="961" spans="1:13">
      <c r="A961" s="373"/>
      <c r="B961" s="373"/>
      <c r="C961" s="373"/>
      <c r="D961" s="373" t="s">
        <v>15</v>
      </c>
      <c r="E961" s="373">
        <v>5</v>
      </c>
      <c r="G961" s="2">
        <f t="shared" si="17"/>
        <v>333.1</v>
      </c>
      <c r="L961" s="114">
        <f>SUM(L951:L960)</f>
        <v>572</v>
      </c>
    </row>
    <row r="962" spans="1:13">
      <c r="A962" s="70">
        <v>46022</v>
      </c>
      <c r="B962" s="422" t="s">
        <v>76</v>
      </c>
      <c r="C962" s="150" t="s">
        <v>27</v>
      </c>
      <c r="D962" t="s">
        <v>14</v>
      </c>
      <c r="F962" s="2">
        <v>52</v>
      </c>
      <c r="G962" s="2">
        <f t="shared" si="17"/>
        <v>281.10000000000002</v>
      </c>
      <c r="L962" s="20"/>
    </row>
    <row r="963" spans="1:13">
      <c r="A963" s="3">
        <v>46064</v>
      </c>
      <c r="B963" s="422">
        <v>32503</v>
      </c>
      <c r="C963" s="150" t="s">
        <v>27</v>
      </c>
      <c r="D963" s="373" t="s">
        <v>12</v>
      </c>
      <c r="F963" s="2">
        <v>76.7</v>
      </c>
      <c r="G963" s="2">
        <f t="shared" si="17"/>
        <v>204.40000000000003</v>
      </c>
      <c r="L963" s="20"/>
    </row>
    <row r="964" spans="1:13">
      <c r="A964" s="3">
        <v>46064</v>
      </c>
      <c r="B964" s="422">
        <v>32503</v>
      </c>
      <c r="C964" s="150" t="s">
        <v>27</v>
      </c>
      <c r="D964" s="373" t="s">
        <v>13</v>
      </c>
      <c r="F964" s="2">
        <v>191.4</v>
      </c>
      <c r="G964" s="2">
        <f t="shared" si="17"/>
        <v>13.000000000000028</v>
      </c>
      <c r="L964" s="20"/>
    </row>
    <row r="965" spans="1:13">
      <c r="A965" s="3">
        <v>46064</v>
      </c>
      <c r="B965" s="422">
        <v>32503</v>
      </c>
      <c r="C965" s="150" t="s">
        <v>27</v>
      </c>
      <c r="D965" s="373" t="s">
        <v>14</v>
      </c>
      <c r="F965" s="2">
        <v>8</v>
      </c>
      <c r="G965" s="2">
        <f t="shared" si="17"/>
        <v>5.0000000000000284</v>
      </c>
      <c r="L965" s="20"/>
    </row>
    <row r="966" spans="1:13">
      <c r="A966" s="3">
        <v>46064</v>
      </c>
      <c r="B966" s="422">
        <v>32503</v>
      </c>
      <c r="C966" s="150" t="s">
        <v>27</v>
      </c>
      <c r="D966" s="373" t="s">
        <v>15</v>
      </c>
      <c r="F966" s="2">
        <v>5</v>
      </c>
      <c r="G966" s="2">
        <f t="shared" si="17"/>
        <v>2.8421709430404007E-14</v>
      </c>
      <c r="L966" s="20"/>
    </row>
    <row r="967" spans="1:13">
      <c r="A967" s="81">
        <v>46053</v>
      </c>
      <c r="B967" s="421" t="s">
        <v>10</v>
      </c>
      <c r="C967" s="421" t="s">
        <v>11</v>
      </c>
      <c r="D967" t="s">
        <v>12</v>
      </c>
      <c r="E967" s="20">
        <v>81.900000000000006</v>
      </c>
      <c r="G967" s="2">
        <f t="shared" si="17"/>
        <v>81.900000000000034</v>
      </c>
      <c r="L967" s="20"/>
    </row>
    <row r="968" spans="1:13">
      <c r="A968" s="70"/>
      <c r="B968" s="422"/>
      <c r="C968" s="422"/>
      <c r="D968" t="s">
        <v>13</v>
      </c>
      <c r="E968" s="20">
        <v>215.7</v>
      </c>
      <c r="G968" s="2">
        <f t="shared" si="17"/>
        <v>297.60000000000002</v>
      </c>
      <c r="J968" s="441" t="s">
        <v>287</v>
      </c>
      <c r="K968" s="441"/>
      <c r="L968" s="441"/>
    </row>
    <row r="969" spans="1:13">
      <c r="A969" s="70"/>
      <c r="B969" s="422"/>
      <c r="C969" s="422"/>
      <c r="D969" t="s">
        <v>14</v>
      </c>
      <c r="E969" s="207">
        <v>60</v>
      </c>
      <c r="G969" s="2">
        <f t="shared" si="17"/>
        <v>357.6</v>
      </c>
      <c r="I969" s="9">
        <v>2026</v>
      </c>
      <c r="J969" s="421" t="s">
        <v>11</v>
      </c>
      <c r="K969" t="s">
        <v>12</v>
      </c>
      <c r="L969" s="20">
        <v>81.900000000000006</v>
      </c>
    </row>
    <row r="970" spans="1:13">
      <c r="A970" s="70"/>
      <c r="B970" s="422"/>
      <c r="C970" s="422"/>
      <c r="D970" t="s">
        <v>15</v>
      </c>
      <c r="E970" s="207">
        <v>5</v>
      </c>
      <c r="G970" s="2">
        <f t="shared" si="17"/>
        <v>362.6</v>
      </c>
      <c r="J970" s="422"/>
      <c r="K970" t="s">
        <v>13</v>
      </c>
      <c r="L970" s="20">
        <v>215.7</v>
      </c>
    </row>
    <row r="971" spans="1:13">
      <c r="A971" s="70"/>
      <c r="B971" s="422"/>
      <c r="C971" s="422"/>
      <c r="D971" t="s">
        <v>104</v>
      </c>
      <c r="E971" s="207">
        <v>10</v>
      </c>
      <c r="G971" s="2">
        <f t="shared" si="17"/>
        <v>372.6</v>
      </c>
      <c r="J971" s="376"/>
      <c r="K971" s="388" t="s">
        <v>205</v>
      </c>
      <c r="L971" s="389">
        <v>28.3</v>
      </c>
    </row>
    <row r="972" spans="1:13">
      <c r="A972" s="70"/>
      <c r="B972" s="422"/>
      <c r="C972" s="422"/>
      <c r="D972" s="388" t="s">
        <v>205</v>
      </c>
      <c r="E972" s="389">
        <v>28.3</v>
      </c>
      <c r="G972" s="2">
        <f t="shared" si="17"/>
        <v>400.90000000000003</v>
      </c>
      <c r="J972" s="421" t="s">
        <v>17</v>
      </c>
      <c r="K972" t="s">
        <v>12</v>
      </c>
      <c r="L972" s="20">
        <v>70.5</v>
      </c>
    </row>
    <row r="973" spans="1:13">
      <c r="A973" s="70">
        <v>46053</v>
      </c>
      <c r="B973" s="422" t="s">
        <v>77</v>
      </c>
      <c r="C973" s="422" t="s">
        <v>11</v>
      </c>
      <c r="D973" t="s">
        <v>14</v>
      </c>
      <c r="E973" s="207"/>
      <c r="F973" s="207">
        <v>60</v>
      </c>
      <c r="G973" s="2">
        <f t="shared" si="17"/>
        <v>340.90000000000003</v>
      </c>
      <c r="J973" s="422"/>
      <c r="K973" t="s">
        <v>13</v>
      </c>
      <c r="L973" s="20">
        <v>242.2</v>
      </c>
    </row>
    <row r="974" spans="1:13">
      <c r="A974" s="70">
        <v>46053</v>
      </c>
      <c r="B974" s="422" t="s">
        <v>77</v>
      </c>
      <c r="C974" s="422" t="s">
        <v>11</v>
      </c>
      <c r="D974" t="s">
        <v>15</v>
      </c>
      <c r="E974" s="207"/>
      <c r="F974" s="207">
        <v>5</v>
      </c>
      <c r="G974" s="2">
        <f t="shared" si="17"/>
        <v>335.90000000000003</v>
      </c>
      <c r="J974" s="421"/>
      <c r="K974">
        <v>640</v>
      </c>
      <c r="L974" s="209">
        <f>SUM(L969:L973)</f>
        <v>638.6</v>
      </c>
      <c r="M974" s="2">
        <f>K974-L974</f>
        <v>1.3999999999999773</v>
      </c>
    </row>
    <row r="975" spans="1:13">
      <c r="A975" s="3">
        <v>46064</v>
      </c>
      <c r="B975" s="422">
        <v>32503</v>
      </c>
      <c r="C975" s="422" t="s">
        <v>11</v>
      </c>
      <c r="D975" t="s">
        <v>104</v>
      </c>
      <c r="F975" s="2">
        <v>10</v>
      </c>
      <c r="G975" s="2">
        <f t="shared" si="17"/>
        <v>325.90000000000003</v>
      </c>
      <c r="L975" s="20"/>
    </row>
    <row r="976" spans="1:13">
      <c r="A976" s="3">
        <v>46105</v>
      </c>
      <c r="B976" s="422">
        <v>32840</v>
      </c>
      <c r="C976" s="422" t="s">
        <v>11</v>
      </c>
      <c r="D976" t="s">
        <v>12</v>
      </c>
      <c r="F976" s="2">
        <v>81.900000000000006</v>
      </c>
      <c r="G976" s="2">
        <f t="shared" si="17"/>
        <v>244.00000000000003</v>
      </c>
      <c r="L976" s="20"/>
    </row>
    <row r="977" spans="1:12">
      <c r="A977" s="3">
        <v>46105</v>
      </c>
      <c r="B977" s="422">
        <v>32840</v>
      </c>
      <c r="C977" s="422" t="s">
        <v>11</v>
      </c>
      <c r="D977" t="s">
        <v>13</v>
      </c>
      <c r="F977" s="2">
        <v>215.7</v>
      </c>
      <c r="G977" s="2">
        <f t="shared" si="17"/>
        <v>28.30000000000004</v>
      </c>
      <c r="L977" s="20"/>
    </row>
    <row r="978" spans="1:12">
      <c r="A978" s="3">
        <v>46105</v>
      </c>
      <c r="B978" s="422">
        <v>32840</v>
      </c>
      <c r="C978" s="422" t="s">
        <v>11</v>
      </c>
      <c r="D978" t="s">
        <v>205</v>
      </c>
      <c r="F978" s="2">
        <v>28.3</v>
      </c>
      <c r="G978" s="2">
        <f t="shared" si="17"/>
        <v>3.907985046680551E-14</v>
      </c>
      <c r="L978" s="20"/>
    </row>
    <row r="979" spans="1:12">
      <c r="A979" s="31">
        <v>46081</v>
      </c>
      <c r="B979" s="421" t="s">
        <v>10</v>
      </c>
      <c r="C979" s="421" t="s">
        <v>17</v>
      </c>
      <c r="D979" t="s">
        <v>12</v>
      </c>
      <c r="E979" s="20">
        <v>70.5</v>
      </c>
      <c r="G979" s="2">
        <f t="shared" si="17"/>
        <v>70.500000000000043</v>
      </c>
    </row>
    <row r="980" spans="1:12">
      <c r="A980" s="3"/>
      <c r="B980" s="422"/>
      <c r="C980" s="422"/>
      <c r="D980" t="s">
        <v>13</v>
      </c>
      <c r="E980" s="20">
        <v>242.2</v>
      </c>
      <c r="G980" s="2">
        <f t="shared" si="17"/>
        <v>312.70000000000005</v>
      </c>
    </row>
    <row r="981" spans="1:12">
      <c r="A981" s="3"/>
      <c r="B981" s="422"/>
      <c r="C981" s="422"/>
      <c r="D981" t="s">
        <v>14</v>
      </c>
      <c r="E981" s="207">
        <v>56</v>
      </c>
      <c r="G981" s="2">
        <f t="shared" si="17"/>
        <v>368.70000000000005</v>
      </c>
    </row>
    <row r="982" spans="1:12">
      <c r="A982" s="3"/>
      <c r="B982" s="422"/>
      <c r="C982" s="422"/>
      <c r="D982" t="s">
        <v>15</v>
      </c>
      <c r="E982" s="207">
        <v>5</v>
      </c>
      <c r="G982" s="2">
        <f t="shared" si="17"/>
        <v>373.70000000000005</v>
      </c>
    </row>
    <row r="983" spans="1:12">
      <c r="A983" s="70">
        <v>46081</v>
      </c>
      <c r="B983" s="422" t="s">
        <v>78</v>
      </c>
      <c r="C983" s="422" t="s">
        <v>17</v>
      </c>
      <c r="D983" t="s">
        <v>14</v>
      </c>
      <c r="F983" s="207">
        <v>56</v>
      </c>
      <c r="G983" s="2">
        <f t="shared" si="17"/>
        <v>317.70000000000005</v>
      </c>
    </row>
    <row r="984" spans="1:12">
      <c r="A984" s="70">
        <v>46081</v>
      </c>
      <c r="B984" s="422" t="s">
        <v>78</v>
      </c>
      <c r="C984" s="422" t="s">
        <v>17</v>
      </c>
      <c r="D984" t="s">
        <v>15</v>
      </c>
      <c r="F984" s="207">
        <v>5</v>
      </c>
      <c r="G984" s="2">
        <f t="shared" si="17"/>
        <v>312.70000000000005</v>
      </c>
    </row>
    <row r="985" spans="1:12">
      <c r="A985" s="177">
        <v>46105</v>
      </c>
      <c r="B985" s="422">
        <v>328840</v>
      </c>
      <c r="C985" s="422" t="s">
        <v>17</v>
      </c>
      <c r="D985" t="s">
        <v>12</v>
      </c>
      <c r="F985" s="2">
        <v>70.5</v>
      </c>
      <c r="G985" s="2">
        <f t="shared" si="17"/>
        <v>242.20000000000005</v>
      </c>
    </row>
    <row r="986" spans="1:12">
      <c r="A986" s="177">
        <v>46105</v>
      </c>
      <c r="B986" s="422">
        <v>32840</v>
      </c>
      <c r="C986" s="422" t="s">
        <v>17</v>
      </c>
      <c r="D986" t="s">
        <v>13</v>
      </c>
      <c r="F986" s="2">
        <v>242.2</v>
      </c>
      <c r="G986" s="2">
        <f t="shared" si="17"/>
        <v>0</v>
      </c>
      <c r="J986" s="441" t="s">
        <v>287</v>
      </c>
      <c r="K986" s="441"/>
      <c r="L986" s="441"/>
    </row>
    <row r="987" spans="1:12">
      <c r="A987" s="31">
        <v>46112</v>
      </c>
      <c r="B987" s="421" t="s">
        <v>10</v>
      </c>
      <c r="C987" s="421" t="s">
        <v>18</v>
      </c>
      <c r="D987" t="s">
        <v>12</v>
      </c>
      <c r="E987" s="207">
        <v>67.099999999999994</v>
      </c>
      <c r="G987" s="2">
        <f t="shared" si="17"/>
        <v>67.099999999999994</v>
      </c>
      <c r="I987" s="9">
        <v>2026</v>
      </c>
      <c r="J987" s="421" t="s">
        <v>18</v>
      </c>
      <c r="K987" t="s">
        <v>12</v>
      </c>
      <c r="L987" s="207">
        <v>67.099999999999994</v>
      </c>
    </row>
    <row r="988" spans="1:12">
      <c r="A988" s="31"/>
      <c r="B988" s="422"/>
      <c r="C988" s="422"/>
      <c r="D988" t="s">
        <v>13</v>
      </c>
      <c r="E988" s="207">
        <v>250.6</v>
      </c>
      <c r="G988" s="2">
        <f t="shared" si="17"/>
        <v>317.7</v>
      </c>
      <c r="J988" s="422"/>
      <c r="K988" t="s">
        <v>13</v>
      </c>
      <c r="L988" s="207">
        <v>250.6</v>
      </c>
    </row>
    <row r="989" spans="1:12">
      <c r="A989" s="3"/>
      <c r="B989" s="422"/>
      <c r="C989" s="422"/>
      <c r="D989" t="s">
        <v>14</v>
      </c>
      <c r="E989" s="207">
        <v>60</v>
      </c>
      <c r="G989" s="2">
        <f t="shared" si="17"/>
        <v>377.7</v>
      </c>
      <c r="L989" s="93">
        <f>SUM(L987:L988)</f>
        <v>317.7</v>
      </c>
    </row>
    <row r="990" spans="1:12">
      <c r="A990" s="3"/>
      <c r="B990" s="422"/>
      <c r="C990" s="422"/>
      <c r="D990" t="s">
        <v>15</v>
      </c>
      <c r="E990" s="207">
        <v>5</v>
      </c>
      <c r="G990" s="2">
        <f t="shared" si="17"/>
        <v>382.7</v>
      </c>
    </row>
    <row r="991" spans="1:12">
      <c r="A991" s="70">
        <v>46112</v>
      </c>
      <c r="B991" s="422" t="s">
        <v>81</v>
      </c>
      <c r="C991" s="422" t="s">
        <v>18</v>
      </c>
      <c r="D991" t="s">
        <v>14</v>
      </c>
      <c r="E991" s="207"/>
      <c r="F991" s="207">
        <v>60</v>
      </c>
      <c r="G991" s="2">
        <f t="shared" si="17"/>
        <v>322.7</v>
      </c>
    </row>
    <row r="992" spans="1:12">
      <c r="A992" s="70">
        <v>46112</v>
      </c>
      <c r="B992" s="422" t="s">
        <v>81</v>
      </c>
      <c r="C992" s="422" t="s">
        <v>18</v>
      </c>
      <c r="D992" t="s">
        <v>15</v>
      </c>
      <c r="E992" s="207"/>
      <c r="F992" s="207">
        <v>5</v>
      </c>
      <c r="G992" s="2">
        <f t="shared" si="17"/>
        <v>317.7</v>
      </c>
    </row>
    <row r="993" spans="2:7">
      <c r="B993" s="422"/>
      <c r="C993" s="422"/>
      <c r="G993" s="2">
        <f t="shared" si="17"/>
        <v>317.7</v>
      </c>
    </row>
    <row r="994" spans="2:7">
      <c r="B994" s="422"/>
      <c r="C994" s="422"/>
      <c r="G994" s="2">
        <f t="shared" si="17"/>
        <v>317.7</v>
      </c>
    </row>
    <row r="995" spans="2:7">
      <c r="B995" s="422"/>
      <c r="C995" s="422"/>
      <c r="G995" s="2">
        <f>+G994+E995-F995</f>
        <v>317.7</v>
      </c>
    </row>
    <row r="996" spans="2:7">
      <c r="B996" s="422"/>
      <c r="C996" s="422"/>
      <c r="G996" s="2">
        <f>+G995+E996-F996</f>
        <v>317.7</v>
      </c>
    </row>
    <row r="997" spans="2:7">
      <c r="B997" s="422"/>
      <c r="C997" s="422"/>
      <c r="G997" s="2">
        <f>+G996+E997-F997</f>
        <v>317.7</v>
      </c>
    </row>
    <row r="998" spans="2:7">
      <c r="B998" s="422"/>
      <c r="C998" s="422"/>
      <c r="G998" s="2">
        <f>+G997+E998-F998</f>
        <v>317.7</v>
      </c>
    </row>
    <row r="999" spans="2:7">
      <c r="B999" s="422"/>
      <c r="C999" s="422"/>
      <c r="G999" s="2">
        <f>+G998+E999-F999</f>
        <v>317.7</v>
      </c>
    </row>
    <row r="1000" spans="2:7">
      <c r="B1000" s="422"/>
      <c r="C1000" s="422"/>
      <c r="G1000" s="2">
        <f>+G999+E1000-F1000</f>
        <v>317.7</v>
      </c>
    </row>
    <row r="1001" spans="2:7">
      <c r="B1001" s="422"/>
      <c r="C1001" s="422"/>
      <c r="G1001" s="2">
        <f>+G1000+E1001-F1001</f>
        <v>317.7</v>
      </c>
    </row>
    <row r="1002" spans="2:7">
      <c r="B1002" s="422"/>
      <c r="C1002" s="422"/>
      <c r="G1002" s="2">
        <f>+G1001+E1002-F1002</f>
        <v>317.7</v>
      </c>
    </row>
    <row r="1003" spans="2:7">
      <c r="B1003" s="422"/>
      <c r="C1003" s="422"/>
      <c r="G1003" s="2">
        <f>+G1002+E1003-F1003</f>
        <v>317.7</v>
      </c>
    </row>
    <row r="1004" spans="2:7">
      <c r="B1004" s="422"/>
      <c r="C1004" s="422"/>
      <c r="G1004" s="2">
        <f>+G1003+E1004-F1004</f>
        <v>317.7</v>
      </c>
    </row>
    <row r="1005" spans="2:7">
      <c r="B1005" s="422"/>
      <c r="C1005" s="422"/>
      <c r="G1005" s="2">
        <f>+G1004+E1005-F1005</f>
        <v>317.7</v>
      </c>
    </row>
    <row r="1006" spans="2:7">
      <c r="B1006" s="422"/>
      <c r="C1006" s="422"/>
      <c r="G1006" s="2">
        <f>+G1005+E1006-F1006</f>
        <v>317.7</v>
      </c>
    </row>
    <row r="1007" spans="2:7">
      <c r="B1007" s="422"/>
      <c r="C1007" s="422"/>
      <c r="G1007" s="2">
        <f>+G1006+E1007-F1007</f>
        <v>317.7</v>
      </c>
    </row>
    <row r="1008" spans="2:7">
      <c r="B1008" s="422"/>
      <c r="C1008" s="422"/>
      <c r="G1008" s="2">
        <f>+G1007+E1008-F1008</f>
        <v>317.7</v>
      </c>
    </row>
    <row r="1009" spans="2:7">
      <c r="B1009" s="422"/>
      <c r="C1009" s="422"/>
      <c r="G1009" s="2">
        <f>+G1008+E1009-F1009</f>
        <v>317.7</v>
      </c>
    </row>
    <row r="1010" spans="2:7">
      <c r="B1010" s="422"/>
      <c r="C1010" s="422"/>
      <c r="G1010" s="2">
        <f>+G1009+E1010-F1010</f>
        <v>317.7</v>
      </c>
    </row>
    <row r="1011" spans="2:7">
      <c r="B1011" s="422"/>
      <c r="C1011" s="422"/>
      <c r="G1011" s="2">
        <f>+G1010+E1011-F1011</f>
        <v>317.7</v>
      </c>
    </row>
    <row r="1012" spans="2:7">
      <c r="B1012" s="422"/>
      <c r="C1012" s="422"/>
      <c r="G1012" s="2">
        <f>+G1011+E1012-F1012</f>
        <v>317.7</v>
      </c>
    </row>
    <row r="1013" spans="2:7">
      <c r="B1013" s="422"/>
      <c r="C1013" s="422"/>
      <c r="G1013" s="2">
        <f>+G1012+E1013-F1013</f>
        <v>317.7</v>
      </c>
    </row>
    <row r="1014" spans="2:7">
      <c r="B1014" s="422"/>
      <c r="C1014" s="422"/>
      <c r="G1014" s="2">
        <f>+G1013+E1014-F1014</f>
        <v>317.7</v>
      </c>
    </row>
    <row r="1015" spans="2:7">
      <c r="B1015" s="422"/>
      <c r="C1015" s="422"/>
      <c r="G1015" s="2">
        <f>+G1014+E1015-F1015</f>
        <v>317.7</v>
      </c>
    </row>
    <row r="1016" spans="2:7">
      <c r="B1016" s="422"/>
      <c r="C1016" s="422"/>
      <c r="G1016" s="2">
        <f>+G1015+E1016-F1016</f>
        <v>317.7</v>
      </c>
    </row>
    <row r="1017" spans="2:7">
      <c r="B1017" s="422"/>
      <c r="C1017" s="422"/>
      <c r="G1017" s="2">
        <f>+G1016+E1017-F1017</f>
        <v>317.7</v>
      </c>
    </row>
    <row r="1018" spans="2:7">
      <c r="B1018" s="422"/>
      <c r="C1018" s="422"/>
      <c r="G1018" s="2">
        <f>+G1017+E1018-F1018</f>
        <v>317.7</v>
      </c>
    </row>
    <row r="1019" spans="2:7">
      <c r="B1019" s="422"/>
      <c r="C1019" s="422"/>
      <c r="G1019" s="2">
        <f>+G1018+E1019-F1019</f>
        <v>317.7</v>
      </c>
    </row>
    <row r="1020" spans="2:7">
      <c r="B1020" s="422"/>
      <c r="C1020" s="422"/>
      <c r="G1020" s="2">
        <f>+G1019+E1020-F1020</f>
        <v>317.7</v>
      </c>
    </row>
    <row r="1021" spans="2:7">
      <c r="B1021" s="422"/>
      <c r="C1021" s="422"/>
      <c r="G1021" s="2">
        <f>+G1020+E1021-F1021</f>
        <v>317.7</v>
      </c>
    </row>
    <row r="1022" spans="2:7">
      <c r="B1022" s="422"/>
      <c r="C1022" s="422"/>
      <c r="G1022" s="2">
        <f>+G1021+E1022-F1022</f>
        <v>317.7</v>
      </c>
    </row>
    <row r="1023" spans="2:7">
      <c r="B1023" s="422"/>
      <c r="C1023" s="422"/>
      <c r="G1023" s="2">
        <f>+G1022+E1023-F1023</f>
        <v>317.7</v>
      </c>
    </row>
    <row r="1024" spans="2:7">
      <c r="B1024" s="422"/>
      <c r="C1024" s="422"/>
      <c r="G1024" s="2">
        <f>+G1023+E1024-F1024</f>
        <v>317.7</v>
      </c>
    </row>
    <row r="1025" spans="2:7">
      <c r="B1025" s="422"/>
      <c r="C1025" s="422"/>
      <c r="G1025" s="2">
        <f>+G1024+E1025-F1025</f>
        <v>317.7</v>
      </c>
    </row>
    <row r="1026" spans="2:7">
      <c r="B1026" s="422"/>
      <c r="C1026" s="422"/>
      <c r="G1026" s="2">
        <f>+G1025+E1026-F1026</f>
        <v>317.7</v>
      </c>
    </row>
    <row r="1027" spans="2:7">
      <c r="B1027" s="422"/>
      <c r="C1027" s="422"/>
      <c r="G1027" s="2">
        <f>+G1026+E1027-F1027</f>
        <v>317.7</v>
      </c>
    </row>
    <row r="1028" spans="2:7">
      <c r="B1028" s="422"/>
      <c r="C1028" s="422"/>
      <c r="G1028" s="2">
        <f>+G1027+E1028-F1028</f>
        <v>317.7</v>
      </c>
    </row>
    <row r="1029" spans="2:7">
      <c r="B1029" s="422"/>
      <c r="C1029" s="422"/>
      <c r="G1029" s="2">
        <f>+G1028+E1029-F1029</f>
        <v>317.7</v>
      </c>
    </row>
    <row r="1030" spans="2:7">
      <c r="B1030" s="422"/>
      <c r="C1030" s="422"/>
      <c r="G1030" s="2">
        <f>+G1029+E1030-F1030</f>
        <v>317.7</v>
      </c>
    </row>
    <row r="1031" spans="2:7">
      <c r="B1031" s="422"/>
      <c r="C1031" s="422"/>
      <c r="G1031" s="2">
        <f>+G1030+E1031-F1031</f>
        <v>317.7</v>
      </c>
    </row>
    <row r="1032" spans="2:7">
      <c r="B1032" s="422"/>
      <c r="C1032" s="422"/>
      <c r="G1032" s="2">
        <f>+G1031+E1032-F1032</f>
        <v>317.7</v>
      </c>
    </row>
    <row r="1033" spans="2:7">
      <c r="B1033" s="422"/>
      <c r="C1033" s="422"/>
      <c r="G1033" s="2">
        <f>+G1032+E1033-F1033</f>
        <v>317.7</v>
      </c>
    </row>
    <row r="1034" spans="2:7">
      <c r="B1034" s="422"/>
      <c r="C1034" s="422"/>
      <c r="G1034" s="2">
        <f>+G1033+E1034-F1034</f>
        <v>317.7</v>
      </c>
    </row>
    <row r="1035" spans="2:7">
      <c r="B1035" s="422"/>
      <c r="C1035" s="422"/>
      <c r="G1035" s="2">
        <f>+G1034+E1035-F1035</f>
        <v>317.7</v>
      </c>
    </row>
    <row r="1036" spans="2:7">
      <c r="B1036" s="422"/>
      <c r="C1036" s="422"/>
      <c r="G1036" s="2">
        <f>+G1035+E1036-F1036</f>
        <v>317.7</v>
      </c>
    </row>
    <row r="1037" spans="2:7">
      <c r="B1037" s="422"/>
      <c r="C1037" s="422"/>
      <c r="G1037" s="2">
        <f>+G1036+E1037-F1037</f>
        <v>317.7</v>
      </c>
    </row>
    <row r="1038" spans="2:7">
      <c r="B1038" s="422"/>
      <c r="C1038" s="422"/>
      <c r="G1038" s="2">
        <f>+G1037+E1038-F1038</f>
        <v>317.7</v>
      </c>
    </row>
    <row r="1039" spans="2:7">
      <c r="B1039" s="422"/>
      <c r="C1039" s="422"/>
      <c r="G1039" s="2">
        <f>+G1038+E1039-F1039</f>
        <v>317.7</v>
      </c>
    </row>
    <row r="1040" spans="2:7">
      <c r="B1040" s="422"/>
      <c r="C1040" s="422"/>
      <c r="G1040" s="2">
        <f>+G1039+E1040-F1040</f>
        <v>317.7</v>
      </c>
    </row>
    <row r="1041" spans="2:7">
      <c r="B1041" s="422"/>
      <c r="C1041" s="422"/>
      <c r="G1041" s="2">
        <f>+G1040+E1041-F1041</f>
        <v>317.7</v>
      </c>
    </row>
    <row r="1042" spans="2:7">
      <c r="B1042" s="422"/>
      <c r="C1042" s="422"/>
      <c r="G1042" s="2">
        <f>+G1041+E1042-F1042</f>
        <v>317.7</v>
      </c>
    </row>
    <row r="1043" spans="2:7">
      <c r="B1043" s="422"/>
      <c r="C1043" s="422"/>
      <c r="G1043" s="2">
        <f>+G1042+E1043-F1043</f>
        <v>317.7</v>
      </c>
    </row>
    <row r="1044" spans="2:7">
      <c r="B1044" s="422"/>
      <c r="C1044" s="422"/>
      <c r="G1044" s="2">
        <f>+G1043+E1044-F1044</f>
        <v>317.7</v>
      </c>
    </row>
    <row r="1045" spans="2:7">
      <c r="B1045" s="422"/>
      <c r="C1045" s="422"/>
      <c r="G1045" s="2">
        <f>+G1044+E1045-F1045</f>
        <v>317.7</v>
      </c>
    </row>
    <row r="1046" spans="2:7">
      <c r="B1046" s="422"/>
      <c r="C1046" s="422"/>
      <c r="G1046" s="2">
        <f>+G1045+E1046-F1046</f>
        <v>317.7</v>
      </c>
    </row>
    <row r="1047" spans="2:7">
      <c r="B1047" s="422"/>
      <c r="C1047" s="422"/>
      <c r="G1047" s="2">
        <f>+G1046+E1047-F1047</f>
        <v>317.7</v>
      </c>
    </row>
    <row r="1048" spans="2:7">
      <c r="B1048" s="422"/>
      <c r="C1048" s="422"/>
      <c r="G1048" s="2">
        <f>+G1047+E1048-F1048</f>
        <v>317.7</v>
      </c>
    </row>
    <row r="1049" spans="2:7">
      <c r="B1049" s="422"/>
      <c r="C1049" s="422"/>
      <c r="G1049" s="2">
        <f>+G1048+E1049-F1049</f>
        <v>317.7</v>
      </c>
    </row>
    <row r="1050" spans="2:7">
      <c r="B1050" s="422"/>
      <c r="C1050" s="422"/>
      <c r="G1050" s="2">
        <f>+G1049+E1050-F1050</f>
        <v>317.7</v>
      </c>
    </row>
    <row r="1051" spans="2:7">
      <c r="B1051" s="422"/>
      <c r="C1051" s="422"/>
      <c r="G1051" s="2">
        <f>+G1050+E1051-F1051</f>
        <v>317.7</v>
      </c>
    </row>
    <row r="1052" spans="2:7">
      <c r="B1052" s="422"/>
      <c r="C1052" s="422"/>
      <c r="G1052" s="2">
        <f>+G1051+E1052-F1052</f>
        <v>317.7</v>
      </c>
    </row>
    <row r="1053" spans="2:7">
      <c r="B1053" s="422"/>
      <c r="C1053" s="422"/>
      <c r="G1053" s="2">
        <f>+G1052+E1053-F1053</f>
        <v>317.7</v>
      </c>
    </row>
    <row r="1054" spans="2:7">
      <c r="B1054" s="422"/>
      <c r="C1054" s="422"/>
      <c r="G1054" s="2">
        <f>+G1053+E1054-F1054</f>
        <v>317.7</v>
      </c>
    </row>
    <row r="1055" spans="2:7">
      <c r="B1055" s="422"/>
      <c r="C1055" s="422"/>
      <c r="G1055" s="2">
        <f>+G1054+E1055-F1055</f>
        <v>317.7</v>
      </c>
    </row>
    <row r="1056" spans="2:7">
      <c r="B1056" s="422"/>
      <c r="C1056" s="422"/>
      <c r="G1056" s="2">
        <f>+G1055+E1056-F1056</f>
        <v>317.7</v>
      </c>
    </row>
    <row r="1057" spans="2:7">
      <c r="B1057" s="422"/>
      <c r="C1057" s="422"/>
      <c r="G1057" s="2">
        <f>+G1056+E1057-F1057</f>
        <v>317.7</v>
      </c>
    </row>
    <row r="1058" spans="2:7">
      <c r="B1058" s="422"/>
      <c r="C1058" s="422"/>
      <c r="G1058" s="2">
        <f>+G1057+E1058-F1058</f>
        <v>317.7</v>
      </c>
    </row>
    <row r="1059" spans="2:7">
      <c r="B1059" s="422"/>
      <c r="C1059" s="422"/>
      <c r="G1059" s="2">
        <f>+G1058+E1059-F1059</f>
        <v>317.7</v>
      </c>
    </row>
    <row r="1060" spans="2:7">
      <c r="B1060" s="422"/>
      <c r="C1060" s="422"/>
      <c r="G1060" s="2">
        <f>+G1059+E1060-F1060</f>
        <v>317.7</v>
      </c>
    </row>
    <row r="1061" spans="2:7">
      <c r="B1061" s="422"/>
      <c r="C1061" s="422"/>
      <c r="G1061" s="2">
        <f>+G1060+E1061-F1061</f>
        <v>317.7</v>
      </c>
    </row>
    <row r="1062" spans="2:7">
      <c r="B1062" s="422"/>
      <c r="C1062" s="422"/>
      <c r="G1062" s="2">
        <f>+G1061+E1062-F1062</f>
        <v>317.7</v>
      </c>
    </row>
    <row r="1063" spans="2:7">
      <c r="B1063" s="422"/>
      <c r="C1063" s="422"/>
      <c r="G1063" s="2">
        <f>+G1062+E1063-F1063</f>
        <v>317.7</v>
      </c>
    </row>
    <row r="1064" spans="2:7">
      <c r="B1064" s="422"/>
      <c r="C1064" s="422"/>
      <c r="G1064" s="2">
        <f>+G1063+E1064-F1064</f>
        <v>317.7</v>
      </c>
    </row>
    <row r="1065" spans="2:7">
      <c r="B1065" s="422"/>
      <c r="C1065" s="422"/>
      <c r="G1065" s="2">
        <f>+G1064+E1065-F1065</f>
        <v>317.7</v>
      </c>
    </row>
    <row r="1066" spans="2:7">
      <c r="B1066" s="422"/>
      <c r="C1066" s="422"/>
      <c r="G1066" s="2">
        <f>+G1065+E1066-F1066</f>
        <v>317.7</v>
      </c>
    </row>
    <row r="1067" spans="2:7">
      <c r="B1067" s="422"/>
      <c r="C1067" s="422"/>
      <c r="G1067" s="2">
        <f>+G1066+E1067-F1067</f>
        <v>317.7</v>
      </c>
    </row>
    <row r="1068" spans="2:7">
      <c r="B1068" s="422"/>
      <c r="C1068" s="422"/>
      <c r="G1068" s="2">
        <f>+G1067+E1068-F1068</f>
        <v>317.7</v>
      </c>
    </row>
    <row r="1069" spans="2:7">
      <c r="B1069" s="422"/>
      <c r="C1069" s="422"/>
      <c r="G1069" s="2">
        <f>+G1068+E1069-F1069</f>
        <v>317.7</v>
      </c>
    </row>
    <row r="1070" spans="2:7">
      <c r="B1070" s="422"/>
      <c r="C1070" s="422"/>
      <c r="G1070" s="2">
        <f>+G1069+E1070-F1070</f>
        <v>317.7</v>
      </c>
    </row>
    <row r="1071" spans="2:7">
      <c r="B1071" s="422"/>
      <c r="C1071" s="422"/>
      <c r="G1071" s="2">
        <f>+G1070+E1071-F1071</f>
        <v>317.7</v>
      </c>
    </row>
    <row r="1072" spans="2:7">
      <c r="B1072" s="422"/>
      <c r="C1072" s="422"/>
      <c r="G1072" s="2">
        <f>+G1071+E1072-F1072</f>
        <v>317.7</v>
      </c>
    </row>
    <row r="1073" spans="2:7">
      <c r="B1073" s="422"/>
      <c r="C1073" s="422"/>
      <c r="G1073" s="2">
        <f>+G1072+E1073-F1073</f>
        <v>317.7</v>
      </c>
    </row>
    <row r="1074" spans="2:7">
      <c r="B1074" s="422"/>
      <c r="C1074" s="422"/>
      <c r="G1074" s="2">
        <f>+G1073+E1074-F1074</f>
        <v>317.7</v>
      </c>
    </row>
    <row r="1075" spans="2:7">
      <c r="B1075" s="422"/>
      <c r="C1075" s="422"/>
      <c r="G1075" s="2">
        <f>+G1074+E1075-F1075</f>
        <v>317.7</v>
      </c>
    </row>
    <row r="1076" spans="2:7">
      <c r="B1076" s="422"/>
      <c r="C1076" s="422"/>
      <c r="G1076" s="2">
        <f>+G1075+E1076-F1076</f>
        <v>317.7</v>
      </c>
    </row>
    <row r="1077" spans="2:7">
      <c r="B1077" s="422"/>
      <c r="C1077" s="422"/>
      <c r="G1077" s="2">
        <f>+G1076+E1077-F1077</f>
        <v>317.7</v>
      </c>
    </row>
    <row r="1078" spans="2:7">
      <c r="B1078" s="422"/>
      <c r="C1078" s="422"/>
      <c r="G1078" s="2">
        <f>+G1077+E1078-F1078</f>
        <v>317.7</v>
      </c>
    </row>
    <row r="1079" spans="2:7">
      <c r="B1079" s="422"/>
      <c r="C1079" s="422"/>
      <c r="G1079" s="2">
        <f>+G1078+E1079-F1079</f>
        <v>317.7</v>
      </c>
    </row>
    <row r="1080" spans="2:7">
      <c r="B1080" s="422"/>
      <c r="C1080" s="422"/>
      <c r="G1080" s="2">
        <f>+G1079+E1080-F1080</f>
        <v>317.7</v>
      </c>
    </row>
    <row r="1081" spans="2:7">
      <c r="B1081" s="422"/>
      <c r="C1081" s="422"/>
      <c r="G1081" s="2">
        <f>+G1080+E1081-F1081</f>
        <v>317.7</v>
      </c>
    </row>
    <row r="1082" spans="2:7">
      <c r="B1082" s="422"/>
      <c r="C1082" s="422"/>
      <c r="G1082" s="2">
        <f>+G1081+E1082-F1082</f>
        <v>317.7</v>
      </c>
    </row>
    <row r="1083" spans="2:7">
      <c r="B1083" s="422"/>
      <c r="C1083" s="422"/>
      <c r="G1083" s="2">
        <f>+G1082+E1083-F1083</f>
        <v>317.7</v>
      </c>
    </row>
    <row r="1084" spans="2:7">
      <c r="B1084" s="422"/>
      <c r="C1084" s="422"/>
      <c r="G1084" s="2">
        <f>+G1083+E1084-F1084</f>
        <v>317.7</v>
      </c>
    </row>
    <row r="1085" spans="2:7">
      <c r="B1085" s="422"/>
      <c r="C1085" s="422"/>
      <c r="G1085" s="2">
        <f>+G1084+E1085-F1085</f>
        <v>317.7</v>
      </c>
    </row>
    <row r="1086" spans="2:7">
      <c r="B1086" s="422"/>
      <c r="C1086" s="422"/>
      <c r="G1086" s="2">
        <f>+G1085+E1086-F1086</f>
        <v>317.7</v>
      </c>
    </row>
    <row r="1087" spans="2:7">
      <c r="B1087" s="422"/>
      <c r="C1087" s="422"/>
      <c r="G1087" s="2">
        <f>+G1086+E1087-F1087</f>
        <v>317.7</v>
      </c>
    </row>
    <row r="1088" spans="2:7">
      <c r="B1088" s="422"/>
      <c r="C1088" s="422"/>
      <c r="G1088" s="2">
        <f>+G1087+E1088-F1088</f>
        <v>317.7</v>
      </c>
    </row>
    <row r="1089" spans="2:7">
      <c r="B1089" s="422"/>
      <c r="C1089" s="422"/>
      <c r="G1089" s="2">
        <f>+G1088+E1089-F1089</f>
        <v>317.7</v>
      </c>
    </row>
    <row r="1090" spans="2:7">
      <c r="B1090" s="422"/>
      <c r="C1090" s="422"/>
      <c r="G1090" s="2">
        <f>+G1089+E1090-F1090</f>
        <v>317.7</v>
      </c>
    </row>
    <row r="1091" spans="2:7">
      <c r="B1091" s="422"/>
      <c r="C1091" s="422"/>
      <c r="G1091" s="2">
        <f>+G1090+E1091-F1091</f>
        <v>317.7</v>
      </c>
    </row>
    <row r="1092" spans="2:7">
      <c r="B1092" s="422"/>
      <c r="C1092" s="422"/>
      <c r="G1092" s="2">
        <f>+G1091+E1092-F1092</f>
        <v>317.7</v>
      </c>
    </row>
    <row r="1093" spans="2:7">
      <c r="B1093" s="422"/>
      <c r="C1093" s="422"/>
      <c r="G1093" s="2">
        <f>+G1092+E1093-F1093</f>
        <v>317.7</v>
      </c>
    </row>
    <row r="1094" spans="2:7">
      <c r="B1094" s="422"/>
      <c r="C1094" s="422"/>
      <c r="G1094" s="2">
        <f>+G1093+E1094-F1094</f>
        <v>317.7</v>
      </c>
    </row>
    <row r="1095" spans="2:7">
      <c r="B1095" s="422"/>
      <c r="C1095" s="422"/>
      <c r="G1095" s="2">
        <f>+G1094+E1095-F1095</f>
        <v>317.7</v>
      </c>
    </row>
    <row r="1096" spans="2:7">
      <c r="B1096" s="422"/>
      <c r="C1096" s="422"/>
      <c r="G1096" s="2">
        <f>+G1095+E1096-F1096</f>
        <v>317.7</v>
      </c>
    </row>
    <row r="1097" spans="2:7">
      <c r="B1097" s="422"/>
      <c r="C1097" s="422"/>
      <c r="G1097" s="2">
        <f>+G1096+E1097-F1097</f>
        <v>317.7</v>
      </c>
    </row>
    <row r="1098" spans="2:7">
      <c r="B1098" s="422"/>
      <c r="C1098" s="422"/>
      <c r="G1098" s="2">
        <f>+G1097+E1098-F1098</f>
        <v>317.7</v>
      </c>
    </row>
    <row r="1099" spans="2:7">
      <c r="B1099" s="422"/>
      <c r="C1099" s="422"/>
      <c r="G1099" s="2">
        <f>+G1098+E1099-F1099</f>
        <v>317.7</v>
      </c>
    </row>
    <row r="1100" spans="2:7">
      <c r="B1100" s="422"/>
      <c r="C1100" s="422"/>
      <c r="G1100" s="2">
        <f>+G1099+E1100-F1100</f>
        <v>317.7</v>
      </c>
    </row>
    <row r="1101" spans="2:7">
      <c r="B1101" s="422"/>
      <c r="C1101" s="422"/>
      <c r="G1101" s="2">
        <f>+G1100+E1101-F1101</f>
        <v>317.7</v>
      </c>
    </row>
    <row r="1102" spans="2:7">
      <c r="B1102" s="422"/>
      <c r="C1102" s="422"/>
      <c r="G1102" s="2">
        <f>+G1101+E1102-F1102</f>
        <v>317.7</v>
      </c>
    </row>
    <row r="1103" spans="2:7">
      <c r="B1103" s="422"/>
      <c r="C1103" s="422"/>
      <c r="G1103" s="2">
        <f>+G1102+E1103-F1103</f>
        <v>317.7</v>
      </c>
    </row>
    <row r="1104" spans="2:7">
      <c r="B1104" s="422"/>
      <c r="C1104" s="422"/>
      <c r="G1104" s="2">
        <f>+G1103+E1104-F1104</f>
        <v>317.7</v>
      </c>
    </row>
    <row r="1105" spans="2:7">
      <c r="B1105" s="422"/>
      <c r="C1105" s="422"/>
      <c r="G1105" s="2">
        <f>+G1104+E1105-F1105</f>
        <v>317.7</v>
      </c>
    </row>
    <row r="1106" spans="2:7">
      <c r="B1106" s="422"/>
      <c r="C1106" s="422"/>
      <c r="G1106" s="2">
        <f>+G1105+E1106-F1106</f>
        <v>317.7</v>
      </c>
    </row>
    <row r="1107" spans="2:7">
      <c r="B1107" s="422"/>
      <c r="C1107" s="422"/>
      <c r="G1107" s="2">
        <f>+G1106+E1107-F1107</f>
        <v>317.7</v>
      </c>
    </row>
    <row r="1108" spans="2:7">
      <c r="B1108" s="422"/>
      <c r="C1108" s="422"/>
      <c r="G1108" s="2">
        <f>+G1107+E1108-F1108</f>
        <v>317.7</v>
      </c>
    </row>
    <row r="1109" spans="2:7">
      <c r="B1109" s="422"/>
      <c r="C1109" s="422"/>
      <c r="G1109" s="2">
        <f>+G1108+E1109-F1109</f>
        <v>317.7</v>
      </c>
    </row>
    <row r="1110" spans="2:7">
      <c r="B1110" s="422"/>
      <c r="C1110" s="422"/>
      <c r="G1110" s="2">
        <f>+G1109+E1110-F1110</f>
        <v>317.7</v>
      </c>
    </row>
    <row r="1111" spans="2:7">
      <c r="B1111" s="422"/>
      <c r="C1111" s="422"/>
      <c r="G1111" s="2">
        <f>+G1110+E1111-F1111</f>
        <v>317.7</v>
      </c>
    </row>
    <row r="1112" spans="2:7">
      <c r="B1112" s="422"/>
      <c r="C1112" s="422"/>
      <c r="G1112" s="2">
        <f>+G1111+E1112-F1112</f>
        <v>317.7</v>
      </c>
    </row>
    <row r="1113" spans="2:7">
      <c r="B1113" s="422"/>
      <c r="C1113" s="422"/>
      <c r="G1113" s="2">
        <f>+G1112+E1113-F1113</f>
        <v>317.7</v>
      </c>
    </row>
    <row r="1114" spans="2:7">
      <c r="B1114" s="422"/>
      <c r="C1114" s="422"/>
      <c r="G1114" s="2">
        <f>+G1113+E1114-F1114</f>
        <v>317.7</v>
      </c>
    </row>
    <row r="1115" spans="2:7">
      <c r="B1115" s="422"/>
      <c r="C1115" s="422"/>
      <c r="G1115" s="2">
        <f>+G1114+E1115-F1115</f>
        <v>317.7</v>
      </c>
    </row>
    <row r="1116" spans="2:7">
      <c r="B1116" s="422"/>
      <c r="C1116" s="422"/>
      <c r="G1116" s="2">
        <f>+G1115+E1116-F1116</f>
        <v>317.7</v>
      </c>
    </row>
    <row r="1117" spans="2:7">
      <c r="B1117" s="422"/>
      <c r="C1117" s="422"/>
      <c r="G1117" s="2">
        <f>+G1116+E1117-F1117</f>
        <v>317.7</v>
      </c>
    </row>
    <row r="1118" spans="2:7">
      <c r="B1118" s="422"/>
      <c r="C1118" s="422"/>
      <c r="G1118" s="2">
        <f>+G1117+E1118-F1118</f>
        <v>317.7</v>
      </c>
    </row>
    <row r="1119" spans="2:7">
      <c r="B1119" s="422"/>
      <c r="C1119" s="422"/>
      <c r="G1119" s="2">
        <f>+G1118+E1119-F1119</f>
        <v>317.7</v>
      </c>
    </row>
    <row r="1120" spans="2:7">
      <c r="B1120" s="422"/>
      <c r="C1120" s="422"/>
      <c r="G1120" s="2">
        <f>+G1119+E1120-F1120</f>
        <v>317.7</v>
      </c>
    </row>
    <row r="1121" spans="2:7">
      <c r="B1121" s="422"/>
      <c r="C1121" s="422"/>
      <c r="G1121" s="2">
        <f>+G1120+E1121-F1121</f>
        <v>317.7</v>
      </c>
    </row>
    <row r="1122" spans="2:7">
      <c r="B1122" s="422"/>
      <c r="C1122" s="422"/>
      <c r="G1122" s="2">
        <f>+G1121+E1122-F1122</f>
        <v>317.7</v>
      </c>
    </row>
    <row r="1123" spans="2:7">
      <c r="B1123" s="422"/>
      <c r="C1123" s="422"/>
      <c r="G1123" s="2">
        <f>+G1122+E1123-F1123</f>
        <v>317.7</v>
      </c>
    </row>
    <row r="1124" spans="2:7">
      <c r="B1124" s="422"/>
      <c r="C1124" s="422"/>
      <c r="G1124" s="2">
        <f>+G1123+E1124-F1124</f>
        <v>317.7</v>
      </c>
    </row>
    <row r="1125" spans="2:7">
      <c r="B1125" s="422"/>
      <c r="C1125" s="422"/>
      <c r="G1125" s="2">
        <f>+G1124+E1125-F1125</f>
        <v>317.7</v>
      </c>
    </row>
    <row r="1126" spans="2:7">
      <c r="B1126" s="422"/>
      <c r="C1126" s="422"/>
      <c r="G1126" s="2">
        <f>+G1125+E1126-F1126</f>
        <v>317.7</v>
      </c>
    </row>
    <row r="1127" spans="2:7">
      <c r="B1127" s="422"/>
      <c r="C1127" s="422"/>
      <c r="G1127" s="2">
        <f>+G1126+E1127-F1127</f>
        <v>317.7</v>
      </c>
    </row>
    <row r="1128" spans="2:7">
      <c r="B1128" s="422"/>
      <c r="C1128" s="422"/>
      <c r="G1128" s="2">
        <f>+G1127+E1128-F1128</f>
        <v>317.7</v>
      </c>
    </row>
    <row r="1129" spans="2:7">
      <c r="B1129" s="422"/>
      <c r="C1129" s="422"/>
      <c r="G1129" s="2">
        <f>+G1128+E1129-F1129</f>
        <v>317.7</v>
      </c>
    </row>
    <row r="1130" spans="2:7">
      <c r="B1130" s="422"/>
      <c r="C1130" s="422"/>
      <c r="G1130" s="2">
        <f>+G1129+E1130-F1130</f>
        <v>317.7</v>
      </c>
    </row>
    <row r="1131" spans="2:7">
      <c r="B1131" s="422"/>
      <c r="C1131" s="422"/>
      <c r="G1131" s="2">
        <f>+G1130+E1131-F1131</f>
        <v>317.7</v>
      </c>
    </row>
    <row r="1132" spans="2:7">
      <c r="B1132" s="422"/>
      <c r="C1132" s="422"/>
      <c r="G1132" s="2">
        <f>+G1131+E1132-F1132</f>
        <v>317.7</v>
      </c>
    </row>
    <row r="1133" spans="2:7">
      <c r="B1133" s="422"/>
      <c r="C1133" s="422"/>
      <c r="G1133" s="2">
        <f>+G1132+E1133-F1133</f>
        <v>317.7</v>
      </c>
    </row>
    <row r="1134" spans="2:7">
      <c r="B1134" s="422"/>
      <c r="C1134" s="422"/>
      <c r="G1134" s="2">
        <f>+G1133+E1134-F1134</f>
        <v>317.7</v>
      </c>
    </row>
    <row r="1135" spans="2:7">
      <c r="B1135" s="422"/>
      <c r="C1135" s="422"/>
      <c r="G1135" s="2">
        <f>+G1134+E1135-F1135</f>
        <v>317.7</v>
      </c>
    </row>
    <row r="1136" spans="2:7">
      <c r="B1136" s="422"/>
      <c r="C1136" s="422"/>
      <c r="G1136" s="2">
        <f>+G1135+E1136-F1136</f>
        <v>317.7</v>
      </c>
    </row>
    <row r="1137" spans="2:7">
      <c r="B1137" s="422"/>
      <c r="C1137" s="422"/>
      <c r="G1137" s="2">
        <f>+G1136+E1137-F1137</f>
        <v>317.7</v>
      </c>
    </row>
    <row r="1138" spans="2:7">
      <c r="B1138" s="422"/>
      <c r="C1138" s="422"/>
      <c r="G1138" s="2">
        <f>+G1137+E1138-F1138</f>
        <v>317.7</v>
      </c>
    </row>
    <row r="1139" spans="2:7">
      <c r="B1139" s="422"/>
      <c r="C1139" s="422"/>
      <c r="G1139" s="2">
        <f>+G1138+E1139-F1139</f>
        <v>317.7</v>
      </c>
    </row>
    <row r="1140" spans="2:7">
      <c r="B1140" s="422"/>
      <c r="C1140" s="422"/>
      <c r="G1140" s="2">
        <f>+G1139+E1140-F1140</f>
        <v>317.7</v>
      </c>
    </row>
    <row r="1141" spans="2:7">
      <c r="B1141" s="422"/>
      <c r="C1141" s="422"/>
      <c r="G1141" s="2">
        <f>+G1140+E1141-F1141</f>
        <v>317.7</v>
      </c>
    </row>
    <row r="1142" spans="2:7">
      <c r="B1142" s="422"/>
      <c r="C1142" s="422"/>
      <c r="G1142" s="2">
        <f>+G1141+E1142-F1142</f>
        <v>317.7</v>
      </c>
    </row>
    <row r="1143" spans="2:7">
      <c r="B1143" s="422"/>
      <c r="C1143" s="422"/>
      <c r="G1143" s="2">
        <f>+G1142+E1143-F1143</f>
        <v>317.7</v>
      </c>
    </row>
    <row r="1144" spans="2:7">
      <c r="B1144" s="422"/>
      <c r="C1144" s="422"/>
      <c r="G1144" s="2">
        <f>+G1143+E1144-F1144</f>
        <v>317.7</v>
      </c>
    </row>
    <row r="1145" spans="2:7">
      <c r="B1145" s="422"/>
      <c r="C1145" s="422"/>
      <c r="G1145" s="2">
        <f>+G1144+E1145-F1145</f>
        <v>317.7</v>
      </c>
    </row>
    <row r="1146" spans="2:7">
      <c r="B1146" s="422"/>
      <c r="C1146" s="422"/>
      <c r="G1146" s="2">
        <f>+G1145+E1146-F1146</f>
        <v>317.7</v>
      </c>
    </row>
    <row r="1147" spans="2:7">
      <c r="B1147" s="422"/>
      <c r="C1147" s="422"/>
      <c r="G1147" s="2">
        <f>+G1146+E1147-F1147</f>
        <v>317.7</v>
      </c>
    </row>
    <row r="1148" spans="2:7">
      <c r="B1148" s="422"/>
      <c r="C1148" s="422"/>
      <c r="G1148" s="2">
        <f>+G1147+E1148-F1148</f>
        <v>317.7</v>
      </c>
    </row>
    <row r="1149" spans="2:7">
      <c r="B1149" s="422"/>
      <c r="C1149" s="422"/>
      <c r="G1149" s="2">
        <f>+G1148+E1149-F1149</f>
        <v>317.7</v>
      </c>
    </row>
    <row r="1150" spans="2:7">
      <c r="B1150" s="422"/>
      <c r="C1150" s="422"/>
      <c r="G1150" s="2">
        <f>+G1149+E1150-F1150</f>
        <v>317.7</v>
      </c>
    </row>
    <row r="1151" spans="2:7">
      <c r="B1151" s="422"/>
      <c r="C1151" s="422"/>
      <c r="G1151" s="2">
        <f>+G1150+E1151-F1151</f>
        <v>317.7</v>
      </c>
    </row>
    <row r="1152" spans="2:7">
      <c r="B1152" s="422"/>
      <c r="C1152" s="422"/>
      <c r="G1152" s="2">
        <f>+G1151+E1152-F1152</f>
        <v>317.7</v>
      </c>
    </row>
    <row r="1153" spans="2:7">
      <c r="B1153" s="422"/>
      <c r="C1153" s="422"/>
      <c r="G1153" s="2">
        <f>+G1152+E1153-F1153</f>
        <v>317.7</v>
      </c>
    </row>
    <row r="1154" spans="2:7">
      <c r="B1154" s="422"/>
      <c r="C1154" s="422"/>
      <c r="G1154" s="2">
        <f>+G1153+E1154-F1154</f>
        <v>317.7</v>
      </c>
    </row>
    <row r="1155" spans="2:7">
      <c r="B1155" s="422"/>
      <c r="C1155" s="422"/>
      <c r="G1155" s="2">
        <f>+G1154+E1155-F1155</f>
        <v>317.7</v>
      </c>
    </row>
    <row r="1156" spans="2:7">
      <c r="B1156" s="422"/>
      <c r="C1156" s="422"/>
      <c r="G1156" s="2">
        <f>+G1155+E1156-F1156</f>
        <v>317.7</v>
      </c>
    </row>
    <row r="1157" spans="2:7">
      <c r="B1157" s="422"/>
      <c r="C1157" s="422"/>
      <c r="G1157" s="2">
        <f>+G1156+E1157-F1157</f>
        <v>317.7</v>
      </c>
    </row>
    <row r="1158" spans="2:7">
      <c r="B1158" s="422"/>
      <c r="C1158" s="422"/>
      <c r="G1158" s="2">
        <f>+G1157+E1158-F1158</f>
        <v>317.7</v>
      </c>
    </row>
    <row r="1159" spans="2:7">
      <c r="B1159" s="422"/>
      <c r="C1159" s="422"/>
      <c r="G1159" s="2">
        <f>+G1158+E1159-F1159</f>
        <v>317.7</v>
      </c>
    </row>
    <row r="1160" spans="2:7">
      <c r="B1160" s="422"/>
      <c r="C1160" s="422"/>
      <c r="G1160" s="2">
        <f>+G1159+E1160-F1160</f>
        <v>317.7</v>
      </c>
    </row>
    <row r="1161" spans="2:7">
      <c r="B1161" s="422"/>
      <c r="C1161" s="422"/>
      <c r="G1161" s="2">
        <f>+G1160+E1161-F1161</f>
        <v>317.7</v>
      </c>
    </row>
    <row r="1162" spans="2:7">
      <c r="B1162" s="422"/>
      <c r="C1162" s="422"/>
      <c r="G1162" s="2">
        <f>+G1161+E1162-F1162</f>
        <v>317.7</v>
      </c>
    </row>
    <row r="1163" spans="2:7">
      <c r="B1163" s="422"/>
      <c r="C1163" s="422"/>
      <c r="G1163" s="2">
        <f>+G1162+E1163-F1163</f>
        <v>317.7</v>
      </c>
    </row>
    <row r="1164" spans="2:7">
      <c r="B1164" s="422"/>
      <c r="C1164" s="422"/>
      <c r="G1164" s="2">
        <f>+G1163+E1164-F1164</f>
        <v>317.7</v>
      </c>
    </row>
    <row r="1165" spans="2:7">
      <c r="B1165" s="422"/>
      <c r="C1165" s="422"/>
      <c r="G1165" s="2">
        <f>+G1164+E1165-F1165</f>
        <v>317.7</v>
      </c>
    </row>
    <row r="1166" spans="2:7">
      <c r="B1166" s="422"/>
      <c r="C1166" s="422"/>
      <c r="G1166" s="2">
        <f>+G1165+E1166-F1166</f>
        <v>317.7</v>
      </c>
    </row>
    <row r="1167" spans="2:7">
      <c r="B1167" s="422"/>
      <c r="C1167" s="422"/>
      <c r="G1167" s="2">
        <f>+G1166+E1167-F1167</f>
        <v>317.7</v>
      </c>
    </row>
    <row r="1168" spans="2:7">
      <c r="B1168" s="422"/>
      <c r="C1168" s="422"/>
      <c r="G1168" s="2">
        <f>+G1167+E1168-F1168</f>
        <v>317.7</v>
      </c>
    </row>
    <row r="1169" spans="2:7">
      <c r="B1169" s="422"/>
      <c r="C1169" s="422"/>
      <c r="G1169" s="2">
        <f>+G1168+E1169-F1169</f>
        <v>317.7</v>
      </c>
    </row>
    <row r="1170" spans="2:7">
      <c r="B1170" s="422"/>
      <c r="C1170" s="422"/>
      <c r="G1170" s="2">
        <f>+G1169+E1170-F1170</f>
        <v>317.7</v>
      </c>
    </row>
    <row r="1171" spans="2:7">
      <c r="B1171" s="422"/>
      <c r="C1171" s="422"/>
      <c r="G1171" s="2">
        <f>+G1170+E1171-F1171</f>
        <v>317.7</v>
      </c>
    </row>
    <row r="1172" spans="2:7">
      <c r="B1172" s="422"/>
      <c r="C1172" s="422"/>
      <c r="G1172" s="2">
        <f>+G1171+E1172-F1172</f>
        <v>317.7</v>
      </c>
    </row>
    <row r="1173" spans="2:7">
      <c r="B1173" s="422"/>
      <c r="C1173" s="422"/>
      <c r="G1173" s="2">
        <f>+G1172+E1173-F1173</f>
        <v>317.7</v>
      </c>
    </row>
    <row r="1174" spans="2:7">
      <c r="B1174" s="422"/>
      <c r="C1174" s="422"/>
      <c r="G1174" s="2">
        <f>+G1173+E1174-F1174</f>
        <v>317.7</v>
      </c>
    </row>
    <row r="1175" spans="2:7">
      <c r="B1175" s="422"/>
      <c r="C1175" s="422"/>
      <c r="G1175" s="2">
        <f>+G1174+E1175-F1175</f>
        <v>317.7</v>
      </c>
    </row>
    <row r="1176" spans="2:7">
      <c r="B1176" s="422"/>
      <c r="C1176" s="422"/>
      <c r="G1176" s="2">
        <f>+G1175+E1176-F1176</f>
        <v>317.7</v>
      </c>
    </row>
    <row r="1177" spans="2:7">
      <c r="B1177" s="422"/>
      <c r="C1177" s="422"/>
      <c r="G1177" s="2">
        <f>+G1176+E1177-F1177</f>
        <v>317.7</v>
      </c>
    </row>
    <row r="1178" spans="2:7">
      <c r="B1178" s="422"/>
      <c r="C1178" s="422"/>
      <c r="G1178" s="2">
        <f>+G1177+E1178-F1178</f>
        <v>317.7</v>
      </c>
    </row>
    <row r="1179" spans="2:7">
      <c r="B1179" s="422"/>
      <c r="C1179" s="422"/>
      <c r="G1179" s="2">
        <f>+G1178+E1179-F1179</f>
        <v>317.7</v>
      </c>
    </row>
    <row r="1180" spans="2:7">
      <c r="B1180" s="422"/>
      <c r="C1180" s="422"/>
      <c r="G1180" s="2">
        <f>+G1179+E1180-F1180</f>
        <v>317.7</v>
      </c>
    </row>
    <row r="1181" spans="2:7">
      <c r="B1181" s="422"/>
      <c r="C1181" s="422"/>
      <c r="G1181" s="2">
        <f>+G1180+E1181-F1181</f>
        <v>317.7</v>
      </c>
    </row>
    <row r="1182" spans="2:7">
      <c r="B1182" s="422"/>
      <c r="C1182" s="422"/>
      <c r="G1182" s="2">
        <f>+G1181+E1182-F1182</f>
        <v>317.7</v>
      </c>
    </row>
    <row r="1183" spans="2:7">
      <c r="B1183" s="422"/>
      <c r="C1183" s="422"/>
      <c r="G1183" s="2">
        <f>+G1182+E1183-F1183</f>
        <v>317.7</v>
      </c>
    </row>
    <row r="1184" spans="2:7">
      <c r="B1184" s="422"/>
      <c r="C1184" s="422"/>
      <c r="G1184" s="2">
        <f>+G1183+E1184-F1184</f>
        <v>317.7</v>
      </c>
    </row>
    <row r="1185" spans="2:7">
      <c r="B1185" s="422"/>
      <c r="C1185" s="422"/>
      <c r="G1185" s="2">
        <f>+G1184+E1185-F1185</f>
        <v>317.7</v>
      </c>
    </row>
    <row r="1186" spans="2:7">
      <c r="B1186" s="422"/>
      <c r="C1186" s="422"/>
      <c r="G1186" s="2">
        <f>+G1185+E1186-F1186</f>
        <v>317.7</v>
      </c>
    </row>
    <row r="1187" spans="2:7">
      <c r="B1187" s="422"/>
      <c r="C1187" s="422"/>
      <c r="G1187" s="2">
        <f>+G1186+E1187-F1187</f>
        <v>317.7</v>
      </c>
    </row>
    <row r="1188" spans="2:7">
      <c r="B1188" s="422"/>
      <c r="C1188" s="422"/>
      <c r="G1188" s="2">
        <f>+G1187+E1188-F1188</f>
        <v>317.7</v>
      </c>
    </row>
    <row r="1189" spans="2:7">
      <c r="B1189" s="422"/>
      <c r="C1189" s="422"/>
      <c r="G1189" s="2">
        <f>+G1188+E1189-F1189</f>
        <v>317.7</v>
      </c>
    </row>
    <row r="1190" spans="2:7">
      <c r="B1190" s="422"/>
      <c r="C1190" s="422"/>
      <c r="G1190" s="2">
        <f>+G1189+E1190-F1190</f>
        <v>317.7</v>
      </c>
    </row>
    <row r="1191" spans="2:7">
      <c r="B1191" s="422"/>
      <c r="C1191" s="422"/>
      <c r="G1191" s="2">
        <f>+G1190+E1191-F1191</f>
        <v>317.7</v>
      </c>
    </row>
    <row r="1192" spans="2:7">
      <c r="B1192" s="422"/>
      <c r="C1192" s="422"/>
      <c r="G1192" s="2">
        <f>+G1191+E1192-F1192</f>
        <v>317.7</v>
      </c>
    </row>
    <row r="1193" spans="2:7">
      <c r="B1193" s="422"/>
      <c r="C1193" s="422"/>
      <c r="G1193" s="2">
        <f>+G1192+E1193-F1193</f>
        <v>317.7</v>
      </c>
    </row>
    <row r="1194" spans="2:7">
      <c r="B1194" s="422"/>
      <c r="C1194" s="422"/>
      <c r="G1194" s="2">
        <f>+G1193+E1194-F1194</f>
        <v>317.7</v>
      </c>
    </row>
    <row r="1195" spans="2:7">
      <c r="B1195" s="422"/>
      <c r="C1195" s="422"/>
      <c r="G1195" s="2">
        <f>+G1194+E1195-F1195</f>
        <v>317.7</v>
      </c>
    </row>
    <row r="1196" spans="2:7">
      <c r="B1196" s="422"/>
      <c r="C1196" s="422"/>
      <c r="G1196" s="2">
        <f>+G1195+E1196-F1196</f>
        <v>317.7</v>
      </c>
    </row>
    <row r="1197" spans="2:7">
      <c r="B1197" s="422"/>
      <c r="C1197" s="422"/>
      <c r="G1197" s="2">
        <f>+G1196+E1197-F1197</f>
        <v>317.7</v>
      </c>
    </row>
    <row r="1198" spans="2:7">
      <c r="B1198" s="422"/>
      <c r="C1198" s="422"/>
      <c r="G1198" s="2">
        <f>+G1197+E1198-F1198</f>
        <v>317.7</v>
      </c>
    </row>
    <row r="1199" spans="2:7">
      <c r="B1199" s="422"/>
      <c r="C1199" s="422"/>
      <c r="G1199" s="2">
        <f>+G1198+E1199-F1199</f>
        <v>317.7</v>
      </c>
    </row>
    <row r="1200" spans="2:7">
      <c r="B1200" s="422"/>
      <c r="C1200" s="422"/>
      <c r="G1200" s="2">
        <f>+G1199+E1200-F1200</f>
        <v>317.7</v>
      </c>
    </row>
    <row r="1201" spans="2:7">
      <c r="B1201" s="422"/>
      <c r="C1201" s="422"/>
      <c r="G1201" s="2">
        <f>+G1200+E1201-F1201</f>
        <v>317.7</v>
      </c>
    </row>
    <row r="1202" spans="2:7">
      <c r="B1202" s="422"/>
      <c r="C1202" s="422"/>
      <c r="G1202" s="2">
        <f>+G1201+E1202-F1202</f>
        <v>317.7</v>
      </c>
    </row>
    <row r="1203" spans="2:7">
      <c r="B1203" s="422"/>
      <c r="C1203" s="422"/>
      <c r="G1203" s="2">
        <f>+G1202+E1203-F1203</f>
        <v>317.7</v>
      </c>
    </row>
    <row r="1204" spans="2:7">
      <c r="B1204" s="422"/>
      <c r="C1204" s="422"/>
      <c r="G1204" s="2">
        <f>+G1203+E1204-F1204</f>
        <v>317.7</v>
      </c>
    </row>
    <row r="1205" spans="2:7">
      <c r="B1205" s="422"/>
      <c r="C1205" s="422"/>
      <c r="G1205" s="2">
        <f>+G1204+E1205-F1205</f>
        <v>317.7</v>
      </c>
    </row>
    <row r="1206" spans="2:7">
      <c r="B1206" s="422"/>
      <c r="C1206" s="422"/>
      <c r="G1206" s="2">
        <f>+G1205+E1206-F1206</f>
        <v>317.7</v>
      </c>
    </row>
    <row r="1207" spans="2:7">
      <c r="B1207" s="422"/>
      <c r="C1207" s="422"/>
      <c r="G1207" s="2">
        <f>+G1206+E1207-F1207</f>
        <v>317.7</v>
      </c>
    </row>
    <row r="1208" spans="2:7">
      <c r="B1208" s="422"/>
      <c r="C1208" s="422"/>
      <c r="G1208" s="2">
        <f>+G1207+E1208-F1208</f>
        <v>317.7</v>
      </c>
    </row>
    <row r="1209" spans="2:7">
      <c r="B1209" s="422"/>
      <c r="C1209" s="422"/>
      <c r="G1209" s="2">
        <f>+G1208+E1209-F1209</f>
        <v>317.7</v>
      </c>
    </row>
    <row r="1210" spans="2:7">
      <c r="B1210" s="422"/>
      <c r="C1210" s="422"/>
      <c r="G1210" s="2">
        <f>+G1209+E1210-F1210</f>
        <v>317.7</v>
      </c>
    </row>
    <row r="1211" spans="2:7">
      <c r="B1211" s="422"/>
      <c r="C1211" s="422"/>
      <c r="G1211" s="2">
        <f>+G1210+E1211-F1211</f>
        <v>317.7</v>
      </c>
    </row>
    <row r="1212" spans="2:7">
      <c r="B1212" s="422"/>
      <c r="C1212" s="422"/>
      <c r="G1212" s="2">
        <f>+G1211+E1212-F1212</f>
        <v>317.7</v>
      </c>
    </row>
    <row r="1213" spans="2:7">
      <c r="B1213" s="422"/>
      <c r="C1213" s="422"/>
      <c r="G1213" s="2">
        <f>+G1212+E1213-F1213</f>
        <v>317.7</v>
      </c>
    </row>
    <row r="1214" spans="2:7">
      <c r="B1214" s="422"/>
      <c r="C1214" s="422"/>
      <c r="G1214" s="2">
        <f>+G1213+E1214-F1214</f>
        <v>317.7</v>
      </c>
    </row>
    <row r="1215" spans="2:7">
      <c r="B1215" s="422"/>
      <c r="C1215" s="422"/>
      <c r="G1215" s="2">
        <f>+G1214+E1215-F1215</f>
        <v>317.7</v>
      </c>
    </row>
    <row r="1216" spans="2:7">
      <c r="B1216" s="422"/>
      <c r="C1216" s="422"/>
      <c r="G1216" s="2">
        <f>+G1215+E1216-F1216</f>
        <v>317.7</v>
      </c>
    </row>
    <row r="1217" spans="2:7">
      <c r="B1217" s="422"/>
      <c r="C1217" s="422"/>
      <c r="G1217" s="2">
        <f>+G1216+E1217-F1217</f>
        <v>317.7</v>
      </c>
    </row>
    <row r="1218" spans="2:7">
      <c r="B1218" s="422"/>
      <c r="C1218" s="422"/>
      <c r="G1218" s="2">
        <f>+G1217+E1218-F1218</f>
        <v>317.7</v>
      </c>
    </row>
    <row r="1219" spans="2:7">
      <c r="B1219" s="422"/>
      <c r="C1219" s="422"/>
      <c r="G1219" s="2">
        <f>+G1218+E1219-F1219</f>
        <v>317.7</v>
      </c>
    </row>
    <row r="1220" spans="2:7">
      <c r="B1220" s="422"/>
      <c r="C1220" s="422"/>
      <c r="G1220" s="2">
        <f>+G1219+E1220-F1220</f>
        <v>317.7</v>
      </c>
    </row>
    <row r="1221" spans="2:7">
      <c r="B1221" s="422"/>
      <c r="C1221" s="422"/>
      <c r="G1221" s="2">
        <f>+G1220+E1221-F1221</f>
        <v>317.7</v>
      </c>
    </row>
    <row r="1222" spans="2:7">
      <c r="B1222" s="422"/>
      <c r="C1222" s="422"/>
      <c r="G1222" s="2">
        <f>+G1221+E1222-F1222</f>
        <v>317.7</v>
      </c>
    </row>
    <row r="1223" spans="2:7">
      <c r="B1223" s="422"/>
      <c r="C1223" s="422"/>
      <c r="G1223" s="2">
        <f>+G1222+E1223-F1223</f>
        <v>317.7</v>
      </c>
    </row>
    <row r="1224" spans="2:7">
      <c r="B1224" s="422"/>
      <c r="C1224" s="422"/>
      <c r="G1224" s="2">
        <f>+G1223+E1224-F1224</f>
        <v>317.7</v>
      </c>
    </row>
    <row r="1225" spans="2:7">
      <c r="B1225" s="422"/>
      <c r="C1225" s="422"/>
      <c r="G1225" s="2">
        <f>+G1224+E1225-F1225</f>
        <v>317.7</v>
      </c>
    </row>
    <row r="1226" spans="2:7">
      <c r="B1226" s="422"/>
      <c r="C1226" s="422"/>
      <c r="G1226" s="2">
        <f>+G1225+E1226-F1226</f>
        <v>317.7</v>
      </c>
    </row>
    <row r="1227" spans="2:7">
      <c r="B1227" s="422"/>
      <c r="C1227" s="422"/>
      <c r="G1227" s="2">
        <f>+G1226+E1227-F1227</f>
        <v>317.7</v>
      </c>
    </row>
    <row r="1228" spans="2:7">
      <c r="B1228" s="422"/>
      <c r="C1228" s="422"/>
      <c r="G1228" s="2">
        <f>+G1227+E1228-F1228</f>
        <v>317.7</v>
      </c>
    </row>
    <row r="1229" spans="2:7">
      <c r="B1229" s="422"/>
      <c r="C1229" s="422"/>
      <c r="G1229" s="2">
        <f>+G1228+E1229-F1229</f>
        <v>317.7</v>
      </c>
    </row>
    <row r="1230" spans="2:7">
      <c r="B1230" s="422"/>
      <c r="C1230" s="422"/>
      <c r="G1230" s="2">
        <f>+G1229+E1230-F1230</f>
        <v>317.7</v>
      </c>
    </row>
    <row r="1231" spans="2:7">
      <c r="B1231" s="422"/>
      <c r="C1231" s="422"/>
      <c r="G1231" s="2">
        <f>+G1230+E1231-F1231</f>
        <v>317.7</v>
      </c>
    </row>
    <row r="1232" spans="2:7">
      <c r="B1232" s="422"/>
      <c r="C1232" s="422"/>
      <c r="G1232" s="2">
        <f>+G1231+E1232-F1232</f>
        <v>317.7</v>
      </c>
    </row>
    <row r="1233" spans="2:7">
      <c r="B1233" s="422"/>
      <c r="C1233" s="422"/>
      <c r="G1233" s="2">
        <f>+G1232+E1233-F1233</f>
        <v>317.7</v>
      </c>
    </row>
    <row r="1234" spans="2:7">
      <c r="B1234" s="422"/>
      <c r="C1234" s="422"/>
      <c r="G1234" s="2">
        <f>+G1233+E1234-F1234</f>
        <v>317.7</v>
      </c>
    </row>
    <row r="1235" spans="2:7">
      <c r="B1235" s="422"/>
      <c r="C1235" s="422"/>
      <c r="G1235" s="2">
        <f>+G1234+E1235-F1235</f>
        <v>317.7</v>
      </c>
    </row>
    <row r="1236" spans="2:7">
      <c r="B1236" s="422"/>
      <c r="C1236" s="422"/>
      <c r="G1236" s="2">
        <f>+G1235+E1236-F1236</f>
        <v>317.7</v>
      </c>
    </row>
    <row r="1237" spans="2:7">
      <c r="B1237" s="422"/>
      <c r="C1237" s="422"/>
      <c r="G1237" s="2">
        <f>+G1236+E1237-F1237</f>
        <v>317.7</v>
      </c>
    </row>
    <row r="1238" spans="2:7">
      <c r="B1238" s="422"/>
      <c r="C1238" s="422"/>
      <c r="G1238" s="2">
        <f>+G1237+E1238-F1238</f>
        <v>317.7</v>
      </c>
    </row>
    <row r="1239" spans="2:7">
      <c r="B1239" s="422"/>
      <c r="C1239" s="422"/>
      <c r="G1239" s="2">
        <f>+G1238+E1239-F1239</f>
        <v>317.7</v>
      </c>
    </row>
    <row r="1240" spans="2:7">
      <c r="B1240" s="422"/>
      <c r="C1240" s="422"/>
      <c r="G1240" s="2">
        <f>+G1239+E1240-F1240</f>
        <v>317.7</v>
      </c>
    </row>
    <row r="1241" spans="2:7">
      <c r="B1241" s="422"/>
      <c r="C1241" s="422"/>
      <c r="G1241" s="2">
        <f>+G1240+E1241-F1241</f>
        <v>317.7</v>
      </c>
    </row>
    <row r="1242" spans="2:7">
      <c r="B1242" s="422"/>
      <c r="C1242" s="422"/>
      <c r="G1242" s="2">
        <f>+G1241+E1242-F1242</f>
        <v>317.7</v>
      </c>
    </row>
    <row r="1243" spans="2:7">
      <c r="B1243" s="422"/>
      <c r="C1243" s="422"/>
      <c r="G1243" s="2">
        <f>+G1242+E1243-F1243</f>
        <v>317.7</v>
      </c>
    </row>
    <row r="1244" spans="2:7">
      <c r="B1244" s="422"/>
      <c r="C1244" s="422"/>
      <c r="G1244" s="2">
        <f>+G1243+E1244-F1244</f>
        <v>317.7</v>
      </c>
    </row>
    <row r="1245" spans="2:7">
      <c r="B1245" s="422"/>
      <c r="C1245" s="422"/>
      <c r="G1245" s="2">
        <f>+G1244+E1245-F1245</f>
        <v>317.7</v>
      </c>
    </row>
    <row r="1246" spans="2:7">
      <c r="B1246" s="422"/>
      <c r="C1246" s="422"/>
      <c r="G1246" s="2">
        <f>+G1245+E1246-F1246</f>
        <v>317.7</v>
      </c>
    </row>
    <row r="1247" spans="2:7">
      <c r="B1247" s="422"/>
      <c r="C1247" s="422"/>
      <c r="G1247" s="2">
        <f>+G1246+E1247-F1247</f>
        <v>317.7</v>
      </c>
    </row>
    <row r="1248" spans="2:7">
      <c r="B1248" s="422"/>
      <c r="C1248" s="422"/>
      <c r="G1248" s="2">
        <f>+G1247+E1248-F1248</f>
        <v>317.7</v>
      </c>
    </row>
    <row r="1249" spans="2:7">
      <c r="B1249" s="422"/>
      <c r="C1249" s="422"/>
      <c r="G1249" s="2">
        <f>+G1248+E1249-F1249</f>
        <v>317.7</v>
      </c>
    </row>
    <row r="1250" spans="2:7">
      <c r="B1250" s="422"/>
      <c r="C1250" s="422"/>
      <c r="G1250" s="2">
        <f>+G1249+E1250-F1250</f>
        <v>317.7</v>
      </c>
    </row>
    <row r="1251" spans="2:7">
      <c r="B1251" s="422"/>
      <c r="C1251" s="422"/>
      <c r="G1251" s="2">
        <f>+G1250+E1251-F1251</f>
        <v>317.7</v>
      </c>
    </row>
    <row r="1252" spans="2:7">
      <c r="B1252" s="422"/>
      <c r="C1252" s="422"/>
      <c r="G1252" s="2">
        <f>+G1251+E1252-F1252</f>
        <v>317.7</v>
      </c>
    </row>
    <row r="1253" spans="2:7">
      <c r="B1253" s="422"/>
      <c r="C1253" s="422"/>
      <c r="G1253" s="2">
        <f>+G1252+E1253-F1253</f>
        <v>317.7</v>
      </c>
    </row>
    <row r="1254" spans="2:7">
      <c r="B1254" s="422"/>
      <c r="C1254" s="422"/>
      <c r="G1254" s="2">
        <f>+G1253+E1254-F1254</f>
        <v>317.7</v>
      </c>
    </row>
    <row r="1255" spans="2:7">
      <c r="B1255" s="422"/>
      <c r="C1255" s="422"/>
      <c r="G1255" s="2">
        <f>+G1254+E1255-F1255</f>
        <v>317.7</v>
      </c>
    </row>
    <row r="1256" spans="2:7">
      <c r="B1256" s="422"/>
      <c r="C1256" s="422"/>
      <c r="G1256" s="2">
        <f>+G1255+E1256-F1256</f>
        <v>317.7</v>
      </c>
    </row>
    <row r="1257" spans="2:7">
      <c r="B1257" s="422"/>
      <c r="C1257" s="422"/>
      <c r="G1257" s="2">
        <f>+G1256+E1257-F1257</f>
        <v>317.7</v>
      </c>
    </row>
    <row r="1258" spans="2:7">
      <c r="B1258" s="422"/>
      <c r="C1258" s="422"/>
      <c r="G1258" s="2">
        <f>+G1257+E1258-F1258</f>
        <v>317.7</v>
      </c>
    </row>
    <row r="1259" spans="2:7">
      <c r="B1259" s="422"/>
      <c r="C1259" s="422"/>
      <c r="G1259" s="2">
        <f>+G1258+E1259-F1259</f>
        <v>317.7</v>
      </c>
    </row>
    <row r="1260" spans="2:7">
      <c r="B1260" s="422"/>
      <c r="C1260" s="422"/>
      <c r="G1260" s="2">
        <f>+G1259+E1260-F1260</f>
        <v>317.7</v>
      </c>
    </row>
    <row r="1261" spans="2:7">
      <c r="B1261" s="422"/>
      <c r="C1261" s="422"/>
      <c r="G1261" s="2">
        <f>+G1260+E1261-F1261</f>
        <v>317.7</v>
      </c>
    </row>
    <row r="1262" spans="2:7">
      <c r="B1262" s="422"/>
      <c r="C1262" s="422"/>
      <c r="G1262" s="2">
        <f>+G1261+E1262-F1262</f>
        <v>317.7</v>
      </c>
    </row>
    <row r="1263" spans="2:7">
      <c r="B1263" s="422"/>
      <c r="C1263" s="422"/>
      <c r="G1263" s="2">
        <f>+G1262+E1263-F1263</f>
        <v>317.7</v>
      </c>
    </row>
    <row r="1264" spans="2:7">
      <c r="B1264" s="422"/>
      <c r="C1264" s="422"/>
      <c r="G1264" s="2">
        <f>+G1263+E1264-F1264</f>
        <v>317.7</v>
      </c>
    </row>
    <row r="1265" spans="2:7">
      <c r="B1265" s="422"/>
      <c r="C1265" s="422"/>
      <c r="G1265" s="2">
        <f>+G1264+E1265-F1265</f>
        <v>317.7</v>
      </c>
    </row>
    <row r="1266" spans="2:7">
      <c r="B1266" s="422"/>
      <c r="C1266" s="422"/>
      <c r="G1266" s="2">
        <f>+G1265+E1266-F1266</f>
        <v>317.7</v>
      </c>
    </row>
    <row r="1267" spans="2:7">
      <c r="B1267" s="422"/>
      <c r="C1267" s="422"/>
      <c r="G1267" s="2">
        <f>+G1266+E1267-F1267</f>
        <v>317.7</v>
      </c>
    </row>
    <row r="1268" spans="2:7">
      <c r="B1268" s="422"/>
      <c r="C1268" s="422"/>
      <c r="G1268" s="2">
        <f>+G1267+E1268-F1268</f>
        <v>317.7</v>
      </c>
    </row>
    <row r="1269" spans="2:7">
      <c r="B1269" s="422"/>
      <c r="C1269" s="422"/>
      <c r="G1269" s="2">
        <f>+G1268+E1269-F1269</f>
        <v>317.7</v>
      </c>
    </row>
    <row r="1270" spans="2:7">
      <c r="B1270" s="422"/>
      <c r="C1270" s="422"/>
      <c r="G1270" s="2">
        <f>+G1269+E1270-F1270</f>
        <v>317.7</v>
      </c>
    </row>
    <row r="1271" spans="2:7">
      <c r="B1271" s="422"/>
      <c r="C1271" s="422"/>
      <c r="G1271" s="2">
        <f>+G1270+E1271-F1271</f>
        <v>317.7</v>
      </c>
    </row>
    <row r="1272" spans="2:7">
      <c r="B1272" s="422"/>
      <c r="C1272" s="422"/>
      <c r="G1272" s="2">
        <f>+G1271+E1272-F1272</f>
        <v>317.7</v>
      </c>
    </row>
    <row r="1273" spans="2:7">
      <c r="B1273" s="422"/>
      <c r="C1273" s="422"/>
      <c r="G1273" s="2">
        <f>+G1272+E1273-F1273</f>
        <v>317.7</v>
      </c>
    </row>
    <row r="1274" spans="2:7">
      <c r="B1274" s="422"/>
      <c r="C1274" s="422"/>
      <c r="G1274" s="2">
        <f>+G1273+E1274-F1274</f>
        <v>317.7</v>
      </c>
    </row>
    <row r="1275" spans="2:7">
      <c r="B1275" s="422"/>
      <c r="C1275" s="422"/>
      <c r="G1275" s="2">
        <f>+G1274+E1275-F1275</f>
        <v>317.7</v>
      </c>
    </row>
    <row r="1276" spans="2:7">
      <c r="B1276" s="422"/>
      <c r="C1276" s="422"/>
      <c r="G1276" s="2">
        <f>+G1275+E1276-F1276</f>
        <v>317.7</v>
      </c>
    </row>
    <row r="1277" spans="2:7">
      <c r="B1277" s="422"/>
      <c r="C1277" s="422"/>
      <c r="G1277" s="2">
        <f>+G1276+E1277-F1277</f>
        <v>317.7</v>
      </c>
    </row>
    <row r="1278" spans="2:7">
      <c r="B1278" s="422"/>
      <c r="C1278" s="422"/>
      <c r="G1278" s="2">
        <f>+G1277+E1278-F1278</f>
        <v>317.7</v>
      </c>
    </row>
    <row r="1279" spans="2:7">
      <c r="B1279" s="422"/>
      <c r="C1279" s="422"/>
      <c r="G1279" s="2">
        <f>+G1278+E1279-F1279</f>
        <v>317.7</v>
      </c>
    </row>
    <row r="1280" spans="2:7">
      <c r="B1280" s="422"/>
      <c r="C1280" s="422"/>
      <c r="G1280" s="2">
        <f>+G1279+E1280-F1280</f>
        <v>317.7</v>
      </c>
    </row>
    <row r="1281" spans="2:7">
      <c r="B1281" s="422"/>
      <c r="C1281" s="422"/>
      <c r="G1281" s="2">
        <f>+G1280+E1281-F1281</f>
        <v>317.7</v>
      </c>
    </row>
    <row r="1282" spans="2:7">
      <c r="B1282" s="422"/>
      <c r="C1282" s="422"/>
      <c r="G1282" s="2">
        <f>+G1281+E1282-F1282</f>
        <v>317.7</v>
      </c>
    </row>
    <row r="1283" spans="2:7">
      <c r="B1283" s="422"/>
      <c r="C1283" s="422"/>
      <c r="G1283" s="2">
        <f>+G1282+E1283-F1283</f>
        <v>317.7</v>
      </c>
    </row>
    <row r="1284" spans="2:7">
      <c r="B1284" s="422"/>
      <c r="C1284" s="422"/>
      <c r="G1284" s="2">
        <f>+G1283+E1284-F1284</f>
        <v>317.7</v>
      </c>
    </row>
    <row r="1285" spans="2:7">
      <c r="B1285" s="422"/>
      <c r="C1285" s="422"/>
      <c r="G1285" s="2">
        <f>+G1284+E1285-F1285</f>
        <v>317.7</v>
      </c>
    </row>
    <row r="1286" spans="2:7">
      <c r="B1286" s="422"/>
      <c r="C1286" s="422"/>
      <c r="G1286" s="2">
        <f>+G1285+E1286-F1286</f>
        <v>317.7</v>
      </c>
    </row>
    <row r="1287" spans="2:7">
      <c r="B1287" s="422"/>
      <c r="C1287" s="422"/>
      <c r="G1287" s="2">
        <f>+G1286+E1287-F1287</f>
        <v>317.7</v>
      </c>
    </row>
    <row r="1288" spans="2:7">
      <c r="B1288" s="422"/>
      <c r="C1288" s="422"/>
      <c r="G1288" s="2">
        <f>+G1287+E1288-F1288</f>
        <v>317.7</v>
      </c>
    </row>
    <row r="1289" spans="2:7">
      <c r="B1289" s="422"/>
      <c r="C1289" s="422"/>
      <c r="G1289" s="2">
        <f>+G1288+E1289-F1289</f>
        <v>317.7</v>
      </c>
    </row>
    <row r="1290" spans="2:7">
      <c r="B1290" s="422"/>
      <c r="C1290" s="422"/>
      <c r="G1290" s="2">
        <f>+G1289+E1290-F1290</f>
        <v>317.7</v>
      </c>
    </row>
    <row r="1291" spans="2:7">
      <c r="B1291" s="422"/>
      <c r="C1291" s="422"/>
      <c r="G1291" s="2">
        <f>+G1290+E1291-F1291</f>
        <v>317.7</v>
      </c>
    </row>
    <row r="1292" spans="2:7">
      <c r="B1292" s="422"/>
      <c r="C1292" s="422"/>
      <c r="G1292" s="2">
        <f>+G1291+E1292-F1292</f>
        <v>317.7</v>
      </c>
    </row>
    <row r="1293" spans="2:7">
      <c r="B1293" s="422"/>
      <c r="C1293" s="422"/>
      <c r="G1293" s="2">
        <f>+G1292+E1293-F1293</f>
        <v>317.7</v>
      </c>
    </row>
    <row r="1294" spans="2:7">
      <c r="B1294" s="422"/>
      <c r="C1294" s="422"/>
      <c r="G1294" s="2">
        <f>+G1293+E1294-F1294</f>
        <v>317.7</v>
      </c>
    </row>
    <row r="1295" spans="2:7">
      <c r="B1295" s="422"/>
      <c r="C1295" s="422"/>
      <c r="G1295" s="2">
        <f>+G1294+E1295-F1295</f>
        <v>317.7</v>
      </c>
    </row>
    <row r="1296" spans="2:7">
      <c r="B1296" s="422"/>
      <c r="C1296" s="422"/>
      <c r="G1296" s="2">
        <f>+G1295+E1296-F1296</f>
        <v>317.7</v>
      </c>
    </row>
    <row r="1297" spans="2:7">
      <c r="B1297" s="422"/>
      <c r="C1297" s="422"/>
      <c r="G1297" s="2">
        <f>+G1296+E1297-F1297</f>
        <v>317.7</v>
      </c>
    </row>
    <row r="1298" spans="2:7">
      <c r="B1298" s="422"/>
      <c r="C1298" s="422"/>
      <c r="G1298" s="2">
        <f>+G1297+E1298-F1298</f>
        <v>317.7</v>
      </c>
    </row>
    <row r="1299" spans="2:7">
      <c r="B1299" s="422"/>
      <c r="C1299" s="422"/>
      <c r="G1299" s="2">
        <f>+G1298+E1299-F1299</f>
        <v>317.7</v>
      </c>
    </row>
    <row r="1300" spans="2:7">
      <c r="B1300" s="422"/>
      <c r="C1300" s="422"/>
      <c r="G1300" s="2">
        <f>+G1299+E1300-F1300</f>
        <v>317.7</v>
      </c>
    </row>
    <row r="1301" spans="2:7">
      <c r="B1301" s="422"/>
      <c r="C1301" s="422"/>
      <c r="G1301" s="2">
        <f>+G1300+E1301-F1301</f>
        <v>317.7</v>
      </c>
    </row>
    <row r="1302" spans="2:7">
      <c r="B1302" s="422"/>
      <c r="C1302" s="422"/>
      <c r="G1302" s="2">
        <f>+G1301+E1302-F1302</f>
        <v>317.7</v>
      </c>
    </row>
    <row r="1303" spans="2:7">
      <c r="B1303" s="422"/>
      <c r="C1303" s="422"/>
      <c r="G1303" s="2">
        <f>+G1302+E1303-F1303</f>
        <v>317.7</v>
      </c>
    </row>
    <row r="1304" spans="2:7">
      <c r="B1304" s="422"/>
      <c r="C1304" s="422"/>
      <c r="G1304" s="2">
        <f>+G1303+E1304-F1304</f>
        <v>317.7</v>
      </c>
    </row>
    <row r="1305" spans="2:7">
      <c r="B1305" s="422"/>
      <c r="C1305" s="422"/>
      <c r="G1305" s="2">
        <f>+G1304+E1305-F1305</f>
        <v>317.7</v>
      </c>
    </row>
    <row r="1306" spans="2:7">
      <c r="B1306" s="422"/>
      <c r="C1306" s="422"/>
      <c r="G1306" s="2">
        <f>+G1305+E1306-F1306</f>
        <v>317.7</v>
      </c>
    </row>
    <row r="1307" spans="2:7">
      <c r="B1307" s="422"/>
      <c r="C1307" s="422"/>
      <c r="G1307" s="2">
        <f>+G1306+E1307-F1307</f>
        <v>317.7</v>
      </c>
    </row>
    <row r="1308" spans="2:7">
      <c r="B1308" s="422"/>
      <c r="C1308" s="422"/>
      <c r="G1308" s="2">
        <f>+G1307+E1308-F1308</f>
        <v>317.7</v>
      </c>
    </row>
    <row r="1309" spans="2:7">
      <c r="B1309" s="422"/>
      <c r="C1309" s="422"/>
      <c r="G1309" s="2">
        <f>+G1308+E1309-F1309</f>
        <v>317.7</v>
      </c>
    </row>
    <row r="1310" spans="2:7">
      <c r="B1310" s="422"/>
      <c r="C1310" s="422"/>
      <c r="G1310" s="2">
        <f>+G1309+E1310-F1310</f>
        <v>317.7</v>
      </c>
    </row>
    <row r="1311" spans="2:7">
      <c r="B1311" s="422"/>
      <c r="C1311" s="422"/>
      <c r="G1311" s="2">
        <f>+G1310+E1311-F1311</f>
        <v>317.7</v>
      </c>
    </row>
    <row r="1312" spans="2:7">
      <c r="B1312" s="422"/>
      <c r="C1312" s="422"/>
      <c r="G1312" s="2">
        <f>+G1311+E1312-F1312</f>
        <v>317.7</v>
      </c>
    </row>
    <row r="1313" spans="2:7">
      <c r="B1313" s="422"/>
      <c r="C1313" s="422"/>
      <c r="G1313" s="2">
        <f>+G1312+E1313-F1313</f>
        <v>317.7</v>
      </c>
    </row>
    <row r="1314" spans="2:7">
      <c r="B1314" s="422"/>
      <c r="C1314" s="422"/>
      <c r="G1314" s="2">
        <f>+G1313+E1314-F1314</f>
        <v>317.7</v>
      </c>
    </row>
    <row r="1315" spans="2:7">
      <c r="B1315" s="422"/>
      <c r="C1315" s="422"/>
      <c r="G1315" s="2">
        <f>+G1314+E1315-F1315</f>
        <v>317.7</v>
      </c>
    </row>
    <row r="1316" spans="2:7">
      <c r="B1316" s="422"/>
      <c r="C1316" s="422"/>
      <c r="G1316" s="2">
        <f>+G1315+E1316-F1316</f>
        <v>317.7</v>
      </c>
    </row>
    <row r="1317" spans="2:7">
      <c r="B1317" s="422"/>
      <c r="C1317" s="422"/>
      <c r="G1317" s="2">
        <f>+G1316+E1317-F1317</f>
        <v>317.7</v>
      </c>
    </row>
    <row r="1318" spans="2:7">
      <c r="B1318" s="422"/>
      <c r="C1318" s="422"/>
      <c r="G1318" s="2">
        <f>+G1317+E1318-F1318</f>
        <v>317.7</v>
      </c>
    </row>
    <row r="1319" spans="2:7">
      <c r="B1319" s="422"/>
      <c r="C1319" s="422"/>
      <c r="G1319" s="2">
        <f>+G1318+E1319-F1319</f>
        <v>317.7</v>
      </c>
    </row>
    <row r="1320" spans="2:7">
      <c r="B1320" s="422"/>
      <c r="C1320" s="422"/>
      <c r="G1320" s="2">
        <f>+G1319+E1320-F1320</f>
        <v>317.7</v>
      </c>
    </row>
    <row r="1321" spans="2:7">
      <c r="B1321" s="422"/>
      <c r="C1321" s="422"/>
      <c r="G1321" s="2">
        <f>+G1320+E1321-F1321</f>
        <v>317.7</v>
      </c>
    </row>
    <row r="1322" spans="2:7">
      <c r="B1322" s="422"/>
      <c r="C1322" s="422"/>
      <c r="G1322" s="2">
        <f>+G1321+E1322-F1322</f>
        <v>317.7</v>
      </c>
    </row>
    <row r="1323" spans="2:7">
      <c r="B1323" s="422"/>
      <c r="C1323" s="422"/>
      <c r="G1323" s="2">
        <f>+G1322+E1323-F1323</f>
        <v>317.7</v>
      </c>
    </row>
  </sheetData>
  <autoFilter ref="A4:G540" xr:uid="{00000000-0009-0000-0000-00000D000000}"/>
  <mergeCells count="8">
    <mergeCell ref="J986:L986"/>
    <mergeCell ref="J968:L968"/>
    <mergeCell ref="J950:L950"/>
    <mergeCell ref="B2:G2"/>
    <mergeCell ref="I859:K859"/>
    <mergeCell ref="I879:K879"/>
    <mergeCell ref="I916:K916"/>
    <mergeCell ref="J933:L933"/>
  </mergeCells>
  <pageMargins left="0.78740157480314965" right="0" top="0.55118110236220474" bottom="0.35433070866141736" header="0.31496062992125984" footer="0.31496062992125984"/>
  <pageSetup paperSize="9" scale="75" fitToWidth="0" fitToHeight="0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FB244-6B64-4723-ACFC-B100F6FFF8C6}">
  <dimension ref="A2:O1328"/>
  <sheetViews>
    <sheetView topLeftCell="A996" zoomScaleNormal="100" workbookViewId="0">
      <selection activeCell="E1006" sqref="D1006:E1006"/>
    </sheetView>
  </sheetViews>
  <sheetFormatPr defaultColWidth="11.42578125" defaultRowHeight="15"/>
  <cols>
    <col min="1" max="1" width="11.42578125" style="3"/>
    <col min="2" max="2" width="17.7109375" style="7" customWidth="1"/>
    <col min="3" max="3" width="18" style="7" bestFit="1" customWidth="1"/>
    <col min="4" max="4" width="47.140625" bestFit="1" customWidth="1"/>
    <col min="5" max="5" width="11.42578125" style="5"/>
    <col min="6" max="6" width="11.42578125" style="2"/>
    <col min="9" max="9" width="16.28515625" bestFit="1" customWidth="1"/>
    <col min="10" max="10" width="34.140625" bestFit="1" customWidth="1"/>
    <col min="11" max="11" width="15.5703125" bestFit="1" customWidth="1"/>
    <col min="12" max="12" width="12.7109375" style="20" customWidth="1"/>
  </cols>
  <sheetData>
    <row r="2" spans="1:8">
      <c r="B2" s="440" t="s">
        <v>288</v>
      </c>
      <c r="C2" s="440"/>
      <c r="D2" s="440"/>
      <c r="E2" s="440"/>
      <c r="F2" s="440"/>
      <c r="G2" s="440"/>
    </row>
    <row r="4" spans="1:8" ht="41.25">
      <c r="A4" s="30" t="s">
        <v>1</v>
      </c>
      <c r="B4" s="11" t="s">
        <v>2</v>
      </c>
      <c r="C4" s="11" t="s">
        <v>3</v>
      </c>
      <c r="D4" s="11" t="s">
        <v>4</v>
      </c>
      <c r="E4" s="165" t="s">
        <v>5</v>
      </c>
      <c r="F4" s="165" t="s">
        <v>6</v>
      </c>
      <c r="G4" s="12" t="s">
        <v>7</v>
      </c>
    </row>
    <row r="5" spans="1:8">
      <c r="A5" s="3">
        <v>42736</v>
      </c>
      <c r="B5" s="422" t="s">
        <v>8</v>
      </c>
      <c r="C5" s="422"/>
      <c r="G5" s="2">
        <v>1378.4</v>
      </c>
    </row>
    <row r="6" spans="1:8">
      <c r="A6" s="3">
        <v>42786</v>
      </c>
      <c r="B6" s="422">
        <v>12275</v>
      </c>
      <c r="C6" s="422" t="s">
        <v>9</v>
      </c>
      <c r="F6" s="2">
        <v>62.4</v>
      </c>
      <c r="G6" s="2">
        <f t="shared" ref="G6:G69" si="0">+G5+E6-F6</f>
        <v>1316</v>
      </c>
    </row>
    <row r="7" spans="1:8">
      <c r="A7" s="3">
        <v>42786</v>
      </c>
      <c r="B7" s="422">
        <v>12276</v>
      </c>
      <c r="C7" s="422" t="s">
        <v>9</v>
      </c>
      <c r="F7" s="2">
        <v>321</v>
      </c>
      <c r="G7" s="2">
        <f t="shared" si="0"/>
        <v>995</v>
      </c>
      <c r="H7" s="5"/>
    </row>
    <row r="8" spans="1:8">
      <c r="A8" s="3">
        <v>42786</v>
      </c>
      <c r="B8" s="422">
        <v>12280</v>
      </c>
      <c r="C8" s="422" t="s">
        <v>9</v>
      </c>
      <c r="F8" s="2">
        <v>225</v>
      </c>
      <c r="G8" s="2">
        <f t="shared" si="0"/>
        <v>770</v>
      </c>
      <c r="H8" s="5"/>
    </row>
    <row r="9" spans="1:8">
      <c r="A9" s="3">
        <v>42786</v>
      </c>
      <c r="B9" s="422">
        <v>12281</v>
      </c>
      <c r="C9" s="422" t="s">
        <v>9</v>
      </c>
      <c r="F9" s="2">
        <v>450</v>
      </c>
      <c r="G9" s="2">
        <f t="shared" si="0"/>
        <v>320</v>
      </c>
      <c r="H9" s="5"/>
    </row>
    <row r="10" spans="1:8">
      <c r="A10" s="3">
        <v>42793</v>
      </c>
      <c r="B10" s="422">
        <v>12374</v>
      </c>
      <c r="C10" s="422" t="s">
        <v>9</v>
      </c>
      <c r="F10" s="2">
        <v>320</v>
      </c>
      <c r="G10" s="2">
        <f t="shared" si="0"/>
        <v>0</v>
      </c>
      <c r="H10" s="5"/>
    </row>
    <row r="11" spans="1:8">
      <c r="A11" s="31">
        <v>42766</v>
      </c>
      <c r="B11" s="421" t="s">
        <v>10</v>
      </c>
      <c r="C11" s="421" t="s">
        <v>11</v>
      </c>
      <c r="D11" t="s">
        <v>12</v>
      </c>
      <c r="E11" s="2">
        <v>13.5</v>
      </c>
      <c r="G11" s="2">
        <f t="shared" si="0"/>
        <v>13.5</v>
      </c>
    </row>
    <row r="12" spans="1:8">
      <c r="B12" s="422"/>
      <c r="C12" s="422"/>
      <c r="D12" t="s">
        <v>13</v>
      </c>
      <c r="E12" s="2">
        <v>2.8</v>
      </c>
      <c r="G12" s="2">
        <f t="shared" si="0"/>
        <v>16.3</v>
      </c>
    </row>
    <row r="13" spans="1:8">
      <c r="B13" s="422"/>
      <c r="C13" s="422"/>
      <c r="D13" t="s">
        <v>14</v>
      </c>
      <c r="E13" s="2">
        <v>60</v>
      </c>
      <c r="G13" s="2">
        <f t="shared" si="0"/>
        <v>76.3</v>
      </c>
    </row>
    <row r="14" spans="1:8">
      <c r="B14" s="422"/>
      <c r="C14" s="422"/>
      <c r="D14" t="s">
        <v>15</v>
      </c>
      <c r="E14" s="2">
        <v>2</v>
      </c>
      <c r="G14" s="2">
        <f t="shared" si="0"/>
        <v>78.3</v>
      </c>
    </row>
    <row r="15" spans="1:8">
      <c r="B15" s="422"/>
      <c r="C15" s="422"/>
      <c r="D15" t="s">
        <v>289</v>
      </c>
      <c r="E15" s="2">
        <v>10</v>
      </c>
      <c r="G15" s="2">
        <f t="shared" si="0"/>
        <v>88.3</v>
      </c>
    </row>
    <row r="16" spans="1:8">
      <c r="A16" s="3">
        <v>42786</v>
      </c>
      <c r="B16" s="422">
        <v>12276</v>
      </c>
      <c r="C16" s="422" t="s">
        <v>11</v>
      </c>
      <c r="D16" t="s">
        <v>14</v>
      </c>
      <c r="E16" s="2"/>
      <c r="F16" s="2">
        <v>60</v>
      </c>
      <c r="G16" s="2">
        <f t="shared" si="0"/>
        <v>28.299999999999997</v>
      </c>
    </row>
    <row r="17" spans="1:7">
      <c r="A17" s="3">
        <v>42786</v>
      </c>
      <c r="B17" s="422">
        <v>12276</v>
      </c>
      <c r="C17" s="422" t="s">
        <v>11</v>
      </c>
      <c r="D17" t="s">
        <v>15</v>
      </c>
      <c r="E17" s="2"/>
      <c r="F17" s="2">
        <v>2</v>
      </c>
      <c r="G17" s="2">
        <f t="shared" si="0"/>
        <v>26.299999999999997</v>
      </c>
    </row>
    <row r="18" spans="1:7">
      <c r="A18" s="3">
        <v>42793</v>
      </c>
      <c r="B18" s="422">
        <v>12373</v>
      </c>
      <c r="C18" s="422" t="s">
        <v>11</v>
      </c>
      <c r="D18" t="s">
        <v>289</v>
      </c>
      <c r="E18" s="2"/>
      <c r="F18" s="2">
        <v>10</v>
      </c>
      <c r="G18" s="2">
        <f t="shared" si="0"/>
        <v>16.299999999999997</v>
      </c>
    </row>
    <row r="19" spans="1:7">
      <c r="A19" s="3">
        <v>42786</v>
      </c>
      <c r="B19" s="422">
        <v>12275</v>
      </c>
      <c r="C19" s="422" t="s">
        <v>11</v>
      </c>
      <c r="D19" t="s">
        <v>13</v>
      </c>
      <c r="E19" s="2"/>
      <c r="F19" s="2">
        <v>2.8</v>
      </c>
      <c r="G19" s="2">
        <f t="shared" si="0"/>
        <v>13.499999999999996</v>
      </c>
    </row>
    <row r="20" spans="1:7">
      <c r="A20" s="3">
        <v>42786</v>
      </c>
      <c r="B20" s="422">
        <v>12275</v>
      </c>
      <c r="C20" s="422" t="s">
        <v>11</v>
      </c>
      <c r="D20" t="s">
        <v>12</v>
      </c>
      <c r="E20" s="2"/>
      <c r="F20" s="2">
        <v>13.5</v>
      </c>
      <c r="G20" s="2">
        <f t="shared" si="0"/>
        <v>0</v>
      </c>
    </row>
    <row r="21" spans="1:7">
      <c r="A21" s="31">
        <v>42794</v>
      </c>
      <c r="B21" s="421" t="s">
        <v>10</v>
      </c>
      <c r="C21" s="421" t="s">
        <v>17</v>
      </c>
      <c r="D21" t="s">
        <v>12</v>
      </c>
      <c r="E21" s="2">
        <v>14.5</v>
      </c>
      <c r="G21" s="2">
        <f t="shared" si="0"/>
        <v>14.5</v>
      </c>
    </row>
    <row r="22" spans="1:7">
      <c r="B22" s="422"/>
      <c r="C22" s="422"/>
      <c r="D22" t="s">
        <v>13</v>
      </c>
      <c r="E22" s="2">
        <v>3</v>
      </c>
      <c r="G22" s="2">
        <f t="shared" si="0"/>
        <v>17.5</v>
      </c>
    </row>
    <row r="23" spans="1:7">
      <c r="B23" s="422"/>
      <c r="C23" s="422"/>
      <c r="D23" t="s">
        <v>14</v>
      </c>
      <c r="E23" s="2">
        <v>56</v>
      </c>
      <c r="G23" s="2">
        <f t="shared" si="0"/>
        <v>73.5</v>
      </c>
    </row>
    <row r="24" spans="1:7">
      <c r="B24" s="422"/>
      <c r="C24" s="422"/>
      <c r="D24" t="s">
        <v>15</v>
      </c>
      <c r="E24" s="2">
        <v>2</v>
      </c>
      <c r="G24" s="2">
        <f t="shared" si="0"/>
        <v>75.5</v>
      </c>
    </row>
    <row r="25" spans="1:7">
      <c r="B25" s="422"/>
      <c r="C25" s="422"/>
      <c r="D25" t="s">
        <v>70</v>
      </c>
      <c r="E25" s="2">
        <v>85</v>
      </c>
      <c r="G25" s="2">
        <f t="shared" si="0"/>
        <v>160.5</v>
      </c>
    </row>
    <row r="26" spans="1:7">
      <c r="A26" s="3">
        <v>42793</v>
      </c>
      <c r="B26" s="422">
        <v>12373</v>
      </c>
      <c r="C26" s="422" t="s">
        <v>17</v>
      </c>
      <c r="D26" t="s">
        <v>14</v>
      </c>
      <c r="E26" s="2"/>
      <c r="F26" s="2">
        <v>56</v>
      </c>
      <c r="G26" s="2">
        <f t="shared" si="0"/>
        <v>104.5</v>
      </c>
    </row>
    <row r="27" spans="1:7">
      <c r="A27" s="3">
        <v>42793</v>
      </c>
      <c r="B27" s="422">
        <v>12373</v>
      </c>
      <c r="C27" s="422" t="s">
        <v>17</v>
      </c>
      <c r="D27" t="s">
        <v>15</v>
      </c>
      <c r="E27" s="2"/>
      <c r="F27" s="2">
        <v>2</v>
      </c>
      <c r="G27" s="2">
        <f t="shared" si="0"/>
        <v>102.5</v>
      </c>
    </row>
    <row r="28" spans="1:7">
      <c r="A28" s="3">
        <v>42793</v>
      </c>
      <c r="B28" s="422">
        <v>12373</v>
      </c>
      <c r="C28" s="422" t="s">
        <v>17</v>
      </c>
      <c r="D28" t="s">
        <v>12</v>
      </c>
      <c r="E28" s="2"/>
      <c r="F28" s="2">
        <v>14.5</v>
      </c>
      <c r="G28" s="2">
        <f t="shared" si="0"/>
        <v>88</v>
      </c>
    </row>
    <row r="29" spans="1:7">
      <c r="A29" s="3">
        <v>42793</v>
      </c>
      <c r="B29" s="422">
        <v>12373</v>
      </c>
      <c r="C29" s="422" t="s">
        <v>17</v>
      </c>
      <c r="D29" t="s">
        <v>13</v>
      </c>
      <c r="E29" s="2"/>
      <c r="F29" s="2">
        <v>3</v>
      </c>
      <c r="G29" s="2">
        <f t="shared" si="0"/>
        <v>85</v>
      </c>
    </row>
    <row r="30" spans="1:7">
      <c r="A30" s="3">
        <v>42793</v>
      </c>
      <c r="B30" s="422">
        <v>12375</v>
      </c>
      <c r="C30" s="422" t="s">
        <v>17</v>
      </c>
      <c r="D30" t="s">
        <v>70</v>
      </c>
      <c r="E30" s="2"/>
      <c r="F30" s="2">
        <v>85</v>
      </c>
      <c r="G30" s="2">
        <f t="shared" si="0"/>
        <v>0</v>
      </c>
    </row>
    <row r="31" spans="1:7">
      <c r="A31" s="31">
        <v>42825</v>
      </c>
      <c r="B31" s="421" t="s">
        <v>10</v>
      </c>
      <c r="C31" s="421" t="s">
        <v>18</v>
      </c>
      <c r="D31" t="s">
        <v>12</v>
      </c>
      <c r="E31" s="2">
        <v>12</v>
      </c>
      <c r="G31" s="2">
        <f t="shared" si="0"/>
        <v>12</v>
      </c>
    </row>
    <row r="32" spans="1:7">
      <c r="B32" s="422"/>
      <c r="C32" s="422"/>
      <c r="D32" t="s">
        <v>13</v>
      </c>
      <c r="E32" s="2">
        <v>0</v>
      </c>
      <c r="G32" s="2">
        <f t="shared" si="0"/>
        <v>12</v>
      </c>
    </row>
    <row r="33" spans="1:7">
      <c r="B33" s="422"/>
      <c r="C33" s="422"/>
      <c r="D33" t="s">
        <v>14</v>
      </c>
      <c r="E33" s="2">
        <v>60</v>
      </c>
      <c r="G33" s="2">
        <f t="shared" si="0"/>
        <v>72</v>
      </c>
    </row>
    <row r="34" spans="1:7">
      <c r="B34" s="422"/>
      <c r="C34" s="422"/>
      <c r="D34" t="s">
        <v>15</v>
      </c>
      <c r="E34" s="2">
        <v>2</v>
      </c>
      <c r="G34" s="2">
        <f t="shared" si="0"/>
        <v>74</v>
      </c>
    </row>
    <row r="35" spans="1:7">
      <c r="A35" s="3">
        <v>42870</v>
      </c>
      <c r="B35" s="422">
        <v>12751</v>
      </c>
      <c r="C35" s="422" t="s">
        <v>18</v>
      </c>
      <c r="D35" t="s">
        <v>14</v>
      </c>
      <c r="E35" s="2"/>
      <c r="F35" s="2">
        <v>60</v>
      </c>
      <c r="G35" s="2">
        <f t="shared" si="0"/>
        <v>14</v>
      </c>
    </row>
    <row r="36" spans="1:7">
      <c r="A36" s="3">
        <v>42870</v>
      </c>
      <c r="B36" s="422">
        <v>12751</v>
      </c>
      <c r="C36" s="422" t="s">
        <v>18</v>
      </c>
      <c r="D36" t="s">
        <v>15</v>
      </c>
      <c r="E36" s="2"/>
      <c r="F36" s="2">
        <v>2</v>
      </c>
      <c r="G36" s="2">
        <f t="shared" si="0"/>
        <v>12</v>
      </c>
    </row>
    <row r="37" spans="1:7">
      <c r="A37" s="3">
        <v>42870</v>
      </c>
      <c r="B37" s="422">
        <v>12751</v>
      </c>
      <c r="C37" s="422" t="s">
        <v>18</v>
      </c>
      <c r="D37" t="s">
        <v>12</v>
      </c>
      <c r="E37" s="2"/>
      <c r="F37" s="2">
        <v>12</v>
      </c>
      <c r="G37" s="2">
        <f t="shared" si="0"/>
        <v>0</v>
      </c>
    </row>
    <row r="38" spans="1:7">
      <c r="A38" s="31">
        <v>42855</v>
      </c>
      <c r="B38" s="421" t="s">
        <v>10</v>
      </c>
      <c r="C38" s="421" t="s">
        <v>19</v>
      </c>
      <c r="D38" t="s">
        <v>12</v>
      </c>
      <c r="E38" s="2">
        <v>13</v>
      </c>
      <c r="G38" s="2">
        <f t="shared" si="0"/>
        <v>13</v>
      </c>
    </row>
    <row r="39" spans="1:7">
      <c r="B39" s="422"/>
      <c r="C39" s="422"/>
      <c r="D39" t="s">
        <v>13</v>
      </c>
      <c r="E39" s="2">
        <v>2</v>
      </c>
      <c r="G39" s="2">
        <f t="shared" si="0"/>
        <v>15</v>
      </c>
    </row>
    <row r="40" spans="1:7">
      <c r="B40" s="422"/>
      <c r="C40" s="422"/>
      <c r="D40" t="s">
        <v>14</v>
      </c>
      <c r="E40" s="2">
        <v>60</v>
      </c>
      <c r="G40" s="2">
        <f t="shared" si="0"/>
        <v>75</v>
      </c>
    </row>
    <row r="41" spans="1:7">
      <c r="B41" s="422"/>
      <c r="C41" s="422"/>
      <c r="D41" t="s">
        <v>15</v>
      </c>
      <c r="E41" s="2">
        <v>2</v>
      </c>
      <c r="G41" s="2">
        <f t="shared" si="0"/>
        <v>77</v>
      </c>
    </row>
    <row r="42" spans="1:7">
      <c r="A42" s="3">
        <v>42870</v>
      </c>
      <c r="B42" s="422">
        <v>12751</v>
      </c>
      <c r="C42" s="422" t="s">
        <v>19</v>
      </c>
      <c r="D42" t="s">
        <v>14</v>
      </c>
      <c r="E42" s="2"/>
      <c r="F42" s="2">
        <v>60</v>
      </c>
      <c r="G42" s="2">
        <f t="shared" si="0"/>
        <v>17</v>
      </c>
    </row>
    <row r="43" spans="1:7">
      <c r="A43" s="3">
        <v>42870</v>
      </c>
      <c r="B43" s="422">
        <v>12751</v>
      </c>
      <c r="C43" s="422" t="s">
        <v>19</v>
      </c>
      <c r="D43" t="s">
        <v>13</v>
      </c>
      <c r="E43" s="2"/>
      <c r="F43" s="2">
        <v>2</v>
      </c>
      <c r="G43" s="2">
        <f t="shared" si="0"/>
        <v>15</v>
      </c>
    </row>
    <row r="44" spans="1:7">
      <c r="A44" s="3">
        <v>42870</v>
      </c>
      <c r="B44" s="422">
        <v>72751</v>
      </c>
      <c r="C44" s="422" t="s">
        <v>19</v>
      </c>
      <c r="D44" t="s">
        <v>12</v>
      </c>
      <c r="E44" s="2"/>
      <c r="F44" s="2">
        <v>13</v>
      </c>
      <c r="G44" s="2">
        <f t="shared" si="0"/>
        <v>2</v>
      </c>
    </row>
    <row r="45" spans="1:7">
      <c r="A45" s="31">
        <v>42886</v>
      </c>
      <c r="B45" s="421" t="s">
        <v>10</v>
      </c>
      <c r="C45" s="421" t="s">
        <v>20</v>
      </c>
      <c r="D45" t="s">
        <v>12</v>
      </c>
      <c r="E45" s="2">
        <v>13</v>
      </c>
      <c r="G45" s="2">
        <f t="shared" si="0"/>
        <v>15</v>
      </c>
    </row>
    <row r="46" spans="1:7">
      <c r="B46" s="422"/>
      <c r="C46" s="422"/>
      <c r="D46" t="s">
        <v>13</v>
      </c>
      <c r="E46" s="2">
        <v>2</v>
      </c>
      <c r="G46" s="2">
        <f t="shared" si="0"/>
        <v>17</v>
      </c>
    </row>
    <row r="47" spans="1:7">
      <c r="B47" s="422"/>
      <c r="C47" s="422"/>
      <c r="D47" t="s">
        <v>14</v>
      </c>
      <c r="E47" s="2">
        <v>60</v>
      </c>
      <c r="G47" s="2">
        <f t="shared" si="0"/>
        <v>77</v>
      </c>
    </row>
    <row r="48" spans="1:7">
      <c r="B48" s="422"/>
      <c r="C48" s="422"/>
      <c r="D48" t="s">
        <v>15</v>
      </c>
      <c r="E48" s="2">
        <v>2</v>
      </c>
      <c r="G48" s="2">
        <f t="shared" si="0"/>
        <v>79</v>
      </c>
    </row>
    <row r="49" spans="1:7">
      <c r="B49" s="422"/>
      <c r="C49" s="422"/>
      <c r="D49" t="s">
        <v>290</v>
      </c>
      <c r="E49" s="2">
        <v>6000</v>
      </c>
      <c r="G49" s="2">
        <f t="shared" si="0"/>
        <v>6079</v>
      </c>
    </row>
    <row r="50" spans="1:7">
      <c r="A50" s="3">
        <v>42886</v>
      </c>
      <c r="B50" s="422" t="s">
        <v>69</v>
      </c>
      <c r="C50" s="422" t="s">
        <v>20</v>
      </c>
      <c r="D50" t="s">
        <v>14</v>
      </c>
      <c r="E50" s="2"/>
      <c r="F50" s="2">
        <v>32</v>
      </c>
      <c r="G50" s="2">
        <f t="shared" si="0"/>
        <v>6047</v>
      </c>
    </row>
    <row r="51" spans="1:7">
      <c r="A51" s="3">
        <v>42886</v>
      </c>
      <c r="B51" s="422" t="s">
        <v>69</v>
      </c>
      <c r="C51" s="422" t="s">
        <v>20</v>
      </c>
      <c r="D51" t="s">
        <v>15</v>
      </c>
      <c r="E51" s="2"/>
      <c r="F51" s="2">
        <v>2</v>
      </c>
      <c r="G51" s="2">
        <f t="shared" si="0"/>
        <v>6045</v>
      </c>
    </row>
    <row r="52" spans="1:7">
      <c r="A52" s="3">
        <v>42870</v>
      </c>
      <c r="B52" s="422">
        <v>12752</v>
      </c>
      <c r="C52" s="422" t="s">
        <v>20</v>
      </c>
      <c r="D52" t="s">
        <v>14</v>
      </c>
      <c r="F52" s="2">
        <v>30</v>
      </c>
      <c r="G52" s="2">
        <f t="shared" si="0"/>
        <v>6015</v>
      </c>
    </row>
    <row r="53" spans="1:7">
      <c r="A53" s="3">
        <v>42870</v>
      </c>
      <c r="B53" s="422">
        <v>12750</v>
      </c>
      <c r="C53" s="422" t="s">
        <v>20</v>
      </c>
      <c r="D53" t="s">
        <v>290</v>
      </c>
      <c r="F53" s="2">
        <v>6000</v>
      </c>
      <c r="G53" s="2">
        <f t="shared" si="0"/>
        <v>15</v>
      </c>
    </row>
    <row r="54" spans="1:7">
      <c r="A54" s="3">
        <v>42949</v>
      </c>
      <c r="B54" s="422">
        <v>13349</v>
      </c>
      <c r="C54" s="422" t="s">
        <v>20</v>
      </c>
      <c r="D54" t="s">
        <v>12</v>
      </c>
      <c r="F54" s="2">
        <v>13</v>
      </c>
      <c r="G54" s="2">
        <f t="shared" si="0"/>
        <v>2</v>
      </c>
    </row>
    <row r="55" spans="1:7">
      <c r="A55" s="3">
        <v>42949</v>
      </c>
      <c r="B55" s="422">
        <v>13349</v>
      </c>
      <c r="C55" s="422" t="s">
        <v>20</v>
      </c>
      <c r="D55" t="s">
        <v>13</v>
      </c>
      <c r="F55" s="2">
        <v>2</v>
      </c>
      <c r="G55" s="2">
        <f t="shared" si="0"/>
        <v>0</v>
      </c>
    </row>
    <row r="56" spans="1:7">
      <c r="A56" s="31">
        <v>42916</v>
      </c>
      <c r="B56" s="421" t="s">
        <v>10</v>
      </c>
      <c r="C56" s="421" t="s">
        <v>21</v>
      </c>
      <c r="D56" t="s">
        <v>12</v>
      </c>
      <c r="E56" s="2">
        <v>12.5</v>
      </c>
      <c r="G56" s="2">
        <f t="shared" si="0"/>
        <v>12.5</v>
      </c>
    </row>
    <row r="57" spans="1:7">
      <c r="B57" s="422"/>
      <c r="C57" s="422"/>
      <c r="D57" t="s">
        <v>13</v>
      </c>
      <c r="E57" s="2">
        <v>2</v>
      </c>
      <c r="G57" s="2">
        <f t="shared" si="0"/>
        <v>14.5</v>
      </c>
    </row>
    <row r="58" spans="1:7">
      <c r="B58" s="422"/>
      <c r="C58" s="422"/>
      <c r="D58" t="s">
        <v>14</v>
      </c>
      <c r="E58" s="2">
        <v>60</v>
      </c>
      <c r="G58" s="2">
        <f t="shared" si="0"/>
        <v>74.5</v>
      </c>
    </row>
    <row r="59" spans="1:7">
      <c r="B59" s="422"/>
      <c r="C59" s="422"/>
      <c r="D59" t="s">
        <v>15</v>
      </c>
      <c r="E59" s="2">
        <v>2</v>
      </c>
      <c r="G59" s="2">
        <f t="shared" si="0"/>
        <v>76.5</v>
      </c>
    </row>
    <row r="60" spans="1:7">
      <c r="A60" s="3">
        <v>42916</v>
      </c>
      <c r="B60" s="422" t="s">
        <v>69</v>
      </c>
      <c r="C60" s="422" t="s">
        <v>21</v>
      </c>
      <c r="D60" t="s">
        <v>14</v>
      </c>
      <c r="E60" s="2"/>
      <c r="F60" s="2">
        <v>60</v>
      </c>
      <c r="G60" s="2">
        <f t="shared" si="0"/>
        <v>16.5</v>
      </c>
    </row>
    <row r="61" spans="1:7">
      <c r="A61" s="3">
        <v>42916</v>
      </c>
      <c r="B61" s="422" t="s">
        <v>69</v>
      </c>
      <c r="C61" s="422" t="s">
        <v>21</v>
      </c>
      <c r="D61" t="s">
        <v>15</v>
      </c>
      <c r="E61" s="2"/>
      <c r="F61" s="2">
        <v>2</v>
      </c>
      <c r="G61" s="2">
        <f t="shared" si="0"/>
        <v>14.5</v>
      </c>
    </row>
    <row r="62" spans="1:7">
      <c r="A62" s="3">
        <v>42949</v>
      </c>
      <c r="B62" s="422">
        <v>13349</v>
      </c>
      <c r="C62" s="422" t="s">
        <v>21</v>
      </c>
      <c r="D62" t="s">
        <v>12</v>
      </c>
      <c r="E62" s="2"/>
      <c r="F62" s="2">
        <v>12.5</v>
      </c>
      <c r="G62" s="2">
        <f t="shared" si="0"/>
        <v>2</v>
      </c>
    </row>
    <row r="63" spans="1:7">
      <c r="A63" s="3">
        <v>42949</v>
      </c>
      <c r="B63" s="422">
        <v>13349</v>
      </c>
      <c r="C63" s="422" t="s">
        <v>21</v>
      </c>
      <c r="D63" t="s">
        <v>13</v>
      </c>
      <c r="E63" s="2"/>
      <c r="F63" s="2">
        <v>2</v>
      </c>
      <c r="G63" s="2">
        <f t="shared" si="0"/>
        <v>0</v>
      </c>
    </row>
    <row r="64" spans="1:7">
      <c r="A64" s="31">
        <v>42947</v>
      </c>
      <c r="B64" s="421" t="s">
        <v>10</v>
      </c>
      <c r="C64" s="421" t="s">
        <v>22</v>
      </c>
      <c r="D64" t="s">
        <v>12</v>
      </c>
      <c r="E64" s="2">
        <v>13</v>
      </c>
      <c r="G64" s="2">
        <f t="shared" si="0"/>
        <v>13</v>
      </c>
    </row>
    <row r="65" spans="1:7">
      <c r="B65" s="422"/>
      <c r="C65" s="422"/>
      <c r="D65" t="s">
        <v>13</v>
      </c>
      <c r="E65" s="2">
        <v>2</v>
      </c>
      <c r="G65" s="2">
        <f t="shared" si="0"/>
        <v>15</v>
      </c>
    </row>
    <row r="66" spans="1:7">
      <c r="B66" s="422"/>
      <c r="C66" s="422"/>
      <c r="D66" t="s">
        <v>14</v>
      </c>
      <c r="E66" s="2">
        <v>60</v>
      </c>
      <c r="G66" s="2">
        <f t="shared" si="0"/>
        <v>75</v>
      </c>
    </row>
    <row r="67" spans="1:7">
      <c r="B67" s="422"/>
      <c r="C67" s="422"/>
      <c r="D67" t="s">
        <v>15</v>
      </c>
      <c r="E67" s="2">
        <v>2</v>
      </c>
      <c r="G67" s="2">
        <f t="shared" si="0"/>
        <v>77</v>
      </c>
    </row>
    <row r="68" spans="1:7">
      <c r="B68" s="422"/>
      <c r="C68" s="422"/>
      <c r="D68" t="s">
        <v>289</v>
      </c>
      <c r="E68" s="2">
        <v>10</v>
      </c>
      <c r="G68" s="2">
        <f t="shared" si="0"/>
        <v>87</v>
      </c>
    </row>
    <row r="69" spans="1:7">
      <c r="A69" s="3">
        <v>42947</v>
      </c>
      <c r="B69" s="422" t="s">
        <v>69</v>
      </c>
      <c r="C69" s="422" t="s">
        <v>22</v>
      </c>
      <c r="D69" t="s">
        <v>14</v>
      </c>
      <c r="E69" s="2"/>
      <c r="F69" s="2">
        <v>60</v>
      </c>
      <c r="G69" s="2">
        <f t="shared" si="0"/>
        <v>27</v>
      </c>
    </row>
    <row r="70" spans="1:7">
      <c r="A70" s="3">
        <v>42947</v>
      </c>
      <c r="B70" s="422" t="s">
        <v>69</v>
      </c>
      <c r="C70" s="422" t="s">
        <v>22</v>
      </c>
      <c r="D70" t="s">
        <v>15</v>
      </c>
      <c r="E70" s="2"/>
      <c r="F70" s="2">
        <v>2</v>
      </c>
      <c r="G70" s="2">
        <f t="shared" ref="G70:G133" si="1">+G69+E70-F70</f>
        <v>25</v>
      </c>
    </row>
    <row r="71" spans="1:7">
      <c r="A71" s="3">
        <v>42950</v>
      </c>
      <c r="B71" s="422">
        <v>13403</v>
      </c>
      <c r="C71" s="422" t="s">
        <v>22</v>
      </c>
      <c r="D71" t="s">
        <v>289</v>
      </c>
      <c r="E71" s="2"/>
      <c r="F71" s="2">
        <v>10</v>
      </c>
      <c r="G71" s="2">
        <f t="shared" si="1"/>
        <v>15</v>
      </c>
    </row>
    <row r="72" spans="1:7">
      <c r="A72" s="3">
        <v>43000</v>
      </c>
      <c r="B72" s="422">
        <v>13659</v>
      </c>
      <c r="C72" s="422" t="s">
        <v>22</v>
      </c>
      <c r="D72" t="s">
        <v>12</v>
      </c>
      <c r="E72" s="2"/>
      <c r="F72" s="2">
        <v>13</v>
      </c>
      <c r="G72" s="2">
        <f t="shared" si="1"/>
        <v>2</v>
      </c>
    </row>
    <row r="73" spans="1:7">
      <c r="A73" s="3">
        <v>43000</v>
      </c>
      <c r="B73" s="422">
        <v>13659</v>
      </c>
      <c r="C73" s="422" t="s">
        <v>22</v>
      </c>
      <c r="D73" t="s">
        <v>13</v>
      </c>
      <c r="E73" s="2"/>
      <c r="F73" s="2">
        <v>2</v>
      </c>
      <c r="G73" s="2">
        <f t="shared" si="1"/>
        <v>0</v>
      </c>
    </row>
    <row r="74" spans="1:7">
      <c r="A74" s="31">
        <v>42978</v>
      </c>
      <c r="B74" s="421" t="s">
        <v>10</v>
      </c>
      <c r="C74" s="421" t="s">
        <v>23</v>
      </c>
      <c r="D74" t="s">
        <v>12</v>
      </c>
      <c r="E74" s="2">
        <v>13</v>
      </c>
      <c r="G74" s="2">
        <f t="shared" si="1"/>
        <v>13</v>
      </c>
    </row>
    <row r="75" spans="1:7">
      <c r="B75" s="422"/>
      <c r="C75" s="422"/>
      <c r="D75" t="s">
        <v>13</v>
      </c>
      <c r="E75" s="2">
        <v>2</v>
      </c>
      <c r="G75" s="2">
        <f t="shared" si="1"/>
        <v>15</v>
      </c>
    </row>
    <row r="76" spans="1:7">
      <c r="B76" s="422"/>
      <c r="C76" s="422"/>
      <c r="D76" t="s">
        <v>14</v>
      </c>
      <c r="E76" s="2">
        <v>60</v>
      </c>
      <c r="G76" s="2">
        <f t="shared" si="1"/>
        <v>75</v>
      </c>
    </row>
    <row r="77" spans="1:7">
      <c r="B77" s="422"/>
      <c r="C77" s="422"/>
      <c r="D77" t="s">
        <v>15</v>
      </c>
      <c r="E77" s="2">
        <v>2</v>
      </c>
      <c r="G77" s="2">
        <f t="shared" si="1"/>
        <v>77</v>
      </c>
    </row>
    <row r="78" spans="1:7">
      <c r="A78" s="3">
        <v>42978</v>
      </c>
      <c r="B78" s="422" t="s">
        <v>69</v>
      </c>
      <c r="C78" s="422" t="s">
        <v>23</v>
      </c>
      <c r="D78" t="s">
        <v>14</v>
      </c>
      <c r="E78" s="2"/>
      <c r="F78" s="2">
        <v>60</v>
      </c>
      <c r="G78" s="2">
        <f t="shared" si="1"/>
        <v>17</v>
      </c>
    </row>
    <row r="79" spans="1:7">
      <c r="A79" s="3">
        <v>42978</v>
      </c>
      <c r="B79" s="422" t="s">
        <v>69</v>
      </c>
      <c r="C79" s="422" t="s">
        <v>23</v>
      </c>
      <c r="D79" t="s">
        <v>15</v>
      </c>
      <c r="E79" s="2"/>
      <c r="F79" s="2">
        <v>2</v>
      </c>
      <c r="G79" s="2">
        <f t="shared" si="1"/>
        <v>15</v>
      </c>
    </row>
    <row r="80" spans="1:7">
      <c r="A80" s="3">
        <v>43000</v>
      </c>
      <c r="B80" s="422">
        <v>13659</v>
      </c>
      <c r="C80" s="422" t="s">
        <v>23</v>
      </c>
      <c r="D80" t="s">
        <v>12</v>
      </c>
      <c r="E80" s="2"/>
      <c r="F80" s="2">
        <v>13</v>
      </c>
      <c r="G80" s="2">
        <f t="shared" si="1"/>
        <v>2</v>
      </c>
    </row>
    <row r="81" spans="1:7">
      <c r="A81" s="3">
        <v>43000</v>
      </c>
      <c r="B81" s="422">
        <v>13659</v>
      </c>
      <c r="C81" s="422" t="s">
        <v>23</v>
      </c>
      <c r="D81" t="s">
        <v>13</v>
      </c>
      <c r="E81" s="2"/>
      <c r="F81" s="2">
        <v>2</v>
      </c>
      <c r="G81" s="2">
        <f t="shared" si="1"/>
        <v>0</v>
      </c>
    </row>
    <row r="82" spans="1:7">
      <c r="A82" s="31">
        <v>43008</v>
      </c>
      <c r="B82" s="421" t="s">
        <v>10</v>
      </c>
      <c r="C82" s="421" t="s">
        <v>24</v>
      </c>
      <c r="D82" t="s">
        <v>12</v>
      </c>
      <c r="E82" s="2">
        <v>17.399999999999999</v>
      </c>
      <c r="G82" s="2">
        <f t="shared" si="1"/>
        <v>17.399999999999999</v>
      </c>
    </row>
    <row r="83" spans="1:7">
      <c r="B83" s="422"/>
      <c r="C83" s="422"/>
      <c r="D83" t="s">
        <v>13</v>
      </c>
      <c r="E83" s="2">
        <v>2</v>
      </c>
      <c r="G83" s="2">
        <f t="shared" si="1"/>
        <v>19.399999999999999</v>
      </c>
    </row>
    <row r="84" spans="1:7">
      <c r="B84" s="422"/>
      <c r="C84" s="422"/>
      <c r="D84" t="s">
        <v>14</v>
      </c>
      <c r="E84" s="2">
        <v>60</v>
      </c>
      <c r="G84" s="2">
        <f t="shared" si="1"/>
        <v>79.400000000000006</v>
      </c>
    </row>
    <row r="85" spans="1:7">
      <c r="B85" s="422"/>
      <c r="C85" s="422"/>
      <c r="D85" t="s">
        <v>15</v>
      </c>
      <c r="E85" s="2">
        <v>2</v>
      </c>
      <c r="G85" s="2">
        <f t="shared" si="1"/>
        <v>81.400000000000006</v>
      </c>
    </row>
    <row r="86" spans="1:7">
      <c r="A86" s="3">
        <v>42951</v>
      </c>
      <c r="B86" s="422"/>
      <c r="C86" s="422"/>
      <c r="D86" t="s">
        <v>70</v>
      </c>
      <c r="E86" s="2">
        <v>85</v>
      </c>
      <c r="G86" s="2">
        <f t="shared" si="1"/>
        <v>166.4</v>
      </c>
    </row>
    <row r="87" spans="1:7">
      <c r="A87" s="3">
        <v>43008</v>
      </c>
      <c r="B87" s="422" t="s">
        <v>69</v>
      </c>
      <c r="C87" s="422" t="s">
        <v>24</v>
      </c>
      <c r="D87" t="s">
        <v>14</v>
      </c>
      <c r="E87" s="2"/>
      <c r="F87" s="2">
        <v>60</v>
      </c>
      <c r="G87" s="2">
        <f t="shared" si="1"/>
        <v>106.4</v>
      </c>
    </row>
    <row r="88" spans="1:7">
      <c r="A88" s="3">
        <v>43008</v>
      </c>
      <c r="B88" s="422" t="s">
        <v>69</v>
      </c>
      <c r="C88" s="422" t="s">
        <v>24</v>
      </c>
      <c r="D88" t="s">
        <v>15</v>
      </c>
      <c r="E88" s="2"/>
      <c r="F88" s="2">
        <v>2</v>
      </c>
      <c r="G88" s="2">
        <f t="shared" si="1"/>
        <v>104.4</v>
      </c>
    </row>
    <row r="89" spans="1:7">
      <c r="A89" s="3">
        <v>43042</v>
      </c>
      <c r="B89" s="422">
        <v>13919</v>
      </c>
      <c r="C89" s="422" t="s">
        <v>24</v>
      </c>
      <c r="D89" t="s">
        <v>12</v>
      </c>
      <c r="E89" s="2"/>
      <c r="F89" s="2">
        <v>17.399999999999999</v>
      </c>
      <c r="G89" s="2">
        <f t="shared" si="1"/>
        <v>87</v>
      </c>
    </row>
    <row r="90" spans="1:7">
      <c r="A90" s="3">
        <v>43042</v>
      </c>
      <c r="B90" s="422">
        <v>13919</v>
      </c>
      <c r="C90" s="422" t="s">
        <v>24</v>
      </c>
      <c r="D90" t="s">
        <v>13</v>
      </c>
      <c r="E90" s="2"/>
      <c r="F90" s="2">
        <v>2</v>
      </c>
      <c r="G90" s="2">
        <f t="shared" si="1"/>
        <v>85</v>
      </c>
    </row>
    <row r="91" spans="1:7">
      <c r="A91" s="3">
        <v>43067</v>
      </c>
      <c r="B91" s="422" t="s">
        <v>61</v>
      </c>
      <c r="C91" s="4">
        <v>42951</v>
      </c>
      <c r="D91" t="s">
        <v>70</v>
      </c>
      <c r="E91" s="2"/>
      <c r="F91" s="2">
        <v>85</v>
      </c>
      <c r="G91" s="2">
        <f t="shared" si="1"/>
        <v>0</v>
      </c>
    </row>
    <row r="92" spans="1:7">
      <c r="A92" s="31">
        <v>43039</v>
      </c>
      <c r="B92" s="421" t="s">
        <v>10</v>
      </c>
      <c r="C92" s="421" t="s">
        <v>25</v>
      </c>
      <c r="D92" t="s">
        <v>12</v>
      </c>
      <c r="E92" s="2">
        <v>17.3</v>
      </c>
      <c r="G92" s="2">
        <f t="shared" si="1"/>
        <v>17.3</v>
      </c>
    </row>
    <row r="93" spans="1:7">
      <c r="B93" s="422"/>
      <c r="C93" s="422"/>
      <c r="D93" t="s">
        <v>13</v>
      </c>
      <c r="E93" s="2">
        <v>2</v>
      </c>
      <c r="G93" s="2">
        <f t="shared" si="1"/>
        <v>19.3</v>
      </c>
    </row>
    <row r="94" spans="1:7">
      <c r="B94" s="422"/>
      <c r="C94" s="422"/>
      <c r="D94" t="s">
        <v>14</v>
      </c>
      <c r="E94" s="2">
        <v>60</v>
      </c>
      <c r="G94" s="2">
        <f t="shared" si="1"/>
        <v>79.3</v>
      </c>
    </row>
    <row r="95" spans="1:7">
      <c r="B95" s="422"/>
      <c r="C95" s="422"/>
      <c r="D95" t="s">
        <v>15</v>
      </c>
      <c r="E95" s="2">
        <v>2</v>
      </c>
      <c r="G95" s="2">
        <f t="shared" si="1"/>
        <v>81.3</v>
      </c>
    </row>
    <row r="96" spans="1:7">
      <c r="A96" s="3">
        <v>43039</v>
      </c>
      <c r="B96" s="422">
        <v>13919</v>
      </c>
      <c r="C96" s="422" t="s">
        <v>25</v>
      </c>
      <c r="D96" t="s">
        <v>14</v>
      </c>
      <c r="E96" s="2"/>
      <c r="F96" s="2">
        <v>60</v>
      </c>
      <c r="G96" s="2">
        <f t="shared" si="1"/>
        <v>21.299999999999997</v>
      </c>
    </row>
    <row r="97" spans="1:7">
      <c r="A97" s="3">
        <v>43039</v>
      </c>
      <c r="B97" s="422">
        <v>13919</v>
      </c>
      <c r="C97" s="422" t="s">
        <v>25</v>
      </c>
      <c r="D97" t="s">
        <v>15</v>
      </c>
      <c r="E97" s="2"/>
      <c r="F97" s="2">
        <v>2</v>
      </c>
      <c r="G97" s="2">
        <f t="shared" si="1"/>
        <v>19.299999999999997</v>
      </c>
    </row>
    <row r="98" spans="1:7">
      <c r="A98" s="3">
        <v>43068</v>
      </c>
      <c r="B98" s="422">
        <v>14193</v>
      </c>
      <c r="C98" s="422" t="s">
        <v>25</v>
      </c>
      <c r="D98" t="s">
        <v>12</v>
      </c>
      <c r="E98" s="2"/>
      <c r="F98" s="2">
        <v>17.3</v>
      </c>
      <c r="G98" s="2">
        <f t="shared" si="1"/>
        <v>1.9999999999999964</v>
      </c>
    </row>
    <row r="99" spans="1:7">
      <c r="A99" s="3">
        <v>43068</v>
      </c>
      <c r="B99" s="422">
        <v>14193</v>
      </c>
      <c r="C99" s="422" t="s">
        <v>25</v>
      </c>
      <c r="D99" t="s">
        <v>13</v>
      </c>
      <c r="E99" s="2"/>
      <c r="F99" s="2">
        <v>2</v>
      </c>
      <c r="G99" s="2">
        <f t="shared" si="1"/>
        <v>-3.5527136788005009E-15</v>
      </c>
    </row>
    <row r="100" spans="1:7">
      <c r="A100" s="31">
        <v>43069</v>
      </c>
      <c r="B100" s="421" t="s">
        <v>10</v>
      </c>
      <c r="C100" s="421" t="s">
        <v>26</v>
      </c>
      <c r="D100" t="s">
        <v>12</v>
      </c>
      <c r="E100" s="2">
        <v>18.5</v>
      </c>
      <c r="G100" s="2">
        <f t="shared" si="1"/>
        <v>18.499999999999996</v>
      </c>
    </row>
    <row r="101" spans="1:7">
      <c r="B101" s="422"/>
      <c r="C101" s="422"/>
      <c r="D101" t="s">
        <v>13</v>
      </c>
      <c r="E101" s="2">
        <v>2</v>
      </c>
      <c r="G101" s="2">
        <f t="shared" si="1"/>
        <v>20.499999999999996</v>
      </c>
    </row>
    <row r="102" spans="1:7">
      <c r="B102" s="422"/>
      <c r="C102" s="422"/>
      <c r="D102" t="s">
        <v>14</v>
      </c>
      <c r="E102" s="2">
        <v>60</v>
      </c>
      <c r="G102" s="2">
        <f t="shared" si="1"/>
        <v>80.5</v>
      </c>
    </row>
    <row r="103" spans="1:7">
      <c r="B103" s="422"/>
      <c r="C103" s="422"/>
      <c r="D103" t="s">
        <v>15</v>
      </c>
      <c r="E103" s="2">
        <v>2</v>
      </c>
      <c r="G103" s="2">
        <f t="shared" si="1"/>
        <v>82.5</v>
      </c>
    </row>
    <row r="104" spans="1:7">
      <c r="A104" s="3">
        <v>43119</v>
      </c>
      <c r="B104" s="422">
        <v>14522</v>
      </c>
      <c r="C104" s="422" t="s">
        <v>26</v>
      </c>
      <c r="D104" t="s">
        <v>12</v>
      </c>
      <c r="E104" s="2"/>
      <c r="F104" s="2">
        <v>18.5</v>
      </c>
      <c r="G104" s="2">
        <f t="shared" si="1"/>
        <v>64</v>
      </c>
    </row>
    <row r="105" spans="1:7">
      <c r="A105" s="3">
        <v>43119</v>
      </c>
      <c r="B105" s="422">
        <v>14522</v>
      </c>
      <c r="C105" s="422" t="s">
        <v>26</v>
      </c>
      <c r="D105" t="s">
        <v>13</v>
      </c>
      <c r="E105" s="2"/>
      <c r="F105" s="2">
        <v>2</v>
      </c>
      <c r="G105" s="2">
        <f t="shared" si="1"/>
        <v>62</v>
      </c>
    </row>
    <row r="106" spans="1:7">
      <c r="A106" s="3">
        <v>43119</v>
      </c>
      <c r="B106" s="422">
        <v>14522</v>
      </c>
      <c r="C106" s="422" t="s">
        <v>26</v>
      </c>
      <c r="D106" t="s">
        <v>14</v>
      </c>
      <c r="E106" s="2"/>
      <c r="F106" s="2">
        <v>60</v>
      </c>
      <c r="G106" s="2">
        <f t="shared" si="1"/>
        <v>2</v>
      </c>
    </row>
    <row r="107" spans="1:7">
      <c r="A107" s="3">
        <v>43119</v>
      </c>
      <c r="B107" s="422">
        <v>14522</v>
      </c>
      <c r="C107" s="422" t="s">
        <v>26</v>
      </c>
      <c r="D107" t="s">
        <v>15</v>
      </c>
      <c r="E107" s="2"/>
      <c r="F107" s="2">
        <v>2</v>
      </c>
      <c r="G107" s="2">
        <f t="shared" si="1"/>
        <v>0</v>
      </c>
    </row>
    <row r="108" spans="1:7">
      <c r="A108" s="31">
        <v>43099</v>
      </c>
      <c r="B108" s="421" t="s">
        <v>10</v>
      </c>
      <c r="C108" s="421" t="s">
        <v>27</v>
      </c>
      <c r="D108" t="s">
        <v>12</v>
      </c>
      <c r="E108" s="2">
        <v>20.100000000000001</v>
      </c>
      <c r="G108" s="2">
        <f t="shared" si="1"/>
        <v>20.100000000000001</v>
      </c>
    </row>
    <row r="109" spans="1:7">
      <c r="B109" s="422"/>
      <c r="C109" s="422"/>
      <c r="D109" t="s">
        <v>13</v>
      </c>
      <c r="E109" s="2">
        <v>2</v>
      </c>
      <c r="G109" s="2">
        <f t="shared" si="1"/>
        <v>22.1</v>
      </c>
    </row>
    <row r="110" spans="1:7">
      <c r="B110" s="422"/>
      <c r="C110" s="422"/>
      <c r="D110" t="s">
        <v>14</v>
      </c>
      <c r="E110" s="2">
        <v>60</v>
      </c>
      <c r="G110" s="2">
        <f t="shared" si="1"/>
        <v>82.1</v>
      </c>
    </row>
    <row r="111" spans="1:7">
      <c r="B111" s="422"/>
      <c r="C111" s="422"/>
      <c r="D111" t="s">
        <v>15</v>
      </c>
      <c r="E111" s="2">
        <v>2</v>
      </c>
      <c r="G111" s="2">
        <f t="shared" si="1"/>
        <v>84.1</v>
      </c>
    </row>
    <row r="112" spans="1:7">
      <c r="A112" s="3">
        <v>43119</v>
      </c>
      <c r="B112" s="422">
        <v>14523</v>
      </c>
      <c r="C112" s="422" t="s">
        <v>27</v>
      </c>
      <c r="D112" t="s">
        <v>12</v>
      </c>
      <c r="E112" s="2"/>
      <c r="F112" s="2">
        <v>20.100000000000001</v>
      </c>
      <c r="G112" s="2">
        <f t="shared" si="1"/>
        <v>63.999999999999993</v>
      </c>
    </row>
    <row r="113" spans="1:7">
      <c r="A113" s="3">
        <v>43119</v>
      </c>
      <c r="B113" s="422">
        <v>14523</v>
      </c>
      <c r="C113" s="422" t="s">
        <v>27</v>
      </c>
      <c r="D113" t="s">
        <v>13</v>
      </c>
      <c r="E113" s="2"/>
      <c r="F113" s="2">
        <v>2</v>
      </c>
      <c r="G113" s="2">
        <f t="shared" si="1"/>
        <v>61.999999999999993</v>
      </c>
    </row>
    <row r="114" spans="1:7">
      <c r="A114" s="3">
        <v>43119</v>
      </c>
      <c r="B114" s="422">
        <v>14523</v>
      </c>
      <c r="C114" s="422" t="s">
        <v>27</v>
      </c>
      <c r="D114" t="s">
        <v>14</v>
      </c>
      <c r="E114" s="2"/>
      <c r="F114" s="2">
        <v>60</v>
      </c>
      <c r="G114" s="2">
        <f t="shared" si="1"/>
        <v>1.9999999999999929</v>
      </c>
    </row>
    <row r="115" spans="1:7">
      <c r="A115" s="3">
        <v>43119</v>
      </c>
      <c r="B115" s="422">
        <v>14523</v>
      </c>
      <c r="C115" s="422" t="s">
        <v>27</v>
      </c>
      <c r="D115" t="s">
        <v>15</v>
      </c>
      <c r="E115" s="2"/>
      <c r="F115" s="2">
        <v>2</v>
      </c>
      <c r="G115" s="2">
        <f t="shared" si="1"/>
        <v>-7.1054273576010019E-15</v>
      </c>
    </row>
    <row r="116" spans="1:7">
      <c r="A116" s="31">
        <v>43131</v>
      </c>
      <c r="B116" s="421" t="s">
        <v>10</v>
      </c>
      <c r="C116" s="421" t="s">
        <v>11</v>
      </c>
      <c r="D116" t="s">
        <v>12</v>
      </c>
      <c r="E116" s="2">
        <v>17.899999999999999</v>
      </c>
      <c r="G116" s="2">
        <f t="shared" si="1"/>
        <v>17.899999999999991</v>
      </c>
    </row>
    <row r="117" spans="1:7">
      <c r="B117" s="422"/>
      <c r="C117" s="422"/>
      <c r="D117" t="s">
        <v>13</v>
      </c>
      <c r="E117" s="2">
        <v>2</v>
      </c>
      <c r="G117" s="2">
        <f t="shared" si="1"/>
        <v>19.899999999999991</v>
      </c>
    </row>
    <row r="118" spans="1:7">
      <c r="B118" s="422"/>
      <c r="C118" s="422"/>
      <c r="D118" t="s">
        <v>14</v>
      </c>
      <c r="E118" s="2">
        <v>60</v>
      </c>
      <c r="G118" s="2">
        <f t="shared" si="1"/>
        <v>79.899999999999991</v>
      </c>
    </row>
    <row r="119" spans="1:7">
      <c r="B119" s="422"/>
      <c r="C119" s="422"/>
      <c r="D119" t="s">
        <v>15</v>
      </c>
      <c r="E119" s="2">
        <v>2</v>
      </c>
      <c r="G119" s="2">
        <f t="shared" si="1"/>
        <v>81.899999999999991</v>
      </c>
    </row>
    <row r="120" spans="1:7">
      <c r="A120" s="3">
        <v>43164</v>
      </c>
      <c r="B120" s="422">
        <v>14796</v>
      </c>
      <c r="C120" s="422" t="s">
        <v>11</v>
      </c>
      <c r="D120" t="s">
        <v>12</v>
      </c>
      <c r="E120" s="2"/>
      <c r="F120" s="2">
        <v>17.899999999999999</v>
      </c>
      <c r="G120" s="2">
        <f t="shared" si="1"/>
        <v>63.999999999999993</v>
      </c>
    </row>
    <row r="121" spans="1:7">
      <c r="A121" s="3">
        <v>43164</v>
      </c>
      <c r="B121" s="422">
        <v>14796</v>
      </c>
      <c r="C121" s="422" t="s">
        <v>11</v>
      </c>
      <c r="D121" t="s">
        <v>13</v>
      </c>
      <c r="E121" s="2"/>
      <c r="F121" s="2">
        <v>2</v>
      </c>
      <c r="G121" s="2">
        <f t="shared" si="1"/>
        <v>61.999999999999993</v>
      </c>
    </row>
    <row r="122" spans="1:7">
      <c r="A122" s="3">
        <v>43185</v>
      </c>
      <c r="B122" s="422">
        <v>15000</v>
      </c>
      <c r="C122" s="422" t="s">
        <v>11</v>
      </c>
      <c r="D122" t="s">
        <v>14</v>
      </c>
      <c r="E122" s="2"/>
      <c r="F122" s="2">
        <v>60</v>
      </c>
      <c r="G122" s="2">
        <f t="shared" si="1"/>
        <v>1.9999999999999929</v>
      </c>
    </row>
    <row r="123" spans="1:7">
      <c r="A123" s="3">
        <v>43185</v>
      </c>
      <c r="B123" s="422">
        <v>15000</v>
      </c>
      <c r="C123" s="422" t="s">
        <v>11</v>
      </c>
      <c r="D123" t="s">
        <v>15</v>
      </c>
      <c r="E123" s="2"/>
      <c r="F123" s="2">
        <v>2</v>
      </c>
      <c r="G123" s="2">
        <f t="shared" si="1"/>
        <v>-7.1054273576010019E-15</v>
      </c>
    </row>
    <row r="124" spans="1:7">
      <c r="A124" s="31">
        <v>43159</v>
      </c>
      <c r="B124" s="421" t="s">
        <v>10</v>
      </c>
      <c r="C124" s="421" t="s">
        <v>17</v>
      </c>
      <c r="D124" t="s">
        <v>12</v>
      </c>
      <c r="E124" s="2">
        <v>22.2</v>
      </c>
      <c r="G124" s="2">
        <f t="shared" si="1"/>
        <v>22.199999999999992</v>
      </c>
    </row>
    <row r="125" spans="1:7">
      <c r="B125" s="422"/>
      <c r="C125" s="422"/>
      <c r="D125" t="s">
        <v>13</v>
      </c>
      <c r="E125" s="2">
        <v>2</v>
      </c>
      <c r="G125" s="2">
        <f t="shared" si="1"/>
        <v>24.199999999999992</v>
      </c>
    </row>
    <row r="126" spans="1:7">
      <c r="B126" s="422"/>
      <c r="C126" s="422"/>
      <c r="D126" t="s">
        <v>14</v>
      </c>
      <c r="E126" s="2">
        <v>56</v>
      </c>
      <c r="G126" s="2">
        <f t="shared" si="1"/>
        <v>80.199999999999989</v>
      </c>
    </row>
    <row r="127" spans="1:7">
      <c r="B127" s="422"/>
      <c r="C127" s="422"/>
      <c r="D127" t="s">
        <v>15</v>
      </c>
      <c r="E127" s="2">
        <v>5</v>
      </c>
      <c r="G127" s="2">
        <f t="shared" si="1"/>
        <v>85.199999999999989</v>
      </c>
    </row>
    <row r="128" spans="1:7">
      <c r="A128" s="3">
        <v>43159</v>
      </c>
      <c r="B128" s="422" t="s">
        <v>69</v>
      </c>
      <c r="C128" s="422" t="s">
        <v>17</v>
      </c>
      <c r="D128" t="s">
        <v>14</v>
      </c>
      <c r="E128" s="2"/>
      <c r="F128" s="2">
        <v>10</v>
      </c>
      <c r="G128" s="2">
        <f t="shared" si="1"/>
        <v>75.199999999999989</v>
      </c>
    </row>
    <row r="129" spans="1:9">
      <c r="A129" s="3">
        <v>43182</v>
      </c>
      <c r="B129" s="422">
        <v>14929</v>
      </c>
      <c r="C129" s="422" t="s">
        <v>17</v>
      </c>
      <c r="D129" t="s">
        <v>12</v>
      </c>
      <c r="E129" s="2"/>
      <c r="F129" s="2">
        <v>22.2</v>
      </c>
      <c r="G129" s="2">
        <f t="shared" si="1"/>
        <v>52.999999999999986</v>
      </c>
    </row>
    <row r="130" spans="1:9">
      <c r="A130" s="3">
        <v>43182</v>
      </c>
      <c r="B130" s="422">
        <v>14929</v>
      </c>
      <c r="C130" s="422" t="s">
        <v>17</v>
      </c>
      <c r="D130" t="s">
        <v>13</v>
      </c>
      <c r="E130" s="2"/>
      <c r="F130" s="2">
        <v>2</v>
      </c>
      <c r="G130" s="2">
        <f t="shared" si="1"/>
        <v>50.999999999999986</v>
      </c>
    </row>
    <row r="131" spans="1:9">
      <c r="A131" s="3">
        <v>43185</v>
      </c>
      <c r="B131" s="422">
        <v>15000</v>
      </c>
      <c r="C131" s="422" t="s">
        <v>17</v>
      </c>
      <c r="D131" t="s">
        <v>14</v>
      </c>
      <c r="E131" s="2"/>
      <c r="F131" s="2">
        <v>46</v>
      </c>
      <c r="G131" s="2">
        <f t="shared" si="1"/>
        <v>4.9999999999999858</v>
      </c>
    </row>
    <row r="132" spans="1:9">
      <c r="A132" s="3">
        <v>43185</v>
      </c>
      <c r="B132" s="422">
        <v>15000</v>
      </c>
      <c r="C132" s="422" t="s">
        <v>17</v>
      </c>
      <c r="D132" t="s">
        <v>15</v>
      </c>
      <c r="E132" s="2"/>
      <c r="F132" s="2">
        <v>5</v>
      </c>
      <c r="G132" s="2">
        <f t="shared" si="1"/>
        <v>-1.4210854715202004E-14</v>
      </c>
    </row>
    <row r="133" spans="1:9">
      <c r="A133" s="31">
        <v>43189</v>
      </c>
      <c r="B133" s="421" t="s">
        <v>10</v>
      </c>
      <c r="C133" s="421" t="s">
        <v>18</v>
      </c>
      <c r="D133" t="s">
        <v>12</v>
      </c>
      <c r="E133" s="2">
        <v>21.5</v>
      </c>
      <c r="G133" s="2">
        <f t="shared" si="1"/>
        <v>21.499999999999986</v>
      </c>
    </row>
    <row r="134" spans="1:9">
      <c r="B134" s="422"/>
      <c r="C134" s="422"/>
      <c r="D134" t="s">
        <v>13</v>
      </c>
      <c r="E134" s="2">
        <v>2</v>
      </c>
      <c r="G134" s="2">
        <f t="shared" ref="G134:G197" si="2">+G133+E134-F134</f>
        <v>23.499999999999986</v>
      </c>
    </row>
    <row r="135" spans="1:9">
      <c r="B135" s="422"/>
      <c r="C135" s="422"/>
      <c r="D135" t="s">
        <v>14</v>
      </c>
      <c r="E135" s="2">
        <v>60</v>
      </c>
      <c r="G135" s="2">
        <f t="shared" si="2"/>
        <v>83.499999999999986</v>
      </c>
    </row>
    <row r="136" spans="1:9">
      <c r="B136" s="422"/>
      <c r="C136" s="422"/>
      <c r="D136" t="s">
        <v>15</v>
      </c>
      <c r="E136" s="2">
        <v>5</v>
      </c>
      <c r="G136" s="2">
        <f t="shared" si="2"/>
        <v>88.499999999999986</v>
      </c>
      <c r="H136" s="16"/>
      <c r="I136" s="32"/>
    </row>
    <row r="137" spans="1:9">
      <c r="A137" s="3">
        <v>43216</v>
      </c>
      <c r="B137" s="422">
        <v>15263</v>
      </c>
      <c r="C137" s="422" t="s">
        <v>18</v>
      </c>
      <c r="D137" t="s">
        <v>12</v>
      </c>
      <c r="E137" s="2"/>
      <c r="F137" s="2">
        <v>21.5</v>
      </c>
      <c r="G137" s="2">
        <f t="shared" si="2"/>
        <v>66.999999999999986</v>
      </c>
      <c r="H137" s="16"/>
      <c r="I137" s="32"/>
    </row>
    <row r="138" spans="1:9">
      <c r="A138" s="3">
        <v>43216</v>
      </c>
      <c r="B138" s="422">
        <v>15263</v>
      </c>
      <c r="C138" s="422" t="s">
        <v>18</v>
      </c>
      <c r="D138" t="s">
        <v>13</v>
      </c>
      <c r="E138" s="2"/>
      <c r="F138" s="2">
        <v>2</v>
      </c>
      <c r="G138" s="2">
        <f t="shared" si="2"/>
        <v>64.999999999999986</v>
      </c>
      <c r="H138" s="16"/>
      <c r="I138" s="32"/>
    </row>
    <row r="139" spans="1:9">
      <c r="A139" s="3">
        <v>43216</v>
      </c>
      <c r="B139" s="422">
        <v>15263</v>
      </c>
      <c r="C139" s="422" t="s">
        <v>18</v>
      </c>
      <c r="D139" t="s">
        <v>14</v>
      </c>
      <c r="E139" s="2"/>
      <c r="F139" s="2">
        <v>60</v>
      </c>
      <c r="G139" s="2">
        <f t="shared" si="2"/>
        <v>4.9999999999999858</v>
      </c>
      <c r="H139" s="16"/>
      <c r="I139" s="32"/>
    </row>
    <row r="140" spans="1:9">
      <c r="A140" s="3">
        <v>43216</v>
      </c>
      <c r="B140" s="422">
        <v>15263</v>
      </c>
      <c r="C140" s="422" t="s">
        <v>18</v>
      </c>
      <c r="D140" t="s">
        <v>15</v>
      </c>
      <c r="E140" s="2"/>
      <c r="F140" s="2">
        <v>5</v>
      </c>
      <c r="G140" s="2">
        <f t="shared" si="2"/>
        <v>-1.4210854715202004E-14</v>
      </c>
      <c r="H140" s="16"/>
      <c r="I140" s="32"/>
    </row>
    <row r="141" spans="1:9">
      <c r="A141" s="3">
        <v>43220</v>
      </c>
      <c r="B141" s="422" t="s">
        <v>69</v>
      </c>
      <c r="C141" s="422" t="s">
        <v>19</v>
      </c>
      <c r="D141" t="s">
        <v>12</v>
      </c>
      <c r="E141" s="2">
        <v>22</v>
      </c>
      <c r="G141" s="2">
        <f t="shared" si="2"/>
        <v>21.999999999999986</v>
      </c>
      <c r="H141" s="16"/>
      <c r="I141" s="32"/>
    </row>
    <row r="142" spans="1:9">
      <c r="B142" s="422"/>
      <c r="C142" s="422"/>
      <c r="D142" t="s">
        <v>13</v>
      </c>
      <c r="E142" s="2">
        <v>2</v>
      </c>
      <c r="G142" s="2">
        <f t="shared" si="2"/>
        <v>23.999999999999986</v>
      </c>
      <c r="H142" s="16"/>
      <c r="I142" s="32"/>
    </row>
    <row r="143" spans="1:9">
      <c r="B143" s="422"/>
      <c r="C143" s="422"/>
      <c r="D143" t="s">
        <v>14</v>
      </c>
      <c r="E143" s="2">
        <v>60</v>
      </c>
      <c r="G143" s="2">
        <f t="shared" si="2"/>
        <v>83.999999999999986</v>
      </c>
      <c r="H143" s="16"/>
      <c r="I143" s="32"/>
    </row>
    <row r="144" spans="1:9">
      <c r="B144" s="422"/>
      <c r="C144" s="422"/>
      <c r="D144" t="s">
        <v>15</v>
      </c>
      <c r="E144" s="2">
        <v>5</v>
      </c>
      <c r="G144" s="2">
        <f t="shared" si="2"/>
        <v>88.999999999999986</v>
      </c>
      <c r="H144" s="16"/>
      <c r="I144" s="32"/>
    </row>
    <row r="145" spans="1:9">
      <c r="A145" s="3">
        <v>43220</v>
      </c>
      <c r="B145" s="422" t="s">
        <v>69</v>
      </c>
      <c r="C145" s="422" t="s">
        <v>19</v>
      </c>
      <c r="D145" t="s">
        <v>14</v>
      </c>
      <c r="E145" s="2"/>
      <c r="F145" s="2">
        <v>56</v>
      </c>
      <c r="G145" s="2">
        <f t="shared" si="2"/>
        <v>32.999999999999986</v>
      </c>
      <c r="H145" s="16"/>
      <c r="I145" s="32"/>
    </row>
    <row r="146" spans="1:9">
      <c r="A146" s="3">
        <v>43252</v>
      </c>
      <c r="B146" s="422">
        <v>15477</v>
      </c>
      <c r="C146" s="422" t="s">
        <v>19</v>
      </c>
      <c r="D146" t="s">
        <v>14</v>
      </c>
      <c r="E146" s="2"/>
      <c r="F146" s="2">
        <v>4</v>
      </c>
      <c r="G146" s="2">
        <f t="shared" si="2"/>
        <v>28.999999999999986</v>
      </c>
      <c r="H146" s="16"/>
      <c r="I146" s="32"/>
    </row>
    <row r="147" spans="1:9">
      <c r="A147" s="3">
        <v>43252</v>
      </c>
      <c r="B147" s="422">
        <v>15477</v>
      </c>
      <c r="C147" s="422" t="s">
        <v>19</v>
      </c>
      <c r="D147" t="s">
        <v>15</v>
      </c>
      <c r="E147" s="2"/>
      <c r="F147" s="2">
        <v>5</v>
      </c>
      <c r="G147" s="2">
        <f t="shared" si="2"/>
        <v>23.999999999999986</v>
      </c>
      <c r="H147" s="16"/>
      <c r="I147" s="32"/>
    </row>
    <row r="148" spans="1:9">
      <c r="A148" s="3">
        <v>43252</v>
      </c>
      <c r="B148" s="422">
        <v>15478</v>
      </c>
      <c r="C148" s="422" t="s">
        <v>19</v>
      </c>
      <c r="D148" t="s">
        <v>12</v>
      </c>
      <c r="E148" s="2"/>
      <c r="F148" s="2">
        <v>22</v>
      </c>
      <c r="G148" s="2">
        <f t="shared" si="2"/>
        <v>1.9999999999999858</v>
      </c>
      <c r="H148" s="16"/>
      <c r="I148" s="32"/>
    </row>
    <row r="149" spans="1:9">
      <c r="A149" s="3">
        <v>43252</v>
      </c>
      <c r="B149" s="422">
        <v>15478</v>
      </c>
      <c r="C149" s="422" t="s">
        <v>19</v>
      </c>
      <c r="D149" t="s">
        <v>13</v>
      </c>
      <c r="E149" s="2"/>
      <c r="F149" s="2">
        <v>2</v>
      </c>
      <c r="G149" s="2">
        <f t="shared" si="2"/>
        <v>-1.4210854715202004E-14</v>
      </c>
      <c r="H149" s="16"/>
      <c r="I149" s="32"/>
    </row>
    <row r="150" spans="1:9">
      <c r="A150" s="3">
        <v>43251</v>
      </c>
      <c r="B150" s="422" t="s">
        <v>69</v>
      </c>
      <c r="C150" s="422" t="s">
        <v>20</v>
      </c>
      <c r="D150" t="s">
        <v>12</v>
      </c>
      <c r="E150" s="2">
        <v>20.5</v>
      </c>
      <c r="G150" s="2">
        <f t="shared" si="2"/>
        <v>20.499999999999986</v>
      </c>
      <c r="H150" s="16"/>
      <c r="I150" s="32"/>
    </row>
    <row r="151" spans="1:9">
      <c r="B151" s="422"/>
      <c r="C151" s="422"/>
      <c r="D151" t="s">
        <v>13</v>
      </c>
      <c r="E151" s="2">
        <v>2</v>
      </c>
      <c r="G151" s="2">
        <f t="shared" si="2"/>
        <v>22.499999999999986</v>
      </c>
      <c r="H151" s="16"/>
      <c r="I151" s="32"/>
    </row>
    <row r="152" spans="1:9">
      <c r="B152" s="422"/>
      <c r="C152" s="422"/>
      <c r="D152" t="s">
        <v>14</v>
      </c>
      <c r="E152" s="2">
        <v>60</v>
      </c>
      <c r="G152" s="2">
        <f t="shared" si="2"/>
        <v>82.499999999999986</v>
      </c>
      <c r="H152" s="16"/>
      <c r="I152" s="32"/>
    </row>
    <row r="153" spans="1:9">
      <c r="B153" s="422"/>
      <c r="C153" s="422"/>
      <c r="D153" t="s">
        <v>15</v>
      </c>
      <c r="E153" s="2">
        <v>5</v>
      </c>
      <c r="G153" s="2">
        <f t="shared" si="2"/>
        <v>87.499999999999986</v>
      </c>
      <c r="H153" s="16"/>
      <c r="I153" s="32"/>
    </row>
    <row r="154" spans="1:9">
      <c r="A154" s="3">
        <v>43251</v>
      </c>
      <c r="B154" s="422" t="s">
        <v>69</v>
      </c>
      <c r="C154" s="422" t="s">
        <v>20</v>
      </c>
      <c r="D154" t="s">
        <v>14</v>
      </c>
      <c r="E154" s="2"/>
      <c r="F154" s="2">
        <v>50</v>
      </c>
      <c r="G154" s="2">
        <f t="shared" si="2"/>
        <v>37.499999999999986</v>
      </c>
      <c r="H154" s="16"/>
      <c r="I154" s="32"/>
    </row>
    <row r="155" spans="1:9">
      <c r="A155" s="3">
        <v>43252</v>
      </c>
      <c r="B155" s="422">
        <v>15475</v>
      </c>
      <c r="C155" s="422" t="s">
        <v>20</v>
      </c>
      <c r="D155" t="s">
        <v>14</v>
      </c>
      <c r="E155" s="2"/>
      <c r="F155" s="2">
        <v>10</v>
      </c>
      <c r="G155" s="2">
        <f t="shared" si="2"/>
        <v>27.499999999999986</v>
      </c>
      <c r="H155" s="16"/>
      <c r="I155" s="32"/>
    </row>
    <row r="156" spans="1:9">
      <c r="A156" s="3">
        <v>43252</v>
      </c>
      <c r="B156" s="422">
        <v>15475</v>
      </c>
      <c r="C156" s="422" t="s">
        <v>20</v>
      </c>
      <c r="D156" t="s">
        <v>15</v>
      </c>
      <c r="E156" s="2"/>
      <c r="F156" s="2">
        <v>5</v>
      </c>
      <c r="G156" s="2">
        <f t="shared" si="2"/>
        <v>22.499999999999986</v>
      </c>
      <c r="H156" s="16"/>
      <c r="I156" s="32"/>
    </row>
    <row r="157" spans="1:9">
      <c r="A157" s="3">
        <v>43318</v>
      </c>
      <c r="B157" s="422">
        <v>15961</v>
      </c>
      <c r="C157" s="422" t="s">
        <v>20</v>
      </c>
      <c r="D157" t="s">
        <v>12</v>
      </c>
      <c r="E157" s="2"/>
      <c r="F157" s="2">
        <v>20.5</v>
      </c>
      <c r="G157" s="2">
        <f t="shared" si="2"/>
        <v>1.9999999999999858</v>
      </c>
      <c r="H157" s="16"/>
      <c r="I157" s="32"/>
    </row>
    <row r="158" spans="1:9">
      <c r="A158" s="3">
        <v>43318</v>
      </c>
      <c r="B158" s="422">
        <v>15961</v>
      </c>
      <c r="C158" s="422" t="s">
        <v>20</v>
      </c>
      <c r="D158" t="s">
        <v>13</v>
      </c>
      <c r="E158" s="2"/>
      <c r="F158" s="2">
        <v>2</v>
      </c>
      <c r="G158" s="2">
        <f t="shared" si="2"/>
        <v>-1.4210854715202004E-14</v>
      </c>
      <c r="H158" s="16"/>
      <c r="I158" s="32"/>
    </row>
    <row r="159" spans="1:9">
      <c r="A159" s="3">
        <v>43281</v>
      </c>
      <c r="B159" s="422" t="s">
        <v>69</v>
      </c>
      <c r="C159" s="422" t="s">
        <v>21</v>
      </c>
      <c r="D159" t="s">
        <v>12</v>
      </c>
      <c r="E159" s="2">
        <v>18.899999999999999</v>
      </c>
      <c r="G159" s="2">
        <f t="shared" si="2"/>
        <v>18.899999999999984</v>
      </c>
      <c r="H159" s="16"/>
      <c r="I159" s="32"/>
    </row>
    <row r="160" spans="1:9">
      <c r="B160" s="422"/>
      <c r="C160" s="422"/>
      <c r="D160" t="s">
        <v>13</v>
      </c>
      <c r="E160" s="2">
        <v>2</v>
      </c>
      <c r="G160" s="2">
        <f t="shared" si="2"/>
        <v>20.899999999999984</v>
      </c>
      <c r="H160" s="16"/>
      <c r="I160" s="32"/>
    </row>
    <row r="161" spans="1:9">
      <c r="B161" s="422"/>
      <c r="C161" s="422"/>
      <c r="D161" t="s">
        <v>14</v>
      </c>
      <c r="E161" s="2">
        <v>60</v>
      </c>
      <c r="G161" s="2">
        <f t="shared" si="2"/>
        <v>80.899999999999977</v>
      </c>
      <c r="H161" s="16"/>
      <c r="I161" s="32"/>
    </row>
    <row r="162" spans="1:9">
      <c r="B162" s="422"/>
      <c r="C162" s="422"/>
      <c r="D162" t="s">
        <v>15</v>
      </c>
      <c r="E162" s="2">
        <v>5</v>
      </c>
      <c r="G162" s="2">
        <f t="shared" si="2"/>
        <v>85.899999999999977</v>
      </c>
      <c r="H162" s="16"/>
      <c r="I162" s="32"/>
    </row>
    <row r="163" spans="1:9">
      <c r="A163" s="3">
        <v>43281</v>
      </c>
      <c r="B163" s="422" t="s">
        <v>69</v>
      </c>
      <c r="C163" s="422" t="s">
        <v>21</v>
      </c>
      <c r="D163" t="s">
        <v>14</v>
      </c>
      <c r="E163" s="2"/>
      <c r="F163" s="2">
        <v>60</v>
      </c>
      <c r="G163" s="2">
        <f t="shared" si="2"/>
        <v>25.899999999999977</v>
      </c>
      <c r="H163" s="16"/>
      <c r="I163" s="32"/>
    </row>
    <row r="164" spans="1:9">
      <c r="A164" s="3">
        <v>43281</v>
      </c>
      <c r="B164" s="422" t="s">
        <v>69</v>
      </c>
      <c r="C164" s="422" t="s">
        <v>21</v>
      </c>
      <c r="D164" t="s">
        <v>15</v>
      </c>
      <c r="E164" s="2"/>
      <c r="F164" s="2">
        <v>5</v>
      </c>
      <c r="G164" s="2">
        <f t="shared" si="2"/>
        <v>20.899999999999977</v>
      </c>
      <c r="H164" s="16"/>
      <c r="I164" s="32"/>
    </row>
    <row r="165" spans="1:9">
      <c r="A165" s="3">
        <v>43318</v>
      </c>
      <c r="B165" s="422">
        <v>15961</v>
      </c>
      <c r="C165" s="422" t="s">
        <v>22</v>
      </c>
      <c r="D165" t="s">
        <v>12</v>
      </c>
      <c r="E165" s="2"/>
      <c r="F165" s="2">
        <v>18.899999999999999</v>
      </c>
      <c r="G165" s="2">
        <f t="shared" si="2"/>
        <v>1.9999999999999787</v>
      </c>
      <c r="H165" s="16"/>
      <c r="I165" s="32"/>
    </row>
    <row r="166" spans="1:9">
      <c r="A166" s="3">
        <v>43318</v>
      </c>
      <c r="B166" s="422">
        <v>15961</v>
      </c>
      <c r="C166" s="422" t="s">
        <v>22</v>
      </c>
      <c r="D166" t="s">
        <v>13</v>
      </c>
      <c r="E166" s="2"/>
      <c r="F166" s="2">
        <v>2</v>
      </c>
      <c r="G166" s="2">
        <f t="shared" si="2"/>
        <v>-2.1316282072803006E-14</v>
      </c>
      <c r="H166" s="16"/>
      <c r="I166" s="32"/>
    </row>
    <row r="167" spans="1:9">
      <c r="A167" s="3">
        <v>43312</v>
      </c>
      <c r="B167" s="422" t="s">
        <v>69</v>
      </c>
      <c r="C167" s="422" t="s">
        <v>22</v>
      </c>
      <c r="D167" t="s">
        <v>12</v>
      </c>
      <c r="E167" s="2">
        <v>18.600000000000001</v>
      </c>
      <c r="G167" s="2">
        <f t="shared" si="2"/>
        <v>18.59999999999998</v>
      </c>
      <c r="H167" s="16"/>
      <c r="I167" s="32"/>
    </row>
    <row r="168" spans="1:9">
      <c r="B168" s="422"/>
      <c r="C168" s="422"/>
      <c r="D168" t="s">
        <v>13</v>
      </c>
      <c r="E168" s="2">
        <v>2</v>
      </c>
      <c r="G168" s="2">
        <f t="shared" si="2"/>
        <v>20.59999999999998</v>
      </c>
      <c r="H168" s="16"/>
      <c r="I168" s="32"/>
    </row>
    <row r="169" spans="1:9">
      <c r="B169" s="422"/>
      <c r="C169" s="422"/>
      <c r="D169" t="s">
        <v>14</v>
      </c>
      <c r="E169" s="2">
        <v>60</v>
      </c>
      <c r="G169" s="2">
        <f t="shared" si="2"/>
        <v>80.59999999999998</v>
      </c>
      <c r="H169" s="16"/>
      <c r="I169" s="32"/>
    </row>
    <row r="170" spans="1:9">
      <c r="B170" s="422"/>
      <c r="C170" s="422"/>
      <c r="D170" t="s">
        <v>15</v>
      </c>
      <c r="E170" s="2">
        <v>5</v>
      </c>
      <c r="G170" s="2">
        <f t="shared" si="2"/>
        <v>85.59999999999998</v>
      </c>
      <c r="H170" s="16"/>
      <c r="I170" s="32"/>
    </row>
    <row r="171" spans="1:9">
      <c r="A171" s="3">
        <v>43312</v>
      </c>
      <c r="B171" s="422" t="s">
        <v>69</v>
      </c>
      <c r="C171" s="422" t="s">
        <v>22</v>
      </c>
      <c r="D171" t="s">
        <v>14</v>
      </c>
      <c r="E171" s="2"/>
      <c r="F171" s="2">
        <v>60</v>
      </c>
      <c r="G171" s="2">
        <f t="shared" si="2"/>
        <v>25.59999999999998</v>
      </c>
      <c r="H171" s="16"/>
      <c r="I171" s="32"/>
    </row>
    <row r="172" spans="1:9">
      <c r="A172" s="3">
        <v>43312</v>
      </c>
      <c r="B172" s="422" t="s">
        <v>69</v>
      </c>
      <c r="C172" s="422" t="s">
        <v>22</v>
      </c>
      <c r="D172" t="s">
        <v>15</v>
      </c>
      <c r="E172" s="2"/>
      <c r="F172" s="2">
        <v>5</v>
      </c>
      <c r="G172" s="2">
        <f t="shared" si="2"/>
        <v>20.59999999999998</v>
      </c>
      <c r="H172" s="16"/>
      <c r="I172" s="32"/>
    </row>
    <row r="173" spans="1:9">
      <c r="A173" s="3">
        <v>43389</v>
      </c>
      <c r="B173" s="422">
        <v>16321</v>
      </c>
      <c r="C173" s="422" t="s">
        <v>22</v>
      </c>
      <c r="D173" t="s">
        <v>12</v>
      </c>
      <c r="E173" s="2"/>
      <c r="F173" s="2">
        <v>18.600000000000001</v>
      </c>
      <c r="G173" s="2">
        <f t="shared" si="2"/>
        <v>1.9999999999999787</v>
      </c>
      <c r="H173" s="16"/>
      <c r="I173" s="32"/>
    </row>
    <row r="174" spans="1:9">
      <c r="A174" s="3">
        <v>43389</v>
      </c>
      <c r="B174" s="422">
        <v>16321</v>
      </c>
      <c r="C174" s="422" t="s">
        <v>22</v>
      </c>
      <c r="D174" t="s">
        <v>13</v>
      </c>
      <c r="E174" s="2"/>
      <c r="F174" s="2">
        <v>2</v>
      </c>
      <c r="G174" s="2">
        <f t="shared" si="2"/>
        <v>-2.1316282072803006E-14</v>
      </c>
      <c r="H174" s="16"/>
      <c r="I174" s="32"/>
    </row>
    <row r="175" spans="1:9">
      <c r="A175" s="31">
        <v>43343</v>
      </c>
      <c r="B175" s="421" t="s">
        <v>69</v>
      </c>
      <c r="C175" s="421" t="s">
        <v>23</v>
      </c>
      <c r="D175" t="s">
        <v>12</v>
      </c>
      <c r="E175" s="2">
        <v>18.399999999999999</v>
      </c>
      <c r="G175" s="2">
        <f t="shared" si="2"/>
        <v>18.399999999999977</v>
      </c>
      <c r="H175" s="16"/>
      <c r="I175" s="32"/>
    </row>
    <row r="176" spans="1:9">
      <c r="B176" s="422"/>
      <c r="C176" s="422"/>
      <c r="D176" t="s">
        <v>13</v>
      </c>
      <c r="E176" s="2">
        <v>2</v>
      </c>
      <c r="G176" s="2">
        <f t="shared" si="2"/>
        <v>20.399999999999977</v>
      </c>
      <c r="H176" s="16"/>
      <c r="I176" s="32"/>
    </row>
    <row r="177" spans="1:9">
      <c r="B177" s="422"/>
      <c r="C177" s="422"/>
      <c r="D177" t="s">
        <v>14</v>
      </c>
      <c r="E177" s="2">
        <v>60</v>
      </c>
      <c r="G177" s="2">
        <f t="shared" si="2"/>
        <v>80.399999999999977</v>
      </c>
      <c r="H177" s="16"/>
      <c r="I177" s="32"/>
    </row>
    <row r="178" spans="1:9">
      <c r="B178" s="422"/>
      <c r="C178" s="422"/>
      <c r="D178" t="s">
        <v>15</v>
      </c>
      <c r="E178" s="2">
        <v>5</v>
      </c>
      <c r="G178" s="2">
        <f t="shared" si="2"/>
        <v>85.399999999999977</v>
      </c>
      <c r="H178" s="16"/>
      <c r="I178" s="32"/>
    </row>
    <row r="179" spans="1:9">
      <c r="A179" s="3">
        <v>43343</v>
      </c>
      <c r="B179" s="422" t="s">
        <v>69</v>
      </c>
      <c r="C179" s="422" t="s">
        <v>23</v>
      </c>
      <c r="D179" t="s">
        <v>14</v>
      </c>
      <c r="E179" s="2"/>
      <c r="F179" s="2">
        <v>60</v>
      </c>
      <c r="G179" s="2">
        <f t="shared" si="2"/>
        <v>25.399999999999977</v>
      </c>
      <c r="H179" s="16"/>
      <c r="I179" s="32"/>
    </row>
    <row r="180" spans="1:9">
      <c r="A180" s="3">
        <v>43343</v>
      </c>
      <c r="B180" s="422" t="s">
        <v>69</v>
      </c>
      <c r="C180" s="422" t="s">
        <v>23</v>
      </c>
      <c r="D180" t="s">
        <v>15</v>
      </c>
      <c r="E180" s="2"/>
      <c r="F180" s="2">
        <v>5</v>
      </c>
      <c r="G180" s="2">
        <f t="shared" si="2"/>
        <v>20.399999999999977</v>
      </c>
      <c r="H180" s="16"/>
      <c r="I180" s="32"/>
    </row>
    <row r="181" spans="1:9">
      <c r="A181" s="3">
        <v>43389</v>
      </c>
      <c r="B181" s="422">
        <v>16321</v>
      </c>
      <c r="C181" s="422" t="s">
        <v>23</v>
      </c>
      <c r="D181" t="s">
        <v>12</v>
      </c>
      <c r="E181" s="2"/>
      <c r="F181" s="2">
        <v>18.399999999999999</v>
      </c>
      <c r="G181" s="2">
        <f t="shared" si="2"/>
        <v>1.9999999999999787</v>
      </c>
      <c r="H181" s="16"/>
      <c r="I181" s="32"/>
    </row>
    <row r="182" spans="1:9">
      <c r="A182" s="3">
        <v>43389</v>
      </c>
      <c r="B182" s="422">
        <v>16321</v>
      </c>
      <c r="C182" s="422" t="s">
        <v>23</v>
      </c>
      <c r="D182" t="s">
        <v>13</v>
      </c>
      <c r="E182" s="2"/>
      <c r="F182" s="2">
        <v>2</v>
      </c>
      <c r="G182" s="2">
        <f t="shared" si="2"/>
        <v>-2.1316282072803006E-14</v>
      </c>
      <c r="H182" s="16"/>
      <c r="I182" s="32"/>
    </row>
    <row r="183" spans="1:9">
      <c r="A183" s="31">
        <v>43373</v>
      </c>
      <c r="B183" s="421" t="s">
        <v>69</v>
      </c>
      <c r="C183" s="421" t="s">
        <v>24</v>
      </c>
      <c r="D183" t="s">
        <v>12</v>
      </c>
      <c r="E183" s="2">
        <v>18.899999999999999</v>
      </c>
      <c r="G183" s="2">
        <f t="shared" si="2"/>
        <v>18.899999999999977</v>
      </c>
      <c r="H183" s="16"/>
      <c r="I183" s="32"/>
    </row>
    <row r="184" spans="1:9">
      <c r="B184" s="422"/>
      <c r="C184" s="422"/>
      <c r="D184" t="s">
        <v>13</v>
      </c>
      <c r="E184" s="2">
        <v>2</v>
      </c>
      <c r="G184" s="2">
        <f t="shared" si="2"/>
        <v>20.899999999999977</v>
      </c>
      <c r="H184" s="16"/>
      <c r="I184" s="32"/>
    </row>
    <row r="185" spans="1:9">
      <c r="B185" s="422"/>
      <c r="C185" s="422"/>
      <c r="D185" t="s">
        <v>14</v>
      </c>
      <c r="E185" s="2">
        <v>60</v>
      </c>
      <c r="G185" s="2">
        <f t="shared" si="2"/>
        <v>80.899999999999977</v>
      </c>
      <c r="H185" s="16"/>
      <c r="I185" s="32"/>
    </row>
    <row r="186" spans="1:9">
      <c r="B186" s="422"/>
      <c r="C186" s="422"/>
      <c r="D186" t="s">
        <v>15</v>
      </c>
      <c r="E186" s="2">
        <v>5</v>
      </c>
      <c r="G186" s="2">
        <f t="shared" si="2"/>
        <v>85.899999999999977</v>
      </c>
      <c r="H186" s="16"/>
      <c r="I186" s="32"/>
    </row>
    <row r="187" spans="1:9">
      <c r="A187" s="3">
        <v>43373</v>
      </c>
      <c r="B187" s="422" t="s">
        <v>69</v>
      </c>
      <c r="C187" s="422" t="s">
        <v>24</v>
      </c>
      <c r="D187" t="s">
        <v>14</v>
      </c>
      <c r="E187" s="2"/>
      <c r="F187" s="2">
        <v>60</v>
      </c>
      <c r="G187" s="2">
        <f t="shared" si="2"/>
        <v>25.899999999999977</v>
      </c>
      <c r="H187" s="16"/>
      <c r="I187" s="32"/>
    </row>
    <row r="188" spans="1:9">
      <c r="A188" s="3">
        <v>43373</v>
      </c>
      <c r="B188" s="422" t="s">
        <v>69</v>
      </c>
      <c r="C188" s="422" t="s">
        <v>24</v>
      </c>
      <c r="D188" t="s">
        <v>15</v>
      </c>
      <c r="E188" s="2"/>
      <c r="F188" s="2">
        <v>5</v>
      </c>
      <c r="G188" s="2">
        <f t="shared" si="2"/>
        <v>20.899999999999977</v>
      </c>
      <c r="H188" s="16"/>
      <c r="I188" s="32"/>
    </row>
    <row r="189" spans="1:9">
      <c r="A189" s="3">
        <v>43441</v>
      </c>
      <c r="B189" s="422">
        <v>16736</v>
      </c>
      <c r="C189" s="422" t="s">
        <v>24</v>
      </c>
      <c r="D189" t="s">
        <v>12</v>
      </c>
      <c r="E189" s="2"/>
      <c r="F189" s="2">
        <v>18.899999999999999</v>
      </c>
      <c r="G189" s="2">
        <f t="shared" si="2"/>
        <v>1.9999999999999787</v>
      </c>
      <c r="H189" s="16"/>
      <c r="I189" s="32"/>
    </row>
    <row r="190" spans="1:9">
      <c r="A190" s="3">
        <v>43441</v>
      </c>
      <c r="B190" s="422">
        <v>16736</v>
      </c>
      <c r="C190" s="422" t="s">
        <v>24</v>
      </c>
      <c r="D190" t="s">
        <v>13</v>
      </c>
      <c r="E190" s="2"/>
      <c r="F190" s="2">
        <v>2</v>
      </c>
      <c r="G190" s="2">
        <f t="shared" si="2"/>
        <v>-2.1316282072803006E-14</v>
      </c>
      <c r="H190" s="16"/>
      <c r="I190" s="32"/>
    </row>
    <row r="191" spans="1:9">
      <c r="A191" s="31">
        <v>43404</v>
      </c>
      <c r="B191" s="421" t="s">
        <v>69</v>
      </c>
      <c r="C191" s="421" t="s">
        <v>25</v>
      </c>
      <c r="D191" t="s">
        <v>12</v>
      </c>
      <c r="E191" s="2">
        <v>14.8</v>
      </c>
      <c r="G191" s="2">
        <f t="shared" si="2"/>
        <v>14.799999999999979</v>
      </c>
      <c r="H191" s="16"/>
      <c r="I191" s="32"/>
    </row>
    <row r="192" spans="1:9">
      <c r="B192" s="422"/>
      <c r="C192" s="422"/>
      <c r="D192" t="s">
        <v>13</v>
      </c>
      <c r="E192" s="2">
        <v>2.4</v>
      </c>
      <c r="G192" s="2">
        <f t="shared" si="2"/>
        <v>17.199999999999978</v>
      </c>
      <c r="H192" s="16"/>
      <c r="I192" s="32"/>
    </row>
    <row r="193" spans="1:9">
      <c r="B193" s="422"/>
      <c r="C193" s="422"/>
      <c r="D193" t="s">
        <v>14</v>
      </c>
      <c r="E193" s="2">
        <v>60</v>
      </c>
      <c r="G193" s="2">
        <f t="shared" si="2"/>
        <v>77.199999999999974</v>
      </c>
      <c r="H193" s="16"/>
      <c r="I193" s="32"/>
    </row>
    <row r="194" spans="1:9">
      <c r="B194" s="422"/>
      <c r="C194" s="422"/>
      <c r="D194" t="s">
        <v>15</v>
      </c>
      <c r="E194" s="2">
        <v>5</v>
      </c>
      <c r="G194" s="2">
        <f t="shared" si="2"/>
        <v>82.199999999999974</v>
      </c>
      <c r="H194" s="16"/>
      <c r="I194" s="32"/>
    </row>
    <row r="195" spans="1:9">
      <c r="A195" s="3">
        <v>43404</v>
      </c>
      <c r="B195" s="422" t="s">
        <v>69</v>
      </c>
      <c r="C195" s="422" t="s">
        <v>25</v>
      </c>
      <c r="D195" t="s">
        <v>14</v>
      </c>
      <c r="E195" s="2"/>
      <c r="F195" s="2">
        <v>60</v>
      </c>
      <c r="G195" s="2">
        <f t="shared" si="2"/>
        <v>22.199999999999974</v>
      </c>
      <c r="H195" s="16"/>
      <c r="I195" s="32"/>
    </row>
    <row r="196" spans="1:9">
      <c r="A196" s="3">
        <v>43404</v>
      </c>
      <c r="B196" s="422" t="s">
        <v>69</v>
      </c>
      <c r="C196" s="422" t="s">
        <v>25</v>
      </c>
      <c r="D196" t="s">
        <v>15</v>
      </c>
      <c r="E196" s="2"/>
      <c r="F196" s="2">
        <v>5</v>
      </c>
      <c r="G196" s="2">
        <f t="shared" si="2"/>
        <v>17.199999999999974</v>
      </c>
      <c r="H196" s="16"/>
      <c r="I196" s="32"/>
    </row>
    <row r="197" spans="1:9">
      <c r="A197" s="3">
        <v>43441</v>
      </c>
      <c r="B197" s="422">
        <v>16736</v>
      </c>
      <c r="C197" s="422" t="s">
        <v>25</v>
      </c>
      <c r="D197" t="s">
        <v>12</v>
      </c>
      <c r="E197" s="2"/>
      <c r="F197" s="2">
        <v>14.8</v>
      </c>
      <c r="G197" s="2">
        <f t="shared" si="2"/>
        <v>2.3999999999999737</v>
      </c>
      <c r="H197" s="16"/>
      <c r="I197" s="32"/>
    </row>
    <row r="198" spans="1:9">
      <c r="A198" s="3">
        <v>43441</v>
      </c>
      <c r="B198" s="422">
        <v>16736</v>
      </c>
      <c r="C198" s="422" t="s">
        <v>25</v>
      </c>
      <c r="D198" t="s">
        <v>13</v>
      </c>
      <c r="E198" s="2"/>
      <c r="F198" s="2">
        <v>2.4</v>
      </c>
      <c r="G198" s="2">
        <f t="shared" ref="G198:G261" si="3">+G197+E198-F198</f>
        <v>-2.6201263381153694E-14</v>
      </c>
      <c r="H198" s="16"/>
      <c r="I198" s="32"/>
    </row>
    <row r="199" spans="1:9">
      <c r="A199" s="31">
        <v>43434</v>
      </c>
      <c r="B199" s="421" t="s">
        <v>69</v>
      </c>
      <c r="C199" s="421" t="s">
        <v>26</v>
      </c>
      <c r="D199" t="s">
        <v>12</v>
      </c>
      <c r="E199" s="2">
        <v>15.2</v>
      </c>
      <c r="G199" s="2">
        <f t="shared" si="3"/>
        <v>15.199999999999973</v>
      </c>
      <c r="H199" s="16"/>
      <c r="I199" s="32"/>
    </row>
    <row r="200" spans="1:9">
      <c r="B200" s="422"/>
      <c r="C200" s="422"/>
      <c r="D200" t="s">
        <v>13</v>
      </c>
      <c r="E200" s="2">
        <v>5</v>
      </c>
      <c r="G200" s="2">
        <f t="shared" si="3"/>
        <v>20.199999999999974</v>
      </c>
      <c r="H200" s="16"/>
      <c r="I200" s="32"/>
    </row>
    <row r="201" spans="1:9">
      <c r="B201" s="422"/>
      <c r="C201" s="422"/>
      <c r="D201" t="s">
        <v>14</v>
      </c>
      <c r="E201" s="2">
        <v>60</v>
      </c>
      <c r="G201" s="2">
        <f t="shared" si="3"/>
        <v>80.199999999999974</v>
      </c>
      <c r="H201" s="16"/>
      <c r="I201" s="32"/>
    </row>
    <row r="202" spans="1:9">
      <c r="B202" s="422"/>
      <c r="C202" s="422"/>
      <c r="D202" t="s">
        <v>15</v>
      </c>
      <c r="E202" s="2">
        <v>5</v>
      </c>
      <c r="G202" s="2">
        <f t="shared" si="3"/>
        <v>85.199999999999974</v>
      </c>
      <c r="H202" s="16"/>
      <c r="I202" s="32"/>
    </row>
    <row r="203" spans="1:9">
      <c r="A203" s="3">
        <v>43434</v>
      </c>
      <c r="B203" s="422" t="s">
        <v>69</v>
      </c>
      <c r="C203" s="422" t="s">
        <v>26</v>
      </c>
      <c r="D203" t="s">
        <v>14</v>
      </c>
      <c r="E203" s="2"/>
      <c r="F203" s="2">
        <v>60</v>
      </c>
      <c r="G203" s="2">
        <f t="shared" si="3"/>
        <v>25.199999999999974</v>
      </c>
      <c r="H203" s="16"/>
      <c r="I203" s="32"/>
    </row>
    <row r="204" spans="1:9">
      <c r="A204" s="3">
        <v>43434</v>
      </c>
      <c r="B204" s="422" t="s">
        <v>69</v>
      </c>
      <c r="C204" s="422" t="s">
        <v>26</v>
      </c>
      <c r="D204" t="s">
        <v>15</v>
      </c>
      <c r="E204" s="2"/>
      <c r="F204" s="2">
        <v>5</v>
      </c>
      <c r="G204" s="2">
        <f t="shared" si="3"/>
        <v>20.199999999999974</v>
      </c>
      <c r="H204" s="16"/>
      <c r="I204" s="32"/>
    </row>
    <row r="205" spans="1:9">
      <c r="A205" s="3">
        <v>43474</v>
      </c>
      <c r="B205" s="422">
        <v>16897</v>
      </c>
      <c r="C205" s="422" t="s">
        <v>26</v>
      </c>
      <c r="D205" t="s">
        <v>12</v>
      </c>
      <c r="E205" s="2"/>
      <c r="F205" s="2">
        <v>15.2</v>
      </c>
      <c r="G205" s="2">
        <f t="shared" si="3"/>
        <v>4.9999999999999751</v>
      </c>
      <c r="H205" s="16"/>
      <c r="I205" s="32"/>
    </row>
    <row r="206" spans="1:9">
      <c r="A206" s="3">
        <v>43474</v>
      </c>
      <c r="B206" s="422">
        <v>16897</v>
      </c>
      <c r="C206" s="422" t="s">
        <v>26</v>
      </c>
      <c r="D206" t="s">
        <v>13</v>
      </c>
      <c r="E206" s="2"/>
      <c r="F206" s="2">
        <v>5</v>
      </c>
      <c r="G206" s="2">
        <f t="shared" si="3"/>
        <v>-2.4868995751603507E-14</v>
      </c>
      <c r="H206" s="16"/>
      <c r="I206" s="32"/>
    </row>
    <row r="207" spans="1:9">
      <c r="A207" s="31">
        <v>43465</v>
      </c>
      <c r="B207" s="421" t="s">
        <v>69</v>
      </c>
      <c r="C207" s="421" t="s">
        <v>27</v>
      </c>
      <c r="D207" t="s">
        <v>12</v>
      </c>
      <c r="E207" s="2">
        <v>16.2</v>
      </c>
      <c r="G207" s="2">
        <f t="shared" si="3"/>
        <v>16.199999999999974</v>
      </c>
      <c r="H207" s="16"/>
      <c r="I207" s="32"/>
    </row>
    <row r="208" spans="1:9">
      <c r="B208" s="422"/>
      <c r="C208" s="422"/>
      <c r="D208" t="s">
        <v>13</v>
      </c>
      <c r="E208" s="2">
        <v>5</v>
      </c>
      <c r="G208" s="2">
        <f t="shared" si="3"/>
        <v>21.199999999999974</v>
      </c>
      <c r="H208" s="16"/>
      <c r="I208" s="32"/>
    </row>
    <row r="209" spans="1:9">
      <c r="B209" s="422"/>
      <c r="C209" s="422"/>
      <c r="D209" t="s">
        <v>14</v>
      </c>
      <c r="E209" s="2">
        <v>60</v>
      </c>
      <c r="G209" s="2">
        <f t="shared" si="3"/>
        <v>81.199999999999974</v>
      </c>
      <c r="H209" s="16"/>
      <c r="I209" s="32"/>
    </row>
    <row r="210" spans="1:9">
      <c r="B210" s="422"/>
      <c r="C210" s="422"/>
      <c r="D210" t="s">
        <v>15</v>
      </c>
      <c r="E210" s="2">
        <v>5</v>
      </c>
      <c r="G210" s="2">
        <f t="shared" si="3"/>
        <v>86.199999999999974</v>
      </c>
      <c r="H210" s="16"/>
      <c r="I210" s="32"/>
    </row>
    <row r="211" spans="1:9">
      <c r="A211" s="3">
        <v>43465</v>
      </c>
      <c r="B211" s="422" t="s">
        <v>69</v>
      </c>
      <c r="C211" s="422" t="s">
        <v>27</v>
      </c>
      <c r="D211" t="s">
        <v>14</v>
      </c>
      <c r="E211" s="2"/>
      <c r="F211" s="2">
        <v>40</v>
      </c>
      <c r="G211" s="2">
        <f t="shared" si="3"/>
        <v>46.199999999999974</v>
      </c>
      <c r="H211" s="16"/>
      <c r="I211" s="32"/>
    </row>
    <row r="212" spans="1:9">
      <c r="A212" s="3">
        <v>43468</v>
      </c>
      <c r="B212" s="422">
        <v>16827</v>
      </c>
      <c r="C212" s="422" t="s">
        <v>27</v>
      </c>
      <c r="D212" t="s">
        <v>14</v>
      </c>
      <c r="E212" s="2"/>
      <c r="F212" s="2">
        <v>20</v>
      </c>
      <c r="G212" s="2">
        <f t="shared" si="3"/>
        <v>26.199999999999974</v>
      </c>
      <c r="H212" s="16"/>
      <c r="I212" s="32"/>
    </row>
    <row r="213" spans="1:9">
      <c r="A213" s="3">
        <v>43468</v>
      </c>
      <c r="B213" s="422">
        <v>16827</v>
      </c>
      <c r="C213" s="422" t="s">
        <v>27</v>
      </c>
      <c r="D213" t="s">
        <v>15</v>
      </c>
      <c r="E213" s="2"/>
      <c r="F213" s="2">
        <v>5</v>
      </c>
      <c r="G213" s="2">
        <f t="shared" si="3"/>
        <v>21.199999999999974</v>
      </c>
      <c r="H213" s="16"/>
      <c r="I213" s="32"/>
    </row>
    <row r="214" spans="1:9">
      <c r="A214" s="3">
        <v>43496</v>
      </c>
      <c r="B214" s="422">
        <v>17062</v>
      </c>
      <c r="C214" s="422" t="s">
        <v>27</v>
      </c>
      <c r="D214" t="s">
        <v>12</v>
      </c>
      <c r="E214" s="2"/>
      <c r="F214" s="2">
        <v>16.2</v>
      </c>
      <c r="G214" s="2">
        <f t="shared" si="3"/>
        <v>4.9999999999999751</v>
      </c>
      <c r="H214" s="16"/>
      <c r="I214" s="32"/>
    </row>
    <row r="215" spans="1:9">
      <c r="A215" s="3">
        <v>43496</v>
      </c>
      <c r="B215" s="422">
        <v>17062</v>
      </c>
      <c r="C215" s="422" t="s">
        <v>27</v>
      </c>
      <c r="D215" t="s">
        <v>13</v>
      </c>
      <c r="E215" s="2"/>
      <c r="F215" s="2">
        <v>5</v>
      </c>
      <c r="G215" s="2">
        <f t="shared" si="3"/>
        <v>-2.4868995751603507E-14</v>
      </c>
      <c r="H215" s="16"/>
      <c r="I215" s="32"/>
    </row>
    <row r="216" spans="1:9">
      <c r="A216" s="31">
        <v>43496</v>
      </c>
      <c r="B216" s="421" t="s">
        <v>69</v>
      </c>
      <c r="C216" s="421" t="s">
        <v>11</v>
      </c>
      <c r="D216" t="s">
        <v>12</v>
      </c>
      <c r="E216" s="2">
        <v>16.899999999999999</v>
      </c>
      <c r="G216" s="2">
        <f t="shared" si="3"/>
        <v>16.899999999999974</v>
      </c>
      <c r="H216" s="16"/>
      <c r="I216" s="32"/>
    </row>
    <row r="217" spans="1:9">
      <c r="B217" s="422"/>
      <c r="C217" s="422"/>
      <c r="D217" t="s">
        <v>13</v>
      </c>
      <c r="E217" s="2">
        <v>5</v>
      </c>
      <c r="G217" s="2">
        <f t="shared" si="3"/>
        <v>21.899999999999974</v>
      </c>
      <c r="H217" s="16"/>
      <c r="I217" s="32"/>
    </row>
    <row r="218" spans="1:9">
      <c r="B218" s="422"/>
      <c r="C218" s="422"/>
      <c r="D218" t="s">
        <v>14</v>
      </c>
      <c r="E218" s="2">
        <v>60</v>
      </c>
      <c r="G218" s="2">
        <f t="shared" si="3"/>
        <v>81.899999999999977</v>
      </c>
      <c r="H218" s="16"/>
      <c r="I218" s="32"/>
    </row>
    <row r="219" spans="1:9">
      <c r="B219" s="422"/>
      <c r="C219" s="422"/>
      <c r="D219" t="s">
        <v>15</v>
      </c>
      <c r="E219" s="2">
        <v>5</v>
      </c>
      <c r="G219" s="2">
        <f t="shared" si="3"/>
        <v>86.899999999999977</v>
      </c>
      <c r="H219" s="16"/>
      <c r="I219" s="32"/>
    </row>
    <row r="220" spans="1:9">
      <c r="A220" s="3">
        <v>43496</v>
      </c>
      <c r="B220" s="422" t="s">
        <v>69</v>
      </c>
      <c r="C220" s="422" t="s">
        <v>11</v>
      </c>
      <c r="D220" t="s">
        <v>14</v>
      </c>
      <c r="E220" s="2"/>
      <c r="F220" s="2">
        <v>40</v>
      </c>
      <c r="G220" s="2">
        <f t="shared" si="3"/>
        <v>46.899999999999977</v>
      </c>
      <c r="H220" s="16"/>
      <c r="I220" s="32"/>
    </row>
    <row r="221" spans="1:9">
      <c r="A221" s="3">
        <v>43500</v>
      </c>
      <c r="B221" s="422">
        <v>17096</v>
      </c>
      <c r="C221" s="422" t="s">
        <v>11</v>
      </c>
      <c r="D221" t="s">
        <v>14</v>
      </c>
      <c r="E221" s="2"/>
      <c r="F221" s="2">
        <v>20</v>
      </c>
      <c r="G221" s="2">
        <f t="shared" si="3"/>
        <v>26.899999999999977</v>
      </c>
      <c r="H221" s="16"/>
      <c r="I221" s="32"/>
    </row>
    <row r="222" spans="1:9">
      <c r="A222" s="3">
        <v>43500</v>
      </c>
      <c r="B222" s="422">
        <v>17096</v>
      </c>
      <c r="C222" s="422" t="s">
        <v>11</v>
      </c>
      <c r="D222" t="s">
        <v>15</v>
      </c>
      <c r="E222" s="2"/>
      <c r="F222" s="2">
        <v>5</v>
      </c>
      <c r="G222" s="2">
        <f t="shared" si="3"/>
        <v>21.899999999999977</v>
      </c>
      <c r="H222" s="16"/>
      <c r="I222" s="32"/>
    </row>
    <row r="223" spans="1:9">
      <c r="A223" s="3">
        <v>43525</v>
      </c>
      <c r="B223" s="422">
        <v>17267</v>
      </c>
      <c r="C223" s="422" t="s">
        <v>11</v>
      </c>
      <c r="D223" t="s">
        <v>12</v>
      </c>
      <c r="E223" s="2"/>
      <c r="F223" s="2">
        <v>16.899999999999999</v>
      </c>
      <c r="G223" s="2">
        <f t="shared" si="3"/>
        <v>4.9999999999999787</v>
      </c>
      <c r="H223" s="16"/>
      <c r="I223" s="32"/>
    </row>
    <row r="224" spans="1:9">
      <c r="A224" s="3">
        <v>43525</v>
      </c>
      <c r="B224" s="422">
        <v>17267</v>
      </c>
      <c r="C224" s="422" t="s">
        <v>11</v>
      </c>
      <c r="D224" t="s">
        <v>13</v>
      </c>
      <c r="E224" s="2"/>
      <c r="F224" s="2">
        <v>5</v>
      </c>
      <c r="G224" s="2">
        <f t="shared" si="3"/>
        <v>-2.1316282072803006E-14</v>
      </c>
      <c r="H224" s="16"/>
      <c r="I224" s="32"/>
    </row>
    <row r="225" spans="1:9">
      <c r="A225" s="31">
        <v>43524</v>
      </c>
      <c r="B225" s="421" t="s">
        <v>69</v>
      </c>
      <c r="C225" s="421" t="s">
        <v>17</v>
      </c>
      <c r="D225" t="s">
        <v>12</v>
      </c>
      <c r="E225" s="2">
        <v>17.899999999999999</v>
      </c>
      <c r="G225" s="2">
        <f t="shared" si="3"/>
        <v>17.899999999999977</v>
      </c>
      <c r="H225" s="16"/>
      <c r="I225" s="32"/>
    </row>
    <row r="226" spans="1:9">
      <c r="B226" s="422"/>
      <c r="C226" s="422"/>
      <c r="D226" t="s">
        <v>13</v>
      </c>
      <c r="E226" s="2">
        <v>6.1</v>
      </c>
      <c r="G226" s="2">
        <f t="shared" si="3"/>
        <v>23.999999999999979</v>
      </c>
      <c r="H226" s="16"/>
      <c r="I226" s="32"/>
    </row>
    <row r="227" spans="1:9">
      <c r="B227" s="422"/>
      <c r="C227" s="422"/>
      <c r="D227" t="s">
        <v>14</v>
      </c>
      <c r="E227" s="2">
        <v>56</v>
      </c>
      <c r="G227" s="2">
        <f t="shared" si="3"/>
        <v>79.999999999999972</v>
      </c>
      <c r="H227" s="16"/>
      <c r="I227" s="32"/>
    </row>
    <row r="228" spans="1:9">
      <c r="B228" s="422"/>
      <c r="C228" s="422"/>
      <c r="D228" t="s">
        <v>15</v>
      </c>
      <c r="E228" s="2">
        <v>5</v>
      </c>
      <c r="G228" s="2">
        <f t="shared" si="3"/>
        <v>84.999999999999972</v>
      </c>
      <c r="H228" s="16"/>
      <c r="I228" s="32"/>
    </row>
    <row r="229" spans="1:9">
      <c r="A229" s="3">
        <v>43524</v>
      </c>
      <c r="B229" s="422" t="s">
        <v>69</v>
      </c>
      <c r="C229" s="422" t="s">
        <v>17</v>
      </c>
      <c r="D229" t="s">
        <v>14</v>
      </c>
      <c r="E229" s="2"/>
      <c r="F229" s="2">
        <v>44</v>
      </c>
      <c r="G229" s="2">
        <f t="shared" si="3"/>
        <v>40.999999999999972</v>
      </c>
      <c r="H229" s="16"/>
      <c r="I229" s="32"/>
    </row>
    <row r="230" spans="1:9">
      <c r="A230" s="3">
        <v>43535</v>
      </c>
      <c r="B230" s="422">
        <v>17335</v>
      </c>
      <c r="C230" s="422" t="s">
        <v>17</v>
      </c>
      <c r="D230" t="s">
        <v>14</v>
      </c>
      <c r="E230" s="2"/>
      <c r="F230" s="2">
        <v>12</v>
      </c>
      <c r="G230" s="2">
        <f t="shared" si="3"/>
        <v>28.999999999999972</v>
      </c>
      <c r="H230" s="16"/>
      <c r="I230" s="32"/>
    </row>
    <row r="231" spans="1:9">
      <c r="A231" s="3">
        <v>43535</v>
      </c>
      <c r="B231" s="422">
        <v>17335</v>
      </c>
      <c r="C231" s="422" t="s">
        <v>17</v>
      </c>
      <c r="D231" t="s">
        <v>15</v>
      </c>
      <c r="E231" s="2"/>
      <c r="F231" s="2">
        <v>5</v>
      </c>
      <c r="G231" s="2">
        <f t="shared" si="3"/>
        <v>23.999999999999972</v>
      </c>
      <c r="H231" s="16"/>
      <c r="I231" s="32"/>
    </row>
    <row r="232" spans="1:9">
      <c r="A232" s="3">
        <v>43552</v>
      </c>
      <c r="B232" s="422">
        <v>17542</v>
      </c>
      <c r="C232" s="422" t="s">
        <v>17</v>
      </c>
      <c r="D232" t="s">
        <v>12</v>
      </c>
      <c r="E232" s="2"/>
      <c r="F232" s="2">
        <v>17.899999999999999</v>
      </c>
      <c r="G232" s="2">
        <f t="shared" si="3"/>
        <v>6.099999999999973</v>
      </c>
      <c r="H232" s="16"/>
      <c r="I232" s="32"/>
    </row>
    <row r="233" spans="1:9">
      <c r="A233" s="3">
        <v>43580</v>
      </c>
      <c r="B233" s="422">
        <v>17701</v>
      </c>
      <c r="C233" s="422" t="s">
        <v>17</v>
      </c>
      <c r="D233" t="s">
        <v>13</v>
      </c>
      <c r="E233" s="2"/>
      <c r="F233" s="2">
        <v>6.1</v>
      </c>
      <c r="G233" s="2">
        <f t="shared" si="3"/>
        <v>-2.6645352591003757E-14</v>
      </c>
      <c r="H233" s="16"/>
      <c r="I233" s="32"/>
    </row>
    <row r="234" spans="1:9">
      <c r="A234" s="31">
        <v>43555</v>
      </c>
      <c r="B234" s="421" t="s">
        <v>69</v>
      </c>
      <c r="C234" s="421" t="s">
        <v>18</v>
      </c>
      <c r="D234" t="s">
        <v>12</v>
      </c>
      <c r="E234" s="2">
        <v>16.600000000000001</v>
      </c>
      <c r="G234" s="2">
        <f t="shared" si="3"/>
        <v>16.599999999999973</v>
      </c>
      <c r="H234" s="16"/>
      <c r="I234" s="32"/>
    </row>
    <row r="235" spans="1:9">
      <c r="B235" s="422"/>
      <c r="C235" s="422"/>
      <c r="D235" t="s">
        <v>13</v>
      </c>
      <c r="E235" s="2">
        <v>4.9000000000000004</v>
      </c>
      <c r="G235" s="2">
        <f t="shared" si="3"/>
        <v>21.499999999999972</v>
      </c>
      <c r="H235" s="16"/>
      <c r="I235" s="32"/>
    </row>
    <row r="236" spans="1:9">
      <c r="B236" s="422"/>
      <c r="C236" s="422"/>
      <c r="D236" t="s">
        <v>14</v>
      </c>
      <c r="E236" s="2">
        <v>60</v>
      </c>
      <c r="G236" s="2">
        <f t="shared" si="3"/>
        <v>81.499999999999972</v>
      </c>
      <c r="H236" s="16"/>
      <c r="I236" s="32"/>
    </row>
    <row r="237" spans="1:9">
      <c r="B237" s="422"/>
      <c r="C237" s="422"/>
      <c r="D237" t="s">
        <v>15</v>
      </c>
      <c r="E237" s="2">
        <v>5</v>
      </c>
      <c r="G237" s="2">
        <f t="shared" si="3"/>
        <v>86.499999999999972</v>
      </c>
      <c r="H237" s="16"/>
      <c r="I237" s="32"/>
    </row>
    <row r="238" spans="1:9">
      <c r="B238" s="422"/>
      <c r="C238" s="422"/>
      <c r="D238" t="s">
        <v>70</v>
      </c>
      <c r="E238" s="2">
        <v>93</v>
      </c>
      <c r="G238" s="2">
        <f t="shared" si="3"/>
        <v>179.49999999999997</v>
      </c>
      <c r="H238" s="16"/>
      <c r="I238" s="32"/>
    </row>
    <row r="239" spans="1:9">
      <c r="A239" s="3">
        <v>43555</v>
      </c>
      <c r="B239" s="422" t="s">
        <v>69</v>
      </c>
      <c r="C239" s="422" t="s">
        <v>18</v>
      </c>
      <c r="D239" t="s">
        <v>14</v>
      </c>
      <c r="E239" s="2"/>
      <c r="F239" s="2">
        <v>32</v>
      </c>
      <c r="G239" s="2">
        <f t="shared" si="3"/>
        <v>147.49999999999997</v>
      </c>
      <c r="H239" s="16"/>
      <c r="I239" s="32"/>
    </row>
    <row r="240" spans="1:9">
      <c r="A240" s="3">
        <v>43564</v>
      </c>
      <c r="B240" s="422">
        <v>17598</v>
      </c>
      <c r="C240" s="422" t="s">
        <v>18</v>
      </c>
      <c r="D240" t="s">
        <v>14</v>
      </c>
      <c r="E240" s="2"/>
      <c r="F240" s="2">
        <v>28</v>
      </c>
      <c r="G240" s="2">
        <f t="shared" si="3"/>
        <v>119.49999999999997</v>
      </c>
      <c r="H240" s="16"/>
      <c r="I240" s="32"/>
    </row>
    <row r="241" spans="1:9">
      <c r="A241" s="3">
        <v>43564</v>
      </c>
      <c r="B241" s="422">
        <v>17598</v>
      </c>
      <c r="C241" s="422" t="s">
        <v>18</v>
      </c>
      <c r="D241" t="s">
        <v>15</v>
      </c>
      <c r="E241" s="2"/>
      <c r="F241" s="2">
        <v>5</v>
      </c>
      <c r="G241" s="2">
        <f t="shared" si="3"/>
        <v>114.49999999999997</v>
      </c>
      <c r="H241" s="16"/>
      <c r="I241" s="32"/>
    </row>
    <row r="242" spans="1:9">
      <c r="A242" s="3">
        <v>43589</v>
      </c>
      <c r="B242" s="422">
        <v>17797</v>
      </c>
      <c r="C242" s="422" t="s">
        <v>18</v>
      </c>
      <c r="D242" t="s">
        <v>12</v>
      </c>
      <c r="E242" s="2"/>
      <c r="F242" s="2">
        <v>16.600000000000001</v>
      </c>
      <c r="G242" s="2">
        <f t="shared" si="3"/>
        <v>97.899999999999977</v>
      </c>
      <c r="H242" s="16"/>
      <c r="I242" s="32"/>
    </row>
    <row r="243" spans="1:9">
      <c r="A243" s="3">
        <v>43589</v>
      </c>
      <c r="B243" s="422">
        <v>17797</v>
      </c>
      <c r="C243" s="422" t="s">
        <v>18</v>
      </c>
      <c r="D243" t="s">
        <v>13</v>
      </c>
      <c r="E243" s="2"/>
      <c r="F243" s="2">
        <v>4.9000000000000004</v>
      </c>
      <c r="G243" s="2">
        <f t="shared" si="3"/>
        <v>92.999999999999972</v>
      </c>
      <c r="H243" s="16"/>
      <c r="I243" s="32"/>
    </row>
    <row r="244" spans="1:9">
      <c r="A244" s="3">
        <v>43776</v>
      </c>
      <c r="B244" s="422" t="s">
        <v>61</v>
      </c>
      <c r="C244" s="422" t="s">
        <v>18</v>
      </c>
      <c r="D244" t="s">
        <v>70</v>
      </c>
      <c r="E244" s="2"/>
      <c r="F244" s="2">
        <v>93</v>
      </c>
      <c r="G244" s="2">
        <f t="shared" si="3"/>
        <v>0</v>
      </c>
      <c r="H244" s="16"/>
      <c r="I244" s="32"/>
    </row>
    <row r="245" spans="1:9">
      <c r="A245" s="31">
        <v>43585</v>
      </c>
      <c r="B245" s="421" t="s">
        <v>69</v>
      </c>
      <c r="C245" s="421" t="s">
        <v>19</v>
      </c>
      <c r="D245" t="s">
        <v>12</v>
      </c>
      <c r="E245" s="2">
        <v>16.8</v>
      </c>
      <c r="G245" s="2">
        <f t="shared" si="3"/>
        <v>16.8</v>
      </c>
      <c r="H245" s="16"/>
      <c r="I245" s="32"/>
    </row>
    <row r="246" spans="1:9">
      <c r="B246" s="422"/>
      <c r="C246" s="422"/>
      <c r="D246" t="s">
        <v>13</v>
      </c>
      <c r="E246" s="2">
        <v>4.5</v>
      </c>
      <c r="G246" s="2">
        <f t="shared" si="3"/>
        <v>21.3</v>
      </c>
      <c r="H246" s="16"/>
      <c r="I246" s="32"/>
    </row>
    <row r="247" spans="1:9">
      <c r="B247" s="422"/>
      <c r="C247" s="422"/>
      <c r="D247" t="s">
        <v>14</v>
      </c>
      <c r="E247" s="2">
        <v>60</v>
      </c>
      <c r="G247" s="2">
        <f t="shared" si="3"/>
        <v>81.3</v>
      </c>
      <c r="H247" s="16"/>
      <c r="I247" s="32"/>
    </row>
    <row r="248" spans="1:9">
      <c r="B248" s="422"/>
      <c r="C248" s="422"/>
      <c r="D248" t="s">
        <v>15</v>
      </c>
      <c r="E248" s="2">
        <v>5</v>
      </c>
      <c r="G248" s="2">
        <f t="shared" si="3"/>
        <v>86.3</v>
      </c>
      <c r="H248" s="16"/>
      <c r="I248" s="32"/>
    </row>
    <row r="249" spans="1:9">
      <c r="A249" s="3">
        <v>43585</v>
      </c>
      <c r="B249" s="422" t="s">
        <v>69</v>
      </c>
      <c r="C249" s="422" t="s">
        <v>19</v>
      </c>
      <c r="D249" t="s">
        <v>14</v>
      </c>
      <c r="E249" s="2"/>
      <c r="F249" s="2">
        <v>18</v>
      </c>
      <c r="G249" s="2">
        <f t="shared" si="3"/>
        <v>68.3</v>
      </c>
      <c r="H249" s="16"/>
      <c r="I249" s="32"/>
    </row>
    <row r="250" spans="1:9">
      <c r="A250" s="3">
        <v>43605</v>
      </c>
      <c r="B250" s="422">
        <v>17869</v>
      </c>
      <c r="C250" s="422" t="s">
        <v>19</v>
      </c>
      <c r="D250" t="s">
        <v>14</v>
      </c>
      <c r="E250" s="2"/>
      <c r="F250" s="2">
        <v>42</v>
      </c>
      <c r="G250" s="2">
        <f t="shared" si="3"/>
        <v>26.299999999999997</v>
      </c>
      <c r="H250" s="16"/>
      <c r="I250" s="32"/>
    </row>
    <row r="251" spans="1:9">
      <c r="A251" s="3">
        <v>43605</v>
      </c>
      <c r="B251" s="422">
        <v>17869</v>
      </c>
      <c r="C251" s="422" t="s">
        <v>19</v>
      </c>
      <c r="D251" t="s">
        <v>15</v>
      </c>
      <c r="E251" s="2"/>
      <c r="F251" s="2">
        <v>5</v>
      </c>
      <c r="G251" s="2">
        <f t="shared" si="3"/>
        <v>21.299999999999997</v>
      </c>
      <c r="H251" s="16"/>
      <c r="I251" s="32"/>
    </row>
    <row r="252" spans="1:9">
      <c r="A252" s="3">
        <v>43608</v>
      </c>
      <c r="B252" s="422">
        <v>17946</v>
      </c>
      <c r="C252" s="422" t="s">
        <v>19</v>
      </c>
      <c r="D252" t="s">
        <v>12</v>
      </c>
      <c r="E252" s="2"/>
      <c r="F252" s="2">
        <v>16.8</v>
      </c>
      <c r="G252" s="2">
        <f t="shared" si="3"/>
        <v>4.4999999999999964</v>
      </c>
      <c r="H252" s="16"/>
      <c r="I252" s="32"/>
    </row>
    <row r="253" spans="1:9">
      <c r="A253" s="3">
        <v>43608</v>
      </c>
      <c r="B253" s="422">
        <v>17946</v>
      </c>
      <c r="C253" s="422" t="s">
        <v>19</v>
      </c>
      <c r="D253" t="s">
        <v>13</v>
      </c>
      <c r="E253" s="2"/>
      <c r="F253" s="2">
        <v>4.5</v>
      </c>
      <c r="G253" s="2">
        <f t="shared" si="3"/>
        <v>0</v>
      </c>
      <c r="H253" s="16"/>
      <c r="I253" s="32"/>
    </row>
    <row r="254" spans="1:9">
      <c r="A254" s="31">
        <v>43616</v>
      </c>
      <c r="B254" s="421" t="s">
        <v>69</v>
      </c>
      <c r="C254" s="421" t="s">
        <v>20</v>
      </c>
      <c r="D254" t="s">
        <v>12</v>
      </c>
      <c r="E254" s="2">
        <v>15.5</v>
      </c>
      <c r="G254" s="2">
        <f t="shared" si="3"/>
        <v>15.5</v>
      </c>
      <c r="H254" s="16"/>
      <c r="I254" s="32"/>
    </row>
    <row r="255" spans="1:9">
      <c r="B255" s="422"/>
      <c r="C255" s="422"/>
      <c r="D255" t="s">
        <v>13</v>
      </c>
      <c r="E255" s="2">
        <v>5.2</v>
      </c>
      <c r="G255" s="2">
        <f t="shared" si="3"/>
        <v>20.7</v>
      </c>
      <c r="H255" s="16"/>
      <c r="I255" s="32"/>
    </row>
    <row r="256" spans="1:9">
      <c r="B256" s="422"/>
      <c r="C256" s="422"/>
      <c r="D256" t="s">
        <v>14</v>
      </c>
      <c r="E256" s="2">
        <v>60</v>
      </c>
      <c r="G256" s="2">
        <f t="shared" si="3"/>
        <v>80.7</v>
      </c>
      <c r="H256" s="16"/>
      <c r="I256" s="32"/>
    </row>
    <row r="257" spans="1:9">
      <c r="B257" s="422"/>
      <c r="C257" s="422"/>
      <c r="D257" t="s">
        <v>15</v>
      </c>
      <c r="E257" s="2">
        <v>5</v>
      </c>
      <c r="G257" s="2">
        <f t="shared" si="3"/>
        <v>85.7</v>
      </c>
      <c r="H257" s="16"/>
      <c r="I257" s="32"/>
    </row>
    <row r="258" spans="1:9">
      <c r="B258" s="422"/>
      <c r="C258" s="422"/>
      <c r="D258" t="s">
        <v>156</v>
      </c>
      <c r="E258" s="2">
        <v>10</v>
      </c>
      <c r="G258" s="2">
        <f t="shared" si="3"/>
        <v>95.7</v>
      </c>
      <c r="H258" s="16"/>
      <c r="I258" s="32"/>
    </row>
    <row r="259" spans="1:9">
      <c r="A259" s="3">
        <v>43616</v>
      </c>
      <c r="B259" s="422" t="s">
        <v>69</v>
      </c>
      <c r="C259" s="422" t="s">
        <v>20</v>
      </c>
      <c r="D259" t="s">
        <v>14</v>
      </c>
      <c r="E259" s="2"/>
      <c r="F259" s="2">
        <v>60</v>
      </c>
      <c r="G259" s="2">
        <f t="shared" si="3"/>
        <v>35.700000000000003</v>
      </c>
      <c r="H259" s="16"/>
      <c r="I259" s="32"/>
    </row>
    <row r="260" spans="1:9">
      <c r="A260" s="3">
        <v>43616</v>
      </c>
      <c r="B260" s="422" t="s">
        <v>69</v>
      </c>
      <c r="C260" s="422" t="s">
        <v>20</v>
      </c>
      <c r="D260" t="s">
        <v>15</v>
      </c>
      <c r="E260" s="2"/>
      <c r="F260" s="2">
        <v>5</v>
      </c>
      <c r="G260" s="2">
        <f t="shared" si="3"/>
        <v>30.700000000000003</v>
      </c>
      <c r="H260" s="16"/>
      <c r="I260" s="32"/>
    </row>
    <row r="261" spans="1:9">
      <c r="A261" s="3">
        <v>43642</v>
      </c>
      <c r="B261" s="422">
        <v>18123</v>
      </c>
      <c r="C261" s="422" t="s">
        <v>20</v>
      </c>
      <c r="D261" t="s">
        <v>12</v>
      </c>
      <c r="E261" s="2"/>
      <c r="F261" s="2">
        <v>15.5</v>
      </c>
      <c r="G261" s="2">
        <f t="shared" si="3"/>
        <v>15.200000000000003</v>
      </c>
      <c r="H261" s="16"/>
      <c r="I261" s="32"/>
    </row>
    <row r="262" spans="1:9">
      <c r="A262" s="3">
        <v>43642</v>
      </c>
      <c r="B262" s="422">
        <v>18123</v>
      </c>
      <c r="C262" s="422" t="s">
        <v>20</v>
      </c>
      <c r="D262" t="s">
        <v>13</v>
      </c>
      <c r="E262" s="2"/>
      <c r="F262" s="2">
        <v>5.2</v>
      </c>
      <c r="G262" s="2">
        <f t="shared" ref="G262:G325" si="4">+G261+E262-F262</f>
        <v>10.000000000000004</v>
      </c>
      <c r="H262" s="16"/>
      <c r="I262" s="32"/>
    </row>
    <row r="263" spans="1:9">
      <c r="A263" s="3">
        <v>43766</v>
      </c>
      <c r="B263" s="422">
        <v>19060</v>
      </c>
      <c r="C263" s="422" t="s">
        <v>20</v>
      </c>
      <c r="D263" t="s">
        <v>156</v>
      </c>
      <c r="E263" s="2"/>
      <c r="F263" s="2">
        <v>10</v>
      </c>
      <c r="G263" s="2">
        <f t="shared" si="4"/>
        <v>0</v>
      </c>
      <c r="H263" s="16"/>
      <c r="I263" s="32"/>
    </row>
    <row r="264" spans="1:9">
      <c r="A264" s="31">
        <v>43646</v>
      </c>
      <c r="B264" s="421" t="s">
        <v>69</v>
      </c>
      <c r="C264" s="421" t="s">
        <v>21</v>
      </c>
      <c r="D264" t="s">
        <v>12</v>
      </c>
      <c r="E264" s="2">
        <v>37.5</v>
      </c>
      <c r="G264" s="2">
        <f t="shared" si="4"/>
        <v>37.5</v>
      </c>
      <c r="H264" s="16"/>
      <c r="I264" s="32"/>
    </row>
    <row r="265" spans="1:9">
      <c r="B265" s="422"/>
      <c r="C265" s="422"/>
      <c r="D265" t="s">
        <v>13</v>
      </c>
      <c r="E265" s="2">
        <v>4.9000000000000004</v>
      </c>
      <c r="G265" s="2">
        <f t="shared" si="4"/>
        <v>42.4</v>
      </c>
      <c r="H265" s="16"/>
      <c r="I265" s="32"/>
    </row>
    <row r="266" spans="1:9">
      <c r="B266" s="422"/>
      <c r="C266" s="422"/>
      <c r="D266" t="s">
        <v>14</v>
      </c>
      <c r="E266" s="2">
        <v>60</v>
      </c>
      <c r="G266" s="2">
        <f t="shared" si="4"/>
        <v>102.4</v>
      </c>
      <c r="H266" s="16"/>
      <c r="I266" s="32"/>
    </row>
    <row r="267" spans="1:9">
      <c r="B267" s="422"/>
      <c r="C267" s="422"/>
      <c r="D267" t="s">
        <v>15</v>
      </c>
      <c r="E267" s="2">
        <v>5</v>
      </c>
      <c r="G267" s="2">
        <f t="shared" si="4"/>
        <v>107.4</v>
      </c>
      <c r="H267" s="16"/>
      <c r="I267" s="32"/>
    </row>
    <row r="268" spans="1:9">
      <c r="A268" s="3">
        <v>43646</v>
      </c>
      <c r="B268" s="422" t="s">
        <v>69</v>
      </c>
      <c r="C268" s="422" t="s">
        <v>21</v>
      </c>
      <c r="D268" t="s">
        <v>14</v>
      </c>
      <c r="E268" s="2"/>
      <c r="F268" s="2">
        <v>60</v>
      </c>
      <c r="G268" s="2">
        <f t="shared" si="4"/>
        <v>47.400000000000006</v>
      </c>
      <c r="H268" s="16"/>
      <c r="I268" s="32"/>
    </row>
    <row r="269" spans="1:9">
      <c r="A269" s="3">
        <v>43646</v>
      </c>
      <c r="B269" s="422" t="s">
        <v>69</v>
      </c>
      <c r="C269" s="422" t="s">
        <v>21</v>
      </c>
      <c r="D269" t="s">
        <v>15</v>
      </c>
      <c r="E269" s="2"/>
      <c r="F269" s="2">
        <v>5</v>
      </c>
      <c r="G269" s="2">
        <f t="shared" si="4"/>
        <v>42.400000000000006</v>
      </c>
      <c r="H269" s="16"/>
      <c r="I269" s="32"/>
    </row>
    <row r="270" spans="1:9">
      <c r="A270" s="3">
        <v>43683</v>
      </c>
      <c r="B270" s="422">
        <v>18478</v>
      </c>
      <c r="C270" s="422" t="s">
        <v>21</v>
      </c>
      <c r="D270" t="s">
        <v>12</v>
      </c>
      <c r="E270" s="2"/>
      <c r="F270" s="2">
        <v>37.5</v>
      </c>
      <c r="G270" s="2">
        <f t="shared" si="4"/>
        <v>4.9000000000000057</v>
      </c>
      <c r="H270" s="16"/>
      <c r="I270" s="32"/>
    </row>
    <row r="271" spans="1:9">
      <c r="A271" s="3">
        <v>43683</v>
      </c>
      <c r="B271" s="422">
        <v>18478</v>
      </c>
      <c r="C271" s="422" t="s">
        <v>21</v>
      </c>
      <c r="D271" t="s">
        <v>13</v>
      </c>
      <c r="E271" s="2"/>
      <c r="F271" s="2">
        <v>4.9000000000000004</v>
      </c>
      <c r="G271" s="2">
        <f t="shared" si="4"/>
        <v>0</v>
      </c>
      <c r="H271" s="16"/>
      <c r="I271" s="32"/>
    </row>
    <row r="272" spans="1:9">
      <c r="A272" s="31">
        <v>43677</v>
      </c>
      <c r="B272" s="421" t="s">
        <v>69</v>
      </c>
      <c r="C272" s="421" t="s">
        <v>22</v>
      </c>
      <c r="D272" t="s">
        <v>12</v>
      </c>
      <c r="E272" s="2">
        <v>37.6</v>
      </c>
      <c r="G272" s="2">
        <f t="shared" si="4"/>
        <v>37.6</v>
      </c>
      <c r="H272" s="16"/>
      <c r="I272" s="32"/>
    </row>
    <row r="273" spans="1:9">
      <c r="B273" s="422"/>
      <c r="C273" s="422"/>
      <c r="D273" t="s">
        <v>13</v>
      </c>
      <c r="E273" s="2">
        <v>4.8</v>
      </c>
      <c r="G273" s="2">
        <f t="shared" si="4"/>
        <v>42.4</v>
      </c>
      <c r="H273" s="16"/>
      <c r="I273" s="32"/>
    </row>
    <row r="274" spans="1:9">
      <c r="B274" s="422"/>
      <c r="C274" s="422"/>
      <c r="D274" t="s">
        <v>14</v>
      </c>
      <c r="E274" s="2">
        <v>60</v>
      </c>
      <c r="G274" s="2">
        <f t="shared" si="4"/>
        <v>102.4</v>
      </c>
      <c r="H274" s="16"/>
      <c r="I274" s="32"/>
    </row>
    <row r="275" spans="1:9">
      <c r="B275" s="422"/>
      <c r="C275" s="422"/>
      <c r="D275" t="s">
        <v>15</v>
      </c>
      <c r="E275" s="2">
        <v>5</v>
      </c>
      <c r="G275" s="2">
        <f t="shared" si="4"/>
        <v>107.4</v>
      </c>
      <c r="H275" s="16"/>
      <c r="I275" s="32"/>
    </row>
    <row r="276" spans="1:9">
      <c r="A276" s="3">
        <v>43679</v>
      </c>
      <c r="B276" s="422">
        <v>18378</v>
      </c>
      <c r="C276" s="422" t="s">
        <v>22</v>
      </c>
      <c r="D276" t="s">
        <v>14</v>
      </c>
      <c r="E276" s="2"/>
      <c r="F276" s="2">
        <v>60</v>
      </c>
      <c r="G276" s="2">
        <f t="shared" si="4"/>
        <v>47.400000000000006</v>
      </c>
      <c r="H276" s="16"/>
      <c r="I276" s="32"/>
    </row>
    <row r="277" spans="1:9">
      <c r="A277" s="3">
        <v>43679</v>
      </c>
      <c r="B277" s="422">
        <v>18378</v>
      </c>
      <c r="C277" s="422" t="s">
        <v>22</v>
      </c>
      <c r="D277" t="s">
        <v>15</v>
      </c>
      <c r="E277" s="2"/>
      <c r="F277" s="2">
        <v>5</v>
      </c>
      <c r="G277" s="2">
        <f t="shared" si="4"/>
        <v>42.400000000000006</v>
      </c>
      <c r="H277" s="16"/>
      <c r="I277" s="32"/>
    </row>
    <row r="278" spans="1:9">
      <c r="A278" s="3">
        <v>43718</v>
      </c>
      <c r="B278" s="422">
        <v>18662</v>
      </c>
      <c r="C278" s="422" t="s">
        <v>22</v>
      </c>
      <c r="D278" t="s">
        <v>12</v>
      </c>
      <c r="E278" s="2"/>
      <c r="F278" s="2">
        <v>37.6</v>
      </c>
      <c r="G278" s="2">
        <f t="shared" si="4"/>
        <v>4.8000000000000043</v>
      </c>
      <c r="H278" s="16"/>
      <c r="I278" s="32"/>
    </row>
    <row r="279" spans="1:9">
      <c r="A279" s="3">
        <v>43718</v>
      </c>
      <c r="B279" s="422">
        <v>18662</v>
      </c>
      <c r="C279" s="422" t="s">
        <v>22</v>
      </c>
      <c r="D279" t="s">
        <v>13</v>
      </c>
      <c r="E279" s="2"/>
      <c r="F279" s="2">
        <v>4.8</v>
      </c>
      <c r="G279" s="2">
        <f t="shared" si="4"/>
        <v>0</v>
      </c>
      <c r="H279" s="16"/>
      <c r="I279" s="32"/>
    </row>
    <row r="280" spans="1:9">
      <c r="A280" s="31">
        <v>43708</v>
      </c>
      <c r="B280" s="421" t="s">
        <v>69</v>
      </c>
      <c r="C280" s="421" t="s">
        <v>23</v>
      </c>
      <c r="D280" t="s">
        <v>12</v>
      </c>
      <c r="E280" s="2">
        <v>36.5</v>
      </c>
      <c r="G280" s="2">
        <f t="shared" si="4"/>
        <v>36.5</v>
      </c>
      <c r="H280" s="16"/>
      <c r="I280" s="32"/>
    </row>
    <row r="281" spans="1:9">
      <c r="B281" s="422"/>
      <c r="C281" s="422"/>
      <c r="D281" t="s">
        <v>13</v>
      </c>
      <c r="E281" s="2">
        <v>4.5999999999999996</v>
      </c>
      <c r="G281" s="2">
        <f t="shared" si="4"/>
        <v>41.1</v>
      </c>
      <c r="H281" s="16"/>
      <c r="I281" s="32"/>
    </row>
    <row r="282" spans="1:9">
      <c r="B282" s="422"/>
      <c r="C282" s="422"/>
      <c r="D282" t="s">
        <v>14</v>
      </c>
      <c r="E282" s="2">
        <v>60</v>
      </c>
      <c r="G282" s="2">
        <f t="shared" si="4"/>
        <v>101.1</v>
      </c>
      <c r="H282" s="16"/>
      <c r="I282" s="32"/>
    </row>
    <row r="283" spans="1:9">
      <c r="B283" s="422"/>
      <c r="C283" s="422"/>
      <c r="D283" t="s">
        <v>15</v>
      </c>
      <c r="E283" s="2">
        <v>5</v>
      </c>
      <c r="G283" s="2">
        <f t="shared" si="4"/>
        <v>106.1</v>
      </c>
      <c r="H283" s="16"/>
      <c r="I283" s="32"/>
    </row>
    <row r="284" spans="1:9">
      <c r="B284" s="422"/>
      <c r="C284" s="422"/>
      <c r="D284" t="s">
        <v>70</v>
      </c>
      <c r="E284" s="2">
        <v>93</v>
      </c>
      <c r="G284" s="2">
        <f t="shared" si="4"/>
        <v>199.1</v>
      </c>
      <c r="H284" s="16"/>
      <c r="I284" s="32"/>
    </row>
    <row r="285" spans="1:9">
      <c r="A285" s="3">
        <v>43708</v>
      </c>
      <c r="B285" s="422" t="s">
        <v>69</v>
      </c>
      <c r="C285" s="422" t="s">
        <v>23</v>
      </c>
      <c r="D285" t="s">
        <v>14</v>
      </c>
      <c r="E285" s="2"/>
      <c r="F285" s="2">
        <v>60</v>
      </c>
      <c r="G285" s="2">
        <f t="shared" si="4"/>
        <v>139.1</v>
      </c>
      <c r="H285" s="16"/>
      <c r="I285" s="32"/>
    </row>
    <row r="286" spans="1:9">
      <c r="A286" s="3">
        <v>43708</v>
      </c>
      <c r="B286" s="422" t="s">
        <v>69</v>
      </c>
      <c r="C286" s="422" t="s">
        <v>23</v>
      </c>
      <c r="D286" t="s">
        <v>15</v>
      </c>
      <c r="E286" s="2"/>
      <c r="F286" s="2">
        <v>5</v>
      </c>
      <c r="G286" s="2">
        <f t="shared" si="4"/>
        <v>134.1</v>
      </c>
      <c r="H286" s="16"/>
      <c r="I286" s="32"/>
    </row>
    <row r="287" spans="1:9">
      <c r="A287" s="3">
        <v>43732</v>
      </c>
      <c r="B287" s="422">
        <v>18751</v>
      </c>
      <c r="C287" s="422" t="s">
        <v>23</v>
      </c>
      <c r="D287" t="s">
        <v>12</v>
      </c>
      <c r="E287" s="2"/>
      <c r="F287" s="2">
        <v>36.5</v>
      </c>
      <c r="G287" s="2">
        <f t="shared" si="4"/>
        <v>97.6</v>
      </c>
      <c r="H287" s="16"/>
      <c r="I287" s="32"/>
    </row>
    <row r="288" spans="1:9">
      <c r="A288" s="3">
        <v>43732</v>
      </c>
      <c r="B288" s="422">
        <v>18751</v>
      </c>
      <c r="C288" s="422" t="s">
        <v>23</v>
      </c>
      <c r="D288" t="s">
        <v>13</v>
      </c>
      <c r="E288" s="2"/>
      <c r="F288" s="2">
        <v>4.5999999999999996</v>
      </c>
      <c r="G288" s="2">
        <f t="shared" si="4"/>
        <v>93</v>
      </c>
      <c r="H288" s="16"/>
      <c r="I288" s="32"/>
    </row>
    <row r="289" spans="1:9">
      <c r="A289" s="3">
        <v>43776</v>
      </c>
      <c r="B289" s="422" t="s">
        <v>61</v>
      </c>
      <c r="C289" s="422" t="s">
        <v>23</v>
      </c>
      <c r="D289" t="s">
        <v>70</v>
      </c>
      <c r="E289" s="2"/>
      <c r="F289" s="2">
        <v>93</v>
      </c>
      <c r="G289" s="2">
        <f t="shared" si="4"/>
        <v>0</v>
      </c>
      <c r="H289" s="16"/>
      <c r="I289" s="32"/>
    </row>
    <row r="290" spans="1:9">
      <c r="A290" s="31">
        <v>43738</v>
      </c>
      <c r="B290" s="421" t="s">
        <v>69</v>
      </c>
      <c r="C290" s="421" t="s">
        <v>24</v>
      </c>
      <c r="D290" t="s">
        <v>12</v>
      </c>
      <c r="E290" s="2">
        <v>36.700000000000003</v>
      </c>
      <c r="G290" s="2">
        <f t="shared" si="4"/>
        <v>36.700000000000003</v>
      </c>
      <c r="H290" s="16"/>
      <c r="I290" s="32"/>
    </row>
    <row r="291" spans="1:9">
      <c r="B291" s="422"/>
      <c r="C291" s="422"/>
      <c r="D291" t="s">
        <v>13</v>
      </c>
      <c r="E291" s="2">
        <v>4.7</v>
      </c>
      <c r="G291" s="2">
        <f t="shared" si="4"/>
        <v>41.400000000000006</v>
      </c>
      <c r="H291" s="16"/>
      <c r="I291" s="32"/>
    </row>
    <row r="292" spans="1:9">
      <c r="B292" s="422"/>
      <c r="C292" s="422"/>
      <c r="D292" t="s">
        <v>14</v>
      </c>
      <c r="E292" s="2">
        <v>60</v>
      </c>
      <c r="G292" s="2">
        <f t="shared" si="4"/>
        <v>101.4</v>
      </c>
      <c r="H292" s="16"/>
      <c r="I292" s="32"/>
    </row>
    <row r="293" spans="1:9">
      <c r="B293" s="422"/>
      <c r="C293" s="422"/>
      <c r="D293" t="s">
        <v>15</v>
      </c>
      <c r="E293" s="2">
        <v>5</v>
      </c>
      <c r="G293" s="2">
        <f t="shared" si="4"/>
        <v>106.4</v>
      </c>
      <c r="H293" s="16"/>
      <c r="I293" s="32"/>
    </row>
    <row r="294" spans="1:9">
      <c r="A294" s="3">
        <v>43742</v>
      </c>
      <c r="B294" s="422">
        <v>18872</v>
      </c>
      <c r="C294" s="422" t="s">
        <v>24</v>
      </c>
      <c r="D294" t="s">
        <v>14</v>
      </c>
      <c r="E294" s="2"/>
      <c r="F294" s="2">
        <v>60</v>
      </c>
      <c r="G294" s="2">
        <f t="shared" si="4"/>
        <v>46.400000000000006</v>
      </c>
      <c r="H294" s="16"/>
      <c r="I294" s="32"/>
    </row>
    <row r="295" spans="1:9">
      <c r="A295" s="3">
        <v>43742</v>
      </c>
      <c r="B295" s="422">
        <v>18872</v>
      </c>
      <c r="C295" s="422" t="s">
        <v>24</v>
      </c>
      <c r="D295" t="s">
        <v>15</v>
      </c>
      <c r="E295" s="2"/>
      <c r="F295" s="2">
        <v>5</v>
      </c>
      <c r="G295" s="2">
        <f t="shared" si="4"/>
        <v>41.400000000000006</v>
      </c>
      <c r="H295" s="16"/>
      <c r="I295" s="32"/>
    </row>
    <row r="296" spans="1:9">
      <c r="A296" s="3">
        <v>43766</v>
      </c>
      <c r="B296" s="422">
        <v>19060</v>
      </c>
      <c r="C296" s="422" t="s">
        <v>24</v>
      </c>
      <c r="D296" t="s">
        <v>12</v>
      </c>
      <c r="E296" s="2"/>
      <c r="F296" s="2">
        <v>36.700000000000003</v>
      </c>
      <c r="G296" s="2">
        <f t="shared" si="4"/>
        <v>4.7000000000000028</v>
      </c>
      <c r="H296" s="16"/>
      <c r="I296" s="32"/>
    </row>
    <row r="297" spans="1:9">
      <c r="A297" s="3">
        <v>43766</v>
      </c>
      <c r="B297" s="422">
        <v>19060</v>
      </c>
      <c r="C297" s="422" t="s">
        <v>24</v>
      </c>
      <c r="D297" t="s">
        <v>13</v>
      </c>
      <c r="E297" s="2"/>
      <c r="F297" s="2">
        <v>4.7</v>
      </c>
      <c r="G297" s="2">
        <f t="shared" si="4"/>
        <v>0</v>
      </c>
      <c r="H297" s="16"/>
      <c r="I297" s="32"/>
    </row>
    <row r="298" spans="1:9">
      <c r="A298" s="31">
        <v>43769</v>
      </c>
      <c r="B298" s="421" t="s">
        <v>10</v>
      </c>
      <c r="C298" s="421" t="s">
        <v>25</v>
      </c>
      <c r="D298" t="s">
        <v>12</v>
      </c>
      <c r="E298" s="2">
        <v>46.6</v>
      </c>
      <c r="G298" s="2">
        <f t="shared" si="4"/>
        <v>46.6</v>
      </c>
      <c r="H298" s="16"/>
      <c r="I298" s="32"/>
    </row>
    <row r="299" spans="1:9">
      <c r="B299" s="422"/>
      <c r="C299" s="422"/>
      <c r="D299" t="s">
        <v>13</v>
      </c>
      <c r="E299" s="2">
        <v>4.5</v>
      </c>
      <c r="G299" s="2">
        <f t="shared" si="4"/>
        <v>51.1</v>
      </c>
      <c r="H299" s="16"/>
      <c r="I299" s="32"/>
    </row>
    <row r="300" spans="1:9">
      <c r="B300" s="422"/>
      <c r="C300" s="422"/>
      <c r="D300" t="s">
        <v>14</v>
      </c>
      <c r="E300" s="2">
        <v>60</v>
      </c>
      <c r="G300" s="2">
        <f t="shared" si="4"/>
        <v>111.1</v>
      </c>
      <c r="H300" s="16"/>
      <c r="I300" s="32"/>
    </row>
    <row r="301" spans="1:9">
      <c r="B301" s="422"/>
      <c r="C301" s="422"/>
      <c r="D301" t="s">
        <v>15</v>
      </c>
      <c r="E301" s="2">
        <v>5</v>
      </c>
      <c r="G301" s="2">
        <f t="shared" si="4"/>
        <v>116.1</v>
      </c>
      <c r="H301" s="16"/>
      <c r="I301" s="32"/>
    </row>
    <row r="302" spans="1:9">
      <c r="A302" s="3">
        <v>43773</v>
      </c>
      <c r="B302" s="422">
        <v>19122</v>
      </c>
      <c r="C302" s="422" t="s">
        <v>25</v>
      </c>
      <c r="D302" t="s">
        <v>14</v>
      </c>
      <c r="E302" s="2"/>
      <c r="F302" s="2">
        <v>60</v>
      </c>
      <c r="G302" s="2">
        <f t="shared" si="4"/>
        <v>56.099999999999994</v>
      </c>
      <c r="H302" s="16"/>
      <c r="I302" s="32"/>
    </row>
    <row r="303" spans="1:9">
      <c r="A303" s="3">
        <v>43773</v>
      </c>
      <c r="B303" s="422">
        <v>19122</v>
      </c>
      <c r="C303" s="422" t="s">
        <v>25</v>
      </c>
      <c r="D303" t="s">
        <v>15</v>
      </c>
      <c r="E303" s="2"/>
      <c r="F303" s="2">
        <v>5</v>
      </c>
      <c r="G303" s="2">
        <f t="shared" si="4"/>
        <v>51.099999999999994</v>
      </c>
      <c r="H303" s="16"/>
      <c r="I303" s="32"/>
    </row>
    <row r="304" spans="1:9">
      <c r="A304" s="3">
        <v>43798</v>
      </c>
      <c r="B304" s="422">
        <v>19259</v>
      </c>
      <c r="C304" s="422" t="s">
        <v>25</v>
      </c>
      <c r="D304" t="s">
        <v>12</v>
      </c>
      <c r="E304" s="2"/>
      <c r="F304" s="2">
        <v>46.6</v>
      </c>
      <c r="G304" s="2">
        <f t="shared" si="4"/>
        <v>4.4999999999999929</v>
      </c>
      <c r="H304" s="16"/>
      <c r="I304" s="32"/>
    </row>
    <row r="305" spans="1:9">
      <c r="A305" s="3">
        <v>43798</v>
      </c>
      <c r="B305" s="422">
        <v>19259</v>
      </c>
      <c r="C305" s="422" t="s">
        <v>25</v>
      </c>
      <c r="D305" t="s">
        <v>13</v>
      </c>
      <c r="E305" s="2"/>
      <c r="F305" s="2">
        <v>4.5</v>
      </c>
      <c r="G305" s="2">
        <f t="shared" si="4"/>
        <v>-7.1054273576010019E-15</v>
      </c>
      <c r="H305" s="16"/>
      <c r="I305" s="32"/>
    </row>
    <row r="306" spans="1:9">
      <c r="A306" s="31">
        <v>43799</v>
      </c>
      <c r="B306" s="421" t="s">
        <v>10</v>
      </c>
      <c r="C306" s="421" t="s">
        <v>26</v>
      </c>
      <c r="D306" t="s">
        <v>12</v>
      </c>
      <c r="E306" s="2">
        <v>41.4</v>
      </c>
      <c r="G306" s="2">
        <f t="shared" si="4"/>
        <v>41.399999999999991</v>
      </c>
      <c r="H306" s="16"/>
      <c r="I306" s="32"/>
    </row>
    <row r="307" spans="1:9">
      <c r="B307" s="422"/>
      <c r="C307" s="422"/>
      <c r="D307" t="s">
        <v>13</v>
      </c>
      <c r="E307" s="2">
        <v>4.7</v>
      </c>
      <c r="G307" s="2">
        <f t="shared" si="4"/>
        <v>46.099999999999994</v>
      </c>
      <c r="H307" s="16"/>
      <c r="I307" s="32"/>
    </row>
    <row r="308" spans="1:9">
      <c r="B308" s="422"/>
      <c r="C308" s="422"/>
      <c r="D308" t="s">
        <v>14</v>
      </c>
      <c r="E308" s="2">
        <v>60</v>
      </c>
      <c r="G308" s="2">
        <f t="shared" si="4"/>
        <v>106.1</v>
      </c>
      <c r="H308" s="16"/>
      <c r="I308" s="32"/>
    </row>
    <row r="309" spans="1:9">
      <c r="B309" s="422"/>
      <c r="C309" s="422"/>
      <c r="D309" t="s">
        <v>15</v>
      </c>
      <c r="E309" s="2">
        <v>5</v>
      </c>
      <c r="G309" s="2">
        <f t="shared" si="4"/>
        <v>111.1</v>
      </c>
      <c r="H309" s="16"/>
      <c r="I309" s="32"/>
    </row>
    <row r="310" spans="1:9">
      <c r="A310" s="3">
        <v>43801</v>
      </c>
      <c r="B310" s="422">
        <v>19272</v>
      </c>
      <c r="C310" s="422" t="s">
        <v>26</v>
      </c>
      <c r="D310" t="s">
        <v>14</v>
      </c>
      <c r="E310" s="2"/>
      <c r="F310" s="2">
        <v>60</v>
      </c>
      <c r="G310" s="2">
        <f t="shared" si="4"/>
        <v>51.099999999999994</v>
      </c>
      <c r="H310" s="16"/>
      <c r="I310" s="32"/>
    </row>
    <row r="311" spans="1:9">
      <c r="A311" s="3">
        <v>43801</v>
      </c>
      <c r="B311" s="422">
        <v>19272</v>
      </c>
      <c r="C311" s="422" t="s">
        <v>26</v>
      </c>
      <c r="D311" t="s">
        <v>15</v>
      </c>
      <c r="E311" s="2"/>
      <c r="F311" s="2">
        <v>5</v>
      </c>
      <c r="G311" s="2">
        <f t="shared" si="4"/>
        <v>46.099999999999994</v>
      </c>
      <c r="H311" s="16"/>
      <c r="I311" s="32"/>
    </row>
    <row r="312" spans="1:9">
      <c r="A312" s="3">
        <v>43832</v>
      </c>
      <c r="B312" s="422">
        <v>19475</v>
      </c>
      <c r="C312" s="422" t="s">
        <v>26</v>
      </c>
      <c r="D312" t="s">
        <v>12</v>
      </c>
      <c r="E312" s="2"/>
      <c r="F312" s="2">
        <v>41.4</v>
      </c>
      <c r="G312" s="2">
        <f t="shared" si="4"/>
        <v>4.6999999999999957</v>
      </c>
      <c r="H312" s="16"/>
      <c r="I312" s="32"/>
    </row>
    <row r="313" spans="1:9">
      <c r="A313" s="3">
        <v>43832</v>
      </c>
      <c r="B313" s="422">
        <v>19475</v>
      </c>
      <c r="C313" s="422" t="s">
        <v>26</v>
      </c>
      <c r="D313" t="s">
        <v>13</v>
      </c>
      <c r="E313" s="2"/>
      <c r="F313" s="2">
        <v>4.7</v>
      </c>
      <c r="G313" s="2">
        <f t="shared" si="4"/>
        <v>0</v>
      </c>
      <c r="H313" s="16"/>
      <c r="I313" s="32"/>
    </row>
    <row r="314" spans="1:9">
      <c r="A314" s="31">
        <v>43830</v>
      </c>
      <c r="B314" s="421" t="s">
        <v>10</v>
      </c>
      <c r="C314" s="421" t="s">
        <v>27</v>
      </c>
      <c r="D314" t="s">
        <v>12</v>
      </c>
      <c r="E314" s="2">
        <v>43.2</v>
      </c>
      <c r="G314" s="2">
        <f t="shared" si="4"/>
        <v>43.2</v>
      </c>
      <c r="H314" s="16"/>
      <c r="I314" s="32"/>
    </row>
    <row r="315" spans="1:9">
      <c r="B315" s="422"/>
      <c r="C315" s="422"/>
      <c r="D315" t="s">
        <v>13</v>
      </c>
      <c r="E315" s="2">
        <v>4.7</v>
      </c>
      <c r="G315" s="2">
        <f t="shared" si="4"/>
        <v>47.900000000000006</v>
      </c>
      <c r="H315" s="16"/>
      <c r="I315" s="32"/>
    </row>
    <row r="316" spans="1:9">
      <c r="B316" s="422"/>
      <c r="C316" s="422"/>
      <c r="D316" t="s">
        <v>14</v>
      </c>
      <c r="E316" s="2">
        <v>60</v>
      </c>
      <c r="G316" s="2">
        <f t="shared" si="4"/>
        <v>107.9</v>
      </c>
      <c r="H316" s="16"/>
      <c r="I316" s="32"/>
    </row>
    <row r="317" spans="1:9">
      <c r="B317" s="422"/>
      <c r="C317" s="422"/>
      <c r="D317" t="s">
        <v>15</v>
      </c>
      <c r="E317" s="2">
        <v>5</v>
      </c>
      <c r="G317" s="2">
        <f t="shared" si="4"/>
        <v>112.9</v>
      </c>
      <c r="H317" s="16"/>
      <c r="I317" s="32"/>
    </row>
    <row r="318" spans="1:9">
      <c r="A318" s="3">
        <v>43853</v>
      </c>
      <c r="B318" s="422">
        <v>19594</v>
      </c>
      <c r="C318" s="422" t="s">
        <v>27</v>
      </c>
      <c r="D318" t="s">
        <v>12</v>
      </c>
      <c r="E318" s="2"/>
      <c r="F318" s="2">
        <v>43.2</v>
      </c>
      <c r="G318" s="2">
        <f t="shared" si="4"/>
        <v>69.7</v>
      </c>
      <c r="H318" s="16"/>
      <c r="I318" s="32"/>
    </row>
    <row r="319" spans="1:9">
      <c r="A319" s="3">
        <v>43853</v>
      </c>
      <c r="B319" s="422">
        <v>19594</v>
      </c>
      <c r="C319" s="422" t="s">
        <v>27</v>
      </c>
      <c r="D319" t="s">
        <v>13</v>
      </c>
      <c r="E319" s="2"/>
      <c r="F319" s="2">
        <v>4.7</v>
      </c>
      <c r="G319" s="2">
        <f t="shared" si="4"/>
        <v>65</v>
      </c>
      <c r="H319" s="16"/>
      <c r="I319" s="32"/>
    </row>
    <row r="320" spans="1:9" ht="16.5" customHeight="1">
      <c r="A320" s="3">
        <v>43857</v>
      </c>
      <c r="B320" s="422">
        <v>19700</v>
      </c>
      <c r="C320" s="422" t="s">
        <v>27</v>
      </c>
      <c r="D320" t="s">
        <v>14</v>
      </c>
      <c r="E320" s="2"/>
      <c r="F320" s="2">
        <v>60</v>
      </c>
      <c r="G320" s="2">
        <f t="shared" si="4"/>
        <v>5</v>
      </c>
      <c r="H320" s="16"/>
      <c r="I320" s="32"/>
    </row>
    <row r="321" spans="1:9">
      <c r="A321" s="3">
        <v>43857</v>
      </c>
      <c r="B321" s="422">
        <v>19700</v>
      </c>
      <c r="C321" s="422" t="s">
        <v>27</v>
      </c>
      <c r="D321" t="s">
        <v>15</v>
      </c>
      <c r="E321" s="2"/>
      <c r="F321" s="2">
        <v>5</v>
      </c>
      <c r="G321" s="73">
        <f t="shared" si="4"/>
        <v>0</v>
      </c>
      <c r="H321" s="16"/>
      <c r="I321" s="32"/>
    </row>
    <row r="322" spans="1:9">
      <c r="A322" s="31">
        <v>43861</v>
      </c>
      <c r="B322" s="421" t="s">
        <v>10</v>
      </c>
      <c r="C322" s="421" t="s">
        <v>11</v>
      </c>
      <c r="D322" t="s">
        <v>12</v>
      </c>
      <c r="E322" s="2">
        <v>46.4</v>
      </c>
      <c r="G322" s="73">
        <f t="shared" si="4"/>
        <v>46.4</v>
      </c>
      <c r="H322" s="16"/>
      <c r="I322" s="32"/>
    </row>
    <row r="323" spans="1:9">
      <c r="B323" s="422"/>
      <c r="C323" s="422"/>
      <c r="D323" t="s">
        <v>13</v>
      </c>
      <c r="E323" s="2">
        <v>4.5</v>
      </c>
      <c r="G323" s="73">
        <f t="shared" si="4"/>
        <v>50.9</v>
      </c>
      <c r="H323" s="16"/>
      <c r="I323" s="32"/>
    </row>
    <row r="324" spans="1:9">
      <c r="B324" s="422"/>
      <c r="C324" s="422"/>
      <c r="D324" t="s">
        <v>14</v>
      </c>
      <c r="E324" s="2">
        <v>60</v>
      </c>
      <c r="G324" s="73">
        <f t="shared" si="4"/>
        <v>110.9</v>
      </c>
      <c r="H324" s="16"/>
      <c r="I324" s="32"/>
    </row>
    <row r="325" spans="1:9">
      <c r="B325" s="422"/>
      <c r="C325" s="422"/>
      <c r="D325" t="s">
        <v>15</v>
      </c>
      <c r="E325" s="2">
        <v>5</v>
      </c>
      <c r="G325" s="73">
        <f t="shared" si="4"/>
        <v>115.9</v>
      </c>
      <c r="H325" s="16"/>
      <c r="I325" s="32"/>
    </row>
    <row r="326" spans="1:9">
      <c r="B326" s="422"/>
      <c r="C326" s="422"/>
      <c r="D326" s="35" t="s">
        <v>70</v>
      </c>
      <c r="E326" s="21">
        <v>93</v>
      </c>
      <c r="G326" s="73">
        <f t="shared" ref="G326:G389" si="5">+G325+E326-F326</f>
        <v>208.9</v>
      </c>
      <c r="H326" s="16"/>
      <c r="I326" s="32"/>
    </row>
    <row r="327" spans="1:9">
      <c r="A327" s="3">
        <v>43894</v>
      </c>
      <c r="B327" s="422">
        <v>19872</v>
      </c>
      <c r="C327" s="422" t="s">
        <v>11</v>
      </c>
      <c r="D327" t="s">
        <v>12</v>
      </c>
      <c r="E327" s="2"/>
      <c r="F327" s="2">
        <v>46.4</v>
      </c>
      <c r="G327" s="73">
        <f t="shared" si="5"/>
        <v>162.5</v>
      </c>
      <c r="H327" s="16"/>
      <c r="I327" s="32"/>
    </row>
    <row r="328" spans="1:9">
      <c r="A328" s="3">
        <v>43894</v>
      </c>
      <c r="B328" s="422">
        <v>19872</v>
      </c>
      <c r="C328" s="422" t="s">
        <v>11</v>
      </c>
      <c r="D328" t="s">
        <v>13</v>
      </c>
      <c r="E328" s="2"/>
      <c r="F328" s="2">
        <v>4.5</v>
      </c>
      <c r="G328" s="73">
        <f t="shared" si="5"/>
        <v>158</v>
      </c>
      <c r="H328" s="16"/>
      <c r="I328" s="32"/>
    </row>
    <row r="329" spans="1:9">
      <c r="A329" s="3">
        <v>44277</v>
      </c>
      <c r="B329" s="422">
        <v>21992</v>
      </c>
      <c r="C329" s="422" t="s">
        <v>11</v>
      </c>
      <c r="D329" t="s">
        <v>14</v>
      </c>
      <c r="E329" s="2"/>
      <c r="F329" s="2">
        <v>60</v>
      </c>
      <c r="G329" s="73">
        <f t="shared" si="5"/>
        <v>98</v>
      </c>
      <c r="H329" s="16"/>
      <c r="I329" s="32"/>
    </row>
    <row r="330" spans="1:9">
      <c r="A330" s="3">
        <v>44277</v>
      </c>
      <c r="B330" s="422">
        <v>21992</v>
      </c>
      <c r="C330" s="422" t="s">
        <v>11</v>
      </c>
      <c r="D330" t="s">
        <v>15</v>
      </c>
      <c r="E330" s="2"/>
      <c r="F330" s="2">
        <v>5</v>
      </c>
      <c r="G330" s="73">
        <f t="shared" si="5"/>
        <v>93</v>
      </c>
      <c r="H330" s="16"/>
      <c r="I330" s="32"/>
    </row>
    <row r="331" spans="1:9">
      <c r="A331" s="3">
        <v>44617</v>
      </c>
      <c r="B331" s="422">
        <v>24294</v>
      </c>
      <c r="C331" s="422" t="s">
        <v>11</v>
      </c>
      <c r="D331" t="s">
        <v>70</v>
      </c>
      <c r="E331" s="2"/>
      <c r="F331" s="2">
        <v>93</v>
      </c>
      <c r="G331" s="73">
        <f t="shared" si="5"/>
        <v>0</v>
      </c>
      <c r="H331" s="16"/>
      <c r="I331" s="32"/>
    </row>
    <row r="332" spans="1:9">
      <c r="A332" s="31">
        <v>43890</v>
      </c>
      <c r="B332" s="421" t="s">
        <v>10</v>
      </c>
      <c r="C332" s="421" t="s">
        <v>17</v>
      </c>
      <c r="D332" t="s">
        <v>12</v>
      </c>
      <c r="E332" s="2">
        <v>48.2</v>
      </c>
      <c r="G332" s="73">
        <f t="shared" si="5"/>
        <v>48.2</v>
      </c>
      <c r="H332" s="16"/>
      <c r="I332" s="32"/>
    </row>
    <row r="333" spans="1:9">
      <c r="B333" s="422"/>
      <c r="C333" s="422"/>
      <c r="D333" t="s">
        <v>13</v>
      </c>
      <c r="E333" s="2">
        <v>4.8</v>
      </c>
      <c r="G333" s="73">
        <f t="shared" si="5"/>
        <v>53</v>
      </c>
      <c r="H333" s="16"/>
      <c r="I333" s="32"/>
    </row>
    <row r="334" spans="1:9">
      <c r="B334" s="422"/>
      <c r="C334" s="422"/>
      <c r="D334" t="s">
        <v>14</v>
      </c>
      <c r="E334" s="2">
        <v>58</v>
      </c>
      <c r="G334" s="73">
        <f t="shared" si="5"/>
        <v>111</v>
      </c>
      <c r="H334" s="16"/>
      <c r="I334" s="32"/>
    </row>
    <row r="335" spans="1:9">
      <c r="B335" s="422"/>
      <c r="C335" s="422"/>
      <c r="D335" t="s">
        <v>29</v>
      </c>
      <c r="E335" s="2">
        <v>5</v>
      </c>
      <c r="G335" s="73">
        <f t="shared" si="5"/>
        <v>116</v>
      </c>
      <c r="H335" s="16"/>
      <c r="I335" s="32"/>
    </row>
    <row r="336" spans="1:9">
      <c r="A336" s="3">
        <v>44018</v>
      </c>
      <c r="B336" s="422">
        <v>20049</v>
      </c>
      <c r="C336" s="422" t="s">
        <v>17</v>
      </c>
      <c r="D336" t="s">
        <v>12</v>
      </c>
      <c r="E336" s="2"/>
      <c r="F336" s="2">
        <v>48.2</v>
      </c>
      <c r="G336" s="73">
        <f t="shared" si="5"/>
        <v>67.8</v>
      </c>
      <c r="H336" s="16"/>
      <c r="I336" s="32"/>
    </row>
    <row r="337" spans="1:9">
      <c r="A337" s="3">
        <v>44018</v>
      </c>
      <c r="B337" s="422">
        <v>20049</v>
      </c>
      <c r="C337" s="422" t="s">
        <v>17</v>
      </c>
      <c r="D337" t="s">
        <v>13</v>
      </c>
      <c r="E337" s="2"/>
      <c r="F337" s="2">
        <v>4.8</v>
      </c>
      <c r="G337" s="73">
        <f t="shared" si="5"/>
        <v>63</v>
      </c>
      <c r="H337" s="16"/>
      <c r="I337" s="32"/>
    </row>
    <row r="338" spans="1:9">
      <c r="A338" s="3">
        <v>44155</v>
      </c>
      <c r="B338" s="422">
        <v>20792</v>
      </c>
      <c r="C338" s="422" t="s">
        <v>17</v>
      </c>
      <c r="D338" t="s">
        <v>14</v>
      </c>
      <c r="E338" s="2"/>
      <c r="F338" s="2">
        <v>58</v>
      </c>
      <c r="G338" s="73">
        <f t="shared" si="5"/>
        <v>5</v>
      </c>
      <c r="H338" s="16"/>
      <c r="I338" s="32"/>
    </row>
    <row r="339" spans="1:9">
      <c r="A339" s="3">
        <v>44155</v>
      </c>
      <c r="B339" s="422">
        <v>20792</v>
      </c>
      <c r="C339" s="422" t="s">
        <v>17</v>
      </c>
      <c r="D339" t="s">
        <v>29</v>
      </c>
      <c r="E339" s="2"/>
      <c r="F339" s="2">
        <v>5</v>
      </c>
      <c r="G339" s="73">
        <f t="shared" si="5"/>
        <v>0</v>
      </c>
      <c r="H339" s="16"/>
      <c r="I339" s="32"/>
    </row>
    <row r="340" spans="1:9">
      <c r="A340" s="31">
        <v>43921</v>
      </c>
      <c r="B340" s="421" t="s">
        <v>10</v>
      </c>
      <c r="C340" s="421" t="s">
        <v>18</v>
      </c>
      <c r="D340" t="s">
        <v>12</v>
      </c>
      <c r="E340" s="2">
        <v>50.4</v>
      </c>
      <c r="G340" s="73">
        <f t="shared" si="5"/>
        <v>50.4</v>
      </c>
      <c r="H340" s="16"/>
      <c r="I340" s="32"/>
    </row>
    <row r="341" spans="1:9">
      <c r="B341" s="422"/>
      <c r="C341" s="422"/>
      <c r="D341" t="s">
        <v>13</v>
      </c>
      <c r="E341" s="2">
        <v>4.9000000000000004</v>
      </c>
      <c r="G341" s="73">
        <f t="shared" si="5"/>
        <v>55.3</v>
      </c>
      <c r="H341" s="16"/>
      <c r="I341" s="32"/>
    </row>
    <row r="342" spans="1:9">
      <c r="B342" s="422"/>
      <c r="C342" s="422"/>
      <c r="D342" t="s">
        <v>14</v>
      </c>
      <c r="E342" s="2">
        <v>60</v>
      </c>
      <c r="G342" s="73">
        <f t="shared" si="5"/>
        <v>115.3</v>
      </c>
      <c r="H342" s="16"/>
      <c r="I342" s="32"/>
    </row>
    <row r="343" spans="1:9">
      <c r="B343" s="422"/>
      <c r="C343" s="422"/>
      <c r="D343" t="s">
        <v>29</v>
      </c>
      <c r="E343" s="2">
        <v>5</v>
      </c>
      <c r="G343" s="73">
        <f t="shared" si="5"/>
        <v>120.3</v>
      </c>
      <c r="H343" s="16"/>
      <c r="I343" s="32"/>
    </row>
    <row r="344" spans="1:9">
      <c r="A344" s="3">
        <v>44018</v>
      </c>
      <c r="B344" s="422">
        <v>20049</v>
      </c>
      <c r="C344" s="422" t="s">
        <v>18</v>
      </c>
      <c r="D344" t="s">
        <v>12</v>
      </c>
      <c r="E344" s="2"/>
      <c r="F344" s="2">
        <v>48.9</v>
      </c>
      <c r="G344" s="73">
        <f t="shared" si="5"/>
        <v>71.400000000000006</v>
      </c>
      <c r="H344" s="16"/>
      <c r="I344" s="32"/>
    </row>
    <row r="345" spans="1:9">
      <c r="A345" s="3">
        <v>44092</v>
      </c>
      <c r="B345" s="422">
        <v>20312</v>
      </c>
      <c r="C345" s="422" t="s">
        <v>18</v>
      </c>
      <c r="D345" t="s">
        <v>13</v>
      </c>
      <c r="E345" s="2"/>
      <c r="F345" s="2">
        <v>4.9000000000000004</v>
      </c>
      <c r="G345" s="73">
        <f t="shared" si="5"/>
        <v>66.5</v>
      </c>
      <c r="H345" s="16"/>
      <c r="I345" s="32"/>
    </row>
    <row r="346" spans="1:9">
      <c r="A346" s="3">
        <v>44155</v>
      </c>
      <c r="B346" s="422">
        <v>20792</v>
      </c>
      <c r="C346" s="422" t="s">
        <v>18</v>
      </c>
      <c r="D346" t="s">
        <v>14</v>
      </c>
      <c r="E346" s="2"/>
      <c r="F346" s="2">
        <v>60</v>
      </c>
      <c r="G346" s="73">
        <f t="shared" si="5"/>
        <v>6.5</v>
      </c>
      <c r="H346" s="16"/>
      <c r="I346" s="32"/>
    </row>
    <row r="347" spans="1:9">
      <c r="A347" s="3">
        <v>44155</v>
      </c>
      <c r="B347" s="422">
        <v>20792</v>
      </c>
      <c r="C347" s="422" t="s">
        <v>18</v>
      </c>
      <c r="D347" t="s">
        <v>29</v>
      </c>
      <c r="E347" s="2"/>
      <c r="F347" s="2">
        <v>5</v>
      </c>
      <c r="G347" s="73">
        <f t="shared" si="5"/>
        <v>1.5</v>
      </c>
      <c r="H347" s="16"/>
      <c r="I347" s="32"/>
    </row>
    <row r="348" spans="1:9">
      <c r="A348" s="3">
        <v>44174</v>
      </c>
      <c r="B348" s="422">
        <v>20986</v>
      </c>
      <c r="C348" s="422" t="s">
        <v>18</v>
      </c>
      <c r="D348" t="s">
        <v>12</v>
      </c>
      <c r="E348" s="2"/>
      <c r="F348" s="2">
        <v>1.5</v>
      </c>
      <c r="G348" s="73">
        <f t="shared" si="5"/>
        <v>0</v>
      </c>
      <c r="H348" s="16"/>
      <c r="I348" s="32"/>
    </row>
    <row r="349" spans="1:9">
      <c r="A349" s="31">
        <v>43951</v>
      </c>
      <c r="B349" s="421" t="s">
        <v>10</v>
      </c>
      <c r="C349" s="421" t="s">
        <v>19</v>
      </c>
      <c r="D349" t="s">
        <v>12</v>
      </c>
      <c r="E349" s="2">
        <v>52.2</v>
      </c>
      <c r="G349" s="73">
        <f t="shared" si="5"/>
        <v>52.2</v>
      </c>
      <c r="H349" s="16"/>
      <c r="I349" s="32"/>
    </row>
    <row r="350" spans="1:9">
      <c r="B350" s="422"/>
      <c r="C350" s="422"/>
      <c r="D350" t="s">
        <v>13</v>
      </c>
      <c r="E350" s="2">
        <v>7.7</v>
      </c>
      <c r="G350" s="73">
        <f t="shared" si="5"/>
        <v>59.900000000000006</v>
      </c>
      <c r="H350" s="16"/>
      <c r="I350" s="32"/>
    </row>
    <row r="351" spans="1:9">
      <c r="B351" s="422"/>
      <c r="C351" s="422"/>
      <c r="D351" t="s">
        <v>14</v>
      </c>
      <c r="E351" s="2">
        <v>60</v>
      </c>
      <c r="G351" s="73">
        <f t="shared" si="5"/>
        <v>119.9</v>
      </c>
      <c r="H351" s="16"/>
      <c r="I351" s="32"/>
    </row>
    <row r="352" spans="1:9">
      <c r="B352" s="422"/>
      <c r="C352" s="422"/>
      <c r="D352" t="s">
        <v>29</v>
      </c>
      <c r="E352" s="2">
        <v>5</v>
      </c>
      <c r="G352" s="73">
        <f t="shared" si="5"/>
        <v>124.9</v>
      </c>
      <c r="H352" s="16"/>
      <c r="I352" s="32"/>
    </row>
    <row r="353" spans="1:9">
      <c r="A353" s="3">
        <v>44013</v>
      </c>
      <c r="B353" s="422">
        <v>20043</v>
      </c>
      <c r="C353" s="422" t="s">
        <v>19</v>
      </c>
      <c r="D353" t="s">
        <v>14</v>
      </c>
      <c r="E353" s="2"/>
      <c r="F353" s="2">
        <v>60</v>
      </c>
      <c r="G353" s="73">
        <f t="shared" si="5"/>
        <v>64.900000000000006</v>
      </c>
      <c r="H353" s="16"/>
      <c r="I353" s="32"/>
    </row>
    <row r="354" spans="1:9">
      <c r="A354" s="3">
        <v>44013</v>
      </c>
      <c r="B354" s="422">
        <v>20043</v>
      </c>
      <c r="C354" s="422" t="s">
        <v>19</v>
      </c>
      <c r="D354" t="s">
        <v>29</v>
      </c>
      <c r="E354" s="2"/>
      <c r="F354" s="2">
        <v>5</v>
      </c>
      <c r="G354" s="73">
        <f t="shared" si="5"/>
        <v>59.900000000000006</v>
      </c>
      <c r="H354" s="16"/>
      <c r="I354" s="32"/>
    </row>
    <row r="355" spans="1:9">
      <c r="A355" s="3">
        <v>44018</v>
      </c>
      <c r="B355" s="422">
        <v>20049</v>
      </c>
      <c r="C355" s="422" t="s">
        <v>19</v>
      </c>
      <c r="D355" t="s">
        <v>12</v>
      </c>
      <c r="E355" s="2"/>
      <c r="F355" s="2">
        <v>48.4</v>
      </c>
      <c r="G355" s="73">
        <f t="shared" si="5"/>
        <v>11.500000000000007</v>
      </c>
      <c r="H355" s="16"/>
      <c r="I355" s="32"/>
    </row>
    <row r="356" spans="1:9">
      <c r="A356" s="3">
        <v>44092</v>
      </c>
      <c r="B356" s="422">
        <v>20312</v>
      </c>
      <c r="C356" s="422" t="s">
        <v>19</v>
      </c>
      <c r="D356" t="s">
        <v>13</v>
      </c>
      <c r="E356" s="2"/>
      <c r="F356" s="2">
        <v>4.8</v>
      </c>
      <c r="G356" s="73">
        <f t="shared" si="5"/>
        <v>6.7000000000000073</v>
      </c>
      <c r="H356" s="16"/>
      <c r="I356" s="32"/>
    </row>
    <row r="357" spans="1:9">
      <c r="A357" s="3">
        <v>44174</v>
      </c>
      <c r="B357" s="422">
        <v>20986</v>
      </c>
      <c r="C357" s="422" t="s">
        <v>19</v>
      </c>
      <c r="D357" t="s">
        <v>12</v>
      </c>
      <c r="E357" s="2"/>
      <c r="F357" s="2">
        <v>3.8</v>
      </c>
      <c r="G357" s="73">
        <f t="shared" si="5"/>
        <v>2.9000000000000075</v>
      </c>
      <c r="H357" s="16"/>
      <c r="I357" s="32"/>
    </row>
    <row r="358" spans="1:9">
      <c r="A358" s="3">
        <v>44174</v>
      </c>
      <c r="B358" s="422">
        <v>20986</v>
      </c>
      <c r="C358" s="422" t="s">
        <v>19</v>
      </c>
      <c r="D358" t="s">
        <v>13</v>
      </c>
      <c r="E358" s="2"/>
      <c r="F358" s="2">
        <v>2.9</v>
      </c>
      <c r="G358" s="73">
        <f t="shared" si="5"/>
        <v>7.5495165674510645E-15</v>
      </c>
      <c r="H358" s="16"/>
      <c r="I358" s="32"/>
    </row>
    <row r="359" spans="1:9">
      <c r="A359" s="31">
        <v>43951</v>
      </c>
      <c r="B359" s="421" t="s">
        <v>10</v>
      </c>
      <c r="C359" s="421" t="s">
        <v>20</v>
      </c>
      <c r="D359" t="s">
        <v>12</v>
      </c>
      <c r="E359" s="2">
        <v>48.5</v>
      </c>
      <c r="G359" s="73">
        <f t="shared" si="5"/>
        <v>48.500000000000007</v>
      </c>
      <c r="H359" s="16"/>
      <c r="I359" s="32"/>
    </row>
    <row r="360" spans="1:9">
      <c r="B360" s="422"/>
      <c r="C360" s="422"/>
      <c r="D360" t="s">
        <v>13</v>
      </c>
      <c r="E360" s="2">
        <v>4.2</v>
      </c>
      <c r="G360" s="73">
        <f t="shared" si="5"/>
        <v>52.70000000000001</v>
      </c>
      <c r="H360" s="16"/>
      <c r="I360" s="32"/>
    </row>
    <row r="361" spans="1:9">
      <c r="B361" s="422"/>
      <c r="C361" s="422"/>
      <c r="D361" t="s">
        <v>14</v>
      </c>
      <c r="E361" s="2">
        <v>60</v>
      </c>
      <c r="G361" s="73">
        <f t="shared" si="5"/>
        <v>112.70000000000002</v>
      </c>
      <c r="H361" s="16"/>
      <c r="I361" s="32"/>
    </row>
    <row r="362" spans="1:9">
      <c r="B362" s="422"/>
      <c r="C362" s="422"/>
      <c r="D362" t="s">
        <v>29</v>
      </c>
      <c r="E362" s="2">
        <v>5</v>
      </c>
      <c r="G362" s="73">
        <f t="shared" si="5"/>
        <v>117.70000000000002</v>
      </c>
      <c r="H362" s="16"/>
      <c r="I362" s="32"/>
    </row>
    <row r="363" spans="1:9">
      <c r="A363" s="3">
        <v>44013</v>
      </c>
      <c r="B363" s="422">
        <v>20043</v>
      </c>
      <c r="C363" s="422" t="s">
        <v>20</v>
      </c>
      <c r="D363" t="s">
        <v>14</v>
      </c>
      <c r="E363" s="2"/>
      <c r="F363" s="2">
        <v>60</v>
      </c>
      <c r="G363" s="73">
        <f t="shared" si="5"/>
        <v>57.700000000000017</v>
      </c>
      <c r="H363" s="5"/>
    </row>
    <row r="364" spans="1:9">
      <c r="A364" s="3">
        <v>44013</v>
      </c>
      <c r="B364" s="422">
        <v>20043</v>
      </c>
      <c r="C364" s="422" t="s">
        <v>20</v>
      </c>
      <c r="D364" t="s">
        <v>29</v>
      </c>
      <c r="E364" s="2"/>
      <c r="F364" s="2">
        <v>5</v>
      </c>
      <c r="G364" s="73">
        <f t="shared" si="5"/>
        <v>52.700000000000017</v>
      </c>
    </row>
    <row r="365" spans="1:9">
      <c r="A365" s="3">
        <v>44092</v>
      </c>
      <c r="B365" s="422">
        <v>20312</v>
      </c>
      <c r="C365" s="422" t="s">
        <v>20</v>
      </c>
      <c r="D365" t="s">
        <v>12</v>
      </c>
      <c r="E365" s="2"/>
      <c r="F365" s="2">
        <v>48.5</v>
      </c>
      <c r="G365" s="73">
        <f t="shared" si="5"/>
        <v>4.2000000000000171</v>
      </c>
    </row>
    <row r="366" spans="1:9">
      <c r="A366" s="3">
        <v>44092</v>
      </c>
      <c r="B366" s="422">
        <v>20312</v>
      </c>
      <c r="C366" s="422" t="s">
        <v>20</v>
      </c>
      <c r="D366" t="s">
        <v>13</v>
      </c>
      <c r="E366" s="2"/>
      <c r="F366" s="2">
        <v>4.2</v>
      </c>
      <c r="G366" s="73">
        <f t="shared" si="5"/>
        <v>1.6875389974302379E-14</v>
      </c>
    </row>
    <row r="367" spans="1:9">
      <c r="A367" s="31">
        <v>44012</v>
      </c>
      <c r="B367" s="421" t="s">
        <v>10</v>
      </c>
      <c r="C367" s="421" t="s">
        <v>21</v>
      </c>
      <c r="D367" t="s">
        <v>12</v>
      </c>
      <c r="E367" s="2">
        <v>42.9</v>
      </c>
      <c r="G367" s="73">
        <f t="shared" si="5"/>
        <v>42.900000000000013</v>
      </c>
    </row>
    <row r="368" spans="1:9">
      <c r="B368" s="422"/>
      <c r="C368" s="422"/>
      <c r="D368" t="s">
        <v>13</v>
      </c>
      <c r="E368" s="2">
        <v>2</v>
      </c>
      <c r="G368" s="73">
        <f t="shared" si="5"/>
        <v>44.900000000000013</v>
      </c>
    </row>
    <row r="369" spans="1:8">
      <c r="B369" s="422"/>
      <c r="C369" s="422"/>
      <c r="D369" t="s">
        <v>14</v>
      </c>
      <c r="E369" s="2">
        <v>60</v>
      </c>
      <c r="G369" s="73">
        <f t="shared" si="5"/>
        <v>104.9</v>
      </c>
    </row>
    <row r="370" spans="1:8">
      <c r="B370" s="422"/>
      <c r="C370" s="422"/>
      <c r="D370" t="s">
        <v>29</v>
      </c>
      <c r="E370" s="2">
        <v>5</v>
      </c>
      <c r="G370" s="73">
        <f t="shared" si="5"/>
        <v>109.9</v>
      </c>
    </row>
    <row r="371" spans="1:8">
      <c r="A371" s="3">
        <v>44013</v>
      </c>
      <c r="B371" s="422">
        <v>20043</v>
      </c>
      <c r="C371" s="422" t="s">
        <v>21</v>
      </c>
      <c r="D371" t="s">
        <v>14</v>
      </c>
      <c r="E371" s="2"/>
      <c r="F371" s="2">
        <v>60</v>
      </c>
      <c r="G371" s="73">
        <f t="shared" si="5"/>
        <v>49.900000000000006</v>
      </c>
    </row>
    <row r="372" spans="1:8">
      <c r="A372" s="3">
        <v>44013</v>
      </c>
      <c r="B372" s="422">
        <v>20043</v>
      </c>
      <c r="C372" s="422" t="s">
        <v>21</v>
      </c>
      <c r="D372" t="s">
        <v>29</v>
      </c>
      <c r="E372" s="2"/>
      <c r="F372" s="2">
        <v>5</v>
      </c>
      <c r="G372" s="73">
        <f t="shared" si="5"/>
        <v>44.900000000000006</v>
      </c>
    </row>
    <row r="373" spans="1:8">
      <c r="A373" s="3">
        <v>44092</v>
      </c>
      <c r="B373" s="422">
        <v>20312</v>
      </c>
      <c r="C373" s="422" t="s">
        <v>21</v>
      </c>
      <c r="D373" t="s">
        <v>12</v>
      </c>
      <c r="F373" s="2">
        <v>42.9</v>
      </c>
      <c r="G373" s="73">
        <f t="shared" si="5"/>
        <v>2.0000000000000071</v>
      </c>
    </row>
    <row r="374" spans="1:8">
      <c r="A374" s="3">
        <v>44092</v>
      </c>
      <c r="B374" s="422">
        <v>20312</v>
      </c>
      <c r="C374" s="422" t="s">
        <v>21</v>
      </c>
      <c r="D374" t="s">
        <v>13</v>
      </c>
      <c r="F374" s="2">
        <v>2</v>
      </c>
      <c r="G374" s="73">
        <f t="shared" si="5"/>
        <v>7.1054273576010019E-15</v>
      </c>
    </row>
    <row r="375" spans="1:8">
      <c r="A375" s="31">
        <v>44043</v>
      </c>
      <c r="B375" s="421" t="s">
        <v>10</v>
      </c>
      <c r="C375" s="421" t="s">
        <v>22</v>
      </c>
      <c r="D375" t="s">
        <v>12</v>
      </c>
      <c r="E375" s="5">
        <v>35.9</v>
      </c>
      <c r="G375" s="73">
        <f t="shared" si="5"/>
        <v>35.900000000000006</v>
      </c>
    </row>
    <row r="376" spans="1:8">
      <c r="B376" s="422"/>
      <c r="C376" s="422"/>
      <c r="D376" t="s">
        <v>13</v>
      </c>
      <c r="E376" s="5">
        <v>6.2</v>
      </c>
      <c r="G376" s="73">
        <f t="shared" si="5"/>
        <v>42.100000000000009</v>
      </c>
    </row>
    <row r="377" spans="1:8">
      <c r="B377" s="422"/>
      <c r="C377" s="422"/>
      <c r="D377" t="s">
        <v>14</v>
      </c>
      <c r="E377" s="5">
        <v>60</v>
      </c>
      <c r="G377" s="73">
        <f t="shared" si="5"/>
        <v>102.10000000000001</v>
      </c>
    </row>
    <row r="378" spans="1:8">
      <c r="B378" s="422"/>
      <c r="C378" s="422"/>
      <c r="D378" t="s">
        <v>29</v>
      </c>
      <c r="E378" s="5">
        <v>5</v>
      </c>
      <c r="G378" s="73">
        <f t="shared" si="5"/>
        <v>107.10000000000001</v>
      </c>
    </row>
    <row r="379" spans="1:8">
      <c r="A379" s="3">
        <v>44113</v>
      </c>
      <c r="B379" s="422">
        <v>20463</v>
      </c>
      <c r="C379" s="422" t="s">
        <v>22</v>
      </c>
      <c r="D379" t="s">
        <v>12</v>
      </c>
      <c r="F379" s="5">
        <v>35.9</v>
      </c>
      <c r="G379" s="73">
        <f t="shared" si="5"/>
        <v>71.200000000000017</v>
      </c>
    </row>
    <row r="380" spans="1:8">
      <c r="A380" s="3">
        <v>44113</v>
      </c>
      <c r="B380" s="422">
        <v>20463</v>
      </c>
      <c r="C380" s="422" t="s">
        <v>22</v>
      </c>
      <c r="D380" t="s">
        <v>13</v>
      </c>
      <c r="F380" s="5">
        <v>6.2</v>
      </c>
      <c r="G380" s="73">
        <f t="shared" si="5"/>
        <v>65.000000000000014</v>
      </c>
    </row>
    <row r="381" spans="1:8">
      <c r="A381" s="3">
        <v>44176</v>
      </c>
      <c r="B381" s="422">
        <v>21031</v>
      </c>
      <c r="C381" s="422" t="s">
        <v>22</v>
      </c>
      <c r="D381" t="s">
        <v>14</v>
      </c>
      <c r="F381" s="5">
        <v>60</v>
      </c>
      <c r="G381" s="73">
        <f t="shared" si="5"/>
        <v>5.0000000000000142</v>
      </c>
    </row>
    <row r="382" spans="1:8">
      <c r="A382" s="3">
        <v>44176</v>
      </c>
      <c r="B382" s="422">
        <v>21031</v>
      </c>
      <c r="C382" s="422" t="s">
        <v>22</v>
      </c>
      <c r="D382" t="s">
        <v>15</v>
      </c>
      <c r="F382" s="5">
        <v>5</v>
      </c>
      <c r="G382" s="73">
        <f t="shared" si="5"/>
        <v>1.4210854715202004E-14</v>
      </c>
    </row>
    <row r="383" spans="1:8">
      <c r="A383" s="31">
        <v>44074</v>
      </c>
      <c r="B383" s="421" t="s">
        <v>10</v>
      </c>
      <c r="C383" s="421" t="s">
        <v>23</v>
      </c>
      <c r="D383" t="s">
        <v>12</v>
      </c>
      <c r="E383" s="5">
        <v>34.5</v>
      </c>
      <c r="G383" s="73">
        <f t="shared" si="5"/>
        <v>34.500000000000014</v>
      </c>
    </row>
    <row r="384" spans="1:8">
      <c r="B384" s="422"/>
      <c r="C384" s="422"/>
      <c r="D384" t="s">
        <v>13</v>
      </c>
      <c r="E384" s="5">
        <v>4.4000000000000004</v>
      </c>
      <c r="G384" s="73">
        <f t="shared" si="5"/>
        <v>38.900000000000013</v>
      </c>
      <c r="H384" s="166"/>
    </row>
    <row r="385" spans="1:7">
      <c r="B385" s="422"/>
      <c r="C385" s="422"/>
      <c r="D385" t="s">
        <v>14</v>
      </c>
      <c r="E385" s="5">
        <v>60</v>
      </c>
      <c r="G385" s="73">
        <f t="shared" si="5"/>
        <v>98.9</v>
      </c>
    </row>
    <row r="386" spans="1:7">
      <c r="B386" s="422"/>
      <c r="C386" s="422"/>
      <c r="D386" t="s">
        <v>29</v>
      </c>
      <c r="E386" s="5">
        <v>5</v>
      </c>
      <c r="G386" s="73">
        <f t="shared" si="5"/>
        <v>103.9</v>
      </c>
    </row>
    <row r="387" spans="1:7">
      <c r="B387" s="422"/>
      <c r="C387" s="422"/>
      <c r="D387" t="s">
        <v>33</v>
      </c>
      <c r="E387" s="5">
        <v>15</v>
      </c>
      <c r="G387" s="73">
        <f t="shared" si="5"/>
        <v>118.9</v>
      </c>
    </row>
    <row r="388" spans="1:7">
      <c r="A388" s="3">
        <v>44130</v>
      </c>
      <c r="B388" s="422">
        <v>20545</v>
      </c>
      <c r="C388" s="422" t="s">
        <v>23</v>
      </c>
      <c r="D388" t="s">
        <v>12</v>
      </c>
      <c r="F388" s="2">
        <v>34.5</v>
      </c>
      <c r="G388" s="73">
        <f t="shared" si="5"/>
        <v>84.4</v>
      </c>
    </row>
    <row r="389" spans="1:7">
      <c r="A389" s="3">
        <v>44130</v>
      </c>
      <c r="B389" s="422">
        <v>20545</v>
      </c>
      <c r="C389" s="422" t="s">
        <v>23</v>
      </c>
      <c r="D389" t="s">
        <v>13</v>
      </c>
      <c r="F389" s="2">
        <v>4.4000000000000004</v>
      </c>
      <c r="G389" s="73">
        <f t="shared" si="5"/>
        <v>80</v>
      </c>
    </row>
    <row r="390" spans="1:7">
      <c r="A390" s="3">
        <v>44176</v>
      </c>
      <c r="B390" s="422">
        <v>21031</v>
      </c>
      <c r="C390" s="422" t="s">
        <v>23</v>
      </c>
      <c r="D390" t="s">
        <v>14</v>
      </c>
      <c r="F390" s="2">
        <v>60</v>
      </c>
      <c r="G390" s="73">
        <f t="shared" ref="G390:G453" si="6">+G389+E390-F390</f>
        <v>20</v>
      </c>
    </row>
    <row r="391" spans="1:7">
      <c r="A391" s="3">
        <v>44176</v>
      </c>
      <c r="B391" s="422">
        <v>21031</v>
      </c>
      <c r="C391" s="422" t="s">
        <v>23</v>
      </c>
      <c r="D391" t="s">
        <v>15</v>
      </c>
      <c r="F391" s="2">
        <v>5</v>
      </c>
      <c r="G391" s="73">
        <f t="shared" si="6"/>
        <v>15</v>
      </c>
    </row>
    <row r="392" spans="1:7">
      <c r="A392" s="3">
        <v>44277</v>
      </c>
      <c r="B392" s="422">
        <v>21992</v>
      </c>
      <c r="C392" s="422" t="s">
        <v>23</v>
      </c>
      <c r="D392" t="s">
        <v>33</v>
      </c>
      <c r="F392" s="2">
        <v>15</v>
      </c>
      <c r="G392" s="73">
        <f t="shared" si="6"/>
        <v>0</v>
      </c>
    </row>
    <row r="393" spans="1:7">
      <c r="A393" s="31">
        <v>44104</v>
      </c>
      <c r="B393" s="421" t="s">
        <v>10</v>
      </c>
      <c r="C393" s="421" t="s">
        <v>24</v>
      </c>
      <c r="D393" t="s">
        <v>12</v>
      </c>
      <c r="E393" s="5">
        <v>35.4</v>
      </c>
      <c r="G393" s="73">
        <f t="shared" si="6"/>
        <v>35.4</v>
      </c>
    </row>
    <row r="394" spans="1:7">
      <c r="B394" s="422"/>
      <c r="C394" s="422"/>
      <c r="D394" t="s">
        <v>13</v>
      </c>
      <c r="E394" s="5">
        <v>5.0999999999999996</v>
      </c>
      <c r="G394" s="73">
        <f t="shared" si="6"/>
        <v>40.5</v>
      </c>
    </row>
    <row r="395" spans="1:7">
      <c r="B395" s="422"/>
      <c r="C395" s="422"/>
      <c r="D395" t="s">
        <v>14</v>
      </c>
      <c r="E395" s="5">
        <v>60</v>
      </c>
      <c r="G395" s="73">
        <f t="shared" si="6"/>
        <v>100.5</v>
      </c>
    </row>
    <row r="396" spans="1:7">
      <c r="B396" s="422"/>
      <c r="C396" s="422"/>
      <c r="D396" t="s">
        <v>29</v>
      </c>
      <c r="E396" s="5">
        <v>5</v>
      </c>
      <c r="G396" s="73">
        <f t="shared" si="6"/>
        <v>105.5</v>
      </c>
    </row>
    <row r="397" spans="1:7">
      <c r="B397" s="422"/>
      <c r="C397" s="422"/>
      <c r="D397" t="s">
        <v>33</v>
      </c>
      <c r="E397" s="5">
        <v>8.5</v>
      </c>
      <c r="G397" s="73">
        <f t="shared" si="6"/>
        <v>114</v>
      </c>
    </row>
    <row r="398" spans="1:7">
      <c r="A398" s="3">
        <v>44174</v>
      </c>
      <c r="B398" s="422">
        <v>20986</v>
      </c>
      <c r="C398" s="422" t="s">
        <v>24</v>
      </c>
      <c r="D398" t="s">
        <v>12</v>
      </c>
      <c r="F398" s="2">
        <v>35.4</v>
      </c>
      <c r="G398" s="73">
        <f t="shared" si="6"/>
        <v>78.599999999999994</v>
      </c>
    </row>
    <row r="399" spans="1:7">
      <c r="A399" s="3">
        <v>44174</v>
      </c>
      <c r="B399" s="422">
        <v>20986</v>
      </c>
      <c r="C399" s="422" t="s">
        <v>24</v>
      </c>
      <c r="D399" t="s">
        <v>13</v>
      </c>
      <c r="F399" s="2">
        <v>5.0999999999999996</v>
      </c>
      <c r="G399" s="73">
        <f t="shared" si="6"/>
        <v>73.5</v>
      </c>
    </row>
    <row r="400" spans="1:7">
      <c r="A400" s="3">
        <v>44176</v>
      </c>
      <c r="B400" s="422">
        <v>21031</v>
      </c>
      <c r="C400" s="422" t="s">
        <v>24</v>
      </c>
      <c r="D400" t="s">
        <v>14</v>
      </c>
      <c r="F400" s="2">
        <v>60</v>
      </c>
      <c r="G400" s="73">
        <f t="shared" si="6"/>
        <v>13.5</v>
      </c>
    </row>
    <row r="401" spans="1:7">
      <c r="A401" s="3">
        <v>44176</v>
      </c>
      <c r="B401" s="422">
        <v>21031</v>
      </c>
      <c r="C401" s="422" t="s">
        <v>24</v>
      </c>
      <c r="D401" t="s">
        <v>15</v>
      </c>
      <c r="F401" s="2">
        <v>5</v>
      </c>
      <c r="G401" s="73">
        <f t="shared" si="6"/>
        <v>8.5</v>
      </c>
    </row>
    <row r="402" spans="1:7">
      <c r="A402" s="3">
        <v>44277</v>
      </c>
      <c r="B402" s="422">
        <v>21992</v>
      </c>
      <c r="C402" s="422" t="s">
        <v>24</v>
      </c>
      <c r="D402" t="s">
        <v>33</v>
      </c>
      <c r="F402" s="2">
        <v>8.5</v>
      </c>
      <c r="G402" s="73">
        <f t="shared" si="6"/>
        <v>0</v>
      </c>
    </row>
    <row r="403" spans="1:7">
      <c r="A403" s="31">
        <v>44135</v>
      </c>
      <c r="B403" s="421" t="s">
        <v>10</v>
      </c>
      <c r="C403" s="421" t="s">
        <v>25</v>
      </c>
      <c r="D403" t="s">
        <v>12</v>
      </c>
      <c r="E403" s="5">
        <v>41.5</v>
      </c>
      <c r="G403" s="73">
        <f t="shared" si="6"/>
        <v>41.5</v>
      </c>
    </row>
    <row r="404" spans="1:7">
      <c r="B404" s="422"/>
      <c r="C404" s="422"/>
      <c r="D404" t="s">
        <v>13</v>
      </c>
      <c r="E404" s="5">
        <v>5.4</v>
      </c>
      <c r="G404" s="73">
        <f t="shared" si="6"/>
        <v>46.9</v>
      </c>
    </row>
    <row r="405" spans="1:7">
      <c r="B405" s="422"/>
      <c r="C405" s="422"/>
      <c r="D405" t="s">
        <v>14</v>
      </c>
      <c r="E405" s="5">
        <v>60</v>
      </c>
      <c r="G405" s="73">
        <f t="shared" si="6"/>
        <v>106.9</v>
      </c>
    </row>
    <row r="406" spans="1:7">
      <c r="B406" s="422"/>
      <c r="C406" s="422"/>
      <c r="D406" t="s">
        <v>29</v>
      </c>
      <c r="E406" s="5">
        <v>5</v>
      </c>
      <c r="G406" s="73">
        <f t="shared" si="6"/>
        <v>111.9</v>
      </c>
    </row>
    <row r="407" spans="1:7">
      <c r="B407" s="422"/>
      <c r="C407" s="422"/>
      <c r="D407" s="62" t="s">
        <v>127</v>
      </c>
      <c r="E407" s="5">
        <v>10</v>
      </c>
      <c r="G407" s="73">
        <f t="shared" si="6"/>
        <v>121.9</v>
      </c>
    </row>
    <row r="408" spans="1:7">
      <c r="B408" s="422"/>
      <c r="C408" s="422"/>
      <c r="D408" s="62" t="s">
        <v>291</v>
      </c>
      <c r="E408" s="5">
        <v>10</v>
      </c>
      <c r="G408" s="73">
        <f t="shared" si="6"/>
        <v>131.9</v>
      </c>
    </row>
    <row r="409" spans="1:7">
      <c r="A409" s="3">
        <v>44174</v>
      </c>
      <c r="B409" s="422">
        <v>20986</v>
      </c>
      <c r="C409" s="422" t="s">
        <v>25</v>
      </c>
      <c r="D409" s="62" t="s">
        <v>12</v>
      </c>
      <c r="F409" s="2">
        <v>41.5</v>
      </c>
      <c r="G409" s="73">
        <f t="shared" si="6"/>
        <v>90.4</v>
      </c>
    </row>
    <row r="410" spans="1:7">
      <c r="A410" s="3">
        <v>44174</v>
      </c>
      <c r="B410" s="422">
        <v>20986</v>
      </c>
      <c r="C410" s="422" t="s">
        <v>25</v>
      </c>
      <c r="D410" s="62" t="s">
        <v>13</v>
      </c>
      <c r="F410" s="2">
        <v>5.4</v>
      </c>
      <c r="G410" s="73">
        <f t="shared" si="6"/>
        <v>85</v>
      </c>
    </row>
    <row r="411" spans="1:7">
      <c r="A411" s="3">
        <v>44176</v>
      </c>
      <c r="B411" s="422">
        <v>21031</v>
      </c>
      <c r="C411" s="422" t="s">
        <v>25</v>
      </c>
      <c r="D411" s="62" t="s">
        <v>14</v>
      </c>
      <c r="F411" s="2">
        <v>60</v>
      </c>
      <c r="G411" s="73">
        <f t="shared" si="6"/>
        <v>25</v>
      </c>
    </row>
    <row r="412" spans="1:7">
      <c r="A412" s="3">
        <v>44176</v>
      </c>
      <c r="B412" s="422">
        <v>21031</v>
      </c>
      <c r="C412" s="422" t="s">
        <v>25</v>
      </c>
      <c r="D412" s="62" t="s">
        <v>15</v>
      </c>
      <c r="F412" s="2">
        <v>5</v>
      </c>
      <c r="G412" s="73">
        <f t="shared" si="6"/>
        <v>20</v>
      </c>
    </row>
    <row r="413" spans="1:7">
      <c r="A413" s="3">
        <v>44176</v>
      </c>
      <c r="B413" s="422">
        <v>21032</v>
      </c>
      <c r="C413" s="422" t="s">
        <v>25</v>
      </c>
      <c r="D413" s="62" t="s">
        <v>127</v>
      </c>
      <c r="F413" s="2">
        <v>10</v>
      </c>
      <c r="G413" s="73">
        <f t="shared" si="6"/>
        <v>10</v>
      </c>
    </row>
    <row r="414" spans="1:7">
      <c r="A414" s="3">
        <v>44176</v>
      </c>
      <c r="B414" s="422">
        <v>21032</v>
      </c>
      <c r="C414" s="422" t="s">
        <v>25</v>
      </c>
      <c r="D414" s="62" t="s">
        <v>291</v>
      </c>
      <c r="F414" s="2">
        <v>10</v>
      </c>
      <c r="G414" s="73">
        <f t="shared" si="6"/>
        <v>0</v>
      </c>
    </row>
    <row r="415" spans="1:7">
      <c r="A415" s="31">
        <v>44165</v>
      </c>
      <c r="B415" s="421" t="s">
        <v>10</v>
      </c>
      <c r="C415" s="421" t="s">
        <v>26</v>
      </c>
      <c r="D415" s="62" t="s">
        <v>12</v>
      </c>
      <c r="E415" s="5">
        <v>39.4</v>
      </c>
      <c r="G415" s="73">
        <f t="shared" si="6"/>
        <v>39.4</v>
      </c>
    </row>
    <row r="416" spans="1:7">
      <c r="B416" s="422"/>
      <c r="C416" s="422"/>
      <c r="D416" s="62" t="s">
        <v>13</v>
      </c>
      <c r="E416" s="5">
        <v>5.6</v>
      </c>
      <c r="G416" s="73">
        <f t="shared" si="6"/>
        <v>45</v>
      </c>
    </row>
    <row r="417" spans="1:7">
      <c r="B417" s="422"/>
      <c r="C417" s="422"/>
      <c r="D417" s="62" t="s">
        <v>31</v>
      </c>
      <c r="E417" s="5">
        <v>60</v>
      </c>
      <c r="G417" s="73">
        <f t="shared" si="6"/>
        <v>105</v>
      </c>
    </row>
    <row r="418" spans="1:7">
      <c r="B418" s="422"/>
      <c r="C418" s="422"/>
      <c r="D418" s="62" t="s">
        <v>29</v>
      </c>
      <c r="E418" s="5">
        <v>5</v>
      </c>
      <c r="G418" s="73">
        <f t="shared" si="6"/>
        <v>110</v>
      </c>
    </row>
    <row r="419" spans="1:7">
      <c r="A419" s="3">
        <v>44176</v>
      </c>
      <c r="B419" s="422">
        <v>21032</v>
      </c>
      <c r="C419" s="422" t="s">
        <v>26</v>
      </c>
      <c r="D419" s="62" t="s">
        <v>14</v>
      </c>
      <c r="F419" s="2">
        <v>60</v>
      </c>
      <c r="G419" s="73">
        <f t="shared" si="6"/>
        <v>50</v>
      </c>
    </row>
    <row r="420" spans="1:7">
      <c r="A420" s="3">
        <v>44176</v>
      </c>
      <c r="B420" s="422">
        <v>21032</v>
      </c>
      <c r="C420" s="422" t="s">
        <v>26</v>
      </c>
      <c r="D420" s="62" t="s">
        <v>15</v>
      </c>
      <c r="F420" s="2">
        <v>5</v>
      </c>
      <c r="G420" s="73">
        <f t="shared" si="6"/>
        <v>45</v>
      </c>
    </row>
    <row r="421" spans="1:7">
      <c r="A421" s="3">
        <v>44193</v>
      </c>
      <c r="B421" s="422">
        <v>21228</v>
      </c>
      <c r="C421" s="422" t="s">
        <v>26</v>
      </c>
      <c r="D421" s="62" t="s">
        <v>12</v>
      </c>
      <c r="F421" s="2">
        <v>39.4</v>
      </c>
      <c r="G421" s="73">
        <f t="shared" si="6"/>
        <v>5.6000000000000014</v>
      </c>
    </row>
    <row r="422" spans="1:7">
      <c r="A422" s="3">
        <v>44193</v>
      </c>
      <c r="B422" s="422">
        <v>21228</v>
      </c>
      <c r="C422" s="422" t="s">
        <v>26</v>
      </c>
      <c r="D422" s="62" t="s">
        <v>13</v>
      </c>
      <c r="F422" s="2">
        <v>5.6</v>
      </c>
      <c r="G422" s="73">
        <f t="shared" si="6"/>
        <v>0</v>
      </c>
    </row>
    <row r="423" spans="1:7">
      <c r="A423" s="31">
        <v>44196</v>
      </c>
      <c r="B423" s="421" t="s">
        <v>10</v>
      </c>
      <c r="C423" s="421" t="s">
        <v>27</v>
      </c>
      <c r="D423" s="62" t="s">
        <v>12</v>
      </c>
      <c r="E423" s="5">
        <v>45.1</v>
      </c>
      <c r="G423" s="73">
        <f t="shared" si="6"/>
        <v>45.1</v>
      </c>
    </row>
    <row r="424" spans="1:7">
      <c r="B424" s="422"/>
      <c r="C424" s="422"/>
      <c r="D424" s="62" t="s">
        <v>13</v>
      </c>
      <c r="E424" s="5">
        <v>4.9000000000000004</v>
      </c>
      <c r="G424" s="73">
        <f t="shared" si="6"/>
        <v>50</v>
      </c>
    </row>
    <row r="425" spans="1:7">
      <c r="B425" s="422"/>
      <c r="C425" s="422"/>
      <c r="D425" s="62" t="s">
        <v>31</v>
      </c>
      <c r="E425" s="5">
        <v>60</v>
      </c>
      <c r="G425" s="73">
        <f t="shared" si="6"/>
        <v>110</v>
      </c>
    </row>
    <row r="426" spans="1:7">
      <c r="B426" s="422"/>
      <c r="C426" s="422"/>
      <c r="D426" s="62" t="s">
        <v>29</v>
      </c>
      <c r="E426" s="5">
        <v>5</v>
      </c>
      <c r="G426" s="73">
        <f t="shared" si="6"/>
        <v>115</v>
      </c>
    </row>
    <row r="427" spans="1:7">
      <c r="A427" s="3">
        <v>44176</v>
      </c>
      <c r="B427" s="422">
        <v>21032</v>
      </c>
      <c r="C427" s="422" t="s">
        <v>27</v>
      </c>
      <c r="D427" s="62" t="s">
        <v>14</v>
      </c>
      <c r="F427" s="2">
        <v>60</v>
      </c>
      <c r="G427" s="73">
        <f t="shared" si="6"/>
        <v>55</v>
      </c>
    </row>
    <row r="428" spans="1:7">
      <c r="A428" s="3">
        <v>44176</v>
      </c>
      <c r="B428" s="422">
        <v>21032</v>
      </c>
      <c r="C428" s="422" t="s">
        <v>27</v>
      </c>
      <c r="D428" s="62" t="s">
        <v>15</v>
      </c>
      <c r="F428" s="2">
        <v>5</v>
      </c>
      <c r="G428" s="73">
        <f t="shared" si="6"/>
        <v>50</v>
      </c>
    </row>
    <row r="429" spans="1:7">
      <c r="A429" s="3">
        <v>44225</v>
      </c>
      <c r="B429" s="422">
        <v>21489</v>
      </c>
      <c r="C429" s="422" t="s">
        <v>27</v>
      </c>
      <c r="D429" s="62" t="s">
        <v>12</v>
      </c>
      <c r="F429" s="2">
        <v>45.1</v>
      </c>
      <c r="G429" s="73">
        <f t="shared" si="6"/>
        <v>4.8999999999999986</v>
      </c>
    </row>
    <row r="430" spans="1:7">
      <c r="A430" s="3">
        <v>44225</v>
      </c>
      <c r="B430" s="422">
        <v>21489</v>
      </c>
      <c r="C430" s="422" t="s">
        <v>27</v>
      </c>
      <c r="D430" s="62" t="s">
        <v>13</v>
      </c>
      <c r="F430" s="2">
        <v>4.9000000000000004</v>
      </c>
      <c r="G430" s="73">
        <f t="shared" si="6"/>
        <v>0</v>
      </c>
    </row>
    <row r="431" spans="1:7">
      <c r="A431" s="31">
        <v>44227</v>
      </c>
      <c r="B431" s="421" t="s">
        <v>10</v>
      </c>
      <c r="C431" s="421" t="s">
        <v>11</v>
      </c>
      <c r="D431" s="62" t="s">
        <v>12</v>
      </c>
      <c r="E431" s="5">
        <v>48.1</v>
      </c>
      <c r="G431" s="73">
        <f t="shared" si="6"/>
        <v>48.1</v>
      </c>
    </row>
    <row r="432" spans="1:7">
      <c r="B432" s="422"/>
      <c r="C432" s="422"/>
      <c r="D432" s="62" t="s">
        <v>13</v>
      </c>
      <c r="E432" s="5">
        <v>6.3</v>
      </c>
      <c r="G432" s="73">
        <f t="shared" si="6"/>
        <v>54.4</v>
      </c>
    </row>
    <row r="433" spans="1:7">
      <c r="B433" s="422"/>
      <c r="C433" s="422"/>
      <c r="D433" s="62" t="s">
        <v>31</v>
      </c>
      <c r="E433" s="5">
        <v>60</v>
      </c>
      <c r="G433" s="73">
        <f t="shared" si="6"/>
        <v>114.4</v>
      </c>
    </row>
    <row r="434" spans="1:7">
      <c r="B434" s="422"/>
      <c r="C434" s="422"/>
      <c r="D434" s="62" t="s">
        <v>29</v>
      </c>
      <c r="E434" s="5">
        <v>5</v>
      </c>
      <c r="G434" s="73">
        <f t="shared" si="6"/>
        <v>119.4</v>
      </c>
    </row>
    <row r="435" spans="1:7">
      <c r="A435" s="3">
        <v>44229</v>
      </c>
      <c r="B435" s="422">
        <v>21501</v>
      </c>
      <c r="C435" s="422" t="s">
        <v>11</v>
      </c>
      <c r="D435" s="62" t="s">
        <v>31</v>
      </c>
      <c r="F435" s="2">
        <v>60</v>
      </c>
      <c r="G435" s="73">
        <f t="shared" si="6"/>
        <v>59.400000000000006</v>
      </c>
    </row>
    <row r="436" spans="1:7">
      <c r="A436" s="3">
        <v>44229</v>
      </c>
      <c r="B436" s="422">
        <v>21501</v>
      </c>
      <c r="C436" s="422" t="s">
        <v>11</v>
      </c>
      <c r="D436" s="62" t="s">
        <v>29</v>
      </c>
      <c r="F436" s="2">
        <v>5</v>
      </c>
      <c r="G436" s="73">
        <f t="shared" si="6"/>
        <v>54.400000000000006</v>
      </c>
    </row>
    <row r="437" spans="1:7">
      <c r="A437" s="3">
        <v>44256</v>
      </c>
      <c r="B437" s="422">
        <v>21680</v>
      </c>
      <c r="C437" s="422" t="s">
        <v>11</v>
      </c>
      <c r="D437" s="62" t="s">
        <v>12</v>
      </c>
      <c r="F437" s="2">
        <v>48.1</v>
      </c>
      <c r="G437" s="73">
        <f t="shared" si="6"/>
        <v>6.3000000000000043</v>
      </c>
    </row>
    <row r="438" spans="1:7">
      <c r="A438" s="3">
        <v>44256</v>
      </c>
      <c r="B438" s="422">
        <v>21680</v>
      </c>
      <c r="C438" s="422" t="s">
        <v>11</v>
      </c>
      <c r="D438" s="62" t="s">
        <v>13</v>
      </c>
      <c r="F438" s="2">
        <v>6.3</v>
      </c>
      <c r="G438" s="73">
        <f t="shared" si="6"/>
        <v>0</v>
      </c>
    </row>
    <row r="439" spans="1:7">
      <c r="A439" s="31">
        <v>44255</v>
      </c>
      <c r="B439" s="421" t="s">
        <v>10</v>
      </c>
      <c r="C439" s="421" t="s">
        <v>17</v>
      </c>
      <c r="D439" s="62" t="s">
        <v>12</v>
      </c>
      <c r="E439" s="5">
        <v>43.6</v>
      </c>
      <c r="G439" s="73">
        <f t="shared" si="6"/>
        <v>43.6</v>
      </c>
    </row>
    <row r="440" spans="1:7">
      <c r="B440" s="422"/>
      <c r="C440" s="422"/>
      <c r="D440" s="62" t="s">
        <v>13</v>
      </c>
      <c r="E440" s="5">
        <v>5.7</v>
      </c>
      <c r="G440" s="73">
        <f t="shared" si="6"/>
        <v>49.300000000000004</v>
      </c>
    </row>
    <row r="441" spans="1:7">
      <c r="B441" s="422"/>
      <c r="C441" s="422"/>
      <c r="D441" s="62" t="s">
        <v>31</v>
      </c>
      <c r="E441" s="5">
        <v>56</v>
      </c>
      <c r="G441" s="73">
        <f t="shared" si="6"/>
        <v>105.30000000000001</v>
      </c>
    </row>
    <row r="442" spans="1:7">
      <c r="B442" s="422"/>
      <c r="C442" s="422"/>
      <c r="D442" s="62" t="s">
        <v>29</v>
      </c>
      <c r="E442" s="5">
        <v>5</v>
      </c>
      <c r="G442" s="73">
        <f t="shared" si="6"/>
        <v>110.30000000000001</v>
      </c>
    </row>
    <row r="443" spans="1:7">
      <c r="A443" s="3">
        <v>44229</v>
      </c>
      <c r="B443" s="422">
        <v>21501</v>
      </c>
      <c r="C443" s="422" t="s">
        <v>17</v>
      </c>
      <c r="D443" s="62" t="s">
        <v>31</v>
      </c>
      <c r="F443" s="2">
        <v>56</v>
      </c>
      <c r="G443" s="73">
        <f t="shared" si="6"/>
        <v>54.300000000000011</v>
      </c>
    </row>
    <row r="444" spans="1:7">
      <c r="A444" s="3">
        <v>44229</v>
      </c>
      <c r="B444" s="422">
        <v>21501</v>
      </c>
      <c r="C444" s="422" t="s">
        <v>17</v>
      </c>
      <c r="D444" s="62" t="s">
        <v>29</v>
      </c>
      <c r="F444" s="2">
        <v>5</v>
      </c>
      <c r="G444" s="73">
        <f t="shared" si="6"/>
        <v>49.300000000000011</v>
      </c>
    </row>
    <row r="445" spans="1:7">
      <c r="A445" s="3">
        <v>44301</v>
      </c>
      <c r="B445" s="422">
        <v>22171</v>
      </c>
      <c r="C445" s="422" t="s">
        <v>17</v>
      </c>
      <c r="D445" s="62" t="s">
        <v>12</v>
      </c>
      <c r="F445" s="2">
        <v>43.6</v>
      </c>
      <c r="G445" s="73">
        <f t="shared" si="6"/>
        <v>5.7000000000000099</v>
      </c>
    </row>
    <row r="446" spans="1:7">
      <c r="A446" s="3">
        <v>44301</v>
      </c>
      <c r="B446" s="422">
        <v>22171</v>
      </c>
      <c r="C446" s="422" t="s">
        <v>17</v>
      </c>
      <c r="D446" s="62" t="s">
        <v>13</v>
      </c>
      <c r="F446" s="2">
        <v>5.7</v>
      </c>
      <c r="G446" s="73">
        <f t="shared" si="6"/>
        <v>9.7699626167013776E-15</v>
      </c>
    </row>
    <row r="447" spans="1:7">
      <c r="A447" s="31">
        <v>44286</v>
      </c>
      <c r="B447" s="421" t="s">
        <v>10</v>
      </c>
      <c r="C447" s="421" t="s">
        <v>18</v>
      </c>
      <c r="D447" s="62" t="s">
        <v>12</v>
      </c>
      <c r="E447" s="5">
        <v>47.8</v>
      </c>
      <c r="G447" s="73">
        <f t="shared" si="6"/>
        <v>47.800000000000004</v>
      </c>
    </row>
    <row r="448" spans="1:7">
      <c r="B448" s="422"/>
      <c r="C448" s="422"/>
      <c r="D448" s="62" t="s">
        <v>13</v>
      </c>
      <c r="E448" s="5">
        <v>3.8</v>
      </c>
      <c r="G448" s="73">
        <f t="shared" si="6"/>
        <v>51.6</v>
      </c>
    </row>
    <row r="449" spans="1:7">
      <c r="B449" s="422"/>
      <c r="C449" s="422"/>
      <c r="D449" s="62" t="s">
        <v>31</v>
      </c>
      <c r="E449" s="5">
        <v>60</v>
      </c>
      <c r="G449" s="73">
        <f t="shared" si="6"/>
        <v>111.6</v>
      </c>
    </row>
    <row r="450" spans="1:7">
      <c r="B450" s="422"/>
      <c r="C450" s="422"/>
      <c r="D450" s="62" t="s">
        <v>29</v>
      </c>
      <c r="E450" s="5">
        <v>5</v>
      </c>
      <c r="G450" s="73">
        <f t="shared" si="6"/>
        <v>116.6</v>
      </c>
    </row>
    <row r="451" spans="1:7">
      <c r="B451" s="422"/>
      <c r="C451" s="422"/>
      <c r="D451" s="89" t="s">
        <v>40</v>
      </c>
      <c r="E451" s="141">
        <v>10</v>
      </c>
      <c r="G451" s="73">
        <f t="shared" si="6"/>
        <v>126.6</v>
      </c>
    </row>
    <row r="452" spans="1:7">
      <c r="A452" s="3">
        <v>44277</v>
      </c>
      <c r="B452" s="422">
        <v>21992</v>
      </c>
      <c r="C452" s="422" t="s">
        <v>18</v>
      </c>
      <c r="D452" s="62" t="s">
        <v>14</v>
      </c>
      <c r="F452" s="2">
        <v>60</v>
      </c>
      <c r="G452" s="73">
        <f t="shared" si="6"/>
        <v>66.599999999999994</v>
      </c>
    </row>
    <row r="453" spans="1:7">
      <c r="A453" s="3">
        <v>44277</v>
      </c>
      <c r="B453" s="422">
        <v>21992</v>
      </c>
      <c r="C453" s="422" t="s">
        <v>18</v>
      </c>
      <c r="D453" s="62" t="s">
        <v>15</v>
      </c>
      <c r="F453" s="2">
        <v>5</v>
      </c>
      <c r="G453" s="73">
        <f t="shared" si="6"/>
        <v>61.599999999999994</v>
      </c>
    </row>
    <row r="454" spans="1:7">
      <c r="A454" s="3">
        <v>44320</v>
      </c>
      <c r="B454" s="422">
        <v>22347</v>
      </c>
      <c r="C454" s="422" t="s">
        <v>18</v>
      </c>
      <c r="D454" s="62" t="s">
        <v>12</v>
      </c>
      <c r="F454" s="2">
        <v>47.8</v>
      </c>
      <c r="G454" s="73">
        <f t="shared" ref="G454:G517" si="7">+G453+E454-F454</f>
        <v>13.799999999999997</v>
      </c>
    </row>
    <row r="455" spans="1:7">
      <c r="A455" s="3">
        <v>44320</v>
      </c>
      <c r="B455" s="422">
        <v>22347</v>
      </c>
      <c r="C455" s="422" t="s">
        <v>18</v>
      </c>
      <c r="D455" s="62" t="s">
        <v>13</v>
      </c>
      <c r="F455" s="2">
        <v>3.8</v>
      </c>
      <c r="G455" s="73">
        <f t="shared" si="7"/>
        <v>9.9999999999999964</v>
      </c>
    </row>
    <row r="456" spans="1:7">
      <c r="A456" s="3">
        <v>44617</v>
      </c>
      <c r="B456" s="422">
        <v>24294</v>
      </c>
      <c r="C456" s="422" t="s">
        <v>18</v>
      </c>
      <c r="D456" s="89" t="s">
        <v>40</v>
      </c>
      <c r="F456" s="2">
        <v>10</v>
      </c>
      <c r="G456" s="73">
        <f t="shared" si="7"/>
        <v>0</v>
      </c>
    </row>
    <row r="457" spans="1:7">
      <c r="A457" s="31">
        <v>44316</v>
      </c>
      <c r="B457" s="421" t="s">
        <v>10</v>
      </c>
      <c r="C457" s="421" t="s">
        <v>19</v>
      </c>
      <c r="D457" s="62" t="s">
        <v>12</v>
      </c>
      <c r="E457" s="5">
        <v>46.1</v>
      </c>
      <c r="G457" s="73">
        <f t="shared" si="7"/>
        <v>46.1</v>
      </c>
    </row>
    <row r="458" spans="1:7">
      <c r="B458" s="422"/>
      <c r="C458" s="422"/>
      <c r="D458" s="62" t="s">
        <v>13</v>
      </c>
      <c r="E458" s="5">
        <v>4.8</v>
      </c>
      <c r="G458" s="73">
        <f t="shared" si="7"/>
        <v>50.9</v>
      </c>
    </row>
    <row r="459" spans="1:7">
      <c r="B459" s="422"/>
      <c r="C459" s="422"/>
      <c r="D459" s="62" t="s">
        <v>31</v>
      </c>
      <c r="E459" s="5">
        <v>60</v>
      </c>
      <c r="G459" s="73">
        <f t="shared" si="7"/>
        <v>110.9</v>
      </c>
    </row>
    <row r="460" spans="1:7">
      <c r="B460" s="422"/>
      <c r="C460" s="422"/>
      <c r="D460" s="62" t="s">
        <v>29</v>
      </c>
      <c r="E460" s="5">
        <v>5</v>
      </c>
      <c r="G460" s="73">
        <f t="shared" si="7"/>
        <v>115.9</v>
      </c>
    </row>
    <row r="461" spans="1:7">
      <c r="A461" s="3">
        <v>44337</v>
      </c>
      <c r="B461" s="422">
        <v>22543</v>
      </c>
      <c r="C461" s="422" t="s">
        <v>19</v>
      </c>
      <c r="D461" s="62" t="s">
        <v>12</v>
      </c>
      <c r="F461" s="2">
        <v>46.1</v>
      </c>
      <c r="G461" s="73">
        <f t="shared" si="7"/>
        <v>69.800000000000011</v>
      </c>
    </row>
    <row r="462" spans="1:7">
      <c r="A462" s="3">
        <v>44337</v>
      </c>
      <c r="B462" s="422">
        <v>22543</v>
      </c>
      <c r="C462" s="422" t="s">
        <v>19</v>
      </c>
      <c r="D462" s="62" t="s">
        <v>13</v>
      </c>
      <c r="F462" s="2">
        <v>4.8</v>
      </c>
      <c r="G462" s="73">
        <f t="shared" si="7"/>
        <v>65.000000000000014</v>
      </c>
    </row>
    <row r="463" spans="1:7">
      <c r="A463" s="3">
        <v>44349</v>
      </c>
      <c r="B463" s="422">
        <v>22733</v>
      </c>
      <c r="C463" s="422" t="s">
        <v>19</v>
      </c>
      <c r="D463" s="62" t="s">
        <v>14</v>
      </c>
      <c r="F463" s="2">
        <v>60</v>
      </c>
      <c r="G463" s="73">
        <f t="shared" si="7"/>
        <v>5.0000000000000142</v>
      </c>
    </row>
    <row r="464" spans="1:7">
      <c r="A464" s="3">
        <v>44349</v>
      </c>
      <c r="B464" s="422">
        <v>22733</v>
      </c>
      <c r="C464" s="422" t="s">
        <v>19</v>
      </c>
      <c r="D464" s="62" t="s">
        <v>15</v>
      </c>
      <c r="F464" s="2">
        <v>5</v>
      </c>
      <c r="G464" s="73">
        <f t="shared" si="7"/>
        <v>1.4210854715202004E-14</v>
      </c>
    </row>
    <row r="465" spans="1:7">
      <c r="A465" s="31">
        <v>44347</v>
      </c>
      <c r="B465" s="421" t="s">
        <v>10</v>
      </c>
      <c r="C465" s="421" t="s">
        <v>20</v>
      </c>
      <c r="D465" s="62" t="s">
        <v>12</v>
      </c>
      <c r="E465" s="5">
        <v>37.5</v>
      </c>
      <c r="G465" s="73">
        <f t="shared" si="7"/>
        <v>37.500000000000014</v>
      </c>
    </row>
    <row r="466" spans="1:7">
      <c r="B466" s="422"/>
      <c r="C466" s="422"/>
      <c r="D466" s="62" t="s">
        <v>13</v>
      </c>
      <c r="E466" s="5">
        <v>3.5</v>
      </c>
      <c r="G466" s="73">
        <f t="shared" si="7"/>
        <v>41.000000000000014</v>
      </c>
    </row>
    <row r="467" spans="1:7">
      <c r="B467" s="422"/>
      <c r="C467" s="422"/>
      <c r="D467" s="62" t="s">
        <v>31</v>
      </c>
      <c r="E467" s="5">
        <v>60</v>
      </c>
      <c r="G467" s="73">
        <f t="shared" si="7"/>
        <v>101.00000000000001</v>
      </c>
    </row>
    <row r="468" spans="1:7">
      <c r="B468" s="422"/>
      <c r="C468" s="422"/>
      <c r="D468" s="62" t="s">
        <v>29</v>
      </c>
      <c r="E468" s="5">
        <v>5</v>
      </c>
      <c r="G468" s="73">
        <f t="shared" si="7"/>
        <v>106.00000000000001</v>
      </c>
    </row>
    <row r="469" spans="1:7">
      <c r="B469" s="422"/>
      <c r="C469" s="422"/>
      <c r="D469" s="62" t="s">
        <v>181</v>
      </c>
      <c r="E469" s="5">
        <v>8.5</v>
      </c>
      <c r="G469" s="73">
        <f t="shared" si="7"/>
        <v>114.50000000000001</v>
      </c>
    </row>
    <row r="470" spans="1:7">
      <c r="A470" s="3">
        <v>44386</v>
      </c>
      <c r="B470" s="422">
        <v>22969</v>
      </c>
      <c r="C470" s="422" t="s">
        <v>20</v>
      </c>
      <c r="D470" s="62" t="s">
        <v>12</v>
      </c>
      <c r="F470" s="5">
        <v>37.5</v>
      </c>
      <c r="G470" s="73">
        <f t="shared" si="7"/>
        <v>77.000000000000014</v>
      </c>
    </row>
    <row r="471" spans="1:7">
      <c r="A471" s="3">
        <v>44386</v>
      </c>
      <c r="B471" s="422">
        <v>22969</v>
      </c>
      <c r="C471" s="422" t="s">
        <v>20</v>
      </c>
      <c r="D471" s="62" t="s">
        <v>13</v>
      </c>
      <c r="F471" s="5">
        <v>3.5</v>
      </c>
      <c r="G471" s="73">
        <f t="shared" si="7"/>
        <v>73.500000000000014</v>
      </c>
    </row>
    <row r="472" spans="1:7">
      <c r="A472" s="3">
        <v>44349</v>
      </c>
      <c r="B472" s="422">
        <v>22733</v>
      </c>
      <c r="C472" s="422" t="s">
        <v>20</v>
      </c>
      <c r="D472" s="62" t="s">
        <v>14</v>
      </c>
      <c r="F472" s="2">
        <v>60</v>
      </c>
      <c r="G472" s="73">
        <f t="shared" si="7"/>
        <v>13.500000000000014</v>
      </c>
    </row>
    <row r="473" spans="1:7">
      <c r="A473" s="3">
        <v>44349</v>
      </c>
      <c r="B473" s="422">
        <v>22733</v>
      </c>
      <c r="C473" s="422" t="s">
        <v>20</v>
      </c>
      <c r="D473" s="62" t="s">
        <v>15</v>
      </c>
      <c r="F473" s="2">
        <v>5</v>
      </c>
      <c r="G473" s="73">
        <f t="shared" si="7"/>
        <v>8.5000000000000142</v>
      </c>
    </row>
    <row r="474" spans="1:7">
      <c r="A474" s="3">
        <v>44391</v>
      </c>
      <c r="B474" s="422">
        <v>23035</v>
      </c>
      <c r="C474" s="422" t="s">
        <v>20</v>
      </c>
      <c r="D474" s="62" t="s">
        <v>181</v>
      </c>
      <c r="F474" s="2">
        <v>8.5</v>
      </c>
      <c r="G474" s="73">
        <f t="shared" si="7"/>
        <v>1.4210854715202004E-14</v>
      </c>
    </row>
    <row r="475" spans="1:7">
      <c r="A475" s="31">
        <v>44377</v>
      </c>
      <c r="B475" s="421" t="s">
        <v>10</v>
      </c>
      <c r="C475" s="421" t="s">
        <v>21</v>
      </c>
      <c r="D475" s="62" t="s">
        <v>12</v>
      </c>
      <c r="E475" s="5">
        <v>41</v>
      </c>
      <c r="G475" s="73">
        <f t="shared" si="7"/>
        <v>41.000000000000014</v>
      </c>
    </row>
    <row r="476" spans="1:7">
      <c r="B476" s="422"/>
      <c r="C476" s="422"/>
      <c r="D476" s="62" t="s">
        <v>13</v>
      </c>
      <c r="E476" s="82">
        <v>5.4</v>
      </c>
      <c r="G476" s="73">
        <f t="shared" si="7"/>
        <v>46.400000000000013</v>
      </c>
    </row>
    <row r="477" spans="1:7">
      <c r="B477" s="422"/>
      <c r="C477" s="422"/>
      <c r="D477" s="62" t="s">
        <v>31</v>
      </c>
      <c r="E477" s="5">
        <v>60</v>
      </c>
      <c r="G477" s="73">
        <f t="shared" si="7"/>
        <v>106.4</v>
      </c>
    </row>
    <row r="478" spans="1:7">
      <c r="B478" s="422"/>
      <c r="C478" s="422"/>
      <c r="D478" s="62" t="s">
        <v>29</v>
      </c>
      <c r="E478" s="5">
        <v>5</v>
      </c>
      <c r="G478" s="73">
        <f t="shared" si="7"/>
        <v>111.4</v>
      </c>
    </row>
    <row r="479" spans="1:7">
      <c r="A479" s="3">
        <v>44384</v>
      </c>
      <c r="B479" s="422">
        <v>22951</v>
      </c>
      <c r="C479" s="422" t="s">
        <v>21</v>
      </c>
      <c r="D479" s="62" t="s">
        <v>31</v>
      </c>
      <c r="F479" s="5">
        <v>60</v>
      </c>
      <c r="G479" s="73">
        <f t="shared" si="7"/>
        <v>51.400000000000006</v>
      </c>
    </row>
    <row r="480" spans="1:7">
      <c r="A480" s="3">
        <v>44384</v>
      </c>
      <c r="B480" s="422">
        <v>22951</v>
      </c>
      <c r="C480" s="422" t="s">
        <v>21</v>
      </c>
      <c r="D480" s="62" t="s">
        <v>29</v>
      </c>
      <c r="F480" s="5">
        <v>5</v>
      </c>
      <c r="G480" s="73">
        <f t="shared" si="7"/>
        <v>46.400000000000006</v>
      </c>
    </row>
    <row r="481" spans="1:7">
      <c r="A481" s="3">
        <v>44445</v>
      </c>
      <c r="B481" s="422">
        <v>23372</v>
      </c>
      <c r="C481" s="422" t="s">
        <v>21</v>
      </c>
      <c r="D481" s="62" t="s">
        <v>12</v>
      </c>
      <c r="F481" s="5">
        <v>41</v>
      </c>
      <c r="G481" s="73">
        <f t="shared" si="7"/>
        <v>5.4000000000000057</v>
      </c>
    </row>
    <row r="482" spans="1:7">
      <c r="A482" s="3">
        <v>44445</v>
      </c>
      <c r="B482" s="422">
        <v>23372</v>
      </c>
      <c r="C482" s="422" t="s">
        <v>21</v>
      </c>
      <c r="D482" s="62" t="s">
        <v>13</v>
      </c>
      <c r="F482" s="82">
        <v>5.4</v>
      </c>
      <c r="G482" s="73">
        <f t="shared" si="7"/>
        <v>0</v>
      </c>
    </row>
    <row r="483" spans="1:7">
      <c r="A483" s="81">
        <v>44408</v>
      </c>
      <c r="B483" s="421" t="s">
        <v>10</v>
      </c>
      <c r="C483" s="421" t="s">
        <v>22</v>
      </c>
      <c r="D483" t="s">
        <v>12</v>
      </c>
      <c r="E483" s="2">
        <v>35.9</v>
      </c>
      <c r="G483" s="73">
        <f t="shared" si="7"/>
        <v>35.9</v>
      </c>
    </row>
    <row r="484" spans="1:7">
      <c r="A484" s="70"/>
      <c r="B484" s="422"/>
      <c r="C484" s="422"/>
      <c r="D484" t="s">
        <v>13</v>
      </c>
      <c r="E484" s="2">
        <v>2.8</v>
      </c>
      <c r="G484" s="73">
        <f t="shared" si="7"/>
        <v>38.699999999999996</v>
      </c>
    </row>
    <row r="485" spans="1:7">
      <c r="A485" s="70"/>
      <c r="B485" s="422"/>
      <c r="C485" s="422"/>
      <c r="D485" t="s">
        <v>14</v>
      </c>
      <c r="E485" s="2">
        <v>60</v>
      </c>
      <c r="G485" s="73">
        <f t="shared" si="7"/>
        <v>98.699999999999989</v>
      </c>
    </row>
    <row r="486" spans="1:7">
      <c r="A486" s="70"/>
      <c r="B486" s="422"/>
      <c r="C486" s="422"/>
      <c r="D486" t="s">
        <v>15</v>
      </c>
      <c r="E486" s="2">
        <v>5</v>
      </c>
      <c r="G486" s="73">
        <f t="shared" si="7"/>
        <v>103.69999999999999</v>
      </c>
    </row>
    <row r="487" spans="1:7">
      <c r="A487" s="70">
        <v>44420</v>
      </c>
      <c r="B487" s="422">
        <v>23199</v>
      </c>
      <c r="C487" s="422" t="s">
        <v>22</v>
      </c>
      <c r="D487" t="s">
        <v>14</v>
      </c>
      <c r="E487" s="2"/>
      <c r="F487" s="2">
        <v>60</v>
      </c>
      <c r="G487" s="73">
        <f t="shared" si="7"/>
        <v>43.699999999999989</v>
      </c>
    </row>
    <row r="488" spans="1:7">
      <c r="A488" s="70">
        <v>44420</v>
      </c>
      <c r="B488" s="422">
        <v>23199</v>
      </c>
      <c r="C488" s="422" t="s">
        <v>22</v>
      </c>
      <c r="D488" t="s">
        <v>15</v>
      </c>
      <c r="E488" s="2"/>
      <c r="F488" s="2">
        <v>5</v>
      </c>
      <c r="G488" s="73">
        <f t="shared" si="7"/>
        <v>38.699999999999989</v>
      </c>
    </row>
    <row r="489" spans="1:7">
      <c r="A489" s="70">
        <v>44447</v>
      </c>
      <c r="B489" s="422">
        <v>23392</v>
      </c>
      <c r="C489" s="422" t="s">
        <v>22</v>
      </c>
      <c r="D489" t="s">
        <v>12</v>
      </c>
      <c r="E489" s="2"/>
      <c r="F489" s="2">
        <v>35.9</v>
      </c>
      <c r="G489" s="73">
        <f t="shared" si="7"/>
        <v>2.7999999999999901</v>
      </c>
    </row>
    <row r="490" spans="1:7">
      <c r="A490" s="70">
        <v>44447</v>
      </c>
      <c r="B490" s="422">
        <v>23392</v>
      </c>
      <c r="C490" s="422" t="s">
        <v>22</v>
      </c>
      <c r="D490" t="s">
        <v>13</v>
      </c>
      <c r="E490" s="2"/>
      <c r="F490" s="2">
        <v>2.8</v>
      </c>
      <c r="G490" s="21">
        <f t="shared" si="7"/>
        <v>-9.7699626167013776E-15</v>
      </c>
    </row>
    <row r="491" spans="1:7">
      <c r="A491" s="31">
        <v>44439</v>
      </c>
      <c r="B491" s="421" t="s">
        <v>10</v>
      </c>
      <c r="C491" s="421" t="s">
        <v>23</v>
      </c>
      <c r="D491" t="s">
        <v>12</v>
      </c>
      <c r="E491" s="2">
        <v>40.700000000000003</v>
      </c>
      <c r="G491" s="73">
        <f t="shared" si="7"/>
        <v>40.699999999999996</v>
      </c>
    </row>
    <row r="492" spans="1:7">
      <c r="B492" s="422"/>
      <c r="C492" s="422"/>
      <c r="D492" t="s">
        <v>13</v>
      </c>
      <c r="E492" s="2">
        <v>3.1</v>
      </c>
      <c r="G492" s="73">
        <f t="shared" si="7"/>
        <v>43.8</v>
      </c>
    </row>
    <row r="493" spans="1:7">
      <c r="B493" s="422"/>
      <c r="C493" s="422"/>
      <c r="D493" t="s">
        <v>14</v>
      </c>
      <c r="E493" s="2">
        <v>60</v>
      </c>
      <c r="G493" s="73">
        <f t="shared" si="7"/>
        <v>103.8</v>
      </c>
    </row>
    <row r="494" spans="1:7">
      <c r="B494" s="422"/>
      <c r="C494" s="422"/>
      <c r="D494" t="s">
        <v>15</v>
      </c>
      <c r="E494" s="2">
        <v>5</v>
      </c>
      <c r="G494" s="73">
        <f t="shared" si="7"/>
        <v>108.8</v>
      </c>
    </row>
    <row r="495" spans="1:7">
      <c r="A495" s="3">
        <v>44547</v>
      </c>
      <c r="B495" s="422">
        <v>24030</v>
      </c>
      <c r="C495" s="422" t="s">
        <v>23</v>
      </c>
      <c r="D495" t="s">
        <v>14</v>
      </c>
      <c r="E495" s="2"/>
      <c r="F495" s="2">
        <v>60</v>
      </c>
      <c r="G495" s="73">
        <f t="shared" si="7"/>
        <v>48.8</v>
      </c>
    </row>
    <row r="496" spans="1:7">
      <c r="A496" s="3">
        <v>44547</v>
      </c>
      <c r="B496" s="422">
        <v>24030</v>
      </c>
      <c r="C496" s="422" t="s">
        <v>23</v>
      </c>
      <c r="D496" t="s">
        <v>15</v>
      </c>
      <c r="E496" s="2"/>
      <c r="F496" s="2">
        <v>5</v>
      </c>
      <c r="G496" s="73">
        <f t="shared" si="7"/>
        <v>43.8</v>
      </c>
    </row>
    <row r="497" spans="1:11">
      <c r="A497" s="3">
        <v>44578</v>
      </c>
      <c r="B497" s="422">
        <v>24126</v>
      </c>
      <c r="C497" s="422" t="s">
        <v>23</v>
      </c>
      <c r="D497" t="s">
        <v>12</v>
      </c>
      <c r="E497" s="2"/>
      <c r="F497" s="2">
        <v>40.700000000000003</v>
      </c>
      <c r="G497" s="73">
        <f t="shared" si="7"/>
        <v>3.0999999999999943</v>
      </c>
    </row>
    <row r="498" spans="1:11">
      <c r="A498" s="3">
        <v>44578</v>
      </c>
      <c r="B498" s="422">
        <v>24126</v>
      </c>
      <c r="C498" s="422" t="s">
        <v>23</v>
      </c>
      <c r="D498" t="s">
        <v>13</v>
      </c>
      <c r="E498" s="2"/>
      <c r="F498" s="2">
        <v>3.1</v>
      </c>
      <c r="G498" s="73">
        <f t="shared" si="7"/>
        <v>-5.773159728050814E-15</v>
      </c>
    </row>
    <row r="499" spans="1:11">
      <c r="A499" s="31">
        <v>44469</v>
      </c>
      <c r="B499" s="421" t="s">
        <v>10</v>
      </c>
      <c r="C499" s="421" t="s">
        <v>41</v>
      </c>
      <c r="D499" t="s">
        <v>12</v>
      </c>
      <c r="E499" s="2">
        <v>42.1</v>
      </c>
      <c r="G499" s="73">
        <f t="shared" si="7"/>
        <v>42.099999999999994</v>
      </c>
    </row>
    <row r="500" spans="1:11">
      <c r="B500" s="422"/>
      <c r="C500" s="422"/>
      <c r="D500" t="s">
        <v>13</v>
      </c>
      <c r="E500" s="2">
        <v>4.7</v>
      </c>
      <c r="G500" s="73">
        <f t="shared" si="7"/>
        <v>46.8</v>
      </c>
    </row>
    <row r="501" spans="1:11">
      <c r="B501" s="422"/>
      <c r="C501" s="422"/>
      <c r="D501" t="s">
        <v>14</v>
      </c>
      <c r="E501" s="2">
        <v>60</v>
      </c>
      <c r="G501" s="73">
        <f t="shared" si="7"/>
        <v>106.8</v>
      </c>
    </row>
    <row r="502" spans="1:11">
      <c r="B502" s="422"/>
      <c r="C502" s="422"/>
      <c r="D502" t="s">
        <v>15</v>
      </c>
      <c r="E502" s="2">
        <v>5</v>
      </c>
      <c r="G502" s="73">
        <f t="shared" si="7"/>
        <v>111.8</v>
      </c>
    </row>
    <row r="503" spans="1:11">
      <c r="A503" s="3">
        <v>44547</v>
      </c>
      <c r="B503" s="422">
        <v>24030</v>
      </c>
      <c r="C503" s="422" t="s">
        <v>41</v>
      </c>
      <c r="D503" t="s">
        <v>14</v>
      </c>
      <c r="E503" s="2"/>
      <c r="F503" s="2">
        <v>60</v>
      </c>
      <c r="G503" s="73">
        <f t="shared" si="7"/>
        <v>51.8</v>
      </c>
    </row>
    <row r="504" spans="1:11" ht="15.75" customHeight="1">
      <c r="A504" s="3">
        <v>44547</v>
      </c>
      <c r="B504" s="422">
        <v>24030</v>
      </c>
      <c r="C504" s="422" t="s">
        <v>41</v>
      </c>
      <c r="D504" t="s">
        <v>15</v>
      </c>
      <c r="E504" s="2"/>
      <c r="F504" s="2">
        <v>5</v>
      </c>
      <c r="G504" s="73">
        <f t="shared" si="7"/>
        <v>46.8</v>
      </c>
    </row>
    <row r="505" spans="1:11" ht="15.75" customHeight="1">
      <c r="A505" s="3">
        <v>44578</v>
      </c>
      <c r="B505" s="422">
        <v>24126</v>
      </c>
      <c r="C505" s="422" t="s">
        <v>41</v>
      </c>
      <c r="D505" t="s">
        <v>12</v>
      </c>
      <c r="E505" s="2"/>
      <c r="F505" s="2">
        <v>42.1</v>
      </c>
      <c r="G505" s="73">
        <f t="shared" si="7"/>
        <v>4.6999999999999957</v>
      </c>
    </row>
    <row r="506" spans="1:11" ht="15.75" customHeight="1">
      <c r="A506" s="3">
        <v>44578</v>
      </c>
      <c r="B506" s="422">
        <v>24126</v>
      </c>
      <c r="C506" s="422" t="s">
        <v>41</v>
      </c>
      <c r="D506" t="s">
        <v>13</v>
      </c>
      <c r="E506" s="2"/>
      <c r="F506" s="2">
        <v>4.7</v>
      </c>
      <c r="G506" s="73">
        <f t="shared" si="7"/>
        <v>0</v>
      </c>
    </row>
    <row r="507" spans="1:11">
      <c r="A507" s="81">
        <v>44500</v>
      </c>
      <c r="B507" s="421" t="s">
        <v>10</v>
      </c>
      <c r="C507" s="421" t="s">
        <v>25</v>
      </c>
      <c r="D507" t="s">
        <v>12</v>
      </c>
      <c r="E507" s="2">
        <v>43.7</v>
      </c>
      <c r="G507" s="73">
        <f t="shared" si="7"/>
        <v>43.7</v>
      </c>
    </row>
    <row r="508" spans="1:11">
      <c r="A508" s="70"/>
      <c r="B508" s="422"/>
      <c r="C508" s="422"/>
      <c r="D508" t="s">
        <v>13</v>
      </c>
      <c r="E508" s="2">
        <v>2.6</v>
      </c>
      <c r="G508" s="73">
        <f t="shared" si="7"/>
        <v>46.300000000000004</v>
      </c>
    </row>
    <row r="509" spans="1:11">
      <c r="A509" s="70"/>
      <c r="B509" s="422"/>
      <c r="C509" s="422"/>
      <c r="D509" t="s">
        <v>14</v>
      </c>
      <c r="E509" s="2">
        <v>60</v>
      </c>
      <c r="G509" s="73">
        <f t="shared" si="7"/>
        <v>106.30000000000001</v>
      </c>
    </row>
    <row r="510" spans="1:11">
      <c r="A510" s="70"/>
      <c r="B510" s="422"/>
      <c r="C510" s="422"/>
      <c r="D510" t="s">
        <v>15</v>
      </c>
      <c r="E510" s="2">
        <v>5</v>
      </c>
      <c r="G510" s="73">
        <f t="shared" si="7"/>
        <v>111.30000000000001</v>
      </c>
      <c r="I510" s="421"/>
      <c r="K510" s="2"/>
    </row>
    <row r="511" spans="1:11">
      <c r="A511" s="3">
        <v>44547</v>
      </c>
      <c r="B511" s="422">
        <v>24030</v>
      </c>
      <c r="C511" s="422" t="s">
        <v>25</v>
      </c>
      <c r="D511" t="s">
        <v>14</v>
      </c>
      <c r="E511" s="2"/>
      <c r="F511" s="2">
        <v>60</v>
      </c>
      <c r="G511" s="73">
        <f t="shared" si="7"/>
        <v>51.300000000000011</v>
      </c>
      <c r="I511" s="422"/>
      <c r="K511" s="2"/>
    </row>
    <row r="512" spans="1:11">
      <c r="A512" s="3">
        <v>44547</v>
      </c>
      <c r="B512" s="422">
        <v>24030</v>
      </c>
      <c r="C512" s="422" t="s">
        <v>25</v>
      </c>
      <c r="D512" t="s">
        <v>15</v>
      </c>
      <c r="E512" s="2"/>
      <c r="F512" s="2">
        <v>5</v>
      </c>
      <c r="G512" s="73">
        <f t="shared" si="7"/>
        <v>46.300000000000011</v>
      </c>
      <c r="I512" s="421"/>
      <c r="K512" s="2"/>
    </row>
    <row r="513" spans="1:11">
      <c r="A513" s="3">
        <v>44578</v>
      </c>
      <c r="B513" s="422">
        <v>24126</v>
      </c>
      <c r="C513" s="422" t="s">
        <v>25</v>
      </c>
      <c r="D513" t="s">
        <v>12</v>
      </c>
      <c r="E513" s="2"/>
      <c r="F513" s="2">
        <v>43.7</v>
      </c>
      <c r="G513" s="73">
        <f t="shared" si="7"/>
        <v>2.6000000000000085</v>
      </c>
      <c r="I513" s="421"/>
      <c r="K513" s="2"/>
    </row>
    <row r="514" spans="1:11">
      <c r="A514" s="3">
        <v>44578</v>
      </c>
      <c r="B514" s="422">
        <v>24126</v>
      </c>
      <c r="C514" s="422" t="s">
        <v>25</v>
      </c>
      <c r="D514" t="s">
        <v>13</v>
      </c>
      <c r="E514" s="2"/>
      <c r="F514" s="2">
        <v>2.6</v>
      </c>
      <c r="G514" s="73">
        <f t="shared" si="7"/>
        <v>8.4376949871511897E-15</v>
      </c>
      <c r="I514" s="421"/>
      <c r="K514" s="2"/>
    </row>
    <row r="515" spans="1:11">
      <c r="A515" s="81">
        <v>44530</v>
      </c>
      <c r="B515" s="421" t="s">
        <v>10</v>
      </c>
      <c r="C515" s="421" t="s">
        <v>26</v>
      </c>
      <c r="D515" t="s">
        <v>12</v>
      </c>
      <c r="E515" s="2">
        <v>46.6</v>
      </c>
      <c r="G515" s="73">
        <f t="shared" si="7"/>
        <v>46.600000000000009</v>
      </c>
      <c r="I515" s="422"/>
      <c r="K515" s="2"/>
    </row>
    <row r="516" spans="1:11">
      <c r="A516" s="70"/>
      <c r="B516" s="422"/>
      <c r="C516" s="422"/>
      <c r="D516" t="s">
        <v>13</v>
      </c>
      <c r="E516" s="2">
        <v>4</v>
      </c>
      <c r="G516" s="73">
        <f t="shared" si="7"/>
        <v>50.600000000000009</v>
      </c>
      <c r="I516" s="421"/>
      <c r="K516" s="2"/>
    </row>
    <row r="517" spans="1:11">
      <c r="A517" s="70"/>
      <c r="B517" s="422"/>
      <c r="C517" s="422"/>
      <c r="D517" t="s">
        <v>14</v>
      </c>
      <c r="E517" s="2">
        <v>60</v>
      </c>
      <c r="G517" s="73">
        <f t="shared" si="7"/>
        <v>110.60000000000001</v>
      </c>
      <c r="I517" s="422"/>
      <c r="K517" s="2"/>
    </row>
    <row r="518" spans="1:11">
      <c r="A518" s="70"/>
      <c r="B518" s="422"/>
      <c r="C518" s="422"/>
      <c r="D518" t="s">
        <v>15</v>
      </c>
      <c r="E518" s="2">
        <v>5</v>
      </c>
      <c r="G518" s="73">
        <f t="shared" ref="G518:G581" si="8">+G517+E518-F518</f>
        <v>115.60000000000001</v>
      </c>
      <c r="I518" s="421"/>
      <c r="K518" s="2"/>
    </row>
    <row r="519" spans="1:11">
      <c r="A519" s="70"/>
      <c r="B519" s="422"/>
      <c r="C519" s="422"/>
      <c r="D519" t="s">
        <v>70</v>
      </c>
      <c r="E519" s="2">
        <v>93</v>
      </c>
      <c r="G519" s="73">
        <f t="shared" si="8"/>
        <v>208.60000000000002</v>
      </c>
      <c r="I519" s="421"/>
      <c r="K519" s="2"/>
    </row>
    <row r="520" spans="1:11">
      <c r="A520" s="70"/>
      <c r="B520" s="422"/>
      <c r="C520" s="422"/>
      <c r="D520" s="35" t="s">
        <v>42</v>
      </c>
      <c r="E520" s="2">
        <v>10</v>
      </c>
      <c r="G520" s="73">
        <f t="shared" si="8"/>
        <v>218.60000000000002</v>
      </c>
      <c r="I520" s="421"/>
      <c r="K520" s="2"/>
    </row>
    <row r="521" spans="1:11">
      <c r="A521" s="3">
        <v>44547</v>
      </c>
      <c r="B521" s="422">
        <v>24030</v>
      </c>
      <c r="C521" s="422" t="s">
        <v>26</v>
      </c>
      <c r="D521" t="s">
        <v>14</v>
      </c>
      <c r="E521" s="2"/>
      <c r="F521" s="2">
        <v>60</v>
      </c>
      <c r="G521" s="73">
        <f t="shared" si="8"/>
        <v>158.60000000000002</v>
      </c>
      <c r="I521" s="422"/>
      <c r="K521" s="2"/>
    </row>
    <row r="522" spans="1:11">
      <c r="A522" s="3">
        <v>44547</v>
      </c>
      <c r="B522" s="422">
        <v>24030</v>
      </c>
      <c r="C522" s="422" t="s">
        <v>26</v>
      </c>
      <c r="D522" t="s">
        <v>15</v>
      </c>
      <c r="E522" s="2"/>
      <c r="F522" s="2">
        <v>5</v>
      </c>
      <c r="G522" s="73">
        <f t="shared" si="8"/>
        <v>153.60000000000002</v>
      </c>
    </row>
    <row r="523" spans="1:11">
      <c r="A523" s="3">
        <v>44578</v>
      </c>
      <c r="B523" s="422">
        <v>24126</v>
      </c>
      <c r="C523" s="422" t="s">
        <v>26</v>
      </c>
      <c r="D523" t="s">
        <v>12</v>
      </c>
      <c r="E523" s="2"/>
      <c r="F523" s="2">
        <v>46.6</v>
      </c>
      <c r="G523" s="73">
        <f t="shared" si="8"/>
        <v>107.00000000000003</v>
      </c>
    </row>
    <row r="524" spans="1:11">
      <c r="A524" s="3">
        <v>44578</v>
      </c>
      <c r="B524" s="422">
        <v>24126</v>
      </c>
      <c r="C524" s="422" t="s">
        <v>26</v>
      </c>
      <c r="D524" t="s">
        <v>13</v>
      </c>
      <c r="E524" s="2"/>
      <c r="F524" s="2">
        <v>4</v>
      </c>
      <c r="G524" s="73">
        <f t="shared" si="8"/>
        <v>103.00000000000003</v>
      </c>
    </row>
    <row r="525" spans="1:11">
      <c r="A525" s="3">
        <v>44617</v>
      </c>
      <c r="B525" s="422">
        <v>24294</v>
      </c>
      <c r="C525" s="422" t="s">
        <v>26</v>
      </c>
      <c r="D525" t="s">
        <v>70</v>
      </c>
      <c r="E525" s="2"/>
      <c r="F525" s="2">
        <v>93</v>
      </c>
      <c r="G525" s="73">
        <f t="shared" si="8"/>
        <v>10.000000000000028</v>
      </c>
    </row>
    <row r="526" spans="1:11">
      <c r="A526" s="3">
        <v>44617</v>
      </c>
      <c r="B526" s="422">
        <v>24294</v>
      </c>
      <c r="C526" s="422" t="s">
        <v>26</v>
      </c>
      <c r="D526" s="35" t="s">
        <v>42</v>
      </c>
      <c r="E526" s="2"/>
      <c r="F526" s="2">
        <v>10</v>
      </c>
      <c r="G526" s="73">
        <f t="shared" si="8"/>
        <v>2.8421709430404007E-14</v>
      </c>
    </row>
    <row r="527" spans="1:11">
      <c r="A527" s="81">
        <v>44561</v>
      </c>
      <c r="B527" s="421" t="s">
        <v>10</v>
      </c>
      <c r="C527" s="421" t="s">
        <v>27</v>
      </c>
      <c r="D527" t="s">
        <v>12</v>
      </c>
      <c r="E527" s="2">
        <v>48.9</v>
      </c>
      <c r="G527" s="73">
        <f t="shared" si="8"/>
        <v>48.900000000000027</v>
      </c>
      <c r="J527" s="421"/>
    </row>
    <row r="528" spans="1:11">
      <c r="A528" s="81"/>
      <c r="B528" s="421"/>
      <c r="C528" s="421"/>
      <c r="D528" t="s">
        <v>13</v>
      </c>
      <c r="E528" s="2">
        <v>4.4000000000000004</v>
      </c>
      <c r="G528" s="73">
        <f t="shared" si="8"/>
        <v>53.300000000000026</v>
      </c>
      <c r="J528" s="421"/>
    </row>
    <row r="529" spans="1:13">
      <c r="A529" s="81"/>
      <c r="B529" s="421"/>
      <c r="C529" s="421"/>
      <c r="D529" t="s">
        <v>14</v>
      </c>
      <c r="E529" s="2">
        <v>60</v>
      </c>
      <c r="G529" s="73">
        <f t="shared" si="8"/>
        <v>113.30000000000003</v>
      </c>
      <c r="J529" s="422"/>
    </row>
    <row r="530" spans="1:13">
      <c r="A530" s="81"/>
      <c r="B530" s="421"/>
      <c r="C530" s="421"/>
      <c r="D530" t="s">
        <v>15</v>
      </c>
      <c r="E530" s="2">
        <v>5</v>
      </c>
      <c r="G530" s="73">
        <f t="shared" si="8"/>
        <v>118.30000000000003</v>
      </c>
      <c r="J530" s="422"/>
    </row>
    <row r="531" spans="1:13">
      <c r="A531" s="3">
        <v>44547</v>
      </c>
      <c r="B531" s="422">
        <v>24030</v>
      </c>
      <c r="C531" s="422" t="s">
        <v>27</v>
      </c>
      <c r="D531" t="s">
        <v>14</v>
      </c>
      <c r="E531" s="2"/>
      <c r="F531" s="2">
        <v>60</v>
      </c>
      <c r="G531" s="73">
        <f t="shared" si="8"/>
        <v>58.300000000000026</v>
      </c>
      <c r="J531" s="422"/>
    </row>
    <row r="532" spans="1:13" ht="17.25" customHeight="1">
      <c r="A532" s="3">
        <v>44547</v>
      </c>
      <c r="B532" s="422">
        <v>24030</v>
      </c>
      <c r="C532" s="422" t="s">
        <v>27</v>
      </c>
      <c r="D532" t="s">
        <v>15</v>
      </c>
      <c r="E532" s="2"/>
      <c r="F532" s="2">
        <v>5</v>
      </c>
      <c r="G532" s="73">
        <f t="shared" si="8"/>
        <v>53.300000000000026</v>
      </c>
      <c r="K532" s="421"/>
      <c r="M532" s="2"/>
    </row>
    <row r="533" spans="1:13" ht="17.25" customHeight="1">
      <c r="A533" s="3">
        <v>44592</v>
      </c>
      <c r="B533" s="422">
        <v>24177</v>
      </c>
      <c r="C533" s="422" t="s">
        <v>27</v>
      </c>
      <c r="D533" t="s">
        <v>12</v>
      </c>
      <c r="E533" s="2"/>
      <c r="F533" s="2">
        <v>48.9</v>
      </c>
      <c r="G533" s="73">
        <f t="shared" si="8"/>
        <v>4.400000000000027</v>
      </c>
      <c r="K533" s="421"/>
      <c r="M533" s="2"/>
    </row>
    <row r="534" spans="1:13" ht="17.25" customHeight="1">
      <c r="A534" s="3">
        <v>44592</v>
      </c>
      <c r="B534" s="422">
        <v>24177</v>
      </c>
      <c r="C534" s="422" t="s">
        <v>27</v>
      </c>
      <c r="D534" t="s">
        <v>13</v>
      </c>
      <c r="E534" s="2"/>
      <c r="F534" s="2">
        <v>4.4000000000000004</v>
      </c>
      <c r="G534" s="73">
        <f t="shared" si="8"/>
        <v>2.6645352591003757E-14</v>
      </c>
      <c r="K534" s="421"/>
      <c r="M534" s="73"/>
    </row>
    <row r="535" spans="1:13">
      <c r="A535" s="81">
        <v>44592</v>
      </c>
      <c r="B535" s="421" t="s">
        <v>10</v>
      </c>
      <c r="C535" s="421" t="s">
        <v>11</v>
      </c>
      <c r="D535" t="s">
        <v>12</v>
      </c>
      <c r="E535" s="2">
        <v>51.7</v>
      </c>
      <c r="G535" s="73">
        <f t="shared" si="8"/>
        <v>51.700000000000031</v>
      </c>
      <c r="K535" s="421"/>
      <c r="M535" s="73"/>
    </row>
    <row r="536" spans="1:13">
      <c r="A536" s="81"/>
      <c r="B536" s="421"/>
      <c r="C536" s="421"/>
      <c r="D536" t="s">
        <v>13</v>
      </c>
      <c r="E536" s="2">
        <v>1.3</v>
      </c>
      <c r="G536" s="73">
        <f t="shared" si="8"/>
        <v>53.000000000000028</v>
      </c>
      <c r="J536" s="421"/>
      <c r="L536" s="228"/>
    </row>
    <row r="537" spans="1:13">
      <c r="A537" s="81"/>
      <c r="B537" s="421"/>
      <c r="C537" s="421"/>
      <c r="D537" t="s">
        <v>14</v>
      </c>
      <c r="E537" s="5">
        <v>60</v>
      </c>
      <c r="G537" s="73">
        <f t="shared" si="8"/>
        <v>113.00000000000003</v>
      </c>
      <c r="J537" s="421"/>
      <c r="K537" s="62"/>
    </row>
    <row r="538" spans="1:13">
      <c r="A538" s="81"/>
      <c r="B538" s="421"/>
      <c r="C538" s="421"/>
      <c r="D538" t="s">
        <v>15</v>
      </c>
      <c r="E538" s="5">
        <v>5</v>
      </c>
      <c r="G538" s="73">
        <f t="shared" si="8"/>
        <v>118.00000000000003</v>
      </c>
    </row>
    <row r="539" spans="1:13">
      <c r="A539" s="81"/>
      <c r="B539" s="421"/>
      <c r="C539" s="421"/>
      <c r="D539" t="s">
        <v>292</v>
      </c>
      <c r="E539" s="5">
        <v>10</v>
      </c>
      <c r="G539" s="73">
        <f t="shared" si="8"/>
        <v>128.00000000000003</v>
      </c>
    </row>
    <row r="540" spans="1:13">
      <c r="A540" s="3">
        <v>44586</v>
      </c>
      <c r="B540" s="422">
        <v>24152</v>
      </c>
      <c r="C540" s="422" t="s">
        <v>11</v>
      </c>
      <c r="D540" t="s">
        <v>14</v>
      </c>
      <c r="F540" s="2">
        <v>60</v>
      </c>
      <c r="G540" s="73">
        <f t="shared" si="8"/>
        <v>68.000000000000028</v>
      </c>
    </row>
    <row r="541" spans="1:13">
      <c r="A541" s="3">
        <v>44586</v>
      </c>
      <c r="B541" s="422">
        <v>24152</v>
      </c>
      <c r="C541" s="422" t="s">
        <v>11</v>
      </c>
      <c r="D541" t="s">
        <v>15</v>
      </c>
      <c r="F541" s="2">
        <v>5</v>
      </c>
      <c r="G541" s="73">
        <f t="shared" si="8"/>
        <v>63.000000000000028</v>
      </c>
    </row>
    <row r="542" spans="1:13">
      <c r="A542" s="3">
        <v>44592</v>
      </c>
      <c r="B542" s="422">
        <v>24178</v>
      </c>
      <c r="C542" s="422" t="s">
        <v>11</v>
      </c>
      <c r="D542" t="s">
        <v>12</v>
      </c>
      <c r="F542" s="2">
        <v>48</v>
      </c>
      <c r="G542" s="73">
        <f t="shared" si="8"/>
        <v>15.000000000000028</v>
      </c>
    </row>
    <row r="543" spans="1:13">
      <c r="A543" s="3">
        <v>44592</v>
      </c>
      <c r="B543" s="422">
        <v>24178</v>
      </c>
      <c r="C543" s="422" t="s">
        <v>11</v>
      </c>
      <c r="D543" t="s">
        <v>13</v>
      </c>
      <c r="F543" s="2">
        <v>2</v>
      </c>
      <c r="G543" s="73">
        <f t="shared" si="8"/>
        <v>13.000000000000028</v>
      </c>
    </row>
    <row r="544" spans="1:13">
      <c r="A544" s="3">
        <v>44617</v>
      </c>
      <c r="B544" s="422">
        <v>24294</v>
      </c>
      <c r="C544" s="422" t="s">
        <v>11</v>
      </c>
      <c r="D544" s="35" t="s">
        <v>12</v>
      </c>
      <c r="F544" s="2">
        <v>3</v>
      </c>
      <c r="G544" s="73">
        <f t="shared" si="8"/>
        <v>10.000000000000028</v>
      </c>
    </row>
    <row r="545" spans="1:12">
      <c r="A545" s="3">
        <v>44649</v>
      </c>
      <c r="B545" s="422">
        <v>24757</v>
      </c>
      <c r="C545" s="422" t="s">
        <v>11</v>
      </c>
      <c r="D545" s="35" t="s">
        <v>292</v>
      </c>
      <c r="F545" s="2">
        <v>10</v>
      </c>
      <c r="G545" s="73">
        <f t="shared" si="8"/>
        <v>2.8421709430404007E-14</v>
      </c>
    </row>
    <row r="546" spans="1:12">
      <c r="A546" s="81">
        <v>44620</v>
      </c>
      <c r="B546" s="421" t="s">
        <v>10</v>
      </c>
      <c r="C546" s="421" t="s">
        <v>17</v>
      </c>
      <c r="D546" t="s">
        <v>12</v>
      </c>
      <c r="E546" s="5">
        <v>469.6</v>
      </c>
      <c r="G546" s="73">
        <f t="shared" si="8"/>
        <v>469.6</v>
      </c>
      <c r="L546" s="20">
        <f>SUM(L536:L543)</f>
        <v>0</v>
      </c>
    </row>
    <row r="547" spans="1:12">
      <c r="A547" s="70"/>
      <c r="B547" s="422"/>
      <c r="C547" s="422"/>
      <c r="D547" t="s">
        <v>13</v>
      </c>
      <c r="E547" s="5">
        <v>4.3</v>
      </c>
      <c r="G547" s="73">
        <f t="shared" si="8"/>
        <v>473.90000000000003</v>
      </c>
    </row>
    <row r="548" spans="1:12">
      <c r="A548" s="70"/>
      <c r="B548" s="422"/>
      <c r="C548" s="422"/>
      <c r="D548" t="s">
        <v>14</v>
      </c>
      <c r="E548" s="5">
        <v>56</v>
      </c>
      <c r="G548" s="73">
        <f t="shared" si="8"/>
        <v>529.90000000000009</v>
      </c>
    </row>
    <row r="549" spans="1:12">
      <c r="B549" s="422"/>
      <c r="C549" s="422"/>
      <c r="D549" t="s">
        <v>15</v>
      </c>
      <c r="E549" s="5">
        <v>5</v>
      </c>
      <c r="G549" s="73">
        <f t="shared" si="8"/>
        <v>534.90000000000009</v>
      </c>
    </row>
    <row r="550" spans="1:12">
      <c r="A550" s="3">
        <v>44594</v>
      </c>
      <c r="B550" s="422">
        <v>24192</v>
      </c>
      <c r="C550" s="422" t="s">
        <v>17</v>
      </c>
      <c r="D550" t="s">
        <v>293</v>
      </c>
      <c r="E550" s="5">
        <v>300</v>
      </c>
      <c r="G550" s="73">
        <f t="shared" si="8"/>
        <v>834.90000000000009</v>
      </c>
    </row>
    <row r="551" spans="1:12">
      <c r="A551" s="3">
        <v>44594</v>
      </c>
      <c r="B551" s="422">
        <v>24192</v>
      </c>
      <c r="C551" s="422" t="s">
        <v>17</v>
      </c>
      <c r="D551" t="s">
        <v>293</v>
      </c>
      <c r="F551" s="2">
        <v>300</v>
      </c>
      <c r="G551" s="73">
        <f t="shared" si="8"/>
        <v>534.90000000000009</v>
      </c>
    </row>
    <row r="552" spans="1:12">
      <c r="A552" s="3">
        <v>44649</v>
      </c>
      <c r="B552" s="422">
        <v>24757</v>
      </c>
      <c r="C552" s="422" t="s">
        <v>17</v>
      </c>
      <c r="D552" t="s">
        <v>12</v>
      </c>
      <c r="F552" s="5">
        <v>469.6</v>
      </c>
      <c r="G552" s="73">
        <f t="shared" si="8"/>
        <v>65.300000000000068</v>
      </c>
    </row>
    <row r="553" spans="1:12">
      <c r="A553" s="3">
        <v>44649</v>
      </c>
      <c r="B553" s="422">
        <v>24757</v>
      </c>
      <c r="C553" s="422" t="s">
        <v>17</v>
      </c>
      <c r="D553" t="s">
        <v>13</v>
      </c>
      <c r="F553" s="5">
        <v>4.3</v>
      </c>
      <c r="G553" s="73">
        <f t="shared" si="8"/>
        <v>61.000000000000071</v>
      </c>
    </row>
    <row r="554" spans="1:12">
      <c r="A554" s="3">
        <v>44649</v>
      </c>
      <c r="B554" s="422">
        <v>24757</v>
      </c>
      <c r="C554" s="422" t="s">
        <v>17</v>
      </c>
      <c r="D554" t="s">
        <v>14</v>
      </c>
      <c r="F554" s="5">
        <v>56</v>
      </c>
      <c r="G554" s="73">
        <f t="shared" si="8"/>
        <v>5.0000000000000711</v>
      </c>
    </row>
    <row r="555" spans="1:12">
      <c r="A555" s="3">
        <v>44649</v>
      </c>
      <c r="B555" s="422">
        <v>24757</v>
      </c>
      <c r="C555" s="422" t="s">
        <v>17</v>
      </c>
      <c r="D555" t="s">
        <v>15</v>
      </c>
      <c r="F555" s="5">
        <v>5</v>
      </c>
      <c r="G555" s="21">
        <f t="shared" si="8"/>
        <v>7.1054273576010019E-14</v>
      </c>
    </row>
    <row r="556" spans="1:12">
      <c r="A556" s="81">
        <v>44651</v>
      </c>
      <c r="B556" s="421" t="s">
        <v>10</v>
      </c>
      <c r="C556" s="421" t="s">
        <v>18</v>
      </c>
      <c r="D556" t="s">
        <v>12</v>
      </c>
      <c r="E556" s="5">
        <v>464.6</v>
      </c>
      <c r="G556" s="73">
        <f t="shared" si="8"/>
        <v>464.60000000000008</v>
      </c>
    </row>
    <row r="557" spans="1:12">
      <c r="B557" s="422"/>
      <c r="C557" s="422"/>
      <c r="D557" t="s">
        <v>13</v>
      </c>
      <c r="E557" s="5">
        <v>5.2</v>
      </c>
      <c r="G557" s="73">
        <f t="shared" si="8"/>
        <v>469.80000000000007</v>
      </c>
    </row>
    <row r="558" spans="1:12">
      <c r="B558" s="422"/>
      <c r="C558" s="422"/>
      <c r="D558" t="s">
        <v>14</v>
      </c>
      <c r="E558" s="5">
        <v>60</v>
      </c>
      <c r="G558" s="73">
        <f t="shared" si="8"/>
        <v>529.80000000000007</v>
      </c>
    </row>
    <row r="559" spans="1:12">
      <c r="B559" s="422"/>
      <c r="C559" s="422"/>
      <c r="D559" t="s">
        <v>15</v>
      </c>
      <c r="E559" s="5">
        <v>5</v>
      </c>
      <c r="G559" s="73">
        <f t="shared" si="8"/>
        <v>534.80000000000007</v>
      </c>
    </row>
    <row r="560" spans="1:12">
      <c r="B560" s="422"/>
      <c r="C560" s="422"/>
      <c r="D560" t="s">
        <v>70</v>
      </c>
      <c r="E560" s="5">
        <v>93</v>
      </c>
      <c r="G560" s="73">
        <f t="shared" si="8"/>
        <v>627.80000000000007</v>
      </c>
    </row>
    <row r="561" spans="1:11">
      <c r="B561" s="422" t="s">
        <v>294</v>
      </c>
      <c r="C561" s="422" t="s">
        <v>18</v>
      </c>
      <c r="D561" t="s">
        <v>70</v>
      </c>
      <c r="F561" s="2">
        <v>46.5</v>
      </c>
      <c r="G561" s="73">
        <f t="shared" si="8"/>
        <v>581.30000000000007</v>
      </c>
    </row>
    <row r="562" spans="1:11">
      <c r="A562" s="3">
        <v>44649</v>
      </c>
      <c r="B562" s="422">
        <v>24718</v>
      </c>
      <c r="C562" s="422" t="s">
        <v>18</v>
      </c>
      <c r="D562" t="s">
        <v>70</v>
      </c>
      <c r="F562" s="2">
        <v>46.5</v>
      </c>
      <c r="G562" s="73">
        <f t="shared" si="8"/>
        <v>534.80000000000007</v>
      </c>
    </row>
    <row r="563" spans="1:11">
      <c r="A563" s="3">
        <v>44811</v>
      </c>
      <c r="B563" s="422" t="s">
        <v>295</v>
      </c>
      <c r="C563" s="422" t="s">
        <v>18</v>
      </c>
      <c r="D563" t="s">
        <v>12</v>
      </c>
      <c r="F563" s="5">
        <v>464.6</v>
      </c>
      <c r="G563" s="73">
        <f t="shared" si="8"/>
        <v>70.200000000000045</v>
      </c>
    </row>
    <row r="564" spans="1:11">
      <c r="A564" s="3">
        <v>44811</v>
      </c>
      <c r="B564" s="422" t="s">
        <v>295</v>
      </c>
      <c r="C564" s="422" t="s">
        <v>18</v>
      </c>
      <c r="D564" t="s">
        <v>13</v>
      </c>
      <c r="F564" s="5">
        <v>5.2</v>
      </c>
      <c r="G564" s="73">
        <f t="shared" si="8"/>
        <v>65.000000000000043</v>
      </c>
    </row>
    <row r="565" spans="1:11">
      <c r="A565" s="3">
        <v>44811</v>
      </c>
      <c r="B565" s="422" t="s">
        <v>295</v>
      </c>
      <c r="C565" s="422" t="s">
        <v>18</v>
      </c>
      <c r="D565" t="s">
        <v>14</v>
      </c>
      <c r="F565" s="5">
        <v>60</v>
      </c>
      <c r="G565" s="73">
        <f t="shared" si="8"/>
        <v>5.0000000000000426</v>
      </c>
    </row>
    <row r="566" spans="1:11">
      <c r="A566" s="3">
        <v>44811</v>
      </c>
      <c r="B566" s="422" t="s">
        <v>295</v>
      </c>
      <c r="C566" s="422" t="s">
        <v>18</v>
      </c>
      <c r="D566" t="s">
        <v>15</v>
      </c>
      <c r="F566" s="5">
        <v>5</v>
      </c>
      <c r="G566" s="73">
        <f t="shared" si="8"/>
        <v>4.2632564145606011E-14</v>
      </c>
    </row>
    <row r="567" spans="1:11">
      <c r="A567" s="31">
        <v>44681</v>
      </c>
      <c r="B567" s="421" t="s">
        <v>10</v>
      </c>
      <c r="C567" s="421" t="s">
        <v>19</v>
      </c>
      <c r="D567" t="s">
        <v>12</v>
      </c>
      <c r="E567" s="2">
        <v>476.8</v>
      </c>
      <c r="G567" s="73">
        <f t="shared" si="8"/>
        <v>476.80000000000007</v>
      </c>
    </row>
    <row r="568" spans="1:11">
      <c r="A568" s="70"/>
      <c r="B568" s="422"/>
      <c r="C568" s="422"/>
      <c r="D568" t="s">
        <v>13</v>
      </c>
      <c r="E568" s="2">
        <v>2.8</v>
      </c>
      <c r="G568" s="73">
        <f t="shared" si="8"/>
        <v>479.60000000000008</v>
      </c>
    </row>
    <row r="569" spans="1:11">
      <c r="A569" s="70"/>
      <c r="B569" s="422"/>
      <c r="C569" s="422"/>
      <c r="D569" t="s">
        <v>14</v>
      </c>
      <c r="E569" s="2">
        <v>60</v>
      </c>
      <c r="G569" s="73">
        <f t="shared" si="8"/>
        <v>539.60000000000014</v>
      </c>
    </row>
    <row r="570" spans="1:11">
      <c r="A570" s="70"/>
      <c r="B570" s="422"/>
      <c r="C570" s="422"/>
      <c r="D570" t="s">
        <v>15</v>
      </c>
      <c r="E570" s="2">
        <v>5</v>
      </c>
      <c r="G570" s="73">
        <f t="shared" si="8"/>
        <v>544.60000000000014</v>
      </c>
    </row>
    <row r="571" spans="1:11">
      <c r="B571" s="422"/>
      <c r="C571" s="422"/>
      <c r="D571" t="s">
        <v>296</v>
      </c>
      <c r="E571" s="5">
        <v>10</v>
      </c>
      <c r="G571" s="73">
        <f t="shared" si="8"/>
        <v>554.60000000000014</v>
      </c>
      <c r="I571" s="421"/>
      <c r="K571" s="5"/>
    </row>
    <row r="572" spans="1:11">
      <c r="A572" s="3">
        <v>44811</v>
      </c>
      <c r="B572" s="422" t="s">
        <v>295</v>
      </c>
      <c r="C572" s="422" t="s">
        <v>19</v>
      </c>
      <c r="D572" t="s">
        <v>12</v>
      </c>
      <c r="F572" s="2">
        <v>476.8</v>
      </c>
      <c r="G572" s="73">
        <f t="shared" si="8"/>
        <v>77.800000000000125</v>
      </c>
      <c r="I572" s="421"/>
      <c r="K572" s="5"/>
    </row>
    <row r="573" spans="1:11">
      <c r="A573" s="3">
        <v>44811</v>
      </c>
      <c r="B573" s="422" t="s">
        <v>295</v>
      </c>
      <c r="C573" s="422" t="s">
        <v>19</v>
      </c>
      <c r="D573" t="s">
        <v>13</v>
      </c>
      <c r="F573" s="2">
        <v>2.8</v>
      </c>
      <c r="G573" s="73">
        <f t="shared" si="8"/>
        <v>75.000000000000128</v>
      </c>
      <c r="I573" s="421"/>
      <c r="K573" s="5"/>
    </row>
    <row r="574" spans="1:11">
      <c r="A574" s="3">
        <v>44811</v>
      </c>
      <c r="B574" s="422" t="s">
        <v>295</v>
      </c>
      <c r="C574" s="422" t="s">
        <v>19</v>
      </c>
      <c r="D574" t="s">
        <v>14</v>
      </c>
      <c r="F574" s="2">
        <v>60</v>
      </c>
      <c r="G574" s="73">
        <f t="shared" si="8"/>
        <v>15.000000000000128</v>
      </c>
      <c r="I574" s="421"/>
      <c r="K574" s="5"/>
    </row>
    <row r="575" spans="1:11">
      <c r="A575" s="3">
        <v>44811</v>
      </c>
      <c r="B575" s="422" t="s">
        <v>295</v>
      </c>
      <c r="C575" s="422" t="s">
        <v>19</v>
      </c>
      <c r="D575" t="s">
        <v>15</v>
      </c>
      <c r="F575" s="2">
        <v>5</v>
      </c>
      <c r="G575" s="73">
        <f t="shared" si="8"/>
        <v>10.000000000000128</v>
      </c>
      <c r="I575" s="421"/>
      <c r="K575" s="5"/>
    </row>
    <row r="576" spans="1:11">
      <c r="A576" s="3">
        <v>44811</v>
      </c>
      <c r="B576" s="422" t="s">
        <v>295</v>
      </c>
      <c r="C576" s="422" t="s">
        <v>19</v>
      </c>
      <c r="D576" t="s">
        <v>296</v>
      </c>
      <c r="F576" s="5">
        <v>10</v>
      </c>
      <c r="G576" s="73">
        <f t="shared" si="8"/>
        <v>1.2789769243681803E-13</v>
      </c>
      <c r="I576" s="421"/>
      <c r="K576" s="5"/>
    </row>
    <row r="577" spans="1:14">
      <c r="A577" s="31">
        <v>44712</v>
      </c>
      <c r="B577" s="421" t="s">
        <v>10</v>
      </c>
      <c r="C577" s="421" t="s">
        <v>20</v>
      </c>
      <c r="D577" t="s">
        <v>12</v>
      </c>
      <c r="E577" s="2">
        <v>462</v>
      </c>
      <c r="G577" s="73">
        <f t="shared" si="8"/>
        <v>462.00000000000011</v>
      </c>
      <c r="I577" s="422"/>
      <c r="K577" s="5"/>
      <c r="N577" s="45"/>
    </row>
    <row r="578" spans="1:14">
      <c r="B578" s="422"/>
      <c r="C578" s="422"/>
      <c r="D578" t="s">
        <v>13</v>
      </c>
      <c r="E578" s="2">
        <v>9.1</v>
      </c>
      <c r="G578" s="73">
        <f t="shared" si="8"/>
        <v>471.10000000000014</v>
      </c>
      <c r="I578" s="422"/>
      <c r="K578" s="5"/>
      <c r="N578" s="45"/>
    </row>
    <row r="579" spans="1:14">
      <c r="B579" s="422"/>
      <c r="C579" s="422"/>
      <c r="D579" t="s">
        <v>14</v>
      </c>
      <c r="E579" s="2">
        <v>60</v>
      </c>
      <c r="G579" s="73">
        <f t="shared" si="8"/>
        <v>531.10000000000014</v>
      </c>
      <c r="I579" s="422"/>
      <c r="K579" s="5"/>
      <c r="N579" s="142"/>
    </row>
    <row r="580" spans="1:14">
      <c r="B580" s="422"/>
      <c r="C580" s="422"/>
      <c r="D580" t="s">
        <v>15</v>
      </c>
      <c r="E580" s="2">
        <v>5</v>
      </c>
      <c r="G580" s="73">
        <f t="shared" si="8"/>
        <v>536.10000000000014</v>
      </c>
      <c r="I580" s="421"/>
      <c r="K580" s="2"/>
      <c r="N580" s="2"/>
    </row>
    <row r="581" spans="1:14">
      <c r="A581" s="3">
        <v>44811</v>
      </c>
      <c r="B581" s="422" t="s">
        <v>295</v>
      </c>
      <c r="C581" s="422" t="s">
        <v>20</v>
      </c>
      <c r="D581" t="s">
        <v>12</v>
      </c>
      <c r="E581" s="2"/>
      <c r="F581" s="2">
        <v>462</v>
      </c>
      <c r="G581" s="73">
        <f t="shared" si="8"/>
        <v>74.100000000000136</v>
      </c>
      <c r="I581" s="421"/>
      <c r="K581" s="2"/>
      <c r="N581" s="2"/>
    </row>
    <row r="582" spans="1:14">
      <c r="A582" s="3">
        <v>44811</v>
      </c>
      <c r="B582" s="422" t="s">
        <v>295</v>
      </c>
      <c r="C582" s="422" t="s">
        <v>20</v>
      </c>
      <c r="D582" t="s">
        <v>13</v>
      </c>
      <c r="E582" s="2"/>
      <c r="F582" s="2">
        <v>9.1</v>
      </c>
      <c r="G582" s="73">
        <f t="shared" ref="G582:G655" si="9">+G581+E582-F582</f>
        <v>65.000000000000142</v>
      </c>
      <c r="I582" s="421"/>
      <c r="K582" s="2"/>
      <c r="N582" s="2"/>
    </row>
    <row r="583" spans="1:14">
      <c r="A583" s="3">
        <v>44811</v>
      </c>
      <c r="B583" s="422" t="s">
        <v>295</v>
      </c>
      <c r="C583" s="422" t="s">
        <v>20</v>
      </c>
      <c r="D583" t="s">
        <v>14</v>
      </c>
      <c r="E583" s="2"/>
      <c r="F583" s="2">
        <v>60</v>
      </c>
      <c r="G583" s="73">
        <f t="shared" si="9"/>
        <v>5.0000000000001421</v>
      </c>
      <c r="I583" s="421"/>
      <c r="K583" s="2"/>
      <c r="N583" s="2"/>
    </row>
    <row r="584" spans="1:14">
      <c r="A584" s="3">
        <v>44811</v>
      </c>
      <c r="B584" s="422" t="s">
        <v>295</v>
      </c>
      <c r="C584" s="422" t="s">
        <v>20</v>
      </c>
      <c r="D584" t="s">
        <v>15</v>
      </c>
      <c r="E584" s="2"/>
      <c r="F584" s="2">
        <v>5</v>
      </c>
      <c r="G584" s="73">
        <f t="shared" si="9"/>
        <v>1.4210854715202004E-13</v>
      </c>
      <c r="I584" s="421"/>
      <c r="K584" s="2"/>
      <c r="N584" s="2"/>
    </row>
    <row r="585" spans="1:14">
      <c r="A585" s="31">
        <v>44742</v>
      </c>
      <c r="B585" s="421" t="s">
        <v>10</v>
      </c>
      <c r="C585" s="421" t="s">
        <v>21</v>
      </c>
      <c r="D585" t="s">
        <v>12</v>
      </c>
      <c r="E585" s="2">
        <v>512</v>
      </c>
      <c r="G585" s="73">
        <f t="shared" si="9"/>
        <v>512.00000000000011</v>
      </c>
      <c r="I585" s="422"/>
      <c r="K585" s="2"/>
      <c r="N585" s="2"/>
    </row>
    <row r="586" spans="1:14">
      <c r="B586" s="422"/>
      <c r="C586" s="422"/>
      <c r="D586" t="s">
        <v>13</v>
      </c>
      <c r="E586" s="2">
        <v>6.9</v>
      </c>
      <c r="G586" s="73">
        <f t="shared" si="9"/>
        <v>518.90000000000009</v>
      </c>
      <c r="I586" s="422"/>
      <c r="K586" s="2"/>
      <c r="N586" s="2"/>
    </row>
    <row r="587" spans="1:14">
      <c r="B587" s="422"/>
      <c r="C587" s="422"/>
      <c r="D587" t="s">
        <v>14</v>
      </c>
      <c r="E587" s="2">
        <v>60</v>
      </c>
      <c r="G587" s="73">
        <f t="shared" si="9"/>
        <v>578.90000000000009</v>
      </c>
      <c r="I587" s="422"/>
      <c r="K587" s="2"/>
      <c r="N587" s="2"/>
    </row>
    <row r="588" spans="1:14">
      <c r="B588" s="422"/>
      <c r="C588" s="422"/>
      <c r="D588" t="s">
        <v>15</v>
      </c>
      <c r="E588" s="2">
        <v>5</v>
      </c>
      <c r="G588" s="73">
        <f t="shared" si="9"/>
        <v>583.90000000000009</v>
      </c>
      <c r="I588" s="422"/>
      <c r="K588" s="5"/>
      <c r="N588" s="2"/>
    </row>
    <row r="589" spans="1:14">
      <c r="A589" s="3">
        <v>44811</v>
      </c>
      <c r="B589" s="422" t="s">
        <v>297</v>
      </c>
      <c r="C589" s="422" t="s">
        <v>21</v>
      </c>
      <c r="D589" t="s">
        <v>12</v>
      </c>
      <c r="E589" s="2"/>
      <c r="F589" s="2">
        <v>512</v>
      </c>
      <c r="G589" s="73">
        <f t="shared" si="9"/>
        <v>71.900000000000091</v>
      </c>
      <c r="I589" s="422"/>
      <c r="K589" s="5"/>
      <c r="N589" s="2"/>
    </row>
    <row r="590" spans="1:14">
      <c r="A590" s="3">
        <v>44811</v>
      </c>
      <c r="B590" s="422" t="s">
        <v>297</v>
      </c>
      <c r="C590" s="422" t="s">
        <v>21</v>
      </c>
      <c r="D590" t="s">
        <v>13</v>
      </c>
      <c r="E590" s="2"/>
      <c r="F590" s="2">
        <v>6.9</v>
      </c>
      <c r="G590" s="73">
        <f t="shared" si="9"/>
        <v>65.000000000000085</v>
      </c>
      <c r="I590" s="422"/>
      <c r="K590" s="5"/>
      <c r="N590" s="2"/>
    </row>
    <row r="591" spans="1:14">
      <c r="A591" s="3">
        <v>44811</v>
      </c>
      <c r="B591" s="422" t="s">
        <v>297</v>
      </c>
      <c r="C591" s="422" t="s">
        <v>21</v>
      </c>
      <c r="D591" t="s">
        <v>14</v>
      </c>
      <c r="E591" s="2"/>
      <c r="F591" s="2">
        <v>60</v>
      </c>
      <c r="G591" s="73">
        <f t="shared" si="9"/>
        <v>5.0000000000000853</v>
      </c>
      <c r="I591" s="422"/>
      <c r="K591" s="5"/>
      <c r="N591" s="2"/>
    </row>
    <row r="592" spans="1:14">
      <c r="A592" s="3">
        <v>44811</v>
      </c>
      <c r="B592" s="422" t="s">
        <v>297</v>
      </c>
      <c r="C592" s="422" t="s">
        <v>21</v>
      </c>
      <c r="D592" t="s">
        <v>15</v>
      </c>
      <c r="E592" s="2"/>
      <c r="F592" s="2">
        <v>5</v>
      </c>
      <c r="G592" s="73">
        <f t="shared" si="9"/>
        <v>8.5265128291212022E-14</v>
      </c>
      <c r="I592" s="422"/>
      <c r="K592" s="5"/>
      <c r="N592" s="2"/>
    </row>
    <row r="593" spans="1:14">
      <c r="A593" s="31">
        <v>44773</v>
      </c>
      <c r="B593" s="421" t="s">
        <v>10</v>
      </c>
      <c r="C593" s="421" t="s">
        <v>22</v>
      </c>
      <c r="D593" t="s">
        <v>12</v>
      </c>
      <c r="E593" s="2">
        <v>509.7</v>
      </c>
      <c r="G593" s="73">
        <f t="shared" si="9"/>
        <v>509.70000000000005</v>
      </c>
      <c r="I593" s="421"/>
      <c r="K593" s="2"/>
      <c r="N593" s="2"/>
    </row>
    <row r="594" spans="1:14">
      <c r="B594" s="422"/>
      <c r="C594" s="422"/>
      <c r="D594" t="s">
        <v>13</v>
      </c>
      <c r="E594" s="2">
        <v>9.6999999999999993</v>
      </c>
      <c r="G594" s="73">
        <f t="shared" si="9"/>
        <v>519.40000000000009</v>
      </c>
      <c r="I594" s="422"/>
      <c r="K594" s="2"/>
    </row>
    <row r="595" spans="1:14">
      <c r="B595" s="422"/>
      <c r="C595" s="422"/>
      <c r="D595" t="s">
        <v>14</v>
      </c>
      <c r="E595" s="2">
        <v>60</v>
      </c>
      <c r="G595" s="73">
        <f t="shared" si="9"/>
        <v>579.40000000000009</v>
      </c>
      <c r="I595" s="422"/>
      <c r="K595" s="2"/>
      <c r="N595" s="5"/>
    </row>
    <row r="596" spans="1:14">
      <c r="B596" s="422"/>
      <c r="C596" s="422"/>
      <c r="D596" t="s">
        <v>15</v>
      </c>
      <c r="E596" s="2">
        <v>5</v>
      </c>
      <c r="G596" s="73">
        <f t="shared" si="9"/>
        <v>584.40000000000009</v>
      </c>
      <c r="I596" s="422"/>
      <c r="K596" s="2"/>
      <c r="N596" s="5"/>
    </row>
    <row r="597" spans="1:14">
      <c r="A597" s="3">
        <v>44811</v>
      </c>
      <c r="B597" s="422" t="s">
        <v>297</v>
      </c>
      <c r="C597" s="422" t="s">
        <v>22</v>
      </c>
      <c r="D597" t="s">
        <v>12</v>
      </c>
      <c r="E597" s="2"/>
      <c r="F597" s="2">
        <v>509.7</v>
      </c>
      <c r="G597" s="73">
        <f t="shared" si="9"/>
        <v>74.700000000000102</v>
      </c>
      <c r="I597" s="421"/>
      <c r="K597" s="2"/>
      <c r="N597" s="5"/>
    </row>
    <row r="598" spans="1:14">
      <c r="A598" s="3">
        <v>44811</v>
      </c>
      <c r="B598" s="422" t="s">
        <v>297</v>
      </c>
      <c r="C598" s="422" t="s">
        <v>22</v>
      </c>
      <c r="D598" t="s">
        <v>13</v>
      </c>
      <c r="E598" s="2"/>
      <c r="F598" s="2">
        <v>9.6999999999999993</v>
      </c>
      <c r="G598" s="73">
        <f t="shared" si="9"/>
        <v>65.000000000000099</v>
      </c>
      <c r="I598" s="422"/>
      <c r="K598" s="2"/>
    </row>
    <row r="599" spans="1:14">
      <c r="A599" s="3">
        <v>44811</v>
      </c>
      <c r="B599" s="422" t="s">
        <v>297</v>
      </c>
      <c r="C599" s="422" t="s">
        <v>22</v>
      </c>
      <c r="D599" t="s">
        <v>14</v>
      </c>
      <c r="E599" s="2"/>
      <c r="F599" s="2">
        <v>60</v>
      </c>
      <c r="G599" s="73">
        <f t="shared" si="9"/>
        <v>5.0000000000000995</v>
      </c>
      <c r="I599" s="422"/>
      <c r="K599" s="2"/>
    </row>
    <row r="600" spans="1:14">
      <c r="A600" s="3">
        <v>44811</v>
      </c>
      <c r="B600" s="422" t="s">
        <v>297</v>
      </c>
      <c r="C600" s="422" t="s">
        <v>22</v>
      </c>
      <c r="D600" t="s">
        <v>15</v>
      </c>
      <c r="E600" s="2"/>
      <c r="F600" s="2">
        <v>5</v>
      </c>
      <c r="G600" s="73">
        <f t="shared" si="9"/>
        <v>9.9475983006414026E-14</v>
      </c>
      <c r="I600" s="422"/>
      <c r="K600" s="2"/>
    </row>
    <row r="601" spans="1:14">
      <c r="A601" s="31">
        <v>44804</v>
      </c>
      <c r="B601" s="421" t="s">
        <v>10</v>
      </c>
      <c r="C601" s="421" t="s">
        <v>23</v>
      </c>
      <c r="D601" t="s">
        <v>12</v>
      </c>
      <c r="E601" s="2">
        <v>495.9</v>
      </c>
      <c r="G601" s="73">
        <f t="shared" si="9"/>
        <v>495.90000000000009</v>
      </c>
      <c r="I601" s="421"/>
      <c r="K601" s="2"/>
    </row>
    <row r="602" spans="1:14">
      <c r="B602" s="422"/>
      <c r="C602" s="422"/>
      <c r="D602" t="s">
        <v>13</v>
      </c>
      <c r="E602" s="2">
        <v>7</v>
      </c>
      <c r="G602" s="73">
        <f t="shared" si="9"/>
        <v>502.90000000000009</v>
      </c>
      <c r="I602" s="422"/>
      <c r="K602" s="2"/>
    </row>
    <row r="603" spans="1:14">
      <c r="B603" s="422"/>
      <c r="C603" s="422"/>
      <c r="D603" t="s">
        <v>14</v>
      </c>
      <c r="E603" s="2">
        <v>60</v>
      </c>
      <c r="G603" s="73">
        <f t="shared" si="9"/>
        <v>562.90000000000009</v>
      </c>
      <c r="I603" s="422"/>
      <c r="K603" s="2"/>
    </row>
    <row r="604" spans="1:14">
      <c r="B604" s="422"/>
      <c r="C604" s="422"/>
      <c r="D604" t="s">
        <v>15</v>
      </c>
      <c r="E604" s="2">
        <v>5</v>
      </c>
      <c r="G604" s="73">
        <f t="shared" si="9"/>
        <v>567.90000000000009</v>
      </c>
      <c r="I604" s="422"/>
      <c r="K604" s="2"/>
    </row>
    <row r="605" spans="1:14">
      <c r="B605" s="422"/>
      <c r="C605" s="422"/>
      <c r="D605" t="s">
        <v>199</v>
      </c>
      <c r="E605" s="2">
        <v>102.5</v>
      </c>
      <c r="G605" s="73">
        <f t="shared" si="9"/>
        <v>670.40000000000009</v>
      </c>
      <c r="I605" s="422"/>
      <c r="J605" s="421"/>
      <c r="L605" s="29"/>
    </row>
    <row r="606" spans="1:14">
      <c r="B606" s="422"/>
      <c r="C606" s="422"/>
      <c r="D606" t="s">
        <v>200</v>
      </c>
      <c r="E606" s="2">
        <v>102.5</v>
      </c>
      <c r="G606" s="73">
        <f t="shared" si="9"/>
        <v>772.90000000000009</v>
      </c>
      <c r="I606" s="422"/>
      <c r="J606" s="422"/>
      <c r="L606" s="29"/>
    </row>
    <row r="607" spans="1:14">
      <c r="A607" s="70">
        <v>44834</v>
      </c>
      <c r="B607" s="422" t="s">
        <v>91</v>
      </c>
      <c r="C607" s="422" t="s">
        <v>90</v>
      </c>
      <c r="D607" t="s">
        <v>12</v>
      </c>
      <c r="E607" s="2"/>
      <c r="F607" s="2">
        <v>96</v>
      </c>
      <c r="G607" s="73">
        <f t="shared" si="9"/>
        <v>676.90000000000009</v>
      </c>
      <c r="I607" s="422"/>
      <c r="J607" s="422"/>
      <c r="L607" s="29"/>
    </row>
    <row r="608" spans="1:14">
      <c r="A608" s="3">
        <v>44860</v>
      </c>
      <c r="B608" s="422" t="s">
        <v>298</v>
      </c>
      <c r="C608" s="422" t="s">
        <v>25</v>
      </c>
      <c r="D608" t="s">
        <v>12</v>
      </c>
      <c r="E608" s="2"/>
      <c r="F608" s="2">
        <v>192</v>
      </c>
      <c r="G608" s="73">
        <f t="shared" si="9"/>
        <v>484.90000000000009</v>
      </c>
      <c r="I608" s="422"/>
      <c r="J608" s="422"/>
      <c r="L608" s="29"/>
    </row>
    <row r="609" spans="1:14">
      <c r="A609" s="129">
        <v>44834</v>
      </c>
      <c r="B609" s="434" t="s">
        <v>91</v>
      </c>
      <c r="C609" s="434" t="s">
        <v>90</v>
      </c>
      <c r="D609" s="35" t="s">
        <v>14</v>
      </c>
      <c r="E609" s="21"/>
      <c r="F609" s="21">
        <v>24</v>
      </c>
      <c r="G609" s="73">
        <f t="shared" si="9"/>
        <v>460.90000000000009</v>
      </c>
      <c r="I609" s="422"/>
      <c r="J609" s="422"/>
      <c r="L609" s="29"/>
    </row>
    <row r="610" spans="1:14">
      <c r="A610" s="70">
        <v>44860</v>
      </c>
      <c r="B610" s="422" t="s">
        <v>299</v>
      </c>
      <c r="C610" s="422" t="s">
        <v>23</v>
      </c>
      <c r="D610" t="s">
        <v>12</v>
      </c>
      <c r="E610" s="2"/>
      <c r="F610" s="2">
        <v>207.9</v>
      </c>
      <c r="G610" s="73">
        <f t="shared" si="9"/>
        <v>253.00000000000009</v>
      </c>
      <c r="I610" s="422"/>
      <c r="J610" s="422"/>
      <c r="L610" s="29"/>
    </row>
    <row r="611" spans="1:14">
      <c r="A611" s="70">
        <v>44860</v>
      </c>
      <c r="B611" s="422" t="s">
        <v>299</v>
      </c>
      <c r="C611" s="422" t="s">
        <v>23</v>
      </c>
      <c r="D611" t="s">
        <v>13</v>
      </c>
      <c r="E611" s="2"/>
      <c r="F611" s="2">
        <v>7</v>
      </c>
      <c r="G611" s="73">
        <f t="shared" si="9"/>
        <v>246.00000000000009</v>
      </c>
      <c r="I611" s="422"/>
      <c r="J611" s="422"/>
      <c r="L611" s="29"/>
    </row>
    <row r="612" spans="1:14">
      <c r="A612" s="70">
        <v>44860</v>
      </c>
      <c r="B612" s="422" t="s">
        <v>299</v>
      </c>
      <c r="C612" s="422" t="s">
        <v>23</v>
      </c>
      <c r="D612" t="s">
        <v>14</v>
      </c>
      <c r="E612" s="2"/>
      <c r="F612" s="2">
        <v>36</v>
      </c>
      <c r="G612" s="73">
        <f t="shared" si="9"/>
        <v>210.00000000000009</v>
      </c>
      <c r="I612" s="422"/>
      <c r="J612" s="422"/>
      <c r="L612" s="29"/>
    </row>
    <row r="613" spans="1:14">
      <c r="A613" s="70">
        <v>44860</v>
      </c>
      <c r="B613" s="422" t="s">
        <v>299</v>
      </c>
      <c r="C613" s="422" t="s">
        <v>23</v>
      </c>
      <c r="D613" t="s">
        <v>15</v>
      </c>
      <c r="E613" s="2"/>
      <c r="F613" s="2">
        <v>5</v>
      </c>
      <c r="G613" s="73">
        <f t="shared" si="9"/>
        <v>205.00000000000009</v>
      </c>
      <c r="I613" s="422"/>
      <c r="J613" s="422"/>
      <c r="L613" s="29"/>
    </row>
    <row r="614" spans="1:14">
      <c r="A614" s="70"/>
      <c r="B614" s="422" t="s">
        <v>160</v>
      </c>
      <c r="C614" s="422"/>
      <c r="E614" s="2"/>
      <c r="F614" s="2">
        <v>51.25</v>
      </c>
      <c r="G614" s="73">
        <f t="shared" si="9"/>
        <v>153.75000000000009</v>
      </c>
      <c r="I614" s="422"/>
      <c r="J614" s="422"/>
      <c r="L614" s="29"/>
    </row>
    <row r="615" spans="1:14">
      <c r="A615" s="70"/>
      <c r="B615" s="422" t="s">
        <v>160</v>
      </c>
      <c r="C615" s="422"/>
      <c r="E615" s="2"/>
      <c r="F615" s="2">
        <v>51.25</v>
      </c>
      <c r="G615" s="73">
        <f t="shared" si="9"/>
        <v>102.50000000000009</v>
      </c>
      <c r="I615" s="422"/>
      <c r="J615" s="422"/>
      <c r="L615" s="29"/>
    </row>
    <row r="616" spans="1:14">
      <c r="A616" s="70">
        <v>45012</v>
      </c>
      <c r="B616" s="422">
        <v>26740</v>
      </c>
      <c r="C616" s="422" t="s">
        <v>23</v>
      </c>
      <c r="D616" t="s">
        <v>199</v>
      </c>
      <c r="E616" s="2"/>
      <c r="F616" s="2">
        <v>51.25</v>
      </c>
      <c r="G616" s="73">
        <f t="shared" si="9"/>
        <v>51.250000000000085</v>
      </c>
      <c r="I616" s="422"/>
      <c r="J616" s="422"/>
      <c r="L616" s="29"/>
    </row>
    <row r="617" spans="1:14">
      <c r="A617" s="70">
        <v>45012</v>
      </c>
      <c r="B617" s="422">
        <v>26740</v>
      </c>
      <c r="C617" s="422" t="s">
        <v>23</v>
      </c>
      <c r="D617" t="s">
        <v>200</v>
      </c>
      <c r="E617" s="2"/>
      <c r="F617" s="2">
        <v>51.25</v>
      </c>
      <c r="G617" s="73">
        <f t="shared" si="9"/>
        <v>8.5265128291212022E-14</v>
      </c>
      <c r="I617" s="422"/>
      <c r="J617" s="422"/>
      <c r="L617" s="29"/>
    </row>
    <row r="618" spans="1:14">
      <c r="A618" s="81">
        <v>44834</v>
      </c>
      <c r="B618" s="421" t="s">
        <v>10</v>
      </c>
      <c r="C618" s="421" t="s">
        <v>41</v>
      </c>
      <c r="D618" t="s">
        <v>12</v>
      </c>
      <c r="E618" s="2">
        <v>493.2</v>
      </c>
      <c r="G618" s="73">
        <f t="shared" si="9"/>
        <v>493.20000000000005</v>
      </c>
      <c r="J618" s="422"/>
    </row>
    <row r="619" spans="1:14">
      <c r="A619" s="70"/>
      <c r="B619" s="422"/>
      <c r="C619" s="422"/>
      <c r="D619" t="s">
        <v>13</v>
      </c>
      <c r="E619" s="2">
        <v>8.1999999999999993</v>
      </c>
      <c r="G619" s="73">
        <f t="shared" si="9"/>
        <v>501.40000000000003</v>
      </c>
      <c r="J619" s="422"/>
      <c r="N619" s="28"/>
    </row>
    <row r="620" spans="1:14">
      <c r="A620" s="70"/>
      <c r="B620" s="422"/>
      <c r="C620" s="422"/>
      <c r="D620" t="s">
        <v>14</v>
      </c>
      <c r="E620" s="2">
        <v>60</v>
      </c>
      <c r="G620" s="73">
        <f t="shared" si="9"/>
        <v>561.40000000000009</v>
      </c>
      <c r="L620" s="29"/>
    </row>
    <row r="621" spans="1:14">
      <c r="A621" s="70"/>
      <c r="B621" s="422"/>
      <c r="C621" s="422"/>
      <c r="D621" t="s">
        <v>15</v>
      </c>
      <c r="E621" s="2">
        <v>5</v>
      </c>
      <c r="G621" s="73">
        <f t="shared" si="9"/>
        <v>566.40000000000009</v>
      </c>
      <c r="L621" s="29"/>
    </row>
    <row r="622" spans="1:14">
      <c r="A622" s="70">
        <v>44895</v>
      </c>
      <c r="B622" s="422" t="s">
        <v>93</v>
      </c>
      <c r="C622" s="422" t="s">
        <v>41</v>
      </c>
      <c r="D622" t="s">
        <v>12</v>
      </c>
      <c r="E622" s="2"/>
      <c r="F622" s="2">
        <v>240</v>
      </c>
      <c r="G622" s="73">
        <f t="shared" si="9"/>
        <v>326.40000000000009</v>
      </c>
      <c r="L622" s="29"/>
    </row>
    <row r="623" spans="1:14">
      <c r="A623" s="70">
        <v>44865</v>
      </c>
      <c r="B623" s="422" t="s">
        <v>75</v>
      </c>
      <c r="C623" s="422" t="s">
        <v>41</v>
      </c>
      <c r="D623" t="s">
        <v>12</v>
      </c>
      <c r="E623" s="2"/>
      <c r="F623" s="2">
        <v>40</v>
      </c>
      <c r="G623" s="73">
        <f t="shared" si="9"/>
        <v>286.40000000000009</v>
      </c>
      <c r="L623" s="29"/>
    </row>
    <row r="624" spans="1:14">
      <c r="A624" s="70">
        <v>44926</v>
      </c>
      <c r="B624" s="422" t="s">
        <v>76</v>
      </c>
      <c r="C624" s="422" t="s">
        <v>27</v>
      </c>
      <c r="D624" t="s">
        <v>12</v>
      </c>
      <c r="E624" s="2"/>
      <c r="F624" s="2">
        <v>213.2</v>
      </c>
      <c r="G624" s="73">
        <f t="shared" si="9"/>
        <v>73.200000000000102</v>
      </c>
      <c r="I624" s="5"/>
      <c r="J624" s="422"/>
      <c r="L624" s="29"/>
    </row>
    <row r="625" spans="1:12">
      <c r="A625" s="70">
        <v>44926</v>
      </c>
      <c r="B625" s="422" t="s">
        <v>76</v>
      </c>
      <c r="C625" s="422" t="s">
        <v>27</v>
      </c>
      <c r="D625" t="s">
        <v>13</v>
      </c>
      <c r="E625" s="2"/>
      <c r="F625" s="2">
        <v>8.1999999999999993</v>
      </c>
      <c r="G625" s="73">
        <f t="shared" si="9"/>
        <v>65.000000000000099</v>
      </c>
      <c r="I625" s="5"/>
      <c r="J625" s="422"/>
      <c r="L625" s="29"/>
    </row>
    <row r="626" spans="1:12">
      <c r="A626" s="70">
        <v>45012</v>
      </c>
      <c r="B626" s="422">
        <v>26740</v>
      </c>
      <c r="C626" s="422" t="s">
        <v>27</v>
      </c>
      <c r="D626" t="s">
        <v>14</v>
      </c>
      <c r="E626" s="2"/>
      <c r="F626" s="2">
        <v>60</v>
      </c>
      <c r="G626" s="73">
        <f t="shared" si="9"/>
        <v>5.0000000000000995</v>
      </c>
      <c r="I626" s="5"/>
      <c r="J626" s="422"/>
      <c r="L626" s="29"/>
    </row>
    <row r="627" spans="1:12">
      <c r="A627" s="70">
        <v>45012</v>
      </c>
      <c r="B627" s="422">
        <v>26740</v>
      </c>
      <c r="C627" s="422" t="s">
        <v>27</v>
      </c>
      <c r="D627" t="s">
        <v>15</v>
      </c>
      <c r="E627" s="2"/>
      <c r="F627" s="2">
        <v>5</v>
      </c>
      <c r="G627" s="73">
        <f t="shared" si="9"/>
        <v>9.9475983006414026E-14</v>
      </c>
      <c r="I627" s="5"/>
      <c r="J627" s="422"/>
      <c r="L627" s="29"/>
    </row>
    <row r="628" spans="1:12">
      <c r="A628" s="81">
        <v>44865</v>
      </c>
      <c r="B628" s="421" t="s">
        <v>10</v>
      </c>
      <c r="C628" s="421" t="s">
        <v>25</v>
      </c>
      <c r="D628" t="s">
        <v>12</v>
      </c>
      <c r="E628" s="2">
        <v>491.7</v>
      </c>
      <c r="G628" s="73">
        <f t="shared" si="9"/>
        <v>491.7000000000001</v>
      </c>
      <c r="I628" s="28"/>
      <c r="J628" s="422"/>
      <c r="L628" s="29"/>
    </row>
    <row r="629" spans="1:12">
      <c r="A629" s="70"/>
      <c r="B629" s="422"/>
      <c r="C629" s="422"/>
      <c r="D629" t="s">
        <v>13</v>
      </c>
      <c r="E629" s="2">
        <v>4.9000000000000004</v>
      </c>
      <c r="G629" s="73">
        <f t="shared" si="9"/>
        <v>496.60000000000008</v>
      </c>
      <c r="I629" s="421"/>
      <c r="K629" s="2"/>
      <c r="L629" s="29"/>
    </row>
    <row r="630" spans="1:12">
      <c r="A630" s="70"/>
      <c r="B630" s="422"/>
      <c r="C630" s="422"/>
      <c r="D630" t="s">
        <v>14</v>
      </c>
      <c r="E630" s="2">
        <v>60</v>
      </c>
      <c r="G630" s="73">
        <f t="shared" si="9"/>
        <v>556.60000000000014</v>
      </c>
      <c r="I630" s="422"/>
      <c r="K630" s="2"/>
      <c r="L630" s="29"/>
    </row>
    <row r="631" spans="1:12">
      <c r="A631" s="70"/>
      <c r="B631" s="422"/>
      <c r="C631" s="422"/>
      <c r="D631" t="s">
        <v>15</v>
      </c>
      <c r="E631" s="2">
        <v>5</v>
      </c>
      <c r="G631" s="73">
        <f t="shared" si="9"/>
        <v>561.60000000000014</v>
      </c>
      <c r="I631" s="421"/>
      <c r="L631" s="29"/>
    </row>
    <row r="632" spans="1:12">
      <c r="A632" s="70">
        <v>44865</v>
      </c>
      <c r="B632" s="422" t="s">
        <v>75</v>
      </c>
      <c r="C632" s="422" t="s">
        <v>25</v>
      </c>
      <c r="D632" t="s">
        <v>14</v>
      </c>
      <c r="E632" s="2"/>
      <c r="F632" s="2">
        <v>60</v>
      </c>
      <c r="G632" s="73">
        <f t="shared" si="9"/>
        <v>501.60000000000014</v>
      </c>
      <c r="I632" s="422"/>
      <c r="L632" s="29"/>
    </row>
    <row r="633" spans="1:12">
      <c r="A633" s="70">
        <v>44865</v>
      </c>
      <c r="B633" s="422" t="s">
        <v>75</v>
      </c>
      <c r="C633" s="422" t="s">
        <v>25</v>
      </c>
      <c r="D633" t="s">
        <v>15</v>
      </c>
      <c r="E633" s="2"/>
      <c r="F633" s="2">
        <v>5</v>
      </c>
      <c r="G633" s="73">
        <f t="shared" si="9"/>
        <v>496.60000000000014</v>
      </c>
      <c r="I633" s="421"/>
      <c r="L633" s="29"/>
    </row>
    <row r="634" spans="1:12">
      <c r="A634" s="70">
        <v>44926</v>
      </c>
      <c r="B634" s="422" t="s">
        <v>76</v>
      </c>
      <c r="C634" s="422" t="s">
        <v>27</v>
      </c>
      <c r="D634" t="s">
        <v>12</v>
      </c>
      <c r="E634" s="2"/>
      <c r="F634" s="2">
        <v>18.600000000000001</v>
      </c>
      <c r="G634" s="73">
        <f t="shared" si="9"/>
        <v>478.00000000000011</v>
      </c>
      <c r="I634" s="422"/>
      <c r="L634" s="29"/>
    </row>
    <row r="635" spans="1:12">
      <c r="A635" s="3">
        <v>44957</v>
      </c>
      <c r="B635" s="422" t="s">
        <v>77</v>
      </c>
      <c r="C635" s="422" t="s">
        <v>27</v>
      </c>
      <c r="D635" t="s">
        <v>12</v>
      </c>
      <c r="E635" s="2"/>
      <c r="F635" s="2">
        <v>240</v>
      </c>
      <c r="G635" s="73">
        <f t="shared" si="9"/>
        <v>238.00000000000011</v>
      </c>
      <c r="I635" s="421"/>
      <c r="K635" s="2"/>
    </row>
    <row r="636" spans="1:12">
      <c r="A636" s="70">
        <v>44958</v>
      </c>
      <c r="B636" s="422" t="s">
        <v>300</v>
      </c>
      <c r="C636" s="422" t="s">
        <v>27</v>
      </c>
      <c r="D636" t="s">
        <v>12</v>
      </c>
      <c r="E636" s="2"/>
      <c r="F636" s="2">
        <v>233.1</v>
      </c>
      <c r="G636" s="73">
        <f t="shared" si="9"/>
        <v>4.9000000000001194</v>
      </c>
      <c r="K636" s="2"/>
    </row>
    <row r="637" spans="1:12">
      <c r="A637" s="70">
        <v>44958</v>
      </c>
      <c r="B637" s="422" t="s">
        <v>300</v>
      </c>
      <c r="C637" s="422" t="s">
        <v>27</v>
      </c>
      <c r="D637" t="s">
        <v>13</v>
      </c>
      <c r="E637" s="2"/>
      <c r="F637" s="2">
        <v>4.9000000000000004</v>
      </c>
      <c r="G637" s="73">
        <f t="shared" si="9"/>
        <v>1.1901590823981678E-13</v>
      </c>
      <c r="K637" s="2"/>
    </row>
    <row r="638" spans="1:12">
      <c r="A638" s="81">
        <v>44895</v>
      </c>
      <c r="B638" s="421" t="s">
        <v>10</v>
      </c>
      <c r="C638" s="421" t="s">
        <v>26</v>
      </c>
      <c r="D638" t="s">
        <v>12</v>
      </c>
      <c r="E638" s="2">
        <v>539.29999999999995</v>
      </c>
      <c r="G638" s="73">
        <f t="shared" si="9"/>
        <v>539.30000000000007</v>
      </c>
      <c r="K638" s="2"/>
    </row>
    <row r="639" spans="1:12">
      <c r="A639" s="70"/>
      <c r="B639" s="422"/>
      <c r="C639" s="422"/>
      <c r="D639" t="s">
        <v>13</v>
      </c>
      <c r="E639" s="2">
        <v>6.3</v>
      </c>
      <c r="G639" s="73">
        <f t="shared" si="9"/>
        <v>545.6</v>
      </c>
      <c r="K639" s="2"/>
    </row>
    <row r="640" spans="1:12">
      <c r="A640" s="70"/>
      <c r="B640" s="422"/>
      <c r="C640" s="422"/>
      <c r="D640" t="s">
        <v>14</v>
      </c>
      <c r="E640" s="2">
        <v>60</v>
      </c>
      <c r="G640" s="73">
        <f t="shared" si="9"/>
        <v>605.6</v>
      </c>
      <c r="K640" s="5"/>
    </row>
    <row r="641" spans="1:7">
      <c r="A641" s="70"/>
      <c r="B641" s="422"/>
      <c r="C641" s="422"/>
      <c r="D641" t="s">
        <v>15</v>
      </c>
      <c r="E641" s="2">
        <v>5</v>
      </c>
      <c r="G641" s="73">
        <f t="shared" si="9"/>
        <v>610.6</v>
      </c>
    </row>
    <row r="642" spans="1:7">
      <c r="A642" s="3">
        <v>44895</v>
      </c>
      <c r="B642" s="422" t="s">
        <v>93</v>
      </c>
      <c r="C642" s="422" t="s">
        <v>26</v>
      </c>
      <c r="D642" t="s">
        <v>14</v>
      </c>
      <c r="E642" s="2"/>
      <c r="F642" s="2">
        <v>60</v>
      </c>
      <c r="G642" s="73">
        <f t="shared" si="9"/>
        <v>550.6</v>
      </c>
    </row>
    <row r="643" spans="1:7">
      <c r="A643" s="3">
        <v>44895</v>
      </c>
      <c r="B643" s="422" t="s">
        <v>93</v>
      </c>
      <c r="C643" s="422" t="s">
        <v>26</v>
      </c>
      <c r="D643" t="s">
        <v>15</v>
      </c>
      <c r="F643" s="23">
        <v>5</v>
      </c>
      <c r="G643" s="73">
        <f t="shared" si="9"/>
        <v>545.6</v>
      </c>
    </row>
    <row r="644" spans="1:7">
      <c r="A644" s="70">
        <v>44958</v>
      </c>
      <c r="B644" s="422" t="s">
        <v>300</v>
      </c>
      <c r="C644" s="422" t="s">
        <v>26</v>
      </c>
      <c r="D644" t="s">
        <v>12</v>
      </c>
      <c r="F644" s="23">
        <v>539.29999999999995</v>
      </c>
      <c r="G644" s="73">
        <f t="shared" si="9"/>
        <v>6.3000000000000682</v>
      </c>
    </row>
    <row r="645" spans="1:7">
      <c r="A645" s="70">
        <v>44958</v>
      </c>
      <c r="B645" s="422" t="s">
        <v>300</v>
      </c>
      <c r="C645" s="422" t="s">
        <v>26</v>
      </c>
      <c r="D645" t="s">
        <v>13</v>
      </c>
      <c r="F645" s="23">
        <v>6.3</v>
      </c>
      <c r="G645" s="73">
        <f t="shared" si="9"/>
        <v>6.8389738316909643E-14</v>
      </c>
    </row>
    <row r="646" spans="1:7">
      <c r="A646" s="81">
        <v>44926</v>
      </c>
      <c r="B646" s="421" t="s">
        <v>10</v>
      </c>
      <c r="C646" s="421" t="s">
        <v>27</v>
      </c>
      <c r="D646" t="s">
        <v>12</v>
      </c>
      <c r="E646" s="2">
        <v>592.1</v>
      </c>
      <c r="G646" s="73">
        <f t="shared" si="9"/>
        <v>592.10000000000014</v>
      </c>
    </row>
    <row r="647" spans="1:7">
      <c r="A647" s="70"/>
      <c r="B647" s="422"/>
      <c r="C647" s="422"/>
      <c r="D647" t="s">
        <v>13</v>
      </c>
      <c r="E647" s="2">
        <v>5.7</v>
      </c>
      <c r="G647" s="73">
        <f t="shared" si="9"/>
        <v>597.80000000000018</v>
      </c>
    </row>
    <row r="648" spans="1:7">
      <c r="A648" s="70"/>
      <c r="B648" s="422"/>
      <c r="C648" s="422"/>
      <c r="D648" t="s">
        <v>14</v>
      </c>
      <c r="E648" s="2">
        <v>60</v>
      </c>
      <c r="G648" s="73">
        <f t="shared" si="9"/>
        <v>657.80000000000018</v>
      </c>
    </row>
    <row r="649" spans="1:7">
      <c r="A649" s="70"/>
      <c r="B649" s="422"/>
      <c r="C649" s="422"/>
      <c r="D649" t="s">
        <v>15</v>
      </c>
      <c r="E649" s="2">
        <v>5</v>
      </c>
      <c r="G649" s="73">
        <f t="shared" si="9"/>
        <v>662.80000000000018</v>
      </c>
    </row>
    <row r="650" spans="1:7">
      <c r="A650" s="70">
        <v>44926</v>
      </c>
      <c r="B650" s="422" t="s">
        <v>76</v>
      </c>
      <c r="C650" s="422" t="s">
        <v>27</v>
      </c>
      <c r="D650" t="s">
        <v>14</v>
      </c>
      <c r="E650" s="2"/>
      <c r="F650" s="2">
        <v>60</v>
      </c>
      <c r="G650" s="73">
        <f t="shared" si="9"/>
        <v>602.80000000000018</v>
      </c>
    </row>
    <row r="651" spans="1:7">
      <c r="A651" s="70">
        <v>44926</v>
      </c>
      <c r="B651" s="422" t="s">
        <v>76</v>
      </c>
      <c r="C651" s="422" t="s">
        <v>27</v>
      </c>
      <c r="D651" t="s">
        <v>15</v>
      </c>
      <c r="E651" s="2"/>
      <c r="F651" s="2">
        <v>5</v>
      </c>
      <c r="G651" s="73">
        <f t="shared" si="9"/>
        <v>597.80000000000018</v>
      </c>
    </row>
    <row r="652" spans="1:7">
      <c r="A652" s="70">
        <v>44971</v>
      </c>
      <c r="B652" s="422" t="s">
        <v>301</v>
      </c>
      <c r="C652" s="422" t="s">
        <v>27</v>
      </c>
      <c r="D652" t="s">
        <v>12</v>
      </c>
      <c r="E652" s="2"/>
      <c r="F652" s="2">
        <v>592.1</v>
      </c>
      <c r="G652" s="73">
        <f t="shared" si="9"/>
        <v>5.7000000000001592</v>
      </c>
    </row>
    <row r="653" spans="1:7">
      <c r="A653" s="70">
        <v>44971</v>
      </c>
      <c r="B653" s="422" t="s">
        <v>301</v>
      </c>
      <c r="C653" s="422" t="s">
        <v>27</v>
      </c>
      <c r="D653" t="s">
        <v>13</v>
      </c>
      <c r="E653" s="2"/>
      <c r="F653" s="2">
        <v>5.7</v>
      </c>
      <c r="G653" s="73">
        <f t="shared" si="9"/>
        <v>1.5898393712632242E-13</v>
      </c>
    </row>
    <row r="654" spans="1:7">
      <c r="A654" s="31">
        <v>44957</v>
      </c>
      <c r="B654" s="421" t="s">
        <v>10</v>
      </c>
      <c r="C654" s="421" t="s">
        <v>11</v>
      </c>
      <c r="D654" t="s">
        <v>12</v>
      </c>
      <c r="E654" s="195">
        <v>504.5</v>
      </c>
      <c r="F654" s="195"/>
      <c r="G654" s="73">
        <f t="shared" si="9"/>
        <v>504.50000000000017</v>
      </c>
    </row>
    <row r="655" spans="1:7">
      <c r="B655" s="422"/>
      <c r="C655" s="422"/>
      <c r="D655" t="s">
        <v>13</v>
      </c>
      <c r="E655" s="195">
        <v>4.8</v>
      </c>
      <c r="F655" s="195"/>
      <c r="G655" s="73">
        <f t="shared" si="9"/>
        <v>509.30000000000018</v>
      </c>
    </row>
    <row r="656" spans="1:7">
      <c r="B656" s="422"/>
      <c r="C656" s="422"/>
      <c r="D656" t="s">
        <v>14</v>
      </c>
      <c r="E656" s="195">
        <v>60</v>
      </c>
      <c r="F656" s="195"/>
      <c r="G656" s="73">
        <f t="shared" ref="G656:G735" si="10">+G655+E656-F656</f>
        <v>569.30000000000018</v>
      </c>
    </row>
    <row r="657" spans="1:7">
      <c r="B657" s="422"/>
      <c r="C657" s="422"/>
      <c r="D657" t="s">
        <v>15</v>
      </c>
      <c r="E657" s="195">
        <v>5</v>
      </c>
      <c r="F657" s="195"/>
      <c r="G657" s="73">
        <f t="shared" si="10"/>
        <v>574.30000000000018</v>
      </c>
    </row>
    <row r="658" spans="1:7">
      <c r="A658" s="3">
        <v>44957</v>
      </c>
      <c r="B658" s="422" t="s">
        <v>77</v>
      </c>
      <c r="C658" s="422" t="s">
        <v>11</v>
      </c>
      <c r="D658" t="s">
        <v>14</v>
      </c>
      <c r="E658" s="195"/>
      <c r="F658" s="195">
        <v>60</v>
      </c>
      <c r="G658" s="73">
        <f t="shared" si="10"/>
        <v>514.30000000000018</v>
      </c>
    </row>
    <row r="659" spans="1:7">
      <c r="A659" s="3">
        <v>44957</v>
      </c>
      <c r="B659" s="422" t="s">
        <v>77</v>
      </c>
      <c r="C659" s="422" t="s">
        <v>11</v>
      </c>
      <c r="D659" t="s">
        <v>15</v>
      </c>
      <c r="E659" s="195"/>
      <c r="F659" s="195">
        <v>5</v>
      </c>
      <c r="G659" s="73">
        <f t="shared" si="10"/>
        <v>509.30000000000018</v>
      </c>
    </row>
    <row r="660" spans="1:7">
      <c r="A660" s="70">
        <v>44985</v>
      </c>
      <c r="B660" s="422" t="s">
        <v>78</v>
      </c>
      <c r="C660" s="422" t="s">
        <v>11</v>
      </c>
      <c r="D660" t="s">
        <v>12</v>
      </c>
      <c r="E660" s="195"/>
      <c r="F660" s="195">
        <v>16</v>
      </c>
      <c r="G660" s="73">
        <f t="shared" si="10"/>
        <v>493.30000000000018</v>
      </c>
    </row>
    <row r="661" spans="1:7">
      <c r="A661" s="70">
        <v>45012</v>
      </c>
      <c r="B661" s="422">
        <v>26740</v>
      </c>
      <c r="C661" s="422" t="s">
        <v>11</v>
      </c>
      <c r="D661" t="s">
        <v>12</v>
      </c>
      <c r="E661" s="195"/>
      <c r="F661" s="195">
        <v>488.5</v>
      </c>
      <c r="G661" s="73">
        <f t="shared" si="10"/>
        <v>4.8000000000001819</v>
      </c>
    </row>
    <row r="662" spans="1:7">
      <c r="A662" s="70">
        <v>45012</v>
      </c>
      <c r="B662" s="422">
        <v>26740</v>
      </c>
      <c r="C662" s="422" t="s">
        <v>11</v>
      </c>
      <c r="D662" t="s">
        <v>13</v>
      </c>
      <c r="E662" s="195"/>
      <c r="F662" s="195">
        <v>4.8</v>
      </c>
      <c r="G662" s="73">
        <f t="shared" si="10"/>
        <v>1.8207657603852567E-13</v>
      </c>
    </row>
    <row r="663" spans="1:7">
      <c r="A663" s="81">
        <v>44985</v>
      </c>
      <c r="B663" s="421" t="s">
        <v>10</v>
      </c>
      <c r="C663" s="421" t="s">
        <v>17</v>
      </c>
      <c r="D663" t="s">
        <v>12</v>
      </c>
      <c r="E663" s="195">
        <v>550.29999999999995</v>
      </c>
      <c r="F663" s="195"/>
      <c r="G663" s="73">
        <f t="shared" si="10"/>
        <v>550.30000000000018</v>
      </c>
    </row>
    <row r="664" spans="1:7">
      <c r="A664" s="70"/>
      <c r="B664" s="422"/>
      <c r="C664" s="422"/>
      <c r="D664" t="s">
        <v>13</v>
      </c>
      <c r="E664" s="195">
        <v>1.2</v>
      </c>
      <c r="F664" s="195"/>
      <c r="G664" s="73">
        <f t="shared" si="10"/>
        <v>551.50000000000023</v>
      </c>
    </row>
    <row r="665" spans="1:7">
      <c r="A665" s="70"/>
      <c r="B665" s="422"/>
      <c r="C665" s="422"/>
      <c r="D665" t="s">
        <v>14</v>
      </c>
      <c r="E665" s="195">
        <v>56</v>
      </c>
      <c r="F665" s="195"/>
      <c r="G665" s="73">
        <f t="shared" si="10"/>
        <v>607.50000000000023</v>
      </c>
    </row>
    <row r="666" spans="1:7">
      <c r="A666" s="70"/>
      <c r="B666" s="422"/>
      <c r="C666" s="422"/>
      <c r="D666" t="s">
        <v>15</v>
      </c>
      <c r="E666" s="195">
        <v>5</v>
      </c>
      <c r="F666" s="195"/>
      <c r="G666" s="73">
        <f t="shared" si="10"/>
        <v>612.50000000000023</v>
      </c>
    </row>
    <row r="667" spans="1:7">
      <c r="A667" s="70">
        <v>44985</v>
      </c>
      <c r="B667" s="422" t="s">
        <v>78</v>
      </c>
      <c r="C667" s="422" t="s">
        <v>17</v>
      </c>
      <c r="D667" t="s">
        <v>14</v>
      </c>
      <c r="E667" s="195"/>
      <c r="F667" s="195">
        <v>56</v>
      </c>
      <c r="G667" s="73">
        <f t="shared" si="10"/>
        <v>556.50000000000023</v>
      </c>
    </row>
    <row r="668" spans="1:7">
      <c r="A668" s="70">
        <v>44985</v>
      </c>
      <c r="B668" s="422" t="s">
        <v>78</v>
      </c>
      <c r="C668" s="422" t="s">
        <v>17</v>
      </c>
      <c r="D668" t="s">
        <v>15</v>
      </c>
      <c r="E668" s="195"/>
      <c r="F668" s="195">
        <v>5</v>
      </c>
      <c r="G668" s="73">
        <f t="shared" si="10"/>
        <v>551.50000000000023</v>
      </c>
    </row>
    <row r="669" spans="1:7">
      <c r="A669" s="70">
        <v>45012</v>
      </c>
      <c r="B669" s="422">
        <v>26740</v>
      </c>
      <c r="C669" s="422" t="s">
        <v>17</v>
      </c>
      <c r="D669" t="s">
        <v>12</v>
      </c>
      <c r="F669" s="195">
        <v>550.29999999999995</v>
      </c>
      <c r="G669" s="73">
        <f t="shared" si="10"/>
        <v>1.2000000000002728</v>
      </c>
    </row>
    <row r="670" spans="1:7">
      <c r="A670" s="70">
        <v>45012</v>
      </c>
      <c r="B670" s="422">
        <v>26740</v>
      </c>
      <c r="C670" s="422" t="s">
        <v>17</v>
      </c>
      <c r="D670" t="s">
        <v>13</v>
      </c>
      <c r="F670" s="195">
        <v>1.2</v>
      </c>
      <c r="G670" s="21">
        <f t="shared" si="10"/>
        <v>2.7289281945286348E-13</v>
      </c>
    </row>
    <row r="671" spans="1:7">
      <c r="A671" s="81">
        <v>45016</v>
      </c>
      <c r="B671" s="421" t="s">
        <v>10</v>
      </c>
      <c r="C671" s="421" t="s">
        <v>18</v>
      </c>
      <c r="D671" t="s">
        <v>12</v>
      </c>
      <c r="E671" s="195">
        <v>512.4</v>
      </c>
      <c r="F671" s="195"/>
      <c r="G671" s="73">
        <f t="shared" si="10"/>
        <v>512.4000000000002</v>
      </c>
    </row>
    <row r="672" spans="1:7">
      <c r="A672" s="70"/>
      <c r="B672" s="422"/>
      <c r="C672" s="422"/>
      <c r="D672" t="s">
        <v>13</v>
      </c>
      <c r="E672" s="195">
        <v>1.3</v>
      </c>
      <c r="F672" s="195"/>
      <c r="G672" s="73">
        <f t="shared" si="10"/>
        <v>513.70000000000016</v>
      </c>
    </row>
    <row r="673" spans="1:8">
      <c r="A673" s="70"/>
      <c r="B673" s="422"/>
      <c r="C673" s="422"/>
      <c r="D673" t="s">
        <v>14</v>
      </c>
      <c r="E673" s="195">
        <v>60</v>
      </c>
      <c r="F673" s="195"/>
      <c r="G673" s="73">
        <f t="shared" si="10"/>
        <v>573.70000000000016</v>
      </c>
    </row>
    <row r="674" spans="1:8">
      <c r="A674" s="70"/>
      <c r="B674" s="422"/>
      <c r="C674" s="422"/>
      <c r="D674" t="s">
        <v>15</v>
      </c>
      <c r="E674" s="195">
        <v>5</v>
      </c>
      <c r="F674" s="195"/>
      <c r="G674" s="73">
        <f t="shared" si="10"/>
        <v>578.70000000000016</v>
      </c>
    </row>
    <row r="675" spans="1:8">
      <c r="A675" s="70"/>
      <c r="B675" s="422"/>
      <c r="C675" s="422"/>
      <c r="D675" t="s">
        <v>165</v>
      </c>
      <c r="E675" s="207">
        <v>102.5</v>
      </c>
      <c r="F675" s="195"/>
      <c r="G675" s="73">
        <f t="shared" si="10"/>
        <v>681.20000000000016</v>
      </c>
    </row>
    <row r="676" spans="1:8">
      <c r="A676" s="70"/>
      <c r="B676" s="422"/>
      <c r="C676" s="422"/>
      <c r="D676" t="s">
        <v>203</v>
      </c>
      <c r="E676" s="207">
        <v>102.5</v>
      </c>
      <c r="F676" s="195"/>
      <c r="G676" s="73">
        <f t="shared" si="10"/>
        <v>783.70000000000016</v>
      </c>
    </row>
    <row r="677" spans="1:8">
      <c r="A677" s="70">
        <v>45016</v>
      </c>
      <c r="B677" s="422" t="s">
        <v>81</v>
      </c>
      <c r="C677" s="422" t="s">
        <v>18</v>
      </c>
      <c r="D677" t="s">
        <v>14</v>
      </c>
      <c r="E677" s="195"/>
      <c r="F677" s="195">
        <v>60</v>
      </c>
      <c r="G677" s="73">
        <f t="shared" si="10"/>
        <v>723.70000000000016</v>
      </c>
    </row>
    <row r="678" spans="1:8">
      <c r="A678" s="70">
        <v>45016</v>
      </c>
      <c r="B678" s="422" t="s">
        <v>81</v>
      </c>
      <c r="C678" s="422" t="s">
        <v>18</v>
      </c>
      <c r="D678" t="s">
        <v>15</v>
      </c>
      <c r="E678" s="195"/>
      <c r="F678" s="195">
        <v>5</v>
      </c>
      <c r="G678" s="73">
        <f t="shared" si="10"/>
        <v>718.70000000000016</v>
      </c>
    </row>
    <row r="679" spans="1:8">
      <c r="A679" s="70">
        <v>45127</v>
      </c>
      <c r="B679" s="422">
        <v>27251</v>
      </c>
      <c r="C679" s="422" t="s">
        <v>18</v>
      </c>
      <c r="D679" t="s">
        <v>12</v>
      </c>
      <c r="E679" s="195"/>
      <c r="F679" s="195">
        <v>512.4</v>
      </c>
      <c r="G679" s="73">
        <f>+G678+E679-F679</f>
        <v>206.30000000000018</v>
      </c>
    </row>
    <row r="680" spans="1:8">
      <c r="A680" s="70">
        <v>45127</v>
      </c>
      <c r="B680" s="422">
        <v>27251</v>
      </c>
      <c r="C680" s="422" t="s">
        <v>18</v>
      </c>
      <c r="D680" t="s">
        <v>13</v>
      </c>
      <c r="E680" s="195"/>
      <c r="F680" s="195">
        <v>1.3</v>
      </c>
      <c r="G680" s="73">
        <f>+G679+E680-F680</f>
        <v>205.00000000000017</v>
      </c>
    </row>
    <row r="681" spans="1:8">
      <c r="A681" s="70"/>
      <c r="B681" s="422" t="s">
        <v>302</v>
      </c>
      <c r="C681" s="422"/>
      <c r="D681" t="s">
        <v>165</v>
      </c>
      <c r="F681" s="207">
        <v>51.2</v>
      </c>
      <c r="G681" s="73">
        <f>+G680+E681-F681</f>
        <v>153.80000000000018</v>
      </c>
    </row>
    <row r="682" spans="1:8">
      <c r="A682" s="70"/>
      <c r="B682" s="422" t="s">
        <v>302</v>
      </c>
      <c r="C682" s="422"/>
      <c r="D682" t="s">
        <v>203</v>
      </c>
      <c r="F682" s="207">
        <v>51.2</v>
      </c>
      <c r="G682" s="73">
        <f>+G681+E682-F682</f>
        <v>102.60000000000018</v>
      </c>
    </row>
    <row r="683" spans="1:8">
      <c r="A683" s="70">
        <v>45358</v>
      </c>
      <c r="B683" s="422">
        <v>28515</v>
      </c>
      <c r="C683" s="422" t="s">
        <v>22</v>
      </c>
      <c r="D683" t="s">
        <v>165</v>
      </c>
      <c r="F683" s="207">
        <v>51.3</v>
      </c>
      <c r="G683" s="73">
        <f>+G682+E683-F683</f>
        <v>51.300000000000182</v>
      </c>
    </row>
    <row r="684" spans="1:8">
      <c r="A684" s="70">
        <v>45358</v>
      </c>
      <c r="B684" s="422">
        <v>28515</v>
      </c>
      <c r="C684" s="422" t="s">
        <v>22</v>
      </c>
      <c r="D684" t="s">
        <v>203</v>
      </c>
      <c r="F684" s="207">
        <v>51.3</v>
      </c>
      <c r="G684" s="73">
        <f>+G683+E684-F684</f>
        <v>1.8474111129762605E-13</v>
      </c>
    </row>
    <row r="685" spans="1:8">
      <c r="A685" s="81">
        <v>45046</v>
      </c>
      <c r="B685" s="421" t="s">
        <v>10</v>
      </c>
      <c r="C685" s="421" t="s">
        <v>19</v>
      </c>
      <c r="D685" t="s">
        <v>12</v>
      </c>
      <c r="E685" s="207">
        <v>536.1</v>
      </c>
      <c r="F685" s="207"/>
      <c r="G685" s="73">
        <f>+G684+E685-F685</f>
        <v>536.10000000000025</v>
      </c>
    </row>
    <row r="686" spans="1:8">
      <c r="A686" s="70"/>
      <c r="B686" s="422"/>
      <c r="C686" s="422"/>
      <c r="D686" t="s">
        <v>13</v>
      </c>
      <c r="E686" s="207">
        <v>1.5</v>
      </c>
      <c r="F686" s="207"/>
      <c r="G686" s="73">
        <f>+G685+E686-F686</f>
        <v>537.60000000000025</v>
      </c>
      <c r="H686" s="421"/>
    </row>
    <row r="687" spans="1:8">
      <c r="A687" s="70"/>
      <c r="B687" s="422"/>
      <c r="C687" s="422"/>
      <c r="D687" t="s">
        <v>14</v>
      </c>
      <c r="E687" s="207">
        <v>60</v>
      </c>
      <c r="F687" s="207"/>
      <c r="G687" s="73">
        <f>+G686+E687-F687</f>
        <v>597.60000000000025</v>
      </c>
    </row>
    <row r="688" spans="1:8">
      <c r="A688" s="70"/>
      <c r="B688" s="422"/>
      <c r="C688" s="422"/>
      <c r="D688" t="s">
        <v>15</v>
      </c>
      <c r="E688" s="207">
        <v>5</v>
      </c>
      <c r="F688" s="207"/>
      <c r="G688" s="73">
        <f>+G687+E688-F688</f>
        <v>602.60000000000025</v>
      </c>
    </row>
    <row r="689" spans="1:13">
      <c r="A689" s="70">
        <v>45046</v>
      </c>
      <c r="B689" s="422" t="s">
        <v>83</v>
      </c>
      <c r="C689" s="422" t="s">
        <v>19</v>
      </c>
      <c r="D689" t="s">
        <v>14</v>
      </c>
      <c r="E689" s="207"/>
      <c r="F689" s="207">
        <v>60</v>
      </c>
      <c r="G689" s="73">
        <f>+G688+E689-F689</f>
        <v>542.60000000000025</v>
      </c>
      <c r="M689" s="28"/>
    </row>
    <row r="690" spans="1:13">
      <c r="A690" s="70">
        <v>45046</v>
      </c>
      <c r="B690" s="422" t="s">
        <v>83</v>
      </c>
      <c r="C690" s="422" t="s">
        <v>19</v>
      </c>
      <c r="D690" t="s">
        <v>15</v>
      </c>
      <c r="E690" s="207"/>
      <c r="F690" s="207">
        <v>5</v>
      </c>
      <c r="G690" s="73">
        <f>+G689+E690-F690</f>
        <v>537.60000000000025</v>
      </c>
      <c r="H690" s="421"/>
      <c r="I690" s="421"/>
      <c r="K690" s="207"/>
    </row>
    <row r="691" spans="1:13">
      <c r="A691" s="70">
        <v>45127</v>
      </c>
      <c r="B691" s="422">
        <v>27251</v>
      </c>
      <c r="C691" s="422" t="s">
        <v>19</v>
      </c>
      <c r="D691" t="s">
        <v>12</v>
      </c>
      <c r="E691" s="207"/>
      <c r="F691" s="207">
        <v>486.3</v>
      </c>
      <c r="G691" s="73">
        <f>+G690+E691-F691</f>
        <v>51.300000000000239</v>
      </c>
      <c r="H691" s="422"/>
      <c r="I691" s="422"/>
      <c r="K691" s="207"/>
    </row>
    <row r="692" spans="1:13">
      <c r="A692" s="70">
        <v>45149</v>
      </c>
      <c r="B692" s="422">
        <v>27322</v>
      </c>
      <c r="C692" s="422" t="s">
        <v>19</v>
      </c>
      <c r="D692" t="s">
        <v>12</v>
      </c>
      <c r="E692" s="207"/>
      <c r="F692" s="207">
        <v>49.8</v>
      </c>
      <c r="G692" s="73">
        <f t="shared" si="10"/>
        <v>1.5000000000002416</v>
      </c>
      <c r="H692" s="422"/>
      <c r="I692" s="422"/>
      <c r="K692" s="207"/>
    </row>
    <row r="693" spans="1:13">
      <c r="A693" s="70">
        <v>45149</v>
      </c>
      <c r="B693" s="422">
        <v>27322</v>
      </c>
      <c r="C693" s="422" t="s">
        <v>19</v>
      </c>
      <c r="D693" t="s">
        <v>13</v>
      </c>
      <c r="E693" s="207"/>
      <c r="F693" s="207">
        <v>1.5</v>
      </c>
      <c r="G693" s="73">
        <f t="shared" si="10"/>
        <v>2.4158453015843406E-13</v>
      </c>
      <c r="H693" s="422"/>
      <c r="I693" s="422"/>
      <c r="K693" s="207"/>
    </row>
    <row r="694" spans="1:13">
      <c r="A694" s="81">
        <v>45077</v>
      </c>
      <c r="B694" s="421" t="s">
        <v>10</v>
      </c>
      <c r="C694" s="421" t="s">
        <v>20</v>
      </c>
      <c r="D694" t="s">
        <v>12</v>
      </c>
      <c r="E694" s="207">
        <v>495.6</v>
      </c>
      <c r="F694" s="207"/>
      <c r="G694" s="73">
        <f t="shared" si="10"/>
        <v>495.60000000000025</v>
      </c>
      <c r="I694" s="421"/>
      <c r="K694" s="207"/>
    </row>
    <row r="695" spans="1:13">
      <c r="A695" s="70"/>
      <c r="B695" s="422"/>
      <c r="C695" s="422"/>
      <c r="D695" t="s">
        <v>13</v>
      </c>
      <c r="E695" s="207">
        <v>2.1</v>
      </c>
      <c r="F695" s="207"/>
      <c r="G695" s="73">
        <f t="shared" si="10"/>
        <v>497.70000000000027</v>
      </c>
      <c r="I695" s="422"/>
      <c r="K695" s="207"/>
    </row>
    <row r="696" spans="1:13">
      <c r="A696" s="70"/>
      <c r="B696" s="422"/>
      <c r="C696" s="422"/>
      <c r="D696" t="s">
        <v>14</v>
      </c>
      <c r="E696" s="207">
        <v>60</v>
      </c>
      <c r="F696" s="207"/>
      <c r="G696" s="73">
        <f t="shared" si="10"/>
        <v>557.70000000000027</v>
      </c>
      <c r="I696" s="421"/>
      <c r="K696" s="207"/>
    </row>
    <row r="697" spans="1:13">
      <c r="A697" s="70"/>
      <c r="B697" s="422"/>
      <c r="C697" s="422"/>
      <c r="D697" t="s">
        <v>15</v>
      </c>
      <c r="E697" s="207">
        <v>5</v>
      </c>
      <c r="F697" s="207"/>
      <c r="G697" s="73">
        <f t="shared" si="10"/>
        <v>562.70000000000027</v>
      </c>
      <c r="I697" s="422"/>
      <c r="K697" s="207"/>
    </row>
    <row r="698" spans="1:13">
      <c r="A698" s="70">
        <v>45077</v>
      </c>
      <c r="B698" s="422" t="s">
        <v>84</v>
      </c>
      <c r="C698" s="422" t="s">
        <v>20</v>
      </c>
      <c r="D698" t="s">
        <v>14</v>
      </c>
      <c r="E698" s="207"/>
      <c r="F698" s="207">
        <v>60</v>
      </c>
      <c r="G698" s="73">
        <f t="shared" si="10"/>
        <v>502.70000000000027</v>
      </c>
      <c r="J698" s="226"/>
    </row>
    <row r="699" spans="1:13">
      <c r="A699" s="70">
        <v>45077</v>
      </c>
      <c r="B699" s="422" t="s">
        <v>84</v>
      </c>
      <c r="C699" s="422" t="s">
        <v>20</v>
      </c>
      <c r="D699" t="s">
        <v>15</v>
      </c>
      <c r="E699" s="207"/>
      <c r="F699" s="207">
        <v>5</v>
      </c>
      <c r="G699" s="73">
        <f t="shared" si="10"/>
        <v>497.70000000000027</v>
      </c>
      <c r="K699" s="28"/>
    </row>
    <row r="700" spans="1:13">
      <c r="A700" s="70">
        <v>45149</v>
      </c>
      <c r="B700" s="422">
        <v>27322</v>
      </c>
      <c r="C700" s="422" t="s">
        <v>20</v>
      </c>
      <c r="D700" t="s">
        <v>12</v>
      </c>
      <c r="E700" s="207"/>
      <c r="F700" s="207">
        <v>495.6</v>
      </c>
      <c r="G700" s="73">
        <f t="shared" si="10"/>
        <v>2.1000000000002501</v>
      </c>
      <c r="K700" s="28"/>
    </row>
    <row r="701" spans="1:13">
      <c r="A701" s="70">
        <v>45149</v>
      </c>
      <c r="B701" s="422">
        <v>27322</v>
      </c>
      <c r="C701" s="422" t="s">
        <v>20</v>
      </c>
      <c r="D701" t="s">
        <v>13</v>
      </c>
      <c r="E701" s="207"/>
      <c r="F701" s="207">
        <v>2.1</v>
      </c>
      <c r="G701" s="73">
        <f t="shared" si="10"/>
        <v>2.5002222514558525E-13</v>
      </c>
      <c r="K701" s="28"/>
    </row>
    <row r="702" spans="1:13">
      <c r="A702" s="81">
        <v>45107</v>
      </c>
      <c r="B702" s="421" t="s">
        <v>10</v>
      </c>
      <c r="C702" s="421" t="s">
        <v>21</v>
      </c>
      <c r="D702" t="s">
        <v>12</v>
      </c>
      <c r="E702" s="207">
        <v>504.9</v>
      </c>
      <c r="F702" s="207"/>
      <c r="G702" s="73">
        <f t="shared" si="10"/>
        <v>504.9000000000002</v>
      </c>
    </row>
    <row r="703" spans="1:13">
      <c r="A703" s="70"/>
      <c r="B703" s="422"/>
      <c r="C703" s="422"/>
      <c r="D703" t="s">
        <v>13</v>
      </c>
      <c r="E703" s="207">
        <v>2</v>
      </c>
      <c r="F703" s="207"/>
      <c r="G703" s="73">
        <f t="shared" si="10"/>
        <v>506.9000000000002</v>
      </c>
    </row>
    <row r="704" spans="1:13">
      <c r="A704" s="70"/>
      <c r="B704" s="422"/>
      <c r="C704" s="422"/>
      <c r="D704" t="s">
        <v>14</v>
      </c>
      <c r="E704" s="207">
        <v>60</v>
      </c>
      <c r="F704" s="207"/>
      <c r="G704" s="73">
        <f t="shared" si="10"/>
        <v>566.9000000000002</v>
      </c>
    </row>
    <row r="705" spans="1:7">
      <c r="A705" s="70"/>
      <c r="B705" s="422"/>
      <c r="C705" s="422"/>
      <c r="D705" t="s">
        <v>15</v>
      </c>
      <c r="E705" s="207">
        <v>5</v>
      </c>
      <c r="F705" s="207"/>
      <c r="G705" s="73">
        <f t="shared" si="10"/>
        <v>571.9000000000002</v>
      </c>
    </row>
    <row r="706" spans="1:7">
      <c r="A706" s="70">
        <v>45107</v>
      </c>
      <c r="B706" s="422" t="s">
        <v>86</v>
      </c>
      <c r="C706" s="422" t="s">
        <v>21</v>
      </c>
      <c r="D706" t="s">
        <v>14</v>
      </c>
      <c r="E706" s="207"/>
      <c r="F706" s="207">
        <v>56</v>
      </c>
      <c r="G706" s="73">
        <f>+G705+E706-F706</f>
        <v>515.9000000000002</v>
      </c>
    </row>
    <row r="707" spans="1:7">
      <c r="A707" s="70">
        <v>45167</v>
      </c>
      <c r="B707" s="422">
        <v>27388</v>
      </c>
      <c r="C707" s="422" t="s">
        <v>21</v>
      </c>
      <c r="D707" t="s">
        <v>12</v>
      </c>
      <c r="E707" s="207"/>
      <c r="F707" s="207">
        <v>504.9</v>
      </c>
      <c r="G707" s="73">
        <f t="shared" si="10"/>
        <v>11.000000000000227</v>
      </c>
    </row>
    <row r="708" spans="1:7">
      <c r="A708" s="70">
        <v>45167</v>
      </c>
      <c r="B708" s="422">
        <v>27388</v>
      </c>
      <c r="C708" s="422" t="s">
        <v>21</v>
      </c>
      <c r="D708" t="s">
        <v>13</v>
      </c>
      <c r="E708" s="207"/>
      <c r="F708" s="207">
        <v>2</v>
      </c>
      <c r="G708" s="73">
        <f t="shared" si="10"/>
        <v>9.0000000000002274</v>
      </c>
    </row>
    <row r="709" spans="1:7">
      <c r="A709" s="70">
        <v>45167</v>
      </c>
      <c r="B709" s="422">
        <v>27388</v>
      </c>
      <c r="C709" s="422" t="s">
        <v>21</v>
      </c>
      <c r="D709" t="s">
        <v>14</v>
      </c>
      <c r="E709" s="207"/>
      <c r="F709" s="207">
        <v>4</v>
      </c>
      <c r="G709" s="73">
        <f t="shared" si="10"/>
        <v>5.0000000000002274</v>
      </c>
    </row>
    <row r="710" spans="1:7">
      <c r="A710" s="70">
        <v>45167</v>
      </c>
      <c r="B710" s="422">
        <v>27388</v>
      </c>
      <c r="C710" s="422" t="s">
        <v>21</v>
      </c>
      <c r="D710" t="s">
        <v>15</v>
      </c>
      <c r="E710" s="207"/>
      <c r="F710" s="207">
        <v>5</v>
      </c>
      <c r="G710" s="73">
        <f t="shared" si="10"/>
        <v>2.2737367544323206E-13</v>
      </c>
    </row>
    <row r="711" spans="1:7">
      <c r="A711" s="81">
        <v>45138</v>
      </c>
      <c r="B711" s="421" t="s">
        <v>10</v>
      </c>
      <c r="C711" s="421" t="s">
        <v>22</v>
      </c>
      <c r="D711" t="s">
        <v>12</v>
      </c>
      <c r="E711" s="207">
        <v>475.6</v>
      </c>
      <c r="F711" s="207"/>
      <c r="G711" s="73">
        <f t="shared" si="10"/>
        <v>475.60000000000025</v>
      </c>
    </row>
    <row r="712" spans="1:7">
      <c r="A712" s="70"/>
      <c r="B712" s="422"/>
      <c r="C712" s="422"/>
      <c r="D712" t="s">
        <v>13</v>
      </c>
      <c r="E712" s="207">
        <v>2</v>
      </c>
      <c r="F712" s="207"/>
      <c r="G712" s="73">
        <f t="shared" si="10"/>
        <v>477.60000000000025</v>
      </c>
    </row>
    <row r="713" spans="1:7">
      <c r="A713" s="70"/>
      <c r="B713" s="422"/>
      <c r="C713" s="422"/>
      <c r="D713" t="s">
        <v>14</v>
      </c>
      <c r="E713" s="207">
        <v>60</v>
      </c>
      <c r="F713" s="207"/>
      <c r="G713" s="73">
        <f>+G712+E713-F713</f>
        <v>537.60000000000025</v>
      </c>
    </row>
    <row r="714" spans="1:7">
      <c r="A714" s="70"/>
      <c r="B714" s="422"/>
      <c r="C714" s="422"/>
      <c r="D714" t="s">
        <v>15</v>
      </c>
      <c r="E714" s="207">
        <v>5</v>
      </c>
      <c r="F714" s="207"/>
      <c r="G714" s="73">
        <f>+G713+E714-F714</f>
        <v>542.60000000000025</v>
      </c>
    </row>
    <row r="715" spans="1:7">
      <c r="A715" s="70"/>
      <c r="B715" s="422"/>
      <c r="C715" s="422"/>
      <c r="D715" t="s">
        <v>303</v>
      </c>
      <c r="E715" s="20">
        <v>102.5</v>
      </c>
      <c r="F715" s="207"/>
      <c r="G715" s="73">
        <f>+G714+E715-F715</f>
        <v>645.10000000000025</v>
      </c>
    </row>
    <row r="716" spans="1:7">
      <c r="A716" s="70"/>
      <c r="B716" s="422"/>
      <c r="C716" s="422"/>
      <c r="D716" t="s">
        <v>304</v>
      </c>
      <c r="E716" s="20">
        <v>102.5</v>
      </c>
      <c r="F716" s="207"/>
      <c r="G716" s="73">
        <f>+G715+E716-F716</f>
        <v>747.60000000000025</v>
      </c>
    </row>
    <row r="717" spans="1:7">
      <c r="A717" s="70">
        <v>45138</v>
      </c>
      <c r="B717" s="422" t="s">
        <v>87</v>
      </c>
      <c r="C717" s="422" t="s">
        <v>22</v>
      </c>
      <c r="D717" t="s">
        <v>14</v>
      </c>
      <c r="E717" s="207"/>
      <c r="F717" s="207">
        <v>60</v>
      </c>
      <c r="G717" s="73">
        <f>+G716+E717-F717</f>
        <v>687.60000000000025</v>
      </c>
    </row>
    <row r="718" spans="1:7">
      <c r="A718" s="70">
        <v>45138</v>
      </c>
      <c r="B718" s="422" t="s">
        <v>87</v>
      </c>
      <c r="C718" s="422" t="s">
        <v>22</v>
      </c>
      <c r="D718" t="s">
        <v>15</v>
      </c>
      <c r="E718" s="207"/>
      <c r="F718" s="207">
        <v>5</v>
      </c>
      <c r="G718" s="73">
        <f>+G717+E718-F718</f>
        <v>682.60000000000025</v>
      </c>
    </row>
    <row r="719" spans="1:7">
      <c r="A719" s="70">
        <v>45167</v>
      </c>
      <c r="B719" s="422">
        <v>27388</v>
      </c>
      <c r="C719" s="422" t="s">
        <v>22</v>
      </c>
      <c r="D719" t="s">
        <v>12</v>
      </c>
      <c r="F719" s="207">
        <v>475.6</v>
      </c>
      <c r="G719" s="73">
        <f>+G718+E719-F719</f>
        <v>207.00000000000023</v>
      </c>
    </row>
    <row r="720" spans="1:7">
      <c r="A720" s="70">
        <v>45167</v>
      </c>
      <c r="B720" s="422">
        <v>27388</v>
      </c>
      <c r="C720" s="422" t="s">
        <v>22</v>
      </c>
      <c r="D720" t="s">
        <v>13</v>
      </c>
      <c r="F720" s="207">
        <v>2</v>
      </c>
      <c r="G720" s="73">
        <f>+G719+E720-F720</f>
        <v>205.00000000000023</v>
      </c>
    </row>
    <row r="721" spans="1:13">
      <c r="A721" s="70"/>
      <c r="B721" s="422" t="s">
        <v>302</v>
      </c>
      <c r="C721" s="422"/>
      <c r="D721" t="s">
        <v>303</v>
      </c>
      <c r="F721" s="207">
        <v>51.2</v>
      </c>
      <c r="G721" s="73">
        <f>+G720+E721-F721</f>
        <v>153.80000000000024</v>
      </c>
    </row>
    <row r="722" spans="1:13">
      <c r="A722" s="70"/>
      <c r="B722" s="422" t="s">
        <v>302</v>
      </c>
      <c r="C722" s="422"/>
      <c r="D722" t="s">
        <v>304</v>
      </c>
      <c r="F722" s="207">
        <v>51.2</v>
      </c>
      <c r="G722" s="73">
        <f>+G721+E722-F722</f>
        <v>102.60000000000024</v>
      </c>
    </row>
    <row r="723" spans="1:13">
      <c r="A723" s="70">
        <v>45358</v>
      </c>
      <c r="B723" s="422">
        <v>28515</v>
      </c>
      <c r="C723" s="422" t="s">
        <v>22</v>
      </c>
      <c r="D723" t="s">
        <v>303</v>
      </c>
      <c r="F723" s="207">
        <v>51.3</v>
      </c>
      <c r="G723" s="73">
        <f>+G722+E723-F723</f>
        <v>51.300000000000239</v>
      </c>
    </row>
    <row r="724" spans="1:13">
      <c r="A724" s="70">
        <v>45358</v>
      </c>
      <c r="B724" s="422">
        <v>28515</v>
      </c>
      <c r="C724" s="422" t="s">
        <v>22</v>
      </c>
      <c r="D724" t="s">
        <v>304</v>
      </c>
      <c r="F724" s="207">
        <v>51.3</v>
      </c>
      <c r="G724" s="73">
        <f>+G723+E724-F724</f>
        <v>2.4158453015843406E-13</v>
      </c>
    </row>
    <row r="725" spans="1:13">
      <c r="A725" s="31">
        <v>45169</v>
      </c>
      <c r="B725" s="421" t="s">
        <v>10</v>
      </c>
      <c r="C725" s="421" t="s">
        <v>23</v>
      </c>
      <c r="D725" t="s">
        <v>12</v>
      </c>
      <c r="E725" s="207">
        <v>454.9</v>
      </c>
      <c r="F725" s="207"/>
      <c r="G725" s="73">
        <f>+G724+E725-F725</f>
        <v>454.9000000000002</v>
      </c>
    </row>
    <row r="726" spans="1:13">
      <c r="B726" s="422"/>
      <c r="C726" s="422"/>
      <c r="D726" t="s">
        <v>13</v>
      </c>
      <c r="E726" s="207">
        <v>2.2999999999999998</v>
      </c>
      <c r="F726" s="207"/>
      <c r="G726" s="73">
        <f>+G725+E726-F726</f>
        <v>457.20000000000022</v>
      </c>
    </row>
    <row r="727" spans="1:13">
      <c r="B727" s="422"/>
      <c r="C727" s="422"/>
      <c r="D727" t="s">
        <v>14</v>
      </c>
      <c r="E727" s="207">
        <v>60</v>
      </c>
      <c r="F727" s="207"/>
      <c r="G727" s="73">
        <f t="shared" si="10"/>
        <v>517.20000000000027</v>
      </c>
    </row>
    <row r="728" spans="1:13">
      <c r="B728" s="422"/>
      <c r="C728" s="422"/>
      <c r="D728" t="s">
        <v>15</v>
      </c>
      <c r="E728" s="207">
        <v>5</v>
      </c>
      <c r="F728" s="207"/>
      <c r="G728" s="73">
        <f t="shared" si="10"/>
        <v>522.20000000000027</v>
      </c>
      <c r="M728" s="20"/>
    </row>
    <row r="729" spans="1:13">
      <c r="A729" s="3">
        <v>45169</v>
      </c>
      <c r="B729" s="422" t="s">
        <v>88</v>
      </c>
      <c r="C729" s="422" t="s">
        <v>23</v>
      </c>
      <c r="D729" t="s">
        <v>14</v>
      </c>
      <c r="E729" s="207"/>
      <c r="F729" s="207">
        <v>60</v>
      </c>
      <c r="G729" s="73">
        <f t="shared" si="10"/>
        <v>462.20000000000027</v>
      </c>
    </row>
    <row r="730" spans="1:13">
      <c r="A730" s="3">
        <v>45169</v>
      </c>
      <c r="B730" s="422" t="s">
        <v>88</v>
      </c>
      <c r="C730" s="422" t="s">
        <v>23</v>
      </c>
      <c r="D730" t="s">
        <v>15</v>
      </c>
      <c r="E730" s="207"/>
      <c r="F730" s="207">
        <v>5</v>
      </c>
      <c r="G730" s="73">
        <f t="shared" si="10"/>
        <v>457.20000000000027</v>
      </c>
    </row>
    <row r="731" spans="1:13">
      <c r="A731" s="3">
        <v>45244</v>
      </c>
      <c r="B731" s="422">
        <v>27781</v>
      </c>
      <c r="C731" s="422" t="s">
        <v>23</v>
      </c>
      <c r="D731" t="s">
        <v>12</v>
      </c>
      <c r="E731" s="207"/>
      <c r="F731" s="207">
        <v>454.9</v>
      </c>
      <c r="G731" s="73">
        <f t="shared" si="10"/>
        <v>2.3000000000002956</v>
      </c>
    </row>
    <row r="732" spans="1:13">
      <c r="A732" s="3">
        <v>45244</v>
      </c>
      <c r="B732" s="422">
        <v>27781</v>
      </c>
      <c r="C732" s="422" t="s">
        <v>23</v>
      </c>
      <c r="D732" t="s">
        <v>13</v>
      </c>
      <c r="E732" s="207"/>
      <c r="F732" s="207">
        <v>2.2999999999999998</v>
      </c>
      <c r="G732" s="73">
        <f t="shared" si="10"/>
        <v>2.957634137601417E-13</v>
      </c>
    </row>
    <row r="733" spans="1:13">
      <c r="A733" s="31">
        <v>45199</v>
      </c>
      <c r="B733" s="421" t="s">
        <v>10</v>
      </c>
      <c r="C733" s="421" t="s">
        <v>41</v>
      </c>
      <c r="D733" t="s">
        <v>12</v>
      </c>
      <c r="E733" s="207">
        <v>452.7</v>
      </c>
      <c r="F733" s="207"/>
      <c r="G733" s="73">
        <f t="shared" si="10"/>
        <v>452.70000000000027</v>
      </c>
    </row>
    <row r="734" spans="1:13">
      <c r="B734" s="422"/>
      <c r="C734" s="422"/>
      <c r="D734" t="s">
        <v>13</v>
      </c>
      <c r="E734" s="207">
        <v>2</v>
      </c>
      <c r="F734" s="207"/>
      <c r="G734" s="73">
        <f t="shared" si="10"/>
        <v>454.70000000000027</v>
      </c>
    </row>
    <row r="735" spans="1:13">
      <c r="B735" s="422"/>
      <c r="C735" s="422"/>
      <c r="D735" t="s">
        <v>14</v>
      </c>
      <c r="E735" s="207">
        <v>60</v>
      </c>
      <c r="F735" s="207"/>
      <c r="G735" s="73">
        <f t="shared" si="10"/>
        <v>514.70000000000027</v>
      </c>
    </row>
    <row r="736" spans="1:13">
      <c r="B736" s="422"/>
      <c r="C736" s="422"/>
      <c r="D736" t="s">
        <v>15</v>
      </c>
      <c r="E736" s="207">
        <v>5</v>
      </c>
      <c r="F736" s="207"/>
      <c r="G736" s="73">
        <f t="shared" ref="G736:G745" si="11">+G735+E736-F736</f>
        <v>519.70000000000027</v>
      </c>
    </row>
    <row r="737" spans="1:13">
      <c r="A737" s="3">
        <v>45199</v>
      </c>
      <c r="B737" s="422" t="s">
        <v>91</v>
      </c>
      <c r="C737" s="422" t="s">
        <v>41</v>
      </c>
      <c r="D737" t="s">
        <v>14</v>
      </c>
      <c r="E737" s="207"/>
      <c r="F737" s="207">
        <v>60</v>
      </c>
      <c r="G737" s="73">
        <f t="shared" si="11"/>
        <v>459.70000000000027</v>
      </c>
    </row>
    <row r="738" spans="1:13">
      <c r="A738" s="3">
        <v>45199</v>
      </c>
      <c r="B738" s="422" t="s">
        <v>91</v>
      </c>
      <c r="C738" s="422" t="s">
        <v>41</v>
      </c>
      <c r="D738" t="s">
        <v>15</v>
      </c>
      <c r="E738" s="207"/>
      <c r="F738" s="207">
        <v>5</v>
      </c>
      <c r="G738" s="73">
        <f t="shared" si="11"/>
        <v>454.70000000000027</v>
      </c>
    </row>
    <row r="739" spans="1:13">
      <c r="A739" s="3">
        <v>45244</v>
      </c>
      <c r="B739" s="422">
        <v>27781</v>
      </c>
      <c r="C739" s="422" t="s">
        <v>41</v>
      </c>
      <c r="D739" t="s">
        <v>12</v>
      </c>
      <c r="E739" s="207"/>
      <c r="F739" s="207">
        <v>452.7</v>
      </c>
      <c r="G739" s="73">
        <f>+G738+E739-F739</f>
        <v>2.0000000000002842</v>
      </c>
    </row>
    <row r="740" spans="1:13">
      <c r="A740" s="3">
        <v>45244</v>
      </c>
      <c r="B740" s="422">
        <v>27781</v>
      </c>
      <c r="C740" s="422" t="s">
        <v>41</v>
      </c>
      <c r="D740" t="s">
        <v>13</v>
      </c>
      <c r="E740" s="207"/>
      <c r="F740" s="207">
        <v>2</v>
      </c>
      <c r="G740" s="73">
        <f>+G739+E740-F740</f>
        <v>2.8421709430404007E-13</v>
      </c>
    </row>
    <row r="741" spans="1:13">
      <c r="A741" s="31">
        <v>45230</v>
      </c>
      <c r="B741" s="421" t="s">
        <v>10</v>
      </c>
      <c r="C741" s="421" t="s">
        <v>25</v>
      </c>
      <c r="D741" t="s">
        <v>12</v>
      </c>
      <c r="E741" s="20">
        <v>440.3</v>
      </c>
      <c r="F741" s="46"/>
      <c r="G741" s="73">
        <f>+G740+E741-F741</f>
        <v>440.3000000000003</v>
      </c>
    </row>
    <row r="742" spans="1:13">
      <c r="B742" s="422"/>
      <c r="C742" s="422"/>
      <c r="D742" t="s">
        <v>13</v>
      </c>
      <c r="E742" s="20">
        <v>2</v>
      </c>
      <c r="F742" s="46"/>
      <c r="G742" s="73">
        <f>+G741+E742-F742</f>
        <v>442.3000000000003</v>
      </c>
    </row>
    <row r="743" spans="1:13">
      <c r="B743" s="422"/>
      <c r="C743" s="422"/>
      <c r="D743" t="s">
        <v>14</v>
      </c>
      <c r="E743" s="207">
        <v>60</v>
      </c>
      <c r="F743" s="46"/>
      <c r="G743" s="73">
        <f>+G742+E743-F743</f>
        <v>502.3000000000003</v>
      </c>
    </row>
    <row r="744" spans="1:13">
      <c r="B744" s="422"/>
      <c r="C744" s="422"/>
      <c r="D744" t="s">
        <v>15</v>
      </c>
      <c r="E744" s="207">
        <v>5</v>
      </c>
      <c r="F744" s="46"/>
      <c r="G744" s="73">
        <f>+G743+E744-F744</f>
        <v>507.3000000000003</v>
      </c>
    </row>
    <row r="745" spans="1:13">
      <c r="A745" s="70">
        <v>45230</v>
      </c>
      <c r="B745" s="422" t="s">
        <v>75</v>
      </c>
      <c r="C745" s="422" t="s">
        <v>25</v>
      </c>
      <c r="D745" t="s">
        <v>14</v>
      </c>
      <c r="E745" s="207"/>
      <c r="F745" s="207">
        <v>60</v>
      </c>
      <c r="G745" s="73">
        <f t="shared" ref="G745:G759" si="12">+G744+E745-F745</f>
        <v>447.3000000000003</v>
      </c>
      <c r="J745" s="459"/>
      <c r="K745" s="459"/>
      <c r="L745" s="459"/>
    </row>
    <row r="746" spans="1:13">
      <c r="A746" s="70">
        <v>45230</v>
      </c>
      <c r="B746" s="422" t="s">
        <v>75</v>
      </c>
      <c r="C746" s="422" t="s">
        <v>25</v>
      </c>
      <c r="D746" t="s">
        <v>15</v>
      </c>
      <c r="E746" s="207"/>
      <c r="F746" s="207">
        <v>5</v>
      </c>
      <c r="G746" s="73">
        <f t="shared" si="12"/>
        <v>442.3000000000003</v>
      </c>
      <c r="J746" s="421"/>
      <c r="L746" s="212"/>
    </row>
    <row r="747" spans="1:13">
      <c r="A747" s="70">
        <v>45296</v>
      </c>
      <c r="B747" s="422">
        <v>28111</v>
      </c>
      <c r="C747" s="422" t="s">
        <v>25</v>
      </c>
      <c r="D747" t="s">
        <v>12</v>
      </c>
      <c r="E747" s="207"/>
      <c r="F747" s="207">
        <v>440.3</v>
      </c>
      <c r="G747" s="73">
        <f t="shared" si="12"/>
        <v>2.0000000000002842</v>
      </c>
      <c r="L747" s="212"/>
    </row>
    <row r="748" spans="1:13">
      <c r="A748" s="70">
        <v>45296</v>
      </c>
      <c r="B748" s="422">
        <v>28111</v>
      </c>
      <c r="C748" s="422" t="s">
        <v>25</v>
      </c>
      <c r="D748" t="s">
        <v>13</v>
      </c>
      <c r="E748" s="207"/>
      <c r="F748" s="207">
        <v>2</v>
      </c>
      <c r="G748" s="73">
        <f t="shared" si="12"/>
        <v>2.8421709430404007E-13</v>
      </c>
      <c r="J748" s="421"/>
    </row>
    <row r="749" spans="1:13">
      <c r="A749" s="81">
        <v>45260</v>
      </c>
      <c r="B749" s="421" t="s">
        <v>10</v>
      </c>
      <c r="C749" s="421" t="s">
        <v>26</v>
      </c>
      <c r="D749" t="s">
        <v>12</v>
      </c>
      <c r="E749" s="20">
        <v>478.4</v>
      </c>
      <c r="F749" s="207"/>
      <c r="G749" s="73">
        <f t="shared" si="12"/>
        <v>478.40000000000026</v>
      </c>
      <c r="L749" s="207"/>
    </row>
    <row r="750" spans="1:13">
      <c r="A750" s="70"/>
      <c r="B750" s="422"/>
      <c r="C750" s="422"/>
      <c r="D750" t="s">
        <v>13</v>
      </c>
      <c r="E750" s="20">
        <v>5</v>
      </c>
      <c r="F750" s="207"/>
      <c r="G750" s="73">
        <f t="shared" si="12"/>
        <v>483.40000000000026</v>
      </c>
      <c r="M750" s="20"/>
    </row>
    <row r="751" spans="1:13">
      <c r="A751" s="70"/>
      <c r="B751" s="422"/>
      <c r="C751" s="422"/>
      <c r="D751" t="s">
        <v>14</v>
      </c>
      <c r="E751" s="207">
        <v>60</v>
      </c>
      <c r="F751" s="207"/>
      <c r="G751" s="73">
        <f t="shared" si="12"/>
        <v>543.40000000000032</v>
      </c>
      <c r="M751" s="20"/>
    </row>
    <row r="752" spans="1:13">
      <c r="A752" s="70"/>
      <c r="B752" s="422"/>
      <c r="C752" s="422"/>
      <c r="D752" t="s">
        <v>15</v>
      </c>
      <c r="E752" s="207">
        <v>5</v>
      </c>
      <c r="F752" s="207"/>
      <c r="G752" s="73">
        <f t="shared" si="12"/>
        <v>548.40000000000032</v>
      </c>
    </row>
    <row r="753" spans="1:15">
      <c r="A753" s="70">
        <v>45260</v>
      </c>
      <c r="B753" s="422" t="s">
        <v>93</v>
      </c>
      <c r="C753" s="422" t="s">
        <v>26</v>
      </c>
      <c r="D753" t="s">
        <v>14</v>
      </c>
      <c r="E753" s="207"/>
      <c r="F753" s="207">
        <v>60</v>
      </c>
      <c r="G753" s="73">
        <f t="shared" si="12"/>
        <v>488.40000000000032</v>
      </c>
    </row>
    <row r="754" spans="1:15">
      <c r="A754" s="70">
        <v>45260</v>
      </c>
      <c r="B754" s="422" t="s">
        <v>93</v>
      </c>
      <c r="C754" s="422" t="s">
        <v>26</v>
      </c>
      <c r="D754" t="s">
        <v>15</v>
      </c>
      <c r="E754" s="207"/>
      <c r="F754" s="207">
        <v>5</v>
      </c>
      <c r="G754" s="73">
        <f t="shared" si="12"/>
        <v>483.40000000000032</v>
      </c>
    </row>
    <row r="755" spans="1:15">
      <c r="A755" s="70">
        <v>45296</v>
      </c>
      <c r="B755" s="422">
        <v>28111</v>
      </c>
      <c r="C755" s="422" t="s">
        <v>26</v>
      </c>
      <c r="D755" t="s">
        <v>12</v>
      </c>
      <c r="E755" s="207"/>
      <c r="F755" s="207">
        <v>478.4</v>
      </c>
      <c r="G755" s="73">
        <f t="shared" si="12"/>
        <v>5.0000000000003411</v>
      </c>
    </row>
    <row r="756" spans="1:15">
      <c r="A756" s="70">
        <v>45296</v>
      </c>
      <c r="B756" s="422">
        <v>28111</v>
      </c>
      <c r="C756" s="422" t="s">
        <v>26</v>
      </c>
      <c r="D756" t="s">
        <v>13</v>
      </c>
      <c r="E756" s="207"/>
      <c r="F756" s="207">
        <v>5</v>
      </c>
      <c r="G756" s="73">
        <f t="shared" si="12"/>
        <v>3.4106051316484809E-13</v>
      </c>
    </row>
    <row r="757" spans="1:15">
      <c r="A757" s="81">
        <v>45291</v>
      </c>
      <c r="B757" s="421" t="s">
        <v>10</v>
      </c>
      <c r="C757" s="421" t="s">
        <v>272</v>
      </c>
      <c r="D757" t="s">
        <v>12</v>
      </c>
      <c r="E757" s="20">
        <v>511.2</v>
      </c>
      <c r="G757" s="73">
        <f t="shared" si="12"/>
        <v>511.20000000000033</v>
      </c>
      <c r="J757" s="422"/>
      <c r="K757" s="20"/>
    </row>
    <row r="758" spans="1:15">
      <c r="A758" s="70"/>
      <c r="B758" s="422"/>
      <c r="C758" s="422"/>
      <c r="D758" t="s">
        <v>13</v>
      </c>
      <c r="E758" s="20">
        <v>5</v>
      </c>
      <c r="G758" s="73">
        <f t="shared" si="12"/>
        <v>516.20000000000027</v>
      </c>
      <c r="K758" s="20"/>
      <c r="M758" s="20"/>
    </row>
    <row r="759" spans="1:15">
      <c r="A759" s="70"/>
      <c r="B759" s="422"/>
      <c r="C759" s="422"/>
      <c r="D759" t="s">
        <v>14</v>
      </c>
      <c r="E759" s="207">
        <v>60</v>
      </c>
      <c r="G759" s="73">
        <f t="shared" si="12"/>
        <v>576.20000000000027</v>
      </c>
      <c r="K759" s="20"/>
    </row>
    <row r="760" spans="1:15">
      <c r="A760" s="70"/>
      <c r="B760" s="422"/>
      <c r="C760" s="422"/>
      <c r="D760" t="s">
        <v>15</v>
      </c>
      <c r="E760" s="207">
        <v>5</v>
      </c>
      <c r="G760" s="73">
        <f t="shared" ref="G760:G835" si="13">+G759+E760-F760</f>
        <v>581.20000000000027</v>
      </c>
      <c r="O760" s="235"/>
    </row>
    <row r="761" spans="1:15">
      <c r="A761" s="70">
        <v>45291</v>
      </c>
      <c r="B761" s="422" t="s">
        <v>76</v>
      </c>
      <c r="C761" s="422" t="s">
        <v>272</v>
      </c>
      <c r="D761" t="s">
        <v>14</v>
      </c>
      <c r="F761" s="207">
        <v>60</v>
      </c>
      <c r="G761" s="73">
        <f>+G760+E761-F761</f>
        <v>521.20000000000027</v>
      </c>
      <c r="J761" s="62"/>
      <c r="K761" s="62"/>
      <c r="L761" s="207"/>
    </row>
    <row r="762" spans="1:15">
      <c r="A762" s="70">
        <v>45291</v>
      </c>
      <c r="B762" s="422" t="s">
        <v>76</v>
      </c>
      <c r="C762" s="422" t="s">
        <v>272</v>
      </c>
      <c r="D762" t="s">
        <v>15</v>
      </c>
      <c r="F762" s="207">
        <v>5</v>
      </c>
      <c r="G762" s="73">
        <f>+G761+E762-F762</f>
        <v>516.20000000000027</v>
      </c>
      <c r="J762" s="421"/>
      <c r="L762" s="207"/>
    </row>
    <row r="763" spans="1:15">
      <c r="A763" s="70">
        <v>45327</v>
      </c>
      <c r="B763" s="422">
        <v>28217</v>
      </c>
      <c r="C763" s="422" t="s">
        <v>272</v>
      </c>
      <c r="D763" t="s">
        <v>12</v>
      </c>
      <c r="F763" s="20">
        <v>511.2</v>
      </c>
      <c r="G763" s="73">
        <f>+G762+E763-F763</f>
        <v>5.0000000000002842</v>
      </c>
      <c r="L763" s="207"/>
    </row>
    <row r="764" spans="1:15">
      <c r="A764" s="70">
        <v>45327</v>
      </c>
      <c r="B764" s="422">
        <v>28217</v>
      </c>
      <c r="C764" s="422" t="s">
        <v>272</v>
      </c>
      <c r="D764" t="s">
        <v>13</v>
      </c>
      <c r="F764" s="20">
        <v>5</v>
      </c>
      <c r="G764" s="73">
        <f>+G763+E764-F764</f>
        <v>2.8421709430404007E-13</v>
      </c>
      <c r="J764" s="421"/>
    </row>
    <row r="765" spans="1:15">
      <c r="A765" s="81">
        <v>45322</v>
      </c>
      <c r="B765" s="421" t="s">
        <v>10</v>
      </c>
      <c r="C765" s="421" t="s">
        <v>11</v>
      </c>
      <c r="D765" t="s">
        <v>12</v>
      </c>
      <c r="E765" s="20">
        <v>564</v>
      </c>
      <c r="F765" s="207"/>
      <c r="G765" s="73">
        <f>+G764+E765-F765</f>
        <v>564.00000000000023</v>
      </c>
    </row>
    <row r="766" spans="1:15">
      <c r="A766" s="70"/>
      <c r="B766" s="422"/>
      <c r="C766" s="422"/>
      <c r="D766" t="s">
        <v>13</v>
      </c>
      <c r="E766" s="20">
        <v>8.8000000000000007</v>
      </c>
      <c r="F766" s="207"/>
      <c r="G766" s="73">
        <f>+G765+E766-F766</f>
        <v>572.80000000000018</v>
      </c>
    </row>
    <row r="767" spans="1:15">
      <c r="A767" s="70"/>
      <c r="B767" s="422"/>
      <c r="C767" s="422"/>
      <c r="D767" t="s">
        <v>14</v>
      </c>
      <c r="E767" s="207">
        <v>60</v>
      </c>
      <c r="F767" s="207"/>
      <c r="G767" s="73">
        <f>+G766+E767-F767</f>
        <v>632.80000000000018</v>
      </c>
      <c r="J767" s="421"/>
    </row>
    <row r="768" spans="1:15">
      <c r="A768" s="70"/>
      <c r="B768" s="422"/>
      <c r="C768" s="422"/>
      <c r="D768" t="s">
        <v>15</v>
      </c>
      <c r="E768" s="207">
        <v>5</v>
      </c>
      <c r="F768" s="207"/>
      <c r="G768" s="73">
        <f>+G767+E768-F768</f>
        <v>637.80000000000018</v>
      </c>
    </row>
    <row r="769" spans="1:12">
      <c r="A769" s="70">
        <v>45322</v>
      </c>
      <c r="B769" s="422" t="s">
        <v>77</v>
      </c>
      <c r="C769" s="422" t="s">
        <v>11</v>
      </c>
      <c r="D769" t="s">
        <v>14</v>
      </c>
      <c r="E769" s="207"/>
      <c r="F769" s="207">
        <v>60</v>
      </c>
      <c r="G769" s="73">
        <f>+G768+E769-F769</f>
        <v>577.80000000000018</v>
      </c>
    </row>
    <row r="770" spans="1:12">
      <c r="A770" s="70">
        <v>45322</v>
      </c>
      <c r="B770" s="422" t="s">
        <v>77</v>
      </c>
      <c r="C770" s="422" t="s">
        <v>11</v>
      </c>
      <c r="D770" t="s">
        <v>15</v>
      </c>
      <c r="E770" s="207"/>
      <c r="F770" s="207">
        <v>5</v>
      </c>
      <c r="G770" s="73">
        <f>+G769+E770-F770</f>
        <v>572.80000000000018</v>
      </c>
    </row>
    <row r="771" spans="1:12">
      <c r="A771" s="70">
        <v>45358</v>
      </c>
      <c r="B771" s="422">
        <v>28516</v>
      </c>
      <c r="C771" s="422" t="s">
        <v>11</v>
      </c>
      <c r="D771" t="s">
        <v>12</v>
      </c>
      <c r="E771" s="207"/>
      <c r="F771" s="20">
        <v>564</v>
      </c>
      <c r="G771" s="73">
        <f>+G770+E771-F771</f>
        <v>8.8000000000001819</v>
      </c>
    </row>
    <row r="772" spans="1:12">
      <c r="A772" s="70">
        <v>45358</v>
      </c>
      <c r="B772" s="422">
        <v>28516</v>
      </c>
      <c r="C772" s="422" t="s">
        <v>11</v>
      </c>
      <c r="D772" t="s">
        <v>13</v>
      </c>
      <c r="E772" s="207"/>
      <c r="F772" s="20">
        <v>8.8000000000000007</v>
      </c>
      <c r="G772" s="73">
        <f>+G771+E772-F772</f>
        <v>1.8118839761882555E-13</v>
      </c>
    </row>
    <row r="773" spans="1:12">
      <c r="A773" s="81">
        <v>45351</v>
      </c>
      <c r="B773" s="421" t="s">
        <v>10</v>
      </c>
      <c r="C773" s="421" t="s">
        <v>17</v>
      </c>
      <c r="D773" t="s">
        <v>12</v>
      </c>
      <c r="E773" s="207">
        <v>510.1</v>
      </c>
      <c r="F773" s="207"/>
      <c r="G773" s="73">
        <f>+G772+E773-F773</f>
        <v>510.10000000000019</v>
      </c>
    </row>
    <row r="774" spans="1:12">
      <c r="A774" s="70"/>
      <c r="B774" s="422"/>
      <c r="C774" s="422"/>
      <c r="D774" t="s">
        <v>13</v>
      </c>
      <c r="E774" s="207">
        <v>5</v>
      </c>
      <c r="F774" s="207"/>
      <c r="G774" s="73">
        <f>+G773+E774-F774</f>
        <v>515.10000000000014</v>
      </c>
    </row>
    <row r="775" spans="1:12">
      <c r="A775" s="70"/>
      <c r="B775" s="422"/>
      <c r="C775" s="422"/>
      <c r="D775" t="s">
        <v>14</v>
      </c>
      <c r="E775" s="207">
        <v>58</v>
      </c>
      <c r="F775" s="207"/>
      <c r="G775" s="73">
        <f t="shared" si="13"/>
        <v>573.10000000000014</v>
      </c>
    </row>
    <row r="776" spans="1:12">
      <c r="A776" s="70"/>
      <c r="B776" s="422"/>
      <c r="C776" s="422"/>
      <c r="D776" t="s">
        <v>15</v>
      </c>
      <c r="E776" s="207">
        <v>5</v>
      </c>
      <c r="F776" s="207"/>
      <c r="G776" s="73">
        <f t="shared" si="13"/>
        <v>578.10000000000014</v>
      </c>
    </row>
    <row r="777" spans="1:12">
      <c r="A777" s="70">
        <v>45351</v>
      </c>
      <c r="B777" s="422" t="s">
        <v>78</v>
      </c>
      <c r="C777" s="422" t="s">
        <v>17</v>
      </c>
      <c r="D777" t="s">
        <v>14</v>
      </c>
      <c r="E777" s="207"/>
      <c r="F777" s="207">
        <v>58</v>
      </c>
      <c r="G777" s="73">
        <f t="shared" si="13"/>
        <v>520.10000000000014</v>
      </c>
    </row>
    <row r="778" spans="1:12">
      <c r="A778" s="70">
        <v>45351</v>
      </c>
      <c r="B778" s="422" t="s">
        <v>78</v>
      </c>
      <c r="C778" s="422" t="s">
        <v>17</v>
      </c>
      <c r="D778" t="s">
        <v>15</v>
      </c>
      <c r="E778" s="207"/>
      <c r="F778" s="207">
        <v>5</v>
      </c>
      <c r="G778" s="73">
        <f t="shared" si="13"/>
        <v>515.10000000000014</v>
      </c>
    </row>
    <row r="779" spans="1:12">
      <c r="A779" s="3">
        <v>45376</v>
      </c>
      <c r="B779" s="422">
        <v>28660</v>
      </c>
      <c r="C779" s="422" t="s">
        <v>17</v>
      </c>
      <c r="D779" t="s">
        <v>12</v>
      </c>
      <c r="F779" s="207">
        <v>510.1</v>
      </c>
      <c r="G779" s="73">
        <f t="shared" si="13"/>
        <v>5.0000000000001137</v>
      </c>
    </row>
    <row r="780" spans="1:12">
      <c r="A780" s="3">
        <v>45376</v>
      </c>
      <c r="B780" s="422">
        <v>28660</v>
      </c>
      <c r="C780" s="422" t="s">
        <v>17</v>
      </c>
      <c r="D780" t="s">
        <v>13</v>
      </c>
      <c r="F780" s="207">
        <v>5</v>
      </c>
      <c r="G780" s="73">
        <f t="shared" si="13"/>
        <v>1.1368683772161603E-13</v>
      </c>
    </row>
    <row r="781" spans="1:12">
      <c r="A781" s="31">
        <v>45382</v>
      </c>
      <c r="B781" s="421" t="s">
        <v>10</v>
      </c>
      <c r="C781" s="421" t="s">
        <v>18</v>
      </c>
      <c r="D781" t="s">
        <v>12</v>
      </c>
      <c r="E781" s="207">
        <v>505.1</v>
      </c>
      <c r="F781" s="207"/>
      <c r="G781" s="73">
        <f t="shared" si="13"/>
        <v>505.10000000000014</v>
      </c>
      <c r="L781" s="207"/>
    </row>
    <row r="782" spans="1:12">
      <c r="B782" s="422"/>
      <c r="C782" s="422"/>
      <c r="D782" t="s">
        <v>13</v>
      </c>
      <c r="E782" s="207">
        <v>5</v>
      </c>
      <c r="F782" s="207"/>
      <c r="G782" s="73">
        <f t="shared" si="13"/>
        <v>510.10000000000014</v>
      </c>
    </row>
    <row r="783" spans="1:12">
      <c r="B783" s="422"/>
      <c r="C783" s="422"/>
      <c r="D783" t="s">
        <v>14</v>
      </c>
      <c r="E783" s="207">
        <v>60</v>
      </c>
      <c r="F783" s="207"/>
      <c r="G783" s="73">
        <f t="shared" si="13"/>
        <v>570.10000000000014</v>
      </c>
    </row>
    <row r="784" spans="1:12">
      <c r="B784" s="422"/>
      <c r="C784" s="422"/>
      <c r="D784" t="s">
        <v>15</v>
      </c>
      <c r="E784" s="207">
        <v>5</v>
      </c>
      <c r="F784" s="207"/>
      <c r="G784" s="73">
        <f t="shared" si="13"/>
        <v>575.10000000000014</v>
      </c>
    </row>
    <row r="785" spans="1:13">
      <c r="B785" s="422"/>
      <c r="C785" s="422"/>
      <c r="D785" t="s">
        <v>150</v>
      </c>
      <c r="E785" s="207">
        <v>102.5</v>
      </c>
      <c r="F785" s="207"/>
      <c r="G785" s="73">
        <f t="shared" si="13"/>
        <v>677.60000000000014</v>
      </c>
    </row>
    <row r="786" spans="1:13">
      <c r="B786" s="422"/>
      <c r="C786" s="422"/>
      <c r="D786" t="s">
        <v>167</v>
      </c>
      <c r="E786" s="207">
        <v>102.5</v>
      </c>
      <c r="F786" s="207"/>
      <c r="G786" s="73">
        <f t="shared" si="13"/>
        <v>780.10000000000014</v>
      </c>
      <c r="M786" s="28"/>
    </row>
    <row r="787" spans="1:13">
      <c r="A787" s="3">
        <v>45382</v>
      </c>
      <c r="B787" s="422" t="s">
        <v>81</v>
      </c>
      <c r="C787" s="422" t="s">
        <v>18</v>
      </c>
      <c r="D787" t="s">
        <v>14</v>
      </c>
      <c r="E787" s="207"/>
      <c r="F787" s="207">
        <v>60</v>
      </c>
      <c r="G787" s="73">
        <f t="shared" si="13"/>
        <v>720.10000000000014</v>
      </c>
    </row>
    <row r="788" spans="1:13">
      <c r="A788" s="3">
        <v>45382</v>
      </c>
      <c r="B788" s="422" t="s">
        <v>81</v>
      </c>
      <c r="C788" s="422" t="s">
        <v>18</v>
      </c>
      <c r="D788" t="s">
        <v>15</v>
      </c>
      <c r="E788" s="207"/>
      <c r="F788" s="207">
        <v>5</v>
      </c>
      <c r="G788" s="73">
        <f t="shared" si="13"/>
        <v>715.10000000000014</v>
      </c>
    </row>
    <row r="789" spans="1:13">
      <c r="A789" s="3">
        <v>45435</v>
      </c>
      <c r="B789" s="422">
        <v>28924</v>
      </c>
      <c r="C789" s="422" t="s">
        <v>18</v>
      </c>
      <c r="D789" t="s">
        <v>12</v>
      </c>
      <c r="E789" s="207"/>
      <c r="F789" s="207">
        <v>505.1</v>
      </c>
      <c r="G789" s="73">
        <f t="shared" si="13"/>
        <v>210.00000000000011</v>
      </c>
    </row>
    <row r="790" spans="1:13">
      <c r="A790" s="3">
        <v>45435</v>
      </c>
      <c r="B790" s="422">
        <v>28924</v>
      </c>
      <c r="C790" s="422" t="s">
        <v>18</v>
      </c>
      <c r="D790" t="s">
        <v>13</v>
      </c>
      <c r="E790" s="207"/>
      <c r="F790" s="207">
        <v>5</v>
      </c>
      <c r="G790" s="73">
        <f t="shared" si="13"/>
        <v>205.00000000000011</v>
      </c>
    </row>
    <row r="791" spans="1:13">
      <c r="B791" s="422" t="s">
        <v>61</v>
      </c>
      <c r="C791" s="422"/>
      <c r="D791" t="s">
        <v>150</v>
      </c>
      <c r="E791" s="207"/>
      <c r="F791" s="207">
        <v>51.2</v>
      </c>
      <c r="G791" s="73">
        <f t="shared" si="13"/>
        <v>153.80000000000013</v>
      </c>
    </row>
    <row r="792" spans="1:13">
      <c r="B792" s="422" t="s">
        <v>61</v>
      </c>
      <c r="C792" s="422"/>
      <c r="D792" t="s">
        <v>167</v>
      </c>
      <c r="E792" s="207"/>
      <c r="F792" s="207">
        <v>51.2</v>
      </c>
      <c r="G792" s="73">
        <f t="shared" si="13"/>
        <v>102.60000000000012</v>
      </c>
    </row>
    <row r="793" spans="1:13">
      <c r="A793" s="3">
        <v>45855</v>
      </c>
      <c r="B793" s="422">
        <v>31483</v>
      </c>
      <c r="C793" s="422" t="s">
        <v>18</v>
      </c>
      <c r="D793" t="s">
        <v>150</v>
      </c>
      <c r="E793" s="207"/>
      <c r="F793" s="207">
        <v>51.3</v>
      </c>
      <c r="G793" s="73">
        <f t="shared" si="13"/>
        <v>51.300000000000125</v>
      </c>
    </row>
    <row r="794" spans="1:13">
      <c r="A794" s="3">
        <v>45855</v>
      </c>
      <c r="B794" s="422">
        <v>31483</v>
      </c>
      <c r="C794" s="422" t="s">
        <v>18</v>
      </c>
      <c r="D794" t="s">
        <v>167</v>
      </c>
      <c r="E794" s="207"/>
      <c r="F794" s="207">
        <v>51.3</v>
      </c>
      <c r="G794" s="73">
        <f t="shared" si="13"/>
        <v>1.2789769243681803E-13</v>
      </c>
    </row>
    <row r="795" spans="1:13">
      <c r="A795" s="31">
        <v>45412</v>
      </c>
      <c r="B795" s="421" t="s">
        <v>10</v>
      </c>
      <c r="C795" s="421" t="s">
        <v>19</v>
      </c>
      <c r="D795" t="s">
        <v>12</v>
      </c>
      <c r="E795" s="207">
        <v>502.1</v>
      </c>
      <c r="F795" s="207"/>
      <c r="G795" s="73">
        <f t="shared" si="13"/>
        <v>502.10000000000014</v>
      </c>
    </row>
    <row r="796" spans="1:13">
      <c r="B796" s="422"/>
      <c r="C796" s="422"/>
      <c r="D796" t="s">
        <v>13</v>
      </c>
      <c r="E796" s="207">
        <v>5</v>
      </c>
      <c r="F796" s="207"/>
      <c r="G796" s="73">
        <f t="shared" si="13"/>
        <v>507.10000000000014</v>
      </c>
    </row>
    <row r="797" spans="1:13">
      <c r="B797" s="422"/>
      <c r="C797" s="422"/>
      <c r="D797" t="s">
        <v>14</v>
      </c>
      <c r="E797" s="207">
        <v>60</v>
      </c>
      <c r="F797" s="207"/>
      <c r="G797" s="73">
        <f t="shared" si="13"/>
        <v>567.10000000000014</v>
      </c>
    </row>
    <row r="798" spans="1:13">
      <c r="B798" s="422"/>
      <c r="C798" s="422"/>
      <c r="D798" t="s">
        <v>15</v>
      </c>
      <c r="E798" s="207">
        <v>5</v>
      </c>
      <c r="F798" s="207"/>
      <c r="G798" s="73">
        <f t="shared" si="13"/>
        <v>572.10000000000014</v>
      </c>
      <c r="M798" s="207"/>
    </row>
    <row r="799" spans="1:13">
      <c r="A799" s="3">
        <v>45412</v>
      </c>
      <c r="B799" s="422" t="s">
        <v>98</v>
      </c>
      <c r="C799" s="422" t="s">
        <v>19</v>
      </c>
      <c r="D799" t="s">
        <v>14</v>
      </c>
      <c r="E799" s="207"/>
      <c r="F799" s="207">
        <v>58</v>
      </c>
      <c r="G799" s="73">
        <f t="shared" si="13"/>
        <v>514.10000000000014</v>
      </c>
      <c r="M799" s="207"/>
    </row>
    <row r="800" spans="1:13">
      <c r="A800" s="3">
        <v>45419</v>
      </c>
      <c r="B800" s="422">
        <v>28823</v>
      </c>
      <c r="C800" s="422" t="s">
        <v>19</v>
      </c>
      <c r="D800" t="s">
        <v>14</v>
      </c>
      <c r="E800" s="207"/>
      <c r="F800" s="207">
        <v>2</v>
      </c>
      <c r="G800" s="73">
        <f t="shared" si="13"/>
        <v>512.10000000000014</v>
      </c>
      <c r="M800" s="207"/>
    </row>
    <row r="801" spans="1:14">
      <c r="A801" s="3">
        <v>45419</v>
      </c>
      <c r="B801" s="422">
        <v>28823</v>
      </c>
      <c r="C801" s="422" t="s">
        <v>19</v>
      </c>
      <c r="D801" t="s">
        <v>15</v>
      </c>
      <c r="E801" s="207"/>
      <c r="F801" s="207">
        <v>5</v>
      </c>
      <c r="G801" s="73">
        <f t="shared" si="13"/>
        <v>507.10000000000014</v>
      </c>
      <c r="M801" s="207"/>
    </row>
    <row r="802" spans="1:14">
      <c r="A802" s="3">
        <v>45435</v>
      </c>
      <c r="B802" s="422">
        <v>28924</v>
      </c>
      <c r="C802" s="422" t="s">
        <v>19</v>
      </c>
      <c r="D802" t="s">
        <v>12</v>
      </c>
      <c r="F802" s="2">
        <v>289.89999999999998</v>
      </c>
      <c r="G802" s="73">
        <f t="shared" si="13"/>
        <v>217.20000000000016</v>
      </c>
      <c r="M802" s="28"/>
    </row>
    <row r="803" spans="1:14">
      <c r="A803" s="70">
        <v>45489</v>
      </c>
      <c r="B803" s="422">
        <v>29341</v>
      </c>
      <c r="C803" s="422" t="s">
        <v>19</v>
      </c>
      <c r="D803" t="s">
        <v>12</v>
      </c>
      <c r="F803" s="2">
        <v>212.2</v>
      </c>
      <c r="G803" s="73">
        <f t="shared" si="13"/>
        <v>5.0000000000001705</v>
      </c>
      <c r="M803" s="28"/>
    </row>
    <row r="804" spans="1:14">
      <c r="A804" s="70">
        <v>45489</v>
      </c>
      <c r="B804" s="422">
        <v>29341</v>
      </c>
      <c r="C804" s="422" t="s">
        <v>19</v>
      </c>
      <c r="D804" t="s">
        <v>13</v>
      </c>
      <c r="F804" s="2">
        <v>5</v>
      </c>
      <c r="G804" s="73">
        <f t="shared" si="13"/>
        <v>1.7053025658242404E-13</v>
      </c>
      <c r="M804" s="28"/>
    </row>
    <row r="805" spans="1:14">
      <c r="A805" s="81">
        <v>45443</v>
      </c>
      <c r="B805" s="421" t="s">
        <v>10</v>
      </c>
      <c r="C805" s="421" t="s">
        <v>20</v>
      </c>
      <c r="D805" t="s">
        <v>12</v>
      </c>
      <c r="E805" s="207">
        <v>511.7</v>
      </c>
      <c r="F805" s="207"/>
      <c r="G805" s="73">
        <f t="shared" si="13"/>
        <v>511.70000000000016</v>
      </c>
      <c r="M805" s="207"/>
      <c r="N805" s="28"/>
    </row>
    <row r="806" spans="1:14">
      <c r="A806" s="70"/>
      <c r="B806" s="422"/>
      <c r="C806" s="422"/>
      <c r="D806" t="s">
        <v>13</v>
      </c>
      <c r="E806" s="207">
        <v>5</v>
      </c>
      <c r="F806" s="207"/>
      <c r="G806" s="73">
        <f t="shared" si="13"/>
        <v>516.70000000000016</v>
      </c>
      <c r="M806" s="207"/>
    </row>
    <row r="807" spans="1:14">
      <c r="A807" s="70"/>
      <c r="B807" s="422"/>
      <c r="C807" s="422"/>
      <c r="D807" t="s">
        <v>14</v>
      </c>
      <c r="E807" s="207">
        <v>60</v>
      </c>
      <c r="F807" s="207"/>
      <c r="G807" s="73">
        <f t="shared" si="13"/>
        <v>576.70000000000016</v>
      </c>
    </row>
    <row r="808" spans="1:14">
      <c r="A808" s="70"/>
      <c r="B808" s="422"/>
      <c r="C808" s="422"/>
      <c r="D808" t="s">
        <v>15</v>
      </c>
      <c r="E808" s="207">
        <v>5</v>
      </c>
      <c r="F808" s="207"/>
      <c r="G808" s="73">
        <f t="shared" si="13"/>
        <v>581.70000000000016</v>
      </c>
    </row>
    <row r="809" spans="1:14">
      <c r="A809" s="70">
        <v>45443</v>
      </c>
      <c r="B809" s="422" t="s">
        <v>305</v>
      </c>
      <c r="C809" s="422" t="s">
        <v>20</v>
      </c>
      <c r="D809" t="s">
        <v>14</v>
      </c>
      <c r="E809" s="207"/>
      <c r="F809" s="207">
        <v>60</v>
      </c>
      <c r="G809" s="73">
        <f t="shared" si="13"/>
        <v>521.70000000000016</v>
      </c>
      <c r="L809" s="207"/>
    </row>
    <row r="810" spans="1:14">
      <c r="A810" s="70">
        <v>45443</v>
      </c>
      <c r="B810" s="422" t="s">
        <v>305</v>
      </c>
      <c r="C810" s="422" t="s">
        <v>20</v>
      </c>
      <c r="D810" t="s">
        <v>15</v>
      </c>
      <c r="E810" s="207"/>
      <c r="F810" s="207">
        <v>5</v>
      </c>
      <c r="G810" s="73">
        <f t="shared" si="13"/>
        <v>516.70000000000016</v>
      </c>
      <c r="L810" s="207"/>
    </row>
    <row r="811" spans="1:14">
      <c r="A811" s="70">
        <v>45489</v>
      </c>
      <c r="B811" s="422">
        <v>29341</v>
      </c>
      <c r="C811" s="422" t="s">
        <v>19</v>
      </c>
      <c r="D811" t="s">
        <v>12</v>
      </c>
      <c r="E811" s="207"/>
      <c r="F811" s="207">
        <v>511.7</v>
      </c>
      <c r="G811" s="73">
        <f t="shared" si="13"/>
        <v>5.0000000000001705</v>
      </c>
      <c r="L811" s="28"/>
      <c r="M811" s="28"/>
    </row>
    <row r="812" spans="1:14">
      <c r="A812" s="70">
        <v>45489</v>
      </c>
      <c r="B812" s="422">
        <v>29341</v>
      </c>
      <c r="C812" s="422" t="s">
        <v>19</v>
      </c>
      <c r="D812" t="s">
        <v>13</v>
      </c>
      <c r="E812" s="207"/>
      <c r="F812" s="207">
        <v>5</v>
      </c>
      <c r="G812" s="73">
        <f t="shared" si="13"/>
        <v>1.7053025658242404E-13</v>
      </c>
      <c r="N812" s="28"/>
    </row>
    <row r="813" spans="1:14">
      <c r="A813" s="81">
        <v>45473</v>
      </c>
      <c r="B813" s="421" t="s">
        <v>10</v>
      </c>
      <c r="C813" s="421" t="s">
        <v>21</v>
      </c>
      <c r="D813" t="s">
        <v>12</v>
      </c>
      <c r="E813" s="207">
        <v>496.9</v>
      </c>
      <c r="F813" s="207"/>
      <c r="G813" s="73">
        <f t="shared" si="13"/>
        <v>496.90000000000015</v>
      </c>
    </row>
    <row r="814" spans="1:14">
      <c r="A814" s="70"/>
      <c r="B814" s="422"/>
      <c r="C814" s="422"/>
      <c r="D814" t="s">
        <v>13</v>
      </c>
      <c r="E814" s="207">
        <v>7</v>
      </c>
      <c r="F814" s="207"/>
      <c r="G814" s="73">
        <f t="shared" si="13"/>
        <v>503.90000000000015</v>
      </c>
    </row>
    <row r="815" spans="1:14">
      <c r="A815" s="70"/>
      <c r="B815" s="422"/>
      <c r="C815" s="422"/>
      <c r="D815" t="s">
        <v>14</v>
      </c>
      <c r="E815" s="207">
        <v>60</v>
      </c>
      <c r="F815" s="207"/>
      <c r="G815" s="73">
        <f t="shared" si="13"/>
        <v>563.90000000000009</v>
      </c>
    </row>
    <row r="816" spans="1:14">
      <c r="A816" s="70"/>
      <c r="B816" s="422"/>
      <c r="C816" s="422"/>
      <c r="D816" t="s">
        <v>15</v>
      </c>
      <c r="E816" s="207">
        <v>5</v>
      </c>
      <c r="F816" s="207"/>
      <c r="G816" s="73">
        <f t="shared" si="13"/>
        <v>568.90000000000009</v>
      </c>
    </row>
    <row r="817" spans="1:12">
      <c r="A817" s="70">
        <v>45473</v>
      </c>
      <c r="B817" s="422" t="s">
        <v>86</v>
      </c>
      <c r="C817" s="422" t="s">
        <v>21</v>
      </c>
      <c r="D817" t="s">
        <v>14</v>
      </c>
      <c r="E817" s="207"/>
      <c r="F817" s="207">
        <v>60</v>
      </c>
      <c r="G817" s="73">
        <f t="shared" si="13"/>
        <v>508.90000000000009</v>
      </c>
    </row>
    <row r="818" spans="1:12">
      <c r="A818" s="70">
        <v>45473</v>
      </c>
      <c r="B818" s="422" t="s">
        <v>86</v>
      </c>
      <c r="C818" s="422" t="s">
        <v>21</v>
      </c>
      <c r="D818" t="s">
        <v>15</v>
      </c>
      <c r="E818" s="207"/>
      <c r="F818" s="207">
        <v>5</v>
      </c>
      <c r="G818" s="73">
        <f t="shared" si="13"/>
        <v>503.90000000000009</v>
      </c>
    </row>
    <row r="819" spans="1:12">
      <c r="A819" s="70">
        <v>45539</v>
      </c>
      <c r="B819" s="422">
        <v>29631</v>
      </c>
      <c r="C819" s="422" t="s">
        <v>21</v>
      </c>
      <c r="D819" t="s">
        <v>12</v>
      </c>
      <c r="E819" s="207"/>
      <c r="F819" s="207">
        <v>496.9</v>
      </c>
      <c r="G819" s="73">
        <f t="shared" si="13"/>
        <v>7.0000000000001137</v>
      </c>
    </row>
    <row r="820" spans="1:12">
      <c r="A820" s="70">
        <v>45539</v>
      </c>
      <c r="B820" s="422">
        <v>29631</v>
      </c>
      <c r="C820" s="422" t="s">
        <v>21</v>
      </c>
      <c r="D820" t="s">
        <v>13</v>
      </c>
      <c r="E820" s="207"/>
      <c r="F820" s="207">
        <v>7</v>
      </c>
      <c r="G820" s="73">
        <f t="shared" si="13"/>
        <v>1.1368683772161603E-13</v>
      </c>
    </row>
    <row r="821" spans="1:12">
      <c r="A821" s="31">
        <v>45504</v>
      </c>
      <c r="B821" s="421" t="s">
        <v>10</v>
      </c>
      <c r="C821" s="421" t="s">
        <v>22</v>
      </c>
      <c r="D821" t="s">
        <v>12</v>
      </c>
      <c r="E821" s="207">
        <v>487.8</v>
      </c>
      <c r="G821" s="73">
        <f t="shared" si="13"/>
        <v>487.80000000000013</v>
      </c>
    </row>
    <row r="822" spans="1:12">
      <c r="B822" s="422"/>
      <c r="C822" s="422"/>
      <c r="D822" t="s">
        <v>13</v>
      </c>
      <c r="E822" s="207">
        <v>7</v>
      </c>
      <c r="G822" s="73">
        <f t="shared" si="13"/>
        <v>494.80000000000013</v>
      </c>
    </row>
    <row r="823" spans="1:12">
      <c r="B823" s="422"/>
      <c r="C823" s="422"/>
      <c r="D823" t="s">
        <v>14</v>
      </c>
      <c r="E823" s="207">
        <v>60</v>
      </c>
      <c r="G823" s="73">
        <f t="shared" si="13"/>
        <v>554.80000000000018</v>
      </c>
    </row>
    <row r="824" spans="1:12">
      <c r="B824" s="422"/>
      <c r="C824" s="422"/>
      <c r="D824" t="s">
        <v>15</v>
      </c>
      <c r="E824" s="207">
        <v>5</v>
      </c>
      <c r="G824" s="73">
        <f t="shared" si="13"/>
        <v>559.80000000000018</v>
      </c>
    </row>
    <row r="825" spans="1:12">
      <c r="B825" s="422"/>
      <c r="C825" s="422"/>
      <c r="D825" s="254" t="s">
        <v>170</v>
      </c>
      <c r="E825" s="207">
        <v>102.5</v>
      </c>
      <c r="G825" s="73">
        <f t="shared" si="13"/>
        <v>662.30000000000018</v>
      </c>
    </row>
    <row r="826" spans="1:12">
      <c r="B826" s="422"/>
      <c r="C826" s="422"/>
      <c r="D826" s="62" t="s">
        <v>153</v>
      </c>
      <c r="E826" s="62">
        <v>250</v>
      </c>
      <c r="G826" s="73">
        <f t="shared" si="13"/>
        <v>912.30000000000018</v>
      </c>
    </row>
    <row r="827" spans="1:12">
      <c r="A827" s="70">
        <v>45504</v>
      </c>
      <c r="B827" s="422" t="s">
        <v>87</v>
      </c>
      <c r="C827" s="422" t="s">
        <v>22</v>
      </c>
      <c r="D827" t="s">
        <v>14</v>
      </c>
      <c r="E827" s="207"/>
      <c r="F827" s="207">
        <v>60</v>
      </c>
      <c r="G827" s="73">
        <f t="shared" si="13"/>
        <v>852.30000000000018</v>
      </c>
    </row>
    <row r="828" spans="1:12">
      <c r="A828" s="70">
        <v>45504</v>
      </c>
      <c r="B828" s="422" t="s">
        <v>87</v>
      </c>
      <c r="C828" s="422" t="s">
        <v>22</v>
      </c>
      <c r="D828" t="s">
        <v>15</v>
      </c>
      <c r="E828" s="207"/>
      <c r="F828" s="207">
        <v>5</v>
      </c>
      <c r="G828" s="73">
        <f t="shared" si="13"/>
        <v>847.30000000000018</v>
      </c>
    </row>
    <row r="829" spans="1:12">
      <c r="A829" s="3">
        <v>45554</v>
      </c>
      <c r="B829" s="422">
        <v>29698</v>
      </c>
      <c r="C829" s="422" t="s">
        <v>22</v>
      </c>
      <c r="D829" t="s">
        <v>12</v>
      </c>
      <c r="F829" s="2">
        <v>487.8</v>
      </c>
      <c r="G829" s="73">
        <f t="shared" si="13"/>
        <v>359.50000000000017</v>
      </c>
      <c r="L829" s="207"/>
    </row>
    <row r="830" spans="1:12">
      <c r="A830" s="3">
        <v>45554</v>
      </c>
      <c r="B830" s="422">
        <v>29698</v>
      </c>
      <c r="C830" s="422" t="s">
        <v>22</v>
      </c>
      <c r="D830" t="s">
        <v>13</v>
      </c>
      <c r="F830" s="2">
        <v>7</v>
      </c>
      <c r="G830" s="73">
        <f t="shared" si="13"/>
        <v>352.50000000000017</v>
      </c>
      <c r="L830" s="207"/>
    </row>
    <row r="831" spans="1:12">
      <c r="A831" s="3">
        <v>45503</v>
      </c>
      <c r="B831" s="422">
        <v>29473</v>
      </c>
      <c r="C831" s="422" t="s">
        <v>22</v>
      </c>
      <c r="D831" t="s">
        <v>153</v>
      </c>
      <c r="F831" s="2">
        <v>250</v>
      </c>
      <c r="G831" s="73">
        <f t="shared" si="13"/>
        <v>102.50000000000017</v>
      </c>
      <c r="L831" s="207"/>
    </row>
    <row r="832" spans="1:12">
      <c r="B832" s="422" t="s">
        <v>61</v>
      </c>
      <c r="C832" s="422"/>
      <c r="D832" s="254" t="s">
        <v>170</v>
      </c>
      <c r="F832" s="2">
        <v>51.2</v>
      </c>
      <c r="G832" s="73">
        <f t="shared" si="13"/>
        <v>51.300000000000168</v>
      </c>
      <c r="L832" s="207"/>
    </row>
    <row r="833" spans="1:12">
      <c r="A833" s="3">
        <v>45855</v>
      </c>
      <c r="B833" s="422">
        <v>31483</v>
      </c>
      <c r="C833" s="422" t="s">
        <v>22</v>
      </c>
      <c r="D833" s="254" t="s">
        <v>170</v>
      </c>
      <c r="F833" s="2">
        <v>51.3</v>
      </c>
      <c r="G833" s="73">
        <f t="shared" si="13"/>
        <v>1.7053025658242404E-13</v>
      </c>
      <c r="L833" s="207"/>
    </row>
    <row r="834" spans="1:12">
      <c r="A834" s="31">
        <v>45535</v>
      </c>
      <c r="B834" s="421" t="s">
        <v>10</v>
      </c>
      <c r="C834" s="421" t="s">
        <v>57</v>
      </c>
      <c r="D834" t="s">
        <v>12</v>
      </c>
      <c r="E834" s="207">
        <v>489.2</v>
      </c>
      <c r="F834" s="207"/>
      <c r="G834" s="73">
        <f t="shared" si="13"/>
        <v>489.20000000000016</v>
      </c>
    </row>
    <row r="835" spans="1:12">
      <c r="B835" s="422"/>
      <c r="C835" s="422"/>
      <c r="D835" t="s">
        <v>13</v>
      </c>
      <c r="E835" s="207">
        <v>7</v>
      </c>
      <c r="F835" s="207"/>
      <c r="G835" s="73">
        <f t="shared" si="13"/>
        <v>496.20000000000016</v>
      </c>
    </row>
    <row r="836" spans="1:12">
      <c r="B836" s="422"/>
      <c r="C836" s="422"/>
      <c r="D836" t="s">
        <v>14</v>
      </c>
      <c r="E836" s="207">
        <v>60</v>
      </c>
      <c r="F836" s="207"/>
      <c r="G836" s="73">
        <f t="shared" ref="G836:G850" si="14">+G835+E836-F836</f>
        <v>556.20000000000016</v>
      </c>
    </row>
    <row r="837" spans="1:12">
      <c r="B837" s="422"/>
      <c r="C837" s="422"/>
      <c r="D837" t="s">
        <v>15</v>
      </c>
      <c r="E837" s="207">
        <v>5</v>
      </c>
      <c r="F837" s="207"/>
      <c r="G837" s="73">
        <f t="shared" si="14"/>
        <v>561.20000000000016</v>
      </c>
    </row>
    <row r="838" spans="1:12">
      <c r="A838" s="3">
        <v>45535</v>
      </c>
      <c r="B838" s="422" t="s">
        <v>102</v>
      </c>
      <c r="C838" s="422" t="s">
        <v>57</v>
      </c>
      <c r="D838" t="s">
        <v>14</v>
      </c>
      <c r="E838" s="207"/>
      <c r="F838" s="207">
        <v>60</v>
      </c>
      <c r="G838" s="73">
        <f t="shared" si="14"/>
        <v>501.20000000000016</v>
      </c>
    </row>
    <row r="839" spans="1:12">
      <c r="A839" s="3">
        <v>45535</v>
      </c>
      <c r="B839" s="422" t="s">
        <v>102</v>
      </c>
      <c r="C839" s="422" t="s">
        <v>57</v>
      </c>
      <c r="D839" t="s">
        <v>15</v>
      </c>
      <c r="E839" s="207"/>
      <c r="F839" s="207">
        <v>5</v>
      </c>
      <c r="G839" s="73">
        <f t="shared" si="14"/>
        <v>496.20000000000016</v>
      </c>
    </row>
    <row r="840" spans="1:12">
      <c r="A840" s="3">
        <v>45560</v>
      </c>
      <c r="B840" s="422">
        <v>29713</v>
      </c>
      <c r="C840" s="422" t="s">
        <v>57</v>
      </c>
      <c r="D840" t="s">
        <v>12</v>
      </c>
      <c r="F840" s="2">
        <v>489.2</v>
      </c>
      <c r="G840" s="73">
        <f t="shared" si="14"/>
        <v>7.0000000000001705</v>
      </c>
    </row>
    <row r="841" spans="1:12">
      <c r="A841" s="3">
        <v>45560</v>
      </c>
      <c r="B841" s="422">
        <v>29713</v>
      </c>
      <c r="C841" s="422" t="s">
        <v>57</v>
      </c>
      <c r="D841" t="s">
        <v>13</v>
      </c>
      <c r="F841" s="2">
        <v>7</v>
      </c>
      <c r="G841" s="73">
        <f t="shared" si="14"/>
        <v>1.7053025658242404E-13</v>
      </c>
      <c r="K841" s="28"/>
    </row>
    <row r="842" spans="1:12">
      <c r="A842" s="81">
        <v>45565</v>
      </c>
      <c r="B842" s="421" t="s">
        <v>10</v>
      </c>
      <c r="C842" s="421" t="s">
        <v>41</v>
      </c>
      <c r="D842" t="s">
        <v>12</v>
      </c>
      <c r="E842" s="207">
        <v>492.2</v>
      </c>
      <c r="F842" s="207"/>
      <c r="G842" s="73">
        <f t="shared" si="14"/>
        <v>492.20000000000016</v>
      </c>
    </row>
    <row r="843" spans="1:12">
      <c r="A843" s="70"/>
      <c r="B843" s="422"/>
      <c r="C843" s="422"/>
      <c r="D843" t="s">
        <v>13</v>
      </c>
      <c r="E843" s="207">
        <v>5</v>
      </c>
      <c r="F843" s="207"/>
      <c r="G843" s="73">
        <f t="shared" si="14"/>
        <v>497.20000000000016</v>
      </c>
    </row>
    <row r="844" spans="1:12">
      <c r="A844" s="70"/>
      <c r="B844" s="422"/>
      <c r="C844" s="422"/>
      <c r="D844" t="s">
        <v>14</v>
      </c>
      <c r="E844" s="207">
        <v>60</v>
      </c>
      <c r="F844" s="207"/>
      <c r="G844" s="73">
        <f t="shared" si="14"/>
        <v>557.20000000000016</v>
      </c>
    </row>
    <row r="845" spans="1:12">
      <c r="A845" s="70"/>
      <c r="B845" s="422"/>
      <c r="C845" s="422"/>
      <c r="D845" t="s">
        <v>15</v>
      </c>
      <c r="E845" s="207">
        <v>5</v>
      </c>
      <c r="F845" s="207"/>
      <c r="G845" s="73">
        <f t="shared" si="14"/>
        <v>562.20000000000016</v>
      </c>
    </row>
    <row r="846" spans="1:12">
      <c r="A846" s="70">
        <v>45565</v>
      </c>
      <c r="B846" s="422" t="s">
        <v>91</v>
      </c>
      <c r="C846" s="422" t="s">
        <v>41</v>
      </c>
      <c r="D846" t="s">
        <v>14</v>
      </c>
      <c r="E846" s="207"/>
      <c r="F846" s="207">
        <v>60</v>
      </c>
      <c r="G846" s="73">
        <f t="shared" si="14"/>
        <v>502.20000000000016</v>
      </c>
    </row>
    <row r="847" spans="1:12">
      <c r="A847" s="70">
        <v>45565</v>
      </c>
      <c r="B847" s="422" t="s">
        <v>91</v>
      </c>
      <c r="C847" s="422" t="s">
        <v>41</v>
      </c>
      <c r="D847" t="s">
        <v>15</v>
      </c>
      <c r="E847" s="207"/>
      <c r="F847" s="207">
        <v>5</v>
      </c>
      <c r="G847" s="73">
        <f t="shared" si="14"/>
        <v>497.20000000000016</v>
      </c>
    </row>
    <row r="848" spans="1:12">
      <c r="A848" s="70">
        <v>45605</v>
      </c>
      <c r="B848" s="422">
        <v>29982</v>
      </c>
      <c r="C848" s="422" t="s">
        <v>41</v>
      </c>
      <c r="D848" t="s">
        <v>12</v>
      </c>
      <c r="E848" s="207"/>
      <c r="F848" s="207">
        <v>492.2</v>
      </c>
      <c r="G848" s="73">
        <f t="shared" si="14"/>
        <v>5.0000000000001705</v>
      </c>
    </row>
    <row r="849" spans="1:14">
      <c r="A849" s="70">
        <v>45605</v>
      </c>
      <c r="B849" s="422">
        <v>29982</v>
      </c>
      <c r="C849" s="422" t="s">
        <v>41</v>
      </c>
      <c r="D849" t="s">
        <v>13</v>
      </c>
      <c r="E849" s="207"/>
      <c r="F849" s="207">
        <v>5</v>
      </c>
      <c r="G849" s="73">
        <f t="shared" si="14"/>
        <v>1.7053025658242404E-13</v>
      </c>
    </row>
    <row r="850" spans="1:14">
      <c r="A850" s="81">
        <v>45596</v>
      </c>
      <c r="B850" s="421" t="s">
        <v>10</v>
      </c>
      <c r="C850" s="421" t="s">
        <v>25</v>
      </c>
      <c r="D850" t="s">
        <v>12</v>
      </c>
      <c r="E850" s="207">
        <v>826.8</v>
      </c>
      <c r="F850" s="207"/>
      <c r="G850" s="73">
        <f t="shared" si="14"/>
        <v>826.80000000000018</v>
      </c>
    </row>
    <row r="851" spans="1:14">
      <c r="A851" s="70"/>
      <c r="B851" s="422"/>
      <c r="C851" s="422"/>
      <c r="D851" t="s">
        <v>13</v>
      </c>
      <c r="E851" s="207">
        <v>7</v>
      </c>
      <c r="F851" s="207"/>
      <c r="G851" s="73">
        <f t="shared" ref="G851:G914" si="15">+G850+E851-F851</f>
        <v>833.80000000000018</v>
      </c>
    </row>
    <row r="852" spans="1:14">
      <c r="A852" s="70"/>
      <c r="B852" s="422"/>
      <c r="C852" s="422"/>
      <c r="D852" t="s">
        <v>14</v>
      </c>
      <c r="E852" s="207">
        <v>60</v>
      </c>
      <c r="F852" s="207"/>
      <c r="G852" s="73">
        <f t="shared" si="15"/>
        <v>893.80000000000018</v>
      </c>
      <c r="I852" s="422"/>
      <c r="K852" s="207"/>
    </row>
    <row r="853" spans="1:14">
      <c r="A853" s="70"/>
      <c r="B853" s="422"/>
      <c r="C853" s="422"/>
      <c r="D853" t="s">
        <v>15</v>
      </c>
      <c r="E853" s="207">
        <v>5</v>
      </c>
      <c r="F853" s="207"/>
      <c r="G853" s="73">
        <f t="shared" si="15"/>
        <v>898.80000000000018</v>
      </c>
      <c r="I853" s="421"/>
      <c r="K853" s="207"/>
    </row>
    <row r="854" spans="1:14">
      <c r="A854" s="70">
        <v>45596</v>
      </c>
      <c r="B854" s="422" t="s">
        <v>75</v>
      </c>
      <c r="C854" s="422" t="s">
        <v>25</v>
      </c>
      <c r="D854" t="s">
        <v>14</v>
      </c>
      <c r="E854" s="207"/>
      <c r="F854" s="207">
        <v>60</v>
      </c>
      <c r="G854" s="73">
        <f t="shared" si="15"/>
        <v>838.80000000000018</v>
      </c>
      <c r="I854" s="422"/>
      <c r="K854" s="207"/>
    </row>
    <row r="855" spans="1:14">
      <c r="A855" s="70">
        <v>45596</v>
      </c>
      <c r="B855" s="422" t="s">
        <v>75</v>
      </c>
      <c r="C855" s="422" t="s">
        <v>25</v>
      </c>
      <c r="D855" t="s">
        <v>15</v>
      </c>
      <c r="E855" s="207"/>
      <c r="F855" s="207">
        <v>5</v>
      </c>
      <c r="G855" s="73">
        <f t="shared" si="15"/>
        <v>833.80000000000018</v>
      </c>
      <c r="K855" s="28"/>
    </row>
    <row r="856" spans="1:14">
      <c r="A856" s="70">
        <v>45636</v>
      </c>
      <c r="B856" s="422">
        <v>30117</v>
      </c>
      <c r="C856" s="422" t="s">
        <v>25</v>
      </c>
      <c r="D856" t="s">
        <v>12</v>
      </c>
      <c r="E856" s="207"/>
      <c r="F856" s="207">
        <v>826.8</v>
      </c>
      <c r="G856" s="73">
        <f t="shared" si="15"/>
        <v>7.0000000000002274</v>
      </c>
    </row>
    <row r="857" spans="1:14">
      <c r="A857" s="70">
        <v>45636</v>
      </c>
      <c r="B857" s="422">
        <v>30117</v>
      </c>
      <c r="C857" s="422" t="s">
        <v>25</v>
      </c>
      <c r="D857" t="s">
        <v>13</v>
      </c>
      <c r="E857" s="207"/>
      <c r="F857" s="207">
        <v>7</v>
      </c>
      <c r="G857" s="73">
        <f t="shared" si="15"/>
        <v>2.2737367544323206E-13</v>
      </c>
    </row>
    <row r="858" spans="1:14">
      <c r="A858" s="81">
        <v>45626</v>
      </c>
      <c r="B858" s="421" t="s">
        <v>10</v>
      </c>
      <c r="C858" s="421" t="s">
        <v>58</v>
      </c>
      <c r="D858" t="s">
        <v>12</v>
      </c>
      <c r="E858" s="207">
        <v>962.2</v>
      </c>
      <c r="F858" s="207"/>
      <c r="G858" s="73">
        <f t="shared" si="15"/>
        <v>962.20000000000027</v>
      </c>
      <c r="N858" s="28"/>
    </row>
    <row r="859" spans="1:14">
      <c r="A859" s="70"/>
      <c r="B859" s="422"/>
      <c r="C859" s="422"/>
      <c r="D859" t="s">
        <v>13</v>
      </c>
      <c r="E859" s="207">
        <v>7</v>
      </c>
      <c r="F859" s="207"/>
      <c r="G859" s="73">
        <f t="shared" si="15"/>
        <v>969.20000000000027</v>
      </c>
      <c r="K859" s="28"/>
    </row>
    <row r="860" spans="1:14">
      <c r="A860" s="70"/>
      <c r="B860" s="422"/>
      <c r="C860" s="422"/>
      <c r="D860" t="s">
        <v>14</v>
      </c>
      <c r="E860" s="207">
        <v>60</v>
      </c>
      <c r="F860" s="207"/>
      <c r="G860" s="73">
        <f t="shared" si="15"/>
        <v>1029.2000000000003</v>
      </c>
      <c r="K860" s="28"/>
    </row>
    <row r="861" spans="1:14">
      <c r="A861" s="70"/>
      <c r="B861" s="422"/>
      <c r="C861" s="422"/>
      <c r="D861" t="s">
        <v>15</v>
      </c>
      <c r="E861" s="207">
        <v>5</v>
      </c>
      <c r="F861" s="207"/>
      <c r="G861" s="73">
        <f t="shared" si="15"/>
        <v>1034.2000000000003</v>
      </c>
      <c r="K861" s="28"/>
    </row>
    <row r="862" spans="1:14">
      <c r="A862" s="70">
        <v>45626</v>
      </c>
      <c r="B862" s="422" t="s">
        <v>93</v>
      </c>
      <c r="C862" s="422" t="s">
        <v>58</v>
      </c>
      <c r="D862" t="s">
        <v>14</v>
      </c>
      <c r="E862" s="207"/>
      <c r="F862" s="207">
        <v>60</v>
      </c>
      <c r="G862" s="73">
        <f t="shared" si="15"/>
        <v>974.20000000000027</v>
      </c>
    </row>
    <row r="863" spans="1:14">
      <c r="A863" s="70">
        <v>45626</v>
      </c>
      <c r="B863" s="422" t="s">
        <v>93</v>
      </c>
      <c r="C863" s="422" t="s">
        <v>58</v>
      </c>
      <c r="D863" t="s">
        <v>15</v>
      </c>
      <c r="E863" s="207"/>
      <c r="F863" s="207">
        <v>5</v>
      </c>
      <c r="G863" s="73">
        <f t="shared" si="15"/>
        <v>969.20000000000027</v>
      </c>
    </row>
    <row r="864" spans="1:14">
      <c r="A864" s="70">
        <v>45679</v>
      </c>
      <c r="B864" s="422">
        <v>30338</v>
      </c>
      <c r="C864" s="422" t="s">
        <v>58</v>
      </c>
      <c r="D864" t="s">
        <v>12</v>
      </c>
      <c r="E864" s="207"/>
      <c r="F864" s="207">
        <v>962.2</v>
      </c>
      <c r="G864" s="73">
        <f t="shared" si="15"/>
        <v>7.0000000000002274</v>
      </c>
    </row>
    <row r="865" spans="1:7">
      <c r="A865" s="70">
        <v>45679</v>
      </c>
      <c r="B865" s="422">
        <v>30338</v>
      </c>
      <c r="C865" s="422" t="s">
        <v>58</v>
      </c>
      <c r="D865" t="s">
        <v>13</v>
      </c>
      <c r="E865" s="207"/>
      <c r="F865" s="207">
        <v>7</v>
      </c>
      <c r="G865" s="73">
        <f t="shared" si="15"/>
        <v>2.2737367544323206E-13</v>
      </c>
    </row>
    <row r="866" spans="1:7">
      <c r="A866" s="31" t="s">
        <v>306</v>
      </c>
      <c r="B866" s="421" t="s">
        <v>10</v>
      </c>
      <c r="C866" s="421" t="s">
        <v>27</v>
      </c>
      <c r="D866" t="s">
        <v>12</v>
      </c>
      <c r="E866" s="207">
        <v>1287.5999999999999</v>
      </c>
      <c r="F866" s="207"/>
      <c r="G866" s="73">
        <f t="shared" si="15"/>
        <v>1287.6000000000001</v>
      </c>
    </row>
    <row r="867" spans="1:7">
      <c r="B867" s="422"/>
      <c r="C867" s="422"/>
      <c r="D867" t="s">
        <v>13</v>
      </c>
      <c r="E867" s="207">
        <v>3</v>
      </c>
      <c r="F867" s="207"/>
      <c r="G867" s="73">
        <f t="shared" si="15"/>
        <v>1290.6000000000001</v>
      </c>
    </row>
    <row r="868" spans="1:7">
      <c r="B868" s="422"/>
      <c r="C868" s="422"/>
      <c r="D868" t="s">
        <v>14</v>
      </c>
      <c r="E868" s="207">
        <v>60</v>
      </c>
      <c r="F868" s="207"/>
      <c r="G868" s="73">
        <f t="shared" si="15"/>
        <v>1350.6000000000001</v>
      </c>
    </row>
    <row r="869" spans="1:7">
      <c r="B869" s="422"/>
      <c r="C869" s="422"/>
      <c r="D869" t="s">
        <v>15</v>
      </c>
      <c r="E869" s="207">
        <v>5</v>
      </c>
      <c r="F869" s="207"/>
      <c r="G869" s="73">
        <f t="shared" si="15"/>
        <v>1355.6000000000001</v>
      </c>
    </row>
    <row r="870" spans="1:7">
      <c r="A870" s="3">
        <v>45657</v>
      </c>
      <c r="B870" s="422" t="s">
        <v>76</v>
      </c>
      <c r="C870" s="422" t="s">
        <v>27</v>
      </c>
      <c r="D870" t="s">
        <v>14</v>
      </c>
      <c r="E870" s="207"/>
      <c r="F870" s="207">
        <v>60</v>
      </c>
      <c r="G870" s="73">
        <f t="shared" si="15"/>
        <v>1295.6000000000001</v>
      </c>
    </row>
    <row r="871" spans="1:7">
      <c r="A871" s="3">
        <v>45657</v>
      </c>
      <c r="B871" s="422" t="s">
        <v>76</v>
      </c>
      <c r="C871" s="422" t="s">
        <v>27</v>
      </c>
      <c r="D871" t="s">
        <v>15</v>
      </c>
      <c r="E871" s="207"/>
      <c r="F871" s="207">
        <v>5</v>
      </c>
      <c r="G871" s="73">
        <f t="shared" si="15"/>
        <v>1290.6000000000001</v>
      </c>
    </row>
    <row r="872" spans="1:7">
      <c r="A872" s="70">
        <v>45679</v>
      </c>
      <c r="B872" s="422">
        <v>30338</v>
      </c>
      <c r="C872" s="422" t="s">
        <v>27</v>
      </c>
      <c r="D872" t="s">
        <v>12</v>
      </c>
      <c r="F872" s="2">
        <v>380.8</v>
      </c>
      <c r="G872" s="73">
        <f t="shared" si="15"/>
        <v>909.80000000000018</v>
      </c>
    </row>
    <row r="873" spans="1:7">
      <c r="A873" s="70">
        <v>45702</v>
      </c>
      <c r="B873" s="422">
        <v>30464</v>
      </c>
      <c r="C873" s="422" t="s">
        <v>27</v>
      </c>
      <c r="D873" t="s">
        <v>12</v>
      </c>
      <c r="F873" s="2">
        <v>906.8</v>
      </c>
      <c r="G873" s="73">
        <f t="shared" si="15"/>
        <v>3.0000000000002274</v>
      </c>
    </row>
    <row r="874" spans="1:7">
      <c r="A874" s="70">
        <v>45702</v>
      </c>
      <c r="B874" s="422">
        <v>30464</v>
      </c>
      <c r="C874" s="422" t="s">
        <v>27</v>
      </c>
      <c r="D874" t="s">
        <v>13</v>
      </c>
      <c r="F874" s="2">
        <v>3</v>
      </c>
      <c r="G874" s="73">
        <f t="shared" si="15"/>
        <v>2.2737367544323206E-13</v>
      </c>
    </row>
    <row r="875" spans="1:7">
      <c r="A875" s="81">
        <v>45688</v>
      </c>
      <c r="B875" s="421" t="s">
        <v>10</v>
      </c>
      <c r="C875" s="421" t="s">
        <v>11</v>
      </c>
      <c r="D875" t="s">
        <v>12</v>
      </c>
      <c r="E875" s="207">
        <v>1166.3</v>
      </c>
      <c r="F875" s="207"/>
      <c r="G875" s="73">
        <f t="shared" si="15"/>
        <v>1166.3000000000002</v>
      </c>
    </row>
    <row r="876" spans="1:7">
      <c r="A876" s="70"/>
      <c r="B876" s="422"/>
      <c r="C876" s="422"/>
      <c r="D876" t="s">
        <v>13</v>
      </c>
      <c r="E876" s="207">
        <v>3</v>
      </c>
      <c r="F876" s="207"/>
      <c r="G876" s="73">
        <f t="shared" si="15"/>
        <v>1169.3000000000002</v>
      </c>
    </row>
    <row r="877" spans="1:7">
      <c r="A877" s="70"/>
      <c r="B877" s="422"/>
      <c r="C877" s="422"/>
      <c r="D877" t="s">
        <v>14</v>
      </c>
      <c r="E877" s="207">
        <v>60</v>
      </c>
      <c r="F877" s="207"/>
      <c r="G877" s="73">
        <f t="shared" si="15"/>
        <v>1229.3000000000002</v>
      </c>
    </row>
    <row r="878" spans="1:7">
      <c r="A878" s="70"/>
      <c r="B878" s="422"/>
      <c r="C878" s="422"/>
      <c r="D878" t="s">
        <v>15</v>
      </c>
      <c r="E878" s="207">
        <v>5</v>
      </c>
      <c r="F878" s="207"/>
      <c r="G878" s="73">
        <f t="shared" si="15"/>
        <v>1234.3000000000002</v>
      </c>
    </row>
    <row r="879" spans="1:7">
      <c r="A879" s="70">
        <v>45688</v>
      </c>
      <c r="B879" s="422" t="s">
        <v>77</v>
      </c>
      <c r="C879" s="422" t="s">
        <v>11</v>
      </c>
      <c r="D879" t="s">
        <v>14</v>
      </c>
      <c r="E879" s="207"/>
      <c r="F879" s="207">
        <v>60</v>
      </c>
      <c r="G879" s="73">
        <f t="shared" si="15"/>
        <v>1174.3000000000002</v>
      </c>
    </row>
    <row r="880" spans="1:7">
      <c r="A880" s="70">
        <v>45688</v>
      </c>
      <c r="B880" s="422" t="s">
        <v>77</v>
      </c>
      <c r="C880" s="422" t="s">
        <v>11</v>
      </c>
      <c r="D880" t="s">
        <v>15</v>
      </c>
      <c r="E880" s="207"/>
      <c r="F880" s="207">
        <v>5</v>
      </c>
      <c r="G880" s="73">
        <f t="shared" si="15"/>
        <v>1169.3000000000002</v>
      </c>
    </row>
    <row r="881" spans="1:12">
      <c r="A881" s="70">
        <v>45743</v>
      </c>
      <c r="B881" s="422">
        <v>30859</v>
      </c>
      <c r="C881" s="422" t="s">
        <v>11</v>
      </c>
      <c r="D881" t="s">
        <v>12</v>
      </c>
      <c r="E881" s="207"/>
      <c r="F881" s="207">
        <v>1166.3</v>
      </c>
      <c r="G881" s="73">
        <f t="shared" si="15"/>
        <v>3.0000000000002274</v>
      </c>
    </row>
    <row r="882" spans="1:12">
      <c r="A882" s="70">
        <v>45743</v>
      </c>
      <c r="B882" s="422">
        <v>30859</v>
      </c>
      <c r="C882" s="422" t="s">
        <v>11</v>
      </c>
      <c r="D882" t="s">
        <v>13</v>
      </c>
      <c r="E882" s="207"/>
      <c r="F882" s="207">
        <v>3</v>
      </c>
      <c r="G882" s="73">
        <f t="shared" si="15"/>
        <v>2.2737367544323206E-13</v>
      </c>
      <c r="I882" s="422"/>
      <c r="K882" s="207"/>
    </row>
    <row r="883" spans="1:12">
      <c r="A883" s="31">
        <v>45716</v>
      </c>
      <c r="B883" s="421" t="s">
        <v>10</v>
      </c>
      <c r="C883" s="421" t="s">
        <v>17</v>
      </c>
      <c r="D883" t="s">
        <v>12</v>
      </c>
      <c r="E883" s="207">
        <v>336.3</v>
      </c>
      <c r="F883" s="207"/>
      <c r="G883" s="73">
        <f t="shared" si="15"/>
        <v>336.30000000000024</v>
      </c>
      <c r="I883" s="421"/>
      <c r="L883" s="207"/>
    </row>
    <row r="884" spans="1:12">
      <c r="B884" s="422"/>
      <c r="C884" s="422"/>
      <c r="D884" t="s">
        <v>13</v>
      </c>
      <c r="E884" s="207">
        <v>3</v>
      </c>
      <c r="F884" s="207"/>
      <c r="G884" s="73">
        <f t="shared" si="15"/>
        <v>339.30000000000024</v>
      </c>
      <c r="L884" s="207"/>
    </row>
    <row r="885" spans="1:12">
      <c r="B885" s="422"/>
      <c r="C885" s="422"/>
      <c r="D885" t="s">
        <v>14</v>
      </c>
      <c r="E885" s="207">
        <v>56</v>
      </c>
      <c r="F885" s="207"/>
      <c r="G885" s="73">
        <f t="shared" si="15"/>
        <v>395.30000000000024</v>
      </c>
      <c r="I885" s="421"/>
      <c r="L885" s="207"/>
    </row>
    <row r="886" spans="1:12">
      <c r="B886" s="422"/>
      <c r="C886" s="422"/>
      <c r="D886" t="s">
        <v>15</v>
      </c>
      <c r="E886" s="207">
        <v>5</v>
      </c>
      <c r="F886" s="207"/>
      <c r="G886" s="73">
        <f t="shared" si="15"/>
        <v>400.30000000000024</v>
      </c>
      <c r="I886" s="422"/>
      <c r="L886" s="207"/>
    </row>
    <row r="887" spans="1:12">
      <c r="A887" s="3">
        <v>45716</v>
      </c>
      <c r="B887" s="422" t="s">
        <v>78</v>
      </c>
      <c r="C887" s="422" t="s">
        <v>17</v>
      </c>
      <c r="D887" t="s">
        <v>14</v>
      </c>
      <c r="E887" s="207"/>
      <c r="F887" s="207">
        <v>28</v>
      </c>
      <c r="G887" s="73">
        <f t="shared" si="15"/>
        <v>372.30000000000024</v>
      </c>
      <c r="I887" s="422"/>
      <c r="K887" s="207"/>
    </row>
    <row r="888" spans="1:12">
      <c r="A888" s="70">
        <v>45743</v>
      </c>
      <c r="B888" s="422">
        <v>30859</v>
      </c>
      <c r="C888" s="422" t="s">
        <v>17</v>
      </c>
      <c r="D888" t="s">
        <v>12</v>
      </c>
      <c r="E888" s="207"/>
      <c r="F888" s="207">
        <v>336.3</v>
      </c>
      <c r="G888" s="73">
        <f t="shared" si="15"/>
        <v>36.000000000000227</v>
      </c>
      <c r="I888" s="422"/>
      <c r="K888" s="207"/>
    </row>
    <row r="889" spans="1:12">
      <c r="A889" s="70">
        <v>45743</v>
      </c>
      <c r="B889" s="422">
        <v>30859</v>
      </c>
      <c r="C889" s="422" t="s">
        <v>17</v>
      </c>
      <c r="D889" t="s">
        <v>13</v>
      </c>
      <c r="F889" s="2">
        <v>3</v>
      </c>
      <c r="G889" s="73">
        <f t="shared" si="15"/>
        <v>33.000000000000227</v>
      </c>
      <c r="K889" s="28"/>
      <c r="L889" s="28"/>
    </row>
    <row r="890" spans="1:12">
      <c r="A890" s="70">
        <v>45855</v>
      </c>
      <c r="B890" s="422">
        <v>31483</v>
      </c>
      <c r="C890" s="422" t="s">
        <v>17</v>
      </c>
      <c r="D890" t="s">
        <v>15</v>
      </c>
      <c r="F890" s="2">
        <v>28</v>
      </c>
      <c r="G890" s="73">
        <f t="shared" si="15"/>
        <v>5.0000000000002274</v>
      </c>
      <c r="K890" s="28"/>
      <c r="L890" s="28"/>
    </row>
    <row r="891" spans="1:12">
      <c r="A891" s="70">
        <v>45855</v>
      </c>
      <c r="B891" s="422">
        <v>31483</v>
      </c>
      <c r="C891" s="422" t="s">
        <v>17</v>
      </c>
      <c r="D891" t="s">
        <v>14</v>
      </c>
      <c r="F891" s="2">
        <v>5</v>
      </c>
      <c r="G891" s="73">
        <f t="shared" si="15"/>
        <v>2.2737367544323206E-13</v>
      </c>
      <c r="K891" s="28"/>
      <c r="L891" s="28"/>
    </row>
    <row r="892" spans="1:12">
      <c r="A892" s="31">
        <v>45747</v>
      </c>
      <c r="B892" s="421" t="s">
        <v>10</v>
      </c>
      <c r="C892" s="421" t="s">
        <v>18</v>
      </c>
      <c r="D892" t="s">
        <v>12</v>
      </c>
      <c r="E892" s="207">
        <v>8.1</v>
      </c>
      <c r="G892" s="73">
        <f t="shared" si="15"/>
        <v>8.100000000000227</v>
      </c>
    </row>
    <row r="893" spans="1:12">
      <c r="B893" s="422"/>
      <c r="C893" s="422"/>
      <c r="D893" t="s">
        <v>13</v>
      </c>
      <c r="E893" s="207">
        <v>3</v>
      </c>
      <c r="G893" s="73">
        <f t="shared" si="15"/>
        <v>11.100000000000227</v>
      </c>
      <c r="I893" s="440" t="s">
        <v>307</v>
      </c>
      <c r="J893" s="440"/>
      <c r="K893" s="440"/>
    </row>
    <row r="894" spans="1:12">
      <c r="B894" s="422"/>
      <c r="C894" s="422"/>
      <c r="D894" t="s">
        <v>14</v>
      </c>
      <c r="E894" s="207">
        <v>60</v>
      </c>
      <c r="G894" s="73">
        <f t="shared" si="15"/>
        <v>71.100000000000222</v>
      </c>
      <c r="H894">
        <v>2024</v>
      </c>
      <c r="I894" s="421" t="s">
        <v>18</v>
      </c>
      <c r="J894" t="s">
        <v>150</v>
      </c>
      <c r="K894" s="28">
        <v>51.3</v>
      </c>
      <c r="L894" s="207">
        <v>102.5</v>
      </c>
    </row>
    <row r="895" spans="1:12">
      <c r="B895" s="422"/>
      <c r="C895" s="422"/>
      <c r="D895" t="s">
        <v>15</v>
      </c>
      <c r="E895" s="207">
        <v>5</v>
      </c>
      <c r="G895" s="73">
        <f t="shared" si="15"/>
        <v>76.100000000000222</v>
      </c>
      <c r="J895" t="s">
        <v>167</v>
      </c>
      <c r="K895" s="28">
        <v>51.3</v>
      </c>
      <c r="L895" s="207">
        <v>102.5</v>
      </c>
    </row>
    <row r="896" spans="1:12">
      <c r="B896" s="422"/>
      <c r="C896" s="422"/>
      <c r="D896" t="s">
        <v>60</v>
      </c>
      <c r="E896" s="207">
        <v>113</v>
      </c>
      <c r="G896" s="73">
        <f t="shared" si="15"/>
        <v>189.10000000000022</v>
      </c>
      <c r="I896" s="421" t="s">
        <v>22</v>
      </c>
      <c r="J896" t="s">
        <v>170</v>
      </c>
      <c r="K896" s="28">
        <v>51.3</v>
      </c>
      <c r="L896" s="207">
        <v>102.5</v>
      </c>
    </row>
    <row r="897" spans="1:12">
      <c r="A897" s="3">
        <v>45855</v>
      </c>
      <c r="B897" s="422">
        <v>31483</v>
      </c>
      <c r="C897" s="422" t="s">
        <v>18</v>
      </c>
      <c r="D897" t="s">
        <v>12</v>
      </c>
      <c r="E897" s="207"/>
      <c r="F897" s="207">
        <v>8.1</v>
      </c>
      <c r="G897" s="73">
        <f t="shared" si="15"/>
        <v>181.00000000000023</v>
      </c>
      <c r="I897" s="421"/>
      <c r="K897" s="28"/>
      <c r="L897" s="207"/>
    </row>
    <row r="898" spans="1:12">
      <c r="A898" s="3">
        <v>45855</v>
      </c>
      <c r="B898" s="422">
        <v>31483</v>
      </c>
      <c r="C898" s="422" t="s">
        <v>18</v>
      </c>
      <c r="D898" t="s">
        <v>13</v>
      </c>
      <c r="E898" s="207"/>
      <c r="F898" s="207">
        <v>3</v>
      </c>
      <c r="G898" s="73">
        <f t="shared" si="15"/>
        <v>178.00000000000023</v>
      </c>
      <c r="I898" s="421"/>
      <c r="K898" s="28"/>
      <c r="L898" s="207"/>
    </row>
    <row r="899" spans="1:12">
      <c r="A899" s="3">
        <v>45855</v>
      </c>
      <c r="B899" s="422">
        <v>31483</v>
      </c>
      <c r="C899" s="422" t="s">
        <v>18</v>
      </c>
      <c r="D899" t="s">
        <v>14</v>
      </c>
      <c r="E899" s="207"/>
      <c r="F899" s="207">
        <v>60</v>
      </c>
      <c r="G899" s="73">
        <f t="shared" si="15"/>
        <v>118.00000000000023</v>
      </c>
      <c r="I899" s="421"/>
      <c r="K899" s="28"/>
      <c r="L899" s="207"/>
    </row>
    <row r="900" spans="1:12">
      <c r="A900" s="3">
        <v>45855</v>
      </c>
      <c r="B900" s="422">
        <v>31483</v>
      </c>
      <c r="C900" s="422" t="s">
        <v>18</v>
      </c>
      <c r="D900" t="s">
        <v>15</v>
      </c>
      <c r="E900" s="207"/>
      <c r="F900" s="207">
        <v>5</v>
      </c>
      <c r="G900" s="73">
        <f t="shared" si="15"/>
        <v>113.00000000000023</v>
      </c>
      <c r="I900" s="421"/>
      <c r="K900" s="28"/>
      <c r="L900" s="207"/>
    </row>
    <row r="901" spans="1:12">
      <c r="B901" s="422" t="s">
        <v>61</v>
      </c>
      <c r="C901" s="422"/>
      <c r="D901" t="s">
        <v>60</v>
      </c>
      <c r="E901" s="207"/>
      <c r="F901" s="2">
        <v>56.5</v>
      </c>
      <c r="G901" s="73">
        <f t="shared" si="15"/>
        <v>56.500000000000227</v>
      </c>
      <c r="I901" s="421"/>
      <c r="K901" s="28"/>
      <c r="L901" s="207"/>
    </row>
    <row r="902" spans="1:12">
      <c r="A902" s="3">
        <v>45855</v>
      </c>
      <c r="B902" s="422">
        <v>31483</v>
      </c>
      <c r="C902" s="422" t="s">
        <v>18</v>
      </c>
      <c r="D902" t="s">
        <v>60</v>
      </c>
      <c r="E902" s="207"/>
      <c r="F902" s="2">
        <v>56.5</v>
      </c>
      <c r="G902" s="73">
        <f t="shared" si="15"/>
        <v>2.2737367544323206E-13</v>
      </c>
      <c r="I902" s="421"/>
      <c r="K902" s="28"/>
      <c r="L902" s="207"/>
    </row>
    <row r="903" spans="1:12">
      <c r="A903" s="81">
        <v>45777</v>
      </c>
      <c r="B903" s="421" t="s">
        <v>10</v>
      </c>
      <c r="C903" s="421" t="s">
        <v>19</v>
      </c>
      <c r="D903" t="s">
        <v>12</v>
      </c>
      <c r="E903" s="207">
        <v>10.8</v>
      </c>
      <c r="G903" s="73">
        <f t="shared" si="15"/>
        <v>10.800000000000228</v>
      </c>
      <c r="H903">
        <v>2025</v>
      </c>
      <c r="I903" s="421" t="s">
        <v>17</v>
      </c>
      <c r="J903" t="s">
        <v>14</v>
      </c>
      <c r="K903" s="207">
        <v>28</v>
      </c>
    </row>
    <row r="904" spans="1:12">
      <c r="A904" s="70"/>
      <c r="B904" s="422"/>
      <c r="C904" s="422"/>
      <c r="D904" t="s">
        <v>13</v>
      </c>
      <c r="E904" s="207">
        <v>3</v>
      </c>
      <c r="G904" s="73">
        <f t="shared" si="15"/>
        <v>13.800000000000228</v>
      </c>
      <c r="J904" t="s">
        <v>15</v>
      </c>
      <c r="K904" s="207">
        <v>5</v>
      </c>
    </row>
    <row r="905" spans="1:12">
      <c r="A905" s="70"/>
      <c r="B905" s="422"/>
      <c r="C905" s="422"/>
      <c r="D905" t="s">
        <v>14</v>
      </c>
      <c r="E905" s="207">
        <v>60</v>
      </c>
      <c r="G905" s="73">
        <f t="shared" si="15"/>
        <v>73.800000000000225</v>
      </c>
      <c r="I905" s="421" t="s">
        <v>18</v>
      </c>
      <c r="J905" t="s">
        <v>12</v>
      </c>
      <c r="K905" s="207">
        <v>8.1</v>
      </c>
    </row>
    <row r="906" spans="1:12">
      <c r="A906" s="70"/>
      <c r="B906" s="422"/>
      <c r="C906" s="422"/>
      <c r="D906" t="s">
        <v>15</v>
      </c>
      <c r="E906" s="207">
        <v>5</v>
      </c>
      <c r="G906" s="73">
        <f t="shared" si="15"/>
        <v>78.800000000000225</v>
      </c>
      <c r="I906" s="422"/>
      <c r="J906" t="s">
        <v>13</v>
      </c>
      <c r="K906" s="207">
        <v>3</v>
      </c>
    </row>
    <row r="907" spans="1:12">
      <c r="A907" s="3">
        <v>45855</v>
      </c>
      <c r="B907" s="422">
        <v>31484</v>
      </c>
      <c r="C907" s="422" t="s">
        <v>19</v>
      </c>
      <c r="D907" t="s">
        <v>12</v>
      </c>
      <c r="E907" s="207"/>
      <c r="F907" s="207">
        <v>10.8</v>
      </c>
      <c r="G907" s="73">
        <f t="shared" si="15"/>
        <v>68.000000000000227</v>
      </c>
      <c r="I907" s="422"/>
      <c r="K907" s="207"/>
    </row>
    <row r="908" spans="1:12">
      <c r="A908" s="3">
        <v>45855</v>
      </c>
      <c r="B908" s="422">
        <v>31484</v>
      </c>
      <c r="C908" s="422" t="s">
        <v>19</v>
      </c>
      <c r="D908" t="s">
        <v>13</v>
      </c>
      <c r="E908" s="207"/>
      <c r="F908" s="207">
        <v>3</v>
      </c>
      <c r="G908" s="73">
        <f t="shared" si="15"/>
        <v>65.000000000000227</v>
      </c>
      <c r="I908" s="422"/>
      <c r="K908" s="207"/>
    </row>
    <row r="909" spans="1:12">
      <c r="A909" s="3">
        <v>45855</v>
      </c>
      <c r="B909" s="422">
        <v>31484</v>
      </c>
      <c r="C909" s="422" t="s">
        <v>19</v>
      </c>
      <c r="D909" t="s">
        <v>14</v>
      </c>
      <c r="E909" s="207"/>
      <c r="F909" s="207">
        <v>60</v>
      </c>
      <c r="G909" s="73">
        <f t="shared" si="15"/>
        <v>5.0000000000002274</v>
      </c>
      <c r="I909" s="422"/>
      <c r="K909" s="207"/>
    </row>
    <row r="910" spans="1:12">
      <c r="A910" s="3">
        <v>45855</v>
      </c>
      <c r="B910" s="422">
        <v>31484</v>
      </c>
      <c r="C910" s="422" t="s">
        <v>19</v>
      </c>
      <c r="D910" t="s">
        <v>15</v>
      </c>
      <c r="E910" s="207"/>
      <c r="F910" s="207">
        <v>5</v>
      </c>
      <c r="G910" s="73">
        <f t="shared" si="15"/>
        <v>2.2737367544323206E-13</v>
      </c>
      <c r="I910" s="422"/>
      <c r="K910" s="207"/>
    </row>
    <row r="911" spans="1:12">
      <c r="A911" s="31">
        <v>45808</v>
      </c>
      <c r="B911" s="421" t="s">
        <v>10</v>
      </c>
      <c r="C911" s="421" t="s">
        <v>20</v>
      </c>
      <c r="D911" t="s">
        <v>12</v>
      </c>
      <c r="E911" s="207">
        <v>9.4</v>
      </c>
      <c r="G911" s="73">
        <f t="shared" si="15"/>
        <v>9.4000000000002277</v>
      </c>
      <c r="I911" s="422"/>
      <c r="J911" t="s">
        <v>14</v>
      </c>
      <c r="K911" s="207">
        <v>60</v>
      </c>
    </row>
    <row r="912" spans="1:12">
      <c r="A912"/>
      <c r="B912" s="422"/>
      <c r="C912" s="422"/>
      <c r="D912" t="s">
        <v>13</v>
      </c>
      <c r="E912" s="207">
        <v>5</v>
      </c>
      <c r="G912" s="73">
        <f t="shared" si="15"/>
        <v>14.400000000000228</v>
      </c>
      <c r="I912" s="422"/>
      <c r="J912" t="s">
        <v>15</v>
      </c>
      <c r="K912" s="207">
        <v>5</v>
      </c>
    </row>
    <row r="913" spans="1:13">
      <c r="A913"/>
      <c r="B913" s="422"/>
      <c r="C913" s="422"/>
      <c r="D913" t="s">
        <v>14</v>
      </c>
      <c r="E913" s="207">
        <v>60</v>
      </c>
      <c r="G913" s="73">
        <f t="shared" si="15"/>
        <v>74.400000000000233</v>
      </c>
      <c r="I913" s="422"/>
      <c r="J913" t="s">
        <v>60</v>
      </c>
      <c r="K913" s="207">
        <v>56.5</v>
      </c>
      <c r="M913" s="28">
        <v>56.5</v>
      </c>
    </row>
    <row r="914" spans="1:13">
      <c r="A914"/>
      <c r="B914" s="422"/>
      <c r="C914" s="422"/>
      <c r="D914" t="s">
        <v>15</v>
      </c>
      <c r="E914" s="207">
        <v>5</v>
      </c>
      <c r="G914" s="73">
        <f t="shared" si="15"/>
        <v>79.400000000000233</v>
      </c>
      <c r="I914" s="421" t="s">
        <v>19</v>
      </c>
      <c r="J914" t="s">
        <v>12</v>
      </c>
      <c r="K914" s="207">
        <v>10.8</v>
      </c>
    </row>
    <row r="915" spans="1:13">
      <c r="A915" s="3">
        <v>45855</v>
      </c>
      <c r="B915" s="422">
        <v>31484</v>
      </c>
      <c r="C915" s="422" t="s">
        <v>20</v>
      </c>
      <c r="D915" t="s">
        <v>12</v>
      </c>
      <c r="E915" s="207"/>
      <c r="F915" s="207">
        <v>9.4</v>
      </c>
      <c r="G915" s="73">
        <f t="shared" ref="G915:G924" si="16">+G914+E915-F915</f>
        <v>70.000000000000227</v>
      </c>
      <c r="I915" s="421"/>
      <c r="K915" s="207"/>
    </row>
    <row r="916" spans="1:13">
      <c r="A916" s="3">
        <v>45855</v>
      </c>
      <c r="B916" s="422">
        <v>31484</v>
      </c>
      <c r="C916" s="422" t="s">
        <v>20</v>
      </c>
      <c r="D916" t="s">
        <v>13</v>
      </c>
      <c r="E916" s="207"/>
      <c r="F916" s="207">
        <v>5</v>
      </c>
      <c r="G916" s="73">
        <f t="shared" si="16"/>
        <v>65.000000000000227</v>
      </c>
      <c r="I916" s="421"/>
      <c r="K916" s="207"/>
    </row>
    <row r="917" spans="1:13">
      <c r="A917" s="3">
        <v>45855</v>
      </c>
      <c r="B917" s="422">
        <v>31484</v>
      </c>
      <c r="C917" s="422" t="s">
        <v>20</v>
      </c>
      <c r="D917" t="s">
        <v>14</v>
      </c>
      <c r="E917" s="207"/>
      <c r="F917" s="207">
        <v>60</v>
      </c>
      <c r="G917" s="73">
        <f t="shared" si="16"/>
        <v>5.0000000000002274</v>
      </c>
      <c r="I917" s="421"/>
      <c r="K917" s="207"/>
    </row>
    <row r="918" spans="1:13">
      <c r="A918" s="3">
        <v>45855</v>
      </c>
      <c r="B918" s="422">
        <v>31484</v>
      </c>
      <c r="C918" s="422" t="s">
        <v>20</v>
      </c>
      <c r="D918" t="s">
        <v>15</v>
      </c>
      <c r="E918" s="207"/>
      <c r="F918" s="207">
        <v>5</v>
      </c>
      <c r="G918" s="73">
        <f t="shared" si="16"/>
        <v>2.2737367544323206E-13</v>
      </c>
      <c r="I918" s="421"/>
      <c r="K918" s="207"/>
    </row>
    <row r="919" spans="1:13">
      <c r="A919" s="81">
        <v>45838</v>
      </c>
      <c r="B919" s="421" t="s">
        <v>10</v>
      </c>
      <c r="C919" s="421" t="s">
        <v>21</v>
      </c>
      <c r="D919" t="s">
        <v>12</v>
      </c>
      <c r="E919" s="207">
        <v>3.6</v>
      </c>
      <c r="G919" s="73">
        <f t="shared" si="16"/>
        <v>3.6000000000002275</v>
      </c>
      <c r="I919" s="422"/>
      <c r="J919" t="s">
        <v>13</v>
      </c>
      <c r="K919" s="207">
        <v>3</v>
      </c>
    </row>
    <row r="920" spans="1:13">
      <c r="A920" s="70"/>
      <c r="B920" s="422"/>
      <c r="C920" s="422"/>
      <c r="D920" t="s">
        <v>13</v>
      </c>
      <c r="E920" s="207">
        <v>4</v>
      </c>
      <c r="G920" s="73">
        <f t="shared" si="16"/>
        <v>7.600000000000227</v>
      </c>
      <c r="I920" s="422"/>
      <c r="J920" t="s">
        <v>14</v>
      </c>
      <c r="K920" s="207">
        <v>60</v>
      </c>
    </row>
    <row r="921" spans="1:13">
      <c r="A921" s="70"/>
      <c r="B921" s="422"/>
      <c r="C921" s="422"/>
      <c r="D921" t="s">
        <v>14</v>
      </c>
      <c r="E921" s="207">
        <v>60</v>
      </c>
      <c r="G921" s="73">
        <f t="shared" si="16"/>
        <v>67.600000000000222</v>
      </c>
      <c r="I921" s="422"/>
      <c r="J921" t="s">
        <v>15</v>
      </c>
      <c r="K921" s="207">
        <v>5</v>
      </c>
    </row>
    <row r="922" spans="1:13">
      <c r="A922" s="70"/>
      <c r="B922" s="422"/>
      <c r="C922" s="422"/>
      <c r="D922" t="s">
        <v>15</v>
      </c>
      <c r="E922" s="207">
        <v>5</v>
      </c>
      <c r="G922" s="73">
        <f t="shared" si="16"/>
        <v>72.600000000000222</v>
      </c>
      <c r="I922" s="421" t="s">
        <v>20</v>
      </c>
      <c r="J922" t="s">
        <v>12</v>
      </c>
      <c r="K922" s="207">
        <v>9.4</v>
      </c>
    </row>
    <row r="923" spans="1:13">
      <c r="A923" s="3">
        <v>45855</v>
      </c>
      <c r="B923" s="422">
        <v>31484</v>
      </c>
      <c r="C923" s="422" t="s">
        <v>21</v>
      </c>
      <c r="D923" t="s">
        <v>12</v>
      </c>
      <c r="F923" s="207">
        <v>3.6</v>
      </c>
      <c r="G923" s="73">
        <f t="shared" si="16"/>
        <v>69.000000000000227</v>
      </c>
      <c r="I923" s="422"/>
      <c r="J923" t="s">
        <v>13</v>
      </c>
      <c r="K923" s="207">
        <v>5</v>
      </c>
    </row>
    <row r="924" spans="1:13">
      <c r="A924" s="3">
        <v>45855</v>
      </c>
      <c r="B924" s="422">
        <v>31484</v>
      </c>
      <c r="C924" s="422" t="s">
        <v>21</v>
      </c>
      <c r="D924" t="s">
        <v>13</v>
      </c>
      <c r="F924" s="207">
        <v>4</v>
      </c>
      <c r="G924" s="73">
        <f t="shared" si="16"/>
        <v>65.000000000000227</v>
      </c>
      <c r="I924" s="422"/>
      <c r="J924" t="s">
        <v>14</v>
      </c>
      <c r="K924" s="207">
        <v>60</v>
      </c>
    </row>
    <row r="925" spans="1:13">
      <c r="A925" s="3">
        <v>45855</v>
      </c>
      <c r="B925" s="422">
        <v>31484</v>
      </c>
      <c r="C925" s="422" t="s">
        <v>21</v>
      </c>
      <c r="D925" t="s">
        <v>14</v>
      </c>
      <c r="F925" s="207">
        <v>60</v>
      </c>
      <c r="G925" s="2">
        <f>+G924+E925-F925</f>
        <v>5.0000000000002274</v>
      </c>
      <c r="I925" s="422"/>
      <c r="J925" t="s">
        <v>15</v>
      </c>
      <c r="K925" s="207">
        <v>5</v>
      </c>
    </row>
    <row r="926" spans="1:13">
      <c r="A926" s="3">
        <v>45855</v>
      </c>
      <c r="B926" s="422">
        <v>31484</v>
      </c>
      <c r="C926" s="422" t="s">
        <v>21</v>
      </c>
      <c r="D926" t="s">
        <v>15</v>
      </c>
      <c r="F926" s="207">
        <v>5</v>
      </c>
      <c r="G926" s="2">
        <f>+G925+E926-F926</f>
        <v>2.2737367544323206E-13</v>
      </c>
      <c r="I926" s="421" t="s">
        <v>21</v>
      </c>
      <c r="J926" t="s">
        <v>12</v>
      </c>
      <c r="K926" s="207">
        <v>3.6</v>
      </c>
    </row>
    <row r="927" spans="1:13">
      <c r="A927" s="31">
        <v>45869</v>
      </c>
      <c r="B927" s="421" t="s">
        <v>10</v>
      </c>
      <c r="C927" s="421" t="s">
        <v>22</v>
      </c>
      <c r="D927" t="s">
        <v>12</v>
      </c>
      <c r="E927" s="5">
        <v>5</v>
      </c>
      <c r="G927" s="2">
        <f>+G926+E927-F927</f>
        <v>5.0000000000002274</v>
      </c>
      <c r="I927" s="422"/>
      <c r="J927" t="s">
        <v>13</v>
      </c>
      <c r="K927" s="207">
        <v>4</v>
      </c>
    </row>
    <row r="928" spans="1:13">
      <c r="B928" s="422"/>
      <c r="C928" s="422"/>
      <c r="D928" t="s">
        <v>13</v>
      </c>
      <c r="E928" s="5">
        <v>4</v>
      </c>
      <c r="G928" s="2">
        <f>+G927+E928-F928</f>
        <v>9.0000000000002274</v>
      </c>
      <c r="I928" s="422"/>
      <c r="J928" t="s">
        <v>14</v>
      </c>
      <c r="K928" s="207">
        <v>60</v>
      </c>
    </row>
    <row r="929" spans="1:14">
      <c r="B929" s="422"/>
      <c r="C929" s="422"/>
      <c r="D929" t="s">
        <v>14</v>
      </c>
      <c r="E929" s="5">
        <v>60</v>
      </c>
      <c r="G929" s="2">
        <f>+G928+E929-F929</f>
        <v>69.000000000000227</v>
      </c>
      <c r="I929" s="422"/>
      <c r="J929" t="s">
        <v>15</v>
      </c>
      <c r="K929" s="207">
        <v>5</v>
      </c>
    </row>
    <row r="930" spans="1:14">
      <c r="B930" s="422"/>
      <c r="C930" s="422"/>
      <c r="D930" t="s">
        <v>15</v>
      </c>
      <c r="E930" s="5">
        <v>5</v>
      </c>
      <c r="G930" s="2">
        <f>+G929+E930-F930</f>
        <v>74.000000000000227</v>
      </c>
      <c r="K930" s="28">
        <f>SUM(K894:K929)</f>
        <v>550.29999999999995</v>
      </c>
      <c r="L930" s="28"/>
      <c r="M930" s="28">
        <f t="shared" ref="M930" si="17">SUM(M894:M929)</f>
        <v>56.5</v>
      </c>
      <c r="N930" s="28"/>
    </row>
    <row r="931" spans="1:14">
      <c r="B931" s="422"/>
      <c r="C931" s="422"/>
      <c r="D931" t="s">
        <v>263</v>
      </c>
      <c r="E931" s="5">
        <v>600</v>
      </c>
      <c r="G931" s="2">
        <f>+G930+E931-F931</f>
        <v>674.00000000000023</v>
      </c>
      <c r="K931" s="28">
        <f>570-K930</f>
        <v>19.700000000000045</v>
      </c>
    </row>
    <row r="932" spans="1:14">
      <c r="A932" s="3">
        <v>45863</v>
      </c>
      <c r="B932" s="422">
        <v>31523</v>
      </c>
      <c r="C932" s="422" t="s">
        <v>22</v>
      </c>
      <c r="D932" t="s">
        <v>263</v>
      </c>
      <c r="F932" s="5">
        <v>600</v>
      </c>
      <c r="G932" s="2">
        <f>+G931+E932-F932</f>
        <v>74.000000000000227</v>
      </c>
    </row>
    <row r="933" spans="1:14">
      <c r="A933" s="3">
        <v>45985</v>
      </c>
      <c r="B933" s="422">
        <v>32066</v>
      </c>
      <c r="C933" s="422" t="s">
        <v>22</v>
      </c>
      <c r="D933" t="s">
        <v>12</v>
      </c>
      <c r="F933" s="5">
        <v>5</v>
      </c>
      <c r="G933" s="2">
        <f t="shared" ref="G933:G961" si="18">+G932+E933-F933</f>
        <v>69.000000000000227</v>
      </c>
    </row>
    <row r="934" spans="1:14">
      <c r="A934" s="3">
        <v>45985</v>
      </c>
      <c r="B934" s="422">
        <v>32066</v>
      </c>
      <c r="C934" s="422" t="s">
        <v>22</v>
      </c>
      <c r="D934" t="s">
        <v>13</v>
      </c>
      <c r="F934" s="5">
        <v>4</v>
      </c>
      <c r="G934" s="2">
        <f t="shared" si="18"/>
        <v>65.000000000000227</v>
      </c>
    </row>
    <row r="935" spans="1:14">
      <c r="A935" s="3">
        <v>45985</v>
      </c>
      <c r="B935" s="422">
        <v>32066</v>
      </c>
      <c r="C935" s="422" t="s">
        <v>22</v>
      </c>
      <c r="D935" t="s">
        <v>14</v>
      </c>
      <c r="F935" s="5">
        <v>60</v>
      </c>
      <c r="G935" s="2">
        <f t="shared" si="18"/>
        <v>5.0000000000002274</v>
      </c>
    </row>
    <row r="936" spans="1:14">
      <c r="A936" s="3">
        <v>45985</v>
      </c>
      <c r="B936" s="422">
        <v>32066</v>
      </c>
      <c r="C936" s="422" t="s">
        <v>22</v>
      </c>
      <c r="D936" t="s">
        <v>15</v>
      </c>
      <c r="F936" s="5">
        <v>5</v>
      </c>
      <c r="G936" s="2">
        <f t="shared" si="18"/>
        <v>2.2737367544323206E-13</v>
      </c>
    </row>
    <row r="937" spans="1:14">
      <c r="A937" s="31">
        <v>45900</v>
      </c>
      <c r="B937" s="421" t="s">
        <v>10</v>
      </c>
      <c r="C937" s="421" t="s">
        <v>23</v>
      </c>
      <c r="D937" t="s">
        <v>12</v>
      </c>
      <c r="E937" s="207">
        <v>5</v>
      </c>
      <c r="G937" s="2">
        <f t="shared" si="18"/>
        <v>5.0000000000002274</v>
      </c>
    </row>
    <row r="938" spans="1:14">
      <c r="B938" s="422"/>
      <c r="C938" s="422"/>
      <c r="D938" t="s">
        <v>13</v>
      </c>
      <c r="E938" s="207">
        <v>8</v>
      </c>
      <c r="G938" s="2">
        <f t="shared" si="18"/>
        <v>13.000000000000227</v>
      </c>
    </row>
    <row r="939" spans="1:14">
      <c r="B939" s="422"/>
      <c r="C939" s="422"/>
      <c r="D939" t="s">
        <v>14</v>
      </c>
      <c r="E939" s="207">
        <v>60</v>
      </c>
      <c r="G939" s="2">
        <f t="shared" si="18"/>
        <v>73.000000000000227</v>
      </c>
    </row>
    <row r="940" spans="1:14">
      <c r="B940" s="422"/>
      <c r="C940" s="422"/>
      <c r="D940" t="s">
        <v>15</v>
      </c>
      <c r="E940" s="207">
        <v>5</v>
      </c>
      <c r="G940" s="2">
        <f t="shared" si="18"/>
        <v>78.000000000000227</v>
      </c>
    </row>
    <row r="941" spans="1:14">
      <c r="B941" s="422"/>
      <c r="C941" s="422"/>
      <c r="D941" s="363" t="s">
        <v>45</v>
      </c>
      <c r="E941" s="364">
        <v>15</v>
      </c>
      <c r="G941" s="2">
        <f t="shared" si="18"/>
        <v>93.000000000000227</v>
      </c>
    </row>
    <row r="942" spans="1:14">
      <c r="A942" s="3">
        <v>45985</v>
      </c>
      <c r="B942" s="422">
        <v>32066</v>
      </c>
      <c r="C942" s="422" t="s">
        <v>23</v>
      </c>
      <c r="D942" t="s">
        <v>12</v>
      </c>
      <c r="E942" s="207"/>
      <c r="F942" s="207">
        <v>5</v>
      </c>
      <c r="G942" s="2">
        <f t="shared" si="18"/>
        <v>88.000000000000227</v>
      </c>
    </row>
    <row r="943" spans="1:14">
      <c r="A943" s="3">
        <v>45985</v>
      </c>
      <c r="B943" s="422">
        <v>32066</v>
      </c>
      <c r="C943" s="422" t="s">
        <v>23</v>
      </c>
      <c r="D943" t="s">
        <v>13</v>
      </c>
      <c r="E943" s="207"/>
      <c r="F943" s="207">
        <v>8</v>
      </c>
      <c r="G943" s="2">
        <f t="shared" si="18"/>
        <v>80.000000000000227</v>
      </c>
    </row>
    <row r="944" spans="1:14">
      <c r="A944" s="3">
        <v>45985</v>
      </c>
      <c r="B944" s="422">
        <v>32066</v>
      </c>
      <c r="C944" s="422" t="s">
        <v>23</v>
      </c>
      <c r="D944" t="s">
        <v>14</v>
      </c>
      <c r="E944" s="207"/>
      <c r="F944" s="207">
        <v>60</v>
      </c>
      <c r="G944" s="2">
        <f t="shared" si="18"/>
        <v>20.000000000000227</v>
      </c>
    </row>
    <row r="945" spans="1:11">
      <c r="A945" s="3">
        <v>45985</v>
      </c>
      <c r="B945" s="422">
        <v>32066</v>
      </c>
      <c r="C945" s="422" t="s">
        <v>23</v>
      </c>
      <c r="D945" t="s">
        <v>15</v>
      </c>
      <c r="E945" s="207"/>
      <c r="F945" s="207">
        <v>5</v>
      </c>
      <c r="G945" s="2">
        <f t="shared" si="18"/>
        <v>15.000000000000227</v>
      </c>
    </row>
    <row r="946" spans="1:11">
      <c r="A946" s="3">
        <v>46104</v>
      </c>
      <c r="B946" s="422">
        <v>32801</v>
      </c>
      <c r="C946" s="422" t="s">
        <v>23</v>
      </c>
      <c r="D946" t="s">
        <v>45</v>
      </c>
      <c r="E946" s="207"/>
      <c r="F946" s="207">
        <v>15</v>
      </c>
      <c r="G946" s="2">
        <f t="shared" si="18"/>
        <v>2.2737367544323206E-13</v>
      </c>
    </row>
    <row r="947" spans="1:11">
      <c r="A947" s="81">
        <v>45930</v>
      </c>
      <c r="B947" s="421" t="s">
        <v>10</v>
      </c>
      <c r="C947" s="421" t="s">
        <v>172</v>
      </c>
      <c r="D947" t="s">
        <v>12</v>
      </c>
      <c r="E947" s="207">
        <v>5</v>
      </c>
      <c r="G947" s="2">
        <f t="shared" si="18"/>
        <v>5.0000000000002274</v>
      </c>
      <c r="I947" s="421" t="s">
        <v>22</v>
      </c>
      <c r="J947" t="s">
        <v>12</v>
      </c>
      <c r="K947" s="5">
        <v>5</v>
      </c>
    </row>
    <row r="948" spans="1:11">
      <c r="B948" s="422"/>
      <c r="C948" s="422"/>
      <c r="D948" t="s">
        <v>13</v>
      </c>
      <c r="E948" s="20">
        <v>4</v>
      </c>
      <c r="G948" s="2">
        <f t="shared" si="18"/>
        <v>9.0000000000002274</v>
      </c>
      <c r="I948" s="422"/>
      <c r="J948" t="s">
        <v>13</v>
      </c>
      <c r="K948" s="5">
        <v>4</v>
      </c>
    </row>
    <row r="949" spans="1:11">
      <c r="B949" s="422"/>
      <c r="C949" s="422"/>
      <c r="D949" t="s">
        <v>14</v>
      </c>
      <c r="E949" s="20">
        <v>60</v>
      </c>
      <c r="G949" s="2">
        <f t="shared" si="18"/>
        <v>69.000000000000227</v>
      </c>
      <c r="I949" s="422"/>
      <c r="J949" t="s">
        <v>14</v>
      </c>
      <c r="K949" s="5">
        <v>60</v>
      </c>
    </row>
    <row r="950" spans="1:11">
      <c r="B950" s="422"/>
      <c r="C950" s="422"/>
      <c r="D950" t="s">
        <v>15</v>
      </c>
      <c r="E950" s="20">
        <v>5</v>
      </c>
      <c r="G950" s="2">
        <f t="shared" si="18"/>
        <v>74.000000000000227</v>
      </c>
      <c r="I950" s="422"/>
      <c r="J950" t="s">
        <v>15</v>
      </c>
      <c r="K950" s="5">
        <v>5</v>
      </c>
    </row>
    <row r="951" spans="1:11">
      <c r="B951" s="3"/>
      <c r="C951" s="422"/>
      <c r="D951" t="s">
        <v>63</v>
      </c>
      <c r="E951" s="207">
        <v>10</v>
      </c>
      <c r="F951" s="20"/>
      <c r="G951" s="2">
        <f t="shared" si="18"/>
        <v>84.000000000000227</v>
      </c>
      <c r="I951" s="421" t="s">
        <v>23</v>
      </c>
      <c r="J951" t="s">
        <v>12</v>
      </c>
      <c r="K951" s="207">
        <v>5</v>
      </c>
    </row>
    <row r="952" spans="1:11">
      <c r="A952" s="3">
        <v>45905</v>
      </c>
      <c r="B952" s="422"/>
      <c r="C952" s="422" t="s">
        <v>41</v>
      </c>
      <c r="D952" t="s">
        <v>63</v>
      </c>
      <c r="E952" s="207"/>
      <c r="F952" s="20">
        <v>10</v>
      </c>
      <c r="G952" s="2">
        <f t="shared" si="18"/>
        <v>74.000000000000227</v>
      </c>
      <c r="I952" s="422"/>
      <c r="J952" t="s">
        <v>13</v>
      </c>
      <c r="K952" s="207">
        <v>8</v>
      </c>
    </row>
    <row r="953" spans="1:11">
      <c r="A953" s="3">
        <v>45985</v>
      </c>
      <c r="B953" s="422">
        <v>32066</v>
      </c>
      <c r="C953" s="422" t="s">
        <v>41</v>
      </c>
      <c r="D953" t="s">
        <v>12</v>
      </c>
      <c r="E953" s="207"/>
      <c r="F953" s="207">
        <v>5</v>
      </c>
      <c r="G953" s="2">
        <f t="shared" si="18"/>
        <v>69.000000000000227</v>
      </c>
      <c r="I953" s="422"/>
      <c r="K953" s="207"/>
    </row>
    <row r="954" spans="1:11">
      <c r="A954" s="3">
        <v>45985</v>
      </c>
      <c r="B954" s="422">
        <v>32066</v>
      </c>
      <c r="C954" s="422" t="s">
        <v>41</v>
      </c>
      <c r="D954" t="s">
        <v>13</v>
      </c>
      <c r="E954" s="207"/>
      <c r="F954" s="20">
        <v>4</v>
      </c>
      <c r="G954" s="2">
        <f t="shared" si="18"/>
        <v>65.000000000000227</v>
      </c>
      <c r="I954" s="422"/>
      <c r="K954" s="207"/>
    </row>
    <row r="955" spans="1:11">
      <c r="A955" s="3">
        <v>45985</v>
      </c>
      <c r="B955" s="422">
        <v>32066</v>
      </c>
      <c r="C955" s="422" t="s">
        <v>41</v>
      </c>
      <c r="D955" t="s">
        <v>14</v>
      </c>
      <c r="E955" s="207"/>
      <c r="F955" s="20">
        <v>60</v>
      </c>
      <c r="G955" s="2">
        <f t="shared" si="18"/>
        <v>5.0000000000002274</v>
      </c>
      <c r="I955" s="422"/>
      <c r="K955" s="207"/>
    </row>
    <row r="956" spans="1:11">
      <c r="A956" s="3">
        <v>45985</v>
      </c>
      <c r="B956" s="422">
        <v>32066</v>
      </c>
      <c r="C956" s="422" t="s">
        <v>41</v>
      </c>
      <c r="D956" t="s">
        <v>15</v>
      </c>
      <c r="E956" s="207"/>
      <c r="F956" s="20">
        <v>5</v>
      </c>
      <c r="G956" s="2">
        <f t="shared" si="18"/>
        <v>2.2737367544323206E-13</v>
      </c>
      <c r="I956" s="422"/>
      <c r="K956" s="207"/>
    </row>
    <row r="957" spans="1:11">
      <c r="A957" s="81">
        <v>45961</v>
      </c>
      <c r="B957" s="421" t="s">
        <v>10</v>
      </c>
      <c r="C957" s="421" t="s">
        <v>25</v>
      </c>
      <c r="D957" t="s">
        <v>12</v>
      </c>
      <c r="E957" s="5">
        <v>5</v>
      </c>
      <c r="G957" s="2">
        <f t="shared" si="18"/>
        <v>5.0000000000002274</v>
      </c>
      <c r="I957" s="422"/>
      <c r="K957" s="207"/>
    </row>
    <row r="958" spans="1:11">
      <c r="A958" s="70"/>
      <c r="B958" s="422"/>
      <c r="C958" s="422"/>
      <c r="D958" t="s">
        <v>13</v>
      </c>
      <c r="E958" s="5">
        <v>7</v>
      </c>
      <c r="G958" s="2">
        <f t="shared" si="18"/>
        <v>12.000000000000227</v>
      </c>
      <c r="I958" s="422"/>
      <c r="K958" s="207"/>
    </row>
    <row r="959" spans="1:11">
      <c r="A959" s="70"/>
      <c r="B959" s="422"/>
      <c r="C959" s="422"/>
      <c r="D959" t="s">
        <v>14</v>
      </c>
      <c r="E959" s="20">
        <v>60</v>
      </c>
      <c r="G959" s="2">
        <f t="shared" si="18"/>
        <v>72.000000000000227</v>
      </c>
      <c r="I959" s="421"/>
      <c r="K959" s="207"/>
    </row>
    <row r="960" spans="1:11">
      <c r="A960" s="70"/>
      <c r="B960" s="422"/>
      <c r="C960" s="422"/>
      <c r="D960" t="s">
        <v>15</v>
      </c>
      <c r="E960" s="20">
        <v>5</v>
      </c>
      <c r="G960" s="2">
        <f t="shared" si="18"/>
        <v>77.000000000000227</v>
      </c>
      <c r="I960" s="422"/>
      <c r="K960" s="20"/>
    </row>
    <row r="961" spans="1:11">
      <c r="A961" s="3">
        <v>45985</v>
      </c>
      <c r="B961" s="422">
        <v>32067</v>
      </c>
      <c r="C961" s="422" t="s">
        <v>25</v>
      </c>
      <c r="D961" t="s">
        <v>12</v>
      </c>
      <c r="F961" s="5">
        <v>5</v>
      </c>
      <c r="G961" s="2">
        <f t="shared" si="18"/>
        <v>72.000000000000227</v>
      </c>
      <c r="I961" s="422"/>
      <c r="K961" s="20"/>
    </row>
    <row r="962" spans="1:11">
      <c r="A962" s="3">
        <v>45985</v>
      </c>
      <c r="B962" s="422">
        <v>32067</v>
      </c>
      <c r="C962" s="422" t="s">
        <v>25</v>
      </c>
      <c r="D962" t="s">
        <v>13</v>
      </c>
      <c r="F962" s="5">
        <v>7</v>
      </c>
      <c r="G962" s="2">
        <f t="shared" ref="G962:G1010" si="19">+G961+E962-F962</f>
        <v>65.000000000000227</v>
      </c>
      <c r="I962" s="422"/>
      <c r="K962" s="20"/>
    </row>
    <row r="963" spans="1:11">
      <c r="A963" s="3">
        <v>45985</v>
      </c>
      <c r="B963" s="422">
        <v>32067</v>
      </c>
      <c r="C963" s="422" t="s">
        <v>25</v>
      </c>
      <c r="D963" t="s">
        <v>14</v>
      </c>
      <c r="F963" s="20">
        <v>60</v>
      </c>
      <c r="G963" s="2">
        <f t="shared" si="19"/>
        <v>5.0000000000002274</v>
      </c>
      <c r="I963" s="421"/>
      <c r="K963" s="5"/>
    </row>
    <row r="964" spans="1:11">
      <c r="A964" s="3">
        <v>45985</v>
      </c>
      <c r="B964" s="422">
        <v>32067</v>
      </c>
      <c r="C964" s="422" t="s">
        <v>25</v>
      </c>
      <c r="D964" t="s">
        <v>15</v>
      </c>
      <c r="F964" s="20">
        <v>5</v>
      </c>
      <c r="G964" s="2">
        <f t="shared" si="19"/>
        <v>2.2737367544323206E-13</v>
      </c>
      <c r="I964" s="422"/>
      <c r="K964" s="5"/>
    </row>
    <row r="965" spans="1:11">
      <c r="A965" s="81">
        <v>45991</v>
      </c>
      <c r="B965" s="421" t="s">
        <v>10</v>
      </c>
      <c r="C965" s="421" t="s">
        <v>26</v>
      </c>
      <c r="D965" t="s">
        <v>12</v>
      </c>
      <c r="E965" s="20">
        <v>5</v>
      </c>
      <c r="G965" s="2">
        <f t="shared" si="19"/>
        <v>5.0000000000002274</v>
      </c>
      <c r="I965" s="422"/>
      <c r="K965" s="20"/>
    </row>
    <row r="966" spans="1:11">
      <c r="A966" s="70"/>
      <c r="B966" s="422"/>
      <c r="C966" s="422"/>
      <c r="D966" t="s">
        <v>13</v>
      </c>
      <c r="E966" s="20">
        <v>6</v>
      </c>
      <c r="G966" s="2">
        <f t="shared" si="19"/>
        <v>11.000000000000227</v>
      </c>
      <c r="I966" s="422"/>
      <c r="K966" s="20"/>
    </row>
    <row r="967" spans="1:11">
      <c r="A967" s="70"/>
      <c r="B967" s="422"/>
      <c r="C967" s="422"/>
      <c r="D967" t="s">
        <v>14</v>
      </c>
      <c r="E967" s="207">
        <v>60</v>
      </c>
      <c r="G967" s="2">
        <f t="shared" si="19"/>
        <v>71.000000000000227</v>
      </c>
      <c r="K967" s="5"/>
    </row>
    <row r="968" spans="1:11">
      <c r="A968" s="70"/>
      <c r="B968" s="422"/>
      <c r="C968" s="422"/>
      <c r="D968" t="s">
        <v>15</v>
      </c>
      <c r="E968" s="207">
        <v>5</v>
      </c>
      <c r="G968" s="2">
        <f t="shared" si="19"/>
        <v>76.000000000000227</v>
      </c>
    </row>
    <row r="969" spans="1:11">
      <c r="A969" s="70">
        <v>46076</v>
      </c>
      <c r="B969" s="422">
        <v>32556</v>
      </c>
      <c r="C969" s="422" t="s">
        <v>26</v>
      </c>
      <c r="D969" t="s">
        <v>12</v>
      </c>
      <c r="E969" s="207"/>
      <c r="F969" s="20">
        <v>5</v>
      </c>
      <c r="G969" s="2">
        <f t="shared" si="19"/>
        <v>71.000000000000227</v>
      </c>
    </row>
    <row r="970" spans="1:11">
      <c r="A970" s="70">
        <v>46076</v>
      </c>
      <c r="B970" s="422">
        <v>32556</v>
      </c>
      <c r="C970" s="422" t="s">
        <v>26</v>
      </c>
      <c r="D970" t="s">
        <v>13</v>
      </c>
      <c r="E970" s="207"/>
      <c r="F970" s="20">
        <v>6</v>
      </c>
      <c r="G970" s="2">
        <f t="shared" si="19"/>
        <v>65.000000000000227</v>
      </c>
    </row>
    <row r="971" spans="1:11">
      <c r="A971" s="70">
        <v>46076</v>
      </c>
      <c r="B971" s="422">
        <v>32556</v>
      </c>
      <c r="C971" s="422" t="s">
        <v>26</v>
      </c>
      <c r="D971" t="s">
        <v>14</v>
      </c>
      <c r="E971" s="207"/>
      <c r="F971" s="207">
        <v>60</v>
      </c>
      <c r="G971" s="2">
        <f t="shared" si="19"/>
        <v>5.0000000000002274</v>
      </c>
    </row>
    <row r="972" spans="1:11">
      <c r="A972" s="70">
        <v>46076</v>
      </c>
      <c r="B972" s="422">
        <v>32556</v>
      </c>
      <c r="C972" s="422" t="s">
        <v>26</v>
      </c>
      <c r="D972" t="s">
        <v>15</v>
      </c>
      <c r="E972" s="207"/>
      <c r="F972" s="207">
        <v>5</v>
      </c>
      <c r="G972" s="2">
        <f t="shared" si="19"/>
        <v>2.2737367544323206E-13</v>
      </c>
    </row>
    <row r="973" spans="1:11">
      <c r="A973" s="81">
        <v>46022</v>
      </c>
      <c r="B973" s="374" t="s">
        <v>10</v>
      </c>
      <c r="C973" s="374" t="s">
        <v>27</v>
      </c>
      <c r="D973" s="373" t="s">
        <v>12</v>
      </c>
      <c r="E973" s="373">
        <v>161.30000000000001</v>
      </c>
      <c r="G973" s="2">
        <f t="shared" si="19"/>
        <v>161.30000000000024</v>
      </c>
      <c r="I973" s="441" t="s">
        <v>308</v>
      </c>
      <c r="J973" s="441"/>
      <c r="K973" s="441"/>
    </row>
    <row r="974" spans="1:11">
      <c r="A974" s="81"/>
      <c r="B974" s="373"/>
      <c r="C974" s="373"/>
      <c r="D974" s="373" t="s">
        <v>13</v>
      </c>
      <c r="E974" s="373">
        <v>6</v>
      </c>
      <c r="G974" s="2">
        <f t="shared" si="19"/>
        <v>167.30000000000024</v>
      </c>
      <c r="H974" s="421">
        <v>2025</v>
      </c>
      <c r="I974" s="421" t="s">
        <v>23</v>
      </c>
      <c r="J974" s="363" t="s">
        <v>45</v>
      </c>
      <c r="K974" s="364">
        <v>15</v>
      </c>
    </row>
    <row r="975" spans="1:11">
      <c r="A975" s="81"/>
      <c r="B975" s="373"/>
      <c r="C975" s="373"/>
      <c r="D975" s="373" t="s">
        <v>14</v>
      </c>
      <c r="E975" s="373">
        <v>60</v>
      </c>
      <c r="G975" s="2">
        <f t="shared" si="19"/>
        <v>227.30000000000024</v>
      </c>
      <c r="I975" s="421" t="s">
        <v>17</v>
      </c>
      <c r="J975" t="s">
        <v>12</v>
      </c>
      <c r="K975" s="20">
        <f>E993-F999</f>
        <v>708.6</v>
      </c>
    </row>
    <row r="976" spans="1:11">
      <c r="A976" s="373"/>
      <c r="B976" s="373"/>
      <c r="C976" s="373"/>
      <c r="D976" s="373" t="s">
        <v>15</v>
      </c>
      <c r="E976" s="373">
        <v>5</v>
      </c>
      <c r="G976" s="2">
        <f t="shared" si="19"/>
        <v>232.30000000000024</v>
      </c>
      <c r="I976" s="422"/>
      <c r="J976" t="s">
        <v>13</v>
      </c>
      <c r="K976" s="20">
        <v>10</v>
      </c>
    </row>
    <row r="977" spans="1:11">
      <c r="A977" s="70">
        <v>46053</v>
      </c>
      <c r="B977" s="422" t="s">
        <v>77</v>
      </c>
      <c r="C977" s="422" t="s">
        <v>27</v>
      </c>
      <c r="D977" t="s">
        <v>12</v>
      </c>
      <c r="E977" s="373"/>
      <c r="F977" s="2">
        <v>75</v>
      </c>
      <c r="G977" s="2">
        <f t="shared" si="19"/>
        <v>157.30000000000024</v>
      </c>
      <c r="K977" s="114">
        <f>SUM(K974:K976)</f>
        <v>733.6</v>
      </c>
    </row>
    <row r="978" spans="1:11">
      <c r="A978" s="70">
        <v>46076</v>
      </c>
      <c r="B978" s="422">
        <v>32556</v>
      </c>
      <c r="C978" s="422" t="s">
        <v>27</v>
      </c>
      <c r="D978" s="373" t="s">
        <v>12</v>
      </c>
      <c r="E978" s="373"/>
      <c r="F978" s="2">
        <v>86.3</v>
      </c>
      <c r="G978" s="2">
        <f t="shared" si="19"/>
        <v>71.000000000000242</v>
      </c>
      <c r="I978" s="422"/>
      <c r="K978" s="207"/>
    </row>
    <row r="979" spans="1:11">
      <c r="A979" s="70">
        <v>46076</v>
      </c>
      <c r="B979" s="422">
        <v>32556</v>
      </c>
      <c r="C979" s="422" t="s">
        <v>27</v>
      </c>
      <c r="D979" s="373" t="s">
        <v>13</v>
      </c>
      <c r="E979" s="373"/>
      <c r="F979" s="373">
        <v>6</v>
      </c>
      <c r="G979" s="2">
        <f t="shared" si="19"/>
        <v>65.000000000000242</v>
      </c>
      <c r="I979" s="374"/>
      <c r="J979" s="373"/>
      <c r="K979" s="373"/>
    </row>
    <row r="980" spans="1:11">
      <c r="A980" s="70">
        <v>46076</v>
      </c>
      <c r="B980" s="422">
        <v>32556</v>
      </c>
      <c r="C980" s="422" t="s">
        <v>27</v>
      </c>
      <c r="D980" s="373" t="s">
        <v>14</v>
      </c>
      <c r="E980" s="373"/>
      <c r="F980" s="373">
        <v>60</v>
      </c>
      <c r="G980" s="2">
        <f t="shared" si="19"/>
        <v>5.0000000000002416</v>
      </c>
      <c r="J980" s="373"/>
      <c r="K980" s="373"/>
    </row>
    <row r="981" spans="1:11">
      <c r="A981" s="70">
        <v>46076</v>
      </c>
      <c r="B981" s="422">
        <v>32556</v>
      </c>
      <c r="C981" s="422" t="s">
        <v>27</v>
      </c>
      <c r="D981" s="373" t="s">
        <v>15</v>
      </c>
      <c r="E981" s="373"/>
      <c r="F981" s="373">
        <v>5</v>
      </c>
      <c r="G981" s="2">
        <f t="shared" si="19"/>
        <v>2.4158453015843406E-13</v>
      </c>
      <c r="I981" s="373"/>
      <c r="J981" s="373"/>
      <c r="K981" s="373"/>
    </row>
    <row r="982" spans="1:11">
      <c r="A982" s="81">
        <v>46053</v>
      </c>
      <c r="B982" s="421" t="s">
        <v>10</v>
      </c>
      <c r="C982" s="421" t="s">
        <v>11</v>
      </c>
      <c r="D982" t="s">
        <v>12</v>
      </c>
      <c r="E982" s="20">
        <v>793.6</v>
      </c>
      <c r="G982" s="2">
        <f t="shared" si="19"/>
        <v>793.60000000000025</v>
      </c>
      <c r="I982" s="373"/>
      <c r="J982" s="373"/>
      <c r="K982" s="373"/>
    </row>
    <row r="983" spans="1:11">
      <c r="A983" s="70"/>
      <c r="B983" s="422"/>
      <c r="C983" s="422"/>
      <c r="D983" t="s">
        <v>13</v>
      </c>
      <c r="E983" s="301">
        <v>5</v>
      </c>
      <c r="G983" s="2">
        <f t="shared" si="19"/>
        <v>798.60000000000025</v>
      </c>
      <c r="I983" s="373"/>
      <c r="J983" s="373"/>
      <c r="K983" s="373"/>
    </row>
    <row r="984" spans="1:11">
      <c r="A984" s="70"/>
      <c r="B984" s="422"/>
      <c r="C984" s="422"/>
      <c r="D984" t="s">
        <v>14</v>
      </c>
      <c r="E984" s="207">
        <v>60</v>
      </c>
      <c r="G984" s="2">
        <f t="shared" si="19"/>
        <v>858.60000000000025</v>
      </c>
      <c r="I984" s="373"/>
      <c r="J984" s="373"/>
      <c r="K984" s="373"/>
    </row>
    <row r="985" spans="1:11">
      <c r="A985" s="70"/>
      <c r="B985" s="422"/>
      <c r="C985" s="422"/>
      <c r="D985" t="s">
        <v>15</v>
      </c>
      <c r="E985" s="207">
        <v>5</v>
      </c>
      <c r="G985" s="2">
        <f t="shared" si="19"/>
        <v>863.60000000000025</v>
      </c>
      <c r="I985" s="373"/>
      <c r="J985" s="373"/>
      <c r="K985" s="373"/>
    </row>
    <row r="986" spans="1:11">
      <c r="A986" s="70"/>
      <c r="B986" s="422"/>
      <c r="C986" s="422"/>
      <c r="D986" t="s">
        <v>104</v>
      </c>
      <c r="E986" s="207">
        <v>10</v>
      </c>
      <c r="G986" s="2">
        <f t="shared" si="19"/>
        <v>873.60000000000025</v>
      </c>
      <c r="H986" s="421"/>
      <c r="I986" s="421"/>
      <c r="K986" s="20"/>
    </row>
    <row r="987" spans="1:11">
      <c r="A987" s="70">
        <v>46053</v>
      </c>
      <c r="B987" s="422" t="s">
        <v>77</v>
      </c>
      <c r="C987" s="422" t="s">
        <v>11</v>
      </c>
      <c r="D987" t="s">
        <v>14</v>
      </c>
      <c r="E987" s="207"/>
      <c r="F987" s="207">
        <v>60</v>
      </c>
      <c r="G987" s="2">
        <f t="shared" si="19"/>
        <v>813.60000000000025</v>
      </c>
    </row>
    <row r="988" spans="1:11">
      <c r="A988" s="70">
        <v>46053</v>
      </c>
      <c r="B988" s="422" t="s">
        <v>77</v>
      </c>
      <c r="C988" s="422" t="s">
        <v>11</v>
      </c>
      <c r="D988" t="s">
        <v>15</v>
      </c>
      <c r="E988" s="207"/>
      <c r="F988" s="207">
        <v>5</v>
      </c>
      <c r="G988" s="2">
        <f t="shared" si="19"/>
        <v>808.60000000000025</v>
      </c>
    </row>
    <row r="989" spans="1:11">
      <c r="A989" s="70">
        <v>46076</v>
      </c>
      <c r="B989" s="422">
        <v>32556</v>
      </c>
      <c r="C989" s="422" t="s">
        <v>11</v>
      </c>
      <c r="D989" t="s">
        <v>12</v>
      </c>
      <c r="F989" s="2">
        <v>666.7</v>
      </c>
      <c r="G989" s="2">
        <f t="shared" si="19"/>
        <v>141.9000000000002</v>
      </c>
    </row>
    <row r="990" spans="1:11">
      <c r="A990" s="70">
        <v>46081</v>
      </c>
      <c r="B990" s="422" t="s">
        <v>78</v>
      </c>
      <c r="C990" s="422" t="s">
        <v>11</v>
      </c>
      <c r="D990" t="s">
        <v>12</v>
      </c>
      <c r="F990" s="2">
        <f>E982-F989</f>
        <v>126.89999999999998</v>
      </c>
      <c r="G990" s="2">
        <f t="shared" si="19"/>
        <v>15.000000000000227</v>
      </c>
    </row>
    <row r="991" spans="1:11">
      <c r="A991" s="70">
        <v>46081</v>
      </c>
      <c r="B991" s="422" t="s">
        <v>78</v>
      </c>
      <c r="C991" s="422" t="s">
        <v>11</v>
      </c>
      <c r="D991" t="s">
        <v>13</v>
      </c>
      <c r="F991" s="2">
        <v>5</v>
      </c>
      <c r="G991" s="2">
        <f>+G990+E991-F991</f>
        <v>10.000000000000227</v>
      </c>
    </row>
    <row r="992" spans="1:11">
      <c r="A992" s="70">
        <v>46081</v>
      </c>
      <c r="B992" s="422" t="s">
        <v>78</v>
      </c>
      <c r="C992" s="422" t="s">
        <v>11</v>
      </c>
      <c r="D992" t="s">
        <v>104</v>
      </c>
      <c r="F992" s="2">
        <v>10</v>
      </c>
      <c r="G992" s="2">
        <f t="shared" ref="G992:G998" si="20">+G991+E992-F992</f>
        <v>2.2737367544323206E-13</v>
      </c>
    </row>
    <row r="993" spans="1:9">
      <c r="A993" s="31">
        <v>46081</v>
      </c>
      <c r="B993" s="421" t="s">
        <v>10</v>
      </c>
      <c r="C993" s="421" t="s">
        <v>17</v>
      </c>
      <c r="D993" t="s">
        <v>12</v>
      </c>
      <c r="E993" s="20">
        <v>785.7</v>
      </c>
      <c r="G993" s="2">
        <f t="shared" si="20"/>
        <v>785.70000000000027</v>
      </c>
    </row>
    <row r="994" spans="1:9">
      <c r="B994" s="422"/>
      <c r="C994" s="422"/>
      <c r="D994" t="s">
        <v>13</v>
      </c>
      <c r="E994" s="20">
        <v>10</v>
      </c>
      <c r="G994" s="2">
        <f t="shared" si="20"/>
        <v>795.70000000000027</v>
      </c>
    </row>
    <row r="995" spans="1:9">
      <c r="B995" s="422"/>
      <c r="C995" s="422"/>
      <c r="D995" t="s">
        <v>14</v>
      </c>
      <c r="E995" s="207">
        <v>56</v>
      </c>
      <c r="G995" s="2">
        <f t="shared" si="20"/>
        <v>851.70000000000027</v>
      </c>
    </row>
    <row r="996" spans="1:9">
      <c r="B996" s="422"/>
      <c r="C996" s="422"/>
      <c r="D996" t="s">
        <v>15</v>
      </c>
      <c r="E996" s="207">
        <v>5</v>
      </c>
      <c r="G996" s="2">
        <f t="shared" si="20"/>
        <v>856.70000000000027</v>
      </c>
    </row>
    <row r="997" spans="1:9">
      <c r="A997" s="70">
        <v>46081</v>
      </c>
      <c r="B997" s="422" t="s">
        <v>78</v>
      </c>
      <c r="C997" s="422" t="s">
        <v>17</v>
      </c>
      <c r="D997" t="s">
        <v>14</v>
      </c>
      <c r="F997" s="207">
        <v>56</v>
      </c>
      <c r="G997" s="2">
        <f t="shared" si="20"/>
        <v>800.70000000000027</v>
      </c>
    </row>
    <row r="998" spans="1:9">
      <c r="A998" s="70">
        <v>46081</v>
      </c>
      <c r="B998" s="422" t="s">
        <v>78</v>
      </c>
      <c r="C998" s="422" t="s">
        <v>17</v>
      </c>
      <c r="D998" t="s">
        <v>15</v>
      </c>
      <c r="F998" s="207">
        <v>5</v>
      </c>
      <c r="G998" s="2">
        <f t="shared" si="20"/>
        <v>795.70000000000027</v>
      </c>
    </row>
    <row r="999" spans="1:9">
      <c r="A999" s="70">
        <v>46081</v>
      </c>
      <c r="B999" s="422" t="s">
        <v>78</v>
      </c>
      <c r="C999" s="422" t="s">
        <v>17</v>
      </c>
      <c r="D999" t="s">
        <v>12</v>
      </c>
      <c r="F999" s="2">
        <v>77.099999999999994</v>
      </c>
      <c r="G999" s="2">
        <f t="shared" si="19"/>
        <v>718.60000000000025</v>
      </c>
    </row>
    <row r="1000" spans="1:9">
      <c r="A1000" s="3">
        <v>46104</v>
      </c>
      <c r="B1000" s="422">
        <v>32801</v>
      </c>
      <c r="C1000" s="422" t="s">
        <v>17</v>
      </c>
      <c r="D1000" t="s">
        <v>12</v>
      </c>
      <c r="F1000" s="2">
        <v>708.6</v>
      </c>
      <c r="G1000" s="2">
        <f t="shared" si="19"/>
        <v>10.000000000000227</v>
      </c>
    </row>
    <row r="1001" spans="1:9">
      <c r="A1001" s="3">
        <v>46104</v>
      </c>
      <c r="B1001" s="422">
        <v>32801</v>
      </c>
      <c r="C1001" s="422" t="s">
        <v>17</v>
      </c>
      <c r="D1001" t="s">
        <v>13</v>
      </c>
      <c r="F1001" s="2">
        <v>10</v>
      </c>
      <c r="G1001" s="2">
        <f t="shared" si="19"/>
        <v>2.2737367544323206E-13</v>
      </c>
      <c r="I1001" s="28"/>
    </row>
    <row r="1002" spans="1:9">
      <c r="A1002" s="31">
        <v>46112</v>
      </c>
      <c r="B1002" s="421" t="s">
        <v>10</v>
      </c>
      <c r="C1002" s="421" t="s">
        <v>18</v>
      </c>
      <c r="D1002" t="s">
        <v>12</v>
      </c>
      <c r="E1002" s="207">
        <v>719.7</v>
      </c>
      <c r="G1002" s="2">
        <f t="shared" si="19"/>
        <v>719.70000000000027</v>
      </c>
    </row>
    <row r="1003" spans="1:9">
      <c r="A1003" s="31"/>
      <c r="B1003" s="422"/>
      <c r="C1003" s="422"/>
      <c r="D1003" t="s">
        <v>13</v>
      </c>
      <c r="E1003" s="207">
        <v>6</v>
      </c>
      <c r="G1003" s="2">
        <f t="shared" si="19"/>
        <v>725.70000000000027</v>
      </c>
      <c r="I1003" s="28"/>
    </row>
    <row r="1004" spans="1:9">
      <c r="B1004" s="422"/>
      <c r="C1004" s="422"/>
      <c r="D1004" t="s">
        <v>14</v>
      </c>
      <c r="E1004" s="207">
        <v>60</v>
      </c>
      <c r="G1004" s="2">
        <f t="shared" si="19"/>
        <v>785.70000000000027</v>
      </c>
    </row>
    <row r="1005" spans="1:9">
      <c r="B1005" s="422"/>
      <c r="C1005" s="422"/>
      <c r="D1005" t="s">
        <v>15</v>
      </c>
      <c r="E1005" s="207">
        <v>5</v>
      </c>
      <c r="G1005" s="2">
        <f t="shared" si="19"/>
        <v>790.70000000000027</v>
      </c>
    </row>
    <row r="1006" spans="1:9">
      <c r="B1006" s="422"/>
      <c r="C1006" s="422"/>
      <c r="D1006" s="35" t="s">
        <v>309</v>
      </c>
      <c r="E1006" s="209">
        <v>113</v>
      </c>
      <c r="G1006" s="2">
        <f t="shared" si="19"/>
        <v>903.70000000000027</v>
      </c>
    </row>
    <row r="1007" spans="1:9">
      <c r="A1007" s="70">
        <v>46112</v>
      </c>
      <c r="B1007" s="422" t="s">
        <v>81</v>
      </c>
      <c r="C1007" s="422" t="s">
        <v>18</v>
      </c>
      <c r="D1007" t="s">
        <v>14</v>
      </c>
      <c r="E1007" s="207"/>
      <c r="F1007" s="207">
        <v>60</v>
      </c>
      <c r="G1007" s="2">
        <f t="shared" si="19"/>
        <v>843.70000000000027</v>
      </c>
    </row>
    <row r="1008" spans="1:9">
      <c r="A1008" s="70">
        <v>46112</v>
      </c>
      <c r="B1008" s="422" t="s">
        <v>81</v>
      </c>
      <c r="C1008" s="422" t="s">
        <v>18</v>
      </c>
      <c r="D1008" t="s">
        <v>15</v>
      </c>
      <c r="E1008" s="207"/>
      <c r="F1008" s="207">
        <v>5</v>
      </c>
      <c r="G1008" s="2">
        <f t="shared" si="19"/>
        <v>838.70000000000027</v>
      </c>
    </row>
    <row r="1009" spans="1:7">
      <c r="A1009" s="70">
        <v>46112</v>
      </c>
      <c r="B1009" s="422" t="s">
        <v>81</v>
      </c>
      <c r="C1009" s="422" t="s">
        <v>18</v>
      </c>
      <c r="D1009" t="s">
        <v>12</v>
      </c>
      <c r="E1009" s="207"/>
      <c r="F1009" s="207">
        <v>165</v>
      </c>
      <c r="G1009" s="2">
        <f t="shared" si="19"/>
        <v>673.70000000000027</v>
      </c>
    </row>
    <row r="1010" spans="1:7">
      <c r="A1010" s="3">
        <v>46140</v>
      </c>
      <c r="B1010" s="422">
        <v>32973</v>
      </c>
      <c r="C1010" s="422" t="s">
        <v>18</v>
      </c>
      <c r="D1010" t="s">
        <v>12</v>
      </c>
      <c r="F1010" s="2">
        <v>554.70000000000005</v>
      </c>
      <c r="G1010" s="2">
        <f t="shared" si="19"/>
        <v>119.00000000000023</v>
      </c>
    </row>
    <row r="1011" spans="1:7">
      <c r="A1011" s="3">
        <v>46140</v>
      </c>
      <c r="B1011" s="422">
        <v>32978</v>
      </c>
      <c r="C1011" s="422" t="s">
        <v>18</v>
      </c>
      <c r="D1011" t="s">
        <v>13</v>
      </c>
      <c r="F1011" s="2">
        <v>6</v>
      </c>
      <c r="G1011" s="2">
        <f>+G1010+E1011-F1011</f>
        <v>113.00000000000023</v>
      </c>
    </row>
    <row r="1012" spans="1:7">
      <c r="B1012" s="422"/>
      <c r="C1012" s="422"/>
      <c r="G1012" s="2">
        <f>+G1011+E1012-F1012</f>
        <v>113.00000000000023</v>
      </c>
    </row>
    <row r="1013" spans="1:7">
      <c r="B1013" s="422"/>
      <c r="C1013" s="422"/>
      <c r="G1013" s="2">
        <f>+G1012+E1013-F1013</f>
        <v>113.00000000000023</v>
      </c>
    </row>
    <row r="1014" spans="1:7">
      <c r="B1014" s="422"/>
      <c r="C1014" s="422"/>
      <c r="G1014" s="2">
        <f>+G1013+E1014-F1014</f>
        <v>113.00000000000023</v>
      </c>
    </row>
    <row r="1015" spans="1:7">
      <c r="B1015" s="422"/>
      <c r="C1015" s="422"/>
      <c r="G1015" s="2">
        <f>+G1014+E1015-F1015</f>
        <v>113.00000000000023</v>
      </c>
    </row>
    <row r="1016" spans="1:7">
      <c r="B1016" s="422"/>
      <c r="C1016" s="422"/>
      <c r="G1016" s="2">
        <f>+G1015+E1016-F1016</f>
        <v>113.00000000000023</v>
      </c>
    </row>
    <row r="1017" spans="1:7">
      <c r="B1017" s="422"/>
      <c r="C1017" s="422"/>
      <c r="G1017" s="2">
        <f>+G1016+E1017-F1017</f>
        <v>113.00000000000023</v>
      </c>
    </row>
    <row r="1018" spans="1:7">
      <c r="B1018" s="422"/>
      <c r="C1018" s="422"/>
      <c r="G1018" s="2">
        <f>+G1017+E1018-F1018</f>
        <v>113.00000000000023</v>
      </c>
    </row>
    <row r="1019" spans="1:7">
      <c r="B1019" s="422"/>
      <c r="C1019" s="422"/>
      <c r="G1019" s="2">
        <f>+G1018+E1019-F1019</f>
        <v>113.00000000000023</v>
      </c>
    </row>
    <row r="1020" spans="1:7">
      <c r="B1020" s="422"/>
      <c r="C1020" s="422"/>
      <c r="G1020" s="2">
        <f>+G1019+E1020-F1020</f>
        <v>113.00000000000023</v>
      </c>
    </row>
    <row r="1021" spans="1:7">
      <c r="B1021" s="422"/>
      <c r="C1021" s="422"/>
      <c r="G1021" s="2">
        <f>+G1020+E1021-F1021</f>
        <v>113.00000000000023</v>
      </c>
    </row>
    <row r="1022" spans="1:7">
      <c r="B1022" s="422"/>
      <c r="C1022" s="422"/>
      <c r="G1022" s="2">
        <f>+G1021+E1022-F1022</f>
        <v>113.00000000000023</v>
      </c>
    </row>
    <row r="1023" spans="1:7">
      <c r="B1023" s="422"/>
      <c r="C1023" s="422"/>
      <c r="G1023" s="2">
        <f>+G1022+E1023-F1023</f>
        <v>113.00000000000023</v>
      </c>
    </row>
    <row r="1024" spans="1:7">
      <c r="B1024" s="422"/>
      <c r="C1024" s="422"/>
      <c r="G1024" s="2">
        <f>+G1023+E1024-F1024</f>
        <v>113.00000000000023</v>
      </c>
    </row>
    <row r="1025" spans="2:7">
      <c r="B1025" s="422"/>
      <c r="C1025" s="422"/>
      <c r="G1025" s="2">
        <f>+G1024+E1025-F1025</f>
        <v>113.00000000000023</v>
      </c>
    </row>
    <row r="1026" spans="2:7">
      <c r="B1026" s="422"/>
      <c r="C1026" s="422"/>
      <c r="G1026" s="2">
        <f>+G1025+E1026-F1026</f>
        <v>113.00000000000023</v>
      </c>
    </row>
    <row r="1027" spans="2:7">
      <c r="B1027" s="422"/>
      <c r="C1027" s="422"/>
      <c r="G1027" s="2">
        <f>+G1026+E1027-F1027</f>
        <v>113.00000000000023</v>
      </c>
    </row>
    <row r="1028" spans="2:7">
      <c r="B1028" s="422"/>
      <c r="C1028" s="422"/>
      <c r="G1028" s="2">
        <f>+G1027+E1028-F1028</f>
        <v>113.00000000000023</v>
      </c>
    </row>
    <row r="1029" spans="2:7">
      <c r="B1029" s="422"/>
      <c r="C1029" s="422"/>
      <c r="G1029" s="2">
        <f>+G1028+E1029-F1029</f>
        <v>113.00000000000023</v>
      </c>
    </row>
    <row r="1030" spans="2:7">
      <c r="B1030" s="422"/>
      <c r="C1030" s="422"/>
      <c r="G1030" s="2">
        <f>+G1029+E1030-F1030</f>
        <v>113.00000000000023</v>
      </c>
    </row>
    <row r="1031" spans="2:7">
      <c r="B1031" s="422"/>
      <c r="C1031" s="422"/>
      <c r="G1031" s="2">
        <f>+G1030+E1031-F1031</f>
        <v>113.00000000000023</v>
      </c>
    </row>
    <row r="1032" spans="2:7">
      <c r="B1032" s="422"/>
      <c r="C1032" s="422"/>
      <c r="G1032" s="2">
        <f>+G1031+E1032-F1032</f>
        <v>113.00000000000023</v>
      </c>
    </row>
    <row r="1033" spans="2:7">
      <c r="B1033" s="422"/>
      <c r="C1033" s="422"/>
      <c r="G1033" s="2">
        <f>+G1032+E1033-F1033</f>
        <v>113.00000000000023</v>
      </c>
    </row>
    <row r="1034" spans="2:7">
      <c r="B1034" s="422"/>
      <c r="C1034" s="422"/>
      <c r="G1034" s="2">
        <f>+G1033+E1034-F1034</f>
        <v>113.00000000000023</v>
      </c>
    </row>
    <row r="1035" spans="2:7">
      <c r="B1035" s="422"/>
      <c r="C1035" s="422"/>
      <c r="G1035" s="2">
        <f>+G1034+E1035-F1035</f>
        <v>113.00000000000023</v>
      </c>
    </row>
    <row r="1036" spans="2:7">
      <c r="B1036" s="422"/>
      <c r="C1036" s="422"/>
      <c r="G1036" s="2">
        <f>+G1035+E1036-F1036</f>
        <v>113.00000000000023</v>
      </c>
    </row>
    <row r="1037" spans="2:7">
      <c r="B1037" s="422"/>
      <c r="C1037" s="422"/>
      <c r="G1037" s="2">
        <f>+G1036+E1037-F1037</f>
        <v>113.00000000000023</v>
      </c>
    </row>
    <row r="1038" spans="2:7">
      <c r="B1038" s="422"/>
      <c r="C1038" s="422"/>
      <c r="G1038" s="2">
        <f>+G1037+E1038-F1038</f>
        <v>113.00000000000023</v>
      </c>
    </row>
    <row r="1039" spans="2:7">
      <c r="B1039" s="422"/>
      <c r="C1039" s="422"/>
      <c r="G1039" s="2">
        <f>+G1038+E1039-F1039</f>
        <v>113.00000000000023</v>
      </c>
    </row>
    <row r="1040" spans="2:7">
      <c r="B1040" s="422"/>
      <c r="C1040" s="422"/>
      <c r="G1040" s="2">
        <f>+G1039+E1040-F1040</f>
        <v>113.00000000000023</v>
      </c>
    </row>
    <row r="1041" spans="2:7">
      <c r="B1041" s="422"/>
      <c r="C1041" s="422"/>
      <c r="G1041" s="2">
        <f>+G1040+E1041-F1041</f>
        <v>113.00000000000023</v>
      </c>
    </row>
    <row r="1042" spans="2:7">
      <c r="B1042" s="422"/>
      <c r="C1042" s="422"/>
      <c r="G1042" s="2">
        <f>+G1041+E1042-F1042</f>
        <v>113.00000000000023</v>
      </c>
    </row>
    <row r="1043" spans="2:7">
      <c r="B1043" s="422"/>
      <c r="C1043" s="422"/>
      <c r="G1043" s="2">
        <f>+G1042+E1043-F1043</f>
        <v>113.00000000000023</v>
      </c>
    </row>
    <row r="1044" spans="2:7">
      <c r="B1044" s="422"/>
      <c r="C1044" s="422"/>
      <c r="G1044" s="2">
        <f>+G1043+E1044-F1044</f>
        <v>113.00000000000023</v>
      </c>
    </row>
    <row r="1045" spans="2:7">
      <c r="B1045" s="422"/>
      <c r="C1045" s="422"/>
      <c r="G1045" s="2">
        <f>+G1044+E1045-F1045</f>
        <v>113.00000000000023</v>
      </c>
    </row>
    <row r="1046" spans="2:7">
      <c r="B1046" s="422"/>
      <c r="C1046" s="422"/>
      <c r="G1046" s="2">
        <f>+G1045+E1046-F1046</f>
        <v>113.00000000000023</v>
      </c>
    </row>
    <row r="1047" spans="2:7">
      <c r="B1047" s="422"/>
      <c r="C1047" s="422"/>
      <c r="G1047" s="2">
        <f>+G1046+E1047-F1047</f>
        <v>113.00000000000023</v>
      </c>
    </row>
    <row r="1048" spans="2:7">
      <c r="B1048" s="422"/>
      <c r="C1048" s="422"/>
      <c r="G1048" s="2">
        <f>+G1047+E1048-F1048</f>
        <v>113.00000000000023</v>
      </c>
    </row>
    <row r="1049" spans="2:7">
      <c r="B1049" s="422"/>
      <c r="C1049" s="422"/>
      <c r="G1049" s="2">
        <f>+G1048+E1049-F1049</f>
        <v>113.00000000000023</v>
      </c>
    </row>
    <row r="1050" spans="2:7">
      <c r="B1050" s="422"/>
      <c r="C1050" s="422"/>
      <c r="G1050" s="2">
        <f>+G1049+E1050-F1050</f>
        <v>113.00000000000023</v>
      </c>
    </row>
    <row r="1051" spans="2:7">
      <c r="B1051" s="422"/>
      <c r="C1051" s="422"/>
      <c r="G1051" s="2">
        <f>+G1050+E1051-F1051</f>
        <v>113.00000000000023</v>
      </c>
    </row>
    <row r="1052" spans="2:7">
      <c r="B1052" s="422"/>
      <c r="C1052" s="422"/>
      <c r="G1052" s="2">
        <f>+G1051+E1052-F1052</f>
        <v>113.00000000000023</v>
      </c>
    </row>
    <row r="1053" spans="2:7">
      <c r="B1053" s="422"/>
      <c r="C1053" s="422"/>
      <c r="G1053" s="2">
        <f>+G1052+E1053-F1053</f>
        <v>113.00000000000023</v>
      </c>
    </row>
    <row r="1054" spans="2:7">
      <c r="B1054" s="422"/>
      <c r="C1054" s="422"/>
      <c r="G1054" s="2">
        <f>+G1053+E1054-F1054</f>
        <v>113.00000000000023</v>
      </c>
    </row>
    <row r="1055" spans="2:7">
      <c r="B1055" s="422"/>
      <c r="C1055" s="422"/>
      <c r="G1055" s="2">
        <f>+G1054+E1055-F1055</f>
        <v>113.00000000000023</v>
      </c>
    </row>
    <row r="1056" spans="2:7">
      <c r="B1056" s="422"/>
      <c r="C1056" s="422"/>
      <c r="G1056" s="2">
        <f>+G1055+E1056-F1056</f>
        <v>113.00000000000023</v>
      </c>
    </row>
    <row r="1057" spans="2:7">
      <c r="B1057" s="422"/>
      <c r="C1057" s="422"/>
      <c r="G1057" s="2">
        <f>+G1056+E1057-F1057</f>
        <v>113.00000000000023</v>
      </c>
    </row>
    <row r="1058" spans="2:7">
      <c r="B1058" s="422"/>
      <c r="C1058" s="422"/>
      <c r="G1058" s="2">
        <f>+G1057+E1058-F1058</f>
        <v>113.00000000000023</v>
      </c>
    </row>
    <row r="1059" spans="2:7">
      <c r="B1059" s="422"/>
      <c r="C1059" s="422"/>
      <c r="G1059" s="2">
        <f>+G1058+E1059-F1059</f>
        <v>113.00000000000023</v>
      </c>
    </row>
    <row r="1060" spans="2:7">
      <c r="B1060" s="422"/>
      <c r="C1060" s="422"/>
      <c r="G1060" s="2">
        <f>+G1059+E1060-F1060</f>
        <v>113.00000000000023</v>
      </c>
    </row>
    <row r="1061" spans="2:7">
      <c r="B1061" s="422"/>
      <c r="C1061" s="422"/>
      <c r="G1061" s="2">
        <f>+G1060+E1061-F1061</f>
        <v>113.00000000000023</v>
      </c>
    </row>
    <row r="1062" spans="2:7">
      <c r="B1062" s="422"/>
      <c r="C1062" s="422"/>
      <c r="G1062" s="2">
        <f>+G1061+E1062-F1062</f>
        <v>113.00000000000023</v>
      </c>
    </row>
    <row r="1063" spans="2:7">
      <c r="B1063" s="422"/>
      <c r="C1063" s="422"/>
      <c r="G1063" s="2">
        <f>+G1062+E1063-F1063</f>
        <v>113.00000000000023</v>
      </c>
    </row>
    <row r="1064" spans="2:7">
      <c r="B1064" s="422"/>
      <c r="C1064" s="422"/>
      <c r="G1064" s="2">
        <f>+G1063+E1064-F1064</f>
        <v>113.00000000000023</v>
      </c>
    </row>
    <row r="1065" spans="2:7">
      <c r="B1065" s="422"/>
      <c r="C1065" s="422"/>
      <c r="G1065" s="2">
        <f>+G1064+E1065-F1065</f>
        <v>113.00000000000023</v>
      </c>
    </row>
    <row r="1066" spans="2:7">
      <c r="B1066" s="422"/>
      <c r="C1066" s="422"/>
      <c r="G1066" s="2">
        <f>+G1065+E1066-F1066</f>
        <v>113.00000000000023</v>
      </c>
    </row>
    <row r="1067" spans="2:7">
      <c r="B1067" s="422"/>
      <c r="C1067" s="422"/>
      <c r="G1067" s="2">
        <f>+G1066+E1067-F1067</f>
        <v>113.00000000000023</v>
      </c>
    </row>
    <row r="1068" spans="2:7">
      <c r="B1068" s="422"/>
      <c r="C1068" s="422"/>
      <c r="G1068" s="2">
        <f>+G1067+E1068-F1068</f>
        <v>113.00000000000023</v>
      </c>
    </row>
    <row r="1069" spans="2:7">
      <c r="B1069" s="422"/>
      <c r="C1069" s="422"/>
      <c r="G1069" s="2">
        <f>+G1068+E1069-F1069</f>
        <v>113.00000000000023</v>
      </c>
    </row>
    <row r="1070" spans="2:7">
      <c r="B1070" s="422"/>
      <c r="C1070" s="422"/>
      <c r="G1070" s="2">
        <f>+G1069+E1070-F1070</f>
        <v>113.00000000000023</v>
      </c>
    </row>
    <row r="1071" spans="2:7">
      <c r="B1071" s="422"/>
      <c r="C1071" s="422"/>
      <c r="G1071" s="2">
        <f>+G1070+E1071-F1071</f>
        <v>113.00000000000023</v>
      </c>
    </row>
    <row r="1072" spans="2:7">
      <c r="B1072" s="422"/>
      <c r="C1072" s="422"/>
      <c r="G1072" s="2">
        <f>+G1071+E1072-F1072</f>
        <v>113.00000000000023</v>
      </c>
    </row>
    <row r="1073" spans="2:7">
      <c r="B1073" s="422"/>
      <c r="C1073" s="422"/>
      <c r="G1073" s="2">
        <f>+G1072+E1073-F1073</f>
        <v>113.00000000000023</v>
      </c>
    </row>
    <row r="1074" spans="2:7">
      <c r="B1074" s="422"/>
      <c r="C1074" s="422"/>
      <c r="G1074" s="2">
        <f>+G1073+E1074-F1074</f>
        <v>113.00000000000023</v>
      </c>
    </row>
    <row r="1075" spans="2:7">
      <c r="B1075" s="422"/>
      <c r="C1075" s="422"/>
      <c r="G1075" s="2">
        <f>+G1074+E1075-F1075</f>
        <v>113.00000000000023</v>
      </c>
    </row>
    <row r="1076" spans="2:7">
      <c r="B1076" s="422"/>
      <c r="C1076" s="422"/>
      <c r="G1076" s="2">
        <f>+G1075+E1076-F1076</f>
        <v>113.00000000000023</v>
      </c>
    </row>
    <row r="1077" spans="2:7">
      <c r="B1077" s="422"/>
      <c r="C1077" s="422"/>
      <c r="G1077" s="2">
        <f>+G1076+E1077-F1077</f>
        <v>113.00000000000023</v>
      </c>
    </row>
    <row r="1078" spans="2:7">
      <c r="B1078" s="422"/>
      <c r="C1078" s="422"/>
      <c r="G1078" s="2">
        <f>+G1077+E1078-F1078</f>
        <v>113.00000000000023</v>
      </c>
    </row>
    <row r="1079" spans="2:7">
      <c r="B1079" s="422"/>
      <c r="C1079" s="422"/>
      <c r="G1079" s="2">
        <f>+G1078+E1079-F1079</f>
        <v>113.00000000000023</v>
      </c>
    </row>
    <row r="1080" spans="2:7">
      <c r="B1080" s="422"/>
      <c r="C1080" s="422"/>
      <c r="G1080" s="2">
        <f>+G1079+E1080-F1080</f>
        <v>113.00000000000023</v>
      </c>
    </row>
    <row r="1081" spans="2:7">
      <c r="B1081" s="422"/>
      <c r="C1081" s="422"/>
      <c r="G1081" s="2">
        <f>+G1080+E1081-F1081</f>
        <v>113.00000000000023</v>
      </c>
    </row>
    <row r="1082" spans="2:7">
      <c r="B1082" s="422"/>
      <c r="C1082" s="422"/>
      <c r="G1082" s="2">
        <f>+G1081+E1082-F1082</f>
        <v>113.00000000000023</v>
      </c>
    </row>
    <row r="1083" spans="2:7">
      <c r="B1083" s="422"/>
      <c r="C1083" s="422"/>
      <c r="G1083" s="2">
        <f>+G1082+E1083-F1083</f>
        <v>113.00000000000023</v>
      </c>
    </row>
    <row r="1084" spans="2:7">
      <c r="B1084" s="422"/>
      <c r="C1084" s="422"/>
      <c r="G1084" s="2">
        <f>+G1083+E1084-F1084</f>
        <v>113.00000000000023</v>
      </c>
    </row>
    <row r="1085" spans="2:7">
      <c r="B1085" s="422"/>
      <c r="C1085" s="422"/>
      <c r="G1085" s="2">
        <f>+G1084+E1085-F1085</f>
        <v>113.00000000000023</v>
      </c>
    </row>
    <row r="1086" spans="2:7">
      <c r="B1086" s="422"/>
      <c r="C1086" s="422"/>
      <c r="G1086" s="2">
        <f>+G1085+E1086-F1086</f>
        <v>113.00000000000023</v>
      </c>
    </row>
    <row r="1087" spans="2:7">
      <c r="B1087" s="422"/>
      <c r="C1087" s="422"/>
      <c r="G1087" s="2">
        <f>+G1086+E1087-F1087</f>
        <v>113.00000000000023</v>
      </c>
    </row>
    <row r="1088" spans="2:7">
      <c r="B1088" s="422"/>
      <c r="C1088" s="422"/>
      <c r="G1088" s="2">
        <f>+G1087+E1088-F1088</f>
        <v>113.00000000000023</v>
      </c>
    </row>
    <row r="1089" spans="2:7">
      <c r="B1089" s="422"/>
      <c r="C1089" s="422"/>
      <c r="G1089" s="2">
        <f>+G1088+E1089-F1089</f>
        <v>113.00000000000023</v>
      </c>
    </row>
    <row r="1090" spans="2:7">
      <c r="B1090" s="422"/>
      <c r="C1090" s="422"/>
      <c r="G1090" s="2">
        <f>+G1089+E1090-F1090</f>
        <v>113.00000000000023</v>
      </c>
    </row>
    <row r="1091" spans="2:7">
      <c r="B1091" s="422"/>
      <c r="C1091" s="422"/>
      <c r="G1091" s="2">
        <f>+G1090+E1091-F1091</f>
        <v>113.00000000000023</v>
      </c>
    </row>
    <row r="1092" spans="2:7">
      <c r="B1092" s="422"/>
      <c r="C1092" s="422"/>
      <c r="G1092" s="2">
        <f>+G1091+E1092-F1092</f>
        <v>113.00000000000023</v>
      </c>
    </row>
    <row r="1093" spans="2:7">
      <c r="B1093" s="422"/>
      <c r="C1093" s="422"/>
      <c r="G1093" s="2">
        <f>+G1092+E1093-F1093</f>
        <v>113.00000000000023</v>
      </c>
    </row>
    <row r="1094" spans="2:7">
      <c r="B1094" s="422"/>
      <c r="C1094" s="422"/>
      <c r="G1094" s="2">
        <f>+G1093+E1094-F1094</f>
        <v>113.00000000000023</v>
      </c>
    </row>
    <row r="1095" spans="2:7">
      <c r="B1095" s="422"/>
      <c r="C1095" s="422"/>
      <c r="G1095" s="2">
        <f>+G1094+E1095-F1095</f>
        <v>113.00000000000023</v>
      </c>
    </row>
    <row r="1096" spans="2:7">
      <c r="B1096" s="422"/>
      <c r="C1096" s="422"/>
      <c r="G1096" s="2">
        <f>+G1095+E1096-F1096</f>
        <v>113.00000000000023</v>
      </c>
    </row>
    <row r="1097" spans="2:7">
      <c r="B1097" s="422"/>
      <c r="C1097" s="422"/>
      <c r="G1097" s="2">
        <f>+G1096+E1097-F1097</f>
        <v>113.00000000000023</v>
      </c>
    </row>
    <row r="1098" spans="2:7">
      <c r="B1098" s="422"/>
      <c r="C1098" s="422"/>
      <c r="G1098" s="2">
        <f>+G1097+E1098-F1098</f>
        <v>113.00000000000023</v>
      </c>
    </row>
    <row r="1099" spans="2:7">
      <c r="B1099" s="422"/>
      <c r="C1099" s="422"/>
      <c r="G1099" s="2">
        <f>+G1098+E1099-F1099</f>
        <v>113.00000000000023</v>
      </c>
    </row>
    <row r="1100" spans="2:7">
      <c r="B1100" s="422"/>
      <c r="C1100" s="422"/>
      <c r="G1100" s="2">
        <f>+G1099+E1100-F1100</f>
        <v>113.00000000000023</v>
      </c>
    </row>
    <row r="1101" spans="2:7">
      <c r="B1101" s="422"/>
      <c r="C1101" s="422"/>
      <c r="G1101" s="2">
        <f>+G1100+E1101-F1101</f>
        <v>113.00000000000023</v>
      </c>
    </row>
    <row r="1102" spans="2:7">
      <c r="B1102" s="422"/>
      <c r="C1102" s="422"/>
      <c r="G1102" s="2">
        <f>+G1101+E1102-F1102</f>
        <v>113.00000000000023</v>
      </c>
    </row>
    <row r="1103" spans="2:7">
      <c r="B1103" s="422"/>
      <c r="C1103" s="422"/>
      <c r="G1103" s="2">
        <f>+G1102+E1103-F1103</f>
        <v>113.00000000000023</v>
      </c>
    </row>
    <row r="1104" spans="2:7">
      <c r="B1104" s="422"/>
      <c r="C1104" s="422"/>
      <c r="G1104" s="2">
        <f>+G1103+E1104-F1104</f>
        <v>113.00000000000023</v>
      </c>
    </row>
    <row r="1105" spans="2:7">
      <c r="B1105" s="422"/>
      <c r="C1105" s="422"/>
      <c r="G1105" s="2">
        <f>+G1104+E1105-F1105</f>
        <v>113.00000000000023</v>
      </c>
    </row>
    <row r="1106" spans="2:7">
      <c r="B1106" s="422"/>
      <c r="C1106" s="422"/>
      <c r="G1106" s="2">
        <f>+G1105+E1106-F1106</f>
        <v>113.00000000000023</v>
      </c>
    </row>
    <row r="1107" spans="2:7">
      <c r="B1107" s="422"/>
      <c r="C1107" s="422"/>
      <c r="G1107" s="2">
        <f>+G1106+E1107-F1107</f>
        <v>113.00000000000023</v>
      </c>
    </row>
    <row r="1108" spans="2:7">
      <c r="B1108" s="422"/>
      <c r="C1108" s="422"/>
      <c r="G1108" s="2">
        <f>+G1107+E1108-F1108</f>
        <v>113.00000000000023</v>
      </c>
    </row>
    <row r="1109" spans="2:7">
      <c r="B1109" s="422"/>
      <c r="C1109" s="422"/>
      <c r="G1109" s="2">
        <f>+G1108+E1109-F1109</f>
        <v>113.00000000000023</v>
      </c>
    </row>
    <row r="1110" spans="2:7">
      <c r="B1110" s="422"/>
      <c r="C1110" s="422"/>
      <c r="G1110" s="2">
        <f>+G1109+E1110-F1110</f>
        <v>113.00000000000023</v>
      </c>
    </row>
    <row r="1111" spans="2:7">
      <c r="B1111" s="422"/>
      <c r="C1111" s="422"/>
      <c r="G1111" s="2">
        <f>+G1110+E1111-F1111</f>
        <v>113.00000000000023</v>
      </c>
    </row>
    <row r="1112" spans="2:7">
      <c r="B1112" s="422"/>
      <c r="C1112" s="422"/>
      <c r="G1112" s="2">
        <f>+G1111+E1112-F1112</f>
        <v>113.00000000000023</v>
      </c>
    </row>
    <row r="1113" spans="2:7">
      <c r="B1113" s="422"/>
      <c r="C1113" s="422"/>
      <c r="G1113" s="2">
        <f>+G1112+E1113-F1113</f>
        <v>113.00000000000023</v>
      </c>
    </row>
    <row r="1114" spans="2:7">
      <c r="B1114" s="422"/>
      <c r="C1114" s="422"/>
      <c r="G1114" s="2">
        <f>+G1113+E1114-F1114</f>
        <v>113.00000000000023</v>
      </c>
    </row>
    <row r="1115" spans="2:7">
      <c r="B1115" s="422"/>
      <c r="C1115" s="422"/>
      <c r="G1115" s="2">
        <f>+G1114+E1115-F1115</f>
        <v>113.00000000000023</v>
      </c>
    </row>
    <row r="1116" spans="2:7">
      <c r="B1116" s="422"/>
      <c r="C1116" s="422"/>
      <c r="G1116" s="2">
        <f>+G1115+E1116-F1116</f>
        <v>113.00000000000023</v>
      </c>
    </row>
    <row r="1117" spans="2:7">
      <c r="B1117" s="422"/>
      <c r="C1117" s="422"/>
      <c r="G1117" s="2">
        <f>+G1116+E1117-F1117</f>
        <v>113.00000000000023</v>
      </c>
    </row>
    <row r="1118" spans="2:7">
      <c r="B1118" s="422"/>
      <c r="C1118" s="422"/>
      <c r="G1118" s="2">
        <f>+G1117+E1118-F1118</f>
        <v>113.00000000000023</v>
      </c>
    </row>
    <row r="1119" spans="2:7">
      <c r="B1119" s="422"/>
      <c r="C1119" s="422"/>
      <c r="G1119" s="2">
        <f>+G1118+E1119-F1119</f>
        <v>113.00000000000023</v>
      </c>
    </row>
    <row r="1120" spans="2:7">
      <c r="B1120" s="422"/>
      <c r="C1120" s="422"/>
      <c r="G1120" s="2">
        <f>+G1119+E1120-F1120</f>
        <v>113.00000000000023</v>
      </c>
    </row>
    <row r="1121" spans="2:7">
      <c r="B1121" s="422"/>
      <c r="C1121" s="422"/>
      <c r="G1121" s="2">
        <f>+G1120+E1121-F1121</f>
        <v>113.00000000000023</v>
      </c>
    </row>
    <row r="1122" spans="2:7">
      <c r="B1122" s="422"/>
      <c r="C1122" s="422"/>
      <c r="G1122" s="2">
        <f>+G1121+E1122-F1122</f>
        <v>113.00000000000023</v>
      </c>
    </row>
    <row r="1123" spans="2:7">
      <c r="B1123" s="422"/>
      <c r="C1123" s="422"/>
      <c r="G1123" s="2">
        <f>+G1122+E1123-F1123</f>
        <v>113.00000000000023</v>
      </c>
    </row>
    <row r="1124" spans="2:7">
      <c r="B1124" s="422"/>
      <c r="C1124" s="422"/>
      <c r="G1124" s="2">
        <f>+G1123+E1124-F1124</f>
        <v>113.00000000000023</v>
      </c>
    </row>
    <row r="1125" spans="2:7">
      <c r="B1125" s="422"/>
      <c r="C1125" s="422"/>
      <c r="G1125" s="2">
        <f>+G1124+E1125-F1125</f>
        <v>113.00000000000023</v>
      </c>
    </row>
    <row r="1126" spans="2:7">
      <c r="B1126" s="422"/>
      <c r="C1126" s="422"/>
      <c r="G1126" s="2">
        <f>+G1125+E1126-F1126</f>
        <v>113.00000000000023</v>
      </c>
    </row>
    <row r="1127" spans="2:7">
      <c r="B1127" s="422"/>
      <c r="C1127" s="422"/>
      <c r="G1127" s="2">
        <f>+G1126+E1127-F1127</f>
        <v>113.00000000000023</v>
      </c>
    </row>
    <row r="1128" spans="2:7">
      <c r="B1128" s="422"/>
      <c r="C1128" s="422"/>
      <c r="G1128" s="2">
        <f>+G1127+E1128-F1128</f>
        <v>113.00000000000023</v>
      </c>
    </row>
    <row r="1129" spans="2:7">
      <c r="B1129" s="422"/>
      <c r="C1129" s="422"/>
      <c r="G1129" s="2">
        <f>+G1128+E1129-F1129</f>
        <v>113.00000000000023</v>
      </c>
    </row>
    <row r="1130" spans="2:7">
      <c r="B1130" s="422"/>
      <c r="C1130" s="422"/>
      <c r="G1130" s="2">
        <f>+G1129+E1130-F1130</f>
        <v>113.00000000000023</v>
      </c>
    </row>
    <row r="1131" spans="2:7">
      <c r="B1131" s="422"/>
      <c r="C1131" s="422"/>
      <c r="G1131" s="2">
        <f>+G1130+E1131-F1131</f>
        <v>113.00000000000023</v>
      </c>
    </row>
    <row r="1132" spans="2:7">
      <c r="B1132" s="422"/>
      <c r="C1132" s="422"/>
      <c r="G1132" s="2">
        <f>+G1131+E1132-F1132</f>
        <v>113.00000000000023</v>
      </c>
    </row>
    <row r="1133" spans="2:7">
      <c r="B1133" s="422"/>
      <c r="C1133" s="422"/>
      <c r="G1133" s="2">
        <f>+G1132+E1133-F1133</f>
        <v>113.00000000000023</v>
      </c>
    </row>
    <row r="1134" spans="2:7">
      <c r="B1134" s="422"/>
      <c r="C1134" s="422"/>
      <c r="G1134" s="2">
        <f>+G1133+E1134-F1134</f>
        <v>113.00000000000023</v>
      </c>
    </row>
    <row r="1135" spans="2:7">
      <c r="B1135" s="422"/>
      <c r="C1135" s="422"/>
      <c r="G1135" s="2">
        <f>+G1134+E1135-F1135</f>
        <v>113.00000000000023</v>
      </c>
    </row>
    <row r="1136" spans="2:7">
      <c r="B1136" s="422"/>
      <c r="C1136" s="422"/>
      <c r="G1136" s="2">
        <f>+G1135+E1136-F1136</f>
        <v>113.00000000000023</v>
      </c>
    </row>
    <row r="1137" spans="2:7">
      <c r="B1137" s="422"/>
      <c r="C1137" s="422"/>
      <c r="G1137" s="2">
        <f>+G1136+E1137-F1137</f>
        <v>113.00000000000023</v>
      </c>
    </row>
    <row r="1138" spans="2:7">
      <c r="B1138" s="422"/>
      <c r="C1138" s="422"/>
      <c r="G1138" s="2">
        <f>+G1137+E1138-F1138</f>
        <v>113.00000000000023</v>
      </c>
    </row>
    <row r="1139" spans="2:7">
      <c r="B1139" s="422"/>
      <c r="C1139" s="422"/>
      <c r="G1139" s="2">
        <f>+G1138+E1139-F1139</f>
        <v>113.00000000000023</v>
      </c>
    </row>
    <row r="1140" spans="2:7">
      <c r="B1140" s="422"/>
      <c r="C1140" s="422"/>
      <c r="G1140" s="2">
        <f>+G1139+E1140-F1140</f>
        <v>113.00000000000023</v>
      </c>
    </row>
    <row r="1141" spans="2:7">
      <c r="B1141" s="422"/>
      <c r="C1141" s="422"/>
      <c r="G1141" s="2">
        <f>+G1140+E1141-F1141</f>
        <v>113.00000000000023</v>
      </c>
    </row>
    <row r="1142" spans="2:7">
      <c r="B1142" s="422"/>
      <c r="C1142" s="422"/>
      <c r="G1142" s="2">
        <f>+G1141+E1142-F1142</f>
        <v>113.00000000000023</v>
      </c>
    </row>
    <row r="1143" spans="2:7">
      <c r="B1143" s="422"/>
      <c r="C1143" s="422"/>
      <c r="G1143" s="2">
        <f>+G1142+E1143-F1143</f>
        <v>113.00000000000023</v>
      </c>
    </row>
    <row r="1144" spans="2:7">
      <c r="B1144" s="422"/>
      <c r="C1144" s="422"/>
      <c r="G1144" s="2">
        <f>+G1143+E1144-F1144</f>
        <v>113.00000000000023</v>
      </c>
    </row>
    <row r="1145" spans="2:7">
      <c r="B1145" s="422"/>
      <c r="C1145" s="422"/>
      <c r="G1145" s="2">
        <f>+G1144+E1145-F1145</f>
        <v>113.00000000000023</v>
      </c>
    </row>
    <row r="1146" spans="2:7">
      <c r="B1146" s="422"/>
      <c r="C1146" s="422"/>
      <c r="G1146" s="2">
        <f>+G1145+E1146-F1146</f>
        <v>113.00000000000023</v>
      </c>
    </row>
    <row r="1147" spans="2:7">
      <c r="B1147" s="422"/>
      <c r="C1147" s="422"/>
      <c r="G1147" s="2">
        <f>+G1146+E1147-F1147</f>
        <v>113.00000000000023</v>
      </c>
    </row>
    <row r="1148" spans="2:7">
      <c r="B1148" s="422"/>
      <c r="C1148" s="422"/>
      <c r="G1148" s="2">
        <f>+G1147+E1148-F1148</f>
        <v>113.00000000000023</v>
      </c>
    </row>
    <row r="1149" spans="2:7">
      <c r="B1149" s="422"/>
      <c r="C1149" s="422"/>
      <c r="G1149" s="2">
        <f>+G1148+E1149-F1149</f>
        <v>113.00000000000023</v>
      </c>
    </row>
    <row r="1150" spans="2:7">
      <c r="B1150" s="422"/>
      <c r="C1150" s="422"/>
      <c r="G1150" s="2">
        <f>+G1149+E1150-F1150</f>
        <v>113.00000000000023</v>
      </c>
    </row>
    <row r="1151" spans="2:7">
      <c r="B1151" s="422"/>
      <c r="C1151" s="422"/>
      <c r="G1151" s="2">
        <f>+G1150+E1151-F1151</f>
        <v>113.00000000000023</v>
      </c>
    </row>
    <row r="1152" spans="2:7">
      <c r="B1152" s="422"/>
      <c r="C1152" s="422"/>
      <c r="G1152" s="2">
        <f>+G1151+E1152-F1152</f>
        <v>113.00000000000023</v>
      </c>
    </row>
    <row r="1153" spans="2:7">
      <c r="B1153" s="422"/>
      <c r="C1153" s="422"/>
      <c r="G1153" s="2">
        <f>+G1152+E1153-F1153</f>
        <v>113.00000000000023</v>
      </c>
    </row>
    <row r="1154" spans="2:7">
      <c r="B1154" s="422"/>
      <c r="C1154" s="422"/>
      <c r="G1154" s="2">
        <f>+G1153+E1154-F1154</f>
        <v>113.00000000000023</v>
      </c>
    </row>
    <row r="1155" spans="2:7">
      <c r="B1155" s="422"/>
      <c r="C1155" s="422"/>
      <c r="G1155" s="2">
        <f>+G1154+E1155-F1155</f>
        <v>113.00000000000023</v>
      </c>
    </row>
    <row r="1156" spans="2:7">
      <c r="B1156" s="422"/>
      <c r="C1156" s="422"/>
      <c r="G1156" s="2">
        <f>+G1155+E1156-F1156</f>
        <v>113.00000000000023</v>
      </c>
    </row>
    <row r="1157" spans="2:7">
      <c r="B1157" s="422"/>
      <c r="C1157" s="422"/>
      <c r="G1157" s="2">
        <f>+G1156+E1157-F1157</f>
        <v>113.00000000000023</v>
      </c>
    </row>
    <row r="1158" spans="2:7">
      <c r="B1158" s="422"/>
      <c r="C1158" s="422"/>
      <c r="G1158" s="2">
        <f>+G1157+E1158-F1158</f>
        <v>113.00000000000023</v>
      </c>
    </row>
    <row r="1159" spans="2:7">
      <c r="B1159" s="422"/>
      <c r="C1159" s="422"/>
      <c r="G1159" s="2">
        <f>+G1158+E1159-F1159</f>
        <v>113.00000000000023</v>
      </c>
    </row>
    <row r="1160" spans="2:7">
      <c r="B1160" s="422"/>
      <c r="C1160" s="422"/>
      <c r="G1160" s="2">
        <f>+G1159+E1160-F1160</f>
        <v>113.00000000000023</v>
      </c>
    </row>
    <row r="1161" spans="2:7">
      <c r="B1161" s="422"/>
      <c r="C1161" s="422"/>
      <c r="G1161" s="2">
        <f>+G1160+E1161-F1161</f>
        <v>113.00000000000023</v>
      </c>
    </row>
    <row r="1162" spans="2:7">
      <c r="B1162" s="422"/>
      <c r="C1162" s="422"/>
      <c r="G1162" s="2">
        <f>+G1161+E1162-F1162</f>
        <v>113.00000000000023</v>
      </c>
    </row>
    <row r="1163" spans="2:7">
      <c r="B1163" s="422"/>
      <c r="C1163" s="422"/>
      <c r="G1163" s="2">
        <f>+G1162+E1163-F1163</f>
        <v>113.00000000000023</v>
      </c>
    </row>
    <row r="1164" spans="2:7">
      <c r="B1164" s="422"/>
      <c r="C1164" s="422"/>
      <c r="G1164" s="2">
        <f>+G1163+E1164-F1164</f>
        <v>113.00000000000023</v>
      </c>
    </row>
    <row r="1165" spans="2:7">
      <c r="B1165" s="422"/>
      <c r="C1165" s="422"/>
      <c r="G1165" s="2">
        <f>+G1164+E1165-F1165</f>
        <v>113.00000000000023</v>
      </c>
    </row>
    <row r="1166" spans="2:7">
      <c r="B1166" s="422"/>
      <c r="C1166" s="422"/>
      <c r="G1166" s="2">
        <f>+G1165+E1166-F1166</f>
        <v>113.00000000000023</v>
      </c>
    </row>
    <row r="1167" spans="2:7">
      <c r="B1167" s="422"/>
      <c r="C1167" s="422"/>
      <c r="G1167" s="2">
        <f>+G1166+E1167-F1167</f>
        <v>113.00000000000023</v>
      </c>
    </row>
    <row r="1168" spans="2:7">
      <c r="B1168" s="422"/>
      <c r="C1168" s="422"/>
      <c r="G1168" s="2">
        <f>+G1167+E1168-F1168</f>
        <v>113.00000000000023</v>
      </c>
    </row>
    <row r="1169" spans="2:7">
      <c r="B1169" s="422"/>
      <c r="C1169" s="422"/>
      <c r="G1169" s="2">
        <f>+G1168+E1169-F1169</f>
        <v>113.00000000000023</v>
      </c>
    </row>
    <row r="1170" spans="2:7">
      <c r="B1170" s="422"/>
      <c r="C1170" s="422"/>
      <c r="G1170" s="2">
        <f>+G1169+E1170-F1170</f>
        <v>113.00000000000023</v>
      </c>
    </row>
    <row r="1171" spans="2:7">
      <c r="B1171" s="422"/>
      <c r="C1171" s="422"/>
      <c r="G1171" s="2">
        <f>+G1170+E1171-F1171</f>
        <v>113.00000000000023</v>
      </c>
    </row>
    <row r="1172" spans="2:7">
      <c r="B1172" s="422"/>
      <c r="C1172" s="422"/>
      <c r="G1172" s="2">
        <f>+G1171+E1172-F1172</f>
        <v>113.00000000000023</v>
      </c>
    </row>
    <row r="1173" spans="2:7">
      <c r="B1173" s="422"/>
      <c r="C1173" s="422"/>
      <c r="G1173" s="2">
        <f>+G1172+E1173-F1173</f>
        <v>113.00000000000023</v>
      </c>
    </row>
    <row r="1174" spans="2:7">
      <c r="B1174" s="422"/>
      <c r="C1174" s="422"/>
      <c r="G1174" s="2">
        <f>+G1173+E1174-F1174</f>
        <v>113.00000000000023</v>
      </c>
    </row>
    <row r="1175" spans="2:7">
      <c r="B1175" s="422"/>
      <c r="C1175" s="422"/>
      <c r="G1175" s="2">
        <f>+G1174+E1175-F1175</f>
        <v>113.00000000000023</v>
      </c>
    </row>
    <row r="1176" spans="2:7">
      <c r="B1176" s="422"/>
      <c r="C1176" s="422"/>
      <c r="G1176" s="2">
        <f>+G1175+E1176-F1176</f>
        <v>113.00000000000023</v>
      </c>
    </row>
    <row r="1177" spans="2:7">
      <c r="B1177" s="422"/>
      <c r="C1177" s="422"/>
      <c r="G1177" s="2">
        <f>+G1176+E1177-F1177</f>
        <v>113.00000000000023</v>
      </c>
    </row>
    <row r="1178" spans="2:7">
      <c r="B1178" s="422"/>
      <c r="C1178" s="422"/>
      <c r="G1178" s="2">
        <f>+G1177+E1178-F1178</f>
        <v>113.00000000000023</v>
      </c>
    </row>
    <row r="1179" spans="2:7">
      <c r="B1179" s="422"/>
      <c r="C1179" s="422"/>
      <c r="G1179" s="2">
        <f>+G1178+E1179-F1179</f>
        <v>113.00000000000023</v>
      </c>
    </row>
    <row r="1180" spans="2:7">
      <c r="B1180" s="422"/>
      <c r="C1180" s="422"/>
      <c r="G1180" s="2">
        <f>+G1179+E1180-F1180</f>
        <v>113.00000000000023</v>
      </c>
    </row>
    <row r="1181" spans="2:7">
      <c r="B1181" s="422"/>
      <c r="C1181" s="422"/>
      <c r="G1181" s="2">
        <f>+G1180+E1181-F1181</f>
        <v>113.00000000000023</v>
      </c>
    </row>
    <row r="1182" spans="2:7">
      <c r="B1182" s="422"/>
      <c r="C1182" s="422"/>
      <c r="G1182" s="2">
        <f>+G1181+E1182-F1182</f>
        <v>113.00000000000023</v>
      </c>
    </row>
    <row r="1183" spans="2:7">
      <c r="B1183" s="422"/>
      <c r="C1183" s="422"/>
      <c r="G1183" s="2">
        <f>+G1182+E1183-F1183</f>
        <v>113.00000000000023</v>
      </c>
    </row>
    <row r="1184" spans="2:7">
      <c r="B1184" s="422"/>
      <c r="C1184" s="422"/>
      <c r="G1184" s="2">
        <f>+G1183+E1184-F1184</f>
        <v>113.00000000000023</v>
      </c>
    </row>
    <row r="1185" spans="2:7">
      <c r="B1185" s="422"/>
      <c r="C1185" s="422"/>
      <c r="G1185" s="2">
        <f>+G1184+E1185-F1185</f>
        <v>113.00000000000023</v>
      </c>
    </row>
    <row r="1186" spans="2:7">
      <c r="B1186" s="422"/>
      <c r="C1186" s="422"/>
      <c r="G1186" s="2">
        <f>+G1185+E1186-F1186</f>
        <v>113.00000000000023</v>
      </c>
    </row>
    <row r="1187" spans="2:7">
      <c r="B1187" s="422"/>
      <c r="C1187" s="422"/>
      <c r="G1187" s="2">
        <f>+G1186+E1187-F1187</f>
        <v>113.00000000000023</v>
      </c>
    </row>
    <row r="1188" spans="2:7">
      <c r="B1188" s="422"/>
      <c r="C1188" s="422"/>
      <c r="G1188" s="2">
        <f>+G1187+E1188-F1188</f>
        <v>113.00000000000023</v>
      </c>
    </row>
    <row r="1189" spans="2:7">
      <c r="B1189" s="422"/>
      <c r="C1189" s="422"/>
      <c r="G1189" s="2">
        <f>+G1188+E1189-F1189</f>
        <v>113.00000000000023</v>
      </c>
    </row>
    <row r="1190" spans="2:7">
      <c r="B1190" s="422"/>
      <c r="C1190" s="422"/>
      <c r="G1190" s="2">
        <f>+G1189+E1190-F1190</f>
        <v>113.00000000000023</v>
      </c>
    </row>
    <row r="1191" spans="2:7">
      <c r="B1191" s="422"/>
      <c r="C1191" s="422"/>
      <c r="G1191" s="2">
        <f>+G1190+E1191-F1191</f>
        <v>113.00000000000023</v>
      </c>
    </row>
    <row r="1192" spans="2:7">
      <c r="B1192" s="422"/>
      <c r="C1192" s="422"/>
      <c r="G1192" s="2">
        <f>+G1191+E1192-F1192</f>
        <v>113.00000000000023</v>
      </c>
    </row>
    <row r="1193" spans="2:7">
      <c r="B1193" s="422"/>
      <c r="C1193" s="422"/>
      <c r="G1193" s="2">
        <f>+G1192+E1193-F1193</f>
        <v>113.00000000000023</v>
      </c>
    </row>
    <row r="1194" spans="2:7">
      <c r="B1194" s="422"/>
      <c r="C1194" s="422"/>
      <c r="G1194" s="2">
        <f>+G1193+E1194-F1194</f>
        <v>113.00000000000023</v>
      </c>
    </row>
    <row r="1195" spans="2:7">
      <c r="B1195" s="422"/>
      <c r="C1195" s="422"/>
      <c r="G1195" s="2">
        <f>+G1194+E1195-F1195</f>
        <v>113.00000000000023</v>
      </c>
    </row>
    <row r="1196" spans="2:7">
      <c r="B1196" s="422"/>
      <c r="C1196" s="422"/>
      <c r="G1196" s="2">
        <f>+G1195+E1196-F1196</f>
        <v>113.00000000000023</v>
      </c>
    </row>
    <row r="1197" spans="2:7">
      <c r="B1197" s="422"/>
      <c r="C1197" s="422"/>
      <c r="G1197" s="2">
        <f>+G1196+E1197-F1197</f>
        <v>113.00000000000023</v>
      </c>
    </row>
    <row r="1198" spans="2:7">
      <c r="B1198" s="422"/>
      <c r="C1198" s="422"/>
      <c r="G1198" s="2">
        <f>+G1197+E1198-F1198</f>
        <v>113.00000000000023</v>
      </c>
    </row>
    <row r="1199" spans="2:7">
      <c r="B1199" s="422"/>
      <c r="C1199" s="422"/>
      <c r="G1199" s="2">
        <f>+G1198+E1199-F1199</f>
        <v>113.00000000000023</v>
      </c>
    </row>
    <row r="1200" spans="2:7">
      <c r="B1200" s="422"/>
      <c r="C1200" s="422"/>
      <c r="G1200" s="2">
        <f>+G1199+E1200-F1200</f>
        <v>113.00000000000023</v>
      </c>
    </row>
    <row r="1201" spans="2:7">
      <c r="B1201" s="422"/>
      <c r="C1201" s="422"/>
      <c r="G1201" s="2">
        <f>+G1200+E1201-F1201</f>
        <v>113.00000000000023</v>
      </c>
    </row>
    <row r="1202" spans="2:7">
      <c r="B1202" s="422"/>
      <c r="C1202" s="422"/>
      <c r="G1202" s="2">
        <f>+G1201+E1202-F1202</f>
        <v>113.00000000000023</v>
      </c>
    </row>
    <row r="1203" spans="2:7">
      <c r="B1203" s="422"/>
      <c r="C1203" s="422"/>
      <c r="G1203" s="2">
        <f>+G1202+E1203-F1203</f>
        <v>113.00000000000023</v>
      </c>
    </row>
    <row r="1204" spans="2:7">
      <c r="B1204" s="422"/>
      <c r="C1204" s="422"/>
      <c r="G1204" s="2">
        <f>+G1203+E1204-F1204</f>
        <v>113.00000000000023</v>
      </c>
    </row>
    <row r="1205" spans="2:7">
      <c r="B1205" s="422"/>
      <c r="C1205" s="422"/>
      <c r="G1205" s="2">
        <f>+G1204+E1205-F1205</f>
        <v>113.00000000000023</v>
      </c>
    </row>
    <row r="1206" spans="2:7">
      <c r="B1206" s="422"/>
      <c r="C1206" s="422"/>
      <c r="G1206" s="2">
        <f>+G1205+E1206-F1206</f>
        <v>113.00000000000023</v>
      </c>
    </row>
    <row r="1207" spans="2:7">
      <c r="B1207" s="422"/>
      <c r="C1207" s="422"/>
      <c r="G1207" s="2">
        <f>+G1206+E1207-F1207</f>
        <v>113.00000000000023</v>
      </c>
    </row>
    <row r="1208" spans="2:7">
      <c r="B1208" s="422"/>
      <c r="C1208" s="422"/>
      <c r="G1208" s="2">
        <f>+G1207+E1208-F1208</f>
        <v>113.00000000000023</v>
      </c>
    </row>
    <row r="1209" spans="2:7">
      <c r="B1209" s="422"/>
      <c r="C1209" s="422"/>
      <c r="G1209" s="2">
        <f>+G1208+E1209-F1209</f>
        <v>113.00000000000023</v>
      </c>
    </row>
    <row r="1210" spans="2:7">
      <c r="B1210" s="422"/>
      <c r="C1210" s="422"/>
      <c r="G1210" s="2">
        <f>+G1209+E1210-F1210</f>
        <v>113.00000000000023</v>
      </c>
    </row>
    <row r="1211" spans="2:7">
      <c r="B1211" s="422"/>
      <c r="C1211" s="422"/>
      <c r="G1211" s="2">
        <f>+G1210+E1211-F1211</f>
        <v>113.00000000000023</v>
      </c>
    </row>
    <row r="1212" spans="2:7">
      <c r="B1212" s="422"/>
      <c r="C1212" s="422"/>
      <c r="G1212" s="2">
        <f>+G1211+E1212-F1212</f>
        <v>113.00000000000023</v>
      </c>
    </row>
    <row r="1213" spans="2:7">
      <c r="B1213" s="422"/>
      <c r="C1213" s="422"/>
      <c r="G1213" s="2">
        <f>+G1212+E1213-F1213</f>
        <v>113.00000000000023</v>
      </c>
    </row>
    <row r="1214" spans="2:7">
      <c r="B1214" s="422"/>
      <c r="C1214" s="422"/>
      <c r="G1214" s="2">
        <f>+G1213+E1214-F1214</f>
        <v>113.00000000000023</v>
      </c>
    </row>
    <row r="1215" spans="2:7">
      <c r="B1215" s="422"/>
      <c r="C1215" s="422"/>
      <c r="G1215" s="2">
        <f>+G1214+E1215-F1215</f>
        <v>113.00000000000023</v>
      </c>
    </row>
    <row r="1216" spans="2:7">
      <c r="B1216" s="422"/>
      <c r="C1216" s="422"/>
      <c r="G1216" s="2">
        <f>+G1215+E1216-F1216</f>
        <v>113.00000000000023</v>
      </c>
    </row>
    <row r="1217" spans="2:7">
      <c r="B1217" s="422"/>
      <c r="C1217" s="422"/>
      <c r="G1217" s="2">
        <f>+G1216+E1217-F1217</f>
        <v>113.00000000000023</v>
      </c>
    </row>
    <row r="1218" spans="2:7">
      <c r="B1218" s="422"/>
      <c r="C1218" s="422"/>
      <c r="G1218" s="2">
        <f>+G1217+E1218-F1218</f>
        <v>113.00000000000023</v>
      </c>
    </row>
    <row r="1219" spans="2:7">
      <c r="B1219" s="422"/>
      <c r="C1219" s="422"/>
      <c r="G1219" s="2">
        <f>+G1218+E1219-F1219</f>
        <v>113.00000000000023</v>
      </c>
    </row>
    <row r="1220" spans="2:7">
      <c r="B1220" s="422"/>
      <c r="C1220" s="422"/>
      <c r="G1220" s="2">
        <f>+G1219+E1220-F1220</f>
        <v>113.00000000000023</v>
      </c>
    </row>
    <row r="1221" spans="2:7">
      <c r="B1221" s="422"/>
      <c r="C1221" s="422"/>
      <c r="G1221" s="2">
        <f>+G1220+E1221-F1221</f>
        <v>113.00000000000023</v>
      </c>
    </row>
    <row r="1222" spans="2:7">
      <c r="B1222" s="422"/>
      <c r="C1222" s="422"/>
      <c r="G1222" s="2">
        <f>+G1221+E1222-F1222</f>
        <v>113.00000000000023</v>
      </c>
    </row>
    <row r="1223" spans="2:7">
      <c r="B1223" s="422"/>
      <c r="C1223" s="422"/>
      <c r="G1223" s="2">
        <f>+G1222+E1223-F1223</f>
        <v>113.00000000000023</v>
      </c>
    </row>
    <row r="1224" spans="2:7">
      <c r="B1224" s="422"/>
      <c r="C1224" s="422"/>
      <c r="G1224" s="2">
        <f>+G1223+E1224-F1224</f>
        <v>113.00000000000023</v>
      </c>
    </row>
    <row r="1225" spans="2:7">
      <c r="B1225" s="422"/>
      <c r="C1225" s="422"/>
      <c r="G1225" s="2">
        <f>+G1224+E1225-F1225</f>
        <v>113.00000000000023</v>
      </c>
    </row>
    <row r="1226" spans="2:7">
      <c r="B1226" s="422"/>
      <c r="C1226" s="422"/>
      <c r="G1226" s="2">
        <f>+G1225+E1226-F1226</f>
        <v>113.00000000000023</v>
      </c>
    </row>
    <row r="1227" spans="2:7">
      <c r="B1227" s="422"/>
      <c r="C1227" s="422"/>
      <c r="G1227" s="2">
        <f>+G1226+E1227-F1227</f>
        <v>113.00000000000023</v>
      </c>
    </row>
    <row r="1228" spans="2:7">
      <c r="B1228" s="422"/>
      <c r="C1228" s="422"/>
      <c r="G1228" s="2">
        <f>+G1227+E1228-F1228</f>
        <v>113.00000000000023</v>
      </c>
    </row>
    <row r="1229" spans="2:7">
      <c r="B1229" s="422"/>
      <c r="C1229" s="422"/>
      <c r="G1229" s="2">
        <f>+G1228+E1229-F1229</f>
        <v>113.00000000000023</v>
      </c>
    </row>
    <row r="1230" spans="2:7">
      <c r="B1230" s="422"/>
      <c r="C1230" s="422"/>
      <c r="G1230" s="2">
        <f>+G1229+E1230-F1230</f>
        <v>113.00000000000023</v>
      </c>
    </row>
    <row r="1231" spans="2:7">
      <c r="B1231" s="422"/>
      <c r="C1231" s="422"/>
      <c r="G1231" s="2">
        <f>+G1230+E1231-F1231</f>
        <v>113.00000000000023</v>
      </c>
    </row>
    <row r="1232" spans="2:7">
      <c r="B1232" s="422"/>
      <c r="C1232" s="422"/>
      <c r="G1232" s="2">
        <f>+G1231+E1232-F1232</f>
        <v>113.00000000000023</v>
      </c>
    </row>
    <row r="1233" spans="2:7">
      <c r="B1233" s="422"/>
      <c r="C1233" s="422"/>
      <c r="G1233" s="2">
        <f>+G1232+E1233-F1233</f>
        <v>113.00000000000023</v>
      </c>
    </row>
    <row r="1234" spans="2:7">
      <c r="B1234" s="422"/>
      <c r="C1234" s="422"/>
      <c r="G1234" s="2">
        <f>+G1233+E1234-F1234</f>
        <v>113.00000000000023</v>
      </c>
    </row>
    <row r="1235" spans="2:7">
      <c r="B1235" s="422"/>
      <c r="C1235" s="422"/>
      <c r="G1235" s="2">
        <f>+G1234+E1235-F1235</f>
        <v>113.00000000000023</v>
      </c>
    </row>
    <row r="1236" spans="2:7">
      <c r="B1236" s="422"/>
      <c r="C1236" s="422"/>
      <c r="G1236" s="2">
        <f>+G1235+E1236-F1236</f>
        <v>113.00000000000023</v>
      </c>
    </row>
    <row r="1237" spans="2:7">
      <c r="B1237" s="422"/>
      <c r="C1237" s="422"/>
      <c r="G1237" s="2">
        <f>+G1236+E1237-F1237</f>
        <v>113.00000000000023</v>
      </c>
    </row>
    <row r="1238" spans="2:7">
      <c r="B1238" s="422"/>
      <c r="C1238" s="422"/>
      <c r="G1238" s="2">
        <f>+G1237+E1238-F1238</f>
        <v>113.00000000000023</v>
      </c>
    </row>
    <row r="1239" spans="2:7">
      <c r="B1239" s="422"/>
      <c r="C1239" s="422"/>
      <c r="G1239" s="2">
        <f>+G1238+E1239-F1239</f>
        <v>113.00000000000023</v>
      </c>
    </row>
    <row r="1240" spans="2:7">
      <c r="B1240" s="422"/>
      <c r="C1240" s="422"/>
      <c r="G1240" s="2">
        <f>+G1239+E1240-F1240</f>
        <v>113.00000000000023</v>
      </c>
    </row>
    <row r="1241" spans="2:7">
      <c r="B1241" s="422"/>
      <c r="C1241" s="422"/>
      <c r="G1241" s="2">
        <f>+G1240+E1241-F1241</f>
        <v>113.00000000000023</v>
      </c>
    </row>
    <row r="1242" spans="2:7">
      <c r="B1242" s="422"/>
      <c r="C1242" s="422"/>
      <c r="G1242" s="2">
        <f>+G1241+E1242-F1242</f>
        <v>113.00000000000023</v>
      </c>
    </row>
    <row r="1243" spans="2:7">
      <c r="B1243" s="422"/>
      <c r="C1243" s="422"/>
      <c r="G1243" s="2">
        <f>+G1242+E1243-F1243</f>
        <v>113.00000000000023</v>
      </c>
    </row>
    <row r="1244" spans="2:7">
      <c r="B1244" s="422"/>
      <c r="C1244" s="422"/>
      <c r="G1244" s="2">
        <f>+G1243+E1244-F1244</f>
        <v>113.00000000000023</v>
      </c>
    </row>
    <row r="1245" spans="2:7">
      <c r="B1245" s="422"/>
      <c r="C1245" s="422"/>
      <c r="G1245" s="2">
        <f>+G1244+E1245-F1245</f>
        <v>113.00000000000023</v>
      </c>
    </row>
    <row r="1246" spans="2:7">
      <c r="B1246" s="422"/>
      <c r="C1246" s="422"/>
      <c r="G1246" s="2">
        <f>+G1245+E1246-F1246</f>
        <v>113.00000000000023</v>
      </c>
    </row>
    <row r="1247" spans="2:7">
      <c r="B1247" s="422"/>
      <c r="C1247" s="422"/>
      <c r="G1247" s="2">
        <f>+G1246+E1247-F1247</f>
        <v>113.00000000000023</v>
      </c>
    </row>
    <row r="1248" spans="2:7">
      <c r="B1248" s="422"/>
      <c r="C1248" s="422"/>
      <c r="G1248" s="2">
        <f>+G1247+E1248-F1248</f>
        <v>113.00000000000023</v>
      </c>
    </row>
    <row r="1249" spans="2:7">
      <c r="B1249" s="422"/>
      <c r="C1249" s="422"/>
      <c r="G1249" s="2">
        <f>+G1248+E1249-F1249</f>
        <v>113.00000000000023</v>
      </c>
    </row>
    <row r="1250" spans="2:7">
      <c r="B1250" s="422"/>
      <c r="C1250" s="422"/>
      <c r="G1250" s="2">
        <f>+G1249+E1250-F1250</f>
        <v>113.00000000000023</v>
      </c>
    </row>
    <row r="1251" spans="2:7">
      <c r="B1251" s="422"/>
      <c r="C1251" s="422"/>
      <c r="G1251" s="2">
        <f>+G1250+E1251-F1251</f>
        <v>113.00000000000023</v>
      </c>
    </row>
    <row r="1252" spans="2:7">
      <c r="B1252" s="422"/>
      <c r="C1252" s="422"/>
      <c r="G1252" s="2">
        <f>+G1251+E1252-F1252</f>
        <v>113.00000000000023</v>
      </c>
    </row>
    <row r="1253" spans="2:7">
      <c r="B1253" s="422"/>
      <c r="C1253" s="422"/>
      <c r="G1253" s="2">
        <f>+G1252+E1253-F1253</f>
        <v>113.00000000000023</v>
      </c>
    </row>
    <row r="1254" spans="2:7">
      <c r="B1254" s="422"/>
      <c r="C1254" s="422"/>
      <c r="G1254" s="2">
        <f>+G1253+E1254-F1254</f>
        <v>113.00000000000023</v>
      </c>
    </row>
    <row r="1255" spans="2:7">
      <c r="B1255" s="422"/>
      <c r="C1255" s="422"/>
      <c r="G1255" s="2">
        <f>+G1254+E1255-F1255</f>
        <v>113.00000000000023</v>
      </c>
    </row>
    <row r="1256" spans="2:7">
      <c r="B1256" s="422"/>
      <c r="C1256" s="422"/>
      <c r="G1256" s="2">
        <f>+G1255+E1256-F1256</f>
        <v>113.00000000000023</v>
      </c>
    </row>
    <row r="1257" spans="2:7">
      <c r="B1257" s="422"/>
      <c r="C1257" s="422"/>
      <c r="G1257" s="2">
        <f>+G1256+E1257-F1257</f>
        <v>113.00000000000023</v>
      </c>
    </row>
    <row r="1258" spans="2:7">
      <c r="B1258" s="422"/>
      <c r="C1258" s="422"/>
      <c r="G1258" s="2">
        <f>+G1257+E1258-F1258</f>
        <v>113.00000000000023</v>
      </c>
    </row>
    <row r="1259" spans="2:7">
      <c r="B1259" s="422"/>
      <c r="C1259" s="422"/>
      <c r="G1259" s="2">
        <f>+G1258+E1259-F1259</f>
        <v>113.00000000000023</v>
      </c>
    </row>
    <row r="1260" spans="2:7">
      <c r="B1260" s="422"/>
      <c r="C1260" s="422"/>
      <c r="G1260" s="2">
        <f>+G1259+E1260-F1260</f>
        <v>113.00000000000023</v>
      </c>
    </row>
    <row r="1261" spans="2:7">
      <c r="B1261" s="422"/>
      <c r="C1261" s="422"/>
      <c r="G1261" s="2">
        <f>+G1260+E1261-F1261</f>
        <v>113.00000000000023</v>
      </c>
    </row>
    <row r="1262" spans="2:7">
      <c r="B1262" s="422"/>
      <c r="C1262" s="422"/>
      <c r="G1262" s="2">
        <f>+G1261+E1262-F1262</f>
        <v>113.00000000000023</v>
      </c>
    </row>
    <row r="1263" spans="2:7">
      <c r="B1263" s="422"/>
      <c r="C1263" s="422"/>
      <c r="G1263" s="2">
        <f>+G1262+E1263-F1263</f>
        <v>113.00000000000023</v>
      </c>
    </row>
    <row r="1264" spans="2:7">
      <c r="B1264" s="422"/>
      <c r="C1264" s="422"/>
      <c r="G1264" s="2">
        <f>+G1263+E1264-F1264</f>
        <v>113.00000000000023</v>
      </c>
    </row>
    <row r="1265" spans="2:7">
      <c r="B1265" s="422"/>
      <c r="C1265" s="422"/>
      <c r="G1265" s="2">
        <f>+G1264+E1265-F1265</f>
        <v>113.00000000000023</v>
      </c>
    </row>
    <row r="1266" spans="2:7">
      <c r="B1266" s="422"/>
      <c r="C1266" s="422"/>
      <c r="G1266" s="2">
        <f>+G1265+E1266-F1266</f>
        <v>113.00000000000023</v>
      </c>
    </row>
    <row r="1267" spans="2:7">
      <c r="B1267" s="422"/>
      <c r="C1267" s="422"/>
      <c r="G1267" s="2">
        <f>+G1266+E1267-F1267</f>
        <v>113.00000000000023</v>
      </c>
    </row>
    <row r="1268" spans="2:7">
      <c r="B1268" s="422"/>
      <c r="C1268" s="422"/>
      <c r="G1268" s="2">
        <f>+G1267+E1268-F1268</f>
        <v>113.00000000000023</v>
      </c>
    </row>
    <row r="1269" spans="2:7">
      <c r="B1269" s="422"/>
      <c r="C1269" s="422"/>
      <c r="G1269" s="2">
        <f>+G1268+E1269-F1269</f>
        <v>113.00000000000023</v>
      </c>
    </row>
    <row r="1270" spans="2:7">
      <c r="B1270" s="422"/>
      <c r="C1270" s="422"/>
      <c r="G1270" s="2">
        <f>+G1269+E1270-F1270</f>
        <v>113.00000000000023</v>
      </c>
    </row>
    <row r="1271" spans="2:7">
      <c r="B1271" s="422"/>
      <c r="C1271" s="422"/>
      <c r="G1271" s="2">
        <f>+G1270+E1271-F1271</f>
        <v>113.00000000000023</v>
      </c>
    </row>
    <row r="1272" spans="2:7">
      <c r="B1272" s="422"/>
      <c r="C1272" s="422"/>
      <c r="G1272" s="2">
        <f>+G1271+E1272-F1272</f>
        <v>113.00000000000023</v>
      </c>
    </row>
    <row r="1273" spans="2:7">
      <c r="B1273" s="422"/>
      <c r="C1273" s="422"/>
      <c r="G1273" s="2">
        <f>+G1272+E1273-F1273</f>
        <v>113.00000000000023</v>
      </c>
    </row>
    <row r="1274" spans="2:7">
      <c r="B1274" s="422"/>
      <c r="C1274" s="422"/>
      <c r="G1274" s="2">
        <f>+G1273+E1274-F1274</f>
        <v>113.00000000000023</v>
      </c>
    </row>
    <row r="1275" spans="2:7">
      <c r="B1275" s="422"/>
      <c r="C1275" s="422"/>
      <c r="G1275" s="2">
        <f>+G1274+E1275-F1275</f>
        <v>113.00000000000023</v>
      </c>
    </row>
    <row r="1276" spans="2:7">
      <c r="B1276" s="422"/>
      <c r="C1276" s="422"/>
      <c r="G1276" s="2">
        <f>+G1275+E1276-F1276</f>
        <v>113.00000000000023</v>
      </c>
    </row>
    <row r="1277" spans="2:7">
      <c r="B1277" s="422"/>
      <c r="C1277" s="422"/>
      <c r="G1277" s="2">
        <f>+G1276+E1277-F1277</f>
        <v>113.00000000000023</v>
      </c>
    </row>
    <row r="1278" spans="2:7">
      <c r="B1278" s="422"/>
      <c r="C1278" s="422"/>
      <c r="G1278" s="2">
        <f>+G1277+E1278-F1278</f>
        <v>113.00000000000023</v>
      </c>
    </row>
    <row r="1279" spans="2:7">
      <c r="B1279" s="422"/>
      <c r="C1279" s="422"/>
      <c r="G1279" s="2">
        <f>+G1278+E1279-F1279</f>
        <v>113.00000000000023</v>
      </c>
    </row>
    <row r="1280" spans="2:7">
      <c r="B1280" s="422"/>
      <c r="C1280" s="422"/>
      <c r="G1280" s="2">
        <f>+G1279+E1280-F1280</f>
        <v>113.00000000000023</v>
      </c>
    </row>
    <row r="1281" spans="2:7">
      <c r="B1281" s="422"/>
      <c r="C1281" s="422"/>
      <c r="G1281" s="2">
        <f>+G1280+E1281-F1281</f>
        <v>113.00000000000023</v>
      </c>
    </row>
    <row r="1282" spans="2:7">
      <c r="B1282" s="422"/>
      <c r="C1282" s="422"/>
      <c r="G1282" s="2">
        <f>+G1281+E1282-F1282</f>
        <v>113.00000000000023</v>
      </c>
    </row>
    <row r="1283" spans="2:7">
      <c r="B1283" s="422"/>
      <c r="C1283" s="422"/>
      <c r="G1283" s="2">
        <f>+G1282+E1283-F1283</f>
        <v>113.00000000000023</v>
      </c>
    </row>
    <row r="1284" spans="2:7">
      <c r="B1284" s="422"/>
      <c r="C1284" s="422"/>
      <c r="G1284" s="2">
        <f>+G1283+E1284-F1284</f>
        <v>113.00000000000023</v>
      </c>
    </row>
    <row r="1285" spans="2:7">
      <c r="B1285" s="422"/>
      <c r="C1285" s="422"/>
      <c r="G1285" s="2">
        <f>+G1284+E1285-F1285</f>
        <v>113.00000000000023</v>
      </c>
    </row>
    <row r="1286" spans="2:7">
      <c r="B1286" s="422"/>
      <c r="C1286" s="422"/>
      <c r="G1286" s="2">
        <f>+G1285+E1286-F1286</f>
        <v>113.00000000000023</v>
      </c>
    </row>
    <row r="1287" spans="2:7">
      <c r="B1287" s="422"/>
      <c r="C1287" s="422"/>
      <c r="G1287" s="2">
        <f>+G1286+E1287-F1287</f>
        <v>113.00000000000023</v>
      </c>
    </row>
    <row r="1288" spans="2:7">
      <c r="B1288" s="422"/>
      <c r="C1288" s="422"/>
      <c r="G1288" s="2">
        <f>+G1287+E1288-F1288</f>
        <v>113.00000000000023</v>
      </c>
    </row>
    <row r="1289" spans="2:7">
      <c r="B1289" s="422"/>
      <c r="C1289" s="422"/>
      <c r="G1289" s="2">
        <f>+G1288+E1289-F1289</f>
        <v>113.00000000000023</v>
      </c>
    </row>
    <row r="1290" spans="2:7">
      <c r="B1290" s="422"/>
      <c r="C1290" s="422"/>
      <c r="G1290" s="2">
        <f>+G1289+E1290-F1290</f>
        <v>113.00000000000023</v>
      </c>
    </row>
    <row r="1291" spans="2:7">
      <c r="B1291" s="422"/>
      <c r="C1291" s="422"/>
      <c r="G1291" s="2">
        <f>+G1290+E1291-F1291</f>
        <v>113.00000000000023</v>
      </c>
    </row>
    <row r="1292" spans="2:7">
      <c r="B1292" s="422"/>
      <c r="C1292" s="422"/>
      <c r="G1292" s="2">
        <f>+G1291+E1292-F1292</f>
        <v>113.00000000000023</v>
      </c>
    </row>
    <row r="1293" spans="2:7">
      <c r="B1293" s="422"/>
      <c r="C1293" s="422"/>
      <c r="G1293" s="2">
        <f>+G1292+E1293-F1293</f>
        <v>113.00000000000023</v>
      </c>
    </row>
    <row r="1294" spans="2:7">
      <c r="B1294" s="422"/>
      <c r="C1294" s="422"/>
      <c r="G1294" s="2">
        <f>+G1293+E1294-F1294</f>
        <v>113.00000000000023</v>
      </c>
    </row>
    <row r="1295" spans="2:7">
      <c r="B1295" s="422"/>
      <c r="C1295" s="422"/>
      <c r="G1295" s="2">
        <f>+G1294+E1295-F1295</f>
        <v>113.00000000000023</v>
      </c>
    </row>
    <row r="1296" spans="2:7">
      <c r="B1296" s="422"/>
      <c r="C1296" s="422"/>
      <c r="G1296" s="2">
        <f>+G1295+E1296-F1296</f>
        <v>113.00000000000023</v>
      </c>
    </row>
    <row r="1297" spans="2:7">
      <c r="B1297" s="422"/>
      <c r="C1297" s="422"/>
      <c r="G1297" s="2">
        <f>+G1296+E1297-F1297</f>
        <v>113.00000000000023</v>
      </c>
    </row>
    <row r="1298" spans="2:7">
      <c r="B1298" s="422"/>
      <c r="C1298" s="422"/>
      <c r="G1298" s="2">
        <f>+G1297+E1298-F1298</f>
        <v>113.00000000000023</v>
      </c>
    </row>
    <row r="1299" spans="2:7">
      <c r="B1299" s="422"/>
      <c r="C1299" s="422"/>
      <c r="G1299" s="2">
        <f>+G1298+E1299-F1299</f>
        <v>113.00000000000023</v>
      </c>
    </row>
    <row r="1300" spans="2:7">
      <c r="B1300" s="422"/>
      <c r="C1300" s="422"/>
      <c r="G1300" s="2">
        <f>+G1299+E1300-F1300</f>
        <v>113.00000000000023</v>
      </c>
    </row>
    <row r="1301" spans="2:7">
      <c r="B1301" s="422"/>
      <c r="C1301" s="422"/>
      <c r="G1301" s="2">
        <f>+G1300+E1301-F1301</f>
        <v>113.00000000000023</v>
      </c>
    </row>
    <row r="1302" spans="2:7">
      <c r="B1302" s="422"/>
      <c r="C1302" s="422"/>
      <c r="G1302" s="2">
        <f>+G1301+E1302-F1302</f>
        <v>113.00000000000023</v>
      </c>
    </row>
    <row r="1303" spans="2:7">
      <c r="B1303" s="422"/>
      <c r="C1303" s="422"/>
      <c r="G1303" s="2">
        <f>+G1302+E1303-F1303</f>
        <v>113.00000000000023</v>
      </c>
    </row>
    <row r="1304" spans="2:7">
      <c r="B1304" s="422"/>
      <c r="C1304" s="422"/>
      <c r="G1304" s="2">
        <f>+G1303+E1304-F1304</f>
        <v>113.00000000000023</v>
      </c>
    </row>
    <row r="1305" spans="2:7">
      <c r="B1305" s="422"/>
      <c r="C1305" s="422"/>
      <c r="G1305" s="2">
        <f>+G1304+E1305-F1305</f>
        <v>113.00000000000023</v>
      </c>
    </row>
    <row r="1306" spans="2:7">
      <c r="B1306" s="422"/>
      <c r="C1306" s="422"/>
      <c r="G1306" s="2">
        <f>+G1305+E1306-F1306</f>
        <v>113.00000000000023</v>
      </c>
    </row>
    <row r="1307" spans="2:7">
      <c r="B1307" s="422"/>
      <c r="C1307" s="422"/>
      <c r="G1307" s="2">
        <f>+G1306+E1307-F1307</f>
        <v>113.00000000000023</v>
      </c>
    </row>
    <row r="1308" spans="2:7">
      <c r="B1308" s="422"/>
      <c r="C1308" s="422"/>
      <c r="G1308" s="2">
        <f>+G1307+E1308-F1308</f>
        <v>113.00000000000023</v>
      </c>
    </row>
    <row r="1309" spans="2:7">
      <c r="B1309" s="422"/>
      <c r="C1309" s="422"/>
      <c r="G1309" s="2">
        <f>+G1308+E1309-F1309</f>
        <v>113.00000000000023</v>
      </c>
    </row>
    <row r="1310" spans="2:7">
      <c r="B1310" s="422"/>
      <c r="C1310" s="422"/>
      <c r="G1310" s="2">
        <f>+G1309+E1310-F1310</f>
        <v>113.00000000000023</v>
      </c>
    </row>
    <row r="1311" spans="2:7">
      <c r="B1311" s="422"/>
      <c r="C1311" s="422"/>
      <c r="G1311" s="2">
        <f>+G1310+E1311-F1311</f>
        <v>113.00000000000023</v>
      </c>
    </row>
    <row r="1312" spans="2:7">
      <c r="B1312" s="422"/>
      <c r="C1312" s="422"/>
      <c r="G1312" s="2">
        <f>+G1311+E1312-F1312</f>
        <v>113.00000000000023</v>
      </c>
    </row>
    <row r="1313" spans="2:7">
      <c r="B1313" s="422"/>
      <c r="C1313" s="422"/>
      <c r="G1313" s="2">
        <f>+G1312+E1313-F1313</f>
        <v>113.00000000000023</v>
      </c>
    </row>
    <row r="1314" spans="2:7">
      <c r="B1314" s="422"/>
      <c r="C1314" s="422"/>
      <c r="G1314" s="2">
        <f>+G1313+E1314-F1314</f>
        <v>113.00000000000023</v>
      </c>
    </row>
    <row r="1315" spans="2:7">
      <c r="B1315" s="422"/>
      <c r="C1315" s="422"/>
      <c r="G1315" s="2">
        <f>+G1314+E1315-F1315</f>
        <v>113.00000000000023</v>
      </c>
    </row>
    <row r="1316" spans="2:7">
      <c r="B1316" s="422"/>
      <c r="C1316" s="422"/>
      <c r="G1316" s="2">
        <f>+G1315+E1316-F1316</f>
        <v>113.00000000000023</v>
      </c>
    </row>
    <row r="1317" spans="2:7">
      <c r="B1317" s="422"/>
      <c r="C1317" s="422"/>
      <c r="G1317" s="2">
        <f>+G1316+E1317-F1317</f>
        <v>113.00000000000023</v>
      </c>
    </row>
    <row r="1318" spans="2:7">
      <c r="B1318" s="422"/>
      <c r="C1318" s="422"/>
      <c r="G1318" s="2">
        <f>+G1317+E1318-F1318</f>
        <v>113.00000000000023</v>
      </c>
    </row>
    <row r="1319" spans="2:7">
      <c r="B1319" s="422"/>
      <c r="C1319" s="422"/>
      <c r="G1319" s="2">
        <f>+G1318+E1319-F1319</f>
        <v>113.00000000000023</v>
      </c>
    </row>
    <row r="1320" spans="2:7">
      <c r="B1320" s="422"/>
      <c r="C1320" s="422"/>
      <c r="G1320" s="2">
        <f>+G1319+E1320-F1320</f>
        <v>113.00000000000023</v>
      </c>
    </row>
    <row r="1321" spans="2:7">
      <c r="B1321" s="422"/>
      <c r="C1321" s="422"/>
      <c r="G1321" s="2">
        <f>+G1320+E1321-F1321</f>
        <v>113.00000000000023</v>
      </c>
    </row>
    <row r="1322" spans="2:7">
      <c r="B1322" s="422"/>
      <c r="C1322" s="422"/>
      <c r="G1322" s="2">
        <f>+G1321+E1322-F1322</f>
        <v>113.00000000000023</v>
      </c>
    </row>
    <row r="1323" spans="2:7">
      <c r="B1323" s="422"/>
      <c r="C1323" s="422"/>
      <c r="G1323" s="2">
        <f>+G1322+E1323-F1323</f>
        <v>113.00000000000023</v>
      </c>
    </row>
    <row r="1324" spans="2:7">
      <c r="B1324" s="422"/>
      <c r="C1324" s="422"/>
      <c r="G1324" s="2">
        <f>+G1323+E1324-F1324</f>
        <v>113.00000000000023</v>
      </c>
    </row>
    <row r="1325" spans="2:7">
      <c r="B1325" s="422"/>
      <c r="C1325" s="422"/>
      <c r="G1325" s="2">
        <f>+G1324+E1325-F1325</f>
        <v>113.00000000000023</v>
      </c>
    </row>
    <row r="1326" spans="2:7">
      <c r="B1326" s="422"/>
      <c r="C1326" s="422"/>
      <c r="G1326" s="2">
        <f>+G1325+E1326-F1326</f>
        <v>113.00000000000023</v>
      </c>
    </row>
    <row r="1327" spans="2:7">
      <c r="B1327" s="422"/>
      <c r="C1327" s="422"/>
      <c r="G1327" s="2">
        <f>+G1326+E1327-F1327</f>
        <v>113.00000000000023</v>
      </c>
    </row>
    <row r="1328" spans="2:7">
      <c r="B1328" s="422"/>
      <c r="C1328" s="422"/>
      <c r="G1328" s="2">
        <f>+G1327+E1328-F1328</f>
        <v>113.00000000000023</v>
      </c>
    </row>
  </sheetData>
  <autoFilter ref="A4:G836" xr:uid="{00000000-0009-0000-0000-00002B000000}"/>
  <mergeCells count="4">
    <mergeCell ref="B2:G2"/>
    <mergeCell ref="J745:L745"/>
    <mergeCell ref="I893:K893"/>
    <mergeCell ref="I973:K973"/>
  </mergeCells>
  <pageMargins left="0.70866141732283472" right="0.70866141732283472" top="0.74803149606299213" bottom="0.74803149606299213" header="0.31496062992125984" footer="0.31496062992125984"/>
  <pageSetup paperSize="9" fitToWidth="0" fitToHeight="0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2:P1322"/>
  <sheetViews>
    <sheetView topLeftCell="A1061" zoomScaleNormal="100" workbookViewId="0">
      <selection activeCell="E1073" sqref="E1073"/>
    </sheetView>
  </sheetViews>
  <sheetFormatPr defaultColWidth="11.42578125" defaultRowHeight="15"/>
  <cols>
    <col min="1" max="1" width="11.42578125" style="3"/>
    <col min="2" max="2" width="15.7109375" style="7" bestFit="1" customWidth="1"/>
    <col min="3" max="3" width="13" style="7" customWidth="1"/>
    <col min="4" max="4" width="47.140625" bestFit="1" customWidth="1"/>
    <col min="5" max="6" width="11.42578125" style="2"/>
    <col min="7" max="7" width="16" style="2" bestFit="1" customWidth="1"/>
    <col min="8" max="8" width="12.42578125" bestFit="1" customWidth="1"/>
    <col min="10" max="10" width="17.140625" customWidth="1"/>
    <col min="11" max="11" width="25" customWidth="1"/>
  </cols>
  <sheetData>
    <row r="2" spans="1:8">
      <c r="B2" s="440" t="s">
        <v>310</v>
      </c>
      <c r="C2" s="440"/>
      <c r="D2" s="440"/>
      <c r="E2" s="440"/>
      <c r="F2" s="440"/>
      <c r="G2" s="440"/>
    </row>
    <row r="4" spans="1:8" ht="27.75">
      <c r="A4" s="30" t="s">
        <v>1</v>
      </c>
      <c r="B4" s="11" t="s">
        <v>2</v>
      </c>
      <c r="C4" s="11" t="s">
        <v>3</v>
      </c>
      <c r="D4" s="11" t="s">
        <v>4</v>
      </c>
      <c r="E4" s="12" t="s">
        <v>5</v>
      </c>
      <c r="F4" s="12" t="s">
        <v>6</v>
      </c>
      <c r="G4" s="12" t="s">
        <v>7</v>
      </c>
    </row>
    <row r="5" spans="1:8" ht="18.75">
      <c r="A5" s="3">
        <v>42736</v>
      </c>
      <c r="B5" s="422" t="s">
        <v>8</v>
      </c>
      <c r="C5" s="422"/>
      <c r="G5" s="2">
        <v>1048.8</v>
      </c>
      <c r="H5" s="14"/>
    </row>
    <row r="6" spans="1:8">
      <c r="A6" s="3">
        <v>42889</v>
      </c>
      <c r="B6" s="422">
        <v>13044</v>
      </c>
      <c r="C6" s="422" t="s">
        <v>67</v>
      </c>
      <c r="F6" s="2">
        <v>209.8</v>
      </c>
      <c r="G6" s="2">
        <f t="shared" ref="G6:G85" si="0">+G5+E6-F6</f>
        <v>839</v>
      </c>
    </row>
    <row r="7" spans="1:8">
      <c r="A7" s="3">
        <v>42885</v>
      </c>
      <c r="B7" s="422" t="s">
        <v>69</v>
      </c>
      <c r="C7" s="422" t="s">
        <v>67</v>
      </c>
      <c r="F7" s="2">
        <v>80</v>
      </c>
      <c r="G7" s="2">
        <f t="shared" si="0"/>
        <v>759</v>
      </c>
    </row>
    <row r="8" spans="1:8">
      <c r="A8" s="3">
        <v>42941</v>
      </c>
      <c r="B8" s="422">
        <v>13255</v>
      </c>
      <c r="C8" s="422" t="s">
        <v>67</v>
      </c>
      <c r="F8" s="2">
        <v>64</v>
      </c>
      <c r="G8" s="2">
        <f t="shared" si="0"/>
        <v>695</v>
      </c>
    </row>
    <row r="9" spans="1:8">
      <c r="A9" s="3">
        <v>42736</v>
      </c>
      <c r="B9" s="422" t="s">
        <v>69</v>
      </c>
      <c r="C9" s="422" t="s">
        <v>67</v>
      </c>
      <c r="F9" s="2">
        <v>90</v>
      </c>
      <c r="G9" s="2">
        <f t="shared" si="0"/>
        <v>605</v>
      </c>
    </row>
    <row r="10" spans="1:8">
      <c r="A10" s="3">
        <v>42794</v>
      </c>
      <c r="B10" s="422" t="s">
        <v>69</v>
      </c>
      <c r="C10" s="422" t="s">
        <v>67</v>
      </c>
      <c r="F10" s="2">
        <v>100</v>
      </c>
      <c r="G10" s="2">
        <f t="shared" si="0"/>
        <v>505</v>
      </c>
    </row>
    <row r="11" spans="1:8">
      <c r="A11" s="3">
        <v>42824</v>
      </c>
      <c r="B11" s="422" t="s">
        <v>69</v>
      </c>
      <c r="C11" s="422" t="s">
        <v>67</v>
      </c>
      <c r="F11" s="2">
        <v>100</v>
      </c>
      <c r="G11" s="2">
        <f t="shared" si="0"/>
        <v>405</v>
      </c>
    </row>
    <row r="12" spans="1:8">
      <c r="A12" s="3">
        <v>42855</v>
      </c>
      <c r="B12" s="422" t="s">
        <v>69</v>
      </c>
      <c r="C12" s="422" t="s">
        <v>67</v>
      </c>
      <c r="F12" s="2">
        <v>90</v>
      </c>
      <c r="G12" s="2">
        <f t="shared" si="0"/>
        <v>315</v>
      </c>
    </row>
    <row r="13" spans="1:8">
      <c r="A13" s="3">
        <v>43517</v>
      </c>
      <c r="B13" s="422">
        <v>17178</v>
      </c>
      <c r="C13" s="422" t="s">
        <v>177</v>
      </c>
      <c r="F13" s="2">
        <v>315</v>
      </c>
      <c r="G13" s="2">
        <f t="shared" si="0"/>
        <v>0</v>
      </c>
    </row>
    <row r="14" spans="1:8">
      <c r="A14" s="3">
        <v>42766</v>
      </c>
      <c r="B14" s="422" t="s">
        <v>10</v>
      </c>
      <c r="C14" s="422" t="s">
        <v>11</v>
      </c>
      <c r="D14" t="s">
        <v>12</v>
      </c>
      <c r="E14" s="2">
        <v>248.5</v>
      </c>
      <c r="G14" s="2">
        <f t="shared" si="0"/>
        <v>248.5</v>
      </c>
    </row>
    <row r="15" spans="1:8">
      <c r="B15" s="422"/>
      <c r="C15" s="422"/>
      <c r="D15" t="s">
        <v>13</v>
      </c>
      <c r="E15" s="2">
        <v>42.8</v>
      </c>
      <c r="G15" s="2">
        <f t="shared" si="0"/>
        <v>291.3</v>
      </c>
    </row>
    <row r="16" spans="1:8">
      <c r="B16" s="422"/>
      <c r="C16" s="422"/>
      <c r="D16" t="s">
        <v>14</v>
      </c>
      <c r="E16" s="2">
        <v>60</v>
      </c>
      <c r="G16" s="2">
        <f t="shared" si="0"/>
        <v>351.3</v>
      </c>
    </row>
    <row r="17" spans="1:8">
      <c r="B17" s="422"/>
      <c r="C17" s="422"/>
      <c r="D17" t="s">
        <v>15</v>
      </c>
      <c r="E17" s="2">
        <v>2</v>
      </c>
      <c r="G17" s="2">
        <f t="shared" si="0"/>
        <v>353.3</v>
      </c>
    </row>
    <row r="18" spans="1:8">
      <c r="A18" s="3">
        <v>42762</v>
      </c>
      <c r="B18" s="422" t="s">
        <v>69</v>
      </c>
      <c r="C18" s="422" t="s">
        <v>11</v>
      </c>
      <c r="D18" t="s">
        <v>14</v>
      </c>
      <c r="F18" s="2">
        <v>18</v>
      </c>
      <c r="G18" s="2">
        <f t="shared" si="0"/>
        <v>335.3</v>
      </c>
    </row>
    <row r="19" spans="1:8">
      <c r="A19" s="3">
        <v>42762</v>
      </c>
      <c r="B19" s="422" t="s">
        <v>69</v>
      </c>
      <c r="C19" s="422" t="s">
        <v>11</v>
      </c>
      <c r="D19" t="s">
        <v>12</v>
      </c>
      <c r="F19" s="2">
        <v>72</v>
      </c>
      <c r="G19" s="2">
        <f t="shared" si="0"/>
        <v>263.3</v>
      </c>
    </row>
    <row r="20" spans="1:8">
      <c r="A20" s="3">
        <v>42889</v>
      </c>
      <c r="B20" s="422">
        <v>13044</v>
      </c>
      <c r="C20" s="422" t="s">
        <v>11</v>
      </c>
      <c r="D20" t="s">
        <v>12</v>
      </c>
      <c r="F20" s="2">
        <v>176.5</v>
      </c>
      <c r="G20" s="2">
        <f t="shared" si="0"/>
        <v>86.800000000000011</v>
      </c>
      <c r="H20" s="5"/>
    </row>
    <row r="21" spans="1:8">
      <c r="A21" s="3">
        <v>42892</v>
      </c>
      <c r="B21" s="422">
        <v>13074</v>
      </c>
      <c r="C21" s="422" t="s">
        <v>11</v>
      </c>
      <c r="D21" t="s">
        <v>13</v>
      </c>
      <c r="F21" s="2">
        <v>42.8</v>
      </c>
      <c r="G21" s="2">
        <f t="shared" si="0"/>
        <v>44.000000000000014</v>
      </c>
    </row>
    <row r="22" spans="1:8">
      <c r="A22" s="3">
        <v>43517</v>
      </c>
      <c r="B22" s="422">
        <v>17178</v>
      </c>
      <c r="C22" s="422" t="s">
        <v>11</v>
      </c>
      <c r="D22" t="s">
        <v>14</v>
      </c>
      <c r="F22" s="2">
        <v>35</v>
      </c>
      <c r="G22" s="2">
        <f t="shared" si="0"/>
        <v>9.0000000000000142</v>
      </c>
    </row>
    <row r="23" spans="1:8">
      <c r="A23" s="3">
        <v>43522</v>
      </c>
      <c r="B23" s="422">
        <v>17197</v>
      </c>
      <c r="C23" s="422" t="s">
        <v>11</v>
      </c>
      <c r="D23" t="s">
        <v>14</v>
      </c>
      <c r="F23" s="2">
        <v>7</v>
      </c>
      <c r="G23" s="2">
        <f t="shared" si="0"/>
        <v>2.0000000000000142</v>
      </c>
    </row>
    <row r="24" spans="1:8">
      <c r="A24" s="3">
        <v>43522</v>
      </c>
      <c r="B24" s="422">
        <v>17197</v>
      </c>
      <c r="C24" s="422" t="s">
        <v>11</v>
      </c>
      <c r="D24" t="s">
        <v>15</v>
      </c>
      <c r="F24" s="2">
        <v>2</v>
      </c>
      <c r="G24" s="2">
        <f t="shared" si="0"/>
        <v>1.4210854715202004E-14</v>
      </c>
    </row>
    <row r="25" spans="1:8">
      <c r="A25" s="3">
        <v>42794</v>
      </c>
      <c r="B25" s="422" t="s">
        <v>10</v>
      </c>
      <c r="C25" s="422" t="s">
        <v>17</v>
      </c>
      <c r="D25" t="s">
        <v>12</v>
      </c>
      <c r="E25" s="2">
        <v>168.8</v>
      </c>
      <c r="G25" s="2">
        <f t="shared" si="0"/>
        <v>168.8</v>
      </c>
    </row>
    <row r="26" spans="1:8">
      <c r="B26" s="422"/>
      <c r="C26" s="422"/>
      <c r="D26" t="s">
        <v>13</v>
      </c>
      <c r="E26" s="2">
        <v>30</v>
      </c>
      <c r="G26" s="2">
        <f t="shared" si="0"/>
        <v>198.8</v>
      </c>
    </row>
    <row r="27" spans="1:8">
      <c r="B27" s="422"/>
      <c r="C27" s="422"/>
      <c r="D27" t="s">
        <v>14</v>
      </c>
      <c r="E27" s="2">
        <v>56</v>
      </c>
      <c r="G27" s="2">
        <f t="shared" si="0"/>
        <v>254.8</v>
      </c>
    </row>
    <row r="28" spans="1:8">
      <c r="B28" s="422"/>
      <c r="C28" s="422"/>
      <c r="D28" t="s">
        <v>15</v>
      </c>
      <c r="E28" s="2">
        <v>2</v>
      </c>
      <c r="G28" s="2">
        <f t="shared" si="0"/>
        <v>256.8</v>
      </c>
    </row>
    <row r="29" spans="1:8">
      <c r="B29" s="422"/>
      <c r="C29" s="422"/>
      <c r="D29" t="s">
        <v>311</v>
      </c>
      <c r="E29" s="2">
        <v>30</v>
      </c>
      <c r="G29" s="2">
        <f t="shared" si="0"/>
        <v>286.8</v>
      </c>
    </row>
    <row r="30" spans="1:8">
      <c r="B30" s="422"/>
      <c r="C30" s="422"/>
      <c r="D30" t="s">
        <v>70</v>
      </c>
      <c r="E30" s="2">
        <v>85</v>
      </c>
      <c r="G30" s="2">
        <f t="shared" si="0"/>
        <v>371.8</v>
      </c>
    </row>
    <row r="31" spans="1:8">
      <c r="A31" s="3">
        <v>42791</v>
      </c>
      <c r="B31" s="422" t="s">
        <v>69</v>
      </c>
      <c r="C31" s="422" t="s">
        <v>17</v>
      </c>
      <c r="D31" t="s">
        <v>14</v>
      </c>
      <c r="F31" s="2">
        <v>20</v>
      </c>
      <c r="G31" s="2">
        <f t="shared" si="0"/>
        <v>351.8</v>
      </c>
    </row>
    <row r="32" spans="1:8">
      <c r="A32" s="3">
        <v>42791</v>
      </c>
      <c r="B32" s="422" t="s">
        <v>69</v>
      </c>
      <c r="C32" s="422" t="s">
        <v>17</v>
      </c>
      <c r="D32" t="s">
        <v>12</v>
      </c>
      <c r="F32" s="2">
        <v>80</v>
      </c>
      <c r="G32" s="2">
        <f t="shared" si="0"/>
        <v>271.8</v>
      </c>
    </row>
    <row r="33" spans="1:8">
      <c r="A33" s="3">
        <v>42889</v>
      </c>
      <c r="B33" s="422">
        <v>13044</v>
      </c>
      <c r="C33" s="422" t="s">
        <v>17</v>
      </c>
      <c r="D33" t="s">
        <v>12</v>
      </c>
      <c r="F33" s="2">
        <v>88.8</v>
      </c>
      <c r="G33" s="2">
        <f t="shared" si="0"/>
        <v>183</v>
      </c>
    </row>
    <row r="34" spans="1:8">
      <c r="A34" s="3">
        <v>42889</v>
      </c>
      <c r="B34" s="422">
        <v>13044</v>
      </c>
      <c r="C34" s="422" t="s">
        <v>17</v>
      </c>
      <c r="D34" t="s">
        <v>311</v>
      </c>
      <c r="F34" s="2">
        <v>30</v>
      </c>
      <c r="G34" s="2">
        <f t="shared" si="0"/>
        <v>153</v>
      </c>
    </row>
    <row r="35" spans="1:8">
      <c r="A35" s="3">
        <v>42892</v>
      </c>
      <c r="B35" s="422">
        <v>13074</v>
      </c>
      <c r="C35" s="422" t="s">
        <v>17</v>
      </c>
      <c r="D35" t="s">
        <v>13</v>
      </c>
      <c r="F35" s="2">
        <v>30</v>
      </c>
      <c r="G35" s="2">
        <f t="shared" si="0"/>
        <v>123</v>
      </c>
    </row>
    <row r="36" spans="1:8">
      <c r="A36" s="3">
        <v>43067</v>
      </c>
      <c r="B36" s="422" t="s">
        <v>61</v>
      </c>
      <c r="C36" s="422" t="s">
        <v>17</v>
      </c>
      <c r="D36" t="s">
        <v>70</v>
      </c>
      <c r="F36" s="2">
        <v>85</v>
      </c>
      <c r="G36" s="2">
        <f t="shared" si="0"/>
        <v>38</v>
      </c>
    </row>
    <row r="37" spans="1:8">
      <c r="A37" s="3">
        <v>43522</v>
      </c>
      <c r="B37" s="422">
        <v>17197</v>
      </c>
      <c r="C37" s="422" t="s">
        <v>17</v>
      </c>
      <c r="D37" t="s">
        <v>14</v>
      </c>
      <c r="F37" s="2">
        <v>36</v>
      </c>
      <c r="G37" s="2">
        <f t="shared" si="0"/>
        <v>2</v>
      </c>
    </row>
    <row r="38" spans="1:8">
      <c r="A38" s="3">
        <v>43522</v>
      </c>
      <c r="B38" s="422">
        <v>17197</v>
      </c>
      <c r="C38" s="422" t="s">
        <v>17</v>
      </c>
      <c r="D38" t="s">
        <v>15</v>
      </c>
      <c r="F38" s="2">
        <v>2</v>
      </c>
      <c r="G38" s="2">
        <f t="shared" si="0"/>
        <v>0</v>
      </c>
    </row>
    <row r="39" spans="1:8">
      <c r="A39" s="3">
        <v>42825</v>
      </c>
      <c r="B39" s="422" t="s">
        <v>10</v>
      </c>
      <c r="C39" s="422" t="s">
        <v>18</v>
      </c>
      <c r="D39" t="s">
        <v>12</v>
      </c>
      <c r="E39" s="2">
        <v>162.19999999999999</v>
      </c>
      <c r="G39" s="2">
        <f t="shared" si="0"/>
        <v>162.19999999999999</v>
      </c>
    </row>
    <row r="40" spans="1:8">
      <c r="B40" s="422"/>
      <c r="C40" s="422"/>
      <c r="D40" t="s">
        <v>13</v>
      </c>
      <c r="E40" s="2">
        <v>31.2</v>
      </c>
      <c r="G40" s="2">
        <f t="shared" si="0"/>
        <v>193.39999999999998</v>
      </c>
    </row>
    <row r="41" spans="1:8">
      <c r="B41" s="422"/>
      <c r="C41" s="422"/>
      <c r="D41" t="s">
        <v>14</v>
      </c>
      <c r="E41" s="2">
        <v>60</v>
      </c>
      <c r="G41" s="2">
        <f t="shared" si="0"/>
        <v>253.39999999999998</v>
      </c>
    </row>
    <row r="42" spans="1:8">
      <c r="B42" s="422"/>
      <c r="C42" s="422"/>
      <c r="D42" t="s">
        <v>15</v>
      </c>
      <c r="E42" s="2">
        <v>2</v>
      </c>
      <c r="G42" s="2">
        <f t="shared" si="0"/>
        <v>255.39999999999998</v>
      </c>
    </row>
    <row r="43" spans="1:8">
      <c r="B43" s="422"/>
      <c r="C43" s="422"/>
      <c r="D43" t="s">
        <v>70</v>
      </c>
      <c r="E43" s="2">
        <v>85</v>
      </c>
      <c r="G43" s="2">
        <f t="shared" si="0"/>
        <v>340.4</v>
      </c>
    </row>
    <row r="44" spans="1:8">
      <c r="A44" s="3">
        <v>42824</v>
      </c>
      <c r="B44" s="422" t="s">
        <v>69</v>
      </c>
      <c r="C44" s="422" t="s">
        <v>18</v>
      </c>
      <c r="D44" t="s">
        <v>14</v>
      </c>
      <c r="F44" s="2">
        <v>20</v>
      </c>
      <c r="G44" s="2">
        <f t="shared" si="0"/>
        <v>320.39999999999998</v>
      </c>
    </row>
    <row r="45" spans="1:8">
      <c r="A45" s="3">
        <v>42824</v>
      </c>
      <c r="B45" s="422" t="s">
        <v>69</v>
      </c>
      <c r="C45" s="422" t="s">
        <v>18</v>
      </c>
      <c r="D45" t="s">
        <v>12</v>
      </c>
      <c r="F45" s="2">
        <v>80</v>
      </c>
      <c r="G45" s="2">
        <f t="shared" si="0"/>
        <v>240.39999999999998</v>
      </c>
    </row>
    <row r="46" spans="1:8">
      <c r="A46" s="3">
        <v>42889</v>
      </c>
      <c r="B46" s="422">
        <v>13044</v>
      </c>
      <c r="C46" s="422" t="s">
        <v>18</v>
      </c>
      <c r="D46" t="s">
        <v>12</v>
      </c>
      <c r="F46" s="2">
        <v>24.9</v>
      </c>
      <c r="G46" s="2">
        <f t="shared" si="0"/>
        <v>215.49999999999997</v>
      </c>
    </row>
    <row r="47" spans="1:8">
      <c r="A47" s="3">
        <v>42891</v>
      </c>
      <c r="B47" s="422">
        <v>13063</v>
      </c>
      <c r="C47" s="422" t="s">
        <v>18</v>
      </c>
      <c r="D47" t="s">
        <v>12</v>
      </c>
      <c r="F47" s="2">
        <v>57.3</v>
      </c>
      <c r="G47" s="2">
        <f t="shared" si="0"/>
        <v>158.19999999999999</v>
      </c>
    </row>
    <row r="48" spans="1:8">
      <c r="A48" s="3">
        <v>42892</v>
      </c>
      <c r="B48" s="422">
        <v>13074</v>
      </c>
      <c r="C48" s="422" t="s">
        <v>18</v>
      </c>
      <c r="D48" t="s">
        <v>13</v>
      </c>
      <c r="F48" s="2">
        <v>31.2</v>
      </c>
      <c r="G48" s="2">
        <f t="shared" si="0"/>
        <v>126.99999999999999</v>
      </c>
      <c r="H48" s="5"/>
    </row>
    <row r="49" spans="1:8">
      <c r="A49" s="3">
        <v>43067</v>
      </c>
      <c r="B49" s="422" t="s">
        <v>61</v>
      </c>
      <c r="C49" s="422" t="s">
        <v>18</v>
      </c>
      <c r="D49" t="s">
        <v>70</v>
      </c>
      <c r="F49" s="2">
        <v>85</v>
      </c>
      <c r="G49" s="2">
        <f t="shared" si="0"/>
        <v>41.999999999999986</v>
      </c>
      <c r="H49" s="5"/>
    </row>
    <row r="50" spans="1:8">
      <c r="A50" s="3">
        <v>43522</v>
      </c>
      <c r="B50" s="422">
        <v>17197</v>
      </c>
      <c r="C50" s="422" t="s">
        <v>18</v>
      </c>
      <c r="D50" t="s">
        <v>14</v>
      </c>
      <c r="F50" s="2">
        <v>40</v>
      </c>
      <c r="G50" s="2">
        <f t="shared" si="0"/>
        <v>1.9999999999999858</v>
      </c>
      <c r="H50" s="5"/>
    </row>
    <row r="51" spans="1:8">
      <c r="A51" s="3">
        <v>43522</v>
      </c>
      <c r="B51" s="422">
        <v>17197</v>
      </c>
      <c r="C51" s="422" t="s">
        <v>18</v>
      </c>
      <c r="D51" t="s">
        <v>15</v>
      </c>
      <c r="F51" s="2">
        <v>2</v>
      </c>
      <c r="G51" s="2">
        <f t="shared" si="0"/>
        <v>-1.4210854715202004E-14</v>
      </c>
      <c r="H51" s="5"/>
    </row>
    <row r="52" spans="1:8">
      <c r="A52" s="3">
        <v>42855</v>
      </c>
      <c r="B52" s="422" t="s">
        <v>10</v>
      </c>
      <c r="C52" s="422" t="s">
        <v>19</v>
      </c>
      <c r="D52" t="s">
        <v>12</v>
      </c>
      <c r="E52" s="2">
        <v>164.6</v>
      </c>
      <c r="G52" s="2">
        <f t="shared" si="0"/>
        <v>164.59999999999997</v>
      </c>
    </row>
    <row r="53" spans="1:8">
      <c r="B53" s="422"/>
      <c r="C53" s="422"/>
      <c r="D53" t="s">
        <v>13</v>
      </c>
      <c r="E53" s="2">
        <v>30.6</v>
      </c>
      <c r="G53" s="2">
        <f t="shared" si="0"/>
        <v>195.19999999999996</v>
      </c>
    </row>
    <row r="54" spans="1:8">
      <c r="B54" s="422"/>
      <c r="C54" s="422"/>
      <c r="D54" t="s">
        <v>14</v>
      </c>
      <c r="E54" s="2">
        <v>60</v>
      </c>
      <c r="G54" s="2">
        <f t="shared" si="0"/>
        <v>255.19999999999996</v>
      </c>
    </row>
    <row r="55" spans="1:8">
      <c r="B55" s="422"/>
      <c r="C55" s="422"/>
      <c r="D55" t="s">
        <v>15</v>
      </c>
      <c r="E55" s="2">
        <v>2</v>
      </c>
      <c r="G55" s="2">
        <f t="shared" si="0"/>
        <v>257.19999999999993</v>
      </c>
    </row>
    <row r="56" spans="1:8">
      <c r="A56" s="3">
        <v>42855</v>
      </c>
      <c r="B56" s="422" t="s">
        <v>69</v>
      </c>
      <c r="C56" s="422" t="s">
        <v>19</v>
      </c>
      <c r="D56" t="s">
        <v>14</v>
      </c>
      <c r="F56" s="2">
        <v>18</v>
      </c>
      <c r="G56" s="2">
        <f t="shared" si="0"/>
        <v>239.19999999999993</v>
      </c>
    </row>
    <row r="57" spans="1:8">
      <c r="A57" s="3">
        <v>42855</v>
      </c>
      <c r="B57" s="422" t="s">
        <v>69</v>
      </c>
      <c r="C57" s="422" t="s">
        <v>19</v>
      </c>
      <c r="D57" t="s">
        <v>12</v>
      </c>
      <c r="F57" s="2">
        <v>72</v>
      </c>
      <c r="G57" s="2">
        <f t="shared" si="0"/>
        <v>167.19999999999993</v>
      </c>
    </row>
    <row r="58" spans="1:8">
      <c r="A58" s="3">
        <v>42891</v>
      </c>
      <c r="B58" s="422">
        <v>13063</v>
      </c>
      <c r="C58" s="422" t="s">
        <v>19</v>
      </c>
      <c r="D58" t="s">
        <v>12</v>
      </c>
      <c r="F58" s="2">
        <v>92.6</v>
      </c>
      <c r="G58" s="2">
        <f t="shared" si="0"/>
        <v>74.599999999999937</v>
      </c>
    </row>
    <row r="59" spans="1:8">
      <c r="A59" s="3">
        <v>42892</v>
      </c>
      <c r="B59" s="422">
        <v>13074</v>
      </c>
      <c r="C59" s="422" t="s">
        <v>19</v>
      </c>
      <c r="D59" t="s">
        <v>13</v>
      </c>
      <c r="F59" s="2">
        <v>30.6</v>
      </c>
      <c r="G59" s="2">
        <f t="shared" si="0"/>
        <v>43.999999999999936</v>
      </c>
    </row>
    <row r="60" spans="1:8">
      <c r="A60" s="3">
        <v>43522</v>
      </c>
      <c r="B60" s="422">
        <v>17197</v>
      </c>
      <c r="C60" s="422" t="s">
        <v>19</v>
      </c>
      <c r="D60" t="s">
        <v>14</v>
      </c>
      <c r="F60" s="2">
        <v>42</v>
      </c>
      <c r="G60" s="2">
        <f t="shared" si="0"/>
        <v>1.9999999999999361</v>
      </c>
    </row>
    <row r="61" spans="1:8">
      <c r="A61" s="3">
        <v>43522</v>
      </c>
      <c r="B61" s="422">
        <v>17197</v>
      </c>
      <c r="C61" s="422" t="s">
        <v>19</v>
      </c>
      <c r="D61" t="s">
        <v>15</v>
      </c>
      <c r="F61" s="2">
        <v>2</v>
      </c>
      <c r="G61" s="2">
        <f t="shared" si="0"/>
        <v>-6.3948846218409017E-14</v>
      </c>
    </row>
    <row r="62" spans="1:8">
      <c r="A62" s="3">
        <v>42886</v>
      </c>
      <c r="B62" s="422" t="s">
        <v>10</v>
      </c>
      <c r="C62" s="422" t="s">
        <v>20</v>
      </c>
      <c r="D62" t="s">
        <v>12</v>
      </c>
      <c r="E62" s="2">
        <v>152.6</v>
      </c>
      <c r="G62" s="2">
        <f t="shared" si="0"/>
        <v>152.59999999999994</v>
      </c>
    </row>
    <row r="63" spans="1:8">
      <c r="B63" s="422"/>
      <c r="C63" s="422"/>
      <c r="D63" t="s">
        <v>13</v>
      </c>
      <c r="E63" s="2">
        <v>30</v>
      </c>
      <c r="G63" s="2">
        <f t="shared" si="0"/>
        <v>182.59999999999994</v>
      </c>
    </row>
    <row r="64" spans="1:8">
      <c r="B64" s="422"/>
      <c r="C64" s="422"/>
      <c r="D64" t="s">
        <v>14</v>
      </c>
      <c r="E64" s="2">
        <v>60</v>
      </c>
      <c r="G64" s="2">
        <f t="shared" si="0"/>
        <v>242.59999999999994</v>
      </c>
    </row>
    <row r="65" spans="1:7">
      <c r="B65" s="422"/>
      <c r="C65" s="422"/>
      <c r="D65" t="s">
        <v>15</v>
      </c>
      <c r="E65" s="2">
        <v>2</v>
      </c>
      <c r="G65" s="2">
        <f t="shared" si="0"/>
        <v>244.59999999999994</v>
      </c>
    </row>
    <row r="66" spans="1:7">
      <c r="A66" s="3">
        <v>42885</v>
      </c>
      <c r="B66" s="422" t="s">
        <v>69</v>
      </c>
      <c r="C66" s="422" t="s">
        <v>20</v>
      </c>
      <c r="D66" t="s">
        <v>14</v>
      </c>
      <c r="F66" s="2">
        <v>16</v>
      </c>
      <c r="G66" s="2">
        <f t="shared" si="0"/>
        <v>228.59999999999994</v>
      </c>
    </row>
    <row r="67" spans="1:7">
      <c r="A67" s="3">
        <v>42885</v>
      </c>
      <c r="B67" s="422" t="s">
        <v>69</v>
      </c>
      <c r="C67" s="422" t="s">
        <v>20</v>
      </c>
      <c r="D67" t="s">
        <v>12</v>
      </c>
      <c r="F67" s="2">
        <v>64</v>
      </c>
      <c r="G67" s="2">
        <f t="shared" si="0"/>
        <v>164.59999999999994</v>
      </c>
    </row>
    <row r="68" spans="1:7">
      <c r="A68" s="3">
        <v>42941</v>
      </c>
      <c r="B68" s="422">
        <v>13255</v>
      </c>
      <c r="C68" s="422" t="s">
        <v>20</v>
      </c>
      <c r="D68" t="s">
        <v>12</v>
      </c>
      <c r="F68" s="2">
        <v>88.6</v>
      </c>
      <c r="G68" s="2">
        <f t="shared" si="0"/>
        <v>75.999999999999943</v>
      </c>
    </row>
    <row r="69" spans="1:7">
      <c r="A69" s="3">
        <v>42941</v>
      </c>
      <c r="B69" s="422">
        <v>13255</v>
      </c>
      <c r="C69" s="422" t="s">
        <v>20</v>
      </c>
      <c r="D69" t="s">
        <v>13</v>
      </c>
      <c r="F69" s="2">
        <v>30</v>
      </c>
      <c r="G69" s="2">
        <f t="shared" si="0"/>
        <v>45.999999999999943</v>
      </c>
    </row>
    <row r="70" spans="1:7">
      <c r="A70" s="3">
        <v>43522</v>
      </c>
      <c r="B70" s="422">
        <v>17197</v>
      </c>
      <c r="C70" s="422" t="s">
        <v>20</v>
      </c>
      <c r="D70" t="s">
        <v>14</v>
      </c>
      <c r="F70" s="2">
        <v>44</v>
      </c>
      <c r="G70" s="2">
        <f t="shared" si="0"/>
        <v>1.9999999999999432</v>
      </c>
    </row>
    <row r="71" spans="1:7">
      <c r="A71" s="3">
        <v>43522</v>
      </c>
      <c r="B71" s="422">
        <v>17197</v>
      </c>
      <c r="C71" s="422" t="s">
        <v>20</v>
      </c>
      <c r="D71" t="s">
        <v>15</v>
      </c>
      <c r="F71" s="2">
        <v>2</v>
      </c>
      <c r="G71" s="2">
        <f t="shared" si="0"/>
        <v>-5.6843418860808015E-14</v>
      </c>
    </row>
    <row r="72" spans="1:7">
      <c r="A72" s="3">
        <v>42916</v>
      </c>
      <c r="B72" s="422" t="s">
        <v>10</v>
      </c>
      <c r="C72" s="422" t="s">
        <v>21</v>
      </c>
      <c r="D72" t="s">
        <v>12</v>
      </c>
      <c r="E72" s="2">
        <v>148.4</v>
      </c>
      <c r="G72" s="2">
        <f t="shared" si="0"/>
        <v>148.39999999999995</v>
      </c>
    </row>
    <row r="73" spans="1:7">
      <c r="B73" s="422"/>
      <c r="C73" s="422"/>
      <c r="D73" t="s">
        <v>13</v>
      </c>
      <c r="E73" s="2">
        <v>30</v>
      </c>
      <c r="G73" s="2">
        <f t="shared" si="0"/>
        <v>178.39999999999995</v>
      </c>
    </row>
    <row r="74" spans="1:7">
      <c r="B74" s="422"/>
      <c r="C74" s="422"/>
      <c r="D74" t="s">
        <v>14</v>
      </c>
      <c r="E74" s="2">
        <v>60</v>
      </c>
      <c r="G74" s="2">
        <f t="shared" si="0"/>
        <v>238.39999999999995</v>
      </c>
    </row>
    <row r="75" spans="1:7">
      <c r="B75" s="422"/>
      <c r="C75" s="422"/>
      <c r="D75" t="s">
        <v>15</v>
      </c>
      <c r="E75" s="2">
        <v>2</v>
      </c>
      <c r="G75" s="2">
        <f t="shared" si="0"/>
        <v>240.39999999999995</v>
      </c>
    </row>
    <row r="76" spans="1:7">
      <c r="B76" s="422"/>
      <c r="C76" s="422"/>
      <c r="D76" t="s">
        <v>311</v>
      </c>
      <c r="E76" s="2">
        <v>30</v>
      </c>
      <c r="G76" s="2">
        <f t="shared" si="0"/>
        <v>270.39999999999998</v>
      </c>
    </row>
    <row r="77" spans="1:7">
      <c r="A77" s="3">
        <v>42889</v>
      </c>
      <c r="B77" s="422">
        <v>13044</v>
      </c>
      <c r="C77" s="422" t="s">
        <v>21</v>
      </c>
      <c r="D77" t="s">
        <v>311</v>
      </c>
      <c r="F77" s="2">
        <v>30</v>
      </c>
      <c r="G77" s="2">
        <f t="shared" si="0"/>
        <v>240.39999999999998</v>
      </c>
    </row>
    <row r="78" spans="1:7">
      <c r="A78" s="3">
        <v>42916</v>
      </c>
      <c r="B78" s="422" t="s">
        <v>69</v>
      </c>
      <c r="C78" s="422" t="s">
        <v>21</v>
      </c>
      <c r="D78" t="s">
        <v>14</v>
      </c>
      <c r="F78" s="2">
        <v>60</v>
      </c>
      <c r="G78" s="2">
        <f t="shared" si="0"/>
        <v>180.39999999999998</v>
      </c>
    </row>
    <row r="79" spans="1:7">
      <c r="A79" s="3">
        <v>42916</v>
      </c>
      <c r="B79" s="422" t="s">
        <v>69</v>
      </c>
      <c r="C79" s="422" t="s">
        <v>21</v>
      </c>
      <c r="D79" t="s">
        <v>15</v>
      </c>
      <c r="F79" s="2">
        <v>2</v>
      </c>
      <c r="G79" s="2">
        <f t="shared" si="0"/>
        <v>178.39999999999998</v>
      </c>
    </row>
    <row r="80" spans="1:7">
      <c r="A80" s="3">
        <v>42986</v>
      </c>
      <c r="B80" s="422">
        <v>13559</v>
      </c>
      <c r="C80" s="422" t="s">
        <v>21</v>
      </c>
      <c r="D80" t="s">
        <v>12</v>
      </c>
      <c r="F80" s="2">
        <v>148.4</v>
      </c>
      <c r="G80" s="2">
        <f t="shared" si="0"/>
        <v>29.999999999999972</v>
      </c>
    </row>
    <row r="81" spans="1:7">
      <c r="A81" s="3">
        <v>43031</v>
      </c>
      <c r="B81" s="422">
        <v>13865</v>
      </c>
      <c r="C81" s="422" t="s">
        <v>21</v>
      </c>
      <c r="D81" t="s">
        <v>13</v>
      </c>
      <c r="F81" s="2">
        <v>30</v>
      </c>
      <c r="G81" s="2">
        <f t="shared" si="0"/>
        <v>-2.8421709430404007E-14</v>
      </c>
    </row>
    <row r="82" spans="1:7">
      <c r="A82" s="3">
        <v>42947</v>
      </c>
      <c r="B82" s="422" t="s">
        <v>10</v>
      </c>
      <c r="C82" s="422" t="s">
        <v>22</v>
      </c>
      <c r="D82" t="s">
        <v>12</v>
      </c>
      <c r="E82" s="2">
        <v>132.9</v>
      </c>
      <c r="G82" s="2">
        <f t="shared" si="0"/>
        <v>132.89999999999998</v>
      </c>
    </row>
    <row r="83" spans="1:7">
      <c r="B83" s="422"/>
      <c r="C83" s="422"/>
      <c r="D83" t="s">
        <v>13</v>
      </c>
      <c r="E83" s="2">
        <v>30</v>
      </c>
      <c r="G83" s="2">
        <f t="shared" si="0"/>
        <v>162.89999999999998</v>
      </c>
    </row>
    <row r="84" spans="1:7">
      <c r="B84" s="422"/>
      <c r="C84" s="422"/>
      <c r="D84" t="s">
        <v>14</v>
      </c>
      <c r="E84" s="2">
        <v>60</v>
      </c>
      <c r="G84" s="2">
        <f t="shared" si="0"/>
        <v>222.89999999999998</v>
      </c>
    </row>
    <row r="85" spans="1:7">
      <c r="B85" s="422"/>
      <c r="C85" s="422"/>
      <c r="D85" t="s">
        <v>15</v>
      </c>
      <c r="E85" s="2">
        <v>2</v>
      </c>
      <c r="G85" s="2">
        <f t="shared" si="0"/>
        <v>224.89999999999998</v>
      </c>
    </row>
    <row r="86" spans="1:7">
      <c r="A86" s="3">
        <v>42947</v>
      </c>
      <c r="B86" s="422" t="s">
        <v>69</v>
      </c>
      <c r="C86" s="422" t="s">
        <v>22</v>
      </c>
      <c r="D86" t="s">
        <v>14</v>
      </c>
      <c r="F86" s="2">
        <v>60</v>
      </c>
      <c r="G86" s="2">
        <f t="shared" ref="G86:G151" si="1">+G85+E86-F86</f>
        <v>164.89999999999998</v>
      </c>
    </row>
    <row r="87" spans="1:7">
      <c r="A87" s="3">
        <v>42947</v>
      </c>
      <c r="B87" s="422" t="s">
        <v>69</v>
      </c>
      <c r="C87" s="422" t="s">
        <v>22</v>
      </c>
      <c r="D87" t="s">
        <v>15</v>
      </c>
      <c r="F87" s="2">
        <v>2</v>
      </c>
      <c r="G87" s="2">
        <f t="shared" si="1"/>
        <v>162.89999999999998</v>
      </c>
    </row>
    <row r="88" spans="1:7">
      <c r="A88" s="3">
        <v>43031</v>
      </c>
      <c r="B88" s="422">
        <v>13865</v>
      </c>
      <c r="C88" s="422" t="s">
        <v>22</v>
      </c>
      <c r="D88" t="s">
        <v>12</v>
      </c>
      <c r="F88" s="2">
        <v>132.9</v>
      </c>
      <c r="G88" s="2">
        <f t="shared" si="1"/>
        <v>29.999999999999972</v>
      </c>
    </row>
    <row r="89" spans="1:7">
      <c r="A89" s="3">
        <v>43031</v>
      </c>
      <c r="B89" s="422">
        <v>13865</v>
      </c>
      <c r="C89" s="422" t="s">
        <v>22</v>
      </c>
      <c r="D89" t="s">
        <v>13</v>
      </c>
      <c r="F89" s="2">
        <v>30</v>
      </c>
      <c r="G89" s="2">
        <f t="shared" si="1"/>
        <v>-2.8421709430404007E-14</v>
      </c>
    </row>
    <row r="90" spans="1:7">
      <c r="A90" s="3">
        <v>42978</v>
      </c>
      <c r="B90" s="422" t="s">
        <v>10</v>
      </c>
      <c r="C90" s="422" t="s">
        <v>23</v>
      </c>
      <c r="D90" t="s">
        <v>12</v>
      </c>
      <c r="E90" s="2">
        <v>132.9</v>
      </c>
      <c r="G90" s="2">
        <f t="shared" si="1"/>
        <v>132.89999999999998</v>
      </c>
    </row>
    <row r="91" spans="1:7">
      <c r="B91" s="422"/>
      <c r="C91" s="422"/>
      <c r="D91" t="s">
        <v>13</v>
      </c>
      <c r="E91" s="2">
        <v>30</v>
      </c>
      <c r="G91" s="2">
        <f t="shared" si="1"/>
        <v>162.89999999999998</v>
      </c>
    </row>
    <row r="92" spans="1:7">
      <c r="B92" s="422"/>
      <c r="C92" s="422"/>
      <c r="D92" t="s">
        <v>14</v>
      </c>
      <c r="E92" s="2">
        <v>60</v>
      </c>
      <c r="G92" s="2">
        <f t="shared" si="1"/>
        <v>222.89999999999998</v>
      </c>
    </row>
    <row r="93" spans="1:7">
      <c r="B93" s="422"/>
      <c r="C93" s="422"/>
      <c r="D93" t="s">
        <v>15</v>
      </c>
      <c r="E93" s="2">
        <v>2</v>
      </c>
      <c r="G93" s="2">
        <f t="shared" si="1"/>
        <v>224.89999999999998</v>
      </c>
    </row>
    <row r="94" spans="1:7">
      <c r="B94" s="422"/>
      <c r="C94" s="422"/>
      <c r="D94" t="s">
        <v>70</v>
      </c>
      <c r="E94" s="2">
        <v>85</v>
      </c>
      <c r="G94" s="2">
        <f t="shared" si="1"/>
        <v>309.89999999999998</v>
      </c>
    </row>
    <row r="95" spans="1:7">
      <c r="A95" s="3">
        <v>42978</v>
      </c>
      <c r="B95" s="422" t="s">
        <v>69</v>
      </c>
      <c r="C95" s="422" t="s">
        <v>23</v>
      </c>
      <c r="D95" t="s">
        <v>14</v>
      </c>
      <c r="F95" s="2">
        <v>60</v>
      </c>
      <c r="G95" s="2">
        <f t="shared" si="1"/>
        <v>249.89999999999998</v>
      </c>
    </row>
    <row r="96" spans="1:7">
      <c r="A96" s="3">
        <v>42978</v>
      </c>
      <c r="B96" s="422" t="s">
        <v>69</v>
      </c>
      <c r="C96" s="422" t="s">
        <v>23</v>
      </c>
      <c r="D96" t="s">
        <v>15</v>
      </c>
      <c r="F96" s="2">
        <v>2</v>
      </c>
      <c r="G96" s="2">
        <f t="shared" si="1"/>
        <v>247.89999999999998</v>
      </c>
    </row>
    <row r="97" spans="1:7">
      <c r="A97" s="3">
        <v>43146</v>
      </c>
      <c r="B97" s="422">
        <v>14638</v>
      </c>
      <c r="C97" s="422" t="s">
        <v>23</v>
      </c>
      <c r="D97" t="s">
        <v>12</v>
      </c>
      <c r="F97" s="2">
        <v>132.9</v>
      </c>
      <c r="G97" s="2">
        <f t="shared" si="1"/>
        <v>114.99999999999997</v>
      </c>
    </row>
    <row r="98" spans="1:7">
      <c r="A98" s="3">
        <v>43146</v>
      </c>
      <c r="B98" s="422">
        <v>14638</v>
      </c>
      <c r="C98" s="422" t="s">
        <v>23</v>
      </c>
      <c r="D98" t="s">
        <v>13</v>
      </c>
      <c r="F98" s="2">
        <v>30</v>
      </c>
      <c r="G98" s="2">
        <f t="shared" si="1"/>
        <v>84.999999999999972</v>
      </c>
    </row>
    <row r="99" spans="1:7">
      <c r="A99" s="3">
        <v>43522</v>
      </c>
      <c r="B99" s="422">
        <v>17197</v>
      </c>
      <c r="C99" s="422" t="s">
        <v>23</v>
      </c>
      <c r="D99" t="s">
        <v>70</v>
      </c>
      <c r="F99" s="2">
        <v>21</v>
      </c>
      <c r="G99" s="2">
        <f t="shared" si="1"/>
        <v>63.999999999999972</v>
      </c>
    </row>
    <row r="100" spans="1:7">
      <c r="A100" s="3">
        <v>43525</v>
      </c>
      <c r="B100" s="422">
        <v>17276</v>
      </c>
      <c r="C100" s="422" t="s">
        <v>23</v>
      </c>
      <c r="D100" t="s">
        <v>70</v>
      </c>
      <c r="F100" s="2">
        <v>64</v>
      </c>
      <c r="G100" s="2">
        <f t="shared" si="1"/>
        <v>0</v>
      </c>
    </row>
    <row r="101" spans="1:7">
      <c r="A101" s="3">
        <v>43008</v>
      </c>
      <c r="B101" s="422" t="s">
        <v>10</v>
      </c>
      <c r="C101" s="422" t="s">
        <v>24</v>
      </c>
      <c r="D101" t="s">
        <v>12</v>
      </c>
      <c r="E101" s="2">
        <v>176</v>
      </c>
      <c r="G101" s="2">
        <f t="shared" si="1"/>
        <v>176</v>
      </c>
    </row>
    <row r="102" spans="1:7">
      <c r="B102" s="422"/>
      <c r="C102" s="422"/>
      <c r="D102" t="s">
        <v>13</v>
      </c>
      <c r="E102" s="2">
        <v>30</v>
      </c>
      <c r="G102" s="2">
        <f t="shared" si="1"/>
        <v>206</v>
      </c>
    </row>
    <row r="103" spans="1:7">
      <c r="B103" s="422"/>
      <c r="C103" s="422"/>
      <c r="D103" t="s">
        <v>14</v>
      </c>
      <c r="E103" s="2">
        <v>60</v>
      </c>
      <c r="G103" s="2">
        <f t="shared" si="1"/>
        <v>266</v>
      </c>
    </row>
    <row r="104" spans="1:7">
      <c r="B104" s="422"/>
      <c r="C104" s="422"/>
      <c r="D104" t="s">
        <v>15</v>
      </c>
      <c r="E104" s="2">
        <v>2</v>
      </c>
      <c r="G104" s="2">
        <f t="shared" si="1"/>
        <v>268</v>
      </c>
    </row>
    <row r="105" spans="1:7">
      <c r="A105" s="3">
        <v>43008</v>
      </c>
      <c r="B105" s="422" t="s">
        <v>69</v>
      </c>
      <c r="C105" s="422" t="s">
        <v>24</v>
      </c>
      <c r="D105" t="s">
        <v>14</v>
      </c>
      <c r="F105" s="2">
        <v>60</v>
      </c>
      <c r="G105" s="2">
        <f t="shared" si="1"/>
        <v>208</v>
      </c>
    </row>
    <row r="106" spans="1:7">
      <c r="A106" s="3">
        <v>43008</v>
      </c>
      <c r="B106" s="422" t="s">
        <v>69</v>
      </c>
      <c r="C106" s="422" t="s">
        <v>24</v>
      </c>
      <c r="D106" t="s">
        <v>15</v>
      </c>
      <c r="F106" s="2">
        <v>2</v>
      </c>
      <c r="G106" s="2">
        <f t="shared" si="1"/>
        <v>206</v>
      </c>
    </row>
    <row r="107" spans="1:7">
      <c r="A107" s="3">
        <v>43225</v>
      </c>
      <c r="B107" s="422">
        <v>15301</v>
      </c>
      <c r="C107" s="422" t="s">
        <v>24</v>
      </c>
      <c r="D107" t="s">
        <v>13</v>
      </c>
      <c r="F107" s="2">
        <v>30</v>
      </c>
      <c r="G107" s="2">
        <f t="shared" si="1"/>
        <v>176</v>
      </c>
    </row>
    <row r="108" spans="1:7">
      <c r="A108" s="3">
        <v>43294</v>
      </c>
      <c r="B108" s="422">
        <v>15715</v>
      </c>
      <c r="C108" s="422" t="s">
        <v>24</v>
      </c>
      <c r="D108" t="s">
        <v>12</v>
      </c>
      <c r="F108" s="2">
        <v>100</v>
      </c>
      <c r="G108" s="2">
        <f t="shared" si="1"/>
        <v>76</v>
      </c>
    </row>
    <row r="109" spans="1:7">
      <c r="A109" s="3">
        <v>43302</v>
      </c>
      <c r="B109" s="422">
        <v>15750</v>
      </c>
      <c r="C109" s="422" t="s">
        <v>24</v>
      </c>
      <c r="D109" t="s">
        <v>12</v>
      </c>
      <c r="F109" s="2">
        <v>76</v>
      </c>
      <c r="G109" s="2">
        <f t="shared" si="1"/>
        <v>0</v>
      </c>
    </row>
    <row r="110" spans="1:7">
      <c r="A110" s="3">
        <v>43039</v>
      </c>
      <c r="B110" s="422" t="s">
        <v>10</v>
      </c>
      <c r="C110" s="422" t="s">
        <v>25</v>
      </c>
      <c r="D110" t="s">
        <v>12</v>
      </c>
      <c r="E110" s="2">
        <v>175.1</v>
      </c>
      <c r="G110" s="2">
        <f t="shared" si="1"/>
        <v>175.1</v>
      </c>
    </row>
    <row r="111" spans="1:7">
      <c r="B111" s="422"/>
      <c r="C111" s="422"/>
      <c r="D111" t="s">
        <v>13</v>
      </c>
      <c r="E111" s="2">
        <v>30</v>
      </c>
      <c r="G111" s="2">
        <f t="shared" si="1"/>
        <v>205.1</v>
      </c>
    </row>
    <row r="112" spans="1:7">
      <c r="B112" s="422"/>
      <c r="C112" s="422"/>
      <c r="D112" t="s">
        <v>14</v>
      </c>
      <c r="E112" s="2">
        <v>60</v>
      </c>
      <c r="G112" s="2">
        <f t="shared" si="1"/>
        <v>265.10000000000002</v>
      </c>
    </row>
    <row r="113" spans="1:7">
      <c r="B113" s="422"/>
      <c r="C113" s="422"/>
      <c r="D113" t="s">
        <v>15</v>
      </c>
      <c r="E113" s="2">
        <v>2</v>
      </c>
      <c r="G113" s="2">
        <f t="shared" si="1"/>
        <v>267.10000000000002</v>
      </c>
    </row>
    <row r="114" spans="1:7">
      <c r="A114" s="3">
        <v>43039</v>
      </c>
      <c r="B114" s="422" t="s">
        <v>69</v>
      </c>
      <c r="C114" s="422" t="s">
        <v>25</v>
      </c>
      <c r="D114" t="s">
        <v>14</v>
      </c>
      <c r="F114" s="2">
        <v>60</v>
      </c>
      <c r="G114" s="2">
        <f t="shared" si="1"/>
        <v>207.10000000000002</v>
      </c>
    </row>
    <row r="115" spans="1:7">
      <c r="A115" s="3">
        <v>43039</v>
      </c>
      <c r="B115" s="422" t="s">
        <v>69</v>
      </c>
      <c r="C115" s="422" t="s">
        <v>25</v>
      </c>
      <c r="D115" t="s">
        <v>15</v>
      </c>
      <c r="F115" s="2">
        <v>2</v>
      </c>
      <c r="G115" s="2">
        <f t="shared" si="1"/>
        <v>205.10000000000002</v>
      </c>
    </row>
    <row r="116" spans="1:7">
      <c r="A116" s="3">
        <v>43083</v>
      </c>
      <c r="B116" s="422">
        <v>14223</v>
      </c>
      <c r="C116" s="422" t="s">
        <v>25</v>
      </c>
      <c r="D116" t="s">
        <v>12</v>
      </c>
      <c r="F116" s="2">
        <v>175.1</v>
      </c>
      <c r="G116" s="2">
        <f t="shared" si="1"/>
        <v>30.000000000000028</v>
      </c>
    </row>
    <row r="117" spans="1:7">
      <c r="A117" s="3">
        <v>43083</v>
      </c>
      <c r="B117" s="422">
        <v>14223</v>
      </c>
      <c r="C117" s="422" t="s">
        <v>25</v>
      </c>
      <c r="D117" t="s">
        <v>13</v>
      </c>
      <c r="F117" s="2">
        <v>30</v>
      </c>
      <c r="G117" s="2">
        <f t="shared" si="1"/>
        <v>2.8421709430404007E-14</v>
      </c>
    </row>
    <row r="118" spans="1:7">
      <c r="A118" s="3">
        <v>43069</v>
      </c>
      <c r="B118" s="422" t="s">
        <v>10</v>
      </c>
      <c r="C118" s="422" t="s">
        <v>26</v>
      </c>
      <c r="D118" t="s">
        <v>12</v>
      </c>
      <c r="E118" s="2">
        <v>187</v>
      </c>
      <c r="G118" s="2">
        <f t="shared" si="1"/>
        <v>187.00000000000003</v>
      </c>
    </row>
    <row r="119" spans="1:7">
      <c r="B119" s="422"/>
      <c r="C119" s="422"/>
      <c r="D119" t="s">
        <v>13</v>
      </c>
      <c r="E119" s="2">
        <v>30</v>
      </c>
      <c r="G119" s="2">
        <f t="shared" si="1"/>
        <v>217.00000000000003</v>
      </c>
    </row>
    <row r="120" spans="1:7">
      <c r="B120" s="422"/>
      <c r="C120" s="422"/>
      <c r="D120" t="s">
        <v>14</v>
      </c>
      <c r="E120" s="2">
        <v>60</v>
      </c>
      <c r="G120" s="2">
        <f t="shared" si="1"/>
        <v>277</v>
      </c>
    </row>
    <row r="121" spans="1:7">
      <c r="B121" s="422"/>
      <c r="C121" s="422"/>
      <c r="D121" t="s">
        <v>15</v>
      </c>
      <c r="E121" s="2">
        <v>2</v>
      </c>
      <c r="G121" s="2">
        <f t="shared" si="1"/>
        <v>279</v>
      </c>
    </row>
    <row r="122" spans="1:7">
      <c r="A122" s="3">
        <v>43069</v>
      </c>
      <c r="B122" s="422" t="s">
        <v>69</v>
      </c>
      <c r="C122" s="422" t="s">
        <v>26</v>
      </c>
      <c r="D122" t="s">
        <v>14</v>
      </c>
      <c r="F122" s="2">
        <v>60</v>
      </c>
      <c r="G122" s="2">
        <f t="shared" si="1"/>
        <v>219</v>
      </c>
    </row>
    <row r="123" spans="1:7">
      <c r="A123" s="3">
        <v>43069</v>
      </c>
      <c r="B123" s="422" t="s">
        <v>69</v>
      </c>
      <c r="C123" s="422" t="s">
        <v>26</v>
      </c>
      <c r="D123" t="s">
        <v>15</v>
      </c>
      <c r="F123" s="2">
        <v>2</v>
      </c>
      <c r="G123" s="2">
        <f t="shared" si="1"/>
        <v>217</v>
      </c>
    </row>
    <row r="124" spans="1:7">
      <c r="A124" s="3">
        <v>43225</v>
      </c>
      <c r="B124" s="422">
        <v>15301</v>
      </c>
      <c r="C124" s="422" t="s">
        <v>26</v>
      </c>
      <c r="D124" t="s">
        <v>13</v>
      </c>
      <c r="F124" s="2">
        <v>30</v>
      </c>
      <c r="G124" s="2">
        <f t="shared" si="1"/>
        <v>187</v>
      </c>
    </row>
    <row r="125" spans="1:7">
      <c r="A125" s="3">
        <v>43302</v>
      </c>
      <c r="B125" s="422">
        <v>15750</v>
      </c>
      <c r="C125" s="422" t="s">
        <v>26</v>
      </c>
      <c r="D125" t="s">
        <v>12</v>
      </c>
      <c r="F125" s="2">
        <v>24</v>
      </c>
      <c r="G125" s="2">
        <f t="shared" si="1"/>
        <v>163</v>
      </c>
    </row>
    <row r="126" spans="1:7">
      <c r="A126" s="3">
        <v>43304</v>
      </c>
      <c r="B126" s="422">
        <v>15780</v>
      </c>
      <c r="C126" s="422" t="s">
        <v>26</v>
      </c>
      <c r="D126" t="s">
        <v>12</v>
      </c>
      <c r="F126" s="2">
        <v>163</v>
      </c>
      <c r="G126" s="2">
        <f t="shared" si="1"/>
        <v>0</v>
      </c>
    </row>
    <row r="127" spans="1:7">
      <c r="A127" s="3">
        <v>43100</v>
      </c>
      <c r="B127" s="422" t="s">
        <v>10</v>
      </c>
      <c r="C127" s="422" t="s">
        <v>27</v>
      </c>
      <c r="D127" t="s">
        <v>12</v>
      </c>
      <c r="E127" s="2">
        <v>203.3</v>
      </c>
      <c r="G127" s="2">
        <f t="shared" si="1"/>
        <v>203.3</v>
      </c>
    </row>
    <row r="128" spans="1:7">
      <c r="B128" s="422"/>
      <c r="C128" s="422"/>
      <c r="D128" t="s">
        <v>13</v>
      </c>
      <c r="E128" s="2">
        <v>30</v>
      </c>
      <c r="G128" s="2">
        <f t="shared" si="1"/>
        <v>233.3</v>
      </c>
    </row>
    <row r="129" spans="1:7">
      <c r="B129" s="422"/>
      <c r="C129" s="422"/>
      <c r="D129" t="s">
        <v>14</v>
      </c>
      <c r="E129" s="2">
        <v>60</v>
      </c>
      <c r="G129" s="2">
        <f t="shared" si="1"/>
        <v>293.3</v>
      </c>
    </row>
    <row r="130" spans="1:7">
      <c r="B130" s="422"/>
      <c r="C130" s="422"/>
      <c r="D130" t="s">
        <v>15</v>
      </c>
      <c r="E130" s="2">
        <v>2</v>
      </c>
      <c r="G130" s="2">
        <f t="shared" si="1"/>
        <v>295.3</v>
      </c>
    </row>
    <row r="131" spans="1:7">
      <c r="A131" s="3">
        <v>43099</v>
      </c>
      <c r="B131" s="422" t="s">
        <v>69</v>
      </c>
      <c r="C131" s="422" t="s">
        <v>27</v>
      </c>
      <c r="D131" t="s">
        <v>14</v>
      </c>
      <c r="F131" s="2">
        <v>60</v>
      </c>
      <c r="G131" s="2">
        <f t="shared" si="1"/>
        <v>235.3</v>
      </c>
    </row>
    <row r="132" spans="1:7">
      <c r="A132" s="3">
        <v>43099</v>
      </c>
      <c r="B132" s="422" t="s">
        <v>69</v>
      </c>
      <c r="C132" s="422" t="s">
        <v>27</v>
      </c>
      <c r="D132" t="s">
        <v>15</v>
      </c>
      <c r="F132" s="2">
        <v>2</v>
      </c>
      <c r="G132" s="2">
        <f t="shared" si="1"/>
        <v>233.3</v>
      </c>
    </row>
    <row r="133" spans="1:7">
      <c r="A133" s="3">
        <v>43119</v>
      </c>
      <c r="B133" s="422">
        <v>14534</v>
      </c>
      <c r="C133" s="422" t="s">
        <v>27</v>
      </c>
      <c r="D133" t="s">
        <v>12</v>
      </c>
      <c r="F133" s="2">
        <v>203.3</v>
      </c>
      <c r="G133" s="2">
        <f t="shared" si="1"/>
        <v>30</v>
      </c>
    </row>
    <row r="134" spans="1:7">
      <c r="A134" s="3">
        <v>43119</v>
      </c>
      <c r="B134" s="422">
        <v>14534</v>
      </c>
      <c r="C134" s="422" t="s">
        <v>27</v>
      </c>
      <c r="D134" t="s">
        <v>13</v>
      </c>
      <c r="F134" s="2">
        <v>30</v>
      </c>
      <c r="G134" s="2">
        <f t="shared" si="1"/>
        <v>0</v>
      </c>
    </row>
    <row r="135" spans="1:7">
      <c r="A135" s="3">
        <v>43131</v>
      </c>
      <c r="B135" s="422" t="s">
        <v>10</v>
      </c>
      <c r="C135" s="422" t="s">
        <v>11</v>
      </c>
      <c r="D135" t="s">
        <v>12</v>
      </c>
      <c r="E135" s="2">
        <v>181</v>
      </c>
      <c r="G135" s="2">
        <f t="shared" si="1"/>
        <v>181</v>
      </c>
    </row>
    <row r="136" spans="1:7">
      <c r="B136" s="422"/>
      <c r="C136" s="422"/>
      <c r="D136" t="s">
        <v>13</v>
      </c>
      <c r="E136" s="2">
        <v>30</v>
      </c>
      <c r="G136" s="2">
        <f t="shared" si="1"/>
        <v>211</v>
      </c>
    </row>
    <row r="137" spans="1:7">
      <c r="B137" s="422"/>
      <c r="C137" s="422"/>
      <c r="D137" t="s">
        <v>14</v>
      </c>
      <c r="E137" s="2">
        <v>60</v>
      </c>
      <c r="G137" s="2">
        <f t="shared" si="1"/>
        <v>271</v>
      </c>
    </row>
    <row r="138" spans="1:7">
      <c r="B138" s="422"/>
      <c r="C138" s="422"/>
      <c r="D138" t="s">
        <v>15</v>
      </c>
      <c r="E138" s="2">
        <v>2</v>
      </c>
      <c r="G138" s="2">
        <f t="shared" si="1"/>
        <v>273</v>
      </c>
    </row>
    <row r="139" spans="1:7">
      <c r="A139" s="3">
        <v>43131</v>
      </c>
      <c r="B139" s="422" t="s">
        <v>69</v>
      </c>
      <c r="C139" s="422" t="s">
        <v>11</v>
      </c>
      <c r="D139" t="s">
        <v>14</v>
      </c>
      <c r="F139" s="2">
        <v>60</v>
      </c>
      <c r="G139" s="2">
        <f t="shared" si="1"/>
        <v>213</v>
      </c>
    </row>
    <row r="140" spans="1:7">
      <c r="A140" s="3">
        <v>43131</v>
      </c>
      <c r="B140" s="422" t="s">
        <v>69</v>
      </c>
      <c r="C140" s="422" t="s">
        <v>11</v>
      </c>
      <c r="D140" t="s">
        <v>15</v>
      </c>
      <c r="F140" s="2">
        <v>2</v>
      </c>
      <c r="G140" s="2">
        <f t="shared" si="1"/>
        <v>211</v>
      </c>
    </row>
    <row r="141" spans="1:7">
      <c r="A141" s="3">
        <v>43154</v>
      </c>
      <c r="B141" s="422">
        <v>14704</v>
      </c>
      <c r="C141" s="422" t="s">
        <v>11</v>
      </c>
      <c r="D141" t="s">
        <v>12</v>
      </c>
      <c r="F141" s="2">
        <v>181</v>
      </c>
      <c r="G141" s="2">
        <f t="shared" si="1"/>
        <v>30</v>
      </c>
    </row>
    <row r="142" spans="1:7">
      <c r="A142" s="3">
        <v>43154</v>
      </c>
      <c r="B142" s="422">
        <v>14704</v>
      </c>
      <c r="C142" s="422" t="s">
        <v>11</v>
      </c>
      <c r="D142" t="s">
        <v>13</v>
      </c>
      <c r="F142" s="2">
        <v>30</v>
      </c>
      <c r="G142" s="2">
        <f t="shared" si="1"/>
        <v>0</v>
      </c>
    </row>
    <row r="143" spans="1:7">
      <c r="A143" s="3">
        <v>43159</v>
      </c>
      <c r="B143" s="422" t="s">
        <v>10</v>
      </c>
      <c r="C143" s="422" t="s">
        <v>17</v>
      </c>
      <c r="D143" t="s">
        <v>12</v>
      </c>
      <c r="E143" s="2">
        <v>224.2</v>
      </c>
      <c r="G143" s="2">
        <f t="shared" si="1"/>
        <v>224.2</v>
      </c>
    </row>
    <row r="144" spans="1:7">
      <c r="B144" s="422"/>
      <c r="C144" s="422"/>
      <c r="D144" t="s">
        <v>13</v>
      </c>
      <c r="E144" s="2">
        <v>30</v>
      </c>
      <c r="G144" s="2">
        <f t="shared" si="1"/>
        <v>254.2</v>
      </c>
    </row>
    <row r="145" spans="1:7">
      <c r="B145" s="422"/>
      <c r="C145" s="422"/>
      <c r="D145" t="s">
        <v>14</v>
      </c>
      <c r="E145" s="2">
        <v>56</v>
      </c>
      <c r="G145" s="2">
        <f t="shared" si="1"/>
        <v>310.2</v>
      </c>
    </row>
    <row r="146" spans="1:7">
      <c r="B146" s="422"/>
      <c r="C146" s="422"/>
      <c r="D146" t="s">
        <v>15</v>
      </c>
      <c r="E146" s="2">
        <v>5</v>
      </c>
      <c r="G146" s="2">
        <f t="shared" si="1"/>
        <v>315.2</v>
      </c>
    </row>
    <row r="147" spans="1:7">
      <c r="A147" s="3">
        <v>43434</v>
      </c>
      <c r="B147" s="422"/>
      <c r="C147" s="422"/>
      <c r="D147" t="s">
        <v>70</v>
      </c>
      <c r="E147" s="2">
        <v>85</v>
      </c>
      <c r="G147" s="2">
        <f t="shared" si="1"/>
        <v>400.2</v>
      </c>
    </row>
    <row r="148" spans="1:7">
      <c r="A148" s="3">
        <v>43159</v>
      </c>
      <c r="B148" s="422" t="s">
        <v>69</v>
      </c>
      <c r="C148" s="422" t="s">
        <v>17</v>
      </c>
      <c r="D148" t="s">
        <v>14</v>
      </c>
      <c r="F148" s="2">
        <v>56</v>
      </c>
      <c r="G148" s="2">
        <f t="shared" si="1"/>
        <v>344.2</v>
      </c>
    </row>
    <row r="149" spans="1:7">
      <c r="A149" s="3">
        <v>43159</v>
      </c>
      <c r="B149" s="422" t="s">
        <v>69</v>
      </c>
      <c r="C149" s="422" t="s">
        <v>17</v>
      </c>
      <c r="D149" t="s">
        <v>15</v>
      </c>
      <c r="F149" s="2">
        <v>5</v>
      </c>
      <c r="G149" s="2">
        <f t="shared" si="1"/>
        <v>339.2</v>
      </c>
    </row>
    <row r="150" spans="1:7">
      <c r="A150" s="3">
        <v>43154</v>
      </c>
      <c r="B150" s="422">
        <v>14927</v>
      </c>
      <c r="C150" s="422" t="s">
        <v>17</v>
      </c>
      <c r="D150" t="s">
        <v>12</v>
      </c>
      <c r="F150" s="2">
        <v>200</v>
      </c>
      <c r="G150" s="2">
        <f t="shared" si="1"/>
        <v>139.19999999999999</v>
      </c>
    </row>
    <row r="151" spans="1:7">
      <c r="A151" s="3">
        <v>43225</v>
      </c>
      <c r="B151" s="422">
        <v>15301</v>
      </c>
      <c r="C151" s="422" t="s">
        <v>17</v>
      </c>
      <c r="D151" t="s">
        <v>13</v>
      </c>
      <c r="F151" s="2">
        <v>30</v>
      </c>
      <c r="G151" s="2">
        <f t="shared" si="1"/>
        <v>109.19999999999999</v>
      </c>
    </row>
    <row r="152" spans="1:7" ht="18" customHeight="1">
      <c r="A152" s="3">
        <v>43236</v>
      </c>
      <c r="B152" s="422">
        <v>15321</v>
      </c>
      <c r="C152" s="422" t="s">
        <v>17</v>
      </c>
      <c r="D152" t="s">
        <v>12</v>
      </c>
      <c r="F152" s="2">
        <v>24.2</v>
      </c>
      <c r="G152" s="2">
        <f t="shared" ref="G152:G221" si="2">+G151+E152-F152</f>
        <v>84.999999999999986</v>
      </c>
    </row>
    <row r="153" spans="1:7" ht="18" customHeight="1">
      <c r="A153" s="3">
        <v>43525</v>
      </c>
      <c r="B153" s="422">
        <v>17276</v>
      </c>
      <c r="C153" s="432">
        <v>43069</v>
      </c>
      <c r="D153" t="s">
        <v>70</v>
      </c>
      <c r="F153" s="2">
        <v>85</v>
      </c>
      <c r="G153" s="2">
        <f t="shared" si="2"/>
        <v>0</v>
      </c>
    </row>
    <row r="154" spans="1:7">
      <c r="A154" s="3">
        <v>43189</v>
      </c>
      <c r="B154" s="422" t="s">
        <v>10</v>
      </c>
      <c r="C154" s="422" t="s">
        <v>18</v>
      </c>
      <c r="D154" t="s">
        <v>12</v>
      </c>
      <c r="E154" s="2">
        <v>226.5</v>
      </c>
      <c r="G154" s="2">
        <f t="shared" si="2"/>
        <v>226.5</v>
      </c>
    </row>
    <row r="155" spans="1:7">
      <c r="B155" s="422"/>
      <c r="C155" s="422"/>
      <c r="D155" t="s">
        <v>13</v>
      </c>
      <c r="E155" s="2">
        <v>30</v>
      </c>
      <c r="G155" s="2">
        <f t="shared" si="2"/>
        <v>256.5</v>
      </c>
    </row>
    <row r="156" spans="1:7">
      <c r="B156" s="422"/>
      <c r="C156" s="422"/>
      <c r="D156" t="s">
        <v>14</v>
      </c>
      <c r="E156" s="2">
        <v>60</v>
      </c>
      <c r="G156" s="2">
        <f t="shared" si="2"/>
        <v>316.5</v>
      </c>
    </row>
    <row r="157" spans="1:7">
      <c r="B157" s="422"/>
      <c r="C157" s="422"/>
      <c r="D157" t="s">
        <v>15</v>
      </c>
      <c r="E157" s="2">
        <v>5</v>
      </c>
      <c r="G157" s="2">
        <f t="shared" si="2"/>
        <v>321.5</v>
      </c>
    </row>
    <row r="158" spans="1:7">
      <c r="B158" s="422"/>
      <c r="C158" s="422"/>
      <c r="D158" t="s">
        <v>70</v>
      </c>
      <c r="E158" s="2">
        <v>85</v>
      </c>
      <c r="G158" s="2">
        <f t="shared" si="2"/>
        <v>406.5</v>
      </c>
    </row>
    <row r="159" spans="1:7">
      <c r="A159" s="3">
        <v>43190</v>
      </c>
      <c r="B159" s="422" t="s">
        <v>69</v>
      </c>
      <c r="C159" s="422" t="s">
        <v>18</v>
      </c>
      <c r="D159" t="s">
        <v>14</v>
      </c>
      <c r="F159" s="2">
        <v>60</v>
      </c>
      <c r="G159" s="2">
        <f t="shared" si="2"/>
        <v>346.5</v>
      </c>
    </row>
    <row r="160" spans="1:7">
      <c r="A160" s="3">
        <v>43190</v>
      </c>
      <c r="B160" s="422" t="s">
        <v>69</v>
      </c>
      <c r="C160" s="422" t="s">
        <v>18</v>
      </c>
      <c r="D160" t="s">
        <v>15</v>
      </c>
      <c r="F160" s="2">
        <v>5</v>
      </c>
      <c r="G160" s="2">
        <f t="shared" si="2"/>
        <v>341.5</v>
      </c>
    </row>
    <row r="161" spans="1:7">
      <c r="A161" s="3">
        <v>43225</v>
      </c>
      <c r="B161" s="422">
        <v>15301</v>
      </c>
      <c r="C161" s="422" t="s">
        <v>18</v>
      </c>
      <c r="D161" t="s">
        <v>13</v>
      </c>
      <c r="F161" s="2">
        <v>30</v>
      </c>
      <c r="G161" s="2">
        <f t="shared" si="2"/>
        <v>311.5</v>
      </c>
    </row>
    <row r="162" spans="1:7">
      <c r="A162" s="3">
        <v>43236</v>
      </c>
      <c r="B162" s="422">
        <v>15321</v>
      </c>
      <c r="C162" s="422" t="s">
        <v>18</v>
      </c>
      <c r="D162" t="s">
        <v>12</v>
      </c>
      <c r="F162" s="2">
        <v>226.5</v>
      </c>
      <c r="G162" s="2">
        <f t="shared" si="2"/>
        <v>85</v>
      </c>
    </row>
    <row r="163" spans="1:7">
      <c r="A163" s="3">
        <v>43525</v>
      </c>
      <c r="B163" s="422">
        <v>17276</v>
      </c>
      <c r="C163" s="422" t="s">
        <v>18</v>
      </c>
      <c r="D163" t="s">
        <v>70</v>
      </c>
      <c r="F163" s="2">
        <v>85</v>
      </c>
      <c r="G163" s="2">
        <f t="shared" si="2"/>
        <v>0</v>
      </c>
    </row>
    <row r="164" spans="1:7">
      <c r="A164" s="3">
        <v>43220</v>
      </c>
      <c r="B164" s="422" t="s">
        <v>10</v>
      </c>
      <c r="C164" s="422" t="s">
        <v>19</v>
      </c>
      <c r="D164" t="s">
        <v>12</v>
      </c>
      <c r="E164" s="2">
        <v>232.5</v>
      </c>
      <c r="G164" s="2">
        <f t="shared" si="2"/>
        <v>232.5</v>
      </c>
    </row>
    <row r="165" spans="1:7">
      <c r="B165" s="422"/>
      <c r="C165" s="422"/>
      <c r="D165" t="s">
        <v>13</v>
      </c>
      <c r="E165" s="2">
        <v>30</v>
      </c>
      <c r="G165" s="2">
        <f t="shared" si="2"/>
        <v>262.5</v>
      </c>
    </row>
    <row r="166" spans="1:7">
      <c r="B166" s="422"/>
      <c r="C166" s="422"/>
      <c r="D166" t="s">
        <v>14</v>
      </c>
      <c r="E166" s="2">
        <v>60</v>
      </c>
      <c r="G166" s="2">
        <f t="shared" si="2"/>
        <v>322.5</v>
      </c>
    </row>
    <row r="167" spans="1:7">
      <c r="B167" s="422"/>
      <c r="C167" s="422"/>
      <c r="D167" t="s">
        <v>15</v>
      </c>
      <c r="E167" s="2">
        <v>5</v>
      </c>
      <c r="G167" s="2">
        <f t="shared" si="2"/>
        <v>327.5</v>
      </c>
    </row>
    <row r="168" spans="1:7">
      <c r="B168" s="422"/>
      <c r="C168" s="422"/>
      <c r="D168" t="s">
        <v>312</v>
      </c>
      <c r="E168" s="2">
        <v>300</v>
      </c>
      <c r="G168" s="2">
        <f t="shared" si="2"/>
        <v>627.5</v>
      </c>
    </row>
    <row r="169" spans="1:7">
      <c r="B169" s="422"/>
      <c r="C169" s="422"/>
      <c r="D169" t="s">
        <v>70</v>
      </c>
      <c r="E169" s="2">
        <v>93</v>
      </c>
      <c r="G169" s="2">
        <f t="shared" si="2"/>
        <v>720.5</v>
      </c>
    </row>
    <row r="170" spans="1:7">
      <c r="A170" s="3">
        <v>43220</v>
      </c>
      <c r="B170" s="422" t="s">
        <v>69</v>
      </c>
      <c r="C170" s="422" t="s">
        <v>19</v>
      </c>
      <c r="D170" t="s">
        <v>14</v>
      </c>
      <c r="F170" s="2">
        <v>60</v>
      </c>
      <c r="G170" s="2">
        <f t="shared" si="2"/>
        <v>660.5</v>
      </c>
    </row>
    <row r="171" spans="1:7">
      <c r="A171" s="3">
        <v>43220</v>
      </c>
      <c r="B171" s="422" t="s">
        <v>69</v>
      </c>
      <c r="C171" s="422" t="s">
        <v>19</v>
      </c>
      <c r="D171" t="s">
        <v>15</v>
      </c>
      <c r="F171" s="2">
        <v>5</v>
      </c>
      <c r="G171" s="2">
        <f t="shared" si="2"/>
        <v>655.5</v>
      </c>
    </row>
    <row r="172" spans="1:7">
      <c r="A172" s="3">
        <v>43249</v>
      </c>
      <c r="B172" s="422">
        <v>15433</v>
      </c>
      <c r="C172" s="422" t="s">
        <v>19</v>
      </c>
      <c r="D172" t="s">
        <v>12</v>
      </c>
      <c r="F172" s="2">
        <v>232.5</v>
      </c>
      <c r="G172" s="2">
        <f t="shared" si="2"/>
        <v>423</v>
      </c>
    </row>
    <row r="173" spans="1:7">
      <c r="A173" s="3">
        <v>43249</v>
      </c>
      <c r="B173" s="422">
        <v>15433</v>
      </c>
      <c r="C173" s="422" t="s">
        <v>19</v>
      </c>
      <c r="D173" t="s">
        <v>13</v>
      </c>
      <c r="F173" s="2">
        <v>30</v>
      </c>
      <c r="G173" s="2">
        <f t="shared" si="2"/>
        <v>393</v>
      </c>
    </row>
    <row r="174" spans="1:7">
      <c r="A174" s="3">
        <v>43525</v>
      </c>
      <c r="B174" s="422">
        <v>17276</v>
      </c>
      <c r="C174" s="422" t="s">
        <v>19</v>
      </c>
      <c r="D174" t="s">
        <v>70</v>
      </c>
      <c r="F174" s="2">
        <v>66</v>
      </c>
      <c r="G174" s="2">
        <f t="shared" si="2"/>
        <v>327</v>
      </c>
    </row>
    <row r="175" spans="1:7">
      <c r="A175" s="3">
        <v>43535</v>
      </c>
      <c r="B175" s="422">
        <v>17334</v>
      </c>
      <c r="C175" s="422" t="s">
        <v>19</v>
      </c>
      <c r="D175" t="s">
        <v>70</v>
      </c>
      <c r="F175" s="2">
        <v>27</v>
      </c>
      <c r="G175" s="2">
        <f t="shared" si="2"/>
        <v>300</v>
      </c>
    </row>
    <row r="176" spans="1:7">
      <c r="A176" s="3">
        <v>43535</v>
      </c>
      <c r="B176" s="422">
        <v>17334</v>
      </c>
      <c r="C176" s="422" t="s">
        <v>19</v>
      </c>
      <c r="D176" t="s">
        <v>312</v>
      </c>
      <c r="F176" s="2">
        <v>173</v>
      </c>
      <c r="G176" s="2">
        <f t="shared" si="2"/>
        <v>127</v>
      </c>
    </row>
    <row r="177" spans="1:7">
      <c r="A177" s="3">
        <v>44286</v>
      </c>
      <c r="B177" s="422">
        <v>22073</v>
      </c>
      <c r="C177" s="422" t="s">
        <v>19</v>
      </c>
      <c r="D177" t="s">
        <v>312</v>
      </c>
      <c r="F177" s="2">
        <v>127</v>
      </c>
      <c r="G177" s="2">
        <f t="shared" si="2"/>
        <v>0</v>
      </c>
    </row>
    <row r="178" spans="1:7">
      <c r="A178" s="3">
        <v>43251</v>
      </c>
      <c r="B178" s="422" t="s">
        <v>10</v>
      </c>
      <c r="C178" s="422" t="s">
        <v>20</v>
      </c>
      <c r="D178" t="s">
        <v>12</v>
      </c>
      <c r="E178" s="2">
        <v>216.4</v>
      </c>
      <c r="G178" s="2">
        <f t="shared" si="2"/>
        <v>216.4</v>
      </c>
    </row>
    <row r="179" spans="1:7">
      <c r="B179" s="422"/>
      <c r="C179" s="422"/>
      <c r="D179" t="s">
        <v>13</v>
      </c>
      <c r="E179" s="2">
        <v>30</v>
      </c>
      <c r="G179" s="2">
        <f t="shared" si="2"/>
        <v>246.4</v>
      </c>
    </row>
    <row r="180" spans="1:7">
      <c r="B180" s="422"/>
      <c r="C180" s="422"/>
      <c r="D180" t="s">
        <v>14</v>
      </c>
      <c r="E180" s="2">
        <v>60</v>
      </c>
      <c r="G180" s="2">
        <f t="shared" si="2"/>
        <v>306.39999999999998</v>
      </c>
    </row>
    <row r="181" spans="1:7">
      <c r="B181" s="422"/>
      <c r="C181" s="422"/>
      <c r="D181" t="s">
        <v>15</v>
      </c>
      <c r="E181" s="2">
        <v>5</v>
      </c>
      <c r="G181" s="2">
        <f t="shared" si="2"/>
        <v>311.39999999999998</v>
      </c>
    </row>
    <row r="182" spans="1:7">
      <c r="A182" s="3">
        <v>43251</v>
      </c>
      <c r="B182" s="422" t="s">
        <v>69</v>
      </c>
      <c r="C182" s="422" t="s">
        <v>20</v>
      </c>
      <c r="D182" t="s">
        <v>14</v>
      </c>
      <c r="F182" s="2">
        <v>60</v>
      </c>
      <c r="G182" s="2">
        <f t="shared" si="2"/>
        <v>251.39999999999998</v>
      </c>
    </row>
    <row r="183" spans="1:7">
      <c r="A183" s="3">
        <v>43251</v>
      </c>
      <c r="B183" s="422" t="s">
        <v>69</v>
      </c>
      <c r="C183" s="422" t="s">
        <v>20</v>
      </c>
      <c r="D183" t="s">
        <v>15</v>
      </c>
      <c r="F183" s="2">
        <v>5</v>
      </c>
      <c r="G183" s="2">
        <f t="shared" si="2"/>
        <v>246.39999999999998</v>
      </c>
    </row>
    <row r="184" spans="1:7">
      <c r="A184" s="3">
        <v>43285</v>
      </c>
      <c r="B184" s="422">
        <v>15650</v>
      </c>
      <c r="C184" s="422" t="s">
        <v>20</v>
      </c>
      <c r="D184" t="s">
        <v>12</v>
      </c>
      <c r="F184" s="2">
        <v>216.4</v>
      </c>
      <c r="G184" s="2">
        <f t="shared" si="2"/>
        <v>29.999999999999972</v>
      </c>
    </row>
    <row r="185" spans="1:7">
      <c r="A185" s="3">
        <v>43285</v>
      </c>
      <c r="B185" s="422">
        <v>15650</v>
      </c>
      <c r="C185" s="422" t="s">
        <v>20</v>
      </c>
      <c r="D185" t="s">
        <v>13</v>
      </c>
      <c r="F185" s="2">
        <v>30</v>
      </c>
      <c r="G185" s="2">
        <f t="shared" si="2"/>
        <v>-2.8421709430404007E-14</v>
      </c>
    </row>
    <row r="186" spans="1:7">
      <c r="A186" s="3">
        <v>43281</v>
      </c>
      <c r="B186" s="422" t="s">
        <v>10</v>
      </c>
      <c r="C186" s="422" t="s">
        <v>21</v>
      </c>
      <c r="D186" t="s">
        <v>12</v>
      </c>
      <c r="E186" s="2">
        <v>199.8</v>
      </c>
      <c r="G186" s="2">
        <f t="shared" si="2"/>
        <v>199.79999999999998</v>
      </c>
    </row>
    <row r="187" spans="1:7">
      <c r="B187" s="422"/>
      <c r="C187" s="422"/>
      <c r="D187" t="s">
        <v>13</v>
      </c>
      <c r="E187" s="2">
        <v>30</v>
      </c>
      <c r="G187" s="2">
        <f t="shared" si="2"/>
        <v>229.79999999999998</v>
      </c>
    </row>
    <row r="188" spans="1:7">
      <c r="B188" s="422"/>
      <c r="C188" s="422"/>
      <c r="D188" t="s">
        <v>14</v>
      </c>
      <c r="E188" s="2">
        <v>60</v>
      </c>
      <c r="G188" s="2">
        <f t="shared" si="2"/>
        <v>289.79999999999995</v>
      </c>
    </row>
    <row r="189" spans="1:7">
      <c r="B189" s="422"/>
      <c r="C189" s="422"/>
      <c r="D189" t="s">
        <v>15</v>
      </c>
      <c r="E189" s="2">
        <v>5</v>
      </c>
      <c r="G189" s="2">
        <f t="shared" si="2"/>
        <v>294.79999999999995</v>
      </c>
    </row>
    <row r="190" spans="1:7">
      <c r="A190" s="3">
        <v>43281</v>
      </c>
      <c r="B190" s="422" t="s">
        <v>69</v>
      </c>
      <c r="C190" s="422" t="s">
        <v>21</v>
      </c>
      <c r="D190" t="s">
        <v>14</v>
      </c>
      <c r="F190" s="2">
        <v>60</v>
      </c>
      <c r="G190" s="2">
        <f t="shared" si="2"/>
        <v>234.79999999999995</v>
      </c>
    </row>
    <row r="191" spans="1:7">
      <c r="A191" s="3">
        <v>43281</v>
      </c>
      <c r="B191" s="422" t="s">
        <v>69</v>
      </c>
      <c r="C191" s="422" t="s">
        <v>21</v>
      </c>
      <c r="D191" t="s">
        <v>15</v>
      </c>
      <c r="F191" s="2">
        <v>5</v>
      </c>
      <c r="G191" s="2">
        <f t="shared" si="2"/>
        <v>229.79999999999995</v>
      </c>
    </row>
    <row r="192" spans="1:7">
      <c r="A192" s="3">
        <v>43304</v>
      </c>
      <c r="B192" s="422">
        <v>15780</v>
      </c>
      <c r="C192" s="422" t="s">
        <v>21</v>
      </c>
      <c r="D192" t="s">
        <v>12</v>
      </c>
      <c r="F192" s="2">
        <v>199.8</v>
      </c>
      <c r="G192" s="2">
        <f t="shared" si="2"/>
        <v>29.999999999999943</v>
      </c>
    </row>
    <row r="193" spans="1:7">
      <c r="A193" s="3">
        <v>43304</v>
      </c>
      <c r="B193" s="422">
        <v>15780</v>
      </c>
      <c r="C193" s="422" t="s">
        <v>21</v>
      </c>
      <c r="D193" t="s">
        <v>13</v>
      </c>
      <c r="F193" s="2">
        <v>30</v>
      </c>
      <c r="G193" s="2">
        <f t="shared" si="2"/>
        <v>-5.6843418860808015E-14</v>
      </c>
    </row>
    <row r="194" spans="1:7">
      <c r="A194" s="3">
        <v>43312</v>
      </c>
      <c r="B194" s="422" t="s">
        <v>10</v>
      </c>
      <c r="C194" s="422" t="s">
        <v>22</v>
      </c>
      <c r="D194" t="s">
        <v>12</v>
      </c>
      <c r="E194" s="2">
        <v>195.9</v>
      </c>
      <c r="G194" s="2">
        <f t="shared" si="2"/>
        <v>195.89999999999995</v>
      </c>
    </row>
    <row r="195" spans="1:7">
      <c r="B195" s="422"/>
      <c r="C195" s="422"/>
      <c r="D195" t="s">
        <v>13</v>
      </c>
      <c r="E195" s="2">
        <v>30</v>
      </c>
      <c r="G195" s="2">
        <f t="shared" si="2"/>
        <v>225.89999999999995</v>
      </c>
    </row>
    <row r="196" spans="1:7">
      <c r="B196" s="422"/>
      <c r="C196" s="422"/>
      <c r="D196" t="s">
        <v>14</v>
      </c>
      <c r="E196" s="2">
        <v>60</v>
      </c>
      <c r="G196" s="2">
        <f t="shared" si="2"/>
        <v>285.89999999999998</v>
      </c>
    </row>
    <row r="197" spans="1:7">
      <c r="B197" s="422"/>
      <c r="C197" s="422"/>
      <c r="D197" t="s">
        <v>15</v>
      </c>
      <c r="E197" s="2">
        <v>5</v>
      </c>
      <c r="G197" s="2">
        <f t="shared" si="2"/>
        <v>290.89999999999998</v>
      </c>
    </row>
    <row r="198" spans="1:7">
      <c r="A198" s="3">
        <v>43312</v>
      </c>
      <c r="B198" s="422" t="s">
        <v>69</v>
      </c>
      <c r="C198" s="422" t="s">
        <v>22</v>
      </c>
      <c r="D198" t="s">
        <v>14</v>
      </c>
      <c r="F198" s="2">
        <v>60</v>
      </c>
      <c r="G198" s="2">
        <f t="shared" si="2"/>
        <v>230.89999999999998</v>
      </c>
    </row>
    <row r="199" spans="1:7">
      <c r="A199" s="3">
        <v>43312</v>
      </c>
      <c r="B199" s="422" t="s">
        <v>69</v>
      </c>
      <c r="C199" s="422" t="s">
        <v>22</v>
      </c>
      <c r="D199" t="s">
        <v>15</v>
      </c>
      <c r="F199" s="2">
        <v>5</v>
      </c>
      <c r="G199" s="2">
        <f t="shared" si="2"/>
        <v>225.89999999999998</v>
      </c>
    </row>
    <row r="200" spans="1:7">
      <c r="A200" s="3">
        <v>43368</v>
      </c>
      <c r="B200" s="422">
        <v>16224</v>
      </c>
      <c r="C200" s="422" t="s">
        <v>22</v>
      </c>
      <c r="D200" t="s">
        <v>12</v>
      </c>
      <c r="F200" s="2">
        <v>195.9</v>
      </c>
      <c r="G200" s="2">
        <f t="shared" si="2"/>
        <v>29.999999999999972</v>
      </c>
    </row>
    <row r="201" spans="1:7">
      <c r="A201" s="3">
        <v>43368</v>
      </c>
      <c r="B201" s="422">
        <v>16224</v>
      </c>
      <c r="C201" s="422" t="s">
        <v>22</v>
      </c>
      <c r="D201" t="s">
        <v>13</v>
      </c>
      <c r="F201" s="2">
        <v>30</v>
      </c>
      <c r="G201" s="2">
        <f t="shared" si="2"/>
        <v>-2.8421709430404007E-14</v>
      </c>
    </row>
    <row r="202" spans="1:7">
      <c r="A202" s="3">
        <v>43343</v>
      </c>
      <c r="B202" s="422" t="s">
        <v>10</v>
      </c>
      <c r="C202" s="422" t="s">
        <v>23</v>
      </c>
      <c r="D202" t="s">
        <v>12</v>
      </c>
      <c r="E202" s="2">
        <v>194.4</v>
      </c>
      <c r="G202" s="2">
        <f t="shared" si="2"/>
        <v>194.39999999999998</v>
      </c>
    </row>
    <row r="203" spans="1:7">
      <c r="B203" s="422"/>
      <c r="C203" s="422"/>
      <c r="D203" t="s">
        <v>13</v>
      </c>
      <c r="E203" s="2">
        <v>30</v>
      </c>
      <c r="G203" s="2">
        <f t="shared" si="2"/>
        <v>224.39999999999998</v>
      </c>
    </row>
    <row r="204" spans="1:7">
      <c r="B204" s="422"/>
      <c r="C204" s="422"/>
      <c r="D204" t="s">
        <v>14</v>
      </c>
      <c r="E204" s="2">
        <v>60</v>
      </c>
      <c r="G204" s="2">
        <f t="shared" si="2"/>
        <v>284.39999999999998</v>
      </c>
    </row>
    <row r="205" spans="1:7">
      <c r="B205" s="422"/>
      <c r="C205" s="422"/>
      <c r="D205" t="s">
        <v>15</v>
      </c>
      <c r="E205" s="2">
        <v>5</v>
      </c>
      <c r="G205" s="2">
        <f t="shared" si="2"/>
        <v>289.39999999999998</v>
      </c>
    </row>
    <row r="206" spans="1:7">
      <c r="B206" s="422"/>
      <c r="C206" s="422"/>
      <c r="D206" t="s">
        <v>70</v>
      </c>
      <c r="E206" s="2">
        <v>93</v>
      </c>
      <c r="G206" s="2">
        <f t="shared" si="2"/>
        <v>382.4</v>
      </c>
    </row>
    <row r="207" spans="1:7">
      <c r="A207" s="3">
        <v>43343</v>
      </c>
      <c r="B207" s="422" t="s">
        <v>69</v>
      </c>
      <c r="C207" s="422" t="s">
        <v>23</v>
      </c>
      <c r="D207" t="s">
        <v>14</v>
      </c>
      <c r="F207" s="2">
        <v>60</v>
      </c>
      <c r="G207" s="2">
        <f t="shared" si="2"/>
        <v>322.39999999999998</v>
      </c>
    </row>
    <row r="208" spans="1:7">
      <c r="A208" s="3">
        <v>43343</v>
      </c>
      <c r="B208" s="422" t="s">
        <v>69</v>
      </c>
      <c r="C208" s="422" t="s">
        <v>23</v>
      </c>
      <c r="D208" t="s">
        <v>15</v>
      </c>
      <c r="F208" s="2">
        <v>5</v>
      </c>
      <c r="G208" s="2">
        <f t="shared" si="2"/>
        <v>317.39999999999998</v>
      </c>
    </row>
    <row r="209" spans="1:7">
      <c r="A209" s="3">
        <v>43411</v>
      </c>
      <c r="B209" s="422">
        <v>16548</v>
      </c>
      <c r="C209" s="422" t="s">
        <v>23</v>
      </c>
      <c r="D209" t="s">
        <v>12</v>
      </c>
      <c r="F209" s="2">
        <v>194.4</v>
      </c>
      <c r="G209" s="2">
        <f t="shared" si="2"/>
        <v>122.99999999999997</v>
      </c>
    </row>
    <row r="210" spans="1:7">
      <c r="A210" s="3">
        <v>43411</v>
      </c>
      <c r="B210" s="422">
        <v>16548</v>
      </c>
      <c r="C210" s="422" t="s">
        <v>23</v>
      </c>
      <c r="D210" t="s">
        <v>13</v>
      </c>
      <c r="F210" s="2">
        <v>30</v>
      </c>
      <c r="G210" s="2">
        <f t="shared" si="2"/>
        <v>92.999999999999972</v>
      </c>
    </row>
    <row r="211" spans="1:7">
      <c r="A211" s="3">
        <v>44286</v>
      </c>
      <c r="B211" s="422">
        <v>22073</v>
      </c>
      <c r="C211" s="422" t="s">
        <v>23</v>
      </c>
      <c r="D211" t="s">
        <v>70</v>
      </c>
      <c r="F211" s="2">
        <v>93</v>
      </c>
      <c r="G211" s="2">
        <f t="shared" si="2"/>
        <v>0</v>
      </c>
    </row>
    <row r="212" spans="1:7">
      <c r="A212" s="31">
        <v>43373</v>
      </c>
      <c r="B212" s="421" t="s">
        <v>10</v>
      </c>
      <c r="C212" s="421" t="s">
        <v>24</v>
      </c>
      <c r="D212" t="s">
        <v>12</v>
      </c>
      <c r="E212" s="2">
        <v>199.3</v>
      </c>
      <c r="G212" s="2">
        <f t="shared" si="2"/>
        <v>199.3</v>
      </c>
    </row>
    <row r="213" spans="1:7">
      <c r="B213" s="422"/>
      <c r="C213" s="422"/>
      <c r="D213" t="s">
        <v>13</v>
      </c>
      <c r="E213" s="2">
        <v>30</v>
      </c>
      <c r="G213" s="2">
        <f t="shared" si="2"/>
        <v>229.3</v>
      </c>
    </row>
    <row r="214" spans="1:7">
      <c r="B214" s="422"/>
      <c r="C214" s="422"/>
      <c r="D214" t="s">
        <v>14</v>
      </c>
      <c r="E214" s="2">
        <v>60</v>
      </c>
      <c r="G214" s="2">
        <f t="shared" si="2"/>
        <v>289.3</v>
      </c>
    </row>
    <row r="215" spans="1:7">
      <c r="B215" s="422"/>
      <c r="C215" s="422"/>
      <c r="D215" t="s">
        <v>15</v>
      </c>
      <c r="E215" s="2">
        <v>5</v>
      </c>
      <c r="G215" s="2">
        <f t="shared" si="2"/>
        <v>294.3</v>
      </c>
    </row>
    <row r="216" spans="1:7">
      <c r="A216" s="3">
        <v>43373</v>
      </c>
      <c r="B216" s="422" t="s">
        <v>69</v>
      </c>
      <c r="C216" s="422" t="s">
        <v>24</v>
      </c>
      <c r="D216" t="s">
        <v>14</v>
      </c>
      <c r="F216" s="2">
        <v>60</v>
      </c>
      <c r="G216" s="2">
        <f t="shared" si="2"/>
        <v>234.3</v>
      </c>
    </row>
    <row r="217" spans="1:7">
      <c r="A217" s="3">
        <v>43373</v>
      </c>
      <c r="B217" s="422" t="s">
        <v>69</v>
      </c>
      <c r="C217" s="422" t="s">
        <v>24</v>
      </c>
      <c r="D217" t="s">
        <v>15</v>
      </c>
      <c r="F217" s="2">
        <v>5</v>
      </c>
      <c r="G217" s="2">
        <f t="shared" si="2"/>
        <v>229.3</v>
      </c>
    </row>
    <row r="218" spans="1:7">
      <c r="A218" s="3">
        <v>43434</v>
      </c>
      <c r="B218" s="422">
        <v>16666</v>
      </c>
      <c r="C218" s="422" t="s">
        <v>24</v>
      </c>
      <c r="D218" t="s">
        <v>12</v>
      </c>
      <c r="F218" s="2">
        <v>199.3</v>
      </c>
      <c r="G218" s="2">
        <f t="shared" si="2"/>
        <v>30</v>
      </c>
    </row>
    <row r="219" spans="1:7">
      <c r="A219" s="3">
        <v>43434</v>
      </c>
      <c r="B219" s="422">
        <v>16666</v>
      </c>
      <c r="C219" s="422" t="s">
        <v>24</v>
      </c>
      <c r="D219" t="s">
        <v>13</v>
      </c>
      <c r="F219" s="2">
        <v>30</v>
      </c>
      <c r="G219" s="2">
        <f t="shared" si="2"/>
        <v>0</v>
      </c>
    </row>
    <row r="220" spans="1:7">
      <c r="A220" s="31">
        <v>43404</v>
      </c>
      <c r="B220" s="421" t="s">
        <v>10</v>
      </c>
      <c r="C220" s="421" t="s">
        <v>25</v>
      </c>
      <c r="D220" t="s">
        <v>12</v>
      </c>
      <c r="E220" s="2">
        <v>200.8</v>
      </c>
      <c r="G220" s="2">
        <f t="shared" si="2"/>
        <v>200.8</v>
      </c>
    </row>
    <row r="221" spans="1:7">
      <c r="B221" s="422"/>
      <c r="C221" s="422"/>
      <c r="D221" t="s">
        <v>13</v>
      </c>
      <c r="E221" s="2">
        <v>36</v>
      </c>
      <c r="G221" s="2">
        <f t="shared" si="2"/>
        <v>236.8</v>
      </c>
    </row>
    <row r="222" spans="1:7">
      <c r="B222" s="422"/>
      <c r="C222" s="422"/>
      <c r="D222" t="s">
        <v>14</v>
      </c>
      <c r="E222" s="2">
        <v>60</v>
      </c>
      <c r="G222" s="2">
        <f t="shared" ref="G222:G287" si="3">+G221+E222-F222</f>
        <v>296.8</v>
      </c>
    </row>
    <row r="223" spans="1:7">
      <c r="B223" s="422"/>
      <c r="C223" s="422"/>
      <c r="D223" t="s">
        <v>15</v>
      </c>
      <c r="E223" s="2">
        <v>5</v>
      </c>
      <c r="G223" s="2">
        <f t="shared" si="3"/>
        <v>301.8</v>
      </c>
    </row>
    <row r="224" spans="1:7">
      <c r="B224" s="422"/>
      <c r="C224" s="422"/>
      <c r="D224" t="s">
        <v>70</v>
      </c>
      <c r="E224" s="2">
        <v>93</v>
      </c>
      <c r="G224" s="2">
        <f t="shared" si="3"/>
        <v>394.8</v>
      </c>
    </row>
    <row r="225" spans="1:7">
      <c r="A225" s="3">
        <v>43404</v>
      </c>
      <c r="B225" s="422" t="s">
        <v>69</v>
      </c>
      <c r="C225" s="422" t="s">
        <v>25</v>
      </c>
      <c r="D225" t="s">
        <v>14</v>
      </c>
      <c r="F225" s="2">
        <v>60</v>
      </c>
      <c r="G225" s="2">
        <f t="shared" si="3"/>
        <v>334.8</v>
      </c>
    </row>
    <row r="226" spans="1:7">
      <c r="A226" s="3">
        <v>43404</v>
      </c>
      <c r="B226" s="422" t="s">
        <v>69</v>
      </c>
      <c r="C226" s="422" t="s">
        <v>25</v>
      </c>
      <c r="D226" t="s">
        <v>15</v>
      </c>
      <c r="F226" s="2">
        <v>5</v>
      </c>
      <c r="G226" s="2">
        <f t="shared" si="3"/>
        <v>329.8</v>
      </c>
    </row>
    <row r="227" spans="1:7">
      <c r="A227" s="3">
        <v>43482</v>
      </c>
      <c r="B227" s="422">
        <v>16964</v>
      </c>
      <c r="C227" s="422" t="s">
        <v>25</v>
      </c>
      <c r="D227" t="s">
        <v>12</v>
      </c>
      <c r="F227" s="2">
        <v>200.8</v>
      </c>
      <c r="G227" s="2">
        <f t="shared" si="3"/>
        <v>129</v>
      </c>
    </row>
    <row r="228" spans="1:7">
      <c r="A228" s="3">
        <v>43482</v>
      </c>
      <c r="B228" s="422">
        <v>16964</v>
      </c>
      <c r="C228" s="422" t="s">
        <v>25</v>
      </c>
      <c r="D228" t="s">
        <v>13</v>
      </c>
      <c r="F228" s="2">
        <v>36</v>
      </c>
      <c r="G228" s="2">
        <f t="shared" si="3"/>
        <v>93</v>
      </c>
    </row>
    <row r="229" spans="1:7">
      <c r="A229" s="3">
        <v>44286</v>
      </c>
      <c r="B229" s="422">
        <v>22073</v>
      </c>
      <c r="C229" s="422" t="s">
        <v>25</v>
      </c>
      <c r="D229" t="s">
        <v>70</v>
      </c>
      <c r="F229" s="2">
        <v>93</v>
      </c>
      <c r="G229" s="2">
        <f t="shared" si="3"/>
        <v>0</v>
      </c>
    </row>
    <row r="230" spans="1:7">
      <c r="A230" s="31">
        <v>43434</v>
      </c>
      <c r="B230" s="421" t="s">
        <v>10</v>
      </c>
      <c r="C230" s="421" t="s">
        <v>26</v>
      </c>
      <c r="D230" t="s">
        <v>12</v>
      </c>
      <c r="E230" s="2">
        <v>206.2</v>
      </c>
      <c r="G230" s="2">
        <f t="shared" si="3"/>
        <v>206.2</v>
      </c>
    </row>
    <row r="231" spans="1:7">
      <c r="B231" s="422"/>
      <c r="C231" s="422"/>
      <c r="D231" t="s">
        <v>13</v>
      </c>
      <c r="E231" s="2">
        <v>36</v>
      </c>
      <c r="G231" s="2">
        <f t="shared" si="3"/>
        <v>242.2</v>
      </c>
    </row>
    <row r="232" spans="1:7">
      <c r="B232" s="422"/>
      <c r="C232" s="422"/>
      <c r="D232" t="s">
        <v>14</v>
      </c>
      <c r="E232" s="2">
        <v>60</v>
      </c>
      <c r="G232" s="2">
        <f t="shared" si="3"/>
        <v>302.2</v>
      </c>
    </row>
    <row r="233" spans="1:7">
      <c r="B233" s="422"/>
      <c r="C233" s="422"/>
      <c r="D233" t="s">
        <v>15</v>
      </c>
      <c r="E233" s="2">
        <v>5</v>
      </c>
      <c r="G233" s="2">
        <f t="shared" si="3"/>
        <v>307.2</v>
      </c>
    </row>
    <row r="234" spans="1:7">
      <c r="A234" s="3">
        <v>43434</v>
      </c>
      <c r="B234" s="422" t="s">
        <v>69</v>
      </c>
      <c r="C234" s="422" t="s">
        <v>26</v>
      </c>
      <c r="D234" t="s">
        <v>14</v>
      </c>
      <c r="F234" s="2">
        <v>60</v>
      </c>
      <c r="G234" s="2">
        <f t="shared" si="3"/>
        <v>247.2</v>
      </c>
    </row>
    <row r="235" spans="1:7">
      <c r="A235" s="3">
        <v>43434</v>
      </c>
      <c r="B235" s="422" t="s">
        <v>69</v>
      </c>
      <c r="C235" s="422" t="s">
        <v>26</v>
      </c>
      <c r="D235" t="s">
        <v>15</v>
      </c>
      <c r="F235" s="2">
        <v>5</v>
      </c>
      <c r="G235" s="2">
        <f t="shared" si="3"/>
        <v>242.2</v>
      </c>
    </row>
    <row r="236" spans="1:7">
      <c r="A236" s="3">
        <v>43500</v>
      </c>
      <c r="B236" s="422">
        <v>17093</v>
      </c>
      <c r="C236" s="422" t="s">
        <v>26</v>
      </c>
      <c r="D236" t="s">
        <v>12</v>
      </c>
      <c r="F236" s="2">
        <v>206.2</v>
      </c>
      <c r="G236" s="2">
        <f t="shared" si="3"/>
        <v>36</v>
      </c>
    </row>
    <row r="237" spans="1:7">
      <c r="A237" s="3">
        <v>43500</v>
      </c>
      <c r="B237" s="422">
        <v>17093</v>
      </c>
      <c r="C237" s="422" t="s">
        <v>26</v>
      </c>
      <c r="D237" t="s">
        <v>13</v>
      </c>
      <c r="F237" s="2">
        <v>36</v>
      </c>
      <c r="G237" s="2">
        <f t="shared" si="3"/>
        <v>0</v>
      </c>
    </row>
    <row r="238" spans="1:7">
      <c r="A238" s="31">
        <v>43465</v>
      </c>
      <c r="B238" s="421" t="s">
        <v>10</v>
      </c>
      <c r="C238" s="421" t="s">
        <v>27</v>
      </c>
      <c r="D238" t="s">
        <v>12</v>
      </c>
      <c r="E238" s="2">
        <v>220.3</v>
      </c>
      <c r="G238" s="2">
        <f t="shared" si="3"/>
        <v>220.3</v>
      </c>
    </row>
    <row r="239" spans="1:7">
      <c r="B239" s="422"/>
      <c r="C239" s="422"/>
      <c r="D239" t="s">
        <v>13</v>
      </c>
      <c r="E239" s="2">
        <v>36</v>
      </c>
      <c r="G239" s="2">
        <f t="shared" si="3"/>
        <v>256.3</v>
      </c>
    </row>
    <row r="240" spans="1:7">
      <c r="B240" s="422"/>
      <c r="C240" s="422"/>
      <c r="D240" t="s">
        <v>14</v>
      </c>
      <c r="E240" s="2">
        <v>60</v>
      </c>
      <c r="G240" s="2">
        <f t="shared" si="3"/>
        <v>316.3</v>
      </c>
    </row>
    <row r="241" spans="1:7">
      <c r="B241" s="422"/>
      <c r="C241" s="422"/>
      <c r="D241" t="s">
        <v>15</v>
      </c>
      <c r="E241" s="2">
        <v>5</v>
      </c>
      <c r="G241" s="2">
        <f t="shared" si="3"/>
        <v>321.3</v>
      </c>
    </row>
    <row r="242" spans="1:7">
      <c r="A242" s="3">
        <v>43465</v>
      </c>
      <c r="B242" s="422" t="s">
        <v>69</v>
      </c>
      <c r="C242" s="422" t="s">
        <v>27</v>
      </c>
      <c r="D242" t="s">
        <v>14</v>
      </c>
      <c r="F242" s="2">
        <v>60</v>
      </c>
      <c r="G242" s="2">
        <f t="shared" si="3"/>
        <v>261.3</v>
      </c>
    </row>
    <row r="243" spans="1:7">
      <c r="A243" s="3">
        <v>43465</v>
      </c>
      <c r="B243" s="422" t="s">
        <v>69</v>
      </c>
      <c r="C243" s="422" t="s">
        <v>27</v>
      </c>
      <c r="D243" t="s">
        <v>15</v>
      </c>
      <c r="F243" s="2">
        <v>5</v>
      </c>
      <c r="G243" s="2">
        <f t="shared" si="3"/>
        <v>256.3</v>
      </c>
    </row>
    <row r="244" spans="1:7">
      <c r="A244" s="3">
        <v>43528</v>
      </c>
      <c r="B244" s="422">
        <v>17290</v>
      </c>
      <c r="C244" s="422" t="s">
        <v>27</v>
      </c>
      <c r="D244" t="s">
        <v>12</v>
      </c>
      <c r="F244" s="2">
        <v>220.3</v>
      </c>
      <c r="G244" s="2">
        <f t="shared" si="3"/>
        <v>36</v>
      </c>
    </row>
    <row r="245" spans="1:7">
      <c r="A245" s="3">
        <v>43528</v>
      </c>
      <c r="B245" s="422">
        <v>17290</v>
      </c>
      <c r="C245" s="422" t="s">
        <v>27</v>
      </c>
      <c r="D245" t="s">
        <v>13</v>
      </c>
      <c r="F245" s="2">
        <v>36</v>
      </c>
      <c r="G245" s="2">
        <f t="shared" si="3"/>
        <v>0</v>
      </c>
    </row>
    <row r="246" spans="1:7">
      <c r="A246" s="31">
        <v>43496</v>
      </c>
      <c r="B246" s="421" t="s">
        <v>10</v>
      </c>
      <c r="C246" s="421" t="s">
        <v>11</v>
      </c>
      <c r="D246" t="s">
        <v>12</v>
      </c>
      <c r="E246" s="2">
        <v>235.6</v>
      </c>
      <c r="G246" s="2">
        <f t="shared" si="3"/>
        <v>235.6</v>
      </c>
    </row>
    <row r="247" spans="1:7">
      <c r="B247" s="422"/>
      <c r="C247" s="422"/>
      <c r="D247" t="s">
        <v>13</v>
      </c>
      <c r="E247" s="2">
        <v>36</v>
      </c>
      <c r="G247" s="2">
        <f t="shared" si="3"/>
        <v>271.60000000000002</v>
      </c>
    </row>
    <row r="248" spans="1:7">
      <c r="B248" s="422"/>
      <c r="C248" s="422"/>
      <c r="D248" t="s">
        <v>14</v>
      </c>
      <c r="E248" s="2">
        <v>60</v>
      </c>
      <c r="G248" s="2">
        <f t="shared" si="3"/>
        <v>331.6</v>
      </c>
    </row>
    <row r="249" spans="1:7">
      <c r="B249" s="422"/>
      <c r="C249" s="422"/>
      <c r="D249" t="s">
        <v>15</v>
      </c>
      <c r="E249" s="2">
        <v>5</v>
      </c>
      <c r="G249" s="2">
        <f t="shared" si="3"/>
        <v>336.6</v>
      </c>
    </row>
    <row r="250" spans="1:7">
      <c r="A250" s="3">
        <v>43496</v>
      </c>
      <c r="B250" s="422" t="s">
        <v>69</v>
      </c>
      <c r="C250" s="422" t="s">
        <v>11</v>
      </c>
      <c r="D250" t="s">
        <v>14</v>
      </c>
      <c r="F250" s="2">
        <v>60</v>
      </c>
      <c r="G250" s="2">
        <f t="shared" si="3"/>
        <v>276.60000000000002</v>
      </c>
    </row>
    <row r="251" spans="1:7">
      <c r="A251" s="3">
        <v>43496</v>
      </c>
      <c r="B251" s="422" t="s">
        <v>69</v>
      </c>
      <c r="C251" s="422" t="s">
        <v>11</v>
      </c>
      <c r="D251" t="s">
        <v>15</v>
      </c>
      <c r="F251" s="2">
        <v>5</v>
      </c>
      <c r="G251" s="2">
        <f t="shared" si="3"/>
        <v>271.60000000000002</v>
      </c>
    </row>
    <row r="252" spans="1:7">
      <c r="A252" s="3">
        <v>43553</v>
      </c>
      <c r="B252" s="422">
        <v>17589</v>
      </c>
      <c r="C252" s="422" t="s">
        <v>11</v>
      </c>
      <c r="D252" t="s">
        <v>12</v>
      </c>
      <c r="F252" s="2">
        <v>235.6</v>
      </c>
      <c r="G252" s="2">
        <f t="shared" si="3"/>
        <v>36.000000000000028</v>
      </c>
    </row>
    <row r="253" spans="1:7">
      <c r="A253" s="3">
        <v>43553</v>
      </c>
      <c r="B253" s="422">
        <v>17589</v>
      </c>
      <c r="C253" s="422" t="s">
        <v>11</v>
      </c>
      <c r="D253" t="s">
        <v>13</v>
      </c>
      <c r="F253" s="2">
        <v>36</v>
      </c>
      <c r="G253" s="2">
        <f t="shared" si="3"/>
        <v>0</v>
      </c>
    </row>
    <row r="254" spans="1:7">
      <c r="A254" s="31">
        <v>43524</v>
      </c>
      <c r="B254" s="421" t="s">
        <v>10</v>
      </c>
      <c r="C254" s="421" t="s">
        <v>17</v>
      </c>
      <c r="D254" t="s">
        <v>12</v>
      </c>
      <c r="E254" s="2">
        <v>249.1</v>
      </c>
      <c r="G254" s="2">
        <f t="shared" si="3"/>
        <v>249.1</v>
      </c>
    </row>
    <row r="255" spans="1:7">
      <c r="B255" s="422"/>
      <c r="C255" s="422"/>
      <c r="D255" t="s">
        <v>13</v>
      </c>
      <c r="E255" s="2">
        <v>44</v>
      </c>
      <c r="G255" s="2">
        <f t="shared" si="3"/>
        <v>293.10000000000002</v>
      </c>
    </row>
    <row r="256" spans="1:7">
      <c r="B256" s="422"/>
      <c r="C256" s="422"/>
      <c r="D256" t="s">
        <v>14</v>
      </c>
      <c r="E256" s="2">
        <v>56</v>
      </c>
      <c r="G256" s="2">
        <f t="shared" si="3"/>
        <v>349.1</v>
      </c>
    </row>
    <row r="257" spans="1:7">
      <c r="B257" s="422"/>
      <c r="C257" s="422"/>
      <c r="D257" t="s">
        <v>15</v>
      </c>
      <c r="E257" s="2">
        <v>5</v>
      </c>
      <c r="G257" s="2">
        <f t="shared" si="3"/>
        <v>354.1</v>
      </c>
    </row>
    <row r="258" spans="1:7">
      <c r="A258" s="3">
        <v>43526</v>
      </c>
      <c r="B258" s="422">
        <v>17289</v>
      </c>
      <c r="C258" s="422" t="s">
        <v>17</v>
      </c>
      <c r="D258" t="s">
        <v>14</v>
      </c>
      <c r="F258" s="2">
        <v>56</v>
      </c>
      <c r="G258" s="2">
        <f t="shared" si="3"/>
        <v>298.10000000000002</v>
      </c>
    </row>
    <row r="259" spans="1:7">
      <c r="A259" s="3">
        <v>43526</v>
      </c>
      <c r="B259" s="422">
        <v>17289</v>
      </c>
      <c r="C259" s="422" t="s">
        <v>17</v>
      </c>
      <c r="D259" t="s">
        <v>15</v>
      </c>
      <c r="F259" s="2">
        <v>5</v>
      </c>
      <c r="G259" s="2">
        <f t="shared" si="3"/>
        <v>293.10000000000002</v>
      </c>
    </row>
    <row r="260" spans="1:7">
      <c r="A260" s="3">
        <v>43588</v>
      </c>
      <c r="B260" s="422">
        <v>17743</v>
      </c>
      <c r="C260" s="422" t="s">
        <v>17</v>
      </c>
      <c r="D260" t="s">
        <v>12</v>
      </c>
      <c r="F260" s="2">
        <v>249.1</v>
      </c>
      <c r="G260" s="2">
        <f t="shared" si="3"/>
        <v>44.000000000000028</v>
      </c>
    </row>
    <row r="261" spans="1:7">
      <c r="A261" s="3">
        <v>43588</v>
      </c>
      <c r="B261" s="422">
        <v>17743</v>
      </c>
      <c r="C261" s="422" t="s">
        <v>17</v>
      </c>
      <c r="D261" t="s">
        <v>13</v>
      </c>
      <c r="F261" s="2">
        <v>44</v>
      </c>
      <c r="G261" s="2">
        <f t="shared" si="3"/>
        <v>0</v>
      </c>
    </row>
    <row r="262" spans="1:7">
      <c r="A262" s="31">
        <v>43555</v>
      </c>
      <c r="B262" s="421" t="s">
        <v>10</v>
      </c>
      <c r="C262" s="421" t="s">
        <v>18</v>
      </c>
      <c r="D262" t="s">
        <v>12</v>
      </c>
      <c r="E262" s="2">
        <v>231.3</v>
      </c>
      <c r="G262" s="2">
        <f t="shared" si="3"/>
        <v>231.3</v>
      </c>
    </row>
    <row r="263" spans="1:7">
      <c r="B263" s="422"/>
      <c r="C263" s="422"/>
      <c r="D263" t="s">
        <v>13</v>
      </c>
      <c r="E263" s="2">
        <v>35</v>
      </c>
      <c r="G263" s="2">
        <f t="shared" si="3"/>
        <v>266.3</v>
      </c>
    </row>
    <row r="264" spans="1:7">
      <c r="B264" s="422"/>
      <c r="C264" s="422"/>
      <c r="D264" t="s">
        <v>14</v>
      </c>
      <c r="E264" s="2">
        <v>60</v>
      </c>
      <c r="G264" s="2">
        <f t="shared" si="3"/>
        <v>326.3</v>
      </c>
    </row>
    <row r="265" spans="1:7">
      <c r="B265" s="422"/>
      <c r="C265" s="422"/>
      <c r="D265" t="s">
        <v>15</v>
      </c>
      <c r="E265" s="2">
        <v>5</v>
      </c>
      <c r="G265" s="2">
        <f t="shared" si="3"/>
        <v>331.3</v>
      </c>
    </row>
    <row r="266" spans="1:7">
      <c r="B266" s="422"/>
      <c r="C266" s="422"/>
      <c r="D266" t="s">
        <v>70</v>
      </c>
      <c r="E266" s="2">
        <v>93</v>
      </c>
      <c r="G266" s="2">
        <f t="shared" si="3"/>
        <v>424.3</v>
      </c>
    </row>
    <row r="267" spans="1:7">
      <c r="A267" s="3">
        <v>43555</v>
      </c>
      <c r="B267" s="422" t="s">
        <v>69</v>
      </c>
      <c r="C267" s="422" t="s">
        <v>18</v>
      </c>
      <c r="D267" t="s">
        <v>14</v>
      </c>
      <c r="F267" s="2">
        <v>60</v>
      </c>
      <c r="G267" s="2">
        <f t="shared" si="3"/>
        <v>364.3</v>
      </c>
    </row>
    <row r="268" spans="1:7">
      <c r="A268" s="3">
        <v>43555</v>
      </c>
      <c r="B268" s="422" t="s">
        <v>69</v>
      </c>
      <c r="C268" s="422" t="s">
        <v>18</v>
      </c>
      <c r="D268" t="s">
        <v>15</v>
      </c>
      <c r="F268" s="2">
        <v>5</v>
      </c>
      <c r="G268" s="2">
        <f t="shared" si="3"/>
        <v>359.3</v>
      </c>
    </row>
    <row r="269" spans="1:7">
      <c r="A269" s="3">
        <v>43612</v>
      </c>
      <c r="B269" s="422">
        <v>17983</v>
      </c>
      <c r="C269" s="422" t="s">
        <v>18</v>
      </c>
      <c r="D269" t="s">
        <v>12</v>
      </c>
      <c r="F269" s="2">
        <v>231.3</v>
      </c>
      <c r="G269" s="2">
        <f t="shared" si="3"/>
        <v>128</v>
      </c>
    </row>
    <row r="270" spans="1:7">
      <c r="A270" s="3">
        <v>43612</v>
      </c>
      <c r="B270" s="422">
        <v>17983</v>
      </c>
      <c r="C270" s="422" t="s">
        <v>18</v>
      </c>
      <c r="D270" t="s">
        <v>13</v>
      </c>
      <c r="F270" s="2">
        <v>35</v>
      </c>
      <c r="G270" s="2">
        <f t="shared" si="3"/>
        <v>93</v>
      </c>
    </row>
    <row r="271" spans="1:7">
      <c r="A271" s="3">
        <v>44286</v>
      </c>
      <c r="B271" s="422">
        <v>22074</v>
      </c>
      <c r="C271" s="422" t="s">
        <v>18</v>
      </c>
      <c r="D271" t="s">
        <v>70</v>
      </c>
      <c r="F271" s="2">
        <v>93</v>
      </c>
      <c r="G271" s="2">
        <f t="shared" si="3"/>
        <v>0</v>
      </c>
    </row>
    <row r="272" spans="1:7">
      <c r="A272" s="31">
        <v>43585</v>
      </c>
      <c r="B272" s="421" t="s">
        <v>10</v>
      </c>
      <c r="C272" s="421" t="s">
        <v>19</v>
      </c>
      <c r="D272" t="s">
        <v>12</v>
      </c>
      <c r="E272" s="2">
        <v>234.1</v>
      </c>
      <c r="G272" s="2">
        <f t="shared" si="3"/>
        <v>234.1</v>
      </c>
    </row>
    <row r="273" spans="1:7">
      <c r="B273" s="422"/>
      <c r="C273" s="422"/>
      <c r="D273" t="s">
        <v>13</v>
      </c>
      <c r="E273" s="2">
        <v>31.9</v>
      </c>
      <c r="G273" s="2">
        <f t="shared" si="3"/>
        <v>266</v>
      </c>
    </row>
    <row r="274" spans="1:7">
      <c r="B274" s="422"/>
      <c r="C274" s="422"/>
      <c r="D274" t="s">
        <v>14</v>
      </c>
      <c r="E274" s="2">
        <v>60</v>
      </c>
      <c r="G274" s="2">
        <f t="shared" si="3"/>
        <v>326</v>
      </c>
    </row>
    <row r="275" spans="1:7">
      <c r="B275" s="422"/>
      <c r="C275" s="422"/>
      <c r="D275" t="s">
        <v>15</v>
      </c>
      <c r="E275" s="2">
        <v>5</v>
      </c>
      <c r="G275" s="2">
        <f t="shared" si="3"/>
        <v>331</v>
      </c>
    </row>
    <row r="276" spans="1:7">
      <c r="A276" s="3">
        <v>43585</v>
      </c>
      <c r="B276" s="422" t="s">
        <v>69</v>
      </c>
      <c r="C276" s="422" t="s">
        <v>19</v>
      </c>
      <c r="D276" t="s">
        <v>14</v>
      </c>
      <c r="F276" s="2">
        <v>60</v>
      </c>
      <c r="G276" s="2">
        <f t="shared" si="3"/>
        <v>271</v>
      </c>
    </row>
    <row r="277" spans="1:7">
      <c r="A277" s="3">
        <v>43585</v>
      </c>
      <c r="B277" s="422" t="s">
        <v>69</v>
      </c>
      <c r="C277" s="422" t="s">
        <v>19</v>
      </c>
      <c r="D277" t="s">
        <v>15</v>
      </c>
      <c r="F277" s="2">
        <v>5</v>
      </c>
      <c r="G277" s="2">
        <f t="shared" si="3"/>
        <v>266</v>
      </c>
    </row>
    <row r="278" spans="1:7">
      <c r="A278" s="3">
        <v>43651</v>
      </c>
      <c r="B278" s="422">
        <v>18200</v>
      </c>
      <c r="C278" s="422" t="s">
        <v>19</v>
      </c>
      <c r="D278" t="s">
        <v>12</v>
      </c>
      <c r="F278" s="2">
        <v>200</v>
      </c>
      <c r="G278" s="2">
        <f t="shared" si="3"/>
        <v>66</v>
      </c>
    </row>
    <row r="279" spans="1:7">
      <c r="A279" s="3">
        <v>43656</v>
      </c>
      <c r="B279" s="422">
        <v>18226</v>
      </c>
      <c r="C279" s="422" t="s">
        <v>19</v>
      </c>
      <c r="D279" t="s">
        <v>12</v>
      </c>
      <c r="F279" s="2">
        <v>34.1</v>
      </c>
      <c r="G279" s="2">
        <f t="shared" si="3"/>
        <v>31.9</v>
      </c>
    </row>
    <row r="280" spans="1:7">
      <c r="A280" s="3">
        <v>43656</v>
      </c>
      <c r="B280" s="422">
        <v>18226</v>
      </c>
      <c r="C280" s="422" t="s">
        <v>19</v>
      </c>
      <c r="D280" t="s">
        <v>13</v>
      </c>
      <c r="F280" s="2">
        <v>31.9</v>
      </c>
      <c r="G280" s="2">
        <f t="shared" si="3"/>
        <v>0</v>
      </c>
    </row>
    <row r="281" spans="1:7">
      <c r="A281" s="31">
        <v>43616</v>
      </c>
      <c r="B281" s="421" t="s">
        <v>10</v>
      </c>
      <c r="C281" s="421" t="s">
        <v>20</v>
      </c>
      <c r="D281" t="s">
        <v>12</v>
      </c>
      <c r="E281" s="2">
        <v>215.6</v>
      </c>
      <c r="G281" s="2">
        <f t="shared" si="3"/>
        <v>215.6</v>
      </c>
    </row>
    <row r="282" spans="1:7">
      <c r="B282" s="422"/>
      <c r="C282" s="422"/>
      <c r="D282" t="s">
        <v>13</v>
      </c>
      <c r="E282" s="2">
        <v>37</v>
      </c>
      <c r="G282" s="2">
        <f t="shared" si="3"/>
        <v>252.6</v>
      </c>
    </row>
    <row r="283" spans="1:7">
      <c r="B283" s="422"/>
      <c r="C283" s="422"/>
      <c r="D283" t="s">
        <v>14</v>
      </c>
      <c r="E283" s="2">
        <v>60</v>
      </c>
      <c r="G283" s="2">
        <f t="shared" si="3"/>
        <v>312.60000000000002</v>
      </c>
    </row>
    <row r="284" spans="1:7">
      <c r="B284" s="422"/>
      <c r="C284" s="422"/>
      <c r="D284" t="s">
        <v>15</v>
      </c>
      <c r="E284" s="2">
        <v>5</v>
      </c>
      <c r="G284" s="2">
        <f t="shared" si="3"/>
        <v>317.60000000000002</v>
      </c>
    </row>
    <row r="285" spans="1:7">
      <c r="A285" s="3">
        <v>43616</v>
      </c>
      <c r="B285" s="422" t="s">
        <v>69</v>
      </c>
      <c r="C285" s="422" t="s">
        <v>20</v>
      </c>
      <c r="D285" t="s">
        <v>14</v>
      </c>
      <c r="F285" s="2">
        <v>60</v>
      </c>
      <c r="G285" s="2">
        <f t="shared" si="3"/>
        <v>257.60000000000002</v>
      </c>
    </row>
    <row r="286" spans="1:7">
      <c r="A286" s="3">
        <v>43616</v>
      </c>
      <c r="B286" s="422" t="s">
        <v>69</v>
      </c>
      <c r="C286" s="422" t="s">
        <v>20</v>
      </c>
      <c r="D286" t="s">
        <v>15</v>
      </c>
      <c r="F286" s="2">
        <v>5</v>
      </c>
      <c r="G286" s="2">
        <f t="shared" si="3"/>
        <v>252.60000000000002</v>
      </c>
    </row>
    <row r="287" spans="1:7">
      <c r="A287" s="3">
        <v>43656</v>
      </c>
      <c r="B287" s="422">
        <v>18225</v>
      </c>
      <c r="C287" s="422" t="s">
        <v>20</v>
      </c>
      <c r="D287" t="s">
        <v>12</v>
      </c>
      <c r="F287" s="2">
        <v>215.6</v>
      </c>
      <c r="G287" s="2">
        <f t="shared" si="3"/>
        <v>37.000000000000028</v>
      </c>
    </row>
    <row r="288" spans="1:7">
      <c r="A288" s="3">
        <v>43656</v>
      </c>
      <c r="B288" s="422">
        <v>18225</v>
      </c>
      <c r="C288" s="422" t="s">
        <v>20</v>
      </c>
      <c r="D288" t="s">
        <v>13</v>
      </c>
      <c r="F288" s="2">
        <v>37</v>
      </c>
      <c r="G288" s="2">
        <f t="shared" ref="G288:G361" si="4">+G287+E288-F288</f>
        <v>0</v>
      </c>
    </row>
    <row r="289" spans="1:7">
      <c r="A289" s="31">
        <v>43646</v>
      </c>
      <c r="B289" s="421" t="s">
        <v>10</v>
      </c>
      <c r="C289" s="421" t="s">
        <v>21</v>
      </c>
      <c r="D289" t="s">
        <v>12</v>
      </c>
      <c r="E289" s="2">
        <v>186.7</v>
      </c>
      <c r="G289" s="2">
        <f t="shared" si="4"/>
        <v>186.7</v>
      </c>
    </row>
    <row r="290" spans="1:7">
      <c r="B290" s="422"/>
      <c r="C290" s="422"/>
      <c r="D290" t="s">
        <v>13</v>
      </c>
      <c r="E290" s="2">
        <v>35.4</v>
      </c>
      <c r="G290" s="2">
        <f t="shared" si="4"/>
        <v>222.1</v>
      </c>
    </row>
    <row r="291" spans="1:7">
      <c r="B291" s="422"/>
      <c r="C291" s="422"/>
      <c r="D291" t="s">
        <v>14</v>
      </c>
      <c r="E291" s="2">
        <v>60</v>
      </c>
      <c r="G291" s="2">
        <f t="shared" si="4"/>
        <v>282.10000000000002</v>
      </c>
    </row>
    <row r="292" spans="1:7">
      <c r="B292" s="422"/>
      <c r="C292" s="422"/>
      <c r="D292" t="s">
        <v>15</v>
      </c>
      <c r="E292" s="2">
        <v>5</v>
      </c>
      <c r="G292" s="2">
        <f t="shared" si="4"/>
        <v>287.10000000000002</v>
      </c>
    </row>
    <row r="293" spans="1:7">
      <c r="A293" s="3">
        <v>43646</v>
      </c>
      <c r="B293" s="422" t="s">
        <v>69</v>
      </c>
      <c r="C293" s="422" t="s">
        <v>21</v>
      </c>
      <c r="D293" t="s">
        <v>14</v>
      </c>
      <c r="F293" s="2">
        <v>40</v>
      </c>
      <c r="G293" s="2">
        <f t="shared" si="4"/>
        <v>247.10000000000002</v>
      </c>
    </row>
    <row r="294" spans="1:7">
      <c r="A294" s="3">
        <v>43647</v>
      </c>
      <c r="B294" s="422">
        <v>18149</v>
      </c>
      <c r="C294" s="422" t="s">
        <v>21</v>
      </c>
      <c r="D294" t="s">
        <v>14</v>
      </c>
      <c r="F294" s="2">
        <v>20</v>
      </c>
      <c r="G294" s="2">
        <f t="shared" si="4"/>
        <v>227.10000000000002</v>
      </c>
    </row>
    <row r="295" spans="1:7">
      <c r="A295" s="3">
        <v>43647</v>
      </c>
      <c r="B295" s="422">
        <v>18149</v>
      </c>
      <c r="C295" s="422" t="s">
        <v>21</v>
      </c>
      <c r="D295" t="s">
        <v>15</v>
      </c>
      <c r="F295" s="2">
        <v>5</v>
      </c>
      <c r="G295" s="2">
        <f t="shared" si="4"/>
        <v>222.10000000000002</v>
      </c>
    </row>
    <row r="296" spans="1:7">
      <c r="A296" s="3">
        <v>43714</v>
      </c>
      <c r="B296" s="422">
        <v>18651</v>
      </c>
      <c r="C296" s="422" t="s">
        <v>21</v>
      </c>
      <c r="D296" t="s">
        <v>12</v>
      </c>
      <c r="F296" s="2">
        <v>186.7</v>
      </c>
      <c r="G296" s="2">
        <f t="shared" si="4"/>
        <v>35.400000000000034</v>
      </c>
    </row>
    <row r="297" spans="1:7">
      <c r="A297" s="3">
        <v>43714</v>
      </c>
      <c r="B297" s="422">
        <v>18651</v>
      </c>
      <c r="C297" s="422" t="s">
        <v>21</v>
      </c>
      <c r="D297" t="s">
        <v>13</v>
      </c>
      <c r="F297" s="2">
        <v>35.4</v>
      </c>
      <c r="G297" s="2">
        <f t="shared" si="4"/>
        <v>0</v>
      </c>
    </row>
    <row r="298" spans="1:7">
      <c r="A298" s="31">
        <v>43677</v>
      </c>
      <c r="B298" s="421" t="s">
        <v>10</v>
      </c>
      <c r="C298" s="421" t="s">
        <v>22</v>
      </c>
      <c r="D298" t="s">
        <v>12</v>
      </c>
      <c r="E298" s="2">
        <v>186.8</v>
      </c>
      <c r="G298" s="2">
        <f t="shared" si="4"/>
        <v>186.8</v>
      </c>
    </row>
    <row r="299" spans="1:7">
      <c r="B299" s="422"/>
      <c r="C299" s="422"/>
      <c r="D299" t="s">
        <v>13</v>
      </c>
      <c r="E299" s="2">
        <v>34.299999999999997</v>
      </c>
      <c r="G299" s="2">
        <f t="shared" si="4"/>
        <v>221.10000000000002</v>
      </c>
    </row>
    <row r="300" spans="1:7">
      <c r="B300" s="422"/>
      <c r="C300" s="422"/>
      <c r="D300" t="s">
        <v>14</v>
      </c>
      <c r="E300" s="2">
        <v>60</v>
      </c>
      <c r="G300" s="2">
        <f t="shared" si="4"/>
        <v>281.10000000000002</v>
      </c>
    </row>
    <row r="301" spans="1:7">
      <c r="B301" s="422"/>
      <c r="C301" s="422"/>
      <c r="D301" t="s">
        <v>15</v>
      </c>
      <c r="E301" s="2">
        <v>5</v>
      </c>
      <c r="G301" s="2">
        <f t="shared" si="4"/>
        <v>286.10000000000002</v>
      </c>
    </row>
    <row r="302" spans="1:7">
      <c r="A302" s="3">
        <v>43677</v>
      </c>
      <c r="B302" s="422" t="s">
        <v>69</v>
      </c>
      <c r="C302" s="422" t="s">
        <v>22</v>
      </c>
      <c r="D302" t="s">
        <v>14</v>
      </c>
      <c r="F302" s="2">
        <v>60</v>
      </c>
      <c r="G302" s="2">
        <f t="shared" si="4"/>
        <v>226.10000000000002</v>
      </c>
    </row>
    <row r="303" spans="1:7">
      <c r="A303" s="3">
        <v>43677</v>
      </c>
      <c r="B303" s="422" t="s">
        <v>69</v>
      </c>
      <c r="C303" s="422" t="s">
        <v>22</v>
      </c>
      <c r="D303" t="s">
        <v>15</v>
      </c>
      <c r="F303" s="2">
        <v>5</v>
      </c>
      <c r="G303" s="2">
        <f t="shared" si="4"/>
        <v>221.10000000000002</v>
      </c>
    </row>
    <row r="304" spans="1:7">
      <c r="A304" s="3">
        <v>43732</v>
      </c>
      <c r="B304" s="422">
        <v>18744</v>
      </c>
      <c r="C304" s="422" t="s">
        <v>22</v>
      </c>
      <c r="D304" t="s">
        <v>12</v>
      </c>
      <c r="F304" s="2">
        <v>186.8</v>
      </c>
      <c r="G304" s="2">
        <f t="shared" si="4"/>
        <v>34.300000000000011</v>
      </c>
    </row>
    <row r="305" spans="1:7">
      <c r="A305" s="3">
        <v>43732</v>
      </c>
      <c r="B305" s="422">
        <v>18744</v>
      </c>
      <c r="C305" s="422" t="s">
        <v>22</v>
      </c>
      <c r="D305" t="s">
        <v>13</v>
      </c>
      <c r="F305" s="2">
        <v>34.299999999999997</v>
      </c>
      <c r="G305" s="2">
        <f t="shared" si="4"/>
        <v>0</v>
      </c>
    </row>
    <row r="306" spans="1:7">
      <c r="A306" s="31">
        <v>43708</v>
      </c>
      <c r="B306" s="421" t="s">
        <v>10</v>
      </c>
      <c r="C306" s="421" t="s">
        <v>23</v>
      </c>
      <c r="D306" t="s">
        <v>12</v>
      </c>
      <c r="E306" s="2">
        <v>181.6</v>
      </c>
      <c r="G306" s="2">
        <f t="shared" si="4"/>
        <v>181.6</v>
      </c>
    </row>
    <row r="307" spans="1:7">
      <c r="B307" s="422"/>
      <c r="C307" s="422"/>
      <c r="D307" t="s">
        <v>13</v>
      </c>
      <c r="E307" s="2">
        <v>33.200000000000003</v>
      </c>
      <c r="G307" s="2">
        <f t="shared" si="4"/>
        <v>214.8</v>
      </c>
    </row>
    <row r="308" spans="1:7">
      <c r="B308" s="422"/>
      <c r="C308" s="422"/>
      <c r="D308" t="s">
        <v>14</v>
      </c>
      <c r="E308" s="2">
        <v>60</v>
      </c>
      <c r="G308" s="2">
        <f t="shared" si="4"/>
        <v>274.8</v>
      </c>
    </row>
    <row r="309" spans="1:7">
      <c r="B309" s="422"/>
      <c r="C309" s="422"/>
      <c r="D309" t="s">
        <v>15</v>
      </c>
      <c r="E309" s="2">
        <v>5</v>
      </c>
      <c r="G309" s="2">
        <f t="shared" si="4"/>
        <v>279.8</v>
      </c>
    </row>
    <row r="310" spans="1:7">
      <c r="B310" s="422"/>
      <c r="C310" s="422"/>
      <c r="D310" t="s">
        <v>70</v>
      </c>
      <c r="E310" s="2">
        <v>93</v>
      </c>
      <c r="G310" s="2">
        <f t="shared" si="4"/>
        <v>372.8</v>
      </c>
    </row>
    <row r="311" spans="1:7">
      <c r="A311" s="3">
        <v>43710</v>
      </c>
      <c r="B311" s="422">
        <v>18624</v>
      </c>
      <c r="C311" s="422" t="s">
        <v>23</v>
      </c>
      <c r="D311" t="s">
        <v>14</v>
      </c>
      <c r="F311" s="2">
        <v>60</v>
      </c>
      <c r="G311" s="2">
        <f t="shared" si="4"/>
        <v>312.8</v>
      </c>
    </row>
    <row r="312" spans="1:7">
      <c r="A312" s="3">
        <v>43710</v>
      </c>
      <c r="B312" s="422">
        <v>18624</v>
      </c>
      <c r="C312" s="422" t="s">
        <v>23</v>
      </c>
      <c r="D312" t="s">
        <v>15</v>
      </c>
      <c r="F312" s="2">
        <v>5</v>
      </c>
      <c r="G312" s="2">
        <f t="shared" si="4"/>
        <v>307.8</v>
      </c>
    </row>
    <row r="313" spans="1:7">
      <c r="A313" s="3">
        <v>43780</v>
      </c>
      <c r="B313" s="422">
        <v>19134</v>
      </c>
      <c r="C313" s="422" t="s">
        <v>23</v>
      </c>
      <c r="D313" t="s">
        <v>12</v>
      </c>
      <c r="F313" s="2">
        <v>80</v>
      </c>
      <c r="G313" s="2">
        <f t="shared" si="4"/>
        <v>227.8</v>
      </c>
    </row>
    <row r="314" spans="1:7">
      <c r="A314" s="3">
        <v>43783</v>
      </c>
      <c r="B314" s="422">
        <v>19139</v>
      </c>
      <c r="C314" s="422" t="s">
        <v>23</v>
      </c>
      <c r="D314" t="s">
        <v>12</v>
      </c>
      <c r="F314" s="2">
        <v>81.599999999999994</v>
      </c>
      <c r="G314" s="2">
        <f t="shared" si="4"/>
        <v>146.20000000000002</v>
      </c>
    </row>
    <row r="315" spans="1:7">
      <c r="A315" s="3">
        <v>43783</v>
      </c>
      <c r="B315" s="422">
        <v>19139</v>
      </c>
      <c r="C315" s="422" t="s">
        <v>23</v>
      </c>
      <c r="D315" t="s">
        <v>13</v>
      </c>
      <c r="F315" s="2">
        <v>18.399999999999999</v>
      </c>
      <c r="G315" s="2">
        <f t="shared" si="4"/>
        <v>127.80000000000001</v>
      </c>
    </row>
    <row r="316" spans="1:7">
      <c r="A316" s="3">
        <v>43787</v>
      </c>
      <c r="B316" s="422">
        <v>19142</v>
      </c>
      <c r="C316" s="422" t="s">
        <v>23</v>
      </c>
      <c r="D316" t="s">
        <v>12</v>
      </c>
      <c r="F316" s="2">
        <v>20</v>
      </c>
      <c r="G316" s="2">
        <f t="shared" si="4"/>
        <v>107.80000000000001</v>
      </c>
    </row>
    <row r="317" spans="1:7">
      <c r="A317" s="3">
        <v>43787</v>
      </c>
      <c r="B317" s="422">
        <v>19142</v>
      </c>
      <c r="C317" s="422" t="s">
        <v>23</v>
      </c>
      <c r="D317" t="s">
        <v>13</v>
      </c>
      <c r="F317" s="2">
        <v>14.8</v>
      </c>
      <c r="G317" s="2">
        <f t="shared" si="4"/>
        <v>93.000000000000014</v>
      </c>
    </row>
    <row r="318" spans="1:7">
      <c r="A318" s="3">
        <v>44286</v>
      </c>
      <c r="B318" s="422">
        <v>22074</v>
      </c>
      <c r="C318" s="422" t="s">
        <v>23</v>
      </c>
      <c r="D318" t="s">
        <v>70</v>
      </c>
      <c r="F318" s="2">
        <v>93</v>
      </c>
      <c r="G318" s="2">
        <f t="shared" si="4"/>
        <v>0</v>
      </c>
    </row>
    <row r="319" spans="1:7">
      <c r="A319" s="31">
        <v>43738</v>
      </c>
      <c r="B319" s="421" t="s">
        <v>10</v>
      </c>
      <c r="C319" s="421" t="s">
        <v>24</v>
      </c>
      <c r="D319" t="s">
        <v>12</v>
      </c>
      <c r="E319" s="2">
        <v>182.4</v>
      </c>
      <c r="G319" s="2">
        <f t="shared" si="4"/>
        <v>182.4</v>
      </c>
    </row>
    <row r="320" spans="1:7">
      <c r="B320" s="422"/>
      <c r="C320" s="422"/>
      <c r="D320" t="s">
        <v>13</v>
      </c>
      <c r="E320" s="2">
        <v>33.700000000000003</v>
      </c>
      <c r="G320" s="2">
        <f t="shared" si="4"/>
        <v>216.10000000000002</v>
      </c>
    </row>
    <row r="321" spans="1:7">
      <c r="B321" s="422"/>
      <c r="C321" s="422"/>
      <c r="D321" t="s">
        <v>14</v>
      </c>
      <c r="E321" s="2">
        <v>60</v>
      </c>
      <c r="G321" s="2">
        <f t="shared" si="4"/>
        <v>276.10000000000002</v>
      </c>
    </row>
    <row r="322" spans="1:7">
      <c r="B322" s="422"/>
      <c r="C322" s="422"/>
      <c r="D322" t="s">
        <v>15</v>
      </c>
      <c r="E322" s="2">
        <v>5</v>
      </c>
      <c r="G322" s="2">
        <f t="shared" si="4"/>
        <v>281.10000000000002</v>
      </c>
    </row>
    <row r="323" spans="1:7">
      <c r="A323" s="3">
        <v>43787</v>
      </c>
      <c r="B323" s="422">
        <v>19142</v>
      </c>
      <c r="C323" s="422" t="s">
        <v>24</v>
      </c>
      <c r="D323" t="s">
        <v>12</v>
      </c>
      <c r="F323" s="2">
        <v>65.2</v>
      </c>
      <c r="G323" s="2">
        <f t="shared" si="4"/>
        <v>215.90000000000003</v>
      </c>
    </row>
    <row r="324" spans="1:7">
      <c r="A324" s="3">
        <v>43804</v>
      </c>
      <c r="B324" s="422">
        <v>19293</v>
      </c>
      <c r="C324" s="422" t="s">
        <v>24</v>
      </c>
      <c r="D324" t="s">
        <v>12</v>
      </c>
      <c r="F324" s="2">
        <v>117.2</v>
      </c>
      <c r="G324" s="2">
        <f t="shared" si="4"/>
        <v>98.700000000000031</v>
      </c>
    </row>
    <row r="325" spans="1:7">
      <c r="A325" s="3">
        <v>43804</v>
      </c>
      <c r="B325" s="422">
        <v>19293</v>
      </c>
      <c r="C325" s="422" t="s">
        <v>24</v>
      </c>
      <c r="D325" t="s">
        <v>13</v>
      </c>
      <c r="F325" s="2">
        <v>33.700000000000003</v>
      </c>
      <c r="G325" s="2">
        <f t="shared" si="4"/>
        <v>65.000000000000028</v>
      </c>
    </row>
    <row r="326" spans="1:7">
      <c r="A326" s="3">
        <v>44286</v>
      </c>
      <c r="B326" s="422">
        <v>22073</v>
      </c>
      <c r="C326" s="422" t="s">
        <v>24</v>
      </c>
      <c r="D326" t="s">
        <v>14</v>
      </c>
      <c r="F326" s="2">
        <v>60</v>
      </c>
      <c r="G326" s="2">
        <f t="shared" si="4"/>
        <v>5.0000000000000284</v>
      </c>
    </row>
    <row r="327" spans="1:7">
      <c r="A327" s="3">
        <v>44286</v>
      </c>
      <c r="B327" s="422">
        <v>22073</v>
      </c>
      <c r="C327" s="422" t="s">
        <v>24</v>
      </c>
      <c r="D327" t="s">
        <v>15</v>
      </c>
      <c r="F327" s="2">
        <v>5</v>
      </c>
      <c r="G327" s="2">
        <f t="shared" si="4"/>
        <v>2.8421709430404007E-14</v>
      </c>
    </row>
    <row r="328" spans="1:7">
      <c r="A328" s="3">
        <v>43769</v>
      </c>
      <c r="B328" s="421" t="s">
        <v>10</v>
      </c>
      <c r="C328" s="421" t="s">
        <v>25</v>
      </c>
      <c r="D328" t="s">
        <v>12</v>
      </c>
      <c r="E328" s="2">
        <v>183.6</v>
      </c>
      <c r="G328" s="2">
        <f t="shared" si="4"/>
        <v>183.60000000000002</v>
      </c>
    </row>
    <row r="329" spans="1:7">
      <c r="B329" s="422"/>
      <c r="C329" s="422"/>
      <c r="D329" t="s">
        <v>13</v>
      </c>
      <c r="E329" s="2">
        <v>32.5</v>
      </c>
      <c r="G329" s="2">
        <f t="shared" si="4"/>
        <v>216.10000000000002</v>
      </c>
    </row>
    <row r="330" spans="1:7">
      <c r="B330" s="422"/>
      <c r="C330" s="422"/>
      <c r="D330" t="s">
        <v>14</v>
      </c>
      <c r="E330" s="2">
        <v>60</v>
      </c>
      <c r="G330" s="2">
        <f t="shared" si="4"/>
        <v>276.10000000000002</v>
      </c>
    </row>
    <row r="331" spans="1:7">
      <c r="B331" s="422"/>
      <c r="C331" s="422"/>
      <c r="D331" t="s">
        <v>15</v>
      </c>
      <c r="E331" s="2">
        <v>5</v>
      </c>
      <c r="G331" s="2">
        <f t="shared" si="4"/>
        <v>281.10000000000002</v>
      </c>
    </row>
    <row r="332" spans="1:7">
      <c r="B332" s="422"/>
      <c r="C332" s="422"/>
      <c r="D332" t="s">
        <v>70</v>
      </c>
      <c r="E332" s="2">
        <v>93</v>
      </c>
      <c r="G332" s="2">
        <f t="shared" si="4"/>
        <v>374.1</v>
      </c>
    </row>
    <row r="333" spans="1:7">
      <c r="A333" s="3">
        <v>43839</v>
      </c>
      <c r="B333" s="422">
        <v>19517</v>
      </c>
      <c r="C333" s="422" t="s">
        <v>25</v>
      </c>
      <c r="D333" t="s">
        <v>12</v>
      </c>
      <c r="F333" s="2">
        <v>100</v>
      </c>
      <c r="G333" s="2">
        <f t="shared" si="4"/>
        <v>274.10000000000002</v>
      </c>
    </row>
    <row r="334" spans="1:7">
      <c r="A334" s="3">
        <v>43840</v>
      </c>
      <c r="B334" s="422">
        <v>19518</v>
      </c>
      <c r="C334" s="422" t="s">
        <v>25</v>
      </c>
      <c r="D334" t="s">
        <v>12</v>
      </c>
      <c r="F334" s="2">
        <v>83.6</v>
      </c>
      <c r="G334" s="2">
        <f t="shared" si="4"/>
        <v>190.50000000000003</v>
      </c>
    </row>
    <row r="335" spans="1:7">
      <c r="A335" s="3">
        <v>43840</v>
      </c>
      <c r="B335" s="422">
        <v>19518</v>
      </c>
      <c r="C335" s="422" t="s">
        <v>25</v>
      </c>
      <c r="D335" t="s">
        <v>13</v>
      </c>
      <c r="F335" s="2">
        <v>16.399999999999999</v>
      </c>
      <c r="G335" s="2">
        <f t="shared" si="4"/>
        <v>174.10000000000002</v>
      </c>
    </row>
    <row r="336" spans="1:7">
      <c r="A336" s="3">
        <v>43886</v>
      </c>
      <c r="B336" s="422">
        <v>19802</v>
      </c>
      <c r="C336" s="422" t="s">
        <v>25</v>
      </c>
      <c r="D336" t="s">
        <v>13</v>
      </c>
      <c r="F336" s="2">
        <v>16.100000000000001</v>
      </c>
      <c r="G336" s="2">
        <f t="shared" si="4"/>
        <v>158.00000000000003</v>
      </c>
    </row>
    <row r="337" spans="1:7">
      <c r="A337" s="3">
        <v>44286</v>
      </c>
      <c r="B337" s="422">
        <v>22073</v>
      </c>
      <c r="C337" s="422" t="s">
        <v>25</v>
      </c>
      <c r="D337" t="s">
        <v>14</v>
      </c>
      <c r="F337" s="2">
        <v>60</v>
      </c>
      <c r="G337" s="2">
        <f t="shared" si="4"/>
        <v>98.000000000000028</v>
      </c>
    </row>
    <row r="338" spans="1:7">
      <c r="A338" s="3">
        <v>44286</v>
      </c>
      <c r="B338" s="422">
        <v>22073</v>
      </c>
      <c r="C338" s="422" t="s">
        <v>25</v>
      </c>
      <c r="D338" t="s">
        <v>15</v>
      </c>
      <c r="F338" s="2">
        <v>5</v>
      </c>
      <c r="G338" s="2">
        <f t="shared" si="4"/>
        <v>93.000000000000028</v>
      </c>
    </row>
    <row r="339" spans="1:7">
      <c r="A339" s="3">
        <v>44286</v>
      </c>
      <c r="B339" s="422">
        <v>22074</v>
      </c>
      <c r="C339" s="422" t="s">
        <v>25</v>
      </c>
      <c r="D339" t="s">
        <v>70</v>
      </c>
      <c r="F339" s="2">
        <v>93</v>
      </c>
      <c r="G339" s="2">
        <f t="shared" si="4"/>
        <v>0</v>
      </c>
    </row>
    <row r="340" spans="1:7">
      <c r="A340" s="3">
        <v>43799</v>
      </c>
      <c r="B340" s="421" t="s">
        <v>10</v>
      </c>
      <c r="C340" s="421" t="s">
        <v>26</v>
      </c>
      <c r="D340" t="s">
        <v>12</v>
      </c>
      <c r="E340" s="2">
        <v>205.7</v>
      </c>
      <c r="G340" s="2">
        <f t="shared" si="4"/>
        <v>205.7</v>
      </c>
    </row>
    <row r="341" spans="1:7">
      <c r="B341" s="422"/>
      <c r="C341" s="422"/>
      <c r="D341" t="s">
        <v>13</v>
      </c>
      <c r="E341" s="2">
        <v>33.700000000000003</v>
      </c>
      <c r="G341" s="2">
        <f t="shared" si="4"/>
        <v>239.39999999999998</v>
      </c>
    </row>
    <row r="342" spans="1:7">
      <c r="B342" s="422"/>
      <c r="C342" s="422"/>
      <c r="D342" t="s">
        <v>14</v>
      </c>
      <c r="E342" s="2">
        <v>60</v>
      </c>
      <c r="G342" s="2">
        <f t="shared" si="4"/>
        <v>299.39999999999998</v>
      </c>
    </row>
    <row r="343" spans="1:7">
      <c r="B343" s="422"/>
      <c r="C343" s="422"/>
      <c r="D343" t="s">
        <v>15</v>
      </c>
      <c r="E343" s="2">
        <v>5</v>
      </c>
      <c r="G343" s="2">
        <f t="shared" si="4"/>
        <v>304.39999999999998</v>
      </c>
    </row>
    <row r="344" spans="1:7">
      <c r="A344" s="3">
        <v>43871</v>
      </c>
      <c r="B344" s="422">
        <v>19762</v>
      </c>
      <c r="C344" s="422" t="s">
        <v>26</v>
      </c>
      <c r="D344" t="s">
        <v>12</v>
      </c>
      <c r="F344" s="2">
        <v>70</v>
      </c>
      <c r="G344" s="2">
        <f t="shared" si="4"/>
        <v>234.39999999999998</v>
      </c>
    </row>
    <row r="345" spans="1:7">
      <c r="A345" s="3">
        <v>43886</v>
      </c>
      <c r="B345" s="422">
        <v>19802</v>
      </c>
      <c r="C345" s="422" t="s">
        <v>26</v>
      </c>
      <c r="D345" t="s">
        <v>12</v>
      </c>
      <c r="F345" s="2">
        <v>83.9</v>
      </c>
      <c r="G345" s="2">
        <f t="shared" si="4"/>
        <v>150.49999999999997</v>
      </c>
    </row>
    <row r="346" spans="1:7">
      <c r="A346" s="3">
        <v>43888</v>
      </c>
      <c r="B346" s="422">
        <v>19846</v>
      </c>
      <c r="C346" s="422" t="s">
        <v>26</v>
      </c>
      <c r="D346" t="s">
        <v>12</v>
      </c>
      <c r="F346" s="2">
        <v>51.8</v>
      </c>
      <c r="G346" s="2">
        <f t="shared" si="4"/>
        <v>98.699999999999974</v>
      </c>
    </row>
    <row r="347" spans="1:7">
      <c r="A347" s="3">
        <v>43888</v>
      </c>
      <c r="B347" s="422">
        <v>19846</v>
      </c>
      <c r="C347" s="422" t="s">
        <v>26</v>
      </c>
      <c r="D347" t="s">
        <v>13</v>
      </c>
      <c r="F347" s="2">
        <v>33.700000000000003</v>
      </c>
      <c r="G347" s="2">
        <f t="shared" si="4"/>
        <v>64.999999999999972</v>
      </c>
    </row>
    <row r="348" spans="1:7">
      <c r="A348" s="3">
        <v>44286</v>
      </c>
      <c r="B348" s="422">
        <v>22073</v>
      </c>
      <c r="C348" s="422" t="s">
        <v>26</v>
      </c>
      <c r="D348" t="s">
        <v>14</v>
      </c>
      <c r="F348" s="2">
        <v>60</v>
      </c>
      <c r="G348" s="2">
        <f t="shared" si="4"/>
        <v>4.9999999999999716</v>
      </c>
    </row>
    <row r="349" spans="1:7">
      <c r="A349" s="3">
        <v>44286</v>
      </c>
      <c r="B349" s="422">
        <v>22073</v>
      </c>
      <c r="C349" s="422" t="s">
        <v>26</v>
      </c>
      <c r="D349" t="s">
        <v>15</v>
      </c>
      <c r="F349" s="2">
        <v>5</v>
      </c>
      <c r="G349" s="2">
        <f t="shared" si="4"/>
        <v>-2.8421709430404007E-14</v>
      </c>
    </row>
    <row r="350" spans="1:7">
      <c r="A350" s="3">
        <v>43830</v>
      </c>
      <c r="B350" s="421" t="s">
        <v>10</v>
      </c>
      <c r="C350" s="421" t="s">
        <v>27</v>
      </c>
      <c r="D350" t="s">
        <v>12</v>
      </c>
      <c r="E350" s="2">
        <v>215.1</v>
      </c>
      <c r="G350" s="2">
        <f t="shared" si="4"/>
        <v>215.09999999999997</v>
      </c>
    </row>
    <row r="351" spans="1:7">
      <c r="B351" s="422"/>
      <c r="C351" s="422"/>
      <c r="D351" t="s">
        <v>13</v>
      </c>
      <c r="E351" s="2">
        <v>33.9</v>
      </c>
      <c r="G351" s="2">
        <f t="shared" si="4"/>
        <v>248.99999999999997</v>
      </c>
    </row>
    <row r="352" spans="1:7">
      <c r="B352" s="422"/>
      <c r="C352" s="422"/>
      <c r="D352" t="s">
        <v>14</v>
      </c>
      <c r="E352" s="2">
        <v>60</v>
      </c>
      <c r="G352" s="2">
        <f t="shared" si="4"/>
        <v>309</v>
      </c>
    </row>
    <row r="353" spans="1:7">
      <c r="B353" s="422"/>
      <c r="C353" s="422"/>
      <c r="D353" t="s">
        <v>15</v>
      </c>
      <c r="E353" s="2">
        <v>5</v>
      </c>
      <c r="G353" s="2">
        <f t="shared" si="4"/>
        <v>314</v>
      </c>
    </row>
    <row r="354" spans="1:7">
      <c r="A354" s="3">
        <v>43888</v>
      </c>
      <c r="B354" s="422">
        <v>19846</v>
      </c>
      <c r="C354" s="422" t="s">
        <v>27</v>
      </c>
      <c r="D354" t="s">
        <v>12</v>
      </c>
      <c r="F354" s="2">
        <v>14.5</v>
      </c>
      <c r="G354" s="2">
        <f t="shared" si="4"/>
        <v>299.5</v>
      </c>
    </row>
    <row r="355" spans="1:7">
      <c r="A355" s="3">
        <v>43890</v>
      </c>
      <c r="B355" s="422">
        <v>19852</v>
      </c>
      <c r="C355" s="422" t="s">
        <v>27</v>
      </c>
      <c r="D355" t="s">
        <v>12</v>
      </c>
      <c r="F355" s="2">
        <v>100</v>
      </c>
      <c r="G355" s="2">
        <f t="shared" si="4"/>
        <v>199.5</v>
      </c>
    </row>
    <row r="356" spans="1:7">
      <c r="A356" s="3">
        <v>43897</v>
      </c>
      <c r="B356" s="422">
        <v>19883</v>
      </c>
      <c r="C356" s="422" t="s">
        <v>27</v>
      </c>
      <c r="D356" t="s">
        <v>12</v>
      </c>
      <c r="F356" s="2">
        <v>100.6</v>
      </c>
      <c r="G356" s="2">
        <f t="shared" si="4"/>
        <v>98.9</v>
      </c>
    </row>
    <row r="357" spans="1:7">
      <c r="A357" s="3">
        <v>43958</v>
      </c>
      <c r="B357" s="422">
        <v>19953</v>
      </c>
      <c r="C357" s="422" t="s">
        <v>27</v>
      </c>
      <c r="D357" t="s">
        <v>13</v>
      </c>
      <c r="F357" s="2">
        <v>33.9</v>
      </c>
      <c r="G357" s="2">
        <f t="shared" si="4"/>
        <v>65</v>
      </c>
    </row>
    <row r="358" spans="1:7">
      <c r="A358" s="3">
        <v>44286</v>
      </c>
      <c r="B358" s="422">
        <v>22073</v>
      </c>
      <c r="C358" s="422" t="s">
        <v>27</v>
      </c>
      <c r="D358" t="s">
        <v>14</v>
      </c>
      <c r="F358" s="2">
        <v>60</v>
      </c>
      <c r="G358" s="2">
        <f t="shared" si="4"/>
        <v>5</v>
      </c>
    </row>
    <row r="359" spans="1:7">
      <c r="A359" s="3">
        <v>44286</v>
      </c>
      <c r="B359" s="422">
        <v>22073</v>
      </c>
      <c r="C359" s="422" t="s">
        <v>27</v>
      </c>
      <c r="D359" t="s">
        <v>15</v>
      </c>
      <c r="F359" s="2">
        <v>5</v>
      </c>
      <c r="G359" s="2">
        <f t="shared" si="4"/>
        <v>0</v>
      </c>
    </row>
    <row r="360" spans="1:7">
      <c r="A360" s="31">
        <v>43861</v>
      </c>
      <c r="B360" s="421" t="s">
        <v>10</v>
      </c>
      <c r="C360" s="421" t="s">
        <v>11</v>
      </c>
      <c r="D360" t="s">
        <v>12</v>
      </c>
      <c r="E360" s="2">
        <v>246.1</v>
      </c>
      <c r="G360" s="2">
        <f t="shared" si="4"/>
        <v>246.1</v>
      </c>
    </row>
    <row r="361" spans="1:7">
      <c r="B361" s="422"/>
      <c r="C361" s="422"/>
      <c r="D361" t="s">
        <v>13</v>
      </c>
      <c r="E361" s="2">
        <v>32.200000000000003</v>
      </c>
      <c r="G361" s="2">
        <f t="shared" si="4"/>
        <v>278.3</v>
      </c>
    </row>
    <row r="362" spans="1:7">
      <c r="B362" s="422"/>
      <c r="C362" s="422"/>
      <c r="D362" t="s">
        <v>14</v>
      </c>
      <c r="E362" s="2">
        <v>60</v>
      </c>
      <c r="G362" s="2">
        <f t="shared" ref="G362:G425" si="5">+G361+E362-F362</f>
        <v>338.3</v>
      </c>
    </row>
    <row r="363" spans="1:7">
      <c r="B363" s="422"/>
      <c r="C363" s="422"/>
      <c r="D363" t="s">
        <v>15</v>
      </c>
      <c r="E363" s="2">
        <v>5</v>
      </c>
      <c r="G363" s="2">
        <f t="shared" si="5"/>
        <v>343.3</v>
      </c>
    </row>
    <row r="364" spans="1:7">
      <c r="B364" s="422"/>
      <c r="C364" s="422"/>
      <c r="D364" t="s">
        <v>70</v>
      </c>
      <c r="E364" s="2">
        <v>93</v>
      </c>
      <c r="G364" s="2">
        <f t="shared" si="5"/>
        <v>436.3</v>
      </c>
    </row>
    <row r="365" spans="1:7">
      <c r="A365" s="3">
        <v>43958</v>
      </c>
      <c r="B365" s="422">
        <v>19953</v>
      </c>
      <c r="C365" s="422" t="s">
        <v>11</v>
      </c>
      <c r="D365" t="s">
        <v>12</v>
      </c>
      <c r="F365" s="2">
        <v>246.1</v>
      </c>
      <c r="G365" s="2">
        <f t="shared" si="5"/>
        <v>190.20000000000002</v>
      </c>
    </row>
    <row r="366" spans="1:7">
      <c r="A366" s="3">
        <v>43958</v>
      </c>
      <c r="B366" s="422">
        <v>19953</v>
      </c>
      <c r="C366" s="422" t="s">
        <v>11</v>
      </c>
      <c r="D366" t="s">
        <v>13</v>
      </c>
      <c r="F366" s="2">
        <v>32.200000000000003</v>
      </c>
      <c r="G366" s="2">
        <f t="shared" si="5"/>
        <v>158</v>
      </c>
    </row>
    <row r="367" spans="1:7">
      <c r="A367" s="3">
        <v>44286</v>
      </c>
      <c r="B367" s="422">
        <v>22074</v>
      </c>
      <c r="C367" s="422" t="s">
        <v>11</v>
      </c>
      <c r="D367" t="s">
        <v>14</v>
      </c>
      <c r="F367" s="2">
        <v>60</v>
      </c>
      <c r="G367" s="2">
        <f t="shared" si="5"/>
        <v>98</v>
      </c>
    </row>
    <row r="368" spans="1:7">
      <c r="A368" s="3">
        <v>44286</v>
      </c>
      <c r="B368" s="422">
        <v>22074</v>
      </c>
      <c r="C368" s="422" t="s">
        <v>11</v>
      </c>
      <c r="D368" t="s">
        <v>15</v>
      </c>
      <c r="F368" s="2">
        <v>5</v>
      </c>
      <c r="G368" s="2">
        <f t="shared" si="5"/>
        <v>93</v>
      </c>
    </row>
    <row r="369" spans="1:7">
      <c r="A369" s="3">
        <v>44306</v>
      </c>
      <c r="B369" s="422">
        <v>22217</v>
      </c>
      <c r="C369" s="422" t="s">
        <v>11</v>
      </c>
      <c r="D369" t="s">
        <v>70</v>
      </c>
      <c r="F369" s="2">
        <v>93</v>
      </c>
      <c r="G369" s="2">
        <f t="shared" si="5"/>
        <v>0</v>
      </c>
    </row>
    <row r="370" spans="1:7">
      <c r="A370" s="31">
        <v>43890</v>
      </c>
      <c r="B370" s="421" t="s">
        <v>10</v>
      </c>
      <c r="C370" s="421" t="s">
        <v>17</v>
      </c>
      <c r="D370" t="s">
        <v>12</v>
      </c>
      <c r="E370" s="2">
        <v>255.4</v>
      </c>
      <c r="G370" s="2">
        <f t="shared" si="5"/>
        <v>255.4</v>
      </c>
    </row>
    <row r="371" spans="1:7">
      <c r="B371" s="422"/>
      <c r="C371" s="422"/>
      <c r="D371" t="s">
        <v>13</v>
      </c>
      <c r="E371" s="2">
        <v>34.5</v>
      </c>
      <c r="G371" s="2">
        <f t="shared" si="5"/>
        <v>289.89999999999998</v>
      </c>
    </row>
    <row r="372" spans="1:7">
      <c r="B372" s="422"/>
      <c r="C372" s="422"/>
      <c r="D372" t="s">
        <v>14</v>
      </c>
      <c r="E372" s="2">
        <v>58</v>
      </c>
      <c r="G372" s="2">
        <f t="shared" si="5"/>
        <v>347.9</v>
      </c>
    </row>
    <row r="373" spans="1:7">
      <c r="B373" s="422"/>
      <c r="C373" s="422"/>
      <c r="D373" t="s">
        <v>15</v>
      </c>
      <c r="E373" s="2">
        <v>5</v>
      </c>
      <c r="G373" s="2">
        <f t="shared" si="5"/>
        <v>352.9</v>
      </c>
    </row>
    <row r="374" spans="1:7">
      <c r="A374" s="3">
        <v>44162</v>
      </c>
      <c r="B374" s="422">
        <v>20936</v>
      </c>
      <c r="C374" s="422" t="s">
        <v>17</v>
      </c>
      <c r="D374" t="s">
        <v>12</v>
      </c>
      <c r="F374" s="2">
        <v>255.4</v>
      </c>
      <c r="G374" s="2">
        <f t="shared" si="5"/>
        <v>97.499999999999972</v>
      </c>
    </row>
    <row r="375" spans="1:7">
      <c r="A375" s="3">
        <v>44162</v>
      </c>
      <c r="B375" s="422">
        <v>20936</v>
      </c>
      <c r="C375" s="422" t="s">
        <v>17</v>
      </c>
      <c r="D375" t="s">
        <v>13</v>
      </c>
      <c r="F375" s="2">
        <v>34.5</v>
      </c>
      <c r="G375" s="2">
        <f t="shared" si="5"/>
        <v>62.999999999999972</v>
      </c>
    </row>
    <row r="376" spans="1:7">
      <c r="A376" s="3">
        <v>44286</v>
      </c>
      <c r="B376" s="422">
        <v>22074</v>
      </c>
      <c r="C376" s="422" t="s">
        <v>17</v>
      </c>
      <c r="D376" t="s">
        <v>14</v>
      </c>
      <c r="F376" s="2">
        <v>56</v>
      </c>
      <c r="G376" s="2">
        <f t="shared" si="5"/>
        <v>6.9999999999999716</v>
      </c>
    </row>
    <row r="377" spans="1:7">
      <c r="A377" s="3">
        <v>44286</v>
      </c>
      <c r="B377" s="422">
        <v>22074</v>
      </c>
      <c r="C377" s="422" t="s">
        <v>17</v>
      </c>
      <c r="D377" t="s">
        <v>15</v>
      </c>
      <c r="F377" s="2">
        <v>5</v>
      </c>
      <c r="G377" s="2">
        <f t="shared" si="5"/>
        <v>1.9999999999999716</v>
      </c>
    </row>
    <row r="378" spans="1:7">
      <c r="A378" s="3">
        <v>44306</v>
      </c>
      <c r="B378" s="422">
        <v>22217</v>
      </c>
      <c r="C378" s="422" t="s">
        <v>17</v>
      </c>
      <c r="D378" t="s">
        <v>14</v>
      </c>
      <c r="F378" s="2">
        <v>2</v>
      </c>
      <c r="G378" s="2">
        <f t="shared" si="5"/>
        <v>-2.8421709430404007E-14</v>
      </c>
    </row>
    <row r="379" spans="1:7">
      <c r="A379" s="31">
        <v>43921</v>
      </c>
      <c r="B379" s="421" t="s">
        <v>10</v>
      </c>
      <c r="C379" s="421" t="s">
        <v>18</v>
      </c>
      <c r="D379" t="s">
        <v>12</v>
      </c>
      <c r="E379" s="2">
        <v>266.89999999999998</v>
      </c>
      <c r="G379" s="2">
        <f t="shared" si="5"/>
        <v>266.89999999999998</v>
      </c>
    </row>
    <row r="380" spans="1:7">
      <c r="B380" s="422"/>
      <c r="C380" s="422"/>
      <c r="D380" t="s">
        <v>13</v>
      </c>
      <c r="E380" s="2">
        <v>35</v>
      </c>
      <c r="G380" s="2">
        <f t="shared" si="5"/>
        <v>301.89999999999998</v>
      </c>
    </row>
    <row r="381" spans="1:7">
      <c r="B381" s="422"/>
      <c r="C381" s="422"/>
      <c r="D381" t="s">
        <v>14</v>
      </c>
      <c r="E381" s="2">
        <v>60</v>
      </c>
      <c r="G381" s="2">
        <f t="shared" si="5"/>
        <v>361.9</v>
      </c>
    </row>
    <row r="382" spans="1:7">
      <c r="B382" s="422"/>
      <c r="C382" s="422"/>
      <c r="D382" t="s">
        <v>15</v>
      </c>
      <c r="E382" s="2">
        <v>5</v>
      </c>
      <c r="G382" s="2">
        <f t="shared" si="5"/>
        <v>366.9</v>
      </c>
    </row>
    <row r="383" spans="1:7">
      <c r="A383" s="3">
        <v>44175</v>
      </c>
      <c r="B383" s="422">
        <v>21006</v>
      </c>
      <c r="C383" s="422" t="s">
        <v>18</v>
      </c>
      <c r="D383" t="s">
        <v>12</v>
      </c>
      <c r="F383" s="2">
        <v>266.89999999999998</v>
      </c>
      <c r="G383" s="2">
        <f t="shared" si="5"/>
        <v>100</v>
      </c>
    </row>
    <row r="384" spans="1:7">
      <c r="A384" s="3">
        <v>44175</v>
      </c>
      <c r="B384" s="422">
        <v>21006</v>
      </c>
      <c r="C384" s="422" t="s">
        <v>18</v>
      </c>
      <c r="D384" t="s">
        <v>13</v>
      </c>
      <c r="F384" s="2">
        <v>35</v>
      </c>
      <c r="G384" s="2">
        <f t="shared" si="5"/>
        <v>65</v>
      </c>
    </row>
    <row r="385" spans="1:8">
      <c r="A385" s="3">
        <v>44286</v>
      </c>
      <c r="B385" s="422">
        <v>22074</v>
      </c>
      <c r="C385" s="422" t="s">
        <v>18</v>
      </c>
      <c r="D385" t="s">
        <v>14</v>
      </c>
      <c r="F385" s="2">
        <v>22</v>
      </c>
      <c r="G385" s="2">
        <f t="shared" si="5"/>
        <v>43</v>
      </c>
    </row>
    <row r="386" spans="1:8">
      <c r="A386" s="3">
        <v>44306</v>
      </c>
      <c r="B386" s="422">
        <v>22217</v>
      </c>
      <c r="C386" s="422" t="s">
        <v>18</v>
      </c>
      <c r="D386" t="s">
        <v>14</v>
      </c>
      <c r="F386" s="2">
        <v>38</v>
      </c>
      <c r="G386" s="2">
        <f t="shared" si="5"/>
        <v>5</v>
      </c>
    </row>
    <row r="387" spans="1:8">
      <c r="A387" s="3">
        <v>44306</v>
      </c>
      <c r="B387" s="422">
        <v>22217</v>
      </c>
      <c r="C387" s="422" t="s">
        <v>18</v>
      </c>
      <c r="D387" t="s">
        <v>15</v>
      </c>
      <c r="F387" s="2">
        <v>5</v>
      </c>
      <c r="G387" s="2">
        <f t="shared" si="5"/>
        <v>0</v>
      </c>
    </row>
    <row r="388" spans="1:8">
      <c r="A388" s="31">
        <v>43951</v>
      </c>
      <c r="B388" s="421" t="s">
        <v>10</v>
      </c>
      <c r="C388" s="421" t="s">
        <v>19</v>
      </c>
      <c r="D388" t="s">
        <v>12</v>
      </c>
      <c r="E388" s="2">
        <v>257.10000000000002</v>
      </c>
      <c r="G388" s="2">
        <f t="shared" si="5"/>
        <v>257.10000000000002</v>
      </c>
    </row>
    <row r="389" spans="1:8">
      <c r="B389" s="422"/>
      <c r="C389" s="422"/>
      <c r="D389" t="s">
        <v>13</v>
      </c>
      <c r="E389" s="2">
        <v>55.4</v>
      </c>
      <c r="G389" s="2">
        <f t="shared" si="5"/>
        <v>312.5</v>
      </c>
    </row>
    <row r="390" spans="1:8">
      <c r="B390" s="422"/>
      <c r="C390" s="422"/>
      <c r="D390" t="s">
        <v>14</v>
      </c>
      <c r="E390" s="2">
        <v>60</v>
      </c>
      <c r="G390" s="2">
        <f t="shared" si="5"/>
        <v>372.5</v>
      </c>
    </row>
    <row r="391" spans="1:8">
      <c r="B391" s="422"/>
      <c r="C391" s="422"/>
      <c r="D391" t="s">
        <v>15</v>
      </c>
      <c r="E391" s="2">
        <v>5</v>
      </c>
      <c r="G391" s="2">
        <f t="shared" si="5"/>
        <v>377.5</v>
      </c>
    </row>
    <row r="392" spans="1:8">
      <c r="A392" s="3">
        <v>44179</v>
      </c>
      <c r="B392" s="422">
        <v>21066</v>
      </c>
      <c r="C392" s="422" t="s">
        <v>19</v>
      </c>
      <c r="D392" t="s">
        <v>12</v>
      </c>
      <c r="F392" s="2">
        <v>257.10000000000002</v>
      </c>
      <c r="G392" s="2">
        <f t="shared" si="5"/>
        <v>120.39999999999998</v>
      </c>
    </row>
    <row r="393" spans="1:8">
      <c r="A393" s="3">
        <v>44179</v>
      </c>
      <c r="B393" s="422">
        <v>21066</v>
      </c>
      <c r="C393" s="422" t="s">
        <v>19</v>
      </c>
      <c r="D393" t="s">
        <v>13</v>
      </c>
      <c r="F393" s="2">
        <v>55.4</v>
      </c>
      <c r="G393" s="2">
        <f t="shared" si="5"/>
        <v>64.999999999999972</v>
      </c>
    </row>
    <row r="394" spans="1:8">
      <c r="A394" s="3">
        <v>44306</v>
      </c>
      <c r="B394" s="422">
        <v>22217</v>
      </c>
      <c r="C394" s="422" t="s">
        <v>19</v>
      </c>
      <c r="D394" t="s">
        <v>14</v>
      </c>
      <c r="F394" s="2">
        <v>60</v>
      </c>
      <c r="G394" s="2">
        <f t="shared" si="5"/>
        <v>4.9999999999999716</v>
      </c>
    </row>
    <row r="395" spans="1:8">
      <c r="A395" s="3">
        <v>44306</v>
      </c>
      <c r="B395" s="422">
        <v>22217</v>
      </c>
      <c r="C395" s="422" t="s">
        <v>19</v>
      </c>
      <c r="D395" t="s">
        <v>15</v>
      </c>
      <c r="F395" s="2">
        <v>5</v>
      </c>
      <c r="G395" s="2">
        <f t="shared" si="5"/>
        <v>-2.8421709430404007E-14</v>
      </c>
    </row>
    <row r="396" spans="1:8">
      <c r="A396" s="31">
        <v>43982</v>
      </c>
      <c r="B396" s="421" t="s">
        <v>10</v>
      </c>
      <c r="C396" s="421" t="s">
        <v>20</v>
      </c>
      <c r="D396" t="s">
        <v>12</v>
      </c>
      <c r="E396" s="2">
        <v>239</v>
      </c>
      <c r="G396" s="2">
        <f t="shared" si="5"/>
        <v>238.99999999999997</v>
      </c>
      <c r="H396" s="5"/>
    </row>
    <row r="397" spans="1:8">
      <c r="B397" s="422"/>
      <c r="C397" s="422"/>
      <c r="D397" t="s">
        <v>13</v>
      </c>
      <c r="E397" s="2">
        <v>29.9</v>
      </c>
      <c r="G397" s="2">
        <f t="shared" si="5"/>
        <v>268.89999999999998</v>
      </c>
    </row>
    <row r="398" spans="1:8">
      <c r="B398" s="422"/>
      <c r="C398" s="422"/>
      <c r="D398" t="s">
        <v>14</v>
      </c>
      <c r="E398" s="2">
        <v>60</v>
      </c>
      <c r="G398" s="2">
        <f t="shared" si="5"/>
        <v>328.9</v>
      </c>
    </row>
    <row r="399" spans="1:8">
      <c r="B399" s="422"/>
      <c r="C399" s="422"/>
      <c r="D399" t="s">
        <v>29</v>
      </c>
      <c r="E399" s="2">
        <v>5</v>
      </c>
      <c r="G399" s="2">
        <f t="shared" si="5"/>
        <v>333.9</v>
      </c>
    </row>
    <row r="400" spans="1:8">
      <c r="A400" s="3">
        <v>44167</v>
      </c>
      <c r="B400" s="422">
        <v>20951</v>
      </c>
      <c r="C400" s="422" t="s">
        <v>20</v>
      </c>
      <c r="D400" t="s">
        <v>12</v>
      </c>
      <c r="F400" s="2">
        <v>239</v>
      </c>
      <c r="G400" s="2">
        <f t="shared" si="5"/>
        <v>94.899999999999977</v>
      </c>
    </row>
    <row r="401" spans="1:7">
      <c r="A401" s="3">
        <v>44167</v>
      </c>
      <c r="B401" s="422">
        <v>20951</v>
      </c>
      <c r="C401" s="422" t="s">
        <v>20</v>
      </c>
      <c r="D401" t="s">
        <v>13</v>
      </c>
      <c r="F401" s="2">
        <v>29.9</v>
      </c>
      <c r="G401" s="2">
        <f t="shared" si="5"/>
        <v>64.999999999999972</v>
      </c>
    </row>
    <row r="402" spans="1:7">
      <c r="A402" s="3">
        <v>44306</v>
      </c>
      <c r="B402" s="422">
        <v>22217</v>
      </c>
      <c r="C402" s="422" t="s">
        <v>20</v>
      </c>
      <c r="D402" t="s">
        <v>14</v>
      </c>
      <c r="F402" s="2">
        <v>60</v>
      </c>
      <c r="G402" s="2">
        <f t="shared" si="5"/>
        <v>4.9999999999999716</v>
      </c>
    </row>
    <row r="403" spans="1:7">
      <c r="A403" s="3">
        <v>44306</v>
      </c>
      <c r="B403" s="422">
        <v>22217</v>
      </c>
      <c r="C403" s="422" t="s">
        <v>20</v>
      </c>
      <c r="D403" t="s">
        <v>15</v>
      </c>
      <c r="F403" s="2">
        <v>5</v>
      </c>
      <c r="G403" s="2">
        <f t="shared" si="5"/>
        <v>-2.8421709430404007E-14</v>
      </c>
    </row>
    <row r="404" spans="1:7">
      <c r="A404" s="31">
        <v>44012</v>
      </c>
      <c r="B404" s="421" t="s">
        <v>10</v>
      </c>
      <c r="C404" s="421" t="s">
        <v>21</v>
      </c>
      <c r="D404" t="s">
        <v>12</v>
      </c>
      <c r="E404" s="2">
        <v>211.2</v>
      </c>
      <c r="G404" s="2">
        <f t="shared" si="5"/>
        <v>211.19999999999996</v>
      </c>
    </row>
    <row r="405" spans="1:7">
      <c r="B405" s="422"/>
      <c r="C405" s="422"/>
      <c r="D405" t="s">
        <v>13</v>
      </c>
      <c r="E405" s="2">
        <v>14.3</v>
      </c>
      <c r="G405" s="2">
        <f t="shared" si="5"/>
        <v>225.49999999999997</v>
      </c>
    </row>
    <row r="406" spans="1:7">
      <c r="B406" s="422"/>
      <c r="C406" s="422"/>
      <c r="D406" t="s">
        <v>14</v>
      </c>
      <c r="E406" s="2">
        <v>60</v>
      </c>
      <c r="G406" s="2">
        <f t="shared" si="5"/>
        <v>285.5</v>
      </c>
    </row>
    <row r="407" spans="1:7">
      <c r="B407" s="422"/>
      <c r="C407" s="422"/>
      <c r="D407" t="s">
        <v>29</v>
      </c>
      <c r="E407" s="2">
        <v>5</v>
      </c>
      <c r="G407" s="2">
        <f t="shared" si="5"/>
        <v>290.5</v>
      </c>
    </row>
    <row r="408" spans="1:7">
      <c r="A408" s="3">
        <v>44154</v>
      </c>
      <c r="B408" s="422">
        <v>20773</v>
      </c>
      <c r="C408" s="422" t="s">
        <v>21</v>
      </c>
      <c r="D408" t="s">
        <v>12</v>
      </c>
      <c r="F408" s="2">
        <v>211.2</v>
      </c>
      <c r="G408" s="2">
        <f t="shared" si="5"/>
        <v>79.300000000000011</v>
      </c>
    </row>
    <row r="409" spans="1:7">
      <c r="A409" s="3">
        <v>44154</v>
      </c>
      <c r="B409" s="422">
        <v>20773</v>
      </c>
      <c r="C409" s="422" t="s">
        <v>21</v>
      </c>
      <c r="D409" t="s">
        <v>13</v>
      </c>
      <c r="F409" s="2">
        <v>14.3</v>
      </c>
      <c r="G409" s="2">
        <f t="shared" si="5"/>
        <v>65.000000000000014</v>
      </c>
    </row>
    <row r="410" spans="1:7">
      <c r="A410" s="3">
        <v>44306</v>
      </c>
      <c r="B410" s="422">
        <v>22217</v>
      </c>
      <c r="C410" s="422" t="s">
        <v>21</v>
      </c>
      <c r="D410" t="s">
        <v>14</v>
      </c>
      <c r="F410" s="2">
        <v>60</v>
      </c>
      <c r="G410" s="2">
        <f t="shared" si="5"/>
        <v>5.0000000000000142</v>
      </c>
    </row>
    <row r="411" spans="1:7">
      <c r="A411" s="3">
        <v>44306</v>
      </c>
      <c r="B411" s="422">
        <v>22217</v>
      </c>
      <c r="C411" s="422" t="s">
        <v>21</v>
      </c>
      <c r="D411" t="s">
        <v>15</v>
      </c>
      <c r="F411" s="2">
        <v>5</v>
      </c>
      <c r="G411" s="2">
        <f t="shared" si="5"/>
        <v>1.4210854715202004E-14</v>
      </c>
    </row>
    <row r="412" spans="1:7">
      <c r="A412" s="31">
        <v>44043</v>
      </c>
      <c r="B412" s="421" t="s">
        <v>10</v>
      </c>
      <c r="C412" s="421" t="s">
        <v>22</v>
      </c>
      <c r="D412" t="s">
        <v>12</v>
      </c>
      <c r="E412" s="2">
        <v>177</v>
      </c>
      <c r="G412" s="2">
        <f t="shared" si="5"/>
        <v>177</v>
      </c>
    </row>
    <row r="413" spans="1:7">
      <c r="B413" s="422"/>
      <c r="C413" s="422"/>
      <c r="D413" t="s">
        <v>13</v>
      </c>
      <c r="E413" s="2">
        <v>44.8</v>
      </c>
      <c r="G413" s="2">
        <f t="shared" si="5"/>
        <v>221.8</v>
      </c>
    </row>
    <row r="414" spans="1:7">
      <c r="B414" s="422"/>
      <c r="C414" s="422"/>
      <c r="D414" t="s">
        <v>14</v>
      </c>
      <c r="E414" s="2">
        <v>60</v>
      </c>
      <c r="G414" s="2">
        <f t="shared" si="5"/>
        <v>281.8</v>
      </c>
    </row>
    <row r="415" spans="1:7">
      <c r="B415" s="422"/>
      <c r="C415" s="422"/>
      <c r="D415" t="s">
        <v>29</v>
      </c>
      <c r="E415" s="2">
        <v>5</v>
      </c>
      <c r="G415" s="2">
        <f t="shared" si="5"/>
        <v>286.8</v>
      </c>
    </row>
    <row r="416" spans="1:7">
      <c r="B416" s="422"/>
      <c r="C416" s="422"/>
      <c r="D416" s="62" t="s">
        <v>32</v>
      </c>
      <c r="E416" s="2">
        <v>10</v>
      </c>
      <c r="G416" s="2">
        <f t="shared" si="5"/>
        <v>296.8</v>
      </c>
    </row>
    <row r="417" spans="1:7">
      <c r="B417" s="422"/>
      <c r="C417" s="422"/>
      <c r="D417" s="62" t="s">
        <v>72</v>
      </c>
      <c r="E417" s="2">
        <v>10</v>
      </c>
      <c r="G417" s="2">
        <f t="shared" si="5"/>
        <v>306.8</v>
      </c>
    </row>
    <row r="418" spans="1:7">
      <c r="A418" s="3">
        <v>44112</v>
      </c>
      <c r="B418" s="422">
        <v>20442</v>
      </c>
      <c r="C418" s="422" t="s">
        <v>22</v>
      </c>
      <c r="D418" t="s">
        <v>12</v>
      </c>
      <c r="F418" s="2">
        <v>177</v>
      </c>
      <c r="G418" s="2">
        <f t="shared" si="5"/>
        <v>129.80000000000001</v>
      </c>
    </row>
    <row r="419" spans="1:7">
      <c r="A419" s="3">
        <v>44112</v>
      </c>
      <c r="B419" s="422">
        <v>20442</v>
      </c>
      <c r="C419" s="422" t="s">
        <v>22</v>
      </c>
      <c r="D419" t="s">
        <v>13</v>
      </c>
      <c r="F419" s="2">
        <v>44.8</v>
      </c>
      <c r="G419" s="2">
        <f t="shared" si="5"/>
        <v>85.000000000000014</v>
      </c>
    </row>
    <row r="420" spans="1:7">
      <c r="A420" s="3">
        <v>44306</v>
      </c>
      <c r="B420" s="422">
        <v>22218</v>
      </c>
      <c r="C420" s="422" t="s">
        <v>22</v>
      </c>
      <c r="D420" t="s">
        <v>14</v>
      </c>
      <c r="F420" s="2">
        <v>60</v>
      </c>
      <c r="G420" s="2">
        <f t="shared" si="5"/>
        <v>25.000000000000014</v>
      </c>
    </row>
    <row r="421" spans="1:7">
      <c r="A421" s="3">
        <v>44306</v>
      </c>
      <c r="B421" s="422">
        <v>22218</v>
      </c>
      <c r="C421" s="422" t="s">
        <v>22</v>
      </c>
      <c r="D421" t="s">
        <v>15</v>
      </c>
      <c r="F421" s="2">
        <v>5</v>
      </c>
      <c r="G421" s="2">
        <f t="shared" si="5"/>
        <v>20.000000000000014</v>
      </c>
    </row>
    <row r="422" spans="1:7">
      <c r="A422" s="3">
        <v>44306</v>
      </c>
      <c r="B422" s="422">
        <v>22218</v>
      </c>
      <c r="C422" s="422" t="s">
        <v>22</v>
      </c>
      <c r="D422" s="62" t="s">
        <v>32</v>
      </c>
      <c r="F422" s="2">
        <v>10</v>
      </c>
      <c r="G422" s="2">
        <f t="shared" si="5"/>
        <v>10.000000000000014</v>
      </c>
    </row>
    <row r="423" spans="1:7">
      <c r="A423" s="3">
        <v>44306</v>
      </c>
      <c r="B423" s="422">
        <v>22218</v>
      </c>
      <c r="C423" s="422" t="s">
        <v>22</v>
      </c>
      <c r="D423" s="62" t="s">
        <v>72</v>
      </c>
      <c r="F423" s="2">
        <v>10</v>
      </c>
      <c r="G423" s="2">
        <f t="shared" si="5"/>
        <v>1.4210854715202004E-14</v>
      </c>
    </row>
    <row r="424" spans="1:7">
      <c r="A424" s="31">
        <v>44074</v>
      </c>
      <c r="B424" s="421" t="s">
        <v>10</v>
      </c>
      <c r="C424" s="421" t="s">
        <v>23</v>
      </c>
      <c r="D424" t="s">
        <v>12</v>
      </c>
      <c r="E424" s="2">
        <v>156.30000000000001</v>
      </c>
      <c r="G424" s="2">
        <f t="shared" si="5"/>
        <v>156.30000000000001</v>
      </c>
    </row>
    <row r="425" spans="1:7">
      <c r="B425" s="422"/>
      <c r="C425" s="422"/>
      <c r="D425" t="s">
        <v>13</v>
      </c>
      <c r="E425" s="2">
        <v>26.6</v>
      </c>
      <c r="G425" s="2">
        <f t="shared" si="5"/>
        <v>182.9</v>
      </c>
    </row>
    <row r="426" spans="1:7">
      <c r="B426" s="422"/>
      <c r="C426" s="422"/>
      <c r="D426" t="s">
        <v>14</v>
      </c>
      <c r="E426" s="2">
        <v>60</v>
      </c>
      <c r="G426" s="2">
        <f t="shared" ref="G426:G502" si="6">+G425+E426-F426</f>
        <v>242.9</v>
      </c>
    </row>
    <row r="427" spans="1:7">
      <c r="B427" s="422"/>
      <c r="C427" s="422"/>
      <c r="D427" t="s">
        <v>29</v>
      </c>
      <c r="E427" s="2">
        <v>5</v>
      </c>
      <c r="G427" s="2">
        <f t="shared" si="6"/>
        <v>247.9</v>
      </c>
    </row>
    <row r="428" spans="1:7">
      <c r="B428" s="422"/>
      <c r="C428" s="422"/>
      <c r="D428" t="s">
        <v>33</v>
      </c>
      <c r="E428" s="2">
        <v>15</v>
      </c>
      <c r="G428" s="2">
        <f t="shared" si="6"/>
        <v>262.89999999999998</v>
      </c>
    </row>
    <row r="429" spans="1:7">
      <c r="A429" s="3">
        <v>44159</v>
      </c>
      <c r="B429" s="422">
        <v>20924</v>
      </c>
      <c r="C429" s="422" t="s">
        <v>23</v>
      </c>
      <c r="D429" t="s">
        <v>12</v>
      </c>
      <c r="F429" s="2">
        <v>156.30000000000001</v>
      </c>
      <c r="G429" s="2">
        <f t="shared" si="6"/>
        <v>106.59999999999997</v>
      </c>
    </row>
    <row r="430" spans="1:7">
      <c r="A430" s="3">
        <v>44159</v>
      </c>
      <c r="B430" s="422">
        <v>20924</v>
      </c>
      <c r="C430" s="422" t="s">
        <v>23</v>
      </c>
      <c r="D430" t="s">
        <v>13</v>
      </c>
      <c r="F430" s="2">
        <v>26.6</v>
      </c>
      <c r="G430" s="2">
        <f t="shared" si="6"/>
        <v>79.999999999999972</v>
      </c>
    </row>
    <row r="431" spans="1:7">
      <c r="A431" s="3">
        <v>44306</v>
      </c>
      <c r="B431" s="422">
        <v>22218</v>
      </c>
      <c r="C431" s="422" t="s">
        <v>23</v>
      </c>
      <c r="D431" t="s">
        <v>14</v>
      </c>
      <c r="F431" s="2">
        <v>60</v>
      </c>
      <c r="G431" s="2">
        <f t="shared" si="6"/>
        <v>19.999999999999972</v>
      </c>
    </row>
    <row r="432" spans="1:7">
      <c r="A432" s="3">
        <v>44306</v>
      </c>
      <c r="B432" s="422">
        <v>22218</v>
      </c>
      <c r="C432" s="422" t="s">
        <v>23</v>
      </c>
      <c r="D432" t="s">
        <v>15</v>
      </c>
      <c r="F432" s="2">
        <v>5</v>
      </c>
      <c r="G432" s="2">
        <f t="shared" si="6"/>
        <v>14.999999999999972</v>
      </c>
    </row>
    <row r="433" spans="1:7">
      <c r="A433" s="3">
        <v>44306</v>
      </c>
      <c r="B433" s="422">
        <v>22218</v>
      </c>
      <c r="C433" s="422" t="s">
        <v>23</v>
      </c>
      <c r="D433" t="s">
        <v>33</v>
      </c>
      <c r="F433" s="2">
        <v>15</v>
      </c>
      <c r="G433" s="2">
        <f t="shared" si="6"/>
        <v>-2.8421709430404007E-14</v>
      </c>
    </row>
    <row r="434" spans="1:7">
      <c r="A434" s="31">
        <v>44104</v>
      </c>
      <c r="B434" s="421" t="s">
        <v>10</v>
      </c>
      <c r="C434" s="421" t="s">
        <v>24</v>
      </c>
      <c r="D434" t="s">
        <v>12</v>
      </c>
      <c r="E434" s="2">
        <v>160.30000000000001</v>
      </c>
      <c r="G434" s="2">
        <f t="shared" si="6"/>
        <v>160.29999999999998</v>
      </c>
    </row>
    <row r="435" spans="1:7">
      <c r="B435" s="422"/>
      <c r="C435" s="422"/>
      <c r="D435" t="s">
        <v>13</v>
      </c>
      <c r="E435" s="2">
        <v>30.7</v>
      </c>
      <c r="G435" s="2">
        <f t="shared" si="6"/>
        <v>190.99999999999997</v>
      </c>
    </row>
    <row r="436" spans="1:7">
      <c r="B436" s="422"/>
      <c r="C436" s="422"/>
      <c r="D436" t="s">
        <v>14</v>
      </c>
      <c r="E436" s="2">
        <v>60</v>
      </c>
      <c r="G436" s="2">
        <f t="shared" si="6"/>
        <v>250.99999999999997</v>
      </c>
    </row>
    <row r="437" spans="1:7">
      <c r="B437" s="422"/>
      <c r="C437" s="422"/>
      <c r="D437" t="s">
        <v>29</v>
      </c>
      <c r="E437" s="2">
        <v>5</v>
      </c>
      <c r="G437" s="2">
        <f t="shared" si="6"/>
        <v>255.99999999999997</v>
      </c>
    </row>
    <row r="438" spans="1:7">
      <c r="B438" s="422"/>
      <c r="C438" s="422"/>
      <c r="D438" t="s">
        <v>33</v>
      </c>
      <c r="E438" s="2">
        <v>8.5</v>
      </c>
      <c r="G438" s="2">
        <f t="shared" si="6"/>
        <v>264.5</v>
      </c>
    </row>
    <row r="439" spans="1:7">
      <c r="A439" s="3">
        <v>44179</v>
      </c>
      <c r="B439" s="422">
        <v>21067</v>
      </c>
      <c r="C439" s="422" t="s">
        <v>24</v>
      </c>
      <c r="D439" t="s">
        <v>12</v>
      </c>
      <c r="F439" s="2">
        <v>160.30000000000001</v>
      </c>
      <c r="G439" s="2">
        <f t="shared" si="6"/>
        <v>104.19999999999999</v>
      </c>
    </row>
    <row r="440" spans="1:7">
      <c r="A440" s="3">
        <v>44179</v>
      </c>
      <c r="B440" s="422">
        <v>21067</v>
      </c>
      <c r="C440" s="422" t="s">
        <v>24</v>
      </c>
      <c r="D440" t="s">
        <v>13</v>
      </c>
      <c r="F440" s="2">
        <v>30.7</v>
      </c>
      <c r="G440" s="2">
        <f t="shared" si="6"/>
        <v>73.499999999999986</v>
      </c>
    </row>
    <row r="441" spans="1:7">
      <c r="A441" s="3">
        <v>44306</v>
      </c>
      <c r="B441" s="422">
        <v>22218</v>
      </c>
      <c r="C441" s="422" t="s">
        <v>24</v>
      </c>
      <c r="D441" t="s">
        <v>14</v>
      </c>
      <c r="F441" s="2">
        <v>60</v>
      </c>
      <c r="G441" s="2">
        <f t="shared" si="6"/>
        <v>13.499999999999986</v>
      </c>
    </row>
    <row r="442" spans="1:7">
      <c r="A442" s="3">
        <v>44306</v>
      </c>
      <c r="B442" s="422">
        <v>22218</v>
      </c>
      <c r="C442" s="422" t="s">
        <v>24</v>
      </c>
      <c r="D442" t="s">
        <v>15</v>
      </c>
      <c r="F442" s="2">
        <v>5</v>
      </c>
      <c r="G442" s="2">
        <f t="shared" si="6"/>
        <v>8.4999999999999858</v>
      </c>
    </row>
    <row r="443" spans="1:7">
      <c r="A443" s="3">
        <v>44306</v>
      </c>
      <c r="B443" s="422">
        <v>22218</v>
      </c>
      <c r="C443" s="422" t="s">
        <v>24</v>
      </c>
      <c r="D443" t="s">
        <v>33</v>
      </c>
      <c r="F443" s="2">
        <v>8.5</v>
      </c>
      <c r="G443" s="2">
        <f t="shared" si="6"/>
        <v>-1.4210854715202004E-14</v>
      </c>
    </row>
    <row r="444" spans="1:7">
      <c r="A444" s="31">
        <v>44135</v>
      </c>
      <c r="B444" s="421" t="s">
        <v>10</v>
      </c>
      <c r="C444" s="421" t="s">
        <v>25</v>
      </c>
      <c r="D444" t="s">
        <v>12</v>
      </c>
      <c r="E444" s="2">
        <v>188</v>
      </c>
      <c r="G444" s="2">
        <f t="shared" si="6"/>
        <v>188</v>
      </c>
    </row>
    <row r="445" spans="1:7">
      <c r="B445" s="422"/>
      <c r="C445" s="422"/>
      <c r="D445" t="s">
        <v>13</v>
      </c>
      <c r="E445" s="2">
        <v>32.6</v>
      </c>
      <c r="G445" s="2">
        <f t="shared" si="6"/>
        <v>220.6</v>
      </c>
    </row>
    <row r="446" spans="1:7">
      <c r="B446" s="422"/>
      <c r="C446" s="422"/>
      <c r="D446" t="s">
        <v>14</v>
      </c>
      <c r="E446" s="2">
        <v>60</v>
      </c>
      <c r="G446" s="2">
        <f t="shared" si="6"/>
        <v>280.60000000000002</v>
      </c>
    </row>
    <row r="447" spans="1:7">
      <c r="B447" s="422"/>
      <c r="C447" s="422"/>
      <c r="D447" t="s">
        <v>29</v>
      </c>
      <c r="E447" s="2">
        <v>5</v>
      </c>
      <c r="G447" s="2">
        <f t="shared" si="6"/>
        <v>285.60000000000002</v>
      </c>
    </row>
    <row r="448" spans="1:7">
      <c r="B448" s="422"/>
      <c r="C448" s="422"/>
      <c r="D448" s="62" t="s">
        <v>36</v>
      </c>
      <c r="E448" s="2">
        <v>10</v>
      </c>
      <c r="G448" s="2">
        <f t="shared" si="6"/>
        <v>295.60000000000002</v>
      </c>
    </row>
    <row r="449" spans="1:7">
      <c r="B449" s="422"/>
      <c r="C449" s="422"/>
      <c r="D449" s="62" t="s">
        <v>37</v>
      </c>
      <c r="E449" s="2">
        <v>10</v>
      </c>
      <c r="G449" s="2">
        <f t="shared" si="6"/>
        <v>305.60000000000002</v>
      </c>
    </row>
    <row r="450" spans="1:7">
      <c r="A450" s="3">
        <v>44198</v>
      </c>
      <c r="B450" s="422">
        <v>21306</v>
      </c>
      <c r="C450" s="422" t="s">
        <v>25</v>
      </c>
      <c r="D450" s="62" t="s">
        <v>12</v>
      </c>
      <c r="F450" s="2">
        <v>120</v>
      </c>
      <c r="G450" s="2">
        <f t="shared" si="6"/>
        <v>185.60000000000002</v>
      </c>
    </row>
    <row r="451" spans="1:7">
      <c r="A451" s="3">
        <v>44198</v>
      </c>
      <c r="B451" s="422">
        <v>21308</v>
      </c>
      <c r="C451" s="422" t="s">
        <v>25</v>
      </c>
      <c r="D451" s="62" t="s">
        <v>12</v>
      </c>
      <c r="F451" s="2">
        <v>50</v>
      </c>
      <c r="G451" s="2">
        <f t="shared" si="6"/>
        <v>135.60000000000002</v>
      </c>
    </row>
    <row r="452" spans="1:7">
      <c r="A452" s="3">
        <v>44204</v>
      </c>
      <c r="B452" s="422">
        <v>21362</v>
      </c>
      <c r="C452" s="422" t="s">
        <v>25</v>
      </c>
      <c r="D452" s="62" t="s">
        <v>12</v>
      </c>
      <c r="F452" s="2">
        <v>18</v>
      </c>
      <c r="G452" s="2">
        <f t="shared" si="6"/>
        <v>117.60000000000002</v>
      </c>
    </row>
    <row r="453" spans="1:7">
      <c r="A453" s="3">
        <v>44204</v>
      </c>
      <c r="B453" s="422">
        <v>21362</v>
      </c>
      <c r="C453" s="422" t="s">
        <v>25</v>
      </c>
      <c r="D453" s="62" t="s">
        <v>13</v>
      </c>
      <c r="F453" s="2">
        <v>32.6</v>
      </c>
      <c r="G453" s="2">
        <f t="shared" si="6"/>
        <v>85.000000000000028</v>
      </c>
    </row>
    <row r="454" spans="1:7">
      <c r="A454" s="3">
        <v>44306</v>
      </c>
      <c r="B454" s="422">
        <v>22219</v>
      </c>
      <c r="C454" s="422" t="s">
        <v>25</v>
      </c>
      <c r="D454" s="62" t="s">
        <v>14</v>
      </c>
      <c r="F454" s="2">
        <v>60</v>
      </c>
      <c r="G454" s="2">
        <f t="shared" si="6"/>
        <v>25.000000000000028</v>
      </c>
    </row>
    <row r="455" spans="1:7">
      <c r="A455" s="3">
        <v>44306</v>
      </c>
      <c r="B455" s="422">
        <v>22219</v>
      </c>
      <c r="C455" s="422" t="s">
        <v>25</v>
      </c>
      <c r="D455" s="62" t="s">
        <v>15</v>
      </c>
      <c r="F455" s="2">
        <v>5</v>
      </c>
      <c r="G455" s="2">
        <f t="shared" si="6"/>
        <v>20.000000000000028</v>
      </c>
    </row>
    <row r="456" spans="1:7">
      <c r="A456" s="3">
        <v>44306</v>
      </c>
      <c r="B456" s="422">
        <v>22219</v>
      </c>
      <c r="C456" s="422" t="s">
        <v>25</v>
      </c>
      <c r="D456" s="62" t="s">
        <v>36</v>
      </c>
      <c r="F456" s="2">
        <v>10</v>
      </c>
      <c r="G456" s="2">
        <f t="shared" si="6"/>
        <v>10.000000000000028</v>
      </c>
    </row>
    <row r="457" spans="1:7">
      <c r="A457" s="3">
        <v>44306</v>
      </c>
      <c r="B457" s="422">
        <v>22219</v>
      </c>
      <c r="C457" s="422" t="s">
        <v>25</v>
      </c>
      <c r="D457" s="62" t="s">
        <v>37</v>
      </c>
      <c r="F457" s="2">
        <v>10</v>
      </c>
      <c r="G457" s="2">
        <f t="shared" si="6"/>
        <v>2.8421709430404007E-14</v>
      </c>
    </row>
    <row r="458" spans="1:7">
      <c r="A458" s="31">
        <v>44165</v>
      </c>
      <c r="B458" s="421" t="s">
        <v>10</v>
      </c>
      <c r="C458" s="421" t="s">
        <v>26</v>
      </c>
      <c r="D458" s="62" t="s">
        <v>12</v>
      </c>
      <c r="E458" s="2">
        <v>178.3</v>
      </c>
      <c r="G458" s="2">
        <f t="shared" si="6"/>
        <v>178.30000000000004</v>
      </c>
    </row>
    <row r="459" spans="1:7">
      <c r="B459" s="422"/>
      <c r="C459" s="422"/>
      <c r="D459" s="62" t="s">
        <v>13</v>
      </c>
      <c r="E459" s="2">
        <v>33.5</v>
      </c>
      <c r="G459" s="2">
        <f t="shared" si="6"/>
        <v>211.80000000000004</v>
      </c>
    </row>
    <row r="460" spans="1:7">
      <c r="B460" s="422"/>
      <c r="C460" s="422"/>
      <c r="D460" s="62" t="s">
        <v>14</v>
      </c>
      <c r="E460" s="2">
        <v>60</v>
      </c>
      <c r="G460" s="2">
        <f t="shared" si="6"/>
        <v>271.80000000000007</v>
      </c>
    </row>
    <row r="461" spans="1:7">
      <c r="B461" s="422"/>
      <c r="C461" s="422"/>
      <c r="D461" s="62" t="s">
        <v>29</v>
      </c>
      <c r="E461" s="2">
        <v>5</v>
      </c>
      <c r="G461" s="2">
        <f t="shared" si="6"/>
        <v>276.80000000000007</v>
      </c>
    </row>
    <row r="462" spans="1:7">
      <c r="A462" s="3">
        <v>44204</v>
      </c>
      <c r="B462" s="422">
        <v>21362</v>
      </c>
      <c r="C462" s="422" t="s">
        <v>26</v>
      </c>
      <c r="D462" s="62" t="s">
        <v>12</v>
      </c>
      <c r="F462" s="2">
        <v>51.8</v>
      </c>
      <c r="G462" s="2">
        <f t="shared" si="6"/>
        <v>225.00000000000006</v>
      </c>
    </row>
    <row r="463" spans="1:7">
      <c r="A463" s="3">
        <v>44238</v>
      </c>
      <c r="B463" s="422">
        <v>21571</v>
      </c>
      <c r="C463" s="422" t="s">
        <v>26</v>
      </c>
      <c r="D463" s="62" t="s">
        <v>12</v>
      </c>
      <c r="F463" s="2">
        <v>126.5</v>
      </c>
      <c r="G463" s="2">
        <f t="shared" si="6"/>
        <v>98.500000000000057</v>
      </c>
    </row>
    <row r="464" spans="1:7">
      <c r="A464" s="3">
        <v>44238</v>
      </c>
      <c r="B464" s="422">
        <v>21571</v>
      </c>
      <c r="C464" s="422" t="s">
        <v>26</v>
      </c>
      <c r="D464" s="62" t="s">
        <v>13</v>
      </c>
      <c r="F464" s="2">
        <v>23.5</v>
      </c>
      <c r="G464" s="2">
        <f t="shared" si="6"/>
        <v>75.000000000000057</v>
      </c>
    </row>
    <row r="465" spans="1:7">
      <c r="A465" s="3">
        <v>44306</v>
      </c>
      <c r="B465" s="422">
        <v>22219</v>
      </c>
      <c r="C465" s="422" t="s">
        <v>26</v>
      </c>
      <c r="D465" s="62" t="s">
        <v>14</v>
      </c>
      <c r="F465" s="2">
        <v>60</v>
      </c>
      <c r="G465" s="2">
        <f t="shared" si="6"/>
        <v>15.000000000000057</v>
      </c>
    </row>
    <row r="466" spans="1:7">
      <c r="A466" s="3">
        <v>44306</v>
      </c>
      <c r="B466" s="422">
        <v>22219</v>
      </c>
      <c r="C466" s="422" t="s">
        <v>26</v>
      </c>
      <c r="D466" s="62" t="s">
        <v>15</v>
      </c>
      <c r="F466" s="2">
        <v>5</v>
      </c>
      <c r="G466" s="2">
        <f t="shared" si="6"/>
        <v>10.000000000000057</v>
      </c>
    </row>
    <row r="467" spans="1:7">
      <c r="A467" s="3">
        <v>44306</v>
      </c>
      <c r="B467" s="422">
        <v>22219</v>
      </c>
      <c r="C467" s="422" t="s">
        <v>26</v>
      </c>
      <c r="D467" s="62" t="s">
        <v>13</v>
      </c>
      <c r="F467" s="2">
        <v>10</v>
      </c>
      <c r="G467" s="2">
        <f t="shared" si="6"/>
        <v>5.6843418860808015E-14</v>
      </c>
    </row>
    <row r="468" spans="1:7">
      <c r="A468" s="31">
        <v>44196</v>
      </c>
      <c r="B468" s="421" t="s">
        <v>10</v>
      </c>
      <c r="C468" s="421" t="s">
        <v>27</v>
      </c>
      <c r="D468" s="62" t="s">
        <v>12</v>
      </c>
      <c r="E468" s="2">
        <v>184.7</v>
      </c>
      <c r="G468" s="2">
        <f t="shared" si="6"/>
        <v>184.70000000000005</v>
      </c>
    </row>
    <row r="469" spans="1:7">
      <c r="B469" s="422"/>
      <c r="C469" s="422"/>
      <c r="D469" s="62" t="s">
        <v>13</v>
      </c>
      <c r="E469" s="2">
        <v>29.7</v>
      </c>
      <c r="G469" s="2">
        <f t="shared" si="6"/>
        <v>214.40000000000003</v>
      </c>
    </row>
    <row r="470" spans="1:7">
      <c r="B470" s="422"/>
      <c r="C470" s="422"/>
      <c r="D470" s="62" t="s">
        <v>14</v>
      </c>
      <c r="E470" s="2">
        <v>60</v>
      </c>
      <c r="G470" s="2">
        <f t="shared" si="6"/>
        <v>274.40000000000003</v>
      </c>
    </row>
    <row r="471" spans="1:7">
      <c r="B471" s="422"/>
      <c r="C471" s="422"/>
      <c r="D471" s="62" t="s">
        <v>29</v>
      </c>
      <c r="E471" s="2">
        <v>5</v>
      </c>
      <c r="G471" s="2">
        <f t="shared" si="6"/>
        <v>279.40000000000003</v>
      </c>
    </row>
    <row r="472" spans="1:7">
      <c r="B472" s="422"/>
      <c r="C472" s="422"/>
      <c r="D472" s="62" t="s">
        <v>313</v>
      </c>
      <c r="E472" s="2">
        <v>30</v>
      </c>
      <c r="G472" s="2">
        <f t="shared" si="6"/>
        <v>309.40000000000003</v>
      </c>
    </row>
    <row r="473" spans="1:7">
      <c r="B473" s="422"/>
      <c r="C473" s="422"/>
      <c r="D473" s="62" t="s">
        <v>311</v>
      </c>
      <c r="E473" s="2">
        <v>30</v>
      </c>
      <c r="G473" s="2">
        <f t="shared" si="6"/>
        <v>339.40000000000003</v>
      </c>
    </row>
    <row r="474" spans="1:7">
      <c r="A474" s="3">
        <v>44179</v>
      </c>
      <c r="B474" s="422">
        <v>21067</v>
      </c>
      <c r="C474" s="422" t="s">
        <v>27</v>
      </c>
      <c r="D474" s="62" t="s">
        <v>313</v>
      </c>
      <c r="F474" s="2">
        <v>30</v>
      </c>
      <c r="G474" s="2">
        <f t="shared" si="6"/>
        <v>309.40000000000003</v>
      </c>
    </row>
    <row r="475" spans="1:7">
      <c r="A475" s="3">
        <v>44179</v>
      </c>
      <c r="B475" s="422">
        <v>21067</v>
      </c>
      <c r="C475" s="422" t="s">
        <v>27</v>
      </c>
      <c r="D475" s="62" t="s">
        <v>311</v>
      </c>
      <c r="F475" s="2">
        <v>30</v>
      </c>
      <c r="G475" s="2">
        <f t="shared" si="6"/>
        <v>279.40000000000003</v>
      </c>
    </row>
    <row r="476" spans="1:7">
      <c r="A476" s="3">
        <v>44306</v>
      </c>
      <c r="B476" s="422">
        <v>22219</v>
      </c>
      <c r="C476" s="422" t="s">
        <v>27</v>
      </c>
      <c r="D476" s="62" t="s">
        <v>14</v>
      </c>
      <c r="F476" s="2">
        <v>60</v>
      </c>
      <c r="G476" s="2">
        <f t="shared" si="6"/>
        <v>219.40000000000003</v>
      </c>
    </row>
    <row r="477" spans="1:7">
      <c r="A477" s="3">
        <v>44306</v>
      </c>
      <c r="B477" s="422">
        <v>22219</v>
      </c>
      <c r="C477" s="422" t="s">
        <v>27</v>
      </c>
      <c r="D477" s="62" t="s">
        <v>15</v>
      </c>
      <c r="F477" s="2">
        <v>5</v>
      </c>
      <c r="G477" s="2">
        <f t="shared" si="6"/>
        <v>214.40000000000003</v>
      </c>
    </row>
    <row r="478" spans="1:7">
      <c r="A478" s="3">
        <v>44306</v>
      </c>
      <c r="B478" s="422">
        <v>22220</v>
      </c>
      <c r="C478" s="422" t="s">
        <v>27</v>
      </c>
      <c r="D478" s="62" t="s">
        <v>12</v>
      </c>
      <c r="F478" s="2">
        <v>184.7</v>
      </c>
      <c r="G478" s="2">
        <f t="shared" si="6"/>
        <v>29.700000000000045</v>
      </c>
    </row>
    <row r="479" spans="1:7">
      <c r="A479" s="3">
        <v>44306</v>
      </c>
      <c r="B479" s="422">
        <v>22220</v>
      </c>
      <c r="C479" s="422" t="s">
        <v>27</v>
      </c>
      <c r="D479" s="62" t="s">
        <v>13</v>
      </c>
      <c r="F479" s="2">
        <v>29.7</v>
      </c>
      <c r="G479" s="2">
        <f t="shared" si="6"/>
        <v>4.6185277824406512E-14</v>
      </c>
    </row>
    <row r="480" spans="1:7">
      <c r="A480" s="31">
        <v>44227</v>
      </c>
      <c r="B480" s="421" t="s">
        <v>10</v>
      </c>
      <c r="C480" s="421" t="s">
        <v>11</v>
      </c>
      <c r="D480" s="62" t="s">
        <v>12</v>
      </c>
      <c r="E480" s="2">
        <v>217.7</v>
      </c>
      <c r="G480" s="2">
        <f t="shared" si="6"/>
        <v>217.70000000000005</v>
      </c>
    </row>
    <row r="481" spans="1:7">
      <c r="B481" s="422"/>
      <c r="C481" s="422"/>
      <c r="D481" s="62" t="s">
        <v>13</v>
      </c>
      <c r="E481" s="2">
        <v>37.6</v>
      </c>
      <c r="G481" s="2">
        <f t="shared" si="6"/>
        <v>255.30000000000004</v>
      </c>
    </row>
    <row r="482" spans="1:7">
      <c r="B482" s="422"/>
      <c r="C482" s="422"/>
      <c r="D482" s="62" t="s">
        <v>14</v>
      </c>
      <c r="E482" s="2">
        <v>60</v>
      </c>
      <c r="G482" s="2">
        <f t="shared" si="6"/>
        <v>315.30000000000007</v>
      </c>
    </row>
    <row r="483" spans="1:7">
      <c r="B483" s="422"/>
      <c r="C483" s="422"/>
      <c r="D483" s="62" t="s">
        <v>29</v>
      </c>
      <c r="E483" s="2">
        <v>5</v>
      </c>
      <c r="G483" s="2">
        <f t="shared" si="6"/>
        <v>320.30000000000007</v>
      </c>
    </row>
    <row r="484" spans="1:7">
      <c r="A484" s="3">
        <v>44306</v>
      </c>
      <c r="B484" s="422">
        <v>22220</v>
      </c>
      <c r="C484" s="422" t="s">
        <v>11</v>
      </c>
      <c r="D484" s="62" t="s">
        <v>12</v>
      </c>
      <c r="F484" s="2">
        <v>217.7</v>
      </c>
      <c r="G484" s="2">
        <f t="shared" si="6"/>
        <v>102.60000000000008</v>
      </c>
    </row>
    <row r="485" spans="1:7">
      <c r="A485" s="3">
        <v>44306</v>
      </c>
      <c r="B485" s="422">
        <v>22220</v>
      </c>
      <c r="C485" s="422" t="s">
        <v>11</v>
      </c>
      <c r="D485" s="62" t="s">
        <v>13</v>
      </c>
      <c r="F485" s="2">
        <v>37.6</v>
      </c>
      <c r="G485" s="2">
        <f t="shared" si="6"/>
        <v>65.000000000000085</v>
      </c>
    </row>
    <row r="486" spans="1:7">
      <c r="A486" s="3">
        <v>44306</v>
      </c>
      <c r="B486" s="422">
        <v>22220</v>
      </c>
      <c r="C486" s="422" t="s">
        <v>11</v>
      </c>
      <c r="D486" s="62" t="s">
        <v>14</v>
      </c>
      <c r="F486" s="2">
        <v>60</v>
      </c>
      <c r="G486" s="2">
        <f t="shared" si="6"/>
        <v>5.0000000000000853</v>
      </c>
    </row>
    <row r="487" spans="1:7">
      <c r="A487" s="3">
        <v>44306</v>
      </c>
      <c r="B487" s="422">
        <v>22220</v>
      </c>
      <c r="C487" s="422" t="s">
        <v>11</v>
      </c>
      <c r="D487" s="62" t="s">
        <v>15</v>
      </c>
      <c r="F487" s="2">
        <v>5</v>
      </c>
      <c r="G487" s="2">
        <f t="shared" si="6"/>
        <v>8.5265128291212022E-14</v>
      </c>
    </row>
    <row r="488" spans="1:7">
      <c r="A488" s="31">
        <v>44255</v>
      </c>
      <c r="B488" s="421" t="s">
        <v>10</v>
      </c>
      <c r="C488" s="421" t="s">
        <v>17</v>
      </c>
      <c r="D488" s="62" t="s">
        <v>12</v>
      </c>
      <c r="E488" s="2">
        <v>158.9</v>
      </c>
      <c r="G488" s="2">
        <f t="shared" si="6"/>
        <v>158.90000000000009</v>
      </c>
    </row>
    <row r="489" spans="1:7">
      <c r="B489" s="422"/>
      <c r="C489" s="422"/>
      <c r="D489" s="62" t="s">
        <v>13</v>
      </c>
      <c r="E489" s="2">
        <v>25.3</v>
      </c>
      <c r="G489" s="2">
        <f t="shared" si="6"/>
        <v>184.2000000000001</v>
      </c>
    </row>
    <row r="490" spans="1:7">
      <c r="B490" s="422"/>
      <c r="C490" s="422"/>
      <c r="D490" s="62" t="s">
        <v>14</v>
      </c>
      <c r="E490" s="2">
        <v>56</v>
      </c>
      <c r="G490" s="2">
        <f t="shared" si="6"/>
        <v>240.2000000000001</v>
      </c>
    </row>
    <row r="491" spans="1:7">
      <c r="B491" s="422"/>
      <c r="C491" s="422"/>
      <c r="D491" s="62" t="s">
        <v>29</v>
      </c>
      <c r="E491" s="2">
        <v>5</v>
      </c>
      <c r="G491" s="2">
        <f t="shared" si="6"/>
        <v>245.2000000000001</v>
      </c>
    </row>
    <row r="492" spans="1:7">
      <c r="B492" s="422"/>
      <c r="C492" s="422"/>
      <c r="D492" s="62" t="s">
        <v>38</v>
      </c>
      <c r="E492" s="2">
        <v>10</v>
      </c>
      <c r="G492" s="2">
        <f t="shared" si="6"/>
        <v>255.2000000000001</v>
      </c>
    </row>
    <row r="493" spans="1:7">
      <c r="A493" s="3">
        <v>44306</v>
      </c>
      <c r="B493" s="422">
        <v>22220</v>
      </c>
      <c r="C493" s="422" t="s">
        <v>17</v>
      </c>
      <c r="D493" s="62" t="s">
        <v>12</v>
      </c>
      <c r="F493" s="2">
        <v>158.9</v>
      </c>
      <c r="G493" s="2">
        <f t="shared" si="6"/>
        <v>96.300000000000097</v>
      </c>
    </row>
    <row r="494" spans="1:7">
      <c r="A494" s="3">
        <v>44306</v>
      </c>
      <c r="B494" s="422">
        <v>22220</v>
      </c>
      <c r="C494" s="422" t="s">
        <v>17</v>
      </c>
      <c r="D494" s="62" t="s">
        <v>13</v>
      </c>
      <c r="F494" s="2">
        <v>25.3</v>
      </c>
      <c r="G494" s="2">
        <f t="shared" si="6"/>
        <v>71.000000000000099</v>
      </c>
    </row>
    <row r="495" spans="1:7">
      <c r="A495" s="3">
        <v>44306</v>
      </c>
      <c r="B495" s="422">
        <v>22220</v>
      </c>
      <c r="C495" s="422" t="s">
        <v>17</v>
      </c>
      <c r="D495" s="62" t="s">
        <v>14</v>
      </c>
      <c r="F495" s="2">
        <v>56</v>
      </c>
      <c r="G495" s="2">
        <f t="shared" si="6"/>
        <v>15.000000000000099</v>
      </c>
    </row>
    <row r="496" spans="1:7">
      <c r="A496" s="3">
        <v>44306</v>
      </c>
      <c r="B496" s="422">
        <v>22220</v>
      </c>
      <c r="C496" s="422" t="s">
        <v>17</v>
      </c>
      <c r="D496" s="62" t="s">
        <v>15</v>
      </c>
      <c r="F496" s="2">
        <v>5</v>
      </c>
      <c r="G496" s="2">
        <f t="shared" si="6"/>
        <v>10.000000000000099</v>
      </c>
    </row>
    <row r="497" spans="1:7">
      <c r="A497" s="3">
        <v>44306</v>
      </c>
      <c r="B497" s="422">
        <v>22221</v>
      </c>
      <c r="C497" s="422" t="s">
        <v>17</v>
      </c>
      <c r="D497" s="62" t="s">
        <v>38</v>
      </c>
      <c r="F497" s="2">
        <v>10</v>
      </c>
      <c r="G497" s="2">
        <f t="shared" si="6"/>
        <v>9.9475983006414026E-14</v>
      </c>
    </row>
    <row r="498" spans="1:7">
      <c r="A498" s="31">
        <v>44286</v>
      </c>
      <c r="B498" s="421" t="s">
        <v>10</v>
      </c>
      <c r="C498" s="421" t="s">
        <v>18</v>
      </c>
      <c r="D498" s="62" t="s">
        <v>12</v>
      </c>
      <c r="E498" s="2">
        <v>72</v>
      </c>
      <c r="G498" s="2">
        <f t="shared" si="6"/>
        <v>72.000000000000099</v>
      </c>
    </row>
    <row r="499" spans="1:7">
      <c r="B499" s="422"/>
      <c r="C499" s="422"/>
      <c r="D499" s="62" t="s">
        <v>13</v>
      </c>
      <c r="E499" s="2">
        <v>8.5</v>
      </c>
      <c r="G499" s="2">
        <f t="shared" si="6"/>
        <v>80.500000000000099</v>
      </c>
    </row>
    <row r="500" spans="1:7">
      <c r="B500" s="422"/>
      <c r="C500" s="422"/>
      <c r="D500" s="62" t="s">
        <v>14</v>
      </c>
      <c r="E500" s="2">
        <v>60</v>
      </c>
      <c r="G500" s="2">
        <f t="shared" si="6"/>
        <v>140.50000000000011</v>
      </c>
    </row>
    <row r="501" spans="1:7">
      <c r="B501" s="422"/>
      <c r="C501" s="422"/>
      <c r="D501" s="62" t="s">
        <v>29</v>
      </c>
      <c r="E501" s="2">
        <v>5</v>
      </c>
      <c r="G501" s="2">
        <f t="shared" si="6"/>
        <v>145.50000000000011</v>
      </c>
    </row>
    <row r="502" spans="1:7">
      <c r="B502" s="422"/>
      <c r="C502" s="422"/>
      <c r="D502" s="62" t="s">
        <v>40</v>
      </c>
      <c r="E502" s="2">
        <v>10</v>
      </c>
      <c r="G502" s="2">
        <f t="shared" si="6"/>
        <v>155.50000000000011</v>
      </c>
    </row>
    <row r="503" spans="1:7">
      <c r="A503" s="3">
        <v>44306</v>
      </c>
      <c r="B503" s="422">
        <v>22221</v>
      </c>
      <c r="C503" s="422" t="s">
        <v>18</v>
      </c>
      <c r="D503" s="62" t="s">
        <v>14</v>
      </c>
      <c r="F503" s="2">
        <v>60</v>
      </c>
      <c r="G503" s="2">
        <f t="shared" ref="G503:G573" si="7">+G502+E503-F503</f>
        <v>95.500000000000114</v>
      </c>
    </row>
    <row r="504" spans="1:7">
      <c r="A504" s="3">
        <v>44306</v>
      </c>
      <c r="B504" s="422">
        <v>22221</v>
      </c>
      <c r="C504" s="422" t="s">
        <v>18</v>
      </c>
      <c r="D504" s="62" t="s">
        <v>15</v>
      </c>
      <c r="F504" s="2">
        <v>5</v>
      </c>
      <c r="G504" s="2">
        <f t="shared" si="7"/>
        <v>90.500000000000114</v>
      </c>
    </row>
    <row r="505" spans="1:7">
      <c r="A505" s="3">
        <v>44306</v>
      </c>
      <c r="B505" s="422">
        <v>22221</v>
      </c>
      <c r="C505" s="422" t="s">
        <v>18</v>
      </c>
      <c r="D505" s="62" t="s">
        <v>40</v>
      </c>
      <c r="F505" s="2">
        <v>10</v>
      </c>
      <c r="G505" s="2">
        <f t="shared" si="7"/>
        <v>80.500000000000114</v>
      </c>
    </row>
    <row r="506" spans="1:7">
      <c r="A506" s="3">
        <v>44355</v>
      </c>
      <c r="B506" s="422">
        <v>22781</v>
      </c>
      <c r="C506" s="422" t="s">
        <v>18</v>
      </c>
      <c r="D506" s="62" t="s">
        <v>12</v>
      </c>
      <c r="F506" s="2">
        <v>72</v>
      </c>
      <c r="G506" s="2">
        <f t="shared" si="7"/>
        <v>8.5000000000001137</v>
      </c>
    </row>
    <row r="507" spans="1:7">
      <c r="A507" s="3">
        <v>44355</v>
      </c>
      <c r="B507" s="422">
        <v>22781</v>
      </c>
      <c r="C507" s="422" t="s">
        <v>18</v>
      </c>
      <c r="D507" s="62" t="s">
        <v>13</v>
      </c>
      <c r="F507" s="2">
        <v>8.5</v>
      </c>
      <c r="G507" s="73">
        <f t="shared" si="7"/>
        <v>1.1368683772161603E-13</v>
      </c>
    </row>
    <row r="508" spans="1:7">
      <c r="A508" s="31">
        <v>44316</v>
      </c>
      <c r="B508" s="421" t="s">
        <v>10</v>
      </c>
      <c r="C508" s="421" t="s">
        <v>19</v>
      </c>
      <c r="D508" s="62" t="s">
        <v>12</v>
      </c>
      <c r="E508" s="2">
        <v>187.9</v>
      </c>
      <c r="G508" s="73">
        <f t="shared" si="7"/>
        <v>187.90000000000012</v>
      </c>
    </row>
    <row r="509" spans="1:7">
      <c r="B509" s="422"/>
      <c r="C509" s="422"/>
      <c r="D509" s="62" t="s">
        <v>13</v>
      </c>
      <c r="E509" s="2">
        <v>20.8</v>
      </c>
      <c r="G509" s="73">
        <f t="shared" si="7"/>
        <v>208.70000000000013</v>
      </c>
    </row>
    <row r="510" spans="1:7">
      <c r="B510" s="422"/>
      <c r="C510" s="422"/>
      <c r="D510" s="62" t="s">
        <v>14</v>
      </c>
      <c r="E510" s="90">
        <v>60</v>
      </c>
      <c r="G510" s="73">
        <f t="shared" si="7"/>
        <v>268.70000000000016</v>
      </c>
    </row>
    <row r="511" spans="1:7">
      <c r="B511" s="422"/>
      <c r="C511" s="422"/>
      <c r="D511" s="62" t="s">
        <v>29</v>
      </c>
      <c r="E511" s="90">
        <v>5</v>
      </c>
      <c r="G511" s="73">
        <f t="shared" si="7"/>
        <v>273.70000000000016</v>
      </c>
    </row>
    <row r="512" spans="1:7">
      <c r="A512" s="3">
        <v>44355</v>
      </c>
      <c r="B512" s="422">
        <v>22781</v>
      </c>
      <c r="C512" s="422" t="s">
        <v>19</v>
      </c>
      <c r="D512" s="62" t="s">
        <v>12</v>
      </c>
      <c r="F512" s="2">
        <v>89.5</v>
      </c>
      <c r="G512" s="73">
        <f t="shared" si="7"/>
        <v>184.20000000000016</v>
      </c>
    </row>
    <row r="513" spans="1:8">
      <c r="A513" s="3">
        <v>44356</v>
      </c>
      <c r="B513" s="422">
        <v>22783</v>
      </c>
      <c r="C513" s="422" t="s">
        <v>19</v>
      </c>
      <c r="D513" s="62" t="s">
        <v>12</v>
      </c>
      <c r="F513" s="2">
        <v>98.4</v>
      </c>
      <c r="G513" s="73">
        <f t="shared" si="7"/>
        <v>85.800000000000153</v>
      </c>
    </row>
    <row r="514" spans="1:8">
      <c r="A514" s="3">
        <v>44356</v>
      </c>
      <c r="B514" s="422">
        <v>22783</v>
      </c>
      <c r="C514" s="422" t="s">
        <v>19</v>
      </c>
      <c r="D514" s="62" t="s">
        <v>13</v>
      </c>
      <c r="F514" s="2">
        <v>20.8</v>
      </c>
      <c r="G514" s="73">
        <f t="shared" si="7"/>
        <v>65.000000000000156</v>
      </c>
    </row>
    <row r="515" spans="1:8">
      <c r="A515" s="3">
        <v>44517</v>
      </c>
      <c r="B515" s="422">
        <v>23935</v>
      </c>
      <c r="C515" s="422" t="s">
        <v>19</v>
      </c>
      <c r="D515" s="62" t="s">
        <v>14</v>
      </c>
      <c r="F515" s="2">
        <v>60</v>
      </c>
      <c r="G515" s="73">
        <f t="shared" si="7"/>
        <v>5.0000000000001563</v>
      </c>
    </row>
    <row r="516" spans="1:8">
      <c r="A516" s="3">
        <v>44517</v>
      </c>
      <c r="B516" s="422">
        <v>23935</v>
      </c>
      <c r="C516" s="422" t="s">
        <v>19</v>
      </c>
      <c r="D516" s="62" t="s">
        <v>29</v>
      </c>
      <c r="F516" s="2">
        <v>5</v>
      </c>
      <c r="G516" s="73">
        <f t="shared" si="7"/>
        <v>1.5631940186722204E-13</v>
      </c>
    </row>
    <row r="517" spans="1:8">
      <c r="A517" s="31">
        <v>44347</v>
      </c>
      <c r="B517" s="421" t="s">
        <v>10</v>
      </c>
      <c r="C517" s="421" t="s">
        <v>20</v>
      </c>
      <c r="D517" s="62" t="s">
        <v>12</v>
      </c>
      <c r="E517" s="2">
        <v>152.6</v>
      </c>
      <c r="G517" s="73">
        <f t="shared" si="7"/>
        <v>152.60000000000014</v>
      </c>
    </row>
    <row r="518" spans="1:8">
      <c r="B518" s="422"/>
      <c r="C518" s="422"/>
      <c r="D518" s="62" t="s">
        <v>13</v>
      </c>
      <c r="E518" s="2">
        <v>19.5</v>
      </c>
      <c r="G518" s="73">
        <f t="shared" si="7"/>
        <v>172.10000000000014</v>
      </c>
    </row>
    <row r="519" spans="1:8">
      <c r="B519" s="422"/>
      <c r="C519" s="422"/>
      <c r="D519" s="62" t="s">
        <v>14</v>
      </c>
      <c r="E519" s="2">
        <v>60</v>
      </c>
      <c r="G519" s="73">
        <f t="shared" si="7"/>
        <v>232.10000000000014</v>
      </c>
    </row>
    <row r="520" spans="1:8">
      <c r="B520" s="422"/>
      <c r="C520" s="422"/>
      <c r="D520" s="62" t="s">
        <v>29</v>
      </c>
      <c r="E520" s="2">
        <v>5</v>
      </c>
      <c r="G520" s="73">
        <f t="shared" si="7"/>
        <v>237.10000000000014</v>
      </c>
    </row>
    <row r="521" spans="1:8">
      <c r="A521" s="3">
        <v>44347</v>
      </c>
      <c r="B521" s="422" t="s">
        <v>69</v>
      </c>
      <c r="C521" s="422" t="s">
        <v>20</v>
      </c>
      <c r="D521" s="62" t="s">
        <v>14</v>
      </c>
      <c r="F521" s="2">
        <v>60</v>
      </c>
      <c r="G521" s="73">
        <f t="shared" si="7"/>
        <v>177.10000000000014</v>
      </c>
    </row>
    <row r="522" spans="1:8">
      <c r="A522" s="3">
        <v>44347</v>
      </c>
      <c r="B522" s="422" t="s">
        <v>69</v>
      </c>
      <c r="C522" s="422" t="s">
        <v>20</v>
      </c>
      <c r="D522" s="62" t="s">
        <v>15</v>
      </c>
      <c r="F522" s="2">
        <v>5</v>
      </c>
      <c r="G522" s="73">
        <f t="shared" si="7"/>
        <v>172.10000000000014</v>
      </c>
    </row>
    <row r="523" spans="1:8">
      <c r="A523" s="3">
        <v>44377</v>
      </c>
      <c r="B523" s="422" t="s">
        <v>69</v>
      </c>
      <c r="C523" s="422" t="s">
        <v>20</v>
      </c>
      <c r="D523" s="62" t="s">
        <v>12</v>
      </c>
      <c r="F523" s="2">
        <v>80</v>
      </c>
      <c r="G523" s="73">
        <f t="shared" si="7"/>
        <v>92.100000000000136</v>
      </c>
      <c r="H523" s="5"/>
    </row>
    <row r="524" spans="1:8">
      <c r="A524" s="3">
        <v>44417</v>
      </c>
      <c r="B524" s="422">
        <v>23192</v>
      </c>
      <c r="C524" s="422" t="s">
        <v>20</v>
      </c>
      <c r="D524" s="62" t="s">
        <v>12</v>
      </c>
      <c r="F524" s="2">
        <v>72.599999999999994</v>
      </c>
      <c r="G524" s="73">
        <f t="shared" si="7"/>
        <v>19.500000000000142</v>
      </c>
      <c r="H524" s="5"/>
    </row>
    <row r="525" spans="1:8">
      <c r="A525" s="3">
        <v>44417</v>
      </c>
      <c r="B525" s="422">
        <v>23192</v>
      </c>
      <c r="C525" s="422" t="s">
        <v>20</v>
      </c>
      <c r="D525" s="62" t="s">
        <v>13</v>
      </c>
      <c r="F525" s="2">
        <v>19.5</v>
      </c>
      <c r="G525" s="73">
        <f t="shared" si="7"/>
        <v>1.4210854715202004E-13</v>
      </c>
      <c r="H525" s="5"/>
    </row>
    <row r="526" spans="1:8">
      <c r="A526" s="31">
        <v>44377</v>
      </c>
      <c r="B526" s="421" t="s">
        <v>10</v>
      </c>
      <c r="C526" s="421" t="s">
        <v>21</v>
      </c>
      <c r="D526" s="62" t="s">
        <v>12</v>
      </c>
      <c r="E526" s="2">
        <v>167.3</v>
      </c>
      <c r="G526" s="73">
        <f t="shared" si="7"/>
        <v>167.30000000000015</v>
      </c>
    </row>
    <row r="527" spans="1:8">
      <c r="B527" s="422"/>
      <c r="C527" s="422"/>
      <c r="D527" s="62" t="s">
        <v>13</v>
      </c>
      <c r="E527" s="82">
        <v>21.4</v>
      </c>
      <c r="G527" s="73">
        <f t="shared" si="7"/>
        <v>188.70000000000016</v>
      </c>
    </row>
    <row r="528" spans="1:8">
      <c r="B528" s="422"/>
      <c r="C528" s="422"/>
      <c r="D528" s="62" t="s">
        <v>14</v>
      </c>
      <c r="E528" s="2">
        <v>60</v>
      </c>
      <c r="G528" s="73">
        <f t="shared" si="7"/>
        <v>248.70000000000016</v>
      </c>
    </row>
    <row r="529" spans="1:7">
      <c r="B529" s="422"/>
      <c r="C529" s="422"/>
      <c r="D529" s="62" t="s">
        <v>29</v>
      </c>
      <c r="E529" s="2">
        <v>5</v>
      </c>
      <c r="G529" s="73">
        <f t="shared" si="7"/>
        <v>253.70000000000016</v>
      </c>
    </row>
    <row r="530" spans="1:7">
      <c r="A530" s="3">
        <v>44377</v>
      </c>
      <c r="B530" s="422" t="s">
        <v>69</v>
      </c>
      <c r="C530" s="422" t="s">
        <v>21</v>
      </c>
      <c r="D530" s="62" t="s">
        <v>31</v>
      </c>
      <c r="F530" s="2">
        <v>60</v>
      </c>
      <c r="G530" s="73">
        <f t="shared" si="7"/>
        <v>193.70000000000016</v>
      </c>
    </row>
    <row r="531" spans="1:7">
      <c r="A531" s="3">
        <v>44377</v>
      </c>
      <c r="B531" s="422" t="s">
        <v>69</v>
      </c>
      <c r="C531" s="422" t="s">
        <v>21</v>
      </c>
      <c r="D531" s="62" t="s">
        <v>29</v>
      </c>
      <c r="F531" s="2">
        <v>5</v>
      </c>
      <c r="G531" s="73">
        <f t="shared" si="7"/>
        <v>188.70000000000016</v>
      </c>
    </row>
    <row r="532" spans="1:7">
      <c r="A532" s="3">
        <v>44408</v>
      </c>
      <c r="B532" s="422" t="s">
        <v>69</v>
      </c>
      <c r="C532" s="422" t="s">
        <v>21</v>
      </c>
      <c r="D532" s="62" t="s">
        <v>12</v>
      </c>
      <c r="F532" s="2">
        <v>93</v>
      </c>
      <c r="G532" s="73">
        <f t="shared" si="7"/>
        <v>95.700000000000159</v>
      </c>
    </row>
    <row r="533" spans="1:7">
      <c r="A533" s="3">
        <v>44425</v>
      </c>
      <c r="B533" s="422">
        <v>23248</v>
      </c>
      <c r="C533" s="422" t="s">
        <v>21</v>
      </c>
      <c r="D533" s="62" t="s">
        <v>12</v>
      </c>
      <c r="F533" s="2">
        <v>74.3</v>
      </c>
      <c r="G533" s="73">
        <f t="shared" si="7"/>
        <v>21.400000000000162</v>
      </c>
    </row>
    <row r="534" spans="1:7">
      <c r="A534" s="3">
        <v>44425</v>
      </c>
      <c r="B534" s="422">
        <v>23248</v>
      </c>
      <c r="C534" s="422" t="s">
        <v>21</v>
      </c>
      <c r="D534" s="62" t="s">
        <v>13</v>
      </c>
      <c r="F534" s="2">
        <v>21.4</v>
      </c>
      <c r="G534" s="73">
        <f t="shared" si="7"/>
        <v>1.6342482922482304E-13</v>
      </c>
    </row>
    <row r="535" spans="1:7">
      <c r="A535" s="81">
        <v>44408</v>
      </c>
      <c r="B535" s="421" t="s">
        <v>10</v>
      </c>
      <c r="C535" s="421" t="s">
        <v>22</v>
      </c>
      <c r="D535" t="s">
        <v>12</v>
      </c>
      <c r="E535" s="2">
        <v>146.4</v>
      </c>
      <c r="G535" s="73">
        <f t="shared" si="7"/>
        <v>146.40000000000018</v>
      </c>
    </row>
    <row r="536" spans="1:7">
      <c r="A536" s="70"/>
      <c r="B536" s="422"/>
      <c r="C536" s="422"/>
      <c r="D536" t="s">
        <v>13</v>
      </c>
      <c r="E536" s="2">
        <v>18.8</v>
      </c>
      <c r="G536" s="73">
        <f t="shared" si="7"/>
        <v>165.20000000000019</v>
      </c>
    </row>
    <row r="537" spans="1:7">
      <c r="A537" s="70"/>
      <c r="B537" s="422"/>
      <c r="C537" s="422"/>
      <c r="D537" t="s">
        <v>14</v>
      </c>
      <c r="E537" s="2">
        <v>60</v>
      </c>
      <c r="G537" s="73">
        <f t="shared" si="7"/>
        <v>225.20000000000019</v>
      </c>
    </row>
    <row r="538" spans="1:7">
      <c r="A538" s="70"/>
      <c r="B538" s="422"/>
      <c r="C538" s="422"/>
      <c r="D538" t="s">
        <v>15</v>
      </c>
      <c r="E538" s="2">
        <v>5</v>
      </c>
      <c r="G538" s="73">
        <f t="shared" si="7"/>
        <v>230.20000000000019</v>
      </c>
    </row>
    <row r="539" spans="1:7">
      <c r="A539" s="70">
        <v>44408</v>
      </c>
      <c r="B539" s="422" t="s">
        <v>69</v>
      </c>
      <c r="C539" s="422" t="s">
        <v>22</v>
      </c>
      <c r="D539" t="s">
        <v>31</v>
      </c>
      <c r="F539" s="2">
        <v>60</v>
      </c>
      <c r="G539" s="73">
        <f t="shared" si="7"/>
        <v>170.20000000000019</v>
      </c>
    </row>
    <row r="540" spans="1:7">
      <c r="A540" s="70">
        <v>44408</v>
      </c>
      <c r="B540" s="422" t="s">
        <v>69</v>
      </c>
      <c r="C540" s="422" t="s">
        <v>22</v>
      </c>
      <c r="D540" t="s">
        <v>29</v>
      </c>
      <c r="F540" s="2">
        <v>5</v>
      </c>
      <c r="G540" s="73">
        <f t="shared" si="7"/>
        <v>165.20000000000019</v>
      </c>
    </row>
    <row r="541" spans="1:7">
      <c r="A541" s="70">
        <v>44440</v>
      </c>
      <c r="B541" s="422">
        <v>23344</v>
      </c>
      <c r="C541" s="422" t="s">
        <v>22</v>
      </c>
      <c r="D541" t="s">
        <v>12</v>
      </c>
      <c r="F541" s="2">
        <v>146.4</v>
      </c>
      <c r="G541" s="73">
        <f t="shared" si="7"/>
        <v>18.800000000000182</v>
      </c>
    </row>
    <row r="542" spans="1:7">
      <c r="A542" s="70">
        <v>44440</v>
      </c>
      <c r="B542" s="422">
        <v>23344</v>
      </c>
      <c r="C542" s="422" t="s">
        <v>22</v>
      </c>
      <c r="D542" t="s">
        <v>13</v>
      </c>
      <c r="F542" s="2">
        <v>18.8</v>
      </c>
      <c r="G542" s="73">
        <f t="shared" si="7"/>
        <v>1.8118839761882555E-13</v>
      </c>
    </row>
    <row r="543" spans="1:7">
      <c r="A543" s="31">
        <v>44439</v>
      </c>
      <c r="B543" s="421" t="s">
        <v>10</v>
      </c>
      <c r="C543" s="421" t="s">
        <v>23</v>
      </c>
      <c r="D543" t="s">
        <v>12</v>
      </c>
      <c r="E543" s="2">
        <v>165.8</v>
      </c>
      <c r="G543" s="73">
        <f t="shared" si="7"/>
        <v>165.80000000000018</v>
      </c>
    </row>
    <row r="544" spans="1:7">
      <c r="B544" s="422"/>
      <c r="C544" s="422"/>
      <c r="D544" t="s">
        <v>13</v>
      </c>
      <c r="E544" s="2">
        <v>19.100000000000001</v>
      </c>
      <c r="G544" s="73">
        <f t="shared" si="7"/>
        <v>184.90000000000018</v>
      </c>
    </row>
    <row r="545" spans="1:9">
      <c r="B545" s="422"/>
      <c r="C545" s="422"/>
      <c r="D545" t="s">
        <v>14</v>
      </c>
      <c r="E545" s="2">
        <v>60</v>
      </c>
      <c r="G545" s="73">
        <f t="shared" si="7"/>
        <v>244.90000000000018</v>
      </c>
    </row>
    <row r="546" spans="1:9">
      <c r="B546" s="422"/>
      <c r="C546" s="422"/>
      <c r="D546" t="s">
        <v>15</v>
      </c>
      <c r="E546" s="2">
        <v>5</v>
      </c>
      <c r="G546" s="73">
        <f t="shared" si="7"/>
        <v>249.90000000000018</v>
      </c>
    </row>
    <row r="547" spans="1:9">
      <c r="A547" s="106">
        <v>44439</v>
      </c>
      <c r="B547" s="422" t="s">
        <v>69</v>
      </c>
      <c r="C547" s="422" t="s">
        <v>23</v>
      </c>
      <c r="D547" t="s">
        <v>14</v>
      </c>
      <c r="F547" s="107">
        <v>60</v>
      </c>
      <c r="G547" s="73">
        <f t="shared" si="7"/>
        <v>189.90000000000018</v>
      </c>
      <c r="I547" s="86"/>
    </row>
    <row r="548" spans="1:9">
      <c r="A548" s="106">
        <v>44439</v>
      </c>
      <c r="B548" s="422" t="s">
        <v>69</v>
      </c>
      <c r="C548" s="422" t="s">
        <v>23</v>
      </c>
      <c r="D548" t="s">
        <v>15</v>
      </c>
      <c r="F548" s="107">
        <v>5</v>
      </c>
      <c r="G548" s="73">
        <f t="shared" si="7"/>
        <v>184.90000000000018</v>
      </c>
    </row>
    <row r="549" spans="1:9">
      <c r="A549" s="106">
        <v>44439</v>
      </c>
      <c r="B549" s="422" t="s">
        <v>69</v>
      </c>
      <c r="C549" s="422" t="s">
        <v>23</v>
      </c>
      <c r="D549" t="s">
        <v>12</v>
      </c>
      <c r="F549" s="107">
        <v>90</v>
      </c>
      <c r="G549" s="73">
        <f t="shared" si="7"/>
        <v>94.900000000000176</v>
      </c>
    </row>
    <row r="550" spans="1:9">
      <c r="A550" s="70">
        <v>44510</v>
      </c>
      <c r="B550" s="422">
        <v>23747</v>
      </c>
      <c r="C550" s="422" t="s">
        <v>23</v>
      </c>
      <c r="D550" t="s">
        <v>12</v>
      </c>
      <c r="F550" s="2">
        <v>75.8</v>
      </c>
      <c r="G550" s="73">
        <f t="shared" si="7"/>
        <v>19.100000000000179</v>
      </c>
    </row>
    <row r="551" spans="1:9">
      <c r="A551" s="70">
        <v>44510</v>
      </c>
      <c r="B551" s="422">
        <v>23747</v>
      </c>
      <c r="C551" s="422" t="s">
        <v>23</v>
      </c>
      <c r="D551" t="s">
        <v>13</v>
      </c>
      <c r="F551" s="2">
        <v>19.100000000000001</v>
      </c>
      <c r="G551" s="73">
        <f t="shared" si="7"/>
        <v>1.7763568394002505E-13</v>
      </c>
    </row>
    <row r="552" spans="1:9">
      <c r="A552" s="31">
        <v>44469</v>
      </c>
      <c r="B552" s="421" t="s">
        <v>10</v>
      </c>
      <c r="C552" s="421" t="s">
        <v>41</v>
      </c>
      <c r="D552" t="s">
        <v>12</v>
      </c>
      <c r="E552" s="2">
        <v>171.6</v>
      </c>
      <c r="G552" s="73">
        <f t="shared" si="7"/>
        <v>171.60000000000016</v>
      </c>
    </row>
    <row r="553" spans="1:9">
      <c r="B553" s="422"/>
      <c r="C553" s="422"/>
      <c r="D553" t="s">
        <v>13</v>
      </c>
      <c r="E553" s="2">
        <v>20.7</v>
      </c>
      <c r="G553" s="73">
        <f t="shared" si="7"/>
        <v>192.30000000000015</v>
      </c>
    </row>
    <row r="554" spans="1:9">
      <c r="B554" s="422"/>
      <c r="C554" s="422"/>
      <c r="D554" t="s">
        <v>14</v>
      </c>
      <c r="E554" s="2">
        <v>60</v>
      </c>
      <c r="G554" s="73">
        <f t="shared" si="7"/>
        <v>252.30000000000015</v>
      </c>
    </row>
    <row r="555" spans="1:9">
      <c r="B555" s="422"/>
      <c r="C555" s="422"/>
      <c r="D555" t="s">
        <v>15</v>
      </c>
      <c r="E555" s="2">
        <v>5</v>
      </c>
      <c r="G555" s="73">
        <f t="shared" si="7"/>
        <v>257.30000000000018</v>
      </c>
    </row>
    <row r="556" spans="1:9">
      <c r="A556" s="70">
        <v>44469</v>
      </c>
      <c r="B556" s="422" t="s">
        <v>69</v>
      </c>
      <c r="C556" s="422" t="s">
        <v>41</v>
      </c>
      <c r="D556" t="s">
        <v>14</v>
      </c>
      <c r="F556" s="2">
        <v>60</v>
      </c>
      <c r="G556" s="73">
        <f t="shared" si="7"/>
        <v>197.30000000000018</v>
      </c>
    </row>
    <row r="557" spans="1:9">
      <c r="A557" s="70">
        <v>44469</v>
      </c>
      <c r="B557" s="422" t="s">
        <v>69</v>
      </c>
      <c r="C557" s="422" t="s">
        <v>41</v>
      </c>
      <c r="D557" t="s">
        <v>15</v>
      </c>
      <c r="F557" s="2">
        <v>5</v>
      </c>
      <c r="G557" s="73">
        <f t="shared" si="7"/>
        <v>192.30000000000018</v>
      </c>
    </row>
    <row r="558" spans="1:9">
      <c r="A558" s="70">
        <v>44469</v>
      </c>
      <c r="B558" s="422" t="s">
        <v>69</v>
      </c>
      <c r="C558" s="422" t="s">
        <v>41</v>
      </c>
      <c r="D558" t="s">
        <v>12</v>
      </c>
      <c r="F558" s="2">
        <v>90</v>
      </c>
      <c r="G558" s="73">
        <f t="shared" si="7"/>
        <v>102.30000000000018</v>
      </c>
    </row>
    <row r="559" spans="1:9">
      <c r="A559" s="70">
        <v>44500</v>
      </c>
      <c r="B559" s="422" t="s">
        <v>75</v>
      </c>
      <c r="C559" s="422" t="s">
        <v>41</v>
      </c>
      <c r="D559" t="s">
        <v>12</v>
      </c>
      <c r="F559" s="2">
        <f>+E552-F558</f>
        <v>81.599999999999994</v>
      </c>
      <c r="G559" s="73">
        <f t="shared" si="7"/>
        <v>20.700000000000188</v>
      </c>
    </row>
    <row r="560" spans="1:9">
      <c r="A560" s="70">
        <v>44500</v>
      </c>
      <c r="B560" s="422" t="s">
        <v>75</v>
      </c>
      <c r="C560" s="422" t="s">
        <v>41</v>
      </c>
      <c r="D560" t="s">
        <v>13</v>
      </c>
      <c r="F560" s="2">
        <f>+F558-F559</f>
        <v>8.4000000000000057</v>
      </c>
      <c r="G560" s="73">
        <f t="shared" si="7"/>
        <v>12.300000000000182</v>
      </c>
      <c r="I560" s="421"/>
    </row>
    <row r="561" spans="1:13">
      <c r="A561" s="70">
        <v>44567</v>
      </c>
      <c r="B561" s="422">
        <v>24099</v>
      </c>
      <c r="C561" s="422" t="s">
        <v>41</v>
      </c>
      <c r="D561" t="s">
        <v>13</v>
      </c>
      <c r="F561" s="2">
        <v>12.3</v>
      </c>
      <c r="G561" s="73">
        <f t="shared" si="7"/>
        <v>1.8118839761882555E-13</v>
      </c>
      <c r="I561" s="421"/>
    </row>
    <row r="562" spans="1:13">
      <c r="A562" s="81">
        <v>44500</v>
      </c>
      <c r="B562" s="421" t="s">
        <v>10</v>
      </c>
      <c r="C562" s="421" t="s">
        <v>25</v>
      </c>
      <c r="D562" t="s">
        <v>12</v>
      </c>
      <c r="E562" s="2">
        <v>177.9</v>
      </c>
      <c r="G562" s="73">
        <f t="shared" si="7"/>
        <v>177.90000000000018</v>
      </c>
      <c r="I562" s="421"/>
      <c r="K562" s="2"/>
    </row>
    <row r="563" spans="1:13">
      <c r="A563" s="70"/>
      <c r="B563" s="422"/>
      <c r="C563" s="422"/>
      <c r="D563" t="s">
        <v>13</v>
      </c>
      <c r="E563" s="2">
        <v>18.600000000000001</v>
      </c>
      <c r="G563" s="73">
        <f t="shared" si="7"/>
        <v>196.50000000000017</v>
      </c>
      <c r="I563" s="422"/>
      <c r="K563" s="2"/>
    </row>
    <row r="564" spans="1:13">
      <c r="A564" s="70"/>
      <c r="B564" s="422"/>
      <c r="C564" s="422"/>
      <c r="D564" t="s">
        <v>14</v>
      </c>
      <c r="E564" s="2">
        <v>60</v>
      </c>
      <c r="G564" s="73">
        <f t="shared" si="7"/>
        <v>256.50000000000017</v>
      </c>
      <c r="I564" s="421"/>
      <c r="K564" s="2"/>
    </row>
    <row r="565" spans="1:13">
      <c r="A565" s="70"/>
      <c r="B565" s="422"/>
      <c r="C565" s="422"/>
      <c r="D565" t="s">
        <v>15</v>
      </c>
      <c r="E565" s="2">
        <v>5</v>
      </c>
      <c r="G565" s="73">
        <f t="shared" si="7"/>
        <v>261.50000000000017</v>
      </c>
      <c r="I565" s="422"/>
      <c r="K565" s="2"/>
    </row>
    <row r="566" spans="1:13">
      <c r="A566" s="70">
        <v>44500</v>
      </c>
      <c r="B566" s="422" t="s">
        <v>75</v>
      </c>
      <c r="C566" s="422" t="s">
        <v>25</v>
      </c>
      <c r="D566" t="s">
        <v>14</v>
      </c>
      <c r="E566" s="45"/>
      <c r="F566" s="45">
        <v>60</v>
      </c>
      <c r="G566" s="73">
        <f t="shared" si="7"/>
        <v>201.50000000000017</v>
      </c>
      <c r="H566" s="86"/>
      <c r="M566" s="45"/>
    </row>
    <row r="567" spans="1:13">
      <c r="A567" s="70">
        <v>44500</v>
      </c>
      <c r="B567" s="422" t="s">
        <v>75</v>
      </c>
      <c r="C567" s="422" t="s">
        <v>25</v>
      </c>
      <c r="D567" t="s">
        <v>15</v>
      </c>
      <c r="E567" s="45"/>
      <c r="F567" s="45">
        <v>5</v>
      </c>
      <c r="G567" s="73">
        <f t="shared" si="7"/>
        <v>196.50000000000017</v>
      </c>
      <c r="M567" s="45"/>
    </row>
    <row r="568" spans="1:13">
      <c r="A568" s="70">
        <v>44530</v>
      </c>
      <c r="B568" s="422" t="s">
        <v>69</v>
      </c>
      <c r="C568" s="422" t="s">
        <v>26</v>
      </c>
      <c r="D568" t="s">
        <v>12</v>
      </c>
      <c r="E568" s="45"/>
      <c r="F568" s="45">
        <v>90</v>
      </c>
      <c r="G568" s="73">
        <f t="shared" si="7"/>
        <v>106.50000000000017</v>
      </c>
      <c r="M568" s="45"/>
    </row>
    <row r="569" spans="1:13">
      <c r="A569" s="70">
        <v>44567</v>
      </c>
      <c r="B569" s="422">
        <v>24099</v>
      </c>
      <c r="C569" s="422" t="s">
        <v>25</v>
      </c>
      <c r="D569" t="s">
        <v>12</v>
      </c>
      <c r="E569" s="45"/>
      <c r="F569" s="45">
        <v>87.9</v>
      </c>
      <c r="G569" s="73">
        <f t="shared" si="7"/>
        <v>18.600000000000165</v>
      </c>
      <c r="M569" s="45"/>
    </row>
    <row r="570" spans="1:13">
      <c r="A570" s="70">
        <v>44567</v>
      </c>
      <c r="B570" s="422">
        <v>24099</v>
      </c>
      <c r="C570" s="422" t="s">
        <v>25</v>
      </c>
      <c r="D570" t="s">
        <v>13</v>
      </c>
      <c r="E570" s="45"/>
      <c r="F570" s="45">
        <v>18.600000000000001</v>
      </c>
      <c r="G570" s="73">
        <f t="shared" si="7"/>
        <v>1.6342482922482304E-13</v>
      </c>
      <c r="M570" s="45"/>
    </row>
    <row r="571" spans="1:13">
      <c r="A571" s="81">
        <v>44530</v>
      </c>
      <c r="B571" s="421" t="s">
        <v>10</v>
      </c>
      <c r="C571" s="421" t="s">
        <v>26</v>
      </c>
      <c r="D571" t="s">
        <v>12</v>
      </c>
      <c r="E571" s="2">
        <v>189.9</v>
      </c>
      <c r="G571" s="73">
        <f t="shared" si="7"/>
        <v>189.90000000000018</v>
      </c>
    </row>
    <row r="572" spans="1:13">
      <c r="A572" s="70"/>
      <c r="B572" s="422"/>
      <c r="C572" s="422"/>
      <c r="D572" t="s">
        <v>13</v>
      </c>
      <c r="E572" s="2">
        <v>20</v>
      </c>
      <c r="G572" s="73">
        <f t="shared" si="7"/>
        <v>209.90000000000018</v>
      </c>
    </row>
    <row r="573" spans="1:13">
      <c r="A573" s="70"/>
      <c r="B573" s="422"/>
      <c r="C573" s="422"/>
      <c r="D573" t="s">
        <v>14</v>
      </c>
      <c r="E573" s="2">
        <v>60</v>
      </c>
      <c r="G573" s="73">
        <f t="shared" si="7"/>
        <v>269.9000000000002</v>
      </c>
      <c r="J573" s="421"/>
      <c r="L573" s="2"/>
    </row>
    <row r="574" spans="1:13">
      <c r="A574" s="70"/>
      <c r="B574" s="422"/>
      <c r="C574" s="422"/>
      <c r="D574" t="s">
        <v>15</v>
      </c>
      <c r="E574" s="2">
        <v>5</v>
      </c>
      <c r="G574" s="73">
        <f t="shared" ref="G574:G640" si="8">+G573+E574-F574</f>
        <v>274.9000000000002</v>
      </c>
      <c r="J574" s="422"/>
      <c r="L574" s="2"/>
    </row>
    <row r="575" spans="1:13">
      <c r="A575" s="70">
        <v>44530</v>
      </c>
      <c r="B575" s="422" t="s">
        <v>69</v>
      </c>
      <c r="C575" s="422" t="s">
        <v>26</v>
      </c>
      <c r="D575" t="s">
        <v>14</v>
      </c>
      <c r="F575" s="2">
        <v>60</v>
      </c>
      <c r="G575" s="73">
        <f t="shared" si="8"/>
        <v>214.9000000000002</v>
      </c>
    </row>
    <row r="576" spans="1:13">
      <c r="A576" s="70">
        <v>44530</v>
      </c>
      <c r="B576" s="422" t="s">
        <v>69</v>
      </c>
      <c r="C576" s="422" t="s">
        <v>26</v>
      </c>
      <c r="D576" t="s">
        <v>15</v>
      </c>
      <c r="F576" s="2">
        <v>5</v>
      </c>
      <c r="G576" s="73">
        <f t="shared" si="8"/>
        <v>209.9000000000002</v>
      </c>
    </row>
    <row r="577" spans="1:13">
      <c r="A577" s="3">
        <v>44561</v>
      </c>
      <c r="B577" s="422" t="s">
        <v>76</v>
      </c>
      <c r="C577" s="422" t="s">
        <v>26</v>
      </c>
      <c r="D577" t="s">
        <v>12</v>
      </c>
      <c r="F577" s="2">
        <v>90</v>
      </c>
      <c r="G577" s="73">
        <f t="shared" si="8"/>
        <v>119.9000000000002</v>
      </c>
    </row>
    <row r="578" spans="1:13">
      <c r="A578" s="3">
        <v>44209</v>
      </c>
      <c r="B578" s="422">
        <v>24119</v>
      </c>
      <c r="C578" s="422" t="s">
        <v>26</v>
      </c>
      <c r="D578" t="s">
        <v>12</v>
      </c>
      <c r="F578" s="2">
        <v>99.9</v>
      </c>
      <c r="G578" s="73">
        <f t="shared" si="8"/>
        <v>20.000000000000199</v>
      </c>
    </row>
    <row r="579" spans="1:13">
      <c r="A579" s="3">
        <v>44574</v>
      </c>
      <c r="B579" s="422">
        <v>24119</v>
      </c>
      <c r="C579" s="422" t="s">
        <v>26</v>
      </c>
      <c r="D579" t="s">
        <v>13</v>
      </c>
      <c r="F579" s="2">
        <v>20</v>
      </c>
      <c r="G579" s="73">
        <f t="shared" si="8"/>
        <v>1.9895196601282805E-13</v>
      </c>
    </row>
    <row r="580" spans="1:13">
      <c r="A580" s="81">
        <v>44561</v>
      </c>
      <c r="B580" s="421" t="s">
        <v>10</v>
      </c>
      <c r="C580" s="421" t="s">
        <v>27</v>
      </c>
      <c r="D580" t="s">
        <v>12</v>
      </c>
      <c r="E580" s="2">
        <v>199.3</v>
      </c>
      <c r="G580" s="73">
        <f t="shared" si="8"/>
        <v>199.30000000000021</v>
      </c>
    </row>
    <row r="581" spans="1:13">
      <c r="A581" s="70"/>
      <c r="B581" s="422"/>
      <c r="C581" s="422"/>
      <c r="D581" t="s">
        <v>13</v>
      </c>
      <c r="E581" s="2">
        <v>20.399999999999999</v>
      </c>
      <c r="G581" s="73">
        <f t="shared" si="8"/>
        <v>219.70000000000022</v>
      </c>
    </row>
    <row r="582" spans="1:13">
      <c r="A582" s="70"/>
      <c r="B582" s="422"/>
      <c r="C582" s="422"/>
      <c r="D582" t="s">
        <v>14</v>
      </c>
      <c r="E582" s="2">
        <v>60</v>
      </c>
      <c r="G582" s="73">
        <f t="shared" si="8"/>
        <v>279.70000000000022</v>
      </c>
    </row>
    <row r="583" spans="1:13">
      <c r="A583" s="70"/>
      <c r="B583" s="422"/>
      <c r="C583" s="422"/>
      <c r="D583" t="s">
        <v>15</v>
      </c>
      <c r="E583" s="2">
        <v>5</v>
      </c>
      <c r="G583" s="73">
        <f t="shared" si="8"/>
        <v>284.70000000000022</v>
      </c>
      <c r="J583" s="421" t="s">
        <v>27</v>
      </c>
      <c r="K583" t="s">
        <v>12</v>
      </c>
      <c r="L583" s="2">
        <v>109.3</v>
      </c>
    </row>
    <row r="584" spans="1:13">
      <c r="A584" s="3">
        <v>44561</v>
      </c>
      <c r="B584" s="422" t="s">
        <v>76</v>
      </c>
      <c r="C584" s="422" t="s">
        <v>27</v>
      </c>
      <c r="D584" t="s">
        <v>14</v>
      </c>
      <c r="F584" s="2">
        <v>60</v>
      </c>
      <c r="G584" s="73">
        <f t="shared" si="8"/>
        <v>224.70000000000022</v>
      </c>
      <c r="J584" s="422"/>
      <c r="K584" t="s">
        <v>13</v>
      </c>
      <c r="L584" s="2">
        <v>20.399999999999999</v>
      </c>
      <c r="M584" s="28"/>
    </row>
    <row r="585" spans="1:13">
      <c r="A585" s="3">
        <v>44561</v>
      </c>
      <c r="B585" s="422" t="s">
        <v>76</v>
      </c>
      <c r="C585" s="422" t="s">
        <v>27</v>
      </c>
      <c r="D585" t="s">
        <v>15</v>
      </c>
      <c r="F585" s="2">
        <v>5</v>
      </c>
      <c r="G585" s="73">
        <f t="shared" si="8"/>
        <v>219.70000000000022</v>
      </c>
      <c r="J585" s="421" t="s">
        <v>11</v>
      </c>
      <c r="K585" t="s">
        <v>12</v>
      </c>
      <c r="L585" s="2">
        <v>126.7</v>
      </c>
    </row>
    <row r="586" spans="1:13">
      <c r="A586" s="3">
        <v>44592</v>
      </c>
      <c r="B586" s="422" t="s">
        <v>77</v>
      </c>
      <c r="C586" s="422" t="s">
        <v>27</v>
      </c>
      <c r="D586" t="s">
        <v>12</v>
      </c>
      <c r="F586" s="2">
        <v>90</v>
      </c>
      <c r="G586" s="73">
        <f t="shared" si="8"/>
        <v>129.70000000000022</v>
      </c>
      <c r="J586" s="422"/>
      <c r="K586" t="s">
        <v>13</v>
      </c>
      <c r="L586" s="2">
        <v>12.3</v>
      </c>
    </row>
    <row r="587" spans="1:13">
      <c r="A587" s="3">
        <v>44621</v>
      </c>
      <c r="B587" s="422">
        <v>24527</v>
      </c>
      <c r="C587" s="422" t="s">
        <v>27</v>
      </c>
      <c r="D587" t="s">
        <v>12</v>
      </c>
      <c r="F587" s="2">
        <v>109.3</v>
      </c>
      <c r="G587" s="73">
        <f t="shared" si="8"/>
        <v>20.400000000000219</v>
      </c>
      <c r="J587" s="422"/>
      <c r="L587" s="2"/>
    </row>
    <row r="588" spans="1:13">
      <c r="A588" s="3">
        <v>44621</v>
      </c>
      <c r="B588" s="422">
        <v>24527</v>
      </c>
      <c r="C588" s="422" t="s">
        <v>27</v>
      </c>
      <c r="D588" t="s">
        <v>13</v>
      </c>
      <c r="F588" s="2">
        <v>20.399999999999999</v>
      </c>
      <c r="G588" s="73">
        <f t="shared" si="8"/>
        <v>2.2026824808563106E-13</v>
      </c>
      <c r="J588" s="422"/>
      <c r="L588" s="2"/>
    </row>
    <row r="589" spans="1:13">
      <c r="A589" s="31">
        <v>44592</v>
      </c>
      <c r="B589" s="131" t="s">
        <v>10</v>
      </c>
      <c r="C589" s="421" t="s">
        <v>11</v>
      </c>
      <c r="D589" t="s">
        <v>12</v>
      </c>
      <c r="E589" s="2">
        <v>210.7</v>
      </c>
      <c r="G589" s="73">
        <f t="shared" si="8"/>
        <v>210.70000000000022</v>
      </c>
    </row>
    <row r="590" spans="1:13">
      <c r="B590" s="422"/>
      <c r="C590" s="422"/>
      <c r="D590" t="s">
        <v>13</v>
      </c>
      <c r="E590" s="2">
        <v>12.3</v>
      </c>
      <c r="G590" s="73">
        <f t="shared" si="8"/>
        <v>223.00000000000023</v>
      </c>
      <c r="L590" s="5">
        <f>SUM(L583:L589)</f>
        <v>268.7</v>
      </c>
    </row>
    <row r="591" spans="1:13">
      <c r="B591" s="422"/>
      <c r="C591" s="422"/>
      <c r="D591" t="s">
        <v>14</v>
      </c>
      <c r="E591" s="2">
        <v>60</v>
      </c>
      <c r="G591" s="73">
        <f t="shared" si="8"/>
        <v>283.00000000000023</v>
      </c>
    </row>
    <row r="592" spans="1:13">
      <c r="B592" s="422"/>
      <c r="C592" s="422"/>
      <c r="D592" t="s">
        <v>15</v>
      </c>
      <c r="E592" s="2">
        <v>5</v>
      </c>
      <c r="G592" s="73">
        <f t="shared" si="8"/>
        <v>288.00000000000023</v>
      </c>
    </row>
    <row r="593" spans="1:16">
      <c r="A593" s="3">
        <v>44592</v>
      </c>
      <c r="B593" s="422" t="s">
        <v>77</v>
      </c>
      <c r="C593" s="422" t="s">
        <v>11</v>
      </c>
      <c r="D593" t="s">
        <v>14</v>
      </c>
      <c r="F593" s="2">
        <v>60</v>
      </c>
      <c r="G593" s="73">
        <f t="shared" si="8"/>
        <v>228.00000000000023</v>
      </c>
    </row>
    <row r="594" spans="1:16">
      <c r="A594" s="3">
        <v>44592</v>
      </c>
      <c r="B594" s="422" t="s">
        <v>77</v>
      </c>
      <c r="C594" s="422" t="s">
        <v>11</v>
      </c>
      <c r="D594" t="s">
        <v>15</v>
      </c>
      <c r="F594" s="2">
        <v>5</v>
      </c>
      <c r="G594" s="73">
        <f t="shared" si="8"/>
        <v>223.00000000000023</v>
      </c>
    </row>
    <row r="595" spans="1:16">
      <c r="A595" s="3">
        <v>44620</v>
      </c>
      <c r="B595" s="422" t="s">
        <v>314</v>
      </c>
      <c r="C595" s="422" t="s">
        <v>11</v>
      </c>
      <c r="D595" t="s">
        <v>12</v>
      </c>
      <c r="F595" s="2">
        <v>84</v>
      </c>
      <c r="G595" s="73">
        <f t="shared" si="8"/>
        <v>139.00000000000023</v>
      </c>
    </row>
    <row r="596" spans="1:16">
      <c r="A596" s="3">
        <v>44621</v>
      </c>
      <c r="B596" s="422">
        <v>24527</v>
      </c>
      <c r="C596" s="422" t="s">
        <v>11</v>
      </c>
      <c r="D596" t="s">
        <v>12</v>
      </c>
      <c r="F596" s="2">
        <v>126.7</v>
      </c>
      <c r="G596" s="73">
        <f t="shared" si="8"/>
        <v>12.300000000000225</v>
      </c>
    </row>
    <row r="597" spans="1:16">
      <c r="A597" s="3">
        <v>44621</v>
      </c>
      <c r="B597" s="422">
        <v>24527</v>
      </c>
      <c r="C597" s="422" t="s">
        <v>11</v>
      </c>
      <c r="D597" t="s">
        <v>13</v>
      </c>
      <c r="F597" s="2">
        <v>12.3</v>
      </c>
      <c r="G597" s="73">
        <f t="shared" si="8"/>
        <v>2.2382096176443156E-13</v>
      </c>
    </row>
    <row r="598" spans="1:16">
      <c r="A598" s="31">
        <v>44620</v>
      </c>
      <c r="B598" s="421" t="s">
        <v>10</v>
      </c>
      <c r="C598" s="421" t="s">
        <v>17</v>
      </c>
      <c r="D598" t="s">
        <v>12</v>
      </c>
      <c r="E598" s="2">
        <v>295.3</v>
      </c>
      <c r="G598" s="73">
        <f t="shared" si="8"/>
        <v>295.30000000000024</v>
      </c>
    </row>
    <row r="599" spans="1:16">
      <c r="B599" s="422"/>
      <c r="C599" s="422"/>
      <c r="D599" t="s">
        <v>13</v>
      </c>
      <c r="E599" s="2">
        <v>15.3</v>
      </c>
      <c r="G599" s="73">
        <f t="shared" si="8"/>
        <v>310.60000000000025</v>
      </c>
    </row>
    <row r="600" spans="1:16">
      <c r="B600" s="422"/>
      <c r="C600" s="422"/>
      <c r="D600" t="s">
        <v>14</v>
      </c>
      <c r="E600" s="2">
        <v>56</v>
      </c>
      <c r="G600" s="73">
        <f t="shared" si="8"/>
        <v>366.60000000000025</v>
      </c>
    </row>
    <row r="601" spans="1:16">
      <c r="B601" s="422"/>
      <c r="C601" s="422"/>
      <c r="D601" t="s">
        <v>15</v>
      </c>
      <c r="E601" s="2">
        <v>5</v>
      </c>
      <c r="G601" s="73">
        <f t="shared" si="8"/>
        <v>371.60000000000025</v>
      </c>
    </row>
    <row r="602" spans="1:16">
      <c r="A602" s="3">
        <v>44620</v>
      </c>
      <c r="B602" s="422" t="s">
        <v>78</v>
      </c>
      <c r="C602" s="422" t="s">
        <v>17</v>
      </c>
      <c r="D602" t="s">
        <v>14</v>
      </c>
      <c r="F602" s="2">
        <v>56</v>
      </c>
      <c r="G602" s="73">
        <f t="shared" si="8"/>
        <v>315.60000000000025</v>
      </c>
    </row>
    <row r="603" spans="1:16">
      <c r="A603" s="3">
        <v>44620</v>
      </c>
      <c r="B603" s="422" t="s">
        <v>78</v>
      </c>
      <c r="C603" s="422" t="s">
        <v>17</v>
      </c>
      <c r="D603" t="s">
        <v>15</v>
      </c>
      <c r="F603" s="2">
        <v>5</v>
      </c>
      <c r="G603" s="73">
        <f t="shared" si="8"/>
        <v>310.60000000000025</v>
      </c>
    </row>
    <row r="604" spans="1:16">
      <c r="A604" s="3">
        <v>44651</v>
      </c>
      <c r="B604" s="422" t="s">
        <v>315</v>
      </c>
      <c r="C604" s="422" t="s">
        <v>17</v>
      </c>
      <c r="D604" t="s">
        <v>12</v>
      </c>
      <c r="F604" s="2">
        <v>81</v>
      </c>
      <c r="G604" s="73">
        <f t="shared" si="8"/>
        <v>229.60000000000025</v>
      </c>
      <c r="N604" s="421"/>
      <c r="P604" s="28"/>
    </row>
    <row r="605" spans="1:16">
      <c r="A605" s="3">
        <v>44648</v>
      </c>
      <c r="B605" s="422">
        <v>24683</v>
      </c>
      <c r="C605" s="422" t="s">
        <v>17</v>
      </c>
      <c r="D605" t="s">
        <v>12</v>
      </c>
      <c r="F605" s="2">
        <v>214.3</v>
      </c>
      <c r="G605" s="73">
        <f t="shared" si="8"/>
        <v>15.300000000000239</v>
      </c>
      <c r="N605" s="422"/>
    </row>
    <row r="606" spans="1:16">
      <c r="A606" s="3">
        <v>44648</v>
      </c>
      <c r="B606" s="422">
        <v>24683</v>
      </c>
      <c r="C606" s="422" t="s">
        <v>17</v>
      </c>
      <c r="D606" t="s">
        <v>13</v>
      </c>
      <c r="F606" s="2">
        <v>15.3</v>
      </c>
      <c r="G606" s="73">
        <f t="shared" si="8"/>
        <v>2.3803181647963356E-13</v>
      </c>
    </row>
    <row r="607" spans="1:16">
      <c r="A607" s="31">
        <v>44651</v>
      </c>
      <c r="B607" s="421" t="s">
        <v>10</v>
      </c>
      <c r="C607" s="421" t="s">
        <v>18</v>
      </c>
      <c r="D607" t="s">
        <v>12</v>
      </c>
      <c r="E607" s="2">
        <v>292.3</v>
      </c>
      <c r="G607" s="73">
        <f t="shared" si="8"/>
        <v>292.30000000000024</v>
      </c>
    </row>
    <row r="608" spans="1:16">
      <c r="B608" s="422"/>
      <c r="C608" s="422"/>
      <c r="D608" t="s">
        <v>13</v>
      </c>
      <c r="E608" s="2">
        <v>16.2</v>
      </c>
      <c r="G608" s="73">
        <f t="shared" si="8"/>
        <v>308.50000000000023</v>
      </c>
    </row>
    <row r="609" spans="1:7">
      <c r="B609" s="422"/>
      <c r="C609" s="422"/>
      <c r="D609" t="s">
        <v>14</v>
      </c>
      <c r="E609" s="2">
        <v>60</v>
      </c>
      <c r="G609" s="73">
        <f t="shared" si="8"/>
        <v>368.50000000000023</v>
      </c>
    </row>
    <row r="610" spans="1:7">
      <c r="B610" s="422"/>
      <c r="C610" s="422"/>
      <c r="D610" t="s">
        <v>15</v>
      </c>
      <c r="E610" s="2">
        <v>5</v>
      </c>
      <c r="G610" s="73">
        <f t="shared" si="8"/>
        <v>373.50000000000023</v>
      </c>
    </row>
    <row r="611" spans="1:7">
      <c r="A611" s="3">
        <v>44651</v>
      </c>
      <c r="B611" s="422" t="s">
        <v>81</v>
      </c>
      <c r="C611" s="422" t="s">
        <v>18</v>
      </c>
      <c r="D611" t="s">
        <v>14</v>
      </c>
      <c r="F611" s="2">
        <v>60</v>
      </c>
      <c r="G611" s="73">
        <f t="shared" si="8"/>
        <v>313.50000000000023</v>
      </c>
    </row>
    <row r="612" spans="1:7">
      <c r="A612" s="3">
        <v>44651</v>
      </c>
      <c r="B612" s="422" t="s">
        <v>81</v>
      </c>
      <c r="C612" s="422" t="s">
        <v>18</v>
      </c>
      <c r="D612" t="s">
        <v>15</v>
      </c>
      <c r="F612" s="2">
        <v>5</v>
      </c>
      <c r="G612" s="73">
        <f t="shared" si="8"/>
        <v>308.50000000000023</v>
      </c>
    </row>
    <row r="613" spans="1:7">
      <c r="A613" s="3">
        <v>37379</v>
      </c>
      <c r="B613" s="422" t="s">
        <v>316</v>
      </c>
      <c r="C613" s="422" t="s">
        <v>18</v>
      </c>
      <c r="D613" t="s">
        <v>12</v>
      </c>
      <c r="F613" s="2">
        <v>202.3</v>
      </c>
      <c r="G613" s="73">
        <f t="shared" si="8"/>
        <v>106.20000000000022</v>
      </c>
    </row>
    <row r="614" spans="1:7">
      <c r="A614" s="3">
        <v>44684</v>
      </c>
      <c r="B614" s="422" t="s">
        <v>316</v>
      </c>
      <c r="C614" s="422" t="s">
        <v>18</v>
      </c>
      <c r="D614" t="s">
        <v>13</v>
      </c>
      <c r="F614" s="2">
        <v>16.2</v>
      </c>
      <c r="G614" s="73">
        <f t="shared" si="8"/>
        <v>90.000000000000213</v>
      </c>
    </row>
    <row r="615" spans="1:7">
      <c r="A615" s="70">
        <v>44681</v>
      </c>
      <c r="B615" s="422" t="s">
        <v>83</v>
      </c>
      <c r="C615" s="422" t="s">
        <v>18</v>
      </c>
      <c r="D615" t="s">
        <v>12</v>
      </c>
      <c r="F615" s="2">
        <v>90</v>
      </c>
      <c r="G615" s="73">
        <f t="shared" si="8"/>
        <v>2.1316282072803006E-13</v>
      </c>
    </row>
    <row r="616" spans="1:7">
      <c r="A616" s="8">
        <v>44681</v>
      </c>
      <c r="B616" s="421" t="s">
        <v>10</v>
      </c>
      <c r="C616" s="421" t="s">
        <v>19</v>
      </c>
      <c r="D616" t="s">
        <v>12</v>
      </c>
      <c r="E616" s="45">
        <v>299.8</v>
      </c>
      <c r="G616" s="73">
        <f t="shared" si="8"/>
        <v>299.80000000000024</v>
      </c>
    </row>
    <row r="617" spans="1:7">
      <c r="A617" s="54"/>
      <c r="B617" s="425"/>
      <c r="C617" s="425"/>
      <c r="D617" t="s">
        <v>13</v>
      </c>
      <c r="E617" s="45">
        <v>13.8</v>
      </c>
      <c r="G617" s="73">
        <f t="shared" si="8"/>
        <v>313.60000000000025</v>
      </c>
    </row>
    <row r="618" spans="1:7">
      <c r="A618" s="54"/>
      <c r="B618" s="425"/>
      <c r="C618" s="425"/>
      <c r="D618" t="s">
        <v>14</v>
      </c>
      <c r="E618" s="45">
        <v>60</v>
      </c>
      <c r="G618" s="73">
        <f t="shared" si="8"/>
        <v>373.60000000000025</v>
      </c>
    </row>
    <row r="619" spans="1:7">
      <c r="A619" s="54"/>
      <c r="B619" s="425"/>
      <c r="C619" s="425"/>
      <c r="D619" t="s">
        <v>15</v>
      </c>
      <c r="E619" s="45">
        <v>5</v>
      </c>
      <c r="G619" s="73">
        <f t="shared" si="8"/>
        <v>378.60000000000025</v>
      </c>
    </row>
    <row r="620" spans="1:7">
      <c r="A620" s="70">
        <v>44681</v>
      </c>
      <c r="B620" s="422" t="s">
        <v>83</v>
      </c>
      <c r="C620" s="422" t="s">
        <v>19</v>
      </c>
      <c r="D620" t="s">
        <v>14</v>
      </c>
      <c r="E620" s="5"/>
      <c r="F620" s="2">
        <v>60</v>
      </c>
      <c r="G620" s="73">
        <f t="shared" si="8"/>
        <v>318.60000000000025</v>
      </c>
    </row>
    <row r="621" spans="1:7">
      <c r="A621" s="70">
        <v>44681</v>
      </c>
      <c r="B621" s="422" t="s">
        <v>83</v>
      </c>
      <c r="C621" s="422" t="s">
        <v>19</v>
      </c>
      <c r="D621" t="s">
        <v>15</v>
      </c>
      <c r="E621" s="5"/>
      <c r="F621" s="2">
        <v>5</v>
      </c>
      <c r="G621" s="73">
        <f t="shared" si="8"/>
        <v>313.60000000000025</v>
      </c>
    </row>
    <row r="622" spans="1:7">
      <c r="A622" s="3">
        <v>44712</v>
      </c>
      <c r="B622" s="422" t="s">
        <v>84</v>
      </c>
      <c r="C622" s="422" t="s">
        <v>19</v>
      </c>
      <c r="D622" t="s">
        <v>12</v>
      </c>
      <c r="E622" s="5"/>
      <c r="F622" s="2">
        <v>90</v>
      </c>
      <c r="G622" s="73">
        <f t="shared" si="8"/>
        <v>223.60000000000025</v>
      </c>
    </row>
    <row r="623" spans="1:7">
      <c r="A623" s="3">
        <v>44740</v>
      </c>
      <c r="B623" s="422" t="s">
        <v>317</v>
      </c>
      <c r="C623" s="422" t="s">
        <v>19</v>
      </c>
      <c r="D623" t="s">
        <v>12</v>
      </c>
      <c r="E623" s="5"/>
      <c r="F623" s="2">
        <v>209.8</v>
      </c>
      <c r="G623" s="73">
        <f t="shared" si="8"/>
        <v>13.800000000000239</v>
      </c>
    </row>
    <row r="624" spans="1:7">
      <c r="A624" s="3">
        <v>44740</v>
      </c>
      <c r="B624" s="422" t="s">
        <v>317</v>
      </c>
      <c r="C624" s="422" t="s">
        <v>19</v>
      </c>
      <c r="D624" t="s">
        <v>13</v>
      </c>
      <c r="E624" s="5"/>
      <c r="F624" s="2">
        <v>13.8</v>
      </c>
      <c r="G624" s="73">
        <f t="shared" si="8"/>
        <v>2.3803181647963356E-13</v>
      </c>
    </row>
    <row r="625" spans="1:11">
      <c r="A625" s="31">
        <v>44712</v>
      </c>
      <c r="B625" s="421" t="s">
        <v>10</v>
      </c>
      <c r="C625" s="421" t="s">
        <v>20</v>
      </c>
      <c r="D625" t="s">
        <v>12</v>
      </c>
      <c r="E625" s="2">
        <v>286.60000000000002</v>
      </c>
      <c r="G625" s="73">
        <f t="shared" si="8"/>
        <v>286.60000000000025</v>
      </c>
    </row>
    <row r="626" spans="1:11">
      <c r="B626" s="422"/>
      <c r="C626" s="422"/>
      <c r="D626" t="s">
        <v>13</v>
      </c>
      <c r="E626" s="2">
        <v>20.100000000000001</v>
      </c>
      <c r="G626" s="73">
        <f t="shared" si="8"/>
        <v>306.70000000000027</v>
      </c>
    </row>
    <row r="627" spans="1:11">
      <c r="B627" s="422"/>
      <c r="C627" s="422"/>
      <c r="D627" t="s">
        <v>14</v>
      </c>
      <c r="E627" s="2">
        <v>60</v>
      </c>
      <c r="G627" s="73">
        <f t="shared" si="8"/>
        <v>366.70000000000027</v>
      </c>
    </row>
    <row r="628" spans="1:11">
      <c r="B628" s="422"/>
      <c r="C628" s="422"/>
      <c r="D628" t="s">
        <v>15</v>
      </c>
      <c r="E628" s="2">
        <v>5</v>
      </c>
      <c r="G628" s="73">
        <f t="shared" si="8"/>
        <v>371.70000000000027</v>
      </c>
    </row>
    <row r="629" spans="1:11">
      <c r="A629" s="3">
        <v>44712</v>
      </c>
      <c r="B629" s="422" t="s">
        <v>84</v>
      </c>
      <c r="C629" s="422" t="s">
        <v>20</v>
      </c>
      <c r="D629" t="s">
        <v>14</v>
      </c>
      <c r="F629" s="2">
        <v>60</v>
      </c>
      <c r="G629" s="73">
        <f t="shared" si="8"/>
        <v>311.70000000000027</v>
      </c>
    </row>
    <row r="630" spans="1:11">
      <c r="A630" s="3">
        <v>44712</v>
      </c>
      <c r="B630" s="422" t="s">
        <v>84</v>
      </c>
      <c r="C630" s="422" t="s">
        <v>20</v>
      </c>
      <c r="D630" t="s">
        <v>15</v>
      </c>
      <c r="F630" s="2">
        <v>5</v>
      </c>
      <c r="G630" s="73">
        <f t="shared" si="8"/>
        <v>306.70000000000027</v>
      </c>
    </row>
    <row r="631" spans="1:11">
      <c r="A631" s="3">
        <v>44742</v>
      </c>
      <c r="B631" s="422" t="s">
        <v>86</v>
      </c>
      <c r="C631" s="422" t="s">
        <v>20</v>
      </c>
      <c r="D631" t="s">
        <v>12</v>
      </c>
      <c r="F631" s="2">
        <v>90</v>
      </c>
      <c r="G631" s="73">
        <f t="shared" si="8"/>
        <v>216.70000000000027</v>
      </c>
    </row>
    <row r="632" spans="1:11">
      <c r="A632" s="3">
        <v>44777</v>
      </c>
      <c r="B632" s="422" t="s">
        <v>318</v>
      </c>
      <c r="C632" s="422" t="s">
        <v>20</v>
      </c>
      <c r="D632" t="s">
        <v>12</v>
      </c>
      <c r="F632" s="2">
        <v>196.6</v>
      </c>
      <c r="G632" s="73">
        <f t="shared" si="8"/>
        <v>20.100000000000279</v>
      </c>
    </row>
    <row r="633" spans="1:11">
      <c r="A633" s="3">
        <v>44777</v>
      </c>
      <c r="B633" s="422" t="s">
        <v>318</v>
      </c>
      <c r="C633" s="422" t="s">
        <v>20</v>
      </c>
      <c r="D633" t="s">
        <v>13</v>
      </c>
      <c r="F633" s="2">
        <v>20.100000000000001</v>
      </c>
      <c r="G633" s="73">
        <f t="shared" si="8"/>
        <v>2.7711166694643907E-13</v>
      </c>
    </row>
    <row r="634" spans="1:11">
      <c r="A634" s="31">
        <v>44742</v>
      </c>
      <c r="B634" s="421" t="s">
        <v>10</v>
      </c>
      <c r="C634" s="421" t="s">
        <v>21</v>
      </c>
      <c r="D634" t="s">
        <v>12</v>
      </c>
      <c r="E634" s="2">
        <v>277.5</v>
      </c>
      <c r="G634" s="73">
        <f t="shared" si="8"/>
        <v>277.50000000000028</v>
      </c>
    </row>
    <row r="635" spans="1:11">
      <c r="B635" s="422"/>
      <c r="C635" s="422"/>
      <c r="D635" t="s">
        <v>13</v>
      </c>
      <c r="E635" s="2">
        <v>16.899999999999999</v>
      </c>
      <c r="G635" s="73">
        <f t="shared" si="8"/>
        <v>294.40000000000026</v>
      </c>
      <c r="K635" s="5">
        <f>E634-F640</f>
        <v>187.5</v>
      </c>
    </row>
    <row r="636" spans="1:11">
      <c r="B636" s="422"/>
      <c r="C636" s="422"/>
      <c r="D636" t="s">
        <v>14</v>
      </c>
      <c r="E636" s="2">
        <v>60</v>
      </c>
      <c r="G636" s="73">
        <f t="shared" si="8"/>
        <v>354.40000000000026</v>
      </c>
    </row>
    <row r="637" spans="1:11">
      <c r="B637" s="422"/>
      <c r="C637" s="422"/>
      <c r="D637" t="s">
        <v>15</v>
      </c>
      <c r="E637" s="2">
        <v>5</v>
      </c>
      <c r="G637" s="73">
        <f t="shared" si="8"/>
        <v>359.40000000000026</v>
      </c>
    </row>
    <row r="638" spans="1:11">
      <c r="A638" s="3">
        <v>44742</v>
      </c>
      <c r="B638" s="422" t="s">
        <v>86</v>
      </c>
      <c r="C638" s="422" t="s">
        <v>21</v>
      </c>
      <c r="D638" t="s">
        <v>14</v>
      </c>
      <c r="F638" s="2">
        <v>60</v>
      </c>
      <c r="G638" s="73">
        <f t="shared" si="8"/>
        <v>299.40000000000026</v>
      </c>
    </row>
    <row r="639" spans="1:11">
      <c r="A639" s="3">
        <v>44742</v>
      </c>
      <c r="B639" s="422" t="s">
        <v>86</v>
      </c>
      <c r="C639" s="422" t="s">
        <v>21</v>
      </c>
      <c r="D639" t="s">
        <v>15</v>
      </c>
      <c r="F639" s="2">
        <v>5</v>
      </c>
      <c r="G639" s="73">
        <f t="shared" si="8"/>
        <v>294.40000000000026</v>
      </c>
    </row>
    <row r="640" spans="1:11">
      <c r="A640" s="55">
        <v>44773</v>
      </c>
      <c r="B640" s="422" t="s">
        <v>87</v>
      </c>
      <c r="C640" s="422" t="s">
        <v>21</v>
      </c>
      <c r="D640" t="s">
        <v>12</v>
      </c>
      <c r="F640" s="2">
        <v>90</v>
      </c>
      <c r="G640" s="73">
        <f t="shared" si="8"/>
        <v>204.40000000000026</v>
      </c>
      <c r="K640" s="5">
        <f>E634-F640</f>
        <v>187.5</v>
      </c>
    </row>
    <row r="641" spans="1:11">
      <c r="A641" s="55">
        <v>44793</v>
      </c>
      <c r="B641" s="422">
        <v>25251</v>
      </c>
      <c r="C641" s="422" t="s">
        <v>21</v>
      </c>
      <c r="D641" t="s">
        <v>12</v>
      </c>
      <c r="F641" s="2">
        <v>187.5</v>
      </c>
      <c r="G641" s="73">
        <f t="shared" ref="G641:G704" si="9">+G640+E641-F641</f>
        <v>16.900000000000261</v>
      </c>
      <c r="K641" s="5"/>
    </row>
    <row r="642" spans="1:11">
      <c r="A642" s="55">
        <v>44793</v>
      </c>
      <c r="B642" s="422">
        <v>25251</v>
      </c>
      <c r="C642" s="422" t="s">
        <v>21</v>
      </c>
      <c r="D642" t="s">
        <v>13</v>
      </c>
      <c r="F642" s="2">
        <v>16.899999999999999</v>
      </c>
      <c r="G642" s="73">
        <f t="shared" si="9"/>
        <v>2.6290081223123707E-13</v>
      </c>
      <c r="K642" s="5"/>
    </row>
    <row r="643" spans="1:11">
      <c r="A643" s="31">
        <v>44773</v>
      </c>
      <c r="B643" s="421" t="s">
        <v>10</v>
      </c>
      <c r="C643" s="421" t="s">
        <v>22</v>
      </c>
      <c r="D643" t="s">
        <v>12</v>
      </c>
      <c r="E643" s="2">
        <v>276.3</v>
      </c>
      <c r="G643" s="73">
        <f t="shared" si="9"/>
        <v>276.3000000000003</v>
      </c>
      <c r="K643" s="2">
        <v>16.899999999999999</v>
      </c>
    </row>
    <row r="644" spans="1:11">
      <c r="B644" s="422"/>
      <c r="C644" s="422"/>
      <c r="D644" t="s">
        <v>13</v>
      </c>
      <c r="E644" s="2">
        <v>19.7</v>
      </c>
      <c r="G644" s="73">
        <f t="shared" si="9"/>
        <v>296.00000000000028</v>
      </c>
    </row>
    <row r="645" spans="1:11">
      <c r="B645" s="422"/>
      <c r="C645" s="422"/>
      <c r="D645" t="s">
        <v>14</v>
      </c>
      <c r="E645" s="2">
        <v>60</v>
      </c>
      <c r="G645" s="73">
        <f t="shared" si="9"/>
        <v>356.00000000000028</v>
      </c>
    </row>
    <row r="646" spans="1:11">
      <c r="B646" s="422"/>
      <c r="C646" s="422"/>
      <c r="D646" t="s">
        <v>15</v>
      </c>
      <c r="E646" s="2">
        <v>5</v>
      </c>
      <c r="G646" s="73">
        <f t="shared" si="9"/>
        <v>361.00000000000028</v>
      </c>
    </row>
    <row r="647" spans="1:11">
      <c r="A647" s="55">
        <v>44773</v>
      </c>
      <c r="B647" s="422" t="s">
        <v>87</v>
      </c>
      <c r="C647" s="422" t="s">
        <v>22</v>
      </c>
      <c r="D647" t="s">
        <v>14</v>
      </c>
      <c r="F647" s="2">
        <v>60</v>
      </c>
      <c r="G647" s="73">
        <f t="shared" si="9"/>
        <v>301.00000000000028</v>
      </c>
    </row>
    <row r="648" spans="1:11" ht="17.25" customHeight="1">
      <c r="A648" s="55">
        <v>44773</v>
      </c>
      <c r="B648" s="422" t="s">
        <v>87</v>
      </c>
      <c r="C648" s="422" t="s">
        <v>22</v>
      </c>
      <c r="D648" t="s">
        <v>15</v>
      </c>
      <c r="F648" s="2">
        <v>5</v>
      </c>
      <c r="G648" s="73">
        <f t="shared" si="9"/>
        <v>296.00000000000028</v>
      </c>
    </row>
    <row r="649" spans="1:11" ht="17.25" customHeight="1">
      <c r="A649" s="55">
        <v>44795</v>
      </c>
      <c r="B649" s="422">
        <v>25339</v>
      </c>
      <c r="C649" s="422" t="s">
        <v>22</v>
      </c>
      <c r="D649" t="s">
        <v>12</v>
      </c>
      <c r="F649" s="2">
        <v>210.3</v>
      </c>
      <c r="G649" s="73">
        <f t="shared" si="9"/>
        <v>85.700000000000273</v>
      </c>
    </row>
    <row r="650" spans="1:11" ht="17.25" customHeight="1">
      <c r="A650" s="55">
        <v>44795</v>
      </c>
      <c r="B650" s="422">
        <v>25339</v>
      </c>
      <c r="C650" s="422" t="s">
        <v>22</v>
      </c>
      <c r="D650" t="s">
        <v>13</v>
      </c>
      <c r="F650" s="2">
        <v>19.7</v>
      </c>
      <c r="G650" s="73">
        <f t="shared" si="9"/>
        <v>66.00000000000027</v>
      </c>
    </row>
    <row r="651" spans="1:11" ht="17.25" customHeight="1">
      <c r="A651" s="55">
        <v>44804</v>
      </c>
      <c r="B651" s="422" t="s">
        <v>88</v>
      </c>
      <c r="C651" s="422" t="s">
        <v>22</v>
      </c>
      <c r="D651" t="s">
        <v>12</v>
      </c>
      <c r="F651" s="2">
        <v>66</v>
      </c>
      <c r="G651" s="73">
        <f t="shared" si="9"/>
        <v>2.7000623958883807E-13</v>
      </c>
    </row>
    <row r="652" spans="1:11">
      <c r="A652" s="31">
        <v>44804</v>
      </c>
      <c r="B652" s="421" t="s">
        <v>10</v>
      </c>
      <c r="C652" s="421" t="s">
        <v>23</v>
      </c>
      <c r="D652" t="s">
        <v>12</v>
      </c>
      <c r="E652" s="2">
        <v>277.89999999999998</v>
      </c>
      <c r="G652" s="73">
        <f t="shared" si="9"/>
        <v>277.90000000000026</v>
      </c>
    </row>
    <row r="653" spans="1:11">
      <c r="B653" s="422"/>
      <c r="C653" s="422"/>
      <c r="D653" t="s">
        <v>13</v>
      </c>
      <c r="E653" s="2">
        <v>17</v>
      </c>
      <c r="G653" s="73">
        <f t="shared" si="9"/>
        <v>294.90000000000026</v>
      </c>
    </row>
    <row r="654" spans="1:11">
      <c r="B654" s="422"/>
      <c r="C654" s="422"/>
      <c r="D654" t="s">
        <v>14</v>
      </c>
      <c r="E654" s="2">
        <v>60</v>
      </c>
      <c r="G654" s="73">
        <f t="shared" si="9"/>
        <v>354.90000000000026</v>
      </c>
    </row>
    <row r="655" spans="1:11">
      <c r="B655" s="422"/>
      <c r="C655" s="422"/>
      <c r="D655" t="s">
        <v>15</v>
      </c>
      <c r="E655" s="2">
        <v>5</v>
      </c>
      <c r="G655" s="73">
        <f t="shared" si="9"/>
        <v>359.90000000000026</v>
      </c>
    </row>
    <row r="656" spans="1:11">
      <c r="A656" s="3">
        <v>44804</v>
      </c>
      <c r="B656" s="422" t="s">
        <v>88</v>
      </c>
      <c r="C656" s="422" t="s">
        <v>23</v>
      </c>
      <c r="D656" t="s">
        <v>14</v>
      </c>
      <c r="F656" s="2">
        <v>60</v>
      </c>
      <c r="G656" s="73">
        <f t="shared" si="9"/>
        <v>299.90000000000026</v>
      </c>
    </row>
    <row r="657" spans="1:9">
      <c r="A657" s="3">
        <v>44804</v>
      </c>
      <c r="B657" s="422" t="s">
        <v>88</v>
      </c>
      <c r="C657" s="422" t="s">
        <v>23</v>
      </c>
      <c r="D657" t="s">
        <v>15</v>
      </c>
      <c r="F657" s="2">
        <v>5</v>
      </c>
      <c r="G657" s="73">
        <f t="shared" si="9"/>
        <v>294.90000000000026</v>
      </c>
    </row>
    <row r="658" spans="1:9">
      <c r="A658" s="3">
        <v>44804</v>
      </c>
      <c r="B658" s="422" t="s">
        <v>88</v>
      </c>
      <c r="C658" s="422" t="s">
        <v>23</v>
      </c>
      <c r="D658" t="s">
        <v>12</v>
      </c>
      <c r="F658" s="2">
        <v>24</v>
      </c>
      <c r="G658" s="73">
        <f t="shared" si="9"/>
        <v>270.90000000000026</v>
      </c>
      <c r="H658" s="28">
        <f>E652-F658</f>
        <v>253.89999999999998</v>
      </c>
    </row>
    <row r="659" spans="1:9">
      <c r="A659" s="3">
        <v>44833</v>
      </c>
      <c r="B659" s="422">
        <v>25561</v>
      </c>
      <c r="C659" s="422" t="s">
        <v>23</v>
      </c>
      <c r="D659" t="s">
        <v>12</v>
      </c>
      <c r="F659" s="2">
        <v>253.9</v>
      </c>
      <c r="G659" s="73">
        <f t="shared" si="9"/>
        <v>17.000000000000256</v>
      </c>
      <c r="H659" s="28"/>
    </row>
    <row r="660" spans="1:9">
      <c r="A660" s="3">
        <v>44833</v>
      </c>
      <c r="B660" s="422">
        <v>25561</v>
      </c>
      <c r="C660" s="422" t="s">
        <v>23</v>
      </c>
      <c r="D660" t="s">
        <v>13</v>
      </c>
      <c r="F660" s="2">
        <v>17</v>
      </c>
      <c r="G660" s="73">
        <f t="shared" si="9"/>
        <v>2.5579538487363607E-13</v>
      </c>
      <c r="H660" s="28"/>
    </row>
    <row r="661" spans="1:9" ht="16.5" customHeight="1">
      <c r="A661" s="81">
        <v>44834</v>
      </c>
      <c r="B661" s="421" t="s">
        <v>10</v>
      </c>
      <c r="C661" s="421" t="s">
        <v>90</v>
      </c>
      <c r="D661" t="s">
        <v>12</v>
      </c>
      <c r="E661" s="2">
        <v>278.5</v>
      </c>
      <c r="G661" s="73">
        <f t="shared" si="9"/>
        <v>278.50000000000023</v>
      </c>
      <c r="H661">
        <v>17</v>
      </c>
    </row>
    <row r="662" spans="1:9">
      <c r="A662" s="70"/>
      <c r="B662" s="422"/>
      <c r="C662" s="422"/>
      <c r="D662" t="s">
        <v>13</v>
      </c>
      <c r="E662" s="2">
        <v>18.2</v>
      </c>
      <c r="G662" s="73">
        <f t="shared" si="9"/>
        <v>296.70000000000022</v>
      </c>
    </row>
    <row r="663" spans="1:9">
      <c r="A663" s="70"/>
      <c r="B663" s="422"/>
      <c r="C663" s="422"/>
      <c r="D663" t="s">
        <v>14</v>
      </c>
      <c r="E663" s="2">
        <v>60</v>
      </c>
      <c r="G663" s="73">
        <f t="shared" si="9"/>
        <v>356.70000000000022</v>
      </c>
    </row>
    <row r="664" spans="1:9">
      <c r="A664" s="70"/>
      <c r="B664" s="422"/>
      <c r="C664" s="422"/>
      <c r="D664" t="s">
        <v>15</v>
      </c>
      <c r="E664" s="2">
        <v>5</v>
      </c>
      <c r="G664" s="73">
        <f t="shared" si="9"/>
        <v>361.70000000000022</v>
      </c>
    </row>
    <row r="665" spans="1:9">
      <c r="A665" s="70">
        <v>44834</v>
      </c>
      <c r="B665" s="422" t="s">
        <v>91</v>
      </c>
      <c r="C665" s="422" t="s">
        <v>90</v>
      </c>
      <c r="D665" t="s">
        <v>14</v>
      </c>
      <c r="F665" s="2">
        <v>60</v>
      </c>
      <c r="G665" s="73">
        <f t="shared" si="9"/>
        <v>301.70000000000022</v>
      </c>
    </row>
    <row r="666" spans="1:9">
      <c r="A666" s="70">
        <v>44834</v>
      </c>
      <c r="B666" s="422" t="s">
        <v>91</v>
      </c>
      <c r="C666" s="422" t="s">
        <v>90</v>
      </c>
      <c r="D666" t="s">
        <v>15</v>
      </c>
      <c r="F666" s="2">
        <v>5</v>
      </c>
      <c r="G666" s="73">
        <f t="shared" si="9"/>
        <v>296.70000000000022</v>
      </c>
    </row>
    <row r="667" spans="1:9">
      <c r="A667" s="70">
        <v>44834</v>
      </c>
      <c r="B667" s="422" t="s">
        <v>91</v>
      </c>
      <c r="C667" s="422" t="s">
        <v>90</v>
      </c>
      <c r="D667" t="s">
        <v>12</v>
      </c>
      <c r="F667" s="2">
        <v>90</v>
      </c>
      <c r="G667" s="73">
        <f t="shared" si="9"/>
        <v>206.70000000000022</v>
      </c>
      <c r="I667" s="28">
        <f>E661-F667</f>
        <v>188.5</v>
      </c>
    </row>
    <row r="668" spans="1:9">
      <c r="A668" s="3">
        <v>44882</v>
      </c>
      <c r="B668" s="422" t="s">
        <v>319</v>
      </c>
      <c r="C668" s="422" t="s">
        <v>25</v>
      </c>
      <c r="D668" t="s">
        <v>12</v>
      </c>
      <c r="F668" s="2">
        <v>188.5</v>
      </c>
      <c r="G668" s="73">
        <f t="shared" si="9"/>
        <v>18.200000000000216</v>
      </c>
      <c r="I668" s="28"/>
    </row>
    <row r="669" spans="1:9">
      <c r="A669" s="3">
        <v>44882</v>
      </c>
      <c r="B669" s="422" t="s">
        <v>319</v>
      </c>
      <c r="C669" s="422" t="s">
        <v>25</v>
      </c>
      <c r="D669" t="s">
        <v>13</v>
      </c>
      <c r="F669" s="2">
        <v>18.2</v>
      </c>
      <c r="G669" s="73">
        <f t="shared" si="9"/>
        <v>2.1671553440683056E-13</v>
      </c>
      <c r="I669" s="28"/>
    </row>
    <row r="670" spans="1:9">
      <c r="A670" s="31">
        <v>44865</v>
      </c>
      <c r="B670" s="421" t="s">
        <v>10</v>
      </c>
      <c r="C670" s="421" t="s">
        <v>25</v>
      </c>
      <c r="D670" t="s">
        <v>12</v>
      </c>
      <c r="E670" s="2">
        <v>215.5</v>
      </c>
      <c r="G670" s="73">
        <f t="shared" si="9"/>
        <v>215.50000000000023</v>
      </c>
      <c r="I670" s="2">
        <v>18.2</v>
      </c>
    </row>
    <row r="671" spans="1:9">
      <c r="A671" s="54"/>
      <c r="B671" s="425"/>
      <c r="C671" s="425"/>
      <c r="D671" t="s">
        <v>13</v>
      </c>
      <c r="E671" s="2">
        <v>14.9</v>
      </c>
      <c r="G671" s="73">
        <f t="shared" si="9"/>
        <v>230.40000000000023</v>
      </c>
    </row>
    <row r="672" spans="1:9">
      <c r="A672" s="54"/>
      <c r="B672" s="425"/>
      <c r="C672" s="425"/>
      <c r="D672" t="s">
        <v>14</v>
      </c>
      <c r="E672" s="2">
        <v>60</v>
      </c>
      <c r="G672" s="73">
        <f t="shared" si="9"/>
        <v>290.4000000000002</v>
      </c>
    </row>
    <row r="673" spans="1:13">
      <c r="A673" s="54"/>
      <c r="B673" s="425"/>
      <c r="C673" s="425"/>
      <c r="D673" t="s">
        <v>15</v>
      </c>
      <c r="E673" s="2">
        <v>5</v>
      </c>
      <c r="G673" s="73">
        <f t="shared" si="9"/>
        <v>295.4000000000002</v>
      </c>
      <c r="L673" s="144">
        <f>E670-F676</f>
        <v>125.5</v>
      </c>
      <c r="M673" s="154">
        <v>14.9</v>
      </c>
    </row>
    <row r="674" spans="1:13">
      <c r="A674" s="3">
        <v>44865</v>
      </c>
      <c r="B674" s="422" t="s">
        <v>75</v>
      </c>
      <c r="C674" s="422" t="s">
        <v>25</v>
      </c>
      <c r="D674" t="s">
        <v>14</v>
      </c>
      <c r="F674" s="2">
        <v>60</v>
      </c>
      <c r="G674" s="73">
        <f t="shared" si="9"/>
        <v>235.4000000000002</v>
      </c>
    </row>
    <row r="675" spans="1:13">
      <c r="A675" s="3">
        <v>44865</v>
      </c>
      <c r="B675" s="422" t="s">
        <v>75</v>
      </c>
      <c r="C675" s="422" t="s">
        <v>25</v>
      </c>
      <c r="D675" t="s">
        <v>15</v>
      </c>
      <c r="F675" s="2">
        <v>5</v>
      </c>
      <c r="G675" s="73">
        <f t="shared" si="9"/>
        <v>230.4000000000002</v>
      </c>
    </row>
    <row r="676" spans="1:13">
      <c r="A676" s="3">
        <v>44865</v>
      </c>
      <c r="B676" s="422" t="s">
        <v>75</v>
      </c>
      <c r="C676" s="422" t="s">
        <v>25</v>
      </c>
      <c r="D676" t="s">
        <v>12</v>
      </c>
      <c r="F676" s="2">
        <v>90</v>
      </c>
      <c r="G676" s="73">
        <f t="shared" si="9"/>
        <v>140.4000000000002</v>
      </c>
    </row>
    <row r="677" spans="1:13">
      <c r="A677" s="3">
        <v>44903</v>
      </c>
      <c r="B677" s="422" t="s">
        <v>320</v>
      </c>
      <c r="C677" s="422" t="s">
        <v>25</v>
      </c>
      <c r="D677" t="s">
        <v>12</v>
      </c>
      <c r="F677" s="2">
        <v>125.5</v>
      </c>
      <c r="G677" s="73">
        <f t="shared" si="9"/>
        <v>14.900000000000205</v>
      </c>
      <c r="K677" s="144">
        <v>238.9</v>
      </c>
      <c r="L677" s="153">
        <v>16.3</v>
      </c>
    </row>
    <row r="678" spans="1:13">
      <c r="A678" s="3">
        <v>44903</v>
      </c>
      <c r="B678" s="422" t="s">
        <v>320</v>
      </c>
      <c r="C678" s="422" t="s">
        <v>25</v>
      </c>
      <c r="D678" t="s">
        <v>13</v>
      </c>
      <c r="F678" s="2">
        <v>14.9</v>
      </c>
      <c r="G678" s="73">
        <f t="shared" si="9"/>
        <v>2.042810365310288E-13</v>
      </c>
    </row>
    <row r="679" spans="1:13">
      <c r="A679" s="81">
        <v>44895</v>
      </c>
      <c r="B679" s="421" t="s">
        <v>10</v>
      </c>
      <c r="C679" s="421" t="s">
        <v>26</v>
      </c>
      <c r="D679" t="s">
        <v>12</v>
      </c>
      <c r="E679" s="2">
        <v>238.9</v>
      </c>
      <c r="G679" s="73">
        <f t="shared" si="9"/>
        <v>238.9000000000002</v>
      </c>
    </row>
    <row r="680" spans="1:13">
      <c r="A680" s="70"/>
      <c r="B680" s="422"/>
      <c r="C680" s="422"/>
      <c r="D680" t="s">
        <v>13</v>
      </c>
      <c r="E680" s="2">
        <v>16.3</v>
      </c>
      <c r="G680" s="73">
        <f t="shared" si="9"/>
        <v>255.20000000000022</v>
      </c>
    </row>
    <row r="681" spans="1:13">
      <c r="A681" s="70"/>
      <c r="B681" s="422"/>
      <c r="C681" s="422"/>
      <c r="D681" t="s">
        <v>14</v>
      </c>
      <c r="E681" s="2">
        <v>60</v>
      </c>
      <c r="G681" s="73">
        <f t="shared" si="9"/>
        <v>315.20000000000022</v>
      </c>
      <c r="K681" s="28">
        <f>K677-F685</f>
        <v>148.9</v>
      </c>
    </row>
    <row r="682" spans="1:13">
      <c r="A682" s="70"/>
      <c r="B682" s="422"/>
      <c r="C682" s="422"/>
      <c r="D682" t="s">
        <v>15</v>
      </c>
      <c r="E682" s="2">
        <v>5</v>
      </c>
      <c r="G682" s="73">
        <f t="shared" si="9"/>
        <v>320.20000000000022</v>
      </c>
    </row>
    <row r="683" spans="1:13">
      <c r="A683" s="3">
        <v>44895</v>
      </c>
      <c r="B683" s="422" t="s">
        <v>93</v>
      </c>
      <c r="C683" s="422" t="s">
        <v>26</v>
      </c>
      <c r="D683" t="s">
        <v>14</v>
      </c>
      <c r="F683" s="2">
        <v>60</v>
      </c>
      <c r="G683" s="73">
        <f t="shared" si="9"/>
        <v>260.20000000000022</v>
      </c>
    </row>
    <row r="684" spans="1:13">
      <c r="A684" s="3">
        <v>44895</v>
      </c>
      <c r="B684" s="422" t="s">
        <v>93</v>
      </c>
      <c r="C684" s="422" t="s">
        <v>26</v>
      </c>
      <c r="D684" t="s">
        <v>15</v>
      </c>
      <c r="E684" s="5"/>
      <c r="F684" s="23">
        <v>5</v>
      </c>
      <c r="G684" s="73">
        <f t="shared" si="9"/>
        <v>255.20000000000022</v>
      </c>
    </row>
    <row r="685" spans="1:13">
      <c r="A685" s="3">
        <v>44895</v>
      </c>
      <c r="B685" s="422" t="s">
        <v>93</v>
      </c>
      <c r="C685" s="422" t="s">
        <v>26</v>
      </c>
      <c r="D685" t="s">
        <v>12</v>
      </c>
      <c r="F685" s="2">
        <v>90</v>
      </c>
      <c r="G685" s="73">
        <f t="shared" si="9"/>
        <v>165.20000000000022</v>
      </c>
    </row>
    <row r="686" spans="1:13">
      <c r="A686" s="3">
        <v>44925</v>
      </c>
      <c r="B686" s="422" t="s">
        <v>321</v>
      </c>
      <c r="C686" s="422" t="s">
        <v>26</v>
      </c>
      <c r="D686" t="s">
        <v>12</v>
      </c>
      <c r="F686" s="2">
        <v>148.9</v>
      </c>
      <c r="G686" s="73">
        <f t="shared" si="9"/>
        <v>16.30000000000021</v>
      </c>
    </row>
    <row r="687" spans="1:13">
      <c r="A687" s="3">
        <v>44925</v>
      </c>
      <c r="B687" s="422" t="s">
        <v>321</v>
      </c>
      <c r="C687" s="422" t="s">
        <v>26</v>
      </c>
      <c r="D687" t="s">
        <v>13</v>
      </c>
      <c r="F687" s="2">
        <v>16.3</v>
      </c>
      <c r="G687" s="73">
        <f t="shared" si="9"/>
        <v>2.0961010704922955E-13</v>
      </c>
    </row>
    <row r="688" spans="1:13">
      <c r="A688" s="81">
        <v>44926</v>
      </c>
      <c r="B688" s="421" t="s">
        <v>10</v>
      </c>
      <c r="C688" s="421" t="s">
        <v>27</v>
      </c>
      <c r="D688" t="s">
        <v>12</v>
      </c>
      <c r="E688" s="2">
        <v>273.10000000000002</v>
      </c>
      <c r="G688" s="73">
        <f t="shared" si="9"/>
        <v>273.10000000000025</v>
      </c>
    </row>
    <row r="689" spans="1:12">
      <c r="A689" s="70"/>
      <c r="B689" s="422"/>
      <c r="C689" s="422"/>
      <c r="D689" t="s">
        <v>13</v>
      </c>
      <c r="E689" s="2">
        <v>16.7</v>
      </c>
      <c r="G689" s="73">
        <f t="shared" si="9"/>
        <v>289.80000000000024</v>
      </c>
      <c r="J689" s="421"/>
      <c r="L689" s="2"/>
    </row>
    <row r="690" spans="1:12">
      <c r="A690" s="70"/>
      <c r="B690" s="422"/>
      <c r="C690" s="422"/>
      <c r="D690" t="s">
        <v>14</v>
      </c>
      <c r="E690" s="2">
        <v>60</v>
      </c>
      <c r="G690" s="73">
        <f t="shared" si="9"/>
        <v>349.80000000000024</v>
      </c>
      <c r="J690" s="422"/>
      <c r="L690" s="2"/>
    </row>
    <row r="691" spans="1:12">
      <c r="A691" s="70"/>
      <c r="B691" s="422"/>
      <c r="C691" s="422"/>
      <c r="D691" t="s">
        <v>15</v>
      </c>
      <c r="E691" s="2">
        <v>5</v>
      </c>
      <c r="G691" s="73">
        <f t="shared" si="9"/>
        <v>354.80000000000024</v>
      </c>
    </row>
    <row r="692" spans="1:12">
      <c r="A692" s="70">
        <v>44926</v>
      </c>
      <c r="B692" s="422" t="s">
        <v>76</v>
      </c>
      <c r="C692" s="422" t="s">
        <v>27</v>
      </c>
      <c r="D692" t="s">
        <v>14</v>
      </c>
      <c r="F692" s="2">
        <v>60</v>
      </c>
      <c r="G692" s="73">
        <f t="shared" si="9"/>
        <v>294.80000000000024</v>
      </c>
    </row>
    <row r="693" spans="1:12">
      <c r="A693" s="70">
        <v>44926</v>
      </c>
      <c r="B693" s="422" t="s">
        <v>76</v>
      </c>
      <c r="C693" s="422" t="s">
        <v>27</v>
      </c>
      <c r="D693" t="s">
        <v>15</v>
      </c>
      <c r="F693" s="2">
        <v>5</v>
      </c>
      <c r="G693" s="73">
        <f t="shared" si="9"/>
        <v>289.80000000000024</v>
      </c>
    </row>
    <row r="694" spans="1:12">
      <c r="A694" s="70">
        <v>44926</v>
      </c>
      <c r="B694" s="422" t="s">
        <v>76</v>
      </c>
      <c r="C694" s="422" t="s">
        <v>27</v>
      </c>
      <c r="D694" t="s">
        <v>12</v>
      </c>
      <c r="F694" s="2">
        <v>90</v>
      </c>
      <c r="G694" s="73">
        <f t="shared" si="9"/>
        <v>199.80000000000024</v>
      </c>
    </row>
    <row r="695" spans="1:12">
      <c r="A695" s="3">
        <v>44959</v>
      </c>
      <c r="B695" s="422" t="s">
        <v>322</v>
      </c>
      <c r="C695" s="422" t="s">
        <v>27</v>
      </c>
      <c r="D695" t="s">
        <v>12</v>
      </c>
      <c r="F695" s="2">
        <v>183.1</v>
      </c>
      <c r="G695" s="73">
        <f t="shared" si="9"/>
        <v>16.700000000000244</v>
      </c>
    </row>
    <row r="696" spans="1:12">
      <c r="A696" s="3">
        <v>44959</v>
      </c>
      <c r="B696" s="422" t="s">
        <v>322</v>
      </c>
      <c r="C696" s="422" t="s">
        <v>27</v>
      </c>
      <c r="D696" t="s">
        <v>13</v>
      </c>
      <c r="F696" s="2">
        <v>16.7</v>
      </c>
      <c r="G696" s="73">
        <f t="shared" si="9"/>
        <v>2.4513724383723456E-13</v>
      </c>
    </row>
    <row r="697" spans="1:12">
      <c r="A697" s="31">
        <v>44957</v>
      </c>
      <c r="B697" s="421" t="s">
        <v>10</v>
      </c>
      <c r="C697" s="421" t="s">
        <v>11</v>
      </c>
      <c r="D697" t="s">
        <v>12</v>
      </c>
      <c r="E697" s="196">
        <v>269.39999999999998</v>
      </c>
      <c r="F697" s="196"/>
      <c r="G697" s="73">
        <f t="shared" si="9"/>
        <v>269.4000000000002</v>
      </c>
    </row>
    <row r="698" spans="1:12">
      <c r="B698" s="422"/>
      <c r="C698" s="422"/>
      <c r="D698" t="s">
        <v>13</v>
      </c>
      <c r="E698" s="196">
        <v>22.2</v>
      </c>
      <c r="F698" s="196"/>
      <c r="G698" s="73">
        <f t="shared" si="9"/>
        <v>291.60000000000019</v>
      </c>
    </row>
    <row r="699" spans="1:12">
      <c r="B699" s="422"/>
      <c r="C699" s="422"/>
      <c r="D699" t="s">
        <v>14</v>
      </c>
      <c r="E699" s="196">
        <v>60</v>
      </c>
      <c r="F699" s="196"/>
      <c r="G699" s="73">
        <f t="shared" si="9"/>
        <v>351.60000000000019</v>
      </c>
    </row>
    <row r="700" spans="1:12">
      <c r="B700" s="422"/>
      <c r="C700" s="422"/>
      <c r="D700" t="s">
        <v>15</v>
      </c>
      <c r="E700" s="196">
        <v>5</v>
      </c>
      <c r="F700" s="196"/>
      <c r="G700" s="73">
        <f t="shared" si="9"/>
        <v>356.60000000000019</v>
      </c>
    </row>
    <row r="701" spans="1:12">
      <c r="A701" s="3">
        <v>44957</v>
      </c>
      <c r="B701" s="422" t="s">
        <v>77</v>
      </c>
      <c r="C701" s="422" t="s">
        <v>11</v>
      </c>
      <c r="D701" t="s">
        <v>14</v>
      </c>
      <c r="E701" s="196"/>
      <c r="F701" s="196">
        <v>60</v>
      </c>
      <c r="G701" s="73">
        <f t="shared" si="9"/>
        <v>296.60000000000019</v>
      </c>
      <c r="K701" s="28"/>
    </row>
    <row r="702" spans="1:12">
      <c r="A702" s="3">
        <v>44957</v>
      </c>
      <c r="B702" s="422" t="s">
        <v>77</v>
      </c>
      <c r="C702" s="422" t="s">
        <v>11</v>
      </c>
      <c r="D702" t="s">
        <v>15</v>
      </c>
      <c r="E702" s="196"/>
      <c r="F702" s="196">
        <v>5</v>
      </c>
      <c r="G702" s="73">
        <f t="shared" si="9"/>
        <v>291.60000000000019</v>
      </c>
      <c r="K702" s="196"/>
    </row>
    <row r="703" spans="1:12">
      <c r="A703" s="3">
        <v>44957</v>
      </c>
      <c r="B703" s="422" t="s">
        <v>77</v>
      </c>
      <c r="C703" s="422" t="s">
        <v>11</v>
      </c>
      <c r="D703" t="s">
        <v>12</v>
      </c>
      <c r="E703" s="5"/>
      <c r="F703" s="2">
        <v>90</v>
      </c>
      <c r="G703" s="73">
        <f t="shared" si="9"/>
        <v>201.60000000000019</v>
      </c>
    </row>
    <row r="704" spans="1:12">
      <c r="A704" s="3">
        <v>44992</v>
      </c>
      <c r="B704" s="422">
        <v>26555</v>
      </c>
      <c r="C704" s="422" t="s">
        <v>11</v>
      </c>
      <c r="D704" t="s">
        <v>12</v>
      </c>
      <c r="E704" s="5"/>
      <c r="F704" s="2">
        <v>179.4</v>
      </c>
      <c r="G704" s="73">
        <f t="shared" si="9"/>
        <v>22.200000000000188</v>
      </c>
    </row>
    <row r="705" spans="1:11">
      <c r="A705" s="3">
        <v>44992</v>
      </c>
      <c r="B705" s="422">
        <v>26555</v>
      </c>
      <c r="C705" s="422" t="s">
        <v>11</v>
      </c>
      <c r="D705" t="s">
        <v>13</v>
      </c>
      <c r="E705" s="5"/>
      <c r="F705" s="2">
        <v>22.2</v>
      </c>
      <c r="G705" s="73">
        <f t="shared" ref="G705:G738" si="10">+G704+E705-F705</f>
        <v>1.8829382497642655E-13</v>
      </c>
    </row>
    <row r="706" spans="1:11">
      <c r="A706" s="31">
        <v>44985</v>
      </c>
      <c r="B706" s="421" t="s">
        <v>10</v>
      </c>
      <c r="C706" s="421" t="s">
        <v>17</v>
      </c>
      <c r="D706" t="s">
        <v>12</v>
      </c>
      <c r="E706" s="196">
        <v>293.89999999999998</v>
      </c>
      <c r="F706" s="196"/>
      <c r="G706" s="73">
        <f t="shared" si="10"/>
        <v>293.90000000000015</v>
      </c>
      <c r="K706" s="28"/>
    </row>
    <row r="707" spans="1:11">
      <c r="B707" s="422"/>
      <c r="C707" s="422"/>
      <c r="D707" t="s">
        <v>13</v>
      </c>
      <c r="E707" s="196">
        <v>24</v>
      </c>
      <c r="F707" s="196"/>
      <c r="G707" s="73">
        <f t="shared" si="10"/>
        <v>317.90000000000015</v>
      </c>
    </row>
    <row r="708" spans="1:11">
      <c r="B708" s="422"/>
      <c r="C708" s="422"/>
      <c r="D708" t="s">
        <v>14</v>
      </c>
      <c r="E708" s="196">
        <v>56</v>
      </c>
      <c r="F708" s="196"/>
      <c r="G708" s="73">
        <f t="shared" si="10"/>
        <v>373.90000000000015</v>
      </c>
    </row>
    <row r="709" spans="1:11">
      <c r="B709" s="422"/>
      <c r="C709" s="422"/>
      <c r="D709" t="s">
        <v>15</v>
      </c>
      <c r="E709" s="196">
        <v>5</v>
      </c>
      <c r="F709" s="196"/>
      <c r="G709" s="73">
        <f t="shared" si="10"/>
        <v>378.90000000000015</v>
      </c>
    </row>
    <row r="710" spans="1:11">
      <c r="A710" s="3">
        <v>44985</v>
      </c>
      <c r="B710" s="422" t="s">
        <v>78</v>
      </c>
      <c r="C710" s="422" t="s">
        <v>17</v>
      </c>
      <c r="D710" t="s">
        <v>14</v>
      </c>
      <c r="E710" s="196"/>
      <c r="F710" s="196">
        <v>56</v>
      </c>
      <c r="G710" s="73">
        <f t="shared" si="10"/>
        <v>322.90000000000015</v>
      </c>
    </row>
    <row r="711" spans="1:11">
      <c r="A711" s="3">
        <v>44985</v>
      </c>
      <c r="B711" s="422" t="s">
        <v>78</v>
      </c>
      <c r="C711" s="422" t="s">
        <v>17</v>
      </c>
      <c r="D711" t="s">
        <v>15</v>
      </c>
      <c r="E711" s="196"/>
      <c r="F711" s="196">
        <v>5</v>
      </c>
      <c r="G711" s="73">
        <f t="shared" si="10"/>
        <v>317.90000000000015</v>
      </c>
    </row>
    <row r="712" spans="1:11">
      <c r="A712" s="3">
        <v>44985</v>
      </c>
      <c r="B712" s="422" t="s">
        <v>78</v>
      </c>
      <c r="C712" s="422" t="s">
        <v>17</v>
      </c>
      <c r="D712" t="s">
        <v>12</v>
      </c>
      <c r="F712" s="2">
        <v>54</v>
      </c>
      <c r="G712" s="73">
        <f t="shared" si="10"/>
        <v>263.90000000000015</v>
      </c>
    </row>
    <row r="713" spans="1:11">
      <c r="A713" s="3">
        <v>45021</v>
      </c>
      <c r="B713" s="422">
        <v>26788</v>
      </c>
      <c r="C713" s="422" t="s">
        <v>17</v>
      </c>
      <c r="D713" t="s">
        <v>12</v>
      </c>
      <c r="F713" s="2">
        <v>239.9</v>
      </c>
      <c r="G713" s="73">
        <f t="shared" si="10"/>
        <v>24.000000000000142</v>
      </c>
    </row>
    <row r="714" spans="1:11">
      <c r="A714" s="3">
        <v>45021</v>
      </c>
      <c r="B714" s="422">
        <v>26788</v>
      </c>
      <c r="C714" s="422" t="s">
        <v>17</v>
      </c>
      <c r="D714" t="s">
        <v>13</v>
      </c>
      <c r="F714" s="2">
        <v>24</v>
      </c>
      <c r="G714" s="73">
        <f t="shared" si="10"/>
        <v>1.4210854715202004E-13</v>
      </c>
    </row>
    <row r="715" spans="1:11">
      <c r="A715" s="81">
        <v>45016</v>
      </c>
      <c r="B715" s="421" t="s">
        <v>10</v>
      </c>
      <c r="C715" s="421" t="s">
        <v>18</v>
      </c>
      <c r="D715" t="s">
        <v>12</v>
      </c>
      <c r="E715" s="196">
        <v>276.5</v>
      </c>
      <c r="F715" s="196"/>
      <c r="G715" s="73">
        <f t="shared" si="10"/>
        <v>276.50000000000011</v>
      </c>
      <c r="H715" s="28"/>
    </row>
    <row r="716" spans="1:11">
      <c r="A716" s="70"/>
      <c r="B716" s="422"/>
      <c r="C716" s="422"/>
      <c r="D716" t="s">
        <v>13</v>
      </c>
      <c r="E716" s="196">
        <v>18.399999999999999</v>
      </c>
      <c r="F716" s="196"/>
      <c r="G716" s="73">
        <f t="shared" si="10"/>
        <v>294.90000000000009</v>
      </c>
    </row>
    <row r="717" spans="1:11">
      <c r="A717" s="70"/>
      <c r="B717" s="422"/>
      <c r="C717" s="422"/>
      <c r="D717" t="s">
        <v>14</v>
      </c>
      <c r="E717" s="196">
        <v>60</v>
      </c>
      <c r="F717" s="196"/>
      <c r="G717" s="73">
        <f t="shared" si="10"/>
        <v>354.90000000000009</v>
      </c>
    </row>
    <row r="718" spans="1:11">
      <c r="A718" s="70"/>
      <c r="B718" s="422"/>
      <c r="C718" s="422"/>
      <c r="D718" t="s">
        <v>15</v>
      </c>
      <c r="E718" s="196">
        <v>5</v>
      </c>
      <c r="F718" s="196"/>
      <c r="G718" s="73">
        <f t="shared" si="10"/>
        <v>359.90000000000009</v>
      </c>
    </row>
    <row r="719" spans="1:11">
      <c r="A719" s="70"/>
      <c r="B719" s="422"/>
      <c r="C719" s="422"/>
      <c r="D719" t="s">
        <v>165</v>
      </c>
      <c r="E719" s="207">
        <v>102.5</v>
      </c>
      <c r="F719" s="196"/>
      <c r="G719" s="73">
        <f t="shared" si="10"/>
        <v>462.40000000000009</v>
      </c>
    </row>
    <row r="720" spans="1:11">
      <c r="A720" s="70"/>
      <c r="B720" s="422"/>
      <c r="C720" s="422"/>
      <c r="D720" t="s">
        <v>203</v>
      </c>
      <c r="E720" s="207">
        <v>102.5</v>
      </c>
      <c r="F720" s="196"/>
      <c r="G720" s="73">
        <f t="shared" si="10"/>
        <v>564.90000000000009</v>
      </c>
    </row>
    <row r="721" spans="1:10">
      <c r="A721" s="70">
        <v>45016</v>
      </c>
      <c r="B721" s="422" t="s">
        <v>81</v>
      </c>
      <c r="C721" s="422" t="s">
        <v>18</v>
      </c>
      <c r="D721" t="s">
        <v>14</v>
      </c>
      <c r="E721" s="196"/>
      <c r="F721" s="196">
        <v>60</v>
      </c>
      <c r="G721" s="73">
        <f t="shared" si="10"/>
        <v>504.90000000000009</v>
      </c>
      <c r="J721" s="28"/>
    </row>
    <row r="722" spans="1:10">
      <c r="A722" s="70">
        <v>45016</v>
      </c>
      <c r="B722" s="422" t="s">
        <v>81</v>
      </c>
      <c r="C722" s="422" t="s">
        <v>18</v>
      </c>
      <c r="D722" t="s">
        <v>15</v>
      </c>
      <c r="E722" s="196"/>
      <c r="F722" s="196">
        <v>5</v>
      </c>
      <c r="G722" s="73">
        <f t="shared" si="10"/>
        <v>499.90000000000009</v>
      </c>
    </row>
    <row r="723" spans="1:10">
      <c r="A723" s="70">
        <v>45016</v>
      </c>
      <c r="B723" s="422" t="s">
        <v>81</v>
      </c>
      <c r="C723" s="422" t="s">
        <v>18</v>
      </c>
      <c r="D723" t="s">
        <v>12</v>
      </c>
      <c r="F723" s="2">
        <v>90</v>
      </c>
      <c r="G723" s="73">
        <f t="shared" si="10"/>
        <v>409.90000000000009</v>
      </c>
    </row>
    <row r="724" spans="1:10">
      <c r="A724" s="70">
        <v>45059</v>
      </c>
      <c r="B724" s="422">
        <v>26859</v>
      </c>
      <c r="C724" s="422" t="s">
        <v>18</v>
      </c>
      <c r="D724" t="s">
        <v>12</v>
      </c>
      <c r="F724" s="2">
        <v>186.5</v>
      </c>
      <c r="G724" s="73">
        <f t="shared" si="10"/>
        <v>223.40000000000009</v>
      </c>
    </row>
    <row r="725" spans="1:10">
      <c r="A725" s="70">
        <v>45059</v>
      </c>
      <c r="B725" s="422">
        <v>26859</v>
      </c>
      <c r="C725" s="422" t="s">
        <v>18</v>
      </c>
      <c r="D725" t="s">
        <v>13</v>
      </c>
      <c r="F725" s="2">
        <v>18.399999999999999</v>
      </c>
      <c r="G725" s="73">
        <f t="shared" si="10"/>
        <v>205.00000000000009</v>
      </c>
    </row>
    <row r="726" spans="1:10">
      <c r="A726" s="70">
        <v>45219</v>
      </c>
      <c r="B726" s="422">
        <v>27675</v>
      </c>
      <c r="C726" s="422" t="s">
        <v>18</v>
      </c>
      <c r="D726" t="s">
        <v>165</v>
      </c>
      <c r="F726" s="207">
        <v>102.5</v>
      </c>
      <c r="G726" s="73">
        <f t="shared" si="10"/>
        <v>102.50000000000009</v>
      </c>
    </row>
    <row r="727" spans="1:10">
      <c r="A727" s="70">
        <v>45219</v>
      </c>
      <c r="B727" s="422">
        <v>27675</v>
      </c>
      <c r="C727" s="422" t="s">
        <v>18</v>
      </c>
      <c r="D727" t="s">
        <v>203</v>
      </c>
      <c r="F727" s="207">
        <v>102.5</v>
      </c>
      <c r="G727" s="73">
        <f t="shared" si="10"/>
        <v>0</v>
      </c>
    </row>
    <row r="728" spans="1:10">
      <c r="A728" s="81">
        <v>45046</v>
      </c>
      <c r="B728" s="421" t="s">
        <v>10</v>
      </c>
      <c r="C728" s="421" t="s">
        <v>19</v>
      </c>
      <c r="D728" t="s">
        <v>12</v>
      </c>
      <c r="E728" s="207">
        <v>289.2</v>
      </c>
      <c r="F728" s="207"/>
      <c r="G728" s="73">
        <f t="shared" si="10"/>
        <v>289.2</v>
      </c>
    </row>
    <row r="729" spans="1:10">
      <c r="A729" s="70"/>
      <c r="B729" s="422"/>
      <c r="C729" s="422"/>
      <c r="D729" t="s">
        <v>13</v>
      </c>
      <c r="E729" s="207">
        <v>14.2</v>
      </c>
      <c r="F729" s="207"/>
      <c r="G729" s="73">
        <f t="shared" si="10"/>
        <v>303.39999999999998</v>
      </c>
    </row>
    <row r="730" spans="1:10">
      <c r="A730" s="70"/>
      <c r="B730" s="422"/>
      <c r="C730" s="422"/>
      <c r="D730" t="s">
        <v>14</v>
      </c>
      <c r="E730" s="207">
        <v>60</v>
      </c>
      <c r="F730" s="207"/>
      <c r="G730" s="73">
        <f t="shared" si="10"/>
        <v>363.4</v>
      </c>
    </row>
    <row r="731" spans="1:10">
      <c r="A731" s="70"/>
      <c r="B731" s="422"/>
      <c r="C731" s="422"/>
      <c r="D731" t="s">
        <v>15</v>
      </c>
      <c r="E731" s="207">
        <v>5</v>
      </c>
      <c r="F731" s="207"/>
      <c r="G731" s="73">
        <f t="shared" si="10"/>
        <v>368.4</v>
      </c>
      <c r="I731" s="28"/>
    </row>
    <row r="732" spans="1:10">
      <c r="A732" s="70">
        <v>45046</v>
      </c>
      <c r="B732" s="422" t="s">
        <v>83</v>
      </c>
      <c r="C732" s="422" t="s">
        <v>19</v>
      </c>
      <c r="D732" t="s">
        <v>14</v>
      </c>
      <c r="E732" s="207"/>
      <c r="F732" s="207">
        <v>60</v>
      </c>
      <c r="G732" s="73">
        <f t="shared" si="10"/>
        <v>308.39999999999998</v>
      </c>
    </row>
    <row r="733" spans="1:10">
      <c r="A733" s="70">
        <v>45046</v>
      </c>
      <c r="B733" s="422" t="s">
        <v>83</v>
      </c>
      <c r="C733" s="422" t="s">
        <v>19</v>
      </c>
      <c r="D733" t="s">
        <v>15</v>
      </c>
      <c r="E733" s="207"/>
      <c r="F733" s="207">
        <v>5</v>
      </c>
      <c r="G733" s="73">
        <f t="shared" si="10"/>
        <v>303.39999999999998</v>
      </c>
    </row>
    <row r="734" spans="1:10">
      <c r="A734" s="70">
        <v>45046</v>
      </c>
      <c r="B734" s="422" t="s">
        <v>83</v>
      </c>
      <c r="C734" s="422" t="s">
        <v>19</v>
      </c>
      <c r="D734" t="s">
        <v>12</v>
      </c>
      <c r="F734" s="2">
        <v>90</v>
      </c>
      <c r="G734" s="73">
        <f t="shared" si="10"/>
        <v>213.39999999999998</v>
      </c>
    </row>
    <row r="735" spans="1:10">
      <c r="A735" s="70">
        <v>45086</v>
      </c>
      <c r="B735" s="422">
        <v>26937</v>
      </c>
      <c r="C735" s="422" t="s">
        <v>19</v>
      </c>
      <c r="D735" t="s">
        <v>12</v>
      </c>
      <c r="F735" s="2">
        <v>199.2</v>
      </c>
      <c r="G735" s="73">
        <f t="shared" si="10"/>
        <v>14.199999999999989</v>
      </c>
    </row>
    <row r="736" spans="1:10">
      <c r="A736" s="70">
        <v>45086</v>
      </c>
      <c r="B736" s="422">
        <v>26937</v>
      </c>
      <c r="C736" s="422" t="s">
        <v>19</v>
      </c>
      <c r="D736" t="s">
        <v>13</v>
      </c>
      <c r="F736" s="2">
        <v>14.2</v>
      </c>
      <c r="G736" s="73">
        <f t="shared" si="10"/>
        <v>0</v>
      </c>
    </row>
    <row r="737" spans="1:11">
      <c r="A737" s="81">
        <v>45077</v>
      </c>
      <c r="B737" s="421" t="s">
        <v>10</v>
      </c>
      <c r="C737" s="421" t="s">
        <v>20</v>
      </c>
      <c r="D737" t="s">
        <v>12</v>
      </c>
      <c r="E737" s="207">
        <v>267.39999999999998</v>
      </c>
      <c r="F737" s="207"/>
      <c r="G737" s="73">
        <f t="shared" si="10"/>
        <v>267.39999999999998</v>
      </c>
    </row>
    <row r="738" spans="1:11">
      <c r="A738" s="70"/>
      <c r="B738" s="422"/>
      <c r="C738" s="422"/>
      <c r="D738" t="s">
        <v>13</v>
      </c>
      <c r="E738" s="207">
        <v>15.9</v>
      </c>
      <c r="F738" s="207"/>
      <c r="G738" s="73">
        <f t="shared" si="10"/>
        <v>283.29999999999995</v>
      </c>
    </row>
    <row r="739" spans="1:11">
      <c r="A739" s="70"/>
      <c r="B739" s="422"/>
      <c r="C739" s="422"/>
      <c r="D739" t="s">
        <v>14</v>
      </c>
      <c r="E739" s="207">
        <v>60</v>
      </c>
      <c r="F739" s="207"/>
      <c r="G739" s="73">
        <f t="shared" ref="G739:G773" si="11">+G738+E739-F739</f>
        <v>343.29999999999995</v>
      </c>
    </row>
    <row r="740" spans="1:11">
      <c r="A740" s="70"/>
      <c r="B740" s="422"/>
      <c r="C740" s="422"/>
      <c r="D740" t="s">
        <v>15</v>
      </c>
      <c r="E740" s="207">
        <v>5</v>
      </c>
      <c r="F740" s="207"/>
      <c r="G740" s="73">
        <f t="shared" si="11"/>
        <v>348.29999999999995</v>
      </c>
    </row>
    <row r="741" spans="1:11">
      <c r="A741" s="70">
        <v>45077</v>
      </c>
      <c r="B741" s="422" t="s">
        <v>84</v>
      </c>
      <c r="C741" s="422" t="s">
        <v>20</v>
      </c>
      <c r="D741" t="s">
        <v>14</v>
      </c>
      <c r="E741" s="207"/>
      <c r="F741" s="207">
        <v>60</v>
      </c>
      <c r="G741" s="73">
        <f t="shared" si="11"/>
        <v>288.29999999999995</v>
      </c>
    </row>
    <row r="742" spans="1:11">
      <c r="A742" s="70">
        <v>45077</v>
      </c>
      <c r="B742" s="422" t="s">
        <v>84</v>
      </c>
      <c r="C742" s="422" t="s">
        <v>20</v>
      </c>
      <c r="D742" t="s">
        <v>15</v>
      </c>
      <c r="E742" s="207"/>
      <c r="F742" s="207">
        <v>5</v>
      </c>
      <c r="G742" s="73">
        <f t="shared" si="11"/>
        <v>283.29999999999995</v>
      </c>
    </row>
    <row r="743" spans="1:11">
      <c r="A743" s="70">
        <v>45077</v>
      </c>
      <c r="B743" s="422" t="s">
        <v>84</v>
      </c>
      <c r="C743" s="422" t="s">
        <v>20</v>
      </c>
      <c r="D743" t="s">
        <v>12</v>
      </c>
      <c r="F743" s="2">
        <v>90</v>
      </c>
      <c r="G743" s="73">
        <f t="shared" si="11"/>
        <v>193.29999999999995</v>
      </c>
    </row>
    <row r="744" spans="1:11">
      <c r="A744" s="70">
        <v>45127</v>
      </c>
      <c r="B744" s="422">
        <v>27254</v>
      </c>
      <c r="C744" s="422" t="s">
        <v>20</v>
      </c>
      <c r="D744" t="s">
        <v>12</v>
      </c>
      <c r="F744" s="2">
        <v>177.4</v>
      </c>
      <c r="G744" s="73">
        <f t="shared" si="11"/>
        <v>15.899999999999949</v>
      </c>
    </row>
    <row r="745" spans="1:11">
      <c r="A745" s="70">
        <v>45127</v>
      </c>
      <c r="B745" s="422">
        <v>27254</v>
      </c>
      <c r="C745" s="422" t="s">
        <v>20</v>
      </c>
      <c r="D745" t="s">
        <v>13</v>
      </c>
      <c r="F745" s="2">
        <v>15.9</v>
      </c>
      <c r="G745" s="73">
        <f t="shared" si="11"/>
        <v>-5.1514348342607263E-14</v>
      </c>
    </row>
    <row r="746" spans="1:11">
      <c r="A746" s="81">
        <v>45107</v>
      </c>
      <c r="B746" s="421" t="s">
        <v>10</v>
      </c>
      <c r="C746" s="421" t="s">
        <v>21</v>
      </c>
      <c r="D746" t="s">
        <v>12</v>
      </c>
      <c r="E746" s="207">
        <v>272.39999999999998</v>
      </c>
      <c r="F746" s="207"/>
      <c r="G746" s="73">
        <f t="shared" si="11"/>
        <v>272.39999999999992</v>
      </c>
    </row>
    <row r="747" spans="1:11">
      <c r="A747" s="70"/>
      <c r="B747" s="422"/>
      <c r="C747" s="422"/>
      <c r="D747" t="s">
        <v>13</v>
      </c>
      <c r="E747" s="207">
        <v>21.2</v>
      </c>
      <c r="F747" s="207"/>
      <c r="G747" s="73">
        <f t="shared" si="11"/>
        <v>293.59999999999991</v>
      </c>
      <c r="I747" s="421"/>
      <c r="K747" s="207"/>
    </row>
    <row r="748" spans="1:11">
      <c r="A748" s="70"/>
      <c r="B748" s="422"/>
      <c r="C748" s="422"/>
      <c r="D748" t="s">
        <v>14</v>
      </c>
      <c r="E748" s="207">
        <v>60</v>
      </c>
      <c r="F748" s="207"/>
      <c r="G748" s="73">
        <f t="shared" si="11"/>
        <v>353.59999999999991</v>
      </c>
      <c r="I748" s="422"/>
      <c r="K748" s="207"/>
    </row>
    <row r="749" spans="1:11">
      <c r="A749" s="70"/>
      <c r="B749" s="422"/>
      <c r="C749" s="422"/>
      <c r="D749" t="s">
        <v>15</v>
      </c>
      <c r="E749" s="207">
        <v>5</v>
      </c>
      <c r="F749" s="207"/>
      <c r="G749" s="73">
        <f t="shared" si="11"/>
        <v>358.59999999999991</v>
      </c>
      <c r="I749" s="421"/>
      <c r="K749" s="207"/>
    </row>
    <row r="750" spans="1:11">
      <c r="A750" s="70">
        <v>45107</v>
      </c>
      <c r="B750" s="422" t="s">
        <v>86</v>
      </c>
      <c r="C750" s="422" t="s">
        <v>21</v>
      </c>
      <c r="D750" t="s">
        <v>14</v>
      </c>
      <c r="E750" s="207"/>
      <c r="F750" s="207">
        <v>60</v>
      </c>
      <c r="G750" s="73">
        <f t="shared" si="11"/>
        <v>298.59999999999991</v>
      </c>
      <c r="K750" s="207"/>
    </row>
    <row r="751" spans="1:11">
      <c r="A751" s="70">
        <v>45107</v>
      </c>
      <c r="B751" s="422" t="s">
        <v>86</v>
      </c>
      <c r="C751" s="422" t="s">
        <v>21</v>
      </c>
      <c r="D751" t="s">
        <v>15</v>
      </c>
      <c r="E751" s="207"/>
      <c r="F751" s="207">
        <v>5</v>
      </c>
      <c r="G751" s="73">
        <f t="shared" si="11"/>
        <v>293.59999999999991</v>
      </c>
      <c r="I751" s="421"/>
    </row>
    <row r="752" spans="1:11">
      <c r="A752" s="70">
        <v>45107</v>
      </c>
      <c r="B752" s="422" t="s">
        <v>86</v>
      </c>
      <c r="C752" s="422" t="s">
        <v>21</v>
      </c>
      <c r="D752" t="s">
        <v>12</v>
      </c>
      <c r="F752" s="2">
        <v>90</v>
      </c>
      <c r="G752" s="73">
        <f t="shared" si="11"/>
        <v>203.59999999999991</v>
      </c>
    </row>
    <row r="753" spans="1:11">
      <c r="A753" s="70">
        <v>45163</v>
      </c>
      <c r="B753" s="422">
        <v>27381</v>
      </c>
      <c r="C753" s="422" t="s">
        <v>21</v>
      </c>
      <c r="D753" t="s">
        <v>12</v>
      </c>
      <c r="F753" s="207">
        <v>182.4</v>
      </c>
      <c r="G753" s="73">
        <f t="shared" si="11"/>
        <v>21.199999999999903</v>
      </c>
      <c r="K753" s="28"/>
    </row>
    <row r="754" spans="1:11">
      <c r="A754" s="70">
        <v>45163</v>
      </c>
      <c r="B754" s="422">
        <v>27381</v>
      </c>
      <c r="C754" s="422" t="s">
        <v>21</v>
      </c>
      <c r="D754" t="s">
        <v>13</v>
      </c>
      <c r="F754" s="207">
        <v>21.2</v>
      </c>
      <c r="G754" s="73">
        <f t="shared" si="11"/>
        <v>-9.5923269327613525E-14</v>
      </c>
    </row>
    <row r="755" spans="1:11">
      <c r="A755" s="81">
        <v>45138</v>
      </c>
      <c r="B755" s="421" t="s">
        <v>10</v>
      </c>
      <c r="C755" s="421" t="s">
        <v>22</v>
      </c>
      <c r="D755" t="s">
        <v>12</v>
      </c>
      <c r="E755" s="207">
        <v>256.60000000000002</v>
      </c>
      <c r="F755" s="207"/>
      <c r="G755" s="73">
        <f t="shared" si="11"/>
        <v>256.59999999999991</v>
      </c>
    </row>
    <row r="756" spans="1:11">
      <c r="A756" s="70"/>
      <c r="B756" s="422"/>
      <c r="C756" s="422"/>
      <c r="D756" t="s">
        <v>13</v>
      </c>
      <c r="E756" s="207">
        <v>13.3</v>
      </c>
      <c r="F756" s="207"/>
      <c r="G756" s="73">
        <f t="shared" si="11"/>
        <v>269.89999999999992</v>
      </c>
    </row>
    <row r="757" spans="1:11">
      <c r="A757" s="70"/>
      <c r="B757" s="422"/>
      <c r="C757" s="422"/>
      <c r="D757" t="s">
        <v>14</v>
      </c>
      <c r="E757" s="207">
        <v>60</v>
      </c>
      <c r="F757" s="207"/>
      <c r="G757" s="73">
        <f t="shared" si="11"/>
        <v>329.89999999999992</v>
      </c>
      <c r="I757" s="421"/>
      <c r="K757" s="207"/>
    </row>
    <row r="758" spans="1:11">
      <c r="A758" s="70"/>
      <c r="B758" s="422"/>
      <c r="C758" s="422"/>
      <c r="D758" t="s">
        <v>15</v>
      </c>
      <c r="E758" s="207">
        <v>5</v>
      </c>
      <c r="F758" s="207"/>
      <c r="G758" s="73">
        <f t="shared" si="11"/>
        <v>334.89999999999992</v>
      </c>
      <c r="K758" s="207"/>
    </row>
    <row r="759" spans="1:11">
      <c r="A759" s="70"/>
      <c r="B759" s="422"/>
      <c r="C759" s="422"/>
      <c r="D759" t="s">
        <v>148</v>
      </c>
      <c r="E759" s="207">
        <v>102.5</v>
      </c>
      <c r="F759" s="207"/>
      <c r="G759" s="73">
        <f t="shared" si="11"/>
        <v>437.39999999999992</v>
      </c>
    </row>
    <row r="760" spans="1:11">
      <c r="A760" s="70"/>
      <c r="B760" s="422"/>
      <c r="C760" s="422"/>
      <c r="D760" t="s">
        <v>189</v>
      </c>
      <c r="E760" s="207">
        <v>102.5</v>
      </c>
      <c r="F760" s="207"/>
      <c r="G760" s="73">
        <f t="shared" si="11"/>
        <v>539.89999999999986</v>
      </c>
    </row>
    <row r="761" spans="1:11">
      <c r="A761" s="70">
        <v>45138</v>
      </c>
      <c r="B761" s="422" t="s">
        <v>87</v>
      </c>
      <c r="C761" s="422" t="s">
        <v>22</v>
      </c>
      <c r="D761" t="s">
        <v>14</v>
      </c>
      <c r="E761" s="207"/>
      <c r="F761" s="207">
        <v>60</v>
      </c>
      <c r="G761" s="73">
        <f t="shared" si="11"/>
        <v>479.89999999999986</v>
      </c>
    </row>
    <row r="762" spans="1:11">
      <c r="A762" s="70">
        <v>45138</v>
      </c>
      <c r="B762" s="422" t="s">
        <v>87</v>
      </c>
      <c r="C762" s="422" t="s">
        <v>22</v>
      </c>
      <c r="D762" t="s">
        <v>15</v>
      </c>
      <c r="E762" s="207"/>
      <c r="F762" s="207">
        <v>5</v>
      </c>
      <c r="G762" s="73">
        <f t="shared" si="11"/>
        <v>474.89999999999986</v>
      </c>
      <c r="K762" s="28"/>
    </row>
    <row r="763" spans="1:11">
      <c r="A763" s="70">
        <v>45138</v>
      </c>
      <c r="B763" s="422" t="s">
        <v>87</v>
      </c>
      <c r="C763" s="422" t="s">
        <v>22</v>
      </c>
      <c r="D763" t="s">
        <v>12</v>
      </c>
      <c r="F763" s="2">
        <v>90</v>
      </c>
      <c r="G763" s="73">
        <f t="shared" si="11"/>
        <v>384.89999999999986</v>
      </c>
    </row>
    <row r="764" spans="1:11">
      <c r="A764" s="70">
        <v>45184</v>
      </c>
      <c r="B764" s="422">
        <v>27466</v>
      </c>
      <c r="C764" s="422" t="s">
        <v>22</v>
      </c>
      <c r="D764" t="s">
        <v>12</v>
      </c>
      <c r="F764" s="207">
        <v>166.6</v>
      </c>
      <c r="G764" s="73">
        <f t="shared" si="11"/>
        <v>218.29999999999987</v>
      </c>
    </row>
    <row r="765" spans="1:11">
      <c r="A765" s="70">
        <v>45184</v>
      </c>
      <c r="B765" s="422">
        <v>27466</v>
      </c>
      <c r="C765" s="422" t="s">
        <v>22</v>
      </c>
      <c r="D765" t="s">
        <v>13</v>
      </c>
      <c r="F765" s="207">
        <v>13.3</v>
      </c>
      <c r="G765" s="73">
        <f t="shared" si="11"/>
        <v>204.99999999999986</v>
      </c>
    </row>
    <row r="766" spans="1:11">
      <c r="A766" s="70">
        <v>45237</v>
      </c>
      <c r="B766" s="422">
        <v>27740</v>
      </c>
      <c r="C766" s="422" t="s">
        <v>22</v>
      </c>
      <c r="D766" t="s">
        <v>148</v>
      </c>
      <c r="F766" s="207">
        <v>102.5</v>
      </c>
      <c r="G766" s="73">
        <f t="shared" si="11"/>
        <v>102.49999999999986</v>
      </c>
    </row>
    <row r="767" spans="1:11">
      <c r="A767" s="70">
        <v>45237</v>
      </c>
      <c r="B767" s="422">
        <v>27740</v>
      </c>
      <c r="C767" s="422" t="s">
        <v>22</v>
      </c>
      <c r="D767" t="s">
        <v>189</v>
      </c>
      <c r="F767" s="207">
        <v>102.5</v>
      </c>
      <c r="G767" s="73">
        <f t="shared" si="11"/>
        <v>-1.4210854715202004E-13</v>
      </c>
    </row>
    <row r="768" spans="1:11">
      <c r="A768" s="31">
        <v>45169</v>
      </c>
      <c r="B768" s="421" t="s">
        <v>10</v>
      </c>
      <c r="C768" s="421" t="s">
        <v>23</v>
      </c>
      <c r="D768" t="s">
        <v>12</v>
      </c>
      <c r="E768" s="207">
        <v>245.4</v>
      </c>
      <c r="F768" s="207"/>
      <c r="G768" s="73">
        <f t="shared" si="11"/>
        <v>245.39999999999986</v>
      </c>
    </row>
    <row r="769" spans="1:15">
      <c r="B769" s="422"/>
      <c r="C769" s="422"/>
      <c r="D769" t="s">
        <v>13</v>
      </c>
      <c r="E769" s="207">
        <v>19.8</v>
      </c>
      <c r="F769" s="207"/>
      <c r="G769" s="73">
        <f t="shared" si="11"/>
        <v>265.19999999999987</v>
      </c>
      <c r="H769" s="421"/>
      <c r="J769" s="207"/>
    </row>
    <row r="770" spans="1:15">
      <c r="B770" s="422"/>
      <c r="C770" s="422"/>
      <c r="D770" t="s">
        <v>14</v>
      </c>
      <c r="E770" s="207">
        <v>60</v>
      </c>
      <c r="F770" s="207"/>
      <c r="G770" s="73">
        <f t="shared" si="11"/>
        <v>325.19999999999987</v>
      </c>
      <c r="H770" s="422"/>
      <c r="J770" s="207"/>
    </row>
    <row r="771" spans="1:15">
      <c r="B771" s="422"/>
      <c r="C771" s="422"/>
      <c r="D771" t="s">
        <v>15</v>
      </c>
      <c r="E771" s="207">
        <v>5</v>
      </c>
      <c r="F771" s="207"/>
      <c r="G771" s="73">
        <f t="shared" si="11"/>
        <v>330.19999999999987</v>
      </c>
      <c r="J771" s="28"/>
      <c r="K771" s="28"/>
    </row>
    <row r="772" spans="1:15">
      <c r="A772" s="3">
        <v>45169</v>
      </c>
      <c r="B772" s="422" t="s">
        <v>88</v>
      </c>
      <c r="C772" s="422" t="s">
        <v>23</v>
      </c>
      <c r="D772" t="s">
        <v>14</v>
      </c>
      <c r="E772" s="207"/>
      <c r="F772" s="207">
        <v>60</v>
      </c>
      <c r="G772" s="73">
        <f t="shared" si="11"/>
        <v>270.19999999999987</v>
      </c>
    </row>
    <row r="773" spans="1:15">
      <c r="A773" s="3">
        <v>45169</v>
      </c>
      <c r="B773" s="422" t="s">
        <v>88</v>
      </c>
      <c r="C773" s="422" t="s">
        <v>23</v>
      </c>
      <c r="D773" t="s">
        <v>15</v>
      </c>
      <c r="E773" s="207"/>
      <c r="F773" s="207">
        <v>5</v>
      </c>
      <c r="G773" s="73">
        <f t="shared" si="11"/>
        <v>265.19999999999987</v>
      </c>
    </row>
    <row r="774" spans="1:15">
      <c r="A774" s="3">
        <v>45169</v>
      </c>
      <c r="B774" s="422" t="s">
        <v>88</v>
      </c>
      <c r="C774" s="422" t="s">
        <v>23</v>
      </c>
      <c r="D774" t="s">
        <v>12</v>
      </c>
      <c r="F774" s="2">
        <v>90</v>
      </c>
      <c r="G774" s="73">
        <f>+G773+E774-F774</f>
        <v>175.19999999999987</v>
      </c>
    </row>
    <row r="775" spans="1:15">
      <c r="A775" s="3">
        <v>45202</v>
      </c>
      <c r="B775" s="422">
        <v>27566</v>
      </c>
      <c r="C775" s="422" t="s">
        <v>23</v>
      </c>
      <c r="D775" t="s">
        <v>12</v>
      </c>
      <c r="F775" s="2">
        <v>155.4</v>
      </c>
      <c r="G775" s="73">
        <f>+G774+E775-F775</f>
        <v>19.799999999999869</v>
      </c>
    </row>
    <row r="776" spans="1:15">
      <c r="A776" s="3">
        <v>45202</v>
      </c>
      <c r="B776" s="422">
        <v>27566</v>
      </c>
      <c r="C776" s="422" t="s">
        <v>23</v>
      </c>
      <c r="D776" t="s">
        <v>13</v>
      </c>
      <c r="F776" s="2">
        <v>19.8</v>
      </c>
      <c r="G776" s="73">
        <f>+G775+E776-F776</f>
        <v>-1.3145040611561853E-13</v>
      </c>
      <c r="I776" s="421"/>
      <c r="K776" s="207"/>
    </row>
    <row r="777" spans="1:15">
      <c r="A777" s="31">
        <v>45199</v>
      </c>
      <c r="B777" s="421" t="s">
        <v>10</v>
      </c>
      <c r="C777" s="421" t="s">
        <v>41</v>
      </c>
      <c r="D777" t="s">
        <v>12</v>
      </c>
      <c r="E777" s="207">
        <v>244.3</v>
      </c>
      <c r="F777" s="207"/>
      <c r="G777" s="2">
        <f>+G776+E777-F777</f>
        <v>244.29999999999987</v>
      </c>
      <c r="I777" s="421"/>
      <c r="K777" s="207"/>
    </row>
    <row r="778" spans="1:15">
      <c r="B778" s="422"/>
      <c r="C778" s="422"/>
      <c r="D778" t="s">
        <v>13</v>
      </c>
      <c r="E778" s="207">
        <v>17.600000000000001</v>
      </c>
      <c r="F778" s="207"/>
      <c r="G778" s="2">
        <f>+G777+E778-F778</f>
        <v>261.89999999999986</v>
      </c>
      <c r="I778" s="422"/>
      <c r="K778" s="207"/>
    </row>
    <row r="779" spans="1:15">
      <c r="B779" s="422"/>
      <c r="C779" s="422"/>
      <c r="D779" t="s">
        <v>14</v>
      </c>
      <c r="E779" s="207">
        <v>60</v>
      </c>
      <c r="F779" s="207"/>
      <c r="G779" s="2">
        <f>+G778+E779-F779</f>
        <v>321.89999999999986</v>
      </c>
      <c r="N779" s="207"/>
    </row>
    <row r="780" spans="1:15">
      <c r="B780" s="422"/>
      <c r="C780" s="422"/>
      <c r="D780" t="s">
        <v>15</v>
      </c>
      <c r="E780" s="207">
        <v>5</v>
      </c>
      <c r="F780" s="207"/>
      <c r="G780" s="2">
        <f>+G779+E780-F780</f>
        <v>326.89999999999986</v>
      </c>
      <c r="N780" s="207"/>
    </row>
    <row r="781" spans="1:15">
      <c r="B781" s="422"/>
      <c r="C781" s="422"/>
      <c r="D781" t="s">
        <v>51</v>
      </c>
      <c r="E781" s="207">
        <v>10</v>
      </c>
      <c r="F781" s="207"/>
      <c r="G781" s="2">
        <f>+G780+E781-F781</f>
        <v>336.89999999999986</v>
      </c>
      <c r="I781" s="421"/>
      <c r="K781" s="207"/>
      <c r="N781" s="28"/>
      <c r="O781" s="28"/>
    </row>
    <row r="782" spans="1:15">
      <c r="B782" s="422"/>
      <c r="C782" s="422"/>
      <c r="D782" t="s">
        <v>52</v>
      </c>
      <c r="E782" s="207">
        <v>10</v>
      </c>
      <c r="F782" s="207"/>
      <c r="G782" s="2">
        <f>+G781+E782-F782</f>
        <v>346.89999999999986</v>
      </c>
      <c r="I782" s="422"/>
      <c r="K782" s="207"/>
    </row>
    <row r="783" spans="1:15">
      <c r="A783" s="3">
        <v>45199</v>
      </c>
      <c r="B783" s="422" t="s">
        <v>91</v>
      </c>
      <c r="C783" s="422" t="s">
        <v>41</v>
      </c>
      <c r="D783" t="s">
        <v>14</v>
      </c>
      <c r="F783" s="2">
        <v>60</v>
      </c>
      <c r="G783" s="2">
        <f>+G782+E783-F783</f>
        <v>286.89999999999986</v>
      </c>
      <c r="K783" s="207"/>
    </row>
    <row r="784" spans="1:15">
      <c r="A784" s="3">
        <v>45199</v>
      </c>
      <c r="B784" s="422" t="s">
        <v>91</v>
      </c>
      <c r="C784" s="422" t="s">
        <v>41</v>
      </c>
      <c r="D784" t="s">
        <v>15</v>
      </c>
      <c r="F784" s="2">
        <v>5</v>
      </c>
      <c r="G784" s="2">
        <f>+G783+E784-F784</f>
        <v>281.89999999999986</v>
      </c>
      <c r="K784" s="207"/>
    </row>
    <row r="785" spans="1:12">
      <c r="A785" s="3">
        <v>45199</v>
      </c>
      <c r="B785" s="422" t="s">
        <v>91</v>
      </c>
      <c r="C785" s="422" t="s">
        <v>41</v>
      </c>
      <c r="D785" t="s">
        <v>12</v>
      </c>
      <c r="F785" s="2">
        <v>90</v>
      </c>
      <c r="G785" s="2">
        <f>+G784+E785-F785</f>
        <v>191.89999999999986</v>
      </c>
      <c r="I785" s="421"/>
      <c r="K785" s="20"/>
    </row>
    <row r="786" spans="1:12">
      <c r="A786" s="3">
        <v>45273</v>
      </c>
      <c r="B786" s="422">
        <v>27955</v>
      </c>
      <c r="C786" s="422" t="s">
        <v>41</v>
      </c>
      <c r="D786" t="s">
        <v>12</v>
      </c>
      <c r="F786" s="2">
        <v>154.30000000000001</v>
      </c>
      <c r="G786" s="2">
        <f t="shared" ref="G786:G792" si="12">+G785+E786-F786</f>
        <v>37.599999999999852</v>
      </c>
      <c r="I786" s="421"/>
      <c r="K786" s="20"/>
    </row>
    <row r="787" spans="1:12">
      <c r="A787" s="3">
        <v>45273</v>
      </c>
      <c r="B787" s="422">
        <v>27955</v>
      </c>
      <c r="C787" s="422" t="s">
        <v>41</v>
      </c>
      <c r="D787" t="s">
        <v>13</v>
      </c>
      <c r="F787" s="2">
        <v>17.600000000000001</v>
      </c>
      <c r="G787" s="2">
        <f t="shared" si="12"/>
        <v>19.999999999999851</v>
      </c>
      <c r="I787" s="421"/>
      <c r="K787" s="20"/>
    </row>
    <row r="788" spans="1:12">
      <c r="A788" s="3">
        <v>45343</v>
      </c>
      <c r="B788" s="422">
        <v>28273</v>
      </c>
      <c r="C788" s="422" t="s">
        <v>41</v>
      </c>
      <c r="D788" t="s">
        <v>51</v>
      </c>
      <c r="F788" s="207">
        <v>10</v>
      </c>
      <c r="G788" s="2">
        <f t="shared" si="12"/>
        <v>9.9999999999998508</v>
      </c>
      <c r="I788" s="421"/>
      <c r="K788" s="20"/>
    </row>
    <row r="789" spans="1:12">
      <c r="A789" s="3">
        <v>45343</v>
      </c>
      <c r="B789" s="422">
        <v>28273</v>
      </c>
      <c r="C789" s="422" t="s">
        <v>41</v>
      </c>
      <c r="D789" t="s">
        <v>52</v>
      </c>
      <c r="F789" s="207">
        <v>10</v>
      </c>
      <c r="G789" s="2">
        <f t="shared" si="12"/>
        <v>-1.4921397450962104E-13</v>
      </c>
      <c r="I789" s="421"/>
      <c r="K789" s="20"/>
    </row>
    <row r="790" spans="1:12">
      <c r="A790" s="31">
        <v>45230</v>
      </c>
      <c r="B790" s="421" t="s">
        <v>10</v>
      </c>
      <c r="C790" s="421" t="s">
        <v>25</v>
      </c>
      <c r="D790" t="s">
        <v>12</v>
      </c>
      <c r="E790" s="20">
        <v>237.6</v>
      </c>
      <c r="F790" s="46"/>
      <c r="G790" s="2">
        <f t="shared" si="12"/>
        <v>237.59999999999985</v>
      </c>
      <c r="I790" s="422"/>
      <c r="K790" s="20"/>
    </row>
    <row r="791" spans="1:12">
      <c r="B791" s="422"/>
      <c r="C791" s="422"/>
      <c r="D791" t="s">
        <v>13</v>
      </c>
      <c r="E791" s="20">
        <v>14.1</v>
      </c>
      <c r="F791" s="46"/>
      <c r="G791" s="2">
        <f t="shared" si="12"/>
        <v>251.69999999999985</v>
      </c>
      <c r="K791" s="28"/>
    </row>
    <row r="792" spans="1:12">
      <c r="B792" s="422"/>
      <c r="C792" s="422"/>
      <c r="D792" t="s">
        <v>14</v>
      </c>
      <c r="E792" s="207">
        <v>60</v>
      </c>
      <c r="F792" s="46"/>
      <c r="G792" s="2">
        <f t="shared" si="12"/>
        <v>311.69999999999982</v>
      </c>
      <c r="K792" s="28"/>
    </row>
    <row r="793" spans="1:12">
      <c r="B793" s="422"/>
      <c r="C793" s="422"/>
      <c r="D793" t="s">
        <v>15</v>
      </c>
      <c r="E793" s="207">
        <v>5</v>
      </c>
      <c r="F793" s="46"/>
      <c r="G793" s="2">
        <f t="shared" ref="G793:G850" si="13">+G792+E793-F793</f>
        <v>316.69999999999982</v>
      </c>
    </row>
    <row r="794" spans="1:12">
      <c r="A794" s="70">
        <v>45230</v>
      </c>
      <c r="B794" s="422" t="s">
        <v>75</v>
      </c>
      <c r="C794" s="422" t="s">
        <v>25</v>
      </c>
      <c r="D794" t="s">
        <v>14</v>
      </c>
      <c r="E794" s="207"/>
      <c r="F794" s="207">
        <v>60</v>
      </c>
      <c r="G794" s="2">
        <f t="shared" si="13"/>
        <v>256.69999999999982</v>
      </c>
    </row>
    <row r="795" spans="1:12">
      <c r="A795" s="70">
        <v>45230</v>
      </c>
      <c r="B795" s="422" t="s">
        <v>75</v>
      </c>
      <c r="C795" s="422" t="s">
        <v>25</v>
      </c>
      <c r="D795" t="s">
        <v>15</v>
      </c>
      <c r="E795" s="207"/>
      <c r="F795" s="207">
        <v>5</v>
      </c>
      <c r="G795" s="2">
        <f t="shared" si="13"/>
        <v>251.69999999999982</v>
      </c>
    </row>
    <row r="796" spans="1:12">
      <c r="A796" s="70">
        <v>45230</v>
      </c>
      <c r="B796" s="422" t="s">
        <v>75</v>
      </c>
      <c r="C796" s="422" t="s">
        <v>25</v>
      </c>
      <c r="D796" t="s">
        <v>12</v>
      </c>
      <c r="F796" s="2">
        <v>90</v>
      </c>
      <c r="G796" s="2">
        <f t="shared" si="13"/>
        <v>161.69999999999982</v>
      </c>
    </row>
    <row r="797" spans="1:12">
      <c r="A797" s="3">
        <v>45343</v>
      </c>
      <c r="B797" s="422">
        <v>28273</v>
      </c>
      <c r="C797" s="422" t="s">
        <v>25</v>
      </c>
      <c r="D797" t="s">
        <v>12</v>
      </c>
      <c r="F797" s="2">
        <v>147.6</v>
      </c>
      <c r="G797" s="2">
        <f t="shared" si="13"/>
        <v>14.099999999999824</v>
      </c>
      <c r="I797" s="422"/>
      <c r="J797" s="422"/>
      <c r="K797" s="422"/>
    </row>
    <row r="798" spans="1:12">
      <c r="A798" s="3">
        <v>45343</v>
      </c>
      <c r="B798" s="422">
        <v>28273</v>
      </c>
      <c r="C798" s="422" t="s">
        <v>25</v>
      </c>
      <c r="D798" t="s">
        <v>13</v>
      </c>
      <c r="F798" s="2">
        <v>14.1</v>
      </c>
      <c r="G798" s="2">
        <f t="shared" si="13"/>
        <v>-1.758593271006248E-13</v>
      </c>
      <c r="I798" s="422"/>
      <c r="J798" s="422"/>
      <c r="K798" s="422"/>
    </row>
    <row r="799" spans="1:12">
      <c r="A799" s="81">
        <v>45260</v>
      </c>
      <c r="B799" s="421" t="s">
        <v>10</v>
      </c>
      <c r="C799" s="421" t="s">
        <v>26</v>
      </c>
      <c r="D799" t="s">
        <v>12</v>
      </c>
      <c r="E799" s="20">
        <v>258.10000000000002</v>
      </c>
      <c r="F799" s="207"/>
      <c r="G799" s="2">
        <f t="shared" si="13"/>
        <v>258.09999999999985</v>
      </c>
      <c r="I799" s="421"/>
      <c r="L799" s="207"/>
    </row>
    <row r="800" spans="1:12">
      <c r="A800" s="70"/>
      <c r="B800" s="422"/>
      <c r="C800" s="422"/>
      <c r="D800" t="s">
        <v>13</v>
      </c>
      <c r="E800" s="20">
        <v>20.5</v>
      </c>
      <c r="F800" s="207"/>
      <c r="G800" s="2">
        <f t="shared" si="13"/>
        <v>278.59999999999985</v>
      </c>
      <c r="L800" s="207"/>
    </row>
    <row r="801" spans="1:13">
      <c r="A801" s="70"/>
      <c r="B801" s="422"/>
      <c r="C801" s="422"/>
      <c r="D801" t="s">
        <v>14</v>
      </c>
      <c r="E801" s="207">
        <v>60</v>
      </c>
      <c r="F801" s="207"/>
      <c r="G801" s="2">
        <f t="shared" si="13"/>
        <v>338.59999999999985</v>
      </c>
      <c r="I801" s="421"/>
      <c r="L801" s="20"/>
    </row>
    <row r="802" spans="1:13">
      <c r="A802" s="70"/>
      <c r="B802" s="422"/>
      <c r="C802" s="422"/>
      <c r="D802" t="s">
        <v>15</v>
      </c>
      <c r="E802" s="207">
        <v>5</v>
      </c>
      <c r="F802" s="207"/>
      <c r="G802" s="2">
        <f t="shared" si="13"/>
        <v>343.59999999999985</v>
      </c>
      <c r="I802" s="422"/>
      <c r="L802" s="20"/>
    </row>
    <row r="803" spans="1:13">
      <c r="A803" s="70">
        <v>45260</v>
      </c>
      <c r="B803" s="422" t="s">
        <v>93</v>
      </c>
      <c r="C803" s="422" t="s">
        <v>26</v>
      </c>
      <c r="D803" t="s">
        <v>14</v>
      </c>
      <c r="E803" s="207"/>
      <c r="F803" s="207">
        <v>60</v>
      </c>
      <c r="G803" s="2">
        <f t="shared" si="13"/>
        <v>283.59999999999985</v>
      </c>
      <c r="I803" s="421"/>
      <c r="L803" s="20"/>
    </row>
    <row r="804" spans="1:13">
      <c r="A804" s="70">
        <v>45260</v>
      </c>
      <c r="B804" s="422" t="s">
        <v>93</v>
      </c>
      <c r="C804" s="422" t="s">
        <v>26</v>
      </c>
      <c r="D804" t="s">
        <v>15</v>
      </c>
      <c r="E804" s="207"/>
      <c r="F804" s="207">
        <v>5</v>
      </c>
      <c r="G804" s="2">
        <f t="shared" si="13"/>
        <v>278.59999999999985</v>
      </c>
      <c r="L804" s="20"/>
    </row>
    <row r="805" spans="1:13">
      <c r="A805" s="70">
        <v>45260</v>
      </c>
      <c r="B805" s="422" t="s">
        <v>93</v>
      </c>
      <c r="C805" s="422" t="s">
        <v>26</v>
      </c>
      <c r="D805" t="s">
        <v>12</v>
      </c>
      <c r="F805" s="2">
        <v>90</v>
      </c>
      <c r="G805" s="2">
        <f t="shared" si="13"/>
        <v>188.59999999999985</v>
      </c>
    </row>
    <row r="806" spans="1:13">
      <c r="A806" s="3">
        <v>45343</v>
      </c>
      <c r="B806" s="422">
        <v>28273</v>
      </c>
      <c r="C806" s="422" t="s">
        <v>26</v>
      </c>
      <c r="D806" t="s">
        <v>12</v>
      </c>
      <c r="F806" s="2">
        <v>168.1</v>
      </c>
      <c r="G806" s="2">
        <f t="shared" si="13"/>
        <v>20.499999999999858</v>
      </c>
      <c r="I806" s="421"/>
      <c r="K806" s="20"/>
    </row>
    <row r="807" spans="1:13">
      <c r="A807" s="3">
        <v>45343</v>
      </c>
      <c r="B807" s="422">
        <v>28273</v>
      </c>
      <c r="C807" s="422" t="s">
        <v>26</v>
      </c>
      <c r="D807" t="s">
        <v>13</v>
      </c>
      <c r="F807" s="2">
        <v>20.5</v>
      </c>
      <c r="G807" s="2">
        <f t="shared" si="13"/>
        <v>-1.4210854715202004E-13</v>
      </c>
    </row>
    <row r="808" spans="1:13">
      <c r="A808" s="31">
        <v>45291</v>
      </c>
      <c r="B808" s="421" t="s">
        <v>10</v>
      </c>
      <c r="C808" s="421" t="s">
        <v>27</v>
      </c>
      <c r="D808" t="s">
        <v>12</v>
      </c>
      <c r="E808" s="20">
        <v>275.8</v>
      </c>
      <c r="F808" s="207"/>
      <c r="G808" s="2">
        <f t="shared" si="13"/>
        <v>275.79999999999984</v>
      </c>
      <c r="L808" s="20"/>
    </row>
    <row r="809" spans="1:13">
      <c r="B809" s="422"/>
      <c r="C809" s="422"/>
      <c r="D809" t="s">
        <v>13</v>
      </c>
      <c r="E809" s="20">
        <v>23.6</v>
      </c>
      <c r="F809" s="207"/>
      <c r="G809" s="2">
        <f t="shared" si="13"/>
        <v>299.39999999999986</v>
      </c>
    </row>
    <row r="810" spans="1:13">
      <c r="B810" s="422"/>
      <c r="C810" s="422"/>
      <c r="D810" t="s">
        <v>14</v>
      </c>
      <c r="E810" s="207">
        <v>60</v>
      </c>
      <c r="F810" s="207"/>
      <c r="G810" s="2">
        <f t="shared" si="13"/>
        <v>359.39999999999986</v>
      </c>
    </row>
    <row r="811" spans="1:13">
      <c r="B811" s="422"/>
      <c r="C811" s="422"/>
      <c r="D811" t="s">
        <v>15</v>
      </c>
      <c r="E811" s="207">
        <v>5</v>
      </c>
      <c r="F811" s="207"/>
      <c r="G811" s="2">
        <f t="shared" si="13"/>
        <v>364.39999999999986</v>
      </c>
      <c r="L811" s="28"/>
      <c r="M811" s="28"/>
    </row>
    <row r="812" spans="1:13">
      <c r="A812" s="3">
        <v>45291</v>
      </c>
      <c r="B812" s="422" t="s">
        <v>76</v>
      </c>
      <c r="C812" s="422" t="s">
        <v>27</v>
      </c>
      <c r="D812" t="s">
        <v>14</v>
      </c>
      <c r="E812" s="207"/>
      <c r="F812" s="207">
        <v>60</v>
      </c>
      <c r="G812" s="2">
        <f t="shared" si="13"/>
        <v>304.39999999999986</v>
      </c>
    </row>
    <row r="813" spans="1:13">
      <c r="A813" s="3">
        <v>45291</v>
      </c>
      <c r="B813" s="422" t="s">
        <v>76</v>
      </c>
      <c r="C813" s="422" t="s">
        <v>27</v>
      </c>
      <c r="D813" t="s">
        <v>15</v>
      </c>
      <c r="E813" s="207"/>
      <c r="F813" s="207">
        <v>5</v>
      </c>
      <c r="G813" s="2">
        <f t="shared" si="13"/>
        <v>299.39999999999986</v>
      </c>
    </row>
    <row r="814" spans="1:13">
      <c r="A814" s="3">
        <v>45291</v>
      </c>
      <c r="B814" s="422" t="s">
        <v>76</v>
      </c>
      <c r="C814" s="422" t="s">
        <v>27</v>
      </c>
      <c r="D814" t="s">
        <v>12</v>
      </c>
      <c r="F814" s="2">
        <v>90</v>
      </c>
      <c r="G814" s="2">
        <f t="shared" si="13"/>
        <v>209.39999999999986</v>
      </c>
    </row>
    <row r="815" spans="1:13">
      <c r="A815" s="3">
        <v>45343</v>
      </c>
      <c r="B815" s="422">
        <v>28273</v>
      </c>
      <c r="C815" s="422" t="s">
        <v>27</v>
      </c>
      <c r="D815" t="s">
        <v>13</v>
      </c>
      <c r="F815" s="2">
        <v>23.6</v>
      </c>
      <c r="G815" s="2">
        <f t="shared" si="13"/>
        <v>185.79999999999987</v>
      </c>
    </row>
    <row r="816" spans="1:13">
      <c r="A816" s="70">
        <v>45363</v>
      </c>
      <c r="B816" s="422">
        <v>28525</v>
      </c>
      <c r="C816" s="422" t="s">
        <v>27</v>
      </c>
      <c r="D816" t="s">
        <v>12</v>
      </c>
      <c r="F816" s="2">
        <v>185.8</v>
      </c>
      <c r="G816" s="2">
        <f t="shared" si="13"/>
        <v>0</v>
      </c>
    </row>
    <row r="817" spans="1:12">
      <c r="A817" s="81">
        <v>45322</v>
      </c>
      <c r="B817" s="421" t="s">
        <v>10</v>
      </c>
      <c r="C817" s="421" t="s">
        <v>11</v>
      </c>
      <c r="D817" t="s">
        <v>12</v>
      </c>
      <c r="E817" s="20">
        <v>308</v>
      </c>
      <c r="F817" s="207"/>
      <c r="G817" s="2">
        <f t="shared" si="13"/>
        <v>308</v>
      </c>
    </row>
    <row r="818" spans="1:12">
      <c r="A818" s="70"/>
      <c r="B818" s="422"/>
      <c r="C818" s="422"/>
      <c r="D818" t="s">
        <v>13</v>
      </c>
      <c r="E818" s="20">
        <v>28.8</v>
      </c>
      <c r="F818" s="207"/>
      <c r="G818" s="2">
        <f t="shared" si="13"/>
        <v>336.8</v>
      </c>
    </row>
    <row r="819" spans="1:12">
      <c r="A819" s="70"/>
      <c r="B819" s="422"/>
      <c r="C819" s="422"/>
      <c r="D819" t="s">
        <v>14</v>
      </c>
      <c r="E819" s="207">
        <v>60</v>
      </c>
      <c r="F819" s="207"/>
      <c r="G819" s="2">
        <f t="shared" si="13"/>
        <v>396.8</v>
      </c>
      <c r="I819" s="421"/>
      <c r="K819" s="207"/>
    </row>
    <row r="820" spans="1:12">
      <c r="A820" s="70"/>
      <c r="B820" s="422"/>
      <c r="C820" s="422"/>
      <c r="D820" t="s">
        <v>15</v>
      </c>
      <c r="E820" s="207">
        <v>5</v>
      </c>
      <c r="F820" s="207"/>
      <c r="G820" s="2">
        <f t="shared" si="13"/>
        <v>401.8</v>
      </c>
      <c r="I820" s="421"/>
      <c r="K820" s="207"/>
      <c r="L820" s="20"/>
    </row>
    <row r="821" spans="1:12">
      <c r="A821" s="70"/>
      <c r="B821" s="422"/>
      <c r="C821" s="422"/>
      <c r="D821" t="s">
        <v>119</v>
      </c>
      <c r="E821" s="207">
        <v>24.2</v>
      </c>
      <c r="F821" s="207"/>
      <c r="G821" s="2">
        <f t="shared" si="13"/>
        <v>426</v>
      </c>
      <c r="I821" s="422"/>
      <c r="K821" s="207"/>
    </row>
    <row r="822" spans="1:12">
      <c r="A822" s="70"/>
      <c r="B822" s="422"/>
      <c r="C822" s="207">
        <v>387.1</v>
      </c>
      <c r="D822" t="s">
        <v>53</v>
      </c>
      <c r="F822" s="207"/>
      <c r="G822" s="2">
        <f t="shared" si="13"/>
        <v>426</v>
      </c>
      <c r="I822" s="421"/>
      <c r="K822" s="207"/>
      <c r="L822" s="28"/>
    </row>
    <row r="823" spans="1:12">
      <c r="A823" s="70">
        <v>45322</v>
      </c>
      <c r="B823" s="422" t="s">
        <v>77</v>
      </c>
      <c r="C823" s="422" t="s">
        <v>11</v>
      </c>
      <c r="D823" t="s">
        <v>14</v>
      </c>
      <c r="E823" s="207"/>
      <c r="F823" s="207">
        <v>60</v>
      </c>
      <c r="G823" s="2">
        <f t="shared" si="13"/>
        <v>366</v>
      </c>
      <c r="I823" s="422"/>
      <c r="K823" s="207"/>
    </row>
    <row r="824" spans="1:12">
      <c r="A824" s="70">
        <v>45322</v>
      </c>
      <c r="B824" s="422" t="s">
        <v>77</v>
      </c>
      <c r="C824" s="422" t="s">
        <v>11</v>
      </c>
      <c r="D824" t="s">
        <v>15</v>
      </c>
      <c r="E824" s="207"/>
      <c r="F824" s="207">
        <v>5</v>
      </c>
      <c r="G824" s="2">
        <f t="shared" si="13"/>
        <v>361</v>
      </c>
      <c r="K824" s="207"/>
    </row>
    <row r="825" spans="1:12">
      <c r="A825" s="70">
        <v>45322</v>
      </c>
      <c r="B825" s="422" t="s">
        <v>77</v>
      </c>
      <c r="C825" s="422" t="s">
        <v>11</v>
      </c>
      <c r="D825" t="s">
        <v>12</v>
      </c>
      <c r="F825" s="2">
        <v>90</v>
      </c>
      <c r="G825" s="2">
        <f t="shared" si="13"/>
        <v>271</v>
      </c>
      <c r="K825" s="207"/>
    </row>
    <row r="826" spans="1:12">
      <c r="A826" s="70">
        <v>45363</v>
      </c>
      <c r="B826" s="422">
        <v>28525</v>
      </c>
      <c r="C826" s="422" t="s">
        <v>11</v>
      </c>
      <c r="D826" t="s">
        <v>13</v>
      </c>
      <c r="F826" s="2">
        <v>28.8</v>
      </c>
      <c r="G826" s="2">
        <f t="shared" si="13"/>
        <v>242.2</v>
      </c>
      <c r="K826" s="28"/>
    </row>
    <row r="827" spans="1:12">
      <c r="A827" s="70">
        <v>45364</v>
      </c>
      <c r="B827" s="422">
        <v>28534</v>
      </c>
      <c r="C827" s="422" t="s">
        <v>11</v>
      </c>
      <c r="D827" t="s">
        <v>12</v>
      </c>
      <c r="F827" s="2">
        <v>218</v>
      </c>
      <c r="G827" s="2">
        <f t="shared" si="13"/>
        <v>24.199999999999989</v>
      </c>
    </row>
    <row r="828" spans="1:12">
      <c r="A828" s="3">
        <v>45414</v>
      </c>
      <c r="B828" s="422">
        <v>28786</v>
      </c>
      <c r="C828" s="422" t="s">
        <v>11</v>
      </c>
      <c r="D828" t="s">
        <v>119</v>
      </c>
      <c r="F828" s="207">
        <v>24.2</v>
      </c>
      <c r="G828" s="2">
        <f t="shared" si="13"/>
        <v>0</v>
      </c>
    </row>
    <row r="829" spans="1:12">
      <c r="A829" s="81">
        <v>45351</v>
      </c>
      <c r="B829" s="421" t="s">
        <v>10</v>
      </c>
      <c r="C829" s="421" t="s">
        <v>17</v>
      </c>
      <c r="D829" t="s">
        <v>12</v>
      </c>
      <c r="E829" s="207">
        <v>319.10000000000002</v>
      </c>
      <c r="F829" s="207"/>
      <c r="G829" s="2">
        <f t="shared" si="13"/>
        <v>319.10000000000002</v>
      </c>
    </row>
    <row r="830" spans="1:12">
      <c r="A830" s="70"/>
      <c r="B830" s="422"/>
      <c r="C830" s="422"/>
      <c r="D830" t="s">
        <v>13</v>
      </c>
      <c r="E830" s="207">
        <v>26</v>
      </c>
      <c r="F830" s="207"/>
      <c r="G830" s="2">
        <f t="shared" si="13"/>
        <v>345.1</v>
      </c>
    </row>
    <row r="831" spans="1:12">
      <c r="A831" s="70"/>
      <c r="B831" s="422"/>
      <c r="C831" s="422"/>
      <c r="D831" t="s">
        <v>14</v>
      </c>
      <c r="E831" s="207">
        <v>58</v>
      </c>
      <c r="F831" s="207"/>
      <c r="G831" s="2">
        <f t="shared" si="13"/>
        <v>403.1</v>
      </c>
    </row>
    <row r="832" spans="1:12">
      <c r="A832" s="70"/>
      <c r="B832" s="422"/>
      <c r="C832" s="422"/>
      <c r="D832" t="s">
        <v>15</v>
      </c>
      <c r="E832" s="207">
        <v>5</v>
      </c>
      <c r="F832" s="207"/>
      <c r="G832" s="2">
        <f t="shared" si="13"/>
        <v>408.1</v>
      </c>
    </row>
    <row r="833" spans="1:11">
      <c r="A833" s="70">
        <v>45351</v>
      </c>
      <c r="B833" s="422" t="s">
        <v>78</v>
      </c>
      <c r="C833" s="422" t="s">
        <v>17</v>
      </c>
      <c r="D833" t="s">
        <v>14</v>
      </c>
      <c r="E833" s="207"/>
      <c r="F833" s="207">
        <v>58</v>
      </c>
      <c r="G833" s="2">
        <f t="shared" si="13"/>
        <v>350.1</v>
      </c>
    </row>
    <row r="834" spans="1:11">
      <c r="A834" s="70">
        <v>45351</v>
      </c>
      <c r="B834" s="422" t="s">
        <v>78</v>
      </c>
      <c r="C834" s="422" t="s">
        <v>17</v>
      </c>
      <c r="D834" t="s">
        <v>15</v>
      </c>
      <c r="E834" s="207"/>
      <c r="F834" s="207">
        <v>5</v>
      </c>
      <c r="G834" s="2">
        <f t="shared" si="13"/>
        <v>345.1</v>
      </c>
    </row>
    <row r="835" spans="1:11">
      <c r="A835" s="70">
        <v>45351</v>
      </c>
      <c r="B835" s="422" t="s">
        <v>78</v>
      </c>
      <c r="C835" s="422" t="s">
        <v>17</v>
      </c>
      <c r="D835" t="s">
        <v>12</v>
      </c>
      <c r="F835" s="2">
        <v>87</v>
      </c>
      <c r="G835" s="2">
        <f t="shared" si="13"/>
        <v>258.10000000000002</v>
      </c>
    </row>
    <row r="836" spans="1:11">
      <c r="A836" s="70">
        <v>45406</v>
      </c>
      <c r="B836" s="422">
        <v>28750</v>
      </c>
      <c r="C836" s="422" t="s">
        <v>17</v>
      </c>
      <c r="D836" t="s">
        <v>12</v>
      </c>
      <c r="F836" s="2">
        <v>232.1</v>
      </c>
      <c r="G836" s="2">
        <f t="shared" si="13"/>
        <v>26.000000000000028</v>
      </c>
    </row>
    <row r="837" spans="1:11">
      <c r="A837" s="3">
        <v>45414</v>
      </c>
      <c r="B837" s="422">
        <v>28786</v>
      </c>
      <c r="C837" s="422" t="s">
        <v>17</v>
      </c>
      <c r="D837" t="s">
        <v>13</v>
      </c>
      <c r="F837" s="207">
        <v>26</v>
      </c>
      <c r="G837" s="2">
        <f t="shared" si="13"/>
        <v>2.8421709430404007E-14</v>
      </c>
    </row>
    <row r="838" spans="1:11">
      <c r="A838" s="31">
        <v>45382</v>
      </c>
      <c r="B838" s="421" t="s">
        <v>10</v>
      </c>
      <c r="C838" s="421" t="s">
        <v>18</v>
      </c>
      <c r="D838" t="s">
        <v>12</v>
      </c>
      <c r="E838" s="207">
        <v>308.89999999999998</v>
      </c>
      <c r="F838" s="207"/>
      <c r="G838" s="2">
        <f t="shared" si="13"/>
        <v>308.89999999999998</v>
      </c>
    </row>
    <row r="839" spans="1:11">
      <c r="B839" s="422"/>
      <c r="C839" s="422"/>
      <c r="D839" t="s">
        <v>13</v>
      </c>
      <c r="E839" s="207">
        <v>23.5</v>
      </c>
      <c r="F839" s="207"/>
      <c r="G839" s="2">
        <f t="shared" si="13"/>
        <v>332.4</v>
      </c>
    </row>
    <row r="840" spans="1:11">
      <c r="B840" s="422"/>
      <c r="C840" s="422"/>
      <c r="D840" t="s">
        <v>14</v>
      </c>
      <c r="E840" s="207">
        <v>60</v>
      </c>
      <c r="F840" s="207"/>
      <c r="G840" s="2">
        <f t="shared" si="13"/>
        <v>392.4</v>
      </c>
    </row>
    <row r="841" spans="1:11">
      <c r="B841" s="422"/>
      <c r="C841" s="422"/>
      <c r="D841" t="s">
        <v>15</v>
      </c>
      <c r="E841" s="207">
        <v>5</v>
      </c>
      <c r="F841" s="207"/>
      <c r="G841" s="2">
        <f t="shared" si="13"/>
        <v>397.4</v>
      </c>
    </row>
    <row r="842" spans="1:11">
      <c r="B842" s="422"/>
      <c r="C842" s="422"/>
      <c r="D842" t="s">
        <v>54</v>
      </c>
      <c r="E842" s="207">
        <v>102.5</v>
      </c>
      <c r="F842" s="207"/>
      <c r="G842" s="2">
        <f t="shared" si="13"/>
        <v>499.9</v>
      </c>
    </row>
    <row r="843" spans="1:11">
      <c r="B843" s="422"/>
      <c r="C843" s="422"/>
      <c r="D843" t="s">
        <v>55</v>
      </c>
      <c r="E843" s="207">
        <v>102.5</v>
      </c>
      <c r="F843" s="207"/>
      <c r="G843" s="2">
        <f t="shared" si="13"/>
        <v>602.4</v>
      </c>
    </row>
    <row r="844" spans="1:11">
      <c r="A844" s="3">
        <v>45382</v>
      </c>
      <c r="B844" s="422" t="s">
        <v>81</v>
      </c>
      <c r="C844" s="422" t="s">
        <v>18</v>
      </c>
      <c r="D844" t="s">
        <v>14</v>
      </c>
      <c r="E844" s="207"/>
      <c r="F844" s="207">
        <v>60</v>
      </c>
      <c r="G844" s="2">
        <f t="shared" si="13"/>
        <v>542.4</v>
      </c>
    </row>
    <row r="845" spans="1:11">
      <c r="A845" s="3">
        <v>45382</v>
      </c>
      <c r="B845" s="422" t="s">
        <v>81</v>
      </c>
      <c r="C845" s="422" t="s">
        <v>18</v>
      </c>
      <c r="D845" t="s">
        <v>15</v>
      </c>
      <c r="E845" s="207"/>
      <c r="F845" s="207">
        <v>5</v>
      </c>
      <c r="G845" s="2">
        <f t="shared" si="13"/>
        <v>537.4</v>
      </c>
    </row>
    <row r="846" spans="1:11">
      <c r="A846" s="3">
        <v>45382</v>
      </c>
      <c r="B846" s="422" t="s">
        <v>81</v>
      </c>
      <c r="C846" s="422" t="s">
        <v>18</v>
      </c>
      <c r="D846" t="s">
        <v>12</v>
      </c>
      <c r="F846" s="2">
        <v>90</v>
      </c>
      <c r="G846" s="2">
        <f t="shared" si="13"/>
        <v>447.4</v>
      </c>
    </row>
    <row r="847" spans="1:11">
      <c r="A847" s="3">
        <v>45414</v>
      </c>
      <c r="B847" s="422">
        <v>28786</v>
      </c>
      <c r="C847" s="422" t="s">
        <v>18</v>
      </c>
      <c r="D847" t="s">
        <v>12</v>
      </c>
      <c r="F847" s="2">
        <v>218.9</v>
      </c>
      <c r="G847" s="2">
        <f t="shared" si="13"/>
        <v>228.49999999999997</v>
      </c>
      <c r="I847" s="421"/>
      <c r="K847" s="207"/>
    </row>
    <row r="848" spans="1:11">
      <c r="A848" s="3">
        <v>45414</v>
      </c>
      <c r="B848" s="422">
        <v>28786</v>
      </c>
      <c r="C848" s="422" t="s">
        <v>18</v>
      </c>
      <c r="D848" t="s">
        <v>13</v>
      </c>
      <c r="F848" s="2">
        <v>23.5</v>
      </c>
      <c r="G848" s="2">
        <f t="shared" si="13"/>
        <v>204.99999999999997</v>
      </c>
      <c r="K848" s="207"/>
    </row>
    <row r="849" spans="1:13">
      <c r="A849" s="3">
        <v>45476</v>
      </c>
      <c r="B849" s="422">
        <v>29142</v>
      </c>
      <c r="C849" s="422" t="s">
        <v>18</v>
      </c>
      <c r="D849" t="s">
        <v>54</v>
      </c>
      <c r="F849" s="207">
        <v>102.5</v>
      </c>
      <c r="G849" s="2">
        <f t="shared" si="13"/>
        <v>102.49999999999997</v>
      </c>
      <c r="K849" s="207"/>
    </row>
    <row r="850" spans="1:13">
      <c r="A850" s="3">
        <v>45476</v>
      </c>
      <c r="B850" s="422">
        <v>29142</v>
      </c>
      <c r="C850" s="422" t="s">
        <v>18</v>
      </c>
      <c r="D850" t="s">
        <v>55</v>
      </c>
      <c r="F850" s="207">
        <v>102.5</v>
      </c>
      <c r="G850" s="2">
        <f t="shared" si="13"/>
        <v>0</v>
      </c>
      <c r="K850" s="207"/>
    </row>
    <row r="851" spans="1:13">
      <c r="A851" s="31">
        <v>45412</v>
      </c>
      <c r="B851" s="421" t="s">
        <v>10</v>
      </c>
      <c r="C851" s="421" t="s">
        <v>19</v>
      </c>
      <c r="D851" t="s">
        <v>12</v>
      </c>
      <c r="E851">
        <v>307.10000000000002</v>
      </c>
      <c r="F851" s="207"/>
      <c r="G851" s="2">
        <f>+G850+E851-F851</f>
        <v>307.10000000000002</v>
      </c>
      <c r="I851" s="421"/>
      <c r="L851" s="207"/>
    </row>
    <row r="852" spans="1:13">
      <c r="B852" s="422"/>
      <c r="C852" s="422"/>
      <c r="D852" t="s">
        <v>13</v>
      </c>
      <c r="E852">
        <v>22.9</v>
      </c>
      <c r="F852" s="207"/>
      <c r="G852" s="2">
        <f>+G851+E852-F852</f>
        <v>330</v>
      </c>
      <c r="I852" s="422"/>
      <c r="K852" s="207"/>
      <c r="M852" s="28"/>
    </row>
    <row r="853" spans="1:13">
      <c r="B853" s="422"/>
      <c r="C853" s="422"/>
      <c r="D853" t="s">
        <v>14</v>
      </c>
      <c r="E853" s="207">
        <v>60</v>
      </c>
      <c r="F853" s="207"/>
      <c r="G853" s="2">
        <f>+G852+E853-F853</f>
        <v>390</v>
      </c>
      <c r="K853" s="28"/>
    </row>
    <row r="854" spans="1:13">
      <c r="B854" s="422"/>
      <c r="C854" s="422"/>
      <c r="D854" t="s">
        <v>15</v>
      </c>
      <c r="E854" s="207">
        <v>5</v>
      </c>
      <c r="F854" s="207"/>
      <c r="G854" s="2">
        <f>+G853+E854-F854</f>
        <v>395</v>
      </c>
    </row>
    <row r="855" spans="1:13">
      <c r="A855" s="3">
        <v>45412</v>
      </c>
      <c r="B855" s="422" t="s">
        <v>98</v>
      </c>
      <c r="C855" s="422" t="s">
        <v>19</v>
      </c>
      <c r="D855" t="s">
        <v>14</v>
      </c>
      <c r="E855" s="207"/>
      <c r="F855" s="207">
        <v>54</v>
      </c>
      <c r="G855" s="2">
        <f>+G854+E855-F855</f>
        <v>341</v>
      </c>
    </row>
    <row r="856" spans="1:13">
      <c r="A856" s="3">
        <v>45412</v>
      </c>
      <c r="B856" s="422" t="s">
        <v>98</v>
      </c>
      <c r="C856" s="422" t="s">
        <v>19</v>
      </c>
      <c r="D856" t="s">
        <v>12</v>
      </c>
      <c r="E856" s="207"/>
      <c r="F856" s="207">
        <v>81</v>
      </c>
      <c r="G856" s="2">
        <f>+G855+E856-F856</f>
        <v>260</v>
      </c>
    </row>
    <row r="857" spans="1:13">
      <c r="A857" s="3">
        <v>45419</v>
      </c>
      <c r="B857" s="422">
        <v>28821</v>
      </c>
      <c r="C857" s="422" t="s">
        <v>19</v>
      </c>
      <c r="D857" t="s">
        <v>14</v>
      </c>
      <c r="E857" s="207"/>
      <c r="F857" s="207">
        <v>6</v>
      </c>
      <c r="G857" s="2">
        <f>+G856+E857-F857</f>
        <v>254</v>
      </c>
    </row>
    <row r="858" spans="1:13">
      <c r="A858" s="3">
        <v>45419</v>
      </c>
      <c r="B858" s="422">
        <v>28821</v>
      </c>
      <c r="C858" s="422" t="s">
        <v>19</v>
      </c>
      <c r="D858" t="s">
        <v>15</v>
      </c>
      <c r="E858" s="207"/>
      <c r="F858" s="207">
        <v>5</v>
      </c>
      <c r="G858" s="2">
        <f>+G857+E858-F858</f>
        <v>249</v>
      </c>
    </row>
    <row r="859" spans="1:13">
      <c r="A859" s="3">
        <v>45461</v>
      </c>
      <c r="B859" s="422">
        <v>29036</v>
      </c>
      <c r="C859" s="422" t="s">
        <v>19</v>
      </c>
      <c r="D859" t="s">
        <v>12</v>
      </c>
      <c r="F859" s="2">
        <v>226.1</v>
      </c>
      <c r="G859" s="2">
        <f>+G858+E859-F859</f>
        <v>22.900000000000006</v>
      </c>
    </row>
    <row r="860" spans="1:13">
      <c r="A860" s="3">
        <v>45489</v>
      </c>
      <c r="B860" s="422">
        <v>29340</v>
      </c>
      <c r="C860" s="422" t="s">
        <v>19</v>
      </c>
      <c r="D860" t="s">
        <v>13</v>
      </c>
      <c r="F860" s="2">
        <v>22.9</v>
      </c>
      <c r="G860" s="2">
        <f t="shared" ref="G860:G880" si="14">+G859+E860-F860</f>
        <v>0</v>
      </c>
    </row>
    <row r="861" spans="1:13">
      <c r="A861" s="31">
        <v>45443</v>
      </c>
      <c r="B861" s="421" t="s">
        <v>10</v>
      </c>
      <c r="C861" s="421" t="s">
        <v>20</v>
      </c>
      <c r="D861" t="s">
        <v>12</v>
      </c>
      <c r="E861" s="207">
        <v>279.39999999999998</v>
      </c>
      <c r="F861" s="207"/>
      <c r="G861" s="2">
        <f t="shared" si="14"/>
        <v>279.39999999999998</v>
      </c>
    </row>
    <row r="862" spans="1:13">
      <c r="B862" s="422"/>
      <c r="C862" s="422"/>
      <c r="D862" t="s">
        <v>13</v>
      </c>
      <c r="E862" s="207">
        <v>26.8</v>
      </c>
      <c r="F862" s="207"/>
      <c r="G862" s="2">
        <f t="shared" si="14"/>
        <v>306.2</v>
      </c>
    </row>
    <row r="863" spans="1:13">
      <c r="B863" s="422"/>
      <c r="C863" s="422"/>
      <c r="D863" t="s">
        <v>14</v>
      </c>
      <c r="E863" s="207">
        <v>60</v>
      </c>
      <c r="F863" s="207"/>
      <c r="G863" s="2">
        <f t="shared" si="14"/>
        <v>366.2</v>
      </c>
    </row>
    <row r="864" spans="1:13">
      <c r="B864" s="422"/>
      <c r="C864" s="422"/>
      <c r="D864" t="s">
        <v>15</v>
      </c>
      <c r="E864" s="207">
        <v>5</v>
      </c>
      <c r="F864" s="207"/>
      <c r="G864" s="2">
        <f t="shared" si="14"/>
        <v>371.2</v>
      </c>
    </row>
    <row r="865" spans="1:12">
      <c r="A865" s="3">
        <v>45443</v>
      </c>
      <c r="B865" s="422" t="s">
        <v>100</v>
      </c>
      <c r="C865" s="422" t="s">
        <v>20</v>
      </c>
      <c r="D865" t="s">
        <v>14</v>
      </c>
      <c r="E865" s="207"/>
      <c r="F865" s="207">
        <v>60</v>
      </c>
      <c r="G865" s="2">
        <f t="shared" si="14"/>
        <v>311.2</v>
      </c>
      <c r="I865" s="421"/>
    </row>
    <row r="866" spans="1:12">
      <c r="A866" s="3">
        <v>45443</v>
      </c>
      <c r="B866" s="422" t="s">
        <v>100</v>
      </c>
      <c r="C866" s="422" t="s">
        <v>20</v>
      </c>
      <c r="D866" t="s">
        <v>15</v>
      </c>
      <c r="E866" s="207"/>
      <c r="F866" s="207">
        <v>5</v>
      </c>
      <c r="G866" s="2">
        <f t="shared" si="14"/>
        <v>306.2</v>
      </c>
      <c r="I866" s="421"/>
      <c r="K866" s="207"/>
    </row>
    <row r="867" spans="1:12">
      <c r="A867" s="3">
        <v>45443</v>
      </c>
      <c r="B867" s="422" t="s">
        <v>100</v>
      </c>
      <c r="C867" s="422" t="s">
        <v>20</v>
      </c>
      <c r="D867" t="s">
        <v>12</v>
      </c>
      <c r="E867" s="207"/>
      <c r="F867" s="207">
        <v>90</v>
      </c>
      <c r="G867" s="2">
        <f t="shared" si="14"/>
        <v>216.2</v>
      </c>
      <c r="I867" s="422"/>
      <c r="K867" s="207"/>
    </row>
    <row r="868" spans="1:12">
      <c r="A868" s="3">
        <v>45489</v>
      </c>
      <c r="B868" s="422">
        <v>29340</v>
      </c>
      <c r="C868" s="422" t="s">
        <v>20</v>
      </c>
      <c r="D868" t="s">
        <v>12</v>
      </c>
      <c r="E868" s="207"/>
      <c r="F868" s="207">
        <v>189.4</v>
      </c>
      <c r="G868" s="2">
        <f t="shared" si="14"/>
        <v>26.799999999999983</v>
      </c>
      <c r="I868" s="422"/>
      <c r="K868" s="207"/>
    </row>
    <row r="869" spans="1:12">
      <c r="A869" s="3">
        <v>45489</v>
      </c>
      <c r="B869" s="422">
        <v>29340</v>
      </c>
      <c r="C869" s="422" t="s">
        <v>20</v>
      </c>
      <c r="D869" t="s">
        <v>13</v>
      </c>
      <c r="E869" s="207"/>
      <c r="F869" s="207">
        <v>26.8</v>
      </c>
      <c r="G869" s="2">
        <f t="shared" si="14"/>
        <v>0</v>
      </c>
      <c r="I869" s="422"/>
      <c r="K869" s="207"/>
    </row>
    <row r="870" spans="1:12">
      <c r="A870" s="81">
        <v>45473</v>
      </c>
      <c r="B870" s="421" t="s">
        <v>10</v>
      </c>
      <c r="C870" s="421" t="s">
        <v>21</v>
      </c>
      <c r="D870" t="s">
        <v>12</v>
      </c>
      <c r="E870" s="207">
        <v>271.39999999999998</v>
      </c>
      <c r="F870" s="207"/>
      <c r="G870" s="2">
        <f t="shared" si="14"/>
        <v>271.39999999999998</v>
      </c>
      <c r="I870" s="421"/>
      <c r="K870" s="2"/>
    </row>
    <row r="871" spans="1:12">
      <c r="A871" s="70"/>
      <c r="B871" s="422"/>
      <c r="C871" s="422"/>
      <c r="D871" t="s">
        <v>13</v>
      </c>
      <c r="E871" s="207">
        <v>22.3</v>
      </c>
      <c r="F871" s="207"/>
      <c r="G871" s="2">
        <f t="shared" si="14"/>
        <v>293.7</v>
      </c>
      <c r="K871" s="2"/>
    </row>
    <row r="872" spans="1:12">
      <c r="A872" s="70"/>
      <c r="B872" s="422"/>
      <c r="C872" s="422"/>
      <c r="D872" t="s">
        <v>14</v>
      </c>
      <c r="E872" s="207">
        <v>60</v>
      </c>
      <c r="F872" s="207"/>
      <c r="G872" s="2">
        <f t="shared" si="14"/>
        <v>353.7</v>
      </c>
      <c r="I872" s="421"/>
      <c r="L872" s="207"/>
    </row>
    <row r="873" spans="1:12">
      <c r="A873" s="70"/>
      <c r="B873" s="422"/>
      <c r="C873" s="422"/>
      <c r="D873" t="s">
        <v>15</v>
      </c>
      <c r="E873" s="207">
        <v>5</v>
      </c>
      <c r="F873" s="207"/>
      <c r="G873" s="2">
        <f t="shared" si="14"/>
        <v>358.7</v>
      </c>
    </row>
    <row r="874" spans="1:12">
      <c r="A874" s="70">
        <v>45473</v>
      </c>
      <c r="B874" s="422" t="s">
        <v>86</v>
      </c>
      <c r="C874" s="422" t="s">
        <v>21</v>
      </c>
      <c r="D874" t="s">
        <v>14</v>
      </c>
      <c r="E874" s="207"/>
      <c r="F874" s="207">
        <v>60</v>
      </c>
      <c r="G874" s="2">
        <f t="shared" si="14"/>
        <v>298.7</v>
      </c>
    </row>
    <row r="875" spans="1:12">
      <c r="A875" s="70">
        <v>45473</v>
      </c>
      <c r="B875" s="422" t="s">
        <v>86</v>
      </c>
      <c r="C875" s="422" t="s">
        <v>21</v>
      </c>
      <c r="D875" t="s">
        <v>15</v>
      </c>
      <c r="E875" s="207"/>
      <c r="F875" s="207">
        <v>5</v>
      </c>
      <c r="G875" s="2">
        <f t="shared" si="14"/>
        <v>293.7</v>
      </c>
    </row>
    <row r="876" spans="1:12">
      <c r="A876" s="70">
        <v>45473</v>
      </c>
      <c r="B876" s="422" t="s">
        <v>86</v>
      </c>
      <c r="C876" s="422" t="s">
        <v>21</v>
      </c>
      <c r="D876" t="s">
        <v>12</v>
      </c>
      <c r="F876" s="2">
        <v>90</v>
      </c>
      <c r="G876" s="2">
        <f t="shared" si="14"/>
        <v>203.7</v>
      </c>
    </row>
    <row r="877" spans="1:12">
      <c r="A877" s="70">
        <v>45553</v>
      </c>
      <c r="B877" s="422">
        <v>29693</v>
      </c>
      <c r="C877" s="422" t="s">
        <v>21</v>
      </c>
      <c r="D877" t="s">
        <v>12</v>
      </c>
      <c r="F877" s="2">
        <v>181.4</v>
      </c>
      <c r="G877" s="2">
        <f t="shared" si="14"/>
        <v>22.299999999999983</v>
      </c>
    </row>
    <row r="878" spans="1:12">
      <c r="A878" s="70">
        <v>45553</v>
      </c>
      <c r="B878" s="422">
        <v>29693</v>
      </c>
      <c r="C878" s="422" t="s">
        <v>21</v>
      </c>
      <c r="D878" t="s">
        <v>13</v>
      </c>
      <c r="F878" s="2">
        <v>22.3</v>
      </c>
      <c r="G878" s="2">
        <f t="shared" si="14"/>
        <v>0</v>
      </c>
    </row>
    <row r="879" spans="1:12">
      <c r="A879" s="81">
        <v>45504</v>
      </c>
      <c r="B879" s="421" t="s">
        <v>10</v>
      </c>
      <c r="C879" s="421" t="s">
        <v>22</v>
      </c>
      <c r="D879" t="s">
        <v>12</v>
      </c>
      <c r="E879" s="207">
        <v>266.39999999999998</v>
      </c>
      <c r="F879" s="207"/>
      <c r="G879" s="2">
        <f t="shared" si="14"/>
        <v>266.39999999999998</v>
      </c>
    </row>
    <row r="880" spans="1:12">
      <c r="A880" s="70"/>
      <c r="B880" s="422"/>
      <c r="C880" s="422"/>
      <c r="D880" t="s">
        <v>13</v>
      </c>
      <c r="E880" s="207">
        <v>17.899999999999999</v>
      </c>
      <c r="F880" s="207"/>
      <c r="G880" s="2">
        <f t="shared" si="14"/>
        <v>284.29999999999995</v>
      </c>
      <c r="L880" s="28">
        <f>280-L896</f>
        <v>280</v>
      </c>
    </row>
    <row r="881" spans="1:12">
      <c r="A881" s="70"/>
      <c r="B881" s="422"/>
      <c r="C881" s="422"/>
      <c r="D881" t="s">
        <v>14</v>
      </c>
      <c r="E881" s="207">
        <v>60</v>
      </c>
      <c r="F881" s="207"/>
      <c r="G881" s="2">
        <f t="shared" ref="G881:G956" si="15">+G880+E881-F881</f>
        <v>344.29999999999995</v>
      </c>
    </row>
    <row r="882" spans="1:12">
      <c r="A882" s="70"/>
      <c r="B882" s="422"/>
      <c r="C882" s="422"/>
      <c r="D882" t="s">
        <v>15</v>
      </c>
      <c r="E882" s="207">
        <v>5</v>
      </c>
      <c r="F882" s="207"/>
      <c r="G882" s="2">
        <f t="shared" si="15"/>
        <v>349.29999999999995</v>
      </c>
    </row>
    <row r="883" spans="1:12">
      <c r="A883" s="70"/>
      <c r="B883" s="422"/>
      <c r="C883" s="422"/>
      <c r="D883" t="s">
        <v>170</v>
      </c>
      <c r="E883" s="2">
        <v>102.5</v>
      </c>
      <c r="F883" s="207"/>
      <c r="G883" s="2">
        <f t="shared" si="15"/>
        <v>451.79999999999995</v>
      </c>
    </row>
    <row r="884" spans="1:12">
      <c r="A884" s="70"/>
      <c r="B884" s="422"/>
      <c r="C884" s="422"/>
      <c r="D884" t="s">
        <v>153</v>
      </c>
      <c r="E884" s="207">
        <v>250</v>
      </c>
      <c r="F884" s="207"/>
      <c r="G884" s="2">
        <f t="shared" si="15"/>
        <v>701.8</v>
      </c>
    </row>
    <row r="885" spans="1:12">
      <c r="A885" s="70">
        <v>45504</v>
      </c>
      <c r="B885" s="422" t="s">
        <v>87</v>
      </c>
      <c r="C885" s="422" t="s">
        <v>22</v>
      </c>
      <c r="D885" t="s">
        <v>14</v>
      </c>
      <c r="E885" s="207"/>
      <c r="F885" s="207">
        <v>60</v>
      </c>
      <c r="G885" s="2">
        <f t="shared" si="15"/>
        <v>641.79999999999995</v>
      </c>
    </row>
    <row r="886" spans="1:12">
      <c r="A886" s="70">
        <v>45504</v>
      </c>
      <c r="B886" s="422" t="s">
        <v>87</v>
      </c>
      <c r="C886" s="422" t="s">
        <v>22</v>
      </c>
      <c r="D886" t="s">
        <v>15</v>
      </c>
      <c r="E886" s="207"/>
      <c r="F886" s="207">
        <v>5</v>
      </c>
      <c r="G886" s="2">
        <f t="shared" si="15"/>
        <v>636.79999999999995</v>
      </c>
    </row>
    <row r="887" spans="1:12">
      <c r="A887" s="70">
        <v>45504</v>
      </c>
      <c r="B887" s="422" t="s">
        <v>87</v>
      </c>
      <c r="C887" s="422" t="s">
        <v>22</v>
      </c>
      <c r="D887" t="s">
        <v>12</v>
      </c>
      <c r="F887" s="2">
        <v>90</v>
      </c>
      <c r="G887" s="2">
        <f t="shared" si="15"/>
        <v>546.79999999999995</v>
      </c>
    </row>
    <row r="888" spans="1:12">
      <c r="A888" s="3">
        <v>45567</v>
      </c>
      <c r="B888" s="422">
        <v>29750</v>
      </c>
      <c r="C888" s="422" t="s">
        <v>22</v>
      </c>
      <c r="D888" t="s">
        <v>12</v>
      </c>
      <c r="F888" s="2">
        <v>176.4</v>
      </c>
      <c r="G888" s="2">
        <f t="shared" si="15"/>
        <v>370.4</v>
      </c>
    </row>
    <row r="889" spans="1:12">
      <c r="A889" s="3">
        <v>45567</v>
      </c>
      <c r="B889" s="422">
        <v>29750</v>
      </c>
      <c r="C889" s="422" t="s">
        <v>22</v>
      </c>
      <c r="D889" t="s">
        <v>13</v>
      </c>
      <c r="F889" s="2">
        <v>17.899999999999999</v>
      </c>
      <c r="G889" s="2">
        <f t="shared" si="15"/>
        <v>352.5</v>
      </c>
      <c r="I889" s="422"/>
      <c r="J889" t="s">
        <v>323</v>
      </c>
      <c r="L889" s="207"/>
    </row>
    <row r="890" spans="1:12">
      <c r="A890" s="3">
        <v>45489</v>
      </c>
      <c r="B890" s="422">
        <v>29340</v>
      </c>
      <c r="C890" s="422" t="s">
        <v>22</v>
      </c>
      <c r="D890" t="s">
        <v>153</v>
      </c>
      <c r="F890" s="2">
        <v>250</v>
      </c>
      <c r="G890" s="2">
        <f t="shared" si="15"/>
        <v>102.5</v>
      </c>
      <c r="H890">
        <v>2024</v>
      </c>
      <c r="I890" s="421" t="s">
        <v>22</v>
      </c>
      <c r="J890" t="s">
        <v>170</v>
      </c>
      <c r="K890" s="2">
        <v>102.5</v>
      </c>
      <c r="L890" s="207"/>
    </row>
    <row r="891" spans="1:12">
      <c r="A891" s="3">
        <v>45637</v>
      </c>
      <c r="B891" s="422">
        <v>30139</v>
      </c>
      <c r="C891" s="422" t="s">
        <v>22</v>
      </c>
      <c r="D891" t="s">
        <v>170</v>
      </c>
      <c r="F891" s="2">
        <v>102.5</v>
      </c>
      <c r="G891" s="2">
        <f t="shared" si="15"/>
        <v>0</v>
      </c>
      <c r="I891" s="421"/>
      <c r="K891" s="2"/>
      <c r="L891" s="207"/>
    </row>
    <row r="892" spans="1:12">
      <c r="A892" s="31">
        <v>45535</v>
      </c>
      <c r="B892" s="421" t="s">
        <v>10</v>
      </c>
      <c r="C892" s="421" t="s">
        <v>57</v>
      </c>
      <c r="D892" t="s">
        <v>12</v>
      </c>
      <c r="E892" s="207">
        <v>267.2</v>
      </c>
      <c r="F892" s="207"/>
      <c r="G892" s="2">
        <f t="shared" si="15"/>
        <v>267.2</v>
      </c>
      <c r="I892" s="421" t="s">
        <v>41</v>
      </c>
      <c r="J892" t="s">
        <v>12</v>
      </c>
      <c r="K892" s="207">
        <v>187.8</v>
      </c>
      <c r="L892" s="207"/>
    </row>
    <row r="893" spans="1:12">
      <c r="B893" s="422"/>
      <c r="C893" s="422"/>
      <c r="D893" t="s">
        <v>13</v>
      </c>
      <c r="E893" s="207">
        <v>76.900000000000006</v>
      </c>
      <c r="F893" s="207"/>
      <c r="G893" s="2">
        <f t="shared" si="15"/>
        <v>344.1</v>
      </c>
      <c r="I893" s="422"/>
      <c r="J893" t="s">
        <v>13</v>
      </c>
      <c r="K893" s="207">
        <v>23.1</v>
      </c>
    </row>
    <row r="894" spans="1:12">
      <c r="B894" s="422"/>
      <c r="C894" s="422"/>
      <c r="D894" t="s">
        <v>14</v>
      </c>
      <c r="E894" s="207">
        <v>60</v>
      </c>
      <c r="F894" s="207"/>
      <c r="G894" s="2">
        <f t="shared" si="15"/>
        <v>404.1</v>
      </c>
      <c r="I894" s="421" t="s">
        <v>25</v>
      </c>
      <c r="J894" t="s">
        <v>12</v>
      </c>
      <c r="K894" s="207">
        <v>42.2</v>
      </c>
    </row>
    <row r="895" spans="1:12">
      <c r="B895" s="422"/>
      <c r="C895" s="422"/>
      <c r="D895" t="s">
        <v>15</v>
      </c>
      <c r="E895" s="207">
        <v>5</v>
      </c>
      <c r="F895" s="207"/>
      <c r="G895" s="2">
        <f t="shared" si="15"/>
        <v>409.1</v>
      </c>
      <c r="I895" s="422"/>
      <c r="J895" t="s">
        <v>13</v>
      </c>
      <c r="K895" s="207">
        <v>19.899999999999999</v>
      </c>
    </row>
    <row r="896" spans="1:12">
      <c r="A896" s="3">
        <v>45535</v>
      </c>
      <c r="B896" s="422" t="s">
        <v>102</v>
      </c>
      <c r="C896" s="422" t="s">
        <v>57</v>
      </c>
      <c r="D896" t="s">
        <v>14</v>
      </c>
      <c r="E896" s="207"/>
      <c r="F896" s="207">
        <v>60</v>
      </c>
      <c r="G896" s="2">
        <f t="shared" si="15"/>
        <v>349.1</v>
      </c>
      <c r="I896" s="421" t="s">
        <v>26</v>
      </c>
      <c r="J896" t="s">
        <v>14</v>
      </c>
      <c r="K896" s="207">
        <v>60</v>
      </c>
      <c r="L896" s="28"/>
    </row>
    <row r="897" spans="1:12">
      <c r="A897" s="3">
        <v>45535</v>
      </c>
      <c r="B897" s="422" t="s">
        <v>102</v>
      </c>
      <c r="C897" s="422" t="s">
        <v>57</v>
      </c>
      <c r="D897" t="s">
        <v>15</v>
      </c>
      <c r="E897" s="207"/>
      <c r="F897" s="207">
        <v>5</v>
      </c>
      <c r="G897" s="2">
        <f t="shared" si="15"/>
        <v>344.1</v>
      </c>
      <c r="J897" t="s">
        <v>15</v>
      </c>
      <c r="K897" s="207">
        <v>5</v>
      </c>
    </row>
    <row r="898" spans="1:12">
      <c r="A898" s="3">
        <v>45535</v>
      </c>
      <c r="B898" s="422" t="s">
        <v>102</v>
      </c>
      <c r="C898" s="422" t="s">
        <v>57</v>
      </c>
      <c r="D898" t="s">
        <v>12</v>
      </c>
      <c r="F898" s="2">
        <v>90</v>
      </c>
      <c r="G898" s="2">
        <f t="shared" si="15"/>
        <v>254.10000000000002</v>
      </c>
      <c r="K898" s="5">
        <f>SUM(K890:K897)</f>
        <v>440.5</v>
      </c>
    </row>
    <row r="899" spans="1:12">
      <c r="A899" s="3">
        <v>45567</v>
      </c>
      <c r="B899" s="422">
        <v>29750</v>
      </c>
      <c r="C899" s="422" t="s">
        <v>57</v>
      </c>
      <c r="D899" t="s">
        <v>12</v>
      </c>
      <c r="F899" s="2">
        <v>85.7</v>
      </c>
      <c r="G899" s="2">
        <f t="shared" si="15"/>
        <v>168.40000000000003</v>
      </c>
      <c r="L899" s="28">
        <f>450+-K898</f>
        <v>9.5</v>
      </c>
    </row>
    <row r="900" spans="1:12">
      <c r="A900" s="3">
        <v>45596</v>
      </c>
      <c r="B900" s="422">
        <v>29931</v>
      </c>
      <c r="C900" s="422" t="s">
        <v>57</v>
      </c>
      <c r="D900" t="s">
        <v>12</v>
      </c>
      <c r="F900" s="2">
        <v>91.5</v>
      </c>
      <c r="G900" s="2">
        <f t="shared" si="15"/>
        <v>76.900000000000034</v>
      </c>
    </row>
    <row r="901" spans="1:12">
      <c r="A901" s="3">
        <v>45596</v>
      </c>
      <c r="B901" s="422">
        <v>29931</v>
      </c>
      <c r="C901" s="422" t="s">
        <v>57</v>
      </c>
      <c r="D901" t="s">
        <v>13</v>
      </c>
      <c r="F901" s="2">
        <v>76.900000000000006</v>
      </c>
      <c r="G901" s="2">
        <f t="shared" si="15"/>
        <v>0</v>
      </c>
    </row>
    <row r="902" spans="1:12">
      <c r="A902" s="81">
        <v>45565</v>
      </c>
      <c r="B902" s="421" t="s">
        <v>10</v>
      </c>
      <c r="C902" s="421" t="s">
        <v>41</v>
      </c>
      <c r="D902" t="s">
        <v>12</v>
      </c>
      <c r="E902" s="207">
        <v>268.8</v>
      </c>
      <c r="F902" s="207"/>
      <c r="G902" s="2">
        <f t="shared" si="15"/>
        <v>268.8</v>
      </c>
    </row>
    <row r="903" spans="1:12">
      <c r="A903" s="70"/>
      <c r="B903" s="422"/>
      <c r="C903" s="422"/>
      <c r="D903" t="s">
        <v>13</v>
      </c>
      <c r="E903" s="207">
        <v>23.1</v>
      </c>
      <c r="F903" s="207"/>
      <c r="G903" s="2">
        <f t="shared" si="15"/>
        <v>291.90000000000003</v>
      </c>
    </row>
    <row r="904" spans="1:12">
      <c r="A904" s="70"/>
      <c r="B904" s="422"/>
      <c r="C904" s="422"/>
      <c r="D904" t="s">
        <v>14</v>
      </c>
      <c r="E904" s="207">
        <v>60</v>
      </c>
      <c r="F904" s="207"/>
      <c r="G904" s="2">
        <f t="shared" si="15"/>
        <v>351.90000000000003</v>
      </c>
    </row>
    <row r="905" spans="1:12">
      <c r="A905" s="70"/>
      <c r="B905" s="422"/>
      <c r="C905" s="422"/>
      <c r="D905" t="s">
        <v>15</v>
      </c>
      <c r="E905" s="207">
        <v>5</v>
      </c>
      <c r="F905" s="207"/>
      <c r="G905" s="2">
        <f t="shared" si="15"/>
        <v>356.90000000000003</v>
      </c>
    </row>
    <row r="906" spans="1:12">
      <c r="A906" s="70">
        <v>45565</v>
      </c>
      <c r="B906" s="422" t="s">
        <v>91</v>
      </c>
      <c r="C906" s="422" t="s">
        <v>41</v>
      </c>
      <c r="D906" t="s">
        <v>14</v>
      </c>
      <c r="E906" s="207"/>
      <c r="F906" s="207">
        <v>60</v>
      </c>
      <c r="G906" s="2">
        <f t="shared" si="15"/>
        <v>296.90000000000003</v>
      </c>
    </row>
    <row r="907" spans="1:12">
      <c r="A907" s="70">
        <v>45565</v>
      </c>
      <c r="B907" s="422" t="s">
        <v>91</v>
      </c>
      <c r="C907" s="422" t="s">
        <v>41</v>
      </c>
      <c r="D907" t="s">
        <v>15</v>
      </c>
      <c r="E907" s="207"/>
      <c r="F907" s="207">
        <v>5</v>
      </c>
      <c r="G907" s="2">
        <f t="shared" si="15"/>
        <v>291.90000000000003</v>
      </c>
    </row>
    <row r="908" spans="1:12">
      <c r="A908" s="70">
        <v>45565</v>
      </c>
      <c r="B908" s="422" t="s">
        <v>91</v>
      </c>
      <c r="C908" s="422" t="s">
        <v>41</v>
      </c>
      <c r="D908" t="s">
        <v>12</v>
      </c>
      <c r="F908" s="2">
        <v>81</v>
      </c>
      <c r="G908" s="2">
        <f t="shared" si="15"/>
        <v>210.90000000000003</v>
      </c>
    </row>
    <row r="909" spans="1:12">
      <c r="A909" s="70">
        <v>45637</v>
      </c>
      <c r="B909" s="422">
        <v>30139</v>
      </c>
      <c r="C909" s="422" t="s">
        <v>41</v>
      </c>
      <c r="D909" t="s">
        <v>12</v>
      </c>
      <c r="F909" s="2">
        <v>187.8</v>
      </c>
      <c r="G909" s="2">
        <f t="shared" si="15"/>
        <v>23.100000000000023</v>
      </c>
    </row>
    <row r="910" spans="1:12">
      <c r="A910" s="70">
        <v>45637</v>
      </c>
      <c r="B910" s="422">
        <v>30139</v>
      </c>
      <c r="C910" s="422" t="s">
        <v>41</v>
      </c>
      <c r="D910" t="s">
        <v>13</v>
      </c>
      <c r="F910" s="2">
        <v>23.1</v>
      </c>
      <c r="G910" s="2">
        <f t="shared" si="15"/>
        <v>0</v>
      </c>
    </row>
    <row r="911" spans="1:12">
      <c r="A911" s="81">
        <v>45596</v>
      </c>
      <c r="B911" s="421" t="s">
        <v>10</v>
      </c>
      <c r="C911" s="421" t="s">
        <v>25</v>
      </c>
      <c r="D911" t="s">
        <v>12</v>
      </c>
      <c r="E911" s="207">
        <v>132.19999999999999</v>
      </c>
      <c r="F911" s="207"/>
      <c r="G911" s="2">
        <f t="shared" si="15"/>
        <v>132.19999999999999</v>
      </c>
    </row>
    <row r="912" spans="1:12">
      <c r="A912" s="70"/>
      <c r="B912" s="422"/>
      <c r="C912" s="422"/>
      <c r="D912" t="s">
        <v>13</v>
      </c>
      <c r="E912" s="207">
        <v>19.899999999999999</v>
      </c>
      <c r="F912" s="207"/>
      <c r="G912" s="2">
        <f t="shared" si="15"/>
        <v>152.1</v>
      </c>
    </row>
    <row r="913" spans="1:13">
      <c r="A913" s="70"/>
      <c r="B913" s="422"/>
      <c r="C913" s="422"/>
      <c r="D913" t="s">
        <v>14</v>
      </c>
      <c r="E913" s="207">
        <v>60</v>
      </c>
      <c r="F913" s="207"/>
      <c r="G913" s="2">
        <f t="shared" si="15"/>
        <v>212.1</v>
      </c>
    </row>
    <row r="914" spans="1:13">
      <c r="A914" s="70"/>
      <c r="B914" s="422"/>
      <c r="C914" s="422"/>
      <c r="D914" t="s">
        <v>15</v>
      </c>
      <c r="E914" s="207">
        <v>5</v>
      </c>
      <c r="F914" s="207"/>
      <c r="G914" s="2">
        <f t="shared" si="15"/>
        <v>217.1</v>
      </c>
    </row>
    <row r="915" spans="1:13">
      <c r="A915" s="70">
        <v>45596</v>
      </c>
      <c r="B915" s="422" t="s">
        <v>75</v>
      </c>
      <c r="C915" s="422" t="s">
        <v>25</v>
      </c>
      <c r="D915" t="s">
        <v>14</v>
      </c>
      <c r="E915" s="207"/>
      <c r="F915" s="207">
        <v>60</v>
      </c>
      <c r="G915" s="2">
        <f t="shared" si="15"/>
        <v>157.1</v>
      </c>
    </row>
    <row r="916" spans="1:13">
      <c r="A916" s="70">
        <v>45596</v>
      </c>
      <c r="B916" s="422" t="s">
        <v>75</v>
      </c>
      <c r="C916" s="422" t="s">
        <v>25</v>
      </c>
      <c r="D916" t="s">
        <v>15</v>
      </c>
      <c r="E916" s="207"/>
      <c r="F916" s="207">
        <v>5</v>
      </c>
      <c r="G916" s="2">
        <f t="shared" si="15"/>
        <v>152.1</v>
      </c>
    </row>
    <row r="917" spans="1:13">
      <c r="A917" s="70">
        <v>45596</v>
      </c>
      <c r="B917" s="422" t="s">
        <v>75</v>
      </c>
      <c r="C917" s="422" t="s">
        <v>25</v>
      </c>
      <c r="D917" t="s">
        <v>12</v>
      </c>
      <c r="F917" s="2">
        <v>90</v>
      </c>
      <c r="G917" s="2">
        <f t="shared" si="15"/>
        <v>62.099999999999994</v>
      </c>
    </row>
    <row r="918" spans="1:13">
      <c r="A918" s="70">
        <v>45637</v>
      </c>
      <c r="B918" s="422">
        <v>30139</v>
      </c>
      <c r="C918" s="422" t="s">
        <v>25</v>
      </c>
      <c r="D918" t="s">
        <v>12</v>
      </c>
      <c r="F918" s="2">
        <v>42.2</v>
      </c>
      <c r="G918" s="2">
        <f t="shared" si="15"/>
        <v>19.899999999999991</v>
      </c>
    </row>
    <row r="919" spans="1:13">
      <c r="A919" s="70">
        <v>45637</v>
      </c>
      <c r="B919" s="422">
        <v>30139</v>
      </c>
      <c r="C919" s="422" t="s">
        <v>25</v>
      </c>
      <c r="D919" t="s">
        <v>13</v>
      </c>
      <c r="F919" s="2">
        <v>19.899999999999999</v>
      </c>
      <c r="G919" s="2">
        <f t="shared" si="15"/>
        <v>0</v>
      </c>
    </row>
    <row r="920" spans="1:13">
      <c r="A920" s="81">
        <v>45626</v>
      </c>
      <c r="B920" s="421" t="s">
        <v>10</v>
      </c>
      <c r="C920" s="421" t="s">
        <v>58</v>
      </c>
      <c r="D920" t="s">
        <v>12</v>
      </c>
      <c r="E920" s="207">
        <v>152.80000000000001</v>
      </c>
      <c r="G920" s="2">
        <f t="shared" si="15"/>
        <v>152.80000000000001</v>
      </c>
    </row>
    <row r="921" spans="1:13">
      <c r="A921" s="70"/>
      <c r="B921" s="422"/>
      <c r="C921" s="422"/>
      <c r="D921" t="s">
        <v>13</v>
      </c>
      <c r="E921" s="207">
        <v>46.1</v>
      </c>
      <c r="G921" s="2">
        <f t="shared" si="15"/>
        <v>198.9</v>
      </c>
      <c r="I921" s="421"/>
      <c r="K921" s="207"/>
      <c r="L921" s="207"/>
    </row>
    <row r="922" spans="1:13">
      <c r="A922" s="70"/>
      <c r="B922" s="422"/>
      <c r="C922" s="422"/>
      <c r="D922" t="s">
        <v>14</v>
      </c>
      <c r="E922" s="207">
        <v>60</v>
      </c>
      <c r="G922" s="2">
        <f t="shared" si="15"/>
        <v>258.89999999999998</v>
      </c>
      <c r="I922" s="421"/>
      <c r="K922" s="207"/>
    </row>
    <row r="923" spans="1:13">
      <c r="A923" s="70"/>
      <c r="B923" s="422"/>
      <c r="C923" s="422"/>
      <c r="D923" t="s">
        <v>15</v>
      </c>
      <c r="E923" s="207">
        <v>5</v>
      </c>
      <c r="G923" s="2">
        <f t="shared" si="15"/>
        <v>263.89999999999998</v>
      </c>
      <c r="I923" s="421"/>
      <c r="K923" s="207"/>
      <c r="L923" s="207"/>
    </row>
    <row r="924" spans="1:13">
      <c r="A924" s="70">
        <v>45637</v>
      </c>
      <c r="B924" s="422">
        <v>30139</v>
      </c>
      <c r="C924" s="422" t="s">
        <v>58</v>
      </c>
      <c r="D924" t="s">
        <v>14</v>
      </c>
      <c r="F924" s="207">
        <v>60</v>
      </c>
      <c r="G924" s="2">
        <f t="shared" si="15"/>
        <v>203.89999999999998</v>
      </c>
      <c r="I924" s="422"/>
      <c r="K924" s="207"/>
    </row>
    <row r="925" spans="1:13">
      <c r="A925" s="70">
        <v>45637</v>
      </c>
      <c r="B925" s="422">
        <v>30139</v>
      </c>
      <c r="C925" s="422" t="s">
        <v>58</v>
      </c>
      <c r="D925" t="s">
        <v>15</v>
      </c>
      <c r="F925" s="207">
        <v>5</v>
      </c>
      <c r="G925" s="2">
        <f t="shared" si="15"/>
        <v>198.89999999999998</v>
      </c>
      <c r="I925" s="421"/>
      <c r="K925" s="207"/>
      <c r="M925" s="28"/>
    </row>
    <row r="926" spans="1:13">
      <c r="A926" s="3">
        <v>45679</v>
      </c>
      <c r="B926" s="422">
        <v>30350</v>
      </c>
      <c r="C926" s="422" t="s">
        <v>58</v>
      </c>
      <c r="D926" t="s">
        <v>12</v>
      </c>
      <c r="F926" s="207">
        <v>152.80000000000001</v>
      </c>
      <c r="G926" s="2">
        <f t="shared" si="15"/>
        <v>46.099999999999966</v>
      </c>
      <c r="I926" s="422"/>
      <c r="K926" s="207"/>
      <c r="M926" s="28"/>
    </row>
    <row r="927" spans="1:13">
      <c r="A927" s="3">
        <v>45679</v>
      </c>
      <c r="B927" s="422">
        <v>30350</v>
      </c>
      <c r="C927" s="422" t="s">
        <v>58</v>
      </c>
      <c r="D927" t="s">
        <v>13</v>
      </c>
      <c r="F927" s="207">
        <v>46.1</v>
      </c>
      <c r="G927" s="2">
        <f t="shared" si="15"/>
        <v>0</v>
      </c>
      <c r="I927" s="422"/>
      <c r="K927" s="207"/>
      <c r="M927" s="28"/>
    </row>
    <row r="928" spans="1:13">
      <c r="A928" s="31" t="s">
        <v>306</v>
      </c>
      <c r="B928" s="421" t="s">
        <v>10</v>
      </c>
      <c r="C928" s="421" t="s">
        <v>27</v>
      </c>
      <c r="D928" t="s">
        <v>12</v>
      </c>
      <c r="E928" s="207">
        <v>228</v>
      </c>
      <c r="F928" s="207"/>
      <c r="G928" s="2">
        <f t="shared" si="15"/>
        <v>228</v>
      </c>
      <c r="I928" s="422"/>
      <c r="K928" s="207"/>
    </row>
    <row r="929" spans="1:11">
      <c r="B929" s="422"/>
      <c r="C929" s="422"/>
      <c r="D929" t="s">
        <v>13</v>
      </c>
      <c r="E929" s="207">
        <v>22.9</v>
      </c>
      <c r="F929" s="207"/>
      <c r="G929" s="2">
        <f t="shared" si="15"/>
        <v>250.9</v>
      </c>
      <c r="I929" s="422"/>
      <c r="K929" s="207"/>
    </row>
    <row r="930" spans="1:11">
      <c r="B930" s="422"/>
      <c r="C930" s="422"/>
      <c r="D930" t="s">
        <v>14</v>
      </c>
      <c r="E930" s="207">
        <v>60</v>
      </c>
      <c r="F930" s="207"/>
      <c r="G930" s="2">
        <f t="shared" si="15"/>
        <v>310.89999999999998</v>
      </c>
      <c r="I930" s="421"/>
      <c r="K930" s="207"/>
    </row>
    <row r="931" spans="1:11">
      <c r="B931" s="422"/>
      <c r="C931" s="422"/>
      <c r="D931" t="s">
        <v>15</v>
      </c>
      <c r="E931" s="207">
        <v>5</v>
      </c>
      <c r="F931" s="207"/>
      <c r="G931" s="2">
        <f t="shared" si="15"/>
        <v>315.89999999999998</v>
      </c>
      <c r="I931" s="422"/>
      <c r="K931" s="207"/>
    </row>
    <row r="932" spans="1:11">
      <c r="A932" s="3">
        <v>45679</v>
      </c>
      <c r="B932" s="422">
        <v>30350</v>
      </c>
      <c r="C932" s="422" t="s">
        <v>27</v>
      </c>
      <c r="D932" t="s">
        <v>12</v>
      </c>
      <c r="F932" s="2">
        <v>228</v>
      </c>
      <c r="G932" s="2">
        <f t="shared" si="15"/>
        <v>87.899999999999977</v>
      </c>
      <c r="I932" s="422"/>
      <c r="K932" s="207"/>
    </row>
    <row r="933" spans="1:11">
      <c r="A933" s="3">
        <v>45772</v>
      </c>
      <c r="B933" s="422">
        <v>30917</v>
      </c>
      <c r="C933" s="422" t="s">
        <v>27</v>
      </c>
      <c r="D933" t="s">
        <v>13</v>
      </c>
      <c r="F933" s="207">
        <v>22.9</v>
      </c>
      <c r="G933" s="2">
        <f t="shared" si="15"/>
        <v>64.999999999999972</v>
      </c>
      <c r="I933" s="422"/>
      <c r="K933" s="207"/>
    </row>
    <row r="934" spans="1:11">
      <c r="A934" s="3">
        <v>45772</v>
      </c>
      <c r="B934" s="422">
        <v>30917</v>
      </c>
      <c r="C934" s="422" t="s">
        <v>27</v>
      </c>
      <c r="D934" t="s">
        <v>14</v>
      </c>
      <c r="F934" s="207">
        <v>60</v>
      </c>
      <c r="G934" s="2">
        <f t="shared" si="15"/>
        <v>4.9999999999999716</v>
      </c>
      <c r="I934" s="422"/>
      <c r="K934" s="207"/>
    </row>
    <row r="935" spans="1:11">
      <c r="A935" s="3">
        <v>45772</v>
      </c>
      <c r="B935" s="422">
        <v>30917</v>
      </c>
      <c r="C935" s="422" t="s">
        <v>27</v>
      </c>
      <c r="D935" t="s">
        <v>15</v>
      </c>
      <c r="F935" s="207">
        <v>5</v>
      </c>
      <c r="G935" s="2">
        <f t="shared" si="15"/>
        <v>-2.8421709430404007E-14</v>
      </c>
      <c r="I935" s="422"/>
      <c r="K935" s="207"/>
    </row>
    <row r="936" spans="1:11">
      <c r="A936" s="81">
        <v>45688</v>
      </c>
      <c r="B936" s="421" t="s">
        <v>10</v>
      </c>
      <c r="C936" s="421" t="s">
        <v>11</v>
      </c>
      <c r="D936" t="s">
        <v>12</v>
      </c>
      <c r="E936" s="207">
        <v>214.9</v>
      </c>
      <c r="G936" s="2">
        <f t="shared" si="15"/>
        <v>214.89999999999998</v>
      </c>
      <c r="I936" s="422"/>
      <c r="K936" s="207"/>
    </row>
    <row r="937" spans="1:11">
      <c r="A937" s="70"/>
      <c r="B937" s="422"/>
      <c r="C937" s="422"/>
      <c r="D937" t="s">
        <v>13</v>
      </c>
      <c r="E937" s="207">
        <v>19.7</v>
      </c>
      <c r="G937" s="2">
        <f t="shared" si="15"/>
        <v>234.59999999999997</v>
      </c>
      <c r="I937" s="421"/>
      <c r="K937" s="207"/>
    </row>
    <row r="938" spans="1:11">
      <c r="A938" s="70"/>
      <c r="B938" s="422"/>
      <c r="C938" s="422"/>
      <c r="D938" t="s">
        <v>14</v>
      </c>
      <c r="E938" s="207">
        <v>60</v>
      </c>
      <c r="G938" s="2">
        <f t="shared" si="15"/>
        <v>294.59999999999997</v>
      </c>
      <c r="K938" s="207"/>
    </row>
    <row r="939" spans="1:11">
      <c r="A939" s="70"/>
      <c r="B939" s="422"/>
      <c r="C939" s="422"/>
      <c r="D939" t="s">
        <v>15</v>
      </c>
      <c r="E939" s="207">
        <v>5</v>
      </c>
      <c r="G939" s="2">
        <f t="shared" si="15"/>
        <v>299.59999999999997</v>
      </c>
      <c r="K939" s="207"/>
    </row>
    <row r="940" spans="1:11">
      <c r="A940" s="3">
        <v>45772</v>
      </c>
      <c r="B940" s="422">
        <v>30917</v>
      </c>
      <c r="C940" s="422" t="s">
        <v>11</v>
      </c>
      <c r="D940" t="s">
        <v>12</v>
      </c>
      <c r="E940" s="207"/>
      <c r="F940" s="207">
        <v>214.9</v>
      </c>
      <c r="G940" s="2">
        <f t="shared" si="15"/>
        <v>84.69999999999996</v>
      </c>
      <c r="K940" s="207"/>
    </row>
    <row r="941" spans="1:11">
      <c r="A941" s="3">
        <v>45772</v>
      </c>
      <c r="B941" s="422">
        <v>30917</v>
      </c>
      <c r="C941" s="422" t="s">
        <v>11</v>
      </c>
      <c r="D941" t="s">
        <v>13</v>
      </c>
      <c r="E941" s="207"/>
      <c r="F941" s="207">
        <v>19.7</v>
      </c>
      <c r="G941" s="2">
        <f t="shared" si="15"/>
        <v>64.999999999999957</v>
      </c>
      <c r="K941" s="207"/>
    </row>
    <row r="942" spans="1:11">
      <c r="A942" s="3">
        <v>45772</v>
      </c>
      <c r="B942" s="422">
        <v>30917</v>
      </c>
      <c r="C942" s="422" t="s">
        <v>11</v>
      </c>
      <c r="D942" t="s">
        <v>14</v>
      </c>
      <c r="E942" s="207"/>
      <c r="F942" s="207">
        <v>60</v>
      </c>
      <c r="G942" s="2">
        <f t="shared" si="15"/>
        <v>4.9999999999999574</v>
      </c>
      <c r="K942" s="207"/>
    </row>
    <row r="943" spans="1:11">
      <c r="A943" s="3">
        <v>45772</v>
      </c>
      <c r="B943" s="422">
        <v>30917</v>
      </c>
      <c r="C943" s="422" t="s">
        <v>11</v>
      </c>
      <c r="D943" t="s">
        <v>15</v>
      </c>
      <c r="E943" s="207"/>
      <c r="F943" s="207">
        <v>5</v>
      </c>
      <c r="G943" s="2">
        <f t="shared" si="15"/>
        <v>-4.2632564145606011E-14</v>
      </c>
      <c r="K943" s="207"/>
    </row>
    <row r="944" spans="1:11">
      <c r="A944" s="31">
        <v>45716</v>
      </c>
      <c r="B944" s="421" t="s">
        <v>10</v>
      </c>
      <c r="C944" s="421" t="s">
        <v>17</v>
      </c>
      <c r="D944" t="s">
        <v>12</v>
      </c>
      <c r="E944" s="207">
        <v>184.9</v>
      </c>
      <c r="G944" s="2">
        <f t="shared" si="15"/>
        <v>184.89999999999998</v>
      </c>
      <c r="K944" s="207"/>
    </row>
    <row r="945" spans="1:11">
      <c r="B945" s="422"/>
      <c r="C945" s="422"/>
      <c r="D945" t="s">
        <v>13</v>
      </c>
      <c r="E945" s="207">
        <v>12.2</v>
      </c>
      <c r="G945" s="2">
        <f t="shared" si="15"/>
        <v>197.09999999999997</v>
      </c>
      <c r="K945" s="2"/>
    </row>
    <row r="946" spans="1:11">
      <c r="B946" s="422"/>
      <c r="C946" s="422"/>
      <c r="D946" t="s">
        <v>14</v>
      </c>
      <c r="E946" s="207">
        <v>56</v>
      </c>
      <c r="G946" s="2">
        <f t="shared" si="15"/>
        <v>253.09999999999997</v>
      </c>
      <c r="K946" s="28"/>
    </row>
    <row r="947" spans="1:11">
      <c r="B947" s="422"/>
      <c r="C947" s="422"/>
      <c r="D947" t="s">
        <v>15</v>
      </c>
      <c r="E947" s="207">
        <v>5</v>
      </c>
      <c r="G947" s="2">
        <f t="shared" si="15"/>
        <v>258.09999999999997</v>
      </c>
    </row>
    <row r="948" spans="1:11">
      <c r="A948" s="3">
        <v>45772</v>
      </c>
      <c r="B948" s="422">
        <v>30917</v>
      </c>
      <c r="C948" s="422" t="s">
        <v>17</v>
      </c>
      <c r="D948" t="s">
        <v>12</v>
      </c>
      <c r="E948" s="207"/>
      <c r="F948" s="207">
        <v>184.9</v>
      </c>
      <c r="G948" s="2">
        <f t="shared" si="15"/>
        <v>73.19999999999996</v>
      </c>
    </row>
    <row r="949" spans="1:11">
      <c r="A949" s="3">
        <v>45772</v>
      </c>
      <c r="B949" s="422">
        <v>30917</v>
      </c>
      <c r="C949" s="422" t="s">
        <v>17</v>
      </c>
      <c r="D949" t="s">
        <v>13</v>
      </c>
      <c r="E949" s="207"/>
      <c r="F949" s="207">
        <v>12.2</v>
      </c>
      <c r="G949" s="2">
        <f t="shared" si="15"/>
        <v>60.999999999999957</v>
      </c>
    </row>
    <row r="950" spans="1:11">
      <c r="A950" s="3">
        <v>45772</v>
      </c>
      <c r="B950" s="422">
        <v>30917</v>
      </c>
      <c r="C950" s="422" t="s">
        <v>17</v>
      </c>
      <c r="D950" t="s">
        <v>14</v>
      </c>
      <c r="E950" s="207"/>
      <c r="F950" s="207">
        <v>56</v>
      </c>
      <c r="G950" s="2">
        <f t="shared" si="15"/>
        <v>4.9999999999999574</v>
      </c>
    </row>
    <row r="951" spans="1:11">
      <c r="A951" s="3">
        <v>45772</v>
      </c>
      <c r="B951" s="422">
        <v>30917</v>
      </c>
      <c r="C951" s="422" t="s">
        <v>17</v>
      </c>
      <c r="D951" t="s">
        <v>15</v>
      </c>
      <c r="E951" s="207"/>
      <c r="F951" s="207">
        <v>5</v>
      </c>
      <c r="G951" s="2">
        <f t="shared" si="15"/>
        <v>-4.2632564145606011E-14</v>
      </c>
    </row>
    <row r="952" spans="1:11">
      <c r="A952" s="31">
        <v>45747</v>
      </c>
      <c r="B952" s="421" t="s">
        <v>10</v>
      </c>
      <c r="C952" s="421" t="s">
        <v>18</v>
      </c>
      <c r="D952" t="s">
        <v>12</v>
      </c>
      <c r="E952" s="207">
        <v>200.1</v>
      </c>
      <c r="G952" s="2">
        <f t="shared" si="15"/>
        <v>200.09999999999997</v>
      </c>
    </row>
    <row r="953" spans="1:11">
      <c r="B953" s="422"/>
      <c r="C953" s="422"/>
      <c r="D953" t="s">
        <v>13</v>
      </c>
      <c r="E953" s="207">
        <v>6.7</v>
      </c>
      <c r="G953" s="2">
        <f t="shared" si="15"/>
        <v>206.79999999999995</v>
      </c>
    </row>
    <row r="954" spans="1:11">
      <c r="B954" s="422"/>
      <c r="C954" s="422"/>
      <c r="D954" t="s">
        <v>14</v>
      </c>
      <c r="E954" s="207">
        <v>60</v>
      </c>
      <c r="G954" s="2">
        <f t="shared" si="15"/>
        <v>266.79999999999995</v>
      </c>
    </row>
    <row r="955" spans="1:11">
      <c r="B955" s="422"/>
      <c r="C955" s="422"/>
      <c r="D955" t="s">
        <v>15</v>
      </c>
      <c r="E955" s="207">
        <v>5</v>
      </c>
      <c r="G955" s="2">
        <f t="shared" si="15"/>
        <v>271.79999999999995</v>
      </c>
    </row>
    <row r="956" spans="1:11">
      <c r="B956" s="422"/>
      <c r="C956" s="422"/>
      <c r="D956" t="s">
        <v>60</v>
      </c>
      <c r="E956" s="2">
        <v>113</v>
      </c>
      <c r="G956" s="2">
        <f t="shared" si="15"/>
        <v>384.79999999999995</v>
      </c>
    </row>
    <row r="957" spans="1:11">
      <c r="A957" s="3">
        <v>45772</v>
      </c>
      <c r="B957" s="422">
        <v>30917</v>
      </c>
      <c r="C957" s="422" t="s">
        <v>18</v>
      </c>
      <c r="D957" t="s">
        <v>12</v>
      </c>
      <c r="F957" s="207">
        <v>200.1</v>
      </c>
      <c r="G957" s="2">
        <f t="shared" ref="G957:G978" si="16">+G956+E957-F957</f>
        <v>184.69999999999996</v>
      </c>
    </row>
    <row r="958" spans="1:11">
      <c r="A958" s="3">
        <v>45772</v>
      </c>
      <c r="B958" s="422">
        <v>30917</v>
      </c>
      <c r="C958" s="422" t="s">
        <v>18</v>
      </c>
      <c r="D958" t="s">
        <v>13</v>
      </c>
      <c r="F958" s="207">
        <v>6.7</v>
      </c>
      <c r="G958" s="2">
        <f t="shared" si="16"/>
        <v>177.99999999999997</v>
      </c>
    </row>
    <row r="959" spans="1:11">
      <c r="A959" s="3">
        <v>45772</v>
      </c>
      <c r="B959" s="422">
        <v>30917</v>
      </c>
      <c r="C959" s="422" t="s">
        <v>18</v>
      </c>
      <c r="D959" t="s">
        <v>14</v>
      </c>
      <c r="F959" s="207">
        <v>60</v>
      </c>
      <c r="G959" s="2">
        <f t="shared" si="16"/>
        <v>117.99999999999997</v>
      </c>
    </row>
    <row r="960" spans="1:11">
      <c r="A960" s="3">
        <v>45772</v>
      </c>
      <c r="B960" s="422">
        <v>30917</v>
      </c>
      <c r="C960" s="422" t="s">
        <v>18</v>
      </c>
      <c r="D960" t="s">
        <v>15</v>
      </c>
      <c r="F960" s="207">
        <v>5</v>
      </c>
      <c r="G960" s="2">
        <f t="shared" si="16"/>
        <v>112.99999999999997</v>
      </c>
    </row>
    <row r="961" spans="1:11">
      <c r="A961" s="3">
        <v>45772</v>
      </c>
      <c r="B961" s="422">
        <v>30917</v>
      </c>
      <c r="C961" s="422" t="s">
        <v>18</v>
      </c>
      <c r="D961" t="s">
        <v>60</v>
      </c>
      <c r="F961" s="2">
        <v>113</v>
      </c>
      <c r="G961" s="2">
        <f t="shared" si="16"/>
        <v>0</v>
      </c>
    </row>
    <row r="962" spans="1:11">
      <c r="A962" s="81">
        <v>45777</v>
      </c>
      <c r="B962" s="421" t="s">
        <v>10</v>
      </c>
      <c r="C962" s="421" t="s">
        <v>19</v>
      </c>
      <c r="D962" t="s">
        <v>12</v>
      </c>
      <c r="E962" s="207">
        <v>185.7</v>
      </c>
      <c r="F962" s="207"/>
      <c r="G962" s="2">
        <f t="shared" si="16"/>
        <v>185.7</v>
      </c>
    </row>
    <row r="963" spans="1:11">
      <c r="A963" s="70"/>
      <c r="B963" s="422"/>
      <c r="C963" s="422"/>
      <c r="D963" t="s">
        <v>13</v>
      </c>
      <c r="E963" s="207">
        <v>6</v>
      </c>
      <c r="F963" s="207"/>
      <c r="G963" s="2">
        <f t="shared" si="16"/>
        <v>191.7</v>
      </c>
    </row>
    <row r="964" spans="1:11">
      <c r="A964" s="70"/>
      <c r="B964" s="422"/>
      <c r="C964" s="422"/>
      <c r="D964" t="s">
        <v>14</v>
      </c>
      <c r="E964" s="207">
        <v>60</v>
      </c>
      <c r="F964" s="207"/>
      <c r="G964" s="2">
        <f t="shared" si="16"/>
        <v>251.7</v>
      </c>
    </row>
    <row r="965" spans="1:11">
      <c r="A965" s="70"/>
      <c r="B965" s="422"/>
      <c r="C965" s="422"/>
      <c r="D965" t="s">
        <v>15</v>
      </c>
      <c r="E965" s="207">
        <v>5</v>
      </c>
      <c r="F965" s="207"/>
      <c r="G965" s="2">
        <f t="shared" si="16"/>
        <v>256.7</v>
      </c>
    </row>
    <row r="966" spans="1:11">
      <c r="A966" s="70">
        <v>45777</v>
      </c>
      <c r="B966" s="422" t="s">
        <v>83</v>
      </c>
      <c r="C966" s="422" t="s">
        <v>19</v>
      </c>
      <c r="D966" t="s">
        <v>14</v>
      </c>
      <c r="E966" s="207"/>
      <c r="F966" s="207">
        <v>14</v>
      </c>
      <c r="G966" s="2">
        <f t="shared" si="16"/>
        <v>242.7</v>
      </c>
    </row>
    <row r="967" spans="1:11">
      <c r="A967" s="70">
        <v>45777</v>
      </c>
      <c r="B967" s="422" t="s">
        <v>83</v>
      </c>
      <c r="C967" s="422" t="s">
        <v>19</v>
      </c>
      <c r="D967" t="s">
        <v>12</v>
      </c>
      <c r="E967" s="207"/>
      <c r="F967" s="207">
        <v>35</v>
      </c>
      <c r="G967" s="2">
        <f t="shared" si="16"/>
        <v>207.7</v>
      </c>
      <c r="H967" s="28"/>
      <c r="I967" s="28"/>
    </row>
    <row r="968" spans="1:11">
      <c r="A968" s="3">
        <v>45808</v>
      </c>
      <c r="B968" s="422" t="s">
        <v>84</v>
      </c>
      <c r="C968" s="422" t="s">
        <v>19</v>
      </c>
      <c r="D968" t="s">
        <v>12</v>
      </c>
      <c r="E968" s="207"/>
      <c r="F968" s="207">
        <v>150.69999999999999</v>
      </c>
      <c r="G968" s="2">
        <f t="shared" si="16"/>
        <v>57</v>
      </c>
    </row>
    <row r="969" spans="1:11">
      <c r="A969" s="3">
        <v>45808</v>
      </c>
      <c r="B969" s="422" t="s">
        <v>84</v>
      </c>
      <c r="C969" s="422" t="s">
        <v>19</v>
      </c>
      <c r="D969" t="s">
        <v>13</v>
      </c>
      <c r="E969" s="207"/>
      <c r="F969" s="207">
        <v>4.3</v>
      </c>
      <c r="G969" s="2">
        <f t="shared" si="16"/>
        <v>52.7</v>
      </c>
    </row>
    <row r="970" spans="1:11">
      <c r="A970" s="3">
        <v>45973</v>
      </c>
      <c r="B970" s="422">
        <v>31920</v>
      </c>
      <c r="C970" s="422" t="s">
        <v>19</v>
      </c>
      <c r="D970" t="s">
        <v>13</v>
      </c>
      <c r="E970" s="207"/>
      <c r="F970" s="207">
        <v>1.7</v>
      </c>
      <c r="G970" s="2">
        <f t="shared" si="16"/>
        <v>51</v>
      </c>
    </row>
    <row r="971" spans="1:11">
      <c r="A971" s="3">
        <v>45973</v>
      </c>
      <c r="B971" s="422">
        <v>31920</v>
      </c>
      <c r="C971" s="422" t="s">
        <v>19</v>
      </c>
      <c r="D971" t="s">
        <v>14</v>
      </c>
      <c r="E971" s="207"/>
      <c r="F971" s="207">
        <v>46</v>
      </c>
      <c r="G971" s="2">
        <f t="shared" si="16"/>
        <v>5</v>
      </c>
    </row>
    <row r="972" spans="1:11">
      <c r="A972" s="3">
        <v>45973</v>
      </c>
      <c r="B972" s="422">
        <v>31920</v>
      </c>
      <c r="C972" s="422" t="s">
        <v>19</v>
      </c>
      <c r="D972" t="s">
        <v>15</v>
      </c>
      <c r="E972" s="207"/>
      <c r="F972" s="207">
        <v>5</v>
      </c>
      <c r="G972" s="2">
        <f t="shared" si="16"/>
        <v>0</v>
      </c>
    </row>
    <row r="973" spans="1:11">
      <c r="A973" s="81">
        <v>45808</v>
      </c>
      <c r="B973" s="421" t="s">
        <v>10</v>
      </c>
      <c r="C973" s="421" t="s">
        <v>20</v>
      </c>
      <c r="D973" t="s">
        <v>12</v>
      </c>
      <c r="E973" s="207">
        <v>173.2</v>
      </c>
      <c r="F973" s="207"/>
      <c r="G973" s="2">
        <f t="shared" si="16"/>
        <v>173.2</v>
      </c>
    </row>
    <row r="974" spans="1:11">
      <c r="B974" s="422"/>
      <c r="C974" s="422"/>
      <c r="D974" t="s">
        <v>13</v>
      </c>
      <c r="E974" s="207">
        <v>10</v>
      </c>
      <c r="F974" s="207"/>
      <c r="G974" s="2">
        <f t="shared" si="16"/>
        <v>183.2</v>
      </c>
    </row>
    <row r="975" spans="1:11">
      <c r="B975" s="422"/>
      <c r="C975" s="422"/>
      <c r="D975" t="s">
        <v>14</v>
      </c>
      <c r="E975" s="207">
        <v>60</v>
      </c>
      <c r="F975" s="207"/>
      <c r="G975" s="2">
        <f t="shared" si="16"/>
        <v>243.2</v>
      </c>
    </row>
    <row r="976" spans="1:11">
      <c r="B976" s="422"/>
      <c r="C976" s="422"/>
      <c r="D976" t="s">
        <v>15</v>
      </c>
      <c r="E976" s="207">
        <v>5</v>
      </c>
      <c r="F976" s="207"/>
      <c r="G976" s="2">
        <f t="shared" si="16"/>
        <v>248.2</v>
      </c>
      <c r="I976" s="441" t="s">
        <v>323</v>
      </c>
      <c r="J976" s="441"/>
      <c r="K976" s="441"/>
    </row>
    <row r="977" spans="1:11">
      <c r="A977" s="3">
        <v>45808</v>
      </c>
      <c r="B977" s="422" t="s">
        <v>84</v>
      </c>
      <c r="C977" s="422" t="s">
        <v>20</v>
      </c>
      <c r="D977" t="s">
        <v>14</v>
      </c>
      <c r="E977" s="207"/>
      <c r="F977" s="207">
        <v>60</v>
      </c>
      <c r="G977" s="2">
        <f t="shared" si="16"/>
        <v>188.2</v>
      </c>
      <c r="H977" s="9">
        <v>2025</v>
      </c>
      <c r="I977" s="421" t="s">
        <v>19</v>
      </c>
      <c r="J977" t="s">
        <v>13</v>
      </c>
      <c r="K977" s="212">
        <f>E963-F969</f>
        <v>1.7000000000000002</v>
      </c>
    </row>
    <row r="978" spans="1:11">
      <c r="A978" s="3">
        <v>45808</v>
      </c>
      <c r="B978" s="422" t="s">
        <v>84</v>
      </c>
      <c r="C978" s="422" t="s">
        <v>20</v>
      </c>
      <c r="D978" t="s">
        <v>15</v>
      </c>
      <c r="E978" s="207"/>
      <c r="F978" s="207">
        <v>5</v>
      </c>
      <c r="G978" s="2">
        <f t="shared" si="16"/>
        <v>183.2</v>
      </c>
      <c r="J978" t="s">
        <v>14</v>
      </c>
      <c r="K978" s="212">
        <v>46</v>
      </c>
    </row>
    <row r="979" spans="1:11">
      <c r="A979" s="70">
        <v>45838</v>
      </c>
      <c r="B979" s="422" t="s">
        <v>86</v>
      </c>
      <c r="C979" s="422" t="s">
        <v>20</v>
      </c>
      <c r="D979" t="s">
        <v>12</v>
      </c>
      <c r="F979" s="2">
        <v>150</v>
      </c>
      <c r="G979" s="2">
        <f>+G978+E979-F979</f>
        <v>33.199999999999989</v>
      </c>
      <c r="J979" t="s">
        <v>15</v>
      </c>
      <c r="K979" s="212">
        <v>5</v>
      </c>
    </row>
    <row r="980" spans="1:11">
      <c r="A980" s="3">
        <v>45973</v>
      </c>
      <c r="B980" s="422">
        <v>31920</v>
      </c>
      <c r="C980" s="422" t="s">
        <v>20</v>
      </c>
      <c r="D980" t="s">
        <v>12</v>
      </c>
      <c r="F980" s="2">
        <v>23.2</v>
      </c>
      <c r="G980" s="2">
        <f t="shared" ref="G980:G1027" si="17">+G979+E980-F980</f>
        <v>9.9999999999999893</v>
      </c>
      <c r="K980" s="212"/>
    </row>
    <row r="981" spans="1:11">
      <c r="A981" s="3">
        <v>45973</v>
      </c>
      <c r="B981" s="422">
        <v>31920</v>
      </c>
      <c r="C981" s="422" t="s">
        <v>20</v>
      </c>
      <c r="D981" t="s">
        <v>13</v>
      </c>
      <c r="F981" s="2">
        <v>10</v>
      </c>
      <c r="G981" s="2">
        <f t="shared" si="17"/>
        <v>0</v>
      </c>
      <c r="K981" s="212"/>
    </row>
    <row r="982" spans="1:11">
      <c r="A982" s="81">
        <v>45838</v>
      </c>
      <c r="B982" s="421" t="s">
        <v>10</v>
      </c>
      <c r="C982" s="421" t="s">
        <v>21</v>
      </c>
      <c r="D982" t="s">
        <v>12</v>
      </c>
      <c r="E982" s="207">
        <v>150.6</v>
      </c>
      <c r="F982" s="207"/>
      <c r="G982" s="2">
        <f t="shared" si="17"/>
        <v>150.6</v>
      </c>
      <c r="I982" s="421" t="s">
        <v>20</v>
      </c>
      <c r="J982" t="s">
        <v>12</v>
      </c>
      <c r="K982" s="212">
        <f>E973-F979</f>
        <v>23.199999999999989</v>
      </c>
    </row>
    <row r="983" spans="1:11">
      <c r="A983" s="70"/>
      <c r="B983" s="422"/>
      <c r="C983" s="422"/>
      <c r="D983" t="s">
        <v>13</v>
      </c>
      <c r="E983" s="207">
        <v>5.8</v>
      </c>
      <c r="F983" s="207"/>
      <c r="G983" s="2">
        <f t="shared" si="17"/>
        <v>156.4</v>
      </c>
      <c r="I983" s="422"/>
      <c r="J983" t="s">
        <v>13</v>
      </c>
      <c r="K983" s="212">
        <v>10</v>
      </c>
    </row>
    <row r="984" spans="1:11">
      <c r="A984" s="70"/>
      <c r="B984" s="422"/>
      <c r="C984" s="422"/>
      <c r="D984" t="s">
        <v>14</v>
      </c>
      <c r="E984" s="207">
        <v>60</v>
      </c>
      <c r="F984" s="207"/>
      <c r="G984" s="2">
        <f t="shared" si="17"/>
        <v>216.4</v>
      </c>
      <c r="I984" s="421" t="s">
        <v>21</v>
      </c>
      <c r="J984" t="s">
        <v>12</v>
      </c>
      <c r="K984" s="212">
        <v>0.6</v>
      </c>
    </row>
    <row r="985" spans="1:11">
      <c r="A985" s="70"/>
      <c r="B985" s="422"/>
      <c r="C985" s="422"/>
      <c r="D985" t="s">
        <v>15</v>
      </c>
      <c r="E985" s="207">
        <v>5</v>
      </c>
      <c r="F985" s="207"/>
      <c r="G985" s="2">
        <f t="shared" si="17"/>
        <v>221.4</v>
      </c>
      <c r="I985" s="422"/>
      <c r="J985" t="s">
        <v>13</v>
      </c>
      <c r="K985" s="212">
        <v>5.8</v>
      </c>
    </row>
    <row r="986" spans="1:11">
      <c r="A986" s="70">
        <v>45838</v>
      </c>
      <c r="B986" s="422" t="s">
        <v>86</v>
      </c>
      <c r="C986" s="422" t="s">
        <v>21</v>
      </c>
      <c r="D986" t="s">
        <v>14</v>
      </c>
      <c r="E986" s="207"/>
      <c r="F986" s="207">
        <v>60</v>
      </c>
      <c r="G986" s="2">
        <f t="shared" si="17"/>
        <v>161.4</v>
      </c>
      <c r="I986" s="421" t="s">
        <v>22</v>
      </c>
      <c r="J986" t="s">
        <v>62</v>
      </c>
      <c r="K986" s="207">
        <v>113</v>
      </c>
    </row>
    <row r="987" spans="1:11">
      <c r="A987" s="70">
        <v>45838</v>
      </c>
      <c r="B987" s="422" t="s">
        <v>86</v>
      </c>
      <c r="C987" s="422" t="s">
        <v>21</v>
      </c>
      <c r="D987" t="s">
        <v>15</v>
      </c>
      <c r="E987" s="207"/>
      <c r="F987" s="207">
        <v>5</v>
      </c>
      <c r="G987" s="2">
        <f t="shared" si="17"/>
        <v>156.4</v>
      </c>
      <c r="I987" s="421" t="s">
        <v>23</v>
      </c>
      <c r="J987" t="s">
        <v>12</v>
      </c>
      <c r="K987" s="29">
        <f>E1001-F1008-F1005</f>
        <v>1.699999999999994</v>
      </c>
    </row>
    <row r="988" spans="1:11">
      <c r="A988" s="70">
        <v>45869</v>
      </c>
      <c r="B988" s="422" t="s">
        <v>87</v>
      </c>
      <c r="C988" s="422" t="s">
        <v>22</v>
      </c>
      <c r="D988" t="s">
        <v>12</v>
      </c>
      <c r="E988" s="207"/>
      <c r="F988" s="207">
        <v>150</v>
      </c>
      <c r="G988" s="2">
        <f t="shared" si="17"/>
        <v>6.4000000000000057</v>
      </c>
      <c r="I988" s="422"/>
      <c r="J988" t="s">
        <v>13</v>
      </c>
      <c r="K988" s="29">
        <v>21.8</v>
      </c>
    </row>
    <row r="989" spans="1:11">
      <c r="A989" s="3">
        <v>45973</v>
      </c>
      <c r="B989" s="422">
        <v>31920</v>
      </c>
      <c r="C989" s="422" t="s">
        <v>21</v>
      </c>
      <c r="D989" t="s">
        <v>12</v>
      </c>
      <c r="E989" s="207"/>
      <c r="F989" s="207">
        <v>0.6</v>
      </c>
      <c r="G989" s="2">
        <f t="shared" si="17"/>
        <v>5.800000000000006</v>
      </c>
      <c r="I989" s="422"/>
      <c r="K989" s="29"/>
    </row>
    <row r="990" spans="1:11">
      <c r="A990" s="3">
        <v>45973</v>
      </c>
      <c r="B990" s="422">
        <v>31920</v>
      </c>
      <c r="C990" s="422" t="s">
        <v>21</v>
      </c>
      <c r="D990" t="s">
        <v>13</v>
      </c>
      <c r="E990" s="207"/>
      <c r="F990" s="207">
        <v>5.8</v>
      </c>
      <c r="G990" s="2">
        <f t="shared" si="17"/>
        <v>0</v>
      </c>
      <c r="I990" s="422"/>
      <c r="K990" s="29"/>
    </row>
    <row r="991" spans="1:11">
      <c r="A991" s="81">
        <v>45869</v>
      </c>
      <c r="B991" s="421" t="s">
        <v>10</v>
      </c>
      <c r="C991" s="421" t="s">
        <v>22</v>
      </c>
      <c r="D991" t="s">
        <v>12</v>
      </c>
      <c r="E991" s="207">
        <v>131.4</v>
      </c>
      <c r="F991" s="207"/>
      <c r="G991" s="2">
        <f t="shared" si="17"/>
        <v>131.4</v>
      </c>
      <c r="I991" s="421" t="s">
        <v>172</v>
      </c>
      <c r="J991" t="s">
        <v>12</v>
      </c>
      <c r="K991" s="207">
        <v>156.19999999999999</v>
      </c>
    </row>
    <row r="992" spans="1:11">
      <c r="A992" s="70"/>
      <c r="B992" s="422"/>
      <c r="C992" s="422"/>
      <c r="D992" t="s">
        <v>13</v>
      </c>
      <c r="E992" s="207">
        <v>6.2</v>
      </c>
      <c r="F992" s="207"/>
      <c r="G992" s="2">
        <f t="shared" si="17"/>
        <v>137.6</v>
      </c>
      <c r="I992" s="422"/>
      <c r="J992" t="s">
        <v>13</v>
      </c>
      <c r="K992" s="20">
        <v>12.4</v>
      </c>
    </row>
    <row r="993" spans="1:11">
      <c r="A993" s="70"/>
      <c r="B993" s="422"/>
      <c r="C993" s="422"/>
      <c r="D993" t="s">
        <v>14</v>
      </c>
      <c r="E993" s="207">
        <v>60</v>
      </c>
      <c r="F993" s="207"/>
      <c r="G993" s="2">
        <f t="shared" si="17"/>
        <v>197.6</v>
      </c>
      <c r="I993" s="421"/>
      <c r="J993" t="s">
        <v>324</v>
      </c>
      <c r="K993" s="248">
        <v>20</v>
      </c>
    </row>
    <row r="994" spans="1:11">
      <c r="A994" s="70"/>
      <c r="B994" s="422"/>
      <c r="C994" s="422"/>
      <c r="D994" t="s">
        <v>15</v>
      </c>
      <c r="E994" s="207">
        <v>5</v>
      </c>
      <c r="F994" s="207"/>
      <c r="G994" s="2">
        <f t="shared" si="17"/>
        <v>202.6</v>
      </c>
      <c r="I994" s="422"/>
      <c r="K994" s="20">
        <f>SUM(K977:K993)</f>
        <v>417.4</v>
      </c>
    </row>
    <row r="995" spans="1:11">
      <c r="A995" s="70"/>
      <c r="B995" s="422"/>
      <c r="C995" s="422"/>
      <c r="D995" s="35" t="s">
        <v>62</v>
      </c>
      <c r="E995" s="209">
        <v>113</v>
      </c>
      <c r="F995" s="207"/>
      <c r="G995" s="2">
        <f t="shared" si="17"/>
        <v>315.60000000000002</v>
      </c>
      <c r="K995" s="20">
        <v>200</v>
      </c>
    </row>
    <row r="996" spans="1:11">
      <c r="A996" s="70">
        <v>45869</v>
      </c>
      <c r="B996" s="422" t="s">
        <v>87</v>
      </c>
      <c r="C996" s="422" t="s">
        <v>22</v>
      </c>
      <c r="D996" t="s">
        <v>14</v>
      </c>
      <c r="E996" s="207"/>
      <c r="F996" s="207">
        <v>60</v>
      </c>
      <c r="G996" s="2">
        <f t="shared" si="17"/>
        <v>255.60000000000002</v>
      </c>
      <c r="I996" s="421"/>
      <c r="K996" s="29">
        <f>K994-K995</f>
        <v>217.39999999999998</v>
      </c>
    </row>
    <row r="997" spans="1:11">
      <c r="A997" s="70">
        <v>45869</v>
      </c>
      <c r="B997" s="422" t="s">
        <v>87</v>
      </c>
      <c r="C997" s="422" t="s">
        <v>22</v>
      </c>
      <c r="D997" t="s">
        <v>15</v>
      </c>
      <c r="E997" s="207"/>
      <c r="F997" s="207">
        <v>5</v>
      </c>
      <c r="G997" s="2">
        <f t="shared" si="17"/>
        <v>250.60000000000002</v>
      </c>
      <c r="I997" s="422"/>
      <c r="K997" s="29"/>
    </row>
    <row r="998" spans="1:11">
      <c r="A998" s="3">
        <v>45900</v>
      </c>
      <c r="B998" s="422" t="s">
        <v>102</v>
      </c>
      <c r="C998" s="422" t="s">
        <v>22</v>
      </c>
      <c r="D998" t="s">
        <v>12</v>
      </c>
      <c r="F998" s="207">
        <v>131.4</v>
      </c>
      <c r="G998" s="2">
        <f t="shared" si="17"/>
        <v>119.20000000000002</v>
      </c>
      <c r="I998" s="421"/>
      <c r="K998" s="212"/>
    </row>
    <row r="999" spans="1:11">
      <c r="A999" s="3">
        <v>45900</v>
      </c>
      <c r="B999" s="422" t="s">
        <v>102</v>
      </c>
      <c r="C999" s="422" t="s">
        <v>22</v>
      </c>
      <c r="D999" t="s">
        <v>13</v>
      </c>
      <c r="F999" s="2">
        <v>6.2</v>
      </c>
      <c r="G999" s="2">
        <f t="shared" si="17"/>
        <v>113.00000000000001</v>
      </c>
      <c r="K999" s="212"/>
    </row>
    <row r="1000" spans="1:11">
      <c r="A1000" s="3">
        <v>45973</v>
      </c>
      <c r="B1000" s="422">
        <v>31920</v>
      </c>
      <c r="C1000" s="422" t="s">
        <v>22</v>
      </c>
      <c r="D1000" s="162" t="s">
        <v>62</v>
      </c>
      <c r="F1000" s="2">
        <v>113</v>
      </c>
      <c r="G1000" s="2">
        <f t="shared" si="17"/>
        <v>0</v>
      </c>
      <c r="K1000" s="212"/>
    </row>
    <row r="1001" spans="1:11">
      <c r="A1001" s="31">
        <v>45900</v>
      </c>
      <c r="B1001" s="421" t="s">
        <v>10</v>
      </c>
      <c r="C1001" s="421" t="s">
        <v>23</v>
      </c>
      <c r="D1001" t="s">
        <v>12</v>
      </c>
      <c r="E1001" s="2">
        <v>164.1</v>
      </c>
      <c r="G1001" s="2">
        <f t="shared" si="17"/>
        <v>164.1</v>
      </c>
      <c r="K1001" s="212"/>
    </row>
    <row r="1002" spans="1:11">
      <c r="B1002" s="422"/>
      <c r="C1002" s="422"/>
      <c r="D1002" t="s">
        <v>13</v>
      </c>
      <c r="E1002" s="2">
        <v>21.8</v>
      </c>
      <c r="G1002" s="2">
        <f t="shared" si="17"/>
        <v>185.9</v>
      </c>
      <c r="I1002" s="421"/>
      <c r="K1002" s="212"/>
    </row>
    <row r="1003" spans="1:11">
      <c r="B1003" s="422"/>
      <c r="C1003" s="422"/>
      <c r="D1003" t="s">
        <v>14</v>
      </c>
      <c r="E1003" s="2">
        <v>60</v>
      </c>
      <c r="G1003" s="2">
        <f t="shared" si="17"/>
        <v>245.9</v>
      </c>
      <c r="I1003" s="422"/>
      <c r="K1003" s="212"/>
    </row>
    <row r="1004" spans="1:11">
      <c r="B1004" s="422"/>
      <c r="C1004" s="422"/>
      <c r="D1004" t="s">
        <v>15</v>
      </c>
      <c r="E1004" s="2">
        <v>5</v>
      </c>
      <c r="G1004" s="2">
        <f t="shared" si="17"/>
        <v>250.9</v>
      </c>
      <c r="I1004" s="421"/>
      <c r="K1004" s="212"/>
    </row>
    <row r="1005" spans="1:11">
      <c r="A1005" s="3">
        <v>45900</v>
      </c>
      <c r="B1005" s="422" t="s">
        <v>102</v>
      </c>
      <c r="C1005" s="422" t="s">
        <v>23</v>
      </c>
      <c r="D1005" t="s">
        <v>12</v>
      </c>
      <c r="F1005" s="2">
        <v>12.4</v>
      </c>
      <c r="G1005" s="2">
        <f t="shared" si="17"/>
        <v>238.5</v>
      </c>
      <c r="I1005" s="422"/>
      <c r="K1005" s="212"/>
    </row>
    <row r="1006" spans="1:11">
      <c r="A1006" s="3">
        <v>45900</v>
      </c>
      <c r="B1006" s="422" t="s">
        <v>102</v>
      </c>
      <c r="C1006" s="422" t="s">
        <v>23</v>
      </c>
      <c r="D1006" t="s">
        <v>14</v>
      </c>
      <c r="F1006" s="2">
        <v>60</v>
      </c>
      <c r="G1006" s="2">
        <f t="shared" si="17"/>
        <v>178.5</v>
      </c>
    </row>
    <row r="1007" spans="1:11">
      <c r="A1007" s="3">
        <v>45900</v>
      </c>
      <c r="B1007" s="422" t="s">
        <v>102</v>
      </c>
      <c r="C1007" s="422" t="s">
        <v>23</v>
      </c>
      <c r="D1007" t="s">
        <v>15</v>
      </c>
      <c r="F1007" s="2">
        <v>5</v>
      </c>
      <c r="G1007" s="2">
        <f t="shared" si="17"/>
        <v>173.5</v>
      </c>
    </row>
    <row r="1008" spans="1:11">
      <c r="A1008" s="3">
        <v>45930</v>
      </c>
      <c r="B1008" s="422" t="s">
        <v>91</v>
      </c>
      <c r="C1008" s="422" t="s">
        <v>23</v>
      </c>
      <c r="D1008" t="s">
        <v>12</v>
      </c>
      <c r="F1008" s="2">
        <v>150</v>
      </c>
      <c r="G1008" s="2">
        <f t="shared" si="17"/>
        <v>23.5</v>
      </c>
    </row>
    <row r="1009" spans="1:11">
      <c r="A1009" s="3">
        <v>45973</v>
      </c>
      <c r="B1009" s="422">
        <v>31920</v>
      </c>
      <c r="C1009" s="422" t="s">
        <v>23</v>
      </c>
      <c r="D1009" t="s">
        <v>12</v>
      </c>
      <c r="F1009" s="2">
        <v>1.7</v>
      </c>
      <c r="G1009" s="2">
        <f t="shared" si="17"/>
        <v>21.8</v>
      </c>
    </row>
    <row r="1010" spans="1:11">
      <c r="A1010" s="3">
        <v>45973</v>
      </c>
      <c r="B1010" s="422">
        <v>31920</v>
      </c>
      <c r="C1010" s="422" t="s">
        <v>23</v>
      </c>
      <c r="D1010" t="s">
        <v>13</v>
      </c>
      <c r="F1010" s="2">
        <v>21.8</v>
      </c>
      <c r="G1010" s="2">
        <f t="shared" si="17"/>
        <v>0</v>
      </c>
    </row>
    <row r="1011" spans="1:11">
      <c r="A1011" s="81">
        <v>45930</v>
      </c>
      <c r="B1011" s="421" t="s">
        <v>10</v>
      </c>
      <c r="C1011" s="421" t="s">
        <v>172</v>
      </c>
      <c r="D1011" t="s">
        <v>12</v>
      </c>
      <c r="E1011" s="207">
        <v>156.19999999999999</v>
      </c>
      <c r="F1011" s="207"/>
      <c r="G1011" s="2">
        <f t="shared" si="17"/>
        <v>156.19999999999999</v>
      </c>
    </row>
    <row r="1012" spans="1:11">
      <c r="B1012" s="422"/>
      <c r="C1012" s="422"/>
      <c r="D1012" t="s">
        <v>13</v>
      </c>
      <c r="E1012" s="20">
        <v>12.4</v>
      </c>
      <c r="F1012" s="207"/>
      <c r="G1012" s="2">
        <f t="shared" si="17"/>
        <v>168.6</v>
      </c>
    </row>
    <row r="1013" spans="1:11">
      <c r="B1013" s="422"/>
      <c r="C1013" s="422"/>
      <c r="D1013" t="s">
        <v>14</v>
      </c>
      <c r="E1013" s="20">
        <v>60</v>
      </c>
      <c r="F1013" s="207"/>
      <c r="G1013" s="2">
        <f t="shared" si="17"/>
        <v>228.6</v>
      </c>
    </row>
    <row r="1014" spans="1:11">
      <c r="B1014" s="422"/>
      <c r="C1014" s="422"/>
      <c r="D1014" t="s">
        <v>15</v>
      </c>
      <c r="E1014" s="20">
        <v>5</v>
      </c>
      <c r="F1014" s="207"/>
      <c r="G1014" s="2">
        <f t="shared" si="17"/>
        <v>233.6</v>
      </c>
    </row>
    <row r="1015" spans="1:11">
      <c r="B1015" s="422"/>
      <c r="C1015" s="422"/>
      <c r="D1015" t="s">
        <v>63</v>
      </c>
      <c r="E1015" s="207">
        <v>10</v>
      </c>
      <c r="F1015" s="20"/>
      <c r="G1015" s="2">
        <f t="shared" si="17"/>
        <v>243.6</v>
      </c>
    </row>
    <row r="1016" spans="1:11">
      <c r="A1016" s="3">
        <v>45905</v>
      </c>
      <c r="B1016" s="422"/>
      <c r="C1016" s="422" t="s">
        <v>41</v>
      </c>
      <c r="D1016" t="s">
        <v>63</v>
      </c>
      <c r="E1016" s="207"/>
      <c r="F1016" s="20">
        <v>10</v>
      </c>
      <c r="G1016" s="2">
        <f t="shared" si="17"/>
        <v>233.6</v>
      </c>
    </row>
    <row r="1017" spans="1:11">
      <c r="A1017" s="3">
        <v>45930</v>
      </c>
      <c r="B1017" s="422" t="s">
        <v>91</v>
      </c>
      <c r="C1017" s="422" t="s">
        <v>41</v>
      </c>
      <c r="D1017" t="s">
        <v>14</v>
      </c>
      <c r="E1017" s="207"/>
      <c r="F1017" s="20">
        <v>60</v>
      </c>
      <c r="G1017" s="2">
        <f t="shared" si="17"/>
        <v>173.6</v>
      </c>
    </row>
    <row r="1018" spans="1:11">
      <c r="A1018" s="3">
        <v>45930</v>
      </c>
      <c r="B1018" s="422" t="s">
        <v>91</v>
      </c>
      <c r="C1018" s="422" t="s">
        <v>41</v>
      </c>
      <c r="D1018" t="s">
        <v>15</v>
      </c>
      <c r="E1018" s="207"/>
      <c r="F1018" s="20">
        <v>5</v>
      </c>
      <c r="G1018" s="2">
        <f t="shared" si="17"/>
        <v>168.6</v>
      </c>
    </row>
    <row r="1019" spans="1:11">
      <c r="A1019" s="3">
        <v>45973</v>
      </c>
      <c r="B1019" s="422">
        <v>31923</v>
      </c>
      <c r="C1019" s="422" t="s">
        <v>41</v>
      </c>
      <c r="D1019" t="s">
        <v>12</v>
      </c>
      <c r="E1019" s="207"/>
      <c r="F1019" s="207">
        <v>156.19999999999999</v>
      </c>
      <c r="G1019" s="2">
        <f t="shared" si="17"/>
        <v>12.400000000000006</v>
      </c>
    </row>
    <row r="1020" spans="1:11">
      <c r="A1020" s="3">
        <v>45973</v>
      </c>
      <c r="B1020" s="422">
        <v>31923</v>
      </c>
      <c r="C1020" s="422" t="s">
        <v>41</v>
      </c>
      <c r="D1020" t="s">
        <v>13</v>
      </c>
      <c r="E1020" s="207"/>
      <c r="F1020" s="20">
        <v>12.4</v>
      </c>
      <c r="G1020" s="2">
        <f t="shared" si="17"/>
        <v>0</v>
      </c>
    </row>
    <row r="1021" spans="1:11">
      <c r="A1021" s="81">
        <v>45961</v>
      </c>
      <c r="B1021" s="421" t="s">
        <v>10</v>
      </c>
      <c r="C1021" s="421" t="s">
        <v>25</v>
      </c>
      <c r="D1021" t="s">
        <v>12</v>
      </c>
      <c r="E1021" s="2">
        <v>143.9</v>
      </c>
      <c r="G1021" s="2">
        <f t="shared" si="17"/>
        <v>143.9</v>
      </c>
      <c r="I1021" s="441" t="s">
        <v>323</v>
      </c>
      <c r="J1021" s="441"/>
      <c r="K1021" s="441"/>
    </row>
    <row r="1022" spans="1:11">
      <c r="A1022" s="70"/>
      <c r="B1022" s="422"/>
      <c r="C1022" s="422"/>
      <c r="D1022" t="s">
        <v>13</v>
      </c>
      <c r="E1022" s="2">
        <v>16.7</v>
      </c>
      <c r="G1022" s="2">
        <f t="shared" si="17"/>
        <v>160.6</v>
      </c>
      <c r="H1022" s="9">
        <v>2025</v>
      </c>
      <c r="I1022" s="421" t="s">
        <v>25</v>
      </c>
      <c r="J1022" t="s">
        <v>12</v>
      </c>
      <c r="K1022" s="2">
        <v>143.9</v>
      </c>
    </row>
    <row r="1023" spans="1:11">
      <c r="A1023" s="70"/>
      <c r="B1023" s="422"/>
      <c r="C1023" s="422"/>
      <c r="D1023" t="s">
        <v>14</v>
      </c>
      <c r="E1023" s="20">
        <v>60</v>
      </c>
      <c r="G1023" s="2">
        <f t="shared" si="17"/>
        <v>220.6</v>
      </c>
      <c r="I1023" s="422"/>
      <c r="J1023" t="s">
        <v>13</v>
      </c>
      <c r="K1023" s="2">
        <v>16.7</v>
      </c>
    </row>
    <row r="1024" spans="1:11">
      <c r="A1024" s="70"/>
      <c r="B1024" s="422"/>
      <c r="C1024" s="422"/>
      <c r="D1024" t="s">
        <v>15</v>
      </c>
      <c r="E1024" s="20">
        <v>5</v>
      </c>
      <c r="G1024" s="2">
        <f t="shared" si="17"/>
        <v>225.6</v>
      </c>
      <c r="I1024" s="421" t="s">
        <v>26</v>
      </c>
      <c r="J1024" t="s">
        <v>14</v>
      </c>
      <c r="K1024" s="2">
        <f>E1033-F1036</f>
        <v>18</v>
      </c>
    </row>
    <row r="1025" spans="1:12">
      <c r="A1025" s="70"/>
      <c r="B1025" s="422"/>
      <c r="C1025" s="422"/>
      <c r="D1025" t="s">
        <v>325</v>
      </c>
      <c r="E1025" s="20">
        <v>20</v>
      </c>
      <c r="G1025" s="2">
        <f t="shared" si="17"/>
        <v>245.6</v>
      </c>
      <c r="J1025" t="s">
        <v>15</v>
      </c>
      <c r="K1025" s="207">
        <v>5</v>
      </c>
    </row>
    <row r="1026" spans="1:12">
      <c r="A1026" s="3">
        <v>45961</v>
      </c>
      <c r="B1026" s="422" t="s">
        <v>75</v>
      </c>
      <c r="C1026" s="422" t="s">
        <v>25</v>
      </c>
      <c r="D1026" t="s">
        <v>14</v>
      </c>
      <c r="F1026" s="20">
        <v>60</v>
      </c>
      <c r="G1026" s="2">
        <f t="shared" si="17"/>
        <v>185.6</v>
      </c>
      <c r="J1026">
        <v>200</v>
      </c>
      <c r="K1026" s="141">
        <f>SUM(K1022:K1025)</f>
        <v>183.6</v>
      </c>
      <c r="L1026" s="28">
        <f>J1026-K1026</f>
        <v>16.400000000000006</v>
      </c>
    </row>
    <row r="1027" spans="1:12">
      <c r="A1027" s="3">
        <v>45961</v>
      </c>
      <c r="B1027" s="422" t="s">
        <v>75</v>
      </c>
      <c r="C1027" s="422" t="s">
        <v>25</v>
      </c>
      <c r="D1027" t="s">
        <v>15</v>
      </c>
      <c r="F1027" s="20">
        <v>5</v>
      </c>
      <c r="G1027" s="2">
        <f t="shared" si="17"/>
        <v>180.6</v>
      </c>
    </row>
    <row r="1028" spans="1:12">
      <c r="A1028" s="3">
        <v>45973</v>
      </c>
      <c r="B1028" s="422">
        <v>31923</v>
      </c>
      <c r="C1028" s="422" t="s">
        <v>25</v>
      </c>
      <c r="D1028" t="s">
        <v>325</v>
      </c>
      <c r="F1028" s="2">
        <v>20</v>
      </c>
      <c r="G1028" s="2">
        <f>+G1027+E1028-F1028</f>
        <v>160.6</v>
      </c>
    </row>
    <row r="1029" spans="1:12">
      <c r="A1029" s="3">
        <v>46009</v>
      </c>
      <c r="B1029" s="422">
        <v>32218</v>
      </c>
      <c r="C1029" s="422" t="s">
        <v>25</v>
      </c>
      <c r="D1029" t="s">
        <v>12</v>
      </c>
      <c r="F1029" s="2">
        <v>143.9</v>
      </c>
      <c r="G1029" s="2">
        <f>+G1028+E1029-F1029</f>
        <v>16.699999999999989</v>
      </c>
    </row>
    <row r="1030" spans="1:12">
      <c r="A1030" s="3">
        <v>46009</v>
      </c>
      <c r="B1030" s="422">
        <v>32218</v>
      </c>
      <c r="C1030" s="422" t="s">
        <v>25</v>
      </c>
      <c r="D1030" t="s">
        <v>13</v>
      </c>
      <c r="F1030" s="2">
        <v>16.7</v>
      </c>
      <c r="G1030" s="2">
        <f>+G1029+E1030-F1030</f>
        <v>0</v>
      </c>
    </row>
    <row r="1031" spans="1:12">
      <c r="A1031" s="81">
        <v>45991</v>
      </c>
      <c r="B1031" s="421" t="s">
        <v>10</v>
      </c>
      <c r="C1031" s="421" t="s">
        <v>26</v>
      </c>
      <c r="D1031" t="s">
        <v>12</v>
      </c>
      <c r="E1031" s="20">
        <v>158.1</v>
      </c>
      <c r="G1031" s="2">
        <f>+G1030+E1031-F1031</f>
        <v>158.1</v>
      </c>
    </row>
    <row r="1032" spans="1:12">
      <c r="A1032" s="70"/>
      <c r="B1032" s="422"/>
      <c r="C1032" s="422"/>
      <c r="D1032" t="s">
        <v>13</v>
      </c>
      <c r="E1032" s="20">
        <v>8.6999999999999993</v>
      </c>
      <c r="G1032" s="2">
        <f>+G1031+E1032-F1032</f>
        <v>166.79999999999998</v>
      </c>
    </row>
    <row r="1033" spans="1:12">
      <c r="A1033" s="70"/>
      <c r="B1033" s="422"/>
      <c r="C1033" s="422"/>
      <c r="D1033" t="s">
        <v>14</v>
      </c>
      <c r="E1033" s="207">
        <v>60</v>
      </c>
      <c r="G1033" s="2">
        <f>+G1032+E1033-F1033</f>
        <v>226.79999999999998</v>
      </c>
    </row>
    <row r="1034" spans="1:12">
      <c r="A1034" s="70"/>
      <c r="B1034" s="422"/>
      <c r="C1034" s="422"/>
      <c r="D1034" t="s">
        <v>15</v>
      </c>
      <c r="E1034" s="207">
        <v>5</v>
      </c>
      <c r="G1034" s="2">
        <f>+G1033+E1034-F1034</f>
        <v>231.79999999999998</v>
      </c>
      <c r="I1034" s="421" t="s">
        <v>26</v>
      </c>
      <c r="J1034" t="s">
        <v>12</v>
      </c>
      <c r="K1034" s="20">
        <v>158.1</v>
      </c>
    </row>
    <row r="1035" spans="1:12">
      <c r="A1035" s="70"/>
      <c r="B1035" s="422"/>
      <c r="C1035" s="422"/>
      <c r="D1035" s="35" t="s">
        <v>173</v>
      </c>
      <c r="E1035" s="209">
        <v>113</v>
      </c>
      <c r="G1035" s="2">
        <f>+G1034+E1035-F1035</f>
        <v>344.79999999999995</v>
      </c>
      <c r="I1035" s="421"/>
      <c r="K1035" s="20"/>
    </row>
    <row r="1036" spans="1:12">
      <c r="A1036" s="3">
        <v>45991</v>
      </c>
      <c r="B1036" s="422" t="s">
        <v>93</v>
      </c>
      <c r="C1036" s="422" t="s">
        <v>26</v>
      </c>
      <c r="D1036" t="s">
        <v>14</v>
      </c>
      <c r="F1036" s="2">
        <v>42</v>
      </c>
      <c r="G1036" s="2">
        <f>+G1035+E1036-F1036</f>
        <v>302.79999999999995</v>
      </c>
      <c r="I1036" s="422"/>
      <c r="J1036" t="s">
        <v>13</v>
      </c>
      <c r="K1036" s="20">
        <v>8.6999999999999993</v>
      </c>
    </row>
    <row r="1037" spans="1:12">
      <c r="A1037" s="3">
        <v>46009</v>
      </c>
      <c r="B1037" s="422">
        <v>32218</v>
      </c>
      <c r="C1037" s="422" t="s">
        <v>26</v>
      </c>
      <c r="D1037" t="s">
        <v>14</v>
      </c>
      <c r="F1037" s="2">
        <v>18</v>
      </c>
      <c r="G1037" s="2">
        <f>+G1036+E1037-F1037</f>
        <v>284.79999999999995</v>
      </c>
      <c r="K1037" s="20">
        <f>SUM(K1034:K1036)</f>
        <v>166.79999999999998</v>
      </c>
    </row>
    <row r="1038" spans="1:12">
      <c r="A1038" s="3">
        <v>46009</v>
      </c>
      <c r="B1038" s="422">
        <v>32218</v>
      </c>
      <c r="C1038" s="422" t="s">
        <v>26</v>
      </c>
      <c r="D1038" t="s">
        <v>15</v>
      </c>
      <c r="F1038" s="2">
        <v>5</v>
      </c>
      <c r="G1038" s="2">
        <f>+G1037+E1038-F1038</f>
        <v>279.79999999999995</v>
      </c>
    </row>
    <row r="1039" spans="1:12">
      <c r="A1039" s="70">
        <v>46022</v>
      </c>
      <c r="B1039" s="422" t="s">
        <v>76</v>
      </c>
      <c r="C1039" s="422" t="s">
        <v>26</v>
      </c>
      <c r="D1039" t="s">
        <v>12</v>
      </c>
      <c r="F1039" s="2">
        <v>25</v>
      </c>
      <c r="G1039" s="2">
        <f t="shared" ref="G1039:G1053" si="18">+G1038+E1039-F1039</f>
        <v>254.79999999999995</v>
      </c>
    </row>
    <row r="1040" spans="1:12">
      <c r="A1040" s="70">
        <v>46043</v>
      </c>
      <c r="B1040" s="422">
        <v>32381</v>
      </c>
      <c r="C1040" s="422" t="s">
        <v>26</v>
      </c>
      <c r="D1040" t="s">
        <v>12</v>
      </c>
      <c r="F1040" s="2">
        <v>133.1</v>
      </c>
      <c r="G1040" s="2">
        <f>+G1039+E1040-F1040</f>
        <v>121.69999999999996</v>
      </c>
    </row>
    <row r="1041" spans="1:12">
      <c r="A1041" s="70">
        <v>46043</v>
      </c>
      <c r="B1041" s="422">
        <v>32381</v>
      </c>
      <c r="C1041" s="422" t="s">
        <v>26</v>
      </c>
      <c r="D1041" t="s">
        <v>13</v>
      </c>
      <c r="F1041" s="2">
        <v>8.6999999999999993</v>
      </c>
      <c r="G1041" s="2">
        <f>+G1040+E1041-F1041</f>
        <v>112.99999999999996</v>
      </c>
    </row>
    <row r="1042" spans="1:12">
      <c r="A1042" s="70">
        <v>46129</v>
      </c>
      <c r="B1042" s="422">
        <v>32947</v>
      </c>
      <c r="C1042" s="422" t="s">
        <v>26</v>
      </c>
      <c r="D1042" t="s">
        <v>173</v>
      </c>
      <c r="F1042" s="2">
        <v>113</v>
      </c>
      <c r="G1042" s="2">
        <f t="shared" ref="G1042:G1048" si="19">+G1041+E1042-F1042</f>
        <v>0</v>
      </c>
    </row>
    <row r="1043" spans="1:12">
      <c r="A1043" s="81">
        <v>46022</v>
      </c>
      <c r="B1043" s="374" t="s">
        <v>10</v>
      </c>
      <c r="C1043" s="374" t="s">
        <v>27</v>
      </c>
      <c r="D1043" s="373" t="s">
        <v>12</v>
      </c>
      <c r="E1043" s="373">
        <v>147</v>
      </c>
      <c r="G1043" s="2">
        <f t="shared" si="19"/>
        <v>147</v>
      </c>
    </row>
    <row r="1044" spans="1:12">
      <c r="A1044" s="81"/>
      <c r="B1044" s="373"/>
      <c r="C1044" s="373"/>
      <c r="D1044" s="373" t="s">
        <v>13</v>
      </c>
      <c r="E1044" s="373">
        <v>7.9</v>
      </c>
      <c r="G1044" s="2">
        <f t="shared" si="19"/>
        <v>154.9</v>
      </c>
    </row>
    <row r="1045" spans="1:12">
      <c r="A1045" s="81"/>
      <c r="B1045" s="373"/>
      <c r="C1045" s="373"/>
      <c r="D1045" s="373" t="s">
        <v>14</v>
      </c>
      <c r="E1045" s="373">
        <v>60</v>
      </c>
      <c r="G1045" s="2">
        <f t="shared" si="19"/>
        <v>214.9</v>
      </c>
    </row>
    <row r="1046" spans="1:12">
      <c r="A1046" s="373"/>
      <c r="B1046" s="373"/>
      <c r="C1046" s="373"/>
      <c r="D1046" s="373" t="s">
        <v>15</v>
      </c>
      <c r="E1046" s="373">
        <v>5</v>
      </c>
      <c r="G1046" s="2">
        <f t="shared" si="19"/>
        <v>219.9</v>
      </c>
    </row>
    <row r="1047" spans="1:12">
      <c r="A1047" s="70">
        <v>46022</v>
      </c>
      <c r="B1047" s="422" t="s">
        <v>76</v>
      </c>
      <c r="C1047" s="150" t="s">
        <v>27</v>
      </c>
      <c r="D1047" t="s">
        <v>14</v>
      </c>
      <c r="E1047" s="248"/>
      <c r="F1047" s="373">
        <v>60</v>
      </c>
      <c r="G1047" s="2">
        <f t="shared" si="19"/>
        <v>159.9</v>
      </c>
    </row>
    <row r="1048" spans="1:12">
      <c r="A1048" s="70">
        <v>46022</v>
      </c>
      <c r="B1048" s="422" t="s">
        <v>76</v>
      </c>
      <c r="C1048" s="150" t="s">
        <v>27</v>
      </c>
      <c r="D1048" s="373" t="s">
        <v>15</v>
      </c>
      <c r="F1048" s="373">
        <v>5</v>
      </c>
      <c r="G1048" s="2">
        <f t="shared" si="19"/>
        <v>154.9</v>
      </c>
    </row>
    <row r="1049" spans="1:12">
      <c r="A1049" s="70">
        <v>46043</v>
      </c>
      <c r="B1049" s="422">
        <v>32381</v>
      </c>
      <c r="C1049" s="422" t="s">
        <v>27</v>
      </c>
      <c r="D1049" t="s">
        <v>12</v>
      </c>
      <c r="F1049" s="2">
        <v>147</v>
      </c>
      <c r="G1049" s="2">
        <f t="shared" si="18"/>
        <v>7.9000000000000057</v>
      </c>
      <c r="K1049" s="20"/>
      <c r="L1049" s="20"/>
    </row>
    <row r="1050" spans="1:12">
      <c r="A1050" s="70">
        <v>46043</v>
      </c>
      <c r="B1050" s="422">
        <v>32381</v>
      </c>
      <c r="C1050" s="422" t="s">
        <v>27</v>
      </c>
      <c r="D1050" t="s">
        <v>13</v>
      </c>
      <c r="F1050" s="2">
        <v>7.9</v>
      </c>
      <c r="G1050" s="2">
        <f t="shared" si="18"/>
        <v>0</v>
      </c>
    </row>
    <row r="1051" spans="1:12">
      <c r="A1051" s="81">
        <v>46053</v>
      </c>
      <c r="B1051" s="421" t="s">
        <v>10</v>
      </c>
      <c r="C1051" s="421" t="s">
        <v>11</v>
      </c>
      <c r="D1051" t="s">
        <v>12</v>
      </c>
      <c r="E1051" s="20">
        <v>159.69999999999999</v>
      </c>
      <c r="G1051" s="2">
        <f t="shared" si="18"/>
        <v>159.69999999999999</v>
      </c>
    </row>
    <row r="1052" spans="1:12">
      <c r="A1052" s="70"/>
      <c r="B1052" s="422"/>
      <c r="C1052" s="422"/>
      <c r="D1052" t="s">
        <v>13</v>
      </c>
      <c r="E1052" s="20">
        <v>14.1</v>
      </c>
      <c r="G1052" s="2">
        <f t="shared" si="18"/>
        <v>173.79999999999998</v>
      </c>
    </row>
    <row r="1053" spans="1:12">
      <c r="A1053" s="70"/>
      <c r="B1053" s="422"/>
      <c r="C1053" s="422"/>
      <c r="D1053" t="s">
        <v>14</v>
      </c>
      <c r="E1053" s="207">
        <v>60</v>
      </c>
      <c r="G1053" s="2">
        <f t="shared" si="18"/>
        <v>233.79999999999998</v>
      </c>
    </row>
    <row r="1054" spans="1:12">
      <c r="A1054" s="70"/>
      <c r="B1054" s="422"/>
      <c r="C1054" s="422"/>
      <c r="D1054" t="s">
        <v>15</v>
      </c>
      <c r="E1054" s="207">
        <v>5</v>
      </c>
      <c r="G1054" s="2">
        <f>+G1053+E1054-F1054</f>
        <v>238.79999999999998</v>
      </c>
    </row>
    <row r="1055" spans="1:12">
      <c r="A1055" s="70"/>
      <c r="B1055" s="422"/>
      <c r="C1055" s="422"/>
      <c r="D1055" t="s">
        <v>104</v>
      </c>
      <c r="E1055" s="207">
        <v>10</v>
      </c>
      <c r="G1055" s="2">
        <f>+G1054+E1055-F1055</f>
        <v>248.79999999999998</v>
      </c>
    </row>
    <row r="1056" spans="1:12">
      <c r="A1056" s="70"/>
      <c r="B1056" s="422"/>
      <c r="C1056" s="422"/>
      <c r="D1056" s="388" t="s">
        <v>205</v>
      </c>
      <c r="E1056" s="389">
        <v>28.3</v>
      </c>
      <c r="G1056" s="2">
        <f t="shared" ref="G1056:G1058" si="20">+G1055+E1056-F1056</f>
        <v>277.09999999999997</v>
      </c>
      <c r="J1056" s="441" t="s">
        <v>323</v>
      </c>
      <c r="K1056" s="441"/>
      <c r="L1056" s="441"/>
    </row>
    <row r="1057" spans="1:12">
      <c r="A1057" s="70">
        <v>46053</v>
      </c>
      <c r="B1057" s="422" t="s">
        <v>77</v>
      </c>
      <c r="C1057" s="422" t="s">
        <v>11</v>
      </c>
      <c r="D1057" t="s">
        <v>14</v>
      </c>
      <c r="E1057" s="207"/>
      <c r="F1057" s="207">
        <v>60</v>
      </c>
      <c r="G1057" s="2">
        <f t="shared" si="20"/>
        <v>217.09999999999997</v>
      </c>
      <c r="I1057" s="9">
        <v>2025</v>
      </c>
      <c r="J1057" s="421" t="s">
        <v>26</v>
      </c>
      <c r="K1057" s="35" t="s">
        <v>173</v>
      </c>
      <c r="L1057" s="209">
        <v>113</v>
      </c>
    </row>
    <row r="1058" spans="1:12">
      <c r="A1058" s="70">
        <v>46053</v>
      </c>
      <c r="B1058" s="422" t="s">
        <v>77</v>
      </c>
      <c r="C1058" s="422" t="s">
        <v>11</v>
      </c>
      <c r="D1058" t="s">
        <v>15</v>
      </c>
      <c r="E1058" s="207"/>
      <c r="F1058" s="207">
        <v>5</v>
      </c>
      <c r="G1058" s="2">
        <f t="shared" si="20"/>
        <v>212.09999999999997</v>
      </c>
      <c r="I1058" s="9">
        <v>2026</v>
      </c>
      <c r="J1058" s="421" t="s">
        <v>17</v>
      </c>
      <c r="K1058" t="s">
        <v>12</v>
      </c>
      <c r="L1058" s="20">
        <v>172.6</v>
      </c>
    </row>
    <row r="1059" spans="1:12">
      <c r="A1059" s="70">
        <v>46053</v>
      </c>
      <c r="B1059" s="422" t="s">
        <v>77</v>
      </c>
      <c r="C1059" s="422" t="s">
        <v>11</v>
      </c>
      <c r="D1059" t="s">
        <v>12</v>
      </c>
      <c r="E1059" s="207"/>
      <c r="F1059" s="207">
        <v>10</v>
      </c>
      <c r="G1059" s="2">
        <f>+G1058+E1059-F1059</f>
        <v>202.09999999999997</v>
      </c>
      <c r="K1059" t="s">
        <v>13</v>
      </c>
      <c r="L1059" s="20">
        <v>13.3</v>
      </c>
    </row>
    <row r="1060" spans="1:12">
      <c r="A1060" s="70">
        <v>46085</v>
      </c>
      <c r="B1060" s="422">
        <v>32621</v>
      </c>
      <c r="C1060" s="422" t="s">
        <v>11</v>
      </c>
      <c r="D1060" t="s">
        <v>12</v>
      </c>
      <c r="E1060" s="207"/>
      <c r="F1060" s="207">
        <v>149.69999999999999</v>
      </c>
      <c r="G1060" s="2">
        <f t="shared" ref="G1060:G1067" si="21">+G1059+E1060-F1060</f>
        <v>52.399999999999977</v>
      </c>
      <c r="J1060" s="421" t="s">
        <v>18</v>
      </c>
      <c r="K1060" t="s">
        <v>14</v>
      </c>
      <c r="L1060" s="207"/>
    </row>
    <row r="1061" spans="1:12">
      <c r="A1061" s="70">
        <v>46085</v>
      </c>
      <c r="B1061" s="422">
        <v>32621</v>
      </c>
      <c r="C1061" s="422" t="s">
        <v>11</v>
      </c>
      <c r="D1061" t="s">
        <v>13</v>
      </c>
      <c r="E1061" s="207"/>
      <c r="F1061" s="207">
        <v>14.1</v>
      </c>
      <c r="G1061" s="2">
        <f t="shared" si="21"/>
        <v>38.299999999999976</v>
      </c>
      <c r="K1061" t="s">
        <v>15</v>
      </c>
      <c r="L1061" s="207"/>
    </row>
    <row r="1062" spans="1:12">
      <c r="A1062" s="70">
        <v>46085</v>
      </c>
      <c r="B1062" s="422">
        <v>32621</v>
      </c>
      <c r="C1062" s="422" t="s">
        <v>11</v>
      </c>
      <c r="D1062" t="s">
        <v>104</v>
      </c>
      <c r="E1062" s="207"/>
      <c r="F1062" s="207">
        <v>10</v>
      </c>
      <c r="G1062" s="2">
        <f t="shared" si="21"/>
        <v>28.299999999999976</v>
      </c>
      <c r="K1062" s="35" t="s">
        <v>174</v>
      </c>
      <c r="L1062" s="209">
        <v>113</v>
      </c>
    </row>
    <row r="1063" spans="1:12">
      <c r="A1063" s="70">
        <v>46085</v>
      </c>
      <c r="B1063" s="422">
        <v>32621</v>
      </c>
      <c r="C1063" s="422" t="s">
        <v>11</v>
      </c>
      <c r="D1063" t="s">
        <v>205</v>
      </c>
      <c r="E1063" s="207"/>
      <c r="F1063" s="207">
        <v>28.3</v>
      </c>
      <c r="G1063" s="2">
        <f t="shared" si="21"/>
        <v>0</v>
      </c>
      <c r="L1063" s="93">
        <f>SUM(L1057:L1062)</f>
        <v>411.90000000000003</v>
      </c>
    </row>
    <row r="1064" spans="1:12">
      <c r="A1064" s="31">
        <v>46081</v>
      </c>
      <c r="B1064" s="421" t="s">
        <v>10</v>
      </c>
      <c r="C1064" s="421" t="s">
        <v>17</v>
      </c>
      <c r="D1064" t="s">
        <v>12</v>
      </c>
      <c r="E1064" s="20">
        <v>172.6</v>
      </c>
      <c r="G1064" s="2">
        <f t="shared" si="21"/>
        <v>172.6</v>
      </c>
    </row>
    <row r="1065" spans="1:12">
      <c r="B1065" s="422"/>
      <c r="C1065" s="422"/>
      <c r="D1065" t="s">
        <v>13</v>
      </c>
      <c r="E1065" s="20">
        <v>13.3</v>
      </c>
      <c r="G1065" s="2">
        <f t="shared" si="21"/>
        <v>185.9</v>
      </c>
    </row>
    <row r="1066" spans="1:12">
      <c r="B1066" s="422"/>
      <c r="C1066" s="422"/>
      <c r="D1066" t="s">
        <v>14</v>
      </c>
      <c r="E1066" s="207">
        <v>56</v>
      </c>
      <c r="G1066" s="2">
        <f t="shared" si="21"/>
        <v>241.9</v>
      </c>
    </row>
    <row r="1067" spans="1:12">
      <c r="B1067" s="422"/>
      <c r="C1067" s="422"/>
      <c r="D1067" t="s">
        <v>15</v>
      </c>
      <c r="E1067" s="207">
        <v>5</v>
      </c>
      <c r="F1067" s="20"/>
      <c r="G1067" s="2">
        <f t="shared" si="21"/>
        <v>246.9</v>
      </c>
    </row>
    <row r="1068" spans="1:12">
      <c r="A1068" s="70">
        <v>46081</v>
      </c>
      <c r="B1068" s="422" t="s">
        <v>78</v>
      </c>
      <c r="C1068" s="422" t="s">
        <v>17</v>
      </c>
      <c r="D1068" t="s">
        <v>14</v>
      </c>
      <c r="F1068" s="207">
        <v>56</v>
      </c>
      <c r="G1068" s="2">
        <f>+G1067+E1068-F1068</f>
        <v>190.9</v>
      </c>
    </row>
    <row r="1069" spans="1:12">
      <c r="A1069" s="70">
        <v>46081</v>
      </c>
      <c r="B1069" s="422" t="s">
        <v>78</v>
      </c>
      <c r="C1069" s="422" t="s">
        <v>17</v>
      </c>
      <c r="D1069" t="s">
        <v>15</v>
      </c>
      <c r="F1069" s="207">
        <v>5</v>
      </c>
      <c r="G1069" s="2">
        <f>+G1068+E1069-F1069</f>
        <v>185.9</v>
      </c>
    </row>
    <row r="1070" spans="1:12">
      <c r="A1070" s="70">
        <v>46129</v>
      </c>
      <c r="B1070" s="422">
        <v>32947</v>
      </c>
      <c r="C1070" s="422" t="s">
        <v>17</v>
      </c>
      <c r="D1070" t="s">
        <v>12</v>
      </c>
      <c r="F1070" s="207">
        <v>172.6</v>
      </c>
      <c r="G1070" s="2">
        <f t="shared" ref="G1070:G1073" si="22">+G1069+E1070-F1070</f>
        <v>13.300000000000011</v>
      </c>
    </row>
    <row r="1071" spans="1:12">
      <c r="A1071" s="70">
        <v>46129</v>
      </c>
      <c r="B1071" s="422">
        <v>32947</v>
      </c>
      <c r="C1071" s="422" t="s">
        <v>17</v>
      </c>
      <c r="D1071" t="s">
        <v>13</v>
      </c>
      <c r="F1071" s="207">
        <v>13.3</v>
      </c>
      <c r="G1071" s="2">
        <f t="shared" si="22"/>
        <v>0</v>
      </c>
    </row>
    <row r="1072" spans="1:12">
      <c r="A1072" s="31">
        <v>46112</v>
      </c>
      <c r="B1072" s="421" t="s">
        <v>10</v>
      </c>
      <c r="C1072" s="421" t="s">
        <v>18</v>
      </c>
      <c r="D1072" t="s">
        <v>12</v>
      </c>
      <c r="E1072" s="207">
        <v>140.6</v>
      </c>
      <c r="G1072" s="2">
        <f t="shared" si="22"/>
        <v>140.6</v>
      </c>
    </row>
    <row r="1073" spans="1:7">
      <c r="A1073" s="31"/>
      <c r="B1073" s="422"/>
      <c r="C1073" s="422"/>
      <c r="D1073" t="s">
        <v>13</v>
      </c>
      <c r="E1073" s="207">
        <v>14.2</v>
      </c>
      <c r="G1073" s="2">
        <f t="shared" si="22"/>
        <v>154.79999999999998</v>
      </c>
    </row>
    <row r="1074" spans="1:7">
      <c r="B1074" s="422"/>
      <c r="C1074" s="422"/>
      <c r="D1074" t="s">
        <v>14</v>
      </c>
      <c r="E1074" s="207">
        <v>60</v>
      </c>
      <c r="G1074" s="2">
        <f>+G1073+E1074-F1074</f>
        <v>214.79999999999998</v>
      </c>
    </row>
    <row r="1075" spans="1:7">
      <c r="B1075" s="422"/>
      <c r="C1075" s="422"/>
      <c r="D1075" t="s">
        <v>15</v>
      </c>
      <c r="E1075" s="207">
        <v>5</v>
      </c>
      <c r="G1075" s="2">
        <f>+G1074+E1075-F1075</f>
        <v>219.79999999999998</v>
      </c>
    </row>
    <row r="1076" spans="1:7">
      <c r="B1076" s="422"/>
      <c r="C1076" s="422"/>
      <c r="D1076" s="35" t="s">
        <v>174</v>
      </c>
      <c r="E1076" s="209">
        <v>113</v>
      </c>
      <c r="F1076"/>
      <c r="G1076" s="2">
        <f>+G1075+E1076-F1076</f>
        <v>332.79999999999995</v>
      </c>
    </row>
    <row r="1077" spans="1:7">
      <c r="A1077" s="70">
        <v>46112</v>
      </c>
      <c r="B1077" s="422" t="s">
        <v>81</v>
      </c>
      <c r="C1077" s="422" t="s">
        <v>18</v>
      </c>
      <c r="D1077" t="s">
        <v>14</v>
      </c>
      <c r="E1077" s="207"/>
      <c r="F1077" s="207">
        <v>60</v>
      </c>
      <c r="G1077" s="2">
        <f>+G1076+E1077-F1077</f>
        <v>272.79999999999995</v>
      </c>
    </row>
    <row r="1078" spans="1:7">
      <c r="A1078" s="70">
        <v>46112</v>
      </c>
      <c r="B1078" s="422" t="s">
        <v>81</v>
      </c>
      <c r="C1078" s="422" t="s">
        <v>18</v>
      </c>
      <c r="D1078" t="s">
        <v>15</v>
      </c>
      <c r="E1078" s="207"/>
      <c r="F1078" s="207">
        <v>5</v>
      </c>
      <c r="G1078" s="2">
        <f>+G1077+E1078-F1078</f>
        <v>267.79999999999995</v>
      </c>
    </row>
    <row r="1079" spans="1:7">
      <c r="A1079" s="3">
        <v>46129</v>
      </c>
      <c r="B1079" s="422">
        <v>32947</v>
      </c>
      <c r="C1079" s="422" t="s">
        <v>18</v>
      </c>
      <c r="D1079" t="s">
        <v>174</v>
      </c>
      <c r="F1079" s="2">
        <v>113</v>
      </c>
      <c r="G1079" s="2">
        <f>+G1078+E1079-F1079</f>
        <v>154.79999999999995</v>
      </c>
    </row>
    <row r="1080" spans="1:7">
      <c r="B1080" s="422"/>
      <c r="C1080" s="422"/>
      <c r="G1080" s="2">
        <f>+G1079+E1080-F1080</f>
        <v>154.79999999999995</v>
      </c>
    </row>
    <row r="1081" spans="1:7">
      <c r="B1081" s="422"/>
      <c r="C1081" s="422"/>
      <c r="G1081" s="2">
        <f>+G1080+E1081-F1081</f>
        <v>154.79999999999995</v>
      </c>
    </row>
    <row r="1082" spans="1:7">
      <c r="B1082" s="422"/>
      <c r="C1082" s="422"/>
      <c r="G1082" s="2">
        <f>+G1081+E1082-F1082</f>
        <v>154.79999999999995</v>
      </c>
    </row>
    <row r="1083" spans="1:7">
      <c r="B1083" s="422"/>
      <c r="C1083" s="422"/>
      <c r="G1083" s="2">
        <f>+G1082+E1083-F1083</f>
        <v>154.79999999999995</v>
      </c>
    </row>
    <row r="1084" spans="1:7">
      <c r="B1084" s="422"/>
      <c r="C1084" s="422"/>
      <c r="G1084" s="2">
        <f>+G1083+E1084-F1084</f>
        <v>154.79999999999995</v>
      </c>
    </row>
    <row r="1085" spans="1:7">
      <c r="B1085" s="422"/>
      <c r="C1085" s="422"/>
      <c r="G1085" s="2">
        <f>+G1084+E1085-F1085</f>
        <v>154.79999999999995</v>
      </c>
    </row>
    <row r="1086" spans="1:7">
      <c r="B1086" s="422"/>
      <c r="C1086" s="422"/>
      <c r="G1086" s="2">
        <f>+G1085+E1086-F1086</f>
        <v>154.79999999999995</v>
      </c>
    </row>
    <row r="1087" spans="1:7">
      <c r="B1087" s="422"/>
      <c r="C1087" s="422"/>
      <c r="G1087" s="2">
        <f>+G1086+E1087-F1087</f>
        <v>154.79999999999995</v>
      </c>
    </row>
    <row r="1088" spans="1:7">
      <c r="B1088" s="422"/>
      <c r="C1088" s="422"/>
      <c r="G1088" s="2">
        <f>+G1087+E1088-F1088</f>
        <v>154.79999999999995</v>
      </c>
    </row>
    <row r="1089" spans="2:7">
      <c r="B1089" s="422"/>
      <c r="C1089" s="422"/>
      <c r="G1089" s="2">
        <f>+G1088+E1089-F1089</f>
        <v>154.79999999999995</v>
      </c>
    </row>
    <row r="1090" spans="2:7">
      <c r="B1090" s="422"/>
      <c r="C1090" s="422"/>
      <c r="G1090" s="2">
        <f>+G1089+E1090-F1090</f>
        <v>154.79999999999995</v>
      </c>
    </row>
    <row r="1091" spans="2:7">
      <c r="B1091" s="422"/>
      <c r="C1091" s="422"/>
      <c r="G1091" s="2">
        <f>+G1090+E1091-F1091</f>
        <v>154.79999999999995</v>
      </c>
    </row>
    <row r="1092" spans="2:7">
      <c r="B1092" s="422"/>
      <c r="C1092" s="422"/>
      <c r="G1092" s="2">
        <f>+G1091+E1092-F1092</f>
        <v>154.79999999999995</v>
      </c>
    </row>
    <row r="1093" spans="2:7">
      <c r="B1093" s="422"/>
      <c r="C1093" s="422"/>
      <c r="G1093" s="2">
        <f>+G1092+E1093-F1093</f>
        <v>154.79999999999995</v>
      </c>
    </row>
    <row r="1094" spans="2:7">
      <c r="B1094" s="422"/>
      <c r="C1094" s="422"/>
      <c r="G1094" s="2">
        <f>+G1093+E1094-F1094</f>
        <v>154.79999999999995</v>
      </c>
    </row>
    <row r="1095" spans="2:7">
      <c r="B1095" s="422"/>
      <c r="C1095" s="422"/>
      <c r="G1095" s="2">
        <f>+G1094+E1095-F1095</f>
        <v>154.79999999999995</v>
      </c>
    </row>
    <row r="1096" spans="2:7">
      <c r="B1096" s="422"/>
      <c r="C1096" s="422"/>
      <c r="G1096" s="2">
        <f>+G1095+E1096-F1096</f>
        <v>154.79999999999995</v>
      </c>
    </row>
    <row r="1097" spans="2:7">
      <c r="B1097" s="422"/>
      <c r="C1097" s="422"/>
      <c r="G1097" s="2">
        <f>+G1096+E1097-F1097</f>
        <v>154.79999999999995</v>
      </c>
    </row>
    <row r="1098" spans="2:7">
      <c r="B1098" s="422"/>
      <c r="C1098" s="422"/>
      <c r="G1098" s="2">
        <f>+G1097+E1098-F1098</f>
        <v>154.79999999999995</v>
      </c>
    </row>
    <row r="1099" spans="2:7">
      <c r="B1099" s="422"/>
      <c r="C1099" s="422"/>
      <c r="G1099" s="2">
        <f>+G1098+E1099-F1099</f>
        <v>154.79999999999995</v>
      </c>
    </row>
    <row r="1100" spans="2:7">
      <c r="B1100" s="422"/>
      <c r="C1100" s="422"/>
      <c r="G1100" s="2">
        <f>+G1099+E1100-F1100</f>
        <v>154.79999999999995</v>
      </c>
    </row>
    <row r="1101" spans="2:7">
      <c r="B1101" s="422"/>
      <c r="C1101" s="422"/>
      <c r="G1101" s="2">
        <f>+G1100+E1101-F1101</f>
        <v>154.79999999999995</v>
      </c>
    </row>
    <row r="1102" spans="2:7">
      <c r="B1102" s="422"/>
      <c r="C1102" s="422"/>
      <c r="G1102" s="2">
        <f>+G1101+E1102-F1102</f>
        <v>154.79999999999995</v>
      </c>
    </row>
    <row r="1103" spans="2:7">
      <c r="B1103" s="422"/>
      <c r="C1103" s="422"/>
      <c r="G1103" s="2">
        <f>+G1102+E1103-F1103</f>
        <v>154.79999999999995</v>
      </c>
    </row>
    <row r="1104" spans="2:7">
      <c r="B1104" s="422"/>
      <c r="C1104" s="422"/>
      <c r="G1104" s="2">
        <f>+G1103+E1104-F1104</f>
        <v>154.79999999999995</v>
      </c>
    </row>
    <row r="1105" spans="2:7">
      <c r="B1105" s="422"/>
      <c r="C1105" s="422"/>
      <c r="G1105" s="2">
        <f>+G1104+E1105-F1105</f>
        <v>154.79999999999995</v>
      </c>
    </row>
    <row r="1106" spans="2:7">
      <c r="B1106" s="422"/>
      <c r="C1106" s="422"/>
      <c r="G1106" s="2">
        <f>+G1105+E1106-F1106</f>
        <v>154.79999999999995</v>
      </c>
    </row>
    <row r="1107" spans="2:7">
      <c r="B1107" s="422"/>
      <c r="C1107" s="422"/>
      <c r="G1107" s="2">
        <f>+G1106+E1107-F1107</f>
        <v>154.79999999999995</v>
      </c>
    </row>
    <row r="1108" spans="2:7">
      <c r="B1108" s="422"/>
      <c r="C1108" s="422"/>
      <c r="G1108" s="2">
        <f>+G1107+E1108-F1108</f>
        <v>154.79999999999995</v>
      </c>
    </row>
    <row r="1109" spans="2:7">
      <c r="B1109" s="422"/>
      <c r="C1109" s="422"/>
      <c r="G1109" s="2">
        <f>+G1108+E1109-F1109</f>
        <v>154.79999999999995</v>
      </c>
    </row>
    <row r="1110" spans="2:7">
      <c r="B1110" s="422"/>
      <c r="C1110" s="422"/>
      <c r="G1110" s="2">
        <f>+G1109+E1110-F1110</f>
        <v>154.79999999999995</v>
      </c>
    </row>
    <row r="1111" spans="2:7">
      <c r="B1111" s="422"/>
      <c r="C1111" s="422"/>
      <c r="G1111" s="2">
        <f>+G1110+E1111-F1111</f>
        <v>154.79999999999995</v>
      </c>
    </row>
    <row r="1112" spans="2:7">
      <c r="B1112" s="422"/>
      <c r="C1112" s="422"/>
      <c r="G1112" s="2">
        <f>+G1111+E1112-F1112</f>
        <v>154.79999999999995</v>
      </c>
    </row>
    <row r="1113" spans="2:7">
      <c r="B1113" s="422"/>
      <c r="C1113" s="422"/>
      <c r="G1113" s="2">
        <f>+G1112+E1113-F1113</f>
        <v>154.79999999999995</v>
      </c>
    </row>
    <row r="1114" spans="2:7">
      <c r="B1114" s="422"/>
      <c r="C1114" s="422"/>
      <c r="G1114" s="2">
        <f>+G1113+E1114-F1114</f>
        <v>154.79999999999995</v>
      </c>
    </row>
    <row r="1115" spans="2:7">
      <c r="B1115" s="422"/>
      <c r="C1115" s="422"/>
      <c r="G1115" s="2">
        <f>+G1114+E1115-F1115</f>
        <v>154.79999999999995</v>
      </c>
    </row>
    <row r="1116" spans="2:7">
      <c r="B1116" s="422"/>
      <c r="C1116" s="422"/>
      <c r="G1116" s="2">
        <f>+G1115+E1116-F1116</f>
        <v>154.79999999999995</v>
      </c>
    </row>
    <row r="1117" spans="2:7">
      <c r="B1117" s="422"/>
      <c r="C1117" s="422"/>
      <c r="G1117" s="2">
        <f>+G1116+E1117-F1117</f>
        <v>154.79999999999995</v>
      </c>
    </row>
    <row r="1118" spans="2:7">
      <c r="B1118" s="422"/>
      <c r="C1118" s="422"/>
      <c r="G1118" s="2">
        <f>+G1117+E1118-F1118</f>
        <v>154.79999999999995</v>
      </c>
    </row>
    <row r="1119" spans="2:7">
      <c r="B1119" s="422"/>
      <c r="C1119" s="422"/>
      <c r="G1119" s="2">
        <f>+G1118+E1119-F1119</f>
        <v>154.79999999999995</v>
      </c>
    </row>
    <row r="1120" spans="2:7">
      <c r="B1120" s="422"/>
      <c r="C1120" s="422"/>
      <c r="G1120" s="2">
        <f>+G1119+E1120-F1120</f>
        <v>154.79999999999995</v>
      </c>
    </row>
    <row r="1121" spans="2:7">
      <c r="B1121" s="422"/>
      <c r="C1121" s="422"/>
      <c r="G1121" s="2">
        <f>+G1120+E1121-F1121</f>
        <v>154.79999999999995</v>
      </c>
    </row>
    <row r="1122" spans="2:7">
      <c r="B1122" s="422"/>
      <c r="C1122" s="422"/>
      <c r="G1122" s="2">
        <f>+G1121+E1122-F1122</f>
        <v>154.79999999999995</v>
      </c>
    </row>
    <row r="1123" spans="2:7">
      <c r="B1123" s="422"/>
      <c r="C1123" s="422"/>
      <c r="G1123" s="2">
        <f>+G1122+E1123-F1123</f>
        <v>154.79999999999995</v>
      </c>
    </row>
    <row r="1124" spans="2:7">
      <c r="B1124" s="422"/>
      <c r="C1124" s="422"/>
      <c r="G1124" s="2">
        <f>+G1123+E1124-F1124</f>
        <v>154.79999999999995</v>
      </c>
    </row>
    <row r="1125" spans="2:7">
      <c r="B1125" s="422"/>
      <c r="C1125" s="422"/>
      <c r="G1125" s="2">
        <f>+G1124+E1125-F1125</f>
        <v>154.79999999999995</v>
      </c>
    </row>
    <row r="1126" spans="2:7">
      <c r="B1126" s="422"/>
      <c r="C1126" s="422"/>
      <c r="G1126" s="2">
        <f>+G1125+E1126-F1126</f>
        <v>154.79999999999995</v>
      </c>
    </row>
    <row r="1127" spans="2:7">
      <c r="B1127" s="422"/>
      <c r="C1127" s="422"/>
      <c r="G1127" s="2">
        <f>+G1126+E1127-F1127</f>
        <v>154.79999999999995</v>
      </c>
    </row>
    <row r="1128" spans="2:7">
      <c r="B1128" s="422"/>
      <c r="C1128" s="422"/>
      <c r="G1128" s="2">
        <f>+G1127+E1128-F1128</f>
        <v>154.79999999999995</v>
      </c>
    </row>
    <row r="1129" spans="2:7">
      <c r="B1129" s="422"/>
      <c r="C1129" s="422"/>
      <c r="G1129" s="2">
        <f>+G1128+E1129-F1129</f>
        <v>154.79999999999995</v>
      </c>
    </row>
    <row r="1130" spans="2:7">
      <c r="B1130" s="422"/>
      <c r="C1130" s="422"/>
      <c r="G1130" s="2">
        <f>+G1129+E1130-F1130</f>
        <v>154.79999999999995</v>
      </c>
    </row>
    <row r="1131" spans="2:7">
      <c r="B1131" s="422"/>
      <c r="C1131" s="422"/>
      <c r="G1131" s="2">
        <f>+G1130+E1131-F1131</f>
        <v>154.79999999999995</v>
      </c>
    </row>
    <row r="1132" spans="2:7">
      <c r="B1132" s="422"/>
      <c r="C1132" s="422"/>
      <c r="G1132" s="2">
        <f>+G1131+E1132-F1132</f>
        <v>154.79999999999995</v>
      </c>
    </row>
    <row r="1133" spans="2:7">
      <c r="B1133" s="422"/>
      <c r="C1133" s="422"/>
      <c r="G1133" s="2">
        <f>+G1132+E1133-F1133</f>
        <v>154.79999999999995</v>
      </c>
    </row>
    <row r="1134" spans="2:7">
      <c r="B1134" s="422"/>
      <c r="C1134" s="422"/>
      <c r="G1134" s="2">
        <f>+G1133+E1134-F1134</f>
        <v>154.79999999999995</v>
      </c>
    </row>
    <row r="1135" spans="2:7">
      <c r="B1135" s="422"/>
      <c r="C1135" s="422"/>
      <c r="G1135" s="2">
        <f>+G1134+E1135-F1135</f>
        <v>154.79999999999995</v>
      </c>
    </row>
    <row r="1136" spans="2:7">
      <c r="B1136" s="422"/>
      <c r="C1136" s="422"/>
      <c r="G1136" s="2">
        <f>+G1135+E1136-F1136</f>
        <v>154.79999999999995</v>
      </c>
    </row>
    <row r="1137" spans="2:7">
      <c r="B1137" s="422"/>
      <c r="C1137" s="422"/>
      <c r="G1137" s="2">
        <f>+G1136+E1137-F1137</f>
        <v>154.79999999999995</v>
      </c>
    </row>
    <row r="1138" spans="2:7">
      <c r="B1138" s="422"/>
      <c r="C1138" s="422"/>
      <c r="G1138" s="2">
        <f>+G1137+E1138-F1138</f>
        <v>154.79999999999995</v>
      </c>
    </row>
    <row r="1139" spans="2:7">
      <c r="B1139" s="422"/>
      <c r="C1139" s="422"/>
      <c r="G1139" s="2">
        <f>+G1138+E1139-F1139</f>
        <v>154.79999999999995</v>
      </c>
    </row>
    <row r="1140" spans="2:7">
      <c r="B1140" s="422"/>
      <c r="C1140" s="422"/>
      <c r="G1140" s="2">
        <f>+G1139+E1140-F1140</f>
        <v>154.79999999999995</v>
      </c>
    </row>
    <row r="1141" spans="2:7">
      <c r="B1141" s="422"/>
      <c r="C1141" s="422"/>
      <c r="G1141" s="2">
        <f>+G1140+E1141-F1141</f>
        <v>154.79999999999995</v>
      </c>
    </row>
    <row r="1142" spans="2:7">
      <c r="B1142" s="422"/>
      <c r="C1142" s="422"/>
      <c r="G1142" s="2">
        <f>+G1141+E1142-F1142</f>
        <v>154.79999999999995</v>
      </c>
    </row>
    <row r="1143" spans="2:7">
      <c r="B1143" s="422"/>
      <c r="C1143" s="422"/>
      <c r="G1143" s="2">
        <f>+G1142+E1143-F1143</f>
        <v>154.79999999999995</v>
      </c>
    </row>
    <row r="1144" spans="2:7">
      <c r="B1144" s="422"/>
      <c r="C1144" s="422"/>
      <c r="G1144" s="2">
        <f>+G1143+E1144-F1144</f>
        <v>154.79999999999995</v>
      </c>
    </row>
    <row r="1145" spans="2:7">
      <c r="B1145" s="422"/>
      <c r="C1145" s="422"/>
      <c r="G1145" s="2">
        <f>+G1144+E1145-F1145</f>
        <v>154.79999999999995</v>
      </c>
    </row>
    <row r="1146" spans="2:7">
      <c r="B1146" s="422"/>
      <c r="C1146" s="422"/>
      <c r="G1146" s="2">
        <f>+G1145+E1146-F1146</f>
        <v>154.79999999999995</v>
      </c>
    </row>
    <row r="1147" spans="2:7">
      <c r="B1147" s="422"/>
      <c r="C1147" s="422"/>
      <c r="G1147" s="2">
        <f>+G1146+E1147-F1147</f>
        <v>154.79999999999995</v>
      </c>
    </row>
    <row r="1148" spans="2:7">
      <c r="B1148" s="422"/>
      <c r="C1148" s="422"/>
      <c r="G1148" s="2">
        <f>+G1147+E1148-F1148</f>
        <v>154.79999999999995</v>
      </c>
    </row>
    <row r="1149" spans="2:7">
      <c r="B1149" s="422"/>
      <c r="C1149" s="422"/>
      <c r="G1149" s="2">
        <f>+G1148+E1149-F1149</f>
        <v>154.79999999999995</v>
      </c>
    </row>
    <row r="1150" spans="2:7">
      <c r="B1150" s="422"/>
      <c r="C1150" s="422"/>
      <c r="G1150" s="2">
        <f>+G1149+E1150-F1150</f>
        <v>154.79999999999995</v>
      </c>
    </row>
    <row r="1151" spans="2:7">
      <c r="B1151" s="422"/>
      <c r="C1151" s="422"/>
      <c r="G1151" s="2">
        <f>+G1150+E1151-F1151</f>
        <v>154.79999999999995</v>
      </c>
    </row>
    <row r="1152" spans="2:7">
      <c r="B1152" s="422"/>
      <c r="C1152" s="422"/>
      <c r="G1152" s="2">
        <f>+G1151+E1152-F1152</f>
        <v>154.79999999999995</v>
      </c>
    </row>
    <row r="1153" spans="2:7">
      <c r="B1153" s="422"/>
      <c r="C1153" s="422"/>
      <c r="G1153" s="2">
        <f>+G1152+E1153-F1153</f>
        <v>154.79999999999995</v>
      </c>
    </row>
    <row r="1154" spans="2:7">
      <c r="B1154" s="422"/>
      <c r="C1154" s="422"/>
      <c r="G1154" s="2">
        <f>+G1153+E1154-F1154</f>
        <v>154.79999999999995</v>
      </c>
    </row>
    <row r="1155" spans="2:7">
      <c r="B1155" s="422"/>
      <c r="C1155" s="422"/>
      <c r="G1155" s="2">
        <f>+G1154+E1155-F1155</f>
        <v>154.79999999999995</v>
      </c>
    </row>
    <row r="1156" spans="2:7">
      <c r="B1156" s="422"/>
      <c r="C1156" s="422"/>
      <c r="G1156" s="2">
        <f>+G1155+E1156-F1156</f>
        <v>154.79999999999995</v>
      </c>
    </row>
    <row r="1157" spans="2:7">
      <c r="B1157" s="422"/>
      <c r="C1157" s="422"/>
      <c r="G1157" s="2">
        <f>+G1156+E1157-F1157</f>
        <v>154.79999999999995</v>
      </c>
    </row>
    <row r="1158" spans="2:7">
      <c r="B1158" s="422"/>
      <c r="C1158" s="422"/>
      <c r="G1158" s="2">
        <f>+G1157+E1158-F1158</f>
        <v>154.79999999999995</v>
      </c>
    </row>
    <row r="1159" spans="2:7">
      <c r="B1159" s="422"/>
      <c r="C1159" s="422"/>
      <c r="G1159" s="2">
        <f>+G1158+E1159-F1159</f>
        <v>154.79999999999995</v>
      </c>
    </row>
    <row r="1160" spans="2:7">
      <c r="B1160" s="422"/>
      <c r="C1160" s="422"/>
      <c r="G1160" s="2">
        <f>+G1159+E1160-F1160</f>
        <v>154.79999999999995</v>
      </c>
    </row>
    <row r="1161" spans="2:7">
      <c r="B1161" s="422"/>
      <c r="C1161" s="422"/>
      <c r="G1161" s="2">
        <f>+G1160+E1161-F1161</f>
        <v>154.79999999999995</v>
      </c>
    </row>
    <row r="1162" spans="2:7">
      <c r="B1162" s="422"/>
      <c r="C1162" s="422"/>
      <c r="G1162" s="2">
        <f>+G1161+E1162-F1162</f>
        <v>154.79999999999995</v>
      </c>
    </row>
    <row r="1163" spans="2:7">
      <c r="B1163" s="422"/>
      <c r="C1163" s="422"/>
      <c r="G1163" s="2">
        <f>+G1162+E1163-F1163</f>
        <v>154.79999999999995</v>
      </c>
    </row>
    <row r="1164" spans="2:7">
      <c r="B1164" s="422"/>
      <c r="C1164" s="422"/>
      <c r="G1164" s="2">
        <f>+G1163+E1164-F1164</f>
        <v>154.79999999999995</v>
      </c>
    </row>
    <row r="1165" spans="2:7">
      <c r="B1165" s="422"/>
      <c r="C1165" s="422"/>
      <c r="G1165" s="2">
        <f>+G1164+E1165-F1165</f>
        <v>154.79999999999995</v>
      </c>
    </row>
    <row r="1166" spans="2:7">
      <c r="B1166" s="422"/>
      <c r="C1166" s="422"/>
      <c r="G1166" s="2">
        <f>+G1165+E1166-F1166</f>
        <v>154.79999999999995</v>
      </c>
    </row>
    <row r="1167" spans="2:7">
      <c r="B1167" s="422"/>
      <c r="C1167" s="422"/>
      <c r="G1167" s="2">
        <f>+G1166+E1167-F1167</f>
        <v>154.79999999999995</v>
      </c>
    </row>
    <row r="1168" spans="2:7">
      <c r="B1168" s="422"/>
      <c r="C1168" s="422"/>
      <c r="G1168" s="2">
        <f>+G1167+E1168-F1168</f>
        <v>154.79999999999995</v>
      </c>
    </row>
    <row r="1169" spans="2:7">
      <c r="B1169" s="422"/>
      <c r="C1169" s="422"/>
      <c r="G1169" s="2">
        <f>+G1168+E1169-F1169</f>
        <v>154.79999999999995</v>
      </c>
    </row>
    <row r="1170" spans="2:7">
      <c r="B1170" s="422"/>
      <c r="C1170" s="422"/>
      <c r="G1170" s="2">
        <f>+G1169+E1170-F1170</f>
        <v>154.79999999999995</v>
      </c>
    </row>
    <row r="1171" spans="2:7">
      <c r="B1171" s="422"/>
      <c r="C1171" s="422"/>
      <c r="G1171" s="2">
        <f>+G1170+E1171-F1171</f>
        <v>154.79999999999995</v>
      </c>
    </row>
    <row r="1172" spans="2:7">
      <c r="B1172" s="422"/>
      <c r="C1172" s="422"/>
      <c r="G1172" s="2">
        <f>+G1171+E1172-F1172</f>
        <v>154.79999999999995</v>
      </c>
    </row>
    <row r="1173" spans="2:7">
      <c r="B1173" s="422"/>
      <c r="C1173" s="422"/>
      <c r="G1173" s="2">
        <f>+G1172+E1173-F1173</f>
        <v>154.79999999999995</v>
      </c>
    </row>
    <row r="1174" spans="2:7">
      <c r="B1174" s="422"/>
      <c r="C1174" s="422"/>
      <c r="G1174" s="2">
        <f>+G1173+E1174-F1174</f>
        <v>154.79999999999995</v>
      </c>
    </row>
    <row r="1175" spans="2:7">
      <c r="B1175" s="422"/>
      <c r="C1175" s="422"/>
      <c r="G1175" s="2">
        <f>+G1174+E1175-F1175</f>
        <v>154.79999999999995</v>
      </c>
    </row>
    <row r="1176" spans="2:7">
      <c r="B1176" s="422"/>
      <c r="C1176" s="422"/>
      <c r="G1176" s="2">
        <f>+G1175+E1176-F1176</f>
        <v>154.79999999999995</v>
      </c>
    </row>
    <row r="1177" spans="2:7">
      <c r="B1177" s="422"/>
      <c r="C1177" s="422"/>
      <c r="G1177" s="2">
        <f>+G1176+E1177-F1177</f>
        <v>154.79999999999995</v>
      </c>
    </row>
    <row r="1178" spans="2:7">
      <c r="B1178" s="422"/>
      <c r="C1178" s="422"/>
      <c r="G1178" s="2">
        <f>+G1177+E1178-F1178</f>
        <v>154.79999999999995</v>
      </c>
    </row>
    <row r="1179" spans="2:7">
      <c r="B1179" s="422"/>
      <c r="C1179" s="422"/>
      <c r="G1179" s="2">
        <f>+G1178+E1179-F1179</f>
        <v>154.79999999999995</v>
      </c>
    </row>
    <row r="1180" spans="2:7">
      <c r="B1180" s="422"/>
      <c r="C1180" s="422"/>
      <c r="G1180" s="2">
        <f>+G1179+E1180-F1180</f>
        <v>154.79999999999995</v>
      </c>
    </row>
    <row r="1181" spans="2:7">
      <c r="B1181" s="422"/>
      <c r="C1181" s="422"/>
      <c r="G1181" s="2">
        <f>+G1180+E1181-F1181</f>
        <v>154.79999999999995</v>
      </c>
    </row>
    <row r="1182" spans="2:7">
      <c r="B1182" s="422"/>
      <c r="C1182" s="422"/>
      <c r="G1182" s="2">
        <f>+G1181+E1182-F1182</f>
        <v>154.79999999999995</v>
      </c>
    </row>
    <row r="1183" spans="2:7">
      <c r="B1183" s="422"/>
      <c r="C1183" s="422"/>
      <c r="G1183" s="2">
        <f>+G1182+E1183-F1183</f>
        <v>154.79999999999995</v>
      </c>
    </row>
    <row r="1184" spans="2:7">
      <c r="B1184" s="422"/>
      <c r="C1184" s="422"/>
      <c r="G1184" s="2">
        <f>+G1183+E1184-F1184</f>
        <v>154.79999999999995</v>
      </c>
    </row>
    <row r="1185" spans="2:7">
      <c r="B1185" s="422"/>
      <c r="C1185" s="422"/>
      <c r="G1185" s="2">
        <f>+G1184+E1185-F1185</f>
        <v>154.79999999999995</v>
      </c>
    </row>
    <row r="1186" spans="2:7">
      <c r="B1186" s="422"/>
      <c r="C1186" s="422"/>
      <c r="G1186" s="2">
        <f>+G1185+E1186-F1186</f>
        <v>154.79999999999995</v>
      </c>
    </row>
    <row r="1187" spans="2:7">
      <c r="B1187" s="422"/>
      <c r="C1187" s="422"/>
      <c r="G1187" s="2">
        <f>+G1186+E1187-F1187</f>
        <v>154.79999999999995</v>
      </c>
    </row>
    <row r="1188" spans="2:7">
      <c r="B1188" s="422"/>
      <c r="C1188" s="422"/>
      <c r="G1188" s="2">
        <f>+G1187+E1188-F1188</f>
        <v>154.79999999999995</v>
      </c>
    </row>
    <row r="1189" spans="2:7">
      <c r="B1189" s="422"/>
      <c r="C1189" s="422"/>
      <c r="G1189" s="2">
        <f>+G1188+E1189-F1189</f>
        <v>154.79999999999995</v>
      </c>
    </row>
    <row r="1190" spans="2:7">
      <c r="B1190" s="422"/>
      <c r="C1190" s="422"/>
      <c r="G1190" s="2">
        <f>+G1189+E1190-F1190</f>
        <v>154.79999999999995</v>
      </c>
    </row>
    <row r="1191" spans="2:7">
      <c r="B1191" s="422"/>
      <c r="C1191" s="422"/>
      <c r="G1191" s="2">
        <f>+G1190+E1191-F1191</f>
        <v>154.79999999999995</v>
      </c>
    </row>
    <row r="1192" spans="2:7">
      <c r="B1192" s="422"/>
      <c r="C1192" s="422"/>
      <c r="G1192" s="2">
        <f>+G1191+E1192-F1192</f>
        <v>154.79999999999995</v>
      </c>
    </row>
    <row r="1193" spans="2:7">
      <c r="B1193" s="422"/>
      <c r="C1193" s="422"/>
      <c r="G1193" s="2">
        <f>+G1192+E1193-F1193</f>
        <v>154.79999999999995</v>
      </c>
    </row>
    <row r="1194" spans="2:7">
      <c r="B1194" s="422"/>
      <c r="C1194" s="422"/>
      <c r="G1194" s="2">
        <f>+G1193+E1194-F1194</f>
        <v>154.79999999999995</v>
      </c>
    </row>
    <row r="1195" spans="2:7">
      <c r="B1195" s="422"/>
      <c r="C1195" s="422"/>
      <c r="G1195" s="2">
        <f>+G1194+E1195-F1195</f>
        <v>154.79999999999995</v>
      </c>
    </row>
    <row r="1196" spans="2:7">
      <c r="B1196" s="422"/>
      <c r="C1196" s="422"/>
      <c r="G1196" s="2">
        <f>+G1195+E1196-F1196</f>
        <v>154.79999999999995</v>
      </c>
    </row>
    <row r="1197" spans="2:7">
      <c r="B1197" s="422"/>
      <c r="C1197" s="422"/>
      <c r="G1197" s="2">
        <f>+G1196+E1197-F1197</f>
        <v>154.79999999999995</v>
      </c>
    </row>
    <row r="1198" spans="2:7">
      <c r="B1198" s="422"/>
      <c r="C1198" s="422"/>
      <c r="G1198" s="2">
        <f>+G1197+E1198-F1198</f>
        <v>154.79999999999995</v>
      </c>
    </row>
    <row r="1199" spans="2:7">
      <c r="B1199" s="422"/>
      <c r="C1199" s="422"/>
      <c r="G1199" s="2">
        <f>+G1198+E1199-F1199</f>
        <v>154.79999999999995</v>
      </c>
    </row>
    <row r="1200" spans="2:7">
      <c r="B1200" s="422"/>
      <c r="C1200" s="422"/>
      <c r="G1200" s="2">
        <f>+G1199+E1200-F1200</f>
        <v>154.79999999999995</v>
      </c>
    </row>
    <row r="1201" spans="2:7">
      <c r="B1201" s="422"/>
      <c r="C1201" s="422"/>
      <c r="G1201" s="2">
        <f>+G1200+E1201-F1201</f>
        <v>154.79999999999995</v>
      </c>
    </row>
    <row r="1202" spans="2:7">
      <c r="B1202" s="422"/>
      <c r="C1202" s="422"/>
      <c r="G1202" s="2">
        <f>+G1201+E1202-F1202</f>
        <v>154.79999999999995</v>
      </c>
    </row>
    <row r="1203" spans="2:7">
      <c r="B1203" s="422"/>
      <c r="C1203" s="422"/>
      <c r="G1203" s="2">
        <f>+G1202+E1203-F1203</f>
        <v>154.79999999999995</v>
      </c>
    </row>
    <row r="1204" spans="2:7">
      <c r="B1204" s="422"/>
      <c r="C1204" s="422"/>
      <c r="G1204" s="2">
        <f>+G1203+E1204-F1204</f>
        <v>154.79999999999995</v>
      </c>
    </row>
    <row r="1205" spans="2:7">
      <c r="B1205" s="422"/>
      <c r="C1205" s="422"/>
      <c r="G1205" s="2">
        <f>+G1204+E1205-F1205</f>
        <v>154.79999999999995</v>
      </c>
    </row>
    <row r="1206" spans="2:7">
      <c r="B1206" s="422"/>
      <c r="C1206" s="422"/>
      <c r="G1206" s="2">
        <f>+G1205+E1206-F1206</f>
        <v>154.79999999999995</v>
      </c>
    </row>
    <row r="1207" spans="2:7">
      <c r="B1207" s="422"/>
      <c r="C1207" s="422"/>
      <c r="G1207" s="2">
        <f>+G1206+E1207-F1207</f>
        <v>154.79999999999995</v>
      </c>
    </row>
    <row r="1208" spans="2:7">
      <c r="B1208" s="422"/>
      <c r="C1208" s="422"/>
      <c r="G1208" s="2">
        <f>+G1207+E1208-F1208</f>
        <v>154.79999999999995</v>
      </c>
    </row>
    <row r="1209" spans="2:7">
      <c r="B1209" s="422"/>
      <c r="C1209" s="422"/>
      <c r="G1209" s="2">
        <f>+G1208+E1209-F1209</f>
        <v>154.79999999999995</v>
      </c>
    </row>
    <row r="1210" spans="2:7">
      <c r="B1210" s="422"/>
      <c r="C1210" s="422"/>
      <c r="G1210" s="2">
        <f>+G1209+E1210-F1210</f>
        <v>154.79999999999995</v>
      </c>
    </row>
    <row r="1211" spans="2:7">
      <c r="B1211" s="422"/>
      <c r="C1211" s="422"/>
      <c r="G1211" s="2">
        <f>+G1210+E1211-F1211</f>
        <v>154.79999999999995</v>
      </c>
    </row>
    <row r="1212" spans="2:7">
      <c r="B1212" s="422"/>
      <c r="C1212" s="422"/>
      <c r="G1212" s="2">
        <f>+G1211+E1212-F1212</f>
        <v>154.79999999999995</v>
      </c>
    </row>
    <row r="1213" spans="2:7">
      <c r="B1213" s="422"/>
      <c r="C1213" s="422"/>
      <c r="G1213" s="2">
        <f>+G1212+E1213-F1213</f>
        <v>154.79999999999995</v>
      </c>
    </row>
    <row r="1214" spans="2:7">
      <c r="B1214" s="422"/>
      <c r="C1214" s="422"/>
      <c r="G1214" s="2">
        <f>+G1213+E1214-F1214</f>
        <v>154.79999999999995</v>
      </c>
    </row>
    <row r="1215" spans="2:7">
      <c r="B1215" s="422"/>
      <c r="C1215" s="422"/>
      <c r="G1215" s="2">
        <f>+G1214+E1215-F1215</f>
        <v>154.79999999999995</v>
      </c>
    </row>
    <row r="1216" spans="2:7">
      <c r="B1216" s="422"/>
      <c r="C1216" s="422"/>
      <c r="G1216" s="2">
        <f>+G1215+E1216-F1216</f>
        <v>154.79999999999995</v>
      </c>
    </row>
    <row r="1217" spans="2:7">
      <c r="B1217" s="422"/>
      <c r="C1217" s="422"/>
      <c r="G1217" s="2">
        <f>+G1216+E1217-F1217</f>
        <v>154.79999999999995</v>
      </c>
    </row>
    <row r="1218" spans="2:7">
      <c r="B1218" s="422"/>
      <c r="C1218" s="422"/>
      <c r="G1218" s="2">
        <f>+G1217+E1218-F1218</f>
        <v>154.79999999999995</v>
      </c>
    </row>
    <row r="1219" spans="2:7">
      <c r="B1219" s="422"/>
      <c r="C1219" s="422"/>
      <c r="G1219" s="2">
        <f>+G1218+E1219-F1219</f>
        <v>154.79999999999995</v>
      </c>
    </row>
    <row r="1220" spans="2:7">
      <c r="B1220" s="422"/>
      <c r="C1220" s="422"/>
      <c r="G1220" s="2">
        <f>+G1219+E1220-F1220</f>
        <v>154.79999999999995</v>
      </c>
    </row>
    <row r="1221" spans="2:7">
      <c r="B1221" s="422"/>
      <c r="C1221" s="422"/>
      <c r="G1221" s="2">
        <f>+G1220+E1221-F1221</f>
        <v>154.79999999999995</v>
      </c>
    </row>
    <row r="1222" spans="2:7">
      <c r="B1222" s="422"/>
      <c r="C1222" s="422"/>
      <c r="G1222" s="2">
        <f>+G1221+E1222-F1222</f>
        <v>154.79999999999995</v>
      </c>
    </row>
    <row r="1223" spans="2:7">
      <c r="B1223" s="422"/>
      <c r="C1223" s="422"/>
      <c r="G1223" s="2">
        <f>+G1222+E1223-F1223</f>
        <v>154.79999999999995</v>
      </c>
    </row>
    <row r="1224" spans="2:7">
      <c r="B1224" s="422"/>
      <c r="C1224" s="422"/>
      <c r="G1224" s="2">
        <f>+G1223+E1224-F1224</f>
        <v>154.79999999999995</v>
      </c>
    </row>
    <row r="1225" spans="2:7">
      <c r="B1225" s="422"/>
      <c r="C1225" s="422"/>
      <c r="G1225" s="2">
        <f>+G1224+E1225-F1225</f>
        <v>154.79999999999995</v>
      </c>
    </row>
    <row r="1226" spans="2:7">
      <c r="B1226" s="422"/>
      <c r="C1226" s="422"/>
      <c r="G1226" s="2">
        <f>+G1225+E1226-F1226</f>
        <v>154.79999999999995</v>
      </c>
    </row>
    <row r="1227" spans="2:7">
      <c r="B1227" s="422"/>
      <c r="C1227" s="422"/>
      <c r="G1227" s="2">
        <f>+G1226+E1227-F1227</f>
        <v>154.79999999999995</v>
      </c>
    </row>
    <row r="1228" spans="2:7">
      <c r="B1228" s="422"/>
      <c r="C1228" s="422"/>
      <c r="G1228" s="2">
        <f>+G1227+E1228-F1228</f>
        <v>154.79999999999995</v>
      </c>
    </row>
    <row r="1229" spans="2:7">
      <c r="B1229" s="422"/>
      <c r="C1229" s="422"/>
      <c r="G1229" s="2">
        <f>+G1228+E1229-F1229</f>
        <v>154.79999999999995</v>
      </c>
    </row>
    <row r="1230" spans="2:7">
      <c r="B1230" s="422"/>
      <c r="C1230" s="422"/>
      <c r="G1230" s="2">
        <f>+G1229+E1230-F1230</f>
        <v>154.79999999999995</v>
      </c>
    </row>
    <row r="1231" spans="2:7">
      <c r="B1231" s="422"/>
      <c r="C1231" s="422"/>
      <c r="G1231" s="2">
        <f>+G1230+E1231-F1231</f>
        <v>154.79999999999995</v>
      </c>
    </row>
    <row r="1232" spans="2:7">
      <c r="B1232" s="422"/>
      <c r="C1232" s="422"/>
      <c r="G1232" s="2">
        <f>+G1231+E1232-F1232</f>
        <v>154.79999999999995</v>
      </c>
    </row>
    <row r="1233" spans="2:7">
      <c r="B1233" s="422"/>
      <c r="C1233" s="422"/>
      <c r="G1233" s="2">
        <f>+G1232+E1233-F1233</f>
        <v>154.79999999999995</v>
      </c>
    </row>
    <row r="1234" spans="2:7">
      <c r="B1234" s="422"/>
      <c r="C1234" s="422"/>
      <c r="G1234" s="2">
        <f>+G1233+E1234-F1234</f>
        <v>154.79999999999995</v>
      </c>
    </row>
    <row r="1235" spans="2:7">
      <c r="B1235" s="422"/>
      <c r="C1235" s="422"/>
      <c r="G1235" s="2">
        <f>+G1234+E1235-F1235</f>
        <v>154.79999999999995</v>
      </c>
    </row>
    <row r="1236" spans="2:7">
      <c r="B1236" s="422"/>
      <c r="C1236" s="422"/>
      <c r="G1236" s="2">
        <f>+G1235+E1236-F1236</f>
        <v>154.79999999999995</v>
      </c>
    </row>
    <row r="1237" spans="2:7">
      <c r="B1237" s="422"/>
      <c r="C1237" s="422"/>
      <c r="G1237" s="2">
        <f>+G1236+E1237-F1237</f>
        <v>154.79999999999995</v>
      </c>
    </row>
    <row r="1238" spans="2:7">
      <c r="B1238" s="422"/>
      <c r="C1238" s="422"/>
      <c r="G1238" s="2">
        <f>+G1237+E1238-F1238</f>
        <v>154.79999999999995</v>
      </c>
    </row>
    <row r="1239" spans="2:7">
      <c r="B1239" s="422"/>
      <c r="C1239" s="422"/>
      <c r="G1239" s="2">
        <f>+G1238+E1239-F1239</f>
        <v>154.79999999999995</v>
      </c>
    </row>
    <row r="1240" spans="2:7">
      <c r="B1240" s="422"/>
      <c r="C1240" s="422"/>
      <c r="G1240" s="2">
        <f>+G1239+E1240-F1240</f>
        <v>154.79999999999995</v>
      </c>
    </row>
    <row r="1241" spans="2:7">
      <c r="B1241" s="422"/>
      <c r="C1241" s="422"/>
      <c r="G1241" s="2">
        <f>+G1240+E1241-F1241</f>
        <v>154.79999999999995</v>
      </c>
    </row>
    <row r="1242" spans="2:7">
      <c r="B1242" s="422"/>
      <c r="C1242" s="422"/>
      <c r="G1242" s="2">
        <f>+G1241+E1242-F1242</f>
        <v>154.79999999999995</v>
      </c>
    </row>
    <row r="1243" spans="2:7">
      <c r="B1243" s="422"/>
      <c r="C1243" s="422"/>
      <c r="G1243" s="2">
        <f>+G1242+E1243-F1243</f>
        <v>154.79999999999995</v>
      </c>
    </row>
    <row r="1244" spans="2:7">
      <c r="B1244" s="422"/>
      <c r="C1244" s="422"/>
      <c r="G1244" s="2">
        <f>+G1243+E1244-F1244</f>
        <v>154.79999999999995</v>
      </c>
    </row>
    <row r="1245" spans="2:7">
      <c r="B1245" s="422"/>
      <c r="C1245" s="422"/>
      <c r="G1245" s="2">
        <f>+G1244+E1245-F1245</f>
        <v>154.79999999999995</v>
      </c>
    </row>
    <row r="1246" spans="2:7">
      <c r="B1246" s="422"/>
      <c r="C1246" s="422"/>
      <c r="G1246" s="2">
        <f>+G1245+E1246-F1246</f>
        <v>154.79999999999995</v>
      </c>
    </row>
    <row r="1247" spans="2:7">
      <c r="B1247" s="422"/>
      <c r="C1247" s="422"/>
      <c r="G1247" s="2">
        <f>+G1246+E1247-F1247</f>
        <v>154.79999999999995</v>
      </c>
    </row>
    <row r="1248" spans="2:7">
      <c r="B1248" s="422"/>
      <c r="C1248" s="422"/>
      <c r="G1248" s="2">
        <f>+G1247+E1248-F1248</f>
        <v>154.79999999999995</v>
      </c>
    </row>
    <row r="1249" spans="2:7">
      <c r="B1249" s="422"/>
      <c r="C1249" s="422"/>
      <c r="G1249" s="2">
        <f>+G1248+E1249-F1249</f>
        <v>154.79999999999995</v>
      </c>
    </row>
    <row r="1250" spans="2:7">
      <c r="B1250" s="422"/>
      <c r="C1250" s="422"/>
      <c r="G1250" s="2">
        <f>+G1249+E1250-F1250</f>
        <v>154.79999999999995</v>
      </c>
    </row>
    <row r="1251" spans="2:7">
      <c r="B1251" s="422"/>
      <c r="C1251" s="422"/>
      <c r="G1251" s="2">
        <f>+G1250+E1251-F1251</f>
        <v>154.79999999999995</v>
      </c>
    </row>
    <row r="1252" spans="2:7">
      <c r="B1252" s="422"/>
      <c r="C1252" s="422"/>
      <c r="G1252" s="2">
        <f>+G1251+E1252-F1252</f>
        <v>154.79999999999995</v>
      </c>
    </row>
    <row r="1253" spans="2:7">
      <c r="B1253" s="422"/>
      <c r="C1253" s="422"/>
      <c r="G1253" s="2">
        <f>+G1252+E1253-F1253</f>
        <v>154.79999999999995</v>
      </c>
    </row>
    <row r="1254" spans="2:7">
      <c r="B1254" s="422"/>
      <c r="C1254" s="422"/>
      <c r="G1254" s="2">
        <f>+G1253+E1254-F1254</f>
        <v>154.79999999999995</v>
      </c>
    </row>
    <row r="1255" spans="2:7">
      <c r="B1255" s="422"/>
      <c r="C1255" s="422"/>
      <c r="G1255" s="2">
        <f>+G1254+E1255-F1255</f>
        <v>154.79999999999995</v>
      </c>
    </row>
    <row r="1256" spans="2:7">
      <c r="B1256" s="422"/>
      <c r="C1256" s="422"/>
      <c r="G1256" s="2">
        <f>+G1255+E1256-F1256</f>
        <v>154.79999999999995</v>
      </c>
    </row>
    <row r="1257" spans="2:7">
      <c r="B1257" s="422"/>
      <c r="C1257" s="422"/>
      <c r="G1257" s="2">
        <f>+G1256+E1257-F1257</f>
        <v>154.79999999999995</v>
      </c>
    </row>
    <row r="1258" spans="2:7">
      <c r="B1258" s="422"/>
      <c r="C1258" s="422"/>
      <c r="G1258" s="2">
        <f>+G1257+E1258-F1258</f>
        <v>154.79999999999995</v>
      </c>
    </row>
    <row r="1259" spans="2:7">
      <c r="B1259" s="422"/>
      <c r="C1259" s="422"/>
      <c r="G1259" s="2">
        <f>+G1258+E1259-F1259</f>
        <v>154.79999999999995</v>
      </c>
    </row>
    <row r="1260" spans="2:7">
      <c r="B1260" s="422"/>
      <c r="C1260" s="422"/>
      <c r="G1260" s="2">
        <f>+G1259+E1260-F1260</f>
        <v>154.79999999999995</v>
      </c>
    </row>
    <row r="1261" spans="2:7">
      <c r="B1261" s="422"/>
      <c r="C1261" s="422"/>
      <c r="G1261" s="2">
        <f>+G1260+E1261-F1261</f>
        <v>154.79999999999995</v>
      </c>
    </row>
    <row r="1262" spans="2:7">
      <c r="B1262" s="422"/>
      <c r="C1262" s="422"/>
      <c r="G1262" s="2">
        <f>+G1261+E1262-F1262</f>
        <v>154.79999999999995</v>
      </c>
    </row>
    <row r="1263" spans="2:7">
      <c r="B1263" s="422"/>
      <c r="C1263" s="422"/>
      <c r="G1263" s="2">
        <f>+G1262+E1263-F1263</f>
        <v>154.79999999999995</v>
      </c>
    </row>
    <row r="1264" spans="2:7">
      <c r="B1264" s="422"/>
      <c r="C1264" s="422"/>
      <c r="G1264" s="2">
        <f>+G1263+E1264-F1264</f>
        <v>154.79999999999995</v>
      </c>
    </row>
    <row r="1265" spans="2:7">
      <c r="B1265" s="422"/>
      <c r="C1265" s="422"/>
      <c r="G1265" s="2">
        <f>+G1264+E1265-F1265</f>
        <v>154.79999999999995</v>
      </c>
    </row>
    <row r="1266" spans="2:7">
      <c r="B1266" s="422"/>
      <c r="C1266" s="422"/>
      <c r="G1266" s="2">
        <f>+G1265+E1266-F1266</f>
        <v>154.79999999999995</v>
      </c>
    </row>
    <row r="1267" spans="2:7">
      <c r="B1267" s="422"/>
      <c r="C1267" s="422"/>
      <c r="G1267" s="2">
        <f>+G1266+E1267-F1267</f>
        <v>154.79999999999995</v>
      </c>
    </row>
    <row r="1268" spans="2:7">
      <c r="B1268" s="422"/>
      <c r="C1268" s="422"/>
      <c r="G1268" s="2">
        <f>+G1267+E1268-F1268</f>
        <v>154.79999999999995</v>
      </c>
    </row>
    <row r="1269" spans="2:7">
      <c r="B1269" s="422"/>
      <c r="C1269" s="422"/>
      <c r="G1269" s="2">
        <f>+G1268+E1269-F1269</f>
        <v>154.79999999999995</v>
      </c>
    </row>
    <row r="1270" spans="2:7">
      <c r="B1270" s="422"/>
      <c r="C1270" s="422"/>
      <c r="G1270" s="2">
        <f>+G1269+E1270-F1270</f>
        <v>154.79999999999995</v>
      </c>
    </row>
    <row r="1271" spans="2:7">
      <c r="B1271" s="422"/>
      <c r="C1271" s="422"/>
      <c r="G1271" s="2">
        <f>+G1270+E1271-F1271</f>
        <v>154.79999999999995</v>
      </c>
    </row>
    <row r="1272" spans="2:7">
      <c r="B1272" s="422"/>
      <c r="C1272" s="422"/>
      <c r="G1272" s="2">
        <f>+G1271+E1272-F1272</f>
        <v>154.79999999999995</v>
      </c>
    </row>
    <row r="1273" spans="2:7">
      <c r="B1273" s="422"/>
      <c r="C1273" s="422"/>
      <c r="G1273" s="2">
        <f>+G1272+E1273-F1273</f>
        <v>154.79999999999995</v>
      </c>
    </row>
    <row r="1274" spans="2:7">
      <c r="B1274" s="422"/>
      <c r="C1274" s="422"/>
      <c r="G1274" s="2">
        <f>+G1273+E1274-F1274</f>
        <v>154.79999999999995</v>
      </c>
    </row>
    <row r="1275" spans="2:7">
      <c r="B1275" s="422"/>
      <c r="C1275" s="422"/>
      <c r="G1275" s="2">
        <f>+G1274+E1275-F1275</f>
        <v>154.79999999999995</v>
      </c>
    </row>
    <row r="1276" spans="2:7">
      <c r="B1276" s="422"/>
      <c r="C1276" s="422"/>
      <c r="G1276" s="2">
        <f>+G1275+E1276-F1276</f>
        <v>154.79999999999995</v>
      </c>
    </row>
    <row r="1277" spans="2:7">
      <c r="B1277" s="422"/>
      <c r="C1277" s="422"/>
      <c r="G1277" s="2">
        <f>+G1276+E1277-F1277</f>
        <v>154.79999999999995</v>
      </c>
    </row>
    <row r="1278" spans="2:7">
      <c r="B1278" s="422"/>
      <c r="C1278" s="422"/>
      <c r="G1278" s="2">
        <f>+G1277+E1278-F1278</f>
        <v>154.79999999999995</v>
      </c>
    </row>
    <row r="1279" spans="2:7">
      <c r="B1279" s="422"/>
      <c r="C1279" s="422"/>
      <c r="G1279" s="2">
        <f>+G1278+E1279-F1279</f>
        <v>154.79999999999995</v>
      </c>
    </row>
    <row r="1280" spans="2:7">
      <c r="B1280" s="422"/>
      <c r="C1280" s="422"/>
      <c r="G1280" s="2">
        <f>+G1279+E1280-F1280</f>
        <v>154.79999999999995</v>
      </c>
    </row>
    <row r="1281" spans="2:7">
      <c r="B1281" s="422"/>
      <c r="C1281" s="422"/>
      <c r="G1281" s="2">
        <f>+G1280+E1281-F1281</f>
        <v>154.79999999999995</v>
      </c>
    </row>
    <row r="1282" spans="2:7">
      <c r="B1282" s="422"/>
      <c r="C1282" s="422"/>
      <c r="G1282" s="2">
        <f>+G1281+E1282-F1282</f>
        <v>154.79999999999995</v>
      </c>
    </row>
    <row r="1283" spans="2:7">
      <c r="B1283" s="422"/>
      <c r="C1283" s="422"/>
      <c r="G1283" s="2">
        <f>+G1282+E1283-F1283</f>
        <v>154.79999999999995</v>
      </c>
    </row>
    <row r="1284" spans="2:7">
      <c r="B1284" s="422"/>
      <c r="C1284" s="422"/>
      <c r="G1284" s="2">
        <f>+G1283+E1284-F1284</f>
        <v>154.79999999999995</v>
      </c>
    </row>
    <row r="1285" spans="2:7">
      <c r="B1285" s="422"/>
      <c r="C1285" s="422"/>
      <c r="G1285" s="2">
        <f>+G1284+E1285-F1285</f>
        <v>154.79999999999995</v>
      </c>
    </row>
    <row r="1286" spans="2:7">
      <c r="B1286" s="422"/>
      <c r="C1286" s="422"/>
      <c r="G1286" s="2">
        <f>+G1285+E1286-F1286</f>
        <v>154.79999999999995</v>
      </c>
    </row>
    <row r="1287" spans="2:7">
      <c r="B1287" s="422"/>
      <c r="C1287" s="422"/>
      <c r="G1287" s="2">
        <f>+G1286+E1287-F1287</f>
        <v>154.79999999999995</v>
      </c>
    </row>
    <row r="1288" spans="2:7">
      <c r="B1288" s="422"/>
      <c r="C1288" s="422"/>
      <c r="G1288" s="2">
        <f>+G1287+E1288-F1288</f>
        <v>154.79999999999995</v>
      </c>
    </row>
    <row r="1289" spans="2:7">
      <c r="B1289" s="422"/>
      <c r="C1289" s="422"/>
      <c r="G1289" s="2">
        <f>+G1288+E1289-F1289</f>
        <v>154.79999999999995</v>
      </c>
    </row>
    <row r="1290" spans="2:7">
      <c r="B1290" s="422"/>
      <c r="C1290" s="422"/>
      <c r="G1290" s="2">
        <f>+G1289+E1290-F1290</f>
        <v>154.79999999999995</v>
      </c>
    </row>
    <row r="1291" spans="2:7">
      <c r="B1291" s="422"/>
      <c r="C1291" s="422"/>
      <c r="G1291" s="2">
        <f>+G1290+E1291-F1291</f>
        <v>154.79999999999995</v>
      </c>
    </row>
    <row r="1292" spans="2:7">
      <c r="B1292" s="422"/>
      <c r="C1292" s="422"/>
      <c r="G1292" s="2">
        <f>+G1291+E1292-F1292</f>
        <v>154.79999999999995</v>
      </c>
    </row>
    <row r="1293" spans="2:7">
      <c r="B1293" s="422"/>
      <c r="C1293" s="422"/>
      <c r="G1293" s="2">
        <f>+G1292+E1293-F1293</f>
        <v>154.79999999999995</v>
      </c>
    </row>
    <row r="1294" spans="2:7">
      <c r="B1294" s="422"/>
      <c r="C1294" s="422"/>
      <c r="G1294" s="2">
        <f>+G1293+E1294-F1294</f>
        <v>154.79999999999995</v>
      </c>
    </row>
    <row r="1295" spans="2:7">
      <c r="B1295" s="422"/>
      <c r="C1295" s="422"/>
      <c r="G1295" s="2">
        <f>+G1294+E1295-F1295</f>
        <v>154.79999999999995</v>
      </c>
    </row>
    <row r="1296" spans="2:7">
      <c r="B1296" s="422"/>
      <c r="C1296" s="422"/>
      <c r="G1296" s="2">
        <f>+G1295+E1296-F1296</f>
        <v>154.79999999999995</v>
      </c>
    </row>
    <row r="1297" spans="2:7">
      <c r="B1297" s="422"/>
      <c r="C1297" s="422"/>
      <c r="G1297" s="2">
        <f>+G1296+E1297-F1297</f>
        <v>154.79999999999995</v>
      </c>
    </row>
    <row r="1298" spans="2:7">
      <c r="B1298" s="422"/>
      <c r="C1298" s="422"/>
      <c r="G1298" s="2">
        <f>+G1297+E1298-F1298</f>
        <v>154.79999999999995</v>
      </c>
    </row>
    <row r="1299" spans="2:7">
      <c r="B1299" s="422"/>
      <c r="C1299" s="422"/>
      <c r="G1299" s="2">
        <f>+G1298+E1299-F1299</f>
        <v>154.79999999999995</v>
      </c>
    </row>
    <row r="1300" spans="2:7">
      <c r="B1300" s="422"/>
      <c r="C1300" s="422"/>
      <c r="G1300" s="2">
        <f>+G1299+E1300-F1300</f>
        <v>154.79999999999995</v>
      </c>
    </row>
    <row r="1301" spans="2:7">
      <c r="B1301" s="422"/>
      <c r="C1301" s="422"/>
      <c r="G1301" s="2">
        <f>+G1300+E1301-F1301</f>
        <v>154.79999999999995</v>
      </c>
    </row>
    <row r="1302" spans="2:7">
      <c r="B1302" s="422"/>
      <c r="C1302" s="422"/>
      <c r="G1302" s="2">
        <f>+G1301+E1302-F1302</f>
        <v>154.79999999999995</v>
      </c>
    </row>
    <row r="1303" spans="2:7">
      <c r="B1303" s="422"/>
      <c r="C1303" s="422"/>
      <c r="G1303" s="2">
        <f>+G1302+E1303-F1303</f>
        <v>154.79999999999995</v>
      </c>
    </row>
    <row r="1304" spans="2:7">
      <c r="B1304" s="422"/>
      <c r="C1304" s="422"/>
      <c r="G1304" s="2">
        <f>+G1303+E1304-F1304</f>
        <v>154.79999999999995</v>
      </c>
    </row>
    <row r="1305" spans="2:7">
      <c r="B1305" s="422"/>
      <c r="C1305" s="422"/>
      <c r="G1305" s="2">
        <f>+G1304+E1305-F1305</f>
        <v>154.79999999999995</v>
      </c>
    </row>
    <row r="1306" spans="2:7">
      <c r="B1306" s="422"/>
      <c r="C1306" s="422"/>
      <c r="G1306" s="2">
        <f>+G1305+E1306-F1306</f>
        <v>154.79999999999995</v>
      </c>
    </row>
    <row r="1307" spans="2:7">
      <c r="B1307" s="422"/>
      <c r="C1307" s="422"/>
      <c r="G1307" s="2">
        <f>+G1306+E1307-F1307</f>
        <v>154.79999999999995</v>
      </c>
    </row>
    <row r="1308" spans="2:7">
      <c r="B1308" s="422"/>
      <c r="C1308" s="422"/>
      <c r="G1308" s="2">
        <f>+G1307+E1308-F1308</f>
        <v>154.79999999999995</v>
      </c>
    </row>
    <row r="1309" spans="2:7">
      <c r="B1309" s="422"/>
      <c r="C1309" s="422"/>
      <c r="G1309" s="2">
        <f>+G1308+E1309-F1309</f>
        <v>154.79999999999995</v>
      </c>
    </row>
    <row r="1310" spans="2:7">
      <c r="B1310" s="422"/>
      <c r="C1310" s="422"/>
      <c r="G1310" s="2">
        <f>+G1309+E1310-F1310</f>
        <v>154.79999999999995</v>
      </c>
    </row>
    <row r="1311" spans="2:7">
      <c r="B1311" s="422"/>
      <c r="C1311" s="422"/>
      <c r="G1311" s="2">
        <f>+G1310+E1311-F1311</f>
        <v>154.79999999999995</v>
      </c>
    </row>
    <row r="1312" spans="2:7">
      <c r="B1312" s="422"/>
      <c r="C1312" s="422"/>
      <c r="G1312" s="2">
        <f>+G1311+E1312-F1312</f>
        <v>154.79999999999995</v>
      </c>
    </row>
    <row r="1313" spans="2:7">
      <c r="B1313" s="422"/>
      <c r="C1313" s="422"/>
      <c r="G1313" s="2">
        <f>+G1312+E1313-F1313</f>
        <v>154.79999999999995</v>
      </c>
    </row>
    <row r="1314" spans="2:7">
      <c r="B1314" s="422"/>
      <c r="C1314" s="422"/>
      <c r="G1314" s="2">
        <f>+G1313+E1314-F1314</f>
        <v>154.79999999999995</v>
      </c>
    </row>
    <row r="1315" spans="2:7">
      <c r="B1315" s="422"/>
      <c r="C1315" s="422"/>
      <c r="G1315" s="2">
        <f>+G1314+E1315-F1315</f>
        <v>154.79999999999995</v>
      </c>
    </row>
    <row r="1316" spans="2:7">
      <c r="B1316" s="422"/>
      <c r="C1316" s="422"/>
      <c r="G1316" s="2">
        <f>+G1315+E1316-F1316</f>
        <v>154.79999999999995</v>
      </c>
    </row>
    <row r="1317" spans="2:7">
      <c r="B1317" s="422"/>
      <c r="C1317" s="422"/>
      <c r="G1317" s="2">
        <f>+G1316+E1317-F1317</f>
        <v>154.79999999999995</v>
      </c>
    </row>
    <row r="1318" spans="2:7">
      <c r="B1318" s="422"/>
      <c r="C1318" s="422"/>
      <c r="G1318" s="2">
        <f>+G1317+E1318-F1318</f>
        <v>154.79999999999995</v>
      </c>
    </row>
    <row r="1319" spans="2:7">
      <c r="B1319" s="422"/>
      <c r="C1319" s="422"/>
      <c r="G1319" s="2">
        <f>+G1318+E1319-F1319</f>
        <v>154.79999999999995</v>
      </c>
    </row>
    <row r="1320" spans="2:7">
      <c r="B1320" s="422"/>
      <c r="C1320" s="422"/>
      <c r="G1320" s="2">
        <f>+G1319+E1320-F1320</f>
        <v>154.79999999999995</v>
      </c>
    </row>
    <row r="1321" spans="2:7">
      <c r="B1321" s="422"/>
      <c r="C1321" s="422"/>
      <c r="G1321" s="2">
        <f>+G1320+E1321-F1321</f>
        <v>154.79999999999995</v>
      </c>
    </row>
    <row r="1322" spans="2:7">
      <c r="B1322" s="422"/>
      <c r="C1322" s="422"/>
    </row>
  </sheetData>
  <autoFilter ref="A4:P907" xr:uid="{00000000-0001-0000-0E00-000000000000}"/>
  <mergeCells count="4">
    <mergeCell ref="B2:G2"/>
    <mergeCell ref="I976:K976"/>
    <mergeCell ref="I1021:K1021"/>
    <mergeCell ref="J1056:L1056"/>
  </mergeCells>
  <phoneticPr fontId="17" type="noConversion"/>
  <pageMargins left="0.70866141732283472" right="0.70866141732283472" top="0.74803149606299213" bottom="0.74803149606299213" header="0.31496062992125984" footer="0.31496062992125984"/>
  <pageSetup paperSize="9" fitToWidth="0" fitToHeight="0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O1315"/>
  <sheetViews>
    <sheetView topLeftCell="A933" workbookViewId="0">
      <selection activeCell="G952" sqref="G952:H952"/>
    </sheetView>
  </sheetViews>
  <sheetFormatPr defaultColWidth="11.42578125" defaultRowHeight="15"/>
  <cols>
    <col min="1" max="1" width="11.42578125" style="3"/>
    <col min="2" max="2" width="16.28515625" style="7" customWidth="1"/>
    <col min="3" max="3" width="14.28515625" style="7" bestFit="1" customWidth="1"/>
    <col min="4" max="4" width="51.5703125" bestFit="1" customWidth="1"/>
    <col min="5" max="6" width="11.42578125" style="2"/>
    <col min="10" max="10" width="26.42578125" customWidth="1"/>
    <col min="14" max="14" width="29.140625" bestFit="1" customWidth="1"/>
  </cols>
  <sheetData>
    <row r="2" spans="1:7">
      <c r="B2" s="440" t="s">
        <v>326</v>
      </c>
      <c r="C2" s="440"/>
      <c r="D2" s="440"/>
      <c r="E2" s="440"/>
      <c r="F2" s="440"/>
      <c r="G2" s="440"/>
    </row>
    <row r="4" spans="1:7" ht="41.25">
      <c r="A4" s="30" t="s">
        <v>1</v>
      </c>
      <c r="B4" s="11" t="s">
        <v>2</v>
      </c>
      <c r="C4" s="11" t="s">
        <v>3</v>
      </c>
      <c r="D4" s="11" t="s">
        <v>4</v>
      </c>
      <c r="E4" s="12" t="s">
        <v>5</v>
      </c>
      <c r="F4" s="12" t="s">
        <v>6</v>
      </c>
      <c r="G4" s="12" t="s">
        <v>7</v>
      </c>
    </row>
    <row r="5" spans="1:7" hidden="1">
      <c r="A5" s="3">
        <v>42736</v>
      </c>
      <c r="B5" s="422" t="s">
        <v>8</v>
      </c>
      <c r="C5" s="422"/>
      <c r="G5" s="2">
        <v>2263.1999999999998</v>
      </c>
    </row>
    <row r="6" spans="1:7" hidden="1">
      <c r="A6" s="3">
        <v>42754</v>
      </c>
      <c r="B6" s="422">
        <v>12124</v>
      </c>
      <c r="C6" s="422" t="s">
        <v>67</v>
      </c>
      <c r="F6" s="2">
        <v>65.7</v>
      </c>
      <c r="G6" s="2">
        <f t="shared" ref="G6:G75" si="0">+G5+E6-F6</f>
        <v>2197.5</v>
      </c>
    </row>
    <row r="7" spans="1:7" hidden="1">
      <c r="A7" s="3">
        <v>43026</v>
      </c>
      <c r="B7" s="422">
        <v>13831</v>
      </c>
      <c r="C7" s="422" t="s">
        <v>67</v>
      </c>
      <c r="F7" s="2">
        <v>10</v>
      </c>
      <c r="G7" s="2">
        <f t="shared" si="0"/>
        <v>2187.5</v>
      </c>
    </row>
    <row r="8" spans="1:7" hidden="1">
      <c r="A8" s="3">
        <v>42766</v>
      </c>
      <c r="B8" s="422" t="s">
        <v>10</v>
      </c>
      <c r="C8" s="422" t="s">
        <v>11</v>
      </c>
      <c r="D8" t="s">
        <v>12</v>
      </c>
      <c r="E8" s="2">
        <v>50.4</v>
      </c>
      <c r="G8" s="2">
        <f t="shared" si="0"/>
        <v>2237.9</v>
      </c>
    </row>
    <row r="9" spans="1:7" hidden="1">
      <c r="B9" s="422"/>
      <c r="C9" s="422"/>
      <c r="D9" t="s">
        <v>13</v>
      </c>
      <c r="E9" s="2">
        <v>2.8</v>
      </c>
      <c r="G9" s="2">
        <f t="shared" si="0"/>
        <v>2240.7000000000003</v>
      </c>
    </row>
    <row r="10" spans="1:7" hidden="1">
      <c r="B10" s="422"/>
      <c r="C10" s="422"/>
      <c r="D10" t="s">
        <v>14</v>
      </c>
      <c r="E10" s="2">
        <v>60</v>
      </c>
      <c r="G10" s="2">
        <f t="shared" si="0"/>
        <v>2300.7000000000003</v>
      </c>
    </row>
    <row r="11" spans="1:7" hidden="1">
      <c r="B11" s="422"/>
      <c r="C11" s="422"/>
      <c r="D11" t="s">
        <v>15</v>
      </c>
      <c r="E11" s="2">
        <v>2</v>
      </c>
      <c r="G11" s="2">
        <f t="shared" si="0"/>
        <v>2302.7000000000003</v>
      </c>
    </row>
    <row r="12" spans="1:7" hidden="1">
      <c r="A12" s="3">
        <v>42769</v>
      </c>
      <c r="B12" s="422">
        <v>12907</v>
      </c>
      <c r="C12" s="422" t="s">
        <v>11</v>
      </c>
      <c r="D12" t="s">
        <v>14</v>
      </c>
      <c r="F12" s="2">
        <v>60</v>
      </c>
      <c r="G12" s="2">
        <f t="shared" si="0"/>
        <v>2242.7000000000003</v>
      </c>
    </row>
    <row r="13" spans="1:7" hidden="1">
      <c r="A13" s="3">
        <v>42769</v>
      </c>
      <c r="B13" s="422">
        <v>12907</v>
      </c>
      <c r="C13" s="422" t="s">
        <v>11</v>
      </c>
      <c r="D13" t="s">
        <v>15</v>
      </c>
      <c r="F13" s="2">
        <v>2</v>
      </c>
      <c r="G13" s="2">
        <f t="shared" si="0"/>
        <v>2240.7000000000003</v>
      </c>
    </row>
    <row r="14" spans="1:7" hidden="1">
      <c r="A14" s="3">
        <v>42790</v>
      </c>
      <c r="B14" s="422">
        <v>12364</v>
      </c>
      <c r="C14" s="422" t="s">
        <v>11</v>
      </c>
      <c r="D14" t="s">
        <v>12</v>
      </c>
      <c r="F14" s="2">
        <v>50.4</v>
      </c>
      <c r="G14" s="2">
        <f t="shared" si="0"/>
        <v>2190.3000000000002</v>
      </c>
    </row>
    <row r="15" spans="1:7" hidden="1">
      <c r="A15" s="3">
        <v>42790</v>
      </c>
      <c r="B15" s="422">
        <v>12364</v>
      </c>
      <c r="C15" s="422" t="s">
        <v>11</v>
      </c>
      <c r="D15" t="s">
        <v>13</v>
      </c>
      <c r="F15" s="2">
        <v>2.8</v>
      </c>
      <c r="G15" s="2">
        <f t="shared" si="0"/>
        <v>2187.5</v>
      </c>
    </row>
    <row r="16" spans="1:7" hidden="1">
      <c r="A16" s="3">
        <v>42794</v>
      </c>
      <c r="B16" s="422" t="s">
        <v>10</v>
      </c>
      <c r="C16" s="422" t="s">
        <v>17</v>
      </c>
      <c r="D16" t="s">
        <v>12</v>
      </c>
      <c r="E16" s="2">
        <v>72.400000000000006</v>
      </c>
      <c r="G16" s="2">
        <f t="shared" si="0"/>
        <v>2259.9</v>
      </c>
    </row>
    <row r="17" spans="1:7" hidden="1">
      <c r="B17" s="422"/>
      <c r="C17" s="422"/>
      <c r="D17" t="s">
        <v>13</v>
      </c>
      <c r="E17" s="2">
        <v>2</v>
      </c>
      <c r="G17" s="2">
        <f t="shared" si="0"/>
        <v>2261.9</v>
      </c>
    </row>
    <row r="18" spans="1:7" hidden="1">
      <c r="B18" s="422"/>
      <c r="C18" s="422"/>
      <c r="D18" t="s">
        <v>14</v>
      </c>
      <c r="E18" s="2">
        <v>56</v>
      </c>
      <c r="G18" s="2">
        <f t="shared" si="0"/>
        <v>2317.9</v>
      </c>
    </row>
    <row r="19" spans="1:7" hidden="1">
      <c r="B19" s="422"/>
      <c r="C19" s="422"/>
      <c r="D19" t="s">
        <v>15</v>
      </c>
      <c r="E19" s="2">
        <v>2</v>
      </c>
      <c r="G19" s="2">
        <f t="shared" si="0"/>
        <v>2319.9</v>
      </c>
    </row>
    <row r="20" spans="1:7" hidden="1">
      <c r="B20" s="422"/>
      <c r="C20" s="422"/>
      <c r="D20" t="s">
        <v>70</v>
      </c>
      <c r="E20" s="2">
        <v>85</v>
      </c>
      <c r="G20" s="2">
        <f t="shared" si="0"/>
        <v>2404.9</v>
      </c>
    </row>
    <row r="21" spans="1:7" hidden="1">
      <c r="A21" s="3">
        <v>42801</v>
      </c>
      <c r="B21" s="422">
        <v>12404</v>
      </c>
      <c r="C21" s="422" t="s">
        <v>17</v>
      </c>
      <c r="D21" t="s">
        <v>14</v>
      </c>
      <c r="F21" s="2">
        <v>56</v>
      </c>
      <c r="G21" s="2">
        <f t="shared" si="0"/>
        <v>2348.9</v>
      </c>
    </row>
    <row r="22" spans="1:7" hidden="1">
      <c r="A22" s="3">
        <v>42801</v>
      </c>
      <c r="B22" s="422">
        <v>12404</v>
      </c>
      <c r="C22" s="422" t="s">
        <v>17</v>
      </c>
      <c r="D22" t="s">
        <v>15</v>
      </c>
      <c r="F22" s="2">
        <v>2</v>
      </c>
      <c r="G22" s="2">
        <f t="shared" si="0"/>
        <v>2346.9</v>
      </c>
    </row>
    <row r="23" spans="1:7" hidden="1">
      <c r="A23" s="3">
        <v>42815</v>
      </c>
      <c r="B23" s="422">
        <v>12427</v>
      </c>
      <c r="C23" s="422" t="s">
        <v>17</v>
      </c>
      <c r="D23" t="s">
        <v>12</v>
      </c>
      <c r="F23" s="2">
        <v>72.400000000000006</v>
      </c>
      <c r="G23" s="2">
        <f t="shared" si="0"/>
        <v>2274.5</v>
      </c>
    </row>
    <row r="24" spans="1:7" hidden="1">
      <c r="A24" s="3">
        <v>42815</v>
      </c>
      <c r="B24" s="422">
        <v>12427</v>
      </c>
      <c r="C24" s="422" t="s">
        <v>17</v>
      </c>
      <c r="D24" t="s">
        <v>13</v>
      </c>
      <c r="F24" s="2">
        <v>2</v>
      </c>
      <c r="G24" s="2">
        <f t="shared" si="0"/>
        <v>2272.5</v>
      </c>
    </row>
    <row r="25" spans="1:7" hidden="1">
      <c r="A25" s="3">
        <v>42825</v>
      </c>
      <c r="B25" s="422" t="s">
        <v>10</v>
      </c>
      <c r="C25" s="422" t="s">
        <v>18</v>
      </c>
      <c r="D25" t="s">
        <v>12</v>
      </c>
      <c r="E25" s="2">
        <v>68.7</v>
      </c>
      <c r="G25" s="2">
        <f t="shared" si="0"/>
        <v>2341.1999999999998</v>
      </c>
    </row>
    <row r="26" spans="1:7" hidden="1">
      <c r="B26" s="422"/>
      <c r="C26" s="422"/>
      <c r="D26" t="s">
        <v>13</v>
      </c>
      <c r="E26" s="2">
        <v>2</v>
      </c>
      <c r="G26" s="2">
        <f t="shared" si="0"/>
        <v>2343.1999999999998</v>
      </c>
    </row>
    <row r="27" spans="1:7" hidden="1">
      <c r="B27" s="422"/>
      <c r="C27" s="422"/>
      <c r="D27" t="s">
        <v>14</v>
      </c>
      <c r="E27" s="2">
        <v>60</v>
      </c>
      <c r="G27" s="2">
        <f t="shared" si="0"/>
        <v>2403.1999999999998</v>
      </c>
    </row>
    <row r="28" spans="1:7" hidden="1">
      <c r="B28" s="422"/>
      <c r="C28" s="422"/>
      <c r="D28" t="s">
        <v>15</v>
      </c>
      <c r="E28" s="2">
        <v>2</v>
      </c>
      <c r="G28" s="2">
        <f t="shared" si="0"/>
        <v>2405.1999999999998</v>
      </c>
    </row>
    <row r="29" spans="1:7" hidden="1">
      <c r="A29" s="3">
        <v>42831</v>
      </c>
      <c r="B29" s="422">
        <v>12633</v>
      </c>
      <c r="C29" s="422" t="s">
        <v>18</v>
      </c>
      <c r="D29" t="s">
        <v>14</v>
      </c>
      <c r="F29" s="2">
        <v>60</v>
      </c>
      <c r="G29" s="2">
        <f t="shared" si="0"/>
        <v>2345.1999999999998</v>
      </c>
    </row>
    <row r="30" spans="1:7" hidden="1">
      <c r="A30" s="3">
        <v>42831</v>
      </c>
      <c r="B30" s="422">
        <v>12633</v>
      </c>
      <c r="C30" s="422" t="s">
        <v>18</v>
      </c>
      <c r="D30" t="s">
        <v>15</v>
      </c>
      <c r="F30" s="2">
        <v>2</v>
      </c>
      <c r="G30" s="2">
        <f t="shared" si="0"/>
        <v>2343.1999999999998</v>
      </c>
    </row>
    <row r="31" spans="1:7" hidden="1">
      <c r="A31" s="3">
        <v>42845</v>
      </c>
      <c r="B31" s="422">
        <v>12662</v>
      </c>
      <c r="C31" s="422" t="s">
        <v>18</v>
      </c>
      <c r="D31" t="s">
        <v>12</v>
      </c>
      <c r="F31" s="2">
        <v>68.7</v>
      </c>
      <c r="G31" s="2">
        <f t="shared" si="0"/>
        <v>2274.5</v>
      </c>
    </row>
    <row r="32" spans="1:7" hidden="1">
      <c r="A32" s="3">
        <v>42845</v>
      </c>
      <c r="B32" s="422">
        <v>12662</v>
      </c>
      <c r="C32" s="422" t="s">
        <v>18</v>
      </c>
      <c r="D32" t="s">
        <v>13</v>
      </c>
      <c r="F32" s="2">
        <v>2</v>
      </c>
      <c r="G32" s="2">
        <f t="shared" si="0"/>
        <v>2272.5</v>
      </c>
    </row>
    <row r="33" spans="1:7" hidden="1">
      <c r="A33" s="3">
        <v>42855</v>
      </c>
      <c r="B33" s="422" t="s">
        <v>10</v>
      </c>
      <c r="C33" s="422" t="s">
        <v>19</v>
      </c>
      <c r="D33" t="s">
        <v>12</v>
      </c>
      <c r="E33" s="2">
        <v>49.7</v>
      </c>
      <c r="G33" s="2">
        <f t="shared" si="0"/>
        <v>2322.1999999999998</v>
      </c>
    </row>
    <row r="34" spans="1:7" hidden="1">
      <c r="B34" s="422"/>
      <c r="C34" s="422"/>
      <c r="D34" t="s">
        <v>13</v>
      </c>
      <c r="E34" s="2">
        <v>2</v>
      </c>
      <c r="G34" s="2">
        <f t="shared" si="0"/>
        <v>2324.1999999999998</v>
      </c>
    </row>
    <row r="35" spans="1:7" hidden="1">
      <c r="B35" s="422"/>
      <c r="C35" s="422"/>
      <c r="D35" t="s">
        <v>14</v>
      </c>
      <c r="E35" s="2">
        <v>60</v>
      </c>
      <c r="G35" s="2">
        <f t="shared" si="0"/>
        <v>2384.1999999999998</v>
      </c>
    </row>
    <row r="36" spans="1:7" hidden="1">
      <c r="B36" s="422"/>
      <c r="C36" s="422"/>
      <c r="D36" t="s">
        <v>15</v>
      </c>
      <c r="E36" s="2">
        <v>2</v>
      </c>
      <c r="G36" s="2">
        <f t="shared" si="0"/>
        <v>2386.1999999999998</v>
      </c>
    </row>
    <row r="37" spans="1:7" hidden="1">
      <c r="A37" s="3">
        <v>42863</v>
      </c>
      <c r="B37" s="422">
        <v>12729</v>
      </c>
      <c r="C37" s="422" t="s">
        <v>19</v>
      </c>
      <c r="D37" t="s">
        <v>14</v>
      </c>
      <c r="F37" s="2">
        <v>60</v>
      </c>
      <c r="G37" s="2">
        <f t="shared" si="0"/>
        <v>2326.1999999999998</v>
      </c>
    </row>
    <row r="38" spans="1:7" hidden="1">
      <c r="A38" s="3">
        <v>42863</v>
      </c>
      <c r="B38" s="422">
        <v>12729</v>
      </c>
      <c r="C38" s="422" t="s">
        <v>19</v>
      </c>
      <c r="D38" t="s">
        <v>15</v>
      </c>
      <c r="F38" s="2">
        <v>2</v>
      </c>
      <c r="G38" s="2">
        <f t="shared" si="0"/>
        <v>2324.1999999999998</v>
      </c>
    </row>
    <row r="39" spans="1:7" hidden="1">
      <c r="A39" s="3">
        <v>42874</v>
      </c>
      <c r="B39" s="422">
        <v>12778</v>
      </c>
      <c r="C39" s="422" t="s">
        <v>19</v>
      </c>
      <c r="D39" t="s">
        <v>12</v>
      </c>
      <c r="F39" s="2">
        <v>49.7</v>
      </c>
      <c r="G39" s="2">
        <f t="shared" si="0"/>
        <v>2274.5</v>
      </c>
    </row>
    <row r="40" spans="1:7" hidden="1">
      <c r="A40" s="3">
        <v>42874</v>
      </c>
      <c r="B40" s="422">
        <v>12778</v>
      </c>
      <c r="C40" s="422" t="s">
        <v>19</v>
      </c>
      <c r="D40" t="s">
        <v>13</v>
      </c>
      <c r="F40" s="2">
        <v>2</v>
      </c>
      <c r="G40" s="2">
        <f t="shared" si="0"/>
        <v>2272.5</v>
      </c>
    </row>
    <row r="41" spans="1:7" hidden="1">
      <c r="A41" s="3">
        <v>42886</v>
      </c>
      <c r="B41" s="422" t="s">
        <v>10</v>
      </c>
      <c r="C41" s="422" t="s">
        <v>20</v>
      </c>
      <c r="D41" t="s">
        <v>12</v>
      </c>
      <c r="E41" s="2">
        <v>47.8</v>
      </c>
      <c r="G41" s="2">
        <f t="shared" si="0"/>
        <v>2320.3000000000002</v>
      </c>
    </row>
    <row r="42" spans="1:7" hidden="1">
      <c r="B42" s="422"/>
      <c r="C42" s="422"/>
      <c r="D42" t="s">
        <v>13</v>
      </c>
      <c r="E42" s="2">
        <v>2</v>
      </c>
      <c r="G42" s="2">
        <f t="shared" si="0"/>
        <v>2322.3000000000002</v>
      </c>
    </row>
    <row r="43" spans="1:7" hidden="1">
      <c r="B43" s="422"/>
      <c r="C43" s="422"/>
      <c r="D43" t="s">
        <v>14</v>
      </c>
      <c r="E43" s="2">
        <v>60</v>
      </c>
      <c r="G43" s="2">
        <f t="shared" si="0"/>
        <v>2382.3000000000002</v>
      </c>
    </row>
    <row r="44" spans="1:7" hidden="1">
      <c r="B44" s="422"/>
      <c r="C44" s="422"/>
      <c r="D44" t="s">
        <v>15</v>
      </c>
      <c r="E44" s="2">
        <v>2</v>
      </c>
      <c r="G44" s="2">
        <f t="shared" si="0"/>
        <v>2384.3000000000002</v>
      </c>
    </row>
    <row r="45" spans="1:7" hidden="1">
      <c r="A45" s="3">
        <v>42888</v>
      </c>
      <c r="B45" s="422">
        <v>13040</v>
      </c>
      <c r="C45" s="422" t="s">
        <v>20</v>
      </c>
      <c r="D45" t="s">
        <v>14</v>
      </c>
      <c r="F45" s="2">
        <v>60</v>
      </c>
      <c r="G45" s="2">
        <f t="shared" si="0"/>
        <v>2324.3000000000002</v>
      </c>
    </row>
    <row r="46" spans="1:7" hidden="1">
      <c r="A46" s="3">
        <v>42888</v>
      </c>
      <c r="B46" s="422">
        <v>13040</v>
      </c>
      <c r="C46" s="422" t="s">
        <v>20</v>
      </c>
      <c r="D46" t="s">
        <v>15</v>
      </c>
      <c r="F46" s="2">
        <v>2</v>
      </c>
      <c r="G46" s="2">
        <f t="shared" si="0"/>
        <v>2322.3000000000002</v>
      </c>
    </row>
    <row r="47" spans="1:7" hidden="1">
      <c r="A47" s="3">
        <v>42902</v>
      </c>
      <c r="B47" s="422">
        <v>13103</v>
      </c>
      <c r="C47" s="422" t="s">
        <v>20</v>
      </c>
      <c r="D47" t="s">
        <v>12</v>
      </c>
      <c r="F47" s="2">
        <v>47.8</v>
      </c>
      <c r="G47" s="2">
        <f t="shared" si="0"/>
        <v>2274.5</v>
      </c>
    </row>
    <row r="48" spans="1:7" hidden="1">
      <c r="A48" s="3">
        <v>42902</v>
      </c>
      <c r="B48" s="422">
        <v>13103</v>
      </c>
      <c r="C48" s="422" t="s">
        <v>20</v>
      </c>
      <c r="D48" t="s">
        <v>13</v>
      </c>
      <c r="F48" s="2">
        <v>2</v>
      </c>
      <c r="G48" s="2">
        <f t="shared" si="0"/>
        <v>2272.5</v>
      </c>
    </row>
    <row r="49" spans="1:7" hidden="1">
      <c r="A49" s="3">
        <v>42916</v>
      </c>
      <c r="B49" s="422" t="s">
        <v>10</v>
      </c>
      <c r="C49" s="422" t="s">
        <v>21</v>
      </c>
      <c r="D49" t="s">
        <v>12</v>
      </c>
      <c r="E49" s="2">
        <v>46.4</v>
      </c>
      <c r="G49" s="2">
        <f t="shared" si="0"/>
        <v>2318.9</v>
      </c>
    </row>
    <row r="50" spans="1:7" hidden="1">
      <c r="B50" s="422"/>
      <c r="C50" s="422"/>
      <c r="D50" t="s">
        <v>13</v>
      </c>
      <c r="E50" s="2">
        <v>2</v>
      </c>
      <c r="G50" s="2">
        <f t="shared" si="0"/>
        <v>2320.9</v>
      </c>
    </row>
    <row r="51" spans="1:7" hidden="1">
      <c r="B51" s="422"/>
      <c r="C51" s="422"/>
      <c r="D51" t="s">
        <v>14</v>
      </c>
      <c r="E51" s="2">
        <v>60</v>
      </c>
      <c r="G51" s="2">
        <f t="shared" si="0"/>
        <v>2380.9</v>
      </c>
    </row>
    <row r="52" spans="1:7" hidden="1">
      <c r="B52" s="422"/>
      <c r="C52" s="422"/>
      <c r="D52" t="s">
        <v>15</v>
      </c>
      <c r="E52" s="2">
        <v>2</v>
      </c>
      <c r="G52" s="2">
        <f t="shared" si="0"/>
        <v>2382.9</v>
      </c>
    </row>
    <row r="53" spans="1:7" hidden="1">
      <c r="A53" s="3">
        <v>42916</v>
      </c>
      <c r="B53" s="422">
        <v>13170</v>
      </c>
      <c r="C53" s="422" t="s">
        <v>21</v>
      </c>
      <c r="D53" t="s">
        <v>14</v>
      </c>
      <c r="F53" s="2">
        <v>60</v>
      </c>
      <c r="G53" s="2">
        <f t="shared" si="0"/>
        <v>2322.9</v>
      </c>
    </row>
    <row r="54" spans="1:7" hidden="1">
      <c r="A54" s="3">
        <v>42916</v>
      </c>
      <c r="B54" s="422">
        <v>13170</v>
      </c>
      <c r="C54" s="422" t="s">
        <v>21</v>
      </c>
      <c r="D54" t="s">
        <v>15</v>
      </c>
      <c r="F54" s="2">
        <v>2</v>
      </c>
      <c r="G54" s="2">
        <f t="shared" si="0"/>
        <v>2320.9</v>
      </c>
    </row>
    <row r="55" spans="1:7" hidden="1">
      <c r="A55" s="3">
        <v>42936</v>
      </c>
      <c r="B55" s="422">
        <v>13223</v>
      </c>
      <c r="C55" s="422" t="s">
        <v>21</v>
      </c>
      <c r="D55" t="s">
        <v>12</v>
      </c>
      <c r="F55" s="2">
        <v>46.4</v>
      </c>
      <c r="G55" s="2">
        <f t="shared" si="0"/>
        <v>2274.5</v>
      </c>
    </row>
    <row r="56" spans="1:7" hidden="1">
      <c r="A56" s="3">
        <v>42936</v>
      </c>
      <c r="B56" s="422">
        <v>13223</v>
      </c>
      <c r="C56" s="422" t="s">
        <v>21</v>
      </c>
      <c r="D56" t="s">
        <v>13</v>
      </c>
      <c r="F56" s="2">
        <v>2</v>
      </c>
      <c r="G56" s="2">
        <f t="shared" si="0"/>
        <v>2272.5</v>
      </c>
    </row>
    <row r="57" spans="1:7" hidden="1">
      <c r="A57" s="3">
        <v>42947</v>
      </c>
      <c r="B57" s="422" t="s">
        <v>10</v>
      </c>
      <c r="C57" s="422" t="s">
        <v>22</v>
      </c>
      <c r="D57" t="s">
        <v>12</v>
      </c>
      <c r="E57" s="2">
        <v>44.7</v>
      </c>
      <c r="G57" s="2">
        <f t="shared" si="0"/>
        <v>2317.1999999999998</v>
      </c>
    </row>
    <row r="58" spans="1:7" hidden="1">
      <c r="B58" s="422"/>
      <c r="C58" s="422"/>
      <c r="D58" t="s">
        <v>13</v>
      </c>
      <c r="E58" s="2">
        <v>2</v>
      </c>
      <c r="G58" s="2">
        <f t="shared" si="0"/>
        <v>2319.1999999999998</v>
      </c>
    </row>
    <row r="59" spans="1:7" hidden="1">
      <c r="B59" s="422"/>
      <c r="C59" s="422"/>
      <c r="D59" t="s">
        <v>14</v>
      </c>
      <c r="E59" s="2">
        <v>60</v>
      </c>
      <c r="G59" s="2">
        <f t="shared" si="0"/>
        <v>2379.1999999999998</v>
      </c>
    </row>
    <row r="60" spans="1:7" hidden="1">
      <c r="B60" s="422"/>
      <c r="C60" s="422"/>
      <c r="D60" t="s">
        <v>15</v>
      </c>
      <c r="E60" s="2">
        <v>2</v>
      </c>
      <c r="G60" s="2">
        <f t="shared" si="0"/>
        <v>2381.1999999999998</v>
      </c>
    </row>
    <row r="61" spans="1:7" hidden="1">
      <c r="A61" s="3">
        <v>42948</v>
      </c>
      <c r="B61" s="422">
        <v>13304</v>
      </c>
      <c r="C61" s="422" t="s">
        <v>22</v>
      </c>
      <c r="D61" t="s">
        <v>14</v>
      </c>
      <c r="F61" s="2">
        <v>60</v>
      </c>
      <c r="G61" s="2">
        <f t="shared" si="0"/>
        <v>2321.1999999999998</v>
      </c>
    </row>
    <row r="62" spans="1:7" hidden="1">
      <c r="A62" s="3">
        <v>42948</v>
      </c>
      <c r="B62" s="422">
        <v>13304</v>
      </c>
      <c r="C62" s="422" t="s">
        <v>22</v>
      </c>
      <c r="D62" t="s">
        <v>15</v>
      </c>
      <c r="F62" s="2">
        <v>2</v>
      </c>
      <c r="G62" s="2">
        <f t="shared" si="0"/>
        <v>2319.1999999999998</v>
      </c>
    </row>
    <row r="63" spans="1:7" hidden="1">
      <c r="A63" s="3">
        <v>42970</v>
      </c>
      <c r="B63" s="422">
        <v>13454</v>
      </c>
      <c r="C63" s="422" t="s">
        <v>22</v>
      </c>
      <c r="D63" t="s">
        <v>12</v>
      </c>
      <c r="F63" s="2">
        <v>44.7</v>
      </c>
      <c r="G63" s="2">
        <f t="shared" si="0"/>
        <v>2274.5</v>
      </c>
    </row>
    <row r="64" spans="1:7" hidden="1">
      <c r="A64" s="3">
        <v>42970</v>
      </c>
      <c r="B64" s="422">
        <v>13454</v>
      </c>
      <c r="C64" s="422" t="s">
        <v>22</v>
      </c>
      <c r="D64" t="s">
        <v>13</v>
      </c>
      <c r="F64" s="2">
        <v>2</v>
      </c>
      <c r="G64" s="2">
        <f t="shared" si="0"/>
        <v>2272.5</v>
      </c>
    </row>
    <row r="65" spans="1:7" hidden="1">
      <c r="A65" s="3">
        <v>42978</v>
      </c>
      <c r="B65" s="422" t="s">
        <v>10</v>
      </c>
      <c r="C65" s="422" t="s">
        <v>23</v>
      </c>
      <c r="D65" t="s">
        <v>12</v>
      </c>
      <c r="E65" s="2">
        <v>44.7</v>
      </c>
      <c r="G65" s="2">
        <f t="shared" si="0"/>
        <v>2317.1999999999998</v>
      </c>
    </row>
    <row r="66" spans="1:7" hidden="1">
      <c r="B66" s="422"/>
      <c r="C66" s="422"/>
      <c r="D66" t="s">
        <v>13</v>
      </c>
      <c r="E66" s="2">
        <v>2</v>
      </c>
      <c r="G66" s="2">
        <f t="shared" si="0"/>
        <v>2319.1999999999998</v>
      </c>
    </row>
    <row r="67" spans="1:7" hidden="1">
      <c r="B67" s="422"/>
      <c r="C67" s="422"/>
      <c r="D67" t="s">
        <v>14</v>
      </c>
      <c r="E67" s="2">
        <v>60</v>
      </c>
      <c r="G67" s="2">
        <f t="shared" si="0"/>
        <v>2379.1999999999998</v>
      </c>
    </row>
    <row r="68" spans="1:7" hidden="1">
      <c r="B68" s="422"/>
      <c r="C68" s="422"/>
      <c r="D68" t="s">
        <v>15</v>
      </c>
      <c r="E68" s="2">
        <v>2</v>
      </c>
      <c r="G68" s="2">
        <f t="shared" si="0"/>
        <v>2381.1999999999998</v>
      </c>
    </row>
    <row r="69" spans="1:7" hidden="1">
      <c r="B69" s="422"/>
      <c r="C69" s="422"/>
      <c r="D69" t="s">
        <v>70</v>
      </c>
      <c r="E69" s="2">
        <v>85</v>
      </c>
      <c r="G69" s="2">
        <f t="shared" si="0"/>
        <v>2466.1999999999998</v>
      </c>
    </row>
    <row r="70" spans="1:7" hidden="1">
      <c r="A70" s="3">
        <v>42975</v>
      </c>
      <c r="B70" s="422">
        <v>13510</v>
      </c>
      <c r="C70" s="422" t="s">
        <v>23</v>
      </c>
      <c r="D70" t="s">
        <v>14</v>
      </c>
      <c r="F70" s="2">
        <v>60</v>
      </c>
      <c r="G70" s="2">
        <f t="shared" si="0"/>
        <v>2406.1999999999998</v>
      </c>
    </row>
    <row r="71" spans="1:7" hidden="1">
      <c r="A71" s="3">
        <v>42975</v>
      </c>
      <c r="B71" s="422">
        <v>13510</v>
      </c>
      <c r="C71" s="422" t="s">
        <v>23</v>
      </c>
      <c r="D71" t="s">
        <v>15</v>
      </c>
      <c r="F71" s="2">
        <v>2</v>
      </c>
      <c r="G71" s="2">
        <f t="shared" si="0"/>
        <v>2404.1999999999998</v>
      </c>
    </row>
    <row r="72" spans="1:7" hidden="1">
      <c r="A72" s="3">
        <v>42996</v>
      </c>
      <c r="B72" s="422">
        <v>13586</v>
      </c>
      <c r="C72" s="422" t="s">
        <v>23</v>
      </c>
      <c r="D72" t="s">
        <v>12</v>
      </c>
      <c r="F72" s="2">
        <v>44.7</v>
      </c>
      <c r="G72" s="2">
        <f t="shared" si="0"/>
        <v>2359.5</v>
      </c>
    </row>
    <row r="73" spans="1:7" hidden="1">
      <c r="A73" s="3">
        <v>42996</v>
      </c>
      <c r="B73" s="422">
        <v>13586</v>
      </c>
      <c r="C73" s="422" t="s">
        <v>23</v>
      </c>
      <c r="D73" t="s">
        <v>13</v>
      </c>
      <c r="F73" s="2">
        <v>2</v>
      </c>
      <c r="G73" s="2">
        <f t="shared" si="0"/>
        <v>2357.5</v>
      </c>
    </row>
    <row r="74" spans="1:7" hidden="1">
      <c r="A74" s="3">
        <v>43008</v>
      </c>
      <c r="B74" s="422" t="s">
        <v>10</v>
      </c>
      <c r="C74" s="422" t="s">
        <v>24</v>
      </c>
      <c r="D74" t="s">
        <v>12</v>
      </c>
      <c r="E74" s="2">
        <v>56.1</v>
      </c>
      <c r="G74" s="2">
        <f t="shared" si="0"/>
        <v>2413.6</v>
      </c>
    </row>
    <row r="75" spans="1:7" hidden="1">
      <c r="B75" s="422"/>
      <c r="C75" s="422"/>
      <c r="D75" t="s">
        <v>13</v>
      </c>
      <c r="E75" s="2">
        <v>1.3</v>
      </c>
      <c r="G75" s="2">
        <f t="shared" si="0"/>
        <v>2414.9</v>
      </c>
    </row>
    <row r="76" spans="1:7" hidden="1">
      <c r="B76" s="422"/>
      <c r="C76" s="422"/>
      <c r="D76" t="s">
        <v>14</v>
      </c>
      <c r="E76" s="2">
        <v>60</v>
      </c>
      <c r="G76" s="2">
        <f t="shared" ref="G76:G140" si="1">+G75+E76-F76</f>
        <v>2474.9</v>
      </c>
    </row>
    <row r="77" spans="1:7" hidden="1">
      <c r="B77" s="422"/>
      <c r="C77" s="422"/>
      <c r="D77" t="s">
        <v>15</v>
      </c>
      <c r="E77" s="2">
        <v>2</v>
      </c>
      <c r="G77" s="2">
        <f t="shared" si="1"/>
        <v>2476.9</v>
      </c>
    </row>
    <row r="78" spans="1:7" hidden="1">
      <c r="A78" s="3">
        <v>42823</v>
      </c>
      <c r="B78" s="422"/>
      <c r="C78" s="422"/>
      <c r="D78" t="s">
        <v>70</v>
      </c>
      <c r="E78" s="2">
        <v>85</v>
      </c>
      <c r="G78" s="2">
        <f t="shared" si="1"/>
        <v>2561.9</v>
      </c>
    </row>
    <row r="79" spans="1:7" hidden="1">
      <c r="A79" s="3">
        <v>43003</v>
      </c>
      <c r="B79" s="422">
        <v>13670</v>
      </c>
      <c r="C79" s="422" t="s">
        <v>24</v>
      </c>
      <c r="D79" t="s">
        <v>14</v>
      </c>
      <c r="F79" s="2">
        <v>60</v>
      </c>
      <c r="G79" s="2">
        <f t="shared" si="1"/>
        <v>2501.9</v>
      </c>
    </row>
    <row r="80" spans="1:7" hidden="1">
      <c r="A80" s="3">
        <v>43003</v>
      </c>
      <c r="B80" s="422">
        <v>13670</v>
      </c>
      <c r="C80" s="422" t="s">
        <v>24</v>
      </c>
      <c r="D80" t="s">
        <v>15</v>
      </c>
      <c r="F80" s="2">
        <v>2</v>
      </c>
      <c r="G80" s="2">
        <f t="shared" si="1"/>
        <v>2499.9</v>
      </c>
    </row>
    <row r="81" spans="1:7" hidden="1">
      <c r="A81" s="3">
        <v>43032</v>
      </c>
      <c r="B81" s="422">
        <v>13878</v>
      </c>
      <c r="C81" s="422" t="s">
        <v>24</v>
      </c>
      <c r="D81" t="s">
        <v>12</v>
      </c>
      <c r="F81" s="2">
        <v>56.1</v>
      </c>
      <c r="G81" s="2">
        <f t="shared" si="1"/>
        <v>2443.8000000000002</v>
      </c>
    </row>
    <row r="82" spans="1:7" hidden="1">
      <c r="A82" s="3">
        <v>43032</v>
      </c>
      <c r="B82" s="422">
        <v>13878</v>
      </c>
      <c r="C82" s="422" t="s">
        <v>24</v>
      </c>
      <c r="D82" t="s">
        <v>13</v>
      </c>
      <c r="F82" s="2">
        <v>1.3</v>
      </c>
      <c r="G82" s="2">
        <f t="shared" si="1"/>
        <v>2442.5</v>
      </c>
    </row>
    <row r="83" spans="1:7" hidden="1">
      <c r="A83" s="3">
        <v>43039</v>
      </c>
      <c r="B83" s="422" t="s">
        <v>10</v>
      </c>
      <c r="C83" s="422" t="s">
        <v>25</v>
      </c>
      <c r="D83" t="s">
        <v>12</v>
      </c>
      <c r="E83" s="2">
        <v>55.8</v>
      </c>
      <c r="G83" s="2">
        <f t="shared" si="1"/>
        <v>2498.3000000000002</v>
      </c>
    </row>
    <row r="84" spans="1:7" hidden="1">
      <c r="B84" s="422"/>
      <c r="C84" s="422"/>
      <c r="D84" t="s">
        <v>13</v>
      </c>
      <c r="E84" s="2">
        <v>2</v>
      </c>
      <c r="G84" s="2">
        <f t="shared" si="1"/>
        <v>2500.3000000000002</v>
      </c>
    </row>
    <row r="85" spans="1:7" hidden="1">
      <c r="B85" s="422"/>
      <c r="C85" s="422"/>
      <c r="D85" t="s">
        <v>14</v>
      </c>
      <c r="E85" s="2">
        <v>60</v>
      </c>
      <c r="G85" s="2">
        <f t="shared" si="1"/>
        <v>2560.3000000000002</v>
      </c>
    </row>
    <row r="86" spans="1:7" hidden="1">
      <c r="B86" s="422"/>
      <c r="C86" s="422"/>
      <c r="D86" t="s">
        <v>15</v>
      </c>
      <c r="E86" s="2">
        <v>2</v>
      </c>
      <c r="G86" s="2">
        <f t="shared" si="1"/>
        <v>2562.3000000000002</v>
      </c>
    </row>
    <row r="87" spans="1:7" hidden="1">
      <c r="B87" s="422"/>
      <c r="C87" s="422"/>
      <c r="D87" t="s">
        <v>44</v>
      </c>
      <c r="E87" s="2">
        <v>10</v>
      </c>
      <c r="G87" s="2">
        <f t="shared" si="1"/>
        <v>2572.3000000000002</v>
      </c>
    </row>
    <row r="88" spans="1:7" hidden="1">
      <c r="A88" s="3">
        <v>43039</v>
      </c>
      <c r="B88" s="422">
        <v>13906</v>
      </c>
      <c r="C88" s="422" t="s">
        <v>25</v>
      </c>
      <c r="D88" t="s">
        <v>14</v>
      </c>
      <c r="F88" s="2">
        <v>60</v>
      </c>
      <c r="G88" s="2">
        <f t="shared" si="1"/>
        <v>2512.3000000000002</v>
      </c>
    </row>
    <row r="89" spans="1:7" hidden="1">
      <c r="A89" s="3">
        <v>43039</v>
      </c>
      <c r="B89" s="422">
        <v>13906</v>
      </c>
      <c r="C89" s="422" t="s">
        <v>25</v>
      </c>
      <c r="D89" t="s">
        <v>15</v>
      </c>
      <c r="F89" s="2">
        <v>2</v>
      </c>
      <c r="G89" s="2">
        <f t="shared" si="1"/>
        <v>2510.3000000000002</v>
      </c>
    </row>
    <row r="90" spans="1:7" hidden="1">
      <c r="A90" s="3">
        <v>43064</v>
      </c>
      <c r="B90" s="422">
        <v>14092</v>
      </c>
      <c r="C90" s="422" t="s">
        <v>25</v>
      </c>
      <c r="D90" t="s">
        <v>12</v>
      </c>
      <c r="F90" s="2">
        <v>55.8</v>
      </c>
      <c r="G90" s="2">
        <f t="shared" si="1"/>
        <v>2454.5</v>
      </c>
    </row>
    <row r="91" spans="1:7" hidden="1">
      <c r="A91" s="3">
        <v>43064</v>
      </c>
      <c r="B91" s="422">
        <v>14092</v>
      </c>
      <c r="C91" s="422" t="s">
        <v>25</v>
      </c>
      <c r="D91" t="s">
        <v>13</v>
      </c>
      <c r="F91" s="2">
        <v>2</v>
      </c>
      <c r="G91" s="2">
        <f t="shared" si="1"/>
        <v>2452.5</v>
      </c>
    </row>
    <row r="92" spans="1:7" hidden="1">
      <c r="A92" s="3">
        <v>42922</v>
      </c>
      <c r="B92" s="422">
        <v>5737</v>
      </c>
      <c r="C92" s="422" t="s">
        <v>25</v>
      </c>
      <c r="D92" t="s">
        <v>44</v>
      </c>
      <c r="F92" s="2">
        <v>10</v>
      </c>
      <c r="G92" s="2">
        <f t="shared" si="1"/>
        <v>2442.5</v>
      </c>
    </row>
    <row r="93" spans="1:7" hidden="1">
      <c r="A93" s="3">
        <v>43069</v>
      </c>
      <c r="B93" s="422" t="s">
        <v>10</v>
      </c>
      <c r="C93" s="422" t="s">
        <v>26</v>
      </c>
      <c r="D93" t="s">
        <v>12</v>
      </c>
      <c r="E93" s="2">
        <v>59.6</v>
      </c>
      <c r="G93" s="2">
        <f t="shared" si="1"/>
        <v>2502.1</v>
      </c>
    </row>
    <row r="94" spans="1:7" hidden="1">
      <c r="B94" s="422"/>
      <c r="C94" s="422"/>
      <c r="D94" t="s">
        <v>13</v>
      </c>
      <c r="E94" s="2">
        <v>2</v>
      </c>
      <c r="G94" s="2">
        <f t="shared" si="1"/>
        <v>2504.1</v>
      </c>
    </row>
    <row r="95" spans="1:7" hidden="1">
      <c r="B95" s="422"/>
      <c r="C95" s="422"/>
      <c r="D95" t="s">
        <v>14</v>
      </c>
      <c r="E95" s="2">
        <v>60</v>
      </c>
      <c r="G95" s="2">
        <f t="shared" si="1"/>
        <v>2564.1</v>
      </c>
    </row>
    <row r="96" spans="1:7" hidden="1">
      <c r="B96" s="422"/>
      <c r="C96" s="422"/>
      <c r="D96" t="s">
        <v>15</v>
      </c>
      <c r="E96" s="2">
        <v>2</v>
      </c>
      <c r="G96" s="2">
        <f t="shared" si="1"/>
        <v>2566.1</v>
      </c>
    </row>
    <row r="97" spans="1:7" hidden="1">
      <c r="A97" s="3">
        <v>43068</v>
      </c>
      <c r="B97" s="422">
        <v>14164</v>
      </c>
      <c r="C97" s="422" t="s">
        <v>26</v>
      </c>
      <c r="D97" t="s">
        <v>14</v>
      </c>
      <c r="F97" s="2">
        <v>60</v>
      </c>
      <c r="G97" s="2">
        <f t="shared" si="1"/>
        <v>2506.1</v>
      </c>
    </row>
    <row r="98" spans="1:7" hidden="1">
      <c r="A98" s="3">
        <v>43068</v>
      </c>
      <c r="B98" s="422">
        <v>14164</v>
      </c>
      <c r="C98" s="422" t="s">
        <v>26</v>
      </c>
      <c r="D98" t="s">
        <v>15</v>
      </c>
      <c r="F98" s="2">
        <v>2</v>
      </c>
      <c r="G98" s="2">
        <f t="shared" si="1"/>
        <v>2504.1</v>
      </c>
    </row>
    <row r="99" spans="1:7" hidden="1">
      <c r="A99" s="3">
        <v>43087</v>
      </c>
      <c r="B99" s="422">
        <v>14241</v>
      </c>
      <c r="C99" s="422" t="s">
        <v>26</v>
      </c>
      <c r="D99" t="s">
        <v>12</v>
      </c>
      <c r="F99" s="2">
        <v>59.6</v>
      </c>
      <c r="G99" s="2">
        <f t="shared" si="1"/>
        <v>2444.5</v>
      </c>
    </row>
    <row r="100" spans="1:7" hidden="1">
      <c r="A100" s="3">
        <v>43087</v>
      </c>
      <c r="B100" s="422">
        <v>14241</v>
      </c>
      <c r="C100" s="422" t="s">
        <v>26</v>
      </c>
      <c r="D100" t="s">
        <v>13</v>
      </c>
      <c r="F100" s="2">
        <v>2</v>
      </c>
      <c r="G100" s="2">
        <f t="shared" si="1"/>
        <v>2442.5</v>
      </c>
    </row>
    <row r="101" spans="1:7" hidden="1">
      <c r="A101" s="3">
        <v>43100</v>
      </c>
      <c r="B101" s="422" t="s">
        <v>10</v>
      </c>
      <c r="C101" s="422" t="s">
        <v>27</v>
      </c>
      <c r="D101" t="s">
        <v>12</v>
      </c>
      <c r="E101" s="2">
        <v>64.8</v>
      </c>
      <c r="G101" s="2">
        <f t="shared" si="1"/>
        <v>2507.3000000000002</v>
      </c>
    </row>
    <row r="102" spans="1:7" hidden="1">
      <c r="B102" s="422"/>
      <c r="C102" s="422"/>
      <c r="D102" t="s">
        <v>13</v>
      </c>
      <c r="E102" s="2">
        <v>2</v>
      </c>
      <c r="G102" s="2">
        <f t="shared" si="1"/>
        <v>2509.3000000000002</v>
      </c>
    </row>
    <row r="103" spans="1:7" hidden="1">
      <c r="B103" s="422"/>
      <c r="C103" s="422"/>
      <c r="D103" t="s">
        <v>14</v>
      </c>
      <c r="E103" s="2">
        <v>60</v>
      </c>
      <c r="G103" s="2">
        <f t="shared" si="1"/>
        <v>2569.3000000000002</v>
      </c>
    </row>
    <row r="104" spans="1:7" hidden="1">
      <c r="B104" s="422"/>
      <c r="C104" s="422"/>
      <c r="D104" t="s">
        <v>15</v>
      </c>
      <c r="E104" s="2">
        <v>2</v>
      </c>
      <c r="G104" s="2">
        <f t="shared" si="1"/>
        <v>2571.3000000000002</v>
      </c>
    </row>
    <row r="105" spans="1:7" hidden="1">
      <c r="A105" s="3">
        <v>43099</v>
      </c>
      <c r="B105" s="422">
        <v>14370</v>
      </c>
      <c r="C105" s="422" t="s">
        <v>27</v>
      </c>
      <c r="D105" t="s">
        <v>14</v>
      </c>
      <c r="F105" s="2">
        <v>60</v>
      </c>
      <c r="G105" s="2">
        <f t="shared" si="1"/>
        <v>2511.3000000000002</v>
      </c>
    </row>
    <row r="106" spans="1:7" hidden="1">
      <c r="A106" s="3">
        <v>43099</v>
      </c>
      <c r="B106" s="422">
        <v>14370</v>
      </c>
      <c r="C106" s="422" t="s">
        <v>27</v>
      </c>
      <c r="D106" t="s">
        <v>15</v>
      </c>
      <c r="F106" s="2">
        <v>2</v>
      </c>
      <c r="G106" s="2">
        <f t="shared" si="1"/>
        <v>2509.3000000000002</v>
      </c>
    </row>
    <row r="107" spans="1:7" hidden="1">
      <c r="A107" s="3">
        <v>43119</v>
      </c>
      <c r="B107" s="422">
        <v>14505</v>
      </c>
      <c r="C107" s="422" t="s">
        <v>27</v>
      </c>
      <c r="D107" t="s">
        <v>12</v>
      </c>
      <c r="F107" s="2">
        <v>64.8</v>
      </c>
      <c r="G107" s="2">
        <f t="shared" si="1"/>
        <v>2444.5</v>
      </c>
    </row>
    <row r="108" spans="1:7" hidden="1">
      <c r="A108" s="3">
        <v>43119</v>
      </c>
      <c r="B108" s="422">
        <v>14505</v>
      </c>
      <c r="C108" s="422" t="s">
        <v>27</v>
      </c>
      <c r="D108" t="s">
        <v>13</v>
      </c>
      <c r="F108" s="2">
        <v>2</v>
      </c>
      <c r="G108" s="2">
        <f t="shared" si="1"/>
        <v>2442.5</v>
      </c>
    </row>
    <row r="109" spans="1:7" hidden="1">
      <c r="A109" s="3">
        <v>43131</v>
      </c>
      <c r="B109" s="422" t="s">
        <v>10</v>
      </c>
      <c r="C109" s="422" t="s">
        <v>11</v>
      </c>
      <c r="D109" t="s">
        <v>12</v>
      </c>
      <c r="E109" s="2">
        <v>57.7</v>
      </c>
      <c r="G109" s="2">
        <f t="shared" si="1"/>
        <v>2500.1999999999998</v>
      </c>
    </row>
    <row r="110" spans="1:7" hidden="1">
      <c r="B110" s="422"/>
      <c r="C110" s="422"/>
      <c r="D110" t="s">
        <v>13</v>
      </c>
      <c r="E110" s="2">
        <v>2</v>
      </c>
      <c r="G110" s="2">
        <f t="shared" si="1"/>
        <v>2502.1999999999998</v>
      </c>
    </row>
    <row r="111" spans="1:7" hidden="1">
      <c r="B111" s="422"/>
      <c r="C111" s="422"/>
      <c r="D111" t="s">
        <v>14</v>
      </c>
      <c r="E111" s="2">
        <v>60</v>
      </c>
      <c r="G111" s="2">
        <f t="shared" si="1"/>
        <v>2562.1999999999998</v>
      </c>
    </row>
    <row r="112" spans="1:7" hidden="1">
      <c r="B112" s="422"/>
      <c r="C112" s="422"/>
      <c r="D112" t="s">
        <v>15</v>
      </c>
      <c r="E112" s="2">
        <v>5</v>
      </c>
      <c r="G112" s="2">
        <f t="shared" si="1"/>
        <v>2567.1999999999998</v>
      </c>
    </row>
    <row r="113" spans="1:7" hidden="1">
      <c r="A113" s="3">
        <v>43130</v>
      </c>
      <c r="B113" s="422">
        <v>14586</v>
      </c>
      <c r="C113" s="422" t="s">
        <v>11</v>
      </c>
      <c r="D113" t="s">
        <v>14</v>
      </c>
      <c r="F113" s="2">
        <v>60</v>
      </c>
      <c r="G113" s="2">
        <f t="shared" si="1"/>
        <v>2507.1999999999998</v>
      </c>
    </row>
    <row r="114" spans="1:7" hidden="1">
      <c r="A114" s="3">
        <v>43130</v>
      </c>
      <c r="B114" s="422">
        <v>14586</v>
      </c>
      <c r="C114" s="422" t="s">
        <v>11</v>
      </c>
      <c r="D114" t="s">
        <v>15</v>
      </c>
      <c r="F114" s="2">
        <v>5</v>
      </c>
      <c r="G114" s="2">
        <f t="shared" si="1"/>
        <v>2502.1999999999998</v>
      </c>
    </row>
    <row r="115" spans="1:7" hidden="1">
      <c r="A115" s="3">
        <v>43151</v>
      </c>
      <c r="B115" s="422">
        <v>14669</v>
      </c>
      <c r="C115" s="422" t="s">
        <v>11</v>
      </c>
      <c r="D115" t="s">
        <v>12</v>
      </c>
      <c r="F115" s="2">
        <v>57.7</v>
      </c>
      <c r="G115" s="2">
        <f t="shared" si="1"/>
        <v>2444.5</v>
      </c>
    </row>
    <row r="116" spans="1:7" hidden="1">
      <c r="A116" s="3">
        <v>43151</v>
      </c>
      <c r="B116" s="422">
        <v>14669</v>
      </c>
      <c r="C116" s="422" t="s">
        <v>11</v>
      </c>
      <c r="D116" t="s">
        <v>13</v>
      </c>
      <c r="F116" s="2">
        <v>2</v>
      </c>
      <c r="G116" s="2">
        <f t="shared" si="1"/>
        <v>2442.5</v>
      </c>
    </row>
    <row r="117" spans="1:7" hidden="1">
      <c r="A117" s="3">
        <v>43159</v>
      </c>
      <c r="B117" s="422" t="s">
        <v>10</v>
      </c>
      <c r="C117" s="422" t="s">
        <v>17</v>
      </c>
      <c r="D117" t="s">
        <v>12</v>
      </c>
      <c r="E117" s="2">
        <v>71.5</v>
      </c>
      <c r="G117" s="2">
        <f t="shared" si="1"/>
        <v>2514</v>
      </c>
    </row>
    <row r="118" spans="1:7" hidden="1">
      <c r="B118" s="422"/>
      <c r="C118" s="422"/>
      <c r="D118" t="s">
        <v>13</v>
      </c>
      <c r="E118" s="2">
        <v>2</v>
      </c>
      <c r="G118" s="2">
        <f t="shared" si="1"/>
        <v>2516</v>
      </c>
    </row>
    <row r="119" spans="1:7" hidden="1">
      <c r="B119" s="422"/>
      <c r="C119" s="422"/>
      <c r="D119" t="s">
        <v>14</v>
      </c>
      <c r="E119" s="2">
        <v>56</v>
      </c>
      <c r="G119" s="2">
        <f t="shared" si="1"/>
        <v>2572</v>
      </c>
    </row>
    <row r="120" spans="1:7" hidden="1">
      <c r="B120" s="422"/>
      <c r="C120" s="422"/>
      <c r="D120" t="s">
        <v>15</v>
      </c>
      <c r="E120" s="2">
        <v>5</v>
      </c>
      <c r="G120" s="2">
        <f t="shared" si="1"/>
        <v>2577</v>
      </c>
    </row>
    <row r="121" spans="1:7" hidden="1">
      <c r="A121" s="3">
        <v>43434</v>
      </c>
      <c r="B121" s="422"/>
      <c r="C121" s="422"/>
      <c r="D121" t="s">
        <v>70</v>
      </c>
      <c r="E121" s="2">
        <v>85</v>
      </c>
      <c r="G121" s="2">
        <f t="shared" si="1"/>
        <v>2662</v>
      </c>
    </row>
    <row r="122" spans="1:7" hidden="1">
      <c r="A122" s="3">
        <v>43159</v>
      </c>
      <c r="B122" s="422">
        <v>14751</v>
      </c>
      <c r="C122" s="422" t="s">
        <v>17</v>
      </c>
      <c r="D122" t="s">
        <v>14</v>
      </c>
      <c r="F122" s="2">
        <v>56</v>
      </c>
      <c r="G122" s="2">
        <f t="shared" si="1"/>
        <v>2606</v>
      </c>
    </row>
    <row r="123" spans="1:7" hidden="1">
      <c r="A123" s="3">
        <v>43159</v>
      </c>
      <c r="B123" s="422">
        <v>14751</v>
      </c>
      <c r="C123" s="422" t="s">
        <v>17</v>
      </c>
      <c r="D123" t="s">
        <v>15</v>
      </c>
      <c r="F123" s="2">
        <v>5</v>
      </c>
      <c r="G123" s="2">
        <f t="shared" si="1"/>
        <v>2601</v>
      </c>
    </row>
    <row r="124" spans="1:7" hidden="1">
      <c r="A124" s="3">
        <v>43181</v>
      </c>
      <c r="B124" s="422">
        <v>14897</v>
      </c>
      <c r="C124" s="422" t="s">
        <v>17</v>
      </c>
      <c r="D124" t="s">
        <v>12</v>
      </c>
      <c r="F124" s="2">
        <v>71.5</v>
      </c>
      <c r="G124" s="2">
        <f t="shared" si="1"/>
        <v>2529.5</v>
      </c>
    </row>
    <row r="125" spans="1:7" hidden="1">
      <c r="A125" s="3">
        <v>43181</v>
      </c>
      <c r="B125" s="422">
        <v>14897</v>
      </c>
      <c r="C125" s="422" t="s">
        <v>17</v>
      </c>
      <c r="D125" t="s">
        <v>13</v>
      </c>
      <c r="F125" s="2">
        <v>2</v>
      </c>
      <c r="G125" s="2">
        <f t="shared" si="1"/>
        <v>2527.5</v>
      </c>
    </row>
    <row r="126" spans="1:7" hidden="1">
      <c r="A126" s="3">
        <v>43189</v>
      </c>
      <c r="B126" s="422" t="s">
        <v>10</v>
      </c>
      <c r="C126" s="422" t="s">
        <v>18</v>
      </c>
      <c r="D126" t="s">
        <v>12</v>
      </c>
      <c r="E126" s="2">
        <v>68.599999999999994</v>
      </c>
      <c r="G126" s="2">
        <f t="shared" si="1"/>
        <v>2596.1</v>
      </c>
    </row>
    <row r="127" spans="1:7" hidden="1">
      <c r="B127" s="422"/>
      <c r="C127" s="422"/>
      <c r="D127" t="s">
        <v>13</v>
      </c>
      <c r="E127" s="2">
        <v>2</v>
      </c>
      <c r="G127" s="2">
        <f t="shared" si="1"/>
        <v>2598.1</v>
      </c>
    </row>
    <row r="128" spans="1:7" hidden="1">
      <c r="B128" s="422"/>
      <c r="C128" s="422"/>
      <c r="D128" t="s">
        <v>14</v>
      </c>
      <c r="E128" s="2">
        <v>60</v>
      </c>
      <c r="G128" s="2">
        <f t="shared" si="1"/>
        <v>2658.1</v>
      </c>
    </row>
    <row r="129" spans="1:7" hidden="1">
      <c r="B129" s="422"/>
      <c r="C129" s="422"/>
      <c r="D129" t="s">
        <v>15</v>
      </c>
      <c r="E129" s="2">
        <v>5</v>
      </c>
      <c r="G129" s="2">
        <f t="shared" si="1"/>
        <v>2663.1</v>
      </c>
    </row>
    <row r="130" spans="1:7" hidden="1">
      <c r="B130" s="422"/>
      <c r="C130" s="422"/>
      <c r="D130" t="s">
        <v>70</v>
      </c>
      <c r="E130" s="2">
        <v>85</v>
      </c>
      <c r="G130" s="2">
        <f t="shared" si="1"/>
        <v>2748.1</v>
      </c>
    </row>
    <row r="131" spans="1:7" hidden="1">
      <c r="A131" s="3">
        <v>43208</v>
      </c>
      <c r="B131" s="422">
        <v>15109</v>
      </c>
      <c r="C131" s="422" t="s">
        <v>18</v>
      </c>
      <c r="D131" t="s">
        <v>12</v>
      </c>
      <c r="F131" s="2">
        <v>68.599999999999994</v>
      </c>
      <c r="G131" s="2">
        <f t="shared" si="1"/>
        <v>2679.5</v>
      </c>
    </row>
    <row r="132" spans="1:7" hidden="1">
      <c r="A132" s="3">
        <v>43208</v>
      </c>
      <c r="B132" s="422">
        <v>15109</v>
      </c>
      <c r="C132" s="422" t="s">
        <v>18</v>
      </c>
      <c r="D132" t="s">
        <v>13</v>
      </c>
      <c r="F132" s="2">
        <v>2</v>
      </c>
      <c r="G132" s="2">
        <f t="shared" si="1"/>
        <v>2677.5</v>
      </c>
    </row>
    <row r="133" spans="1:7" hidden="1">
      <c r="A133" s="3">
        <v>43190</v>
      </c>
      <c r="B133" s="422">
        <v>15067</v>
      </c>
      <c r="C133" s="422" t="s">
        <v>18</v>
      </c>
      <c r="D133" t="s">
        <v>14</v>
      </c>
      <c r="F133" s="2">
        <v>60</v>
      </c>
      <c r="G133" s="2">
        <f t="shared" si="1"/>
        <v>2617.5</v>
      </c>
    </row>
    <row r="134" spans="1:7" hidden="1">
      <c r="A134" s="3">
        <v>43190</v>
      </c>
      <c r="B134" s="422">
        <v>15067</v>
      </c>
      <c r="C134" s="422" t="s">
        <v>18</v>
      </c>
      <c r="D134" t="s">
        <v>15</v>
      </c>
      <c r="F134" s="2">
        <v>5</v>
      </c>
      <c r="G134" s="2">
        <f t="shared" si="1"/>
        <v>2612.5</v>
      </c>
    </row>
    <row r="135" spans="1:7" hidden="1">
      <c r="A135" s="3">
        <v>43220</v>
      </c>
      <c r="B135" s="422" t="s">
        <v>10</v>
      </c>
      <c r="C135" s="422" t="s">
        <v>19</v>
      </c>
      <c r="D135" t="s">
        <v>12</v>
      </c>
      <c r="E135" s="2">
        <v>71</v>
      </c>
      <c r="G135" s="2">
        <f t="shared" si="1"/>
        <v>2683.5</v>
      </c>
    </row>
    <row r="136" spans="1:7" hidden="1">
      <c r="B136" s="422"/>
      <c r="C136" s="422"/>
      <c r="D136" t="s">
        <v>13</v>
      </c>
      <c r="E136" s="2">
        <v>2</v>
      </c>
      <c r="G136" s="2">
        <f t="shared" si="1"/>
        <v>2685.5</v>
      </c>
    </row>
    <row r="137" spans="1:7" hidden="1">
      <c r="B137" s="422"/>
      <c r="C137" s="422"/>
      <c r="D137" t="s">
        <v>14</v>
      </c>
      <c r="E137" s="2">
        <v>60</v>
      </c>
      <c r="G137" s="2">
        <f t="shared" si="1"/>
        <v>2745.5</v>
      </c>
    </row>
    <row r="138" spans="1:7" hidden="1">
      <c r="B138" s="422"/>
      <c r="C138" s="422"/>
      <c r="D138" t="s">
        <v>15</v>
      </c>
      <c r="E138" s="2">
        <v>5</v>
      </c>
      <c r="G138" s="2">
        <f t="shared" si="1"/>
        <v>2750.5</v>
      </c>
    </row>
    <row r="139" spans="1:7" hidden="1">
      <c r="B139" s="422"/>
      <c r="C139" s="422"/>
      <c r="D139" t="s">
        <v>70</v>
      </c>
      <c r="E139" s="2">
        <v>93</v>
      </c>
      <c r="G139" s="2">
        <f t="shared" si="1"/>
        <v>2843.5</v>
      </c>
    </row>
    <row r="140" spans="1:7" hidden="1">
      <c r="A140" s="3">
        <v>43222</v>
      </c>
      <c r="B140" s="422">
        <v>15283</v>
      </c>
      <c r="C140" s="422" t="s">
        <v>19</v>
      </c>
      <c r="D140" t="s">
        <v>14</v>
      </c>
      <c r="F140" s="2">
        <v>60</v>
      </c>
      <c r="G140" s="2">
        <f t="shared" si="1"/>
        <v>2783.5</v>
      </c>
    </row>
    <row r="141" spans="1:7" hidden="1">
      <c r="A141" s="3">
        <v>43222</v>
      </c>
      <c r="B141" s="422">
        <v>15283</v>
      </c>
      <c r="C141" s="422" t="s">
        <v>19</v>
      </c>
      <c r="D141" t="s">
        <v>15</v>
      </c>
      <c r="F141" s="2">
        <v>5</v>
      </c>
      <c r="G141" s="2">
        <f t="shared" ref="G141:G208" si="2">+G140+E141-F141</f>
        <v>2778.5</v>
      </c>
    </row>
    <row r="142" spans="1:7" hidden="1">
      <c r="A142" s="3">
        <v>43242</v>
      </c>
      <c r="B142" s="422">
        <v>15377</v>
      </c>
      <c r="C142" s="422" t="s">
        <v>19</v>
      </c>
      <c r="D142" t="s">
        <v>12</v>
      </c>
      <c r="F142" s="2">
        <v>71</v>
      </c>
      <c r="G142" s="2">
        <f t="shared" si="2"/>
        <v>2707.5</v>
      </c>
    </row>
    <row r="143" spans="1:7" hidden="1">
      <c r="A143" s="3">
        <v>43242</v>
      </c>
      <c r="B143" s="422">
        <v>15377</v>
      </c>
      <c r="C143" s="422" t="s">
        <v>19</v>
      </c>
      <c r="D143" t="s">
        <v>13</v>
      </c>
      <c r="F143" s="2">
        <v>2</v>
      </c>
      <c r="G143" s="2">
        <f t="shared" si="2"/>
        <v>2705.5</v>
      </c>
    </row>
    <row r="144" spans="1:7" hidden="1">
      <c r="A144" s="3">
        <v>43250</v>
      </c>
      <c r="B144" s="422" t="s">
        <v>10</v>
      </c>
      <c r="C144" s="422" t="s">
        <v>20</v>
      </c>
      <c r="D144" t="s">
        <v>12</v>
      </c>
      <c r="E144" s="2">
        <v>66.099999999999994</v>
      </c>
      <c r="G144" s="2">
        <f t="shared" si="2"/>
        <v>2771.6</v>
      </c>
    </row>
    <row r="145" spans="1:7" hidden="1">
      <c r="B145" s="422"/>
      <c r="C145" s="422"/>
      <c r="D145" t="s">
        <v>13</v>
      </c>
      <c r="E145" s="2">
        <v>2</v>
      </c>
      <c r="G145" s="2">
        <f t="shared" si="2"/>
        <v>2773.6</v>
      </c>
    </row>
    <row r="146" spans="1:7" hidden="1">
      <c r="B146" s="422"/>
      <c r="C146" s="422"/>
      <c r="D146" t="s">
        <v>14</v>
      </c>
      <c r="E146" s="2">
        <v>60</v>
      </c>
      <c r="G146" s="2">
        <f t="shared" si="2"/>
        <v>2833.6</v>
      </c>
    </row>
    <row r="147" spans="1:7" hidden="1">
      <c r="B147" s="422"/>
      <c r="C147" s="422"/>
      <c r="D147" t="s">
        <v>15</v>
      </c>
      <c r="E147" s="2">
        <v>5</v>
      </c>
      <c r="G147" s="2">
        <f t="shared" si="2"/>
        <v>2838.6</v>
      </c>
    </row>
    <row r="148" spans="1:7" hidden="1">
      <c r="A148" s="3">
        <v>43249</v>
      </c>
      <c r="B148" s="422">
        <v>15430</v>
      </c>
      <c r="C148" s="422" t="s">
        <v>20</v>
      </c>
      <c r="D148" t="s">
        <v>14</v>
      </c>
      <c r="F148" s="2">
        <v>60</v>
      </c>
      <c r="G148" s="2">
        <f t="shared" si="2"/>
        <v>2778.6</v>
      </c>
    </row>
    <row r="149" spans="1:7" hidden="1">
      <c r="A149" s="3">
        <v>43249</v>
      </c>
      <c r="B149" s="422">
        <v>15430</v>
      </c>
      <c r="C149" s="422" t="s">
        <v>20</v>
      </c>
      <c r="D149" t="s">
        <v>15</v>
      </c>
      <c r="F149" s="2">
        <v>5</v>
      </c>
      <c r="G149" s="2">
        <f t="shared" si="2"/>
        <v>2773.6</v>
      </c>
    </row>
    <row r="150" spans="1:7" hidden="1">
      <c r="A150" s="3">
        <v>43274</v>
      </c>
      <c r="B150" s="422">
        <v>15580</v>
      </c>
      <c r="C150" s="422" t="s">
        <v>20</v>
      </c>
      <c r="D150" t="s">
        <v>12</v>
      </c>
      <c r="F150" s="2">
        <v>66.099999999999994</v>
      </c>
      <c r="G150" s="2">
        <f t="shared" si="2"/>
        <v>2707.5</v>
      </c>
    </row>
    <row r="151" spans="1:7" hidden="1">
      <c r="A151" s="3">
        <v>43274</v>
      </c>
      <c r="B151" s="422">
        <v>15580</v>
      </c>
      <c r="C151" s="422" t="s">
        <v>20</v>
      </c>
      <c r="D151" t="s">
        <v>13</v>
      </c>
      <c r="F151" s="2">
        <v>2</v>
      </c>
      <c r="G151" s="2">
        <f t="shared" si="2"/>
        <v>2705.5</v>
      </c>
    </row>
    <row r="152" spans="1:7" hidden="1">
      <c r="A152" s="3">
        <v>43281</v>
      </c>
      <c r="B152" s="422" t="s">
        <v>10</v>
      </c>
      <c r="C152" s="422" t="s">
        <v>21</v>
      </c>
      <c r="D152" t="s">
        <v>12</v>
      </c>
      <c r="E152" s="2">
        <v>61</v>
      </c>
      <c r="G152" s="2">
        <f t="shared" si="2"/>
        <v>2766.5</v>
      </c>
    </row>
    <row r="153" spans="1:7" hidden="1">
      <c r="B153" s="422"/>
      <c r="C153" s="422"/>
      <c r="D153" t="s">
        <v>13</v>
      </c>
      <c r="E153" s="2">
        <v>4</v>
      </c>
      <c r="G153" s="2">
        <f t="shared" si="2"/>
        <v>2770.5</v>
      </c>
    </row>
    <row r="154" spans="1:7" hidden="1">
      <c r="B154" s="422"/>
      <c r="C154" s="422"/>
      <c r="D154" t="s">
        <v>14</v>
      </c>
      <c r="E154" s="2">
        <v>60</v>
      </c>
      <c r="G154" s="2">
        <f t="shared" si="2"/>
        <v>2830.5</v>
      </c>
    </row>
    <row r="155" spans="1:7" hidden="1">
      <c r="B155" s="422"/>
      <c r="C155" s="422"/>
      <c r="D155" t="s">
        <v>15</v>
      </c>
      <c r="E155" s="2">
        <v>5</v>
      </c>
      <c r="G155" s="2">
        <f t="shared" si="2"/>
        <v>2835.5</v>
      </c>
    </row>
    <row r="156" spans="1:7" hidden="1">
      <c r="A156" s="3">
        <v>43281</v>
      </c>
      <c r="B156" s="422">
        <v>15625</v>
      </c>
      <c r="C156" s="422" t="s">
        <v>21</v>
      </c>
      <c r="D156" t="s">
        <v>14</v>
      </c>
      <c r="F156" s="2">
        <v>60</v>
      </c>
      <c r="G156" s="2">
        <f t="shared" si="2"/>
        <v>2775.5</v>
      </c>
    </row>
    <row r="157" spans="1:7" hidden="1">
      <c r="A157" s="3">
        <v>43281</v>
      </c>
      <c r="B157" s="422">
        <v>15625</v>
      </c>
      <c r="C157" s="422" t="s">
        <v>21</v>
      </c>
      <c r="D157" t="s">
        <v>15</v>
      </c>
      <c r="F157" s="2">
        <v>5</v>
      </c>
      <c r="G157" s="2">
        <f t="shared" si="2"/>
        <v>2770.5</v>
      </c>
    </row>
    <row r="158" spans="1:7" hidden="1">
      <c r="A158" s="3">
        <v>43302</v>
      </c>
      <c r="B158" s="422">
        <v>15746</v>
      </c>
      <c r="C158" s="422" t="s">
        <v>21</v>
      </c>
      <c r="D158" t="s">
        <v>12</v>
      </c>
      <c r="F158" s="2">
        <v>61</v>
      </c>
      <c r="G158" s="2">
        <f t="shared" si="2"/>
        <v>2709.5</v>
      </c>
    </row>
    <row r="159" spans="1:7" hidden="1">
      <c r="A159" s="3">
        <v>43302</v>
      </c>
      <c r="B159" s="422">
        <v>15746</v>
      </c>
      <c r="C159" s="422" t="s">
        <v>21</v>
      </c>
      <c r="D159" t="s">
        <v>13</v>
      </c>
      <c r="F159" s="2">
        <v>4</v>
      </c>
      <c r="G159" s="2">
        <f t="shared" si="2"/>
        <v>2705.5</v>
      </c>
    </row>
    <row r="160" spans="1:7" hidden="1">
      <c r="A160" s="3">
        <v>43312</v>
      </c>
      <c r="B160" s="422" t="s">
        <v>10</v>
      </c>
      <c r="C160" s="422" t="s">
        <v>22</v>
      </c>
      <c r="D160" t="s">
        <v>12</v>
      </c>
      <c r="E160" s="2">
        <v>59.8</v>
      </c>
      <c r="G160" s="2">
        <f t="shared" si="2"/>
        <v>2765.3</v>
      </c>
    </row>
    <row r="161" spans="1:7" hidden="1">
      <c r="B161" s="422"/>
      <c r="C161" s="422"/>
      <c r="D161" t="s">
        <v>13</v>
      </c>
      <c r="E161" s="2">
        <v>2</v>
      </c>
      <c r="G161" s="2">
        <f t="shared" si="2"/>
        <v>2767.3</v>
      </c>
    </row>
    <row r="162" spans="1:7" hidden="1">
      <c r="B162" s="422"/>
      <c r="C162" s="422"/>
      <c r="D162" t="s">
        <v>14</v>
      </c>
      <c r="E162" s="2">
        <v>60</v>
      </c>
      <c r="G162" s="2">
        <f t="shared" si="2"/>
        <v>2827.3</v>
      </c>
    </row>
    <row r="163" spans="1:7" hidden="1">
      <c r="B163" s="422"/>
      <c r="C163" s="422"/>
      <c r="D163" t="s">
        <v>15</v>
      </c>
      <c r="E163" s="2">
        <v>5</v>
      </c>
      <c r="G163" s="2">
        <f t="shared" si="2"/>
        <v>2832.3</v>
      </c>
    </row>
    <row r="164" spans="1:7" hidden="1">
      <c r="A164" s="3">
        <v>43313</v>
      </c>
      <c r="B164" s="422">
        <v>15853</v>
      </c>
      <c r="C164" s="422" t="s">
        <v>22</v>
      </c>
      <c r="D164" t="s">
        <v>14</v>
      </c>
      <c r="F164" s="2">
        <v>60</v>
      </c>
      <c r="G164" s="2">
        <f t="shared" si="2"/>
        <v>2772.3</v>
      </c>
    </row>
    <row r="165" spans="1:7" hidden="1">
      <c r="A165" s="3">
        <v>43313</v>
      </c>
      <c r="B165" s="422">
        <v>15853</v>
      </c>
      <c r="C165" s="422" t="s">
        <v>22</v>
      </c>
      <c r="D165" t="s">
        <v>15</v>
      </c>
      <c r="F165" s="2">
        <v>5</v>
      </c>
      <c r="G165" s="2">
        <f t="shared" si="2"/>
        <v>2767.3</v>
      </c>
    </row>
    <row r="166" spans="1:7" hidden="1">
      <c r="A166" s="3">
        <v>43333</v>
      </c>
      <c r="B166" s="422">
        <v>15994</v>
      </c>
      <c r="C166" s="422" t="s">
        <v>22</v>
      </c>
      <c r="D166" t="s">
        <v>12</v>
      </c>
      <c r="F166" s="2">
        <v>59.8</v>
      </c>
      <c r="G166" s="2">
        <f t="shared" si="2"/>
        <v>2707.5</v>
      </c>
    </row>
    <row r="167" spans="1:7" hidden="1">
      <c r="A167" s="3">
        <v>43333</v>
      </c>
      <c r="B167" s="422">
        <v>15994</v>
      </c>
      <c r="C167" s="422" t="s">
        <v>22</v>
      </c>
      <c r="D167" t="s">
        <v>13</v>
      </c>
      <c r="F167" s="2">
        <v>2</v>
      </c>
      <c r="G167" s="2">
        <f t="shared" si="2"/>
        <v>2705.5</v>
      </c>
    </row>
    <row r="168" spans="1:7" hidden="1">
      <c r="A168" s="3">
        <v>43343</v>
      </c>
      <c r="B168" s="422" t="s">
        <v>10</v>
      </c>
      <c r="C168" s="422" t="s">
        <v>23</v>
      </c>
      <c r="D168" t="s">
        <v>12</v>
      </c>
      <c r="E168" s="2">
        <v>59.3</v>
      </c>
      <c r="G168" s="2">
        <f t="shared" si="2"/>
        <v>2764.8</v>
      </c>
    </row>
    <row r="169" spans="1:7" hidden="1">
      <c r="B169" s="422"/>
      <c r="C169" s="422"/>
      <c r="D169" t="s">
        <v>13</v>
      </c>
      <c r="E169" s="2">
        <v>2</v>
      </c>
      <c r="G169" s="2">
        <f t="shared" si="2"/>
        <v>2766.8</v>
      </c>
    </row>
    <row r="170" spans="1:7" hidden="1">
      <c r="B170" s="422"/>
      <c r="C170" s="422"/>
      <c r="D170" t="s">
        <v>14</v>
      </c>
      <c r="E170" s="2">
        <v>60</v>
      </c>
      <c r="G170" s="2">
        <f t="shared" si="2"/>
        <v>2826.8</v>
      </c>
    </row>
    <row r="171" spans="1:7" hidden="1">
      <c r="B171" s="422"/>
      <c r="C171" s="422"/>
      <c r="D171" t="s">
        <v>15</v>
      </c>
      <c r="E171" s="2">
        <v>5</v>
      </c>
      <c r="G171" s="2">
        <f t="shared" si="2"/>
        <v>2831.8</v>
      </c>
    </row>
    <row r="172" spans="1:7" hidden="1">
      <c r="B172" s="422"/>
      <c r="C172" s="422"/>
      <c r="D172" t="s">
        <v>179</v>
      </c>
      <c r="E172" s="2">
        <v>25</v>
      </c>
      <c r="G172" s="2">
        <f t="shared" si="2"/>
        <v>2856.8</v>
      </c>
    </row>
    <row r="173" spans="1:7" hidden="1">
      <c r="B173" s="422"/>
      <c r="C173" s="422"/>
      <c r="D173" t="s">
        <v>70</v>
      </c>
      <c r="E173" s="2">
        <v>93</v>
      </c>
      <c r="G173" s="2">
        <f t="shared" si="2"/>
        <v>2949.8</v>
      </c>
    </row>
    <row r="174" spans="1:7" hidden="1">
      <c r="A174" s="3">
        <v>43346</v>
      </c>
      <c r="B174" s="422">
        <v>16981</v>
      </c>
      <c r="C174" s="422" t="s">
        <v>23</v>
      </c>
      <c r="D174" t="s">
        <v>14</v>
      </c>
      <c r="F174" s="2">
        <v>60</v>
      </c>
      <c r="G174" s="2">
        <f t="shared" si="2"/>
        <v>2889.8</v>
      </c>
    </row>
    <row r="175" spans="1:7" hidden="1">
      <c r="A175" s="3">
        <v>43346</v>
      </c>
      <c r="B175" s="422">
        <v>16981</v>
      </c>
      <c r="C175" s="422" t="s">
        <v>23</v>
      </c>
      <c r="D175" t="s">
        <v>15</v>
      </c>
      <c r="F175" s="2">
        <v>5</v>
      </c>
      <c r="G175" s="2">
        <f t="shared" si="2"/>
        <v>2884.8</v>
      </c>
    </row>
    <row r="176" spans="1:7" hidden="1">
      <c r="A176" s="3">
        <v>43369</v>
      </c>
      <c r="B176" s="422">
        <v>16256</v>
      </c>
      <c r="C176" s="422" t="s">
        <v>23</v>
      </c>
      <c r="D176" t="s">
        <v>12</v>
      </c>
      <c r="F176" s="2">
        <v>59.3</v>
      </c>
      <c r="G176" s="2">
        <f t="shared" si="2"/>
        <v>2825.5</v>
      </c>
    </row>
    <row r="177" spans="1:7" hidden="1">
      <c r="A177" s="3">
        <v>43369</v>
      </c>
      <c r="B177" s="422">
        <v>16256</v>
      </c>
      <c r="C177" s="422" t="s">
        <v>23</v>
      </c>
      <c r="D177" t="s">
        <v>13</v>
      </c>
      <c r="F177" s="2">
        <v>2</v>
      </c>
      <c r="G177" s="2">
        <f t="shared" si="2"/>
        <v>2823.5</v>
      </c>
    </row>
    <row r="178" spans="1:7" hidden="1">
      <c r="A178" s="3">
        <v>43369</v>
      </c>
      <c r="B178" s="422">
        <v>7779</v>
      </c>
      <c r="C178" s="422" t="s">
        <v>23</v>
      </c>
      <c r="D178" t="s">
        <v>179</v>
      </c>
      <c r="F178" s="2">
        <v>25</v>
      </c>
      <c r="G178" s="2">
        <f t="shared" si="2"/>
        <v>2798.5</v>
      </c>
    </row>
    <row r="179" spans="1:7" hidden="1">
      <c r="A179" s="3">
        <v>43373</v>
      </c>
      <c r="B179" s="422" t="s">
        <v>10</v>
      </c>
      <c r="C179" s="422" t="s">
        <v>24</v>
      </c>
      <c r="D179" t="s">
        <v>12</v>
      </c>
      <c r="E179" s="2">
        <v>60.8</v>
      </c>
      <c r="G179" s="2">
        <f t="shared" si="2"/>
        <v>2859.3</v>
      </c>
    </row>
    <row r="180" spans="1:7" hidden="1">
      <c r="B180" s="422"/>
      <c r="C180" s="422"/>
      <c r="D180" t="s">
        <v>13</v>
      </c>
      <c r="E180" s="2">
        <v>3</v>
      </c>
      <c r="G180" s="2">
        <f t="shared" si="2"/>
        <v>2862.3</v>
      </c>
    </row>
    <row r="181" spans="1:7" hidden="1">
      <c r="B181" s="422"/>
      <c r="C181" s="422"/>
      <c r="D181" t="s">
        <v>14</v>
      </c>
      <c r="E181" s="2">
        <v>60</v>
      </c>
      <c r="G181" s="2">
        <f t="shared" si="2"/>
        <v>2922.3</v>
      </c>
    </row>
    <row r="182" spans="1:7" hidden="1">
      <c r="B182" s="422"/>
      <c r="C182" s="422"/>
      <c r="D182" t="s">
        <v>15</v>
      </c>
      <c r="E182" s="2">
        <v>5</v>
      </c>
      <c r="G182" s="2">
        <f t="shared" si="2"/>
        <v>2927.3</v>
      </c>
    </row>
    <row r="183" spans="1:7" hidden="1">
      <c r="A183" s="3">
        <v>43374</v>
      </c>
      <c r="B183" s="422">
        <v>16274</v>
      </c>
      <c r="C183" s="422" t="s">
        <v>24</v>
      </c>
      <c r="D183" t="s">
        <v>14</v>
      </c>
      <c r="F183" s="2">
        <v>60</v>
      </c>
      <c r="G183" s="2">
        <f t="shared" si="2"/>
        <v>2867.3</v>
      </c>
    </row>
    <row r="184" spans="1:7" hidden="1">
      <c r="A184" s="3">
        <v>43374</v>
      </c>
      <c r="B184" s="422">
        <v>16274</v>
      </c>
      <c r="C184" s="422" t="s">
        <v>24</v>
      </c>
      <c r="D184" t="s">
        <v>15</v>
      </c>
      <c r="F184" s="2">
        <v>5</v>
      </c>
      <c r="G184" s="2">
        <f t="shared" si="2"/>
        <v>2862.3</v>
      </c>
    </row>
    <row r="185" spans="1:7" hidden="1">
      <c r="A185" s="3">
        <v>43402</v>
      </c>
      <c r="B185" s="422">
        <v>16498</v>
      </c>
      <c r="C185" s="422" t="s">
        <v>24</v>
      </c>
      <c r="D185" t="s">
        <v>12</v>
      </c>
      <c r="F185" s="2">
        <v>60.8</v>
      </c>
      <c r="G185" s="2">
        <f t="shared" si="2"/>
        <v>2801.5</v>
      </c>
    </row>
    <row r="186" spans="1:7" hidden="1">
      <c r="A186" s="3">
        <v>43402</v>
      </c>
      <c r="B186" s="422">
        <v>16498</v>
      </c>
      <c r="C186" s="422" t="s">
        <v>24</v>
      </c>
      <c r="D186" t="s">
        <v>13</v>
      </c>
      <c r="F186" s="2">
        <v>3</v>
      </c>
      <c r="G186" s="2">
        <f t="shared" si="2"/>
        <v>2798.5</v>
      </c>
    </row>
    <row r="187" spans="1:7" hidden="1">
      <c r="A187" s="3">
        <v>43373</v>
      </c>
      <c r="B187" s="422" t="s">
        <v>10</v>
      </c>
      <c r="C187" s="422" t="s">
        <v>25</v>
      </c>
      <c r="D187" t="s">
        <v>12</v>
      </c>
      <c r="E187" s="2">
        <v>61.3</v>
      </c>
      <c r="G187" s="2">
        <f t="shared" si="2"/>
        <v>2859.8</v>
      </c>
    </row>
    <row r="188" spans="1:7" hidden="1">
      <c r="B188" s="422"/>
      <c r="C188" s="422"/>
      <c r="D188" t="s">
        <v>13</v>
      </c>
      <c r="E188" s="2">
        <v>4</v>
      </c>
      <c r="G188" s="2">
        <f t="shared" si="2"/>
        <v>2863.8</v>
      </c>
    </row>
    <row r="189" spans="1:7" hidden="1">
      <c r="B189" s="422"/>
      <c r="C189" s="422"/>
      <c r="D189" t="s">
        <v>14</v>
      </c>
      <c r="E189" s="2">
        <v>60</v>
      </c>
      <c r="G189" s="2">
        <f t="shared" si="2"/>
        <v>2923.8</v>
      </c>
    </row>
    <row r="190" spans="1:7" hidden="1">
      <c r="B190" s="422"/>
      <c r="C190" s="422"/>
      <c r="D190" t="s">
        <v>15</v>
      </c>
      <c r="E190" s="2">
        <v>5</v>
      </c>
      <c r="G190" s="2">
        <f t="shared" si="2"/>
        <v>2928.8</v>
      </c>
    </row>
    <row r="191" spans="1:7" hidden="1">
      <c r="B191" s="422"/>
      <c r="C191" s="422"/>
      <c r="D191" t="s">
        <v>70</v>
      </c>
      <c r="E191" s="2">
        <v>93</v>
      </c>
      <c r="G191" s="2">
        <f t="shared" si="2"/>
        <v>3021.8</v>
      </c>
    </row>
    <row r="192" spans="1:7" hidden="1">
      <c r="A192" s="3">
        <v>43404</v>
      </c>
      <c r="B192" s="422">
        <v>16505</v>
      </c>
      <c r="C192" s="422" t="s">
        <v>25</v>
      </c>
      <c r="D192" t="s">
        <v>14</v>
      </c>
      <c r="F192" s="2">
        <v>60</v>
      </c>
      <c r="G192" s="2">
        <f t="shared" si="2"/>
        <v>2961.8</v>
      </c>
    </row>
    <row r="193" spans="1:7" hidden="1">
      <c r="A193" s="3">
        <v>43404</v>
      </c>
      <c r="B193" s="422">
        <v>16505</v>
      </c>
      <c r="C193" s="422" t="s">
        <v>25</v>
      </c>
      <c r="D193" t="s">
        <v>15</v>
      </c>
      <c r="F193" s="2">
        <v>5</v>
      </c>
      <c r="G193" s="2">
        <f t="shared" si="2"/>
        <v>2956.8</v>
      </c>
    </row>
    <row r="194" spans="1:7" hidden="1">
      <c r="A194" s="3">
        <v>43433</v>
      </c>
      <c r="B194" s="422">
        <v>16659</v>
      </c>
      <c r="C194" s="422" t="s">
        <v>25</v>
      </c>
      <c r="D194" t="s">
        <v>12</v>
      </c>
      <c r="F194" s="2">
        <v>61.3</v>
      </c>
      <c r="G194" s="2">
        <f t="shared" si="2"/>
        <v>2895.5</v>
      </c>
    </row>
    <row r="195" spans="1:7" hidden="1">
      <c r="A195" s="3">
        <v>43433</v>
      </c>
      <c r="B195" s="422">
        <v>16659</v>
      </c>
      <c r="C195" s="422" t="s">
        <v>25</v>
      </c>
      <c r="D195" t="s">
        <v>13</v>
      </c>
      <c r="F195" s="2">
        <v>4</v>
      </c>
      <c r="G195" s="2">
        <f t="shared" si="2"/>
        <v>2891.5</v>
      </c>
    </row>
    <row r="196" spans="1:7" hidden="1">
      <c r="A196" s="3">
        <v>43434</v>
      </c>
      <c r="B196" s="422" t="s">
        <v>10</v>
      </c>
      <c r="C196" s="422" t="s">
        <v>26</v>
      </c>
      <c r="D196" t="s">
        <v>12</v>
      </c>
      <c r="E196" s="2">
        <v>62.9</v>
      </c>
      <c r="G196" s="2">
        <f t="shared" si="2"/>
        <v>2954.4</v>
      </c>
    </row>
    <row r="197" spans="1:7" hidden="1">
      <c r="B197" s="422"/>
      <c r="C197" s="422"/>
      <c r="D197" t="s">
        <v>13</v>
      </c>
      <c r="E197" s="2">
        <v>4</v>
      </c>
      <c r="G197" s="2">
        <f t="shared" si="2"/>
        <v>2958.4</v>
      </c>
    </row>
    <row r="198" spans="1:7" hidden="1">
      <c r="B198" s="422"/>
      <c r="C198" s="422"/>
      <c r="D198" t="s">
        <v>14</v>
      </c>
      <c r="E198" s="2">
        <v>60</v>
      </c>
      <c r="G198" s="2">
        <f t="shared" si="2"/>
        <v>3018.4</v>
      </c>
    </row>
    <row r="199" spans="1:7" hidden="1">
      <c r="B199" s="422"/>
      <c r="C199" s="422"/>
      <c r="D199" t="s">
        <v>15</v>
      </c>
      <c r="E199" s="2">
        <v>5</v>
      </c>
      <c r="G199" s="2">
        <f t="shared" si="2"/>
        <v>3023.4</v>
      </c>
    </row>
    <row r="200" spans="1:7" hidden="1">
      <c r="A200" s="3">
        <v>43433</v>
      </c>
      <c r="B200" s="422">
        <v>16662</v>
      </c>
      <c r="C200" s="422" t="s">
        <v>26</v>
      </c>
      <c r="D200" t="s">
        <v>14</v>
      </c>
      <c r="F200" s="2">
        <v>60</v>
      </c>
      <c r="G200" s="2">
        <f t="shared" si="2"/>
        <v>2963.4</v>
      </c>
    </row>
    <row r="201" spans="1:7" hidden="1">
      <c r="A201" s="3">
        <v>43433</v>
      </c>
      <c r="B201" s="422">
        <v>16662</v>
      </c>
      <c r="C201" s="422" t="s">
        <v>26</v>
      </c>
      <c r="D201" t="s">
        <v>15</v>
      </c>
      <c r="F201" s="2">
        <v>5</v>
      </c>
      <c r="G201" s="2">
        <f t="shared" si="2"/>
        <v>2958.4</v>
      </c>
    </row>
    <row r="202" spans="1:7" hidden="1">
      <c r="A202" s="3">
        <v>43472</v>
      </c>
      <c r="B202" s="422">
        <v>16839</v>
      </c>
      <c r="C202" s="422" t="s">
        <v>26</v>
      </c>
      <c r="D202" t="s">
        <v>12</v>
      </c>
      <c r="F202" s="2">
        <v>62.9</v>
      </c>
      <c r="G202" s="2">
        <f t="shared" si="2"/>
        <v>2895.5</v>
      </c>
    </row>
    <row r="203" spans="1:7" hidden="1">
      <c r="A203" s="3">
        <v>43472</v>
      </c>
      <c r="B203" s="422">
        <v>16839</v>
      </c>
      <c r="C203" s="422" t="s">
        <v>26</v>
      </c>
      <c r="D203" t="s">
        <v>13</v>
      </c>
      <c r="F203" s="2">
        <v>4</v>
      </c>
      <c r="G203" s="2">
        <f t="shared" si="2"/>
        <v>2891.5</v>
      </c>
    </row>
    <row r="204" spans="1:7" hidden="1">
      <c r="A204" s="3">
        <v>43465</v>
      </c>
      <c r="B204" s="422" t="s">
        <v>10</v>
      </c>
      <c r="C204" s="422" t="s">
        <v>27</v>
      </c>
      <c r="D204" t="s">
        <v>12</v>
      </c>
      <c r="E204" s="2">
        <v>67.3</v>
      </c>
      <c r="G204" s="2">
        <f t="shared" si="2"/>
        <v>2958.8</v>
      </c>
    </row>
    <row r="205" spans="1:7" hidden="1">
      <c r="B205" s="422"/>
      <c r="C205" s="422"/>
      <c r="D205" t="s">
        <v>13</v>
      </c>
      <c r="E205" s="2">
        <v>4</v>
      </c>
      <c r="G205" s="2">
        <f t="shared" si="2"/>
        <v>2962.8</v>
      </c>
    </row>
    <row r="206" spans="1:7" hidden="1">
      <c r="B206" s="422"/>
      <c r="C206" s="422"/>
      <c r="D206" t="s">
        <v>14</v>
      </c>
      <c r="E206" s="2">
        <v>60</v>
      </c>
      <c r="G206" s="2">
        <f t="shared" si="2"/>
        <v>3022.8</v>
      </c>
    </row>
    <row r="207" spans="1:7" hidden="1">
      <c r="B207" s="422"/>
      <c r="C207" s="422"/>
      <c r="D207" t="s">
        <v>15</v>
      </c>
      <c r="E207" s="2">
        <v>5</v>
      </c>
      <c r="G207" s="2">
        <f t="shared" si="2"/>
        <v>3027.8</v>
      </c>
    </row>
    <row r="208" spans="1:7" hidden="1">
      <c r="A208" s="3">
        <v>43469</v>
      </c>
      <c r="B208" s="422">
        <v>16829</v>
      </c>
      <c r="C208" s="422" t="s">
        <v>27</v>
      </c>
      <c r="D208" t="s">
        <v>14</v>
      </c>
      <c r="F208" s="2">
        <v>60</v>
      </c>
      <c r="G208" s="2">
        <f t="shared" si="2"/>
        <v>2967.8</v>
      </c>
    </row>
    <row r="209" spans="1:7" hidden="1">
      <c r="A209" s="3">
        <v>43469</v>
      </c>
      <c r="B209" s="422">
        <v>16829</v>
      </c>
      <c r="C209" s="422" t="s">
        <v>27</v>
      </c>
      <c r="D209" t="s">
        <v>15</v>
      </c>
      <c r="F209" s="2">
        <v>5</v>
      </c>
      <c r="G209" s="2">
        <f t="shared" ref="G209:G273" si="3">+G208+E209-F209</f>
        <v>2962.8</v>
      </c>
    </row>
    <row r="210" spans="1:7" hidden="1">
      <c r="A210" s="3">
        <v>43491</v>
      </c>
      <c r="B210" s="422">
        <v>16992</v>
      </c>
      <c r="C210" s="422" t="s">
        <v>27</v>
      </c>
      <c r="D210" t="s">
        <v>12</v>
      </c>
      <c r="F210" s="2">
        <v>67.3</v>
      </c>
      <c r="G210" s="2">
        <f t="shared" si="3"/>
        <v>2895.5</v>
      </c>
    </row>
    <row r="211" spans="1:7" hidden="1">
      <c r="A211" s="3">
        <v>43491</v>
      </c>
      <c r="B211" s="422">
        <v>16992</v>
      </c>
      <c r="C211" s="422" t="s">
        <v>27</v>
      </c>
      <c r="D211" t="s">
        <v>13</v>
      </c>
      <c r="F211" s="2">
        <v>4</v>
      </c>
      <c r="G211" s="2">
        <f t="shared" si="3"/>
        <v>2891.5</v>
      </c>
    </row>
    <row r="212" spans="1:7" hidden="1">
      <c r="A212" s="3">
        <v>43496</v>
      </c>
      <c r="B212" s="422" t="s">
        <v>10</v>
      </c>
      <c r="C212" s="422" t="s">
        <v>11</v>
      </c>
      <c r="D212" t="s">
        <v>12</v>
      </c>
      <c r="E212" s="2">
        <v>70.099999999999994</v>
      </c>
      <c r="G212" s="2">
        <f t="shared" si="3"/>
        <v>2961.6</v>
      </c>
    </row>
    <row r="213" spans="1:7" hidden="1">
      <c r="B213" s="422"/>
      <c r="C213" s="422"/>
      <c r="D213" t="s">
        <v>13</v>
      </c>
      <c r="E213" s="2">
        <v>4</v>
      </c>
      <c r="G213" s="2">
        <f t="shared" si="3"/>
        <v>2965.6</v>
      </c>
    </row>
    <row r="214" spans="1:7" hidden="1">
      <c r="B214" s="422"/>
      <c r="C214" s="422"/>
      <c r="D214" t="s">
        <v>14</v>
      </c>
      <c r="E214" s="2">
        <v>60</v>
      </c>
      <c r="G214" s="2">
        <f t="shared" si="3"/>
        <v>3025.6</v>
      </c>
    </row>
    <row r="215" spans="1:7" hidden="1">
      <c r="B215" s="422"/>
      <c r="C215" s="422"/>
      <c r="D215" t="s">
        <v>15</v>
      </c>
      <c r="E215" s="2">
        <v>5</v>
      </c>
      <c r="G215" s="2">
        <f t="shared" si="3"/>
        <v>3030.6</v>
      </c>
    </row>
    <row r="216" spans="1:7" hidden="1">
      <c r="A216" s="3">
        <v>43494</v>
      </c>
      <c r="B216" s="422">
        <v>17010</v>
      </c>
      <c r="C216" s="422" t="s">
        <v>11</v>
      </c>
      <c r="D216" t="s">
        <v>14</v>
      </c>
      <c r="F216" s="2">
        <v>60</v>
      </c>
      <c r="G216" s="2">
        <f t="shared" si="3"/>
        <v>2970.6</v>
      </c>
    </row>
    <row r="217" spans="1:7" hidden="1">
      <c r="A217" s="3">
        <v>43494</v>
      </c>
      <c r="B217" s="422">
        <v>17010</v>
      </c>
      <c r="C217" s="422" t="s">
        <v>11</v>
      </c>
      <c r="D217" t="s">
        <v>15</v>
      </c>
      <c r="F217" s="2">
        <v>5</v>
      </c>
      <c r="G217" s="2">
        <f t="shared" si="3"/>
        <v>2965.6</v>
      </c>
    </row>
    <row r="218" spans="1:7" hidden="1">
      <c r="A218" s="3">
        <v>43521</v>
      </c>
      <c r="B218" s="422">
        <v>17191</v>
      </c>
      <c r="C218" s="422" t="s">
        <v>11</v>
      </c>
      <c r="D218" t="s">
        <v>12</v>
      </c>
      <c r="F218" s="2">
        <v>70.099999999999994</v>
      </c>
      <c r="G218" s="2">
        <f t="shared" si="3"/>
        <v>2895.5</v>
      </c>
    </row>
    <row r="219" spans="1:7" hidden="1">
      <c r="A219" s="3">
        <v>43521</v>
      </c>
      <c r="B219" s="422">
        <v>17191</v>
      </c>
      <c r="C219" s="422" t="s">
        <v>11</v>
      </c>
      <c r="D219" t="s">
        <v>13</v>
      </c>
      <c r="F219" s="2">
        <v>4</v>
      </c>
      <c r="G219" s="2">
        <f t="shared" si="3"/>
        <v>2891.5</v>
      </c>
    </row>
    <row r="220" spans="1:7" hidden="1">
      <c r="A220" s="3">
        <v>43596</v>
      </c>
      <c r="B220" s="422" t="s">
        <v>327</v>
      </c>
      <c r="C220" s="422"/>
      <c r="D220" t="s">
        <v>160</v>
      </c>
      <c r="F220" s="2">
        <v>1445.7</v>
      </c>
      <c r="G220" s="2">
        <f t="shared" si="3"/>
        <v>1445.8</v>
      </c>
    </row>
    <row r="221" spans="1:7" hidden="1">
      <c r="A221" s="3">
        <v>43524</v>
      </c>
      <c r="B221" s="422" t="s">
        <v>10</v>
      </c>
      <c r="C221" s="422" t="s">
        <v>17</v>
      </c>
      <c r="D221" t="s">
        <v>12</v>
      </c>
      <c r="E221" s="2">
        <v>74.099999999999994</v>
      </c>
      <c r="G221" s="2">
        <f t="shared" si="3"/>
        <v>1519.8999999999999</v>
      </c>
    </row>
    <row r="222" spans="1:7" hidden="1">
      <c r="B222" s="422"/>
      <c r="C222" s="422"/>
      <c r="D222" t="s">
        <v>13</v>
      </c>
      <c r="E222" s="2">
        <v>4.9000000000000004</v>
      </c>
      <c r="G222" s="2">
        <f t="shared" si="3"/>
        <v>1524.8</v>
      </c>
    </row>
    <row r="223" spans="1:7" hidden="1">
      <c r="B223" s="422"/>
      <c r="C223" s="422"/>
      <c r="D223" t="s">
        <v>14</v>
      </c>
      <c r="E223" s="2">
        <v>56</v>
      </c>
      <c r="G223" s="2">
        <f t="shared" si="3"/>
        <v>1580.8</v>
      </c>
    </row>
    <row r="224" spans="1:7" hidden="1">
      <c r="B224" s="422"/>
      <c r="C224" s="422"/>
      <c r="D224" t="s">
        <v>15</v>
      </c>
      <c r="E224" s="2">
        <v>5</v>
      </c>
      <c r="G224" s="2">
        <f t="shared" si="3"/>
        <v>1585.8</v>
      </c>
    </row>
    <row r="225" spans="1:7" hidden="1">
      <c r="A225" s="3">
        <v>43518</v>
      </c>
      <c r="B225" s="422">
        <v>17181</v>
      </c>
      <c r="C225" s="422" t="s">
        <v>17</v>
      </c>
      <c r="D225" t="s">
        <v>14</v>
      </c>
      <c r="F225" s="2">
        <v>56</v>
      </c>
      <c r="G225" s="2">
        <f t="shared" si="3"/>
        <v>1529.8</v>
      </c>
    </row>
    <row r="226" spans="1:7" hidden="1">
      <c r="A226" s="3">
        <v>43518</v>
      </c>
      <c r="B226" s="422">
        <v>17181</v>
      </c>
      <c r="C226" s="422" t="s">
        <v>17</v>
      </c>
      <c r="D226" t="s">
        <v>15</v>
      </c>
      <c r="F226" s="2">
        <v>5</v>
      </c>
      <c r="G226" s="2">
        <f t="shared" si="3"/>
        <v>1524.8</v>
      </c>
    </row>
    <row r="227" spans="1:7" hidden="1">
      <c r="A227" s="3">
        <v>43550</v>
      </c>
      <c r="B227" s="422">
        <v>17414</v>
      </c>
      <c r="C227" s="422" t="s">
        <v>17</v>
      </c>
      <c r="D227" t="s">
        <v>12</v>
      </c>
      <c r="F227" s="2">
        <v>74.099999999999994</v>
      </c>
      <c r="G227" s="2">
        <f t="shared" si="3"/>
        <v>1450.7</v>
      </c>
    </row>
    <row r="228" spans="1:7" hidden="1">
      <c r="A228" s="3">
        <v>43579</v>
      </c>
      <c r="B228" s="422">
        <v>17658</v>
      </c>
      <c r="C228" s="422" t="s">
        <v>17</v>
      </c>
      <c r="D228" t="s">
        <v>13</v>
      </c>
      <c r="F228" s="2">
        <v>4.9000000000000004</v>
      </c>
      <c r="G228" s="2">
        <f t="shared" si="3"/>
        <v>1445.8</v>
      </c>
    </row>
    <row r="229" spans="1:7" hidden="1">
      <c r="A229" s="3">
        <v>43555</v>
      </c>
      <c r="B229" s="422" t="s">
        <v>10</v>
      </c>
      <c r="C229" s="422" t="s">
        <v>18</v>
      </c>
      <c r="D229" t="s">
        <v>12</v>
      </c>
      <c r="E229" s="2">
        <v>68.8</v>
      </c>
      <c r="G229" s="2">
        <f t="shared" si="3"/>
        <v>1514.6</v>
      </c>
    </row>
    <row r="230" spans="1:7" hidden="1">
      <c r="B230" s="422"/>
      <c r="C230" s="422"/>
      <c r="D230" t="s">
        <v>13</v>
      </c>
      <c r="E230" s="2">
        <v>3.9</v>
      </c>
      <c r="G230" s="2">
        <f t="shared" si="3"/>
        <v>1518.5</v>
      </c>
    </row>
    <row r="231" spans="1:7" hidden="1">
      <c r="B231" s="422"/>
      <c r="C231" s="422"/>
      <c r="D231" t="s">
        <v>14</v>
      </c>
      <c r="E231" s="2">
        <v>60</v>
      </c>
      <c r="G231" s="2">
        <f t="shared" si="3"/>
        <v>1578.5</v>
      </c>
    </row>
    <row r="232" spans="1:7" hidden="1">
      <c r="B232" s="422"/>
      <c r="C232" s="422"/>
      <c r="D232" t="s">
        <v>15</v>
      </c>
      <c r="E232" s="2">
        <v>5</v>
      </c>
      <c r="G232" s="2">
        <f t="shared" si="3"/>
        <v>1583.5</v>
      </c>
    </row>
    <row r="233" spans="1:7" hidden="1">
      <c r="A233" s="3">
        <v>43559</v>
      </c>
      <c r="B233" s="422">
        <v>17595</v>
      </c>
      <c r="C233" s="422" t="s">
        <v>18</v>
      </c>
      <c r="D233" t="s">
        <v>14</v>
      </c>
      <c r="F233" s="2">
        <v>60</v>
      </c>
      <c r="G233" s="2">
        <f t="shared" si="3"/>
        <v>1523.5</v>
      </c>
    </row>
    <row r="234" spans="1:7" hidden="1">
      <c r="A234" s="3">
        <v>43559</v>
      </c>
      <c r="B234" s="422">
        <v>17595</v>
      </c>
      <c r="C234" s="422" t="s">
        <v>18</v>
      </c>
      <c r="D234" t="s">
        <v>15</v>
      </c>
      <c r="F234" s="2">
        <v>5</v>
      </c>
      <c r="G234" s="2">
        <f t="shared" si="3"/>
        <v>1518.5</v>
      </c>
    </row>
    <row r="235" spans="1:7" hidden="1">
      <c r="A235" s="3">
        <v>43592</v>
      </c>
      <c r="B235" s="422">
        <v>17814</v>
      </c>
      <c r="C235" s="422" t="s">
        <v>18</v>
      </c>
      <c r="D235" t="s">
        <v>12</v>
      </c>
      <c r="F235" s="2">
        <v>68.8</v>
      </c>
      <c r="G235" s="2">
        <f t="shared" si="3"/>
        <v>1449.7</v>
      </c>
    </row>
    <row r="236" spans="1:7" hidden="1">
      <c r="A236" s="3">
        <v>43592</v>
      </c>
      <c r="B236" s="422">
        <v>17814</v>
      </c>
      <c r="C236" s="422" t="s">
        <v>18</v>
      </c>
      <c r="D236" t="s">
        <v>13</v>
      </c>
      <c r="F236" s="2">
        <v>3.9</v>
      </c>
      <c r="G236" s="2">
        <f t="shared" si="3"/>
        <v>1445.8</v>
      </c>
    </row>
    <row r="237" spans="1:7" hidden="1">
      <c r="A237" s="31">
        <v>43585</v>
      </c>
      <c r="B237" s="421" t="s">
        <v>10</v>
      </c>
      <c r="C237" s="421" t="s">
        <v>19</v>
      </c>
      <c r="D237" t="s">
        <v>12</v>
      </c>
      <c r="E237" s="2">
        <v>69.599999999999994</v>
      </c>
      <c r="G237" s="2">
        <f t="shared" si="3"/>
        <v>1515.3999999999999</v>
      </c>
    </row>
    <row r="238" spans="1:7" hidden="1">
      <c r="B238" s="422"/>
      <c r="C238" s="422"/>
      <c r="D238" t="s">
        <v>13</v>
      </c>
      <c r="E238" s="2">
        <v>3.6</v>
      </c>
      <c r="G238" s="2">
        <f t="shared" si="3"/>
        <v>1518.9999999999998</v>
      </c>
    </row>
    <row r="239" spans="1:7" hidden="1">
      <c r="B239" s="422"/>
      <c r="C239" s="422"/>
      <c r="D239" t="s">
        <v>14</v>
      </c>
      <c r="E239" s="2">
        <v>60</v>
      </c>
      <c r="G239" s="2">
        <f t="shared" si="3"/>
        <v>1578.9999999999998</v>
      </c>
    </row>
    <row r="240" spans="1:7" hidden="1">
      <c r="B240" s="422"/>
      <c r="C240" s="422"/>
      <c r="D240" t="s">
        <v>15</v>
      </c>
      <c r="E240" s="2">
        <v>5</v>
      </c>
      <c r="G240" s="2">
        <f t="shared" si="3"/>
        <v>1583.9999999999998</v>
      </c>
    </row>
    <row r="241" spans="1:7" hidden="1">
      <c r="A241" s="3">
        <v>43591</v>
      </c>
      <c r="B241" s="422">
        <v>17804</v>
      </c>
      <c r="C241" s="422" t="s">
        <v>19</v>
      </c>
      <c r="D241" t="s">
        <v>14</v>
      </c>
      <c r="F241" s="2">
        <v>60</v>
      </c>
      <c r="G241" s="2">
        <f t="shared" si="3"/>
        <v>1523.9999999999998</v>
      </c>
    </row>
    <row r="242" spans="1:7" hidden="1">
      <c r="A242" s="3">
        <v>43591</v>
      </c>
      <c r="B242" s="422">
        <v>17804</v>
      </c>
      <c r="C242" s="422" t="s">
        <v>19</v>
      </c>
      <c r="D242" t="s">
        <v>15</v>
      </c>
      <c r="F242" s="2">
        <v>5</v>
      </c>
      <c r="G242" s="2">
        <f t="shared" si="3"/>
        <v>1518.9999999999998</v>
      </c>
    </row>
    <row r="243" spans="1:7" hidden="1">
      <c r="A243" s="3">
        <v>43609</v>
      </c>
      <c r="B243" s="422">
        <v>17966</v>
      </c>
      <c r="C243" s="422" t="s">
        <v>19</v>
      </c>
      <c r="D243" t="s">
        <v>12</v>
      </c>
      <c r="F243" s="2">
        <v>69.599999999999994</v>
      </c>
      <c r="G243" s="2">
        <f t="shared" si="3"/>
        <v>1449.3999999999999</v>
      </c>
    </row>
    <row r="244" spans="1:7" hidden="1">
      <c r="A244" s="3">
        <v>43609</v>
      </c>
      <c r="B244" s="422">
        <v>17966</v>
      </c>
      <c r="C244" s="422" t="s">
        <v>19</v>
      </c>
      <c r="D244" t="s">
        <v>13</v>
      </c>
      <c r="F244" s="2">
        <v>3.6</v>
      </c>
      <c r="G244" s="2">
        <f t="shared" si="3"/>
        <v>1445.8</v>
      </c>
    </row>
    <row r="245" spans="1:7" hidden="1">
      <c r="A245" s="31">
        <v>43616</v>
      </c>
      <c r="B245" s="421" t="s">
        <v>10</v>
      </c>
      <c r="C245" s="421" t="s">
        <v>20</v>
      </c>
      <c r="D245" t="s">
        <v>12</v>
      </c>
      <c r="E245" s="2">
        <v>64.099999999999994</v>
      </c>
      <c r="G245" s="2">
        <f t="shared" si="3"/>
        <v>1509.8999999999999</v>
      </c>
    </row>
    <row r="246" spans="1:7" hidden="1">
      <c r="B246" s="422"/>
      <c r="C246" s="422"/>
      <c r="D246" t="s">
        <v>13</v>
      </c>
      <c r="E246" s="2">
        <v>4.0999999999999996</v>
      </c>
      <c r="G246" s="2">
        <f t="shared" si="3"/>
        <v>1513.9999999999998</v>
      </c>
    </row>
    <row r="247" spans="1:7" hidden="1">
      <c r="B247" s="422"/>
      <c r="C247" s="422"/>
      <c r="D247" t="s">
        <v>14</v>
      </c>
      <c r="E247" s="2">
        <v>60</v>
      </c>
      <c r="G247" s="2">
        <f t="shared" si="3"/>
        <v>1573.9999999999998</v>
      </c>
    </row>
    <row r="248" spans="1:7" hidden="1">
      <c r="B248" s="422"/>
      <c r="C248" s="422"/>
      <c r="D248" t="s">
        <v>15</v>
      </c>
      <c r="E248" s="2">
        <v>5</v>
      </c>
      <c r="G248" s="2">
        <f t="shared" si="3"/>
        <v>1578.9999999999998</v>
      </c>
    </row>
    <row r="249" spans="1:7" hidden="1">
      <c r="A249" s="3">
        <v>43616</v>
      </c>
      <c r="B249" s="422">
        <v>18004</v>
      </c>
      <c r="C249" s="422" t="s">
        <v>20</v>
      </c>
      <c r="D249" t="s">
        <v>14</v>
      </c>
      <c r="F249" s="2">
        <v>60</v>
      </c>
      <c r="G249" s="2">
        <f t="shared" si="3"/>
        <v>1518.9999999999998</v>
      </c>
    </row>
    <row r="250" spans="1:7" hidden="1">
      <c r="A250" s="3">
        <v>43616</v>
      </c>
      <c r="B250" s="422">
        <v>18004</v>
      </c>
      <c r="C250" s="422" t="s">
        <v>20</v>
      </c>
      <c r="D250" t="s">
        <v>15</v>
      </c>
      <c r="F250" s="2">
        <v>5</v>
      </c>
      <c r="G250" s="2">
        <f t="shared" si="3"/>
        <v>1513.9999999999998</v>
      </c>
    </row>
    <row r="251" spans="1:7" hidden="1">
      <c r="A251" s="3">
        <v>43641</v>
      </c>
      <c r="B251" s="422">
        <v>18099</v>
      </c>
      <c r="C251" s="422" t="s">
        <v>20</v>
      </c>
      <c r="D251" t="s">
        <v>12</v>
      </c>
      <c r="F251" s="2">
        <v>64.099999999999994</v>
      </c>
      <c r="G251" s="2">
        <f t="shared" si="3"/>
        <v>1449.8999999999999</v>
      </c>
    </row>
    <row r="252" spans="1:7" hidden="1">
      <c r="A252" s="3">
        <v>43641</v>
      </c>
      <c r="B252" s="422">
        <v>18099</v>
      </c>
      <c r="C252" s="422" t="s">
        <v>20</v>
      </c>
      <c r="D252" t="s">
        <v>13</v>
      </c>
      <c r="F252" s="2">
        <v>4.0999999999999996</v>
      </c>
      <c r="G252" s="2">
        <f t="shared" si="3"/>
        <v>1445.8</v>
      </c>
    </row>
    <row r="253" spans="1:7" hidden="1">
      <c r="A253" s="31">
        <v>43646</v>
      </c>
      <c r="B253" s="421" t="s">
        <v>10</v>
      </c>
      <c r="C253" s="421" t="s">
        <v>21</v>
      </c>
      <c r="D253" t="s">
        <v>12</v>
      </c>
      <c r="E253" s="2">
        <v>57.3</v>
      </c>
      <c r="G253" s="2">
        <f t="shared" si="3"/>
        <v>1503.1</v>
      </c>
    </row>
    <row r="254" spans="1:7" hidden="1">
      <c r="B254" s="422"/>
      <c r="C254" s="422"/>
      <c r="D254" t="s">
        <v>13</v>
      </c>
      <c r="E254" s="2">
        <v>4</v>
      </c>
      <c r="G254" s="2">
        <f t="shared" si="3"/>
        <v>1507.1</v>
      </c>
    </row>
    <row r="255" spans="1:7" hidden="1">
      <c r="B255" s="422"/>
      <c r="C255" s="422"/>
      <c r="D255" t="s">
        <v>14</v>
      </c>
      <c r="E255" s="2">
        <v>60</v>
      </c>
      <c r="G255" s="2">
        <f t="shared" si="3"/>
        <v>1567.1</v>
      </c>
    </row>
    <row r="256" spans="1:7" hidden="1">
      <c r="B256" s="422"/>
      <c r="C256" s="422"/>
      <c r="D256" t="s">
        <v>15</v>
      </c>
      <c r="E256" s="2">
        <v>5</v>
      </c>
      <c r="G256" s="2">
        <f t="shared" si="3"/>
        <v>1572.1</v>
      </c>
    </row>
    <row r="257" spans="1:7" hidden="1">
      <c r="A257" s="3">
        <v>43641</v>
      </c>
      <c r="B257" s="422">
        <v>18100</v>
      </c>
      <c r="C257" s="422" t="s">
        <v>21</v>
      </c>
      <c r="D257" t="s">
        <v>14</v>
      </c>
      <c r="F257" s="2">
        <v>60</v>
      </c>
      <c r="G257" s="2">
        <f t="shared" si="3"/>
        <v>1512.1</v>
      </c>
    </row>
    <row r="258" spans="1:7" hidden="1">
      <c r="A258" s="3">
        <v>43641</v>
      </c>
      <c r="B258" s="422">
        <v>18100</v>
      </c>
      <c r="C258" s="422" t="s">
        <v>21</v>
      </c>
      <c r="D258" t="s">
        <v>15</v>
      </c>
      <c r="F258" s="2">
        <v>5</v>
      </c>
      <c r="G258" s="2">
        <f t="shared" si="3"/>
        <v>1507.1</v>
      </c>
    </row>
    <row r="259" spans="1:7" hidden="1">
      <c r="A259" s="3">
        <v>43671</v>
      </c>
      <c r="B259" s="422">
        <v>18303</v>
      </c>
      <c r="C259" s="422" t="s">
        <v>21</v>
      </c>
      <c r="D259" t="s">
        <v>12</v>
      </c>
      <c r="F259" s="2">
        <v>57.3</v>
      </c>
      <c r="G259" s="2">
        <f t="shared" si="3"/>
        <v>1449.8</v>
      </c>
    </row>
    <row r="260" spans="1:7" hidden="1">
      <c r="A260" s="3">
        <v>43671</v>
      </c>
      <c r="B260" s="422">
        <v>18303</v>
      </c>
      <c r="C260" s="422" t="s">
        <v>21</v>
      </c>
      <c r="D260" t="s">
        <v>13</v>
      </c>
      <c r="F260" s="2">
        <v>4</v>
      </c>
      <c r="G260" s="2">
        <f t="shared" si="3"/>
        <v>1445.8</v>
      </c>
    </row>
    <row r="261" spans="1:7" hidden="1">
      <c r="A261" s="31">
        <v>43677</v>
      </c>
      <c r="B261" s="421" t="s">
        <v>10</v>
      </c>
      <c r="C261" s="421" t="s">
        <v>22</v>
      </c>
      <c r="D261" t="s">
        <v>12</v>
      </c>
      <c r="E261" s="2">
        <v>57.3</v>
      </c>
      <c r="G261" s="2">
        <f t="shared" si="3"/>
        <v>1503.1</v>
      </c>
    </row>
    <row r="262" spans="1:7" hidden="1">
      <c r="B262" s="422"/>
      <c r="C262" s="422"/>
      <c r="D262" t="s">
        <v>13</v>
      </c>
      <c r="E262" s="2">
        <v>3.8</v>
      </c>
      <c r="G262" s="2">
        <f t="shared" si="3"/>
        <v>1506.8999999999999</v>
      </c>
    </row>
    <row r="263" spans="1:7" hidden="1">
      <c r="B263" s="422"/>
      <c r="C263" s="422"/>
      <c r="D263" t="s">
        <v>14</v>
      </c>
      <c r="E263" s="2">
        <v>60</v>
      </c>
      <c r="G263" s="2">
        <f t="shared" si="3"/>
        <v>1566.8999999999999</v>
      </c>
    </row>
    <row r="264" spans="1:7" hidden="1">
      <c r="B264" s="422"/>
      <c r="C264" s="422"/>
      <c r="D264" t="s">
        <v>15</v>
      </c>
      <c r="E264" s="2">
        <v>5</v>
      </c>
      <c r="G264" s="2">
        <f t="shared" si="3"/>
        <v>1571.8999999999999</v>
      </c>
    </row>
    <row r="265" spans="1:7" hidden="1">
      <c r="A265" s="3">
        <v>43676</v>
      </c>
      <c r="B265" s="422">
        <v>18359</v>
      </c>
      <c r="C265" s="422" t="s">
        <v>22</v>
      </c>
      <c r="D265" t="s">
        <v>14</v>
      </c>
      <c r="F265" s="2">
        <v>60</v>
      </c>
      <c r="G265" s="2">
        <f t="shared" si="3"/>
        <v>1511.8999999999999</v>
      </c>
    </row>
    <row r="266" spans="1:7" hidden="1">
      <c r="A266" s="3">
        <v>43676</v>
      </c>
      <c r="B266" s="422">
        <v>18359</v>
      </c>
      <c r="C266" s="422" t="s">
        <v>22</v>
      </c>
      <c r="D266" t="s">
        <v>15</v>
      </c>
      <c r="F266" s="2">
        <v>5</v>
      </c>
      <c r="G266" s="2">
        <f t="shared" si="3"/>
        <v>1506.8999999999999</v>
      </c>
    </row>
    <row r="267" spans="1:7" hidden="1">
      <c r="A267" s="3">
        <v>43676</v>
      </c>
      <c r="B267" s="422">
        <v>18360</v>
      </c>
      <c r="C267" s="422" t="s">
        <v>22</v>
      </c>
      <c r="D267" t="s">
        <v>328</v>
      </c>
      <c r="F267" s="2">
        <v>245.8</v>
      </c>
      <c r="G267" s="2">
        <f t="shared" si="3"/>
        <v>1261.0999999999999</v>
      </c>
    </row>
    <row r="268" spans="1:7" hidden="1">
      <c r="A268" s="3">
        <v>43704</v>
      </c>
      <c r="B268" s="422">
        <v>18573</v>
      </c>
      <c r="C268" s="422" t="s">
        <v>22</v>
      </c>
      <c r="D268" t="s">
        <v>12</v>
      </c>
      <c r="F268" s="2">
        <v>57.3</v>
      </c>
      <c r="G268" s="2">
        <f t="shared" si="3"/>
        <v>1203.8</v>
      </c>
    </row>
    <row r="269" spans="1:7" hidden="1">
      <c r="A269" s="3">
        <v>43704</v>
      </c>
      <c r="B269" s="422">
        <v>18573</v>
      </c>
      <c r="C269" s="422" t="s">
        <v>22</v>
      </c>
      <c r="D269" t="s">
        <v>13</v>
      </c>
      <c r="F269" s="2">
        <v>3.8</v>
      </c>
      <c r="G269" s="2">
        <f t="shared" si="3"/>
        <v>1200</v>
      </c>
    </row>
    <row r="270" spans="1:7" hidden="1">
      <c r="A270" s="31">
        <v>43708</v>
      </c>
      <c r="B270" s="421" t="s">
        <v>10</v>
      </c>
      <c r="C270" s="421" t="s">
        <v>23</v>
      </c>
      <c r="D270" t="s">
        <v>12</v>
      </c>
      <c r="E270" s="2">
        <v>55.7</v>
      </c>
      <c r="G270" s="2">
        <f t="shared" si="3"/>
        <v>1255.7</v>
      </c>
    </row>
    <row r="271" spans="1:7" hidden="1">
      <c r="B271" s="422"/>
      <c r="C271" s="422"/>
      <c r="D271" t="s">
        <v>13</v>
      </c>
      <c r="E271" s="2">
        <v>3.7</v>
      </c>
      <c r="G271" s="2">
        <f t="shared" si="3"/>
        <v>1259.4000000000001</v>
      </c>
    </row>
    <row r="272" spans="1:7" hidden="1">
      <c r="B272" s="422"/>
      <c r="C272" s="422"/>
      <c r="D272" t="s">
        <v>14</v>
      </c>
      <c r="E272" s="2">
        <v>60</v>
      </c>
      <c r="G272" s="2">
        <f t="shared" si="3"/>
        <v>1319.4</v>
      </c>
    </row>
    <row r="273" spans="1:7" hidden="1">
      <c r="B273" s="422"/>
      <c r="C273" s="422"/>
      <c r="D273" t="s">
        <v>15</v>
      </c>
      <c r="E273" s="2">
        <v>5</v>
      </c>
      <c r="G273" s="2">
        <f t="shared" si="3"/>
        <v>1324.4</v>
      </c>
    </row>
    <row r="274" spans="1:7" ht="14.25" hidden="1" customHeight="1">
      <c r="B274" s="422"/>
      <c r="C274" s="422"/>
      <c r="D274" t="s">
        <v>16</v>
      </c>
      <c r="E274" s="2">
        <v>10</v>
      </c>
      <c r="G274" s="2">
        <f t="shared" ref="G274:G343" si="4">+G273+E274-F274</f>
        <v>1334.4</v>
      </c>
    </row>
    <row r="275" spans="1:7" hidden="1">
      <c r="A275" s="3">
        <v>43704</v>
      </c>
      <c r="B275" s="422">
        <v>18575</v>
      </c>
      <c r="C275" s="422" t="s">
        <v>23</v>
      </c>
      <c r="D275" t="s">
        <v>16</v>
      </c>
      <c r="F275" s="2">
        <v>10</v>
      </c>
      <c r="G275" s="2">
        <f t="shared" si="4"/>
        <v>1324.4</v>
      </c>
    </row>
    <row r="276" spans="1:7" hidden="1">
      <c r="A276" s="3">
        <v>43704</v>
      </c>
      <c r="B276" s="422">
        <v>18576</v>
      </c>
      <c r="C276" s="422" t="s">
        <v>23</v>
      </c>
      <c r="D276" t="s">
        <v>14</v>
      </c>
      <c r="F276" s="2">
        <v>60</v>
      </c>
      <c r="G276" s="2">
        <f t="shared" si="4"/>
        <v>1264.4000000000001</v>
      </c>
    </row>
    <row r="277" spans="1:7" hidden="1">
      <c r="A277" s="3">
        <v>43704</v>
      </c>
      <c r="B277" s="422">
        <v>18576</v>
      </c>
      <c r="C277" s="422" t="s">
        <v>23</v>
      </c>
      <c r="D277" t="s">
        <v>15</v>
      </c>
      <c r="F277" s="2">
        <v>5</v>
      </c>
      <c r="G277" s="2">
        <f t="shared" si="4"/>
        <v>1259.4000000000001</v>
      </c>
    </row>
    <row r="278" spans="1:7" hidden="1">
      <c r="A278" s="3">
        <v>43732</v>
      </c>
      <c r="B278" s="422">
        <v>18735</v>
      </c>
      <c r="C278" s="422" t="s">
        <v>23</v>
      </c>
      <c r="D278" t="s">
        <v>12</v>
      </c>
      <c r="F278" s="2">
        <v>55.7</v>
      </c>
      <c r="G278" s="2">
        <f t="shared" si="4"/>
        <v>1203.7</v>
      </c>
    </row>
    <row r="279" spans="1:7" hidden="1">
      <c r="A279" s="3">
        <v>43732</v>
      </c>
      <c r="B279" s="422">
        <v>18735</v>
      </c>
      <c r="C279" s="422" t="s">
        <v>23</v>
      </c>
      <c r="D279" t="s">
        <v>13</v>
      </c>
      <c r="F279" s="2">
        <v>3.7</v>
      </c>
      <c r="G279" s="2">
        <f t="shared" si="4"/>
        <v>1200</v>
      </c>
    </row>
    <row r="280" spans="1:7" hidden="1">
      <c r="A280" s="31">
        <v>43738</v>
      </c>
      <c r="B280" s="421" t="s">
        <v>10</v>
      </c>
      <c r="C280" s="421" t="s">
        <v>24</v>
      </c>
      <c r="D280" t="s">
        <v>12</v>
      </c>
      <c r="E280" s="2">
        <v>56</v>
      </c>
      <c r="G280" s="2">
        <f t="shared" si="4"/>
        <v>1256</v>
      </c>
    </row>
    <row r="281" spans="1:7" hidden="1">
      <c r="B281" s="422"/>
      <c r="C281" s="422"/>
      <c r="D281" t="s">
        <v>13</v>
      </c>
      <c r="E281" s="2">
        <v>3.7</v>
      </c>
      <c r="G281" s="2">
        <f t="shared" si="4"/>
        <v>1259.7</v>
      </c>
    </row>
    <row r="282" spans="1:7" hidden="1">
      <c r="B282" s="422"/>
      <c r="C282" s="422"/>
      <c r="D282" t="s">
        <v>14</v>
      </c>
      <c r="E282" s="2">
        <v>60</v>
      </c>
      <c r="G282" s="2">
        <f t="shared" si="4"/>
        <v>1319.7</v>
      </c>
    </row>
    <row r="283" spans="1:7" hidden="1">
      <c r="B283" s="422"/>
      <c r="C283" s="422"/>
      <c r="D283" t="s">
        <v>15</v>
      </c>
      <c r="E283" s="2">
        <v>5</v>
      </c>
      <c r="G283" s="2">
        <f t="shared" si="4"/>
        <v>1324.7</v>
      </c>
    </row>
    <row r="284" spans="1:7" hidden="1">
      <c r="A284" s="3">
        <v>43732</v>
      </c>
      <c r="B284" s="422">
        <v>18736</v>
      </c>
      <c r="C284" s="422" t="s">
        <v>24</v>
      </c>
      <c r="D284" t="s">
        <v>14</v>
      </c>
      <c r="F284" s="2">
        <v>60</v>
      </c>
      <c r="G284" s="2">
        <f t="shared" si="4"/>
        <v>1264.7</v>
      </c>
    </row>
    <row r="285" spans="1:7" hidden="1">
      <c r="A285" s="3">
        <v>43732</v>
      </c>
      <c r="B285" s="422">
        <v>18736</v>
      </c>
      <c r="C285" s="422" t="s">
        <v>24</v>
      </c>
      <c r="D285" t="s">
        <v>15</v>
      </c>
      <c r="F285" s="2">
        <v>5</v>
      </c>
      <c r="G285" s="2">
        <f t="shared" si="4"/>
        <v>1259.7</v>
      </c>
    </row>
    <row r="286" spans="1:7" hidden="1">
      <c r="A286" s="3">
        <v>43738</v>
      </c>
      <c r="B286" s="422">
        <v>18827</v>
      </c>
      <c r="C286" s="422" t="s">
        <v>24</v>
      </c>
      <c r="D286" t="s">
        <v>329</v>
      </c>
      <c r="F286" s="2">
        <v>300</v>
      </c>
      <c r="G286" s="2">
        <f t="shared" si="4"/>
        <v>959.7</v>
      </c>
    </row>
    <row r="287" spans="1:7" hidden="1">
      <c r="A287" s="3">
        <v>43761</v>
      </c>
      <c r="B287" s="422">
        <v>18943</v>
      </c>
      <c r="C287" s="422" t="s">
        <v>24</v>
      </c>
      <c r="D287" t="s">
        <v>12</v>
      </c>
      <c r="F287" s="2">
        <v>56</v>
      </c>
      <c r="G287" s="2">
        <f t="shared" si="4"/>
        <v>903.7</v>
      </c>
    </row>
    <row r="288" spans="1:7" hidden="1">
      <c r="A288" s="3">
        <v>43761</v>
      </c>
      <c r="B288" s="422">
        <v>18943</v>
      </c>
      <c r="C288" s="422" t="s">
        <v>24</v>
      </c>
      <c r="D288" t="s">
        <v>13</v>
      </c>
      <c r="F288" s="2">
        <v>3.7</v>
      </c>
      <c r="G288" s="2">
        <f t="shared" si="4"/>
        <v>900</v>
      </c>
    </row>
    <row r="289" spans="1:10" hidden="1">
      <c r="A289" s="31">
        <v>43769</v>
      </c>
      <c r="B289" s="421" t="s">
        <v>10</v>
      </c>
      <c r="C289" s="421" t="s">
        <v>25</v>
      </c>
      <c r="D289" t="s">
        <v>12</v>
      </c>
      <c r="E289" s="2">
        <v>56.4</v>
      </c>
      <c r="G289" s="2">
        <f t="shared" si="4"/>
        <v>956.4</v>
      </c>
    </row>
    <row r="290" spans="1:10" hidden="1">
      <c r="B290" s="422"/>
      <c r="C290" s="422"/>
      <c r="D290" t="s">
        <v>13</v>
      </c>
      <c r="E290" s="2">
        <v>3.6</v>
      </c>
      <c r="G290" s="2">
        <f t="shared" si="4"/>
        <v>960</v>
      </c>
    </row>
    <row r="291" spans="1:10" hidden="1">
      <c r="B291" s="422"/>
      <c r="C291" s="422"/>
      <c r="D291" t="s">
        <v>14</v>
      </c>
      <c r="E291" s="2">
        <v>60</v>
      </c>
      <c r="G291" s="2">
        <f t="shared" si="4"/>
        <v>1020</v>
      </c>
    </row>
    <row r="292" spans="1:10" hidden="1">
      <c r="B292" s="422"/>
      <c r="C292" s="422"/>
      <c r="D292" t="s">
        <v>15</v>
      </c>
      <c r="E292" s="2">
        <v>5</v>
      </c>
      <c r="G292" s="2">
        <f t="shared" si="4"/>
        <v>1025</v>
      </c>
    </row>
    <row r="293" spans="1:10" hidden="1">
      <c r="A293" s="3">
        <v>43769</v>
      </c>
      <c r="B293" s="422">
        <v>19066</v>
      </c>
      <c r="C293" s="422" t="s">
        <v>25</v>
      </c>
      <c r="D293" t="s">
        <v>14</v>
      </c>
      <c r="F293" s="2">
        <v>60</v>
      </c>
      <c r="G293" s="2">
        <f t="shared" si="4"/>
        <v>965</v>
      </c>
    </row>
    <row r="294" spans="1:10" hidden="1">
      <c r="A294" s="3">
        <v>43769</v>
      </c>
      <c r="B294" s="422">
        <v>19066</v>
      </c>
      <c r="C294" s="422" t="s">
        <v>25</v>
      </c>
      <c r="D294" t="s">
        <v>29</v>
      </c>
      <c r="F294" s="2">
        <v>5</v>
      </c>
      <c r="G294" s="2">
        <f t="shared" si="4"/>
        <v>960</v>
      </c>
      <c r="J294" s="2"/>
    </row>
    <row r="295" spans="1:10" hidden="1">
      <c r="A295" s="3">
        <v>43769</v>
      </c>
      <c r="B295" s="422">
        <v>19116</v>
      </c>
      <c r="C295" s="422" t="s">
        <v>25</v>
      </c>
      <c r="D295" t="s">
        <v>330</v>
      </c>
      <c r="F295" s="2">
        <v>300</v>
      </c>
      <c r="G295" s="2">
        <f t="shared" si="4"/>
        <v>660</v>
      </c>
      <c r="J295" s="2"/>
    </row>
    <row r="296" spans="1:10" hidden="1">
      <c r="A296" s="3">
        <v>43795</v>
      </c>
      <c r="B296" s="422">
        <v>19156</v>
      </c>
      <c r="C296" s="422" t="s">
        <v>25</v>
      </c>
      <c r="D296" t="s">
        <v>12</v>
      </c>
      <c r="F296" s="2">
        <v>56.4</v>
      </c>
      <c r="G296" s="2">
        <f t="shared" si="4"/>
        <v>603.6</v>
      </c>
      <c r="J296" s="2"/>
    </row>
    <row r="297" spans="1:10" hidden="1">
      <c r="A297" s="3">
        <v>43795</v>
      </c>
      <c r="B297" s="422">
        <v>19156</v>
      </c>
      <c r="C297" s="422" t="s">
        <v>25</v>
      </c>
      <c r="D297" t="s">
        <v>13</v>
      </c>
      <c r="F297" s="2">
        <v>3.6</v>
      </c>
      <c r="G297" s="2">
        <f t="shared" si="4"/>
        <v>600</v>
      </c>
      <c r="J297" s="2"/>
    </row>
    <row r="298" spans="1:10" hidden="1">
      <c r="A298" s="31">
        <v>43799</v>
      </c>
      <c r="B298" s="421" t="s">
        <v>10</v>
      </c>
      <c r="C298" s="421" t="s">
        <v>26</v>
      </c>
      <c r="D298" t="s">
        <v>12</v>
      </c>
      <c r="E298" s="2">
        <v>63.1</v>
      </c>
      <c r="G298" s="2">
        <f t="shared" si="4"/>
        <v>663.1</v>
      </c>
      <c r="J298" s="2"/>
    </row>
    <row r="299" spans="1:10" hidden="1">
      <c r="B299" s="422"/>
      <c r="C299" s="422"/>
      <c r="D299" t="s">
        <v>13</v>
      </c>
      <c r="E299" s="2">
        <v>3.7</v>
      </c>
      <c r="G299" s="2">
        <f t="shared" si="4"/>
        <v>666.80000000000007</v>
      </c>
      <c r="J299" s="2"/>
    </row>
    <row r="300" spans="1:10" hidden="1">
      <c r="B300" s="422"/>
      <c r="C300" s="422"/>
      <c r="D300" t="s">
        <v>14</v>
      </c>
      <c r="E300" s="2">
        <v>60</v>
      </c>
      <c r="G300" s="2">
        <f t="shared" si="4"/>
        <v>726.80000000000007</v>
      </c>
      <c r="J300" s="2"/>
    </row>
    <row r="301" spans="1:10" hidden="1">
      <c r="B301" s="422"/>
      <c r="C301" s="422"/>
      <c r="D301" t="s">
        <v>15</v>
      </c>
      <c r="E301" s="2">
        <v>5</v>
      </c>
      <c r="G301" s="2">
        <f t="shared" si="4"/>
        <v>731.80000000000007</v>
      </c>
      <c r="J301" s="2"/>
    </row>
    <row r="302" spans="1:10" hidden="1">
      <c r="A302" s="3">
        <v>43801</v>
      </c>
      <c r="B302" s="422">
        <v>19266</v>
      </c>
      <c r="C302" s="422" t="s">
        <v>26</v>
      </c>
      <c r="D302" t="s">
        <v>14</v>
      </c>
      <c r="F302" s="2">
        <v>60</v>
      </c>
      <c r="G302" s="2">
        <f t="shared" si="4"/>
        <v>671.80000000000007</v>
      </c>
      <c r="J302" s="2"/>
    </row>
    <row r="303" spans="1:10" hidden="1">
      <c r="A303" s="3">
        <v>43801</v>
      </c>
      <c r="B303" s="422">
        <v>19266</v>
      </c>
      <c r="C303" s="422" t="s">
        <v>26</v>
      </c>
      <c r="D303" t="s">
        <v>15</v>
      </c>
      <c r="F303" s="2">
        <v>5</v>
      </c>
      <c r="G303" s="2">
        <f t="shared" si="4"/>
        <v>666.80000000000007</v>
      </c>
      <c r="J303" s="2"/>
    </row>
    <row r="304" spans="1:10" hidden="1">
      <c r="A304" s="3">
        <v>43801</v>
      </c>
      <c r="B304" s="422">
        <v>19267</v>
      </c>
      <c r="C304" s="422" t="s">
        <v>26</v>
      </c>
      <c r="D304" t="s">
        <v>331</v>
      </c>
      <c r="F304" s="2">
        <v>300</v>
      </c>
      <c r="G304" s="2">
        <f t="shared" si="4"/>
        <v>366.80000000000007</v>
      </c>
      <c r="J304" s="2"/>
    </row>
    <row r="305" spans="1:10" hidden="1">
      <c r="A305" s="3">
        <v>43825</v>
      </c>
      <c r="B305" s="422">
        <v>19337</v>
      </c>
      <c r="C305" s="422" t="s">
        <v>26</v>
      </c>
      <c r="D305" t="s">
        <v>12</v>
      </c>
      <c r="F305" s="2">
        <v>63.1</v>
      </c>
      <c r="G305" s="2">
        <f t="shared" si="4"/>
        <v>303.70000000000005</v>
      </c>
      <c r="J305" s="2"/>
    </row>
    <row r="306" spans="1:10" hidden="1">
      <c r="A306" s="3">
        <v>43825</v>
      </c>
      <c r="B306" s="422">
        <v>19337</v>
      </c>
      <c r="C306" s="422" t="s">
        <v>26</v>
      </c>
      <c r="D306" t="s">
        <v>13</v>
      </c>
      <c r="F306" s="2">
        <v>3.7</v>
      </c>
      <c r="G306" s="2">
        <f t="shared" si="4"/>
        <v>300.00000000000006</v>
      </c>
      <c r="J306" s="2"/>
    </row>
    <row r="307" spans="1:10" hidden="1">
      <c r="A307" s="31">
        <v>43830</v>
      </c>
      <c r="B307" s="421" t="s">
        <v>10</v>
      </c>
      <c r="C307" s="421" t="s">
        <v>27</v>
      </c>
      <c r="D307" t="s">
        <v>12</v>
      </c>
      <c r="E307" s="2">
        <v>66</v>
      </c>
      <c r="G307" s="2">
        <f t="shared" si="4"/>
        <v>366.00000000000006</v>
      </c>
      <c r="J307" s="2"/>
    </row>
    <row r="308" spans="1:10" hidden="1">
      <c r="B308" s="422"/>
      <c r="C308" s="422"/>
      <c r="D308" t="s">
        <v>13</v>
      </c>
      <c r="E308" s="2">
        <v>3.8</v>
      </c>
      <c r="G308" s="2">
        <f t="shared" si="4"/>
        <v>369.80000000000007</v>
      </c>
      <c r="J308" s="2"/>
    </row>
    <row r="309" spans="1:10" hidden="1">
      <c r="B309" s="422"/>
      <c r="C309" s="422"/>
      <c r="D309" t="s">
        <v>14</v>
      </c>
      <c r="E309" s="2">
        <v>60</v>
      </c>
      <c r="G309" s="2">
        <f t="shared" si="4"/>
        <v>429.80000000000007</v>
      </c>
      <c r="J309" s="2"/>
    </row>
    <row r="310" spans="1:10" hidden="1">
      <c r="B310" s="422"/>
      <c r="C310" s="422"/>
      <c r="D310" t="s">
        <v>15</v>
      </c>
      <c r="E310" s="2">
        <v>5</v>
      </c>
      <c r="G310" s="2">
        <f t="shared" si="4"/>
        <v>434.80000000000007</v>
      </c>
      <c r="J310" s="2"/>
    </row>
    <row r="311" spans="1:10" hidden="1">
      <c r="A311" s="3">
        <v>43812</v>
      </c>
      <c r="B311" s="422">
        <v>19302</v>
      </c>
      <c r="C311" s="422" t="s">
        <v>27</v>
      </c>
      <c r="D311" t="s">
        <v>332</v>
      </c>
      <c r="F311" s="2">
        <v>300</v>
      </c>
      <c r="G311" s="2">
        <f t="shared" si="4"/>
        <v>134.80000000000007</v>
      </c>
      <c r="J311" s="2"/>
    </row>
    <row r="312" spans="1:10" hidden="1">
      <c r="A312" s="3">
        <v>43825</v>
      </c>
      <c r="B312" s="422">
        <v>19338</v>
      </c>
      <c r="C312" s="422" t="s">
        <v>27</v>
      </c>
      <c r="D312" t="s">
        <v>14</v>
      </c>
      <c r="F312" s="2">
        <v>60</v>
      </c>
      <c r="G312" s="2">
        <f t="shared" si="4"/>
        <v>74.800000000000068</v>
      </c>
      <c r="J312" s="2"/>
    </row>
    <row r="313" spans="1:10" hidden="1">
      <c r="A313" s="3">
        <v>43825</v>
      </c>
      <c r="B313" s="422">
        <v>19338</v>
      </c>
      <c r="C313" s="422" t="s">
        <v>27</v>
      </c>
      <c r="D313" t="s">
        <v>29</v>
      </c>
      <c r="F313" s="2">
        <v>5</v>
      </c>
      <c r="G313" s="2">
        <f t="shared" si="4"/>
        <v>69.800000000000068</v>
      </c>
      <c r="J313" s="2"/>
    </row>
    <row r="314" spans="1:10" hidden="1">
      <c r="A314" s="3">
        <v>43855</v>
      </c>
      <c r="B314" s="422">
        <v>19660</v>
      </c>
      <c r="C314" s="422" t="s">
        <v>27</v>
      </c>
      <c r="D314" t="s">
        <v>12</v>
      </c>
      <c r="F314" s="2">
        <v>66</v>
      </c>
      <c r="G314" s="2">
        <f t="shared" si="4"/>
        <v>3.8000000000000682</v>
      </c>
      <c r="J314" s="2"/>
    </row>
    <row r="315" spans="1:10" hidden="1">
      <c r="A315" s="3">
        <v>43855</v>
      </c>
      <c r="B315" s="422">
        <v>19660</v>
      </c>
      <c r="C315" s="422" t="s">
        <v>27</v>
      </c>
      <c r="D315" t="s">
        <v>13</v>
      </c>
      <c r="F315" s="2">
        <v>3.8</v>
      </c>
      <c r="G315" s="2">
        <f t="shared" si="4"/>
        <v>6.8389738316909643E-14</v>
      </c>
      <c r="J315" s="2"/>
    </row>
    <row r="316" spans="1:10" hidden="1">
      <c r="A316" s="31">
        <v>43861</v>
      </c>
      <c r="B316" s="421" t="s">
        <v>10</v>
      </c>
      <c r="C316" s="421" t="s">
        <v>11</v>
      </c>
      <c r="D316" t="s">
        <v>12</v>
      </c>
      <c r="E316" s="2">
        <v>69.599999999999994</v>
      </c>
      <c r="G316" s="2">
        <f t="shared" si="4"/>
        <v>69.600000000000065</v>
      </c>
      <c r="J316" s="2"/>
    </row>
    <row r="317" spans="1:10" hidden="1">
      <c r="B317" s="422"/>
      <c r="C317" s="422"/>
      <c r="D317" t="s">
        <v>13</v>
      </c>
      <c r="E317" s="2">
        <v>3.6</v>
      </c>
      <c r="G317" s="2">
        <f t="shared" si="4"/>
        <v>73.20000000000006</v>
      </c>
      <c r="J317" s="2"/>
    </row>
    <row r="318" spans="1:10" hidden="1">
      <c r="B318" s="422"/>
      <c r="C318" s="422"/>
      <c r="D318" t="s">
        <v>14</v>
      </c>
      <c r="E318" s="2">
        <v>60</v>
      </c>
      <c r="G318" s="2">
        <f t="shared" si="4"/>
        <v>133.20000000000005</v>
      </c>
      <c r="J318" s="2"/>
    </row>
    <row r="319" spans="1:10" hidden="1">
      <c r="B319" s="422"/>
      <c r="C319" s="422"/>
      <c r="D319" t="s">
        <v>15</v>
      </c>
      <c r="E319" s="2">
        <v>5</v>
      </c>
      <c r="G319" s="2">
        <f t="shared" si="4"/>
        <v>138.20000000000005</v>
      </c>
      <c r="J319" s="2"/>
    </row>
    <row r="320" spans="1:10" hidden="1">
      <c r="A320" s="3">
        <v>43861</v>
      </c>
      <c r="B320" s="422">
        <v>19740</v>
      </c>
      <c r="C320" s="422" t="s">
        <v>11</v>
      </c>
      <c r="D320" t="s">
        <v>14</v>
      </c>
      <c r="F320" s="2">
        <v>60</v>
      </c>
      <c r="G320" s="2">
        <f t="shared" si="4"/>
        <v>78.200000000000045</v>
      </c>
      <c r="J320" s="2"/>
    </row>
    <row r="321" spans="1:10" hidden="1">
      <c r="A321" s="3">
        <v>43861</v>
      </c>
      <c r="B321" s="422">
        <v>19740</v>
      </c>
      <c r="C321" s="422" t="s">
        <v>11</v>
      </c>
      <c r="D321" t="s">
        <v>15</v>
      </c>
      <c r="F321" s="2">
        <v>5</v>
      </c>
      <c r="G321" s="2">
        <f t="shared" si="4"/>
        <v>73.200000000000045</v>
      </c>
      <c r="J321" s="2"/>
    </row>
    <row r="322" spans="1:10" hidden="1">
      <c r="A322" s="3">
        <v>43885</v>
      </c>
      <c r="B322" s="422">
        <v>19772</v>
      </c>
      <c r="C322" s="422" t="s">
        <v>11</v>
      </c>
      <c r="D322" t="s">
        <v>12</v>
      </c>
      <c r="F322" s="2">
        <v>69.599999999999994</v>
      </c>
      <c r="G322" s="2">
        <f t="shared" si="4"/>
        <v>3.6000000000000512</v>
      </c>
      <c r="J322" s="2"/>
    </row>
    <row r="323" spans="1:10" hidden="1">
      <c r="A323" s="3">
        <v>43885</v>
      </c>
      <c r="B323" s="422">
        <v>19772</v>
      </c>
      <c r="C323" s="422" t="s">
        <v>11</v>
      </c>
      <c r="D323" t="s">
        <v>13</v>
      </c>
      <c r="F323" s="2">
        <v>3.6</v>
      </c>
      <c r="G323" s="2">
        <f t="shared" si="4"/>
        <v>5.1070259132757201E-14</v>
      </c>
      <c r="J323" s="2"/>
    </row>
    <row r="324" spans="1:10" hidden="1">
      <c r="A324" s="31">
        <v>43890</v>
      </c>
      <c r="B324" s="421" t="s">
        <v>10</v>
      </c>
      <c r="C324" s="421" t="s">
        <v>17</v>
      </c>
      <c r="D324" t="s">
        <v>12</v>
      </c>
      <c r="E324" s="2">
        <v>72.3</v>
      </c>
      <c r="G324" s="2">
        <f t="shared" si="4"/>
        <v>72.300000000000054</v>
      </c>
      <c r="J324" s="2"/>
    </row>
    <row r="325" spans="1:10" hidden="1">
      <c r="B325" s="422"/>
      <c r="C325" s="422"/>
      <c r="D325" t="s">
        <v>13</v>
      </c>
      <c r="E325" s="2">
        <v>3.8</v>
      </c>
      <c r="G325" s="2">
        <f t="shared" si="4"/>
        <v>76.100000000000051</v>
      </c>
      <c r="J325" s="2"/>
    </row>
    <row r="326" spans="1:10" hidden="1">
      <c r="B326" s="422"/>
      <c r="C326" s="422"/>
      <c r="D326" t="s">
        <v>14</v>
      </c>
      <c r="E326" s="2">
        <v>58</v>
      </c>
      <c r="G326" s="2">
        <f t="shared" si="4"/>
        <v>134.10000000000005</v>
      </c>
      <c r="J326" s="2"/>
    </row>
    <row r="327" spans="1:10" hidden="1">
      <c r="B327" s="422"/>
      <c r="C327" s="422"/>
      <c r="D327" t="s">
        <v>29</v>
      </c>
      <c r="E327" s="2">
        <v>5</v>
      </c>
      <c r="G327" s="2">
        <f t="shared" si="4"/>
        <v>139.10000000000005</v>
      </c>
      <c r="J327" s="2"/>
    </row>
    <row r="328" spans="1:10" hidden="1">
      <c r="A328" s="3">
        <v>43958</v>
      </c>
      <c r="B328" s="422">
        <v>19956</v>
      </c>
      <c r="C328" s="422" t="s">
        <v>17</v>
      </c>
      <c r="D328" t="s">
        <v>12</v>
      </c>
      <c r="F328" s="2">
        <v>72.3</v>
      </c>
      <c r="G328" s="2">
        <f t="shared" si="4"/>
        <v>66.800000000000054</v>
      </c>
      <c r="J328" s="2"/>
    </row>
    <row r="329" spans="1:10" hidden="1">
      <c r="A329" s="3">
        <v>43958</v>
      </c>
      <c r="B329" s="422">
        <v>19956</v>
      </c>
      <c r="C329" s="422" t="s">
        <v>17</v>
      </c>
      <c r="D329" t="s">
        <v>13</v>
      </c>
      <c r="F329" s="2">
        <v>3.8</v>
      </c>
      <c r="G329" s="2">
        <f t="shared" si="4"/>
        <v>63.000000000000057</v>
      </c>
      <c r="J329" s="2"/>
    </row>
    <row r="330" spans="1:10" hidden="1">
      <c r="A330" s="3">
        <v>43958</v>
      </c>
      <c r="B330" s="422">
        <v>19958</v>
      </c>
      <c r="C330" s="422" t="s">
        <v>17</v>
      </c>
      <c r="D330" t="s">
        <v>14</v>
      </c>
      <c r="E330" s="10"/>
      <c r="F330" s="2">
        <v>58</v>
      </c>
      <c r="G330" s="2">
        <f t="shared" si="4"/>
        <v>5.0000000000000568</v>
      </c>
      <c r="J330" s="2"/>
    </row>
    <row r="331" spans="1:10" hidden="1">
      <c r="A331" s="3">
        <v>43958</v>
      </c>
      <c r="B331" s="422">
        <v>19958</v>
      </c>
      <c r="C331" s="422" t="s">
        <v>17</v>
      </c>
      <c r="D331" t="s">
        <v>15</v>
      </c>
      <c r="E331" s="10"/>
      <c r="F331" s="2">
        <v>5</v>
      </c>
      <c r="G331" s="2">
        <f t="shared" si="4"/>
        <v>5.6843418860808015E-14</v>
      </c>
      <c r="J331" s="2"/>
    </row>
    <row r="332" spans="1:10" hidden="1">
      <c r="A332" s="31">
        <v>43921</v>
      </c>
      <c r="B332" s="421" t="s">
        <v>10</v>
      </c>
      <c r="C332" s="421" t="s">
        <v>18</v>
      </c>
      <c r="D332" t="s">
        <v>12</v>
      </c>
      <c r="E332" s="10">
        <v>56.7</v>
      </c>
      <c r="G332" s="2">
        <f t="shared" si="4"/>
        <v>56.70000000000006</v>
      </c>
      <c r="J332" s="2"/>
    </row>
    <row r="333" spans="1:10" hidden="1">
      <c r="B333" s="422"/>
      <c r="C333" s="422"/>
      <c r="D333" t="s">
        <v>13</v>
      </c>
      <c r="E333" s="10">
        <v>3.9</v>
      </c>
      <c r="G333" s="2">
        <f t="shared" si="4"/>
        <v>60.600000000000058</v>
      </c>
      <c r="J333" s="2"/>
    </row>
    <row r="334" spans="1:10" hidden="1">
      <c r="B334" s="422"/>
      <c r="C334" s="422"/>
      <c r="D334" t="s">
        <v>14</v>
      </c>
      <c r="E334" s="10">
        <v>60</v>
      </c>
      <c r="G334" s="2">
        <f t="shared" si="4"/>
        <v>120.60000000000005</v>
      </c>
      <c r="J334" s="2"/>
    </row>
    <row r="335" spans="1:10" hidden="1">
      <c r="A335" s="3">
        <v>44076</v>
      </c>
      <c r="B335" s="422">
        <v>20254</v>
      </c>
      <c r="C335" s="422" t="s">
        <v>18</v>
      </c>
      <c r="D335" t="s">
        <v>29</v>
      </c>
      <c r="E335" s="10">
        <v>5</v>
      </c>
      <c r="F335" s="2">
        <v>5</v>
      </c>
      <c r="G335" s="2">
        <f t="shared" si="4"/>
        <v>120.60000000000005</v>
      </c>
      <c r="J335" s="2"/>
    </row>
    <row r="336" spans="1:10" hidden="1">
      <c r="A336" s="3">
        <v>44050</v>
      </c>
      <c r="B336" s="422">
        <v>20148</v>
      </c>
      <c r="C336" s="422" t="s">
        <v>18</v>
      </c>
      <c r="D336" t="s">
        <v>31</v>
      </c>
      <c r="E336" s="10"/>
      <c r="F336" s="10">
        <v>60</v>
      </c>
      <c r="G336" s="2">
        <f t="shared" si="4"/>
        <v>60.600000000000051</v>
      </c>
      <c r="J336" s="2"/>
    </row>
    <row r="337" spans="1:10" hidden="1">
      <c r="A337" s="3">
        <v>44091</v>
      </c>
      <c r="B337" s="422">
        <v>20304</v>
      </c>
      <c r="C337" s="422" t="s">
        <v>18</v>
      </c>
      <c r="D337" t="s">
        <v>12</v>
      </c>
      <c r="E337" s="10"/>
      <c r="F337" s="10">
        <v>13.8</v>
      </c>
      <c r="G337" s="2">
        <f t="shared" si="4"/>
        <v>46.800000000000054</v>
      </c>
      <c r="J337" s="2"/>
    </row>
    <row r="338" spans="1:10" hidden="1">
      <c r="A338" s="3">
        <v>44091</v>
      </c>
      <c r="B338" s="422">
        <v>20304</v>
      </c>
      <c r="C338" s="422" t="s">
        <v>18</v>
      </c>
      <c r="D338" t="s">
        <v>13</v>
      </c>
      <c r="E338" s="10"/>
      <c r="F338" s="10">
        <v>3.9</v>
      </c>
      <c r="G338" s="2">
        <f t="shared" si="4"/>
        <v>42.900000000000055</v>
      </c>
      <c r="J338" s="2"/>
    </row>
    <row r="339" spans="1:10" hidden="1">
      <c r="A339" s="3">
        <v>44195</v>
      </c>
      <c r="B339" s="422">
        <v>21279</v>
      </c>
      <c r="C339" s="422" t="s">
        <v>18</v>
      </c>
      <c r="D339" t="s">
        <v>12</v>
      </c>
      <c r="E339" s="10"/>
      <c r="F339" s="10">
        <v>42.9</v>
      </c>
      <c r="G339" s="2">
        <f t="shared" si="4"/>
        <v>5.6843418860808015E-14</v>
      </c>
      <c r="J339" s="2"/>
    </row>
    <row r="340" spans="1:10" hidden="1">
      <c r="A340" s="31">
        <v>43951</v>
      </c>
      <c r="B340" s="421" t="s">
        <v>10</v>
      </c>
      <c r="C340" s="421" t="s">
        <v>19</v>
      </c>
      <c r="D340" t="s">
        <v>12</v>
      </c>
      <c r="E340" s="10">
        <v>13.1</v>
      </c>
      <c r="G340" s="2">
        <f t="shared" si="4"/>
        <v>13.100000000000056</v>
      </c>
      <c r="J340" s="2"/>
    </row>
    <row r="341" spans="1:10" hidden="1">
      <c r="B341" s="422"/>
      <c r="C341" s="422"/>
      <c r="D341" t="s">
        <v>13</v>
      </c>
      <c r="E341" s="10">
        <v>4.5999999999999996</v>
      </c>
      <c r="F341" s="10"/>
      <c r="G341" s="2">
        <f t="shared" si="4"/>
        <v>17.700000000000056</v>
      </c>
      <c r="J341" s="2"/>
    </row>
    <row r="342" spans="1:10" hidden="1">
      <c r="B342" s="422"/>
      <c r="C342" s="422"/>
      <c r="D342" t="s">
        <v>14</v>
      </c>
      <c r="E342" s="10">
        <v>60</v>
      </c>
      <c r="F342" s="10"/>
      <c r="G342" s="2">
        <f t="shared" si="4"/>
        <v>77.70000000000006</v>
      </c>
      <c r="J342" s="2"/>
    </row>
    <row r="343" spans="1:10" hidden="1">
      <c r="A343" s="3">
        <v>44076</v>
      </c>
      <c r="B343" s="422">
        <v>20254</v>
      </c>
      <c r="C343" s="422" t="s">
        <v>19</v>
      </c>
      <c r="D343" t="s">
        <v>29</v>
      </c>
      <c r="E343" s="2">
        <v>5</v>
      </c>
      <c r="F343" s="10">
        <v>5</v>
      </c>
      <c r="G343" s="2">
        <f t="shared" si="4"/>
        <v>77.70000000000006</v>
      </c>
      <c r="J343" s="2"/>
    </row>
    <row r="344" spans="1:10" hidden="1">
      <c r="A344" s="3">
        <v>44050</v>
      </c>
      <c r="B344" s="422">
        <v>20149</v>
      </c>
      <c r="C344" s="422" t="s">
        <v>19</v>
      </c>
      <c r="D344" t="s">
        <v>31</v>
      </c>
      <c r="F344" s="10">
        <v>60</v>
      </c>
      <c r="G344" s="2">
        <f t="shared" ref="G344:G409" si="5">+G343+E344-F344</f>
        <v>17.70000000000006</v>
      </c>
      <c r="J344" s="2"/>
    </row>
    <row r="345" spans="1:10" hidden="1">
      <c r="A345" s="3">
        <v>44091</v>
      </c>
      <c r="B345" s="422">
        <v>20305</v>
      </c>
      <c r="C345" s="422" t="s">
        <v>19</v>
      </c>
      <c r="D345" t="s">
        <v>12</v>
      </c>
      <c r="F345" s="10">
        <v>13.1</v>
      </c>
      <c r="G345" s="2">
        <f t="shared" si="5"/>
        <v>4.60000000000006</v>
      </c>
      <c r="J345" s="2"/>
    </row>
    <row r="346" spans="1:10" hidden="1">
      <c r="A346" s="3">
        <v>44091</v>
      </c>
      <c r="B346" s="422">
        <v>20305</v>
      </c>
      <c r="C346" s="422" t="s">
        <v>19</v>
      </c>
      <c r="D346" t="s">
        <v>13</v>
      </c>
      <c r="F346" s="10">
        <v>4.5999999999999996</v>
      </c>
      <c r="G346" s="2">
        <f t="shared" si="5"/>
        <v>6.0396132539608516E-14</v>
      </c>
      <c r="J346" s="2"/>
    </row>
    <row r="347" spans="1:10" hidden="1">
      <c r="A347" s="31">
        <v>43982</v>
      </c>
      <c r="B347" s="421" t="s">
        <v>10</v>
      </c>
      <c r="C347" s="421" t="s">
        <v>20</v>
      </c>
      <c r="D347" t="s">
        <v>12</v>
      </c>
      <c r="E347" s="2">
        <v>12.1</v>
      </c>
      <c r="F347" s="10"/>
      <c r="G347" s="2">
        <f t="shared" si="5"/>
        <v>12.10000000000006</v>
      </c>
      <c r="H347" s="5"/>
    </row>
    <row r="348" spans="1:10" hidden="1">
      <c r="B348" s="422"/>
      <c r="C348" s="422"/>
      <c r="D348" t="s">
        <v>13</v>
      </c>
      <c r="E348" s="2">
        <v>2.5</v>
      </c>
      <c r="G348" s="2">
        <f t="shared" si="5"/>
        <v>14.60000000000006</v>
      </c>
    </row>
    <row r="349" spans="1:10" hidden="1">
      <c r="B349" s="422"/>
      <c r="C349" s="422"/>
      <c r="D349" t="s">
        <v>31</v>
      </c>
      <c r="E349" s="2">
        <v>60</v>
      </c>
      <c r="G349" s="2">
        <f t="shared" si="5"/>
        <v>74.600000000000065</v>
      </c>
    </row>
    <row r="350" spans="1:10" hidden="1">
      <c r="B350" s="422"/>
      <c r="C350" s="422"/>
      <c r="D350" t="s">
        <v>29</v>
      </c>
      <c r="E350" s="2">
        <v>5</v>
      </c>
      <c r="G350" s="2">
        <f t="shared" si="5"/>
        <v>79.600000000000065</v>
      </c>
    </row>
    <row r="351" spans="1:10" hidden="1">
      <c r="A351" s="3">
        <v>44091</v>
      </c>
      <c r="B351" s="422">
        <v>20306</v>
      </c>
      <c r="C351" s="422" t="s">
        <v>20</v>
      </c>
      <c r="D351" t="s">
        <v>12</v>
      </c>
      <c r="F351" s="2">
        <v>12.1</v>
      </c>
      <c r="G351" s="2">
        <f t="shared" si="5"/>
        <v>67.500000000000071</v>
      </c>
    </row>
    <row r="352" spans="1:10" hidden="1">
      <c r="A352" s="3">
        <v>44091</v>
      </c>
      <c r="B352" s="422">
        <v>20306</v>
      </c>
      <c r="C352" s="422" t="s">
        <v>20</v>
      </c>
      <c r="D352" t="s">
        <v>13</v>
      </c>
      <c r="F352" s="2">
        <v>2.5</v>
      </c>
      <c r="G352" s="2">
        <f t="shared" si="5"/>
        <v>65.000000000000071</v>
      </c>
    </row>
    <row r="353" spans="1:7" hidden="1">
      <c r="A353" s="3">
        <v>44117</v>
      </c>
      <c r="B353" s="422">
        <v>20472</v>
      </c>
      <c r="C353" s="422" t="s">
        <v>20</v>
      </c>
      <c r="D353" t="s">
        <v>31</v>
      </c>
      <c r="F353" s="2">
        <v>60</v>
      </c>
      <c r="G353" s="2">
        <f t="shared" si="5"/>
        <v>5.0000000000000711</v>
      </c>
    </row>
    <row r="354" spans="1:7" hidden="1">
      <c r="A354" s="3">
        <v>44117</v>
      </c>
      <c r="B354" s="422">
        <v>20472</v>
      </c>
      <c r="C354" s="422" t="s">
        <v>20</v>
      </c>
      <c r="D354" t="s">
        <v>29</v>
      </c>
      <c r="F354" s="2">
        <v>5</v>
      </c>
      <c r="G354" s="2">
        <f t="shared" si="5"/>
        <v>7.1054273576010019E-14</v>
      </c>
    </row>
    <row r="355" spans="1:7" hidden="1">
      <c r="A355" s="31">
        <v>44012</v>
      </c>
      <c r="B355" s="421" t="s">
        <v>10</v>
      </c>
      <c r="C355" s="421" t="s">
        <v>21</v>
      </c>
      <c r="D355" t="s">
        <v>12</v>
      </c>
      <c r="E355" s="2">
        <v>10.7</v>
      </c>
      <c r="G355" s="2">
        <f t="shared" si="5"/>
        <v>10.70000000000007</v>
      </c>
    </row>
    <row r="356" spans="1:7" hidden="1">
      <c r="B356" s="422"/>
      <c r="C356" s="422"/>
      <c r="D356" t="s">
        <v>13</v>
      </c>
      <c r="E356" s="2">
        <v>1.2</v>
      </c>
      <c r="G356" s="2">
        <f t="shared" si="5"/>
        <v>11.90000000000007</v>
      </c>
    </row>
    <row r="357" spans="1:7" hidden="1">
      <c r="B357" s="422"/>
      <c r="C357" s="422"/>
      <c r="D357" t="s">
        <v>31</v>
      </c>
      <c r="E357" s="2">
        <v>60</v>
      </c>
      <c r="G357" s="2">
        <f t="shared" si="5"/>
        <v>71.900000000000063</v>
      </c>
    </row>
    <row r="358" spans="1:7" hidden="1">
      <c r="B358" s="422"/>
      <c r="C358" s="422"/>
      <c r="D358" t="s">
        <v>29</v>
      </c>
      <c r="E358" s="2">
        <v>5</v>
      </c>
      <c r="G358" s="2">
        <f t="shared" si="5"/>
        <v>76.900000000000063</v>
      </c>
    </row>
    <row r="359" spans="1:7" hidden="1">
      <c r="A359" s="3">
        <v>44091</v>
      </c>
      <c r="B359" s="422">
        <v>20307</v>
      </c>
      <c r="C359" s="422" t="s">
        <v>21</v>
      </c>
      <c r="D359" t="s">
        <v>12</v>
      </c>
      <c r="F359" s="2">
        <v>10.7</v>
      </c>
      <c r="G359" s="2">
        <f t="shared" si="5"/>
        <v>66.20000000000006</v>
      </c>
    </row>
    <row r="360" spans="1:7" hidden="1">
      <c r="A360" s="3">
        <v>44091</v>
      </c>
      <c r="B360" s="422">
        <v>20307</v>
      </c>
      <c r="C360" s="422" t="s">
        <v>21</v>
      </c>
      <c r="D360" t="s">
        <v>13</v>
      </c>
      <c r="F360" s="2">
        <v>1.2</v>
      </c>
      <c r="G360" s="2">
        <f t="shared" si="5"/>
        <v>65.000000000000057</v>
      </c>
    </row>
    <row r="361" spans="1:7" hidden="1">
      <c r="A361" s="3">
        <v>44117</v>
      </c>
      <c r="B361" s="422">
        <v>20473</v>
      </c>
      <c r="C361" s="422" t="s">
        <v>21</v>
      </c>
      <c r="D361" t="s">
        <v>31</v>
      </c>
      <c r="F361" s="2">
        <v>60</v>
      </c>
      <c r="G361" s="2">
        <f t="shared" si="5"/>
        <v>5.0000000000000568</v>
      </c>
    </row>
    <row r="362" spans="1:7" hidden="1">
      <c r="A362" s="3">
        <v>44117</v>
      </c>
      <c r="B362" s="422">
        <v>20473</v>
      </c>
      <c r="C362" s="422" t="s">
        <v>21</v>
      </c>
      <c r="D362" t="s">
        <v>29</v>
      </c>
      <c r="F362" s="2">
        <v>5</v>
      </c>
      <c r="G362" s="2">
        <f t="shared" si="5"/>
        <v>5.6843418860808015E-14</v>
      </c>
    </row>
    <row r="363" spans="1:7" hidden="1">
      <c r="A363" s="31">
        <v>44043</v>
      </c>
      <c r="B363" s="421" t="s">
        <v>10</v>
      </c>
      <c r="C363" s="421" t="s">
        <v>22</v>
      </c>
      <c r="D363" t="s">
        <v>12</v>
      </c>
      <c r="E363" s="2">
        <v>9</v>
      </c>
      <c r="G363" s="2">
        <f t="shared" si="5"/>
        <v>9.0000000000000568</v>
      </c>
    </row>
    <row r="364" spans="1:7" hidden="1">
      <c r="B364" s="422"/>
      <c r="C364" s="422"/>
      <c r="D364" t="s">
        <v>13</v>
      </c>
      <c r="E364" s="2">
        <v>3.7</v>
      </c>
      <c r="G364" s="2">
        <f t="shared" si="5"/>
        <v>12.700000000000056</v>
      </c>
    </row>
    <row r="365" spans="1:7" hidden="1">
      <c r="B365" s="422"/>
      <c r="C365" s="422"/>
      <c r="D365" t="s">
        <v>31</v>
      </c>
      <c r="E365" s="2">
        <v>60</v>
      </c>
      <c r="G365" s="2">
        <f t="shared" si="5"/>
        <v>72.70000000000006</v>
      </c>
    </row>
    <row r="366" spans="1:7" hidden="1">
      <c r="B366" s="422"/>
      <c r="C366" s="422"/>
      <c r="D366" t="s">
        <v>29</v>
      </c>
      <c r="E366" s="2">
        <v>5</v>
      </c>
      <c r="G366" s="2">
        <f t="shared" si="5"/>
        <v>77.70000000000006</v>
      </c>
    </row>
    <row r="367" spans="1:7" hidden="1">
      <c r="B367" s="422"/>
      <c r="C367" s="422"/>
      <c r="D367" s="62" t="s">
        <v>32</v>
      </c>
      <c r="E367" s="2">
        <v>10</v>
      </c>
      <c r="G367" s="2">
        <f t="shared" si="5"/>
        <v>87.70000000000006</v>
      </c>
    </row>
    <row r="368" spans="1:7" hidden="1">
      <c r="B368" s="422"/>
      <c r="C368" s="422"/>
      <c r="D368" s="62" t="s">
        <v>72</v>
      </c>
      <c r="E368" s="2">
        <v>10</v>
      </c>
      <c r="G368" s="2">
        <f t="shared" si="5"/>
        <v>97.70000000000006</v>
      </c>
    </row>
    <row r="369" spans="1:7" hidden="1">
      <c r="A369" s="3">
        <v>44105</v>
      </c>
      <c r="B369" s="422">
        <v>20338</v>
      </c>
      <c r="C369" s="422" t="s">
        <v>22</v>
      </c>
      <c r="D369" t="s">
        <v>12</v>
      </c>
      <c r="F369" s="2">
        <v>9</v>
      </c>
      <c r="G369" s="2">
        <f t="shared" si="5"/>
        <v>88.70000000000006</v>
      </c>
    </row>
    <row r="370" spans="1:7" hidden="1">
      <c r="A370" s="3">
        <v>44105</v>
      </c>
      <c r="B370" s="422">
        <v>20338</v>
      </c>
      <c r="C370" s="422" t="s">
        <v>22</v>
      </c>
      <c r="D370" t="s">
        <v>13</v>
      </c>
      <c r="F370" s="2">
        <v>3.7</v>
      </c>
      <c r="G370" s="2">
        <f t="shared" si="5"/>
        <v>85.000000000000057</v>
      </c>
    </row>
    <row r="371" spans="1:7" hidden="1">
      <c r="A371" s="3">
        <v>44117</v>
      </c>
      <c r="B371" s="422">
        <v>20474</v>
      </c>
      <c r="C371" s="422" t="s">
        <v>22</v>
      </c>
      <c r="D371" t="s">
        <v>31</v>
      </c>
      <c r="F371" s="2">
        <v>60</v>
      </c>
      <c r="G371" s="2">
        <f t="shared" si="5"/>
        <v>25.000000000000057</v>
      </c>
    </row>
    <row r="372" spans="1:7" hidden="1">
      <c r="A372" s="3">
        <v>44117</v>
      </c>
      <c r="B372" s="422">
        <v>20474</v>
      </c>
      <c r="C372" s="422" t="s">
        <v>22</v>
      </c>
      <c r="D372" t="s">
        <v>29</v>
      </c>
      <c r="F372" s="2">
        <v>5</v>
      </c>
      <c r="G372" s="2">
        <f t="shared" si="5"/>
        <v>20.000000000000057</v>
      </c>
    </row>
    <row r="373" spans="1:7" hidden="1">
      <c r="A373" s="3">
        <v>44195</v>
      </c>
      <c r="B373" s="422">
        <v>21283</v>
      </c>
      <c r="C373" s="422" t="s">
        <v>22</v>
      </c>
      <c r="D373" s="62" t="s">
        <v>32</v>
      </c>
      <c r="F373" s="2">
        <v>10</v>
      </c>
      <c r="G373" s="2">
        <f t="shared" si="5"/>
        <v>10.000000000000057</v>
      </c>
    </row>
    <row r="374" spans="1:7" hidden="1">
      <c r="A374" s="3">
        <v>44195</v>
      </c>
      <c r="B374" s="422">
        <v>21283</v>
      </c>
      <c r="C374" s="422" t="s">
        <v>22</v>
      </c>
      <c r="D374" s="62" t="s">
        <v>72</v>
      </c>
      <c r="F374" s="2">
        <v>10</v>
      </c>
      <c r="G374" s="73">
        <f t="shared" si="5"/>
        <v>5.6843418860808015E-14</v>
      </c>
    </row>
    <row r="375" spans="1:7" hidden="1">
      <c r="A375" s="31">
        <v>44074</v>
      </c>
      <c r="B375" s="421" t="s">
        <v>10</v>
      </c>
      <c r="C375" s="421" t="s">
        <v>23</v>
      </c>
      <c r="D375" t="s">
        <v>12</v>
      </c>
      <c r="E375" s="2">
        <v>8.9</v>
      </c>
      <c r="G375" s="73">
        <f t="shared" si="5"/>
        <v>8.9000000000000572</v>
      </c>
    </row>
    <row r="376" spans="1:7" hidden="1">
      <c r="B376" s="422"/>
      <c r="C376" s="422"/>
      <c r="D376" t="s">
        <v>13</v>
      </c>
      <c r="E376" s="2">
        <v>2.8</v>
      </c>
      <c r="G376" s="73">
        <f t="shared" si="5"/>
        <v>11.700000000000056</v>
      </c>
    </row>
    <row r="377" spans="1:7" hidden="1">
      <c r="B377" s="422"/>
      <c r="C377" s="422"/>
      <c r="D377" t="s">
        <v>14</v>
      </c>
      <c r="E377" s="2">
        <v>60</v>
      </c>
      <c r="G377" s="73">
        <f t="shared" si="5"/>
        <v>71.70000000000006</v>
      </c>
    </row>
    <row r="378" spans="1:7" hidden="1">
      <c r="B378" s="422"/>
      <c r="C378" s="422"/>
      <c r="D378" t="s">
        <v>29</v>
      </c>
      <c r="E378" s="2">
        <v>5</v>
      </c>
      <c r="G378" s="73">
        <f t="shared" si="5"/>
        <v>76.70000000000006</v>
      </c>
    </row>
    <row r="379" spans="1:7" hidden="1">
      <c r="B379" s="422"/>
      <c r="C379" s="422"/>
      <c r="D379" t="s">
        <v>33</v>
      </c>
      <c r="E379" s="21">
        <v>15</v>
      </c>
      <c r="G379" s="73">
        <f t="shared" si="5"/>
        <v>91.70000000000006</v>
      </c>
    </row>
    <row r="380" spans="1:7" hidden="1">
      <c r="A380" s="3">
        <v>44119</v>
      </c>
      <c r="B380" s="422">
        <v>20482</v>
      </c>
      <c r="C380" s="422" t="s">
        <v>23</v>
      </c>
      <c r="D380" t="s">
        <v>12</v>
      </c>
      <c r="F380" s="2">
        <v>8.9</v>
      </c>
      <c r="G380" s="73">
        <f t="shared" si="5"/>
        <v>82.800000000000054</v>
      </c>
    </row>
    <row r="381" spans="1:7" hidden="1">
      <c r="A381" s="3">
        <v>44119</v>
      </c>
      <c r="B381" s="422">
        <v>20482</v>
      </c>
      <c r="C381" s="422" t="s">
        <v>23</v>
      </c>
      <c r="D381" t="s">
        <v>13</v>
      </c>
      <c r="F381" s="2">
        <v>2.8</v>
      </c>
      <c r="G381" s="73">
        <f t="shared" si="5"/>
        <v>80.000000000000057</v>
      </c>
    </row>
    <row r="382" spans="1:7" hidden="1">
      <c r="A382" s="3">
        <v>44137</v>
      </c>
      <c r="B382" s="422">
        <v>20593</v>
      </c>
      <c r="C382" s="422" t="s">
        <v>23</v>
      </c>
      <c r="D382" t="s">
        <v>31</v>
      </c>
      <c r="F382" s="2">
        <v>60</v>
      </c>
      <c r="G382" s="73">
        <f t="shared" si="5"/>
        <v>20.000000000000057</v>
      </c>
    </row>
    <row r="383" spans="1:7" hidden="1">
      <c r="A383" s="3">
        <v>44137</v>
      </c>
      <c r="B383" s="422">
        <v>20593</v>
      </c>
      <c r="C383" s="422" t="s">
        <v>23</v>
      </c>
      <c r="D383" t="s">
        <v>29</v>
      </c>
      <c r="F383" s="2">
        <v>5</v>
      </c>
      <c r="G383" s="73">
        <f t="shared" si="5"/>
        <v>15.000000000000057</v>
      </c>
    </row>
    <row r="384" spans="1:7" hidden="1">
      <c r="A384" s="3">
        <v>44519</v>
      </c>
      <c r="B384" s="422">
        <v>23950</v>
      </c>
      <c r="C384" s="422" t="s">
        <v>23</v>
      </c>
      <c r="D384" t="s">
        <v>33</v>
      </c>
      <c r="F384" s="2">
        <v>15</v>
      </c>
      <c r="G384" s="73">
        <f t="shared" si="5"/>
        <v>5.6843418860808015E-14</v>
      </c>
    </row>
    <row r="385" spans="1:8" hidden="1">
      <c r="A385" s="31">
        <v>44104</v>
      </c>
      <c r="B385" s="421" t="s">
        <v>10</v>
      </c>
      <c r="C385" s="421" t="s">
        <v>24</v>
      </c>
      <c r="D385" t="s">
        <v>12</v>
      </c>
      <c r="E385" s="2">
        <v>8.9</v>
      </c>
      <c r="G385" s="73">
        <f t="shared" si="5"/>
        <v>8.9000000000000572</v>
      </c>
      <c r="H385" s="60"/>
    </row>
    <row r="386" spans="1:8" hidden="1">
      <c r="B386" s="422"/>
      <c r="C386" s="422"/>
      <c r="D386" t="s">
        <v>13</v>
      </c>
      <c r="E386" s="2">
        <v>3.1</v>
      </c>
      <c r="G386" s="73">
        <f t="shared" si="5"/>
        <v>12.000000000000057</v>
      </c>
    </row>
    <row r="387" spans="1:8" hidden="1">
      <c r="B387" s="422"/>
      <c r="C387" s="422"/>
      <c r="D387" t="s">
        <v>14</v>
      </c>
      <c r="E387" s="2">
        <v>60</v>
      </c>
      <c r="G387" s="73">
        <f t="shared" si="5"/>
        <v>72.000000000000057</v>
      </c>
    </row>
    <row r="388" spans="1:8" hidden="1">
      <c r="B388" s="422"/>
      <c r="C388" s="422"/>
      <c r="D388" t="s">
        <v>29</v>
      </c>
      <c r="E388" s="2">
        <v>5</v>
      </c>
      <c r="G388" s="73">
        <f t="shared" si="5"/>
        <v>77.000000000000057</v>
      </c>
    </row>
    <row r="389" spans="1:8" hidden="1">
      <c r="B389" s="422"/>
      <c r="C389" s="422"/>
      <c r="D389" t="s">
        <v>33</v>
      </c>
      <c r="E389" s="21">
        <v>8.5</v>
      </c>
      <c r="G389" s="73">
        <f t="shared" si="5"/>
        <v>85.500000000000057</v>
      </c>
    </row>
    <row r="390" spans="1:8" hidden="1">
      <c r="A390" s="3">
        <v>44137</v>
      </c>
      <c r="B390" s="422">
        <v>20594</v>
      </c>
      <c r="C390" s="422" t="s">
        <v>24</v>
      </c>
      <c r="D390" t="s">
        <v>31</v>
      </c>
      <c r="F390" s="2">
        <v>60</v>
      </c>
      <c r="G390" s="73">
        <f t="shared" si="5"/>
        <v>25.500000000000057</v>
      </c>
    </row>
    <row r="391" spans="1:8" hidden="1">
      <c r="A391" s="3">
        <v>44137</v>
      </c>
      <c r="B391" s="422">
        <v>20594</v>
      </c>
      <c r="C391" s="422" t="s">
        <v>24</v>
      </c>
      <c r="D391" t="s">
        <v>29</v>
      </c>
      <c r="F391" s="2">
        <v>5</v>
      </c>
      <c r="G391" s="73">
        <f t="shared" si="5"/>
        <v>20.500000000000057</v>
      </c>
    </row>
    <row r="392" spans="1:8" hidden="1">
      <c r="A392" s="3">
        <v>44174</v>
      </c>
      <c r="B392" s="422">
        <v>20998</v>
      </c>
      <c r="C392" s="422" t="s">
        <v>24</v>
      </c>
      <c r="D392" t="s">
        <v>12</v>
      </c>
      <c r="F392" s="2">
        <v>8.9</v>
      </c>
      <c r="G392" s="73">
        <f t="shared" si="5"/>
        <v>11.600000000000056</v>
      </c>
    </row>
    <row r="393" spans="1:8" hidden="1">
      <c r="A393" s="3">
        <v>44174</v>
      </c>
      <c r="B393" s="422">
        <v>20998</v>
      </c>
      <c r="C393" s="422" t="s">
        <v>24</v>
      </c>
      <c r="D393" t="s">
        <v>13</v>
      </c>
      <c r="F393" s="2">
        <v>3.1</v>
      </c>
      <c r="G393" s="73">
        <f t="shared" si="5"/>
        <v>8.5000000000000568</v>
      </c>
    </row>
    <row r="394" spans="1:8" hidden="1">
      <c r="A394" s="3">
        <v>44519</v>
      </c>
      <c r="B394" s="422">
        <v>23950</v>
      </c>
      <c r="C394" s="422" t="s">
        <v>24</v>
      </c>
      <c r="D394" t="s">
        <v>33</v>
      </c>
      <c r="F394" s="2">
        <v>8.5</v>
      </c>
      <c r="G394" s="73">
        <f t="shared" si="5"/>
        <v>5.6843418860808015E-14</v>
      </c>
    </row>
    <row r="395" spans="1:8" hidden="1">
      <c r="A395" s="31">
        <v>44135</v>
      </c>
      <c r="B395" s="421" t="s">
        <v>10</v>
      </c>
      <c r="C395" s="421" t="s">
        <v>25</v>
      </c>
      <c r="D395" t="s">
        <v>12</v>
      </c>
      <c r="E395" s="2">
        <v>10.4</v>
      </c>
      <c r="G395" s="73">
        <f t="shared" si="5"/>
        <v>10.400000000000057</v>
      </c>
    </row>
    <row r="396" spans="1:8" hidden="1">
      <c r="B396" s="422"/>
      <c r="C396" s="422"/>
      <c r="D396" t="s">
        <v>13</v>
      </c>
      <c r="E396" s="2">
        <v>3.3</v>
      </c>
      <c r="G396" s="73">
        <f t="shared" si="5"/>
        <v>13.700000000000056</v>
      </c>
    </row>
    <row r="397" spans="1:8" hidden="1">
      <c r="B397" s="422"/>
      <c r="C397" s="422"/>
      <c r="D397" t="s">
        <v>14</v>
      </c>
      <c r="E397" s="2">
        <v>60</v>
      </c>
      <c r="G397" s="73">
        <f t="shared" si="5"/>
        <v>73.70000000000006</v>
      </c>
    </row>
    <row r="398" spans="1:8" hidden="1">
      <c r="B398" s="422"/>
      <c r="C398" s="422"/>
      <c r="D398" t="s">
        <v>29</v>
      </c>
      <c r="E398" s="2">
        <v>5</v>
      </c>
      <c r="G398" s="73">
        <f t="shared" si="5"/>
        <v>78.70000000000006</v>
      </c>
    </row>
    <row r="399" spans="1:8" hidden="1">
      <c r="B399" s="422"/>
      <c r="C399" s="422"/>
      <c r="D399" s="62" t="s">
        <v>36</v>
      </c>
      <c r="E399" s="2">
        <v>10</v>
      </c>
      <c r="G399" s="73">
        <f t="shared" si="5"/>
        <v>88.70000000000006</v>
      </c>
    </row>
    <row r="400" spans="1:8" hidden="1">
      <c r="B400" s="422"/>
      <c r="C400" s="422"/>
      <c r="D400" s="62" t="s">
        <v>37</v>
      </c>
      <c r="E400" s="2">
        <v>10</v>
      </c>
      <c r="G400" s="73">
        <f t="shared" si="5"/>
        <v>98.70000000000006</v>
      </c>
    </row>
    <row r="401" spans="1:7" hidden="1">
      <c r="A401" s="3">
        <v>44137</v>
      </c>
      <c r="B401" s="422">
        <v>20595</v>
      </c>
      <c r="C401" s="422" t="s">
        <v>25</v>
      </c>
      <c r="D401" t="s">
        <v>31</v>
      </c>
      <c r="F401" s="2">
        <v>60</v>
      </c>
      <c r="G401" s="73">
        <f t="shared" si="5"/>
        <v>38.70000000000006</v>
      </c>
    </row>
    <row r="402" spans="1:7" hidden="1">
      <c r="A402" s="3">
        <v>44137</v>
      </c>
      <c r="B402" s="422">
        <v>20595</v>
      </c>
      <c r="C402" s="422" t="s">
        <v>25</v>
      </c>
      <c r="D402" t="s">
        <v>29</v>
      </c>
      <c r="F402" s="2">
        <v>5</v>
      </c>
      <c r="G402" s="73">
        <f t="shared" si="5"/>
        <v>33.70000000000006</v>
      </c>
    </row>
    <row r="403" spans="1:7" hidden="1">
      <c r="A403" s="3">
        <v>44174</v>
      </c>
      <c r="B403" s="422">
        <v>20999</v>
      </c>
      <c r="C403" s="422" t="s">
        <v>25</v>
      </c>
      <c r="D403" t="s">
        <v>12</v>
      </c>
      <c r="F403" s="2">
        <v>10.4</v>
      </c>
      <c r="G403" s="73">
        <f t="shared" si="5"/>
        <v>23.300000000000061</v>
      </c>
    </row>
    <row r="404" spans="1:7" hidden="1">
      <c r="A404" s="3">
        <v>44174</v>
      </c>
      <c r="B404" s="422">
        <v>20999</v>
      </c>
      <c r="C404" s="422" t="s">
        <v>25</v>
      </c>
      <c r="D404" t="s">
        <v>13</v>
      </c>
      <c r="F404" s="2">
        <v>3.3</v>
      </c>
      <c r="G404" s="73">
        <f t="shared" si="5"/>
        <v>20.00000000000006</v>
      </c>
    </row>
    <row r="405" spans="1:7" hidden="1">
      <c r="A405" s="3">
        <v>44195</v>
      </c>
      <c r="B405" s="422">
        <v>21283</v>
      </c>
      <c r="C405" s="422" t="s">
        <v>25</v>
      </c>
      <c r="D405" s="62" t="s">
        <v>36</v>
      </c>
      <c r="F405" s="2">
        <v>10</v>
      </c>
      <c r="G405" s="73">
        <f t="shared" si="5"/>
        <v>10.00000000000006</v>
      </c>
    </row>
    <row r="406" spans="1:7" hidden="1">
      <c r="A406" s="3">
        <v>44195</v>
      </c>
      <c r="B406" s="422">
        <v>21283</v>
      </c>
      <c r="C406" s="422" t="s">
        <v>25</v>
      </c>
      <c r="D406" s="62" t="s">
        <v>37</v>
      </c>
      <c r="F406" s="2">
        <v>10</v>
      </c>
      <c r="G406" s="73">
        <f t="shared" si="5"/>
        <v>6.0396132539608516E-14</v>
      </c>
    </row>
    <row r="407" spans="1:7" hidden="1">
      <c r="A407" s="31">
        <v>44165</v>
      </c>
      <c r="B407" s="421" t="s">
        <v>10</v>
      </c>
      <c r="C407" s="421" t="s">
        <v>26</v>
      </c>
      <c r="D407" t="s">
        <v>12</v>
      </c>
      <c r="E407" s="20">
        <v>0</v>
      </c>
      <c r="G407" s="73">
        <f t="shared" si="5"/>
        <v>6.0396132539608516E-14</v>
      </c>
    </row>
    <row r="408" spans="1:7" hidden="1">
      <c r="B408" s="422"/>
      <c r="C408" s="422"/>
      <c r="D408" t="s">
        <v>13</v>
      </c>
      <c r="E408" s="20">
        <v>3.3</v>
      </c>
      <c r="G408" s="73">
        <f t="shared" si="5"/>
        <v>3.3000000000000602</v>
      </c>
    </row>
    <row r="409" spans="1:7" hidden="1">
      <c r="B409" s="422"/>
      <c r="C409" s="422"/>
      <c r="D409" t="s">
        <v>31</v>
      </c>
      <c r="E409" s="20">
        <v>60</v>
      </c>
      <c r="G409" s="73">
        <f t="shared" si="5"/>
        <v>63.300000000000061</v>
      </c>
    </row>
    <row r="410" spans="1:7" hidden="1">
      <c r="B410" s="422"/>
      <c r="C410" s="422"/>
      <c r="D410" t="s">
        <v>29</v>
      </c>
      <c r="E410" s="20">
        <v>5</v>
      </c>
      <c r="G410" s="73">
        <f t="shared" ref="G410:G473" si="6">+G409+E410-F410</f>
        <v>68.300000000000068</v>
      </c>
    </row>
    <row r="411" spans="1:7" hidden="1">
      <c r="A411" s="3">
        <v>44161</v>
      </c>
      <c r="B411" s="422">
        <v>20931</v>
      </c>
      <c r="C411" s="422" t="s">
        <v>26</v>
      </c>
      <c r="D411" t="s">
        <v>31</v>
      </c>
      <c r="E411" s="20"/>
      <c r="F411" s="2">
        <v>60</v>
      </c>
      <c r="G411" s="73">
        <f t="shared" si="6"/>
        <v>8.3000000000000682</v>
      </c>
    </row>
    <row r="412" spans="1:7" hidden="1">
      <c r="A412" s="3">
        <v>44161</v>
      </c>
      <c r="B412" s="422">
        <v>20931</v>
      </c>
      <c r="C412" s="422" t="s">
        <v>26</v>
      </c>
      <c r="D412" t="s">
        <v>29</v>
      </c>
      <c r="E412" s="20"/>
      <c r="F412" s="2">
        <v>5</v>
      </c>
      <c r="G412" s="73">
        <f t="shared" si="6"/>
        <v>3.3000000000000682</v>
      </c>
    </row>
    <row r="413" spans="1:7" hidden="1">
      <c r="A413" s="3">
        <v>44195</v>
      </c>
      <c r="B413" s="422">
        <v>21279</v>
      </c>
      <c r="C413" s="422" t="s">
        <v>26</v>
      </c>
      <c r="D413" t="s">
        <v>13</v>
      </c>
      <c r="E413" s="20"/>
      <c r="F413" s="2">
        <v>3.3</v>
      </c>
      <c r="G413" s="73">
        <f t="shared" si="6"/>
        <v>6.8389738316909643E-14</v>
      </c>
    </row>
    <row r="414" spans="1:7" hidden="1">
      <c r="A414" s="31">
        <v>44196</v>
      </c>
      <c r="B414" s="421" t="s">
        <v>10</v>
      </c>
      <c r="C414" s="421" t="s">
        <v>27</v>
      </c>
      <c r="D414" t="s">
        <v>12</v>
      </c>
      <c r="E414" s="67">
        <v>0</v>
      </c>
      <c r="G414" s="73">
        <f t="shared" si="6"/>
        <v>6.8389738316909643E-14</v>
      </c>
    </row>
    <row r="415" spans="1:7" hidden="1">
      <c r="B415" s="422"/>
      <c r="C415" s="422"/>
      <c r="D415" t="s">
        <v>13</v>
      </c>
      <c r="E415" s="67">
        <v>3</v>
      </c>
      <c r="G415" s="73">
        <f t="shared" si="6"/>
        <v>3.0000000000000684</v>
      </c>
    </row>
    <row r="416" spans="1:7" hidden="1">
      <c r="B416" s="422"/>
      <c r="C416" s="422"/>
      <c r="D416" t="s">
        <v>31</v>
      </c>
      <c r="E416" s="67">
        <v>60</v>
      </c>
      <c r="G416" s="73">
        <f t="shared" si="6"/>
        <v>63.000000000000071</v>
      </c>
    </row>
    <row r="417" spans="1:7" hidden="1">
      <c r="B417" s="422"/>
      <c r="C417" s="422"/>
      <c r="D417" t="s">
        <v>29</v>
      </c>
      <c r="E417" s="67">
        <v>5</v>
      </c>
      <c r="G417" s="73">
        <f t="shared" si="6"/>
        <v>68.000000000000071</v>
      </c>
    </row>
    <row r="418" spans="1:7" hidden="1">
      <c r="A418" s="3">
        <v>44195</v>
      </c>
      <c r="B418" s="422">
        <v>21280</v>
      </c>
      <c r="C418" s="422" t="s">
        <v>27</v>
      </c>
      <c r="D418" t="s">
        <v>31</v>
      </c>
      <c r="E418" s="67"/>
      <c r="F418" s="2">
        <v>60</v>
      </c>
      <c r="G418" s="73">
        <f t="shared" si="6"/>
        <v>8.0000000000000711</v>
      </c>
    </row>
    <row r="419" spans="1:7" hidden="1">
      <c r="A419" s="3">
        <v>44195</v>
      </c>
      <c r="B419" s="422">
        <v>21280</v>
      </c>
      <c r="C419" s="422" t="s">
        <v>27</v>
      </c>
      <c r="D419" t="s">
        <v>29</v>
      </c>
      <c r="E419" s="67"/>
      <c r="F419" s="2">
        <v>5</v>
      </c>
      <c r="G419" s="73">
        <f t="shared" si="6"/>
        <v>3.0000000000000711</v>
      </c>
    </row>
    <row r="420" spans="1:7" hidden="1">
      <c r="A420" s="3">
        <v>44223</v>
      </c>
      <c r="B420" s="422">
        <v>21467</v>
      </c>
      <c r="C420" s="422" t="s">
        <v>27</v>
      </c>
      <c r="D420" t="s">
        <v>12</v>
      </c>
      <c r="E420" s="67"/>
      <c r="F420" s="2">
        <v>0</v>
      </c>
      <c r="G420" s="73">
        <f t="shared" si="6"/>
        <v>3.0000000000000711</v>
      </c>
    </row>
    <row r="421" spans="1:7" hidden="1">
      <c r="A421" s="3">
        <v>44223</v>
      </c>
      <c r="B421" s="422">
        <v>21467</v>
      </c>
      <c r="C421" s="422" t="s">
        <v>27</v>
      </c>
      <c r="D421" t="s">
        <v>13</v>
      </c>
      <c r="E421" s="67"/>
      <c r="F421" s="2">
        <v>3</v>
      </c>
      <c r="G421" s="73">
        <f t="shared" si="6"/>
        <v>7.1054273576010019E-14</v>
      </c>
    </row>
    <row r="422" spans="1:7" hidden="1">
      <c r="A422" s="31">
        <v>44227</v>
      </c>
      <c r="B422" s="421" t="s">
        <v>10</v>
      </c>
      <c r="C422" s="421" t="s">
        <v>11</v>
      </c>
      <c r="D422" t="s">
        <v>12</v>
      </c>
      <c r="E422" s="67">
        <v>0</v>
      </c>
      <c r="G422" s="73">
        <f t="shared" si="6"/>
        <v>7.1054273576010019E-14</v>
      </c>
    </row>
    <row r="423" spans="1:7" hidden="1">
      <c r="B423" s="422"/>
      <c r="C423" s="422"/>
      <c r="D423" t="s">
        <v>13</v>
      </c>
      <c r="E423" s="67">
        <v>3.8</v>
      </c>
      <c r="G423" s="73">
        <f t="shared" si="6"/>
        <v>3.8000000000000709</v>
      </c>
    </row>
    <row r="424" spans="1:7" hidden="1">
      <c r="B424" s="422"/>
      <c r="C424" s="422"/>
      <c r="D424" t="s">
        <v>31</v>
      </c>
      <c r="E424" s="67">
        <v>60</v>
      </c>
      <c r="G424" s="73">
        <f t="shared" si="6"/>
        <v>63.800000000000068</v>
      </c>
    </row>
    <row r="425" spans="1:7" hidden="1">
      <c r="B425" s="422"/>
      <c r="C425" s="422"/>
      <c r="D425" t="s">
        <v>29</v>
      </c>
      <c r="E425" s="67">
        <v>5</v>
      </c>
      <c r="G425" s="73">
        <f t="shared" si="6"/>
        <v>68.800000000000068</v>
      </c>
    </row>
    <row r="426" spans="1:7" hidden="1">
      <c r="A426" s="3">
        <v>44224</v>
      </c>
      <c r="B426" s="422">
        <v>21470</v>
      </c>
      <c r="C426" s="422" t="s">
        <v>11</v>
      </c>
      <c r="D426" t="s">
        <v>31</v>
      </c>
      <c r="E426" s="67"/>
      <c r="F426" s="2">
        <v>60</v>
      </c>
      <c r="G426" s="73">
        <f t="shared" si="6"/>
        <v>8.8000000000000682</v>
      </c>
    </row>
    <row r="427" spans="1:7" hidden="1">
      <c r="A427" s="3">
        <v>44224</v>
      </c>
      <c r="B427" s="422">
        <v>21470</v>
      </c>
      <c r="C427" s="422" t="s">
        <v>11</v>
      </c>
      <c r="D427" t="s">
        <v>29</v>
      </c>
      <c r="E427" s="67"/>
      <c r="F427" s="2">
        <v>5</v>
      </c>
      <c r="G427" s="73">
        <f t="shared" si="6"/>
        <v>3.8000000000000682</v>
      </c>
    </row>
    <row r="428" spans="1:7" hidden="1">
      <c r="A428" s="3">
        <v>44253</v>
      </c>
      <c r="B428" s="422">
        <v>21629</v>
      </c>
      <c r="C428" s="422" t="s">
        <v>11</v>
      </c>
      <c r="D428" t="s">
        <v>12</v>
      </c>
      <c r="E428" s="67"/>
      <c r="F428" s="2">
        <v>0</v>
      </c>
      <c r="G428" s="73">
        <f t="shared" si="6"/>
        <v>3.8000000000000682</v>
      </c>
    </row>
    <row r="429" spans="1:7" hidden="1">
      <c r="A429" s="3">
        <v>44253</v>
      </c>
      <c r="B429" s="422">
        <v>21629</v>
      </c>
      <c r="C429" s="422" t="s">
        <v>11</v>
      </c>
      <c r="D429" t="s">
        <v>13</v>
      </c>
      <c r="E429" s="67"/>
      <c r="F429" s="2">
        <v>3.8</v>
      </c>
      <c r="G429" s="73">
        <f t="shared" si="6"/>
        <v>6.8389738316909643E-14</v>
      </c>
    </row>
    <row r="430" spans="1:7" hidden="1">
      <c r="A430" s="31">
        <v>44255</v>
      </c>
      <c r="B430" s="421" t="s">
        <v>10</v>
      </c>
      <c r="C430" s="421" t="s">
        <v>17</v>
      </c>
      <c r="D430" t="s">
        <v>12</v>
      </c>
      <c r="E430" s="67">
        <v>8.8000000000000007</v>
      </c>
      <c r="G430" s="73">
        <f t="shared" si="6"/>
        <v>8.8000000000000682</v>
      </c>
    </row>
    <row r="431" spans="1:7" hidden="1">
      <c r="B431" s="422"/>
      <c r="C431" s="422"/>
      <c r="D431" t="s">
        <v>13</v>
      </c>
      <c r="E431" s="67">
        <v>4.7</v>
      </c>
      <c r="G431" s="73">
        <f t="shared" si="6"/>
        <v>13.500000000000068</v>
      </c>
    </row>
    <row r="432" spans="1:7" hidden="1">
      <c r="B432" s="422"/>
      <c r="C432" s="422"/>
      <c r="D432" t="s">
        <v>31</v>
      </c>
      <c r="E432" s="67">
        <v>56</v>
      </c>
      <c r="G432" s="73">
        <f t="shared" si="6"/>
        <v>69.500000000000071</v>
      </c>
    </row>
    <row r="433" spans="1:7" hidden="1">
      <c r="B433" s="422"/>
      <c r="C433" s="422"/>
      <c r="D433" t="s">
        <v>29</v>
      </c>
      <c r="E433" s="67">
        <v>5</v>
      </c>
      <c r="G433" s="73">
        <f t="shared" si="6"/>
        <v>74.500000000000071</v>
      </c>
    </row>
    <row r="434" spans="1:7" hidden="1">
      <c r="B434" s="422"/>
      <c r="C434" s="422"/>
      <c r="D434" t="s">
        <v>38</v>
      </c>
      <c r="E434" s="67">
        <v>10</v>
      </c>
      <c r="G434" s="73">
        <f t="shared" si="6"/>
        <v>84.500000000000071</v>
      </c>
    </row>
    <row r="435" spans="1:7" hidden="1">
      <c r="A435" s="3">
        <v>44253</v>
      </c>
      <c r="B435" s="422">
        <v>21631</v>
      </c>
      <c r="C435" s="422" t="s">
        <v>17</v>
      </c>
      <c r="D435" t="s">
        <v>14</v>
      </c>
      <c r="E435" s="67"/>
      <c r="F435" s="2">
        <v>56</v>
      </c>
      <c r="G435" s="73">
        <f t="shared" si="6"/>
        <v>28.500000000000071</v>
      </c>
    </row>
    <row r="436" spans="1:7" hidden="1">
      <c r="A436" s="3">
        <v>44253</v>
      </c>
      <c r="B436" s="422">
        <v>21631</v>
      </c>
      <c r="C436" s="422" t="s">
        <v>17</v>
      </c>
      <c r="D436" t="s">
        <v>15</v>
      </c>
      <c r="E436" s="67"/>
      <c r="F436" s="2">
        <v>5</v>
      </c>
      <c r="G436" s="73">
        <f t="shared" si="6"/>
        <v>23.500000000000071</v>
      </c>
    </row>
    <row r="437" spans="1:7" hidden="1">
      <c r="A437" s="3">
        <v>44301</v>
      </c>
      <c r="B437" s="422">
        <v>22160</v>
      </c>
      <c r="C437" s="422" t="s">
        <v>17</v>
      </c>
      <c r="D437" t="s">
        <v>12</v>
      </c>
      <c r="E437" s="67"/>
      <c r="F437" s="2">
        <v>8.8000000000000007</v>
      </c>
      <c r="G437" s="73">
        <f t="shared" si="6"/>
        <v>14.70000000000007</v>
      </c>
    </row>
    <row r="438" spans="1:7" hidden="1">
      <c r="A438" s="3">
        <v>44301</v>
      </c>
      <c r="B438" s="422">
        <v>22160</v>
      </c>
      <c r="C438" s="422" t="s">
        <v>17</v>
      </c>
      <c r="D438" t="s">
        <v>13</v>
      </c>
      <c r="E438" s="67"/>
      <c r="F438" s="2">
        <v>4.7</v>
      </c>
      <c r="G438" s="73">
        <f t="shared" si="6"/>
        <v>10.000000000000071</v>
      </c>
    </row>
    <row r="439" spans="1:7" hidden="1">
      <c r="A439" s="3">
        <v>44319</v>
      </c>
      <c r="B439" s="422">
        <v>22323</v>
      </c>
      <c r="C439" s="422" t="s">
        <v>17</v>
      </c>
      <c r="D439" t="s">
        <v>38</v>
      </c>
      <c r="E439" s="67"/>
      <c r="F439" s="2">
        <v>10</v>
      </c>
      <c r="G439" s="73">
        <f t="shared" si="6"/>
        <v>7.1054273576010019E-14</v>
      </c>
    </row>
    <row r="440" spans="1:7" hidden="1">
      <c r="A440" s="31">
        <v>44286</v>
      </c>
      <c r="B440" s="421" t="s">
        <v>10</v>
      </c>
      <c r="C440" s="421" t="s">
        <v>18</v>
      </c>
      <c r="D440" t="s">
        <v>12</v>
      </c>
      <c r="E440" s="67">
        <v>12</v>
      </c>
      <c r="G440" s="73">
        <f t="shared" si="6"/>
        <v>12.000000000000071</v>
      </c>
    </row>
    <row r="441" spans="1:7" hidden="1">
      <c r="B441" s="422"/>
      <c r="C441" s="422"/>
      <c r="D441" t="s">
        <v>13</v>
      </c>
      <c r="E441" s="67">
        <v>2.8</v>
      </c>
      <c r="G441" s="73">
        <f t="shared" si="6"/>
        <v>14.800000000000072</v>
      </c>
    </row>
    <row r="442" spans="1:7" hidden="1">
      <c r="B442" s="422"/>
      <c r="C442" s="422"/>
      <c r="D442" t="s">
        <v>31</v>
      </c>
      <c r="E442" s="67">
        <v>60</v>
      </c>
      <c r="G442" s="73">
        <f t="shared" si="6"/>
        <v>74.800000000000068</v>
      </c>
    </row>
    <row r="443" spans="1:7" hidden="1">
      <c r="B443" s="422"/>
      <c r="C443" s="422"/>
      <c r="D443" t="s">
        <v>29</v>
      </c>
      <c r="E443" s="67">
        <v>5</v>
      </c>
      <c r="G443" s="73">
        <f t="shared" si="6"/>
        <v>79.800000000000068</v>
      </c>
    </row>
    <row r="444" spans="1:7" hidden="1">
      <c r="B444" s="422"/>
      <c r="C444" s="422"/>
      <c r="D444" t="s">
        <v>40</v>
      </c>
      <c r="E444" s="67">
        <v>10</v>
      </c>
      <c r="G444" s="73">
        <f t="shared" si="6"/>
        <v>89.800000000000068</v>
      </c>
    </row>
    <row r="445" spans="1:7" hidden="1">
      <c r="A445" s="3">
        <v>44286</v>
      </c>
      <c r="B445" s="422">
        <v>22077</v>
      </c>
      <c r="C445" s="422" t="s">
        <v>18</v>
      </c>
      <c r="D445" t="s">
        <v>14</v>
      </c>
      <c r="E445" s="67"/>
      <c r="F445" s="2">
        <v>60</v>
      </c>
      <c r="G445" s="73">
        <f t="shared" si="6"/>
        <v>29.800000000000068</v>
      </c>
    </row>
    <row r="446" spans="1:7" hidden="1">
      <c r="A446" s="3">
        <v>44286</v>
      </c>
      <c r="B446" s="422">
        <v>22077</v>
      </c>
      <c r="C446" s="422" t="s">
        <v>18</v>
      </c>
      <c r="D446" t="s">
        <v>15</v>
      </c>
      <c r="E446" s="67"/>
      <c r="F446" s="2">
        <v>5</v>
      </c>
      <c r="G446" s="73">
        <f t="shared" si="6"/>
        <v>24.800000000000068</v>
      </c>
    </row>
    <row r="447" spans="1:7" hidden="1">
      <c r="A447" s="3">
        <v>44316</v>
      </c>
      <c r="B447" s="422">
        <v>22303</v>
      </c>
      <c r="C447" s="422" t="s">
        <v>18</v>
      </c>
      <c r="D447" t="s">
        <v>12</v>
      </c>
      <c r="E447" s="67"/>
      <c r="F447" s="2">
        <v>12</v>
      </c>
      <c r="G447" s="73">
        <f t="shared" si="6"/>
        <v>12.800000000000068</v>
      </c>
    </row>
    <row r="448" spans="1:7" hidden="1">
      <c r="A448" s="3">
        <v>44316</v>
      </c>
      <c r="B448" s="422">
        <v>22303</v>
      </c>
      <c r="C448" s="422" t="s">
        <v>18</v>
      </c>
      <c r="D448" t="s">
        <v>13</v>
      </c>
      <c r="E448" s="67"/>
      <c r="F448" s="2">
        <v>2.8</v>
      </c>
      <c r="G448" s="73">
        <f t="shared" si="6"/>
        <v>10.000000000000068</v>
      </c>
    </row>
    <row r="449" spans="1:7" hidden="1">
      <c r="A449" s="3">
        <v>44319</v>
      </c>
      <c r="B449" s="422">
        <v>22323</v>
      </c>
      <c r="C449" s="422" t="s">
        <v>18</v>
      </c>
      <c r="D449" t="s">
        <v>40</v>
      </c>
      <c r="E449" s="67"/>
      <c r="F449" s="2">
        <v>10</v>
      </c>
      <c r="G449" s="73">
        <f t="shared" si="6"/>
        <v>6.7501559897209518E-14</v>
      </c>
    </row>
    <row r="450" spans="1:7" hidden="1">
      <c r="A450" s="31">
        <v>44316</v>
      </c>
      <c r="B450" s="421" t="s">
        <v>10</v>
      </c>
      <c r="C450" s="421" t="s">
        <v>19</v>
      </c>
      <c r="D450" t="s">
        <v>12</v>
      </c>
      <c r="E450" s="67">
        <v>11.5</v>
      </c>
      <c r="G450" s="73">
        <f t="shared" si="6"/>
        <v>11.500000000000068</v>
      </c>
    </row>
    <row r="451" spans="1:7" hidden="1">
      <c r="B451" s="422"/>
      <c r="C451" s="422"/>
      <c r="D451" t="s">
        <v>13</v>
      </c>
      <c r="E451" s="67">
        <v>3.8</v>
      </c>
      <c r="G451" s="73">
        <f t="shared" si="6"/>
        <v>15.300000000000068</v>
      </c>
    </row>
    <row r="452" spans="1:7" hidden="1">
      <c r="B452" s="422"/>
      <c r="C452" s="422"/>
      <c r="D452" t="s">
        <v>31</v>
      </c>
      <c r="E452" s="67">
        <v>60</v>
      </c>
      <c r="G452" s="73">
        <f t="shared" si="6"/>
        <v>75.300000000000068</v>
      </c>
    </row>
    <row r="453" spans="1:7" hidden="1">
      <c r="B453" s="422"/>
      <c r="C453" s="422"/>
      <c r="D453" t="s">
        <v>29</v>
      </c>
      <c r="E453" s="67">
        <v>5</v>
      </c>
      <c r="G453" s="73">
        <f t="shared" si="6"/>
        <v>80.300000000000068</v>
      </c>
    </row>
    <row r="454" spans="1:7" hidden="1">
      <c r="A454" s="3">
        <v>44316</v>
      </c>
      <c r="B454" s="422">
        <v>22302</v>
      </c>
      <c r="C454" s="422" t="s">
        <v>19</v>
      </c>
      <c r="D454" t="s">
        <v>14</v>
      </c>
      <c r="E454" s="67"/>
      <c r="F454" s="2">
        <v>60</v>
      </c>
      <c r="G454" s="73">
        <f t="shared" si="6"/>
        <v>20.300000000000068</v>
      </c>
    </row>
    <row r="455" spans="1:7" hidden="1">
      <c r="A455" s="3">
        <v>44316</v>
      </c>
      <c r="B455" s="422">
        <v>22302</v>
      </c>
      <c r="C455" s="422" t="s">
        <v>19</v>
      </c>
      <c r="D455" t="s">
        <v>15</v>
      </c>
      <c r="E455" s="67"/>
      <c r="F455" s="2">
        <v>5</v>
      </c>
      <c r="G455" s="73">
        <f t="shared" si="6"/>
        <v>15.300000000000068</v>
      </c>
    </row>
    <row r="456" spans="1:7" hidden="1">
      <c r="A456" s="3">
        <v>44351</v>
      </c>
      <c r="B456" s="422">
        <v>22769</v>
      </c>
      <c r="C456" s="422" t="s">
        <v>19</v>
      </c>
      <c r="D456" t="s">
        <v>12</v>
      </c>
      <c r="E456" s="67"/>
      <c r="F456" s="2">
        <v>11.5</v>
      </c>
      <c r="G456" s="73">
        <f t="shared" si="6"/>
        <v>3.8000000000000682</v>
      </c>
    </row>
    <row r="457" spans="1:7" hidden="1">
      <c r="A457" s="3">
        <v>44351</v>
      </c>
      <c r="B457" s="422">
        <v>22769</v>
      </c>
      <c r="C457" s="422" t="s">
        <v>19</v>
      </c>
      <c r="D457" t="s">
        <v>13</v>
      </c>
      <c r="E457" s="67"/>
      <c r="F457" s="2">
        <v>3.8</v>
      </c>
      <c r="G457" s="73">
        <f t="shared" si="6"/>
        <v>6.8389738316909643E-14</v>
      </c>
    </row>
    <row r="458" spans="1:7" hidden="1">
      <c r="A458" s="31">
        <v>44347</v>
      </c>
      <c r="B458" s="421" t="s">
        <v>10</v>
      </c>
      <c r="C458" s="421" t="s">
        <v>20</v>
      </c>
      <c r="D458" t="s">
        <v>12</v>
      </c>
      <c r="E458" s="67">
        <v>9.4</v>
      </c>
      <c r="G458" s="73">
        <f t="shared" si="6"/>
        <v>9.4000000000000696</v>
      </c>
    </row>
    <row r="459" spans="1:7" hidden="1">
      <c r="B459" s="422"/>
      <c r="C459" s="422"/>
      <c r="D459" t="s">
        <v>13</v>
      </c>
      <c r="E459" s="67">
        <v>2.5</v>
      </c>
      <c r="G459" s="73">
        <f t="shared" si="6"/>
        <v>11.90000000000007</v>
      </c>
    </row>
    <row r="460" spans="1:7" hidden="1">
      <c r="B460" s="422"/>
      <c r="C460" s="422"/>
      <c r="D460" t="s">
        <v>31</v>
      </c>
      <c r="E460" s="67">
        <v>60</v>
      </c>
      <c r="G460" s="73">
        <f t="shared" si="6"/>
        <v>71.900000000000063</v>
      </c>
    </row>
    <row r="461" spans="1:7" hidden="1">
      <c r="B461" s="422"/>
      <c r="C461" s="422"/>
      <c r="D461" t="s">
        <v>29</v>
      </c>
      <c r="E461" s="67">
        <v>5</v>
      </c>
      <c r="G461" s="73">
        <f t="shared" si="6"/>
        <v>76.900000000000063</v>
      </c>
    </row>
    <row r="462" spans="1:7" hidden="1">
      <c r="B462" s="422"/>
      <c r="C462" s="422"/>
      <c r="D462" t="s">
        <v>181</v>
      </c>
      <c r="E462" s="67">
        <v>8.5</v>
      </c>
      <c r="G462" s="73">
        <f t="shared" si="6"/>
        <v>85.400000000000063</v>
      </c>
    </row>
    <row r="463" spans="1:7" hidden="1">
      <c r="A463" s="3">
        <v>44351</v>
      </c>
      <c r="B463" s="422">
        <v>22756</v>
      </c>
      <c r="C463" s="422" t="s">
        <v>20</v>
      </c>
      <c r="D463" t="s">
        <v>14</v>
      </c>
      <c r="E463" s="67"/>
      <c r="F463" s="2">
        <v>60</v>
      </c>
      <c r="G463" s="73">
        <f t="shared" si="6"/>
        <v>25.400000000000063</v>
      </c>
    </row>
    <row r="464" spans="1:7" hidden="1">
      <c r="A464" s="3">
        <v>44351</v>
      </c>
      <c r="B464" s="422">
        <v>22756</v>
      </c>
      <c r="C464" s="422" t="s">
        <v>20</v>
      </c>
      <c r="D464" t="s">
        <v>15</v>
      </c>
      <c r="E464" s="67"/>
      <c r="F464" s="2">
        <v>5</v>
      </c>
      <c r="G464" s="73">
        <f t="shared" si="6"/>
        <v>20.400000000000063</v>
      </c>
    </row>
    <row r="465" spans="1:7" hidden="1">
      <c r="A465" s="3">
        <v>44378</v>
      </c>
      <c r="B465" s="422">
        <v>22918</v>
      </c>
      <c r="C465" s="422" t="s">
        <v>20</v>
      </c>
      <c r="D465" t="s">
        <v>12</v>
      </c>
      <c r="E465" s="67"/>
      <c r="F465" s="2">
        <v>9.4</v>
      </c>
      <c r="G465" s="73">
        <f t="shared" si="6"/>
        <v>11.000000000000062</v>
      </c>
    </row>
    <row r="466" spans="1:7" hidden="1">
      <c r="A466" s="3">
        <v>44378</v>
      </c>
      <c r="B466" s="422">
        <v>22918</v>
      </c>
      <c r="C466" s="422" t="s">
        <v>20</v>
      </c>
      <c r="D466" t="s">
        <v>13</v>
      </c>
      <c r="E466" s="67"/>
      <c r="F466" s="2">
        <v>2.5</v>
      </c>
      <c r="G466" s="73">
        <f t="shared" si="6"/>
        <v>8.5000000000000622</v>
      </c>
    </row>
    <row r="467" spans="1:7" hidden="1">
      <c r="A467" s="3">
        <v>44378</v>
      </c>
      <c r="B467" s="422">
        <v>22920</v>
      </c>
      <c r="C467" s="422" t="s">
        <v>20</v>
      </c>
      <c r="D467" t="s">
        <v>181</v>
      </c>
      <c r="E467" s="67"/>
      <c r="F467" s="2">
        <v>8.5</v>
      </c>
      <c r="G467" s="73">
        <f t="shared" si="6"/>
        <v>6.2172489379008766E-14</v>
      </c>
    </row>
    <row r="468" spans="1:7" hidden="1">
      <c r="A468" s="31">
        <v>44377</v>
      </c>
      <c r="B468" s="421" t="s">
        <v>10</v>
      </c>
      <c r="C468" s="421" t="s">
        <v>21</v>
      </c>
      <c r="D468" t="s">
        <v>12</v>
      </c>
      <c r="E468" s="67">
        <v>10.3</v>
      </c>
      <c r="G468" s="73">
        <f t="shared" si="6"/>
        <v>10.300000000000063</v>
      </c>
    </row>
    <row r="469" spans="1:7" hidden="1">
      <c r="B469" s="422"/>
      <c r="C469" s="422"/>
      <c r="D469" t="s">
        <v>13</v>
      </c>
      <c r="E469" s="67">
        <v>4.4000000000000004</v>
      </c>
      <c r="G469" s="73">
        <f t="shared" si="6"/>
        <v>14.700000000000063</v>
      </c>
    </row>
    <row r="470" spans="1:7" hidden="1">
      <c r="B470" s="422"/>
      <c r="C470" s="422"/>
      <c r="D470" t="s">
        <v>31</v>
      </c>
      <c r="E470" s="67">
        <v>60</v>
      </c>
      <c r="G470" s="73">
        <f t="shared" si="6"/>
        <v>74.70000000000006</v>
      </c>
    </row>
    <row r="471" spans="1:7" hidden="1">
      <c r="B471" s="422"/>
      <c r="C471" s="422"/>
      <c r="D471" t="s">
        <v>29</v>
      </c>
      <c r="E471" s="67">
        <v>5</v>
      </c>
      <c r="G471" s="73">
        <f t="shared" si="6"/>
        <v>79.70000000000006</v>
      </c>
    </row>
    <row r="472" spans="1:7" hidden="1">
      <c r="A472" s="3">
        <v>44378</v>
      </c>
      <c r="B472" s="422">
        <v>22917</v>
      </c>
      <c r="C472" s="422" t="s">
        <v>21</v>
      </c>
      <c r="D472" t="s">
        <v>14</v>
      </c>
      <c r="E472" s="67"/>
      <c r="F472" s="2">
        <v>60</v>
      </c>
      <c r="G472" s="73">
        <f t="shared" si="6"/>
        <v>19.70000000000006</v>
      </c>
    </row>
    <row r="473" spans="1:7" hidden="1">
      <c r="A473" s="3">
        <v>44378</v>
      </c>
      <c r="B473" s="422">
        <v>22917</v>
      </c>
      <c r="C473" s="422" t="s">
        <v>21</v>
      </c>
      <c r="D473" t="s">
        <v>15</v>
      </c>
      <c r="E473" s="67"/>
      <c r="F473" s="2">
        <v>5</v>
      </c>
      <c r="G473" s="73">
        <f t="shared" si="6"/>
        <v>14.70000000000006</v>
      </c>
    </row>
    <row r="474" spans="1:7" hidden="1">
      <c r="A474" s="3">
        <v>44407</v>
      </c>
      <c r="B474" s="422">
        <v>23134</v>
      </c>
      <c r="C474" s="422" t="s">
        <v>21</v>
      </c>
      <c r="D474" t="s">
        <v>12</v>
      </c>
      <c r="E474" s="67"/>
      <c r="F474" s="67">
        <v>10.3</v>
      </c>
      <c r="G474" s="73">
        <f t="shared" ref="G474:G539" si="7">+G473+E474-F474</f>
        <v>4.400000000000059</v>
      </c>
    </row>
    <row r="475" spans="1:7" hidden="1">
      <c r="A475" s="3">
        <v>44407</v>
      </c>
      <c r="B475" s="422">
        <v>23134</v>
      </c>
      <c r="C475" s="422" t="s">
        <v>21</v>
      </c>
      <c r="D475" t="s">
        <v>13</v>
      </c>
      <c r="E475" s="67"/>
      <c r="F475" s="67">
        <v>4.4000000000000004</v>
      </c>
      <c r="G475" s="73">
        <f t="shared" si="7"/>
        <v>5.8619775700208265E-14</v>
      </c>
    </row>
    <row r="476" spans="1:7" hidden="1">
      <c r="A476" s="81">
        <v>44408</v>
      </c>
      <c r="B476" s="421" t="s">
        <v>10</v>
      </c>
      <c r="C476" s="421" t="s">
        <v>22</v>
      </c>
      <c r="D476" t="s">
        <v>12</v>
      </c>
      <c r="E476" s="2">
        <v>9</v>
      </c>
      <c r="G476" s="73">
        <f t="shared" si="7"/>
        <v>9.0000000000000586</v>
      </c>
    </row>
    <row r="477" spans="1:7" hidden="1">
      <c r="A477" s="70"/>
      <c r="B477" s="422"/>
      <c r="C477" s="422"/>
      <c r="D477" t="s">
        <v>13</v>
      </c>
      <c r="E477" s="2">
        <v>1.8</v>
      </c>
      <c r="G477" s="73">
        <f t="shared" si="7"/>
        <v>10.800000000000059</v>
      </c>
    </row>
    <row r="478" spans="1:7" hidden="1">
      <c r="A478" s="70"/>
      <c r="B478" s="422"/>
      <c r="C478" s="422"/>
      <c r="D478" t="s">
        <v>14</v>
      </c>
      <c r="E478" s="2">
        <v>60</v>
      </c>
      <c r="G478" s="73">
        <f t="shared" si="7"/>
        <v>70.800000000000054</v>
      </c>
    </row>
    <row r="479" spans="1:7" hidden="1">
      <c r="A479" s="70"/>
      <c r="B479" s="422"/>
      <c r="C479" s="422"/>
      <c r="D479" t="s">
        <v>15</v>
      </c>
      <c r="E479" s="2">
        <v>5</v>
      </c>
      <c r="G479" s="73">
        <f t="shared" si="7"/>
        <v>75.800000000000054</v>
      </c>
    </row>
    <row r="480" spans="1:7" hidden="1">
      <c r="A480" s="70">
        <v>44407</v>
      </c>
      <c r="B480" s="422">
        <v>23150</v>
      </c>
      <c r="C480" s="422" t="s">
        <v>22</v>
      </c>
      <c r="D480" t="s">
        <v>14</v>
      </c>
      <c r="F480" s="2">
        <v>60</v>
      </c>
      <c r="G480" s="73">
        <f t="shared" si="7"/>
        <v>15.800000000000054</v>
      </c>
    </row>
    <row r="481" spans="1:7" hidden="1">
      <c r="A481" s="70">
        <v>44407</v>
      </c>
      <c r="B481" s="422">
        <v>23150</v>
      </c>
      <c r="C481" s="422" t="s">
        <v>22</v>
      </c>
      <c r="D481" t="s">
        <v>15</v>
      </c>
      <c r="F481" s="2">
        <v>5</v>
      </c>
      <c r="G481" s="73">
        <f t="shared" si="7"/>
        <v>10.800000000000054</v>
      </c>
    </row>
    <row r="482" spans="1:7" hidden="1">
      <c r="A482" s="70">
        <v>44440</v>
      </c>
      <c r="B482" s="422">
        <v>23355</v>
      </c>
      <c r="C482" s="422" t="s">
        <v>22</v>
      </c>
      <c r="D482" t="s">
        <v>12</v>
      </c>
      <c r="F482" s="2">
        <v>9</v>
      </c>
      <c r="G482" s="73">
        <f t="shared" si="7"/>
        <v>1.800000000000054</v>
      </c>
    </row>
    <row r="483" spans="1:7" hidden="1">
      <c r="A483" s="70">
        <v>44440</v>
      </c>
      <c r="B483" s="422">
        <v>23355</v>
      </c>
      <c r="C483" s="422" t="s">
        <v>22</v>
      </c>
      <c r="D483" t="s">
        <v>13</v>
      </c>
      <c r="F483" s="2">
        <v>1.8</v>
      </c>
      <c r="G483" s="73">
        <f t="shared" si="7"/>
        <v>5.3956838996782608E-14</v>
      </c>
    </row>
    <row r="484" spans="1:7" hidden="1">
      <c r="A484" s="31">
        <v>44439</v>
      </c>
      <c r="B484" s="421" t="s">
        <v>10</v>
      </c>
      <c r="C484" s="421" t="s">
        <v>23</v>
      </c>
      <c r="D484" t="s">
        <v>12</v>
      </c>
      <c r="E484" s="2">
        <v>8.9</v>
      </c>
      <c r="G484" s="73">
        <f t="shared" si="7"/>
        <v>8.9000000000000536</v>
      </c>
    </row>
    <row r="485" spans="1:7" hidden="1">
      <c r="B485" s="422"/>
      <c r="C485" s="422"/>
      <c r="D485" t="s">
        <v>13</v>
      </c>
      <c r="E485" s="2">
        <v>2.1</v>
      </c>
      <c r="G485" s="73">
        <f t="shared" si="7"/>
        <v>11.000000000000053</v>
      </c>
    </row>
    <row r="486" spans="1:7" hidden="1">
      <c r="B486" s="422"/>
      <c r="C486" s="422"/>
      <c r="D486" t="s">
        <v>14</v>
      </c>
      <c r="E486" s="2">
        <v>60</v>
      </c>
      <c r="G486" s="73">
        <f t="shared" si="7"/>
        <v>71.000000000000057</v>
      </c>
    </row>
    <row r="487" spans="1:7" hidden="1">
      <c r="B487" s="422"/>
      <c r="C487" s="422"/>
      <c r="D487" t="s">
        <v>15</v>
      </c>
      <c r="E487" s="2">
        <v>5</v>
      </c>
      <c r="G487" s="73">
        <f t="shared" si="7"/>
        <v>76.000000000000057</v>
      </c>
    </row>
    <row r="488" spans="1:7" hidden="1">
      <c r="A488" s="3">
        <v>44440</v>
      </c>
      <c r="B488" s="422">
        <v>23356</v>
      </c>
      <c r="C488" s="422" t="s">
        <v>23</v>
      </c>
      <c r="D488" t="s">
        <v>14</v>
      </c>
      <c r="F488" s="2">
        <v>60</v>
      </c>
      <c r="G488" s="73">
        <f t="shared" si="7"/>
        <v>16.000000000000057</v>
      </c>
    </row>
    <row r="489" spans="1:7" hidden="1">
      <c r="A489" s="3">
        <v>44440</v>
      </c>
      <c r="B489" s="422">
        <v>23356</v>
      </c>
      <c r="C489" s="422" t="s">
        <v>23</v>
      </c>
      <c r="D489" t="s">
        <v>15</v>
      </c>
      <c r="F489" s="2">
        <v>5</v>
      </c>
      <c r="G489" s="73">
        <f t="shared" si="7"/>
        <v>11.000000000000057</v>
      </c>
    </row>
    <row r="490" spans="1:7" hidden="1">
      <c r="A490" s="3">
        <v>44466</v>
      </c>
      <c r="B490" s="422">
        <v>23504</v>
      </c>
      <c r="C490" s="422" t="s">
        <v>23</v>
      </c>
      <c r="D490" t="s">
        <v>12</v>
      </c>
      <c r="F490" s="2">
        <v>8.9</v>
      </c>
      <c r="G490" s="73">
        <f t="shared" si="7"/>
        <v>2.1000000000000565</v>
      </c>
    </row>
    <row r="491" spans="1:7" hidden="1">
      <c r="A491" s="3">
        <v>44466</v>
      </c>
      <c r="B491" s="422">
        <v>23504</v>
      </c>
      <c r="C491" s="422" t="s">
        <v>23</v>
      </c>
      <c r="D491" t="s">
        <v>13</v>
      </c>
      <c r="E491" s="73"/>
      <c r="F491" s="2">
        <v>2.1</v>
      </c>
      <c r="G491" s="73">
        <f t="shared" si="7"/>
        <v>5.6399329650957952E-14</v>
      </c>
    </row>
    <row r="492" spans="1:7">
      <c r="A492" s="31">
        <v>44469</v>
      </c>
      <c r="B492" s="421" t="s">
        <v>10</v>
      </c>
      <c r="C492" s="421" t="s">
        <v>172</v>
      </c>
      <c r="D492" t="s">
        <v>12</v>
      </c>
      <c r="E492" s="73">
        <v>9.1999999999999993</v>
      </c>
      <c r="G492" s="73">
        <f t="shared" si="7"/>
        <v>9.2000000000000561</v>
      </c>
    </row>
    <row r="493" spans="1:7">
      <c r="A493" s="31"/>
      <c r="B493" s="421"/>
      <c r="C493" s="421"/>
      <c r="D493" t="s">
        <v>13</v>
      </c>
      <c r="E493" s="73">
        <v>3.4</v>
      </c>
      <c r="G493" s="73">
        <f t="shared" si="7"/>
        <v>12.600000000000056</v>
      </c>
    </row>
    <row r="494" spans="1:7">
      <c r="A494" s="31"/>
      <c r="B494" s="421"/>
      <c r="C494" s="421"/>
      <c r="D494" t="s">
        <v>14</v>
      </c>
      <c r="E494" s="73">
        <v>60</v>
      </c>
      <c r="G494" s="73">
        <f t="shared" si="7"/>
        <v>72.600000000000051</v>
      </c>
    </row>
    <row r="495" spans="1:7">
      <c r="B495" s="422"/>
      <c r="C495" s="422"/>
      <c r="D495" t="s">
        <v>15</v>
      </c>
      <c r="E495" s="73">
        <v>5</v>
      </c>
      <c r="G495" s="73">
        <f t="shared" si="7"/>
        <v>77.600000000000051</v>
      </c>
    </row>
    <row r="496" spans="1:7">
      <c r="A496" s="3">
        <v>44466</v>
      </c>
      <c r="B496" s="422">
        <v>23508</v>
      </c>
      <c r="C496" s="422" t="s">
        <v>172</v>
      </c>
      <c r="D496" t="s">
        <v>14</v>
      </c>
      <c r="F496" s="2">
        <v>60</v>
      </c>
      <c r="G496" s="73">
        <f t="shared" si="7"/>
        <v>17.600000000000051</v>
      </c>
    </row>
    <row r="497" spans="1:7">
      <c r="A497" s="3">
        <v>44466</v>
      </c>
      <c r="B497" s="422">
        <v>23508</v>
      </c>
      <c r="C497" s="422" t="s">
        <v>172</v>
      </c>
      <c r="D497" t="s">
        <v>15</v>
      </c>
      <c r="F497" s="2">
        <v>5</v>
      </c>
      <c r="G497" s="73">
        <f t="shared" si="7"/>
        <v>12.600000000000051</v>
      </c>
    </row>
    <row r="498" spans="1:7">
      <c r="A498" s="3">
        <v>44509</v>
      </c>
      <c r="B498" s="422">
        <v>23719</v>
      </c>
      <c r="C498" s="422" t="s">
        <v>41</v>
      </c>
      <c r="D498" t="s">
        <v>12</v>
      </c>
      <c r="F498" s="2">
        <v>9.1999999999999993</v>
      </c>
      <c r="G498" s="73">
        <f t="shared" si="7"/>
        <v>3.4000000000000519</v>
      </c>
    </row>
    <row r="499" spans="1:7">
      <c r="A499" s="3">
        <v>44509</v>
      </c>
      <c r="B499" s="422">
        <v>23719</v>
      </c>
      <c r="C499" s="422" t="s">
        <v>41</v>
      </c>
      <c r="D499" t="s">
        <v>13</v>
      </c>
      <c r="F499" s="2">
        <v>3.4</v>
      </c>
      <c r="G499" s="73">
        <f t="shared" si="7"/>
        <v>5.1958437552457326E-14</v>
      </c>
    </row>
    <row r="500" spans="1:7">
      <c r="A500" s="31" t="s">
        <v>333</v>
      </c>
      <c r="B500" s="421" t="s">
        <v>10</v>
      </c>
      <c r="C500" s="421" t="s">
        <v>25</v>
      </c>
      <c r="D500" t="s">
        <v>12</v>
      </c>
      <c r="E500" s="21">
        <v>9.5</v>
      </c>
      <c r="G500" s="73">
        <f t="shared" si="7"/>
        <v>9.5000000000000515</v>
      </c>
    </row>
    <row r="501" spans="1:7">
      <c r="A501" s="31"/>
      <c r="B501" s="421"/>
      <c r="C501" s="421"/>
      <c r="D501" t="s">
        <v>13</v>
      </c>
      <c r="E501" s="21">
        <v>1.6</v>
      </c>
      <c r="G501" s="73">
        <f t="shared" si="7"/>
        <v>11.100000000000051</v>
      </c>
    </row>
    <row r="502" spans="1:7">
      <c r="A502" s="31"/>
      <c r="B502" s="421"/>
      <c r="C502" s="421"/>
      <c r="D502" t="s">
        <v>14</v>
      </c>
      <c r="E502" s="2">
        <v>60</v>
      </c>
      <c r="G502" s="73">
        <f t="shared" si="7"/>
        <v>71.100000000000051</v>
      </c>
    </row>
    <row r="503" spans="1:7">
      <c r="B503" s="422"/>
      <c r="C503" s="422"/>
      <c r="D503" t="s">
        <v>15</v>
      </c>
      <c r="E503" s="2">
        <v>5</v>
      </c>
      <c r="G503" s="73">
        <f t="shared" si="7"/>
        <v>76.100000000000051</v>
      </c>
    </row>
    <row r="504" spans="1:7">
      <c r="A504" s="3">
        <v>44504</v>
      </c>
      <c r="B504" s="422">
        <v>23690</v>
      </c>
      <c r="C504" s="422" t="s">
        <v>25</v>
      </c>
      <c r="D504" t="s">
        <v>14</v>
      </c>
      <c r="F504" s="2">
        <v>60</v>
      </c>
      <c r="G504" s="73">
        <f t="shared" si="7"/>
        <v>16.100000000000051</v>
      </c>
    </row>
    <row r="505" spans="1:7">
      <c r="A505" s="3">
        <v>44504</v>
      </c>
      <c r="B505" s="422">
        <v>23690</v>
      </c>
      <c r="C505" s="422" t="s">
        <v>25</v>
      </c>
      <c r="D505" t="s">
        <v>15</v>
      </c>
      <c r="F505" s="2">
        <v>5</v>
      </c>
      <c r="G505" s="73">
        <f t="shared" si="7"/>
        <v>11.100000000000051</v>
      </c>
    </row>
    <row r="506" spans="1:7">
      <c r="A506" s="3">
        <v>44536</v>
      </c>
      <c r="B506" s="422">
        <v>23997</v>
      </c>
      <c r="C506" s="422" t="s">
        <v>25</v>
      </c>
      <c r="D506" t="s">
        <v>12</v>
      </c>
      <c r="F506" s="2">
        <v>9.5</v>
      </c>
      <c r="G506" s="73">
        <f t="shared" si="7"/>
        <v>1.6000000000000512</v>
      </c>
    </row>
    <row r="507" spans="1:7">
      <c r="A507" s="3">
        <v>44536</v>
      </c>
      <c r="B507" s="422">
        <v>23997</v>
      </c>
      <c r="C507" s="422" t="s">
        <v>25</v>
      </c>
      <c r="D507" t="s">
        <v>13</v>
      </c>
      <c r="F507" s="2">
        <v>1.6</v>
      </c>
      <c r="G507" s="73">
        <f t="shared" si="7"/>
        <v>5.1070259132757201E-14</v>
      </c>
    </row>
    <row r="508" spans="1:7">
      <c r="A508" s="31">
        <v>44530</v>
      </c>
      <c r="B508" s="421" t="s">
        <v>10</v>
      </c>
      <c r="C508" s="421" t="s">
        <v>26</v>
      </c>
      <c r="D508" t="s">
        <v>12</v>
      </c>
      <c r="E508" s="2">
        <v>10.1</v>
      </c>
      <c r="G508" s="73">
        <f t="shared" si="7"/>
        <v>10.100000000000051</v>
      </c>
    </row>
    <row r="509" spans="1:7">
      <c r="B509" s="422"/>
      <c r="C509" s="422"/>
      <c r="D509" t="s">
        <v>13</v>
      </c>
      <c r="E509" s="2">
        <v>3</v>
      </c>
      <c r="G509" s="73">
        <f t="shared" si="7"/>
        <v>13.100000000000051</v>
      </c>
    </row>
    <row r="510" spans="1:7">
      <c r="B510" s="422"/>
      <c r="C510" s="422"/>
      <c r="D510" t="s">
        <v>14</v>
      </c>
      <c r="E510" s="2">
        <v>60</v>
      </c>
      <c r="G510" s="73">
        <f t="shared" si="7"/>
        <v>73.100000000000051</v>
      </c>
    </row>
    <row r="511" spans="1:7">
      <c r="B511" s="422"/>
      <c r="C511" s="422"/>
      <c r="D511" t="s">
        <v>15</v>
      </c>
      <c r="E511" s="2">
        <v>5</v>
      </c>
      <c r="G511" s="73">
        <f t="shared" si="7"/>
        <v>78.100000000000051</v>
      </c>
    </row>
    <row r="512" spans="1:7">
      <c r="B512" s="422"/>
      <c r="C512" s="422"/>
      <c r="D512" t="s">
        <v>334</v>
      </c>
      <c r="E512" s="2">
        <v>10</v>
      </c>
      <c r="G512" s="73">
        <f t="shared" si="7"/>
        <v>88.100000000000051</v>
      </c>
    </row>
    <row r="513" spans="1:7">
      <c r="A513" s="3">
        <v>44536</v>
      </c>
      <c r="B513" s="422">
        <v>23998</v>
      </c>
      <c r="C513" s="422" t="s">
        <v>26</v>
      </c>
      <c r="D513" t="s">
        <v>14</v>
      </c>
      <c r="F513" s="2">
        <v>60</v>
      </c>
      <c r="G513" s="73">
        <f t="shared" si="7"/>
        <v>28.100000000000051</v>
      </c>
    </row>
    <row r="514" spans="1:7">
      <c r="A514" s="3">
        <v>44536</v>
      </c>
      <c r="B514" s="422">
        <v>23998</v>
      </c>
      <c r="C514" s="422" t="s">
        <v>26</v>
      </c>
      <c r="D514" t="s">
        <v>15</v>
      </c>
      <c r="F514" s="2">
        <v>5</v>
      </c>
      <c r="G514" s="73">
        <f t="shared" si="7"/>
        <v>23.100000000000051</v>
      </c>
    </row>
    <row r="515" spans="1:7">
      <c r="A515" s="3">
        <v>44536</v>
      </c>
      <c r="B515" s="422">
        <v>23998</v>
      </c>
      <c r="C515" s="422" t="s">
        <v>26</v>
      </c>
      <c r="D515" t="s">
        <v>334</v>
      </c>
      <c r="F515" s="2">
        <v>10</v>
      </c>
      <c r="G515" s="73">
        <f t="shared" si="7"/>
        <v>13.100000000000051</v>
      </c>
    </row>
    <row r="516" spans="1:7">
      <c r="A516" s="3">
        <v>44559</v>
      </c>
      <c r="B516" s="422">
        <v>24063</v>
      </c>
      <c r="C516" s="422" t="s">
        <v>26</v>
      </c>
      <c r="D516" t="s">
        <v>12</v>
      </c>
      <c r="F516" s="2">
        <v>10.1</v>
      </c>
      <c r="G516" s="73">
        <f t="shared" si="7"/>
        <v>3.0000000000000515</v>
      </c>
    </row>
    <row r="517" spans="1:7">
      <c r="A517" s="3">
        <v>44559</v>
      </c>
      <c r="B517" s="422">
        <v>24063</v>
      </c>
      <c r="C517" s="422" t="s">
        <v>26</v>
      </c>
      <c r="D517" t="s">
        <v>335</v>
      </c>
      <c r="F517" s="2">
        <v>3</v>
      </c>
      <c r="G517" s="73">
        <f t="shared" si="7"/>
        <v>5.1514348342607263E-14</v>
      </c>
    </row>
    <row r="518" spans="1:7">
      <c r="A518" s="81">
        <v>44561</v>
      </c>
      <c r="B518" s="421" t="s">
        <v>10</v>
      </c>
      <c r="C518" s="421" t="s">
        <v>27</v>
      </c>
      <c r="D518" t="s">
        <v>12</v>
      </c>
      <c r="E518" s="2">
        <v>10.6</v>
      </c>
      <c r="G518" s="73">
        <f t="shared" si="7"/>
        <v>10.600000000000051</v>
      </c>
    </row>
    <row r="519" spans="1:7">
      <c r="A519" s="70"/>
      <c r="B519" s="422"/>
      <c r="C519" s="422"/>
      <c r="D519" t="s">
        <v>13</v>
      </c>
      <c r="E519" s="2">
        <v>3.4</v>
      </c>
      <c r="G519" s="73">
        <f t="shared" si="7"/>
        <v>14.000000000000052</v>
      </c>
    </row>
    <row r="520" spans="1:7">
      <c r="A520" s="70"/>
      <c r="B520" s="422"/>
      <c r="C520" s="422"/>
      <c r="D520" t="s">
        <v>14</v>
      </c>
      <c r="E520" s="2">
        <v>60</v>
      </c>
      <c r="G520" s="73">
        <f t="shared" si="7"/>
        <v>74.000000000000057</v>
      </c>
    </row>
    <row r="521" spans="1:7">
      <c r="A521" s="70"/>
      <c r="B521" s="422"/>
      <c r="C521" s="422"/>
      <c r="D521" t="s">
        <v>15</v>
      </c>
      <c r="E521" s="2">
        <v>5</v>
      </c>
      <c r="G521" s="73">
        <f t="shared" si="7"/>
        <v>79.000000000000057</v>
      </c>
    </row>
    <row r="522" spans="1:7">
      <c r="A522" s="3">
        <v>44559</v>
      </c>
      <c r="B522" s="422">
        <v>24064</v>
      </c>
      <c r="C522" s="422" t="s">
        <v>27</v>
      </c>
      <c r="D522" t="s">
        <v>14</v>
      </c>
      <c r="F522" s="2">
        <v>60</v>
      </c>
      <c r="G522" s="73">
        <f t="shared" si="7"/>
        <v>19.000000000000057</v>
      </c>
    </row>
    <row r="523" spans="1:7">
      <c r="A523" s="3">
        <v>44559</v>
      </c>
      <c r="B523" s="422">
        <v>24064</v>
      </c>
      <c r="C523" s="422" t="s">
        <v>27</v>
      </c>
      <c r="D523" t="s">
        <v>15</v>
      </c>
      <c r="F523" s="2">
        <v>5</v>
      </c>
      <c r="G523" s="73">
        <f t="shared" si="7"/>
        <v>14.000000000000057</v>
      </c>
    </row>
    <row r="524" spans="1:7">
      <c r="A524" s="3">
        <v>44592</v>
      </c>
      <c r="B524" s="434">
        <v>24175</v>
      </c>
      <c r="C524" s="422" t="s">
        <v>27</v>
      </c>
      <c r="D524" t="s">
        <v>12</v>
      </c>
      <c r="F524" s="2">
        <v>10.6</v>
      </c>
      <c r="G524" s="73">
        <f t="shared" si="7"/>
        <v>3.4000000000000572</v>
      </c>
    </row>
    <row r="525" spans="1:7">
      <c r="A525" s="3">
        <v>44592</v>
      </c>
      <c r="B525" s="434">
        <v>24175</v>
      </c>
      <c r="C525" s="422" t="s">
        <v>27</v>
      </c>
      <c r="D525" t="s">
        <v>13</v>
      </c>
      <c r="F525" s="2">
        <v>3.4</v>
      </c>
      <c r="G525" s="73">
        <f t="shared" si="7"/>
        <v>5.7287508070658077E-14</v>
      </c>
    </row>
    <row r="526" spans="1:7">
      <c r="A526" s="31">
        <v>44592</v>
      </c>
      <c r="B526" s="421" t="s">
        <v>10</v>
      </c>
      <c r="C526" s="421" t="s">
        <v>11</v>
      </c>
      <c r="D526" t="s">
        <v>12</v>
      </c>
      <c r="E526" s="2">
        <v>11.3</v>
      </c>
      <c r="G526" s="73">
        <f t="shared" si="7"/>
        <v>11.300000000000058</v>
      </c>
    </row>
    <row r="527" spans="1:7">
      <c r="B527" s="422"/>
      <c r="C527" s="422"/>
      <c r="D527" t="s">
        <v>13</v>
      </c>
      <c r="E527" s="2">
        <v>1.3</v>
      </c>
      <c r="G527" s="73">
        <f t="shared" si="7"/>
        <v>12.600000000000058</v>
      </c>
    </row>
    <row r="528" spans="1:7">
      <c r="B528" s="422"/>
      <c r="C528" s="422"/>
      <c r="D528" t="s">
        <v>14</v>
      </c>
      <c r="E528" s="2">
        <v>60</v>
      </c>
      <c r="G528" s="73">
        <f t="shared" si="7"/>
        <v>72.600000000000051</v>
      </c>
    </row>
    <row r="529" spans="1:7">
      <c r="B529" s="422"/>
      <c r="C529" s="422"/>
      <c r="D529" t="s">
        <v>15</v>
      </c>
      <c r="E529" s="2">
        <v>5</v>
      </c>
      <c r="G529" s="73">
        <f t="shared" si="7"/>
        <v>77.600000000000051</v>
      </c>
    </row>
    <row r="530" spans="1:7">
      <c r="B530" s="422"/>
      <c r="C530" s="422"/>
      <c r="D530" t="s">
        <v>336</v>
      </c>
      <c r="E530" s="2">
        <v>10</v>
      </c>
      <c r="G530" s="73">
        <f t="shared" si="7"/>
        <v>87.600000000000051</v>
      </c>
    </row>
    <row r="531" spans="1:7">
      <c r="A531" s="3">
        <v>44592</v>
      </c>
      <c r="B531" s="422">
        <v>24173</v>
      </c>
      <c r="C531" s="422" t="s">
        <v>11</v>
      </c>
      <c r="D531" t="s">
        <v>14</v>
      </c>
      <c r="F531" s="2">
        <v>60</v>
      </c>
      <c r="G531" s="73">
        <f t="shared" si="7"/>
        <v>27.600000000000051</v>
      </c>
    </row>
    <row r="532" spans="1:7">
      <c r="A532" s="3">
        <v>44592</v>
      </c>
      <c r="B532" s="422">
        <v>24173</v>
      </c>
      <c r="C532" s="422" t="s">
        <v>11</v>
      </c>
      <c r="D532" t="s">
        <v>15</v>
      </c>
      <c r="F532" s="2">
        <v>5</v>
      </c>
      <c r="G532" s="73">
        <f t="shared" si="7"/>
        <v>22.600000000000051</v>
      </c>
    </row>
    <row r="533" spans="1:7">
      <c r="A533" s="3">
        <v>44592</v>
      </c>
      <c r="B533" s="434">
        <v>24175</v>
      </c>
      <c r="C533" s="422" t="s">
        <v>11</v>
      </c>
      <c r="D533" t="s">
        <v>336</v>
      </c>
      <c r="F533" s="2">
        <v>10</v>
      </c>
      <c r="G533" s="73">
        <f t="shared" si="7"/>
        <v>12.600000000000051</v>
      </c>
    </row>
    <row r="534" spans="1:7">
      <c r="A534" s="3">
        <v>44620</v>
      </c>
      <c r="B534" s="422">
        <v>24346</v>
      </c>
      <c r="C534" s="422" t="s">
        <v>11</v>
      </c>
      <c r="D534" t="s">
        <v>12</v>
      </c>
      <c r="F534" s="2">
        <v>11.3</v>
      </c>
      <c r="G534" s="73">
        <f t="shared" si="7"/>
        <v>1.3000000000000504</v>
      </c>
    </row>
    <row r="535" spans="1:7">
      <c r="A535" s="3">
        <v>44620</v>
      </c>
      <c r="B535" s="422">
        <v>24346</v>
      </c>
      <c r="C535" s="422" t="s">
        <v>11</v>
      </c>
      <c r="D535" t="s">
        <v>13</v>
      </c>
      <c r="F535" s="2">
        <v>1.3</v>
      </c>
      <c r="G535" s="6">
        <f t="shared" si="7"/>
        <v>5.0404125317982107E-14</v>
      </c>
    </row>
    <row r="536" spans="1:7">
      <c r="A536" s="31">
        <v>44620</v>
      </c>
      <c r="B536" s="421" t="s">
        <v>10</v>
      </c>
      <c r="C536" s="421" t="s">
        <v>17</v>
      </c>
      <c r="D536" t="s">
        <v>12</v>
      </c>
      <c r="E536" s="2">
        <v>11.1</v>
      </c>
      <c r="G536" s="73">
        <f t="shared" si="7"/>
        <v>11.100000000000049</v>
      </c>
    </row>
    <row r="537" spans="1:7">
      <c r="B537" s="422"/>
      <c r="C537" s="422"/>
      <c r="D537" t="s">
        <v>13</v>
      </c>
      <c r="E537" s="2">
        <v>4.3</v>
      </c>
      <c r="G537" s="73">
        <f t="shared" si="7"/>
        <v>15.400000000000048</v>
      </c>
    </row>
    <row r="538" spans="1:7">
      <c r="B538" s="422"/>
      <c r="C538" s="422"/>
      <c r="D538" t="s">
        <v>14</v>
      </c>
      <c r="E538" s="2">
        <v>56</v>
      </c>
      <c r="G538" s="73">
        <f t="shared" si="7"/>
        <v>71.400000000000048</v>
      </c>
    </row>
    <row r="539" spans="1:7">
      <c r="B539" s="422"/>
      <c r="C539" s="422"/>
      <c r="D539" t="s">
        <v>15</v>
      </c>
      <c r="E539" s="2">
        <v>5</v>
      </c>
      <c r="G539" s="73">
        <f t="shared" si="7"/>
        <v>76.400000000000048</v>
      </c>
    </row>
    <row r="540" spans="1:7">
      <c r="A540" s="3">
        <v>44620</v>
      </c>
      <c r="B540" s="422">
        <v>24356</v>
      </c>
      <c r="C540" s="422" t="s">
        <v>17</v>
      </c>
      <c r="D540" t="s">
        <v>14</v>
      </c>
      <c r="F540" s="2">
        <v>56</v>
      </c>
      <c r="G540" s="73">
        <f t="shared" ref="G540:G673" si="8">+G539+E540-F540</f>
        <v>20.400000000000048</v>
      </c>
    </row>
    <row r="541" spans="1:7">
      <c r="A541" s="3">
        <v>44620</v>
      </c>
      <c r="B541" s="422">
        <v>24356</v>
      </c>
      <c r="C541" s="422" t="s">
        <v>17</v>
      </c>
      <c r="D541" t="s">
        <v>15</v>
      </c>
      <c r="F541" s="2">
        <v>5</v>
      </c>
      <c r="G541" s="73">
        <f t="shared" si="8"/>
        <v>15.400000000000048</v>
      </c>
    </row>
    <row r="542" spans="1:7">
      <c r="A542" s="3">
        <v>44642</v>
      </c>
      <c r="B542" s="422">
        <v>24575</v>
      </c>
      <c r="C542" s="422" t="s">
        <v>17</v>
      </c>
      <c r="D542" t="s">
        <v>12</v>
      </c>
      <c r="F542" s="2">
        <v>11.1</v>
      </c>
      <c r="G542" s="73">
        <f t="shared" si="8"/>
        <v>4.3000000000000487</v>
      </c>
    </row>
    <row r="543" spans="1:7">
      <c r="A543" s="3">
        <v>44642</v>
      </c>
      <c r="B543" s="422">
        <v>24575</v>
      </c>
      <c r="C543" s="422" t="s">
        <v>17</v>
      </c>
      <c r="D543" t="s">
        <v>13</v>
      </c>
      <c r="F543" s="2">
        <v>4.3</v>
      </c>
      <c r="G543" s="73">
        <f t="shared" si="8"/>
        <v>4.8849813083506888E-14</v>
      </c>
    </row>
    <row r="544" spans="1:7">
      <c r="A544" s="81">
        <v>44651</v>
      </c>
      <c r="B544" s="421" t="s">
        <v>10</v>
      </c>
      <c r="C544" s="421" t="s">
        <v>18</v>
      </c>
      <c r="D544" t="s">
        <v>12</v>
      </c>
      <c r="E544" s="2">
        <v>11.4</v>
      </c>
      <c r="G544" s="73">
        <f t="shared" si="8"/>
        <v>11.400000000000048</v>
      </c>
    </row>
    <row r="545" spans="1:14">
      <c r="A545" s="70"/>
      <c r="B545" s="422"/>
      <c r="C545" s="422"/>
      <c r="D545" t="s">
        <v>13</v>
      </c>
      <c r="E545" s="2">
        <v>5.2</v>
      </c>
      <c r="G545" s="73">
        <f t="shared" si="8"/>
        <v>16.600000000000048</v>
      </c>
    </row>
    <row r="546" spans="1:14">
      <c r="A546" s="70"/>
      <c r="B546" s="422"/>
      <c r="C546" s="422"/>
      <c r="D546" t="s">
        <v>14</v>
      </c>
      <c r="E546" s="2">
        <v>60</v>
      </c>
      <c r="G546" s="73">
        <f t="shared" si="8"/>
        <v>76.600000000000051</v>
      </c>
    </row>
    <row r="547" spans="1:14">
      <c r="A547" s="70"/>
      <c r="B547" s="422"/>
      <c r="C547" s="422"/>
      <c r="D547" t="s">
        <v>15</v>
      </c>
      <c r="E547" s="2">
        <v>5</v>
      </c>
      <c r="G547" s="73">
        <f t="shared" si="8"/>
        <v>81.600000000000051</v>
      </c>
    </row>
    <row r="548" spans="1:14">
      <c r="A548" s="3">
        <v>44642</v>
      </c>
      <c r="B548" s="422">
        <v>24577</v>
      </c>
      <c r="C548" s="422" t="s">
        <v>18</v>
      </c>
      <c r="D548" t="s">
        <v>14</v>
      </c>
      <c r="F548" s="2">
        <v>60</v>
      </c>
      <c r="G548" s="73">
        <f t="shared" si="8"/>
        <v>21.600000000000051</v>
      </c>
    </row>
    <row r="549" spans="1:14">
      <c r="A549" s="3">
        <v>44642</v>
      </c>
      <c r="B549" s="422">
        <v>24577</v>
      </c>
      <c r="C549" s="422" t="s">
        <v>18</v>
      </c>
      <c r="D549" t="s">
        <v>15</v>
      </c>
      <c r="F549" s="2">
        <v>5</v>
      </c>
      <c r="G549" s="73">
        <f t="shared" si="8"/>
        <v>16.600000000000051</v>
      </c>
    </row>
    <row r="550" spans="1:14">
      <c r="A550" s="3">
        <v>44683</v>
      </c>
      <c r="B550" s="422" t="s">
        <v>337</v>
      </c>
      <c r="C550" s="422" t="s">
        <v>18</v>
      </c>
      <c r="D550" t="s">
        <v>12</v>
      </c>
      <c r="F550" s="2">
        <v>11.4</v>
      </c>
      <c r="G550" s="73">
        <f t="shared" si="8"/>
        <v>5.2000000000000508</v>
      </c>
    </row>
    <row r="551" spans="1:14">
      <c r="A551" s="3">
        <v>44683</v>
      </c>
      <c r="B551" s="422" t="s">
        <v>337</v>
      </c>
      <c r="C551" s="422" t="s">
        <v>18</v>
      </c>
      <c r="D551" t="s">
        <v>13</v>
      </c>
      <c r="F551" s="2">
        <v>5.2</v>
      </c>
      <c r="G551" s="73">
        <f t="shared" si="8"/>
        <v>5.0626169922907138E-14</v>
      </c>
    </row>
    <row r="552" spans="1:14">
      <c r="A552" s="81">
        <v>44681</v>
      </c>
      <c r="B552" s="421" t="s">
        <v>10</v>
      </c>
      <c r="C552" s="421" t="s">
        <v>19</v>
      </c>
      <c r="D552" t="s">
        <v>12</v>
      </c>
      <c r="E552" s="2">
        <v>12.9</v>
      </c>
      <c r="G552" s="73">
        <f t="shared" si="8"/>
        <v>12.900000000000052</v>
      </c>
    </row>
    <row r="553" spans="1:14">
      <c r="B553" s="422"/>
      <c r="C553" s="422"/>
      <c r="D553" t="s">
        <v>13</v>
      </c>
      <c r="E553" s="2">
        <v>2.8</v>
      </c>
      <c r="G553" s="73">
        <f t="shared" si="8"/>
        <v>15.700000000000053</v>
      </c>
    </row>
    <row r="554" spans="1:14">
      <c r="B554" s="422"/>
      <c r="C554" s="422"/>
      <c r="D554" t="s">
        <v>14</v>
      </c>
      <c r="E554" s="2">
        <v>60</v>
      </c>
      <c r="G554" s="73">
        <f t="shared" si="8"/>
        <v>75.700000000000045</v>
      </c>
    </row>
    <row r="555" spans="1:14">
      <c r="B555" s="422"/>
      <c r="C555" s="422"/>
      <c r="D555" t="s">
        <v>15</v>
      </c>
      <c r="E555" s="2">
        <v>5</v>
      </c>
      <c r="G555" s="73">
        <f t="shared" si="8"/>
        <v>80.700000000000045</v>
      </c>
      <c r="N555">
        <v>15.7</v>
      </c>
    </row>
    <row r="556" spans="1:14">
      <c r="B556" s="422"/>
      <c r="C556" s="422"/>
      <c r="D556" t="s">
        <v>144</v>
      </c>
      <c r="E556" s="2">
        <v>10</v>
      </c>
      <c r="G556" s="73">
        <f t="shared" si="8"/>
        <v>90.700000000000045</v>
      </c>
      <c r="N556">
        <v>15.7</v>
      </c>
    </row>
    <row r="557" spans="1:14">
      <c r="A557" s="3">
        <v>44683</v>
      </c>
      <c r="B557" s="422" t="s">
        <v>338</v>
      </c>
      <c r="C557" s="422" t="s">
        <v>19</v>
      </c>
      <c r="D557" t="s">
        <v>14</v>
      </c>
      <c r="F557" s="2">
        <v>60</v>
      </c>
      <c r="G557" s="73">
        <f t="shared" si="8"/>
        <v>30.700000000000045</v>
      </c>
      <c r="N557">
        <v>65</v>
      </c>
    </row>
    <row r="558" spans="1:14">
      <c r="A558" s="3">
        <v>44683</v>
      </c>
      <c r="B558" s="422" t="s">
        <v>339</v>
      </c>
      <c r="C558" s="422" t="s">
        <v>19</v>
      </c>
      <c r="D558" t="s">
        <v>15</v>
      </c>
      <c r="F558" s="2">
        <v>5</v>
      </c>
      <c r="G558" s="73">
        <f t="shared" si="8"/>
        <v>25.700000000000045</v>
      </c>
      <c r="N558">
        <v>65</v>
      </c>
    </row>
    <row r="559" spans="1:14">
      <c r="A559" s="3">
        <v>44683</v>
      </c>
      <c r="B559" s="422" t="s">
        <v>340</v>
      </c>
      <c r="C559" s="422" t="s">
        <v>19</v>
      </c>
      <c r="D559" t="s">
        <v>144</v>
      </c>
      <c r="F559" s="2">
        <v>10</v>
      </c>
      <c r="G559" s="73">
        <f t="shared" si="8"/>
        <v>15.700000000000045</v>
      </c>
    </row>
    <row r="560" spans="1:14">
      <c r="A560" s="3">
        <v>44711</v>
      </c>
      <c r="B560" s="422" t="s">
        <v>341</v>
      </c>
      <c r="C560" s="422" t="s">
        <v>19</v>
      </c>
      <c r="D560" t="s">
        <v>12</v>
      </c>
      <c r="F560" s="2">
        <v>12.9</v>
      </c>
      <c r="G560" s="73">
        <f t="shared" si="8"/>
        <v>2.8000000000000451</v>
      </c>
    </row>
    <row r="561" spans="1:9">
      <c r="A561" s="3">
        <v>44711</v>
      </c>
      <c r="B561" s="422" t="s">
        <v>341</v>
      </c>
      <c r="C561" s="422" t="s">
        <v>19</v>
      </c>
      <c r="D561" t="s">
        <v>13</v>
      </c>
      <c r="F561" s="2">
        <v>2.8</v>
      </c>
      <c r="G561" s="73">
        <f t="shared" si="8"/>
        <v>4.5297099404706387E-14</v>
      </c>
    </row>
    <row r="562" spans="1:9">
      <c r="A562" s="81">
        <v>44712</v>
      </c>
      <c r="B562" s="421" t="s">
        <v>10</v>
      </c>
      <c r="C562" s="421" t="s">
        <v>20</v>
      </c>
      <c r="D562" t="s">
        <v>12</v>
      </c>
      <c r="E562" s="2">
        <v>12.4</v>
      </c>
      <c r="G562" s="73">
        <f t="shared" si="8"/>
        <v>12.400000000000045</v>
      </c>
    </row>
    <row r="563" spans="1:9">
      <c r="B563" s="422"/>
      <c r="C563" s="422"/>
      <c r="D563" t="s">
        <v>13</v>
      </c>
      <c r="E563" s="2">
        <v>9.1</v>
      </c>
      <c r="G563" s="73">
        <f t="shared" si="8"/>
        <v>21.500000000000043</v>
      </c>
    </row>
    <row r="564" spans="1:9">
      <c r="B564" s="422"/>
      <c r="C564" s="422"/>
      <c r="D564" t="s">
        <v>14</v>
      </c>
      <c r="E564" s="2">
        <v>60</v>
      </c>
      <c r="G564" s="73">
        <f t="shared" si="8"/>
        <v>81.500000000000043</v>
      </c>
    </row>
    <row r="565" spans="1:9">
      <c r="B565" s="422"/>
      <c r="C565" s="422"/>
      <c r="D565" t="s">
        <v>15</v>
      </c>
      <c r="E565" s="2">
        <v>5</v>
      </c>
      <c r="G565" s="73">
        <f t="shared" si="8"/>
        <v>86.500000000000043</v>
      </c>
    </row>
    <row r="566" spans="1:9">
      <c r="B566" s="422"/>
      <c r="C566" s="422"/>
      <c r="D566" t="s">
        <v>181</v>
      </c>
      <c r="E566" s="2">
        <v>6</v>
      </c>
      <c r="G566" s="73">
        <f t="shared" si="8"/>
        <v>92.500000000000043</v>
      </c>
    </row>
    <row r="567" spans="1:9">
      <c r="A567" s="3">
        <v>44711</v>
      </c>
      <c r="B567" s="422" t="s">
        <v>342</v>
      </c>
      <c r="C567" s="422" t="s">
        <v>20</v>
      </c>
      <c r="D567" t="s">
        <v>14</v>
      </c>
      <c r="F567" s="2">
        <v>60</v>
      </c>
      <c r="G567" s="73">
        <f t="shared" si="8"/>
        <v>32.500000000000043</v>
      </c>
    </row>
    <row r="568" spans="1:9">
      <c r="A568" s="3">
        <v>44711</v>
      </c>
      <c r="B568" s="422" t="s">
        <v>342</v>
      </c>
      <c r="C568" s="422" t="s">
        <v>20</v>
      </c>
      <c r="D568" t="s">
        <v>15</v>
      </c>
      <c r="F568" s="2">
        <v>5</v>
      </c>
      <c r="G568" s="73">
        <f t="shared" si="8"/>
        <v>27.500000000000043</v>
      </c>
    </row>
    <row r="569" spans="1:9">
      <c r="A569" s="3">
        <v>44743</v>
      </c>
      <c r="B569" s="422" t="s">
        <v>343</v>
      </c>
      <c r="C569" s="422" t="s">
        <v>20</v>
      </c>
      <c r="D569" t="s">
        <v>12</v>
      </c>
      <c r="F569" s="2">
        <v>12.4</v>
      </c>
      <c r="G569" s="73">
        <f t="shared" si="8"/>
        <v>15.100000000000042</v>
      </c>
    </row>
    <row r="570" spans="1:9">
      <c r="A570" s="3">
        <v>44743</v>
      </c>
      <c r="B570" s="422" t="s">
        <v>343</v>
      </c>
      <c r="C570" s="422" t="s">
        <v>20</v>
      </c>
      <c r="D570" t="s">
        <v>13</v>
      </c>
      <c r="F570" s="2">
        <v>9.1</v>
      </c>
      <c r="G570" s="73">
        <f t="shared" si="8"/>
        <v>6.0000000000000426</v>
      </c>
      <c r="H570" s="2"/>
      <c r="I570" s="2"/>
    </row>
    <row r="571" spans="1:9">
      <c r="A571" s="3">
        <v>44798</v>
      </c>
      <c r="B571" s="422" t="s">
        <v>344</v>
      </c>
      <c r="C571" s="422" t="s">
        <v>20</v>
      </c>
      <c r="D571" t="s">
        <v>181</v>
      </c>
      <c r="F571" s="2">
        <v>6</v>
      </c>
      <c r="G571" s="73">
        <f t="shared" si="8"/>
        <v>4.2632564145606011E-14</v>
      </c>
      <c r="H571" s="2"/>
      <c r="I571" s="2"/>
    </row>
    <row r="572" spans="1:9">
      <c r="A572" s="31">
        <v>44712</v>
      </c>
      <c r="B572" s="421" t="s">
        <v>10</v>
      </c>
      <c r="C572" s="421" t="s">
        <v>21</v>
      </c>
      <c r="D572" t="s">
        <v>12</v>
      </c>
      <c r="E572" s="2">
        <v>12</v>
      </c>
      <c r="G572" s="73">
        <f t="shared" si="8"/>
        <v>12.000000000000043</v>
      </c>
      <c r="H572" s="2"/>
      <c r="I572" s="2"/>
    </row>
    <row r="573" spans="1:9">
      <c r="B573" s="422"/>
      <c r="C573" s="422"/>
      <c r="D573" t="s">
        <v>13</v>
      </c>
      <c r="E573" s="2">
        <v>6.9</v>
      </c>
      <c r="G573" s="73">
        <f t="shared" si="8"/>
        <v>18.900000000000041</v>
      </c>
      <c r="H573" s="2"/>
      <c r="I573" s="2"/>
    </row>
    <row r="574" spans="1:9">
      <c r="B574" s="422"/>
      <c r="C574" s="422"/>
      <c r="D574" t="s">
        <v>14</v>
      </c>
      <c r="E574" s="2">
        <v>60</v>
      </c>
      <c r="G574" s="73">
        <f t="shared" si="8"/>
        <v>78.900000000000034</v>
      </c>
      <c r="H574" s="2"/>
      <c r="I574" s="2"/>
    </row>
    <row r="575" spans="1:9">
      <c r="B575" s="422"/>
      <c r="C575" s="422"/>
      <c r="D575" t="s">
        <v>15</v>
      </c>
      <c r="E575" s="2">
        <v>5</v>
      </c>
      <c r="G575" s="73">
        <f t="shared" si="8"/>
        <v>83.900000000000034</v>
      </c>
    </row>
    <row r="576" spans="1:9">
      <c r="A576" s="3">
        <v>44743</v>
      </c>
      <c r="B576" s="422" t="s">
        <v>345</v>
      </c>
      <c r="C576" s="422" t="s">
        <v>21</v>
      </c>
      <c r="D576" t="s">
        <v>14</v>
      </c>
      <c r="F576" s="2">
        <v>60</v>
      </c>
      <c r="G576" s="73">
        <f t="shared" si="8"/>
        <v>23.900000000000034</v>
      </c>
    </row>
    <row r="577" spans="1:15">
      <c r="A577" s="3">
        <v>44743</v>
      </c>
      <c r="B577" s="422" t="s">
        <v>345</v>
      </c>
      <c r="C577" s="422" t="s">
        <v>21</v>
      </c>
      <c r="D577" t="s">
        <v>15</v>
      </c>
      <c r="F577" s="2">
        <v>5</v>
      </c>
      <c r="G577" s="73">
        <f t="shared" si="8"/>
        <v>18.900000000000034</v>
      </c>
    </row>
    <row r="578" spans="1:15">
      <c r="A578" s="3">
        <v>44774</v>
      </c>
      <c r="B578" s="422" t="s">
        <v>346</v>
      </c>
      <c r="C578" s="422" t="s">
        <v>21</v>
      </c>
      <c r="D578" t="s">
        <v>12</v>
      </c>
      <c r="F578" s="2">
        <v>12</v>
      </c>
      <c r="G578" s="73">
        <f t="shared" si="8"/>
        <v>6.9000000000000341</v>
      </c>
    </row>
    <row r="579" spans="1:15">
      <c r="A579" s="3">
        <v>44774</v>
      </c>
      <c r="B579" s="422" t="s">
        <v>346</v>
      </c>
      <c r="C579" s="422" t="s">
        <v>21</v>
      </c>
      <c r="D579" t="s">
        <v>13</v>
      </c>
      <c r="F579" s="2">
        <v>6.9</v>
      </c>
      <c r="G579" s="73">
        <f t="shared" si="8"/>
        <v>3.3750779948604759E-14</v>
      </c>
    </row>
    <row r="580" spans="1:15">
      <c r="A580" s="31">
        <v>44773</v>
      </c>
      <c r="B580" s="421" t="s">
        <v>10</v>
      </c>
      <c r="C580" s="421" t="s">
        <v>22</v>
      </c>
      <c r="D580" t="s">
        <v>12</v>
      </c>
      <c r="E580" s="2">
        <v>11.9</v>
      </c>
      <c r="G580" s="73">
        <f t="shared" si="8"/>
        <v>11.900000000000034</v>
      </c>
      <c r="H580" t="s">
        <v>45</v>
      </c>
      <c r="I580" s="2">
        <v>10</v>
      </c>
      <c r="J580" s="2"/>
    </row>
    <row r="581" spans="1:15">
      <c r="B581" s="422"/>
      <c r="C581" s="422"/>
      <c r="D581" t="s">
        <v>13</v>
      </c>
      <c r="E581" s="2">
        <v>9.6999999999999993</v>
      </c>
      <c r="G581" s="73">
        <f t="shared" si="8"/>
        <v>21.600000000000033</v>
      </c>
    </row>
    <row r="582" spans="1:15">
      <c r="B582" s="422"/>
      <c r="C582" s="422"/>
      <c r="D582" t="s">
        <v>14</v>
      </c>
      <c r="E582" s="2">
        <v>60</v>
      </c>
      <c r="G582" s="73">
        <f t="shared" si="8"/>
        <v>81.600000000000037</v>
      </c>
    </row>
    <row r="583" spans="1:15">
      <c r="B583" s="422"/>
      <c r="C583" s="422"/>
      <c r="D583" t="s">
        <v>15</v>
      </c>
      <c r="E583" s="2">
        <v>5</v>
      </c>
      <c r="G583" s="73">
        <f t="shared" si="8"/>
        <v>86.600000000000037</v>
      </c>
    </row>
    <row r="584" spans="1:15">
      <c r="A584" s="3">
        <v>44774</v>
      </c>
      <c r="B584" s="422" t="s">
        <v>347</v>
      </c>
      <c r="C584" s="422" t="s">
        <v>22</v>
      </c>
      <c r="D584" t="s">
        <v>14</v>
      </c>
      <c r="F584" s="2">
        <v>60</v>
      </c>
      <c r="G584" s="73">
        <f t="shared" si="8"/>
        <v>26.600000000000037</v>
      </c>
      <c r="M584" s="421"/>
      <c r="O584" s="2"/>
    </row>
    <row r="585" spans="1:15">
      <c r="A585" s="3">
        <v>44774</v>
      </c>
      <c r="B585" s="422" t="s">
        <v>347</v>
      </c>
      <c r="C585" s="422" t="s">
        <v>22</v>
      </c>
      <c r="D585" t="s">
        <v>15</v>
      </c>
      <c r="F585" s="2">
        <v>5</v>
      </c>
      <c r="G585" s="73">
        <f t="shared" si="8"/>
        <v>21.600000000000037</v>
      </c>
      <c r="I585" s="421"/>
      <c r="K585" s="2"/>
      <c r="M585" s="421"/>
      <c r="O585" s="2"/>
    </row>
    <row r="586" spans="1:15">
      <c r="A586" s="3">
        <v>44798</v>
      </c>
      <c r="B586" s="422" t="s">
        <v>344</v>
      </c>
      <c r="C586" s="422" t="s">
        <v>22</v>
      </c>
      <c r="D586" t="s">
        <v>12</v>
      </c>
      <c r="F586" s="2">
        <v>11.9</v>
      </c>
      <c r="G586" s="73">
        <f t="shared" si="8"/>
        <v>9.7000000000000366</v>
      </c>
      <c r="I586" s="421"/>
      <c r="K586" s="2"/>
      <c r="M586" s="422"/>
      <c r="O586" s="2"/>
    </row>
    <row r="587" spans="1:15">
      <c r="A587" s="3">
        <v>44798</v>
      </c>
      <c r="B587" s="422" t="s">
        <v>344</v>
      </c>
      <c r="C587" s="422" t="s">
        <v>22</v>
      </c>
      <c r="D587" t="s">
        <v>13</v>
      </c>
      <c r="F587" s="2">
        <v>9.6999999999999993</v>
      </c>
      <c r="G587" s="73">
        <f t="shared" si="8"/>
        <v>3.730349362740526E-14</v>
      </c>
      <c r="I587" s="422"/>
      <c r="K587" s="2"/>
      <c r="M587" s="422"/>
      <c r="O587" s="2"/>
    </row>
    <row r="588" spans="1:15">
      <c r="A588" s="31">
        <v>44804</v>
      </c>
      <c r="B588" s="421" t="s">
        <v>10</v>
      </c>
      <c r="C588" s="421" t="s">
        <v>23</v>
      </c>
      <c r="D588" t="s">
        <v>12</v>
      </c>
      <c r="E588" s="2">
        <v>12</v>
      </c>
      <c r="G588" s="73">
        <f t="shared" si="8"/>
        <v>12.000000000000037</v>
      </c>
      <c r="K588" s="2"/>
      <c r="M588" s="422"/>
      <c r="O588" s="2"/>
    </row>
    <row r="589" spans="1:15">
      <c r="A589" s="31"/>
      <c r="B589" s="421"/>
      <c r="C589" s="421"/>
      <c r="D589" t="s">
        <v>13</v>
      </c>
      <c r="E589" s="2">
        <v>7</v>
      </c>
      <c r="G589" s="73">
        <f t="shared" si="8"/>
        <v>19.000000000000036</v>
      </c>
      <c r="K589" s="2"/>
      <c r="M589" s="422"/>
      <c r="O589" s="2"/>
    </row>
    <row r="590" spans="1:15">
      <c r="A590" s="31"/>
      <c r="B590" s="421"/>
      <c r="C590" s="421"/>
      <c r="D590" t="s">
        <v>14</v>
      </c>
      <c r="E590" s="2">
        <v>60</v>
      </c>
      <c r="G590" s="73">
        <f t="shared" si="8"/>
        <v>79.000000000000028</v>
      </c>
      <c r="K590" s="2"/>
      <c r="M590" s="422"/>
      <c r="O590" s="2"/>
    </row>
    <row r="591" spans="1:15">
      <c r="A591" s="31"/>
      <c r="B591" s="421"/>
      <c r="C591" s="421"/>
      <c r="D591" t="s">
        <v>15</v>
      </c>
      <c r="E591" s="2">
        <v>5</v>
      </c>
      <c r="G591" s="73">
        <f t="shared" si="8"/>
        <v>84.000000000000028</v>
      </c>
      <c r="K591" s="2"/>
      <c r="M591" s="422"/>
      <c r="O591" s="2"/>
    </row>
    <row r="592" spans="1:15">
      <c r="A592" s="3">
        <v>44798</v>
      </c>
      <c r="B592" s="422" t="s">
        <v>348</v>
      </c>
      <c r="C592" s="422" t="s">
        <v>23</v>
      </c>
      <c r="D592" t="s">
        <v>14</v>
      </c>
      <c r="F592" s="2">
        <v>60</v>
      </c>
      <c r="G592" s="73">
        <f t="shared" si="8"/>
        <v>24.000000000000028</v>
      </c>
      <c r="K592" s="2"/>
      <c r="M592" s="422"/>
      <c r="O592" s="2"/>
    </row>
    <row r="593" spans="1:15">
      <c r="A593" s="3">
        <v>44798</v>
      </c>
      <c r="B593" s="422" t="s">
        <v>348</v>
      </c>
      <c r="C593" s="422" t="s">
        <v>23</v>
      </c>
      <c r="D593" t="s">
        <v>15</v>
      </c>
      <c r="F593" s="2">
        <v>5</v>
      </c>
      <c r="G593" s="73">
        <f t="shared" si="8"/>
        <v>19.000000000000028</v>
      </c>
      <c r="K593" s="2"/>
      <c r="M593" s="422"/>
      <c r="O593" s="2"/>
    </row>
    <row r="594" spans="1:15">
      <c r="A594" s="3">
        <v>44840</v>
      </c>
      <c r="B594" s="422">
        <v>25587</v>
      </c>
      <c r="C594" s="422" t="s">
        <v>23</v>
      </c>
      <c r="D594" t="s">
        <v>12</v>
      </c>
      <c r="F594" s="2">
        <v>12</v>
      </c>
      <c r="G594" s="73">
        <f t="shared" si="8"/>
        <v>7.0000000000000284</v>
      </c>
      <c r="K594" s="2"/>
      <c r="M594" s="422"/>
      <c r="O594" s="2"/>
    </row>
    <row r="595" spans="1:15">
      <c r="A595" s="3">
        <v>44840</v>
      </c>
      <c r="B595" s="422">
        <v>25587</v>
      </c>
      <c r="C595" s="422" t="s">
        <v>23</v>
      </c>
      <c r="D595" t="s">
        <v>13</v>
      </c>
      <c r="F595" s="2">
        <v>7</v>
      </c>
      <c r="G595" s="73">
        <f t="shared" si="8"/>
        <v>2.8421709430404007E-14</v>
      </c>
      <c r="K595" s="2"/>
      <c r="M595" s="422"/>
      <c r="O595" s="2"/>
    </row>
    <row r="596" spans="1:15">
      <c r="A596" s="31">
        <v>44834</v>
      </c>
      <c r="B596" s="421" t="s">
        <v>10</v>
      </c>
      <c r="C596" s="421" t="s">
        <v>41</v>
      </c>
      <c r="D596" t="s">
        <v>12</v>
      </c>
      <c r="E596" s="2">
        <v>10.6</v>
      </c>
      <c r="G596" s="73">
        <f t="shared" si="8"/>
        <v>10.600000000000028</v>
      </c>
      <c r="K596" s="2"/>
      <c r="M596" s="422"/>
      <c r="O596" s="2"/>
    </row>
    <row r="597" spans="1:15">
      <c r="B597" s="422"/>
      <c r="C597" s="422"/>
      <c r="D597" t="s">
        <v>13</v>
      </c>
      <c r="E597" s="2">
        <v>8.1999999999999993</v>
      </c>
      <c r="G597" s="73">
        <f t="shared" si="8"/>
        <v>18.800000000000026</v>
      </c>
      <c r="K597" s="2"/>
      <c r="M597" s="422"/>
      <c r="O597" s="2"/>
    </row>
    <row r="598" spans="1:15">
      <c r="B598" s="422"/>
      <c r="C598" s="422"/>
      <c r="D598" t="s">
        <v>14</v>
      </c>
      <c r="E598" s="2">
        <v>60</v>
      </c>
      <c r="G598" s="73">
        <f t="shared" si="8"/>
        <v>78.800000000000026</v>
      </c>
      <c r="K598" s="2"/>
      <c r="M598" s="422"/>
      <c r="O598" s="2"/>
    </row>
    <row r="599" spans="1:15">
      <c r="B599" s="422"/>
      <c r="C599" s="422"/>
      <c r="D599" t="s">
        <v>15</v>
      </c>
      <c r="E599" s="2">
        <v>5</v>
      </c>
      <c r="G599" s="73">
        <f t="shared" si="8"/>
        <v>83.800000000000026</v>
      </c>
      <c r="K599" s="2"/>
      <c r="M599" s="422"/>
      <c r="O599" s="2"/>
    </row>
    <row r="600" spans="1:15">
      <c r="A600" s="3">
        <v>44840</v>
      </c>
      <c r="B600" s="422">
        <v>25586</v>
      </c>
      <c r="C600" s="422" t="s">
        <v>41</v>
      </c>
      <c r="D600" t="s">
        <v>14</v>
      </c>
      <c r="F600" s="2">
        <v>60</v>
      </c>
      <c r="G600" s="73">
        <f t="shared" si="8"/>
        <v>23.800000000000026</v>
      </c>
      <c r="K600" s="2"/>
      <c r="M600" s="422"/>
      <c r="O600" s="2"/>
    </row>
    <row r="601" spans="1:15">
      <c r="A601" s="3">
        <v>44840</v>
      </c>
      <c r="B601" s="422">
        <v>25586</v>
      </c>
      <c r="C601" s="422" t="s">
        <v>41</v>
      </c>
      <c r="D601" t="s">
        <v>15</v>
      </c>
      <c r="F601" s="2">
        <v>5</v>
      </c>
      <c r="G601" s="73">
        <f t="shared" si="8"/>
        <v>18.800000000000026</v>
      </c>
      <c r="K601" s="2"/>
      <c r="M601" s="422"/>
      <c r="O601" s="2"/>
    </row>
    <row r="602" spans="1:15">
      <c r="A602" s="3">
        <v>44860</v>
      </c>
      <c r="B602" s="422" t="s">
        <v>349</v>
      </c>
      <c r="C602" s="422" t="s">
        <v>41</v>
      </c>
      <c r="D602" t="s">
        <v>12</v>
      </c>
      <c r="F602" s="2">
        <v>10.6</v>
      </c>
      <c r="G602" s="73">
        <f t="shared" si="8"/>
        <v>8.2000000000000259</v>
      </c>
      <c r="K602" s="2"/>
      <c r="M602" s="422"/>
      <c r="O602" s="2"/>
    </row>
    <row r="603" spans="1:15">
      <c r="A603" s="3">
        <v>44860</v>
      </c>
      <c r="B603" s="422" t="s">
        <v>349</v>
      </c>
      <c r="C603" s="422" t="s">
        <v>41</v>
      </c>
      <c r="D603" t="s">
        <v>13</v>
      </c>
      <c r="F603" s="2">
        <v>8.1999999999999993</v>
      </c>
      <c r="G603" s="73">
        <f t="shared" si="8"/>
        <v>2.6645352591003757E-14</v>
      </c>
      <c r="K603" s="2"/>
      <c r="M603" s="422"/>
      <c r="O603" s="2"/>
    </row>
    <row r="604" spans="1:15">
      <c r="A604" s="31">
        <v>44834</v>
      </c>
      <c r="B604" s="421" t="s">
        <v>10</v>
      </c>
      <c r="C604" s="421" t="s">
        <v>25</v>
      </c>
      <c r="D604" t="s">
        <v>12</v>
      </c>
      <c r="E604" s="2">
        <v>10.6</v>
      </c>
      <c r="G604" s="73">
        <f t="shared" si="8"/>
        <v>10.600000000000026</v>
      </c>
      <c r="K604" s="2"/>
      <c r="M604" s="422"/>
      <c r="O604" s="2"/>
    </row>
    <row r="605" spans="1:15">
      <c r="B605" s="422"/>
      <c r="C605" s="422"/>
      <c r="D605" t="s">
        <v>13</v>
      </c>
      <c r="E605" s="2">
        <v>4.9000000000000004</v>
      </c>
      <c r="G605" s="73">
        <f t="shared" si="8"/>
        <v>15.500000000000027</v>
      </c>
      <c r="K605" s="2"/>
      <c r="M605" s="422"/>
      <c r="O605" s="2"/>
    </row>
    <row r="606" spans="1:15">
      <c r="B606" s="422"/>
      <c r="C606" s="422"/>
      <c r="D606" t="s">
        <v>14</v>
      </c>
      <c r="E606" s="2">
        <v>60</v>
      </c>
      <c r="G606" s="73">
        <f t="shared" si="8"/>
        <v>75.500000000000028</v>
      </c>
      <c r="K606" s="2"/>
      <c r="M606" s="422"/>
      <c r="O606" s="2"/>
    </row>
    <row r="607" spans="1:15">
      <c r="B607" s="422"/>
      <c r="C607" s="422"/>
      <c r="D607" t="s">
        <v>15</v>
      </c>
      <c r="E607" s="2">
        <v>5</v>
      </c>
      <c r="G607" s="73">
        <f t="shared" si="8"/>
        <v>80.500000000000028</v>
      </c>
      <c r="K607" s="2"/>
      <c r="M607" s="422"/>
      <c r="O607" s="2"/>
    </row>
    <row r="608" spans="1:15">
      <c r="A608" s="3">
        <v>44860</v>
      </c>
      <c r="B608" s="422" t="s">
        <v>350</v>
      </c>
      <c r="C608" s="422" t="s">
        <v>25</v>
      </c>
      <c r="D608" t="s">
        <v>14</v>
      </c>
      <c r="F608" s="2">
        <v>60</v>
      </c>
      <c r="G608" s="73">
        <f t="shared" si="8"/>
        <v>20.500000000000028</v>
      </c>
      <c r="K608" s="2"/>
      <c r="M608" s="422"/>
      <c r="O608" s="2"/>
    </row>
    <row r="609" spans="1:15">
      <c r="A609" s="3">
        <v>44860</v>
      </c>
      <c r="B609" s="422" t="s">
        <v>350</v>
      </c>
      <c r="C609" s="422" t="s">
        <v>25</v>
      </c>
      <c r="D609" t="s">
        <v>15</v>
      </c>
      <c r="F609" s="2">
        <v>5</v>
      </c>
      <c r="G609" s="73">
        <f t="shared" si="8"/>
        <v>15.500000000000028</v>
      </c>
      <c r="K609" s="2"/>
      <c r="M609" s="422"/>
      <c r="O609" s="2"/>
    </row>
    <row r="610" spans="1:15">
      <c r="A610" s="3">
        <v>44895</v>
      </c>
      <c r="B610" s="422" t="s">
        <v>351</v>
      </c>
      <c r="C610" s="422" t="s">
        <v>25</v>
      </c>
      <c r="D610" t="s">
        <v>12</v>
      </c>
      <c r="F610" s="2">
        <v>10.6</v>
      </c>
      <c r="G610" s="73">
        <f t="shared" si="8"/>
        <v>4.9000000000000288</v>
      </c>
      <c r="K610" s="2"/>
      <c r="M610" s="422"/>
      <c r="O610" s="2"/>
    </row>
    <row r="611" spans="1:15">
      <c r="A611" s="3">
        <v>44895</v>
      </c>
      <c r="B611" s="422" t="s">
        <v>351</v>
      </c>
      <c r="C611" s="422" t="s">
        <v>25</v>
      </c>
      <c r="D611" t="s">
        <v>13</v>
      </c>
      <c r="F611" s="2">
        <v>4.9000000000000004</v>
      </c>
      <c r="G611" s="73">
        <f t="shared" si="8"/>
        <v>2.8421709430404007E-14</v>
      </c>
      <c r="K611" s="2"/>
      <c r="M611" s="422"/>
      <c r="O611" s="2"/>
    </row>
    <row r="612" spans="1:15">
      <c r="A612" s="31" t="s">
        <v>352</v>
      </c>
      <c r="B612" s="421" t="s">
        <v>10</v>
      </c>
      <c r="C612" s="421" t="s">
        <v>26</v>
      </c>
      <c r="D612" t="s">
        <v>12</v>
      </c>
      <c r="E612" s="2">
        <v>11.8</v>
      </c>
      <c r="G612" s="73">
        <f t="shared" si="8"/>
        <v>11.800000000000029</v>
      </c>
      <c r="K612" s="2"/>
      <c r="M612" s="422"/>
      <c r="O612" s="2"/>
    </row>
    <row r="613" spans="1:15">
      <c r="B613" s="422"/>
      <c r="C613" s="422"/>
      <c r="D613" t="s">
        <v>13</v>
      </c>
      <c r="E613" s="2">
        <v>6.3</v>
      </c>
      <c r="G613" s="73">
        <f t="shared" si="8"/>
        <v>18.10000000000003</v>
      </c>
      <c r="K613" s="2"/>
      <c r="M613" s="422"/>
      <c r="O613" s="2"/>
    </row>
    <row r="614" spans="1:15">
      <c r="B614" s="422"/>
      <c r="C614" s="422"/>
      <c r="D614" t="s">
        <v>14</v>
      </c>
      <c r="E614" s="2">
        <v>60</v>
      </c>
      <c r="G614" s="73">
        <f t="shared" si="8"/>
        <v>78.100000000000023</v>
      </c>
      <c r="K614" s="2"/>
      <c r="M614" s="422"/>
      <c r="O614" s="2"/>
    </row>
    <row r="615" spans="1:15">
      <c r="B615" s="422"/>
      <c r="C615" s="422"/>
      <c r="D615" t="s">
        <v>15</v>
      </c>
      <c r="E615" s="2">
        <v>5</v>
      </c>
      <c r="G615" s="73">
        <f t="shared" si="8"/>
        <v>83.100000000000023</v>
      </c>
      <c r="K615" s="2"/>
      <c r="M615" s="422"/>
      <c r="O615" s="2"/>
    </row>
    <row r="616" spans="1:15">
      <c r="A616" s="3">
        <v>44895</v>
      </c>
      <c r="B616" s="422" t="s">
        <v>353</v>
      </c>
      <c r="C616" s="422" t="s">
        <v>26</v>
      </c>
      <c r="D616" t="s">
        <v>14</v>
      </c>
      <c r="F616" s="2">
        <v>60</v>
      </c>
      <c r="G616" s="73">
        <f t="shared" si="8"/>
        <v>23.100000000000023</v>
      </c>
      <c r="K616" s="2"/>
      <c r="M616" s="422"/>
      <c r="O616" s="2"/>
    </row>
    <row r="617" spans="1:15">
      <c r="A617" s="3">
        <v>44895</v>
      </c>
      <c r="B617" s="422" t="s">
        <v>353</v>
      </c>
      <c r="C617" s="422" t="s">
        <v>26</v>
      </c>
      <c r="D617" t="s">
        <v>15</v>
      </c>
      <c r="F617" s="2">
        <v>5</v>
      </c>
      <c r="G617" s="73">
        <f t="shared" si="8"/>
        <v>18.100000000000023</v>
      </c>
      <c r="K617" s="2"/>
      <c r="M617" s="422"/>
      <c r="O617" s="2"/>
    </row>
    <row r="618" spans="1:15">
      <c r="A618" s="3">
        <v>44923</v>
      </c>
      <c r="B618" s="422" t="s">
        <v>354</v>
      </c>
      <c r="C618" s="422" t="s">
        <v>26</v>
      </c>
      <c r="D618" t="s">
        <v>12</v>
      </c>
      <c r="F618" s="2">
        <v>11.8</v>
      </c>
      <c r="G618" s="73">
        <f t="shared" si="8"/>
        <v>6.300000000000022</v>
      </c>
      <c r="K618" s="2"/>
      <c r="M618" s="422"/>
      <c r="O618" s="2"/>
    </row>
    <row r="619" spans="1:15">
      <c r="A619" s="3">
        <v>44923</v>
      </c>
      <c r="B619" s="422" t="s">
        <v>354</v>
      </c>
      <c r="C619" s="422" t="s">
        <v>26</v>
      </c>
      <c r="D619" t="s">
        <v>13</v>
      </c>
      <c r="F619" s="2">
        <v>6.3</v>
      </c>
      <c r="G619" s="73">
        <f t="shared" si="8"/>
        <v>2.2204460492503131E-14</v>
      </c>
      <c r="K619" s="2"/>
      <c r="M619" s="422"/>
      <c r="O619" s="2"/>
    </row>
    <row r="620" spans="1:15">
      <c r="A620" s="31">
        <v>44926</v>
      </c>
      <c r="B620" s="421" t="s">
        <v>10</v>
      </c>
      <c r="C620" s="421" t="s">
        <v>27</v>
      </c>
      <c r="D620" t="s">
        <v>12</v>
      </c>
      <c r="E620" s="2">
        <v>13.5</v>
      </c>
      <c r="G620" s="73">
        <f t="shared" si="8"/>
        <v>13.500000000000021</v>
      </c>
      <c r="K620" s="2"/>
      <c r="M620" s="422"/>
      <c r="O620" s="2"/>
    </row>
    <row r="621" spans="1:15">
      <c r="B621" s="422"/>
      <c r="C621" s="421"/>
      <c r="D621" t="s">
        <v>13</v>
      </c>
      <c r="E621" s="2">
        <v>5.7</v>
      </c>
      <c r="G621" s="73">
        <f t="shared" si="8"/>
        <v>19.200000000000021</v>
      </c>
      <c r="K621" s="2"/>
      <c r="M621" s="422"/>
      <c r="O621" s="2"/>
    </row>
    <row r="622" spans="1:15">
      <c r="B622" s="422"/>
      <c r="C622" s="421"/>
      <c r="D622" t="s">
        <v>14</v>
      </c>
      <c r="E622" s="2">
        <v>60</v>
      </c>
      <c r="G622" s="73">
        <f t="shared" si="8"/>
        <v>79.200000000000017</v>
      </c>
      <c r="K622" s="2"/>
      <c r="M622" s="422"/>
      <c r="O622" s="2"/>
    </row>
    <row r="623" spans="1:15">
      <c r="B623" s="422"/>
      <c r="C623" s="421"/>
      <c r="D623" t="s">
        <v>15</v>
      </c>
      <c r="E623" s="2">
        <v>5</v>
      </c>
      <c r="G623" s="73">
        <f t="shared" si="8"/>
        <v>84.200000000000017</v>
      </c>
      <c r="K623" s="2"/>
      <c r="M623" s="422"/>
      <c r="O623" s="2"/>
    </row>
    <row r="624" spans="1:15">
      <c r="A624" s="3">
        <v>44926</v>
      </c>
      <c r="B624" s="422" t="s">
        <v>355</v>
      </c>
      <c r="C624" s="422" t="s">
        <v>27</v>
      </c>
      <c r="D624" t="s">
        <v>14</v>
      </c>
      <c r="F624" s="2">
        <v>60</v>
      </c>
      <c r="G624" s="73">
        <f t="shared" si="8"/>
        <v>24.200000000000017</v>
      </c>
      <c r="K624" s="2"/>
      <c r="M624" s="422"/>
      <c r="O624" s="2"/>
    </row>
    <row r="625" spans="1:15">
      <c r="A625" s="3">
        <v>44926</v>
      </c>
      <c r="B625" s="422" t="s">
        <v>355</v>
      </c>
      <c r="C625" s="422" t="s">
        <v>27</v>
      </c>
      <c r="D625" t="s">
        <v>15</v>
      </c>
      <c r="F625" s="2">
        <v>5</v>
      </c>
      <c r="G625" s="73">
        <f t="shared" si="8"/>
        <v>19.200000000000017</v>
      </c>
      <c r="K625" s="2"/>
      <c r="M625" s="422"/>
      <c r="O625" s="2"/>
    </row>
    <row r="626" spans="1:15">
      <c r="A626" s="3">
        <v>44958</v>
      </c>
      <c r="B626" s="422" t="s">
        <v>356</v>
      </c>
      <c r="C626" s="422" t="s">
        <v>27</v>
      </c>
      <c r="D626" t="s">
        <v>12</v>
      </c>
      <c r="F626" s="2">
        <v>13.5</v>
      </c>
      <c r="G626" s="73">
        <f t="shared" si="8"/>
        <v>5.7000000000000171</v>
      </c>
      <c r="K626" s="2"/>
      <c r="M626" s="422"/>
      <c r="O626" s="2"/>
    </row>
    <row r="627" spans="1:15">
      <c r="A627" s="3">
        <v>44958</v>
      </c>
      <c r="B627" s="422" t="s">
        <v>356</v>
      </c>
      <c r="C627" s="422" t="s">
        <v>27</v>
      </c>
      <c r="D627" t="s">
        <v>13</v>
      </c>
      <c r="F627" s="2">
        <v>5.7</v>
      </c>
      <c r="G627" s="73">
        <f t="shared" si="8"/>
        <v>1.6875389974302379E-14</v>
      </c>
      <c r="K627" s="2"/>
      <c r="M627" s="422"/>
      <c r="O627" s="2"/>
    </row>
    <row r="628" spans="1:15">
      <c r="A628" s="31">
        <v>44957</v>
      </c>
      <c r="B628" s="421" t="s">
        <v>10</v>
      </c>
      <c r="C628" s="421" t="s">
        <v>11</v>
      </c>
      <c r="D628" t="s">
        <v>12</v>
      </c>
      <c r="E628" s="160">
        <v>15.9</v>
      </c>
      <c r="F628" s="160"/>
      <c r="G628" s="73">
        <f t="shared" si="8"/>
        <v>15.900000000000016</v>
      </c>
      <c r="K628" s="2"/>
      <c r="M628" s="422"/>
      <c r="O628" s="2"/>
    </row>
    <row r="629" spans="1:15">
      <c r="B629" s="422"/>
      <c r="C629" s="422"/>
      <c r="D629" t="s">
        <v>13</v>
      </c>
      <c r="E629" s="160">
        <v>5</v>
      </c>
      <c r="F629" s="160"/>
      <c r="G629" s="73">
        <f t="shared" si="8"/>
        <v>20.900000000000016</v>
      </c>
      <c r="K629" s="2"/>
      <c r="M629" s="422"/>
      <c r="O629" s="2"/>
    </row>
    <row r="630" spans="1:15">
      <c r="B630" s="422"/>
      <c r="C630" s="422"/>
      <c r="D630" t="s">
        <v>14</v>
      </c>
      <c r="E630" s="160">
        <v>60</v>
      </c>
      <c r="F630" s="160"/>
      <c r="G630" s="73">
        <f t="shared" si="8"/>
        <v>80.90000000000002</v>
      </c>
      <c r="K630" s="2"/>
      <c r="M630" s="422"/>
      <c r="O630" s="2"/>
    </row>
    <row r="631" spans="1:15">
      <c r="B631" s="422"/>
      <c r="C631" s="422"/>
      <c r="D631" t="s">
        <v>15</v>
      </c>
      <c r="E631" s="160">
        <v>5</v>
      </c>
      <c r="F631" s="160"/>
      <c r="G631" s="73">
        <f t="shared" si="8"/>
        <v>85.90000000000002</v>
      </c>
      <c r="K631" s="2"/>
      <c r="M631" s="422"/>
      <c r="O631" s="2"/>
    </row>
    <row r="632" spans="1:15">
      <c r="A632" s="3">
        <v>44958</v>
      </c>
      <c r="B632" s="422" t="s">
        <v>357</v>
      </c>
      <c r="C632" s="422" t="s">
        <v>11</v>
      </c>
      <c r="D632" t="s">
        <v>14</v>
      </c>
      <c r="E632" s="160"/>
      <c r="F632" s="160">
        <v>60</v>
      </c>
      <c r="G632" s="73">
        <f t="shared" si="8"/>
        <v>25.90000000000002</v>
      </c>
      <c r="K632" s="2"/>
      <c r="M632" s="422"/>
      <c r="O632" s="2"/>
    </row>
    <row r="633" spans="1:15">
      <c r="A633" s="3">
        <v>44958</v>
      </c>
      <c r="B633" s="422" t="s">
        <v>357</v>
      </c>
      <c r="C633" s="422" t="s">
        <v>11</v>
      </c>
      <c r="D633" t="s">
        <v>15</v>
      </c>
      <c r="E633" s="160"/>
      <c r="F633" s="160">
        <v>5</v>
      </c>
      <c r="G633" s="73">
        <f t="shared" si="8"/>
        <v>20.90000000000002</v>
      </c>
      <c r="K633" s="2"/>
      <c r="M633" s="422"/>
      <c r="O633" s="2"/>
    </row>
    <row r="634" spans="1:15">
      <c r="A634" s="3">
        <v>44988</v>
      </c>
      <c r="B634" s="422">
        <v>26390</v>
      </c>
      <c r="C634" s="422" t="s">
        <v>11</v>
      </c>
      <c r="D634" t="s">
        <v>12</v>
      </c>
      <c r="E634" s="160"/>
      <c r="F634" s="160">
        <v>15.9</v>
      </c>
      <c r="G634" s="73">
        <f t="shared" si="8"/>
        <v>5.0000000000000195</v>
      </c>
      <c r="K634" s="2"/>
      <c r="M634" s="422"/>
      <c r="O634" s="2"/>
    </row>
    <row r="635" spans="1:15">
      <c r="A635" s="3">
        <v>44988</v>
      </c>
      <c r="B635" s="422">
        <v>26390</v>
      </c>
      <c r="C635" s="422" t="s">
        <v>11</v>
      </c>
      <c r="D635" t="s">
        <v>13</v>
      </c>
      <c r="E635" s="160"/>
      <c r="F635" s="160">
        <v>5</v>
      </c>
      <c r="G635" s="73">
        <f t="shared" si="8"/>
        <v>1.9539925233402755E-14</v>
      </c>
      <c r="K635" s="2"/>
      <c r="M635" s="422"/>
      <c r="O635" s="2"/>
    </row>
    <row r="636" spans="1:15">
      <c r="A636" s="31">
        <v>45013</v>
      </c>
      <c r="B636" s="421" t="s">
        <v>10</v>
      </c>
      <c r="C636" s="421" t="s">
        <v>17</v>
      </c>
      <c r="D636" t="s">
        <v>12</v>
      </c>
      <c r="E636" s="160">
        <v>17.399999999999999</v>
      </c>
      <c r="F636" s="160"/>
      <c r="G636" s="73">
        <f t="shared" si="8"/>
        <v>17.40000000000002</v>
      </c>
      <c r="K636" s="2"/>
      <c r="M636" s="422"/>
      <c r="O636" s="2"/>
    </row>
    <row r="637" spans="1:15">
      <c r="B637" s="422"/>
      <c r="C637" s="422"/>
      <c r="D637" t="s">
        <v>13</v>
      </c>
      <c r="E637" s="160">
        <v>1.2</v>
      </c>
      <c r="F637" s="160"/>
      <c r="G637" s="73">
        <f t="shared" si="8"/>
        <v>18.600000000000019</v>
      </c>
      <c r="K637" s="2"/>
      <c r="M637" s="422"/>
      <c r="O637" s="2"/>
    </row>
    <row r="638" spans="1:15">
      <c r="B638" s="422"/>
      <c r="C638" s="422"/>
      <c r="D638" t="s">
        <v>14</v>
      </c>
      <c r="E638" s="160">
        <v>56</v>
      </c>
      <c r="F638" s="160"/>
      <c r="G638" s="73">
        <f t="shared" si="8"/>
        <v>74.600000000000023</v>
      </c>
      <c r="K638" s="2"/>
      <c r="M638" s="422"/>
      <c r="O638" s="2"/>
    </row>
    <row r="639" spans="1:15">
      <c r="B639" s="422"/>
      <c r="C639" s="422"/>
      <c r="D639" t="s">
        <v>15</v>
      </c>
      <c r="E639" s="160">
        <v>5</v>
      </c>
      <c r="F639" s="160"/>
      <c r="G639" s="73">
        <f t="shared" si="8"/>
        <v>79.600000000000023</v>
      </c>
      <c r="K639" s="2"/>
      <c r="M639" s="422"/>
      <c r="O639" s="2"/>
    </row>
    <row r="640" spans="1:15">
      <c r="A640" s="3">
        <v>44988</v>
      </c>
      <c r="B640" s="422">
        <v>26389</v>
      </c>
      <c r="C640" s="422" t="s">
        <v>17</v>
      </c>
      <c r="D640" t="s">
        <v>14</v>
      </c>
      <c r="E640" s="160"/>
      <c r="F640" s="160">
        <v>56</v>
      </c>
      <c r="G640" s="73">
        <f t="shared" si="8"/>
        <v>23.600000000000023</v>
      </c>
      <c r="K640" s="160"/>
      <c r="M640" s="422"/>
      <c r="O640" s="2"/>
    </row>
    <row r="641" spans="1:15">
      <c r="A641" s="3">
        <v>44988</v>
      </c>
      <c r="B641" s="422">
        <v>26389</v>
      </c>
      <c r="C641" s="422" t="s">
        <v>17</v>
      </c>
      <c r="D641" t="s">
        <v>15</v>
      </c>
      <c r="E641" s="160"/>
      <c r="F641" s="160">
        <v>5</v>
      </c>
      <c r="G641" s="73">
        <f t="shared" si="8"/>
        <v>18.600000000000023</v>
      </c>
      <c r="K641" s="160"/>
      <c r="M641" s="422"/>
      <c r="O641" s="2"/>
    </row>
    <row r="642" spans="1:15">
      <c r="A642" s="3">
        <v>45012</v>
      </c>
      <c r="B642" s="422">
        <v>26756</v>
      </c>
      <c r="C642" s="422" t="s">
        <v>17</v>
      </c>
      <c r="D642" t="s">
        <v>12</v>
      </c>
      <c r="E642" s="160"/>
      <c r="F642" s="160">
        <v>17.399999999999999</v>
      </c>
      <c r="G642" s="73">
        <f t="shared" si="8"/>
        <v>1.2000000000000242</v>
      </c>
      <c r="K642" s="160"/>
      <c r="M642" s="422"/>
      <c r="O642" s="2"/>
    </row>
    <row r="643" spans="1:15">
      <c r="A643" s="3">
        <v>45012</v>
      </c>
      <c r="B643" s="422">
        <v>26756</v>
      </c>
      <c r="C643" s="422" t="s">
        <v>17</v>
      </c>
      <c r="D643" t="s">
        <v>13</v>
      </c>
      <c r="E643" s="160"/>
      <c r="F643" s="160">
        <v>1.2</v>
      </c>
      <c r="G643" s="73">
        <f t="shared" si="8"/>
        <v>2.4202861936828413E-14</v>
      </c>
      <c r="K643" s="160"/>
      <c r="M643" s="422"/>
      <c r="O643" s="2"/>
    </row>
    <row r="644" spans="1:15">
      <c r="A644" s="31">
        <v>45016</v>
      </c>
      <c r="B644" s="421" t="s">
        <v>10</v>
      </c>
      <c r="C644" s="421" t="s">
        <v>18</v>
      </c>
      <c r="D644" t="s">
        <v>12</v>
      </c>
      <c r="E644" s="160">
        <v>18.399999999999999</v>
      </c>
      <c r="F644" s="160"/>
      <c r="G644" s="73">
        <f t="shared" si="8"/>
        <v>18.400000000000023</v>
      </c>
      <c r="K644" s="2"/>
      <c r="M644" s="422"/>
      <c r="O644" s="2"/>
    </row>
    <row r="645" spans="1:15">
      <c r="B645" s="422"/>
      <c r="C645" s="422"/>
      <c r="D645" t="s">
        <v>13</v>
      </c>
      <c r="E645" s="160">
        <v>2</v>
      </c>
      <c r="F645" s="160"/>
      <c r="G645" s="73">
        <f t="shared" si="8"/>
        <v>20.400000000000023</v>
      </c>
      <c r="K645" s="2"/>
      <c r="M645" s="422"/>
      <c r="O645" s="2"/>
    </row>
    <row r="646" spans="1:15">
      <c r="B646" s="422"/>
      <c r="C646" s="422"/>
      <c r="D646" t="s">
        <v>14</v>
      </c>
      <c r="E646" s="160">
        <v>60</v>
      </c>
      <c r="F646" s="160"/>
      <c r="G646" s="73">
        <f t="shared" si="8"/>
        <v>80.40000000000002</v>
      </c>
      <c r="K646" s="160"/>
      <c r="M646" s="422"/>
      <c r="O646" s="2"/>
    </row>
    <row r="647" spans="1:15">
      <c r="B647" s="422"/>
      <c r="C647" s="422"/>
      <c r="D647" t="s">
        <v>15</v>
      </c>
      <c r="E647" s="160">
        <v>5</v>
      </c>
      <c r="F647" s="160"/>
      <c r="G647" s="73">
        <f t="shared" si="8"/>
        <v>85.40000000000002</v>
      </c>
      <c r="K647" s="160"/>
      <c r="M647" s="422"/>
      <c r="O647" s="2"/>
    </row>
    <row r="648" spans="1:15">
      <c r="A648" s="3">
        <v>45012</v>
      </c>
      <c r="B648" s="422">
        <v>26757</v>
      </c>
      <c r="C648" s="422" t="s">
        <v>18</v>
      </c>
      <c r="D648" t="s">
        <v>14</v>
      </c>
      <c r="E648" s="160"/>
      <c r="F648" s="160">
        <v>60</v>
      </c>
      <c r="G648" s="73">
        <f t="shared" si="8"/>
        <v>25.40000000000002</v>
      </c>
      <c r="K648" s="160"/>
      <c r="M648" s="422"/>
      <c r="O648" s="2"/>
    </row>
    <row r="649" spans="1:15">
      <c r="A649" s="3">
        <v>45012</v>
      </c>
      <c r="B649" s="422">
        <v>26757</v>
      </c>
      <c r="C649" s="422" t="s">
        <v>18</v>
      </c>
      <c r="D649" t="s">
        <v>15</v>
      </c>
      <c r="E649" s="160"/>
      <c r="F649" s="160">
        <v>5</v>
      </c>
      <c r="G649" s="73">
        <f t="shared" si="8"/>
        <v>20.40000000000002</v>
      </c>
      <c r="K649" s="160"/>
      <c r="M649" s="422"/>
      <c r="O649" s="2"/>
    </row>
    <row r="650" spans="1:15">
      <c r="A650" s="3">
        <v>45051</v>
      </c>
      <c r="B650" s="422">
        <v>26833</v>
      </c>
      <c r="C650" s="422" t="s">
        <v>18</v>
      </c>
      <c r="D650" t="s">
        <v>12</v>
      </c>
      <c r="E650" s="160"/>
      <c r="F650" s="160">
        <v>18.399999999999999</v>
      </c>
      <c r="G650" s="73">
        <f t="shared" si="8"/>
        <v>2.0000000000000213</v>
      </c>
      <c r="K650" s="2"/>
      <c r="M650" s="422"/>
      <c r="O650" s="2"/>
    </row>
    <row r="651" spans="1:15">
      <c r="A651" s="3">
        <v>45051</v>
      </c>
      <c r="B651" s="422">
        <v>26833</v>
      </c>
      <c r="C651" s="422" t="s">
        <v>18</v>
      </c>
      <c r="D651" t="s">
        <v>13</v>
      </c>
      <c r="E651" s="160"/>
      <c r="F651" s="160">
        <v>2</v>
      </c>
      <c r="G651" s="73">
        <f t="shared" si="8"/>
        <v>2.1316282072803006E-14</v>
      </c>
      <c r="K651" s="2"/>
      <c r="M651" s="422"/>
      <c r="O651" s="2"/>
    </row>
    <row r="652" spans="1:15">
      <c r="A652" s="31">
        <v>45046</v>
      </c>
      <c r="B652" s="421" t="s">
        <v>10</v>
      </c>
      <c r="C652" s="421" t="s">
        <v>19</v>
      </c>
      <c r="D652" t="s">
        <v>12</v>
      </c>
      <c r="E652" s="207">
        <v>19.3</v>
      </c>
      <c r="F652" s="207"/>
      <c r="G652" s="73">
        <f t="shared" si="8"/>
        <v>19.300000000000022</v>
      </c>
      <c r="K652" s="2"/>
      <c r="M652" s="422"/>
      <c r="O652" s="2"/>
    </row>
    <row r="653" spans="1:15">
      <c r="B653" s="422"/>
      <c r="C653" s="422"/>
      <c r="D653" t="s">
        <v>13</v>
      </c>
      <c r="E653" s="207">
        <v>2</v>
      </c>
      <c r="F653" s="207"/>
      <c r="G653" s="73">
        <f t="shared" si="8"/>
        <v>21.300000000000022</v>
      </c>
      <c r="K653" s="2"/>
      <c r="M653" s="422"/>
      <c r="O653" s="2"/>
    </row>
    <row r="654" spans="1:15">
      <c r="B654" s="422"/>
      <c r="C654" s="422"/>
      <c r="D654" t="s">
        <v>14</v>
      </c>
      <c r="E654" s="207">
        <v>60</v>
      </c>
      <c r="F654" s="207"/>
      <c r="G654" s="73">
        <f t="shared" si="8"/>
        <v>81.300000000000026</v>
      </c>
      <c r="K654" s="2"/>
      <c r="M654" s="422"/>
      <c r="O654" s="2"/>
    </row>
    <row r="655" spans="1:15">
      <c r="B655" s="422"/>
      <c r="C655" s="422"/>
      <c r="D655" t="s">
        <v>15</v>
      </c>
      <c r="E655" s="207">
        <v>5</v>
      </c>
      <c r="F655" s="207"/>
      <c r="G655" s="73">
        <f t="shared" si="8"/>
        <v>86.300000000000026</v>
      </c>
      <c r="K655" s="2"/>
      <c r="M655" s="422"/>
      <c r="O655" s="2"/>
    </row>
    <row r="656" spans="1:15">
      <c r="A656" s="3">
        <v>45051</v>
      </c>
      <c r="B656" s="422">
        <v>26834</v>
      </c>
      <c r="C656" s="422" t="s">
        <v>19</v>
      </c>
      <c r="D656" t="s">
        <v>14</v>
      </c>
      <c r="E656" s="207"/>
      <c r="F656" s="207">
        <v>60</v>
      </c>
      <c r="G656" s="73">
        <f t="shared" si="8"/>
        <v>26.300000000000026</v>
      </c>
      <c r="I656" s="421"/>
      <c r="K656" s="207"/>
      <c r="M656" s="422"/>
      <c r="O656" s="2"/>
    </row>
    <row r="657" spans="1:15">
      <c r="A657" s="3">
        <v>45051</v>
      </c>
      <c r="B657" s="422">
        <v>26834</v>
      </c>
      <c r="C657" s="422" t="s">
        <v>19</v>
      </c>
      <c r="D657" t="s">
        <v>15</v>
      </c>
      <c r="E657" s="207"/>
      <c r="F657" s="207">
        <v>5</v>
      </c>
      <c r="G657" s="73">
        <f t="shared" si="8"/>
        <v>21.300000000000026</v>
      </c>
      <c r="I657" s="422"/>
      <c r="K657" s="207"/>
      <c r="M657" s="422"/>
      <c r="O657" s="2"/>
    </row>
    <row r="658" spans="1:15">
      <c r="A658" s="3">
        <v>45082</v>
      </c>
      <c r="B658" s="422">
        <v>26908</v>
      </c>
      <c r="C658" s="422" t="s">
        <v>19</v>
      </c>
      <c r="D658" t="s">
        <v>12</v>
      </c>
      <c r="E658" s="207"/>
      <c r="F658" s="207">
        <v>19.3</v>
      </c>
      <c r="G658" s="73">
        <f t="shared" si="8"/>
        <v>2.0000000000000249</v>
      </c>
      <c r="I658" s="422"/>
      <c r="K658" s="207"/>
      <c r="M658" s="422"/>
      <c r="O658" s="2"/>
    </row>
    <row r="659" spans="1:15" s="7" customFormat="1">
      <c r="A659" s="3">
        <v>45082</v>
      </c>
      <c r="B659" s="422">
        <v>26908</v>
      </c>
      <c r="C659" s="422" t="s">
        <v>19</v>
      </c>
      <c r="D659" t="s">
        <v>13</v>
      </c>
      <c r="E659" s="422"/>
      <c r="F659" s="207">
        <v>2</v>
      </c>
      <c r="G659" s="73">
        <f t="shared" si="8"/>
        <v>2.4868995751603507E-14</v>
      </c>
      <c r="H659" s="422"/>
      <c r="I659" s="422"/>
      <c r="J659" s="422"/>
      <c r="K659" s="422"/>
      <c r="L659" s="422"/>
      <c r="M659" s="422"/>
      <c r="N659" s="422"/>
      <c r="O659" s="422"/>
    </row>
    <row r="660" spans="1:15">
      <c r="A660" s="31">
        <v>45077</v>
      </c>
      <c r="B660" s="421" t="s">
        <v>10</v>
      </c>
      <c r="C660" s="421" t="s">
        <v>20</v>
      </c>
      <c r="D660" t="s">
        <v>12</v>
      </c>
      <c r="E660" s="207">
        <v>17.8</v>
      </c>
      <c r="F660" s="207"/>
      <c r="G660" s="73">
        <f t="shared" si="8"/>
        <v>17.800000000000026</v>
      </c>
      <c r="I660" s="421"/>
      <c r="K660" s="207"/>
      <c r="M660" s="422"/>
      <c r="O660" s="2"/>
    </row>
    <row r="661" spans="1:15">
      <c r="B661" s="422"/>
      <c r="C661" s="422"/>
      <c r="D661" t="s">
        <v>13</v>
      </c>
      <c r="E661" s="207">
        <v>2</v>
      </c>
      <c r="F661" s="207"/>
      <c r="G661" s="73">
        <f t="shared" si="8"/>
        <v>19.800000000000026</v>
      </c>
      <c r="I661" s="421"/>
      <c r="K661" s="207"/>
      <c r="M661" s="422"/>
      <c r="O661" s="2"/>
    </row>
    <row r="662" spans="1:15">
      <c r="B662" s="422"/>
      <c r="C662" s="422"/>
      <c r="D662" t="s">
        <v>14</v>
      </c>
      <c r="E662" s="207">
        <v>60</v>
      </c>
      <c r="F662" s="207"/>
      <c r="G662" s="73">
        <f t="shared" si="8"/>
        <v>79.800000000000026</v>
      </c>
      <c r="I662" s="421"/>
      <c r="K662" s="207"/>
      <c r="M662" s="422"/>
      <c r="O662" s="2"/>
    </row>
    <row r="663" spans="1:15">
      <c r="B663" s="422"/>
      <c r="C663" s="422"/>
      <c r="D663" t="s">
        <v>15</v>
      </c>
      <c r="E663" s="207">
        <v>5</v>
      </c>
      <c r="F663" s="207"/>
      <c r="G663" s="73">
        <f t="shared" si="8"/>
        <v>84.800000000000026</v>
      </c>
      <c r="I663" s="421"/>
      <c r="K663" s="207"/>
      <c r="M663" s="422"/>
      <c r="O663" s="2"/>
    </row>
    <row r="664" spans="1:15">
      <c r="B664" s="422"/>
      <c r="C664" s="422"/>
      <c r="D664" t="s">
        <v>358</v>
      </c>
      <c r="E664" s="160">
        <v>10</v>
      </c>
      <c r="F664" s="207"/>
      <c r="G664" s="73">
        <f t="shared" si="8"/>
        <v>94.800000000000026</v>
      </c>
      <c r="I664" s="421"/>
      <c r="K664" s="207"/>
      <c r="M664" s="422"/>
      <c r="O664" s="2"/>
    </row>
    <row r="665" spans="1:15">
      <c r="A665" s="3">
        <v>45078</v>
      </c>
      <c r="B665" s="422">
        <v>26894</v>
      </c>
      <c r="C665" s="422" t="s">
        <v>20</v>
      </c>
      <c r="D665" t="s">
        <v>14</v>
      </c>
      <c r="E665" s="207"/>
      <c r="F665" s="207">
        <v>60</v>
      </c>
      <c r="G665" s="73">
        <f t="shared" si="8"/>
        <v>34.800000000000026</v>
      </c>
      <c r="I665" s="421"/>
      <c r="K665" s="207"/>
      <c r="M665" s="422"/>
      <c r="O665" s="2"/>
    </row>
    <row r="666" spans="1:15">
      <c r="A666" s="3">
        <v>45078</v>
      </c>
      <c r="B666" s="422">
        <v>26894</v>
      </c>
      <c r="C666" s="422" t="s">
        <v>20</v>
      </c>
      <c r="D666" t="s">
        <v>15</v>
      </c>
      <c r="E666" s="207"/>
      <c r="F666" s="207">
        <v>5</v>
      </c>
      <c r="G666" s="73">
        <f t="shared" si="8"/>
        <v>29.800000000000026</v>
      </c>
      <c r="I666" s="421"/>
      <c r="K666" s="207"/>
      <c r="M666" s="422"/>
      <c r="O666" s="2"/>
    </row>
    <row r="667" spans="1:15">
      <c r="A667" s="3">
        <v>45082</v>
      </c>
      <c r="B667" s="422">
        <v>26909</v>
      </c>
      <c r="C667" s="422" t="s">
        <v>20</v>
      </c>
      <c r="D667" t="s">
        <v>358</v>
      </c>
      <c r="F667" s="160">
        <v>10</v>
      </c>
      <c r="G667" s="73">
        <f t="shared" si="8"/>
        <v>19.800000000000026</v>
      </c>
      <c r="I667" s="421"/>
      <c r="K667" s="207"/>
      <c r="M667" s="422"/>
      <c r="O667" s="2"/>
    </row>
    <row r="668" spans="1:15">
      <c r="A668" s="3">
        <v>45110</v>
      </c>
      <c r="B668" s="422">
        <v>27081</v>
      </c>
      <c r="C668" s="422" t="s">
        <v>20</v>
      </c>
      <c r="D668" t="s">
        <v>12</v>
      </c>
      <c r="F668" s="160">
        <v>17.8</v>
      </c>
      <c r="G668" s="73">
        <f t="shared" si="8"/>
        <v>2.0000000000000249</v>
      </c>
      <c r="I668" s="421"/>
      <c r="L668" s="160"/>
      <c r="M668" s="422"/>
      <c r="O668" s="2"/>
    </row>
    <row r="669" spans="1:15">
      <c r="A669" s="3">
        <v>45110</v>
      </c>
      <c r="B669" s="422">
        <v>27081</v>
      </c>
      <c r="C669" s="422" t="s">
        <v>20</v>
      </c>
      <c r="D669" t="s">
        <v>13</v>
      </c>
      <c r="F669" s="160">
        <v>2</v>
      </c>
      <c r="G669" s="73">
        <f t="shared" si="8"/>
        <v>2.4868995751603507E-14</v>
      </c>
      <c r="I669" s="421"/>
      <c r="L669" s="160"/>
      <c r="M669" s="422"/>
      <c r="O669" s="2"/>
    </row>
    <row r="670" spans="1:15">
      <c r="A670" s="31">
        <v>45107</v>
      </c>
      <c r="B670" s="421" t="s">
        <v>10</v>
      </c>
      <c r="C670" s="421" t="s">
        <v>21</v>
      </c>
      <c r="D670" t="s">
        <v>12</v>
      </c>
      <c r="E670" s="160">
        <v>18.2</v>
      </c>
      <c r="F670" s="160"/>
      <c r="G670" s="73">
        <f t="shared" si="8"/>
        <v>18.200000000000024</v>
      </c>
      <c r="I670" s="421"/>
      <c r="L670" s="2"/>
      <c r="M670" s="422"/>
      <c r="O670" s="2"/>
    </row>
    <row r="671" spans="1:15">
      <c r="B671" s="422"/>
      <c r="C671" s="422"/>
      <c r="D671" t="s">
        <v>13</v>
      </c>
      <c r="E671" s="160">
        <v>2</v>
      </c>
      <c r="F671" s="160"/>
      <c r="G671" s="73">
        <f t="shared" si="8"/>
        <v>20.200000000000024</v>
      </c>
      <c r="I671" s="422"/>
      <c r="L671" s="2"/>
      <c r="M671" s="422"/>
      <c r="O671" s="2"/>
    </row>
    <row r="672" spans="1:15">
      <c r="B672" s="422"/>
      <c r="C672" s="422"/>
      <c r="D672" t="s">
        <v>14</v>
      </c>
      <c r="E672" s="2">
        <v>60</v>
      </c>
      <c r="G672" s="73">
        <f t="shared" si="8"/>
        <v>80.200000000000017</v>
      </c>
      <c r="L672" s="160"/>
      <c r="M672" s="422"/>
    </row>
    <row r="673" spans="1:15">
      <c r="B673" s="422"/>
      <c r="C673" s="422"/>
      <c r="D673" t="s">
        <v>15</v>
      </c>
      <c r="E673" s="2">
        <v>5</v>
      </c>
      <c r="G673" s="73">
        <f t="shared" si="8"/>
        <v>85.200000000000017</v>
      </c>
      <c r="L673" s="160"/>
      <c r="M673" s="422"/>
      <c r="O673" s="5"/>
    </row>
    <row r="674" spans="1:15">
      <c r="A674" s="3">
        <v>45110</v>
      </c>
      <c r="B674" s="422">
        <v>27080</v>
      </c>
      <c r="C674" s="422" t="s">
        <v>21</v>
      </c>
      <c r="D674" t="s">
        <v>14</v>
      </c>
      <c r="F674" s="2">
        <v>60</v>
      </c>
      <c r="G674" s="73">
        <f t="shared" ref="G674:G727" si="9">+G673+E674-F674</f>
        <v>25.200000000000017</v>
      </c>
      <c r="L674" s="2"/>
    </row>
    <row r="675" spans="1:15">
      <c r="A675" s="3">
        <v>45110</v>
      </c>
      <c r="B675" s="422">
        <v>27080</v>
      </c>
      <c r="C675" s="422" t="s">
        <v>21</v>
      </c>
      <c r="D675" t="s">
        <v>15</v>
      </c>
      <c r="F675" s="2">
        <v>5</v>
      </c>
      <c r="G675" s="73">
        <f t="shared" si="9"/>
        <v>20.200000000000017</v>
      </c>
      <c r="L675" s="2"/>
    </row>
    <row r="676" spans="1:15">
      <c r="A676" s="3">
        <v>45139</v>
      </c>
      <c r="B676" s="422">
        <v>27289</v>
      </c>
      <c r="C676" s="422" t="s">
        <v>21</v>
      </c>
      <c r="D676" t="s">
        <v>12</v>
      </c>
      <c r="F676" s="160">
        <v>18.2</v>
      </c>
      <c r="G676" s="73">
        <f t="shared" si="9"/>
        <v>2.0000000000000178</v>
      </c>
      <c r="L676" s="28"/>
    </row>
    <row r="677" spans="1:15">
      <c r="A677" s="3">
        <v>45139</v>
      </c>
      <c r="B677" s="422">
        <v>27289</v>
      </c>
      <c r="C677" s="422" t="s">
        <v>21</v>
      </c>
      <c r="D677" t="s">
        <v>13</v>
      </c>
      <c r="F677" s="160">
        <v>2</v>
      </c>
      <c r="G677" s="73">
        <f t="shared" si="9"/>
        <v>1.7763568394002505E-14</v>
      </c>
      <c r="M677" s="28"/>
    </row>
    <row r="678" spans="1:15">
      <c r="A678" s="31">
        <v>45138</v>
      </c>
      <c r="B678" s="421" t="s">
        <v>10</v>
      </c>
      <c r="C678" s="421" t="s">
        <v>22</v>
      </c>
      <c r="D678" t="s">
        <v>12</v>
      </c>
      <c r="E678" s="160">
        <v>17.100000000000001</v>
      </c>
      <c r="F678" s="160"/>
      <c r="G678" s="73">
        <f t="shared" si="9"/>
        <v>17.100000000000019</v>
      </c>
      <c r="M678" s="28"/>
    </row>
    <row r="679" spans="1:15">
      <c r="B679" s="422"/>
      <c r="C679" s="422"/>
      <c r="D679" t="s">
        <v>13</v>
      </c>
      <c r="E679" s="160">
        <v>2</v>
      </c>
      <c r="F679" s="160"/>
      <c r="G679" s="73">
        <f t="shared" si="9"/>
        <v>19.100000000000019</v>
      </c>
      <c r="K679" s="160"/>
      <c r="L679" s="160"/>
      <c r="M679" s="28"/>
    </row>
    <row r="680" spans="1:15">
      <c r="B680" s="422"/>
      <c r="C680" s="422"/>
      <c r="D680" t="s">
        <v>14</v>
      </c>
      <c r="E680" s="2">
        <v>60</v>
      </c>
      <c r="G680" s="73">
        <f t="shared" si="9"/>
        <v>79.100000000000023</v>
      </c>
      <c r="K680" s="160"/>
      <c r="L680" s="160"/>
      <c r="M680" s="28"/>
    </row>
    <row r="681" spans="1:15">
      <c r="B681" s="422"/>
      <c r="C681" s="422"/>
      <c r="D681" t="s">
        <v>15</v>
      </c>
      <c r="E681" s="2">
        <v>5</v>
      </c>
      <c r="G681" s="73">
        <f t="shared" si="9"/>
        <v>84.100000000000023</v>
      </c>
      <c r="K681" s="2"/>
      <c r="L681" s="2"/>
      <c r="M681" s="28"/>
    </row>
    <row r="682" spans="1:15">
      <c r="A682" s="3">
        <v>45139</v>
      </c>
      <c r="B682" s="422">
        <v>27290</v>
      </c>
      <c r="C682" s="422" t="s">
        <v>22</v>
      </c>
      <c r="D682" t="s">
        <v>14</v>
      </c>
      <c r="F682" s="2">
        <v>60</v>
      </c>
      <c r="G682" s="73">
        <f t="shared" si="9"/>
        <v>24.100000000000023</v>
      </c>
      <c r="J682" s="421"/>
      <c r="L682" s="160"/>
      <c r="M682" s="28"/>
    </row>
    <row r="683" spans="1:15">
      <c r="A683" s="3">
        <v>45139</v>
      </c>
      <c r="B683" s="422">
        <v>27290</v>
      </c>
      <c r="C683" s="422" t="s">
        <v>22</v>
      </c>
      <c r="D683" t="s">
        <v>15</v>
      </c>
      <c r="F683" s="2">
        <v>5</v>
      </c>
      <c r="G683" s="73">
        <f t="shared" si="9"/>
        <v>19.100000000000023</v>
      </c>
      <c r="J683" s="422"/>
      <c r="L683" s="160"/>
      <c r="M683" s="28"/>
    </row>
    <row r="684" spans="1:15">
      <c r="A684" s="3">
        <v>45170</v>
      </c>
      <c r="B684" s="422">
        <v>27398</v>
      </c>
      <c r="C684" s="422" t="s">
        <v>22</v>
      </c>
      <c r="D684" t="s">
        <v>12</v>
      </c>
      <c r="F684" s="160">
        <v>17.100000000000001</v>
      </c>
      <c r="G684" s="73">
        <f t="shared" si="9"/>
        <v>2.0000000000000213</v>
      </c>
      <c r="J684" s="421"/>
      <c r="L684" s="160"/>
      <c r="M684" s="28"/>
    </row>
    <row r="685" spans="1:15">
      <c r="A685" s="3">
        <v>45170</v>
      </c>
      <c r="B685" s="422">
        <v>27398</v>
      </c>
      <c r="C685" s="422" t="s">
        <v>22</v>
      </c>
      <c r="D685" t="s">
        <v>13</v>
      </c>
      <c r="F685" s="160">
        <v>2</v>
      </c>
      <c r="G685" s="73">
        <f t="shared" si="9"/>
        <v>2.1316282072803006E-14</v>
      </c>
      <c r="J685" s="422"/>
      <c r="L685" s="160"/>
      <c r="M685" s="28"/>
    </row>
    <row r="686" spans="1:15">
      <c r="A686" s="31">
        <v>45169</v>
      </c>
      <c r="B686" s="421" t="s">
        <v>10</v>
      </c>
      <c r="C686" s="421" t="s">
        <v>23</v>
      </c>
      <c r="D686" t="s">
        <v>12</v>
      </c>
      <c r="E686" s="160">
        <v>16.399999999999999</v>
      </c>
      <c r="F686" s="160"/>
      <c r="G686" s="73">
        <f t="shared" si="9"/>
        <v>16.40000000000002</v>
      </c>
      <c r="J686" s="421"/>
      <c r="L686" s="160"/>
      <c r="M686" s="28"/>
    </row>
    <row r="687" spans="1:15">
      <c r="B687" s="422"/>
      <c r="C687" s="422"/>
      <c r="D687" t="s">
        <v>13</v>
      </c>
      <c r="E687" s="160">
        <v>2</v>
      </c>
      <c r="F687" s="160"/>
      <c r="G687" s="73">
        <f t="shared" si="9"/>
        <v>18.40000000000002</v>
      </c>
      <c r="I687" s="160"/>
      <c r="J687" s="422"/>
      <c r="L687" s="160"/>
      <c r="M687" s="28"/>
    </row>
    <row r="688" spans="1:15">
      <c r="B688" s="1"/>
      <c r="C688" s="422"/>
      <c r="D688" t="s">
        <v>14</v>
      </c>
      <c r="E688" s="2">
        <v>60</v>
      </c>
      <c r="G688" s="73">
        <f t="shared" si="9"/>
        <v>78.40000000000002</v>
      </c>
      <c r="I688" s="160"/>
      <c r="M688" s="28"/>
    </row>
    <row r="689" spans="1:13">
      <c r="B689" s="422"/>
      <c r="C689" s="422"/>
      <c r="D689" t="s">
        <v>15</v>
      </c>
      <c r="E689" s="2">
        <v>5</v>
      </c>
      <c r="G689" s="73">
        <f t="shared" si="9"/>
        <v>83.40000000000002</v>
      </c>
      <c r="I689" s="2"/>
      <c r="M689" s="28"/>
    </row>
    <row r="690" spans="1:13">
      <c r="B690" s="422"/>
      <c r="C690" s="422"/>
      <c r="D690" t="s">
        <v>45</v>
      </c>
      <c r="E690" s="2">
        <v>15</v>
      </c>
      <c r="G690" s="73">
        <f t="shared" si="9"/>
        <v>98.40000000000002</v>
      </c>
      <c r="I690" s="2"/>
      <c r="M690" s="28"/>
    </row>
    <row r="691" spans="1:13">
      <c r="A691" s="3">
        <v>45170</v>
      </c>
      <c r="B691" s="422">
        <v>27397</v>
      </c>
      <c r="C691" s="422" t="s">
        <v>23</v>
      </c>
      <c r="D691" t="s">
        <v>14</v>
      </c>
      <c r="F691" s="2">
        <v>60</v>
      </c>
      <c r="G691" s="73">
        <f t="shared" si="9"/>
        <v>38.40000000000002</v>
      </c>
      <c r="I691" s="2"/>
      <c r="M691" s="28"/>
    </row>
    <row r="692" spans="1:13">
      <c r="A692" s="3">
        <v>45170</v>
      </c>
      <c r="B692" s="422">
        <v>27397</v>
      </c>
      <c r="C692" s="422" t="s">
        <v>23</v>
      </c>
      <c r="D692" t="s">
        <v>15</v>
      </c>
      <c r="F692" s="2">
        <v>5</v>
      </c>
      <c r="G692" s="73">
        <f t="shared" si="9"/>
        <v>33.40000000000002</v>
      </c>
      <c r="I692" s="28"/>
      <c r="M692" s="28"/>
    </row>
    <row r="693" spans="1:13">
      <c r="A693" s="3">
        <v>45196</v>
      </c>
      <c r="B693" s="422">
        <v>27520</v>
      </c>
      <c r="C693" s="422" t="s">
        <v>23</v>
      </c>
      <c r="D693" t="s">
        <v>12</v>
      </c>
      <c r="F693" s="160">
        <v>16.399999999999999</v>
      </c>
      <c r="G693" s="73">
        <f t="shared" si="9"/>
        <v>17.000000000000021</v>
      </c>
      <c r="J693" s="160"/>
      <c r="M693" s="28"/>
    </row>
    <row r="694" spans="1:13">
      <c r="A694" s="3">
        <v>45196</v>
      </c>
      <c r="B694" s="422">
        <v>27520</v>
      </c>
      <c r="C694" s="422" t="s">
        <v>23</v>
      </c>
      <c r="D694" t="s">
        <v>13</v>
      </c>
      <c r="F694" s="160">
        <v>2</v>
      </c>
      <c r="G694" s="73">
        <f t="shared" si="9"/>
        <v>15.000000000000021</v>
      </c>
      <c r="J694" s="160"/>
      <c r="M694" s="28"/>
    </row>
    <row r="695" spans="1:13">
      <c r="A695" s="3">
        <v>45196</v>
      </c>
      <c r="B695" s="422">
        <v>27521</v>
      </c>
      <c r="C695" s="422" t="s">
        <v>23</v>
      </c>
      <c r="D695" t="s">
        <v>45</v>
      </c>
      <c r="F695" s="2">
        <v>15</v>
      </c>
      <c r="G695" s="73">
        <f t="shared" si="9"/>
        <v>2.1316282072803006E-14</v>
      </c>
      <c r="J695" s="2"/>
    </row>
    <row r="696" spans="1:13">
      <c r="A696" s="31">
        <v>45199</v>
      </c>
      <c r="B696" s="421" t="s">
        <v>10</v>
      </c>
      <c r="C696" s="421" t="s">
        <v>41</v>
      </c>
      <c r="D696" t="s">
        <v>12</v>
      </c>
      <c r="E696" s="207">
        <v>16.3</v>
      </c>
      <c r="F696" s="207"/>
      <c r="G696" s="73">
        <f t="shared" si="9"/>
        <v>16.300000000000022</v>
      </c>
      <c r="J696" s="2"/>
    </row>
    <row r="697" spans="1:13">
      <c r="B697" s="422"/>
      <c r="C697" s="422"/>
      <c r="D697" t="s">
        <v>13</v>
      </c>
      <c r="E697" s="207">
        <v>2</v>
      </c>
      <c r="F697" s="207"/>
      <c r="G697" s="73">
        <f t="shared" si="9"/>
        <v>18.300000000000022</v>
      </c>
      <c r="J697" s="2"/>
    </row>
    <row r="698" spans="1:13">
      <c r="B698" s="422"/>
      <c r="C698" s="422"/>
      <c r="D698" t="s">
        <v>14</v>
      </c>
      <c r="E698" s="207">
        <v>60</v>
      </c>
      <c r="F698" s="207"/>
      <c r="G698" s="73">
        <f t="shared" si="9"/>
        <v>78.300000000000026</v>
      </c>
      <c r="J698" s="207"/>
    </row>
    <row r="699" spans="1:13">
      <c r="B699" s="422"/>
      <c r="C699" s="422"/>
      <c r="D699" t="s">
        <v>15</v>
      </c>
      <c r="E699" s="207">
        <v>5</v>
      </c>
      <c r="F699" s="207"/>
      <c r="G699" s="73">
        <f>+G698+E699-F699</f>
        <v>83.300000000000026</v>
      </c>
      <c r="J699" s="207"/>
    </row>
    <row r="700" spans="1:13">
      <c r="B700" s="422"/>
      <c r="C700" s="422"/>
      <c r="D700" t="s">
        <v>51</v>
      </c>
      <c r="E700" s="207">
        <v>10</v>
      </c>
      <c r="F700" s="207"/>
      <c r="G700" s="73">
        <f>+G699+E700-F700</f>
        <v>93.300000000000026</v>
      </c>
      <c r="J700" s="207"/>
    </row>
    <row r="701" spans="1:13">
      <c r="B701" s="422"/>
      <c r="C701" s="422"/>
      <c r="D701" t="s">
        <v>52</v>
      </c>
      <c r="E701" s="207">
        <v>10</v>
      </c>
      <c r="F701" s="207"/>
      <c r="G701" s="73">
        <f>+G700+E701-F701</f>
        <v>103.30000000000003</v>
      </c>
      <c r="J701" s="207"/>
    </row>
    <row r="702" spans="1:13">
      <c r="A702" s="3">
        <v>45196</v>
      </c>
      <c r="B702" s="422">
        <v>27521</v>
      </c>
      <c r="C702" s="422" t="s">
        <v>41</v>
      </c>
      <c r="D702" t="s">
        <v>14</v>
      </c>
      <c r="E702" s="207"/>
      <c r="F702" s="207">
        <v>60</v>
      </c>
      <c r="G702" s="73">
        <f>+G701+E702-F702</f>
        <v>43.300000000000026</v>
      </c>
      <c r="J702" s="207"/>
      <c r="K702" s="28"/>
    </row>
    <row r="703" spans="1:13">
      <c r="A703" s="3">
        <v>45196</v>
      </c>
      <c r="B703" s="422">
        <v>27521</v>
      </c>
      <c r="C703" s="422" t="s">
        <v>41</v>
      </c>
      <c r="D703" t="s">
        <v>15</v>
      </c>
      <c r="E703" s="207"/>
      <c r="F703" s="207">
        <v>5</v>
      </c>
      <c r="G703" s="73">
        <f>+G702+E703-F703</f>
        <v>38.300000000000026</v>
      </c>
      <c r="J703" s="207"/>
    </row>
    <row r="704" spans="1:13">
      <c r="A704" s="70">
        <v>45230</v>
      </c>
      <c r="B704" s="422">
        <v>27723</v>
      </c>
      <c r="C704" s="422" t="s">
        <v>41</v>
      </c>
      <c r="D704" t="s">
        <v>12</v>
      </c>
      <c r="E704" s="207"/>
      <c r="F704" s="207">
        <v>16.3</v>
      </c>
      <c r="G704" s="73">
        <f t="shared" ref="G704:G709" si="10">+G703+E704-F704</f>
        <v>22.000000000000025</v>
      </c>
      <c r="J704" s="207"/>
    </row>
    <row r="705" spans="1:13">
      <c r="A705" s="70">
        <v>45230</v>
      </c>
      <c r="B705" s="422">
        <v>27723</v>
      </c>
      <c r="C705" s="422" t="s">
        <v>41</v>
      </c>
      <c r="D705" t="s">
        <v>13</v>
      </c>
      <c r="E705" s="207"/>
      <c r="F705" s="207">
        <v>2</v>
      </c>
      <c r="G705" s="73">
        <f t="shared" si="10"/>
        <v>20.000000000000025</v>
      </c>
      <c r="J705" s="207"/>
    </row>
    <row r="706" spans="1:13">
      <c r="A706" s="3">
        <v>45259</v>
      </c>
      <c r="B706" s="422">
        <v>27870</v>
      </c>
      <c r="C706" s="422" t="s">
        <v>41</v>
      </c>
      <c r="D706" t="s">
        <v>51</v>
      </c>
      <c r="E706" s="207"/>
      <c r="F706" s="207">
        <v>10</v>
      </c>
      <c r="G706" s="73">
        <f t="shared" si="10"/>
        <v>10.000000000000025</v>
      </c>
      <c r="J706" s="207"/>
    </row>
    <row r="707" spans="1:13">
      <c r="A707" s="3">
        <v>45259</v>
      </c>
      <c r="B707" s="422">
        <v>27870</v>
      </c>
      <c r="C707" s="422" t="s">
        <v>41</v>
      </c>
      <c r="D707" t="s">
        <v>52</v>
      </c>
      <c r="E707" s="207"/>
      <c r="F707" s="207">
        <v>10</v>
      </c>
      <c r="G707" s="73">
        <f t="shared" si="10"/>
        <v>2.4868995751603507E-14</v>
      </c>
      <c r="J707" s="207"/>
    </row>
    <row r="708" spans="1:13">
      <c r="A708" s="31">
        <v>45230</v>
      </c>
      <c r="B708" s="421" t="s">
        <v>10</v>
      </c>
      <c r="C708" s="421" t="s">
        <v>25</v>
      </c>
      <c r="D708" t="s">
        <v>12</v>
      </c>
      <c r="E708" s="20">
        <v>15.8</v>
      </c>
      <c r="F708" s="46"/>
      <c r="G708" s="73">
        <f t="shared" si="10"/>
        <v>15.800000000000026</v>
      </c>
      <c r="J708" s="207"/>
      <c r="L708" s="207"/>
      <c r="M708" s="207"/>
    </row>
    <row r="709" spans="1:13">
      <c r="B709" s="422"/>
      <c r="C709" s="422"/>
      <c r="D709" t="s">
        <v>13</v>
      </c>
      <c r="E709" s="20">
        <v>2</v>
      </c>
      <c r="F709" s="46"/>
      <c r="G709" s="73">
        <f t="shared" si="10"/>
        <v>17.800000000000026</v>
      </c>
      <c r="J709" s="207"/>
      <c r="L709" s="207"/>
      <c r="M709" s="207"/>
    </row>
    <row r="710" spans="1:13">
      <c r="B710" s="422"/>
      <c r="C710" s="422"/>
      <c r="D710" t="s">
        <v>14</v>
      </c>
      <c r="E710" s="207">
        <v>60</v>
      </c>
      <c r="F710" s="46"/>
      <c r="G710" s="73">
        <f t="shared" si="9"/>
        <v>77.800000000000026</v>
      </c>
      <c r="J710" s="28"/>
      <c r="K710" s="28"/>
      <c r="L710" s="20"/>
      <c r="M710" s="20"/>
    </row>
    <row r="711" spans="1:13">
      <c r="B711" s="422"/>
      <c r="C711" s="422"/>
      <c r="D711" t="s">
        <v>15</v>
      </c>
      <c r="E711" s="207">
        <v>5</v>
      </c>
      <c r="F711" s="46"/>
      <c r="G711" s="73">
        <f t="shared" si="9"/>
        <v>82.800000000000026</v>
      </c>
      <c r="J711" s="28"/>
      <c r="L711" s="20"/>
      <c r="M711" s="20"/>
    </row>
    <row r="712" spans="1:13">
      <c r="A712" s="70">
        <v>45230</v>
      </c>
      <c r="B712" s="422">
        <v>27722</v>
      </c>
      <c r="C712" s="422" t="s">
        <v>25</v>
      </c>
      <c r="D712" t="s">
        <v>14</v>
      </c>
      <c r="E712" s="207"/>
      <c r="F712" s="207">
        <v>60</v>
      </c>
      <c r="G712" s="73">
        <f t="shared" si="9"/>
        <v>22.800000000000026</v>
      </c>
      <c r="J712" s="28"/>
      <c r="L712" s="207"/>
      <c r="M712" s="207"/>
    </row>
    <row r="713" spans="1:13">
      <c r="A713" s="70">
        <v>45230</v>
      </c>
      <c r="B713" s="422">
        <v>27722</v>
      </c>
      <c r="C713" s="422" t="s">
        <v>25</v>
      </c>
      <c r="D713" t="s">
        <v>15</v>
      </c>
      <c r="E713" s="207"/>
      <c r="F713" s="207">
        <v>5</v>
      </c>
      <c r="G713" s="73">
        <f t="shared" si="9"/>
        <v>17.800000000000026</v>
      </c>
      <c r="L713" s="207"/>
      <c r="M713" s="207"/>
    </row>
    <row r="714" spans="1:13">
      <c r="A714" s="3">
        <v>45259</v>
      </c>
      <c r="B714" s="422">
        <v>27869</v>
      </c>
      <c r="C714" s="422" t="s">
        <v>25</v>
      </c>
      <c r="D714" t="s">
        <v>12</v>
      </c>
      <c r="E714" s="207"/>
      <c r="F714" s="20">
        <v>15.8</v>
      </c>
      <c r="G714" s="73">
        <f t="shared" si="9"/>
        <v>2.0000000000000249</v>
      </c>
      <c r="L714" s="207"/>
      <c r="M714" s="207"/>
    </row>
    <row r="715" spans="1:13">
      <c r="A715" s="3">
        <v>45259</v>
      </c>
      <c r="B715" s="422">
        <v>27869</v>
      </c>
      <c r="C715" s="422" t="s">
        <v>25</v>
      </c>
      <c r="D715" t="s">
        <v>13</v>
      </c>
      <c r="E715" s="207"/>
      <c r="F715" s="20">
        <v>2</v>
      </c>
      <c r="G715" s="73">
        <f t="shared" si="9"/>
        <v>2.4868995751603507E-14</v>
      </c>
      <c r="L715" s="207"/>
      <c r="M715" s="207"/>
    </row>
    <row r="716" spans="1:13">
      <c r="A716" s="31">
        <v>45260</v>
      </c>
      <c r="B716" s="421" t="s">
        <v>10</v>
      </c>
      <c r="C716" s="421" t="s">
        <v>26</v>
      </c>
      <c r="D716" t="s">
        <v>12</v>
      </c>
      <c r="E716" s="207">
        <v>17.2</v>
      </c>
      <c r="F716" s="207"/>
      <c r="G716" s="73">
        <f t="shared" si="9"/>
        <v>17.200000000000024</v>
      </c>
    </row>
    <row r="717" spans="1:13">
      <c r="B717" s="422"/>
      <c r="C717" s="422"/>
      <c r="D717" t="s">
        <v>13</v>
      </c>
      <c r="E717" s="207">
        <v>5</v>
      </c>
      <c r="F717" s="207"/>
      <c r="G717" s="73">
        <f t="shared" si="9"/>
        <v>22.200000000000024</v>
      </c>
    </row>
    <row r="718" spans="1:13">
      <c r="B718" s="422"/>
      <c r="C718" s="422"/>
      <c r="D718" t="s">
        <v>14</v>
      </c>
      <c r="E718" s="207">
        <v>60</v>
      </c>
      <c r="F718" s="207"/>
      <c r="G718" s="73">
        <f t="shared" si="9"/>
        <v>82.200000000000017</v>
      </c>
    </row>
    <row r="719" spans="1:13">
      <c r="B719" s="422"/>
      <c r="C719" s="422"/>
      <c r="D719" t="s">
        <v>15</v>
      </c>
      <c r="E719" s="207">
        <v>5</v>
      </c>
      <c r="F719" s="207"/>
      <c r="G719" s="73">
        <f t="shared" si="9"/>
        <v>87.200000000000017</v>
      </c>
    </row>
    <row r="720" spans="1:13">
      <c r="A720" s="3">
        <v>45259</v>
      </c>
      <c r="B720" s="422">
        <v>27868</v>
      </c>
      <c r="C720" s="422" t="s">
        <v>26</v>
      </c>
      <c r="D720" t="s">
        <v>14</v>
      </c>
      <c r="E720" s="207"/>
      <c r="F720" s="207">
        <v>60</v>
      </c>
      <c r="G720" s="73">
        <f t="shared" si="9"/>
        <v>27.200000000000017</v>
      </c>
    </row>
    <row r="721" spans="1:13">
      <c r="A721" s="3">
        <v>45259</v>
      </c>
      <c r="B721" s="422">
        <v>27868</v>
      </c>
      <c r="C721" s="422" t="s">
        <v>26</v>
      </c>
      <c r="D721" t="s">
        <v>15</v>
      </c>
      <c r="E721" s="207"/>
      <c r="F721" s="207">
        <v>5</v>
      </c>
      <c r="G721" s="73">
        <f t="shared" si="9"/>
        <v>22.200000000000017</v>
      </c>
    </row>
    <row r="722" spans="1:13">
      <c r="A722" s="3">
        <v>45279</v>
      </c>
      <c r="B722" s="422">
        <v>28003</v>
      </c>
      <c r="C722" s="422" t="s">
        <v>26</v>
      </c>
      <c r="D722" t="s">
        <v>12</v>
      </c>
      <c r="E722" s="207"/>
      <c r="F722" s="207">
        <v>17.2</v>
      </c>
      <c r="G722" s="73">
        <f t="shared" si="9"/>
        <v>5.0000000000000178</v>
      </c>
    </row>
    <row r="723" spans="1:13">
      <c r="A723" s="3">
        <v>45279</v>
      </c>
      <c r="B723" s="422">
        <v>28003</v>
      </c>
      <c r="C723" s="422" t="s">
        <v>26</v>
      </c>
      <c r="D723" t="s">
        <v>13</v>
      </c>
      <c r="E723" s="207"/>
      <c r="F723" s="207">
        <v>5</v>
      </c>
      <c r="G723" s="73">
        <f t="shared" si="9"/>
        <v>1.7763568394002505E-14</v>
      </c>
    </row>
    <row r="724" spans="1:13">
      <c r="A724" s="31">
        <v>45291</v>
      </c>
      <c r="B724" s="421" t="s">
        <v>10</v>
      </c>
      <c r="C724" s="421" t="s">
        <v>27</v>
      </c>
      <c r="D724" t="s">
        <v>12</v>
      </c>
      <c r="E724" s="207">
        <v>18.399999999999999</v>
      </c>
      <c r="F724" s="207"/>
      <c r="G724" s="73">
        <f t="shared" si="9"/>
        <v>18.400000000000016</v>
      </c>
    </row>
    <row r="725" spans="1:13">
      <c r="B725" s="422"/>
      <c r="C725" s="422"/>
      <c r="D725" t="s">
        <v>13</v>
      </c>
      <c r="E725" s="207">
        <v>5</v>
      </c>
      <c r="F725" s="207"/>
      <c r="G725" s="73">
        <f t="shared" si="9"/>
        <v>23.400000000000016</v>
      </c>
    </row>
    <row r="726" spans="1:13">
      <c r="B726" s="422"/>
      <c r="C726" s="422"/>
      <c r="D726" t="s">
        <v>14</v>
      </c>
      <c r="E726" s="207">
        <v>60</v>
      </c>
      <c r="F726" s="207"/>
      <c r="G726" s="73">
        <f t="shared" si="9"/>
        <v>83.40000000000002</v>
      </c>
    </row>
    <row r="727" spans="1:13">
      <c r="B727" s="422"/>
      <c r="C727" s="422"/>
      <c r="D727" t="s">
        <v>15</v>
      </c>
      <c r="E727" s="207">
        <v>5</v>
      </c>
      <c r="F727" s="207"/>
      <c r="G727" s="73">
        <f t="shared" si="9"/>
        <v>88.40000000000002</v>
      </c>
    </row>
    <row r="728" spans="1:13">
      <c r="A728" s="3">
        <v>45279</v>
      </c>
      <c r="B728" s="422">
        <v>28002</v>
      </c>
      <c r="C728" s="422" t="s">
        <v>27</v>
      </c>
      <c r="D728" t="s">
        <v>14</v>
      </c>
      <c r="E728" s="207"/>
      <c r="F728" s="207">
        <v>60</v>
      </c>
      <c r="G728" s="73">
        <f>+G727+E728-F728</f>
        <v>28.40000000000002</v>
      </c>
    </row>
    <row r="729" spans="1:13">
      <c r="A729" s="3">
        <v>45279</v>
      </c>
      <c r="B729" s="422">
        <v>28002</v>
      </c>
      <c r="C729" s="422" t="s">
        <v>27</v>
      </c>
      <c r="D729" t="s">
        <v>15</v>
      </c>
      <c r="E729" s="207"/>
      <c r="F729" s="207">
        <v>5</v>
      </c>
      <c r="G729" s="73">
        <f>+G728+E729-F729</f>
        <v>23.40000000000002</v>
      </c>
    </row>
    <row r="730" spans="1:13">
      <c r="A730" s="3">
        <v>45323</v>
      </c>
      <c r="B730" s="422">
        <v>28205</v>
      </c>
      <c r="C730" s="422" t="s">
        <v>27</v>
      </c>
      <c r="D730" t="s">
        <v>12</v>
      </c>
      <c r="F730" s="207">
        <v>18.399999999999999</v>
      </c>
      <c r="G730" s="73">
        <f>+G729+E730-F730</f>
        <v>5.0000000000000213</v>
      </c>
    </row>
    <row r="731" spans="1:13">
      <c r="A731" s="3">
        <v>45323</v>
      </c>
      <c r="B731" s="422">
        <v>28205</v>
      </c>
      <c r="C731" s="422" t="s">
        <v>27</v>
      </c>
      <c r="D731" t="s">
        <v>13</v>
      </c>
      <c r="F731" s="207">
        <v>5</v>
      </c>
      <c r="G731" s="73">
        <f>+G730+E731-F731</f>
        <v>2.1316282072803006E-14</v>
      </c>
    </row>
    <row r="732" spans="1:13">
      <c r="A732" s="81">
        <v>45322</v>
      </c>
      <c r="B732" s="421" t="s">
        <v>10</v>
      </c>
      <c r="C732" s="421" t="s">
        <v>11</v>
      </c>
      <c r="D732" t="s">
        <v>12</v>
      </c>
      <c r="E732" s="20">
        <v>20.5</v>
      </c>
      <c r="F732" s="207"/>
      <c r="G732" s="73">
        <f>+G731+E732-F732</f>
        <v>20.500000000000021</v>
      </c>
      <c r="K732" s="421"/>
      <c r="M732" s="20"/>
    </row>
    <row r="733" spans="1:13">
      <c r="A733" s="70"/>
      <c r="B733" s="422"/>
      <c r="C733" s="422"/>
      <c r="D733" t="s">
        <v>13</v>
      </c>
      <c r="E733" s="20">
        <v>8</v>
      </c>
      <c r="F733" s="207"/>
      <c r="G733" s="73">
        <f>+G732+E733-F733</f>
        <v>28.500000000000021</v>
      </c>
      <c r="K733" s="422"/>
      <c r="M733" s="20"/>
    </row>
    <row r="734" spans="1:13">
      <c r="A734" s="70"/>
      <c r="B734" s="422"/>
      <c r="C734" s="422"/>
      <c r="D734" t="s">
        <v>14</v>
      </c>
      <c r="E734" s="207">
        <v>60</v>
      </c>
      <c r="F734" s="207"/>
      <c r="G734" s="73">
        <f>+G733+E734-F734</f>
        <v>88.500000000000028</v>
      </c>
    </row>
    <row r="735" spans="1:13">
      <c r="A735" s="70"/>
      <c r="B735" s="422"/>
      <c r="C735" s="422"/>
      <c r="D735" t="s">
        <v>15</v>
      </c>
      <c r="E735" s="207">
        <v>5</v>
      </c>
      <c r="F735" s="207"/>
      <c r="G735" s="73">
        <f>+G734+E735-F735</f>
        <v>93.500000000000028</v>
      </c>
    </row>
    <row r="736" spans="1:13">
      <c r="A736" s="3">
        <v>45323</v>
      </c>
      <c r="B736" s="422">
        <v>28206</v>
      </c>
      <c r="C736" s="422" t="s">
        <v>11</v>
      </c>
      <c r="D736" t="s">
        <v>14</v>
      </c>
      <c r="E736" s="207"/>
      <c r="F736" s="207">
        <v>60</v>
      </c>
      <c r="G736" s="73">
        <f>+G735+E736-F736</f>
        <v>33.500000000000028</v>
      </c>
    </row>
    <row r="737" spans="1:7">
      <c r="A737" s="3">
        <v>45323</v>
      </c>
      <c r="B737" s="422">
        <v>28206</v>
      </c>
      <c r="C737" s="422" t="s">
        <v>11</v>
      </c>
      <c r="D737" t="s">
        <v>15</v>
      </c>
      <c r="E737" s="207"/>
      <c r="F737" s="207">
        <v>5</v>
      </c>
      <c r="G737" s="73">
        <f>+G736+E737-F737</f>
        <v>28.500000000000028</v>
      </c>
    </row>
    <row r="738" spans="1:7">
      <c r="A738" s="3">
        <v>45352</v>
      </c>
      <c r="B738" s="422">
        <v>28324</v>
      </c>
      <c r="C738" s="422" t="s">
        <v>11</v>
      </c>
      <c r="D738" t="s">
        <v>12</v>
      </c>
      <c r="F738" s="2">
        <v>20.5</v>
      </c>
      <c r="G738" s="73">
        <f>+G737+E738-F738</f>
        <v>8.0000000000000284</v>
      </c>
    </row>
    <row r="739" spans="1:7">
      <c r="A739" s="3">
        <v>45352</v>
      </c>
      <c r="B739" s="422">
        <v>28324</v>
      </c>
      <c r="C739" s="422" t="s">
        <v>11</v>
      </c>
      <c r="D739" t="s">
        <v>13</v>
      </c>
      <c r="F739" s="2">
        <v>8</v>
      </c>
      <c r="G739" s="73">
        <f>+G738+E739-F739</f>
        <v>2.8421709430404007E-14</v>
      </c>
    </row>
    <row r="740" spans="1:7">
      <c r="A740" s="31">
        <v>45351</v>
      </c>
      <c r="B740" s="421" t="s">
        <v>10</v>
      </c>
      <c r="C740" s="421" t="s">
        <v>17</v>
      </c>
      <c r="D740" t="s">
        <v>12</v>
      </c>
      <c r="E740" s="20">
        <v>21.3</v>
      </c>
      <c r="G740" s="73">
        <f>+G739+E740-F740</f>
        <v>21.300000000000029</v>
      </c>
    </row>
    <row r="741" spans="1:7">
      <c r="B741" s="422"/>
      <c r="C741" s="422"/>
      <c r="D741" t="s">
        <v>13</v>
      </c>
      <c r="E741" s="20">
        <v>5</v>
      </c>
      <c r="G741" s="73">
        <f>+G740+E741-F741</f>
        <v>26.300000000000029</v>
      </c>
    </row>
    <row r="742" spans="1:7">
      <c r="B742" s="422"/>
      <c r="C742" s="422"/>
      <c r="D742" t="s">
        <v>14</v>
      </c>
      <c r="E742" s="207">
        <v>58</v>
      </c>
      <c r="G742" s="73">
        <f t="shared" ref="G742:G809" si="11">+G741+E742-F742</f>
        <v>84.300000000000026</v>
      </c>
    </row>
    <row r="743" spans="1:7">
      <c r="B743" s="422"/>
      <c r="C743" s="422"/>
      <c r="D743" t="s">
        <v>15</v>
      </c>
      <c r="E743" s="207">
        <v>5</v>
      </c>
      <c r="G743" s="73">
        <f t="shared" si="11"/>
        <v>89.300000000000026</v>
      </c>
    </row>
    <row r="744" spans="1:7">
      <c r="A744" s="3">
        <v>45352</v>
      </c>
      <c r="B744" s="422">
        <v>28325</v>
      </c>
      <c r="C744" s="422" t="s">
        <v>17</v>
      </c>
      <c r="D744" t="s">
        <v>14</v>
      </c>
      <c r="F744" s="2">
        <v>58</v>
      </c>
      <c r="G744" s="73">
        <f t="shared" si="11"/>
        <v>31.300000000000026</v>
      </c>
    </row>
    <row r="745" spans="1:7">
      <c r="A745" s="3">
        <v>45352</v>
      </c>
      <c r="B745" s="422">
        <v>28325</v>
      </c>
      <c r="C745" s="422" t="s">
        <v>17</v>
      </c>
      <c r="D745" t="s">
        <v>15</v>
      </c>
      <c r="F745" s="2">
        <v>5</v>
      </c>
      <c r="G745" s="73">
        <f t="shared" si="11"/>
        <v>26.300000000000026</v>
      </c>
    </row>
    <row r="746" spans="1:7">
      <c r="A746" s="3">
        <v>45373</v>
      </c>
      <c r="B746" s="422">
        <v>28566</v>
      </c>
      <c r="C746" s="422" t="s">
        <v>17</v>
      </c>
      <c r="D746" t="s">
        <v>12</v>
      </c>
      <c r="F746" s="20">
        <v>21.3</v>
      </c>
      <c r="G746" s="73">
        <f t="shared" si="11"/>
        <v>5.0000000000000249</v>
      </c>
    </row>
    <row r="747" spans="1:7">
      <c r="A747" s="3">
        <v>45373</v>
      </c>
      <c r="B747" s="422">
        <v>28566</v>
      </c>
      <c r="C747" s="422" t="s">
        <v>17</v>
      </c>
      <c r="D747" t="s">
        <v>13</v>
      </c>
      <c r="F747" s="20">
        <v>5</v>
      </c>
      <c r="G747" s="73">
        <f t="shared" si="11"/>
        <v>2.4868995751603507E-14</v>
      </c>
    </row>
    <row r="748" spans="1:7">
      <c r="A748" s="31">
        <v>45382</v>
      </c>
      <c r="B748" s="421" t="s">
        <v>10</v>
      </c>
      <c r="C748" s="421" t="s">
        <v>18</v>
      </c>
      <c r="D748" t="s">
        <v>12</v>
      </c>
      <c r="E748" s="20">
        <v>20.6</v>
      </c>
      <c r="F748" s="207"/>
      <c r="G748" s="73">
        <f t="shared" si="11"/>
        <v>20.600000000000026</v>
      </c>
    </row>
    <row r="749" spans="1:7">
      <c r="B749" s="422"/>
      <c r="C749" s="422"/>
      <c r="D749" t="s">
        <v>13</v>
      </c>
      <c r="E749" s="20">
        <v>5</v>
      </c>
      <c r="F749" s="207"/>
      <c r="G749" s="73">
        <f t="shared" si="11"/>
        <v>25.600000000000026</v>
      </c>
    </row>
    <row r="750" spans="1:7">
      <c r="B750" s="422"/>
      <c r="C750" s="422"/>
      <c r="D750" t="s">
        <v>14</v>
      </c>
      <c r="E750" s="207">
        <v>60</v>
      </c>
      <c r="F750" s="207"/>
      <c r="G750" s="73">
        <f t="shared" si="11"/>
        <v>85.600000000000023</v>
      </c>
    </row>
    <row r="751" spans="1:7">
      <c r="B751" s="422"/>
      <c r="C751" s="422"/>
      <c r="D751" t="s">
        <v>15</v>
      </c>
      <c r="E751" s="207">
        <v>5</v>
      </c>
      <c r="F751" s="207"/>
      <c r="G751" s="73">
        <f t="shared" si="11"/>
        <v>90.600000000000023</v>
      </c>
    </row>
    <row r="752" spans="1:7">
      <c r="B752" s="422"/>
      <c r="C752" s="422"/>
      <c r="D752" t="s">
        <v>359</v>
      </c>
      <c r="E752" s="207">
        <v>5</v>
      </c>
      <c r="F752" s="207"/>
      <c r="G752" s="73">
        <f t="shared" si="11"/>
        <v>95.600000000000023</v>
      </c>
    </row>
    <row r="753" spans="1:7">
      <c r="A753" s="3">
        <v>45373</v>
      </c>
      <c r="B753" s="422">
        <v>28569</v>
      </c>
      <c r="C753" s="422" t="s">
        <v>18</v>
      </c>
      <c r="D753" t="s">
        <v>14</v>
      </c>
      <c r="E753" s="207"/>
      <c r="F753" s="207">
        <v>60</v>
      </c>
      <c r="G753" s="73">
        <f t="shared" si="11"/>
        <v>35.600000000000023</v>
      </c>
    </row>
    <row r="754" spans="1:7">
      <c r="A754" s="3">
        <v>45373</v>
      </c>
      <c r="B754" s="422">
        <v>28569</v>
      </c>
      <c r="C754" s="422" t="s">
        <v>18</v>
      </c>
      <c r="D754" t="s">
        <v>15</v>
      </c>
      <c r="E754" s="207"/>
      <c r="F754" s="207">
        <v>5</v>
      </c>
      <c r="G754" s="73">
        <f t="shared" si="11"/>
        <v>30.600000000000023</v>
      </c>
    </row>
    <row r="755" spans="1:7">
      <c r="A755" s="3">
        <v>45461</v>
      </c>
      <c r="B755" s="422">
        <v>29032</v>
      </c>
      <c r="C755" s="422" t="s">
        <v>18</v>
      </c>
      <c r="D755" t="s">
        <v>12</v>
      </c>
      <c r="E755" s="207"/>
      <c r="F755" s="207">
        <v>20.6</v>
      </c>
      <c r="G755" s="73">
        <f t="shared" si="11"/>
        <v>10.000000000000021</v>
      </c>
    </row>
    <row r="756" spans="1:7">
      <c r="A756" s="3">
        <v>45461</v>
      </c>
      <c r="B756" s="422">
        <v>29032</v>
      </c>
      <c r="C756" s="422" t="s">
        <v>18</v>
      </c>
      <c r="D756" t="s">
        <v>13</v>
      </c>
      <c r="E756" s="207"/>
      <c r="F756" s="207">
        <v>5</v>
      </c>
      <c r="G756" s="73">
        <f t="shared" si="11"/>
        <v>5.0000000000000213</v>
      </c>
    </row>
    <row r="757" spans="1:7">
      <c r="A757" s="3">
        <v>45461</v>
      </c>
      <c r="B757" s="422">
        <v>29034</v>
      </c>
      <c r="C757" s="422" t="s">
        <v>18</v>
      </c>
      <c r="D757" t="s">
        <v>359</v>
      </c>
      <c r="E757" s="207"/>
      <c r="F757" s="207">
        <v>5</v>
      </c>
      <c r="G757" s="73">
        <f t="shared" si="11"/>
        <v>2.1316282072803006E-14</v>
      </c>
    </row>
    <row r="758" spans="1:7">
      <c r="A758" s="31">
        <v>45412</v>
      </c>
      <c r="B758" s="421" t="s">
        <v>10</v>
      </c>
      <c r="C758" s="421" t="s">
        <v>19</v>
      </c>
      <c r="D758" t="s">
        <v>12</v>
      </c>
      <c r="E758" s="207">
        <v>20.5</v>
      </c>
      <c r="G758" s="73">
        <f t="shared" si="11"/>
        <v>20.500000000000021</v>
      </c>
    </row>
    <row r="759" spans="1:7">
      <c r="B759" s="422"/>
      <c r="C759" s="422"/>
      <c r="D759" t="s">
        <v>13</v>
      </c>
      <c r="E759" s="207">
        <v>5</v>
      </c>
      <c r="G759" s="73">
        <f t="shared" si="11"/>
        <v>25.500000000000021</v>
      </c>
    </row>
    <row r="760" spans="1:7">
      <c r="B760" s="422"/>
      <c r="C760" s="422"/>
      <c r="D760" t="s">
        <v>14</v>
      </c>
      <c r="E760" s="207">
        <v>60</v>
      </c>
      <c r="G760" s="73">
        <f t="shared" si="11"/>
        <v>85.500000000000028</v>
      </c>
    </row>
    <row r="761" spans="1:7">
      <c r="B761" s="422"/>
      <c r="C761" s="422"/>
      <c r="D761" t="s">
        <v>15</v>
      </c>
      <c r="E761" s="207">
        <v>5</v>
      </c>
      <c r="G761" s="73">
        <f t="shared" si="11"/>
        <v>90.500000000000028</v>
      </c>
    </row>
    <row r="762" spans="1:7">
      <c r="A762" s="3">
        <v>45461</v>
      </c>
      <c r="B762" s="422">
        <v>29033</v>
      </c>
      <c r="C762" s="422" t="s">
        <v>19</v>
      </c>
      <c r="D762" t="s">
        <v>12</v>
      </c>
      <c r="E762" s="207"/>
      <c r="F762" s="207">
        <v>20.5</v>
      </c>
      <c r="G762" s="73">
        <f t="shared" si="11"/>
        <v>70.000000000000028</v>
      </c>
    </row>
    <row r="763" spans="1:7">
      <c r="A763" s="3">
        <v>45461</v>
      </c>
      <c r="B763" s="422">
        <v>29033</v>
      </c>
      <c r="C763" s="422" t="s">
        <v>19</v>
      </c>
      <c r="D763" t="s">
        <v>13</v>
      </c>
      <c r="E763" s="207"/>
      <c r="F763" s="207">
        <v>5</v>
      </c>
      <c r="G763" s="73">
        <f t="shared" si="11"/>
        <v>65.000000000000028</v>
      </c>
    </row>
    <row r="764" spans="1:7">
      <c r="A764" s="3">
        <v>45461</v>
      </c>
      <c r="B764" s="422">
        <v>29034</v>
      </c>
      <c r="C764" s="422" t="s">
        <v>19</v>
      </c>
      <c r="D764" t="s">
        <v>14</v>
      </c>
      <c r="E764" s="207"/>
      <c r="F764" s="207">
        <v>60</v>
      </c>
      <c r="G764" s="73">
        <f t="shared" si="11"/>
        <v>5.0000000000000284</v>
      </c>
    </row>
    <row r="765" spans="1:7">
      <c r="A765" s="3">
        <v>45461</v>
      </c>
      <c r="B765" s="422">
        <v>29034</v>
      </c>
      <c r="C765" s="422" t="s">
        <v>19</v>
      </c>
      <c r="D765" t="s">
        <v>15</v>
      </c>
      <c r="E765" s="207"/>
      <c r="F765" s="207">
        <v>5</v>
      </c>
      <c r="G765" s="73">
        <f t="shared" si="11"/>
        <v>2.8421709430404007E-14</v>
      </c>
    </row>
    <row r="766" spans="1:7">
      <c r="A766" s="31">
        <v>45443</v>
      </c>
      <c r="B766" s="421" t="s">
        <v>10</v>
      </c>
      <c r="C766" s="421" t="s">
        <v>20</v>
      </c>
      <c r="D766" t="s">
        <v>12</v>
      </c>
      <c r="E766" s="207">
        <v>18.600000000000001</v>
      </c>
      <c r="G766" s="73">
        <f t="shared" si="11"/>
        <v>18.60000000000003</v>
      </c>
    </row>
    <row r="767" spans="1:7">
      <c r="B767" s="422"/>
      <c r="C767" s="422"/>
      <c r="D767" t="s">
        <v>13</v>
      </c>
      <c r="E767" s="207">
        <v>5</v>
      </c>
      <c r="G767" s="73">
        <f t="shared" si="11"/>
        <v>23.60000000000003</v>
      </c>
    </row>
    <row r="768" spans="1:7">
      <c r="B768" s="422"/>
      <c r="C768" s="422"/>
      <c r="D768" t="s">
        <v>14</v>
      </c>
      <c r="E768" s="207">
        <v>60</v>
      </c>
      <c r="G768" s="73">
        <f t="shared" si="11"/>
        <v>83.600000000000023</v>
      </c>
    </row>
    <row r="769" spans="1:8">
      <c r="B769" s="422"/>
      <c r="C769" s="422"/>
      <c r="D769" t="s">
        <v>15</v>
      </c>
      <c r="E769" s="207">
        <v>5</v>
      </c>
      <c r="G769" s="73">
        <f t="shared" si="11"/>
        <v>88.600000000000023</v>
      </c>
    </row>
    <row r="770" spans="1:8">
      <c r="A770" s="3">
        <v>45461</v>
      </c>
      <c r="B770" s="422">
        <v>29035</v>
      </c>
      <c r="C770" s="422" t="s">
        <v>20</v>
      </c>
      <c r="D770" t="s">
        <v>14</v>
      </c>
      <c r="E770" s="207"/>
      <c r="F770" s="207">
        <v>60</v>
      </c>
      <c r="G770" s="73">
        <f t="shared" si="11"/>
        <v>28.600000000000023</v>
      </c>
    </row>
    <row r="771" spans="1:8">
      <c r="A771" s="3">
        <v>45461</v>
      </c>
      <c r="B771" s="422">
        <v>29035</v>
      </c>
      <c r="C771" s="422" t="s">
        <v>20</v>
      </c>
      <c r="D771" t="s">
        <v>15</v>
      </c>
      <c r="E771" s="207"/>
      <c r="F771" s="207">
        <v>5</v>
      </c>
      <c r="G771" s="73">
        <f t="shared" si="11"/>
        <v>23.600000000000023</v>
      </c>
    </row>
    <row r="772" spans="1:8">
      <c r="A772" s="3">
        <v>45482</v>
      </c>
      <c r="B772" s="422">
        <v>29231</v>
      </c>
      <c r="C772" s="422" t="s">
        <v>20</v>
      </c>
      <c r="D772" t="s">
        <v>12</v>
      </c>
      <c r="E772" s="207"/>
      <c r="F772" s="207">
        <v>18.600000000000001</v>
      </c>
      <c r="G772" s="73">
        <f t="shared" si="11"/>
        <v>5.0000000000000213</v>
      </c>
    </row>
    <row r="773" spans="1:8">
      <c r="A773" s="3">
        <v>45482</v>
      </c>
      <c r="B773" s="422">
        <v>29231</v>
      </c>
      <c r="C773" s="422" t="s">
        <v>20</v>
      </c>
      <c r="D773" t="s">
        <v>13</v>
      </c>
      <c r="E773" s="207"/>
      <c r="F773" s="207">
        <v>5</v>
      </c>
      <c r="G773" s="73">
        <f t="shared" si="11"/>
        <v>2.1316282072803006E-14</v>
      </c>
    </row>
    <row r="774" spans="1:8">
      <c r="A774" s="81">
        <v>45473</v>
      </c>
      <c r="B774" s="421" t="s">
        <v>10</v>
      </c>
      <c r="C774" s="421" t="s">
        <v>21</v>
      </c>
      <c r="D774" t="s">
        <v>12</v>
      </c>
      <c r="E774" s="207">
        <v>18.100000000000001</v>
      </c>
      <c r="G774" s="73">
        <f t="shared" si="11"/>
        <v>18.100000000000023</v>
      </c>
    </row>
    <row r="775" spans="1:8">
      <c r="A775" s="70"/>
      <c r="B775" s="422"/>
      <c r="C775" s="422"/>
      <c r="D775" t="s">
        <v>13</v>
      </c>
      <c r="E775" s="207">
        <v>7</v>
      </c>
      <c r="G775" s="73">
        <f t="shared" si="11"/>
        <v>25.100000000000023</v>
      </c>
    </row>
    <row r="776" spans="1:8">
      <c r="A776" s="70"/>
      <c r="B776" s="422"/>
      <c r="C776" s="422"/>
      <c r="D776" t="s">
        <v>14</v>
      </c>
      <c r="E776" s="207">
        <v>60</v>
      </c>
      <c r="G776" s="73">
        <f t="shared" si="11"/>
        <v>85.100000000000023</v>
      </c>
    </row>
    <row r="777" spans="1:8">
      <c r="A777" s="70"/>
      <c r="B777" s="422"/>
      <c r="C777" s="422"/>
      <c r="D777" t="s">
        <v>15</v>
      </c>
      <c r="E777" s="207">
        <v>5</v>
      </c>
      <c r="G777" s="73">
        <f t="shared" si="11"/>
        <v>90.100000000000023</v>
      </c>
    </row>
    <row r="778" spans="1:8">
      <c r="A778" s="3">
        <v>45482</v>
      </c>
      <c r="B778" s="422">
        <v>29232</v>
      </c>
      <c r="C778" s="422" t="s">
        <v>21</v>
      </c>
      <c r="D778" t="s">
        <v>14</v>
      </c>
      <c r="E778" s="207"/>
      <c r="F778" s="207">
        <v>60</v>
      </c>
      <c r="G778" s="73">
        <f t="shared" si="11"/>
        <v>30.100000000000023</v>
      </c>
    </row>
    <row r="779" spans="1:8">
      <c r="A779" s="3">
        <v>45482</v>
      </c>
      <c r="B779" s="422">
        <v>29232</v>
      </c>
      <c r="C779" s="422" t="s">
        <v>21</v>
      </c>
      <c r="D779" t="s">
        <v>15</v>
      </c>
      <c r="E779" s="207"/>
      <c r="F779" s="207">
        <v>5</v>
      </c>
      <c r="G779" s="73">
        <f t="shared" si="11"/>
        <v>25.100000000000023</v>
      </c>
    </row>
    <row r="780" spans="1:8">
      <c r="A780" s="3">
        <v>45518</v>
      </c>
      <c r="B780" s="422">
        <v>29540</v>
      </c>
      <c r="C780" s="422" t="s">
        <v>21</v>
      </c>
      <c r="D780" t="s">
        <v>12</v>
      </c>
      <c r="E780" s="207"/>
      <c r="F780" s="207">
        <v>18.100000000000001</v>
      </c>
      <c r="G780" s="73">
        <f t="shared" si="11"/>
        <v>7.0000000000000213</v>
      </c>
    </row>
    <row r="781" spans="1:8">
      <c r="A781" s="3">
        <v>45518</v>
      </c>
      <c r="B781" s="422">
        <v>29540</v>
      </c>
      <c r="C781" s="422" t="s">
        <v>21</v>
      </c>
      <c r="D781" t="s">
        <v>13</v>
      </c>
      <c r="E781" s="207"/>
      <c r="F781" s="207">
        <v>7</v>
      </c>
      <c r="G781" s="73">
        <f t="shared" si="11"/>
        <v>2.1316282072803006E-14</v>
      </c>
    </row>
    <row r="782" spans="1:8">
      <c r="A782" s="31">
        <v>45504</v>
      </c>
      <c r="B782" s="421" t="s">
        <v>10</v>
      </c>
      <c r="C782" s="421" t="s">
        <v>22</v>
      </c>
      <c r="D782" t="s">
        <v>12</v>
      </c>
      <c r="E782" s="207">
        <v>17.8</v>
      </c>
      <c r="G782" s="73">
        <f t="shared" si="11"/>
        <v>17.800000000000022</v>
      </c>
    </row>
    <row r="783" spans="1:8">
      <c r="B783" s="422"/>
      <c r="C783" s="422"/>
      <c r="D783" t="s">
        <v>13</v>
      </c>
      <c r="E783" s="207">
        <v>7</v>
      </c>
      <c r="G783" s="73">
        <f t="shared" si="11"/>
        <v>24.800000000000022</v>
      </c>
      <c r="H783" s="28"/>
    </row>
    <row r="784" spans="1:8">
      <c r="B784" s="422"/>
      <c r="C784" s="422"/>
      <c r="D784" t="s">
        <v>14</v>
      </c>
      <c r="E784" s="207">
        <v>60</v>
      </c>
      <c r="G784" s="73">
        <f t="shared" si="11"/>
        <v>84.800000000000026</v>
      </c>
    </row>
    <row r="785" spans="1:7">
      <c r="B785" s="422"/>
      <c r="C785" s="422"/>
      <c r="D785" t="s">
        <v>15</v>
      </c>
      <c r="E785" s="207">
        <v>5</v>
      </c>
      <c r="G785" s="73">
        <f t="shared" si="11"/>
        <v>89.800000000000026</v>
      </c>
    </row>
    <row r="786" spans="1:7">
      <c r="B786" s="422"/>
      <c r="C786" s="422"/>
      <c r="D786" t="s">
        <v>56</v>
      </c>
      <c r="E786" s="207">
        <v>250</v>
      </c>
      <c r="G786" s="73">
        <f t="shared" si="11"/>
        <v>339.8</v>
      </c>
    </row>
    <row r="787" spans="1:7">
      <c r="A787" s="3">
        <v>45518</v>
      </c>
      <c r="B787" s="422">
        <v>29540</v>
      </c>
      <c r="C787" s="422" t="s">
        <v>22</v>
      </c>
      <c r="D787" t="s">
        <v>14</v>
      </c>
      <c r="F787" s="2">
        <v>60</v>
      </c>
      <c r="G787" s="73">
        <f t="shared" si="11"/>
        <v>279.8</v>
      </c>
    </row>
    <row r="788" spans="1:7">
      <c r="A788" s="3">
        <v>45518</v>
      </c>
      <c r="B788" s="422">
        <v>29540</v>
      </c>
      <c r="C788" s="422" t="s">
        <v>22</v>
      </c>
      <c r="D788" t="s">
        <v>15</v>
      </c>
      <c r="F788" s="2">
        <v>5</v>
      </c>
      <c r="G788" s="73">
        <f t="shared" si="11"/>
        <v>274.8</v>
      </c>
    </row>
    <row r="789" spans="1:7">
      <c r="A789" s="3">
        <v>45539</v>
      </c>
      <c r="B789" s="422">
        <v>29625</v>
      </c>
      <c r="C789" s="422" t="s">
        <v>22</v>
      </c>
      <c r="D789" t="s">
        <v>12</v>
      </c>
      <c r="F789" s="2">
        <v>17.8</v>
      </c>
      <c r="G789" s="73">
        <f t="shared" si="11"/>
        <v>257</v>
      </c>
    </row>
    <row r="790" spans="1:7">
      <c r="A790" s="3">
        <v>45539</v>
      </c>
      <c r="B790" s="422">
        <v>29625</v>
      </c>
      <c r="C790" s="422" t="s">
        <v>22</v>
      </c>
      <c r="D790" t="s">
        <v>13</v>
      </c>
      <c r="F790" s="2">
        <v>7</v>
      </c>
      <c r="G790" s="73">
        <f t="shared" si="11"/>
        <v>250</v>
      </c>
    </row>
    <row r="791" spans="1:7">
      <c r="A791" s="3">
        <v>45499</v>
      </c>
      <c r="B791" s="422">
        <v>29430</v>
      </c>
      <c r="C791" s="422" t="s">
        <v>22</v>
      </c>
      <c r="D791" t="s">
        <v>56</v>
      </c>
      <c r="F791" s="2">
        <v>250</v>
      </c>
      <c r="G791" s="73">
        <f t="shared" si="11"/>
        <v>0</v>
      </c>
    </row>
    <row r="792" spans="1:7">
      <c r="A792" s="31">
        <v>45535</v>
      </c>
      <c r="B792" s="421" t="s">
        <v>10</v>
      </c>
      <c r="C792" s="421" t="s">
        <v>57</v>
      </c>
      <c r="D792" t="s">
        <v>12</v>
      </c>
      <c r="E792" s="207">
        <v>29.7</v>
      </c>
      <c r="F792" s="207"/>
      <c r="G792" s="73">
        <f t="shared" si="11"/>
        <v>29.7</v>
      </c>
    </row>
    <row r="793" spans="1:7">
      <c r="B793" s="422"/>
      <c r="C793" s="422"/>
      <c r="D793" t="s">
        <v>13</v>
      </c>
      <c r="E793" s="207">
        <v>7</v>
      </c>
      <c r="F793" s="207"/>
      <c r="G793" s="73">
        <f t="shared" si="11"/>
        <v>36.700000000000003</v>
      </c>
    </row>
    <row r="794" spans="1:7">
      <c r="B794" s="422"/>
      <c r="C794" s="422"/>
      <c r="D794" t="s">
        <v>14</v>
      </c>
      <c r="E794" s="207">
        <v>60</v>
      </c>
      <c r="F794" s="207"/>
      <c r="G794" s="73">
        <f t="shared" si="11"/>
        <v>96.7</v>
      </c>
    </row>
    <row r="795" spans="1:7">
      <c r="B795" s="422"/>
      <c r="C795" s="422"/>
      <c r="D795" t="s">
        <v>15</v>
      </c>
      <c r="E795" s="207">
        <v>5</v>
      </c>
      <c r="F795" s="207"/>
      <c r="G795" s="73">
        <f t="shared" si="11"/>
        <v>101.7</v>
      </c>
    </row>
    <row r="796" spans="1:7">
      <c r="A796" s="3">
        <v>45539</v>
      </c>
      <c r="B796" s="422">
        <v>29626</v>
      </c>
      <c r="C796" s="422" t="s">
        <v>57</v>
      </c>
      <c r="D796" t="s">
        <v>14</v>
      </c>
      <c r="E796" s="207"/>
      <c r="F796" s="207">
        <v>60</v>
      </c>
      <c r="G796" s="73">
        <f t="shared" si="11"/>
        <v>41.7</v>
      </c>
    </row>
    <row r="797" spans="1:7">
      <c r="A797" s="3">
        <v>45539</v>
      </c>
      <c r="B797" s="422">
        <v>29626</v>
      </c>
      <c r="C797" s="422" t="s">
        <v>57</v>
      </c>
      <c r="D797" t="s">
        <v>15</v>
      </c>
      <c r="E797" s="207"/>
      <c r="F797" s="207">
        <v>5</v>
      </c>
      <c r="G797" s="73">
        <f t="shared" si="11"/>
        <v>36.700000000000003</v>
      </c>
    </row>
    <row r="798" spans="1:7">
      <c r="A798" s="3">
        <v>45560</v>
      </c>
      <c r="B798" s="422">
        <v>29721</v>
      </c>
      <c r="C798" s="422" t="s">
        <v>57</v>
      </c>
      <c r="D798" t="s">
        <v>12</v>
      </c>
      <c r="F798" s="207">
        <v>29.7</v>
      </c>
      <c r="G798" s="73">
        <f t="shared" si="11"/>
        <v>7.0000000000000036</v>
      </c>
    </row>
    <row r="799" spans="1:7">
      <c r="A799" s="3">
        <v>45560</v>
      </c>
      <c r="B799" s="422">
        <v>29721</v>
      </c>
      <c r="C799" s="422" t="s">
        <v>57</v>
      </c>
      <c r="D799" t="s">
        <v>13</v>
      </c>
      <c r="F799" s="207">
        <v>7</v>
      </c>
      <c r="G799" s="73">
        <f t="shared" si="11"/>
        <v>0</v>
      </c>
    </row>
    <row r="800" spans="1:7">
      <c r="A800" s="81">
        <v>45565</v>
      </c>
      <c r="B800" s="421" t="s">
        <v>10</v>
      </c>
      <c r="C800" s="421" t="s">
        <v>41</v>
      </c>
      <c r="D800" t="s">
        <v>12</v>
      </c>
      <c r="E800" s="207">
        <v>29.9</v>
      </c>
      <c r="F800" s="207"/>
      <c r="G800" s="73">
        <f t="shared" si="11"/>
        <v>29.9</v>
      </c>
    </row>
    <row r="801" spans="1:8">
      <c r="A801" s="70"/>
      <c r="B801" s="422"/>
      <c r="C801" s="422"/>
      <c r="D801" t="s">
        <v>13</v>
      </c>
      <c r="E801" s="207">
        <v>7</v>
      </c>
      <c r="F801" s="207"/>
      <c r="G801" s="73">
        <f t="shared" si="11"/>
        <v>36.9</v>
      </c>
      <c r="H801" s="28"/>
    </row>
    <row r="802" spans="1:8">
      <c r="A802" s="70"/>
      <c r="B802" s="422"/>
      <c r="C802" s="422"/>
      <c r="D802" t="s">
        <v>14</v>
      </c>
      <c r="E802" s="207">
        <v>60</v>
      </c>
      <c r="F802" s="207"/>
      <c r="G802" s="73">
        <f t="shared" si="11"/>
        <v>96.9</v>
      </c>
      <c r="H802" s="28"/>
    </row>
    <row r="803" spans="1:8">
      <c r="A803" s="70"/>
      <c r="B803" s="422"/>
      <c r="C803" s="422"/>
      <c r="D803" t="s">
        <v>15</v>
      </c>
      <c r="E803" s="207">
        <v>5</v>
      </c>
      <c r="F803" s="207"/>
      <c r="G803" s="73">
        <f t="shared" si="11"/>
        <v>101.9</v>
      </c>
    </row>
    <row r="804" spans="1:8">
      <c r="A804" s="70">
        <v>45565</v>
      </c>
      <c r="B804" s="422">
        <v>29736</v>
      </c>
      <c r="C804" s="422" t="s">
        <v>41</v>
      </c>
      <c r="D804" t="s">
        <v>14</v>
      </c>
      <c r="E804" s="207"/>
      <c r="F804" s="207">
        <v>60</v>
      </c>
      <c r="G804" s="73">
        <f t="shared" si="11"/>
        <v>41.900000000000006</v>
      </c>
    </row>
    <row r="805" spans="1:8">
      <c r="A805" s="70">
        <v>45565</v>
      </c>
      <c r="B805" s="422">
        <v>29736</v>
      </c>
      <c r="C805" s="422" t="s">
        <v>41</v>
      </c>
      <c r="D805" t="s">
        <v>15</v>
      </c>
      <c r="E805" s="207"/>
      <c r="F805" s="207">
        <v>5</v>
      </c>
      <c r="G805" s="73">
        <f t="shared" si="11"/>
        <v>36.900000000000006</v>
      </c>
    </row>
    <row r="806" spans="1:8">
      <c r="A806" s="70">
        <v>45604</v>
      </c>
      <c r="B806" s="422">
        <v>29980</v>
      </c>
      <c r="C806" s="422" t="s">
        <v>41</v>
      </c>
      <c r="D806" t="s">
        <v>12</v>
      </c>
      <c r="E806" s="207"/>
      <c r="F806" s="207">
        <v>29.9</v>
      </c>
      <c r="G806" s="73">
        <f t="shared" si="11"/>
        <v>7.0000000000000071</v>
      </c>
    </row>
    <row r="807" spans="1:8">
      <c r="A807" s="70">
        <v>45604</v>
      </c>
      <c r="B807" s="422">
        <v>29980</v>
      </c>
      <c r="C807" s="422" t="s">
        <v>41</v>
      </c>
      <c r="D807" t="s">
        <v>13</v>
      </c>
      <c r="E807" s="207"/>
      <c r="F807" s="207">
        <v>7</v>
      </c>
      <c r="G807" s="73">
        <f t="shared" si="11"/>
        <v>7.1054273576010019E-15</v>
      </c>
    </row>
    <row r="808" spans="1:8">
      <c r="A808" s="81">
        <v>45596</v>
      </c>
      <c r="B808" s="421" t="s">
        <v>10</v>
      </c>
      <c r="C808" s="421" t="s">
        <v>25</v>
      </c>
      <c r="D808" t="s">
        <v>12</v>
      </c>
      <c r="E808" s="207">
        <v>25</v>
      </c>
      <c r="F808" s="207"/>
      <c r="G808" s="73">
        <f t="shared" si="11"/>
        <v>25.000000000000007</v>
      </c>
    </row>
    <row r="809" spans="1:8">
      <c r="A809" s="70"/>
      <c r="B809" s="422"/>
      <c r="C809" s="422"/>
      <c r="D809" t="s">
        <v>13</v>
      </c>
      <c r="E809" s="207">
        <v>7</v>
      </c>
      <c r="F809" s="207"/>
      <c r="G809" s="73">
        <f t="shared" si="11"/>
        <v>32.000000000000007</v>
      </c>
    </row>
    <row r="810" spans="1:8">
      <c r="A810" s="70"/>
      <c r="B810" s="422"/>
      <c r="C810" s="422"/>
      <c r="D810" t="s">
        <v>14</v>
      </c>
      <c r="E810" s="207">
        <v>60</v>
      </c>
      <c r="F810" s="207"/>
      <c r="G810" s="73">
        <f t="shared" ref="G810:G875" si="12">+G809+E810-F810</f>
        <v>92</v>
      </c>
    </row>
    <row r="811" spans="1:8">
      <c r="A811" s="70"/>
      <c r="B811" s="422"/>
      <c r="C811" s="422"/>
      <c r="D811" t="s">
        <v>15</v>
      </c>
      <c r="E811" s="207">
        <v>5</v>
      </c>
      <c r="F811" s="207"/>
      <c r="G811" s="73">
        <f t="shared" si="12"/>
        <v>97</v>
      </c>
    </row>
    <row r="812" spans="1:8">
      <c r="A812" s="3">
        <v>45600</v>
      </c>
      <c r="B812" s="422">
        <v>29945</v>
      </c>
      <c r="C812" s="422" t="s">
        <v>25</v>
      </c>
      <c r="D812" t="s">
        <v>14</v>
      </c>
      <c r="E812" s="207"/>
      <c r="F812" s="207">
        <v>60</v>
      </c>
      <c r="G812" s="73">
        <f t="shared" si="12"/>
        <v>37</v>
      </c>
    </row>
    <row r="813" spans="1:8">
      <c r="A813" s="3">
        <v>45600</v>
      </c>
      <c r="B813" s="422">
        <v>29945</v>
      </c>
      <c r="C813" s="422" t="s">
        <v>25</v>
      </c>
      <c r="D813" t="s">
        <v>15</v>
      </c>
      <c r="E813" s="207"/>
      <c r="F813" s="207">
        <v>5</v>
      </c>
      <c r="G813" s="73">
        <f t="shared" si="12"/>
        <v>32</v>
      </c>
    </row>
    <row r="814" spans="1:8">
      <c r="A814" s="3">
        <v>45630</v>
      </c>
      <c r="B814" s="422">
        <v>30092</v>
      </c>
      <c r="C814" s="422" t="s">
        <v>25</v>
      </c>
      <c r="D814" t="s">
        <v>12</v>
      </c>
      <c r="E814" s="207"/>
      <c r="F814" s="207">
        <v>25</v>
      </c>
      <c r="G814" s="73">
        <f t="shared" si="12"/>
        <v>7</v>
      </c>
    </row>
    <row r="815" spans="1:8">
      <c r="A815" s="3">
        <v>45630</v>
      </c>
      <c r="B815" s="422">
        <v>30092</v>
      </c>
      <c r="C815" s="422" t="s">
        <v>25</v>
      </c>
      <c r="D815" t="s">
        <v>13</v>
      </c>
      <c r="E815" s="207"/>
      <c r="F815" s="207">
        <v>7</v>
      </c>
      <c r="G815" s="73">
        <f t="shared" si="12"/>
        <v>0</v>
      </c>
    </row>
    <row r="816" spans="1:8">
      <c r="A816" s="31">
        <v>45626</v>
      </c>
      <c r="B816" s="421" t="s">
        <v>10</v>
      </c>
      <c r="C816" s="421" t="s">
        <v>26</v>
      </c>
      <c r="D816" t="s">
        <v>12</v>
      </c>
      <c r="E816" s="207">
        <v>24.8</v>
      </c>
      <c r="F816" s="207"/>
      <c r="G816" s="73">
        <f t="shared" si="12"/>
        <v>24.8</v>
      </c>
    </row>
    <row r="817" spans="1:8">
      <c r="B817" s="422"/>
      <c r="C817" s="422"/>
      <c r="D817" t="s">
        <v>13</v>
      </c>
      <c r="E817" s="207">
        <v>7</v>
      </c>
      <c r="F817" s="207"/>
      <c r="G817" s="73">
        <f t="shared" si="12"/>
        <v>31.8</v>
      </c>
    </row>
    <row r="818" spans="1:8">
      <c r="B818" s="422"/>
      <c r="C818" s="422"/>
      <c r="D818" t="s">
        <v>14</v>
      </c>
      <c r="E818" s="207">
        <v>60</v>
      </c>
      <c r="F818" s="207"/>
      <c r="G818" s="73">
        <f t="shared" si="12"/>
        <v>91.8</v>
      </c>
    </row>
    <row r="819" spans="1:8">
      <c r="B819" s="422"/>
      <c r="C819" s="422"/>
      <c r="D819" t="s">
        <v>15</v>
      </c>
      <c r="E819" s="207">
        <v>5</v>
      </c>
      <c r="F819" s="207"/>
      <c r="G819" s="73">
        <f t="shared" si="12"/>
        <v>96.8</v>
      </c>
    </row>
    <row r="820" spans="1:8">
      <c r="A820" s="3">
        <v>45625</v>
      </c>
      <c r="B820" s="422">
        <v>30053</v>
      </c>
      <c r="C820" s="422" t="s">
        <v>26</v>
      </c>
      <c r="D820" t="s">
        <v>14</v>
      </c>
      <c r="E820" s="207"/>
      <c r="F820" s="207">
        <v>60</v>
      </c>
      <c r="G820" s="73">
        <f t="shared" si="12"/>
        <v>36.799999999999997</v>
      </c>
    </row>
    <row r="821" spans="1:8">
      <c r="A821" s="3">
        <v>45625</v>
      </c>
      <c r="B821" s="422">
        <v>30053</v>
      </c>
      <c r="C821" s="422" t="s">
        <v>26</v>
      </c>
      <c r="D821" t="s">
        <v>15</v>
      </c>
      <c r="E821" s="207"/>
      <c r="F821" s="207">
        <v>5</v>
      </c>
      <c r="G821" s="73">
        <f t="shared" si="12"/>
        <v>31.799999999999997</v>
      </c>
    </row>
    <row r="822" spans="1:8">
      <c r="A822" s="3">
        <v>45652</v>
      </c>
      <c r="B822" s="422">
        <v>30204</v>
      </c>
      <c r="C822" s="422" t="s">
        <v>26</v>
      </c>
      <c r="D822" t="s">
        <v>12</v>
      </c>
      <c r="F822" s="2">
        <v>24.8</v>
      </c>
      <c r="G822" s="73">
        <f t="shared" si="12"/>
        <v>6.9999999999999964</v>
      </c>
    </row>
    <row r="823" spans="1:8">
      <c r="A823" s="3">
        <v>45652</v>
      </c>
      <c r="B823" s="422">
        <v>30204</v>
      </c>
      <c r="C823" s="422" t="s">
        <v>26</v>
      </c>
      <c r="D823" t="s">
        <v>13</v>
      </c>
      <c r="F823" s="2">
        <v>7</v>
      </c>
      <c r="G823" s="73">
        <f t="shared" si="12"/>
        <v>0</v>
      </c>
    </row>
    <row r="824" spans="1:8">
      <c r="A824" s="31">
        <v>45657</v>
      </c>
      <c r="B824" s="421" t="s">
        <v>10</v>
      </c>
      <c r="C824" s="421" t="s">
        <v>27</v>
      </c>
      <c r="D824" t="s">
        <v>12</v>
      </c>
      <c r="E824" s="207">
        <v>20.9</v>
      </c>
      <c r="F824" s="207"/>
      <c r="G824" s="73">
        <f t="shared" si="12"/>
        <v>20.9</v>
      </c>
    </row>
    <row r="825" spans="1:8">
      <c r="B825" s="422"/>
      <c r="C825" s="422"/>
      <c r="D825" t="s">
        <v>13</v>
      </c>
      <c r="E825" s="207">
        <v>3</v>
      </c>
      <c r="F825" s="207"/>
      <c r="G825" s="73">
        <f t="shared" si="12"/>
        <v>23.9</v>
      </c>
      <c r="H825" s="28"/>
    </row>
    <row r="826" spans="1:8">
      <c r="B826" s="422"/>
      <c r="C826" s="422"/>
      <c r="D826" t="s">
        <v>14</v>
      </c>
      <c r="E826" s="207">
        <v>60</v>
      </c>
      <c r="F826" s="207"/>
      <c r="G826" s="73">
        <f t="shared" si="12"/>
        <v>83.9</v>
      </c>
    </row>
    <row r="827" spans="1:8">
      <c r="B827" s="422"/>
      <c r="C827" s="422"/>
      <c r="D827" t="s">
        <v>15</v>
      </c>
      <c r="E827" s="207">
        <v>5</v>
      </c>
      <c r="F827" s="207"/>
      <c r="G827" s="73">
        <f t="shared" si="12"/>
        <v>88.9</v>
      </c>
    </row>
    <row r="828" spans="1:8">
      <c r="A828" s="3">
        <v>45656</v>
      </c>
      <c r="B828" s="422">
        <v>30228</v>
      </c>
      <c r="C828" s="422" t="s">
        <v>27</v>
      </c>
      <c r="D828" t="s">
        <v>14</v>
      </c>
      <c r="E828" s="207"/>
      <c r="F828" s="207">
        <v>60</v>
      </c>
      <c r="G828" s="73">
        <f t="shared" si="12"/>
        <v>28.900000000000006</v>
      </c>
    </row>
    <row r="829" spans="1:8">
      <c r="A829" s="3">
        <v>45656</v>
      </c>
      <c r="B829" s="422">
        <v>30228</v>
      </c>
      <c r="C829" s="422" t="s">
        <v>27</v>
      </c>
      <c r="D829" t="s">
        <v>15</v>
      </c>
      <c r="E829" s="207"/>
      <c r="F829" s="207">
        <v>5</v>
      </c>
      <c r="G829" s="73">
        <f t="shared" si="12"/>
        <v>23.900000000000006</v>
      </c>
    </row>
    <row r="830" spans="1:8">
      <c r="A830" s="3">
        <v>45685</v>
      </c>
      <c r="B830" s="422">
        <v>30376</v>
      </c>
      <c r="C830" s="422" t="s">
        <v>27</v>
      </c>
      <c r="D830" t="s">
        <v>12</v>
      </c>
      <c r="E830" s="207"/>
      <c r="F830" s="207">
        <v>20.9</v>
      </c>
      <c r="G830" s="73">
        <f t="shared" si="12"/>
        <v>3.0000000000000071</v>
      </c>
    </row>
    <row r="831" spans="1:8">
      <c r="A831" s="3">
        <v>45685</v>
      </c>
      <c r="B831" s="422">
        <v>30376</v>
      </c>
      <c r="C831" s="422" t="s">
        <v>27</v>
      </c>
      <c r="D831" t="s">
        <v>13</v>
      </c>
      <c r="E831" s="207"/>
      <c r="F831" s="207">
        <v>3</v>
      </c>
      <c r="G831" s="73">
        <f t="shared" si="12"/>
        <v>7.1054273576010019E-15</v>
      </c>
    </row>
    <row r="832" spans="1:8">
      <c r="A832" s="31">
        <v>45688</v>
      </c>
      <c r="B832" s="421" t="s">
        <v>10</v>
      </c>
      <c r="C832" s="421" t="s">
        <v>360</v>
      </c>
      <c r="D832" t="s">
        <v>12</v>
      </c>
      <c r="E832" s="207">
        <v>23.7</v>
      </c>
      <c r="F832" s="207"/>
      <c r="G832" s="73">
        <f t="shared" si="12"/>
        <v>23.700000000000006</v>
      </c>
    </row>
    <row r="833" spans="1:8">
      <c r="B833" s="422"/>
      <c r="C833" s="422"/>
      <c r="D833" t="s">
        <v>13</v>
      </c>
      <c r="E833" s="207">
        <v>3</v>
      </c>
      <c r="F833" s="207"/>
      <c r="G833" s="73">
        <f t="shared" si="12"/>
        <v>26.700000000000006</v>
      </c>
    </row>
    <row r="834" spans="1:8">
      <c r="B834" s="422"/>
      <c r="C834" s="422"/>
      <c r="D834" t="s">
        <v>14</v>
      </c>
      <c r="E834" s="207">
        <v>60</v>
      </c>
      <c r="F834" s="207"/>
      <c r="G834" s="73">
        <f t="shared" si="12"/>
        <v>86.7</v>
      </c>
    </row>
    <row r="835" spans="1:8">
      <c r="B835" s="422"/>
      <c r="C835" s="422"/>
      <c r="D835" t="s">
        <v>15</v>
      </c>
      <c r="E835" s="207">
        <v>5</v>
      </c>
      <c r="F835" s="207"/>
      <c r="G835" s="73">
        <f t="shared" si="12"/>
        <v>91.7</v>
      </c>
    </row>
    <row r="836" spans="1:8">
      <c r="A836" s="3">
        <v>45684</v>
      </c>
      <c r="B836" s="422">
        <v>30370</v>
      </c>
      <c r="C836" s="422" t="s">
        <v>360</v>
      </c>
      <c r="D836" t="s">
        <v>14</v>
      </c>
      <c r="E836" s="207"/>
      <c r="F836" s="207">
        <v>60</v>
      </c>
      <c r="G836" s="73">
        <f t="shared" si="12"/>
        <v>31.700000000000003</v>
      </c>
    </row>
    <row r="837" spans="1:8">
      <c r="A837" s="3">
        <v>45684</v>
      </c>
      <c r="B837" s="422">
        <v>30370</v>
      </c>
      <c r="C837" s="422" t="s">
        <v>360</v>
      </c>
      <c r="D837" t="s">
        <v>15</v>
      </c>
      <c r="E837" s="207"/>
      <c r="F837" s="207">
        <v>5</v>
      </c>
      <c r="G837" s="73">
        <f t="shared" si="12"/>
        <v>26.700000000000003</v>
      </c>
    </row>
    <row r="838" spans="1:8">
      <c r="A838" s="3">
        <v>45740</v>
      </c>
      <c r="B838" s="422">
        <v>30751</v>
      </c>
      <c r="C838" s="422" t="s">
        <v>360</v>
      </c>
      <c r="D838" t="s">
        <v>12</v>
      </c>
      <c r="E838" s="207"/>
      <c r="F838" s="207">
        <v>23.7</v>
      </c>
      <c r="G838" s="73">
        <f t="shared" si="12"/>
        <v>3.0000000000000036</v>
      </c>
    </row>
    <row r="839" spans="1:8">
      <c r="A839" s="3">
        <v>45740</v>
      </c>
      <c r="B839" s="422">
        <v>30751</v>
      </c>
      <c r="C839" s="422" t="s">
        <v>360</v>
      </c>
      <c r="D839" t="s">
        <v>13</v>
      </c>
      <c r="E839" s="207"/>
      <c r="F839" s="207">
        <v>3</v>
      </c>
      <c r="G839" s="73">
        <f t="shared" si="12"/>
        <v>3.5527136788005009E-15</v>
      </c>
    </row>
    <row r="840" spans="1:8">
      <c r="A840" s="31">
        <v>45716</v>
      </c>
      <c r="B840" s="421" t="s">
        <v>10</v>
      </c>
      <c r="C840" s="421" t="s">
        <v>17</v>
      </c>
      <c r="D840" t="s">
        <v>12</v>
      </c>
      <c r="E840" s="207">
        <v>30.6</v>
      </c>
      <c r="F840" s="207"/>
      <c r="G840" s="73">
        <f t="shared" si="12"/>
        <v>30.600000000000005</v>
      </c>
    </row>
    <row r="841" spans="1:8">
      <c r="B841" s="422"/>
      <c r="C841" s="422"/>
      <c r="D841" t="s">
        <v>13</v>
      </c>
      <c r="E841" s="207">
        <v>3</v>
      </c>
      <c r="F841" s="207"/>
      <c r="G841" s="73">
        <f t="shared" si="12"/>
        <v>33.600000000000009</v>
      </c>
      <c r="H841" s="28"/>
    </row>
    <row r="842" spans="1:8">
      <c r="B842" s="422"/>
      <c r="C842" s="422"/>
      <c r="D842" t="s">
        <v>14</v>
      </c>
      <c r="E842" s="207">
        <v>56</v>
      </c>
      <c r="F842" s="207"/>
      <c r="G842" s="73">
        <f t="shared" si="12"/>
        <v>89.600000000000009</v>
      </c>
    </row>
    <row r="843" spans="1:8">
      <c r="B843" s="422"/>
      <c r="C843" s="422"/>
      <c r="D843" t="s">
        <v>15</v>
      </c>
      <c r="E843" s="207">
        <v>5</v>
      </c>
      <c r="F843" s="207"/>
      <c r="G843" s="73">
        <f t="shared" si="12"/>
        <v>94.600000000000009</v>
      </c>
    </row>
    <row r="844" spans="1:8">
      <c r="A844" s="3">
        <v>45717</v>
      </c>
      <c r="B844" s="422">
        <v>30579</v>
      </c>
      <c r="C844" s="422" t="s">
        <v>17</v>
      </c>
      <c r="D844" t="s">
        <v>14</v>
      </c>
      <c r="E844" s="207"/>
      <c r="F844" s="207">
        <v>56</v>
      </c>
      <c r="G844" s="73">
        <f t="shared" si="12"/>
        <v>38.600000000000009</v>
      </c>
    </row>
    <row r="845" spans="1:8">
      <c r="A845" s="3">
        <v>45717</v>
      </c>
      <c r="B845" s="422">
        <v>30579</v>
      </c>
      <c r="C845" s="422" t="s">
        <v>17</v>
      </c>
      <c r="D845" t="s">
        <v>15</v>
      </c>
      <c r="E845" s="207"/>
      <c r="F845" s="207">
        <v>5</v>
      </c>
      <c r="G845" s="73">
        <f t="shared" si="12"/>
        <v>33.600000000000009</v>
      </c>
    </row>
    <row r="846" spans="1:8">
      <c r="A846" s="3">
        <v>45740</v>
      </c>
      <c r="B846" s="422">
        <v>30751</v>
      </c>
      <c r="C846" s="422" t="s">
        <v>17</v>
      </c>
      <c r="D846" t="s">
        <v>12</v>
      </c>
      <c r="E846" s="207"/>
      <c r="F846" s="207">
        <v>30.6</v>
      </c>
      <c r="G846" s="73">
        <f t="shared" si="12"/>
        <v>3.0000000000000071</v>
      </c>
    </row>
    <row r="847" spans="1:8">
      <c r="A847" s="3">
        <v>45740</v>
      </c>
      <c r="B847" s="422">
        <v>30751</v>
      </c>
      <c r="C847" s="422" t="s">
        <v>17</v>
      </c>
      <c r="D847" t="s">
        <v>13</v>
      </c>
      <c r="E847" s="207"/>
      <c r="F847" s="207">
        <v>3</v>
      </c>
      <c r="G847" s="73">
        <f t="shared" si="12"/>
        <v>7.1054273576010019E-15</v>
      </c>
    </row>
    <row r="848" spans="1:8">
      <c r="A848" s="31">
        <v>45747</v>
      </c>
      <c r="B848" s="421" t="s">
        <v>10</v>
      </c>
      <c r="C848" s="421" t="s">
        <v>18</v>
      </c>
      <c r="D848" t="s">
        <v>12</v>
      </c>
      <c r="E848" s="207">
        <v>33.9</v>
      </c>
      <c r="G848" s="73">
        <f t="shared" si="12"/>
        <v>33.900000000000006</v>
      </c>
    </row>
    <row r="849" spans="1:8">
      <c r="B849" s="422"/>
      <c r="C849" s="422"/>
      <c r="D849" t="s">
        <v>13</v>
      </c>
      <c r="E849" s="207">
        <v>3</v>
      </c>
      <c r="G849" s="73">
        <f t="shared" si="12"/>
        <v>36.900000000000006</v>
      </c>
    </row>
    <row r="850" spans="1:8">
      <c r="B850" s="422"/>
      <c r="C850" s="422"/>
      <c r="D850" t="s">
        <v>14</v>
      </c>
      <c r="E850" s="207">
        <v>60</v>
      </c>
      <c r="G850" s="73">
        <f t="shared" si="12"/>
        <v>96.9</v>
      </c>
    </row>
    <row r="851" spans="1:8">
      <c r="B851" s="422"/>
      <c r="C851" s="422"/>
      <c r="D851" t="s">
        <v>15</v>
      </c>
      <c r="E851" s="207">
        <v>5</v>
      </c>
      <c r="G851" s="73">
        <f t="shared" si="12"/>
        <v>101.9</v>
      </c>
    </row>
    <row r="852" spans="1:8">
      <c r="A852" s="3">
        <v>45740</v>
      </c>
      <c r="B852" s="422">
        <v>30750</v>
      </c>
      <c r="C852" s="422" t="s">
        <v>18</v>
      </c>
      <c r="D852" t="s">
        <v>14</v>
      </c>
      <c r="F852" s="2">
        <v>60</v>
      </c>
      <c r="G852" s="73">
        <f t="shared" si="12"/>
        <v>41.900000000000006</v>
      </c>
    </row>
    <row r="853" spans="1:8">
      <c r="A853" s="3">
        <v>45740</v>
      </c>
      <c r="B853" s="422">
        <v>30750</v>
      </c>
      <c r="C853" s="422" t="s">
        <v>18</v>
      </c>
      <c r="D853" t="s">
        <v>15</v>
      </c>
      <c r="F853" s="2">
        <v>5</v>
      </c>
      <c r="G853" s="73">
        <f t="shared" si="12"/>
        <v>36.900000000000006</v>
      </c>
    </row>
    <row r="854" spans="1:8">
      <c r="A854" s="3">
        <v>45789</v>
      </c>
      <c r="B854" s="422">
        <v>30968</v>
      </c>
      <c r="C854" s="422" t="s">
        <v>18</v>
      </c>
      <c r="D854" t="s">
        <v>12</v>
      </c>
      <c r="F854" s="2">
        <v>33.9</v>
      </c>
      <c r="G854" s="73">
        <f t="shared" si="12"/>
        <v>3.0000000000000071</v>
      </c>
    </row>
    <row r="855" spans="1:8">
      <c r="A855" s="3">
        <v>45789</v>
      </c>
      <c r="B855" s="422">
        <v>30968</v>
      </c>
      <c r="C855" s="422" t="s">
        <v>18</v>
      </c>
      <c r="D855" t="s">
        <v>13</v>
      </c>
      <c r="F855" s="2">
        <v>3</v>
      </c>
      <c r="G855" s="73">
        <f t="shared" si="12"/>
        <v>7.1054273576010019E-15</v>
      </c>
    </row>
    <row r="856" spans="1:8">
      <c r="A856" s="31">
        <v>45777</v>
      </c>
      <c r="B856" s="421" t="s">
        <v>10</v>
      </c>
      <c r="C856" s="421" t="s">
        <v>19</v>
      </c>
      <c r="D856" t="s">
        <v>12</v>
      </c>
      <c r="E856" s="207">
        <v>33.6</v>
      </c>
      <c r="F856" s="207"/>
      <c r="G856" s="73">
        <f t="shared" si="12"/>
        <v>33.600000000000009</v>
      </c>
    </row>
    <row r="857" spans="1:8">
      <c r="B857" s="422"/>
      <c r="C857" s="422"/>
      <c r="D857" t="s">
        <v>13</v>
      </c>
      <c r="E857" s="207">
        <v>3</v>
      </c>
      <c r="F857" s="207"/>
      <c r="G857" s="73">
        <f t="shared" si="12"/>
        <v>36.600000000000009</v>
      </c>
    </row>
    <row r="858" spans="1:8">
      <c r="B858" s="422"/>
      <c r="C858" s="422"/>
      <c r="D858" t="s">
        <v>14</v>
      </c>
      <c r="E858" s="207">
        <v>60</v>
      </c>
      <c r="F858" s="207"/>
      <c r="G858" s="73">
        <f t="shared" si="12"/>
        <v>96.600000000000009</v>
      </c>
    </row>
    <row r="859" spans="1:8">
      <c r="B859" s="422"/>
      <c r="C859" s="422"/>
      <c r="D859" t="s">
        <v>15</v>
      </c>
      <c r="E859" s="207">
        <v>5</v>
      </c>
      <c r="F859" s="207"/>
      <c r="G859" s="73">
        <f t="shared" si="12"/>
        <v>101.60000000000001</v>
      </c>
    </row>
    <row r="860" spans="1:8">
      <c r="A860" s="3">
        <v>45773</v>
      </c>
      <c r="B860" s="422">
        <v>30914</v>
      </c>
      <c r="C860" s="422" t="s">
        <v>19</v>
      </c>
      <c r="D860" t="s">
        <v>14</v>
      </c>
      <c r="E860" s="207"/>
      <c r="F860" s="207">
        <v>60</v>
      </c>
      <c r="G860" s="73">
        <f t="shared" si="12"/>
        <v>41.600000000000009</v>
      </c>
    </row>
    <row r="861" spans="1:8">
      <c r="A861" s="3">
        <v>45773</v>
      </c>
      <c r="B861" s="422">
        <v>30914</v>
      </c>
      <c r="C861" s="422" t="s">
        <v>19</v>
      </c>
      <c r="D861" t="s">
        <v>15</v>
      </c>
      <c r="E861" s="207"/>
      <c r="F861" s="207">
        <v>5</v>
      </c>
      <c r="G861" s="73">
        <f t="shared" si="12"/>
        <v>36.600000000000009</v>
      </c>
    </row>
    <row r="862" spans="1:8">
      <c r="A862" s="3">
        <v>45813</v>
      </c>
      <c r="B862" s="422">
        <v>31102</v>
      </c>
      <c r="C862" s="422" t="s">
        <v>19</v>
      </c>
      <c r="D862" t="s">
        <v>12</v>
      </c>
      <c r="F862" s="2">
        <v>33.6</v>
      </c>
      <c r="G862" s="73">
        <f t="shared" si="12"/>
        <v>3.0000000000000071</v>
      </c>
      <c r="H862" s="28">
        <f>40-G862</f>
        <v>36.999999999999993</v>
      </c>
    </row>
    <row r="863" spans="1:8">
      <c r="A863" s="3">
        <v>45813</v>
      </c>
      <c r="B863" s="422">
        <v>31102</v>
      </c>
      <c r="C863" s="422" t="s">
        <v>19</v>
      </c>
      <c r="D863" t="s">
        <v>13</v>
      </c>
      <c r="F863" s="2">
        <v>3</v>
      </c>
      <c r="G863" s="73">
        <f t="shared" si="12"/>
        <v>7.1054273576010019E-15</v>
      </c>
      <c r="H863" s="28">
        <f>40-G863</f>
        <v>39.999999999999993</v>
      </c>
    </row>
    <row r="864" spans="1:8">
      <c r="A864" s="31">
        <v>45808</v>
      </c>
      <c r="B864" s="421" t="s">
        <v>10</v>
      </c>
      <c r="C864" s="421" t="s">
        <v>20</v>
      </c>
      <c r="D864" t="s">
        <v>12</v>
      </c>
      <c r="E864" s="207">
        <v>33.6</v>
      </c>
      <c r="G864" s="73">
        <f t="shared" si="12"/>
        <v>33.600000000000009</v>
      </c>
    </row>
    <row r="865" spans="1:11">
      <c r="B865" s="422"/>
      <c r="C865" s="422"/>
      <c r="D865" t="s">
        <v>13</v>
      </c>
      <c r="E865" s="207">
        <v>5</v>
      </c>
      <c r="G865" s="73">
        <f t="shared" si="12"/>
        <v>38.600000000000009</v>
      </c>
    </row>
    <row r="866" spans="1:11">
      <c r="B866" s="422"/>
      <c r="C866" s="422"/>
      <c r="D866" t="s">
        <v>14</v>
      </c>
      <c r="E866" s="207">
        <v>60</v>
      </c>
      <c r="G866" s="73">
        <f t="shared" si="12"/>
        <v>98.600000000000009</v>
      </c>
    </row>
    <row r="867" spans="1:11">
      <c r="B867" s="422"/>
      <c r="C867" s="422"/>
      <c r="D867" t="s">
        <v>15</v>
      </c>
      <c r="E867" s="207">
        <v>5</v>
      </c>
      <c r="G867" s="73">
        <f t="shared" si="12"/>
        <v>103.60000000000001</v>
      </c>
    </row>
    <row r="868" spans="1:11">
      <c r="A868" s="3">
        <v>45821</v>
      </c>
      <c r="B868" s="422">
        <v>31134</v>
      </c>
      <c r="C868" s="422" t="s">
        <v>20</v>
      </c>
      <c r="D868" t="s">
        <v>14</v>
      </c>
      <c r="F868" s="2">
        <v>60</v>
      </c>
      <c r="G868" s="73">
        <f t="shared" si="12"/>
        <v>43.600000000000009</v>
      </c>
    </row>
    <row r="869" spans="1:11">
      <c r="A869" s="3">
        <v>45821</v>
      </c>
      <c r="B869" s="422">
        <v>31134</v>
      </c>
      <c r="C869" s="422" t="s">
        <v>20</v>
      </c>
      <c r="D869" t="s">
        <v>15</v>
      </c>
      <c r="F869" s="2">
        <v>5</v>
      </c>
      <c r="G869" s="73">
        <f t="shared" si="12"/>
        <v>38.600000000000009</v>
      </c>
    </row>
    <row r="870" spans="1:11">
      <c r="A870" s="3">
        <v>45848</v>
      </c>
      <c r="B870" s="422">
        <v>31303</v>
      </c>
      <c r="C870" s="422" t="s">
        <v>20</v>
      </c>
      <c r="D870" t="s">
        <v>12</v>
      </c>
      <c r="F870" s="2">
        <v>33.6</v>
      </c>
      <c r="G870" s="73">
        <f t="shared" si="12"/>
        <v>5.0000000000000071</v>
      </c>
    </row>
    <row r="871" spans="1:11">
      <c r="A871" s="3">
        <v>45848</v>
      </c>
      <c r="B871" s="422">
        <v>31303</v>
      </c>
      <c r="C871" s="422" t="s">
        <v>20</v>
      </c>
      <c r="D871" t="s">
        <v>13</v>
      </c>
      <c r="F871" s="2">
        <v>5</v>
      </c>
      <c r="G871" s="73">
        <f t="shared" si="12"/>
        <v>7.1054273576010019E-15</v>
      </c>
    </row>
    <row r="872" spans="1:11">
      <c r="A872" s="31">
        <v>45838</v>
      </c>
      <c r="B872" s="421" t="s">
        <v>10</v>
      </c>
      <c r="C872" s="421" t="s">
        <v>21</v>
      </c>
      <c r="D872" t="s">
        <v>12</v>
      </c>
      <c r="E872" s="207">
        <v>26.3</v>
      </c>
      <c r="F872" s="207"/>
      <c r="G872" s="73">
        <f t="shared" si="12"/>
        <v>26.300000000000008</v>
      </c>
    </row>
    <row r="873" spans="1:11">
      <c r="B873" s="422"/>
      <c r="C873" s="422"/>
      <c r="D873" t="s">
        <v>13</v>
      </c>
      <c r="E873" s="207">
        <v>4</v>
      </c>
      <c r="F873" s="207"/>
      <c r="G873" s="73">
        <f t="shared" si="12"/>
        <v>30.300000000000008</v>
      </c>
    </row>
    <row r="874" spans="1:11">
      <c r="B874" s="422"/>
      <c r="C874" s="422"/>
      <c r="D874" t="s">
        <v>14</v>
      </c>
      <c r="E874" s="207">
        <v>60</v>
      </c>
      <c r="F874" s="207"/>
      <c r="G874" s="73">
        <f t="shared" si="12"/>
        <v>90.300000000000011</v>
      </c>
      <c r="I874" s="421" t="s">
        <v>21</v>
      </c>
      <c r="J874" t="s">
        <v>12</v>
      </c>
      <c r="K874" s="207">
        <v>26.3</v>
      </c>
    </row>
    <row r="875" spans="1:11">
      <c r="B875" s="422"/>
      <c r="C875" s="422"/>
      <c r="D875" t="s">
        <v>15</v>
      </c>
      <c r="E875" s="207">
        <v>5</v>
      </c>
      <c r="F875" s="207"/>
      <c r="G875" s="73">
        <f t="shared" si="12"/>
        <v>95.300000000000011</v>
      </c>
      <c r="I875" s="422"/>
      <c r="J875" t="s">
        <v>13</v>
      </c>
      <c r="K875" s="207">
        <v>4</v>
      </c>
    </row>
    <row r="876" spans="1:11">
      <c r="A876" s="3">
        <v>45842</v>
      </c>
      <c r="B876" s="422">
        <v>31274</v>
      </c>
      <c r="C876" s="422" t="s">
        <v>21</v>
      </c>
      <c r="D876" t="s">
        <v>14</v>
      </c>
      <c r="E876" s="207"/>
      <c r="F876" s="207">
        <v>60</v>
      </c>
      <c r="G876" s="73">
        <f t="shared" ref="G876:G939" si="13">+G875+E876-F876</f>
        <v>35.300000000000011</v>
      </c>
      <c r="K876" s="28">
        <f>SUM(K874:K875)</f>
        <v>30.3</v>
      </c>
    </row>
    <row r="877" spans="1:11">
      <c r="A877" s="3">
        <v>45842</v>
      </c>
      <c r="B877" s="422">
        <v>31274</v>
      </c>
      <c r="C877" s="422" t="s">
        <v>21</v>
      </c>
      <c r="D877" t="s">
        <v>15</v>
      </c>
      <c r="E877" s="207"/>
      <c r="F877" s="207">
        <v>5</v>
      </c>
      <c r="G877" s="73">
        <f t="shared" si="13"/>
        <v>30.300000000000011</v>
      </c>
      <c r="K877" s="28">
        <f>50-K876</f>
        <v>19.7</v>
      </c>
    </row>
    <row r="878" spans="1:11">
      <c r="A878" s="3">
        <v>45852</v>
      </c>
      <c r="B878" s="422">
        <v>31358</v>
      </c>
      <c r="C878" s="422" t="s">
        <v>21</v>
      </c>
      <c r="D878" t="s">
        <v>12</v>
      </c>
      <c r="F878" s="2">
        <v>26.3</v>
      </c>
      <c r="G878" s="73">
        <f t="shared" si="13"/>
        <v>4.0000000000000107</v>
      </c>
    </row>
    <row r="879" spans="1:11">
      <c r="A879" s="3">
        <v>45852</v>
      </c>
      <c r="B879" s="422">
        <v>31358</v>
      </c>
      <c r="C879" s="422" t="s">
        <v>21</v>
      </c>
      <c r="D879" t="s">
        <v>13</v>
      </c>
      <c r="F879" s="2">
        <v>4</v>
      </c>
      <c r="G879" s="73">
        <f t="shared" si="13"/>
        <v>1.0658141036401503E-14</v>
      </c>
    </row>
    <row r="880" spans="1:11">
      <c r="A880" s="81">
        <v>45869</v>
      </c>
      <c r="B880" s="421" t="s">
        <v>10</v>
      </c>
      <c r="C880" s="421" t="s">
        <v>22</v>
      </c>
      <c r="D880" t="s">
        <v>12</v>
      </c>
      <c r="E880" s="207">
        <v>26.3</v>
      </c>
      <c r="F880" s="207"/>
      <c r="G880" s="73">
        <f t="shared" si="13"/>
        <v>26.300000000000011</v>
      </c>
    </row>
    <row r="881" spans="1:13">
      <c r="A881" s="70"/>
      <c r="B881" s="422"/>
      <c r="C881" s="422"/>
      <c r="D881" t="s">
        <v>13</v>
      </c>
      <c r="E881" s="207">
        <v>4</v>
      </c>
      <c r="F881" s="207"/>
      <c r="G881" s="73">
        <f t="shared" si="13"/>
        <v>30.300000000000011</v>
      </c>
    </row>
    <row r="882" spans="1:13">
      <c r="A882" s="70"/>
      <c r="B882" s="422"/>
      <c r="C882" s="422"/>
      <c r="D882" t="s">
        <v>14</v>
      </c>
      <c r="E882" s="207">
        <v>60</v>
      </c>
      <c r="F882" s="207"/>
      <c r="G882" s="73">
        <f t="shared" si="13"/>
        <v>90.300000000000011</v>
      </c>
    </row>
    <row r="883" spans="1:13">
      <c r="A883" s="70"/>
      <c r="B883" s="422"/>
      <c r="C883" s="422"/>
      <c r="D883" t="s">
        <v>15</v>
      </c>
      <c r="E883" s="207">
        <v>5</v>
      </c>
      <c r="F883" s="207"/>
      <c r="G883" s="73">
        <f t="shared" si="13"/>
        <v>95.300000000000011</v>
      </c>
      <c r="H883" s="28">
        <f>40-G883</f>
        <v>-55.300000000000011</v>
      </c>
    </row>
    <row r="884" spans="1:13">
      <c r="A884" s="3">
        <v>45878</v>
      </c>
      <c r="B884" s="422">
        <v>31540</v>
      </c>
      <c r="C884" s="422" t="s">
        <v>22</v>
      </c>
      <c r="D884" t="s">
        <v>14</v>
      </c>
      <c r="E884" s="207"/>
      <c r="F884" s="207">
        <v>60</v>
      </c>
      <c r="G884" s="73">
        <f t="shared" si="13"/>
        <v>35.300000000000011</v>
      </c>
    </row>
    <row r="885" spans="1:13">
      <c r="A885" s="3">
        <v>45878</v>
      </c>
      <c r="B885" s="422">
        <v>31540</v>
      </c>
      <c r="C885" s="422" t="s">
        <v>22</v>
      </c>
      <c r="D885" t="s">
        <v>15</v>
      </c>
      <c r="E885" s="207"/>
      <c r="F885" s="207">
        <v>5</v>
      </c>
      <c r="G885" s="73">
        <f t="shared" si="13"/>
        <v>30.300000000000011</v>
      </c>
    </row>
    <row r="886" spans="1:13">
      <c r="A886" s="3">
        <v>45902</v>
      </c>
      <c r="B886" s="422">
        <v>31602</v>
      </c>
      <c r="C886" s="422" t="s">
        <v>22</v>
      </c>
      <c r="D886" t="s">
        <v>12</v>
      </c>
      <c r="E886" s="207"/>
      <c r="F886" s="207">
        <v>26.3</v>
      </c>
      <c r="G886" s="73">
        <f t="shared" si="13"/>
        <v>4.0000000000000107</v>
      </c>
    </row>
    <row r="887" spans="1:13">
      <c r="A887" s="3">
        <v>45902</v>
      </c>
      <c r="B887" s="422">
        <v>31602</v>
      </c>
      <c r="C887" s="422" t="s">
        <v>22</v>
      </c>
      <c r="D887" t="s">
        <v>13</v>
      </c>
      <c r="E887" s="207"/>
      <c r="F887" s="207">
        <v>4</v>
      </c>
      <c r="G887" s="73">
        <f t="shared" si="13"/>
        <v>1.0658141036401503E-14</v>
      </c>
    </row>
    <row r="888" spans="1:13">
      <c r="A888" s="81">
        <v>45900</v>
      </c>
      <c r="B888" s="421" t="s">
        <v>10</v>
      </c>
      <c r="C888" s="421" t="s">
        <v>23</v>
      </c>
      <c r="D888" t="s">
        <v>12</v>
      </c>
      <c r="E888" s="2">
        <v>26.3</v>
      </c>
      <c r="G888" s="73">
        <f t="shared" si="13"/>
        <v>26.300000000000011</v>
      </c>
      <c r="J888" s="421" t="s">
        <v>23</v>
      </c>
      <c r="K888" t="s">
        <v>12</v>
      </c>
      <c r="L888" s="2">
        <v>26.3</v>
      </c>
    </row>
    <row r="889" spans="1:13">
      <c r="B889" s="422"/>
      <c r="C889" s="422"/>
      <c r="D889" t="s">
        <v>13</v>
      </c>
      <c r="E889" s="2">
        <v>8</v>
      </c>
      <c r="G889" s="73">
        <f t="shared" si="13"/>
        <v>34.300000000000011</v>
      </c>
      <c r="J889" s="422"/>
      <c r="K889" t="s">
        <v>13</v>
      </c>
      <c r="L889" s="2">
        <v>8</v>
      </c>
    </row>
    <row r="890" spans="1:13">
      <c r="B890" s="422"/>
      <c r="C890" s="422"/>
      <c r="D890" t="s">
        <v>14</v>
      </c>
      <c r="E890" s="2">
        <v>60</v>
      </c>
      <c r="G890" s="73">
        <f t="shared" si="13"/>
        <v>94.300000000000011</v>
      </c>
      <c r="K890">
        <v>100</v>
      </c>
      <c r="L890" s="5">
        <f>SUM(L888:L889)</f>
        <v>34.299999999999997</v>
      </c>
      <c r="M890" s="28">
        <f>K890-L890</f>
        <v>65.7</v>
      </c>
    </row>
    <row r="891" spans="1:13">
      <c r="B891" s="422"/>
      <c r="C891" s="422"/>
      <c r="D891" t="s">
        <v>15</v>
      </c>
      <c r="E891" s="2">
        <v>5</v>
      </c>
      <c r="G891" s="73">
        <f t="shared" si="13"/>
        <v>99.300000000000011</v>
      </c>
    </row>
    <row r="892" spans="1:13">
      <c r="A892" s="3">
        <v>45896</v>
      </c>
      <c r="B892" s="422">
        <v>31587</v>
      </c>
      <c r="C892" s="422" t="s">
        <v>23</v>
      </c>
      <c r="D892" t="s">
        <v>14</v>
      </c>
      <c r="F892" s="2">
        <v>60</v>
      </c>
      <c r="G892" s="73">
        <f t="shared" si="13"/>
        <v>39.300000000000011</v>
      </c>
    </row>
    <row r="893" spans="1:13">
      <c r="A893" s="3">
        <v>45896</v>
      </c>
      <c r="B893" s="422">
        <v>31587</v>
      </c>
      <c r="C893" s="422" t="s">
        <v>23</v>
      </c>
      <c r="D893" t="s">
        <v>15</v>
      </c>
      <c r="F893" s="2">
        <v>5</v>
      </c>
      <c r="G893" s="73">
        <f t="shared" si="13"/>
        <v>34.300000000000011</v>
      </c>
    </row>
    <row r="894" spans="1:13">
      <c r="A894" s="3">
        <v>45932</v>
      </c>
      <c r="B894" s="422">
        <v>31690</v>
      </c>
      <c r="C894" s="422" t="s">
        <v>23</v>
      </c>
      <c r="D894" t="s">
        <v>12</v>
      </c>
      <c r="F894" s="2">
        <v>26.3</v>
      </c>
      <c r="G894" s="73">
        <f t="shared" si="13"/>
        <v>8.0000000000000107</v>
      </c>
    </row>
    <row r="895" spans="1:13">
      <c r="A895" s="3">
        <v>45932</v>
      </c>
      <c r="B895" s="422">
        <v>31690</v>
      </c>
      <c r="C895" s="422" t="s">
        <v>23</v>
      </c>
      <c r="D895" t="s">
        <v>13</v>
      </c>
      <c r="F895" s="2">
        <v>8</v>
      </c>
      <c r="G895" s="73">
        <f t="shared" si="13"/>
        <v>0</v>
      </c>
    </row>
    <row r="896" spans="1:13">
      <c r="A896" s="81">
        <v>45930</v>
      </c>
      <c r="B896" s="421" t="s">
        <v>10</v>
      </c>
      <c r="C896" s="421" t="s">
        <v>172</v>
      </c>
      <c r="D896" t="s">
        <v>12</v>
      </c>
      <c r="E896" s="207">
        <v>25.3</v>
      </c>
      <c r="G896" s="73">
        <f t="shared" si="13"/>
        <v>25.3</v>
      </c>
      <c r="H896" s="28">
        <f>40-G896</f>
        <v>14.7</v>
      </c>
    </row>
    <row r="897" spans="1:13">
      <c r="B897" s="422"/>
      <c r="C897" s="422"/>
      <c r="D897" t="s">
        <v>13</v>
      </c>
      <c r="E897" s="20">
        <v>4</v>
      </c>
      <c r="G897" s="73">
        <f t="shared" si="13"/>
        <v>29.3</v>
      </c>
    </row>
    <row r="898" spans="1:13">
      <c r="B898" s="422"/>
      <c r="C898" s="422"/>
      <c r="D898" t="s">
        <v>14</v>
      </c>
      <c r="E898" s="20">
        <v>60</v>
      </c>
      <c r="G898" s="73">
        <f t="shared" si="13"/>
        <v>89.3</v>
      </c>
    </row>
    <row r="899" spans="1:13">
      <c r="B899" s="422"/>
      <c r="C899" s="422"/>
      <c r="D899" t="s">
        <v>15</v>
      </c>
      <c r="E899" s="20">
        <v>5</v>
      </c>
      <c r="G899" s="73">
        <f t="shared" si="13"/>
        <v>94.3</v>
      </c>
      <c r="J899" s="421" t="s">
        <v>172</v>
      </c>
      <c r="K899" t="s">
        <v>12</v>
      </c>
      <c r="L899" s="306">
        <v>25.3</v>
      </c>
    </row>
    <row r="900" spans="1:13">
      <c r="B900" s="422"/>
      <c r="C900" s="422"/>
      <c r="D900" t="s">
        <v>63</v>
      </c>
      <c r="E900" s="207">
        <v>10</v>
      </c>
      <c r="F900" s="20"/>
      <c r="G900" s="73">
        <f t="shared" si="13"/>
        <v>104.3</v>
      </c>
      <c r="J900" s="422"/>
      <c r="K900" t="s">
        <v>13</v>
      </c>
      <c r="L900" s="202">
        <v>4</v>
      </c>
    </row>
    <row r="901" spans="1:13">
      <c r="A901" s="3">
        <v>45905</v>
      </c>
      <c r="B901" s="422"/>
      <c r="C901" s="422" t="s">
        <v>41</v>
      </c>
      <c r="D901" t="s">
        <v>63</v>
      </c>
      <c r="E901" s="207"/>
      <c r="F901" s="20">
        <v>10</v>
      </c>
      <c r="G901" s="73">
        <f t="shared" si="13"/>
        <v>94.3</v>
      </c>
      <c r="K901">
        <v>50</v>
      </c>
      <c r="L901" s="28">
        <f>SUM(L899:L900)</f>
        <v>29.3</v>
      </c>
      <c r="M901" s="28">
        <f>K901-L901</f>
        <v>20.7</v>
      </c>
    </row>
    <row r="902" spans="1:13">
      <c r="A902" s="3">
        <v>45933</v>
      </c>
      <c r="B902" s="422">
        <v>31695</v>
      </c>
      <c r="C902" s="422" t="s">
        <v>41</v>
      </c>
      <c r="D902" t="s">
        <v>14</v>
      </c>
      <c r="F902" s="20">
        <v>60</v>
      </c>
      <c r="G902" s="73">
        <f t="shared" si="13"/>
        <v>34.299999999999997</v>
      </c>
    </row>
    <row r="903" spans="1:13">
      <c r="A903" s="3">
        <v>45933</v>
      </c>
      <c r="B903" s="422">
        <v>31695</v>
      </c>
      <c r="C903" s="422" t="s">
        <v>41</v>
      </c>
      <c r="D903" t="s">
        <v>15</v>
      </c>
      <c r="F903" s="20">
        <v>5</v>
      </c>
      <c r="G903" s="73">
        <f t="shared" si="13"/>
        <v>29.299999999999997</v>
      </c>
    </row>
    <row r="904" spans="1:13">
      <c r="A904" s="3">
        <v>45965</v>
      </c>
      <c r="B904" s="422">
        <v>31856</v>
      </c>
      <c r="C904" s="422" t="s">
        <v>41</v>
      </c>
      <c r="D904" t="s">
        <v>12</v>
      </c>
      <c r="F904" s="207">
        <v>25.3</v>
      </c>
      <c r="G904" s="73">
        <f t="shared" si="13"/>
        <v>3.9999999999999964</v>
      </c>
    </row>
    <row r="905" spans="1:13">
      <c r="A905" s="3">
        <v>45965</v>
      </c>
      <c r="B905" s="422">
        <v>31856</v>
      </c>
      <c r="C905" s="422" t="s">
        <v>41</v>
      </c>
      <c r="D905" t="s">
        <v>13</v>
      </c>
      <c r="F905" s="20">
        <v>4</v>
      </c>
      <c r="G905" s="73">
        <f t="shared" si="13"/>
        <v>-3.5527136788005009E-15</v>
      </c>
    </row>
    <row r="906" spans="1:13">
      <c r="A906" s="81">
        <v>45961</v>
      </c>
      <c r="B906" s="421" t="s">
        <v>10</v>
      </c>
      <c r="C906" s="421" t="s">
        <v>25</v>
      </c>
      <c r="D906" t="s">
        <v>12</v>
      </c>
      <c r="E906" s="2">
        <v>24.9</v>
      </c>
      <c r="G906" s="73">
        <f t="shared" si="13"/>
        <v>24.899999999999995</v>
      </c>
    </row>
    <row r="907" spans="1:13">
      <c r="A907" s="70"/>
      <c r="B907" s="422"/>
      <c r="C907" s="422"/>
      <c r="D907" t="s">
        <v>13</v>
      </c>
      <c r="E907" s="2">
        <v>7</v>
      </c>
      <c r="G907" s="73">
        <f t="shared" si="13"/>
        <v>31.899999999999995</v>
      </c>
    </row>
    <row r="908" spans="1:13">
      <c r="A908" s="70"/>
      <c r="B908" s="422"/>
      <c r="C908" s="422"/>
      <c r="D908" t="s">
        <v>14</v>
      </c>
      <c r="E908" s="20">
        <v>60</v>
      </c>
      <c r="G908" s="73">
        <f t="shared" si="13"/>
        <v>91.899999999999991</v>
      </c>
      <c r="I908" s="421" t="s">
        <v>25</v>
      </c>
      <c r="J908" t="s">
        <v>12</v>
      </c>
      <c r="K908" s="2">
        <v>24.9</v>
      </c>
    </row>
    <row r="909" spans="1:13">
      <c r="A909" s="70"/>
      <c r="B909" s="422"/>
      <c r="C909" s="422"/>
      <c r="D909" t="s">
        <v>15</v>
      </c>
      <c r="E909" s="20">
        <v>5</v>
      </c>
      <c r="G909" s="73">
        <f t="shared" si="13"/>
        <v>96.899999999999991</v>
      </c>
      <c r="I909" s="422"/>
      <c r="J909" t="s">
        <v>13</v>
      </c>
      <c r="K909" s="2">
        <v>7</v>
      </c>
    </row>
    <row r="910" spans="1:13">
      <c r="A910" s="3">
        <v>45953</v>
      </c>
      <c r="B910" s="422">
        <v>31800</v>
      </c>
      <c r="C910" s="422" t="s">
        <v>25</v>
      </c>
      <c r="D910" t="s">
        <v>14</v>
      </c>
      <c r="F910" s="20">
        <v>60</v>
      </c>
      <c r="G910" s="73">
        <f t="shared" si="13"/>
        <v>36.899999999999991</v>
      </c>
      <c r="J910">
        <v>50</v>
      </c>
      <c r="K910" s="5">
        <f>SUM(K908:K909)</f>
        <v>31.9</v>
      </c>
      <c r="L910" s="28">
        <f>J910-K910</f>
        <v>18.100000000000001</v>
      </c>
    </row>
    <row r="911" spans="1:13">
      <c r="A911" s="3">
        <v>45953</v>
      </c>
      <c r="B911" s="422">
        <v>31800</v>
      </c>
      <c r="C911" s="422" t="s">
        <v>25</v>
      </c>
      <c r="D911" t="s">
        <v>15</v>
      </c>
      <c r="F911" s="20">
        <v>5</v>
      </c>
      <c r="G911" s="73">
        <f t="shared" si="13"/>
        <v>31.899999999999991</v>
      </c>
    </row>
    <row r="912" spans="1:13">
      <c r="A912" s="3">
        <v>45985</v>
      </c>
      <c r="B912" s="422">
        <v>32031</v>
      </c>
      <c r="C912" s="422" t="s">
        <v>25</v>
      </c>
      <c r="D912" t="s">
        <v>12</v>
      </c>
      <c r="F912" s="2">
        <v>24.9</v>
      </c>
      <c r="G912" s="73">
        <f t="shared" si="13"/>
        <v>6.9999999999999929</v>
      </c>
    </row>
    <row r="913" spans="1:12">
      <c r="A913" s="3">
        <v>45985</v>
      </c>
      <c r="B913" s="422">
        <v>32031</v>
      </c>
      <c r="C913" s="422" t="s">
        <v>25</v>
      </c>
      <c r="D913" t="s">
        <v>13</v>
      </c>
      <c r="F913" s="2">
        <v>7</v>
      </c>
      <c r="G913" s="73">
        <f t="shared" si="13"/>
        <v>-7.1054273576010019E-15</v>
      </c>
    </row>
    <row r="914" spans="1:12">
      <c r="A914" s="81">
        <v>45991</v>
      </c>
      <c r="B914" s="421" t="s">
        <v>10</v>
      </c>
      <c r="C914" s="421" t="s">
        <v>26</v>
      </c>
      <c r="D914" t="s">
        <v>12</v>
      </c>
      <c r="E914" s="20">
        <v>23.6</v>
      </c>
      <c r="G914" s="73">
        <f t="shared" si="13"/>
        <v>23.599999999999994</v>
      </c>
    </row>
    <row r="915" spans="1:12">
      <c r="A915" s="70"/>
      <c r="B915" s="422"/>
      <c r="C915" s="422"/>
      <c r="D915" t="s">
        <v>13</v>
      </c>
      <c r="E915" s="20">
        <v>6</v>
      </c>
      <c r="G915" s="73">
        <f t="shared" si="13"/>
        <v>29.599999999999994</v>
      </c>
    </row>
    <row r="916" spans="1:12">
      <c r="A916" s="70"/>
      <c r="B916" s="422"/>
      <c r="C916" s="422"/>
      <c r="D916" t="s">
        <v>14</v>
      </c>
      <c r="E916" s="207">
        <v>60</v>
      </c>
      <c r="G916" s="73">
        <f t="shared" si="13"/>
        <v>89.6</v>
      </c>
    </row>
    <row r="917" spans="1:12">
      <c r="A917" s="70"/>
      <c r="B917" s="422"/>
      <c r="C917" s="422"/>
      <c r="D917" t="s">
        <v>15</v>
      </c>
      <c r="E917" s="207">
        <v>5</v>
      </c>
      <c r="G917" s="73">
        <f t="shared" si="13"/>
        <v>94.6</v>
      </c>
      <c r="I917" s="421" t="s">
        <v>26</v>
      </c>
      <c r="J917" t="s">
        <v>12</v>
      </c>
      <c r="K917" s="20">
        <v>23.6</v>
      </c>
    </row>
    <row r="918" spans="1:12">
      <c r="A918" s="3">
        <v>45994</v>
      </c>
      <c r="B918" s="422">
        <v>32189</v>
      </c>
      <c r="C918" s="422" t="s">
        <v>26</v>
      </c>
      <c r="D918" t="s">
        <v>14</v>
      </c>
      <c r="F918" s="2">
        <v>60</v>
      </c>
      <c r="G918" s="73">
        <f t="shared" si="13"/>
        <v>34.599999999999994</v>
      </c>
      <c r="I918" s="422"/>
      <c r="J918" t="s">
        <v>13</v>
      </c>
      <c r="K918" s="20">
        <v>6</v>
      </c>
    </row>
    <row r="919" spans="1:12">
      <c r="A919" s="3">
        <v>45994</v>
      </c>
      <c r="B919" s="422">
        <v>32189</v>
      </c>
      <c r="C919" s="422" t="s">
        <v>26</v>
      </c>
      <c r="D919" t="s">
        <v>15</v>
      </c>
      <c r="F919" s="2">
        <v>5</v>
      </c>
      <c r="G919" s="73">
        <f t="shared" si="13"/>
        <v>29.599999999999994</v>
      </c>
      <c r="J919">
        <v>40</v>
      </c>
      <c r="K919" s="20">
        <f>SUM(K917:K918)</f>
        <v>29.6</v>
      </c>
      <c r="L919" s="20">
        <f>J919-K919</f>
        <v>10.399999999999999</v>
      </c>
    </row>
    <row r="920" spans="1:12">
      <c r="A920" s="3">
        <v>46022</v>
      </c>
      <c r="B920" s="422">
        <v>32270</v>
      </c>
      <c r="C920" s="422" t="s">
        <v>26</v>
      </c>
      <c r="D920" t="s">
        <v>12</v>
      </c>
      <c r="F920" s="2">
        <v>23.6</v>
      </c>
      <c r="G920" s="73">
        <f>+G919+E920-F920</f>
        <v>5.9999999999999929</v>
      </c>
      <c r="K920" s="20"/>
      <c r="L920" s="20"/>
    </row>
    <row r="921" spans="1:12">
      <c r="A921" s="3">
        <v>46022</v>
      </c>
      <c r="B921" s="422">
        <v>32270</v>
      </c>
      <c r="C921" s="422" t="s">
        <v>26</v>
      </c>
      <c r="D921" t="s">
        <v>13</v>
      </c>
      <c r="F921" s="2">
        <v>6</v>
      </c>
      <c r="G921" s="73">
        <f>+G920+E921-F921</f>
        <v>-7.1054273576010019E-15</v>
      </c>
      <c r="K921" s="20"/>
      <c r="L921" s="20"/>
    </row>
    <row r="922" spans="1:12">
      <c r="A922" s="81">
        <v>46022</v>
      </c>
      <c r="B922" s="374" t="s">
        <v>10</v>
      </c>
      <c r="C922" s="374" t="s">
        <v>27</v>
      </c>
      <c r="D922" s="373" t="s">
        <v>12</v>
      </c>
      <c r="E922" s="373">
        <v>23.9</v>
      </c>
      <c r="G922" s="73">
        <f>+G921+E922-F922</f>
        <v>23.899999999999991</v>
      </c>
    </row>
    <row r="923" spans="1:12">
      <c r="A923" s="81"/>
      <c r="B923" s="373"/>
      <c r="C923" s="373"/>
      <c r="D923" s="373" t="s">
        <v>13</v>
      </c>
      <c r="E923" s="373">
        <v>6</v>
      </c>
      <c r="G923" s="73">
        <f>+G922+E923-F923</f>
        <v>29.899999999999991</v>
      </c>
      <c r="I923" s="441" t="s">
        <v>361</v>
      </c>
      <c r="J923" s="441"/>
      <c r="K923" s="441"/>
    </row>
    <row r="924" spans="1:12">
      <c r="A924" s="81"/>
      <c r="B924" s="373"/>
      <c r="C924" s="373"/>
      <c r="D924" s="373" t="s">
        <v>14</v>
      </c>
      <c r="E924" s="373">
        <v>60</v>
      </c>
      <c r="G924" s="73">
        <f>+G923+E924-F924</f>
        <v>89.899999999999991</v>
      </c>
      <c r="I924" s="421" t="s">
        <v>11</v>
      </c>
      <c r="J924" t="s">
        <v>14</v>
      </c>
      <c r="K924" s="207">
        <v>60</v>
      </c>
    </row>
    <row r="925" spans="1:12">
      <c r="A925" s="373"/>
      <c r="B925" s="373"/>
      <c r="C925" s="373"/>
      <c r="D925" s="373" t="s">
        <v>15</v>
      </c>
      <c r="E925" s="373">
        <v>5</v>
      </c>
      <c r="G925" s="73">
        <f>+G924+E925-F925</f>
        <v>94.899999999999991</v>
      </c>
      <c r="I925" s="373"/>
      <c r="J925" t="s">
        <v>15</v>
      </c>
      <c r="K925" s="207">
        <v>5</v>
      </c>
    </row>
    <row r="926" spans="1:12">
      <c r="A926" s="3">
        <v>46028</v>
      </c>
      <c r="B926" s="422">
        <v>32289</v>
      </c>
      <c r="C926" s="422" t="s">
        <v>27</v>
      </c>
      <c r="D926" t="s">
        <v>14</v>
      </c>
      <c r="F926" s="2">
        <v>60</v>
      </c>
      <c r="G926" s="73">
        <f t="shared" si="13"/>
        <v>34.899999999999991</v>
      </c>
      <c r="J926" t="s">
        <v>104</v>
      </c>
      <c r="K926" s="207">
        <v>10</v>
      </c>
    </row>
    <row r="927" spans="1:12">
      <c r="A927" s="3">
        <v>46028</v>
      </c>
      <c r="B927" s="422">
        <v>32289</v>
      </c>
      <c r="C927" s="422" t="s">
        <v>27</v>
      </c>
      <c r="D927" t="s">
        <v>15</v>
      </c>
      <c r="F927" s="2">
        <v>5</v>
      </c>
      <c r="G927" s="73">
        <f t="shared" si="13"/>
        <v>29.899999999999991</v>
      </c>
      <c r="K927" s="28">
        <f>SUM(K924:K926)</f>
        <v>75</v>
      </c>
    </row>
    <row r="928" spans="1:12">
      <c r="A928" s="3">
        <v>46083</v>
      </c>
      <c r="B928" s="422">
        <v>32592</v>
      </c>
      <c r="C928" s="422" t="s">
        <v>27</v>
      </c>
      <c r="D928" t="s">
        <v>12</v>
      </c>
      <c r="F928" s="2">
        <v>23.9</v>
      </c>
      <c r="G928" s="73">
        <f t="shared" si="13"/>
        <v>5.9999999999999929</v>
      </c>
      <c r="K928" s="28"/>
    </row>
    <row r="929" spans="1:12">
      <c r="A929" s="3">
        <v>46083</v>
      </c>
      <c r="B929" s="422">
        <v>32592</v>
      </c>
      <c r="C929" s="422" t="s">
        <v>27</v>
      </c>
      <c r="D929" t="s">
        <v>13</v>
      </c>
      <c r="F929" s="2">
        <v>6</v>
      </c>
      <c r="G929" s="73">
        <f t="shared" si="13"/>
        <v>-7.1054273576010019E-15</v>
      </c>
      <c r="K929" s="28"/>
    </row>
    <row r="930" spans="1:12">
      <c r="A930" s="81">
        <v>46053</v>
      </c>
      <c r="B930" s="421" t="s">
        <v>10</v>
      </c>
      <c r="C930" s="421" t="s">
        <v>11</v>
      </c>
      <c r="D930" t="s">
        <v>12</v>
      </c>
      <c r="E930" s="20">
        <v>23.2</v>
      </c>
      <c r="G930" s="73">
        <f t="shared" si="13"/>
        <v>23.199999999999992</v>
      </c>
    </row>
    <row r="931" spans="1:12">
      <c r="A931" s="70"/>
      <c r="B931" s="422"/>
      <c r="C931" s="422"/>
      <c r="D931" t="s">
        <v>13</v>
      </c>
      <c r="E931" s="20">
        <v>5</v>
      </c>
      <c r="G931" s="73">
        <f t="shared" si="13"/>
        <v>28.199999999999992</v>
      </c>
    </row>
    <row r="932" spans="1:12">
      <c r="A932" s="70"/>
      <c r="B932" s="422"/>
      <c r="C932" s="422"/>
      <c r="D932" t="s">
        <v>14</v>
      </c>
      <c r="E932" s="207">
        <v>60</v>
      </c>
      <c r="G932" s="73">
        <f t="shared" si="13"/>
        <v>88.199999999999989</v>
      </c>
      <c r="I932" s="441" t="s">
        <v>361</v>
      </c>
      <c r="J932" s="441"/>
      <c r="K932" s="441"/>
    </row>
    <row r="933" spans="1:12">
      <c r="A933" s="70"/>
      <c r="B933" s="422"/>
      <c r="C933" s="422"/>
      <c r="D933" t="s">
        <v>15</v>
      </c>
      <c r="E933" s="207">
        <v>5</v>
      </c>
      <c r="G933" s="73">
        <f t="shared" si="13"/>
        <v>93.199999999999989</v>
      </c>
      <c r="H933" s="421">
        <v>2025</v>
      </c>
      <c r="I933" s="374" t="s">
        <v>27</v>
      </c>
      <c r="J933" s="373" t="s">
        <v>12</v>
      </c>
      <c r="K933" s="373">
        <v>23.9</v>
      </c>
    </row>
    <row r="934" spans="1:12">
      <c r="B934" s="422"/>
      <c r="C934" s="422"/>
      <c r="D934" t="s">
        <v>104</v>
      </c>
      <c r="E934" s="207">
        <v>10</v>
      </c>
      <c r="G934" s="73">
        <f t="shared" si="13"/>
        <v>103.19999999999999</v>
      </c>
      <c r="J934" s="373" t="s">
        <v>13</v>
      </c>
      <c r="K934" s="373">
        <v>6</v>
      </c>
    </row>
    <row r="935" spans="1:12">
      <c r="A935" s="3">
        <v>46057</v>
      </c>
      <c r="B935" s="422">
        <v>32466</v>
      </c>
      <c r="C935" s="422" t="s">
        <v>11</v>
      </c>
      <c r="D935" t="s">
        <v>14</v>
      </c>
      <c r="F935" s="2">
        <v>60</v>
      </c>
      <c r="G935" s="73">
        <f t="shared" si="13"/>
        <v>43.199999999999989</v>
      </c>
      <c r="H935" s="421">
        <v>2026</v>
      </c>
      <c r="I935" s="421" t="s">
        <v>11</v>
      </c>
      <c r="J935" t="s">
        <v>12</v>
      </c>
      <c r="K935" s="20">
        <v>23.2</v>
      </c>
    </row>
    <row r="936" spans="1:12">
      <c r="A936" s="3">
        <v>46057</v>
      </c>
      <c r="B936" s="422">
        <v>32466</v>
      </c>
      <c r="C936" s="422" t="s">
        <v>11</v>
      </c>
      <c r="D936" t="s">
        <v>15</v>
      </c>
      <c r="F936" s="2">
        <v>5</v>
      </c>
      <c r="G936" s="73">
        <f t="shared" si="13"/>
        <v>38.199999999999989</v>
      </c>
      <c r="I936" s="422"/>
      <c r="J936" t="s">
        <v>13</v>
      </c>
      <c r="K936" s="20">
        <v>5</v>
      </c>
    </row>
    <row r="937" spans="1:12">
      <c r="A937" s="3">
        <v>46057</v>
      </c>
      <c r="B937" s="422">
        <v>32466</v>
      </c>
      <c r="C937" s="422" t="s">
        <v>11</v>
      </c>
      <c r="D937" t="s">
        <v>104</v>
      </c>
      <c r="F937" s="2">
        <v>10</v>
      </c>
      <c r="G937" s="73">
        <f t="shared" si="13"/>
        <v>28.199999999999989</v>
      </c>
      <c r="J937">
        <v>100</v>
      </c>
      <c r="K937" s="114">
        <f>SUM(K933:K936)</f>
        <v>58.099999999999994</v>
      </c>
      <c r="L937" s="20">
        <f>J937-K937</f>
        <v>41.900000000000006</v>
      </c>
    </row>
    <row r="938" spans="1:12">
      <c r="A938" s="3">
        <v>46083</v>
      </c>
      <c r="B938" s="422">
        <v>32592</v>
      </c>
      <c r="C938" s="422" t="s">
        <v>11</v>
      </c>
      <c r="D938" t="s">
        <v>12</v>
      </c>
      <c r="F938" s="2">
        <v>23.2</v>
      </c>
      <c r="G938" s="73">
        <f t="shared" si="13"/>
        <v>4.9999999999999893</v>
      </c>
      <c r="K938" s="114"/>
      <c r="L938" s="20"/>
    </row>
    <row r="939" spans="1:12">
      <c r="A939" s="3">
        <v>46083</v>
      </c>
      <c r="B939" s="422">
        <v>32592</v>
      </c>
      <c r="C939" s="422" t="s">
        <v>11</v>
      </c>
      <c r="D939" t="s">
        <v>13</v>
      </c>
      <c r="F939" s="2">
        <v>5</v>
      </c>
      <c r="G939" s="73">
        <f t="shared" si="13"/>
        <v>-1.0658141036401503E-14</v>
      </c>
      <c r="K939" s="114"/>
      <c r="L939" s="20"/>
    </row>
    <row r="940" spans="1:12">
      <c r="A940" s="31">
        <v>46081</v>
      </c>
      <c r="B940" s="421" t="s">
        <v>10</v>
      </c>
      <c r="C940" s="421" t="s">
        <v>17</v>
      </c>
      <c r="D940" t="s">
        <v>12</v>
      </c>
      <c r="E940" s="2">
        <v>22.9</v>
      </c>
      <c r="G940" s="73">
        <f t="shared" ref="G940:G948" si="14">+G939+E940-F940</f>
        <v>22.899999999999988</v>
      </c>
    </row>
    <row r="941" spans="1:12">
      <c r="B941" s="422"/>
      <c r="C941" s="422"/>
      <c r="D941" t="s">
        <v>13</v>
      </c>
      <c r="E941" s="2">
        <v>10</v>
      </c>
      <c r="G941" s="73">
        <f t="shared" si="14"/>
        <v>32.899999999999991</v>
      </c>
    </row>
    <row r="942" spans="1:12">
      <c r="B942" s="422"/>
      <c r="C942" s="422"/>
      <c r="D942" t="s">
        <v>14</v>
      </c>
      <c r="E942" s="2">
        <v>56</v>
      </c>
      <c r="G942" s="73">
        <f t="shared" si="14"/>
        <v>88.899999999999991</v>
      </c>
    </row>
    <row r="943" spans="1:12">
      <c r="B943" s="422"/>
      <c r="C943" s="422"/>
      <c r="D943" t="s">
        <v>15</v>
      </c>
      <c r="E943" s="2">
        <v>5</v>
      </c>
      <c r="G943" s="73">
        <f t="shared" si="14"/>
        <v>93.899999999999991</v>
      </c>
      <c r="I943" s="421" t="s">
        <v>17</v>
      </c>
      <c r="J943" t="s">
        <v>12</v>
      </c>
      <c r="K943" s="2">
        <v>22.9</v>
      </c>
    </row>
    <row r="944" spans="1:12">
      <c r="A944" s="3">
        <v>46083</v>
      </c>
      <c r="B944" s="422">
        <v>32595</v>
      </c>
      <c r="C944" s="422" t="s">
        <v>17</v>
      </c>
      <c r="D944" t="s">
        <v>14</v>
      </c>
      <c r="F944" s="2">
        <v>56</v>
      </c>
      <c r="G944" s="73">
        <f t="shared" si="14"/>
        <v>37.899999999999991</v>
      </c>
      <c r="I944" s="422"/>
      <c r="J944" t="s">
        <v>13</v>
      </c>
      <c r="K944" s="2">
        <v>10</v>
      </c>
    </row>
    <row r="945" spans="1:12">
      <c r="A945" s="3">
        <v>46083</v>
      </c>
      <c r="B945" s="422">
        <v>32595</v>
      </c>
      <c r="C945" s="422" t="s">
        <v>17</v>
      </c>
      <c r="D945" t="s">
        <v>15</v>
      </c>
      <c r="F945" s="2">
        <v>5</v>
      </c>
      <c r="G945" s="73">
        <f t="shared" si="14"/>
        <v>32.899999999999991</v>
      </c>
      <c r="J945">
        <v>100</v>
      </c>
      <c r="K945" s="5">
        <f>SUM(K943:K944)</f>
        <v>32.9</v>
      </c>
      <c r="L945" s="28">
        <f>J945-K945</f>
        <v>67.099999999999994</v>
      </c>
    </row>
    <row r="946" spans="1:12">
      <c r="A946" s="3">
        <v>46102</v>
      </c>
      <c r="B946" s="422">
        <v>32732</v>
      </c>
      <c r="C946" s="422" t="s">
        <v>17</v>
      </c>
      <c r="D946" t="s">
        <v>12</v>
      </c>
      <c r="F946" s="2">
        <v>22.9</v>
      </c>
      <c r="G946" s="73">
        <f t="shared" si="14"/>
        <v>9.9999999999999929</v>
      </c>
    </row>
    <row r="947" spans="1:12">
      <c r="A947" s="3">
        <v>46102</v>
      </c>
      <c r="B947" s="422">
        <v>32732</v>
      </c>
      <c r="C947" s="422" t="s">
        <v>17</v>
      </c>
      <c r="D947" t="s">
        <v>13</v>
      </c>
      <c r="F947" s="2">
        <v>10</v>
      </c>
      <c r="G947" s="73">
        <f t="shared" si="14"/>
        <v>0</v>
      </c>
    </row>
    <row r="948" spans="1:12">
      <c r="A948" s="31">
        <v>46112</v>
      </c>
      <c r="B948" s="421" t="s">
        <v>10</v>
      </c>
      <c r="C948" s="421" t="s">
        <v>18</v>
      </c>
      <c r="D948" t="s">
        <v>12</v>
      </c>
      <c r="E948" s="2">
        <v>24.2</v>
      </c>
      <c r="G948" s="73">
        <f t="shared" si="14"/>
        <v>24.2</v>
      </c>
    </row>
    <row r="949" spans="1:12">
      <c r="B949" s="422"/>
      <c r="C949" s="422"/>
      <c r="D949" t="s">
        <v>13</v>
      </c>
      <c r="E949" s="2">
        <v>6</v>
      </c>
      <c r="G949" s="73">
        <f t="shared" ref="G943:G954" si="15">+G948+E950-F949</f>
        <v>84.2</v>
      </c>
    </row>
    <row r="950" spans="1:12">
      <c r="B950" s="422"/>
      <c r="C950" s="422"/>
      <c r="D950" t="s">
        <v>14</v>
      </c>
      <c r="E950" s="2">
        <v>60</v>
      </c>
      <c r="G950" s="73">
        <f t="shared" si="15"/>
        <v>89.2</v>
      </c>
    </row>
    <row r="951" spans="1:12">
      <c r="B951" s="422"/>
      <c r="C951" s="422"/>
      <c r="D951" t="s">
        <v>15</v>
      </c>
      <c r="E951" s="2">
        <v>5</v>
      </c>
      <c r="G951" s="73">
        <f t="shared" si="15"/>
        <v>89.2</v>
      </c>
    </row>
    <row r="952" spans="1:12">
      <c r="A952" s="3">
        <v>46105</v>
      </c>
      <c r="B952" s="422">
        <v>32870</v>
      </c>
      <c r="C952" s="422" t="s">
        <v>18</v>
      </c>
      <c r="D952" t="s">
        <v>14</v>
      </c>
      <c r="F952" s="2">
        <v>60</v>
      </c>
      <c r="G952" s="73">
        <f t="shared" si="15"/>
        <v>29.200000000000003</v>
      </c>
    </row>
    <row r="953" spans="1:12">
      <c r="A953" s="3">
        <v>46105</v>
      </c>
      <c r="B953" s="422">
        <v>32870</v>
      </c>
      <c r="C953" s="422" t="s">
        <v>18</v>
      </c>
      <c r="D953" t="s">
        <v>15</v>
      </c>
      <c r="F953" s="2">
        <v>5</v>
      </c>
      <c r="G953" s="73">
        <f t="shared" si="15"/>
        <v>24.200000000000003</v>
      </c>
    </row>
    <row r="954" spans="1:12">
      <c r="B954" s="422"/>
      <c r="C954" s="422"/>
      <c r="G954" s="73">
        <f t="shared" si="15"/>
        <v>24.200000000000003</v>
      </c>
    </row>
    <row r="955" spans="1:12">
      <c r="B955" s="422"/>
      <c r="C955" s="422"/>
      <c r="G955" s="2">
        <f>+G954+E955-F955</f>
        <v>24.200000000000003</v>
      </c>
    </row>
    <row r="956" spans="1:12">
      <c r="B956" s="422"/>
      <c r="C956" s="422"/>
      <c r="G956" s="2">
        <f>+G955+E956-F956</f>
        <v>24.200000000000003</v>
      </c>
    </row>
    <row r="957" spans="1:12">
      <c r="B957" s="422"/>
      <c r="C957" s="422"/>
      <c r="G957" s="2">
        <f>+G956+E957-F957</f>
        <v>24.200000000000003</v>
      </c>
    </row>
    <row r="958" spans="1:12">
      <c r="B958" s="422"/>
      <c r="C958" s="422"/>
      <c r="G958" s="2">
        <f>+G957+E958-F958</f>
        <v>24.200000000000003</v>
      </c>
    </row>
    <row r="959" spans="1:12">
      <c r="B959" s="422"/>
      <c r="C959" s="422"/>
      <c r="G959" s="2">
        <f>+G958+E959-F959</f>
        <v>24.200000000000003</v>
      </c>
    </row>
    <row r="960" spans="1:12">
      <c r="B960" s="422"/>
      <c r="C960" s="422"/>
      <c r="G960" s="2">
        <f>+G959+E960-F960</f>
        <v>24.200000000000003</v>
      </c>
    </row>
    <row r="961" spans="2:7">
      <c r="B961" s="422"/>
      <c r="C961" s="422"/>
      <c r="G961" s="2">
        <f>+G960+E961-F961</f>
        <v>24.200000000000003</v>
      </c>
    </row>
    <row r="962" spans="2:7">
      <c r="B962" s="422"/>
      <c r="C962" s="422"/>
      <c r="G962" s="2">
        <f>+G961+E962-F962</f>
        <v>24.200000000000003</v>
      </c>
    </row>
    <row r="963" spans="2:7">
      <c r="B963" s="422"/>
      <c r="C963" s="422"/>
      <c r="G963" s="2">
        <f>+G962+E963-F963</f>
        <v>24.200000000000003</v>
      </c>
    </row>
    <row r="964" spans="2:7">
      <c r="B964" s="422"/>
      <c r="C964" s="422"/>
      <c r="G964" s="2">
        <f>+G963+E964-F964</f>
        <v>24.200000000000003</v>
      </c>
    </row>
    <row r="965" spans="2:7">
      <c r="B965" s="422"/>
      <c r="C965" s="422"/>
      <c r="G965" s="2">
        <f>+G964+E965-F965</f>
        <v>24.200000000000003</v>
      </c>
    </row>
    <row r="966" spans="2:7">
      <c r="B966" s="422"/>
      <c r="C966" s="422"/>
      <c r="G966" s="2">
        <f>+G965+E966-F966</f>
        <v>24.200000000000003</v>
      </c>
    </row>
    <row r="967" spans="2:7">
      <c r="B967" s="422"/>
      <c r="C967" s="422"/>
      <c r="G967" s="2">
        <f>+G966+E967-F967</f>
        <v>24.200000000000003</v>
      </c>
    </row>
    <row r="968" spans="2:7">
      <c r="B968" s="422"/>
      <c r="C968" s="422"/>
      <c r="G968" s="2">
        <f>+G967+E968-F968</f>
        <v>24.200000000000003</v>
      </c>
    </row>
    <row r="969" spans="2:7">
      <c r="B969" s="422"/>
      <c r="C969" s="422"/>
      <c r="G969" s="2">
        <f>+G968+E969-F969</f>
        <v>24.200000000000003</v>
      </c>
    </row>
    <row r="970" spans="2:7">
      <c r="B970" s="422"/>
      <c r="C970" s="422"/>
      <c r="G970" s="2">
        <f>+G969+E970-F970</f>
        <v>24.200000000000003</v>
      </c>
    </row>
    <row r="971" spans="2:7">
      <c r="B971" s="422"/>
      <c r="C971" s="422"/>
      <c r="G971" s="2">
        <f>+G970+E971-F971</f>
        <v>24.200000000000003</v>
      </c>
    </row>
    <row r="972" spans="2:7">
      <c r="B972" s="422"/>
      <c r="C972" s="422"/>
      <c r="G972" s="2">
        <f>+G971+E972-F972</f>
        <v>24.200000000000003</v>
      </c>
    </row>
    <row r="973" spans="2:7">
      <c r="B973" s="422"/>
      <c r="C973" s="422"/>
      <c r="G973" s="2">
        <f>+G972+E973-F973</f>
        <v>24.200000000000003</v>
      </c>
    </row>
    <row r="974" spans="2:7">
      <c r="B974" s="422"/>
      <c r="C974" s="422"/>
      <c r="G974" s="2">
        <f>+G973+E974-F974</f>
        <v>24.200000000000003</v>
      </c>
    </row>
    <row r="975" spans="2:7">
      <c r="B975" s="422"/>
      <c r="C975" s="422"/>
      <c r="G975" s="2">
        <f>+G974+E975-F975</f>
        <v>24.200000000000003</v>
      </c>
    </row>
    <row r="976" spans="2:7">
      <c r="B976" s="422"/>
      <c r="C976" s="422"/>
      <c r="G976" s="2">
        <f>+G975+E976-F976</f>
        <v>24.200000000000003</v>
      </c>
    </row>
    <row r="977" spans="2:7">
      <c r="B977" s="422"/>
      <c r="C977" s="422"/>
      <c r="G977" s="2">
        <f>+G976+E977-F977</f>
        <v>24.200000000000003</v>
      </c>
    </row>
    <row r="978" spans="2:7">
      <c r="B978" s="422"/>
      <c r="C978" s="422"/>
      <c r="G978" s="2">
        <f>+G977+E978-F978</f>
        <v>24.200000000000003</v>
      </c>
    </row>
    <row r="979" spans="2:7">
      <c r="B979" s="422"/>
      <c r="C979" s="422"/>
      <c r="G979" s="2">
        <f>+G978+E979-F979</f>
        <v>24.200000000000003</v>
      </c>
    </row>
    <row r="980" spans="2:7">
      <c r="B980" s="422"/>
      <c r="C980" s="422"/>
      <c r="G980" s="2">
        <f>+G979+E980-F980</f>
        <v>24.200000000000003</v>
      </c>
    </row>
    <row r="981" spans="2:7">
      <c r="B981" s="422"/>
      <c r="C981" s="422"/>
      <c r="G981" s="2">
        <f>+G980+E981-F981</f>
        <v>24.200000000000003</v>
      </c>
    </row>
    <row r="982" spans="2:7">
      <c r="B982" s="422"/>
      <c r="C982" s="422"/>
      <c r="G982" s="2">
        <f>+G981+E982-F982</f>
        <v>24.200000000000003</v>
      </c>
    </row>
    <row r="983" spans="2:7">
      <c r="B983" s="422"/>
      <c r="C983" s="422"/>
      <c r="G983" s="2">
        <f>+G982+E983-F983</f>
        <v>24.200000000000003</v>
      </c>
    </row>
    <row r="984" spans="2:7">
      <c r="B984" s="422"/>
      <c r="C984" s="422"/>
      <c r="G984" s="2">
        <f>+G983+E984-F984</f>
        <v>24.200000000000003</v>
      </c>
    </row>
    <row r="985" spans="2:7">
      <c r="B985" s="422"/>
      <c r="C985" s="422"/>
      <c r="G985" s="2">
        <f>+G984+E985-F985</f>
        <v>24.200000000000003</v>
      </c>
    </row>
    <row r="986" spans="2:7">
      <c r="B986" s="422"/>
      <c r="C986" s="422"/>
      <c r="G986" s="2">
        <f>+G985+E986-F986</f>
        <v>24.200000000000003</v>
      </c>
    </row>
    <row r="987" spans="2:7">
      <c r="B987" s="422"/>
      <c r="C987" s="422"/>
      <c r="G987" s="2">
        <f>+G986+E987-F987</f>
        <v>24.200000000000003</v>
      </c>
    </row>
    <row r="988" spans="2:7">
      <c r="B988" s="422"/>
      <c r="C988" s="422"/>
      <c r="G988" s="2">
        <f>+G987+E988-F988</f>
        <v>24.200000000000003</v>
      </c>
    </row>
    <row r="989" spans="2:7">
      <c r="B989" s="422"/>
      <c r="C989" s="422"/>
      <c r="G989" s="2">
        <f>+G988+E989-F989</f>
        <v>24.200000000000003</v>
      </c>
    </row>
    <row r="990" spans="2:7">
      <c r="B990" s="422"/>
      <c r="C990" s="422"/>
      <c r="G990" s="2">
        <f>+G989+E990-F990</f>
        <v>24.200000000000003</v>
      </c>
    </row>
    <row r="991" spans="2:7">
      <c r="B991" s="422"/>
      <c r="C991" s="422"/>
      <c r="G991" s="2">
        <f>+G990+E991-F991</f>
        <v>24.200000000000003</v>
      </c>
    </row>
    <row r="992" spans="2:7">
      <c r="B992" s="422"/>
      <c r="C992" s="422"/>
      <c r="G992" s="2">
        <f>+G991+E992-F992</f>
        <v>24.200000000000003</v>
      </c>
    </row>
    <row r="993" spans="2:7">
      <c r="B993" s="422"/>
      <c r="C993" s="422"/>
      <c r="G993" s="2">
        <f>+G992+E993-F993</f>
        <v>24.200000000000003</v>
      </c>
    </row>
    <row r="994" spans="2:7">
      <c r="B994" s="422"/>
      <c r="C994" s="422"/>
      <c r="G994" s="2">
        <f>+G993+E994-F994</f>
        <v>24.200000000000003</v>
      </c>
    </row>
    <row r="995" spans="2:7">
      <c r="B995" s="422"/>
      <c r="C995" s="422"/>
      <c r="G995" s="2">
        <f>+G994+E995-F995</f>
        <v>24.200000000000003</v>
      </c>
    </row>
    <row r="996" spans="2:7">
      <c r="B996" s="422"/>
      <c r="C996" s="422"/>
      <c r="G996" s="2">
        <f>+G995+E996-F996</f>
        <v>24.200000000000003</v>
      </c>
    </row>
    <row r="997" spans="2:7">
      <c r="B997" s="422"/>
      <c r="C997" s="422"/>
      <c r="G997" s="2">
        <f>+G996+E997-F997</f>
        <v>24.200000000000003</v>
      </c>
    </row>
    <row r="998" spans="2:7">
      <c r="B998" s="422"/>
      <c r="C998" s="422"/>
      <c r="G998" s="2">
        <f>+G997+E998-F998</f>
        <v>24.200000000000003</v>
      </c>
    </row>
    <row r="999" spans="2:7">
      <c r="B999" s="422"/>
      <c r="C999" s="422"/>
      <c r="G999" s="2">
        <f>+G998+E999-F999</f>
        <v>24.200000000000003</v>
      </c>
    </row>
    <row r="1000" spans="2:7">
      <c r="B1000" s="422"/>
      <c r="C1000" s="422"/>
      <c r="G1000" s="2">
        <f>+G999+E1000-F1000</f>
        <v>24.200000000000003</v>
      </c>
    </row>
    <row r="1001" spans="2:7">
      <c r="B1001" s="422"/>
      <c r="C1001" s="422"/>
      <c r="G1001" s="2">
        <f>+G1000+E1001-F1001</f>
        <v>24.200000000000003</v>
      </c>
    </row>
    <row r="1002" spans="2:7">
      <c r="B1002" s="422"/>
      <c r="C1002" s="422"/>
      <c r="G1002" s="2">
        <f>+G1001+E1002-F1002</f>
        <v>24.200000000000003</v>
      </c>
    </row>
    <row r="1003" spans="2:7">
      <c r="B1003" s="422"/>
      <c r="C1003" s="422"/>
      <c r="G1003" s="2">
        <f>+G1002+E1003-F1003</f>
        <v>24.200000000000003</v>
      </c>
    </row>
    <row r="1004" spans="2:7">
      <c r="B1004" s="422"/>
      <c r="C1004" s="422"/>
      <c r="G1004" s="2">
        <f>+G1003+E1004-F1004</f>
        <v>24.200000000000003</v>
      </c>
    </row>
    <row r="1005" spans="2:7">
      <c r="B1005" s="422"/>
      <c r="C1005" s="422"/>
      <c r="G1005" s="2">
        <f>+G1004+E1005-F1005</f>
        <v>24.200000000000003</v>
      </c>
    </row>
    <row r="1006" spans="2:7">
      <c r="B1006" s="422"/>
      <c r="C1006" s="422"/>
      <c r="G1006" s="2">
        <f>+G1005+E1006-F1006</f>
        <v>24.200000000000003</v>
      </c>
    </row>
    <row r="1007" spans="2:7">
      <c r="B1007" s="422"/>
      <c r="C1007" s="422"/>
      <c r="G1007" s="2">
        <f>+G1006+E1007-F1007</f>
        <v>24.200000000000003</v>
      </c>
    </row>
    <row r="1008" spans="2:7">
      <c r="B1008" s="422"/>
      <c r="C1008" s="422"/>
      <c r="G1008" s="2">
        <f>+G1007+E1008-F1008</f>
        <v>24.200000000000003</v>
      </c>
    </row>
    <row r="1009" spans="2:7">
      <c r="B1009" s="422"/>
      <c r="C1009" s="422"/>
      <c r="G1009" s="2">
        <f>+G1008+E1009-F1009</f>
        <v>24.200000000000003</v>
      </c>
    </row>
    <row r="1010" spans="2:7">
      <c r="B1010" s="422"/>
      <c r="C1010" s="422"/>
      <c r="G1010" s="2">
        <f>+G1009+E1010-F1010</f>
        <v>24.200000000000003</v>
      </c>
    </row>
    <row r="1011" spans="2:7">
      <c r="B1011" s="422"/>
      <c r="C1011" s="422"/>
      <c r="G1011" s="2">
        <f>+G1010+E1011-F1011</f>
        <v>24.200000000000003</v>
      </c>
    </row>
    <row r="1012" spans="2:7">
      <c r="B1012" s="422"/>
      <c r="C1012" s="422"/>
      <c r="G1012" s="2">
        <f>+G1011+E1012-F1012</f>
        <v>24.200000000000003</v>
      </c>
    </row>
    <row r="1013" spans="2:7">
      <c r="B1013" s="422"/>
      <c r="C1013" s="422"/>
      <c r="G1013" s="2">
        <f>+G1012+E1013-F1013</f>
        <v>24.200000000000003</v>
      </c>
    </row>
    <row r="1014" spans="2:7">
      <c r="B1014" s="422"/>
      <c r="C1014" s="422"/>
      <c r="G1014" s="2">
        <f>+G1013+E1014-F1014</f>
        <v>24.200000000000003</v>
      </c>
    </row>
    <row r="1015" spans="2:7">
      <c r="B1015" s="422"/>
      <c r="C1015" s="422"/>
      <c r="G1015" s="2">
        <f>+G1014+E1015-F1015</f>
        <v>24.200000000000003</v>
      </c>
    </row>
    <row r="1016" spans="2:7">
      <c r="B1016" s="422"/>
      <c r="C1016" s="422"/>
      <c r="G1016" s="2">
        <f>+G1015+E1016-F1016</f>
        <v>24.200000000000003</v>
      </c>
    </row>
    <row r="1017" spans="2:7">
      <c r="B1017" s="422"/>
      <c r="C1017" s="422"/>
      <c r="G1017" s="2">
        <f>+G1016+E1017-F1017</f>
        <v>24.200000000000003</v>
      </c>
    </row>
    <row r="1018" spans="2:7">
      <c r="B1018" s="422"/>
      <c r="C1018" s="422"/>
      <c r="G1018" s="2">
        <f>+G1017+E1018-F1018</f>
        <v>24.200000000000003</v>
      </c>
    </row>
    <row r="1019" spans="2:7">
      <c r="B1019" s="422"/>
      <c r="C1019" s="422"/>
      <c r="G1019" s="2">
        <f>+G1018+E1019-F1019</f>
        <v>24.200000000000003</v>
      </c>
    </row>
    <row r="1020" spans="2:7">
      <c r="B1020" s="422"/>
      <c r="C1020" s="422"/>
      <c r="G1020" s="2">
        <f>+G1019+E1020-F1020</f>
        <v>24.200000000000003</v>
      </c>
    </row>
    <row r="1021" spans="2:7">
      <c r="B1021" s="422"/>
      <c r="C1021" s="422"/>
      <c r="G1021" s="2">
        <f>+G1020+E1021-F1021</f>
        <v>24.200000000000003</v>
      </c>
    </row>
    <row r="1022" spans="2:7">
      <c r="B1022" s="422"/>
      <c r="C1022" s="422"/>
      <c r="G1022" s="2">
        <f>+G1021+E1022-F1022</f>
        <v>24.200000000000003</v>
      </c>
    </row>
    <row r="1023" spans="2:7">
      <c r="B1023" s="422"/>
      <c r="C1023" s="422"/>
      <c r="G1023" s="2">
        <f>+G1022+E1023-F1023</f>
        <v>24.200000000000003</v>
      </c>
    </row>
    <row r="1024" spans="2:7">
      <c r="B1024" s="422"/>
      <c r="C1024" s="422"/>
      <c r="G1024" s="2">
        <f>+G1023+E1024-F1024</f>
        <v>24.200000000000003</v>
      </c>
    </row>
    <row r="1025" spans="2:7">
      <c r="B1025" s="422"/>
      <c r="C1025" s="422"/>
      <c r="G1025" s="2">
        <f>+G1024+E1025-F1025</f>
        <v>24.200000000000003</v>
      </c>
    </row>
    <row r="1026" spans="2:7">
      <c r="B1026" s="422"/>
      <c r="C1026" s="422"/>
      <c r="G1026" s="2">
        <f>+G1025+E1026-F1026</f>
        <v>24.200000000000003</v>
      </c>
    </row>
    <row r="1027" spans="2:7">
      <c r="B1027" s="422"/>
      <c r="C1027" s="422"/>
      <c r="G1027" s="2">
        <f>+G1026+E1027-F1027</f>
        <v>24.200000000000003</v>
      </c>
    </row>
    <row r="1028" spans="2:7">
      <c r="B1028" s="422"/>
      <c r="C1028" s="422"/>
      <c r="G1028" s="2">
        <f>+G1027+E1028-F1028</f>
        <v>24.200000000000003</v>
      </c>
    </row>
    <row r="1029" spans="2:7">
      <c r="B1029" s="422"/>
      <c r="C1029" s="422"/>
      <c r="G1029" s="2">
        <f>+G1028+E1029-F1029</f>
        <v>24.200000000000003</v>
      </c>
    </row>
    <row r="1030" spans="2:7">
      <c r="B1030" s="422"/>
      <c r="C1030" s="422"/>
      <c r="G1030" s="2">
        <f>+G1029+E1030-F1030</f>
        <v>24.200000000000003</v>
      </c>
    </row>
    <row r="1031" spans="2:7">
      <c r="B1031" s="422"/>
      <c r="C1031" s="422"/>
      <c r="G1031" s="2">
        <f>+G1030+E1031-F1031</f>
        <v>24.200000000000003</v>
      </c>
    </row>
    <row r="1032" spans="2:7">
      <c r="B1032" s="422"/>
      <c r="C1032" s="422"/>
      <c r="G1032" s="2">
        <f>+G1031+E1032-F1032</f>
        <v>24.200000000000003</v>
      </c>
    </row>
    <row r="1033" spans="2:7">
      <c r="B1033" s="422"/>
      <c r="C1033" s="422"/>
      <c r="G1033" s="2">
        <f>+G1032+E1033-F1033</f>
        <v>24.200000000000003</v>
      </c>
    </row>
    <row r="1034" spans="2:7">
      <c r="B1034" s="422"/>
      <c r="C1034" s="422"/>
      <c r="G1034" s="2">
        <f>+G1033+E1034-F1034</f>
        <v>24.200000000000003</v>
      </c>
    </row>
    <row r="1035" spans="2:7">
      <c r="B1035" s="422"/>
      <c r="C1035" s="422"/>
      <c r="G1035" s="2">
        <f>+G1034+E1035-F1035</f>
        <v>24.200000000000003</v>
      </c>
    </row>
    <row r="1036" spans="2:7">
      <c r="B1036" s="422"/>
      <c r="C1036" s="422"/>
      <c r="G1036" s="2">
        <f>+G1035+E1036-F1036</f>
        <v>24.200000000000003</v>
      </c>
    </row>
    <row r="1037" spans="2:7">
      <c r="B1037" s="422"/>
      <c r="C1037" s="422"/>
      <c r="G1037" s="2">
        <f>+G1036+E1037-F1037</f>
        <v>24.200000000000003</v>
      </c>
    </row>
    <row r="1038" spans="2:7">
      <c r="B1038" s="422"/>
      <c r="C1038" s="422"/>
      <c r="G1038" s="2">
        <f>+G1037+E1038-F1038</f>
        <v>24.200000000000003</v>
      </c>
    </row>
    <row r="1039" spans="2:7">
      <c r="B1039" s="422"/>
      <c r="C1039" s="422"/>
      <c r="G1039" s="2">
        <f>+G1038+E1039-F1039</f>
        <v>24.200000000000003</v>
      </c>
    </row>
    <row r="1040" spans="2:7">
      <c r="B1040" s="422"/>
      <c r="C1040" s="422"/>
      <c r="G1040" s="2">
        <f>+G1039+E1040-F1040</f>
        <v>24.200000000000003</v>
      </c>
    </row>
    <row r="1041" spans="2:7">
      <c r="B1041" s="422"/>
      <c r="C1041" s="422"/>
      <c r="G1041" s="2">
        <f>+G1040+E1041-F1041</f>
        <v>24.200000000000003</v>
      </c>
    </row>
    <row r="1042" spans="2:7">
      <c r="B1042" s="422"/>
      <c r="C1042" s="422"/>
      <c r="G1042" s="2">
        <f>+G1041+E1042-F1042</f>
        <v>24.200000000000003</v>
      </c>
    </row>
    <row r="1043" spans="2:7">
      <c r="B1043" s="422"/>
      <c r="C1043" s="422"/>
      <c r="G1043" s="2">
        <f>+G1042+E1043-F1043</f>
        <v>24.200000000000003</v>
      </c>
    </row>
    <row r="1044" spans="2:7">
      <c r="B1044" s="422"/>
      <c r="C1044" s="422"/>
      <c r="G1044" s="2">
        <f>+G1043+E1044-F1044</f>
        <v>24.200000000000003</v>
      </c>
    </row>
    <row r="1045" spans="2:7">
      <c r="B1045" s="422"/>
      <c r="C1045" s="422"/>
      <c r="G1045" s="2">
        <f>+G1044+E1045-F1045</f>
        <v>24.200000000000003</v>
      </c>
    </row>
    <row r="1046" spans="2:7">
      <c r="B1046" s="422"/>
      <c r="C1046" s="422"/>
      <c r="G1046" s="2">
        <f>+G1045+E1046-F1046</f>
        <v>24.200000000000003</v>
      </c>
    </row>
    <row r="1047" spans="2:7">
      <c r="B1047" s="422"/>
      <c r="C1047" s="422"/>
      <c r="G1047" s="2">
        <f>+G1046+E1047-F1047</f>
        <v>24.200000000000003</v>
      </c>
    </row>
    <row r="1048" spans="2:7">
      <c r="B1048" s="422"/>
      <c r="C1048" s="422"/>
      <c r="G1048" s="2">
        <f>+G1047+E1048-F1048</f>
        <v>24.200000000000003</v>
      </c>
    </row>
    <row r="1049" spans="2:7">
      <c r="B1049" s="422"/>
      <c r="C1049" s="422"/>
      <c r="G1049" s="2">
        <f>+G1048+E1049-F1049</f>
        <v>24.200000000000003</v>
      </c>
    </row>
    <row r="1050" spans="2:7">
      <c r="B1050" s="422"/>
      <c r="C1050" s="422"/>
      <c r="G1050" s="2">
        <f>+G1049+E1050-F1050</f>
        <v>24.200000000000003</v>
      </c>
    </row>
    <row r="1051" spans="2:7">
      <c r="B1051" s="422"/>
      <c r="C1051" s="422"/>
      <c r="G1051" s="2">
        <f>+G1050+E1051-F1051</f>
        <v>24.200000000000003</v>
      </c>
    </row>
    <row r="1052" spans="2:7">
      <c r="B1052" s="422"/>
      <c r="C1052" s="422"/>
      <c r="G1052" s="2">
        <f>+G1051+E1052-F1052</f>
        <v>24.200000000000003</v>
      </c>
    </row>
    <row r="1053" spans="2:7">
      <c r="B1053" s="422"/>
      <c r="C1053" s="422"/>
      <c r="G1053" s="2">
        <f>+G1052+E1053-F1053</f>
        <v>24.200000000000003</v>
      </c>
    </row>
    <row r="1054" spans="2:7">
      <c r="B1054" s="422"/>
      <c r="C1054" s="422"/>
      <c r="G1054" s="2">
        <f>+G1053+E1054-F1054</f>
        <v>24.200000000000003</v>
      </c>
    </row>
    <row r="1055" spans="2:7">
      <c r="B1055" s="422"/>
      <c r="C1055" s="422"/>
      <c r="G1055" s="2">
        <f>+G1054+E1055-F1055</f>
        <v>24.200000000000003</v>
      </c>
    </row>
    <row r="1056" spans="2:7">
      <c r="B1056" s="422"/>
      <c r="C1056" s="422"/>
      <c r="G1056" s="2">
        <f>+G1055+E1056-F1056</f>
        <v>24.200000000000003</v>
      </c>
    </row>
    <row r="1057" spans="2:7">
      <c r="B1057" s="422"/>
      <c r="C1057" s="422"/>
      <c r="G1057" s="2">
        <f>+G1056+E1057-F1057</f>
        <v>24.200000000000003</v>
      </c>
    </row>
    <row r="1058" spans="2:7">
      <c r="B1058" s="422"/>
      <c r="C1058" s="422"/>
      <c r="G1058" s="2">
        <f>+G1057+E1058-F1058</f>
        <v>24.200000000000003</v>
      </c>
    </row>
    <row r="1059" spans="2:7">
      <c r="B1059" s="422"/>
      <c r="C1059" s="422"/>
      <c r="G1059" s="2">
        <f>+G1058+E1059-F1059</f>
        <v>24.200000000000003</v>
      </c>
    </row>
    <row r="1060" spans="2:7">
      <c r="B1060" s="422"/>
      <c r="C1060" s="422"/>
      <c r="G1060" s="2">
        <f>+G1059+E1060-F1060</f>
        <v>24.200000000000003</v>
      </c>
    </row>
    <row r="1061" spans="2:7">
      <c r="B1061" s="422"/>
      <c r="C1061" s="422"/>
      <c r="G1061" s="2">
        <f>+G1060+E1061-F1061</f>
        <v>24.200000000000003</v>
      </c>
    </row>
    <row r="1062" spans="2:7">
      <c r="B1062" s="422"/>
      <c r="C1062" s="422"/>
      <c r="G1062" s="2">
        <f>+G1061+E1062-F1062</f>
        <v>24.200000000000003</v>
      </c>
    </row>
    <row r="1063" spans="2:7">
      <c r="B1063" s="422"/>
      <c r="C1063" s="422"/>
      <c r="G1063" s="2">
        <f>+G1062+E1063-F1063</f>
        <v>24.200000000000003</v>
      </c>
    </row>
    <row r="1064" spans="2:7">
      <c r="B1064" s="422"/>
      <c r="C1064" s="422"/>
      <c r="G1064" s="2">
        <f>+G1063+E1064-F1064</f>
        <v>24.200000000000003</v>
      </c>
    </row>
    <row r="1065" spans="2:7">
      <c r="B1065" s="422"/>
      <c r="C1065" s="422"/>
      <c r="G1065" s="2">
        <f>+G1064+E1065-F1065</f>
        <v>24.200000000000003</v>
      </c>
    </row>
    <row r="1066" spans="2:7">
      <c r="B1066" s="422"/>
      <c r="C1066" s="422"/>
      <c r="G1066" s="2">
        <f>+G1065+E1066-F1066</f>
        <v>24.200000000000003</v>
      </c>
    </row>
    <row r="1067" spans="2:7">
      <c r="B1067" s="422"/>
      <c r="C1067" s="422"/>
      <c r="G1067" s="2">
        <f>+G1066+E1067-F1067</f>
        <v>24.200000000000003</v>
      </c>
    </row>
    <row r="1068" spans="2:7">
      <c r="B1068" s="422"/>
      <c r="C1068" s="422"/>
      <c r="G1068" s="2">
        <f>+G1067+E1068-F1068</f>
        <v>24.200000000000003</v>
      </c>
    </row>
    <row r="1069" spans="2:7">
      <c r="B1069" s="422"/>
      <c r="C1069" s="422"/>
      <c r="G1069" s="2">
        <f>+G1068+E1069-F1069</f>
        <v>24.200000000000003</v>
      </c>
    </row>
    <row r="1070" spans="2:7">
      <c r="B1070" s="422"/>
      <c r="C1070" s="422"/>
      <c r="G1070" s="2">
        <f>+G1069+E1070-F1070</f>
        <v>24.200000000000003</v>
      </c>
    </row>
    <row r="1071" spans="2:7">
      <c r="B1071" s="422"/>
      <c r="C1071" s="422"/>
      <c r="G1071" s="2">
        <f>+G1070+E1071-F1071</f>
        <v>24.200000000000003</v>
      </c>
    </row>
    <row r="1072" spans="2:7">
      <c r="B1072" s="422"/>
      <c r="C1072" s="422"/>
      <c r="G1072" s="2">
        <f>+G1071+E1072-F1072</f>
        <v>24.200000000000003</v>
      </c>
    </row>
    <row r="1073" spans="2:7">
      <c r="B1073" s="422"/>
      <c r="C1073" s="422"/>
      <c r="G1073" s="2">
        <f>+G1072+E1073-F1073</f>
        <v>24.200000000000003</v>
      </c>
    </row>
    <row r="1074" spans="2:7">
      <c r="B1074" s="422"/>
      <c r="C1074" s="422"/>
      <c r="G1074" s="2">
        <f>+G1073+E1074-F1074</f>
        <v>24.200000000000003</v>
      </c>
    </row>
    <row r="1075" spans="2:7">
      <c r="B1075" s="422"/>
      <c r="C1075" s="422"/>
      <c r="G1075" s="2">
        <f>+G1074+E1075-F1075</f>
        <v>24.200000000000003</v>
      </c>
    </row>
    <row r="1076" spans="2:7">
      <c r="B1076" s="422"/>
      <c r="C1076" s="422"/>
      <c r="G1076" s="2">
        <f>+G1075+E1076-F1076</f>
        <v>24.200000000000003</v>
      </c>
    </row>
    <row r="1077" spans="2:7">
      <c r="B1077" s="422"/>
      <c r="C1077" s="422"/>
      <c r="G1077" s="2">
        <f>+G1076+E1077-F1077</f>
        <v>24.200000000000003</v>
      </c>
    </row>
    <row r="1078" spans="2:7">
      <c r="B1078" s="422"/>
      <c r="C1078" s="422"/>
      <c r="G1078" s="2">
        <f>+G1077+E1078-F1078</f>
        <v>24.200000000000003</v>
      </c>
    </row>
    <row r="1079" spans="2:7">
      <c r="B1079" s="422"/>
      <c r="C1079" s="422"/>
      <c r="G1079" s="2">
        <f>+G1078+E1079-F1079</f>
        <v>24.200000000000003</v>
      </c>
    </row>
    <row r="1080" spans="2:7">
      <c r="B1080" s="422"/>
      <c r="C1080" s="422"/>
      <c r="G1080" s="2">
        <f>+G1079+E1080-F1080</f>
        <v>24.200000000000003</v>
      </c>
    </row>
    <row r="1081" spans="2:7">
      <c r="B1081" s="422"/>
      <c r="C1081" s="422"/>
      <c r="G1081" s="2">
        <f>+G1080+E1081-F1081</f>
        <v>24.200000000000003</v>
      </c>
    </row>
    <row r="1082" spans="2:7">
      <c r="B1082" s="422"/>
      <c r="C1082" s="422"/>
      <c r="G1082" s="2">
        <f>+G1081+E1082-F1082</f>
        <v>24.200000000000003</v>
      </c>
    </row>
    <row r="1083" spans="2:7">
      <c r="B1083" s="422"/>
      <c r="C1083" s="422"/>
      <c r="G1083" s="2">
        <f>+G1082+E1083-F1083</f>
        <v>24.200000000000003</v>
      </c>
    </row>
    <row r="1084" spans="2:7">
      <c r="B1084" s="422"/>
      <c r="C1084" s="422"/>
      <c r="G1084" s="2">
        <f>+G1083+E1084-F1084</f>
        <v>24.200000000000003</v>
      </c>
    </row>
    <row r="1085" spans="2:7">
      <c r="B1085" s="422"/>
      <c r="C1085" s="422"/>
      <c r="G1085" s="2">
        <f>+G1084+E1085-F1085</f>
        <v>24.200000000000003</v>
      </c>
    </row>
    <row r="1086" spans="2:7">
      <c r="B1086" s="422"/>
      <c r="C1086" s="422"/>
      <c r="G1086" s="2">
        <f>+G1085+E1086-F1086</f>
        <v>24.200000000000003</v>
      </c>
    </row>
    <row r="1087" spans="2:7">
      <c r="B1087" s="422"/>
      <c r="C1087" s="422"/>
      <c r="G1087" s="2">
        <f>+G1086+E1087-F1087</f>
        <v>24.200000000000003</v>
      </c>
    </row>
    <row r="1088" spans="2:7">
      <c r="B1088" s="422"/>
      <c r="C1088" s="422"/>
      <c r="G1088" s="2">
        <f>+G1087+E1088-F1088</f>
        <v>24.200000000000003</v>
      </c>
    </row>
    <row r="1089" spans="2:7">
      <c r="B1089" s="422"/>
      <c r="C1089" s="422"/>
      <c r="G1089" s="2">
        <f>+G1088+E1089-F1089</f>
        <v>24.200000000000003</v>
      </c>
    </row>
    <row r="1090" spans="2:7">
      <c r="B1090" s="422"/>
      <c r="C1090" s="422"/>
      <c r="G1090" s="2">
        <f>+G1089+E1090-F1090</f>
        <v>24.200000000000003</v>
      </c>
    </row>
    <row r="1091" spans="2:7">
      <c r="B1091" s="422"/>
      <c r="C1091" s="422"/>
      <c r="G1091" s="2">
        <f>+G1090+E1091-F1091</f>
        <v>24.200000000000003</v>
      </c>
    </row>
    <row r="1092" spans="2:7">
      <c r="B1092" s="422"/>
      <c r="C1092" s="422"/>
      <c r="G1092" s="2">
        <f>+G1091+E1092-F1092</f>
        <v>24.200000000000003</v>
      </c>
    </row>
    <row r="1093" spans="2:7">
      <c r="B1093" s="422"/>
      <c r="C1093" s="422"/>
      <c r="G1093" s="2">
        <f>+G1092+E1093-F1093</f>
        <v>24.200000000000003</v>
      </c>
    </row>
    <row r="1094" spans="2:7">
      <c r="B1094" s="422"/>
      <c r="C1094" s="422"/>
      <c r="G1094" s="2">
        <f>+G1093+E1094-F1094</f>
        <v>24.200000000000003</v>
      </c>
    </row>
    <row r="1095" spans="2:7">
      <c r="B1095" s="422"/>
      <c r="C1095" s="422"/>
      <c r="G1095" s="2">
        <f>+G1094+E1095-F1095</f>
        <v>24.200000000000003</v>
      </c>
    </row>
    <row r="1096" spans="2:7">
      <c r="B1096" s="422"/>
      <c r="C1096" s="422"/>
      <c r="G1096" s="2">
        <f>+G1095+E1096-F1096</f>
        <v>24.200000000000003</v>
      </c>
    </row>
    <row r="1097" spans="2:7">
      <c r="B1097" s="422"/>
      <c r="C1097" s="422"/>
      <c r="G1097" s="2">
        <f>+G1096+E1097-F1097</f>
        <v>24.200000000000003</v>
      </c>
    </row>
    <row r="1098" spans="2:7">
      <c r="B1098" s="422"/>
      <c r="C1098" s="422"/>
      <c r="G1098" s="2">
        <f>+G1097+E1098-F1098</f>
        <v>24.200000000000003</v>
      </c>
    </row>
    <row r="1099" spans="2:7">
      <c r="B1099" s="422"/>
      <c r="C1099" s="422"/>
      <c r="G1099" s="2">
        <f>+G1098+E1099-F1099</f>
        <v>24.200000000000003</v>
      </c>
    </row>
    <row r="1100" spans="2:7">
      <c r="B1100" s="422"/>
      <c r="C1100" s="422"/>
      <c r="G1100" s="2">
        <f>+G1099+E1100-F1100</f>
        <v>24.200000000000003</v>
      </c>
    </row>
    <row r="1101" spans="2:7">
      <c r="B1101" s="422"/>
      <c r="C1101" s="422"/>
      <c r="G1101" s="2">
        <f>+G1100+E1101-F1101</f>
        <v>24.200000000000003</v>
      </c>
    </row>
    <row r="1102" spans="2:7">
      <c r="B1102" s="422"/>
      <c r="C1102" s="422"/>
      <c r="G1102" s="2">
        <f>+G1101+E1102-F1102</f>
        <v>24.200000000000003</v>
      </c>
    </row>
    <row r="1103" spans="2:7">
      <c r="B1103" s="422"/>
      <c r="C1103" s="422"/>
      <c r="G1103" s="2">
        <f>+G1102+E1103-F1103</f>
        <v>24.200000000000003</v>
      </c>
    </row>
    <row r="1104" spans="2:7">
      <c r="B1104" s="422"/>
      <c r="C1104" s="422"/>
      <c r="G1104" s="2">
        <f>+G1103+E1104-F1104</f>
        <v>24.200000000000003</v>
      </c>
    </row>
    <row r="1105" spans="2:7">
      <c r="B1105" s="422"/>
      <c r="C1105" s="422"/>
      <c r="G1105" s="2">
        <f>+G1104+E1105-F1105</f>
        <v>24.200000000000003</v>
      </c>
    </row>
    <row r="1106" spans="2:7">
      <c r="B1106" s="422"/>
      <c r="C1106" s="422"/>
      <c r="G1106" s="2">
        <f>+G1105+E1106-F1106</f>
        <v>24.200000000000003</v>
      </c>
    </row>
    <row r="1107" spans="2:7">
      <c r="B1107" s="422"/>
      <c r="C1107" s="422"/>
      <c r="G1107" s="2">
        <f>+G1106+E1107-F1107</f>
        <v>24.200000000000003</v>
      </c>
    </row>
    <row r="1108" spans="2:7">
      <c r="B1108" s="422"/>
      <c r="C1108" s="422"/>
      <c r="G1108" s="2">
        <f>+G1107+E1108-F1108</f>
        <v>24.200000000000003</v>
      </c>
    </row>
    <row r="1109" spans="2:7">
      <c r="B1109" s="422"/>
      <c r="C1109" s="422"/>
      <c r="G1109" s="2">
        <f>+G1108+E1109-F1109</f>
        <v>24.200000000000003</v>
      </c>
    </row>
    <row r="1110" spans="2:7">
      <c r="B1110" s="422"/>
      <c r="C1110" s="422"/>
      <c r="G1110" s="2">
        <f>+G1109+E1110-F1110</f>
        <v>24.200000000000003</v>
      </c>
    </row>
    <row r="1111" spans="2:7">
      <c r="B1111" s="422"/>
      <c r="C1111" s="422"/>
      <c r="G1111" s="2">
        <f>+G1110+E1111-F1111</f>
        <v>24.200000000000003</v>
      </c>
    </row>
    <row r="1112" spans="2:7">
      <c r="B1112" s="422"/>
      <c r="C1112" s="422"/>
      <c r="G1112" s="2">
        <f>+G1111+E1112-F1112</f>
        <v>24.200000000000003</v>
      </c>
    </row>
    <row r="1113" spans="2:7">
      <c r="B1113" s="422"/>
      <c r="C1113" s="422"/>
      <c r="G1113" s="2">
        <f>+G1112+E1113-F1113</f>
        <v>24.200000000000003</v>
      </c>
    </row>
    <row r="1114" spans="2:7">
      <c r="B1114" s="422"/>
      <c r="C1114" s="422"/>
      <c r="G1114" s="2">
        <f>+G1113+E1114-F1114</f>
        <v>24.200000000000003</v>
      </c>
    </row>
    <row r="1115" spans="2:7">
      <c r="B1115" s="422"/>
      <c r="C1115" s="422"/>
      <c r="G1115" s="2">
        <f>+G1114+E1115-F1115</f>
        <v>24.200000000000003</v>
      </c>
    </row>
    <row r="1116" spans="2:7">
      <c r="B1116" s="422"/>
      <c r="C1116" s="422"/>
      <c r="G1116" s="2">
        <f>+G1115+E1116-F1116</f>
        <v>24.200000000000003</v>
      </c>
    </row>
    <row r="1117" spans="2:7">
      <c r="B1117" s="422"/>
      <c r="C1117" s="422"/>
      <c r="G1117" s="2">
        <f>+G1116+E1117-F1117</f>
        <v>24.200000000000003</v>
      </c>
    </row>
    <row r="1118" spans="2:7">
      <c r="B1118" s="422"/>
      <c r="C1118" s="422"/>
      <c r="G1118" s="2">
        <f>+G1117+E1118-F1118</f>
        <v>24.200000000000003</v>
      </c>
    </row>
    <row r="1119" spans="2:7">
      <c r="B1119" s="422"/>
      <c r="C1119" s="422"/>
      <c r="G1119" s="2">
        <f>+G1118+E1119-F1119</f>
        <v>24.200000000000003</v>
      </c>
    </row>
    <row r="1120" spans="2:7">
      <c r="B1120" s="422"/>
      <c r="C1120" s="422"/>
      <c r="G1120" s="2">
        <f>+G1119+E1120-F1120</f>
        <v>24.200000000000003</v>
      </c>
    </row>
    <row r="1121" spans="2:7">
      <c r="B1121" s="422"/>
      <c r="C1121" s="422"/>
      <c r="G1121" s="2">
        <f>+G1120+E1121-F1121</f>
        <v>24.200000000000003</v>
      </c>
    </row>
    <row r="1122" spans="2:7">
      <c r="B1122" s="422"/>
      <c r="C1122" s="422"/>
      <c r="G1122" s="2">
        <f>+G1121+E1122-F1122</f>
        <v>24.200000000000003</v>
      </c>
    </row>
    <row r="1123" spans="2:7">
      <c r="B1123" s="422"/>
      <c r="C1123" s="422"/>
      <c r="G1123" s="2">
        <f>+G1122+E1123-F1123</f>
        <v>24.200000000000003</v>
      </c>
    </row>
    <row r="1124" spans="2:7">
      <c r="B1124" s="422"/>
      <c r="C1124" s="422"/>
      <c r="G1124" s="2">
        <f>+G1123+E1124-F1124</f>
        <v>24.200000000000003</v>
      </c>
    </row>
    <row r="1125" spans="2:7">
      <c r="B1125" s="422"/>
      <c r="C1125" s="422"/>
      <c r="G1125" s="2">
        <f>+G1124+E1125-F1125</f>
        <v>24.200000000000003</v>
      </c>
    </row>
    <row r="1126" spans="2:7">
      <c r="B1126" s="422"/>
      <c r="C1126" s="422"/>
      <c r="G1126" s="2">
        <f>+G1125+E1126-F1126</f>
        <v>24.200000000000003</v>
      </c>
    </row>
    <row r="1127" spans="2:7">
      <c r="B1127" s="422"/>
      <c r="C1127" s="422"/>
      <c r="G1127" s="2">
        <f>+G1126+E1127-F1127</f>
        <v>24.200000000000003</v>
      </c>
    </row>
    <row r="1128" spans="2:7">
      <c r="B1128" s="422"/>
      <c r="C1128" s="422"/>
      <c r="G1128" s="2">
        <f>+G1127+E1128-F1128</f>
        <v>24.200000000000003</v>
      </c>
    </row>
    <row r="1129" spans="2:7">
      <c r="B1129" s="422"/>
      <c r="C1129" s="422"/>
      <c r="G1129" s="2">
        <f>+G1128+E1129-F1129</f>
        <v>24.200000000000003</v>
      </c>
    </row>
    <row r="1130" spans="2:7">
      <c r="B1130" s="422"/>
      <c r="C1130" s="422"/>
      <c r="G1130" s="2">
        <f>+G1129+E1130-F1130</f>
        <v>24.200000000000003</v>
      </c>
    </row>
    <row r="1131" spans="2:7">
      <c r="B1131" s="422"/>
      <c r="C1131" s="422"/>
      <c r="G1131" s="2">
        <f>+G1130+E1131-F1131</f>
        <v>24.200000000000003</v>
      </c>
    </row>
    <row r="1132" spans="2:7">
      <c r="B1132" s="422"/>
      <c r="C1132" s="422"/>
      <c r="G1132" s="2">
        <f>+G1131+E1132-F1132</f>
        <v>24.200000000000003</v>
      </c>
    </row>
    <row r="1133" spans="2:7">
      <c r="B1133" s="422"/>
      <c r="C1133" s="422"/>
      <c r="G1133" s="2">
        <f>+G1132+E1133-F1133</f>
        <v>24.200000000000003</v>
      </c>
    </row>
    <row r="1134" spans="2:7">
      <c r="B1134" s="422"/>
      <c r="C1134" s="422"/>
      <c r="G1134" s="2">
        <f>+G1133+E1134-F1134</f>
        <v>24.200000000000003</v>
      </c>
    </row>
    <row r="1135" spans="2:7">
      <c r="B1135" s="422"/>
      <c r="C1135" s="422"/>
      <c r="G1135" s="2">
        <f>+G1134+E1135-F1135</f>
        <v>24.200000000000003</v>
      </c>
    </row>
    <row r="1136" spans="2:7">
      <c r="B1136" s="422"/>
      <c r="C1136" s="422"/>
      <c r="G1136" s="2">
        <f>+G1135+E1136-F1136</f>
        <v>24.200000000000003</v>
      </c>
    </row>
    <row r="1137" spans="2:7">
      <c r="B1137" s="422"/>
      <c r="C1137" s="422"/>
      <c r="G1137" s="2">
        <f>+G1136+E1137-F1137</f>
        <v>24.200000000000003</v>
      </c>
    </row>
    <row r="1138" spans="2:7">
      <c r="B1138" s="422"/>
      <c r="C1138" s="422"/>
      <c r="G1138" s="2">
        <f>+G1137+E1138-F1138</f>
        <v>24.200000000000003</v>
      </c>
    </row>
    <row r="1139" spans="2:7">
      <c r="B1139" s="422"/>
      <c r="C1139" s="422"/>
      <c r="G1139" s="2">
        <f>+G1138+E1139-F1139</f>
        <v>24.200000000000003</v>
      </c>
    </row>
    <row r="1140" spans="2:7">
      <c r="B1140" s="422"/>
      <c r="C1140" s="422"/>
      <c r="G1140" s="2">
        <f>+G1139+E1140-F1140</f>
        <v>24.200000000000003</v>
      </c>
    </row>
    <row r="1141" spans="2:7">
      <c r="B1141" s="422"/>
      <c r="C1141" s="422"/>
      <c r="G1141" s="2">
        <f>+G1140+E1141-F1141</f>
        <v>24.200000000000003</v>
      </c>
    </row>
    <row r="1142" spans="2:7">
      <c r="B1142" s="422"/>
      <c r="C1142" s="422"/>
      <c r="G1142" s="2">
        <f>+G1141+E1142-F1142</f>
        <v>24.200000000000003</v>
      </c>
    </row>
    <row r="1143" spans="2:7">
      <c r="B1143" s="422"/>
      <c r="C1143" s="422"/>
      <c r="G1143" s="2">
        <f>+G1142+E1143-F1143</f>
        <v>24.200000000000003</v>
      </c>
    </row>
    <row r="1144" spans="2:7">
      <c r="B1144" s="422"/>
      <c r="C1144" s="422"/>
      <c r="G1144" s="2">
        <f>+G1143+E1144-F1144</f>
        <v>24.200000000000003</v>
      </c>
    </row>
    <row r="1145" spans="2:7">
      <c r="B1145" s="422"/>
      <c r="C1145" s="422"/>
      <c r="G1145" s="2">
        <f>+G1144+E1145-F1145</f>
        <v>24.200000000000003</v>
      </c>
    </row>
    <row r="1146" spans="2:7">
      <c r="B1146" s="422"/>
      <c r="C1146" s="422"/>
      <c r="G1146" s="2">
        <f>+G1145+E1146-F1146</f>
        <v>24.200000000000003</v>
      </c>
    </row>
    <row r="1147" spans="2:7">
      <c r="B1147" s="422"/>
      <c r="C1147" s="422"/>
      <c r="G1147" s="2">
        <f>+G1146+E1147-F1147</f>
        <v>24.200000000000003</v>
      </c>
    </row>
    <row r="1148" spans="2:7">
      <c r="B1148" s="422"/>
      <c r="C1148" s="422"/>
      <c r="G1148" s="2">
        <f>+G1147+E1148-F1148</f>
        <v>24.200000000000003</v>
      </c>
    </row>
    <row r="1149" spans="2:7">
      <c r="B1149" s="422"/>
      <c r="C1149" s="422"/>
      <c r="G1149" s="2">
        <f>+G1148+E1149-F1149</f>
        <v>24.200000000000003</v>
      </c>
    </row>
    <row r="1150" spans="2:7">
      <c r="B1150" s="422"/>
      <c r="C1150" s="422"/>
      <c r="G1150" s="2">
        <f>+G1149+E1150-F1150</f>
        <v>24.200000000000003</v>
      </c>
    </row>
    <row r="1151" spans="2:7">
      <c r="B1151" s="422"/>
      <c r="C1151" s="422"/>
      <c r="G1151" s="2">
        <f>+G1150+E1151-F1151</f>
        <v>24.200000000000003</v>
      </c>
    </row>
    <row r="1152" spans="2:7">
      <c r="B1152" s="422"/>
      <c r="C1152" s="422"/>
      <c r="G1152" s="2">
        <f>+G1151+E1152-F1152</f>
        <v>24.200000000000003</v>
      </c>
    </row>
    <row r="1153" spans="2:7">
      <c r="B1153" s="422"/>
      <c r="C1153" s="422"/>
      <c r="G1153" s="2">
        <f>+G1152+E1153-F1153</f>
        <v>24.200000000000003</v>
      </c>
    </row>
    <row r="1154" spans="2:7">
      <c r="B1154" s="422"/>
      <c r="C1154" s="422"/>
      <c r="G1154" s="2">
        <f>+G1153+E1154-F1154</f>
        <v>24.200000000000003</v>
      </c>
    </row>
    <row r="1155" spans="2:7">
      <c r="B1155" s="422"/>
      <c r="C1155" s="422"/>
      <c r="G1155" s="2">
        <f>+G1154+E1155-F1155</f>
        <v>24.200000000000003</v>
      </c>
    </row>
    <row r="1156" spans="2:7">
      <c r="B1156" s="422"/>
      <c r="C1156" s="422"/>
      <c r="G1156" s="2">
        <f>+G1155+E1156-F1156</f>
        <v>24.200000000000003</v>
      </c>
    </row>
    <row r="1157" spans="2:7">
      <c r="B1157" s="422"/>
      <c r="C1157" s="422"/>
      <c r="G1157" s="2">
        <f>+G1156+E1157-F1157</f>
        <v>24.200000000000003</v>
      </c>
    </row>
    <row r="1158" spans="2:7">
      <c r="B1158" s="422"/>
      <c r="C1158" s="422"/>
      <c r="G1158" s="2">
        <f>+G1157+E1158-F1158</f>
        <v>24.200000000000003</v>
      </c>
    </row>
    <row r="1159" spans="2:7">
      <c r="B1159" s="422"/>
      <c r="C1159" s="422"/>
      <c r="G1159" s="2">
        <f>+G1158+E1159-F1159</f>
        <v>24.200000000000003</v>
      </c>
    </row>
    <row r="1160" spans="2:7">
      <c r="B1160" s="422"/>
      <c r="C1160" s="422"/>
      <c r="G1160" s="2">
        <f>+G1159+E1160-F1160</f>
        <v>24.200000000000003</v>
      </c>
    </row>
    <row r="1161" spans="2:7">
      <c r="B1161" s="422"/>
      <c r="C1161" s="422"/>
      <c r="G1161" s="2">
        <f>+G1160+E1161-F1161</f>
        <v>24.200000000000003</v>
      </c>
    </row>
    <row r="1162" spans="2:7">
      <c r="B1162" s="422"/>
      <c r="C1162" s="422"/>
      <c r="G1162" s="2">
        <f>+G1161+E1162-F1162</f>
        <v>24.200000000000003</v>
      </c>
    </row>
    <row r="1163" spans="2:7">
      <c r="B1163" s="422"/>
      <c r="C1163" s="422"/>
      <c r="G1163" s="2">
        <f>+G1162+E1163-F1163</f>
        <v>24.200000000000003</v>
      </c>
    </row>
    <row r="1164" spans="2:7">
      <c r="B1164" s="422"/>
      <c r="C1164" s="422"/>
      <c r="G1164" s="2">
        <f>+G1163+E1164-F1164</f>
        <v>24.200000000000003</v>
      </c>
    </row>
    <row r="1165" spans="2:7">
      <c r="B1165" s="422"/>
      <c r="C1165" s="422"/>
      <c r="G1165" s="2">
        <f>+G1164+E1165-F1165</f>
        <v>24.200000000000003</v>
      </c>
    </row>
    <row r="1166" spans="2:7">
      <c r="B1166" s="422"/>
      <c r="C1166" s="422"/>
      <c r="G1166" s="2">
        <f>+G1165+E1166-F1166</f>
        <v>24.200000000000003</v>
      </c>
    </row>
    <row r="1167" spans="2:7">
      <c r="B1167" s="422"/>
      <c r="C1167" s="422"/>
      <c r="G1167" s="2">
        <f>+G1166+E1167-F1167</f>
        <v>24.200000000000003</v>
      </c>
    </row>
    <row r="1168" spans="2:7">
      <c r="B1168" s="422"/>
      <c r="C1168" s="422"/>
      <c r="G1168" s="2">
        <f>+G1167+E1168-F1168</f>
        <v>24.200000000000003</v>
      </c>
    </row>
    <row r="1169" spans="2:7">
      <c r="B1169" s="422"/>
      <c r="C1169" s="422"/>
      <c r="G1169" s="2">
        <f>+G1168+E1169-F1169</f>
        <v>24.200000000000003</v>
      </c>
    </row>
    <row r="1170" spans="2:7">
      <c r="B1170" s="422"/>
      <c r="C1170" s="422"/>
      <c r="G1170" s="2">
        <f>+G1169+E1170-F1170</f>
        <v>24.200000000000003</v>
      </c>
    </row>
    <row r="1171" spans="2:7">
      <c r="B1171" s="422"/>
      <c r="C1171" s="422"/>
      <c r="G1171" s="2">
        <f>+G1170+E1171-F1171</f>
        <v>24.200000000000003</v>
      </c>
    </row>
    <row r="1172" spans="2:7">
      <c r="B1172" s="422"/>
      <c r="C1172" s="422"/>
      <c r="G1172" s="2">
        <f>+G1171+E1172-F1172</f>
        <v>24.200000000000003</v>
      </c>
    </row>
    <row r="1173" spans="2:7">
      <c r="B1173" s="422"/>
      <c r="C1173" s="422"/>
      <c r="G1173" s="2">
        <f>+G1172+E1173-F1173</f>
        <v>24.200000000000003</v>
      </c>
    </row>
    <row r="1174" spans="2:7">
      <c r="B1174" s="422"/>
      <c r="C1174" s="422"/>
      <c r="G1174" s="2">
        <f>+G1173+E1174-F1174</f>
        <v>24.200000000000003</v>
      </c>
    </row>
    <row r="1175" spans="2:7">
      <c r="B1175" s="422"/>
      <c r="C1175" s="422"/>
      <c r="G1175" s="2">
        <f>+G1174+E1175-F1175</f>
        <v>24.200000000000003</v>
      </c>
    </row>
    <row r="1176" spans="2:7">
      <c r="B1176" s="422"/>
      <c r="C1176" s="422"/>
      <c r="G1176" s="2">
        <f>+G1175+E1176-F1176</f>
        <v>24.200000000000003</v>
      </c>
    </row>
    <row r="1177" spans="2:7">
      <c r="B1177" s="422"/>
      <c r="C1177" s="422"/>
      <c r="G1177" s="2">
        <f>+G1176+E1177-F1177</f>
        <v>24.200000000000003</v>
      </c>
    </row>
    <row r="1178" spans="2:7">
      <c r="B1178" s="422"/>
      <c r="C1178" s="422"/>
      <c r="G1178" s="2">
        <f>+G1177+E1178-F1178</f>
        <v>24.200000000000003</v>
      </c>
    </row>
    <row r="1179" spans="2:7">
      <c r="B1179" s="422"/>
      <c r="C1179" s="422"/>
      <c r="G1179" s="2">
        <f>+G1178+E1179-F1179</f>
        <v>24.200000000000003</v>
      </c>
    </row>
    <row r="1180" spans="2:7">
      <c r="B1180" s="422"/>
      <c r="C1180" s="422"/>
      <c r="G1180" s="2">
        <f>+G1179+E1180-F1180</f>
        <v>24.200000000000003</v>
      </c>
    </row>
    <row r="1181" spans="2:7">
      <c r="B1181" s="422"/>
      <c r="C1181" s="422"/>
      <c r="G1181" s="2">
        <f>+G1180+E1181-F1181</f>
        <v>24.200000000000003</v>
      </c>
    </row>
    <row r="1182" spans="2:7">
      <c r="B1182" s="422"/>
      <c r="C1182" s="422"/>
      <c r="G1182" s="2">
        <f>+G1181+E1182-F1182</f>
        <v>24.200000000000003</v>
      </c>
    </row>
    <row r="1183" spans="2:7">
      <c r="B1183" s="422"/>
      <c r="C1183" s="422"/>
      <c r="G1183" s="2">
        <f>+G1182+E1183-F1183</f>
        <v>24.200000000000003</v>
      </c>
    </row>
    <row r="1184" spans="2:7">
      <c r="B1184" s="422"/>
      <c r="C1184" s="422"/>
      <c r="G1184" s="2">
        <f>+G1183+E1184-F1184</f>
        <v>24.200000000000003</v>
      </c>
    </row>
    <row r="1185" spans="2:7">
      <c r="B1185" s="422"/>
      <c r="C1185" s="422"/>
      <c r="G1185" s="2">
        <f>+G1184+E1185-F1185</f>
        <v>24.200000000000003</v>
      </c>
    </row>
    <row r="1186" spans="2:7">
      <c r="B1186" s="422"/>
      <c r="C1186" s="422"/>
      <c r="G1186" s="2">
        <f>+G1185+E1186-F1186</f>
        <v>24.200000000000003</v>
      </c>
    </row>
    <row r="1187" spans="2:7">
      <c r="B1187" s="422"/>
      <c r="C1187" s="422"/>
      <c r="G1187" s="2">
        <f>+G1186+E1187-F1187</f>
        <v>24.200000000000003</v>
      </c>
    </row>
    <row r="1188" spans="2:7">
      <c r="B1188" s="422"/>
      <c r="C1188" s="422"/>
      <c r="G1188" s="2">
        <f>+G1187+E1188-F1188</f>
        <v>24.200000000000003</v>
      </c>
    </row>
    <row r="1189" spans="2:7">
      <c r="B1189" s="422"/>
      <c r="C1189" s="422"/>
      <c r="G1189" s="2">
        <f>+G1188+E1189-F1189</f>
        <v>24.200000000000003</v>
      </c>
    </row>
    <row r="1190" spans="2:7">
      <c r="B1190" s="422"/>
      <c r="C1190" s="422"/>
      <c r="G1190" s="2">
        <f>+G1189+E1190-F1190</f>
        <v>24.200000000000003</v>
      </c>
    </row>
    <row r="1191" spans="2:7">
      <c r="B1191" s="422"/>
      <c r="C1191" s="422"/>
      <c r="G1191" s="2">
        <f>+G1190+E1191-F1191</f>
        <v>24.200000000000003</v>
      </c>
    </row>
    <row r="1192" spans="2:7">
      <c r="B1192" s="422"/>
      <c r="C1192" s="422"/>
      <c r="G1192" s="2">
        <f>+G1191+E1192-F1192</f>
        <v>24.200000000000003</v>
      </c>
    </row>
    <row r="1193" spans="2:7">
      <c r="B1193" s="422"/>
      <c r="C1193" s="422"/>
      <c r="G1193" s="2">
        <f>+G1192+E1193-F1193</f>
        <v>24.200000000000003</v>
      </c>
    </row>
    <row r="1194" spans="2:7">
      <c r="B1194" s="422"/>
      <c r="C1194" s="422"/>
      <c r="G1194" s="2">
        <f>+G1193+E1194-F1194</f>
        <v>24.200000000000003</v>
      </c>
    </row>
    <row r="1195" spans="2:7">
      <c r="B1195" s="422"/>
      <c r="C1195" s="422"/>
      <c r="G1195" s="2">
        <f>+G1194+E1195-F1195</f>
        <v>24.200000000000003</v>
      </c>
    </row>
    <row r="1196" spans="2:7">
      <c r="B1196" s="422"/>
      <c r="C1196" s="422"/>
      <c r="G1196" s="2">
        <f>+G1195+E1196-F1196</f>
        <v>24.200000000000003</v>
      </c>
    </row>
    <row r="1197" spans="2:7">
      <c r="B1197" s="422"/>
      <c r="C1197" s="422"/>
      <c r="G1197" s="2">
        <f>+G1196+E1197-F1197</f>
        <v>24.200000000000003</v>
      </c>
    </row>
    <row r="1198" spans="2:7">
      <c r="B1198" s="422"/>
      <c r="C1198" s="422"/>
      <c r="G1198" s="2">
        <f>+G1197+E1198-F1198</f>
        <v>24.200000000000003</v>
      </c>
    </row>
    <row r="1199" spans="2:7">
      <c r="B1199" s="422"/>
      <c r="C1199" s="422"/>
      <c r="G1199" s="2">
        <f>+G1198+E1199-F1199</f>
        <v>24.200000000000003</v>
      </c>
    </row>
    <row r="1200" spans="2:7">
      <c r="B1200" s="422"/>
      <c r="C1200" s="422"/>
      <c r="G1200" s="2">
        <f>+G1199+E1200-F1200</f>
        <v>24.200000000000003</v>
      </c>
    </row>
    <row r="1201" spans="2:7">
      <c r="B1201" s="422"/>
      <c r="C1201" s="422"/>
      <c r="G1201" s="2">
        <f>+G1200+E1201-F1201</f>
        <v>24.200000000000003</v>
      </c>
    </row>
    <row r="1202" spans="2:7">
      <c r="B1202" s="422"/>
      <c r="C1202" s="422"/>
      <c r="G1202" s="2">
        <f>+G1201+E1202-F1202</f>
        <v>24.200000000000003</v>
      </c>
    </row>
    <row r="1203" spans="2:7">
      <c r="B1203" s="422"/>
      <c r="C1203" s="422"/>
      <c r="G1203" s="2">
        <f>+G1202+E1203-F1203</f>
        <v>24.200000000000003</v>
      </c>
    </row>
    <row r="1204" spans="2:7">
      <c r="B1204" s="422"/>
      <c r="C1204" s="422"/>
      <c r="G1204" s="2">
        <f>+G1203+E1204-F1204</f>
        <v>24.200000000000003</v>
      </c>
    </row>
    <row r="1205" spans="2:7">
      <c r="B1205" s="422"/>
      <c r="C1205" s="422"/>
      <c r="G1205" s="2">
        <f>+G1204+E1205-F1205</f>
        <v>24.200000000000003</v>
      </c>
    </row>
    <row r="1206" spans="2:7">
      <c r="B1206" s="422"/>
      <c r="C1206" s="422"/>
      <c r="G1206" s="2">
        <f>+G1205+E1206-F1206</f>
        <v>24.200000000000003</v>
      </c>
    </row>
    <row r="1207" spans="2:7">
      <c r="B1207" s="422"/>
      <c r="C1207" s="422"/>
      <c r="G1207" s="2">
        <f>+G1206+E1207-F1207</f>
        <v>24.200000000000003</v>
      </c>
    </row>
    <row r="1208" spans="2:7">
      <c r="B1208" s="422"/>
      <c r="C1208" s="422"/>
      <c r="G1208" s="2">
        <f>+G1207+E1208-F1208</f>
        <v>24.200000000000003</v>
      </c>
    </row>
    <row r="1209" spans="2:7">
      <c r="B1209" s="422"/>
      <c r="C1209" s="422"/>
      <c r="G1209" s="2">
        <f>+G1208+E1209-F1209</f>
        <v>24.200000000000003</v>
      </c>
    </row>
    <row r="1210" spans="2:7">
      <c r="B1210" s="422"/>
      <c r="C1210" s="422"/>
      <c r="G1210" s="2">
        <f>+G1209+E1210-F1210</f>
        <v>24.200000000000003</v>
      </c>
    </row>
    <row r="1211" spans="2:7">
      <c r="B1211" s="422"/>
      <c r="C1211" s="422"/>
      <c r="G1211" s="2">
        <f>+G1210+E1211-F1211</f>
        <v>24.200000000000003</v>
      </c>
    </row>
    <row r="1212" spans="2:7">
      <c r="B1212" s="422"/>
      <c r="C1212" s="422"/>
      <c r="G1212" s="2">
        <f>+G1211+E1212-F1212</f>
        <v>24.200000000000003</v>
      </c>
    </row>
    <row r="1213" spans="2:7">
      <c r="B1213" s="422"/>
      <c r="C1213" s="422"/>
      <c r="G1213" s="2">
        <f>+G1212+E1213-F1213</f>
        <v>24.200000000000003</v>
      </c>
    </row>
    <row r="1214" spans="2:7">
      <c r="B1214" s="422"/>
      <c r="C1214" s="422"/>
      <c r="G1214" s="2">
        <f>+G1213+E1214-F1214</f>
        <v>24.200000000000003</v>
      </c>
    </row>
    <row r="1215" spans="2:7">
      <c r="B1215" s="422"/>
      <c r="C1215" s="422"/>
      <c r="G1215" s="2">
        <f>+G1214+E1215-F1215</f>
        <v>24.200000000000003</v>
      </c>
    </row>
    <row r="1216" spans="2:7">
      <c r="B1216" s="422"/>
      <c r="C1216" s="422"/>
      <c r="G1216" s="2">
        <f>+G1215+E1216-F1216</f>
        <v>24.200000000000003</v>
      </c>
    </row>
    <row r="1217" spans="2:7">
      <c r="B1217" s="422"/>
      <c r="C1217" s="422"/>
      <c r="G1217" s="2">
        <f>+G1216+E1217-F1217</f>
        <v>24.200000000000003</v>
      </c>
    </row>
    <row r="1218" spans="2:7">
      <c r="B1218" s="422"/>
      <c r="C1218" s="422"/>
      <c r="G1218" s="2">
        <f>+G1217+E1218-F1218</f>
        <v>24.200000000000003</v>
      </c>
    </row>
    <row r="1219" spans="2:7">
      <c r="B1219" s="422"/>
      <c r="C1219" s="422"/>
      <c r="G1219" s="2">
        <f>+G1218+E1219-F1219</f>
        <v>24.200000000000003</v>
      </c>
    </row>
    <row r="1220" spans="2:7">
      <c r="B1220" s="422"/>
      <c r="C1220" s="422"/>
      <c r="G1220" s="2">
        <f>+G1219+E1220-F1220</f>
        <v>24.200000000000003</v>
      </c>
    </row>
    <row r="1221" spans="2:7">
      <c r="B1221" s="422"/>
      <c r="C1221" s="422"/>
      <c r="G1221" s="2">
        <f>+G1220+E1221-F1221</f>
        <v>24.200000000000003</v>
      </c>
    </row>
    <row r="1222" spans="2:7">
      <c r="B1222" s="422"/>
      <c r="C1222" s="422"/>
      <c r="G1222" s="2">
        <f>+G1221+E1222-F1222</f>
        <v>24.200000000000003</v>
      </c>
    </row>
    <row r="1223" spans="2:7">
      <c r="B1223" s="422"/>
      <c r="C1223" s="422"/>
      <c r="G1223" s="2">
        <f>+G1222+E1223-F1223</f>
        <v>24.200000000000003</v>
      </c>
    </row>
    <row r="1224" spans="2:7">
      <c r="B1224" s="422"/>
      <c r="C1224" s="422"/>
      <c r="G1224" s="2">
        <f>+G1223+E1224-F1224</f>
        <v>24.200000000000003</v>
      </c>
    </row>
    <row r="1225" spans="2:7">
      <c r="B1225" s="422"/>
      <c r="C1225" s="422"/>
      <c r="G1225" s="2">
        <f>+G1224+E1225-F1225</f>
        <v>24.200000000000003</v>
      </c>
    </row>
    <row r="1226" spans="2:7">
      <c r="B1226" s="422"/>
      <c r="C1226" s="422"/>
      <c r="G1226" s="2">
        <f>+G1225+E1226-F1226</f>
        <v>24.200000000000003</v>
      </c>
    </row>
    <row r="1227" spans="2:7">
      <c r="B1227" s="422"/>
      <c r="C1227" s="422"/>
      <c r="G1227" s="2">
        <f>+G1226+E1227-F1227</f>
        <v>24.200000000000003</v>
      </c>
    </row>
    <row r="1228" spans="2:7">
      <c r="B1228" s="422"/>
      <c r="C1228" s="422"/>
      <c r="G1228" s="2">
        <f>+G1227+E1228-F1228</f>
        <v>24.200000000000003</v>
      </c>
    </row>
    <row r="1229" spans="2:7">
      <c r="B1229" s="422"/>
      <c r="C1229" s="422"/>
      <c r="G1229" s="2">
        <f>+G1228+E1229-F1229</f>
        <v>24.200000000000003</v>
      </c>
    </row>
    <row r="1230" spans="2:7">
      <c r="B1230" s="422"/>
      <c r="C1230" s="422"/>
      <c r="G1230" s="2">
        <f>+G1229+E1230-F1230</f>
        <v>24.200000000000003</v>
      </c>
    </row>
    <row r="1231" spans="2:7">
      <c r="B1231" s="422"/>
      <c r="C1231" s="422"/>
      <c r="G1231" s="2">
        <f>+G1230+E1231-F1231</f>
        <v>24.200000000000003</v>
      </c>
    </row>
    <row r="1232" spans="2:7">
      <c r="B1232" s="422"/>
      <c r="C1232" s="422"/>
      <c r="G1232" s="2">
        <f>+G1231+E1232-F1232</f>
        <v>24.200000000000003</v>
      </c>
    </row>
    <row r="1233" spans="2:7">
      <c r="B1233" s="422"/>
      <c r="C1233" s="422"/>
      <c r="G1233" s="2">
        <f>+G1232+E1233-F1233</f>
        <v>24.200000000000003</v>
      </c>
    </row>
    <row r="1234" spans="2:7">
      <c r="B1234" s="422"/>
      <c r="C1234" s="422"/>
      <c r="G1234" s="2">
        <f>+G1233+E1234-F1234</f>
        <v>24.200000000000003</v>
      </c>
    </row>
    <row r="1235" spans="2:7">
      <c r="B1235" s="422"/>
      <c r="C1235" s="422"/>
      <c r="G1235" s="2">
        <f>+G1234+E1235-F1235</f>
        <v>24.200000000000003</v>
      </c>
    </row>
    <row r="1236" spans="2:7">
      <c r="B1236" s="422"/>
      <c r="C1236" s="422"/>
      <c r="G1236" s="2">
        <f>+G1235+E1236-F1236</f>
        <v>24.200000000000003</v>
      </c>
    </row>
    <row r="1237" spans="2:7">
      <c r="B1237" s="422"/>
      <c r="C1237" s="422"/>
      <c r="G1237" s="2">
        <f>+G1236+E1237-F1237</f>
        <v>24.200000000000003</v>
      </c>
    </row>
    <row r="1238" spans="2:7">
      <c r="B1238" s="422"/>
      <c r="C1238" s="422"/>
      <c r="G1238" s="2">
        <f>+G1237+E1238-F1238</f>
        <v>24.200000000000003</v>
      </c>
    </row>
    <row r="1239" spans="2:7">
      <c r="B1239" s="422"/>
      <c r="C1239" s="422"/>
      <c r="G1239" s="2">
        <f>+G1238+E1239-F1239</f>
        <v>24.200000000000003</v>
      </c>
    </row>
    <row r="1240" spans="2:7">
      <c r="B1240" s="422"/>
      <c r="C1240" s="422"/>
      <c r="G1240" s="2">
        <f>+G1239+E1240-F1240</f>
        <v>24.200000000000003</v>
      </c>
    </row>
    <row r="1241" spans="2:7">
      <c r="B1241" s="422"/>
      <c r="C1241" s="422"/>
      <c r="G1241" s="2">
        <f>+G1240+E1241-F1241</f>
        <v>24.200000000000003</v>
      </c>
    </row>
    <row r="1242" spans="2:7">
      <c r="B1242" s="422"/>
      <c r="C1242" s="422"/>
      <c r="G1242" s="2">
        <f>+G1241+E1242-F1242</f>
        <v>24.200000000000003</v>
      </c>
    </row>
    <row r="1243" spans="2:7">
      <c r="B1243" s="422"/>
      <c r="C1243" s="422"/>
      <c r="G1243" s="2">
        <f>+G1242+E1243-F1243</f>
        <v>24.200000000000003</v>
      </c>
    </row>
    <row r="1244" spans="2:7">
      <c r="B1244" s="422"/>
      <c r="C1244" s="422"/>
      <c r="G1244" s="2">
        <f>+G1243+E1244-F1244</f>
        <v>24.200000000000003</v>
      </c>
    </row>
    <row r="1245" spans="2:7">
      <c r="B1245" s="422"/>
      <c r="C1245" s="422"/>
      <c r="G1245" s="2">
        <f>+G1244+E1245-F1245</f>
        <v>24.200000000000003</v>
      </c>
    </row>
    <row r="1246" spans="2:7">
      <c r="B1246" s="422"/>
      <c r="C1246" s="422"/>
      <c r="G1246" s="2">
        <f>+G1245+E1246-F1246</f>
        <v>24.200000000000003</v>
      </c>
    </row>
    <row r="1247" spans="2:7">
      <c r="B1247" s="422"/>
      <c r="C1247" s="422"/>
      <c r="G1247" s="2">
        <f>+G1246+E1247-F1247</f>
        <v>24.200000000000003</v>
      </c>
    </row>
    <row r="1248" spans="2:7">
      <c r="B1248" s="422"/>
      <c r="C1248" s="422"/>
      <c r="G1248" s="2">
        <f>+G1247+E1248-F1248</f>
        <v>24.200000000000003</v>
      </c>
    </row>
    <row r="1249" spans="2:7">
      <c r="B1249" s="422"/>
      <c r="C1249" s="422"/>
      <c r="G1249" s="2">
        <f>+G1248+E1249-F1249</f>
        <v>24.200000000000003</v>
      </c>
    </row>
    <row r="1250" spans="2:7">
      <c r="B1250" s="422"/>
      <c r="C1250" s="422"/>
      <c r="G1250" s="2">
        <f>+G1249+E1250-F1250</f>
        <v>24.200000000000003</v>
      </c>
    </row>
    <row r="1251" spans="2:7">
      <c r="B1251" s="422"/>
      <c r="C1251" s="422"/>
      <c r="G1251" s="2">
        <f>+G1250+E1251-F1251</f>
        <v>24.200000000000003</v>
      </c>
    </row>
    <row r="1252" spans="2:7">
      <c r="B1252" s="422"/>
      <c r="C1252" s="422"/>
      <c r="G1252" s="2">
        <f>+G1251+E1252-F1252</f>
        <v>24.200000000000003</v>
      </c>
    </row>
    <row r="1253" spans="2:7">
      <c r="B1253" s="422"/>
      <c r="C1253" s="422"/>
      <c r="G1253" s="2">
        <f>+G1252+E1253-F1253</f>
        <v>24.200000000000003</v>
      </c>
    </row>
    <row r="1254" spans="2:7">
      <c r="B1254" s="422"/>
      <c r="C1254" s="422"/>
      <c r="G1254" s="2">
        <f>+G1253+E1254-F1254</f>
        <v>24.200000000000003</v>
      </c>
    </row>
    <row r="1255" spans="2:7">
      <c r="B1255" s="422"/>
      <c r="C1255" s="422"/>
      <c r="G1255" s="2">
        <f>+G1254+E1255-F1255</f>
        <v>24.200000000000003</v>
      </c>
    </row>
    <row r="1256" spans="2:7">
      <c r="B1256" s="422"/>
      <c r="C1256" s="422"/>
      <c r="G1256" s="2">
        <f>+G1255+E1256-F1256</f>
        <v>24.200000000000003</v>
      </c>
    </row>
    <row r="1257" spans="2:7">
      <c r="B1257" s="422"/>
      <c r="C1257" s="422"/>
      <c r="G1257" s="2">
        <f>+G1256+E1257-F1257</f>
        <v>24.200000000000003</v>
      </c>
    </row>
    <row r="1258" spans="2:7">
      <c r="B1258" s="422"/>
      <c r="C1258" s="422"/>
      <c r="G1258" s="2">
        <f>+G1257+E1258-F1258</f>
        <v>24.200000000000003</v>
      </c>
    </row>
    <row r="1259" spans="2:7">
      <c r="B1259" s="422"/>
      <c r="C1259" s="422"/>
      <c r="G1259" s="2">
        <f>+G1258+E1259-F1259</f>
        <v>24.200000000000003</v>
      </c>
    </row>
    <row r="1260" spans="2:7">
      <c r="B1260" s="422"/>
      <c r="C1260" s="422"/>
      <c r="G1260" s="2">
        <f>+G1259+E1260-F1260</f>
        <v>24.200000000000003</v>
      </c>
    </row>
    <row r="1261" spans="2:7">
      <c r="B1261" s="422"/>
      <c r="C1261" s="422"/>
      <c r="G1261" s="2">
        <f>+G1260+E1261-F1261</f>
        <v>24.200000000000003</v>
      </c>
    </row>
    <row r="1262" spans="2:7">
      <c r="B1262" s="422"/>
      <c r="C1262" s="422"/>
      <c r="G1262" s="2">
        <f>+G1261+E1262-F1262</f>
        <v>24.200000000000003</v>
      </c>
    </row>
    <row r="1263" spans="2:7">
      <c r="B1263" s="422"/>
      <c r="C1263" s="422"/>
      <c r="G1263" s="2">
        <f>+G1262+E1263-F1263</f>
        <v>24.200000000000003</v>
      </c>
    </row>
    <row r="1264" spans="2:7">
      <c r="B1264" s="422"/>
      <c r="C1264" s="422"/>
      <c r="G1264" s="2">
        <f>+G1263+E1264-F1264</f>
        <v>24.200000000000003</v>
      </c>
    </row>
    <row r="1265" spans="2:7">
      <c r="B1265" s="422"/>
      <c r="C1265" s="422"/>
      <c r="G1265" s="2">
        <f>+G1264+E1265-F1265</f>
        <v>24.200000000000003</v>
      </c>
    </row>
    <row r="1266" spans="2:7">
      <c r="B1266" s="422"/>
      <c r="C1266" s="422"/>
      <c r="G1266" s="2">
        <f>+G1265+E1266-F1266</f>
        <v>24.200000000000003</v>
      </c>
    </row>
    <row r="1267" spans="2:7">
      <c r="B1267" s="422"/>
      <c r="C1267" s="422"/>
      <c r="G1267" s="2">
        <f>+G1266+E1267-F1267</f>
        <v>24.200000000000003</v>
      </c>
    </row>
    <row r="1268" spans="2:7">
      <c r="B1268" s="422"/>
      <c r="C1268" s="422"/>
      <c r="G1268" s="2">
        <f>+G1267+E1268-F1268</f>
        <v>24.200000000000003</v>
      </c>
    </row>
    <row r="1269" spans="2:7">
      <c r="B1269" s="422"/>
      <c r="C1269" s="422"/>
      <c r="G1269" s="2">
        <f>+G1268+E1269-F1269</f>
        <v>24.200000000000003</v>
      </c>
    </row>
    <row r="1270" spans="2:7">
      <c r="B1270" s="422"/>
      <c r="C1270" s="422"/>
      <c r="G1270" s="2">
        <f>+G1269+E1270-F1270</f>
        <v>24.200000000000003</v>
      </c>
    </row>
    <row r="1271" spans="2:7">
      <c r="B1271" s="422"/>
      <c r="C1271" s="422"/>
      <c r="G1271" s="2">
        <f>+G1270+E1271-F1271</f>
        <v>24.200000000000003</v>
      </c>
    </row>
    <row r="1272" spans="2:7">
      <c r="B1272" s="422"/>
      <c r="C1272" s="422"/>
      <c r="G1272" s="2">
        <f>+G1271+E1272-F1272</f>
        <v>24.200000000000003</v>
      </c>
    </row>
    <row r="1273" spans="2:7">
      <c r="B1273" s="422"/>
      <c r="C1273" s="422"/>
      <c r="G1273" s="2">
        <f>+G1272+E1273-F1273</f>
        <v>24.200000000000003</v>
      </c>
    </row>
    <row r="1274" spans="2:7">
      <c r="B1274" s="422"/>
      <c r="C1274" s="422"/>
      <c r="G1274" s="2">
        <f>+G1273+E1274-F1274</f>
        <v>24.200000000000003</v>
      </c>
    </row>
    <row r="1275" spans="2:7">
      <c r="B1275" s="422"/>
      <c r="C1275" s="422"/>
      <c r="G1275" s="2">
        <f>+G1274+E1275-F1275</f>
        <v>24.200000000000003</v>
      </c>
    </row>
    <row r="1276" spans="2:7">
      <c r="B1276" s="422"/>
      <c r="C1276" s="422"/>
      <c r="G1276" s="2">
        <f>+G1275+E1276-F1276</f>
        <v>24.200000000000003</v>
      </c>
    </row>
    <row r="1277" spans="2:7">
      <c r="B1277" s="422"/>
      <c r="C1277" s="422"/>
      <c r="G1277" s="2">
        <f>+G1276+E1277-F1277</f>
        <v>24.200000000000003</v>
      </c>
    </row>
    <row r="1278" spans="2:7">
      <c r="B1278" s="422"/>
      <c r="C1278" s="422"/>
      <c r="G1278" s="2">
        <f>+G1277+E1278-F1278</f>
        <v>24.200000000000003</v>
      </c>
    </row>
    <row r="1279" spans="2:7">
      <c r="B1279" s="422"/>
      <c r="C1279" s="422"/>
      <c r="G1279" s="2">
        <f>+G1278+E1279-F1279</f>
        <v>24.200000000000003</v>
      </c>
    </row>
    <row r="1280" spans="2:7">
      <c r="B1280" s="422"/>
      <c r="C1280" s="422"/>
      <c r="G1280" s="2">
        <f>+G1279+E1280-F1280</f>
        <v>24.200000000000003</v>
      </c>
    </row>
    <row r="1281" spans="2:7">
      <c r="B1281" s="422"/>
      <c r="C1281" s="422"/>
      <c r="G1281" s="2">
        <f>+G1280+E1281-F1281</f>
        <v>24.200000000000003</v>
      </c>
    </row>
    <row r="1282" spans="2:7">
      <c r="B1282" s="422"/>
      <c r="C1282" s="422"/>
      <c r="G1282" s="2">
        <f>+G1281+E1282-F1282</f>
        <v>24.200000000000003</v>
      </c>
    </row>
    <row r="1283" spans="2:7">
      <c r="B1283" s="422"/>
      <c r="C1283" s="422"/>
      <c r="G1283" s="2">
        <f>+G1282+E1283-F1283</f>
        <v>24.200000000000003</v>
      </c>
    </row>
    <row r="1284" spans="2:7">
      <c r="B1284" s="422"/>
      <c r="C1284" s="422"/>
      <c r="G1284" s="2">
        <f>+G1283+E1284-F1284</f>
        <v>24.200000000000003</v>
      </c>
    </row>
    <row r="1285" spans="2:7">
      <c r="B1285" s="422"/>
      <c r="C1285" s="422"/>
      <c r="G1285" s="2">
        <f>+G1284+E1285-F1285</f>
        <v>24.200000000000003</v>
      </c>
    </row>
    <row r="1286" spans="2:7">
      <c r="B1286" s="422"/>
      <c r="C1286" s="422"/>
      <c r="G1286" s="2">
        <f>+G1285+E1286-F1286</f>
        <v>24.200000000000003</v>
      </c>
    </row>
    <row r="1287" spans="2:7">
      <c r="B1287" s="422"/>
      <c r="C1287" s="422"/>
      <c r="G1287" s="2">
        <f>+G1286+E1287-F1287</f>
        <v>24.200000000000003</v>
      </c>
    </row>
    <row r="1288" spans="2:7">
      <c r="B1288" s="422"/>
      <c r="C1288" s="422"/>
      <c r="G1288" s="2">
        <f>+G1287+E1288-F1288</f>
        <v>24.200000000000003</v>
      </c>
    </row>
    <row r="1289" spans="2:7">
      <c r="B1289" s="422"/>
      <c r="C1289" s="422"/>
      <c r="G1289" s="2">
        <f>+G1288+E1289-F1289</f>
        <v>24.200000000000003</v>
      </c>
    </row>
    <row r="1290" spans="2:7">
      <c r="B1290" s="422"/>
      <c r="C1290" s="422"/>
      <c r="G1290" s="2">
        <f>+G1289+E1290-F1290</f>
        <v>24.200000000000003</v>
      </c>
    </row>
    <row r="1291" spans="2:7">
      <c r="B1291" s="422"/>
      <c r="C1291" s="422"/>
      <c r="G1291" s="2">
        <f>+G1290+E1291-F1291</f>
        <v>24.200000000000003</v>
      </c>
    </row>
    <row r="1292" spans="2:7">
      <c r="B1292" s="422"/>
      <c r="C1292" s="422"/>
      <c r="G1292" s="2">
        <f>+G1291+E1292-F1292</f>
        <v>24.200000000000003</v>
      </c>
    </row>
    <row r="1293" spans="2:7">
      <c r="B1293" s="422"/>
      <c r="C1293" s="422"/>
      <c r="G1293" s="2">
        <f>+G1292+E1293-F1293</f>
        <v>24.200000000000003</v>
      </c>
    </row>
    <row r="1294" spans="2:7">
      <c r="B1294" s="422"/>
      <c r="C1294" s="422"/>
      <c r="G1294" s="2">
        <f>+G1293+E1294-F1294</f>
        <v>24.200000000000003</v>
      </c>
    </row>
    <row r="1295" spans="2:7">
      <c r="B1295" s="422"/>
      <c r="C1295" s="422"/>
      <c r="G1295" s="2">
        <f>+G1294+E1295-F1295</f>
        <v>24.200000000000003</v>
      </c>
    </row>
    <row r="1296" spans="2:7">
      <c r="B1296" s="422"/>
      <c r="C1296" s="422"/>
      <c r="G1296" s="2">
        <f>+G1295+E1296-F1296</f>
        <v>24.200000000000003</v>
      </c>
    </row>
    <row r="1297" spans="2:7">
      <c r="B1297" s="422"/>
      <c r="C1297" s="422"/>
      <c r="G1297" s="2">
        <f>+G1296+E1297-F1297</f>
        <v>24.200000000000003</v>
      </c>
    </row>
    <row r="1298" spans="2:7">
      <c r="B1298" s="422"/>
      <c r="C1298" s="422"/>
      <c r="G1298" s="2">
        <f>+G1297+E1298-F1298</f>
        <v>24.200000000000003</v>
      </c>
    </row>
    <row r="1299" spans="2:7">
      <c r="B1299" s="422"/>
      <c r="C1299" s="422"/>
      <c r="G1299" s="2">
        <f>+G1298+E1299-F1299</f>
        <v>24.200000000000003</v>
      </c>
    </row>
    <row r="1300" spans="2:7">
      <c r="B1300" s="422"/>
      <c r="C1300" s="422"/>
      <c r="G1300" s="2">
        <f>+G1299+E1300-F1300</f>
        <v>24.200000000000003</v>
      </c>
    </row>
    <row r="1301" spans="2:7">
      <c r="B1301" s="422"/>
      <c r="C1301" s="422"/>
      <c r="G1301" s="2">
        <f>+G1300+E1301-F1301</f>
        <v>24.200000000000003</v>
      </c>
    </row>
    <row r="1302" spans="2:7">
      <c r="B1302" s="422"/>
      <c r="C1302" s="422"/>
      <c r="G1302" s="2">
        <f>+G1301+E1302-F1302</f>
        <v>24.200000000000003</v>
      </c>
    </row>
    <row r="1303" spans="2:7">
      <c r="B1303" s="422"/>
      <c r="C1303" s="422"/>
      <c r="G1303" s="2">
        <f>+G1302+E1303-F1303</f>
        <v>24.200000000000003</v>
      </c>
    </row>
    <row r="1304" spans="2:7">
      <c r="B1304" s="422"/>
      <c r="C1304" s="422"/>
      <c r="G1304" s="2">
        <f>+G1303+E1304-F1304</f>
        <v>24.200000000000003</v>
      </c>
    </row>
    <row r="1305" spans="2:7">
      <c r="B1305" s="422"/>
      <c r="C1305" s="422"/>
      <c r="G1305" s="2">
        <f>+G1304+E1305-F1305</f>
        <v>24.200000000000003</v>
      </c>
    </row>
    <row r="1306" spans="2:7">
      <c r="B1306" s="422"/>
      <c r="C1306" s="422"/>
      <c r="G1306" s="2">
        <f>+G1305+E1306-F1306</f>
        <v>24.200000000000003</v>
      </c>
    </row>
    <row r="1307" spans="2:7">
      <c r="B1307" s="422"/>
      <c r="C1307" s="422"/>
      <c r="G1307" s="2">
        <f>+G1306+E1307-F1307</f>
        <v>24.200000000000003</v>
      </c>
    </row>
    <row r="1308" spans="2:7">
      <c r="B1308" s="422"/>
      <c r="C1308" s="422"/>
      <c r="G1308" s="2">
        <f>+G1307+E1308-F1308</f>
        <v>24.200000000000003</v>
      </c>
    </row>
    <row r="1309" spans="2:7">
      <c r="B1309" s="422"/>
      <c r="C1309" s="422"/>
      <c r="G1309" s="2">
        <f>+G1308+E1309-F1309</f>
        <v>24.200000000000003</v>
      </c>
    </row>
    <row r="1310" spans="2:7">
      <c r="B1310" s="422"/>
      <c r="C1310" s="422"/>
      <c r="G1310" s="2">
        <f>+G1309+E1310-F1310</f>
        <v>24.200000000000003</v>
      </c>
    </row>
    <row r="1311" spans="2:7">
      <c r="B1311" s="422"/>
      <c r="C1311" s="422"/>
      <c r="G1311" s="2">
        <f>+G1310+E1311-F1311</f>
        <v>24.200000000000003</v>
      </c>
    </row>
    <row r="1312" spans="2:7">
      <c r="B1312" s="422"/>
      <c r="C1312" s="422"/>
      <c r="G1312" s="2">
        <f>+G1311+E1312-F1312</f>
        <v>24.200000000000003</v>
      </c>
    </row>
    <row r="1313" spans="2:7">
      <c r="B1313" s="422"/>
      <c r="C1313" s="422"/>
      <c r="G1313" s="2">
        <f>+G1312+E1313-F1313</f>
        <v>24.200000000000003</v>
      </c>
    </row>
    <row r="1314" spans="2:7">
      <c r="B1314" s="422"/>
      <c r="C1314" s="422"/>
      <c r="G1314" s="2">
        <f>+G1313+E1314-F1314</f>
        <v>24.200000000000003</v>
      </c>
    </row>
    <row r="1315" spans="2:7">
      <c r="B1315" s="422"/>
      <c r="C1315" s="422"/>
      <c r="G1315" s="2">
        <f>+G1314+E1315-F1315</f>
        <v>24.200000000000003</v>
      </c>
    </row>
  </sheetData>
  <autoFilter ref="A4:G151" xr:uid="{00000000-0009-0000-0000-00000F000000}"/>
  <mergeCells count="3">
    <mergeCell ref="B2:G2"/>
    <mergeCell ref="I923:K923"/>
    <mergeCell ref="I932:K932"/>
  </mergeCells>
  <phoneticPr fontId="17" type="noConversion"/>
  <pageMargins left="0.25" right="0.25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O1312"/>
  <sheetViews>
    <sheetView topLeftCell="A925" zoomScaleNormal="100" workbookViewId="0">
      <selection activeCell="I944" sqref="I944"/>
    </sheetView>
  </sheetViews>
  <sheetFormatPr defaultColWidth="11.42578125" defaultRowHeight="15"/>
  <cols>
    <col min="1" max="1" width="11.42578125" style="3"/>
    <col min="2" max="2" width="13.85546875" style="7" bestFit="1" customWidth="1"/>
    <col min="3" max="3" width="14.85546875" style="7" customWidth="1"/>
    <col min="4" max="4" width="32.140625" bestFit="1" customWidth="1"/>
    <col min="5" max="5" width="11.42578125" style="28"/>
    <col min="6" max="6" width="11.42578125" style="2"/>
    <col min="9" max="9" width="20.85546875" customWidth="1"/>
    <col min="10" max="10" width="25.140625" bestFit="1" customWidth="1"/>
    <col min="11" max="11" width="22.85546875" bestFit="1" customWidth="1"/>
  </cols>
  <sheetData>
    <row r="2" spans="1:7">
      <c r="B2" s="461" t="s">
        <v>362</v>
      </c>
      <c r="C2" s="461"/>
      <c r="D2" s="461"/>
      <c r="E2" s="461"/>
      <c r="F2" s="461"/>
      <c r="G2" s="461"/>
    </row>
    <row r="4" spans="1:7" ht="27.75">
      <c r="A4" s="30" t="s">
        <v>1</v>
      </c>
      <c r="B4" s="11" t="s">
        <v>2</v>
      </c>
      <c r="C4" s="11" t="s">
        <v>3</v>
      </c>
      <c r="D4" s="11" t="s">
        <v>4</v>
      </c>
      <c r="E4" s="47" t="s">
        <v>5</v>
      </c>
      <c r="F4" s="12" t="s">
        <v>6</v>
      </c>
      <c r="G4" s="12" t="s">
        <v>7</v>
      </c>
    </row>
    <row r="5" spans="1:7">
      <c r="A5" s="3">
        <v>42736</v>
      </c>
      <c r="B5" s="422" t="s">
        <v>8</v>
      </c>
      <c r="C5" s="422"/>
      <c r="G5" s="2">
        <v>175.7</v>
      </c>
    </row>
    <row r="6" spans="1:7">
      <c r="A6" s="3">
        <v>42786</v>
      </c>
      <c r="B6" s="422">
        <v>12272</v>
      </c>
      <c r="C6" s="422" t="s">
        <v>67</v>
      </c>
      <c r="F6" s="2">
        <v>95.7</v>
      </c>
      <c r="G6" s="2">
        <f>+G5+E6-F6</f>
        <v>79.999999999999986</v>
      </c>
    </row>
    <row r="7" spans="1:7">
      <c r="A7" s="3">
        <v>42821</v>
      </c>
      <c r="B7" s="422">
        <v>12533</v>
      </c>
      <c r="C7" s="422" t="s">
        <v>67</v>
      </c>
      <c r="F7" s="2">
        <v>80</v>
      </c>
      <c r="G7" s="2">
        <f t="shared" ref="G7:G70" si="0">+G6+E7-F7</f>
        <v>0</v>
      </c>
    </row>
    <row r="8" spans="1:7">
      <c r="A8" s="3">
        <v>42766</v>
      </c>
      <c r="B8" s="422" t="s">
        <v>10</v>
      </c>
      <c r="C8" s="422" t="s">
        <v>11</v>
      </c>
      <c r="D8" t="s">
        <v>12</v>
      </c>
      <c r="E8" s="48">
        <v>69.900000000000006</v>
      </c>
      <c r="G8" s="2">
        <f t="shared" si="0"/>
        <v>69.900000000000006</v>
      </c>
    </row>
    <row r="9" spans="1:7">
      <c r="B9" s="422"/>
      <c r="C9" s="422"/>
      <c r="D9" t="s">
        <v>13</v>
      </c>
      <c r="E9" s="48">
        <v>33</v>
      </c>
      <c r="G9" s="2">
        <f t="shared" si="0"/>
        <v>102.9</v>
      </c>
    </row>
    <row r="10" spans="1:7">
      <c r="B10" s="422"/>
      <c r="C10" s="422"/>
      <c r="D10" t="s">
        <v>14</v>
      </c>
      <c r="E10" s="48">
        <v>60</v>
      </c>
      <c r="G10" s="2">
        <f t="shared" si="0"/>
        <v>162.9</v>
      </c>
    </row>
    <row r="11" spans="1:7">
      <c r="B11" s="422"/>
      <c r="C11" s="422"/>
      <c r="D11" t="s">
        <v>15</v>
      </c>
      <c r="E11" s="48">
        <v>2</v>
      </c>
      <c r="G11" s="2">
        <f t="shared" si="0"/>
        <v>164.9</v>
      </c>
    </row>
    <row r="12" spans="1:7">
      <c r="A12" s="3">
        <v>42765</v>
      </c>
      <c r="B12" s="422" t="s">
        <v>69</v>
      </c>
      <c r="C12" s="422" t="s">
        <v>11</v>
      </c>
      <c r="D12" t="s">
        <v>14</v>
      </c>
      <c r="E12" s="48"/>
      <c r="F12" s="2">
        <v>60</v>
      </c>
      <c r="G12" s="2">
        <f t="shared" si="0"/>
        <v>104.9</v>
      </c>
    </row>
    <row r="13" spans="1:7">
      <c r="A13" s="3">
        <v>42765</v>
      </c>
      <c r="B13" s="422" t="s">
        <v>69</v>
      </c>
      <c r="C13" s="422" t="s">
        <v>11</v>
      </c>
      <c r="D13" t="s">
        <v>15</v>
      </c>
      <c r="E13" s="48"/>
      <c r="F13" s="2">
        <v>2</v>
      </c>
      <c r="G13" s="2">
        <f t="shared" si="0"/>
        <v>102.9</v>
      </c>
    </row>
    <row r="14" spans="1:7">
      <c r="A14" s="3">
        <v>42786</v>
      </c>
      <c r="B14" s="422">
        <v>12272</v>
      </c>
      <c r="C14" s="422" t="s">
        <v>11</v>
      </c>
      <c r="D14" t="s">
        <v>12</v>
      </c>
      <c r="E14" s="48"/>
      <c r="F14" s="2">
        <v>69.900000000000006</v>
      </c>
      <c r="G14" s="2">
        <f t="shared" si="0"/>
        <v>33</v>
      </c>
    </row>
    <row r="15" spans="1:7">
      <c r="A15" s="3">
        <v>42786</v>
      </c>
      <c r="B15" s="422">
        <v>12272</v>
      </c>
      <c r="C15" s="422" t="s">
        <v>11</v>
      </c>
      <c r="D15" t="s">
        <v>13</v>
      </c>
      <c r="E15" s="48"/>
      <c r="F15" s="2">
        <v>33</v>
      </c>
      <c r="G15" s="2">
        <f t="shared" si="0"/>
        <v>0</v>
      </c>
    </row>
    <row r="16" spans="1:7">
      <c r="A16" s="3">
        <v>42794</v>
      </c>
      <c r="B16" s="422" t="s">
        <v>10</v>
      </c>
      <c r="C16" s="422" t="s">
        <v>17</v>
      </c>
      <c r="D16" t="s">
        <v>12</v>
      </c>
      <c r="E16" s="48">
        <v>73.8</v>
      </c>
      <c r="G16" s="2">
        <f t="shared" si="0"/>
        <v>73.8</v>
      </c>
    </row>
    <row r="17" spans="1:7">
      <c r="B17" s="422"/>
      <c r="C17" s="422"/>
      <c r="D17" t="s">
        <v>13</v>
      </c>
      <c r="E17" s="48">
        <v>21</v>
      </c>
      <c r="G17" s="2">
        <f t="shared" si="0"/>
        <v>94.8</v>
      </c>
    </row>
    <row r="18" spans="1:7">
      <c r="B18" s="422"/>
      <c r="C18" s="422"/>
      <c r="D18" t="s">
        <v>14</v>
      </c>
      <c r="E18" s="48">
        <v>56</v>
      </c>
      <c r="G18" s="2">
        <f t="shared" si="0"/>
        <v>150.80000000000001</v>
      </c>
    </row>
    <row r="19" spans="1:7">
      <c r="B19" s="422"/>
      <c r="C19" s="422"/>
      <c r="D19" t="s">
        <v>15</v>
      </c>
      <c r="E19" s="48">
        <v>2</v>
      </c>
      <c r="G19" s="2">
        <f t="shared" si="0"/>
        <v>152.80000000000001</v>
      </c>
    </row>
    <row r="20" spans="1:7">
      <c r="A20" s="3">
        <v>42793</v>
      </c>
      <c r="B20" s="422" t="s">
        <v>69</v>
      </c>
      <c r="C20" s="422" t="s">
        <v>17</v>
      </c>
      <c r="D20" t="s">
        <v>14</v>
      </c>
      <c r="E20" s="48"/>
      <c r="F20" s="2">
        <v>54</v>
      </c>
      <c r="G20" s="2">
        <f t="shared" si="0"/>
        <v>98.800000000000011</v>
      </c>
    </row>
    <row r="21" spans="1:7">
      <c r="A21" s="3">
        <v>42795</v>
      </c>
      <c r="B21" s="422">
        <v>12383</v>
      </c>
      <c r="C21" s="422" t="s">
        <v>17</v>
      </c>
      <c r="D21" t="s">
        <v>14</v>
      </c>
      <c r="E21" s="48"/>
      <c r="F21" s="2">
        <v>2</v>
      </c>
      <c r="G21" s="2">
        <f t="shared" si="0"/>
        <v>96.800000000000011</v>
      </c>
    </row>
    <row r="22" spans="1:7">
      <c r="A22" s="3">
        <v>42795</v>
      </c>
      <c r="B22" s="422">
        <v>12383</v>
      </c>
      <c r="C22" s="422" t="s">
        <v>17</v>
      </c>
      <c r="D22" t="s">
        <v>15</v>
      </c>
      <c r="E22" s="48"/>
      <c r="F22" s="2">
        <v>2</v>
      </c>
      <c r="G22" s="2">
        <f t="shared" si="0"/>
        <v>94.800000000000011</v>
      </c>
    </row>
    <row r="23" spans="1:7">
      <c r="A23" s="3">
        <v>42821</v>
      </c>
      <c r="B23" s="422">
        <v>12533</v>
      </c>
      <c r="C23" s="422" t="s">
        <v>17</v>
      </c>
      <c r="D23" t="s">
        <v>12</v>
      </c>
      <c r="E23" s="48"/>
      <c r="F23" s="2">
        <v>73.8</v>
      </c>
      <c r="G23" s="2">
        <f t="shared" si="0"/>
        <v>21.000000000000014</v>
      </c>
    </row>
    <row r="24" spans="1:7">
      <c r="A24" s="3">
        <v>42821</v>
      </c>
      <c r="B24" s="422">
        <v>12533</v>
      </c>
      <c r="C24" s="422" t="s">
        <v>17</v>
      </c>
      <c r="D24" t="s">
        <v>13</v>
      </c>
      <c r="E24" s="48"/>
      <c r="F24" s="2">
        <v>21</v>
      </c>
      <c r="G24" s="2">
        <f t="shared" si="0"/>
        <v>0</v>
      </c>
    </row>
    <row r="25" spans="1:7">
      <c r="A25" s="3">
        <v>42825</v>
      </c>
      <c r="B25" s="422" t="s">
        <v>10</v>
      </c>
      <c r="C25" s="422" t="s">
        <v>18</v>
      </c>
      <c r="D25" t="s">
        <v>12</v>
      </c>
      <c r="E25" s="48">
        <v>70.599999999999994</v>
      </c>
      <c r="G25" s="2">
        <f t="shared" si="0"/>
        <v>70.599999999999994</v>
      </c>
    </row>
    <row r="26" spans="1:7">
      <c r="B26" s="422"/>
      <c r="C26" s="422"/>
      <c r="D26" t="s">
        <v>13</v>
      </c>
      <c r="E26" s="48">
        <v>22.9</v>
      </c>
      <c r="G26" s="2">
        <f t="shared" si="0"/>
        <v>93.5</v>
      </c>
    </row>
    <row r="27" spans="1:7">
      <c r="B27" s="422"/>
      <c r="C27" s="422"/>
      <c r="D27" t="s">
        <v>14</v>
      </c>
      <c r="E27" s="48">
        <v>60</v>
      </c>
      <c r="G27" s="2">
        <f t="shared" si="0"/>
        <v>153.5</v>
      </c>
    </row>
    <row r="28" spans="1:7">
      <c r="B28" s="422"/>
      <c r="C28" s="422"/>
      <c r="D28" t="s">
        <v>15</v>
      </c>
      <c r="E28" s="48">
        <v>2</v>
      </c>
      <c r="G28" s="2">
        <f t="shared" si="0"/>
        <v>155.5</v>
      </c>
    </row>
    <row r="29" spans="1:7">
      <c r="A29" s="3">
        <v>42824</v>
      </c>
      <c r="B29" s="422" t="s">
        <v>69</v>
      </c>
      <c r="C29" s="422" t="s">
        <v>18</v>
      </c>
      <c r="D29" t="s">
        <v>14</v>
      </c>
      <c r="E29" s="48"/>
      <c r="F29" s="2">
        <v>60</v>
      </c>
      <c r="G29" s="2">
        <f t="shared" si="0"/>
        <v>95.5</v>
      </c>
    </row>
    <row r="30" spans="1:7">
      <c r="A30" s="3">
        <v>42824</v>
      </c>
      <c r="B30" s="422" t="s">
        <v>69</v>
      </c>
      <c r="C30" s="422" t="s">
        <v>18</v>
      </c>
      <c r="D30" t="s">
        <v>15</v>
      </c>
      <c r="E30" s="48"/>
      <c r="F30" s="2">
        <v>2</v>
      </c>
      <c r="G30" s="2">
        <f t="shared" si="0"/>
        <v>93.5</v>
      </c>
    </row>
    <row r="31" spans="1:7">
      <c r="A31" s="3">
        <v>42888</v>
      </c>
      <c r="B31" s="422">
        <v>13037</v>
      </c>
      <c r="C31" s="422" t="s">
        <v>18</v>
      </c>
      <c r="D31" t="s">
        <v>12</v>
      </c>
      <c r="E31" s="48"/>
      <c r="F31" s="2">
        <v>70.599999999999994</v>
      </c>
      <c r="G31" s="2">
        <f t="shared" si="0"/>
        <v>22.900000000000006</v>
      </c>
    </row>
    <row r="32" spans="1:7">
      <c r="A32" s="3">
        <v>42888</v>
      </c>
      <c r="B32" s="422">
        <v>13037</v>
      </c>
      <c r="C32" s="422" t="s">
        <v>18</v>
      </c>
      <c r="D32" t="s">
        <v>13</v>
      </c>
      <c r="E32" s="48"/>
      <c r="F32" s="2">
        <v>22.9</v>
      </c>
      <c r="G32" s="2">
        <f t="shared" si="0"/>
        <v>0</v>
      </c>
    </row>
    <row r="33" spans="1:7">
      <c r="A33" s="3">
        <v>42855</v>
      </c>
      <c r="B33" s="422" t="s">
        <v>10</v>
      </c>
      <c r="C33" s="422" t="s">
        <v>19</v>
      </c>
      <c r="D33" t="s">
        <v>12</v>
      </c>
      <c r="E33" s="48">
        <v>72.099999999999994</v>
      </c>
      <c r="G33" s="2">
        <f t="shared" si="0"/>
        <v>72.099999999999994</v>
      </c>
    </row>
    <row r="34" spans="1:7">
      <c r="B34" s="422"/>
      <c r="C34" s="422"/>
      <c r="D34" t="s">
        <v>13</v>
      </c>
      <c r="E34" s="48">
        <v>22.5</v>
      </c>
      <c r="G34" s="2">
        <f t="shared" si="0"/>
        <v>94.6</v>
      </c>
    </row>
    <row r="35" spans="1:7">
      <c r="B35" s="422"/>
      <c r="C35" s="422"/>
      <c r="D35" t="s">
        <v>14</v>
      </c>
      <c r="E35" s="48">
        <v>60</v>
      </c>
      <c r="G35" s="2">
        <f t="shared" si="0"/>
        <v>154.6</v>
      </c>
    </row>
    <row r="36" spans="1:7">
      <c r="B36" s="422"/>
      <c r="C36" s="422"/>
      <c r="D36" t="s">
        <v>15</v>
      </c>
      <c r="E36" s="48">
        <v>2</v>
      </c>
      <c r="G36" s="2">
        <f t="shared" si="0"/>
        <v>156.6</v>
      </c>
    </row>
    <row r="37" spans="1:7">
      <c r="A37" s="3">
        <v>42855</v>
      </c>
      <c r="B37" s="422" t="s">
        <v>69</v>
      </c>
      <c r="C37" s="422" t="s">
        <v>19</v>
      </c>
      <c r="D37" t="s">
        <v>14</v>
      </c>
      <c r="E37" s="48"/>
      <c r="F37" s="2">
        <v>60</v>
      </c>
      <c r="G37" s="2">
        <f t="shared" si="0"/>
        <v>96.6</v>
      </c>
    </row>
    <row r="38" spans="1:7">
      <c r="A38" s="3">
        <v>42855</v>
      </c>
      <c r="B38" s="422" t="s">
        <v>69</v>
      </c>
      <c r="C38" s="422" t="s">
        <v>19</v>
      </c>
      <c r="D38" t="s">
        <v>15</v>
      </c>
      <c r="E38" s="48"/>
      <c r="F38" s="2">
        <v>2</v>
      </c>
      <c r="G38" s="2">
        <f t="shared" si="0"/>
        <v>94.6</v>
      </c>
    </row>
    <row r="39" spans="1:7">
      <c r="A39" s="3">
        <v>42888</v>
      </c>
      <c r="B39" s="422">
        <v>13037</v>
      </c>
      <c r="C39" s="422" t="s">
        <v>19</v>
      </c>
      <c r="D39" t="s">
        <v>12</v>
      </c>
      <c r="E39" s="48"/>
      <c r="F39" s="2">
        <v>72.099999999999994</v>
      </c>
      <c r="G39" s="2">
        <f t="shared" si="0"/>
        <v>22.5</v>
      </c>
    </row>
    <row r="40" spans="1:7">
      <c r="A40" s="3">
        <v>42888</v>
      </c>
      <c r="B40" s="422">
        <v>13037</v>
      </c>
      <c r="C40" s="422" t="s">
        <v>19</v>
      </c>
      <c r="D40" t="s">
        <v>13</v>
      </c>
      <c r="E40" s="48"/>
      <c r="F40" s="2">
        <v>22.5</v>
      </c>
      <c r="G40" s="2">
        <f t="shared" si="0"/>
        <v>0</v>
      </c>
    </row>
    <row r="41" spans="1:7">
      <c r="A41" s="3">
        <v>42886</v>
      </c>
      <c r="B41" s="422" t="s">
        <v>10</v>
      </c>
      <c r="C41" s="422" t="s">
        <v>20</v>
      </c>
      <c r="D41" t="s">
        <v>12</v>
      </c>
      <c r="E41" s="48">
        <v>67.5</v>
      </c>
      <c r="G41" s="2">
        <f t="shared" si="0"/>
        <v>67.5</v>
      </c>
    </row>
    <row r="42" spans="1:7">
      <c r="B42" s="422"/>
      <c r="C42" s="422"/>
      <c r="D42" t="s">
        <v>13</v>
      </c>
      <c r="E42" s="48">
        <v>22</v>
      </c>
      <c r="G42" s="2">
        <f t="shared" si="0"/>
        <v>89.5</v>
      </c>
    </row>
    <row r="43" spans="1:7">
      <c r="B43" s="422"/>
      <c r="C43" s="422"/>
      <c r="D43" t="s">
        <v>14</v>
      </c>
      <c r="E43" s="48">
        <v>60</v>
      </c>
      <c r="G43" s="2">
        <f t="shared" si="0"/>
        <v>149.5</v>
      </c>
    </row>
    <row r="44" spans="1:7">
      <c r="B44" s="422"/>
      <c r="C44" s="422"/>
      <c r="D44" t="s">
        <v>15</v>
      </c>
      <c r="E44" s="48">
        <v>2</v>
      </c>
      <c r="G44" s="2">
        <f t="shared" si="0"/>
        <v>151.5</v>
      </c>
    </row>
    <row r="45" spans="1:7">
      <c r="A45" s="3">
        <v>42882</v>
      </c>
      <c r="B45" s="422" t="s">
        <v>69</v>
      </c>
      <c r="C45" s="422" t="s">
        <v>20</v>
      </c>
      <c r="D45" t="s">
        <v>14</v>
      </c>
      <c r="E45" s="48"/>
      <c r="F45" s="2">
        <v>60</v>
      </c>
      <c r="G45" s="2">
        <f t="shared" si="0"/>
        <v>91.5</v>
      </c>
    </row>
    <row r="46" spans="1:7">
      <c r="A46" s="3">
        <v>42882</v>
      </c>
      <c r="B46" s="422" t="s">
        <v>69</v>
      </c>
      <c r="C46" s="422" t="s">
        <v>20</v>
      </c>
      <c r="D46" t="s">
        <v>15</v>
      </c>
      <c r="E46" s="48"/>
      <c r="F46" s="2">
        <v>2</v>
      </c>
      <c r="G46" s="2">
        <f t="shared" si="0"/>
        <v>89.5</v>
      </c>
    </row>
    <row r="47" spans="1:7">
      <c r="A47" s="3">
        <v>42920</v>
      </c>
      <c r="B47" s="422">
        <v>13182</v>
      </c>
      <c r="C47" s="422" t="s">
        <v>20</v>
      </c>
      <c r="D47" t="s">
        <v>12</v>
      </c>
      <c r="E47" s="48"/>
      <c r="F47" s="2">
        <v>67.5</v>
      </c>
      <c r="G47" s="2">
        <f t="shared" si="0"/>
        <v>22</v>
      </c>
    </row>
    <row r="48" spans="1:7">
      <c r="A48" s="3">
        <v>42920</v>
      </c>
      <c r="B48" s="422">
        <v>13182</v>
      </c>
      <c r="C48" s="422" t="s">
        <v>20</v>
      </c>
      <c r="D48" t="s">
        <v>13</v>
      </c>
      <c r="E48" s="48"/>
      <c r="F48" s="2">
        <v>22</v>
      </c>
      <c r="G48" s="2">
        <f t="shared" si="0"/>
        <v>0</v>
      </c>
    </row>
    <row r="49" spans="1:7">
      <c r="A49" s="3">
        <v>42916</v>
      </c>
      <c r="B49" s="422" t="s">
        <v>10</v>
      </c>
      <c r="C49" s="422" t="s">
        <v>21</v>
      </c>
      <c r="D49" t="s">
        <v>12</v>
      </c>
      <c r="E49" s="48">
        <v>65.900000000000006</v>
      </c>
      <c r="G49" s="2">
        <f t="shared" si="0"/>
        <v>65.900000000000006</v>
      </c>
    </row>
    <row r="50" spans="1:7">
      <c r="B50" s="422"/>
      <c r="C50" s="422"/>
      <c r="D50" t="s">
        <v>13</v>
      </c>
      <c r="E50" s="48">
        <v>22</v>
      </c>
      <c r="G50" s="2">
        <f t="shared" si="0"/>
        <v>87.9</v>
      </c>
    </row>
    <row r="51" spans="1:7">
      <c r="B51" s="422"/>
      <c r="C51" s="422"/>
      <c r="D51" t="s">
        <v>14</v>
      </c>
      <c r="E51" s="48">
        <v>60</v>
      </c>
      <c r="G51" s="2">
        <f t="shared" si="0"/>
        <v>147.9</v>
      </c>
    </row>
    <row r="52" spans="1:7">
      <c r="B52" s="422"/>
      <c r="C52" s="422"/>
      <c r="D52" t="s">
        <v>15</v>
      </c>
      <c r="E52" s="48">
        <v>2</v>
      </c>
      <c r="G52" s="2">
        <f t="shared" si="0"/>
        <v>149.9</v>
      </c>
    </row>
    <row r="53" spans="1:7">
      <c r="A53" s="3">
        <v>42916</v>
      </c>
      <c r="B53" s="422" t="s">
        <v>69</v>
      </c>
      <c r="C53" s="422" t="s">
        <v>21</v>
      </c>
      <c r="D53" t="s">
        <v>14</v>
      </c>
      <c r="E53" s="48"/>
      <c r="F53" s="2">
        <v>60</v>
      </c>
      <c r="G53" s="2">
        <f t="shared" si="0"/>
        <v>89.9</v>
      </c>
    </row>
    <row r="54" spans="1:7">
      <c r="A54" s="3">
        <v>42916</v>
      </c>
      <c r="B54" s="422" t="s">
        <v>69</v>
      </c>
      <c r="C54" s="422" t="s">
        <v>21</v>
      </c>
      <c r="D54" t="s">
        <v>15</v>
      </c>
      <c r="E54" s="48"/>
      <c r="F54" s="2">
        <v>2</v>
      </c>
      <c r="G54" s="2">
        <f t="shared" si="0"/>
        <v>87.9</v>
      </c>
    </row>
    <row r="55" spans="1:7">
      <c r="A55" s="3">
        <v>42942</v>
      </c>
      <c r="B55" s="422">
        <v>13258</v>
      </c>
      <c r="C55" s="422" t="s">
        <v>21</v>
      </c>
      <c r="D55" t="s">
        <v>12</v>
      </c>
      <c r="E55" s="48"/>
      <c r="F55" s="2">
        <v>65.900000000000006</v>
      </c>
      <c r="G55" s="2">
        <f t="shared" si="0"/>
        <v>22</v>
      </c>
    </row>
    <row r="56" spans="1:7">
      <c r="A56" s="3">
        <v>42942</v>
      </c>
      <c r="B56" s="422">
        <v>13258</v>
      </c>
      <c r="C56" s="422" t="s">
        <v>21</v>
      </c>
      <c r="D56" t="s">
        <v>13</v>
      </c>
      <c r="E56" s="48"/>
      <c r="F56" s="2">
        <v>22</v>
      </c>
      <c r="G56" s="2">
        <f t="shared" si="0"/>
        <v>0</v>
      </c>
    </row>
    <row r="57" spans="1:7">
      <c r="A57" s="3">
        <v>42947</v>
      </c>
      <c r="B57" s="422" t="s">
        <v>10</v>
      </c>
      <c r="C57" s="422" t="s">
        <v>22</v>
      </c>
      <c r="D57" t="s">
        <v>12</v>
      </c>
      <c r="E57" s="48">
        <v>59.8</v>
      </c>
      <c r="G57" s="2">
        <f t="shared" si="0"/>
        <v>59.8</v>
      </c>
    </row>
    <row r="58" spans="1:7">
      <c r="B58" s="422"/>
      <c r="C58" s="422"/>
      <c r="D58" t="s">
        <v>13</v>
      </c>
      <c r="E58" s="48">
        <v>22</v>
      </c>
      <c r="G58" s="2">
        <f t="shared" si="0"/>
        <v>81.8</v>
      </c>
    </row>
    <row r="59" spans="1:7">
      <c r="B59" s="422"/>
      <c r="C59" s="422"/>
      <c r="D59" t="s">
        <v>14</v>
      </c>
      <c r="E59" s="48">
        <v>60</v>
      </c>
      <c r="G59" s="2">
        <f t="shared" si="0"/>
        <v>141.80000000000001</v>
      </c>
    </row>
    <row r="60" spans="1:7">
      <c r="B60" s="422"/>
      <c r="C60" s="422"/>
      <c r="D60" t="s">
        <v>15</v>
      </c>
      <c r="E60" s="48">
        <v>2</v>
      </c>
      <c r="G60" s="2">
        <f t="shared" si="0"/>
        <v>143.80000000000001</v>
      </c>
    </row>
    <row r="61" spans="1:7">
      <c r="A61" s="3">
        <v>42945</v>
      </c>
      <c r="B61" s="422" t="s">
        <v>69</v>
      </c>
      <c r="C61" s="422" t="s">
        <v>22</v>
      </c>
      <c r="D61" t="s">
        <v>14</v>
      </c>
      <c r="E61" s="48"/>
      <c r="F61" s="2">
        <v>60</v>
      </c>
      <c r="G61" s="2">
        <f t="shared" si="0"/>
        <v>83.800000000000011</v>
      </c>
    </row>
    <row r="62" spans="1:7">
      <c r="A62" s="3">
        <v>42945</v>
      </c>
      <c r="B62" s="422" t="s">
        <v>69</v>
      </c>
      <c r="C62" s="422" t="s">
        <v>22</v>
      </c>
      <c r="D62" t="s">
        <v>15</v>
      </c>
      <c r="E62" s="48"/>
      <c r="F62" s="2">
        <v>2</v>
      </c>
      <c r="G62" s="2">
        <f t="shared" si="0"/>
        <v>81.800000000000011</v>
      </c>
    </row>
    <row r="63" spans="1:7">
      <c r="A63" s="3">
        <v>42972</v>
      </c>
      <c r="B63" s="422">
        <v>13485</v>
      </c>
      <c r="C63" s="422" t="s">
        <v>22</v>
      </c>
      <c r="D63" t="s">
        <v>12</v>
      </c>
      <c r="E63" s="48"/>
      <c r="F63" s="2">
        <v>59.8</v>
      </c>
      <c r="G63" s="2">
        <f t="shared" si="0"/>
        <v>22.000000000000014</v>
      </c>
    </row>
    <row r="64" spans="1:7">
      <c r="A64" s="3">
        <v>42972</v>
      </c>
      <c r="B64" s="422">
        <v>13485</v>
      </c>
      <c r="C64" s="422" t="s">
        <v>22</v>
      </c>
      <c r="D64" t="s">
        <v>13</v>
      </c>
      <c r="E64" s="48"/>
      <c r="F64" s="2">
        <v>22</v>
      </c>
      <c r="G64" s="2">
        <f t="shared" si="0"/>
        <v>0</v>
      </c>
    </row>
    <row r="65" spans="1:7">
      <c r="A65" s="3">
        <v>42978</v>
      </c>
      <c r="B65" s="422" t="s">
        <v>10</v>
      </c>
      <c r="C65" s="422" t="s">
        <v>23</v>
      </c>
      <c r="D65" t="s">
        <v>12</v>
      </c>
      <c r="E65" s="48">
        <v>59.8</v>
      </c>
      <c r="G65" s="2">
        <f t="shared" si="0"/>
        <v>59.8</v>
      </c>
    </row>
    <row r="66" spans="1:7">
      <c r="B66" s="422"/>
      <c r="C66" s="422"/>
      <c r="D66" t="s">
        <v>13</v>
      </c>
      <c r="E66" s="48">
        <v>22</v>
      </c>
      <c r="G66" s="2">
        <f t="shared" si="0"/>
        <v>81.8</v>
      </c>
    </row>
    <row r="67" spans="1:7">
      <c r="B67" s="422"/>
      <c r="C67" s="422"/>
      <c r="D67" t="s">
        <v>14</v>
      </c>
      <c r="E67" s="48">
        <v>60</v>
      </c>
      <c r="G67" s="2">
        <f t="shared" si="0"/>
        <v>141.80000000000001</v>
      </c>
    </row>
    <row r="68" spans="1:7">
      <c r="B68" s="422"/>
      <c r="C68" s="422"/>
      <c r="D68" t="s">
        <v>15</v>
      </c>
      <c r="E68" s="48">
        <v>2</v>
      </c>
      <c r="G68" s="2">
        <f t="shared" si="0"/>
        <v>143.80000000000001</v>
      </c>
    </row>
    <row r="69" spans="1:7">
      <c r="B69" s="422"/>
      <c r="C69" s="422"/>
      <c r="D69" t="s">
        <v>70</v>
      </c>
      <c r="E69" s="48">
        <v>85</v>
      </c>
      <c r="G69" s="2">
        <f t="shared" si="0"/>
        <v>228.8</v>
      </c>
    </row>
    <row r="70" spans="1:7">
      <c r="A70" s="3">
        <v>42978</v>
      </c>
      <c r="B70" s="422" t="s">
        <v>69</v>
      </c>
      <c r="C70" s="422" t="s">
        <v>23</v>
      </c>
      <c r="D70" t="s">
        <v>14</v>
      </c>
      <c r="E70" s="48"/>
      <c r="F70" s="2">
        <v>60</v>
      </c>
      <c r="G70" s="2">
        <f t="shared" si="0"/>
        <v>168.8</v>
      </c>
    </row>
    <row r="71" spans="1:7">
      <c r="A71" s="3">
        <v>42978</v>
      </c>
      <c r="B71" s="422" t="s">
        <v>69</v>
      </c>
      <c r="C71" s="422" t="s">
        <v>23</v>
      </c>
      <c r="D71" t="s">
        <v>15</v>
      </c>
      <c r="E71" s="48"/>
      <c r="F71" s="2">
        <v>2</v>
      </c>
      <c r="G71" s="2">
        <f t="shared" ref="G71:G135" si="1">+G70+E71-F71</f>
        <v>166.8</v>
      </c>
    </row>
    <row r="72" spans="1:7">
      <c r="A72" s="3">
        <v>42997</v>
      </c>
      <c r="B72" s="422">
        <v>13607</v>
      </c>
      <c r="C72" s="422" t="s">
        <v>23</v>
      </c>
      <c r="D72" t="s">
        <v>12</v>
      </c>
      <c r="E72" s="48"/>
      <c r="F72" s="2">
        <v>59.8</v>
      </c>
      <c r="G72" s="2">
        <f t="shared" si="1"/>
        <v>107.00000000000001</v>
      </c>
    </row>
    <row r="73" spans="1:7">
      <c r="A73" s="3">
        <v>42997</v>
      </c>
      <c r="B73" s="422">
        <v>13607</v>
      </c>
      <c r="C73" s="422" t="s">
        <v>23</v>
      </c>
      <c r="D73" t="s">
        <v>13</v>
      </c>
      <c r="E73" s="48"/>
      <c r="F73" s="2">
        <v>22</v>
      </c>
      <c r="G73" s="2">
        <f t="shared" si="1"/>
        <v>85.000000000000014</v>
      </c>
    </row>
    <row r="74" spans="1:7">
      <c r="A74" s="3">
        <v>43001</v>
      </c>
      <c r="B74" s="422" t="s">
        <v>363</v>
      </c>
      <c r="C74" s="422" t="s">
        <v>23</v>
      </c>
      <c r="D74" t="s">
        <v>70</v>
      </c>
      <c r="E74" s="48"/>
      <c r="F74" s="2">
        <v>85</v>
      </c>
      <c r="G74" s="2">
        <f t="shared" si="1"/>
        <v>0</v>
      </c>
    </row>
    <row r="75" spans="1:7">
      <c r="A75" s="3">
        <v>43008</v>
      </c>
      <c r="B75" s="422" t="s">
        <v>10</v>
      </c>
      <c r="C75" s="422" t="s">
        <v>24</v>
      </c>
      <c r="D75" t="s">
        <v>12</v>
      </c>
      <c r="E75" s="48">
        <v>50.3</v>
      </c>
      <c r="G75" s="2">
        <f t="shared" si="1"/>
        <v>50.3</v>
      </c>
    </row>
    <row r="76" spans="1:7">
      <c r="B76" s="422"/>
      <c r="C76" s="422"/>
      <c r="D76" t="s">
        <v>13</v>
      </c>
      <c r="E76" s="48">
        <v>22</v>
      </c>
      <c r="G76" s="2">
        <f t="shared" si="1"/>
        <v>72.3</v>
      </c>
    </row>
    <row r="77" spans="1:7">
      <c r="B77" s="422"/>
      <c r="C77" s="422"/>
      <c r="D77" t="s">
        <v>14</v>
      </c>
      <c r="E77" s="48">
        <v>60</v>
      </c>
      <c r="G77" s="2">
        <f t="shared" si="1"/>
        <v>132.30000000000001</v>
      </c>
    </row>
    <row r="78" spans="1:7">
      <c r="B78" s="422"/>
      <c r="C78" s="422"/>
      <c r="D78" t="s">
        <v>15</v>
      </c>
      <c r="E78" s="48">
        <v>2</v>
      </c>
      <c r="G78" s="2">
        <f t="shared" si="1"/>
        <v>134.30000000000001</v>
      </c>
    </row>
    <row r="79" spans="1:7">
      <c r="A79" s="3">
        <v>43008</v>
      </c>
      <c r="B79" s="422" t="s">
        <v>69</v>
      </c>
      <c r="C79" s="422" t="s">
        <v>24</v>
      </c>
      <c r="D79" t="s">
        <v>14</v>
      </c>
      <c r="E79" s="48"/>
      <c r="F79" s="2">
        <v>60</v>
      </c>
      <c r="G79" s="2">
        <f t="shared" si="1"/>
        <v>74.300000000000011</v>
      </c>
    </row>
    <row r="80" spans="1:7">
      <c r="A80" s="3">
        <v>43008</v>
      </c>
      <c r="B80" s="422" t="s">
        <v>69</v>
      </c>
      <c r="C80" s="422" t="s">
        <v>24</v>
      </c>
      <c r="D80" t="s">
        <v>15</v>
      </c>
      <c r="E80" s="48"/>
      <c r="F80" s="2">
        <v>2</v>
      </c>
      <c r="G80" s="2">
        <f t="shared" si="1"/>
        <v>72.300000000000011</v>
      </c>
    </row>
    <row r="81" spans="1:7">
      <c r="A81" s="3">
        <v>43038</v>
      </c>
      <c r="B81" s="422">
        <v>13903</v>
      </c>
      <c r="C81" s="422" t="s">
        <v>24</v>
      </c>
      <c r="D81" t="s">
        <v>12</v>
      </c>
      <c r="E81" s="48"/>
      <c r="F81" s="2">
        <v>50.3</v>
      </c>
      <c r="G81" s="2">
        <f t="shared" si="1"/>
        <v>22.000000000000014</v>
      </c>
    </row>
    <row r="82" spans="1:7">
      <c r="A82" s="3">
        <v>43038</v>
      </c>
      <c r="B82" s="422">
        <v>13903</v>
      </c>
      <c r="C82" s="422" t="s">
        <v>24</v>
      </c>
      <c r="D82" t="s">
        <v>13</v>
      </c>
      <c r="E82" s="48"/>
      <c r="F82" s="2">
        <v>22</v>
      </c>
      <c r="G82" s="2">
        <f t="shared" si="1"/>
        <v>0</v>
      </c>
    </row>
    <row r="83" spans="1:7">
      <c r="A83" s="3">
        <v>43039</v>
      </c>
      <c r="B83" s="422" t="s">
        <v>10</v>
      </c>
      <c r="C83" s="422" t="s">
        <v>25</v>
      </c>
      <c r="D83" t="s">
        <v>12</v>
      </c>
      <c r="E83" s="48">
        <v>50.1</v>
      </c>
      <c r="G83" s="2">
        <f t="shared" si="1"/>
        <v>50.1</v>
      </c>
    </row>
    <row r="84" spans="1:7">
      <c r="B84" s="422"/>
      <c r="C84" s="422"/>
      <c r="D84" t="s">
        <v>13</v>
      </c>
      <c r="E84" s="48">
        <v>22</v>
      </c>
      <c r="G84" s="2">
        <f t="shared" si="1"/>
        <v>72.099999999999994</v>
      </c>
    </row>
    <row r="85" spans="1:7">
      <c r="B85" s="422"/>
      <c r="C85" s="422"/>
      <c r="D85" t="s">
        <v>14</v>
      </c>
      <c r="E85" s="48">
        <v>60</v>
      </c>
      <c r="G85" s="2">
        <f t="shared" si="1"/>
        <v>132.1</v>
      </c>
    </row>
    <row r="86" spans="1:7">
      <c r="B86" s="422"/>
      <c r="C86" s="422"/>
      <c r="D86" t="s">
        <v>15</v>
      </c>
      <c r="E86" s="48">
        <v>2</v>
      </c>
      <c r="G86" s="2">
        <f t="shared" si="1"/>
        <v>134.1</v>
      </c>
    </row>
    <row r="87" spans="1:7">
      <c r="A87" s="3">
        <v>43039</v>
      </c>
      <c r="B87" s="422" t="s">
        <v>69</v>
      </c>
      <c r="C87" s="422" t="s">
        <v>25</v>
      </c>
      <c r="D87" t="s">
        <v>14</v>
      </c>
      <c r="E87" s="48"/>
      <c r="F87" s="2">
        <v>60</v>
      </c>
      <c r="G87" s="2">
        <f t="shared" si="1"/>
        <v>74.099999999999994</v>
      </c>
    </row>
    <row r="88" spans="1:7">
      <c r="A88" s="3">
        <v>43039</v>
      </c>
      <c r="B88" s="422" t="s">
        <v>69</v>
      </c>
      <c r="C88" s="422" t="s">
        <v>25</v>
      </c>
      <c r="D88" t="s">
        <v>15</v>
      </c>
      <c r="E88" s="48"/>
      <c r="F88" s="2">
        <v>2</v>
      </c>
      <c r="G88" s="2">
        <f t="shared" si="1"/>
        <v>72.099999999999994</v>
      </c>
    </row>
    <row r="89" spans="1:7">
      <c r="A89" s="3">
        <v>43063</v>
      </c>
      <c r="B89" s="422">
        <v>14047</v>
      </c>
      <c r="C89" s="422" t="s">
        <v>25</v>
      </c>
      <c r="D89" t="s">
        <v>12</v>
      </c>
      <c r="E89" s="48"/>
      <c r="F89" s="2">
        <v>50.1</v>
      </c>
      <c r="G89" s="2">
        <f t="shared" si="1"/>
        <v>21.999999999999993</v>
      </c>
    </row>
    <row r="90" spans="1:7">
      <c r="A90" s="3">
        <v>43063</v>
      </c>
      <c r="B90" s="422">
        <v>14047</v>
      </c>
      <c r="C90" s="422" t="s">
        <v>25</v>
      </c>
      <c r="D90" t="s">
        <v>13</v>
      </c>
      <c r="E90" s="48"/>
      <c r="F90" s="2">
        <v>22</v>
      </c>
      <c r="G90" s="2">
        <f t="shared" si="1"/>
        <v>0</v>
      </c>
    </row>
    <row r="91" spans="1:7">
      <c r="A91" s="3">
        <v>43069</v>
      </c>
      <c r="B91" s="422" t="s">
        <v>10</v>
      </c>
      <c r="C91" s="422" t="s">
        <v>26</v>
      </c>
      <c r="D91" t="s">
        <v>12</v>
      </c>
      <c r="E91" s="48">
        <v>53.4</v>
      </c>
      <c r="G91" s="2">
        <f t="shared" si="1"/>
        <v>53.4</v>
      </c>
    </row>
    <row r="92" spans="1:7">
      <c r="B92" s="422"/>
      <c r="C92" s="422"/>
      <c r="D92" t="s">
        <v>13</v>
      </c>
      <c r="E92" s="48">
        <v>22</v>
      </c>
      <c r="G92" s="2">
        <f t="shared" si="1"/>
        <v>75.400000000000006</v>
      </c>
    </row>
    <row r="93" spans="1:7">
      <c r="B93" s="422"/>
      <c r="C93" s="422"/>
      <c r="D93" t="s">
        <v>14</v>
      </c>
      <c r="E93" s="48">
        <v>60</v>
      </c>
      <c r="G93" s="2">
        <f t="shared" si="1"/>
        <v>135.4</v>
      </c>
    </row>
    <row r="94" spans="1:7">
      <c r="B94" s="422"/>
      <c r="C94" s="422"/>
      <c r="D94" t="s">
        <v>15</v>
      </c>
      <c r="E94" s="48">
        <v>2</v>
      </c>
      <c r="G94" s="2">
        <f t="shared" si="1"/>
        <v>137.4</v>
      </c>
    </row>
    <row r="95" spans="1:7">
      <c r="A95" s="3">
        <v>43088</v>
      </c>
      <c r="B95" s="422">
        <v>14322</v>
      </c>
      <c r="C95" s="422" t="s">
        <v>26</v>
      </c>
      <c r="D95" t="s">
        <v>12</v>
      </c>
      <c r="E95" s="48"/>
      <c r="F95" s="2">
        <v>53.4</v>
      </c>
      <c r="G95" s="2">
        <f t="shared" si="1"/>
        <v>84</v>
      </c>
    </row>
    <row r="96" spans="1:7">
      <c r="A96" s="3">
        <v>43088</v>
      </c>
      <c r="B96" s="422">
        <v>14322</v>
      </c>
      <c r="C96" s="422" t="s">
        <v>26</v>
      </c>
      <c r="D96" t="s">
        <v>13</v>
      </c>
      <c r="E96" s="48"/>
      <c r="F96" s="2">
        <v>22</v>
      </c>
      <c r="G96" s="2">
        <f t="shared" si="1"/>
        <v>62</v>
      </c>
    </row>
    <row r="97" spans="1:9">
      <c r="A97" s="3">
        <v>43069</v>
      </c>
      <c r="B97" s="422" t="s">
        <v>69</v>
      </c>
      <c r="C97" s="422" t="s">
        <v>26</v>
      </c>
      <c r="D97" t="s">
        <v>14</v>
      </c>
      <c r="E97" s="48"/>
      <c r="F97" s="2">
        <v>60</v>
      </c>
      <c r="G97" s="2">
        <f t="shared" si="1"/>
        <v>2</v>
      </c>
    </row>
    <row r="98" spans="1:9">
      <c r="A98" s="3">
        <v>43069</v>
      </c>
      <c r="B98" s="422" t="s">
        <v>69</v>
      </c>
      <c r="C98" s="422" t="s">
        <v>26</v>
      </c>
      <c r="D98" t="s">
        <v>15</v>
      </c>
      <c r="E98" s="48"/>
      <c r="F98" s="2">
        <v>2</v>
      </c>
      <c r="G98" s="2">
        <f t="shared" si="1"/>
        <v>0</v>
      </c>
    </row>
    <row r="99" spans="1:9">
      <c r="A99" s="3">
        <v>43100</v>
      </c>
      <c r="B99" s="422" t="s">
        <v>10</v>
      </c>
      <c r="C99" s="422" t="s">
        <v>27</v>
      </c>
      <c r="D99" t="s">
        <v>12</v>
      </c>
      <c r="E99" s="48">
        <v>58.1</v>
      </c>
      <c r="G99" s="2">
        <f t="shared" si="1"/>
        <v>58.1</v>
      </c>
    </row>
    <row r="100" spans="1:9">
      <c r="B100" s="422"/>
      <c r="C100" s="422"/>
      <c r="D100" t="s">
        <v>13</v>
      </c>
      <c r="E100" s="48">
        <v>22</v>
      </c>
      <c r="G100" s="2">
        <f t="shared" si="1"/>
        <v>80.099999999999994</v>
      </c>
    </row>
    <row r="101" spans="1:9">
      <c r="B101" s="422"/>
      <c r="C101" s="422"/>
      <c r="D101" t="s">
        <v>14</v>
      </c>
      <c r="E101" s="48">
        <v>60</v>
      </c>
      <c r="G101" s="2">
        <f t="shared" si="1"/>
        <v>140.1</v>
      </c>
    </row>
    <row r="102" spans="1:9">
      <c r="B102" s="422"/>
      <c r="C102" s="422"/>
      <c r="D102" t="s">
        <v>15</v>
      </c>
      <c r="E102" s="48">
        <v>2</v>
      </c>
      <c r="G102" s="2">
        <f t="shared" si="1"/>
        <v>142.1</v>
      </c>
      <c r="I102" s="16"/>
    </row>
    <row r="103" spans="1:9">
      <c r="A103" s="3">
        <v>43099</v>
      </c>
      <c r="B103" s="422" t="s">
        <v>69</v>
      </c>
      <c r="C103" s="422" t="s">
        <v>27</v>
      </c>
      <c r="D103" t="s">
        <v>14</v>
      </c>
      <c r="E103" s="48"/>
      <c r="F103" s="2">
        <v>60</v>
      </c>
      <c r="G103" s="2">
        <f t="shared" si="1"/>
        <v>82.1</v>
      </c>
      <c r="I103" s="16"/>
    </row>
    <row r="104" spans="1:9">
      <c r="A104" s="3">
        <v>43099</v>
      </c>
      <c r="B104" s="422" t="s">
        <v>69</v>
      </c>
      <c r="C104" s="422" t="s">
        <v>27</v>
      </c>
      <c r="D104" t="s">
        <v>15</v>
      </c>
      <c r="E104" s="48"/>
      <c r="F104" s="2">
        <v>2</v>
      </c>
      <c r="G104" s="2">
        <f t="shared" si="1"/>
        <v>80.099999999999994</v>
      </c>
      <c r="I104" s="16"/>
    </row>
    <row r="105" spans="1:9">
      <c r="A105" s="3">
        <v>43118</v>
      </c>
      <c r="B105" s="422">
        <v>14485</v>
      </c>
      <c r="C105" s="422" t="s">
        <v>27</v>
      </c>
      <c r="D105" t="s">
        <v>12</v>
      </c>
      <c r="E105" s="48"/>
      <c r="F105" s="2">
        <v>58.1</v>
      </c>
      <c r="G105" s="2">
        <f t="shared" si="1"/>
        <v>21.999999999999993</v>
      </c>
      <c r="I105" s="16"/>
    </row>
    <row r="106" spans="1:9">
      <c r="A106" s="3">
        <v>43118</v>
      </c>
      <c r="B106" s="422">
        <v>14485</v>
      </c>
      <c r="C106" s="422" t="s">
        <v>27</v>
      </c>
      <c r="D106" t="s">
        <v>13</v>
      </c>
      <c r="E106" s="48"/>
      <c r="F106" s="2">
        <v>22</v>
      </c>
      <c r="G106" s="2">
        <f t="shared" si="1"/>
        <v>0</v>
      </c>
      <c r="I106" s="16"/>
    </row>
    <row r="107" spans="1:9">
      <c r="A107" s="3">
        <v>43131</v>
      </c>
      <c r="B107" s="422" t="s">
        <v>10</v>
      </c>
      <c r="C107" s="422" t="s">
        <v>11</v>
      </c>
      <c r="D107" t="s">
        <v>12</v>
      </c>
      <c r="E107" s="48">
        <v>51.7</v>
      </c>
      <c r="G107" s="2">
        <f t="shared" si="1"/>
        <v>51.7</v>
      </c>
      <c r="I107" s="16"/>
    </row>
    <row r="108" spans="1:9">
      <c r="B108" s="422"/>
      <c r="C108" s="422"/>
      <c r="D108" t="s">
        <v>13</v>
      </c>
      <c r="E108" s="48">
        <v>22</v>
      </c>
      <c r="G108" s="2">
        <f t="shared" si="1"/>
        <v>73.7</v>
      </c>
      <c r="I108" s="16"/>
    </row>
    <row r="109" spans="1:9">
      <c r="B109" s="422"/>
      <c r="C109" s="422"/>
      <c r="D109" t="s">
        <v>14</v>
      </c>
      <c r="E109" s="48">
        <v>60</v>
      </c>
      <c r="G109" s="2">
        <f t="shared" si="1"/>
        <v>133.69999999999999</v>
      </c>
      <c r="I109" s="16"/>
    </row>
    <row r="110" spans="1:9">
      <c r="B110" s="422"/>
      <c r="C110" s="422"/>
      <c r="D110" t="s">
        <v>15</v>
      </c>
      <c r="E110" s="48">
        <v>2</v>
      </c>
      <c r="G110" s="2">
        <f t="shared" si="1"/>
        <v>135.69999999999999</v>
      </c>
      <c r="I110" s="16"/>
    </row>
    <row r="111" spans="1:9">
      <c r="A111" s="3">
        <v>43131</v>
      </c>
      <c r="B111" s="422" t="s">
        <v>69</v>
      </c>
      <c r="C111" s="422" t="s">
        <v>11</v>
      </c>
      <c r="D111" t="s">
        <v>14</v>
      </c>
      <c r="E111" s="48"/>
      <c r="F111" s="2">
        <v>60</v>
      </c>
      <c r="G111" s="2">
        <f t="shared" si="1"/>
        <v>75.699999999999989</v>
      </c>
      <c r="I111" s="16"/>
    </row>
    <row r="112" spans="1:9">
      <c r="A112" s="3">
        <v>43131</v>
      </c>
      <c r="B112" s="422" t="s">
        <v>69</v>
      </c>
      <c r="C112" s="422" t="s">
        <v>11</v>
      </c>
      <c r="D112" t="s">
        <v>15</v>
      </c>
      <c r="E112" s="48"/>
      <c r="F112" s="2">
        <v>2</v>
      </c>
      <c r="G112" s="2">
        <f t="shared" si="1"/>
        <v>73.699999999999989</v>
      </c>
      <c r="I112" s="16"/>
    </row>
    <row r="113" spans="1:9">
      <c r="A113" s="3">
        <v>43154</v>
      </c>
      <c r="B113" s="422">
        <v>14702</v>
      </c>
      <c r="C113" s="422" t="s">
        <v>11</v>
      </c>
      <c r="D113" t="s">
        <v>12</v>
      </c>
      <c r="E113" s="48"/>
      <c r="F113" s="2">
        <v>51.7</v>
      </c>
      <c r="G113" s="2">
        <f t="shared" si="1"/>
        <v>21.999999999999986</v>
      </c>
      <c r="I113" s="16"/>
    </row>
    <row r="114" spans="1:9">
      <c r="A114" s="3">
        <v>43154</v>
      </c>
      <c r="B114" s="422">
        <v>14702</v>
      </c>
      <c r="C114" s="422" t="s">
        <v>11</v>
      </c>
      <c r="D114" t="s">
        <v>13</v>
      </c>
      <c r="E114" s="48"/>
      <c r="F114" s="2">
        <v>22</v>
      </c>
      <c r="G114" s="2">
        <f t="shared" si="1"/>
        <v>0</v>
      </c>
      <c r="I114" s="16"/>
    </row>
    <row r="115" spans="1:9">
      <c r="A115" s="3">
        <v>43159</v>
      </c>
      <c r="B115" s="422" t="s">
        <v>10</v>
      </c>
      <c r="C115" s="422" t="s">
        <v>17</v>
      </c>
      <c r="D115" t="s">
        <v>12</v>
      </c>
      <c r="E115" s="48">
        <v>82.8</v>
      </c>
      <c r="G115" s="2">
        <f t="shared" si="1"/>
        <v>82.8</v>
      </c>
      <c r="I115" s="16"/>
    </row>
    <row r="116" spans="1:9">
      <c r="B116" s="422"/>
      <c r="C116" s="422"/>
      <c r="D116" t="s">
        <v>13</v>
      </c>
      <c r="E116" s="48">
        <v>22</v>
      </c>
      <c r="G116" s="2">
        <f t="shared" si="1"/>
        <v>104.8</v>
      </c>
      <c r="I116" s="16"/>
    </row>
    <row r="117" spans="1:9">
      <c r="B117" s="422"/>
      <c r="C117" s="422"/>
      <c r="D117" t="s">
        <v>14</v>
      </c>
      <c r="E117" s="48">
        <v>56</v>
      </c>
      <c r="G117" s="2">
        <f t="shared" si="1"/>
        <v>160.80000000000001</v>
      </c>
      <c r="I117" s="16"/>
    </row>
    <row r="118" spans="1:9">
      <c r="B118" s="422"/>
      <c r="C118" s="422"/>
      <c r="D118" t="s">
        <v>15</v>
      </c>
      <c r="E118" s="48">
        <v>5</v>
      </c>
      <c r="G118" s="2">
        <f t="shared" si="1"/>
        <v>165.8</v>
      </c>
      <c r="I118" s="16"/>
    </row>
    <row r="119" spans="1:9">
      <c r="A119" s="3">
        <v>43159</v>
      </c>
      <c r="B119" s="422" t="s">
        <v>69</v>
      </c>
      <c r="C119" s="422" t="s">
        <v>17</v>
      </c>
      <c r="D119" t="s">
        <v>14</v>
      </c>
      <c r="E119" s="48"/>
      <c r="F119" s="2">
        <v>56</v>
      </c>
      <c r="G119" s="2">
        <f t="shared" si="1"/>
        <v>109.80000000000001</v>
      </c>
      <c r="I119" s="16"/>
    </row>
    <row r="120" spans="1:9">
      <c r="A120" s="3">
        <v>43159</v>
      </c>
      <c r="B120" s="422" t="s">
        <v>69</v>
      </c>
      <c r="C120" s="422" t="s">
        <v>17</v>
      </c>
      <c r="D120" t="s">
        <v>15</v>
      </c>
      <c r="E120" s="48"/>
      <c r="F120" s="2">
        <v>5</v>
      </c>
      <c r="G120" s="2">
        <f t="shared" si="1"/>
        <v>104.80000000000001</v>
      </c>
      <c r="I120" s="16"/>
    </row>
    <row r="121" spans="1:9">
      <c r="A121" s="3">
        <v>43039</v>
      </c>
      <c r="B121" s="422" t="s">
        <v>69</v>
      </c>
      <c r="C121" s="422" t="s">
        <v>17</v>
      </c>
      <c r="D121" t="s">
        <v>12</v>
      </c>
      <c r="E121" s="48"/>
      <c r="F121" s="2">
        <v>2</v>
      </c>
      <c r="G121" s="2">
        <f t="shared" si="1"/>
        <v>102.80000000000001</v>
      </c>
      <c r="I121" s="16"/>
    </row>
    <row r="122" spans="1:9">
      <c r="A122" s="3">
        <v>43180</v>
      </c>
      <c r="B122" s="422">
        <v>14882</v>
      </c>
      <c r="C122" s="422" t="s">
        <v>17</v>
      </c>
      <c r="D122" t="s">
        <v>12</v>
      </c>
      <c r="E122" s="48"/>
      <c r="F122" s="2">
        <v>80.8</v>
      </c>
      <c r="G122" s="2">
        <f t="shared" si="1"/>
        <v>22.000000000000014</v>
      </c>
      <c r="I122" s="16"/>
    </row>
    <row r="123" spans="1:9">
      <c r="A123" s="3">
        <v>43180</v>
      </c>
      <c r="B123" s="422">
        <v>14882</v>
      </c>
      <c r="C123" s="422" t="s">
        <v>17</v>
      </c>
      <c r="D123" t="s">
        <v>13</v>
      </c>
      <c r="E123" s="48"/>
      <c r="F123" s="2">
        <v>22</v>
      </c>
      <c r="G123" s="2">
        <f t="shared" si="1"/>
        <v>0</v>
      </c>
      <c r="I123" s="16"/>
    </row>
    <row r="124" spans="1:9">
      <c r="A124" s="3">
        <v>43189</v>
      </c>
      <c r="B124" s="422" t="s">
        <v>10</v>
      </c>
      <c r="C124" s="422" t="s">
        <v>18</v>
      </c>
      <c r="D124" t="s">
        <v>12</v>
      </c>
      <c r="E124" s="48">
        <v>121.6</v>
      </c>
      <c r="G124" s="2">
        <f t="shared" si="1"/>
        <v>121.6</v>
      </c>
      <c r="I124" s="16"/>
    </row>
    <row r="125" spans="1:9">
      <c r="B125" s="422"/>
      <c r="C125" s="422"/>
      <c r="D125" t="s">
        <v>13</v>
      </c>
      <c r="E125" s="48">
        <v>22</v>
      </c>
      <c r="G125" s="2">
        <f t="shared" si="1"/>
        <v>143.6</v>
      </c>
      <c r="I125" s="16"/>
    </row>
    <row r="126" spans="1:9">
      <c r="B126" s="422"/>
      <c r="C126" s="422"/>
      <c r="D126" t="s">
        <v>14</v>
      </c>
      <c r="E126" s="48">
        <v>60</v>
      </c>
      <c r="G126" s="2">
        <f t="shared" si="1"/>
        <v>203.6</v>
      </c>
      <c r="I126" s="16"/>
    </row>
    <row r="127" spans="1:9">
      <c r="B127" s="422"/>
      <c r="C127" s="422"/>
      <c r="D127" t="s">
        <v>15</v>
      </c>
      <c r="E127" s="48">
        <v>5</v>
      </c>
      <c r="G127" s="2">
        <f t="shared" si="1"/>
        <v>208.6</v>
      </c>
      <c r="I127" s="16"/>
    </row>
    <row r="128" spans="1:9">
      <c r="A128" s="3">
        <v>43214</v>
      </c>
      <c r="B128" s="422">
        <v>15172</v>
      </c>
      <c r="C128" s="422" t="s">
        <v>18</v>
      </c>
      <c r="D128" t="s">
        <v>12</v>
      </c>
      <c r="E128" s="48"/>
      <c r="F128" s="2">
        <v>121.6</v>
      </c>
      <c r="G128" s="2">
        <f t="shared" si="1"/>
        <v>87</v>
      </c>
      <c r="I128" s="16"/>
    </row>
    <row r="129" spans="1:9">
      <c r="A129" s="3">
        <v>43214</v>
      </c>
      <c r="B129" s="422">
        <v>15172</v>
      </c>
      <c r="C129" s="422" t="s">
        <v>18</v>
      </c>
      <c r="D129" t="s">
        <v>13</v>
      </c>
      <c r="E129" s="48"/>
      <c r="F129" s="2">
        <v>22</v>
      </c>
      <c r="G129" s="2">
        <f t="shared" si="1"/>
        <v>65</v>
      </c>
      <c r="I129" s="16"/>
    </row>
    <row r="130" spans="1:9">
      <c r="A130" s="3">
        <v>43190</v>
      </c>
      <c r="B130" s="422" t="s">
        <v>69</v>
      </c>
      <c r="C130" s="422" t="s">
        <v>18</v>
      </c>
      <c r="D130" t="s">
        <v>14</v>
      </c>
      <c r="E130" s="48"/>
      <c r="F130" s="2">
        <v>60</v>
      </c>
      <c r="G130" s="2">
        <f t="shared" si="1"/>
        <v>5</v>
      </c>
      <c r="I130" s="16"/>
    </row>
    <row r="131" spans="1:9">
      <c r="A131" s="3">
        <v>43190</v>
      </c>
      <c r="B131" s="422" t="s">
        <v>69</v>
      </c>
      <c r="C131" s="422" t="s">
        <v>18</v>
      </c>
      <c r="D131" t="s">
        <v>15</v>
      </c>
      <c r="E131" s="48"/>
      <c r="F131" s="2">
        <v>5</v>
      </c>
      <c r="G131" s="2">
        <f t="shared" si="1"/>
        <v>0</v>
      </c>
      <c r="I131" s="16"/>
    </row>
    <row r="132" spans="1:9">
      <c r="A132" s="3">
        <v>43220</v>
      </c>
      <c r="B132" s="422" t="s">
        <v>10</v>
      </c>
      <c r="C132" s="422" t="s">
        <v>19</v>
      </c>
      <c r="D132" t="s">
        <v>12</v>
      </c>
      <c r="E132" s="48">
        <v>124.8</v>
      </c>
      <c r="G132" s="2">
        <f t="shared" si="1"/>
        <v>124.8</v>
      </c>
      <c r="I132" s="16"/>
    </row>
    <row r="133" spans="1:9">
      <c r="B133" s="422"/>
      <c r="C133" s="422"/>
      <c r="D133" t="s">
        <v>13</v>
      </c>
      <c r="E133" s="48">
        <v>22</v>
      </c>
      <c r="G133" s="2">
        <f t="shared" si="1"/>
        <v>146.80000000000001</v>
      </c>
      <c r="I133" s="16"/>
    </row>
    <row r="134" spans="1:9">
      <c r="B134" s="422"/>
      <c r="C134" s="422"/>
      <c r="D134" t="s">
        <v>14</v>
      </c>
      <c r="E134" s="48">
        <v>60</v>
      </c>
      <c r="G134" s="2">
        <f t="shared" si="1"/>
        <v>206.8</v>
      </c>
      <c r="I134" s="16"/>
    </row>
    <row r="135" spans="1:9">
      <c r="B135" s="422"/>
      <c r="C135" s="422"/>
      <c r="D135" t="s">
        <v>15</v>
      </c>
      <c r="E135" s="48">
        <v>5</v>
      </c>
      <c r="G135" s="2">
        <f t="shared" si="1"/>
        <v>211.8</v>
      </c>
      <c r="I135" s="16"/>
    </row>
    <row r="136" spans="1:9">
      <c r="A136" s="3">
        <v>43220</v>
      </c>
      <c r="B136" s="422" t="s">
        <v>69</v>
      </c>
      <c r="C136" s="422" t="s">
        <v>19</v>
      </c>
      <c r="D136" t="s">
        <v>14</v>
      </c>
      <c r="E136" s="48"/>
      <c r="F136" s="2">
        <v>56</v>
      </c>
      <c r="G136" s="2">
        <f t="shared" ref="G136:G201" si="2">+G135+E136-F136</f>
        <v>155.80000000000001</v>
      </c>
      <c r="I136" s="16"/>
    </row>
    <row r="137" spans="1:9">
      <c r="A137" s="3">
        <v>43249</v>
      </c>
      <c r="B137" s="422">
        <v>15452</v>
      </c>
      <c r="C137" s="422" t="s">
        <v>19</v>
      </c>
      <c r="D137" t="s">
        <v>12</v>
      </c>
      <c r="E137" s="48"/>
      <c r="F137" s="2">
        <v>124.8</v>
      </c>
      <c r="G137" s="2">
        <f t="shared" si="2"/>
        <v>31.000000000000014</v>
      </c>
      <c r="I137" s="16"/>
    </row>
    <row r="138" spans="1:9">
      <c r="A138" s="3">
        <v>43249</v>
      </c>
      <c r="B138" s="422">
        <v>15452</v>
      </c>
      <c r="C138" s="422" t="s">
        <v>19</v>
      </c>
      <c r="D138" t="s">
        <v>13</v>
      </c>
      <c r="E138" s="48"/>
      <c r="F138" s="2">
        <v>22</v>
      </c>
      <c r="G138" s="2">
        <f t="shared" si="2"/>
        <v>9.0000000000000142</v>
      </c>
      <c r="I138" s="16"/>
    </row>
    <row r="139" spans="1:9">
      <c r="A139" s="3">
        <v>43308</v>
      </c>
      <c r="B139" s="422">
        <v>15833</v>
      </c>
      <c r="C139" s="422" t="s">
        <v>19</v>
      </c>
      <c r="D139" t="s">
        <v>14</v>
      </c>
      <c r="E139" s="48"/>
      <c r="F139" s="2">
        <v>4</v>
      </c>
      <c r="G139" s="2">
        <f t="shared" si="2"/>
        <v>5.0000000000000142</v>
      </c>
      <c r="I139" s="16"/>
    </row>
    <row r="140" spans="1:9">
      <c r="A140" s="3">
        <v>43308</v>
      </c>
      <c r="B140" s="422">
        <v>15833</v>
      </c>
      <c r="C140" s="422" t="s">
        <v>19</v>
      </c>
      <c r="D140" t="s">
        <v>15</v>
      </c>
      <c r="E140" s="48"/>
      <c r="F140" s="2">
        <v>5</v>
      </c>
      <c r="G140" s="2">
        <f t="shared" si="2"/>
        <v>1.4210854715202004E-14</v>
      </c>
      <c r="I140" s="16"/>
    </row>
    <row r="141" spans="1:9">
      <c r="A141" s="3">
        <v>43251</v>
      </c>
      <c r="B141" s="422" t="s">
        <v>10</v>
      </c>
      <c r="C141" s="422" t="s">
        <v>20</v>
      </c>
      <c r="D141" t="s">
        <v>12</v>
      </c>
      <c r="E141" s="48">
        <v>116.2</v>
      </c>
      <c r="G141" s="2">
        <f t="shared" si="2"/>
        <v>116.20000000000002</v>
      </c>
      <c r="I141" s="16"/>
    </row>
    <row r="142" spans="1:9">
      <c r="B142" s="422"/>
      <c r="C142" s="422"/>
      <c r="D142" t="s">
        <v>13</v>
      </c>
      <c r="E142" s="48">
        <v>27</v>
      </c>
      <c r="G142" s="2">
        <f t="shared" si="2"/>
        <v>143.20000000000002</v>
      </c>
      <c r="I142" s="16"/>
    </row>
    <row r="143" spans="1:9">
      <c r="B143" s="422"/>
      <c r="C143" s="422"/>
      <c r="D143" t="s">
        <v>14</v>
      </c>
      <c r="E143" s="48">
        <v>60</v>
      </c>
      <c r="G143" s="2">
        <f t="shared" si="2"/>
        <v>203.20000000000002</v>
      </c>
      <c r="I143" s="16"/>
    </row>
    <row r="144" spans="1:9">
      <c r="B144" s="422"/>
      <c r="C144" s="422"/>
      <c r="D144" t="s">
        <v>15</v>
      </c>
      <c r="E144" s="48">
        <v>5</v>
      </c>
      <c r="G144" s="2">
        <f t="shared" si="2"/>
        <v>208.20000000000002</v>
      </c>
      <c r="I144" s="16"/>
    </row>
    <row r="145" spans="1:9">
      <c r="A145" s="3">
        <v>43251</v>
      </c>
      <c r="B145" s="422" t="s">
        <v>69</v>
      </c>
      <c r="C145" s="422" t="s">
        <v>20</v>
      </c>
      <c r="D145" t="s">
        <v>14</v>
      </c>
      <c r="E145" s="48"/>
      <c r="F145" s="2">
        <v>60</v>
      </c>
      <c r="G145" s="2">
        <f t="shared" si="2"/>
        <v>148.20000000000002</v>
      </c>
      <c r="I145" s="16"/>
    </row>
    <row r="146" spans="1:9">
      <c r="A146" s="3">
        <v>43251</v>
      </c>
      <c r="B146" s="422" t="s">
        <v>69</v>
      </c>
      <c r="C146" s="422" t="s">
        <v>20</v>
      </c>
      <c r="D146" t="s">
        <v>15</v>
      </c>
      <c r="E146" s="48"/>
      <c r="F146" s="2">
        <v>5</v>
      </c>
      <c r="G146" s="2">
        <f t="shared" si="2"/>
        <v>143.20000000000002</v>
      </c>
      <c r="I146" s="16"/>
    </row>
    <row r="147" spans="1:9">
      <c r="A147" s="3">
        <v>43286</v>
      </c>
      <c r="B147" s="422">
        <v>15659</v>
      </c>
      <c r="C147" s="422" t="s">
        <v>20</v>
      </c>
      <c r="D147" t="s">
        <v>12</v>
      </c>
      <c r="E147" s="48"/>
      <c r="F147" s="2">
        <v>116.2</v>
      </c>
      <c r="G147" s="2">
        <f t="shared" si="2"/>
        <v>27.000000000000014</v>
      </c>
      <c r="I147" s="16"/>
    </row>
    <row r="148" spans="1:9">
      <c r="A148" s="3">
        <v>43286</v>
      </c>
      <c r="B148" s="422">
        <v>15659</v>
      </c>
      <c r="C148" s="422" t="s">
        <v>20</v>
      </c>
      <c r="D148" t="s">
        <v>13</v>
      </c>
      <c r="E148" s="48"/>
      <c r="F148" s="2">
        <v>27</v>
      </c>
      <c r="G148" s="2">
        <f t="shared" si="2"/>
        <v>0</v>
      </c>
      <c r="I148" s="16"/>
    </row>
    <row r="149" spans="1:9">
      <c r="A149" s="3">
        <v>43281</v>
      </c>
      <c r="B149" s="422" t="s">
        <v>10</v>
      </c>
      <c r="C149" s="422" t="s">
        <v>21</v>
      </c>
      <c r="D149" t="s">
        <v>12</v>
      </c>
      <c r="E149" s="48">
        <v>128.30000000000001</v>
      </c>
      <c r="G149" s="2">
        <f t="shared" si="2"/>
        <v>128.30000000000001</v>
      </c>
      <c r="I149" s="16"/>
    </row>
    <row r="150" spans="1:9">
      <c r="B150" s="422"/>
      <c r="C150" s="422"/>
      <c r="D150" t="s">
        <v>13</v>
      </c>
      <c r="E150" s="48">
        <v>27</v>
      </c>
      <c r="G150" s="2">
        <f t="shared" si="2"/>
        <v>155.30000000000001</v>
      </c>
      <c r="I150" s="16"/>
    </row>
    <row r="151" spans="1:9">
      <c r="B151" s="422"/>
      <c r="C151" s="422"/>
      <c r="D151" t="s">
        <v>14</v>
      </c>
      <c r="E151" s="48">
        <v>60</v>
      </c>
      <c r="G151" s="2">
        <f t="shared" si="2"/>
        <v>215.3</v>
      </c>
      <c r="I151" s="16"/>
    </row>
    <row r="152" spans="1:9">
      <c r="B152" s="422"/>
      <c r="C152" s="422"/>
      <c r="D152" t="s">
        <v>15</v>
      </c>
      <c r="E152" s="48">
        <v>5</v>
      </c>
      <c r="G152" s="2">
        <f t="shared" si="2"/>
        <v>220.3</v>
      </c>
      <c r="I152" s="16"/>
    </row>
    <row r="153" spans="1:9">
      <c r="A153" s="3">
        <v>43281</v>
      </c>
      <c r="B153" s="422" t="s">
        <v>69</v>
      </c>
      <c r="C153" s="422" t="s">
        <v>21</v>
      </c>
      <c r="D153" t="s">
        <v>14</v>
      </c>
      <c r="E153" s="48"/>
      <c r="F153" s="2">
        <v>60</v>
      </c>
      <c r="G153" s="2">
        <f t="shared" si="2"/>
        <v>160.30000000000001</v>
      </c>
      <c r="I153" s="16"/>
    </row>
    <row r="154" spans="1:9">
      <c r="A154" s="3">
        <v>43281</v>
      </c>
      <c r="B154" s="422" t="s">
        <v>69</v>
      </c>
      <c r="C154" s="422" t="s">
        <v>21</v>
      </c>
      <c r="D154" t="s">
        <v>15</v>
      </c>
      <c r="E154" s="48"/>
      <c r="F154" s="2">
        <v>5</v>
      </c>
      <c r="G154" s="2">
        <f t="shared" si="2"/>
        <v>155.30000000000001</v>
      </c>
      <c r="I154" s="16"/>
    </row>
    <row r="155" spans="1:9">
      <c r="A155" s="3">
        <v>43308</v>
      </c>
      <c r="B155" s="422">
        <v>15833</v>
      </c>
      <c r="C155" s="422" t="s">
        <v>21</v>
      </c>
      <c r="D155" t="s">
        <v>12</v>
      </c>
      <c r="E155" s="48"/>
      <c r="F155" s="2">
        <v>128.30000000000001</v>
      </c>
      <c r="G155" s="2">
        <f t="shared" si="2"/>
        <v>27</v>
      </c>
      <c r="I155" s="16"/>
    </row>
    <row r="156" spans="1:9">
      <c r="A156" s="3">
        <v>43308</v>
      </c>
      <c r="B156" s="422">
        <v>15833</v>
      </c>
      <c r="C156" s="422" t="s">
        <v>21</v>
      </c>
      <c r="D156" t="s">
        <v>13</v>
      </c>
      <c r="E156" s="48"/>
      <c r="F156" s="2">
        <v>27</v>
      </c>
      <c r="G156" s="2">
        <f t="shared" si="2"/>
        <v>0</v>
      </c>
      <c r="I156" s="16"/>
    </row>
    <row r="157" spans="1:9">
      <c r="A157" s="3">
        <v>43312</v>
      </c>
      <c r="B157" s="422" t="s">
        <v>10</v>
      </c>
      <c r="C157" s="422" t="s">
        <v>22</v>
      </c>
      <c r="D157" t="s">
        <v>12</v>
      </c>
      <c r="E157" s="48">
        <v>125.8</v>
      </c>
      <c r="G157" s="2">
        <f t="shared" si="2"/>
        <v>125.8</v>
      </c>
      <c r="I157" s="16"/>
    </row>
    <row r="158" spans="1:9">
      <c r="B158" s="422"/>
      <c r="C158" s="422"/>
      <c r="D158" t="s">
        <v>13</v>
      </c>
      <c r="E158" s="48">
        <v>27</v>
      </c>
      <c r="G158" s="2">
        <f t="shared" si="2"/>
        <v>152.80000000000001</v>
      </c>
      <c r="I158" s="16"/>
    </row>
    <row r="159" spans="1:9">
      <c r="B159" s="422"/>
      <c r="C159" s="422"/>
      <c r="D159" t="s">
        <v>14</v>
      </c>
      <c r="E159" s="48">
        <v>60</v>
      </c>
      <c r="G159" s="2">
        <f t="shared" si="2"/>
        <v>212.8</v>
      </c>
      <c r="I159" s="16"/>
    </row>
    <row r="160" spans="1:9">
      <c r="B160" s="422"/>
      <c r="C160" s="422"/>
      <c r="D160" t="s">
        <v>15</v>
      </c>
      <c r="E160" s="48">
        <v>5</v>
      </c>
      <c r="G160" s="2">
        <f t="shared" si="2"/>
        <v>217.8</v>
      </c>
      <c r="I160" s="16"/>
    </row>
    <row r="161" spans="1:9">
      <c r="A161" s="3">
        <v>43312</v>
      </c>
      <c r="B161" s="422" t="s">
        <v>69</v>
      </c>
      <c r="C161" s="422" t="s">
        <v>22</v>
      </c>
      <c r="D161" t="s">
        <v>14</v>
      </c>
      <c r="E161" s="48"/>
      <c r="F161" s="2">
        <v>60</v>
      </c>
      <c r="G161" s="2">
        <f t="shared" si="2"/>
        <v>157.80000000000001</v>
      </c>
      <c r="I161" s="16"/>
    </row>
    <row r="162" spans="1:9">
      <c r="A162" s="3">
        <v>43312</v>
      </c>
      <c r="B162" s="422" t="s">
        <v>69</v>
      </c>
      <c r="C162" s="422" t="s">
        <v>22</v>
      </c>
      <c r="D162" t="s">
        <v>15</v>
      </c>
      <c r="E162" s="48"/>
      <c r="F162" s="2">
        <v>5</v>
      </c>
      <c r="G162" s="2">
        <f t="shared" si="2"/>
        <v>152.80000000000001</v>
      </c>
      <c r="I162" s="16"/>
    </row>
    <row r="163" spans="1:9">
      <c r="A163" s="3">
        <v>43360</v>
      </c>
      <c r="B163" s="422">
        <v>16147</v>
      </c>
      <c r="C163" s="422" t="s">
        <v>22</v>
      </c>
      <c r="D163" t="s">
        <v>12</v>
      </c>
      <c r="E163" s="48"/>
      <c r="F163" s="2">
        <v>125.8</v>
      </c>
      <c r="G163" s="2">
        <f t="shared" si="2"/>
        <v>27.000000000000014</v>
      </c>
      <c r="I163" s="16"/>
    </row>
    <row r="164" spans="1:9">
      <c r="A164" s="3">
        <v>43360</v>
      </c>
      <c r="B164" s="422">
        <v>16147</v>
      </c>
      <c r="C164" s="422" t="s">
        <v>22</v>
      </c>
      <c r="D164" t="s">
        <v>13</v>
      </c>
      <c r="E164" s="48"/>
      <c r="F164" s="2">
        <v>27</v>
      </c>
      <c r="G164" s="2">
        <f t="shared" si="2"/>
        <v>0</v>
      </c>
      <c r="I164" s="16"/>
    </row>
    <row r="165" spans="1:9">
      <c r="A165" s="3">
        <v>43343</v>
      </c>
      <c r="B165" s="422" t="s">
        <v>10</v>
      </c>
      <c r="C165" s="422" t="s">
        <v>23</v>
      </c>
      <c r="D165" t="s">
        <v>12</v>
      </c>
      <c r="E165" s="48">
        <v>104.4</v>
      </c>
      <c r="G165" s="2">
        <f t="shared" si="2"/>
        <v>104.4</v>
      </c>
      <c r="I165" s="16"/>
    </row>
    <row r="166" spans="1:9">
      <c r="B166" s="422"/>
      <c r="C166" s="422"/>
      <c r="D166" t="s">
        <v>13</v>
      </c>
      <c r="E166" s="48">
        <v>27</v>
      </c>
      <c r="G166" s="2">
        <f t="shared" si="2"/>
        <v>131.4</v>
      </c>
      <c r="I166" s="16"/>
    </row>
    <row r="167" spans="1:9">
      <c r="B167" s="422"/>
      <c r="C167" s="422"/>
      <c r="D167" t="s">
        <v>14</v>
      </c>
      <c r="E167" s="48">
        <v>60</v>
      </c>
      <c r="G167" s="2">
        <f t="shared" si="2"/>
        <v>191.4</v>
      </c>
      <c r="I167" s="16"/>
    </row>
    <row r="168" spans="1:9">
      <c r="B168" s="422"/>
      <c r="C168" s="422"/>
      <c r="D168" t="s">
        <v>15</v>
      </c>
      <c r="E168" s="48">
        <v>5</v>
      </c>
      <c r="G168" s="2">
        <f t="shared" si="2"/>
        <v>196.4</v>
      </c>
      <c r="I168" s="16"/>
    </row>
    <row r="169" spans="1:9">
      <c r="A169" s="3">
        <v>43343</v>
      </c>
      <c r="B169" s="422" t="s">
        <v>69</v>
      </c>
      <c r="C169" s="422" t="s">
        <v>23</v>
      </c>
      <c r="D169" t="s">
        <v>14</v>
      </c>
      <c r="E169" s="48"/>
      <c r="F169" s="2">
        <v>60</v>
      </c>
      <c r="G169" s="2">
        <f t="shared" si="2"/>
        <v>136.4</v>
      </c>
      <c r="I169" s="16"/>
    </row>
    <row r="170" spans="1:9">
      <c r="A170" s="3">
        <v>43343</v>
      </c>
      <c r="B170" s="422" t="s">
        <v>69</v>
      </c>
      <c r="C170" s="422" t="s">
        <v>23</v>
      </c>
      <c r="D170" t="s">
        <v>15</v>
      </c>
      <c r="E170" s="48"/>
      <c r="F170" s="2">
        <v>5</v>
      </c>
      <c r="G170" s="2">
        <f t="shared" si="2"/>
        <v>131.4</v>
      </c>
      <c r="I170" s="16"/>
    </row>
    <row r="171" spans="1:9">
      <c r="A171" s="3">
        <v>43372</v>
      </c>
      <c r="B171" s="422">
        <v>16270</v>
      </c>
      <c r="C171" s="422" t="s">
        <v>23</v>
      </c>
      <c r="D171" t="s">
        <v>12</v>
      </c>
      <c r="E171" s="48"/>
      <c r="F171" s="2">
        <v>104.4</v>
      </c>
      <c r="G171" s="2">
        <f t="shared" si="2"/>
        <v>27</v>
      </c>
      <c r="I171" s="16"/>
    </row>
    <row r="172" spans="1:9">
      <c r="A172" s="3">
        <v>43372</v>
      </c>
      <c r="B172" s="422">
        <v>16270</v>
      </c>
      <c r="C172" s="422" t="s">
        <v>23</v>
      </c>
      <c r="D172" t="s">
        <v>13</v>
      </c>
      <c r="E172" s="48"/>
      <c r="F172" s="2">
        <v>27</v>
      </c>
      <c r="G172" s="2">
        <f t="shared" si="2"/>
        <v>0</v>
      </c>
      <c r="I172" s="16"/>
    </row>
    <row r="173" spans="1:9">
      <c r="A173" s="3">
        <v>43373</v>
      </c>
      <c r="B173" s="422" t="s">
        <v>10</v>
      </c>
      <c r="C173" s="422" t="s">
        <v>24</v>
      </c>
      <c r="D173" t="s">
        <v>12</v>
      </c>
      <c r="E173" s="48">
        <v>107</v>
      </c>
      <c r="G173" s="2">
        <f t="shared" si="2"/>
        <v>107</v>
      </c>
      <c r="I173" s="16"/>
    </row>
    <row r="174" spans="1:9">
      <c r="B174" s="422"/>
      <c r="C174" s="422"/>
      <c r="D174" t="s">
        <v>13</v>
      </c>
      <c r="E174" s="48">
        <v>27</v>
      </c>
      <c r="G174" s="2">
        <f t="shared" si="2"/>
        <v>134</v>
      </c>
      <c r="I174" s="16"/>
    </row>
    <row r="175" spans="1:9">
      <c r="B175" s="422"/>
      <c r="C175" s="422"/>
      <c r="D175" t="s">
        <v>14</v>
      </c>
      <c r="E175" s="48">
        <v>60</v>
      </c>
      <c r="G175" s="2">
        <f t="shared" si="2"/>
        <v>194</v>
      </c>
      <c r="I175" s="16"/>
    </row>
    <row r="176" spans="1:9">
      <c r="B176" s="422"/>
      <c r="C176" s="422"/>
      <c r="D176" t="s">
        <v>15</v>
      </c>
      <c r="E176" s="48">
        <v>5</v>
      </c>
      <c r="G176" s="2">
        <f t="shared" si="2"/>
        <v>199</v>
      </c>
      <c r="I176" s="16"/>
    </row>
    <row r="177" spans="1:9">
      <c r="A177" s="3">
        <v>43373</v>
      </c>
      <c r="B177" s="422" t="s">
        <v>69</v>
      </c>
      <c r="C177" s="422" t="s">
        <v>24</v>
      </c>
      <c r="D177" t="s">
        <v>14</v>
      </c>
      <c r="E177" s="48"/>
      <c r="F177" s="2">
        <v>60</v>
      </c>
      <c r="G177" s="2">
        <f t="shared" si="2"/>
        <v>139</v>
      </c>
      <c r="I177" s="16"/>
    </row>
    <row r="178" spans="1:9">
      <c r="A178" s="3">
        <v>43373</v>
      </c>
      <c r="B178" s="422" t="s">
        <v>69</v>
      </c>
      <c r="C178" s="422" t="s">
        <v>24</v>
      </c>
      <c r="D178" t="s">
        <v>15</v>
      </c>
      <c r="E178" s="48"/>
      <c r="F178" s="2">
        <v>5</v>
      </c>
      <c r="G178" s="2">
        <f t="shared" si="2"/>
        <v>134</v>
      </c>
      <c r="I178" s="16"/>
    </row>
    <row r="179" spans="1:9">
      <c r="A179" s="3">
        <v>43416</v>
      </c>
      <c r="B179" s="422">
        <v>16562</v>
      </c>
      <c r="C179" s="422" t="s">
        <v>24</v>
      </c>
      <c r="D179" t="s">
        <v>12</v>
      </c>
      <c r="E179" s="48"/>
      <c r="F179" s="2">
        <v>107</v>
      </c>
      <c r="G179" s="2">
        <f t="shared" si="2"/>
        <v>27</v>
      </c>
      <c r="I179" s="16"/>
    </row>
    <row r="180" spans="1:9">
      <c r="A180" s="3">
        <v>43416</v>
      </c>
      <c r="B180" s="422">
        <v>16562</v>
      </c>
      <c r="C180" s="422" t="s">
        <v>24</v>
      </c>
      <c r="D180" t="s">
        <v>13</v>
      </c>
      <c r="E180" s="48"/>
      <c r="F180" s="2">
        <v>27</v>
      </c>
      <c r="G180" s="2">
        <f t="shared" si="2"/>
        <v>0</v>
      </c>
      <c r="I180" s="16"/>
    </row>
    <row r="181" spans="1:9">
      <c r="A181" s="3">
        <v>43404</v>
      </c>
      <c r="B181" s="422" t="s">
        <v>10</v>
      </c>
      <c r="C181" s="422" t="s">
        <v>25</v>
      </c>
      <c r="D181" t="s">
        <v>12</v>
      </c>
      <c r="E181" s="48">
        <v>107.8</v>
      </c>
      <c r="G181" s="2">
        <f t="shared" si="2"/>
        <v>107.8</v>
      </c>
      <c r="I181" s="16"/>
    </row>
    <row r="182" spans="1:9">
      <c r="B182" s="422"/>
      <c r="C182" s="422"/>
      <c r="D182" t="s">
        <v>13</v>
      </c>
      <c r="E182" s="48">
        <v>33</v>
      </c>
      <c r="G182" s="2">
        <f t="shared" si="2"/>
        <v>140.80000000000001</v>
      </c>
      <c r="I182" s="16"/>
    </row>
    <row r="183" spans="1:9">
      <c r="B183" s="422"/>
      <c r="C183" s="422"/>
      <c r="D183" t="s">
        <v>14</v>
      </c>
      <c r="E183" s="48">
        <v>60</v>
      </c>
      <c r="G183" s="2">
        <f t="shared" si="2"/>
        <v>200.8</v>
      </c>
      <c r="I183" s="16"/>
    </row>
    <row r="184" spans="1:9">
      <c r="B184" s="422"/>
      <c r="C184" s="422"/>
      <c r="D184" t="s">
        <v>15</v>
      </c>
      <c r="E184" s="48">
        <v>5</v>
      </c>
      <c r="G184" s="2">
        <f t="shared" si="2"/>
        <v>205.8</v>
      </c>
      <c r="I184" s="16"/>
    </row>
    <row r="185" spans="1:9">
      <c r="A185" s="3">
        <v>43404</v>
      </c>
      <c r="B185" s="422" t="s">
        <v>69</v>
      </c>
      <c r="C185" s="422" t="s">
        <v>25</v>
      </c>
      <c r="D185" t="s">
        <v>14</v>
      </c>
      <c r="E185" s="48"/>
      <c r="F185" s="2">
        <v>60</v>
      </c>
      <c r="G185" s="2">
        <f t="shared" si="2"/>
        <v>145.80000000000001</v>
      </c>
      <c r="I185" s="16"/>
    </row>
    <row r="186" spans="1:9">
      <c r="A186" s="3">
        <v>43404</v>
      </c>
      <c r="B186" s="422" t="s">
        <v>69</v>
      </c>
      <c r="C186" s="422" t="s">
        <v>25</v>
      </c>
      <c r="D186" t="s">
        <v>15</v>
      </c>
      <c r="E186" s="48"/>
      <c r="F186" s="2">
        <v>5</v>
      </c>
      <c r="G186" s="2">
        <f t="shared" si="2"/>
        <v>140.80000000000001</v>
      </c>
      <c r="I186" s="16"/>
    </row>
    <row r="187" spans="1:9">
      <c r="A187" s="3">
        <v>43437</v>
      </c>
      <c r="B187" s="422">
        <v>16692</v>
      </c>
      <c r="C187" s="422" t="s">
        <v>25</v>
      </c>
      <c r="D187" t="s">
        <v>12</v>
      </c>
      <c r="E187" s="48"/>
      <c r="F187" s="2">
        <v>107.8</v>
      </c>
      <c r="G187" s="2">
        <f t="shared" si="2"/>
        <v>33.000000000000014</v>
      </c>
      <c r="I187" s="16"/>
    </row>
    <row r="188" spans="1:9">
      <c r="A188" s="3">
        <v>43437</v>
      </c>
      <c r="B188" s="422">
        <v>16692</v>
      </c>
      <c r="C188" s="422" t="s">
        <v>25</v>
      </c>
      <c r="D188" t="s">
        <v>13</v>
      </c>
      <c r="E188" s="48"/>
      <c r="F188" s="2">
        <v>33</v>
      </c>
      <c r="G188" s="2">
        <f t="shared" si="2"/>
        <v>0</v>
      </c>
      <c r="I188" s="16"/>
    </row>
    <row r="189" spans="1:9">
      <c r="A189" s="3">
        <v>43434</v>
      </c>
      <c r="B189" s="422" t="s">
        <v>10</v>
      </c>
      <c r="C189" s="422" t="s">
        <v>26</v>
      </c>
      <c r="D189" t="s">
        <v>12</v>
      </c>
      <c r="E189" s="48">
        <v>110.7</v>
      </c>
      <c r="G189" s="2">
        <f t="shared" si="2"/>
        <v>110.7</v>
      </c>
      <c r="I189" s="16"/>
    </row>
    <row r="190" spans="1:9">
      <c r="B190" s="422"/>
      <c r="C190" s="422"/>
      <c r="D190" t="s">
        <v>13</v>
      </c>
      <c r="E190" s="48">
        <v>33</v>
      </c>
      <c r="G190" s="2">
        <f t="shared" si="2"/>
        <v>143.69999999999999</v>
      </c>
      <c r="I190" s="16"/>
    </row>
    <row r="191" spans="1:9">
      <c r="B191" s="422"/>
      <c r="C191" s="422"/>
      <c r="D191" t="s">
        <v>14</v>
      </c>
      <c r="E191" s="48">
        <v>60</v>
      </c>
      <c r="G191" s="2">
        <f t="shared" si="2"/>
        <v>203.7</v>
      </c>
      <c r="I191" s="16"/>
    </row>
    <row r="192" spans="1:9">
      <c r="B192" s="422"/>
      <c r="C192" s="422"/>
      <c r="D192" t="s">
        <v>15</v>
      </c>
      <c r="E192" s="48">
        <v>5</v>
      </c>
      <c r="G192" s="2">
        <f t="shared" si="2"/>
        <v>208.7</v>
      </c>
      <c r="I192" s="16"/>
    </row>
    <row r="193" spans="1:9">
      <c r="A193" s="3">
        <v>43434</v>
      </c>
      <c r="B193" s="422" t="s">
        <v>69</v>
      </c>
      <c r="C193" s="422" t="s">
        <v>26</v>
      </c>
      <c r="D193" t="s">
        <v>14</v>
      </c>
      <c r="E193" s="48"/>
      <c r="F193" s="2">
        <v>60</v>
      </c>
      <c r="G193" s="2">
        <f t="shared" si="2"/>
        <v>148.69999999999999</v>
      </c>
      <c r="I193" s="16"/>
    </row>
    <row r="194" spans="1:9">
      <c r="A194" s="3">
        <v>43434</v>
      </c>
      <c r="B194" s="422" t="s">
        <v>69</v>
      </c>
      <c r="C194" s="422" t="s">
        <v>26</v>
      </c>
      <c r="D194" t="s">
        <v>15</v>
      </c>
      <c r="E194" s="48"/>
      <c r="F194" s="2">
        <v>5</v>
      </c>
      <c r="G194" s="2">
        <f t="shared" si="2"/>
        <v>143.69999999999999</v>
      </c>
      <c r="I194" s="16"/>
    </row>
    <row r="195" spans="1:9">
      <c r="A195" s="3">
        <v>43479</v>
      </c>
      <c r="B195" s="422">
        <v>16936</v>
      </c>
      <c r="C195" s="422" t="s">
        <v>26</v>
      </c>
      <c r="D195" t="s">
        <v>12</v>
      </c>
      <c r="E195" s="48"/>
      <c r="F195" s="2">
        <v>110.7</v>
      </c>
      <c r="G195" s="2">
        <f t="shared" si="2"/>
        <v>32.999999999999986</v>
      </c>
      <c r="I195" s="16"/>
    </row>
    <row r="196" spans="1:9">
      <c r="A196" s="3">
        <v>43479</v>
      </c>
      <c r="B196" s="422">
        <v>16936</v>
      </c>
      <c r="C196" s="422" t="s">
        <v>26</v>
      </c>
      <c r="D196" t="s">
        <v>13</v>
      </c>
      <c r="E196" s="48"/>
      <c r="F196" s="2">
        <v>33</v>
      </c>
      <c r="G196" s="2">
        <f t="shared" si="2"/>
        <v>0</v>
      </c>
      <c r="I196" s="16"/>
    </row>
    <row r="197" spans="1:9">
      <c r="A197" s="3">
        <v>43465</v>
      </c>
      <c r="B197" s="422" t="s">
        <v>10</v>
      </c>
      <c r="C197" s="422" t="s">
        <v>27</v>
      </c>
      <c r="D197" t="s">
        <v>12</v>
      </c>
      <c r="E197" s="48">
        <v>118.3</v>
      </c>
      <c r="G197" s="2">
        <f t="shared" si="2"/>
        <v>118.3</v>
      </c>
      <c r="I197" s="16"/>
    </row>
    <row r="198" spans="1:9">
      <c r="B198" s="422"/>
      <c r="C198" s="422"/>
      <c r="D198" t="s">
        <v>13</v>
      </c>
      <c r="E198" s="48">
        <v>33</v>
      </c>
      <c r="G198" s="2">
        <f t="shared" si="2"/>
        <v>151.30000000000001</v>
      </c>
      <c r="I198" s="16"/>
    </row>
    <row r="199" spans="1:9">
      <c r="B199" s="422"/>
      <c r="C199" s="422"/>
      <c r="D199" t="s">
        <v>14</v>
      </c>
      <c r="E199" s="48">
        <v>60</v>
      </c>
      <c r="G199" s="2">
        <f t="shared" si="2"/>
        <v>211.3</v>
      </c>
      <c r="I199" s="16"/>
    </row>
    <row r="200" spans="1:9">
      <c r="B200" s="422"/>
      <c r="C200" s="422"/>
      <c r="D200" t="s">
        <v>15</v>
      </c>
      <c r="E200" s="48">
        <v>5</v>
      </c>
      <c r="G200" s="2">
        <f t="shared" si="2"/>
        <v>216.3</v>
      </c>
      <c r="I200" s="16"/>
    </row>
    <row r="201" spans="1:9">
      <c r="A201" s="3">
        <v>43465</v>
      </c>
      <c r="B201" s="422" t="s">
        <v>69</v>
      </c>
      <c r="C201" s="422" t="s">
        <v>27</v>
      </c>
      <c r="D201" t="s">
        <v>14</v>
      </c>
      <c r="E201" s="48"/>
      <c r="F201" s="2">
        <v>60</v>
      </c>
      <c r="G201" s="2">
        <f t="shared" si="2"/>
        <v>156.30000000000001</v>
      </c>
      <c r="I201" s="16"/>
    </row>
    <row r="202" spans="1:9">
      <c r="A202" s="3">
        <v>43465</v>
      </c>
      <c r="B202" s="422" t="s">
        <v>69</v>
      </c>
      <c r="C202" s="422" t="s">
        <v>27</v>
      </c>
      <c r="D202" t="s">
        <v>15</v>
      </c>
      <c r="E202" s="48"/>
      <c r="F202" s="2">
        <v>5</v>
      </c>
      <c r="G202" s="2">
        <f t="shared" ref="G202:G266" si="3">+G201+E202-F202</f>
        <v>151.30000000000001</v>
      </c>
      <c r="I202" s="16"/>
    </row>
    <row r="203" spans="1:9">
      <c r="A203" s="3">
        <v>43503</v>
      </c>
      <c r="B203" s="422">
        <v>17134</v>
      </c>
      <c r="C203" s="422" t="s">
        <v>27</v>
      </c>
      <c r="D203" t="s">
        <v>12</v>
      </c>
      <c r="E203" s="48"/>
      <c r="F203" s="2">
        <v>118.3</v>
      </c>
      <c r="G203" s="2">
        <f t="shared" si="3"/>
        <v>33.000000000000014</v>
      </c>
      <c r="I203" s="16"/>
    </row>
    <row r="204" spans="1:9">
      <c r="A204" s="3">
        <v>43503</v>
      </c>
      <c r="B204" s="422">
        <v>17134</v>
      </c>
      <c r="C204" s="422" t="s">
        <v>27</v>
      </c>
      <c r="D204" t="s">
        <v>13</v>
      </c>
      <c r="E204" s="48"/>
      <c r="F204" s="2">
        <v>33</v>
      </c>
      <c r="G204" s="2">
        <f t="shared" si="3"/>
        <v>0</v>
      </c>
      <c r="I204" s="16"/>
    </row>
    <row r="205" spans="1:9">
      <c r="A205" s="3">
        <v>43496</v>
      </c>
      <c r="B205" s="422" t="s">
        <v>10</v>
      </c>
      <c r="C205" s="422" t="s">
        <v>11</v>
      </c>
      <c r="D205" t="s">
        <v>12</v>
      </c>
      <c r="E205" s="48">
        <v>147.4</v>
      </c>
      <c r="G205" s="2">
        <f t="shared" si="3"/>
        <v>147.4</v>
      </c>
      <c r="I205" s="16"/>
    </row>
    <row r="206" spans="1:9">
      <c r="B206" s="422"/>
      <c r="C206" s="422"/>
      <c r="D206" t="s">
        <v>13</v>
      </c>
      <c r="E206" s="48">
        <v>33</v>
      </c>
      <c r="G206" s="2">
        <f t="shared" si="3"/>
        <v>180.4</v>
      </c>
      <c r="I206" s="16"/>
    </row>
    <row r="207" spans="1:9">
      <c r="B207" s="422"/>
      <c r="C207" s="422"/>
      <c r="D207" t="s">
        <v>14</v>
      </c>
      <c r="E207" s="48">
        <v>60</v>
      </c>
      <c r="G207" s="2">
        <f t="shared" si="3"/>
        <v>240.4</v>
      </c>
      <c r="I207" s="16"/>
    </row>
    <row r="208" spans="1:9">
      <c r="B208" s="422"/>
      <c r="C208" s="422"/>
      <c r="D208" t="s">
        <v>15</v>
      </c>
      <c r="E208" s="48">
        <v>5</v>
      </c>
      <c r="G208" s="2">
        <f t="shared" si="3"/>
        <v>245.4</v>
      </c>
      <c r="I208" s="16"/>
    </row>
    <row r="209" spans="1:9">
      <c r="A209" s="3">
        <v>43496</v>
      </c>
      <c r="B209" s="422" t="s">
        <v>69</v>
      </c>
      <c r="C209" s="422" t="s">
        <v>11</v>
      </c>
      <c r="D209" t="s">
        <v>14</v>
      </c>
      <c r="E209" s="48"/>
      <c r="F209" s="2">
        <v>60</v>
      </c>
      <c r="G209" s="2">
        <f t="shared" si="3"/>
        <v>185.4</v>
      </c>
      <c r="I209" s="16"/>
    </row>
    <row r="210" spans="1:9" ht="13.5" customHeight="1">
      <c r="A210" s="3">
        <v>43496</v>
      </c>
      <c r="B210" s="422" t="s">
        <v>69</v>
      </c>
      <c r="C210" s="422" t="s">
        <v>11</v>
      </c>
      <c r="D210" t="s">
        <v>15</v>
      </c>
      <c r="E210" s="48"/>
      <c r="F210" s="2">
        <v>5</v>
      </c>
      <c r="G210" s="2">
        <f t="shared" si="3"/>
        <v>180.4</v>
      </c>
      <c r="I210" s="16"/>
    </row>
    <row r="211" spans="1:9" ht="13.5" customHeight="1">
      <c r="A211" s="3">
        <v>43539</v>
      </c>
      <c r="B211" s="422">
        <v>17345</v>
      </c>
      <c r="C211" s="422" t="s">
        <v>11</v>
      </c>
      <c r="D211" t="s">
        <v>12</v>
      </c>
      <c r="E211" s="48"/>
      <c r="F211" s="2">
        <v>147.4</v>
      </c>
      <c r="G211" s="2">
        <f t="shared" si="3"/>
        <v>33</v>
      </c>
      <c r="I211" s="16"/>
    </row>
    <row r="212" spans="1:9" ht="13.5" customHeight="1">
      <c r="A212" s="3">
        <v>43539</v>
      </c>
      <c r="B212" s="422">
        <v>17345</v>
      </c>
      <c r="C212" s="422" t="s">
        <v>11</v>
      </c>
      <c r="D212" t="s">
        <v>13</v>
      </c>
      <c r="E212" s="48"/>
      <c r="F212" s="2">
        <v>33</v>
      </c>
      <c r="G212" s="2">
        <f t="shared" si="3"/>
        <v>0</v>
      </c>
      <c r="I212" s="16"/>
    </row>
    <row r="213" spans="1:9">
      <c r="A213" s="3">
        <v>43524</v>
      </c>
      <c r="B213" s="422" t="s">
        <v>10</v>
      </c>
      <c r="C213" s="422" t="s">
        <v>17</v>
      </c>
      <c r="D213" t="s">
        <v>12</v>
      </c>
      <c r="E213" s="48">
        <v>155.80000000000001</v>
      </c>
      <c r="G213" s="2">
        <f t="shared" si="3"/>
        <v>155.80000000000001</v>
      </c>
      <c r="I213" s="16"/>
    </row>
    <row r="214" spans="1:9">
      <c r="B214" s="422"/>
      <c r="C214" s="422"/>
      <c r="D214" t="s">
        <v>13</v>
      </c>
      <c r="E214" s="48">
        <v>40.4</v>
      </c>
      <c r="G214" s="2">
        <f t="shared" si="3"/>
        <v>196.20000000000002</v>
      </c>
      <c r="I214" s="16"/>
    </row>
    <row r="215" spans="1:9">
      <c r="B215" s="422"/>
      <c r="C215" s="422"/>
      <c r="D215" t="s">
        <v>14</v>
      </c>
      <c r="E215" s="48">
        <v>56</v>
      </c>
      <c r="G215" s="2">
        <f t="shared" si="3"/>
        <v>252.20000000000002</v>
      </c>
      <c r="I215" s="16"/>
    </row>
    <row r="216" spans="1:9">
      <c r="B216" s="422"/>
      <c r="C216" s="422"/>
      <c r="D216" t="s">
        <v>15</v>
      </c>
      <c r="E216" s="48">
        <v>5</v>
      </c>
      <c r="G216" s="2">
        <f t="shared" si="3"/>
        <v>257.20000000000005</v>
      </c>
      <c r="I216" s="16"/>
    </row>
    <row r="217" spans="1:9">
      <c r="A217" s="3">
        <v>43524</v>
      </c>
      <c r="B217" s="422" t="s">
        <v>69</v>
      </c>
      <c r="C217" s="422" t="s">
        <v>17</v>
      </c>
      <c r="D217" t="s">
        <v>14</v>
      </c>
      <c r="E217" s="48"/>
      <c r="F217" s="2">
        <v>56</v>
      </c>
      <c r="G217" s="2">
        <f t="shared" si="3"/>
        <v>201.20000000000005</v>
      </c>
      <c r="I217" s="16"/>
    </row>
    <row r="218" spans="1:9">
      <c r="A218" s="3">
        <v>43524</v>
      </c>
      <c r="B218" s="422" t="s">
        <v>69</v>
      </c>
      <c r="C218" s="422" t="s">
        <v>17</v>
      </c>
      <c r="D218" t="s">
        <v>15</v>
      </c>
      <c r="E218" s="48"/>
      <c r="F218" s="2">
        <v>5</v>
      </c>
      <c r="G218" s="2">
        <f t="shared" si="3"/>
        <v>196.20000000000005</v>
      </c>
      <c r="I218" s="16"/>
    </row>
    <row r="219" spans="1:9">
      <c r="A219" s="3">
        <v>43551</v>
      </c>
      <c r="B219" s="422">
        <v>17505</v>
      </c>
      <c r="C219" s="422" t="s">
        <v>17</v>
      </c>
      <c r="D219" t="s">
        <v>12</v>
      </c>
      <c r="E219" s="48"/>
      <c r="F219" s="2">
        <v>155.80000000000001</v>
      </c>
      <c r="G219" s="2">
        <f t="shared" si="3"/>
        <v>40.400000000000034</v>
      </c>
      <c r="I219" s="16"/>
    </row>
    <row r="220" spans="1:9">
      <c r="A220" s="3">
        <v>43594</v>
      </c>
      <c r="B220" s="422">
        <v>17823</v>
      </c>
      <c r="C220" s="422" t="s">
        <v>17</v>
      </c>
      <c r="D220" t="s">
        <v>13</v>
      </c>
      <c r="E220" s="48"/>
      <c r="F220" s="2">
        <v>40.4</v>
      </c>
      <c r="G220" s="2">
        <f t="shared" si="3"/>
        <v>0</v>
      </c>
      <c r="I220" s="16"/>
    </row>
    <row r="221" spans="1:9">
      <c r="A221" s="3">
        <v>43555</v>
      </c>
      <c r="B221" s="422" t="s">
        <v>10</v>
      </c>
      <c r="C221" s="422" t="s">
        <v>18</v>
      </c>
      <c r="D221" t="s">
        <v>12</v>
      </c>
      <c r="E221" s="48">
        <v>144.69999999999999</v>
      </c>
      <c r="G221" s="2">
        <f t="shared" si="3"/>
        <v>144.69999999999999</v>
      </c>
      <c r="I221" s="16"/>
    </row>
    <row r="222" spans="1:9">
      <c r="B222" s="422"/>
      <c r="C222" s="422"/>
      <c r="D222" t="s">
        <v>13</v>
      </c>
      <c r="E222" s="48">
        <v>32.1</v>
      </c>
      <c r="G222" s="2">
        <f t="shared" si="3"/>
        <v>176.79999999999998</v>
      </c>
      <c r="I222" s="16"/>
    </row>
    <row r="223" spans="1:9">
      <c r="B223" s="422"/>
      <c r="C223" s="422"/>
      <c r="D223" t="s">
        <v>14</v>
      </c>
      <c r="E223" s="48">
        <v>60</v>
      </c>
      <c r="G223" s="2">
        <f t="shared" si="3"/>
        <v>236.79999999999998</v>
      </c>
      <c r="I223" s="16"/>
    </row>
    <row r="224" spans="1:9">
      <c r="B224" s="422"/>
      <c r="C224" s="422"/>
      <c r="D224" t="s">
        <v>15</v>
      </c>
      <c r="E224" s="48">
        <v>5</v>
      </c>
      <c r="G224" s="2">
        <f t="shared" si="3"/>
        <v>241.79999999999998</v>
      </c>
      <c r="I224" s="16"/>
    </row>
    <row r="225" spans="1:9">
      <c r="A225" s="3">
        <v>43555</v>
      </c>
      <c r="B225" s="422" t="s">
        <v>69</v>
      </c>
      <c r="C225" s="422" t="s">
        <v>18</v>
      </c>
      <c r="D225" t="s">
        <v>14</v>
      </c>
      <c r="E225" s="48"/>
      <c r="F225" s="2">
        <v>60</v>
      </c>
      <c r="G225" s="2">
        <f t="shared" si="3"/>
        <v>181.79999999999998</v>
      </c>
      <c r="I225" s="16"/>
    </row>
    <row r="226" spans="1:9">
      <c r="A226" s="3">
        <v>43555</v>
      </c>
      <c r="B226" s="422" t="s">
        <v>69</v>
      </c>
      <c r="C226" s="422" t="s">
        <v>18</v>
      </c>
      <c r="D226" t="s">
        <v>15</v>
      </c>
      <c r="E226" s="48"/>
      <c r="F226" s="2">
        <v>5</v>
      </c>
      <c r="G226" s="2">
        <f t="shared" si="3"/>
        <v>176.79999999999998</v>
      </c>
      <c r="I226" s="16"/>
    </row>
    <row r="227" spans="1:9">
      <c r="A227" s="3">
        <v>43594</v>
      </c>
      <c r="B227" s="422">
        <v>17823</v>
      </c>
      <c r="C227" s="422" t="s">
        <v>18</v>
      </c>
      <c r="D227" t="s">
        <v>12</v>
      </c>
      <c r="E227" s="48"/>
      <c r="F227" s="2">
        <v>144.69999999999999</v>
      </c>
      <c r="G227" s="2">
        <f t="shared" si="3"/>
        <v>32.099999999999994</v>
      </c>
      <c r="I227" s="16"/>
    </row>
    <row r="228" spans="1:9">
      <c r="A228" s="3">
        <v>43594</v>
      </c>
      <c r="B228" s="422">
        <v>17823</v>
      </c>
      <c r="C228" s="422" t="s">
        <v>18</v>
      </c>
      <c r="D228" t="s">
        <v>13</v>
      </c>
      <c r="E228" s="48"/>
      <c r="F228" s="2">
        <v>32.1</v>
      </c>
      <c r="G228" s="2">
        <f t="shared" si="3"/>
        <v>0</v>
      </c>
      <c r="I228" s="16"/>
    </row>
    <row r="229" spans="1:9">
      <c r="A229" s="31">
        <v>43585</v>
      </c>
      <c r="B229" s="421" t="s">
        <v>10</v>
      </c>
      <c r="C229" s="421" t="s">
        <v>19</v>
      </c>
      <c r="D229" t="s">
        <v>12</v>
      </c>
      <c r="E229" s="48">
        <v>146.4</v>
      </c>
      <c r="G229" s="2">
        <f t="shared" si="3"/>
        <v>146.4</v>
      </c>
      <c r="I229" s="16"/>
    </row>
    <row r="230" spans="1:9">
      <c r="B230" s="422"/>
      <c r="C230" s="422"/>
      <c r="D230" t="s">
        <v>13</v>
      </c>
      <c r="E230" s="48">
        <v>29.3</v>
      </c>
      <c r="G230" s="2">
        <f t="shared" si="3"/>
        <v>175.70000000000002</v>
      </c>
      <c r="I230" s="16"/>
    </row>
    <row r="231" spans="1:9">
      <c r="B231" s="422"/>
      <c r="C231" s="422"/>
      <c r="D231" t="s">
        <v>14</v>
      </c>
      <c r="E231" s="48">
        <v>60</v>
      </c>
      <c r="G231" s="2">
        <f t="shared" si="3"/>
        <v>235.70000000000002</v>
      </c>
      <c r="I231" s="16"/>
    </row>
    <row r="232" spans="1:9">
      <c r="B232" s="422"/>
      <c r="C232" s="422"/>
      <c r="D232" t="s">
        <v>15</v>
      </c>
      <c r="E232" s="48">
        <v>5</v>
      </c>
      <c r="G232" s="2">
        <f t="shared" si="3"/>
        <v>240.70000000000002</v>
      </c>
      <c r="I232" s="16"/>
    </row>
    <row r="233" spans="1:9">
      <c r="A233" s="3">
        <v>43585</v>
      </c>
      <c r="B233" s="422" t="s">
        <v>69</v>
      </c>
      <c r="C233" s="422" t="s">
        <v>19</v>
      </c>
      <c r="D233" t="s">
        <v>14</v>
      </c>
      <c r="E233" s="48"/>
      <c r="F233" s="2">
        <v>60</v>
      </c>
      <c r="G233" s="2">
        <f t="shared" si="3"/>
        <v>180.70000000000002</v>
      </c>
      <c r="I233" s="16"/>
    </row>
    <row r="234" spans="1:9">
      <c r="A234" s="3">
        <v>43585</v>
      </c>
      <c r="B234" s="422" t="s">
        <v>69</v>
      </c>
      <c r="C234" s="422" t="s">
        <v>19</v>
      </c>
      <c r="D234" t="s">
        <v>15</v>
      </c>
      <c r="E234" s="48"/>
      <c r="F234" s="2">
        <v>5</v>
      </c>
      <c r="G234" s="2">
        <f t="shared" si="3"/>
        <v>175.70000000000002</v>
      </c>
      <c r="I234" s="16"/>
    </row>
    <row r="235" spans="1:9">
      <c r="A235" s="3">
        <v>43608</v>
      </c>
      <c r="B235" s="422">
        <v>17963</v>
      </c>
      <c r="C235" s="422" t="s">
        <v>19</v>
      </c>
      <c r="D235" t="s">
        <v>12</v>
      </c>
      <c r="E235" s="48"/>
      <c r="F235" s="2">
        <v>146.4</v>
      </c>
      <c r="G235" s="2">
        <f t="shared" si="3"/>
        <v>29.300000000000011</v>
      </c>
      <c r="I235" s="16"/>
    </row>
    <row r="236" spans="1:9">
      <c r="A236" s="3">
        <v>43608</v>
      </c>
      <c r="B236" s="422">
        <v>17963</v>
      </c>
      <c r="C236" s="422" t="s">
        <v>19</v>
      </c>
      <c r="D236" t="s">
        <v>13</v>
      </c>
      <c r="E236" s="48"/>
      <c r="F236" s="2">
        <v>29.3</v>
      </c>
      <c r="G236" s="2">
        <f t="shared" si="3"/>
        <v>0</v>
      </c>
      <c r="I236" s="16"/>
    </row>
    <row r="237" spans="1:9">
      <c r="A237" s="31">
        <v>43616</v>
      </c>
      <c r="B237" s="421" t="s">
        <v>10</v>
      </c>
      <c r="C237" s="421" t="s">
        <v>20</v>
      </c>
      <c r="D237" t="s">
        <v>12</v>
      </c>
      <c r="E237" s="48">
        <v>134.9</v>
      </c>
      <c r="G237" s="2">
        <f t="shared" si="3"/>
        <v>134.9</v>
      </c>
      <c r="I237" s="16"/>
    </row>
    <row r="238" spans="1:9">
      <c r="B238" s="422"/>
      <c r="C238" s="422"/>
      <c r="D238" t="s">
        <v>13</v>
      </c>
      <c r="E238" s="48">
        <v>33.9</v>
      </c>
      <c r="G238" s="2">
        <f t="shared" si="3"/>
        <v>168.8</v>
      </c>
      <c r="I238" s="16"/>
    </row>
    <row r="239" spans="1:9">
      <c r="B239" s="422"/>
      <c r="C239" s="422"/>
      <c r="D239" t="s">
        <v>14</v>
      </c>
      <c r="E239" s="48">
        <v>60</v>
      </c>
      <c r="G239" s="2">
        <f t="shared" si="3"/>
        <v>228.8</v>
      </c>
      <c r="I239" s="16"/>
    </row>
    <row r="240" spans="1:9">
      <c r="B240" s="422"/>
      <c r="C240" s="422"/>
      <c r="D240" t="s">
        <v>15</v>
      </c>
      <c r="E240" s="48">
        <v>5</v>
      </c>
      <c r="G240" s="2">
        <f t="shared" si="3"/>
        <v>233.8</v>
      </c>
      <c r="I240" s="16"/>
    </row>
    <row r="241" spans="1:9">
      <c r="A241" s="3">
        <v>43616</v>
      </c>
      <c r="B241" s="422" t="s">
        <v>69</v>
      </c>
      <c r="C241" s="422" t="s">
        <v>20</v>
      </c>
      <c r="D241" t="s">
        <v>14</v>
      </c>
      <c r="E241" s="48"/>
      <c r="F241" s="2">
        <v>60</v>
      </c>
      <c r="G241" s="2">
        <f t="shared" si="3"/>
        <v>173.8</v>
      </c>
      <c r="I241" s="16"/>
    </row>
    <row r="242" spans="1:9">
      <c r="A242" s="3">
        <v>43616</v>
      </c>
      <c r="B242" s="422" t="s">
        <v>69</v>
      </c>
      <c r="C242" s="422" t="s">
        <v>20</v>
      </c>
      <c r="D242" t="s">
        <v>15</v>
      </c>
      <c r="E242" s="48"/>
      <c r="F242" s="2">
        <v>5</v>
      </c>
      <c r="G242" s="2">
        <f t="shared" si="3"/>
        <v>168.8</v>
      </c>
      <c r="I242" s="16"/>
    </row>
    <row r="243" spans="1:9">
      <c r="A243" s="3">
        <v>43672</v>
      </c>
      <c r="B243" s="422">
        <v>18338</v>
      </c>
      <c r="C243" s="422" t="s">
        <v>20</v>
      </c>
      <c r="D243" t="s">
        <v>12</v>
      </c>
      <c r="E243" s="48"/>
      <c r="F243" s="2">
        <v>134.9</v>
      </c>
      <c r="G243" s="2">
        <f t="shared" si="3"/>
        <v>33.900000000000006</v>
      </c>
      <c r="I243" s="16"/>
    </row>
    <row r="244" spans="1:9">
      <c r="A244" s="3">
        <v>43672</v>
      </c>
      <c r="B244" s="422">
        <v>18338</v>
      </c>
      <c r="C244" s="422" t="s">
        <v>20</v>
      </c>
      <c r="D244" t="s">
        <v>13</v>
      </c>
      <c r="E244" s="48"/>
      <c r="F244" s="2">
        <v>33.9</v>
      </c>
      <c r="G244" s="2">
        <f t="shared" si="3"/>
        <v>0</v>
      </c>
      <c r="I244" s="16"/>
    </row>
    <row r="245" spans="1:9">
      <c r="A245" s="31">
        <v>43646</v>
      </c>
      <c r="B245" s="421" t="s">
        <v>10</v>
      </c>
      <c r="C245" s="421" t="s">
        <v>21</v>
      </c>
      <c r="D245" t="s">
        <v>12</v>
      </c>
      <c r="E245" s="48">
        <v>96.8</v>
      </c>
      <c r="G245" s="2">
        <f t="shared" si="3"/>
        <v>96.8</v>
      </c>
      <c r="I245" s="16"/>
    </row>
    <row r="246" spans="1:9">
      <c r="B246" s="422"/>
      <c r="C246" s="422"/>
      <c r="D246" t="s">
        <v>13</v>
      </c>
      <c r="E246" s="48">
        <v>32.5</v>
      </c>
      <c r="G246" s="2">
        <f t="shared" si="3"/>
        <v>129.30000000000001</v>
      </c>
      <c r="I246" s="16"/>
    </row>
    <row r="247" spans="1:9">
      <c r="B247" s="422"/>
      <c r="C247" s="422"/>
      <c r="D247" t="s">
        <v>14</v>
      </c>
      <c r="E247" s="48">
        <v>60</v>
      </c>
      <c r="G247" s="2">
        <f t="shared" si="3"/>
        <v>189.3</v>
      </c>
      <c r="I247" s="16"/>
    </row>
    <row r="248" spans="1:9">
      <c r="B248" s="422"/>
      <c r="C248" s="422"/>
      <c r="D248" t="s">
        <v>15</v>
      </c>
      <c r="E248" s="48">
        <v>5</v>
      </c>
      <c r="G248" s="2">
        <f t="shared" si="3"/>
        <v>194.3</v>
      </c>
      <c r="I248" s="16"/>
    </row>
    <row r="249" spans="1:9">
      <c r="A249" s="3">
        <v>43646</v>
      </c>
      <c r="B249" s="422" t="s">
        <v>69</v>
      </c>
      <c r="C249" s="422" t="s">
        <v>21</v>
      </c>
      <c r="D249" t="s">
        <v>14</v>
      </c>
      <c r="E249" s="48"/>
      <c r="F249" s="2">
        <v>50</v>
      </c>
      <c r="G249" s="2">
        <f t="shared" si="3"/>
        <v>144.30000000000001</v>
      </c>
      <c r="I249" s="16"/>
    </row>
    <row r="250" spans="1:9">
      <c r="A250" s="3">
        <v>43663</v>
      </c>
      <c r="B250" s="422">
        <v>18237</v>
      </c>
      <c r="C250" s="422" t="s">
        <v>21</v>
      </c>
      <c r="D250" t="s">
        <v>14</v>
      </c>
      <c r="E250" s="48"/>
      <c r="F250" s="2">
        <v>10</v>
      </c>
      <c r="G250" s="2">
        <f t="shared" si="3"/>
        <v>134.30000000000001</v>
      </c>
      <c r="I250" s="16"/>
    </row>
    <row r="251" spans="1:9">
      <c r="A251" s="3">
        <v>43663</v>
      </c>
      <c r="B251" s="422">
        <v>18237</v>
      </c>
      <c r="C251" s="422" t="s">
        <v>21</v>
      </c>
      <c r="D251" t="s">
        <v>15</v>
      </c>
      <c r="E251" s="48"/>
      <c r="F251" s="2">
        <v>5</v>
      </c>
      <c r="G251" s="2">
        <f t="shared" si="3"/>
        <v>129.30000000000001</v>
      </c>
      <c r="I251" s="16"/>
    </row>
    <row r="252" spans="1:9">
      <c r="A252" s="3">
        <v>43672</v>
      </c>
      <c r="B252" s="422">
        <v>18339</v>
      </c>
      <c r="C252" s="422" t="s">
        <v>21</v>
      </c>
      <c r="D252" t="s">
        <v>12</v>
      </c>
      <c r="E252" s="48"/>
      <c r="F252" s="2">
        <v>96.8</v>
      </c>
      <c r="G252" s="2">
        <f t="shared" si="3"/>
        <v>32.500000000000014</v>
      </c>
      <c r="I252" s="16"/>
    </row>
    <row r="253" spans="1:9">
      <c r="A253" s="3">
        <v>43672</v>
      </c>
      <c r="B253" s="422">
        <v>18339</v>
      </c>
      <c r="C253" s="422" t="s">
        <v>21</v>
      </c>
      <c r="D253" t="s">
        <v>13</v>
      </c>
      <c r="E253" s="48"/>
      <c r="F253" s="2">
        <v>32.5</v>
      </c>
      <c r="G253" s="2">
        <f t="shared" si="3"/>
        <v>0</v>
      </c>
      <c r="I253" s="16"/>
    </row>
    <row r="254" spans="1:9">
      <c r="A254" s="31">
        <v>43677</v>
      </c>
      <c r="B254" s="421" t="s">
        <v>10</v>
      </c>
      <c r="C254" s="421" t="s">
        <v>22</v>
      </c>
      <c r="D254" t="s">
        <v>12</v>
      </c>
      <c r="E254" s="48">
        <v>96.8</v>
      </c>
      <c r="G254" s="2">
        <f t="shared" si="3"/>
        <v>96.8</v>
      </c>
      <c r="I254" s="16"/>
    </row>
    <row r="255" spans="1:9">
      <c r="B255" s="422"/>
      <c r="C255" s="422"/>
      <c r="D255" t="s">
        <v>13</v>
      </c>
      <c r="E255" s="48">
        <v>31.5</v>
      </c>
      <c r="G255" s="2">
        <f t="shared" si="3"/>
        <v>128.30000000000001</v>
      </c>
      <c r="I255" s="16"/>
    </row>
    <row r="256" spans="1:9">
      <c r="B256" s="422"/>
      <c r="C256" s="422"/>
      <c r="D256" t="s">
        <v>14</v>
      </c>
      <c r="E256" s="48">
        <v>60</v>
      </c>
      <c r="G256" s="2">
        <f t="shared" si="3"/>
        <v>188.3</v>
      </c>
      <c r="I256" s="16"/>
    </row>
    <row r="257" spans="1:9">
      <c r="B257" s="422"/>
      <c r="C257" s="422"/>
      <c r="D257" t="s">
        <v>15</v>
      </c>
      <c r="E257" s="48">
        <v>5</v>
      </c>
      <c r="G257" s="2">
        <f t="shared" si="3"/>
        <v>193.3</v>
      </c>
      <c r="I257" s="16"/>
    </row>
    <row r="258" spans="1:9">
      <c r="A258" s="3">
        <v>43677</v>
      </c>
      <c r="B258" s="422" t="s">
        <v>69</v>
      </c>
      <c r="C258" s="422" t="s">
        <v>22</v>
      </c>
      <c r="D258" t="s">
        <v>14</v>
      </c>
      <c r="E258" s="48"/>
      <c r="F258" s="2">
        <v>60</v>
      </c>
      <c r="G258" s="2">
        <f t="shared" si="3"/>
        <v>133.30000000000001</v>
      </c>
      <c r="I258" s="16"/>
    </row>
    <row r="259" spans="1:9">
      <c r="A259" s="3">
        <v>43677</v>
      </c>
      <c r="B259" s="422" t="s">
        <v>69</v>
      </c>
      <c r="C259" s="422" t="s">
        <v>22</v>
      </c>
      <c r="D259" t="s">
        <v>15</v>
      </c>
      <c r="E259" s="48"/>
      <c r="F259" s="2">
        <v>5</v>
      </c>
      <c r="G259" s="2">
        <f t="shared" si="3"/>
        <v>128.30000000000001</v>
      </c>
      <c r="I259" s="16"/>
    </row>
    <row r="260" spans="1:9">
      <c r="A260" s="3">
        <v>43710</v>
      </c>
      <c r="B260" s="422">
        <v>18621</v>
      </c>
      <c r="C260" s="422" t="s">
        <v>22</v>
      </c>
      <c r="D260" t="s">
        <v>12</v>
      </c>
      <c r="E260" s="48"/>
      <c r="F260" s="2">
        <v>96.8</v>
      </c>
      <c r="G260" s="2">
        <f t="shared" si="3"/>
        <v>31.500000000000014</v>
      </c>
      <c r="I260" s="16"/>
    </row>
    <row r="261" spans="1:9">
      <c r="A261" s="3">
        <v>43710</v>
      </c>
      <c r="B261" s="422">
        <v>18621</v>
      </c>
      <c r="C261" s="422" t="s">
        <v>22</v>
      </c>
      <c r="D261" t="s">
        <v>13</v>
      </c>
      <c r="E261" s="48"/>
      <c r="F261" s="2">
        <v>31.5</v>
      </c>
      <c r="G261" s="2">
        <f t="shared" si="3"/>
        <v>0</v>
      </c>
      <c r="I261" s="16"/>
    </row>
    <row r="262" spans="1:9">
      <c r="A262" s="31">
        <v>43708</v>
      </c>
      <c r="B262" s="421" t="s">
        <v>10</v>
      </c>
      <c r="C262" s="421" t="s">
        <v>23</v>
      </c>
      <c r="D262" t="s">
        <v>12</v>
      </c>
      <c r="E262" s="48">
        <v>94.2</v>
      </c>
      <c r="G262" s="2">
        <f t="shared" si="3"/>
        <v>94.2</v>
      </c>
      <c r="I262" s="16"/>
    </row>
    <row r="263" spans="1:9">
      <c r="B263" s="422"/>
      <c r="C263" s="422"/>
      <c r="D263" t="s">
        <v>13</v>
      </c>
      <c r="E263" s="48">
        <v>30.4</v>
      </c>
      <c r="G263" s="2">
        <f t="shared" si="3"/>
        <v>124.6</v>
      </c>
      <c r="I263" s="16"/>
    </row>
    <row r="264" spans="1:9">
      <c r="B264" s="422"/>
      <c r="C264" s="422"/>
      <c r="D264" t="s">
        <v>14</v>
      </c>
      <c r="E264" s="48">
        <v>60</v>
      </c>
      <c r="G264" s="2">
        <f t="shared" si="3"/>
        <v>184.6</v>
      </c>
      <c r="I264" s="16"/>
    </row>
    <row r="265" spans="1:9">
      <c r="B265" s="422"/>
      <c r="C265" s="422"/>
      <c r="D265" t="s">
        <v>15</v>
      </c>
      <c r="E265" s="48">
        <v>5</v>
      </c>
      <c r="G265" s="2">
        <f t="shared" si="3"/>
        <v>189.6</v>
      </c>
      <c r="I265" s="16"/>
    </row>
    <row r="266" spans="1:9">
      <c r="B266" s="422"/>
      <c r="C266" s="422"/>
      <c r="D266" t="s">
        <v>179</v>
      </c>
      <c r="E266" s="48">
        <v>25</v>
      </c>
      <c r="G266" s="2">
        <f t="shared" si="3"/>
        <v>214.6</v>
      </c>
      <c r="I266" s="16"/>
    </row>
    <row r="267" spans="1:9">
      <c r="A267" s="3">
        <v>43708</v>
      </c>
      <c r="B267" s="422" t="s">
        <v>69</v>
      </c>
      <c r="C267" s="422" t="s">
        <v>23</v>
      </c>
      <c r="D267" t="s">
        <v>14</v>
      </c>
      <c r="E267" s="48"/>
      <c r="F267" s="2">
        <v>60</v>
      </c>
      <c r="G267" s="2">
        <f t="shared" ref="G267:G330" si="4">+G266+E267-F267</f>
        <v>154.6</v>
      </c>
      <c r="I267" s="16"/>
    </row>
    <row r="268" spans="1:9">
      <c r="A268" s="3">
        <v>43708</v>
      </c>
      <c r="B268" s="422" t="s">
        <v>69</v>
      </c>
      <c r="C268" s="422" t="s">
        <v>23</v>
      </c>
      <c r="D268" t="s">
        <v>15</v>
      </c>
      <c r="E268" s="48"/>
      <c r="F268" s="2">
        <v>5</v>
      </c>
      <c r="G268" s="2">
        <f t="shared" si="4"/>
        <v>149.6</v>
      </c>
      <c r="I268" s="16"/>
    </row>
    <row r="269" spans="1:9">
      <c r="A269" s="3">
        <v>43738</v>
      </c>
      <c r="B269" s="422">
        <v>18837</v>
      </c>
      <c r="C269" s="422" t="s">
        <v>23</v>
      </c>
      <c r="D269" t="s">
        <v>12</v>
      </c>
      <c r="E269" s="48"/>
      <c r="F269" s="2">
        <v>94.2</v>
      </c>
      <c r="G269" s="2">
        <f t="shared" si="4"/>
        <v>55.399999999999991</v>
      </c>
      <c r="I269" s="16"/>
    </row>
    <row r="270" spans="1:9">
      <c r="A270" s="3">
        <v>43738</v>
      </c>
      <c r="B270" s="422">
        <v>18837</v>
      </c>
      <c r="C270" s="422" t="s">
        <v>23</v>
      </c>
      <c r="D270" t="s">
        <v>13</v>
      </c>
      <c r="E270" s="48"/>
      <c r="F270" s="2">
        <v>30.4</v>
      </c>
      <c r="G270" s="2">
        <f t="shared" si="4"/>
        <v>24.999999999999993</v>
      </c>
      <c r="I270" s="16"/>
    </row>
    <row r="271" spans="1:9">
      <c r="A271" s="3">
        <v>43766</v>
      </c>
      <c r="B271" s="422">
        <v>9565</v>
      </c>
      <c r="C271" s="422" t="s">
        <v>23</v>
      </c>
      <c r="D271" t="s">
        <v>179</v>
      </c>
      <c r="E271" s="48"/>
      <c r="F271" s="2">
        <v>25</v>
      </c>
      <c r="G271" s="2">
        <f t="shared" si="4"/>
        <v>0</v>
      </c>
      <c r="I271" s="16"/>
    </row>
    <row r="272" spans="1:9">
      <c r="A272" s="31">
        <v>43738</v>
      </c>
      <c r="B272" s="421" t="s">
        <v>10</v>
      </c>
      <c r="C272" s="421" t="s">
        <v>24</v>
      </c>
      <c r="D272" t="s">
        <v>12</v>
      </c>
      <c r="E272" s="48">
        <v>94.6</v>
      </c>
      <c r="G272" s="2">
        <f t="shared" si="4"/>
        <v>94.6</v>
      </c>
      <c r="I272" s="16"/>
    </row>
    <row r="273" spans="1:9">
      <c r="B273" s="422"/>
      <c r="C273" s="422"/>
      <c r="D273" t="s">
        <v>13</v>
      </c>
      <c r="E273" s="48">
        <v>30.9</v>
      </c>
      <c r="G273" s="2">
        <f t="shared" si="4"/>
        <v>125.5</v>
      </c>
      <c r="I273" s="16"/>
    </row>
    <row r="274" spans="1:9">
      <c r="B274" s="422"/>
      <c r="C274" s="422"/>
      <c r="D274" t="s">
        <v>14</v>
      </c>
      <c r="E274" s="48">
        <v>60</v>
      </c>
      <c r="G274" s="2">
        <f t="shared" si="4"/>
        <v>185.5</v>
      </c>
      <c r="I274" s="16"/>
    </row>
    <row r="275" spans="1:9">
      <c r="B275" s="422"/>
      <c r="C275" s="422"/>
      <c r="D275" t="s">
        <v>15</v>
      </c>
      <c r="E275" s="48">
        <v>5</v>
      </c>
      <c r="G275" s="2">
        <f t="shared" si="4"/>
        <v>190.5</v>
      </c>
      <c r="I275" s="16"/>
    </row>
    <row r="276" spans="1:9">
      <c r="A276" s="3">
        <v>43738</v>
      </c>
      <c r="B276" s="422" t="s">
        <v>69</v>
      </c>
      <c r="C276" s="422" t="s">
        <v>24</v>
      </c>
      <c r="D276" t="s">
        <v>14</v>
      </c>
      <c r="E276" s="48"/>
      <c r="F276" s="2">
        <v>60</v>
      </c>
      <c r="G276" s="2">
        <f t="shared" si="4"/>
        <v>130.5</v>
      </c>
      <c r="I276" s="16"/>
    </row>
    <row r="277" spans="1:9" ht="14.25" customHeight="1">
      <c r="A277" s="3">
        <v>43738</v>
      </c>
      <c r="B277" s="422" t="s">
        <v>69</v>
      </c>
      <c r="C277" s="422" t="s">
        <v>24</v>
      </c>
      <c r="D277" t="s">
        <v>15</v>
      </c>
      <c r="E277" s="48"/>
      <c r="F277" s="2">
        <v>5</v>
      </c>
      <c r="G277" s="2">
        <f t="shared" si="4"/>
        <v>125.5</v>
      </c>
      <c r="I277" s="16"/>
    </row>
    <row r="278" spans="1:9" ht="14.25" customHeight="1">
      <c r="A278" s="3">
        <v>43766</v>
      </c>
      <c r="B278" s="422">
        <v>19052</v>
      </c>
      <c r="C278" s="422" t="s">
        <v>24</v>
      </c>
      <c r="D278" t="s">
        <v>12</v>
      </c>
      <c r="E278" s="48"/>
      <c r="F278" s="2">
        <v>94.6</v>
      </c>
      <c r="G278" s="2">
        <f t="shared" si="4"/>
        <v>30.900000000000006</v>
      </c>
      <c r="I278" s="16"/>
    </row>
    <row r="279" spans="1:9" ht="14.25" customHeight="1">
      <c r="A279" s="3">
        <v>43766</v>
      </c>
      <c r="B279" s="422">
        <v>19052</v>
      </c>
      <c r="C279" s="422" t="s">
        <v>24</v>
      </c>
      <c r="D279" t="s">
        <v>13</v>
      </c>
      <c r="E279" s="48"/>
      <c r="F279" s="2">
        <v>30.9</v>
      </c>
      <c r="G279" s="2">
        <f t="shared" si="4"/>
        <v>0</v>
      </c>
      <c r="I279" s="16"/>
    </row>
    <row r="280" spans="1:9" ht="14.25" customHeight="1">
      <c r="A280" s="31">
        <v>43769</v>
      </c>
      <c r="B280" s="421" t="s">
        <v>10</v>
      </c>
      <c r="C280" s="421" t="s">
        <v>25</v>
      </c>
      <c r="D280" t="s">
        <v>12</v>
      </c>
      <c r="E280" s="48">
        <v>100.1</v>
      </c>
      <c r="G280" s="2">
        <f t="shared" si="4"/>
        <v>100.1</v>
      </c>
      <c r="I280" s="16"/>
    </row>
    <row r="281" spans="1:9" ht="14.25" customHeight="1">
      <c r="B281" s="422"/>
      <c r="C281" s="422"/>
      <c r="D281" t="s">
        <v>13</v>
      </c>
      <c r="E281" s="48">
        <v>29.8</v>
      </c>
      <c r="G281" s="2">
        <f t="shared" si="4"/>
        <v>129.9</v>
      </c>
      <c r="I281" s="16"/>
    </row>
    <row r="282" spans="1:9" ht="14.25" customHeight="1">
      <c r="B282" s="422"/>
      <c r="C282" s="422"/>
      <c r="D282" t="s">
        <v>14</v>
      </c>
      <c r="E282" s="48">
        <v>60</v>
      </c>
      <c r="G282" s="2">
        <f t="shared" si="4"/>
        <v>189.9</v>
      </c>
      <c r="I282" s="16"/>
    </row>
    <row r="283" spans="1:9" ht="14.25" customHeight="1">
      <c r="B283" s="422"/>
      <c r="C283" s="422"/>
      <c r="D283" t="s">
        <v>15</v>
      </c>
      <c r="E283" s="48">
        <v>5</v>
      </c>
      <c r="G283" s="2">
        <f t="shared" si="4"/>
        <v>194.9</v>
      </c>
      <c r="I283" s="16"/>
    </row>
    <row r="284" spans="1:9" ht="14.25" customHeight="1">
      <c r="A284" s="3">
        <v>43769</v>
      </c>
      <c r="B284" s="422" t="s">
        <v>69</v>
      </c>
      <c r="C284" s="422" t="s">
        <v>25</v>
      </c>
      <c r="D284" t="s">
        <v>14</v>
      </c>
      <c r="E284" s="48"/>
      <c r="F284" s="2">
        <v>60</v>
      </c>
      <c r="G284" s="2">
        <f t="shared" si="4"/>
        <v>134.9</v>
      </c>
      <c r="I284" s="16"/>
    </row>
    <row r="285" spans="1:9" ht="14.25" customHeight="1">
      <c r="A285" s="3">
        <v>43769</v>
      </c>
      <c r="B285" s="422" t="s">
        <v>69</v>
      </c>
      <c r="C285" s="422" t="s">
        <v>25</v>
      </c>
      <c r="D285" t="s">
        <v>29</v>
      </c>
      <c r="E285" s="48"/>
      <c r="F285" s="2">
        <v>5</v>
      </c>
      <c r="G285" s="2">
        <f t="shared" si="4"/>
        <v>129.9</v>
      </c>
      <c r="I285" s="16"/>
    </row>
    <row r="286" spans="1:9" ht="14.25" customHeight="1">
      <c r="A286" s="3">
        <v>43798</v>
      </c>
      <c r="B286" s="422">
        <v>19254</v>
      </c>
      <c r="C286" s="422" t="s">
        <v>25</v>
      </c>
      <c r="D286" t="s">
        <v>12</v>
      </c>
      <c r="E286" s="48"/>
      <c r="F286" s="2">
        <v>100.1</v>
      </c>
      <c r="G286" s="2">
        <f t="shared" si="4"/>
        <v>29.800000000000011</v>
      </c>
      <c r="I286" s="16"/>
    </row>
    <row r="287" spans="1:9" ht="14.25" customHeight="1">
      <c r="A287" s="3">
        <v>43798</v>
      </c>
      <c r="B287" s="422">
        <v>19254</v>
      </c>
      <c r="C287" s="422" t="s">
        <v>25</v>
      </c>
      <c r="D287" t="s">
        <v>13</v>
      </c>
      <c r="E287" s="48"/>
      <c r="F287" s="2">
        <v>29.8</v>
      </c>
      <c r="G287" s="2">
        <f t="shared" si="4"/>
        <v>0</v>
      </c>
      <c r="I287" s="16"/>
    </row>
    <row r="288" spans="1:9" ht="14.25" customHeight="1">
      <c r="A288" s="31">
        <v>43799</v>
      </c>
      <c r="B288" s="421" t="s">
        <v>10</v>
      </c>
      <c r="C288" s="421" t="s">
        <v>26</v>
      </c>
      <c r="D288" t="s">
        <v>12</v>
      </c>
      <c r="E288" s="48">
        <v>123</v>
      </c>
      <c r="G288" s="2">
        <f t="shared" si="4"/>
        <v>123</v>
      </c>
      <c r="I288" s="16"/>
    </row>
    <row r="289" spans="1:9" ht="14.25" customHeight="1">
      <c r="B289" s="422"/>
      <c r="C289" s="422"/>
      <c r="D289" t="s">
        <v>13</v>
      </c>
      <c r="E289" s="48">
        <v>30.9</v>
      </c>
      <c r="G289" s="2">
        <f t="shared" si="4"/>
        <v>153.9</v>
      </c>
      <c r="I289" s="16"/>
    </row>
    <row r="290" spans="1:9" ht="14.25" customHeight="1">
      <c r="B290" s="422"/>
      <c r="C290" s="422"/>
      <c r="D290" t="s">
        <v>14</v>
      </c>
      <c r="E290" s="48">
        <v>60</v>
      </c>
      <c r="G290" s="2">
        <f t="shared" si="4"/>
        <v>213.9</v>
      </c>
      <c r="I290" s="16"/>
    </row>
    <row r="291" spans="1:9" ht="12.75" customHeight="1">
      <c r="B291" s="422"/>
      <c r="C291" s="422"/>
      <c r="D291" t="s">
        <v>15</v>
      </c>
      <c r="E291" s="48">
        <v>5</v>
      </c>
      <c r="G291" s="2">
        <f t="shared" si="4"/>
        <v>218.9</v>
      </c>
      <c r="I291" s="16"/>
    </row>
    <row r="292" spans="1:9" ht="12.75" customHeight="1">
      <c r="A292" s="3">
        <v>43799</v>
      </c>
      <c r="B292" s="422" t="s">
        <v>69</v>
      </c>
      <c r="C292" s="422" t="s">
        <v>26</v>
      </c>
      <c r="D292" t="s">
        <v>14</v>
      </c>
      <c r="E292" s="48"/>
      <c r="F292" s="2">
        <v>60</v>
      </c>
      <c r="G292" s="2">
        <f t="shared" si="4"/>
        <v>158.9</v>
      </c>
      <c r="I292" s="16"/>
    </row>
    <row r="293" spans="1:9" ht="12.75" customHeight="1">
      <c r="A293" s="3">
        <v>43799</v>
      </c>
      <c r="B293" s="422" t="s">
        <v>69</v>
      </c>
      <c r="C293" s="422" t="s">
        <v>26</v>
      </c>
      <c r="D293" t="s">
        <v>15</v>
      </c>
      <c r="E293" s="48"/>
      <c r="F293" s="2">
        <v>5</v>
      </c>
      <c r="G293" s="2">
        <f t="shared" si="4"/>
        <v>153.9</v>
      </c>
      <c r="I293" s="16"/>
    </row>
    <row r="294" spans="1:9" ht="12.75" customHeight="1">
      <c r="A294" s="3">
        <v>43852</v>
      </c>
      <c r="B294" s="422">
        <v>19572</v>
      </c>
      <c r="C294" s="422" t="s">
        <v>26</v>
      </c>
      <c r="D294" t="s">
        <v>12</v>
      </c>
      <c r="E294" s="48"/>
      <c r="F294" s="2">
        <v>123</v>
      </c>
      <c r="G294" s="2">
        <f t="shared" si="4"/>
        <v>30.900000000000006</v>
      </c>
      <c r="I294" s="16"/>
    </row>
    <row r="295" spans="1:9" ht="12.75" customHeight="1">
      <c r="A295" s="3">
        <v>43852</v>
      </c>
      <c r="B295" s="422">
        <v>19572</v>
      </c>
      <c r="C295" s="422" t="s">
        <v>26</v>
      </c>
      <c r="D295" t="s">
        <v>13</v>
      </c>
      <c r="E295" s="48"/>
      <c r="F295" s="2">
        <v>30.9</v>
      </c>
      <c r="G295" s="2">
        <f t="shared" si="4"/>
        <v>0</v>
      </c>
      <c r="I295" s="16"/>
    </row>
    <row r="296" spans="1:9" ht="12.75" customHeight="1">
      <c r="A296" s="31">
        <v>43830</v>
      </c>
      <c r="B296" s="421" t="s">
        <v>10</v>
      </c>
      <c r="C296" s="421" t="s">
        <v>27</v>
      </c>
      <c r="D296" t="s">
        <v>12</v>
      </c>
      <c r="E296" s="48">
        <v>128.6</v>
      </c>
      <c r="G296" s="2">
        <f t="shared" si="4"/>
        <v>128.6</v>
      </c>
      <c r="I296" s="16"/>
    </row>
    <row r="297" spans="1:9" ht="12.75" customHeight="1">
      <c r="B297" s="422"/>
      <c r="C297" s="422"/>
      <c r="D297" t="s">
        <v>13</v>
      </c>
      <c r="E297" s="48">
        <v>31</v>
      </c>
      <c r="G297" s="2">
        <f t="shared" si="4"/>
        <v>159.6</v>
      </c>
      <c r="I297" s="16"/>
    </row>
    <row r="298" spans="1:9" ht="12.75" customHeight="1">
      <c r="B298" s="422"/>
      <c r="C298" s="422"/>
      <c r="D298" t="s">
        <v>14</v>
      </c>
      <c r="E298" s="48">
        <v>60</v>
      </c>
      <c r="G298" s="2">
        <f t="shared" si="4"/>
        <v>219.6</v>
      </c>
      <c r="I298" s="16"/>
    </row>
    <row r="299" spans="1:9" ht="12.75" customHeight="1">
      <c r="B299" s="422"/>
      <c r="C299" s="422"/>
      <c r="D299" t="s">
        <v>15</v>
      </c>
      <c r="E299" s="48">
        <v>5</v>
      </c>
      <c r="G299" s="2">
        <f t="shared" si="4"/>
        <v>224.6</v>
      </c>
      <c r="I299" s="16"/>
    </row>
    <row r="300" spans="1:9" ht="12.75" customHeight="1">
      <c r="A300" s="3">
        <v>43830</v>
      </c>
      <c r="B300" s="422" t="s">
        <v>69</v>
      </c>
      <c r="C300" s="422" t="s">
        <v>27</v>
      </c>
      <c r="D300" t="s">
        <v>14</v>
      </c>
      <c r="E300" s="48"/>
      <c r="F300" s="2">
        <v>60</v>
      </c>
      <c r="G300" s="2">
        <f t="shared" si="4"/>
        <v>164.6</v>
      </c>
      <c r="I300" s="16"/>
    </row>
    <row r="301" spans="1:9" ht="12.75" customHeight="1">
      <c r="A301" s="3">
        <v>43830</v>
      </c>
      <c r="B301" s="422" t="s">
        <v>69</v>
      </c>
      <c r="C301" s="422" t="s">
        <v>27</v>
      </c>
      <c r="D301" t="s">
        <v>15</v>
      </c>
      <c r="E301" s="48"/>
      <c r="F301" s="2">
        <v>5</v>
      </c>
      <c r="G301" s="2">
        <f t="shared" si="4"/>
        <v>159.6</v>
      </c>
      <c r="I301" s="16"/>
    </row>
    <row r="302" spans="1:9" ht="12.75" customHeight="1">
      <c r="A302" s="3">
        <v>43852</v>
      </c>
      <c r="B302" s="422">
        <v>19572</v>
      </c>
      <c r="C302" s="422" t="s">
        <v>27</v>
      </c>
      <c r="D302" t="s">
        <v>12</v>
      </c>
      <c r="E302" s="48"/>
      <c r="F302" s="2">
        <v>128.6</v>
      </c>
      <c r="G302" s="2">
        <f t="shared" si="4"/>
        <v>31</v>
      </c>
      <c r="I302" s="16"/>
    </row>
    <row r="303" spans="1:9" ht="12.75" customHeight="1">
      <c r="A303" s="3">
        <v>43852</v>
      </c>
      <c r="B303" s="422">
        <v>19572</v>
      </c>
      <c r="C303" s="422" t="s">
        <v>27</v>
      </c>
      <c r="D303" t="s">
        <v>13</v>
      </c>
      <c r="E303" s="48"/>
      <c r="F303" s="2">
        <v>31</v>
      </c>
      <c r="G303" s="2">
        <f t="shared" si="4"/>
        <v>0</v>
      </c>
      <c r="I303" s="16"/>
    </row>
    <row r="304" spans="1:9" ht="12.75" customHeight="1">
      <c r="A304" s="31">
        <v>43861</v>
      </c>
      <c r="B304" s="421" t="s">
        <v>10</v>
      </c>
      <c r="C304" s="421" t="s">
        <v>11</v>
      </c>
      <c r="D304" t="s">
        <v>12</v>
      </c>
      <c r="E304" s="48">
        <v>139.30000000000001</v>
      </c>
      <c r="G304" s="2">
        <f t="shared" si="4"/>
        <v>139.30000000000001</v>
      </c>
      <c r="I304" s="16"/>
    </row>
    <row r="305" spans="1:9" ht="12.75" customHeight="1">
      <c r="B305" s="422"/>
      <c r="C305" s="422"/>
      <c r="D305" t="s">
        <v>13</v>
      </c>
      <c r="E305" s="48">
        <v>29.5</v>
      </c>
      <c r="G305" s="2">
        <f t="shared" si="4"/>
        <v>168.8</v>
      </c>
      <c r="I305" s="16"/>
    </row>
    <row r="306" spans="1:9" ht="12.75" customHeight="1">
      <c r="B306" s="422"/>
      <c r="C306" s="422"/>
      <c r="D306" t="s">
        <v>14</v>
      </c>
      <c r="E306" s="48">
        <v>60</v>
      </c>
      <c r="G306" s="2">
        <f t="shared" si="4"/>
        <v>228.8</v>
      </c>
      <c r="I306" s="16"/>
    </row>
    <row r="307" spans="1:9" ht="12.75" customHeight="1">
      <c r="B307" s="422"/>
      <c r="C307" s="422"/>
      <c r="D307" t="s">
        <v>15</v>
      </c>
      <c r="E307" s="48">
        <v>5</v>
      </c>
      <c r="G307" s="2">
        <f t="shared" si="4"/>
        <v>233.8</v>
      </c>
      <c r="I307" s="16"/>
    </row>
    <row r="308" spans="1:9" ht="12.75" customHeight="1">
      <c r="A308" s="3">
        <v>43861</v>
      </c>
      <c r="B308" s="422" t="s">
        <v>69</v>
      </c>
      <c r="C308" s="422" t="s">
        <v>11</v>
      </c>
      <c r="D308" t="s">
        <v>14</v>
      </c>
      <c r="E308" s="48"/>
      <c r="F308" s="2">
        <v>60</v>
      </c>
      <c r="G308" s="2">
        <f t="shared" si="4"/>
        <v>173.8</v>
      </c>
      <c r="I308" s="16"/>
    </row>
    <row r="309" spans="1:9" ht="12.75" customHeight="1">
      <c r="A309" s="3">
        <v>43861</v>
      </c>
      <c r="B309" s="422" t="s">
        <v>69</v>
      </c>
      <c r="C309" s="422" t="s">
        <v>11</v>
      </c>
      <c r="D309" t="s">
        <v>15</v>
      </c>
      <c r="E309" s="48"/>
      <c r="F309" s="2">
        <v>5</v>
      </c>
      <c r="G309" s="2">
        <f t="shared" si="4"/>
        <v>168.8</v>
      </c>
      <c r="I309" s="16"/>
    </row>
    <row r="310" spans="1:9" ht="12.75" customHeight="1">
      <c r="A310" s="3">
        <v>43958</v>
      </c>
      <c r="B310" s="422">
        <v>19960</v>
      </c>
      <c r="C310" s="422" t="s">
        <v>11</v>
      </c>
      <c r="D310" t="s">
        <v>12</v>
      </c>
      <c r="E310" s="48"/>
      <c r="F310" s="2">
        <v>139.30000000000001</v>
      </c>
      <c r="G310" s="2">
        <f t="shared" si="4"/>
        <v>29.5</v>
      </c>
      <c r="I310" s="16"/>
    </row>
    <row r="311" spans="1:9" ht="12.75" customHeight="1">
      <c r="A311" s="3">
        <v>43958</v>
      </c>
      <c r="B311" s="422">
        <v>19960</v>
      </c>
      <c r="C311" s="422" t="s">
        <v>11</v>
      </c>
      <c r="D311" t="s">
        <v>13</v>
      </c>
      <c r="E311" s="48"/>
      <c r="F311" s="2">
        <v>29.5</v>
      </c>
      <c r="G311" s="2">
        <f t="shared" si="4"/>
        <v>0</v>
      </c>
      <c r="I311" s="16"/>
    </row>
    <row r="312" spans="1:9" ht="12.75" customHeight="1">
      <c r="A312" s="31">
        <v>43890</v>
      </c>
      <c r="B312" s="421" t="s">
        <v>10</v>
      </c>
      <c r="C312" s="421" t="s">
        <v>17</v>
      </c>
      <c r="D312" t="s">
        <v>12</v>
      </c>
      <c r="E312" s="48">
        <v>144.6</v>
      </c>
      <c r="G312" s="2">
        <f t="shared" si="4"/>
        <v>144.6</v>
      </c>
      <c r="I312" s="16"/>
    </row>
    <row r="313" spans="1:9" ht="12.75" customHeight="1">
      <c r="B313" s="422"/>
      <c r="C313" s="422"/>
      <c r="D313" t="s">
        <v>13</v>
      </c>
      <c r="E313" s="48">
        <v>31.6</v>
      </c>
      <c r="G313" s="2">
        <f t="shared" si="4"/>
        <v>176.2</v>
      </c>
      <c r="I313" s="16"/>
    </row>
    <row r="314" spans="1:9" ht="12.75" customHeight="1">
      <c r="B314" s="422"/>
      <c r="C314" s="422"/>
      <c r="D314" t="s">
        <v>14</v>
      </c>
      <c r="E314" s="48">
        <v>58</v>
      </c>
      <c r="G314" s="2">
        <f t="shared" si="4"/>
        <v>234.2</v>
      </c>
      <c r="I314" s="16"/>
    </row>
    <row r="315" spans="1:9" ht="12.75" customHeight="1">
      <c r="B315" s="422"/>
      <c r="C315" s="422"/>
      <c r="D315" t="s">
        <v>29</v>
      </c>
      <c r="E315" s="48">
        <v>5</v>
      </c>
      <c r="G315" s="2">
        <f t="shared" si="4"/>
        <v>239.2</v>
      </c>
      <c r="I315" s="16"/>
    </row>
    <row r="316" spans="1:9" ht="12.75" customHeight="1">
      <c r="A316" s="3">
        <v>43890</v>
      </c>
      <c r="B316" s="422" t="s">
        <v>69</v>
      </c>
      <c r="C316" s="422" t="s">
        <v>17</v>
      </c>
      <c r="D316" t="s">
        <v>14</v>
      </c>
      <c r="E316" s="48"/>
      <c r="F316" s="2">
        <v>58</v>
      </c>
      <c r="G316" s="2">
        <f t="shared" si="4"/>
        <v>181.2</v>
      </c>
      <c r="I316" s="16"/>
    </row>
    <row r="317" spans="1:9" ht="12.75" customHeight="1">
      <c r="A317" s="3">
        <v>43890</v>
      </c>
      <c r="B317" s="422" t="s">
        <v>69</v>
      </c>
      <c r="C317" s="422" t="s">
        <v>17</v>
      </c>
      <c r="D317" t="s">
        <v>29</v>
      </c>
      <c r="E317" s="48"/>
      <c r="F317" s="2">
        <v>5</v>
      </c>
      <c r="G317" s="2">
        <f t="shared" si="4"/>
        <v>176.2</v>
      </c>
      <c r="I317" s="16"/>
    </row>
    <row r="318" spans="1:9" ht="12.75" customHeight="1">
      <c r="A318" s="3">
        <v>43958</v>
      </c>
      <c r="B318" s="422">
        <v>19960</v>
      </c>
      <c r="C318" s="422" t="s">
        <v>17</v>
      </c>
      <c r="D318" t="s">
        <v>12</v>
      </c>
      <c r="E318" s="48"/>
      <c r="F318" s="2">
        <v>144.6</v>
      </c>
      <c r="G318" s="2">
        <f t="shared" si="4"/>
        <v>31.599999999999994</v>
      </c>
      <c r="I318" s="16"/>
    </row>
    <row r="319" spans="1:9" ht="12.75" customHeight="1">
      <c r="A319" s="3">
        <v>43958</v>
      </c>
      <c r="B319" s="422">
        <v>19960</v>
      </c>
      <c r="C319" s="422" t="s">
        <v>17</v>
      </c>
      <c r="D319" t="s">
        <v>13</v>
      </c>
      <c r="E319" s="48"/>
      <c r="F319" s="2">
        <v>31.6</v>
      </c>
      <c r="G319" s="2">
        <f t="shared" si="4"/>
        <v>0</v>
      </c>
      <c r="I319" s="16"/>
    </row>
    <row r="320" spans="1:9" ht="12.75" customHeight="1">
      <c r="A320" s="31">
        <v>43921</v>
      </c>
      <c r="B320" s="421" t="s">
        <v>10</v>
      </c>
      <c r="C320" s="421" t="s">
        <v>18</v>
      </c>
      <c r="D320" t="s">
        <v>12</v>
      </c>
      <c r="E320" s="48">
        <v>151.1</v>
      </c>
      <c r="G320" s="2">
        <f t="shared" si="4"/>
        <v>151.1</v>
      </c>
      <c r="I320" s="16"/>
    </row>
    <row r="321" spans="1:9" ht="12.75" customHeight="1">
      <c r="B321" s="422"/>
      <c r="C321" s="422"/>
      <c r="D321" t="s">
        <v>13</v>
      </c>
      <c r="E321" s="48">
        <v>32.1</v>
      </c>
      <c r="G321" s="2">
        <f t="shared" si="4"/>
        <v>183.2</v>
      </c>
      <c r="I321" s="16"/>
    </row>
    <row r="322" spans="1:9" ht="12.75" customHeight="1">
      <c r="B322" s="422"/>
      <c r="C322" s="422"/>
      <c r="D322" t="s">
        <v>14</v>
      </c>
      <c r="E322" s="48">
        <v>60</v>
      </c>
      <c r="G322" s="2">
        <f t="shared" si="4"/>
        <v>243.2</v>
      </c>
      <c r="I322" s="16"/>
    </row>
    <row r="323" spans="1:9" ht="12.75" customHeight="1">
      <c r="B323" s="422"/>
      <c r="C323" s="422"/>
      <c r="D323" t="s">
        <v>29</v>
      </c>
      <c r="E323" s="48">
        <v>5</v>
      </c>
      <c r="G323" s="2">
        <f t="shared" si="4"/>
        <v>248.2</v>
      </c>
      <c r="I323" s="16"/>
    </row>
    <row r="324" spans="1:9" ht="12.75" customHeight="1">
      <c r="A324" s="3">
        <v>43921</v>
      </c>
      <c r="B324" s="422" t="s">
        <v>69</v>
      </c>
      <c r="C324" s="422" t="s">
        <v>18</v>
      </c>
      <c r="D324" t="s">
        <v>14</v>
      </c>
      <c r="E324" s="48"/>
      <c r="F324" s="2">
        <v>60</v>
      </c>
      <c r="G324" s="2">
        <f t="shared" si="4"/>
        <v>188.2</v>
      </c>
      <c r="I324" s="16"/>
    </row>
    <row r="325" spans="1:9" ht="12.75" customHeight="1">
      <c r="A325" s="3">
        <v>43921</v>
      </c>
      <c r="B325" s="422" t="s">
        <v>69</v>
      </c>
      <c r="C325" s="422" t="s">
        <v>18</v>
      </c>
      <c r="D325" t="s">
        <v>15</v>
      </c>
      <c r="E325" s="48"/>
      <c r="F325" s="2">
        <v>5</v>
      </c>
      <c r="G325" s="2">
        <f t="shared" si="4"/>
        <v>183.2</v>
      </c>
      <c r="I325" s="16"/>
    </row>
    <row r="326" spans="1:9" ht="12.75" customHeight="1">
      <c r="A326" s="3">
        <v>44151</v>
      </c>
      <c r="B326" s="422">
        <v>20688</v>
      </c>
      <c r="C326" s="422" t="s">
        <v>18</v>
      </c>
      <c r="D326" t="s">
        <v>12</v>
      </c>
      <c r="E326" s="48"/>
      <c r="F326" s="2">
        <v>151.1</v>
      </c>
      <c r="G326" s="2">
        <f t="shared" si="4"/>
        <v>32.099999999999994</v>
      </c>
      <c r="I326" s="16"/>
    </row>
    <row r="327" spans="1:9" ht="12.75" customHeight="1">
      <c r="A327" s="3">
        <v>44151</v>
      </c>
      <c r="B327" s="422">
        <v>20688</v>
      </c>
      <c r="C327" s="422" t="s">
        <v>18</v>
      </c>
      <c r="D327" t="s">
        <v>13</v>
      </c>
      <c r="E327" s="48"/>
      <c r="F327" s="2">
        <v>32.1</v>
      </c>
      <c r="G327" s="2">
        <f t="shared" si="4"/>
        <v>0</v>
      </c>
      <c r="I327" s="16"/>
    </row>
    <row r="328" spans="1:9" ht="12.75" customHeight="1">
      <c r="A328" s="31">
        <v>43951</v>
      </c>
      <c r="B328" s="421" t="s">
        <v>10</v>
      </c>
      <c r="C328" s="421" t="s">
        <v>19</v>
      </c>
      <c r="D328" t="s">
        <v>12</v>
      </c>
      <c r="E328" s="48">
        <v>137</v>
      </c>
      <c r="G328" s="2">
        <f t="shared" si="4"/>
        <v>137</v>
      </c>
      <c r="I328" s="16"/>
    </row>
    <row r="329" spans="1:9" ht="12.75" customHeight="1">
      <c r="B329" s="422"/>
      <c r="C329" s="422"/>
      <c r="D329" t="s">
        <v>13</v>
      </c>
      <c r="E329" s="48">
        <v>50.7</v>
      </c>
      <c r="G329" s="2">
        <f t="shared" si="4"/>
        <v>187.7</v>
      </c>
      <c r="I329" s="16"/>
    </row>
    <row r="330" spans="1:9" ht="12.75" customHeight="1">
      <c r="B330" s="422"/>
      <c r="C330" s="422"/>
      <c r="D330" t="s">
        <v>14</v>
      </c>
      <c r="E330" s="48">
        <v>60</v>
      </c>
      <c r="G330" s="2">
        <f t="shared" si="4"/>
        <v>247.7</v>
      </c>
      <c r="I330" s="16"/>
    </row>
    <row r="331" spans="1:9" ht="12.75" customHeight="1">
      <c r="B331" s="422"/>
      <c r="C331" s="422"/>
      <c r="D331" t="s">
        <v>29</v>
      </c>
      <c r="E331" s="48">
        <v>5</v>
      </c>
      <c r="G331" s="2">
        <f t="shared" ref="G331:G334" si="5">+G330+E331-F331</f>
        <v>252.7</v>
      </c>
      <c r="I331" s="16"/>
    </row>
    <row r="332" spans="1:9" ht="12.75" customHeight="1">
      <c r="A332" s="3">
        <v>43951</v>
      </c>
      <c r="B332" s="422" t="s">
        <v>69</v>
      </c>
      <c r="C332" s="422" t="s">
        <v>19</v>
      </c>
      <c r="D332" t="s">
        <v>14</v>
      </c>
      <c r="E332" s="48"/>
      <c r="F332" s="2">
        <v>60</v>
      </c>
      <c r="G332" s="2">
        <f t="shared" si="5"/>
        <v>192.7</v>
      </c>
      <c r="I332" s="16"/>
    </row>
    <row r="333" spans="1:9" ht="12.75" customHeight="1">
      <c r="A333" s="3">
        <v>43951</v>
      </c>
      <c r="B333" s="422" t="s">
        <v>69</v>
      </c>
      <c r="C333" s="422" t="s">
        <v>19</v>
      </c>
      <c r="D333" t="s">
        <v>15</v>
      </c>
      <c r="E333" s="48"/>
      <c r="F333" s="2">
        <v>5</v>
      </c>
      <c r="G333" s="2">
        <f t="shared" si="5"/>
        <v>187.7</v>
      </c>
      <c r="I333" s="16"/>
    </row>
    <row r="334" spans="1:9" ht="12.75" customHeight="1">
      <c r="A334" s="3">
        <v>44151</v>
      </c>
      <c r="B334" s="422">
        <v>20688</v>
      </c>
      <c r="C334" s="422" t="s">
        <v>19</v>
      </c>
      <c r="D334" t="s">
        <v>12</v>
      </c>
      <c r="E334" s="48"/>
      <c r="F334" s="2">
        <v>137</v>
      </c>
      <c r="G334" s="2">
        <f t="shared" si="5"/>
        <v>50.699999999999989</v>
      </c>
      <c r="I334" s="16"/>
    </row>
    <row r="335" spans="1:9" ht="12.75" customHeight="1">
      <c r="A335" s="3">
        <v>44151</v>
      </c>
      <c r="B335" s="422">
        <v>20688</v>
      </c>
      <c r="C335" s="422" t="s">
        <v>19</v>
      </c>
      <c r="D335" t="s">
        <v>13</v>
      </c>
      <c r="E335" s="48"/>
      <c r="F335" s="2">
        <v>50.7</v>
      </c>
      <c r="G335" s="6">
        <f>+G334+E335-F335</f>
        <v>0</v>
      </c>
      <c r="I335" s="16"/>
    </row>
    <row r="336" spans="1:9" ht="12.75" customHeight="1">
      <c r="A336" s="31">
        <v>43982</v>
      </c>
      <c r="B336" s="421" t="s">
        <v>10</v>
      </c>
      <c r="C336" s="421" t="s">
        <v>20</v>
      </c>
      <c r="D336" t="s">
        <v>12</v>
      </c>
      <c r="E336" s="49">
        <v>127.4</v>
      </c>
      <c r="F336" s="45"/>
      <c r="G336" s="2">
        <f>+G335+E336-F336</f>
        <v>127.4</v>
      </c>
      <c r="I336" s="16"/>
    </row>
    <row r="337" spans="1:9" ht="12.75" customHeight="1">
      <c r="B337" s="422"/>
      <c r="C337" s="422"/>
      <c r="D337" t="s">
        <v>13</v>
      </c>
      <c r="E337" s="49">
        <v>27.4</v>
      </c>
      <c r="F337" s="45"/>
      <c r="G337" s="2">
        <f t="shared" ref="G337:G414" si="6">+G336+E337-F337</f>
        <v>154.80000000000001</v>
      </c>
      <c r="I337" s="16"/>
    </row>
    <row r="338" spans="1:9" ht="12.75" customHeight="1">
      <c r="B338" s="422"/>
      <c r="C338" s="422"/>
      <c r="D338" t="s">
        <v>14</v>
      </c>
      <c r="E338" s="108">
        <v>60</v>
      </c>
      <c r="F338" s="109"/>
      <c r="G338" s="2">
        <f t="shared" si="6"/>
        <v>214.8</v>
      </c>
      <c r="I338" s="16"/>
    </row>
    <row r="339" spans="1:9" ht="12.75" customHeight="1">
      <c r="B339" s="422"/>
      <c r="C339" s="422"/>
      <c r="D339" t="s">
        <v>29</v>
      </c>
      <c r="E339" s="108">
        <v>5</v>
      </c>
      <c r="F339" s="109"/>
      <c r="G339" s="2">
        <f t="shared" si="6"/>
        <v>219.8</v>
      </c>
      <c r="I339" s="16"/>
    </row>
    <row r="340" spans="1:9" ht="14.25" customHeight="1">
      <c r="A340" s="3">
        <v>43982</v>
      </c>
      <c r="B340" s="422" t="s">
        <v>69</v>
      </c>
      <c r="C340" s="422" t="s">
        <v>20</v>
      </c>
      <c r="D340" t="s">
        <v>31</v>
      </c>
      <c r="E340" s="108"/>
      <c r="F340" s="109">
        <v>44</v>
      </c>
      <c r="G340" s="2">
        <f t="shared" si="6"/>
        <v>175.8</v>
      </c>
    </row>
    <row r="341" spans="1:9" ht="14.25" customHeight="1">
      <c r="A341" s="3">
        <v>44151</v>
      </c>
      <c r="B341" s="422">
        <v>20688</v>
      </c>
      <c r="C341" s="422" t="s">
        <v>20</v>
      </c>
      <c r="D341" t="s">
        <v>12</v>
      </c>
      <c r="E341" s="49"/>
      <c r="F341" s="45">
        <v>127.4</v>
      </c>
      <c r="G341" s="2">
        <f t="shared" si="6"/>
        <v>48.400000000000006</v>
      </c>
    </row>
    <row r="342" spans="1:9" ht="14.25" customHeight="1">
      <c r="A342" s="3">
        <v>44151</v>
      </c>
      <c r="B342" s="422">
        <v>20688</v>
      </c>
      <c r="C342" s="422" t="s">
        <v>20</v>
      </c>
      <c r="D342" t="s">
        <v>13</v>
      </c>
      <c r="E342" s="49"/>
      <c r="F342" s="45">
        <v>27.4</v>
      </c>
      <c r="G342" s="2">
        <f t="shared" si="6"/>
        <v>21.000000000000007</v>
      </c>
    </row>
    <row r="343" spans="1:9" ht="14.25" customHeight="1">
      <c r="A343" s="3">
        <v>44515</v>
      </c>
      <c r="B343" s="422">
        <v>23844</v>
      </c>
      <c r="C343" s="422" t="s">
        <v>20</v>
      </c>
      <c r="D343" t="s">
        <v>14</v>
      </c>
      <c r="E343" s="49"/>
      <c r="F343" s="45">
        <v>16</v>
      </c>
      <c r="G343" s="2">
        <f t="shared" si="6"/>
        <v>5.0000000000000071</v>
      </c>
    </row>
    <row r="344" spans="1:9" ht="14.25" customHeight="1">
      <c r="A344" s="3">
        <v>44515</v>
      </c>
      <c r="B344" s="422">
        <v>23844</v>
      </c>
      <c r="C344" s="422" t="s">
        <v>20</v>
      </c>
      <c r="D344" t="s">
        <v>29</v>
      </c>
      <c r="E344" s="49"/>
      <c r="F344" s="45">
        <v>5</v>
      </c>
      <c r="G344" s="2">
        <f t="shared" si="6"/>
        <v>7.1054273576010019E-15</v>
      </c>
    </row>
    <row r="345" spans="1:9">
      <c r="A345" s="31">
        <v>44012</v>
      </c>
      <c r="B345" s="421" t="s">
        <v>10</v>
      </c>
      <c r="C345" s="421" t="s">
        <v>21</v>
      </c>
      <c r="D345" t="s">
        <v>12</v>
      </c>
      <c r="E345" s="49">
        <v>112.6</v>
      </c>
      <c r="G345" s="2">
        <f t="shared" si="6"/>
        <v>112.6</v>
      </c>
    </row>
    <row r="346" spans="1:9">
      <c r="B346" s="422"/>
      <c r="C346" s="422"/>
      <c r="D346" t="s">
        <v>13</v>
      </c>
      <c r="E346" s="49">
        <v>13.1</v>
      </c>
      <c r="G346" s="2">
        <f t="shared" si="6"/>
        <v>125.69999999999999</v>
      </c>
    </row>
    <row r="347" spans="1:9">
      <c r="B347" s="422"/>
      <c r="C347" s="422"/>
      <c r="D347" t="s">
        <v>14</v>
      </c>
      <c r="E347" s="108">
        <v>60</v>
      </c>
      <c r="G347" s="2">
        <f t="shared" si="6"/>
        <v>185.7</v>
      </c>
    </row>
    <row r="348" spans="1:9">
      <c r="B348" s="422"/>
      <c r="C348" s="422"/>
      <c r="D348" t="s">
        <v>29</v>
      </c>
      <c r="E348" s="108">
        <v>5</v>
      </c>
      <c r="G348" s="2">
        <f t="shared" si="6"/>
        <v>190.7</v>
      </c>
    </row>
    <row r="349" spans="1:9">
      <c r="A349" s="3">
        <v>44151</v>
      </c>
      <c r="B349" s="422">
        <v>20688</v>
      </c>
      <c r="C349" s="422" t="s">
        <v>21</v>
      </c>
      <c r="D349" t="s">
        <v>12</v>
      </c>
      <c r="E349" s="49"/>
      <c r="F349" s="2">
        <v>112.6</v>
      </c>
      <c r="G349" s="2">
        <f t="shared" si="6"/>
        <v>78.099999999999994</v>
      </c>
    </row>
    <row r="350" spans="1:9">
      <c r="A350" s="3">
        <v>44151</v>
      </c>
      <c r="B350" s="422">
        <v>20688</v>
      </c>
      <c r="C350" s="422" t="s">
        <v>21</v>
      </c>
      <c r="D350" t="s">
        <v>13</v>
      </c>
      <c r="E350" s="49"/>
      <c r="F350" s="2">
        <v>13.1</v>
      </c>
      <c r="G350" s="2">
        <f t="shared" si="6"/>
        <v>65</v>
      </c>
    </row>
    <row r="351" spans="1:9" ht="14.25" customHeight="1">
      <c r="A351" s="3">
        <v>44515</v>
      </c>
      <c r="B351" s="422">
        <v>23844</v>
      </c>
      <c r="C351" s="422" t="s">
        <v>21</v>
      </c>
      <c r="D351" t="s">
        <v>14</v>
      </c>
      <c r="E351" s="49"/>
      <c r="F351" s="45">
        <v>60</v>
      </c>
      <c r="G351" s="2">
        <f t="shared" ref="G351:G355" si="7">+G350+E351-F351</f>
        <v>5</v>
      </c>
    </row>
    <row r="352" spans="1:9" ht="14.25" customHeight="1">
      <c r="A352" s="3">
        <v>44515</v>
      </c>
      <c r="B352" s="422">
        <v>23844</v>
      </c>
      <c r="C352" s="422" t="s">
        <v>21</v>
      </c>
      <c r="D352" t="s">
        <v>29</v>
      </c>
      <c r="E352" s="49"/>
      <c r="F352" s="45">
        <v>5</v>
      </c>
      <c r="G352" s="2">
        <f t="shared" si="7"/>
        <v>0</v>
      </c>
    </row>
    <row r="353" spans="1:7">
      <c r="A353" s="31">
        <v>44043</v>
      </c>
      <c r="B353" s="421" t="s">
        <v>10</v>
      </c>
      <c r="C353" s="421" t="s">
        <v>22</v>
      </c>
      <c r="D353" t="s">
        <v>12</v>
      </c>
      <c r="E353" s="28">
        <v>107.8</v>
      </c>
      <c r="G353" s="2">
        <f t="shared" si="7"/>
        <v>107.8</v>
      </c>
    </row>
    <row r="354" spans="1:7">
      <c r="B354" s="422"/>
      <c r="C354" s="422"/>
      <c r="D354" t="s">
        <v>13</v>
      </c>
      <c r="E354" s="28">
        <v>41.1</v>
      </c>
      <c r="G354" s="2">
        <f t="shared" si="7"/>
        <v>148.9</v>
      </c>
    </row>
    <row r="355" spans="1:7">
      <c r="B355" s="422"/>
      <c r="C355" s="422"/>
      <c r="D355" t="s">
        <v>14</v>
      </c>
      <c r="E355" s="49">
        <v>60</v>
      </c>
      <c r="G355" s="2">
        <f t="shared" si="7"/>
        <v>208.9</v>
      </c>
    </row>
    <row r="356" spans="1:7">
      <c r="B356" s="422"/>
      <c r="C356" s="422"/>
      <c r="D356" t="s">
        <v>29</v>
      </c>
      <c r="E356" s="49">
        <v>5</v>
      </c>
      <c r="G356" s="2">
        <f t="shared" si="6"/>
        <v>213.9</v>
      </c>
    </row>
    <row r="357" spans="1:7">
      <c r="B357" s="422"/>
      <c r="C357" s="422"/>
      <c r="D357" s="62" t="s">
        <v>32</v>
      </c>
      <c r="E357" s="108">
        <v>10</v>
      </c>
      <c r="G357" s="2">
        <f t="shared" si="6"/>
        <v>223.9</v>
      </c>
    </row>
    <row r="358" spans="1:7">
      <c r="B358" s="422"/>
      <c r="C358" s="422"/>
      <c r="D358" s="62" t="s">
        <v>72</v>
      </c>
      <c r="E358" s="108">
        <v>10</v>
      </c>
      <c r="G358" s="2">
        <f t="shared" si="6"/>
        <v>233.9</v>
      </c>
    </row>
    <row r="359" spans="1:7">
      <c r="A359" s="3">
        <v>44515</v>
      </c>
      <c r="B359" s="422">
        <v>23844</v>
      </c>
      <c r="C359" s="422" t="s">
        <v>22</v>
      </c>
      <c r="D359" s="62" t="s">
        <v>32</v>
      </c>
      <c r="E359" s="108"/>
      <c r="F359" s="2">
        <v>10</v>
      </c>
      <c r="G359" s="2">
        <f t="shared" si="6"/>
        <v>223.9</v>
      </c>
    </row>
    <row r="360" spans="1:7">
      <c r="A360" s="3">
        <v>44515</v>
      </c>
      <c r="B360" s="422">
        <v>23844</v>
      </c>
      <c r="C360" s="422" t="s">
        <v>22</v>
      </c>
      <c r="D360" s="62" t="s">
        <v>72</v>
      </c>
      <c r="E360" s="108"/>
      <c r="F360" s="2">
        <v>10</v>
      </c>
      <c r="G360" s="2">
        <f t="shared" si="6"/>
        <v>213.9</v>
      </c>
    </row>
    <row r="361" spans="1:7">
      <c r="A361" s="3">
        <v>44043</v>
      </c>
      <c r="B361" s="422" t="s">
        <v>69</v>
      </c>
      <c r="C361" s="422" t="s">
        <v>22</v>
      </c>
      <c r="D361" t="s">
        <v>14</v>
      </c>
      <c r="E361" s="49"/>
      <c r="F361" s="2">
        <v>60</v>
      </c>
      <c r="G361" s="2">
        <f t="shared" si="6"/>
        <v>153.9</v>
      </c>
    </row>
    <row r="362" spans="1:7">
      <c r="A362" s="3">
        <v>44043</v>
      </c>
      <c r="B362" s="422" t="s">
        <v>69</v>
      </c>
      <c r="C362" s="422" t="s">
        <v>22</v>
      </c>
      <c r="D362" t="s">
        <v>15</v>
      </c>
      <c r="E362" s="49"/>
      <c r="F362" s="2">
        <v>5</v>
      </c>
      <c r="G362" s="2">
        <f t="shared" si="6"/>
        <v>148.9</v>
      </c>
    </row>
    <row r="363" spans="1:7">
      <c r="A363" s="3">
        <v>44113</v>
      </c>
      <c r="B363" s="422">
        <v>20446</v>
      </c>
      <c r="C363" s="422" t="s">
        <v>22</v>
      </c>
      <c r="D363" t="s">
        <v>12</v>
      </c>
      <c r="E363" s="49"/>
      <c r="F363" s="28">
        <v>107.8</v>
      </c>
      <c r="G363" s="2">
        <f t="shared" si="6"/>
        <v>41.100000000000009</v>
      </c>
    </row>
    <row r="364" spans="1:7">
      <c r="A364" s="3">
        <v>44113</v>
      </c>
      <c r="B364" s="422">
        <v>20446</v>
      </c>
      <c r="C364" s="422" t="s">
        <v>22</v>
      </c>
      <c r="D364" t="s">
        <v>13</v>
      </c>
      <c r="E364" s="49"/>
      <c r="F364" s="28">
        <v>41.1</v>
      </c>
      <c r="G364" s="2">
        <f>+G363+E364-F364</f>
        <v>0</v>
      </c>
    </row>
    <row r="365" spans="1:7">
      <c r="A365" s="31">
        <v>44074</v>
      </c>
      <c r="B365" s="421" t="s">
        <v>10</v>
      </c>
      <c r="C365" s="421" t="s">
        <v>23</v>
      </c>
      <c r="D365" t="s">
        <v>12</v>
      </c>
      <c r="E365" s="28">
        <v>103.6</v>
      </c>
      <c r="G365" s="2">
        <f t="shared" ref="G365:G389" si="8">+G364+E365-F365</f>
        <v>103.6</v>
      </c>
    </row>
    <row r="366" spans="1:7">
      <c r="B366" s="422"/>
      <c r="C366" s="422"/>
      <c r="D366" t="s">
        <v>13</v>
      </c>
      <c r="E366" s="28">
        <v>29.3</v>
      </c>
      <c r="G366" s="2">
        <f t="shared" si="8"/>
        <v>132.9</v>
      </c>
    </row>
    <row r="367" spans="1:7">
      <c r="B367" s="422"/>
      <c r="C367" s="422"/>
      <c r="D367" t="s">
        <v>14</v>
      </c>
      <c r="E367" s="110">
        <v>60</v>
      </c>
      <c r="G367" s="2">
        <f t="shared" si="8"/>
        <v>192.9</v>
      </c>
    </row>
    <row r="368" spans="1:7">
      <c r="B368" s="422"/>
      <c r="C368" s="422"/>
      <c r="D368" t="s">
        <v>29</v>
      </c>
      <c r="E368" s="110">
        <v>5</v>
      </c>
      <c r="G368" s="2">
        <f t="shared" si="8"/>
        <v>197.9</v>
      </c>
    </row>
    <row r="369" spans="1:7">
      <c r="B369" s="422"/>
      <c r="C369" s="422"/>
      <c r="D369" t="s">
        <v>33</v>
      </c>
      <c r="E369" s="110">
        <v>15</v>
      </c>
      <c r="G369" s="2">
        <f t="shared" si="8"/>
        <v>212.9</v>
      </c>
    </row>
    <row r="370" spans="1:7">
      <c r="A370" s="3">
        <v>44074</v>
      </c>
      <c r="B370" s="422" t="s">
        <v>69</v>
      </c>
      <c r="C370" s="422" t="s">
        <v>23</v>
      </c>
      <c r="D370" t="s">
        <v>14</v>
      </c>
      <c r="F370" s="96">
        <v>44</v>
      </c>
      <c r="G370" s="2">
        <f t="shared" si="8"/>
        <v>168.9</v>
      </c>
    </row>
    <row r="371" spans="1:7">
      <c r="A371" s="3">
        <v>44074</v>
      </c>
      <c r="B371" s="422" t="s">
        <v>69</v>
      </c>
      <c r="C371" s="422" t="s">
        <v>23</v>
      </c>
      <c r="D371" t="s">
        <v>33</v>
      </c>
      <c r="F371" s="96">
        <v>4</v>
      </c>
      <c r="G371" s="2">
        <f t="shared" si="8"/>
        <v>164.9</v>
      </c>
    </row>
    <row r="372" spans="1:7">
      <c r="A372" s="3">
        <v>44130</v>
      </c>
      <c r="B372" s="422">
        <v>20536</v>
      </c>
      <c r="C372" s="422" t="s">
        <v>23</v>
      </c>
      <c r="D372" t="s">
        <v>12</v>
      </c>
      <c r="F372" s="2">
        <v>103.6</v>
      </c>
      <c r="G372" s="2">
        <f t="shared" si="8"/>
        <v>61.300000000000011</v>
      </c>
    </row>
    <row r="373" spans="1:7">
      <c r="A373" s="3">
        <v>44130</v>
      </c>
      <c r="B373" s="422">
        <v>20536</v>
      </c>
      <c r="C373" s="422" t="s">
        <v>23</v>
      </c>
      <c r="D373" t="s">
        <v>13</v>
      </c>
      <c r="F373" s="2">
        <v>29.3</v>
      </c>
      <c r="G373" s="2">
        <f t="shared" si="8"/>
        <v>32.000000000000014</v>
      </c>
    </row>
    <row r="374" spans="1:7" ht="14.25" customHeight="1">
      <c r="A374" s="3">
        <v>44515</v>
      </c>
      <c r="B374" s="422">
        <v>23844</v>
      </c>
      <c r="C374" s="422" t="s">
        <v>23</v>
      </c>
      <c r="D374" t="s">
        <v>14</v>
      </c>
      <c r="E374" s="49"/>
      <c r="F374" s="45">
        <v>16</v>
      </c>
      <c r="G374" s="2">
        <f t="shared" si="8"/>
        <v>16.000000000000014</v>
      </c>
    </row>
    <row r="375" spans="1:7" ht="14.25" customHeight="1">
      <c r="A375" s="3">
        <v>44515</v>
      </c>
      <c r="B375" s="422">
        <v>23844</v>
      </c>
      <c r="C375" s="422" t="s">
        <v>23</v>
      </c>
      <c r="D375" t="s">
        <v>29</v>
      </c>
      <c r="E375" s="49"/>
      <c r="F375" s="45">
        <v>5</v>
      </c>
      <c r="G375" s="2">
        <f t="shared" si="8"/>
        <v>11.000000000000014</v>
      </c>
    </row>
    <row r="376" spans="1:7">
      <c r="A376" s="3">
        <v>44515</v>
      </c>
      <c r="B376" s="422">
        <v>23844</v>
      </c>
      <c r="C376" s="422" t="s">
        <v>23</v>
      </c>
      <c r="D376" t="s">
        <v>33</v>
      </c>
      <c r="E376" s="110"/>
      <c r="F376" s="2">
        <v>11</v>
      </c>
      <c r="G376" s="2">
        <f t="shared" si="8"/>
        <v>1.4210854715202004E-14</v>
      </c>
    </row>
    <row r="377" spans="1:7">
      <c r="A377" s="31">
        <v>44104</v>
      </c>
      <c r="B377" s="421" t="s">
        <v>10</v>
      </c>
      <c r="C377" s="421" t="s">
        <v>24</v>
      </c>
      <c r="D377" t="s">
        <v>12</v>
      </c>
      <c r="E377" s="28">
        <v>110.7</v>
      </c>
      <c r="G377" s="2">
        <f t="shared" si="8"/>
        <v>110.70000000000002</v>
      </c>
    </row>
    <row r="378" spans="1:7">
      <c r="B378" s="422"/>
      <c r="C378" s="422"/>
      <c r="D378" t="s">
        <v>13</v>
      </c>
      <c r="E378" s="28">
        <v>33.799999999999997</v>
      </c>
      <c r="G378" s="2">
        <f t="shared" si="8"/>
        <v>144.5</v>
      </c>
    </row>
    <row r="379" spans="1:7">
      <c r="B379" s="422"/>
      <c r="C379" s="422"/>
      <c r="D379" t="s">
        <v>14</v>
      </c>
      <c r="E379" s="28">
        <v>60</v>
      </c>
      <c r="G379" s="2">
        <f t="shared" si="8"/>
        <v>204.5</v>
      </c>
    </row>
    <row r="380" spans="1:7">
      <c r="B380" s="422"/>
      <c r="C380" s="422"/>
      <c r="D380" t="s">
        <v>29</v>
      </c>
      <c r="E380" s="28">
        <v>5</v>
      </c>
      <c r="G380" s="2">
        <f t="shared" si="8"/>
        <v>209.5</v>
      </c>
    </row>
    <row r="381" spans="1:7">
      <c r="B381" s="422"/>
      <c r="C381" s="422"/>
      <c r="D381" t="s">
        <v>33</v>
      </c>
      <c r="E381" s="110">
        <v>8.5</v>
      </c>
      <c r="G381" s="2">
        <f t="shared" si="8"/>
        <v>218</v>
      </c>
    </row>
    <row r="382" spans="1:7">
      <c r="A382" s="3">
        <v>44104</v>
      </c>
      <c r="B382" s="422" t="s">
        <v>69</v>
      </c>
      <c r="C382" s="422" t="s">
        <v>24</v>
      </c>
      <c r="D382" t="s">
        <v>14</v>
      </c>
      <c r="F382" s="2">
        <v>60</v>
      </c>
      <c r="G382" s="2">
        <f t="shared" si="8"/>
        <v>158</v>
      </c>
    </row>
    <row r="383" spans="1:7">
      <c r="A383" s="3">
        <v>44104</v>
      </c>
      <c r="B383" s="422" t="s">
        <v>69</v>
      </c>
      <c r="C383" s="422" t="s">
        <v>24</v>
      </c>
      <c r="D383" t="s">
        <v>15</v>
      </c>
      <c r="F383" s="2">
        <v>5</v>
      </c>
      <c r="G383" s="2">
        <f t="shared" si="8"/>
        <v>153</v>
      </c>
    </row>
    <row r="384" spans="1:7">
      <c r="A384" s="3">
        <v>44176</v>
      </c>
      <c r="B384" s="422">
        <v>21035</v>
      </c>
      <c r="C384" s="422" t="s">
        <v>24</v>
      </c>
      <c r="D384" t="s">
        <v>12</v>
      </c>
      <c r="F384" s="2">
        <v>110.7</v>
      </c>
      <c r="G384" s="2">
        <f t="shared" si="8"/>
        <v>42.3</v>
      </c>
    </row>
    <row r="385" spans="1:7">
      <c r="A385" s="3">
        <v>44176</v>
      </c>
      <c r="B385" s="422">
        <v>21035</v>
      </c>
      <c r="C385" s="422" t="s">
        <v>24</v>
      </c>
      <c r="D385" t="s">
        <v>13</v>
      </c>
      <c r="F385" s="2">
        <v>33.799999999999997</v>
      </c>
      <c r="G385" s="2">
        <f t="shared" si="8"/>
        <v>8.5</v>
      </c>
    </row>
    <row r="386" spans="1:7">
      <c r="A386" s="3">
        <v>44515</v>
      </c>
      <c r="B386" s="422">
        <v>23844</v>
      </c>
      <c r="C386" s="422" t="s">
        <v>24</v>
      </c>
      <c r="D386" t="s">
        <v>33</v>
      </c>
      <c r="E386" s="110"/>
      <c r="F386" s="2">
        <v>8.5</v>
      </c>
      <c r="G386" s="2">
        <f t="shared" si="8"/>
        <v>0</v>
      </c>
    </row>
    <row r="387" spans="1:7">
      <c r="A387" s="31">
        <v>44135</v>
      </c>
      <c r="B387" s="421" t="s">
        <v>10</v>
      </c>
      <c r="C387" s="421" t="s">
        <v>25</v>
      </c>
      <c r="D387" t="s">
        <v>12</v>
      </c>
      <c r="E387" s="28">
        <v>129.80000000000001</v>
      </c>
      <c r="G387" s="2">
        <f t="shared" si="8"/>
        <v>129.80000000000001</v>
      </c>
    </row>
    <row r="388" spans="1:7">
      <c r="B388" s="422"/>
      <c r="C388" s="422"/>
      <c r="D388" t="s">
        <v>13</v>
      </c>
      <c r="E388" s="28">
        <v>35.799999999999997</v>
      </c>
      <c r="G388" s="2">
        <f t="shared" si="8"/>
        <v>165.60000000000002</v>
      </c>
    </row>
    <row r="389" spans="1:7">
      <c r="B389" s="422"/>
      <c r="C389" s="422"/>
      <c r="D389" t="s">
        <v>14</v>
      </c>
      <c r="E389" s="28">
        <v>60</v>
      </c>
      <c r="G389" s="2">
        <f t="shared" si="8"/>
        <v>225.60000000000002</v>
      </c>
    </row>
    <row r="390" spans="1:7">
      <c r="B390" s="422"/>
      <c r="C390" s="422"/>
      <c r="D390" t="s">
        <v>29</v>
      </c>
      <c r="E390" s="28">
        <v>5</v>
      </c>
      <c r="G390" s="2">
        <f t="shared" si="6"/>
        <v>230.60000000000002</v>
      </c>
    </row>
    <row r="391" spans="1:7">
      <c r="B391" s="422"/>
      <c r="C391" s="422"/>
      <c r="D391" s="62" t="s">
        <v>36</v>
      </c>
      <c r="E391" s="108">
        <v>10</v>
      </c>
      <c r="G391" s="2">
        <f t="shared" si="6"/>
        <v>240.60000000000002</v>
      </c>
    </row>
    <row r="392" spans="1:7">
      <c r="B392" s="422"/>
      <c r="C392" s="422"/>
      <c r="D392" s="62" t="s">
        <v>37</v>
      </c>
      <c r="E392" s="108">
        <v>10</v>
      </c>
      <c r="G392" s="2">
        <f t="shared" si="6"/>
        <v>250.60000000000002</v>
      </c>
    </row>
    <row r="393" spans="1:7">
      <c r="A393" s="3">
        <v>44135</v>
      </c>
      <c r="B393" s="422" t="s">
        <v>69</v>
      </c>
      <c r="C393" s="422" t="s">
        <v>25</v>
      </c>
      <c r="D393" t="s">
        <v>14</v>
      </c>
      <c r="F393" s="2">
        <v>60</v>
      </c>
      <c r="G393" s="2">
        <f t="shared" si="6"/>
        <v>190.60000000000002</v>
      </c>
    </row>
    <row r="394" spans="1:7">
      <c r="A394" s="3">
        <v>44135</v>
      </c>
      <c r="B394" s="422" t="s">
        <v>69</v>
      </c>
      <c r="C394" s="422" t="s">
        <v>25</v>
      </c>
      <c r="D394" t="s">
        <v>15</v>
      </c>
      <c r="F394" s="2">
        <v>5</v>
      </c>
      <c r="G394" s="2">
        <f t="shared" si="6"/>
        <v>185.60000000000002</v>
      </c>
    </row>
    <row r="395" spans="1:7">
      <c r="A395" s="3">
        <v>44176</v>
      </c>
      <c r="B395" s="422">
        <v>21035</v>
      </c>
      <c r="C395" s="422" t="s">
        <v>25</v>
      </c>
      <c r="D395" t="s">
        <v>12</v>
      </c>
      <c r="F395" s="2">
        <v>129.80000000000001</v>
      </c>
      <c r="G395" s="2">
        <f t="shared" si="6"/>
        <v>55.800000000000011</v>
      </c>
    </row>
    <row r="396" spans="1:7">
      <c r="A396" s="3">
        <v>44176</v>
      </c>
      <c r="B396" s="422">
        <v>21035</v>
      </c>
      <c r="C396" s="422" t="s">
        <v>25</v>
      </c>
      <c r="D396" t="s">
        <v>13</v>
      </c>
      <c r="F396" s="2">
        <v>35.799999999999997</v>
      </c>
      <c r="G396" s="2">
        <f t="shared" si="6"/>
        <v>20.000000000000014</v>
      </c>
    </row>
    <row r="397" spans="1:7">
      <c r="A397" s="3">
        <v>44515</v>
      </c>
      <c r="B397" s="422">
        <v>23845</v>
      </c>
      <c r="C397" s="422" t="s">
        <v>25</v>
      </c>
      <c r="D397" s="62" t="s">
        <v>36</v>
      </c>
      <c r="F397" s="108">
        <v>10</v>
      </c>
      <c r="G397" s="2">
        <f t="shared" si="6"/>
        <v>10.000000000000014</v>
      </c>
    </row>
    <row r="398" spans="1:7">
      <c r="A398" s="3">
        <v>44515</v>
      </c>
      <c r="B398" s="422">
        <v>23845</v>
      </c>
      <c r="C398" s="422" t="s">
        <v>25</v>
      </c>
      <c r="D398" s="62" t="s">
        <v>37</v>
      </c>
      <c r="F398" s="108">
        <v>10</v>
      </c>
      <c r="G398" s="2">
        <f t="shared" si="6"/>
        <v>1.4210854715202004E-14</v>
      </c>
    </row>
    <row r="399" spans="1:7">
      <c r="A399" s="31">
        <v>44165</v>
      </c>
      <c r="B399" s="421" t="s">
        <v>10</v>
      </c>
      <c r="C399" s="421" t="s">
        <v>26</v>
      </c>
      <c r="D399" t="s">
        <v>12</v>
      </c>
      <c r="E399" s="28">
        <v>118.7</v>
      </c>
      <c r="G399" s="2">
        <f t="shared" si="6"/>
        <v>118.70000000000002</v>
      </c>
    </row>
    <row r="400" spans="1:7">
      <c r="B400" s="422"/>
      <c r="C400" s="422"/>
      <c r="D400" t="s">
        <v>13</v>
      </c>
      <c r="E400" s="28">
        <v>36.799999999999997</v>
      </c>
      <c r="G400" s="2">
        <f t="shared" si="6"/>
        <v>155.5</v>
      </c>
    </row>
    <row r="401" spans="1:7">
      <c r="B401" s="422"/>
      <c r="C401" s="422"/>
      <c r="D401" t="s">
        <v>31</v>
      </c>
      <c r="E401" s="110">
        <v>60</v>
      </c>
      <c r="F401" s="96"/>
      <c r="G401" s="2">
        <f t="shared" si="6"/>
        <v>215.5</v>
      </c>
    </row>
    <row r="402" spans="1:7">
      <c r="B402" s="422"/>
      <c r="C402" s="422"/>
      <c r="D402" t="s">
        <v>29</v>
      </c>
      <c r="E402" s="110">
        <v>5</v>
      </c>
      <c r="F402" s="96"/>
      <c r="G402" s="2">
        <f t="shared" si="6"/>
        <v>220.5</v>
      </c>
    </row>
    <row r="403" spans="1:7">
      <c r="A403" s="3">
        <v>44165</v>
      </c>
      <c r="B403" s="422" t="s">
        <v>69</v>
      </c>
      <c r="C403" s="422" t="s">
        <v>26</v>
      </c>
      <c r="D403" s="62" t="s">
        <v>14</v>
      </c>
      <c r="E403" s="111"/>
      <c r="F403" s="96">
        <v>22</v>
      </c>
      <c r="G403" s="2">
        <f t="shared" si="6"/>
        <v>198.5</v>
      </c>
    </row>
    <row r="404" spans="1:7">
      <c r="A404" s="3">
        <v>44222</v>
      </c>
      <c r="B404" s="422">
        <v>21422</v>
      </c>
      <c r="C404" s="422" t="s">
        <v>26</v>
      </c>
      <c r="D404" s="62" t="s">
        <v>12</v>
      </c>
      <c r="E404" s="5"/>
      <c r="F404" s="2">
        <v>118.7</v>
      </c>
      <c r="G404" s="2">
        <f t="shared" si="6"/>
        <v>79.8</v>
      </c>
    </row>
    <row r="405" spans="1:7">
      <c r="A405" s="3">
        <v>44222</v>
      </c>
      <c r="B405" s="422">
        <v>21422</v>
      </c>
      <c r="C405" s="422" t="s">
        <v>26</v>
      </c>
      <c r="D405" s="62" t="s">
        <v>13</v>
      </c>
      <c r="E405" s="5"/>
      <c r="F405" s="2">
        <v>36.799999999999997</v>
      </c>
      <c r="G405" s="2">
        <f t="shared" si="6"/>
        <v>43</v>
      </c>
    </row>
    <row r="406" spans="1:7">
      <c r="A406" s="3">
        <v>44515</v>
      </c>
      <c r="B406" s="422">
        <v>23845</v>
      </c>
      <c r="C406" s="422" t="s">
        <v>26</v>
      </c>
      <c r="D406" t="s">
        <v>31</v>
      </c>
      <c r="F406" s="108">
        <v>38</v>
      </c>
      <c r="G406" s="2">
        <f t="shared" si="6"/>
        <v>5</v>
      </c>
    </row>
    <row r="407" spans="1:7">
      <c r="A407" s="3">
        <v>44515</v>
      </c>
      <c r="B407" s="422">
        <v>23845</v>
      </c>
      <c r="C407" s="422" t="s">
        <v>26</v>
      </c>
      <c r="D407" t="s">
        <v>29</v>
      </c>
      <c r="F407" s="108">
        <v>5</v>
      </c>
      <c r="G407" s="2">
        <f t="shared" si="6"/>
        <v>0</v>
      </c>
    </row>
    <row r="408" spans="1:7">
      <c r="A408" s="31">
        <v>44196</v>
      </c>
      <c r="B408" s="421" t="s">
        <v>10</v>
      </c>
      <c r="C408" s="421" t="s">
        <v>27</v>
      </c>
      <c r="D408" t="s">
        <v>12</v>
      </c>
      <c r="E408" s="67">
        <v>169</v>
      </c>
      <c r="G408" s="2">
        <f t="shared" si="6"/>
        <v>169</v>
      </c>
    </row>
    <row r="409" spans="1:7">
      <c r="B409" s="422"/>
      <c r="C409" s="422"/>
      <c r="D409" t="s">
        <v>13</v>
      </c>
      <c r="E409" s="67">
        <v>32.6</v>
      </c>
      <c r="G409" s="2">
        <f t="shared" si="6"/>
        <v>201.6</v>
      </c>
    </row>
    <row r="410" spans="1:7">
      <c r="B410" s="422"/>
      <c r="C410" s="422"/>
      <c r="D410" t="s">
        <v>31</v>
      </c>
      <c r="E410" s="67">
        <v>60</v>
      </c>
      <c r="G410" s="2">
        <f t="shared" si="6"/>
        <v>261.60000000000002</v>
      </c>
    </row>
    <row r="411" spans="1:7">
      <c r="B411" s="422"/>
      <c r="C411" s="422"/>
      <c r="D411" t="s">
        <v>29</v>
      </c>
      <c r="E411" s="67">
        <v>5</v>
      </c>
      <c r="G411" s="2">
        <f t="shared" si="6"/>
        <v>266.60000000000002</v>
      </c>
    </row>
    <row r="412" spans="1:7">
      <c r="A412" s="70">
        <v>44196</v>
      </c>
      <c r="B412" s="422" t="s">
        <v>69</v>
      </c>
      <c r="C412" s="422" t="s">
        <v>27</v>
      </c>
      <c r="D412" t="s">
        <v>31</v>
      </c>
      <c r="E412" s="2"/>
      <c r="F412" s="2">
        <v>60</v>
      </c>
      <c r="G412" s="2">
        <f t="shared" si="6"/>
        <v>206.60000000000002</v>
      </c>
    </row>
    <row r="413" spans="1:7">
      <c r="A413" s="70">
        <v>44196</v>
      </c>
      <c r="B413" s="422" t="s">
        <v>69</v>
      </c>
      <c r="C413" s="422" t="s">
        <v>27</v>
      </c>
      <c r="D413" t="s">
        <v>29</v>
      </c>
      <c r="E413" s="2"/>
      <c r="F413" s="2">
        <v>5</v>
      </c>
      <c r="G413" s="2">
        <f t="shared" si="6"/>
        <v>201.60000000000002</v>
      </c>
    </row>
    <row r="414" spans="1:7">
      <c r="A414" s="70">
        <v>44253</v>
      </c>
      <c r="B414" s="422">
        <v>21658</v>
      </c>
      <c r="C414" s="422" t="s">
        <v>27</v>
      </c>
      <c r="D414" t="s">
        <v>12</v>
      </c>
      <c r="E414" s="2"/>
      <c r="F414" s="2">
        <v>169</v>
      </c>
      <c r="G414" s="2">
        <f t="shared" si="6"/>
        <v>32.600000000000023</v>
      </c>
    </row>
    <row r="415" spans="1:7">
      <c r="A415" s="70">
        <v>44253</v>
      </c>
      <c r="B415" s="422">
        <v>21658</v>
      </c>
      <c r="C415" s="422" t="s">
        <v>27</v>
      </c>
      <c r="D415" t="s">
        <v>13</v>
      </c>
      <c r="E415" s="2"/>
      <c r="F415" s="2">
        <v>32.6</v>
      </c>
      <c r="G415" s="2">
        <f t="shared" ref="G415:G469" si="9">+G414+E415-F415</f>
        <v>0</v>
      </c>
    </row>
    <row r="416" spans="1:7">
      <c r="A416" s="31">
        <v>44227</v>
      </c>
      <c r="B416" s="421" t="s">
        <v>10</v>
      </c>
      <c r="C416" s="421" t="s">
        <v>11</v>
      </c>
      <c r="D416" t="s">
        <v>12</v>
      </c>
      <c r="E416" s="67">
        <v>186.4</v>
      </c>
      <c r="G416" s="2">
        <f t="shared" si="9"/>
        <v>186.4</v>
      </c>
    </row>
    <row r="417" spans="1:7">
      <c r="B417" s="422"/>
      <c r="C417" s="422"/>
      <c r="D417" t="s">
        <v>13</v>
      </c>
      <c r="E417" s="67">
        <v>41.4</v>
      </c>
      <c r="G417" s="2">
        <f t="shared" si="9"/>
        <v>227.8</v>
      </c>
    </row>
    <row r="418" spans="1:7">
      <c r="B418" s="422"/>
      <c r="C418" s="422"/>
      <c r="D418" t="s">
        <v>31</v>
      </c>
      <c r="E418" s="67">
        <v>60</v>
      </c>
      <c r="G418" s="2">
        <f t="shared" si="9"/>
        <v>287.8</v>
      </c>
    </row>
    <row r="419" spans="1:7">
      <c r="B419" s="422"/>
      <c r="C419" s="422"/>
      <c r="D419" t="s">
        <v>29</v>
      </c>
      <c r="E419" s="67">
        <v>5</v>
      </c>
      <c r="G419" s="2">
        <f t="shared" si="9"/>
        <v>292.8</v>
      </c>
    </row>
    <row r="420" spans="1:7">
      <c r="A420" s="3">
        <v>44227</v>
      </c>
      <c r="B420" s="422" t="s">
        <v>69</v>
      </c>
      <c r="C420" s="422" t="s">
        <v>11</v>
      </c>
      <c r="D420" t="s">
        <v>31</v>
      </c>
      <c r="E420" s="67"/>
      <c r="F420" s="2">
        <v>54</v>
      </c>
      <c r="G420" s="2">
        <f t="shared" si="9"/>
        <v>238.8</v>
      </c>
    </row>
    <row r="421" spans="1:7">
      <c r="A421" s="3">
        <v>44295</v>
      </c>
      <c r="B421" s="422">
        <v>22119</v>
      </c>
      <c r="C421" s="422" t="s">
        <v>11</v>
      </c>
      <c r="D421" t="s">
        <v>12</v>
      </c>
      <c r="E421" s="67"/>
      <c r="F421" s="2">
        <v>186.4</v>
      </c>
      <c r="G421" s="2">
        <f t="shared" si="9"/>
        <v>52.400000000000006</v>
      </c>
    </row>
    <row r="422" spans="1:7">
      <c r="A422" s="3">
        <v>44295</v>
      </c>
      <c r="B422" s="422">
        <v>22119</v>
      </c>
      <c r="C422" s="422" t="s">
        <v>11</v>
      </c>
      <c r="D422" t="s">
        <v>13</v>
      </c>
      <c r="E422" s="67"/>
      <c r="F422" s="2">
        <v>41.4</v>
      </c>
      <c r="G422" s="2">
        <f t="shared" si="9"/>
        <v>11.000000000000007</v>
      </c>
    </row>
    <row r="423" spans="1:7">
      <c r="A423" s="3">
        <v>44515</v>
      </c>
      <c r="B423" s="422">
        <v>23845</v>
      </c>
      <c r="C423" s="422" t="s">
        <v>11</v>
      </c>
      <c r="D423" t="s">
        <v>31</v>
      </c>
      <c r="F423" s="108">
        <v>6</v>
      </c>
      <c r="G423" s="2">
        <f t="shared" si="9"/>
        <v>5.0000000000000071</v>
      </c>
    </row>
    <row r="424" spans="1:7">
      <c r="A424" s="3">
        <v>44515</v>
      </c>
      <c r="B424" s="422">
        <v>23845</v>
      </c>
      <c r="C424" s="422" t="s">
        <v>11</v>
      </c>
      <c r="D424" t="s">
        <v>29</v>
      </c>
      <c r="F424" s="108">
        <v>5</v>
      </c>
      <c r="G424" s="2">
        <f t="shared" si="9"/>
        <v>7.1054273576010019E-15</v>
      </c>
    </row>
    <row r="425" spans="1:7">
      <c r="A425" s="31">
        <v>44255</v>
      </c>
      <c r="B425" s="421" t="s">
        <v>10</v>
      </c>
      <c r="C425" s="421" t="s">
        <v>17</v>
      </c>
      <c r="D425" t="s">
        <v>12</v>
      </c>
      <c r="E425" s="67">
        <v>179.6</v>
      </c>
      <c r="G425" s="2">
        <f t="shared" si="9"/>
        <v>179.6</v>
      </c>
    </row>
    <row r="426" spans="1:7">
      <c r="B426" s="422"/>
      <c r="C426" s="422"/>
      <c r="D426" t="s">
        <v>13</v>
      </c>
      <c r="E426" s="67">
        <v>44.5</v>
      </c>
      <c r="G426" s="2">
        <f t="shared" si="9"/>
        <v>224.1</v>
      </c>
    </row>
    <row r="427" spans="1:7">
      <c r="B427" s="422"/>
      <c r="C427" s="422"/>
      <c r="D427" t="s">
        <v>31</v>
      </c>
      <c r="E427" s="67">
        <v>56</v>
      </c>
      <c r="G427" s="2">
        <f t="shared" si="9"/>
        <v>280.10000000000002</v>
      </c>
    </row>
    <row r="428" spans="1:7">
      <c r="B428" s="422"/>
      <c r="C428" s="422"/>
      <c r="D428" t="s">
        <v>29</v>
      </c>
      <c r="E428" s="67">
        <v>5</v>
      </c>
      <c r="G428" s="2">
        <f t="shared" si="9"/>
        <v>285.10000000000002</v>
      </c>
    </row>
    <row r="429" spans="1:7">
      <c r="A429" s="3">
        <v>44255</v>
      </c>
      <c r="B429" s="422" t="s">
        <v>69</v>
      </c>
      <c r="C429" s="422" t="s">
        <v>17</v>
      </c>
      <c r="D429" t="s">
        <v>14</v>
      </c>
      <c r="E429" s="67"/>
      <c r="F429" s="2">
        <v>56</v>
      </c>
      <c r="G429" s="2">
        <f t="shared" si="9"/>
        <v>229.10000000000002</v>
      </c>
    </row>
    <row r="430" spans="1:7">
      <c r="A430" s="3">
        <v>44255</v>
      </c>
      <c r="B430" s="422" t="s">
        <v>69</v>
      </c>
      <c r="C430" s="422" t="s">
        <v>17</v>
      </c>
      <c r="D430" t="s">
        <v>15</v>
      </c>
      <c r="E430" s="67"/>
      <c r="F430" s="2">
        <v>5</v>
      </c>
      <c r="G430" s="2">
        <f t="shared" si="9"/>
        <v>224.10000000000002</v>
      </c>
    </row>
    <row r="431" spans="1:7">
      <c r="A431" s="3">
        <v>44326</v>
      </c>
      <c r="B431" s="422">
        <v>22411</v>
      </c>
      <c r="C431" s="422" t="s">
        <v>17</v>
      </c>
      <c r="D431" t="s">
        <v>12</v>
      </c>
      <c r="E431" s="67"/>
      <c r="F431" s="2">
        <v>179.6</v>
      </c>
      <c r="G431" s="2">
        <f t="shared" si="9"/>
        <v>44.500000000000028</v>
      </c>
    </row>
    <row r="432" spans="1:7">
      <c r="A432" s="3">
        <v>44326</v>
      </c>
      <c r="B432" s="422">
        <v>22411</v>
      </c>
      <c r="C432" s="422" t="s">
        <v>17</v>
      </c>
      <c r="D432" t="s">
        <v>13</v>
      </c>
      <c r="E432" s="67"/>
      <c r="F432" s="2">
        <v>44.5</v>
      </c>
      <c r="G432" s="2">
        <f t="shared" si="9"/>
        <v>0</v>
      </c>
    </row>
    <row r="433" spans="1:7">
      <c r="A433" s="31">
        <v>44286</v>
      </c>
      <c r="B433" s="421" t="s">
        <v>10</v>
      </c>
      <c r="C433" s="421" t="s">
        <v>18</v>
      </c>
      <c r="D433" t="s">
        <v>12</v>
      </c>
      <c r="E433" s="67">
        <v>197.1</v>
      </c>
      <c r="G433" s="2">
        <f t="shared" si="9"/>
        <v>197.1</v>
      </c>
    </row>
    <row r="434" spans="1:7">
      <c r="B434" s="422"/>
      <c r="C434" s="422"/>
      <c r="D434" t="s">
        <v>13</v>
      </c>
      <c r="E434" s="67">
        <v>50.5</v>
      </c>
      <c r="G434" s="2">
        <f t="shared" si="9"/>
        <v>247.6</v>
      </c>
    </row>
    <row r="435" spans="1:7">
      <c r="B435" s="422"/>
      <c r="C435" s="422"/>
      <c r="D435" t="s">
        <v>31</v>
      </c>
      <c r="E435" s="67">
        <v>60</v>
      </c>
      <c r="G435" s="2">
        <f t="shared" si="9"/>
        <v>307.60000000000002</v>
      </c>
    </row>
    <row r="436" spans="1:7">
      <c r="B436" s="422"/>
      <c r="C436" s="422"/>
      <c r="D436" t="s">
        <v>29</v>
      </c>
      <c r="E436" s="67">
        <v>5</v>
      </c>
      <c r="G436" s="2">
        <f t="shared" si="9"/>
        <v>312.60000000000002</v>
      </c>
    </row>
    <row r="437" spans="1:7">
      <c r="B437" s="422"/>
      <c r="C437" s="422"/>
      <c r="D437" t="s">
        <v>40</v>
      </c>
      <c r="E437" s="67">
        <v>10</v>
      </c>
      <c r="G437" s="2">
        <f t="shared" si="9"/>
        <v>322.60000000000002</v>
      </c>
    </row>
    <row r="438" spans="1:7">
      <c r="A438" s="3">
        <v>44277</v>
      </c>
      <c r="B438" s="422">
        <v>22010</v>
      </c>
      <c r="C438" s="422" t="s">
        <v>18</v>
      </c>
      <c r="D438" t="s">
        <v>40</v>
      </c>
      <c r="E438" s="67"/>
      <c r="F438" s="2">
        <v>10</v>
      </c>
      <c r="G438" s="2">
        <f t="shared" si="9"/>
        <v>312.60000000000002</v>
      </c>
    </row>
    <row r="439" spans="1:7">
      <c r="A439" s="3">
        <v>44286</v>
      </c>
      <c r="B439" s="422" t="s">
        <v>69</v>
      </c>
      <c r="C439" s="422" t="s">
        <v>18</v>
      </c>
      <c r="D439" t="s">
        <v>14</v>
      </c>
      <c r="E439" s="67"/>
      <c r="F439" s="2">
        <v>60</v>
      </c>
      <c r="G439" s="2">
        <f t="shared" si="9"/>
        <v>252.60000000000002</v>
      </c>
    </row>
    <row r="440" spans="1:7">
      <c r="A440" s="3">
        <v>44286</v>
      </c>
      <c r="B440" s="422" t="s">
        <v>69</v>
      </c>
      <c r="C440" s="422" t="s">
        <v>18</v>
      </c>
      <c r="D440" t="s">
        <v>15</v>
      </c>
      <c r="E440" s="67"/>
      <c r="F440" s="2">
        <v>5</v>
      </c>
      <c r="G440" s="2">
        <f t="shared" si="9"/>
        <v>247.60000000000002</v>
      </c>
    </row>
    <row r="441" spans="1:7">
      <c r="A441" s="3">
        <v>44348</v>
      </c>
      <c r="B441" s="422">
        <v>22704</v>
      </c>
      <c r="C441" s="422" t="s">
        <v>18</v>
      </c>
      <c r="D441" t="s">
        <v>12</v>
      </c>
      <c r="E441" s="67"/>
      <c r="F441" s="2">
        <v>197.1</v>
      </c>
      <c r="G441" s="2">
        <f t="shared" si="9"/>
        <v>50.500000000000028</v>
      </c>
    </row>
    <row r="442" spans="1:7">
      <c r="A442" s="3">
        <v>44348</v>
      </c>
      <c r="B442" s="422">
        <v>22704</v>
      </c>
      <c r="C442" s="422" t="s">
        <v>18</v>
      </c>
      <c r="D442" t="s">
        <v>13</v>
      </c>
      <c r="E442" s="67"/>
      <c r="F442" s="2">
        <v>50.5</v>
      </c>
      <c r="G442" s="2">
        <f t="shared" si="9"/>
        <v>0</v>
      </c>
    </row>
    <row r="443" spans="1:7">
      <c r="A443" s="31">
        <v>44316</v>
      </c>
      <c r="B443" s="421" t="s">
        <v>10</v>
      </c>
      <c r="C443" s="421" t="s">
        <v>19</v>
      </c>
      <c r="D443" t="s">
        <v>12</v>
      </c>
      <c r="E443" s="67">
        <v>190.2</v>
      </c>
      <c r="G443" s="2">
        <f t="shared" si="9"/>
        <v>190.2</v>
      </c>
    </row>
    <row r="444" spans="1:7">
      <c r="B444" s="422"/>
      <c r="C444" s="422"/>
      <c r="D444" t="s">
        <v>13</v>
      </c>
      <c r="E444" s="67">
        <v>53.3</v>
      </c>
      <c r="G444" s="2">
        <f t="shared" si="9"/>
        <v>243.5</v>
      </c>
    </row>
    <row r="445" spans="1:7">
      <c r="B445" s="422"/>
      <c r="C445" s="422"/>
      <c r="D445" t="s">
        <v>31</v>
      </c>
      <c r="E445" s="67">
        <v>60</v>
      </c>
      <c r="G445" s="2">
        <f t="shared" si="9"/>
        <v>303.5</v>
      </c>
    </row>
    <row r="446" spans="1:7">
      <c r="B446" s="422"/>
      <c r="C446" s="422"/>
      <c r="D446" t="s">
        <v>29</v>
      </c>
      <c r="E446" s="67">
        <v>5</v>
      </c>
      <c r="G446" s="2">
        <f t="shared" si="9"/>
        <v>308.5</v>
      </c>
    </row>
    <row r="447" spans="1:7">
      <c r="A447" s="3">
        <v>44386</v>
      </c>
      <c r="B447" s="422">
        <v>22965</v>
      </c>
      <c r="C447" s="422" t="s">
        <v>19</v>
      </c>
      <c r="D447" t="s">
        <v>12</v>
      </c>
      <c r="E447" s="67"/>
      <c r="F447" s="67">
        <v>190.2</v>
      </c>
      <c r="G447" s="2">
        <f t="shared" si="9"/>
        <v>118.30000000000001</v>
      </c>
    </row>
    <row r="448" spans="1:7">
      <c r="A448" s="3">
        <v>44386</v>
      </c>
      <c r="B448" s="422">
        <v>22965</v>
      </c>
      <c r="C448" s="422" t="s">
        <v>19</v>
      </c>
      <c r="D448" t="s">
        <v>13</v>
      </c>
      <c r="E448" s="67"/>
      <c r="F448" s="67">
        <v>53.3</v>
      </c>
      <c r="G448" s="2">
        <f t="shared" si="9"/>
        <v>65.000000000000014</v>
      </c>
    </row>
    <row r="449" spans="1:7">
      <c r="A449" s="3">
        <v>44316</v>
      </c>
      <c r="B449" s="422" t="s">
        <v>69</v>
      </c>
      <c r="C449" s="422" t="s">
        <v>19</v>
      </c>
      <c r="D449" t="s">
        <v>14</v>
      </c>
      <c r="E449" s="67"/>
      <c r="F449" s="2">
        <v>60</v>
      </c>
      <c r="G449" s="2">
        <f t="shared" si="9"/>
        <v>5.0000000000000142</v>
      </c>
    </row>
    <row r="450" spans="1:7">
      <c r="A450" s="3">
        <v>44316</v>
      </c>
      <c r="B450" s="422" t="s">
        <v>69</v>
      </c>
      <c r="C450" s="422" t="s">
        <v>19</v>
      </c>
      <c r="D450" t="s">
        <v>15</v>
      </c>
      <c r="E450" s="67"/>
      <c r="F450" s="2">
        <v>5</v>
      </c>
      <c r="G450" s="2">
        <f t="shared" si="9"/>
        <v>1.4210854715202004E-14</v>
      </c>
    </row>
    <row r="451" spans="1:7">
      <c r="A451" s="31">
        <v>44347</v>
      </c>
      <c r="B451" s="421" t="s">
        <v>10</v>
      </c>
      <c r="C451" s="421" t="s">
        <v>20</v>
      </c>
      <c r="D451" t="s">
        <v>12</v>
      </c>
      <c r="E451" s="67">
        <v>154.5</v>
      </c>
      <c r="G451" s="2">
        <f t="shared" si="9"/>
        <v>154.5</v>
      </c>
    </row>
    <row r="452" spans="1:7">
      <c r="B452" s="422"/>
      <c r="C452" s="422"/>
      <c r="D452" t="s">
        <v>13</v>
      </c>
      <c r="E452" s="67">
        <v>43.9</v>
      </c>
      <c r="G452" s="2">
        <f t="shared" si="9"/>
        <v>198.4</v>
      </c>
    </row>
    <row r="453" spans="1:7">
      <c r="B453" s="422"/>
      <c r="C453" s="422"/>
      <c r="D453" t="s">
        <v>31</v>
      </c>
      <c r="E453" s="67">
        <v>60</v>
      </c>
      <c r="G453" s="2">
        <f t="shared" si="9"/>
        <v>258.39999999999998</v>
      </c>
    </row>
    <row r="454" spans="1:7">
      <c r="B454" s="422"/>
      <c r="C454" s="422"/>
      <c r="D454" t="s">
        <v>29</v>
      </c>
      <c r="E454" s="67">
        <v>5</v>
      </c>
      <c r="G454" s="2">
        <f t="shared" si="9"/>
        <v>263.39999999999998</v>
      </c>
    </row>
    <row r="455" spans="1:7">
      <c r="A455" s="3">
        <v>44347</v>
      </c>
      <c r="B455" s="422" t="s">
        <v>69</v>
      </c>
      <c r="C455" s="422" t="s">
        <v>20</v>
      </c>
      <c r="D455" t="s">
        <v>14</v>
      </c>
      <c r="E455" s="67"/>
      <c r="F455" s="2">
        <v>10</v>
      </c>
      <c r="G455" s="2">
        <f t="shared" si="9"/>
        <v>253.39999999999998</v>
      </c>
    </row>
    <row r="456" spans="1:7">
      <c r="A456" s="3">
        <v>44421</v>
      </c>
      <c r="B456" s="422">
        <v>23220</v>
      </c>
      <c r="C456" s="422" t="s">
        <v>20</v>
      </c>
      <c r="D456" t="s">
        <v>12</v>
      </c>
      <c r="E456" s="67"/>
      <c r="F456" s="67">
        <v>154.5</v>
      </c>
      <c r="G456" s="2">
        <f t="shared" si="9"/>
        <v>98.899999999999977</v>
      </c>
    </row>
    <row r="457" spans="1:7">
      <c r="A457" s="3">
        <v>44421</v>
      </c>
      <c r="B457" s="422">
        <v>23220</v>
      </c>
      <c r="C457" s="422" t="s">
        <v>20</v>
      </c>
      <c r="D457" t="s">
        <v>13</v>
      </c>
      <c r="E457" s="67"/>
      <c r="F457" s="67">
        <v>43.9</v>
      </c>
      <c r="G457" s="2">
        <f t="shared" si="9"/>
        <v>54.999999999999979</v>
      </c>
    </row>
    <row r="458" spans="1:7">
      <c r="A458" s="3">
        <v>44515</v>
      </c>
      <c r="B458" s="422">
        <v>23845</v>
      </c>
      <c r="C458" s="422" t="s">
        <v>20</v>
      </c>
      <c r="D458" t="s">
        <v>31</v>
      </c>
      <c r="F458" s="108">
        <v>50</v>
      </c>
      <c r="G458" s="2">
        <f t="shared" si="9"/>
        <v>4.9999999999999787</v>
      </c>
    </row>
    <row r="459" spans="1:7">
      <c r="A459" s="3">
        <v>44515</v>
      </c>
      <c r="B459" s="422">
        <v>23845</v>
      </c>
      <c r="C459" s="422" t="s">
        <v>20</v>
      </c>
      <c r="D459" t="s">
        <v>29</v>
      </c>
      <c r="F459" s="108">
        <v>5</v>
      </c>
      <c r="G459" s="2">
        <f t="shared" si="9"/>
        <v>-2.1316282072803006E-14</v>
      </c>
    </row>
    <row r="460" spans="1:7">
      <c r="A460" s="31">
        <v>44377</v>
      </c>
      <c r="B460" s="421" t="s">
        <v>10</v>
      </c>
      <c r="C460" s="421" t="s">
        <v>21</v>
      </c>
      <c r="D460" t="s">
        <v>12</v>
      </c>
      <c r="E460" s="67">
        <v>169.3</v>
      </c>
      <c r="G460" s="2">
        <f t="shared" si="9"/>
        <v>169.29999999999998</v>
      </c>
    </row>
    <row r="461" spans="1:7">
      <c r="B461" s="422"/>
      <c r="C461" s="422"/>
      <c r="D461" t="s">
        <v>13</v>
      </c>
      <c r="E461" s="82">
        <v>50.2</v>
      </c>
      <c r="G461" s="2">
        <f t="shared" si="9"/>
        <v>219.5</v>
      </c>
    </row>
    <row r="462" spans="1:7">
      <c r="B462" s="422"/>
      <c r="C462" s="422"/>
      <c r="D462" t="s">
        <v>31</v>
      </c>
      <c r="E462" s="67">
        <v>60</v>
      </c>
      <c r="G462" s="2">
        <f t="shared" si="9"/>
        <v>279.5</v>
      </c>
    </row>
    <row r="463" spans="1:7">
      <c r="B463" s="422"/>
      <c r="C463" s="422"/>
      <c r="D463" t="s">
        <v>29</v>
      </c>
      <c r="E463" s="67">
        <v>5</v>
      </c>
      <c r="G463" s="2">
        <f t="shared" si="9"/>
        <v>284.5</v>
      </c>
    </row>
    <row r="464" spans="1:7">
      <c r="A464" s="3">
        <v>44377</v>
      </c>
      <c r="B464" s="422" t="s">
        <v>69</v>
      </c>
      <c r="C464" s="422" t="s">
        <v>21</v>
      </c>
      <c r="D464" t="s">
        <v>14</v>
      </c>
      <c r="E464" s="67"/>
      <c r="F464" s="2">
        <v>60</v>
      </c>
      <c r="G464" s="2">
        <f t="shared" si="9"/>
        <v>224.5</v>
      </c>
    </row>
    <row r="465" spans="1:7">
      <c r="A465" s="3">
        <v>44377</v>
      </c>
      <c r="B465" s="422" t="s">
        <v>69</v>
      </c>
      <c r="C465" s="422" t="s">
        <v>21</v>
      </c>
      <c r="D465" t="s">
        <v>15</v>
      </c>
      <c r="E465" s="67"/>
      <c r="F465" s="2">
        <v>5</v>
      </c>
      <c r="G465" s="2">
        <f t="shared" si="9"/>
        <v>219.5</v>
      </c>
    </row>
    <row r="466" spans="1:7">
      <c r="A466" s="3">
        <v>44448</v>
      </c>
      <c r="B466" s="422">
        <v>23407</v>
      </c>
      <c r="C466" s="422" t="s">
        <v>21</v>
      </c>
      <c r="D466" t="s">
        <v>12</v>
      </c>
      <c r="E466" s="67"/>
      <c r="F466" s="67">
        <v>169.3</v>
      </c>
      <c r="G466" s="2">
        <f t="shared" si="9"/>
        <v>50.199999999999989</v>
      </c>
    </row>
    <row r="467" spans="1:7">
      <c r="A467" s="3">
        <v>44448</v>
      </c>
      <c r="B467" s="422">
        <v>23407</v>
      </c>
      <c r="C467" s="422" t="s">
        <v>21</v>
      </c>
      <c r="D467" t="s">
        <v>13</v>
      </c>
      <c r="E467" s="67"/>
      <c r="F467" s="82">
        <v>50.2</v>
      </c>
      <c r="G467" s="2">
        <f t="shared" si="9"/>
        <v>0</v>
      </c>
    </row>
    <row r="468" spans="1:7">
      <c r="A468" s="81">
        <v>44408</v>
      </c>
      <c r="B468" s="421" t="s">
        <v>10</v>
      </c>
      <c r="C468" s="421" t="s">
        <v>22</v>
      </c>
      <c r="D468" t="s">
        <v>12</v>
      </c>
      <c r="E468" s="2">
        <v>148.19999999999999</v>
      </c>
      <c r="G468" s="2">
        <f t="shared" si="9"/>
        <v>148.19999999999999</v>
      </c>
    </row>
    <row r="469" spans="1:7">
      <c r="A469" s="70"/>
      <c r="B469" s="422"/>
      <c r="C469" s="422"/>
      <c r="D469" t="s">
        <v>13</v>
      </c>
      <c r="E469" s="2">
        <v>39.200000000000003</v>
      </c>
      <c r="G469" s="2">
        <f t="shared" si="9"/>
        <v>187.39999999999998</v>
      </c>
    </row>
    <row r="470" spans="1:7">
      <c r="A470" s="70"/>
      <c r="B470" s="422"/>
      <c r="C470" s="422"/>
      <c r="D470" t="s">
        <v>14</v>
      </c>
      <c r="E470" s="2">
        <v>60</v>
      </c>
      <c r="G470" s="2">
        <f>+G469+E470-F470</f>
        <v>247.39999999999998</v>
      </c>
    </row>
    <row r="471" spans="1:7">
      <c r="A471" s="70"/>
      <c r="B471" s="422"/>
      <c r="C471" s="422"/>
      <c r="D471" t="s">
        <v>15</v>
      </c>
      <c r="E471" s="2">
        <v>5</v>
      </c>
      <c r="G471" s="2">
        <f t="shared" ref="G471:G536" si="10">+G470+E471-F471</f>
        <v>252.39999999999998</v>
      </c>
    </row>
    <row r="472" spans="1:7">
      <c r="A472" s="70">
        <v>44408</v>
      </c>
      <c r="B472" s="422" t="s">
        <v>69</v>
      </c>
      <c r="C472" s="422" t="s">
        <v>22</v>
      </c>
      <c r="D472" t="s">
        <v>31</v>
      </c>
      <c r="E472" s="2"/>
      <c r="F472" s="2">
        <v>60</v>
      </c>
      <c r="G472" s="2">
        <f t="shared" si="10"/>
        <v>192.39999999999998</v>
      </c>
    </row>
    <row r="473" spans="1:7">
      <c r="A473" s="70">
        <v>44408</v>
      </c>
      <c r="B473" s="422" t="s">
        <v>69</v>
      </c>
      <c r="C473" s="422" t="s">
        <v>22</v>
      </c>
      <c r="D473" t="s">
        <v>29</v>
      </c>
      <c r="E473" s="2"/>
      <c r="F473" s="2">
        <v>5</v>
      </c>
      <c r="G473" s="2">
        <f t="shared" si="10"/>
        <v>187.39999999999998</v>
      </c>
    </row>
    <row r="474" spans="1:7">
      <c r="A474" s="70">
        <v>44474</v>
      </c>
      <c r="B474" s="422">
        <v>23565</v>
      </c>
      <c r="C474" s="422" t="s">
        <v>22</v>
      </c>
      <c r="D474" t="s">
        <v>12</v>
      </c>
      <c r="E474" s="2"/>
      <c r="F474" s="2">
        <v>148.19999999999999</v>
      </c>
      <c r="G474" s="2">
        <f t="shared" si="10"/>
        <v>39.199999999999989</v>
      </c>
    </row>
    <row r="475" spans="1:7">
      <c r="A475" s="70">
        <v>44474</v>
      </c>
      <c r="B475" s="422">
        <v>23565</v>
      </c>
      <c r="C475" s="422" t="s">
        <v>22</v>
      </c>
      <c r="D475" t="s">
        <v>13</v>
      </c>
      <c r="E475" s="2"/>
      <c r="F475" s="2">
        <v>39.200000000000003</v>
      </c>
      <c r="G475" s="2">
        <f t="shared" si="10"/>
        <v>0</v>
      </c>
    </row>
    <row r="476" spans="1:7">
      <c r="A476" s="31">
        <v>44439</v>
      </c>
      <c r="B476" s="421" t="s">
        <v>10</v>
      </c>
      <c r="C476" s="421" t="s">
        <v>23</v>
      </c>
      <c r="D476" t="s">
        <v>12</v>
      </c>
      <c r="E476" s="2">
        <v>167.9</v>
      </c>
      <c r="G476" s="2">
        <f t="shared" si="10"/>
        <v>167.9</v>
      </c>
    </row>
    <row r="477" spans="1:7">
      <c r="B477" s="422"/>
      <c r="C477" s="422"/>
      <c r="D477" t="s">
        <v>13</v>
      </c>
      <c r="E477" s="2">
        <v>36.6</v>
      </c>
      <c r="G477" s="2">
        <f t="shared" si="10"/>
        <v>204.5</v>
      </c>
    </row>
    <row r="478" spans="1:7">
      <c r="B478" s="422"/>
      <c r="C478" s="422"/>
      <c r="D478" t="s">
        <v>14</v>
      </c>
      <c r="E478" s="2">
        <v>60</v>
      </c>
      <c r="G478" s="2">
        <f t="shared" si="10"/>
        <v>264.5</v>
      </c>
    </row>
    <row r="479" spans="1:7">
      <c r="B479" s="422"/>
      <c r="C479" s="422"/>
      <c r="D479" t="s">
        <v>15</v>
      </c>
      <c r="E479" s="2">
        <v>5</v>
      </c>
      <c r="G479" s="2">
        <f t="shared" si="10"/>
        <v>269.5</v>
      </c>
    </row>
    <row r="480" spans="1:7">
      <c r="A480" s="70">
        <v>44439</v>
      </c>
      <c r="B480" s="422" t="s">
        <v>69</v>
      </c>
      <c r="C480" s="422" t="s">
        <v>23</v>
      </c>
      <c r="D480" t="s">
        <v>14</v>
      </c>
      <c r="E480" s="2"/>
      <c r="F480" s="2">
        <v>60</v>
      </c>
      <c r="G480" s="2">
        <f t="shared" si="10"/>
        <v>209.5</v>
      </c>
    </row>
    <row r="481" spans="1:7">
      <c r="A481" s="70">
        <v>44439</v>
      </c>
      <c r="B481" s="422" t="s">
        <v>69</v>
      </c>
      <c r="C481" s="422" t="s">
        <v>23</v>
      </c>
      <c r="D481" t="s">
        <v>15</v>
      </c>
      <c r="E481" s="2"/>
      <c r="F481" s="2">
        <v>5</v>
      </c>
      <c r="G481" s="2">
        <f t="shared" si="10"/>
        <v>204.5</v>
      </c>
    </row>
    <row r="482" spans="1:7">
      <c r="A482" s="3">
        <v>44515</v>
      </c>
      <c r="B482" s="422">
        <v>23845</v>
      </c>
      <c r="C482" s="422" t="s">
        <v>23</v>
      </c>
      <c r="D482" t="s">
        <v>12</v>
      </c>
      <c r="F482" s="108">
        <v>167.9</v>
      </c>
      <c r="G482" s="2">
        <f t="shared" si="10"/>
        <v>36.599999999999994</v>
      </c>
    </row>
    <row r="483" spans="1:7">
      <c r="A483" s="3">
        <v>44515</v>
      </c>
      <c r="B483" s="422">
        <v>23845</v>
      </c>
      <c r="C483" s="422" t="s">
        <v>23</v>
      </c>
      <c r="D483" t="s">
        <v>13</v>
      </c>
      <c r="F483" s="108">
        <v>36.6</v>
      </c>
      <c r="G483" s="2">
        <f t="shared" si="10"/>
        <v>0</v>
      </c>
    </row>
    <row r="484" spans="1:7">
      <c r="A484" s="31">
        <v>44469</v>
      </c>
      <c r="B484" s="421" t="s">
        <v>10</v>
      </c>
      <c r="C484" s="421" t="s">
        <v>41</v>
      </c>
      <c r="D484" t="s">
        <v>12</v>
      </c>
      <c r="E484" s="2">
        <v>173.7</v>
      </c>
      <c r="G484" s="2">
        <f t="shared" si="10"/>
        <v>173.7</v>
      </c>
    </row>
    <row r="485" spans="1:7">
      <c r="B485" s="422"/>
      <c r="C485" s="422"/>
      <c r="D485" t="s">
        <v>13</v>
      </c>
      <c r="E485" s="2">
        <v>37.4</v>
      </c>
      <c r="G485" s="2">
        <f t="shared" si="10"/>
        <v>211.1</v>
      </c>
    </row>
    <row r="486" spans="1:7">
      <c r="B486" s="422"/>
      <c r="C486" s="422"/>
      <c r="D486" t="s">
        <v>14</v>
      </c>
      <c r="E486" s="2">
        <v>60</v>
      </c>
      <c r="G486" s="2">
        <f t="shared" si="10"/>
        <v>271.10000000000002</v>
      </c>
    </row>
    <row r="487" spans="1:7">
      <c r="B487" s="422"/>
      <c r="C487" s="422"/>
      <c r="D487" t="s">
        <v>15</v>
      </c>
      <c r="E487" s="2">
        <v>5</v>
      </c>
      <c r="G487" s="2">
        <f t="shared" si="10"/>
        <v>276.10000000000002</v>
      </c>
    </row>
    <row r="488" spans="1:7">
      <c r="A488" s="70">
        <v>44469</v>
      </c>
      <c r="B488" s="422" t="s">
        <v>69</v>
      </c>
      <c r="C488" s="422" t="s">
        <v>41</v>
      </c>
      <c r="D488" t="s">
        <v>14</v>
      </c>
      <c r="E488" s="2"/>
      <c r="F488" s="2">
        <v>60</v>
      </c>
      <c r="G488" s="2">
        <f t="shared" si="10"/>
        <v>216.10000000000002</v>
      </c>
    </row>
    <row r="489" spans="1:7">
      <c r="A489" s="70">
        <v>44469</v>
      </c>
      <c r="B489" s="422" t="s">
        <v>69</v>
      </c>
      <c r="C489" s="422" t="s">
        <v>41</v>
      </c>
      <c r="D489" t="s">
        <v>15</v>
      </c>
      <c r="E489" s="2"/>
      <c r="F489" s="2">
        <v>5</v>
      </c>
      <c r="G489" s="2">
        <f t="shared" si="10"/>
        <v>211.10000000000002</v>
      </c>
    </row>
    <row r="490" spans="1:7">
      <c r="A490" s="3">
        <v>44515</v>
      </c>
      <c r="B490" s="422">
        <v>23846</v>
      </c>
      <c r="C490" s="422" t="s">
        <v>41</v>
      </c>
      <c r="D490" t="s">
        <v>12</v>
      </c>
      <c r="F490" s="108">
        <v>173.7</v>
      </c>
      <c r="G490" s="2">
        <f t="shared" si="10"/>
        <v>37.400000000000034</v>
      </c>
    </row>
    <row r="491" spans="1:7">
      <c r="A491" s="3">
        <v>44515</v>
      </c>
      <c r="B491" s="422">
        <v>23846</v>
      </c>
      <c r="C491" s="422" t="s">
        <v>41</v>
      </c>
      <c r="D491" t="s">
        <v>13</v>
      </c>
      <c r="F491" s="108">
        <v>37.4</v>
      </c>
      <c r="G491" s="2">
        <f t="shared" si="10"/>
        <v>0</v>
      </c>
    </row>
    <row r="492" spans="1:7">
      <c r="A492" s="81">
        <v>44500</v>
      </c>
      <c r="B492" s="421" t="s">
        <v>10</v>
      </c>
      <c r="C492" s="421" t="s">
        <v>25</v>
      </c>
      <c r="D492" t="s">
        <v>12</v>
      </c>
      <c r="E492" s="2">
        <v>180</v>
      </c>
      <c r="G492" s="2">
        <f t="shared" si="10"/>
        <v>180</v>
      </c>
    </row>
    <row r="493" spans="1:7">
      <c r="A493" s="70"/>
      <c r="B493" s="422"/>
      <c r="C493" s="422"/>
      <c r="D493" t="s">
        <v>13</v>
      </c>
      <c r="E493" s="2">
        <v>53.6</v>
      </c>
      <c r="G493" s="2">
        <f t="shared" si="10"/>
        <v>233.6</v>
      </c>
    </row>
    <row r="494" spans="1:7">
      <c r="A494" s="70"/>
      <c r="B494" s="422"/>
      <c r="C494" s="422"/>
      <c r="D494" t="s">
        <v>14</v>
      </c>
      <c r="E494" s="2">
        <v>60</v>
      </c>
      <c r="G494" s="2">
        <f t="shared" si="10"/>
        <v>293.60000000000002</v>
      </c>
    </row>
    <row r="495" spans="1:7">
      <c r="A495" s="70"/>
      <c r="B495" s="422"/>
      <c r="C495" s="422"/>
      <c r="D495" t="s">
        <v>15</v>
      </c>
      <c r="E495" s="2">
        <v>5</v>
      </c>
      <c r="G495" s="2">
        <f t="shared" si="10"/>
        <v>298.60000000000002</v>
      </c>
    </row>
    <row r="496" spans="1:7">
      <c r="A496" s="70">
        <v>44504</v>
      </c>
      <c r="B496" s="422">
        <v>23684</v>
      </c>
      <c r="C496" s="422" t="s">
        <v>25</v>
      </c>
      <c r="D496" t="s">
        <v>121</v>
      </c>
      <c r="E496" s="2"/>
      <c r="F496" s="2">
        <v>10</v>
      </c>
      <c r="G496" s="2">
        <f t="shared" si="10"/>
        <v>288.60000000000002</v>
      </c>
    </row>
    <row r="497" spans="1:13">
      <c r="A497" s="70">
        <v>44500</v>
      </c>
      <c r="B497" s="422" t="s">
        <v>75</v>
      </c>
      <c r="C497" s="422" t="s">
        <v>25</v>
      </c>
      <c r="D497" t="s">
        <v>14</v>
      </c>
      <c r="E497" s="45"/>
      <c r="F497" s="45">
        <v>50</v>
      </c>
      <c r="G497" s="2">
        <f t="shared" si="10"/>
        <v>238.60000000000002</v>
      </c>
      <c r="M497" s="45"/>
    </row>
    <row r="498" spans="1:13">
      <c r="A498" s="70">
        <v>44500</v>
      </c>
      <c r="B498" s="422" t="s">
        <v>75</v>
      </c>
      <c r="C498" s="422" t="s">
        <v>25</v>
      </c>
      <c r="D498" t="s">
        <v>15</v>
      </c>
      <c r="E498" s="45"/>
      <c r="F498" s="45">
        <v>5</v>
      </c>
      <c r="G498" s="2">
        <f t="shared" si="10"/>
        <v>233.60000000000002</v>
      </c>
      <c r="M498" s="45"/>
    </row>
    <row r="499" spans="1:13">
      <c r="A499" s="70">
        <v>44620</v>
      </c>
      <c r="B499" s="422">
        <v>24408</v>
      </c>
      <c r="C499" s="422" t="s">
        <v>25</v>
      </c>
      <c r="D499" t="s">
        <v>12</v>
      </c>
      <c r="E499" s="45"/>
      <c r="F499" s="2">
        <v>180</v>
      </c>
      <c r="G499" s="2">
        <f t="shared" si="10"/>
        <v>53.600000000000023</v>
      </c>
      <c r="M499" s="45"/>
    </row>
    <row r="500" spans="1:13">
      <c r="A500" s="70">
        <v>44620</v>
      </c>
      <c r="B500" s="422">
        <v>24408</v>
      </c>
      <c r="C500" s="422" t="s">
        <v>25</v>
      </c>
      <c r="D500" t="s">
        <v>13</v>
      </c>
      <c r="E500" s="45"/>
      <c r="F500" s="2">
        <v>53.6</v>
      </c>
      <c r="G500" s="2">
        <f t="shared" si="10"/>
        <v>0</v>
      </c>
      <c r="M500" s="45"/>
    </row>
    <row r="501" spans="1:13">
      <c r="A501" s="81">
        <v>44530</v>
      </c>
      <c r="B501" s="421" t="s">
        <v>10</v>
      </c>
      <c r="C501" s="421" t="s">
        <v>26</v>
      </c>
      <c r="D501" t="s">
        <v>12</v>
      </c>
      <c r="E501" s="2">
        <v>192.1</v>
      </c>
      <c r="G501" s="2">
        <f t="shared" si="10"/>
        <v>192.1</v>
      </c>
    </row>
    <row r="502" spans="1:13">
      <c r="A502" s="70"/>
      <c r="B502" s="422"/>
      <c r="C502" s="422"/>
      <c r="D502" t="s">
        <v>13</v>
      </c>
      <c r="E502" s="2">
        <v>44.8</v>
      </c>
      <c r="G502" s="2">
        <f t="shared" si="10"/>
        <v>236.89999999999998</v>
      </c>
    </row>
    <row r="503" spans="1:13">
      <c r="A503" s="70"/>
      <c r="B503" s="422"/>
      <c r="C503" s="422"/>
      <c r="D503" t="s">
        <v>14</v>
      </c>
      <c r="E503" s="2">
        <v>60</v>
      </c>
      <c r="G503" s="2">
        <f t="shared" si="10"/>
        <v>296.89999999999998</v>
      </c>
    </row>
    <row r="504" spans="1:13">
      <c r="A504" s="70"/>
      <c r="B504" s="422"/>
      <c r="C504" s="422"/>
      <c r="D504" t="s">
        <v>15</v>
      </c>
      <c r="E504" s="2">
        <v>5</v>
      </c>
      <c r="G504" s="2">
        <f t="shared" si="10"/>
        <v>301.89999999999998</v>
      </c>
    </row>
    <row r="505" spans="1:13">
      <c r="A505" s="70"/>
      <c r="B505" s="422"/>
      <c r="C505" s="422"/>
      <c r="D505" t="s">
        <v>364</v>
      </c>
      <c r="E505" s="2">
        <v>10</v>
      </c>
      <c r="G505" s="2">
        <f t="shared" si="10"/>
        <v>311.89999999999998</v>
      </c>
    </row>
    <row r="506" spans="1:13">
      <c r="A506" s="70">
        <v>44530</v>
      </c>
      <c r="B506" s="422" t="s">
        <v>69</v>
      </c>
      <c r="C506" s="422" t="s">
        <v>26</v>
      </c>
      <c r="D506" t="s">
        <v>14</v>
      </c>
      <c r="E506" s="2"/>
      <c r="F506" s="2">
        <v>58</v>
      </c>
      <c r="G506" s="2">
        <f t="shared" si="10"/>
        <v>253.89999999999998</v>
      </c>
    </row>
    <row r="507" spans="1:13">
      <c r="A507" s="70">
        <v>44620</v>
      </c>
      <c r="B507" s="422">
        <v>24408</v>
      </c>
      <c r="C507" s="422" t="s">
        <v>26</v>
      </c>
      <c r="D507" t="s">
        <v>12</v>
      </c>
      <c r="E507" s="2"/>
      <c r="F507" s="2">
        <v>192.1</v>
      </c>
      <c r="G507" s="2">
        <f t="shared" si="10"/>
        <v>61.799999999999983</v>
      </c>
    </row>
    <row r="508" spans="1:13">
      <c r="A508" s="70">
        <v>44620</v>
      </c>
      <c r="B508" s="422">
        <v>24408</v>
      </c>
      <c r="C508" s="422" t="s">
        <v>26</v>
      </c>
      <c r="D508" t="s">
        <v>13</v>
      </c>
      <c r="E508" s="2"/>
      <c r="F508" s="2">
        <v>44.8</v>
      </c>
      <c r="G508" s="2">
        <f t="shared" si="10"/>
        <v>16.999999999999986</v>
      </c>
    </row>
    <row r="509" spans="1:13">
      <c r="A509" s="70">
        <v>44620</v>
      </c>
      <c r="B509" s="422">
        <v>24408</v>
      </c>
      <c r="C509" s="422" t="s">
        <v>26</v>
      </c>
      <c r="D509" t="s">
        <v>14</v>
      </c>
      <c r="E509" s="2"/>
      <c r="F509" s="2">
        <v>2</v>
      </c>
      <c r="G509" s="2">
        <f t="shared" si="10"/>
        <v>14.999999999999986</v>
      </c>
    </row>
    <row r="510" spans="1:13">
      <c r="A510" s="70">
        <v>44620</v>
      </c>
      <c r="B510" s="422">
        <v>24408</v>
      </c>
      <c r="C510" s="422" t="s">
        <v>26</v>
      </c>
      <c r="D510" t="s">
        <v>15</v>
      </c>
      <c r="E510" s="2"/>
      <c r="F510" s="2">
        <v>5</v>
      </c>
      <c r="G510" s="2">
        <f t="shared" si="10"/>
        <v>9.9999999999999858</v>
      </c>
    </row>
    <row r="511" spans="1:13">
      <c r="A511" s="70">
        <v>44620</v>
      </c>
      <c r="B511" s="422">
        <v>24408</v>
      </c>
      <c r="C511" s="422" t="s">
        <v>26</v>
      </c>
      <c r="D511" t="s">
        <v>364</v>
      </c>
      <c r="E511" s="2"/>
      <c r="F511" s="2">
        <v>10</v>
      </c>
      <c r="G511" s="2">
        <f t="shared" si="10"/>
        <v>-1.4210854715202004E-14</v>
      </c>
    </row>
    <row r="512" spans="1:13">
      <c r="A512" s="81">
        <v>44561</v>
      </c>
      <c r="B512" s="421" t="s">
        <v>10</v>
      </c>
      <c r="C512" s="421" t="s">
        <v>27</v>
      </c>
      <c r="D512" t="s">
        <v>12</v>
      </c>
      <c r="E512" s="2">
        <v>201.7</v>
      </c>
      <c r="G512" s="2">
        <f t="shared" si="10"/>
        <v>201.7</v>
      </c>
    </row>
    <row r="513" spans="1:7">
      <c r="A513" s="70"/>
      <c r="B513" s="422"/>
      <c r="C513" s="422"/>
      <c r="D513" t="s">
        <v>13</v>
      </c>
      <c r="E513" s="2">
        <v>53.8</v>
      </c>
      <c r="G513" s="2">
        <f t="shared" si="10"/>
        <v>255.5</v>
      </c>
    </row>
    <row r="514" spans="1:7">
      <c r="A514" s="70"/>
      <c r="B514" s="422"/>
      <c r="C514" s="422"/>
      <c r="D514" t="s">
        <v>14</v>
      </c>
      <c r="E514" s="2">
        <v>60</v>
      </c>
      <c r="G514" s="2">
        <f t="shared" si="10"/>
        <v>315.5</v>
      </c>
    </row>
    <row r="515" spans="1:7">
      <c r="A515" s="70"/>
      <c r="B515" s="422"/>
      <c r="C515" s="422"/>
      <c r="D515" t="s">
        <v>15</v>
      </c>
      <c r="E515" s="2">
        <v>5</v>
      </c>
      <c r="G515" s="2">
        <f t="shared" si="10"/>
        <v>320.5</v>
      </c>
    </row>
    <row r="516" spans="1:7">
      <c r="A516" s="3">
        <v>44561</v>
      </c>
      <c r="B516" s="422" t="s">
        <v>76</v>
      </c>
      <c r="C516" s="422" t="s">
        <v>27</v>
      </c>
      <c r="D516" t="s">
        <v>14</v>
      </c>
      <c r="F516" s="2">
        <v>60</v>
      </c>
      <c r="G516" s="2">
        <f t="shared" si="10"/>
        <v>260.5</v>
      </c>
    </row>
    <row r="517" spans="1:7">
      <c r="A517" s="3">
        <v>44561</v>
      </c>
      <c r="B517" s="422" t="s">
        <v>76</v>
      </c>
      <c r="C517" s="422" t="s">
        <v>27</v>
      </c>
      <c r="D517" t="s">
        <v>15</v>
      </c>
      <c r="F517" s="2">
        <v>5</v>
      </c>
      <c r="G517" s="2">
        <f t="shared" si="10"/>
        <v>255.5</v>
      </c>
    </row>
    <row r="518" spans="1:7">
      <c r="A518" s="3">
        <v>44620</v>
      </c>
      <c r="B518" s="422">
        <v>24410</v>
      </c>
      <c r="C518" s="422" t="s">
        <v>27</v>
      </c>
      <c r="D518" t="s">
        <v>12</v>
      </c>
      <c r="F518" s="2">
        <v>201.7</v>
      </c>
      <c r="G518" s="2">
        <f t="shared" si="10"/>
        <v>53.800000000000011</v>
      </c>
    </row>
    <row r="519" spans="1:7">
      <c r="A519" s="3">
        <v>44620</v>
      </c>
      <c r="B519" s="422">
        <v>24410</v>
      </c>
      <c r="C519" s="422" t="s">
        <v>27</v>
      </c>
      <c r="D519" t="s">
        <v>13</v>
      </c>
      <c r="F519" s="2">
        <v>53.8</v>
      </c>
      <c r="G519" s="2">
        <f t="shared" si="10"/>
        <v>0</v>
      </c>
    </row>
    <row r="520" spans="1:7">
      <c r="A520" s="31">
        <v>44592</v>
      </c>
      <c r="B520" s="421" t="s">
        <v>10</v>
      </c>
      <c r="C520" s="421" t="s">
        <v>11</v>
      </c>
      <c r="D520" t="s">
        <v>12</v>
      </c>
      <c r="E520" s="28">
        <v>213.3</v>
      </c>
      <c r="G520" s="2">
        <f t="shared" si="10"/>
        <v>213.3</v>
      </c>
    </row>
    <row r="521" spans="1:7">
      <c r="B521" s="422"/>
      <c r="C521" s="422"/>
      <c r="D521" t="s">
        <v>13</v>
      </c>
      <c r="E521" s="28">
        <v>67.099999999999994</v>
      </c>
      <c r="G521" s="2">
        <f t="shared" si="10"/>
        <v>280.39999999999998</v>
      </c>
    </row>
    <row r="522" spans="1:7">
      <c r="B522" s="422"/>
      <c r="C522" s="422"/>
      <c r="D522" t="s">
        <v>14</v>
      </c>
      <c r="E522" s="28">
        <v>60</v>
      </c>
      <c r="G522" s="2">
        <f t="shared" si="10"/>
        <v>340.4</v>
      </c>
    </row>
    <row r="523" spans="1:7">
      <c r="B523" s="422"/>
      <c r="C523" s="422"/>
      <c r="D523" t="s">
        <v>15</v>
      </c>
      <c r="E523" s="28">
        <v>5</v>
      </c>
      <c r="G523" s="2">
        <f t="shared" si="10"/>
        <v>345.4</v>
      </c>
    </row>
    <row r="524" spans="1:7">
      <c r="B524" s="422"/>
      <c r="C524" s="422"/>
      <c r="D524" t="s">
        <v>365</v>
      </c>
      <c r="E524" s="28">
        <v>10</v>
      </c>
      <c r="G524" s="2">
        <f t="shared" si="10"/>
        <v>355.4</v>
      </c>
    </row>
    <row r="525" spans="1:7">
      <c r="A525" s="3">
        <v>44592</v>
      </c>
      <c r="B525" s="422" t="s">
        <v>77</v>
      </c>
      <c r="C525" s="422" t="s">
        <v>11</v>
      </c>
      <c r="D525" t="s">
        <v>14</v>
      </c>
      <c r="F525" s="2">
        <v>60</v>
      </c>
      <c r="G525" s="2">
        <f t="shared" si="10"/>
        <v>295.39999999999998</v>
      </c>
    </row>
    <row r="526" spans="1:7">
      <c r="A526" s="3">
        <v>44592</v>
      </c>
      <c r="B526" s="422" t="s">
        <v>77</v>
      </c>
      <c r="C526" s="422" t="s">
        <v>11</v>
      </c>
      <c r="D526" t="s">
        <v>15</v>
      </c>
      <c r="F526" s="2">
        <v>5</v>
      </c>
      <c r="G526" s="2">
        <f t="shared" si="10"/>
        <v>290.39999999999998</v>
      </c>
    </row>
    <row r="527" spans="1:7">
      <c r="A527" s="3">
        <v>44620</v>
      </c>
      <c r="B527" s="422">
        <v>24410</v>
      </c>
      <c r="C527" s="422" t="s">
        <v>11</v>
      </c>
      <c r="D527" t="s">
        <v>12</v>
      </c>
      <c r="F527" s="28">
        <v>213.3</v>
      </c>
      <c r="G527" s="2">
        <f t="shared" si="10"/>
        <v>77.099999999999966</v>
      </c>
    </row>
    <row r="528" spans="1:7">
      <c r="A528" s="3">
        <v>44620</v>
      </c>
      <c r="B528" s="422">
        <v>24410</v>
      </c>
      <c r="C528" s="422" t="s">
        <v>11</v>
      </c>
      <c r="D528" t="s">
        <v>13</v>
      </c>
      <c r="F528" s="28">
        <v>67.099999999999994</v>
      </c>
      <c r="G528" s="2">
        <f t="shared" si="10"/>
        <v>9.9999999999999716</v>
      </c>
    </row>
    <row r="529" spans="1:7">
      <c r="A529" s="3">
        <v>44620</v>
      </c>
      <c r="B529" s="422">
        <v>24410</v>
      </c>
      <c r="C529" s="422" t="s">
        <v>11</v>
      </c>
      <c r="D529" t="s">
        <v>365</v>
      </c>
      <c r="F529" s="2">
        <v>10</v>
      </c>
      <c r="G529" s="2">
        <f t="shared" si="10"/>
        <v>-2.8421709430404007E-14</v>
      </c>
    </row>
    <row r="530" spans="1:7">
      <c r="A530" s="31">
        <v>44620</v>
      </c>
      <c r="B530" s="421" t="s">
        <v>10</v>
      </c>
      <c r="C530" s="421" t="s">
        <v>17</v>
      </c>
      <c r="D530" t="s">
        <v>12</v>
      </c>
      <c r="E530" s="28">
        <v>187.1</v>
      </c>
      <c r="G530" s="2">
        <f t="shared" si="10"/>
        <v>187.09999999999997</v>
      </c>
    </row>
    <row r="531" spans="1:7">
      <c r="B531" s="422"/>
      <c r="C531" s="422"/>
      <c r="D531" t="s">
        <v>13</v>
      </c>
      <c r="E531" s="28">
        <v>68.5</v>
      </c>
      <c r="G531" s="2">
        <f t="shared" si="10"/>
        <v>255.59999999999997</v>
      </c>
    </row>
    <row r="532" spans="1:7">
      <c r="B532" s="422"/>
      <c r="C532" s="422"/>
      <c r="D532" t="s">
        <v>14</v>
      </c>
      <c r="E532" s="28">
        <v>56</v>
      </c>
      <c r="G532" s="2">
        <f t="shared" si="10"/>
        <v>311.59999999999997</v>
      </c>
    </row>
    <row r="533" spans="1:7">
      <c r="B533" s="422"/>
      <c r="C533" s="422"/>
      <c r="D533" t="s">
        <v>15</v>
      </c>
      <c r="E533" s="28">
        <v>5</v>
      </c>
      <c r="G533" s="2">
        <f t="shared" si="10"/>
        <v>316.59999999999997</v>
      </c>
    </row>
    <row r="534" spans="1:7">
      <c r="A534" s="3">
        <v>44620</v>
      </c>
      <c r="B534" s="422" t="s">
        <v>78</v>
      </c>
      <c r="C534" s="422" t="s">
        <v>17</v>
      </c>
      <c r="D534" t="s">
        <v>14</v>
      </c>
      <c r="F534" s="2">
        <v>56</v>
      </c>
      <c r="G534" s="2">
        <f t="shared" si="10"/>
        <v>260.59999999999997</v>
      </c>
    </row>
    <row r="535" spans="1:7">
      <c r="A535" s="3">
        <v>44620</v>
      </c>
      <c r="B535" s="422" t="s">
        <v>78</v>
      </c>
      <c r="C535" s="422" t="s">
        <v>17</v>
      </c>
      <c r="D535" t="s">
        <v>15</v>
      </c>
      <c r="F535" s="2">
        <v>5</v>
      </c>
      <c r="G535" s="2">
        <f t="shared" si="10"/>
        <v>255.59999999999997</v>
      </c>
    </row>
    <row r="536" spans="1:7">
      <c r="A536" s="3">
        <v>44648</v>
      </c>
      <c r="B536" s="422">
        <v>24692</v>
      </c>
      <c r="C536" s="422" t="s">
        <v>17</v>
      </c>
      <c r="D536" t="s">
        <v>12</v>
      </c>
      <c r="F536" s="28">
        <v>187.1</v>
      </c>
      <c r="G536" s="2">
        <f t="shared" si="10"/>
        <v>68.499999999999972</v>
      </c>
    </row>
    <row r="537" spans="1:7">
      <c r="A537" s="3">
        <v>44648</v>
      </c>
      <c r="B537" s="422">
        <v>24692</v>
      </c>
      <c r="C537" s="422" t="s">
        <v>17</v>
      </c>
      <c r="D537" t="s">
        <v>13</v>
      </c>
      <c r="F537" s="28">
        <v>68.5</v>
      </c>
      <c r="G537" s="2">
        <f t="shared" ref="G537:G601" si="11">+G536+E537-F537</f>
        <v>0</v>
      </c>
    </row>
    <row r="538" spans="1:7">
      <c r="A538" s="31">
        <v>44651</v>
      </c>
      <c r="B538" s="421" t="s">
        <v>10</v>
      </c>
      <c r="C538" s="421" t="s">
        <v>18</v>
      </c>
      <c r="D538" t="s">
        <v>12</v>
      </c>
      <c r="E538" s="2">
        <v>185.4</v>
      </c>
      <c r="G538" s="2">
        <f t="shared" si="11"/>
        <v>185.4</v>
      </c>
    </row>
    <row r="539" spans="1:7">
      <c r="B539" s="422"/>
      <c r="C539" s="422"/>
      <c r="D539" t="s">
        <v>13</v>
      </c>
      <c r="E539" s="2">
        <v>60.8</v>
      </c>
      <c r="G539" s="2">
        <f t="shared" si="11"/>
        <v>246.2</v>
      </c>
    </row>
    <row r="540" spans="1:7">
      <c r="B540" s="422"/>
      <c r="C540" s="422"/>
      <c r="D540" t="s">
        <v>14</v>
      </c>
      <c r="E540" s="2">
        <v>60</v>
      </c>
      <c r="G540" s="2">
        <f t="shared" si="11"/>
        <v>306.2</v>
      </c>
    </row>
    <row r="541" spans="1:7">
      <c r="B541" s="422"/>
      <c r="C541" s="422"/>
      <c r="D541" t="s">
        <v>15</v>
      </c>
      <c r="E541" s="2">
        <v>5</v>
      </c>
      <c r="G541" s="2">
        <f t="shared" si="11"/>
        <v>311.2</v>
      </c>
    </row>
    <row r="542" spans="1:7">
      <c r="A542" s="3">
        <v>44651</v>
      </c>
      <c r="B542" s="422" t="s">
        <v>81</v>
      </c>
      <c r="C542" s="422" t="s">
        <v>18</v>
      </c>
      <c r="D542" t="s">
        <v>14</v>
      </c>
      <c r="E542" s="2"/>
      <c r="F542" s="2">
        <v>60</v>
      </c>
      <c r="G542" s="2">
        <f t="shared" si="11"/>
        <v>251.2</v>
      </c>
    </row>
    <row r="543" spans="1:7">
      <c r="A543" s="3">
        <v>44651</v>
      </c>
      <c r="B543" s="422" t="s">
        <v>81</v>
      </c>
      <c r="C543" s="422" t="s">
        <v>18</v>
      </c>
      <c r="D543" t="s">
        <v>15</v>
      </c>
      <c r="E543" s="2"/>
      <c r="F543" s="2">
        <v>5</v>
      </c>
      <c r="G543" s="2">
        <f t="shared" si="11"/>
        <v>246.2</v>
      </c>
    </row>
    <row r="544" spans="1:7">
      <c r="A544" s="3">
        <v>44796</v>
      </c>
      <c r="B544" s="422">
        <v>25374</v>
      </c>
      <c r="C544" s="422" t="s">
        <v>18</v>
      </c>
      <c r="D544" t="s">
        <v>12</v>
      </c>
      <c r="E544" s="2"/>
      <c r="F544" s="2">
        <v>185.4</v>
      </c>
      <c r="G544" s="2">
        <f t="shared" si="11"/>
        <v>60.799999999999983</v>
      </c>
    </row>
    <row r="545" spans="1:7">
      <c r="A545" s="3">
        <v>44796</v>
      </c>
      <c r="B545" s="422">
        <v>25374</v>
      </c>
      <c r="C545" s="422" t="s">
        <v>18</v>
      </c>
      <c r="D545" t="s">
        <v>13</v>
      </c>
      <c r="E545" s="2"/>
      <c r="F545" s="2">
        <v>60.8</v>
      </c>
      <c r="G545" s="2">
        <f t="shared" si="11"/>
        <v>0</v>
      </c>
    </row>
    <row r="546" spans="1:7">
      <c r="A546" s="8">
        <v>44681</v>
      </c>
      <c r="B546" s="421" t="s">
        <v>10</v>
      </c>
      <c r="C546" s="421" t="s">
        <v>19</v>
      </c>
      <c r="D546" t="s">
        <v>12</v>
      </c>
      <c r="E546" s="45">
        <v>183.5</v>
      </c>
      <c r="G546" s="2">
        <f t="shared" si="11"/>
        <v>183.5</v>
      </c>
    </row>
    <row r="547" spans="1:7">
      <c r="A547" s="54"/>
      <c r="B547" s="425"/>
      <c r="C547" s="425"/>
      <c r="D547" t="s">
        <v>13</v>
      </c>
      <c r="E547" s="45">
        <v>59</v>
      </c>
      <c r="G547" s="2">
        <f t="shared" si="11"/>
        <v>242.5</v>
      </c>
    </row>
    <row r="548" spans="1:7">
      <c r="A548" s="54"/>
      <c r="B548" s="425"/>
      <c r="C548" s="425"/>
      <c r="D548" t="s">
        <v>14</v>
      </c>
      <c r="E548" s="45">
        <v>60</v>
      </c>
      <c r="G548" s="2">
        <f t="shared" si="11"/>
        <v>302.5</v>
      </c>
    </row>
    <row r="549" spans="1:7">
      <c r="A549" s="54"/>
      <c r="B549" s="425"/>
      <c r="C549" s="425"/>
      <c r="D549" t="s">
        <v>15</v>
      </c>
      <c r="E549" s="45">
        <v>5</v>
      </c>
      <c r="G549" s="2">
        <f t="shared" si="11"/>
        <v>307.5</v>
      </c>
    </row>
    <row r="550" spans="1:7">
      <c r="A550" s="54"/>
      <c r="B550" s="425"/>
      <c r="C550" s="425"/>
      <c r="D550" t="s">
        <v>144</v>
      </c>
      <c r="E550" s="2">
        <v>10</v>
      </c>
      <c r="G550" s="2">
        <f t="shared" si="11"/>
        <v>317.5</v>
      </c>
    </row>
    <row r="551" spans="1:7">
      <c r="A551" s="70">
        <v>44681</v>
      </c>
      <c r="B551" s="422" t="s">
        <v>83</v>
      </c>
      <c r="C551" s="422" t="s">
        <v>19</v>
      </c>
      <c r="D551" t="s">
        <v>14</v>
      </c>
      <c r="E551" s="5"/>
      <c r="F551" s="2">
        <v>60</v>
      </c>
      <c r="G551" s="2">
        <f t="shared" si="11"/>
        <v>257.5</v>
      </c>
    </row>
    <row r="552" spans="1:7">
      <c r="A552" s="70">
        <v>44681</v>
      </c>
      <c r="B552" s="422" t="s">
        <v>83</v>
      </c>
      <c r="C552" s="422" t="s">
        <v>19</v>
      </c>
      <c r="D552" t="s">
        <v>15</v>
      </c>
      <c r="E552" s="5"/>
      <c r="F552" s="2">
        <v>5</v>
      </c>
      <c r="G552" s="2">
        <f t="shared" si="11"/>
        <v>252.5</v>
      </c>
    </row>
    <row r="553" spans="1:7">
      <c r="A553" s="3">
        <v>44796</v>
      </c>
      <c r="B553" s="422">
        <v>25374</v>
      </c>
      <c r="C553" s="422" t="s">
        <v>19</v>
      </c>
      <c r="D553" t="s">
        <v>12</v>
      </c>
      <c r="E553" s="5"/>
      <c r="F553" s="45">
        <v>183.5</v>
      </c>
      <c r="G553" s="2">
        <f t="shared" si="11"/>
        <v>69</v>
      </c>
    </row>
    <row r="554" spans="1:7">
      <c r="A554" s="3">
        <v>44796</v>
      </c>
      <c r="B554" s="422">
        <v>25374</v>
      </c>
      <c r="C554" s="422" t="s">
        <v>19</v>
      </c>
      <c r="D554" t="s">
        <v>13</v>
      </c>
      <c r="E554" s="5"/>
      <c r="F554" s="45">
        <v>59</v>
      </c>
      <c r="G554" s="2">
        <f t="shared" si="11"/>
        <v>10</v>
      </c>
    </row>
    <row r="555" spans="1:7">
      <c r="A555" s="3">
        <v>44796</v>
      </c>
      <c r="B555" s="422">
        <v>25374</v>
      </c>
      <c r="C555" s="422" t="s">
        <v>19</v>
      </c>
      <c r="D555" t="s">
        <v>144</v>
      </c>
      <c r="E555" s="5"/>
      <c r="F555" s="2">
        <v>10</v>
      </c>
      <c r="G555" s="2">
        <f t="shared" si="11"/>
        <v>0</v>
      </c>
    </row>
    <row r="556" spans="1:7">
      <c r="A556" s="31">
        <v>44712</v>
      </c>
      <c r="B556" s="421" t="s">
        <v>10</v>
      </c>
      <c r="C556" s="421" t="s">
        <v>20</v>
      </c>
      <c r="D556" t="s">
        <v>12</v>
      </c>
      <c r="E556" s="2">
        <v>175.4</v>
      </c>
      <c r="G556" s="2">
        <f t="shared" si="11"/>
        <v>175.4</v>
      </c>
    </row>
    <row r="557" spans="1:7">
      <c r="B557" s="422"/>
      <c r="C557" s="422"/>
      <c r="D557" t="s">
        <v>13</v>
      </c>
      <c r="E557" s="2">
        <v>50.4</v>
      </c>
      <c r="G557" s="2">
        <f t="shared" si="11"/>
        <v>225.8</v>
      </c>
    </row>
    <row r="558" spans="1:7">
      <c r="B558" s="422"/>
      <c r="C558" s="422"/>
      <c r="D558" t="s">
        <v>14</v>
      </c>
      <c r="E558" s="2">
        <v>60</v>
      </c>
      <c r="G558" s="2">
        <f t="shared" si="11"/>
        <v>285.8</v>
      </c>
    </row>
    <row r="559" spans="1:7">
      <c r="B559" s="422"/>
      <c r="C559" s="422"/>
      <c r="D559" t="s">
        <v>15</v>
      </c>
      <c r="E559" s="2">
        <v>5</v>
      </c>
      <c r="G559" s="2">
        <f t="shared" si="11"/>
        <v>290.8</v>
      </c>
    </row>
    <row r="560" spans="1:7">
      <c r="A560" s="3">
        <v>44712</v>
      </c>
      <c r="B560" s="422" t="s">
        <v>84</v>
      </c>
      <c r="C560" s="422" t="s">
        <v>20</v>
      </c>
      <c r="D560" t="s">
        <v>14</v>
      </c>
      <c r="E560" s="2"/>
      <c r="F560" s="2">
        <v>60</v>
      </c>
      <c r="G560" s="2">
        <f t="shared" si="11"/>
        <v>230.8</v>
      </c>
    </row>
    <row r="561" spans="1:7">
      <c r="A561" s="3">
        <v>44712</v>
      </c>
      <c r="B561" s="422" t="s">
        <v>84</v>
      </c>
      <c r="C561" s="422" t="s">
        <v>20</v>
      </c>
      <c r="D561" t="s">
        <v>15</v>
      </c>
      <c r="E561" s="2"/>
      <c r="F561" s="2">
        <v>5</v>
      </c>
      <c r="G561" s="2">
        <f t="shared" si="11"/>
        <v>225.8</v>
      </c>
    </row>
    <row r="562" spans="1:7">
      <c r="A562" s="3">
        <v>44796</v>
      </c>
      <c r="B562" s="422">
        <v>25374</v>
      </c>
      <c r="C562" s="422" t="s">
        <v>20</v>
      </c>
      <c r="D562" t="s">
        <v>12</v>
      </c>
      <c r="E562" s="2"/>
      <c r="F562" s="2">
        <v>175.4</v>
      </c>
      <c r="G562" s="2">
        <f t="shared" si="11"/>
        <v>50.400000000000006</v>
      </c>
    </row>
    <row r="563" spans="1:7">
      <c r="A563" s="3">
        <v>44796</v>
      </c>
      <c r="B563" s="422">
        <v>25374</v>
      </c>
      <c r="C563" s="422" t="s">
        <v>20</v>
      </c>
      <c r="D563" t="s">
        <v>13</v>
      </c>
      <c r="E563" s="2"/>
      <c r="F563" s="2">
        <v>50.4</v>
      </c>
      <c r="G563" s="2">
        <f t="shared" si="11"/>
        <v>0</v>
      </c>
    </row>
    <row r="564" spans="1:7">
      <c r="A564" s="31">
        <v>44742</v>
      </c>
      <c r="B564" s="421" t="s">
        <v>10</v>
      </c>
      <c r="C564" s="421" t="s">
        <v>21</v>
      </c>
      <c r="D564" t="s">
        <v>12</v>
      </c>
      <c r="E564" s="2">
        <v>169.9</v>
      </c>
      <c r="G564" s="2">
        <f t="shared" si="11"/>
        <v>169.9</v>
      </c>
    </row>
    <row r="565" spans="1:7">
      <c r="B565" s="422"/>
      <c r="C565" s="422"/>
      <c r="D565" t="s">
        <v>13</v>
      </c>
      <c r="E565" s="2">
        <v>63.3</v>
      </c>
      <c r="G565" s="2">
        <f t="shared" si="11"/>
        <v>233.2</v>
      </c>
    </row>
    <row r="566" spans="1:7">
      <c r="B566" s="422"/>
      <c r="C566" s="422"/>
      <c r="D566" t="s">
        <v>14</v>
      </c>
      <c r="E566" s="2">
        <v>60</v>
      </c>
      <c r="G566" s="2">
        <f t="shared" si="11"/>
        <v>293.2</v>
      </c>
    </row>
    <row r="567" spans="1:7">
      <c r="B567" s="422"/>
      <c r="C567" s="422"/>
      <c r="D567" t="s">
        <v>15</v>
      </c>
      <c r="E567" s="2">
        <v>5</v>
      </c>
      <c r="G567" s="2">
        <f t="shared" si="11"/>
        <v>298.2</v>
      </c>
    </row>
    <row r="568" spans="1:7">
      <c r="A568" s="3">
        <v>44742</v>
      </c>
      <c r="B568" s="422" t="s">
        <v>86</v>
      </c>
      <c r="C568" s="422" t="s">
        <v>21</v>
      </c>
      <c r="D568" t="s">
        <v>14</v>
      </c>
      <c r="E568" s="2"/>
      <c r="F568" s="2">
        <v>60</v>
      </c>
      <c r="G568" s="2">
        <f t="shared" si="11"/>
        <v>238.2</v>
      </c>
    </row>
    <row r="569" spans="1:7">
      <c r="A569" s="3">
        <v>44742</v>
      </c>
      <c r="B569" s="422" t="s">
        <v>86</v>
      </c>
      <c r="C569" s="422" t="s">
        <v>21</v>
      </c>
      <c r="D569" t="s">
        <v>15</v>
      </c>
      <c r="E569" s="2"/>
      <c r="F569" s="2">
        <v>5</v>
      </c>
      <c r="G569" s="2">
        <f t="shared" si="11"/>
        <v>233.2</v>
      </c>
    </row>
    <row r="570" spans="1:7">
      <c r="A570" s="3">
        <v>44796</v>
      </c>
      <c r="B570" s="422">
        <v>25374</v>
      </c>
      <c r="C570" s="422" t="s">
        <v>21</v>
      </c>
      <c r="D570" t="s">
        <v>12</v>
      </c>
      <c r="E570" s="2"/>
      <c r="F570" s="2">
        <v>169.9</v>
      </c>
      <c r="G570" s="2">
        <f t="shared" si="11"/>
        <v>63.299999999999983</v>
      </c>
    </row>
    <row r="571" spans="1:7">
      <c r="A571" s="3">
        <v>44796</v>
      </c>
      <c r="B571" s="422">
        <v>25374</v>
      </c>
      <c r="C571" s="422" t="s">
        <v>21</v>
      </c>
      <c r="D571" t="s">
        <v>13</v>
      </c>
      <c r="E571" s="2"/>
      <c r="F571" s="2">
        <v>63.3</v>
      </c>
      <c r="G571" s="2">
        <f t="shared" si="11"/>
        <v>0</v>
      </c>
    </row>
    <row r="572" spans="1:7">
      <c r="A572" s="31">
        <v>44773</v>
      </c>
      <c r="B572" s="421" t="s">
        <v>10</v>
      </c>
      <c r="C572" s="421" t="s">
        <v>22</v>
      </c>
      <c r="D572" t="s">
        <v>12</v>
      </c>
      <c r="E572" s="2">
        <v>169.1</v>
      </c>
      <c r="G572" s="2">
        <f t="shared" si="11"/>
        <v>169.1</v>
      </c>
    </row>
    <row r="573" spans="1:7">
      <c r="B573" s="422"/>
      <c r="C573" s="422"/>
      <c r="D573" t="s">
        <v>13</v>
      </c>
      <c r="E573" s="2">
        <v>44.7</v>
      </c>
      <c r="G573" s="2">
        <f t="shared" si="11"/>
        <v>213.8</v>
      </c>
    </row>
    <row r="574" spans="1:7">
      <c r="B574" s="422"/>
      <c r="C574" s="422"/>
      <c r="D574" t="s">
        <v>14</v>
      </c>
      <c r="E574" s="2">
        <v>60</v>
      </c>
      <c r="G574" s="2">
        <f t="shared" si="11"/>
        <v>273.8</v>
      </c>
    </row>
    <row r="575" spans="1:7">
      <c r="B575" s="422"/>
      <c r="C575" s="422"/>
      <c r="D575" t="s">
        <v>15</v>
      </c>
      <c r="E575" s="2">
        <v>5</v>
      </c>
      <c r="G575" s="2">
        <f t="shared" si="11"/>
        <v>278.8</v>
      </c>
    </row>
    <row r="576" spans="1:7">
      <c r="A576" s="55">
        <v>44773</v>
      </c>
      <c r="B576" s="422" t="s">
        <v>87</v>
      </c>
      <c r="C576" s="422" t="s">
        <v>22</v>
      </c>
      <c r="D576" t="s">
        <v>14</v>
      </c>
      <c r="E576" s="2"/>
      <c r="F576" s="2">
        <v>60</v>
      </c>
      <c r="G576" s="2">
        <f t="shared" si="11"/>
        <v>218.8</v>
      </c>
    </row>
    <row r="577" spans="1:12">
      <c r="A577" s="55">
        <v>44773</v>
      </c>
      <c r="B577" s="422" t="s">
        <v>87</v>
      </c>
      <c r="C577" s="422" t="s">
        <v>22</v>
      </c>
      <c r="D577" t="s">
        <v>15</v>
      </c>
      <c r="E577" s="2"/>
      <c r="F577" s="2">
        <v>5</v>
      </c>
      <c r="G577" s="2">
        <f t="shared" si="11"/>
        <v>213.8</v>
      </c>
    </row>
    <row r="578" spans="1:12">
      <c r="A578" s="3">
        <v>44796</v>
      </c>
      <c r="B578" s="422">
        <v>25374</v>
      </c>
      <c r="C578" s="422" t="s">
        <v>22</v>
      </c>
      <c r="D578" t="s">
        <v>12</v>
      </c>
      <c r="F578" s="2">
        <v>169.1</v>
      </c>
      <c r="G578" s="2">
        <f t="shared" si="11"/>
        <v>44.700000000000017</v>
      </c>
    </row>
    <row r="579" spans="1:12">
      <c r="A579" s="3">
        <v>44796</v>
      </c>
      <c r="B579" s="422">
        <v>25374</v>
      </c>
      <c r="C579" s="422" t="s">
        <v>22</v>
      </c>
      <c r="D579" t="s">
        <v>13</v>
      </c>
      <c r="F579" s="2">
        <v>44.7</v>
      </c>
      <c r="G579" s="2">
        <f t="shared" si="11"/>
        <v>0</v>
      </c>
    </row>
    <row r="580" spans="1:12">
      <c r="A580" s="31">
        <v>44804</v>
      </c>
      <c r="B580" s="421" t="s">
        <v>10</v>
      </c>
      <c r="C580" s="421" t="s">
        <v>23</v>
      </c>
      <c r="D580" t="s">
        <v>12</v>
      </c>
      <c r="E580" s="2">
        <v>170.1</v>
      </c>
      <c r="G580" s="2">
        <f t="shared" si="11"/>
        <v>170.1</v>
      </c>
    </row>
    <row r="581" spans="1:12">
      <c r="B581" s="422"/>
      <c r="C581" s="422"/>
      <c r="D581" t="s">
        <v>13</v>
      </c>
      <c r="E581" s="2">
        <v>52.6</v>
      </c>
      <c r="G581" s="2">
        <f t="shared" si="11"/>
        <v>222.7</v>
      </c>
    </row>
    <row r="582" spans="1:12">
      <c r="B582" s="422"/>
      <c r="C582" s="422"/>
      <c r="D582" t="s">
        <v>14</v>
      </c>
      <c r="E582" s="2">
        <v>60</v>
      </c>
      <c r="G582" s="2">
        <f t="shared" si="11"/>
        <v>282.7</v>
      </c>
    </row>
    <row r="583" spans="1:12">
      <c r="B583" s="422"/>
      <c r="C583" s="422"/>
      <c r="D583" t="s">
        <v>15</v>
      </c>
      <c r="E583" s="2">
        <v>5</v>
      </c>
      <c r="G583" s="2">
        <f t="shared" si="11"/>
        <v>287.7</v>
      </c>
    </row>
    <row r="584" spans="1:12">
      <c r="B584" s="422"/>
      <c r="C584" s="422"/>
      <c r="D584" t="s">
        <v>45</v>
      </c>
      <c r="E584" s="2">
        <v>10</v>
      </c>
      <c r="G584" s="2">
        <f t="shared" si="11"/>
        <v>297.7</v>
      </c>
    </row>
    <row r="585" spans="1:12">
      <c r="A585" s="3">
        <v>44804</v>
      </c>
      <c r="B585" s="422" t="s">
        <v>88</v>
      </c>
      <c r="C585" s="422" t="s">
        <v>23</v>
      </c>
      <c r="D585" t="s">
        <v>14</v>
      </c>
      <c r="E585" s="2"/>
      <c r="F585" s="2">
        <v>60</v>
      </c>
      <c r="G585" s="2">
        <f t="shared" si="11"/>
        <v>237.7</v>
      </c>
      <c r="J585" s="440" t="s">
        <v>366</v>
      </c>
      <c r="K585" s="440"/>
      <c r="L585" s="440"/>
    </row>
    <row r="586" spans="1:12">
      <c r="A586" s="3">
        <v>44804</v>
      </c>
      <c r="B586" s="422" t="s">
        <v>88</v>
      </c>
      <c r="C586" s="422" t="s">
        <v>23</v>
      </c>
      <c r="D586" t="s">
        <v>15</v>
      </c>
      <c r="E586" s="2"/>
      <c r="F586" s="2">
        <v>5</v>
      </c>
      <c r="G586" s="2">
        <f t="shared" si="11"/>
        <v>232.7</v>
      </c>
    </row>
    <row r="587" spans="1:12">
      <c r="A587" s="3">
        <v>44900</v>
      </c>
      <c r="B587" s="422" t="s">
        <v>367</v>
      </c>
      <c r="C587" s="422" t="s">
        <v>23</v>
      </c>
      <c r="D587" t="s">
        <v>12</v>
      </c>
      <c r="E587" s="2"/>
      <c r="F587" s="2">
        <v>170.1</v>
      </c>
      <c r="G587" s="2">
        <f t="shared" si="11"/>
        <v>62.599999999999994</v>
      </c>
    </row>
    <row r="588" spans="1:12">
      <c r="A588" s="3">
        <v>44900</v>
      </c>
      <c r="B588" s="422" t="s">
        <v>367</v>
      </c>
      <c r="C588" s="422" t="s">
        <v>23</v>
      </c>
      <c r="D588" t="s">
        <v>13</v>
      </c>
      <c r="E588" s="2"/>
      <c r="F588" s="2">
        <v>52.6</v>
      </c>
      <c r="G588" s="2">
        <f t="shared" si="11"/>
        <v>9.9999999999999929</v>
      </c>
    </row>
    <row r="589" spans="1:12">
      <c r="A589" s="3">
        <v>44900</v>
      </c>
      <c r="B589" s="422" t="s">
        <v>367</v>
      </c>
      <c r="C589" s="422" t="s">
        <v>23</v>
      </c>
      <c r="D589" t="s">
        <v>45</v>
      </c>
      <c r="E589" s="2"/>
      <c r="F589" s="2">
        <v>10</v>
      </c>
      <c r="G589" s="2">
        <f t="shared" si="11"/>
        <v>0</v>
      </c>
    </row>
    <row r="590" spans="1:12">
      <c r="A590" s="81">
        <v>44834</v>
      </c>
      <c r="B590" s="421" t="s">
        <v>10</v>
      </c>
      <c r="C590" s="421" t="s">
        <v>90</v>
      </c>
      <c r="D590" t="s">
        <v>12</v>
      </c>
      <c r="E590" s="2">
        <v>172.2</v>
      </c>
      <c r="G590" s="2">
        <f t="shared" si="11"/>
        <v>172.2</v>
      </c>
      <c r="J590" s="421"/>
      <c r="L590" s="2"/>
    </row>
    <row r="591" spans="1:12">
      <c r="A591" s="70"/>
      <c r="B591" s="422"/>
      <c r="C591" s="422"/>
      <c r="D591" t="s">
        <v>13</v>
      </c>
      <c r="E591" s="2">
        <v>53.6</v>
      </c>
      <c r="G591" s="2">
        <f t="shared" si="11"/>
        <v>225.79999999999998</v>
      </c>
      <c r="J591" s="422"/>
      <c r="L591" s="2"/>
    </row>
    <row r="592" spans="1:12">
      <c r="A592" s="70"/>
      <c r="B592" s="422"/>
      <c r="C592" s="422"/>
      <c r="D592" t="s">
        <v>14</v>
      </c>
      <c r="E592" s="2">
        <v>60</v>
      </c>
      <c r="G592" s="2">
        <f t="shared" si="11"/>
        <v>285.79999999999995</v>
      </c>
      <c r="L592" s="2"/>
    </row>
    <row r="593" spans="1:13">
      <c r="A593" s="70"/>
      <c r="B593" s="422"/>
      <c r="C593" s="422"/>
      <c r="D593" t="s">
        <v>15</v>
      </c>
      <c r="E593" s="2">
        <v>5</v>
      </c>
      <c r="G593" s="2">
        <f t="shared" si="11"/>
        <v>290.79999999999995</v>
      </c>
      <c r="J593" s="421"/>
      <c r="L593" s="2"/>
    </row>
    <row r="594" spans="1:13">
      <c r="A594" s="70">
        <v>44834</v>
      </c>
      <c r="B594" s="422" t="s">
        <v>91</v>
      </c>
      <c r="C594" s="422" t="s">
        <v>90</v>
      </c>
      <c r="D594" t="s">
        <v>14</v>
      </c>
      <c r="E594" s="2"/>
      <c r="F594" s="2">
        <v>60</v>
      </c>
      <c r="G594" s="2">
        <f t="shared" si="11"/>
        <v>230.79999999999995</v>
      </c>
      <c r="J594" s="422"/>
      <c r="L594" s="2"/>
    </row>
    <row r="595" spans="1:13">
      <c r="A595" s="70">
        <v>44834</v>
      </c>
      <c r="B595" s="422" t="s">
        <v>91</v>
      </c>
      <c r="C595" s="422" t="s">
        <v>90</v>
      </c>
      <c r="D595" t="s">
        <v>15</v>
      </c>
      <c r="E595" s="2"/>
      <c r="F595" s="2">
        <v>5</v>
      </c>
      <c r="G595" s="2">
        <f t="shared" si="11"/>
        <v>225.79999999999995</v>
      </c>
      <c r="J595" s="421"/>
      <c r="L595" s="2"/>
      <c r="M595" s="5"/>
    </row>
    <row r="596" spans="1:13">
      <c r="A596" s="3">
        <v>44900</v>
      </c>
      <c r="B596" s="422" t="s">
        <v>367</v>
      </c>
      <c r="C596" s="422" t="s">
        <v>90</v>
      </c>
      <c r="D596" t="s">
        <v>12</v>
      </c>
      <c r="E596" s="2"/>
      <c r="F596" s="2">
        <v>172.2</v>
      </c>
      <c r="G596" s="2">
        <f t="shared" si="11"/>
        <v>53.599999999999966</v>
      </c>
      <c r="J596" s="421"/>
      <c r="L596" s="2"/>
      <c r="M596" s="5"/>
    </row>
    <row r="597" spans="1:13">
      <c r="A597" s="3">
        <v>44900</v>
      </c>
      <c r="B597" s="422" t="s">
        <v>367</v>
      </c>
      <c r="C597" s="422" t="s">
        <v>90</v>
      </c>
      <c r="D597" t="s">
        <v>13</v>
      </c>
      <c r="E597" s="2"/>
      <c r="F597" s="2">
        <v>53.6</v>
      </c>
      <c r="G597" s="2">
        <f t="shared" si="11"/>
        <v>0</v>
      </c>
      <c r="J597" s="421"/>
      <c r="L597" s="2"/>
      <c r="M597" s="5"/>
    </row>
    <row r="598" spans="1:13">
      <c r="A598" s="31">
        <v>44865</v>
      </c>
      <c r="B598" s="421" t="s">
        <v>10</v>
      </c>
      <c r="C598" s="421" t="s">
        <v>25</v>
      </c>
      <c r="D598" t="s">
        <v>12</v>
      </c>
      <c r="E598" s="2">
        <v>171.7</v>
      </c>
      <c r="G598" s="2">
        <f t="shared" si="11"/>
        <v>171.7</v>
      </c>
      <c r="J598" s="425"/>
      <c r="L598" s="2"/>
    </row>
    <row r="599" spans="1:13">
      <c r="A599" s="54"/>
      <c r="B599" s="425"/>
      <c r="C599" s="425"/>
      <c r="D599" t="s">
        <v>13</v>
      </c>
      <c r="E599" s="2">
        <v>58.2</v>
      </c>
      <c r="G599" s="2">
        <f t="shared" si="11"/>
        <v>229.89999999999998</v>
      </c>
    </row>
    <row r="600" spans="1:13">
      <c r="A600" s="54"/>
      <c r="B600" s="425"/>
      <c r="C600" s="425"/>
      <c r="D600" t="s">
        <v>14</v>
      </c>
      <c r="E600" s="2">
        <v>60</v>
      </c>
      <c r="G600" s="2">
        <f t="shared" si="11"/>
        <v>289.89999999999998</v>
      </c>
      <c r="L600" s="5"/>
    </row>
    <row r="601" spans="1:13">
      <c r="A601" s="54"/>
      <c r="B601" s="425"/>
      <c r="C601" s="425"/>
      <c r="D601" t="s">
        <v>15</v>
      </c>
      <c r="E601" s="2">
        <v>5</v>
      </c>
      <c r="G601" s="2">
        <f t="shared" si="11"/>
        <v>294.89999999999998</v>
      </c>
      <c r="I601" s="421" t="s">
        <v>25</v>
      </c>
      <c r="J601" t="s">
        <v>12</v>
      </c>
      <c r="K601" s="2">
        <v>171.7</v>
      </c>
    </row>
    <row r="602" spans="1:13">
      <c r="A602" s="3">
        <v>44865</v>
      </c>
      <c r="B602" s="422" t="s">
        <v>75</v>
      </c>
      <c r="C602" s="422" t="s">
        <v>25</v>
      </c>
      <c r="D602" t="s">
        <v>14</v>
      </c>
      <c r="E602" s="2"/>
      <c r="F602" s="2">
        <v>60</v>
      </c>
      <c r="G602" s="2">
        <f t="shared" ref="G602:G635" si="12">+G601+E602-F602</f>
        <v>234.89999999999998</v>
      </c>
      <c r="I602" s="425"/>
      <c r="J602" t="s">
        <v>13</v>
      </c>
      <c r="K602" s="2">
        <v>58.2</v>
      </c>
    </row>
    <row r="603" spans="1:13">
      <c r="A603" s="3">
        <v>44865</v>
      </c>
      <c r="B603" s="422" t="s">
        <v>75</v>
      </c>
      <c r="C603" s="422" t="s">
        <v>25</v>
      </c>
      <c r="D603" t="s">
        <v>15</v>
      </c>
      <c r="E603" s="2"/>
      <c r="F603" s="2">
        <v>5</v>
      </c>
      <c r="G603" s="2">
        <f t="shared" si="12"/>
        <v>229.89999999999998</v>
      </c>
      <c r="I603" s="421" t="s">
        <v>26</v>
      </c>
      <c r="J603" t="s">
        <v>12</v>
      </c>
      <c r="K603" s="2">
        <v>191.6</v>
      </c>
    </row>
    <row r="604" spans="1:13">
      <c r="A604" s="3">
        <v>44971</v>
      </c>
      <c r="B604" s="422" t="s">
        <v>368</v>
      </c>
      <c r="C604" s="422" t="s">
        <v>25</v>
      </c>
      <c r="D604" t="s">
        <v>12</v>
      </c>
      <c r="E604" s="2"/>
      <c r="F604" s="2">
        <v>171.7</v>
      </c>
      <c r="G604" s="2">
        <f t="shared" si="12"/>
        <v>58.199999999999989</v>
      </c>
      <c r="I604" s="421"/>
      <c r="K604" s="2"/>
    </row>
    <row r="605" spans="1:13">
      <c r="A605" s="3">
        <v>44971</v>
      </c>
      <c r="B605" s="422" t="s">
        <v>368</v>
      </c>
      <c r="C605" s="422" t="s">
        <v>25</v>
      </c>
      <c r="D605" t="s">
        <v>13</v>
      </c>
      <c r="E605" s="2"/>
      <c r="F605" s="2">
        <v>58.2</v>
      </c>
      <c r="G605" s="2">
        <f t="shared" si="12"/>
        <v>0</v>
      </c>
      <c r="I605" s="421"/>
      <c r="K605" s="2"/>
    </row>
    <row r="606" spans="1:13">
      <c r="A606" s="81">
        <v>44895</v>
      </c>
      <c r="B606" s="421" t="s">
        <v>10</v>
      </c>
      <c r="C606" s="421" t="s">
        <v>26</v>
      </c>
      <c r="D606" t="s">
        <v>12</v>
      </c>
      <c r="E606" s="2">
        <v>191.6</v>
      </c>
      <c r="G606" s="2">
        <f t="shared" si="12"/>
        <v>191.6</v>
      </c>
      <c r="I606" s="422"/>
      <c r="J606" t="s">
        <v>13</v>
      </c>
      <c r="K606" s="2">
        <v>57</v>
      </c>
    </row>
    <row r="607" spans="1:13">
      <c r="A607" s="70"/>
      <c r="B607" s="422"/>
      <c r="C607" s="422"/>
      <c r="D607" t="s">
        <v>13</v>
      </c>
      <c r="E607" s="2">
        <v>57</v>
      </c>
      <c r="G607" s="2">
        <f t="shared" si="12"/>
        <v>248.6</v>
      </c>
      <c r="I607" s="421" t="s">
        <v>27</v>
      </c>
      <c r="J607" t="s">
        <v>12</v>
      </c>
      <c r="L607" s="2">
        <v>219</v>
      </c>
    </row>
    <row r="608" spans="1:13">
      <c r="A608" s="70"/>
      <c r="B608" s="422"/>
      <c r="C608" s="422"/>
      <c r="D608" t="s">
        <v>14</v>
      </c>
      <c r="E608" s="2">
        <v>60</v>
      </c>
      <c r="G608" s="2">
        <f t="shared" si="12"/>
        <v>308.60000000000002</v>
      </c>
      <c r="I608" s="422"/>
      <c r="J608" t="s">
        <v>13</v>
      </c>
      <c r="L608" s="2">
        <v>66.900000000000006</v>
      </c>
    </row>
    <row r="609" spans="1:11">
      <c r="A609" s="70"/>
      <c r="B609" s="422"/>
      <c r="C609" s="422"/>
      <c r="D609" t="s">
        <v>15</v>
      </c>
      <c r="E609" s="2">
        <v>5</v>
      </c>
      <c r="G609" s="2">
        <f t="shared" si="12"/>
        <v>313.60000000000002</v>
      </c>
    </row>
    <row r="610" spans="1:11">
      <c r="A610" s="3">
        <v>44895</v>
      </c>
      <c r="B610" s="422" t="s">
        <v>93</v>
      </c>
      <c r="C610" s="422" t="s">
        <v>26</v>
      </c>
      <c r="D610" t="s">
        <v>14</v>
      </c>
      <c r="E610" s="2"/>
      <c r="F610" s="2">
        <v>60</v>
      </c>
      <c r="G610" s="2">
        <f t="shared" si="12"/>
        <v>253.60000000000002</v>
      </c>
      <c r="K610" s="5">
        <f>SUM(K601:K609)</f>
        <v>478.5</v>
      </c>
    </row>
    <row r="611" spans="1:11">
      <c r="A611" s="3">
        <v>44895</v>
      </c>
      <c r="B611" s="422" t="s">
        <v>93</v>
      </c>
      <c r="C611" s="422" t="s">
        <v>26</v>
      </c>
      <c r="D611" t="s">
        <v>15</v>
      </c>
      <c r="E611" s="5"/>
      <c r="F611" s="23">
        <v>5</v>
      </c>
      <c r="G611" s="2">
        <f t="shared" si="12"/>
        <v>248.60000000000002</v>
      </c>
    </row>
    <row r="612" spans="1:11">
      <c r="A612" s="3">
        <v>44971</v>
      </c>
      <c r="B612" s="422" t="s">
        <v>368</v>
      </c>
      <c r="C612" s="422" t="s">
        <v>26</v>
      </c>
      <c r="D612" t="s">
        <v>12</v>
      </c>
      <c r="E612" s="5"/>
      <c r="F612" s="2">
        <v>191.6</v>
      </c>
      <c r="G612" s="2">
        <f t="shared" si="12"/>
        <v>57.000000000000028</v>
      </c>
    </row>
    <row r="613" spans="1:11">
      <c r="A613" s="3">
        <v>44971</v>
      </c>
      <c r="B613" s="422" t="s">
        <v>368</v>
      </c>
      <c r="C613" s="422" t="s">
        <v>26</v>
      </c>
      <c r="D613" t="s">
        <v>13</v>
      </c>
      <c r="E613" s="5"/>
      <c r="F613" s="2">
        <v>57</v>
      </c>
      <c r="G613" s="2">
        <f t="shared" si="12"/>
        <v>0</v>
      </c>
    </row>
    <row r="614" spans="1:11">
      <c r="A614" s="81">
        <v>44926</v>
      </c>
      <c r="B614" s="421" t="s">
        <v>10</v>
      </c>
      <c r="C614" s="421" t="s">
        <v>27</v>
      </c>
      <c r="D614" t="s">
        <v>12</v>
      </c>
      <c r="E614" s="2">
        <v>219</v>
      </c>
      <c r="G614" s="2">
        <f t="shared" si="12"/>
        <v>219</v>
      </c>
    </row>
    <row r="615" spans="1:11">
      <c r="A615" s="70"/>
      <c r="B615" s="422"/>
      <c r="C615" s="422"/>
      <c r="D615" t="s">
        <v>13</v>
      </c>
      <c r="E615" s="2">
        <v>66.900000000000006</v>
      </c>
      <c r="G615" s="2">
        <f t="shared" si="12"/>
        <v>285.89999999999998</v>
      </c>
    </row>
    <row r="616" spans="1:11">
      <c r="A616" s="70"/>
      <c r="B616" s="422"/>
      <c r="C616" s="422"/>
      <c r="D616" t="s">
        <v>14</v>
      </c>
      <c r="E616" s="2">
        <v>60</v>
      </c>
      <c r="G616" s="2">
        <f t="shared" si="12"/>
        <v>345.9</v>
      </c>
    </row>
    <row r="617" spans="1:11">
      <c r="A617" s="70"/>
      <c r="B617" s="422"/>
      <c r="C617" s="422"/>
      <c r="D617" t="s">
        <v>15</v>
      </c>
      <c r="E617" s="2">
        <v>5</v>
      </c>
      <c r="G617" s="2">
        <f t="shared" si="12"/>
        <v>350.9</v>
      </c>
    </row>
    <row r="618" spans="1:11">
      <c r="A618" s="70">
        <v>44926</v>
      </c>
      <c r="B618" s="422" t="s">
        <v>76</v>
      </c>
      <c r="C618" s="422" t="s">
        <v>27</v>
      </c>
      <c r="D618" t="s">
        <v>14</v>
      </c>
      <c r="E618" s="2"/>
      <c r="F618" s="2">
        <v>60</v>
      </c>
      <c r="G618" s="2">
        <f t="shared" si="12"/>
        <v>290.89999999999998</v>
      </c>
      <c r="H618" s="421"/>
      <c r="J618" s="2"/>
    </row>
    <row r="619" spans="1:11">
      <c r="A619" s="70">
        <v>44926</v>
      </c>
      <c r="B619" s="422" t="s">
        <v>76</v>
      </c>
      <c r="C619" s="422" t="s">
        <v>27</v>
      </c>
      <c r="D619" t="s">
        <v>15</v>
      </c>
      <c r="E619" s="2"/>
      <c r="F619" s="2">
        <v>5</v>
      </c>
      <c r="G619" s="2">
        <f t="shared" si="12"/>
        <v>285.89999999999998</v>
      </c>
      <c r="H619" s="422"/>
      <c r="J619" s="2"/>
    </row>
    <row r="620" spans="1:11">
      <c r="A620" s="70">
        <v>44992</v>
      </c>
      <c r="B620" s="422">
        <v>26505</v>
      </c>
      <c r="C620" s="422" t="s">
        <v>27</v>
      </c>
      <c r="D620" t="s">
        <v>12</v>
      </c>
      <c r="E620" s="2"/>
      <c r="F620" s="2">
        <v>219</v>
      </c>
      <c r="G620" s="2">
        <f t="shared" si="12"/>
        <v>66.899999999999977</v>
      </c>
      <c r="H620" s="422"/>
      <c r="J620" s="2"/>
    </row>
    <row r="621" spans="1:11">
      <c r="A621" s="70">
        <v>44992</v>
      </c>
      <c r="B621" s="422">
        <v>26505</v>
      </c>
      <c r="C621" s="422" t="s">
        <v>27</v>
      </c>
      <c r="D621" t="s">
        <v>13</v>
      </c>
      <c r="E621" s="2"/>
      <c r="F621" s="2">
        <v>66.900000000000006</v>
      </c>
      <c r="G621" s="2">
        <f t="shared" si="12"/>
        <v>0</v>
      </c>
      <c r="H621" s="422"/>
      <c r="J621" s="2"/>
    </row>
    <row r="622" spans="1:11">
      <c r="A622" s="31">
        <v>44957</v>
      </c>
      <c r="B622" s="421" t="s">
        <v>10</v>
      </c>
      <c r="C622" s="421" t="s">
        <v>11</v>
      </c>
      <c r="D622" t="s">
        <v>12</v>
      </c>
      <c r="E622" s="196">
        <v>198.4</v>
      </c>
      <c r="F622" s="196"/>
      <c r="G622" s="2">
        <f t="shared" si="12"/>
        <v>198.4</v>
      </c>
      <c r="H622" s="421"/>
      <c r="J622" s="196"/>
    </row>
    <row r="623" spans="1:11">
      <c r="B623" s="422"/>
      <c r="C623" s="422"/>
      <c r="D623" t="s">
        <v>13</v>
      </c>
      <c r="E623" s="196">
        <v>35.200000000000003</v>
      </c>
      <c r="F623" s="196"/>
      <c r="G623" s="2">
        <f t="shared" si="12"/>
        <v>233.60000000000002</v>
      </c>
      <c r="H623" s="422"/>
      <c r="J623" s="196"/>
    </row>
    <row r="624" spans="1:11">
      <c r="B624" s="422"/>
      <c r="C624" s="422"/>
      <c r="D624" t="s">
        <v>14</v>
      </c>
      <c r="E624" s="196">
        <v>60</v>
      </c>
      <c r="F624" s="196"/>
      <c r="G624" s="2">
        <f t="shared" si="12"/>
        <v>293.60000000000002</v>
      </c>
    </row>
    <row r="625" spans="1:10">
      <c r="B625" s="422"/>
      <c r="C625" s="422"/>
      <c r="D625" t="s">
        <v>15</v>
      </c>
      <c r="E625" s="196">
        <v>5</v>
      </c>
      <c r="F625" s="196"/>
      <c r="G625" s="2">
        <f t="shared" si="12"/>
        <v>298.60000000000002</v>
      </c>
      <c r="J625" s="5"/>
    </row>
    <row r="626" spans="1:10">
      <c r="A626" s="3">
        <v>44957</v>
      </c>
      <c r="B626" s="422" t="s">
        <v>77</v>
      </c>
      <c r="C626" s="422" t="s">
        <v>11</v>
      </c>
      <c r="D626" t="s">
        <v>14</v>
      </c>
      <c r="E626" s="196"/>
      <c r="F626" s="196">
        <v>60</v>
      </c>
      <c r="G626" s="2">
        <f t="shared" si="12"/>
        <v>238.60000000000002</v>
      </c>
    </row>
    <row r="627" spans="1:10">
      <c r="A627" s="3">
        <v>44957</v>
      </c>
      <c r="B627" s="422" t="s">
        <v>77</v>
      </c>
      <c r="C627" s="422" t="s">
        <v>11</v>
      </c>
      <c r="D627" t="s">
        <v>15</v>
      </c>
      <c r="E627" s="196"/>
      <c r="F627" s="196">
        <v>5</v>
      </c>
      <c r="G627" s="2">
        <f t="shared" si="12"/>
        <v>233.60000000000002</v>
      </c>
    </row>
    <row r="628" spans="1:10">
      <c r="A628" s="70">
        <v>44992</v>
      </c>
      <c r="B628" s="422">
        <v>26505</v>
      </c>
      <c r="C628" s="422" t="s">
        <v>11</v>
      </c>
      <c r="D628" t="s">
        <v>12</v>
      </c>
      <c r="E628" s="196"/>
      <c r="F628" s="196">
        <v>198.4</v>
      </c>
      <c r="G628" s="2">
        <f t="shared" si="12"/>
        <v>35.200000000000017</v>
      </c>
    </row>
    <row r="629" spans="1:10">
      <c r="A629" s="70">
        <v>44992</v>
      </c>
      <c r="B629" s="422">
        <v>26505</v>
      </c>
      <c r="C629" s="422" t="s">
        <v>11</v>
      </c>
      <c r="D629" t="s">
        <v>13</v>
      </c>
      <c r="E629" s="196"/>
      <c r="F629" s="196">
        <v>35.200000000000003</v>
      </c>
      <c r="G629" s="2">
        <f t="shared" si="12"/>
        <v>0</v>
      </c>
    </row>
    <row r="630" spans="1:10">
      <c r="A630" s="31">
        <v>44985</v>
      </c>
      <c r="B630" s="421" t="s">
        <v>10</v>
      </c>
      <c r="C630" s="421" t="s">
        <v>17</v>
      </c>
      <c r="D630" t="s">
        <v>12</v>
      </c>
      <c r="E630" s="196">
        <v>216.4</v>
      </c>
      <c r="F630" s="196"/>
      <c r="G630" s="2">
        <f t="shared" si="12"/>
        <v>216.4</v>
      </c>
    </row>
    <row r="631" spans="1:10">
      <c r="B631" s="422"/>
      <c r="C631" s="422"/>
      <c r="D631" t="s">
        <v>13</v>
      </c>
      <c r="E631" s="196">
        <v>42.8</v>
      </c>
      <c r="F631" s="196"/>
      <c r="G631" s="2">
        <f t="shared" si="12"/>
        <v>259.2</v>
      </c>
    </row>
    <row r="632" spans="1:10">
      <c r="B632" s="422"/>
      <c r="C632" s="422"/>
      <c r="D632" t="s">
        <v>14</v>
      </c>
      <c r="E632" s="196">
        <v>56</v>
      </c>
      <c r="F632" s="196"/>
      <c r="G632" s="2">
        <f t="shared" si="12"/>
        <v>315.2</v>
      </c>
    </row>
    <row r="633" spans="1:10">
      <c r="B633" s="422"/>
      <c r="C633" s="422"/>
      <c r="D633" t="s">
        <v>15</v>
      </c>
      <c r="E633" s="196">
        <v>5</v>
      </c>
      <c r="F633" s="196"/>
      <c r="G633" s="2">
        <f t="shared" si="12"/>
        <v>320.2</v>
      </c>
    </row>
    <row r="634" spans="1:10">
      <c r="A634" s="3">
        <v>44985</v>
      </c>
      <c r="B634" s="422" t="s">
        <v>78</v>
      </c>
      <c r="C634" s="422" t="s">
        <v>17</v>
      </c>
      <c r="D634" t="s">
        <v>14</v>
      </c>
      <c r="E634" s="196"/>
      <c r="F634" s="196">
        <v>56</v>
      </c>
      <c r="G634" s="2">
        <f t="shared" si="12"/>
        <v>264.2</v>
      </c>
    </row>
    <row r="635" spans="1:10">
      <c r="A635" s="3">
        <v>44985</v>
      </c>
      <c r="B635" s="422" t="s">
        <v>78</v>
      </c>
      <c r="C635" s="422" t="s">
        <v>17</v>
      </c>
      <c r="D635" t="s">
        <v>15</v>
      </c>
      <c r="E635" s="196"/>
      <c r="F635" s="196">
        <v>5</v>
      </c>
      <c r="G635" s="2">
        <f t="shared" si="12"/>
        <v>259.2</v>
      </c>
    </row>
    <row r="636" spans="1:10">
      <c r="A636" s="3">
        <v>45009</v>
      </c>
      <c r="B636" s="422">
        <v>26670</v>
      </c>
      <c r="C636" s="422" t="s">
        <v>17</v>
      </c>
      <c r="D636" t="s">
        <v>12</v>
      </c>
      <c r="F636" s="2">
        <v>216.4</v>
      </c>
      <c r="G636" s="2">
        <f t="shared" ref="G636:G706" si="13">+G635+E636-F636</f>
        <v>42.799999999999983</v>
      </c>
    </row>
    <row r="637" spans="1:10">
      <c r="A637" s="3">
        <v>45009</v>
      </c>
      <c r="B637" s="422">
        <v>26670</v>
      </c>
      <c r="C637" s="422" t="s">
        <v>17</v>
      </c>
      <c r="D637" t="s">
        <v>13</v>
      </c>
      <c r="F637" s="2">
        <v>42.8</v>
      </c>
      <c r="G637" s="2">
        <f t="shared" si="13"/>
        <v>0</v>
      </c>
    </row>
    <row r="638" spans="1:10">
      <c r="A638" s="81">
        <v>45016</v>
      </c>
      <c r="B638" s="421" t="s">
        <v>10</v>
      </c>
      <c r="C638" s="421" t="s">
        <v>18</v>
      </c>
      <c r="D638" t="s">
        <v>12</v>
      </c>
      <c r="E638" s="196">
        <v>205.2</v>
      </c>
      <c r="F638" s="196"/>
      <c r="G638" s="2">
        <f t="shared" si="13"/>
        <v>205.2</v>
      </c>
    </row>
    <row r="639" spans="1:10">
      <c r="A639" s="70"/>
      <c r="B639" s="422"/>
      <c r="C639" s="422"/>
      <c r="D639" t="s">
        <v>13</v>
      </c>
      <c r="E639" s="196">
        <v>34.799999999999997</v>
      </c>
      <c r="F639" s="196"/>
      <c r="G639" s="2">
        <f t="shared" si="13"/>
        <v>240</v>
      </c>
    </row>
    <row r="640" spans="1:10">
      <c r="A640" s="70"/>
      <c r="B640" s="422"/>
      <c r="C640" s="422"/>
      <c r="D640" t="s">
        <v>14</v>
      </c>
      <c r="E640" s="196">
        <v>60</v>
      </c>
      <c r="F640" s="196"/>
      <c r="G640" s="2">
        <f t="shared" si="13"/>
        <v>300</v>
      </c>
    </row>
    <row r="641" spans="1:15">
      <c r="A641" s="70"/>
      <c r="B641" s="422"/>
      <c r="C641" s="422"/>
      <c r="D641" t="s">
        <v>15</v>
      </c>
      <c r="E641" s="196">
        <v>5</v>
      </c>
      <c r="F641" s="196"/>
      <c r="G641" s="2">
        <f t="shared" si="13"/>
        <v>305</v>
      </c>
      <c r="K641" s="421"/>
      <c r="M641" s="196"/>
    </row>
    <row r="642" spans="1:15">
      <c r="A642" s="70">
        <v>45016</v>
      </c>
      <c r="B642" s="422" t="s">
        <v>81</v>
      </c>
      <c r="C642" s="422" t="s">
        <v>18</v>
      </c>
      <c r="D642" t="s">
        <v>14</v>
      </c>
      <c r="E642" s="196"/>
      <c r="F642" s="196">
        <v>60</v>
      </c>
      <c r="G642" s="2">
        <f t="shared" si="13"/>
        <v>245</v>
      </c>
      <c r="K642" s="422"/>
      <c r="M642" s="196"/>
    </row>
    <row r="643" spans="1:15">
      <c r="A643" s="70">
        <v>45016</v>
      </c>
      <c r="B643" s="422" t="s">
        <v>81</v>
      </c>
      <c r="C643" s="422" t="s">
        <v>18</v>
      </c>
      <c r="D643" t="s">
        <v>15</v>
      </c>
      <c r="E643" s="196"/>
      <c r="F643" s="196">
        <v>5</v>
      </c>
      <c r="G643" s="2">
        <f t="shared" si="13"/>
        <v>240</v>
      </c>
      <c r="K643" s="421"/>
      <c r="M643" s="207"/>
    </row>
    <row r="644" spans="1:15">
      <c r="A644" s="70">
        <v>45111</v>
      </c>
      <c r="B644" s="422">
        <v>27131</v>
      </c>
      <c r="C644" s="422" t="s">
        <v>18</v>
      </c>
      <c r="D644" t="s">
        <v>12</v>
      </c>
      <c r="E644" s="196"/>
      <c r="F644" s="196">
        <v>205.2</v>
      </c>
      <c r="G644" s="2">
        <f t="shared" si="13"/>
        <v>34.800000000000011</v>
      </c>
      <c r="K644" s="421"/>
      <c r="M644" s="207"/>
    </row>
    <row r="645" spans="1:15">
      <c r="A645" s="70">
        <v>45111</v>
      </c>
      <c r="B645" s="422">
        <v>27131</v>
      </c>
      <c r="C645" s="422" t="s">
        <v>18</v>
      </c>
      <c r="D645" t="s">
        <v>13</v>
      </c>
      <c r="E645" s="196"/>
      <c r="F645" s="196">
        <v>34.799999999999997</v>
      </c>
      <c r="G645" s="2">
        <f t="shared" si="13"/>
        <v>0</v>
      </c>
      <c r="K645" s="421"/>
      <c r="M645" s="207"/>
    </row>
    <row r="646" spans="1:15">
      <c r="A646" s="81">
        <v>45046</v>
      </c>
      <c r="B646" s="421" t="s">
        <v>10</v>
      </c>
      <c r="C646" s="421" t="s">
        <v>19</v>
      </c>
      <c r="D646" t="s">
        <v>12</v>
      </c>
      <c r="E646" s="207">
        <v>214.7</v>
      </c>
      <c r="F646" s="207"/>
      <c r="G646" s="2">
        <f t="shared" si="13"/>
        <v>214.7</v>
      </c>
      <c r="K646" s="422"/>
      <c r="M646" s="207"/>
    </row>
    <row r="647" spans="1:15">
      <c r="A647" s="70"/>
      <c r="B647" s="422"/>
      <c r="C647" s="422"/>
      <c r="D647" t="s">
        <v>13</v>
      </c>
      <c r="E647" s="207">
        <v>28.9</v>
      </c>
      <c r="F647" s="207"/>
      <c r="G647" s="2">
        <f t="shared" si="13"/>
        <v>243.6</v>
      </c>
      <c r="K647" s="421"/>
      <c r="M647" s="207"/>
    </row>
    <row r="648" spans="1:15">
      <c r="A648" s="70"/>
      <c r="B648" s="422"/>
      <c r="C648" s="422"/>
      <c r="D648" t="s">
        <v>14</v>
      </c>
      <c r="E648" s="207">
        <v>60</v>
      </c>
      <c r="F648" s="207"/>
      <c r="G648" s="2">
        <f t="shared" si="13"/>
        <v>303.60000000000002</v>
      </c>
      <c r="K648" s="422"/>
      <c r="M648" s="207"/>
    </row>
    <row r="649" spans="1:15">
      <c r="A649" s="70"/>
      <c r="B649" s="422"/>
      <c r="C649" s="422"/>
      <c r="D649" t="s">
        <v>15</v>
      </c>
      <c r="E649" s="207">
        <v>5</v>
      </c>
      <c r="F649" s="207"/>
      <c r="G649" s="2">
        <f t="shared" si="13"/>
        <v>308.60000000000002</v>
      </c>
      <c r="M649" s="207"/>
    </row>
    <row r="650" spans="1:15">
      <c r="A650" s="70">
        <v>45046</v>
      </c>
      <c r="B650" s="422" t="s">
        <v>83</v>
      </c>
      <c r="C650" s="422" t="s">
        <v>19</v>
      </c>
      <c r="D650" t="s">
        <v>14</v>
      </c>
      <c r="E650" s="207"/>
      <c r="F650" s="207">
        <v>60</v>
      </c>
      <c r="G650" s="2">
        <f t="shared" si="13"/>
        <v>248.60000000000002</v>
      </c>
      <c r="M650" s="207"/>
    </row>
    <row r="651" spans="1:15">
      <c r="A651" s="70">
        <v>45046</v>
      </c>
      <c r="B651" s="422" t="s">
        <v>83</v>
      </c>
      <c r="C651" s="422" t="s">
        <v>19</v>
      </c>
      <c r="D651" t="s">
        <v>15</v>
      </c>
      <c r="E651" s="207"/>
      <c r="F651" s="207">
        <v>5</v>
      </c>
      <c r="G651" s="2">
        <f t="shared" si="13"/>
        <v>243.60000000000002</v>
      </c>
      <c r="M651" s="28"/>
    </row>
    <row r="652" spans="1:15">
      <c r="A652" s="70">
        <v>45111</v>
      </c>
      <c r="B652" s="422">
        <v>27131</v>
      </c>
      <c r="C652" s="422" t="s">
        <v>19</v>
      </c>
      <c r="D652" t="s">
        <v>12</v>
      </c>
      <c r="E652" s="207"/>
      <c r="F652" s="207">
        <v>214.7</v>
      </c>
      <c r="G652" s="2">
        <f t="shared" si="13"/>
        <v>28.900000000000034</v>
      </c>
      <c r="M652" s="28"/>
    </row>
    <row r="653" spans="1:15">
      <c r="A653" s="70">
        <v>45111</v>
      </c>
      <c r="B653" s="422">
        <v>27131</v>
      </c>
      <c r="C653" s="422" t="s">
        <v>19</v>
      </c>
      <c r="D653" t="s">
        <v>13</v>
      </c>
      <c r="E653" s="207"/>
      <c r="F653" s="207">
        <v>28.9</v>
      </c>
      <c r="G653" s="2">
        <f t="shared" si="13"/>
        <v>3.5527136788005009E-14</v>
      </c>
      <c r="M653" s="28"/>
    </row>
    <row r="654" spans="1:15">
      <c r="A654" s="81">
        <v>45077</v>
      </c>
      <c r="B654" s="421" t="s">
        <v>10</v>
      </c>
      <c r="C654" s="421" t="s">
        <v>20</v>
      </c>
      <c r="D654" t="s">
        <v>12</v>
      </c>
      <c r="E654" s="207">
        <v>198.5</v>
      </c>
      <c r="F654" s="207"/>
      <c r="G654" s="2">
        <f t="shared" si="13"/>
        <v>198.50000000000003</v>
      </c>
    </row>
    <row r="655" spans="1:15">
      <c r="A655" s="70"/>
      <c r="B655" s="422"/>
      <c r="C655" s="422"/>
      <c r="D655" t="s">
        <v>13</v>
      </c>
      <c r="E655" s="207">
        <v>24.6</v>
      </c>
      <c r="F655" s="207"/>
      <c r="G655" s="2">
        <f t="shared" si="13"/>
        <v>223.10000000000002</v>
      </c>
      <c r="O655" s="28"/>
    </row>
    <row r="656" spans="1:15">
      <c r="A656" s="70"/>
      <c r="B656" s="422"/>
      <c r="C656" s="422"/>
      <c r="D656" t="s">
        <v>14</v>
      </c>
      <c r="E656" s="207">
        <v>60</v>
      </c>
      <c r="F656" s="207"/>
      <c r="G656" s="2">
        <f t="shared" si="13"/>
        <v>283.10000000000002</v>
      </c>
    </row>
    <row r="657" spans="1:7">
      <c r="A657" s="70"/>
      <c r="B657" s="422"/>
      <c r="C657" s="422"/>
      <c r="D657" t="s">
        <v>15</v>
      </c>
      <c r="E657" s="207">
        <v>5</v>
      </c>
      <c r="F657" s="207"/>
      <c r="G657" s="2">
        <f t="shared" si="13"/>
        <v>288.10000000000002</v>
      </c>
    </row>
    <row r="658" spans="1:7">
      <c r="A658" s="70">
        <v>45077</v>
      </c>
      <c r="B658" s="422" t="s">
        <v>84</v>
      </c>
      <c r="C658" s="422" t="s">
        <v>20</v>
      </c>
      <c r="D658" t="s">
        <v>14</v>
      </c>
      <c r="E658" s="207"/>
      <c r="F658" s="207">
        <v>50</v>
      </c>
      <c r="G658" s="2">
        <f t="shared" si="13"/>
        <v>238.10000000000002</v>
      </c>
    </row>
    <row r="659" spans="1:7">
      <c r="A659" s="70">
        <v>45111</v>
      </c>
      <c r="B659" s="422">
        <v>27131</v>
      </c>
      <c r="C659" s="422" t="s">
        <v>20</v>
      </c>
      <c r="D659" t="s">
        <v>12</v>
      </c>
      <c r="F659" s="207">
        <v>198.5</v>
      </c>
      <c r="G659" s="2">
        <f t="shared" si="13"/>
        <v>39.600000000000023</v>
      </c>
    </row>
    <row r="660" spans="1:7">
      <c r="A660" s="70">
        <v>45111</v>
      </c>
      <c r="B660" s="422">
        <v>27131</v>
      </c>
      <c r="C660" s="422" t="s">
        <v>20</v>
      </c>
      <c r="D660" t="s">
        <v>13</v>
      </c>
      <c r="F660" s="207">
        <v>24.6</v>
      </c>
      <c r="G660" s="2">
        <f t="shared" si="13"/>
        <v>15.000000000000021</v>
      </c>
    </row>
    <row r="661" spans="1:7">
      <c r="A661" s="70">
        <v>45111</v>
      </c>
      <c r="B661" s="422">
        <v>27131</v>
      </c>
      <c r="C661" s="422" t="s">
        <v>20</v>
      </c>
      <c r="D661" t="s">
        <v>14</v>
      </c>
      <c r="F661" s="207">
        <v>10</v>
      </c>
      <c r="G661" s="2">
        <f t="shared" si="13"/>
        <v>5.0000000000000213</v>
      </c>
    </row>
    <row r="662" spans="1:7">
      <c r="A662" s="70">
        <v>45111</v>
      </c>
      <c r="B662" s="422">
        <v>27131</v>
      </c>
      <c r="C662" s="422" t="s">
        <v>20</v>
      </c>
      <c r="D662" t="s">
        <v>15</v>
      </c>
      <c r="F662" s="207">
        <v>5</v>
      </c>
      <c r="G662" s="2">
        <f t="shared" si="13"/>
        <v>2.1316282072803006E-14</v>
      </c>
    </row>
    <row r="663" spans="1:7">
      <c r="A663" s="81">
        <v>45107</v>
      </c>
      <c r="B663" s="421" t="s">
        <v>10</v>
      </c>
      <c r="C663" s="421" t="s">
        <v>21</v>
      </c>
      <c r="D663" t="s">
        <v>12</v>
      </c>
      <c r="E663" s="207">
        <v>202.2</v>
      </c>
      <c r="F663" s="207"/>
      <c r="G663" s="2">
        <f t="shared" si="13"/>
        <v>202.20000000000002</v>
      </c>
    </row>
    <row r="664" spans="1:7">
      <c r="A664" s="70"/>
      <c r="B664" s="422"/>
      <c r="C664" s="422"/>
      <c r="D664" t="s">
        <v>13</v>
      </c>
      <c r="E664" s="207">
        <v>35.9</v>
      </c>
      <c r="F664" s="207"/>
      <c r="G664" s="2">
        <f t="shared" si="13"/>
        <v>238.10000000000002</v>
      </c>
    </row>
    <row r="665" spans="1:7">
      <c r="A665" s="70"/>
      <c r="B665" s="422"/>
      <c r="C665" s="422"/>
      <c r="D665" t="s">
        <v>14</v>
      </c>
      <c r="E665" s="207">
        <v>60</v>
      </c>
      <c r="F665" s="207"/>
      <c r="G665" s="2">
        <f t="shared" si="13"/>
        <v>298.10000000000002</v>
      </c>
    </row>
    <row r="666" spans="1:7">
      <c r="A666" s="70"/>
      <c r="B666" s="422"/>
      <c r="C666" s="422"/>
      <c r="D666" t="s">
        <v>15</v>
      </c>
      <c r="E666" s="207">
        <v>5</v>
      </c>
      <c r="F666" s="207"/>
      <c r="G666" s="2">
        <f t="shared" si="13"/>
        <v>303.10000000000002</v>
      </c>
    </row>
    <row r="667" spans="1:7">
      <c r="A667" s="70">
        <v>45107</v>
      </c>
      <c r="B667" s="422" t="s">
        <v>86</v>
      </c>
      <c r="C667" s="422" t="s">
        <v>21</v>
      </c>
      <c r="D667" t="s">
        <v>14</v>
      </c>
      <c r="E667" s="207"/>
      <c r="F667" s="207">
        <v>46</v>
      </c>
      <c r="G667" s="2">
        <f t="shared" si="13"/>
        <v>257.10000000000002</v>
      </c>
    </row>
    <row r="668" spans="1:7">
      <c r="A668" s="70">
        <v>45203</v>
      </c>
      <c r="B668" s="422">
        <v>27573</v>
      </c>
      <c r="C668" s="422" t="s">
        <v>21</v>
      </c>
      <c r="D668" t="s">
        <v>12</v>
      </c>
      <c r="E668" s="207"/>
      <c r="F668" s="207">
        <v>200</v>
      </c>
      <c r="G668" s="2">
        <f t="shared" si="13"/>
        <v>57.100000000000023</v>
      </c>
    </row>
    <row r="669" spans="1:7">
      <c r="A669" s="70">
        <v>45204</v>
      </c>
      <c r="B669" s="422">
        <v>27584</v>
      </c>
      <c r="C669" s="422" t="s">
        <v>21</v>
      </c>
      <c r="D669" t="s">
        <v>12</v>
      </c>
      <c r="E669" s="207"/>
      <c r="F669" s="207">
        <v>2.2000000000000002</v>
      </c>
      <c r="G669" s="2">
        <f t="shared" si="13"/>
        <v>54.90000000000002</v>
      </c>
    </row>
    <row r="670" spans="1:7">
      <c r="A670" s="70">
        <v>45204</v>
      </c>
      <c r="B670" s="422">
        <v>27584</v>
      </c>
      <c r="C670" s="422" t="s">
        <v>21</v>
      </c>
      <c r="D670" t="s">
        <v>13</v>
      </c>
      <c r="E670" s="207"/>
      <c r="F670" s="207">
        <v>35.9</v>
      </c>
      <c r="G670" s="2">
        <f t="shared" si="13"/>
        <v>19.000000000000021</v>
      </c>
    </row>
    <row r="671" spans="1:7">
      <c r="A671" s="70">
        <v>45204</v>
      </c>
      <c r="B671" s="422">
        <v>27584</v>
      </c>
      <c r="C671" s="422" t="s">
        <v>21</v>
      </c>
      <c r="D671" t="s">
        <v>14</v>
      </c>
      <c r="E671" s="207"/>
      <c r="F671" s="207">
        <v>14</v>
      </c>
      <c r="G671" s="2">
        <f t="shared" si="13"/>
        <v>5.0000000000000213</v>
      </c>
    </row>
    <row r="672" spans="1:7">
      <c r="A672" s="70">
        <v>45204</v>
      </c>
      <c r="B672" s="422">
        <v>27584</v>
      </c>
      <c r="C672" s="422" t="s">
        <v>21</v>
      </c>
      <c r="D672" t="s">
        <v>15</v>
      </c>
      <c r="E672" s="207"/>
      <c r="F672" s="207">
        <v>5</v>
      </c>
      <c r="G672" s="2">
        <f t="shared" si="13"/>
        <v>2.1316282072803006E-14</v>
      </c>
    </row>
    <row r="673" spans="1:11">
      <c r="A673" s="81">
        <v>45138</v>
      </c>
      <c r="B673" s="421" t="s">
        <v>10</v>
      </c>
      <c r="C673" s="421" t="s">
        <v>22</v>
      </c>
      <c r="D673" t="s">
        <v>12</v>
      </c>
      <c r="E673" s="207">
        <v>190.5</v>
      </c>
      <c r="F673" s="207"/>
      <c r="G673" s="2">
        <f t="shared" si="13"/>
        <v>190.50000000000003</v>
      </c>
    </row>
    <row r="674" spans="1:11">
      <c r="A674" s="70"/>
      <c r="B674" s="422"/>
      <c r="C674" s="422"/>
      <c r="D674" t="s">
        <v>13</v>
      </c>
      <c r="E674" s="207">
        <v>28.1</v>
      </c>
      <c r="F674" s="207"/>
      <c r="G674" s="2">
        <f t="shared" si="13"/>
        <v>218.60000000000002</v>
      </c>
      <c r="I674" s="421"/>
      <c r="K674" s="207"/>
    </row>
    <row r="675" spans="1:11">
      <c r="A675" s="70"/>
      <c r="B675" s="422"/>
      <c r="C675" s="422"/>
      <c r="D675" t="s">
        <v>14</v>
      </c>
      <c r="E675" s="207">
        <v>60</v>
      </c>
      <c r="F675" s="207"/>
      <c r="G675" s="2">
        <f t="shared" si="13"/>
        <v>278.60000000000002</v>
      </c>
      <c r="I675" s="422"/>
      <c r="K675" s="207"/>
    </row>
    <row r="676" spans="1:11">
      <c r="A676" s="70"/>
      <c r="B676" s="422"/>
      <c r="C676" s="422"/>
      <c r="D676" t="s">
        <v>15</v>
      </c>
      <c r="E676" s="207">
        <v>5</v>
      </c>
      <c r="F676" s="207"/>
      <c r="G676" s="2">
        <f t="shared" si="13"/>
        <v>283.60000000000002</v>
      </c>
      <c r="K676" s="207"/>
    </row>
    <row r="677" spans="1:11">
      <c r="A677" s="70">
        <v>45138</v>
      </c>
      <c r="B677" s="422" t="s">
        <v>87</v>
      </c>
      <c r="C677" s="422" t="s">
        <v>22</v>
      </c>
      <c r="D677" t="s">
        <v>14</v>
      </c>
      <c r="E677" s="207"/>
      <c r="F677" s="207">
        <v>60</v>
      </c>
      <c r="G677" s="2">
        <f t="shared" si="13"/>
        <v>223.60000000000002</v>
      </c>
      <c r="K677" s="207"/>
    </row>
    <row r="678" spans="1:11">
      <c r="A678" s="70">
        <v>45138</v>
      </c>
      <c r="B678" s="422" t="s">
        <v>87</v>
      </c>
      <c r="C678" s="422" t="s">
        <v>22</v>
      </c>
      <c r="D678" t="s">
        <v>15</v>
      </c>
      <c r="E678" s="207"/>
      <c r="F678" s="207">
        <v>5</v>
      </c>
      <c r="G678" s="2">
        <f t="shared" si="13"/>
        <v>218.60000000000002</v>
      </c>
      <c r="I678" s="421"/>
      <c r="K678" s="207"/>
    </row>
    <row r="679" spans="1:11">
      <c r="A679" s="70">
        <v>45204</v>
      </c>
      <c r="B679" s="422">
        <v>27584</v>
      </c>
      <c r="C679" s="422" t="s">
        <v>22</v>
      </c>
      <c r="D679" t="s">
        <v>12</v>
      </c>
      <c r="E679" s="207"/>
      <c r="F679" s="207">
        <v>190.5</v>
      </c>
      <c r="G679" s="2">
        <f t="shared" si="13"/>
        <v>28.100000000000023</v>
      </c>
      <c r="I679" s="421"/>
      <c r="K679" s="207"/>
    </row>
    <row r="680" spans="1:11">
      <c r="A680" s="70">
        <v>45204</v>
      </c>
      <c r="B680" s="422">
        <v>27584</v>
      </c>
      <c r="C680" s="422" t="s">
        <v>22</v>
      </c>
      <c r="D680" t="s">
        <v>13</v>
      </c>
      <c r="E680" s="207"/>
      <c r="F680" s="207">
        <v>28.1</v>
      </c>
      <c r="G680" s="2">
        <f t="shared" si="13"/>
        <v>0</v>
      </c>
      <c r="I680" s="421"/>
      <c r="K680" s="207"/>
    </row>
    <row r="681" spans="1:11">
      <c r="A681" s="31">
        <v>45169</v>
      </c>
      <c r="B681" s="421" t="s">
        <v>10</v>
      </c>
      <c r="C681" s="421" t="s">
        <v>23</v>
      </c>
      <c r="D681" t="s">
        <v>12</v>
      </c>
      <c r="E681" s="207">
        <v>182.2</v>
      </c>
      <c r="F681" s="207"/>
      <c r="G681" s="2">
        <f t="shared" si="13"/>
        <v>182.2</v>
      </c>
      <c r="I681" s="422"/>
      <c r="K681" s="207"/>
    </row>
    <row r="682" spans="1:11">
      <c r="B682" s="422"/>
      <c r="C682" s="422"/>
      <c r="D682" t="s">
        <v>13</v>
      </c>
      <c r="E682" s="207">
        <v>48.3</v>
      </c>
      <c r="F682" s="207"/>
      <c r="G682" s="2">
        <f t="shared" si="13"/>
        <v>230.5</v>
      </c>
      <c r="I682" s="421"/>
      <c r="K682" s="207"/>
    </row>
    <row r="683" spans="1:11">
      <c r="B683" s="422"/>
      <c r="C683" s="422"/>
      <c r="D683" t="s">
        <v>14</v>
      </c>
      <c r="E683" s="207">
        <v>60</v>
      </c>
      <c r="F683" s="207"/>
      <c r="G683" s="2">
        <f t="shared" si="13"/>
        <v>290.5</v>
      </c>
      <c r="I683" s="422"/>
      <c r="K683" s="207"/>
    </row>
    <row r="684" spans="1:11">
      <c r="B684" s="422"/>
      <c r="C684" s="422"/>
      <c r="D684" t="s">
        <v>15</v>
      </c>
      <c r="E684" s="207">
        <v>5</v>
      </c>
      <c r="F684" s="207"/>
      <c r="G684" s="2">
        <f t="shared" si="13"/>
        <v>295.5</v>
      </c>
    </row>
    <row r="685" spans="1:11">
      <c r="A685" s="3">
        <v>45169</v>
      </c>
      <c r="B685" s="422" t="s">
        <v>88</v>
      </c>
      <c r="C685" s="422" t="s">
        <v>23</v>
      </c>
      <c r="D685" t="s">
        <v>14</v>
      </c>
      <c r="E685" s="207"/>
      <c r="F685" s="207">
        <v>60</v>
      </c>
      <c r="G685" s="2">
        <f t="shared" si="13"/>
        <v>235.5</v>
      </c>
    </row>
    <row r="686" spans="1:11">
      <c r="A686" s="3">
        <v>45169</v>
      </c>
      <c r="B686" s="422" t="s">
        <v>88</v>
      </c>
      <c r="C686" s="422" t="s">
        <v>23</v>
      </c>
      <c r="D686" t="s">
        <v>15</v>
      </c>
      <c r="E686" s="207"/>
      <c r="F686" s="207">
        <v>5</v>
      </c>
      <c r="G686" s="2">
        <f t="shared" si="13"/>
        <v>230.5</v>
      </c>
      <c r="K686" s="28"/>
    </row>
    <row r="687" spans="1:11">
      <c r="A687" s="70">
        <v>45204</v>
      </c>
      <c r="B687" s="422">
        <v>27584</v>
      </c>
      <c r="C687" s="422" t="s">
        <v>23</v>
      </c>
      <c r="D687" t="s">
        <v>12</v>
      </c>
      <c r="E687" s="207"/>
      <c r="F687" s="207">
        <v>182.2</v>
      </c>
      <c r="G687" s="2">
        <f t="shared" si="13"/>
        <v>48.300000000000011</v>
      </c>
      <c r="K687" s="28"/>
    </row>
    <row r="688" spans="1:11">
      <c r="A688" s="70">
        <v>45204</v>
      </c>
      <c r="B688" s="422">
        <v>27584</v>
      </c>
      <c r="C688" s="422" t="s">
        <v>23</v>
      </c>
      <c r="D688" t="s">
        <v>13</v>
      </c>
      <c r="E688" s="207"/>
      <c r="F688" s="207">
        <v>48.3</v>
      </c>
      <c r="G688" s="2">
        <f t="shared" si="13"/>
        <v>0</v>
      </c>
    </row>
    <row r="689" spans="1:7">
      <c r="A689" s="31">
        <v>45199</v>
      </c>
      <c r="B689" s="421" t="s">
        <v>10</v>
      </c>
      <c r="C689" s="421" t="s">
        <v>41</v>
      </c>
      <c r="D689" t="s">
        <v>12</v>
      </c>
      <c r="E689" s="207">
        <v>181.3</v>
      </c>
      <c r="F689" s="207"/>
      <c r="G689" s="2">
        <f t="shared" si="13"/>
        <v>181.3</v>
      </c>
    </row>
    <row r="690" spans="1:7">
      <c r="B690" s="422"/>
      <c r="C690" s="422"/>
      <c r="D690" t="s">
        <v>13</v>
      </c>
      <c r="E690" s="207">
        <v>32.299999999999997</v>
      </c>
      <c r="F690" s="207"/>
      <c r="G690" s="2">
        <f t="shared" si="13"/>
        <v>213.60000000000002</v>
      </c>
    </row>
    <row r="691" spans="1:7">
      <c r="B691" s="422"/>
      <c r="C691" s="422"/>
      <c r="D691" t="s">
        <v>14</v>
      </c>
      <c r="E691" s="207">
        <v>60</v>
      </c>
      <c r="F691" s="207"/>
      <c r="G691" s="2">
        <f t="shared" si="13"/>
        <v>273.60000000000002</v>
      </c>
    </row>
    <row r="692" spans="1:7">
      <c r="B692" s="422"/>
      <c r="C692" s="422"/>
      <c r="D692" t="s">
        <v>15</v>
      </c>
      <c r="E692" s="207">
        <v>5</v>
      </c>
      <c r="F692" s="207"/>
      <c r="G692" s="2">
        <f t="shared" si="13"/>
        <v>278.60000000000002</v>
      </c>
    </row>
    <row r="693" spans="1:7">
      <c r="B693" s="422"/>
      <c r="C693" s="422"/>
      <c r="D693" t="s">
        <v>51</v>
      </c>
      <c r="E693" s="207">
        <v>10</v>
      </c>
      <c r="F693" s="207"/>
      <c r="G693" s="2">
        <f t="shared" si="13"/>
        <v>288.60000000000002</v>
      </c>
    </row>
    <row r="694" spans="1:7">
      <c r="B694" s="422"/>
      <c r="C694" s="422"/>
      <c r="D694" t="s">
        <v>52</v>
      </c>
      <c r="E694" s="207">
        <v>10</v>
      </c>
      <c r="F694" s="207"/>
      <c r="G694" s="2">
        <f t="shared" si="13"/>
        <v>298.60000000000002</v>
      </c>
    </row>
    <row r="695" spans="1:7">
      <c r="A695" s="3">
        <v>45199</v>
      </c>
      <c r="B695" s="422" t="s">
        <v>91</v>
      </c>
      <c r="C695" s="422" t="s">
        <v>41</v>
      </c>
      <c r="D695" t="s">
        <v>14</v>
      </c>
      <c r="E695" s="207"/>
      <c r="F695" s="207">
        <v>60</v>
      </c>
      <c r="G695" s="2">
        <f t="shared" si="13"/>
        <v>238.60000000000002</v>
      </c>
    </row>
    <row r="696" spans="1:7">
      <c r="A696" s="3">
        <v>45199</v>
      </c>
      <c r="B696" s="422" t="s">
        <v>91</v>
      </c>
      <c r="C696" s="422" t="s">
        <v>41</v>
      </c>
      <c r="D696" t="s">
        <v>15</v>
      </c>
      <c r="E696" s="207"/>
      <c r="F696" s="207">
        <v>5</v>
      </c>
      <c r="G696" s="2">
        <f t="shared" si="13"/>
        <v>233.60000000000002</v>
      </c>
    </row>
    <row r="697" spans="1:7">
      <c r="A697" s="70">
        <v>45204</v>
      </c>
      <c r="B697" s="422">
        <v>27584</v>
      </c>
      <c r="C697" s="422" t="s">
        <v>41</v>
      </c>
      <c r="D697" t="s">
        <v>51</v>
      </c>
      <c r="F697" s="207">
        <v>10</v>
      </c>
      <c r="G697" s="2">
        <f t="shared" si="13"/>
        <v>223.60000000000002</v>
      </c>
    </row>
    <row r="698" spans="1:7">
      <c r="A698" s="70">
        <v>45204</v>
      </c>
      <c r="B698" s="422">
        <v>27584</v>
      </c>
      <c r="C698" s="422" t="s">
        <v>41</v>
      </c>
      <c r="D698" t="s">
        <v>52</v>
      </c>
      <c r="F698" s="207">
        <v>10</v>
      </c>
      <c r="G698" s="2">
        <f t="shared" si="13"/>
        <v>213.60000000000002</v>
      </c>
    </row>
    <row r="699" spans="1:7">
      <c r="A699" s="3">
        <v>45252</v>
      </c>
      <c r="B699" s="422">
        <v>27817</v>
      </c>
      <c r="C699" s="422" t="s">
        <v>41</v>
      </c>
      <c r="D699" t="s">
        <v>12</v>
      </c>
      <c r="F699" s="207">
        <v>181.3</v>
      </c>
      <c r="G699" s="2">
        <f t="shared" si="13"/>
        <v>32.300000000000011</v>
      </c>
    </row>
    <row r="700" spans="1:7">
      <c r="A700" s="3">
        <v>45252</v>
      </c>
      <c r="B700" s="422">
        <v>27817</v>
      </c>
      <c r="C700" s="422" t="s">
        <v>41</v>
      </c>
      <c r="D700" t="s">
        <v>13</v>
      </c>
      <c r="F700" s="207">
        <v>32.299999999999997</v>
      </c>
      <c r="G700" s="2">
        <f t="shared" si="13"/>
        <v>0</v>
      </c>
    </row>
    <row r="701" spans="1:7">
      <c r="A701" s="31">
        <v>45230</v>
      </c>
      <c r="B701" s="421" t="s">
        <v>10</v>
      </c>
      <c r="C701" s="421" t="s">
        <v>25</v>
      </c>
      <c r="D701" t="s">
        <v>12</v>
      </c>
      <c r="E701" s="20">
        <v>176.3</v>
      </c>
      <c r="F701" s="46"/>
      <c r="G701" s="2">
        <f t="shared" si="13"/>
        <v>176.3</v>
      </c>
    </row>
    <row r="702" spans="1:7">
      <c r="B702" s="422"/>
      <c r="C702" s="422"/>
      <c r="D702" t="s">
        <v>13</v>
      </c>
      <c r="E702" s="20">
        <v>37.4</v>
      </c>
      <c r="F702" s="46"/>
      <c r="G702" s="2">
        <f t="shared" si="13"/>
        <v>213.70000000000002</v>
      </c>
    </row>
    <row r="703" spans="1:7">
      <c r="B703" s="422"/>
      <c r="C703" s="422"/>
      <c r="D703" t="s">
        <v>14</v>
      </c>
      <c r="E703" s="207">
        <v>60</v>
      </c>
      <c r="F703" s="46"/>
      <c r="G703" s="2">
        <f t="shared" si="13"/>
        <v>273.70000000000005</v>
      </c>
    </row>
    <row r="704" spans="1:7">
      <c r="B704" s="422"/>
      <c r="C704" s="422"/>
      <c r="D704" t="s">
        <v>15</v>
      </c>
      <c r="E704" s="207">
        <v>5</v>
      </c>
      <c r="F704" s="46"/>
      <c r="G704" s="2">
        <f t="shared" si="13"/>
        <v>278.70000000000005</v>
      </c>
    </row>
    <row r="705" spans="1:12">
      <c r="A705" s="70">
        <v>45230</v>
      </c>
      <c r="B705" s="422" t="s">
        <v>75</v>
      </c>
      <c r="C705" s="422" t="s">
        <v>25</v>
      </c>
      <c r="D705" t="s">
        <v>14</v>
      </c>
      <c r="E705" s="207"/>
      <c r="F705" s="207">
        <v>60</v>
      </c>
      <c r="G705" s="2">
        <f t="shared" si="13"/>
        <v>218.70000000000005</v>
      </c>
    </row>
    <row r="706" spans="1:12">
      <c r="A706" s="70">
        <v>45230</v>
      </c>
      <c r="B706" s="422" t="s">
        <v>75</v>
      </c>
      <c r="C706" s="422" t="s">
        <v>25</v>
      </c>
      <c r="D706" t="s">
        <v>15</v>
      </c>
      <c r="E706" s="207"/>
      <c r="F706" s="207">
        <v>5</v>
      </c>
      <c r="G706" s="2">
        <f t="shared" si="13"/>
        <v>213.70000000000005</v>
      </c>
    </row>
    <row r="707" spans="1:12">
      <c r="A707" s="3">
        <v>45252</v>
      </c>
      <c r="B707" s="422">
        <v>27817</v>
      </c>
      <c r="C707" s="422" t="s">
        <v>25</v>
      </c>
      <c r="D707" t="s">
        <v>12</v>
      </c>
      <c r="F707" s="20">
        <v>176.3</v>
      </c>
      <c r="G707" s="2">
        <f t="shared" ref="G707:G772" si="14">+G706+E707-F707</f>
        <v>37.400000000000034</v>
      </c>
    </row>
    <row r="708" spans="1:12">
      <c r="A708" s="3">
        <v>45252</v>
      </c>
      <c r="B708" s="422">
        <v>27817</v>
      </c>
      <c r="C708" s="422" t="s">
        <v>25</v>
      </c>
      <c r="D708" t="s">
        <v>13</v>
      </c>
      <c r="F708" s="20">
        <v>37.4</v>
      </c>
      <c r="G708" s="2">
        <f t="shared" si="14"/>
        <v>0</v>
      </c>
    </row>
    <row r="709" spans="1:12">
      <c r="A709" s="31">
        <v>45260</v>
      </c>
      <c r="B709" s="421" t="s">
        <v>10</v>
      </c>
      <c r="C709" s="421" t="s">
        <v>26</v>
      </c>
      <c r="D709" t="s">
        <v>12</v>
      </c>
      <c r="E709" s="20">
        <v>191.6</v>
      </c>
      <c r="F709" s="207"/>
      <c r="G709" s="2">
        <f t="shared" si="14"/>
        <v>191.6</v>
      </c>
    </row>
    <row r="710" spans="1:12">
      <c r="B710" s="422"/>
      <c r="C710" s="422"/>
      <c r="D710" t="s">
        <v>13</v>
      </c>
      <c r="E710" s="20">
        <v>52.4</v>
      </c>
      <c r="F710" s="207"/>
      <c r="G710" s="2">
        <f t="shared" si="14"/>
        <v>244</v>
      </c>
    </row>
    <row r="711" spans="1:12">
      <c r="B711" s="422"/>
      <c r="C711" s="422"/>
      <c r="D711" t="s">
        <v>14</v>
      </c>
      <c r="E711" s="207">
        <v>60</v>
      </c>
      <c r="F711" s="207"/>
      <c r="G711" s="2">
        <f t="shared" si="14"/>
        <v>304</v>
      </c>
      <c r="I711" s="440" t="s">
        <v>362</v>
      </c>
      <c r="J711" s="440"/>
      <c r="K711" s="440"/>
    </row>
    <row r="712" spans="1:12">
      <c r="B712" s="422"/>
      <c r="C712" s="422"/>
      <c r="D712" t="s">
        <v>15</v>
      </c>
      <c r="E712" s="207">
        <v>5</v>
      </c>
      <c r="F712" s="207"/>
      <c r="G712" s="2">
        <f t="shared" si="14"/>
        <v>309</v>
      </c>
      <c r="H712">
        <v>2024</v>
      </c>
      <c r="I712" s="421" t="s">
        <v>11</v>
      </c>
      <c r="J712" t="s">
        <v>12</v>
      </c>
      <c r="K712" s="20">
        <v>228.6</v>
      </c>
      <c r="L712" s="20"/>
    </row>
    <row r="713" spans="1:12">
      <c r="A713" s="3">
        <v>45260</v>
      </c>
      <c r="B713" s="422" t="s">
        <v>93</v>
      </c>
      <c r="C713" s="422" t="s">
        <v>26</v>
      </c>
      <c r="D713" t="s">
        <v>14</v>
      </c>
      <c r="E713" s="207"/>
      <c r="F713" s="207">
        <v>60</v>
      </c>
      <c r="G713" s="2">
        <f t="shared" si="14"/>
        <v>249</v>
      </c>
      <c r="I713" s="422"/>
      <c r="J713" t="s">
        <v>13</v>
      </c>
      <c r="K713" s="20">
        <v>65.599999999999994</v>
      </c>
      <c r="L713" s="20"/>
    </row>
    <row r="714" spans="1:12">
      <c r="A714" s="3">
        <v>45260</v>
      </c>
      <c r="B714" s="422" t="s">
        <v>93</v>
      </c>
      <c r="C714" s="422" t="s">
        <v>26</v>
      </c>
      <c r="D714" t="s">
        <v>15</v>
      </c>
      <c r="E714" s="207"/>
      <c r="F714" s="207">
        <v>5</v>
      </c>
      <c r="G714" s="2">
        <f t="shared" si="14"/>
        <v>244</v>
      </c>
      <c r="I714" s="421"/>
      <c r="J714" t="s">
        <v>119</v>
      </c>
      <c r="K714" s="207">
        <v>24.2</v>
      </c>
      <c r="L714" s="20"/>
    </row>
    <row r="715" spans="1:12">
      <c r="A715" s="3">
        <v>45338</v>
      </c>
      <c r="B715" s="422">
        <v>28259</v>
      </c>
      <c r="C715" s="422" t="s">
        <v>26</v>
      </c>
      <c r="D715" t="s">
        <v>12</v>
      </c>
      <c r="E715" s="207"/>
      <c r="F715" s="20">
        <v>191.6</v>
      </c>
      <c r="G715" s="2">
        <f t="shared" si="14"/>
        <v>52.400000000000006</v>
      </c>
      <c r="I715" s="421"/>
      <c r="K715" s="20">
        <f>SUM(K712:K714)</f>
        <v>318.39999999999998</v>
      </c>
      <c r="L715" s="20">
        <f>320-K715</f>
        <v>1.6000000000000227</v>
      </c>
    </row>
    <row r="716" spans="1:12">
      <c r="A716" s="3">
        <v>45338</v>
      </c>
      <c r="B716" s="422">
        <v>28259</v>
      </c>
      <c r="C716" s="422" t="s">
        <v>26</v>
      </c>
      <c r="D716" t="s">
        <v>13</v>
      </c>
      <c r="E716" s="207"/>
      <c r="F716" s="20">
        <v>52.4</v>
      </c>
      <c r="G716" s="2">
        <f t="shared" si="14"/>
        <v>0</v>
      </c>
      <c r="I716" s="421"/>
      <c r="L716" s="20"/>
    </row>
    <row r="717" spans="1:12">
      <c r="A717" s="31">
        <v>45291</v>
      </c>
      <c r="B717" s="421" t="s">
        <v>10</v>
      </c>
      <c r="C717" s="421" t="s">
        <v>27</v>
      </c>
      <c r="D717" t="s">
        <v>12</v>
      </c>
      <c r="E717" s="20">
        <v>204.7</v>
      </c>
      <c r="F717" s="207"/>
      <c r="G717" s="2">
        <f t="shared" si="14"/>
        <v>204.7</v>
      </c>
      <c r="I717" s="422"/>
      <c r="L717" s="20"/>
    </row>
    <row r="718" spans="1:12">
      <c r="B718" s="422"/>
      <c r="C718" s="422"/>
      <c r="D718" t="s">
        <v>13</v>
      </c>
      <c r="E718" s="20">
        <v>72.5</v>
      </c>
      <c r="F718" s="207"/>
      <c r="G718" s="2">
        <f t="shared" si="14"/>
        <v>277.2</v>
      </c>
      <c r="I718" s="421"/>
      <c r="K718" s="20"/>
    </row>
    <row r="719" spans="1:12">
      <c r="B719" s="422"/>
      <c r="C719" s="422"/>
      <c r="D719" t="s">
        <v>14</v>
      </c>
      <c r="E719" s="207">
        <v>60</v>
      </c>
      <c r="F719" s="207"/>
      <c r="G719" s="2">
        <f t="shared" si="14"/>
        <v>337.2</v>
      </c>
      <c r="I719" s="422"/>
      <c r="K719" s="20"/>
    </row>
    <row r="720" spans="1:12">
      <c r="B720" s="422"/>
      <c r="C720" s="422"/>
      <c r="D720" t="s">
        <v>15</v>
      </c>
      <c r="E720" s="207">
        <v>5</v>
      </c>
      <c r="F720" s="207"/>
      <c r="G720" s="2">
        <f t="shared" si="14"/>
        <v>342.2</v>
      </c>
      <c r="K720" s="20"/>
    </row>
    <row r="721" spans="1:7">
      <c r="A721" s="3">
        <v>45291</v>
      </c>
      <c r="B721" s="422" t="s">
        <v>76</v>
      </c>
      <c r="C721" s="422" t="s">
        <v>27</v>
      </c>
      <c r="D721" t="s">
        <v>14</v>
      </c>
      <c r="E721" s="207"/>
      <c r="F721" s="207">
        <v>60</v>
      </c>
      <c r="G721" s="2">
        <f t="shared" si="14"/>
        <v>282.2</v>
      </c>
    </row>
    <row r="722" spans="1:7">
      <c r="A722" s="3">
        <v>45291</v>
      </c>
      <c r="B722" s="422" t="s">
        <v>76</v>
      </c>
      <c r="C722" s="422" t="s">
        <v>27</v>
      </c>
      <c r="D722" t="s">
        <v>15</v>
      </c>
      <c r="E722" s="207"/>
      <c r="F722" s="207">
        <v>5</v>
      </c>
      <c r="G722" s="2">
        <f t="shared" si="14"/>
        <v>277.2</v>
      </c>
    </row>
    <row r="723" spans="1:7">
      <c r="A723" s="3">
        <v>45338</v>
      </c>
      <c r="B723" s="422">
        <v>28259</v>
      </c>
      <c r="C723" s="422" t="s">
        <v>27</v>
      </c>
      <c r="D723" t="s">
        <v>12</v>
      </c>
      <c r="E723" s="207"/>
      <c r="F723" s="20">
        <v>204.7</v>
      </c>
      <c r="G723" s="2">
        <f t="shared" si="14"/>
        <v>72.5</v>
      </c>
    </row>
    <row r="724" spans="1:7">
      <c r="A724" s="3">
        <v>45338</v>
      </c>
      <c r="B724" s="422">
        <v>28259</v>
      </c>
      <c r="C724" s="422" t="s">
        <v>27</v>
      </c>
      <c r="D724" t="s">
        <v>13</v>
      </c>
      <c r="E724" s="207"/>
      <c r="F724" s="20">
        <v>72.5</v>
      </c>
      <c r="G724" s="2">
        <f t="shared" si="14"/>
        <v>0</v>
      </c>
    </row>
    <row r="725" spans="1:7">
      <c r="A725" s="81">
        <v>45322</v>
      </c>
      <c r="B725" s="421" t="s">
        <v>10</v>
      </c>
      <c r="C725" s="421" t="s">
        <v>11</v>
      </c>
      <c r="D725" t="s">
        <v>12</v>
      </c>
      <c r="E725" s="20">
        <v>228.6</v>
      </c>
      <c r="F725" s="207"/>
      <c r="G725" s="2">
        <f t="shared" si="14"/>
        <v>228.6</v>
      </c>
    </row>
    <row r="726" spans="1:7">
      <c r="A726" s="70"/>
      <c r="B726" s="422"/>
      <c r="C726" s="422"/>
      <c r="D726" t="s">
        <v>13</v>
      </c>
      <c r="E726" s="20">
        <v>65.599999999999994</v>
      </c>
      <c r="F726" s="207"/>
      <c r="G726" s="2">
        <f t="shared" si="14"/>
        <v>294.2</v>
      </c>
    </row>
    <row r="727" spans="1:7">
      <c r="A727" s="70"/>
      <c r="B727" s="422"/>
      <c r="C727" s="422"/>
      <c r="D727" t="s">
        <v>14</v>
      </c>
      <c r="E727" s="207">
        <v>60</v>
      </c>
      <c r="F727" s="207"/>
      <c r="G727" s="2">
        <f t="shared" si="14"/>
        <v>354.2</v>
      </c>
    </row>
    <row r="728" spans="1:7">
      <c r="A728" s="70"/>
      <c r="B728" s="422"/>
      <c r="C728" s="422"/>
      <c r="D728" t="s">
        <v>15</v>
      </c>
      <c r="E728" s="207">
        <v>5</v>
      </c>
      <c r="F728" s="207"/>
      <c r="G728" s="2">
        <f t="shared" si="14"/>
        <v>359.2</v>
      </c>
    </row>
    <row r="729" spans="1:7">
      <c r="A729" s="70"/>
      <c r="B729" s="422"/>
      <c r="C729" s="422"/>
      <c r="D729" t="s">
        <v>119</v>
      </c>
      <c r="E729" s="207">
        <v>24.2</v>
      </c>
      <c r="F729" s="207"/>
      <c r="G729" s="2">
        <f t="shared" si="14"/>
        <v>383.4</v>
      </c>
    </row>
    <row r="730" spans="1:7">
      <c r="A730" s="70">
        <v>45322</v>
      </c>
      <c r="B730" s="422" t="s">
        <v>77</v>
      </c>
      <c r="C730" s="422" t="s">
        <v>11</v>
      </c>
      <c r="D730" t="s">
        <v>14</v>
      </c>
      <c r="E730" s="207"/>
      <c r="F730" s="207">
        <v>60</v>
      </c>
      <c r="G730" s="2">
        <f t="shared" si="14"/>
        <v>323.39999999999998</v>
      </c>
    </row>
    <row r="731" spans="1:7">
      <c r="A731" s="70">
        <v>45322</v>
      </c>
      <c r="B731" s="422" t="s">
        <v>77</v>
      </c>
      <c r="C731" s="422" t="s">
        <v>11</v>
      </c>
      <c r="D731" t="s">
        <v>15</v>
      </c>
      <c r="E731" s="207"/>
      <c r="F731" s="207">
        <v>5</v>
      </c>
      <c r="G731" s="2">
        <f t="shared" si="14"/>
        <v>318.39999999999998</v>
      </c>
    </row>
    <row r="732" spans="1:7">
      <c r="A732" s="3">
        <v>45356</v>
      </c>
      <c r="B732" s="422">
        <v>28400</v>
      </c>
      <c r="C732" s="422" t="s">
        <v>11</v>
      </c>
      <c r="D732" t="s">
        <v>12</v>
      </c>
      <c r="F732" s="20">
        <v>228.6</v>
      </c>
      <c r="G732" s="2">
        <f t="shared" si="14"/>
        <v>89.799999999999983</v>
      </c>
    </row>
    <row r="733" spans="1:7">
      <c r="A733" s="3">
        <v>45356</v>
      </c>
      <c r="B733" s="422">
        <v>28400</v>
      </c>
      <c r="C733" s="422" t="s">
        <v>11</v>
      </c>
      <c r="D733" t="s">
        <v>13</v>
      </c>
      <c r="F733" s="20">
        <v>65.599999999999994</v>
      </c>
      <c r="G733" s="2">
        <f t="shared" si="14"/>
        <v>24.199999999999989</v>
      </c>
    </row>
    <row r="734" spans="1:7">
      <c r="A734" s="3">
        <v>45356</v>
      </c>
      <c r="B734" s="422">
        <v>28400</v>
      </c>
      <c r="C734" s="422" t="s">
        <v>11</v>
      </c>
      <c r="D734" t="s">
        <v>119</v>
      </c>
      <c r="F734" s="207">
        <v>24.2</v>
      </c>
      <c r="G734" s="2">
        <f t="shared" si="14"/>
        <v>0</v>
      </c>
    </row>
    <row r="735" spans="1:7">
      <c r="A735" s="81">
        <v>45351</v>
      </c>
      <c r="B735" s="421" t="s">
        <v>10</v>
      </c>
      <c r="C735" s="421" t="s">
        <v>17</v>
      </c>
      <c r="D735" t="s">
        <v>12</v>
      </c>
      <c r="E735" s="207">
        <v>236.8</v>
      </c>
      <c r="F735" s="207"/>
      <c r="G735" s="2">
        <f t="shared" si="14"/>
        <v>236.8</v>
      </c>
    </row>
    <row r="736" spans="1:7">
      <c r="A736" s="70"/>
      <c r="B736" s="422"/>
      <c r="C736" s="422"/>
      <c r="D736" t="s">
        <v>13</v>
      </c>
      <c r="E736" s="207">
        <v>49.7</v>
      </c>
      <c r="F736" s="207"/>
      <c r="G736" s="2">
        <f t="shared" si="14"/>
        <v>286.5</v>
      </c>
    </row>
    <row r="737" spans="1:13">
      <c r="A737" s="70"/>
      <c r="B737" s="422"/>
      <c r="C737" s="422"/>
      <c r="D737" t="s">
        <v>14</v>
      </c>
      <c r="E737" s="207">
        <v>58</v>
      </c>
      <c r="F737" s="207"/>
      <c r="G737" s="2">
        <f t="shared" si="14"/>
        <v>344.5</v>
      </c>
    </row>
    <row r="738" spans="1:13">
      <c r="A738" s="70"/>
      <c r="B738" s="422"/>
      <c r="C738" s="422"/>
      <c r="D738" t="s">
        <v>15</v>
      </c>
      <c r="E738" s="207">
        <v>5</v>
      </c>
      <c r="F738" s="207"/>
      <c r="G738" s="2">
        <f t="shared" si="14"/>
        <v>349.5</v>
      </c>
    </row>
    <row r="739" spans="1:13">
      <c r="A739" s="70">
        <v>45351</v>
      </c>
      <c r="B739" s="422" t="s">
        <v>78</v>
      </c>
      <c r="C739" s="422" t="s">
        <v>17</v>
      </c>
      <c r="D739" t="s">
        <v>14</v>
      </c>
      <c r="E739" s="207"/>
      <c r="F739" s="207">
        <v>58</v>
      </c>
      <c r="G739" s="2">
        <f t="shared" si="14"/>
        <v>291.5</v>
      </c>
    </row>
    <row r="740" spans="1:13">
      <c r="A740" s="70">
        <v>45351</v>
      </c>
      <c r="B740" s="422" t="s">
        <v>78</v>
      </c>
      <c r="C740" s="422" t="s">
        <v>17</v>
      </c>
      <c r="D740" t="s">
        <v>15</v>
      </c>
      <c r="E740" s="207"/>
      <c r="F740" s="207">
        <v>5</v>
      </c>
      <c r="G740" s="2">
        <f t="shared" si="14"/>
        <v>286.5</v>
      </c>
    </row>
    <row r="741" spans="1:13">
      <c r="A741" s="3">
        <v>45371</v>
      </c>
      <c r="B741" s="422">
        <v>28545</v>
      </c>
      <c r="C741" s="422" t="s">
        <v>17</v>
      </c>
      <c r="D741" t="s">
        <v>12</v>
      </c>
      <c r="F741" s="207">
        <v>236.8</v>
      </c>
      <c r="G741" s="2">
        <f t="shared" si="14"/>
        <v>49.699999999999989</v>
      </c>
    </row>
    <row r="742" spans="1:13">
      <c r="A742" s="3">
        <v>45371</v>
      </c>
      <c r="B742" s="422">
        <v>28545</v>
      </c>
      <c r="C742" s="422" t="s">
        <v>17</v>
      </c>
      <c r="D742" t="s">
        <v>13</v>
      </c>
      <c r="F742" s="207">
        <v>49.7</v>
      </c>
      <c r="G742" s="2">
        <f t="shared" si="14"/>
        <v>0</v>
      </c>
    </row>
    <row r="743" spans="1:13">
      <c r="A743" s="31">
        <v>45382</v>
      </c>
      <c r="B743" s="421" t="s">
        <v>10</v>
      </c>
      <c r="C743" s="421" t="s">
        <v>18</v>
      </c>
      <c r="D743" t="s">
        <v>12</v>
      </c>
      <c r="E743" s="207">
        <v>229.3</v>
      </c>
      <c r="F743" s="207"/>
      <c r="G743" s="2">
        <f t="shared" si="14"/>
        <v>229.3</v>
      </c>
      <c r="J743" s="440" t="s">
        <v>369</v>
      </c>
      <c r="K743" s="440"/>
      <c r="L743" s="440"/>
    </row>
    <row r="744" spans="1:13">
      <c r="B744" s="422"/>
      <c r="C744" s="422"/>
      <c r="D744" t="s">
        <v>13</v>
      </c>
      <c r="E744" s="207">
        <v>41.4</v>
      </c>
      <c r="F744" s="207"/>
      <c r="G744" s="2">
        <f t="shared" si="14"/>
        <v>270.7</v>
      </c>
      <c r="I744">
        <v>2024</v>
      </c>
      <c r="J744" s="421" t="s">
        <v>18</v>
      </c>
      <c r="K744" t="s">
        <v>12</v>
      </c>
      <c r="L744" s="207">
        <v>229.3</v>
      </c>
    </row>
    <row r="745" spans="1:13">
      <c r="B745" s="422"/>
      <c r="C745" s="422"/>
      <c r="D745" t="s">
        <v>14</v>
      </c>
      <c r="E745" s="207">
        <v>60</v>
      </c>
      <c r="F745" s="207"/>
      <c r="G745" s="2">
        <f t="shared" si="14"/>
        <v>330.7</v>
      </c>
      <c r="J745" s="422"/>
      <c r="K745" t="s">
        <v>13</v>
      </c>
      <c r="L745" s="207">
        <v>41.4</v>
      </c>
    </row>
    <row r="746" spans="1:13">
      <c r="B746" s="422"/>
      <c r="C746" s="422"/>
      <c r="D746" t="s">
        <v>15</v>
      </c>
      <c r="E746" s="207">
        <v>5</v>
      </c>
      <c r="F746" s="207"/>
      <c r="G746" s="2">
        <f t="shared" si="14"/>
        <v>335.7</v>
      </c>
      <c r="J746" s="421" t="s">
        <v>19</v>
      </c>
      <c r="K746" t="s">
        <v>12</v>
      </c>
      <c r="L746" s="207">
        <v>227.9</v>
      </c>
    </row>
    <row r="747" spans="1:13">
      <c r="A747" s="3">
        <v>45382</v>
      </c>
      <c r="B747" s="422" t="s">
        <v>81</v>
      </c>
      <c r="C747" s="422" t="s">
        <v>18</v>
      </c>
      <c r="D747" t="s">
        <v>14</v>
      </c>
      <c r="E747" s="207"/>
      <c r="F747" s="207">
        <v>60</v>
      </c>
      <c r="G747" s="2">
        <f t="shared" si="14"/>
        <v>275.7</v>
      </c>
      <c r="H747" s="28">
        <f>300-G747</f>
        <v>24.300000000000011</v>
      </c>
      <c r="J747" s="422"/>
      <c r="K747" t="s">
        <v>13</v>
      </c>
      <c r="L747" s="207">
        <v>40.200000000000003</v>
      </c>
    </row>
    <row r="748" spans="1:13">
      <c r="A748" s="3">
        <v>45382</v>
      </c>
      <c r="B748" s="422" t="s">
        <v>81</v>
      </c>
      <c r="C748" s="422" t="s">
        <v>18</v>
      </c>
      <c r="D748" t="s">
        <v>15</v>
      </c>
      <c r="E748" s="207"/>
      <c r="F748" s="207">
        <v>5</v>
      </c>
      <c r="G748" s="2">
        <f t="shared" si="14"/>
        <v>270.7</v>
      </c>
      <c r="L748" s="28">
        <f>SUM(L744:L747)</f>
        <v>538.80000000000007</v>
      </c>
    </row>
    <row r="749" spans="1:13">
      <c r="A749" s="3">
        <v>45436</v>
      </c>
      <c r="B749" s="422">
        <v>28927</v>
      </c>
      <c r="C749" s="422" t="s">
        <v>18</v>
      </c>
      <c r="D749" t="s">
        <v>12</v>
      </c>
      <c r="E749" s="207"/>
      <c r="F749" s="207">
        <v>229.3</v>
      </c>
      <c r="G749" s="2">
        <f t="shared" si="14"/>
        <v>41.399999999999977</v>
      </c>
      <c r="L749" s="28"/>
    </row>
    <row r="750" spans="1:13">
      <c r="A750" s="3">
        <v>45436</v>
      </c>
      <c r="B750" s="422">
        <v>28927</v>
      </c>
      <c r="C750" s="422" t="s">
        <v>18</v>
      </c>
      <c r="D750" t="s">
        <v>13</v>
      </c>
      <c r="E750" s="207"/>
      <c r="F750" s="207">
        <v>41.4</v>
      </c>
      <c r="G750" s="2">
        <f t="shared" si="14"/>
        <v>0</v>
      </c>
      <c r="L750" s="28"/>
    </row>
    <row r="751" spans="1:13">
      <c r="A751" s="31">
        <v>45412</v>
      </c>
      <c r="B751" s="421" t="s">
        <v>10</v>
      </c>
      <c r="C751" s="421" t="s">
        <v>19</v>
      </c>
      <c r="D751" t="s">
        <v>12</v>
      </c>
      <c r="E751" s="207">
        <v>227.9</v>
      </c>
      <c r="F751" s="207"/>
      <c r="G751" s="2">
        <f t="shared" si="14"/>
        <v>227.9</v>
      </c>
      <c r="M751" s="28">
        <f>600-L748</f>
        <v>61.199999999999932</v>
      </c>
    </row>
    <row r="752" spans="1:13">
      <c r="B752" s="422"/>
      <c r="C752" s="422"/>
      <c r="D752" t="s">
        <v>13</v>
      </c>
      <c r="E752" s="207">
        <v>40.200000000000003</v>
      </c>
      <c r="F752" s="207"/>
      <c r="G752" s="2">
        <f t="shared" si="14"/>
        <v>268.10000000000002</v>
      </c>
    </row>
    <row r="753" spans="1:7">
      <c r="B753" s="422"/>
      <c r="C753" s="422"/>
      <c r="D753" t="s">
        <v>14</v>
      </c>
      <c r="E753" s="207">
        <v>60</v>
      </c>
      <c r="F753" s="207"/>
      <c r="G753" s="2">
        <f t="shared" si="14"/>
        <v>328.1</v>
      </c>
    </row>
    <row r="754" spans="1:7">
      <c r="B754" s="422"/>
      <c r="C754" s="422"/>
      <c r="D754" t="s">
        <v>15</v>
      </c>
      <c r="E754" s="207">
        <v>5</v>
      </c>
      <c r="F754" s="207"/>
      <c r="G754" s="2">
        <f t="shared" si="14"/>
        <v>333.1</v>
      </c>
    </row>
    <row r="755" spans="1:7">
      <c r="A755" s="3">
        <v>45412</v>
      </c>
      <c r="B755" s="422" t="s">
        <v>98</v>
      </c>
      <c r="C755" s="422" t="s">
        <v>19</v>
      </c>
      <c r="D755" t="s">
        <v>14</v>
      </c>
      <c r="E755" s="207"/>
      <c r="F755" s="207">
        <v>58</v>
      </c>
      <c r="G755" s="2">
        <f t="shared" si="14"/>
        <v>275.10000000000002</v>
      </c>
    </row>
    <row r="756" spans="1:7">
      <c r="A756" s="3">
        <v>45421</v>
      </c>
      <c r="B756" s="422">
        <v>28858</v>
      </c>
      <c r="C756" s="422" t="s">
        <v>19</v>
      </c>
      <c r="D756" t="s">
        <v>14</v>
      </c>
      <c r="E756" s="207"/>
      <c r="F756" s="207">
        <v>2</v>
      </c>
      <c r="G756" s="2">
        <f t="shared" si="14"/>
        <v>273.10000000000002</v>
      </c>
    </row>
    <row r="757" spans="1:7">
      <c r="A757" s="3">
        <v>45421</v>
      </c>
      <c r="B757" s="422">
        <v>28858</v>
      </c>
      <c r="C757" s="422" t="s">
        <v>19</v>
      </c>
      <c r="D757" t="s">
        <v>15</v>
      </c>
      <c r="E757" s="207"/>
      <c r="F757" s="207">
        <v>5</v>
      </c>
      <c r="G757" s="2">
        <f t="shared" si="14"/>
        <v>268.10000000000002</v>
      </c>
    </row>
    <row r="758" spans="1:7">
      <c r="A758" s="3">
        <v>45436</v>
      </c>
      <c r="B758" s="422">
        <v>28927</v>
      </c>
      <c r="C758" s="422" t="s">
        <v>19</v>
      </c>
      <c r="D758" t="s">
        <v>12</v>
      </c>
      <c r="F758" s="207">
        <v>227.9</v>
      </c>
      <c r="G758" s="2">
        <f t="shared" si="14"/>
        <v>40.200000000000017</v>
      </c>
    </row>
    <row r="759" spans="1:7">
      <c r="A759" s="3">
        <v>45436</v>
      </c>
      <c r="B759" s="422">
        <v>28927</v>
      </c>
      <c r="C759" s="422" t="s">
        <v>19</v>
      </c>
      <c r="D759" t="s">
        <v>13</v>
      </c>
      <c r="F759" s="207">
        <v>40.200000000000003</v>
      </c>
      <c r="G759" s="2">
        <f t="shared" si="14"/>
        <v>0</v>
      </c>
    </row>
    <row r="760" spans="1:7">
      <c r="A760" s="31">
        <v>45443</v>
      </c>
      <c r="B760" s="421" t="s">
        <v>10</v>
      </c>
      <c r="C760" s="421" t="s">
        <v>20</v>
      </c>
      <c r="D760" t="s">
        <v>12</v>
      </c>
      <c r="E760" s="207">
        <v>207.4</v>
      </c>
      <c r="F760" s="207"/>
      <c r="G760" s="2">
        <f t="shared" si="14"/>
        <v>207.4</v>
      </c>
    </row>
    <row r="761" spans="1:7">
      <c r="B761" s="422"/>
      <c r="C761" s="422"/>
      <c r="D761" t="s">
        <v>13</v>
      </c>
      <c r="E761" s="207">
        <v>37.299999999999997</v>
      </c>
      <c r="F761" s="207"/>
      <c r="G761" s="2">
        <f t="shared" si="14"/>
        <v>244.7</v>
      </c>
    </row>
    <row r="762" spans="1:7">
      <c r="B762" s="422"/>
      <c r="C762" s="422"/>
      <c r="D762" t="s">
        <v>14</v>
      </c>
      <c r="E762" s="207">
        <v>60</v>
      </c>
      <c r="F762" s="207"/>
      <c r="G762" s="2">
        <f t="shared" si="14"/>
        <v>304.7</v>
      </c>
    </row>
    <row r="763" spans="1:7">
      <c r="B763" s="422"/>
      <c r="C763" s="422"/>
      <c r="D763" t="s">
        <v>15</v>
      </c>
      <c r="E763" s="207">
        <v>5</v>
      </c>
      <c r="F763" s="207"/>
      <c r="G763" s="2">
        <f t="shared" si="14"/>
        <v>309.7</v>
      </c>
    </row>
    <row r="764" spans="1:7">
      <c r="A764" s="3">
        <v>45443</v>
      </c>
      <c r="B764" s="422" t="s">
        <v>100</v>
      </c>
      <c r="C764" s="422" t="s">
        <v>20</v>
      </c>
      <c r="D764" t="s">
        <v>14</v>
      </c>
      <c r="E764" s="207"/>
      <c r="F764" s="207">
        <v>60</v>
      </c>
      <c r="G764" s="2">
        <f t="shared" si="14"/>
        <v>249.7</v>
      </c>
    </row>
    <row r="765" spans="1:7">
      <c r="A765" s="3">
        <v>45443</v>
      </c>
      <c r="B765" s="422" t="s">
        <v>100</v>
      </c>
      <c r="C765" s="422" t="s">
        <v>20</v>
      </c>
      <c r="D765" t="s">
        <v>15</v>
      </c>
      <c r="E765" s="207"/>
      <c r="F765" s="207">
        <v>5</v>
      </c>
      <c r="G765" s="2">
        <f t="shared" si="14"/>
        <v>244.7</v>
      </c>
    </row>
    <row r="766" spans="1:7">
      <c r="A766" s="3">
        <v>45482</v>
      </c>
      <c r="B766" s="422">
        <v>29243</v>
      </c>
      <c r="C766" s="422" t="s">
        <v>20</v>
      </c>
      <c r="D766" t="s">
        <v>12</v>
      </c>
      <c r="E766" s="207"/>
      <c r="F766" s="207">
        <v>207.4</v>
      </c>
      <c r="G766" s="2">
        <f t="shared" si="14"/>
        <v>37.299999999999983</v>
      </c>
    </row>
    <row r="767" spans="1:7">
      <c r="A767" s="3">
        <v>45482</v>
      </c>
      <c r="B767" s="422">
        <v>29243</v>
      </c>
      <c r="C767" s="422" t="s">
        <v>20</v>
      </c>
      <c r="D767" t="s">
        <v>13</v>
      </c>
      <c r="E767" s="207"/>
      <c r="F767" s="207">
        <v>37.299999999999997</v>
      </c>
      <c r="G767" s="2">
        <f t="shared" si="14"/>
        <v>0</v>
      </c>
    </row>
    <row r="768" spans="1:7">
      <c r="A768" s="81">
        <v>45473</v>
      </c>
      <c r="B768" s="421" t="s">
        <v>10</v>
      </c>
      <c r="C768" s="421" t="s">
        <v>21</v>
      </c>
      <c r="D768" t="s">
        <v>12</v>
      </c>
      <c r="E768" s="207">
        <v>201.4</v>
      </c>
      <c r="F768" s="207"/>
      <c r="G768" s="2">
        <f t="shared" si="14"/>
        <v>201.4</v>
      </c>
    </row>
    <row r="769" spans="1:11">
      <c r="A769" s="70"/>
      <c r="B769" s="422"/>
      <c r="C769" s="422"/>
      <c r="D769" t="s">
        <v>13</v>
      </c>
      <c r="E769" s="207">
        <v>57.8</v>
      </c>
      <c r="F769" s="207"/>
      <c r="G769" s="2">
        <f t="shared" si="14"/>
        <v>259.2</v>
      </c>
    </row>
    <row r="770" spans="1:11">
      <c r="A770" s="70"/>
      <c r="B770" s="422"/>
      <c r="C770" s="422"/>
      <c r="D770" t="s">
        <v>14</v>
      </c>
      <c r="E770" s="207">
        <v>60</v>
      </c>
      <c r="F770" s="207"/>
      <c r="G770" s="2">
        <f t="shared" si="14"/>
        <v>319.2</v>
      </c>
    </row>
    <row r="771" spans="1:11">
      <c r="A771" s="70"/>
      <c r="B771" s="422"/>
      <c r="C771" s="422"/>
      <c r="D771" t="s">
        <v>15</v>
      </c>
      <c r="E771" s="207">
        <v>5</v>
      </c>
      <c r="F771" s="207"/>
      <c r="G771" s="2">
        <f t="shared" si="14"/>
        <v>324.2</v>
      </c>
    </row>
    <row r="772" spans="1:11">
      <c r="A772" s="70">
        <v>45473</v>
      </c>
      <c r="B772" s="422" t="s">
        <v>86</v>
      </c>
      <c r="C772" s="422" t="s">
        <v>21</v>
      </c>
      <c r="D772" t="s">
        <v>14</v>
      </c>
      <c r="E772" s="207"/>
      <c r="F772" s="207">
        <v>60</v>
      </c>
      <c r="G772" s="2">
        <f t="shared" si="14"/>
        <v>264.2</v>
      </c>
      <c r="I772" s="440" t="s">
        <v>369</v>
      </c>
      <c r="J772" s="440"/>
      <c r="K772" s="440"/>
    </row>
    <row r="773" spans="1:11">
      <c r="A773" s="70">
        <v>45473</v>
      </c>
      <c r="B773" s="422" t="s">
        <v>86</v>
      </c>
      <c r="C773" s="422" t="s">
        <v>21</v>
      </c>
      <c r="D773" t="s">
        <v>15</v>
      </c>
      <c r="E773" s="207"/>
      <c r="F773" s="207">
        <v>5</v>
      </c>
      <c r="G773" s="2">
        <f t="shared" ref="G773:G838" si="15">+G772+E773-F773</f>
        <v>259.2</v>
      </c>
      <c r="H773">
        <v>2024</v>
      </c>
      <c r="I773" s="421"/>
      <c r="K773" s="207"/>
    </row>
    <row r="774" spans="1:11">
      <c r="A774" s="70">
        <v>45547</v>
      </c>
      <c r="B774" s="422">
        <v>29658</v>
      </c>
      <c r="C774" s="422" t="s">
        <v>21</v>
      </c>
      <c r="D774" t="s">
        <v>12</v>
      </c>
      <c r="E774" s="207"/>
      <c r="F774" s="207">
        <v>201.4</v>
      </c>
      <c r="G774" s="2">
        <f t="shared" si="15"/>
        <v>57.799999999999983</v>
      </c>
      <c r="I774" s="421"/>
      <c r="K774" s="207"/>
    </row>
    <row r="775" spans="1:11">
      <c r="A775" s="70">
        <v>45547</v>
      </c>
      <c r="B775" s="422">
        <v>29658</v>
      </c>
      <c r="C775" s="422" t="s">
        <v>21</v>
      </c>
      <c r="D775" t="s">
        <v>13</v>
      </c>
      <c r="E775" s="207"/>
      <c r="F775" s="207">
        <v>57.8</v>
      </c>
      <c r="G775" s="2">
        <f t="shared" si="15"/>
        <v>0</v>
      </c>
      <c r="I775" s="421"/>
      <c r="K775" s="207"/>
    </row>
    <row r="776" spans="1:11">
      <c r="A776" s="81">
        <v>45504</v>
      </c>
      <c r="B776" s="421" t="s">
        <v>10</v>
      </c>
      <c r="C776" s="421" t="s">
        <v>22</v>
      </c>
      <c r="D776" t="s">
        <v>12</v>
      </c>
      <c r="E776" s="207">
        <v>197.7</v>
      </c>
      <c r="F776" s="207"/>
      <c r="G776" s="2">
        <f t="shared" si="15"/>
        <v>197.7</v>
      </c>
      <c r="I776" s="422"/>
      <c r="K776" s="207"/>
    </row>
    <row r="777" spans="1:11">
      <c r="A777" s="70"/>
      <c r="B777" s="422"/>
      <c r="C777" s="422"/>
      <c r="D777" t="s">
        <v>13</v>
      </c>
      <c r="E777" s="207">
        <v>52.3</v>
      </c>
      <c r="F777" s="207"/>
      <c r="G777" s="2">
        <f t="shared" si="15"/>
        <v>250</v>
      </c>
      <c r="I777" s="421"/>
      <c r="K777" s="207"/>
    </row>
    <row r="778" spans="1:11">
      <c r="A778" s="70"/>
      <c r="B778" s="422"/>
      <c r="C778" s="422"/>
      <c r="D778" t="s">
        <v>14</v>
      </c>
      <c r="E778" s="207">
        <v>60</v>
      </c>
      <c r="F778" s="207"/>
      <c r="G778" s="2">
        <f t="shared" si="15"/>
        <v>310</v>
      </c>
      <c r="I778" s="422"/>
      <c r="K778" s="207"/>
    </row>
    <row r="779" spans="1:11">
      <c r="A779" s="70"/>
      <c r="B779" s="422"/>
      <c r="C779" s="422"/>
      <c r="D779" t="s">
        <v>15</v>
      </c>
      <c r="E779" s="207">
        <v>5</v>
      </c>
      <c r="F779" s="207"/>
      <c r="G779" s="2">
        <f t="shared" si="15"/>
        <v>315</v>
      </c>
      <c r="K779" s="28"/>
    </row>
    <row r="780" spans="1:11">
      <c r="A780" s="70"/>
      <c r="B780" s="422"/>
      <c r="C780" s="422"/>
      <c r="D780" t="s">
        <v>153</v>
      </c>
      <c r="E780" s="207">
        <v>250</v>
      </c>
      <c r="F780" s="207"/>
      <c r="G780" s="2">
        <f t="shared" si="15"/>
        <v>565</v>
      </c>
      <c r="K780" s="28"/>
    </row>
    <row r="781" spans="1:11">
      <c r="A781" s="70">
        <v>45504</v>
      </c>
      <c r="B781" s="422" t="s">
        <v>87</v>
      </c>
      <c r="C781" s="422" t="s">
        <v>22</v>
      </c>
      <c r="D781" t="s">
        <v>14</v>
      </c>
      <c r="E781" s="207"/>
      <c r="F781" s="207">
        <v>60</v>
      </c>
      <c r="G781" s="2">
        <f t="shared" si="15"/>
        <v>505</v>
      </c>
    </row>
    <row r="782" spans="1:11">
      <c r="A782" s="70">
        <v>45504</v>
      </c>
      <c r="B782" s="422" t="s">
        <v>87</v>
      </c>
      <c r="C782" s="422" t="s">
        <v>22</v>
      </c>
      <c r="D782" t="s">
        <v>15</v>
      </c>
      <c r="E782" s="207"/>
      <c r="F782" s="207">
        <v>5</v>
      </c>
      <c r="G782" s="2">
        <f t="shared" si="15"/>
        <v>500</v>
      </c>
      <c r="K782" s="28"/>
    </row>
    <row r="783" spans="1:11">
      <c r="A783" s="70">
        <v>45547</v>
      </c>
      <c r="B783" s="422">
        <v>29658</v>
      </c>
      <c r="C783" s="422" t="s">
        <v>22</v>
      </c>
      <c r="D783" t="s">
        <v>12</v>
      </c>
      <c r="E783" s="207"/>
      <c r="F783" s="207">
        <v>197.7</v>
      </c>
      <c r="G783" s="2">
        <f t="shared" si="15"/>
        <v>302.3</v>
      </c>
      <c r="K783" s="28"/>
    </row>
    <row r="784" spans="1:11">
      <c r="A784" s="70">
        <v>45547</v>
      </c>
      <c r="B784" s="422">
        <v>29658</v>
      </c>
      <c r="C784" s="422" t="s">
        <v>22</v>
      </c>
      <c r="D784" t="s">
        <v>13</v>
      </c>
      <c r="E784" s="207"/>
      <c r="F784" s="207">
        <v>52.3</v>
      </c>
      <c r="G784" s="2">
        <f t="shared" si="15"/>
        <v>250</v>
      </c>
      <c r="K784" s="28"/>
    </row>
    <row r="785" spans="1:12">
      <c r="A785" s="70">
        <v>45497</v>
      </c>
      <c r="B785" s="422">
        <v>29397</v>
      </c>
      <c r="C785" s="422" t="s">
        <v>22</v>
      </c>
      <c r="D785" t="s">
        <v>153</v>
      </c>
      <c r="E785" s="207"/>
      <c r="F785" s="207">
        <v>250</v>
      </c>
      <c r="G785" s="2">
        <f t="shared" si="15"/>
        <v>0</v>
      </c>
      <c r="K785" s="28"/>
    </row>
    <row r="786" spans="1:12">
      <c r="A786" s="31">
        <v>45535</v>
      </c>
      <c r="B786" s="421" t="s">
        <v>10</v>
      </c>
      <c r="C786" s="421" t="s">
        <v>57</v>
      </c>
      <c r="D786" t="s">
        <v>12</v>
      </c>
      <c r="E786" s="207">
        <v>198.3</v>
      </c>
      <c r="F786" s="207"/>
      <c r="G786" s="2">
        <f t="shared" si="15"/>
        <v>198.3</v>
      </c>
    </row>
    <row r="787" spans="1:12">
      <c r="B787" s="422"/>
      <c r="C787" s="422"/>
      <c r="D787" t="s">
        <v>13</v>
      </c>
      <c r="E787" s="207">
        <v>44.4</v>
      </c>
      <c r="F787" s="207"/>
      <c r="G787" s="2">
        <f t="shared" si="15"/>
        <v>242.70000000000002</v>
      </c>
    </row>
    <row r="788" spans="1:12">
      <c r="B788" s="422"/>
      <c r="C788" s="422"/>
      <c r="D788" t="s">
        <v>14</v>
      </c>
      <c r="E788" s="207">
        <v>60</v>
      </c>
      <c r="F788" s="207"/>
      <c r="G788" s="2">
        <f t="shared" si="15"/>
        <v>302.70000000000005</v>
      </c>
      <c r="H788" s="28"/>
    </row>
    <row r="789" spans="1:12">
      <c r="B789" s="422"/>
      <c r="C789" s="422"/>
      <c r="D789" t="s">
        <v>15</v>
      </c>
      <c r="E789" s="207">
        <v>5</v>
      </c>
      <c r="F789" s="207"/>
      <c r="G789" s="2">
        <f t="shared" si="15"/>
        <v>307.70000000000005</v>
      </c>
      <c r="J789" s="250"/>
      <c r="K789" s="250"/>
      <c r="L789" s="250"/>
    </row>
    <row r="790" spans="1:12">
      <c r="A790" s="3">
        <v>45535</v>
      </c>
      <c r="B790" s="422" t="s">
        <v>102</v>
      </c>
      <c r="C790" s="422" t="s">
        <v>57</v>
      </c>
      <c r="D790" t="s">
        <v>14</v>
      </c>
      <c r="E790" s="207"/>
      <c r="F790" s="207">
        <v>60</v>
      </c>
      <c r="G790" s="2">
        <f t="shared" si="15"/>
        <v>247.70000000000005</v>
      </c>
      <c r="J790" s="421"/>
      <c r="L790" s="207"/>
    </row>
    <row r="791" spans="1:12">
      <c r="A791" s="3">
        <v>45535</v>
      </c>
      <c r="B791" s="422" t="s">
        <v>102</v>
      </c>
      <c r="C791" s="422" t="s">
        <v>57</v>
      </c>
      <c r="D791" t="s">
        <v>15</v>
      </c>
      <c r="E791" s="207"/>
      <c r="F791" s="207">
        <v>5</v>
      </c>
      <c r="G791" s="2">
        <f t="shared" si="15"/>
        <v>242.70000000000005</v>
      </c>
      <c r="J791" s="422"/>
      <c r="L791" s="207"/>
    </row>
    <row r="792" spans="1:12">
      <c r="A792" s="70">
        <v>45581</v>
      </c>
      <c r="B792" s="422">
        <v>29813</v>
      </c>
      <c r="C792" s="422" t="s">
        <v>57</v>
      </c>
      <c r="D792" t="s">
        <v>12</v>
      </c>
      <c r="E792" s="207"/>
      <c r="F792" s="207">
        <v>198.3</v>
      </c>
      <c r="G792" s="2">
        <f t="shared" si="15"/>
        <v>44.400000000000034</v>
      </c>
      <c r="J792" s="422"/>
      <c r="L792" s="207"/>
    </row>
    <row r="793" spans="1:12">
      <c r="A793" s="70">
        <v>45581</v>
      </c>
      <c r="B793" s="422">
        <v>29813</v>
      </c>
      <c r="C793" s="422" t="s">
        <v>57</v>
      </c>
      <c r="D793" t="s">
        <v>13</v>
      </c>
      <c r="E793" s="207"/>
      <c r="F793" s="207">
        <v>44.4</v>
      </c>
      <c r="G793" s="2">
        <f t="shared" si="15"/>
        <v>0</v>
      </c>
      <c r="J793" s="422"/>
      <c r="L793" s="207"/>
    </row>
    <row r="794" spans="1:12">
      <c r="A794" s="81">
        <v>45565</v>
      </c>
      <c r="B794" s="421" t="s">
        <v>10</v>
      </c>
      <c r="C794" s="421" t="s">
        <v>41</v>
      </c>
      <c r="D794" t="s">
        <v>12</v>
      </c>
      <c r="E794" s="207">
        <v>199.5</v>
      </c>
      <c r="F794" s="207"/>
      <c r="G794" s="2">
        <f t="shared" si="15"/>
        <v>199.5</v>
      </c>
      <c r="J794" s="421"/>
      <c r="L794" s="207"/>
    </row>
    <row r="795" spans="1:12">
      <c r="A795" s="70"/>
      <c r="B795" s="422"/>
      <c r="C795" s="422"/>
      <c r="D795" t="s">
        <v>13</v>
      </c>
      <c r="E795" s="207">
        <v>49.2</v>
      </c>
      <c r="F795" s="207"/>
      <c r="G795" s="2">
        <f t="shared" si="15"/>
        <v>248.7</v>
      </c>
      <c r="J795" s="422"/>
      <c r="L795" s="207"/>
    </row>
    <row r="796" spans="1:12">
      <c r="A796" s="70"/>
      <c r="B796" s="422"/>
      <c r="C796" s="422"/>
      <c r="D796" t="s">
        <v>14</v>
      </c>
      <c r="E796" s="207">
        <v>60</v>
      </c>
      <c r="F796" s="207"/>
      <c r="G796" s="2">
        <f t="shared" si="15"/>
        <v>308.7</v>
      </c>
      <c r="L796" s="28"/>
    </row>
    <row r="797" spans="1:12">
      <c r="A797" s="70"/>
      <c r="B797" s="422"/>
      <c r="C797" s="422"/>
      <c r="D797" t="s">
        <v>15</v>
      </c>
      <c r="E797" s="207">
        <v>5</v>
      </c>
      <c r="F797" s="207"/>
      <c r="G797" s="2">
        <f t="shared" si="15"/>
        <v>313.7</v>
      </c>
    </row>
    <row r="798" spans="1:12">
      <c r="A798" s="70">
        <v>45565</v>
      </c>
      <c r="B798" s="422" t="s">
        <v>91</v>
      </c>
      <c r="C798" s="422" t="s">
        <v>41</v>
      </c>
      <c r="D798" t="s">
        <v>14</v>
      </c>
      <c r="E798" s="207"/>
      <c r="F798" s="207">
        <v>60</v>
      </c>
      <c r="G798" s="2">
        <f t="shared" si="15"/>
        <v>253.7</v>
      </c>
    </row>
    <row r="799" spans="1:12">
      <c r="A799" s="70">
        <v>45565</v>
      </c>
      <c r="B799" s="422" t="s">
        <v>91</v>
      </c>
      <c r="C799" s="422" t="s">
        <v>41</v>
      </c>
      <c r="D799" t="s">
        <v>15</v>
      </c>
      <c r="E799" s="207"/>
      <c r="F799" s="207">
        <v>5</v>
      </c>
      <c r="G799" s="2">
        <f t="shared" si="15"/>
        <v>248.7</v>
      </c>
    </row>
    <row r="800" spans="1:12">
      <c r="A800" s="70">
        <v>45581</v>
      </c>
      <c r="B800" s="422">
        <v>29813</v>
      </c>
      <c r="C800" s="422" t="s">
        <v>41</v>
      </c>
      <c r="D800" t="s">
        <v>12</v>
      </c>
      <c r="E800" s="207"/>
      <c r="F800" s="207">
        <v>199.5</v>
      </c>
      <c r="G800" s="2">
        <f t="shared" si="15"/>
        <v>49.199999999999989</v>
      </c>
    </row>
    <row r="801" spans="1:13">
      <c r="A801" s="70">
        <v>45581</v>
      </c>
      <c r="B801" s="422">
        <v>29813</v>
      </c>
      <c r="C801" s="422" t="s">
        <v>41</v>
      </c>
      <c r="D801" t="s">
        <v>13</v>
      </c>
      <c r="E801" s="207"/>
      <c r="F801" s="207">
        <v>49.2</v>
      </c>
      <c r="G801" s="2">
        <f t="shared" si="15"/>
        <v>0</v>
      </c>
    </row>
    <row r="802" spans="1:13">
      <c r="A802" s="81">
        <v>45596</v>
      </c>
      <c r="B802" s="421" t="s">
        <v>10</v>
      </c>
      <c r="C802" s="421" t="s">
        <v>25</v>
      </c>
      <c r="D802" t="s">
        <v>12</v>
      </c>
      <c r="E802" s="207">
        <v>240.8</v>
      </c>
      <c r="F802" s="207"/>
      <c r="G802" s="2">
        <f t="shared" si="15"/>
        <v>240.8</v>
      </c>
    </row>
    <row r="803" spans="1:13">
      <c r="A803" s="70"/>
      <c r="B803" s="422"/>
      <c r="C803" s="422"/>
      <c r="D803" t="s">
        <v>13</v>
      </c>
      <c r="E803" s="207">
        <v>47.7</v>
      </c>
      <c r="F803" s="207"/>
      <c r="G803" s="2">
        <f t="shared" si="15"/>
        <v>288.5</v>
      </c>
    </row>
    <row r="804" spans="1:13">
      <c r="A804" s="70"/>
      <c r="B804" s="422"/>
      <c r="C804" s="422"/>
      <c r="D804" t="s">
        <v>14</v>
      </c>
      <c r="E804" s="207">
        <v>60</v>
      </c>
      <c r="F804" s="207"/>
      <c r="G804" s="2">
        <f t="shared" si="15"/>
        <v>348.5</v>
      </c>
    </row>
    <row r="805" spans="1:13">
      <c r="A805" s="70"/>
      <c r="B805" s="422"/>
      <c r="C805" s="422"/>
      <c r="D805" t="s">
        <v>15</v>
      </c>
      <c r="E805" s="207">
        <v>5</v>
      </c>
      <c r="F805" s="207"/>
      <c r="G805" s="2">
        <f t="shared" si="15"/>
        <v>353.5</v>
      </c>
      <c r="I805" s="440" t="s">
        <v>369</v>
      </c>
      <c r="J805" s="440"/>
      <c r="K805" s="440"/>
    </row>
    <row r="806" spans="1:13">
      <c r="A806" s="70">
        <v>45596</v>
      </c>
      <c r="B806" s="422" t="s">
        <v>75</v>
      </c>
      <c r="C806" s="422" t="s">
        <v>25</v>
      </c>
      <c r="D806" t="s">
        <v>14</v>
      </c>
      <c r="E806" s="207"/>
      <c r="F806" s="207">
        <v>60</v>
      </c>
      <c r="G806" s="2">
        <f t="shared" si="15"/>
        <v>293.5</v>
      </c>
      <c r="H806">
        <v>2024</v>
      </c>
      <c r="I806" s="421" t="s">
        <v>27</v>
      </c>
      <c r="J806" t="s">
        <v>12</v>
      </c>
      <c r="K806" s="207">
        <v>382.3</v>
      </c>
    </row>
    <row r="807" spans="1:13">
      <c r="A807" s="70">
        <v>45596</v>
      </c>
      <c r="B807" s="422" t="s">
        <v>75</v>
      </c>
      <c r="C807" s="422" t="s">
        <v>25</v>
      </c>
      <c r="D807" t="s">
        <v>15</v>
      </c>
      <c r="E807" s="207"/>
      <c r="F807" s="207">
        <v>5</v>
      </c>
      <c r="G807" s="2">
        <f t="shared" si="15"/>
        <v>288.5</v>
      </c>
      <c r="I807" s="422"/>
      <c r="J807" t="s">
        <v>13</v>
      </c>
      <c r="K807" s="207">
        <v>50.5</v>
      </c>
    </row>
    <row r="808" spans="1:13">
      <c r="A808" s="70">
        <v>45679</v>
      </c>
      <c r="B808" s="422">
        <v>30329</v>
      </c>
      <c r="C808" s="422" t="s">
        <v>25</v>
      </c>
      <c r="D808" t="s">
        <v>12</v>
      </c>
      <c r="E808" s="207"/>
      <c r="F808" s="207">
        <v>240.8</v>
      </c>
      <c r="G808" s="2">
        <f t="shared" si="15"/>
        <v>47.699999999999989</v>
      </c>
      <c r="H808">
        <v>2025</v>
      </c>
      <c r="I808" s="421" t="s">
        <v>11</v>
      </c>
      <c r="J808" t="s">
        <v>12</v>
      </c>
      <c r="L808" s="207">
        <v>349.1</v>
      </c>
    </row>
    <row r="809" spans="1:13">
      <c r="A809" s="70">
        <v>45679</v>
      </c>
      <c r="B809" s="422">
        <v>30329</v>
      </c>
      <c r="C809" s="422" t="s">
        <v>25</v>
      </c>
      <c r="D809" t="s">
        <v>13</v>
      </c>
      <c r="E809" s="207"/>
      <c r="F809" s="207">
        <v>47.7</v>
      </c>
      <c r="G809" s="2">
        <f t="shared" si="15"/>
        <v>0</v>
      </c>
      <c r="I809" s="422"/>
      <c r="J809" t="s">
        <v>13</v>
      </c>
      <c r="L809" s="207">
        <v>39.6</v>
      </c>
    </row>
    <row r="810" spans="1:13">
      <c r="A810" s="81">
        <v>45626</v>
      </c>
      <c r="B810" s="421" t="s">
        <v>10</v>
      </c>
      <c r="C810" s="421" t="s">
        <v>58</v>
      </c>
      <c r="D810" t="s">
        <v>12</v>
      </c>
      <c r="E810" s="207">
        <v>275.39999999999998</v>
      </c>
      <c r="F810" s="207"/>
      <c r="G810" s="2">
        <f t="shared" si="15"/>
        <v>275.39999999999998</v>
      </c>
      <c r="I810" s="421"/>
      <c r="K810" s="28">
        <f>SUM(K806:K809)</f>
        <v>432.8</v>
      </c>
      <c r="L810" s="28">
        <f>SUM(L806:L809)</f>
        <v>388.70000000000005</v>
      </c>
    </row>
    <row r="811" spans="1:13">
      <c r="A811" s="70"/>
      <c r="B811" s="422"/>
      <c r="C811" s="422"/>
      <c r="D811" t="s">
        <v>13</v>
      </c>
      <c r="E811" s="207">
        <v>67.8</v>
      </c>
      <c r="F811" s="207"/>
      <c r="G811" s="2">
        <f t="shared" si="15"/>
        <v>343.2</v>
      </c>
      <c r="I811" s="422"/>
      <c r="L811" s="207">
        <f>400-L810</f>
        <v>11.299999999999955</v>
      </c>
    </row>
    <row r="812" spans="1:13">
      <c r="A812" s="70"/>
      <c r="B812" s="422"/>
      <c r="C812" s="422"/>
      <c r="D812" t="s">
        <v>14</v>
      </c>
      <c r="E812" s="207">
        <v>60</v>
      </c>
      <c r="F812" s="207"/>
      <c r="G812" s="2">
        <f t="shared" si="15"/>
        <v>403.2</v>
      </c>
      <c r="I812" s="421"/>
      <c r="K812" s="207"/>
    </row>
    <row r="813" spans="1:13">
      <c r="A813" s="70"/>
      <c r="B813" s="422"/>
      <c r="C813" s="422"/>
      <c r="D813" t="s">
        <v>15</v>
      </c>
      <c r="E813" s="207">
        <v>5</v>
      </c>
      <c r="F813" s="207"/>
      <c r="G813" s="2">
        <f t="shared" si="15"/>
        <v>408.2</v>
      </c>
      <c r="I813" s="422"/>
      <c r="K813" s="207"/>
    </row>
    <row r="814" spans="1:13">
      <c r="A814" s="70">
        <v>45626</v>
      </c>
      <c r="B814" s="422" t="s">
        <v>93</v>
      </c>
      <c r="C814" s="422" t="s">
        <v>58</v>
      </c>
      <c r="D814" t="s">
        <v>14</v>
      </c>
      <c r="E814" s="207"/>
      <c r="F814" s="207">
        <v>60</v>
      </c>
      <c r="G814" s="2">
        <f t="shared" si="15"/>
        <v>348.2</v>
      </c>
      <c r="K814" s="28"/>
      <c r="L814" s="28"/>
      <c r="M814" s="28"/>
    </row>
    <row r="815" spans="1:13">
      <c r="A815" s="70">
        <v>45626</v>
      </c>
      <c r="B815" s="422" t="s">
        <v>93</v>
      </c>
      <c r="C815" s="422" t="s">
        <v>58</v>
      </c>
      <c r="D815" t="s">
        <v>15</v>
      </c>
      <c r="E815" s="207"/>
      <c r="F815" s="207">
        <v>5</v>
      </c>
      <c r="G815" s="2">
        <f t="shared" si="15"/>
        <v>343.2</v>
      </c>
    </row>
    <row r="816" spans="1:13">
      <c r="A816" s="70">
        <v>45685</v>
      </c>
      <c r="B816" s="422">
        <v>30371</v>
      </c>
      <c r="C816" s="422" t="s">
        <v>58</v>
      </c>
      <c r="D816" t="s">
        <v>12</v>
      </c>
      <c r="E816" s="207"/>
      <c r="F816" s="207">
        <v>275.39999999999998</v>
      </c>
      <c r="G816" s="2">
        <f t="shared" si="15"/>
        <v>67.800000000000011</v>
      </c>
    </row>
    <row r="817" spans="1:11">
      <c r="A817" s="70">
        <v>45685</v>
      </c>
      <c r="B817" s="422">
        <v>30371</v>
      </c>
      <c r="C817" s="422" t="s">
        <v>58</v>
      </c>
      <c r="D817" t="s">
        <v>13</v>
      </c>
      <c r="E817" s="207"/>
      <c r="F817" s="207">
        <v>67.8</v>
      </c>
      <c r="G817" s="2">
        <f t="shared" si="15"/>
        <v>0</v>
      </c>
    </row>
    <row r="818" spans="1:11">
      <c r="A818" s="31">
        <v>45657</v>
      </c>
      <c r="B818" s="421" t="s">
        <v>10</v>
      </c>
      <c r="C818" s="421" t="s">
        <v>27</v>
      </c>
      <c r="D818" t="s">
        <v>12</v>
      </c>
      <c r="E818" s="207">
        <v>382.3</v>
      </c>
      <c r="F818" s="207"/>
      <c r="G818" s="2">
        <f t="shared" si="15"/>
        <v>382.3</v>
      </c>
    </row>
    <row r="819" spans="1:11">
      <c r="B819" s="422"/>
      <c r="C819" s="422"/>
      <c r="D819" t="s">
        <v>13</v>
      </c>
      <c r="E819" s="207">
        <v>50.5</v>
      </c>
      <c r="F819" s="207"/>
      <c r="G819" s="2">
        <f t="shared" si="15"/>
        <v>432.8</v>
      </c>
    </row>
    <row r="820" spans="1:11">
      <c r="B820" s="422"/>
      <c r="C820" s="422"/>
      <c r="D820" t="s">
        <v>14</v>
      </c>
      <c r="E820" s="207">
        <v>60</v>
      </c>
      <c r="F820" s="207"/>
      <c r="G820" s="2">
        <f t="shared" si="15"/>
        <v>492.8</v>
      </c>
    </row>
    <row r="821" spans="1:11">
      <c r="B821" s="422"/>
      <c r="C821" s="422"/>
      <c r="D821" t="s">
        <v>15</v>
      </c>
      <c r="E821" s="207">
        <v>5</v>
      </c>
      <c r="F821" s="207"/>
      <c r="G821" s="2">
        <f t="shared" si="15"/>
        <v>497.8</v>
      </c>
    </row>
    <row r="822" spans="1:11">
      <c r="A822" s="3">
        <v>45657</v>
      </c>
      <c r="B822" s="422" t="s">
        <v>76</v>
      </c>
      <c r="C822" s="422" t="s">
        <v>27</v>
      </c>
      <c r="D822" t="s">
        <v>14</v>
      </c>
      <c r="E822" s="207"/>
      <c r="F822" s="207">
        <v>60</v>
      </c>
      <c r="G822" s="2">
        <f t="shared" si="15"/>
        <v>437.8</v>
      </c>
    </row>
    <row r="823" spans="1:11">
      <c r="A823" s="3">
        <v>45657</v>
      </c>
      <c r="B823" s="422" t="s">
        <v>76</v>
      </c>
      <c r="C823" s="422" t="s">
        <v>27</v>
      </c>
      <c r="D823" t="s">
        <v>15</v>
      </c>
      <c r="E823" s="207"/>
      <c r="F823" s="207">
        <v>5</v>
      </c>
      <c r="G823" s="2">
        <f t="shared" si="15"/>
        <v>432.8</v>
      </c>
    </row>
    <row r="824" spans="1:11">
      <c r="A824" s="3">
        <v>45741</v>
      </c>
      <c r="B824" s="422">
        <v>30781</v>
      </c>
      <c r="C824" s="422" t="s">
        <v>27</v>
      </c>
      <c r="D824" t="s">
        <v>12</v>
      </c>
      <c r="E824" s="207"/>
      <c r="F824" s="207">
        <v>382.3</v>
      </c>
      <c r="G824" s="2">
        <f t="shared" si="15"/>
        <v>50.5</v>
      </c>
    </row>
    <row r="825" spans="1:11">
      <c r="A825" s="3">
        <v>45741</v>
      </c>
      <c r="B825" s="422">
        <v>30781</v>
      </c>
      <c r="C825" s="422" t="s">
        <v>27</v>
      </c>
      <c r="D825" t="s">
        <v>13</v>
      </c>
      <c r="E825" s="207"/>
      <c r="F825" s="207">
        <v>50.5</v>
      </c>
      <c r="G825" s="2">
        <f t="shared" si="15"/>
        <v>0</v>
      </c>
    </row>
    <row r="826" spans="1:11">
      <c r="A826" s="81">
        <v>45688</v>
      </c>
      <c r="B826" s="421" t="s">
        <v>10</v>
      </c>
      <c r="C826" s="421" t="s">
        <v>11</v>
      </c>
      <c r="D826" t="s">
        <v>12</v>
      </c>
      <c r="E826" s="207">
        <v>349.1</v>
      </c>
      <c r="F826" s="207"/>
      <c r="G826" s="2">
        <f t="shared" si="15"/>
        <v>349.1</v>
      </c>
    </row>
    <row r="827" spans="1:11">
      <c r="A827" s="70"/>
      <c r="B827" s="422"/>
      <c r="C827" s="422"/>
      <c r="D827" t="s">
        <v>13</v>
      </c>
      <c r="E827" s="207">
        <v>39.6</v>
      </c>
      <c r="F827" s="207"/>
      <c r="G827" s="2">
        <f t="shared" si="15"/>
        <v>388.70000000000005</v>
      </c>
    </row>
    <row r="828" spans="1:11">
      <c r="A828" s="70"/>
      <c r="B828" s="422"/>
      <c r="C828" s="422"/>
      <c r="D828" t="s">
        <v>14</v>
      </c>
      <c r="E828" s="207">
        <v>60</v>
      </c>
      <c r="F828" s="207"/>
      <c r="G828" s="2">
        <f t="shared" si="15"/>
        <v>448.70000000000005</v>
      </c>
    </row>
    <row r="829" spans="1:11">
      <c r="A829" s="70"/>
      <c r="B829" s="422"/>
      <c r="C829" s="422"/>
      <c r="D829" t="s">
        <v>15</v>
      </c>
      <c r="E829" s="207">
        <v>5</v>
      </c>
      <c r="F829" s="207"/>
      <c r="G829" s="2">
        <f t="shared" si="15"/>
        <v>453.70000000000005</v>
      </c>
      <c r="I829" s="421"/>
      <c r="K829" s="207"/>
    </row>
    <row r="830" spans="1:11">
      <c r="A830" s="70">
        <v>45688</v>
      </c>
      <c r="B830" s="422" t="s">
        <v>77</v>
      </c>
      <c r="C830" s="422" t="s">
        <v>11</v>
      </c>
      <c r="D830" t="s">
        <v>14</v>
      </c>
      <c r="E830" s="207"/>
      <c r="F830" s="207">
        <v>60</v>
      </c>
      <c r="G830" s="2">
        <f t="shared" si="15"/>
        <v>393.70000000000005</v>
      </c>
      <c r="I830" s="422"/>
      <c r="K830" s="207"/>
    </row>
    <row r="831" spans="1:11">
      <c r="A831" s="70">
        <v>45688</v>
      </c>
      <c r="B831" s="422" t="s">
        <v>77</v>
      </c>
      <c r="C831" s="422" t="s">
        <v>11</v>
      </c>
      <c r="D831" t="s">
        <v>15</v>
      </c>
      <c r="E831" s="207"/>
      <c r="F831" s="207">
        <v>5</v>
      </c>
      <c r="G831" s="2">
        <f t="shared" si="15"/>
        <v>388.70000000000005</v>
      </c>
      <c r="I831" s="421"/>
      <c r="K831" s="207"/>
    </row>
    <row r="832" spans="1:11">
      <c r="A832" s="3">
        <v>45715</v>
      </c>
      <c r="B832" s="422">
        <v>30550</v>
      </c>
      <c r="C832" s="422" t="s">
        <v>11</v>
      </c>
      <c r="D832" t="s">
        <v>12</v>
      </c>
      <c r="F832" s="2">
        <v>349.1</v>
      </c>
      <c r="G832" s="2">
        <f t="shared" si="15"/>
        <v>39.600000000000023</v>
      </c>
      <c r="I832" s="422"/>
      <c r="K832" s="207"/>
    </row>
    <row r="833" spans="1:11">
      <c r="A833" s="3">
        <v>45715</v>
      </c>
      <c r="B833" s="422">
        <v>30550</v>
      </c>
      <c r="C833" s="422" t="s">
        <v>11</v>
      </c>
      <c r="D833" t="s">
        <v>13</v>
      </c>
      <c r="F833" s="2">
        <v>39.6</v>
      </c>
      <c r="G833" s="2">
        <f t="shared" si="15"/>
        <v>0</v>
      </c>
      <c r="K833" s="28"/>
    </row>
    <row r="834" spans="1:11">
      <c r="A834" s="31">
        <v>45716</v>
      </c>
      <c r="B834" s="421" t="s">
        <v>10</v>
      </c>
      <c r="C834" s="421" t="s">
        <v>17</v>
      </c>
      <c r="D834" t="s">
        <v>12</v>
      </c>
      <c r="E834" s="207">
        <v>246.8</v>
      </c>
      <c r="F834" s="207"/>
      <c r="G834" s="2">
        <f t="shared" si="15"/>
        <v>246.8</v>
      </c>
      <c r="K834" s="28"/>
    </row>
    <row r="835" spans="1:11">
      <c r="B835" s="422"/>
      <c r="C835" s="422"/>
      <c r="D835" t="s">
        <v>13</v>
      </c>
      <c r="E835" s="207">
        <v>44.8</v>
      </c>
      <c r="F835" s="207"/>
      <c r="G835" s="2">
        <f t="shared" si="15"/>
        <v>291.60000000000002</v>
      </c>
    </row>
    <row r="836" spans="1:11">
      <c r="B836" s="422"/>
      <c r="C836" s="422"/>
      <c r="D836" t="s">
        <v>14</v>
      </c>
      <c r="E836" s="207">
        <v>56</v>
      </c>
      <c r="F836" s="207"/>
      <c r="G836" s="2">
        <f t="shared" si="15"/>
        <v>347.6</v>
      </c>
    </row>
    <row r="837" spans="1:11">
      <c r="B837" s="422"/>
      <c r="C837" s="422"/>
      <c r="D837" t="s">
        <v>15</v>
      </c>
      <c r="E837" s="207">
        <v>5</v>
      </c>
      <c r="F837" s="207"/>
      <c r="G837" s="2">
        <f t="shared" si="15"/>
        <v>352.6</v>
      </c>
    </row>
    <row r="838" spans="1:11">
      <c r="A838" s="3">
        <v>45716</v>
      </c>
      <c r="B838" s="422" t="s">
        <v>78</v>
      </c>
      <c r="C838" s="422" t="s">
        <v>17</v>
      </c>
      <c r="D838" t="s">
        <v>14</v>
      </c>
      <c r="E838" s="207"/>
      <c r="F838" s="207">
        <v>56</v>
      </c>
      <c r="G838" s="2">
        <f t="shared" si="15"/>
        <v>296.60000000000002</v>
      </c>
    </row>
    <row r="839" spans="1:11">
      <c r="A839" s="3">
        <v>45716</v>
      </c>
      <c r="B839" s="422" t="s">
        <v>78</v>
      </c>
      <c r="C839" s="422" t="s">
        <v>17</v>
      </c>
      <c r="D839" t="s">
        <v>15</v>
      </c>
      <c r="E839" s="207"/>
      <c r="F839" s="207">
        <v>5</v>
      </c>
      <c r="G839" s="2">
        <f t="shared" ref="G839:G908" si="16">+G838+E839-F839</f>
        <v>291.60000000000002</v>
      </c>
    </row>
    <row r="840" spans="1:11">
      <c r="A840" s="3">
        <v>45741</v>
      </c>
      <c r="B840" s="422">
        <v>30781</v>
      </c>
      <c r="C840" s="422" t="s">
        <v>17</v>
      </c>
      <c r="D840" t="s">
        <v>12</v>
      </c>
      <c r="F840" s="207">
        <v>246.8</v>
      </c>
      <c r="G840" s="2">
        <f t="shared" si="16"/>
        <v>44.800000000000011</v>
      </c>
    </row>
    <row r="841" spans="1:11">
      <c r="A841" s="3">
        <v>45741</v>
      </c>
      <c r="B841" s="422">
        <v>30781</v>
      </c>
      <c r="C841" s="422" t="s">
        <v>17</v>
      </c>
      <c r="D841" t="s">
        <v>13</v>
      </c>
      <c r="F841" s="207">
        <v>44.8</v>
      </c>
      <c r="G841" s="2">
        <f t="shared" si="16"/>
        <v>0</v>
      </c>
    </row>
    <row r="842" spans="1:11">
      <c r="A842" s="31">
        <v>45747</v>
      </c>
      <c r="B842" s="421" t="s">
        <v>10</v>
      </c>
      <c r="C842" s="421" t="s">
        <v>18</v>
      </c>
      <c r="D842" t="s">
        <v>12</v>
      </c>
      <c r="E842" s="207">
        <v>313.7</v>
      </c>
      <c r="F842" s="207"/>
      <c r="G842" s="2">
        <f t="shared" si="16"/>
        <v>313.7</v>
      </c>
    </row>
    <row r="843" spans="1:11">
      <c r="B843" s="422"/>
      <c r="C843" s="422"/>
      <c r="D843" t="s">
        <v>13</v>
      </c>
      <c r="E843" s="207">
        <v>79.5</v>
      </c>
      <c r="F843" s="207"/>
      <c r="G843" s="2">
        <f t="shared" si="16"/>
        <v>393.2</v>
      </c>
    </row>
    <row r="844" spans="1:11">
      <c r="B844" s="422"/>
      <c r="C844" s="422"/>
      <c r="D844" t="s">
        <v>14</v>
      </c>
      <c r="E844" s="207">
        <v>60</v>
      </c>
      <c r="F844" s="207"/>
      <c r="G844" s="2">
        <f t="shared" si="16"/>
        <v>453.2</v>
      </c>
    </row>
    <row r="845" spans="1:11">
      <c r="B845" s="422"/>
      <c r="C845" s="422"/>
      <c r="D845" t="s">
        <v>15</v>
      </c>
      <c r="E845" s="207">
        <v>5</v>
      </c>
      <c r="F845" s="207"/>
      <c r="G845" s="2">
        <f t="shared" si="16"/>
        <v>458.2</v>
      </c>
    </row>
    <row r="846" spans="1:11">
      <c r="A846" s="3">
        <v>45747</v>
      </c>
      <c r="B846" s="422" t="s">
        <v>81</v>
      </c>
      <c r="C846" s="422" t="s">
        <v>18</v>
      </c>
      <c r="D846" t="s">
        <v>14</v>
      </c>
      <c r="E846" s="207"/>
      <c r="F846" s="207">
        <v>60</v>
      </c>
      <c r="G846" s="2">
        <f t="shared" si="16"/>
        <v>398.2</v>
      </c>
    </row>
    <row r="847" spans="1:11">
      <c r="A847" s="3">
        <v>45747</v>
      </c>
      <c r="B847" s="422" t="s">
        <v>81</v>
      </c>
      <c r="C847" s="422" t="s">
        <v>18</v>
      </c>
      <c r="D847" t="s">
        <v>15</v>
      </c>
      <c r="E847" s="207"/>
      <c r="F847" s="207">
        <v>5</v>
      </c>
      <c r="G847" s="2">
        <f t="shared" si="16"/>
        <v>393.2</v>
      </c>
    </row>
    <row r="848" spans="1:11">
      <c r="A848" s="3">
        <v>45793</v>
      </c>
      <c r="B848" s="422">
        <v>30985</v>
      </c>
      <c r="C848" s="422" t="s">
        <v>18</v>
      </c>
      <c r="D848" t="s">
        <v>12</v>
      </c>
      <c r="E848" s="207"/>
      <c r="F848" s="207">
        <v>313.7</v>
      </c>
      <c r="G848" s="2">
        <f t="shared" si="16"/>
        <v>79.5</v>
      </c>
    </row>
    <row r="849" spans="1:12">
      <c r="A849" s="3">
        <v>45793</v>
      </c>
      <c r="B849" s="422">
        <v>30985</v>
      </c>
      <c r="C849" s="422" t="s">
        <v>18</v>
      </c>
      <c r="D849" t="s">
        <v>13</v>
      </c>
      <c r="E849" s="207"/>
      <c r="F849" s="207">
        <v>79.5</v>
      </c>
      <c r="G849" s="2">
        <f t="shared" si="16"/>
        <v>0</v>
      </c>
    </row>
    <row r="850" spans="1:12">
      <c r="A850" s="81">
        <v>45777</v>
      </c>
      <c r="B850" s="421" t="s">
        <v>10</v>
      </c>
      <c r="C850" s="421" t="s">
        <v>19</v>
      </c>
      <c r="D850" t="s">
        <v>12</v>
      </c>
      <c r="E850" s="207">
        <v>309.3</v>
      </c>
      <c r="F850" s="207"/>
      <c r="G850" s="2">
        <f t="shared" si="16"/>
        <v>309.3</v>
      </c>
    </row>
    <row r="851" spans="1:12">
      <c r="A851" s="70"/>
      <c r="B851" s="422"/>
      <c r="C851" s="422"/>
      <c r="D851" t="s">
        <v>13</v>
      </c>
      <c r="E851" s="207">
        <v>97</v>
      </c>
      <c r="F851" s="207"/>
      <c r="G851" s="2">
        <f t="shared" si="16"/>
        <v>406.3</v>
      </c>
    </row>
    <row r="852" spans="1:12">
      <c r="A852" s="70"/>
      <c r="B852" s="422"/>
      <c r="C852" s="422"/>
      <c r="D852" t="s">
        <v>14</v>
      </c>
      <c r="E852" s="207">
        <v>60</v>
      </c>
      <c r="F852" s="207"/>
      <c r="G852" s="2">
        <f t="shared" si="16"/>
        <v>466.3</v>
      </c>
      <c r="I852" s="440" t="s">
        <v>370</v>
      </c>
      <c r="J852" s="440"/>
      <c r="K852" s="440"/>
    </row>
    <row r="853" spans="1:12">
      <c r="A853" s="70"/>
      <c r="B853" s="422"/>
      <c r="C853" s="422"/>
      <c r="D853" t="s">
        <v>15</v>
      </c>
      <c r="E853" s="207">
        <v>5</v>
      </c>
      <c r="F853" s="207"/>
      <c r="G853" s="2">
        <f t="shared" si="16"/>
        <v>471.3</v>
      </c>
      <c r="H853">
        <v>2025</v>
      </c>
      <c r="I853" s="421" t="s">
        <v>20</v>
      </c>
      <c r="J853" t="s">
        <v>12</v>
      </c>
      <c r="K853" s="207">
        <v>296.8</v>
      </c>
    </row>
    <row r="854" spans="1:12">
      <c r="A854" s="70">
        <v>45777</v>
      </c>
      <c r="B854" s="422" t="s">
        <v>83</v>
      </c>
      <c r="C854" s="422" t="s">
        <v>19</v>
      </c>
      <c r="D854" t="s">
        <v>14</v>
      </c>
      <c r="E854" s="207"/>
      <c r="F854" s="207">
        <v>60</v>
      </c>
      <c r="G854" s="2">
        <f t="shared" si="16"/>
        <v>411.3</v>
      </c>
      <c r="I854" s="422"/>
      <c r="J854" t="s">
        <v>13</v>
      </c>
      <c r="K854" s="207">
        <v>42.5</v>
      </c>
    </row>
    <row r="855" spans="1:12">
      <c r="A855" s="70">
        <v>45777</v>
      </c>
      <c r="B855" s="422" t="s">
        <v>83</v>
      </c>
      <c r="C855" s="422" t="s">
        <v>19</v>
      </c>
      <c r="D855" t="s">
        <v>15</v>
      </c>
      <c r="E855" s="207"/>
      <c r="F855" s="207">
        <v>5</v>
      </c>
      <c r="G855" s="2">
        <f t="shared" si="16"/>
        <v>406.3</v>
      </c>
      <c r="I855" s="421" t="s">
        <v>21</v>
      </c>
      <c r="J855" t="s">
        <v>12</v>
      </c>
      <c r="K855" s="207">
        <v>226</v>
      </c>
      <c r="L855" s="207"/>
    </row>
    <row r="856" spans="1:12">
      <c r="A856" s="70">
        <v>45825</v>
      </c>
      <c r="B856" s="422">
        <v>31145</v>
      </c>
      <c r="C856" s="422" t="s">
        <v>19</v>
      </c>
      <c r="D856" t="s">
        <v>12</v>
      </c>
      <c r="E856" s="207"/>
      <c r="F856" s="207">
        <v>309.3</v>
      </c>
      <c r="G856" s="2">
        <f t="shared" si="16"/>
        <v>97</v>
      </c>
      <c r="I856" s="422"/>
      <c r="J856" t="s">
        <v>13</v>
      </c>
      <c r="K856" s="207">
        <v>35.1</v>
      </c>
      <c r="L856" s="207"/>
    </row>
    <row r="857" spans="1:12">
      <c r="A857" s="70">
        <v>45825</v>
      </c>
      <c r="B857" s="422">
        <v>31145</v>
      </c>
      <c r="C857" s="422" t="s">
        <v>19</v>
      </c>
      <c r="D857" t="s">
        <v>13</v>
      </c>
      <c r="E857" s="207"/>
      <c r="F857" s="207">
        <v>97</v>
      </c>
      <c r="G857" s="2">
        <f t="shared" si="16"/>
        <v>0</v>
      </c>
      <c r="I857" s="421"/>
      <c r="K857" s="28">
        <f>SUM(K853:K856)</f>
        <v>600.4</v>
      </c>
      <c r="L857" s="207"/>
    </row>
    <row r="858" spans="1:12">
      <c r="A858" s="81">
        <v>45808</v>
      </c>
      <c r="B858" s="421" t="s">
        <v>10</v>
      </c>
      <c r="C858" s="421" t="s">
        <v>20</v>
      </c>
      <c r="D858" t="s">
        <v>12</v>
      </c>
      <c r="E858" s="207">
        <v>296.8</v>
      </c>
      <c r="F858" s="207"/>
      <c r="G858" s="2">
        <f t="shared" si="16"/>
        <v>296.8</v>
      </c>
      <c r="I858" s="422"/>
      <c r="K858" s="28"/>
      <c r="L858" s="207"/>
    </row>
    <row r="859" spans="1:12">
      <c r="B859" s="422"/>
      <c r="C859" s="422"/>
      <c r="D859" t="s">
        <v>13</v>
      </c>
      <c r="E859" s="207">
        <v>42.5</v>
      </c>
      <c r="F859" s="207"/>
      <c r="G859" s="2">
        <f t="shared" si="16"/>
        <v>339.3</v>
      </c>
      <c r="K859" s="28"/>
      <c r="L859" s="28"/>
    </row>
    <row r="860" spans="1:12">
      <c r="B860" s="422"/>
      <c r="C860" s="422"/>
      <c r="D860" t="s">
        <v>14</v>
      </c>
      <c r="E860" s="207">
        <v>60</v>
      </c>
      <c r="F860" s="207"/>
      <c r="G860" s="2">
        <f t="shared" si="16"/>
        <v>399.3</v>
      </c>
    </row>
    <row r="861" spans="1:12">
      <c r="B861" s="422"/>
      <c r="C861" s="422"/>
      <c r="D861" t="s">
        <v>15</v>
      </c>
      <c r="E861" s="207">
        <v>5</v>
      </c>
      <c r="F861" s="207"/>
      <c r="G861" s="2">
        <f t="shared" si="16"/>
        <v>404.3</v>
      </c>
    </row>
    <row r="862" spans="1:12">
      <c r="A862" s="3">
        <v>45808</v>
      </c>
      <c r="B862" s="422" t="s">
        <v>84</v>
      </c>
      <c r="C862" s="422" t="s">
        <v>20</v>
      </c>
      <c r="D862" t="s">
        <v>14</v>
      </c>
      <c r="E862" s="207"/>
      <c r="F862" s="207">
        <v>60</v>
      </c>
      <c r="G862" s="2">
        <f t="shared" si="16"/>
        <v>344.3</v>
      </c>
    </row>
    <row r="863" spans="1:12">
      <c r="A863" s="3">
        <v>45808</v>
      </c>
      <c r="B863" s="422" t="s">
        <v>84</v>
      </c>
      <c r="C863" s="422" t="s">
        <v>20</v>
      </c>
      <c r="D863" t="s">
        <v>15</v>
      </c>
      <c r="E863" s="207"/>
      <c r="F863" s="207">
        <v>5</v>
      </c>
      <c r="G863" s="2">
        <f t="shared" si="16"/>
        <v>339.3</v>
      </c>
    </row>
    <row r="864" spans="1:12">
      <c r="A864" s="3">
        <v>45853</v>
      </c>
      <c r="B864" s="422">
        <v>31382</v>
      </c>
      <c r="C864" s="422" t="s">
        <v>20</v>
      </c>
      <c r="D864" t="s">
        <v>12</v>
      </c>
      <c r="E864" s="207"/>
      <c r="F864" s="207">
        <v>296.8</v>
      </c>
      <c r="G864" s="2">
        <f t="shared" si="16"/>
        <v>42.5</v>
      </c>
    </row>
    <row r="865" spans="1:11">
      <c r="A865" s="3">
        <v>45853</v>
      </c>
      <c r="B865" s="422">
        <v>31382</v>
      </c>
      <c r="C865" s="422" t="s">
        <v>20</v>
      </c>
      <c r="D865" t="s">
        <v>13</v>
      </c>
      <c r="E865" s="207"/>
      <c r="F865" s="207">
        <v>42.5</v>
      </c>
      <c r="G865" s="2">
        <f t="shared" si="16"/>
        <v>0</v>
      </c>
    </row>
    <row r="866" spans="1:11">
      <c r="A866" s="81">
        <v>45838</v>
      </c>
      <c r="B866" s="421" t="s">
        <v>10</v>
      </c>
      <c r="C866" s="421" t="s">
        <v>21</v>
      </c>
      <c r="D866" t="s">
        <v>12</v>
      </c>
      <c r="E866" s="207">
        <v>226</v>
      </c>
      <c r="F866" s="207"/>
      <c r="G866" s="2">
        <f t="shared" si="16"/>
        <v>226</v>
      </c>
    </row>
    <row r="867" spans="1:11">
      <c r="A867" s="70"/>
      <c r="B867" s="422"/>
      <c r="C867" s="422"/>
      <c r="D867" t="s">
        <v>13</v>
      </c>
      <c r="E867" s="207">
        <v>35.1</v>
      </c>
      <c r="F867" s="207"/>
      <c r="G867" s="2">
        <f t="shared" si="16"/>
        <v>261.10000000000002</v>
      </c>
    </row>
    <row r="868" spans="1:11">
      <c r="A868" s="70"/>
      <c r="B868" s="422"/>
      <c r="C868" s="422"/>
      <c r="D868" t="s">
        <v>14</v>
      </c>
      <c r="E868" s="207">
        <v>60</v>
      </c>
      <c r="F868" s="207"/>
      <c r="G868" s="2">
        <f t="shared" si="16"/>
        <v>321.10000000000002</v>
      </c>
    </row>
    <row r="869" spans="1:11">
      <c r="A869" s="70"/>
      <c r="B869" s="422"/>
      <c r="C869" s="422"/>
      <c r="D869" t="s">
        <v>15</v>
      </c>
      <c r="E869" s="207">
        <v>5</v>
      </c>
      <c r="F869" s="207"/>
      <c r="G869" s="2">
        <f t="shared" si="16"/>
        <v>326.10000000000002</v>
      </c>
    </row>
    <row r="870" spans="1:11">
      <c r="A870" s="70">
        <v>45838</v>
      </c>
      <c r="B870" s="422" t="s">
        <v>86</v>
      </c>
      <c r="C870" s="422" t="s">
        <v>21</v>
      </c>
      <c r="D870" t="s">
        <v>14</v>
      </c>
      <c r="E870" s="207"/>
      <c r="F870" s="207">
        <v>60</v>
      </c>
      <c r="G870" s="2">
        <f t="shared" si="16"/>
        <v>266.10000000000002</v>
      </c>
    </row>
    <row r="871" spans="1:11">
      <c r="A871" s="70">
        <v>45838</v>
      </c>
      <c r="B871" s="422" t="s">
        <v>86</v>
      </c>
      <c r="C871" s="422" t="s">
        <v>21</v>
      </c>
      <c r="D871" t="s">
        <v>15</v>
      </c>
      <c r="E871" s="207"/>
      <c r="F871" s="207">
        <v>5</v>
      </c>
      <c r="G871" s="2">
        <f t="shared" si="16"/>
        <v>261.10000000000002</v>
      </c>
    </row>
    <row r="872" spans="1:11">
      <c r="A872" s="3">
        <v>45853</v>
      </c>
      <c r="B872" s="422">
        <v>31382</v>
      </c>
      <c r="C872" s="422" t="s">
        <v>21</v>
      </c>
      <c r="D872" t="s">
        <v>12</v>
      </c>
      <c r="F872" s="207">
        <v>226</v>
      </c>
      <c r="G872" s="2">
        <f t="shared" si="16"/>
        <v>35.100000000000023</v>
      </c>
    </row>
    <row r="873" spans="1:11">
      <c r="A873" s="3">
        <v>45853</v>
      </c>
      <c r="B873" s="422">
        <v>31382</v>
      </c>
      <c r="C873" s="422" t="s">
        <v>21</v>
      </c>
      <c r="D873" t="s">
        <v>13</v>
      </c>
      <c r="F873" s="207">
        <v>35.1</v>
      </c>
      <c r="G873" s="2">
        <f t="shared" si="16"/>
        <v>0</v>
      </c>
    </row>
    <row r="874" spans="1:11">
      <c r="A874" s="81">
        <v>45869</v>
      </c>
      <c r="B874" s="421" t="s">
        <v>10</v>
      </c>
      <c r="C874" s="421" t="s">
        <v>22</v>
      </c>
      <c r="D874" t="s">
        <v>12</v>
      </c>
      <c r="E874" s="207">
        <v>201.4</v>
      </c>
      <c r="F874" s="207"/>
      <c r="G874" s="2">
        <f t="shared" si="16"/>
        <v>201.4</v>
      </c>
      <c r="I874" s="421" t="s">
        <v>22</v>
      </c>
      <c r="J874" t="s">
        <v>12</v>
      </c>
      <c r="K874" s="207">
        <v>201.4</v>
      </c>
    </row>
    <row r="875" spans="1:11">
      <c r="A875" s="70"/>
      <c r="B875" s="422"/>
      <c r="C875" s="422"/>
      <c r="D875" t="s">
        <v>13</v>
      </c>
      <c r="E875" s="207">
        <v>40.299999999999997</v>
      </c>
      <c r="F875" s="207"/>
      <c r="G875" s="2">
        <f t="shared" si="16"/>
        <v>241.7</v>
      </c>
      <c r="I875" s="422"/>
      <c r="J875" t="s">
        <v>13</v>
      </c>
      <c r="K875" s="207">
        <v>40.299999999999997</v>
      </c>
    </row>
    <row r="876" spans="1:11">
      <c r="A876" s="70"/>
      <c r="B876" s="422"/>
      <c r="C876" s="422"/>
      <c r="D876" t="s">
        <v>14</v>
      </c>
      <c r="E876" s="207">
        <v>60</v>
      </c>
      <c r="F876" s="207"/>
      <c r="G876" s="2">
        <f t="shared" si="16"/>
        <v>301.7</v>
      </c>
      <c r="K876" s="28">
        <f>SUM(K874:K875)</f>
        <v>241.7</v>
      </c>
    </row>
    <row r="877" spans="1:11">
      <c r="A877" s="70"/>
      <c r="B877" s="422"/>
      <c r="C877" s="422"/>
      <c r="D877" t="s">
        <v>15</v>
      </c>
      <c r="E877" s="207">
        <v>5</v>
      </c>
      <c r="F877" s="207"/>
      <c r="G877" s="2">
        <f t="shared" si="16"/>
        <v>306.7</v>
      </c>
    </row>
    <row r="878" spans="1:11">
      <c r="A878" s="70">
        <v>45869</v>
      </c>
      <c r="B878" s="422" t="s">
        <v>87</v>
      </c>
      <c r="C878" s="422" t="s">
        <v>22</v>
      </c>
      <c r="D878" t="s">
        <v>14</v>
      </c>
      <c r="E878" s="207"/>
      <c r="F878" s="207">
        <v>60</v>
      </c>
      <c r="G878" s="2">
        <f t="shared" si="16"/>
        <v>246.7</v>
      </c>
    </row>
    <row r="879" spans="1:11">
      <c r="A879" s="70">
        <v>45869</v>
      </c>
      <c r="B879" s="422" t="s">
        <v>87</v>
      </c>
      <c r="C879" s="422" t="s">
        <v>22</v>
      </c>
      <c r="D879" t="s">
        <v>15</v>
      </c>
      <c r="E879" s="207"/>
      <c r="F879" s="207">
        <v>5</v>
      </c>
      <c r="G879" s="2">
        <f t="shared" si="16"/>
        <v>241.7</v>
      </c>
    </row>
    <row r="880" spans="1:11">
      <c r="A880" s="70">
        <v>45937</v>
      </c>
      <c r="B880" s="422">
        <v>31708</v>
      </c>
      <c r="C880" s="422" t="s">
        <v>22</v>
      </c>
      <c r="D880" t="s">
        <v>12</v>
      </c>
      <c r="E880" s="207"/>
      <c r="F880" s="207">
        <v>201.4</v>
      </c>
      <c r="G880" s="2">
        <f t="shared" si="16"/>
        <v>40.299999999999983</v>
      </c>
    </row>
    <row r="881" spans="1:13">
      <c r="A881" s="70">
        <v>45937</v>
      </c>
      <c r="B881" s="422">
        <v>31708</v>
      </c>
      <c r="C881" s="422" t="s">
        <v>22</v>
      </c>
      <c r="D881" t="s">
        <v>13</v>
      </c>
      <c r="E881" s="207"/>
      <c r="F881" s="207">
        <v>40.299999999999997</v>
      </c>
      <c r="G881" s="2">
        <f t="shared" si="16"/>
        <v>0</v>
      </c>
    </row>
    <row r="882" spans="1:13">
      <c r="A882" s="31">
        <v>45900</v>
      </c>
      <c r="B882" s="421" t="s">
        <v>10</v>
      </c>
      <c r="C882" s="421" t="s">
        <v>23</v>
      </c>
      <c r="D882" t="s">
        <v>12</v>
      </c>
      <c r="E882" s="2">
        <v>224.5</v>
      </c>
      <c r="G882" s="2">
        <f t="shared" si="16"/>
        <v>224.5</v>
      </c>
    </row>
    <row r="883" spans="1:13">
      <c r="B883" s="422"/>
      <c r="C883" s="422"/>
      <c r="D883" t="s">
        <v>13</v>
      </c>
      <c r="E883" s="2">
        <v>43.9</v>
      </c>
      <c r="G883" s="2">
        <f t="shared" si="16"/>
        <v>268.39999999999998</v>
      </c>
      <c r="I883" s="421" t="s">
        <v>22</v>
      </c>
      <c r="J883" t="s">
        <v>12</v>
      </c>
      <c r="K883" s="207">
        <v>201.4</v>
      </c>
    </row>
    <row r="884" spans="1:13">
      <c r="B884" s="422"/>
      <c r="C884" s="422"/>
      <c r="D884" t="s">
        <v>14</v>
      </c>
      <c r="E884" s="2">
        <v>60</v>
      </c>
      <c r="G884" s="2">
        <f t="shared" si="16"/>
        <v>328.4</v>
      </c>
      <c r="I884" s="422"/>
      <c r="J884" t="s">
        <v>13</v>
      </c>
      <c r="K884" s="207">
        <v>40.299999999999997</v>
      </c>
      <c r="L884" s="28">
        <f>SUM(K883:K884)</f>
        <v>241.7</v>
      </c>
      <c r="M884">
        <v>300</v>
      </c>
    </row>
    <row r="885" spans="1:13">
      <c r="B885" s="422"/>
      <c r="C885" s="422"/>
      <c r="D885" t="s">
        <v>15</v>
      </c>
      <c r="E885" s="2">
        <v>5</v>
      </c>
      <c r="G885" s="2">
        <f t="shared" si="16"/>
        <v>333.4</v>
      </c>
      <c r="I885" s="421" t="s">
        <v>23</v>
      </c>
      <c r="J885" t="s">
        <v>12</v>
      </c>
      <c r="K885" s="2">
        <v>224.5</v>
      </c>
    </row>
    <row r="886" spans="1:13">
      <c r="B886" s="422"/>
      <c r="C886" s="422"/>
      <c r="D886" s="363" t="s">
        <v>45</v>
      </c>
      <c r="E886" s="364">
        <v>15</v>
      </c>
      <c r="G886" s="2">
        <f t="shared" si="16"/>
        <v>348.4</v>
      </c>
      <c r="I886" s="421"/>
      <c r="K886" s="2"/>
    </row>
    <row r="887" spans="1:13">
      <c r="A887" s="3">
        <v>45900</v>
      </c>
      <c r="B887" s="422" t="s">
        <v>102</v>
      </c>
      <c r="C887" s="422" t="s">
        <v>23</v>
      </c>
      <c r="D887" t="s">
        <v>14</v>
      </c>
      <c r="E887" s="2"/>
      <c r="F887" s="2">
        <v>60</v>
      </c>
      <c r="G887" s="2">
        <f t="shared" si="16"/>
        <v>288.39999999999998</v>
      </c>
      <c r="I887" s="422"/>
      <c r="J887" t="s">
        <v>13</v>
      </c>
      <c r="K887" s="2">
        <v>43.9</v>
      </c>
      <c r="L887" s="5">
        <f>SUM(K885:K887)</f>
        <v>268.39999999999998</v>
      </c>
    </row>
    <row r="888" spans="1:13">
      <c r="A888" s="3">
        <v>45900</v>
      </c>
      <c r="B888" s="422" t="s">
        <v>102</v>
      </c>
      <c r="C888" s="422" t="s">
        <v>23</v>
      </c>
      <c r="D888" t="s">
        <v>15</v>
      </c>
      <c r="E888" s="2"/>
      <c r="F888" s="2">
        <v>5</v>
      </c>
      <c r="G888" s="2">
        <f t="shared" si="16"/>
        <v>283.39999999999998</v>
      </c>
      <c r="K888" s="28">
        <f>SUM(K883:K887)</f>
        <v>510.09999999999997</v>
      </c>
    </row>
    <row r="889" spans="1:13">
      <c r="A889" s="3">
        <v>45985</v>
      </c>
      <c r="B889" s="422">
        <v>32042</v>
      </c>
      <c r="C889" s="422" t="s">
        <v>23</v>
      </c>
      <c r="D889" t="s">
        <v>12</v>
      </c>
      <c r="E889" s="2"/>
      <c r="F889" s="2">
        <v>224.5</v>
      </c>
      <c r="G889" s="2">
        <f t="shared" si="16"/>
        <v>58.899999999999977</v>
      </c>
      <c r="K889" s="28"/>
    </row>
    <row r="890" spans="1:13">
      <c r="A890" s="3">
        <v>45985</v>
      </c>
      <c r="B890" s="422">
        <v>32042</v>
      </c>
      <c r="C890" s="422" t="s">
        <v>23</v>
      </c>
      <c r="D890" t="s">
        <v>13</v>
      </c>
      <c r="E890" s="2"/>
      <c r="F890" s="2">
        <v>43.9</v>
      </c>
      <c r="G890" s="2">
        <f t="shared" si="16"/>
        <v>14.999999999999979</v>
      </c>
      <c r="K890" s="28"/>
    </row>
    <row r="891" spans="1:13">
      <c r="A891" s="3">
        <v>46057</v>
      </c>
      <c r="B891" s="422">
        <v>32452</v>
      </c>
      <c r="C891" s="422" t="s">
        <v>23</v>
      </c>
      <c r="D891" t="s">
        <v>45</v>
      </c>
      <c r="E891" s="2"/>
      <c r="F891" s="2">
        <v>15</v>
      </c>
      <c r="G891" s="2">
        <f t="shared" si="16"/>
        <v>-2.1316282072803006E-14</v>
      </c>
      <c r="K891" s="28"/>
    </row>
    <row r="892" spans="1:13">
      <c r="A892" s="81">
        <v>45930</v>
      </c>
      <c r="B892" s="421" t="s">
        <v>10</v>
      </c>
      <c r="C892" s="421" t="s">
        <v>172</v>
      </c>
      <c r="D892" t="s">
        <v>12</v>
      </c>
      <c r="E892" s="207">
        <v>227</v>
      </c>
      <c r="G892" s="2">
        <f t="shared" si="16"/>
        <v>226.99999999999997</v>
      </c>
      <c r="I892" s="2"/>
      <c r="J892" s="2"/>
    </row>
    <row r="893" spans="1:13">
      <c r="B893" s="422"/>
      <c r="C893" s="422"/>
      <c r="D893" t="s">
        <v>13</v>
      </c>
      <c r="E893" s="20">
        <v>96.7</v>
      </c>
      <c r="G893" s="2">
        <f t="shared" si="16"/>
        <v>323.7</v>
      </c>
      <c r="I893" s="28"/>
      <c r="J893" s="2"/>
    </row>
    <row r="894" spans="1:13">
      <c r="B894" s="422"/>
      <c r="C894" s="422"/>
      <c r="D894" t="s">
        <v>14</v>
      </c>
      <c r="E894" s="20">
        <v>60</v>
      </c>
      <c r="G894" s="2">
        <f t="shared" si="16"/>
        <v>383.7</v>
      </c>
      <c r="I894" s="28"/>
      <c r="J894" s="5"/>
    </row>
    <row r="895" spans="1:13">
      <c r="B895" s="422"/>
      <c r="C895" s="422"/>
      <c r="D895" t="s">
        <v>15</v>
      </c>
      <c r="E895" s="20">
        <v>5</v>
      </c>
      <c r="G895" s="2">
        <f t="shared" si="16"/>
        <v>388.7</v>
      </c>
      <c r="I895" s="28"/>
    </row>
    <row r="896" spans="1:13">
      <c r="B896" s="422"/>
      <c r="C896" s="422"/>
      <c r="D896" t="s">
        <v>63</v>
      </c>
      <c r="E896" s="207">
        <v>10</v>
      </c>
      <c r="F896" s="20"/>
      <c r="G896" s="2">
        <f t="shared" si="16"/>
        <v>398.7</v>
      </c>
      <c r="H896" s="272"/>
      <c r="I896" s="441" t="s">
        <v>369</v>
      </c>
      <c r="J896" s="441"/>
      <c r="K896" s="441"/>
    </row>
    <row r="897" spans="1:11">
      <c r="A897" s="3">
        <v>45905</v>
      </c>
      <c r="B897" s="422"/>
      <c r="C897" s="422" t="s">
        <v>41</v>
      </c>
      <c r="D897" t="s">
        <v>63</v>
      </c>
      <c r="E897" s="207"/>
      <c r="F897" s="20">
        <v>10</v>
      </c>
      <c r="G897" s="2">
        <f t="shared" si="16"/>
        <v>388.7</v>
      </c>
      <c r="H897" s="9">
        <v>2025</v>
      </c>
      <c r="I897" s="421" t="s">
        <v>23</v>
      </c>
      <c r="J897" s="272" t="s">
        <v>12</v>
      </c>
      <c r="K897" s="303">
        <v>224.5</v>
      </c>
    </row>
    <row r="898" spans="1:11">
      <c r="A898" s="3">
        <v>45930</v>
      </c>
      <c r="B898" s="422" t="s">
        <v>91</v>
      </c>
      <c r="C898" s="422" t="s">
        <v>41</v>
      </c>
      <c r="D898" t="s">
        <v>14</v>
      </c>
      <c r="E898" s="207"/>
      <c r="F898" s="20">
        <v>60</v>
      </c>
      <c r="G898" s="2">
        <f t="shared" si="16"/>
        <v>328.7</v>
      </c>
      <c r="H898" s="272"/>
      <c r="I898" s="427"/>
      <c r="J898" s="272" t="s">
        <v>13</v>
      </c>
      <c r="K898" s="303">
        <v>43.9</v>
      </c>
    </row>
    <row r="899" spans="1:11">
      <c r="A899" s="3">
        <v>45930</v>
      </c>
      <c r="B899" s="422" t="s">
        <v>91</v>
      </c>
      <c r="C899" s="422" t="s">
        <v>41</v>
      </c>
      <c r="D899" t="s">
        <v>15</v>
      </c>
      <c r="E899" s="207"/>
      <c r="F899" s="20">
        <v>5</v>
      </c>
      <c r="G899" s="2">
        <f t="shared" si="16"/>
        <v>323.7</v>
      </c>
      <c r="H899" s="272"/>
      <c r="I899" s="421" t="s">
        <v>172</v>
      </c>
      <c r="J899" s="272" t="s">
        <v>12</v>
      </c>
      <c r="K899" s="306">
        <v>227</v>
      </c>
    </row>
    <row r="900" spans="1:11">
      <c r="A900" s="3">
        <v>45985</v>
      </c>
      <c r="B900" s="422">
        <v>32042</v>
      </c>
      <c r="C900" s="422" t="s">
        <v>41</v>
      </c>
      <c r="D900" t="s">
        <v>12</v>
      </c>
      <c r="E900" s="207"/>
      <c r="F900" s="207">
        <v>227</v>
      </c>
      <c r="G900" s="2">
        <f t="shared" si="16"/>
        <v>96.699999999999989</v>
      </c>
      <c r="H900" s="272"/>
      <c r="I900" s="421"/>
      <c r="J900" s="272"/>
      <c r="K900" s="306"/>
    </row>
    <row r="901" spans="1:11">
      <c r="A901" s="3">
        <v>45985</v>
      </c>
      <c r="B901" s="422">
        <v>32042</v>
      </c>
      <c r="C901" s="422" t="s">
        <v>41</v>
      </c>
      <c r="D901" t="s">
        <v>13</v>
      </c>
      <c r="E901" s="207"/>
      <c r="F901" s="20">
        <v>96.7</v>
      </c>
      <c r="G901" s="2">
        <f t="shared" si="16"/>
        <v>0</v>
      </c>
      <c r="H901" s="272"/>
      <c r="I901" s="421"/>
      <c r="J901" s="272"/>
      <c r="K901" s="306"/>
    </row>
    <row r="902" spans="1:11">
      <c r="A902" s="81">
        <v>45961</v>
      </c>
      <c r="B902" s="421" t="s">
        <v>10</v>
      </c>
      <c r="C902" s="421" t="s">
        <v>25</v>
      </c>
      <c r="D902" t="s">
        <v>12</v>
      </c>
      <c r="E902" s="28">
        <v>213.9</v>
      </c>
      <c r="G902" s="2">
        <f t="shared" si="16"/>
        <v>213.9</v>
      </c>
      <c r="H902" s="272"/>
      <c r="I902" s="427"/>
      <c r="J902" s="272" t="s">
        <v>13</v>
      </c>
      <c r="K902" s="311">
        <v>96.7</v>
      </c>
    </row>
    <row r="903" spans="1:11">
      <c r="A903" s="70"/>
      <c r="B903" s="422"/>
      <c r="C903" s="422"/>
      <c r="D903" t="s">
        <v>13</v>
      </c>
      <c r="E903" s="28">
        <v>69.5</v>
      </c>
      <c r="G903" s="2">
        <f t="shared" si="16"/>
        <v>283.39999999999998</v>
      </c>
      <c r="H903" s="272"/>
      <c r="I903" s="421" t="s">
        <v>25</v>
      </c>
      <c r="J903" s="272" t="s">
        <v>12</v>
      </c>
      <c r="K903" s="312">
        <v>213.9</v>
      </c>
    </row>
    <row r="904" spans="1:11">
      <c r="A904" s="70"/>
      <c r="B904" s="422"/>
      <c r="C904" s="422"/>
      <c r="D904" t="s">
        <v>14</v>
      </c>
      <c r="E904" s="20">
        <v>60</v>
      </c>
      <c r="G904" s="2">
        <f t="shared" si="16"/>
        <v>343.4</v>
      </c>
      <c r="H904" s="272"/>
      <c r="I904" s="427"/>
      <c r="J904" s="272" t="s">
        <v>13</v>
      </c>
      <c r="K904" s="312">
        <v>69.5</v>
      </c>
    </row>
    <row r="905" spans="1:11">
      <c r="A905" s="70"/>
      <c r="B905" s="422"/>
      <c r="C905" s="422"/>
      <c r="D905" t="s">
        <v>15</v>
      </c>
      <c r="E905" s="20">
        <v>5</v>
      </c>
      <c r="G905" s="2">
        <f t="shared" si="16"/>
        <v>348.4</v>
      </c>
      <c r="H905" s="272"/>
      <c r="I905" s="272"/>
      <c r="J905" s="272"/>
      <c r="K905" s="346">
        <f>SUM(K897:K904)</f>
        <v>875.5</v>
      </c>
    </row>
    <row r="906" spans="1:11">
      <c r="A906" s="3">
        <v>45961</v>
      </c>
      <c r="B906" s="422" t="s">
        <v>75</v>
      </c>
      <c r="C906" s="422" t="s">
        <v>25</v>
      </c>
      <c r="D906" t="s">
        <v>14</v>
      </c>
      <c r="F906" s="20">
        <v>60</v>
      </c>
      <c r="G906" s="2">
        <f t="shared" si="16"/>
        <v>288.39999999999998</v>
      </c>
    </row>
    <row r="907" spans="1:11">
      <c r="A907" s="3">
        <v>45961</v>
      </c>
      <c r="B907" s="422" t="s">
        <v>75</v>
      </c>
      <c r="C907" s="422" t="s">
        <v>25</v>
      </c>
      <c r="D907" t="s">
        <v>15</v>
      </c>
      <c r="F907" s="20">
        <v>5</v>
      </c>
      <c r="G907" s="2">
        <f t="shared" si="16"/>
        <v>283.39999999999998</v>
      </c>
    </row>
    <row r="908" spans="1:11">
      <c r="A908" s="3">
        <v>45985</v>
      </c>
      <c r="B908" s="422">
        <v>32042</v>
      </c>
      <c r="C908" s="422" t="s">
        <v>25</v>
      </c>
      <c r="D908" t="s">
        <v>12</v>
      </c>
      <c r="F908" s="28">
        <v>213.9</v>
      </c>
      <c r="G908" s="2">
        <f t="shared" si="16"/>
        <v>69.499999999999972</v>
      </c>
    </row>
    <row r="909" spans="1:11">
      <c r="A909" s="3">
        <v>45985</v>
      </c>
      <c r="B909" s="422">
        <v>32042</v>
      </c>
      <c r="C909" s="422" t="s">
        <v>25</v>
      </c>
      <c r="D909" t="s">
        <v>13</v>
      </c>
      <c r="F909" s="28">
        <v>69.5</v>
      </c>
      <c r="G909" s="2">
        <f t="shared" ref="G909:G913" si="17">+G908+E909-F909</f>
        <v>0</v>
      </c>
    </row>
    <row r="910" spans="1:11">
      <c r="A910" s="81">
        <v>45991</v>
      </c>
      <c r="B910" s="421" t="s">
        <v>10</v>
      </c>
      <c r="C910" s="421" t="s">
        <v>26</v>
      </c>
      <c r="D910" t="s">
        <v>12</v>
      </c>
      <c r="E910" s="20">
        <v>288.89999999999998</v>
      </c>
      <c r="G910" s="2">
        <f t="shared" si="17"/>
        <v>288.89999999999998</v>
      </c>
    </row>
    <row r="911" spans="1:11">
      <c r="A911" s="70"/>
      <c r="B911" s="422"/>
      <c r="C911" s="422"/>
      <c r="D911" t="s">
        <v>13</v>
      </c>
      <c r="E911" s="20">
        <v>70.2</v>
      </c>
      <c r="G911" s="2">
        <f t="shared" si="17"/>
        <v>359.09999999999997</v>
      </c>
    </row>
    <row r="912" spans="1:11">
      <c r="A912" s="70"/>
      <c r="B912" s="422"/>
      <c r="C912" s="422"/>
      <c r="D912" t="s">
        <v>14</v>
      </c>
      <c r="E912" s="207">
        <v>60</v>
      </c>
      <c r="G912" s="2">
        <f t="shared" si="17"/>
        <v>419.09999999999997</v>
      </c>
    </row>
    <row r="913" spans="1:13">
      <c r="A913" s="70"/>
      <c r="B913" s="422"/>
      <c r="C913" s="422"/>
      <c r="D913" t="s">
        <v>15</v>
      </c>
      <c r="E913" s="207">
        <v>5</v>
      </c>
      <c r="G913" s="2">
        <f t="shared" si="17"/>
        <v>424.09999999999997</v>
      </c>
    </row>
    <row r="914" spans="1:13">
      <c r="A914" s="3">
        <v>45991</v>
      </c>
      <c r="B914" s="422" t="s">
        <v>93</v>
      </c>
      <c r="C914" s="422" t="s">
        <v>26</v>
      </c>
      <c r="D914" t="s">
        <v>14</v>
      </c>
      <c r="E914" s="5"/>
      <c r="F914" s="207">
        <v>60</v>
      </c>
      <c r="G914" s="2">
        <f t="shared" ref="G914:G939" si="18">+G913+E914-F914</f>
        <v>364.09999999999997</v>
      </c>
    </row>
    <row r="915" spans="1:13">
      <c r="A915" s="3">
        <v>45991</v>
      </c>
      <c r="B915" s="422" t="s">
        <v>93</v>
      </c>
      <c r="C915" s="422" t="s">
        <v>26</v>
      </c>
      <c r="D915" t="s">
        <v>15</v>
      </c>
      <c r="E915" s="5"/>
      <c r="F915" s="207">
        <v>5</v>
      </c>
      <c r="G915" s="2">
        <f t="shared" si="18"/>
        <v>359.09999999999997</v>
      </c>
    </row>
    <row r="916" spans="1:13">
      <c r="A916" s="3">
        <v>46043</v>
      </c>
      <c r="B916" s="422">
        <v>32378</v>
      </c>
      <c r="C916" s="422" t="s">
        <v>26</v>
      </c>
      <c r="D916" t="s">
        <v>12</v>
      </c>
      <c r="E916" s="5"/>
      <c r="F916" s="207">
        <v>288.89999999999998</v>
      </c>
      <c r="G916" s="2">
        <f>+G915+E916-F916</f>
        <v>70.199999999999989</v>
      </c>
    </row>
    <row r="917" spans="1:13">
      <c r="A917" s="3">
        <v>46043</v>
      </c>
      <c r="B917" s="422">
        <v>32378</v>
      </c>
      <c r="C917" s="422" t="s">
        <v>26</v>
      </c>
      <c r="D917" t="s">
        <v>13</v>
      </c>
      <c r="E917" s="5"/>
      <c r="F917" s="207">
        <v>70.2</v>
      </c>
      <c r="G917" s="2">
        <f>+G916+E917-F917</f>
        <v>0</v>
      </c>
    </row>
    <row r="918" spans="1:13">
      <c r="A918" s="81">
        <v>46022</v>
      </c>
      <c r="B918" s="374" t="s">
        <v>10</v>
      </c>
      <c r="C918" s="374" t="s">
        <v>27</v>
      </c>
      <c r="D918" s="373" t="s">
        <v>12</v>
      </c>
      <c r="E918" s="373">
        <v>308.39999999999998</v>
      </c>
      <c r="G918" s="2">
        <f>+G917+E918-F918</f>
        <v>308.39999999999998</v>
      </c>
      <c r="J918" s="441" t="s">
        <v>369</v>
      </c>
      <c r="K918" s="441"/>
      <c r="L918" s="441"/>
    </row>
    <row r="919" spans="1:13">
      <c r="A919" s="81"/>
      <c r="B919" s="373"/>
      <c r="C919" s="373"/>
      <c r="D919" s="373" t="s">
        <v>13</v>
      </c>
      <c r="E919" s="373">
        <v>68.7</v>
      </c>
      <c r="G919" s="2">
        <f>+G918+E919-F919</f>
        <v>377.09999999999997</v>
      </c>
      <c r="I919" s="9">
        <v>2026</v>
      </c>
      <c r="J919" s="421" t="s">
        <v>11</v>
      </c>
      <c r="K919" t="s">
        <v>12</v>
      </c>
      <c r="L919" s="20">
        <v>285.3</v>
      </c>
    </row>
    <row r="920" spans="1:13">
      <c r="A920" s="81"/>
      <c r="B920" s="373"/>
      <c r="C920" s="373"/>
      <c r="D920" s="373" t="s">
        <v>14</v>
      </c>
      <c r="E920" s="373">
        <v>60</v>
      </c>
      <c r="G920" s="2">
        <f>+G919+E920-F920</f>
        <v>437.09999999999997</v>
      </c>
      <c r="J920" s="422"/>
      <c r="K920" t="s">
        <v>13</v>
      </c>
      <c r="L920" s="20">
        <v>86.9</v>
      </c>
    </row>
    <row r="921" spans="1:13">
      <c r="A921" s="373"/>
      <c r="B921" s="373"/>
      <c r="C921" s="373"/>
      <c r="D921" s="373" t="s">
        <v>15</v>
      </c>
      <c r="E921" s="373">
        <v>5</v>
      </c>
      <c r="G921" s="2">
        <f>+G920+E921-F921</f>
        <v>442.09999999999997</v>
      </c>
      <c r="J921" s="373"/>
      <c r="K921" s="388" t="s">
        <v>205</v>
      </c>
      <c r="L921" s="389">
        <v>28.3</v>
      </c>
    </row>
    <row r="922" spans="1:13">
      <c r="A922" s="70">
        <v>46022</v>
      </c>
      <c r="B922" s="422" t="s">
        <v>76</v>
      </c>
      <c r="C922" s="150" t="s">
        <v>27</v>
      </c>
      <c r="D922" t="s">
        <v>14</v>
      </c>
      <c r="E922" s="248"/>
      <c r="F922" s="373">
        <v>60</v>
      </c>
      <c r="G922" s="2">
        <f t="shared" si="18"/>
        <v>382.09999999999997</v>
      </c>
      <c r="K922">
        <v>400</v>
      </c>
      <c r="L922" s="93">
        <f>SUM(L919:L921)</f>
        <v>400.50000000000006</v>
      </c>
      <c r="M922" s="28">
        <f>K922-L922</f>
        <v>-0.50000000000005684</v>
      </c>
    </row>
    <row r="923" spans="1:13">
      <c r="A923" s="70">
        <v>46022</v>
      </c>
      <c r="B923" s="422" t="s">
        <v>76</v>
      </c>
      <c r="C923" s="150" t="s">
        <v>27</v>
      </c>
      <c r="D923" s="373" t="s">
        <v>15</v>
      </c>
      <c r="E923" s="2"/>
      <c r="F923" s="373">
        <v>5</v>
      </c>
      <c r="G923" s="2">
        <f t="shared" si="18"/>
        <v>377.09999999999997</v>
      </c>
    </row>
    <row r="924" spans="1:13">
      <c r="A924" s="70">
        <v>46057</v>
      </c>
      <c r="B924" s="422">
        <v>32452</v>
      </c>
      <c r="C924" s="150" t="s">
        <v>27</v>
      </c>
      <c r="D924" s="373" t="s">
        <v>12</v>
      </c>
      <c r="E924" s="2"/>
      <c r="F924" s="373">
        <v>308.39999999999998</v>
      </c>
      <c r="G924" s="2">
        <f t="shared" si="18"/>
        <v>68.699999999999989</v>
      </c>
    </row>
    <row r="925" spans="1:13">
      <c r="A925" s="70">
        <v>46057</v>
      </c>
      <c r="B925" s="422">
        <v>32452</v>
      </c>
      <c r="C925" s="150" t="s">
        <v>27</v>
      </c>
      <c r="D925" s="373" t="s">
        <v>13</v>
      </c>
      <c r="E925" s="2"/>
      <c r="F925" s="373">
        <v>68.7</v>
      </c>
      <c r="G925" s="2">
        <f t="shared" si="18"/>
        <v>0</v>
      </c>
    </row>
    <row r="926" spans="1:13">
      <c r="A926" s="81">
        <v>46053</v>
      </c>
      <c r="B926" s="421" t="s">
        <v>10</v>
      </c>
      <c r="C926" s="421" t="s">
        <v>11</v>
      </c>
      <c r="D926" t="s">
        <v>12</v>
      </c>
      <c r="E926" s="20">
        <v>285.3</v>
      </c>
      <c r="G926" s="2">
        <f t="shared" si="18"/>
        <v>285.3</v>
      </c>
    </row>
    <row r="927" spans="1:13">
      <c r="A927" s="70"/>
      <c r="B927" s="422"/>
      <c r="C927" s="422"/>
      <c r="D927" t="s">
        <v>13</v>
      </c>
      <c r="E927" s="20">
        <v>86.9</v>
      </c>
      <c r="G927" s="2">
        <f t="shared" si="18"/>
        <v>372.20000000000005</v>
      </c>
    </row>
    <row r="928" spans="1:13">
      <c r="A928" s="70"/>
      <c r="B928" s="422"/>
      <c r="C928" s="422"/>
      <c r="D928" t="s">
        <v>14</v>
      </c>
      <c r="E928" s="207">
        <v>60</v>
      </c>
      <c r="G928" s="2">
        <f t="shared" si="18"/>
        <v>432.20000000000005</v>
      </c>
      <c r="J928" s="421"/>
      <c r="L928" s="20"/>
    </row>
    <row r="929" spans="1:13">
      <c r="A929" s="70"/>
      <c r="B929" s="422"/>
      <c r="C929" s="422"/>
      <c r="D929" t="s">
        <v>15</v>
      </c>
      <c r="E929" s="207">
        <v>5</v>
      </c>
      <c r="G929" s="2">
        <f t="shared" si="18"/>
        <v>437.20000000000005</v>
      </c>
      <c r="I929" s="441" t="s">
        <v>369</v>
      </c>
      <c r="J929" s="441"/>
      <c r="K929" s="441"/>
      <c r="L929" s="20"/>
    </row>
    <row r="930" spans="1:13">
      <c r="A930" s="70"/>
      <c r="B930" s="422"/>
      <c r="C930" s="422"/>
      <c r="D930" s="388" t="s">
        <v>205</v>
      </c>
      <c r="E930" s="389">
        <v>28.3</v>
      </c>
      <c r="G930" s="2">
        <f t="shared" si="18"/>
        <v>465.50000000000006</v>
      </c>
      <c r="H930" s="9">
        <v>2026</v>
      </c>
      <c r="I930" s="421" t="s">
        <v>11</v>
      </c>
      <c r="J930" t="s">
        <v>12</v>
      </c>
      <c r="K930" s="20">
        <v>285.3</v>
      </c>
      <c r="L930" s="20"/>
    </row>
    <row r="931" spans="1:13">
      <c r="A931" s="70">
        <v>46053</v>
      </c>
      <c r="B931" s="422" t="s">
        <v>77</v>
      </c>
      <c r="C931" s="422" t="s">
        <v>11</v>
      </c>
      <c r="D931" t="s">
        <v>14</v>
      </c>
      <c r="E931" s="207"/>
      <c r="F931" s="207">
        <v>60</v>
      </c>
      <c r="G931" s="2">
        <f t="shared" si="18"/>
        <v>405.50000000000006</v>
      </c>
      <c r="I931" s="422"/>
      <c r="J931" t="s">
        <v>13</v>
      </c>
      <c r="K931" s="20">
        <v>86.9</v>
      </c>
      <c r="L931" s="20"/>
    </row>
    <row r="932" spans="1:13">
      <c r="A932" s="70">
        <v>46053</v>
      </c>
      <c r="B932" s="422" t="s">
        <v>77</v>
      </c>
      <c r="C932" s="422" t="s">
        <v>11</v>
      </c>
      <c r="D932" t="s">
        <v>15</v>
      </c>
      <c r="E932" s="207"/>
      <c r="F932" s="207">
        <v>5</v>
      </c>
      <c r="G932" s="2">
        <f t="shared" si="18"/>
        <v>400.50000000000006</v>
      </c>
      <c r="J932" s="388" t="s">
        <v>205</v>
      </c>
      <c r="K932" s="389">
        <v>28.3</v>
      </c>
    </row>
    <row r="933" spans="1:13">
      <c r="A933" s="70">
        <v>46105</v>
      </c>
      <c r="B933" s="422">
        <v>32850</v>
      </c>
      <c r="C933" s="422" t="s">
        <v>11</v>
      </c>
      <c r="D933" t="s">
        <v>12</v>
      </c>
      <c r="E933" s="207"/>
      <c r="F933" s="207">
        <v>285.3</v>
      </c>
      <c r="G933" s="2">
        <f t="shared" si="18"/>
        <v>115.20000000000005</v>
      </c>
      <c r="J933" s="388"/>
      <c r="K933" s="389"/>
    </row>
    <row r="934" spans="1:13">
      <c r="A934" s="70">
        <v>46105</v>
      </c>
      <c r="B934" s="422">
        <v>32850</v>
      </c>
      <c r="C934" s="422" t="s">
        <v>11</v>
      </c>
      <c r="D934" t="s">
        <v>13</v>
      </c>
      <c r="E934" s="207"/>
      <c r="F934" s="207">
        <v>86.9</v>
      </c>
      <c r="G934" s="2">
        <f t="shared" si="18"/>
        <v>28.30000000000004</v>
      </c>
      <c r="J934" s="388"/>
      <c r="K934" s="389"/>
    </row>
    <row r="935" spans="1:13">
      <c r="A935" s="70">
        <v>46105</v>
      </c>
      <c r="B935" s="422">
        <v>32850</v>
      </c>
      <c r="C935" s="422" t="s">
        <v>11</v>
      </c>
      <c r="D935" t="s">
        <v>205</v>
      </c>
      <c r="E935" s="207"/>
      <c r="F935" s="207">
        <v>28.3</v>
      </c>
      <c r="G935" s="2">
        <f t="shared" si="18"/>
        <v>3.907985046680551E-14</v>
      </c>
      <c r="J935" s="388"/>
      <c r="K935" s="389"/>
    </row>
    <row r="936" spans="1:13">
      <c r="A936" s="31">
        <v>46081</v>
      </c>
      <c r="B936" s="421" t="s">
        <v>10</v>
      </c>
      <c r="C936" s="421" t="s">
        <v>17</v>
      </c>
      <c r="D936" t="s">
        <v>12</v>
      </c>
      <c r="E936" s="20">
        <v>272</v>
      </c>
      <c r="G936" s="2">
        <f t="shared" si="18"/>
        <v>272.00000000000006</v>
      </c>
      <c r="I936" s="421" t="s">
        <v>17</v>
      </c>
      <c r="J936" t="s">
        <v>12</v>
      </c>
      <c r="K936" s="20">
        <v>272</v>
      </c>
      <c r="M936" s="20"/>
    </row>
    <row r="937" spans="1:13">
      <c r="B937" s="422"/>
      <c r="C937" s="422"/>
      <c r="D937" t="s">
        <v>13</v>
      </c>
      <c r="E937" s="20">
        <v>79.099999999999994</v>
      </c>
      <c r="G937" s="2">
        <f t="shared" si="18"/>
        <v>351.1</v>
      </c>
      <c r="I937" s="422"/>
      <c r="J937" t="s">
        <v>13</v>
      </c>
      <c r="K937" s="20">
        <v>79.099999999999994</v>
      </c>
    </row>
    <row r="938" spans="1:13">
      <c r="B938" s="422"/>
      <c r="C938" s="422"/>
      <c r="D938" t="s">
        <v>14</v>
      </c>
      <c r="E938" s="207">
        <v>56</v>
      </c>
      <c r="G938" s="2">
        <f t="shared" si="18"/>
        <v>407.1</v>
      </c>
      <c r="J938">
        <v>752</v>
      </c>
      <c r="K938" s="114">
        <f>SUM(K930:K937)</f>
        <v>751.6</v>
      </c>
      <c r="L938" s="20">
        <f>J938-K938</f>
        <v>0.39999999999997726</v>
      </c>
    </row>
    <row r="939" spans="1:13">
      <c r="B939" s="422"/>
      <c r="C939" s="422"/>
      <c r="D939" t="s">
        <v>15</v>
      </c>
      <c r="E939" s="207">
        <v>5</v>
      </c>
      <c r="G939" s="2">
        <f t="shared" si="18"/>
        <v>412.1</v>
      </c>
    </row>
    <row r="940" spans="1:13">
      <c r="A940" s="70">
        <v>46081</v>
      </c>
      <c r="B940" s="422" t="s">
        <v>78</v>
      </c>
      <c r="C940" s="422" t="s">
        <v>17</v>
      </c>
      <c r="D940" t="s">
        <v>14</v>
      </c>
      <c r="F940" s="207">
        <v>56</v>
      </c>
      <c r="G940" s="2">
        <f>+G939+E940-F940</f>
        <v>356.1</v>
      </c>
    </row>
    <row r="941" spans="1:13">
      <c r="A941" s="70">
        <v>46081</v>
      </c>
      <c r="B941" s="422" t="s">
        <v>78</v>
      </c>
      <c r="C941" s="422" t="s">
        <v>17</v>
      </c>
      <c r="D941" t="s">
        <v>15</v>
      </c>
      <c r="F941" s="207">
        <v>5</v>
      </c>
      <c r="G941" s="2">
        <f>+G940+E941-F941</f>
        <v>351.1</v>
      </c>
    </row>
    <row r="942" spans="1:13">
      <c r="A942" s="3">
        <v>46105</v>
      </c>
      <c r="B942" s="422">
        <v>32850</v>
      </c>
      <c r="C942" s="422" t="s">
        <v>17</v>
      </c>
      <c r="D942" t="s">
        <v>12</v>
      </c>
      <c r="F942" s="2">
        <v>272</v>
      </c>
      <c r="G942" s="2">
        <f>+G941+E942-F942</f>
        <v>79.100000000000023</v>
      </c>
    </row>
    <row r="943" spans="1:13">
      <c r="A943" s="3">
        <v>46105</v>
      </c>
      <c r="B943" s="422">
        <v>32850</v>
      </c>
      <c r="C943" s="422" t="s">
        <v>17</v>
      </c>
      <c r="D943" t="s">
        <v>13</v>
      </c>
      <c r="F943" s="2">
        <v>79.099999999999994</v>
      </c>
      <c r="G943" s="2">
        <f>+G942+E943-F943</f>
        <v>0</v>
      </c>
    </row>
    <row r="944" spans="1:13">
      <c r="A944" s="31">
        <v>46112</v>
      </c>
      <c r="B944" s="421" t="s">
        <v>10</v>
      </c>
      <c r="C944" s="421" t="s">
        <v>18</v>
      </c>
      <c r="D944" t="s">
        <v>12</v>
      </c>
      <c r="E944" s="207">
        <v>278.3</v>
      </c>
      <c r="G944" s="2">
        <f>+G943+E944-F944</f>
        <v>278.3</v>
      </c>
    </row>
    <row r="945" spans="1:11">
      <c r="A945" s="31"/>
      <c r="B945" s="422"/>
      <c r="C945" s="422"/>
      <c r="D945" t="s">
        <v>13</v>
      </c>
      <c r="E945" s="207">
        <v>82</v>
      </c>
      <c r="G945" s="2">
        <f>+G944+E945-F945</f>
        <v>360.3</v>
      </c>
      <c r="I945" s="421" t="s">
        <v>18</v>
      </c>
      <c r="J945" t="s">
        <v>12</v>
      </c>
      <c r="K945" s="207">
        <v>278.3</v>
      </c>
    </row>
    <row r="946" spans="1:11">
      <c r="B946" s="422"/>
      <c r="C946" s="422"/>
      <c r="D946" t="s">
        <v>14</v>
      </c>
      <c r="E946" s="207">
        <v>60</v>
      </c>
      <c r="G946" s="2">
        <f>+G945+E946-F946</f>
        <v>420.3</v>
      </c>
      <c r="I946" s="422"/>
      <c r="J946" t="s">
        <v>13</v>
      </c>
      <c r="K946" s="207">
        <v>82</v>
      </c>
    </row>
    <row r="947" spans="1:11">
      <c r="B947" s="422"/>
      <c r="C947" s="422"/>
      <c r="D947" t="s">
        <v>15</v>
      </c>
      <c r="E947" s="207">
        <v>5</v>
      </c>
      <c r="G947" s="2">
        <f>+G946+E947-F947</f>
        <v>425.3</v>
      </c>
    </row>
    <row r="948" spans="1:11">
      <c r="A948" s="70">
        <v>46112</v>
      </c>
      <c r="B948" s="422" t="s">
        <v>81</v>
      </c>
      <c r="C948" s="422" t="s">
        <v>18</v>
      </c>
      <c r="D948" t="s">
        <v>14</v>
      </c>
      <c r="E948" s="207"/>
      <c r="F948" s="207">
        <v>60</v>
      </c>
      <c r="G948" s="2">
        <f>+G947+E948-F948</f>
        <v>365.3</v>
      </c>
    </row>
    <row r="949" spans="1:11">
      <c r="A949" s="70">
        <v>46112</v>
      </c>
      <c r="B949" s="422" t="s">
        <v>81</v>
      </c>
      <c r="C949" s="422" t="s">
        <v>18</v>
      </c>
      <c r="D949" t="s">
        <v>15</v>
      </c>
      <c r="E949" s="207"/>
      <c r="F949" s="207">
        <v>5</v>
      </c>
      <c r="G949" s="2">
        <f>+G948+E949-F949</f>
        <v>360.3</v>
      </c>
    </row>
    <row r="950" spans="1:11">
      <c r="B950" s="422"/>
      <c r="C950" s="422"/>
      <c r="G950" s="2">
        <f>+G949+E950-F950</f>
        <v>360.3</v>
      </c>
    </row>
    <row r="951" spans="1:11">
      <c r="B951" s="422"/>
      <c r="C951" s="422"/>
      <c r="G951" s="2">
        <f>+G950+E951-F951</f>
        <v>360.3</v>
      </c>
    </row>
    <row r="952" spans="1:11">
      <c r="B952" s="422"/>
      <c r="C952" s="422"/>
      <c r="G952" s="2">
        <f>+G951+E952-F952</f>
        <v>360.3</v>
      </c>
    </row>
    <row r="953" spans="1:11">
      <c r="B953" s="422"/>
      <c r="C953" s="422"/>
      <c r="G953" s="2">
        <f>+G952+E953-F953</f>
        <v>360.3</v>
      </c>
    </row>
    <row r="954" spans="1:11">
      <c r="B954" s="422"/>
      <c r="C954" s="422"/>
      <c r="G954" s="2">
        <f>+G953+E954-F954</f>
        <v>360.3</v>
      </c>
    </row>
    <row r="955" spans="1:11">
      <c r="B955" s="422"/>
      <c r="C955" s="422"/>
      <c r="G955" s="2">
        <f>+G954+E955-F955</f>
        <v>360.3</v>
      </c>
    </row>
    <row r="956" spans="1:11">
      <c r="B956" s="422"/>
      <c r="C956" s="422"/>
      <c r="G956" s="2">
        <f>+G955+E956-F956</f>
        <v>360.3</v>
      </c>
    </row>
    <row r="957" spans="1:11">
      <c r="B957" s="422"/>
      <c r="C957" s="422"/>
      <c r="G957" s="2">
        <f>+G956+E957-F957</f>
        <v>360.3</v>
      </c>
    </row>
    <row r="958" spans="1:11">
      <c r="B958" s="422"/>
      <c r="C958" s="422"/>
      <c r="G958" s="2">
        <f>+G957+E958-F958</f>
        <v>360.3</v>
      </c>
    </row>
    <row r="959" spans="1:11">
      <c r="B959" s="422"/>
      <c r="C959" s="422"/>
      <c r="G959" s="2">
        <f>+G958+E959-F959</f>
        <v>360.3</v>
      </c>
    </row>
    <row r="960" spans="1:11">
      <c r="B960" s="422"/>
      <c r="C960" s="422"/>
      <c r="G960" s="2">
        <f>+G959+E960-F960</f>
        <v>360.3</v>
      </c>
    </row>
    <row r="961" spans="2:7">
      <c r="B961" s="422"/>
      <c r="C961" s="422"/>
      <c r="G961" s="2">
        <f>+G960+E961-F961</f>
        <v>360.3</v>
      </c>
    </row>
    <row r="962" spans="2:7">
      <c r="B962" s="422"/>
      <c r="C962" s="422"/>
      <c r="G962" s="2">
        <f>+G961+E962-F962</f>
        <v>360.3</v>
      </c>
    </row>
    <row r="963" spans="2:7">
      <c r="B963" s="422"/>
      <c r="C963" s="422"/>
      <c r="G963" s="2">
        <f>+G962+E963-F963</f>
        <v>360.3</v>
      </c>
    </row>
    <row r="964" spans="2:7">
      <c r="B964" s="422"/>
      <c r="C964" s="422"/>
      <c r="G964" s="2">
        <f>+G963+E964-F964</f>
        <v>360.3</v>
      </c>
    </row>
    <row r="965" spans="2:7">
      <c r="B965" s="422"/>
      <c r="C965" s="422"/>
      <c r="G965" s="2">
        <f>+G964+E965-F965</f>
        <v>360.3</v>
      </c>
    </row>
    <row r="966" spans="2:7">
      <c r="B966" s="422"/>
      <c r="C966" s="422"/>
      <c r="G966" s="2">
        <f>+G965+E966-F966</f>
        <v>360.3</v>
      </c>
    </row>
    <row r="967" spans="2:7">
      <c r="B967" s="422"/>
      <c r="C967" s="422"/>
      <c r="G967" s="2">
        <f>+G966+E967-F967</f>
        <v>360.3</v>
      </c>
    </row>
    <row r="968" spans="2:7">
      <c r="B968" s="422"/>
      <c r="C968" s="422"/>
      <c r="G968" s="2">
        <f>+G967+E968-F968</f>
        <v>360.3</v>
      </c>
    </row>
    <row r="969" spans="2:7">
      <c r="B969" s="422"/>
      <c r="C969" s="422"/>
      <c r="G969" s="2">
        <f>+G968+E969-F969</f>
        <v>360.3</v>
      </c>
    </row>
    <row r="970" spans="2:7">
      <c r="B970" s="422"/>
      <c r="C970" s="422"/>
      <c r="G970" s="2">
        <f>+G969+E970-F970</f>
        <v>360.3</v>
      </c>
    </row>
    <row r="971" spans="2:7">
      <c r="B971" s="422"/>
      <c r="C971" s="422"/>
      <c r="G971" s="2">
        <f>+G970+E971-F971</f>
        <v>360.3</v>
      </c>
    </row>
    <row r="972" spans="2:7">
      <c r="B972" s="422"/>
      <c r="C972" s="422"/>
      <c r="G972" s="2">
        <f>+G971+E972-F972</f>
        <v>360.3</v>
      </c>
    </row>
    <row r="973" spans="2:7">
      <c r="B973" s="422"/>
      <c r="C973" s="422"/>
      <c r="G973" s="2">
        <f>+G972+E973-F973</f>
        <v>360.3</v>
      </c>
    </row>
    <row r="974" spans="2:7">
      <c r="B974" s="422"/>
      <c r="C974" s="422"/>
      <c r="G974" s="2">
        <f>+G973+E974-F974</f>
        <v>360.3</v>
      </c>
    </row>
    <row r="975" spans="2:7">
      <c r="B975" s="422"/>
      <c r="C975" s="422"/>
      <c r="G975" s="2">
        <f>+G974+E975-F975</f>
        <v>360.3</v>
      </c>
    </row>
    <row r="976" spans="2:7">
      <c r="B976" s="422"/>
      <c r="C976" s="422"/>
      <c r="G976" s="2">
        <f>+G975+E976-F976</f>
        <v>360.3</v>
      </c>
    </row>
    <row r="977" spans="2:7">
      <c r="B977" s="422"/>
      <c r="C977" s="422"/>
      <c r="G977" s="2">
        <f>+G976+E977-F977</f>
        <v>360.3</v>
      </c>
    </row>
    <row r="978" spans="2:7">
      <c r="B978" s="422"/>
      <c r="C978" s="422"/>
      <c r="G978" s="2">
        <f>+G977+E978-F978</f>
        <v>360.3</v>
      </c>
    </row>
    <row r="979" spans="2:7">
      <c r="B979" s="422"/>
      <c r="C979" s="422"/>
      <c r="G979" s="2">
        <f>+G978+E979-F979</f>
        <v>360.3</v>
      </c>
    </row>
    <row r="980" spans="2:7">
      <c r="B980" s="422"/>
      <c r="C980" s="422"/>
      <c r="G980" s="2">
        <f>+G979+E980-F980</f>
        <v>360.3</v>
      </c>
    </row>
    <row r="981" spans="2:7">
      <c r="B981" s="422"/>
      <c r="C981" s="422"/>
      <c r="G981" s="2">
        <f>+G980+E981-F981</f>
        <v>360.3</v>
      </c>
    </row>
    <row r="982" spans="2:7">
      <c r="B982" s="422"/>
      <c r="C982" s="422"/>
      <c r="G982" s="2">
        <f>+G981+E982-F982</f>
        <v>360.3</v>
      </c>
    </row>
    <row r="983" spans="2:7">
      <c r="B983" s="422"/>
      <c r="C983" s="422"/>
      <c r="G983" s="2">
        <f>+G982+E983-F983</f>
        <v>360.3</v>
      </c>
    </row>
    <row r="984" spans="2:7">
      <c r="B984" s="422"/>
      <c r="C984" s="422"/>
      <c r="G984" s="2">
        <f>+G983+E984-F984</f>
        <v>360.3</v>
      </c>
    </row>
    <row r="985" spans="2:7">
      <c r="B985" s="422"/>
      <c r="C985" s="422"/>
      <c r="G985" s="2">
        <f>+G984+E985-F985</f>
        <v>360.3</v>
      </c>
    </row>
    <row r="986" spans="2:7">
      <c r="B986" s="422"/>
      <c r="C986" s="422"/>
      <c r="G986" s="2">
        <f>+G985+E986-F986</f>
        <v>360.3</v>
      </c>
    </row>
    <row r="987" spans="2:7">
      <c r="B987" s="422"/>
      <c r="C987" s="422"/>
      <c r="G987" s="2">
        <f>+G986+E987-F987</f>
        <v>360.3</v>
      </c>
    </row>
    <row r="988" spans="2:7">
      <c r="B988" s="422"/>
      <c r="C988" s="422"/>
      <c r="G988" s="2">
        <f>+G987+E988-F988</f>
        <v>360.3</v>
      </c>
    </row>
    <row r="989" spans="2:7">
      <c r="B989" s="422"/>
      <c r="C989" s="422"/>
      <c r="G989" s="2">
        <f>+G988+E989-F989</f>
        <v>360.3</v>
      </c>
    </row>
    <row r="990" spans="2:7">
      <c r="B990" s="422"/>
      <c r="C990" s="422"/>
      <c r="G990" s="2">
        <f>+G989+E990-F990</f>
        <v>360.3</v>
      </c>
    </row>
    <row r="991" spans="2:7">
      <c r="B991" s="422"/>
      <c r="C991" s="422"/>
      <c r="G991" s="2">
        <f>+G990+E991-F991</f>
        <v>360.3</v>
      </c>
    </row>
    <row r="992" spans="2:7">
      <c r="B992" s="422"/>
      <c r="C992" s="422"/>
      <c r="G992" s="2">
        <f>+G991+E992-F992</f>
        <v>360.3</v>
      </c>
    </row>
    <row r="993" spans="2:7">
      <c r="B993" s="422"/>
      <c r="C993" s="422"/>
      <c r="G993" s="2">
        <f>+G992+E993-F993</f>
        <v>360.3</v>
      </c>
    </row>
    <row r="994" spans="2:7">
      <c r="B994" s="422"/>
      <c r="C994" s="422"/>
      <c r="G994" s="2">
        <f>+G993+E994-F994</f>
        <v>360.3</v>
      </c>
    </row>
    <row r="995" spans="2:7">
      <c r="B995" s="422"/>
      <c r="C995" s="422"/>
      <c r="G995" s="2">
        <f>+G994+E995-F995</f>
        <v>360.3</v>
      </c>
    </row>
    <row r="996" spans="2:7">
      <c r="B996" s="422"/>
      <c r="C996" s="422"/>
      <c r="G996" s="2">
        <f>+G995+E996-F996</f>
        <v>360.3</v>
      </c>
    </row>
    <row r="997" spans="2:7">
      <c r="B997" s="422"/>
      <c r="C997" s="422"/>
      <c r="G997" s="2">
        <f>+G996+E997-F997</f>
        <v>360.3</v>
      </c>
    </row>
    <row r="998" spans="2:7">
      <c r="B998" s="422"/>
      <c r="C998" s="422"/>
      <c r="G998" s="2">
        <f>+G997+E998-F998</f>
        <v>360.3</v>
      </c>
    </row>
    <row r="999" spans="2:7">
      <c r="B999" s="422"/>
      <c r="C999" s="422"/>
      <c r="G999" s="2">
        <f>+G998+E999-F999</f>
        <v>360.3</v>
      </c>
    </row>
    <row r="1000" spans="2:7">
      <c r="B1000" s="422"/>
      <c r="C1000" s="422"/>
      <c r="G1000" s="2">
        <f>+G999+E1000-F1000</f>
        <v>360.3</v>
      </c>
    </row>
    <row r="1001" spans="2:7">
      <c r="B1001" s="422"/>
      <c r="C1001" s="422"/>
      <c r="G1001" s="2">
        <f>+G1000+E1001-F1001</f>
        <v>360.3</v>
      </c>
    </row>
    <row r="1002" spans="2:7">
      <c r="B1002" s="422"/>
      <c r="C1002" s="422"/>
      <c r="G1002" s="2">
        <f>+G1001+E1002-F1002</f>
        <v>360.3</v>
      </c>
    </row>
    <row r="1003" spans="2:7">
      <c r="B1003" s="422"/>
      <c r="C1003" s="422"/>
      <c r="G1003" s="2">
        <f>+G1002+E1003-F1003</f>
        <v>360.3</v>
      </c>
    </row>
    <row r="1004" spans="2:7">
      <c r="B1004" s="422"/>
      <c r="C1004" s="422"/>
      <c r="G1004" s="2">
        <f>+G1003+E1004-F1004</f>
        <v>360.3</v>
      </c>
    </row>
    <row r="1005" spans="2:7">
      <c r="B1005" s="422"/>
      <c r="C1005" s="422"/>
      <c r="G1005" s="2">
        <f>+G1004+E1005-F1005</f>
        <v>360.3</v>
      </c>
    </row>
    <row r="1006" spans="2:7">
      <c r="B1006" s="422"/>
      <c r="C1006" s="422"/>
      <c r="G1006" s="2">
        <f>+G1005+E1006-F1006</f>
        <v>360.3</v>
      </c>
    </row>
    <row r="1007" spans="2:7">
      <c r="B1007" s="422"/>
      <c r="C1007" s="422"/>
      <c r="G1007" s="2">
        <f>+G1006+E1007-F1007</f>
        <v>360.3</v>
      </c>
    </row>
    <row r="1008" spans="2:7">
      <c r="B1008" s="422"/>
      <c r="C1008" s="422"/>
      <c r="G1008" s="2">
        <f>+G1007+E1008-F1008</f>
        <v>360.3</v>
      </c>
    </row>
    <row r="1009" spans="2:7">
      <c r="B1009" s="422"/>
      <c r="C1009" s="422"/>
      <c r="G1009" s="2">
        <f>+G1008+E1009-F1009</f>
        <v>360.3</v>
      </c>
    </row>
    <row r="1010" spans="2:7">
      <c r="B1010" s="422"/>
      <c r="C1010" s="422"/>
      <c r="G1010" s="2">
        <f>+G1009+E1010-F1010</f>
        <v>360.3</v>
      </c>
    </row>
    <row r="1011" spans="2:7">
      <c r="B1011" s="422"/>
      <c r="C1011" s="422"/>
      <c r="G1011" s="2">
        <f>+G1010+E1011-F1011</f>
        <v>360.3</v>
      </c>
    </row>
    <row r="1012" spans="2:7">
      <c r="B1012" s="422"/>
      <c r="C1012" s="422"/>
      <c r="G1012" s="2">
        <f>+G1011+E1012-F1012</f>
        <v>360.3</v>
      </c>
    </row>
    <row r="1013" spans="2:7">
      <c r="B1013" s="422"/>
      <c r="C1013" s="422"/>
      <c r="G1013" s="2">
        <f>+G1012+E1013-F1013</f>
        <v>360.3</v>
      </c>
    </row>
    <row r="1014" spans="2:7">
      <c r="B1014" s="422"/>
      <c r="C1014" s="422"/>
      <c r="G1014" s="2">
        <f>+G1013+E1014-F1014</f>
        <v>360.3</v>
      </c>
    </row>
    <row r="1015" spans="2:7">
      <c r="B1015" s="422"/>
      <c r="C1015" s="422"/>
      <c r="G1015" s="2">
        <f>+G1014+E1015-F1015</f>
        <v>360.3</v>
      </c>
    </row>
    <row r="1016" spans="2:7">
      <c r="B1016" s="422"/>
      <c r="C1016" s="422"/>
      <c r="G1016" s="2">
        <f>+G1015+E1016-F1016</f>
        <v>360.3</v>
      </c>
    </row>
    <row r="1017" spans="2:7">
      <c r="B1017" s="422"/>
      <c r="C1017" s="422"/>
      <c r="G1017" s="2">
        <f>+G1016+E1017-F1017</f>
        <v>360.3</v>
      </c>
    </row>
    <row r="1018" spans="2:7">
      <c r="B1018" s="422"/>
      <c r="C1018" s="422"/>
      <c r="G1018" s="2">
        <f>+G1017+E1018-F1018</f>
        <v>360.3</v>
      </c>
    </row>
    <row r="1019" spans="2:7">
      <c r="B1019" s="422"/>
      <c r="C1019" s="422"/>
      <c r="G1019" s="2">
        <f>+G1018+E1019-F1019</f>
        <v>360.3</v>
      </c>
    </row>
    <row r="1020" spans="2:7">
      <c r="B1020" s="422"/>
      <c r="C1020" s="422"/>
      <c r="G1020" s="2">
        <f>+G1019+E1020-F1020</f>
        <v>360.3</v>
      </c>
    </row>
    <row r="1021" spans="2:7">
      <c r="B1021" s="422"/>
      <c r="C1021" s="422"/>
      <c r="G1021" s="2">
        <f>+G1020+E1021-F1021</f>
        <v>360.3</v>
      </c>
    </row>
    <row r="1022" spans="2:7">
      <c r="B1022" s="422"/>
      <c r="C1022" s="422"/>
      <c r="G1022" s="2">
        <f>+G1021+E1022-F1022</f>
        <v>360.3</v>
      </c>
    </row>
    <row r="1023" spans="2:7">
      <c r="B1023" s="422"/>
      <c r="C1023" s="422"/>
      <c r="G1023" s="2">
        <f>+G1022+E1023-F1023</f>
        <v>360.3</v>
      </c>
    </row>
    <row r="1024" spans="2:7">
      <c r="B1024" s="422"/>
      <c r="C1024" s="422"/>
      <c r="G1024" s="2">
        <f>+G1023+E1024-F1024</f>
        <v>360.3</v>
      </c>
    </row>
    <row r="1025" spans="2:7">
      <c r="B1025" s="422"/>
      <c r="C1025" s="422"/>
      <c r="G1025" s="2">
        <f>+G1024+E1025-F1025</f>
        <v>360.3</v>
      </c>
    </row>
    <row r="1026" spans="2:7">
      <c r="B1026" s="422"/>
      <c r="C1026" s="422"/>
      <c r="G1026" s="2">
        <f>+G1025+E1026-F1026</f>
        <v>360.3</v>
      </c>
    </row>
    <row r="1027" spans="2:7">
      <c r="B1027" s="422"/>
      <c r="C1027" s="422"/>
      <c r="G1027" s="2">
        <f>+G1026+E1027-F1027</f>
        <v>360.3</v>
      </c>
    </row>
    <row r="1028" spans="2:7">
      <c r="B1028" s="422"/>
      <c r="C1028" s="422"/>
      <c r="G1028" s="2">
        <f>+G1027+E1028-F1028</f>
        <v>360.3</v>
      </c>
    </row>
    <row r="1029" spans="2:7">
      <c r="B1029" s="422"/>
      <c r="C1029" s="422"/>
      <c r="G1029" s="2">
        <f>+G1028+E1029-F1029</f>
        <v>360.3</v>
      </c>
    </row>
    <row r="1030" spans="2:7">
      <c r="B1030" s="422"/>
      <c r="C1030" s="422"/>
      <c r="G1030" s="2">
        <f>+G1029+E1030-F1030</f>
        <v>360.3</v>
      </c>
    </row>
    <row r="1031" spans="2:7">
      <c r="B1031" s="422"/>
      <c r="C1031" s="422"/>
      <c r="G1031" s="2">
        <f>+G1030+E1031-F1031</f>
        <v>360.3</v>
      </c>
    </row>
    <row r="1032" spans="2:7">
      <c r="B1032" s="422"/>
      <c r="C1032" s="422"/>
      <c r="G1032" s="2">
        <f>+G1031+E1032-F1032</f>
        <v>360.3</v>
      </c>
    </row>
    <row r="1033" spans="2:7">
      <c r="B1033" s="422"/>
      <c r="C1033" s="422"/>
      <c r="G1033" s="2">
        <f>+G1032+E1033-F1033</f>
        <v>360.3</v>
      </c>
    </row>
    <row r="1034" spans="2:7">
      <c r="B1034" s="422"/>
      <c r="C1034" s="422"/>
      <c r="G1034" s="2">
        <f>+G1033+E1034-F1034</f>
        <v>360.3</v>
      </c>
    </row>
    <row r="1035" spans="2:7">
      <c r="B1035" s="422"/>
      <c r="C1035" s="422"/>
      <c r="G1035" s="2">
        <f>+G1034+E1035-F1035</f>
        <v>360.3</v>
      </c>
    </row>
    <row r="1036" spans="2:7">
      <c r="B1036" s="422"/>
      <c r="C1036" s="422"/>
      <c r="G1036" s="2">
        <f>+G1035+E1036-F1036</f>
        <v>360.3</v>
      </c>
    </row>
    <row r="1037" spans="2:7">
      <c r="B1037" s="422"/>
      <c r="C1037" s="422"/>
      <c r="G1037" s="2">
        <f>+G1036+E1037-F1037</f>
        <v>360.3</v>
      </c>
    </row>
    <row r="1038" spans="2:7">
      <c r="B1038" s="422"/>
      <c r="C1038" s="422"/>
      <c r="G1038" s="2">
        <f>+G1037+E1038-F1038</f>
        <v>360.3</v>
      </c>
    </row>
    <row r="1039" spans="2:7">
      <c r="B1039" s="422"/>
      <c r="C1039" s="422"/>
      <c r="G1039" s="2">
        <f>+G1038+E1039-F1039</f>
        <v>360.3</v>
      </c>
    </row>
    <row r="1040" spans="2:7">
      <c r="B1040" s="422"/>
      <c r="C1040" s="422"/>
      <c r="G1040" s="2">
        <f>+G1039+E1040-F1040</f>
        <v>360.3</v>
      </c>
    </row>
    <row r="1041" spans="2:7">
      <c r="B1041" s="422"/>
      <c r="C1041" s="422"/>
      <c r="G1041" s="2">
        <f>+G1040+E1041-F1041</f>
        <v>360.3</v>
      </c>
    </row>
    <row r="1042" spans="2:7">
      <c r="B1042" s="422"/>
      <c r="C1042" s="422"/>
      <c r="G1042" s="2">
        <f>+G1041+E1042-F1042</f>
        <v>360.3</v>
      </c>
    </row>
    <row r="1043" spans="2:7">
      <c r="B1043" s="422"/>
      <c r="C1043" s="422"/>
      <c r="G1043" s="2">
        <f>+G1042+E1043-F1043</f>
        <v>360.3</v>
      </c>
    </row>
    <row r="1044" spans="2:7">
      <c r="B1044" s="422"/>
      <c r="C1044" s="422"/>
      <c r="G1044" s="2">
        <f>+G1043+E1044-F1044</f>
        <v>360.3</v>
      </c>
    </row>
    <row r="1045" spans="2:7">
      <c r="B1045" s="422"/>
      <c r="C1045" s="422"/>
      <c r="G1045" s="2">
        <f>+G1044+E1045-F1045</f>
        <v>360.3</v>
      </c>
    </row>
    <row r="1046" spans="2:7">
      <c r="B1046" s="422"/>
      <c r="C1046" s="422"/>
      <c r="G1046" s="2">
        <f>+G1045+E1046-F1046</f>
        <v>360.3</v>
      </c>
    </row>
    <row r="1047" spans="2:7">
      <c r="B1047" s="422"/>
      <c r="C1047" s="422"/>
      <c r="G1047" s="2">
        <f>+G1046+E1047-F1047</f>
        <v>360.3</v>
      </c>
    </row>
    <row r="1048" spans="2:7">
      <c r="B1048" s="422"/>
      <c r="C1048" s="422"/>
      <c r="G1048" s="2">
        <f>+G1047+E1048-F1048</f>
        <v>360.3</v>
      </c>
    </row>
    <row r="1049" spans="2:7">
      <c r="B1049" s="422"/>
      <c r="C1049" s="422"/>
      <c r="G1049" s="2">
        <f>+G1048+E1049-F1049</f>
        <v>360.3</v>
      </c>
    </row>
    <row r="1050" spans="2:7">
      <c r="B1050" s="422"/>
      <c r="C1050" s="422"/>
      <c r="G1050" s="2">
        <f>+G1049+E1050-F1050</f>
        <v>360.3</v>
      </c>
    </row>
    <row r="1051" spans="2:7">
      <c r="B1051" s="422"/>
      <c r="C1051" s="422"/>
      <c r="G1051" s="2">
        <f>+G1050+E1051-F1051</f>
        <v>360.3</v>
      </c>
    </row>
    <row r="1052" spans="2:7">
      <c r="B1052" s="422"/>
      <c r="C1052" s="422"/>
      <c r="G1052" s="2">
        <f>+G1051+E1052-F1052</f>
        <v>360.3</v>
      </c>
    </row>
    <row r="1053" spans="2:7">
      <c r="B1053" s="422"/>
      <c r="C1053" s="422"/>
      <c r="G1053" s="2">
        <f>+G1052+E1053-F1053</f>
        <v>360.3</v>
      </c>
    </row>
    <row r="1054" spans="2:7">
      <c r="B1054" s="422"/>
      <c r="C1054" s="422"/>
      <c r="G1054" s="2">
        <f>+G1053+E1054-F1054</f>
        <v>360.3</v>
      </c>
    </row>
    <row r="1055" spans="2:7">
      <c r="B1055" s="422"/>
      <c r="C1055" s="422"/>
      <c r="G1055" s="2">
        <f>+G1054+E1055-F1055</f>
        <v>360.3</v>
      </c>
    </row>
    <row r="1056" spans="2:7">
      <c r="B1056" s="422"/>
      <c r="C1056" s="422"/>
      <c r="G1056" s="2">
        <f>+G1055+E1056-F1056</f>
        <v>360.3</v>
      </c>
    </row>
    <row r="1057" spans="2:7">
      <c r="B1057" s="422"/>
      <c r="C1057" s="422"/>
      <c r="G1057" s="2">
        <f>+G1056+E1057-F1057</f>
        <v>360.3</v>
      </c>
    </row>
    <row r="1058" spans="2:7">
      <c r="B1058" s="422"/>
      <c r="C1058" s="422"/>
      <c r="G1058" s="2">
        <f>+G1057+E1058-F1058</f>
        <v>360.3</v>
      </c>
    </row>
    <row r="1059" spans="2:7">
      <c r="B1059" s="422"/>
      <c r="C1059" s="422"/>
      <c r="G1059" s="2">
        <f>+G1058+E1059-F1059</f>
        <v>360.3</v>
      </c>
    </row>
    <row r="1060" spans="2:7">
      <c r="B1060" s="422"/>
      <c r="C1060" s="422"/>
      <c r="G1060" s="2">
        <f>+G1059+E1060-F1060</f>
        <v>360.3</v>
      </c>
    </row>
    <row r="1061" spans="2:7">
      <c r="B1061" s="422"/>
      <c r="C1061" s="422"/>
      <c r="G1061" s="2">
        <f>+G1060+E1061-F1061</f>
        <v>360.3</v>
      </c>
    </row>
    <row r="1062" spans="2:7">
      <c r="B1062" s="422"/>
      <c r="C1062" s="422"/>
      <c r="G1062" s="2">
        <f>+G1061+E1062-F1062</f>
        <v>360.3</v>
      </c>
    </row>
    <row r="1063" spans="2:7">
      <c r="B1063" s="422"/>
      <c r="C1063" s="422"/>
      <c r="G1063" s="2">
        <f>+G1062+E1063-F1063</f>
        <v>360.3</v>
      </c>
    </row>
    <row r="1064" spans="2:7">
      <c r="B1064" s="422"/>
      <c r="C1064" s="422"/>
      <c r="G1064" s="2">
        <f>+G1063+E1064-F1064</f>
        <v>360.3</v>
      </c>
    </row>
    <row r="1065" spans="2:7">
      <c r="B1065" s="422"/>
      <c r="C1065" s="422"/>
      <c r="G1065" s="2">
        <f>+G1064+E1065-F1065</f>
        <v>360.3</v>
      </c>
    </row>
    <row r="1066" spans="2:7">
      <c r="B1066" s="422"/>
      <c r="C1066" s="422"/>
      <c r="G1066" s="2">
        <f>+G1065+E1066-F1066</f>
        <v>360.3</v>
      </c>
    </row>
    <row r="1067" spans="2:7">
      <c r="B1067" s="422"/>
      <c r="C1067" s="422"/>
      <c r="G1067" s="2">
        <f>+G1066+E1067-F1067</f>
        <v>360.3</v>
      </c>
    </row>
    <row r="1068" spans="2:7">
      <c r="B1068" s="422"/>
      <c r="C1068" s="422"/>
      <c r="G1068" s="2">
        <f>+G1067+E1068-F1068</f>
        <v>360.3</v>
      </c>
    </row>
    <row r="1069" spans="2:7">
      <c r="B1069" s="422"/>
      <c r="C1069" s="422"/>
      <c r="G1069" s="2">
        <f>+G1068+E1069-F1069</f>
        <v>360.3</v>
      </c>
    </row>
    <row r="1070" spans="2:7">
      <c r="B1070" s="422"/>
      <c r="C1070" s="422"/>
      <c r="G1070" s="2">
        <f>+G1069+E1070-F1070</f>
        <v>360.3</v>
      </c>
    </row>
    <row r="1071" spans="2:7">
      <c r="B1071" s="422"/>
      <c r="C1071" s="422"/>
      <c r="G1071" s="2">
        <f>+G1070+E1071-F1071</f>
        <v>360.3</v>
      </c>
    </row>
    <row r="1072" spans="2:7">
      <c r="B1072" s="422"/>
      <c r="C1072" s="422"/>
      <c r="G1072" s="2">
        <f>+G1071+E1072-F1072</f>
        <v>360.3</v>
      </c>
    </row>
    <row r="1073" spans="2:7">
      <c r="B1073" s="422"/>
      <c r="C1073" s="422"/>
      <c r="G1073" s="2">
        <f>+G1072+E1073-F1073</f>
        <v>360.3</v>
      </c>
    </row>
    <row r="1074" spans="2:7">
      <c r="B1074" s="422"/>
      <c r="C1074" s="422"/>
      <c r="G1074" s="2">
        <f>+G1073+E1074-F1074</f>
        <v>360.3</v>
      </c>
    </row>
    <row r="1075" spans="2:7">
      <c r="B1075" s="422"/>
      <c r="C1075" s="422"/>
      <c r="G1075" s="2">
        <f>+G1074+E1075-F1075</f>
        <v>360.3</v>
      </c>
    </row>
    <row r="1076" spans="2:7">
      <c r="B1076" s="422"/>
      <c r="C1076" s="422"/>
      <c r="G1076" s="2">
        <f>+G1075+E1076-F1076</f>
        <v>360.3</v>
      </c>
    </row>
    <row r="1077" spans="2:7">
      <c r="B1077" s="422"/>
      <c r="C1077" s="422"/>
      <c r="G1077" s="2">
        <f>+G1076+E1077-F1077</f>
        <v>360.3</v>
      </c>
    </row>
    <row r="1078" spans="2:7">
      <c r="B1078" s="422"/>
      <c r="C1078" s="422"/>
      <c r="G1078" s="2">
        <f>+G1077+E1078-F1078</f>
        <v>360.3</v>
      </c>
    </row>
    <row r="1079" spans="2:7">
      <c r="B1079" s="422"/>
      <c r="C1079" s="422"/>
      <c r="G1079" s="2">
        <f>+G1078+E1079-F1079</f>
        <v>360.3</v>
      </c>
    </row>
    <row r="1080" spans="2:7">
      <c r="B1080" s="422"/>
      <c r="C1080" s="422"/>
      <c r="G1080" s="2">
        <f>+G1079+E1080-F1080</f>
        <v>360.3</v>
      </c>
    </row>
    <row r="1081" spans="2:7">
      <c r="B1081" s="422"/>
      <c r="C1081" s="422"/>
      <c r="G1081" s="2">
        <f>+G1080+E1081-F1081</f>
        <v>360.3</v>
      </c>
    </row>
    <row r="1082" spans="2:7">
      <c r="B1082" s="422"/>
      <c r="C1082" s="422"/>
      <c r="G1082" s="2">
        <f>+G1081+E1082-F1082</f>
        <v>360.3</v>
      </c>
    </row>
    <row r="1083" spans="2:7">
      <c r="B1083" s="422"/>
      <c r="C1083" s="422"/>
      <c r="G1083" s="2">
        <f>+G1082+E1083-F1083</f>
        <v>360.3</v>
      </c>
    </row>
    <row r="1084" spans="2:7">
      <c r="B1084" s="422"/>
      <c r="C1084" s="422"/>
      <c r="G1084" s="2">
        <f>+G1083+E1084-F1084</f>
        <v>360.3</v>
      </c>
    </row>
    <row r="1085" spans="2:7">
      <c r="B1085" s="422"/>
      <c r="C1085" s="422"/>
      <c r="G1085" s="2">
        <f>+G1084+E1085-F1085</f>
        <v>360.3</v>
      </c>
    </row>
    <row r="1086" spans="2:7">
      <c r="B1086" s="422"/>
      <c r="C1086" s="422"/>
      <c r="G1086" s="2">
        <f>+G1085+E1086-F1086</f>
        <v>360.3</v>
      </c>
    </row>
    <row r="1087" spans="2:7">
      <c r="B1087" s="422"/>
      <c r="C1087" s="422"/>
      <c r="G1087" s="2">
        <f>+G1086+E1087-F1087</f>
        <v>360.3</v>
      </c>
    </row>
    <row r="1088" spans="2:7">
      <c r="B1088" s="422"/>
      <c r="C1088" s="422"/>
      <c r="G1088" s="2">
        <f>+G1087+E1088-F1088</f>
        <v>360.3</v>
      </c>
    </row>
    <row r="1089" spans="2:7">
      <c r="B1089" s="422"/>
      <c r="C1089" s="422"/>
      <c r="G1089" s="2">
        <f>+G1088+E1089-F1089</f>
        <v>360.3</v>
      </c>
    </row>
    <row r="1090" spans="2:7">
      <c r="B1090" s="422"/>
      <c r="C1090" s="422"/>
      <c r="G1090" s="2">
        <f>+G1089+E1090-F1090</f>
        <v>360.3</v>
      </c>
    </row>
    <row r="1091" spans="2:7">
      <c r="B1091" s="422"/>
      <c r="C1091" s="422"/>
      <c r="G1091" s="2">
        <f>+G1090+E1091-F1091</f>
        <v>360.3</v>
      </c>
    </row>
    <row r="1092" spans="2:7">
      <c r="B1092" s="422"/>
      <c r="C1092" s="422"/>
      <c r="G1092" s="2">
        <f>+G1091+E1092-F1092</f>
        <v>360.3</v>
      </c>
    </row>
    <row r="1093" spans="2:7">
      <c r="B1093" s="422"/>
      <c r="C1093" s="422"/>
      <c r="G1093" s="2">
        <f>+G1092+E1093-F1093</f>
        <v>360.3</v>
      </c>
    </row>
    <row r="1094" spans="2:7">
      <c r="B1094" s="422"/>
      <c r="C1094" s="422"/>
      <c r="G1094" s="2">
        <f>+G1093+E1094-F1094</f>
        <v>360.3</v>
      </c>
    </row>
    <row r="1095" spans="2:7">
      <c r="B1095" s="422"/>
      <c r="C1095" s="422"/>
      <c r="G1095" s="2">
        <f>+G1094+E1095-F1095</f>
        <v>360.3</v>
      </c>
    </row>
    <row r="1096" spans="2:7">
      <c r="B1096" s="422"/>
      <c r="C1096" s="422"/>
      <c r="G1096" s="2">
        <f>+G1095+E1096-F1096</f>
        <v>360.3</v>
      </c>
    </row>
    <row r="1097" spans="2:7">
      <c r="B1097" s="422"/>
      <c r="C1097" s="422"/>
      <c r="G1097" s="2">
        <f>+G1096+E1097-F1097</f>
        <v>360.3</v>
      </c>
    </row>
    <row r="1098" spans="2:7">
      <c r="B1098" s="422"/>
      <c r="C1098" s="422"/>
      <c r="G1098" s="2">
        <f>+G1097+E1098-F1098</f>
        <v>360.3</v>
      </c>
    </row>
    <row r="1099" spans="2:7">
      <c r="B1099" s="422"/>
      <c r="C1099" s="422"/>
      <c r="G1099" s="2">
        <f>+G1098+E1099-F1099</f>
        <v>360.3</v>
      </c>
    </row>
    <row r="1100" spans="2:7">
      <c r="B1100" s="422"/>
      <c r="C1100" s="422"/>
      <c r="G1100" s="2">
        <f>+G1099+E1100-F1100</f>
        <v>360.3</v>
      </c>
    </row>
    <row r="1101" spans="2:7">
      <c r="B1101" s="422"/>
      <c r="C1101" s="422"/>
      <c r="G1101" s="2">
        <f>+G1100+E1101-F1101</f>
        <v>360.3</v>
      </c>
    </row>
    <row r="1102" spans="2:7">
      <c r="B1102" s="422"/>
      <c r="C1102" s="422"/>
      <c r="G1102" s="2">
        <f>+G1101+E1102-F1102</f>
        <v>360.3</v>
      </c>
    </row>
    <row r="1103" spans="2:7">
      <c r="B1103" s="422"/>
      <c r="C1103" s="422"/>
      <c r="G1103" s="2">
        <f>+G1102+E1103-F1103</f>
        <v>360.3</v>
      </c>
    </row>
    <row r="1104" spans="2:7">
      <c r="B1104" s="422"/>
      <c r="C1104" s="422"/>
      <c r="G1104" s="2">
        <f>+G1103+E1104-F1104</f>
        <v>360.3</v>
      </c>
    </row>
    <row r="1105" spans="2:7">
      <c r="B1105" s="422"/>
      <c r="C1105" s="422"/>
      <c r="G1105" s="2">
        <f>+G1104+E1105-F1105</f>
        <v>360.3</v>
      </c>
    </row>
    <row r="1106" spans="2:7">
      <c r="B1106" s="422"/>
      <c r="C1106" s="422"/>
      <c r="G1106" s="2">
        <f>+G1105+E1106-F1106</f>
        <v>360.3</v>
      </c>
    </row>
    <row r="1107" spans="2:7">
      <c r="B1107" s="422"/>
      <c r="C1107" s="422"/>
      <c r="G1107" s="2">
        <f>+G1106+E1107-F1107</f>
        <v>360.3</v>
      </c>
    </row>
    <row r="1108" spans="2:7">
      <c r="B1108" s="422"/>
      <c r="C1108" s="422"/>
      <c r="G1108" s="2">
        <f>+G1107+E1108-F1108</f>
        <v>360.3</v>
      </c>
    </row>
    <row r="1109" spans="2:7">
      <c r="B1109" s="422"/>
      <c r="C1109" s="422"/>
      <c r="G1109" s="2">
        <f>+G1108+E1109-F1109</f>
        <v>360.3</v>
      </c>
    </row>
    <row r="1110" spans="2:7">
      <c r="B1110" s="422"/>
      <c r="C1110" s="422"/>
      <c r="G1110" s="2">
        <f>+G1109+E1110-F1110</f>
        <v>360.3</v>
      </c>
    </row>
    <row r="1111" spans="2:7">
      <c r="B1111" s="422"/>
      <c r="C1111" s="422"/>
      <c r="G1111" s="2">
        <f>+G1110+E1111-F1111</f>
        <v>360.3</v>
      </c>
    </row>
    <row r="1112" spans="2:7">
      <c r="B1112" s="422"/>
      <c r="C1112" s="422"/>
      <c r="G1112" s="2">
        <f>+G1111+E1112-F1112</f>
        <v>360.3</v>
      </c>
    </row>
    <row r="1113" spans="2:7">
      <c r="B1113" s="422"/>
      <c r="C1113" s="422"/>
      <c r="G1113" s="2">
        <f>+G1112+E1113-F1113</f>
        <v>360.3</v>
      </c>
    </row>
    <row r="1114" spans="2:7">
      <c r="B1114" s="422"/>
      <c r="C1114" s="422"/>
      <c r="G1114" s="2">
        <f>+G1113+E1114-F1114</f>
        <v>360.3</v>
      </c>
    </row>
    <row r="1115" spans="2:7">
      <c r="B1115" s="422"/>
      <c r="C1115" s="422"/>
      <c r="G1115" s="2">
        <f>+G1114+E1115-F1115</f>
        <v>360.3</v>
      </c>
    </row>
    <row r="1116" spans="2:7">
      <c r="B1116" s="422"/>
      <c r="C1116" s="422"/>
      <c r="G1116" s="2">
        <f>+G1115+E1116-F1116</f>
        <v>360.3</v>
      </c>
    </row>
    <row r="1117" spans="2:7">
      <c r="B1117" s="422"/>
      <c r="C1117" s="422"/>
      <c r="G1117" s="2">
        <f>+G1116+E1117-F1117</f>
        <v>360.3</v>
      </c>
    </row>
    <row r="1118" spans="2:7">
      <c r="B1118" s="422"/>
      <c r="C1118" s="422"/>
      <c r="G1118" s="2">
        <f>+G1117+E1118-F1118</f>
        <v>360.3</v>
      </c>
    </row>
    <row r="1119" spans="2:7">
      <c r="B1119" s="422"/>
      <c r="C1119" s="422"/>
      <c r="G1119" s="2">
        <f>+G1118+E1119-F1119</f>
        <v>360.3</v>
      </c>
    </row>
    <row r="1120" spans="2:7">
      <c r="B1120" s="422"/>
      <c r="C1120" s="422"/>
      <c r="G1120" s="2">
        <f>+G1119+E1120-F1120</f>
        <v>360.3</v>
      </c>
    </row>
    <row r="1121" spans="2:7">
      <c r="B1121" s="422"/>
      <c r="C1121" s="422"/>
      <c r="G1121" s="2">
        <f>+G1120+E1121-F1121</f>
        <v>360.3</v>
      </c>
    </row>
    <row r="1122" spans="2:7">
      <c r="B1122" s="422"/>
      <c r="C1122" s="422"/>
      <c r="G1122" s="2">
        <f>+G1121+E1122-F1122</f>
        <v>360.3</v>
      </c>
    </row>
    <row r="1123" spans="2:7">
      <c r="B1123" s="422"/>
      <c r="C1123" s="422"/>
      <c r="G1123" s="2">
        <f>+G1122+E1123-F1123</f>
        <v>360.3</v>
      </c>
    </row>
    <row r="1124" spans="2:7">
      <c r="B1124" s="422"/>
      <c r="C1124" s="422"/>
      <c r="G1124" s="2">
        <f>+G1123+E1124-F1124</f>
        <v>360.3</v>
      </c>
    </row>
    <row r="1125" spans="2:7">
      <c r="B1125" s="422"/>
      <c r="C1125" s="422"/>
      <c r="G1125" s="2">
        <f>+G1124+E1125-F1125</f>
        <v>360.3</v>
      </c>
    </row>
    <row r="1126" spans="2:7">
      <c r="B1126" s="422"/>
      <c r="C1126" s="422"/>
      <c r="G1126" s="2">
        <f>+G1125+E1126-F1126</f>
        <v>360.3</v>
      </c>
    </row>
    <row r="1127" spans="2:7">
      <c r="B1127" s="422"/>
      <c r="C1127" s="422"/>
      <c r="G1127" s="2">
        <f>+G1126+E1127-F1127</f>
        <v>360.3</v>
      </c>
    </row>
    <row r="1128" spans="2:7">
      <c r="B1128" s="422"/>
      <c r="C1128" s="422"/>
      <c r="G1128" s="2">
        <f>+G1127+E1128-F1128</f>
        <v>360.3</v>
      </c>
    </row>
    <row r="1129" spans="2:7">
      <c r="B1129" s="422"/>
      <c r="C1129" s="422"/>
      <c r="G1129" s="2">
        <f>+G1128+E1129-F1129</f>
        <v>360.3</v>
      </c>
    </row>
    <row r="1130" spans="2:7">
      <c r="B1130" s="422"/>
      <c r="C1130" s="422"/>
      <c r="G1130" s="2">
        <f>+G1129+E1130-F1130</f>
        <v>360.3</v>
      </c>
    </row>
    <row r="1131" spans="2:7">
      <c r="B1131" s="422"/>
      <c r="C1131" s="422"/>
      <c r="G1131" s="2">
        <f>+G1130+E1131-F1131</f>
        <v>360.3</v>
      </c>
    </row>
    <row r="1132" spans="2:7">
      <c r="B1132" s="422"/>
      <c r="C1132" s="422"/>
      <c r="G1132" s="2">
        <f>+G1131+E1132-F1132</f>
        <v>360.3</v>
      </c>
    </row>
    <row r="1133" spans="2:7">
      <c r="B1133" s="422"/>
      <c r="C1133" s="422"/>
      <c r="G1133" s="2">
        <f>+G1132+E1133-F1133</f>
        <v>360.3</v>
      </c>
    </row>
    <row r="1134" spans="2:7">
      <c r="B1134" s="422"/>
      <c r="C1134" s="422"/>
      <c r="G1134" s="2">
        <f>+G1133+E1134-F1134</f>
        <v>360.3</v>
      </c>
    </row>
    <row r="1135" spans="2:7">
      <c r="B1135" s="422"/>
      <c r="C1135" s="422"/>
      <c r="G1135" s="2">
        <f>+G1134+E1135-F1135</f>
        <v>360.3</v>
      </c>
    </row>
    <row r="1136" spans="2:7">
      <c r="B1136" s="422"/>
      <c r="C1136" s="422"/>
      <c r="G1136" s="2">
        <f>+G1135+E1136-F1136</f>
        <v>360.3</v>
      </c>
    </row>
    <row r="1137" spans="2:7">
      <c r="B1137" s="422"/>
      <c r="C1137" s="422"/>
      <c r="G1137" s="2">
        <f>+G1136+E1137-F1137</f>
        <v>360.3</v>
      </c>
    </row>
    <row r="1138" spans="2:7">
      <c r="B1138" s="422"/>
      <c r="C1138" s="422"/>
      <c r="G1138" s="2">
        <f>+G1137+E1138-F1138</f>
        <v>360.3</v>
      </c>
    </row>
    <row r="1139" spans="2:7">
      <c r="B1139" s="422"/>
      <c r="C1139" s="422"/>
      <c r="G1139" s="2">
        <f>+G1138+E1139-F1139</f>
        <v>360.3</v>
      </c>
    </row>
    <row r="1140" spans="2:7">
      <c r="B1140" s="422"/>
      <c r="C1140" s="422"/>
      <c r="G1140" s="2">
        <f>+G1139+E1140-F1140</f>
        <v>360.3</v>
      </c>
    </row>
    <row r="1141" spans="2:7">
      <c r="B1141" s="422"/>
      <c r="C1141" s="422"/>
      <c r="G1141" s="2">
        <f>+G1140+E1141-F1141</f>
        <v>360.3</v>
      </c>
    </row>
    <row r="1142" spans="2:7">
      <c r="B1142" s="422"/>
      <c r="C1142" s="422"/>
      <c r="G1142" s="2">
        <f>+G1141+E1142-F1142</f>
        <v>360.3</v>
      </c>
    </row>
    <row r="1143" spans="2:7">
      <c r="B1143" s="422"/>
      <c r="C1143" s="422"/>
      <c r="G1143" s="2">
        <f>+G1142+E1143-F1143</f>
        <v>360.3</v>
      </c>
    </row>
    <row r="1144" spans="2:7">
      <c r="B1144" s="422"/>
      <c r="C1144" s="422"/>
      <c r="G1144" s="2">
        <f>+G1143+E1144-F1144</f>
        <v>360.3</v>
      </c>
    </row>
    <row r="1145" spans="2:7">
      <c r="B1145" s="422"/>
      <c r="C1145" s="422"/>
      <c r="G1145" s="2">
        <f>+G1144+E1145-F1145</f>
        <v>360.3</v>
      </c>
    </row>
    <row r="1146" spans="2:7">
      <c r="B1146" s="422"/>
      <c r="C1146" s="422"/>
      <c r="G1146" s="2">
        <f>+G1145+E1146-F1146</f>
        <v>360.3</v>
      </c>
    </row>
    <row r="1147" spans="2:7">
      <c r="B1147" s="422"/>
      <c r="C1147" s="422"/>
      <c r="G1147" s="2">
        <f>+G1146+E1147-F1147</f>
        <v>360.3</v>
      </c>
    </row>
    <row r="1148" spans="2:7">
      <c r="B1148" s="422"/>
      <c r="C1148" s="422"/>
      <c r="G1148" s="2">
        <f>+G1147+E1148-F1148</f>
        <v>360.3</v>
      </c>
    </row>
    <row r="1149" spans="2:7">
      <c r="B1149" s="422"/>
      <c r="C1149" s="422"/>
      <c r="G1149" s="2">
        <f>+G1148+E1149-F1149</f>
        <v>360.3</v>
      </c>
    </row>
    <row r="1150" spans="2:7">
      <c r="B1150" s="422"/>
      <c r="C1150" s="422"/>
      <c r="G1150" s="2">
        <f>+G1149+E1150-F1150</f>
        <v>360.3</v>
      </c>
    </row>
    <row r="1151" spans="2:7">
      <c r="B1151" s="422"/>
      <c r="C1151" s="422"/>
      <c r="G1151" s="2">
        <f>+G1150+E1151-F1151</f>
        <v>360.3</v>
      </c>
    </row>
    <row r="1152" spans="2:7">
      <c r="B1152" s="422"/>
      <c r="C1152" s="422"/>
      <c r="G1152" s="2">
        <f>+G1151+E1152-F1152</f>
        <v>360.3</v>
      </c>
    </row>
    <row r="1153" spans="2:7">
      <c r="B1153" s="422"/>
      <c r="C1153" s="422"/>
      <c r="G1153" s="2">
        <f>+G1152+E1153-F1153</f>
        <v>360.3</v>
      </c>
    </row>
    <row r="1154" spans="2:7">
      <c r="B1154" s="422"/>
      <c r="C1154" s="422"/>
      <c r="G1154" s="2">
        <f>+G1153+E1154-F1154</f>
        <v>360.3</v>
      </c>
    </row>
    <row r="1155" spans="2:7">
      <c r="B1155" s="422"/>
      <c r="C1155" s="422"/>
      <c r="G1155" s="2">
        <f>+G1154+E1155-F1155</f>
        <v>360.3</v>
      </c>
    </row>
    <row r="1156" spans="2:7">
      <c r="B1156" s="422"/>
      <c r="C1156" s="422"/>
      <c r="G1156" s="2">
        <f>+G1155+E1156-F1156</f>
        <v>360.3</v>
      </c>
    </row>
    <row r="1157" spans="2:7">
      <c r="B1157" s="422"/>
      <c r="C1157" s="422"/>
      <c r="G1157" s="2">
        <f>+G1156+E1157-F1157</f>
        <v>360.3</v>
      </c>
    </row>
    <row r="1158" spans="2:7">
      <c r="B1158" s="422"/>
      <c r="C1158" s="422"/>
      <c r="G1158" s="2">
        <f>+G1157+E1158-F1158</f>
        <v>360.3</v>
      </c>
    </row>
    <row r="1159" spans="2:7">
      <c r="B1159" s="422"/>
      <c r="C1159" s="422"/>
      <c r="G1159" s="2">
        <f>+G1158+E1159-F1159</f>
        <v>360.3</v>
      </c>
    </row>
    <row r="1160" spans="2:7">
      <c r="B1160" s="422"/>
      <c r="C1160" s="422"/>
      <c r="G1160" s="2">
        <f>+G1159+E1160-F1160</f>
        <v>360.3</v>
      </c>
    </row>
    <row r="1161" spans="2:7">
      <c r="B1161" s="422"/>
      <c r="C1161" s="422"/>
      <c r="G1161" s="2">
        <f>+G1160+E1161-F1161</f>
        <v>360.3</v>
      </c>
    </row>
    <row r="1162" spans="2:7">
      <c r="B1162" s="422"/>
      <c r="C1162" s="422"/>
      <c r="G1162" s="2">
        <f>+G1161+E1162-F1162</f>
        <v>360.3</v>
      </c>
    </row>
    <row r="1163" spans="2:7">
      <c r="B1163" s="422"/>
      <c r="C1163" s="422"/>
      <c r="G1163" s="2">
        <f>+G1162+E1163-F1163</f>
        <v>360.3</v>
      </c>
    </row>
    <row r="1164" spans="2:7">
      <c r="B1164" s="422"/>
      <c r="C1164" s="422"/>
      <c r="G1164" s="2">
        <f>+G1163+E1164-F1164</f>
        <v>360.3</v>
      </c>
    </row>
    <row r="1165" spans="2:7">
      <c r="B1165" s="422"/>
      <c r="C1165" s="422"/>
      <c r="G1165" s="2">
        <f>+G1164+E1165-F1165</f>
        <v>360.3</v>
      </c>
    </row>
    <row r="1166" spans="2:7">
      <c r="B1166" s="422"/>
      <c r="C1166" s="422"/>
      <c r="G1166" s="2">
        <f>+G1165+E1166-F1166</f>
        <v>360.3</v>
      </c>
    </row>
    <row r="1167" spans="2:7">
      <c r="B1167" s="422"/>
      <c r="C1167" s="422"/>
      <c r="G1167" s="2">
        <f>+G1166+E1167-F1167</f>
        <v>360.3</v>
      </c>
    </row>
    <row r="1168" spans="2:7">
      <c r="B1168" s="422"/>
      <c r="C1168" s="422"/>
      <c r="G1168" s="2">
        <f>+G1167+E1168-F1168</f>
        <v>360.3</v>
      </c>
    </row>
    <row r="1169" spans="2:7">
      <c r="B1169" s="422"/>
      <c r="C1169" s="422"/>
      <c r="G1169" s="2">
        <f>+G1168+E1169-F1169</f>
        <v>360.3</v>
      </c>
    </row>
    <row r="1170" spans="2:7">
      <c r="B1170" s="422"/>
      <c r="C1170" s="422"/>
      <c r="G1170" s="2">
        <f>+G1169+E1170-F1170</f>
        <v>360.3</v>
      </c>
    </row>
    <row r="1171" spans="2:7">
      <c r="B1171" s="422"/>
      <c r="C1171" s="422"/>
      <c r="G1171" s="2">
        <f>+G1170+E1171-F1171</f>
        <v>360.3</v>
      </c>
    </row>
    <row r="1172" spans="2:7">
      <c r="B1172" s="422"/>
      <c r="C1172" s="422"/>
      <c r="G1172" s="2">
        <f>+G1171+E1172-F1172</f>
        <v>360.3</v>
      </c>
    </row>
    <row r="1173" spans="2:7">
      <c r="B1173" s="422"/>
      <c r="C1173" s="422"/>
      <c r="G1173" s="2">
        <f>+G1172+E1173-F1173</f>
        <v>360.3</v>
      </c>
    </row>
    <row r="1174" spans="2:7">
      <c r="B1174" s="422"/>
      <c r="C1174" s="422"/>
      <c r="G1174" s="2">
        <f>+G1173+E1174-F1174</f>
        <v>360.3</v>
      </c>
    </row>
    <row r="1175" spans="2:7">
      <c r="B1175" s="422"/>
      <c r="C1175" s="422"/>
      <c r="G1175" s="2">
        <f>+G1174+E1175-F1175</f>
        <v>360.3</v>
      </c>
    </row>
    <row r="1176" spans="2:7">
      <c r="B1176" s="422"/>
      <c r="C1176" s="422"/>
      <c r="G1176" s="2">
        <f>+G1175+E1176-F1176</f>
        <v>360.3</v>
      </c>
    </row>
    <row r="1177" spans="2:7">
      <c r="B1177" s="422"/>
      <c r="C1177" s="422"/>
      <c r="G1177" s="2">
        <f>+G1176+E1177-F1177</f>
        <v>360.3</v>
      </c>
    </row>
    <row r="1178" spans="2:7">
      <c r="B1178" s="422"/>
      <c r="C1178" s="422"/>
      <c r="G1178" s="2">
        <f>+G1177+E1178-F1178</f>
        <v>360.3</v>
      </c>
    </row>
    <row r="1179" spans="2:7">
      <c r="B1179" s="422"/>
      <c r="C1179" s="422"/>
      <c r="G1179" s="2">
        <f>+G1178+E1179-F1179</f>
        <v>360.3</v>
      </c>
    </row>
    <row r="1180" spans="2:7">
      <c r="B1180" s="422"/>
      <c r="C1180" s="422"/>
      <c r="G1180" s="2">
        <f>+G1179+E1180-F1180</f>
        <v>360.3</v>
      </c>
    </row>
    <row r="1181" spans="2:7">
      <c r="B1181" s="422"/>
      <c r="C1181" s="422"/>
      <c r="G1181" s="2">
        <f>+G1180+E1181-F1181</f>
        <v>360.3</v>
      </c>
    </row>
    <row r="1182" spans="2:7">
      <c r="B1182" s="422"/>
      <c r="C1182" s="422"/>
      <c r="G1182" s="2">
        <f>+G1181+E1182-F1182</f>
        <v>360.3</v>
      </c>
    </row>
    <row r="1183" spans="2:7">
      <c r="B1183" s="422"/>
      <c r="C1183" s="422"/>
      <c r="G1183" s="2">
        <f>+G1182+E1183-F1183</f>
        <v>360.3</v>
      </c>
    </row>
    <row r="1184" spans="2:7">
      <c r="B1184" s="422"/>
      <c r="C1184" s="422"/>
      <c r="G1184" s="2">
        <f>+G1183+E1184-F1184</f>
        <v>360.3</v>
      </c>
    </row>
    <row r="1185" spans="2:7">
      <c r="B1185" s="422"/>
      <c r="C1185" s="422"/>
      <c r="G1185" s="2">
        <f>+G1184+E1185-F1185</f>
        <v>360.3</v>
      </c>
    </row>
    <row r="1186" spans="2:7">
      <c r="B1186" s="422"/>
      <c r="C1186" s="422"/>
      <c r="G1186" s="2">
        <f>+G1185+E1186-F1186</f>
        <v>360.3</v>
      </c>
    </row>
    <row r="1187" spans="2:7">
      <c r="B1187" s="422"/>
      <c r="C1187" s="422"/>
      <c r="G1187" s="2">
        <f>+G1186+E1187-F1187</f>
        <v>360.3</v>
      </c>
    </row>
    <row r="1188" spans="2:7">
      <c r="B1188" s="422"/>
      <c r="C1188" s="422"/>
      <c r="G1188" s="2">
        <f>+G1187+E1188-F1188</f>
        <v>360.3</v>
      </c>
    </row>
    <row r="1189" spans="2:7">
      <c r="B1189" s="422"/>
      <c r="C1189" s="422"/>
      <c r="G1189" s="2">
        <f>+G1188+E1189-F1189</f>
        <v>360.3</v>
      </c>
    </row>
    <row r="1190" spans="2:7">
      <c r="B1190" s="422"/>
      <c r="C1190" s="422"/>
      <c r="G1190" s="2">
        <f>+G1189+E1190-F1190</f>
        <v>360.3</v>
      </c>
    </row>
    <row r="1191" spans="2:7">
      <c r="B1191" s="422"/>
      <c r="C1191" s="422"/>
      <c r="G1191" s="2">
        <f>+G1190+E1191-F1191</f>
        <v>360.3</v>
      </c>
    </row>
    <row r="1192" spans="2:7">
      <c r="B1192" s="422"/>
      <c r="C1192" s="422"/>
      <c r="G1192" s="2">
        <f>+G1191+E1192-F1192</f>
        <v>360.3</v>
      </c>
    </row>
    <row r="1193" spans="2:7">
      <c r="B1193" s="422"/>
      <c r="C1193" s="422"/>
      <c r="G1193" s="2">
        <f>+G1192+E1193-F1193</f>
        <v>360.3</v>
      </c>
    </row>
    <row r="1194" spans="2:7">
      <c r="B1194" s="422"/>
      <c r="C1194" s="422"/>
      <c r="G1194" s="2">
        <f>+G1193+E1194-F1194</f>
        <v>360.3</v>
      </c>
    </row>
    <row r="1195" spans="2:7">
      <c r="B1195" s="422"/>
      <c r="C1195" s="422"/>
      <c r="G1195" s="2">
        <f>+G1194+E1195-F1195</f>
        <v>360.3</v>
      </c>
    </row>
    <row r="1196" spans="2:7">
      <c r="B1196" s="422"/>
      <c r="C1196" s="422"/>
      <c r="G1196" s="2">
        <f>+G1195+E1196-F1196</f>
        <v>360.3</v>
      </c>
    </row>
    <row r="1197" spans="2:7">
      <c r="B1197" s="422"/>
      <c r="C1197" s="422"/>
      <c r="G1197" s="2">
        <f>+G1196+E1197-F1197</f>
        <v>360.3</v>
      </c>
    </row>
    <row r="1198" spans="2:7">
      <c r="B1198" s="422"/>
      <c r="C1198" s="422"/>
      <c r="G1198" s="2">
        <f>+G1197+E1198-F1198</f>
        <v>360.3</v>
      </c>
    </row>
    <row r="1199" spans="2:7">
      <c r="B1199" s="422"/>
      <c r="C1199" s="422"/>
      <c r="G1199" s="2">
        <f>+G1198+E1199-F1199</f>
        <v>360.3</v>
      </c>
    </row>
    <row r="1200" spans="2:7">
      <c r="B1200" s="422"/>
      <c r="C1200" s="422"/>
      <c r="G1200" s="2">
        <f>+G1199+E1200-F1200</f>
        <v>360.3</v>
      </c>
    </row>
    <row r="1201" spans="2:7">
      <c r="B1201" s="422"/>
      <c r="C1201" s="422"/>
      <c r="G1201" s="2">
        <f>+G1200+E1201-F1201</f>
        <v>360.3</v>
      </c>
    </row>
    <row r="1202" spans="2:7">
      <c r="B1202" s="422"/>
      <c r="C1202" s="422"/>
      <c r="G1202" s="2">
        <f>+G1201+E1202-F1202</f>
        <v>360.3</v>
      </c>
    </row>
    <row r="1203" spans="2:7">
      <c r="B1203" s="422"/>
      <c r="C1203" s="422"/>
      <c r="G1203" s="2">
        <f>+G1202+E1203-F1203</f>
        <v>360.3</v>
      </c>
    </row>
    <row r="1204" spans="2:7">
      <c r="B1204" s="422"/>
      <c r="C1204" s="422"/>
      <c r="G1204" s="2">
        <f>+G1203+E1204-F1204</f>
        <v>360.3</v>
      </c>
    </row>
    <row r="1205" spans="2:7">
      <c r="B1205" s="422"/>
      <c r="C1205" s="422"/>
      <c r="G1205" s="2">
        <f>+G1204+E1205-F1205</f>
        <v>360.3</v>
      </c>
    </row>
    <row r="1206" spans="2:7">
      <c r="B1206" s="422"/>
      <c r="C1206" s="422"/>
      <c r="G1206" s="2">
        <f>+G1205+E1206-F1206</f>
        <v>360.3</v>
      </c>
    </row>
    <row r="1207" spans="2:7">
      <c r="B1207" s="422"/>
      <c r="C1207" s="422"/>
      <c r="G1207" s="2">
        <f>+G1206+E1207-F1207</f>
        <v>360.3</v>
      </c>
    </row>
    <row r="1208" spans="2:7">
      <c r="B1208" s="422"/>
      <c r="C1208" s="422"/>
      <c r="G1208" s="2">
        <f>+G1207+E1208-F1208</f>
        <v>360.3</v>
      </c>
    </row>
    <row r="1209" spans="2:7">
      <c r="B1209" s="422"/>
      <c r="C1209" s="422"/>
      <c r="G1209" s="2">
        <f>+G1208+E1209-F1209</f>
        <v>360.3</v>
      </c>
    </row>
    <row r="1210" spans="2:7">
      <c r="B1210" s="422"/>
      <c r="C1210" s="422"/>
      <c r="G1210" s="2">
        <f>+G1209+E1210-F1210</f>
        <v>360.3</v>
      </c>
    </row>
    <row r="1211" spans="2:7">
      <c r="B1211" s="422"/>
      <c r="C1211" s="422"/>
      <c r="G1211" s="2">
        <f>+G1210+E1211-F1211</f>
        <v>360.3</v>
      </c>
    </row>
    <row r="1212" spans="2:7">
      <c r="B1212" s="422"/>
      <c r="C1212" s="422"/>
      <c r="G1212" s="2">
        <f>+G1211+E1212-F1212</f>
        <v>360.3</v>
      </c>
    </row>
    <row r="1213" spans="2:7">
      <c r="B1213" s="422"/>
      <c r="C1213" s="422"/>
      <c r="G1213" s="2">
        <f>+G1212+E1213-F1213</f>
        <v>360.3</v>
      </c>
    </row>
    <row r="1214" spans="2:7">
      <c r="B1214" s="422"/>
      <c r="C1214" s="422"/>
      <c r="G1214" s="2">
        <f>+G1213+E1214-F1214</f>
        <v>360.3</v>
      </c>
    </row>
    <row r="1215" spans="2:7">
      <c r="B1215" s="422"/>
      <c r="C1215" s="422"/>
      <c r="G1215" s="2">
        <f>+G1214+E1215-F1215</f>
        <v>360.3</v>
      </c>
    </row>
    <row r="1216" spans="2:7">
      <c r="B1216" s="422"/>
      <c r="C1216" s="422"/>
      <c r="G1216" s="2">
        <f>+G1215+E1216-F1216</f>
        <v>360.3</v>
      </c>
    </row>
    <row r="1217" spans="2:7">
      <c r="B1217" s="422"/>
      <c r="C1217" s="422"/>
      <c r="G1217" s="2">
        <f>+G1216+E1217-F1217</f>
        <v>360.3</v>
      </c>
    </row>
    <row r="1218" spans="2:7">
      <c r="B1218" s="422"/>
      <c r="C1218" s="422"/>
      <c r="G1218" s="2">
        <f>+G1217+E1218-F1218</f>
        <v>360.3</v>
      </c>
    </row>
    <row r="1219" spans="2:7">
      <c r="B1219" s="422"/>
      <c r="C1219" s="422"/>
      <c r="G1219" s="2">
        <f>+G1218+E1219-F1219</f>
        <v>360.3</v>
      </c>
    </row>
    <row r="1220" spans="2:7">
      <c r="B1220" s="422"/>
      <c r="C1220" s="422"/>
      <c r="G1220" s="2">
        <f>+G1219+E1220-F1220</f>
        <v>360.3</v>
      </c>
    </row>
    <row r="1221" spans="2:7">
      <c r="B1221" s="422"/>
      <c r="C1221" s="422"/>
      <c r="G1221" s="2">
        <f>+G1220+E1221-F1221</f>
        <v>360.3</v>
      </c>
    </row>
    <row r="1222" spans="2:7">
      <c r="B1222" s="422"/>
      <c r="C1222" s="422"/>
      <c r="G1222" s="2">
        <f>+G1221+E1222-F1222</f>
        <v>360.3</v>
      </c>
    </row>
    <row r="1223" spans="2:7">
      <c r="B1223" s="422"/>
      <c r="C1223" s="422"/>
      <c r="G1223" s="2">
        <f>+G1222+E1223-F1223</f>
        <v>360.3</v>
      </c>
    </row>
    <row r="1224" spans="2:7">
      <c r="B1224" s="422"/>
      <c r="C1224" s="422"/>
      <c r="G1224" s="2">
        <f>+G1223+E1224-F1224</f>
        <v>360.3</v>
      </c>
    </row>
    <row r="1225" spans="2:7">
      <c r="B1225" s="422"/>
      <c r="C1225" s="422"/>
      <c r="G1225" s="2">
        <f>+G1224+E1225-F1225</f>
        <v>360.3</v>
      </c>
    </row>
    <row r="1226" spans="2:7">
      <c r="B1226" s="422"/>
      <c r="C1226" s="422"/>
      <c r="G1226" s="2">
        <f>+G1225+E1226-F1226</f>
        <v>360.3</v>
      </c>
    </row>
    <row r="1227" spans="2:7">
      <c r="B1227" s="422"/>
      <c r="C1227" s="422"/>
      <c r="G1227" s="2">
        <f>+G1226+E1227-F1227</f>
        <v>360.3</v>
      </c>
    </row>
    <row r="1228" spans="2:7">
      <c r="B1228" s="422"/>
      <c r="C1228" s="422"/>
      <c r="G1228" s="2">
        <f>+G1227+E1228-F1228</f>
        <v>360.3</v>
      </c>
    </row>
    <row r="1229" spans="2:7">
      <c r="B1229" s="422"/>
      <c r="C1229" s="422"/>
      <c r="G1229" s="2">
        <f>+G1228+E1229-F1229</f>
        <v>360.3</v>
      </c>
    </row>
    <row r="1230" spans="2:7">
      <c r="B1230" s="422"/>
      <c r="C1230" s="422"/>
      <c r="G1230" s="2">
        <f>+G1229+E1230-F1230</f>
        <v>360.3</v>
      </c>
    </row>
    <row r="1231" spans="2:7">
      <c r="B1231" s="422"/>
      <c r="C1231" s="422"/>
      <c r="G1231" s="2">
        <f>+G1230+E1231-F1231</f>
        <v>360.3</v>
      </c>
    </row>
    <row r="1232" spans="2:7">
      <c r="B1232" s="422"/>
      <c r="C1232" s="422"/>
      <c r="G1232" s="2">
        <f>+G1231+E1232-F1232</f>
        <v>360.3</v>
      </c>
    </row>
    <row r="1233" spans="2:7">
      <c r="B1233" s="422"/>
      <c r="C1233" s="422"/>
      <c r="G1233" s="2">
        <f>+G1232+E1233-F1233</f>
        <v>360.3</v>
      </c>
    </row>
    <row r="1234" spans="2:7">
      <c r="B1234" s="422"/>
      <c r="C1234" s="422"/>
      <c r="G1234" s="2">
        <f>+G1233+E1234-F1234</f>
        <v>360.3</v>
      </c>
    </row>
    <row r="1235" spans="2:7">
      <c r="B1235" s="422"/>
      <c r="C1235" s="422"/>
      <c r="G1235" s="2">
        <f>+G1234+E1235-F1235</f>
        <v>360.3</v>
      </c>
    </row>
    <row r="1236" spans="2:7">
      <c r="B1236" s="422"/>
      <c r="C1236" s="422"/>
      <c r="G1236" s="2">
        <f>+G1235+E1236-F1236</f>
        <v>360.3</v>
      </c>
    </row>
    <row r="1237" spans="2:7">
      <c r="B1237" s="422"/>
      <c r="C1237" s="422"/>
      <c r="G1237" s="2">
        <f>+G1236+E1237-F1237</f>
        <v>360.3</v>
      </c>
    </row>
    <row r="1238" spans="2:7">
      <c r="B1238" s="422"/>
      <c r="C1238" s="422"/>
      <c r="G1238" s="2">
        <f>+G1237+E1238-F1238</f>
        <v>360.3</v>
      </c>
    </row>
    <row r="1239" spans="2:7">
      <c r="B1239" s="422"/>
      <c r="C1239" s="422"/>
      <c r="G1239" s="2">
        <f>+G1238+E1239-F1239</f>
        <v>360.3</v>
      </c>
    </row>
    <row r="1240" spans="2:7">
      <c r="B1240" s="422"/>
      <c r="C1240" s="422"/>
      <c r="G1240" s="2">
        <f>+G1239+E1240-F1240</f>
        <v>360.3</v>
      </c>
    </row>
    <row r="1241" spans="2:7">
      <c r="B1241" s="422"/>
      <c r="C1241" s="422"/>
      <c r="G1241" s="2">
        <f>+G1240+E1241-F1241</f>
        <v>360.3</v>
      </c>
    </row>
    <row r="1242" spans="2:7">
      <c r="B1242" s="422"/>
      <c r="C1242" s="422"/>
      <c r="G1242" s="2">
        <f>+G1241+E1242-F1242</f>
        <v>360.3</v>
      </c>
    </row>
    <row r="1243" spans="2:7">
      <c r="B1243" s="422"/>
      <c r="C1243" s="422"/>
      <c r="G1243" s="2">
        <f>+G1242+E1243-F1243</f>
        <v>360.3</v>
      </c>
    </row>
    <row r="1244" spans="2:7">
      <c r="B1244" s="422"/>
      <c r="C1244" s="422"/>
      <c r="G1244" s="2">
        <f>+G1243+E1244-F1244</f>
        <v>360.3</v>
      </c>
    </row>
    <row r="1245" spans="2:7">
      <c r="B1245" s="422"/>
      <c r="C1245" s="422"/>
      <c r="G1245" s="2">
        <f>+G1244+E1245-F1245</f>
        <v>360.3</v>
      </c>
    </row>
    <row r="1246" spans="2:7">
      <c r="B1246" s="422"/>
      <c r="C1246" s="422"/>
      <c r="G1246" s="2">
        <f>+G1245+E1246-F1246</f>
        <v>360.3</v>
      </c>
    </row>
    <row r="1247" spans="2:7">
      <c r="B1247" s="422"/>
      <c r="C1247" s="422"/>
      <c r="G1247" s="2">
        <f>+G1246+E1247-F1247</f>
        <v>360.3</v>
      </c>
    </row>
    <row r="1248" spans="2:7">
      <c r="B1248" s="422"/>
      <c r="C1248" s="422"/>
      <c r="G1248" s="2">
        <f>+G1247+E1248-F1248</f>
        <v>360.3</v>
      </c>
    </row>
    <row r="1249" spans="2:7">
      <c r="B1249" s="422"/>
      <c r="C1249" s="422"/>
      <c r="G1249" s="2">
        <f>+G1248+E1249-F1249</f>
        <v>360.3</v>
      </c>
    </row>
    <row r="1250" spans="2:7">
      <c r="B1250" s="422"/>
      <c r="C1250" s="422"/>
      <c r="G1250" s="2">
        <f>+G1249+E1250-F1250</f>
        <v>360.3</v>
      </c>
    </row>
    <row r="1251" spans="2:7">
      <c r="B1251" s="422"/>
      <c r="C1251" s="422"/>
      <c r="G1251" s="2">
        <f>+G1250+E1251-F1251</f>
        <v>360.3</v>
      </c>
    </row>
    <row r="1252" spans="2:7">
      <c r="B1252" s="422"/>
      <c r="C1252" s="422"/>
      <c r="G1252" s="2">
        <f>+G1251+E1252-F1252</f>
        <v>360.3</v>
      </c>
    </row>
    <row r="1253" spans="2:7">
      <c r="B1253" s="422"/>
      <c r="C1253" s="422"/>
      <c r="G1253" s="2">
        <f>+G1252+E1253-F1253</f>
        <v>360.3</v>
      </c>
    </row>
    <row r="1254" spans="2:7">
      <c r="B1254" s="422"/>
      <c r="C1254" s="422"/>
      <c r="G1254" s="2">
        <f>+G1253+E1254-F1254</f>
        <v>360.3</v>
      </c>
    </row>
    <row r="1255" spans="2:7">
      <c r="B1255" s="422"/>
      <c r="C1255" s="422"/>
      <c r="G1255" s="2">
        <f>+G1254+E1255-F1255</f>
        <v>360.3</v>
      </c>
    </row>
    <row r="1256" spans="2:7">
      <c r="B1256" s="422"/>
      <c r="C1256" s="422"/>
      <c r="G1256" s="2">
        <f>+G1255+E1256-F1256</f>
        <v>360.3</v>
      </c>
    </row>
    <row r="1257" spans="2:7">
      <c r="B1257" s="422"/>
      <c r="C1257" s="422"/>
      <c r="G1257" s="2">
        <f>+G1256+E1257-F1257</f>
        <v>360.3</v>
      </c>
    </row>
    <row r="1258" spans="2:7">
      <c r="B1258" s="422"/>
      <c r="C1258" s="422"/>
      <c r="G1258" s="2">
        <f>+G1257+E1258-F1258</f>
        <v>360.3</v>
      </c>
    </row>
    <row r="1259" spans="2:7">
      <c r="B1259" s="422"/>
      <c r="C1259" s="422"/>
      <c r="G1259" s="2">
        <f>+G1258+E1259-F1259</f>
        <v>360.3</v>
      </c>
    </row>
    <row r="1260" spans="2:7">
      <c r="B1260" s="422"/>
      <c r="C1260" s="422"/>
      <c r="G1260" s="2">
        <f>+G1259+E1260-F1260</f>
        <v>360.3</v>
      </c>
    </row>
    <row r="1261" spans="2:7">
      <c r="B1261" s="422"/>
      <c r="C1261" s="422"/>
      <c r="G1261" s="2">
        <f>+G1260+E1261-F1261</f>
        <v>360.3</v>
      </c>
    </row>
    <row r="1262" spans="2:7">
      <c r="B1262" s="422"/>
      <c r="C1262" s="422"/>
      <c r="G1262" s="2">
        <f>+G1261+E1262-F1262</f>
        <v>360.3</v>
      </c>
    </row>
    <row r="1263" spans="2:7">
      <c r="B1263" s="422"/>
      <c r="C1263" s="422"/>
      <c r="G1263" s="2">
        <f>+G1262+E1263-F1263</f>
        <v>360.3</v>
      </c>
    </row>
    <row r="1264" spans="2:7">
      <c r="B1264" s="422"/>
      <c r="C1264" s="422"/>
      <c r="G1264" s="2">
        <f>+G1263+E1264-F1264</f>
        <v>360.3</v>
      </c>
    </row>
    <row r="1265" spans="2:7">
      <c r="B1265" s="422"/>
      <c r="C1265" s="422"/>
      <c r="G1265" s="2">
        <f>+G1264+E1265-F1265</f>
        <v>360.3</v>
      </c>
    </row>
    <row r="1266" spans="2:7">
      <c r="B1266" s="422"/>
      <c r="C1266" s="422"/>
      <c r="G1266" s="2">
        <f>+G1265+E1266-F1266</f>
        <v>360.3</v>
      </c>
    </row>
    <row r="1267" spans="2:7">
      <c r="B1267" s="422"/>
      <c r="C1267" s="422"/>
      <c r="G1267" s="2">
        <f>+G1266+E1267-F1267</f>
        <v>360.3</v>
      </c>
    </row>
    <row r="1268" spans="2:7">
      <c r="B1268" s="422"/>
      <c r="C1268" s="422"/>
      <c r="G1268" s="2">
        <f>+G1267+E1268-F1268</f>
        <v>360.3</v>
      </c>
    </row>
    <row r="1269" spans="2:7">
      <c r="B1269" s="422"/>
      <c r="C1269" s="422"/>
      <c r="G1269" s="2">
        <f>+G1268+E1269-F1269</f>
        <v>360.3</v>
      </c>
    </row>
    <row r="1270" spans="2:7">
      <c r="B1270" s="422"/>
      <c r="C1270" s="422"/>
      <c r="G1270" s="2">
        <f>+G1269+E1270-F1270</f>
        <v>360.3</v>
      </c>
    </row>
    <row r="1271" spans="2:7">
      <c r="B1271" s="422"/>
      <c r="C1271" s="422"/>
      <c r="G1271" s="2">
        <f>+G1270+E1271-F1271</f>
        <v>360.3</v>
      </c>
    </row>
    <row r="1272" spans="2:7">
      <c r="B1272" s="422"/>
      <c r="C1272" s="422"/>
      <c r="G1272" s="2">
        <f>+G1271+E1272-F1272</f>
        <v>360.3</v>
      </c>
    </row>
    <row r="1273" spans="2:7">
      <c r="B1273" s="422"/>
      <c r="C1273" s="422"/>
      <c r="G1273" s="2">
        <f>+G1272+E1273-F1273</f>
        <v>360.3</v>
      </c>
    </row>
    <row r="1274" spans="2:7">
      <c r="B1274" s="422"/>
      <c r="C1274" s="422"/>
      <c r="G1274" s="2">
        <f>+G1273+E1274-F1274</f>
        <v>360.3</v>
      </c>
    </row>
    <row r="1275" spans="2:7">
      <c r="B1275" s="422"/>
      <c r="C1275" s="422"/>
      <c r="G1275" s="2">
        <f>+G1274+E1275-F1275</f>
        <v>360.3</v>
      </c>
    </row>
    <row r="1276" spans="2:7">
      <c r="B1276" s="422"/>
      <c r="C1276" s="422"/>
      <c r="G1276" s="2">
        <f>+G1275+E1276-F1276</f>
        <v>360.3</v>
      </c>
    </row>
    <row r="1277" spans="2:7">
      <c r="B1277" s="422"/>
      <c r="C1277" s="422"/>
      <c r="G1277" s="2">
        <f>+G1276+E1277-F1277</f>
        <v>360.3</v>
      </c>
    </row>
    <row r="1278" spans="2:7">
      <c r="B1278" s="422"/>
      <c r="C1278" s="422"/>
      <c r="G1278" s="2">
        <f>+G1277+E1278-F1278</f>
        <v>360.3</v>
      </c>
    </row>
    <row r="1279" spans="2:7">
      <c r="B1279" s="422"/>
      <c r="C1279" s="422"/>
      <c r="G1279" s="2">
        <f>+G1278+E1279-F1279</f>
        <v>360.3</v>
      </c>
    </row>
    <row r="1280" spans="2:7">
      <c r="B1280" s="422"/>
      <c r="C1280" s="422"/>
      <c r="G1280" s="2">
        <f>+G1279+E1280-F1280</f>
        <v>360.3</v>
      </c>
    </row>
    <row r="1281" spans="2:7">
      <c r="B1281" s="422"/>
      <c r="C1281" s="422"/>
      <c r="G1281" s="2">
        <f>+G1280+E1281-F1281</f>
        <v>360.3</v>
      </c>
    </row>
    <row r="1282" spans="2:7">
      <c r="B1282" s="422"/>
      <c r="C1282" s="422"/>
      <c r="G1282" s="2">
        <f>+G1281+E1282-F1282</f>
        <v>360.3</v>
      </c>
    </row>
    <row r="1283" spans="2:7">
      <c r="B1283" s="422"/>
      <c r="C1283" s="422"/>
      <c r="G1283" s="2">
        <f>+G1282+E1283-F1283</f>
        <v>360.3</v>
      </c>
    </row>
    <row r="1284" spans="2:7">
      <c r="B1284" s="422"/>
      <c r="C1284" s="422"/>
      <c r="G1284" s="2">
        <f>+G1283+E1284-F1284</f>
        <v>360.3</v>
      </c>
    </row>
    <row r="1285" spans="2:7">
      <c r="B1285" s="422"/>
      <c r="C1285" s="422"/>
      <c r="G1285" s="2">
        <f>+G1284+E1285-F1285</f>
        <v>360.3</v>
      </c>
    </row>
    <row r="1286" spans="2:7">
      <c r="B1286" s="422"/>
      <c r="C1286" s="422"/>
      <c r="G1286" s="2">
        <f>+G1285+E1286-F1286</f>
        <v>360.3</v>
      </c>
    </row>
    <row r="1287" spans="2:7">
      <c r="B1287" s="422"/>
      <c r="C1287" s="422"/>
      <c r="G1287" s="2">
        <f>+G1286+E1287-F1287</f>
        <v>360.3</v>
      </c>
    </row>
    <row r="1288" spans="2:7">
      <c r="B1288" s="422"/>
      <c r="C1288" s="422"/>
      <c r="G1288" s="2">
        <f>+G1287+E1288-F1288</f>
        <v>360.3</v>
      </c>
    </row>
    <row r="1289" spans="2:7">
      <c r="B1289" s="422"/>
      <c r="C1289" s="422"/>
      <c r="G1289" s="2">
        <f>+G1288+E1289-F1289</f>
        <v>360.3</v>
      </c>
    </row>
    <row r="1290" spans="2:7">
      <c r="B1290" s="422"/>
      <c r="C1290" s="422"/>
      <c r="G1290" s="2">
        <f>+G1289+E1290-F1290</f>
        <v>360.3</v>
      </c>
    </row>
    <row r="1291" spans="2:7">
      <c r="B1291" s="422"/>
      <c r="C1291" s="422"/>
      <c r="G1291" s="2">
        <f>+G1290+E1291-F1291</f>
        <v>360.3</v>
      </c>
    </row>
    <row r="1292" spans="2:7">
      <c r="B1292" s="422"/>
      <c r="C1292" s="422"/>
      <c r="G1292" s="2">
        <f>+G1291+E1292-F1292</f>
        <v>360.3</v>
      </c>
    </row>
    <row r="1293" spans="2:7">
      <c r="B1293" s="422"/>
      <c r="C1293" s="422"/>
      <c r="G1293" s="2">
        <f>+G1292+E1293-F1293</f>
        <v>360.3</v>
      </c>
    </row>
    <row r="1294" spans="2:7">
      <c r="B1294" s="422"/>
      <c r="C1294" s="422"/>
      <c r="G1294" s="2">
        <f>+G1293+E1294-F1294</f>
        <v>360.3</v>
      </c>
    </row>
    <row r="1295" spans="2:7">
      <c r="B1295" s="422"/>
      <c r="C1295" s="422"/>
      <c r="G1295" s="2">
        <f>+G1294+E1295-F1295</f>
        <v>360.3</v>
      </c>
    </row>
    <row r="1296" spans="2:7">
      <c r="B1296" s="422"/>
      <c r="C1296" s="422"/>
      <c r="G1296" s="2">
        <f>+G1295+E1296-F1296</f>
        <v>360.3</v>
      </c>
    </row>
    <row r="1297" spans="2:7">
      <c r="B1297" s="422"/>
      <c r="C1297" s="422"/>
      <c r="G1297" s="2">
        <f>+G1296+E1297-F1297</f>
        <v>360.3</v>
      </c>
    </row>
    <row r="1298" spans="2:7">
      <c r="B1298" s="422"/>
      <c r="C1298" s="422"/>
      <c r="G1298" s="2">
        <f>+G1297+E1298-F1298</f>
        <v>360.3</v>
      </c>
    </row>
    <row r="1299" spans="2:7">
      <c r="B1299" s="422"/>
      <c r="C1299" s="422"/>
      <c r="G1299" s="2">
        <f>+G1298+E1299-F1299</f>
        <v>360.3</v>
      </c>
    </row>
    <row r="1300" spans="2:7">
      <c r="B1300" s="422"/>
      <c r="C1300" s="422"/>
      <c r="G1300" s="2">
        <f>+G1299+E1300-F1300</f>
        <v>360.3</v>
      </c>
    </row>
    <row r="1301" spans="2:7">
      <c r="B1301" s="422"/>
      <c r="C1301" s="422"/>
      <c r="G1301" s="2">
        <f>+G1300+E1301-F1301</f>
        <v>360.3</v>
      </c>
    </row>
    <row r="1302" spans="2:7">
      <c r="B1302" s="422"/>
      <c r="C1302" s="422"/>
      <c r="G1302" s="2">
        <f>+G1301+E1302-F1302</f>
        <v>360.3</v>
      </c>
    </row>
    <row r="1303" spans="2:7">
      <c r="B1303" s="422"/>
      <c r="C1303" s="422"/>
      <c r="G1303" s="2">
        <f>+G1302+E1303-F1303</f>
        <v>360.3</v>
      </c>
    </row>
    <row r="1304" spans="2:7">
      <c r="B1304" s="422"/>
      <c r="C1304" s="422"/>
      <c r="G1304" s="2">
        <f>+G1303+E1304-F1304</f>
        <v>360.3</v>
      </c>
    </row>
    <row r="1305" spans="2:7">
      <c r="B1305" s="422"/>
      <c r="C1305" s="422"/>
      <c r="G1305" s="2">
        <f>+G1304+E1305-F1305</f>
        <v>360.3</v>
      </c>
    </row>
    <row r="1306" spans="2:7">
      <c r="B1306" s="422"/>
      <c r="C1306" s="422"/>
      <c r="G1306" s="2">
        <f>+G1305+E1306-F1306</f>
        <v>360.3</v>
      </c>
    </row>
    <row r="1307" spans="2:7">
      <c r="B1307" s="422"/>
      <c r="C1307" s="422"/>
      <c r="G1307" s="2">
        <f>+G1306+E1307-F1307</f>
        <v>360.3</v>
      </c>
    </row>
    <row r="1308" spans="2:7">
      <c r="B1308" s="422"/>
      <c r="C1308" s="422"/>
      <c r="G1308" s="2">
        <f>+G1307+E1308-F1308</f>
        <v>360.3</v>
      </c>
    </row>
    <row r="1309" spans="2:7">
      <c r="B1309" s="422"/>
      <c r="C1309" s="422"/>
      <c r="G1309" s="2">
        <f>+G1308+E1309-F1309</f>
        <v>360.3</v>
      </c>
    </row>
    <row r="1310" spans="2:7">
      <c r="B1310" s="422"/>
      <c r="C1310" s="422"/>
      <c r="G1310" s="2">
        <f>+G1309+E1310-F1310</f>
        <v>360.3</v>
      </c>
    </row>
    <row r="1311" spans="2:7">
      <c r="B1311" s="422"/>
      <c r="C1311" s="422"/>
      <c r="G1311" s="2">
        <f>+G1310+E1311-F1311</f>
        <v>360.3</v>
      </c>
    </row>
    <row r="1312" spans="2:7">
      <c r="B1312" s="422"/>
      <c r="C1312" s="422"/>
      <c r="G1312" s="2">
        <f>+G1311+E1312-F1312</f>
        <v>360.3</v>
      </c>
    </row>
  </sheetData>
  <mergeCells count="10">
    <mergeCell ref="I929:K929"/>
    <mergeCell ref="J918:L918"/>
    <mergeCell ref="I896:K896"/>
    <mergeCell ref="I852:K852"/>
    <mergeCell ref="I805:K805"/>
    <mergeCell ref="B2:G2"/>
    <mergeCell ref="J585:L585"/>
    <mergeCell ref="I711:K711"/>
    <mergeCell ref="J743:L743"/>
    <mergeCell ref="I772:K772"/>
  </mergeCells>
  <pageMargins left="0.25" right="0.25" top="0.75" bottom="0.75" header="0.3" footer="0.3"/>
  <pageSetup paperSize="9" scale="110" fitToWidth="0" fitToHeight="0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P1337"/>
  <sheetViews>
    <sheetView topLeftCell="A1067" zoomScaleNormal="100" workbookViewId="0">
      <selection activeCell="I1085" sqref="I1085"/>
    </sheetView>
  </sheetViews>
  <sheetFormatPr defaultColWidth="11.42578125" defaultRowHeight="15"/>
  <cols>
    <col min="1" max="1" width="11.42578125" style="3"/>
    <col min="2" max="2" width="16.5703125" style="7" customWidth="1"/>
    <col min="3" max="3" width="11.7109375" style="7" customWidth="1"/>
    <col min="4" max="4" width="33.42578125" bestFit="1" customWidth="1"/>
    <col min="5" max="7" width="11.42578125" style="2"/>
    <col min="10" max="10" width="29.85546875" customWidth="1"/>
    <col min="11" max="11" width="16.85546875" customWidth="1"/>
    <col min="12" max="12" width="17.7109375" customWidth="1"/>
    <col min="13" max="13" width="11.42578125" style="20"/>
  </cols>
  <sheetData>
    <row r="2" spans="1:7">
      <c r="B2" s="440" t="s">
        <v>371</v>
      </c>
      <c r="C2" s="440"/>
      <c r="D2" s="440"/>
      <c r="E2" s="440"/>
      <c r="F2" s="440"/>
      <c r="G2" s="440"/>
    </row>
    <row r="4" spans="1:7" ht="41.25">
      <c r="A4" s="30" t="s">
        <v>1</v>
      </c>
      <c r="B4" s="11" t="s">
        <v>2</v>
      </c>
      <c r="C4" s="11" t="s">
        <v>3</v>
      </c>
      <c r="D4" s="11" t="s">
        <v>4</v>
      </c>
      <c r="E4" s="12" t="s">
        <v>5</v>
      </c>
      <c r="F4" s="12" t="s">
        <v>6</v>
      </c>
      <c r="G4" s="12" t="s">
        <v>7</v>
      </c>
    </row>
    <row r="5" spans="1:7">
      <c r="A5" s="3">
        <v>42736</v>
      </c>
      <c r="B5" s="422" t="s">
        <v>8</v>
      </c>
      <c r="C5" s="422"/>
      <c r="G5" s="2">
        <v>354</v>
      </c>
    </row>
    <row r="6" spans="1:7">
      <c r="A6" s="3">
        <v>42781</v>
      </c>
      <c r="B6" s="422">
        <v>12952</v>
      </c>
      <c r="C6" s="422" t="s">
        <v>372</v>
      </c>
      <c r="F6" s="2">
        <v>274</v>
      </c>
      <c r="G6" s="2">
        <f t="shared" ref="G6:G70" si="0">+G5+E6-F6</f>
        <v>80</v>
      </c>
    </row>
    <row r="7" spans="1:7">
      <c r="A7" s="3">
        <v>43060</v>
      </c>
      <c r="B7" s="422">
        <v>10214</v>
      </c>
      <c r="C7" s="422" t="s">
        <v>177</v>
      </c>
      <c r="F7" s="2">
        <v>80</v>
      </c>
      <c r="G7" s="2">
        <f t="shared" si="0"/>
        <v>0</v>
      </c>
    </row>
    <row r="8" spans="1:7">
      <c r="A8" s="3">
        <v>42766</v>
      </c>
      <c r="B8" s="422" t="s">
        <v>10</v>
      </c>
      <c r="C8" s="422" t="s">
        <v>11</v>
      </c>
      <c r="D8" t="s">
        <v>12</v>
      </c>
      <c r="E8" s="2">
        <v>94.3</v>
      </c>
      <c r="G8" s="2">
        <f t="shared" si="0"/>
        <v>94.3</v>
      </c>
    </row>
    <row r="9" spans="1:7">
      <c r="B9" s="422"/>
      <c r="C9" s="422"/>
      <c r="D9" t="s">
        <v>13</v>
      </c>
      <c r="E9" s="2">
        <v>61</v>
      </c>
      <c r="G9" s="2">
        <f t="shared" si="0"/>
        <v>155.30000000000001</v>
      </c>
    </row>
    <row r="10" spans="1:7">
      <c r="B10" s="422"/>
      <c r="C10" s="422"/>
      <c r="D10" t="s">
        <v>14</v>
      </c>
      <c r="E10" s="2">
        <v>60</v>
      </c>
      <c r="G10" s="2">
        <f t="shared" si="0"/>
        <v>215.3</v>
      </c>
    </row>
    <row r="11" spans="1:7">
      <c r="B11" s="422"/>
      <c r="C11" s="422"/>
      <c r="D11" t="s">
        <v>15</v>
      </c>
      <c r="E11" s="2">
        <v>2</v>
      </c>
      <c r="G11" s="2">
        <f t="shared" si="0"/>
        <v>217.3</v>
      </c>
    </row>
    <row r="12" spans="1:7">
      <c r="B12" s="422"/>
      <c r="C12" s="422"/>
      <c r="D12" t="s">
        <v>373</v>
      </c>
      <c r="E12" s="2">
        <v>100</v>
      </c>
      <c r="G12" s="2">
        <f t="shared" si="0"/>
        <v>317.3</v>
      </c>
    </row>
    <row r="13" spans="1:7">
      <c r="A13" s="3">
        <v>42765</v>
      </c>
      <c r="B13" s="422" t="s">
        <v>69</v>
      </c>
      <c r="C13" s="422" t="s">
        <v>11</v>
      </c>
      <c r="D13" t="s">
        <v>14</v>
      </c>
      <c r="F13" s="2">
        <v>60</v>
      </c>
      <c r="G13" s="2">
        <f t="shared" si="0"/>
        <v>257.3</v>
      </c>
    </row>
    <row r="14" spans="1:7">
      <c r="A14" s="3">
        <v>42765</v>
      </c>
      <c r="B14" s="422" t="s">
        <v>69</v>
      </c>
      <c r="C14" s="422" t="s">
        <v>11</v>
      </c>
      <c r="D14" t="s">
        <v>15</v>
      </c>
      <c r="F14" s="2">
        <v>2</v>
      </c>
      <c r="G14" s="2">
        <f t="shared" si="0"/>
        <v>255.3</v>
      </c>
    </row>
    <row r="15" spans="1:7">
      <c r="A15" s="3">
        <v>42784</v>
      </c>
      <c r="B15" s="422">
        <v>12992</v>
      </c>
      <c r="C15" s="422" t="s">
        <v>11</v>
      </c>
      <c r="D15" t="s">
        <v>373</v>
      </c>
      <c r="F15" s="2">
        <v>100</v>
      </c>
      <c r="G15" s="2">
        <f t="shared" si="0"/>
        <v>155.30000000000001</v>
      </c>
    </row>
    <row r="16" spans="1:7">
      <c r="A16" s="3">
        <v>42784</v>
      </c>
      <c r="B16" s="422">
        <v>12993</v>
      </c>
      <c r="C16" s="422" t="s">
        <v>11</v>
      </c>
      <c r="D16" t="s">
        <v>12</v>
      </c>
      <c r="F16" s="2">
        <v>94.3</v>
      </c>
      <c r="G16" s="2">
        <f t="shared" si="0"/>
        <v>61.000000000000014</v>
      </c>
    </row>
    <row r="17" spans="1:7">
      <c r="A17" s="3">
        <v>42784</v>
      </c>
      <c r="B17" s="422">
        <v>12993</v>
      </c>
      <c r="C17" s="422" t="s">
        <v>11</v>
      </c>
      <c r="D17" t="s">
        <v>13</v>
      </c>
      <c r="F17" s="2">
        <v>61</v>
      </c>
      <c r="G17" s="2">
        <f t="shared" si="0"/>
        <v>0</v>
      </c>
    </row>
    <row r="18" spans="1:7">
      <c r="A18" s="3">
        <v>42794</v>
      </c>
      <c r="B18" s="422" t="s">
        <v>10</v>
      </c>
      <c r="C18" s="422" t="s">
        <v>17</v>
      </c>
      <c r="D18" t="s">
        <v>12</v>
      </c>
      <c r="E18" s="2">
        <v>102.5</v>
      </c>
      <c r="G18" s="2">
        <f t="shared" si="0"/>
        <v>102.5</v>
      </c>
    </row>
    <row r="19" spans="1:7">
      <c r="B19" s="422"/>
      <c r="C19" s="422"/>
      <c r="D19" t="s">
        <v>13</v>
      </c>
      <c r="E19" s="2">
        <v>43</v>
      </c>
      <c r="G19" s="2">
        <f t="shared" si="0"/>
        <v>145.5</v>
      </c>
    </row>
    <row r="20" spans="1:7">
      <c r="B20" s="422"/>
      <c r="C20" s="422"/>
      <c r="D20" t="s">
        <v>14</v>
      </c>
      <c r="E20" s="2">
        <v>56</v>
      </c>
      <c r="G20" s="2">
        <f t="shared" si="0"/>
        <v>201.5</v>
      </c>
    </row>
    <row r="21" spans="1:7">
      <c r="B21" s="422"/>
      <c r="C21" s="422"/>
      <c r="D21" t="s">
        <v>15</v>
      </c>
      <c r="E21" s="2">
        <v>2</v>
      </c>
      <c r="G21" s="2">
        <f t="shared" si="0"/>
        <v>203.5</v>
      </c>
    </row>
    <row r="22" spans="1:7">
      <c r="A22" s="3">
        <v>42794</v>
      </c>
      <c r="B22" s="422" t="s">
        <v>69</v>
      </c>
      <c r="C22" s="422" t="s">
        <v>17</v>
      </c>
      <c r="D22" t="s">
        <v>14</v>
      </c>
      <c r="F22" s="2">
        <v>56</v>
      </c>
      <c r="G22" s="2">
        <f t="shared" si="0"/>
        <v>147.5</v>
      </c>
    </row>
    <row r="23" spans="1:7">
      <c r="A23" s="3">
        <v>42794</v>
      </c>
      <c r="B23" s="422" t="s">
        <v>69</v>
      </c>
      <c r="C23" s="422" t="s">
        <v>17</v>
      </c>
      <c r="D23" t="s">
        <v>15</v>
      </c>
      <c r="F23" s="2">
        <v>2</v>
      </c>
      <c r="G23" s="2">
        <f t="shared" si="0"/>
        <v>145.5</v>
      </c>
    </row>
    <row r="24" spans="1:7">
      <c r="A24" s="3">
        <v>42822</v>
      </c>
      <c r="B24" s="422">
        <v>12578</v>
      </c>
      <c r="C24" s="422" t="s">
        <v>17</v>
      </c>
      <c r="D24" t="s">
        <v>12</v>
      </c>
      <c r="F24" s="2">
        <v>102.5</v>
      </c>
      <c r="G24" s="2">
        <f t="shared" si="0"/>
        <v>43</v>
      </c>
    </row>
    <row r="25" spans="1:7">
      <c r="A25" s="3">
        <v>42822</v>
      </c>
      <c r="B25" s="422">
        <v>12578</v>
      </c>
      <c r="C25" s="422" t="s">
        <v>17</v>
      </c>
      <c r="D25" t="s">
        <v>13</v>
      </c>
      <c r="F25" s="2">
        <v>43</v>
      </c>
      <c r="G25" s="2">
        <f t="shared" si="0"/>
        <v>0</v>
      </c>
    </row>
    <row r="26" spans="1:7">
      <c r="A26" s="3">
        <v>42825</v>
      </c>
      <c r="B26" s="422" t="s">
        <v>10</v>
      </c>
      <c r="C26" s="422" t="s">
        <v>18</v>
      </c>
      <c r="D26" t="s">
        <v>12</v>
      </c>
      <c r="E26" s="2">
        <v>98.3</v>
      </c>
      <c r="G26" s="2">
        <f t="shared" si="0"/>
        <v>98.3</v>
      </c>
    </row>
    <row r="27" spans="1:7">
      <c r="B27" s="422"/>
      <c r="C27" s="422"/>
      <c r="D27" t="s">
        <v>13</v>
      </c>
      <c r="E27" s="2">
        <v>44.7</v>
      </c>
      <c r="G27" s="2">
        <f t="shared" si="0"/>
        <v>143</v>
      </c>
    </row>
    <row r="28" spans="1:7">
      <c r="B28" s="422"/>
      <c r="C28" s="422"/>
      <c r="D28" t="s">
        <v>14</v>
      </c>
      <c r="E28" s="2">
        <v>60</v>
      </c>
      <c r="G28" s="2">
        <f t="shared" si="0"/>
        <v>203</v>
      </c>
    </row>
    <row r="29" spans="1:7">
      <c r="B29" s="422"/>
      <c r="C29" s="422"/>
      <c r="D29" t="s">
        <v>15</v>
      </c>
      <c r="E29" s="2">
        <v>2</v>
      </c>
      <c r="G29" s="2">
        <f t="shared" si="0"/>
        <v>205</v>
      </c>
    </row>
    <row r="30" spans="1:7">
      <c r="A30" s="3">
        <v>42824</v>
      </c>
      <c r="B30" s="422" t="s">
        <v>69</v>
      </c>
      <c r="C30" s="422" t="s">
        <v>18</v>
      </c>
      <c r="D30" t="s">
        <v>14</v>
      </c>
      <c r="F30" s="2">
        <v>60</v>
      </c>
      <c r="G30" s="2">
        <f t="shared" si="0"/>
        <v>145</v>
      </c>
    </row>
    <row r="31" spans="1:7">
      <c r="A31" s="3">
        <v>42824</v>
      </c>
      <c r="B31" s="422" t="s">
        <v>69</v>
      </c>
      <c r="C31" s="422" t="s">
        <v>18</v>
      </c>
      <c r="D31" t="s">
        <v>15</v>
      </c>
      <c r="F31" s="2">
        <v>2</v>
      </c>
      <c r="G31" s="2">
        <f t="shared" si="0"/>
        <v>143</v>
      </c>
    </row>
    <row r="32" spans="1:7">
      <c r="A32" s="3">
        <v>42850</v>
      </c>
      <c r="B32" s="422">
        <v>12697</v>
      </c>
      <c r="C32" s="422" t="s">
        <v>18</v>
      </c>
      <c r="D32" t="s">
        <v>12</v>
      </c>
      <c r="F32" s="2">
        <v>98.3</v>
      </c>
      <c r="G32" s="2">
        <f t="shared" si="0"/>
        <v>44.7</v>
      </c>
    </row>
    <row r="33" spans="1:7">
      <c r="A33" s="3">
        <v>42850</v>
      </c>
      <c r="B33" s="422">
        <v>12697</v>
      </c>
      <c r="C33" s="422" t="s">
        <v>18</v>
      </c>
      <c r="D33" t="s">
        <v>13</v>
      </c>
      <c r="F33" s="2">
        <v>44.7</v>
      </c>
      <c r="G33" s="2">
        <f t="shared" si="0"/>
        <v>0</v>
      </c>
    </row>
    <row r="34" spans="1:7">
      <c r="A34" s="3">
        <v>42855</v>
      </c>
      <c r="B34" s="422" t="s">
        <v>10</v>
      </c>
      <c r="C34" s="422" t="s">
        <v>19</v>
      </c>
      <c r="D34" t="s">
        <v>12</v>
      </c>
      <c r="E34" s="2">
        <v>100.1</v>
      </c>
      <c r="G34" s="2">
        <f t="shared" si="0"/>
        <v>100.1</v>
      </c>
    </row>
    <row r="35" spans="1:7">
      <c r="B35" s="422"/>
      <c r="C35" s="422"/>
      <c r="D35" t="s">
        <v>13</v>
      </c>
      <c r="E35" s="2">
        <v>44</v>
      </c>
      <c r="G35" s="2">
        <f t="shared" si="0"/>
        <v>144.1</v>
      </c>
    </row>
    <row r="36" spans="1:7">
      <c r="B36" s="422"/>
      <c r="C36" s="422"/>
      <c r="D36" t="s">
        <v>14</v>
      </c>
      <c r="E36" s="2">
        <v>60</v>
      </c>
      <c r="G36" s="2">
        <f t="shared" si="0"/>
        <v>204.1</v>
      </c>
    </row>
    <row r="37" spans="1:7">
      <c r="B37" s="422"/>
      <c r="C37" s="422"/>
      <c r="D37" t="s">
        <v>15</v>
      </c>
      <c r="E37" s="2">
        <v>2</v>
      </c>
      <c r="G37" s="2">
        <f t="shared" si="0"/>
        <v>206.1</v>
      </c>
    </row>
    <row r="38" spans="1:7">
      <c r="A38" s="3">
        <v>42855</v>
      </c>
      <c r="B38" s="422" t="s">
        <v>69</v>
      </c>
      <c r="C38" s="422" t="s">
        <v>19</v>
      </c>
      <c r="D38" t="s">
        <v>14</v>
      </c>
      <c r="F38" s="2">
        <v>60</v>
      </c>
      <c r="G38" s="2">
        <f t="shared" si="0"/>
        <v>146.1</v>
      </c>
    </row>
    <row r="39" spans="1:7">
      <c r="A39" s="3">
        <v>42855</v>
      </c>
      <c r="B39" s="422" t="s">
        <v>69</v>
      </c>
      <c r="C39" s="422" t="s">
        <v>19</v>
      </c>
      <c r="D39" t="s">
        <v>15</v>
      </c>
      <c r="F39" s="2">
        <v>2</v>
      </c>
      <c r="G39" s="2">
        <f t="shared" si="0"/>
        <v>144.1</v>
      </c>
    </row>
    <row r="40" spans="1:7">
      <c r="A40" s="3">
        <v>42877</v>
      </c>
      <c r="B40" s="422">
        <v>12797</v>
      </c>
      <c r="C40" s="422" t="s">
        <v>19</v>
      </c>
      <c r="D40" t="s">
        <v>12</v>
      </c>
      <c r="F40" s="2">
        <v>100.1</v>
      </c>
      <c r="G40" s="2">
        <f t="shared" si="0"/>
        <v>44</v>
      </c>
    </row>
    <row r="41" spans="1:7">
      <c r="A41" s="3">
        <v>42877</v>
      </c>
      <c r="B41" s="422">
        <v>12797</v>
      </c>
      <c r="C41" s="422" t="s">
        <v>19</v>
      </c>
      <c r="D41" t="s">
        <v>13</v>
      </c>
      <c r="F41" s="2">
        <v>44</v>
      </c>
      <c r="G41" s="2">
        <f t="shared" si="0"/>
        <v>0</v>
      </c>
    </row>
    <row r="42" spans="1:7">
      <c r="A42" s="3">
        <v>42886</v>
      </c>
      <c r="B42" s="422" t="s">
        <v>10</v>
      </c>
      <c r="C42" s="422" t="s">
        <v>20</v>
      </c>
      <c r="D42" t="s">
        <v>12</v>
      </c>
      <c r="E42" s="2">
        <v>60.5</v>
      </c>
      <c r="G42" s="2">
        <f t="shared" si="0"/>
        <v>60.5</v>
      </c>
    </row>
    <row r="43" spans="1:7">
      <c r="B43" s="422"/>
      <c r="C43" s="422"/>
      <c r="D43" t="s">
        <v>13</v>
      </c>
      <c r="E43" s="2">
        <v>43</v>
      </c>
      <c r="G43" s="2">
        <f t="shared" si="0"/>
        <v>103.5</v>
      </c>
    </row>
    <row r="44" spans="1:7">
      <c r="B44" s="422"/>
      <c r="C44" s="422"/>
      <c r="D44" t="s">
        <v>14</v>
      </c>
      <c r="E44" s="2">
        <v>60</v>
      </c>
      <c r="G44" s="2">
        <f t="shared" si="0"/>
        <v>163.5</v>
      </c>
    </row>
    <row r="45" spans="1:7">
      <c r="B45" s="422"/>
      <c r="C45" s="422"/>
      <c r="D45" t="s">
        <v>15</v>
      </c>
      <c r="E45" s="2">
        <v>2</v>
      </c>
      <c r="G45" s="2">
        <f t="shared" si="0"/>
        <v>165.5</v>
      </c>
    </row>
    <row r="46" spans="1:7">
      <c r="A46" s="3">
        <v>42886</v>
      </c>
      <c r="B46" s="422" t="s">
        <v>69</v>
      </c>
      <c r="C46" s="422" t="s">
        <v>20</v>
      </c>
      <c r="D46" t="s">
        <v>14</v>
      </c>
      <c r="F46" s="2">
        <v>60</v>
      </c>
      <c r="G46" s="2">
        <f t="shared" si="0"/>
        <v>105.5</v>
      </c>
    </row>
    <row r="47" spans="1:7">
      <c r="A47" s="3">
        <v>42886</v>
      </c>
      <c r="B47" s="422" t="s">
        <v>69</v>
      </c>
      <c r="C47" s="422" t="s">
        <v>20</v>
      </c>
      <c r="D47" t="s">
        <v>15</v>
      </c>
      <c r="F47" s="2">
        <v>2</v>
      </c>
      <c r="G47" s="2">
        <f t="shared" si="0"/>
        <v>103.5</v>
      </c>
    </row>
    <row r="48" spans="1:7">
      <c r="A48" s="3">
        <v>42909</v>
      </c>
      <c r="B48" s="422">
        <v>13142</v>
      </c>
      <c r="C48" s="422" t="s">
        <v>20</v>
      </c>
      <c r="D48" t="s">
        <v>12</v>
      </c>
      <c r="F48" s="2">
        <v>60.5</v>
      </c>
      <c r="G48" s="2">
        <f t="shared" si="0"/>
        <v>43</v>
      </c>
    </row>
    <row r="49" spans="1:7">
      <c r="A49" s="3">
        <v>42909</v>
      </c>
      <c r="B49" s="422">
        <v>13142</v>
      </c>
      <c r="C49" s="422" t="s">
        <v>20</v>
      </c>
      <c r="D49" t="s">
        <v>13</v>
      </c>
      <c r="F49" s="2">
        <v>43</v>
      </c>
      <c r="G49" s="2">
        <f t="shared" si="0"/>
        <v>0</v>
      </c>
    </row>
    <row r="50" spans="1:7">
      <c r="A50" s="3">
        <v>42916</v>
      </c>
      <c r="B50" s="422" t="s">
        <v>10</v>
      </c>
      <c r="C50" s="422" t="s">
        <v>21</v>
      </c>
      <c r="D50" t="s">
        <v>12</v>
      </c>
      <c r="E50" s="2">
        <v>59.1</v>
      </c>
      <c r="G50" s="2">
        <f t="shared" si="0"/>
        <v>59.1</v>
      </c>
    </row>
    <row r="51" spans="1:7">
      <c r="B51" s="422"/>
      <c r="C51" s="422"/>
      <c r="D51" t="s">
        <v>13</v>
      </c>
      <c r="E51" s="2">
        <v>43</v>
      </c>
      <c r="G51" s="2">
        <f t="shared" si="0"/>
        <v>102.1</v>
      </c>
    </row>
    <row r="52" spans="1:7">
      <c r="B52" s="422"/>
      <c r="C52" s="422"/>
      <c r="D52" t="s">
        <v>14</v>
      </c>
      <c r="E52" s="2">
        <v>60</v>
      </c>
      <c r="G52" s="2">
        <f t="shared" si="0"/>
        <v>162.1</v>
      </c>
    </row>
    <row r="53" spans="1:7">
      <c r="B53" s="422"/>
      <c r="C53" s="422"/>
      <c r="D53" t="s">
        <v>15</v>
      </c>
      <c r="E53" s="2">
        <v>2</v>
      </c>
      <c r="G53" s="2">
        <f t="shared" si="0"/>
        <v>164.1</v>
      </c>
    </row>
    <row r="54" spans="1:7">
      <c r="A54" s="3">
        <v>42916</v>
      </c>
      <c r="B54" s="422" t="s">
        <v>69</v>
      </c>
      <c r="C54" s="422" t="s">
        <v>21</v>
      </c>
      <c r="D54" t="s">
        <v>14</v>
      </c>
      <c r="F54" s="2">
        <v>50</v>
      </c>
      <c r="G54" s="2">
        <f t="shared" si="0"/>
        <v>114.1</v>
      </c>
    </row>
    <row r="55" spans="1:7">
      <c r="A55" s="3">
        <v>42940</v>
      </c>
      <c r="B55" s="422">
        <v>13237</v>
      </c>
      <c r="C55" s="422" t="s">
        <v>21</v>
      </c>
      <c r="D55" t="s">
        <v>13</v>
      </c>
      <c r="F55" s="2">
        <v>43</v>
      </c>
      <c r="G55" s="2">
        <f t="shared" si="0"/>
        <v>71.099999999999994</v>
      </c>
    </row>
    <row r="56" spans="1:7">
      <c r="A56" s="3">
        <v>42940</v>
      </c>
      <c r="B56" s="422">
        <v>13237</v>
      </c>
      <c r="C56" s="422" t="s">
        <v>21</v>
      </c>
      <c r="D56" t="s">
        <v>12</v>
      </c>
      <c r="F56" s="2">
        <v>59.1</v>
      </c>
      <c r="G56" s="2">
        <f t="shared" si="0"/>
        <v>11.999999999999993</v>
      </c>
    </row>
    <row r="57" spans="1:7">
      <c r="A57" s="3">
        <v>42949</v>
      </c>
      <c r="B57" s="422">
        <v>13363</v>
      </c>
      <c r="C57" s="422" t="s">
        <v>21</v>
      </c>
      <c r="D57" t="s">
        <v>14</v>
      </c>
      <c r="F57" s="2">
        <v>10</v>
      </c>
      <c r="G57" s="2">
        <f t="shared" si="0"/>
        <v>1.9999999999999929</v>
      </c>
    </row>
    <row r="58" spans="1:7">
      <c r="A58" s="3">
        <v>42949</v>
      </c>
      <c r="B58" s="422">
        <v>13363</v>
      </c>
      <c r="C58" s="422" t="s">
        <v>21</v>
      </c>
      <c r="D58" t="s">
        <v>15</v>
      </c>
      <c r="F58" s="2">
        <v>2</v>
      </c>
      <c r="G58" s="2">
        <f t="shared" si="0"/>
        <v>-7.1054273576010019E-15</v>
      </c>
    </row>
    <row r="59" spans="1:7">
      <c r="A59" s="3">
        <v>42947</v>
      </c>
      <c r="B59" s="422" t="s">
        <v>10</v>
      </c>
      <c r="C59" s="422" t="s">
        <v>22</v>
      </c>
      <c r="D59" t="s">
        <v>12</v>
      </c>
      <c r="E59" s="2">
        <v>70.8</v>
      </c>
      <c r="G59" s="2">
        <f t="shared" si="0"/>
        <v>70.799999999999983</v>
      </c>
    </row>
    <row r="60" spans="1:7">
      <c r="B60" s="422"/>
      <c r="C60" s="422"/>
      <c r="D60" t="s">
        <v>13</v>
      </c>
      <c r="E60" s="2">
        <v>43</v>
      </c>
      <c r="G60" s="2">
        <f t="shared" si="0"/>
        <v>113.79999999999998</v>
      </c>
    </row>
    <row r="61" spans="1:7">
      <c r="B61" s="422"/>
      <c r="C61" s="422"/>
      <c r="D61" t="s">
        <v>14</v>
      </c>
      <c r="E61" s="2">
        <v>60</v>
      </c>
      <c r="G61" s="2">
        <f t="shared" si="0"/>
        <v>173.79999999999998</v>
      </c>
    </row>
    <row r="62" spans="1:7">
      <c r="B62" s="422"/>
      <c r="C62" s="422"/>
      <c r="D62" t="s">
        <v>15</v>
      </c>
      <c r="E62" s="2">
        <v>2</v>
      </c>
      <c r="G62" s="2">
        <f t="shared" si="0"/>
        <v>175.79999999999998</v>
      </c>
    </row>
    <row r="63" spans="1:7">
      <c r="A63" s="3">
        <v>42945</v>
      </c>
      <c r="B63" s="422" t="s">
        <v>69</v>
      </c>
      <c r="C63" s="422" t="s">
        <v>22</v>
      </c>
      <c r="D63" t="s">
        <v>14</v>
      </c>
      <c r="F63" s="2">
        <v>60</v>
      </c>
      <c r="G63" s="2">
        <f t="shared" si="0"/>
        <v>115.79999999999998</v>
      </c>
    </row>
    <row r="64" spans="1:7">
      <c r="A64" s="3">
        <v>42945</v>
      </c>
      <c r="B64" s="422" t="s">
        <v>69</v>
      </c>
      <c r="C64" s="422" t="s">
        <v>22</v>
      </c>
      <c r="D64" t="s">
        <v>15</v>
      </c>
      <c r="F64" s="2">
        <v>2</v>
      </c>
      <c r="G64" s="2">
        <f t="shared" si="0"/>
        <v>113.79999999999998</v>
      </c>
    </row>
    <row r="65" spans="1:7">
      <c r="A65" s="3">
        <v>42971</v>
      </c>
      <c r="B65" s="422">
        <v>13470</v>
      </c>
      <c r="C65" s="422" t="s">
        <v>22</v>
      </c>
      <c r="D65" t="s">
        <v>12</v>
      </c>
      <c r="F65" s="2">
        <v>70.8</v>
      </c>
      <c r="G65" s="2">
        <f t="shared" si="0"/>
        <v>42.999999999999986</v>
      </c>
    </row>
    <row r="66" spans="1:7">
      <c r="A66" s="3">
        <v>42971</v>
      </c>
      <c r="B66" s="422">
        <v>13470</v>
      </c>
      <c r="C66" s="422" t="s">
        <v>22</v>
      </c>
      <c r="D66" t="s">
        <v>13</v>
      </c>
      <c r="F66" s="2">
        <v>43</v>
      </c>
      <c r="G66" s="2">
        <f t="shared" si="0"/>
        <v>0</v>
      </c>
    </row>
    <row r="67" spans="1:7">
      <c r="A67" s="3">
        <v>42978</v>
      </c>
      <c r="B67" s="422" t="s">
        <v>10</v>
      </c>
      <c r="C67" s="422" t="s">
        <v>23</v>
      </c>
      <c r="D67" t="s">
        <v>12</v>
      </c>
      <c r="E67" s="2">
        <v>70.8</v>
      </c>
      <c r="G67" s="2">
        <f t="shared" si="0"/>
        <v>70.8</v>
      </c>
    </row>
    <row r="68" spans="1:7">
      <c r="B68" s="422"/>
      <c r="C68" s="422"/>
      <c r="D68" t="s">
        <v>13</v>
      </c>
      <c r="E68" s="2">
        <v>43</v>
      </c>
      <c r="G68" s="2">
        <f t="shared" si="0"/>
        <v>113.8</v>
      </c>
    </row>
    <row r="69" spans="1:7">
      <c r="B69" s="422"/>
      <c r="C69" s="422"/>
      <c r="D69" t="s">
        <v>14</v>
      </c>
      <c r="E69" s="2">
        <v>60</v>
      </c>
      <c r="G69" s="2">
        <f t="shared" si="0"/>
        <v>173.8</v>
      </c>
    </row>
    <row r="70" spans="1:7">
      <c r="B70" s="422"/>
      <c r="C70" s="422"/>
      <c r="D70" t="s">
        <v>15</v>
      </c>
      <c r="E70" s="2">
        <v>2</v>
      </c>
      <c r="G70" s="2">
        <f t="shared" si="0"/>
        <v>175.8</v>
      </c>
    </row>
    <row r="71" spans="1:7">
      <c r="A71" s="3">
        <v>42978</v>
      </c>
      <c r="B71" s="422" t="s">
        <v>69</v>
      </c>
      <c r="C71" s="422" t="s">
        <v>23</v>
      </c>
      <c r="D71" t="s">
        <v>14</v>
      </c>
      <c r="F71" s="2">
        <v>60</v>
      </c>
      <c r="G71" s="2">
        <f t="shared" ref="G71:G134" si="1">+G70+E71-F71</f>
        <v>115.80000000000001</v>
      </c>
    </row>
    <row r="72" spans="1:7">
      <c r="A72" s="3">
        <v>42978</v>
      </c>
      <c r="B72" s="422" t="s">
        <v>69</v>
      </c>
      <c r="C72" s="422" t="s">
        <v>23</v>
      </c>
      <c r="D72" t="s">
        <v>15</v>
      </c>
      <c r="F72" s="2">
        <v>2</v>
      </c>
      <c r="G72" s="2">
        <f t="shared" si="1"/>
        <v>113.80000000000001</v>
      </c>
    </row>
    <row r="73" spans="1:7">
      <c r="A73" s="3">
        <v>43003</v>
      </c>
      <c r="B73" s="422">
        <v>13674</v>
      </c>
      <c r="C73" s="422" t="s">
        <v>23</v>
      </c>
      <c r="D73" t="s">
        <v>12</v>
      </c>
      <c r="F73" s="2">
        <v>70.8</v>
      </c>
      <c r="G73" s="2">
        <f t="shared" si="1"/>
        <v>43.000000000000014</v>
      </c>
    </row>
    <row r="74" spans="1:7">
      <c r="A74" s="3">
        <v>43003</v>
      </c>
      <c r="B74" s="422">
        <v>13674</v>
      </c>
      <c r="C74" s="422" t="s">
        <v>23</v>
      </c>
      <c r="D74" t="s">
        <v>13</v>
      </c>
      <c r="F74" s="2">
        <v>43</v>
      </c>
      <c r="G74" s="2">
        <f t="shared" si="1"/>
        <v>0</v>
      </c>
    </row>
    <row r="75" spans="1:7">
      <c r="A75" s="3">
        <v>43008</v>
      </c>
      <c r="B75" s="422" t="s">
        <v>10</v>
      </c>
      <c r="C75" s="422" t="s">
        <v>24</v>
      </c>
      <c r="D75" t="s">
        <v>12</v>
      </c>
      <c r="E75" s="2">
        <v>68.7</v>
      </c>
      <c r="G75" s="2">
        <f t="shared" si="1"/>
        <v>68.7</v>
      </c>
    </row>
    <row r="76" spans="1:7">
      <c r="B76" s="422"/>
      <c r="C76" s="422"/>
      <c r="D76" t="s">
        <v>13</v>
      </c>
      <c r="E76" s="2">
        <v>28.3</v>
      </c>
      <c r="G76" s="2">
        <f t="shared" si="1"/>
        <v>97</v>
      </c>
    </row>
    <row r="77" spans="1:7">
      <c r="B77" s="422"/>
      <c r="C77" s="422"/>
      <c r="D77" t="s">
        <v>14</v>
      </c>
      <c r="E77" s="2">
        <v>60</v>
      </c>
      <c r="G77" s="2">
        <f t="shared" si="1"/>
        <v>157</v>
      </c>
    </row>
    <row r="78" spans="1:7">
      <c r="B78" s="422"/>
      <c r="C78" s="422"/>
      <c r="D78" t="s">
        <v>15</v>
      </c>
      <c r="E78" s="2">
        <v>2</v>
      </c>
      <c r="G78" s="2">
        <f t="shared" si="1"/>
        <v>159</v>
      </c>
    </row>
    <row r="79" spans="1:7">
      <c r="A79" s="3">
        <v>43008</v>
      </c>
      <c r="B79" s="422" t="s">
        <v>69</v>
      </c>
      <c r="C79" s="422" t="s">
        <v>24</v>
      </c>
      <c r="D79" t="s">
        <v>14</v>
      </c>
      <c r="F79" s="2">
        <v>60</v>
      </c>
      <c r="G79" s="2">
        <f t="shared" si="1"/>
        <v>99</v>
      </c>
    </row>
    <row r="80" spans="1:7" ht="15.75" customHeight="1">
      <c r="A80" s="3">
        <v>43008</v>
      </c>
      <c r="B80" s="422" t="s">
        <v>69</v>
      </c>
      <c r="C80" s="422" t="s">
        <v>24</v>
      </c>
      <c r="D80" t="s">
        <v>15</v>
      </c>
      <c r="F80" s="2">
        <v>2</v>
      </c>
      <c r="G80" s="2">
        <f t="shared" si="1"/>
        <v>97</v>
      </c>
    </row>
    <row r="81" spans="1:7" ht="15.75" customHeight="1">
      <c r="A81" s="3">
        <v>43032</v>
      </c>
      <c r="B81" s="422">
        <v>13879</v>
      </c>
      <c r="C81" s="422" t="s">
        <v>24</v>
      </c>
      <c r="D81" t="s">
        <v>12</v>
      </c>
      <c r="F81" s="2">
        <v>68.7</v>
      </c>
      <c r="G81" s="2">
        <f t="shared" si="1"/>
        <v>28.299999999999997</v>
      </c>
    </row>
    <row r="82" spans="1:7" ht="15.75" customHeight="1">
      <c r="A82" s="3">
        <v>43032</v>
      </c>
      <c r="B82" s="422">
        <v>13879</v>
      </c>
      <c r="C82" s="422" t="s">
        <v>24</v>
      </c>
      <c r="D82" t="s">
        <v>13</v>
      </c>
      <c r="F82" s="2">
        <v>28.3</v>
      </c>
      <c r="G82" s="2">
        <f t="shared" si="1"/>
        <v>0</v>
      </c>
    </row>
    <row r="83" spans="1:7" ht="15.75" customHeight="1">
      <c r="A83" s="3">
        <v>43039</v>
      </c>
      <c r="B83" s="422" t="s">
        <v>10</v>
      </c>
      <c r="C83" s="422" t="s">
        <v>25</v>
      </c>
      <c r="D83" t="s">
        <v>12</v>
      </c>
      <c r="E83" s="2">
        <v>68.3</v>
      </c>
      <c r="G83" s="2">
        <f t="shared" si="1"/>
        <v>68.3</v>
      </c>
    </row>
    <row r="84" spans="1:7" ht="15.75" customHeight="1">
      <c r="B84" s="422"/>
      <c r="C84" s="422"/>
      <c r="D84" t="s">
        <v>13</v>
      </c>
      <c r="E84" s="2">
        <v>43</v>
      </c>
      <c r="G84" s="2">
        <f t="shared" si="1"/>
        <v>111.3</v>
      </c>
    </row>
    <row r="85" spans="1:7" ht="15.75" customHeight="1">
      <c r="B85" s="422"/>
      <c r="C85" s="422"/>
      <c r="D85" t="s">
        <v>14</v>
      </c>
      <c r="E85" s="2">
        <v>60</v>
      </c>
      <c r="G85" s="2">
        <f t="shared" si="1"/>
        <v>171.3</v>
      </c>
    </row>
    <row r="86" spans="1:7" ht="15.75" customHeight="1">
      <c r="B86" s="422"/>
      <c r="C86" s="422"/>
      <c r="D86" t="s">
        <v>15</v>
      </c>
      <c r="E86" s="2">
        <v>2</v>
      </c>
      <c r="G86" s="2">
        <f t="shared" si="1"/>
        <v>173.3</v>
      </c>
    </row>
    <row r="87" spans="1:7" ht="15.75" customHeight="1">
      <c r="B87" s="422"/>
      <c r="C87" s="422"/>
      <c r="D87" t="s">
        <v>44</v>
      </c>
      <c r="E87" s="2">
        <v>10</v>
      </c>
      <c r="G87" s="2">
        <f t="shared" si="1"/>
        <v>183.3</v>
      </c>
    </row>
    <row r="88" spans="1:7" ht="15.75" customHeight="1">
      <c r="A88" s="3">
        <v>43039</v>
      </c>
      <c r="B88" s="422" t="s">
        <v>69</v>
      </c>
      <c r="C88" s="422" t="s">
        <v>25</v>
      </c>
      <c r="D88" t="s">
        <v>14</v>
      </c>
      <c r="F88" s="2">
        <v>60</v>
      </c>
      <c r="G88" s="2">
        <f t="shared" si="1"/>
        <v>123.30000000000001</v>
      </c>
    </row>
    <row r="89" spans="1:7" ht="15.75" customHeight="1">
      <c r="A89" s="3">
        <v>43039</v>
      </c>
      <c r="B89" s="422" t="s">
        <v>69</v>
      </c>
      <c r="C89" s="422" t="s">
        <v>25</v>
      </c>
      <c r="D89" t="s">
        <v>15</v>
      </c>
      <c r="F89" s="2">
        <v>2</v>
      </c>
      <c r="G89" s="2">
        <f t="shared" si="1"/>
        <v>121.30000000000001</v>
      </c>
    </row>
    <row r="90" spans="1:7" ht="15.75" customHeight="1">
      <c r="A90" s="3">
        <v>43066</v>
      </c>
      <c r="B90" s="422">
        <v>14113</v>
      </c>
      <c r="C90" s="422" t="s">
        <v>25</v>
      </c>
      <c r="D90" t="s">
        <v>12</v>
      </c>
      <c r="F90" s="2">
        <v>68.3</v>
      </c>
      <c r="G90" s="2">
        <f t="shared" si="1"/>
        <v>53.000000000000014</v>
      </c>
    </row>
    <row r="91" spans="1:7" ht="15.75" customHeight="1">
      <c r="A91" s="3">
        <v>43066</v>
      </c>
      <c r="B91" s="422">
        <v>14113</v>
      </c>
      <c r="C91" s="422" t="s">
        <v>25</v>
      </c>
      <c r="D91" t="s">
        <v>13</v>
      </c>
      <c r="F91" s="2">
        <v>43</v>
      </c>
      <c r="G91" s="2">
        <f t="shared" si="1"/>
        <v>10.000000000000014</v>
      </c>
    </row>
    <row r="92" spans="1:7" ht="15.75" customHeight="1">
      <c r="A92" s="3">
        <v>42921</v>
      </c>
      <c r="B92" s="422">
        <v>5680</v>
      </c>
      <c r="C92" s="422" t="s">
        <v>25</v>
      </c>
      <c r="D92" t="s">
        <v>44</v>
      </c>
      <c r="F92" s="2">
        <v>10</v>
      </c>
      <c r="G92" s="2">
        <f t="shared" si="1"/>
        <v>1.4210854715202004E-14</v>
      </c>
    </row>
    <row r="93" spans="1:7" ht="15.75" customHeight="1">
      <c r="A93" s="3">
        <v>43069</v>
      </c>
      <c r="B93" s="422" t="s">
        <v>10</v>
      </c>
      <c r="C93" s="422" t="s">
        <v>26</v>
      </c>
      <c r="D93" t="s">
        <v>12</v>
      </c>
      <c r="E93" s="2">
        <v>72.900000000000006</v>
      </c>
      <c r="G93" s="2">
        <f t="shared" si="1"/>
        <v>72.90000000000002</v>
      </c>
    </row>
    <row r="94" spans="1:7" ht="15.75" customHeight="1">
      <c r="B94" s="422"/>
      <c r="C94" s="422"/>
      <c r="D94" t="s">
        <v>13</v>
      </c>
      <c r="E94" s="2">
        <v>43</v>
      </c>
      <c r="G94" s="2">
        <f t="shared" si="1"/>
        <v>115.90000000000002</v>
      </c>
    </row>
    <row r="95" spans="1:7" ht="15.75" customHeight="1">
      <c r="B95" s="422"/>
      <c r="C95" s="422"/>
      <c r="D95" t="s">
        <v>14</v>
      </c>
      <c r="E95" s="2">
        <v>60</v>
      </c>
      <c r="G95" s="2">
        <f t="shared" si="1"/>
        <v>175.90000000000003</v>
      </c>
    </row>
    <row r="96" spans="1:7" ht="15.75" customHeight="1">
      <c r="B96" s="422"/>
      <c r="C96" s="422"/>
      <c r="D96" t="s">
        <v>15</v>
      </c>
      <c r="E96" s="2">
        <v>2</v>
      </c>
      <c r="G96" s="2">
        <f t="shared" si="1"/>
        <v>177.90000000000003</v>
      </c>
    </row>
    <row r="97" spans="1:7" ht="15.75" customHeight="1">
      <c r="A97" s="3">
        <v>43095</v>
      </c>
      <c r="B97" s="422">
        <v>14347</v>
      </c>
      <c r="C97" s="422" t="s">
        <v>26</v>
      </c>
      <c r="D97" t="s">
        <v>12</v>
      </c>
      <c r="F97" s="2">
        <v>72.900000000000006</v>
      </c>
      <c r="G97" s="2">
        <f t="shared" si="1"/>
        <v>105.00000000000003</v>
      </c>
    </row>
    <row r="98" spans="1:7" ht="15.75" customHeight="1">
      <c r="A98" s="3">
        <v>43095</v>
      </c>
      <c r="B98" s="422">
        <v>14347</v>
      </c>
      <c r="C98" s="422" t="s">
        <v>26</v>
      </c>
      <c r="D98" t="s">
        <v>13</v>
      </c>
      <c r="F98" s="2">
        <v>43</v>
      </c>
      <c r="G98" s="2">
        <f t="shared" si="1"/>
        <v>62.000000000000028</v>
      </c>
    </row>
    <row r="99" spans="1:7" ht="15.75" customHeight="1">
      <c r="A99" s="3">
        <v>43069</v>
      </c>
      <c r="B99" s="422" t="s">
        <v>69</v>
      </c>
      <c r="C99" s="422" t="s">
        <v>26</v>
      </c>
      <c r="D99" t="s">
        <v>14</v>
      </c>
      <c r="F99" s="2">
        <v>50</v>
      </c>
      <c r="G99" s="2">
        <f t="shared" si="1"/>
        <v>12.000000000000028</v>
      </c>
    </row>
    <row r="100" spans="1:7" ht="15.75" customHeight="1">
      <c r="A100" s="3">
        <v>43180</v>
      </c>
      <c r="B100" s="422">
        <v>14876</v>
      </c>
      <c r="C100" s="422" t="s">
        <v>26</v>
      </c>
      <c r="D100" t="s">
        <v>14</v>
      </c>
      <c r="F100" s="2">
        <v>10</v>
      </c>
      <c r="G100" s="2">
        <f t="shared" si="1"/>
        <v>2.0000000000000284</v>
      </c>
    </row>
    <row r="101" spans="1:7" ht="15.75" customHeight="1">
      <c r="A101" s="3">
        <v>43180</v>
      </c>
      <c r="B101" s="422">
        <v>14876</v>
      </c>
      <c r="C101" s="422" t="s">
        <v>26</v>
      </c>
      <c r="D101" t="s">
        <v>15</v>
      </c>
      <c r="F101" s="2">
        <v>2</v>
      </c>
      <c r="G101" s="2">
        <f t="shared" si="1"/>
        <v>2.8421709430404007E-14</v>
      </c>
    </row>
    <row r="102" spans="1:7" ht="15.75" customHeight="1">
      <c r="A102" s="3">
        <v>43100</v>
      </c>
      <c r="B102" s="422" t="s">
        <v>10</v>
      </c>
      <c r="C102" s="422" t="s">
        <v>27</v>
      </c>
      <c r="D102" t="s">
        <v>12</v>
      </c>
      <c r="E102" s="2">
        <v>79.3</v>
      </c>
      <c r="G102" s="2">
        <f t="shared" si="1"/>
        <v>79.300000000000026</v>
      </c>
    </row>
    <row r="103" spans="1:7" ht="15.75" customHeight="1">
      <c r="B103" s="422"/>
      <c r="C103" s="422"/>
      <c r="D103" t="s">
        <v>13</v>
      </c>
      <c r="E103" s="2">
        <v>43</v>
      </c>
      <c r="G103" s="2">
        <f t="shared" si="1"/>
        <v>122.30000000000003</v>
      </c>
    </row>
    <row r="104" spans="1:7" ht="15.75" customHeight="1">
      <c r="B104" s="422"/>
      <c r="C104" s="422"/>
      <c r="D104" t="s">
        <v>14</v>
      </c>
      <c r="E104" s="2">
        <v>60</v>
      </c>
      <c r="G104" s="2">
        <f t="shared" si="1"/>
        <v>182.3</v>
      </c>
    </row>
    <row r="105" spans="1:7" ht="15.75" customHeight="1">
      <c r="B105" s="422"/>
      <c r="C105" s="422"/>
      <c r="D105" t="s">
        <v>15</v>
      </c>
      <c r="E105" s="2">
        <v>2</v>
      </c>
      <c r="G105" s="2">
        <f t="shared" si="1"/>
        <v>184.3</v>
      </c>
    </row>
    <row r="106" spans="1:7" ht="15.75" customHeight="1">
      <c r="A106" s="3">
        <v>43099</v>
      </c>
      <c r="B106" s="422" t="s">
        <v>69</v>
      </c>
      <c r="C106" s="422" t="s">
        <v>27</v>
      </c>
      <c r="D106" t="s">
        <v>14</v>
      </c>
      <c r="F106" s="2">
        <v>60</v>
      </c>
      <c r="G106" s="2">
        <f t="shared" si="1"/>
        <v>124.30000000000001</v>
      </c>
    </row>
    <row r="107" spans="1:7" ht="15.75" customHeight="1">
      <c r="A107" s="3">
        <v>43099</v>
      </c>
      <c r="B107" s="422" t="s">
        <v>69</v>
      </c>
      <c r="C107" s="422" t="s">
        <v>27</v>
      </c>
      <c r="D107" t="s">
        <v>15</v>
      </c>
      <c r="F107" s="2">
        <v>2</v>
      </c>
      <c r="G107" s="2">
        <f t="shared" si="1"/>
        <v>122.30000000000001</v>
      </c>
    </row>
    <row r="108" spans="1:7" ht="15.75" customHeight="1">
      <c r="A108" s="3">
        <v>43123</v>
      </c>
      <c r="B108" s="422">
        <v>14567</v>
      </c>
      <c r="C108" s="422" t="s">
        <v>27</v>
      </c>
      <c r="D108" t="s">
        <v>12</v>
      </c>
      <c r="F108" s="2">
        <v>79.3</v>
      </c>
      <c r="G108" s="2">
        <f t="shared" si="1"/>
        <v>43.000000000000014</v>
      </c>
    </row>
    <row r="109" spans="1:7" ht="15.75" customHeight="1">
      <c r="A109" s="3">
        <v>43123</v>
      </c>
      <c r="B109" s="422">
        <v>14567</v>
      </c>
      <c r="C109" s="422" t="s">
        <v>27</v>
      </c>
      <c r="D109" t="s">
        <v>13</v>
      </c>
      <c r="F109" s="2">
        <v>43</v>
      </c>
      <c r="G109" s="2">
        <f t="shared" si="1"/>
        <v>0</v>
      </c>
    </row>
    <row r="110" spans="1:7" ht="15.75" customHeight="1">
      <c r="A110" s="3">
        <v>43131</v>
      </c>
      <c r="B110" s="422" t="s">
        <v>10</v>
      </c>
      <c r="C110" s="422" t="s">
        <v>11</v>
      </c>
      <c r="D110" t="s">
        <v>12</v>
      </c>
      <c r="E110" s="2">
        <v>70.599999999999994</v>
      </c>
      <c r="G110" s="2">
        <f t="shared" si="1"/>
        <v>70.599999999999994</v>
      </c>
    </row>
    <row r="111" spans="1:7" ht="15.75" customHeight="1">
      <c r="B111" s="422"/>
      <c r="C111" s="422"/>
      <c r="D111" t="s">
        <v>13</v>
      </c>
      <c r="E111" s="2">
        <v>43</v>
      </c>
      <c r="G111" s="2">
        <f t="shared" si="1"/>
        <v>113.6</v>
      </c>
    </row>
    <row r="112" spans="1:7" ht="15.75" customHeight="1">
      <c r="B112" s="422"/>
      <c r="C112" s="422"/>
      <c r="D112" t="s">
        <v>14</v>
      </c>
      <c r="E112" s="2">
        <v>60</v>
      </c>
      <c r="G112" s="2">
        <f t="shared" si="1"/>
        <v>173.6</v>
      </c>
    </row>
    <row r="113" spans="1:7" ht="15.75" customHeight="1">
      <c r="B113" s="422"/>
      <c r="C113" s="422"/>
      <c r="D113" t="s">
        <v>15</v>
      </c>
      <c r="E113" s="2">
        <v>2</v>
      </c>
      <c r="G113" s="2">
        <f t="shared" si="1"/>
        <v>175.6</v>
      </c>
    </row>
    <row r="114" spans="1:7" ht="15.75" customHeight="1">
      <c r="A114" s="3">
        <v>43131</v>
      </c>
      <c r="B114" s="422" t="s">
        <v>69</v>
      </c>
      <c r="C114" s="422" t="s">
        <v>11</v>
      </c>
      <c r="D114" t="s">
        <v>14</v>
      </c>
      <c r="F114" s="2">
        <v>60</v>
      </c>
      <c r="G114" s="2">
        <f t="shared" si="1"/>
        <v>115.6</v>
      </c>
    </row>
    <row r="115" spans="1:7" ht="15.75" customHeight="1">
      <c r="A115" s="3">
        <v>43131</v>
      </c>
      <c r="B115" s="422" t="s">
        <v>69</v>
      </c>
      <c r="C115" s="422" t="s">
        <v>11</v>
      </c>
      <c r="D115" t="s">
        <v>15</v>
      </c>
      <c r="F115" s="2">
        <v>2</v>
      </c>
      <c r="G115" s="2">
        <f t="shared" si="1"/>
        <v>113.6</v>
      </c>
    </row>
    <row r="116" spans="1:7" ht="15.75" customHeight="1">
      <c r="A116" s="3">
        <v>43157</v>
      </c>
      <c r="B116" s="422">
        <v>14740</v>
      </c>
      <c r="C116" s="422" t="s">
        <v>11</v>
      </c>
      <c r="D116" t="s">
        <v>12</v>
      </c>
      <c r="F116" s="2">
        <v>70.599999999999994</v>
      </c>
      <c r="G116" s="2">
        <f t="shared" si="1"/>
        <v>43</v>
      </c>
    </row>
    <row r="117" spans="1:7" ht="15.75" customHeight="1">
      <c r="A117" s="3">
        <v>43157</v>
      </c>
      <c r="B117" s="422">
        <v>14740</v>
      </c>
      <c r="C117" s="422" t="s">
        <v>11</v>
      </c>
      <c r="D117" t="s">
        <v>13</v>
      </c>
      <c r="F117" s="2">
        <v>43</v>
      </c>
      <c r="G117" s="2">
        <f t="shared" si="1"/>
        <v>0</v>
      </c>
    </row>
    <row r="118" spans="1:7" ht="15.75" customHeight="1">
      <c r="A118" s="3">
        <v>43159</v>
      </c>
      <c r="B118" s="422" t="s">
        <v>10</v>
      </c>
      <c r="C118" s="422" t="s">
        <v>17</v>
      </c>
      <c r="D118" t="s">
        <v>12</v>
      </c>
      <c r="E118" s="2">
        <v>87.5</v>
      </c>
      <c r="G118" s="2">
        <f t="shared" si="1"/>
        <v>87.5</v>
      </c>
    </row>
    <row r="119" spans="1:7" ht="15.75" customHeight="1">
      <c r="B119" s="422"/>
      <c r="C119" s="422"/>
      <c r="D119" t="s">
        <v>13</v>
      </c>
      <c r="E119" s="2">
        <v>43</v>
      </c>
      <c r="G119" s="2">
        <f t="shared" si="1"/>
        <v>130.5</v>
      </c>
    </row>
    <row r="120" spans="1:7" ht="15.75" customHeight="1">
      <c r="B120" s="422"/>
      <c r="C120" s="422"/>
      <c r="D120" t="s">
        <v>14</v>
      </c>
      <c r="E120" s="2">
        <v>56</v>
      </c>
      <c r="G120" s="2">
        <f t="shared" si="1"/>
        <v>186.5</v>
      </c>
    </row>
    <row r="121" spans="1:7" ht="15.75" customHeight="1">
      <c r="B121" s="422"/>
      <c r="C121" s="422"/>
      <c r="D121" t="s">
        <v>15</v>
      </c>
      <c r="E121" s="2">
        <v>5</v>
      </c>
      <c r="G121" s="2">
        <f t="shared" si="1"/>
        <v>191.5</v>
      </c>
    </row>
    <row r="122" spans="1:7" ht="15.75" customHeight="1">
      <c r="B122" s="422"/>
      <c r="C122" s="422"/>
      <c r="D122" t="s">
        <v>44</v>
      </c>
      <c r="E122" s="2">
        <v>6</v>
      </c>
      <c r="G122" s="2">
        <f t="shared" si="1"/>
        <v>197.5</v>
      </c>
    </row>
    <row r="123" spans="1:7" ht="15.75" customHeight="1">
      <c r="A123" s="3">
        <v>43159</v>
      </c>
      <c r="B123" s="422" t="s">
        <v>69</v>
      </c>
      <c r="C123" s="422" t="s">
        <v>17</v>
      </c>
      <c r="D123" t="s">
        <v>14</v>
      </c>
      <c r="F123" s="2">
        <v>56</v>
      </c>
      <c r="G123" s="2">
        <f t="shared" si="1"/>
        <v>141.5</v>
      </c>
    </row>
    <row r="124" spans="1:7" ht="15.75" customHeight="1">
      <c r="A124" s="3">
        <v>43159</v>
      </c>
      <c r="B124" s="422" t="s">
        <v>69</v>
      </c>
      <c r="C124" s="422" t="s">
        <v>17</v>
      </c>
      <c r="D124" t="s">
        <v>15</v>
      </c>
      <c r="F124" s="2">
        <v>5</v>
      </c>
      <c r="G124" s="2">
        <f t="shared" si="1"/>
        <v>136.5</v>
      </c>
    </row>
    <row r="125" spans="1:7" ht="15.75" customHeight="1">
      <c r="A125" s="3">
        <v>43180</v>
      </c>
      <c r="B125" s="422">
        <v>14876</v>
      </c>
      <c r="C125" s="422" t="s">
        <v>17</v>
      </c>
      <c r="D125" t="s">
        <v>12</v>
      </c>
      <c r="F125" s="2">
        <v>87.5</v>
      </c>
      <c r="G125" s="2">
        <f t="shared" si="1"/>
        <v>49</v>
      </c>
    </row>
    <row r="126" spans="1:7" ht="15.75" customHeight="1">
      <c r="A126" s="3">
        <v>43180</v>
      </c>
      <c r="B126" s="422">
        <v>14876</v>
      </c>
      <c r="C126" s="422" t="s">
        <v>17</v>
      </c>
      <c r="D126" t="s">
        <v>13</v>
      </c>
      <c r="F126" s="2">
        <v>43</v>
      </c>
      <c r="G126" s="2">
        <f t="shared" si="1"/>
        <v>6</v>
      </c>
    </row>
    <row r="127" spans="1:7" ht="15.75" customHeight="1">
      <c r="A127" s="3">
        <v>43311</v>
      </c>
      <c r="B127" s="422">
        <v>15843</v>
      </c>
      <c r="C127" s="422" t="s">
        <v>17</v>
      </c>
      <c r="D127" t="s">
        <v>44</v>
      </c>
      <c r="F127" s="2">
        <v>6</v>
      </c>
      <c r="G127" s="2">
        <f t="shared" si="1"/>
        <v>0</v>
      </c>
    </row>
    <row r="128" spans="1:7" ht="15.75" customHeight="1">
      <c r="A128" s="3">
        <v>43189</v>
      </c>
      <c r="B128" s="422" t="s">
        <v>10</v>
      </c>
      <c r="C128" s="422" t="s">
        <v>18</v>
      </c>
      <c r="D128" t="s">
        <v>12</v>
      </c>
      <c r="E128" s="2">
        <v>84.7</v>
      </c>
      <c r="G128" s="2">
        <f t="shared" si="1"/>
        <v>84.7</v>
      </c>
    </row>
    <row r="129" spans="1:7" ht="15.75" customHeight="1">
      <c r="B129" s="422"/>
      <c r="C129" s="422"/>
      <c r="D129" t="s">
        <v>13</v>
      </c>
      <c r="E129" s="2">
        <v>43</v>
      </c>
      <c r="G129" s="2">
        <f t="shared" si="1"/>
        <v>127.7</v>
      </c>
    </row>
    <row r="130" spans="1:7" ht="15.75" customHeight="1">
      <c r="B130" s="422"/>
      <c r="C130" s="422"/>
      <c r="D130" t="s">
        <v>14</v>
      </c>
      <c r="E130" s="2">
        <v>60</v>
      </c>
      <c r="G130" s="2">
        <f t="shared" si="1"/>
        <v>187.7</v>
      </c>
    </row>
    <row r="131" spans="1:7" ht="15.75" customHeight="1">
      <c r="B131" s="422"/>
      <c r="C131" s="422"/>
      <c r="D131" t="s">
        <v>15</v>
      </c>
      <c r="E131" s="2">
        <v>5</v>
      </c>
      <c r="G131" s="2">
        <f t="shared" si="1"/>
        <v>192.7</v>
      </c>
    </row>
    <row r="132" spans="1:7" ht="15.75" customHeight="1">
      <c r="A132" s="3">
        <v>43213</v>
      </c>
      <c r="B132" s="422">
        <v>15148</v>
      </c>
      <c r="C132" s="422" t="s">
        <v>18</v>
      </c>
      <c r="D132" t="s">
        <v>12</v>
      </c>
      <c r="F132" s="2">
        <v>84.7</v>
      </c>
      <c r="G132" s="2">
        <f t="shared" si="1"/>
        <v>107.99999999999999</v>
      </c>
    </row>
    <row r="133" spans="1:7" ht="15.75" customHeight="1">
      <c r="A133" s="3">
        <v>43213</v>
      </c>
      <c r="B133" s="422">
        <v>15148</v>
      </c>
      <c r="C133" s="422" t="s">
        <v>18</v>
      </c>
      <c r="D133" t="s">
        <v>13</v>
      </c>
      <c r="F133" s="2">
        <v>43</v>
      </c>
      <c r="G133" s="2">
        <f t="shared" si="1"/>
        <v>64.999999999999986</v>
      </c>
    </row>
    <row r="134" spans="1:7" ht="15.75" customHeight="1">
      <c r="A134" s="3">
        <v>43190</v>
      </c>
      <c r="B134" s="422" t="s">
        <v>69</v>
      </c>
      <c r="C134" s="422" t="s">
        <v>18</v>
      </c>
      <c r="D134" t="s">
        <v>14</v>
      </c>
      <c r="F134" s="2">
        <v>52</v>
      </c>
      <c r="G134" s="2">
        <f t="shared" si="1"/>
        <v>12.999999999999986</v>
      </c>
    </row>
    <row r="135" spans="1:7" ht="15.75" customHeight="1">
      <c r="A135" s="3">
        <v>43311</v>
      </c>
      <c r="B135" s="422">
        <v>15843</v>
      </c>
      <c r="C135" s="422" t="s">
        <v>18</v>
      </c>
      <c r="D135" t="s">
        <v>14</v>
      </c>
      <c r="F135" s="2">
        <v>8</v>
      </c>
      <c r="G135" s="2">
        <f t="shared" ref="G135:G198" si="2">+G134+E135-F135</f>
        <v>4.9999999999999858</v>
      </c>
    </row>
    <row r="136" spans="1:7" ht="15.75" customHeight="1">
      <c r="A136" s="3">
        <v>43311</v>
      </c>
      <c r="B136" s="422">
        <v>15843</v>
      </c>
      <c r="C136" s="422" t="s">
        <v>18</v>
      </c>
      <c r="D136" t="s">
        <v>15</v>
      </c>
      <c r="F136" s="2">
        <v>5</v>
      </c>
      <c r="G136" s="2">
        <f t="shared" si="2"/>
        <v>-1.4210854715202004E-14</v>
      </c>
    </row>
    <row r="137" spans="1:7" ht="15.75" customHeight="1">
      <c r="A137" s="3">
        <v>43220</v>
      </c>
      <c r="B137" s="422" t="s">
        <v>10</v>
      </c>
      <c r="C137" s="422" t="s">
        <v>19</v>
      </c>
      <c r="D137" t="s">
        <v>12</v>
      </c>
      <c r="E137" s="2">
        <v>86.9</v>
      </c>
      <c r="G137" s="2">
        <f t="shared" si="2"/>
        <v>86.899999999999991</v>
      </c>
    </row>
    <row r="138" spans="1:7" ht="15.75" customHeight="1">
      <c r="B138" s="422"/>
      <c r="C138" s="422"/>
      <c r="D138" t="s">
        <v>13</v>
      </c>
      <c r="E138" s="2">
        <v>43</v>
      </c>
      <c r="G138" s="2">
        <f t="shared" si="2"/>
        <v>129.89999999999998</v>
      </c>
    </row>
    <row r="139" spans="1:7" ht="15.75" customHeight="1">
      <c r="B139" s="422"/>
      <c r="C139" s="422"/>
      <c r="D139" t="s">
        <v>14</v>
      </c>
      <c r="E139" s="2">
        <v>60</v>
      </c>
      <c r="G139" s="2">
        <f t="shared" si="2"/>
        <v>189.89999999999998</v>
      </c>
    </row>
    <row r="140" spans="1:7" ht="15.75" customHeight="1">
      <c r="B140" s="422"/>
      <c r="C140" s="422"/>
      <c r="D140" t="s">
        <v>15</v>
      </c>
      <c r="E140" s="2">
        <v>5</v>
      </c>
      <c r="G140" s="2">
        <f t="shared" si="2"/>
        <v>194.89999999999998</v>
      </c>
    </row>
    <row r="141" spans="1:7" ht="15.75" customHeight="1">
      <c r="A141" s="3">
        <v>43220</v>
      </c>
      <c r="B141" s="422" t="s">
        <v>69</v>
      </c>
      <c r="C141" s="422" t="s">
        <v>19</v>
      </c>
      <c r="D141" t="s">
        <v>14</v>
      </c>
      <c r="F141" s="2">
        <v>42</v>
      </c>
      <c r="G141" s="2">
        <f t="shared" si="2"/>
        <v>152.89999999999998</v>
      </c>
    </row>
    <row r="142" spans="1:7" ht="15.75" customHeight="1">
      <c r="A142" s="3">
        <v>43248</v>
      </c>
      <c r="B142" s="422">
        <v>15422</v>
      </c>
      <c r="C142" s="422" t="s">
        <v>19</v>
      </c>
      <c r="D142" t="s">
        <v>12</v>
      </c>
      <c r="F142" s="2">
        <v>86.9</v>
      </c>
      <c r="G142" s="2">
        <f t="shared" si="2"/>
        <v>65.999999999999972</v>
      </c>
    </row>
    <row r="143" spans="1:7" ht="15.75" customHeight="1">
      <c r="A143" s="3">
        <v>43248</v>
      </c>
      <c r="B143" s="422">
        <v>15422</v>
      </c>
      <c r="C143" s="422" t="s">
        <v>19</v>
      </c>
      <c r="D143" t="s">
        <v>13</v>
      </c>
      <c r="F143" s="2">
        <v>43</v>
      </c>
      <c r="G143" s="2">
        <f t="shared" si="2"/>
        <v>22.999999999999972</v>
      </c>
    </row>
    <row r="144" spans="1:7" ht="15.75" customHeight="1">
      <c r="A144" s="3">
        <v>43311</v>
      </c>
      <c r="B144" s="422">
        <v>15843</v>
      </c>
      <c r="C144" s="422" t="s">
        <v>19</v>
      </c>
      <c r="D144" t="s">
        <v>14</v>
      </c>
      <c r="F144" s="2">
        <v>18</v>
      </c>
      <c r="G144" s="2">
        <f t="shared" si="2"/>
        <v>4.9999999999999716</v>
      </c>
    </row>
    <row r="145" spans="1:7" ht="15.75" customHeight="1">
      <c r="A145" s="3">
        <v>43311</v>
      </c>
      <c r="B145" s="422">
        <v>15843</v>
      </c>
      <c r="C145" s="422" t="s">
        <v>19</v>
      </c>
      <c r="D145" t="s">
        <v>15</v>
      </c>
      <c r="F145" s="2">
        <v>5</v>
      </c>
      <c r="G145" s="2">
        <f t="shared" si="2"/>
        <v>-2.8421709430404007E-14</v>
      </c>
    </row>
    <row r="146" spans="1:7" ht="15.75" customHeight="1">
      <c r="A146" s="3">
        <v>43251</v>
      </c>
      <c r="B146" s="422" t="s">
        <v>10</v>
      </c>
      <c r="C146" s="422" t="s">
        <v>20</v>
      </c>
      <c r="D146" t="s">
        <v>12</v>
      </c>
      <c r="E146" s="2">
        <v>63.8</v>
      </c>
      <c r="G146" s="2">
        <f t="shared" si="2"/>
        <v>63.799999999999969</v>
      </c>
    </row>
    <row r="147" spans="1:7" ht="15.75" customHeight="1">
      <c r="B147" s="422"/>
      <c r="C147" s="422"/>
      <c r="D147" t="s">
        <v>13</v>
      </c>
      <c r="E147" s="2">
        <v>43</v>
      </c>
      <c r="G147" s="2">
        <f t="shared" si="2"/>
        <v>106.79999999999997</v>
      </c>
    </row>
    <row r="148" spans="1:7" ht="15.75" customHeight="1">
      <c r="B148" s="422"/>
      <c r="C148" s="422"/>
      <c r="D148" t="s">
        <v>14</v>
      </c>
      <c r="E148" s="2">
        <v>60</v>
      </c>
      <c r="G148" s="2">
        <f t="shared" si="2"/>
        <v>166.79999999999995</v>
      </c>
    </row>
    <row r="149" spans="1:7" ht="15.75" customHeight="1">
      <c r="B149" s="422"/>
      <c r="C149" s="422"/>
      <c r="D149" t="s">
        <v>15</v>
      </c>
      <c r="E149" s="2">
        <v>5</v>
      </c>
      <c r="G149" s="2">
        <f t="shared" si="2"/>
        <v>171.79999999999995</v>
      </c>
    </row>
    <row r="150" spans="1:7" ht="15.75" customHeight="1">
      <c r="A150" s="3">
        <v>43251</v>
      </c>
      <c r="B150" s="422" t="s">
        <v>69</v>
      </c>
      <c r="C150" s="422" t="s">
        <v>20</v>
      </c>
      <c r="D150" t="s">
        <v>14</v>
      </c>
      <c r="F150" s="2">
        <v>60</v>
      </c>
      <c r="G150" s="2">
        <f t="shared" si="2"/>
        <v>111.79999999999995</v>
      </c>
    </row>
    <row r="151" spans="1:7" ht="15.75" customHeight="1">
      <c r="A151" s="3">
        <v>43251</v>
      </c>
      <c r="B151" s="422" t="s">
        <v>69</v>
      </c>
      <c r="C151" s="422" t="s">
        <v>20</v>
      </c>
      <c r="D151" t="s">
        <v>15</v>
      </c>
      <c r="F151" s="2">
        <v>5</v>
      </c>
      <c r="G151" s="2">
        <f t="shared" si="2"/>
        <v>106.79999999999995</v>
      </c>
    </row>
    <row r="152" spans="1:7" ht="15.75" customHeight="1">
      <c r="A152" s="3">
        <v>43276</v>
      </c>
      <c r="B152" s="422">
        <v>15596</v>
      </c>
      <c r="C152" s="422" t="s">
        <v>20</v>
      </c>
      <c r="D152" t="s">
        <v>12</v>
      </c>
      <c r="F152" s="2">
        <v>63.8</v>
      </c>
      <c r="G152" s="2">
        <f t="shared" si="2"/>
        <v>42.999999999999957</v>
      </c>
    </row>
    <row r="153" spans="1:7" ht="15.75" customHeight="1">
      <c r="A153" s="3">
        <v>43276</v>
      </c>
      <c r="B153" s="422">
        <v>15596</v>
      </c>
      <c r="C153" s="422" t="s">
        <v>20</v>
      </c>
      <c r="D153" t="s">
        <v>13</v>
      </c>
      <c r="F153" s="2">
        <v>43</v>
      </c>
      <c r="G153" s="2">
        <f t="shared" si="2"/>
        <v>0</v>
      </c>
    </row>
    <row r="154" spans="1:7" ht="15.75" customHeight="1">
      <c r="A154" s="3">
        <v>43281</v>
      </c>
      <c r="B154" s="422" t="s">
        <v>10</v>
      </c>
      <c r="C154" s="422" t="s">
        <v>21</v>
      </c>
      <c r="D154" t="s">
        <v>12</v>
      </c>
      <c r="E154" s="2">
        <v>59</v>
      </c>
      <c r="G154" s="2">
        <f t="shared" si="2"/>
        <v>59</v>
      </c>
    </row>
    <row r="155" spans="1:7" ht="15.75" customHeight="1">
      <c r="B155" s="422"/>
      <c r="C155" s="422"/>
      <c r="D155" t="s">
        <v>13</v>
      </c>
      <c r="E155" s="2">
        <v>43</v>
      </c>
      <c r="G155" s="2">
        <f t="shared" si="2"/>
        <v>102</v>
      </c>
    </row>
    <row r="156" spans="1:7" ht="15.75" customHeight="1">
      <c r="B156" s="422"/>
      <c r="C156" s="422"/>
      <c r="D156" t="s">
        <v>14</v>
      </c>
      <c r="E156" s="2">
        <v>60</v>
      </c>
      <c r="G156" s="2">
        <f t="shared" si="2"/>
        <v>162</v>
      </c>
    </row>
    <row r="157" spans="1:7" ht="15.75" customHeight="1">
      <c r="B157" s="422"/>
      <c r="C157" s="422"/>
      <c r="D157" t="s">
        <v>15</v>
      </c>
      <c r="E157" s="2">
        <v>5</v>
      </c>
      <c r="G157" s="2">
        <f t="shared" si="2"/>
        <v>167</v>
      </c>
    </row>
    <row r="158" spans="1:7" ht="15.75" customHeight="1">
      <c r="A158" s="3">
        <v>43281</v>
      </c>
      <c r="B158" s="422" t="s">
        <v>69</v>
      </c>
      <c r="C158" s="422" t="s">
        <v>21</v>
      </c>
      <c r="D158" t="s">
        <v>14</v>
      </c>
      <c r="F158" s="2">
        <v>60</v>
      </c>
      <c r="G158" s="2">
        <f t="shared" si="2"/>
        <v>107</v>
      </c>
    </row>
    <row r="159" spans="1:7" ht="15.75" customHeight="1">
      <c r="A159" s="3">
        <v>43281</v>
      </c>
      <c r="B159" s="422" t="s">
        <v>69</v>
      </c>
      <c r="C159" s="422" t="s">
        <v>21</v>
      </c>
      <c r="D159" t="s">
        <v>15</v>
      </c>
      <c r="F159" s="2">
        <v>5</v>
      </c>
      <c r="G159" s="2">
        <f t="shared" si="2"/>
        <v>102</v>
      </c>
    </row>
    <row r="160" spans="1:7" ht="15.75" customHeight="1">
      <c r="A160" s="3">
        <v>43311</v>
      </c>
      <c r="B160" s="422">
        <v>15843</v>
      </c>
      <c r="C160" s="422" t="s">
        <v>21</v>
      </c>
      <c r="D160" t="s">
        <v>12</v>
      </c>
      <c r="F160" s="2">
        <v>59</v>
      </c>
      <c r="G160" s="2">
        <f t="shared" si="2"/>
        <v>43</v>
      </c>
    </row>
    <row r="161" spans="1:7" ht="15.75" customHeight="1">
      <c r="A161" s="3">
        <v>43311</v>
      </c>
      <c r="B161" s="422">
        <v>15843</v>
      </c>
      <c r="C161" s="422" t="s">
        <v>21</v>
      </c>
      <c r="D161" t="s">
        <v>13</v>
      </c>
      <c r="F161" s="2">
        <v>43</v>
      </c>
      <c r="G161" s="2">
        <f t="shared" si="2"/>
        <v>0</v>
      </c>
    </row>
    <row r="162" spans="1:7" ht="15.75" customHeight="1">
      <c r="A162" s="3">
        <v>43312</v>
      </c>
      <c r="B162" s="422" t="s">
        <v>10</v>
      </c>
      <c r="C162" s="422" t="s">
        <v>22</v>
      </c>
      <c r="D162" t="s">
        <v>12</v>
      </c>
      <c r="E162" s="2">
        <v>57.7</v>
      </c>
      <c r="G162" s="2">
        <f t="shared" si="2"/>
        <v>57.7</v>
      </c>
    </row>
    <row r="163" spans="1:7" ht="15.75" customHeight="1">
      <c r="B163" s="422"/>
      <c r="C163" s="422"/>
      <c r="D163" t="s">
        <v>13</v>
      </c>
      <c r="E163" s="2">
        <v>43</v>
      </c>
      <c r="G163" s="2">
        <f t="shared" si="2"/>
        <v>100.7</v>
      </c>
    </row>
    <row r="164" spans="1:7" ht="15.75" customHeight="1">
      <c r="B164" s="422"/>
      <c r="C164" s="422"/>
      <c r="D164" t="s">
        <v>14</v>
      </c>
      <c r="E164" s="2">
        <v>60</v>
      </c>
      <c r="G164" s="2">
        <f t="shared" si="2"/>
        <v>160.69999999999999</v>
      </c>
    </row>
    <row r="165" spans="1:7" ht="15.75" customHeight="1">
      <c r="B165" s="422"/>
      <c r="C165" s="422"/>
      <c r="D165" t="s">
        <v>15</v>
      </c>
      <c r="E165" s="2">
        <v>5</v>
      </c>
      <c r="G165" s="2">
        <f t="shared" si="2"/>
        <v>165.7</v>
      </c>
    </row>
    <row r="166" spans="1:7" ht="15.75" customHeight="1">
      <c r="A166" s="3">
        <v>43312</v>
      </c>
      <c r="B166" s="422" t="s">
        <v>69</v>
      </c>
      <c r="C166" s="422" t="s">
        <v>22</v>
      </c>
      <c r="D166" t="s">
        <v>14</v>
      </c>
      <c r="F166" s="2">
        <v>60</v>
      </c>
      <c r="G166" s="2">
        <f t="shared" si="2"/>
        <v>105.69999999999999</v>
      </c>
    </row>
    <row r="167" spans="1:7" ht="15.75" customHeight="1">
      <c r="A167" s="3">
        <v>43312</v>
      </c>
      <c r="B167" s="422" t="s">
        <v>69</v>
      </c>
      <c r="C167" s="422" t="s">
        <v>22</v>
      </c>
      <c r="D167" t="s">
        <v>15</v>
      </c>
      <c r="F167" s="2">
        <v>5</v>
      </c>
      <c r="G167" s="2">
        <f t="shared" si="2"/>
        <v>100.69999999999999</v>
      </c>
    </row>
    <row r="168" spans="1:7" ht="15.75" customHeight="1">
      <c r="A168" s="3">
        <v>43341</v>
      </c>
      <c r="B168" s="422">
        <v>16076</v>
      </c>
      <c r="C168" s="422" t="s">
        <v>22</v>
      </c>
      <c r="D168" t="s">
        <v>12</v>
      </c>
      <c r="F168" s="2">
        <v>57.7</v>
      </c>
      <c r="G168" s="2">
        <f t="shared" si="2"/>
        <v>42.999999999999986</v>
      </c>
    </row>
    <row r="169" spans="1:7" ht="15.75" customHeight="1">
      <c r="A169" s="3">
        <v>43341</v>
      </c>
      <c r="B169" s="422">
        <v>16076</v>
      </c>
      <c r="C169" s="422" t="s">
        <v>22</v>
      </c>
      <c r="D169" t="s">
        <v>13</v>
      </c>
      <c r="F169" s="2">
        <v>43</v>
      </c>
      <c r="G169" s="2">
        <f t="shared" si="2"/>
        <v>0</v>
      </c>
    </row>
    <row r="170" spans="1:7" ht="15.75" customHeight="1">
      <c r="A170" s="3">
        <v>43343</v>
      </c>
      <c r="B170" s="422" t="s">
        <v>10</v>
      </c>
      <c r="C170" s="422" t="s">
        <v>23</v>
      </c>
      <c r="D170" t="s">
        <v>12</v>
      </c>
      <c r="E170" s="2">
        <v>57.3</v>
      </c>
      <c r="G170" s="2">
        <f t="shared" si="2"/>
        <v>57.3</v>
      </c>
    </row>
    <row r="171" spans="1:7" ht="15.75" customHeight="1">
      <c r="B171" s="422"/>
      <c r="C171" s="422"/>
      <c r="D171" t="s">
        <v>13</v>
      </c>
      <c r="E171" s="2">
        <v>43</v>
      </c>
      <c r="G171" s="2">
        <f t="shared" si="2"/>
        <v>100.3</v>
      </c>
    </row>
    <row r="172" spans="1:7" ht="15.75" customHeight="1">
      <c r="B172" s="422"/>
      <c r="C172" s="422"/>
      <c r="D172" t="s">
        <v>14</v>
      </c>
      <c r="E172" s="2">
        <v>60</v>
      </c>
      <c r="G172" s="2">
        <f t="shared" si="2"/>
        <v>160.30000000000001</v>
      </c>
    </row>
    <row r="173" spans="1:7" ht="15.75" customHeight="1">
      <c r="B173" s="422"/>
      <c r="C173" s="422"/>
      <c r="D173" t="s">
        <v>15</v>
      </c>
      <c r="E173" s="2">
        <v>5</v>
      </c>
      <c r="G173" s="2">
        <f t="shared" si="2"/>
        <v>165.3</v>
      </c>
    </row>
    <row r="174" spans="1:7" ht="15.75" customHeight="1">
      <c r="A174" s="3">
        <v>43343</v>
      </c>
      <c r="B174" s="422" t="s">
        <v>69</v>
      </c>
      <c r="C174" s="422" t="s">
        <v>23</v>
      </c>
      <c r="D174" t="s">
        <v>14</v>
      </c>
      <c r="F174" s="2">
        <v>60</v>
      </c>
      <c r="G174" s="2">
        <f t="shared" si="2"/>
        <v>105.30000000000001</v>
      </c>
    </row>
    <row r="175" spans="1:7" ht="15.75" customHeight="1">
      <c r="A175" s="3">
        <v>43343</v>
      </c>
      <c r="B175" s="422" t="s">
        <v>69</v>
      </c>
      <c r="C175" s="422" t="s">
        <v>23</v>
      </c>
      <c r="D175" t="s">
        <v>15</v>
      </c>
      <c r="F175" s="2">
        <v>5</v>
      </c>
      <c r="G175" s="2">
        <f t="shared" si="2"/>
        <v>100.30000000000001</v>
      </c>
    </row>
    <row r="176" spans="1:7" ht="15.75" customHeight="1">
      <c r="A176" s="3">
        <v>43374</v>
      </c>
      <c r="B176" s="422">
        <v>16271</v>
      </c>
      <c r="C176" s="422" t="s">
        <v>23</v>
      </c>
      <c r="D176" t="s">
        <v>12</v>
      </c>
      <c r="F176" s="2">
        <v>57.3</v>
      </c>
      <c r="G176" s="2">
        <f t="shared" si="2"/>
        <v>43.000000000000014</v>
      </c>
    </row>
    <row r="177" spans="1:7" ht="15.75" customHeight="1">
      <c r="A177" s="3">
        <v>43374</v>
      </c>
      <c r="B177" s="422">
        <v>16271</v>
      </c>
      <c r="C177" s="422" t="s">
        <v>23</v>
      </c>
      <c r="D177" t="s">
        <v>13</v>
      </c>
      <c r="F177" s="2">
        <v>43</v>
      </c>
      <c r="G177" s="2">
        <f t="shared" si="2"/>
        <v>0</v>
      </c>
    </row>
    <row r="178" spans="1:7" ht="15.75" customHeight="1">
      <c r="A178" s="3">
        <v>43373</v>
      </c>
      <c r="B178" s="422" t="s">
        <v>10</v>
      </c>
      <c r="C178" s="422" t="s">
        <v>24</v>
      </c>
      <c r="D178" t="s">
        <v>12</v>
      </c>
      <c r="E178" s="2">
        <v>58.7</v>
      </c>
      <c r="G178" s="2">
        <f t="shared" si="2"/>
        <v>58.7</v>
      </c>
    </row>
    <row r="179" spans="1:7" ht="15.75" customHeight="1">
      <c r="B179" s="422"/>
      <c r="C179" s="422"/>
      <c r="D179" t="s">
        <v>13</v>
      </c>
      <c r="E179" s="2">
        <v>43</v>
      </c>
      <c r="G179" s="2">
        <f t="shared" si="2"/>
        <v>101.7</v>
      </c>
    </row>
    <row r="180" spans="1:7" ht="15.75" customHeight="1">
      <c r="B180" s="422"/>
      <c r="C180" s="422"/>
      <c r="D180" t="s">
        <v>14</v>
      </c>
      <c r="E180" s="2">
        <v>60</v>
      </c>
      <c r="G180" s="2">
        <f t="shared" si="2"/>
        <v>161.69999999999999</v>
      </c>
    </row>
    <row r="181" spans="1:7" ht="15.75" customHeight="1">
      <c r="B181" s="422"/>
      <c r="C181" s="422"/>
      <c r="D181" t="s">
        <v>15</v>
      </c>
      <c r="E181" s="2">
        <v>5</v>
      </c>
      <c r="G181" s="2">
        <f t="shared" si="2"/>
        <v>166.7</v>
      </c>
    </row>
    <row r="182" spans="1:7" ht="15.75" customHeight="1">
      <c r="B182" s="422"/>
      <c r="C182" s="422"/>
      <c r="D182" t="s">
        <v>28</v>
      </c>
      <c r="E182" s="2">
        <v>10</v>
      </c>
      <c r="G182" s="2">
        <f t="shared" si="2"/>
        <v>176.7</v>
      </c>
    </row>
    <row r="183" spans="1:7" ht="15.75" customHeight="1">
      <c r="A183" s="3">
        <v>43373</v>
      </c>
      <c r="B183" s="422" t="s">
        <v>69</v>
      </c>
      <c r="C183" s="422" t="s">
        <v>24</v>
      </c>
      <c r="D183" t="s">
        <v>14</v>
      </c>
      <c r="F183" s="2">
        <v>60</v>
      </c>
      <c r="G183" s="2">
        <f t="shared" si="2"/>
        <v>116.69999999999999</v>
      </c>
    </row>
    <row r="184" spans="1:7" ht="15.75" customHeight="1">
      <c r="A184" s="3">
        <v>43373</v>
      </c>
      <c r="B184" s="422" t="s">
        <v>69</v>
      </c>
      <c r="C184" s="422" t="s">
        <v>24</v>
      </c>
      <c r="D184" t="s">
        <v>15</v>
      </c>
      <c r="F184" s="2">
        <v>5</v>
      </c>
      <c r="G184" s="2">
        <f t="shared" si="2"/>
        <v>111.69999999999999</v>
      </c>
    </row>
    <row r="185" spans="1:7" ht="15.75" customHeight="1">
      <c r="A185" s="3">
        <v>43395</v>
      </c>
      <c r="B185" s="422">
        <v>16445</v>
      </c>
      <c r="C185" s="422" t="s">
        <v>24</v>
      </c>
      <c r="D185" t="s">
        <v>28</v>
      </c>
      <c r="F185" s="2">
        <v>10</v>
      </c>
      <c r="G185" s="2">
        <f t="shared" si="2"/>
        <v>101.69999999999999</v>
      </c>
    </row>
    <row r="186" spans="1:7" ht="15.75" customHeight="1">
      <c r="A186" s="3">
        <v>43409</v>
      </c>
      <c r="B186" s="422">
        <v>16513</v>
      </c>
      <c r="C186" s="422" t="s">
        <v>24</v>
      </c>
      <c r="D186" t="s">
        <v>12</v>
      </c>
      <c r="F186" s="2">
        <v>58.7</v>
      </c>
      <c r="G186" s="2">
        <f t="shared" si="2"/>
        <v>42.999999999999986</v>
      </c>
    </row>
    <row r="187" spans="1:7" ht="15.75" customHeight="1">
      <c r="A187" s="3">
        <v>43409</v>
      </c>
      <c r="B187" s="422">
        <v>16513</v>
      </c>
      <c r="C187" s="422" t="s">
        <v>24</v>
      </c>
      <c r="D187" t="s">
        <v>13</v>
      </c>
      <c r="F187" s="2">
        <v>43</v>
      </c>
      <c r="G187" s="2">
        <f t="shared" si="2"/>
        <v>0</v>
      </c>
    </row>
    <row r="188" spans="1:7" ht="15.75" customHeight="1">
      <c r="A188" s="31">
        <v>43404</v>
      </c>
      <c r="B188" s="421" t="s">
        <v>10</v>
      </c>
      <c r="C188" s="421" t="s">
        <v>25</v>
      </c>
      <c r="D188" t="s">
        <v>12</v>
      </c>
      <c r="E188" s="2">
        <v>59.2</v>
      </c>
      <c r="G188" s="2">
        <f t="shared" si="2"/>
        <v>59.2</v>
      </c>
    </row>
    <row r="189" spans="1:7" ht="15.75" customHeight="1">
      <c r="B189" s="422"/>
      <c r="C189" s="422"/>
      <c r="D189" t="s">
        <v>13</v>
      </c>
      <c r="E189" s="2">
        <v>52</v>
      </c>
      <c r="G189" s="2">
        <f t="shared" si="2"/>
        <v>111.2</v>
      </c>
    </row>
    <row r="190" spans="1:7" ht="15.75" customHeight="1">
      <c r="B190" s="422"/>
      <c r="C190" s="422"/>
      <c r="D190" t="s">
        <v>14</v>
      </c>
      <c r="E190" s="2">
        <v>60</v>
      </c>
      <c r="G190" s="2">
        <f t="shared" si="2"/>
        <v>171.2</v>
      </c>
    </row>
    <row r="191" spans="1:7" ht="15.75" customHeight="1">
      <c r="B191" s="422"/>
      <c r="C191" s="422"/>
      <c r="D191" t="s">
        <v>15</v>
      </c>
      <c r="E191" s="2">
        <v>5</v>
      </c>
      <c r="G191" s="2">
        <f t="shared" si="2"/>
        <v>176.2</v>
      </c>
    </row>
    <row r="192" spans="1:7" ht="15.75" customHeight="1">
      <c r="A192" s="3">
        <v>43404</v>
      </c>
      <c r="B192" s="422" t="s">
        <v>69</v>
      </c>
      <c r="C192" s="422" t="s">
        <v>25</v>
      </c>
      <c r="D192" t="s">
        <v>14</v>
      </c>
      <c r="F192" s="2">
        <v>60</v>
      </c>
      <c r="G192" s="2">
        <f t="shared" si="2"/>
        <v>116.19999999999999</v>
      </c>
    </row>
    <row r="193" spans="1:7" ht="15.75" customHeight="1">
      <c r="A193" s="3">
        <v>43404</v>
      </c>
      <c r="B193" s="422" t="s">
        <v>69</v>
      </c>
      <c r="C193" s="422" t="s">
        <v>25</v>
      </c>
      <c r="D193" t="s">
        <v>15</v>
      </c>
      <c r="F193" s="2">
        <v>5</v>
      </c>
      <c r="G193" s="2">
        <f t="shared" si="2"/>
        <v>111.19999999999999</v>
      </c>
    </row>
    <row r="194" spans="1:7" ht="15.75" customHeight="1">
      <c r="A194" s="3">
        <v>43437</v>
      </c>
      <c r="B194" s="422">
        <v>16676</v>
      </c>
      <c r="C194" s="422" t="s">
        <v>25</v>
      </c>
      <c r="D194" t="s">
        <v>12</v>
      </c>
      <c r="F194" s="2">
        <v>59.2</v>
      </c>
      <c r="G194" s="2">
        <f t="shared" si="2"/>
        <v>51.999999999999986</v>
      </c>
    </row>
    <row r="195" spans="1:7" ht="15.75" customHeight="1">
      <c r="A195" s="3">
        <v>43437</v>
      </c>
      <c r="B195" s="422">
        <v>16676</v>
      </c>
      <c r="C195" s="422" t="s">
        <v>25</v>
      </c>
      <c r="D195" t="s">
        <v>13</v>
      </c>
      <c r="F195" s="2">
        <v>52</v>
      </c>
      <c r="G195" s="2">
        <f t="shared" si="2"/>
        <v>0</v>
      </c>
    </row>
    <row r="196" spans="1:7" ht="15.75" customHeight="1">
      <c r="A196" s="31">
        <v>43434</v>
      </c>
      <c r="B196" s="421" t="s">
        <v>10</v>
      </c>
      <c r="C196" s="421" t="s">
        <v>26</v>
      </c>
      <c r="D196" t="s">
        <v>12</v>
      </c>
      <c r="E196" s="2">
        <v>72.7</v>
      </c>
      <c r="G196" s="2">
        <f t="shared" si="2"/>
        <v>72.7</v>
      </c>
    </row>
    <row r="197" spans="1:7" ht="15.75" customHeight="1">
      <c r="B197" s="422"/>
      <c r="C197" s="422"/>
      <c r="D197" t="s">
        <v>13</v>
      </c>
      <c r="E197" s="2">
        <v>52</v>
      </c>
      <c r="G197" s="2">
        <f t="shared" si="2"/>
        <v>124.7</v>
      </c>
    </row>
    <row r="198" spans="1:7" ht="15.75" customHeight="1">
      <c r="B198" s="422"/>
      <c r="C198" s="422"/>
      <c r="D198" t="s">
        <v>14</v>
      </c>
      <c r="E198" s="2">
        <v>60</v>
      </c>
      <c r="G198" s="2">
        <f t="shared" si="2"/>
        <v>184.7</v>
      </c>
    </row>
    <row r="199" spans="1:7" ht="15.75" customHeight="1">
      <c r="B199" s="422"/>
      <c r="C199" s="422"/>
      <c r="D199" t="s">
        <v>15</v>
      </c>
      <c r="E199" s="2">
        <v>5</v>
      </c>
      <c r="G199" s="2">
        <f t="shared" ref="G199:G262" si="3">+G198+E199-F199</f>
        <v>189.7</v>
      </c>
    </row>
    <row r="200" spans="1:7" ht="15.75" customHeight="1">
      <c r="A200" s="3">
        <v>43434</v>
      </c>
      <c r="B200" s="422" t="s">
        <v>69</v>
      </c>
      <c r="C200" s="422" t="s">
        <v>26</v>
      </c>
      <c r="D200" t="s">
        <v>14</v>
      </c>
      <c r="F200" s="2">
        <v>60</v>
      </c>
      <c r="G200" s="2">
        <f t="shared" si="3"/>
        <v>129.69999999999999</v>
      </c>
    </row>
    <row r="201" spans="1:7" ht="15.75" customHeight="1">
      <c r="A201" s="3">
        <v>43434</v>
      </c>
      <c r="B201" s="422" t="s">
        <v>69</v>
      </c>
      <c r="C201" s="422" t="s">
        <v>26</v>
      </c>
      <c r="D201" t="s">
        <v>15</v>
      </c>
      <c r="F201" s="2">
        <v>5</v>
      </c>
      <c r="G201" s="2">
        <f t="shared" si="3"/>
        <v>124.69999999999999</v>
      </c>
    </row>
    <row r="202" spans="1:7" ht="15.75" customHeight="1">
      <c r="A202" s="3">
        <v>43479</v>
      </c>
      <c r="B202" s="422">
        <v>16930</v>
      </c>
      <c r="C202" s="422" t="s">
        <v>26</v>
      </c>
      <c r="D202" t="s">
        <v>12</v>
      </c>
      <c r="F202" s="2">
        <v>72.7</v>
      </c>
      <c r="G202" s="2">
        <f t="shared" si="3"/>
        <v>51.999999999999986</v>
      </c>
    </row>
    <row r="203" spans="1:7" ht="15.75" customHeight="1">
      <c r="A203" s="3">
        <v>43479</v>
      </c>
      <c r="B203" s="422">
        <v>16930</v>
      </c>
      <c r="C203" s="422" t="s">
        <v>26</v>
      </c>
      <c r="D203" t="s">
        <v>13</v>
      </c>
      <c r="F203" s="2">
        <v>52</v>
      </c>
      <c r="G203" s="2">
        <f t="shared" si="3"/>
        <v>0</v>
      </c>
    </row>
    <row r="204" spans="1:7" ht="15.75" customHeight="1">
      <c r="A204" s="31">
        <v>43465</v>
      </c>
      <c r="B204" s="421" t="s">
        <v>10</v>
      </c>
      <c r="C204" s="421" t="s">
        <v>27</v>
      </c>
      <c r="D204" t="s">
        <v>12</v>
      </c>
      <c r="E204" s="2">
        <v>82.3</v>
      </c>
      <c r="G204" s="2">
        <f t="shared" si="3"/>
        <v>82.3</v>
      </c>
    </row>
    <row r="205" spans="1:7" ht="15.75" customHeight="1">
      <c r="B205" s="422"/>
      <c r="C205" s="422"/>
      <c r="D205" t="s">
        <v>13</v>
      </c>
      <c r="E205" s="2">
        <v>52</v>
      </c>
      <c r="G205" s="2">
        <f t="shared" si="3"/>
        <v>134.30000000000001</v>
      </c>
    </row>
    <row r="206" spans="1:7" ht="15.75" customHeight="1">
      <c r="B206" s="422"/>
      <c r="C206" s="422"/>
      <c r="D206" t="s">
        <v>14</v>
      </c>
      <c r="E206" s="2">
        <v>60</v>
      </c>
      <c r="G206" s="2">
        <f t="shared" si="3"/>
        <v>194.3</v>
      </c>
    </row>
    <row r="207" spans="1:7" ht="15.75" customHeight="1">
      <c r="B207" s="422"/>
      <c r="C207" s="422"/>
      <c r="D207" t="s">
        <v>15</v>
      </c>
      <c r="E207" s="2">
        <v>5</v>
      </c>
      <c r="G207" s="2">
        <f t="shared" si="3"/>
        <v>199.3</v>
      </c>
    </row>
    <row r="208" spans="1:7" ht="15.75" customHeight="1">
      <c r="A208" s="3">
        <v>43465</v>
      </c>
      <c r="B208" s="422" t="s">
        <v>69</v>
      </c>
      <c r="C208" s="422" t="s">
        <v>27</v>
      </c>
      <c r="D208" t="s">
        <v>14</v>
      </c>
      <c r="F208" s="2">
        <v>60</v>
      </c>
      <c r="G208" s="2">
        <f t="shared" si="3"/>
        <v>139.30000000000001</v>
      </c>
    </row>
    <row r="209" spans="1:7" ht="15.75" customHeight="1">
      <c r="A209" s="3">
        <v>43465</v>
      </c>
      <c r="B209" s="422" t="s">
        <v>69</v>
      </c>
      <c r="C209" s="422" t="s">
        <v>27</v>
      </c>
      <c r="D209" t="s">
        <v>15</v>
      </c>
      <c r="F209" s="2">
        <v>5</v>
      </c>
      <c r="G209" s="2">
        <f t="shared" si="3"/>
        <v>134.30000000000001</v>
      </c>
    </row>
    <row r="210" spans="1:7" ht="15.75" customHeight="1">
      <c r="A210" s="3">
        <v>43552</v>
      </c>
      <c r="B210" s="422">
        <v>17516</v>
      </c>
      <c r="C210" s="422" t="s">
        <v>27</v>
      </c>
      <c r="D210" t="s">
        <v>12</v>
      </c>
      <c r="F210" s="2">
        <v>82.3</v>
      </c>
      <c r="G210" s="2">
        <f t="shared" si="3"/>
        <v>52.000000000000014</v>
      </c>
    </row>
    <row r="211" spans="1:7" ht="15.75" customHeight="1">
      <c r="A211" s="3">
        <v>43552</v>
      </c>
      <c r="B211" s="422">
        <v>17516</v>
      </c>
      <c r="C211" s="422" t="s">
        <v>27</v>
      </c>
      <c r="D211" t="s">
        <v>13</v>
      </c>
      <c r="F211" s="2">
        <v>52</v>
      </c>
      <c r="G211" s="2">
        <f t="shared" si="3"/>
        <v>0</v>
      </c>
    </row>
    <row r="212" spans="1:7" ht="15.75" customHeight="1">
      <c r="A212" s="31">
        <v>43496</v>
      </c>
      <c r="B212" s="421" t="s">
        <v>10</v>
      </c>
      <c r="C212" s="421" t="s">
        <v>11</v>
      </c>
      <c r="D212" t="s">
        <v>12</v>
      </c>
      <c r="E212" s="2">
        <v>91.8</v>
      </c>
      <c r="G212" s="2">
        <f t="shared" si="3"/>
        <v>91.8</v>
      </c>
    </row>
    <row r="213" spans="1:7" ht="15.75" customHeight="1">
      <c r="B213" s="422"/>
      <c r="C213" s="422"/>
      <c r="D213" t="s">
        <v>13</v>
      </c>
      <c r="E213" s="2">
        <v>52</v>
      </c>
      <c r="G213" s="2">
        <f t="shared" si="3"/>
        <v>143.80000000000001</v>
      </c>
    </row>
    <row r="214" spans="1:7" ht="15.75" customHeight="1">
      <c r="B214" s="422"/>
      <c r="C214" s="422"/>
      <c r="D214" t="s">
        <v>14</v>
      </c>
      <c r="E214" s="2">
        <v>60</v>
      </c>
      <c r="G214" s="2">
        <f t="shared" si="3"/>
        <v>203.8</v>
      </c>
    </row>
    <row r="215" spans="1:7" ht="15.75" customHeight="1">
      <c r="B215" s="422"/>
      <c r="C215" s="422"/>
      <c r="D215" t="s">
        <v>15</v>
      </c>
      <c r="E215" s="2">
        <v>5</v>
      </c>
      <c r="G215" s="2">
        <f t="shared" si="3"/>
        <v>208.8</v>
      </c>
    </row>
    <row r="216" spans="1:7" ht="15.75" customHeight="1">
      <c r="A216" s="3">
        <v>43496</v>
      </c>
      <c r="B216" s="422" t="s">
        <v>69</v>
      </c>
      <c r="C216" s="422" t="s">
        <v>11</v>
      </c>
      <c r="D216" t="s">
        <v>14</v>
      </c>
      <c r="F216" s="2">
        <v>60</v>
      </c>
      <c r="G216" s="2">
        <f t="shared" si="3"/>
        <v>148.80000000000001</v>
      </c>
    </row>
    <row r="217" spans="1:7" ht="15.75" customHeight="1">
      <c r="A217" s="3">
        <v>43496</v>
      </c>
      <c r="B217" s="422" t="s">
        <v>69</v>
      </c>
      <c r="C217" s="422" t="s">
        <v>11</v>
      </c>
      <c r="D217" t="s">
        <v>15</v>
      </c>
      <c r="F217" s="2">
        <v>5</v>
      </c>
      <c r="G217" s="2">
        <f t="shared" si="3"/>
        <v>143.80000000000001</v>
      </c>
    </row>
    <row r="218" spans="1:7" ht="15.75" customHeight="1">
      <c r="A218" s="3">
        <v>43521</v>
      </c>
      <c r="B218" s="422">
        <v>17186</v>
      </c>
      <c r="C218" s="422" t="s">
        <v>11</v>
      </c>
      <c r="D218" t="s">
        <v>12</v>
      </c>
      <c r="F218" s="2">
        <v>91.8</v>
      </c>
      <c r="G218" s="2">
        <f t="shared" si="3"/>
        <v>52.000000000000014</v>
      </c>
    </row>
    <row r="219" spans="1:7" ht="15.75" customHeight="1">
      <c r="A219" s="3">
        <v>43521</v>
      </c>
      <c r="B219" s="422">
        <v>17186</v>
      </c>
      <c r="C219" s="422" t="s">
        <v>11</v>
      </c>
      <c r="D219" t="s">
        <v>13</v>
      </c>
      <c r="F219" s="2">
        <v>52</v>
      </c>
      <c r="G219" s="2">
        <f t="shared" si="3"/>
        <v>0</v>
      </c>
    </row>
    <row r="220" spans="1:7" ht="15.75" customHeight="1">
      <c r="A220" s="31">
        <v>43524</v>
      </c>
      <c r="B220" s="421" t="s">
        <v>10</v>
      </c>
      <c r="C220" s="421" t="s">
        <v>17</v>
      </c>
      <c r="D220" t="s">
        <v>12</v>
      </c>
      <c r="E220" s="2">
        <v>97.1</v>
      </c>
      <c r="G220" s="2">
        <f t="shared" si="3"/>
        <v>97.1</v>
      </c>
    </row>
    <row r="221" spans="1:7" ht="15.75" customHeight="1">
      <c r="B221" s="422"/>
      <c r="C221" s="422"/>
      <c r="D221" t="s">
        <v>13</v>
      </c>
      <c r="E221" s="2">
        <v>63.6</v>
      </c>
      <c r="G221" s="2">
        <f t="shared" si="3"/>
        <v>160.69999999999999</v>
      </c>
    </row>
    <row r="222" spans="1:7" ht="15.75" customHeight="1">
      <c r="B222" s="422"/>
      <c r="C222" s="422"/>
      <c r="D222" t="s">
        <v>14</v>
      </c>
      <c r="E222" s="2">
        <v>56</v>
      </c>
      <c r="G222" s="2">
        <f t="shared" si="3"/>
        <v>216.7</v>
      </c>
    </row>
    <row r="223" spans="1:7" ht="15.75" customHeight="1">
      <c r="B223" s="422"/>
      <c r="C223" s="422"/>
      <c r="D223" t="s">
        <v>15</v>
      </c>
      <c r="E223" s="2">
        <v>5</v>
      </c>
      <c r="G223" s="2">
        <f t="shared" si="3"/>
        <v>221.7</v>
      </c>
    </row>
    <row r="224" spans="1:7" ht="15.75" customHeight="1">
      <c r="A224" s="3">
        <v>43524</v>
      </c>
      <c r="B224" s="422" t="s">
        <v>69</v>
      </c>
      <c r="C224" s="422" t="s">
        <v>17</v>
      </c>
      <c r="D224" t="s">
        <v>14</v>
      </c>
      <c r="F224" s="2">
        <v>56</v>
      </c>
      <c r="G224" s="2">
        <f t="shared" si="3"/>
        <v>165.7</v>
      </c>
    </row>
    <row r="225" spans="1:7" ht="15.75" customHeight="1">
      <c r="A225" s="3">
        <v>43524</v>
      </c>
      <c r="B225" s="422" t="s">
        <v>69</v>
      </c>
      <c r="C225" s="422" t="s">
        <v>17</v>
      </c>
      <c r="D225" t="s">
        <v>15</v>
      </c>
      <c r="F225" s="2">
        <v>5</v>
      </c>
      <c r="G225" s="2">
        <f t="shared" si="3"/>
        <v>160.69999999999999</v>
      </c>
    </row>
    <row r="226" spans="1:7" ht="15.75" customHeight="1">
      <c r="A226" s="3">
        <v>43550</v>
      </c>
      <c r="B226" s="422">
        <v>17420</v>
      </c>
      <c r="C226" s="422" t="s">
        <v>17</v>
      </c>
      <c r="D226" t="s">
        <v>12</v>
      </c>
      <c r="F226" s="2">
        <v>97.1</v>
      </c>
      <c r="G226" s="2">
        <f t="shared" si="3"/>
        <v>63.599999999999994</v>
      </c>
    </row>
    <row r="227" spans="1:7" ht="15.75" customHeight="1">
      <c r="A227" s="3">
        <v>43580</v>
      </c>
      <c r="B227" s="422">
        <v>17696</v>
      </c>
      <c r="C227" s="422" t="s">
        <v>17</v>
      </c>
      <c r="D227" t="s">
        <v>13</v>
      </c>
      <c r="F227" s="2">
        <v>63.6</v>
      </c>
      <c r="G227" s="2">
        <f t="shared" si="3"/>
        <v>0</v>
      </c>
    </row>
    <row r="228" spans="1:7" ht="15.75" customHeight="1">
      <c r="A228" s="31">
        <v>43555</v>
      </c>
      <c r="B228" s="421" t="s">
        <v>10</v>
      </c>
      <c r="C228" s="421" t="s">
        <v>18</v>
      </c>
      <c r="D228" t="s">
        <v>12</v>
      </c>
      <c r="E228" s="2">
        <v>90.1</v>
      </c>
      <c r="G228" s="2">
        <f t="shared" si="3"/>
        <v>90.1</v>
      </c>
    </row>
    <row r="229" spans="1:7" ht="15.75" customHeight="1">
      <c r="B229" s="422"/>
      <c r="C229" s="422"/>
      <c r="D229" t="s">
        <v>13</v>
      </c>
      <c r="E229" s="2">
        <v>50.6</v>
      </c>
      <c r="G229" s="2">
        <f t="shared" si="3"/>
        <v>140.69999999999999</v>
      </c>
    </row>
    <row r="230" spans="1:7" ht="15.75" customHeight="1">
      <c r="B230" s="422"/>
      <c r="C230" s="422"/>
      <c r="D230" t="s">
        <v>14</v>
      </c>
      <c r="E230" s="2">
        <v>60</v>
      </c>
      <c r="G230" s="2">
        <f t="shared" si="3"/>
        <v>200.7</v>
      </c>
    </row>
    <row r="231" spans="1:7" ht="15.75" customHeight="1">
      <c r="B231" s="422"/>
      <c r="C231" s="422"/>
      <c r="D231" t="s">
        <v>15</v>
      </c>
      <c r="E231" s="2">
        <v>5</v>
      </c>
      <c r="G231" s="2">
        <f t="shared" si="3"/>
        <v>205.7</v>
      </c>
    </row>
    <row r="232" spans="1:7" ht="15.75" customHeight="1">
      <c r="A232" s="3">
        <v>43555</v>
      </c>
      <c r="B232" s="422" t="s">
        <v>69</v>
      </c>
      <c r="C232" s="422" t="s">
        <v>18</v>
      </c>
      <c r="D232" t="s">
        <v>14</v>
      </c>
      <c r="F232" s="2">
        <v>60</v>
      </c>
      <c r="G232" s="2">
        <f t="shared" si="3"/>
        <v>145.69999999999999</v>
      </c>
    </row>
    <row r="233" spans="1:7" ht="15.75" customHeight="1">
      <c r="A233" s="3">
        <v>43555</v>
      </c>
      <c r="B233" s="422" t="s">
        <v>69</v>
      </c>
      <c r="C233" s="422" t="s">
        <v>18</v>
      </c>
      <c r="D233" t="s">
        <v>15</v>
      </c>
      <c r="F233" s="2">
        <v>5</v>
      </c>
      <c r="G233" s="2">
        <f t="shared" si="3"/>
        <v>140.69999999999999</v>
      </c>
    </row>
    <row r="234" spans="1:7" ht="15.75" customHeight="1">
      <c r="A234" s="3">
        <v>43626</v>
      </c>
      <c r="B234" s="422">
        <v>18047</v>
      </c>
      <c r="C234" s="422" t="s">
        <v>18</v>
      </c>
      <c r="D234" t="s">
        <v>12</v>
      </c>
      <c r="F234" s="2">
        <v>90.1</v>
      </c>
      <c r="G234" s="2">
        <f t="shared" si="3"/>
        <v>50.599999999999994</v>
      </c>
    </row>
    <row r="235" spans="1:7" ht="15.75" customHeight="1">
      <c r="A235" s="3">
        <v>43626</v>
      </c>
      <c r="B235" s="422">
        <v>18047</v>
      </c>
      <c r="C235" s="422" t="s">
        <v>18</v>
      </c>
      <c r="D235" t="s">
        <v>13</v>
      </c>
      <c r="F235" s="2">
        <v>50.6</v>
      </c>
      <c r="G235" s="2">
        <f t="shared" si="3"/>
        <v>0</v>
      </c>
    </row>
    <row r="236" spans="1:7" ht="15.75" customHeight="1">
      <c r="A236" s="31">
        <v>43585</v>
      </c>
      <c r="B236" s="421" t="s">
        <v>10</v>
      </c>
      <c r="C236" s="421" t="s">
        <v>19</v>
      </c>
      <c r="D236" t="s">
        <v>12</v>
      </c>
      <c r="E236" s="2">
        <v>91.2</v>
      </c>
      <c r="G236" s="2">
        <f t="shared" si="3"/>
        <v>91.2</v>
      </c>
    </row>
    <row r="237" spans="1:7" ht="15.75" customHeight="1">
      <c r="B237" s="422"/>
      <c r="C237" s="422"/>
      <c r="D237" t="s">
        <v>13</v>
      </c>
      <c r="E237" s="2">
        <v>46.1</v>
      </c>
      <c r="G237" s="2">
        <f t="shared" si="3"/>
        <v>137.30000000000001</v>
      </c>
    </row>
    <row r="238" spans="1:7" ht="15.75" customHeight="1">
      <c r="B238" s="422"/>
      <c r="C238" s="422"/>
      <c r="D238" t="s">
        <v>14</v>
      </c>
      <c r="E238" s="2">
        <v>60</v>
      </c>
      <c r="G238" s="2">
        <f t="shared" si="3"/>
        <v>197.3</v>
      </c>
    </row>
    <row r="239" spans="1:7" ht="15.75" customHeight="1">
      <c r="B239" s="422"/>
      <c r="C239" s="422"/>
      <c r="D239" t="s">
        <v>15</v>
      </c>
      <c r="E239" s="2">
        <v>5</v>
      </c>
      <c r="G239" s="2">
        <f t="shared" si="3"/>
        <v>202.3</v>
      </c>
    </row>
    <row r="240" spans="1:7" ht="15.75" customHeight="1">
      <c r="A240" s="3">
        <v>43585</v>
      </c>
      <c r="B240" s="422" t="s">
        <v>69</v>
      </c>
      <c r="C240" s="422" t="s">
        <v>19</v>
      </c>
      <c r="D240" t="s">
        <v>14</v>
      </c>
      <c r="F240" s="2">
        <v>60</v>
      </c>
      <c r="G240" s="2">
        <f t="shared" si="3"/>
        <v>142.30000000000001</v>
      </c>
    </row>
    <row r="241" spans="1:7" ht="15.75" customHeight="1">
      <c r="A241" s="3">
        <v>43585</v>
      </c>
      <c r="B241" s="422" t="s">
        <v>69</v>
      </c>
      <c r="C241" s="422" t="s">
        <v>19</v>
      </c>
      <c r="D241" t="s">
        <v>15</v>
      </c>
      <c r="F241" s="2">
        <v>5</v>
      </c>
      <c r="G241" s="2">
        <f t="shared" si="3"/>
        <v>137.30000000000001</v>
      </c>
    </row>
    <row r="242" spans="1:7" ht="15.75" customHeight="1">
      <c r="A242" s="3">
        <v>43626</v>
      </c>
      <c r="B242" s="422">
        <v>18047</v>
      </c>
      <c r="C242" s="422" t="s">
        <v>19</v>
      </c>
      <c r="D242" t="s">
        <v>12</v>
      </c>
      <c r="F242" s="2">
        <v>91.2</v>
      </c>
      <c r="G242" s="2">
        <f t="shared" si="3"/>
        <v>46.100000000000009</v>
      </c>
    </row>
    <row r="243" spans="1:7" ht="15.75" customHeight="1">
      <c r="A243" s="3">
        <v>43626</v>
      </c>
      <c r="B243" s="422">
        <v>18047</v>
      </c>
      <c r="C243" s="422" t="s">
        <v>19</v>
      </c>
      <c r="D243" t="s">
        <v>13</v>
      </c>
      <c r="F243" s="2">
        <v>46.1</v>
      </c>
      <c r="G243" s="2">
        <f t="shared" si="3"/>
        <v>0</v>
      </c>
    </row>
    <row r="244" spans="1:7" ht="15.75" customHeight="1">
      <c r="A244" s="31">
        <v>43616</v>
      </c>
      <c r="B244" s="421" t="s">
        <v>10</v>
      </c>
      <c r="C244" s="421" t="s">
        <v>20</v>
      </c>
      <c r="D244" t="s">
        <v>12</v>
      </c>
      <c r="E244" s="2">
        <v>84</v>
      </c>
      <c r="G244" s="2">
        <f t="shared" si="3"/>
        <v>84</v>
      </c>
    </row>
    <row r="245" spans="1:7" ht="15.75" customHeight="1">
      <c r="B245" s="422"/>
      <c r="C245" s="422"/>
      <c r="D245" t="s">
        <v>13</v>
      </c>
      <c r="E245" s="2">
        <v>53.5</v>
      </c>
      <c r="G245" s="2">
        <f t="shared" si="3"/>
        <v>137.5</v>
      </c>
    </row>
    <row r="246" spans="1:7" ht="15.75" customHeight="1">
      <c r="B246" s="422"/>
      <c r="C246" s="422"/>
      <c r="D246" t="s">
        <v>14</v>
      </c>
      <c r="E246" s="2">
        <v>60</v>
      </c>
      <c r="G246" s="2">
        <f t="shared" si="3"/>
        <v>197.5</v>
      </c>
    </row>
    <row r="247" spans="1:7" ht="15.75" customHeight="1">
      <c r="B247" s="422"/>
      <c r="C247" s="422"/>
      <c r="D247" t="s">
        <v>15</v>
      </c>
      <c r="E247" s="2">
        <v>5</v>
      </c>
      <c r="G247" s="2">
        <f t="shared" si="3"/>
        <v>202.5</v>
      </c>
    </row>
    <row r="248" spans="1:7" ht="15.75" customHeight="1">
      <c r="B248" s="422"/>
      <c r="C248" s="422"/>
      <c r="D248" t="s">
        <v>156</v>
      </c>
      <c r="E248" s="2">
        <v>10</v>
      </c>
      <c r="G248" s="2">
        <f t="shared" si="3"/>
        <v>212.5</v>
      </c>
    </row>
    <row r="249" spans="1:7" ht="15.75" customHeight="1">
      <c r="A249" s="3">
        <v>43616</v>
      </c>
      <c r="B249" s="422" t="s">
        <v>69</v>
      </c>
      <c r="C249" s="422" t="s">
        <v>20</v>
      </c>
      <c r="D249" t="s">
        <v>14</v>
      </c>
      <c r="F249" s="2">
        <v>60</v>
      </c>
      <c r="G249" s="2">
        <f t="shared" si="3"/>
        <v>152.5</v>
      </c>
    </row>
    <row r="250" spans="1:7" ht="15.75" customHeight="1">
      <c r="A250" s="3">
        <v>43616</v>
      </c>
      <c r="B250" s="422" t="s">
        <v>69</v>
      </c>
      <c r="C250" s="422" t="s">
        <v>20</v>
      </c>
      <c r="D250" t="s">
        <v>15</v>
      </c>
      <c r="F250" s="2">
        <v>5</v>
      </c>
      <c r="G250" s="2">
        <f t="shared" si="3"/>
        <v>147.5</v>
      </c>
    </row>
    <row r="251" spans="1:7" ht="15.75" customHeight="1">
      <c r="A251" s="3">
        <v>43672</v>
      </c>
      <c r="B251" s="422">
        <v>18345</v>
      </c>
      <c r="C251" s="422" t="s">
        <v>20</v>
      </c>
      <c r="D251" t="s">
        <v>12</v>
      </c>
      <c r="F251" s="2">
        <v>84</v>
      </c>
      <c r="G251" s="2">
        <f t="shared" si="3"/>
        <v>63.5</v>
      </c>
    </row>
    <row r="252" spans="1:7" ht="15.75" customHeight="1">
      <c r="A252" s="3">
        <v>43672</v>
      </c>
      <c r="B252" s="422">
        <v>18345</v>
      </c>
      <c r="C252" s="422" t="s">
        <v>20</v>
      </c>
      <c r="D252" t="s">
        <v>13</v>
      </c>
      <c r="F252" s="2">
        <v>53.5</v>
      </c>
      <c r="G252" s="2">
        <f t="shared" si="3"/>
        <v>10</v>
      </c>
    </row>
    <row r="253" spans="1:7" ht="15.75" customHeight="1">
      <c r="A253" s="3">
        <v>43682</v>
      </c>
      <c r="B253" s="422">
        <v>18393</v>
      </c>
      <c r="C253" s="422" t="s">
        <v>20</v>
      </c>
      <c r="D253" t="s">
        <v>156</v>
      </c>
      <c r="F253" s="2">
        <v>10</v>
      </c>
      <c r="G253" s="2">
        <f t="shared" si="3"/>
        <v>0</v>
      </c>
    </row>
    <row r="254" spans="1:7" ht="15.75" customHeight="1">
      <c r="A254" s="31">
        <v>43646</v>
      </c>
      <c r="B254" s="421" t="s">
        <v>10</v>
      </c>
      <c r="C254" s="421" t="s">
        <v>21</v>
      </c>
      <c r="D254" t="s">
        <v>12</v>
      </c>
      <c r="E254" s="2">
        <v>75.099999999999994</v>
      </c>
      <c r="G254" s="2">
        <f t="shared" si="3"/>
        <v>75.099999999999994</v>
      </c>
    </row>
    <row r="255" spans="1:7" ht="15.75" customHeight="1">
      <c r="B255" s="422"/>
      <c r="C255" s="422"/>
      <c r="D255" t="s">
        <v>13</v>
      </c>
      <c r="E255" s="2">
        <v>51.2</v>
      </c>
      <c r="G255" s="2">
        <f t="shared" si="3"/>
        <v>126.3</v>
      </c>
    </row>
    <row r="256" spans="1:7" ht="15.75" customHeight="1">
      <c r="B256" s="422"/>
      <c r="C256" s="422"/>
      <c r="D256" t="s">
        <v>14</v>
      </c>
      <c r="E256" s="2">
        <v>60</v>
      </c>
      <c r="G256" s="2">
        <f t="shared" si="3"/>
        <v>186.3</v>
      </c>
    </row>
    <row r="257" spans="1:7" ht="15" customHeight="1">
      <c r="B257" s="422"/>
      <c r="C257" s="422"/>
      <c r="D257" t="s">
        <v>15</v>
      </c>
      <c r="E257" s="2">
        <v>5</v>
      </c>
      <c r="G257" s="2">
        <f t="shared" si="3"/>
        <v>191.3</v>
      </c>
    </row>
    <row r="258" spans="1:7" ht="15" customHeight="1">
      <c r="A258" s="3">
        <v>43646</v>
      </c>
      <c r="B258" s="422" t="s">
        <v>69</v>
      </c>
      <c r="C258" s="422" t="s">
        <v>21</v>
      </c>
      <c r="D258" t="s">
        <v>14</v>
      </c>
      <c r="F258" s="2">
        <v>40</v>
      </c>
      <c r="G258" s="2">
        <f t="shared" si="3"/>
        <v>151.30000000000001</v>
      </c>
    </row>
    <row r="259" spans="1:7" ht="15" customHeight="1">
      <c r="A259" s="3">
        <v>43682</v>
      </c>
      <c r="B259" s="422">
        <v>18393</v>
      </c>
      <c r="C259" s="422" t="s">
        <v>21</v>
      </c>
      <c r="D259" t="s">
        <v>12</v>
      </c>
      <c r="F259" s="2">
        <v>75.099999999999994</v>
      </c>
      <c r="G259" s="2">
        <f t="shared" si="3"/>
        <v>76.200000000000017</v>
      </c>
    </row>
    <row r="260" spans="1:7" ht="15" customHeight="1">
      <c r="A260" s="3">
        <v>43682</v>
      </c>
      <c r="B260" s="422">
        <v>18393</v>
      </c>
      <c r="C260" s="422" t="s">
        <v>21</v>
      </c>
      <c r="D260" t="s">
        <v>13</v>
      </c>
      <c r="F260" s="2">
        <v>51.2</v>
      </c>
      <c r="G260" s="2">
        <f t="shared" si="3"/>
        <v>25.000000000000014</v>
      </c>
    </row>
    <row r="261" spans="1:7" ht="15" customHeight="1">
      <c r="A261" s="3">
        <v>43682</v>
      </c>
      <c r="B261" s="422">
        <v>18393</v>
      </c>
      <c r="C261" s="422" t="s">
        <v>21</v>
      </c>
      <c r="D261" t="s">
        <v>14</v>
      </c>
      <c r="F261" s="2">
        <v>20</v>
      </c>
      <c r="G261" s="2">
        <f t="shared" si="3"/>
        <v>5.0000000000000142</v>
      </c>
    </row>
    <row r="262" spans="1:7" ht="15" customHeight="1">
      <c r="A262" s="3">
        <v>43682</v>
      </c>
      <c r="B262" s="422">
        <v>18393</v>
      </c>
      <c r="C262" s="422" t="s">
        <v>21</v>
      </c>
      <c r="D262" t="s">
        <v>374</v>
      </c>
      <c r="F262" s="2">
        <v>5</v>
      </c>
      <c r="G262" s="2">
        <f t="shared" si="3"/>
        <v>1.4210854715202004E-14</v>
      </c>
    </row>
    <row r="263" spans="1:7" ht="15" customHeight="1">
      <c r="A263" s="31">
        <v>43677</v>
      </c>
      <c r="B263" s="421" t="s">
        <v>10</v>
      </c>
      <c r="C263" s="421" t="s">
        <v>22</v>
      </c>
      <c r="D263" t="s">
        <v>12</v>
      </c>
      <c r="E263" s="2">
        <v>75.099999999999994</v>
      </c>
      <c r="G263" s="2">
        <f t="shared" ref="G263:G326" si="4">+G262+E263-F263</f>
        <v>75.100000000000009</v>
      </c>
    </row>
    <row r="264" spans="1:7" ht="15" customHeight="1">
      <c r="B264" s="422"/>
      <c r="C264" s="422"/>
      <c r="D264" t="s">
        <v>13</v>
      </c>
      <c r="E264" s="2">
        <v>49.6</v>
      </c>
      <c r="G264" s="2">
        <f t="shared" si="4"/>
        <v>124.70000000000002</v>
      </c>
    </row>
    <row r="265" spans="1:7" ht="15" customHeight="1">
      <c r="B265" s="422"/>
      <c r="C265" s="422"/>
      <c r="D265" t="s">
        <v>14</v>
      </c>
      <c r="E265" s="2">
        <v>60</v>
      </c>
      <c r="G265" s="2">
        <f t="shared" si="4"/>
        <v>184.70000000000002</v>
      </c>
    </row>
    <row r="266" spans="1:7" ht="15" customHeight="1">
      <c r="B266" s="422"/>
      <c r="C266" s="422"/>
      <c r="D266" t="s">
        <v>15</v>
      </c>
      <c r="E266" s="2">
        <v>5</v>
      </c>
      <c r="G266" s="2">
        <f t="shared" si="4"/>
        <v>189.70000000000002</v>
      </c>
    </row>
    <row r="267" spans="1:7" ht="15" customHeight="1">
      <c r="A267" s="3">
        <v>43677</v>
      </c>
      <c r="B267" s="422" t="s">
        <v>69</v>
      </c>
      <c r="C267" s="422" t="s">
        <v>22</v>
      </c>
      <c r="D267" t="s">
        <v>14</v>
      </c>
      <c r="F267" s="2">
        <v>60</v>
      </c>
      <c r="G267" s="2">
        <f t="shared" si="4"/>
        <v>129.70000000000002</v>
      </c>
    </row>
    <row r="268" spans="1:7" ht="15" customHeight="1">
      <c r="A268" s="3">
        <v>43677</v>
      </c>
      <c r="B268" s="422" t="s">
        <v>69</v>
      </c>
      <c r="C268" s="422" t="s">
        <v>22</v>
      </c>
      <c r="D268" t="s">
        <v>29</v>
      </c>
      <c r="F268" s="2">
        <v>5</v>
      </c>
      <c r="G268" s="2">
        <f t="shared" si="4"/>
        <v>124.70000000000002</v>
      </c>
    </row>
    <row r="269" spans="1:7" ht="15" customHeight="1">
      <c r="A269" s="3">
        <v>43734</v>
      </c>
      <c r="B269" s="422">
        <v>18802</v>
      </c>
      <c r="C269" s="422" t="s">
        <v>22</v>
      </c>
      <c r="D269" t="s">
        <v>12</v>
      </c>
      <c r="F269" s="2">
        <v>75.099999999999994</v>
      </c>
      <c r="G269" s="2">
        <f t="shared" si="4"/>
        <v>49.600000000000023</v>
      </c>
    </row>
    <row r="270" spans="1:7" ht="15" customHeight="1">
      <c r="A270" s="3">
        <v>43734</v>
      </c>
      <c r="B270" s="422">
        <v>18802</v>
      </c>
      <c r="C270" s="422" t="s">
        <v>22</v>
      </c>
      <c r="D270" t="s">
        <v>13</v>
      </c>
      <c r="F270" s="2">
        <v>49.6</v>
      </c>
      <c r="G270" s="2">
        <f t="shared" si="4"/>
        <v>0</v>
      </c>
    </row>
    <row r="271" spans="1:7" ht="15" customHeight="1">
      <c r="A271" s="31">
        <v>43708</v>
      </c>
      <c r="B271" s="421" t="s">
        <v>10</v>
      </c>
      <c r="C271" s="421" t="s">
        <v>23</v>
      </c>
      <c r="D271" t="s">
        <v>12</v>
      </c>
      <c r="E271" s="2">
        <v>73</v>
      </c>
      <c r="G271" s="2">
        <f t="shared" si="4"/>
        <v>73</v>
      </c>
    </row>
    <row r="272" spans="1:7" ht="15" customHeight="1">
      <c r="B272" s="422"/>
      <c r="C272" s="422"/>
      <c r="D272" t="s">
        <v>13</v>
      </c>
      <c r="E272" s="2">
        <v>48</v>
      </c>
      <c r="G272" s="2">
        <f t="shared" si="4"/>
        <v>121</v>
      </c>
    </row>
    <row r="273" spans="1:7" ht="15" customHeight="1">
      <c r="B273" s="422"/>
      <c r="C273" s="422"/>
      <c r="D273" t="s">
        <v>14</v>
      </c>
      <c r="E273" s="2">
        <v>60</v>
      </c>
      <c r="G273" s="2">
        <f t="shared" si="4"/>
        <v>181</v>
      </c>
    </row>
    <row r="274" spans="1:7" ht="15" customHeight="1">
      <c r="B274" s="422"/>
      <c r="C274" s="422"/>
      <c r="D274" t="s">
        <v>29</v>
      </c>
      <c r="E274" s="2">
        <v>5</v>
      </c>
      <c r="G274" s="2">
        <f t="shared" si="4"/>
        <v>186</v>
      </c>
    </row>
    <row r="275" spans="1:7" ht="15" customHeight="1">
      <c r="B275" s="422"/>
      <c r="C275" s="422"/>
      <c r="D275" t="s">
        <v>16</v>
      </c>
      <c r="E275" s="2">
        <v>10</v>
      </c>
      <c r="G275" s="2">
        <f t="shared" si="4"/>
        <v>196</v>
      </c>
    </row>
    <row r="276" spans="1:7" ht="15" customHeight="1">
      <c r="B276" s="422"/>
      <c r="C276" s="422"/>
      <c r="D276" t="s">
        <v>179</v>
      </c>
      <c r="E276" s="2">
        <v>25</v>
      </c>
      <c r="G276" s="2">
        <f t="shared" si="4"/>
        <v>221</v>
      </c>
    </row>
    <row r="277" spans="1:7" ht="15" customHeight="1">
      <c r="A277" s="3">
        <v>43708</v>
      </c>
      <c r="B277" s="422" t="s">
        <v>69</v>
      </c>
      <c r="C277" s="422" t="s">
        <v>23</v>
      </c>
      <c r="D277" t="s">
        <v>14</v>
      </c>
      <c r="F277" s="2">
        <v>60</v>
      </c>
      <c r="G277" s="2">
        <f t="shared" si="4"/>
        <v>161</v>
      </c>
    </row>
    <row r="278" spans="1:7" ht="15" customHeight="1">
      <c r="A278" s="3">
        <v>43708</v>
      </c>
      <c r="B278" s="422" t="s">
        <v>69</v>
      </c>
      <c r="C278" s="422" t="s">
        <v>23</v>
      </c>
      <c r="D278" t="s">
        <v>15</v>
      </c>
      <c r="F278" s="2">
        <v>5</v>
      </c>
      <c r="G278" s="2">
        <f t="shared" si="4"/>
        <v>156</v>
      </c>
    </row>
    <row r="279" spans="1:7" ht="15" customHeight="1">
      <c r="A279" s="3">
        <v>43734</v>
      </c>
      <c r="B279" s="422">
        <v>18802</v>
      </c>
      <c r="C279" s="422" t="s">
        <v>23</v>
      </c>
      <c r="D279" t="s">
        <v>12</v>
      </c>
      <c r="F279" s="2">
        <v>73</v>
      </c>
      <c r="G279" s="2">
        <f t="shared" si="4"/>
        <v>83</v>
      </c>
    </row>
    <row r="280" spans="1:7" ht="15" customHeight="1">
      <c r="A280" s="3">
        <v>43734</v>
      </c>
      <c r="B280" s="422">
        <v>18802</v>
      </c>
      <c r="C280" s="422" t="s">
        <v>23</v>
      </c>
      <c r="D280" t="s">
        <v>13</v>
      </c>
      <c r="F280" s="2">
        <v>48</v>
      </c>
      <c r="G280" s="2">
        <f t="shared" si="4"/>
        <v>35</v>
      </c>
    </row>
    <row r="281" spans="1:7" ht="15" customHeight="1">
      <c r="A281" s="3">
        <v>43766</v>
      </c>
      <c r="B281" s="422">
        <v>9568</v>
      </c>
      <c r="C281" s="422" t="s">
        <v>23</v>
      </c>
      <c r="D281" t="s">
        <v>179</v>
      </c>
      <c r="F281" s="2">
        <v>25</v>
      </c>
      <c r="G281" s="2">
        <f t="shared" si="4"/>
        <v>10</v>
      </c>
    </row>
    <row r="282" spans="1:7" ht="15" customHeight="1">
      <c r="A282" s="3">
        <v>43766</v>
      </c>
      <c r="B282" s="422">
        <v>19061</v>
      </c>
      <c r="C282" s="422" t="s">
        <v>23</v>
      </c>
      <c r="D282" t="s">
        <v>30</v>
      </c>
      <c r="F282" s="2">
        <v>10</v>
      </c>
      <c r="G282" s="2">
        <f t="shared" si="4"/>
        <v>0</v>
      </c>
    </row>
    <row r="283" spans="1:7" ht="15" customHeight="1">
      <c r="A283" s="31">
        <v>43738</v>
      </c>
      <c r="B283" s="421" t="s">
        <v>10</v>
      </c>
      <c r="C283" s="421" t="s">
        <v>24</v>
      </c>
      <c r="D283" t="s">
        <v>12</v>
      </c>
      <c r="E283" s="2">
        <v>73.400000000000006</v>
      </c>
      <c r="G283" s="2">
        <f t="shared" si="4"/>
        <v>73.400000000000006</v>
      </c>
    </row>
    <row r="284" spans="1:7" ht="15" customHeight="1">
      <c r="B284" s="422"/>
      <c r="C284" s="422"/>
      <c r="D284" t="s">
        <v>13</v>
      </c>
      <c r="E284" s="2">
        <v>48.6</v>
      </c>
      <c r="G284" s="2">
        <f t="shared" si="4"/>
        <v>122</v>
      </c>
    </row>
    <row r="285" spans="1:7" ht="15" customHeight="1">
      <c r="B285" s="422"/>
      <c r="C285" s="422"/>
      <c r="D285" t="s">
        <v>14</v>
      </c>
      <c r="E285" s="2">
        <v>60</v>
      </c>
      <c r="G285" s="2">
        <f t="shared" si="4"/>
        <v>182</v>
      </c>
    </row>
    <row r="286" spans="1:7" ht="15" customHeight="1">
      <c r="B286" s="422"/>
      <c r="C286" s="422"/>
      <c r="D286" t="s">
        <v>29</v>
      </c>
      <c r="E286" s="2">
        <v>5</v>
      </c>
      <c r="G286" s="2">
        <f t="shared" si="4"/>
        <v>187</v>
      </c>
    </row>
    <row r="287" spans="1:7" ht="15" customHeight="1">
      <c r="A287" s="3">
        <v>43738</v>
      </c>
      <c r="B287" s="422" t="s">
        <v>69</v>
      </c>
      <c r="C287" s="422" t="s">
        <v>24</v>
      </c>
      <c r="D287" t="s">
        <v>14</v>
      </c>
      <c r="F287" s="2">
        <v>60</v>
      </c>
      <c r="G287" s="2">
        <f t="shared" si="4"/>
        <v>127</v>
      </c>
    </row>
    <row r="288" spans="1:7" ht="15" customHeight="1">
      <c r="A288" s="3">
        <v>43738</v>
      </c>
      <c r="B288" s="422" t="s">
        <v>69</v>
      </c>
      <c r="C288" s="422" t="s">
        <v>24</v>
      </c>
      <c r="D288" t="s">
        <v>15</v>
      </c>
      <c r="F288" s="2">
        <v>5</v>
      </c>
      <c r="G288" s="2">
        <f t="shared" si="4"/>
        <v>122</v>
      </c>
    </row>
    <row r="289" spans="1:7" ht="15" customHeight="1">
      <c r="A289" s="3">
        <v>43760</v>
      </c>
      <c r="B289" s="422">
        <v>18920</v>
      </c>
      <c r="C289" s="422" t="s">
        <v>24</v>
      </c>
      <c r="D289" t="s">
        <v>12</v>
      </c>
      <c r="F289" s="2">
        <v>73.400000000000006</v>
      </c>
      <c r="G289" s="2">
        <f t="shared" si="4"/>
        <v>48.599999999999994</v>
      </c>
    </row>
    <row r="290" spans="1:7" ht="15" customHeight="1">
      <c r="A290" s="3">
        <v>43760</v>
      </c>
      <c r="B290" s="422">
        <v>18920</v>
      </c>
      <c r="C290" s="422" t="s">
        <v>24</v>
      </c>
      <c r="D290" t="s">
        <v>13</v>
      </c>
      <c r="F290" s="2">
        <v>48.6</v>
      </c>
      <c r="G290" s="2">
        <f t="shared" si="4"/>
        <v>0</v>
      </c>
    </row>
    <row r="291" spans="1:7" ht="15" customHeight="1">
      <c r="A291" s="31">
        <v>43769</v>
      </c>
      <c r="B291" s="421" t="s">
        <v>10</v>
      </c>
      <c r="C291" s="421" t="s">
        <v>25</v>
      </c>
      <c r="D291" t="s">
        <v>12</v>
      </c>
      <c r="E291" s="2">
        <v>73.8</v>
      </c>
      <c r="G291" s="2">
        <f t="shared" si="4"/>
        <v>73.8</v>
      </c>
    </row>
    <row r="292" spans="1:7" ht="15" customHeight="1">
      <c r="B292" s="422"/>
      <c r="C292" s="422"/>
      <c r="D292" t="s">
        <v>13</v>
      </c>
      <c r="E292" s="2">
        <v>46.9</v>
      </c>
      <c r="G292" s="2">
        <f t="shared" si="4"/>
        <v>120.69999999999999</v>
      </c>
    </row>
    <row r="293" spans="1:7" ht="15" customHeight="1">
      <c r="B293" s="422"/>
      <c r="C293" s="422"/>
      <c r="D293" t="s">
        <v>14</v>
      </c>
      <c r="E293" s="2">
        <v>60</v>
      </c>
      <c r="G293" s="2">
        <f t="shared" si="4"/>
        <v>180.7</v>
      </c>
    </row>
    <row r="294" spans="1:7" ht="15" customHeight="1">
      <c r="B294" s="422"/>
      <c r="C294" s="422"/>
      <c r="D294" t="s">
        <v>15</v>
      </c>
      <c r="E294" s="2">
        <v>5</v>
      </c>
      <c r="G294" s="2">
        <f t="shared" si="4"/>
        <v>185.7</v>
      </c>
    </row>
    <row r="295" spans="1:7" ht="15" customHeight="1">
      <c r="A295" s="3">
        <v>43769</v>
      </c>
      <c r="B295" s="422" t="s">
        <v>69</v>
      </c>
      <c r="C295" s="422" t="s">
        <v>25</v>
      </c>
      <c r="D295" t="s">
        <v>14</v>
      </c>
      <c r="F295" s="2">
        <v>60</v>
      </c>
      <c r="G295" s="2">
        <f t="shared" si="4"/>
        <v>125.69999999999999</v>
      </c>
    </row>
    <row r="296" spans="1:7" ht="15" customHeight="1">
      <c r="A296" s="3">
        <v>43769</v>
      </c>
      <c r="B296" s="422" t="s">
        <v>69</v>
      </c>
      <c r="C296" s="422" t="s">
        <v>25</v>
      </c>
      <c r="D296" t="s">
        <v>29</v>
      </c>
      <c r="F296" s="2">
        <v>5</v>
      </c>
      <c r="G296" s="2">
        <f t="shared" si="4"/>
        <v>120.69999999999999</v>
      </c>
    </row>
    <row r="297" spans="1:7" ht="15" customHeight="1">
      <c r="A297" s="3">
        <v>43826</v>
      </c>
      <c r="B297" s="422">
        <v>9426</v>
      </c>
      <c r="C297" s="422" t="s">
        <v>25</v>
      </c>
      <c r="D297" t="s">
        <v>12</v>
      </c>
      <c r="F297" s="2">
        <v>73.8</v>
      </c>
      <c r="G297" s="2">
        <f t="shared" si="4"/>
        <v>46.899999999999991</v>
      </c>
    </row>
    <row r="298" spans="1:7" ht="15" customHeight="1">
      <c r="A298" s="3">
        <v>43826</v>
      </c>
      <c r="B298" s="422">
        <v>19426</v>
      </c>
      <c r="C298" s="422" t="s">
        <v>25</v>
      </c>
      <c r="D298" t="s">
        <v>13</v>
      </c>
      <c r="F298" s="2">
        <v>46.9</v>
      </c>
      <c r="G298" s="2">
        <f t="shared" si="4"/>
        <v>0</v>
      </c>
    </row>
    <row r="299" spans="1:7" ht="15" customHeight="1">
      <c r="A299" s="31">
        <v>43799</v>
      </c>
      <c r="B299" s="421" t="s">
        <v>10</v>
      </c>
      <c r="C299" s="421" t="s">
        <v>26</v>
      </c>
      <c r="D299" t="s">
        <v>12</v>
      </c>
      <c r="E299" s="2">
        <v>91.4</v>
      </c>
      <c r="G299" s="2">
        <f t="shared" si="4"/>
        <v>91.4</v>
      </c>
    </row>
    <row r="300" spans="1:7" ht="15" customHeight="1">
      <c r="B300" s="422"/>
      <c r="C300" s="422"/>
      <c r="D300" t="s">
        <v>13</v>
      </c>
      <c r="E300" s="2">
        <v>48.7</v>
      </c>
      <c r="G300" s="2">
        <f t="shared" si="4"/>
        <v>140.10000000000002</v>
      </c>
    </row>
    <row r="301" spans="1:7" ht="15" customHeight="1">
      <c r="B301" s="422"/>
      <c r="C301" s="422"/>
      <c r="D301" t="s">
        <v>14</v>
      </c>
      <c r="E301" s="2">
        <v>60</v>
      </c>
      <c r="G301" s="2">
        <f t="shared" si="4"/>
        <v>200.10000000000002</v>
      </c>
    </row>
    <row r="302" spans="1:7" ht="15" customHeight="1">
      <c r="B302" s="422"/>
      <c r="C302" s="422"/>
      <c r="D302" t="s">
        <v>15</v>
      </c>
      <c r="E302" s="2">
        <v>5</v>
      </c>
      <c r="G302" s="2">
        <f t="shared" si="4"/>
        <v>205.10000000000002</v>
      </c>
    </row>
    <row r="303" spans="1:7" ht="15" customHeight="1">
      <c r="A303" s="3">
        <v>43799</v>
      </c>
      <c r="B303" s="422" t="s">
        <v>69</v>
      </c>
      <c r="C303" s="422" t="s">
        <v>26</v>
      </c>
      <c r="D303" t="s">
        <v>14</v>
      </c>
      <c r="F303" s="2">
        <v>60</v>
      </c>
      <c r="G303" s="2">
        <f t="shared" si="4"/>
        <v>145.10000000000002</v>
      </c>
    </row>
    <row r="304" spans="1:7" ht="15" customHeight="1">
      <c r="A304" s="3">
        <v>43799</v>
      </c>
      <c r="B304" s="422" t="s">
        <v>69</v>
      </c>
      <c r="C304" s="422" t="s">
        <v>26</v>
      </c>
      <c r="D304" t="s">
        <v>15</v>
      </c>
      <c r="F304" s="2">
        <v>5</v>
      </c>
      <c r="G304" s="2">
        <f t="shared" si="4"/>
        <v>140.10000000000002</v>
      </c>
    </row>
    <row r="305" spans="1:7" ht="15" customHeight="1">
      <c r="A305" s="3">
        <v>43826</v>
      </c>
      <c r="B305" s="422">
        <v>19426</v>
      </c>
      <c r="C305" s="422" t="s">
        <v>26</v>
      </c>
      <c r="D305" t="s">
        <v>12</v>
      </c>
      <c r="F305" s="2">
        <v>91.4</v>
      </c>
      <c r="G305" s="2">
        <f t="shared" si="4"/>
        <v>48.700000000000017</v>
      </c>
    </row>
    <row r="306" spans="1:7" ht="15" customHeight="1">
      <c r="A306" s="3">
        <v>43826</v>
      </c>
      <c r="B306" s="422">
        <v>19426</v>
      </c>
      <c r="C306" s="422" t="s">
        <v>26</v>
      </c>
      <c r="D306" t="s">
        <v>13</v>
      </c>
      <c r="F306" s="2">
        <v>48.7</v>
      </c>
      <c r="G306" s="2">
        <f t="shared" si="4"/>
        <v>0</v>
      </c>
    </row>
    <row r="307" spans="1:7" ht="15" customHeight="1">
      <c r="A307" s="31">
        <v>43830</v>
      </c>
      <c r="B307" s="421" t="s">
        <v>10</v>
      </c>
      <c r="C307" s="421" t="s">
        <v>27</v>
      </c>
      <c r="D307" t="s">
        <v>12</v>
      </c>
      <c r="E307" s="2">
        <v>103.5</v>
      </c>
      <c r="G307" s="2">
        <f t="shared" si="4"/>
        <v>103.5</v>
      </c>
    </row>
    <row r="308" spans="1:7" ht="15" customHeight="1">
      <c r="B308" s="422"/>
      <c r="C308" s="422"/>
      <c r="D308" t="s">
        <v>13</v>
      </c>
      <c r="E308" s="2">
        <v>48.9</v>
      </c>
      <c r="G308" s="2">
        <f t="shared" si="4"/>
        <v>152.4</v>
      </c>
    </row>
    <row r="309" spans="1:7" ht="15" customHeight="1">
      <c r="B309" s="422"/>
      <c r="C309" s="422"/>
      <c r="D309" t="s">
        <v>14</v>
      </c>
      <c r="E309" s="2">
        <v>60</v>
      </c>
      <c r="G309" s="2">
        <f t="shared" si="4"/>
        <v>212.4</v>
      </c>
    </row>
    <row r="310" spans="1:7" ht="15" customHeight="1">
      <c r="B310" s="422"/>
      <c r="C310" s="422"/>
      <c r="D310" t="s">
        <v>15</v>
      </c>
      <c r="E310" s="2">
        <v>5</v>
      </c>
      <c r="G310" s="2">
        <f t="shared" si="4"/>
        <v>217.4</v>
      </c>
    </row>
    <row r="311" spans="1:7" ht="15" customHeight="1">
      <c r="A311" s="3">
        <v>43830</v>
      </c>
      <c r="B311" s="422" t="s">
        <v>69</v>
      </c>
      <c r="C311" s="422" t="s">
        <v>27</v>
      </c>
      <c r="D311" t="s">
        <v>14</v>
      </c>
      <c r="F311" s="2">
        <v>60</v>
      </c>
      <c r="G311" s="2">
        <f t="shared" si="4"/>
        <v>157.4</v>
      </c>
    </row>
    <row r="312" spans="1:7" ht="15" customHeight="1">
      <c r="A312" s="3">
        <v>43830</v>
      </c>
      <c r="B312" s="422" t="s">
        <v>69</v>
      </c>
      <c r="C312" s="422" t="s">
        <v>27</v>
      </c>
      <c r="D312" t="s">
        <v>15</v>
      </c>
      <c r="F312" s="2">
        <v>5</v>
      </c>
      <c r="G312" s="2">
        <f t="shared" si="4"/>
        <v>152.4</v>
      </c>
    </row>
    <row r="313" spans="1:7" ht="15" customHeight="1">
      <c r="A313" s="3">
        <v>43855</v>
      </c>
      <c r="B313" s="422">
        <v>19667</v>
      </c>
      <c r="C313" s="422" t="s">
        <v>27</v>
      </c>
      <c r="D313" t="s">
        <v>12</v>
      </c>
      <c r="F313" s="2">
        <v>103.5</v>
      </c>
      <c r="G313" s="2">
        <f t="shared" si="4"/>
        <v>48.900000000000006</v>
      </c>
    </row>
    <row r="314" spans="1:7" ht="15" customHeight="1">
      <c r="A314" s="3">
        <v>43855</v>
      </c>
      <c r="B314" s="422">
        <v>19667</v>
      </c>
      <c r="C314" s="422" t="s">
        <v>27</v>
      </c>
      <c r="D314" t="s">
        <v>13</v>
      </c>
      <c r="F314" s="2">
        <v>48.9</v>
      </c>
      <c r="G314" s="2">
        <f t="shared" si="4"/>
        <v>0</v>
      </c>
    </row>
    <row r="315" spans="1:7" ht="15" customHeight="1">
      <c r="A315" s="31">
        <v>43861</v>
      </c>
      <c r="B315" s="421" t="s">
        <v>10</v>
      </c>
      <c r="C315" s="421" t="s">
        <v>11</v>
      </c>
      <c r="D315" t="s">
        <v>12</v>
      </c>
      <c r="E315" s="2">
        <v>116.1</v>
      </c>
      <c r="G315" s="2">
        <f t="shared" si="4"/>
        <v>116.1</v>
      </c>
    </row>
    <row r="316" spans="1:7" ht="15" customHeight="1">
      <c r="B316" s="422"/>
      <c r="C316" s="422"/>
      <c r="D316" t="s">
        <v>13</v>
      </c>
      <c r="E316" s="2">
        <v>46.5</v>
      </c>
      <c r="G316" s="2">
        <f t="shared" si="4"/>
        <v>162.6</v>
      </c>
    </row>
    <row r="317" spans="1:7" ht="15" customHeight="1">
      <c r="B317" s="422"/>
      <c r="C317" s="422"/>
      <c r="D317" t="s">
        <v>14</v>
      </c>
      <c r="E317" s="2">
        <v>60</v>
      </c>
      <c r="G317" s="2">
        <f t="shared" si="4"/>
        <v>222.6</v>
      </c>
    </row>
    <row r="318" spans="1:7" ht="15" customHeight="1">
      <c r="B318" s="422"/>
      <c r="C318" s="422"/>
      <c r="D318" t="s">
        <v>15</v>
      </c>
      <c r="E318" s="2">
        <v>5</v>
      </c>
      <c r="G318" s="2">
        <f t="shared" si="4"/>
        <v>227.6</v>
      </c>
    </row>
    <row r="319" spans="1:7" ht="15" customHeight="1">
      <c r="A319" s="3">
        <v>43861</v>
      </c>
      <c r="B319" s="422" t="s">
        <v>69</v>
      </c>
      <c r="C319" s="422" t="s">
        <v>11</v>
      </c>
      <c r="D319" t="s">
        <v>14</v>
      </c>
      <c r="F319" s="2">
        <v>60</v>
      </c>
      <c r="G319" s="2">
        <f t="shared" si="4"/>
        <v>167.6</v>
      </c>
    </row>
    <row r="320" spans="1:7" ht="15" customHeight="1">
      <c r="A320" s="3">
        <v>43861</v>
      </c>
      <c r="B320" s="422" t="s">
        <v>69</v>
      </c>
      <c r="C320" s="422" t="s">
        <v>11</v>
      </c>
      <c r="D320" t="s">
        <v>15</v>
      </c>
      <c r="F320" s="2">
        <v>5</v>
      </c>
      <c r="G320" s="2">
        <f t="shared" si="4"/>
        <v>162.6</v>
      </c>
    </row>
    <row r="321" spans="1:7" ht="15" customHeight="1">
      <c r="A321" s="3">
        <v>43890</v>
      </c>
      <c r="B321" s="422">
        <v>19854</v>
      </c>
      <c r="C321" s="422" t="s">
        <v>11</v>
      </c>
      <c r="D321" t="s">
        <v>12</v>
      </c>
      <c r="F321" s="2">
        <v>116.1</v>
      </c>
      <c r="G321" s="2">
        <f t="shared" si="4"/>
        <v>46.5</v>
      </c>
    </row>
    <row r="322" spans="1:7" ht="15" customHeight="1">
      <c r="A322" s="3">
        <v>43890</v>
      </c>
      <c r="B322" s="422">
        <v>19854</v>
      </c>
      <c r="C322" s="422" t="s">
        <v>11</v>
      </c>
      <c r="D322" t="s">
        <v>13</v>
      </c>
      <c r="F322" s="2">
        <v>46.5</v>
      </c>
      <c r="G322" s="2">
        <f t="shared" si="4"/>
        <v>0</v>
      </c>
    </row>
    <row r="323" spans="1:7" ht="15" customHeight="1">
      <c r="A323" s="31">
        <v>43890</v>
      </c>
      <c r="B323" s="421" t="s">
        <v>10</v>
      </c>
      <c r="C323" s="421" t="s">
        <v>17</v>
      </c>
      <c r="D323" t="s">
        <v>12</v>
      </c>
      <c r="E323" s="2">
        <v>120.5</v>
      </c>
      <c r="G323" s="2">
        <f t="shared" si="4"/>
        <v>120.5</v>
      </c>
    </row>
    <row r="324" spans="1:7" ht="15" customHeight="1">
      <c r="B324" s="422"/>
      <c r="C324" s="422"/>
      <c r="D324" t="s">
        <v>13</v>
      </c>
      <c r="E324" s="2">
        <v>49.8</v>
      </c>
      <c r="G324" s="2">
        <f t="shared" si="4"/>
        <v>170.3</v>
      </c>
    </row>
    <row r="325" spans="1:7" ht="15" customHeight="1">
      <c r="B325" s="422"/>
      <c r="C325" s="422"/>
      <c r="D325" t="s">
        <v>14</v>
      </c>
      <c r="E325" s="2">
        <v>58</v>
      </c>
      <c r="G325" s="2">
        <f t="shared" si="4"/>
        <v>228.3</v>
      </c>
    </row>
    <row r="326" spans="1:7" ht="15" customHeight="1">
      <c r="B326" s="422"/>
      <c r="C326" s="422"/>
      <c r="D326" t="s">
        <v>29</v>
      </c>
      <c r="E326" s="2">
        <v>5</v>
      </c>
      <c r="G326" s="2">
        <f t="shared" si="4"/>
        <v>233.3</v>
      </c>
    </row>
    <row r="327" spans="1:7" ht="15" customHeight="1">
      <c r="A327" s="3">
        <v>43890</v>
      </c>
      <c r="B327" s="422" t="s">
        <v>69</v>
      </c>
      <c r="C327" s="422" t="s">
        <v>17</v>
      </c>
      <c r="D327" t="s">
        <v>14</v>
      </c>
      <c r="F327" s="2">
        <v>58</v>
      </c>
      <c r="G327" s="2">
        <f t="shared" ref="G327:G390" si="5">+G326+E327-F327</f>
        <v>175.3</v>
      </c>
    </row>
    <row r="328" spans="1:7" ht="15" customHeight="1">
      <c r="A328" s="3">
        <v>43890</v>
      </c>
      <c r="B328" s="422" t="s">
        <v>69</v>
      </c>
      <c r="C328" s="422" t="s">
        <v>17</v>
      </c>
      <c r="D328" t="s">
        <v>29</v>
      </c>
      <c r="F328" s="2">
        <v>5</v>
      </c>
      <c r="G328" s="2">
        <f t="shared" si="5"/>
        <v>170.3</v>
      </c>
    </row>
    <row r="329" spans="1:7" ht="15" customHeight="1">
      <c r="A329" s="3">
        <v>43998</v>
      </c>
      <c r="B329" s="422">
        <v>20013</v>
      </c>
      <c r="C329" s="422" t="s">
        <v>17</v>
      </c>
      <c r="D329" t="s">
        <v>12</v>
      </c>
      <c r="F329" s="2">
        <v>120.5</v>
      </c>
      <c r="G329" s="2">
        <f t="shared" si="5"/>
        <v>49.800000000000011</v>
      </c>
    </row>
    <row r="330" spans="1:7" ht="15" customHeight="1">
      <c r="A330" s="3">
        <v>43998</v>
      </c>
      <c r="B330" s="422">
        <v>20013</v>
      </c>
      <c r="C330" s="422" t="s">
        <v>17</v>
      </c>
      <c r="D330" t="s">
        <v>13</v>
      </c>
      <c r="E330" s="10"/>
      <c r="F330" s="10">
        <v>49.8</v>
      </c>
      <c r="G330" s="2">
        <f t="shared" si="5"/>
        <v>0</v>
      </c>
    </row>
    <row r="331" spans="1:7" ht="15" customHeight="1">
      <c r="A331" s="31">
        <v>43921</v>
      </c>
      <c r="B331" s="421" t="s">
        <v>10</v>
      </c>
      <c r="C331" s="421" t="s">
        <v>18</v>
      </c>
      <c r="D331" t="s">
        <v>12</v>
      </c>
      <c r="E331" s="10">
        <v>91.9</v>
      </c>
      <c r="F331" s="10"/>
      <c r="G331" s="2">
        <f t="shared" si="5"/>
        <v>91.9</v>
      </c>
    </row>
    <row r="332" spans="1:7" ht="15" customHeight="1">
      <c r="B332" s="422"/>
      <c r="C332" s="422"/>
      <c r="D332" t="s">
        <v>13</v>
      </c>
      <c r="E332" s="10">
        <v>50.6</v>
      </c>
      <c r="F332" s="10"/>
      <c r="G332" s="2">
        <f t="shared" si="5"/>
        <v>142.5</v>
      </c>
    </row>
    <row r="333" spans="1:7" ht="15" customHeight="1">
      <c r="B333" s="422"/>
      <c r="C333" s="422"/>
      <c r="D333" t="s">
        <v>14</v>
      </c>
      <c r="E333" s="10">
        <v>60</v>
      </c>
      <c r="F333" s="10"/>
      <c r="G333" s="2">
        <f t="shared" si="5"/>
        <v>202.5</v>
      </c>
    </row>
    <row r="334" spans="1:7" ht="15" customHeight="1">
      <c r="B334" s="422"/>
      <c r="C334" s="422"/>
      <c r="D334" t="s">
        <v>29</v>
      </c>
      <c r="E334" s="10">
        <v>5</v>
      </c>
      <c r="F334" s="10"/>
      <c r="G334" s="2">
        <f t="shared" si="5"/>
        <v>207.5</v>
      </c>
    </row>
    <row r="335" spans="1:7" ht="15" customHeight="1">
      <c r="A335" s="3">
        <v>43921</v>
      </c>
      <c r="B335" s="422" t="s">
        <v>69</v>
      </c>
      <c r="C335" s="422" t="s">
        <v>18</v>
      </c>
      <c r="D335" t="s">
        <v>14</v>
      </c>
      <c r="E335" s="10"/>
      <c r="F335" s="10">
        <v>20</v>
      </c>
      <c r="G335" s="2">
        <f t="shared" si="5"/>
        <v>187.5</v>
      </c>
    </row>
    <row r="336" spans="1:7" ht="15" customHeight="1">
      <c r="A336" s="3">
        <v>43998</v>
      </c>
      <c r="B336" s="422">
        <v>20013</v>
      </c>
      <c r="C336" s="422" t="s">
        <v>18</v>
      </c>
      <c r="D336" t="s">
        <v>14</v>
      </c>
      <c r="E336" s="10"/>
      <c r="F336" s="10">
        <v>40</v>
      </c>
      <c r="G336" s="2">
        <f t="shared" si="5"/>
        <v>147.5</v>
      </c>
    </row>
    <row r="337" spans="1:7" ht="15" customHeight="1">
      <c r="A337" s="3">
        <v>43998</v>
      </c>
      <c r="B337" s="422">
        <v>20013</v>
      </c>
      <c r="C337" s="422" t="s">
        <v>18</v>
      </c>
      <c r="D337" t="s">
        <v>29</v>
      </c>
      <c r="E337" s="10"/>
      <c r="F337" s="10">
        <v>5</v>
      </c>
      <c r="G337" s="2">
        <f t="shared" si="5"/>
        <v>142.5</v>
      </c>
    </row>
    <row r="338" spans="1:7" ht="15" customHeight="1">
      <c r="A338" s="3">
        <v>44025</v>
      </c>
      <c r="B338" s="422">
        <v>20071</v>
      </c>
      <c r="C338" s="422" t="s">
        <v>18</v>
      </c>
      <c r="D338" t="s">
        <v>12</v>
      </c>
      <c r="E338" s="10"/>
      <c r="F338" s="10">
        <v>91.9</v>
      </c>
      <c r="G338" s="2">
        <f t="shared" si="5"/>
        <v>50.599999999999994</v>
      </c>
    </row>
    <row r="339" spans="1:7" ht="15" customHeight="1">
      <c r="A339" s="3">
        <v>44025</v>
      </c>
      <c r="B339" s="422">
        <v>20071</v>
      </c>
      <c r="C339" s="422" t="s">
        <v>18</v>
      </c>
      <c r="D339" t="s">
        <v>13</v>
      </c>
      <c r="E339" s="10"/>
      <c r="F339" s="10">
        <v>50.6</v>
      </c>
      <c r="G339" s="2">
        <f t="shared" si="5"/>
        <v>0</v>
      </c>
    </row>
    <row r="340" spans="1:7" ht="15" customHeight="1">
      <c r="A340" s="31">
        <v>43951</v>
      </c>
      <c r="B340" s="421" t="s">
        <v>10</v>
      </c>
      <c r="C340" s="421" t="s">
        <v>19</v>
      </c>
      <c r="D340" t="s">
        <v>12</v>
      </c>
      <c r="E340" s="10">
        <v>12</v>
      </c>
      <c r="F340" s="10"/>
      <c r="G340" s="2">
        <f t="shared" si="5"/>
        <v>12</v>
      </c>
    </row>
    <row r="341" spans="1:7" ht="15" customHeight="1">
      <c r="B341" s="422"/>
      <c r="C341" s="422"/>
      <c r="D341" t="s">
        <v>13</v>
      </c>
      <c r="E341" s="10">
        <v>49.7</v>
      </c>
      <c r="F341" s="10"/>
      <c r="G341" s="2">
        <f t="shared" si="5"/>
        <v>61.7</v>
      </c>
    </row>
    <row r="342" spans="1:7" ht="15" customHeight="1">
      <c r="B342" s="422"/>
      <c r="C342" s="422"/>
      <c r="D342" t="s">
        <v>14</v>
      </c>
      <c r="E342" s="10">
        <v>60</v>
      </c>
      <c r="F342" s="10"/>
      <c r="G342" s="2">
        <f t="shared" si="5"/>
        <v>121.7</v>
      </c>
    </row>
    <row r="343" spans="1:7" ht="15" customHeight="1">
      <c r="B343" s="422"/>
      <c r="C343" s="422"/>
      <c r="D343" t="s">
        <v>29</v>
      </c>
      <c r="E343" s="10">
        <v>5</v>
      </c>
      <c r="F343" s="10"/>
      <c r="G343" s="2">
        <f t="shared" si="5"/>
        <v>126.7</v>
      </c>
    </row>
    <row r="344" spans="1:7" ht="15" customHeight="1">
      <c r="A344" s="3">
        <v>43998</v>
      </c>
      <c r="B344" s="422">
        <v>20013</v>
      </c>
      <c r="C344" s="422" t="s">
        <v>19</v>
      </c>
      <c r="D344" t="s">
        <v>14</v>
      </c>
      <c r="E344" s="10"/>
      <c r="F344" s="10">
        <v>60</v>
      </c>
      <c r="G344" s="2">
        <f t="shared" si="5"/>
        <v>66.7</v>
      </c>
    </row>
    <row r="345" spans="1:7" ht="15" customHeight="1">
      <c r="A345" s="3">
        <v>43998</v>
      </c>
      <c r="B345" s="422">
        <v>20013</v>
      </c>
      <c r="C345" s="422" t="s">
        <v>19</v>
      </c>
      <c r="D345" t="s">
        <v>29</v>
      </c>
      <c r="E345" s="10"/>
      <c r="F345" s="10">
        <v>5</v>
      </c>
      <c r="G345" s="2">
        <f t="shared" si="5"/>
        <v>61.7</v>
      </c>
    </row>
    <row r="346" spans="1:7" ht="15" customHeight="1">
      <c r="A346" s="3">
        <v>44025</v>
      </c>
      <c r="B346" s="422">
        <v>20071</v>
      </c>
      <c r="C346" s="422" t="s">
        <v>19</v>
      </c>
      <c r="D346" t="s">
        <v>12</v>
      </c>
      <c r="E346" s="10"/>
      <c r="F346" s="10">
        <v>12</v>
      </c>
      <c r="G346" s="2">
        <f t="shared" si="5"/>
        <v>49.7</v>
      </c>
    </row>
    <row r="347" spans="1:7" ht="15" customHeight="1">
      <c r="A347" s="3">
        <v>44025</v>
      </c>
      <c r="B347" s="422">
        <v>20071</v>
      </c>
      <c r="C347" s="422" t="s">
        <v>19</v>
      </c>
      <c r="D347" t="s">
        <v>13</v>
      </c>
      <c r="E347" s="10"/>
      <c r="F347" s="10">
        <v>49.7</v>
      </c>
      <c r="G347" s="2">
        <f t="shared" si="5"/>
        <v>0</v>
      </c>
    </row>
    <row r="348" spans="1:7" ht="15" customHeight="1">
      <c r="A348" s="31">
        <v>43982</v>
      </c>
      <c r="B348" s="421" t="s">
        <v>10</v>
      </c>
      <c r="C348" s="421" t="s">
        <v>20</v>
      </c>
      <c r="D348" t="s">
        <v>12</v>
      </c>
      <c r="E348" s="45">
        <v>12.1</v>
      </c>
      <c r="F348" s="33"/>
      <c r="G348" s="2">
        <f t="shared" si="5"/>
        <v>12.1</v>
      </c>
    </row>
    <row r="349" spans="1:7" ht="15" customHeight="1">
      <c r="B349" s="422"/>
      <c r="C349" s="422"/>
      <c r="D349" t="s">
        <v>13</v>
      </c>
      <c r="E349" s="45">
        <v>2.5</v>
      </c>
      <c r="F349" s="33"/>
      <c r="G349" s="2">
        <f t="shared" si="5"/>
        <v>14.6</v>
      </c>
    </row>
    <row r="350" spans="1:7" ht="15" customHeight="1">
      <c r="B350" s="422"/>
      <c r="C350" s="422"/>
      <c r="D350" t="s">
        <v>14</v>
      </c>
      <c r="E350" s="45">
        <v>60</v>
      </c>
      <c r="F350" s="33"/>
      <c r="G350" s="2">
        <f t="shared" si="5"/>
        <v>74.599999999999994</v>
      </c>
    </row>
    <row r="351" spans="1:7" ht="15" customHeight="1">
      <c r="B351" s="422"/>
      <c r="C351" s="422"/>
      <c r="D351" t="s">
        <v>29</v>
      </c>
      <c r="E351" s="45">
        <v>5</v>
      </c>
      <c r="F351" s="33"/>
      <c r="G351" s="2">
        <f t="shared" si="5"/>
        <v>79.599999999999994</v>
      </c>
    </row>
    <row r="352" spans="1:7" ht="15" customHeight="1">
      <c r="A352" s="3">
        <v>44025</v>
      </c>
      <c r="B352" s="422">
        <v>20071</v>
      </c>
      <c r="C352" s="422" t="s">
        <v>20</v>
      </c>
      <c r="D352" t="s">
        <v>14</v>
      </c>
      <c r="E352" s="45"/>
      <c r="F352" s="2">
        <v>60</v>
      </c>
      <c r="G352" s="2">
        <f t="shared" si="5"/>
        <v>19.599999999999994</v>
      </c>
    </row>
    <row r="353" spans="1:8" ht="15" customHeight="1">
      <c r="A353" s="3">
        <v>44025</v>
      </c>
      <c r="B353" s="422">
        <v>20071</v>
      </c>
      <c r="C353" s="422" t="s">
        <v>20</v>
      </c>
      <c r="D353" t="s">
        <v>29</v>
      </c>
      <c r="E353" s="45"/>
      <c r="F353" s="2">
        <v>5</v>
      </c>
      <c r="G353" s="2">
        <f t="shared" si="5"/>
        <v>14.599999999999994</v>
      </c>
    </row>
    <row r="354" spans="1:8" ht="15" customHeight="1">
      <c r="A354" s="3">
        <v>44025</v>
      </c>
      <c r="B354" s="422">
        <v>20071</v>
      </c>
      <c r="C354" s="422" t="s">
        <v>20</v>
      </c>
      <c r="D354" t="s">
        <v>12</v>
      </c>
      <c r="E354" s="45"/>
      <c r="F354" s="2">
        <v>12.1</v>
      </c>
      <c r="G354" s="2">
        <f t="shared" si="5"/>
        <v>2.4999999999999947</v>
      </c>
    </row>
    <row r="355" spans="1:8" ht="15" customHeight="1">
      <c r="A355" s="3">
        <v>44025</v>
      </c>
      <c r="B355" s="422">
        <v>20071</v>
      </c>
      <c r="C355" s="422" t="s">
        <v>20</v>
      </c>
      <c r="D355" t="s">
        <v>13</v>
      </c>
      <c r="E355" s="45"/>
      <c r="F355" s="2">
        <v>2.5</v>
      </c>
      <c r="G355" s="2">
        <f t="shared" si="5"/>
        <v>-5.3290705182007514E-15</v>
      </c>
    </row>
    <row r="356" spans="1:8" ht="15" customHeight="1">
      <c r="A356" s="31">
        <v>44012</v>
      </c>
      <c r="B356" s="421" t="s">
        <v>10</v>
      </c>
      <c r="C356" s="421" t="s">
        <v>21</v>
      </c>
      <c r="D356" t="s">
        <v>12</v>
      </c>
      <c r="E356" s="45">
        <v>10.7</v>
      </c>
      <c r="F356" s="33"/>
      <c r="G356" s="2">
        <f t="shared" si="5"/>
        <v>10.699999999999994</v>
      </c>
    </row>
    <row r="357" spans="1:8" ht="15" customHeight="1">
      <c r="B357" s="422"/>
      <c r="C357" s="422"/>
      <c r="D357" t="s">
        <v>13</v>
      </c>
      <c r="E357" s="45">
        <v>1.2</v>
      </c>
      <c r="F357" s="33"/>
      <c r="G357" s="2">
        <f t="shared" si="5"/>
        <v>11.899999999999993</v>
      </c>
    </row>
    <row r="358" spans="1:8" ht="15" customHeight="1">
      <c r="B358" s="422"/>
      <c r="C358" s="422"/>
      <c r="D358" t="s">
        <v>14</v>
      </c>
      <c r="E358" s="45">
        <v>60</v>
      </c>
      <c r="F358" s="33"/>
      <c r="G358" s="2">
        <f t="shared" si="5"/>
        <v>71.899999999999991</v>
      </c>
    </row>
    <row r="359" spans="1:8" ht="15" customHeight="1">
      <c r="B359" s="422"/>
      <c r="C359" s="422"/>
      <c r="D359" t="s">
        <v>29</v>
      </c>
      <c r="E359" s="45">
        <v>5</v>
      </c>
      <c r="F359" s="33"/>
      <c r="G359" s="2">
        <f t="shared" si="5"/>
        <v>76.899999999999991</v>
      </c>
    </row>
    <row r="360" spans="1:8" ht="15" customHeight="1">
      <c r="A360" s="3">
        <v>44025</v>
      </c>
      <c r="B360" s="422">
        <v>20071</v>
      </c>
      <c r="C360" s="422" t="s">
        <v>21</v>
      </c>
      <c r="D360" t="s">
        <v>12</v>
      </c>
      <c r="E360" s="45"/>
      <c r="F360" s="61">
        <v>3.4</v>
      </c>
      <c r="G360" s="2">
        <f t="shared" si="5"/>
        <v>73.499999999999986</v>
      </c>
      <c r="H360" s="28"/>
    </row>
    <row r="361" spans="1:8" ht="15" customHeight="1">
      <c r="A361" s="3">
        <v>44025</v>
      </c>
      <c r="B361" s="422">
        <v>20071</v>
      </c>
      <c r="C361" s="422" t="s">
        <v>21</v>
      </c>
      <c r="D361" t="s">
        <v>14</v>
      </c>
      <c r="E361" s="45"/>
      <c r="F361" s="2">
        <v>60</v>
      </c>
      <c r="G361" s="2">
        <f t="shared" si="5"/>
        <v>13.499999999999986</v>
      </c>
    </row>
    <row r="362" spans="1:8" ht="15" customHeight="1">
      <c r="A362" s="3">
        <v>44025</v>
      </c>
      <c r="B362" s="422">
        <v>20071</v>
      </c>
      <c r="C362" s="422" t="s">
        <v>21</v>
      </c>
      <c r="D362" t="s">
        <v>29</v>
      </c>
      <c r="E362" s="45"/>
      <c r="F362" s="2">
        <v>5</v>
      </c>
      <c r="G362" s="2">
        <f t="shared" si="5"/>
        <v>8.4999999999999858</v>
      </c>
    </row>
    <row r="363" spans="1:8" ht="15" customHeight="1">
      <c r="A363" s="3">
        <v>44299</v>
      </c>
      <c r="B363" s="422">
        <v>22136</v>
      </c>
      <c r="C363" s="422" t="s">
        <v>21</v>
      </c>
      <c r="D363" t="s">
        <v>12</v>
      </c>
      <c r="E363" s="45"/>
      <c r="F363" s="2">
        <v>7.3</v>
      </c>
      <c r="G363" s="2">
        <f t="shared" si="5"/>
        <v>1.199999999999986</v>
      </c>
    </row>
    <row r="364" spans="1:8" ht="15" customHeight="1">
      <c r="A364" s="3">
        <v>44299</v>
      </c>
      <c r="B364" s="422">
        <v>22136</v>
      </c>
      <c r="C364" s="422" t="s">
        <v>21</v>
      </c>
      <c r="D364" t="s">
        <v>13</v>
      </c>
      <c r="E364" s="45"/>
      <c r="F364" s="2">
        <v>1.2</v>
      </c>
      <c r="G364" s="2">
        <f t="shared" si="5"/>
        <v>-1.3988810110276972E-14</v>
      </c>
    </row>
    <row r="365" spans="1:8" ht="15" customHeight="1">
      <c r="A365" s="31">
        <v>44043</v>
      </c>
      <c r="B365" s="421" t="s">
        <v>10</v>
      </c>
      <c r="C365" s="421" t="s">
        <v>22</v>
      </c>
      <c r="D365" t="s">
        <v>12</v>
      </c>
      <c r="E365" s="45">
        <v>67.5</v>
      </c>
      <c r="F365" s="33"/>
      <c r="G365" s="2">
        <f t="shared" si="5"/>
        <v>67.499999999999986</v>
      </c>
    </row>
    <row r="366" spans="1:8" ht="15" customHeight="1">
      <c r="B366" s="422"/>
      <c r="C366" s="422"/>
      <c r="D366" t="s">
        <v>13</v>
      </c>
      <c r="E366" s="45">
        <v>14.9</v>
      </c>
      <c r="F366" s="33"/>
      <c r="G366" s="2">
        <f t="shared" si="5"/>
        <v>82.399999999999991</v>
      </c>
    </row>
    <row r="367" spans="1:8" ht="15" customHeight="1">
      <c r="B367" s="422"/>
      <c r="C367" s="422"/>
      <c r="D367" t="s">
        <v>14</v>
      </c>
      <c r="E367" s="45">
        <v>60</v>
      </c>
      <c r="F367" s="33"/>
      <c r="G367" s="2">
        <f t="shared" si="5"/>
        <v>142.39999999999998</v>
      </c>
    </row>
    <row r="368" spans="1:8" ht="15" customHeight="1">
      <c r="B368" s="422"/>
      <c r="C368" s="422"/>
      <c r="D368" t="s">
        <v>29</v>
      </c>
      <c r="E368" s="45">
        <v>5</v>
      </c>
      <c r="F368" s="33"/>
      <c r="G368" s="2">
        <f t="shared" si="5"/>
        <v>147.39999999999998</v>
      </c>
    </row>
    <row r="369" spans="1:11" ht="15" customHeight="1">
      <c r="B369" s="422"/>
      <c r="C369" s="422"/>
      <c r="D369" t="s">
        <v>32</v>
      </c>
      <c r="E369" s="45">
        <v>10</v>
      </c>
      <c r="F369" s="33"/>
      <c r="G369" s="2">
        <f t="shared" si="5"/>
        <v>157.39999999999998</v>
      </c>
    </row>
    <row r="370" spans="1:11" ht="15" customHeight="1">
      <c r="B370" s="422"/>
      <c r="C370" s="422"/>
      <c r="D370" t="s">
        <v>72</v>
      </c>
      <c r="E370" s="45">
        <v>10</v>
      </c>
      <c r="F370" s="33"/>
      <c r="G370" s="2">
        <f t="shared" si="5"/>
        <v>167.39999999999998</v>
      </c>
    </row>
    <row r="371" spans="1:11" ht="15" customHeight="1">
      <c r="A371" s="3">
        <v>44043</v>
      </c>
      <c r="B371" s="422" t="s">
        <v>69</v>
      </c>
      <c r="C371" s="422" t="s">
        <v>22</v>
      </c>
      <c r="D371" t="s">
        <v>14</v>
      </c>
      <c r="E371" s="45"/>
      <c r="F371" s="10">
        <v>60</v>
      </c>
      <c r="G371" s="2">
        <f t="shared" si="5"/>
        <v>107.39999999999998</v>
      </c>
    </row>
    <row r="372" spans="1:11" ht="15" customHeight="1">
      <c r="A372" s="3">
        <v>44043</v>
      </c>
      <c r="B372" s="422" t="s">
        <v>69</v>
      </c>
      <c r="C372" s="422" t="s">
        <v>22</v>
      </c>
      <c r="D372" t="s">
        <v>29</v>
      </c>
      <c r="E372" s="45"/>
      <c r="F372" s="10">
        <v>5</v>
      </c>
      <c r="G372" s="2">
        <f t="shared" si="5"/>
        <v>102.39999999999998</v>
      </c>
    </row>
    <row r="373" spans="1:11" ht="15" customHeight="1">
      <c r="A373" s="3">
        <v>44154</v>
      </c>
      <c r="B373" s="422">
        <v>20779</v>
      </c>
      <c r="C373" s="422" t="s">
        <v>22</v>
      </c>
      <c r="D373" t="s">
        <v>12</v>
      </c>
      <c r="E373" s="45"/>
      <c r="F373" s="10">
        <v>67.5</v>
      </c>
      <c r="G373" s="2">
        <f t="shared" si="5"/>
        <v>34.899999999999977</v>
      </c>
    </row>
    <row r="374" spans="1:11" ht="15" customHeight="1">
      <c r="A374" s="3">
        <v>44154</v>
      </c>
      <c r="B374" s="422">
        <v>20779</v>
      </c>
      <c r="C374" s="422" t="s">
        <v>22</v>
      </c>
      <c r="D374" t="s">
        <v>13</v>
      </c>
      <c r="E374" s="45"/>
      <c r="F374" s="10">
        <v>14.9</v>
      </c>
      <c r="G374" s="2">
        <f t="shared" si="5"/>
        <v>19.999999999999979</v>
      </c>
    </row>
    <row r="375" spans="1:11" ht="15" customHeight="1">
      <c r="A375" s="3">
        <v>44299</v>
      </c>
      <c r="B375" s="422">
        <v>22136</v>
      </c>
      <c r="C375" s="422" t="s">
        <v>22</v>
      </c>
      <c r="D375" t="s">
        <v>32</v>
      </c>
      <c r="E375" s="45"/>
      <c r="F375" s="10">
        <v>10</v>
      </c>
      <c r="G375" s="2">
        <f t="shared" si="5"/>
        <v>9.9999999999999787</v>
      </c>
    </row>
    <row r="376" spans="1:11" ht="15" customHeight="1">
      <c r="A376" s="3">
        <v>44299</v>
      </c>
      <c r="B376" s="422">
        <v>22136</v>
      </c>
      <c r="C376" s="422" t="s">
        <v>22</v>
      </c>
      <c r="D376" t="s">
        <v>72</v>
      </c>
      <c r="E376" s="45"/>
      <c r="F376" s="10">
        <v>10</v>
      </c>
      <c r="G376" s="2">
        <f t="shared" si="5"/>
        <v>-2.1316282072803006E-14</v>
      </c>
    </row>
    <row r="377" spans="1:11" ht="15" customHeight="1">
      <c r="A377" s="31">
        <v>44074</v>
      </c>
      <c r="B377" s="421" t="s">
        <v>10</v>
      </c>
      <c r="C377" s="421" t="s">
        <v>23</v>
      </c>
      <c r="D377" t="s">
        <v>12</v>
      </c>
      <c r="E377" s="45">
        <v>88.9</v>
      </c>
      <c r="F377" s="33"/>
      <c r="G377" s="2">
        <f t="shared" si="5"/>
        <v>88.899999999999977</v>
      </c>
    </row>
    <row r="378" spans="1:11">
      <c r="B378" s="422"/>
      <c r="C378" s="422"/>
      <c r="D378" t="s">
        <v>13</v>
      </c>
      <c r="E378" s="2">
        <v>14.6</v>
      </c>
      <c r="G378" s="2">
        <f t="shared" si="5"/>
        <v>103.49999999999997</v>
      </c>
      <c r="H378" s="5"/>
      <c r="J378" s="5"/>
      <c r="K378" s="5"/>
    </row>
    <row r="379" spans="1:11">
      <c r="B379" s="422"/>
      <c r="C379" s="422"/>
      <c r="D379" t="s">
        <v>14</v>
      </c>
      <c r="E379" s="2">
        <v>60</v>
      </c>
      <c r="G379" s="2">
        <f t="shared" si="5"/>
        <v>163.49999999999997</v>
      </c>
    </row>
    <row r="380" spans="1:11">
      <c r="B380" s="422"/>
      <c r="C380" s="422"/>
      <c r="D380" t="s">
        <v>29</v>
      </c>
      <c r="E380" s="2">
        <v>5</v>
      </c>
      <c r="G380" s="2">
        <f t="shared" si="5"/>
        <v>168.49999999999997</v>
      </c>
    </row>
    <row r="381" spans="1:11">
      <c r="B381" s="422"/>
      <c r="C381" s="422"/>
      <c r="D381" t="s">
        <v>33</v>
      </c>
      <c r="E381" s="2">
        <v>15</v>
      </c>
      <c r="G381" s="2">
        <f t="shared" si="5"/>
        <v>183.49999999999997</v>
      </c>
    </row>
    <row r="382" spans="1:11">
      <c r="A382" s="3">
        <v>44074</v>
      </c>
      <c r="B382" s="422" t="s">
        <v>69</v>
      </c>
      <c r="C382" s="422" t="s">
        <v>23</v>
      </c>
      <c r="D382" t="s">
        <v>14</v>
      </c>
      <c r="F382" s="2">
        <v>60</v>
      </c>
      <c r="G382" s="2">
        <f t="shared" si="5"/>
        <v>123.49999999999997</v>
      </c>
    </row>
    <row r="383" spans="1:11">
      <c r="A383" s="3">
        <v>44074</v>
      </c>
      <c r="B383" s="422" t="s">
        <v>69</v>
      </c>
      <c r="C383" s="422" t="s">
        <v>23</v>
      </c>
      <c r="D383" t="s">
        <v>29</v>
      </c>
      <c r="F383" s="2">
        <v>5</v>
      </c>
      <c r="G383" s="2">
        <f t="shared" si="5"/>
        <v>118.49999999999997</v>
      </c>
    </row>
    <row r="384" spans="1:11">
      <c r="A384" s="3">
        <v>44074</v>
      </c>
      <c r="B384" s="422" t="s">
        <v>69</v>
      </c>
      <c r="C384" s="422" t="s">
        <v>23</v>
      </c>
      <c r="D384" t="s">
        <v>33</v>
      </c>
      <c r="F384" s="2">
        <v>4</v>
      </c>
      <c r="G384" s="2">
        <f t="shared" si="5"/>
        <v>114.49999999999997</v>
      </c>
    </row>
    <row r="385" spans="1:7">
      <c r="A385" s="3">
        <v>44154</v>
      </c>
      <c r="B385" s="422">
        <v>20779</v>
      </c>
      <c r="C385" s="422" t="s">
        <v>23</v>
      </c>
      <c r="D385" t="s">
        <v>12</v>
      </c>
      <c r="F385" s="2">
        <v>88.9</v>
      </c>
      <c r="G385" s="2">
        <f t="shared" si="5"/>
        <v>25.599999999999966</v>
      </c>
    </row>
    <row r="386" spans="1:7">
      <c r="A386" s="3">
        <v>44154</v>
      </c>
      <c r="B386" s="422">
        <v>20779</v>
      </c>
      <c r="C386" s="422" t="s">
        <v>23</v>
      </c>
      <c r="D386" t="s">
        <v>13</v>
      </c>
      <c r="F386" s="2">
        <v>14.6</v>
      </c>
      <c r="G386" s="2">
        <f t="shared" si="5"/>
        <v>10.999999999999966</v>
      </c>
    </row>
    <row r="387" spans="1:7">
      <c r="A387" s="3">
        <v>44299</v>
      </c>
      <c r="B387" s="422">
        <v>22137</v>
      </c>
      <c r="C387" s="422" t="s">
        <v>23</v>
      </c>
      <c r="D387" t="s">
        <v>33</v>
      </c>
      <c r="F387" s="2">
        <v>11</v>
      </c>
      <c r="G387" s="2">
        <f t="shared" si="5"/>
        <v>-3.3750779948604759E-14</v>
      </c>
    </row>
    <row r="388" spans="1:7">
      <c r="A388" s="31">
        <v>44104</v>
      </c>
      <c r="B388" s="421" t="s">
        <v>10</v>
      </c>
      <c r="C388" s="421" t="s">
        <v>24</v>
      </c>
      <c r="D388" t="s">
        <v>12</v>
      </c>
      <c r="E388" s="2">
        <v>91.2</v>
      </c>
      <c r="G388" s="2">
        <f t="shared" si="5"/>
        <v>91.199999999999974</v>
      </c>
    </row>
    <row r="389" spans="1:7">
      <c r="B389" s="422"/>
      <c r="C389" s="422"/>
      <c r="D389" t="s">
        <v>13</v>
      </c>
      <c r="E389" s="2">
        <v>16.899999999999999</v>
      </c>
      <c r="G389" s="2">
        <f t="shared" si="5"/>
        <v>108.09999999999997</v>
      </c>
    </row>
    <row r="390" spans="1:7">
      <c r="B390" s="422"/>
      <c r="C390" s="422"/>
      <c r="D390" t="s">
        <v>14</v>
      </c>
      <c r="E390" s="2">
        <v>60</v>
      </c>
      <c r="G390" s="2">
        <f t="shared" si="5"/>
        <v>168.09999999999997</v>
      </c>
    </row>
    <row r="391" spans="1:7">
      <c r="B391" s="422"/>
      <c r="C391" s="422"/>
      <c r="D391" t="s">
        <v>29</v>
      </c>
      <c r="E391" s="2">
        <v>5</v>
      </c>
      <c r="G391" s="2">
        <f t="shared" ref="G391:G446" si="6">+G390+E391-F391</f>
        <v>173.09999999999997</v>
      </c>
    </row>
    <row r="392" spans="1:7">
      <c r="B392" s="422"/>
      <c r="C392" s="422"/>
      <c r="D392" t="s">
        <v>33</v>
      </c>
      <c r="E392" s="2">
        <v>8.5</v>
      </c>
      <c r="G392" s="2">
        <f t="shared" si="6"/>
        <v>181.59999999999997</v>
      </c>
    </row>
    <row r="393" spans="1:7">
      <c r="A393" s="3">
        <v>44104</v>
      </c>
      <c r="B393" s="422" t="s">
        <v>69</v>
      </c>
      <c r="C393" s="422" t="s">
        <v>24</v>
      </c>
      <c r="D393" t="s">
        <v>14</v>
      </c>
      <c r="F393" s="2">
        <v>60</v>
      </c>
      <c r="G393" s="2">
        <f t="shared" si="6"/>
        <v>121.59999999999997</v>
      </c>
    </row>
    <row r="394" spans="1:7">
      <c r="A394" s="3">
        <v>44104</v>
      </c>
      <c r="B394" s="422" t="s">
        <v>69</v>
      </c>
      <c r="C394" s="422" t="s">
        <v>24</v>
      </c>
      <c r="D394" t="s">
        <v>29</v>
      </c>
      <c r="F394" s="2">
        <v>5</v>
      </c>
      <c r="G394" s="2">
        <f t="shared" si="6"/>
        <v>116.59999999999997</v>
      </c>
    </row>
    <row r="395" spans="1:7">
      <c r="A395" s="3">
        <v>44104</v>
      </c>
      <c r="B395" s="422" t="s">
        <v>69</v>
      </c>
      <c r="C395" s="422" t="s">
        <v>24</v>
      </c>
      <c r="D395" t="s">
        <v>33</v>
      </c>
      <c r="F395" s="2">
        <v>8.5</v>
      </c>
      <c r="G395" s="2">
        <f t="shared" si="6"/>
        <v>108.09999999999997</v>
      </c>
    </row>
    <row r="396" spans="1:7">
      <c r="A396" s="3">
        <v>44201</v>
      </c>
      <c r="B396" s="422">
        <v>21321</v>
      </c>
      <c r="C396" s="422" t="s">
        <v>24</v>
      </c>
      <c r="D396" t="s">
        <v>12</v>
      </c>
      <c r="F396" s="2">
        <v>91.2</v>
      </c>
      <c r="G396" s="2">
        <f t="shared" si="6"/>
        <v>16.899999999999963</v>
      </c>
    </row>
    <row r="397" spans="1:7">
      <c r="A397" s="3">
        <v>44201</v>
      </c>
      <c r="B397" s="422">
        <v>21321</v>
      </c>
      <c r="C397" s="422" t="s">
        <v>24</v>
      </c>
      <c r="D397" t="s">
        <v>13</v>
      </c>
      <c r="F397" s="2">
        <v>16.899999999999999</v>
      </c>
      <c r="G397" s="2">
        <f t="shared" si="6"/>
        <v>-3.5527136788005009E-14</v>
      </c>
    </row>
    <row r="398" spans="1:7">
      <c r="A398" s="31">
        <v>44135</v>
      </c>
      <c r="B398" s="421" t="s">
        <v>10</v>
      </c>
      <c r="C398" s="421" t="s">
        <v>25</v>
      </c>
      <c r="D398" t="s">
        <v>12</v>
      </c>
      <c r="E398" s="2">
        <v>107</v>
      </c>
      <c r="G398" s="2">
        <f t="shared" si="6"/>
        <v>106.99999999999997</v>
      </c>
    </row>
    <row r="399" spans="1:7">
      <c r="B399" s="422"/>
      <c r="C399" s="422"/>
      <c r="D399" t="s">
        <v>13</v>
      </c>
      <c r="E399" s="2">
        <v>17.899999999999999</v>
      </c>
      <c r="G399" s="2">
        <f t="shared" si="6"/>
        <v>124.89999999999998</v>
      </c>
    </row>
    <row r="400" spans="1:7">
      <c r="B400" s="422"/>
      <c r="C400" s="422"/>
      <c r="D400" t="s">
        <v>14</v>
      </c>
      <c r="E400" s="2">
        <v>60</v>
      </c>
      <c r="G400" s="2">
        <f t="shared" si="6"/>
        <v>184.89999999999998</v>
      </c>
    </row>
    <row r="401" spans="1:7">
      <c r="B401" s="422"/>
      <c r="C401" s="422"/>
      <c r="D401" t="s">
        <v>29</v>
      </c>
      <c r="E401" s="2">
        <v>5</v>
      </c>
      <c r="G401" s="2">
        <f t="shared" si="6"/>
        <v>189.89999999999998</v>
      </c>
    </row>
    <row r="402" spans="1:7">
      <c r="B402" s="422"/>
      <c r="C402" s="422"/>
      <c r="D402" s="62" t="s">
        <v>36</v>
      </c>
      <c r="E402" s="2">
        <v>10</v>
      </c>
      <c r="G402" s="2">
        <f t="shared" si="6"/>
        <v>199.89999999999998</v>
      </c>
    </row>
    <row r="403" spans="1:7">
      <c r="B403" s="422"/>
      <c r="C403" s="422"/>
      <c r="D403" s="62" t="s">
        <v>37</v>
      </c>
      <c r="E403" s="2">
        <v>10</v>
      </c>
      <c r="G403" s="2">
        <f t="shared" si="6"/>
        <v>209.89999999999998</v>
      </c>
    </row>
    <row r="404" spans="1:7">
      <c r="A404" s="3">
        <v>44135</v>
      </c>
      <c r="B404" s="422" t="s">
        <v>69</v>
      </c>
      <c r="C404" s="422" t="s">
        <v>25</v>
      </c>
      <c r="D404" t="s">
        <v>14</v>
      </c>
      <c r="F404" s="2">
        <v>60</v>
      </c>
      <c r="G404" s="2">
        <f t="shared" si="6"/>
        <v>149.89999999999998</v>
      </c>
    </row>
    <row r="405" spans="1:7">
      <c r="A405" s="3">
        <v>44135</v>
      </c>
      <c r="B405" s="422" t="s">
        <v>69</v>
      </c>
      <c r="C405" s="422" t="s">
        <v>25</v>
      </c>
      <c r="D405" t="s">
        <v>29</v>
      </c>
      <c r="F405" s="2">
        <v>5</v>
      </c>
      <c r="G405" s="2">
        <f t="shared" si="6"/>
        <v>144.89999999999998</v>
      </c>
    </row>
    <row r="406" spans="1:7">
      <c r="A406" s="3">
        <v>44201</v>
      </c>
      <c r="B406" s="422">
        <v>21321</v>
      </c>
      <c r="C406" s="422" t="s">
        <v>25</v>
      </c>
      <c r="D406" t="s">
        <v>12</v>
      </c>
      <c r="F406" s="2">
        <v>91.9</v>
      </c>
      <c r="G406" s="2">
        <f t="shared" si="6"/>
        <v>52.999999999999972</v>
      </c>
    </row>
    <row r="407" spans="1:7">
      <c r="A407" s="3">
        <v>44204</v>
      </c>
      <c r="B407" s="422">
        <v>21356</v>
      </c>
      <c r="C407" s="422" t="s">
        <v>25</v>
      </c>
      <c r="D407" t="s">
        <v>12</v>
      </c>
      <c r="F407" s="2">
        <v>15.1</v>
      </c>
      <c r="G407" s="2">
        <f t="shared" si="6"/>
        <v>37.89999999999997</v>
      </c>
    </row>
    <row r="408" spans="1:7">
      <c r="A408" s="3">
        <v>44204</v>
      </c>
      <c r="B408" s="422">
        <v>21356</v>
      </c>
      <c r="C408" s="422" t="s">
        <v>25</v>
      </c>
      <c r="D408" t="s">
        <v>13</v>
      </c>
      <c r="F408" s="2">
        <v>17.899999999999999</v>
      </c>
      <c r="G408" s="2">
        <f t="shared" si="6"/>
        <v>19.999999999999972</v>
      </c>
    </row>
    <row r="409" spans="1:7">
      <c r="A409" s="3">
        <v>44299</v>
      </c>
      <c r="B409" s="422">
        <v>22136</v>
      </c>
      <c r="C409" s="422" t="s">
        <v>25</v>
      </c>
      <c r="D409" s="62" t="s">
        <v>36</v>
      </c>
      <c r="F409" s="2">
        <v>10</v>
      </c>
      <c r="G409" s="2">
        <f t="shared" si="6"/>
        <v>9.9999999999999716</v>
      </c>
    </row>
    <row r="410" spans="1:7">
      <c r="A410" s="3">
        <v>44299</v>
      </c>
      <c r="B410" s="422">
        <v>22136</v>
      </c>
      <c r="C410" s="422" t="s">
        <v>25</v>
      </c>
      <c r="D410" s="62" t="s">
        <v>37</v>
      </c>
      <c r="F410" s="2">
        <v>10</v>
      </c>
      <c r="G410" s="2">
        <f t="shared" si="6"/>
        <v>-2.8421709430404007E-14</v>
      </c>
    </row>
    <row r="411" spans="1:7">
      <c r="A411" s="31">
        <v>44165</v>
      </c>
      <c r="B411" s="421" t="s">
        <v>10</v>
      </c>
      <c r="C411" s="421" t="s">
        <v>26</v>
      </c>
      <c r="D411" t="s">
        <v>12</v>
      </c>
      <c r="E411" s="2">
        <v>101.4</v>
      </c>
      <c r="G411" s="2">
        <f t="shared" si="6"/>
        <v>101.39999999999998</v>
      </c>
    </row>
    <row r="412" spans="1:7">
      <c r="B412" s="422"/>
      <c r="C412" s="422"/>
      <c r="D412" t="s">
        <v>13</v>
      </c>
      <c r="E412" s="2">
        <v>18.399999999999999</v>
      </c>
      <c r="G412" s="2">
        <f t="shared" si="6"/>
        <v>119.79999999999998</v>
      </c>
    </row>
    <row r="413" spans="1:7">
      <c r="B413" s="422"/>
      <c r="C413" s="422"/>
      <c r="D413" t="s">
        <v>14</v>
      </c>
      <c r="E413" s="2">
        <v>60</v>
      </c>
      <c r="G413" s="2">
        <f t="shared" si="6"/>
        <v>179.79999999999998</v>
      </c>
    </row>
    <row r="414" spans="1:7">
      <c r="B414" s="422"/>
      <c r="C414" s="422"/>
      <c r="D414" t="s">
        <v>29</v>
      </c>
      <c r="E414" s="2">
        <v>5</v>
      </c>
      <c r="G414" s="2">
        <f t="shared" si="6"/>
        <v>184.79999999999998</v>
      </c>
    </row>
    <row r="415" spans="1:7">
      <c r="A415" s="3">
        <v>44165</v>
      </c>
      <c r="B415" s="422" t="s">
        <v>69</v>
      </c>
      <c r="C415" s="422" t="s">
        <v>26</v>
      </c>
      <c r="D415" s="62" t="s">
        <v>14</v>
      </c>
      <c r="F415" s="2">
        <v>60</v>
      </c>
      <c r="G415" s="2">
        <f t="shared" si="6"/>
        <v>124.79999999999998</v>
      </c>
    </row>
    <row r="416" spans="1:7">
      <c r="A416" s="3">
        <v>44165</v>
      </c>
      <c r="B416" s="422" t="s">
        <v>69</v>
      </c>
      <c r="C416" s="422" t="s">
        <v>26</v>
      </c>
      <c r="D416" s="62" t="s">
        <v>29</v>
      </c>
      <c r="F416" s="2">
        <v>5</v>
      </c>
      <c r="G416" s="2">
        <f t="shared" si="6"/>
        <v>119.79999999999998</v>
      </c>
    </row>
    <row r="417" spans="1:7">
      <c r="A417" s="3">
        <v>44204</v>
      </c>
      <c r="B417" s="422">
        <v>21356</v>
      </c>
      <c r="C417" s="422" t="s">
        <v>26</v>
      </c>
      <c r="D417" s="62" t="s">
        <v>12</v>
      </c>
      <c r="F417" s="2">
        <v>101.4</v>
      </c>
      <c r="G417" s="2">
        <f t="shared" si="6"/>
        <v>18.399999999999977</v>
      </c>
    </row>
    <row r="418" spans="1:7">
      <c r="A418" s="3">
        <v>44204</v>
      </c>
      <c r="B418" s="422">
        <v>21356</v>
      </c>
      <c r="C418" s="422" t="s">
        <v>26</v>
      </c>
      <c r="D418" s="62" t="s">
        <v>13</v>
      </c>
      <c r="F418" s="2">
        <v>18.399999999999999</v>
      </c>
      <c r="G418" s="2">
        <f t="shared" si="6"/>
        <v>0</v>
      </c>
    </row>
    <row r="419" spans="1:7">
      <c r="A419" s="31">
        <v>44196</v>
      </c>
      <c r="B419" s="421" t="s">
        <v>10</v>
      </c>
      <c r="C419" s="421" t="s">
        <v>27</v>
      </c>
      <c r="D419" t="s">
        <v>12</v>
      </c>
      <c r="E419" s="67">
        <v>116.1</v>
      </c>
      <c r="G419" s="2">
        <f t="shared" si="6"/>
        <v>116.1</v>
      </c>
    </row>
    <row r="420" spans="1:7">
      <c r="B420" s="422"/>
      <c r="C420" s="422"/>
      <c r="D420" t="s">
        <v>13</v>
      </c>
      <c r="E420" s="67">
        <v>16.3</v>
      </c>
      <c r="G420" s="2">
        <f t="shared" si="6"/>
        <v>132.4</v>
      </c>
    </row>
    <row r="421" spans="1:7">
      <c r="B421" s="422"/>
      <c r="C421" s="422"/>
      <c r="D421" t="s">
        <v>31</v>
      </c>
      <c r="E421" s="67">
        <v>60</v>
      </c>
      <c r="G421" s="2">
        <f t="shared" si="6"/>
        <v>192.4</v>
      </c>
    </row>
    <row r="422" spans="1:7">
      <c r="B422" s="422"/>
      <c r="C422" s="422"/>
      <c r="D422" t="s">
        <v>29</v>
      </c>
      <c r="E422" s="67">
        <v>5</v>
      </c>
      <c r="G422" s="2">
        <f t="shared" si="6"/>
        <v>197.4</v>
      </c>
    </row>
    <row r="423" spans="1:7">
      <c r="A423" s="3">
        <v>44196</v>
      </c>
      <c r="B423" s="422" t="s">
        <v>69</v>
      </c>
      <c r="C423" s="422" t="s">
        <v>27</v>
      </c>
      <c r="D423" t="s">
        <v>31</v>
      </c>
      <c r="E423" s="67"/>
      <c r="F423" s="2">
        <v>60</v>
      </c>
      <c r="G423" s="2">
        <f t="shared" si="6"/>
        <v>137.4</v>
      </c>
    </row>
    <row r="424" spans="1:7">
      <c r="A424" s="3">
        <v>44279</v>
      </c>
      <c r="B424" s="422">
        <v>220646</v>
      </c>
      <c r="C424" s="422" t="s">
        <v>27</v>
      </c>
      <c r="D424" t="s">
        <v>12</v>
      </c>
      <c r="E424" s="67"/>
      <c r="F424" s="2">
        <v>116.1</v>
      </c>
      <c r="G424" s="2">
        <f t="shared" si="6"/>
        <v>21.300000000000011</v>
      </c>
    </row>
    <row r="425" spans="1:7">
      <c r="A425" s="3">
        <v>44279</v>
      </c>
      <c r="B425" s="422">
        <v>220646</v>
      </c>
      <c r="C425" s="422" t="s">
        <v>27</v>
      </c>
      <c r="D425" t="s">
        <v>13</v>
      </c>
      <c r="E425" s="67"/>
      <c r="F425" s="2">
        <v>16.3</v>
      </c>
      <c r="G425" s="2">
        <f t="shared" si="6"/>
        <v>5.0000000000000107</v>
      </c>
    </row>
    <row r="426" spans="1:7">
      <c r="A426" s="3">
        <v>44299</v>
      </c>
      <c r="B426" s="422">
        <v>22137</v>
      </c>
      <c r="C426" s="422" t="s">
        <v>27</v>
      </c>
      <c r="D426" t="s">
        <v>15</v>
      </c>
      <c r="E426" s="67"/>
      <c r="F426" s="2">
        <v>5</v>
      </c>
      <c r="G426" s="2">
        <f t="shared" si="6"/>
        <v>1.0658141036401503E-14</v>
      </c>
    </row>
    <row r="427" spans="1:7">
      <c r="A427" s="31">
        <v>44227</v>
      </c>
      <c r="B427" s="421" t="s">
        <v>10</v>
      </c>
      <c r="C427" s="421" t="s">
        <v>11</v>
      </c>
      <c r="D427" t="s">
        <v>12</v>
      </c>
      <c r="E427" s="67">
        <v>123.9</v>
      </c>
      <c r="G427" s="2">
        <f t="shared" si="6"/>
        <v>123.90000000000002</v>
      </c>
    </row>
    <row r="428" spans="1:7">
      <c r="B428" s="422"/>
      <c r="C428" s="422"/>
      <c r="D428" t="s">
        <v>13</v>
      </c>
      <c r="E428" s="67">
        <v>20.7</v>
      </c>
      <c r="G428" s="2">
        <f t="shared" si="6"/>
        <v>144.60000000000002</v>
      </c>
    </row>
    <row r="429" spans="1:7">
      <c r="B429" s="422"/>
      <c r="C429" s="422"/>
      <c r="D429" t="s">
        <v>31</v>
      </c>
      <c r="E429" s="67">
        <v>60</v>
      </c>
      <c r="G429" s="2">
        <f t="shared" si="6"/>
        <v>204.60000000000002</v>
      </c>
    </row>
    <row r="430" spans="1:7">
      <c r="B430" s="422"/>
      <c r="C430" s="422"/>
      <c r="D430" t="s">
        <v>29</v>
      </c>
      <c r="E430" s="67">
        <v>5</v>
      </c>
      <c r="G430" s="2">
        <f t="shared" si="6"/>
        <v>209.60000000000002</v>
      </c>
    </row>
    <row r="431" spans="1:7">
      <c r="A431" s="3">
        <v>44227</v>
      </c>
      <c r="B431" s="422" t="s">
        <v>69</v>
      </c>
      <c r="C431" s="422" t="s">
        <v>11</v>
      </c>
      <c r="D431" t="s">
        <v>31</v>
      </c>
      <c r="E431" s="67"/>
      <c r="F431" s="2">
        <v>60</v>
      </c>
      <c r="G431" s="2">
        <f t="shared" si="6"/>
        <v>149.60000000000002</v>
      </c>
    </row>
    <row r="432" spans="1:7">
      <c r="A432" s="3">
        <v>44227</v>
      </c>
      <c r="B432" s="422" t="s">
        <v>69</v>
      </c>
      <c r="C432" s="422" t="s">
        <v>11</v>
      </c>
      <c r="D432" t="s">
        <v>29</v>
      </c>
      <c r="E432" s="67"/>
      <c r="F432" s="2">
        <v>5</v>
      </c>
      <c r="G432" s="2">
        <f t="shared" si="6"/>
        <v>144.60000000000002</v>
      </c>
    </row>
    <row r="433" spans="1:7">
      <c r="A433" s="3">
        <v>44279</v>
      </c>
      <c r="B433" s="422">
        <v>22064</v>
      </c>
      <c r="C433" s="422" t="s">
        <v>11</v>
      </c>
      <c r="D433" t="s">
        <v>12</v>
      </c>
      <c r="E433" s="67"/>
      <c r="F433" s="2">
        <v>107.6</v>
      </c>
      <c r="G433" s="2">
        <f t="shared" si="6"/>
        <v>37.000000000000028</v>
      </c>
    </row>
    <row r="434" spans="1:7">
      <c r="A434" s="3">
        <v>44299</v>
      </c>
      <c r="B434" s="422">
        <v>22147</v>
      </c>
      <c r="C434" s="422" t="s">
        <v>11</v>
      </c>
      <c r="D434" t="s">
        <v>12</v>
      </c>
      <c r="E434" s="67"/>
      <c r="F434" s="2">
        <v>16.3</v>
      </c>
      <c r="G434" s="2">
        <f t="shared" si="6"/>
        <v>20.700000000000028</v>
      </c>
    </row>
    <row r="435" spans="1:7">
      <c r="A435" s="3">
        <v>44299</v>
      </c>
      <c r="B435" s="422">
        <v>22147</v>
      </c>
      <c r="C435" s="422" t="s">
        <v>11</v>
      </c>
      <c r="D435" t="s">
        <v>13</v>
      </c>
      <c r="E435" s="67"/>
      <c r="F435" s="2">
        <v>20.7</v>
      </c>
      <c r="G435" s="2">
        <f t="shared" si="6"/>
        <v>2.8421709430404007E-14</v>
      </c>
    </row>
    <row r="436" spans="1:7">
      <c r="A436" s="31">
        <v>44255</v>
      </c>
      <c r="B436" s="421" t="s">
        <v>10</v>
      </c>
      <c r="C436" s="421" t="s">
        <v>17</v>
      </c>
      <c r="D436" t="s">
        <v>12</v>
      </c>
      <c r="E436" s="67">
        <v>79.599999999999994</v>
      </c>
      <c r="G436" s="2">
        <f t="shared" si="6"/>
        <v>79.600000000000023</v>
      </c>
    </row>
    <row r="437" spans="1:7">
      <c r="B437" s="422"/>
      <c r="C437" s="422"/>
      <c r="D437" t="s">
        <v>13</v>
      </c>
      <c r="E437" s="67">
        <v>10</v>
      </c>
      <c r="G437" s="2">
        <f t="shared" si="6"/>
        <v>89.600000000000023</v>
      </c>
    </row>
    <row r="438" spans="1:7">
      <c r="B438" s="422"/>
      <c r="C438" s="422"/>
      <c r="D438" t="s">
        <v>31</v>
      </c>
      <c r="E438" s="67">
        <v>56</v>
      </c>
      <c r="G438" s="2">
        <f t="shared" si="6"/>
        <v>145.60000000000002</v>
      </c>
    </row>
    <row r="439" spans="1:7">
      <c r="B439" s="422"/>
      <c r="C439" s="422"/>
      <c r="D439" t="s">
        <v>29</v>
      </c>
      <c r="E439" s="67">
        <v>5</v>
      </c>
      <c r="G439" s="2">
        <f t="shared" si="6"/>
        <v>150.60000000000002</v>
      </c>
    </row>
    <row r="440" spans="1:7">
      <c r="B440" s="422"/>
      <c r="C440" s="422"/>
      <c r="D440" t="s">
        <v>38</v>
      </c>
      <c r="E440" s="67">
        <v>10</v>
      </c>
      <c r="G440" s="2">
        <f t="shared" si="6"/>
        <v>160.60000000000002</v>
      </c>
    </row>
    <row r="441" spans="1:7">
      <c r="A441" s="3">
        <v>44255</v>
      </c>
      <c r="B441" s="422" t="s">
        <v>69</v>
      </c>
      <c r="C441" s="422" t="s">
        <v>17</v>
      </c>
      <c r="D441" t="s">
        <v>14</v>
      </c>
      <c r="E441" s="67"/>
      <c r="F441" s="2">
        <v>26</v>
      </c>
      <c r="G441" s="2">
        <f t="shared" si="6"/>
        <v>134.60000000000002</v>
      </c>
    </row>
    <row r="442" spans="1:7">
      <c r="A442" s="3">
        <v>44299</v>
      </c>
      <c r="B442" s="422">
        <v>22136</v>
      </c>
      <c r="C442" s="422" t="s">
        <v>17</v>
      </c>
      <c r="D442" t="s">
        <v>38</v>
      </c>
      <c r="E442" s="67"/>
      <c r="F442" s="2">
        <v>10</v>
      </c>
      <c r="G442" s="2">
        <f t="shared" si="6"/>
        <v>124.60000000000002</v>
      </c>
    </row>
    <row r="443" spans="1:7">
      <c r="A443" s="3">
        <v>44299</v>
      </c>
      <c r="B443" s="422">
        <v>22137</v>
      </c>
      <c r="C443" s="422" t="s">
        <v>17</v>
      </c>
      <c r="D443" t="s">
        <v>14</v>
      </c>
      <c r="E443" s="67"/>
      <c r="F443" s="2">
        <v>30</v>
      </c>
      <c r="G443" s="2">
        <f t="shared" si="6"/>
        <v>94.600000000000023</v>
      </c>
    </row>
    <row r="444" spans="1:7">
      <c r="A444" s="3">
        <v>44299</v>
      </c>
      <c r="B444" s="422">
        <v>22137</v>
      </c>
      <c r="C444" s="422" t="s">
        <v>17</v>
      </c>
      <c r="D444" t="s">
        <v>15</v>
      </c>
      <c r="E444" s="67"/>
      <c r="F444" s="2">
        <v>5</v>
      </c>
      <c r="G444" s="2">
        <f t="shared" si="6"/>
        <v>89.600000000000023</v>
      </c>
    </row>
    <row r="445" spans="1:7">
      <c r="A445" s="3">
        <v>44299</v>
      </c>
      <c r="B445" s="422">
        <v>22147</v>
      </c>
      <c r="C445" s="422" t="s">
        <v>17</v>
      </c>
      <c r="D445" t="s">
        <v>12</v>
      </c>
      <c r="E445" s="67"/>
      <c r="F445" s="2">
        <v>79.599999999999994</v>
      </c>
      <c r="G445" s="2">
        <f t="shared" si="6"/>
        <v>10.000000000000028</v>
      </c>
    </row>
    <row r="446" spans="1:7">
      <c r="A446" s="3">
        <v>44299</v>
      </c>
      <c r="B446" s="422">
        <v>22147</v>
      </c>
      <c r="C446" s="422" t="s">
        <v>17</v>
      </c>
      <c r="D446" t="s">
        <v>13</v>
      </c>
      <c r="E446" s="67"/>
      <c r="F446" s="2">
        <v>10</v>
      </c>
      <c r="G446" s="6">
        <f t="shared" si="6"/>
        <v>2.8421709430404007E-14</v>
      </c>
    </row>
    <row r="447" spans="1:7">
      <c r="A447" s="31">
        <v>44286</v>
      </c>
      <c r="B447" s="421" t="s">
        <v>10</v>
      </c>
      <c r="C447" s="421" t="s">
        <v>18</v>
      </c>
      <c r="D447" t="s">
        <v>12</v>
      </c>
      <c r="E447" s="67">
        <v>12</v>
      </c>
      <c r="G447" s="2">
        <f>+G446+E447-F447</f>
        <v>12.000000000000028</v>
      </c>
    </row>
    <row r="448" spans="1:7">
      <c r="B448" s="422"/>
      <c r="C448" s="422"/>
      <c r="D448" t="s">
        <v>13</v>
      </c>
      <c r="E448" s="67">
        <v>2.8</v>
      </c>
      <c r="G448" s="2">
        <f t="shared" ref="G448:G528" si="7">+G447+E448-F448</f>
        <v>14.800000000000029</v>
      </c>
    </row>
    <row r="449" spans="1:7">
      <c r="B449" s="422"/>
      <c r="C449" s="422"/>
      <c r="D449" t="s">
        <v>31</v>
      </c>
      <c r="E449" s="67">
        <v>60</v>
      </c>
      <c r="G449" s="2">
        <f t="shared" si="7"/>
        <v>74.800000000000026</v>
      </c>
    </row>
    <row r="450" spans="1:7">
      <c r="B450" s="422"/>
      <c r="C450" s="422"/>
      <c r="D450" t="s">
        <v>29</v>
      </c>
      <c r="E450" s="67">
        <v>5</v>
      </c>
      <c r="G450" s="2">
        <f t="shared" si="7"/>
        <v>79.800000000000026</v>
      </c>
    </row>
    <row r="451" spans="1:7">
      <c r="B451" s="422"/>
      <c r="C451" s="422"/>
      <c r="D451" t="s">
        <v>40</v>
      </c>
      <c r="E451" s="67">
        <v>10</v>
      </c>
      <c r="G451" s="2">
        <f t="shared" si="7"/>
        <v>89.800000000000026</v>
      </c>
    </row>
    <row r="452" spans="1:7">
      <c r="A452" s="3">
        <v>44277</v>
      </c>
      <c r="B452" s="422">
        <v>22011</v>
      </c>
      <c r="C452" s="422" t="s">
        <v>18</v>
      </c>
      <c r="D452" t="s">
        <v>40</v>
      </c>
      <c r="E452" s="67"/>
      <c r="F452" s="2">
        <v>10</v>
      </c>
      <c r="G452" s="2">
        <f t="shared" si="7"/>
        <v>79.800000000000026</v>
      </c>
    </row>
    <row r="453" spans="1:7">
      <c r="A453" s="3">
        <v>44299</v>
      </c>
      <c r="B453" s="422">
        <v>22137</v>
      </c>
      <c r="C453" s="422" t="s">
        <v>18</v>
      </c>
      <c r="D453" t="s">
        <v>14</v>
      </c>
      <c r="E453" s="67"/>
      <c r="F453" s="2">
        <v>60</v>
      </c>
      <c r="G453" s="2">
        <f t="shared" si="7"/>
        <v>19.800000000000026</v>
      </c>
    </row>
    <row r="454" spans="1:7">
      <c r="A454" s="3">
        <v>44299</v>
      </c>
      <c r="B454" s="422">
        <v>22137</v>
      </c>
      <c r="C454" s="422" t="s">
        <v>18</v>
      </c>
      <c r="D454" t="s">
        <v>15</v>
      </c>
      <c r="E454" s="67"/>
      <c r="F454" s="2">
        <v>5</v>
      </c>
      <c r="G454" s="2">
        <f t="shared" si="7"/>
        <v>14.800000000000026</v>
      </c>
    </row>
    <row r="455" spans="1:7">
      <c r="A455" s="3">
        <v>44516</v>
      </c>
      <c r="B455" s="422">
        <v>23895</v>
      </c>
      <c r="C455" s="422" t="s">
        <v>18</v>
      </c>
      <c r="D455" t="s">
        <v>12</v>
      </c>
      <c r="E455" s="67"/>
      <c r="F455" s="2">
        <v>12</v>
      </c>
      <c r="G455" s="2">
        <f t="shared" si="7"/>
        <v>2.8000000000000256</v>
      </c>
    </row>
    <row r="456" spans="1:7">
      <c r="A456" s="3">
        <v>44516</v>
      </c>
      <c r="B456" s="422">
        <v>23895</v>
      </c>
      <c r="C456" s="422" t="s">
        <v>18</v>
      </c>
      <c r="D456" t="s">
        <v>13</v>
      </c>
      <c r="E456" s="67"/>
      <c r="F456" s="2">
        <v>2.8</v>
      </c>
      <c r="G456" s="2">
        <f t="shared" si="7"/>
        <v>2.5757174171303632E-14</v>
      </c>
    </row>
    <row r="457" spans="1:7">
      <c r="A457" s="31">
        <v>44316</v>
      </c>
      <c r="B457" s="421" t="s">
        <v>10</v>
      </c>
      <c r="C457" s="421" t="s">
        <v>19</v>
      </c>
      <c r="D457" t="s">
        <v>12</v>
      </c>
      <c r="E457" s="67">
        <v>30</v>
      </c>
      <c r="G457" s="2">
        <f t="shared" si="7"/>
        <v>30.000000000000025</v>
      </c>
    </row>
    <row r="458" spans="1:7">
      <c r="B458" s="422"/>
      <c r="C458" s="422"/>
      <c r="D458" t="s">
        <v>13</v>
      </c>
      <c r="E458" s="67">
        <v>2.4</v>
      </c>
      <c r="G458" s="2">
        <f t="shared" si="7"/>
        <v>32.400000000000027</v>
      </c>
    </row>
    <row r="459" spans="1:7">
      <c r="B459" s="422"/>
      <c r="C459" s="422"/>
      <c r="D459" t="s">
        <v>31</v>
      </c>
      <c r="E459" s="67">
        <v>60</v>
      </c>
      <c r="G459" s="2">
        <f t="shared" si="7"/>
        <v>92.400000000000034</v>
      </c>
    </row>
    <row r="460" spans="1:7">
      <c r="B460" s="422"/>
      <c r="C460" s="422"/>
      <c r="D460" t="s">
        <v>29</v>
      </c>
      <c r="E460" s="67">
        <v>5</v>
      </c>
      <c r="G460" s="2">
        <f t="shared" si="7"/>
        <v>97.400000000000034</v>
      </c>
    </row>
    <row r="461" spans="1:7">
      <c r="A461" s="3">
        <v>44316</v>
      </c>
      <c r="B461" s="422" t="s">
        <v>69</v>
      </c>
      <c r="C461" s="422" t="s">
        <v>19</v>
      </c>
      <c r="D461" t="s">
        <v>14</v>
      </c>
      <c r="E461" s="67"/>
      <c r="F461" s="2">
        <v>60</v>
      </c>
      <c r="G461" s="2">
        <f t="shared" si="7"/>
        <v>37.400000000000034</v>
      </c>
    </row>
    <row r="462" spans="1:7">
      <c r="A462" s="3">
        <v>44316</v>
      </c>
      <c r="B462" s="422" t="s">
        <v>69</v>
      </c>
      <c r="C462" s="422" t="s">
        <v>19</v>
      </c>
      <c r="D462" t="s">
        <v>15</v>
      </c>
      <c r="E462" s="67"/>
      <c r="F462" s="2">
        <v>5</v>
      </c>
      <c r="G462" s="2">
        <f t="shared" si="7"/>
        <v>32.400000000000034</v>
      </c>
    </row>
    <row r="463" spans="1:7">
      <c r="A463" s="3">
        <v>44336</v>
      </c>
      <c r="B463" s="422">
        <v>22506</v>
      </c>
      <c r="C463" s="422" t="s">
        <v>19</v>
      </c>
      <c r="D463" t="s">
        <v>12</v>
      </c>
      <c r="E463" s="67"/>
      <c r="F463" s="2">
        <v>30</v>
      </c>
      <c r="G463" s="2">
        <f t="shared" si="7"/>
        <v>2.4000000000000341</v>
      </c>
    </row>
    <row r="464" spans="1:7">
      <c r="A464" s="3">
        <v>44336</v>
      </c>
      <c r="B464" s="422">
        <v>22506</v>
      </c>
      <c r="C464" s="422" t="s">
        <v>19</v>
      </c>
      <c r="D464" t="s">
        <v>13</v>
      </c>
      <c r="E464" s="67"/>
      <c r="F464" s="2">
        <v>2.4</v>
      </c>
      <c r="G464" s="2">
        <f t="shared" si="7"/>
        <v>3.4194869158454821E-14</v>
      </c>
    </row>
    <row r="465" spans="1:7">
      <c r="A465" s="31">
        <v>44347</v>
      </c>
      <c r="B465" s="421" t="s">
        <v>10</v>
      </c>
      <c r="C465" s="421" t="s">
        <v>20</v>
      </c>
      <c r="D465" t="s">
        <v>12</v>
      </c>
      <c r="E465" s="67">
        <v>24.3</v>
      </c>
      <c r="G465" s="2">
        <f t="shared" si="7"/>
        <v>24.300000000000036</v>
      </c>
    </row>
    <row r="466" spans="1:7">
      <c r="B466" s="422"/>
      <c r="C466" s="422"/>
      <c r="D466" t="s">
        <v>13</v>
      </c>
      <c r="E466" s="67">
        <v>1.5</v>
      </c>
      <c r="G466" s="2">
        <f t="shared" si="7"/>
        <v>25.800000000000036</v>
      </c>
    </row>
    <row r="467" spans="1:7">
      <c r="B467" s="422"/>
      <c r="C467" s="422"/>
      <c r="D467" t="s">
        <v>31</v>
      </c>
      <c r="E467" s="67">
        <v>60</v>
      </c>
      <c r="G467" s="2">
        <f t="shared" si="7"/>
        <v>85.80000000000004</v>
      </c>
    </row>
    <row r="468" spans="1:7">
      <c r="B468" s="422"/>
      <c r="C468" s="422"/>
      <c r="D468" t="s">
        <v>29</v>
      </c>
      <c r="E468" s="67">
        <v>5</v>
      </c>
      <c r="G468" s="2">
        <f t="shared" si="7"/>
        <v>90.80000000000004</v>
      </c>
    </row>
    <row r="469" spans="1:7">
      <c r="A469" s="3">
        <v>44347</v>
      </c>
      <c r="B469" s="422" t="s">
        <v>69</v>
      </c>
      <c r="C469" s="422" t="s">
        <v>20</v>
      </c>
      <c r="D469" t="s">
        <v>14</v>
      </c>
      <c r="E469" s="67"/>
      <c r="F469" s="2">
        <v>60</v>
      </c>
      <c r="G469" s="2">
        <f t="shared" si="7"/>
        <v>30.80000000000004</v>
      </c>
    </row>
    <row r="470" spans="1:7">
      <c r="A470" s="3">
        <v>44347</v>
      </c>
      <c r="B470" s="422" t="s">
        <v>69</v>
      </c>
      <c r="C470" s="422" t="s">
        <v>20</v>
      </c>
      <c r="D470" t="s">
        <v>15</v>
      </c>
      <c r="E470" s="67"/>
      <c r="F470" s="2">
        <v>5</v>
      </c>
      <c r="G470" s="2">
        <f t="shared" si="7"/>
        <v>25.80000000000004</v>
      </c>
    </row>
    <row r="471" spans="1:7">
      <c r="A471" s="3">
        <v>44370</v>
      </c>
      <c r="B471" s="422">
        <v>22859</v>
      </c>
      <c r="C471" s="422" t="s">
        <v>20</v>
      </c>
      <c r="D471" t="s">
        <v>12</v>
      </c>
      <c r="E471" s="67"/>
      <c r="F471" s="2">
        <v>24.3</v>
      </c>
      <c r="G471" s="2">
        <f t="shared" si="7"/>
        <v>1.5000000000000391</v>
      </c>
    </row>
    <row r="472" spans="1:7">
      <c r="A472" s="3">
        <v>44370</v>
      </c>
      <c r="B472" s="422">
        <v>22859</v>
      </c>
      <c r="C472" s="422" t="s">
        <v>20</v>
      </c>
      <c r="D472" t="s">
        <v>13</v>
      </c>
      <c r="E472" s="67"/>
      <c r="F472" s="2">
        <v>1.5</v>
      </c>
      <c r="G472" s="2">
        <f t="shared" si="7"/>
        <v>3.907985046680551E-14</v>
      </c>
    </row>
    <row r="473" spans="1:7">
      <c r="A473" s="31">
        <v>44377</v>
      </c>
      <c r="B473" s="421" t="s">
        <v>10</v>
      </c>
      <c r="C473" s="421" t="s">
        <v>21</v>
      </c>
      <c r="D473" t="s">
        <v>12</v>
      </c>
      <c r="E473" s="67">
        <v>26.7</v>
      </c>
      <c r="G473" s="2">
        <f t="shared" si="7"/>
        <v>26.700000000000038</v>
      </c>
    </row>
    <row r="474" spans="1:7">
      <c r="B474" s="422"/>
      <c r="C474" s="422"/>
      <c r="D474" t="s">
        <v>13</v>
      </c>
      <c r="E474" s="82">
        <v>2.7</v>
      </c>
      <c r="G474" s="2">
        <f t="shared" si="7"/>
        <v>29.400000000000038</v>
      </c>
    </row>
    <row r="475" spans="1:7">
      <c r="B475" s="422"/>
      <c r="C475" s="422"/>
      <c r="D475" t="s">
        <v>31</v>
      </c>
      <c r="E475" s="67">
        <v>60</v>
      </c>
      <c r="G475" s="2">
        <f t="shared" si="7"/>
        <v>89.400000000000034</v>
      </c>
    </row>
    <row r="476" spans="1:7">
      <c r="B476" s="422"/>
      <c r="C476" s="422"/>
      <c r="D476" t="s">
        <v>29</v>
      </c>
      <c r="E476" s="67">
        <v>5</v>
      </c>
      <c r="G476" s="2">
        <f t="shared" si="7"/>
        <v>94.400000000000034</v>
      </c>
    </row>
    <row r="477" spans="1:7">
      <c r="A477" s="3">
        <v>44377</v>
      </c>
      <c r="B477" s="422" t="s">
        <v>69</v>
      </c>
      <c r="C477" s="422" t="s">
        <v>21</v>
      </c>
      <c r="D477" t="s">
        <v>14</v>
      </c>
      <c r="E477" s="67"/>
      <c r="F477" s="2">
        <v>60</v>
      </c>
      <c r="G477" s="2">
        <f t="shared" si="7"/>
        <v>34.400000000000034</v>
      </c>
    </row>
    <row r="478" spans="1:7">
      <c r="A478" s="3">
        <v>44377</v>
      </c>
      <c r="B478" s="422" t="s">
        <v>69</v>
      </c>
      <c r="C478" s="422" t="s">
        <v>21</v>
      </c>
      <c r="D478" t="s">
        <v>15</v>
      </c>
      <c r="E478" s="67"/>
      <c r="F478" s="2">
        <v>5</v>
      </c>
      <c r="G478" s="2">
        <f t="shared" si="7"/>
        <v>29.400000000000034</v>
      </c>
    </row>
    <row r="479" spans="1:7">
      <c r="A479" s="3">
        <v>44399</v>
      </c>
      <c r="B479" s="422">
        <v>23092</v>
      </c>
      <c r="C479" s="422" t="s">
        <v>21</v>
      </c>
      <c r="D479" t="s">
        <v>12</v>
      </c>
      <c r="E479" s="67"/>
      <c r="F479" s="67">
        <v>26.7</v>
      </c>
      <c r="G479" s="2">
        <f t="shared" si="7"/>
        <v>2.7000000000000348</v>
      </c>
    </row>
    <row r="480" spans="1:7">
      <c r="A480" s="3">
        <v>44399</v>
      </c>
      <c r="B480" s="422">
        <v>23092</v>
      </c>
      <c r="C480" s="422" t="s">
        <v>21</v>
      </c>
      <c r="D480" t="s">
        <v>13</v>
      </c>
      <c r="E480" s="67"/>
      <c r="F480" s="82">
        <v>2.7</v>
      </c>
      <c r="G480" s="2">
        <f t="shared" si="7"/>
        <v>3.4638958368304884E-14</v>
      </c>
    </row>
    <row r="481" spans="1:7">
      <c r="A481" s="81">
        <v>44408</v>
      </c>
      <c r="B481" s="421" t="s">
        <v>10</v>
      </c>
      <c r="C481" s="421" t="s">
        <v>22</v>
      </c>
      <c r="D481" t="s">
        <v>12</v>
      </c>
      <c r="E481" s="2">
        <v>23.4</v>
      </c>
      <c r="G481" s="2">
        <f t="shared" si="7"/>
        <v>23.400000000000034</v>
      </c>
    </row>
    <row r="482" spans="1:7">
      <c r="A482" s="70"/>
      <c r="B482" s="422"/>
      <c r="C482" s="422"/>
      <c r="D482" t="s">
        <v>13</v>
      </c>
      <c r="E482" s="2">
        <v>1.6</v>
      </c>
      <c r="G482" s="2">
        <f t="shared" si="7"/>
        <v>25.000000000000036</v>
      </c>
    </row>
    <row r="483" spans="1:7">
      <c r="A483" s="70"/>
      <c r="B483" s="422"/>
      <c r="C483" s="422"/>
      <c r="D483" t="s">
        <v>14</v>
      </c>
      <c r="E483" s="2">
        <v>60</v>
      </c>
      <c r="G483" s="2">
        <f t="shared" si="7"/>
        <v>85.000000000000028</v>
      </c>
    </row>
    <row r="484" spans="1:7">
      <c r="A484" s="70"/>
      <c r="B484" s="422"/>
      <c r="C484" s="422"/>
      <c r="D484" t="s">
        <v>15</v>
      </c>
      <c r="E484" s="2">
        <v>5</v>
      </c>
      <c r="G484" s="2">
        <f t="shared" si="7"/>
        <v>90.000000000000028</v>
      </c>
    </row>
    <row r="485" spans="1:7">
      <c r="A485" s="70">
        <v>44408</v>
      </c>
      <c r="B485" s="422" t="s">
        <v>69</v>
      </c>
      <c r="C485" s="422" t="s">
        <v>22</v>
      </c>
      <c r="D485" t="s">
        <v>31</v>
      </c>
      <c r="F485" s="2">
        <v>60</v>
      </c>
      <c r="G485" s="2">
        <f t="shared" si="7"/>
        <v>30.000000000000028</v>
      </c>
    </row>
    <row r="486" spans="1:7">
      <c r="A486" s="70">
        <v>44408</v>
      </c>
      <c r="B486" s="422" t="s">
        <v>69</v>
      </c>
      <c r="C486" s="422" t="s">
        <v>22</v>
      </c>
      <c r="D486" t="s">
        <v>29</v>
      </c>
      <c r="F486" s="2">
        <v>5</v>
      </c>
      <c r="G486" s="2">
        <f t="shared" si="7"/>
        <v>25.000000000000028</v>
      </c>
    </row>
    <row r="487" spans="1:7">
      <c r="A487" s="432">
        <v>44456</v>
      </c>
      <c r="B487" s="422">
        <v>23471</v>
      </c>
      <c r="C487" s="422" t="s">
        <v>22</v>
      </c>
      <c r="D487" t="s">
        <v>12</v>
      </c>
      <c r="F487" s="2">
        <v>23.4</v>
      </c>
      <c r="G487" s="2">
        <f t="shared" si="7"/>
        <v>1.6000000000000298</v>
      </c>
    </row>
    <row r="488" spans="1:7">
      <c r="A488" s="432">
        <v>44456</v>
      </c>
      <c r="B488" s="422">
        <v>23471</v>
      </c>
      <c r="C488" s="422" t="s">
        <v>22</v>
      </c>
      <c r="D488" t="s">
        <v>13</v>
      </c>
      <c r="F488" s="2">
        <v>1.6</v>
      </c>
      <c r="G488" s="2">
        <f t="shared" si="7"/>
        <v>2.9753977059954195E-14</v>
      </c>
    </row>
    <row r="489" spans="1:7">
      <c r="A489" s="31">
        <v>44439</v>
      </c>
      <c r="B489" s="421" t="s">
        <v>10</v>
      </c>
      <c r="C489" s="421" t="s">
        <v>23</v>
      </c>
      <c r="D489" t="s">
        <v>12</v>
      </c>
      <c r="E489" s="2">
        <v>26.5</v>
      </c>
      <c r="G489" s="2">
        <f t="shared" si="7"/>
        <v>26.500000000000028</v>
      </c>
    </row>
    <row r="490" spans="1:7">
      <c r="B490" s="422"/>
      <c r="C490" s="422"/>
      <c r="D490" t="s">
        <v>13</v>
      </c>
      <c r="E490" s="2">
        <v>1.5</v>
      </c>
      <c r="G490" s="2">
        <f t="shared" si="7"/>
        <v>28.000000000000028</v>
      </c>
    </row>
    <row r="491" spans="1:7">
      <c r="B491" s="422"/>
      <c r="C491" s="422"/>
      <c r="D491" t="s">
        <v>14</v>
      </c>
      <c r="E491" s="2">
        <v>60</v>
      </c>
      <c r="G491" s="2">
        <f t="shared" si="7"/>
        <v>88.000000000000028</v>
      </c>
    </row>
    <row r="492" spans="1:7">
      <c r="B492" s="422"/>
      <c r="C492" s="422"/>
      <c r="D492" t="s">
        <v>15</v>
      </c>
      <c r="E492" s="2">
        <v>5</v>
      </c>
      <c r="G492" s="2">
        <f t="shared" si="7"/>
        <v>93.000000000000028</v>
      </c>
    </row>
    <row r="493" spans="1:7">
      <c r="A493" s="70">
        <v>44439</v>
      </c>
      <c r="B493" s="422" t="s">
        <v>69</v>
      </c>
      <c r="C493" s="422" t="s">
        <v>23</v>
      </c>
      <c r="D493" t="s">
        <v>14</v>
      </c>
      <c r="F493" s="2">
        <v>56</v>
      </c>
      <c r="G493" s="2">
        <f t="shared" si="7"/>
        <v>37.000000000000028</v>
      </c>
    </row>
    <row r="494" spans="1:7">
      <c r="A494" s="70">
        <v>44474</v>
      </c>
      <c r="B494" s="422">
        <v>23570</v>
      </c>
      <c r="C494" s="422" t="s">
        <v>23</v>
      </c>
      <c r="D494" t="s">
        <v>12</v>
      </c>
      <c r="F494" s="2">
        <v>26.5</v>
      </c>
      <c r="G494" s="2">
        <f t="shared" si="7"/>
        <v>10.500000000000028</v>
      </c>
    </row>
    <row r="495" spans="1:7">
      <c r="A495" s="70">
        <v>44474</v>
      </c>
      <c r="B495" s="422">
        <v>23570</v>
      </c>
      <c r="C495" s="422" t="s">
        <v>23</v>
      </c>
      <c r="D495" t="s">
        <v>13</v>
      </c>
      <c r="F495" s="2">
        <v>1.5</v>
      </c>
      <c r="G495" s="2">
        <f t="shared" si="7"/>
        <v>9.0000000000000284</v>
      </c>
    </row>
    <row r="496" spans="1:7">
      <c r="A496" s="70">
        <v>44516</v>
      </c>
      <c r="B496" s="422">
        <v>23895</v>
      </c>
      <c r="C496" s="422" t="s">
        <v>23</v>
      </c>
      <c r="D496" t="s">
        <v>14</v>
      </c>
      <c r="F496" s="2">
        <v>4</v>
      </c>
      <c r="G496" s="2">
        <f t="shared" si="7"/>
        <v>5.0000000000000284</v>
      </c>
    </row>
    <row r="497" spans="1:7">
      <c r="A497" s="70">
        <v>44516</v>
      </c>
      <c r="B497" s="422">
        <v>23895</v>
      </c>
      <c r="C497" s="422" t="s">
        <v>23</v>
      </c>
      <c r="D497" t="s">
        <v>15</v>
      </c>
      <c r="F497" s="2">
        <v>5</v>
      </c>
      <c r="G497" s="2">
        <f t="shared" si="7"/>
        <v>2.8421709430404007E-14</v>
      </c>
    </row>
    <row r="498" spans="1:7">
      <c r="A498" s="31">
        <v>44469</v>
      </c>
      <c r="B498" s="421" t="s">
        <v>10</v>
      </c>
      <c r="C498" s="421" t="s">
        <v>172</v>
      </c>
      <c r="D498" t="s">
        <v>12</v>
      </c>
      <c r="E498" s="2">
        <v>27.4</v>
      </c>
      <c r="G498" s="2">
        <f t="shared" si="7"/>
        <v>27.400000000000027</v>
      </c>
    </row>
    <row r="499" spans="1:7">
      <c r="B499" s="422"/>
      <c r="C499" s="422"/>
      <c r="D499" t="s">
        <v>13</v>
      </c>
      <c r="E499" s="2">
        <v>1.5</v>
      </c>
      <c r="G499" s="2">
        <f t="shared" si="7"/>
        <v>28.900000000000027</v>
      </c>
    </row>
    <row r="500" spans="1:7">
      <c r="B500" s="422"/>
      <c r="C500" s="422"/>
      <c r="D500" t="s">
        <v>14</v>
      </c>
      <c r="E500" s="2">
        <v>60</v>
      </c>
      <c r="G500" s="2">
        <f t="shared" si="7"/>
        <v>88.900000000000034</v>
      </c>
    </row>
    <row r="501" spans="1:7">
      <c r="B501" s="422"/>
      <c r="C501" s="422"/>
      <c r="D501" t="s">
        <v>15</v>
      </c>
      <c r="E501" s="2">
        <v>5</v>
      </c>
      <c r="G501" s="2">
        <f t="shared" si="7"/>
        <v>93.900000000000034</v>
      </c>
    </row>
    <row r="502" spans="1:7">
      <c r="A502" s="70">
        <v>44469</v>
      </c>
      <c r="B502" s="422" t="s">
        <v>69</v>
      </c>
      <c r="C502" s="422" t="s">
        <v>172</v>
      </c>
      <c r="D502" t="s">
        <v>14</v>
      </c>
      <c r="F502" s="2">
        <v>60</v>
      </c>
      <c r="G502" s="2">
        <f t="shared" si="7"/>
        <v>33.900000000000034</v>
      </c>
    </row>
    <row r="503" spans="1:7">
      <c r="A503" s="70">
        <v>44469</v>
      </c>
      <c r="B503" s="422" t="s">
        <v>69</v>
      </c>
      <c r="C503" s="422" t="s">
        <v>172</v>
      </c>
      <c r="D503" t="s">
        <v>15</v>
      </c>
      <c r="F503" s="2">
        <v>5</v>
      </c>
      <c r="G503" s="2">
        <f t="shared" si="7"/>
        <v>28.900000000000034</v>
      </c>
    </row>
    <row r="504" spans="1:7">
      <c r="A504" s="70">
        <v>44516</v>
      </c>
      <c r="B504" s="422">
        <v>23895</v>
      </c>
      <c r="C504" s="422" t="s">
        <v>172</v>
      </c>
      <c r="D504" t="s">
        <v>12</v>
      </c>
      <c r="F504" s="2">
        <v>27.4</v>
      </c>
      <c r="G504" s="2">
        <f t="shared" si="7"/>
        <v>1.5000000000000355</v>
      </c>
    </row>
    <row r="505" spans="1:7">
      <c r="A505" s="70">
        <v>44516</v>
      </c>
      <c r="B505" s="422">
        <v>23895</v>
      </c>
      <c r="C505" s="422" t="s">
        <v>172</v>
      </c>
      <c r="D505" t="s">
        <v>13</v>
      </c>
      <c r="F505" s="2">
        <v>1.5</v>
      </c>
      <c r="G505" s="2">
        <f t="shared" si="7"/>
        <v>3.5527136788005009E-14</v>
      </c>
    </row>
    <row r="506" spans="1:7">
      <c r="A506" s="81">
        <v>44500</v>
      </c>
      <c r="B506" s="421" t="s">
        <v>10</v>
      </c>
      <c r="C506" s="421" t="s">
        <v>25</v>
      </c>
      <c r="D506" t="s">
        <v>12</v>
      </c>
      <c r="E506" s="2">
        <v>28.4</v>
      </c>
      <c r="G506" s="2">
        <f t="shared" si="7"/>
        <v>28.400000000000034</v>
      </c>
    </row>
    <row r="507" spans="1:7">
      <c r="A507" s="70"/>
      <c r="B507" s="422"/>
      <c r="C507" s="422"/>
      <c r="D507" t="s">
        <v>13</v>
      </c>
      <c r="E507" s="2">
        <v>1.5</v>
      </c>
      <c r="G507" s="2">
        <f t="shared" si="7"/>
        <v>29.900000000000034</v>
      </c>
    </row>
    <row r="508" spans="1:7">
      <c r="A508" s="70"/>
      <c r="B508" s="422"/>
      <c r="C508" s="422"/>
      <c r="D508" t="s">
        <v>14</v>
      </c>
      <c r="E508" s="2">
        <v>60</v>
      </c>
      <c r="G508" s="2">
        <f t="shared" si="7"/>
        <v>89.900000000000034</v>
      </c>
    </row>
    <row r="509" spans="1:7">
      <c r="A509" s="70"/>
      <c r="B509" s="422"/>
      <c r="C509" s="422"/>
      <c r="D509" t="s">
        <v>15</v>
      </c>
      <c r="E509" s="2">
        <v>5</v>
      </c>
      <c r="G509" s="2">
        <f t="shared" si="7"/>
        <v>94.900000000000034</v>
      </c>
    </row>
    <row r="510" spans="1:7">
      <c r="A510" s="70">
        <v>44620</v>
      </c>
      <c r="B510" s="422">
        <v>24417</v>
      </c>
      <c r="C510" s="422" t="s">
        <v>25</v>
      </c>
      <c r="D510" t="s">
        <v>12</v>
      </c>
      <c r="F510" s="2">
        <v>28.4</v>
      </c>
      <c r="G510" s="2">
        <f t="shared" si="7"/>
        <v>66.500000000000028</v>
      </c>
    </row>
    <row r="511" spans="1:7">
      <c r="A511" s="70">
        <v>44620</v>
      </c>
      <c r="B511" s="422">
        <v>24417</v>
      </c>
      <c r="C511" s="422" t="s">
        <v>25</v>
      </c>
      <c r="D511" t="s">
        <v>13</v>
      </c>
      <c r="F511" s="2">
        <v>1.5</v>
      </c>
      <c r="G511" s="2">
        <f t="shared" si="7"/>
        <v>65.000000000000028</v>
      </c>
    </row>
    <row r="512" spans="1:7">
      <c r="A512" s="70">
        <v>44620</v>
      </c>
      <c r="B512" s="422">
        <v>24417</v>
      </c>
      <c r="C512" s="422" t="s">
        <v>25</v>
      </c>
      <c r="D512" t="s">
        <v>14</v>
      </c>
      <c r="F512" s="2">
        <v>60</v>
      </c>
      <c r="G512" s="2">
        <f t="shared" si="7"/>
        <v>5.0000000000000284</v>
      </c>
    </row>
    <row r="513" spans="1:12">
      <c r="A513" s="70">
        <v>44620</v>
      </c>
      <c r="B513" s="422">
        <v>24417</v>
      </c>
      <c r="C513" s="422" t="s">
        <v>25</v>
      </c>
      <c r="D513" t="s">
        <v>15</v>
      </c>
      <c r="F513" s="2">
        <v>5</v>
      </c>
      <c r="G513" s="2">
        <f t="shared" si="7"/>
        <v>2.8421709430404007E-14</v>
      </c>
    </row>
    <row r="514" spans="1:12">
      <c r="A514" s="81">
        <v>44530</v>
      </c>
      <c r="B514" s="421" t="s">
        <v>10</v>
      </c>
      <c r="C514" s="421" t="s">
        <v>26</v>
      </c>
      <c r="D514" t="s">
        <v>12</v>
      </c>
      <c r="E514" s="2">
        <v>30.3</v>
      </c>
      <c r="G514" s="2">
        <f t="shared" si="7"/>
        <v>30.300000000000029</v>
      </c>
    </row>
    <row r="515" spans="1:12">
      <c r="A515" s="70"/>
      <c r="B515" s="422"/>
      <c r="C515" s="422"/>
      <c r="D515" t="s">
        <v>13</v>
      </c>
      <c r="E515" s="2">
        <v>1.5</v>
      </c>
      <c r="G515" s="2">
        <f t="shared" si="7"/>
        <v>31.800000000000029</v>
      </c>
      <c r="H515" s="462" t="s">
        <v>375</v>
      </c>
      <c r="I515" s="462"/>
      <c r="J515" s="462"/>
      <c r="K515" s="462"/>
      <c r="L515" s="462"/>
    </row>
    <row r="516" spans="1:12">
      <c r="A516" s="70"/>
      <c r="B516" s="422"/>
      <c r="C516" s="422"/>
      <c r="D516" t="s">
        <v>14</v>
      </c>
      <c r="E516" s="2">
        <v>60</v>
      </c>
      <c r="G516" s="2">
        <f t="shared" si="7"/>
        <v>91.800000000000026</v>
      </c>
      <c r="H516" s="462"/>
      <c r="I516" s="462"/>
      <c r="J516" s="462"/>
      <c r="K516" s="462"/>
      <c r="L516" s="462"/>
    </row>
    <row r="517" spans="1:12">
      <c r="A517" s="70"/>
      <c r="B517" s="422"/>
      <c r="C517" s="422"/>
      <c r="D517" t="s">
        <v>15</v>
      </c>
      <c r="E517" s="2">
        <v>5</v>
      </c>
      <c r="G517" s="2">
        <f t="shared" si="7"/>
        <v>96.800000000000026</v>
      </c>
    </row>
    <row r="518" spans="1:12">
      <c r="A518" s="70"/>
      <c r="B518" s="422"/>
      <c r="C518" s="422"/>
      <c r="D518" t="s">
        <v>376</v>
      </c>
      <c r="E518" s="2">
        <v>10</v>
      </c>
      <c r="G518" s="2">
        <f t="shared" si="7"/>
        <v>106.80000000000003</v>
      </c>
    </row>
    <row r="519" spans="1:12">
      <c r="A519" s="70">
        <v>44620</v>
      </c>
      <c r="B519" s="422">
        <v>24417</v>
      </c>
      <c r="C519" s="422" t="s">
        <v>26</v>
      </c>
      <c r="D519" t="s">
        <v>12</v>
      </c>
      <c r="F519" s="2">
        <v>30.3</v>
      </c>
      <c r="G519" s="2">
        <f t="shared" si="7"/>
        <v>76.500000000000028</v>
      </c>
    </row>
    <row r="520" spans="1:12">
      <c r="A520" s="70">
        <v>44620</v>
      </c>
      <c r="B520" s="422">
        <v>24417</v>
      </c>
      <c r="C520" s="422" t="s">
        <v>26</v>
      </c>
      <c r="D520" t="s">
        <v>13</v>
      </c>
      <c r="F520" s="2">
        <v>1.5</v>
      </c>
      <c r="G520" s="2">
        <f t="shared" si="7"/>
        <v>75.000000000000028</v>
      </c>
    </row>
    <row r="521" spans="1:12">
      <c r="A521" s="70">
        <v>44620</v>
      </c>
      <c r="B521" s="422">
        <v>24417</v>
      </c>
      <c r="C521" s="422" t="s">
        <v>26</v>
      </c>
      <c r="D521" t="s">
        <v>14</v>
      </c>
      <c r="F521" s="2">
        <v>60</v>
      </c>
      <c r="G521" s="2">
        <f t="shared" si="7"/>
        <v>15.000000000000028</v>
      </c>
    </row>
    <row r="522" spans="1:12">
      <c r="A522" s="70">
        <v>44620</v>
      </c>
      <c r="B522" s="422">
        <v>24417</v>
      </c>
      <c r="C522" s="422" t="s">
        <v>26</v>
      </c>
      <c r="D522" t="s">
        <v>15</v>
      </c>
      <c r="F522" s="2">
        <v>5</v>
      </c>
      <c r="G522" s="2">
        <f t="shared" si="7"/>
        <v>10.000000000000028</v>
      </c>
    </row>
    <row r="523" spans="1:12">
      <c r="A523" s="70">
        <v>44620</v>
      </c>
      <c r="B523" s="422">
        <v>24417</v>
      </c>
      <c r="C523" s="422" t="s">
        <v>26</v>
      </c>
      <c r="D523" t="s">
        <v>376</v>
      </c>
      <c r="F523" s="2">
        <v>10</v>
      </c>
      <c r="G523" s="2">
        <f t="shared" si="7"/>
        <v>2.8421709430404007E-14</v>
      </c>
    </row>
    <row r="524" spans="1:12">
      <c r="A524" s="81">
        <v>44561</v>
      </c>
      <c r="B524" s="421" t="s">
        <v>10</v>
      </c>
      <c r="C524" s="421" t="s">
        <v>27</v>
      </c>
      <c r="D524" t="s">
        <v>12</v>
      </c>
      <c r="E524" s="2">
        <v>31.8</v>
      </c>
      <c r="G524" s="2">
        <f t="shared" si="7"/>
        <v>31.800000000000029</v>
      </c>
    </row>
    <row r="525" spans="1:12">
      <c r="A525" s="70"/>
      <c r="B525" s="422"/>
      <c r="C525" s="422"/>
      <c r="D525" t="s">
        <v>13</v>
      </c>
      <c r="E525" s="2">
        <v>1.5</v>
      </c>
      <c r="G525" s="2">
        <f t="shared" si="7"/>
        <v>33.300000000000026</v>
      </c>
    </row>
    <row r="526" spans="1:12">
      <c r="A526" s="70"/>
      <c r="B526" s="422"/>
      <c r="C526" s="422"/>
      <c r="D526" t="s">
        <v>14</v>
      </c>
      <c r="E526" s="2">
        <v>60</v>
      </c>
      <c r="G526" s="2">
        <f t="shared" si="7"/>
        <v>93.300000000000026</v>
      </c>
    </row>
    <row r="527" spans="1:12">
      <c r="A527" s="70"/>
      <c r="B527" s="422"/>
      <c r="C527" s="422"/>
      <c r="D527" t="s">
        <v>15</v>
      </c>
      <c r="E527" s="2">
        <v>5</v>
      </c>
      <c r="G527" s="2">
        <f t="shared" si="7"/>
        <v>98.300000000000026</v>
      </c>
    </row>
    <row r="528" spans="1:12">
      <c r="A528" s="70">
        <v>44620</v>
      </c>
      <c r="B528" s="422">
        <v>24418</v>
      </c>
      <c r="C528" s="422" t="s">
        <v>27</v>
      </c>
      <c r="D528" t="s">
        <v>12</v>
      </c>
      <c r="F528" s="2">
        <v>31.8</v>
      </c>
      <c r="G528" s="2">
        <f t="shared" si="7"/>
        <v>66.500000000000028</v>
      </c>
    </row>
    <row r="529" spans="1:7">
      <c r="A529" s="70">
        <v>44620</v>
      </c>
      <c r="B529" s="422">
        <v>24418</v>
      </c>
      <c r="C529" s="422" t="s">
        <v>27</v>
      </c>
      <c r="D529" t="s">
        <v>13</v>
      </c>
      <c r="F529" s="2">
        <v>1.5</v>
      </c>
      <c r="G529" s="2">
        <f t="shared" ref="G529:G532" si="8">+G528+E529-F529</f>
        <v>65.000000000000028</v>
      </c>
    </row>
    <row r="530" spans="1:7">
      <c r="A530" s="70">
        <v>44620</v>
      </c>
      <c r="B530" s="422">
        <v>24418</v>
      </c>
      <c r="C530" s="422" t="s">
        <v>27</v>
      </c>
      <c r="D530" t="s">
        <v>14</v>
      </c>
      <c r="F530" s="2">
        <v>60</v>
      </c>
      <c r="G530" s="2">
        <f t="shared" si="8"/>
        <v>5.0000000000000284</v>
      </c>
    </row>
    <row r="531" spans="1:7">
      <c r="A531" s="70">
        <v>44620</v>
      </c>
      <c r="B531" s="422">
        <v>24418</v>
      </c>
      <c r="C531" s="422" t="s">
        <v>27</v>
      </c>
      <c r="D531" t="s">
        <v>15</v>
      </c>
      <c r="F531" s="2">
        <v>5</v>
      </c>
      <c r="G531" s="2">
        <f t="shared" si="8"/>
        <v>2.8421709430404007E-14</v>
      </c>
    </row>
    <row r="532" spans="1:7">
      <c r="A532" s="81">
        <v>44592</v>
      </c>
      <c r="B532" s="421" t="s">
        <v>10</v>
      </c>
      <c r="C532" s="421" t="s">
        <v>11</v>
      </c>
      <c r="D532" t="s">
        <v>12</v>
      </c>
      <c r="E532" s="2">
        <v>33.6</v>
      </c>
      <c r="G532" s="2">
        <f t="shared" si="8"/>
        <v>33.60000000000003</v>
      </c>
    </row>
    <row r="533" spans="1:7">
      <c r="B533" s="422"/>
      <c r="C533" s="422"/>
      <c r="D533" t="s">
        <v>13</v>
      </c>
      <c r="E533" s="2">
        <v>1.3</v>
      </c>
      <c r="G533" s="2">
        <f t="shared" ref="G533:G605" si="9">+G532+E533-F533</f>
        <v>34.900000000000027</v>
      </c>
    </row>
    <row r="534" spans="1:7">
      <c r="B534" s="422"/>
      <c r="C534" s="422"/>
      <c r="D534" t="s">
        <v>14</v>
      </c>
      <c r="E534" s="2">
        <v>60</v>
      </c>
      <c r="G534" s="2">
        <f t="shared" si="9"/>
        <v>94.900000000000034</v>
      </c>
    </row>
    <row r="535" spans="1:7">
      <c r="B535" s="422"/>
      <c r="C535" s="422"/>
      <c r="D535" t="s">
        <v>15</v>
      </c>
      <c r="E535" s="2">
        <v>5</v>
      </c>
      <c r="G535" s="2">
        <f t="shared" si="9"/>
        <v>99.900000000000034</v>
      </c>
    </row>
    <row r="536" spans="1:7">
      <c r="B536" s="422"/>
      <c r="C536" s="422"/>
      <c r="D536" t="s">
        <v>377</v>
      </c>
      <c r="E536" s="2">
        <v>10</v>
      </c>
      <c r="G536" s="2">
        <f t="shared" si="9"/>
        <v>109.90000000000003</v>
      </c>
    </row>
    <row r="537" spans="1:7">
      <c r="A537" s="70">
        <v>44620</v>
      </c>
      <c r="B537" s="422">
        <v>24418</v>
      </c>
      <c r="C537" s="422" t="s">
        <v>11</v>
      </c>
      <c r="D537" t="s">
        <v>12</v>
      </c>
      <c r="F537" s="2">
        <v>33.6</v>
      </c>
      <c r="G537" s="2">
        <f t="shared" si="9"/>
        <v>76.30000000000004</v>
      </c>
    </row>
    <row r="538" spans="1:7">
      <c r="A538" s="70">
        <v>44620</v>
      </c>
      <c r="B538" s="422">
        <v>24418</v>
      </c>
      <c r="C538" s="422" t="s">
        <v>11</v>
      </c>
      <c r="D538" t="s">
        <v>13</v>
      </c>
      <c r="F538" s="2">
        <v>1.3</v>
      </c>
      <c r="G538" s="2">
        <f t="shared" si="9"/>
        <v>75.000000000000043</v>
      </c>
    </row>
    <row r="539" spans="1:7">
      <c r="A539" s="70">
        <v>44620</v>
      </c>
      <c r="B539" s="422">
        <v>24418</v>
      </c>
      <c r="C539" s="422" t="s">
        <v>11</v>
      </c>
      <c r="D539" t="s">
        <v>14</v>
      </c>
      <c r="F539" s="2">
        <v>60</v>
      </c>
      <c r="G539" s="2">
        <f t="shared" si="9"/>
        <v>15.000000000000043</v>
      </c>
    </row>
    <row r="540" spans="1:7">
      <c r="A540" s="70">
        <v>44620</v>
      </c>
      <c r="B540" s="422">
        <v>24418</v>
      </c>
      <c r="C540" s="422" t="s">
        <v>11</v>
      </c>
      <c r="D540" t="s">
        <v>15</v>
      </c>
      <c r="F540" s="2">
        <v>5</v>
      </c>
      <c r="G540" s="2">
        <f t="shared" si="9"/>
        <v>10.000000000000043</v>
      </c>
    </row>
    <row r="541" spans="1:7">
      <c r="A541" s="70">
        <v>44620</v>
      </c>
      <c r="B541" s="422">
        <v>24418</v>
      </c>
      <c r="C541" s="422" t="s">
        <v>11</v>
      </c>
      <c r="D541" t="s">
        <v>377</v>
      </c>
      <c r="F541" s="2">
        <v>10</v>
      </c>
      <c r="G541" s="2">
        <f t="shared" si="9"/>
        <v>4.2632564145606011E-14</v>
      </c>
    </row>
    <row r="542" spans="1:7">
      <c r="A542" s="31">
        <v>44620</v>
      </c>
      <c r="B542" s="421" t="s">
        <v>10</v>
      </c>
      <c r="C542" s="421" t="s">
        <v>17</v>
      </c>
      <c r="D542" t="s">
        <v>12</v>
      </c>
      <c r="E542" s="2">
        <v>33.1</v>
      </c>
      <c r="G542" s="2">
        <f t="shared" si="9"/>
        <v>33.100000000000044</v>
      </c>
    </row>
    <row r="543" spans="1:7">
      <c r="B543" s="422"/>
      <c r="C543" s="422"/>
      <c r="D543" t="s">
        <v>13</v>
      </c>
      <c r="E543" s="2">
        <v>1.6</v>
      </c>
      <c r="G543" s="2">
        <f t="shared" si="9"/>
        <v>34.700000000000045</v>
      </c>
    </row>
    <row r="544" spans="1:7">
      <c r="B544" s="422"/>
      <c r="C544" s="422"/>
      <c r="D544" t="s">
        <v>14</v>
      </c>
      <c r="E544" s="2">
        <v>56</v>
      </c>
      <c r="G544" s="2">
        <f t="shared" si="9"/>
        <v>90.700000000000045</v>
      </c>
    </row>
    <row r="545" spans="1:13">
      <c r="B545" s="422"/>
      <c r="C545" s="422"/>
      <c r="D545" t="s">
        <v>15</v>
      </c>
      <c r="E545" s="2">
        <v>5</v>
      </c>
      <c r="G545" s="2">
        <f t="shared" si="9"/>
        <v>95.700000000000045</v>
      </c>
    </row>
    <row r="546" spans="1:13">
      <c r="A546" s="3">
        <v>44649</v>
      </c>
      <c r="B546" s="422">
        <v>24722</v>
      </c>
      <c r="C546" s="422" t="s">
        <v>17</v>
      </c>
      <c r="D546" t="s">
        <v>14</v>
      </c>
      <c r="F546" s="2">
        <v>56</v>
      </c>
      <c r="G546" s="2">
        <f t="shared" si="9"/>
        <v>39.700000000000045</v>
      </c>
    </row>
    <row r="547" spans="1:13">
      <c r="A547" s="3">
        <v>44649</v>
      </c>
      <c r="B547" s="422">
        <v>24722</v>
      </c>
      <c r="C547" s="422" t="s">
        <v>17</v>
      </c>
      <c r="D547" t="s">
        <v>15</v>
      </c>
      <c r="F547" s="2">
        <v>5</v>
      </c>
      <c r="G547" s="2">
        <f t="shared" si="9"/>
        <v>34.700000000000045</v>
      </c>
    </row>
    <row r="548" spans="1:13">
      <c r="A548" s="3">
        <v>44649</v>
      </c>
      <c r="B548" s="422">
        <v>24717</v>
      </c>
      <c r="C548" s="422" t="s">
        <v>17</v>
      </c>
      <c r="D548" t="s">
        <v>12</v>
      </c>
      <c r="F548" s="2">
        <v>33.1</v>
      </c>
      <c r="G548" s="2">
        <f t="shared" si="9"/>
        <v>1.6000000000000441</v>
      </c>
    </row>
    <row r="549" spans="1:13">
      <c r="A549" s="3">
        <v>44649</v>
      </c>
      <c r="B549" s="422">
        <v>24717</v>
      </c>
      <c r="C549" s="422" t="s">
        <v>17</v>
      </c>
      <c r="D549" t="s">
        <v>13</v>
      </c>
      <c r="F549" s="2">
        <v>1.6</v>
      </c>
      <c r="G549" s="2">
        <f t="shared" si="9"/>
        <v>4.3964831775156199E-14</v>
      </c>
    </row>
    <row r="550" spans="1:13">
      <c r="A550" s="31">
        <v>44651</v>
      </c>
      <c r="B550" s="421" t="s">
        <v>10</v>
      </c>
      <c r="C550" s="421" t="s">
        <v>18</v>
      </c>
      <c r="D550" t="s">
        <v>12</v>
      </c>
      <c r="E550" s="2">
        <v>33.200000000000003</v>
      </c>
      <c r="G550" s="2">
        <f t="shared" si="9"/>
        <v>33.200000000000045</v>
      </c>
    </row>
    <row r="551" spans="1:13">
      <c r="B551" s="422"/>
      <c r="C551" s="422"/>
      <c r="D551" t="s">
        <v>13</v>
      </c>
      <c r="E551" s="2">
        <v>1.8</v>
      </c>
      <c r="G551" s="2">
        <f t="shared" si="9"/>
        <v>35.000000000000043</v>
      </c>
    </row>
    <row r="552" spans="1:13">
      <c r="B552" s="422"/>
      <c r="C552" s="422"/>
      <c r="D552" t="s">
        <v>14</v>
      </c>
      <c r="E552" s="2">
        <v>60</v>
      </c>
      <c r="G552" s="2">
        <f t="shared" si="9"/>
        <v>95.000000000000043</v>
      </c>
    </row>
    <row r="553" spans="1:13">
      <c r="B553" s="422"/>
      <c r="C553" s="422"/>
      <c r="D553" t="s">
        <v>15</v>
      </c>
      <c r="E553" s="2">
        <v>5</v>
      </c>
      <c r="G553" s="2">
        <f t="shared" si="9"/>
        <v>100.00000000000004</v>
      </c>
    </row>
    <row r="554" spans="1:13">
      <c r="A554" s="3">
        <v>44651</v>
      </c>
      <c r="B554" s="422" t="s">
        <v>81</v>
      </c>
      <c r="C554" s="422" t="s">
        <v>18</v>
      </c>
      <c r="D554" t="s">
        <v>14</v>
      </c>
      <c r="F554" s="2">
        <v>60</v>
      </c>
      <c r="G554" s="2">
        <f t="shared" si="9"/>
        <v>40.000000000000043</v>
      </c>
    </row>
    <row r="555" spans="1:13">
      <c r="A555" s="3">
        <v>44651</v>
      </c>
      <c r="B555" s="422" t="s">
        <v>81</v>
      </c>
      <c r="C555" s="422" t="s">
        <v>18</v>
      </c>
      <c r="D555" t="s">
        <v>15</v>
      </c>
      <c r="F555" s="2">
        <v>5</v>
      </c>
      <c r="G555" s="2">
        <f t="shared" si="9"/>
        <v>35.000000000000043</v>
      </c>
    </row>
    <row r="556" spans="1:13">
      <c r="A556" s="3">
        <v>44796</v>
      </c>
      <c r="B556" s="422">
        <v>25375</v>
      </c>
      <c r="C556" s="422" t="s">
        <v>18</v>
      </c>
      <c r="D556" t="s">
        <v>12</v>
      </c>
      <c r="F556" s="2">
        <v>33.200000000000003</v>
      </c>
      <c r="G556" s="2">
        <f t="shared" si="9"/>
        <v>1.8000000000000398</v>
      </c>
    </row>
    <row r="557" spans="1:13">
      <c r="A557" s="3">
        <v>44796</v>
      </c>
      <c r="B557" s="422">
        <v>25375</v>
      </c>
      <c r="C557" s="422" t="s">
        <v>18</v>
      </c>
      <c r="D557" t="s">
        <v>13</v>
      </c>
      <c r="F557" s="2">
        <v>1.8</v>
      </c>
      <c r="G557" s="2">
        <f t="shared" si="9"/>
        <v>3.9745984281580604E-14</v>
      </c>
    </row>
    <row r="558" spans="1:13">
      <c r="A558" s="8">
        <v>44681</v>
      </c>
      <c r="B558" s="421" t="s">
        <v>10</v>
      </c>
      <c r="C558" s="421" t="s">
        <v>19</v>
      </c>
      <c r="D558" t="s">
        <v>12</v>
      </c>
      <c r="E558" s="45">
        <v>33.6</v>
      </c>
      <c r="G558" s="2">
        <f t="shared" si="9"/>
        <v>33.600000000000044</v>
      </c>
      <c r="J558" s="421"/>
      <c r="K558" s="421"/>
      <c r="M558" s="29"/>
    </row>
    <row r="559" spans="1:13">
      <c r="A559" s="54"/>
      <c r="B559" s="425"/>
      <c r="C559" s="425"/>
      <c r="D559" t="s">
        <v>13</v>
      </c>
      <c r="E559" s="45">
        <v>1.5</v>
      </c>
      <c r="G559" s="2">
        <f t="shared" si="9"/>
        <v>35.100000000000044</v>
      </c>
      <c r="J559" s="422"/>
      <c r="K559" s="422"/>
      <c r="M559" s="29"/>
    </row>
    <row r="560" spans="1:13">
      <c r="A560" s="54"/>
      <c r="B560" s="425"/>
      <c r="C560" s="425"/>
      <c r="D560" t="s">
        <v>14</v>
      </c>
      <c r="E560" s="45">
        <v>60</v>
      </c>
      <c r="G560" s="2">
        <f t="shared" si="9"/>
        <v>95.100000000000051</v>
      </c>
      <c r="J560" s="421"/>
      <c r="K560" s="421"/>
      <c r="M560" s="192"/>
    </row>
    <row r="561" spans="1:13">
      <c r="A561" s="54"/>
      <c r="B561" s="425"/>
      <c r="C561" s="425"/>
      <c r="D561" t="s">
        <v>15</v>
      </c>
      <c r="E561" s="45">
        <v>5</v>
      </c>
      <c r="G561" s="2">
        <f t="shared" si="9"/>
        <v>100.10000000000005</v>
      </c>
      <c r="J561" s="425"/>
      <c r="K561" s="425"/>
      <c r="M561" s="192"/>
    </row>
    <row r="562" spans="1:13">
      <c r="A562" s="54"/>
      <c r="B562" s="425"/>
      <c r="C562" s="425"/>
      <c r="D562" t="s">
        <v>144</v>
      </c>
      <c r="E562" s="2">
        <v>10</v>
      </c>
      <c r="G562" s="2">
        <f t="shared" si="9"/>
        <v>110.10000000000005</v>
      </c>
      <c r="M562" s="29"/>
    </row>
    <row r="563" spans="1:13">
      <c r="A563" s="70">
        <v>44681</v>
      </c>
      <c r="B563" s="422" t="s">
        <v>83</v>
      </c>
      <c r="C563" s="422" t="s">
        <v>19</v>
      </c>
      <c r="D563" t="s">
        <v>14</v>
      </c>
      <c r="E563" s="5"/>
      <c r="F563" s="2">
        <v>60</v>
      </c>
      <c r="G563" s="2">
        <f t="shared" si="9"/>
        <v>50.100000000000051</v>
      </c>
      <c r="J563" s="421"/>
      <c r="K563" s="421"/>
      <c r="M563" s="29"/>
    </row>
    <row r="564" spans="1:13">
      <c r="A564" s="70">
        <v>44681</v>
      </c>
      <c r="B564" s="422" t="s">
        <v>83</v>
      </c>
      <c r="C564" s="422" t="s">
        <v>19</v>
      </c>
      <c r="D564" t="s">
        <v>15</v>
      </c>
      <c r="E564" s="5"/>
      <c r="F564" s="2">
        <v>5</v>
      </c>
      <c r="G564" s="2">
        <f t="shared" si="9"/>
        <v>45.100000000000051</v>
      </c>
      <c r="J564" s="422"/>
      <c r="K564" s="422"/>
      <c r="M564" s="29"/>
    </row>
    <row r="565" spans="1:13">
      <c r="A565" s="3">
        <v>44796</v>
      </c>
      <c r="B565" s="422">
        <v>25375</v>
      </c>
      <c r="C565" s="422" t="s">
        <v>19</v>
      </c>
      <c r="D565" t="s">
        <v>12</v>
      </c>
      <c r="E565" s="5"/>
      <c r="F565" s="45">
        <v>33.6</v>
      </c>
      <c r="G565" s="2">
        <f t="shared" si="9"/>
        <v>11.50000000000005</v>
      </c>
      <c r="J565" s="422"/>
      <c r="K565" s="422"/>
      <c r="M565" s="29"/>
    </row>
    <row r="566" spans="1:13">
      <c r="A566" s="3">
        <v>44796</v>
      </c>
      <c r="B566" s="422">
        <v>25375</v>
      </c>
      <c r="C566" s="422" t="s">
        <v>19</v>
      </c>
      <c r="D566" t="s">
        <v>13</v>
      </c>
      <c r="E566" s="5"/>
      <c r="F566" s="45">
        <v>1.5</v>
      </c>
      <c r="G566" s="2">
        <f t="shared" si="9"/>
        <v>10.00000000000005</v>
      </c>
      <c r="J566" s="422"/>
      <c r="K566" s="422"/>
      <c r="M566" s="29"/>
    </row>
    <row r="567" spans="1:13">
      <c r="A567" s="3">
        <v>44796</v>
      </c>
      <c r="B567" s="422">
        <v>25375</v>
      </c>
      <c r="C567" s="422" t="s">
        <v>19</v>
      </c>
      <c r="D567" t="s">
        <v>144</v>
      </c>
      <c r="E567" s="5"/>
      <c r="F567" s="2">
        <v>10</v>
      </c>
      <c r="G567" s="2">
        <f t="shared" si="9"/>
        <v>4.9737991503207013E-14</v>
      </c>
      <c r="J567" s="422"/>
      <c r="K567" s="422"/>
      <c r="M567" s="29"/>
    </row>
    <row r="568" spans="1:13">
      <c r="A568" s="31">
        <v>44712</v>
      </c>
      <c r="B568" s="421" t="s">
        <v>10</v>
      </c>
      <c r="C568" s="421" t="s">
        <v>20</v>
      </c>
      <c r="D568" t="s">
        <v>12</v>
      </c>
      <c r="E568" s="2">
        <v>32.1</v>
      </c>
      <c r="G568" s="2">
        <f t="shared" si="9"/>
        <v>32.100000000000051</v>
      </c>
      <c r="M568" s="29"/>
    </row>
    <row r="569" spans="1:13">
      <c r="B569" s="422"/>
      <c r="C569" s="422"/>
      <c r="D569" t="s">
        <v>13</v>
      </c>
      <c r="E569" s="2">
        <v>6.6</v>
      </c>
      <c r="G569" s="2">
        <f t="shared" si="9"/>
        <v>38.700000000000053</v>
      </c>
      <c r="J569" s="421"/>
      <c r="K569" s="421"/>
      <c r="M569" s="29"/>
    </row>
    <row r="570" spans="1:13">
      <c r="B570" s="422"/>
      <c r="C570" s="422"/>
      <c r="D570" t="s">
        <v>14</v>
      </c>
      <c r="E570" s="2">
        <v>60</v>
      </c>
      <c r="G570" s="2">
        <f t="shared" si="9"/>
        <v>98.700000000000045</v>
      </c>
      <c r="J570" s="422"/>
      <c r="K570" s="422"/>
      <c r="M570" s="29"/>
    </row>
    <row r="571" spans="1:13">
      <c r="B571" s="422"/>
      <c r="C571" s="422"/>
      <c r="D571" t="s">
        <v>15</v>
      </c>
      <c r="E571" s="2">
        <v>5</v>
      </c>
      <c r="G571" s="2">
        <f t="shared" si="9"/>
        <v>103.70000000000005</v>
      </c>
      <c r="J571" s="421"/>
      <c r="K571" s="421"/>
      <c r="M571" s="29"/>
    </row>
    <row r="572" spans="1:13">
      <c r="B572" s="422"/>
      <c r="C572" s="422"/>
      <c r="D572" t="s">
        <v>44</v>
      </c>
      <c r="E572" s="2">
        <v>6</v>
      </c>
      <c r="G572" s="2">
        <f t="shared" si="9"/>
        <v>109.70000000000005</v>
      </c>
      <c r="J572" s="422"/>
      <c r="K572" s="422"/>
      <c r="M572" s="29"/>
    </row>
    <row r="573" spans="1:13">
      <c r="A573" s="3">
        <v>44712</v>
      </c>
      <c r="B573" s="422" t="s">
        <v>84</v>
      </c>
      <c r="C573" s="422" t="s">
        <v>20</v>
      </c>
      <c r="D573" t="s">
        <v>14</v>
      </c>
      <c r="F573" s="2">
        <v>60</v>
      </c>
      <c r="G573" s="2">
        <f t="shared" si="9"/>
        <v>49.700000000000045</v>
      </c>
    </row>
    <row r="574" spans="1:13">
      <c r="A574" s="3">
        <v>44712</v>
      </c>
      <c r="B574" s="422" t="s">
        <v>84</v>
      </c>
      <c r="C574" s="422" t="s">
        <v>20</v>
      </c>
      <c r="D574" t="s">
        <v>15</v>
      </c>
      <c r="F574" s="2">
        <v>5</v>
      </c>
      <c r="G574" s="2">
        <f t="shared" si="9"/>
        <v>44.700000000000045</v>
      </c>
    </row>
    <row r="575" spans="1:13">
      <c r="A575" s="3">
        <v>44796</v>
      </c>
      <c r="B575" s="422">
        <v>25375</v>
      </c>
      <c r="C575" s="422" t="s">
        <v>20</v>
      </c>
      <c r="D575" t="s">
        <v>12</v>
      </c>
      <c r="F575" s="2">
        <v>32.1</v>
      </c>
      <c r="G575" s="2">
        <f t="shared" si="9"/>
        <v>12.600000000000044</v>
      </c>
    </row>
    <row r="576" spans="1:13">
      <c r="A576" s="3">
        <v>44796</v>
      </c>
      <c r="B576" s="422">
        <v>25375</v>
      </c>
      <c r="C576" s="422" t="s">
        <v>20</v>
      </c>
      <c r="D576" t="s">
        <v>13</v>
      </c>
      <c r="F576" s="2">
        <v>6.6</v>
      </c>
      <c r="G576" s="2">
        <f t="shared" si="9"/>
        <v>6.0000000000000444</v>
      </c>
    </row>
    <row r="577" spans="1:7">
      <c r="A577" s="3">
        <v>44796</v>
      </c>
      <c r="B577" s="422">
        <v>25375</v>
      </c>
      <c r="C577" s="422" t="s">
        <v>20</v>
      </c>
      <c r="D577" t="s">
        <v>44</v>
      </c>
      <c r="F577" s="2">
        <v>6</v>
      </c>
      <c r="G577" s="2">
        <f t="shared" si="9"/>
        <v>4.4408920985006262E-14</v>
      </c>
    </row>
    <row r="578" spans="1:7">
      <c r="A578" s="31">
        <v>44742</v>
      </c>
      <c r="B578" s="421" t="s">
        <v>10</v>
      </c>
      <c r="C578" s="421" t="s">
        <v>21</v>
      </c>
      <c r="D578" t="s">
        <v>12</v>
      </c>
      <c r="E578" s="2">
        <v>31.1</v>
      </c>
      <c r="G578" s="2">
        <f t="shared" si="9"/>
        <v>31.100000000000044</v>
      </c>
    </row>
    <row r="579" spans="1:7">
      <c r="B579" s="422"/>
      <c r="C579" s="422"/>
      <c r="D579" t="s">
        <v>13</v>
      </c>
      <c r="E579" s="2">
        <v>3.4</v>
      </c>
      <c r="G579" s="2">
        <f t="shared" si="9"/>
        <v>34.500000000000043</v>
      </c>
    </row>
    <row r="580" spans="1:7">
      <c r="B580" s="422"/>
      <c r="C580" s="422"/>
      <c r="D580" t="s">
        <v>14</v>
      </c>
      <c r="E580" s="2">
        <v>60</v>
      </c>
      <c r="G580" s="2">
        <f t="shared" si="9"/>
        <v>94.500000000000043</v>
      </c>
    </row>
    <row r="581" spans="1:7">
      <c r="B581" s="422"/>
      <c r="C581" s="422"/>
      <c r="D581" t="s">
        <v>15</v>
      </c>
      <c r="E581" s="2">
        <v>5</v>
      </c>
      <c r="G581" s="2">
        <f t="shared" si="9"/>
        <v>99.500000000000043</v>
      </c>
    </row>
    <row r="582" spans="1:7">
      <c r="A582" s="3">
        <v>44742</v>
      </c>
      <c r="B582" s="422" t="s">
        <v>86</v>
      </c>
      <c r="C582" s="422" t="s">
        <v>21</v>
      </c>
      <c r="D582" t="s">
        <v>14</v>
      </c>
      <c r="F582" s="2">
        <v>60</v>
      </c>
      <c r="G582" s="2">
        <f t="shared" si="9"/>
        <v>39.500000000000043</v>
      </c>
    </row>
    <row r="583" spans="1:7">
      <c r="A583" s="3">
        <v>44742</v>
      </c>
      <c r="B583" s="422" t="s">
        <v>86</v>
      </c>
      <c r="C583" s="422" t="s">
        <v>21</v>
      </c>
      <c r="D583" t="s">
        <v>15</v>
      </c>
      <c r="F583" s="2">
        <v>5</v>
      </c>
      <c r="G583" s="2">
        <f t="shared" si="9"/>
        <v>34.500000000000043</v>
      </c>
    </row>
    <row r="584" spans="1:7">
      <c r="A584" s="3">
        <v>44796</v>
      </c>
      <c r="B584" s="422">
        <v>25375</v>
      </c>
      <c r="C584" s="422" t="s">
        <v>21</v>
      </c>
      <c r="D584" t="s">
        <v>12</v>
      </c>
      <c r="F584" s="2">
        <v>31.1</v>
      </c>
      <c r="G584" s="2">
        <f t="shared" si="9"/>
        <v>3.4000000000000412</v>
      </c>
    </row>
    <row r="585" spans="1:7">
      <c r="A585" s="3">
        <v>44796</v>
      </c>
      <c r="B585" s="422">
        <v>25375</v>
      </c>
      <c r="C585" s="422" t="s">
        <v>21</v>
      </c>
      <c r="D585" t="s">
        <v>13</v>
      </c>
      <c r="F585" s="2">
        <v>3.4</v>
      </c>
      <c r="G585" s="2">
        <f t="shared" si="9"/>
        <v>4.1300296516055823E-14</v>
      </c>
    </row>
    <row r="586" spans="1:7">
      <c r="A586" s="31">
        <v>44773</v>
      </c>
      <c r="B586" s="421" t="s">
        <v>10</v>
      </c>
      <c r="C586" s="421" t="s">
        <v>22</v>
      </c>
      <c r="D586" t="s">
        <v>12</v>
      </c>
      <c r="E586" s="2">
        <v>31</v>
      </c>
      <c r="G586" s="2">
        <f t="shared" si="9"/>
        <v>31.000000000000043</v>
      </c>
    </row>
    <row r="587" spans="1:7">
      <c r="B587" s="422"/>
      <c r="C587" s="422"/>
      <c r="D587" t="s">
        <v>13</v>
      </c>
      <c r="E587" s="2">
        <v>6.2</v>
      </c>
      <c r="G587" s="2">
        <f t="shared" si="9"/>
        <v>37.200000000000045</v>
      </c>
    </row>
    <row r="588" spans="1:7">
      <c r="B588" s="422"/>
      <c r="C588" s="422"/>
      <c r="D588" t="s">
        <v>14</v>
      </c>
      <c r="E588" s="2">
        <v>60</v>
      </c>
      <c r="G588" s="2">
        <f t="shared" si="9"/>
        <v>97.200000000000045</v>
      </c>
    </row>
    <row r="589" spans="1:7">
      <c r="B589" s="422"/>
      <c r="C589" s="422"/>
      <c r="D589" t="s">
        <v>15</v>
      </c>
      <c r="E589" s="2">
        <v>5</v>
      </c>
      <c r="G589" s="2">
        <f t="shared" si="9"/>
        <v>102.20000000000005</v>
      </c>
    </row>
    <row r="590" spans="1:7">
      <c r="A590" s="55">
        <v>44773</v>
      </c>
      <c r="B590" s="422" t="s">
        <v>87</v>
      </c>
      <c r="C590" s="422" t="s">
        <v>22</v>
      </c>
      <c r="D590" t="s">
        <v>14</v>
      </c>
      <c r="F590" s="2">
        <v>60</v>
      </c>
      <c r="G590" s="2">
        <f t="shared" si="9"/>
        <v>42.200000000000045</v>
      </c>
    </row>
    <row r="591" spans="1:7">
      <c r="A591" s="55">
        <v>44773</v>
      </c>
      <c r="B591" s="422" t="s">
        <v>87</v>
      </c>
      <c r="C591" s="422" t="s">
        <v>22</v>
      </c>
      <c r="D591" t="s">
        <v>15</v>
      </c>
      <c r="F591" s="2">
        <v>5</v>
      </c>
      <c r="G591" s="2">
        <f t="shared" si="9"/>
        <v>37.200000000000045</v>
      </c>
    </row>
    <row r="592" spans="1:7">
      <c r="A592" s="3">
        <v>44796</v>
      </c>
      <c r="B592" s="422">
        <v>25375</v>
      </c>
      <c r="C592" s="422" t="s">
        <v>22</v>
      </c>
      <c r="D592" t="s">
        <v>12</v>
      </c>
      <c r="F592" s="2">
        <v>31</v>
      </c>
      <c r="G592" s="2">
        <f t="shared" si="9"/>
        <v>6.2000000000000455</v>
      </c>
    </row>
    <row r="593" spans="1:13">
      <c r="A593" s="3">
        <v>44796</v>
      </c>
      <c r="B593" s="422">
        <v>25375</v>
      </c>
      <c r="C593" s="422" t="s">
        <v>22</v>
      </c>
      <c r="D593" t="s">
        <v>13</v>
      </c>
      <c r="F593" s="2">
        <v>6.2</v>
      </c>
      <c r="G593" s="2">
        <f t="shared" si="9"/>
        <v>4.5297099404706387E-14</v>
      </c>
    </row>
    <row r="594" spans="1:13">
      <c r="A594" s="31">
        <v>44804</v>
      </c>
      <c r="B594" s="421" t="s">
        <v>10</v>
      </c>
      <c r="C594" s="421" t="s">
        <v>23</v>
      </c>
      <c r="D594" t="s">
        <v>12</v>
      </c>
      <c r="E594" s="2">
        <v>31.2</v>
      </c>
      <c r="G594" s="2">
        <f t="shared" si="9"/>
        <v>31.200000000000045</v>
      </c>
    </row>
    <row r="595" spans="1:13">
      <c r="B595" s="422"/>
      <c r="C595" s="422"/>
      <c r="D595" t="s">
        <v>13</v>
      </c>
      <c r="E595" s="2">
        <v>3.5</v>
      </c>
      <c r="G595" s="2">
        <f t="shared" si="9"/>
        <v>34.700000000000045</v>
      </c>
    </row>
    <row r="596" spans="1:13">
      <c r="B596" s="422"/>
      <c r="C596" s="422"/>
      <c r="D596" t="s">
        <v>14</v>
      </c>
      <c r="E596" s="2">
        <v>60</v>
      </c>
      <c r="G596" s="2">
        <f t="shared" si="9"/>
        <v>94.700000000000045</v>
      </c>
    </row>
    <row r="597" spans="1:13">
      <c r="B597" s="422"/>
      <c r="C597" s="422"/>
      <c r="D597" t="s">
        <v>15</v>
      </c>
      <c r="E597" s="2">
        <v>5</v>
      </c>
      <c r="G597" s="2">
        <f t="shared" si="9"/>
        <v>99.700000000000045</v>
      </c>
    </row>
    <row r="598" spans="1:13">
      <c r="A598" s="3">
        <v>44804</v>
      </c>
      <c r="B598" s="422" t="s">
        <v>88</v>
      </c>
      <c r="C598" s="422" t="s">
        <v>23</v>
      </c>
      <c r="D598" t="s">
        <v>14</v>
      </c>
      <c r="F598" s="2">
        <v>60</v>
      </c>
      <c r="G598" s="2">
        <f t="shared" si="9"/>
        <v>39.700000000000045</v>
      </c>
    </row>
    <row r="599" spans="1:13">
      <c r="A599" s="3">
        <v>44804</v>
      </c>
      <c r="B599" s="422" t="s">
        <v>88</v>
      </c>
      <c r="C599" s="422" t="s">
        <v>23</v>
      </c>
      <c r="D599" t="s">
        <v>15</v>
      </c>
      <c r="F599" s="2">
        <v>5</v>
      </c>
      <c r="G599" s="2">
        <f t="shared" si="9"/>
        <v>34.700000000000045</v>
      </c>
    </row>
    <row r="600" spans="1:13">
      <c r="A600" s="3">
        <v>44897</v>
      </c>
      <c r="B600" s="422" t="s">
        <v>378</v>
      </c>
      <c r="C600" s="422" t="s">
        <v>23</v>
      </c>
      <c r="D600" t="s">
        <v>12</v>
      </c>
      <c r="F600" s="2">
        <v>31.2</v>
      </c>
      <c r="G600" s="2">
        <f t="shared" si="9"/>
        <v>3.5000000000000462</v>
      </c>
    </row>
    <row r="601" spans="1:13">
      <c r="A601" s="3">
        <v>44897</v>
      </c>
      <c r="B601" s="422" t="s">
        <v>378</v>
      </c>
      <c r="C601" s="422" t="s">
        <v>23</v>
      </c>
      <c r="D601" t="s">
        <v>13</v>
      </c>
      <c r="F601" s="2">
        <v>3.5</v>
      </c>
      <c r="G601" s="2">
        <f t="shared" si="9"/>
        <v>4.6185277824406512E-14</v>
      </c>
    </row>
    <row r="602" spans="1:13">
      <c r="A602" s="81">
        <v>44834</v>
      </c>
      <c r="B602" s="421" t="s">
        <v>10</v>
      </c>
      <c r="C602" s="421" t="s">
        <v>90</v>
      </c>
      <c r="D602" t="s">
        <v>12</v>
      </c>
      <c r="E602" s="2">
        <v>27.6</v>
      </c>
      <c r="G602" s="2">
        <f t="shared" si="9"/>
        <v>27.600000000000048</v>
      </c>
      <c r="J602" s="421"/>
      <c r="K602" s="421"/>
      <c r="M602" s="29"/>
    </row>
    <row r="603" spans="1:13">
      <c r="A603" s="70"/>
      <c r="B603" s="422"/>
      <c r="C603" s="422"/>
      <c r="D603" t="s">
        <v>13</v>
      </c>
      <c r="E603" s="2">
        <v>4.7</v>
      </c>
      <c r="G603" s="2">
        <f t="shared" si="9"/>
        <v>32.300000000000047</v>
      </c>
      <c r="J603" s="422"/>
      <c r="K603" s="422"/>
      <c r="M603" s="29"/>
    </row>
    <row r="604" spans="1:13">
      <c r="A604" s="70"/>
      <c r="B604" s="422"/>
      <c r="C604" s="422"/>
      <c r="D604" t="s">
        <v>14</v>
      </c>
      <c r="E604" s="2">
        <v>60</v>
      </c>
      <c r="G604" s="2">
        <f t="shared" si="9"/>
        <v>92.30000000000004</v>
      </c>
      <c r="J604" s="421"/>
      <c r="K604" s="421"/>
      <c r="M604" s="29"/>
    </row>
    <row r="605" spans="1:13">
      <c r="A605" s="70"/>
      <c r="B605" s="422"/>
      <c r="C605" s="422"/>
      <c r="D605" t="s">
        <v>15</v>
      </c>
      <c r="E605" s="2">
        <v>5</v>
      </c>
      <c r="G605" s="2">
        <f t="shared" si="9"/>
        <v>97.30000000000004</v>
      </c>
      <c r="J605" s="422"/>
      <c r="K605" s="422"/>
      <c r="M605" s="29"/>
    </row>
    <row r="606" spans="1:13">
      <c r="A606" s="70">
        <v>44834</v>
      </c>
      <c r="B606" s="422" t="s">
        <v>91</v>
      </c>
      <c r="C606" s="422" t="s">
        <v>90</v>
      </c>
      <c r="D606" t="s">
        <v>14</v>
      </c>
      <c r="F606" s="2">
        <v>60</v>
      </c>
      <c r="G606" s="2">
        <f t="shared" ref="G606:G637" si="10">+G605+E606-F606</f>
        <v>37.30000000000004</v>
      </c>
      <c r="J606" s="421"/>
      <c r="K606" s="421"/>
      <c r="M606" s="29"/>
    </row>
    <row r="607" spans="1:13" ht="15.75" customHeight="1">
      <c r="A607" s="70">
        <v>44834</v>
      </c>
      <c r="B607" s="422" t="s">
        <v>91</v>
      </c>
      <c r="C607" s="422" t="s">
        <v>90</v>
      </c>
      <c r="D607" t="s">
        <v>15</v>
      </c>
      <c r="F607" s="2">
        <v>5</v>
      </c>
      <c r="G607" s="2">
        <f t="shared" si="10"/>
        <v>32.30000000000004</v>
      </c>
      <c r="J607" s="425"/>
      <c r="K607" s="425"/>
      <c r="M607" s="29"/>
    </row>
    <row r="608" spans="1:13" ht="15.75" customHeight="1">
      <c r="A608" s="3">
        <v>44897</v>
      </c>
      <c r="B608" s="422" t="s">
        <v>378</v>
      </c>
      <c r="C608" s="422" t="s">
        <v>90</v>
      </c>
      <c r="D608" t="s">
        <v>12</v>
      </c>
      <c r="F608" s="2">
        <v>27.6</v>
      </c>
      <c r="G608" s="2">
        <f t="shared" si="10"/>
        <v>4.7000000000000384</v>
      </c>
      <c r="J608" s="425"/>
      <c r="K608" s="425"/>
      <c r="M608" s="29"/>
    </row>
    <row r="609" spans="1:13" ht="15.75" customHeight="1">
      <c r="A609" s="3">
        <v>44897</v>
      </c>
      <c r="B609" s="422" t="s">
        <v>378</v>
      </c>
      <c r="C609" s="422" t="s">
        <v>90</v>
      </c>
      <c r="D609" t="s">
        <v>13</v>
      </c>
      <c r="F609" s="2">
        <v>4.7</v>
      </c>
      <c r="G609" s="2">
        <f t="shared" si="10"/>
        <v>3.8191672047105385E-14</v>
      </c>
      <c r="J609" s="425"/>
      <c r="K609" s="425"/>
      <c r="M609" s="29"/>
    </row>
    <row r="610" spans="1:13">
      <c r="A610" s="31">
        <v>44865</v>
      </c>
      <c r="B610" s="421" t="s">
        <v>10</v>
      </c>
      <c r="C610" s="421" t="s">
        <v>25</v>
      </c>
      <c r="D610" t="s">
        <v>12</v>
      </c>
      <c r="E610" s="2">
        <v>27.6</v>
      </c>
      <c r="G610" s="2">
        <f t="shared" si="10"/>
        <v>27.600000000000041</v>
      </c>
    </row>
    <row r="611" spans="1:13">
      <c r="A611" s="54"/>
      <c r="B611" s="425"/>
      <c r="C611" s="425"/>
      <c r="D611" t="s">
        <v>13</v>
      </c>
      <c r="E611" s="2">
        <v>4.9000000000000004</v>
      </c>
      <c r="G611" s="2">
        <f t="shared" si="10"/>
        <v>32.500000000000043</v>
      </c>
    </row>
    <row r="612" spans="1:13">
      <c r="A612" s="54"/>
      <c r="B612" s="425"/>
      <c r="C612" s="425"/>
      <c r="D612" t="s">
        <v>14</v>
      </c>
      <c r="E612" s="2">
        <v>60</v>
      </c>
      <c r="G612" s="2">
        <f t="shared" si="10"/>
        <v>92.500000000000043</v>
      </c>
    </row>
    <row r="613" spans="1:13">
      <c r="A613" s="54"/>
      <c r="B613" s="425"/>
      <c r="C613" s="425"/>
      <c r="D613" t="s">
        <v>15</v>
      </c>
      <c r="E613" s="2">
        <v>5</v>
      </c>
      <c r="G613" s="2">
        <f t="shared" si="10"/>
        <v>97.500000000000043</v>
      </c>
    </row>
    <row r="614" spans="1:13">
      <c r="A614" s="3">
        <v>44865</v>
      </c>
      <c r="B614" s="422" t="s">
        <v>75</v>
      </c>
      <c r="C614" s="422" t="s">
        <v>25</v>
      </c>
      <c r="D614" t="s">
        <v>14</v>
      </c>
      <c r="F614" s="2">
        <v>60</v>
      </c>
      <c r="G614" s="2">
        <f t="shared" si="10"/>
        <v>37.500000000000043</v>
      </c>
    </row>
    <row r="615" spans="1:13">
      <c r="A615" s="3">
        <v>44865</v>
      </c>
      <c r="B615" s="422" t="s">
        <v>75</v>
      </c>
      <c r="C615" s="422" t="s">
        <v>25</v>
      </c>
      <c r="D615" t="s">
        <v>15</v>
      </c>
      <c r="F615" s="2">
        <v>5</v>
      </c>
      <c r="G615" s="2">
        <f t="shared" si="10"/>
        <v>32.500000000000043</v>
      </c>
    </row>
    <row r="616" spans="1:13">
      <c r="A616" s="3">
        <v>44897</v>
      </c>
      <c r="B616" s="422" t="s">
        <v>378</v>
      </c>
      <c r="C616" s="422" t="s">
        <v>25</v>
      </c>
      <c r="D616" t="s">
        <v>12</v>
      </c>
      <c r="F616" s="2">
        <v>27.6</v>
      </c>
      <c r="G616" s="2">
        <f t="shared" si="10"/>
        <v>4.9000000000000412</v>
      </c>
    </row>
    <row r="617" spans="1:13">
      <c r="A617" s="3">
        <v>44897</v>
      </c>
      <c r="B617" s="422" t="s">
        <v>378</v>
      </c>
      <c r="C617" s="422" t="s">
        <v>25</v>
      </c>
      <c r="D617" t="s">
        <v>13</v>
      </c>
      <c r="F617" s="2">
        <v>4.9000000000000004</v>
      </c>
      <c r="G617" s="2">
        <f t="shared" si="10"/>
        <v>4.0856207306205761E-14</v>
      </c>
    </row>
    <row r="618" spans="1:13">
      <c r="A618" s="81">
        <v>44895</v>
      </c>
      <c r="B618" s="421" t="s">
        <v>10</v>
      </c>
      <c r="C618" s="421" t="s">
        <v>26</v>
      </c>
      <c r="D618" t="s">
        <v>12</v>
      </c>
      <c r="E618" s="2">
        <v>30.8</v>
      </c>
      <c r="G618" s="2">
        <f t="shared" si="10"/>
        <v>30.80000000000004</v>
      </c>
    </row>
    <row r="619" spans="1:13">
      <c r="A619" s="70"/>
      <c r="B619" s="422"/>
      <c r="C619" s="422"/>
      <c r="D619" t="s">
        <v>13</v>
      </c>
      <c r="E619" s="2">
        <v>2.8</v>
      </c>
      <c r="G619" s="2">
        <f t="shared" si="10"/>
        <v>33.600000000000037</v>
      </c>
    </row>
    <row r="620" spans="1:13">
      <c r="A620" s="70"/>
      <c r="B620" s="422"/>
      <c r="C620" s="422"/>
      <c r="D620" t="s">
        <v>14</v>
      </c>
      <c r="E620" s="2">
        <v>60</v>
      </c>
      <c r="G620" s="2">
        <f t="shared" si="10"/>
        <v>93.600000000000037</v>
      </c>
      <c r="I620" s="421" t="s">
        <v>26</v>
      </c>
      <c r="J620" t="s">
        <v>12</v>
      </c>
      <c r="L620" s="2">
        <v>0.8</v>
      </c>
    </row>
    <row r="621" spans="1:13">
      <c r="A621" s="70"/>
      <c r="B621" s="422"/>
      <c r="C621" s="422"/>
      <c r="D621" t="s">
        <v>15</v>
      </c>
      <c r="E621" s="2">
        <v>5</v>
      </c>
      <c r="G621" s="2">
        <f t="shared" si="10"/>
        <v>98.600000000000037</v>
      </c>
      <c r="I621" s="422"/>
      <c r="J621" t="s">
        <v>13</v>
      </c>
      <c r="L621" s="2">
        <v>2.8</v>
      </c>
    </row>
    <row r="622" spans="1:13">
      <c r="A622" s="3">
        <v>44895</v>
      </c>
      <c r="B622" s="422" t="s">
        <v>93</v>
      </c>
      <c r="C622" s="422" t="s">
        <v>26</v>
      </c>
      <c r="D622" t="s">
        <v>14</v>
      </c>
      <c r="F622" s="2">
        <v>60</v>
      </c>
      <c r="G622" s="2">
        <f t="shared" si="10"/>
        <v>38.600000000000037</v>
      </c>
      <c r="I622" s="421" t="s">
        <v>27</v>
      </c>
      <c r="J622" t="s">
        <v>12</v>
      </c>
      <c r="L622" s="2">
        <v>5.2</v>
      </c>
    </row>
    <row r="623" spans="1:13">
      <c r="A623" s="3">
        <v>44895</v>
      </c>
      <c r="B623" s="422" t="s">
        <v>93</v>
      </c>
      <c r="C623" s="422" t="s">
        <v>26</v>
      </c>
      <c r="D623" t="s">
        <v>15</v>
      </c>
      <c r="E623" s="5"/>
      <c r="F623" s="23">
        <v>5</v>
      </c>
      <c r="G623" s="2">
        <f t="shared" si="10"/>
        <v>33.600000000000037</v>
      </c>
      <c r="I623" s="422"/>
      <c r="J623" t="s">
        <v>13</v>
      </c>
      <c r="L623" s="2">
        <v>5.7</v>
      </c>
    </row>
    <row r="624" spans="1:13">
      <c r="A624" s="70">
        <v>44926</v>
      </c>
      <c r="B624" s="422" t="s">
        <v>76</v>
      </c>
      <c r="C624" s="422" t="s">
        <v>26</v>
      </c>
      <c r="D624" t="s">
        <v>12</v>
      </c>
      <c r="E624" s="5"/>
      <c r="F624" s="23">
        <v>30</v>
      </c>
      <c r="G624" s="2">
        <f t="shared" si="10"/>
        <v>3.6000000000000369</v>
      </c>
    </row>
    <row r="625" spans="1:12">
      <c r="A625" s="70">
        <v>44971</v>
      </c>
      <c r="B625" s="422" t="s">
        <v>379</v>
      </c>
      <c r="C625" s="422" t="s">
        <v>26</v>
      </c>
      <c r="D625" t="s">
        <v>12</v>
      </c>
      <c r="E625" s="5"/>
      <c r="F625" s="23">
        <v>0.8</v>
      </c>
      <c r="G625" s="2">
        <f t="shared" si="10"/>
        <v>2.8000000000000371</v>
      </c>
    </row>
    <row r="626" spans="1:12">
      <c r="A626" s="70">
        <v>44971</v>
      </c>
      <c r="B626" s="422" t="s">
        <v>379</v>
      </c>
      <c r="C626" s="422" t="s">
        <v>26</v>
      </c>
      <c r="D626" t="s">
        <v>13</v>
      </c>
      <c r="E626" s="5"/>
      <c r="F626" s="23">
        <v>2.8</v>
      </c>
      <c r="G626" s="2">
        <f t="shared" si="10"/>
        <v>3.730349362740526E-14</v>
      </c>
    </row>
    <row r="627" spans="1:12">
      <c r="A627" s="81">
        <v>44926</v>
      </c>
      <c r="B627" s="421" t="s">
        <v>10</v>
      </c>
      <c r="C627" s="421" t="s">
        <v>27</v>
      </c>
      <c r="D627" t="s">
        <v>12</v>
      </c>
      <c r="E627" s="2">
        <v>35.200000000000003</v>
      </c>
      <c r="G627" s="2">
        <f t="shared" si="10"/>
        <v>35.200000000000038</v>
      </c>
      <c r="L627" s="5">
        <f>SUM(L620:L624)</f>
        <v>14.5</v>
      </c>
    </row>
    <row r="628" spans="1:12">
      <c r="A628" s="70"/>
      <c r="B628" s="422"/>
      <c r="C628" s="422"/>
      <c r="D628" t="s">
        <v>13</v>
      </c>
      <c r="E628" s="2">
        <v>5.7</v>
      </c>
      <c r="G628" s="2">
        <f t="shared" si="10"/>
        <v>40.900000000000041</v>
      </c>
    </row>
    <row r="629" spans="1:12">
      <c r="A629" s="70"/>
      <c r="B629" s="422"/>
      <c r="C629" s="422"/>
      <c r="D629" t="s">
        <v>14</v>
      </c>
      <c r="E629" s="2">
        <v>60</v>
      </c>
      <c r="G629" s="2">
        <f t="shared" si="10"/>
        <v>100.90000000000003</v>
      </c>
    </row>
    <row r="630" spans="1:12">
      <c r="A630" s="70"/>
      <c r="B630" s="422"/>
      <c r="C630" s="422"/>
      <c r="D630" t="s">
        <v>15</v>
      </c>
      <c r="E630" s="2">
        <v>5</v>
      </c>
      <c r="G630" s="2">
        <f t="shared" si="10"/>
        <v>105.90000000000003</v>
      </c>
    </row>
    <row r="631" spans="1:12">
      <c r="A631" s="70">
        <v>44926</v>
      </c>
      <c r="B631" s="422" t="s">
        <v>76</v>
      </c>
      <c r="C631" s="422" t="s">
        <v>27</v>
      </c>
      <c r="D631" t="s">
        <v>14</v>
      </c>
      <c r="F631" s="2">
        <v>60</v>
      </c>
      <c r="G631" s="2">
        <f t="shared" si="10"/>
        <v>45.900000000000034</v>
      </c>
    </row>
    <row r="632" spans="1:12">
      <c r="A632" s="70">
        <v>44926</v>
      </c>
      <c r="B632" s="422" t="s">
        <v>76</v>
      </c>
      <c r="C632" s="422" t="s">
        <v>27</v>
      </c>
      <c r="D632" t="s">
        <v>15</v>
      </c>
      <c r="F632" s="2">
        <v>5</v>
      </c>
      <c r="G632" s="2">
        <f t="shared" si="10"/>
        <v>40.900000000000034</v>
      </c>
    </row>
    <row r="633" spans="1:12">
      <c r="A633" s="3">
        <v>44957</v>
      </c>
      <c r="B633" s="422" t="s">
        <v>77</v>
      </c>
      <c r="C633" s="422" t="s">
        <v>27</v>
      </c>
      <c r="D633" t="s">
        <v>12</v>
      </c>
      <c r="F633" s="2">
        <v>30</v>
      </c>
      <c r="G633" s="2">
        <f t="shared" si="10"/>
        <v>10.900000000000034</v>
      </c>
    </row>
    <row r="634" spans="1:12">
      <c r="A634" s="70">
        <v>44971</v>
      </c>
      <c r="B634" s="422" t="s">
        <v>379</v>
      </c>
      <c r="C634" s="422" t="s">
        <v>27</v>
      </c>
      <c r="D634" t="s">
        <v>12</v>
      </c>
      <c r="F634" s="2">
        <v>5.2</v>
      </c>
      <c r="G634" s="2">
        <f t="shared" si="10"/>
        <v>5.7000000000000339</v>
      </c>
    </row>
    <row r="635" spans="1:12">
      <c r="A635" s="70">
        <v>44971</v>
      </c>
      <c r="B635" s="422" t="s">
        <v>379</v>
      </c>
      <c r="C635" s="422" t="s">
        <v>27</v>
      </c>
      <c r="D635" t="s">
        <v>13</v>
      </c>
      <c r="F635" s="2">
        <v>5.7</v>
      </c>
      <c r="G635" s="2">
        <f t="shared" si="10"/>
        <v>3.3750779948604759E-14</v>
      </c>
    </row>
    <row r="636" spans="1:12">
      <c r="A636" s="31">
        <v>44957</v>
      </c>
      <c r="B636" s="421" t="s">
        <v>10</v>
      </c>
      <c r="C636" s="421" t="s">
        <v>11</v>
      </c>
      <c r="D636" t="s">
        <v>12</v>
      </c>
      <c r="E636" s="196">
        <v>31.8</v>
      </c>
      <c r="F636" s="196"/>
      <c r="G636" s="2">
        <f t="shared" si="10"/>
        <v>31.800000000000033</v>
      </c>
    </row>
    <row r="637" spans="1:12">
      <c r="B637" s="422"/>
      <c r="C637" s="422"/>
      <c r="D637" t="s">
        <v>13</v>
      </c>
      <c r="E637" s="196">
        <v>5</v>
      </c>
      <c r="F637" s="196"/>
      <c r="G637" s="2">
        <f t="shared" si="10"/>
        <v>36.800000000000033</v>
      </c>
    </row>
    <row r="638" spans="1:12">
      <c r="B638" s="422"/>
      <c r="C638" s="422"/>
      <c r="D638" t="s">
        <v>14</v>
      </c>
      <c r="E638" s="196">
        <v>60</v>
      </c>
      <c r="F638" s="196"/>
      <c r="G638" s="2">
        <f t="shared" ref="G638:G649" si="11">+G637+E638-F638</f>
        <v>96.80000000000004</v>
      </c>
    </row>
    <row r="639" spans="1:12">
      <c r="B639" s="422"/>
      <c r="C639" s="422"/>
      <c r="D639" t="s">
        <v>15</v>
      </c>
      <c r="E639" s="196">
        <v>5</v>
      </c>
      <c r="F639" s="196"/>
      <c r="G639" s="2">
        <f t="shared" si="11"/>
        <v>101.80000000000004</v>
      </c>
      <c r="H639" s="421"/>
      <c r="J639" s="196"/>
      <c r="K639" s="196"/>
    </row>
    <row r="640" spans="1:12">
      <c r="A640" s="3">
        <v>44957</v>
      </c>
      <c r="B640" s="422" t="s">
        <v>77</v>
      </c>
      <c r="C640" s="422" t="s">
        <v>11</v>
      </c>
      <c r="D640" t="s">
        <v>14</v>
      </c>
      <c r="E640" s="196"/>
      <c r="F640" s="196">
        <v>60</v>
      </c>
      <c r="G640" s="2">
        <f t="shared" si="11"/>
        <v>41.80000000000004</v>
      </c>
      <c r="H640" s="422"/>
      <c r="J640" s="196"/>
      <c r="K640" s="196"/>
    </row>
    <row r="641" spans="1:11">
      <c r="A641" s="3">
        <v>44957</v>
      </c>
      <c r="B641" s="422" t="s">
        <v>77</v>
      </c>
      <c r="C641" s="422" t="s">
        <v>11</v>
      </c>
      <c r="D641" t="s">
        <v>15</v>
      </c>
      <c r="E641" s="196"/>
      <c r="F641" s="196">
        <v>5</v>
      </c>
      <c r="G641" s="2">
        <f t="shared" si="11"/>
        <v>36.80000000000004</v>
      </c>
    </row>
    <row r="642" spans="1:11">
      <c r="A642" s="3">
        <v>44985</v>
      </c>
      <c r="B642" s="422" t="s">
        <v>78</v>
      </c>
      <c r="C642" s="422" t="s">
        <v>11</v>
      </c>
      <c r="D642" t="s">
        <v>12</v>
      </c>
      <c r="E642" s="196"/>
      <c r="F642" s="196">
        <v>28</v>
      </c>
      <c r="G642" s="2">
        <f t="shared" si="11"/>
        <v>8.8000000000000398</v>
      </c>
    </row>
    <row r="643" spans="1:11">
      <c r="A643" s="3">
        <v>44991</v>
      </c>
      <c r="B643" s="422">
        <v>26417</v>
      </c>
      <c r="C643" s="422" t="s">
        <v>11</v>
      </c>
      <c r="D643" t="s">
        <v>12</v>
      </c>
      <c r="E643" s="196"/>
      <c r="F643" s="196">
        <v>3.8</v>
      </c>
      <c r="G643" s="2">
        <f t="shared" si="11"/>
        <v>5.00000000000004</v>
      </c>
    </row>
    <row r="644" spans="1:11">
      <c r="A644" s="3">
        <v>44991</v>
      </c>
      <c r="B644" s="422">
        <v>26417</v>
      </c>
      <c r="C644" s="422" t="s">
        <v>11</v>
      </c>
      <c r="D644" t="s">
        <v>13</v>
      </c>
      <c r="E644" s="196"/>
      <c r="F644" s="196">
        <v>5</v>
      </c>
      <c r="G644" s="2">
        <f t="shared" si="11"/>
        <v>3.9968028886505635E-14</v>
      </c>
    </row>
    <row r="645" spans="1:11">
      <c r="A645" s="31">
        <v>44985</v>
      </c>
      <c r="B645" s="421" t="s">
        <v>10</v>
      </c>
      <c r="C645" s="421" t="s">
        <v>17</v>
      </c>
      <c r="D645" t="s">
        <v>12</v>
      </c>
      <c r="E645" s="2">
        <v>34.700000000000003</v>
      </c>
      <c r="G645" s="2">
        <f t="shared" si="11"/>
        <v>34.700000000000045</v>
      </c>
      <c r="J645" s="28"/>
      <c r="K645" s="28"/>
    </row>
    <row r="646" spans="1:11">
      <c r="B646" s="422"/>
      <c r="C646" s="422"/>
      <c r="D646" t="s">
        <v>13</v>
      </c>
      <c r="E646" s="2">
        <v>5</v>
      </c>
      <c r="G646" s="2">
        <f t="shared" si="11"/>
        <v>39.700000000000045</v>
      </c>
    </row>
    <row r="647" spans="1:11">
      <c r="B647" s="422"/>
      <c r="C647" s="422"/>
      <c r="D647" t="s">
        <v>14</v>
      </c>
      <c r="E647" s="2">
        <v>56</v>
      </c>
      <c r="G647" s="2">
        <f t="shared" si="11"/>
        <v>95.700000000000045</v>
      </c>
    </row>
    <row r="648" spans="1:11">
      <c r="B648" s="422"/>
      <c r="C648" s="422"/>
      <c r="D648" t="s">
        <v>15</v>
      </c>
      <c r="E648" s="2">
        <v>5</v>
      </c>
      <c r="G648" s="2">
        <f t="shared" si="11"/>
        <v>100.70000000000005</v>
      </c>
    </row>
    <row r="649" spans="1:11">
      <c r="B649" s="422"/>
      <c r="C649" s="422"/>
      <c r="D649" t="s">
        <v>232</v>
      </c>
      <c r="E649" s="2">
        <v>150</v>
      </c>
      <c r="G649" s="2">
        <f t="shared" si="11"/>
        <v>250.70000000000005</v>
      </c>
    </row>
    <row r="650" spans="1:11">
      <c r="A650" s="3">
        <v>44980</v>
      </c>
      <c r="B650" s="422" t="s">
        <v>380</v>
      </c>
      <c r="C650" s="422" t="s">
        <v>17</v>
      </c>
      <c r="D650" t="s">
        <v>232</v>
      </c>
      <c r="F650" s="2">
        <v>150</v>
      </c>
      <c r="G650" s="2">
        <f>+G649+E650-F650</f>
        <v>100.70000000000005</v>
      </c>
    </row>
    <row r="651" spans="1:11">
      <c r="A651" s="3">
        <v>44985</v>
      </c>
      <c r="B651" s="422" t="s">
        <v>78</v>
      </c>
      <c r="C651" s="422" t="s">
        <v>17</v>
      </c>
      <c r="D651" t="s">
        <v>14</v>
      </c>
      <c r="E651" s="196"/>
      <c r="F651" s="196">
        <v>56</v>
      </c>
      <c r="G651" s="2">
        <f>+G650+E651-F651</f>
        <v>44.700000000000045</v>
      </c>
      <c r="H651" s="28">
        <f>E645-F653</f>
        <v>11.700000000000003</v>
      </c>
    </row>
    <row r="652" spans="1:11">
      <c r="A652" s="3">
        <v>44985</v>
      </c>
      <c r="B652" s="422" t="s">
        <v>78</v>
      </c>
      <c r="C652" s="422" t="s">
        <v>17</v>
      </c>
      <c r="D652" t="s">
        <v>15</v>
      </c>
      <c r="E652" s="196"/>
      <c r="F652" s="196">
        <v>5</v>
      </c>
      <c r="G652" s="2">
        <f>+G651+E652-F652</f>
        <v>39.700000000000045</v>
      </c>
      <c r="H652" s="2">
        <v>5</v>
      </c>
    </row>
    <row r="653" spans="1:11">
      <c r="A653" s="3">
        <v>45016</v>
      </c>
      <c r="B653" s="422" t="s">
        <v>81</v>
      </c>
      <c r="C653" s="422" t="s">
        <v>17</v>
      </c>
      <c r="D653" t="s">
        <v>12</v>
      </c>
      <c r="F653" s="2">
        <v>23</v>
      </c>
      <c r="G653" s="2">
        <f>+G652+E653-F653</f>
        <v>16.700000000000045</v>
      </c>
    </row>
    <row r="654" spans="1:11">
      <c r="A654" s="3">
        <v>45009</v>
      </c>
      <c r="B654" s="422">
        <v>26653</v>
      </c>
      <c r="C654" s="422" t="s">
        <v>17</v>
      </c>
      <c r="D654" t="s">
        <v>12</v>
      </c>
      <c r="F654" s="2">
        <v>11.7</v>
      </c>
      <c r="G654" s="2">
        <f>+G653+E654-F654</f>
        <v>5.0000000000000462</v>
      </c>
    </row>
    <row r="655" spans="1:11">
      <c r="A655" s="3">
        <v>45009</v>
      </c>
      <c r="B655" s="422">
        <v>26653</v>
      </c>
      <c r="C655" s="422" t="s">
        <v>17</v>
      </c>
      <c r="D655" t="s">
        <v>13</v>
      </c>
      <c r="F655" s="2">
        <v>5</v>
      </c>
      <c r="G655" s="2">
        <f t="shared" ref="G655:G696" si="12">+G654+E655-F655</f>
        <v>4.6185277824406512E-14</v>
      </c>
    </row>
    <row r="656" spans="1:11">
      <c r="A656" s="81">
        <v>45016</v>
      </c>
      <c r="B656" s="421" t="s">
        <v>10</v>
      </c>
      <c r="C656" s="421" t="s">
        <v>18</v>
      </c>
      <c r="D656" t="s">
        <v>12</v>
      </c>
      <c r="E656" s="196">
        <v>38.1</v>
      </c>
      <c r="F656" s="196"/>
      <c r="G656" s="2">
        <f t="shared" si="12"/>
        <v>38.100000000000051</v>
      </c>
    </row>
    <row r="657" spans="1:13">
      <c r="A657" s="70"/>
      <c r="B657" s="422"/>
      <c r="C657" s="422"/>
      <c r="D657" t="s">
        <v>13</v>
      </c>
      <c r="E657" s="196">
        <v>2</v>
      </c>
      <c r="F657" s="196"/>
      <c r="G657" s="2">
        <f t="shared" si="12"/>
        <v>40.100000000000051</v>
      </c>
    </row>
    <row r="658" spans="1:13">
      <c r="A658" s="70"/>
      <c r="B658" s="422"/>
      <c r="C658" s="422"/>
      <c r="D658" t="s">
        <v>14</v>
      </c>
      <c r="E658" s="196">
        <v>60</v>
      </c>
      <c r="F658" s="196"/>
      <c r="G658" s="2">
        <f t="shared" si="12"/>
        <v>100.10000000000005</v>
      </c>
    </row>
    <row r="659" spans="1:13">
      <c r="A659" s="70"/>
      <c r="B659" s="422"/>
      <c r="C659" s="422"/>
      <c r="D659" t="s">
        <v>15</v>
      </c>
      <c r="E659" s="196">
        <v>5</v>
      </c>
      <c r="F659" s="196"/>
      <c r="G659" s="2">
        <f t="shared" si="12"/>
        <v>105.10000000000005</v>
      </c>
    </row>
    <row r="660" spans="1:13">
      <c r="A660" s="70"/>
      <c r="B660" s="422"/>
      <c r="C660" s="422"/>
      <c r="D660" t="s">
        <v>232</v>
      </c>
      <c r="E660" s="2">
        <v>150</v>
      </c>
      <c r="F660" s="196"/>
      <c r="G660" s="2">
        <f t="shared" si="12"/>
        <v>255.10000000000005</v>
      </c>
    </row>
    <row r="661" spans="1:13">
      <c r="A661" s="70">
        <v>45016</v>
      </c>
      <c r="B661" s="422" t="s">
        <v>81</v>
      </c>
      <c r="C661" s="422" t="s">
        <v>18</v>
      </c>
      <c r="D661" t="s">
        <v>14</v>
      </c>
      <c r="E661" s="196"/>
      <c r="F661" s="196">
        <v>60</v>
      </c>
      <c r="G661" s="2">
        <f t="shared" si="12"/>
        <v>195.10000000000005</v>
      </c>
    </row>
    <row r="662" spans="1:13">
      <c r="A662" s="70">
        <v>45016</v>
      </c>
      <c r="B662" s="422" t="s">
        <v>81</v>
      </c>
      <c r="C662" s="422" t="s">
        <v>18</v>
      </c>
      <c r="D662" t="s">
        <v>15</v>
      </c>
      <c r="E662" s="196"/>
      <c r="F662" s="196">
        <v>5</v>
      </c>
      <c r="G662" s="2">
        <f t="shared" si="12"/>
        <v>190.10000000000005</v>
      </c>
    </row>
    <row r="663" spans="1:13">
      <c r="A663" s="70">
        <v>45016</v>
      </c>
      <c r="B663" s="422" t="s">
        <v>81</v>
      </c>
      <c r="C663" s="422" t="s">
        <v>18</v>
      </c>
      <c r="D663" t="s">
        <v>12</v>
      </c>
      <c r="F663" s="2">
        <v>7</v>
      </c>
      <c r="G663" s="2">
        <f t="shared" si="12"/>
        <v>183.10000000000005</v>
      </c>
    </row>
    <row r="664" spans="1:13">
      <c r="A664" s="70">
        <v>45016</v>
      </c>
      <c r="B664" s="422" t="s">
        <v>81</v>
      </c>
      <c r="C664" s="422" t="s">
        <v>18</v>
      </c>
      <c r="D664" t="s">
        <v>232</v>
      </c>
      <c r="F664" s="2">
        <v>150</v>
      </c>
      <c r="G664" s="2">
        <f t="shared" si="12"/>
        <v>33.100000000000051</v>
      </c>
    </row>
    <row r="665" spans="1:13">
      <c r="A665" s="70">
        <v>45046</v>
      </c>
      <c r="B665" s="422" t="s">
        <v>83</v>
      </c>
      <c r="C665" s="422" t="s">
        <v>18</v>
      </c>
      <c r="D665" t="s">
        <v>12</v>
      </c>
      <c r="F665" s="2">
        <v>30</v>
      </c>
      <c r="G665" s="2">
        <f t="shared" si="12"/>
        <v>3.1000000000000512</v>
      </c>
    </row>
    <row r="666" spans="1:13">
      <c r="A666" s="70">
        <v>45111</v>
      </c>
      <c r="B666" s="422">
        <v>27184</v>
      </c>
      <c r="C666" s="422" t="s">
        <v>18</v>
      </c>
      <c r="D666" t="s">
        <v>12</v>
      </c>
      <c r="F666" s="2">
        <v>1.1000000000000001</v>
      </c>
      <c r="G666" s="2">
        <f t="shared" si="12"/>
        <v>2.0000000000000511</v>
      </c>
    </row>
    <row r="667" spans="1:13">
      <c r="A667" s="70">
        <v>45111</v>
      </c>
      <c r="B667" s="422">
        <v>27184</v>
      </c>
      <c r="C667" s="422" t="s">
        <v>18</v>
      </c>
      <c r="D667" t="s">
        <v>13</v>
      </c>
      <c r="F667" s="2">
        <v>2</v>
      </c>
      <c r="G667" s="2">
        <f t="shared" si="12"/>
        <v>5.1070259132757201E-14</v>
      </c>
    </row>
    <row r="668" spans="1:13">
      <c r="A668" s="81">
        <v>45046</v>
      </c>
      <c r="B668" s="421" t="s">
        <v>10</v>
      </c>
      <c r="C668" s="421" t="s">
        <v>19</v>
      </c>
      <c r="D668" t="s">
        <v>12</v>
      </c>
      <c r="E668" s="207">
        <v>39.9</v>
      </c>
      <c r="F668" s="207"/>
      <c r="G668" s="2">
        <f t="shared" si="12"/>
        <v>39.900000000000048</v>
      </c>
    </row>
    <row r="669" spans="1:13">
      <c r="A669" s="70"/>
      <c r="B669" s="422"/>
      <c r="C669" s="422"/>
      <c r="D669" t="s">
        <v>13</v>
      </c>
      <c r="E669" s="207">
        <v>2</v>
      </c>
      <c r="F669" s="207"/>
      <c r="G669" s="2">
        <f t="shared" si="12"/>
        <v>41.900000000000048</v>
      </c>
      <c r="J669" s="421"/>
      <c r="K669" s="421"/>
    </row>
    <row r="670" spans="1:13">
      <c r="A670" s="70"/>
      <c r="B670" s="422"/>
      <c r="C670" s="422"/>
      <c r="D670" t="s">
        <v>14</v>
      </c>
      <c r="E670" s="207">
        <v>60</v>
      </c>
      <c r="F670" s="207"/>
      <c r="G670" s="2">
        <f t="shared" si="12"/>
        <v>101.90000000000005</v>
      </c>
      <c r="J670" s="422"/>
      <c r="K670" s="422"/>
    </row>
    <row r="671" spans="1:13">
      <c r="A671" s="70"/>
      <c r="B671" s="422"/>
      <c r="C671" s="422"/>
      <c r="D671" t="s">
        <v>15</v>
      </c>
      <c r="E671" s="207">
        <v>5</v>
      </c>
      <c r="F671" s="207"/>
      <c r="G671" s="2">
        <f t="shared" si="12"/>
        <v>106.90000000000005</v>
      </c>
      <c r="J671" s="421"/>
      <c r="K671" s="421"/>
      <c r="M671" s="212"/>
    </row>
    <row r="672" spans="1:13">
      <c r="A672" s="70"/>
      <c r="B672" s="422"/>
      <c r="C672" s="422"/>
      <c r="D672" t="s">
        <v>232</v>
      </c>
      <c r="E672" s="2">
        <v>150</v>
      </c>
      <c r="F672" s="207"/>
      <c r="G672" s="2">
        <f t="shared" si="12"/>
        <v>256.90000000000003</v>
      </c>
      <c r="J672" s="422"/>
      <c r="K672" s="422"/>
      <c r="M672" s="212"/>
    </row>
    <row r="673" spans="1:13">
      <c r="A673" s="70">
        <v>45046</v>
      </c>
      <c r="B673" s="422" t="s">
        <v>83</v>
      </c>
      <c r="C673" s="422" t="s">
        <v>19</v>
      </c>
      <c r="D673" t="s">
        <v>14</v>
      </c>
      <c r="E673" s="207"/>
      <c r="F673" s="207">
        <v>60</v>
      </c>
      <c r="G673" s="2">
        <f t="shared" si="12"/>
        <v>196.90000000000003</v>
      </c>
      <c r="J673" s="421"/>
      <c r="K673" s="421"/>
      <c r="M673" s="212"/>
    </row>
    <row r="674" spans="1:13">
      <c r="A674" s="70">
        <v>45046</v>
      </c>
      <c r="B674" s="422" t="s">
        <v>83</v>
      </c>
      <c r="C674" s="422" t="s">
        <v>19</v>
      </c>
      <c r="D674" t="s">
        <v>15</v>
      </c>
      <c r="E674" s="207"/>
      <c r="F674" s="207">
        <v>5</v>
      </c>
      <c r="G674" s="2">
        <f t="shared" si="12"/>
        <v>191.90000000000003</v>
      </c>
      <c r="J674" s="422"/>
      <c r="K674" s="422"/>
      <c r="M674" s="212"/>
    </row>
    <row r="675" spans="1:13">
      <c r="A675" s="70">
        <v>45046</v>
      </c>
      <c r="B675" s="422" t="s">
        <v>83</v>
      </c>
      <c r="C675" s="422" t="s">
        <v>19</v>
      </c>
      <c r="D675" t="s">
        <v>232</v>
      </c>
      <c r="F675" s="2">
        <v>150</v>
      </c>
      <c r="G675" s="2">
        <f t="shared" si="12"/>
        <v>41.900000000000034</v>
      </c>
    </row>
    <row r="676" spans="1:13">
      <c r="A676" s="70">
        <v>45077</v>
      </c>
      <c r="B676" s="422" t="s">
        <v>84</v>
      </c>
      <c r="C676" s="422" t="s">
        <v>19</v>
      </c>
      <c r="D676" t="s">
        <v>12</v>
      </c>
      <c r="F676" s="2">
        <v>30</v>
      </c>
      <c r="G676" s="2">
        <f t="shared" si="12"/>
        <v>11.900000000000034</v>
      </c>
    </row>
    <row r="677" spans="1:13">
      <c r="A677" s="70">
        <v>45111</v>
      </c>
      <c r="B677" s="422">
        <v>27184</v>
      </c>
      <c r="C677" s="422" t="s">
        <v>19</v>
      </c>
      <c r="D677" t="s">
        <v>12</v>
      </c>
      <c r="F677" s="2">
        <v>9.9</v>
      </c>
      <c r="G677" s="2">
        <f t="shared" si="12"/>
        <v>2.0000000000000338</v>
      </c>
    </row>
    <row r="678" spans="1:13">
      <c r="A678" s="70">
        <v>45111</v>
      </c>
      <c r="B678" s="422">
        <v>27184</v>
      </c>
      <c r="C678" s="422" t="s">
        <v>19</v>
      </c>
      <c r="D678" t="s">
        <v>13</v>
      </c>
      <c r="F678" s="2">
        <v>2</v>
      </c>
      <c r="G678" s="2">
        <f t="shared" si="12"/>
        <v>3.3750779948604759E-14</v>
      </c>
    </row>
    <row r="679" spans="1:13">
      <c r="A679" s="81">
        <v>45077</v>
      </c>
      <c r="B679" s="421" t="s">
        <v>10</v>
      </c>
      <c r="C679" s="421" t="s">
        <v>20</v>
      </c>
      <c r="D679" t="s">
        <v>12</v>
      </c>
      <c r="E679" s="207">
        <v>36.799999999999997</v>
      </c>
      <c r="F679" s="207"/>
      <c r="G679" s="2">
        <f t="shared" si="12"/>
        <v>36.800000000000033</v>
      </c>
    </row>
    <row r="680" spans="1:13">
      <c r="A680" s="70"/>
      <c r="B680" s="422"/>
      <c r="C680" s="422"/>
      <c r="D680" t="s">
        <v>13</v>
      </c>
      <c r="E680" s="207">
        <v>2</v>
      </c>
      <c r="F680" s="207"/>
      <c r="G680" s="2">
        <f t="shared" si="12"/>
        <v>38.800000000000033</v>
      </c>
    </row>
    <row r="681" spans="1:13">
      <c r="A681" s="70"/>
      <c r="B681" s="422"/>
      <c r="C681" s="422"/>
      <c r="D681" t="s">
        <v>14</v>
      </c>
      <c r="E681" s="207">
        <v>60</v>
      </c>
      <c r="F681" s="207"/>
      <c r="G681" s="2">
        <f t="shared" si="12"/>
        <v>98.80000000000004</v>
      </c>
    </row>
    <row r="682" spans="1:13">
      <c r="A682" s="70"/>
      <c r="B682" s="422"/>
      <c r="C682" s="422"/>
      <c r="D682" t="s">
        <v>15</v>
      </c>
      <c r="E682" s="207">
        <v>5</v>
      </c>
      <c r="F682" s="207"/>
      <c r="G682" s="2">
        <f t="shared" si="12"/>
        <v>103.80000000000004</v>
      </c>
    </row>
    <row r="683" spans="1:13">
      <c r="A683" s="70"/>
      <c r="B683" s="422"/>
      <c r="C683" s="422"/>
      <c r="D683" t="s">
        <v>232</v>
      </c>
      <c r="E683" s="2">
        <v>150</v>
      </c>
      <c r="F683" s="207"/>
      <c r="G683" s="2">
        <f t="shared" si="12"/>
        <v>253.80000000000004</v>
      </c>
    </row>
    <row r="684" spans="1:13">
      <c r="A684" s="70">
        <v>45077</v>
      </c>
      <c r="B684" s="422" t="s">
        <v>84</v>
      </c>
      <c r="C684" s="422" t="s">
        <v>20</v>
      </c>
      <c r="D684" t="s">
        <v>14</v>
      </c>
      <c r="E684" s="207"/>
      <c r="F684" s="207">
        <v>60</v>
      </c>
      <c r="G684" s="2">
        <f t="shared" si="12"/>
        <v>193.80000000000004</v>
      </c>
    </row>
    <row r="685" spans="1:13">
      <c r="A685" s="70">
        <v>45077</v>
      </c>
      <c r="B685" s="422" t="s">
        <v>84</v>
      </c>
      <c r="C685" s="422" t="s">
        <v>20</v>
      </c>
      <c r="D685" t="s">
        <v>15</v>
      </c>
      <c r="E685" s="207"/>
      <c r="F685" s="207">
        <v>5</v>
      </c>
      <c r="G685" s="2">
        <f t="shared" si="12"/>
        <v>188.80000000000004</v>
      </c>
    </row>
    <row r="686" spans="1:13">
      <c r="A686" s="70">
        <v>45077</v>
      </c>
      <c r="B686" s="422" t="s">
        <v>84</v>
      </c>
      <c r="C686" s="422" t="s">
        <v>20</v>
      </c>
      <c r="D686" t="s">
        <v>232</v>
      </c>
      <c r="F686" s="2">
        <v>150</v>
      </c>
      <c r="G686" s="2">
        <f t="shared" si="12"/>
        <v>38.80000000000004</v>
      </c>
    </row>
    <row r="687" spans="1:13">
      <c r="A687" s="3">
        <v>45107</v>
      </c>
      <c r="B687" s="422" t="s">
        <v>86</v>
      </c>
      <c r="C687" s="422" t="s">
        <v>20</v>
      </c>
      <c r="D687" t="s">
        <v>12</v>
      </c>
      <c r="F687" s="2">
        <v>30</v>
      </c>
      <c r="G687" s="2">
        <f t="shared" si="12"/>
        <v>8.8000000000000398</v>
      </c>
    </row>
    <row r="688" spans="1:13">
      <c r="A688" s="70">
        <v>45111</v>
      </c>
      <c r="B688" s="422">
        <v>27184</v>
      </c>
      <c r="C688" s="422" t="s">
        <v>20</v>
      </c>
      <c r="D688" t="s">
        <v>12</v>
      </c>
      <c r="F688" s="2">
        <v>6.8</v>
      </c>
      <c r="G688" s="2">
        <f t="shared" si="12"/>
        <v>2.00000000000004</v>
      </c>
    </row>
    <row r="689" spans="1:12">
      <c r="A689" s="70">
        <v>45111</v>
      </c>
      <c r="B689" s="422">
        <v>27184</v>
      </c>
      <c r="C689" s="422" t="s">
        <v>20</v>
      </c>
      <c r="D689" t="s">
        <v>13</v>
      </c>
      <c r="F689" s="2">
        <v>2</v>
      </c>
      <c r="G689" s="2">
        <f t="shared" si="12"/>
        <v>3.9968028886505635E-14</v>
      </c>
    </row>
    <row r="690" spans="1:12">
      <c r="A690" s="81">
        <v>45107</v>
      </c>
      <c r="B690" s="421" t="s">
        <v>10</v>
      </c>
      <c r="C690" s="421" t="s">
        <v>21</v>
      </c>
      <c r="D690" t="s">
        <v>12</v>
      </c>
      <c r="E690" s="207">
        <v>37.5</v>
      </c>
      <c r="F690" s="207"/>
      <c r="G690" s="2">
        <f t="shared" si="12"/>
        <v>37.500000000000043</v>
      </c>
    </row>
    <row r="691" spans="1:12">
      <c r="A691" s="70"/>
      <c r="B691" s="422"/>
      <c r="C691" s="422"/>
      <c r="D691" t="s">
        <v>13</v>
      </c>
      <c r="E691" s="207">
        <v>2</v>
      </c>
      <c r="F691" s="207"/>
      <c r="G691" s="2">
        <f t="shared" si="12"/>
        <v>39.500000000000043</v>
      </c>
    </row>
    <row r="692" spans="1:12">
      <c r="A692" s="70"/>
      <c r="B692" s="422"/>
      <c r="C692" s="422"/>
      <c r="D692" t="s">
        <v>14</v>
      </c>
      <c r="E692" s="207">
        <v>60</v>
      </c>
      <c r="F692" s="207"/>
      <c r="G692" s="2">
        <f t="shared" si="12"/>
        <v>99.500000000000043</v>
      </c>
    </row>
    <row r="693" spans="1:12">
      <c r="A693" s="70"/>
      <c r="B693" s="422"/>
      <c r="C693" s="422"/>
      <c r="D693" t="s">
        <v>15</v>
      </c>
      <c r="E693" s="207">
        <v>5</v>
      </c>
      <c r="F693" s="207"/>
      <c r="G693" s="2">
        <f t="shared" si="12"/>
        <v>104.50000000000004</v>
      </c>
    </row>
    <row r="694" spans="1:12">
      <c r="A694" s="70"/>
      <c r="B694" s="422"/>
      <c r="C694" s="422"/>
      <c r="D694" t="s">
        <v>232</v>
      </c>
      <c r="E694" s="2">
        <v>150</v>
      </c>
      <c r="F694" s="207"/>
      <c r="G694" s="2">
        <f t="shared" si="12"/>
        <v>254.50000000000006</v>
      </c>
    </row>
    <row r="695" spans="1:12">
      <c r="A695" s="70">
        <v>45107</v>
      </c>
      <c r="B695" s="422" t="s">
        <v>86</v>
      </c>
      <c r="C695" s="422" t="s">
        <v>21</v>
      </c>
      <c r="D695" t="s">
        <v>14</v>
      </c>
      <c r="E695" s="207"/>
      <c r="F695" s="207">
        <v>60</v>
      </c>
      <c r="G695" s="2">
        <f t="shared" si="12"/>
        <v>194.50000000000006</v>
      </c>
    </row>
    <row r="696" spans="1:12">
      <c r="A696" s="70">
        <v>45107</v>
      </c>
      <c r="B696" s="422" t="s">
        <v>86</v>
      </c>
      <c r="C696" s="422" t="s">
        <v>21</v>
      </c>
      <c r="D696" t="s">
        <v>15</v>
      </c>
      <c r="E696" s="207"/>
      <c r="F696" s="207">
        <v>5</v>
      </c>
      <c r="G696" s="2">
        <f t="shared" si="12"/>
        <v>189.50000000000006</v>
      </c>
    </row>
    <row r="697" spans="1:12">
      <c r="A697" s="70">
        <v>45107</v>
      </c>
      <c r="B697" s="422" t="s">
        <v>86</v>
      </c>
      <c r="C697" s="422" t="s">
        <v>21</v>
      </c>
      <c r="D697" t="s">
        <v>12</v>
      </c>
      <c r="F697" s="2">
        <v>30</v>
      </c>
      <c r="G697" s="2">
        <f>+G696+E697-F697</f>
        <v>159.50000000000006</v>
      </c>
    </row>
    <row r="698" spans="1:12">
      <c r="A698" s="70">
        <v>45107</v>
      </c>
      <c r="B698" s="422" t="s">
        <v>86</v>
      </c>
      <c r="C698" s="422" t="s">
        <v>21</v>
      </c>
      <c r="D698" t="s">
        <v>232</v>
      </c>
      <c r="F698" s="2">
        <v>150</v>
      </c>
      <c r="G698" s="2">
        <f t="shared" ref="G698:G707" si="13">+G697+E698-F698</f>
        <v>9.5000000000000568</v>
      </c>
    </row>
    <row r="699" spans="1:12">
      <c r="A699" s="70">
        <v>45355</v>
      </c>
      <c r="B699" s="422">
        <v>28376</v>
      </c>
      <c r="C699" s="422" t="s">
        <v>21</v>
      </c>
      <c r="D699" t="s">
        <v>12</v>
      </c>
      <c r="F699" s="2">
        <v>7.5</v>
      </c>
      <c r="G699" s="2">
        <f t="shared" si="13"/>
        <v>2.0000000000000568</v>
      </c>
    </row>
    <row r="700" spans="1:12">
      <c r="A700" s="70">
        <v>45355</v>
      </c>
      <c r="B700" s="422">
        <v>28376</v>
      </c>
      <c r="C700" s="422" t="s">
        <v>21</v>
      </c>
      <c r="D700" t="s">
        <v>13</v>
      </c>
      <c r="F700" s="2">
        <v>2</v>
      </c>
      <c r="G700" s="2">
        <f t="shared" si="13"/>
        <v>5.6843418860808015E-14</v>
      </c>
    </row>
    <row r="701" spans="1:12">
      <c r="A701" s="81">
        <v>45138</v>
      </c>
      <c r="B701" s="421" t="s">
        <v>10</v>
      </c>
      <c r="C701" s="421" t="s">
        <v>22</v>
      </c>
      <c r="D701" t="s">
        <v>12</v>
      </c>
      <c r="E701" s="207">
        <v>35.4</v>
      </c>
      <c r="F701" s="207"/>
      <c r="G701" s="2">
        <f t="shared" si="13"/>
        <v>35.400000000000055</v>
      </c>
      <c r="J701" s="28"/>
      <c r="K701" s="28"/>
    </row>
    <row r="702" spans="1:12">
      <c r="A702" s="70"/>
      <c r="B702" s="422"/>
      <c r="C702" s="422"/>
      <c r="D702" t="s">
        <v>13</v>
      </c>
      <c r="E702" s="207">
        <v>2</v>
      </c>
      <c r="F702" s="207"/>
      <c r="G702" s="2">
        <f t="shared" si="13"/>
        <v>37.400000000000055</v>
      </c>
      <c r="L702" s="28"/>
    </row>
    <row r="703" spans="1:12">
      <c r="A703" s="70"/>
      <c r="B703" s="422"/>
      <c r="C703" s="422"/>
      <c r="D703" t="s">
        <v>14</v>
      </c>
      <c r="E703" s="207">
        <v>60</v>
      </c>
      <c r="F703" s="207"/>
      <c r="G703" s="2">
        <f t="shared" si="13"/>
        <v>97.400000000000063</v>
      </c>
    </row>
    <row r="704" spans="1:12">
      <c r="A704" s="70"/>
      <c r="B704" s="422"/>
      <c r="C704" s="422"/>
      <c r="D704" t="s">
        <v>15</v>
      </c>
      <c r="E704" s="207">
        <v>5</v>
      </c>
      <c r="F704" s="207"/>
      <c r="G704" s="2">
        <f t="shared" si="13"/>
        <v>102.40000000000006</v>
      </c>
    </row>
    <row r="705" spans="1:11">
      <c r="A705" s="70"/>
      <c r="B705" s="422"/>
      <c r="C705" s="422"/>
      <c r="D705" t="s">
        <v>232</v>
      </c>
      <c r="E705" s="2">
        <v>150</v>
      </c>
      <c r="F705" s="207"/>
      <c r="G705" s="2">
        <f t="shared" si="13"/>
        <v>252.40000000000006</v>
      </c>
      <c r="J705" s="421"/>
      <c r="K705" s="421"/>
    </row>
    <row r="706" spans="1:11">
      <c r="A706" s="70">
        <v>45138</v>
      </c>
      <c r="B706" s="422" t="s">
        <v>87</v>
      </c>
      <c r="C706" s="422" t="s">
        <v>22</v>
      </c>
      <c r="D706" t="s">
        <v>14</v>
      </c>
      <c r="E706" s="207"/>
      <c r="F706" s="207">
        <v>60</v>
      </c>
      <c r="G706" s="2">
        <f t="shared" si="13"/>
        <v>192.40000000000006</v>
      </c>
    </row>
    <row r="707" spans="1:11">
      <c r="A707" s="70">
        <v>45138</v>
      </c>
      <c r="B707" s="422" t="s">
        <v>87</v>
      </c>
      <c r="C707" s="422" t="s">
        <v>22</v>
      </c>
      <c r="D707" t="s">
        <v>15</v>
      </c>
      <c r="E707" s="207"/>
      <c r="F707" s="207">
        <v>5</v>
      </c>
      <c r="G707" s="2">
        <f t="shared" si="13"/>
        <v>187.40000000000006</v>
      </c>
      <c r="J707" s="421"/>
      <c r="K707" s="421"/>
    </row>
    <row r="708" spans="1:11">
      <c r="A708" s="70">
        <v>45138</v>
      </c>
      <c r="B708" s="422" t="s">
        <v>87</v>
      </c>
      <c r="C708" s="422" t="s">
        <v>22</v>
      </c>
      <c r="D708" t="s">
        <v>232</v>
      </c>
      <c r="F708" s="2">
        <v>150</v>
      </c>
      <c r="G708" s="2">
        <f t="shared" ref="G708:G772" si="14">+G707+E708-F708</f>
        <v>37.400000000000063</v>
      </c>
    </row>
    <row r="709" spans="1:11">
      <c r="A709" s="70">
        <v>45138</v>
      </c>
      <c r="B709" s="422" t="s">
        <v>87</v>
      </c>
      <c r="C709" s="422" t="s">
        <v>22</v>
      </c>
      <c r="D709" t="s">
        <v>12</v>
      </c>
      <c r="F709" s="2">
        <v>35.4</v>
      </c>
      <c r="G709" s="2">
        <f t="shared" si="14"/>
        <v>2.0000000000000639</v>
      </c>
    </row>
    <row r="710" spans="1:11">
      <c r="A710" s="70">
        <v>45138</v>
      </c>
      <c r="B710" s="422" t="s">
        <v>87</v>
      </c>
      <c r="C710" s="422" t="s">
        <v>22</v>
      </c>
      <c r="D710" t="s">
        <v>13</v>
      </c>
      <c r="F710" s="2">
        <v>0.6</v>
      </c>
      <c r="G710" s="2">
        <f t="shared" si="14"/>
        <v>1.4000000000000639</v>
      </c>
    </row>
    <row r="711" spans="1:11">
      <c r="A711" s="70">
        <v>45355</v>
      </c>
      <c r="B711" s="422">
        <v>28376</v>
      </c>
      <c r="C711" s="422" t="s">
        <v>22</v>
      </c>
      <c r="D711" t="s">
        <v>13</v>
      </c>
      <c r="F711" s="2">
        <v>1.4</v>
      </c>
      <c r="G711" s="2">
        <f t="shared" si="14"/>
        <v>6.3948846218409017E-14</v>
      </c>
    </row>
    <row r="712" spans="1:11">
      <c r="A712" s="31">
        <v>45169</v>
      </c>
      <c r="B712" s="421" t="s">
        <v>10</v>
      </c>
      <c r="C712" s="421" t="s">
        <v>23</v>
      </c>
      <c r="D712" t="s">
        <v>12</v>
      </c>
      <c r="E712" s="207">
        <v>33.799999999999997</v>
      </c>
      <c r="F712" s="207"/>
      <c r="G712" s="2">
        <f t="shared" si="14"/>
        <v>33.800000000000061</v>
      </c>
    </row>
    <row r="713" spans="1:11">
      <c r="B713" s="422"/>
      <c r="C713" s="422"/>
      <c r="D713" t="s">
        <v>13</v>
      </c>
      <c r="E713" s="207">
        <v>2</v>
      </c>
      <c r="F713" s="207"/>
      <c r="G713" s="2">
        <f t="shared" si="14"/>
        <v>35.800000000000061</v>
      </c>
    </row>
    <row r="714" spans="1:11">
      <c r="B714" s="422"/>
      <c r="C714" s="422"/>
      <c r="D714" t="s">
        <v>14</v>
      </c>
      <c r="E714" s="207">
        <v>60</v>
      </c>
      <c r="F714" s="207"/>
      <c r="G714" s="2">
        <f t="shared" si="14"/>
        <v>95.800000000000068</v>
      </c>
    </row>
    <row r="715" spans="1:11">
      <c r="B715" s="422"/>
      <c r="C715" s="422"/>
      <c r="D715" t="s">
        <v>15</v>
      </c>
      <c r="E715" s="207">
        <v>5</v>
      </c>
      <c r="F715" s="207"/>
      <c r="G715" s="2">
        <f t="shared" si="14"/>
        <v>100.80000000000007</v>
      </c>
    </row>
    <row r="716" spans="1:11">
      <c r="B716" s="422"/>
      <c r="C716" s="422"/>
      <c r="D716" t="s">
        <v>232</v>
      </c>
      <c r="E716" s="2">
        <v>150</v>
      </c>
      <c r="F716" s="207"/>
      <c r="G716" s="2">
        <f t="shared" si="14"/>
        <v>250.80000000000007</v>
      </c>
    </row>
    <row r="717" spans="1:11">
      <c r="A717" s="3">
        <v>45169</v>
      </c>
      <c r="B717" s="422" t="s">
        <v>88</v>
      </c>
      <c r="C717" s="422" t="s">
        <v>23</v>
      </c>
      <c r="D717" t="s">
        <v>14</v>
      </c>
      <c r="E717" s="207"/>
      <c r="F717" s="207">
        <v>60</v>
      </c>
      <c r="G717" s="2">
        <f t="shared" si="14"/>
        <v>190.80000000000007</v>
      </c>
    </row>
    <row r="718" spans="1:11">
      <c r="A718" s="3">
        <v>45169</v>
      </c>
      <c r="B718" s="422" t="s">
        <v>88</v>
      </c>
      <c r="C718" s="422" t="s">
        <v>23</v>
      </c>
      <c r="D718" t="s">
        <v>15</v>
      </c>
      <c r="E718" s="207"/>
      <c r="F718" s="207">
        <v>5</v>
      </c>
      <c r="G718" s="2">
        <f t="shared" si="14"/>
        <v>185.80000000000007</v>
      </c>
    </row>
    <row r="719" spans="1:11">
      <c r="A719" s="3">
        <v>45169</v>
      </c>
      <c r="B719" s="422" t="s">
        <v>88</v>
      </c>
      <c r="C719" s="422" t="s">
        <v>23</v>
      </c>
      <c r="D719" t="s">
        <v>232</v>
      </c>
      <c r="F719" s="2">
        <v>150</v>
      </c>
      <c r="G719" s="2">
        <f t="shared" si="14"/>
        <v>35.800000000000068</v>
      </c>
    </row>
    <row r="720" spans="1:11">
      <c r="A720" s="422" t="s">
        <v>88</v>
      </c>
      <c r="B720" s="422" t="s">
        <v>88</v>
      </c>
      <c r="C720" s="422" t="s">
        <v>23</v>
      </c>
      <c r="D720" t="s">
        <v>12</v>
      </c>
      <c r="F720" s="2">
        <v>30</v>
      </c>
      <c r="G720" s="2">
        <f t="shared" si="14"/>
        <v>5.8000000000000682</v>
      </c>
    </row>
    <row r="721" spans="1:7">
      <c r="A721" s="70">
        <v>45355</v>
      </c>
      <c r="B721" s="422">
        <v>28376</v>
      </c>
      <c r="C721" s="422" t="s">
        <v>23</v>
      </c>
      <c r="D721" t="s">
        <v>12</v>
      </c>
      <c r="F721" s="2">
        <v>3.8</v>
      </c>
      <c r="G721" s="2">
        <f t="shared" si="14"/>
        <v>2.0000000000000684</v>
      </c>
    </row>
    <row r="722" spans="1:7">
      <c r="A722" s="70">
        <v>45355</v>
      </c>
      <c r="B722" s="422">
        <v>28376</v>
      </c>
      <c r="C722" s="422" t="s">
        <v>23</v>
      </c>
      <c r="D722" t="s">
        <v>13</v>
      </c>
      <c r="F722" s="2">
        <v>2</v>
      </c>
      <c r="G722" s="2">
        <f t="shared" si="14"/>
        <v>6.8389738316909643E-14</v>
      </c>
    </row>
    <row r="723" spans="1:7">
      <c r="A723" s="31">
        <v>45199</v>
      </c>
      <c r="B723" s="421" t="s">
        <v>10</v>
      </c>
      <c r="C723" s="421" t="s">
        <v>41</v>
      </c>
      <c r="D723" t="s">
        <v>12</v>
      </c>
      <c r="E723" s="207">
        <v>33.700000000000003</v>
      </c>
      <c r="G723" s="2">
        <f t="shared" si="14"/>
        <v>33.700000000000074</v>
      </c>
    </row>
    <row r="724" spans="1:7">
      <c r="A724" s="70"/>
      <c r="B724" s="422"/>
      <c r="C724" s="422"/>
      <c r="D724" t="s">
        <v>13</v>
      </c>
      <c r="E724" s="207">
        <v>2</v>
      </c>
      <c r="G724" s="2">
        <f t="shared" si="14"/>
        <v>35.700000000000074</v>
      </c>
    </row>
    <row r="725" spans="1:7">
      <c r="A725" s="70"/>
      <c r="B725" s="422"/>
      <c r="C725" s="422"/>
      <c r="D725" t="s">
        <v>14</v>
      </c>
      <c r="E725" s="207">
        <v>60</v>
      </c>
      <c r="G725" s="2">
        <f t="shared" si="14"/>
        <v>95.700000000000074</v>
      </c>
    </row>
    <row r="726" spans="1:7">
      <c r="A726" s="70"/>
      <c r="B726" s="422"/>
      <c r="C726" s="422"/>
      <c r="D726" t="s">
        <v>15</v>
      </c>
      <c r="E726" s="207">
        <v>5</v>
      </c>
      <c r="G726" s="2">
        <f t="shared" si="14"/>
        <v>100.70000000000007</v>
      </c>
    </row>
    <row r="727" spans="1:7">
      <c r="A727" s="70"/>
      <c r="B727" s="422"/>
      <c r="C727" s="422"/>
      <c r="D727" t="s">
        <v>381</v>
      </c>
      <c r="E727" s="2">
        <v>150</v>
      </c>
      <c r="G727" s="2">
        <f t="shared" si="14"/>
        <v>250.70000000000007</v>
      </c>
    </row>
    <row r="728" spans="1:7">
      <c r="A728" s="432"/>
      <c r="B728" s="422"/>
      <c r="C728" s="422"/>
      <c r="D728" t="s">
        <v>51</v>
      </c>
      <c r="E728" s="207">
        <v>10</v>
      </c>
      <c r="G728" s="2">
        <f t="shared" si="14"/>
        <v>260.70000000000005</v>
      </c>
    </row>
    <row r="729" spans="1:7">
      <c r="A729" s="3">
        <v>45199</v>
      </c>
      <c r="B729" s="422" t="s">
        <v>91</v>
      </c>
      <c r="C729" s="422" t="s">
        <v>41</v>
      </c>
      <c r="D729" t="s">
        <v>14</v>
      </c>
      <c r="F729" s="207">
        <v>60</v>
      </c>
      <c r="G729" s="2">
        <f t="shared" si="14"/>
        <v>200.70000000000005</v>
      </c>
    </row>
    <row r="730" spans="1:7">
      <c r="A730" s="3">
        <v>45199</v>
      </c>
      <c r="B730" s="422" t="s">
        <v>91</v>
      </c>
      <c r="C730" s="422" t="s">
        <v>41</v>
      </c>
      <c r="D730" t="s">
        <v>15</v>
      </c>
      <c r="F730" s="207">
        <v>5</v>
      </c>
      <c r="G730" s="2">
        <f t="shared" si="14"/>
        <v>195.70000000000005</v>
      </c>
    </row>
    <row r="731" spans="1:7">
      <c r="A731" s="3">
        <v>45199</v>
      </c>
      <c r="B731" s="422" t="s">
        <v>91</v>
      </c>
      <c r="C731" s="422" t="s">
        <v>41</v>
      </c>
      <c r="D731" t="s">
        <v>232</v>
      </c>
      <c r="F731" s="2">
        <v>150</v>
      </c>
      <c r="G731" s="2">
        <f t="shared" si="14"/>
        <v>45.700000000000045</v>
      </c>
    </row>
    <row r="732" spans="1:7">
      <c r="A732" s="3">
        <v>45199</v>
      </c>
      <c r="B732" s="422" t="s">
        <v>91</v>
      </c>
      <c r="C732" s="422" t="s">
        <v>41</v>
      </c>
      <c r="D732" t="s">
        <v>12</v>
      </c>
      <c r="F732" s="2">
        <v>30</v>
      </c>
      <c r="G732" s="2">
        <f t="shared" si="14"/>
        <v>15.700000000000045</v>
      </c>
    </row>
    <row r="733" spans="1:7">
      <c r="A733" s="70">
        <v>45355</v>
      </c>
      <c r="B733" s="422">
        <v>28376</v>
      </c>
      <c r="C733" s="422" t="s">
        <v>41</v>
      </c>
      <c r="D733" t="s">
        <v>12</v>
      </c>
      <c r="F733" s="2">
        <v>3.7</v>
      </c>
      <c r="G733" s="2">
        <f t="shared" si="14"/>
        <v>12.000000000000046</v>
      </c>
    </row>
    <row r="734" spans="1:7">
      <c r="A734" s="70">
        <v>45355</v>
      </c>
      <c r="B734" s="422">
        <v>28376</v>
      </c>
      <c r="C734" s="422" t="s">
        <v>41</v>
      </c>
      <c r="D734" t="s">
        <v>13</v>
      </c>
      <c r="F734" s="2">
        <v>2</v>
      </c>
      <c r="G734" s="2">
        <f t="shared" si="14"/>
        <v>10.000000000000046</v>
      </c>
    </row>
    <row r="735" spans="1:7">
      <c r="A735" s="70">
        <v>45355</v>
      </c>
      <c r="B735" s="422">
        <v>28376</v>
      </c>
      <c r="C735" s="422" t="s">
        <v>41</v>
      </c>
      <c r="D735" t="s">
        <v>51</v>
      </c>
      <c r="F735" s="2">
        <v>10</v>
      </c>
      <c r="G735" s="2">
        <f t="shared" si="14"/>
        <v>4.6185277824406512E-14</v>
      </c>
    </row>
    <row r="736" spans="1:7">
      <c r="A736" s="31">
        <v>45230</v>
      </c>
      <c r="B736" s="421" t="s">
        <v>10</v>
      </c>
      <c r="C736" s="421" t="s">
        <v>25</v>
      </c>
      <c r="D736" t="s">
        <v>12</v>
      </c>
      <c r="E736" s="20">
        <v>32.700000000000003</v>
      </c>
      <c r="F736" s="46"/>
      <c r="G736" s="2">
        <f t="shared" si="14"/>
        <v>32.700000000000045</v>
      </c>
    </row>
    <row r="737" spans="1:13">
      <c r="B737" s="422"/>
      <c r="C737" s="422"/>
      <c r="D737" t="s">
        <v>13</v>
      </c>
      <c r="E737" s="20">
        <v>2</v>
      </c>
      <c r="F737" s="46"/>
      <c r="G737" s="2">
        <f t="shared" si="14"/>
        <v>34.700000000000045</v>
      </c>
    </row>
    <row r="738" spans="1:13">
      <c r="B738" s="422"/>
      <c r="C738" s="422"/>
      <c r="D738" t="s">
        <v>14</v>
      </c>
      <c r="E738" s="207">
        <v>60</v>
      </c>
      <c r="F738" s="46"/>
      <c r="G738" s="2">
        <f t="shared" si="14"/>
        <v>94.700000000000045</v>
      </c>
    </row>
    <row r="739" spans="1:13">
      <c r="B739" s="422"/>
      <c r="C739" s="422"/>
      <c r="D739" t="s">
        <v>15</v>
      </c>
      <c r="E739" s="207">
        <v>5</v>
      </c>
      <c r="F739" s="46"/>
      <c r="G739" s="2">
        <f t="shared" si="14"/>
        <v>99.700000000000045</v>
      </c>
    </row>
    <row r="740" spans="1:13">
      <c r="B740" s="422"/>
      <c r="C740" s="422"/>
      <c r="D740" t="s">
        <v>381</v>
      </c>
      <c r="E740" s="2">
        <v>150</v>
      </c>
      <c r="F740" s="46"/>
      <c r="G740" s="2">
        <f t="shared" si="14"/>
        <v>249.70000000000005</v>
      </c>
    </row>
    <row r="741" spans="1:13">
      <c r="A741" s="70">
        <v>45230</v>
      </c>
      <c r="B741" s="422" t="s">
        <v>75</v>
      </c>
      <c r="C741" s="422" t="s">
        <v>25</v>
      </c>
      <c r="D741" t="s">
        <v>14</v>
      </c>
      <c r="E741" s="207"/>
      <c r="F741" s="207">
        <v>60</v>
      </c>
      <c r="G741" s="2">
        <f t="shared" si="14"/>
        <v>189.70000000000005</v>
      </c>
    </row>
    <row r="742" spans="1:13">
      <c r="A742" s="70">
        <v>45230</v>
      </c>
      <c r="B742" s="422" t="s">
        <v>75</v>
      </c>
      <c r="C742" s="422" t="s">
        <v>25</v>
      </c>
      <c r="D742" t="s">
        <v>15</v>
      </c>
      <c r="E742" s="207"/>
      <c r="F742" s="207">
        <v>5</v>
      </c>
      <c r="G742" s="2">
        <f t="shared" si="14"/>
        <v>184.70000000000005</v>
      </c>
    </row>
    <row r="743" spans="1:13">
      <c r="A743" s="70">
        <v>45230</v>
      </c>
      <c r="B743" s="422" t="s">
        <v>75</v>
      </c>
      <c r="C743" s="422" t="s">
        <v>25</v>
      </c>
      <c r="D743" t="s">
        <v>381</v>
      </c>
      <c r="F743" s="2">
        <v>150</v>
      </c>
      <c r="G743" s="2">
        <f t="shared" si="14"/>
        <v>34.700000000000045</v>
      </c>
      <c r="J743" s="440"/>
      <c r="K743" s="440"/>
      <c r="L743" s="440"/>
      <c r="M743" s="440"/>
    </row>
    <row r="744" spans="1:13">
      <c r="A744" s="70">
        <v>45230</v>
      </c>
      <c r="B744" s="422" t="s">
        <v>75</v>
      </c>
      <c r="C744" s="422" t="s">
        <v>25</v>
      </c>
      <c r="D744" t="s">
        <v>12</v>
      </c>
      <c r="F744" s="2">
        <v>32.700000000000003</v>
      </c>
      <c r="G744" s="2">
        <f t="shared" si="14"/>
        <v>2.0000000000000426</v>
      </c>
      <c r="J744" s="421"/>
      <c r="K744" s="421"/>
      <c r="M744" s="207"/>
    </row>
    <row r="745" spans="1:13">
      <c r="A745" s="70">
        <v>45230</v>
      </c>
      <c r="B745" s="422" t="s">
        <v>75</v>
      </c>
      <c r="C745" s="422" t="s">
        <v>25</v>
      </c>
      <c r="D745" t="s">
        <v>13</v>
      </c>
      <c r="F745" s="2">
        <v>2</v>
      </c>
      <c r="G745" s="2">
        <f t="shared" si="14"/>
        <v>4.2632564145606011E-14</v>
      </c>
      <c r="M745" s="207"/>
    </row>
    <row r="746" spans="1:13">
      <c r="A746" s="81">
        <v>45260</v>
      </c>
      <c r="B746" s="421" t="s">
        <v>10</v>
      </c>
      <c r="C746" s="421" t="s">
        <v>26</v>
      </c>
      <c r="D746" t="s">
        <v>12</v>
      </c>
      <c r="E746" s="20">
        <v>35.6</v>
      </c>
      <c r="F746" s="207"/>
      <c r="G746" s="2">
        <f t="shared" si="14"/>
        <v>35.600000000000044</v>
      </c>
      <c r="J746" s="421"/>
      <c r="K746" s="421"/>
      <c r="M746" s="207"/>
    </row>
    <row r="747" spans="1:13">
      <c r="A747" s="70"/>
      <c r="B747" s="422"/>
      <c r="C747" s="422"/>
      <c r="D747" t="s">
        <v>13</v>
      </c>
      <c r="E747" s="20">
        <v>10</v>
      </c>
      <c r="F747" s="207"/>
      <c r="G747" s="2">
        <f t="shared" si="14"/>
        <v>45.600000000000044</v>
      </c>
      <c r="J747" s="421"/>
      <c r="K747" s="421"/>
      <c r="M747" s="207"/>
    </row>
    <row r="748" spans="1:13">
      <c r="A748" s="70"/>
      <c r="B748" s="422"/>
      <c r="C748" s="422"/>
      <c r="D748" t="s">
        <v>14</v>
      </c>
      <c r="E748" s="207">
        <v>60</v>
      </c>
      <c r="F748" s="207"/>
      <c r="G748" s="2">
        <f t="shared" si="14"/>
        <v>105.60000000000005</v>
      </c>
      <c r="J748" s="422"/>
      <c r="K748" s="422"/>
      <c r="M748" s="207"/>
    </row>
    <row r="749" spans="1:13">
      <c r="A749" s="70"/>
      <c r="B749" s="422"/>
      <c r="C749" s="422"/>
      <c r="D749" t="s">
        <v>15</v>
      </c>
      <c r="E749" s="207">
        <v>5</v>
      </c>
      <c r="F749" s="207"/>
      <c r="G749" s="2">
        <f t="shared" si="14"/>
        <v>110.60000000000005</v>
      </c>
      <c r="J749" s="421"/>
      <c r="K749" s="421"/>
      <c r="M749" s="207"/>
    </row>
    <row r="750" spans="1:13">
      <c r="A750" s="70"/>
      <c r="B750" s="422"/>
      <c r="C750" s="422"/>
      <c r="D750" t="s">
        <v>381</v>
      </c>
      <c r="E750" s="2">
        <v>150</v>
      </c>
      <c r="F750" s="207"/>
      <c r="G750" s="2">
        <f t="shared" si="14"/>
        <v>260.60000000000002</v>
      </c>
      <c r="J750" s="422"/>
      <c r="K750" s="422"/>
      <c r="M750" s="207"/>
    </row>
    <row r="751" spans="1:13">
      <c r="A751" s="70">
        <v>45260</v>
      </c>
      <c r="B751" s="422" t="s">
        <v>93</v>
      </c>
      <c r="C751" s="422" t="s">
        <v>26</v>
      </c>
      <c r="D751" t="s">
        <v>14</v>
      </c>
      <c r="E751" s="207"/>
      <c r="F751" s="207">
        <v>60</v>
      </c>
      <c r="G751" s="2">
        <f t="shared" si="14"/>
        <v>200.60000000000002</v>
      </c>
      <c r="M751" s="207"/>
    </row>
    <row r="752" spans="1:13">
      <c r="A752" s="70">
        <v>45260</v>
      </c>
      <c r="B752" s="422" t="s">
        <v>93</v>
      </c>
      <c r="C752" s="422" t="s">
        <v>26</v>
      </c>
      <c r="D752" t="s">
        <v>15</v>
      </c>
      <c r="E752" s="207"/>
      <c r="F752" s="207">
        <v>5</v>
      </c>
      <c r="G752" s="2">
        <f t="shared" si="14"/>
        <v>195.60000000000002</v>
      </c>
      <c r="J752" s="421"/>
      <c r="K752" s="421"/>
    </row>
    <row r="753" spans="1:14">
      <c r="A753" s="70">
        <v>45260</v>
      </c>
      <c r="B753" s="422" t="s">
        <v>93</v>
      </c>
      <c r="C753" s="422" t="s">
        <v>26</v>
      </c>
      <c r="D753" t="s">
        <v>381</v>
      </c>
      <c r="F753" s="2">
        <v>150</v>
      </c>
      <c r="G753" s="2">
        <f t="shared" si="14"/>
        <v>45.600000000000023</v>
      </c>
      <c r="J753" s="422"/>
      <c r="K753" s="422"/>
    </row>
    <row r="754" spans="1:14">
      <c r="A754" s="70">
        <v>45260</v>
      </c>
      <c r="B754" s="422" t="s">
        <v>93</v>
      </c>
      <c r="C754" s="422" t="s">
        <v>26</v>
      </c>
      <c r="D754" t="s">
        <v>12</v>
      </c>
      <c r="F754" s="2">
        <v>30</v>
      </c>
      <c r="G754" s="2">
        <f t="shared" si="14"/>
        <v>15.600000000000023</v>
      </c>
      <c r="J754" s="421"/>
      <c r="K754" s="421"/>
    </row>
    <row r="755" spans="1:14">
      <c r="A755" s="70">
        <v>45230</v>
      </c>
      <c r="B755" s="422" t="s">
        <v>75</v>
      </c>
      <c r="C755" s="422" t="s">
        <v>26</v>
      </c>
      <c r="D755" t="s">
        <v>12</v>
      </c>
      <c r="F755" s="2">
        <v>1.3</v>
      </c>
      <c r="G755" s="2">
        <f t="shared" si="14"/>
        <v>14.300000000000022</v>
      </c>
      <c r="J755" s="422"/>
      <c r="K755" s="422"/>
    </row>
    <row r="756" spans="1:14">
      <c r="A756" s="70">
        <v>45355</v>
      </c>
      <c r="B756" s="422">
        <v>28376</v>
      </c>
      <c r="C756" s="422" t="s">
        <v>26</v>
      </c>
      <c r="D756" t="s">
        <v>12</v>
      </c>
      <c r="F756" s="2">
        <v>4.3</v>
      </c>
      <c r="G756" s="2">
        <f t="shared" si="14"/>
        <v>10.000000000000021</v>
      </c>
      <c r="J756" s="422"/>
      <c r="K756" s="422"/>
    </row>
    <row r="757" spans="1:14">
      <c r="A757" s="70">
        <v>45355</v>
      </c>
      <c r="B757" s="422">
        <v>28376</v>
      </c>
      <c r="C757" s="422" t="s">
        <v>26</v>
      </c>
      <c r="D757" t="s">
        <v>13</v>
      </c>
      <c r="F757" s="2">
        <v>10</v>
      </c>
      <c r="G757" s="2">
        <f t="shared" si="14"/>
        <v>2.1316282072803006E-14</v>
      </c>
      <c r="J757" s="422"/>
      <c r="K757" s="422"/>
    </row>
    <row r="758" spans="1:14">
      <c r="A758" s="31">
        <v>45291</v>
      </c>
      <c r="B758" s="421" t="s">
        <v>10</v>
      </c>
      <c r="C758" s="421" t="s">
        <v>27</v>
      </c>
      <c r="D758" t="s">
        <v>12</v>
      </c>
      <c r="E758" s="20">
        <v>38</v>
      </c>
      <c r="F758" s="207"/>
      <c r="G758" s="2">
        <f t="shared" si="14"/>
        <v>38.000000000000021</v>
      </c>
      <c r="J758" s="421"/>
      <c r="K758" s="421"/>
    </row>
    <row r="759" spans="1:14">
      <c r="B759" s="422"/>
      <c r="C759" s="422"/>
      <c r="D759" t="s">
        <v>13</v>
      </c>
      <c r="E759" s="20">
        <v>5</v>
      </c>
      <c r="F759" s="207"/>
      <c r="G759" s="2">
        <f t="shared" si="14"/>
        <v>43.000000000000021</v>
      </c>
      <c r="J759" s="422"/>
      <c r="K759" s="422"/>
    </row>
    <row r="760" spans="1:14">
      <c r="B760" s="422"/>
      <c r="C760" s="422"/>
      <c r="D760" t="s">
        <v>14</v>
      </c>
      <c r="E760" s="207">
        <v>60</v>
      </c>
      <c r="F760" s="207"/>
      <c r="G760" s="2">
        <f t="shared" si="14"/>
        <v>103.00000000000003</v>
      </c>
      <c r="M760" s="2"/>
    </row>
    <row r="761" spans="1:14">
      <c r="B761" s="422"/>
      <c r="C761" s="422"/>
      <c r="D761" t="s">
        <v>15</v>
      </c>
      <c r="E761" s="207">
        <v>5</v>
      </c>
      <c r="F761" s="207"/>
      <c r="G761" s="2">
        <f t="shared" si="14"/>
        <v>108.00000000000003</v>
      </c>
      <c r="N761" s="20"/>
    </row>
    <row r="762" spans="1:14">
      <c r="B762" s="422"/>
      <c r="C762" s="422"/>
      <c r="D762" t="s">
        <v>381</v>
      </c>
      <c r="E762" s="2">
        <v>150</v>
      </c>
      <c r="F762" s="207"/>
      <c r="G762" s="2">
        <f t="shared" si="14"/>
        <v>258</v>
      </c>
    </row>
    <row r="763" spans="1:14">
      <c r="A763" s="3">
        <v>45291</v>
      </c>
      <c r="B763" s="422" t="s">
        <v>76</v>
      </c>
      <c r="C763" s="422" t="s">
        <v>27</v>
      </c>
      <c r="D763" t="s">
        <v>14</v>
      </c>
      <c r="E763" s="207"/>
      <c r="F763" s="207">
        <v>60</v>
      </c>
      <c r="G763" s="2">
        <f t="shared" si="14"/>
        <v>198</v>
      </c>
    </row>
    <row r="764" spans="1:14">
      <c r="A764" s="3">
        <v>45291</v>
      </c>
      <c r="B764" s="422" t="s">
        <v>76</v>
      </c>
      <c r="C764" s="422" t="s">
        <v>27</v>
      </c>
      <c r="D764" t="s">
        <v>15</v>
      </c>
      <c r="E764" s="207"/>
      <c r="F764" s="207">
        <v>5</v>
      </c>
      <c r="G764" s="2">
        <f t="shared" si="14"/>
        <v>193</v>
      </c>
    </row>
    <row r="765" spans="1:14">
      <c r="A765" s="3">
        <v>45291</v>
      </c>
      <c r="B765" s="422" t="s">
        <v>76</v>
      </c>
      <c r="C765" s="422" t="s">
        <v>27</v>
      </c>
      <c r="D765" t="s">
        <v>381</v>
      </c>
      <c r="F765" s="2">
        <v>150</v>
      </c>
      <c r="G765" s="2">
        <f t="shared" si="14"/>
        <v>43</v>
      </c>
    </row>
    <row r="766" spans="1:14">
      <c r="A766" s="3">
        <v>45291</v>
      </c>
      <c r="B766" s="422" t="s">
        <v>76</v>
      </c>
      <c r="C766" s="422" t="s">
        <v>27</v>
      </c>
      <c r="D766" t="s">
        <v>12</v>
      </c>
      <c r="F766" s="2">
        <v>30</v>
      </c>
      <c r="G766" s="2">
        <f t="shared" si="14"/>
        <v>13</v>
      </c>
    </row>
    <row r="767" spans="1:14">
      <c r="A767" s="3">
        <v>45355</v>
      </c>
      <c r="B767" s="422">
        <v>28377</v>
      </c>
      <c r="C767" s="422" t="s">
        <v>27</v>
      </c>
      <c r="D767" t="s">
        <v>12</v>
      </c>
      <c r="F767" s="2">
        <v>8</v>
      </c>
      <c r="G767" s="2">
        <f t="shared" si="14"/>
        <v>5</v>
      </c>
    </row>
    <row r="768" spans="1:14">
      <c r="A768" s="3">
        <v>45355</v>
      </c>
      <c r="B768" s="422">
        <v>28377</v>
      </c>
      <c r="C768" s="422" t="s">
        <v>27</v>
      </c>
      <c r="D768" t="s">
        <v>13</v>
      </c>
      <c r="F768" s="2">
        <v>5</v>
      </c>
      <c r="G768" s="2">
        <f t="shared" si="14"/>
        <v>0</v>
      </c>
    </row>
    <row r="769" spans="1:7">
      <c r="A769" s="81">
        <v>45322</v>
      </c>
      <c r="B769" s="421" t="s">
        <v>10</v>
      </c>
      <c r="C769" s="421" t="s">
        <v>11</v>
      </c>
      <c r="D769" t="s">
        <v>12</v>
      </c>
      <c r="E769" s="20">
        <v>42.4</v>
      </c>
      <c r="F769" s="207"/>
      <c r="G769" s="2">
        <f t="shared" si="14"/>
        <v>42.4</v>
      </c>
    </row>
    <row r="770" spans="1:7">
      <c r="A770" s="70"/>
      <c r="B770" s="422"/>
      <c r="C770" s="422"/>
      <c r="D770" t="s">
        <v>13</v>
      </c>
      <c r="E770" s="20">
        <v>8</v>
      </c>
      <c r="F770" s="207"/>
      <c r="G770" s="2">
        <f t="shared" si="14"/>
        <v>50.4</v>
      </c>
    </row>
    <row r="771" spans="1:7">
      <c r="A771" s="70"/>
      <c r="B771" s="422"/>
      <c r="C771" s="422"/>
      <c r="D771" t="s">
        <v>14</v>
      </c>
      <c r="E771" s="207">
        <v>60</v>
      </c>
      <c r="F771" s="207"/>
      <c r="G771" s="2">
        <f t="shared" si="14"/>
        <v>110.4</v>
      </c>
    </row>
    <row r="772" spans="1:7">
      <c r="A772" s="70"/>
      <c r="B772" s="422"/>
      <c r="C772" s="422"/>
      <c r="D772" t="s">
        <v>15</v>
      </c>
      <c r="E772" s="207">
        <v>5</v>
      </c>
      <c r="F772" s="207"/>
      <c r="G772" s="2">
        <f t="shared" si="14"/>
        <v>115.4</v>
      </c>
    </row>
    <row r="773" spans="1:7">
      <c r="A773" s="70"/>
      <c r="B773" s="422"/>
      <c r="C773" s="422"/>
      <c r="D773" t="s">
        <v>381</v>
      </c>
      <c r="E773" s="2">
        <v>150</v>
      </c>
      <c r="F773" s="207"/>
      <c r="G773" s="2">
        <f t="shared" ref="G773:G844" si="15">+G772+E773-F773</f>
        <v>265.39999999999998</v>
      </c>
    </row>
    <row r="774" spans="1:7">
      <c r="A774" s="70"/>
      <c r="B774" s="422"/>
      <c r="C774" s="422"/>
      <c r="D774" t="s">
        <v>119</v>
      </c>
      <c r="E774" s="2">
        <v>24.2</v>
      </c>
      <c r="F774" s="207"/>
      <c r="G774" s="2">
        <f t="shared" si="15"/>
        <v>289.59999999999997</v>
      </c>
    </row>
    <row r="775" spans="1:7">
      <c r="A775" s="70">
        <v>45322</v>
      </c>
      <c r="B775" s="422" t="s">
        <v>77</v>
      </c>
      <c r="C775" s="422" t="s">
        <v>11</v>
      </c>
      <c r="D775" t="s">
        <v>14</v>
      </c>
      <c r="E775" s="207"/>
      <c r="F775" s="207">
        <v>60</v>
      </c>
      <c r="G775" s="2">
        <f t="shared" si="15"/>
        <v>229.59999999999997</v>
      </c>
    </row>
    <row r="776" spans="1:7">
      <c r="A776" s="70">
        <v>45322</v>
      </c>
      <c r="B776" s="422" t="s">
        <v>77</v>
      </c>
      <c r="C776" s="422" t="s">
        <v>11</v>
      </c>
      <c r="D776" t="s">
        <v>15</v>
      </c>
      <c r="E776" s="207"/>
      <c r="F776" s="207">
        <v>5</v>
      </c>
      <c r="G776" s="2">
        <f t="shared" si="15"/>
        <v>224.59999999999997</v>
      </c>
    </row>
    <row r="777" spans="1:7">
      <c r="A777" s="70">
        <v>45322</v>
      </c>
      <c r="B777" s="422" t="s">
        <v>77</v>
      </c>
      <c r="C777" s="422" t="s">
        <v>11</v>
      </c>
      <c r="D777" t="s">
        <v>381</v>
      </c>
      <c r="F777" s="2">
        <v>150</v>
      </c>
      <c r="G777" s="2">
        <f t="shared" si="15"/>
        <v>74.599999999999966</v>
      </c>
    </row>
    <row r="778" spans="1:7">
      <c r="A778" s="70">
        <v>45322</v>
      </c>
      <c r="B778" s="422" t="s">
        <v>77</v>
      </c>
      <c r="C778" s="422" t="s">
        <v>11</v>
      </c>
      <c r="D778" t="s">
        <v>12</v>
      </c>
      <c r="F778" s="2">
        <v>30</v>
      </c>
      <c r="G778" s="2">
        <f t="shared" si="15"/>
        <v>44.599999999999966</v>
      </c>
    </row>
    <row r="779" spans="1:7">
      <c r="A779" s="3">
        <v>45355</v>
      </c>
      <c r="B779" s="422">
        <v>28377</v>
      </c>
      <c r="C779" s="422" t="s">
        <v>11</v>
      </c>
      <c r="D779" t="s">
        <v>12</v>
      </c>
      <c r="F779" s="2">
        <v>12.4</v>
      </c>
      <c r="G779" s="2">
        <f t="shared" si="15"/>
        <v>32.199999999999967</v>
      </c>
    </row>
    <row r="780" spans="1:7">
      <c r="A780" s="3">
        <v>45355</v>
      </c>
      <c r="B780" s="422">
        <v>28377</v>
      </c>
      <c r="C780" s="422" t="s">
        <v>11</v>
      </c>
      <c r="D780" t="s">
        <v>13</v>
      </c>
      <c r="F780" s="2">
        <v>8</v>
      </c>
      <c r="G780" s="2">
        <f t="shared" si="15"/>
        <v>24.199999999999967</v>
      </c>
    </row>
    <row r="781" spans="1:7">
      <c r="A781" s="3">
        <v>45355</v>
      </c>
      <c r="B781" s="422">
        <v>28377</v>
      </c>
      <c r="C781" s="422" t="s">
        <v>11</v>
      </c>
      <c r="D781" t="s">
        <v>119</v>
      </c>
      <c r="F781" s="2">
        <v>24.2</v>
      </c>
      <c r="G781" s="2">
        <f t="shared" si="15"/>
        <v>-3.1974423109204508E-14</v>
      </c>
    </row>
    <row r="782" spans="1:7">
      <c r="A782" s="31">
        <v>45351</v>
      </c>
      <c r="B782" s="421" t="s">
        <v>10</v>
      </c>
      <c r="C782" s="421" t="s">
        <v>17</v>
      </c>
      <c r="D782" t="s">
        <v>12</v>
      </c>
      <c r="E782" s="20">
        <v>44</v>
      </c>
      <c r="G782" s="2">
        <f t="shared" si="15"/>
        <v>43.999999999999972</v>
      </c>
    </row>
    <row r="783" spans="1:7">
      <c r="B783" s="422"/>
      <c r="C783" s="422"/>
      <c r="D783" t="s">
        <v>13</v>
      </c>
      <c r="E783" s="20">
        <v>5</v>
      </c>
      <c r="G783" s="2">
        <f t="shared" si="15"/>
        <v>48.999999999999972</v>
      </c>
    </row>
    <row r="784" spans="1:7">
      <c r="B784" s="422"/>
      <c r="C784" s="422"/>
      <c r="D784" t="s">
        <v>14</v>
      </c>
      <c r="E784" s="207">
        <v>58</v>
      </c>
      <c r="G784" s="2">
        <f t="shared" si="15"/>
        <v>106.99999999999997</v>
      </c>
    </row>
    <row r="785" spans="1:13">
      <c r="B785" s="422"/>
      <c r="C785" s="422"/>
      <c r="D785" t="s">
        <v>15</v>
      </c>
      <c r="E785" s="207">
        <v>5</v>
      </c>
      <c r="G785" s="2">
        <f t="shared" si="15"/>
        <v>111.99999999999997</v>
      </c>
    </row>
    <row r="786" spans="1:13">
      <c r="B786" s="422"/>
      <c r="C786" s="422"/>
      <c r="D786" t="s">
        <v>381</v>
      </c>
      <c r="E786" s="2">
        <v>150</v>
      </c>
      <c r="G786" s="2">
        <f t="shared" si="15"/>
        <v>262</v>
      </c>
    </row>
    <row r="787" spans="1:13">
      <c r="A787" s="3">
        <v>45351</v>
      </c>
      <c r="B787" s="422" t="s">
        <v>78</v>
      </c>
      <c r="C787" s="422" t="s">
        <v>17</v>
      </c>
      <c r="D787" t="s">
        <v>14</v>
      </c>
      <c r="F787" s="207">
        <v>58</v>
      </c>
      <c r="G787" s="2">
        <f t="shared" si="15"/>
        <v>204</v>
      </c>
      <c r="J787" s="421" t="s">
        <v>17</v>
      </c>
      <c r="K787" s="421"/>
      <c r="L787" t="s">
        <v>12</v>
      </c>
      <c r="M787" s="20">
        <v>15</v>
      </c>
    </row>
    <row r="788" spans="1:13">
      <c r="A788" s="3">
        <v>45351</v>
      </c>
      <c r="B788" s="422" t="s">
        <v>78</v>
      </c>
      <c r="C788" s="422" t="s">
        <v>17</v>
      </c>
      <c r="D788" t="s">
        <v>15</v>
      </c>
      <c r="F788" s="207">
        <v>5</v>
      </c>
      <c r="G788" s="2">
        <f t="shared" si="15"/>
        <v>199</v>
      </c>
      <c r="J788" s="422"/>
      <c r="K788" s="422"/>
      <c r="L788" t="s">
        <v>13</v>
      </c>
      <c r="M788" s="20">
        <v>5</v>
      </c>
    </row>
    <row r="789" spans="1:13">
      <c r="A789" s="3">
        <v>45351</v>
      </c>
      <c r="B789" s="422" t="s">
        <v>78</v>
      </c>
      <c r="C789" s="422" t="s">
        <v>17</v>
      </c>
      <c r="D789" t="s">
        <v>12</v>
      </c>
      <c r="F789" s="2">
        <v>29</v>
      </c>
      <c r="G789" s="2">
        <f t="shared" si="15"/>
        <v>170</v>
      </c>
      <c r="L789" t="s">
        <v>381</v>
      </c>
      <c r="M789" s="2">
        <v>5</v>
      </c>
    </row>
    <row r="790" spans="1:13">
      <c r="A790" s="3">
        <v>45351</v>
      </c>
      <c r="B790" s="422" t="s">
        <v>78</v>
      </c>
      <c r="C790" s="422" t="s">
        <v>17</v>
      </c>
      <c r="D790" t="s">
        <v>381</v>
      </c>
      <c r="F790" s="2">
        <v>145</v>
      </c>
      <c r="G790" s="2">
        <f t="shared" si="15"/>
        <v>25</v>
      </c>
      <c r="M790" s="20">
        <f>SUM(M787:M789)</f>
        <v>25</v>
      </c>
    </row>
    <row r="791" spans="1:13">
      <c r="A791" s="3">
        <v>45376</v>
      </c>
      <c r="B791" s="422">
        <v>28619</v>
      </c>
      <c r="C791" s="422" t="s">
        <v>17</v>
      </c>
      <c r="D791" t="s">
        <v>12</v>
      </c>
      <c r="F791" s="2">
        <v>15</v>
      </c>
      <c r="G791" s="2">
        <f t="shared" si="15"/>
        <v>10</v>
      </c>
    </row>
    <row r="792" spans="1:13">
      <c r="A792" s="3">
        <v>45376</v>
      </c>
      <c r="B792" s="422">
        <v>28619</v>
      </c>
      <c r="C792" s="422" t="s">
        <v>17</v>
      </c>
      <c r="D792" t="s">
        <v>13</v>
      </c>
      <c r="F792" s="2">
        <v>5</v>
      </c>
      <c r="G792" s="2">
        <f t="shared" si="15"/>
        <v>5</v>
      </c>
    </row>
    <row r="793" spans="1:13">
      <c r="A793" s="3">
        <v>45376</v>
      </c>
      <c r="B793" s="422">
        <v>28619</v>
      </c>
      <c r="C793" s="422" t="s">
        <v>17</v>
      </c>
      <c r="D793" t="s">
        <v>381</v>
      </c>
      <c r="F793" s="2">
        <v>5</v>
      </c>
      <c r="G793" s="2">
        <f t="shared" si="15"/>
        <v>0</v>
      </c>
    </row>
    <row r="794" spans="1:13">
      <c r="A794" s="31">
        <v>45382</v>
      </c>
      <c r="B794" s="421" t="s">
        <v>10</v>
      </c>
      <c r="C794" s="421" t="s">
        <v>18</v>
      </c>
      <c r="D794" t="s">
        <v>12</v>
      </c>
      <c r="E794" s="207">
        <v>42.6</v>
      </c>
      <c r="F794" s="207"/>
      <c r="G794" s="2">
        <f t="shared" si="15"/>
        <v>42.6</v>
      </c>
    </row>
    <row r="795" spans="1:13">
      <c r="B795" s="422"/>
      <c r="C795" s="422"/>
      <c r="D795" t="s">
        <v>13</v>
      </c>
      <c r="E795" s="207">
        <v>5</v>
      </c>
      <c r="F795" s="207"/>
      <c r="G795" s="2">
        <f t="shared" si="15"/>
        <v>47.6</v>
      </c>
    </row>
    <row r="796" spans="1:13">
      <c r="B796" s="422"/>
      <c r="C796" s="422"/>
      <c r="D796" t="s">
        <v>14</v>
      </c>
      <c r="E796" s="207">
        <v>60</v>
      </c>
      <c r="F796" s="207"/>
      <c r="G796" s="2">
        <f t="shared" si="15"/>
        <v>107.6</v>
      </c>
    </row>
    <row r="797" spans="1:13">
      <c r="B797" s="422"/>
      <c r="C797" s="422"/>
      <c r="D797" t="s">
        <v>15</v>
      </c>
      <c r="E797" s="207">
        <v>5</v>
      </c>
      <c r="F797" s="207"/>
      <c r="G797" s="2">
        <f t="shared" si="15"/>
        <v>112.6</v>
      </c>
    </row>
    <row r="798" spans="1:13">
      <c r="B798" s="422"/>
      <c r="C798" s="422"/>
      <c r="D798" t="s">
        <v>381</v>
      </c>
      <c r="E798" s="2">
        <v>150</v>
      </c>
      <c r="F798" s="207"/>
      <c r="G798" s="2">
        <f t="shared" si="15"/>
        <v>262.60000000000002</v>
      </c>
    </row>
    <row r="799" spans="1:13">
      <c r="A799" s="3">
        <v>45382</v>
      </c>
      <c r="B799" s="422" t="s">
        <v>81</v>
      </c>
      <c r="C799" s="422" t="s">
        <v>18</v>
      </c>
      <c r="D799" t="s">
        <v>14</v>
      </c>
      <c r="E799" s="207"/>
      <c r="F799" s="207">
        <v>60</v>
      </c>
      <c r="G799" s="2">
        <f t="shared" si="15"/>
        <v>202.60000000000002</v>
      </c>
    </row>
    <row r="800" spans="1:13">
      <c r="A800" s="3">
        <v>45382</v>
      </c>
      <c r="B800" s="422" t="s">
        <v>81</v>
      </c>
      <c r="C800" s="422" t="s">
        <v>18</v>
      </c>
      <c r="D800" t="s">
        <v>15</v>
      </c>
      <c r="E800" s="207"/>
      <c r="F800" s="207">
        <v>5</v>
      </c>
      <c r="G800" s="2">
        <f t="shared" si="15"/>
        <v>197.60000000000002</v>
      </c>
    </row>
    <row r="801" spans="1:9">
      <c r="A801" s="3">
        <v>45382</v>
      </c>
      <c r="B801" s="422" t="s">
        <v>81</v>
      </c>
      <c r="C801" s="422" t="s">
        <v>18</v>
      </c>
      <c r="D801" t="s">
        <v>12</v>
      </c>
      <c r="F801" s="2">
        <v>30</v>
      </c>
      <c r="G801" s="2">
        <f t="shared" si="15"/>
        <v>167.60000000000002</v>
      </c>
    </row>
    <row r="802" spans="1:9">
      <c r="A802" s="3">
        <v>45382</v>
      </c>
      <c r="B802" s="422" t="s">
        <v>81</v>
      </c>
      <c r="C802" s="422" t="s">
        <v>18</v>
      </c>
      <c r="D802" t="s">
        <v>381</v>
      </c>
      <c r="F802" s="2">
        <v>150</v>
      </c>
      <c r="G802" s="2">
        <f t="shared" si="15"/>
        <v>17.600000000000023</v>
      </c>
    </row>
    <row r="803" spans="1:9">
      <c r="A803" s="3">
        <v>45419</v>
      </c>
      <c r="B803" s="422">
        <v>28819</v>
      </c>
      <c r="C803" s="422" t="s">
        <v>18</v>
      </c>
      <c r="D803" t="s">
        <v>12</v>
      </c>
      <c r="F803" s="2">
        <v>3</v>
      </c>
      <c r="G803" s="2">
        <f t="shared" si="15"/>
        <v>14.600000000000023</v>
      </c>
    </row>
    <row r="804" spans="1:9">
      <c r="A804" s="3">
        <v>45412</v>
      </c>
      <c r="B804" s="422" t="s">
        <v>98</v>
      </c>
      <c r="C804" s="422" t="s">
        <v>18</v>
      </c>
      <c r="D804" t="s">
        <v>12</v>
      </c>
      <c r="F804" s="2">
        <v>9.6</v>
      </c>
      <c r="G804" s="2">
        <f t="shared" si="15"/>
        <v>5.0000000000000231</v>
      </c>
    </row>
    <row r="805" spans="1:9">
      <c r="A805" s="3">
        <v>45412</v>
      </c>
      <c r="B805" s="422" t="s">
        <v>98</v>
      </c>
      <c r="C805" s="422" t="s">
        <v>18</v>
      </c>
      <c r="D805" t="s">
        <v>13</v>
      </c>
      <c r="F805" s="2">
        <v>5</v>
      </c>
      <c r="G805" s="2">
        <f t="shared" si="15"/>
        <v>2.3092638912203256E-14</v>
      </c>
    </row>
    <row r="806" spans="1:9">
      <c r="A806" s="31">
        <v>45412</v>
      </c>
      <c r="B806" s="421" t="s">
        <v>10</v>
      </c>
      <c r="C806" s="421" t="s">
        <v>19</v>
      </c>
      <c r="D806" t="s">
        <v>12</v>
      </c>
      <c r="E806" s="207">
        <v>42.3</v>
      </c>
      <c r="F806" s="207"/>
      <c r="G806" s="2">
        <f t="shared" si="15"/>
        <v>42.300000000000018</v>
      </c>
    </row>
    <row r="807" spans="1:9">
      <c r="B807" s="422"/>
      <c r="C807" s="422"/>
      <c r="D807" t="s">
        <v>13</v>
      </c>
      <c r="E807" s="207">
        <v>5</v>
      </c>
      <c r="F807" s="207"/>
      <c r="G807" s="2">
        <f t="shared" si="15"/>
        <v>47.300000000000018</v>
      </c>
    </row>
    <row r="808" spans="1:9">
      <c r="B808" s="422"/>
      <c r="C808" s="422"/>
      <c r="D808" t="s">
        <v>14</v>
      </c>
      <c r="E808" s="207">
        <v>60</v>
      </c>
      <c r="F808" s="207"/>
      <c r="G808" s="2">
        <f t="shared" si="15"/>
        <v>107.30000000000001</v>
      </c>
      <c r="I808">
        <v>135</v>
      </c>
    </row>
    <row r="809" spans="1:9">
      <c r="B809" s="422"/>
      <c r="C809" s="422"/>
      <c r="D809" t="s">
        <v>15</v>
      </c>
      <c r="E809" s="207">
        <v>5</v>
      </c>
      <c r="F809" s="207"/>
      <c r="G809" s="2">
        <f t="shared" si="15"/>
        <v>112.30000000000001</v>
      </c>
    </row>
    <row r="810" spans="1:9">
      <c r="B810" s="422"/>
      <c r="C810" s="422"/>
      <c r="D810" t="s">
        <v>381</v>
      </c>
      <c r="E810" s="2">
        <v>150</v>
      </c>
      <c r="F810" s="207"/>
      <c r="G810" s="2">
        <f t="shared" si="15"/>
        <v>262.3</v>
      </c>
    </row>
    <row r="811" spans="1:9">
      <c r="A811" s="3">
        <v>45412</v>
      </c>
      <c r="B811" s="422" t="s">
        <v>98</v>
      </c>
      <c r="C811" s="422" t="s">
        <v>19</v>
      </c>
      <c r="D811" t="s">
        <v>14</v>
      </c>
      <c r="E811" s="207"/>
      <c r="F811" s="207">
        <v>54</v>
      </c>
      <c r="G811" s="2">
        <f t="shared" si="15"/>
        <v>208.3</v>
      </c>
    </row>
    <row r="812" spans="1:9">
      <c r="A812" s="3">
        <v>45412</v>
      </c>
      <c r="B812" s="422" t="s">
        <v>98</v>
      </c>
      <c r="C812" s="422" t="s">
        <v>19</v>
      </c>
      <c r="D812" t="s">
        <v>12</v>
      </c>
      <c r="E812" s="207"/>
      <c r="F812" s="207">
        <v>12.4</v>
      </c>
      <c r="G812" s="2">
        <f t="shared" si="15"/>
        <v>195.9</v>
      </c>
    </row>
    <row r="813" spans="1:9">
      <c r="A813" s="3">
        <v>45412</v>
      </c>
      <c r="B813" s="422" t="s">
        <v>98</v>
      </c>
      <c r="C813" s="422" t="s">
        <v>19</v>
      </c>
      <c r="D813" t="s">
        <v>381</v>
      </c>
      <c r="F813" s="2">
        <v>135</v>
      </c>
      <c r="G813" s="2">
        <f t="shared" si="15"/>
        <v>60.900000000000006</v>
      </c>
    </row>
    <row r="814" spans="1:9">
      <c r="A814" s="3">
        <v>45419</v>
      </c>
      <c r="B814" s="422">
        <v>28819</v>
      </c>
      <c r="C814" s="422" t="s">
        <v>19</v>
      </c>
      <c r="D814" t="s">
        <v>14</v>
      </c>
      <c r="E814" s="207"/>
      <c r="F814" s="207">
        <v>6</v>
      </c>
      <c r="G814" s="2">
        <f t="shared" si="15"/>
        <v>54.900000000000006</v>
      </c>
    </row>
    <row r="815" spans="1:9">
      <c r="A815" s="3">
        <v>45419</v>
      </c>
      <c r="B815" s="422">
        <v>28819</v>
      </c>
      <c r="C815" s="422" t="s">
        <v>19</v>
      </c>
      <c r="D815" t="s">
        <v>15</v>
      </c>
      <c r="E815" s="207"/>
      <c r="F815" s="207">
        <v>5</v>
      </c>
      <c r="G815" s="2">
        <f t="shared" si="15"/>
        <v>49.900000000000006</v>
      </c>
    </row>
    <row r="816" spans="1:9">
      <c r="A816" s="3">
        <v>45419</v>
      </c>
      <c r="B816" s="422">
        <v>28819</v>
      </c>
      <c r="C816" s="422" t="s">
        <v>19</v>
      </c>
      <c r="D816" t="s">
        <v>381</v>
      </c>
      <c r="F816" s="2">
        <v>15</v>
      </c>
      <c r="G816" s="2">
        <f t="shared" si="15"/>
        <v>34.900000000000006</v>
      </c>
    </row>
    <row r="817" spans="1:9">
      <c r="A817" s="3">
        <v>45443</v>
      </c>
      <c r="B817" s="422" t="s">
        <v>305</v>
      </c>
      <c r="C817" s="422" t="s">
        <v>19</v>
      </c>
      <c r="D817" t="s">
        <v>12</v>
      </c>
      <c r="F817" s="2">
        <v>29.9</v>
      </c>
      <c r="G817" s="2">
        <f t="shared" si="15"/>
        <v>5.0000000000000071</v>
      </c>
    </row>
    <row r="818" spans="1:9">
      <c r="A818" s="3">
        <v>45443</v>
      </c>
      <c r="B818" s="422" t="s">
        <v>305</v>
      </c>
      <c r="C818" s="422" t="s">
        <v>19</v>
      </c>
      <c r="D818" t="s">
        <v>13</v>
      </c>
      <c r="F818" s="2">
        <v>0.1</v>
      </c>
      <c r="G818" s="2">
        <f t="shared" si="15"/>
        <v>4.9000000000000075</v>
      </c>
    </row>
    <row r="819" spans="1:9">
      <c r="A819" s="70">
        <v>45473</v>
      </c>
      <c r="B819" s="422" t="s">
        <v>86</v>
      </c>
      <c r="C819" s="422" t="s">
        <v>19</v>
      </c>
      <c r="D819" t="s">
        <v>13</v>
      </c>
      <c r="F819" s="2">
        <v>4.9000000000000004</v>
      </c>
      <c r="G819" s="2">
        <f t="shared" si="15"/>
        <v>7.1054273576010019E-15</v>
      </c>
    </row>
    <row r="820" spans="1:9">
      <c r="A820" s="31">
        <v>45443</v>
      </c>
      <c r="B820" s="421" t="s">
        <v>10</v>
      </c>
      <c r="C820" s="421" t="s">
        <v>20</v>
      </c>
      <c r="D820" t="s">
        <v>12</v>
      </c>
      <c r="E820" s="207">
        <v>38.5</v>
      </c>
      <c r="G820" s="2">
        <f t="shared" si="15"/>
        <v>38.500000000000007</v>
      </c>
    </row>
    <row r="821" spans="1:9">
      <c r="B821" s="422"/>
      <c r="C821" s="422"/>
      <c r="D821" t="s">
        <v>13</v>
      </c>
      <c r="E821" s="207">
        <v>5</v>
      </c>
      <c r="G821" s="2">
        <f t="shared" si="15"/>
        <v>43.500000000000007</v>
      </c>
    </row>
    <row r="822" spans="1:9">
      <c r="B822" s="422"/>
      <c r="C822" s="422"/>
      <c r="D822" t="s">
        <v>14</v>
      </c>
      <c r="E822" s="207">
        <v>60</v>
      </c>
      <c r="G822" s="2">
        <f t="shared" si="15"/>
        <v>103.5</v>
      </c>
    </row>
    <row r="823" spans="1:9">
      <c r="B823" s="422"/>
      <c r="C823" s="422"/>
      <c r="D823" t="s">
        <v>15</v>
      </c>
      <c r="E823" s="207">
        <v>5</v>
      </c>
      <c r="G823" s="2">
        <f t="shared" si="15"/>
        <v>108.5</v>
      </c>
    </row>
    <row r="824" spans="1:9">
      <c r="B824" s="422"/>
      <c r="C824" s="422"/>
      <c r="D824" t="s">
        <v>381</v>
      </c>
      <c r="E824" s="2">
        <v>150</v>
      </c>
      <c r="G824" s="2">
        <f t="shared" si="15"/>
        <v>258.5</v>
      </c>
    </row>
    <row r="825" spans="1:9">
      <c r="A825" s="3">
        <v>45443</v>
      </c>
      <c r="B825" s="422" t="s">
        <v>305</v>
      </c>
      <c r="C825" s="422" t="s">
        <v>20</v>
      </c>
      <c r="D825" t="s">
        <v>14</v>
      </c>
      <c r="F825" s="207">
        <v>60</v>
      </c>
      <c r="G825" s="2">
        <f t="shared" si="15"/>
        <v>198.5</v>
      </c>
    </row>
    <row r="826" spans="1:9">
      <c r="A826" s="3">
        <v>45443</v>
      </c>
      <c r="B826" s="422" t="s">
        <v>305</v>
      </c>
      <c r="C826" s="422" t="s">
        <v>20</v>
      </c>
      <c r="D826" t="s">
        <v>15</v>
      </c>
      <c r="F826" s="207">
        <v>5</v>
      </c>
      <c r="G826" s="2">
        <f t="shared" si="15"/>
        <v>193.5</v>
      </c>
    </row>
    <row r="827" spans="1:9">
      <c r="A827" s="3">
        <v>45443</v>
      </c>
      <c r="B827" s="422" t="s">
        <v>305</v>
      </c>
      <c r="C827" s="422" t="s">
        <v>20</v>
      </c>
      <c r="D827" t="s">
        <v>381</v>
      </c>
      <c r="F827" s="2">
        <v>150</v>
      </c>
      <c r="G827" s="2">
        <f t="shared" si="15"/>
        <v>43.5</v>
      </c>
    </row>
    <row r="828" spans="1:9">
      <c r="A828" s="70">
        <v>45473</v>
      </c>
      <c r="B828" s="422" t="s">
        <v>86</v>
      </c>
      <c r="C828" s="422" t="s">
        <v>20</v>
      </c>
      <c r="D828" t="s">
        <v>12</v>
      </c>
      <c r="F828" s="2">
        <v>25.1</v>
      </c>
      <c r="G828" s="2">
        <f>+G827+E828-F828</f>
        <v>18.399999999999999</v>
      </c>
      <c r="H828" s="28"/>
      <c r="I828" s="28"/>
    </row>
    <row r="829" spans="1:9">
      <c r="A829" s="70">
        <v>45481</v>
      </c>
      <c r="B829" s="422">
        <v>29194</v>
      </c>
      <c r="C829" s="422" t="s">
        <v>20</v>
      </c>
      <c r="D829" t="s">
        <v>12</v>
      </c>
      <c r="F829" s="2">
        <v>13.4</v>
      </c>
      <c r="G829" s="2">
        <f>+G828+E829-F829</f>
        <v>4.9999999999999982</v>
      </c>
      <c r="H829" s="28"/>
      <c r="I829" s="28"/>
    </row>
    <row r="830" spans="1:9">
      <c r="A830" s="70">
        <v>45481</v>
      </c>
      <c r="B830" s="422">
        <v>29194</v>
      </c>
      <c r="C830" s="422" t="s">
        <v>20</v>
      </c>
      <c r="D830" t="s">
        <v>13</v>
      </c>
      <c r="F830" s="2">
        <v>5</v>
      </c>
      <c r="G830" s="2">
        <f>+G829+E830-F830</f>
        <v>0</v>
      </c>
      <c r="H830" s="28"/>
      <c r="I830" s="28"/>
    </row>
    <row r="831" spans="1:9">
      <c r="A831" s="81">
        <v>45473</v>
      </c>
      <c r="B831" s="421" t="s">
        <v>10</v>
      </c>
      <c r="C831" s="421" t="s">
        <v>21</v>
      </c>
      <c r="D831" t="s">
        <v>12</v>
      </c>
      <c r="E831" s="207">
        <v>37.4</v>
      </c>
      <c r="F831" s="207"/>
      <c r="G831" s="2">
        <f>+G830+E831-F831</f>
        <v>37.4</v>
      </c>
    </row>
    <row r="832" spans="1:9">
      <c r="A832" s="70"/>
      <c r="B832" s="422"/>
      <c r="C832" s="422"/>
      <c r="D832" t="s">
        <v>13</v>
      </c>
      <c r="E832" s="207">
        <v>7</v>
      </c>
      <c r="F832" s="207"/>
      <c r="G832" s="2">
        <f>+G831+E832-F832</f>
        <v>44.4</v>
      </c>
    </row>
    <row r="833" spans="1:9">
      <c r="A833" s="70"/>
      <c r="B833" s="422"/>
      <c r="C833" s="422"/>
      <c r="D833" t="s">
        <v>14</v>
      </c>
      <c r="E833" s="207">
        <v>60</v>
      </c>
      <c r="F833" s="207"/>
      <c r="G833" s="2">
        <f>+G832+E833-F833</f>
        <v>104.4</v>
      </c>
    </row>
    <row r="834" spans="1:9">
      <c r="A834" s="70"/>
      <c r="B834" s="422"/>
      <c r="C834" s="422"/>
      <c r="D834" t="s">
        <v>15</v>
      </c>
      <c r="E834" s="207">
        <v>5</v>
      </c>
      <c r="F834" s="207"/>
      <c r="G834" s="2">
        <f>+G833+E834-F834</f>
        <v>109.4</v>
      </c>
    </row>
    <row r="835" spans="1:9">
      <c r="A835" s="70"/>
      <c r="B835" s="422"/>
      <c r="C835" s="422"/>
      <c r="D835" t="s">
        <v>381</v>
      </c>
      <c r="E835" s="2">
        <v>150</v>
      </c>
      <c r="F835" s="207"/>
      <c r="G835" s="2">
        <f>+G834+E835-F835</f>
        <v>259.39999999999998</v>
      </c>
    </row>
    <row r="836" spans="1:9">
      <c r="A836" s="70">
        <v>45473</v>
      </c>
      <c r="B836" s="422" t="s">
        <v>86</v>
      </c>
      <c r="C836" s="422" t="s">
        <v>21</v>
      </c>
      <c r="D836" t="s">
        <v>14</v>
      </c>
      <c r="E836" s="207"/>
      <c r="F836" s="207">
        <v>60</v>
      </c>
      <c r="G836" s="2">
        <f t="shared" si="15"/>
        <v>199.39999999999998</v>
      </c>
    </row>
    <row r="837" spans="1:9">
      <c r="A837" s="70">
        <v>45473</v>
      </c>
      <c r="B837" s="422" t="s">
        <v>86</v>
      </c>
      <c r="C837" s="422" t="s">
        <v>21</v>
      </c>
      <c r="D837" t="s">
        <v>15</v>
      </c>
      <c r="E837" s="207"/>
      <c r="F837" s="207">
        <v>5</v>
      </c>
      <c r="G837" s="2">
        <f t="shared" si="15"/>
        <v>194.39999999999998</v>
      </c>
    </row>
    <row r="838" spans="1:9">
      <c r="A838" s="70">
        <v>45473</v>
      </c>
      <c r="B838" s="422" t="s">
        <v>86</v>
      </c>
      <c r="C838" s="422" t="s">
        <v>21</v>
      </c>
      <c r="D838" t="s">
        <v>381</v>
      </c>
      <c r="F838" s="2">
        <v>150</v>
      </c>
      <c r="G838" s="2">
        <f t="shared" si="15"/>
        <v>44.399999999999977</v>
      </c>
    </row>
    <row r="839" spans="1:9">
      <c r="A839" s="70">
        <v>45504</v>
      </c>
      <c r="B839" s="422" t="s">
        <v>87</v>
      </c>
      <c r="C839" s="422" t="s">
        <v>21</v>
      </c>
      <c r="D839" t="s">
        <v>12</v>
      </c>
      <c r="F839" s="2">
        <v>30</v>
      </c>
      <c r="G839" s="2">
        <f t="shared" si="15"/>
        <v>14.399999999999977</v>
      </c>
    </row>
    <row r="840" spans="1:9">
      <c r="A840" s="70">
        <v>45724</v>
      </c>
      <c r="B840" s="422">
        <v>30607</v>
      </c>
      <c r="C840" s="422" t="s">
        <v>21</v>
      </c>
      <c r="D840" t="s">
        <v>12</v>
      </c>
      <c r="F840" s="2">
        <v>7.4</v>
      </c>
      <c r="G840" s="2">
        <f t="shared" si="15"/>
        <v>6.9999999999999769</v>
      </c>
    </row>
    <row r="841" spans="1:9">
      <c r="A841" s="70">
        <v>45724</v>
      </c>
      <c r="B841" s="422">
        <v>30607</v>
      </c>
      <c r="C841" s="422" t="s">
        <v>21</v>
      </c>
      <c r="D841" t="s">
        <v>13</v>
      </c>
      <c r="F841" s="2">
        <v>7</v>
      </c>
      <c r="G841" s="2">
        <f t="shared" si="15"/>
        <v>-2.3092638912203256E-14</v>
      </c>
    </row>
    <row r="842" spans="1:9">
      <c r="A842" s="81">
        <v>45504</v>
      </c>
      <c r="B842" s="421" t="s">
        <v>10</v>
      </c>
      <c r="C842" s="421" t="s">
        <v>22</v>
      </c>
      <c r="D842" t="s">
        <v>12</v>
      </c>
      <c r="E842" s="207">
        <v>36.700000000000003</v>
      </c>
      <c r="F842" s="207"/>
      <c r="G842" s="2">
        <f t="shared" si="15"/>
        <v>36.699999999999982</v>
      </c>
    </row>
    <row r="843" spans="1:9">
      <c r="A843" s="70"/>
      <c r="B843" s="422"/>
      <c r="C843" s="422"/>
      <c r="D843" t="s">
        <v>13</v>
      </c>
      <c r="E843" s="207">
        <v>7</v>
      </c>
      <c r="F843" s="207"/>
      <c r="G843" s="2">
        <f t="shared" si="15"/>
        <v>43.699999999999982</v>
      </c>
    </row>
    <row r="844" spans="1:9">
      <c r="A844" s="70"/>
      <c r="B844" s="422"/>
      <c r="C844" s="422"/>
      <c r="D844" t="s">
        <v>14</v>
      </c>
      <c r="E844" s="207">
        <v>60</v>
      </c>
      <c r="F844" s="207"/>
      <c r="G844" s="2">
        <f t="shared" si="15"/>
        <v>103.69999999999999</v>
      </c>
      <c r="I844" s="28"/>
    </row>
    <row r="845" spans="1:9">
      <c r="A845" s="70"/>
      <c r="B845" s="422"/>
      <c r="C845" s="422"/>
      <c r="D845" t="s">
        <v>15</v>
      </c>
      <c r="E845" s="207">
        <v>5</v>
      </c>
      <c r="F845" s="207"/>
      <c r="G845" s="2">
        <f t="shared" ref="G845:G904" si="16">+G844+E845-F845</f>
        <v>108.69999999999999</v>
      </c>
    </row>
    <row r="846" spans="1:9">
      <c r="A846" s="70"/>
      <c r="B846" s="422"/>
      <c r="C846" s="422"/>
      <c r="D846" t="s">
        <v>381</v>
      </c>
      <c r="E846" s="2">
        <v>150</v>
      </c>
      <c r="F846" s="207"/>
      <c r="G846" s="2">
        <f t="shared" si="16"/>
        <v>258.7</v>
      </c>
    </row>
    <row r="847" spans="1:9">
      <c r="A847" s="70"/>
      <c r="B847" s="422"/>
      <c r="C847" s="422"/>
      <c r="D847" t="s">
        <v>56</v>
      </c>
      <c r="E847" s="207">
        <v>250</v>
      </c>
      <c r="F847" s="207"/>
      <c r="G847" s="2">
        <f t="shared" si="16"/>
        <v>508.7</v>
      </c>
    </row>
    <row r="848" spans="1:9">
      <c r="A848" s="70">
        <v>45504</v>
      </c>
      <c r="B848" s="422" t="s">
        <v>87</v>
      </c>
      <c r="C848" s="422" t="s">
        <v>22</v>
      </c>
      <c r="D848" t="s">
        <v>14</v>
      </c>
      <c r="E848" s="207"/>
      <c r="F848" s="207">
        <v>60</v>
      </c>
      <c r="G848" s="2">
        <f t="shared" si="16"/>
        <v>448.7</v>
      </c>
    </row>
    <row r="849" spans="1:12">
      <c r="A849" s="70">
        <v>45504</v>
      </c>
      <c r="B849" s="422" t="s">
        <v>87</v>
      </c>
      <c r="C849" s="422" t="s">
        <v>22</v>
      </c>
      <c r="D849" t="s">
        <v>15</v>
      </c>
      <c r="E849" s="207"/>
      <c r="F849" s="207">
        <v>5</v>
      </c>
      <c r="G849" s="2">
        <f t="shared" si="16"/>
        <v>443.7</v>
      </c>
    </row>
    <row r="850" spans="1:12">
      <c r="A850" s="70">
        <v>45504</v>
      </c>
      <c r="B850" s="422" t="s">
        <v>87</v>
      </c>
      <c r="C850" s="422" t="s">
        <v>22</v>
      </c>
      <c r="D850" t="s">
        <v>381</v>
      </c>
      <c r="F850" s="2">
        <v>150</v>
      </c>
      <c r="G850" s="2">
        <f t="shared" si="16"/>
        <v>293.7</v>
      </c>
    </row>
    <row r="851" spans="1:12">
      <c r="A851" s="3">
        <v>45535</v>
      </c>
      <c r="B851" s="422" t="s">
        <v>102</v>
      </c>
      <c r="C851" s="422" t="s">
        <v>22</v>
      </c>
      <c r="D851" t="s">
        <v>12</v>
      </c>
      <c r="F851" s="2">
        <v>30</v>
      </c>
      <c r="G851" s="2">
        <f t="shared" si="16"/>
        <v>263.7</v>
      </c>
    </row>
    <row r="852" spans="1:12">
      <c r="A852" s="3">
        <v>45498</v>
      </c>
      <c r="B852" s="422">
        <v>29420</v>
      </c>
      <c r="C852" s="422" t="s">
        <v>22</v>
      </c>
      <c r="D852" t="s">
        <v>56</v>
      </c>
      <c r="F852" s="2">
        <v>250</v>
      </c>
      <c r="G852" s="2">
        <f t="shared" si="16"/>
        <v>13.699999999999989</v>
      </c>
    </row>
    <row r="853" spans="1:12">
      <c r="A853" s="70">
        <v>45724</v>
      </c>
      <c r="B853" s="422">
        <v>30607</v>
      </c>
      <c r="C853" s="422" t="s">
        <v>22</v>
      </c>
      <c r="D853" t="s">
        <v>12</v>
      </c>
      <c r="F853" s="2">
        <v>6.7</v>
      </c>
      <c r="G853" s="2">
        <f t="shared" si="16"/>
        <v>6.9999999999999885</v>
      </c>
    </row>
    <row r="854" spans="1:12">
      <c r="A854" s="70">
        <v>45724</v>
      </c>
      <c r="B854" s="422">
        <v>30607</v>
      </c>
      <c r="C854" s="422" t="s">
        <v>22</v>
      </c>
      <c r="D854" t="s">
        <v>13</v>
      </c>
      <c r="F854" s="2">
        <v>7</v>
      </c>
      <c r="G854" s="2">
        <f t="shared" si="16"/>
        <v>-1.1546319456101628E-14</v>
      </c>
    </row>
    <row r="855" spans="1:12">
      <c r="A855" s="31">
        <v>45535</v>
      </c>
      <c r="B855" s="421" t="s">
        <v>10</v>
      </c>
      <c r="C855" s="421" t="s">
        <v>57</v>
      </c>
      <c r="D855" t="s">
        <v>12</v>
      </c>
      <c r="E855" s="207">
        <v>36.799999999999997</v>
      </c>
      <c r="F855" s="207"/>
      <c r="G855" s="2">
        <f t="shared" si="16"/>
        <v>36.799999999999983</v>
      </c>
    </row>
    <row r="856" spans="1:12">
      <c r="B856" s="422"/>
      <c r="C856" s="422"/>
      <c r="D856" t="s">
        <v>13</v>
      </c>
      <c r="E856" s="207">
        <v>7</v>
      </c>
      <c r="F856" s="207"/>
      <c r="G856" s="2">
        <f t="shared" si="16"/>
        <v>43.799999999999983</v>
      </c>
    </row>
    <row r="857" spans="1:12">
      <c r="B857" s="422"/>
      <c r="C857" s="422"/>
      <c r="D857" t="s">
        <v>14</v>
      </c>
      <c r="E857" s="207">
        <v>60</v>
      </c>
      <c r="F857" s="207"/>
      <c r="G857" s="2">
        <f t="shared" si="16"/>
        <v>103.79999999999998</v>
      </c>
    </row>
    <row r="858" spans="1:12">
      <c r="B858" s="422"/>
      <c r="C858" s="422"/>
      <c r="D858" t="s">
        <v>15</v>
      </c>
      <c r="E858" s="207">
        <v>5</v>
      </c>
      <c r="F858" s="207"/>
      <c r="G858" s="2">
        <f t="shared" si="16"/>
        <v>108.79999999999998</v>
      </c>
    </row>
    <row r="859" spans="1:12">
      <c r="B859" s="422"/>
      <c r="C859" s="422"/>
      <c r="D859" t="s">
        <v>381</v>
      </c>
      <c r="E859" s="2">
        <v>150</v>
      </c>
      <c r="F859" s="207"/>
      <c r="G859" s="2">
        <f t="shared" si="16"/>
        <v>258.79999999999995</v>
      </c>
    </row>
    <row r="860" spans="1:12">
      <c r="A860" s="3">
        <v>45535</v>
      </c>
      <c r="B860" s="422" t="s">
        <v>102</v>
      </c>
      <c r="C860" s="422" t="s">
        <v>57</v>
      </c>
      <c r="D860" t="s">
        <v>14</v>
      </c>
      <c r="E860" s="207"/>
      <c r="F860" s="207">
        <v>60</v>
      </c>
      <c r="G860" s="2">
        <f t="shared" si="16"/>
        <v>198.79999999999995</v>
      </c>
    </row>
    <row r="861" spans="1:12">
      <c r="A861" s="3">
        <v>45535</v>
      </c>
      <c r="B861" s="422" t="s">
        <v>102</v>
      </c>
      <c r="C861" s="422" t="s">
        <v>57</v>
      </c>
      <c r="D861" t="s">
        <v>15</v>
      </c>
      <c r="E861" s="207"/>
      <c r="F861" s="207">
        <v>5</v>
      </c>
      <c r="G861" s="2">
        <f t="shared" si="16"/>
        <v>193.79999999999995</v>
      </c>
      <c r="I861" s="421"/>
      <c r="L861" s="207"/>
    </row>
    <row r="862" spans="1:12">
      <c r="A862" s="3">
        <v>45535</v>
      </c>
      <c r="B862" s="422" t="s">
        <v>102</v>
      </c>
      <c r="C862" s="422" t="s">
        <v>57</v>
      </c>
      <c r="D862" t="s">
        <v>381</v>
      </c>
      <c r="F862" s="2">
        <v>150</v>
      </c>
      <c r="G862" s="2">
        <f t="shared" si="16"/>
        <v>43.799999999999955</v>
      </c>
    </row>
    <row r="863" spans="1:12">
      <c r="A863" s="70">
        <v>45565</v>
      </c>
      <c r="B863" s="422" t="s">
        <v>91</v>
      </c>
      <c r="C863" s="422" t="s">
        <v>57</v>
      </c>
      <c r="D863" t="s">
        <v>12</v>
      </c>
      <c r="F863" s="2">
        <v>30</v>
      </c>
      <c r="G863" s="2">
        <f t="shared" si="16"/>
        <v>13.799999999999955</v>
      </c>
    </row>
    <row r="864" spans="1:12">
      <c r="A864" s="70">
        <v>45724</v>
      </c>
      <c r="B864" s="422">
        <v>30607</v>
      </c>
      <c r="C864" s="422" t="s">
        <v>57</v>
      </c>
      <c r="D864" t="s">
        <v>12</v>
      </c>
      <c r="F864" s="2">
        <v>6.8</v>
      </c>
      <c r="G864" s="2">
        <f t="shared" si="16"/>
        <v>6.9999999999999547</v>
      </c>
    </row>
    <row r="865" spans="1:7">
      <c r="A865" s="70">
        <v>45724</v>
      </c>
      <c r="B865" s="422">
        <v>30607</v>
      </c>
      <c r="C865" s="422" t="s">
        <v>57</v>
      </c>
      <c r="D865" t="s">
        <v>13</v>
      </c>
      <c r="F865" s="2">
        <v>7</v>
      </c>
      <c r="G865" s="2">
        <f t="shared" si="16"/>
        <v>-4.5297099404706387E-14</v>
      </c>
    </row>
    <row r="866" spans="1:7">
      <c r="A866" s="81">
        <v>45565</v>
      </c>
      <c r="B866" s="421" t="s">
        <v>10</v>
      </c>
      <c r="C866" s="421" t="s">
        <v>41</v>
      </c>
      <c r="D866" t="s">
        <v>12</v>
      </c>
      <c r="E866" s="207">
        <v>37</v>
      </c>
      <c r="F866" s="207"/>
      <c r="G866" s="2">
        <f t="shared" si="16"/>
        <v>36.999999999999957</v>
      </c>
    </row>
    <row r="867" spans="1:7">
      <c r="A867" s="70"/>
      <c r="B867" s="422"/>
      <c r="C867" s="422"/>
      <c r="D867" t="s">
        <v>13</v>
      </c>
      <c r="E867" s="207">
        <v>5</v>
      </c>
      <c r="F867" s="207"/>
      <c r="G867" s="2">
        <f t="shared" si="16"/>
        <v>41.999999999999957</v>
      </c>
    </row>
    <row r="868" spans="1:7">
      <c r="A868" s="70"/>
      <c r="B868" s="422"/>
      <c r="C868" s="422"/>
      <c r="D868" t="s">
        <v>14</v>
      </c>
      <c r="E868" s="207">
        <v>60</v>
      </c>
      <c r="F868" s="207"/>
      <c r="G868" s="2">
        <f t="shared" si="16"/>
        <v>101.99999999999996</v>
      </c>
    </row>
    <row r="869" spans="1:7">
      <c r="A869" s="70"/>
      <c r="B869" s="422"/>
      <c r="C869" s="422"/>
      <c r="D869" t="s">
        <v>15</v>
      </c>
      <c r="E869" s="207">
        <v>5</v>
      </c>
      <c r="F869" s="207"/>
      <c r="G869" s="2">
        <f t="shared" si="16"/>
        <v>106.99999999999996</v>
      </c>
    </row>
    <row r="870" spans="1:7">
      <c r="A870" s="70"/>
      <c r="B870" s="422"/>
      <c r="C870" s="422"/>
      <c r="D870" t="s">
        <v>381</v>
      </c>
      <c r="E870" s="2">
        <v>150</v>
      </c>
      <c r="F870" s="207"/>
      <c r="G870" s="2">
        <f t="shared" si="16"/>
        <v>256.99999999999994</v>
      </c>
    </row>
    <row r="871" spans="1:7">
      <c r="A871" s="70">
        <v>45565</v>
      </c>
      <c r="B871" s="422" t="s">
        <v>91</v>
      </c>
      <c r="C871" s="422" t="s">
        <v>41</v>
      </c>
      <c r="D871" t="s">
        <v>14</v>
      </c>
      <c r="E871" s="207"/>
      <c r="F871" s="207">
        <v>60</v>
      </c>
      <c r="G871" s="2">
        <f t="shared" si="16"/>
        <v>196.99999999999994</v>
      </c>
    </row>
    <row r="872" spans="1:7">
      <c r="A872" s="70">
        <v>45565</v>
      </c>
      <c r="B872" s="422" t="s">
        <v>91</v>
      </c>
      <c r="C872" s="422" t="s">
        <v>41</v>
      </c>
      <c r="D872" t="s">
        <v>15</v>
      </c>
      <c r="E872" s="207"/>
      <c r="F872" s="207">
        <v>5</v>
      </c>
      <c r="G872" s="2">
        <f t="shared" si="16"/>
        <v>191.99999999999994</v>
      </c>
    </row>
    <row r="873" spans="1:7">
      <c r="A873" s="70">
        <v>45565</v>
      </c>
      <c r="B873" s="422" t="s">
        <v>91</v>
      </c>
      <c r="C873" s="422" t="s">
        <v>41</v>
      </c>
      <c r="D873" t="s">
        <v>381</v>
      </c>
      <c r="F873" s="2">
        <v>150</v>
      </c>
      <c r="G873" s="2">
        <f t="shared" si="16"/>
        <v>41.999999999999943</v>
      </c>
    </row>
    <row r="874" spans="1:7">
      <c r="A874" s="70">
        <v>45596</v>
      </c>
      <c r="B874" s="422" t="s">
        <v>75</v>
      </c>
      <c r="C874" s="422" t="s">
        <v>41</v>
      </c>
      <c r="D874" t="s">
        <v>12</v>
      </c>
      <c r="F874" s="2">
        <v>30</v>
      </c>
      <c r="G874" s="2">
        <f t="shared" si="16"/>
        <v>11.999999999999943</v>
      </c>
    </row>
    <row r="875" spans="1:7">
      <c r="A875" s="70">
        <v>45724</v>
      </c>
      <c r="B875" s="422">
        <v>30607</v>
      </c>
      <c r="C875" s="422" t="s">
        <v>41</v>
      </c>
      <c r="D875" t="s">
        <v>12</v>
      </c>
      <c r="F875" s="2">
        <v>7</v>
      </c>
      <c r="G875" s="2">
        <f t="shared" si="16"/>
        <v>4.9999999999999432</v>
      </c>
    </row>
    <row r="876" spans="1:7">
      <c r="A876" s="70">
        <v>45724</v>
      </c>
      <c r="B876" s="422">
        <v>30607</v>
      </c>
      <c r="C876" s="422" t="s">
        <v>41</v>
      </c>
      <c r="D876" t="s">
        <v>13</v>
      </c>
      <c r="F876" s="2">
        <v>5</v>
      </c>
      <c r="G876" s="2">
        <f t="shared" si="16"/>
        <v>-5.6843418860808015E-14</v>
      </c>
    </row>
    <row r="877" spans="1:7">
      <c r="A877" s="81">
        <v>45596</v>
      </c>
      <c r="B877" s="421" t="s">
        <v>10</v>
      </c>
      <c r="C877" s="421" t="s">
        <v>25</v>
      </c>
      <c r="D877" t="s">
        <v>12</v>
      </c>
      <c r="E877" s="207">
        <v>28.4</v>
      </c>
      <c r="F877" s="207"/>
      <c r="G877" s="2">
        <f t="shared" si="16"/>
        <v>28.399999999999942</v>
      </c>
    </row>
    <row r="878" spans="1:7">
      <c r="A878" s="70"/>
      <c r="B878" s="422"/>
      <c r="C878" s="422"/>
      <c r="D878" t="s">
        <v>13</v>
      </c>
      <c r="E878" s="207">
        <v>7</v>
      </c>
      <c r="F878" s="207"/>
      <c r="G878" s="2">
        <f t="shared" si="16"/>
        <v>35.399999999999942</v>
      </c>
    </row>
    <row r="879" spans="1:7">
      <c r="A879" s="70"/>
      <c r="B879" s="422"/>
      <c r="C879" s="422"/>
      <c r="D879" t="s">
        <v>14</v>
      </c>
      <c r="E879" s="207">
        <v>60</v>
      </c>
      <c r="F879" s="207"/>
      <c r="G879" s="2">
        <f t="shared" si="16"/>
        <v>95.399999999999949</v>
      </c>
    </row>
    <row r="880" spans="1:7">
      <c r="A880" s="70"/>
      <c r="B880" s="422"/>
      <c r="C880" s="422"/>
      <c r="D880" t="s">
        <v>15</v>
      </c>
      <c r="E880" s="207">
        <v>5</v>
      </c>
      <c r="F880" s="207"/>
      <c r="G880" s="2">
        <f t="shared" si="16"/>
        <v>100.39999999999995</v>
      </c>
    </row>
    <row r="881" spans="1:12">
      <c r="A881" s="70"/>
      <c r="B881" s="422"/>
      <c r="C881" s="422"/>
      <c r="D881" t="s">
        <v>381</v>
      </c>
      <c r="E881" s="2">
        <v>150</v>
      </c>
      <c r="F881" s="207"/>
      <c r="G881" s="2">
        <f t="shared" si="16"/>
        <v>250.39999999999995</v>
      </c>
    </row>
    <row r="882" spans="1:12">
      <c r="A882" s="70">
        <v>45596</v>
      </c>
      <c r="B882" s="422" t="s">
        <v>75</v>
      </c>
      <c r="C882" s="422" t="s">
        <v>25</v>
      </c>
      <c r="D882" t="s">
        <v>14</v>
      </c>
      <c r="E882" s="207"/>
      <c r="F882" s="207">
        <v>60</v>
      </c>
      <c r="G882" s="2">
        <f t="shared" si="16"/>
        <v>190.39999999999995</v>
      </c>
    </row>
    <row r="883" spans="1:12">
      <c r="A883" s="70">
        <v>45596</v>
      </c>
      <c r="B883" s="422" t="s">
        <v>75</v>
      </c>
      <c r="C883" s="422" t="s">
        <v>25</v>
      </c>
      <c r="D883" t="s">
        <v>15</v>
      </c>
      <c r="E883" s="207"/>
      <c r="F883" s="207">
        <v>5</v>
      </c>
      <c r="G883" s="2">
        <f t="shared" si="16"/>
        <v>185.39999999999995</v>
      </c>
    </row>
    <row r="884" spans="1:12">
      <c r="A884" s="70">
        <v>45596</v>
      </c>
      <c r="B884" s="422" t="s">
        <v>75</v>
      </c>
      <c r="C884" s="422" t="s">
        <v>25</v>
      </c>
      <c r="D884" t="s">
        <v>381</v>
      </c>
      <c r="F884" s="2">
        <v>150</v>
      </c>
      <c r="G884" s="2">
        <f t="shared" si="16"/>
        <v>35.399999999999949</v>
      </c>
    </row>
    <row r="885" spans="1:12">
      <c r="A885" s="70">
        <v>45626</v>
      </c>
      <c r="B885" s="422" t="s">
        <v>93</v>
      </c>
      <c r="C885" s="422" t="s">
        <v>25</v>
      </c>
      <c r="D885" t="s">
        <v>12</v>
      </c>
      <c r="F885" s="2">
        <v>28.4</v>
      </c>
      <c r="G885" s="2">
        <f t="shared" si="16"/>
        <v>6.9999999999999503</v>
      </c>
    </row>
    <row r="886" spans="1:12">
      <c r="A886" s="70">
        <v>45626</v>
      </c>
      <c r="B886" s="422" t="s">
        <v>93</v>
      </c>
      <c r="C886" s="422" t="s">
        <v>25</v>
      </c>
      <c r="D886" t="s">
        <v>12</v>
      </c>
      <c r="F886" s="2">
        <v>7</v>
      </c>
      <c r="G886" s="2">
        <f t="shared" si="16"/>
        <v>-4.9737991503207013E-14</v>
      </c>
    </row>
    <row r="887" spans="1:12">
      <c r="A887" s="70">
        <v>45626</v>
      </c>
      <c r="B887" s="422" t="s">
        <v>93</v>
      </c>
      <c r="C887" s="422" t="s">
        <v>25</v>
      </c>
      <c r="D887" t="s">
        <v>13</v>
      </c>
      <c r="G887" s="2">
        <f t="shared" si="16"/>
        <v>-4.9737991503207013E-14</v>
      </c>
    </row>
    <row r="888" spans="1:12">
      <c r="A888" s="81">
        <v>45626</v>
      </c>
      <c r="B888" s="421" t="s">
        <v>10</v>
      </c>
      <c r="C888" s="421" t="s">
        <v>58</v>
      </c>
      <c r="D888" t="s">
        <v>12</v>
      </c>
      <c r="E888" s="207">
        <v>35.6</v>
      </c>
      <c r="F888" s="207"/>
      <c r="G888" s="2">
        <f t="shared" si="16"/>
        <v>35.599999999999952</v>
      </c>
    </row>
    <row r="889" spans="1:12">
      <c r="A889" s="70"/>
      <c r="B889" s="422"/>
      <c r="C889" s="422"/>
      <c r="D889" t="s">
        <v>13</v>
      </c>
      <c r="E889" s="207">
        <v>7</v>
      </c>
      <c r="F889" s="207"/>
      <c r="G889" s="2">
        <f t="shared" si="16"/>
        <v>42.599999999999952</v>
      </c>
    </row>
    <row r="890" spans="1:12">
      <c r="A890" s="70"/>
      <c r="B890" s="422"/>
      <c r="C890" s="422"/>
      <c r="D890" t="s">
        <v>14</v>
      </c>
      <c r="E890" s="207">
        <v>60</v>
      </c>
      <c r="F890" s="207"/>
      <c r="G890" s="2">
        <f t="shared" si="16"/>
        <v>102.59999999999995</v>
      </c>
    </row>
    <row r="891" spans="1:12">
      <c r="A891" s="70"/>
      <c r="B891" s="422"/>
      <c r="C891" s="422"/>
      <c r="D891" t="s">
        <v>15</v>
      </c>
      <c r="E891" s="207">
        <v>5</v>
      </c>
      <c r="F891" s="207"/>
      <c r="G891" s="2">
        <f t="shared" si="16"/>
        <v>107.59999999999995</v>
      </c>
      <c r="I891" s="421"/>
      <c r="L891" s="207"/>
    </row>
    <row r="892" spans="1:12">
      <c r="A892" s="70"/>
      <c r="B892" s="422"/>
      <c r="C892" s="422"/>
      <c r="D892" t="s">
        <v>381</v>
      </c>
      <c r="E892" s="2">
        <v>150</v>
      </c>
      <c r="F892" s="207"/>
      <c r="G892" s="2">
        <f t="shared" si="16"/>
        <v>257.59999999999997</v>
      </c>
      <c r="I892" s="422"/>
      <c r="L892" s="207"/>
    </row>
    <row r="893" spans="1:12">
      <c r="A893" s="70">
        <v>45626</v>
      </c>
      <c r="B893" s="422" t="s">
        <v>93</v>
      </c>
      <c r="C893" s="422" t="s">
        <v>58</v>
      </c>
      <c r="D893" t="s">
        <v>14</v>
      </c>
      <c r="E893" s="207"/>
      <c r="F893" s="207">
        <v>60</v>
      </c>
      <c r="G893" s="2">
        <f t="shared" si="16"/>
        <v>197.59999999999997</v>
      </c>
      <c r="I893" s="421"/>
      <c r="L893" s="207"/>
    </row>
    <row r="894" spans="1:12">
      <c r="A894" s="70">
        <v>45626</v>
      </c>
      <c r="B894" s="422" t="s">
        <v>93</v>
      </c>
      <c r="C894" s="422" t="s">
        <v>58</v>
      </c>
      <c r="D894" t="s">
        <v>15</v>
      </c>
      <c r="E894" s="207"/>
      <c r="F894" s="207">
        <v>5</v>
      </c>
      <c r="G894" s="2">
        <f t="shared" si="16"/>
        <v>192.59999999999997</v>
      </c>
      <c r="I894" s="422"/>
      <c r="L894" s="207"/>
    </row>
    <row r="895" spans="1:12">
      <c r="A895" s="70">
        <v>45626</v>
      </c>
      <c r="B895" s="422" t="s">
        <v>93</v>
      </c>
      <c r="C895" s="422" t="s">
        <v>58</v>
      </c>
      <c r="D895" t="s">
        <v>381</v>
      </c>
      <c r="F895" s="2">
        <v>145</v>
      </c>
      <c r="G895" s="2">
        <f t="shared" si="16"/>
        <v>47.599999999999966</v>
      </c>
      <c r="I895" s="421"/>
      <c r="L895" s="207"/>
    </row>
    <row r="896" spans="1:12">
      <c r="A896" s="70">
        <v>45626</v>
      </c>
      <c r="B896" s="422" t="s">
        <v>93</v>
      </c>
      <c r="C896" s="422" t="s">
        <v>58</v>
      </c>
      <c r="D896" t="s">
        <v>12</v>
      </c>
      <c r="F896" s="2">
        <v>2.6</v>
      </c>
      <c r="G896" s="2">
        <f t="shared" si="16"/>
        <v>44.999999999999964</v>
      </c>
      <c r="I896" s="422"/>
      <c r="L896" s="207"/>
    </row>
    <row r="897" spans="1:13">
      <c r="A897" s="3">
        <v>45657</v>
      </c>
      <c r="B897" s="422" t="s">
        <v>76</v>
      </c>
      <c r="C897" s="422" t="s">
        <v>58</v>
      </c>
      <c r="D897" t="s">
        <v>12</v>
      </c>
      <c r="F897" s="2">
        <v>30</v>
      </c>
      <c r="G897" s="2">
        <f t="shared" si="16"/>
        <v>14.999999999999964</v>
      </c>
      <c r="I897" s="421"/>
      <c r="L897" s="207"/>
    </row>
    <row r="898" spans="1:13">
      <c r="A898" s="3">
        <v>45724</v>
      </c>
      <c r="B898" s="422">
        <v>30607</v>
      </c>
      <c r="C898" s="422" t="s">
        <v>58</v>
      </c>
      <c r="D898" t="s">
        <v>12</v>
      </c>
      <c r="F898" s="2">
        <v>3</v>
      </c>
      <c r="G898" s="2">
        <f t="shared" si="16"/>
        <v>11.999999999999964</v>
      </c>
      <c r="I898" s="421"/>
      <c r="L898" s="207"/>
    </row>
    <row r="899" spans="1:13">
      <c r="A899" s="3">
        <v>45724</v>
      </c>
      <c r="B899" s="422">
        <v>30607</v>
      </c>
      <c r="C899" s="422" t="s">
        <v>58</v>
      </c>
      <c r="D899" t="s">
        <v>13</v>
      </c>
      <c r="F899" s="2">
        <v>7</v>
      </c>
      <c r="G899" s="2">
        <f t="shared" si="16"/>
        <v>4.9999999999999645</v>
      </c>
      <c r="I899" s="421"/>
      <c r="L899" s="207"/>
    </row>
    <row r="900" spans="1:13">
      <c r="A900" s="3">
        <v>45724</v>
      </c>
      <c r="B900" s="422">
        <v>30607</v>
      </c>
      <c r="C900" s="422" t="s">
        <v>58</v>
      </c>
      <c r="D900" t="s">
        <v>381</v>
      </c>
      <c r="F900" s="2">
        <v>5</v>
      </c>
      <c r="G900" s="2">
        <f t="shared" si="16"/>
        <v>-3.5527136788005009E-14</v>
      </c>
      <c r="I900" s="421"/>
      <c r="L900" s="207"/>
    </row>
    <row r="901" spans="1:13">
      <c r="A901" s="31">
        <v>45657</v>
      </c>
      <c r="B901" s="421" t="s">
        <v>10</v>
      </c>
      <c r="C901" s="421" t="s">
        <v>27</v>
      </c>
      <c r="D901" t="s">
        <v>12</v>
      </c>
      <c r="E901" s="207">
        <v>53.4</v>
      </c>
      <c r="F901" s="207"/>
      <c r="G901" s="2">
        <f t="shared" si="16"/>
        <v>53.399999999999963</v>
      </c>
      <c r="I901" s="422"/>
      <c r="L901" s="207"/>
    </row>
    <row r="902" spans="1:13">
      <c r="B902" s="422"/>
      <c r="C902" s="422"/>
      <c r="D902" t="s">
        <v>13</v>
      </c>
      <c r="E902" s="207">
        <v>3</v>
      </c>
      <c r="F902" s="207"/>
      <c r="G902" s="2">
        <f t="shared" si="16"/>
        <v>56.399999999999963</v>
      </c>
      <c r="I902" s="421"/>
      <c r="L902" s="207"/>
    </row>
    <row r="903" spans="1:13">
      <c r="B903" s="422"/>
      <c r="C903" s="422"/>
      <c r="D903" t="s">
        <v>14</v>
      </c>
      <c r="E903" s="207">
        <v>60</v>
      </c>
      <c r="F903" s="207"/>
      <c r="G903" s="2">
        <f t="shared" si="16"/>
        <v>116.39999999999996</v>
      </c>
      <c r="L903" s="207"/>
    </row>
    <row r="904" spans="1:13">
      <c r="B904" s="422"/>
      <c r="C904" s="422"/>
      <c r="D904" t="s">
        <v>15</v>
      </c>
      <c r="E904" s="207">
        <v>5</v>
      </c>
      <c r="F904" s="207"/>
      <c r="G904" s="2">
        <f t="shared" si="16"/>
        <v>121.39999999999996</v>
      </c>
    </row>
    <row r="905" spans="1:13">
      <c r="B905" s="422"/>
      <c r="C905" s="422"/>
      <c r="D905" t="s">
        <v>381</v>
      </c>
      <c r="E905" s="2">
        <v>150</v>
      </c>
      <c r="F905" s="207"/>
      <c r="G905" s="2">
        <f t="shared" ref="G905:G979" si="17">+G904+E905-F905</f>
        <v>271.39999999999998</v>
      </c>
      <c r="I905" s="421"/>
      <c r="L905" s="207"/>
    </row>
    <row r="906" spans="1:13">
      <c r="A906" s="3">
        <v>45657</v>
      </c>
      <c r="B906" s="422" t="s">
        <v>76</v>
      </c>
      <c r="C906" s="422" t="s">
        <v>27</v>
      </c>
      <c r="D906" t="s">
        <v>14</v>
      </c>
      <c r="E906" s="207"/>
      <c r="F906" s="207">
        <v>60</v>
      </c>
      <c r="G906" s="2">
        <f t="shared" si="17"/>
        <v>211.39999999999998</v>
      </c>
      <c r="I906" s="422"/>
      <c r="L906" s="207"/>
    </row>
    <row r="907" spans="1:13">
      <c r="A907" s="3">
        <v>45657</v>
      </c>
      <c r="B907" s="422" t="s">
        <v>76</v>
      </c>
      <c r="C907" s="422" t="s">
        <v>27</v>
      </c>
      <c r="D907" t="s">
        <v>15</v>
      </c>
      <c r="E907" s="207"/>
      <c r="F907" s="207">
        <v>5</v>
      </c>
      <c r="G907" s="2">
        <f t="shared" si="17"/>
        <v>206.39999999999998</v>
      </c>
      <c r="I907" s="421"/>
      <c r="L907" s="207"/>
    </row>
    <row r="908" spans="1:13">
      <c r="A908" s="3">
        <v>45657</v>
      </c>
      <c r="B908" s="422" t="s">
        <v>76</v>
      </c>
      <c r="C908" s="422" t="s">
        <v>27</v>
      </c>
      <c r="D908" t="s">
        <v>381</v>
      </c>
      <c r="F908" s="2">
        <v>150</v>
      </c>
      <c r="G908" s="2">
        <f t="shared" si="17"/>
        <v>56.399999999999977</v>
      </c>
      <c r="L908" s="207"/>
    </row>
    <row r="909" spans="1:13">
      <c r="A909" s="70">
        <v>45688</v>
      </c>
      <c r="B909" s="422" t="s">
        <v>77</v>
      </c>
      <c r="C909" s="422" t="s">
        <v>27</v>
      </c>
      <c r="D909" t="s">
        <v>12</v>
      </c>
      <c r="F909" s="2">
        <v>30</v>
      </c>
      <c r="G909" s="2">
        <f t="shared" si="17"/>
        <v>26.399999999999977</v>
      </c>
      <c r="M909" s="2"/>
    </row>
    <row r="910" spans="1:13">
      <c r="A910" s="70">
        <v>45724</v>
      </c>
      <c r="B910" s="422">
        <v>30608</v>
      </c>
      <c r="C910" s="422" t="s">
        <v>27</v>
      </c>
      <c r="D910" t="s">
        <v>12</v>
      </c>
      <c r="F910" s="2">
        <v>23.4</v>
      </c>
      <c r="G910" s="2">
        <f t="shared" si="17"/>
        <v>2.9999999999999787</v>
      </c>
      <c r="M910" s="2"/>
    </row>
    <row r="911" spans="1:13">
      <c r="A911" s="70">
        <v>45724</v>
      </c>
      <c r="B911" s="422">
        <v>30608</v>
      </c>
      <c r="C911" s="422" t="s">
        <v>27</v>
      </c>
      <c r="D911" t="s">
        <v>13</v>
      </c>
      <c r="F911" s="2">
        <v>3</v>
      </c>
      <c r="G911" s="2">
        <f t="shared" si="17"/>
        <v>-2.1316282072803006E-14</v>
      </c>
      <c r="M911" s="2"/>
    </row>
    <row r="912" spans="1:13">
      <c r="A912" s="81">
        <v>45688</v>
      </c>
      <c r="B912" s="421" t="s">
        <v>10</v>
      </c>
      <c r="C912" s="421" t="s">
        <v>11</v>
      </c>
      <c r="D912" t="s">
        <v>12</v>
      </c>
      <c r="E912" s="207">
        <v>46.6</v>
      </c>
      <c r="F912" s="207"/>
      <c r="G912" s="2">
        <f t="shared" si="17"/>
        <v>46.59999999999998</v>
      </c>
      <c r="L912" s="28"/>
    </row>
    <row r="913" spans="1:12">
      <c r="A913" s="70"/>
      <c r="B913" s="422"/>
      <c r="C913" s="422"/>
      <c r="D913" t="s">
        <v>13</v>
      </c>
      <c r="E913" s="207">
        <v>3</v>
      </c>
      <c r="F913" s="207"/>
      <c r="G913" s="2">
        <f t="shared" si="17"/>
        <v>49.59999999999998</v>
      </c>
    </row>
    <row r="914" spans="1:12">
      <c r="A914" s="70"/>
      <c r="B914" s="422"/>
      <c r="C914" s="422"/>
      <c r="D914" t="s">
        <v>14</v>
      </c>
      <c r="E914" s="207">
        <v>60</v>
      </c>
      <c r="F914" s="207"/>
      <c r="G914" s="2">
        <f t="shared" si="17"/>
        <v>109.59999999999998</v>
      </c>
    </row>
    <row r="915" spans="1:12">
      <c r="A915" s="70"/>
      <c r="B915" s="422"/>
      <c r="C915" s="422"/>
      <c r="D915" t="s">
        <v>15</v>
      </c>
      <c r="E915" s="207">
        <v>5</v>
      </c>
      <c r="F915" s="207"/>
      <c r="G915" s="2">
        <f t="shared" si="17"/>
        <v>114.59999999999998</v>
      </c>
    </row>
    <row r="916" spans="1:12">
      <c r="A916" s="70"/>
      <c r="B916" s="422"/>
      <c r="C916" s="422"/>
      <c r="D916" t="s">
        <v>381</v>
      </c>
      <c r="E916" s="2">
        <v>150</v>
      </c>
      <c r="F916" s="207"/>
      <c r="G916" s="2">
        <f t="shared" si="17"/>
        <v>264.59999999999997</v>
      </c>
    </row>
    <row r="917" spans="1:12">
      <c r="A917" s="70"/>
      <c r="B917" s="422"/>
      <c r="C917" s="422"/>
      <c r="D917" t="s">
        <v>382</v>
      </c>
      <c r="E917" s="2">
        <v>300</v>
      </c>
      <c r="F917" s="207"/>
      <c r="G917" s="2">
        <f t="shared" si="17"/>
        <v>564.59999999999991</v>
      </c>
    </row>
    <row r="918" spans="1:12">
      <c r="A918" s="70">
        <v>45688</v>
      </c>
      <c r="B918" s="422" t="s">
        <v>77</v>
      </c>
      <c r="C918" s="422" t="s">
        <v>11</v>
      </c>
      <c r="D918" t="s">
        <v>14</v>
      </c>
      <c r="E918" s="207"/>
      <c r="F918" s="207">
        <v>60</v>
      </c>
      <c r="G918" s="2">
        <f t="shared" si="17"/>
        <v>504.59999999999991</v>
      </c>
      <c r="I918" s="422"/>
      <c r="L918" s="207"/>
    </row>
    <row r="919" spans="1:12">
      <c r="A919" s="70">
        <v>45688</v>
      </c>
      <c r="B919" s="422" t="s">
        <v>77</v>
      </c>
      <c r="C919" s="422" t="s">
        <v>11</v>
      </c>
      <c r="D919" t="s">
        <v>15</v>
      </c>
      <c r="E919" s="207"/>
      <c r="F919" s="207">
        <v>5</v>
      </c>
      <c r="G919" s="2">
        <f t="shared" si="17"/>
        <v>499.59999999999991</v>
      </c>
    </row>
    <row r="920" spans="1:12">
      <c r="A920" s="70">
        <v>45688</v>
      </c>
      <c r="B920" s="422" t="s">
        <v>77</v>
      </c>
      <c r="C920" s="422" t="s">
        <v>11</v>
      </c>
      <c r="D920" t="s">
        <v>381</v>
      </c>
      <c r="E920" s="207"/>
      <c r="F920" s="207">
        <v>150</v>
      </c>
      <c r="G920" s="2">
        <f t="shared" si="17"/>
        <v>349.59999999999991</v>
      </c>
    </row>
    <row r="921" spans="1:12">
      <c r="A921" s="70">
        <v>45724</v>
      </c>
      <c r="B921" s="422">
        <v>30608</v>
      </c>
      <c r="C921" s="422" t="s">
        <v>11</v>
      </c>
      <c r="D921" t="s">
        <v>12</v>
      </c>
      <c r="E921" s="207"/>
      <c r="F921" s="267">
        <v>46.6</v>
      </c>
      <c r="G921" s="2">
        <f t="shared" si="17"/>
        <v>302.99999999999989</v>
      </c>
    </row>
    <row r="922" spans="1:12">
      <c r="A922" s="70">
        <v>45724</v>
      </c>
      <c r="B922" s="422">
        <v>30608</v>
      </c>
      <c r="C922" s="422" t="s">
        <v>11</v>
      </c>
      <c r="D922" t="s">
        <v>13</v>
      </c>
      <c r="E922" s="207"/>
      <c r="F922" s="267">
        <v>3</v>
      </c>
      <c r="G922" s="2">
        <f t="shared" si="17"/>
        <v>299.99999999999989</v>
      </c>
    </row>
    <row r="923" spans="1:12">
      <c r="A923" s="70">
        <v>45740</v>
      </c>
      <c r="B923" s="422">
        <v>30716</v>
      </c>
      <c r="C923" s="422" t="s">
        <v>11</v>
      </c>
      <c r="D923" t="s">
        <v>382</v>
      </c>
      <c r="E923" s="207"/>
      <c r="F923" s="267">
        <v>300</v>
      </c>
      <c r="G923" s="2">
        <f t="shared" si="17"/>
        <v>0</v>
      </c>
    </row>
    <row r="924" spans="1:12">
      <c r="A924" s="31">
        <v>45716</v>
      </c>
      <c r="B924" s="421" t="s">
        <v>10</v>
      </c>
      <c r="C924" s="421" t="s">
        <v>17</v>
      </c>
      <c r="D924" t="s">
        <v>12</v>
      </c>
      <c r="E924" s="207">
        <v>36.299999999999997</v>
      </c>
      <c r="F924" s="207"/>
      <c r="G924" s="2">
        <f t="shared" si="17"/>
        <v>36.299999999999997</v>
      </c>
    </row>
    <row r="925" spans="1:12">
      <c r="B925" s="422"/>
      <c r="C925" s="422"/>
      <c r="D925" t="s">
        <v>13</v>
      </c>
      <c r="E925" s="207">
        <v>3</v>
      </c>
      <c r="F925" s="207"/>
      <c r="G925" s="2">
        <f t="shared" si="17"/>
        <v>39.299999999999997</v>
      </c>
    </row>
    <row r="926" spans="1:12">
      <c r="B926" s="422"/>
      <c r="C926" s="422"/>
      <c r="D926" t="s">
        <v>14</v>
      </c>
      <c r="E926" s="207">
        <v>56</v>
      </c>
      <c r="F926" s="207"/>
      <c r="G926" s="2">
        <f t="shared" si="17"/>
        <v>95.3</v>
      </c>
    </row>
    <row r="927" spans="1:12">
      <c r="B927" s="422"/>
      <c r="C927" s="422"/>
      <c r="D927" t="s">
        <v>15</v>
      </c>
      <c r="E927" s="207">
        <v>5</v>
      </c>
      <c r="F927" s="207"/>
      <c r="G927" s="2">
        <f t="shared" si="17"/>
        <v>100.3</v>
      </c>
    </row>
    <row r="928" spans="1:12">
      <c r="B928" s="422"/>
      <c r="C928" s="422"/>
      <c r="D928" t="s">
        <v>381</v>
      </c>
      <c r="E928" s="2">
        <v>200</v>
      </c>
      <c r="F928" s="207"/>
      <c r="G928" s="2">
        <f t="shared" si="17"/>
        <v>300.3</v>
      </c>
      <c r="I928" s="421" t="s">
        <v>17</v>
      </c>
      <c r="J928" t="s">
        <v>12</v>
      </c>
      <c r="L928" s="207">
        <f>E924-F932</f>
        <v>8.2999999999999972</v>
      </c>
    </row>
    <row r="929" spans="1:16">
      <c r="A929" s="3">
        <v>45716</v>
      </c>
      <c r="B929" s="422" t="s">
        <v>78</v>
      </c>
      <c r="C929" s="422" t="s">
        <v>17</v>
      </c>
      <c r="D929" t="s">
        <v>14</v>
      </c>
      <c r="E929" s="207"/>
      <c r="F929" s="207">
        <v>56</v>
      </c>
      <c r="G929" s="2">
        <f t="shared" si="17"/>
        <v>244.3</v>
      </c>
      <c r="I929" s="422"/>
      <c r="J929" t="s">
        <v>13</v>
      </c>
      <c r="L929" s="207">
        <v>3</v>
      </c>
    </row>
    <row r="930" spans="1:16">
      <c r="A930" s="3">
        <v>45716</v>
      </c>
      <c r="B930" s="422" t="s">
        <v>78</v>
      </c>
      <c r="C930" s="422" t="s">
        <v>17</v>
      </c>
      <c r="D930" t="s">
        <v>15</v>
      </c>
      <c r="E930" s="207"/>
      <c r="F930" s="207">
        <v>5</v>
      </c>
      <c r="G930" s="2">
        <f t="shared" si="17"/>
        <v>239.3</v>
      </c>
      <c r="J930" t="s">
        <v>381</v>
      </c>
      <c r="L930" s="2">
        <v>60</v>
      </c>
    </row>
    <row r="931" spans="1:16">
      <c r="A931" s="3">
        <v>45716</v>
      </c>
      <c r="B931" s="422" t="s">
        <v>78</v>
      </c>
      <c r="C931" s="422" t="s">
        <v>17</v>
      </c>
      <c r="D931" t="s">
        <v>381</v>
      </c>
      <c r="E931" s="207"/>
      <c r="F931" s="267">
        <v>140</v>
      </c>
      <c r="G931" s="2">
        <f t="shared" si="17"/>
        <v>99.300000000000011</v>
      </c>
      <c r="L931" s="28">
        <f>SUM(L928:L930)</f>
        <v>71.3</v>
      </c>
    </row>
    <row r="932" spans="1:16">
      <c r="A932" s="3">
        <v>45716</v>
      </c>
      <c r="B932" s="422" t="s">
        <v>78</v>
      </c>
      <c r="C932" s="422" t="s">
        <v>11</v>
      </c>
      <c r="D932" t="s">
        <v>12</v>
      </c>
      <c r="E932" s="207"/>
      <c r="F932" s="267">
        <v>28</v>
      </c>
      <c r="G932" s="2">
        <f t="shared" si="17"/>
        <v>71.300000000000011</v>
      </c>
    </row>
    <row r="933" spans="1:16">
      <c r="A933" s="3">
        <v>45742</v>
      </c>
      <c r="B933" s="422">
        <v>30843</v>
      </c>
      <c r="C933" s="422" t="s">
        <v>11</v>
      </c>
      <c r="D933" t="s">
        <v>12</v>
      </c>
      <c r="F933" s="2">
        <v>8.3000000000000007</v>
      </c>
      <c r="G933" s="2">
        <f t="shared" si="17"/>
        <v>63.000000000000014</v>
      </c>
    </row>
    <row r="934" spans="1:16">
      <c r="A934" s="3">
        <v>45742</v>
      </c>
      <c r="B934" s="422">
        <v>30843</v>
      </c>
      <c r="C934" s="422" t="s">
        <v>11</v>
      </c>
      <c r="D934" t="s">
        <v>13</v>
      </c>
      <c r="F934" s="2">
        <v>3</v>
      </c>
      <c r="G934" s="2">
        <f t="shared" si="17"/>
        <v>60.000000000000014</v>
      </c>
    </row>
    <row r="935" spans="1:16">
      <c r="A935" s="3">
        <v>45742</v>
      </c>
      <c r="B935" s="422">
        <v>30843</v>
      </c>
      <c r="C935" s="422" t="s">
        <v>11</v>
      </c>
      <c r="D935" t="s">
        <v>381</v>
      </c>
      <c r="F935" s="2">
        <v>60</v>
      </c>
      <c r="G935" s="2">
        <f t="shared" si="17"/>
        <v>0</v>
      </c>
    </row>
    <row r="936" spans="1:16">
      <c r="A936" s="31">
        <v>45747</v>
      </c>
      <c r="B936" s="421" t="s">
        <v>10</v>
      </c>
      <c r="C936" s="421" t="s">
        <v>18</v>
      </c>
      <c r="D936" t="s">
        <v>12</v>
      </c>
      <c r="E936" s="207">
        <v>40.299999999999997</v>
      </c>
      <c r="F936" s="207"/>
      <c r="G936" s="2">
        <f t="shared" si="17"/>
        <v>40.299999999999997</v>
      </c>
    </row>
    <row r="937" spans="1:16">
      <c r="B937" s="422"/>
      <c r="C937" s="422"/>
      <c r="D937" t="s">
        <v>13</v>
      </c>
      <c r="E937" s="207">
        <v>3</v>
      </c>
      <c r="F937" s="207"/>
      <c r="G937" s="2">
        <f t="shared" si="17"/>
        <v>43.3</v>
      </c>
    </row>
    <row r="938" spans="1:16">
      <c r="B938" s="422"/>
      <c r="C938" s="422"/>
      <c r="D938" t="s">
        <v>14</v>
      </c>
      <c r="E938" s="207">
        <v>60</v>
      </c>
      <c r="F938" s="207"/>
      <c r="G938" s="2">
        <f t="shared" si="17"/>
        <v>103.3</v>
      </c>
      <c r="I938" s="272"/>
      <c r="J938" s="272"/>
      <c r="K938" s="272"/>
      <c r="L938" s="272"/>
      <c r="M938" s="273"/>
      <c r="N938" s="272"/>
    </row>
    <row r="939" spans="1:16">
      <c r="B939" s="422"/>
      <c r="C939" s="422"/>
      <c r="D939" t="s">
        <v>15</v>
      </c>
      <c r="E939" s="207">
        <v>5</v>
      </c>
      <c r="F939" s="207"/>
      <c r="G939" s="2">
        <f t="shared" si="17"/>
        <v>108.3</v>
      </c>
      <c r="N939" s="284"/>
      <c r="O939" s="250"/>
      <c r="P939" s="250"/>
    </row>
    <row r="940" spans="1:16">
      <c r="B940" s="422"/>
      <c r="C940" s="422"/>
      <c r="D940" t="s">
        <v>381</v>
      </c>
      <c r="E940" s="2">
        <v>200</v>
      </c>
      <c r="F940" s="207"/>
      <c r="G940" s="2">
        <f t="shared" si="17"/>
        <v>308.3</v>
      </c>
      <c r="N940" s="272"/>
    </row>
    <row r="941" spans="1:16">
      <c r="A941" s="3">
        <v>45747</v>
      </c>
      <c r="B941" s="422" t="s">
        <v>81</v>
      </c>
      <c r="C941" s="422" t="s">
        <v>18</v>
      </c>
      <c r="D941" t="s">
        <v>14</v>
      </c>
      <c r="E941" s="207"/>
      <c r="F941" s="207">
        <v>60</v>
      </c>
      <c r="G941" s="2">
        <f t="shared" si="17"/>
        <v>248.3</v>
      </c>
      <c r="N941" s="272"/>
    </row>
    <row r="942" spans="1:16">
      <c r="A942" s="3">
        <v>45747</v>
      </c>
      <c r="B942" s="422" t="s">
        <v>81</v>
      </c>
      <c r="C942" s="422" t="s">
        <v>18</v>
      </c>
      <c r="D942" t="s">
        <v>15</v>
      </c>
      <c r="E942" s="207"/>
      <c r="F942" s="207">
        <v>5</v>
      </c>
      <c r="G942" s="2">
        <f t="shared" si="17"/>
        <v>243.3</v>
      </c>
      <c r="N942" s="272"/>
    </row>
    <row r="943" spans="1:16">
      <c r="A943" s="3">
        <v>45747</v>
      </c>
      <c r="B943" s="422" t="s">
        <v>81</v>
      </c>
      <c r="C943" s="422" t="s">
        <v>18</v>
      </c>
      <c r="D943" t="s">
        <v>381</v>
      </c>
      <c r="F943" s="2">
        <v>155</v>
      </c>
      <c r="G943" s="2">
        <f t="shared" si="17"/>
        <v>88.300000000000011</v>
      </c>
      <c r="N943" s="272"/>
    </row>
    <row r="944" spans="1:16">
      <c r="A944" s="3">
        <v>45747</v>
      </c>
      <c r="B944" s="422" t="s">
        <v>81</v>
      </c>
      <c r="C944" s="422" t="s">
        <v>18</v>
      </c>
      <c r="D944" t="s">
        <v>12</v>
      </c>
      <c r="F944" s="2">
        <v>31</v>
      </c>
      <c r="G944" s="2">
        <f t="shared" si="17"/>
        <v>57.300000000000011</v>
      </c>
      <c r="N944" s="272"/>
    </row>
    <row r="945" spans="1:14">
      <c r="A945" s="3">
        <v>45854</v>
      </c>
      <c r="B945" s="422">
        <v>31448</v>
      </c>
      <c r="C945" s="422" t="s">
        <v>18</v>
      </c>
      <c r="D945" t="s">
        <v>12</v>
      </c>
      <c r="F945" s="2">
        <v>9.3000000000000007</v>
      </c>
      <c r="G945" s="2">
        <f t="shared" si="17"/>
        <v>48.000000000000014</v>
      </c>
      <c r="N945" s="272"/>
    </row>
    <row r="946" spans="1:14">
      <c r="A946" s="3">
        <v>45854</v>
      </c>
      <c r="B946" s="422">
        <v>31448</v>
      </c>
      <c r="C946" s="422" t="s">
        <v>18</v>
      </c>
      <c r="D946" t="s">
        <v>13</v>
      </c>
      <c r="F946" s="2">
        <v>3</v>
      </c>
      <c r="G946" s="2">
        <f t="shared" si="17"/>
        <v>45.000000000000014</v>
      </c>
      <c r="N946" s="272"/>
    </row>
    <row r="947" spans="1:14">
      <c r="A947" s="3">
        <v>45854</v>
      </c>
      <c r="B947" s="422">
        <v>31448</v>
      </c>
      <c r="C947" s="422" t="s">
        <v>18</v>
      </c>
      <c r="D947" t="s">
        <v>381</v>
      </c>
      <c r="F947" s="2">
        <v>45</v>
      </c>
      <c r="G947" s="2">
        <f t="shared" si="17"/>
        <v>0</v>
      </c>
      <c r="N947" s="272"/>
    </row>
    <row r="948" spans="1:14">
      <c r="A948" s="81">
        <v>45777</v>
      </c>
      <c r="B948" s="421" t="s">
        <v>10</v>
      </c>
      <c r="C948" s="421" t="s">
        <v>19</v>
      </c>
      <c r="D948" t="s">
        <v>12</v>
      </c>
      <c r="E948" s="207">
        <v>39.6</v>
      </c>
      <c r="F948" s="207"/>
      <c r="G948" s="2">
        <f t="shared" si="17"/>
        <v>39.6</v>
      </c>
      <c r="N948" s="272"/>
    </row>
    <row r="949" spans="1:14">
      <c r="A949" s="70"/>
      <c r="B949" s="422"/>
      <c r="C949" s="422"/>
      <c r="D949" t="s">
        <v>13</v>
      </c>
      <c r="E949" s="207">
        <v>3</v>
      </c>
      <c r="F949" s="207"/>
      <c r="G949" s="2">
        <f t="shared" si="17"/>
        <v>42.6</v>
      </c>
      <c r="N949" s="272"/>
    </row>
    <row r="950" spans="1:14">
      <c r="A950" s="70"/>
      <c r="B950" s="422"/>
      <c r="C950" s="422"/>
      <c r="D950" t="s">
        <v>14</v>
      </c>
      <c r="E950" s="207">
        <v>60</v>
      </c>
      <c r="F950" s="207"/>
      <c r="G950" s="2">
        <f t="shared" si="17"/>
        <v>102.6</v>
      </c>
      <c r="N950" s="272"/>
    </row>
    <row r="951" spans="1:14">
      <c r="A951" s="70"/>
      <c r="B951" s="422"/>
      <c r="C951" s="422"/>
      <c r="D951" t="s">
        <v>15</v>
      </c>
      <c r="E951" s="207">
        <v>5</v>
      </c>
      <c r="F951" s="207"/>
      <c r="G951" s="2">
        <f t="shared" si="17"/>
        <v>107.6</v>
      </c>
      <c r="N951" s="272"/>
    </row>
    <row r="952" spans="1:14">
      <c r="A952" s="70"/>
      <c r="B952" s="422"/>
      <c r="C952" s="422"/>
      <c r="D952" t="s">
        <v>381</v>
      </c>
      <c r="E952" s="2">
        <v>200</v>
      </c>
      <c r="F952" s="207"/>
      <c r="G952" s="2">
        <f t="shared" si="17"/>
        <v>307.60000000000002</v>
      </c>
      <c r="I952" s="1"/>
      <c r="J952" s="422"/>
      <c r="K952" s="422"/>
      <c r="L952" s="1"/>
      <c r="M952" s="422"/>
      <c r="N952" s="272"/>
    </row>
    <row r="953" spans="1:14">
      <c r="A953" s="70">
        <v>45777</v>
      </c>
      <c r="B953" s="422" t="s">
        <v>83</v>
      </c>
      <c r="C953" s="422" t="s">
        <v>19</v>
      </c>
      <c r="D953" t="s">
        <v>14</v>
      </c>
      <c r="E953" s="207"/>
      <c r="F953" s="207">
        <v>60</v>
      </c>
      <c r="G953" s="2">
        <f t="shared" si="17"/>
        <v>247.60000000000002</v>
      </c>
      <c r="I953" s="1"/>
      <c r="J953" s="422"/>
      <c r="K953" s="422"/>
      <c r="L953" s="1"/>
      <c r="M953" s="422"/>
      <c r="N953" s="272"/>
    </row>
    <row r="954" spans="1:14">
      <c r="A954" s="70">
        <v>45777</v>
      </c>
      <c r="B954" s="422" t="s">
        <v>83</v>
      </c>
      <c r="C954" s="422" t="s">
        <v>19</v>
      </c>
      <c r="D954" t="s">
        <v>15</v>
      </c>
      <c r="E954" s="207"/>
      <c r="F954" s="207">
        <v>5</v>
      </c>
      <c r="G954" s="2">
        <f t="shared" si="17"/>
        <v>242.60000000000002</v>
      </c>
      <c r="I954" s="1"/>
      <c r="J954" s="422"/>
      <c r="K954" s="422"/>
      <c r="L954" s="1"/>
      <c r="M954" s="422"/>
      <c r="N954" s="272"/>
    </row>
    <row r="955" spans="1:14">
      <c r="A955" s="70">
        <v>45777</v>
      </c>
      <c r="B955" s="422" t="s">
        <v>83</v>
      </c>
      <c r="C955" s="422" t="s">
        <v>19</v>
      </c>
      <c r="D955" t="s">
        <v>381</v>
      </c>
      <c r="F955" s="2">
        <v>150</v>
      </c>
      <c r="G955" s="2">
        <f t="shared" si="17"/>
        <v>92.600000000000023</v>
      </c>
      <c r="I955" s="1"/>
      <c r="J955" s="422"/>
      <c r="K955" s="422"/>
      <c r="L955" s="1"/>
      <c r="M955" s="422"/>
      <c r="N955" s="272"/>
    </row>
    <row r="956" spans="1:14">
      <c r="A956" s="70">
        <v>45777</v>
      </c>
      <c r="B956" s="422" t="s">
        <v>83</v>
      </c>
      <c r="C956" s="422" t="s">
        <v>19</v>
      </c>
      <c r="D956" t="s">
        <v>12</v>
      </c>
      <c r="F956" s="2">
        <v>30</v>
      </c>
      <c r="G956" s="2">
        <f t="shared" si="17"/>
        <v>62.600000000000023</v>
      </c>
      <c r="I956" s="1"/>
      <c r="J956" s="422"/>
      <c r="K956" s="422"/>
      <c r="L956" s="1"/>
      <c r="M956" s="422"/>
      <c r="N956" s="272"/>
    </row>
    <row r="957" spans="1:14">
      <c r="A957" s="70">
        <v>45854</v>
      </c>
      <c r="B957" s="422">
        <v>31448</v>
      </c>
      <c r="C957" s="422" t="s">
        <v>19</v>
      </c>
      <c r="D957" t="s">
        <v>12</v>
      </c>
      <c r="F957" s="2">
        <v>9.6</v>
      </c>
      <c r="G957" s="2">
        <f t="shared" si="17"/>
        <v>53.000000000000021</v>
      </c>
      <c r="I957" s="1"/>
      <c r="J957" s="422"/>
      <c r="K957" s="422"/>
      <c r="L957" s="1"/>
      <c r="M957" s="422"/>
      <c r="N957" s="272"/>
    </row>
    <row r="958" spans="1:14">
      <c r="A958" s="70">
        <v>45854</v>
      </c>
      <c r="B958" s="422">
        <v>31448</v>
      </c>
      <c r="C958" s="422" t="s">
        <v>19</v>
      </c>
      <c r="D958" t="s">
        <v>13</v>
      </c>
      <c r="F958" s="2">
        <v>3</v>
      </c>
      <c r="G958" s="2">
        <f t="shared" si="17"/>
        <v>50.000000000000021</v>
      </c>
      <c r="I958" s="1"/>
      <c r="J958" s="422"/>
      <c r="K958" s="422"/>
      <c r="L958" s="1"/>
      <c r="M958" s="422"/>
      <c r="N958" s="272"/>
    </row>
    <row r="959" spans="1:14">
      <c r="A959" s="70">
        <v>45854</v>
      </c>
      <c r="B959" s="422">
        <v>31448</v>
      </c>
      <c r="C959" s="422" t="s">
        <v>19</v>
      </c>
      <c r="D959" t="s">
        <v>381</v>
      </c>
      <c r="F959" s="2">
        <v>50</v>
      </c>
      <c r="G959" s="2">
        <f t="shared" si="17"/>
        <v>0</v>
      </c>
      <c r="I959" s="1"/>
      <c r="J959" s="422"/>
      <c r="K959" s="422"/>
      <c r="L959" s="1"/>
      <c r="M959" s="422"/>
      <c r="N959" s="272"/>
    </row>
    <row r="960" spans="1:14">
      <c r="A960" s="81">
        <v>45808</v>
      </c>
      <c r="B960" s="421" t="s">
        <v>10</v>
      </c>
      <c r="C960" s="421" t="s">
        <v>20</v>
      </c>
      <c r="D960" t="s">
        <v>12</v>
      </c>
      <c r="E960" s="207">
        <v>38.9</v>
      </c>
      <c r="F960" s="207"/>
      <c r="G960" s="2">
        <f t="shared" si="17"/>
        <v>38.9</v>
      </c>
      <c r="I960" s="1"/>
      <c r="J960" s="422"/>
      <c r="K960" s="422"/>
      <c r="L960" s="1"/>
      <c r="M960" s="422"/>
      <c r="N960" s="272"/>
    </row>
    <row r="961" spans="1:14">
      <c r="B961" s="422"/>
      <c r="C961" s="422"/>
      <c r="D961" t="s">
        <v>13</v>
      </c>
      <c r="E961" s="207">
        <v>5</v>
      </c>
      <c r="F961" s="207"/>
      <c r="G961" s="2">
        <f t="shared" si="17"/>
        <v>43.9</v>
      </c>
      <c r="I961" s="1"/>
      <c r="J961" s="422"/>
      <c r="K961" s="422"/>
      <c r="L961" s="1"/>
      <c r="M961" s="422"/>
      <c r="N961" s="272"/>
    </row>
    <row r="962" spans="1:14">
      <c r="B962" s="422"/>
      <c r="C962" s="422"/>
      <c r="D962" t="s">
        <v>14</v>
      </c>
      <c r="E962" s="207">
        <v>60</v>
      </c>
      <c r="F962" s="207"/>
      <c r="G962" s="2">
        <f t="shared" si="17"/>
        <v>103.9</v>
      </c>
      <c r="I962" s="1"/>
      <c r="J962" s="422"/>
      <c r="K962" s="422"/>
      <c r="L962" s="1"/>
      <c r="M962" s="422"/>
      <c r="N962" s="272"/>
    </row>
    <row r="963" spans="1:14">
      <c r="B963" s="422"/>
      <c r="C963" s="422"/>
      <c r="D963" t="s">
        <v>15</v>
      </c>
      <c r="E963" s="207">
        <v>5</v>
      </c>
      <c r="F963" s="207"/>
      <c r="G963" s="2">
        <f t="shared" si="17"/>
        <v>108.9</v>
      </c>
      <c r="I963" s="1"/>
      <c r="J963" s="422"/>
      <c r="K963" s="422"/>
      <c r="L963" s="1"/>
      <c r="M963" s="422"/>
    </row>
    <row r="964" spans="1:14">
      <c r="B964" s="422"/>
      <c r="C964" s="422"/>
      <c r="D964" t="s">
        <v>381</v>
      </c>
      <c r="E964" s="2">
        <v>200</v>
      </c>
      <c r="F964" s="207"/>
      <c r="G964" s="2">
        <f t="shared" si="17"/>
        <v>308.89999999999998</v>
      </c>
      <c r="I964" s="1"/>
      <c r="J964" s="422"/>
      <c r="K964" s="422"/>
      <c r="L964" s="1"/>
      <c r="M964" s="422"/>
    </row>
    <row r="965" spans="1:14">
      <c r="A965" s="3">
        <v>45808</v>
      </c>
      <c r="B965" s="422" t="s">
        <v>84</v>
      </c>
      <c r="C965" s="422" t="s">
        <v>20</v>
      </c>
      <c r="D965" t="s">
        <v>14</v>
      </c>
      <c r="E965" s="207"/>
      <c r="F965" s="207">
        <v>60</v>
      </c>
      <c r="G965" s="2">
        <f t="shared" si="17"/>
        <v>248.89999999999998</v>
      </c>
      <c r="I965" s="1"/>
      <c r="J965" s="422"/>
      <c r="K965" s="422"/>
      <c r="L965" s="1"/>
      <c r="M965" s="422"/>
    </row>
    <row r="966" spans="1:14">
      <c r="A966" s="3">
        <v>45808</v>
      </c>
      <c r="B966" s="422" t="s">
        <v>84</v>
      </c>
      <c r="C966" s="422" t="s">
        <v>20</v>
      </c>
      <c r="D966" t="s">
        <v>15</v>
      </c>
      <c r="E966" s="207"/>
      <c r="F966" s="207">
        <v>5</v>
      </c>
      <c r="G966" s="2">
        <f t="shared" si="17"/>
        <v>243.89999999999998</v>
      </c>
      <c r="I966" s="1"/>
      <c r="J966" s="422"/>
      <c r="K966" s="422"/>
      <c r="L966" s="1"/>
      <c r="M966" s="422"/>
    </row>
    <row r="967" spans="1:14">
      <c r="A967" s="3">
        <v>45808</v>
      </c>
      <c r="B967" s="422" t="s">
        <v>84</v>
      </c>
      <c r="C967" s="422" t="s">
        <v>20</v>
      </c>
      <c r="D967" t="s">
        <v>381</v>
      </c>
      <c r="F967" s="2">
        <v>150</v>
      </c>
      <c r="G967" s="2">
        <f t="shared" si="17"/>
        <v>93.899999999999977</v>
      </c>
      <c r="I967" s="1"/>
      <c r="J967" s="422"/>
      <c r="K967" s="422"/>
      <c r="L967" s="1"/>
      <c r="M967" s="422"/>
    </row>
    <row r="968" spans="1:14">
      <c r="A968" s="3">
        <v>45808</v>
      </c>
      <c r="B968" s="422" t="s">
        <v>84</v>
      </c>
      <c r="C968" s="422" t="s">
        <v>20</v>
      </c>
      <c r="D968" t="s">
        <v>12</v>
      </c>
      <c r="F968" s="2">
        <v>30</v>
      </c>
      <c r="G968" s="2">
        <f t="shared" si="17"/>
        <v>63.899999999999977</v>
      </c>
      <c r="I968" s="1"/>
      <c r="J968" s="422"/>
      <c r="K968" s="422"/>
      <c r="L968" s="1"/>
      <c r="M968" s="422"/>
    </row>
    <row r="969" spans="1:14">
      <c r="A969" s="70">
        <v>45854</v>
      </c>
      <c r="B969" s="422">
        <v>31448</v>
      </c>
      <c r="C969" s="422" t="s">
        <v>20</v>
      </c>
      <c r="D969" t="s">
        <v>12</v>
      </c>
      <c r="F969" s="2">
        <v>8.9</v>
      </c>
      <c r="G969" s="2">
        <f t="shared" si="17"/>
        <v>54.999999999999979</v>
      </c>
      <c r="I969" s="1"/>
      <c r="J969" s="422"/>
      <c r="K969" s="422"/>
      <c r="L969" s="1"/>
      <c r="M969" s="422"/>
    </row>
    <row r="970" spans="1:14">
      <c r="A970" s="70">
        <v>45854</v>
      </c>
      <c r="B970" s="422">
        <v>31448</v>
      </c>
      <c r="C970" s="422" t="s">
        <v>20</v>
      </c>
      <c r="D970" t="s">
        <v>13</v>
      </c>
      <c r="F970" s="2">
        <v>5</v>
      </c>
      <c r="G970" s="2">
        <f t="shared" si="17"/>
        <v>49.999999999999979</v>
      </c>
      <c r="I970" s="1"/>
      <c r="J970" s="422"/>
      <c r="K970" s="422"/>
      <c r="L970" s="1"/>
      <c r="M970" s="422"/>
    </row>
    <row r="971" spans="1:14">
      <c r="A971" s="70">
        <v>45854</v>
      </c>
      <c r="B971" s="422">
        <v>31448</v>
      </c>
      <c r="C971" s="422" t="s">
        <v>20</v>
      </c>
      <c r="D971" t="s">
        <v>381</v>
      </c>
      <c r="F971" s="2">
        <v>50</v>
      </c>
      <c r="G971" s="2">
        <f t="shared" si="17"/>
        <v>0</v>
      </c>
      <c r="I971" s="1"/>
      <c r="J971" s="422"/>
      <c r="K971" s="422"/>
      <c r="L971" s="1"/>
      <c r="M971" s="422"/>
    </row>
    <row r="972" spans="1:14">
      <c r="A972" s="81">
        <v>45838</v>
      </c>
      <c r="B972" s="421" t="s">
        <v>10</v>
      </c>
      <c r="C972" s="421" t="s">
        <v>21</v>
      </c>
      <c r="D972" t="s">
        <v>12</v>
      </c>
      <c r="E972" s="207">
        <v>34.200000000000003</v>
      </c>
      <c r="F972" s="207"/>
      <c r="G972" s="2">
        <f t="shared" si="17"/>
        <v>34.200000000000003</v>
      </c>
      <c r="I972" s="1"/>
      <c r="J972" s="422"/>
      <c r="K972" s="422"/>
      <c r="L972" s="1"/>
      <c r="M972" s="422"/>
    </row>
    <row r="973" spans="1:14">
      <c r="A973" s="70"/>
      <c r="B973" s="422"/>
      <c r="C973" s="422"/>
      <c r="D973" t="s">
        <v>13</v>
      </c>
      <c r="E973" s="207">
        <v>4</v>
      </c>
      <c r="F973" s="207"/>
      <c r="G973" s="2">
        <f t="shared" si="17"/>
        <v>38.200000000000003</v>
      </c>
      <c r="I973" s="1"/>
      <c r="J973" s="422"/>
      <c r="K973" s="422"/>
      <c r="L973" s="1"/>
      <c r="M973" s="422"/>
    </row>
    <row r="974" spans="1:14">
      <c r="A974" s="70"/>
      <c r="B974" s="422"/>
      <c r="C974" s="422"/>
      <c r="D974" t="s">
        <v>14</v>
      </c>
      <c r="E974" s="207">
        <v>60</v>
      </c>
      <c r="F974" s="207"/>
      <c r="G974" s="2">
        <f t="shared" si="17"/>
        <v>98.2</v>
      </c>
      <c r="I974" s="1"/>
      <c r="J974" s="422"/>
      <c r="K974" s="422"/>
      <c r="L974" s="1"/>
      <c r="M974" s="422"/>
    </row>
    <row r="975" spans="1:14">
      <c r="A975" s="70"/>
      <c r="B975" s="422"/>
      <c r="C975" s="422"/>
      <c r="D975" t="s">
        <v>15</v>
      </c>
      <c r="E975" s="207">
        <v>5</v>
      </c>
      <c r="F975" s="207"/>
      <c r="G975" s="2">
        <f t="shared" si="17"/>
        <v>103.2</v>
      </c>
      <c r="J975" s="421"/>
      <c r="K975" s="421"/>
    </row>
    <row r="976" spans="1:14">
      <c r="A976" s="70"/>
      <c r="B976" s="422"/>
      <c r="C976" s="422"/>
      <c r="D976" t="s">
        <v>381</v>
      </c>
      <c r="E976" s="2">
        <v>200</v>
      </c>
      <c r="F976" s="207"/>
      <c r="G976" s="2">
        <f t="shared" si="17"/>
        <v>303.2</v>
      </c>
    </row>
    <row r="977" spans="1:11">
      <c r="A977" s="70">
        <v>45838</v>
      </c>
      <c r="B977" s="422" t="s">
        <v>86</v>
      </c>
      <c r="C977" s="422" t="s">
        <v>21</v>
      </c>
      <c r="D977" t="s">
        <v>14</v>
      </c>
      <c r="E977" s="207"/>
      <c r="F977" s="207">
        <v>60</v>
      </c>
      <c r="G977" s="2">
        <f t="shared" si="17"/>
        <v>243.2</v>
      </c>
    </row>
    <row r="978" spans="1:11">
      <c r="A978" s="70">
        <v>45838</v>
      </c>
      <c r="B978" s="422" t="s">
        <v>86</v>
      </c>
      <c r="C978" s="422" t="s">
        <v>21</v>
      </c>
      <c r="D978" t="s">
        <v>15</v>
      </c>
      <c r="E978" s="207"/>
      <c r="F978" s="207">
        <v>5</v>
      </c>
      <c r="G978" s="2">
        <f t="shared" si="17"/>
        <v>238.2</v>
      </c>
    </row>
    <row r="979" spans="1:11">
      <c r="A979" s="70">
        <v>45838</v>
      </c>
      <c r="B979" s="422" t="s">
        <v>86</v>
      </c>
      <c r="C979" s="422" t="s">
        <v>21</v>
      </c>
      <c r="D979" t="s">
        <v>12</v>
      </c>
      <c r="F979" s="2">
        <v>30</v>
      </c>
      <c r="G979" s="2">
        <f t="shared" si="17"/>
        <v>208.2</v>
      </c>
    </row>
    <row r="980" spans="1:11">
      <c r="A980" s="70">
        <v>45838</v>
      </c>
      <c r="B980" s="422" t="s">
        <v>86</v>
      </c>
      <c r="C980" s="422" t="s">
        <v>21</v>
      </c>
      <c r="D980" t="s">
        <v>381</v>
      </c>
      <c r="F980" s="2">
        <v>150</v>
      </c>
      <c r="G980" s="2">
        <f t="shared" ref="G980:G1045" si="18">+G979+E980-F980</f>
        <v>58.199999999999989</v>
      </c>
    </row>
    <row r="981" spans="1:11">
      <c r="A981" s="70">
        <v>45854</v>
      </c>
      <c r="B981" s="422">
        <v>31448</v>
      </c>
      <c r="C981" s="422" t="s">
        <v>21</v>
      </c>
      <c r="D981" t="s">
        <v>12</v>
      </c>
      <c r="F981" s="2">
        <v>4.2</v>
      </c>
      <c r="G981" s="2">
        <f t="shared" si="18"/>
        <v>53.999999999999986</v>
      </c>
    </row>
    <row r="982" spans="1:11">
      <c r="A982" s="70">
        <v>45854</v>
      </c>
      <c r="B982" s="422">
        <v>31448</v>
      </c>
      <c r="C982" s="422" t="s">
        <v>21</v>
      </c>
      <c r="D982" t="s">
        <v>13</v>
      </c>
      <c r="F982" s="2">
        <v>4</v>
      </c>
      <c r="G982" s="2">
        <f t="shared" si="18"/>
        <v>49.999999999999986</v>
      </c>
    </row>
    <row r="983" spans="1:11">
      <c r="A983" s="70">
        <v>45854</v>
      </c>
      <c r="B983" s="422">
        <v>31448</v>
      </c>
      <c r="C983" s="422" t="s">
        <v>21</v>
      </c>
      <c r="D983" t="s">
        <v>381</v>
      </c>
      <c r="F983" s="2">
        <v>50</v>
      </c>
      <c r="G983" s="2">
        <f t="shared" si="18"/>
        <v>0</v>
      </c>
    </row>
    <row r="984" spans="1:11">
      <c r="A984" s="81">
        <v>45869</v>
      </c>
      <c r="B984" s="421" t="s">
        <v>10</v>
      </c>
      <c r="C984" s="421" t="s">
        <v>22</v>
      </c>
      <c r="D984" t="s">
        <v>12</v>
      </c>
      <c r="E984" s="207">
        <v>32.799999999999997</v>
      </c>
      <c r="F984" s="207"/>
      <c r="G984" s="2">
        <f t="shared" si="18"/>
        <v>32.799999999999997</v>
      </c>
    </row>
    <row r="985" spans="1:11">
      <c r="A985" s="70"/>
      <c r="B985" s="422"/>
      <c r="C985" s="422"/>
      <c r="D985" t="s">
        <v>13</v>
      </c>
      <c r="E985" s="207">
        <v>4</v>
      </c>
      <c r="F985" s="207"/>
      <c r="G985" s="2">
        <f t="shared" si="18"/>
        <v>36.799999999999997</v>
      </c>
      <c r="K985" s="20"/>
    </row>
    <row r="986" spans="1:11">
      <c r="A986" s="70"/>
      <c r="B986" s="422"/>
      <c r="C986" s="422"/>
      <c r="D986" t="s">
        <v>14</v>
      </c>
      <c r="E986" s="207">
        <v>60</v>
      </c>
      <c r="F986" s="207"/>
      <c r="G986" s="2">
        <f t="shared" si="18"/>
        <v>96.8</v>
      </c>
      <c r="K986" s="20"/>
    </row>
    <row r="987" spans="1:11">
      <c r="A987" s="70"/>
      <c r="B987" s="422"/>
      <c r="C987" s="422"/>
      <c r="D987" t="s">
        <v>15</v>
      </c>
      <c r="E987" s="207">
        <v>5</v>
      </c>
      <c r="F987" s="207"/>
      <c r="G987" s="2">
        <f t="shared" si="18"/>
        <v>101.8</v>
      </c>
      <c r="I987" s="421" t="s">
        <v>22</v>
      </c>
      <c r="J987" t="s">
        <v>381</v>
      </c>
      <c r="K987" s="20">
        <f>E988-F991</f>
        <v>26</v>
      </c>
    </row>
    <row r="988" spans="1:11">
      <c r="A988" s="70"/>
      <c r="B988" s="422"/>
      <c r="C988" s="422"/>
      <c r="D988" t="s">
        <v>381</v>
      </c>
      <c r="E988" s="2">
        <v>200</v>
      </c>
      <c r="F988" s="207"/>
      <c r="G988" s="2">
        <f t="shared" si="18"/>
        <v>301.8</v>
      </c>
      <c r="J988" t="s">
        <v>12</v>
      </c>
      <c r="K988" s="20">
        <v>2.8</v>
      </c>
    </row>
    <row r="989" spans="1:11">
      <c r="A989" s="70">
        <v>45869</v>
      </c>
      <c r="B989" s="422" t="s">
        <v>87</v>
      </c>
      <c r="C989" s="422" t="s">
        <v>22</v>
      </c>
      <c r="D989" t="s">
        <v>14</v>
      </c>
      <c r="E989" s="207"/>
      <c r="F989" s="207">
        <v>60</v>
      </c>
      <c r="G989" s="2">
        <f t="shared" si="18"/>
        <v>241.8</v>
      </c>
      <c r="J989" t="s">
        <v>13</v>
      </c>
      <c r="K989" s="20">
        <v>4</v>
      </c>
    </row>
    <row r="990" spans="1:11">
      <c r="A990" s="70">
        <v>45869</v>
      </c>
      <c r="B990" s="422" t="s">
        <v>87</v>
      </c>
      <c r="C990" s="422" t="s">
        <v>22</v>
      </c>
      <c r="D990" t="s">
        <v>15</v>
      </c>
      <c r="E990" s="207"/>
      <c r="F990" s="207">
        <v>5</v>
      </c>
      <c r="G990" s="2">
        <f t="shared" si="18"/>
        <v>236.8</v>
      </c>
      <c r="K990" s="20">
        <f>SUM(K987:K989)</f>
        <v>32.799999999999997</v>
      </c>
    </row>
    <row r="991" spans="1:11">
      <c r="A991" s="70">
        <v>45869</v>
      </c>
      <c r="B991" s="422" t="s">
        <v>87</v>
      </c>
      <c r="C991" s="422" t="s">
        <v>22</v>
      </c>
      <c r="D991" t="s">
        <v>381</v>
      </c>
      <c r="E991" s="207"/>
      <c r="F991" s="207">
        <v>174</v>
      </c>
      <c r="G991" s="2">
        <f t="shared" si="18"/>
        <v>62.800000000000011</v>
      </c>
    </row>
    <row r="992" spans="1:11">
      <c r="A992" s="70">
        <v>45869</v>
      </c>
      <c r="B992" s="422" t="s">
        <v>87</v>
      </c>
      <c r="C992" s="422" t="s">
        <v>22</v>
      </c>
      <c r="D992" t="s">
        <v>12</v>
      </c>
      <c r="E992" s="207"/>
      <c r="F992" s="207">
        <v>30</v>
      </c>
      <c r="G992" s="2">
        <f t="shared" si="18"/>
        <v>32.800000000000011</v>
      </c>
    </row>
    <row r="993" spans="1:12">
      <c r="A993" s="3">
        <v>45900</v>
      </c>
      <c r="B993" s="422" t="s">
        <v>102</v>
      </c>
      <c r="C993" s="422" t="s">
        <v>22</v>
      </c>
      <c r="D993" t="s">
        <v>381</v>
      </c>
      <c r="E993" s="207"/>
      <c r="F993" s="207">
        <v>10</v>
      </c>
      <c r="G993" s="2">
        <f t="shared" si="18"/>
        <v>22.800000000000011</v>
      </c>
    </row>
    <row r="994" spans="1:12">
      <c r="A994" s="3">
        <v>45930</v>
      </c>
      <c r="B994" s="422" t="s">
        <v>103</v>
      </c>
      <c r="C994" s="422" t="s">
        <v>22</v>
      </c>
      <c r="D994" t="s">
        <v>12</v>
      </c>
      <c r="E994" s="207"/>
      <c r="F994" s="207">
        <v>2.8</v>
      </c>
      <c r="G994" s="2">
        <f t="shared" si="18"/>
        <v>20.000000000000011</v>
      </c>
    </row>
    <row r="995" spans="1:12">
      <c r="A995" s="3">
        <v>45930</v>
      </c>
      <c r="B995" s="422" t="s">
        <v>103</v>
      </c>
      <c r="C995" s="422" t="s">
        <v>22</v>
      </c>
      <c r="D995" t="s">
        <v>13</v>
      </c>
      <c r="E995" s="207"/>
      <c r="F995" s="207">
        <v>4</v>
      </c>
      <c r="G995" s="2">
        <f t="shared" si="18"/>
        <v>16.000000000000011</v>
      </c>
    </row>
    <row r="996" spans="1:12">
      <c r="A996" s="3">
        <v>45930</v>
      </c>
      <c r="B996" s="422" t="s">
        <v>103</v>
      </c>
      <c r="C996" s="422" t="s">
        <v>22</v>
      </c>
      <c r="D996" t="s">
        <v>381</v>
      </c>
      <c r="E996" s="207"/>
      <c r="F996" s="207">
        <v>16</v>
      </c>
      <c r="G996" s="2">
        <f t="shared" si="18"/>
        <v>0</v>
      </c>
    </row>
    <row r="997" spans="1:12">
      <c r="A997" s="31">
        <v>45900</v>
      </c>
      <c r="B997" s="421" t="s">
        <v>10</v>
      </c>
      <c r="C997" s="421" t="s">
        <v>23</v>
      </c>
      <c r="D997" t="s">
        <v>12</v>
      </c>
      <c r="E997" s="2">
        <v>33.200000000000003</v>
      </c>
      <c r="G997" s="2">
        <f t="shared" si="18"/>
        <v>33.200000000000003</v>
      </c>
    </row>
    <row r="998" spans="1:12">
      <c r="B998" s="422"/>
      <c r="C998" s="422"/>
      <c r="D998" t="s">
        <v>13</v>
      </c>
      <c r="E998" s="2">
        <v>8</v>
      </c>
      <c r="G998" s="2">
        <f t="shared" si="18"/>
        <v>41.2</v>
      </c>
    </row>
    <row r="999" spans="1:12">
      <c r="B999" s="422"/>
      <c r="C999" s="422"/>
      <c r="D999" t="s">
        <v>14</v>
      </c>
      <c r="E999" s="2">
        <v>60</v>
      </c>
      <c r="G999" s="2">
        <f t="shared" si="18"/>
        <v>101.2</v>
      </c>
      <c r="J999" s="441" t="s">
        <v>383</v>
      </c>
      <c r="K999" s="441"/>
      <c r="L999" s="441"/>
    </row>
    <row r="1000" spans="1:12">
      <c r="B1000" s="422"/>
      <c r="C1000" s="422"/>
      <c r="D1000" t="s">
        <v>15</v>
      </c>
      <c r="E1000" s="2">
        <v>5</v>
      </c>
      <c r="G1000" s="2">
        <f t="shared" si="18"/>
        <v>106.2</v>
      </c>
      <c r="I1000" s="9">
        <v>2025</v>
      </c>
      <c r="J1000" s="421" t="s">
        <v>23</v>
      </c>
      <c r="K1000" t="s">
        <v>13</v>
      </c>
      <c r="L1000" s="20">
        <v>6</v>
      </c>
    </row>
    <row r="1001" spans="1:12">
      <c r="B1001" s="422"/>
      <c r="C1001" s="422"/>
      <c r="D1001" t="s">
        <v>381</v>
      </c>
      <c r="E1001" s="2">
        <v>200</v>
      </c>
      <c r="G1001" s="2">
        <f t="shared" si="18"/>
        <v>306.2</v>
      </c>
      <c r="J1001" s="421" t="s">
        <v>172</v>
      </c>
      <c r="K1001" t="s">
        <v>12</v>
      </c>
      <c r="L1001" s="212">
        <v>31.4</v>
      </c>
    </row>
    <row r="1002" spans="1:12">
      <c r="A1002" s="3">
        <v>45900</v>
      </c>
      <c r="B1002" s="422" t="s">
        <v>102</v>
      </c>
      <c r="C1002" s="422" t="s">
        <v>23</v>
      </c>
      <c r="D1002" t="s">
        <v>14</v>
      </c>
      <c r="F1002" s="2">
        <v>60</v>
      </c>
      <c r="G1002" s="2">
        <f t="shared" si="18"/>
        <v>246.2</v>
      </c>
      <c r="K1002" t="s">
        <v>13</v>
      </c>
      <c r="L1002" s="20">
        <v>4</v>
      </c>
    </row>
    <row r="1003" spans="1:12">
      <c r="A1003" s="3">
        <v>45900</v>
      </c>
      <c r="B1003" s="422" t="s">
        <v>102</v>
      </c>
      <c r="C1003" s="422" t="s">
        <v>23</v>
      </c>
      <c r="D1003" t="s">
        <v>15</v>
      </c>
      <c r="F1003" s="2">
        <v>5</v>
      </c>
      <c r="G1003" s="2">
        <f t="shared" si="18"/>
        <v>241.2</v>
      </c>
      <c r="K1003" t="s">
        <v>381</v>
      </c>
      <c r="L1003" s="20">
        <v>3</v>
      </c>
    </row>
    <row r="1004" spans="1:12">
      <c r="A1004" s="3">
        <v>45900</v>
      </c>
      <c r="B1004" s="422" t="s">
        <v>102</v>
      </c>
      <c r="C1004" s="422" t="s">
        <v>23</v>
      </c>
      <c r="D1004" t="s">
        <v>381</v>
      </c>
      <c r="F1004" s="2">
        <v>200</v>
      </c>
      <c r="G1004" s="2">
        <f t="shared" si="18"/>
        <v>41.199999999999989</v>
      </c>
      <c r="J1004" s="421" t="s">
        <v>25</v>
      </c>
      <c r="K1004" t="s">
        <v>12</v>
      </c>
      <c r="L1004" s="2">
        <v>29.5</v>
      </c>
    </row>
    <row r="1005" spans="1:12">
      <c r="A1005" s="3">
        <v>45900</v>
      </c>
      <c r="B1005" s="422" t="s">
        <v>102</v>
      </c>
      <c r="C1005" s="422" t="s">
        <v>23</v>
      </c>
      <c r="D1005" t="s">
        <v>12</v>
      </c>
      <c r="F1005" s="2">
        <v>30</v>
      </c>
      <c r="G1005" s="2">
        <f t="shared" si="18"/>
        <v>11.199999999999989</v>
      </c>
      <c r="K1005" t="s">
        <v>13</v>
      </c>
      <c r="L1005" s="2">
        <v>7</v>
      </c>
    </row>
    <row r="1006" spans="1:12">
      <c r="A1006" s="3">
        <v>45930</v>
      </c>
      <c r="B1006" s="422" t="s">
        <v>103</v>
      </c>
      <c r="C1006" s="422" t="s">
        <v>23</v>
      </c>
      <c r="D1006" t="s">
        <v>12</v>
      </c>
      <c r="F1006" s="2">
        <f>E997-F1005</f>
        <v>3.2000000000000028</v>
      </c>
      <c r="G1006" s="2">
        <f t="shared" si="18"/>
        <v>7.9999999999999858</v>
      </c>
      <c r="K1006" t="s">
        <v>14</v>
      </c>
      <c r="L1006" s="20">
        <v>60</v>
      </c>
    </row>
    <row r="1007" spans="1:12">
      <c r="A1007" s="3">
        <v>45930</v>
      </c>
      <c r="B1007" s="422" t="s">
        <v>103</v>
      </c>
      <c r="C1007" s="422" t="s">
        <v>23</v>
      </c>
      <c r="D1007" t="s">
        <v>13</v>
      </c>
      <c r="F1007" s="2">
        <v>2</v>
      </c>
      <c r="G1007" s="2">
        <f t="shared" si="18"/>
        <v>5.9999999999999858</v>
      </c>
      <c r="K1007" t="s">
        <v>15</v>
      </c>
      <c r="L1007" s="20">
        <v>5</v>
      </c>
    </row>
    <row r="1008" spans="1:12">
      <c r="A1008" s="3">
        <v>45986</v>
      </c>
      <c r="B1008" s="422">
        <v>32145</v>
      </c>
      <c r="C1008" s="422" t="s">
        <v>23</v>
      </c>
      <c r="D1008" t="s">
        <v>13</v>
      </c>
      <c r="F1008" s="2">
        <v>6</v>
      </c>
      <c r="G1008" s="2">
        <f t="shared" si="18"/>
        <v>-1.4210854715202004E-14</v>
      </c>
      <c r="L1008" s="20"/>
    </row>
    <row r="1009" spans="1:13">
      <c r="A1009" s="81">
        <v>45930</v>
      </c>
      <c r="B1009" s="421" t="s">
        <v>10</v>
      </c>
      <c r="C1009" s="421" t="s">
        <v>172</v>
      </c>
      <c r="D1009" t="s">
        <v>12</v>
      </c>
      <c r="E1009" s="207">
        <v>31.4</v>
      </c>
      <c r="G1009" s="2">
        <f t="shared" si="18"/>
        <v>31.399999999999984</v>
      </c>
      <c r="K1009" t="s">
        <v>381</v>
      </c>
      <c r="L1009" s="2">
        <v>200</v>
      </c>
    </row>
    <row r="1010" spans="1:13">
      <c r="B1010" s="422"/>
      <c r="C1010" s="422"/>
      <c r="D1010" t="s">
        <v>13</v>
      </c>
      <c r="E1010" s="20">
        <v>4</v>
      </c>
      <c r="G1010" s="2">
        <f t="shared" si="18"/>
        <v>35.399999999999984</v>
      </c>
      <c r="K1010">
        <v>350</v>
      </c>
      <c r="L1010" s="114">
        <f>SUM(L1000:L1009)</f>
        <v>345.9</v>
      </c>
      <c r="M1010" s="20">
        <f>K1010-L1010</f>
        <v>4.1000000000000227</v>
      </c>
    </row>
    <row r="1011" spans="1:13">
      <c r="B1011" s="422"/>
      <c r="C1011" s="422"/>
      <c r="D1011" t="s">
        <v>14</v>
      </c>
      <c r="E1011" s="20">
        <v>60</v>
      </c>
      <c r="G1011" s="2">
        <f t="shared" si="18"/>
        <v>95.399999999999977</v>
      </c>
    </row>
    <row r="1012" spans="1:13">
      <c r="B1012" s="422"/>
      <c r="C1012" s="422"/>
      <c r="D1012" t="s">
        <v>15</v>
      </c>
      <c r="E1012" s="20">
        <v>5</v>
      </c>
      <c r="G1012" s="2">
        <f t="shared" si="18"/>
        <v>100.39999999999998</v>
      </c>
    </row>
    <row r="1013" spans="1:13">
      <c r="B1013" s="422"/>
      <c r="C1013" s="422"/>
      <c r="D1013" t="s">
        <v>381</v>
      </c>
      <c r="E1013" s="2">
        <v>200</v>
      </c>
      <c r="G1013" s="2">
        <f t="shared" si="18"/>
        <v>300.39999999999998</v>
      </c>
    </row>
    <row r="1014" spans="1:13">
      <c r="B1014" s="422"/>
      <c r="C1014" s="422"/>
      <c r="D1014" t="s">
        <v>63</v>
      </c>
      <c r="E1014" s="207">
        <v>10</v>
      </c>
      <c r="F1014" s="20"/>
      <c r="G1014" s="2">
        <f t="shared" si="18"/>
        <v>310.39999999999998</v>
      </c>
    </row>
    <row r="1015" spans="1:13">
      <c r="A1015" s="3">
        <v>45905</v>
      </c>
      <c r="B1015" s="422"/>
      <c r="C1015" s="422" t="s">
        <v>41</v>
      </c>
      <c r="D1015" t="s">
        <v>63</v>
      </c>
      <c r="E1015" s="207"/>
      <c r="F1015" s="20">
        <v>10</v>
      </c>
      <c r="G1015" s="2">
        <f t="shared" si="18"/>
        <v>300.39999999999998</v>
      </c>
    </row>
    <row r="1016" spans="1:13">
      <c r="A1016" s="3">
        <v>45930</v>
      </c>
      <c r="B1016" s="422" t="s">
        <v>103</v>
      </c>
      <c r="C1016" s="422" t="s">
        <v>41</v>
      </c>
      <c r="D1016" t="s">
        <v>14</v>
      </c>
      <c r="E1016" s="207"/>
      <c r="F1016" s="20">
        <v>60</v>
      </c>
      <c r="G1016" s="2">
        <f t="shared" si="18"/>
        <v>240.39999999999998</v>
      </c>
    </row>
    <row r="1017" spans="1:13">
      <c r="A1017" s="3">
        <v>45930</v>
      </c>
      <c r="B1017" s="422" t="s">
        <v>103</v>
      </c>
      <c r="C1017" s="422" t="s">
        <v>41</v>
      </c>
      <c r="D1017" t="s">
        <v>15</v>
      </c>
      <c r="E1017" s="207"/>
      <c r="F1017" s="20">
        <v>5</v>
      </c>
      <c r="G1017" s="2">
        <f t="shared" si="18"/>
        <v>235.39999999999998</v>
      </c>
    </row>
    <row r="1018" spans="1:13">
      <c r="A1018" s="3">
        <v>45930</v>
      </c>
      <c r="B1018" s="422" t="s">
        <v>103</v>
      </c>
      <c r="C1018" s="422" t="s">
        <v>41</v>
      </c>
      <c r="D1018" t="s">
        <v>381</v>
      </c>
      <c r="E1018" s="207"/>
      <c r="F1018" s="20">
        <v>197</v>
      </c>
      <c r="G1018" s="2">
        <f t="shared" si="18"/>
        <v>38.399999999999977</v>
      </c>
    </row>
    <row r="1019" spans="1:13">
      <c r="A1019" s="3">
        <v>45986</v>
      </c>
      <c r="B1019" s="422">
        <v>32145</v>
      </c>
      <c r="C1019" s="422" t="s">
        <v>41</v>
      </c>
      <c r="D1019" t="s">
        <v>12</v>
      </c>
      <c r="E1019" s="207"/>
      <c r="F1019" s="20">
        <v>31.4</v>
      </c>
      <c r="G1019" s="2">
        <f t="shared" si="18"/>
        <v>6.9999999999999787</v>
      </c>
    </row>
    <row r="1020" spans="1:13">
      <c r="A1020" s="3">
        <v>45986</v>
      </c>
      <c r="B1020" s="422">
        <v>32145</v>
      </c>
      <c r="C1020" s="422" t="s">
        <v>41</v>
      </c>
      <c r="D1020" t="s">
        <v>13</v>
      </c>
      <c r="E1020" s="207"/>
      <c r="F1020" s="20">
        <v>4</v>
      </c>
      <c r="G1020" s="2">
        <f t="shared" si="18"/>
        <v>2.9999999999999787</v>
      </c>
    </row>
    <row r="1021" spans="1:13">
      <c r="A1021" s="3">
        <v>45986</v>
      </c>
      <c r="B1021" s="422">
        <v>32145</v>
      </c>
      <c r="C1021" s="422" t="s">
        <v>41</v>
      </c>
      <c r="D1021" t="s">
        <v>381</v>
      </c>
      <c r="E1021" s="207"/>
      <c r="F1021" s="20">
        <v>3</v>
      </c>
      <c r="G1021" s="2">
        <f t="shared" si="18"/>
        <v>-2.1316282072803006E-14</v>
      </c>
    </row>
    <row r="1022" spans="1:13" ht="14.25" customHeight="1">
      <c r="A1022" s="81">
        <v>45961</v>
      </c>
      <c r="B1022" s="421" t="s">
        <v>10</v>
      </c>
      <c r="C1022" s="421" t="s">
        <v>25</v>
      </c>
      <c r="D1022" t="s">
        <v>12</v>
      </c>
      <c r="E1022" s="2">
        <v>29.5</v>
      </c>
      <c r="G1022" s="2">
        <f t="shared" si="18"/>
        <v>29.499999999999979</v>
      </c>
    </row>
    <row r="1023" spans="1:13">
      <c r="A1023" s="70"/>
      <c r="B1023" s="422"/>
      <c r="C1023" s="422"/>
      <c r="D1023" t="s">
        <v>13</v>
      </c>
      <c r="E1023" s="2">
        <v>7</v>
      </c>
      <c r="G1023" s="2">
        <f t="shared" si="18"/>
        <v>36.499999999999979</v>
      </c>
    </row>
    <row r="1024" spans="1:13">
      <c r="A1024" s="70"/>
      <c r="B1024" s="422"/>
      <c r="C1024" s="422"/>
      <c r="D1024" t="s">
        <v>14</v>
      </c>
      <c r="E1024" s="20">
        <v>60</v>
      </c>
      <c r="G1024" s="2">
        <f t="shared" si="18"/>
        <v>96.499999999999972</v>
      </c>
    </row>
    <row r="1025" spans="1:7">
      <c r="A1025" s="70"/>
      <c r="B1025" s="422"/>
      <c r="C1025" s="422"/>
      <c r="D1025" t="s">
        <v>15</v>
      </c>
      <c r="E1025" s="20">
        <v>5</v>
      </c>
      <c r="G1025" s="2">
        <f t="shared" si="18"/>
        <v>101.49999999999997</v>
      </c>
    </row>
    <row r="1026" spans="1:7">
      <c r="B1026" s="422"/>
      <c r="C1026" s="422"/>
      <c r="D1026" t="s">
        <v>381</v>
      </c>
      <c r="E1026" s="2">
        <v>200</v>
      </c>
      <c r="G1026" s="2">
        <f t="shared" si="18"/>
        <v>301.5</v>
      </c>
    </row>
    <row r="1027" spans="1:7">
      <c r="A1027" s="3">
        <v>45986</v>
      </c>
      <c r="B1027" s="422">
        <v>32145</v>
      </c>
      <c r="C1027" s="422" t="s">
        <v>25</v>
      </c>
      <c r="D1027" t="s">
        <v>12</v>
      </c>
      <c r="F1027" s="2">
        <v>29.5</v>
      </c>
      <c r="G1027" s="2">
        <f t="shared" si="18"/>
        <v>272</v>
      </c>
    </row>
    <row r="1028" spans="1:7">
      <c r="A1028" s="3">
        <v>45986</v>
      </c>
      <c r="B1028" s="422">
        <v>32145</v>
      </c>
      <c r="C1028" s="422" t="s">
        <v>25</v>
      </c>
      <c r="D1028" t="s">
        <v>13</v>
      </c>
      <c r="F1028" s="2">
        <v>7</v>
      </c>
      <c r="G1028" s="2">
        <f t="shared" si="18"/>
        <v>265</v>
      </c>
    </row>
    <row r="1029" spans="1:7">
      <c r="A1029" s="3">
        <v>45986</v>
      </c>
      <c r="B1029" s="422">
        <v>32145</v>
      </c>
      <c r="C1029" s="422" t="s">
        <v>25</v>
      </c>
      <c r="D1029" t="s">
        <v>14</v>
      </c>
      <c r="F1029" s="20">
        <v>60</v>
      </c>
      <c r="G1029" s="2">
        <f t="shared" si="18"/>
        <v>205</v>
      </c>
    </row>
    <row r="1030" spans="1:7">
      <c r="A1030" s="3">
        <v>45986</v>
      </c>
      <c r="B1030" s="422">
        <v>32145</v>
      </c>
      <c r="C1030" s="422" t="s">
        <v>25</v>
      </c>
      <c r="D1030" t="s">
        <v>15</v>
      </c>
      <c r="F1030" s="20">
        <v>5</v>
      </c>
      <c r="G1030" s="2">
        <f t="shared" si="18"/>
        <v>200</v>
      </c>
    </row>
    <row r="1031" spans="1:7">
      <c r="A1031" s="3">
        <v>45986</v>
      </c>
      <c r="B1031" s="422">
        <v>32145</v>
      </c>
      <c r="C1031" s="422" t="s">
        <v>25</v>
      </c>
      <c r="D1031" t="s">
        <v>381</v>
      </c>
      <c r="F1031" s="2">
        <v>200</v>
      </c>
      <c r="G1031" s="2">
        <f t="shared" si="18"/>
        <v>0</v>
      </c>
    </row>
    <row r="1032" spans="1:7">
      <c r="A1032" s="81">
        <v>45991</v>
      </c>
      <c r="B1032" s="421" t="s">
        <v>10</v>
      </c>
      <c r="C1032" s="421" t="s">
        <v>26</v>
      </c>
      <c r="D1032" t="s">
        <v>12</v>
      </c>
      <c r="E1032" s="20">
        <v>31.3</v>
      </c>
      <c r="G1032" s="2">
        <f t="shared" si="18"/>
        <v>31.3</v>
      </c>
    </row>
    <row r="1033" spans="1:7">
      <c r="A1033" s="70"/>
      <c r="B1033" s="422"/>
      <c r="C1033" s="422"/>
      <c r="D1033" t="s">
        <v>13</v>
      </c>
      <c r="E1033" s="20">
        <v>6</v>
      </c>
      <c r="G1033" s="2">
        <f t="shared" si="18"/>
        <v>37.299999999999997</v>
      </c>
    </row>
    <row r="1034" spans="1:7">
      <c r="A1034" s="70"/>
      <c r="B1034" s="422"/>
      <c r="C1034" s="422"/>
      <c r="D1034" t="s">
        <v>14</v>
      </c>
      <c r="E1034" s="207">
        <v>60</v>
      </c>
      <c r="G1034" s="2">
        <f t="shared" si="18"/>
        <v>97.3</v>
      </c>
    </row>
    <row r="1035" spans="1:7">
      <c r="A1035" s="70"/>
      <c r="B1035" s="422"/>
      <c r="C1035" s="422"/>
      <c r="D1035" t="s">
        <v>15</v>
      </c>
      <c r="E1035" s="207">
        <v>5</v>
      </c>
      <c r="G1035" s="2">
        <f t="shared" si="18"/>
        <v>102.3</v>
      </c>
    </row>
    <row r="1036" spans="1:7">
      <c r="B1036" s="422"/>
      <c r="C1036" s="422"/>
      <c r="D1036" t="s">
        <v>381</v>
      </c>
      <c r="E1036" s="2">
        <v>200</v>
      </c>
      <c r="G1036" s="2">
        <f t="shared" si="18"/>
        <v>302.3</v>
      </c>
    </row>
    <row r="1037" spans="1:7">
      <c r="A1037" s="3">
        <v>45991</v>
      </c>
      <c r="B1037" s="422" t="s">
        <v>93</v>
      </c>
      <c r="C1037" s="422" t="s">
        <v>26</v>
      </c>
      <c r="D1037" t="s">
        <v>14</v>
      </c>
      <c r="E1037" s="5"/>
      <c r="F1037" s="207">
        <v>60</v>
      </c>
      <c r="G1037" s="2">
        <f t="shared" si="18"/>
        <v>242.3</v>
      </c>
    </row>
    <row r="1038" spans="1:7">
      <c r="A1038" s="3">
        <v>45991</v>
      </c>
      <c r="B1038" s="422" t="s">
        <v>93</v>
      </c>
      <c r="C1038" s="422" t="s">
        <v>26</v>
      </c>
      <c r="D1038" t="s">
        <v>15</v>
      </c>
      <c r="E1038" s="5"/>
      <c r="F1038" s="207">
        <v>5</v>
      </c>
      <c r="G1038" s="2">
        <f t="shared" si="18"/>
        <v>237.3</v>
      </c>
    </row>
    <row r="1039" spans="1:7">
      <c r="A1039" s="3">
        <v>45991</v>
      </c>
      <c r="B1039" s="422" t="s">
        <v>93</v>
      </c>
      <c r="C1039" s="422" t="s">
        <v>26</v>
      </c>
      <c r="D1039" t="s">
        <v>12</v>
      </c>
      <c r="F1039" s="2">
        <v>30</v>
      </c>
      <c r="G1039" s="2">
        <f t="shared" si="18"/>
        <v>207.3</v>
      </c>
    </row>
    <row r="1040" spans="1:7">
      <c r="A1040" s="70">
        <v>46022</v>
      </c>
      <c r="B1040" s="422" t="s">
        <v>76</v>
      </c>
      <c r="C1040" s="422" t="s">
        <v>26</v>
      </c>
      <c r="D1040" t="s">
        <v>12</v>
      </c>
      <c r="F1040" s="2">
        <v>1.3</v>
      </c>
      <c r="G1040" s="2">
        <f t="shared" si="18"/>
        <v>206</v>
      </c>
    </row>
    <row r="1041" spans="1:7">
      <c r="A1041" s="70">
        <v>46022</v>
      </c>
      <c r="B1041" s="422" t="s">
        <v>76</v>
      </c>
      <c r="C1041" s="422" t="s">
        <v>26</v>
      </c>
      <c r="D1041" t="s">
        <v>13</v>
      </c>
      <c r="F1041" s="2">
        <v>6</v>
      </c>
      <c r="G1041" s="2">
        <f t="shared" si="18"/>
        <v>200</v>
      </c>
    </row>
    <row r="1042" spans="1:7">
      <c r="A1042" s="3">
        <v>45991</v>
      </c>
      <c r="B1042" s="422" t="s">
        <v>93</v>
      </c>
      <c r="C1042" s="422" t="s">
        <v>26</v>
      </c>
      <c r="D1042" t="s">
        <v>381</v>
      </c>
      <c r="F1042" s="2">
        <v>200</v>
      </c>
      <c r="G1042" s="2">
        <f t="shared" si="18"/>
        <v>0</v>
      </c>
    </row>
    <row r="1043" spans="1:7">
      <c r="A1043" s="81">
        <v>46022</v>
      </c>
      <c r="B1043" s="374" t="s">
        <v>10</v>
      </c>
      <c r="C1043" s="374" t="s">
        <v>27</v>
      </c>
      <c r="D1043" s="373" t="s">
        <v>12</v>
      </c>
      <c r="E1043" s="373">
        <v>31.9</v>
      </c>
      <c r="G1043" s="2">
        <f t="shared" si="18"/>
        <v>31.9</v>
      </c>
    </row>
    <row r="1044" spans="1:7">
      <c r="A1044" s="81"/>
      <c r="B1044" s="373"/>
      <c r="C1044" s="373"/>
      <c r="D1044" s="373" t="s">
        <v>13</v>
      </c>
      <c r="E1044" s="373">
        <v>6</v>
      </c>
      <c r="G1044" s="2">
        <f t="shared" si="18"/>
        <v>37.9</v>
      </c>
    </row>
    <row r="1045" spans="1:7">
      <c r="A1045" s="81"/>
      <c r="B1045" s="373"/>
      <c r="C1045" s="373"/>
      <c r="D1045" s="373" t="s">
        <v>14</v>
      </c>
      <c r="E1045" s="373">
        <v>60</v>
      </c>
      <c r="G1045" s="2">
        <f t="shared" si="18"/>
        <v>97.9</v>
      </c>
    </row>
    <row r="1046" spans="1:7">
      <c r="A1046" s="373"/>
      <c r="B1046" s="373"/>
      <c r="C1046" s="373"/>
      <c r="D1046" s="373" t="s">
        <v>15</v>
      </c>
      <c r="E1046" s="373">
        <v>5</v>
      </c>
      <c r="G1046" s="2">
        <f t="shared" ref="G1046:G1089" si="19">+G1045+E1046-F1046</f>
        <v>102.9</v>
      </c>
    </row>
    <row r="1047" spans="1:7">
      <c r="B1047" s="422"/>
      <c r="C1047" s="422"/>
      <c r="D1047" t="s">
        <v>381</v>
      </c>
      <c r="E1047" s="2">
        <v>200</v>
      </c>
      <c r="G1047" s="2">
        <f t="shared" si="19"/>
        <v>302.89999999999998</v>
      </c>
    </row>
    <row r="1048" spans="1:7">
      <c r="A1048" s="3">
        <v>45991</v>
      </c>
      <c r="B1048" s="422" t="s">
        <v>93</v>
      </c>
      <c r="C1048" s="150" t="s">
        <v>27</v>
      </c>
      <c r="D1048" t="s">
        <v>381</v>
      </c>
      <c r="F1048" s="2">
        <v>10</v>
      </c>
      <c r="G1048" s="2">
        <f t="shared" si="19"/>
        <v>292.89999999999998</v>
      </c>
    </row>
    <row r="1049" spans="1:7">
      <c r="A1049" s="70">
        <v>46022</v>
      </c>
      <c r="B1049" s="422" t="s">
        <v>76</v>
      </c>
      <c r="C1049" s="150" t="s">
        <v>27</v>
      </c>
      <c r="D1049" s="373" t="s">
        <v>14</v>
      </c>
      <c r="F1049" s="373">
        <v>60</v>
      </c>
      <c r="G1049" s="2">
        <f t="shared" si="19"/>
        <v>232.89999999999998</v>
      </c>
    </row>
    <row r="1050" spans="1:7">
      <c r="A1050" s="70">
        <v>46022</v>
      </c>
      <c r="B1050" s="422" t="s">
        <v>76</v>
      </c>
      <c r="C1050" s="150" t="s">
        <v>27</v>
      </c>
      <c r="D1050" s="373" t="s">
        <v>15</v>
      </c>
      <c r="F1050" s="373">
        <v>5</v>
      </c>
      <c r="G1050" s="2">
        <f t="shared" si="19"/>
        <v>227.89999999999998</v>
      </c>
    </row>
    <row r="1051" spans="1:7">
      <c r="A1051" s="70">
        <v>46022</v>
      </c>
      <c r="B1051" s="422" t="s">
        <v>76</v>
      </c>
      <c r="C1051" s="150" t="s">
        <v>27</v>
      </c>
      <c r="D1051" s="373" t="s">
        <v>12</v>
      </c>
      <c r="F1051" s="2">
        <v>22.7</v>
      </c>
      <c r="G1051" s="2">
        <f t="shared" si="19"/>
        <v>205.2</v>
      </c>
    </row>
    <row r="1052" spans="1:7">
      <c r="A1052" s="70">
        <v>46022</v>
      </c>
      <c r="B1052" s="422" t="s">
        <v>76</v>
      </c>
      <c r="C1052" s="150" t="s">
        <v>27</v>
      </c>
      <c r="D1052" t="s">
        <v>381</v>
      </c>
      <c r="F1052" s="2">
        <v>190</v>
      </c>
      <c r="G1052" s="2">
        <f t="shared" si="19"/>
        <v>15.199999999999989</v>
      </c>
    </row>
    <row r="1053" spans="1:7">
      <c r="A1053" s="70">
        <v>46081</v>
      </c>
      <c r="B1053" s="422" t="s">
        <v>78</v>
      </c>
      <c r="C1053" s="422" t="s">
        <v>27</v>
      </c>
      <c r="D1053" t="s">
        <v>12</v>
      </c>
      <c r="F1053" s="2">
        <v>9.1999999999999993</v>
      </c>
      <c r="G1053" s="2">
        <f t="shared" si="19"/>
        <v>5.9999999999999893</v>
      </c>
    </row>
    <row r="1054" spans="1:7">
      <c r="A1054" s="70">
        <v>46081</v>
      </c>
      <c r="B1054" s="422" t="s">
        <v>78</v>
      </c>
      <c r="C1054" s="422" t="s">
        <v>27</v>
      </c>
      <c r="D1054" t="s">
        <v>13</v>
      </c>
      <c r="F1054" s="2">
        <v>6</v>
      </c>
      <c r="G1054" s="2">
        <f t="shared" si="19"/>
        <v>-1.0658141036401503E-14</v>
      </c>
    </row>
    <row r="1055" spans="1:7">
      <c r="A1055" s="81">
        <v>46053</v>
      </c>
      <c r="B1055" s="421" t="s">
        <v>10</v>
      </c>
      <c r="C1055" s="421" t="s">
        <v>11</v>
      </c>
      <c r="D1055" t="s">
        <v>12</v>
      </c>
      <c r="E1055" s="20">
        <v>27.1</v>
      </c>
      <c r="G1055" s="2">
        <f t="shared" si="19"/>
        <v>27.099999999999991</v>
      </c>
    </row>
    <row r="1056" spans="1:7">
      <c r="A1056" s="70"/>
      <c r="B1056" s="422"/>
      <c r="C1056" s="422"/>
      <c r="D1056" t="s">
        <v>13</v>
      </c>
      <c r="E1056" s="20">
        <v>5</v>
      </c>
      <c r="G1056" s="2">
        <f t="shared" si="19"/>
        <v>32.099999999999994</v>
      </c>
    </row>
    <row r="1057" spans="1:11">
      <c r="A1057" s="70"/>
      <c r="B1057" s="422"/>
      <c r="C1057" s="422"/>
      <c r="D1057" t="s">
        <v>14</v>
      </c>
      <c r="E1057" s="207">
        <v>60</v>
      </c>
      <c r="G1057" s="2">
        <f t="shared" si="19"/>
        <v>92.1</v>
      </c>
    </row>
    <row r="1058" spans="1:11">
      <c r="A1058" s="70"/>
      <c r="B1058" s="422"/>
      <c r="C1058" s="422"/>
      <c r="D1058" t="s">
        <v>15</v>
      </c>
      <c r="E1058" s="207">
        <v>5</v>
      </c>
      <c r="G1058" s="2">
        <f t="shared" si="19"/>
        <v>97.1</v>
      </c>
    </row>
    <row r="1059" spans="1:11">
      <c r="B1059" s="422"/>
      <c r="C1059" s="422"/>
      <c r="D1059" t="s">
        <v>381</v>
      </c>
      <c r="E1059" s="2">
        <v>200</v>
      </c>
      <c r="G1059" s="2">
        <f t="shared" si="19"/>
        <v>297.10000000000002</v>
      </c>
      <c r="J1059" s="421" t="s">
        <v>383</v>
      </c>
    </row>
    <row r="1060" spans="1:11">
      <c r="B1060" s="422"/>
      <c r="C1060" s="422"/>
      <c r="D1060" s="388" t="s">
        <v>205</v>
      </c>
      <c r="E1060" s="389">
        <v>28.3</v>
      </c>
      <c r="G1060" s="2">
        <f t="shared" si="19"/>
        <v>325.40000000000003</v>
      </c>
      <c r="H1060" s="421">
        <v>2026</v>
      </c>
      <c r="I1060" s="421" t="s">
        <v>11</v>
      </c>
      <c r="J1060" t="s">
        <v>13</v>
      </c>
      <c r="K1060" s="20">
        <f>E1056-F1066</f>
        <v>3.3</v>
      </c>
    </row>
    <row r="1061" spans="1:11">
      <c r="A1061" s="70">
        <v>46022</v>
      </c>
      <c r="B1061" s="422" t="s">
        <v>76</v>
      </c>
      <c r="C1061" s="150" t="s">
        <v>11</v>
      </c>
      <c r="D1061" t="s">
        <v>381</v>
      </c>
      <c r="E1061" s="207"/>
      <c r="F1061" s="2">
        <v>20</v>
      </c>
      <c r="G1061" s="2">
        <f t="shared" si="19"/>
        <v>305.40000000000003</v>
      </c>
      <c r="I1061" s="422"/>
      <c r="J1061" t="s">
        <v>14</v>
      </c>
      <c r="K1061" s="207">
        <f>E1057-F1062</f>
        <v>28</v>
      </c>
    </row>
    <row r="1062" spans="1:11">
      <c r="A1062" s="70">
        <v>46053</v>
      </c>
      <c r="B1062" s="422" t="s">
        <v>77</v>
      </c>
      <c r="C1062" s="422" t="s">
        <v>11</v>
      </c>
      <c r="D1062" t="s">
        <v>14</v>
      </c>
      <c r="E1062" s="207"/>
      <c r="F1062" s="207">
        <v>32</v>
      </c>
      <c r="G1062" s="2">
        <f t="shared" si="19"/>
        <v>273.40000000000003</v>
      </c>
      <c r="I1062" s="422"/>
      <c r="J1062" t="s">
        <v>15</v>
      </c>
      <c r="K1062" s="207">
        <v>5</v>
      </c>
    </row>
    <row r="1063" spans="1:11">
      <c r="A1063" s="70">
        <v>46053</v>
      </c>
      <c r="B1063" s="422" t="s">
        <v>77</v>
      </c>
      <c r="C1063" s="422" t="s">
        <v>11</v>
      </c>
      <c r="D1063" t="s">
        <v>12</v>
      </c>
      <c r="E1063" s="207"/>
      <c r="F1063" s="207">
        <v>16</v>
      </c>
      <c r="G1063" s="2">
        <f t="shared" si="19"/>
        <v>257.40000000000003</v>
      </c>
      <c r="I1063" s="422"/>
      <c r="J1063" t="s">
        <v>381</v>
      </c>
      <c r="K1063" s="2">
        <f>E1059-F1061-F1064</f>
        <v>68</v>
      </c>
    </row>
    <row r="1064" spans="1:11">
      <c r="A1064" s="70">
        <v>46053</v>
      </c>
      <c r="B1064" s="422" t="s">
        <v>77</v>
      </c>
      <c r="C1064" s="422" t="s">
        <v>11</v>
      </c>
      <c r="D1064" t="s">
        <v>381</v>
      </c>
      <c r="E1064" s="207"/>
      <c r="F1064" s="207">
        <v>112</v>
      </c>
      <c r="G1064" s="2">
        <f t="shared" si="19"/>
        <v>145.40000000000003</v>
      </c>
      <c r="I1064" s="422"/>
      <c r="J1064" s="388" t="s">
        <v>205</v>
      </c>
      <c r="K1064" s="389">
        <v>28.3</v>
      </c>
    </row>
    <row r="1065" spans="1:11">
      <c r="A1065" s="70">
        <v>46081</v>
      </c>
      <c r="B1065" s="422" t="s">
        <v>78</v>
      </c>
      <c r="C1065" s="422" t="s">
        <v>11</v>
      </c>
      <c r="D1065" t="s">
        <v>12</v>
      </c>
      <c r="E1065" s="207"/>
      <c r="F1065" s="207">
        <v>11.1</v>
      </c>
      <c r="G1065" s="2">
        <f t="shared" si="19"/>
        <v>134.30000000000004</v>
      </c>
      <c r="I1065" s="421" t="s">
        <v>17</v>
      </c>
      <c r="J1065" t="s">
        <v>12</v>
      </c>
      <c r="K1065" s="20">
        <v>28.7</v>
      </c>
    </row>
    <row r="1066" spans="1:11">
      <c r="A1066" s="70">
        <v>46081</v>
      </c>
      <c r="B1066" s="422" t="s">
        <v>78</v>
      </c>
      <c r="C1066" s="422" t="s">
        <v>11</v>
      </c>
      <c r="D1066" t="s">
        <v>13</v>
      </c>
      <c r="E1066" s="207"/>
      <c r="F1066" s="207">
        <v>1.7</v>
      </c>
      <c r="G1066" s="2">
        <f t="shared" si="19"/>
        <v>132.60000000000005</v>
      </c>
      <c r="I1066" s="422"/>
      <c r="J1066" t="s">
        <v>13</v>
      </c>
      <c r="K1066" s="20">
        <v>10</v>
      </c>
    </row>
    <row r="1067" spans="1:11">
      <c r="A1067" s="70">
        <v>46105</v>
      </c>
      <c r="B1067" s="422">
        <v>32820</v>
      </c>
      <c r="C1067" s="422" t="s">
        <v>11</v>
      </c>
      <c r="D1067" t="s">
        <v>13</v>
      </c>
      <c r="E1067" s="207"/>
      <c r="F1067" s="207">
        <v>3.3</v>
      </c>
      <c r="G1067" s="2">
        <f t="shared" si="19"/>
        <v>129.30000000000004</v>
      </c>
      <c r="I1067" s="422"/>
      <c r="K1067" s="20"/>
    </row>
    <row r="1068" spans="1:11">
      <c r="A1068" s="70">
        <v>46105</v>
      </c>
      <c r="B1068" s="422">
        <v>32820</v>
      </c>
      <c r="C1068" s="422" t="s">
        <v>11</v>
      </c>
      <c r="D1068" t="s">
        <v>14</v>
      </c>
      <c r="E1068" s="207"/>
      <c r="F1068" s="207">
        <v>28</v>
      </c>
      <c r="G1068" s="2">
        <f t="shared" si="19"/>
        <v>101.30000000000004</v>
      </c>
      <c r="I1068" s="422"/>
      <c r="K1068" s="20"/>
    </row>
    <row r="1069" spans="1:11">
      <c r="A1069" s="70">
        <v>46105</v>
      </c>
      <c r="B1069" s="422">
        <v>32820</v>
      </c>
      <c r="C1069" s="422" t="s">
        <v>11</v>
      </c>
      <c r="D1069" t="s">
        <v>15</v>
      </c>
      <c r="E1069" s="207"/>
      <c r="F1069" s="207">
        <v>5</v>
      </c>
      <c r="G1069" s="2">
        <f t="shared" si="19"/>
        <v>96.30000000000004</v>
      </c>
      <c r="I1069" s="422"/>
      <c r="K1069" s="20"/>
    </row>
    <row r="1070" spans="1:11">
      <c r="A1070" s="70">
        <v>46105</v>
      </c>
      <c r="B1070" s="422">
        <v>32820</v>
      </c>
      <c r="C1070" s="422" t="s">
        <v>11</v>
      </c>
      <c r="D1070" t="s">
        <v>381</v>
      </c>
      <c r="E1070" s="207"/>
      <c r="F1070" s="207">
        <v>68</v>
      </c>
      <c r="G1070" s="2">
        <f t="shared" si="19"/>
        <v>28.30000000000004</v>
      </c>
      <c r="I1070" s="422"/>
      <c r="K1070" s="20"/>
    </row>
    <row r="1071" spans="1:11">
      <c r="A1071" s="70">
        <v>46105</v>
      </c>
      <c r="B1071" s="422">
        <v>32820</v>
      </c>
      <c r="C1071" s="422" t="s">
        <v>11</v>
      </c>
      <c r="D1071" t="s">
        <v>205</v>
      </c>
      <c r="E1071" s="207"/>
      <c r="F1071" s="207">
        <v>28.3</v>
      </c>
      <c r="G1071" s="2">
        <f t="shared" si="19"/>
        <v>3.907985046680551E-14</v>
      </c>
      <c r="I1071" s="422"/>
      <c r="K1071" s="20"/>
    </row>
    <row r="1072" spans="1:11">
      <c r="A1072" s="31">
        <v>46081</v>
      </c>
      <c r="B1072" s="421" t="s">
        <v>10</v>
      </c>
      <c r="C1072" s="421" t="s">
        <v>17</v>
      </c>
      <c r="D1072" t="s">
        <v>12</v>
      </c>
      <c r="E1072" s="20">
        <v>28.7</v>
      </c>
      <c r="G1072" s="2">
        <f t="shared" si="19"/>
        <v>28.700000000000038</v>
      </c>
      <c r="I1072" s="422"/>
      <c r="J1072" t="s">
        <v>381</v>
      </c>
      <c r="K1072" s="2">
        <v>4</v>
      </c>
    </row>
    <row r="1073" spans="1:11">
      <c r="B1073" s="422"/>
      <c r="C1073" s="422"/>
      <c r="D1073" t="s">
        <v>13</v>
      </c>
      <c r="E1073" s="20">
        <v>10</v>
      </c>
      <c r="G1073" s="2">
        <f t="shared" si="19"/>
        <v>38.700000000000038</v>
      </c>
      <c r="I1073" s="422"/>
      <c r="K1073" s="209">
        <f>SUM(K1060:K1072)</f>
        <v>175.29999999999998</v>
      </c>
    </row>
    <row r="1074" spans="1:11">
      <c r="B1074" s="422"/>
      <c r="C1074" s="422"/>
      <c r="D1074" t="s">
        <v>14</v>
      </c>
      <c r="E1074" s="207">
        <v>56</v>
      </c>
      <c r="G1074" s="2">
        <f t="shared" si="19"/>
        <v>94.700000000000045</v>
      </c>
      <c r="I1074" s="422"/>
    </row>
    <row r="1075" spans="1:11">
      <c r="B1075" s="422"/>
      <c r="C1075" s="422"/>
      <c r="D1075" t="s">
        <v>15</v>
      </c>
      <c r="E1075" s="207">
        <v>5</v>
      </c>
      <c r="G1075" s="2">
        <f t="shared" si="19"/>
        <v>99.700000000000045</v>
      </c>
    </row>
    <row r="1076" spans="1:11">
      <c r="B1076" s="422"/>
      <c r="C1076" s="422"/>
      <c r="D1076" t="s">
        <v>381</v>
      </c>
      <c r="E1076" s="2">
        <v>200</v>
      </c>
      <c r="F1076" s="207"/>
      <c r="G1076" s="2">
        <f t="shared" si="19"/>
        <v>299.70000000000005</v>
      </c>
    </row>
    <row r="1077" spans="1:11">
      <c r="A1077" s="70">
        <v>46081</v>
      </c>
      <c r="B1077" s="422" t="s">
        <v>78</v>
      </c>
      <c r="C1077" s="422" t="s">
        <v>17</v>
      </c>
      <c r="D1077" t="s">
        <v>14</v>
      </c>
      <c r="F1077" s="207">
        <v>56</v>
      </c>
      <c r="G1077" s="2">
        <f t="shared" si="19"/>
        <v>243.70000000000005</v>
      </c>
    </row>
    <row r="1078" spans="1:11">
      <c r="A1078" s="70">
        <v>46081</v>
      </c>
      <c r="B1078" s="422" t="s">
        <v>78</v>
      </c>
      <c r="C1078" s="422" t="s">
        <v>17</v>
      </c>
      <c r="D1078" t="s">
        <v>15</v>
      </c>
      <c r="F1078" s="207">
        <v>5</v>
      </c>
      <c r="G1078" s="2">
        <f t="shared" si="19"/>
        <v>238.70000000000005</v>
      </c>
    </row>
    <row r="1079" spans="1:11">
      <c r="A1079" s="70">
        <v>46081</v>
      </c>
      <c r="B1079" s="422" t="s">
        <v>78</v>
      </c>
      <c r="C1079" s="422" t="s">
        <v>17</v>
      </c>
      <c r="D1079" t="s">
        <v>381</v>
      </c>
      <c r="F1079" s="2">
        <v>196</v>
      </c>
      <c r="G1079" s="2">
        <f t="shared" si="19"/>
        <v>42.700000000000045</v>
      </c>
    </row>
    <row r="1080" spans="1:11">
      <c r="A1080" s="3">
        <v>46105</v>
      </c>
      <c r="B1080" s="422">
        <v>32820</v>
      </c>
      <c r="C1080" s="422" t="s">
        <v>17</v>
      </c>
      <c r="D1080" t="s">
        <v>12</v>
      </c>
      <c r="F1080" s="2">
        <v>28.7</v>
      </c>
      <c r="G1080" s="2">
        <f t="shared" si="19"/>
        <v>14.000000000000046</v>
      </c>
    </row>
    <row r="1081" spans="1:11">
      <c r="A1081" s="3">
        <v>46105</v>
      </c>
      <c r="B1081" s="422">
        <v>32820</v>
      </c>
      <c r="C1081" s="422" t="s">
        <v>17</v>
      </c>
      <c r="D1081" t="s">
        <v>13</v>
      </c>
      <c r="F1081" s="2">
        <v>10</v>
      </c>
      <c r="G1081" s="2">
        <f t="shared" si="19"/>
        <v>4.0000000000000462</v>
      </c>
    </row>
    <row r="1082" spans="1:11">
      <c r="A1082" s="3">
        <v>46105</v>
      </c>
      <c r="B1082" s="422">
        <v>32820</v>
      </c>
      <c r="C1082" s="422" t="s">
        <v>17</v>
      </c>
      <c r="D1082" t="s">
        <v>381</v>
      </c>
      <c r="F1082" s="2">
        <v>4</v>
      </c>
      <c r="G1082" s="2">
        <f t="shared" si="19"/>
        <v>4.6185277824406512E-14</v>
      </c>
    </row>
    <row r="1083" spans="1:11">
      <c r="A1083" s="31">
        <v>46112</v>
      </c>
      <c r="B1083" s="421" t="s">
        <v>10</v>
      </c>
      <c r="C1083" s="421" t="s">
        <v>18</v>
      </c>
      <c r="D1083" t="s">
        <v>12</v>
      </c>
      <c r="E1083" s="207">
        <v>27.2</v>
      </c>
      <c r="G1083" s="2">
        <f t="shared" si="19"/>
        <v>27.200000000000045</v>
      </c>
    </row>
    <row r="1084" spans="1:11">
      <c r="A1084" s="31"/>
      <c r="B1084" s="422"/>
      <c r="C1084" s="422"/>
      <c r="D1084" t="s">
        <v>13</v>
      </c>
      <c r="E1084" s="207">
        <v>6</v>
      </c>
      <c r="G1084" s="2">
        <f t="shared" si="19"/>
        <v>33.200000000000045</v>
      </c>
    </row>
    <row r="1085" spans="1:11">
      <c r="B1085" s="422"/>
      <c r="C1085" s="422"/>
      <c r="D1085" t="s">
        <v>14</v>
      </c>
      <c r="E1085" s="207">
        <v>60</v>
      </c>
      <c r="G1085" s="2">
        <f t="shared" si="19"/>
        <v>93.200000000000045</v>
      </c>
    </row>
    <row r="1086" spans="1:11">
      <c r="B1086" s="422"/>
      <c r="C1086" s="422"/>
      <c r="D1086" t="s">
        <v>15</v>
      </c>
      <c r="E1086" s="207">
        <v>5</v>
      </c>
      <c r="G1086" s="2">
        <f t="shared" si="19"/>
        <v>98.200000000000045</v>
      </c>
    </row>
    <row r="1087" spans="1:11">
      <c r="B1087" s="422"/>
      <c r="C1087" s="422"/>
      <c r="D1087" t="s">
        <v>381</v>
      </c>
      <c r="E1087" s="2">
        <v>200</v>
      </c>
      <c r="G1087" s="2">
        <f t="shared" si="19"/>
        <v>298.20000000000005</v>
      </c>
    </row>
    <row r="1088" spans="1:11">
      <c r="A1088" s="70">
        <v>46112</v>
      </c>
      <c r="B1088" s="422" t="s">
        <v>81</v>
      </c>
      <c r="C1088" s="422" t="s">
        <v>18</v>
      </c>
      <c r="D1088" t="s">
        <v>14</v>
      </c>
      <c r="E1088" s="207"/>
      <c r="F1088" s="207">
        <v>26</v>
      </c>
      <c r="G1088" s="2">
        <f t="shared" si="19"/>
        <v>272.20000000000005</v>
      </c>
    </row>
    <row r="1089" spans="1:7">
      <c r="A1089" s="70">
        <v>46112</v>
      </c>
      <c r="B1089" s="422" t="s">
        <v>81</v>
      </c>
      <c r="C1089" s="422" t="s">
        <v>18</v>
      </c>
      <c r="D1089" t="s">
        <v>12</v>
      </c>
      <c r="E1089" s="207"/>
      <c r="F1089" s="207">
        <v>13</v>
      </c>
      <c r="G1089" s="2">
        <f t="shared" si="19"/>
        <v>259.20000000000005</v>
      </c>
    </row>
    <row r="1090" spans="1:7">
      <c r="A1090" s="70">
        <v>46112</v>
      </c>
      <c r="B1090" s="422" t="s">
        <v>81</v>
      </c>
      <c r="C1090" s="422" t="s">
        <v>18</v>
      </c>
      <c r="D1090" t="s">
        <v>381</v>
      </c>
      <c r="E1090" s="207"/>
      <c r="F1090" s="207">
        <v>91</v>
      </c>
      <c r="G1090" s="2">
        <f>+G1089+E1090-F1090</f>
        <v>168.20000000000005</v>
      </c>
    </row>
    <row r="1091" spans="1:7">
      <c r="B1091" s="422"/>
      <c r="C1091" s="422"/>
      <c r="G1091" s="2">
        <f>+G1090+E1091-F1091</f>
        <v>168.20000000000005</v>
      </c>
    </row>
    <row r="1092" spans="1:7">
      <c r="B1092" s="422"/>
      <c r="C1092" s="422"/>
      <c r="G1092" s="2">
        <f>+G1091+E1092-F1092</f>
        <v>168.20000000000005</v>
      </c>
    </row>
    <row r="1093" spans="1:7">
      <c r="B1093" s="422"/>
      <c r="C1093" s="422"/>
      <c r="G1093" s="2">
        <f>+G1092+E1093-F1093</f>
        <v>168.20000000000005</v>
      </c>
    </row>
    <row r="1094" spans="1:7">
      <c r="B1094" s="422"/>
      <c r="C1094" s="422"/>
      <c r="G1094" s="2">
        <f>+G1093+E1094-F1094</f>
        <v>168.20000000000005</v>
      </c>
    </row>
    <row r="1095" spans="1:7">
      <c r="B1095" s="422"/>
      <c r="C1095" s="422"/>
      <c r="G1095" s="2">
        <f>+G1094+E1095-F1095</f>
        <v>168.20000000000005</v>
      </c>
    </row>
    <row r="1096" spans="1:7">
      <c r="B1096" s="422"/>
      <c r="C1096" s="422"/>
      <c r="G1096" s="2">
        <f>+G1095+E1096-F1096</f>
        <v>168.20000000000005</v>
      </c>
    </row>
    <row r="1097" spans="1:7">
      <c r="B1097" s="422"/>
      <c r="C1097" s="422"/>
      <c r="G1097" s="2">
        <f>+G1096+E1097-F1097</f>
        <v>168.20000000000005</v>
      </c>
    </row>
    <row r="1098" spans="1:7">
      <c r="B1098" s="422"/>
      <c r="C1098" s="422"/>
      <c r="G1098" s="2">
        <f>+G1097+E1098-F1098</f>
        <v>168.20000000000005</v>
      </c>
    </row>
    <row r="1099" spans="1:7">
      <c r="B1099" s="422"/>
      <c r="C1099" s="422"/>
      <c r="G1099" s="2">
        <f>+G1098+E1099-F1099</f>
        <v>168.20000000000005</v>
      </c>
    </row>
    <row r="1100" spans="1:7">
      <c r="B1100" s="422"/>
      <c r="C1100" s="422"/>
      <c r="G1100" s="2">
        <f>+G1099+E1100-F1100</f>
        <v>168.20000000000005</v>
      </c>
    </row>
    <row r="1101" spans="1:7">
      <c r="B1101" s="422"/>
      <c r="C1101" s="422"/>
      <c r="G1101" s="2">
        <f>+G1100+E1101-F1101</f>
        <v>168.20000000000005</v>
      </c>
    </row>
    <row r="1102" spans="1:7">
      <c r="B1102" s="422"/>
      <c r="C1102" s="422"/>
      <c r="G1102" s="2">
        <f>+G1101+E1102-F1102</f>
        <v>168.20000000000005</v>
      </c>
    </row>
    <row r="1103" spans="1:7">
      <c r="B1103" s="422"/>
      <c r="C1103" s="422"/>
      <c r="G1103" s="2">
        <f>+G1102+E1103-F1103</f>
        <v>168.20000000000005</v>
      </c>
    </row>
    <row r="1104" spans="1:7">
      <c r="B1104" s="422"/>
      <c r="C1104" s="422"/>
      <c r="G1104" s="2">
        <f>+G1103+E1104-F1104</f>
        <v>168.20000000000005</v>
      </c>
    </row>
    <row r="1105" spans="2:7">
      <c r="B1105" s="422"/>
      <c r="C1105" s="422"/>
      <c r="G1105" s="2">
        <f>+G1104+E1105-F1105</f>
        <v>168.20000000000005</v>
      </c>
    </row>
    <row r="1106" spans="2:7">
      <c r="B1106" s="422"/>
      <c r="C1106" s="422"/>
      <c r="G1106" s="2">
        <f>+G1105+E1106-F1106</f>
        <v>168.20000000000005</v>
      </c>
    </row>
    <row r="1107" spans="2:7">
      <c r="B1107" s="422"/>
      <c r="C1107" s="422"/>
      <c r="G1107" s="2">
        <f>+G1106+E1107-F1107</f>
        <v>168.20000000000005</v>
      </c>
    </row>
    <row r="1108" spans="2:7">
      <c r="B1108" s="422"/>
      <c r="C1108" s="422"/>
      <c r="G1108" s="2">
        <f>+G1107+E1108-F1108</f>
        <v>168.20000000000005</v>
      </c>
    </row>
    <row r="1109" spans="2:7">
      <c r="B1109" s="422"/>
      <c r="C1109" s="422"/>
      <c r="G1109" s="2">
        <f>+G1108+E1109-F1109</f>
        <v>168.20000000000005</v>
      </c>
    </row>
    <row r="1110" spans="2:7">
      <c r="B1110" s="422"/>
      <c r="C1110" s="422"/>
      <c r="G1110" s="2">
        <f>+G1109+E1110-F1110</f>
        <v>168.20000000000005</v>
      </c>
    </row>
    <row r="1111" spans="2:7">
      <c r="B1111" s="422"/>
      <c r="C1111" s="422"/>
      <c r="G1111" s="2">
        <f>+G1110+E1111-F1111</f>
        <v>168.20000000000005</v>
      </c>
    </row>
    <row r="1112" spans="2:7">
      <c r="B1112" s="422"/>
      <c r="C1112" s="422"/>
      <c r="G1112" s="2">
        <f>+G1111+E1112-F1112</f>
        <v>168.20000000000005</v>
      </c>
    </row>
    <row r="1113" spans="2:7">
      <c r="B1113" s="422"/>
      <c r="C1113" s="422"/>
      <c r="G1113" s="2">
        <f>+G1112+E1113-F1113</f>
        <v>168.20000000000005</v>
      </c>
    </row>
    <row r="1114" spans="2:7">
      <c r="B1114" s="422"/>
      <c r="C1114" s="422"/>
      <c r="G1114" s="2">
        <f>+G1113+E1114-F1114</f>
        <v>168.20000000000005</v>
      </c>
    </row>
    <row r="1115" spans="2:7">
      <c r="B1115" s="422"/>
      <c r="C1115" s="422"/>
      <c r="G1115" s="2">
        <f>+G1114+E1115-F1115</f>
        <v>168.20000000000005</v>
      </c>
    </row>
    <row r="1116" spans="2:7">
      <c r="B1116" s="422"/>
      <c r="C1116" s="422"/>
      <c r="G1116" s="2">
        <f>+G1115+E1116-F1116</f>
        <v>168.20000000000005</v>
      </c>
    </row>
    <row r="1117" spans="2:7">
      <c r="B1117" s="422"/>
      <c r="C1117" s="422"/>
      <c r="G1117" s="2">
        <f>+G1116+E1117-F1117</f>
        <v>168.20000000000005</v>
      </c>
    </row>
    <row r="1118" spans="2:7">
      <c r="B1118" s="422"/>
      <c r="C1118" s="422"/>
      <c r="G1118" s="2">
        <f>+G1117+E1118-F1118</f>
        <v>168.20000000000005</v>
      </c>
    </row>
    <row r="1119" spans="2:7">
      <c r="B1119" s="422"/>
      <c r="C1119" s="422"/>
      <c r="G1119" s="2">
        <f>+G1118+E1119-F1119</f>
        <v>168.20000000000005</v>
      </c>
    </row>
    <row r="1120" spans="2:7">
      <c r="B1120" s="422"/>
      <c r="C1120" s="422"/>
      <c r="G1120" s="2">
        <f>+G1119+E1120-F1120</f>
        <v>168.20000000000005</v>
      </c>
    </row>
    <row r="1121" spans="2:7">
      <c r="B1121" s="422"/>
      <c r="C1121" s="422"/>
      <c r="G1121" s="2">
        <f>+G1120+E1121-F1121</f>
        <v>168.20000000000005</v>
      </c>
    </row>
    <row r="1122" spans="2:7">
      <c r="B1122" s="422"/>
      <c r="C1122" s="422"/>
      <c r="G1122" s="2">
        <f>+G1121+E1122-F1122</f>
        <v>168.20000000000005</v>
      </c>
    </row>
    <row r="1123" spans="2:7">
      <c r="B1123" s="422"/>
      <c r="C1123" s="422"/>
      <c r="G1123" s="2">
        <f>+G1122+E1123-F1123</f>
        <v>168.20000000000005</v>
      </c>
    </row>
    <row r="1124" spans="2:7">
      <c r="B1124" s="422"/>
      <c r="C1124" s="422"/>
      <c r="G1124" s="2">
        <f>+G1123+E1124-F1124</f>
        <v>168.20000000000005</v>
      </c>
    </row>
    <row r="1125" spans="2:7">
      <c r="B1125" s="422"/>
      <c r="C1125" s="422"/>
      <c r="G1125" s="2">
        <f>+G1124+E1125-F1125</f>
        <v>168.20000000000005</v>
      </c>
    </row>
    <row r="1126" spans="2:7">
      <c r="B1126" s="422"/>
      <c r="C1126" s="422"/>
      <c r="G1126" s="2">
        <f>+G1125+E1126-F1126</f>
        <v>168.20000000000005</v>
      </c>
    </row>
    <row r="1127" spans="2:7">
      <c r="B1127" s="422"/>
      <c r="C1127" s="422"/>
      <c r="G1127" s="2">
        <f>+G1126+E1127-F1127</f>
        <v>168.20000000000005</v>
      </c>
    </row>
    <row r="1128" spans="2:7">
      <c r="B1128" s="422"/>
      <c r="C1128" s="422"/>
      <c r="G1128" s="2">
        <f>+G1127+E1128-F1128</f>
        <v>168.20000000000005</v>
      </c>
    </row>
    <row r="1129" spans="2:7">
      <c r="B1129" s="422"/>
      <c r="C1129" s="422"/>
      <c r="G1129" s="2">
        <f>+G1128+E1129-F1129</f>
        <v>168.20000000000005</v>
      </c>
    </row>
    <row r="1130" spans="2:7">
      <c r="B1130" s="422"/>
      <c r="C1130" s="422"/>
      <c r="G1130" s="2">
        <f>+G1129+E1130-F1130</f>
        <v>168.20000000000005</v>
      </c>
    </row>
    <row r="1131" spans="2:7">
      <c r="B1131" s="422"/>
      <c r="C1131" s="422"/>
      <c r="G1131" s="2">
        <f>+G1130+E1131-F1131</f>
        <v>168.20000000000005</v>
      </c>
    </row>
    <row r="1132" spans="2:7">
      <c r="B1132" s="422"/>
      <c r="C1132" s="422"/>
      <c r="G1132" s="2">
        <f>+G1131+E1132-F1132</f>
        <v>168.20000000000005</v>
      </c>
    </row>
    <row r="1133" spans="2:7">
      <c r="B1133" s="422"/>
      <c r="C1133" s="422"/>
      <c r="G1133" s="2">
        <f>+G1132+E1133-F1133</f>
        <v>168.20000000000005</v>
      </c>
    </row>
    <row r="1134" spans="2:7">
      <c r="B1134" s="422"/>
      <c r="C1134" s="422"/>
      <c r="G1134" s="2">
        <f>+G1133+E1134-F1134</f>
        <v>168.20000000000005</v>
      </c>
    </row>
    <row r="1135" spans="2:7">
      <c r="B1135" s="422"/>
      <c r="C1135" s="422"/>
      <c r="G1135" s="2">
        <f>+G1134+E1135-F1135</f>
        <v>168.20000000000005</v>
      </c>
    </row>
    <row r="1136" spans="2:7">
      <c r="B1136" s="422"/>
      <c r="C1136" s="422"/>
      <c r="G1136" s="2">
        <f>+G1135+E1136-F1136</f>
        <v>168.20000000000005</v>
      </c>
    </row>
    <row r="1137" spans="2:7">
      <c r="B1137" s="422"/>
      <c r="C1137" s="422"/>
      <c r="G1137" s="2">
        <f>+G1136+E1137-F1137</f>
        <v>168.20000000000005</v>
      </c>
    </row>
    <row r="1138" spans="2:7">
      <c r="B1138" s="422"/>
      <c r="C1138" s="422"/>
      <c r="G1138" s="2">
        <f>+G1137+E1138-F1138</f>
        <v>168.20000000000005</v>
      </c>
    </row>
    <row r="1139" spans="2:7">
      <c r="B1139" s="422"/>
      <c r="C1139" s="422"/>
      <c r="G1139" s="2">
        <f>+G1138+E1139-F1139</f>
        <v>168.20000000000005</v>
      </c>
    </row>
    <row r="1140" spans="2:7">
      <c r="B1140" s="422"/>
      <c r="C1140" s="422"/>
      <c r="G1140" s="2">
        <f>+G1139+E1140-F1140</f>
        <v>168.20000000000005</v>
      </c>
    </row>
    <row r="1141" spans="2:7">
      <c r="B1141" s="422"/>
      <c r="C1141" s="422"/>
      <c r="G1141" s="2">
        <f>+G1140+E1141-F1141</f>
        <v>168.20000000000005</v>
      </c>
    </row>
    <row r="1142" spans="2:7">
      <c r="B1142" s="422"/>
      <c r="C1142" s="422"/>
      <c r="G1142" s="2">
        <f>+G1141+E1142-F1142</f>
        <v>168.20000000000005</v>
      </c>
    </row>
    <row r="1143" spans="2:7">
      <c r="B1143" s="422"/>
      <c r="C1143" s="422"/>
      <c r="G1143" s="2">
        <f>+G1142+E1143-F1143</f>
        <v>168.20000000000005</v>
      </c>
    </row>
    <row r="1144" spans="2:7">
      <c r="B1144" s="422"/>
      <c r="C1144" s="422"/>
      <c r="G1144" s="2">
        <f>+G1143+E1144-F1144</f>
        <v>168.20000000000005</v>
      </c>
    </row>
    <row r="1145" spans="2:7">
      <c r="B1145" s="422"/>
      <c r="C1145" s="422"/>
      <c r="G1145" s="2">
        <f>+G1144+E1145-F1145</f>
        <v>168.20000000000005</v>
      </c>
    </row>
    <row r="1146" spans="2:7">
      <c r="B1146" s="422"/>
      <c r="C1146" s="422"/>
      <c r="G1146" s="2">
        <f>+G1145+E1146-F1146</f>
        <v>168.20000000000005</v>
      </c>
    </row>
    <row r="1147" spans="2:7">
      <c r="B1147" s="422"/>
      <c r="C1147" s="422"/>
      <c r="G1147" s="2">
        <f>+G1146+E1147-F1147</f>
        <v>168.20000000000005</v>
      </c>
    </row>
    <row r="1148" spans="2:7">
      <c r="B1148" s="422"/>
      <c r="C1148" s="422"/>
      <c r="G1148" s="2">
        <f>+G1147+E1148-F1148</f>
        <v>168.20000000000005</v>
      </c>
    </row>
    <row r="1149" spans="2:7">
      <c r="B1149" s="422"/>
      <c r="C1149" s="422"/>
      <c r="G1149" s="2">
        <f>+G1148+E1149-F1149</f>
        <v>168.20000000000005</v>
      </c>
    </row>
    <row r="1150" spans="2:7">
      <c r="B1150" s="422"/>
      <c r="C1150" s="422"/>
      <c r="G1150" s="2">
        <f>+G1149+E1150-F1150</f>
        <v>168.20000000000005</v>
      </c>
    </row>
    <row r="1151" spans="2:7">
      <c r="B1151" s="422"/>
      <c r="C1151" s="422"/>
      <c r="G1151" s="2">
        <f>+G1150+E1151-F1151</f>
        <v>168.20000000000005</v>
      </c>
    </row>
    <row r="1152" spans="2:7">
      <c r="B1152" s="422"/>
      <c r="C1152" s="422"/>
      <c r="G1152" s="2">
        <f>+G1151+E1152-F1152</f>
        <v>168.20000000000005</v>
      </c>
    </row>
    <row r="1153" spans="2:7">
      <c r="B1153" s="422"/>
      <c r="C1153" s="422"/>
      <c r="G1153" s="2">
        <f>+G1152+E1153-F1153</f>
        <v>168.20000000000005</v>
      </c>
    </row>
    <row r="1154" spans="2:7">
      <c r="B1154" s="422"/>
      <c r="C1154" s="422"/>
      <c r="G1154" s="2">
        <f>+G1153+E1154-F1154</f>
        <v>168.20000000000005</v>
      </c>
    </row>
    <row r="1155" spans="2:7">
      <c r="B1155" s="422"/>
      <c r="C1155" s="422"/>
      <c r="G1155" s="2">
        <f>+G1154+E1155-F1155</f>
        <v>168.20000000000005</v>
      </c>
    </row>
    <row r="1156" spans="2:7">
      <c r="B1156" s="422"/>
      <c r="C1156" s="422"/>
      <c r="G1156" s="2">
        <f>+G1155+E1156-F1156</f>
        <v>168.20000000000005</v>
      </c>
    </row>
    <row r="1157" spans="2:7">
      <c r="B1157" s="422"/>
      <c r="C1157" s="422"/>
      <c r="G1157" s="2">
        <f>+G1156+E1157-F1157</f>
        <v>168.20000000000005</v>
      </c>
    </row>
    <row r="1158" spans="2:7">
      <c r="B1158" s="422"/>
      <c r="C1158" s="422"/>
      <c r="G1158" s="2">
        <f>+G1157+E1158-F1158</f>
        <v>168.20000000000005</v>
      </c>
    </row>
    <row r="1159" spans="2:7">
      <c r="B1159" s="422"/>
      <c r="C1159" s="422"/>
      <c r="G1159" s="2">
        <f>+G1158+E1159-F1159</f>
        <v>168.20000000000005</v>
      </c>
    </row>
    <row r="1160" spans="2:7">
      <c r="B1160" s="422"/>
      <c r="C1160" s="422"/>
      <c r="G1160" s="2">
        <f>+G1159+E1160-F1160</f>
        <v>168.20000000000005</v>
      </c>
    </row>
    <row r="1161" spans="2:7">
      <c r="B1161" s="422"/>
      <c r="C1161" s="422"/>
      <c r="G1161" s="2">
        <f>+G1160+E1161-F1161</f>
        <v>168.20000000000005</v>
      </c>
    </row>
    <row r="1162" spans="2:7">
      <c r="B1162" s="422"/>
      <c r="C1162" s="422"/>
      <c r="G1162" s="2">
        <f>+G1161+E1162-F1162</f>
        <v>168.20000000000005</v>
      </c>
    </row>
    <row r="1163" spans="2:7">
      <c r="B1163" s="422"/>
      <c r="C1163" s="422"/>
      <c r="G1163" s="2">
        <f>+G1162+E1163-F1163</f>
        <v>168.20000000000005</v>
      </c>
    </row>
    <row r="1164" spans="2:7">
      <c r="B1164" s="422"/>
      <c r="C1164" s="422"/>
      <c r="G1164" s="2">
        <f>+G1163+E1164-F1164</f>
        <v>168.20000000000005</v>
      </c>
    </row>
    <row r="1165" spans="2:7">
      <c r="B1165" s="422"/>
      <c r="C1165" s="422"/>
      <c r="G1165" s="2">
        <f>+G1164+E1165-F1165</f>
        <v>168.20000000000005</v>
      </c>
    </row>
    <row r="1166" spans="2:7">
      <c r="B1166" s="422"/>
      <c r="C1166" s="422"/>
      <c r="G1166" s="2">
        <f>+G1165+E1166-F1166</f>
        <v>168.20000000000005</v>
      </c>
    </row>
    <row r="1167" spans="2:7">
      <c r="B1167" s="422"/>
      <c r="C1167" s="422"/>
      <c r="G1167" s="2">
        <f>+G1166+E1167-F1167</f>
        <v>168.20000000000005</v>
      </c>
    </row>
    <row r="1168" spans="2:7">
      <c r="B1168" s="422"/>
      <c r="C1168" s="422"/>
      <c r="G1168" s="2">
        <f>+G1167+E1168-F1168</f>
        <v>168.20000000000005</v>
      </c>
    </row>
    <row r="1169" spans="2:7">
      <c r="B1169" s="422"/>
      <c r="C1169" s="422"/>
      <c r="G1169" s="2">
        <f>+G1168+E1169-F1169</f>
        <v>168.20000000000005</v>
      </c>
    </row>
    <row r="1170" spans="2:7">
      <c r="B1170" s="422"/>
      <c r="C1170" s="422"/>
      <c r="G1170" s="2">
        <f>+G1169+E1170-F1170</f>
        <v>168.20000000000005</v>
      </c>
    </row>
    <row r="1171" spans="2:7">
      <c r="B1171" s="422"/>
      <c r="C1171" s="422"/>
      <c r="G1171" s="2">
        <f>+G1170+E1171-F1171</f>
        <v>168.20000000000005</v>
      </c>
    </row>
    <row r="1172" spans="2:7">
      <c r="B1172" s="422"/>
      <c r="C1172" s="422"/>
      <c r="G1172" s="2">
        <f>+G1171+E1172-F1172</f>
        <v>168.20000000000005</v>
      </c>
    </row>
    <row r="1173" spans="2:7">
      <c r="B1173" s="422"/>
      <c r="C1173" s="422"/>
      <c r="G1173" s="2">
        <f>+G1172+E1173-F1173</f>
        <v>168.20000000000005</v>
      </c>
    </row>
    <row r="1174" spans="2:7">
      <c r="B1174" s="422"/>
      <c r="C1174" s="422"/>
      <c r="G1174" s="2">
        <f>+G1173+E1174-F1174</f>
        <v>168.20000000000005</v>
      </c>
    </row>
    <row r="1175" spans="2:7">
      <c r="B1175" s="422"/>
      <c r="C1175" s="422"/>
      <c r="G1175" s="2">
        <f>+G1174+E1175-F1175</f>
        <v>168.20000000000005</v>
      </c>
    </row>
    <row r="1176" spans="2:7">
      <c r="B1176" s="422"/>
      <c r="C1176" s="422"/>
      <c r="G1176" s="2">
        <f>+G1175+E1176-F1176</f>
        <v>168.20000000000005</v>
      </c>
    </row>
    <row r="1177" spans="2:7">
      <c r="B1177" s="422"/>
      <c r="C1177" s="422"/>
      <c r="G1177" s="2">
        <f>+G1176+E1177-F1177</f>
        <v>168.20000000000005</v>
      </c>
    </row>
    <row r="1178" spans="2:7">
      <c r="B1178" s="422"/>
      <c r="C1178" s="422"/>
      <c r="G1178" s="2">
        <f>+G1177+E1178-F1178</f>
        <v>168.20000000000005</v>
      </c>
    </row>
    <row r="1179" spans="2:7">
      <c r="B1179" s="422"/>
      <c r="C1179" s="422"/>
      <c r="G1179" s="2">
        <f>+G1178+E1179-F1179</f>
        <v>168.20000000000005</v>
      </c>
    </row>
    <row r="1180" spans="2:7">
      <c r="B1180" s="422"/>
      <c r="C1180" s="422"/>
      <c r="G1180" s="2">
        <f>+G1179+E1180-F1180</f>
        <v>168.20000000000005</v>
      </c>
    </row>
    <row r="1181" spans="2:7">
      <c r="B1181" s="422"/>
      <c r="C1181" s="422"/>
      <c r="G1181" s="2">
        <f>+G1180+E1181-F1181</f>
        <v>168.20000000000005</v>
      </c>
    </row>
    <row r="1182" spans="2:7">
      <c r="B1182" s="422"/>
      <c r="C1182" s="422"/>
      <c r="G1182" s="2">
        <f>+G1181+E1182-F1182</f>
        <v>168.20000000000005</v>
      </c>
    </row>
    <row r="1183" spans="2:7">
      <c r="B1183" s="422"/>
      <c r="C1183" s="422"/>
      <c r="G1183" s="2">
        <f>+G1182+E1183-F1183</f>
        <v>168.20000000000005</v>
      </c>
    </row>
    <row r="1184" spans="2:7">
      <c r="B1184" s="422"/>
      <c r="C1184" s="422"/>
      <c r="G1184" s="2">
        <f>+G1183+E1184-F1184</f>
        <v>168.20000000000005</v>
      </c>
    </row>
    <row r="1185" spans="2:7">
      <c r="B1185" s="422"/>
      <c r="C1185" s="422"/>
      <c r="G1185" s="2">
        <f>+G1184+E1185-F1185</f>
        <v>168.20000000000005</v>
      </c>
    </row>
    <row r="1186" spans="2:7">
      <c r="B1186" s="422"/>
      <c r="C1186" s="422"/>
      <c r="G1186" s="2">
        <f>+G1185+E1186-F1186</f>
        <v>168.20000000000005</v>
      </c>
    </row>
    <row r="1187" spans="2:7">
      <c r="B1187" s="422"/>
      <c r="C1187" s="422"/>
      <c r="G1187" s="2">
        <f>+G1186+E1187-F1187</f>
        <v>168.20000000000005</v>
      </c>
    </row>
    <row r="1188" spans="2:7">
      <c r="B1188" s="422"/>
      <c r="C1188" s="422"/>
      <c r="G1188" s="2">
        <f>+G1187+E1188-F1188</f>
        <v>168.20000000000005</v>
      </c>
    </row>
    <row r="1189" spans="2:7">
      <c r="B1189" s="422"/>
      <c r="C1189" s="422"/>
      <c r="G1189" s="2">
        <f>+G1188+E1189-F1189</f>
        <v>168.20000000000005</v>
      </c>
    </row>
    <row r="1190" spans="2:7">
      <c r="B1190" s="422"/>
      <c r="C1190" s="422"/>
      <c r="G1190" s="2">
        <f>+G1189+E1190-F1190</f>
        <v>168.20000000000005</v>
      </c>
    </row>
    <row r="1191" spans="2:7">
      <c r="B1191" s="422"/>
      <c r="C1191" s="422"/>
      <c r="G1191" s="2">
        <f>+G1190+E1191-F1191</f>
        <v>168.20000000000005</v>
      </c>
    </row>
    <row r="1192" spans="2:7">
      <c r="B1192" s="422"/>
      <c r="C1192" s="422"/>
      <c r="G1192" s="2">
        <f>+G1191+E1192-F1192</f>
        <v>168.20000000000005</v>
      </c>
    </row>
    <row r="1193" spans="2:7">
      <c r="B1193" s="422"/>
      <c r="C1193" s="422"/>
      <c r="G1193" s="2">
        <f>+G1192+E1193-F1193</f>
        <v>168.20000000000005</v>
      </c>
    </row>
    <row r="1194" spans="2:7">
      <c r="B1194" s="422"/>
      <c r="C1194" s="422"/>
      <c r="G1194" s="2">
        <f>+G1193+E1194-F1194</f>
        <v>168.20000000000005</v>
      </c>
    </row>
    <row r="1195" spans="2:7">
      <c r="B1195" s="422"/>
      <c r="C1195" s="422"/>
      <c r="G1195" s="2">
        <f>+G1194+E1195-F1195</f>
        <v>168.20000000000005</v>
      </c>
    </row>
    <row r="1196" spans="2:7">
      <c r="B1196" s="422"/>
      <c r="C1196" s="422"/>
      <c r="G1196" s="2">
        <f>+G1195+E1196-F1196</f>
        <v>168.20000000000005</v>
      </c>
    </row>
    <row r="1197" spans="2:7">
      <c r="B1197" s="422"/>
      <c r="C1197" s="422"/>
      <c r="G1197" s="2">
        <f>+G1196+E1197-F1197</f>
        <v>168.20000000000005</v>
      </c>
    </row>
    <row r="1198" spans="2:7">
      <c r="B1198" s="422"/>
      <c r="C1198" s="422"/>
      <c r="G1198" s="2">
        <f>+G1197+E1198-F1198</f>
        <v>168.20000000000005</v>
      </c>
    </row>
    <row r="1199" spans="2:7">
      <c r="B1199" s="422"/>
      <c r="C1199" s="422"/>
      <c r="G1199" s="2">
        <f>+G1198+E1199-F1199</f>
        <v>168.20000000000005</v>
      </c>
    </row>
    <row r="1200" spans="2:7">
      <c r="B1200" s="422"/>
      <c r="C1200" s="422"/>
      <c r="G1200" s="2">
        <f>+G1199+E1200-F1200</f>
        <v>168.20000000000005</v>
      </c>
    </row>
    <row r="1201" spans="2:7">
      <c r="B1201" s="422"/>
      <c r="C1201" s="422"/>
      <c r="G1201" s="2">
        <f>+G1200+E1201-F1201</f>
        <v>168.20000000000005</v>
      </c>
    </row>
    <row r="1202" spans="2:7">
      <c r="B1202" s="422"/>
      <c r="C1202" s="422"/>
      <c r="G1202" s="2">
        <f>+G1201+E1202-F1202</f>
        <v>168.20000000000005</v>
      </c>
    </row>
    <row r="1203" spans="2:7">
      <c r="B1203" s="422"/>
      <c r="C1203" s="422"/>
      <c r="G1203" s="2">
        <f>+G1202+E1203-F1203</f>
        <v>168.20000000000005</v>
      </c>
    </row>
    <row r="1204" spans="2:7">
      <c r="B1204" s="422"/>
      <c r="C1204" s="422"/>
      <c r="G1204" s="2">
        <f>+G1203+E1204-F1204</f>
        <v>168.20000000000005</v>
      </c>
    </row>
    <row r="1205" spans="2:7">
      <c r="B1205" s="422"/>
      <c r="C1205" s="422"/>
      <c r="G1205" s="2">
        <f>+G1204+E1205-F1205</f>
        <v>168.20000000000005</v>
      </c>
    </row>
    <row r="1206" spans="2:7">
      <c r="B1206" s="422"/>
      <c r="C1206" s="422"/>
      <c r="G1206" s="2">
        <f>+G1205+E1206-F1206</f>
        <v>168.20000000000005</v>
      </c>
    </row>
    <row r="1207" spans="2:7">
      <c r="B1207" s="422"/>
      <c r="C1207" s="422"/>
      <c r="G1207" s="2">
        <f>+G1206+E1207-F1207</f>
        <v>168.20000000000005</v>
      </c>
    </row>
    <row r="1208" spans="2:7">
      <c r="B1208" s="422"/>
      <c r="C1208" s="422"/>
      <c r="G1208" s="2">
        <f>+G1207+E1208-F1208</f>
        <v>168.20000000000005</v>
      </c>
    </row>
    <row r="1209" spans="2:7">
      <c r="B1209" s="422"/>
      <c r="C1209" s="422"/>
      <c r="G1209" s="2">
        <f>+G1208+E1209-F1209</f>
        <v>168.20000000000005</v>
      </c>
    </row>
    <row r="1210" spans="2:7">
      <c r="B1210" s="422"/>
      <c r="C1210" s="422"/>
      <c r="G1210" s="2">
        <f>+G1209+E1210-F1210</f>
        <v>168.20000000000005</v>
      </c>
    </row>
    <row r="1211" spans="2:7">
      <c r="B1211" s="422"/>
      <c r="C1211" s="422"/>
      <c r="G1211" s="2">
        <f>+G1210+E1211-F1211</f>
        <v>168.20000000000005</v>
      </c>
    </row>
    <row r="1212" spans="2:7">
      <c r="B1212" s="422"/>
      <c r="C1212" s="422"/>
      <c r="G1212" s="2">
        <f>+G1211+E1212-F1212</f>
        <v>168.20000000000005</v>
      </c>
    </row>
    <row r="1213" spans="2:7">
      <c r="B1213" s="422"/>
      <c r="C1213" s="422"/>
      <c r="G1213" s="2">
        <f>+G1212+E1213-F1213</f>
        <v>168.20000000000005</v>
      </c>
    </row>
    <row r="1214" spans="2:7">
      <c r="B1214" s="422"/>
      <c r="C1214" s="422"/>
      <c r="G1214" s="2">
        <f>+G1213+E1214-F1214</f>
        <v>168.20000000000005</v>
      </c>
    </row>
    <row r="1215" spans="2:7">
      <c r="B1215" s="422"/>
      <c r="C1215" s="422"/>
      <c r="G1215" s="2">
        <f>+G1214+E1215-F1215</f>
        <v>168.20000000000005</v>
      </c>
    </row>
    <row r="1216" spans="2:7">
      <c r="B1216" s="422"/>
      <c r="C1216" s="422"/>
      <c r="G1216" s="2">
        <f>+G1215+E1216-F1216</f>
        <v>168.20000000000005</v>
      </c>
    </row>
    <row r="1217" spans="2:7">
      <c r="B1217" s="422"/>
      <c r="C1217" s="422"/>
      <c r="G1217" s="2">
        <f>+G1216+E1217-F1217</f>
        <v>168.20000000000005</v>
      </c>
    </row>
    <row r="1218" spans="2:7">
      <c r="B1218" s="422"/>
      <c r="C1218" s="422"/>
      <c r="G1218" s="2">
        <f>+G1217+E1218-F1218</f>
        <v>168.20000000000005</v>
      </c>
    </row>
    <row r="1219" spans="2:7">
      <c r="B1219" s="422"/>
      <c r="C1219" s="422"/>
      <c r="G1219" s="2">
        <f>+G1218+E1219-F1219</f>
        <v>168.20000000000005</v>
      </c>
    </row>
    <row r="1220" spans="2:7">
      <c r="B1220" s="422"/>
      <c r="C1220" s="422"/>
      <c r="G1220" s="2">
        <f>+G1219+E1220-F1220</f>
        <v>168.20000000000005</v>
      </c>
    </row>
    <row r="1221" spans="2:7">
      <c r="B1221" s="422"/>
      <c r="C1221" s="422"/>
      <c r="G1221" s="2">
        <f>+G1220+E1221-F1221</f>
        <v>168.20000000000005</v>
      </c>
    </row>
    <row r="1222" spans="2:7">
      <c r="B1222" s="422"/>
      <c r="C1222" s="422"/>
      <c r="G1222" s="2">
        <f>+G1221+E1222-F1222</f>
        <v>168.20000000000005</v>
      </c>
    </row>
    <row r="1223" spans="2:7">
      <c r="B1223" s="422"/>
      <c r="C1223" s="422"/>
      <c r="G1223" s="2">
        <f>+G1222+E1223-F1223</f>
        <v>168.20000000000005</v>
      </c>
    </row>
    <row r="1224" spans="2:7">
      <c r="B1224" s="422"/>
      <c r="C1224" s="422"/>
      <c r="G1224" s="2">
        <f>+G1223+E1224-F1224</f>
        <v>168.20000000000005</v>
      </c>
    </row>
    <row r="1225" spans="2:7">
      <c r="B1225" s="422"/>
      <c r="C1225" s="422"/>
      <c r="G1225" s="2">
        <f>+G1224+E1225-F1225</f>
        <v>168.20000000000005</v>
      </c>
    </row>
    <row r="1226" spans="2:7">
      <c r="B1226" s="422"/>
      <c r="C1226" s="422"/>
      <c r="G1226" s="2">
        <f>+G1225+E1226-F1226</f>
        <v>168.20000000000005</v>
      </c>
    </row>
    <row r="1227" spans="2:7">
      <c r="B1227" s="422"/>
      <c r="C1227" s="422"/>
      <c r="G1227" s="2">
        <f>+G1226+E1227-F1227</f>
        <v>168.20000000000005</v>
      </c>
    </row>
    <row r="1228" spans="2:7">
      <c r="B1228" s="422"/>
      <c r="C1228" s="422"/>
      <c r="G1228" s="2">
        <f>+G1227+E1228-F1228</f>
        <v>168.20000000000005</v>
      </c>
    </row>
    <row r="1229" spans="2:7">
      <c r="B1229" s="422"/>
      <c r="C1229" s="422"/>
      <c r="G1229" s="2">
        <f>+G1228+E1229-F1229</f>
        <v>168.20000000000005</v>
      </c>
    </row>
    <row r="1230" spans="2:7">
      <c r="B1230" s="422"/>
      <c r="C1230" s="422"/>
      <c r="G1230" s="2">
        <f>+G1229+E1230-F1230</f>
        <v>168.20000000000005</v>
      </c>
    </row>
    <row r="1231" spans="2:7">
      <c r="B1231" s="422"/>
      <c r="C1231" s="422"/>
      <c r="G1231" s="2">
        <f>+G1230+E1231-F1231</f>
        <v>168.20000000000005</v>
      </c>
    </row>
    <row r="1232" spans="2:7">
      <c r="B1232" s="422"/>
      <c r="C1232" s="422"/>
      <c r="G1232" s="2">
        <f>+G1231+E1232-F1232</f>
        <v>168.20000000000005</v>
      </c>
    </row>
    <row r="1233" spans="2:7">
      <c r="B1233" s="422"/>
      <c r="C1233" s="422"/>
      <c r="G1233" s="2">
        <f>+G1232+E1233-F1233</f>
        <v>168.20000000000005</v>
      </c>
    </row>
    <row r="1234" spans="2:7">
      <c r="B1234" s="422"/>
      <c r="C1234" s="422"/>
      <c r="G1234" s="2">
        <f>+G1233+E1234-F1234</f>
        <v>168.20000000000005</v>
      </c>
    </row>
    <row r="1235" spans="2:7">
      <c r="B1235" s="422"/>
      <c r="C1235" s="422"/>
      <c r="G1235" s="2">
        <f>+G1234+E1235-F1235</f>
        <v>168.20000000000005</v>
      </c>
    </row>
    <row r="1236" spans="2:7">
      <c r="B1236" s="422"/>
      <c r="C1236" s="422"/>
      <c r="G1236" s="2">
        <f>+G1235+E1236-F1236</f>
        <v>168.20000000000005</v>
      </c>
    </row>
    <row r="1237" spans="2:7">
      <c r="B1237" s="422"/>
      <c r="C1237" s="422"/>
      <c r="G1237" s="2">
        <f>+G1236+E1237-F1237</f>
        <v>168.20000000000005</v>
      </c>
    </row>
    <row r="1238" spans="2:7">
      <c r="B1238" s="422"/>
      <c r="C1238" s="422"/>
      <c r="G1238" s="2">
        <f>+G1237+E1238-F1238</f>
        <v>168.20000000000005</v>
      </c>
    </row>
    <row r="1239" spans="2:7">
      <c r="B1239" s="422"/>
      <c r="C1239" s="422"/>
      <c r="G1239" s="2">
        <f>+G1238+E1239-F1239</f>
        <v>168.20000000000005</v>
      </c>
    </row>
    <row r="1240" spans="2:7">
      <c r="B1240" s="422"/>
      <c r="C1240" s="422"/>
      <c r="G1240" s="2">
        <f>+G1239+E1240-F1240</f>
        <v>168.20000000000005</v>
      </c>
    </row>
    <row r="1241" spans="2:7">
      <c r="B1241" s="422"/>
      <c r="C1241" s="422"/>
      <c r="G1241" s="2">
        <f>+G1240+E1241-F1241</f>
        <v>168.20000000000005</v>
      </c>
    </row>
    <row r="1242" spans="2:7">
      <c r="B1242" s="422"/>
      <c r="C1242" s="422"/>
      <c r="G1242" s="2">
        <f>+G1241+E1242-F1242</f>
        <v>168.20000000000005</v>
      </c>
    </row>
    <row r="1243" spans="2:7">
      <c r="B1243" s="422"/>
      <c r="C1243" s="422"/>
      <c r="G1243" s="2">
        <f>+G1242+E1243-F1243</f>
        <v>168.20000000000005</v>
      </c>
    </row>
    <row r="1244" spans="2:7">
      <c r="B1244" s="422"/>
      <c r="C1244" s="422"/>
      <c r="G1244" s="2">
        <f>+G1243+E1244-F1244</f>
        <v>168.20000000000005</v>
      </c>
    </row>
    <row r="1245" spans="2:7">
      <c r="B1245" s="422"/>
      <c r="C1245" s="422"/>
      <c r="G1245" s="2">
        <f>+G1244+E1245-F1245</f>
        <v>168.20000000000005</v>
      </c>
    </row>
    <row r="1246" spans="2:7">
      <c r="B1246" s="422"/>
      <c r="C1246" s="422"/>
      <c r="G1246" s="2">
        <f>+G1245+E1246-F1246</f>
        <v>168.20000000000005</v>
      </c>
    </row>
    <row r="1247" spans="2:7">
      <c r="B1247" s="422"/>
      <c r="C1247" s="422"/>
      <c r="G1247" s="2">
        <f>+G1246+E1247-F1247</f>
        <v>168.20000000000005</v>
      </c>
    </row>
    <row r="1248" spans="2:7">
      <c r="B1248" s="422"/>
      <c r="C1248" s="422"/>
      <c r="G1248" s="2">
        <f>+G1247+E1248-F1248</f>
        <v>168.20000000000005</v>
      </c>
    </row>
    <row r="1249" spans="2:7">
      <c r="B1249" s="422"/>
      <c r="C1249" s="422"/>
      <c r="G1249" s="2">
        <f>+G1248+E1249-F1249</f>
        <v>168.20000000000005</v>
      </c>
    </row>
    <row r="1250" spans="2:7">
      <c r="B1250" s="422"/>
      <c r="C1250" s="422"/>
      <c r="G1250" s="2">
        <f>+G1249+E1250-F1250</f>
        <v>168.20000000000005</v>
      </c>
    </row>
    <row r="1251" spans="2:7">
      <c r="B1251" s="422"/>
      <c r="C1251" s="422"/>
      <c r="G1251" s="2">
        <f>+G1250+E1251-F1251</f>
        <v>168.20000000000005</v>
      </c>
    </row>
    <row r="1252" spans="2:7">
      <c r="B1252" s="422"/>
      <c r="C1252" s="422"/>
      <c r="G1252" s="2">
        <f>+G1251+E1252-F1252</f>
        <v>168.20000000000005</v>
      </c>
    </row>
    <row r="1253" spans="2:7">
      <c r="B1253" s="422"/>
      <c r="C1253" s="422"/>
      <c r="G1253" s="2">
        <f>+G1252+E1253-F1253</f>
        <v>168.20000000000005</v>
      </c>
    </row>
    <row r="1254" spans="2:7">
      <c r="B1254" s="422"/>
      <c r="C1254" s="422"/>
      <c r="G1254" s="2">
        <f>+G1253+E1254-F1254</f>
        <v>168.20000000000005</v>
      </c>
    </row>
    <row r="1255" spans="2:7">
      <c r="B1255" s="422"/>
      <c r="C1255" s="422"/>
      <c r="G1255" s="2">
        <f>+G1254+E1255-F1255</f>
        <v>168.20000000000005</v>
      </c>
    </row>
    <row r="1256" spans="2:7">
      <c r="B1256" s="422"/>
      <c r="C1256" s="422"/>
      <c r="G1256" s="2">
        <f>+G1255+E1256-F1256</f>
        <v>168.20000000000005</v>
      </c>
    </row>
    <row r="1257" spans="2:7">
      <c r="B1257" s="422"/>
      <c r="C1257" s="422"/>
      <c r="G1257" s="2">
        <f>+G1256+E1257-F1257</f>
        <v>168.20000000000005</v>
      </c>
    </row>
    <row r="1258" spans="2:7">
      <c r="B1258" s="422"/>
      <c r="C1258" s="422"/>
      <c r="G1258" s="2">
        <f>+G1257+E1258-F1258</f>
        <v>168.20000000000005</v>
      </c>
    </row>
    <row r="1259" spans="2:7">
      <c r="B1259" s="422"/>
      <c r="C1259" s="422"/>
      <c r="G1259" s="2">
        <f>+G1258+E1259-F1259</f>
        <v>168.20000000000005</v>
      </c>
    </row>
    <row r="1260" spans="2:7">
      <c r="B1260" s="422"/>
      <c r="C1260" s="422"/>
      <c r="G1260" s="2">
        <f>+G1259+E1260-F1260</f>
        <v>168.20000000000005</v>
      </c>
    </row>
    <row r="1261" spans="2:7">
      <c r="B1261" s="422"/>
      <c r="C1261" s="422"/>
      <c r="G1261" s="2">
        <f>+G1260+E1261-F1261</f>
        <v>168.20000000000005</v>
      </c>
    </row>
    <row r="1262" spans="2:7">
      <c r="B1262" s="422"/>
      <c r="C1262" s="422"/>
      <c r="G1262" s="2">
        <f>+G1261+E1262-F1262</f>
        <v>168.20000000000005</v>
      </c>
    </row>
    <row r="1263" spans="2:7">
      <c r="B1263" s="422"/>
      <c r="C1263" s="422"/>
      <c r="G1263" s="2">
        <f>+G1262+E1263-F1263</f>
        <v>168.20000000000005</v>
      </c>
    </row>
    <row r="1264" spans="2:7">
      <c r="B1264" s="422"/>
      <c r="C1264" s="422"/>
      <c r="G1264" s="2">
        <f>+G1263+E1264-F1264</f>
        <v>168.20000000000005</v>
      </c>
    </row>
    <row r="1265" spans="2:7">
      <c r="B1265" s="422"/>
      <c r="C1265" s="422"/>
      <c r="G1265" s="2">
        <f>+G1264+E1265-F1265</f>
        <v>168.20000000000005</v>
      </c>
    </row>
    <row r="1266" spans="2:7">
      <c r="B1266" s="422"/>
      <c r="C1266" s="422"/>
      <c r="G1266" s="2">
        <f>+G1265+E1266-F1266</f>
        <v>168.20000000000005</v>
      </c>
    </row>
    <row r="1267" spans="2:7">
      <c r="B1267" s="422"/>
      <c r="C1267" s="422"/>
      <c r="G1267" s="2">
        <f>+G1266+E1267-F1267</f>
        <v>168.20000000000005</v>
      </c>
    </row>
    <row r="1268" spans="2:7">
      <c r="B1268" s="422"/>
      <c r="C1268" s="422"/>
      <c r="G1268" s="2">
        <f>+G1267+E1268-F1268</f>
        <v>168.20000000000005</v>
      </c>
    </row>
    <row r="1269" spans="2:7">
      <c r="B1269" s="422"/>
      <c r="C1269" s="422"/>
      <c r="G1269" s="2">
        <f>+G1268+E1269-F1269</f>
        <v>168.20000000000005</v>
      </c>
    </row>
    <row r="1270" spans="2:7">
      <c r="B1270" s="422"/>
      <c r="C1270" s="422"/>
      <c r="G1270" s="2">
        <f>+G1269+E1270-F1270</f>
        <v>168.20000000000005</v>
      </c>
    </row>
    <row r="1271" spans="2:7">
      <c r="B1271" s="422"/>
      <c r="C1271" s="422"/>
      <c r="G1271" s="2">
        <f>+G1270+E1271-F1271</f>
        <v>168.20000000000005</v>
      </c>
    </row>
    <row r="1272" spans="2:7">
      <c r="B1272" s="422"/>
      <c r="C1272" s="422"/>
      <c r="G1272" s="2">
        <f>+G1271+E1272-F1272</f>
        <v>168.20000000000005</v>
      </c>
    </row>
    <row r="1273" spans="2:7">
      <c r="B1273" s="422"/>
      <c r="C1273" s="422"/>
      <c r="G1273" s="2">
        <f>+G1272+E1273-F1273</f>
        <v>168.20000000000005</v>
      </c>
    </row>
    <row r="1274" spans="2:7">
      <c r="B1274" s="422"/>
      <c r="C1274" s="422"/>
      <c r="G1274" s="2">
        <f>+G1273+E1274-F1274</f>
        <v>168.20000000000005</v>
      </c>
    </row>
    <row r="1275" spans="2:7">
      <c r="B1275" s="422"/>
      <c r="C1275" s="422"/>
      <c r="G1275" s="2">
        <f>+G1274+E1275-F1275</f>
        <v>168.20000000000005</v>
      </c>
    </row>
    <row r="1276" spans="2:7">
      <c r="B1276" s="422"/>
      <c r="C1276" s="422"/>
      <c r="G1276" s="2">
        <f>+G1275+E1276-F1276</f>
        <v>168.20000000000005</v>
      </c>
    </row>
    <row r="1277" spans="2:7">
      <c r="B1277" s="422"/>
      <c r="C1277" s="422"/>
      <c r="G1277" s="2">
        <f>+G1276+E1277-F1277</f>
        <v>168.20000000000005</v>
      </c>
    </row>
    <row r="1278" spans="2:7">
      <c r="B1278" s="422"/>
      <c r="C1278" s="422"/>
      <c r="G1278" s="2">
        <f>+G1277+E1278-F1278</f>
        <v>168.20000000000005</v>
      </c>
    </row>
    <row r="1279" spans="2:7">
      <c r="B1279" s="422"/>
      <c r="C1279" s="422"/>
      <c r="G1279" s="2">
        <f>+G1278+E1279-F1279</f>
        <v>168.20000000000005</v>
      </c>
    </row>
    <row r="1280" spans="2:7">
      <c r="B1280" s="422"/>
      <c r="C1280" s="422"/>
      <c r="G1280" s="2">
        <f>+G1279+E1280-F1280</f>
        <v>168.20000000000005</v>
      </c>
    </row>
    <row r="1281" spans="2:7">
      <c r="B1281" s="422"/>
      <c r="C1281" s="422"/>
      <c r="G1281" s="2">
        <f>+G1280+E1281-F1281</f>
        <v>168.20000000000005</v>
      </c>
    </row>
    <row r="1282" spans="2:7">
      <c r="B1282" s="422"/>
      <c r="C1282" s="422"/>
      <c r="G1282" s="2">
        <f>+G1281+E1282-F1282</f>
        <v>168.20000000000005</v>
      </c>
    </row>
    <row r="1283" spans="2:7">
      <c r="B1283" s="422"/>
      <c r="C1283" s="422"/>
      <c r="G1283" s="2">
        <f>+G1282+E1283-F1283</f>
        <v>168.20000000000005</v>
      </c>
    </row>
    <row r="1284" spans="2:7">
      <c r="B1284" s="422"/>
      <c r="C1284" s="422"/>
      <c r="G1284" s="2">
        <f>+G1283+E1284-F1284</f>
        <v>168.20000000000005</v>
      </c>
    </row>
    <row r="1285" spans="2:7">
      <c r="B1285" s="422"/>
      <c r="C1285" s="422"/>
      <c r="G1285" s="2">
        <f>+G1284+E1285-F1285</f>
        <v>168.20000000000005</v>
      </c>
    </row>
    <row r="1286" spans="2:7">
      <c r="B1286" s="422"/>
      <c r="C1286" s="422"/>
      <c r="G1286" s="2">
        <f>+G1285+E1286-F1286</f>
        <v>168.20000000000005</v>
      </c>
    </row>
    <row r="1287" spans="2:7">
      <c r="B1287" s="422"/>
      <c r="C1287" s="422"/>
      <c r="G1287" s="2">
        <f>+G1286+E1287-F1287</f>
        <v>168.20000000000005</v>
      </c>
    </row>
    <row r="1288" spans="2:7">
      <c r="B1288" s="422"/>
      <c r="C1288" s="422"/>
      <c r="G1288" s="2">
        <f>+G1287+E1288-F1288</f>
        <v>168.20000000000005</v>
      </c>
    </row>
    <row r="1289" spans="2:7">
      <c r="B1289" s="422"/>
      <c r="C1289" s="422"/>
      <c r="G1289" s="2">
        <f>+G1288+E1289-F1289</f>
        <v>168.20000000000005</v>
      </c>
    </row>
    <row r="1290" spans="2:7">
      <c r="B1290" s="422"/>
      <c r="C1290" s="422"/>
      <c r="G1290" s="2">
        <f>+G1289+E1290-F1290</f>
        <v>168.20000000000005</v>
      </c>
    </row>
    <row r="1291" spans="2:7">
      <c r="B1291" s="422"/>
      <c r="C1291" s="422"/>
      <c r="G1291" s="2">
        <f>+G1290+E1291-F1291</f>
        <v>168.20000000000005</v>
      </c>
    </row>
    <row r="1292" spans="2:7">
      <c r="B1292" s="422"/>
      <c r="C1292" s="422"/>
      <c r="G1292" s="2">
        <f>+G1291+E1292-F1292</f>
        <v>168.20000000000005</v>
      </c>
    </row>
    <row r="1293" spans="2:7">
      <c r="B1293" s="422"/>
      <c r="C1293" s="422"/>
      <c r="G1293" s="2">
        <f>+G1292+E1293-F1293</f>
        <v>168.20000000000005</v>
      </c>
    </row>
    <row r="1294" spans="2:7">
      <c r="B1294" s="422"/>
      <c r="C1294" s="422"/>
      <c r="G1294" s="2">
        <f>+G1293+E1294-F1294</f>
        <v>168.20000000000005</v>
      </c>
    </row>
    <row r="1295" spans="2:7">
      <c r="B1295" s="422"/>
      <c r="C1295" s="422"/>
      <c r="G1295" s="2">
        <f>+G1294+E1295-F1295</f>
        <v>168.20000000000005</v>
      </c>
    </row>
    <row r="1296" spans="2:7">
      <c r="B1296" s="422"/>
      <c r="C1296" s="422"/>
      <c r="G1296" s="2">
        <f>+G1295+E1296-F1296</f>
        <v>168.20000000000005</v>
      </c>
    </row>
    <row r="1297" spans="2:7">
      <c r="B1297" s="422"/>
      <c r="C1297" s="422"/>
      <c r="G1297" s="2">
        <f>+G1296+E1297-F1297</f>
        <v>168.20000000000005</v>
      </c>
    </row>
    <row r="1298" spans="2:7">
      <c r="B1298" s="422"/>
      <c r="C1298" s="422"/>
      <c r="G1298" s="2">
        <f>+G1297+E1298-F1298</f>
        <v>168.20000000000005</v>
      </c>
    </row>
    <row r="1299" spans="2:7">
      <c r="B1299" s="422"/>
      <c r="C1299" s="422"/>
      <c r="G1299" s="2">
        <f>+G1298+E1299-F1299</f>
        <v>168.20000000000005</v>
      </c>
    </row>
    <row r="1300" spans="2:7">
      <c r="B1300" s="422"/>
      <c r="C1300" s="422"/>
      <c r="G1300" s="2">
        <f>+G1299+E1300-F1300</f>
        <v>168.20000000000005</v>
      </c>
    </row>
    <row r="1301" spans="2:7">
      <c r="B1301" s="422"/>
      <c r="C1301" s="422"/>
      <c r="G1301" s="2">
        <f>+G1300+E1301-F1301</f>
        <v>168.20000000000005</v>
      </c>
    </row>
    <row r="1302" spans="2:7">
      <c r="B1302" s="422"/>
      <c r="C1302" s="422"/>
      <c r="G1302" s="2">
        <f>+G1301+E1302-F1302</f>
        <v>168.20000000000005</v>
      </c>
    </row>
    <row r="1303" spans="2:7">
      <c r="B1303" s="422"/>
      <c r="C1303" s="422"/>
      <c r="G1303" s="2">
        <f>+G1302+E1303-F1303</f>
        <v>168.20000000000005</v>
      </c>
    </row>
    <row r="1304" spans="2:7">
      <c r="B1304" s="422"/>
      <c r="C1304" s="422"/>
      <c r="G1304" s="2">
        <f>+G1303+E1304-F1304</f>
        <v>168.20000000000005</v>
      </c>
    </row>
    <row r="1305" spans="2:7">
      <c r="B1305" s="422"/>
      <c r="C1305" s="422"/>
      <c r="G1305" s="2">
        <f>+G1304+E1305-F1305</f>
        <v>168.20000000000005</v>
      </c>
    </row>
    <row r="1306" spans="2:7">
      <c r="B1306" s="422"/>
      <c r="C1306" s="422"/>
      <c r="G1306" s="2">
        <f>+G1305+E1306-F1306</f>
        <v>168.20000000000005</v>
      </c>
    </row>
    <row r="1307" spans="2:7">
      <c r="B1307" s="422"/>
      <c r="C1307" s="422"/>
      <c r="G1307" s="2">
        <f>+G1306+E1307-F1307</f>
        <v>168.20000000000005</v>
      </c>
    </row>
    <row r="1308" spans="2:7">
      <c r="B1308" s="422"/>
      <c r="C1308" s="422"/>
      <c r="G1308" s="2">
        <f>+G1307+E1308-F1308</f>
        <v>168.20000000000005</v>
      </c>
    </row>
    <row r="1309" spans="2:7">
      <c r="B1309" s="422"/>
      <c r="C1309" s="422"/>
      <c r="G1309" s="2">
        <f>+G1308+E1309-F1309</f>
        <v>168.20000000000005</v>
      </c>
    </row>
    <row r="1310" spans="2:7">
      <c r="B1310" s="422"/>
      <c r="C1310" s="422"/>
      <c r="G1310" s="2">
        <f>+G1309+E1310-F1310</f>
        <v>168.20000000000005</v>
      </c>
    </row>
    <row r="1311" spans="2:7">
      <c r="B1311" s="422"/>
      <c r="C1311" s="422"/>
      <c r="G1311" s="2">
        <f>+G1310+E1311-F1311</f>
        <v>168.20000000000005</v>
      </c>
    </row>
    <row r="1312" spans="2:7">
      <c r="B1312" s="422"/>
      <c r="C1312" s="422"/>
      <c r="G1312" s="2">
        <f>+G1311+E1312-F1312</f>
        <v>168.20000000000005</v>
      </c>
    </row>
    <row r="1313" spans="2:7">
      <c r="B1313" s="422"/>
      <c r="C1313" s="422"/>
      <c r="G1313" s="2">
        <f>+G1312+E1313-F1313</f>
        <v>168.20000000000005</v>
      </c>
    </row>
    <row r="1314" spans="2:7">
      <c r="B1314" s="422"/>
      <c r="C1314" s="422"/>
      <c r="G1314" s="2">
        <f>+G1313+E1314-F1314</f>
        <v>168.20000000000005</v>
      </c>
    </row>
    <row r="1315" spans="2:7">
      <c r="B1315" s="422"/>
      <c r="C1315" s="422"/>
      <c r="G1315" s="2">
        <f>+G1314+E1315-F1315</f>
        <v>168.20000000000005</v>
      </c>
    </row>
    <row r="1316" spans="2:7">
      <c r="B1316" s="422"/>
      <c r="C1316" s="422"/>
      <c r="G1316" s="2">
        <f>+G1315+E1316-F1316</f>
        <v>168.20000000000005</v>
      </c>
    </row>
    <row r="1317" spans="2:7">
      <c r="B1317" s="422"/>
      <c r="C1317" s="422"/>
      <c r="G1317" s="2">
        <f>+G1316+E1317-F1317</f>
        <v>168.20000000000005</v>
      </c>
    </row>
    <row r="1318" spans="2:7">
      <c r="B1318" s="422"/>
      <c r="C1318" s="422"/>
      <c r="G1318" s="2">
        <f>+G1317+E1318-F1318</f>
        <v>168.20000000000005</v>
      </c>
    </row>
    <row r="1319" spans="2:7">
      <c r="B1319" s="422"/>
      <c r="C1319" s="422"/>
      <c r="G1319" s="2">
        <f>+G1318+E1319-F1319</f>
        <v>168.20000000000005</v>
      </c>
    </row>
    <row r="1320" spans="2:7">
      <c r="B1320" s="422"/>
      <c r="C1320" s="422"/>
      <c r="G1320" s="2">
        <f>+G1319+E1320-F1320</f>
        <v>168.20000000000005</v>
      </c>
    </row>
    <row r="1321" spans="2:7">
      <c r="B1321" s="422"/>
      <c r="C1321" s="422"/>
      <c r="G1321" s="2">
        <f>+G1320+E1321-F1321</f>
        <v>168.20000000000005</v>
      </c>
    </row>
    <row r="1322" spans="2:7">
      <c r="B1322" s="422"/>
      <c r="C1322" s="422"/>
      <c r="G1322" s="2">
        <f>+G1321+E1322-F1322</f>
        <v>168.20000000000005</v>
      </c>
    </row>
    <row r="1323" spans="2:7">
      <c r="B1323" s="422"/>
      <c r="C1323" s="422"/>
      <c r="G1323" s="2">
        <f>+G1322+E1323-F1323</f>
        <v>168.20000000000005</v>
      </c>
    </row>
    <row r="1324" spans="2:7">
      <c r="B1324" s="422"/>
      <c r="C1324" s="422"/>
      <c r="G1324" s="2">
        <f>+G1323+E1324-F1324</f>
        <v>168.20000000000005</v>
      </c>
    </row>
    <row r="1325" spans="2:7">
      <c r="B1325" s="422"/>
      <c r="C1325" s="422"/>
      <c r="G1325" s="2">
        <f>+G1324+E1325-F1325</f>
        <v>168.20000000000005</v>
      </c>
    </row>
    <row r="1326" spans="2:7">
      <c r="B1326" s="422"/>
      <c r="C1326" s="422"/>
      <c r="G1326" s="2">
        <f>+G1325+E1326-F1326</f>
        <v>168.20000000000005</v>
      </c>
    </row>
    <row r="1327" spans="2:7">
      <c r="B1327" s="422"/>
      <c r="C1327" s="422"/>
      <c r="G1327" s="2">
        <f>+G1326+E1327-F1327</f>
        <v>168.20000000000005</v>
      </c>
    </row>
    <row r="1328" spans="2:7">
      <c r="B1328" s="422"/>
      <c r="C1328" s="422"/>
      <c r="G1328" s="2">
        <f>+G1327+E1328-F1328</f>
        <v>168.20000000000005</v>
      </c>
    </row>
    <row r="1329" spans="2:7">
      <c r="B1329" s="422"/>
      <c r="C1329" s="422"/>
      <c r="G1329" s="2">
        <f>+G1328+E1329-F1329</f>
        <v>168.20000000000005</v>
      </c>
    </row>
    <row r="1330" spans="2:7">
      <c r="B1330" s="422"/>
      <c r="C1330" s="422"/>
      <c r="G1330" s="2">
        <f>+G1329+E1330-F1330</f>
        <v>168.20000000000005</v>
      </c>
    </row>
    <row r="1331" spans="2:7">
      <c r="B1331" s="422"/>
      <c r="C1331" s="422"/>
      <c r="G1331" s="2">
        <f>+G1330+E1331-F1331</f>
        <v>168.20000000000005</v>
      </c>
    </row>
    <row r="1332" spans="2:7">
      <c r="B1332" s="422"/>
      <c r="C1332" s="422"/>
      <c r="G1332" s="2">
        <f>+G1331+E1332-F1332</f>
        <v>168.20000000000005</v>
      </c>
    </row>
    <row r="1333" spans="2:7">
      <c r="B1333" s="422"/>
      <c r="C1333" s="422"/>
      <c r="G1333" s="2">
        <f>+G1332+E1333-F1333</f>
        <v>168.20000000000005</v>
      </c>
    </row>
    <row r="1334" spans="2:7">
      <c r="B1334" s="422"/>
      <c r="C1334" s="422"/>
      <c r="G1334" s="2">
        <f>+G1333+E1334-F1334</f>
        <v>168.20000000000005</v>
      </c>
    </row>
    <row r="1335" spans="2:7">
      <c r="B1335" s="422"/>
      <c r="C1335" s="422"/>
      <c r="G1335" s="2">
        <f>+G1334+E1335-F1335</f>
        <v>168.20000000000005</v>
      </c>
    </row>
    <row r="1336" spans="2:7">
      <c r="B1336" s="422"/>
      <c r="C1336" s="422"/>
      <c r="G1336" s="2">
        <f>+G1335+E1336-F1336</f>
        <v>168.20000000000005</v>
      </c>
    </row>
    <row r="1337" spans="2:7">
      <c r="B1337" s="422"/>
      <c r="C1337" s="422"/>
    </row>
  </sheetData>
  <autoFilter ref="A4:N4" xr:uid="{00000000-0001-0000-1100-000000000000}"/>
  <mergeCells count="4">
    <mergeCell ref="B2:G2"/>
    <mergeCell ref="H515:L516"/>
    <mergeCell ref="J743:M743"/>
    <mergeCell ref="J999:L999"/>
  </mergeCells>
  <phoneticPr fontId="17" type="noConversion"/>
  <pageMargins left="0" right="0" top="0.75" bottom="0.75" header="0.3" footer="0.3"/>
  <pageSetup paperSize="9" scale="110" fitToWidth="0" fitToHeight="0" orientation="portrait" r:id="rId1"/>
  <headerFooter scaleWithDoc="0" alignWithMargins="0">
    <oddHeader>&amp;C&amp;F</oddHeader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P1310"/>
  <sheetViews>
    <sheetView topLeftCell="A934" zoomScaleNormal="100" workbookViewId="0">
      <selection activeCell="F950" sqref="F950"/>
    </sheetView>
  </sheetViews>
  <sheetFormatPr defaultColWidth="11.42578125" defaultRowHeight="15"/>
  <cols>
    <col min="1" max="1" width="11.42578125" style="3"/>
    <col min="2" max="2" width="16.42578125" style="7" customWidth="1"/>
    <col min="3" max="3" width="15.140625" style="7" customWidth="1"/>
    <col min="4" max="4" width="51.5703125" bestFit="1" customWidth="1"/>
    <col min="5" max="5" width="11.42578125" style="28"/>
    <col min="6" max="6" width="11.42578125" style="2"/>
    <col min="7" max="7" width="12.7109375" customWidth="1"/>
    <col min="10" max="10" width="26" bestFit="1" customWidth="1"/>
    <col min="11" max="11" width="24" customWidth="1"/>
  </cols>
  <sheetData>
    <row r="2" spans="1:7">
      <c r="B2" s="440" t="s">
        <v>384</v>
      </c>
      <c r="C2" s="440"/>
      <c r="D2" s="440"/>
      <c r="E2" s="440"/>
      <c r="F2" s="440"/>
      <c r="G2" s="440"/>
    </row>
    <row r="4" spans="1:7" ht="41.25">
      <c r="A4" s="30" t="s">
        <v>1</v>
      </c>
      <c r="B4" s="11" t="s">
        <v>2</v>
      </c>
      <c r="C4" s="11" t="s">
        <v>3</v>
      </c>
      <c r="D4" s="11" t="s">
        <v>4</v>
      </c>
      <c r="E4" s="47" t="s">
        <v>5</v>
      </c>
      <c r="F4" s="12" t="s">
        <v>6</v>
      </c>
      <c r="G4" s="12" t="s">
        <v>7</v>
      </c>
    </row>
    <row r="5" spans="1:7" hidden="1">
      <c r="A5" s="3">
        <v>42736</v>
      </c>
      <c r="B5" s="422" t="s">
        <v>8</v>
      </c>
      <c r="C5" s="422"/>
      <c r="G5" s="2">
        <v>448.2</v>
      </c>
    </row>
    <row r="6" spans="1:7" hidden="1">
      <c r="A6" s="3">
        <v>42740</v>
      </c>
      <c r="B6" s="422">
        <v>12071</v>
      </c>
      <c r="C6" s="422" t="s">
        <v>67</v>
      </c>
      <c r="F6" s="2">
        <v>199.5</v>
      </c>
      <c r="G6" s="2">
        <f t="shared" ref="G6:G71" si="0">+G5+E6-F6</f>
        <v>248.7</v>
      </c>
    </row>
    <row r="7" spans="1:7" hidden="1">
      <c r="A7" s="3">
        <v>42787</v>
      </c>
      <c r="B7" s="422">
        <v>12351</v>
      </c>
      <c r="C7" s="422" t="s">
        <v>67</v>
      </c>
      <c r="F7" s="2">
        <v>168.7</v>
      </c>
      <c r="G7" s="2">
        <f t="shared" si="0"/>
        <v>80</v>
      </c>
    </row>
    <row r="8" spans="1:7" hidden="1">
      <c r="A8" s="3">
        <v>43067</v>
      </c>
      <c r="B8" s="422">
        <v>14149</v>
      </c>
      <c r="C8" s="422" t="s">
        <v>177</v>
      </c>
      <c r="F8" s="2">
        <v>80</v>
      </c>
      <c r="G8" s="2">
        <f t="shared" si="0"/>
        <v>0</v>
      </c>
    </row>
    <row r="9" spans="1:7" hidden="1">
      <c r="A9" s="3">
        <v>42766</v>
      </c>
      <c r="B9" s="422" t="s">
        <v>10</v>
      </c>
      <c r="C9" s="422" t="s">
        <v>11</v>
      </c>
      <c r="D9" t="s">
        <v>12</v>
      </c>
      <c r="E9" s="48">
        <v>144.30000000000001</v>
      </c>
      <c r="G9" s="2">
        <f t="shared" si="0"/>
        <v>144.30000000000001</v>
      </c>
    </row>
    <row r="10" spans="1:7" hidden="1">
      <c r="B10" s="422"/>
      <c r="C10" s="422"/>
      <c r="D10" t="s">
        <v>13</v>
      </c>
      <c r="E10" s="48">
        <v>19.100000000000001</v>
      </c>
      <c r="G10" s="2">
        <f t="shared" si="0"/>
        <v>163.4</v>
      </c>
    </row>
    <row r="11" spans="1:7" hidden="1">
      <c r="B11" s="422"/>
      <c r="C11" s="422"/>
      <c r="D11" t="s">
        <v>14</v>
      </c>
      <c r="E11" s="48">
        <v>60</v>
      </c>
      <c r="G11" s="2">
        <f t="shared" si="0"/>
        <v>223.4</v>
      </c>
    </row>
    <row r="12" spans="1:7" hidden="1">
      <c r="B12" s="422"/>
      <c r="C12" s="422"/>
      <c r="D12" t="s">
        <v>15</v>
      </c>
      <c r="E12" s="48">
        <v>2</v>
      </c>
      <c r="G12" s="2">
        <f t="shared" si="0"/>
        <v>225.4</v>
      </c>
    </row>
    <row r="13" spans="1:7" hidden="1">
      <c r="A13" s="3">
        <v>42765</v>
      </c>
      <c r="B13" s="422" t="s">
        <v>69</v>
      </c>
      <c r="C13" s="422" t="s">
        <v>11</v>
      </c>
      <c r="D13" t="s">
        <v>14</v>
      </c>
      <c r="E13" s="48"/>
      <c r="F13" s="2">
        <v>60</v>
      </c>
      <c r="G13" s="2">
        <f t="shared" si="0"/>
        <v>165.4</v>
      </c>
    </row>
    <row r="14" spans="1:7" hidden="1">
      <c r="A14" s="3">
        <v>42765</v>
      </c>
      <c r="B14" s="422" t="s">
        <v>69</v>
      </c>
      <c r="C14" s="422" t="s">
        <v>11</v>
      </c>
      <c r="D14" t="s">
        <v>15</v>
      </c>
      <c r="E14" s="48"/>
      <c r="F14" s="2">
        <v>2</v>
      </c>
      <c r="G14" s="2">
        <f t="shared" si="0"/>
        <v>163.4</v>
      </c>
    </row>
    <row r="15" spans="1:7" hidden="1">
      <c r="A15" s="3">
        <v>42787</v>
      </c>
      <c r="B15" s="422">
        <v>12356</v>
      </c>
      <c r="C15" s="422" t="s">
        <v>11</v>
      </c>
      <c r="D15" t="s">
        <v>12</v>
      </c>
      <c r="E15" s="48"/>
      <c r="F15" s="2">
        <v>144.30000000000001</v>
      </c>
      <c r="G15" s="2">
        <f t="shared" si="0"/>
        <v>19.099999999999994</v>
      </c>
    </row>
    <row r="16" spans="1:7" hidden="1">
      <c r="A16" s="3">
        <v>42787</v>
      </c>
      <c r="B16" s="422">
        <v>12356</v>
      </c>
      <c r="C16" s="422" t="s">
        <v>11</v>
      </c>
      <c r="D16" t="s">
        <v>13</v>
      </c>
      <c r="E16" s="48"/>
      <c r="F16" s="2">
        <v>19.100000000000001</v>
      </c>
      <c r="G16" s="2">
        <f t="shared" si="0"/>
        <v>0</v>
      </c>
    </row>
    <row r="17" spans="1:7" hidden="1">
      <c r="A17" s="3">
        <v>42794</v>
      </c>
      <c r="B17" s="422" t="s">
        <v>10</v>
      </c>
      <c r="C17" s="422" t="s">
        <v>17</v>
      </c>
      <c r="D17" t="s">
        <v>12</v>
      </c>
      <c r="E17" s="48">
        <v>171</v>
      </c>
      <c r="G17" s="2">
        <f t="shared" si="0"/>
        <v>171</v>
      </c>
    </row>
    <row r="18" spans="1:7" hidden="1">
      <c r="B18" s="422"/>
      <c r="C18" s="422"/>
      <c r="D18" t="s">
        <v>13</v>
      </c>
      <c r="E18" s="48">
        <v>13</v>
      </c>
      <c r="G18" s="2">
        <f t="shared" si="0"/>
        <v>184</v>
      </c>
    </row>
    <row r="19" spans="1:7" hidden="1">
      <c r="B19" s="422"/>
      <c r="C19" s="422"/>
      <c r="D19" t="s">
        <v>14</v>
      </c>
      <c r="E19" s="48">
        <v>56</v>
      </c>
      <c r="G19" s="2">
        <f t="shared" si="0"/>
        <v>240</v>
      </c>
    </row>
    <row r="20" spans="1:7" hidden="1">
      <c r="B20" s="422"/>
      <c r="C20" s="422"/>
      <c r="D20" t="s">
        <v>15</v>
      </c>
      <c r="E20" s="48">
        <v>2</v>
      </c>
      <c r="G20" s="2">
        <f t="shared" si="0"/>
        <v>242</v>
      </c>
    </row>
    <row r="21" spans="1:7" hidden="1">
      <c r="A21" s="3">
        <v>42794</v>
      </c>
      <c r="B21" s="422" t="s">
        <v>69</v>
      </c>
      <c r="C21" s="422" t="s">
        <v>17</v>
      </c>
      <c r="D21" t="s">
        <v>14</v>
      </c>
      <c r="E21" s="48"/>
      <c r="F21" s="2">
        <v>56</v>
      </c>
      <c r="G21" s="2">
        <f t="shared" si="0"/>
        <v>186</v>
      </c>
    </row>
    <row r="22" spans="1:7" hidden="1">
      <c r="A22" s="3">
        <v>42794</v>
      </c>
      <c r="B22" s="422" t="s">
        <v>69</v>
      </c>
      <c r="C22" s="422" t="s">
        <v>17</v>
      </c>
      <c r="D22" t="s">
        <v>15</v>
      </c>
      <c r="E22" s="48"/>
      <c r="F22" s="2">
        <v>2</v>
      </c>
      <c r="G22" s="2">
        <f t="shared" si="0"/>
        <v>184</v>
      </c>
    </row>
    <row r="23" spans="1:7" hidden="1">
      <c r="A23" s="3">
        <v>42822</v>
      </c>
      <c r="B23" s="422">
        <v>12591</v>
      </c>
      <c r="C23" s="422" t="s">
        <v>17</v>
      </c>
      <c r="D23" t="s">
        <v>12</v>
      </c>
      <c r="E23" s="48"/>
      <c r="F23" s="2">
        <v>171</v>
      </c>
      <c r="G23" s="2">
        <f t="shared" si="0"/>
        <v>13</v>
      </c>
    </row>
    <row r="24" spans="1:7" hidden="1">
      <c r="A24" s="3">
        <v>42822</v>
      </c>
      <c r="B24" s="422">
        <v>12591</v>
      </c>
      <c r="C24" s="422" t="s">
        <v>17</v>
      </c>
      <c r="D24" t="s">
        <v>13</v>
      </c>
      <c r="E24" s="48"/>
      <c r="F24" s="2">
        <v>13</v>
      </c>
      <c r="G24" s="2">
        <f t="shared" si="0"/>
        <v>0</v>
      </c>
    </row>
    <row r="25" spans="1:7" hidden="1">
      <c r="A25" s="3">
        <v>42825</v>
      </c>
      <c r="B25" s="422" t="s">
        <v>10</v>
      </c>
      <c r="C25" s="422" t="s">
        <v>18</v>
      </c>
      <c r="D25" t="s">
        <v>12</v>
      </c>
      <c r="E25" s="48">
        <v>164.3</v>
      </c>
      <c r="G25" s="2">
        <f t="shared" si="0"/>
        <v>164.3</v>
      </c>
    </row>
    <row r="26" spans="1:7" hidden="1">
      <c r="B26" s="422"/>
      <c r="C26" s="422"/>
      <c r="D26" t="s">
        <v>13</v>
      </c>
      <c r="E26" s="48">
        <v>14</v>
      </c>
      <c r="G26" s="2">
        <f t="shared" si="0"/>
        <v>178.3</v>
      </c>
    </row>
    <row r="27" spans="1:7" hidden="1">
      <c r="B27" s="422"/>
      <c r="C27" s="422"/>
      <c r="D27" t="s">
        <v>14</v>
      </c>
      <c r="E27" s="48">
        <v>60</v>
      </c>
      <c r="G27" s="2">
        <f t="shared" si="0"/>
        <v>238.3</v>
      </c>
    </row>
    <row r="28" spans="1:7" hidden="1">
      <c r="B28" s="422"/>
      <c r="C28" s="422"/>
      <c r="D28" t="s">
        <v>15</v>
      </c>
      <c r="E28" s="48">
        <v>2</v>
      </c>
      <c r="G28" s="2">
        <f t="shared" si="0"/>
        <v>240.3</v>
      </c>
    </row>
    <row r="29" spans="1:7" hidden="1">
      <c r="A29" s="3">
        <v>42824</v>
      </c>
      <c r="B29" s="422" t="s">
        <v>69</v>
      </c>
      <c r="C29" s="422" t="s">
        <v>18</v>
      </c>
      <c r="D29" t="s">
        <v>14</v>
      </c>
      <c r="E29" s="48"/>
      <c r="F29" s="2">
        <v>60</v>
      </c>
      <c r="G29" s="2">
        <f t="shared" si="0"/>
        <v>180.3</v>
      </c>
    </row>
    <row r="30" spans="1:7" hidden="1">
      <c r="A30" s="3">
        <v>42824</v>
      </c>
      <c r="B30" s="422" t="s">
        <v>69</v>
      </c>
      <c r="C30" s="422" t="s">
        <v>18</v>
      </c>
      <c r="D30" t="s">
        <v>15</v>
      </c>
      <c r="E30" s="48"/>
      <c r="F30" s="2">
        <v>2</v>
      </c>
      <c r="G30" s="2">
        <f t="shared" si="0"/>
        <v>178.3</v>
      </c>
    </row>
    <row r="31" spans="1:7" hidden="1">
      <c r="A31" s="3">
        <v>42887</v>
      </c>
      <c r="B31" s="422">
        <v>13027</v>
      </c>
      <c r="C31" s="422" t="s">
        <v>18</v>
      </c>
      <c r="D31" t="s">
        <v>12</v>
      </c>
      <c r="E31" s="48"/>
      <c r="F31" s="2">
        <v>164.3</v>
      </c>
      <c r="G31" s="2">
        <f t="shared" si="0"/>
        <v>14</v>
      </c>
    </row>
    <row r="32" spans="1:7" hidden="1">
      <c r="A32" s="3">
        <v>42887</v>
      </c>
      <c r="B32" s="422">
        <v>13027</v>
      </c>
      <c r="C32" s="422" t="s">
        <v>18</v>
      </c>
      <c r="D32" t="s">
        <v>13</v>
      </c>
      <c r="E32" s="48"/>
      <c r="F32" s="2">
        <v>14</v>
      </c>
      <c r="G32" s="2">
        <f t="shared" si="0"/>
        <v>0</v>
      </c>
    </row>
    <row r="33" spans="1:7" hidden="1">
      <c r="A33" s="3">
        <v>42855</v>
      </c>
      <c r="B33" s="422" t="s">
        <v>10</v>
      </c>
      <c r="C33" s="422" t="s">
        <v>19</v>
      </c>
      <c r="D33" t="s">
        <v>12</v>
      </c>
      <c r="E33" s="48">
        <v>166.7</v>
      </c>
      <c r="G33" s="2">
        <f t="shared" si="0"/>
        <v>166.7</v>
      </c>
    </row>
    <row r="34" spans="1:7" hidden="1">
      <c r="B34" s="422"/>
      <c r="C34" s="422"/>
      <c r="D34" t="s">
        <v>13</v>
      </c>
      <c r="E34" s="48">
        <v>13.7</v>
      </c>
      <c r="G34" s="2">
        <f t="shared" si="0"/>
        <v>180.39999999999998</v>
      </c>
    </row>
    <row r="35" spans="1:7" hidden="1">
      <c r="B35" s="422"/>
      <c r="C35" s="422"/>
      <c r="D35" t="s">
        <v>14</v>
      </c>
      <c r="E35" s="48">
        <v>60</v>
      </c>
      <c r="G35" s="2">
        <f t="shared" si="0"/>
        <v>240.39999999999998</v>
      </c>
    </row>
    <row r="36" spans="1:7" hidden="1">
      <c r="B36" s="422"/>
      <c r="C36" s="422"/>
      <c r="D36" t="s">
        <v>15</v>
      </c>
      <c r="E36" s="48">
        <v>2</v>
      </c>
      <c r="G36" s="2">
        <f t="shared" si="0"/>
        <v>242.39999999999998</v>
      </c>
    </row>
    <row r="37" spans="1:7" hidden="1">
      <c r="A37" s="3">
        <v>42842</v>
      </c>
      <c r="B37" s="422" t="s">
        <v>69</v>
      </c>
      <c r="C37" s="422" t="s">
        <v>19</v>
      </c>
      <c r="D37" t="s">
        <v>14</v>
      </c>
      <c r="E37" s="48"/>
      <c r="F37" s="2">
        <v>34</v>
      </c>
      <c r="G37" s="2">
        <f t="shared" si="0"/>
        <v>208.39999999999998</v>
      </c>
    </row>
    <row r="38" spans="1:7" hidden="1">
      <c r="A38" s="3">
        <v>42892</v>
      </c>
      <c r="B38" s="422">
        <v>13073</v>
      </c>
      <c r="C38" s="422" t="s">
        <v>19</v>
      </c>
      <c r="D38" t="s">
        <v>12</v>
      </c>
      <c r="E38" s="48"/>
      <c r="F38" s="2">
        <v>166.7</v>
      </c>
      <c r="G38" s="2">
        <f t="shared" si="0"/>
        <v>41.699999999999989</v>
      </c>
    </row>
    <row r="39" spans="1:7" hidden="1">
      <c r="A39" s="3">
        <v>42892</v>
      </c>
      <c r="B39" s="422">
        <v>13073</v>
      </c>
      <c r="C39" s="422" t="s">
        <v>19</v>
      </c>
      <c r="D39" t="s">
        <v>13</v>
      </c>
      <c r="E39" s="48"/>
      <c r="F39" s="2">
        <v>13.7</v>
      </c>
      <c r="G39" s="2">
        <f t="shared" si="0"/>
        <v>27.999999999999989</v>
      </c>
    </row>
    <row r="40" spans="1:7" hidden="1">
      <c r="A40" s="3">
        <v>42949</v>
      </c>
      <c r="B40" s="422">
        <v>13384</v>
      </c>
      <c r="C40" s="422" t="s">
        <v>19</v>
      </c>
      <c r="D40" t="s">
        <v>14</v>
      </c>
      <c r="E40" s="48"/>
      <c r="F40" s="2">
        <v>26</v>
      </c>
      <c r="G40" s="2">
        <f t="shared" si="0"/>
        <v>1.9999999999999893</v>
      </c>
    </row>
    <row r="41" spans="1:7" hidden="1">
      <c r="A41" s="3">
        <v>42949</v>
      </c>
      <c r="B41" s="422">
        <v>13384</v>
      </c>
      <c r="C41" s="422" t="s">
        <v>19</v>
      </c>
      <c r="D41" t="s">
        <v>15</v>
      </c>
      <c r="E41" s="48"/>
      <c r="F41" s="2">
        <v>2</v>
      </c>
      <c r="G41" s="2">
        <f t="shared" si="0"/>
        <v>-1.0658141036401503E-14</v>
      </c>
    </row>
    <row r="42" spans="1:7" hidden="1">
      <c r="A42" s="3">
        <v>42886</v>
      </c>
      <c r="B42" s="422" t="s">
        <v>10</v>
      </c>
      <c r="C42" s="422" t="s">
        <v>20</v>
      </c>
      <c r="D42" t="s">
        <v>12</v>
      </c>
      <c r="E42" s="48">
        <v>154.6</v>
      </c>
      <c r="G42" s="2">
        <f t="shared" si="0"/>
        <v>154.6</v>
      </c>
    </row>
    <row r="43" spans="1:7" hidden="1">
      <c r="B43" s="422"/>
      <c r="C43" s="422"/>
      <c r="D43" t="s">
        <v>13</v>
      </c>
      <c r="E43" s="48">
        <v>13.4</v>
      </c>
      <c r="G43" s="2">
        <f t="shared" si="0"/>
        <v>168</v>
      </c>
    </row>
    <row r="44" spans="1:7" hidden="1">
      <c r="B44" s="422"/>
      <c r="C44" s="422"/>
      <c r="D44" t="s">
        <v>14</v>
      </c>
      <c r="E44" s="48">
        <v>60</v>
      </c>
      <c r="G44" s="2">
        <f t="shared" si="0"/>
        <v>228</v>
      </c>
    </row>
    <row r="45" spans="1:7" hidden="1">
      <c r="B45" s="422"/>
      <c r="C45" s="422"/>
      <c r="D45" t="s">
        <v>15</v>
      </c>
      <c r="E45" s="48">
        <v>2</v>
      </c>
      <c r="G45" s="2">
        <f t="shared" si="0"/>
        <v>230</v>
      </c>
    </row>
    <row r="46" spans="1:7" hidden="1">
      <c r="A46" s="3">
        <v>42886</v>
      </c>
      <c r="B46" s="422" t="s">
        <v>69</v>
      </c>
      <c r="C46" s="422" t="s">
        <v>20</v>
      </c>
      <c r="D46" t="s">
        <v>14</v>
      </c>
      <c r="E46" s="48"/>
      <c r="F46" s="2">
        <v>60</v>
      </c>
      <c r="G46" s="2">
        <f t="shared" si="0"/>
        <v>170</v>
      </c>
    </row>
    <row r="47" spans="1:7" hidden="1">
      <c r="A47" s="3">
        <v>42886</v>
      </c>
      <c r="B47" s="422" t="s">
        <v>69</v>
      </c>
      <c r="C47" s="422" t="s">
        <v>20</v>
      </c>
      <c r="D47" t="s">
        <v>15</v>
      </c>
      <c r="E47" s="48"/>
      <c r="F47" s="2">
        <v>2</v>
      </c>
      <c r="G47" s="2">
        <f t="shared" si="0"/>
        <v>168</v>
      </c>
    </row>
    <row r="48" spans="1:7" hidden="1">
      <c r="A48" s="3">
        <v>42949</v>
      </c>
      <c r="B48" s="422">
        <v>13384</v>
      </c>
      <c r="C48" s="422" t="s">
        <v>20</v>
      </c>
      <c r="D48" t="s">
        <v>12</v>
      </c>
      <c r="E48" s="48"/>
      <c r="F48" s="2">
        <v>154.6</v>
      </c>
      <c r="G48" s="2">
        <f t="shared" si="0"/>
        <v>13.400000000000006</v>
      </c>
    </row>
    <row r="49" spans="1:7" hidden="1">
      <c r="A49" s="3">
        <v>42949</v>
      </c>
      <c r="B49" s="422">
        <v>13384</v>
      </c>
      <c r="C49" s="422" t="s">
        <v>20</v>
      </c>
      <c r="D49" t="s">
        <v>13</v>
      </c>
      <c r="E49" s="48"/>
      <c r="F49" s="2">
        <v>13.4</v>
      </c>
      <c r="G49" s="2">
        <f t="shared" si="0"/>
        <v>0</v>
      </c>
    </row>
    <row r="50" spans="1:7" hidden="1">
      <c r="A50" s="3">
        <v>42916</v>
      </c>
      <c r="B50" s="422" t="s">
        <v>10</v>
      </c>
      <c r="C50" s="422" t="s">
        <v>21</v>
      </c>
      <c r="D50" t="s">
        <v>12</v>
      </c>
      <c r="E50" s="48">
        <v>151.4</v>
      </c>
      <c r="G50" s="2">
        <f t="shared" si="0"/>
        <v>151.4</v>
      </c>
    </row>
    <row r="51" spans="1:7" hidden="1">
      <c r="B51" s="422"/>
      <c r="C51" s="422"/>
      <c r="D51" t="s">
        <v>13</v>
      </c>
      <c r="E51" s="48">
        <v>14</v>
      </c>
      <c r="G51" s="2">
        <f t="shared" si="0"/>
        <v>165.4</v>
      </c>
    </row>
    <row r="52" spans="1:7" hidden="1">
      <c r="B52" s="422"/>
      <c r="C52" s="422"/>
      <c r="D52" t="s">
        <v>14</v>
      </c>
      <c r="E52" s="48">
        <v>60</v>
      </c>
      <c r="G52" s="2">
        <f t="shared" si="0"/>
        <v>225.4</v>
      </c>
    </row>
    <row r="53" spans="1:7" hidden="1">
      <c r="B53" s="422"/>
      <c r="C53" s="422"/>
      <c r="D53" t="s">
        <v>15</v>
      </c>
      <c r="E53" s="48">
        <v>2</v>
      </c>
      <c r="G53" s="2">
        <f t="shared" si="0"/>
        <v>227.4</v>
      </c>
    </row>
    <row r="54" spans="1:7" hidden="1">
      <c r="A54" s="3">
        <v>42916</v>
      </c>
      <c r="B54" s="422" t="s">
        <v>69</v>
      </c>
      <c r="C54" s="422" t="s">
        <v>21</v>
      </c>
      <c r="D54" t="s">
        <v>14</v>
      </c>
      <c r="E54" s="48"/>
      <c r="F54" s="2">
        <v>60</v>
      </c>
      <c r="G54" s="2">
        <f t="shared" si="0"/>
        <v>167.4</v>
      </c>
    </row>
    <row r="55" spans="1:7" hidden="1">
      <c r="A55" s="3">
        <v>42916</v>
      </c>
      <c r="B55" s="422" t="s">
        <v>69</v>
      </c>
      <c r="C55" s="422" t="s">
        <v>21</v>
      </c>
      <c r="D55" t="s">
        <v>15</v>
      </c>
      <c r="E55" s="48"/>
      <c r="F55" s="2">
        <v>2</v>
      </c>
      <c r="G55" s="2">
        <f t="shared" si="0"/>
        <v>165.4</v>
      </c>
    </row>
    <row r="56" spans="1:7" hidden="1">
      <c r="A56" s="3">
        <v>42949</v>
      </c>
      <c r="B56" s="422">
        <v>13384</v>
      </c>
      <c r="C56" s="422" t="s">
        <v>21</v>
      </c>
      <c r="D56" t="s">
        <v>12</v>
      </c>
      <c r="E56" s="48"/>
      <c r="F56" s="2">
        <v>151.4</v>
      </c>
      <c r="G56" s="2">
        <f t="shared" si="0"/>
        <v>14</v>
      </c>
    </row>
    <row r="57" spans="1:7" hidden="1">
      <c r="A57" s="3">
        <v>42949</v>
      </c>
      <c r="B57" s="422">
        <v>13384</v>
      </c>
      <c r="C57" s="422" t="s">
        <v>21</v>
      </c>
      <c r="D57" t="s">
        <v>13</v>
      </c>
      <c r="E57" s="48"/>
      <c r="F57" s="2">
        <v>14</v>
      </c>
      <c r="G57" s="2">
        <f t="shared" si="0"/>
        <v>0</v>
      </c>
    </row>
    <row r="58" spans="1:7" hidden="1">
      <c r="A58" s="3">
        <v>42947</v>
      </c>
      <c r="B58" s="422" t="s">
        <v>5</v>
      </c>
      <c r="C58" s="422" t="s">
        <v>22</v>
      </c>
      <c r="D58" t="s">
        <v>12</v>
      </c>
      <c r="E58" s="48">
        <v>134.6</v>
      </c>
      <c r="G58" s="2">
        <f t="shared" si="0"/>
        <v>134.6</v>
      </c>
    </row>
    <row r="59" spans="1:7" hidden="1">
      <c r="B59" s="422"/>
      <c r="C59" s="422"/>
      <c r="D59" t="s">
        <v>13</v>
      </c>
      <c r="E59" s="48">
        <v>13.5</v>
      </c>
      <c r="G59" s="2">
        <f t="shared" si="0"/>
        <v>148.1</v>
      </c>
    </row>
    <row r="60" spans="1:7" hidden="1">
      <c r="B60" s="422"/>
      <c r="C60" s="422"/>
      <c r="D60" t="s">
        <v>14</v>
      </c>
      <c r="E60" s="48">
        <v>60</v>
      </c>
      <c r="G60" s="2">
        <f t="shared" si="0"/>
        <v>208.1</v>
      </c>
    </row>
    <row r="61" spans="1:7" hidden="1">
      <c r="B61" s="422"/>
      <c r="C61" s="422"/>
      <c r="D61" t="s">
        <v>15</v>
      </c>
      <c r="E61" s="48">
        <v>2</v>
      </c>
      <c r="G61" s="2">
        <f t="shared" si="0"/>
        <v>210.1</v>
      </c>
    </row>
    <row r="62" spans="1:7" hidden="1">
      <c r="A62" s="3">
        <v>42947</v>
      </c>
      <c r="B62" s="422" t="s">
        <v>69</v>
      </c>
      <c r="C62" s="422" t="s">
        <v>22</v>
      </c>
      <c r="D62" t="s">
        <v>14</v>
      </c>
      <c r="E62" s="48"/>
      <c r="F62" s="2">
        <v>60</v>
      </c>
      <c r="G62" s="2">
        <f t="shared" si="0"/>
        <v>150.1</v>
      </c>
    </row>
    <row r="63" spans="1:7" hidden="1">
      <c r="A63" s="3">
        <v>42947</v>
      </c>
      <c r="B63" s="422" t="s">
        <v>69</v>
      </c>
      <c r="C63" s="422" t="s">
        <v>22</v>
      </c>
      <c r="D63" t="s">
        <v>15</v>
      </c>
      <c r="E63" s="48"/>
      <c r="F63" s="2">
        <v>2</v>
      </c>
      <c r="G63" s="2">
        <f t="shared" si="0"/>
        <v>148.1</v>
      </c>
    </row>
    <row r="64" spans="1:7" hidden="1">
      <c r="A64" s="3">
        <v>42992</v>
      </c>
      <c r="B64" s="422">
        <v>13577</v>
      </c>
      <c r="C64" s="422" t="s">
        <v>22</v>
      </c>
      <c r="D64" t="s">
        <v>12</v>
      </c>
      <c r="E64" s="48"/>
      <c r="F64" s="2">
        <v>134.6</v>
      </c>
      <c r="G64" s="2">
        <f t="shared" si="0"/>
        <v>13.5</v>
      </c>
    </row>
    <row r="65" spans="1:7" hidden="1">
      <c r="A65" s="3">
        <v>42992</v>
      </c>
      <c r="B65" s="422">
        <v>13577</v>
      </c>
      <c r="C65" s="422" t="s">
        <v>22</v>
      </c>
      <c r="D65" t="s">
        <v>13</v>
      </c>
      <c r="E65" s="48"/>
      <c r="F65" s="2">
        <v>13.5</v>
      </c>
      <c r="G65" s="2">
        <f t="shared" si="0"/>
        <v>0</v>
      </c>
    </row>
    <row r="66" spans="1:7" hidden="1">
      <c r="A66" s="3">
        <v>42978</v>
      </c>
      <c r="B66" s="422" t="s">
        <v>5</v>
      </c>
      <c r="C66" s="422" t="s">
        <v>23</v>
      </c>
      <c r="D66" t="s">
        <v>12</v>
      </c>
      <c r="E66" s="48">
        <v>134.6</v>
      </c>
      <c r="G66" s="2">
        <f t="shared" si="0"/>
        <v>134.6</v>
      </c>
    </row>
    <row r="67" spans="1:7" hidden="1">
      <c r="B67" s="422"/>
      <c r="C67" s="422"/>
      <c r="D67" t="s">
        <v>13</v>
      </c>
      <c r="E67" s="48">
        <v>13.5</v>
      </c>
      <c r="G67" s="2">
        <f t="shared" si="0"/>
        <v>148.1</v>
      </c>
    </row>
    <row r="68" spans="1:7" hidden="1">
      <c r="B68" s="422"/>
      <c r="C68" s="422"/>
      <c r="D68" t="s">
        <v>14</v>
      </c>
      <c r="E68" s="48">
        <v>60</v>
      </c>
      <c r="G68" s="2">
        <f t="shared" si="0"/>
        <v>208.1</v>
      </c>
    </row>
    <row r="69" spans="1:7" hidden="1">
      <c r="B69" s="422"/>
      <c r="C69" s="422"/>
      <c r="D69" t="s">
        <v>15</v>
      </c>
      <c r="E69" s="48">
        <v>2</v>
      </c>
      <c r="G69" s="2">
        <f t="shared" si="0"/>
        <v>210.1</v>
      </c>
    </row>
    <row r="70" spans="1:7" hidden="1">
      <c r="A70" s="3">
        <v>42978</v>
      </c>
      <c r="B70" s="422" t="s">
        <v>69</v>
      </c>
      <c r="C70" s="422" t="s">
        <v>23</v>
      </c>
      <c r="D70" t="s">
        <v>14</v>
      </c>
      <c r="E70" s="48"/>
      <c r="F70" s="2">
        <v>60</v>
      </c>
      <c r="G70" s="2">
        <f t="shared" si="0"/>
        <v>150.1</v>
      </c>
    </row>
    <row r="71" spans="1:7" hidden="1">
      <c r="A71" s="3">
        <v>42978</v>
      </c>
      <c r="B71" s="422" t="s">
        <v>69</v>
      </c>
      <c r="C71" s="422" t="s">
        <v>23</v>
      </c>
      <c r="D71" t="s">
        <v>15</v>
      </c>
      <c r="E71" s="48"/>
      <c r="F71" s="2">
        <v>2</v>
      </c>
      <c r="G71" s="2">
        <f t="shared" si="0"/>
        <v>148.1</v>
      </c>
    </row>
    <row r="72" spans="1:7" hidden="1">
      <c r="A72" s="3">
        <v>43045</v>
      </c>
      <c r="B72" s="422">
        <v>13932</v>
      </c>
      <c r="C72" s="422" t="s">
        <v>23</v>
      </c>
      <c r="D72" t="s">
        <v>12</v>
      </c>
      <c r="E72" s="48"/>
      <c r="F72" s="2">
        <v>134.6</v>
      </c>
      <c r="G72" s="2">
        <f t="shared" ref="G72:G138" si="1">+G71+E72-F72</f>
        <v>13.5</v>
      </c>
    </row>
    <row r="73" spans="1:7" hidden="1">
      <c r="A73" s="3">
        <v>43045</v>
      </c>
      <c r="B73" s="422">
        <v>13932</v>
      </c>
      <c r="C73" s="422" t="s">
        <v>23</v>
      </c>
      <c r="D73" t="s">
        <v>13</v>
      </c>
      <c r="E73" s="48"/>
      <c r="F73" s="2">
        <v>13.5</v>
      </c>
      <c r="G73" s="2">
        <f t="shared" si="1"/>
        <v>0</v>
      </c>
    </row>
    <row r="74" spans="1:7" hidden="1">
      <c r="A74" s="3">
        <v>43008</v>
      </c>
      <c r="B74" s="422" t="s">
        <v>5</v>
      </c>
      <c r="C74" s="422" t="s">
        <v>24</v>
      </c>
      <c r="D74" t="s">
        <v>12</v>
      </c>
      <c r="E74" s="48">
        <v>69.599999999999994</v>
      </c>
      <c r="G74" s="2">
        <f t="shared" si="1"/>
        <v>69.599999999999994</v>
      </c>
    </row>
    <row r="75" spans="1:7" hidden="1">
      <c r="B75" s="422"/>
      <c r="C75" s="422"/>
      <c r="D75" t="s">
        <v>13</v>
      </c>
      <c r="E75" s="48">
        <v>13.4</v>
      </c>
      <c r="G75" s="2">
        <f t="shared" si="1"/>
        <v>83</v>
      </c>
    </row>
    <row r="76" spans="1:7" hidden="1">
      <c r="B76" s="422"/>
      <c r="C76" s="422"/>
      <c r="D76" t="s">
        <v>14</v>
      </c>
      <c r="E76" s="48">
        <v>60</v>
      </c>
      <c r="G76" s="2">
        <f t="shared" si="1"/>
        <v>143</v>
      </c>
    </row>
    <row r="77" spans="1:7" hidden="1">
      <c r="B77" s="422"/>
      <c r="C77" s="422"/>
      <c r="D77" t="s">
        <v>15</v>
      </c>
      <c r="E77" s="48">
        <v>2</v>
      </c>
      <c r="G77" s="2">
        <f t="shared" si="1"/>
        <v>145</v>
      </c>
    </row>
    <row r="78" spans="1:7" hidden="1">
      <c r="A78" s="3">
        <v>43008</v>
      </c>
      <c r="B78" s="422" t="s">
        <v>69</v>
      </c>
      <c r="C78" s="422" t="s">
        <v>24</v>
      </c>
      <c r="D78" t="s">
        <v>14</v>
      </c>
      <c r="E78" s="48"/>
      <c r="F78" s="2">
        <v>28</v>
      </c>
      <c r="G78" s="2">
        <f t="shared" si="1"/>
        <v>117</v>
      </c>
    </row>
    <row r="79" spans="1:7" hidden="1">
      <c r="A79" s="3">
        <v>43045</v>
      </c>
      <c r="B79" s="422">
        <v>13932</v>
      </c>
      <c r="C79" s="422" t="s">
        <v>24</v>
      </c>
      <c r="D79" t="s">
        <v>14</v>
      </c>
      <c r="E79" s="48"/>
      <c r="F79" s="2">
        <v>32</v>
      </c>
      <c r="G79" s="2">
        <f t="shared" si="1"/>
        <v>85</v>
      </c>
    </row>
    <row r="80" spans="1:7" hidden="1">
      <c r="A80" s="3">
        <v>43045</v>
      </c>
      <c r="B80" s="422">
        <v>13932</v>
      </c>
      <c r="C80" s="422" t="s">
        <v>24</v>
      </c>
      <c r="D80" t="s">
        <v>15</v>
      </c>
      <c r="E80" s="48"/>
      <c r="F80" s="2">
        <v>2</v>
      </c>
      <c r="G80" s="2">
        <f t="shared" si="1"/>
        <v>83</v>
      </c>
    </row>
    <row r="81" spans="1:7" hidden="1">
      <c r="A81" s="3">
        <v>43064</v>
      </c>
      <c r="B81" s="422">
        <v>14091</v>
      </c>
      <c r="C81" s="422" t="s">
        <v>24</v>
      </c>
      <c r="D81" t="s">
        <v>12</v>
      </c>
      <c r="E81" s="48"/>
      <c r="F81" s="2">
        <v>69.599999999999994</v>
      </c>
      <c r="G81" s="2">
        <f t="shared" si="1"/>
        <v>13.400000000000006</v>
      </c>
    </row>
    <row r="82" spans="1:7" hidden="1">
      <c r="A82" s="3">
        <v>43064</v>
      </c>
      <c r="B82" s="422">
        <v>14091</v>
      </c>
      <c r="C82" s="422" t="s">
        <v>24</v>
      </c>
      <c r="D82" t="s">
        <v>13</v>
      </c>
      <c r="E82" s="48"/>
      <c r="F82" s="2">
        <v>13.4</v>
      </c>
      <c r="G82" s="2">
        <f t="shared" si="1"/>
        <v>0</v>
      </c>
    </row>
    <row r="83" spans="1:7" hidden="1">
      <c r="A83" s="3">
        <v>43039</v>
      </c>
      <c r="B83" s="422" t="s">
        <v>5</v>
      </c>
      <c r="C83" s="422" t="s">
        <v>25</v>
      </c>
      <c r="D83" t="s">
        <v>12</v>
      </c>
      <c r="E83" s="48">
        <v>69.3</v>
      </c>
      <c r="G83" s="2">
        <f t="shared" si="1"/>
        <v>69.3</v>
      </c>
    </row>
    <row r="84" spans="1:7" hidden="1">
      <c r="B84" s="422"/>
      <c r="C84" s="422"/>
      <c r="D84" t="s">
        <v>13</v>
      </c>
      <c r="E84" s="48">
        <v>13.5</v>
      </c>
      <c r="G84" s="2">
        <f t="shared" si="1"/>
        <v>82.8</v>
      </c>
    </row>
    <row r="85" spans="1:7" hidden="1">
      <c r="B85" s="422"/>
      <c r="C85" s="422"/>
      <c r="D85" t="s">
        <v>14</v>
      </c>
      <c r="E85" s="48">
        <v>60</v>
      </c>
      <c r="G85" s="2">
        <f t="shared" si="1"/>
        <v>142.80000000000001</v>
      </c>
    </row>
    <row r="86" spans="1:7" hidden="1">
      <c r="B86" s="422"/>
      <c r="C86" s="422"/>
      <c r="D86" t="s">
        <v>15</v>
      </c>
      <c r="E86" s="48">
        <v>2</v>
      </c>
      <c r="G86" s="2">
        <f t="shared" si="1"/>
        <v>144.80000000000001</v>
      </c>
    </row>
    <row r="87" spans="1:7" hidden="1">
      <c r="A87" s="3">
        <v>43039</v>
      </c>
      <c r="B87" s="422" t="s">
        <v>69</v>
      </c>
      <c r="C87" s="422" t="s">
        <v>25</v>
      </c>
      <c r="D87" t="s">
        <v>14</v>
      </c>
      <c r="E87" s="48"/>
      <c r="F87" s="2">
        <v>60</v>
      </c>
      <c r="G87" s="2">
        <f t="shared" si="1"/>
        <v>84.800000000000011</v>
      </c>
    </row>
    <row r="88" spans="1:7" hidden="1">
      <c r="A88" s="3">
        <v>43039</v>
      </c>
      <c r="B88" s="422" t="s">
        <v>69</v>
      </c>
      <c r="C88" s="422" t="s">
        <v>25</v>
      </c>
      <c r="D88" t="s">
        <v>15</v>
      </c>
      <c r="E88" s="48"/>
      <c r="F88" s="2">
        <v>2</v>
      </c>
      <c r="G88" s="2">
        <f t="shared" si="1"/>
        <v>82.800000000000011</v>
      </c>
    </row>
    <row r="89" spans="1:7" hidden="1">
      <c r="A89" s="3">
        <v>43067</v>
      </c>
      <c r="B89" s="422">
        <v>14133</v>
      </c>
      <c r="C89" s="422" t="s">
        <v>25</v>
      </c>
      <c r="D89" t="s">
        <v>12</v>
      </c>
      <c r="E89" s="48"/>
      <c r="F89" s="2">
        <v>69.3</v>
      </c>
      <c r="G89" s="2">
        <f t="shared" si="1"/>
        <v>13.500000000000014</v>
      </c>
    </row>
    <row r="90" spans="1:7" hidden="1">
      <c r="A90" s="3">
        <v>43067</v>
      </c>
      <c r="B90" s="422">
        <v>14133</v>
      </c>
      <c r="C90" s="422" t="s">
        <v>25</v>
      </c>
      <c r="D90" t="s">
        <v>13</v>
      </c>
      <c r="E90" s="48"/>
      <c r="F90" s="2">
        <v>13.5</v>
      </c>
      <c r="G90" s="2">
        <f t="shared" si="1"/>
        <v>1.4210854715202004E-14</v>
      </c>
    </row>
    <row r="91" spans="1:7" hidden="1">
      <c r="A91" s="3">
        <v>43069</v>
      </c>
      <c r="B91" s="422" t="s">
        <v>5</v>
      </c>
      <c r="C91" s="422" t="s">
        <v>26</v>
      </c>
      <c r="D91" t="s">
        <v>12</v>
      </c>
      <c r="E91" s="48">
        <v>74</v>
      </c>
      <c r="G91" s="2">
        <f t="shared" si="1"/>
        <v>74.000000000000014</v>
      </c>
    </row>
    <row r="92" spans="1:7" hidden="1">
      <c r="B92" s="422"/>
      <c r="C92" s="422"/>
      <c r="D92" t="s">
        <v>13</v>
      </c>
      <c r="E92" s="48">
        <v>13.5</v>
      </c>
      <c r="G92" s="2">
        <f t="shared" si="1"/>
        <v>87.500000000000014</v>
      </c>
    </row>
    <row r="93" spans="1:7" hidden="1">
      <c r="B93" s="422"/>
      <c r="C93" s="422"/>
      <c r="D93" t="s">
        <v>14</v>
      </c>
      <c r="E93" s="48">
        <v>60</v>
      </c>
      <c r="G93" s="2">
        <f t="shared" si="1"/>
        <v>147.5</v>
      </c>
    </row>
    <row r="94" spans="1:7" hidden="1">
      <c r="B94" s="422"/>
      <c r="C94" s="422"/>
      <c r="D94" t="s">
        <v>15</v>
      </c>
      <c r="E94" s="48">
        <v>2</v>
      </c>
      <c r="G94" s="2">
        <f t="shared" si="1"/>
        <v>149.5</v>
      </c>
    </row>
    <row r="95" spans="1:7" hidden="1">
      <c r="A95" s="3">
        <v>43099</v>
      </c>
      <c r="B95" s="422">
        <v>14372</v>
      </c>
      <c r="C95" s="422" t="s">
        <v>26</v>
      </c>
      <c r="D95" t="s">
        <v>12</v>
      </c>
      <c r="E95" s="48"/>
      <c r="F95" s="2">
        <v>74</v>
      </c>
      <c r="G95" s="2">
        <f t="shared" si="1"/>
        <v>75.5</v>
      </c>
    </row>
    <row r="96" spans="1:7" hidden="1">
      <c r="A96" s="3">
        <v>43099</v>
      </c>
      <c r="B96" s="422">
        <v>14372</v>
      </c>
      <c r="C96" s="422" t="s">
        <v>26</v>
      </c>
      <c r="D96" t="s">
        <v>13</v>
      </c>
      <c r="E96" s="48"/>
      <c r="F96" s="2">
        <v>13.5</v>
      </c>
      <c r="G96" s="2">
        <f t="shared" si="1"/>
        <v>62</v>
      </c>
    </row>
    <row r="97" spans="1:7" hidden="1">
      <c r="A97" s="3">
        <v>43069</v>
      </c>
      <c r="B97" s="422" t="s">
        <v>69</v>
      </c>
      <c r="C97" s="422" t="s">
        <v>26</v>
      </c>
      <c r="D97" t="s">
        <v>14</v>
      </c>
      <c r="E97" s="48"/>
      <c r="F97" s="2">
        <v>60</v>
      </c>
      <c r="G97" s="2">
        <f t="shared" si="1"/>
        <v>2</v>
      </c>
    </row>
    <row r="98" spans="1:7" hidden="1">
      <c r="A98" s="3">
        <v>43069</v>
      </c>
      <c r="B98" s="422" t="s">
        <v>69</v>
      </c>
      <c r="C98" s="422" t="s">
        <v>26</v>
      </c>
      <c r="D98" t="s">
        <v>15</v>
      </c>
      <c r="E98" s="48"/>
      <c r="F98" s="2">
        <v>2</v>
      </c>
      <c r="G98" s="2">
        <f t="shared" si="1"/>
        <v>0</v>
      </c>
    </row>
    <row r="99" spans="1:7" hidden="1">
      <c r="A99" s="3">
        <v>43100</v>
      </c>
      <c r="B99" s="422" t="s">
        <v>5</v>
      </c>
      <c r="C99" s="422" t="s">
        <v>27</v>
      </c>
      <c r="D99" t="s">
        <v>12</v>
      </c>
      <c r="E99" s="48">
        <v>80.400000000000006</v>
      </c>
      <c r="G99" s="2">
        <f t="shared" si="1"/>
        <v>80.400000000000006</v>
      </c>
    </row>
    <row r="100" spans="1:7" hidden="1">
      <c r="B100" s="422"/>
      <c r="C100" s="422"/>
      <c r="D100" t="s">
        <v>13</v>
      </c>
      <c r="E100" s="48">
        <v>13.4</v>
      </c>
      <c r="G100" s="2">
        <f t="shared" si="1"/>
        <v>93.800000000000011</v>
      </c>
    </row>
    <row r="101" spans="1:7" hidden="1">
      <c r="B101" s="422"/>
      <c r="C101" s="422"/>
      <c r="D101" t="s">
        <v>14</v>
      </c>
      <c r="E101" s="48">
        <v>60</v>
      </c>
      <c r="G101" s="2">
        <f t="shared" si="1"/>
        <v>153.80000000000001</v>
      </c>
    </row>
    <row r="102" spans="1:7" hidden="1">
      <c r="B102" s="422"/>
      <c r="C102" s="422"/>
      <c r="D102" t="s">
        <v>15</v>
      </c>
      <c r="E102" s="48">
        <v>2</v>
      </c>
      <c r="G102" s="2">
        <f t="shared" si="1"/>
        <v>155.80000000000001</v>
      </c>
    </row>
    <row r="103" spans="1:7" hidden="1">
      <c r="A103" s="3">
        <v>43099</v>
      </c>
      <c r="B103" s="422" t="s">
        <v>69</v>
      </c>
      <c r="C103" s="422" t="s">
        <v>27</v>
      </c>
      <c r="D103" t="s">
        <v>14</v>
      </c>
      <c r="E103" s="48"/>
      <c r="F103" s="2">
        <v>26</v>
      </c>
      <c r="G103" s="2">
        <f t="shared" si="1"/>
        <v>129.80000000000001</v>
      </c>
    </row>
    <row r="104" spans="1:7" hidden="1">
      <c r="A104" s="3">
        <v>43118</v>
      </c>
      <c r="B104" s="422">
        <v>14499</v>
      </c>
      <c r="C104" s="422" t="s">
        <v>27</v>
      </c>
      <c r="D104" t="s">
        <v>12</v>
      </c>
      <c r="E104" s="48"/>
      <c r="F104" s="2">
        <v>80.400000000000006</v>
      </c>
      <c r="G104" s="2">
        <f t="shared" si="1"/>
        <v>49.400000000000006</v>
      </c>
    </row>
    <row r="105" spans="1:7" hidden="1">
      <c r="A105" s="3">
        <v>43118</v>
      </c>
      <c r="B105" s="422">
        <v>14499</v>
      </c>
      <c r="C105" s="422" t="s">
        <v>27</v>
      </c>
      <c r="D105" t="s">
        <v>13</v>
      </c>
      <c r="E105" s="48"/>
      <c r="F105" s="2">
        <v>13.4</v>
      </c>
      <c r="G105" s="2">
        <f t="shared" si="1"/>
        <v>36.000000000000007</v>
      </c>
    </row>
    <row r="106" spans="1:7" hidden="1">
      <c r="A106" s="3">
        <v>43186</v>
      </c>
      <c r="B106" s="422">
        <v>15026</v>
      </c>
      <c r="C106" s="422" t="s">
        <v>27</v>
      </c>
      <c r="D106" t="s">
        <v>14</v>
      </c>
      <c r="E106" s="48"/>
      <c r="F106" s="2">
        <v>34</v>
      </c>
      <c r="G106" s="2">
        <f t="shared" si="1"/>
        <v>2.0000000000000071</v>
      </c>
    </row>
    <row r="107" spans="1:7" hidden="1">
      <c r="A107" s="3">
        <v>43186</v>
      </c>
      <c r="B107" s="422">
        <v>15026</v>
      </c>
      <c r="C107" s="422" t="s">
        <v>27</v>
      </c>
      <c r="D107" t="s">
        <v>15</v>
      </c>
      <c r="E107" s="48"/>
      <c r="F107" s="2">
        <v>2</v>
      </c>
      <c r="G107" s="2">
        <f t="shared" si="1"/>
        <v>7.1054273576010019E-15</v>
      </c>
    </row>
    <row r="108" spans="1:7" hidden="1">
      <c r="A108" s="3">
        <v>43131</v>
      </c>
      <c r="B108" s="422" t="s">
        <v>5</v>
      </c>
      <c r="C108" s="422" t="s">
        <v>11</v>
      </c>
      <c r="D108" t="s">
        <v>12</v>
      </c>
      <c r="E108" s="48">
        <v>71.599999999999994</v>
      </c>
      <c r="G108" s="2">
        <f t="shared" si="1"/>
        <v>71.599999999999994</v>
      </c>
    </row>
    <row r="109" spans="1:7" hidden="1">
      <c r="B109" s="422"/>
      <c r="C109" s="422"/>
      <c r="D109" t="s">
        <v>13</v>
      </c>
      <c r="E109" s="48">
        <v>13.4</v>
      </c>
      <c r="G109" s="2">
        <f t="shared" si="1"/>
        <v>85</v>
      </c>
    </row>
    <row r="110" spans="1:7" hidden="1">
      <c r="B110" s="422"/>
      <c r="C110" s="422"/>
      <c r="D110" t="s">
        <v>14</v>
      </c>
      <c r="E110" s="48">
        <v>60</v>
      </c>
      <c r="G110" s="2">
        <f t="shared" si="1"/>
        <v>145</v>
      </c>
    </row>
    <row r="111" spans="1:7" hidden="1">
      <c r="B111" s="422"/>
      <c r="C111" s="422"/>
      <c r="D111" t="s">
        <v>15</v>
      </c>
      <c r="E111" s="48">
        <v>2</v>
      </c>
      <c r="G111" s="2">
        <f t="shared" si="1"/>
        <v>147</v>
      </c>
    </row>
    <row r="112" spans="1:7" hidden="1">
      <c r="A112" s="3">
        <v>43131</v>
      </c>
      <c r="B112" s="422" t="s">
        <v>69</v>
      </c>
      <c r="C112" s="422" t="s">
        <v>11</v>
      </c>
      <c r="D112" t="s">
        <v>14</v>
      </c>
      <c r="E112" s="48"/>
      <c r="F112" s="2">
        <v>60</v>
      </c>
      <c r="G112" s="2">
        <f t="shared" si="1"/>
        <v>87</v>
      </c>
    </row>
    <row r="113" spans="1:7" hidden="1">
      <c r="A113" s="3">
        <v>43131</v>
      </c>
      <c r="B113" s="422" t="s">
        <v>69</v>
      </c>
      <c r="C113" s="422" t="s">
        <v>11</v>
      </c>
      <c r="D113" t="s">
        <v>15</v>
      </c>
      <c r="E113" s="48"/>
      <c r="F113" s="2">
        <v>2</v>
      </c>
      <c r="G113" s="2">
        <f t="shared" si="1"/>
        <v>85</v>
      </c>
    </row>
    <row r="114" spans="1:7" hidden="1">
      <c r="A114" s="3">
        <v>43162</v>
      </c>
      <c r="B114" s="422">
        <v>14783</v>
      </c>
      <c r="C114" s="422" t="s">
        <v>11</v>
      </c>
      <c r="D114" t="s">
        <v>12</v>
      </c>
      <c r="E114" s="48"/>
      <c r="F114" s="2">
        <v>71.599999999999994</v>
      </c>
      <c r="G114" s="2">
        <f t="shared" si="1"/>
        <v>13.400000000000006</v>
      </c>
    </row>
    <row r="115" spans="1:7" hidden="1">
      <c r="A115" s="3">
        <v>43162</v>
      </c>
      <c r="B115" s="422">
        <v>14783</v>
      </c>
      <c r="C115" s="422" t="s">
        <v>11</v>
      </c>
      <c r="D115" t="s">
        <v>13</v>
      </c>
      <c r="E115" s="48"/>
      <c r="F115" s="2">
        <v>13.4</v>
      </c>
      <c r="G115" s="2">
        <f t="shared" si="1"/>
        <v>0</v>
      </c>
    </row>
    <row r="116" spans="1:7" hidden="1">
      <c r="A116" s="3">
        <v>43159</v>
      </c>
      <c r="B116" s="422" t="s">
        <v>5</v>
      </c>
      <c r="C116" s="422" t="s">
        <v>17</v>
      </c>
      <c r="D116" t="s">
        <v>12</v>
      </c>
      <c r="E116" s="48">
        <v>88.7</v>
      </c>
      <c r="G116" s="2">
        <f t="shared" si="1"/>
        <v>88.7</v>
      </c>
    </row>
    <row r="117" spans="1:7" hidden="1">
      <c r="B117" s="422"/>
      <c r="C117" s="422"/>
      <c r="D117" t="s">
        <v>13</v>
      </c>
      <c r="E117" s="48">
        <v>13.4</v>
      </c>
      <c r="G117" s="2">
        <f t="shared" si="1"/>
        <v>102.10000000000001</v>
      </c>
    </row>
    <row r="118" spans="1:7" hidden="1">
      <c r="B118" s="422"/>
      <c r="C118" s="422"/>
      <c r="D118" t="s">
        <v>14</v>
      </c>
      <c r="E118" s="48">
        <v>56</v>
      </c>
      <c r="G118" s="2">
        <f t="shared" si="1"/>
        <v>158.10000000000002</v>
      </c>
    </row>
    <row r="119" spans="1:7" hidden="1">
      <c r="B119" s="422"/>
      <c r="C119" s="422"/>
      <c r="D119" t="s">
        <v>15</v>
      </c>
      <c r="E119" s="48">
        <v>5</v>
      </c>
      <c r="G119" s="2">
        <f t="shared" si="1"/>
        <v>163.10000000000002</v>
      </c>
    </row>
    <row r="120" spans="1:7" hidden="1">
      <c r="A120" s="3">
        <v>43159</v>
      </c>
      <c r="B120" s="422" t="s">
        <v>69</v>
      </c>
      <c r="C120" s="422" t="s">
        <v>17</v>
      </c>
      <c r="D120" t="s">
        <v>14</v>
      </c>
      <c r="E120" s="48"/>
      <c r="F120" s="2">
        <v>42</v>
      </c>
      <c r="G120" s="2">
        <f t="shared" si="1"/>
        <v>121.10000000000002</v>
      </c>
    </row>
    <row r="121" spans="1:7" hidden="1">
      <c r="A121" s="3">
        <v>43186</v>
      </c>
      <c r="B121" s="422">
        <v>15022</v>
      </c>
      <c r="C121" s="422" t="s">
        <v>17</v>
      </c>
      <c r="D121" t="s">
        <v>12</v>
      </c>
      <c r="E121" s="48"/>
      <c r="F121" s="2">
        <v>88.7</v>
      </c>
      <c r="G121" s="2">
        <f t="shared" si="1"/>
        <v>32.40000000000002</v>
      </c>
    </row>
    <row r="122" spans="1:7" hidden="1">
      <c r="A122" s="3">
        <v>43186</v>
      </c>
      <c r="B122" s="422">
        <v>15022</v>
      </c>
      <c r="C122" s="422" t="s">
        <v>17</v>
      </c>
      <c r="D122" t="s">
        <v>13</v>
      </c>
      <c r="E122" s="48"/>
      <c r="F122" s="2">
        <v>13.4</v>
      </c>
      <c r="G122" s="2">
        <f t="shared" si="1"/>
        <v>19.000000000000021</v>
      </c>
    </row>
    <row r="123" spans="1:7" hidden="1">
      <c r="A123" s="3">
        <v>43186</v>
      </c>
      <c r="B123" s="422">
        <v>15022</v>
      </c>
      <c r="C123" s="422" t="s">
        <v>17</v>
      </c>
      <c r="D123" t="s">
        <v>14</v>
      </c>
      <c r="E123" s="48"/>
      <c r="F123" s="2">
        <v>14</v>
      </c>
      <c r="G123" s="2">
        <f t="shared" si="1"/>
        <v>5.0000000000000213</v>
      </c>
    </row>
    <row r="124" spans="1:7" hidden="1">
      <c r="A124" s="3">
        <v>43186</v>
      </c>
      <c r="B124" s="422">
        <v>15022</v>
      </c>
      <c r="C124" s="422" t="s">
        <v>17</v>
      </c>
      <c r="D124" t="s">
        <v>15</v>
      </c>
      <c r="E124" s="48"/>
      <c r="F124" s="2">
        <v>5</v>
      </c>
      <c r="G124" s="2">
        <f t="shared" si="1"/>
        <v>2.1316282072803006E-14</v>
      </c>
    </row>
    <row r="125" spans="1:7" hidden="1">
      <c r="A125" s="3">
        <v>43189</v>
      </c>
      <c r="B125" s="422" t="s">
        <v>5</v>
      </c>
      <c r="C125" s="422" t="s">
        <v>18</v>
      </c>
      <c r="D125" t="s">
        <v>12</v>
      </c>
      <c r="E125" s="48">
        <v>85.8</v>
      </c>
      <c r="G125" s="2">
        <f t="shared" si="1"/>
        <v>85.800000000000011</v>
      </c>
    </row>
    <row r="126" spans="1:7" hidden="1">
      <c r="B126" s="422"/>
      <c r="C126" s="422"/>
      <c r="D126" t="s">
        <v>13</v>
      </c>
      <c r="E126" s="48">
        <v>13.4</v>
      </c>
      <c r="G126" s="2">
        <f t="shared" si="1"/>
        <v>99.200000000000017</v>
      </c>
    </row>
    <row r="127" spans="1:7" hidden="1">
      <c r="B127" s="422"/>
      <c r="C127" s="422"/>
      <c r="D127" t="s">
        <v>14</v>
      </c>
      <c r="E127" s="48">
        <v>60</v>
      </c>
      <c r="G127" s="2">
        <f t="shared" si="1"/>
        <v>159.20000000000002</v>
      </c>
    </row>
    <row r="128" spans="1:7" hidden="1">
      <c r="B128" s="422"/>
      <c r="C128" s="422"/>
      <c r="D128" t="s">
        <v>15</v>
      </c>
      <c r="E128" s="48">
        <v>5</v>
      </c>
      <c r="G128" s="2">
        <f t="shared" si="1"/>
        <v>164.20000000000002</v>
      </c>
    </row>
    <row r="129" spans="1:7" hidden="1">
      <c r="A129" s="3">
        <v>43190</v>
      </c>
      <c r="B129" s="422" t="s">
        <v>69</v>
      </c>
      <c r="C129" s="422" t="s">
        <v>18</v>
      </c>
      <c r="D129" t="s">
        <v>14</v>
      </c>
      <c r="E129" s="48"/>
      <c r="F129" s="2">
        <v>60</v>
      </c>
      <c r="G129" s="2">
        <f t="shared" si="1"/>
        <v>104.20000000000002</v>
      </c>
    </row>
    <row r="130" spans="1:7" hidden="1">
      <c r="A130" s="3">
        <v>43190</v>
      </c>
      <c r="B130" s="422" t="s">
        <v>69</v>
      </c>
      <c r="C130" s="422" t="s">
        <v>18</v>
      </c>
      <c r="D130" t="s">
        <v>15</v>
      </c>
      <c r="E130" s="48"/>
      <c r="F130" s="2">
        <v>5</v>
      </c>
      <c r="G130" s="2">
        <f t="shared" si="1"/>
        <v>99.200000000000017</v>
      </c>
    </row>
    <row r="131" spans="1:7" hidden="1">
      <c r="A131" s="3">
        <v>43223</v>
      </c>
      <c r="B131" s="422">
        <v>15292</v>
      </c>
      <c r="C131" s="422" t="s">
        <v>18</v>
      </c>
      <c r="D131" t="s">
        <v>12</v>
      </c>
      <c r="E131" s="48"/>
      <c r="F131" s="2">
        <v>85.8</v>
      </c>
      <c r="G131" s="2">
        <f t="shared" si="1"/>
        <v>13.40000000000002</v>
      </c>
    </row>
    <row r="132" spans="1:7" hidden="1">
      <c r="A132" s="3">
        <v>43223</v>
      </c>
      <c r="B132" s="422">
        <v>15292</v>
      </c>
      <c r="C132" s="422" t="s">
        <v>18</v>
      </c>
      <c r="D132" t="s">
        <v>13</v>
      </c>
      <c r="F132" s="2">
        <v>13.4</v>
      </c>
      <c r="G132" s="2">
        <f t="shared" si="1"/>
        <v>1.9539925233402755E-14</v>
      </c>
    </row>
    <row r="133" spans="1:7" hidden="1">
      <c r="A133" s="3">
        <v>43220</v>
      </c>
      <c r="B133" s="422" t="s">
        <v>5</v>
      </c>
      <c r="C133" s="422" t="s">
        <v>19</v>
      </c>
      <c r="D133" t="s">
        <v>12</v>
      </c>
      <c r="E133" s="28">
        <v>88.1</v>
      </c>
      <c r="G133" s="2">
        <f t="shared" si="1"/>
        <v>88.100000000000009</v>
      </c>
    </row>
    <row r="134" spans="1:7" hidden="1">
      <c r="B134" s="422"/>
      <c r="C134" s="422"/>
      <c r="D134" t="s">
        <v>13</v>
      </c>
      <c r="E134" s="28">
        <v>13.4</v>
      </c>
      <c r="G134" s="2">
        <f t="shared" si="1"/>
        <v>101.50000000000001</v>
      </c>
    </row>
    <row r="135" spans="1:7" hidden="1">
      <c r="B135" s="422"/>
      <c r="C135" s="422"/>
      <c r="D135" t="s">
        <v>14</v>
      </c>
      <c r="E135" s="48">
        <v>60</v>
      </c>
      <c r="G135" s="2">
        <f t="shared" si="1"/>
        <v>161.5</v>
      </c>
    </row>
    <row r="136" spans="1:7" hidden="1">
      <c r="B136" s="422"/>
      <c r="C136" s="422"/>
      <c r="D136" t="s">
        <v>15</v>
      </c>
      <c r="E136" s="48">
        <v>5</v>
      </c>
      <c r="G136" s="2">
        <f t="shared" si="1"/>
        <v>166.5</v>
      </c>
    </row>
    <row r="137" spans="1:7" hidden="1">
      <c r="A137" s="3">
        <v>43253</v>
      </c>
      <c r="B137" s="422">
        <v>15479</v>
      </c>
      <c r="C137" s="422" t="s">
        <v>19</v>
      </c>
      <c r="D137" t="s">
        <v>12</v>
      </c>
      <c r="E137" s="48"/>
      <c r="F137" s="2">
        <v>88.1</v>
      </c>
      <c r="G137" s="2">
        <f t="shared" si="1"/>
        <v>78.400000000000006</v>
      </c>
    </row>
    <row r="138" spans="1:7" hidden="1">
      <c r="A138" s="3">
        <v>43253</v>
      </c>
      <c r="B138" s="422">
        <v>15479</v>
      </c>
      <c r="C138" s="422" t="s">
        <v>19</v>
      </c>
      <c r="D138" t="s">
        <v>13</v>
      </c>
      <c r="E138" s="48"/>
      <c r="F138" s="2">
        <v>13.4</v>
      </c>
      <c r="G138" s="2">
        <f t="shared" si="1"/>
        <v>65</v>
      </c>
    </row>
    <row r="139" spans="1:7" hidden="1">
      <c r="A139" s="3">
        <v>43253</v>
      </c>
      <c r="B139" s="422">
        <v>15479</v>
      </c>
      <c r="C139" s="422" t="s">
        <v>19</v>
      </c>
      <c r="D139" t="s">
        <v>14</v>
      </c>
      <c r="E139" s="48"/>
      <c r="F139" s="2">
        <v>60</v>
      </c>
      <c r="G139" s="2">
        <f t="shared" ref="G139:G217" si="2">+G138+E139-F139</f>
        <v>5</v>
      </c>
    </row>
    <row r="140" spans="1:7" hidden="1">
      <c r="A140" s="3">
        <v>43253</v>
      </c>
      <c r="B140" s="422">
        <v>15479</v>
      </c>
      <c r="C140" s="422" t="s">
        <v>19</v>
      </c>
      <c r="D140" t="s">
        <v>15</v>
      </c>
      <c r="E140" s="48"/>
      <c r="F140" s="2">
        <v>5</v>
      </c>
      <c r="G140" s="2">
        <f t="shared" si="2"/>
        <v>0</v>
      </c>
    </row>
    <row r="141" spans="1:7" hidden="1">
      <c r="A141" s="3">
        <v>43251</v>
      </c>
      <c r="B141" s="422" t="s">
        <v>5</v>
      </c>
      <c r="C141" s="422" t="s">
        <v>20</v>
      </c>
      <c r="D141" t="s">
        <v>12</v>
      </c>
      <c r="E141" s="28">
        <v>82</v>
      </c>
      <c r="G141" s="2">
        <f t="shared" si="2"/>
        <v>82</v>
      </c>
    </row>
    <row r="142" spans="1:7" hidden="1">
      <c r="B142" s="422"/>
      <c r="C142" s="422"/>
      <c r="D142" t="s">
        <v>13</v>
      </c>
      <c r="E142" s="28">
        <v>13.4</v>
      </c>
      <c r="G142" s="2">
        <f t="shared" si="2"/>
        <v>95.4</v>
      </c>
    </row>
    <row r="143" spans="1:7" hidden="1">
      <c r="B143" s="422"/>
      <c r="C143" s="422"/>
      <c r="D143" t="s">
        <v>14</v>
      </c>
      <c r="E143" s="48">
        <v>60</v>
      </c>
      <c r="G143" s="2">
        <f t="shared" si="2"/>
        <v>155.4</v>
      </c>
    </row>
    <row r="144" spans="1:7" hidden="1">
      <c r="B144" s="422"/>
      <c r="C144" s="422"/>
      <c r="D144" t="s">
        <v>15</v>
      </c>
      <c r="E144" s="48">
        <v>5</v>
      </c>
      <c r="G144" s="2">
        <f t="shared" si="2"/>
        <v>160.4</v>
      </c>
    </row>
    <row r="145" spans="1:7" hidden="1">
      <c r="A145" s="3">
        <v>43290</v>
      </c>
      <c r="B145" s="422">
        <v>15669</v>
      </c>
      <c r="C145" s="422" t="s">
        <v>20</v>
      </c>
      <c r="D145" t="s">
        <v>12</v>
      </c>
      <c r="E145" s="48"/>
      <c r="F145" s="2">
        <v>82</v>
      </c>
      <c r="G145" s="2">
        <f t="shared" si="2"/>
        <v>78.400000000000006</v>
      </c>
    </row>
    <row r="146" spans="1:7" hidden="1">
      <c r="A146" s="3">
        <v>43290</v>
      </c>
      <c r="B146" s="422">
        <v>15669</v>
      </c>
      <c r="C146" s="422" t="s">
        <v>20</v>
      </c>
      <c r="D146" t="s">
        <v>13</v>
      </c>
      <c r="E146" s="48"/>
      <c r="F146" s="2">
        <v>13.4</v>
      </c>
      <c r="G146" s="2">
        <f t="shared" si="2"/>
        <v>65</v>
      </c>
    </row>
    <row r="147" spans="1:7" hidden="1">
      <c r="A147" s="3">
        <v>43290</v>
      </c>
      <c r="B147" s="422">
        <v>15669</v>
      </c>
      <c r="C147" s="422" t="s">
        <v>20</v>
      </c>
      <c r="D147" t="s">
        <v>14</v>
      </c>
      <c r="E147" s="48"/>
      <c r="F147" s="2">
        <v>60</v>
      </c>
      <c r="G147" s="2">
        <f t="shared" si="2"/>
        <v>5</v>
      </c>
    </row>
    <row r="148" spans="1:7" hidden="1">
      <c r="A148" s="3">
        <v>43290</v>
      </c>
      <c r="B148" s="422">
        <v>15669</v>
      </c>
      <c r="C148" s="422" t="s">
        <v>20</v>
      </c>
      <c r="D148" t="s">
        <v>15</v>
      </c>
      <c r="E148" s="48"/>
      <c r="F148" s="2">
        <v>5</v>
      </c>
      <c r="G148" s="2">
        <f t="shared" si="2"/>
        <v>0</v>
      </c>
    </row>
    <row r="149" spans="1:7" hidden="1">
      <c r="A149" s="3">
        <v>43281</v>
      </c>
      <c r="B149" s="422" t="s">
        <v>5</v>
      </c>
      <c r="C149" s="422" t="s">
        <v>21</v>
      </c>
      <c r="D149" t="s">
        <v>12</v>
      </c>
      <c r="E149" s="28">
        <v>75.7</v>
      </c>
      <c r="G149" s="2">
        <f t="shared" si="2"/>
        <v>75.7</v>
      </c>
    </row>
    <row r="150" spans="1:7" hidden="1">
      <c r="B150" s="422"/>
      <c r="C150" s="422"/>
      <c r="D150" t="s">
        <v>13</v>
      </c>
      <c r="E150" s="28">
        <v>13.5</v>
      </c>
      <c r="G150" s="2">
        <f t="shared" si="2"/>
        <v>89.2</v>
      </c>
    </row>
    <row r="151" spans="1:7" hidden="1">
      <c r="B151" s="422"/>
      <c r="C151" s="422"/>
      <c r="D151" t="s">
        <v>14</v>
      </c>
      <c r="E151" s="48">
        <v>60</v>
      </c>
      <c r="G151" s="2">
        <f t="shared" si="2"/>
        <v>149.19999999999999</v>
      </c>
    </row>
    <row r="152" spans="1:7" hidden="1">
      <c r="B152" s="422"/>
      <c r="C152" s="422"/>
      <c r="D152" t="s">
        <v>15</v>
      </c>
      <c r="E152" s="48">
        <v>5</v>
      </c>
      <c r="G152" s="2">
        <f t="shared" si="2"/>
        <v>154.19999999999999</v>
      </c>
    </row>
    <row r="153" spans="1:7" hidden="1">
      <c r="A153" s="3">
        <v>43339</v>
      </c>
      <c r="B153" s="422">
        <v>16074</v>
      </c>
      <c r="C153" s="422" t="s">
        <v>21</v>
      </c>
      <c r="D153" t="s">
        <v>12</v>
      </c>
      <c r="E153" s="48"/>
      <c r="F153" s="2">
        <v>75.7</v>
      </c>
      <c r="G153" s="2">
        <f t="shared" si="2"/>
        <v>78.499999999999986</v>
      </c>
    </row>
    <row r="154" spans="1:7" hidden="1">
      <c r="A154" s="3">
        <v>43339</v>
      </c>
      <c r="B154" s="422">
        <v>16074</v>
      </c>
      <c r="C154" s="422" t="s">
        <v>21</v>
      </c>
      <c r="D154" t="s">
        <v>13</v>
      </c>
      <c r="E154" s="48"/>
      <c r="F154" s="2">
        <v>13.5</v>
      </c>
      <c r="G154" s="2">
        <f t="shared" si="2"/>
        <v>64.999999999999986</v>
      </c>
    </row>
    <row r="155" spans="1:7" hidden="1">
      <c r="A155" s="3">
        <v>43404</v>
      </c>
      <c r="B155" s="422">
        <v>16508</v>
      </c>
      <c r="C155" s="422" t="s">
        <v>21</v>
      </c>
      <c r="D155" t="s">
        <v>14</v>
      </c>
      <c r="E155" s="48"/>
      <c r="F155" s="2">
        <v>60</v>
      </c>
      <c r="G155" s="2">
        <f t="shared" si="2"/>
        <v>4.9999999999999858</v>
      </c>
    </row>
    <row r="156" spans="1:7" hidden="1">
      <c r="A156" s="3">
        <v>43404</v>
      </c>
      <c r="B156" s="422">
        <v>16508</v>
      </c>
      <c r="C156" s="422" t="s">
        <v>21</v>
      </c>
      <c r="D156" t="s">
        <v>15</v>
      </c>
      <c r="E156" s="48"/>
      <c r="F156" s="2">
        <v>5</v>
      </c>
      <c r="G156" s="2">
        <f t="shared" si="2"/>
        <v>-1.4210854715202004E-14</v>
      </c>
    </row>
    <row r="157" spans="1:7" hidden="1">
      <c r="A157" s="3">
        <v>43312</v>
      </c>
      <c r="B157" s="422" t="s">
        <v>5</v>
      </c>
      <c r="C157" s="422" t="s">
        <v>22</v>
      </c>
      <c r="D157" t="s">
        <v>12</v>
      </c>
      <c r="E157" s="28">
        <v>74.3</v>
      </c>
      <c r="G157" s="2">
        <f t="shared" si="2"/>
        <v>74.299999999999983</v>
      </c>
    </row>
    <row r="158" spans="1:7" hidden="1">
      <c r="B158" s="422"/>
      <c r="C158" s="422"/>
      <c r="D158" t="s">
        <v>13</v>
      </c>
      <c r="E158" s="28">
        <v>13.5</v>
      </c>
      <c r="G158" s="2">
        <f t="shared" si="2"/>
        <v>87.799999999999983</v>
      </c>
    </row>
    <row r="159" spans="1:7" hidden="1">
      <c r="B159" s="422"/>
      <c r="C159" s="422"/>
      <c r="D159" t="s">
        <v>14</v>
      </c>
      <c r="E159" s="48">
        <v>60</v>
      </c>
      <c r="G159" s="2">
        <f t="shared" si="2"/>
        <v>147.79999999999998</v>
      </c>
    </row>
    <row r="160" spans="1:7" hidden="1">
      <c r="B160" s="422"/>
      <c r="C160" s="422"/>
      <c r="D160" t="s">
        <v>15</v>
      </c>
      <c r="E160" s="48">
        <v>5</v>
      </c>
      <c r="G160" s="2">
        <f t="shared" si="2"/>
        <v>152.79999999999998</v>
      </c>
    </row>
    <row r="161" spans="1:7" hidden="1">
      <c r="A161" s="3">
        <v>43339</v>
      </c>
      <c r="B161" s="422">
        <v>16074</v>
      </c>
      <c r="C161" s="422" t="s">
        <v>22</v>
      </c>
      <c r="D161" t="s">
        <v>12</v>
      </c>
      <c r="E161" s="48"/>
      <c r="F161" s="2">
        <v>74.3</v>
      </c>
      <c r="G161" s="2">
        <f t="shared" si="2"/>
        <v>78.499999999999986</v>
      </c>
    </row>
    <row r="162" spans="1:7" hidden="1">
      <c r="A162" s="3">
        <v>43339</v>
      </c>
      <c r="B162" s="422">
        <v>16074</v>
      </c>
      <c r="C162" s="422" t="s">
        <v>22</v>
      </c>
      <c r="D162" t="s">
        <v>13</v>
      </c>
      <c r="E162" s="48"/>
      <c r="F162" s="2">
        <v>13.5</v>
      </c>
      <c r="G162" s="2">
        <f t="shared" si="2"/>
        <v>64.999999999999986</v>
      </c>
    </row>
    <row r="163" spans="1:7" hidden="1">
      <c r="A163" s="3">
        <v>43404</v>
      </c>
      <c r="B163" s="422">
        <v>16508</v>
      </c>
      <c r="C163" s="422" t="s">
        <v>22</v>
      </c>
      <c r="D163" t="s">
        <v>14</v>
      </c>
      <c r="E163" s="48"/>
      <c r="F163" s="2">
        <v>60</v>
      </c>
      <c r="G163" s="2">
        <f t="shared" si="2"/>
        <v>4.9999999999999858</v>
      </c>
    </row>
    <row r="164" spans="1:7" hidden="1">
      <c r="A164" s="3">
        <v>43404</v>
      </c>
      <c r="B164" s="422">
        <v>16508</v>
      </c>
      <c r="C164" s="422" t="s">
        <v>22</v>
      </c>
      <c r="D164" t="s">
        <v>15</v>
      </c>
      <c r="E164" s="48"/>
      <c r="F164" s="2">
        <v>5</v>
      </c>
      <c r="G164" s="2">
        <f t="shared" si="2"/>
        <v>-1.4210854715202004E-14</v>
      </c>
    </row>
    <row r="165" spans="1:7" hidden="1">
      <c r="A165" s="3">
        <v>43343</v>
      </c>
      <c r="B165" s="422" t="s">
        <v>5</v>
      </c>
      <c r="C165" s="422" t="s">
        <v>23</v>
      </c>
      <c r="D165" t="s">
        <v>12</v>
      </c>
      <c r="E165" s="28">
        <v>73.7</v>
      </c>
      <c r="G165" s="2">
        <f t="shared" si="2"/>
        <v>73.699999999999989</v>
      </c>
    </row>
    <row r="166" spans="1:7" hidden="1">
      <c r="B166" s="422"/>
      <c r="C166" s="422"/>
      <c r="D166" t="s">
        <v>13</v>
      </c>
      <c r="E166" s="28">
        <v>13.5</v>
      </c>
      <c r="G166" s="2">
        <f t="shared" si="2"/>
        <v>87.199999999999989</v>
      </c>
    </row>
    <row r="167" spans="1:7" hidden="1">
      <c r="B167" s="422"/>
      <c r="C167" s="422"/>
      <c r="D167" t="s">
        <v>14</v>
      </c>
      <c r="E167" s="48">
        <v>60</v>
      </c>
      <c r="G167" s="2">
        <f t="shared" si="2"/>
        <v>147.19999999999999</v>
      </c>
    </row>
    <row r="168" spans="1:7" hidden="1">
      <c r="B168" s="422"/>
      <c r="C168" s="422"/>
      <c r="D168" t="s">
        <v>15</v>
      </c>
      <c r="E168" s="48">
        <v>5</v>
      </c>
      <c r="G168" s="2">
        <f t="shared" si="2"/>
        <v>152.19999999999999</v>
      </c>
    </row>
    <row r="169" spans="1:7" hidden="1">
      <c r="A169" s="3">
        <v>43404</v>
      </c>
      <c r="B169" s="422">
        <v>16508</v>
      </c>
      <c r="C169" s="422" t="s">
        <v>23</v>
      </c>
      <c r="D169" t="s">
        <v>12</v>
      </c>
      <c r="E169" s="48"/>
      <c r="F169" s="2">
        <v>73.7</v>
      </c>
      <c r="G169" s="2">
        <f t="shared" si="2"/>
        <v>78.499999999999986</v>
      </c>
    </row>
    <row r="170" spans="1:7" hidden="1">
      <c r="A170" s="3">
        <v>43404</v>
      </c>
      <c r="B170" s="422">
        <v>16508</v>
      </c>
      <c r="C170" s="422" t="s">
        <v>23</v>
      </c>
      <c r="D170" t="s">
        <v>13</v>
      </c>
      <c r="E170" s="48"/>
      <c r="F170" s="2">
        <v>13.5</v>
      </c>
      <c r="G170" s="2">
        <f t="shared" si="2"/>
        <v>64.999999999999986</v>
      </c>
    </row>
    <row r="171" spans="1:7" hidden="1">
      <c r="A171" s="3">
        <v>43445</v>
      </c>
      <c r="B171" s="422">
        <v>16758</v>
      </c>
      <c r="C171" s="422" t="s">
        <v>23</v>
      </c>
      <c r="D171" t="s">
        <v>14</v>
      </c>
      <c r="E171" s="48"/>
      <c r="F171" s="2">
        <v>60</v>
      </c>
      <c r="G171" s="2">
        <f t="shared" si="2"/>
        <v>4.9999999999999858</v>
      </c>
    </row>
    <row r="172" spans="1:7" hidden="1">
      <c r="A172" s="3">
        <v>43445</v>
      </c>
      <c r="B172" s="422">
        <v>16758</v>
      </c>
      <c r="C172" s="422" t="s">
        <v>23</v>
      </c>
      <c r="D172" t="s">
        <v>15</v>
      </c>
      <c r="E172" s="48"/>
      <c r="F172" s="2">
        <v>5</v>
      </c>
      <c r="G172" s="2">
        <f t="shared" si="2"/>
        <v>-1.4210854715202004E-14</v>
      </c>
    </row>
    <row r="173" spans="1:7" hidden="1">
      <c r="A173" s="3">
        <v>43373</v>
      </c>
      <c r="B173" s="422" t="s">
        <v>5</v>
      </c>
      <c r="C173" s="422" t="s">
        <v>24</v>
      </c>
      <c r="D173" t="s">
        <v>12</v>
      </c>
      <c r="E173" s="28">
        <v>75.5</v>
      </c>
      <c r="G173" s="2">
        <f t="shared" si="2"/>
        <v>75.499999999999986</v>
      </c>
    </row>
    <row r="174" spans="1:7" hidden="1">
      <c r="B174" s="422"/>
      <c r="C174" s="422"/>
      <c r="D174" t="s">
        <v>13</v>
      </c>
      <c r="E174" s="28">
        <v>13.5</v>
      </c>
      <c r="G174" s="2">
        <f t="shared" si="2"/>
        <v>88.999999999999986</v>
      </c>
    </row>
    <row r="175" spans="1:7" hidden="1">
      <c r="B175" s="422"/>
      <c r="C175" s="422"/>
      <c r="D175" t="s">
        <v>14</v>
      </c>
      <c r="E175" s="48">
        <v>60</v>
      </c>
      <c r="G175" s="2">
        <f t="shared" si="2"/>
        <v>149</v>
      </c>
    </row>
    <row r="176" spans="1:7" hidden="1">
      <c r="B176" s="422"/>
      <c r="C176" s="422"/>
      <c r="D176" t="s">
        <v>15</v>
      </c>
      <c r="E176" s="48">
        <v>5</v>
      </c>
      <c r="G176" s="2">
        <f t="shared" si="2"/>
        <v>154</v>
      </c>
    </row>
    <row r="177" spans="1:8" hidden="1">
      <c r="A177" s="3">
        <v>43445</v>
      </c>
      <c r="B177" s="422">
        <v>16758</v>
      </c>
      <c r="C177" s="422" t="s">
        <v>24</v>
      </c>
      <c r="D177" t="s">
        <v>12</v>
      </c>
      <c r="E177" s="48"/>
      <c r="F177" s="2">
        <v>75.5</v>
      </c>
      <c r="G177" s="2">
        <f t="shared" si="2"/>
        <v>78.5</v>
      </c>
    </row>
    <row r="178" spans="1:8" hidden="1">
      <c r="A178" s="3">
        <v>43445</v>
      </c>
      <c r="B178" s="422">
        <v>16758</v>
      </c>
      <c r="C178" s="422" t="s">
        <v>24</v>
      </c>
      <c r="D178" t="s">
        <v>13</v>
      </c>
      <c r="E178" s="48"/>
      <c r="F178" s="2">
        <v>13.5</v>
      </c>
      <c r="G178" s="2">
        <f t="shared" si="2"/>
        <v>65</v>
      </c>
    </row>
    <row r="179" spans="1:8" hidden="1">
      <c r="A179" s="3">
        <v>43445</v>
      </c>
      <c r="B179" s="422">
        <v>16758</v>
      </c>
      <c r="C179" s="422" t="s">
        <v>24</v>
      </c>
      <c r="D179" t="s">
        <v>14</v>
      </c>
      <c r="E179" s="48"/>
      <c r="F179" s="2">
        <v>60</v>
      </c>
      <c r="G179" s="2">
        <f t="shared" si="2"/>
        <v>5</v>
      </c>
    </row>
    <row r="180" spans="1:8" hidden="1">
      <c r="A180" s="3">
        <v>43445</v>
      </c>
      <c r="B180" s="422">
        <v>16758</v>
      </c>
      <c r="C180" s="422" t="s">
        <v>24</v>
      </c>
      <c r="D180" t="s">
        <v>15</v>
      </c>
      <c r="E180" s="48"/>
      <c r="F180" s="2">
        <v>5</v>
      </c>
      <c r="G180" s="2">
        <f t="shared" si="2"/>
        <v>0</v>
      </c>
    </row>
    <row r="181" spans="1:8" hidden="1">
      <c r="A181" s="3">
        <v>43404</v>
      </c>
      <c r="B181" s="422" t="s">
        <v>5</v>
      </c>
      <c r="C181" s="422" t="s">
        <v>25</v>
      </c>
      <c r="D181" t="s">
        <v>12</v>
      </c>
      <c r="E181" s="28">
        <v>76.099999999999994</v>
      </c>
      <c r="G181" s="2">
        <f t="shared" si="2"/>
        <v>76.099999999999994</v>
      </c>
    </row>
    <row r="182" spans="1:8" hidden="1">
      <c r="B182" s="422"/>
      <c r="C182" s="422"/>
      <c r="D182" t="s">
        <v>13</v>
      </c>
      <c r="E182" s="28">
        <v>16.5</v>
      </c>
      <c r="G182" s="2">
        <f t="shared" si="2"/>
        <v>92.6</v>
      </c>
    </row>
    <row r="183" spans="1:8" hidden="1">
      <c r="B183" s="422"/>
      <c r="C183" s="422"/>
      <c r="D183" t="s">
        <v>14</v>
      </c>
      <c r="E183" s="48">
        <v>60</v>
      </c>
      <c r="G183" s="2">
        <f t="shared" si="2"/>
        <v>152.6</v>
      </c>
      <c r="H183" s="18"/>
    </row>
    <row r="184" spans="1:8" hidden="1">
      <c r="B184" s="422"/>
      <c r="C184" s="422"/>
      <c r="D184" t="s">
        <v>15</v>
      </c>
      <c r="E184" s="48">
        <v>5</v>
      </c>
      <c r="G184" s="2">
        <f t="shared" si="2"/>
        <v>157.6</v>
      </c>
    </row>
    <row r="185" spans="1:8" hidden="1">
      <c r="A185" s="3">
        <v>43483</v>
      </c>
      <c r="B185" s="422">
        <v>16974</v>
      </c>
      <c r="C185" s="422" t="s">
        <v>25</v>
      </c>
      <c r="D185" t="s">
        <v>12</v>
      </c>
      <c r="E185" s="48"/>
      <c r="F185" s="2">
        <v>76.099999999999994</v>
      </c>
      <c r="G185" s="2">
        <f t="shared" si="2"/>
        <v>81.5</v>
      </c>
    </row>
    <row r="186" spans="1:8" ht="15.75" hidden="1" customHeight="1">
      <c r="A186" s="3">
        <v>43483</v>
      </c>
      <c r="B186" s="422">
        <v>16974</v>
      </c>
      <c r="C186" s="422" t="s">
        <v>25</v>
      </c>
      <c r="D186" t="s">
        <v>13</v>
      </c>
      <c r="E186" s="48"/>
      <c r="F186" s="2">
        <v>16.5</v>
      </c>
      <c r="G186" s="2">
        <f t="shared" si="2"/>
        <v>65</v>
      </c>
    </row>
    <row r="187" spans="1:8" ht="15.75" hidden="1" customHeight="1">
      <c r="A187" s="3">
        <v>43799</v>
      </c>
      <c r="B187" s="422" t="s">
        <v>69</v>
      </c>
      <c r="C187" s="422" t="s">
        <v>25</v>
      </c>
      <c r="D187" t="s">
        <v>14</v>
      </c>
      <c r="E187" s="48"/>
      <c r="F187" s="2">
        <v>60</v>
      </c>
      <c r="G187" s="2">
        <f t="shared" si="2"/>
        <v>5</v>
      </c>
    </row>
    <row r="188" spans="1:8" ht="15.75" hidden="1" customHeight="1">
      <c r="A188" s="3">
        <v>43799</v>
      </c>
      <c r="B188" s="422" t="s">
        <v>69</v>
      </c>
      <c r="C188" s="422" t="s">
        <v>25</v>
      </c>
      <c r="D188" t="s">
        <v>15</v>
      </c>
      <c r="E188" s="48"/>
      <c r="F188" s="2">
        <v>5</v>
      </c>
      <c r="G188" s="2">
        <f t="shared" si="2"/>
        <v>0</v>
      </c>
    </row>
    <row r="189" spans="1:8" hidden="1">
      <c r="A189" s="31">
        <v>43434</v>
      </c>
      <c r="B189" s="421" t="s">
        <v>5</v>
      </c>
      <c r="C189" s="421" t="s">
        <v>26</v>
      </c>
      <c r="D189" t="s">
        <v>12</v>
      </c>
      <c r="E189" s="28">
        <v>78.099999999999994</v>
      </c>
      <c r="G189" s="2">
        <f t="shared" si="2"/>
        <v>78.099999999999994</v>
      </c>
    </row>
    <row r="190" spans="1:8" hidden="1">
      <c r="B190" s="422"/>
      <c r="C190" s="422"/>
      <c r="D190" t="s">
        <v>13</v>
      </c>
      <c r="E190" s="28">
        <v>16.5</v>
      </c>
      <c r="G190" s="2">
        <f t="shared" si="2"/>
        <v>94.6</v>
      </c>
    </row>
    <row r="191" spans="1:8" hidden="1">
      <c r="B191" s="422"/>
      <c r="C191" s="422"/>
      <c r="D191" t="s">
        <v>14</v>
      </c>
      <c r="E191" s="48">
        <v>60</v>
      </c>
      <c r="G191" s="2">
        <f t="shared" si="2"/>
        <v>154.6</v>
      </c>
    </row>
    <row r="192" spans="1:8" hidden="1">
      <c r="B192" s="422"/>
      <c r="C192" s="422"/>
      <c r="D192" t="s">
        <v>15</v>
      </c>
      <c r="E192" s="48">
        <v>5</v>
      </c>
      <c r="G192" s="2">
        <f t="shared" si="2"/>
        <v>159.6</v>
      </c>
    </row>
    <row r="193" spans="1:7" hidden="1">
      <c r="A193" s="3">
        <v>43500</v>
      </c>
      <c r="B193" s="422">
        <v>17097</v>
      </c>
      <c r="C193" s="422" t="s">
        <v>26</v>
      </c>
      <c r="D193" t="s">
        <v>12</v>
      </c>
      <c r="E193" s="48"/>
      <c r="F193" s="2">
        <v>78.099999999999994</v>
      </c>
      <c r="G193" s="2">
        <f t="shared" si="2"/>
        <v>81.5</v>
      </c>
    </row>
    <row r="194" spans="1:7" hidden="1">
      <c r="A194" s="3">
        <v>43500</v>
      </c>
      <c r="B194" s="422">
        <v>17097</v>
      </c>
      <c r="C194" s="422" t="s">
        <v>26</v>
      </c>
      <c r="D194" t="s">
        <v>13</v>
      </c>
      <c r="E194" s="48"/>
      <c r="F194" s="2">
        <v>16.5</v>
      </c>
      <c r="G194" s="2">
        <f t="shared" si="2"/>
        <v>65</v>
      </c>
    </row>
    <row r="195" spans="1:7" hidden="1">
      <c r="A195" s="3">
        <v>43830</v>
      </c>
      <c r="B195" s="422" t="s">
        <v>69</v>
      </c>
      <c r="C195" s="422" t="s">
        <v>26</v>
      </c>
      <c r="D195" t="s">
        <v>14</v>
      </c>
      <c r="E195" s="48"/>
      <c r="F195" s="2">
        <v>50</v>
      </c>
      <c r="G195" s="2">
        <f t="shared" si="2"/>
        <v>15</v>
      </c>
    </row>
    <row r="196" spans="1:7" hidden="1">
      <c r="A196" s="3">
        <v>43890</v>
      </c>
      <c r="B196" s="422" t="s">
        <v>69</v>
      </c>
      <c r="C196" s="422" t="s">
        <v>26</v>
      </c>
      <c r="D196" t="s">
        <v>14</v>
      </c>
      <c r="E196" s="48"/>
      <c r="F196" s="2">
        <v>10</v>
      </c>
      <c r="G196" s="2">
        <f t="shared" si="2"/>
        <v>5</v>
      </c>
    </row>
    <row r="197" spans="1:7" hidden="1">
      <c r="A197" s="3">
        <v>43890</v>
      </c>
      <c r="B197" s="422" t="s">
        <v>69</v>
      </c>
      <c r="C197" s="422" t="s">
        <v>26</v>
      </c>
      <c r="D197" t="s">
        <v>15</v>
      </c>
      <c r="E197" s="48"/>
      <c r="F197" s="2">
        <v>5</v>
      </c>
      <c r="G197" s="2">
        <f t="shared" si="2"/>
        <v>0</v>
      </c>
    </row>
    <row r="198" spans="1:7" hidden="1">
      <c r="A198" s="31">
        <v>43465</v>
      </c>
      <c r="B198" s="421" t="s">
        <v>5</v>
      </c>
      <c r="C198" s="421" t="s">
        <v>27</v>
      </c>
      <c r="D198" t="s">
        <v>12</v>
      </c>
      <c r="E198" s="28">
        <v>83.5</v>
      </c>
      <c r="G198" s="2">
        <f t="shared" si="2"/>
        <v>83.5</v>
      </c>
    </row>
    <row r="199" spans="1:7" hidden="1">
      <c r="B199" s="422"/>
      <c r="C199" s="422"/>
      <c r="D199" t="s">
        <v>13</v>
      </c>
      <c r="E199" s="28">
        <v>16.5</v>
      </c>
      <c r="G199" s="2">
        <f t="shared" si="2"/>
        <v>100</v>
      </c>
    </row>
    <row r="200" spans="1:7" hidden="1">
      <c r="B200" s="422"/>
      <c r="C200" s="422"/>
      <c r="D200" t="s">
        <v>14</v>
      </c>
      <c r="E200" s="48">
        <v>60</v>
      </c>
      <c r="G200" s="2">
        <f t="shared" si="2"/>
        <v>160</v>
      </c>
    </row>
    <row r="201" spans="1:7" hidden="1">
      <c r="B201" s="422"/>
      <c r="C201" s="422"/>
      <c r="D201" t="s">
        <v>15</v>
      </c>
      <c r="E201" s="48">
        <v>5</v>
      </c>
      <c r="G201" s="2">
        <f t="shared" si="2"/>
        <v>165</v>
      </c>
    </row>
    <row r="202" spans="1:7" hidden="1">
      <c r="A202" s="3">
        <v>43531</v>
      </c>
      <c r="B202" s="422">
        <v>17316</v>
      </c>
      <c r="C202" s="422" t="s">
        <v>27</v>
      </c>
      <c r="D202" t="s">
        <v>12</v>
      </c>
      <c r="E202" s="48"/>
      <c r="F202" s="2">
        <v>83.5</v>
      </c>
      <c r="G202" s="2">
        <f t="shared" si="2"/>
        <v>81.5</v>
      </c>
    </row>
    <row r="203" spans="1:7" hidden="1">
      <c r="A203" s="3">
        <v>43531</v>
      </c>
      <c r="B203" s="422">
        <v>17316</v>
      </c>
      <c r="C203" s="422" t="s">
        <v>27</v>
      </c>
      <c r="D203" t="s">
        <v>13</v>
      </c>
      <c r="E203" s="48"/>
      <c r="F203" s="2">
        <v>16.5</v>
      </c>
      <c r="G203" s="2">
        <f t="shared" si="2"/>
        <v>65</v>
      </c>
    </row>
    <row r="204" spans="1:7" hidden="1">
      <c r="A204" s="3">
        <v>43890</v>
      </c>
      <c r="B204" s="422" t="s">
        <v>69</v>
      </c>
      <c r="C204" s="422" t="s">
        <v>27</v>
      </c>
      <c r="D204" t="s">
        <v>14</v>
      </c>
      <c r="E204" s="48"/>
      <c r="F204" s="2">
        <v>35</v>
      </c>
      <c r="G204" s="2">
        <f t="shared" si="2"/>
        <v>30</v>
      </c>
    </row>
    <row r="205" spans="1:7" hidden="1">
      <c r="A205" s="3">
        <v>43921</v>
      </c>
      <c r="B205" s="422" t="s">
        <v>69</v>
      </c>
      <c r="C205" s="422" t="s">
        <v>27</v>
      </c>
      <c r="D205" t="s">
        <v>14</v>
      </c>
      <c r="E205" s="48"/>
      <c r="F205" s="2">
        <v>25</v>
      </c>
      <c r="G205" s="2">
        <f t="shared" si="2"/>
        <v>5</v>
      </c>
    </row>
    <row r="206" spans="1:7" hidden="1">
      <c r="A206" s="3">
        <v>43921</v>
      </c>
      <c r="B206" s="422" t="s">
        <v>69</v>
      </c>
      <c r="C206" s="422" t="s">
        <v>27</v>
      </c>
      <c r="D206" t="s">
        <v>15</v>
      </c>
      <c r="E206" s="48"/>
      <c r="F206" s="2">
        <v>5</v>
      </c>
      <c r="G206" s="2">
        <f t="shared" si="2"/>
        <v>0</v>
      </c>
    </row>
    <row r="207" spans="1:7" hidden="1">
      <c r="A207" s="31">
        <v>43496</v>
      </c>
      <c r="B207" s="421" t="s">
        <v>5</v>
      </c>
      <c r="C207" s="421" t="s">
        <v>11</v>
      </c>
      <c r="D207" t="s">
        <v>12</v>
      </c>
      <c r="E207" s="28">
        <v>87</v>
      </c>
      <c r="G207" s="2">
        <f t="shared" si="2"/>
        <v>87</v>
      </c>
    </row>
    <row r="208" spans="1:7" hidden="1">
      <c r="B208" s="422"/>
      <c r="C208" s="422"/>
      <c r="D208" t="s">
        <v>13</v>
      </c>
      <c r="E208" s="28">
        <v>16.5</v>
      </c>
      <c r="G208" s="2">
        <f t="shared" si="2"/>
        <v>103.5</v>
      </c>
    </row>
    <row r="209" spans="1:8" hidden="1">
      <c r="B209" s="422"/>
      <c r="C209" s="422"/>
      <c r="D209" t="s">
        <v>14</v>
      </c>
      <c r="E209" s="48">
        <v>60</v>
      </c>
      <c r="G209" s="2">
        <f t="shared" si="2"/>
        <v>163.5</v>
      </c>
    </row>
    <row r="210" spans="1:8" hidden="1">
      <c r="B210" s="422"/>
      <c r="C210" s="422"/>
      <c r="D210" t="s">
        <v>15</v>
      </c>
      <c r="E210" s="48">
        <v>5</v>
      </c>
      <c r="G210" s="2">
        <f t="shared" si="2"/>
        <v>168.5</v>
      </c>
    </row>
    <row r="211" spans="1:8" hidden="1">
      <c r="A211" s="3">
        <v>43602</v>
      </c>
      <c r="B211" s="422">
        <v>17856</v>
      </c>
      <c r="C211" s="422" t="s">
        <v>11</v>
      </c>
      <c r="D211" t="s">
        <v>12</v>
      </c>
      <c r="E211" s="48"/>
      <c r="F211" s="2">
        <v>87</v>
      </c>
      <c r="G211" s="2">
        <f t="shared" si="2"/>
        <v>81.5</v>
      </c>
    </row>
    <row r="212" spans="1:8" hidden="1">
      <c r="A212" s="3">
        <v>43602</v>
      </c>
      <c r="B212" s="422">
        <v>17856</v>
      </c>
      <c r="C212" s="422" t="s">
        <v>11</v>
      </c>
      <c r="D212" t="s">
        <v>13</v>
      </c>
      <c r="E212" s="48"/>
      <c r="F212" s="2">
        <v>16.5</v>
      </c>
      <c r="G212" s="2">
        <f t="shared" si="2"/>
        <v>65</v>
      </c>
    </row>
    <row r="213" spans="1:8" hidden="1">
      <c r="A213" s="3">
        <v>43921</v>
      </c>
      <c r="B213" s="422" t="s">
        <v>69</v>
      </c>
      <c r="C213" s="422" t="s">
        <v>11</v>
      </c>
      <c r="D213" t="s">
        <v>14</v>
      </c>
      <c r="E213" s="48"/>
      <c r="F213" s="2">
        <v>10</v>
      </c>
      <c r="G213" s="2">
        <f t="shared" si="2"/>
        <v>55</v>
      </c>
    </row>
    <row r="214" spans="1:8" hidden="1">
      <c r="A214" s="3">
        <v>44319</v>
      </c>
      <c r="B214" s="422">
        <v>22313</v>
      </c>
      <c r="C214" s="422" t="s">
        <v>11</v>
      </c>
      <c r="D214" t="s">
        <v>14</v>
      </c>
      <c r="E214" s="48"/>
      <c r="F214" s="2">
        <v>50</v>
      </c>
      <c r="G214" s="2">
        <f t="shared" si="2"/>
        <v>5</v>
      </c>
    </row>
    <row r="215" spans="1:8" hidden="1">
      <c r="A215" s="3">
        <v>44319</v>
      </c>
      <c r="B215" s="422">
        <v>22313</v>
      </c>
      <c r="C215" s="422" t="s">
        <v>11</v>
      </c>
      <c r="D215" t="s">
        <v>15</v>
      </c>
      <c r="E215" s="48"/>
      <c r="F215" s="2">
        <v>5</v>
      </c>
      <c r="G215" s="2">
        <f t="shared" si="2"/>
        <v>0</v>
      </c>
    </row>
    <row r="216" spans="1:8" hidden="1">
      <c r="A216" s="31">
        <v>43524</v>
      </c>
      <c r="B216" s="421" t="s">
        <v>5</v>
      </c>
      <c r="C216" s="421" t="s">
        <v>17</v>
      </c>
      <c r="D216" t="s">
        <v>12</v>
      </c>
      <c r="E216" s="28">
        <v>92</v>
      </c>
      <c r="G216" s="2">
        <f t="shared" si="2"/>
        <v>92</v>
      </c>
    </row>
    <row r="217" spans="1:8" hidden="1">
      <c r="B217" s="422"/>
      <c r="C217" s="422"/>
      <c r="D217" t="s">
        <v>13</v>
      </c>
      <c r="E217" s="28">
        <v>20.2</v>
      </c>
      <c r="G217" s="2">
        <f t="shared" si="2"/>
        <v>112.2</v>
      </c>
    </row>
    <row r="218" spans="1:8" hidden="1">
      <c r="B218" s="422"/>
      <c r="C218" s="422"/>
      <c r="D218" t="s">
        <v>14</v>
      </c>
      <c r="E218" s="48">
        <v>56</v>
      </c>
      <c r="G218" s="2">
        <f t="shared" ref="G218:G281" si="3">+G217+E218-F218</f>
        <v>168.2</v>
      </c>
    </row>
    <row r="219" spans="1:8" hidden="1">
      <c r="B219" s="422"/>
      <c r="C219" s="422"/>
      <c r="D219" t="s">
        <v>15</v>
      </c>
      <c r="E219" s="48">
        <v>5</v>
      </c>
      <c r="G219" s="2">
        <f t="shared" si="3"/>
        <v>173.2</v>
      </c>
    </row>
    <row r="220" spans="1:8" hidden="1">
      <c r="A220" s="3">
        <v>43602</v>
      </c>
      <c r="B220" s="422">
        <v>17856</v>
      </c>
      <c r="C220" s="422" t="s">
        <v>17</v>
      </c>
      <c r="D220" t="s">
        <v>12</v>
      </c>
      <c r="E220" s="48"/>
      <c r="F220" s="2">
        <v>75.900000000000006</v>
      </c>
      <c r="G220" s="2">
        <f t="shared" si="3"/>
        <v>97.299999999999983</v>
      </c>
      <c r="H220" s="28"/>
    </row>
    <row r="221" spans="1:8" hidden="1">
      <c r="A221" s="3">
        <v>43628</v>
      </c>
      <c r="B221" s="422">
        <v>18057</v>
      </c>
      <c r="C221" s="422" t="s">
        <v>17</v>
      </c>
      <c r="D221" t="s">
        <v>12</v>
      </c>
      <c r="E221" s="48"/>
      <c r="F221" s="2">
        <v>16.100000000000001</v>
      </c>
      <c r="G221" s="2">
        <f t="shared" si="3"/>
        <v>81.199999999999989</v>
      </c>
      <c r="H221" s="28"/>
    </row>
    <row r="222" spans="1:8" hidden="1">
      <c r="A222" s="3">
        <v>43628</v>
      </c>
      <c r="B222" s="422">
        <v>18057</v>
      </c>
      <c r="C222" s="422" t="s">
        <v>17</v>
      </c>
      <c r="D222" t="s">
        <v>13</v>
      </c>
      <c r="E222" s="48"/>
      <c r="F222" s="2">
        <v>20.2</v>
      </c>
      <c r="G222" s="2">
        <f t="shared" si="3"/>
        <v>60.999999999999986</v>
      </c>
      <c r="H222" s="28"/>
    </row>
    <row r="223" spans="1:8" hidden="1">
      <c r="A223" s="3">
        <v>44319</v>
      </c>
      <c r="B223" s="422">
        <v>22313</v>
      </c>
      <c r="C223" s="422" t="s">
        <v>17</v>
      </c>
      <c r="D223" t="s">
        <v>14</v>
      </c>
      <c r="E223" s="48"/>
      <c r="F223" s="2">
        <v>56</v>
      </c>
      <c r="G223" s="2">
        <f t="shared" si="3"/>
        <v>4.9999999999999858</v>
      </c>
      <c r="H223" s="28"/>
    </row>
    <row r="224" spans="1:8" hidden="1">
      <c r="A224" s="3">
        <v>44319</v>
      </c>
      <c r="B224" s="422">
        <v>22313</v>
      </c>
      <c r="C224" s="422" t="s">
        <v>17</v>
      </c>
      <c r="D224" t="s">
        <v>15</v>
      </c>
      <c r="E224" s="48"/>
      <c r="F224" s="2">
        <v>5</v>
      </c>
      <c r="G224" s="2">
        <f t="shared" si="3"/>
        <v>-1.4210854715202004E-14</v>
      </c>
      <c r="H224" s="28"/>
    </row>
    <row r="225" spans="1:7" hidden="1">
      <c r="A225" s="31">
        <v>43555</v>
      </c>
      <c r="B225" s="421" t="s">
        <v>5</v>
      </c>
      <c r="C225" s="421" t="s">
        <v>18</v>
      </c>
      <c r="D225" t="s">
        <v>12</v>
      </c>
      <c r="E225" s="28">
        <v>85.4</v>
      </c>
      <c r="G225" s="2">
        <f t="shared" si="3"/>
        <v>85.399999999999991</v>
      </c>
    </row>
    <row r="226" spans="1:7" hidden="1">
      <c r="B226" s="422"/>
      <c r="C226" s="422"/>
      <c r="D226" t="s">
        <v>13</v>
      </c>
      <c r="E226" s="28">
        <v>16.100000000000001</v>
      </c>
      <c r="G226" s="2">
        <f t="shared" si="3"/>
        <v>101.5</v>
      </c>
    </row>
    <row r="227" spans="1:7" hidden="1">
      <c r="B227" s="422"/>
      <c r="C227" s="422"/>
      <c r="D227" t="s">
        <v>14</v>
      </c>
      <c r="E227" s="48">
        <v>60</v>
      </c>
      <c r="G227" s="2">
        <f t="shared" si="3"/>
        <v>161.5</v>
      </c>
    </row>
    <row r="228" spans="1:7" hidden="1">
      <c r="B228" s="422"/>
      <c r="C228" s="422"/>
      <c r="D228" t="s">
        <v>15</v>
      </c>
      <c r="E228" s="48">
        <v>5</v>
      </c>
      <c r="G228" s="2">
        <f t="shared" si="3"/>
        <v>166.5</v>
      </c>
    </row>
    <row r="229" spans="1:7" hidden="1">
      <c r="A229" s="3">
        <v>43628</v>
      </c>
      <c r="B229" s="422">
        <v>18057</v>
      </c>
      <c r="C229" s="422" t="s">
        <v>18</v>
      </c>
      <c r="D229" t="s">
        <v>12</v>
      </c>
      <c r="E229" s="48"/>
      <c r="F229" s="2">
        <v>85.4</v>
      </c>
      <c r="G229" s="2">
        <f t="shared" si="3"/>
        <v>81.099999999999994</v>
      </c>
    </row>
    <row r="230" spans="1:7" hidden="1">
      <c r="A230" s="3">
        <v>43628</v>
      </c>
      <c r="B230" s="422">
        <v>18057</v>
      </c>
      <c r="C230" s="422" t="s">
        <v>18</v>
      </c>
      <c r="D230" t="s">
        <v>13</v>
      </c>
      <c r="E230" s="48"/>
      <c r="F230" s="2">
        <v>16.100000000000001</v>
      </c>
      <c r="G230" s="2">
        <f t="shared" si="3"/>
        <v>65</v>
      </c>
    </row>
    <row r="231" spans="1:7" hidden="1">
      <c r="A231" s="3">
        <v>44319</v>
      </c>
      <c r="B231" s="422">
        <v>22313</v>
      </c>
      <c r="C231" s="422" t="s">
        <v>18</v>
      </c>
      <c r="D231" t="s">
        <v>14</v>
      </c>
      <c r="E231" s="48"/>
      <c r="F231" s="2">
        <v>60</v>
      </c>
      <c r="G231" s="2">
        <f t="shared" si="3"/>
        <v>5</v>
      </c>
    </row>
    <row r="232" spans="1:7" hidden="1">
      <c r="A232" s="3">
        <v>44319</v>
      </c>
      <c r="B232" s="422">
        <v>22313</v>
      </c>
      <c r="C232" s="422" t="s">
        <v>18</v>
      </c>
      <c r="D232" t="s">
        <v>15</v>
      </c>
      <c r="E232" s="48"/>
      <c r="F232" s="2">
        <v>5</v>
      </c>
      <c r="G232" s="2">
        <f t="shared" si="3"/>
        <v>0</v>
      </c>
    </row>
    <row r="233" spans="1:7" hidden="1">
      <c r="A233" s="31">
        <v>43585</v>
      </c>
      <c r="B233" s="421" t="s">
        <v>5</v>
      </c>
      <c r="C233" s="421" t="s">
        <v>19</v>
      </c>
      <c r="D233" t="s">
        <v>12</v>
      </c>
      <c r="E233" s="28">
        <v>86.4</v>
      </c>
      <c r="G233" s="2">
        <f t="shared" si="3"/>
        <v>86.4</v>
      </c>
    </row>
    <row r="234" spans="1:7" hidden="1">
      <c r="B234" s="422"/>
      <c r="C234" s="422"/>
      <c r="D234" t="s">
        <v>13</v>
      </c>
      <c r="E234" s="28">
        <v>14.6</v>
      </c>
      <c r="G234" s="2">
        <f t="shared" si="3"/>
        <v>101</v>
      </c>
    </row>
    <row r="235" spans="1:7" hidden="1">
      <c r="B235" s="422"/>
      <c r="C235" s="422"/>
      <c r="D235" t="s">
        <v>14</v>
      </c>
      <c r="E235" s="48">
        <v>60</v>
      </c>
      <c r="G235" s="2">
        <f t="shared" si="3"/>
        <v>161</v>
      </c>
    </row>
    <row r="236" spans="1:7" hidden="1">
      <c r="B236" s="422"/>
      <c r="C236" s="422"/>
      <c r="D236" t="s">
        <v>15</v>
      </c>
      <c r="E236" s="48">
        <v>5</v>
      </c>
      <c r="G236" s="2">
        <f t="shared" si="3"/>
        <v>166</v>
      </c>
    </row>
    <row r="237" spans="1:7" hidden="1">
      <c r="A237" s="3">
        <v>43628</v>
      </c>
      <c r="B237" s="422">
        <v>18057</v>
      </c>
      <c r="C237" s="422" t="s">
        <v>19</v>
      </c>
      <c r="D237" t="s">
        <v>12</v>
      </c>
      <c r="E237" s="48"/>
      <c r="F237" s="2">
        <v>26.9</v>
      </c>
      <c r="G237" s="2">
        <f t="shared" si="3"/>
        <v>139.1</v>
      </c>
    </row>
    <row r="238" spans="1:7" hidden="1">
      <c r="A238" s="3">
        <v>43655</v>
      </c>
      <c r="B238" s="422">
        <v>18209</v>
      </c>
      <c r="C238" s="422" t="s">
        <v>19</v>
      </c>
      <c r="D238" t="s">
        <v>12</v>
      </c>
      <c r="E238" s="48"/>
      <c r="F238" s="2">
        <v>59.5</v>
      </c>
      <c r="G238" s="2">
        <f t="shared" si="3"/>
        <v>79.599999999999994</v>
      </c>
    </row>
    <row r="239" spans="1:7" hidden="1">
      <c r="A239" s="3">
        <v>43655</v>
      </c>
      <c r="B239" s="422">
        <v>18209</v>
      </c>
      <c r="C239" s="422" t="s">
        <v>19</v>
      </c>
      <c r="D239" t="s">
        <v>13</v>
      </c>
      <c r="E239" s="48"/>
      <c r="F239" s="2">
        <v>14.6</v>
      </c>
      <c r="G239" s="2">
        <f t="shared" si="3"/>
        <v>65</v>
      </c>
    </row>
    <row r="240" spans="1:7" hidden="1">
      <c r="A240" s="3">
        <v>44319</v>
      </c>
      <c r="B240" s="422">
        <v>22313</v>
      </c>
      <c r="C240" s="422" t="s">
        <v>19</v>
      </c>
      <c r="D240" t="s">
        <v>14</v>
      </c>
      <c r="E240" s="48"/>
      <c r="F240" s="2">
        <v>60</v>
      </c>
      <c r="G240" s="2">
        <f t="shared" si="3"/>
        <v>5</v>
      </c>
    </row>
    <row r="241" spans="1:7" hidden="1">
      <c r="A241" s="3">
        <v>44319</v>
      </c>
      <c r="B241" s="422">
        <v>22313</v>
      </c>
      <c r="C241" s="422" t="s">
        <v>19</v>
      </c>
      <c r="D241" t="s">
        <v>15</v>
      </c>
      <c r="E241" s="48"/>
      <c r="F241" s="2">
        <v>5</v>
      </c>
      <c r="G241" s="2">
        <f t="shared" si="3"/>
        <v>0</v>
      </c>
    </row>
    <row r="242" spans="1:7" hidden="1">
      <c r="A242" s="31">
        <v>43616</v>
      </c>
      <c r="B242" s="421" t="s">
        <v>5</v>
      </c>
      <c r="C242" s="421" t="s">
        <v>20</v>
      </c>
      <c r="D242" t="s">
        <v>12</v>
      </c>
      <c r="E242" s="28">
        <v>79.599999999999994</v>
      </c>
      <c r="G242" s="2">
        <f t="shared" si="3"/>
        <v>79.599999999999994</v>
      </c>
    </row>
    <row r="243" spans="1:7" hidden="1">
      <c r="B243" s="422"/>
      <c r="C243" s="422"/>
      <c r="D243" t="s">
        <v>13</v>
      </c>
      <c r="E243" s="28">
        <v>17</v>
      </c>
      <c r="G243" s="2">
        <f t="shared" si="3"/>
        <v>96.6</v>
      </c>
    </row>
    <row r="244" spans="1:7" hidden="1">
      <c r="B244" s="422"/>
      <c r="C244" s="422"/>
      <c r="D244" t="s">
        <v>14</v>
      </c>
      <c r="E244" s="48">
        <v>60</v>
      </c>
      <c r="G244" s="2">
        <f t="shared" si="3"/>
        <v>156.6</v>
      </c>
    </row>
    <row r="245" spans="1:7" hidden="1">
      <c r="B245" s="422"/>
      <c r="C245" s="422"/>
      <c r="D245" t="s">
        <v>15</v>
      </c>
      <c r="E245" s="48">
        <v>5</v>
      </c>
      <c r="G245" s="2">
        <f t="shared" si="3"/>
        <v>161.6</v>
      </c>
    </row>
    <row r="246" spans="1:7" hidden="1">
      <c r="A246" s="3">
        <v>43655</v>
      </c>
      <c r="B246" s="422">
        <v>18209</v>
      </c>
      <c r="C246" s="422" t="s">
        <v>20</v>
      </c>
      <c r="D246" t="s">
        <v>12</v>
      </c>
      <c r="E246" s="48"/>
      <c r="F246" s="2">
        <v>79.599999999999994</v>
      </c>
      <c r="G246" s="2">
        <f t="shared" si="3"/>
        <v>82</v>
      </c>
    </row>
    <row r="247" spans="1:7" hidden="1">
      <c r="A247" s="3">
        <v>43655</v>
      </c>
      <c r="B247" s="422">
        <v>18209</v>
      </c>
      <c r="C247" s="422" t="s">
        <v>20</v>
      </c>
      <c r="D247" t="s">
        <v>13</v>
      </c>
      <c r="E247" s="48"/>
      <c r="F247" s="2">
        <v>17</v>
      </c>
      <c r="G247" s="2">
        <f t="shared" si="3"/>
        <v>65</v>
      </c>
    </row>
    <row r="248" spans="1:7" hidden="1">
      <c r="A248" s="3">
        <v>44319</v>
      </c>
      <c r="B248" s="422">
        <v>22313</v>
      </c>
      <c r="C248" s="422" t="s">
        <v>20</v>
      </c>
      <c r="D248" t="s">
        <v>14</v>
      </c>
      <c r="E248" s="48"/>
      <c r="F248" s="2">
        <v>60</v>
      </c>
      <c r="G248" s="2">
        <f t="shared" si="3"/>
        <v>5</v>
      </c>
    </row>
    <row r="249" spans="1:7" hidden="1">
      <c r="A249" s="3">
        <v>44319</v>
      </c>
      <c r="B249" s="422">
        <v>22313</v>
      </c>
      <c r="C249" s="422" t="s">
        <v>20</v>
      </c>
      <c r="D249" t="s">
        <v>15</v>
      </c>
      <c r="E249" s="48"/>
      <c r="F249" s="2">
        <v>5</v>
      </c>
      <c r="G249" s="2">
        <f t="shared" si="3"/>
        <v>0</v>
      </c>
    </row>
    <row r="250" spans="1:7" hidden="1">
      <c r="A250" s="31">
        <v>43646</v>
      </c>
      <c r="B250" s="421" t="s">
        <v>5</v>
      </c>
      <c r="C250" s="421" t="s">
        <v>21</v>
      </c>
      <c r="D250" t="s">
        <v>12</v>
      </c>
      <c r="E250" s="28">
        <v>56.3</v>
      </c>
      <c r="G250" s="2">
        <f t="shared" si="3"/>
        <v>56.3</v>
      </c>
    </row>
    <row r="251" spans="1:7" hidden="1">
      <c r="B251" s="422"/>
      <c r="C251" s="422"/>
      <c r="D251" t="s">
        <v>13</v>
      </c>
      <c r="E251" s="28">
        <v>16.3</v>
      </c>
      <c r="G251" s="2">
        <f t="shared" si="3"/>
        <v>72.599999999999994</v>
      </c>
    </row>
    <row r="252" spans="1:7" hidden="1">
      <c r="B252" s="422"/>
      <c r="C252" s="422"/>
      <c r="D252" t="s">
        <v>14</v>
      </c>
      <c r="E252" s="48">
        <v>60</v>
      </c>
      <c r="G252" s="2">
        <f t="shared" si="3"/>
        <v>132.6</v>
      </c>
    </row>
    <row r="253" spans="1:7" hidden="1">
      <c r="B253" s="422"/>
      <c r="C253" s="422"/>
      <c r="D253" t="s">
        <v>15</v>
      </c>
      <c r="E253" s="48">
        <v>5</v>
      </c>
      <c r="G253" s="2">
        <f t="shared" si="3"/>
        <v>137.6</v>
      </c>
    </row>
    <row r="254" spans="1:7" hidden="1">
      <c r="A254" s="3">
        <v>43714</v>
      </c>
      <c r="B254" s="422">
        <v>18652</v>
      </c>
      <c r="C254" s="422" t="s">
        <v>21</v>
      </c>
      <c r="D254" t="s">
        <v>12</v>
      </c>
      <c r="E254" s="48"/>
      <c r="F254" s="2">
        <v>56.3</v>
      </c>
      <c r="G254" s="2">
        <f t="shared" si="3"/>
        <v>81.3</v>
      </c>
    </row>
    <row r="255" spans="1:7" hidden="1">
      <c r="A255" s="3">
        <v>43714</v>
      </c>
      <c r="B255" s="422">
        <v>18652</v>
      </c>
      <c r="C255" s="422" t="s">
        <v>21</v>
      </c>
      <c r="D255" t="s">
        <v>13</v>
      </c>
      <c r="E255" s="48"/>
      <c r="F255" s="2">
        <v>16.3</v>
      </c>
      <c r="G255" s="2">
        <f t="shared" si="3"/>
        <v>65</v>
      </c>
    </row>
    <row r="256" spans="1:7" hidden="1">
      <c r="A256" s="3">
        <v>44319</v>
      </c>
      <c r="B256" s="422">
        <v>22314</v>
      </c>
      <c r="C256" s="422" t="s">
        <v>21</v>
      </c>
      <c r="D256" t="s">
        <v>14</v>
      </c>
      <c r="E256" s="48"/>
      <c r="F256" s="2">
        <v>60</v>
      </c>
      <c r="G256" s="2">
        <f t="shared" si="3"/>
        <v>5</v>
      </c>
    </row>
    <row r="257" spans="1:7" hidden="1">
      <c r="A257" s="3">
        <v>44319</v>
      </c>
      <c r="B257" s="422">
        <v>22314</v>
      </c>
      <c r="C257" s="422" t="s">
        <v>21</v>
      </c>
      <c r="D257" t="s">
        <v>15</v>
      </c>
      <c r="E257" s="48"/>
      <c r="F257" s="2">
        <v>5</v>
      </c>
      <c r="G257" s="2">
        <f t="shared" si="3"/>
        <v>0</v>
      </c>
    </row>
    <row r="258" spans="1:7" hidden="1">
      <c r="A258" s="31">
        <v>43677</v>
      </c>
      <c r="B258" s="421" t="s">
        <v>5</v>
      </c>
      <c r="C258" s="421" t="s">
        <v>22</v>
      </c>
      <c r="D258" t="s">
        <v>12</v>
      </c>
      <c r="E258" s="28">
        <v>56.3</v>
      </c>
      <c r="G258" s="2">
        <f t="shared" si="3"/>
        <v>56.3</v>
      </c>
    </row>
    <row r="259" spans="1:7" hidden="1">
      <c r="B259" s="422"/>
      <c r="C259" s="422"/>
      <c r="D259" t="s">
        <v>13</v>
      </c>
      <c r="E259" s="28">
        <v>15.7</v>
      </c>
      <c r="G259" s="2">
        <f t="shared" si="3"/>
        <v>72</v>
      </c>
    </row>
    <row r="260" spans="1:7" hidden="1">
      <c r="B260" s="422"/>
      <c r="C260" s="422"/>
      <c r="D260" t="s">
        <v>14</v>
      </c>
      <c r="E260" s="48">
        <v>60</v>
      </c>
      <c r="G260" s="2">
        <f t="shared" si="3"/>
        <v>132</v>
      </c>
    </row>
    <row r="261" spans="1:7" hidden="1">
      <c r="B261" s="422"/>
      <c r="C261" s="422"/>
      <c r="D261" t="s">
        <v>15</v>
      </c>
      <c r="E261" s="48">
        <v>5</v>
      </c>
      <c r="G261" s="2">
        <f t="shared" si="3"/>
        <v>137</v>
      </c>
    </row>
    <row r="262" spans="1:7" hidden="1">
      <c r="A262" s="3">
        <v>43714</v>
      </c>
      <c r="B262" s="422">
        <v>18652</v>
      </c>
      <c r="C262" s="422" t="s">
        <v>22</v>
      </c>
      <c r="D262" t="s">
        <v>12</v>
      </c>
      <c r="E262" s="48"/>
      <c r="F262" s="2">
        <v>56.3</v>
      </c>
      <c r="G262" s="2">
        <f t="shared" si="3"/>
        <v>80.7</v>
      </c>
    </row>
    <row r="263" spans="1:7" hidden="1">
      <c r="A263" s="3">
        <v>43714</v>
      </c>
      <c r="B263" s="422">
        <v>18652</v>
      </c>
      <c r="C263" s="422" t="s">
        <v>22</v>
      </c>
      <c r="D263" t="s">
        <v>13</v>
      </c>
      <c r="E263" s="48"/>
      <c r="F263" s="2">
        <v>15.7</v>
      </c>
      <c r="G263" s="2">
        <f t="shared" si="3"/>
        <v>65</v>
      </c>
    </row>
    <row r="264" spans="1:7" hidden="1">
      <c r="A264" s="3">
        <v>44319</v>
      </c>
      <c r="B264" s="422">
        <v>22314</v>
      </c>
      <c r="C264" s="422" t="s">
        <v>22</v>
      </c>
      <c r="D264" t="s">
        <v>14</v>
      </c>
      <c r="E264" s="48"/>
      <c r="F264" s="2">
        <v>60</v>
      </c>
      <c r="G264" s="2">
        <f t="shared" si="3"/>
        <v>5</v>
      </c>
    </row>
    <row r="265" spans="1:7" hidden="1">
      <c r="A265" s="3">
        <v>44319</v>
      </c>
      <c r="B265" s="422">
        <v>22314</v>
      </c>
      <c r="C265" s="422" t="s">
        <v>22</v>
      </c>
      <c r="D265" t="s">
        <v>15</v>
      </c>
      <c r="E265" s="48"/>
      <c r="F265" s="2">
        <v>5</v>
      </c>
      <c r="G265" s="2">
        <f t="shared" si="3"/>
        <v>0</v>
      </c>
    </row>
    <row r="266" spans="1:7" hidden="1">
      <c r="A266" s="31">
        <v>43708</v>
      </c>
      <c r="B266" s="421" t="s">
        <v>5</v>
      </c>
      <c r="C266" s="421" t="s">
        <v>23</v>
      </c>
      <c r="D266" t="s">
        <v>12</v>
      </c>
      <c r="E266" s="28">
        <v>54.8</v>
      </c>
      <c r="G266" s="2">
        <f t="shared" si="3"/>
        <v>54.8</v>
      </c>
    </row>
    <row r="267" spans="1:7" hidden="1">
      <c r="B267" s="422"/>
      <c r="C267" s="422"/>
      <c r="D267" t="s">
        <v>13</v>
      </c>
      <c r="E267" s="28">
        <v>15.2</v>
      </c>
      <c r="G267" s="2">
        <f t="shared" si="3"/>
        <v>70</v>
      </c>
    </row>
    <row r="268" spans="1:7" hidden="1">
      <c r="B268" s="422"/>
      <c r="C268" s="422"/>
      <c r="D268" t="s">
        <v>14</v>
      </c>
      <c r="E268" s="48">
        <v>60</v>
      </c>
      <c r="G268" s="2">
        <f t="shared" si="3"/>
        <v>130</v>
      </c>
    </row>
    <row r="269" spans="1:7" hidden="1">
      <c r="B269" s="422"/>
      <c r="C269" s="422"/>
      <c r="D269" t="s">
        <v>15</v>
      </c>
      <c r="E269" s="48">
        <v>5</v>
      </c>
      <c r="G269" s="2">
        <f t="shared" si="3"/>
        <v>135</v>
      </c>
    </row>
    <row r="270" spans="1:7" hidden="1">
      <c r="A270" s="3">
        <v>43764</v>
      </c>
      <c r="B270" s="422">
        <v>19029</v>
      </c>
      <c r="C270" s="422" t="s">
        <v>23</v>
      </c>
      <c r="D270" t="s">
        <v>12</v>
      </c>
      <c r="E270" s="48"/>
      <c r="F270" s="2">
        <v>54.8</v>
      </c>
      <c r="G270" s="2">
        <f t="shared" si="3"/>
        <v>80.2</v>
      </c>
    </row>
    <row r="271" spans="1:7" hidden="1">
      <c r="A271" s="3">
        <v>43764</v>
      </c>
      <c r="B271" s="422">
        <v>19029</v>
      </c>
      <c r="C271" s="422" t="s">
        <v>23</v>
      </c>
      <c r="D271" t="s">
        <v>13</v>
      </c>
      <c r="E271" s="48"/>
      <c r="F271" s="2">
        <v>15.2</v>
      </c>
      <c r="G271" s="2">
        <f t="shared" si="3"/>
        <v>65</v>
      </c>
    </row>
    <row r="272" spans="1:7" hidden="1">
      <c r="A272" s="3">
        <v>44319</v>
      </c>
      <c r="B272" s="422">
        <v>22314</v>
      </c>
      <c r="C272" s="422" t="s">
        <v>23</v>
      </c>
      <c r="D272" t="s">
        <v>14</v>
      </c>
      <c r="E272" s="48"/>
      <c r="F272" s="2">
        <v>60</v>
      </c>
      <c r="G272" s="2">
        <f t="shared" si="3"/>
        <v>5</v>
      </c>
    </row>
    <row r="273" spans="1:7" hidden="1">
      <c r="A273" s="3">
        <v>44319</v>
      </c>
      <c r="B273" s="422">
        <v>22314</v>
      </c>
      <c r="C273" s="422" t="s">
        <v>23</v>
      </c>
      <c r="D273" t="s">
        <v>15</v>
      </c>
      <c r="E273" s="48"/>
      <c r="F273" s="2">
        <v>5</v>
      </c>
      <c r="G273" s="2">
        <f t="shared" si="3"/>
        <v>0</v>
      </c>
    </row>
    <row r="274" spans="1:7" hidden="1">
      <c r="A274" s="31">
        <v>43738</v>
      </c>
      <c r="B274" s="421" t="s">
        <v>5</v>
      </c>
      <c r="C274" s="421" t="s">
        <v>24</v>
      </c>
      <c r="D274" t="s">
        <v>12</v>
      </c>
      <c r="E274" s="28">
        <v>55</v>
      </c>
      <c r="G274" s="2">
        <f t="shared" si="3"/>
        <v>55</v>
      </c>
    </row>
    <row r="275" spans="1:7" hidden="1">
      <c r="B275" s="422"/>
      <c r="C275" s="422"/>
      <c r="D275" t="s">
        <v>13</v>
      </c>
      <c r="E275" s="28">
        <v>15.4</v>
      </c>
      <c r="G275" s="2">
        <f t="shared" si="3"/>
        <v>70.400000000000006</v>
      </c>
    </row>
    <row r="276" spans="1:7" hidden="1">
      <c r="B276" s="422"/>
      <c r="C276" s="422"/>
      <c r="D276" t="s">
        <v>14</v>
      </c>
      <c r="E276" s="48">
        <v>60</v>
      </c>
      <c r="G276" s="2">
        <f t="shared" si="3"/>
        <v>130.4</v>
      </c>
    </row>
    <row r="277" spans="1:7" hidden="1">
      <c r="B277" s="422"/>
      <c r="C277" s="422"/>
      <c r="D277" t="s">
        <v>15</v>
      </c>
      <c r="E277" s="48">
        <v>5</v>
      </c>
      <c r="G277" s="2">
        <f t="shared" si="3"/>
        <v>135.4</v>
      </c>
    </row>
    <row r="278" spans="1:7" hidden="1">
      <c r="A278" s="3">
        <v>43802</v>
      </c>
      <c r="B278" s="422">
        <v>19281</v>
      </c>
      <c r="C278" s="422" t="s">
        <v>24</v>
      </c>
      <c r="D278" t="s">
        <v>12</v>
      </c>
      <c r="E278" s="48"/>
      <c r="F278" s="2">
        <v>55</v>
      </c>
      <c r="G278" s="2">
        <f t="shared" si="3"/>
        <v>80.400000000000006</v>
      </c>
    </row>
    <row r="279" spans="1:7" hidden="1">
      <c r="A279" s="3">
        <v>43802</v>
      </c>
      <c r="B279" s="422">
        <v>19281</v>
      </c>
      <c r="C279" s="422" t="s">
        <v>24</v>
      </c>
      <c r="D279" t="s">
        <v>13</v>
      </c>
      <c r="E279" s="48"/>
      <c r="F279" s="2">
        <v>15.4</v>
      </c>
      <c r="G279" s="2">
        <f t="shared" si="3"/>
        <v>65</v>
      </c>
    </row>
    <row r="280" spans="1:7" hidden="1">
      <c r="A280" s="3">
        <v>44319</v>
      </c>
      <c r="B280" s="422">
        <v>22314</v>
      </c>
      <c r="C280" s="422" t="s">
        <v>24</v>
      </c>
      <c r="D280" t="s">
        <v>14</v>
      </c>
      <c r="E280" s="48"/>
      <c r="F280" s="2">
        <v>60</v>
      </c>
      <c r="G280" s="2">
        <f t="shared" si="3"/>
        <v>5</v>
      </c>
    </row>
    <row r="281" spans="1:7" hidden="1">
      <c r="A281" s="3">
        <v>44319</v>
      </c>
      <c r="B281" s="422">
        <v>22314</v>
      </c>
      <c r="C281" s="422" t="s">
        <v>24</v>
      </c>
      <c r="D281" t="s">
        <v>15</v>
      </c>
      <c r="E281" s="48"/>
      <c r="F281" s="2">
        <v>5</v>
      </c>
      <c r="G281" s="2">
        <f t="shared" si="3"/>
        <v>0</v>
      </c>
    </row>
    <row r="282" spans="1:7" hidden="1">
      <c r="A282" s="31">
        <v>43769</v>
      </c>
      <c r="B282" s="421" t="s">
        <v>10</v>
      </c>
      <c r="C282" s="421" t="s">
        <v>25</v>
      </c>
      <c r="D282" t="s">
        <v>12</v>
      </c>
      <c r="E282" s="48">
        <v>55.4</v>
      </c>
      <c r="G282" s="2">
        <f t="shared" ref="G282:G315" si="4">+G281+E282-F282</f>
        <v>55.4</v>
      </c>
    </row>
    <row r="283" spans="1:7" hidden="1">
      <c r="B283" s="422"/>
      <c r="C283" s="422"/>
      <c r="D283" t="s">
        <v>13</v>
      </c>
      <c r="E283" s="48">
        <v>14.9</v>
      </c>
      <c r="G283" s="2">
        <f t="shared" si="4"/>
        <v>70.3</v>
      </c>
    </row>
    <row r="284" spans="1:7" hidden="1">
      <c r="B284" s="422"/>
      <c r="C284" s="422"/>
      <c r="D284" t="s">
        <v>14</v>
      </c>
      <c r="E284" s="48">
        <v>60</v>
      </c>
      <c r="G284" s="2">
        <f t="shared" si="4"/>
        <v>130.30000000000001</v>
      </c>
    </row>
    <row r="285" spans="1:7" hidden="1">
      <c r="B285" s="422"/>
      <c r="C285" s="422"/>
      <c r="D285" t="s">
        <v>15</v>
      </c>
      <c r="E285" s="48">
        <v>5</v>
      </c>
      <c r="G285" s="2">
        <f t="shared" si="4"/>
        <v>135.30000000000001</v>
      </c>
    </row>
    <row r="286" spans="1:7" hidden="1">
      <c r="A286" s="3">
        <v>43832</v>
      </c>
      <c r="B286" s="422">
        <v>19480</v>
      </c>
      <c r="C286" s="422" t="s">
        <v>25</v>
      </c>
      <c r="D286" t="s">
        <v>12</v>
      </c>
      <c r="E286" s="48"/>
      <c r="F286" s="2">
        <v>55.4</v>
      </c>
      <c r="G286" s="2">
        <f t="shared" si="4"/>
        <v>79.900000000000006</v>
      </c>
    </row>
    <row r="287" spans="1:7" hidden="1">
      <c r="A287" s="3">
        <v>43832</v>
      </c>
      <c r="B287" s="422">
        <v>19480</v>
      </c>
      <c r="C287" s="422" t="s">
        <v>25</v>
      </c>
      <c r="D287" t="s">
        <v>13</v>
      </c>
      <c r="E287" s="48"/>
      <c r="F287" s="2">
        <v>14.9</v>
      </c>
      <c r="G287" s="2">
        <f t="shared" si="4"/>
        <v>65</v>
      </c>
    </row>
    <row r="288" spans="1:7" hidden="1">
      <c r="A288" s="3">
        <v>44319</v>
      </c>
      <c r="B288" s="422">
        <v>22314</v>
      </c>
      <c r="C288" s="422" t="s">
        <v>25</v>
      </c>
      <c r="D288" t="s">
        <v>14</v>
      </c>
      <c r="E288" s="48"/>
      <c r="F288" s="2">
        <v>60</v>
      </c>
      <c r="G288" s="2">
        <f t="shared" si="4"/>
        <v>5</v>
      </c>
    </row>
    <row r="289" spans="1:7" hidden="1">
      <c r="A289" s="3">
        <v>44319</v>
      </c>
      <c r="B289" s="422">
        <v>22314</v>
      </c>
      <c r="C289" s="422" t="s">
        <v>25</v>
      </c>
      <c r="D289" t="s">
        <v>15</v>
      </c>
      <c r="E289" s="48"/>
      <c r="F289" s="2">
        <v>5</v>
      </c>
      <c r="G289" s="2">
        <f t="shared" si="4"/>
        <v>0</v>
      </c>
    </row>
    <row r="290" spans="1:7" hidden="1">
      <c r="A290" s="31">
        <v>43799</v>
      </c>
      <c r="B290" s="421" t="s">
        <v>10</v>
      </c>
      <c r="C290" s="421" t="s">
        <v>26</v>
      </c>
      <c r="D290" t="s">
        <v>12</v>
      </c>
      <c r="E290" s="48">
        <v>62</v>
      </c>
      <c r="G290" s="2">
        <f t="shared" si="4"/>
        <v>62</v>
      </c>
    </row>
    <row r="291" spans="1:7" hidden="1">
      <c r="B291" s="422"/>
      <c r="C291" s="422"/>
      <c r="D291" t="s">
        <v>13</v>
      </c>
      <c r="E291" s="48">
        <v>15.5</v>
      </c>
      <c r="G291" s="2">
        <f t="shared" si="4"/>
        <v>77.5</v>
      </c>
    </row>
    <row r="292" spans="1:7" hidden="1">
      <c r="B292" s="422"/>
      <c r="C292" s="422"/>
      <c r="D292" t="s">
        <v>14</v>
      </c>
      <c r="E292" s="48">
        <v>60</v>
      </c>
      <c r="G292" s="2">
        <f t="shared" si="4"/>
        <v>137.5</v>
      </c>
    </row>
    <row r="293" spans="1:7" hidden="1">
      <c r="B293" s="422"/>
      <c r="C293" s="422"/>
      <c r="D293" t="s">
        <v>15</v>
      </c>
      <c r="E293" s="48">
        <v>5</v>
      </c>
      <c r="G293" s="2">
        <f t="shared" si="4"/>
        <v>142.5</v>
      </c>
    </row>
    <row r="294" spans="1:7" hidden="1">
      <c r="A294" s="3">
        <v>43799</v>
      </c>
      <c r="B294" s="422" t="s">
        <v>69</v>
      </c>
      <c r="C294" s="422" t="s">
        <v>26</v>
      </c>
      <c r="D294" t="s">
        <v>14</v>
      </c>
      <c r="E294" s="48"/>
      <c r="F294" s="2">
        <v>58</v>
      </c>
      <c r="G294" s="2">
        <f t="shared" si="4"/>
        <v>84.5</v>
      </c>
    </row>
    <row r="295" spans="1:7" hidden="1">
      <c r="A295" s="3">
        <v>43803</v>
      </c>
      <c r="B295" s="422">
        <v>19290</v>
      </c>
      <c r="C295" s="422" t="s">
        <v>26</v>
      </c>
      <c r="D295" t="s">
        <v>14</v>
      </c>
      <c r="E295" s="48"/>
      <c r="F295" s="2">
        <v>2</v>
      </c>
      <c r="G295" s="2">
        <f t="shared" si="4"/>
        <v>82.5</v>
      </c>
    </row>
    <row r="296" spans="1:7" hidden="1">
      <c r="A296" s="3">
        <v>43803</v>
      </c>
      <c r="B296" s="422">
        <v>19290</v>
      </c>
      <c r="C296" s="422" t="s">
        <v>26</v>
      </c>
      <c r="D296" t="s">
        <v>15</v>
      </c>
      <c r="E296" s="48"/>
      <c r="F296" s="2">
        <v>5</v>
      </c>
      <c r="G296" s="2">
        <f t="shared" si="4"/>
        <v>77.5</v>
      </c>
    </row>
    <row r="297" spans="1:7" hidden="1">
      <c r="A297" s="3">
        <v>43832</v>
      </c>
      <c r="B297" s="422">
        <v>19480</v>
      </c>
      <c r="C297" s="422" t="s">
        <v>26</v>
      </c>
      <c r="D297" t="s">
        <v>12</v>
      </c>
      <c r="E297" s="48"/>
      <c r="F297" s="2">
        <v>62</v>
      </c>
      <c r="G297" s="2">
        <f t="shared" si="4"/>
        <v>15.5</v>
      </c>
    </row>
    <row r="298" spans="1:7" hidden="1">
      <c r="A298" s="3">
        <v>43832</v>
      </c>
      <c r="B298" s="422">
        <v>19480</v>
      </c>
      <c r="C298" s="422" t="s">
        <v>26</v>
      </c>
      <c r="D298" t="s">
        <v>13</v>
      </c>
      <c r="E298" s="48"/>
      <c r="F298" s="2">
        <v>15.5</v>
      </c>
      <c r="G298" s="2">
        <f t="shared" si="4"/>
        <v>0</v>
      </c>
    </row>
    <row r="299" spans="1:7" hidden="1">
      <c r="A299" s="31">
        <v>43830</v>
      </c>
      <c r="B299" s="421" t="s">
        <v>10</v>
      </c>
      <c r="C299" s="421" t="s">
        <v>27</v>
      </c>
      <c r="D299" t="s">
        <v>12</v>
      </c>
      <c r="E299" s="48">
        <v>81.900000000000006</v>
      </c>
      <c r="G299" s="2">
        <f t="shared" si="4"/>
        <v>81.900000000000006</v>
      </c>
    </row>
    <row r="300" spans="1:7" hidden="1">
      <c r="B300" s="422"/>
      <c r="C300" s="422"/>
      <c r="D300" t="s">
        <v>13</v>
      </c>
      <c r="E300" s="48">
        <v>15.5</v>
      </c>
      <c r="G300" s="2">
        <f t="shared" si="4"/>
        <v>97.4</v>
      </c>
    </row>
    <row r="301" spans="1:7" hidden="1">
      <c r="B301" s="422"/>
      <c r="C301" s="422"/>
      <c r="D301" t="s">
        <v>14</v>
      </c>
      <c r="E301" s="48">
        <v>60</v>
      </c>
      <c r="G301" s="2">
        <f t="shared" si="4"/>
        <v>157.4</v>
      </c>
    </row>
    <row r="302" spans="1:7" hidden="1">
      <c r="B302" s="422"/>
      <c r="C302" s="422"/>
      <c r="D302" t="s">
        <v>15</v>
      </c>
      <c r="E302" s="48">
        <v>5</v>
      </c>
      <c r="G302" s="2">
        <f t="shared" si="4"/>
        <v>162.4</v>
      </c>
    </row>
    <row r="303" spans="1:7" hidden="1">
      <c r="A303" s="3">
        <v>43872</v>
      </c>
      <c r="B303" s="422">
        <v>19764</v>
      </c>
      <c r="C303" s="422" t="s">
        <v>27</v>
      </c>
      <c r="D303" t="s">
        <v>12</v>
      </c>
      <c r="E303" s="48"/>
      <c r="F303" s="2">
        <v>81.900000000000006</v>
      </c>
      <c r="G303" s="2">
        <f t="shared" si="4"/>
        <v>80.5</v>
      </c>
    </row>
    <row r="304" spans="1:7" hidden="1">
      <c r="A304" s="3">
        <v>43872</v>
      </c>
      <c r="B304" s="422">
        <v>19764</v>
      </c>
      <c r="C304" s="422" t="s">
        <v>27</v>
      </c>
      <c r="D304" t="s">
        <v>13</v>
      </c>
      <c r="E304" s="48"/>
      <c r="F304" s="2">
        <v>15.5</v>
      </c>
      <c r="G304" s="2">
        <f t="shared" si="4"/>
        <v>65</v>
      </c>
    </row>
    <row r="305" spans="1:7" hidden="1">
      <c r="A305" s="3">
        <v>44319</v>
      </c>
      <c r="B305" s="422">
        <v>22315</v>
      </c>
      <c r="C305" s="422" t="s">
        <v>27</v>
      </c>
      <c r="D305" t="s">
        <v>14</v>
      </c>
      <c r="E305" s="48"/>
      <c r="F305" s="2">
        <v>60</v>
      </c>
      <c r="G305" s="2">
        <f t="shared" si="4"/>
        <v>5</v>
      </c>
    </row>
    <row r="306" spans="1:7" hidden="1">
      <c r="A306" s="3">
        <v>44319</v>
      </c>
      <c r="B306" s="422">
        <v>22315</v>
      </c>
      <c r="C306" s="422" t="s">
        <v>27</v>
      </c>
      <c r="D306" t="s">
        <v>15</v>
      </c>
      <c r="E306" s="48"/>
      <c r="F306" s="2">
        <v>5</v>
      </c>
      <c r="G306" s="2">
        <f t="shared" si="4"/>
        <v>0</v>
      </c>
    </row>
    <row r="307" spans="1:7" hidden="1">
      <c r="A307" s="31">
        <v>43861</v>
      </c>
      <c r="B307" s="421" t="s">
        <v>10</v>
      </c>
      <c r="C307" s="421" t="s">
        <v>11</v>
      </c>
      <c r="D307" t="s">
        <v>12</v>
      </c>
      <c r="E307" s="48">
        <v>91.7</v>
      </c>
      <c r="G307" s="2">
        <f t="shared" si="4"/>
        <v>91.7</v>
      </c>
    </row>
    <row r="308" spans="1:7" hidden="1">
      <c r="B308" s="422"/>
      <c r="C308" s="422"/>
      <c r="D308" t="s">
        <v>13</v>
      </c>
      <c r="E308" s="48">
        <v>14.7</v>
      </c>
      <c r="G308" s="2">
        <f t="shared" si="4"/>
        <v>106.4</v>
      </c>
    </row>
    <row r="309" spans="1:7" hidden="1">
      <c r="B309" s="422"/>
      <c r="C309" s="422"/>
      <c r="D309" t="s">
        <v>14</v>
      </c>
      <c r="E309" s="48">
        <v>60</v>
      </c>
      <c r="G309" s="2">
        <f t="shared" si="4"/>
        <v>166.4</v>
      </c>
    </row>
    <row r="310" spans="1:7" hidden="1">
      <c r="B310" s="422"/>
      <c r="C310" s="422"/>
      <c r="D310" t="s">
        <v>15</v>
      </c>
      <c r="E310" s="48">
        <v>5</v>
      </c>
      <c r="G310" s="2">
        <f t="shared" si="4"/>
        <v>171.4</v>
      </c>
    </row>
    <row r="311" spans="1:7" hidden="1">
      <c r="A311" s="3">
        <v>44015</v>
      </c>
      <c r="B311" s="422">
        <v>20046</v>
      </c>
      <c r="C311" s="422" t="s">
        <v>11</v>
      </c>
      <c r="D311" t="s">
        <v>12</v>
      </c>
      <c r="F311" s="2">
        <v>91.7</v>
      </c>
      <c r="G311" s="2">
        <f t="shared" si="4"/>
        <v>79.7</v>
      </c>
    </row>
    <row r="312" spans="1:7" hidden="1">
      <c r="A312" s="3">
        <v>44015</v>
      </c>
      <c r="B312" s="422">
        <v>20046</v>
      </c>
      <c r="C312" s="422" t="s">
        <v>11</v>
      </c>
      <c r="D312" t="s">
        <v>13</v>
      </c>
      <c r="F312" s="2">
        <v>14.7</v>
      </c>
      <c r="G312" s="2">
        <f t="shared" si="4"/>
        <v>65</v>
      </c>
    </row>
    <row r="313" spans="1:7" hidden="1">
      <c r="A313" s="3">
        <v>44015</v>
      </c>
      <c r="B313" s="422">
        <v>20046</v>
      </c>
      <c r="C313" s="422" t="s">
        <v>11</v>
      </c>
      <c r="D313" t="s">
        <v>14</v>
      </c>
      <c r="F313" s="2">
        <v>60</v>
      </c>
      <c r="G313" s="2">
        <f t="shared" si="4"/>
        <v>5</v>
      </c>
    </row>
    <row r="314" spans="1:7" hidden="1">
      <c r="A314" s="3">
        <v>44015</v>
      </c>
      <c r="B314" s="422">
        <v>20046</v>
      </c>
      <c r="C314" s="422" t="s">
        <v>11</v>
      </c>
      <c r="D314" t="s">
        <v>15</v>
      </c>
      <c r="F314" s="2">
        <v>5</v>
      </c>
      <c r="G314" s="2">
        <f t="shared" si="4"/>
        <v>0</v>
      </c>
    </row>
    <row r="315" spans="1:7" hidden="1">
      <c r="A315" s="31">
        <v>43890</v>
      </c>
      <c r="B315" s="421" t="s">
        <v>10</v>
      </c>
      <c r="C315" s="421" t="s">
        <v>17</v>
      </c>
      <c r="D315" t="s">
        <v>12</v>
      </c>
      <c r="E315" s="48">
        <v>95.2</v>
      </c>
      <c r="G315" s="2">
        <f t="shared" si="4"/>
        <v>95.2</v>
      </c>
    </row>
    <row r="316" spans="1:7" hidden="1">
      <c r="B316" s="422"/>
      <c r="C316" s="422"/>
      <c r="D316" t="s">
        <v>13</v>
      </c>
      <c r="E316" s="48">
        <v>15.8</v>
      </c>
      <c r="G316" s="2">
        <f t="shared" ref="G316:G379" si="5">+G315+E316-F316</f>
        <v>111</v>
      </c>
    </row>
    <row r="317" spans="1:7" hidden="1">
      <c r="B317" s="422"/>
      <c r="C317" s="422"/>
      <c r="D317" t="s">
        <v>14</v>
      </c>
      <c r="E317" s="48">
        <v>58</v>
      </c>
      <c r="G317" s="2">
        <f t="shared" si="5"/>
        <v>169</v>
      </c>
    </row>
    <row r="318" spans="1:7" hidden="1">
      <c r="B318" s="422"/>
      <c r="C318" s="422"/>
      <c r="D318" t="s">
        <v>29</v>
      </c>
      <c r="E318" s="48">
        <v>5</v>
      </c>
      <c r="G318" s="2">
        <f t="shared" si="5"/>
        <v>174</v>
      </c>
    </row>
    <row r="319" spans="1:7" hidden="1">
      <c r="A319" s="3">
        <v>43890</v>
      </c>
      <c r="B319" s="422" t="s">
        <v>69</v>
      </c>
      <c r="C319" s="422" t="s">
        <v>17</v>
      </c>
      <c r="D319" t="s">
        <v>14</v>
      </c>
      <c r="E319" s="48"/>
      <c r="F319" s="2">
        <v>58</v>
      </c>
      <c r="G319" s="2">
        <f t="shared" si="5"/>
        <v>116</v>
      </c>
    </row>
    <row r="320" spans="1:7" hidden="1">
      <c r="A320" s="3">
        <v>43890</v>
      </c>
      <c r="B320" s="422" t="s">
        <v>69</v>
      </c>
      <c r="C320" s="422" t="s">
        <v>17</v>
      </c>
      <c r="D320" t="s">
        <v>29</v>
      </c>
      <c r="E320" s="48"/>
      <c r="F320" s="2">
        <v>5</v>
      </c>
      <c r="G320" s="2">
        <f t="shared" si="5"/>
        <v>111</v>
      </c>
    </row>
    <row r="321" spans="1:7" hidden="1">
      <c r="A321" s="3">
        <v>44015</v>
      </c>
      <c r="B321" s="422">
        <v>20046</v>
      </c>
      <c r="C321" s="422" t="s">
        <v>17</v>
      </c>
      <c r="D321" t="s">
        <v>12</v>
      </c>
      <c r="E321" s="48"/>
      <c r="F321" s="2">
        <v>95.2</v>
      </c>
      <c r="G321" s="2">
        <f t="shared" si="5"/>
        <v>15.799999999999997</v>
      </c>
    </row>
    <row r="322" spans="1:7" hidden="1">
      <c r="A322" s="3">
        <v>44015</v>
      </c>
      <c r="B322" s="422">
        <v>20046</v>
      </c>
      <c r="C322" s="422" t="s">
        <v>17</v>
      </c>
      <c r="D322" t="s">
        <v>13</v>
      </c>
      <c r="E322" s="48"/>
      <c r="F322" s="2">
        <v>15.8</v>
      </c>
      <c r="G322" s="2">
        <f t="shared" si="5"/>
        <v>0</v>
      </c>
    </row>
    <row r="323" spans="1:7" hidden="1">
      <c r="A323" s="31">
        <v>43921</v>
      </c>
      <c r="B323" s="421" t="s">
        <v>10</v>
      </c>
      <c r="C323" s="421" t="s">
        <v>18</v>
      </c>
      <c r="D323" t="s">
        <v>12</v>
      </c>
      <c r="E323" s="48">
        <v>99.5</v>
      </c>
      <c r="G323" s="2">
        <f t="shared" si="5"/>
        <v>99.5</v>
      </c>
    </row>
    <row r="324" spans="1:7" hidden="1">
      <c r="B324" s="422"/>
      <c r="C324" s="422"/>
      <c r="D324" t="s">
        <v>13</v>
      </c>
      <c r="E324" s="48">
        <v>16</v>
      </c>
      <c r="G324" s="2">
        <f t="shared" si="5"/>
        <v>115.5</v>
      </c>
    </row>
    <row r="325" spans="1:7" hidden="1">
      <c r="B325" s="422"/>
      <c r="C325" s="422"/>
      <c r="D325" t="s">
        <v>14</v>
      </c>
      <c r="E325" s="48">
        <v>60</v>
      </c>
      <c r="G325" s="2">
        <f t="shared" si="5"/>
        <v>175.5</v>
      </c>
    </row>
    <row r="326" spans="1:7" hidden="1">
      <c r="B326" s="422"/>
      <c r="C326" s="422"/>
      <c r="D326" t="s">
        <v>29</v>
      </c>
      <c r="E326" s="48">
        <v>5</v>
      </c>
      <c r="G326" s="2">
        <f t="shared" si="5"/>
        <v>180.5</v>
      </c>
    </row>
    <row r="327" spans="1:7" hidden="1">
      <c r="A327" s="3">
        <v>43921</v>
      </c>
      <c r="B327" s="422" t="s">
        <v>69</v>
      </c>
      <c r="C327" s="422" t="s">
        <v>18</v>
      </c>
      <c r="D327" t="s">
        <v>14</v>
      </c>
      <c r="E327" s="48"/>
      <c r="F327" s="2">
        <v>60</v>
      </c>
      <c r="G327" s="2">
        <f t="shared" si="5"/>
        <v>120.5</v>
      </c>
    </row>
    <row r="328" spans="1:7" hidden="1">
      <c r="A328" s="3">
        <v>43921</v>
      </c>
      <c r="B328" s="422" t="s">
        <v>69</v>
      </c>
      <c r="C328" s="422" t="s">
        <v>18</v>
      </c>
      <c r="D328" t="s">
        <v>15</v>
      </c>
      <c r="E328" s="48"/>
      <c r="F328" s="2">
        <v>5</v>
      </c>
      <c r="G328" s="2">
        <f t="shared" si="5"/>
        <v>115.5</v>
      </c>
    </row>
    <row r="329" spans="1:7" hidden="1">
      <c r="A329" s="3">
        <v>44015</v>
      </c>
      <c r="B329" s="422">
        <v>20046</v>
      </c>
      <c r="C329" s="422" t="s">
        <v>18</v>
      </c>
      <c r="D329" t="s">
        <v>12</v>
      </c>
      <c r="E329" s="48"/>
      <c r="F329" s="2">
        <v>96</v>
      </c>
      <c r="G329" s="2">
        <f t="shared" si="5"/>
        <v>19.5</v>
      </c>
    </row>
    <row r="330" spans="1:7" hidden="1">
      <c r="A330" s="3">
        <v>44195</v>
      </c>
      <c r="B330" s="422">
        <v>21257</v>
      </c>
      <c r="C330" s="422" t="s">
        <v>18</v>
      </c>
      <c r="D330" t="s">
        <v>13</v>
      </c>
      <c r="E330" s="48"/>
      <c r="F330" s="2">
        <v>16</v>
      </c>
      <c r="G330" s="2">
        <f t="shared" si="5"/>
        <v>3.5</v>
      </c>
    </row>
    <row r="331" spans="1:7" hidden="1">
      <c r="A331" s="3">
        <v>44319</v>
      </c>
      <c r="B331" s="422">
        <v>22315</v>
      </c>
      <c r="C331" s="422" t="s">
        <v>18</v>
      </c>
      <c r="D331" t="s">
        <v>12</v>
      </c>
      <c r="E331" s="48"/>
      <c r="F331" s="2">
        <v>3.5</v>
      </c>
      <c r="G331" s="2">
        <f t="shared" si="5"/>
        <v>0</v>
      </c>
    </row>
    <row r="332" spans="1:7" hidden="1">
      <c r="A332" s="31">
        <v>43951</v>
      </c>
      <c r="B332" s="421" t="s">
        <v>10</v>
      </c>
      <c r="C332" s="421" t="s">
        <v>19</v>
      </c>
      <c r="D332" t="s">
        <v>12</v>
      </c>
      <c r="E332" s="48">
        <v>83.5</v>
      </c>
      <c r="G332" s="2">
        <f t="shared" si="5"/>
        <v>83.5</v>
      </c>
    </row>
    <row r="333" spans="1:7" hidden="1">
      <c r="B333" s="422"/>
      <c r="C333" s="422"/>
      <c r="D333" t="s">
        <v>13</v>
      </c>
      <c r="E333" s="48">
        <v>25.4</v>
      </c>
      <c r="G333" s="2">
        <f t="shared" si="5"/>
        <v>108.9</v>
      </c>
    </row>
    <row r="334" spans="1:7" hidden="1">
      <c r="B334" s="422"/>
      <c r="C334" s="422"/>
      <c r="D334" t="s">
        <v>14</v>
      </c>
      <c r="E334" s="48">
        <v>60</v>
      </c>
      <c r="G334" s="2">
        <f t="shared" si="5"/>
        <v>168.9</v>
      </c>
    </row>
    <row r="335" spans="1:7" hidden="1">
      <c r="B335" s="422"/>
      <c r="C335" s="422"/>
      <c r="D335" t="s">
        <v>29</v>
      </c>
      <c r="E335" s="48">
        <v>5</v>
      </c>
      <c r="G335" s="2">
        <f t="shared" si="5"/>
        <v>173.9</v>
      </c>
    </row>
    <row r="336" spans="1:7" hidden="1">
      <c r="A336" s="3">
        <v>44015</v>
      </c>
      <c r="B336" s="422">
        <v>20046</v>
      </c>
      <c r="C336" s="422" t="s">
        <v>19</v>
      </c>
      <c r="D336" t="s">
        <v>12</v>
      </c>
      <c r="E336" s="48"/>
      <c r="F336" s="2">
        <v>83.5</v>
      </c>
      <c r="G336" s="2">
        <f t="shared" si="5"/>
        <v>90.4</v>
      </c>
    </row>
    <row r="337" spans="1:8" hidden="1">
      <c r="A337" s="3">
        <v>44015</v>
      </c>
      <c r="B337" s="422">
        <v>20046</v>
      </c>
      <c r="C337" s="422" t="s">
        <v>19</v>
      </c>
      <c r="D337" t="s">
        <v>13</v>
      </c>
      <c r="E337" s="48"/>
      <c r="F337" s="2">
        <v>11</v>
      </c>
      <c r="G337" s="2">
        <f t="shared" si="5"/>
        <v>79.400000000000006</v>
      </c>
      <c r="H337" s="28"/>
    </row>
    <row r="338" spans="1:8" hidden="1">
      <c r="A338" s="3">
        <v>44015</v>
      </c>
      <c r="B338" s="422">
        <v>20046</v>
      </c>
      <c r="C338" s="422" t="s">
        <v>19</v>
      </c>
      <c r="D338" t="s">
        <v>14</v>
      </c>
      <c r="E338" s="48"/>
      <c r="F338" s="2">
        <v>60</v>
      </c>
      <c r="G338" s="2">
        <f t="shared" si="5"/>
        <v>19.400000000000006</v>
      </c>
    </row>
    <row r="339" spans="1:8" hidden="1">
      <c r="A339" s="3">
        <v>44015</v>
      </c>
      <c r="B339" s="422">
        <v>20046</v>
      </c>
      <c r="C339" s="422" t="s">
        <v>19</v>
      </c>
      <c r="D339" t="s">
        <v>29</v>
      </c>
      <c r="E339" s="48"/>
      <c r="F339" s="2">
        <v>5</v>
      </c>
      <c r="G339" s="2">
        <f t="shared" si="5"/>
        <v>14.400000000000006</v>
      </c>
    </row>
    <row r="340" spans="1:8" hidden="1">
      <c r="A340" s="3">
        <v>44195</v>
      </c>
      <c r="B340" s="422">
        <v>21257</v>
      </c>
      <c r="C340" s="422" t="s">
        <v>19</v>
      </c>
      <c r="D340" t="s">
        <v>13</v>
      </c>
      <c r="E340" s="48"/>
      <c r="F340" s="2">
        <v>14.4</v>
      </c>
      <c r="G340" s="2">
        <f t="shared" si="5"/>
        <v>0</v>
      </c>
    </row>
    <row r="341" spans="1:8" hidden="1">
      <c r="A341" s="31">
        <v>43982</v>
      </c>
      <c r="B341" s="421" t="s">
        <v>10</v>
      </c>
      <c r="C341" s="421" t="s">
        <v>20</v>
      </c>
      <c r="D341" t="s">
        <v>12</v>
      </c>
      <c r="E341" s="49">
        <v>77.2</v>
      </c>
      <c r="F341" s="45"/>
      <c r="G341" s="2">
        <f t="shared" si="5"/>
        <v>77.2</v>
      </c>
    </row>
    <row r="342" spans="1:8" hidden="1">
      <c r="B342" s="422"/>
      <c r="C342" s="422"/>
      <c r="D342" t="s">
        <v>13</v>
      </c>
      <c r="E342" s="49">
        <v>14.3</v>
      </c>
      <c r="F342" s="45"/>
      <c r="G342" s="2">
        <f t="shared" si="5"/>
        <v>91.5</v>
      </c>
    </row>
    <row r="343" spans="1:8" hidden="1">
      <c r="B343" s="422"/>
      <c r="C343" s="422"/>
      <c r="D343" t="s">
        <v>14</v>
      </c>
      <c r="E343" s="49">
        <v>60</v>
      </c>
      <c r="F343" s="45"/>
      <c r="G343" s="2">
        <f t="shared" si="5"/>
        <v>151.5</v>
      </c>
    </row>
    <row r="344" spans="1:8" hidden="1">
      <c r="B344" s="422"/>
      <c r="C344" s="422"/>
      <c r="D344" t="s">
        <v>29</v>
      </c>
      <c r="E344" s="49">
        <v>5</v>
      </c>
      <c r="F344" s="45"/>
      <c r="G344" s="2">
        <f t="shared" si="5"/>
        <v>156.5</v>
      </c>
    </row>
    <row r="345" spans="1:8" hidden="1">
      <c r="A345" s="3">
        <v>43982</v>
      </c>
      <c r="B345" s="422" t="s">
        <v>69</v>
      </c>
      <c r="C345" s="422" t="s">
        <v>20</v>
      </c>
      <c r="D345" t="s">
        <v>31</v>
      </c>
      <c r="E345" s="49"/>
      <c r="F345" s="45">
        <v>44</v>
      </c>
      <c r="G345" s="2">
        <f t="shared" si="5"/>
        <v>112.5</v>
      </c>
    </row>
    <row r="346" spans="1:8" hidden="1">
      <c r="A346" s="3">
        <v>44015</v>
      </c>
      <c r="B346" s="422">
        <v>20046</v>
      </c>
      <c r="C346" s="422" t="s">
        <v>20</v>
      </c>
      <c r="D346" t="s">
        <v>14</v>
      </c>
      <c r="E346" s="49"/>
      <c r="F346" s="45">
        <v>16</v>
      </c>
      <c r="G346" s="2">
        <f t="shared" si="5"/>
        <v>96.5</v>
      </c>
    </row>
    <row r="347" spans="1:8" hidden="1">
      <c r="A347" s="3">
        <v>44015</v>
      </c>
      <c r="B347" s="422">
        <v>20046</v>
      </c>
      <c r="C347" s="422" t="s">
        <v>20</v>
      </c>
      <c r="D347" t="s">
        <v>29</v>
      </c>
      <c r="E347" s="49"/>
      <c r="F347" s="45">
        <v>5</v>
      </c>
      <c r="G347" s="2">
        <f t="shared" si="5"/>
        <v>91.5</v>
      </c>
    </row>
    <row r="348" spans="1:8" hidden="1">
      <c r="A348" s="3">
        <v>44062</v>
      </c>
      <c r="B348" s="422">
        <v>20204</v>
      </c>
      <c r="C348" s="422" t="s">
        <v>20</v>
      </c>
      <c r="D348" t="s">
        <v>12</v>
      </c>
      <c r="E348" s="49"/>
      <c r="F348" s="45">
        <v>77.2</v>
      </c>
      <c r="G348" s="2">
        <f t="shared" si="5"/>
        <v>14.299999999999997</v>
      </c>
    </row>
    <row r="349" spans="1:8" hidden="1">
      <c r="A349" s="3">
        <v>44062</v>
      </c>
      <c r="B349" s="422">
        <v>20204</v>
      </c>
      <c r="C349" s="422" t="s">
        <v>20</v>
      </c>
      <c r="D349" t="s">
        <v>13</v>
      </c>
      <c r="E349" s="49"/>
      <c r="F349" s="45">
        <v>14.3</v>
      </c>
      <c r="G349" s="2">
        <f t="shared" si="5"/>
        <v>0</v>
      </c>
    </row>
    <row r="350" spans="1:8" hidden="1">
      <c r="A350" s="31">
        <v>44012</v>
      </c>
      <c r="B350" s="421" t="s">
        <v>10</v>
      </c>
      <c r="C350" s="421" t="s">
        <v>21</v>
      </c>
      <c r="D350" t="s">
        <v>12</v>
      </c>
      <c r="E350" s="48">
        <v>68.599999999999994</v>
      </c>
      <c r="G350" s="2">
        <f t="shared" si="5"/>
        <v>68.599999999999994</v>
      </c>
      <c r="H350" s="5"/>
    </row>
    <row r="351" spans="1:8" hidden="1">
      <c r="B351" s="422"/>
      <c r="C351" s="422"/>
      <c r="D351" t="s">
        <v>13</v>
      </c>
      <c r="E351" s="28">
        <v>6.6</v>
      </c>
      <c r="G351" s="2">
        <f t="shared" si="5"/>
        <v>75.199999999999989</v>
      </c>
    </row>
    <row r="352" spans="1:8" hidden="1">
      <c r="B352" s="422"/>
      <c r="C352" s="422"/>
      <c r="D352" t="s">
        <v>14</v>
      </c>
      <c r="E352" s="28">
        <v>60</v>
      </c>
      <c r="G352" s="2">
        <f t="shared" si="5"/>
        <v>135.19999999999999</v>
      </c>
    </row>
    <row r="353" spans="1:8" hidden="1">
      <c r="B353" s="422"/>
      <c r="C353" s="422"/>
      <c r="D353" t="s">
        <v>29</v>
      </c>
      <c r="E353" s="28">
        <v>5</v>
      </c>
      <c r="G353" s="2">
        <f t="shared" si="5"/>
        <v>140.19999999999999</v>
      </c>
    </row>
    <row r="354" spans="1:8" hidden="1">
      <c r="A354" s="3">
        <v>43951</v>
      </c>
      <c r="B354" s="422" t="s">
        <v>69</v>
      </c>
      <c r="C354" s="422" t="s">
        <v>21</v>
      </c>
      <c r="D354" t="s">
        <v>14</v>
      </c>
      <c r="F354" s="2">
        <v>60</v>
      </c>
      <c r="G354" s="2">
        <f t="shared" si="5"/>
        <v>80.199999999999989</v>
      </c>
    </row>
    <row r="355" spans="1:8" hidden="1">
      <c r="A355" s="3">
        <v>43951</v>
      </c>
      <c r="B355" s="422" t="s">
        <v>69</v>
      </c>
      <c r="C355" s="422" t="s">
        <v>21</v>
      </c>
      <c r="D355" t="s">
        <v>15</v>
      </c>
      <c r="F355" s="2">
        <v>5</v>
      </c>
      <c r="G355" s="2">
        <f t="shared" si="5"/>
        <v>75.199999999999989</v>
      </c>
    </row>
    <row r="356" spans="1:8" hidden="1">
      <c r="A356" s="3">
        <v>44096</v>
      </c>
      <c r="B356" s="422">
        <v>20317</v>
      </c>
      <c r="C356" s="422" t="s">
        <v>21</v>
      </c>
      <c r="D356" t="s">
        <v>12</v>
      </c>
      <c r="F356" s="2">
        <v>67.900000000000006</v>
      </c>
      <c r="G356" s="2">
        <f t="shared" si="5"/>
        <v>7.2999999999999829</v>
      </c>
    </row>
    <row r="357" spans="1:8" hidden="1">
      <c r="A357" s="3">
        <v>44096</v>
      </c>
      <c r="B357" s="422">
        <v>20317</v>
      </c>
      <c r="C357" s="422" t="s">
        <v>21</v>
      </c>
      <c r="D357" t="s">
        <v>13</v>
      </c>
      <c r="F357" s="2">
        <v>6.6</v>
      </c>
      <c r="G357" s="2">
        <f t="shared" si="5"/>
        <v>0.6999999999999833</v>
      </c>
      <c r="H357" s="28"/>
    </row>
    <row r="358" spans="1:8" hidden="1">
      <c r="A358" s="3">
        <v>44319</v>
      </c>
      <c r="B358" s="422">
        <v>22315</v>
      </c>
      <c r="C358" s="422" t="s">
        <v>21</v>
      </c>
      <c r="D358" t="s">
        <v>12</v>
      </c>
      <c r="F358" s="2">
        <v>0.7</v>
      </c>
      <c r="G358" s="2">
        <f t="shared" si="5"/>
        <v>-1.6653345369377348E-14</v>
      </c>
      <c r="H358" s="28"/>
    </row>
    <row r="359" spans="1:8" hidden="1">
      <c r="A359" s="31">
        <v>44043</v>
      </c>
      <c r="B359" s="421" t="s">
        <v>10</v>
      </c>
      <c r="C359" s="421" t="s">
        <v>22</v>
      </c>
      <c r="D359" t="s">
        <v>12</v>
      </c>
      <c r="E359" s="28">
        <v>71</v>
      </c>
      <c r="G359" s="2">
        <f t="shared" si="5"/>
        <v>70.999999999999986</v>
      </c>
    </row>
    <row r="360" spans="1:8" hidden="1">
      <c r="B360" s="422"/>
      <c r="C360" s="422"/>
      <c r="D360" t="s">
        <v>13</v>
      </c>
      <c r="E360" s="28">
        <v>20.5</v>
      </c>
      <c r="G360" s="2">
        <f t="shared" si="5"/>
        <v>91.499999999999986</v>
      </c>
    </row>
    <row r="361" spans="1:8" hidden="1">
      <c r="B361" s="422"/>
      <c r="C361" s="422"/>
      <c r="D361" t="s">
        <v>14</v>
      </c>
      <c r="E361" s="28">
        <v>60</v>
      </c>
      <c r="G361" s="2">
        <f t="shared" si="5"/>
        <v>151.5</v>
      </c>
    </row>
    <row r="362" spans="1:8" hidden="1">
      <c r="B362" s="422"/>
      <c r="C362" s="422"/>
      <c r="D362" t="s">
        <v>29</v>
      </c>
      <c r="E362" s="28">
        <v>5</v>
      </c>
      <c r="G362" s="2">
        <f t="shared" si="5"/>
        <v>156.5</v>
      </c>
    </row>
    <row r="363" spans="1:8" hidden="1">
      <c r="A363" s="3">
        <v>44043</v>
      </c>
      <c r="B363" s="422" t="s">
        <v>69</v>
      </c>
      <c r="C363" s="422" t="s">
        <v>22</v>
      </c>
      <c r="D363" t="s">
        <v>14</v>
      </c>
      <c r="F363" s="2">
        <v>60</v>
      </c>
      <c r="G363" s="2">
        <f t="shared" si="5"/>
        <v>96.5</v>
      </c>
    </row>
    <row r="364" spans="1:8" hidden="1">
      <c r="A364" s="3">
        <v>44043</v>
      </c>
      <c r="B364" s="422" t="s">
        <v>69</v>
      </c>
      <c r="C364" s="422" t="s">
        <v>22</v>
      </c>
      <c r="D364" t="s">
        <v>29</v>
      </c>
      <c r="F364" s="2">
        <v>5</v>
      </c>
      <c r="G364" s="2">
        <f t="shared" si="5"/>
        <v>91.5</v>
      </c>
    </row>
    <row r="365" spans="1:8" hidden="1">
      <c r="A365" s="3">
        <v>44107</v>
      </c>
      <c r="B365" s="422">
        <v>20397</v>
      </c>
      <c r="C365" s="422" t="s">
        <v>22</v>
      </c>
      <c r="D365" t="s">
        <v>12</v>
      </c>
      <c r="F365" s="28">
        <v>71</v>
      </c>
      <c r="G365" s="2">
        <f t="shared" si="5"/>
        <v>20.5</v>
      </c>
    </row>
    <row r="366" spans="1:8" hidden="1">
      <c r="A366" s="3">
        <v>44107</v>
      </c>
      <c r="B366" s="422">
        <v>20397</v>
      </c>
      <c r="C366" s="422" t="s">
        <v>22</v>
      </c>
      <c r="D366" t="s">
        <v>13</v>
      </c>
      <c r="F366" s="28">
        <v>20.5</v>
      </c>
      <c r="G366" s="2">
        <f t="shared" si="5"/>
        <v>0</v>
      </c>
    </row>
    <row r="367" spans="1:8" hidden="1">
      <c r="A367" s="31">
        <v>44074</v>
      </c>
      <c r="B367" s="421" t="s">
        <v>10</v>
      </c>
      <c r="C367" s="421" t="s">
        <v>23</v>
      </c>
      <c r="D367" t="s">
        <v>12</v>
      </c>
      <c r="E367" s="28">
        <v>68.2</v>
      </c>
      <c r="G367" s="2">
        <f t="shared" si="5"/>
        <v>68.2</v>
      </c>
    </row>
    <row r="368" spans="1:8" hidden="1">
      <c r="B368" s="422"/>
      <c r="C368" s="422"/>
      <c r="D368" t="s">
        <v>13</v>
      </c>
      <c r="E368" s="28">
        <v>14.6</v>
      </c>
      <c r="G368" s="2">
        <f t="shared" si="5"/>
        <v>82.8</v>
      </c>
    </row>
    <row r="369" spans="1:7" hidden="1">
      <c r="B369" s="422"/>
      <c r="C369" s="422"/>
      <c r="D369" t="s">
        <v>14</v>
      </c>
      <c r="E369" s="28">
        <v>60</v>
      </c>
      <c r="G369" s="2">
        <f t="shared" si="5"/>
        <v>142.80000000000001</v>
      </c>
    </row>
    <row r="370" spans="1:7" hidden="1">
      <c r="B370" s="422"/>
      <c r="C370" s="422"/>
      <c r="D370" t="s">
        <v>29</v>
      </c>
      <c r="E370" s="28">
        <v>5</v>
      </c>
      <c r="G370" s="2">
        <f t="shared" si="5"/>
        <v>147.80000000000001</v>
      </c>
    </row>
    <row r="371" spans="1:7" hidden="1">
      <c r="B371" s="422"/>
      <c r="C371" s="422"/>
      <c r="D371" t="s">
        <v>33</v>
      </c>
      <c r="E371" s="28">
        <v>15</v>
      </c>
      <c r="G371" s="2">
        <f t="shared" si="5"/>
        <v>162.80000000000001</v>
      </c>
    </row>
    <row r="372" spans="1:7" hidden="1">
      <c r="A372" s="3">
        <v>44074</v>
      </c>
      <c r="B372" s="422" t="s">
        <v>69</v>
      </c>
      <c r="C372" s="422" t="s">
        <v>23</v>
      </c>
      <c r="D372" t="s">
        <v>14</v>
      </c>
      <c r="F372" s="2">
        <v>53</v>
      </c>
      <c r="G372" s="2">
        <f t="shared" si="5"/>
        <v>109.80000000000001</v>
      </c>
    </row>
    <row r="373" spans="1:7" hidden="1">
      <c r="A373" s="3">
        <v>44074</v>
      </c>
      <c r="B373" s="422" t="s">
        <v>69</v>
      </c>
      <c r="C373" s="422" t="s">
        <v>23</v>
      </c>
      <c r="D373" t="s">
        <v>33</v>
      </c>
      <c r="F373" s="2">
        <v>4</v>
      </c>
      <c r="G373" s="2">
        <f t="shared" si="5"/>
        <v>105.80000000000001</v>
      </c>
    </row>
    <row r="374" spans="1:7" hidden="1">
      <c r="A374" s="3">
        <v>44067</v>
      </c>
      <c r="B374" s="422">
        <v>20233</v>
      </c>
      <c r="C374" s="422" t="s">
        <v>23</v>
      </c>
      <c r="D374" t="s">
        <v>14</v>
      </c>
      <c r="F374" s="2">
        <v>7</v>
      </c>
      <c r="G374" s="2">
        <f t="shared" si="5"/>
        <v>98.800000000000011</v>
      </c>
    </row>
    <row r="375" spans="1:7" hidden="1">
      <c r="A375" s="3">
        <v>44067</v>
      </c>
      <c r="B375" s="422">
        <v>20233</v>
      </c>
      <c r="C375" s="422" t="s">
        <v>23</v>
      </c>
      <c r="D375" t="s">
        <v>29</v>
      </c>
      <c r="F375" s="2">
        <v>5</v>
      </c>
      <c r="G375" s="2">
        <f t="shared" si="5"/>
        <v>93.800000000000011</v>
      </c>
    </row>
    <row r="376" spans="1:7" hidden="1">
      <c r="A376" s="3">
        <v>44134</v>
      </c>
      <c r="B376" s="422">
        <v>20591</v>
      </c>
      <c r="C376" s="422" t="s">
        <v>23</v>
      </c>
      <c r="D376" t="s">
        <v>12</v>
      </c>
      <c r="F376" s="2">
        <v>68.2</v>
      </c>
      <c r="G376" s="2">
        <f t="shared" si="5"/>
        <v>25.600000000000009</v>
      </c>
    </row>
    <row r="377" spans="1:7" hidden="1">
      <c r="A377" s="3">
        <v>44134</v>
      </c>
      <c r="B377" s="422">
        <v>20591</v>
      </c>
      <c r="C377" s="422" t="s">
        <v>23</v>
      </c>
      <c r="D377" t="s">
        <v>13</v>
      </c>
      <c r="F377" s="2">
        <v>14.6</v>
      </c>
      <c r="G377" s="2">
        <f t="shared" si="5"/>
        <v>11.000000000000009</v>
      </c>
    </row>
    <row r="378" spans="1:7" hidden="1">
      <c r="A378" s="3">
        <v>44319</v>
      </c>
      <c r="B378" s="422">
        <v>22315</v>
      </c>
      <c r="C378" s="422" t="s">
        <v>23</v>
      </c>
      <c r="D378" t="s">
        <v>33</v>
      </c>
      <c r="F378" s="2">
        <v>11</v>
      </c>
      <c r="G378" s="2">
        <f t="shared" si="5"/>
        <v>0</v>
      </c>
    </row>
    <row r="379" spans="1:7" hidden="1">
      <c r="A379" s="31">
        <v>44104</v>
      </c>
      <c r="B379" s="421" t="s">
        <v>10</v>
      </c>
      <c r="C379" s="421" t="s">
        <v>24</v>
      </c>
      <c r="D379" t="s">
        <v>12</v>
      </c>
      <c r="E379" s="28">
        <v>69.900000000000006</v>
      </c>
      <c r="G379" s="2">
        <f t="shared" si="5"/>
        <v>69.900000000000006</v>
      </c>
    </row>
    <row r="380" spans="1:7" hidden="1">
      <c r="B380" s="422"/>
      <c r="C380" s="422"/>
      <c r="D380" t="s">
        <v>13</v>
      </c>
      <c r="E380" s="28">
        <v>16.899999999999999</v>
      </c>
      <c r="G380" s="2">
        <f t="shared" ref="G380:G406" si="6">+G379+E380-F380</f>
        <v>86.800000000000011</v>
      </c>
    </row>
    <row r="381" spans="1:7" hidden="1">
      <c r="B381" s="422"/>
      <c r="C381" s="422"/>
      <c r="D381" t="s">
        <v>14</v>
      </c>
      <c r="E381" s="28">
        <v>60</v>
      </c>
      <c r="G381" s="2">
        <f t="shared" si="6"/>
        <v>146.80000000000001</v>
      </c>
    </row>
    <row r="382" spans="1:7" hidden="1">
      <c r="B382" s="422"/>
      <c r="C382" s="422"/>
      <c r="D382" t="s">
        <v>29</v>
      </c>
      <c r="E382" s="28">
        <v>5</v>
      </c>
      <c r="G382" s="2">
        <f t="shared" si="6"/>
        <v>151.80000000000001</v>
      </c>
    </row>
    <row r="383" spans="1:7" hidden="1">
      <c r="B383" s="422"/>
      <c r="C383" s="422"/>
      <c r="D383" t="s">
        <v>33</v>
      </c>
      <c r="E383" s="28">
        <v>8.5</v>
      </c>
      <c r="G383" s="2">
        <f t="shared" si="6"/>
        <v>160.30000000000001</v>
      </c>
    </row>
    <row r="384" spans="1:7" hidden="1">
      <c r="A384" s="3">
        <v>44104</v>
      </c>
      <c r="B384" s="422" t="s">
        <v>69</v>
      </c>
      <c r="C384" s="422" t="s">
        <v>24</v>
      </c>
      <c r="D384" t="s">
        <v>14</v>
      </c>
      <c r="F384" s="2">
        <v>60</v>
      </c>
      <c r="G384" s="2">
        <f t="shared" si="6"/>
        <v>100.30000000000001</v>
      </c>
    </row>
    <row r="385" spans="1:7" hidden="1">
      <c r="A385" s="3">
        <v>44104</v>
      </c>
      <c r="B385" s="422" t="s">
        <v>69</v>
      </c>
      <c r="C385" s="422" t="s">
        <v>24</v>
      </c>
      <c r="D385" t="s">
        <v>29</v>
      </c>
      <c r="F385" s="2">
        <v>5</v>
      </c>
      <c r="G385" s="2">
        <f t="shared" si="6"/>
        <v>95.300000000000011</v>
      </c>
    </row>
    <row r="386" spans="1:7" hidden="1">
      <c r="A386" s="3">
        <v>44179</v>
      </c>
      <c r="B386" s="422">
        <v>21070</v>
      </c>
      <c r="C386" s="422" t="s">
        <v>24</v>
      </c>
      <c r="D386" t="s">
        <v>12</v>
      </c>
      <c r="F386" s="2">
        <v>69.900000000000006</v>
      </c>
      <c r="G386" s="2">
        <f t="shared" si="6"/>
        <v>25.400000000000006</v>
      </c>
    </row>
    <row r="387" spans="1:7" hidden="1">
      <c r="A387" s="3">
        <v>44179</v>
      </c>
      <c r="B387" s="422">
        <v>21070</v>
      </c>
      <c r="C387" s="422" t="s">
        <v>24</v>
      </c>
      <c r="D387" t="s">
        <v>13</v>
      </c>
      <c r="F387" s="2">
        <v>16.899999999999999</v>
      </c>
      <c r="G387" s="2">
        <f t="shared" si="6"/>
        <v>8.5000000000000071</v>
      </c>
    </row>
    <row r="388" spans="1:7" hidden="1">
      <c r="A388" s="3">
        <v>44319</v>
      </c>
      <c r="B388" s="422">
        <v>22315</v>
      </c>
      <c r="C388" s="422" t="s">
        <v>24</v>
      </c>
      <c r="D388" t="s">
        <v>33</v>
      </c>
      <c r="F388" s="2">
        <v>8.5</v>
      </c>
      <c r="G388" s="2">
        <f t="shared" si="6"/>
        <v>0</v>
      </c>
    </row>
    <row r="389" spans="1:7" hidden="1">
      <c r="A389" s="31">
        <v>44135</v>
      </c>
      <c r="B389" s="421" t="s">
        <v>10</v>
      </c>
      <c r="C389" s="421" t="s">
        <v>25</v>
      </c>
      <c r="D389" t="s">
        <v>12</v>
      </c>
      <c r="E389" s="28">
        <v>82</v>
      </c>
      <c r="G389" s="2">
        <f t="shared" si="6"/>
        <v>82</v>
      </c>
    </row>
    <row r="390" spans="1:7" hidden="1">
      <c r="B390" s="422"/>
      <c r="C390" s="422"/>
      <c r="D390" t="s">
        <v>13</v>
      </c>
      <c r="E390" s="28">
        <v>17.899999999999999</v>
      </c>
      <c r="G390" s="2">
        <f t="shared" si="6"/>
        <v>99.9</v>
      </c>
    </row>
    <row r="391" spans="1:7" hidden="1">
      <c r="B391" s="422"/>
      <c r="C391" s="422"/>
      <c r="D391" t="s">
        <v>14</v>
      </c>
      <c r="E391" s="28">
        <v>60</v>
      </c>
      <c r="G391" s="2">
        <f t="shared" si="6"/>
        <v>159.9</v>
      </c>
    </row>
    <row r="392" spans="1:7" hidden="1">
      <c r="B392" s="422"/>
      <c r="C392" s="422"/>
      <c r="D392" t="s">
        <v>29</v>
      </c>
      <c r="E392" s="28">
        <v>5</v>
      </c>
      <c r="G392" s="2">
        <f t="shared" si="6"/>
        <v>164.9</v>
      </c>
    </row>
    <row r="393" spans="1:7" hidden="1">
      <c r="B393" s="422"/>
      <c r="C393" s="422"/>
      <c r="D393" s="62" t="s">
        <v>36</v>
      </c>
      <c r="E393" s="28">
        <v>10</v>
      </c>
      <c r="G393" s="2">
        <f t="shared" si="6"/>
        <v>174.9</v>
      </c>
    </row>
    <row r="394" spans="1:7" hidden="1">
      <c r="B394" s="422"/>
      <c r="C394" s="422"/>
      <c r="D394" s="62" t="s">
        <v>37</v>
      </c>
      <c r="E394" s="28">
        <v>10</v>
      </c>
      <c r="G394" s="2">
        <f t="shared" si="6"/>
        <v>184.9</v>
      </c>
    </row>
    <row r="395" spans="1:7" hidden="1">
      <c r="A395" s="3">
        <v>44135</v>
      </c>
      <c r="B395" s="422" t="s">
        <v>69</v>
      </c>
      <c r="C395" s="422" t="s">
        <v>25</v>
      </c>
      <c r="D395" t="s">
        <v>14</v>
      </c>
      <c r="F395" s="2">
        <v>60</v>
      </c>
      <c r="G395" s="2">
        <f t="shared" si="6"/>
        <v>124.9</v>
      </c>
    </row>
    <row r="396" spans="1:7" hidden="1">
      <c r="A396" s="3">
        <v>44135</v>
      </c>
      <c r="B396" s="422" t="s">
        <v>69</v>
      </c>
      <c r="C396" s="422" t="s">
        <v>25</v>
      </c>
      <c r="D396" t="s">
        <v>29</v>
      </c>
      <c r="F396" s="2">
        <v>5</v>
      </c>
      <c r="G396" s="2">
        <f t="shared" si="6"/>
        <v>119.9</v>
      </c>
    </row>
    <row r="397" spans="1:7" hidden="1">
      <c r="A397" s="3">
        <v>44195</v>
      </c>
      <c r="B397" s="422">
        <v>21257</v>
      </c>
      <c r="C397" s="422" t="s">
        <v>25</v>
      </c>
      <c r="D397" t="s">
        <v>12</v>
      </c>
      <c r="F397" s="2">
        <v>82</v>
      </c>
      <c r="G397" s="2">
        <f t="shared" si="6"/>
        <v>37.900000000000006</v>
      </c>
    </row>
    <row r="398" spans="1:7" ht="15.75" hidden="1" customHeight="1">
      <c r="A398" s="3">
        <v>44195</v>
      </c>
      <c r="B398" s="422">
        <v>21257</v>
      </c>
      <c r="C398" s="422" t="s">
        <v>25</v>
      </c>
      <c r="D398" t="s">
        <v>13</v>
      </c>
      <c r="F398" s="2">
        <v>17.899999999999999</v>
      </c>
      <c r="G398" s="2">
        <f t="shared" si="6"/>
        <v>20.000000000000007</v>
      </c>
    </row>
    <row r="399" spans="1:7" ht="15.75" hidden="1" customHeight="1">
      <c r="A399" s="3">
        <v>44319</v>
      </c>
      <c r="B399" s="422">
        <v>22315</v>
      </c>
      <c r="C399" s="422" t="s">
        <v>25</v>
      </c>
      <c r="D399" s="62" t="s">
        <v>36</v>
      </c>
      <c r="F399" s="2">
        <v>10</v>
      </c>
      <c r="G399" s="2">
        <f t="shared" si="6"/>
        <v>10.000000000000007</v>
      </c>
    </row>
    <row r="400" spans="1:7" ht="15.75" hidden="1" customHeight="1">
      <c r="A400" s="3">
        <v>44319</v>
      </c>
      <c r="B400" s="422">
        <v>22315</v>
      </c>
      <c r="C400" s="422" t="s">
        <v>25</v>
      </c>
      <c r="D400" s="62" t="s">
        <v>37</v>
      </c>
      <c r="F400" s="2">
        <v>10</v>
      </c>
      <c r="G400" s="2">
        <f t="shared" si="6"/>
        <v>0</v>
      </c>
    </row>
    <row r="401" spans="1:7" hidden="1">
      <c r="A401" s="31">
        <v>44165</v>
      </c>
      <c r="B401" s="421" t="s">
        <v>10</v>
      </c>
      <c r="C401" s="421" t="s">
        <v>26</v>
      </c>
      <c r="D401" t="s">
        <v>12</v>
      </c>
      <c r="E401" s="28">
        <v>77.8</v>
      </c>
      <c r="G401" s="2">
        <f t="shared" si="6"/>
        <v>77.8</v>
      </c>
    </row>
    <row r="402" spans="1:7" hidden="1">
      <c r="B402" s="422"/>
      <c r="C402" s="422"/>
      <c r="D402" t="s">
        <v>13</v>
      </c>
      <c r="E402" s="28">
        <v>18.399999999999999</v>
      </c>
      <c r="G402" s="2">
        <f t="shared" si="6"/>
        <v>96.199999999999989</v>
      </c>
    </row>
    <row r="403" spans="1:7" hidden="1">
      <c r="B403" s="422"/>
      <c r="C403" s="422"/>
      <c r="D403" t="s">
        <v>31</v>
      </c>
      <c r="E403" s="28">
        <v>60</v>
      </c>
      <c r="G403" s="2">
        <f t="shared" si="6"/>
        <v>156.19999999999999</v>
      </c>
    </row>
    <row r="404" spans="1:7" hidden="1">
      <c r="B404" s="422"/>
      <c r="C404" s="422"/>
      <c r="D404" t="s">
        <v>29</v>
      </c>
      <c r="E404" s="28">
        <v>5</v>
      </c>
      <c r="G404" s="2">
        <f t="shared" si="6"/>
        <v>161.19999999999999</v>
      </c>
    </row>
    <row r="405" spans="1:7" hidden="1">
      <c r="A405" s="3">
        <v>44165</v>
      </c>
      <c r="B405" s="422" t="s">
        <v>69</v>
      </c>
      <c r="C405" s="422" t="s">
        <v>26</v>
      </c>
      <c r="D405" s="62" t="s">
        <v>14</v>
      </c>
      <c r="E405" s="5"/>
      <c r="F405" s="2">
        <v>60</v>
      </c>
      <c r="G405" s="2">
        <f t="shared" si="6"/>
        <v>101.19999999999999</v>
      </c>
    </row>
    <row r="406" spans="1:7" hidden="1">
      <c r="A406" s="3">
        <v>44165</v>
      </c>
      <c r="B406" s="422" t="s">
        <v>69</v>
      </c>
      <c r="C406" s="422" t="s">
        <v>26</v>
      </c>
      <c r="D406" s="62" t="s">
        <v>29</v>
      </c>
      <c r="E406" s="5"/>
      <c r="F406" s="2">
        <v>5</v>
      </c>
      <c r="G406" s="2">
        <f t="shared" si="6"/>
        <v>96.199999999999989</v>
      </c>
    </row>
    <row r="407" spans="1:7" hidden="1">
      <c r="A407" s="3">
        <v>44232</v>
      </c>
      <c r="B407" s="422">
        <v>21524</v>
      </c>
      <c r="C407" s="422" t="s">
        <v>26</v>
      </c>
      <c r="D407" s="62" t="s">
        <v>12</v>
      </c>
      <c r="E407" s="5"/>
      <c r="F407" s="2">
        <v>77.8</v>
      </c>
      <c r="G407" s="2">
        <f t="shared" ref="G407:G473" si="7">+G406+E407-F407</f>
        <v>18.399999999999991</v>
      </c>
    </row>
    <row r="408" spans="1:7" hidden="1">
      <c r="A408" s="3">
        <v>44232</v>
      </c>
      <c r="B408" s="422">
        <v>21524</v>
      </c>
      <c r="C408" s="422" t="s">
        <v>26</v>
      </c>
      <c r="D408" s="62" t="s">
        <v>13</v>
      </c>
      <c r="E408" s="5"/>
      <c r="F408" s="2">
        <v>18.399999999999999</v>
      </c>
      <c r="G408" s="2">
        <f t="shared" si="7"/>
        <v>0</v>
      </c>
    </row>
    <row r="409" spans="1:7" hidden="1">
      <c r="A409" s="31">
        <v>44196</v>
      </c>
      <c r="B409" s="421" t="s">
        <v>10</v>
      </c>
      <c r="C409" s="421" t="s">
        <v>27</v>
      </c>
      <c r="D409" t="s">
        <v>12</v>
      </c>
      <c r="E409" s="67">
        <v>89</v>
      </c>
      <c r="G409" s="2">
        <f t="shared" si="7"/>
        <v>89</v>
      </c>
    </row>
    <row r="410" spans="1:7" hidden="1">
      <c r="B410" s="422"/>
      <c r="C410" s="422"/>
      <c r="D410" t="s">
        <v>13</v>
      </c>
      <c r="E410" s="67">
        <v>16.3</v>
      </c>
      <c r="G410" s="2">
        <f t="shared" si="7"/>
        <v>105.3</v>
      </c>
    </row>
    <row r="411" spans="1:7" hidden="1">
      <c r="B411" s="422"/>
      <c r="C411" s="422"/>
      <c r="D411" t="s">
        <v>31</v>
      </c>
      <c r="E411" s="67">
        <v>60</v>
      </c>
      <c r="G411" s="2">
        <f t="shared" si="7"/>
        <v>165.3</v>
      </c>
    </row>
    <row r="412" spans="1:7" hidden="1">
      <c r="B412" s="422"/>
      <c r="C412" s="422"/>
      <c r="D412" t="s">
        <v>29</v>
      </c>
      <c r="E412" s="67">
        <v>5</v>
      </c>
      <c r="G412" s="2">
        <f t="shared" si="7"/>
        <v>170.3</v>
      </c>
    </row>
    <row r="413" spans="1:7" hidden="1">
      <c r="A413" s="70">
        <v>44196</v>
      </c>
      <c r="B413" s="422" t="s">
        <v>69</v>
      </c>
      <c r="C413" s="422" t="s">
        <v>27</v>
      </c>
      <c r="D413" t="s">
        <v>31</v>
      </c>
      <c r="E413" s="2"/>
      <c r="F413" s="2">
        <v>60</v>
      </c>
      <c r="G413" s="2">
        <f t="shared" si="7"/>
        <v>110.30000000000001</v>
      </c>
    </row>
    <row r="414" spans="1:7" hidden="1">
      <c r="A414" s="70">
        <v>44196</v>
      </c>
      <c r="B414" s="422" t="s">
        <v>69</v>
      </c>
      <c r="C414" s="422" t="s">
        <v>27</v>
      </c>
      <c r="D414" t="s">
        <v>29</v>
      </c>
      <c r="E414" s="2"/>
      <c r="F414" s="2">
        <v>5</v>
      </c>
      <c r="G414" s="2">
        <f t="shared" si="7"/>
        <v>105.30000000000001</v>
      </c>
    </row>
    <row r="415" spans="1:7" hidden="1">
      <c r="A415" s="70">
        <v>44263</v>
      </c>
      <c r="B415" s="422">
        <v>21836</v>
      </c>
      <c r="C415" s="422" t="s">
        <v>27</v>
      </c>
      <c r="D415" t="s">
        <v>12</v>
      </c>
      <c r="E415" s="2"/>
      <c r="F415" s="2">
        <v>89</v>
      </c>
      <c r="G415" s="2">
        <f t="shared" si="7"/>
        <v>16.300000000000011</v>
      </c>
    </row>
    <row r="416" spans="1:7" hidden="1">
      <c r="A416" s="70">
        <v>44263</v>
      </c>
      <c r="B416" s="422">
        <v>21836</v>
      </c>
      <c r="C416" s="422" t="s">
        <v>27</v>
      </c>
      <c r="D416" t="s">
        <v>13</v>
      </c>
      <c r="E416" s="2"/>
      <c r="F416" s="2">
        <v>16.3</v>
      </c>
      <c r="G416" s="2">
        <f t="shared" si="7"/>
        <v>0</v>
      </c>
    </row>
    <row r="417" spans="1:7" hidden="1">
      <c r="A417" s="31">
        <v>44227</v>
      </c>
      <c r="B417" s="421" t="s">
        <v>10</v>
      </c>
      <c r="C417" s="421" t="s">
        <v>11</v>
      </c>
      <c r="D417" t="s">
        <v>12</v>
      </c>
      <c r="E417" s="67">
        <v>95</v>
      </c>
      <c r="G417" s="2">
        <f t="shared" si="7"/>
        <v>95</v>
      </c>
    </row>
    <row r="418" spans="1:7" hidden="1">
      <c r="B418" s="422"/>
      <c r="C418" s="422"/>
      <c r="D418" t="s">
        <v>13</v>
      </c>
      <c r="E418" s="67">
        <v>20.7</v>
      </c>
      <c r="G418" s="2">
        <f t="shared" si="7"/>
        <v>115.7</v>
      </c>
    </row>
    <row r="419" spans="1:7" hidden="1">
      <c r="B419" s="422"/>
      <c r="C419" s="422"/>
      <c r="D419" t="s">
        <v>31</v>
      </c>
      <c r="E419" s="67">
        <v>60</v>
      </c>
      <c r="G419" s="2">
        <f t="shared" si="7"/>
        <v>175.7</v>
      </c>
    </row>
    <row r="420" spans="1:7" hidden="1">
      <c r="B420" s="422"/>
      <c r="C420" s="422"/>
      <c r="D420" t="s">
        <v>29</v>
      </c>
      <c r="E420" s="67">
        <v>5</v>
      </c>
      <c r="G420" s="2">
        <f t="shared" si="7"/>
        <v>180.7</v>
      </c>
    </row>
    <row r="421" spans="1:7" hidden="1">
      <c r="A421" s="70">
        <v>44227</v>
      </c>
      <c r="B421" s="422" t="s">
        <v>69</v>
      </c>
      <c r="C421" s="422" t="s">
        <v>11</v>
      </c>
      <c r="D421" t="s">
        <v>31</v>
      </c>
      <c r="E421" s="2"/>
      <c r="F421" s="2">
        <v>60</v>
      </c>
      <c r="G421" s="2">
        <f t="shared" si="7"/>
        <v>120.69999999999999</v>
      </c>
    </row>
    <row r="422" spans="1:7" hidden="1">
      <c r="A422" s="70">
        <v>44227</v>
      </c>
      <c r="B422" s="422" t="s">
        <v>69</v>
      </c>
      <c r="C422" s="422" t="s">
        <v>11</v>
      </c>
      <c r="D422" t="s">
        <v>29</v>
      </c>
      <c r="E422" s="2"/>
      <c r="F422" s="2">
        <v>5</v>
      </c>
      <c r="G422" s="2">
        <f t="shared" si="7"/>
        <v>115.69999999999999</v>
      </c>
    </row>
    <row r="423" spans="1:7" hidden="1">
      <c r="A423" s="70">
        <v>44312</v>
      </c>
      <c r="B423" s="422">
        <v>22243</v>
      </c>
      <c r="C423" s="422" t="s">
        <v>11</v>
      </c>
      <c r="D423" t="s">
        <v>12</v>
      </c>
      <c r="E423" s="2"/>
      <c r="F423" s="2">
        <v>95</v>
      </c>
      <c r="G423" s="2">
        <f t="shared" si="7"/>
        <v>20.699999999999989</v>
      </c>
    </row>
    <row r="424" spans="1:7" hidden="1">
      <c r="A424" s="70">
        <v>44312</v>
      </c>
      <c r="B424" s="422">
        <v>22243</v>
      </c>
      <c r="C424" s="422" t="s">
        <v>11</v>
      </c>
      <c r="D424" t="s">
        <v>13</v>
      </c>
      <c r="E424" s="2"/>
      <c r="F424" s="2">
        <v>20.7</v>
      </c>
      <c r="G424" s="2">
        <f t="shared" si="7"/>
        <v>0</v>
      </c>
    </row>
    <row r="425" spans="1:7" hidden="1">
      <c r="A425" s="31">
        <v>44255</v>
      </c>
      <c r="B425" s="421" t="s">
        <v>10</v>
      </c>
      <c r="C425" s="421" t="s">
        <v>17</v>
      </c>
      <c r="D425" t="s">
        <v>12</v>
      </c>
      <c r="E425" s="67">
        <v>91.5</v>
      </c>
      <c r="G425" s="2">
        <f t="shared" si="7"/>
        <v>91.5</v>
      </c>
    </row>
    <row r="426" spans="1:7" hidden="1">
      <c r="B426" s="422"/>
      <c r="C426" s="422"/>
      <c r="D426" t="s">
        <v>13</v>
      </c>
      <c r="E426" s="67">
        <v>6.7</v>
      </c>
      <c r="G426" s="2">
        <f t="shared" si="7"/>
        <v>98.2</v>
      </c>
    </row>
    <row r="427" spans="1:7" hidden="1">
      <c r="B427" s="422"/>
      <c r="C427" s="422"/>
      <c r="D427" t="s">
        <v>31</v>
      </c>
      <c r="E427" s="67">
        <v>56</v>
      </c>
      <c r="G427" s="2">
        <f t="shared" si="7"/>
        <v>154.19999999999999</v>
      </c>
    </row>
    <row r="428" spans="1:7" hidden="1">
      <c r="B428" s="422"/>
      <c r="C428" s="422"/>
      <c r="D428" t="s">
        <v>29</v>
      </c>
      <c r="E428" s="67">
        <v>5</v>
      </c>
      <c r="G428" s="2">
        <f t="shared" si="7"/>
        <v>159.19999999999999</v>
      </c>
    </row>
    <row r="429" spans="1:7" hidden="1">
      <c r="A429" s="3">
        <v>44255</v>
      </c>
      <c r="B429" s="422" t="s">
        <v>69</v>
      </c>
      <c r="C429" s="422" t="s">
        <v>17</v>
      </c>
      <c r="D429" t="s">
        <v>14</v>
      </c>
      <c r="E429" s="67"/>
      <c r="F429" s="2">
        <v>56</v>
      </c>
      <c r="G429" s="2">
        <f t="shared" si="7"/>
        <v>103.19999999999999</v>
      </c>
    </row>
    <row r="430" spans="1:7" hidden="1">
      <c r="A430" s="3">
        <v>44255</v>
      </c>
      <c r="B430" s="422" t="s">
        <v>69</v>
      </c>
      <c r="C430" s="422" t="s">
        <v>17</v>
      </c>
      <c r="D430" t="s">
        <v>15</v>
      </c>
      <c r="E430" s="67"/>
      <c r="F430" s="2">
        <v>5</v>
      </c>
      <c r="G430" s="2">
        <f t="shared" si="7"/>
        <v>98.199999999999989</v>
      </c>
    </row>
    <row r="431" spans="1:7" hidden="1">
      <c r="A431" s="3">
        <v>44328</v>
      </c>
      <c r="B431" s="422">
        <v>22422</v>
      </c>
      <c r="C431" s="422" t="s">
        <v>17</v>
      </c>
      <c r="D431" t="s">
        <v>12</v>
      </c>
      <c r="E431" s="67"/>
      <c r="F431" s="2">
        <v>91.5</v>
      </c>
      <c r="G431" s="2">
        <f t="shared" si="7"/>
        <v>6.6999999999999886</v>
      </c>
    </row>
    <row r="432" spans="1:7" hidden="1">
      <c r="A432" s="3">
        <v>44328</v>
      </c>
      <c r="B432" s="422">
        <v>22422</v>
      </c>
      <c r="C432" s="422" t="s">
        <v>17</v>
      </c>
      <c r="D432" t="s">
        <v>13</v>
      </c>
      <c r="E432" s="67"/>
      <c r="F432" s="2">
        <v>6.7</v>
      </c>
      <c r="G432" s="2">
        <f t="shared" si="7"/>
        <v>-1.1546319456101628E-14</v>
      </c>
    </row>
    <row r="433" spans="1:7" hidden="1">
      <c r="A433" s="31">
        <v>44286</v>
      </c>
      <c r="B433" s="421" t="s">
        <v>10</v>
      </c>
      <c r="C433" s="421" t="s">
        <v>18</v>
      </c>
      <c r="D433" t="s">
        <v>12</v>
      </c>
      <c r="E433" s="67">
        <v>100.4</v>
      </c>
      <c r="G433" s="2">
        <f t="shared" si="7"/>
        <v>100.39999999999999</v>
      </c>
    </row>
    <row r="434" spans="1:7" hidden="1">
      <c r="B434" s="422"/>
      <c r="C434" s="422"/>
      <c r="D434" t="s">
        <v>13</v>
      </c>
      <c r="E434" s="67">
        <v>5.4</v>
      </c>
      <c r="G434" s="2">
        <f t="shared" si="7"/>
        <v>105.8</v>
      </c>
    </row>
    <row r="435" spans="1:7" hidden="1">
      <c r="B435" s="422"/>
      <c r="C435" s="422"/>
      <c r="D435" t="s">
        <v>31</v>
      </c>
      <c r="E435" s="67">
        <v>60</v>
      </c>
      <c r="G435" s="2">
        <f t="shared" si="7"/>
        <v>165.8</v>
      </c>
    </row>
    <row r="436" spans="1:7" hidden="1">
      <c r="B436" s="422"/>
      <c r="C436" s="422"/>
      <c r="D436" t="s">
        <v>29</v>
      </c>
      <c r="E436" s="67">
        <v>5</v>
      </c>
      <c r="G436" s="2">
        <f t="shared" si="7"/>
        <v>170.8</v>
      </c>
    </row>
    <row r="437" spans="1:7" hidden="1">
      <c r="B437" s="422"/>
      <c r="C437" s="422"/>
      <c r="D437" t="s">
        <v>40</v>
      </c>
      <c r="E437" s="67">
        <v>10</v>
      </c>
      <c r="G437" s="2">
        <f t="shared" si="7"/>
        <v>180.8</v>
      </c>
    </row>
    <row r="438" spans="1:7" hidden="1">
      <c r="A438" s="3">
        <v>44277</v>
      </c>
      <c r="B438" s="422">
        <v>220112</v>
      </c>
      <c r="C438" s="422" t="s">
        <v>18</v>
      </c>
      <c r="D438" t="s">
        <v>40</v>
      </c>
      <c r="E438" s="67"/>
      <c r="F438" s="2">
        <v>10</v>
      </c>
      <c r="G438" s="2">
        <f t="shared" si="7"/>
        <v>170.8</v>
      </c>
    </row>
    <row r="439" spans="1:7" hidden="1">
      <c r="A439" s="3">
        <v>44286</v>
      </c>
      <c r="B439" s="422" t="s">
        <v>69</v>
      </c>
      <c r="C439" s="422" t="s">
        <v>18</v>
      </c>
      <c r="D439" t="s">
        <v>14</v>
      </c>
      <c r="E439" s="67"/>
      <c r="F439" s="2">
        <v>60</v>
      </c>
      <c r="G439" s="2">
        <f t="shared" si="7"/>
        <v>110.80000000000001</v>
      </c>
    </row>
    <row r="440" spans="1:7" hidden="1">
      <c r="A440" s="3">
        <v>44286</v>
      </c>
      <c r="B440" s="422" t="s">
        <v>69</v>
      </c>
      <c r="C440" s="422" t="s">
        <v>18</v>
      </c>
      <c r="D440" t="s">
        <v>15</v>
      </c>
      <c r="E440" s="67"/>
      <c r="F440" s="2">
        <v>5</v>
      </c>
      <c r="G440" s="2">
        <f t="shared" si="7"/>
        <v>105.80000000000001</v>
      </c>
    </row>
    <row r="441" spans="1:7" hidden="1">
      <c r="A441" s="3">
        <v>44358</v>
      </c>
      <c r="B441" s="422">
        <v>22795</v>
      </c>
      <c r="C441" s="422" t="s">
        <v>18</v>
      </c>
      <c r="D441" t="s">
        <v>12</v>
      </c>
      <c r="E441" s="67"/>
      <c r="F441" s="2">
        <v>100.4</v>
      </c>
      <c r="G441" s="2">
        <f t="shared" si="7"/>
        <v>5.4000000000000057</v>
      </c>
    </row>
    <row r="442" spans="1:7" hidden="1">
      <c r="A442" s="3">
        <v>44358</v>
      </c>
      <c r="B442" s="422">
        <v>22795</v>
      </c>
      <c r="C442" s="422" t="s">
        <v>18</v>
      </c>
      <c r="D442" t="s">
        <v>13</v>
      </c>
      <c r="E442" s="67"/>
      <c r="F442" s="2">
        <v>5.4</v>
      </c>
      <c r="G442" s="2">
        <f t="shared" si="7"/>
        <v>0</v>
      </c>
    </row>
    <row r="443" spans="1:7" hidden="1">
      <c r="A443" s="31">
        <v>44316</v>
      </c>
      <c r="B443" s="421" t="s">
        <v>10</v>
      </c>
      <c r="C443" s="421" t="s">
        <v>19</v>
      </c>
      <c r="D443" t="s">
        <v>12</v>
      </c>
      <c r="E443" s="67">
        <v>96.8</v>
      </c>
      <c r="G443" s="2">
        <f t="shared" si="7"/>
        <v>96.8</v>
      </c>
    </row>
    <row r="444" spans="1:7" hidden="1">
      <c r="B444" s="422"/>
      <c r="C444" s="422"/>
      <c r="D444" t="s">
        <v>13</v>
      </c>
      <c r="E444" s="67">
        <v>5.7</v>
      </c>
      <c r="G444" s="2">
        <f t="shared" si="7"/>
        <v>102.5</v>
      </c>
    </row>
    <row r="445" spans="1:7" hidden="1">
      <c r="B445" s="422"/>
      <c r="C445" s="422"/>
      <c r="D445" t="s">
        <v>31</v>
      </c>
      <c r="E445" s="67">
        <v>60</v>
      </c>
      <c r="G445" s="2">
        <f t="shared" si="7"/>
        <v>162.5</v>
      </c>
    </row>
    <row r="446" spans="1:7" hidden="1">
      <c r="B446" s="422"/>
      <c r="C446" s="422"/>
      <c r="D446" t="s">
        <v>29</v>
      </c>
      <c r="E446" s="67">
        <v>5</v>
      </c>
      <c r="G446" s="2">
        <f t="shared" si="7"/>
        <v>167.5</v>
      </c>
    </row>
    <row r="447" spans="1:7" hidden="1">
      <c r="A447" s="3">
        <v>44316</v>
      </c>
      <c r="B447" s="422" t="s">
        <v>140</v>
      </c>
      <c r="C447" s="422" t="s">
        <v>19</v>
      </c>
      <c r="D447" t="s">
        <v>14</v>
      </c>
      <c r="E447" s="67"/>
      <c r="F447" s="2">
        <v>60</v>
      </c>
      <c r="G447" s="2">
        <f t="shared" si="7"/>
        <v>107.5</v>
      </c>
    </row>
    <row r="448" spans="1:7" hidden="1">
      <c r="A448" s="3">
        <v>44316</v>
      </c>
      <c r="B448" s="422" t="s">
        <v>140</v>
      </c>
      <c r="C448" s="422" t="s">
        <v>19</v>
      </c>
      <c r="D448" t="s">
        <v>15</v>
      </c>
      <c r="E448" s="67"/>
      <c r="F448" s="2">
        <v>5</v>
      </c>
      <c r="G448" s="2">
        <f t="shared" si="7"/>
        <v>102.5</v>
      </c>
    </row>
    <row r="449" spans="1:7" hidden="1">
      <c r="A449" s="3">
        <v>44377</v>
      </c>
      <c r="B449" s="422">
        <v>22903</v>
      </c>
      <c r="C449" s="422" t="s">
        <v>19</v>
      </c>
      <c r="D449" t="s">
        <v>12</v>
      </c>
      <c r="E449" s="67"/>
      <c r="F449" s="2">
        <v>96.8</v>
      </c>
      <c r="G449" s="2">
        <f t="shared" si="7"/>
        <v>5.7000000000000028</v>
      </c>
    </row>
    <row r="450" spans="1:7" hidden="1">
      <c r="A450" s="3">
        <v>44377</v>
      </c>
      <c r="B450" s="422">
        <v>22903</v>
      </c>
      <c r="C450" s="422" t="s">
        <v>19</v>
      </c>
      <c r="D450" t="s">
        <v>13</v>
      </c>
      <c r="E450" s="67"/>
      <c r="F450" s="2">
        <v>5.7</v>
      </c>
      <c r="G450" s="2">
        <f t="shared" si="7"/>
        <v>0</v>
      </c>
    </row>
    <row r="451" spans="1:7" hidden="1">
      <c r="A451" s="31">
        <v>44347</v>
      </c>
      <c r="B451" s="421" t="s">
        <v>10</v>
      </c>
      <c r="C451" s="421" t="s">
        <v>20</v>
      </c>
      <c r="D451" t="s">
        <v>12</v>
      </c>
      <c r="E451" s="67">
        <v>64.599999999999994</v>
      </c>
      <c r="G451" s="2">
        <f t="shared" si="7"/>
        <v>64.599999999999994</v>
      </c>
    </row>
    <row r="452" spans="1:7" hidden="1">
      <c r="B452" s="422"/>
      <c r="C452" s="422"/>
      <c r="D452" t="s">
        <v>13</v>
      </c>
      <c r="E452" s="67">
        <v>5</v>
      </c>
      <c r="G452" s="2">
        <f t="shared" si="7"/>
        <v>69.599999999999994</v>
      </c>
    </row>
    <row r="453" spans="1:7" hidden="1">
      <c r="B453" s="422"/>
      <c r="C453" s="422"/>
      <c r="D453" t="s">
        <v>31</v>
      </c>
      <c r="E453" s="67">
        <v>60</v>
      </c>
      <c r="G453" s="2">
        <f t="shared" si="7"/>
        <v>129.6</v>
      </c>
    </row>
    <row r="454" spans="1:7" hidden="1">
      <c r="B454" s="422"/>
      <c r="C454" s="422"/>
      <c r="D454" t="s">
        <v>29</v>
      </c>
      <c r="E454" s="67">
        <v>5</v>
      </c>
      <c r="G454" s="2">
        <f t="shared" si="7"/>
        <v>134.6</v>
      </c>
    </row>
    <row r="455" spans="1:7" hidden="1">
      <c r="B455" s="422"/>
      <c r="C455" s="422"/>
      <c r="D455" t="s">
        <v>181</v>
      </c>
      <c r="E455" s="67">
        <v>8.5</v>
      </c>
      <c r="G455" s="2">
        <f t="shared" si="7"/>
        <v>143.1</v>
      </c>
    </row>
    <row r="456" spans="1:7" hidden="1">
      <c r="A456" s="3">
        <v>44347</v>
      </c>
      <c r="B456" s="422" t="s">
        <v>69</v>
      </c>
      <c r="C456" s="422" t="s">
        <v>20</v>
      </c>
      <c r="D456" t="s">
        <v>14</v>
      </c>
      <c r="E456" s="67"/>
      <c r="F456" s="2">
        <v>60</v>
      </c>
      <c r="G456" s="2">
        <f t="shared" si="7"/>
        <v>83.1</v>
      </c>
    </row>
    <row r="457" spans="1:7" hidden="1">
      <c r="A457" s="3">
        <v>44347</v>
      </c>
      <c r="B457" s="422" t="s">
        <v>69</v>
      </c>
      <c r="C457" s="422" t="s">
        <v>20</v>
      </c>
      <c r="D457" t="s">
        <v>15</v>
      </c>
      <c r="E457" s="67"/>
      <c r="F457" s="2">
        <v>5</v>
      </c>
      <c r="G457" s="2">
        <f t="shared" si="7"/>
        <v>78.099999999999994</v>
      </c>
    </row>
    <row r="458" spans="1:7" hidden="1">
      <c r="A458" s="3">
        <v>44377</v>
      </c>
      <c r="B458" s="422">
        <v>22903</v>
      </c>
      <c r="C458" s="422" t="s">
        <v>20</v>
      </c>
      <c r="D458" t="s">
        <v>12</v>
      </c>
      <c r="E458" s="67"/>
      <c r="F458" s="2">
        <v>64.599999999999994</v>
      </c>
      <c r="G458" s="2">
        <f t="shared" si="7"/>
        <v>13.5</v>
      </c>
    </row>
    <row r="459" spans="1:7" hidden="1">
      <c r="A459" s="3">
        <v>44377</v>
      </c>
      <c r="B459" s="422">
        <v>22903</v>
      </c>
      <c r="C459" s="422" t="s">
        <v>20</v>
      </c>
      <c r="D459" t="s">
        <v>13</v>
      </c>
      <c r="E459" s="67"/>
      <c r="F459" s="2">
        <v>5</v>
      </c>
      <c r="G459" s="2">
        <f t="shared" si="7"/>
        <v>8.5</v>
      </c>
    </row>
    <row r="460" spans="1:7" hidden="1">
      <c r="A460" s="3">
        <v>44391</v>
      </c>
      <c r="B460" s="422">
        <v>23037</v>
      </c>
      <c r="C460" s="422" t="s">
        <v>20</v>
      </c>
      <c r="D460" t="s">
        <v>181</v>
      </c>
      <c r="E460" s="67"/>
      <c r="F460" s="67">
        <v>8.5</v>
      </c>
      <c r="G460" s="2">
        <f t="shared" si="7"/>
        <v>0</v>
      </c>
    </row>
    <row r="461" spans="1:7" hidden="1">
      <c r="A461" s="31">
        <v>44377</v>
      </c>
      <c r="B461" s="421" t="s">
        <v>10</v>
      </c>
      <c r="C461" s="421" t="s">
        <v>21</v>
      </c>
      <c r="D461" t="s">
        <v>12</v>
      </c>
      <c r="E461" s="67">
        <v>70.8</v>
      </c>
      <c r="G461" s="2">
        <f t="shared" si="7"/>
        <v>70.8</v>
      </c>
    </row>
    <row r="462" spans="1:7" hidden="1">
      <c r="B462" s="422"/>
      <c r="C462" s="422"/>
      <c r="D462" t="s">
        <v>13</v>
      </c>
      <c r="E462" s="82">
        <v>6.8</v>
      </c>
      <c r="G462" s="2">
        <f t="shared" si="7"/>
        <v>77.599999999999994</v>
      </c>
    </row>
    <row r="463" spans="1:7" hidden="1">
      <c r="B463" s="422"/>
      <c r="C463" s="422"/>
      <c r="D463" t="s">
        <v>31</v>
      </c>
      <c r="E463" s="67">
        <v>60</v>
      </c>
      <c r="G463" s="2">
        <f t="shared" si="7"/>
        <v>137.6</v>
      </c>
    </row>
    <row r="464" spans="1:7" hidden="1">
      <c r="B464" s="422"/>
      <c r="C464" s="422"/>
      <c r="D464" t="s">
        <v>29</v>
      </c>
      <c r="E464" s="67">
        <v>5</v>
      </c>
      <c r="G464" s="2">
        <f t="shared" si="7"/>
        <v>142.6</v>
      </c>
    </row>
    <row r="465" spans="1:7" hidden="1">
      <c r="A465" s="3">
        <v>44377</v>
      </c>
      <c r="B465" s="422" t="s">
        <v>69</v>
      </c>
      <c r="C465" s="422" t="s">
        <v>21</v>
      </c>
      <c r="D465" t="s">
        <v>14</v>
      </c>
      <c r="E465" s="67"/>
      <c r="F465" s="2">
        <v>60</v>
      </c>
      <c r="G465" s="2">
        <f t="shared" si="7"/>
        <v>82.6</v>
      </c>
    </row>
    <row r="466" spans="1:7" hidden="1">
      <c r="A466" s="3">
        <v>44377</v>
      </c>
      <c r="B466" s="422" t="s">
        <v>69</v>
      </c>
      <c r="C466" s="422" t="s">
        <v>21</v>
      </c>
      <c r="D466" t="s">
        <v>15</v>
      </c>
      <c r="E466" s="67"/>
      <c r="F466" s="2">
        <v>5</v>
      </c>
      <c r="G466" s="2">
        <f t="shared" si="7"/>
        <v>77.599999999999994</v>
      </c>
    </row>
    <row r="467" spans="1:7" hidden="1">
      <c r="A467" s="3">
        <v>44424</v>
      </c>
      <c r="B467" s="422">
        <v>23245</v>
      </c>
      <c r="C467" s="422" t="s">
        <v>21</v>
      </c>
      <c r="D467" t="s">
        <v>12</v>
      </c>
      <c r="E467" s="67"/>
      <c r="F467" s="2">
        <v>70.8</v>
      </c>
      <c r="G467" s="2">
        <f t="shared" si="7"/>
        <v>6.7999999999999972</v>
      </c>
    </row>
    <row r="468" spans="1:7" hidden="1">
      <c r="A468" s="3">
        <v>44424</v>
      </c>
      <c r="B468" s="422">
        <v>23245</v>
      </c>
      <c r="C468" s="422" t="s">
        <v>21</v>
      </c>
      <c r="D468" t="s">
        <v>13</v>
      </c>
      <c r="E468" s="67"/>
      <c r="F468" s="2">
        <v>6.8</v>
      </c>
      <c r="G468" s="2">
        <f t="shared" si="7"/>
        <v>0</v>
      </c>
    </row>
    <row r="469" spans="1:7" hidden="1">
      <c r="A469" s="81">
        <v>44408</v>
      </c>
      <c r="B469" s="421" t="s">
        <v>10</v>
      </c>
      <c r="C469" s="421" t="s">
        <v>22</v>
      </c>
      <c r="D469" t="s">
        <v>12</v>
      </c>
      <c r="E469" s="2">
        <v>62</v>
      </c>
      <c r="G469" s="2">
        <f t="shared" si="7"/>
        <v>62</v>
      </c>
    </row>
    <row r="470" spans="1:7" hidden="1">
      <c r="A470" s="70"/>
      <c r="B470" s="422"/>
      <c r="C470" s="422"/>
      <c r="D470" t="s">
        <v>13</v>
      </c>
      <c r="E470" s="2">
        <v>5.9</v>
      </c>
      <c r="G470" s="2">
        <f t="shared" si="7"/>
        <v>67.900000000000006</v>
      </c>
    </row>
    <row r="471" spans="1:7" hidden="1">
      <c r="A471" s="70"/>
      <c r="B471" s="422"/>
      <c r="C471" s="422"/>
      <c r="D471" t="s">
        <v>14</v>
      </c>
      <c r="E471" s="2">
        <v>60</v>
      </c>
      <c r="G471" s="2">
        <f t="shared" si="7"/>
        <v>127.9</v>
      </c>
    </row>
    <row r="472" spans="1:7" hidden="1">
      <c r="A472" s="70"/>
      <c r="B472" s="422"/>
      <c r="C472" s="422"/>
      <c r="D472" t="s">
        <v>15</v>
      </c>
      <c r="E472" s="2">
        <v>5</v>
      </c>
      <c r="G472" s="2">
        <f t="shared" si="7"/>
        <v>132.9</v>
      </c>
    </row>
    <row r="473" spans="1:7" hidden="1">
      <c r="A473" s="70">
        <v>44408</v>
      </c>
      <c r="B473" s="422" t="s">
        <v>69</v>
      </c>
      <c r="C473" s="422" t="s">
        <v>22</v>
      </c>
      <c r="D473" t="s">
        <v>31</v>
      </c>
      <c r="E473" s="2"/>
      <c r="F473" s="2">
        <v>60</v>
      </c>
      <c r="G473" s="2">
        <f t="shared" si="7"/>
        <v>72.900000000000006</v>
      </c>
    </row>
    <row r="474" spans="1:7" hidden="1">
      <c r="A474" s="70">
        <v>44408</v>
      </c>
      <c r="B474" s="422" t="s">
        <v>69</v>
      </c>
      <c r="C474" s="422" t="s">
        <v>22</v>
      </c>
      <c r="D474" t="s">
        <v>29</v>
      </c>
      <c r="E474" s="2"/>
      <c r="F474" s="2">
        <v>5</v>
      </c>
      <c r="G474" s="2">
        <f t="shared" ref="G474:G476" si="8">+G473+E474-F474</f>
        <v>67.900000000000006</v>
      </c>
    </row>
    <row r="475" spans="1:7" hidden="1">
      <c r="A475" s="70">
        <v>44452</v>
      </c>
      <c r="B475" s="422">
        <v>23443</v>
      </c>
      <c r="C475" s="422" t="s">
        <v>22</v>
      </c>
      <c r="D475" t="s">
        <v>12</v>
      </c>
      <c r="E475" s="2"/>
      <c r="F475" s="2">
        <v>62</v>
      </c>
      <c r="G475" s="2">
        <f t="shared" si="8"/>
        <v>5.9000000000000057</v>
      </c>
    </row>
    <row r="476" spans="1:7" hidden="1">
      <c r="A476" s="70">
        <v>44452</v>
      </c>
      <c r="B476" s="422">
        <v>23443</v>
      </c>
      <c r="C476" s="422" t="s">
        <v>22</v>
      </c>
      <c r="D476" t="s">
        <v>13</v>
      </c>
      <c r="E476" s="2"/>
      <c r="F476" s="2">
        <v>5.9</v>
      </c>
      <c r="G476" s="6">
        <f t="shared" si="8"/>
        <v>0</v>
      </c>
    </row>
    <row r="477" spans="1:7" hidden="1">
      <c r="A477" s="31">
        <v>44439</v>
      </c>
      <c r="B477" s="421" t="s">
        <v>10</v>
      </c>
      <c r="C477" s="421" t="s">
        <v>23</v>
      </c>
      <c r="D477" t="s">
        <v>12</v>
      </c>
      <c r="E477" s="73">
        <v>70.2</v>
      </c>
      <c r="G477" s="2">
        <f>+G476+E477-F477</f>
        <v>70.2</v>
      </c>
    </row>
    <row r="478" spans="1:7" hidden="1">
      <c r="B478" s="422"/>
      <c r="C478" s="422"/>
      <c r="D478" t="s">
        <v>13</v>
      </c>
      <c r="E478" s="73">
        <v>5.6</v>
      </c>
      <c r="G478" s="2">
        <f t="shared" ref="G478:G545" si="9">+G477+E478-F478</f>
        <v>75.8</v>
      </c>
    </row>
    <row r="479" spans="1:7" hidden="1">
      <c r="B479" s="422"/>
      <c r="C479" s="422"/>
      <c r="D479" t="s">
        <v>14</v>
      </c>
      <c r="E479" s="2">
        <v>60</v>
      </c>
      <c r="G479" s="2">
        <f t="shared" si="9"/>
        <v>135.80000000000001</v>
      </c>
    </row>
    <row r="480" spans="1:7" hidden="1">
      <c r="B480" s="422"/>
      <c r="C480" s="422"/>
      <c r="D480" t="s">
        <v>15</v>
      </c>
      <c r="E480" s="2">
        <v>5</v>
      </c>
      <c r="G480" s="2">
        <f t="shared" si="9"/>
        <v>140.80000000000001</v>
      </c>
    </row>
    <row r="481" spans="1:12" hidden="1">
      <c r="A481" s="70">
        <v>44439</v>
      </c>
      <c r="B481" s="422" t="s">
        <v>69</v>
      </c>
      <c r="C481" s="422" t="s">
        <v>23</v>
      </c>
      <c r="D481" t="s">
        <v>14</v>
      </c>
      <c r="E481" s="2"/>
      <c r="F481" s="2">
        <v>60</v>
      </c>
      <c r="G481" s="2">
        <f t="shared" si="9"/>
        <v>80.800000000000011</v>
      </c>
    </row>
    <row r="482" spans="1:12" hidden="1">
      <c r="A482" s="70">
        <v>44439</v>
      </c>
      <c r="B482" s="422" t="s">
        <v>69</v>
      </c>
      <c r="C482" s="422" t="s">
        <v>23</v>
      </c>
      <c r="D482" t="s">
        <v>15</v>
      </c>
      <c r="E482" s="2"/>
      <c r="F482" s="2">
        <v>5</v>
      </c>
      <c r="G482" s="2">
        <f t="shared" si="9"/>
        <v>75.800000000000011</v>
      </c>
    </row>
    <row r="483" spans="1:12" hidden="1">
      <c r="A483" s="70">
        <v>44513</v>
      </c>
      <c r="B483" s="422">
        <v>23795</v>
      </c>
      <c r="C483" s="422" t="s">
        <v>23</v>
      </c>
      <c r="D483" t="s">
        <v>12</v>
      </c>
      <c r="E483" s="2"/>
      <c r="F483" s="73">
        <v>70.2</v>
      </c>
      <c r="G483" s="2">
        <f t="shared" si="9"/>
        <v>5.6000000000000085</v>
      </c>
    </row>
    <row r="484" spans="1:12" hidden="1">
      <c r="A484" s="70">
        <v>44513</v>
      </c>
      <c r="B484" s="422">
        <v>23795</v>
      </c>
      <c r="C484" s="422" t="s">
        <v>23</v>
      </c>
      <c r="D484" t="s">
        <v>13</v>
      </c>
      <c r="E484" s="2"/>
      <c r="F484" s="73">
        <v>5.6</v>
      </c>
      <c r="G484" s="2">
        <f t="shared" si="9"/>
        <v>8.8817841970012523E-15</v>
      </c>
    </row>
    <row r="485" spans="1:12">
      <c r="A485" s="31">
        <v>44469</v>
      </c>
      <c r="B485" s="421" t="s">
        <v>10</v>
      </c>
      <c r="C485" s="421" t="s">
        <v>41</v>
      </c>
      <c r="D485" t="s">
        <v>12</v>
      </c>
      <c r="E485" s="21">
        <v>72.599999999999994</v>
      </c>
      <c r="G485" s="2">
        <f t="shared" si="9"/>
        <v>72.600000000000009</v>
      </c>
    </row>
    <row r="486" spans="1:12">
      <c r="B486" s="422"/>
      <c r="C486" s="422"/>
      <c r="D486" t="s">
        <v>13</v>
      </c>
      <c r="E486" s="21">
        <v>10.8</v>
      </c>
      <c r="G486" s="2">
        <f t="shared" si="9"/>
        <v>83.4</v>
      </c>
    </row>
    <row r="487" spans="1:12">
      <c r="B487" s="422"/>
      <c r="C487" s="422"/>
      <c r="D487" t="s">
        <v>14</v>
      </c>
      <c r="E487" s="2">
        <v>60</v>
      </c>
      <c r="G487" s="2">
        <f t="shared" si="9"/>
        <v>143.4</v>
      </c>
    </row>
    <row r="488" spans="1:12">
      <c r="B488" s="422"/>
      <c r="C488" s="422"/>
      <c r="D488" t="s">
        <v>15</v>
      </c>
      <c r="E488" s="2">
        <v>5</v>
      </c>
      <c r="G488" s="2">
        <f t="shared" si="9"/>
        <v>148.4</v>
      </c>
    </row>
    <row r="489" spans="1:12">
      <c r="A489" s="3">
        <v>44469</v>
      </c>
      <c r="B489" s="422" t="s">
        <v>69</v>
      </c>
      <c r="C489" s="422" t="s">
        <v>41</v>
      </c>
      <c r="D489" t="s">
        <v>14</v>
      </c>
      <c r="E489" s="2"/>
      <c r="F489" s="2">
        <v>60</v>
      </c>
      <c r="G489" s="2">
        <f t="shared" si="9"/>
        <v>88.4</v>
      </c>
    </row>
    <row r="490" spans="1:12">
      <c r="A490" s="3">
        <v>44469</v>
      </c>
      <c r="B490" s="422" t="s">
        <v>69</v>
      </c>
      <c r="C490" s="422" t="s">
        <v>41</v>
      </c>
      <c r="D490" t="s">
        <v>15</v>
      </c>
      <c r="E490" s="2"/>
      <c r="F490" s="2">
        <v>5</v>
      </c>
      <c r="G490" s="2">
        <f t="shared" si="9"/>
        <v>83.4</v>
      </c>
    </row>
    <row r="491" spans="1:12">
      <c r="A491" s="3">
        <v>44518</v>
      </c>
      <c r="B491" s="422" t="s">
        <v>385</v>
      </c>
      <c r="C491" s="422" t="s">
        <v>41</v>
      </c>
      <c r="D491" t="s">
        <v>12</v>
      </c>
      <c r="E491" s="2"/>
      <c r="F491" s="2">
        <v>72.599999999999994</v>
      </c>
      <c r="G491" s="2">
        <f t="shared" si="9"/>
        <v>10.800000000000011</v>
      </c>
    </row>
    <row r="492" spans="1:12">
      <c r="A492" s="3">
        <v>44518</v>
      </c>
      <c r="B492" s="422">
        <v>23942</v>
      </c>
      <c r="C492" s="422" t="s">
        <v>41</v>
      </c>
      <c r="D492" t="s">
        <v>13</v>
      </c>
      <c r="E492" s="2"/>
      <c r="F492" s="2">
        <v>10.8</v>
      </c>
      <c r="G492" s="2">
        <f t="shared" si="9"/>
        <v>0</v>
      </c>
    </row>
    <row r="493" spans="1:12">
      <c r="A493" s="81">
        <v>44500</v>
      </c>
      <c r="B493" s="421" t="s">
        <v>10</v>
      </c>
      <c r="C493" s="421" t="s">
        <v>25</v>
      </c>
      <c r="D493" t="s">
        <v>12</v>
      </c>
      <c r="E493" s="2">
        <v>75.3</v>
      </c>
      <c r="G493" s="2">
        <f t="shared" si="9"/>
        <v>75.3</v>
      </c>
    </row>
    <row r="494" spans="1:12">
      <c r="A494" s="70"/>
      <c r="B494" s="422"/>
      <c r="C494" s="422"/>
      <c r="D494" t="s">
        <v>13</v>
      </c>
      <c r="E494" s="2">
        <v>6.9</v>
      </c>
      <c r="G494" s="2">
        <f t="shared" si="9"/>
        <v>82.2</v>
      </c>
    </row>
    <row r="495" spans="1:12">
      <c r="A495" s="70"/>
      <c r="B495" s="422"/>
      <c r="C495" s="422"/>
      <c r="D495" t="s">
        <v>14</v>
      </c>
      <c r="E495" s="2">
        <v>60</v>
      </c>
      <c r="G495" s="2">
        <f t="shared" si="9"/>
        <v>142.19999999999999</v>
      </c>
      <c r="J495" s="421"/>
      <c r="L495" s="2"/>
    </row>
    <row r="496" spans="1:12">
      <c r="A496" s="70"/>
      <c r="B496" s="422"/>
      <c r="C496" s="422"/>
      <c r="D496" t="s">
        <v>15</v>
      </c>
      <c r="E496" s="2">
        <v>5</v>
      </c>
      <c r="G496" s="2">
        <f t="shared" si="9"/>
        <v>147.19999999999999</v>
      </c>
      <c r="J496" s="422"/>
      <c r="L496" s="2"/>
    </row>
    <row r="497" spans="1:13">
      <c r="A497" s="70">
        <v>44500</v>
      </c>
      <c r="B497" s="422" t="s">
        <v>75</v>
      </c>
      <c r="C497" s="422" t="s">
        <v>25</v>
      </c>
      <c r="D497" t="s">
        <v>14</v>
      </c>
      <c r="E497" s="45"/>
      <c r="F497" s="45">
        <v>60</v>
      </c>
      <c r="G497" s="2">
        <f t="shared" si="9"/>
        <v>87.199999999999989</v>
      </c>
      <c r="H497" s="86"/>
      <c r="J497" s="421"/>
      <c r="L497" s="2"/>
      <c r="M497" s="45"/>
    </row>
    <row r="498" spans="1:13">
      <c r="A498" s="70">
        <v>44500</v>
      </c>
      <c r="B498" s="422" t="s">
        <v>75</v>
      </c>
      <c r="C498" s="422" t="s">
        <v>25</v>
      </c>
      <c r="D498" t="s">
        <v>15</v>
      </c>
      <c r="E498" s="45"/>
      <c r="F498" s="45">
        <v>5</v>
      </c>
      <c r="G498" s="2">
        <f t="shared" si="9"/>
        <v>82.199999999999989</v>
      </c>
      <c r="J498" s="422"/>
      <c r="L498" s="2"/>
      <c r="M498" s="45"/>
    </row>
    <row r="499" spans="1:13">
      <c r="A499" s="70">
        <v>44620</v>
      </c>
      <c r="B499" s="422">
        <v>24349</v>
      </c>
      <c r="C499" s="422" t="s">
        <v>25</v>
      </c>
      <c r="D499" t="s">
        <v>12</v>
      </c>
      <c r="E499" s="45"/>
      <c r="F499" s="2">
        <v>75.3</v>
      </c>
      <c r="G499" s="2">
        <f t="shared" si="9"/>
        <v>6.8999999999999915</v>
      </c>
      <c r="J499" s="422"/>
      <c r="L499" s="2"/>
      <c r="M499" s="45"/>
    </row>
    <row r="500" spans="1:13">
      <c r="A500" s="70">
        <v>44620</v>
      </c>
      <c r="B500" s="422">
        <v>24349</v>
      </c>
      <c r="C500" s="422" t="s">
        <v>25</v>
      </c>
      <c r="D500" t="s">
        <v>13</v>
      </c>
      <c r="E500" s="45"/>
      <c r="F500" s="2">
        <v>6.9</v>
      </c>
      <c r="G500" s="2">
        <f t="shared" si="9"/>
        <v>-8.8817841970012523E-15</v>
      </c>
      <c r="J500" s="422"/>
      <c r="L500" s="2"/>
      <c r="M500" s="45"/>
    </row>
    <row r="501" spans="1:13">
      <c r="A501" s="81">
        <v>44530</v>
      </c>
      <c r="B501" s="421" t="s">
        <v>10</v>
      </c>
      <c r="C501" s="421" t="s">
        <v>26</v>
      </c>
      <c r="D501" t="s">
        <v>12</v>
      </c>
      <c r="E501" s="2">
        <v>80.3</v>
      </c>
      <c r="G501" s="2">
        <f t="shared" si="9"/>
        <v>80.299999999999983</v>
      </c>
      <c r="J501" s="421"/>
      <c r="L501" s="2"/>
    </row>
    <row r="502" spans="1:13">
      <c r="A502" s="70"/>
      <c r="B502" s="422"/>
      <c r="C502" s="422"/>
      <c r="D502" t="s">
        <v>13</v>
      </c>
      <c r="E502" s="2">
        <v>6.4</v>
      </c>
      <c r="G502" s="2">
        <f t="shared" si="9"/>
        <v>86.699999999999989</v>
      </c>
      <c r="J502" s="422"/>
      <c r="L502" s="2"/>
    </row>
    <row r="503" spans="1:13">
      <c r="A503" s="70"/>
      <c r="B503" s="422"/>
      <c r="C503" s="422"/>
      <c r="D503" t="s">
        <v>14</v>
      </c>
      <c r="E503" s="2">
        <v>60</v>
      </c>
      <c r="G503" s="2">
        <f t="shared" si="9"/>
        <v>146.69999999999999</v>
      </c>
      <c r="L503" s="5"/>
    </row>
    <row r="504" spans="1:13">
      <c r="A504" s="70"/>
      <c r="B504" s="422"/>
      <c r="C504" s="422"/>
      <c r="D504" t="s">
        <v>15</v>
      </c>
      <c r="E504" s="2">
        <v>5</v>
      </c>
      <c r="G504" s="2">
        <f t="shared" si="9"/>
        <v>151.69999999999999</v>
      </c>
    </row>
    <row r="505" spans="1:13">
      <c r="A505" s="70">
        <v>44530</v>
      </c>
      <c r="B505" s="422" t="s">
        <v>69</v>
      </c>
      <c r="C505" s="422" t="s">
        <v>26</v>
      </c>
      <c r="D505" t="s">
        <v>14</v>
      </c>
      <c r="E505" s="2"/>
      <c r="F505" s="2">
        <v>60</v>
      </c>
      <c r="G505" s="2">
        <f t="shared" si="9"/>
        <v>91.699999999999989</v>
      </c>
    </row>
    <row r="506" spans="1:13">
      <c r="A506" s="70">
        <v>44530</v>
      </c>
      <c r="B506" s="422" t="s">
        <v>69</v>
      </c>
      <c r="C506" s="422" t="s">
        <v>26</v>
      </c>
      <c r="D506" t="s">
        <v>15</v>
      </c>
      <c r="E506" s="2"/>
      <c r="F506" s="2">
        <v>5</v>
      </c>
      <c r="G506" s="2">
        <f t="shared" si="9"/>
        <v>86.699999999999989</v>
      </c>
    </row>
    <row r="507" spans="1:13">
      <c r="A507" s="70">
        <v>44620</v>
      </c>
      <c r="B507" s="422">
        <v>24349</v>
      </c>
      <c r="C507" s="422" t="s">
        <v>26</v>
      </c>
      <c r="D507" t="s">
        <v>12</v>
      </c>
      <c r="E507" s="2"/>
      <c r="F507" s="2">
        <v>80.3</v>
      </c>
      <c r="G507" s="2">
        <f t="shared" si="9"/>
        <v>6.3999999999999915</v>
      </c>
    </row>
    <row r="508" spans="1:13">
      <c r="A508" s="70">
        <v>44620</v>
      </c>
      <c r="B508" s="422">
        <v>24349</v>
      </c>
      <c r="C508" s="422" t="s">
        <v>26</v>
      </c>
      <c r="D508" t="s">
        <v>13</v>
      </c>
      <c r="E508" s="2"/>
      <c r="F508" s="2">
        <v>6.4</v>
      </c>
      <c r="G508" s="2">
        <f t="shared" si="9"/>
        <v>-8.8817841970012523E-15</v>
      </c>
    </row>
    <row r="509" spans="1:13">
      <c r="A509" s="81">
        <v>44561</v>
      </c>
      <c r="B509" s="421" t="s">
        <v>10</v>
      </c>
      <c r="C509" s="421" t="s">
        <v>27</v>
      </c>
      <c r="D509" t="s">
        <v>12</v>
      </c>
      <c r="E509" s="2">
        <v>121</v>
      </c>
      <c r="G509" s="2">
        <f t="shared" si="9"/>
        <v>120.99999999999999</v>
      </c>
    </row>
    <row r="510" spans="1:13">
      <c r="A510" s="70"/>
      <c r="B510" s="422"/>
      <c r="C510" s="422"/>
      <c r="D510" t="s">
        <v>13</v>
      </c>
      <c r="E510" s="2">
        <v>6.8</v>
      </c>
      <c r="G510" s="2">
        <f t="shared" si="9"/>
        <v>127.79999999999998</v>
      </c>
    </row>
    <row r="511" spans="1:13">
      <c r="A511" s="70"/>
      <c r="B511" s="422"/>
      <c r="C511" s="422"/>
      <c r="D511" t="s">
        <v>14</v>
      </c>
      <c r="E511" s="2">
        <v>60</v>
      </c>
      <c r="G511" s="2">
        <f t="shared" si="9"/>
        <v>187.79999999999998</v>
      </c>
    </row>
    <row r="512" spans="1:13">
      <c r="A512" s="70"/>
      <c r="B512" s="422"/>
      <c r="C512" s="422"/>
      <c r="D512" t="s">
        <v>15</v>
      </c>
      <c r="E512" s="2">
        <v>5</v>
      </c>
      <c r="G512" s="2">
        <f t="shared" si="9"/>
        <v>192.79999999999998</v>
      </c>
    </row>
    <row r="513" spans="1:13">
      <c r="A513" s="70">
        <v>44530</v>
      </c>
      <c r="B513" s="422" t="s">
        <v>69</v>
      </c>
      <c r="C513" s="422" t="s">
        <v>26</v>
      </c>
      <c r="D513" t="s">
        <v>14</v>
      </c>
      <c r="E513" s="2"/>
      <c r="F513" s="2">
        <v>4</v>
      </c>
      <c r="G513" s="2">
        <f t="shared" si="9"/>
        <v>188.79999999999998</v>
      </c>
      <c r="K513" s="421"/>
      <c r="M513" s="28"/>
    </row>
    <row r="514" spans="1:13">
      <c r="A514" s="70">
        <v>44561</v>
      </c>
      <c r="B514" s="422" t="s">
        <v>76</v>
      </c>
      <c r="C514" s="422" t="s">
        <v>27</v>
      </c>
      <c r="D514" t="s">
        <v>14</v>
      </c>
      <c r="E514" s="2"/>
      <c r="F514" s="2">
        <v>56</v>
      </c>
      <c r="G514" s="2">
        <f t="shared" si="9"/>
        <v>132.79999999999998</v>
      </c>
      <c r="K514" s="422"/>
      <c r="M514" s="28"/>
    </row>
    <row r="515" spans="1:13">
      <c r="A515" s="70">
        <v>44561</v>
      </c>
      <c r="B515" s="422" t="s">
        <v>76</v>
      </c>
      <c r="C515" s="422" t="s">
        <v>27</v>
      </c>
      <c r="D515" t="s">
        <v>15</v>
      </c>
      <c r="E515" s="2"/>
      <c r="F515" s="2">
        <v>5</v>
      </c>
      <c r="G515" s="2">
        <f t="shared" si="9"/>
        <v>127.79999999999998</v>
      </c>
    </row>
    <row r="516" spans="1:13">
      <c r="A516" s="70">
        <v>44620</v>
      </c>
      <c r="B516" s="422">
        <v>24349</v>
      </c>
      <c r="C516" s="422" t="s">
        <v>27</v>
      </c>
      <c r="D516" t="s">
        <v>12</v>
      </c>
      <c r="E516" s="2"/>
      <c r="F516" s="2">
        <v>121</v>
      </c>
      <c r="G516" s="2">
        <f t="shared" si="9"/>
        <v>6.7999999999999829</v>
      </c>
    </row>
    <row r="517" spans="1:13">
      <c r="A517" s="70">
        <v>44620</v>
      </c>
      <c r="B517" s="422">
        <v>24349</v>
      </c>
      <c r="C517" s="422" t="s">
        <v>27</v>
      </c>
      <c r="D517" t="s">
        <v>13</v>
      </c>
      <c r="E517" s="2"/>
      <c r="F517" s="2">
        <v>6.8</v>
      </c>
      <c r="G517" s="2">
        <f t="shared" si="9"/>
        <v>-1.6875389974302379E-14</v>
      </c>
    </row>
    <row r="518" spans="1:13">
      <c r="A518" s="31">
        <v>44592</v>
      </c>
      <c r="B518" s="421" t="s">
        <v>10</v>
      </c>
      <c r="C518" s="421" t="s">
        <v>11</v>
      </c>
      <c r="D518" t="s">
        <v>12</v>
      </c>
      <c r="E518" s="28">
        <v>134.5</v>
      </c>
      <c r="G518" s="2">
        <f t="shared" si="9"/>
        <v>134.49999999999997</v>
      </c>
    </row>
    <row r="519" spans="1:13">
      <c r="B519" s="422"/>
      <c r="C519" s="422"/>
      <c r="D519" t="s">
        <v>13</v>
      </c>
      <c r="E519" s="28">
        <v>8.4</v>
      </c>
      <c r="G519" s="2">
        <f t="shared" si="9"/>
        <v>142.89999999999998</v>
      </c>
    </row>
    <row r="520" spans="1:13">
      <c r="B520" s="422"/>
      <c r="C520" s="422"/>
      <c r="D520" t="s">
        <v>14</v>
      </c>
      <c r="E520" s="28">
        <v>60</v>
      </c>
      <c r="G520" s="2">
        <f t="shared" si="9"/>
        <v>202.89999999999998</v>
      </c>
    </row>
    <row r="521" spans="1:13">
      <c r="B521" s="422"/>
      <c r="C521" s="422"/>
      <c r="D521" t="s">
        <v>15</v>
      </c>
      <c r="E521" s="28">
        <v>5</v>
      </c>
      <c r="G521" s="2">
        <f t="shared" si="9"/>
        <v>207.89999999999998</v>
      </c>
    </row>
    <row r="522" spans="1:13">
      <c r="A522" s="3">
        <v>44592</v>
      </c>
      <c r="B522" s="422" t="s">
        <v>77</v>
      </c>
      <c r="C522" s="422" t="s">
        <v>11</v>
      </c>
      <c r="D522" t="s">
        <v>14</v>
      </c>
      <c r="F522" s="2">
        <v>60</v>
      </c>
      <c r="G522" s="2">
        <f t="shared" si="9"/>
        <v>147.89999999999998</v>
      </c>
    </row>
    <row r="523" spans="1:13">
      <c r="A523" s="3">
        <v>44592</v>
      </c>
      <c r="B523" s="422" t="s">
        <v>77</v>
      </c>
      <c r="C523" s="422" t="s">
        <v>11</v>
      </c>
      <c r="D523" t="s">
        <v>15</v>
      </c>
      <c r="F523" s="2">
        <v>5</v>
      </c>
      <c r="G523" s="2">
        <f t="shared" si="9"/>
        <v>142.89999999999998</v>
      </c>
    </row>
    <row r="524" spans="1:13">
      <c r="A524" s="3">
        <v>44620</v>
      </c>
      <c r="B524" s="422">
        <v>24428</v>
      </c>
      <c r="C524" s="422" t="s">
        <v>11</v>
      </c>
      <c r="D524" t="s">
        <v>12</v>
      </c>
      <c r="F524" s="28">
        <v>134.5</v>
      </c>
      <c r="G524" s="2">
        <f t="shared" si="9"/>
        <v>8.3999999999999773</v>
      </c>
    </row>
    <row r="525" spans="1:13">
      <c r="A525" s="3">
        <v>44620</v>
      </c>
      <c r="B525" s="422">
        <v>24428</v>
      </c>
      <c r="C525" s="422" t="s">
        <v>11</v>
      </c>
      <c r="D525" t="s">
        <v>13</v>
      </c>
      <c r="F525" s="28">
        <v>8.4</v>
      </c>
      <c r="G525" s="2">
        <f t="shared" si="9"/>
        <v>-2.3092638912203256E-14</v>
      </c>
    </row>
    <row r="526" spans="1:13">
      <c r="A526" s="31">
        <v>44620</v>
      </c>
      <c r="B526" s="421" t="s">
        <v>10</v>
      </c>
      <c r="C526" s="421" t="s">
        <v>17</v>
      </c>
      <c r="D526" t="s">
        <v>12</v>
      </c>
      <c r="E526" s="28">
        <v>132.4</v>
      </c>
      <c r="G526" s="2">
        <f t="shared" si="9"/>
        <v>132.39999999999998</v>
      </c>
    </row>
    <row r="527" spans="1:13">
      <c r="B527" s="422"/>
      <c r="C527" s="422"/>
      <c r="D527" t="s">
        <v>13</v>
      </c>
      <c r="E527" s="28">
        <v>5.8</v>
      </c>
      <c r="G527" s="2">
        <f t="shared" si="9"/>
        <v>138.19999999999999</v>
      </c>
    </row>
    <row r="528" spans="1:13">
      <c r="B528" s="422"/>
      <c r="C528" s="422"/>
      <c r="D528" t="s">
        <v>14</v>
      </c>
      <c r="E528" s="28">
        <v>56</v>
      </c>
      <c r="G528" s="2">
        <f t="shared" si="9"/>
        <v>194.2</v>
      </c>
    </row>
    <row r="529" spans="1:16">
      <c r="B529" s="422"/>
      <c r="C529" s="422"/>
      <c r="D529" t="s">
        <v>15</v>
      </c>
      <c r="E529" s="28">
        <v>5</v>
      </c>
      <c r="G529" s="2">
        <f t="shared" si="9"/>
        <v>199.2</v>
      </c>
      <c r="I529" s="421"/>
      <c r="K529" s="28"/>
      <c r="N529" s="421"/>
      <c r="P529" s="5"/>
    </row>
    <row r="530" spans="1:16">
      <c r="A530" s="3">
        <v>44620</v>
      </c>
      <c r="B530" s="422" t="s">
        <v>78</v>
      </c>
      <c r="C530" s="422" t="s">
        <v>17</v>
      </c>
      <c r="D530" t="s">
        <v>14</v>
      </c>
      <c r="F530" s="2">
        <v>56</v>
      </c>
      <c r="G530" s="2">
        <f t="shared" si="9"/>
        <v>143.19999999999999</v>
      </c>
      <c r="I530" s="422"/>
      <c r="K530" s="28"/>
      <c r="N530" s="422"/>
      <c r="P530" s="5"/>
    </row>
    <row r="531" spans="1:16">
      <c r="A531" s="3">
        <v>44620</v>
      </c>
      <c r="B531" s="422" t="s">
        <v>78</v>
      </c>
      <c r="C531" s="422" t="s">
        <v>17</v>
      </c>
      <c r="D531" t="s">
        <v>15</v>
      </c>
      <c r="F531" s="2">
        <v>5</v>
      </c>
      <c r="G531" s="2">
        <f t="shared" si="9"/>
        <v>138.19999999999999</v>
      </c>
      <c r="N531" s="421"/>
      <c r="P531" s="2"/>
    </row>
    <row r="532" spans="1:16">
      <c r="A532" s="3">
        <v>44700</v>
      </c>
      <c r="B532" s="422" t="s">
        <v>386</v>
      </c>
      <c r="C532" s="422" t="s">
        <v>17</v>
      </c>
      <c r="D532" t="s">
        <v>12</v>
      </c>
      <c r="F532" s="28">
        <v>132.4</v>
      </c>
      <c r="G532" s="2">
        <f t="shared" si="9"/>
        <v>5.7999999999999829</v>
      </c>
      <c r="N532" s="421"/>
      <c r="P532" s="2"/>
    </row>
    <row r="533" spans="1:16">
      <c r="A533" s="3">
        <v>44700</v>
      </c>
      <c r="B533" s="422" t="s">
        <v>386</v>
      </c>
      <c r="C533" s="422" t="s">
        <v>17</v>
      </c>
      <c r="D533" t="s">
        <v>13</v>
      </c>
      <c r="F533" s="28">
        <v>5.8</v>
      </c>
      <c r="G533" s="2">
        <f t="shared" si="9"/>
        <v>-1.6875389974302379E-14</v>
      </c>
      <c r="N533" s="421"/>
      <c r="P533" s="2"/>
    </row>
    <row r="534" spans="1:16">
      <c r="A534" s="31">
        <v>44651</v>
      </c>
      <c r="B534" s="421" t="s">
        <v>10</v>
      </c>
      <c r="C534" s="421" t="s">
        <v>18</v>
      </c>
      <c r="D534" t="s">
        <v>12</v>
      </c>
      <c r="E534" s="2">
        <v>131.30000000000001</v>
      </c>
      <c r="G534" s="2">
        <f t="shared" si="9"/>
        <v>131.29999999999998</v>
      </c>
      <c r="I534" s="421"/>
      <c r="K534" s="2"/>
      <c r="N534" s="422"/>
      <c r="P534" s="2"/>
    </row>
    <row r="535" spans="1:16">
      <c r="B535" s="422"/>
      <c r="C535" s="422"/>
      <c r="D535" t="s">
        <v>13</v>
      </c>
      <c r="E535" s="2">
        <v>6.1</v>
      </c>
      <c r="G535" s="2">
        <f t="shared" si="9"/>
        <v>137.39999999999998</v>
      </c>
      <c r="I535" s="422"/>
      <c r="K535" s="2"/>
    </row>
    <row r="536" spans="1:16">
      <c r="B536" s="422"/>
      <c r="C536" s="422"/>
      <c r="D536" t="s">
        <v>14</v>
      </c>
      <c r="E536" s="2">
        <v>60</v>
      </c>
      <c r="G536" s="2">
        <f t="shared" si="9"/>
        <v>197.39999999999998</v>
      </c>
      <c r="P536" s="5"/>
    </row>
    <row r="537" spans="1:16">
      <c r="B537" s="422"/>
      <c r="C537" s="422"/>
      <c r="D537" t="s">
        <v>15</v>
      </c>
      <c r="E537" s="2">
        <v>5</v>
      </c>
      <c r="G537" s="2">
        <f t="shared" si="9"/>
        <v>202.39999999999998</v>
      </c>
    </row>
    <row r="538" spans="1:16">
      <c r="B538" s="422"/>
      <c r="C538" s="422"/>
      <c r="D538" t="s">
        <v>387</v>
      </c>
      <c r="E538" s="142">
        <v>93</v>
      </c>
      <c r="G538" s="2">
        <f t="shared" si="9"/>
        <v>295.39999999999998</v>
      </c>
    </row>
    <row r="539" spans="1:16">
      <c r="A539" s="3">
        <v>44651</v>
      </c>
      <c r="B539" s="422" t="s">
        <v>81</v>
      </c>
      <c r="C539" s="422" t="s">
        <v>18</v>
      </c>
      <c r="D539" t="s">
        <v>14</v>
      </c>
      <c r="E539" s="2"/>
      <c r="F539" s="2">
        <v>60</v>
      </c>
      <c r="G539" s="2">
        <f t="shared" si="9"/>
        <v>235.39999999999998</v>
      </c>
      <c r="K539" s="5"/>
    </row>
    <row r="540" spans="1:16">
      <c r="A540" s="3">
        <v>44651</v>
      </c>
      <c r="B540" s="422" t="s">
        <v>81</v>
      </c>
      <c r="C540" s="422" t="s">
        <v>18</v>
      </c>
      <c r="D540" t="s">
        <v>15</v>
      </c>
      <c r="E540" s="2"/>
      <c r="F540" s="2">
        <v>5</v>
      </c>
      <c r="G540" s="2">
        <f t="shared" si="9"/>
        <v>230.39999999999998</v>
      </c>
    </row>
    <row r="541" spans="1:16">
      <c r="A541" s="3">
        <v>44700</v>
      </c>
      <c r="B541" s="422" t="s">
        <v>386</v>
      </c>
      <c r="C541" s="422" t="s">
        <v>18</v>
      </c>
      <c r="D541" t="s">
        <v>12</v>
      </c>
      <c r="F541" s="2">
        <v>131.30000000000001</v>
      </c>
      <c r="G541" s="2">
        <f t="shared" si="9"/>
        <v>99.099999999999966</v>
      </c>
    </row>
    <row r="542" spans="1:16">
      <c r="A542" s="3">
        <v>44700</v>
      </c>
      <c r="B542" s="422" t="s">
        <v>386</v>
      </c>
      <c r="C542" s="422" t="s">
        <v>18</v>
      </c>
      <c r="D542" t="s">
        <v>13</v>
      </c>
      <c r="F542" s="2">
        <v>6.1</v>
      </c>
      <c r="G542" s="2">
        <f t="shared" si="9"/>
        <v>92.999999999999972</v>
      </c>
    </row>
    <row r="543" spans="1:16">
      <c r="A543" s="3">
        <v>44795</v>
      </c>
      <c r="B543" s="422">
        <v>25282</v>
      </c>
      <c r="C543" s="422" t="s">
        <v>18</v>
      </c>
      <c r="D543" t="s">
        <v>387</v>
      </c>
      <c r="F543" s="2">
        <v>93</v>
      </c>
      <c r="G543" s="2">
        <f t="shared" si="9"/>
        <v>0</v>
      </c>
    </row>
    <row r="544" spans="1:16">
      <c r="A544" s="8">
        <v>44681</v>
      </c>
      <c r="B544" s="421" t="s">
        <v>10</v>
      </c>
      <c r="C544" s="421" t="s">
        <v>19</v>
      </c>
      <c r="D544" t="s">
        <v>12</v>
      </c>
      <c r="E544" s="45">
        <v>127.9</v>
      </c>
      <c r="G544" s="2">
        <f t="shared" si="9"/>
        <v>127.9</v>
      </c>
    </row>
    <row r="545" spans="1:7">
      <c r="A545" s="54"/>
      <c r="B545" s="425"/>
      <c r="C545" s="425"/>
      <c r="D545" t="s">
        <v>13</v>
      </c>
      <c r="E545" s="45">
        <v>7.1</v>
      </c>
      <c r="G545" s="2">
        <f t="shared" si="9"/>
        <v>135</v>
      </c>
    </row>
    <row r="546" spans="1:7">
      <c r="A546" s="54"/>
      <c r="B546" s="425"/>
      <c r="C546" s="425"/>
      <c r="D546" t="s">
        <v>14</v>
      </c>
      <c r="E546" s="45">
        <v>60</v>
      </c>
      <c r="G546" s="2">
        <f t="shared" ref="G546:G553" si="10">+G545+E546-F546</f>
        <v>195</v>
      </c>
    </row>
    <row r="547" spans="1:7">
      <c r="A547" s="54"/>
      <c r="B547" s="425"/>
      <c r="C547" s="425"/>
      <c r="D547" t="s">
        <v>15</v>
      </c>
      <c r="E547" s="45">
        <v>5</v>
      </c>
      <c r="G547" s="2">
        <f t="shared" si="10"/>
        <v>200</v>
      </c>
    </row>
    <row r="548" spans="1:7">
      <c r="A548" s="70">
        <v>44681</v>
      </c>
      <c r="B548" s="422" t="s">
        <v>83</v>
      </c>
      <c r="C548" s="422" t="s">
        <v>19</v>
      </c>
      <c r="D548" t="s">
        <v>14</v>
      </c>
      <c r="E548" s="5"/>
      <c r="F548" s="2">
        <v>60</v>
      </c>
      <c r="G548" s="2">
        <f t="shared" si="10"/>
        <v>140</v>
      </c>
    </row>
    <row r="549" spans="1:7">
      <c r="A549" s="70">
        <v>44681</v>
      </c>
      <c r="B549" s="422" t="s">
        <v>83</v>
      </c>
      <c r="C549" s="422" t="s">
        <v>19</v>
      </c>
      <c r="D549" t="s">
        <v>15</v>
      </c>
      <c r="E549" s="5"/>
      <c r="F549" s="2">
        <v>5</v>
      </c>
      <c r="G549" s="2">
        <f t="shared" si="10"/>
        <v>135</v>
      </c>
    </row>
    <row r="550" spans="1:7">
      <c r="A550" s="3">
        <v>44795</v>
      </c>
      <c r="B550" s="422">
        <v>25282</v>
      </c>
      <c r="C550" s="422" t="s">
        <v>19</v>
      </c>
      <c r="D550" t="s">
        <v>12</v>
      </c>
      <c r="E550" s="5"/>
      <c r="F550" s="45">
        <v>127.9</v>
      </c>
      <c r="G550" s="2">
        <f t="shared" si="10"/>
        <v>7.0999999999999943</v>
      </c>
    </row>
    <row r="551" spans="1:7">
      <c r="A551" s="3">
        <v>44795</v>
      </c>
      <c r="B551" s="422">
        <v>25282</v>
      </c>
      <c r="C551" s="422" t="s">
        <v>19</v>
      </c>
      <c r="D551" t="s">
        <v>13</v>
      </c>
      <c r="E551" s="5"/>
      <c r="F551" s="45">
        <v>7.1</v>
      </c>
      <c r="G551" s="2">
        <f t="shared" si="10"/>
        <v>0</v>
      </c>
    </row>
    <row r="552" spans="1:7">
      <c r="A552" s="31">
        <v>44712</v>
      </c>
      <c r="B552" s="421" t="s">
        <v>10</v>
      </c>
      <c r="C552" s="421" t="s">
        <v>20</v>
      </c>
      <c r="D552" t="s">
        <v>12</v>
      </c>
      <c r="E552" s="2">
        <v>122.3</v>
      </c>
      <c r="G552" s="2">
        <f t="shared" si="10"/>
        <v>122.3</v>
      </c>
    </row>
    <row r="553" spans="1:7">
      <c r="B553" s="422"/>
      <c r="C553" s="422"/>
      <c r="D553" t="s">
        <v>13</v>
      </c>
      <c r="E553" s="2">
        <v>10</v>
      </c>
      <c r="G553" s="2">
        <f t="shared" si="10"/>
        <v>132.30000000000001</v>
      </c>
    </row>
    <row r="554" spans="1:7">
      <c r="B554" s="422"/>
      <c r="C554" s="422"/>
      <c r="D554" t="s">
        <v>14</v>
      </c>
      <c r="E554" s="2">
        <v>60</v>
      </c>
      <c r="G554" s="2">
        <f t="shared" ref="G554:G571" si="11">+G553+E554-F554</f>
        <v>192.3</v>
      </c>
    </row>
    <row r="555" spans="1:7">
      <c r="B555" s="422"/>
      <c r="C555" s="422"/>
      <c r="D555" t="s">
        <v>15</v>
      </c>
      <c r="E555" s="2">
        <v>5</v>
      </c>
      <c r="G555" s="2">
        <f t="shared" si="11"/>
        <v>197.3</v>
      </c>
    </row>
    <row r="556" spans="1:7">
      <c r="A556" s="3">
        <v>44712</v>
      </c>
      <c r="B556" s="422" t="s">
        <v>84</v>
      </c>
      <c r="C556" s="422" t="s">
        <v>20</v>
      </c>
      <c r="D556" t="s">
        <v>14</v>
      </c>
      <c r="E556" s="2"/>
      <c r="F556" s="2">
        <v>60</v>
      </c>
      <c r="G556" s="2">
        <f t="shared" si="11"/>
        <v>137.30000000000001</v>
      </c>
    </row>
    <row r="557" spans="1:7">
      <c r="A557" s="3">
        <v>44712</v>
      </c>
      <c r="B557" s="422" t="s">
        <v>84</v>
      </c>
      <c r="C557" s="422" t="s">
        <v>20</v>
      </c>
      <c r="D557" t="s">
        <v>15</v>
      </c>
      <c r="E557" s="2"/>
      <c r="F557" s="2">
        <v>5</v>
      </c>
      <c r="G557" s="2">
        <f t="shared" si="11"/>
        <v>132.30000000000001</v>
      </c>
    </row>
    <row r="558" spans="1:7">
      <c r="A558" s="3">
        <v>44795</v>
      </c>
      <c r="B558" s="422">
        <v>25282</v>
      </c>
      <c r="C558" s="422" t="s">
        <v>20</v>
      </c>
      <c r="D558" t="s">
        <v>12</v>
      </c>
      <c r="E558" s="2"/>
      <c r="F558" s="2">
        <v>122.3</v>
      </c>
      <c r="G558" s="2">
        <f t="shared" si="11"/>
        <v>10.000000000000014</v>
      </c>
    </row>
    <row r="559" spans="1:7">
      <c r="A559" s="3">
        <v>44795</v>
      </c>
      <c r="B559" s="422">
        <v>25282</v>
      </c>
      <c r="C559" s="422" t="s">
        <v>20</v>
      </c>
      <c r="D559" t="s">
        <v>13</v>
      </c>
      <c r="E559" s="2"/>
      <c r="F559" s="2">
        <v>10</v>
      </c>
      <c r="G559" s="2">
        <f t="shared" si="11"/>
        <v>1.4210854715202004E-14</v>
      </c>
    </row>
    <row r="560" spans="1:7">
      <c r="A560" s="31">
        <v>44742</v>
      </c>
      <c r="B560" s="421" t="s">
        <v>10</v>
      </c>
      <c r="C560" s="421" t="s">
        <v>21</v>
      </c>
      <c r="D560" t="s">
        <v>12</v>
      </c>
      <c r="E560" s="2">
        <v>118.4</v>
      </c>
      <c r="G560" s="2">
        <f t="shared" si="11"/>
        <v>118.40000000000002</v>
      </c>
    </row>
    <row r="561" spans="1:7">
      <c r="B561" s="422"/>
      <c r="C561" s="422"/>
      <c r="D561" t="s">
        <v>13</v>
      </c>
      <c r="E561" s="2">
        <v>9</v>
      </c>
      <c r="G561" s="2">
        <f t="shared" si="11"/>
        <v>127.40000000000002</v>
      </c>
    </row>
    <row r="562" spans="1:7">
      <c r="B562" s="422"/>
      <c r="C562" s="422"/>
      <c r="D562" t="s">
        <v>14</v>
      </c>
      <c r="E562" s="2">
        <v>60</v>
      </c>
      <c r="G562" s="2">
        <f t="shared" si="11"/>
        <v>187.40000000000003</v>
      </c>
    </row>
    <row r="563" spans="1:7">
      <c r="B563" s="422"/>
      <c r="C563" s="422"/>
      <c r="D563" t="s">
        <v>15</v>
      </c>
      <c r="E563" s="2">
        <v>5</v>
      </c>
      <c r="G563" s="2">
        <f t="shared" si="11"/>
        <v>192.40000000000003</v>
      </c>
    </row>
    <row r="564" spans="1:7">
      <c r="A564" s="3">
        <v>44742</v>
      </c>
      <c r="B564" s="422" t="s">
        <v>86</v>
      </c>
      <c r="C564" s="422" t="s">
        <v>21</v>
      </c>
      <c r="D564" t="s">
        <v>14</v>
      </c>
      <c r="E564" s="2"/>
      <c r="F564" s="2">
        <v>60</v>
      </c>
      <c r="G564" s="2">
        <f t="shared" si="11"/>
        <v>132.40000000000003</v>
      </c>
    </row>
    <row r="565" spans="1:7" ht="16.5" customHeight="1">
      <c r="A565" s="3">
        <v>44742</v>
      </c>
      <c r="B565" s="422" t="s">
        <v>86</v>
      </c>
      <c r="C565" s="422" t="s">
        <v>21</v>
      </c>
      <c r="D565" t="s">
        <v>15</v>
      </c>
      <c r="E565" s="2"/>
      <c r="F565" s="2">
        <v>5</v>
      </c>
      <c r="G565" s="2">
        <f t="shared" si="11"/>
        <v>127.40000000000003</v>
      </c>
    </row>
    <row r="566" spans="1:7" ht="16.5" customHeight="1">
      <c r="A566" s="3">
        <v>44795</v>
      </c>
      <c r="B566" s="422">
        <v>25282</v>
      </c>
      <c r="C566" s="422" t="s">
        <v>21</v>
      </c>
      <c r="D566" t="s">
        <v>12</v>
      </c>
      <c r="E566" s="2"/>
      <c r="F566" s="2">
        <v>118.4</v>
      </c>
      <c r="G566" s="2">
        <f t="shared" si="11"/>
        <v>9.0000000000000284</v>
      </c>
    </row>
    <row r="567" spans="1:7" ht="16.5" customHeight="1">
      <c r="A567" s="3">
        <v>44795</v>
      </c>
      <c r="B567" s="422">
        <v>25282</v>
      </c>
      <c r="C567" s="422" t="s">
        <v>21</v>
      </c>
      <c r="D567" t="s">
        <v>13</v>
      </c>
      <c r="E567" s="2"/>
      <c r="F567" s="2">
        <v>9</v>
      </c>
      <c r="G567" s="2">
        <f t="shared" si="11"/>
        <v>2.8421709430404007E-14</v>
      </c>
    </row>
    <row r="568" spans="1:7">
      <c r="A568" s="31">
        <v>44773</v>
      </c>
      <c r="B568" s="421" t="s">
        <v>10</v>
      </c>
      <c r="C568" s="421" t="s">
        <v>22</v>
      </c>
      <c r="D568" t="s">
        <v>12</v>
      </c>
      <c r="E568" s="2">
        <v>117.9</v>
      </c>
      <c r="G568" s="2">
        <f t="shared" si="11"/>
        <v>117.90000000000003</v>
      </c>
    </row>
    <row r="569" spans="1:7">
      <c r="B569" s="422"/>
      <c r="C569" s="422"/>
      <c r="D569" t="s">
        <v>13</v>
      </c>
      <c r="E569" s="2">
        <v>9.6999999999999993</v>
      </c>
      <c r="G569" s="2">
        <f t="shared" si="11"/>
        <v>127.60000000000004</v>
      </c>
    </row>
    <row r="570" spans="1:7">
      <c r="B570" s="422"/>
      <c r="C570" s="422"/>
      <c r="D570" t="s">
        <v>14</v>
      </c>
      <c r="E570" s="2">
        <v>60</v>
      </c>
      <c r="G570" s="2">
        <f t="shared" si="11"/>
        <v>187.60000000000002</v>
      </c>
    </row>
    <row r="571" spans="1:7">
      <c r="B571" s="422"/>
      <c r="C571" s="422"/>
      <c r="D571" t="s">
        <v>15</v>
      </c>
      <c r="E571" s="2">
        <v>5</v>
      </c>
      <c r="G571" s="2">
        <f t="shared" si="11"/>
        <v>192.60000000000002</v>
      </c>
    </row>
    <row r="572" spans="1:7">
      <c r="A572" s="55">
        <v>44773</v>
      </c>
      <c r="B572" s="422" t="s">
        <v>87</v>
      </c>
      <c r="C572" s="422" t="s">
        <v>22</v>
      </c>
      <c r="D572" t="s">
        <v>14</v>
      </c>
      <c r="E572" s="2"/>
      <c r="F572" s="2">
        <v>60</v>
      </c>
      <c r="G572" s="2">
        <f t="shared" ref="G572:G637" si="12">+G571+E572-F572</f>
        <v>132.60000000000002</v>
      </c>
    </row>
    <row r="573" spans="1:7">
      <c r="A573" s="55">
        <v>44773</v>
      </c>
      <c r="B573" s="422" t="s">
        <v>87</v>
      </c>
      <c r="C573" s="422" t="s">
        <v>22</v>
      </c>
      <c r="D573" t="s">
        <v>15</v>
      </c>
      <c r="E573" s="2"/>
      <c r="F573" s="2">
        <v>5</v>
      </c>
      <c r="G573" s="2">
        <f t="shared" si="12"/>
        <v>127.60000000000002</v>
      </c>
    </row>
    <row r="574" spans="1:7">
      <c r="A574" s="3">
        <v>44795</v>
      </c>
      <c r="B574" s="422">
        <v>25282</v>
      </c>
      <c r="C574" s="422" t="s">
        <v>22</v>
      </c>
      <c r="D574" t="s">
        <v>12</v>
      </c>
      <c r="F574" s="2">
        <v>117.9</v>
      </c>
      <c r="G574" s="2">
        <f t="shared" si="12"/>
        <v>9.7000000000000171</v>
      </c>
    </row>
    <row r="575" spans="1:7">
      <c r="A575" s="3">
        <v>44795</v>
      </c>
      <c r="B575" s="422">
        <v>25282</v>
      </c>
      <c r="C575" s="422" t="s">
        <v>22</v>
      </c>
      <c r="D575" t="s">
        <v>13</v>
      </c>
      <c r="F575" s="2">
        <v>9.6999999999999993</v>
      </c>
      <c r="G575" s="2">
        <f t="shared" si="12"/>
        <v>1.7763568394002505E-14</v>
      </c>
    </row>
    <row r="576" spans="1:7">
      <c r="A576" s="31">
        <v>44804</v>
      </c>
      <c r="B576" s="421" t="s">
        <v>10</v>
      </c>
      <c r="C576" s="421" t="s">
        <v>23</v>
      </c>
      <c r="D576" t="s">
        <v>12</v>
      </c>
      <c r="E576" s="2">
        <v>118.6</v>
      </c>
      <c r="G576" s="2">
        <f t="shared" si="12"/>
        <v>118.60000000000001</v>
      </c>
    </row>
    <row r="577" spans="1:11">
      <c r="B577" s="422"/>
      <c r="C577" s="422"/>
      <c r="D577" t="s">
        <v>13</v>
      </c>
      <c r="E577" s="2">
        <v>7.8</v>
      </c>
      <c r="G577" s="2">
        <f t="shared" si="12"/>
        <v>126.4</v>
      </c>
    </row>
    <row r="578" spans="1:11">
      <c r="B578" s="422"/>
      <c r="C578" s="422"/>
      <c r="D578" t="s">
        <v>14</v>
      </c>
      <c r="E578" s="2">
        <v>60</v>
      </c>
      <c r="G578" s="2">
        <f t="shared" si="12"/>
        <v>186.4</v>
      </c>
    </row>
    <row r="579" spans="1:11">
      <c r="B579" s="422"/>
      <c r="C579" s="422"/>
      <c r="D579" t="s">
        <v>15</v>
      </c>
      <c r="E579" s="2">
        <v>5</v>
      </c>
      <c r="G579" s="2">
        <f t="shared" si="12"/>
        <v>191.4</v>
      </c>
    </row>
    <row r="580" spans="1:11">
      <c r="A580" s="3">
        <v>44804</v>
      </c>
      <c r="B580" s="422" t="s">
        <v>88</v>
      </c>
      <c r="C580" s="422" t="s">
        <v>23</v>
      </c>
      <c r="D580" t="s">
        <v>14</v>
      </c>
      <c r="E580" s="2"/>
      <c r="F580" s="2">
        <v>60</v>
      </c>
      <c r="G580" s="2">
        <f t="shared" si="12"/>
        <v>131.4</v>
      </c>
    </row>
    <row r="581" spans="1:11">
      <c r="A581" s="3">
        <v>44804</v>
      </c>
      <c r="B581" s="422" t="s">
        <v>88</v>
      </c>
      <c r="C581" s="422" t="s">
        <v>23</v>
      </c>
      <c r="D581" t="s">
        <v>15</v>
      </c>
      <c r="E581" s="2"/>
      <c r="F581" s="2">
        <v>5</v>
      </c>
      <c r="G581" s="2">
        <f t="shared" si="12"/>
        <v>126.4</v>
      </c>
    </row>
    <row r="582" spans="1:11">
      <c r="A582" s="3">
        <v>44897</v>
      </c>
      <c r="B582" s="422" t="s">
        <v>388</v>
      </c>
      <c r="C582" s="422" t="s">
        <v>23</v>
      </c>
      <c r="D582" t="s">
        <v>12</v>
      </c>
      <c r="E582" s="2"/>
      <c r="F582" s="2">
        <v>118.6</v>
      </c>
      <c r="G582" s="2">
        <f t="shared" si="12"/>
        <v>7.8000000000000114</v>
      </c>
    </row>
    <row r="583" spans="1:11">
      <c r="A583" s="3">
        <v>44897</v>
      </c>
      <c r="B583" s="422" t="s">
        <v>388</v>
      </c>
      <c r="C583" s="422" t="s">
        <v>23</v>
      </c>
      <c r="D583" t="s">
        <v>13</v>
      </c>
      <c r="E583" s="2"/>
      <c r="F583" s="2">
        <v>7.8</v>
      </c>
      <c r="G583" s="2">
        <f t="shared" si="12"/>
        <v>1.1546319456101628E-14</v>
      </c>
    </row>
    <row r="584" spans="1:11">
      <c r="A584" s="81">
        <v>44834</v>
      </c>
      <c r="B584" s="421" t="s">
        <v>10</v>
      </c>
      <c r="C584" s="421" t="s">
        <v>90</v>
      </c>
      <c r="D584" t="s">
        <v>12</v>
      </c>
      <c r="E584" s="2">
        <v>131.80000000000001</v>
      </c>
      <c r="G584" s="2">
        <f t="shared" si="12"/>
        <v>131.80000000000001</v>
      </c>
    </row>
    <row r="585" spans="1:11">
      <c r="A585" s="70"/>
      <c r="B585" s="422"/>
      <c r="C585" s="422"/>
      <c r="D585" t="s">
        <v>13</v>
      </c>
      <c r="E585" s="2">
        <v>8.6999999999999993</v>
      </c>
      <c r="G585" s="2">
        <f t="shared" si="12"/>
        <v>140.5</v>
      </c>
    </row>
    <row r="586" spans="1:11">
      <c r="A586" s="70"/>
      <c r="B586" s="422"/>
      <c r="C586" s="422"/>
      <c r="D586" t="s">
        <v>14</v>
      </c>
      <c r="E586" s="2">
        <v>60</v>
      </c>
      <c r="G586" s="2">
        <f t="shared" si="12"/>
        <v>200.5</v>
      </c>
    </row>
    <row r="587" spans="1:11">
      <c r="A587" s="70"/>
      <c r="B587" s="422"/>
      <c r="C587" s="422"/>
      <c r="D587" t="s">
        <v>15</v>
      </c>
      <c r="E587" s="2">
        <v>5</v>
      </c>
      <c r="G587" s="2">
        <f t="shared" si="12"/>
        <v>205.5</v>
      </c>
    </row>
    <row r="588" spans="1:11">
      <c r="A588" s="70">
        <v>44834</v>
      </c>
      <c r="B588" s="422" t="s">
        <v>91</v>
      </c>
      <c r="C588" s="422" t="s">
        <v>90</v>
      </c>
      <c r="D588" t="s">
        <v>14</v>
      </c>
      <c r="E588" s="2"/>
      <c r="F588" s="2">
        <v>60</v>
      </c>
      <c r="G588" s="2">
        <f t="shared" si="12"/>
        <v>145.5</v>
      </c>
    </row>
    <row r="589" spans="1:11">
      <c r="A589" s="70">
        <v>44834</v>
      </c>
      <c r="B589" s="422" t="s">
        <v>91</v>
      </c>
      <c r="C589" s="422" t="s">
        <v>90</v>
      </c>
      <c r="D589" t="s">
        <v>15</v>
      </c>
      <c r="E589" s="2"/>
      <c r="F589" s="2">
        <v>5</v>
      </c>
      <c r="G589" s="2">
        <f t="shared" si="12"/>
        <v>140.5</v>
      </c>
      <c r="I589" s="421"/>
      <c r="K589" s="2"/>
    </row>
    <row r="590" spans="1:11">
      <c r="A590" s="70">
        <v>44905</v>
      </c>
      <c r="B590" s="422" t="s">
        <v>389</v>
      </c>
      <c r="C590" s="422" t="s">
        <v>90</v>
      </c>
      <c r="D590" t="s">
        <v>12</v>
      </c>
      <c r="E590" s="2"/>
      <c r="F590" s="2">
        <v>131.80000000000001</v>
      </c>
      <c r="G590" s="2">
        <f t="shared" si="12"/>
        <v>8.6999999999999886</v>
      </c>
      <c r="I590" s="421"/>
      <c r="K590" s="2"/>
    </row>
    <row r="591" spans="1:11">
      <c r="A591" s="70">
        <v>44905</v>
      </c>
      <c r="B591" s="422" t="s">
        <v>389</v>
      </c>
      <c r="C591" s="422" t="s">
        <v>90</v>
      </c>
      <c r="D591" t="s">
        <v>13</v>
      </c>
      <c r="E591" s="2"/>
      <c r="F591" s="2">
        <v>8.6999999999999993</v>
      </c>
      <c r="G591" s="2">
        <f t="shared" si="12"/>
        <v>0</v>
      </c>
      <c r="I591" s="421"/>
      <c r="K591" s="2"/>
    </row>
    <row r="592" spans="1:11">
      <c r="A592" s="31">
        <v>44865</v>
      </c>
      <c r="B592" s="421" t="s">
        <v>10</v>
      </c>
      <c r="C592" s="421" t="s">
        <v>25</v>
      </c>
      <c r="D592" t="s">
        <v>12</v>
      </c>
      <c r="E592" s="2">
        <v>117.6</v>
      </c>
      <c r="G592" s="2">
        <f t="shared" si="12"/>
        <v>117.6</v>
      </c>
      <c r="I592" s="422"/>
      <c r="K592" s="2"/>
    </row>
    <row r="593" spans="1:11">
      <c r="A593" s="54"/>
      <c r="B593" s="425"/>
      <c r="C593" s="425"/>
      <c r="D593" t="s">
        <v>13</v>
      </c>
      <c r="E593" s="2">
        <v>6.8</v>
      </c>
      <c r="G593" s="2">
        <f t="shared" si="12"/>
        <v>124.39999999999999</v>
      </c>
      <c r="I593" s="421"/>
      <c r="K593" s="2"/>
    </row>
    <row r="594" spans="1:11">
      <c r="A594" s="54"/>
      <c r="B594" s="425"/>
      <c r="C594" s="425"/>
      <c r="D594" t="s">
        <v>14</v>
      </c>
      <c r="E594" s="2">
        <v>60</v>
      </c>
      <c r="G594" s="2">
        <f t="shared" si="12"/>
        <v>184.39999999999998</v>
      </c>
      <c r="I594" s="422"/>
      <c r="K594" s="2"/>
    </row>
    <row r="595" spans="1:11">
      <c r="A595" s="54"/>
      <c r="B595" s="425"/>
      <c r="C595" s="425"/>
      <c r="D595" t="s">
        <v>15</v>
      </c>
      <c r="E595" s="2">
        <v>5</v>
      </c>
      <c r="G595" s="2">
        <f t="shared" si="12"/>
        <v>189.39999999999998</v>
      </c>
      <c r="I595" s="421"/>
      <c r="K595" s="2"/>
    </row>
    <row r="596" spans="1:11">
      <c r="A596" s="3">
        <v>44865</v>
      </c>
      <c r="B596" s="422" t="s">
        <v>75</v>
      </c>
      <c r="C596" s="422" t="s">
        <v>25</v>
      </c>
      <c r="D596" t="s">
        <v>14</v>
      </c>
      <c r="E596" s="2"/>
      <c r="F596" s="2">
        <v>60</v>
      </c>
      <c r="G596" s="2">
        <f t="shared" si="12"/>
        <v>129.39999999999998</v>
      </c>
      <c r="I596" s="425"/>
      <c r="K596" s="2"/>
    </row>
    <row r="597" spans="1:11">
      <c r="A597" s="3">
        <v>44865</v>
      </c>
      <c r="B597" s="422" t="s">
        <v>75</v>
      </c>
      <c r="C597" s="422" t="s">
        <v>25</v>
      </c>
      <c r="D597" t="s">
        <v>15</v>
      </c>
      <c r="E597" s="2"/>
      <c r="F597" s="2">
        <v>5</v>
      </c>
      <c r="G597" s="2">
        <f t="shared" si="12"/>
        <v>124.39999999999998</v>
      </c>
    </row>
    <row r="598" spans="1:11">
      <c r="A598" s="3">
        <v>44932</v>
      </c>
      <c r="B598" s="422" t="s">
        <v>390</v>
      </c>
      <c r="C598" s="422" t="s">
        <v>25</v>
      </c>
      <c r="D598" t="s">
        <v>12</v>
      </c>
      <c r="E598" s="2"/>
      <c r="F598" s="2">
        <v>117.6</v>
      </c>
      <c r="G598" s="2">
        <f t="shared" si="12"/>
        <v>6.7999999999999829</v>
      </c>
      <c r="I598" s="421"/>
      <c r="K598" s="2"/>
    </row>
    <row r="599" spans="1:11">
      <c r="A599" s="3">
        <v>44932</v>
      </c>
      <c r="B599" s="422" t="s">
        <v>390</v>
      </c>
      <c r="C599" s="422" t="s">
        <v>25</v>
      </c>
      <c r="D599" t="s">
        <v>13</v>
      </c>
      <c r="E599" s="2"/>
      <c r="F599" s="2">
        <v>6.8</v>
      </c>
      <c r="G599" s="2">
        <f t="shared" si="12"/>
        <v>-1.6875389974302379E-14</v>
      </c>
      <c r="I599" s="422"/>
      <c r="K599" s="2"/>
    </row>
    <row r="600" spans="1:11">
      <c r="A600" s="81">
        <v>44895</v>
      </c>
      <c r="B600" s="421" t="s">
        <v>10</v>
      </c>
      <c r="C600" s="421" t="s">
        <v>26</v>
      </c>
      <c r="D600" t="s">
        <v>12</v>
      </c>
      <c r="E600" s="2">
        <v>131.30000000000001</v>
      </c>
      <c r="G600" s="2">
        <f t="shared" si="12"/>
        <v>131.29999999999998</v>
      </c>
      <c r="K600" s="5"/>
    </row>
    <row r="601" spans="1:11">
      <c r="A601" s="70"/>
      <c r="B601" s="422"/>
      <c r="C601" s="422"/>
      <c r="D601" t="s">
        <v>13</v>
      </c>
      <c r="E601" s="2">
        <v>7.5</v>
      </c>
      <c r="G601" s="2">
        <f t="shared" si="12"/>
        <v>138.79999999999998</v>
      </c>
    </row>
    <row r="602" spans="1:11">
      <c r="A602" s="70"/>
      <c r="B602" s="422"/>
      <c r="C602" s="422"/>
      <c r="D602" t="s">
        <v>14</v>
      </c>
      <c r="E602" s="2">
        <v>60</v>
      </c>
      <c r="G602" s="2">
        <f t="shared" si="12"/>
        <v>198.79999999999998</v>
      </c>
    </row>
    <row r="603" spans="1:11">
      <c r="A603" s="70"/>
      <c r="B603" s="422"/>
      <c r="C603" s="422"/>
      <c r="D603" t="s">
        <v>15</v>
      </c>
      <c r="E603" s="2">
        <v>5</v>
      </c>
      <c r="G603" s="2">
        <f t="shared" si="12"/>
        <v>203.79999999999998</v>
      </c>
      <c r="K603" s="2"/>
    </row>
    <row r="604" spans="1:11">
      <c r="A604" s="3">
        <v>44895</v>
      </c>
      <c r="B604" s="422" t="s">
        <v>93</v>
      </c>
      <c r="C604" s="422" t="s">
        <v>26</v>
      </c>
      <c r="D604" t="s">
        <v>14</v>
      </c>
      <c r="E604" s="2"/>
      <c r="F604" s="2">
        <v>60</v>
      </c>
      <c r="G604" s="2">
        <f t="shared" si="12"/>
        <v>143.79999999999998</v>
      </c>
      <c r="K604" s="2"/>
    </row>
    <row r="605" spans="1:11">
      <c r="A605" s="3">
        <v>44895</v>
      </c>
      <c r="B605" s="422" t="s">
        <v>93</v>
      </c>
      <c r="C605" s="422" t="s">
        <v>26</v>
      </c>
      <c r="D605" t="s">
        <v>15</v>
      </c>
      <c r="E605" s="5"/>
      <c r="F605" s="23">
        <v>5</v>
      </c>
      <c r="G605" s="2">
        <f t="shared" si="12"/>
        <v>138.79999999999998</v>
      </c>
    </row>
    <row r="606" spans="1:11">
      <c r="A606" s="3">
        <v>44960</v>
      </c>
      <c r="B606" s="422" t="s">
        <v>391</v>
      </c>
      <c r="C606" s="422" t="s">
        <v>26</v>
      </c>
      <c r="D606" t="s">
        <v>12</v>
      </c>
      <c r="E606" s="5"/>
      <c r="F606" s="2">
        <v>131.30000000000001</v>
      </c>
      <c r="G606" s="2">
        <f t="shared" si="12"/>
        <v>7.4999999999999716</v>
      </c>
    </row>
    <row r="607" spans="1:11">
      <c r="A607" s="3">
        <v>44960</v>
      </c>
      <c r="B607" s="422" t="s">
        <v>391</v>
      </c>
      <c r="C607" s="422" t="s">
        <v>26</v>
      </c>
      <c r="D607" t="s">
        <v>13</v>
      </c>
      <c r="E607" s="5"/>
      <c r="F607" s="2">
        <v>7.5</v>
      </c>
      <c r="G607" s="2">
        <f t="shared" si="12"/>
        <v>-2.8421709430404007E-14</v>
      </c>
    </row>
    <row r="608" spans="1:11">
      <c r="A608" s="81">
        <v>44926</v>
      </c>
      <c r="B608" s="421" t="s">
        <v>10</v>
      </c>
      <c r="C608" s="421" t="s">
        <v>27</v>
      </c>
      <c r="D608" t="s">
        <v>12</v>
      </c>
      <c r="E608" s="2">
        <v>150.1</v>
      </c>
      <c r="G608" s="2">
        <f t="shared" si="12"/>
        <v>150.09999999999997</v>
      </c>
    </row>
    <row r="609" spans="1:13">
      <c r="A609" s="70"/>
      <c r="B609" s="422"/>
      <c r="C609" s="422"/>
      <c r="D609" t="s">
        <v>13</v>
      </c>
      <c r="E609" s="2">
        <v>6.4</v>
      </c>
      <c r="G609" s="2">
        <f t="shared" si="12"/>
        <v>156.49999999999997</v>
      </c>
      <c r="K609" s="5"/>
    </row>
    <row r="610" spans="1:13">
      <c r="A610" s="70"/>
      <c r="B610" s="422"/>
      <c r="C610" s="422"/>
      <c r="D610" t="s">
        <v>14</v>
      </c>
      <c r="E610" s="2">
        <v>60</v>
      </c>
      <c r="G610" s="2">
        <f t="shared" si="12"/>
        <v>216.49999999999997</v>
      </c>
      <c r="H610" s="421"/>
      <c r="J610" s="2"/>
      <c r="M610" s="28"/>
    </row>
    <row r="611" spans="1:13">
      <c r="A611" s="70"/>
      <c r="B611" s="422"/>
      <c r="C611" s="422"/>
      <c r="D611" t="s">
        <v>15</v>
      </c>
      <c r="E611" s="2">
        <v>5</v>
      </c>
      <c r="G611" s="2">
        <f t="shared" si="12"/>
        <v>221.49999999999997</v>
      </c>
      <c r="H611" s="422"/>
      <c r="J611" s="2"/>
    </row>
    <row r="612" spans="1:13">
      <c r="A612" s="70">
        <v>44926</v>
      </c>
      <c r="B612" s="422" t="s">
        <v>76</v>
      </c>
      <c r="C612" s="422" t="s">
        <v>27</v>
      </c>
      <c r="D612" t="s">
        <v>14</v>
      </c>
      <c r="E612" s="2"/>
      <c r="F612" s="2">
        <v>60</v>
      </c>
      <c r="G612" s="2">
        <f t="shared" si="12"/>
        <v>161.49999999999997</v>
      </c>
      <c r="H612" s="421"/>
      <c r="J612" s="196"/>
    </row>
    <row r="613" spans="1:13">
      <c r="A613" s="70">
        <v>44926</v>
      </c>
      <c r="B613" s="422" t="s">
        <v>76</v>
      </c>
      <c r="C613" s="422" t="s">
        <v>27</v>
      </c>
      <c r="D613" t="s">
        <v>15</v>
      </c>
      <c r="E613" s="2"/>
      <c r="F613" s="2">
        <v>5</v>
      </c>
      <c r="G613" s="2">
        <f t="shared" si="12"/>
        <v>156.49999999999997</v>
      </c>
      <c r="H613" s="422"/>
      <c r="J613" s="196"/>
    </row>
    <row r="614" spans="1:13">
      <c r="A614" s="70">
        <v>44992</v>
      </c>
      <c r="B614" s="422">
        <v>26508</v>
      </c>
      <c r="C614" s="422" t="s">
        <v>27</v>
      </c>
      <c r="D614" t="s">
        <v>12</v>
      </c>
      <c r="E614" s="2"/>
      <c r="F614" s="2">
        <v>150.1</v>
      </c>
      <c r="G614" s="2">
        <f t="shared" si="12"/>
        <v>6.3999999999999773</v>
      </c>
      <c r="H614" s="422"/>
      <c r="J614" s="196"/>
    </row>
    <row r="615" spans="1:13">
      <c r="A615" s="70">
        <v>44992</v>
      </c>
      <c r="B615" s="422">
        <v>26508</v>
      </c>
      <c r="C615" s="422" t="s">
        <v>27</v>
      </c>
      <c r="D615" t="s">
        <v>13</v>
      </c>
      <c r="E615" s="2"/>
      <c r="F615" s="2">
        <v>6.4</v>
      </c>
      <c r="G615" s="2">
        <f t="shared" si="12"/>
        <v>-2.3092638912203256E-14</v>
      </c>
      <c r="H615" s="422"/>
      <c r="J615" s="196"/>
    </row>
    <row r="616" spans="1:13">
      <c r="A616" s="31">
        <v>44957</v>
      </c>
      <c r="B616" s="421" t="s">
        <v>10</v>
      </c>
      <c r="C616" s="421" t="s">
        <v>11</v>
      </c>
      <c r="D616" t="s">
        <v>12</v>
      </c>
      <c r="E616" s="196">
        <v>135.9</v>
      </c>
      <c r="F616" s="196"/>
      <c r="G616" s="2">
        <f t="shared" si="12"/>
        <v>135.89999999999998</v>
      </c>
    </row>
    <row r="617" spans="1:13">
      <c r="B617" s="422"/>
      <c r="C617" s="422"/>
      <c r="D617" t="s">
        <v>13</v>
      </c>
      <c r="E617" s="196">
        <v>4.5999999999999996</v>
      </c>
      <c r="F617" s="196"/>
      <c r="G617" s="2">
        <f t="shared" si="12"/>
        <v>140.49999999999997</v>
      </c>
      <c r="J617" s="5"/>
    </row>
    <row r="618" spans="1:13">
      <c r="B618" s="422"/>
      <c r="C618" s="422"/>
      <c r="D618" t="s">
        <v>14</v>
      </c>
      <c r="E618" s="196">
        <v>60</v>
      </c>
      <c r="F618" s="196"/>
      <c r="G618" s="2">
        <f t="shared" si="12"/>
        <v>200.49999999999997</v>
      </c>
    </row>
    <row r="619" spans="1:13">
      <c r="B619" s="422"/>
      <c r="C619" s="422"/>
      <c r="D619" t="s">
        <v>15</v>
      </c>
      <c r="E619" s="196">
        <v>5</v>
      </c>
      <c r="F619" s="196"/>
      <c r="G619" s="2">
        <f t="shared" si="12"/>
        <v>205.49999999999997</v>
      </c>
    </row>
    <row r="620" spans="1:13">
      <c r="A620" s="3">
        <v>44957</v>
      </c>
      <c r="B620" s="422" t="s">
        <v>77</v>
      </c>
      <c r="C620" s="422" t="s">
        <v>11</v>
      </c>
      <c r="D620" t="s">
        <v>14</v>
      </c>
      <c r="E620" s="196"/>
      <c r="F620" s="196">
        <v>60</v>
      </c>
      <c r="G620" s="2">
        <f t="shared" si="12"/>
        <v>145.49999999999997</v>
      </c>
    </row>
    <row r="621" spans="1:13">
      <c r="A621" s="3">
        <v>44957</v>
      </c>
      <c r="B621" s="422" t="s">
        <v>77</v>
      </c>
      <c r="C621" s="422" t="s">
        <v>11</v>
      </c>
      <c r="D621" t="s">
        <v>15</v>
      </c>
      <c r="E621" s="196"/>
      <c r="F621" s="196">
        <v>5</v>
      </c>
      <c r="G621" s="2">
        <f t="shared" si="12"/>
        <v>140.49999999999997</v>
      </c>
    </row>
    <row r="622" spans="1:13">
      <c r="A622" s="3">
        <v>44992</v>
      </c>
      <c r="B622" s="422">
        <v>26520</v>
      </c>
      <c r="C622" s="422" t="s">
        <v>11</v>
      </c>
      <c r="D622" t="s">
        <v>12</v>
      </c>
      <c r="E622" s="196"/>
      <c r="F622" s="196">
        <v>135.9</v>
      </c>
      <c r="G622" s="2">
        <f t="shared" si="12"/>
        <v>4.5999999999999659</v>
      </c>
    </row>
    <row r="623" spans="1:13">
      <c r="A623" s="3">
        <v>44992</v>
      </c>
      <c r="B623" s="422">
        <v>26520</v>
      </c>
      <c r="C623" s="422" t="s">
        <v>11</v>
      </c>
      <c r="D623" t="s">
        <v>13</v>
      </c>
      <c r="E623" s="196"/>
      <c r="F623" s="196">
        <v>4.5999999999999996</v>
      </c>
      <c r="G623" s="2">
        <f t="shared" si="12"/>
        <v>-3.3750779948604759E-14</v>
      </c>
    </row>
    <row r="624" spans="1:13">
      <c r="A624" s="31">
        <v>44985</v>
      </c>
      <c r="B624" s="421" t="s">
        <v>10</v>
      </c>
      <c r="C624" s="421" t="s">
        <v>17</v>
      </c>
      <c r="D624" t="s">
        <v>12</v>
      </c>
      <c r="E624" s="196">
        <v>148.30000000000001</v>
      </c>
      <c r="F624" s="196"/>
      <c r="G624" s="2">
        <f t="shared" si="12"/>
        <v>148.29999999999998</v>
      </c>
      <c r="H624" s="421"/>
      <c r="J624" s="2"/>
    </row>
    <row r="625" spans="1:13">
      <c r="B625" s="422"/>
      <c r="C625" s="422"/>
      <c r="D625" t="s">
        <v>13</v>
      </c>
      <c r="E625" s="196">
        <v>6.7</v>
      </c>
      <c r="F625" s="196"/>
      <c r="G625" s="2">
        <f t="shared" si="12"/>
        <v>154.99999999999997</v>
      </c>
      <c r="H625" s="422"/>
      <c r="J625" s="2"/>
    </row>
    <row r="626" spans="1:13">
      <c r="B626" s="422"/>
      <c r="C626" s="422"/>
      <c r="D626" t="s">
        <v>14</v>
      </c>
      <c r="E626" s="196">
        <v>56</v>
      </c>
      <c r="F626" s="196"/>
      <c r="G626" s="2">
        <f t="shared" si="12"/>
        <v>210.99999999999997</v>
      </c>
      <c r="H626" s="421"/>
      <c r="J626" s="421"/>
      <c r="K626" s="215"/>
      <c r="L626" s="215"/>
    </row>
    <row r="627" spans="1:13">
      <c r="B627" s="422"/>
      <c r="C627" s="422"/>
      <c r="D627" t="s">
        <v>15</v>
      </c>
      <c r="E627" s="196">
        <v>5</v>
      </c>
      <c r="F627" s="196"/>
      <c r="G627" s="2">
        <f t="shared" si="12"/>
        <v>215.99999999999997</v>
      </c>
      <c r="H627" s="422"/>
      <c r="M627" s="196"/>
    </row>
    <row r="628" spans="1:13">
      <c r="A628" s="3">
        <v>44985</v>
      </c>
      <c r="B628" s="422" t="s">
        <v>78</v>
      </c>
      <c r="C628" s="422" t="s">
        <v>17</v>
      </c>
      <c r="D628" t="s">
        <v>14</v>
      </c>
      <c r="E628" s="196"/>
      <c r="F628" s="196">
        <v>56</v>
      </c>
      <c r="G628" s="2">
        <f t="shared" si="12"/>
        <v>159.99999999999997</v>
      </c>
      <c r="J628" s="422"/>
      <c r="M628" s="196"/>
    </row>
    <row r="629" spans="1:13">
      <c r="A629" s="3">
        <v>44985</v>
      </c>
      <c r="B629" s="422" t="s">
        <v>78</v>
      </c>
      <c r="C629" s="422" t="s">
        <v>17</v>
      </c>
      <c r="D629" t="s">
        <v>15</v>
      </c>
      <c r="E629" s="196"/>
      <c r="F629" s="196">
        <v>5</v>
      </c>
      <c r="G629" s="2">
        <f t="shared" si="12"/>
        <v>154.99999999999997</v>
      </c>
      <c r="J629" s="421"/>
      <c r="L629" s="196"/>
    </row>
    <row r="630" spans="1:13">
      <c r="A630" s="3">
        <v>45125</v>
      </c>
      <c r="B630" s="422">
        <v>27237</v>
      </c>
      <c r="C630" s="422" t="s">
        <v>17</v>
      </c>
      <c r="D630" t="s">
        <v>12</v>
      </c>
      <c r="E630" s="196"/>
      <c r="F630" s="196">
        <v>148.30000000000001</v>
      </c>
      <c r="G630" s="2">
        <f t="shared" si="12"/>
        <v>6.6999999999999602</v>
      </c>
      <c r="J630" s="421"/>
      <c r="L630" s="196"/>
    </row>
    <row r="631" spans="1:13">
      <c r="A631" s="3">
        <v>45125</v>
      </c>
      <c r="B631" s="422">
        <v>27237</v>
      </c>
      <c r="C631" s="422" t="s">
        <v>17</v>
      </c>
      <c r="D631" t="s">
        <v>13</v>
      </c>
      <c r="E631" s="196"/>
      <c r="F631" s="196">
        <v>6.7</v>
      </c>
      <c r="G631" s="2">
        <f t="shared" si="12"/>
        <v>-3.9968028886505635E-14</v>
      </c>
      <c r="J631" s="421"/>
      <c r="L631" s="196"/>
    </row>
    <row r="632" spans="1:13">
      <c r="A632" s="81">
        <v>45016</v>
      </c>
      <c r="B632" s="421" t="s">
        <v>10</v>
      </c>
      <c r="C632" s="421" t="s">
        <v>18</v>
      </c>
      <c r="D632" t="s">
        <v>12</v>
      </c>
      <c r="E632" s="196">
        <v>157.9</v>
      </c>
      <c r="F632" s="196"/>
      <c r="G632" s="2">
        <f t="shared" si="12"/>
        <v>157.89999999999998</v>
      </c>
      <c r="J632" s="422"/>
      <c r="L632" s="196"/>
    </row>
    <row r="633" spans="1:13">
      <c r="A633" s="70"/>
      <c r="B633" s="422"/>
      <c r="C633" s="422"/>
      <c r="D633" t="s">
        <v>13</v>
      </c>
      <c r="E633" s="196">
        <v>5.7</v>
      </c>
      <c r="F633" s="196"/>
      <c r="G633" s="2">
        <f t="shared" si="12"/>
        <v>163.59999999999997</v>
      </c>
      <c r="L633" s="196"/>
    </row>
    <row r="634" spans="1:13">
      <c r="A634" s="70"/>
      <c r="B634" s="422"/>
      <c r="C634" s="422"/>
      <c r="D634" t="s">
        <v>14</v>
      </c>
      <c r="E634" s="196">
        <v>60</v>
      </c>
      <c r="F634" s="196"/>
      <c r="G634" s="2">
        <f t="shared" si="12"/>
        <v>223.59999999999997</v>
      </c>
      <c r="J634" s="421"/>
      <c r="L634" s="207"/>
    </row>
    <row r="635" spans="1:13">
      <c r="A635" s="70"/>
      <c r="B635" s="422"/>
      <c r="C635" s="422"/>
      <c r="D635" t="s">
        <v>15</v>
      </c>
      <c r="E635" s="196">
        <v>5</v>
      </c>
      <c r="F635" s="196"/>
      <c r="G635" s="2">
        <f t="shared" si="12"/>
        <v>228.59999999999997</v>
      </c>
      <c r="J635" s="422"/>
      <c r="L635" s="207"/>
    </row>
    <row r="636" spans="1:13">
      <c r="A636" s="70"/>
      <c r="B636" s="422"/>
      <c r="C636" s="422"/>
      <c r="D636" t="s">
        <v>203</v>
      </c>
      <c r="E636" s="196">
        <v>102.5</v>
      </c>
      <c r="F636" s="196"/>
      <c r="G636" s="2">
        <f t="shared" si="12"/>
        <v>331.09999999999997</v>
      </c>
      <c r="J636" s="421"/>
      <c r="L636" s="207"/>
    </row>
    <row r="637" spans="1:13">
      <c r="A637" s="70">
        <v>45016</v>
      </c>
      <c r="B637" s="422" t="s">
        <v>81</v>
      </c>
      <c r="C637" s="422" t="s">
        <v>18</v>
      </c>
      <c r="D637" t="s">
        <v>14</v>
      </c>
      <c r="E637" s="196"/>
      <c r="F637" s="196">
        <v>60</v>
      </c>
      <c r="G637" s="2">
        <f t="shared" si="12"/>
        <v>271.09999999999997</v>
      </c>
      <c r="J637" s="422"/>
      <c r="L637" s="207"/>
    </row>
    <row r="638" spans="1:13">
      <c r="A638" s="70">
        <v>45016</v>
      </c>
      <c r="B638" s="422" t="s">
        <v>81</v>
      </c>
      <c r="C638" s="422" t="s">
        <v>18</v>
      </c>
      <c r="D638" t="s">
        <v>15</v>
      </c>
      <c r="E638" s="196"/>
      <c r="F638" s="196">
        <v>5</v>
      </c>
      <c r="G638" s="2">
        <f t="shared" ref="G638:G684" si="13">+G637+E638-F638</f>
        <v>266.09999999999997</v>
      </c>
      <c r="L638" s="28"/>
    </row>
    <row r="639" spans="1:13">
      <c r="A639" s="70">
        <v>45131</v>
      </c>
      <c r="B639" s="422">
        <v>27264</v>
      </c>
      <c r="C639" s="422" t="s">
        <v>18</v>
      </c>
      <c r="D639" t="s">
        <v>12</v>
      </c>
      <c r="E639" s="196"/>
      <c r="F639" s="196">
        <v>157.9</v>
      </c>
      <c r="G639" s="2">
        <f t="shared" si="13"/>
        <v>108.19999999999996</v>
      </c>
      <c r="L639" s="28"/>
    </row>
    <row r="640" spans="1:13">
      <c r="A640" s="70">
        <v>45131</v>
      </c>
      <c r="B640" s="422">
        <v>27264</v>
      </c>
      <c r="C640" s="422" t="s">
        <v>18</v>
      </c>
      <c r="D640" t="s">
        <v>13</v>
      </c>
      <c r="E640" s="196"/>
      <c r="F640" s="196">
        <v>5.7</v>
      </c>
      <c r="G640" s="2">
        <f t="shared" si="13"/>
        <v>102.49999999999996</v>
      </c>
      <c r="L640" s="28"/>
    </row>
    <row r="641" spans="1:13">
      <c r="A641" s="70"/>
      <c r="B641" s="422" t="s">
        <v>61</v>
      </c>
      <c r="C641" s="422"/>
      <c r="D641" t="s">
        <v>203</v>
      </c>
      <c r="E641" s="207"/>
      <c r="F641" s="207">
        <v>51.2</v>
      </c>
      <c r="G641" s="2">
        <f t="shared" si="13"/>
        <v>51.299999999999955</v>
      </c>
      <c r="L641" s="28"/>
    </row>
    <row r="642" spans="1:13">
      <c r="A642" s="70">
        <v>45286</v>
      </c>
      <c r="B642" s="422">
        <v>28043</v>
      </c>
      <c r="C642" s="422" t="s">
        <v>18</v>
      </c>
      <c r="D642" t="s">
        <v>203</v>
      </c>
      <c r="E642" s="207"/>
      <c r="F642" s="207">
        <v>51.3</v>
      </c>
      <c r="G642" s="2">
        <f t="shared" si="13"/>
        <v>0</v>
      </c>
      <c r="L642" s="28"/>
    </row>
    <row r="643" spans="1:13">
      <c r="A643" s="81">
        <v>45046</v>
      </c>
      <c r="B643" s="421" t="s">
        <v>10</v>
      </c>
      <c r="C643" s="421" t="s">
        <v>19</v>
      </c>
      <c r="D643" t="s">
        <v>12</v>
      </c>
      <c r="E643" s="207">
        <v>158.80000000000001</v>
      </c>
      <c r="F643" s="207"/>
      <c r="G643" s="2">
        <f t="shared" si="13"/>
        <v>158.80000000000001</v>
      </c>
    </row>
    <row r="644" spans="1:13">
      <c r="A644" s="70"/>
      <c r="B644" s="422"/>
      <c r="C644" s="422"/>
      <c r="D644" t="s">
        <v>13</v>
      </c>
      <c r="E644" s="207">
        <v>5.2</v>
      </c>
      <c r="F644" s="207"/>
      <c r="G644" s="2">
        <f t="shared" si="13"/>
        <v>164</v>
      </c>
    </row>
    <row r="645" spans="1:13">
      <c r="A645" s="70"/>
      <c r="B645" s="422"/>
      <c r="C645" s="422"/>
      <c r="D645" t="s">
        <v>14</v>
      </c>
      <c r="E645" s="207">
        <v>60</v>
      </c>
      <c r="F645" s="207"/>
      <c r="G645" s="2">
        <f t="shared" si="13"/>
        <v>224</v>
      </c>
      <c r="I645" s="440"/>
      <c r="J645" s="440"/>
      <c r="K645" s="440"/>
    </row>
    <row r="646" spans="1:13">
      <c r="A646" s="70"/>
      <c r="B646" s="422"/>
      <c r="C646" s="422"/>
      <c r="D646" t="s">
        <v>15</v>
      </c>
      <c r="E646" s="207">
        <v>5</v>
      </c>
      <c r="F646" s="207"/>
      <c r="G646" s="2">
        <f t="shared" si="13"/>
        <v>229</v>
      </c>
      <c r="I646" s="421"/>
      <c r="K646" s="196"/>
    </row>
    <row r="647" spans="1:13">
      <c r="A647" s="70">
        <v>45046</v>
      </c>
      <c r="B647" s="422" t="s">
        <v>83</v>
      </c>
      <c r="C647" s="422" t="s">
        <v>19</v>
      </c>
      <c r="D647" t="s">
        <v>14</v>
      </c>
      <c r="E647" s="207"/>
      <c r="F647" s="207">
        <v>60</v>
      </c>
      <c r="G647" s="2">
        <f t="shared" si="13"/>
        <v>169</v>
      </c>
      <c r="I647" s="421"/>
      <c r="K647" s="207"/>
      <c r="M647" s="196"/>
    </row>
    <row r="648" spans="1:13">
      <c r="A648" s="70">
        <v>45046</v>
      </c>
      <c r="B648" s="422" t="s">
        <v>83</v>
      </c>
      <c r="C648" s="422" t="s">
        <v>19</v>
      </c>
      <c r="D648" t="s">
        <v>15</v>
      </c>
      <c r="E648" s="207"/>
      <c r="F648" s="207">
        <v>5</v>
      </c>
      <c r="G648" s="2">
        <f t="shared" si="13"/>
        <v>164</v>
      </c>
      <c r="I648" s="422"/>
      <c r="K648" s="207"/>
      <c r="M648" s="196"/>
    </row>
    <row r="649" spans="1:13">
      <c r="A649" s="70">
        <v>45183</v>
      </c>
      <c r="B649" s="422">
        <v>27448</v>
      </c>
      <c r="C649" s="422" t="s">
        <v>19</v>
      </c>
      <c r="D649" t="s">
        <v>12</v>
      </c>
      <c r="E649" s="207"/>
      <c r="F649" s="207">
        <v>158.80000000000001</v>
      </c>
      <c r="G649" s="2">
        <f t="shared" si="13"/>
        <v>5.1999999999999886</v>
      </c>
      <c r="I649" s="422"/>
      <c r="K649" s="207"/>
      <c r="M649" s="196"/>
    </row>
    <row r="650" spans="1:13">
      <c r="A650" s="70">
        <v>45183</v>
      </c>
      <c r="B650" s="422">
        <v>27448</v>
      </c>
      <c r="C650" s="422" t="s">
        <v>19</v>
      </c>
      <c r="D650" t="s">
        <v>13</v>
      </c>
      <c r="E650" s="207"/>
      <c r="F650" s="207">
        <v>5.2</v>
      </c>
      <c r="G650" s="2">
        <f t="shared" si="13"/>
        <v>-1.1546319456101628E-14</v>
      </c>
      <c r="I650" s="422"/>
      <c r="K650" s="207"/>
      <c r="M650" s="196"/>
    </row>
    <row r="651" spans="1:13">
      <c r="A651" s="81">
        <v>45077</v>
      </c>
      <c r="B651" s="421" t="s">
        <v>10</v>
      </c>
      <c r="C651" s="421" t="s">
        <v>20</v>
      </c>
      <c r="D651" t="s">
        <v>12</v>
      </c>
      <c r="E651" s="207">
        <v>129</v>
      </c>
      <c r="F651" s="207"/>
      <c r="G651" s="2">
        <f t="shared" si="13"/>
        <v>129</v>
      </c>
      <c r="I651" s="421"/>
      <c r="K651" s="207"/>
      <c r="M651" s="196"/>
    </row>
    <row r="652" spans="1:13">
      <c r="A652" s="70"/>
      <c r="B652" s="422"/>
      <c r="C652" s="422"/>
      <c r="D652" t="s">
        <v>13</v>
      </c>
      <c r="E652" s="207">
        <v>3.9</v>
      </c>
      <c r="F652" s="207"/>
      <c r="G652" s="2">
        <f t="shared" si="13"/>
        <v>132.9</v>
      </c>
      <c r="I652" s="422"/>
      <c r="K652" s="207"/>
      <c r="M652" s="196"/>
    </row>
    <row r="653" spans="1:13">
      <c r="A653" s="70"/>
      <c r="B653" s="422"/>
      <c r="C653" s="422"/>
      <c r="D653" t="s">
        <v>14</v>
      </c>
      <c r="E653" s="207">
        <v>60</v>
      </c>
      <c r="F653" s="207"/>
      <c r="G653" s="2">
        <f t="shared" si="13"/>
        <v>192.9</v>
      </c>
      <c r="I653" s="421"/>
      <c r="K653" s="207"/>
      <c r="M653" s="28"/>
    </row>
    <row r="654" spans="1:13">
      <c r="A654" s="70"/>
      <c r="B654" s="422"/>
      <c r="C654" s="422"/>
      <c r="D654" t="s">
        <v>15</v>
      </c>
      <c r="E654" s="207">
        <v>5</v>
      </c>
      <c r="F654" s="207"/>
      <c r="G654" s="2">
        <f t="shared" si="13"/>
        <v>197.9</v>
      </c>
      <c r="I654" s="422"/>
      <c r="K654" s="207"/>
    </row>
    <row r="655" spans="1:13">
      <c r="A655" s="70">
        <v>45077</v>
      </c>
      <c r="B655" s="422" t="s">
        <v>84</v>
      </c>
      <c r="C655" s="422" t="s">
        <v>20</v>
      </c>
      <c r="D655" t="s">
        <v>14</v>
      </c>
      <c r="E655" s="207"/>
      <c r="F655" s="207">
        <v>60</v>
      </c>
      <c r="G655" s="2">
        <f t="shared" si="13"/>
        <v>137.9</v>
      </c>
      <c r="M655" s="28"/>
    </row>
    <row r="656" spans="1:13">
      <c r="A656" s="70">
        <v>45077</v>
      </c>
      <c r="B656" s="422" t="s">
        <v>84</v>
      </c>
      <c r="C656" s="422" t="s">
        <v>20</v>
      </c>
      <c r="D656" t="s">
        <v>15</v>
      </c>
      <c r="E656" s="207"/>
      <c r="F656" s="207">
        <v>5</v>
      </c>
      <c r="G656" s="2">
        <f t="shared" si="13"/>
        <v>132.9</v>
      </c>
    </row>
    <row r="657" spans="1:11">
      <c r="A657" s="70">
        <v>45183</v>
      </c>
      <c r="B657" s="422">
        <v>27448</v>
      </c>
      <c r="C657" s="422" t="s">
        <v>20</v>
      </c>
      <c r="D657" t="s">
        <v>12</v>
      </c>
      <c r="E657" s="207"/>
      <c r="F657" s="207">
        <v>129</v>
      </c>
      <c r="G657" s="2">
        <f t="shared" si="13"/>
        <v>3.9000000000000057</v>
      </c>
    </row>
    <row r="658" spans="1:11">
      <c r="A658" s="70">
        <v>45183</v>
      </c>
      <c r="B658" s="422">
        <v>27448</v>
      </c>
      <c r="C658" s="422" t="s">
        <v>20</v>
      </c>
      <c r="D658" t="s">
        <v>13</v>
      </c>
      <c r="E658" s="207"/>
      <c r="F658" s="207">
        <v>3.9</v>
      </c>
      <c r="G658" s="2">
        <f t="shared" si="13"/>
        <v>5.773159728050814E-15</v>
      </c>
    </row>
    <row r="659" spans="1:11">
      <c r="A659" s="81">
        <v>45107</v>
      </c>
      <c r="B659" s="421" t="s">
        <v>10</v>
      </c>
      <c r="C659" s="421" t="s">
        <v>21</v>
      </c>
      <c r="D659" t="s">
        <v>12</v>
      </c>
      <c r="E659" s="207">
        <v>131.4</v>
      </c>
      <c r="F659" s="207"/>
      <c r="G659" s="2">
        <f t="shared" si="13"/>
        <v>131.4</v>
      </c>
      <c r="I659" s="421"/>
      <c r="K659" s="207"/>
    </row>
    <row r="660" spans="1:11">
      <c r="A660" s="70"/>
      <c r="B660" s="422"/>
      <c r="C660" s="422"/>
      <c r="D660" t="s">
        <v>13</v>
      </c>
      <c r="E660" s="207">
        <v>5</v>
      </c>
      <c r="F660" s="207"/>
      <c r="G660" s="2">
        <f t="shared" si="13"/>
        <v>136.4</v>
      </c>
      <c r="I660" s="422"/>
      <c r="K660" s="207"/>
    </row>
    <row r="661" spans="1:11">
      <c r="A661" s="70"/>
      <c r="B661" s="422"/>
      <c r="C661" s="422"/>
      <c r="D661" t="s">
        <v>14</v>
      </c>
      <c r="E661" s="207">
        <v>60</v>
      </c>
      <c r="F661" s="207"/>
      <c r="G661" s="2">
        <f t="shared" si="13"/>
        <v>196.4</v>
      </c>
      <c r="K661" s="28"/>
    </row>
    <row r="662" spans="1:11">
      <c r="A662" s="70"/>
      <c r="B662" s="422"/>
      <c r="C662" s="422"/>
      <c r="D662" t="s">
        <v>15</v>
      </c>
      <c r="E662" s="207">
        <v>5</v>
      </c>
      <c r="F662" s="207"/>
      <c r="G662" s="2">
        <f t="shared" si="13"/>
        <v>201.4</v>
      </c>
    </row>
    <row r="663" spans="1:11">
      <c r="A663" s="70">
        <v>45107</v>
      </c>
      <c r="B663" s="422" t="s">
        <v>86</v>
      </c>
      <c r="C663" s="422" t="s">
        <v>21</v>
      </c>
      <c r="D663" t="s">
        <v>14</v>
      </c>
      <c r="E663" s="207"/>
      <c r="F663" s="207">
        <v>52</v>
      </c>
      <c r="G663" s="2">
        <f t="shared" si="13"/>
        <v>149.4</v>
      </c>
    </row>
    <row r="664" spans="1:11">
      <c r="A664" s="70">
        <v>45190</v>
      </c>
      <c r="B664" s="422">
        <v>27496</v>
      </c>
      <c r="C664" s="422" t="s">
        <v>21</v>
      </c>
      <c r="D664" t="s">
        <v>12</v>
      </c>
      <c r="E664" s="207"/>
      <c r="F664" s="207">
        <v>131.4</v>
      </c>
      <c r="G664" s="2">
        <f t="shared" si="13"/>
        <v>18</v>
      </c>
    </row>
    <row r="665" spans="1:11">
      <c r="A665" s="70">
        <v>45190</v>
      </c>
      <c r="B665" s="422">
        <v>27496</v>
      </c>
      <c r="C665" s="422" t="s">
        <v>21</v>
      </c>
      <c r="D665" t="s">
        <v>13</v>
      </c>
      <c r="E665" s="207"/>
      <c r="F665" s="207">
        <v>5</v>
      </c>
      <c r="G665" s="2">
        <f t="shared" si="13"/>
        <v>13</v>
      </c>
    </row>
    <row r="666" spans="1:11">
      <c r="A666" s="70">
        <v>45209</v>
      </c>
      <c r="B666" s="422">
        <v>27605</v>
      </c>
      <c r="C666" s="422" t="s">
        <v>21</v>
      </c>
      <c r="D666" t="s">
        <v>14</v>
      </c>
      <c r="E666" s="207"/>
      <c r="F666" s="207">
        <v>8</v>
      </c>
      <c r="G666" s="2">
        <f t="shared" si="13"/>
        <v>5</v>
      </c>
    </row>
    <row r="667" spans="1:11">
      <c r="A667" s="70">
        <v>45209</v>
      </c>
      <c r="B667" s="422">
        <v>27605</v>
      </c>
      <c r="C667" s="422" t="s">
        <v>21</v>
      </c>
      <c r="D667" t="s">
        <v>15</v>
      </c>
      <c r="E667" s="207"/>
      <c r="F667" s="207">
        <v>5</v>
      </c>
      <c r="G667" s="2">
        <f t="shared" si="13"/>
        <v>0</v>
      </c>
    </row>
    <row r="668" spans="1:11">
      <c r="A668" s="81">
        <v>45138</v>
      </c>
      <c r="B668" s="421" t="s">
        <v>10</v>
      </c>
      <c r="C668" s="421" t="s">
        <v>22</v>
      </c>
      <c r="D668" t="s">
        <v>12</v>
      </c>
      <c r="E668" s="207">
        <v>123.7</v>
      </c>
      <c r="F668" s="207"/>
      <c r="G668" s="2">
        <f t="shared" si="13"/>
        <v>123.7</v>
      </c>
    </row>
    <row r="669" spans="1:11">
      <c r="A669" s="70"/>
      <c r="B669" s="422"/>
      <c r="C669" s="422"/>
      <c r="D669" t="s">
        <v>13</v>
      </c>
      <c r="E669" s="207">
        <v>3.5</v>
      </c>
      <c r="F669" s="207"/>
      <c r="G669" s="2">
        <f t="shared" si="13"/>
        <v>127.2</v>
      </c>
    </row>
    <row r="670" spans="1:11">
      <c r="A670" s="70"/>
      <c r="B670" s="422"/>
      <c r="C670" s="422"/>
      <c r="D670" t="s">
        <v>14</v>
      </c>
      <c r="E670" s="207">
        <v>60</v>
      </c>
      <c r="F670" s="207"/>
      <c r="G670" s="2">
        <f t="shared" si="13"/>
        <v>187.2</v>
      </c>
    </row>
    <row r="671" spans="1:11">
      <c r="A671" s="70"/>
      <c r="B671" s="422"/>
      <c r="C671" s="422"/>
      <c r="D671" t="s">
        <v>15</v>
      </c>
      <c r="E671" s="207">
        <v>5</v>
      </c>
      <c r="F671" s="207"/>
      <c r="G671" s="2">
        <f t="shared" si="13"/>
        <v>192.2</v>
      </c>
    </row>
    <row r="672" spans="1:11">
      <c r="A672" s="70"/>
      <c r="B672" s="422"/>
      <c r="C672" s="422"/>
      <c r="D672" t="s">
        <v>148</v>
      </c>
      <c r="E672" s="207">
        <v>102.5</v>
      </c>
      <c r="F672" s="207"/>
      <c r="G672" s="2">
        <f t="shared" si="13"/>
        <v>294.7</v>
      </c>
    </row>
    <row r="673" spans="1:11">
      <c r="A673" s="70"/>
      <c r="B673" s="422"/>
      <c r="C673" s="422"/>
      <c r="D673" t="s">
        <v>189</v>
      </c>
      <c r="E673" s="207">
        <v>102.5</v>
      </c>
      <c r="F673" s="207"/>
      <c r="G673" s="2">
        <f t="shared" si="13"/>
        <v>397.2</v>
      </c>
    </row>
    <row r="674" spans="1:11">
      <c r="A674" s="70">
        <v>45138</v>
      </c>
      <c r="B674" s="422" t="s">
        <v>87</v>
      </c>
      <c r="C674" s="422" t="s">
        <v>22</v>
      </c>
      <c r="D674" t="s">
        <v>14</v>
      </c>
      <c r="E674" s="207"/>
      <c r="F674" s="207">
        <v>60</v>
      </c>
      <c r="G674" s="2">
        <f t="shared" si="13"/>
        <v>337.2</v>
      </c>
    </row>
    <row r="675" spans="1:11">
      <c r="A675" s="70">
        <v>45138</v>
      </c>
      <c r="B675" s="422" t="s">
        <v>87</v>
      </c>
      <c r="C675" s="422" t="s">
        <v>22</v>
      </c>
      <c r="D675" t="s">
        <v>15</v>
      </c>
      <c r="E675" s="207"/>
      <c r="F675" s="207">
        <v>5</v>
      </c>
      <c r="G675" s="2">
        <f t="shared" si="13"/>
        <v>332.2</v>
      </c>
    </row>
    <row r="676" spans="1:11">
      <c r="A676" s="70">
        <v>45202</v>
      </c>
      <c r="B676" s="422">
        <v>27562</v>
      </c>
      <c r="C676" s="422" t="s">
        <v>22</v>
      </c>
      <c r="D676" t="s">
        <v>392</v>
      </c>
      <c r="E676" s="207"/>
      <c r="F676" s="207">
        <v>123.7</v>
      </c>
      <c r="G676" s="2">
        <f t="shared" si="13"/>
        <v>208.5</v>
      </c>
    </row>
    <row r="677" spans="1:11">
      <c r="A677" s="70">
        <v>45202</v>
      </c>
      <c r="B677" s="422">
        <v>27562</v>
      </c>
      <c r="C677" s="422" t="s">
        <v>22</v>
      </c>
      <c r="D677" t="s">
        <v>13</v>
      </c>
      <c r="E677" s="207"/>
      <c r="F677" s="207">
        <v>3.5</v>
      </c>
      <c r="G677" s="2">
        <f t="shared" si="13"/>
        <v>205</v>
      </c>
    </row>
    <row r="678" spans="1:11">
      <c r="A678" s="70"/>
      <c r="B678" s="422" t="s">
        <v>61</v>
      </c>
      <c r="C678" s="422"/>
      <c r="D678" t="s">
        <v>148</v>
      </c>
      <c r="E678" s="207"/>
      <c r="F678" s="207">
        <v>51.2</v>
      </c>
      <c r="G678" s="2">
        <f t="shared" si="13"/>
        <v>153.80000000000001</v>
      </c>
    </row>
    <row r="679" spans="1:11">
      <c r="A679" s="70"/>
      <c r="B679" s="422" t="s">
        <v>61</v>
      </c>
      <c r="C679" s="422"/>
      <c r="D679" t="s">
        <v>393</v>
      </c>
      <c r="E679" s="207"/>
      <c r="F679" s="207">
        <v>51.2</v>
      </c>
      <c r="G679" s="2">
        <f t="shared" si="13"/>
        <v>102.60000000000001</v>
      </c>
    </row>
    <row r="680" spans="1:11">
      <c r="A680" s="70">
        <v>45286</v>
      </c>
      <c r="B680" s="422">
        <v>28043</v>
      </c>
      <c r="C680" s="422" t="s">
        <v>22</v>
      </c>
      <c r="D680" t="s">
        <v>148</v>
      </c>
      <c r="E680" s="207"/>
      <c r="F680" s="207">
        <v>51.3</v>
      </c>
      <c r="G680" s="2">
        <f t="shared" si="13"/>
        <v>51.300000000000011</v>
      </c>
    </row>
    <row r="681" spans="1:11">
      <c r="A681" s="70">
        <v>45286</v>
      </c>
      <c r="B681" s="422">
        <v>28043</v>
      </c>
      <c r="C681" s="422" t="s">
        <v>22</v>
      </c>
      <c r="D681" t="s">
        <v>393</v>
      </c>
      <c r="E681" s="207"/>
      <c r="F681" s="207">
        <v>51.3</v>
      </c>
      <c r="G681" s="2">
        <f t="shared" si="13"/>
        <v>0</v>
      </c>
    </row>
    <row r="682" spans="1:11">
      <c r="A682" s="31">
        <v>45169</v>
      </c>
      <c r="B682" s="421" t="s">
        <v>10</v>
      </c>
      <c r="C682" s="421" t="s">
        <v>23</v>
      </c>
      <c r="D682" t="s">
        <v>12</v>
      </c>
      <c r="E682" s="207">
        <v>118.4</v>
      </c>
      <c r="F682" s="207"/>
      <c r="G682" s="2">
        <f t="shared" si="13"/>
        <v>118.4</v>
      </c>
      <c r="K682" s="28"/>
    </row>
    <row r="683" spans="1:11">
      <c r="B683" s="422"/>
      <c r="C683" s="422"/>
      <c r="D683" t="s">
        <v>13</v>
      </c>
      <c r="E683" s="207">
        <v>5.7</v>
      </c>
      <c r="F683" s="207"/>
      <c r="G683" s="2">
        <f t="shared" si="13"/>
        <v>124.10000000000001</v>
      </c>
    </row>
    <row r="684" spans="1:11">
      <c r="B684" s="422"/>
      <c r="C684" s="422"/>
      <c r="D684" t="s">
        <v>14</v>
      </c>
      <c r="E684" s="207">
        <v>60</v>
      </c>
      <c r="F684" s="207"/>
      <c r="G684" s="2">
        <f t="shared" si="13"/>
        <v>184.10000000000002</v>
      </c>
    </row>
    <row r="685" spans="1:11">
      <c r="B685" s="422"/>
      <c r="C685" s="422"/>
      <c r="D685" t="s">
        <v>15</v>
      </c>
      <c r="E685" s="207">
        <v>5</v>
      </c>
      <c r="F685" s="207"/>
      <c r="G685" s="2">
        <f t="shared" ref="G685:G699" si="14">+G684+E685-F685</f>
        <v>189.10000000000002</v>
      </c>
    </row>
    <row r="686" spans="1:11">
      <c r="A686" s="3">
        <v>45169</v>
      </c>
      <c r="B686" s="422" t="s">
        <v>88</v>
      </c>
      <c r="C686" s="422" t="s">
        <v>23</v>
      </c>
      <c r="D686" t="s">
        <v>14</v>
      </c>
      <c r="E686" s="207"/>
      <c r="F686" s="207">
        <v>60</v>
      </c>
      <c r="G686" s="2">
        <f t="shared" si="14"/>
        <v>129.10000000000002</v>
      </c>
    </row>
    <row r="687" spans="1:11">
      <c r="A687" s="3">
        <v>45169</v>
      </c>
      <c r="B687" s="422" t="s">
        <v>88</v>
      </c>
      <c r="C687" s="422" t="s">
        <v>23</v>
      </c>
      <c r="D687" t="s">
        <v>15</v>
      </c>
      <c r="E687" s="207"/>
      <c r="F687" s="207">
        <v>5</v>
      </c>
      <c r="G687" s="2">
        <f t="shared" si="14"/>
        <v>124.10000000000002</v>
      </c>
    </row>
    <row r="688" spans="1:11">
      <c r="A688" s="3">
        <v>45204</v>
      </c>
      <c r="B688" s="422">
        <v>27588</v>
      </c>
      <c r="C688" s="422" t="s">
        <v>23</v>
      </c>
      <c r="D688" t="s">
        <v>12</v>
      </c>
      <c r="E688" s="207"/>
      <c r="F688" s="207">
        <v>118.4</v>
      </c>
      <c r="G688" s="2">
        <f t="shared" si="14"/>
        <v>5.7000000000000171</v>
      </c>
    </row>
    <row r="689" spans="1:13">
      <c r="A689" s="3">
        <v>45204</v>
      </c>
      <c r="B689" s="422">
        <v>27588</v>
      </c>
      <c r="C689" s="422" t="s">
        <v>23</v>
      </c>
      <c r="D689" t="s">
        <v>13</v>
      </c>
      <c r="E689" s="207"/>
      <c r="F689" s="207">
        <v>5.7</v>
      </c>
      <c r="G689" s="2">
        <f t="shared" si="14"/>
        <v>1.6875389974302379E-14</v>
      </c>
      <c r="J689" s="421"/>
      <c r="L689" s="28"/>
    </row>
    <row r="690" spans="1:13">
      <c r="A690" s="31">
        <v>45199</v>
      </c>
      <c r="B690" s="421" t="s">
        <v>10</v>
      </c>
      <c r="C690" s="421" t="s">
        <v>41</v>
      </c>
      <c r="D690" t="s">
        <v>12</v>
      </c>
      <c r="E690" s="207">
        <v>117.8</v>
      </c>
      <c r="F690" s="207"/>
      <c r="G690" s="2">
        <f t="shared" si="14"/>
        <v>117.80000000000001</v>
      </c>
      <c r="J690" s="422"/>
      <c r="L690" s="20"/>
    </row>
    <row r="691" spans="1:13">
      <c r="B691" s="422"/>
      <c r="C691" s="422"/>
      <c r="D691" t="s">
        <v>13</v>
      </c>
      <c r="E691" s="207">
        <v>3.9</v>
      </c>
      <c r="F691" s="207"/>
      <c r="G691" s="2">
        <f t="shared" si="14"/>
        <v>121.70000000000002</v>
      </c>
      <c r="L691" s="28"/>
    </row>
    <row r="692" spans="1:13">
      <c r="B692" s="422"/>
      <c r="C692" s="422"/>
      <c r="D692" t="s">
        <v>14</v>
      </c>
      <c r="E692" s="207">
        <v>60</v>
      </c>
      <c r="F692" s="207"/>
      <c r="G692" s="2">
        <f t="shared" si="14"/>
        <v>181.70000000000002</v>
      </c>
    </row>
    <row r="693" spans="1:13">
      <c r="B693" s="422"/>
      <c r="C693" s="422"/>
      <c r="D693" t="s">
        <v>15</v>
      </c>
      <c r="E693" s="207">
        <v>5</v>
      </c>
      <c r="F693" s="207"/>
      <c r="G693" s="2">
        <f t="shared" si="14"/>
        <v>186.70000000000002</v>
      </c>
    </row>
    <row r="694" spans="1:13">
      <c r="A694" s="3">
        <v>45199</v>
      </c>
      <c r="B694" s="422" t="s">
        <v>91</v>
      </c>
      <c r="C694" s="422" t="s">
        <v>41</v>
      </c>
      <c r="D694" t="s">
        <v>14</v>
      </c>
      <c r="E694" s="207"/>
      <c r="F694" s="207">
        <v>60</v>
      </c>
      <c r="G694" s="2">
        <f t="shared" si="14"/>
        <v>126.70000000000002</v>
      </c>
    </row>
    <row r="695" spans="1:13">
      <c r="A695" s="3">
        <v>45199</v>
      </c>
      <c r="B695" s="422" t="s">
        <v>91</v>
      </c>
      <c r="C695" s="422" t="s">
        <v>41</v>
      </c>
      <c r="D695" t="s">
        <v>15</v>
      </c>
      <c r="E695" s="207"/>
      <c r="F695" s="207">
        <v>5</v>
      </c>
      <c r="G695" s="2">
        <f t="shared" si="14"/>
        <v>121.70000000000002</v>
      </c>
    </row>
    <row r="696" spans="1:13">
      <c r="A696" s="3">
        <v>45251</v>
      </c>
      <c r="B696" s="422">
        <v>27809</v>
      </c>
      <c r="C696" s="422" t="s">
        <v>41</v>
      </c>
      <c r="D696" t="s">
        <v>12</v>
      </c>
      <c r="E696" s="207"/>
      <c r="F696" s="207">
        <v>117.8</v>
      </c>
      <c r="G696" s="2">
        <f t="shared" si="14"/>
        <v>3.9000000000000199</v>
      </c>
    </row>
    <row r="697" spans="1:13">
      <c r="A697" s="3">
        <v>45251</v>
      </c>
      <c r="B697" s="422">
        <v>27809</v>
      </c>
      <c r="C697" s="422" t="s">
        <v>41</v>
      </c>
      <c r="D697" t="s">
        <v>13</v>
      </c>
      <c r="E697" s="207"/>
      <c r="F697" s="207">
        <v>3.9</v>
      </c>
      <c r="G697" s="2">
        <f t="shared" si="14"/>
        <v>1.9984014443252818E-14</v>
      </c>
    </row>
    <row r="698" spans="1:13">
      <c r="A698" s="31">
        <v>45230</v>
      </c>
      <c r="B698" s="421" t="s">
        <v>10</v>
      </c>
      <c r="C698" s="421" t="s">
        <v>25</v>
      </c>
      <c r="D698" t="s">
        <v>12</v>
      </c>
      <c r="E698" s="20">
        <v>114.6</v>
      </c>
      <c r="F698" s="46"/>
      <c r="G698" s="2">
        <f t="shared" si="14"/>
        <v>114.60000000000001</v>
      </c>
    </row>
    <row r="699" spans="1:13">
      <c r="B699" s="422"/>
      <c r="C699" s="422"/>
      <c r="D699" t="s">
        <v>13</v>
      </c>
      <c r="E699" s="20">
        <v>4.0999999999999996</v>
      </c>
      <c r="F699" s="46"/>
      <c r="G699" s="2">
        <f t="shared" si="14"/>
        <v>118.7</v>
      </c>
    </row>
    <row r="700" spans="1:13">
      <c r="B700" s="422"/>
      <c r="C700" s="422"/>
      <c r="D700" t="s">
        <v>14</v>
      </c>
      <c r="E700" s="207">
        <v>60</v>
      </c>
      <c r="F700" s="46"/>
      <c r="G700" s="2">
        <f t="shared" ref="G700:G768" si="15">+G699+E700-F700</f>
        <v>178.7</v>
      </c>
    </row>
    <row r="701" spans="1:13">
      <c r="B701" s="422"/>
      <c r="C701" s="422"/>
      <c r="D701" t="s">
        <v>15</v>
      </c>
      <c r="E701" s="207">
        <v>5</v>
      </c>
      <c r="F701" s="46"/>
      <c r="G701" s="2">
        <f t="shared" si="15"/>
        <v>183.7</v>
      </c>
      <c r="J701" s="421"/>
      <c r="L701" s="196"/>
      <c r="M701" s="28"/>
    </row>
    <row r="702" spans="1:13">
      <c r="A702" s="70">
        <v>45230</v>
      </c>
      <c r="B702" s="422" t="s">
        <v>75</v>
      </c>
      <c r="C702" s="422" t="s">
        <v>25</v>
      </c>
      <c r="D702" t="s">
        <v>14</v>
      </c>
      <c r="E702" s="207"/>
      <c r="F702" s="207">
        <v>60</v>
      </c>
      <c r="G702" s="2">
        <f t="shared" si="15"/>
        <v>123.69999999999999</v>
      </c>
      <c r="J702" s="421"/>
      <c r="L702" s="207"/>
      <c r="M702" s="28"/>
    </row>
    <row r="703" spans="1:13">
      <c r="A703" s="70">
        <v>45230</v>
      </c>
      <c r="B703" s="422" t="s">
        <v>75</v>
      </c>
      <c r="C703" s="422" t="s">
        <v>25</v>
      </c>
      <c r="D703" t="s">
        <v>15</v>
      </c>
      <c r="E703" s="207"/>
      <c r="F703" s="207">
        <v>5</v>
      </c>
      <c r="G703" s="2">
        <f t="shared" si="15"/>
        <v>118.69999999999999</v>
      </c>
      <c r="L703" s="207"/>
      <c r="M703" s="28"/>
    </row>
    <row r="704" spans="1:13">
      <c r="A704" s="3">
        <v>45251</v>
      </c>
      <c r="B704" s="422">
        <v>27814</v>
      </c>
      <c r="C704" s="422" t="s">
        <v>25</v>
      </c>
      <c r="D704" t="s">
        <v>12</v>
      </c>
      <c r="F704" s="20">
        <v>114.6</v>
      </c>
      <c r="G704" s="2">
        <f t="shared" si="15"/>
        <v>4.0999999999999943</v>
      </c>
      <c r="J704" s="421"/>
      <c r="M704" s="20"/>
    </row>
    <row r="705" spans="1:13">
      <c r="A705" s="3">
        <v>45251</v>
      </c>
      <c r="B705" s="422">
        <v>27814</v>
      </c>
      <c r="C705" s="422" t="s">
        <v>25</v>
      </c>
      <c r="D705" t="s">
        <v>13</v>
      </c>
      <c r="F705" s="20">
        <v>4.0999999999999996</v>
      </c>
      <c r="G705" s="2">
        <f t="shared" si="15"/>
        <v>0</v>
      </c>
      <c r="J705" s="422"/>
      <c r="M705" s="20"/>
    </row>
    <row r="706" spans="1:13">
      <c r="A706" s="31">
        <v>45260</v>
      </c>
      <c r="B706" s="421" t="s">
        <v>10</v>
      </c>
      <c r="C706" s="421" t="s">
        <v>26</v>
      </c>
      <c r="D706" t="s">
        <v>12</v>
      </c>
      <c r="E706" s="20">
        <v>124.5</v>
      </c>
      <c r="F706" s="207"/>
      <c r="G706" s="2">
        <f t="shared" si="15"/>
        <v>124.5</v>
      </c>
      <c r="L706" s="28"/>
      <c r="M706" s="28"/>
    </row>
    <row r="707" spans="1:13">
      <c r="B707" s="422"/>
      <c r="C707" s="422"/>
      <c r="D707" t="s">
        <v>13</v>
      </c>
      <c r="E707" s="20">
        <v>10</v>
      </c>
      <c r="F707" s="207"/>
      <c r="G707" s="2">
        <f t="shared" si="15"/>
        <v>134.5</v>
      </c>
    </row>
    <row r="708" spans="1:13">
      <c r="B708" s="422"/>
      <c r="C708" s="422"/>
      <c r="D708" t="s">
        <v>14</v>
      </c>
      <c r="E708" s="207">
        <v>60</v>
      </c>
      <c r="F708" s="207"/>
      <c r="G708" s="2">
        <f t="shared" si="15"/>
        <v>194.5</v>
      </c>
      <c r="M708" s="28"/>
    </row>
    <row r="709" spans="1:13">
      <c r="B709" s="422"/>
      <c r="C709" s="422"/>
      <c r="D709" t="s">
        <v>15</v>
      </c>
      <c r="E709" s="207">
        <v>5</v>
      </c>
      <c r="F709" s="207"/>
      <c r="G709" s="2">
        <f t="shared" si="15"/>
        <v>199.5</v>
      </c>
      <c r="I709" s="421"/>
      <c r="K709" s="20"/>
      <c r="M709" s="28"/>
    </row>
    <row r="710" spans="1:13">
      <c r="A710" s="3">
        <v>45260</v>
      </c>
      <c r="B710" s="422" t="s">
        <v>93</v>
      </c>
      <c r="C710" s="422" t="s">
        <v>26</v>
      </c>
      <c r="D710" t="s">
        <v>14</v>
      </c>
      <c r="E710" s="207"/>
      <c r="F710" s="207">
        <v>60</v>
      </c>
      <c r="G710" s="2">
        <f t="shared" si="15"/>
        <v>139.5</v>
      </c>
      <c r="I710" s="422"/>
      <c r="K710" s="20"/>
    </row>
    <row r="711" spans="1:13">
      <c r="A711" s="3">
        <v>45260</v>
      </c>
      <c r="B711" s="422" t="s">
        <v>93</v>
      </c>
      <c r="C711" s="422" t="s">
        <v>26</v>
      </c>
      <c r="D711" t="s">
        <v>15</v>
      </c>
      <c r="E711" s="207"/>
      <c r="F711" s="207">
        <v>5</v>
      </c>
      <c r="G711" s="2">
        <f t="shared" si="15"/>
        <v>134.5</v>
      </c>
      <c r="I711" s="421"/>
      <c r="K711" s="20"/>
    </row>
    <row r="712" spans="1:13">
      <c r="A712" s="3">
        <v>45286</v>
      </c>
      <c r="B712" s="422">
        <v>28043</v>
      </c>
      <c r="C712" s="422" t="s">
        <v>26</v>
      </c>
      <c r="D712" t="s">
        <v>12</v>
      </c>
      <c r="F712" s="20">
        <v>124.5</v>
      </c>
      <c r="G712" s="2">
        <f t="shared" si="15"/>
        <v>10</v>
      </c>
      <c r="I712" s="422"/>
      <c r="K712" s="20"/>
    </row>
    <row r="713" spans="1:13">
      <c r="A713" s="3">
        <v>45286</v>
      </c>
      <c r="B713" s="422">
        <v>28043</v>
      </c>
      <c r="C713" s="422" t="s">
        <v>26</v>
      </c>
      <c r="D713" t="s">
        <v>13</v>
      </c>
      <c r="F713" s="20">
        <v>10</v>
      </c>
      <c r="G713" s="2">
        <f t="shared" si="15"/>
        <v>0</v>
      </c>
      <c r="K713" s="207"/>
    </row>
    <row r="714" spans="1:13">
      <c r="A714" s="31">
        <v>45291</v>
      </c>
      <c r="B714" s="421" t="s">
        <v>10</v>
      </c>
      <c r="C714" s="421" t="s">
        <v>27</v>
      </c>
      <c r="D714" t="s">
        <v>12</v>
      </c>
      <c r="E714" s="20">
        <v>133</v>
      </c>
      <c r="F714" s="207"/>
      <c r="G714" s="2">
        <f t="shared" si="15"/>
        <v>133</v>
      </c>
      <c r="K714" s="20"/>
    </row>
    <row r="715" spans="1:13">
      <c r="B715" s="422"/>
      <c r="C715" s="422"/>
      <c r="D715" t="s">
        <v>13</v>
      </c>
      <c r="E715" s="20">
        <v>14.2</v>
      </c>
      <c r="F715" s="207"/>
      <c r="G715" s="2">
        <f t="shared" si="15"/>
        <v>147.19999999999999</v>
      </c>
    </row>
    <row r="716" spans="1:13">
      <c r="B716" s="422"/>
      <c r="C716" s="422"/>
      <c r="D716" t="s">
        <v>14</v>
      </c>
      <c r="E716" s="207">
        <v>60</v>
      </c>
      <c r="F716" s="207"/>
      <c r="G716" s="2">
        <f t="shared" si="15"/>
        <v>207.2</v>
      </c>
    </row>
    <row r="717" spans="1:13">
      <c r="B717" s="422"/>
      <c r="C717" s="422"/>
      <c r="D717" t="s">
        <v>15</v>
      </c>
      <c r="E717" s="207">
        <v>5</v>
      </c>
      <c r="F717" s="207"/>
      <c r="G717" s="2">
        <f t="shared" si="15"/>
        <v>212.2</v>
      </c>
    </row>
    <row r="718" spans="1:13">
      <c r="A718" s="3">
        <v>45291</v>
      </c>
      <c r="B718" s="422" t="s">
        <v>76</v>
      </c>
      <c r="C718" s="422" t="s">
        <v>27</v>
      </c>
      <c r="D718" t="s">
        <v>14</v>
      </c>
      <c r="E718" s="207"/>
      <c r="F718" s="207">
        <v>60</v>
      </c>
      <c r="G718" s="2">
        <f t="shared" si="15"/>
        <v>152.19999999999999</v>
      </c>
    </row>
    <row r="719" spans="1:13">
      <c r="A719" s="3">
        <v>45291</v>
      </c>
      <c r="B719" s="422" t="s">
        <v>76</v>
      </c>
      <c r="C719" s="422" t="s">
        <v>27</v>
      </c>
      <c r="D719" t="s">
        <v>15</v>
      </c>
      <c r="E719" s="207"/>
      <c r="F719" s="207">
        <v>5</v>
      </c>
      <c r="G719" s="2">
        <f t="shared" si="15"/>
        <v>147.19999999999999</v>
      </c>
    </row>
    <row r="720" spans="1:13">
      <c r="A720" s="70">
        <v>45356</v>
      </c>
      <c r="B720" s="422">
        <v>28423</v>
      </c>
      <c r="C720" s="422" t="s">
        <v>27</v>
      </c>
      <c r="D720" t="s">
        <v>12</v>
      </c>
      <c r="E720" s="207"/>
      <c r="F720" s="20">
        <v>133</v>
      </c>
      <c r="G720" s="2">
        <f t="shared" si="15"/>
        <v>14.199999999999989</v>
      </c>
    </row>
    <row r="721" spans="1:7">
      <c r="A721" s="70">
        <v>45356</v>
      </c>
      <c r="B721" s="422">
        <v>28423</v>
      </c>
      <c r="C721" s="422" t="s">
        <v>27</v>
      </c>
      <c r="D721" t="s">
        <v>13</v>
      </c>
      <c r="E721" s="207"/>
      <c r="F721" s="20">
        <v>14.2</v>
      </c>
      <c r="G721" s="2">
        <f t="shared" si="15"/>
        <v>0</v>
      </c>
    </row>
    <row r="722" spans="1:7">
      <c r="A722" s="81">
        <v>45322</v>
      </c>
      <c r="B722" s="421" t="s">
        <v>10</v>
      </c>
      <c r="C722" s="421" t="s">
        <v>11</v>
      </c>
      <c r="D722" t="s">
        <v>12</v>
      </c>
      <c r="E722" s="20">
        <v>148.5</v>
      </c>
      <c r="F722" s="207"/>
      <c r="G722" s="2">
        <f t="shared" si="15"/>
        <v>148.5</v>
      </c>
    </row>
    <row r="723" spans="1:7">
      <c r="A723" s="70"/>
      <c r="B723" s="422"/>
      <c r="C723" s="422"/>
      <c r="D723" t="s">
        <v>13</v>
      </c>
      <c r="E723" s="20">
        <v>20.2</v>
      </c>
      <c r="F723" s="207"/>
      <c r="G723" s="2">
        <f t="shared" si="15"/>
        <v>168.7</v>
      </c>
    </row>
    <row r="724" spans="1:7">
      <c r="A724" s="70"/>
      <c r="B724" s="422"/>
      <c r="C724" s="422"/>
      <c r="D724" t="s">
        <v>14</v>
      </c>
      <c r="E724" s="207">
        <v>60</v>
      </c>
      <c r="F724" s="207"/>
      <c r="G724" s="2">
        <f t="shared" si="15"/>
        <v>228.7</v>
      </c>
    </row>
    <row r="725" spans="1:7">
      <c r="A725" s="70"/>
      <c r="B725" s="422"/>
      <c r="C725" s="422"/>
      <c r="D725" t="s">
        <v>15</v>
      </c>
      <c r="E725" s="207">
        <v>5</v>
      </c>
      <c r="F725" s="207"/>
      <c r="G725" s="2">
        <f t="shared" si="15"/>
        <v>233.7</v>
      </c>
    </row>
    <row r="726" spans="1:7">
      <c r="A726" s="70"/>
      <c r="B726" s="422"/>
      <c r="C726" s="422"/>
      <c r="D726" t="s">
        <v>119</v>
      </c>
      <c r="E726" s="207">
        <v>24.2</v>
      </c>
      <c r="F726" s="207"/>
      <c r="G726" s="2">
        <f t="shared" si="15"/>
        <v>257.89999999999998</v>
      </c>
    </row>
    <row r="727" spans="1:7">
      <c r="A727" s="70">
        <v>45322</v>
      </c>
      <c r="B727" s="422" t="s">
        <v>77</v>
      </c>
      <c r="C727" s="422" t="s">
        <v>11</v>
      </c>
      <c r="D727" t="s">
        <v>14</v>
      </c>
      <c r="E727" s="207"/>
      <c r="F727" s="207">
        <v>60</v>
      </c>
      <c r="G727" s="2">
        <f t="shared" si="15"/>
        <v>197.89999999999998</v>
      </c>
    </row>
    <row r="728" spans="1:7">
      <c r="A728" s="70">
        <v>45322</v>
      </c>
      <c r="B728" s="422" t="s">
        <v>77</v>
      </c>
      <c r="C728" s="422" t="s">
        <v>11</v>
      </c>
      <c r="D728" t="s">
        <v>15</v>
      </c>
      <c r="E728" s="207"/>
      <c r="F728" s="207">
        <v>5</v>
      </c>
      <c r="G728" s="2">
        <f t="shared" si="15"/>
        <v>192.89999999999998</v>
      </c>
    </row>
    <row r="729" spans="1:7">
      <c r="A729" s="70">
        <v>45356</v>
      </c>
      <c r="B729" s="422">
        <v>28423</v>
      </c>
      <c r="C729" s="422" t="s">
        <v>11</v>
      </c>
      <c r="D729" t="s">
        <v>12</v>
      </c>
      <c r="E729" s="207"/>
      <c r="F729" s="20">
        <v>148.5</v>
      </c>
      <c r="G729" s="2">
        <f t="shared" si="15"/>
        <v>44.399999999999977</v>
      </c>
    </row>
    <row r="730" spans="1:7">
      <c r="A730" s="70">
        <v>45356</v>
      </c>
      <c r="B730" s="422">
        <v>28423</v>
      </c>
      <c r="C730" s="422" t="s">
        <v>11</v>
      </c>
      <c r="D730" t="s">
        <v>13</v>
      </c>
      <c r="E730" s="207"/>
      <c r="F730" s="20">
        <v>20.2</v>
      </c>
      <c r="G730" s="2">
        <f t="shared" si="15"/>
        <v>24.199999999999978</v>
      </c>
    </row>
    <row r="731" spans="1:7">
      <c r="A731" s="70">
        <v>45356</v>
      </c>
      <c r="B731" s="422">
        <v>28423</v>
      </c>
      <c r="C731" s="422" t="s">
        <v>11</v>
      </c>
      <c r="D731" t="s">
        <v>119</v>
      </c>
      <c r="E731" s="207"/>
      <c r="F731" s="207">
        <v>24.2</v>
      </c>
      <c r="G731" s="2">
        <f t="shared" si="15"/>
        <v>0</v>
      </c>
    </row>
    <row r="732" spans="1:7">
      <c r="A732" s="81">
        <v>45351</v>
      </c>
      <c r="B732" s="421" t="s">
        <v>10</v>
      </c>
      <c r="C732" s="421" t="s">
        <v>17</v>
      </c>
      <c r="D732" t="s">
        <v>12</v>
      </c>
      <c r="E732" s="207">
        <v>153.9</v>
      </c>
      <c r="F732" s="207"/>
      <c r="G732" s="2">
        <f t="shared" si="15"/>
        <v>153.9</v>
      </c>
    </row>
    <row r="733" spans="1:7">
      <c r="A733" s="70"/>
      <c r="B733" s="422"/>
      <c r="C733" s="422"/>
      <c r="D733" t="s">
        <v>13</v>
      </c>
      <c r="E733" s="207">
        <v>15.9</v>
      </c>
      <c r="F733" s="207"/>
      <c r="G733" s="2">
        <f t="shared" si="15"/>
        <v>169.8</v>
      </c>
    </row>
    <row r="734" spans="1:7">
      <c r="A734" s="70"/>
      <c r="B734" s="422"/>
      <c r="C734" s="422"/>
      <c r="D734" t="s">
        <v>14</v>
      </c>
      <c r="E734" s="207">
        <v>58</v>
      </c>
      <c r="F734" s="207"/>
      <c r="G734" s="2">
        <f t="shared" si="15"/>
        <v>227.8</v>
      </c>
    </row>
    <row r="735" spans="1:7">
      <c r="A735" s="70"/>
      <c r="B735" s="422"/>
      <c r="C735" s="422"/>
      <c r="D735" t="s">
        <v>15</v>
      </c>
      <c r="E735" s="207">
        <v>5</v>
      </c>
      <c r="F735" s="207"/>
      <c r="G735" s="2">
        <f t="shared" si="15"/>
        <v>232.8</v>
      </c>
    </row>
    <row r="736" spans="1:7">
      <c r="A736" s="70">
        <v>45351</v>
      </c>
      <c r="B736" s="422" t="s">
        <v>78</v>
      </c>
      <c r="C736" s="422" t="s">
        <v>17</v>
      </c>
      <c r="D736" t="s">
        <v>14</v>
      </c>
      <c r="E736" s="207"/>
      <c r="F736" s="207">
        <v>58</v>
      </c>
      <c r="G736" s="2">
        <f t="shared" si="15"/>
        <v>174.8</v>
      </c>
    </row>
    <row r="737" spans="1:11">
      <c r="A737" s="70">
        <v>45351</v>
      </c>
      <c r="B737" s="422" t="s">
        <v>78</v>
      </c>
      <c r="C737" s="422" t="s">
        <v>17</v>
      </c>
      <c r="D737" t="s">
        <v>15</v>
      </c>
      <c r="E737" s="207"/>
      <c r="F737" s="207">
        <v>5</v>
      </c>
      <c r="G737" s="2">
        <f t="shared" si="15"/>
        <v>169.8</v>
      </c>
    </row>
    <row r="738" spans="1:11">
      <c r="A738" s="3">
        <v>45376</v>
      </c>
      <c r="B738" s="422">
        <v>28686</v>
      </c>
      <c r="C738" s="422" t="s">
        <v>17</v>
      </c>
      <c r="D738" t="s">
        <v>12</v>
      </c>
      <c r="F738" s="207">
        <v>153.9</v>
      </c>
      <c r="G738" s="2">
        <f t="shared" si="15"/>
        <v>15.900000000000006</v>
      </c>
    </row>
    <row r="739" spans="1:11">
      <c r="A739" s="3">
        <v>45376</v>
      </c>
      <c r="B739" s="422">
        <v>28686</v>
      </c>
      <c r="C739" s="422" t="s">
        <v>17</v>
      </c>
      <c r="D739" t="s">
        <v>13</v>
      </c>
      <c r="F739" s="207">
        <v>15.9</v>
      </c>
      <c r="G739" s="2">
        <f t="shared" si="15"/>
        <v>0</v>
      </c>
    </row>
    <row r="740" spans="1:11">
      <c r="A740" s="31">
        <v>45382</v>
      </c>
      <c r="B740" s="421" t="s">
        <v>10</v>
      </c>
      <c r="C740" s="421" t="s">
        <v>18</v>
      </c>
      <c r="D740" t="s">
        <v>12</v>
      </c>
      <c r="E740" s="207">
        <v>149</v>
      </c>
      <c r="F740" s="207"/>
      <c r="G740" s="2">
        <f t="shared" si="15"/>
        <v>149</v>
      </c>
    </row>
    <row r="741" spans="1:11">
      <c r="B741" s="422"/>
      <c r="C741" s="422"/>
      <c r="D741" t="s">
        <v>13</v>
      </c>
      <c r="E741" s="207">
        <v>12.9</v>
      </c>
      <c r="F741" s="207"/>
      <c r="G741" s="2">
        <f t="shared" si="15"/>
        <v>161.9</v>
      </c>
    </row>
    <row r="742" spans="1:11">
      <c r="B742" s="422"/>
      <c r="C742" s="422"/>
      <c r="D742" t="s">
        <v>14</v>
      </c>
      <c r="E742" s="207">
        <v>60</v>
      </c>
      <c r="F742" s="207"/>
      <c r="G742" s="2">
        <f t="shared" si="15"/>
        <v>221.9</v>
      </c>
    </row>
    <row r="743" spans="1:11">
      <c r="B743" s="422"/>
      <c r="C743" s="422"/>
      <c r="D743" t="s">
        <v>15</v>
      </c>
      <c r="E743" s="207">
        <v>5</v>
      </c>
      <c r="F743" s="207"/>
      <c r="G743" s="2">
        <f t="shared" si="15"/>
        <v>226.9</v>
      </c>
      <c r="I743" s="440" t="s">
        <v>394</v>
      </c>
      <c r="J743" s="440"/>
      <c r="K743" s="440"/>
    </row>
    <row r="744" spans="1:11">
      <c r="A744" s="3">
        <v>45382</v>
      </c>
      <c r="B744" s="422" t="s">
        <v>81</v>
      </c>
      <c r="C744" s="422" t="s">
        <v>18</v>
      </c>
      <c r="D744" t="s">
        <v>14</v>
      </c>
      <c r="E744" s="207"/>
      <c r="F744" s="207">
        <v>60</v>
      </c>
      <c r="G744" s="2">
        <f t="shared" si="15"/>
        <v>166.9</v>
      </c>
      <c r="H744">
        <v>2024</v>
      </c>
      <c r="I744" s="421" t="s">
        <v>21</v>
      </c>
      <c r="J744" t="s">
        <v>12</v>
      </c>
      <c r="K744" s="207">
        <v>130.9</v>
      </c>
    </row>
    <row r="745" spans="1:11">
      <c r="A745" s="3">
        <v>45382</v>
      </c>
      <c r="B745" s="422" t="s">
        <v>81</v>
      </c>
      <c r="C745" s="422" t="s">
        <v>18</v>
      </c>
      <c r="D745" t="s">
        <v>15</v>
      </c>
      <c r="E745" s="207"/>
      <c r="F745" s="207">
        <v>5</v>
      </c>
      <c r="G745" s="2">
        <f t="shared" si="15"/>
        <v>161.9</v>
      </c>
      <c r="I745" s="422"/>
      <c r="J745" t="s">
        <v>13</v>
      </c>
      <c r="K745" s="207">
        <v>16.100000000000001</v>
      </c>
    </row>
    <row r="746" spans="1:11">
      <c r="A746" s="3">
        <v>45450</v>
      </c>
      <c r="B746" s="422">
        <v>28994</v>
      </c>
      <c r="C746" s="422" t="s">
        <v>18</v>
      </c>
      <c r="D746" t="s">
        <v>13</v>
      </c>
      <c r="E746" s="207"/>
      <c r="F746" s="207">
        <v>149</v>
      </c>
      <c r="G746" s="2">
        <f t="shared" si="15"/>
        <v>12.900000000000006</v>
      </c>
      <c r="I746" s="421" t="s">
        <v>22</v>
      </c>
      <c r="J746" t="s">
        <v>12</v>
      </c>
      <c r="K746" s="207">
        <v>128.5</v>
      </c>
    </row>
    <row r="747" spans="1:11">
      <c r="A747" s="3">
        <v>45450</v>
      </c>
      <c r="B747" s="422">
        <v>28994</v>
      </c>
      <c r="C747" s="422" t="s">
        <v>18</v>
      </c>
      <c r="D747" t="s">
        <v>12</v>
      </c>
      <c r="E747" s="207"/>
      <c r="F747" s="207">
        <v>12.9</v>
      </c>
      <c r="G747" s="2">
        <f t="shared" si="15"/>
        <v>0</v>
      </c>
      <c r="I747" s="422"/>
      <c r="J747" t="s">
        <v>13</v>
      </c>
      <c r="K747" s="207">
        <v>18.3</v>
      </c>
    </row>
    <row r="748" spans="1:11">
      <c r="A748" s="31">
        <v>45412</v>
      </c>
      <c r="B748" s="421" t="s">
        <v>10</v>
      </c>
      <c r="C748" s="421" t="s">
        <v>19</v>
      </c>
      <c r="D748" t="s">
        <v>12</v>
      </c>
      <c r="E748" s="207">
        <v>148.1</v>
      </c>
      <c r="F748" s="207"/>
      <c r="G748" s="2">
        <f t="shared" si="15"/>
        <v>148.1</v>
      </c>
      <c r="I748" s="421"/>
      <c r="K748" s="207">
        <f>SUM(K744:K747)</f>
        <v>293.8</v>
      </c>
    </row>
    <row r="749" spans="1:11">
      <c r="B749" s="422"/>
      <c r="C749" s="422"/>
      <c r="D749" t="s">
        <v>13</v>
      </c>
      <c r="E749" s="207">
        <v>14.2</v>
      </c>
      <c r="F749" s="207"/>
      <c r="G749" s="2">
        <f t="shared" si="15"/>
        <v>162.29999999999998</v>
      </c>
      <c r="I749" s="422"/>
      <c r="K749" s="207"/>
    </row>
    <row r="750" spans="1:11">
      <c r="B750" s="422"/>
      <c r="C750" s="422"/>
      <c r="D750" t="s">
        <v>14</v>
      </c>
      <c r="E750" s="207">
        <v>60</v>
      </c>
      <c r="F750" s="207"/>
      <c r="G750" s="2">
        <f t="shared" si="15"/>
        <v>222.29999999999998</v>
      </c>
      <c r="K750" s="28"/>
    </row>
    <row r="751" spans="1:11">
      <c r="B751" s="422"/>
      <c r="C751" s="422"/>
      <c r="D751" t="s">
        <v>15</v>
      </c>
      <c r="E751" s="207">
        <v>5</v>
      </c>
      <c r="F751" s="207"/>
      <c r="G751" s="2">
        <f t="shared" si="15"/>
        <v>227.29999999999998</v>
      </c>
      <c r="J751" s="207"/>
    </row>
    <row r="752" spans="1:11">
      <c r="A752" s="3">
        <v>45412</v>
      </c>
      <c r="B752" s="422" t="s">
        <v>98</v>
      </c>
      <c r="C752" s="422" t="s">
        <v>19</v>
      </c>
      <c r="D752" t="s">
        <v>14</v>
      </c>
      <c r="E752" s="207"/>
      <c r="F752" s="207">
        <v>56</v>
      </c>
      <c r="G752" s="2">
        <f t="shared" si="15"/>
        <v>171.29999999999998</v>
      </c>
      <c r="J752" s="207"/>
    </row>
    <row r="753" spans="1:13">
      <c r="A753" s="3">
        <v>45419</v>
      </c>
      <c r="B753" s="422">
        <v>28825</v>
      </c>
      <c r="C753" s="422" t="s">
        <v>19</v>
      </c>
      <c r="D753" t="s">
        <v>14</v>
      </c>
      <c r="E753" s="207"/>
      <c r="F753" s="207">
        <v>4</v>
      </c>
      <c r="G753" s="2">
        <f t="shared" si="15"/>
        <v>167.29999999999998</v>
      </c>
      <c r="I753" s="421"/>
      <c r="K753" s="207"/>
    </row>
    <row r="754" spans="1:13">
      <c r="A754" s="3">
        <v>45419</v>
      </c>
      <c r="B754" s="422">
        <v>28825</v>
      </c>
      <c r="C754" s="422" t="s">
        <v>19</v>
      </c>
      <c r="D754" t="s">
        <v>15</v>
      </c>
      <c r="E754" s="207"/>
      <c r="F754" s="207">
        <v>5</v>
      </c>
      <c r="G754" s="2">
        <f t="shared" si="15"/>
        <v>162.29999999999998</v>
      </c>
      <c r="I754" s="422"/>
      <c r="K754" s="207"/>
    </row>
    <row r="755" spans="1:13">
      <c r="A755" s="3">
        <v>45482</v>
      </c>
      <c r="B755" s="422">
        <v>29218</v>
      </c>
      <c r="C755" s="422" t="s">
        <v>19</v>
      </c>
      <c r="D755" t="s">
        <v>12</v>
      </c>
      <c r="E755" s="207"/>
      <c r="F755" s="207">
        <v>148.1</v>
      </c>
      <c r="G755" s="2">
        <f t="shared" si="15"/>
        <v>14.199999999999989</v>
      </c>
      <c r="I755" s="422"/>
      <c r="K755" s="207"/>
    </row>
    <row r="756" spans="1:13">
      <c r="A756" s="3">
        <v>45482</v>
      </c>
      <c r="B756" s="422">
        <v>29218</v>
      </c>
      <c r="C756" s="422" t="s">
        <v>19</v>
      </c>
      <c r="D756" t="s">
        <v>13</v>
      </c>
      <c r="E756" s="207"/>
      <c r="F756" s="207">
        <v>14.2</v>
      </c>
      <c r="G756" s="2">
        <f t="shared" si="15"/>
        <v>0</v>
      </c>
      <c r="I756" s="422"/>
      <c r="K756" s="207"/>
    </row>
    <row r="757" spans="1:13">
      <c r="A757" s="31">
        <v>45443</v>
      </c>
      <c r="B757" s="421" t="s">
        <v>10</v>
      </c>
      <c r="C757" s="421" t="s">
        <v>20</v>
      </c>
      <c r="D757" t="s">
        <v>12</v>
      </c>
      <c r="E757" s="207">
        <v>134.80000000000001</v>
      </c>
      <c r="F757" s="207"/>
      <c r="G757" s="2">
        <f t="shared" si="15"/>
        <v>134.80000000000001</v>
      </c>
      <c r="I757" s="421"/>
      <c r="K757" s="207"/>
    </row>
    <row r="758" spans="1:13">
      <c r="B758" s="422"/>
      <c r="C758" s="422"/>
      <c r="D758" t="s">
        <v>13</v>
      </c>
      <c r="E758" s="207">
        <v>16</v>
      </c>
      <c r="F758" s="207"/>
      <c r="G758" s="2">
        <f t="shared" si="15"/>
        <v>150.80000000000001</v>
      </c>
      <c r="I758" s="422"/>
      <c r="K758" s="207"/>
    </row>
    <row r="759" spans="1:13">
      <c r="B759" s="422"/>
      <c r="C759" s="422"/>
      <c r="D759" t="s">
        <v>14</v>
      </c>
      <c r="E759" s="207">
        <v>60</v>
      </c>
      <c r="F759" s="207"/>
      <c r="G759" s="2">
        <f t="shared" si="15"/>
        <v>210.8</v>
      </c>
      <c r="K759" s="28"/>
    </row>
    <row r="760" spans="1:13">
      <c r="B760" s="422"/>
      <c r="C760" s="422"/>
      <c r="D760" t="s">
        <v>15</v>
      </c>
      <c r="E760" s="207">
        <v>5</v>
      </c>
      <c r="F760" s="207"/>
      <c r="G760" s="2">
        <f t="shared" si="15"/>
        <v>215.8</v>
      </c>
    </row>
    <row r="761" spans="1:13">
      <c r="A761" s="3">
        <v>45443</v>
      </c>
      <c r="B761" s="422" t="s">
        <v>100</v>
      </c>
      <c r="C761" s="422" t="s">
        <v>20</v>
      </c>
      <c r="D761" t="s">
        <v>14</v>
      </c>
      <c r="E761" s="207"/>
      <c r="F761" s="207">
        <v>60</v>
      </c>
      <c r="G761" s="2">
        <f t="shared" si="15"/>
        <v>155.80000000000001</v>
      </c>
    </row>
    <row r="762" spans="1:13">
      <c r="A762" s="3">
        <v>45443</v>
      </c>
      <c r="B762" s="422" t="s">
        <v>100</v>
      </c>
      <c r="C762" s="422" t="s">
        <v>20</v>
      </c>
      <c r="D762" t="s">
        <v>15</v>
      </c>
      <c r="E762" s="207"/>
      <c r="F762" s="207">
        <v>5</v>
      </c>
      <c r="G762" s="2">
        <f t="shared" si="15"/>
        <v>150.80000000000001</v>
      </c>
    </row>
    <row r="763" spans="1:13">
      <c r="A763" s="3">
        <v>45482</v>
      </c>
      <c r="B763" s="422">
        <v>29218</v>
      </c>
      <c r="C763" s="422" t="s">
        <v>20</v>
      </c>
      <c r="D763" t="s">
        <v>12</v>
      </c>
      <c r="E763" s="207"/>
      <c r="F763" s="207">
        <v>134.80000000000001</v>
      </c>
      <c r="G763" s="2">
        <f t="shared" si="15"/>
        <v>16</v>
      </c>
    </row>
    <row r="764" spans="1:13">
      <c r="A764" s="3">
        <v>45482</v>
      </c>
      <c r="B764" s="422">
        <v>29218</v>
      </c>
      <c r="C764" s="422" t="s">
        <v>20</v>
      </c>
      <c r="D764" t="s">
        <v>13</v>
      </c>
      <c r="E764" s="207"/>
      <c r="F764" s="207">
        <v>16</v>
      </c>
      <c r="G764" s="2">
        <f t="shared" si="15"/>
        <v>0</v>
      </c>
    </row>
    <row r="765" spans="1:13">
      <c r="A765" s="81">
        <v>45473</v>
      </c>
      <c r="B765" s="421" t="s">
        <v>10</v>
      </c>
      <c r="C765" s="421" t="s">
        <v>21</v>
      </c>
      <c r="D765" t="s">
        <v>12</v>
      </c>
      <c r="E765" s="207">
        <v>130.9</v>
      </c>
      <c r="F765" s="207"/>
      <c r="G765" s="2">
        <f t="shared" si="15"/>
        <v>130.9</v>
      </c>
      <c r="I765" s="421"/>
      <c r="K765" s="207"/>
      <c r="L765" s="207"/>
    </row>
    <row r="766" spans="1:13">
      <c r="A766" s="70"/>
      <c r="B766" s="422"/>
      <c r="C766" s="422"/>
      <c r="D766" t="s">
        <v>13</v>
      </c>
      <c r="E766" s="207">
        <v>16.100000000000001</v>
      </c>
      <c r="F766" s="207"/>
      <c r="G766" s="2">
        <f t="shared" si="15"/>
        <v>147</v>
      </c>
      <c r="I766" s="422"/>
      <c r="K766" s="207"/>
      <c r="L766" s="207"/>
    </row>
    <row r="767" spans="1:13">
      <c r="A767" s="70"/>
      <c r="B767" s="422"/>
      <c r="C767" s="422"/>
      <c r="D767" t="s">
        <v>14</v>
      </c>
      <c r="E767" s="207">
        <v>60</v>
      </c>
      <c r="F767" s="207"/>
      <c r="G767" s="2">
        <f t="shared" si="15"/>
        <v>207</v>
      </c>
      <c r="I767" s="421"/>
      <c r="K767" s="207"/>
      <c r="L767" s="207"/>
    </row>
    <row r="768" spans="1:13">
      <c r="A768" s="70"/>
      <c r="B768" s="422"/>
      <c r="C768" s="422"/>
      <c r="D768" t="s">
        <v>15</v>
      </c>
      <c r="E768" s="207">
        <v>5</v>
      </c>
      <c r="F768" s="207"/>
      <c r="G768" s="2">
        <f t="shared" si="15"/>
        <v>212</v>
      </c>
      <c r="I768" s="422"/>
      <c r="K768" s="207"/>
      <c r="L768" s="207"/>
      <c r="M768" s="28"/>
    </row>
    <row r="769" spans="1:14">
      <c r="A769" s="70">
        <v>45473</v>
      </c>
      <c r="B769" s="422" t="s">
        <v>86</v>
      </c>
      <c r="C769" s="422" t="s">
        <v>21</v>
      </c>
      <c r="D769" t="s">
        <v>14</v>
      </c>
      <c r="E769" s="207"/>
      <c r="F769" s="207">
        <v>60</v>
      </c>
      <c r="G769" s="2">
        <f t="shared" ref="G769:G787" si="16">+G768+E769-F769</f>
        <v>152</v>
      </c>
      <c r="K769" s="28"/>
      <c r="M769" s="28"/>
    </row>
    <row r="770" spans="1:14">
      <c r="A770" s="70">
        <v>45473</v>
      </c>
      <c r="B770" s="422" t="s">
        <v>86</v>
      </c>
      <c r="C770" s="422" t="s">
        <v>21</v>
      </c>
      <c r="D770" t="s">
        <v>15</v>
      </c>
      <c r="E770" s="207"/>
      <c r="F770" s="207">
        <v>5</v>
      </c>
      <c r="G770" s="2">
        <f t="shared" si="16"/>
        <v>147</v>
      </c>
    </row>
    <row r="771" spans="1:14">
      <c r="A771" s="70">
        <v>45539</v>
      </c>
      <c r="B771" s="422">
        <v>29632</v>
      </c>
      <c r="C771" s="422" t="s">
        <v>21</v>
      </c>
      <c r="D771" t="s">
        <v>12</v>
      </c>
      <c r="E771" s="207"/>
      <c r="F771" s="207">
        <v>130.9</v>
      </c>
      <c r="G771" s="2">
        <f t="shared" si="16"/>
        <v>16.099999999999994</v>
      </c>
    </row>
    <row r="772" spans="1:14">
      <c r="A772" s="70">
        <v>45539</v>
      </c>
      <c r="B772" s="422">
        <v>29632</v>
      </c>
      <c r="C772" s="422" t="s">
        <v>21</v>
      </c>
      <c r="D772" t="s">
        <v>13</v>
      </c>
      <c r="E772" s="207"/>
      <c r="F772" s="207">
        <v>16.100000000000001</v>
      </c>
      <c r="G772" s="2">
        <f t="shared" si="16"/>
        <v>0</v>
      </c>
    </row>
    <row r="773" spans="1:14">
      <c r="A773" s="81">
        <v>45504</v>
      </c>
      <c r="B773" s="421" t="s">
        <v>10</v>
      </c>
      <c r="C773" s="421" t="s">
        <v>22</v>
      </c>
      <c r="D773" t="s">
        <v>12</v>
      </c>
      <c r="E773" s="207">
        <v>128.5</v>
      </c>
      <c r="F773" s="207"/>
      <c r="G773" s="2">
        <f t="shared" si="16"/>
        <v>128.5</v>
      </c>
      <c r="J773" t="s">
        <v>394</v>
      </c>
    </row>
    <row r="774" spans="1:14">
      <c r="A774" s="70"/>
      <c r="B774" s="422"/>
      <c r="C774" s="422"/>
      <c r="D774" t="s">
        <v>13</v>
      </c>
      <c r="E774" s="207">
        <v>18.3</v>
      </c>
      <c r="F774" s="207"/>
      <c r="G774" s="2">
        <f t="shared" si="16"/>
        <v>146.80000000000001</v>
      </c>
      <c r="H774">
        <v>2024</v>
      </c>
      <c r="I774" s="421" t="s">
        <v>57</v>
      </c>
      <c r="J774" t="s">
        <v>12</v>
      </c>
      <c r="K774" s="207">
        <v>128.80000000000001</v>
      </c>
      <c r="L774" s="421" t="s">
        <v>57</v>
      </c>
      <c r="M774" t="s">
        <v>12</v>
      </c>
      <c r="N774" s="207">
        <v>266</v>
      </c>
    </row>
    <row r="775" spans="1:14">
      <c r="A775" s="70"/>
      <c r="B775" s="422"/>
      <c r="C775" s="422"/>
      <c r="D775" t="s">
        <v>14</v>
      </c>
      <c r="E775" s="207">
        <v>60</v>
      </c>
      <c r="F775" s="207"/>
      <c r="G775" s="2">
        <f t="shared" si="16"/>
        <v>206.8</v>
      </c>
      <c r="I775" s="422"/>
      <c r="J775" t="s">
        <v>13</v>
      </c>
      <c r="K775" s="207">
        <v>15.9</v>
      </c>
      <c r="L775" s="422"/>
      <c r="M775" t="s">
        <v>13</v>
      </c>
      <c r="N775" s="207">
        <v>7</v>
      </c>
    </row>
    <row r="776" spans="1:14">
      <c r="A776" s="70"/>
      <c r="B776" s="422"/>
      <c r="C776" s="422"/>
      <c r="D776" t="s">
        <v>15</v>
      </c>
      <c r="E776" s="207">
        <v>5</v>
      </c>
      <c r="F776" s="207"/>
      <c r="G776" s="2">
        <f t="shared" si="16"/>
        <v>211.8</v>
      </c>
      <c r="K776" s="28">
        <f>SUM(K774:K775)</f>
        <v>144.70000000000002</v>
      </c>
    </row>
    <row r="777" spans="1:14">
      <c r="A777" s="70"/>
      <c r="B777" s="422"/>
      <c r="C777" s="422"/>
      <c r="D777" t="s">
        <v>56</v>
      </c>
      <c r="E777" s="207">
        <v>250</v>
      </c>
      <c r="F777" s="207"/>
      <c r="G777" s="2">
        <f t="shared" si="16"/>
        <v>461.8</v>
      </c>
      <c r="K777" s="28"/>
    </row>
    <row r="778" spans="1:14">
      <c r="A778" s="70">
        <v>45504</v>
      </c>
      <c r="B778" s="422" t="s">
        <v>87</v>
      </c>
      <c r="C778" s="422" t="s">
        <v>22</v>
      </c>
      <c r="D778" t="s">
        <v>14</v>
      </c>
      <c r="E778" s="207"/>
      <c r="F778" s="207">
        <v>60</v>
      </c>
      <c r="G778" s="2">
        <f t="shared" si="16"/>
        <v>401.8</v>
      </c>
    </row>
    <row r="779" spans="1:14">
      <c r="A779" s="70">
        <v>45504</v>
      </c>
      <c r="B779" s="422" t="s">
        <v>87</v>
      </c>
      <c r="C779" s="422" t="s">
        <v>22</v>
      </c>
      <c r="D779" t="s">
        <v>15</v>
      </c>
      <c r="E779" s="207"/>
      <c r="F779" s="207">
        <v>5</v>
      </c>
      <c r="G779" s="2">
        <f t="shared" si="16"/>
        <v>396.8</v>
      </c>
    </row>
    <row r="780" spans="1:14">
      <c r="A780" s="70">
        <v>45553</v>
      </c>
      <c r="B780" s="422">
        <v>29686</v>
      </c>
      <c r="C780" s="422" t="s">
        <v>22</v>
      </c>
      <c r="D780" t="s">
        <v>12</v>
      </c>
      <c r="E780" s="207"/>
      <c r="F780" s="207">
        <v>128.5</v>
      </c>
      <c r="G780" s="2">
        <f t="shared" si="16"/>
        <v>268.3</v>
      </c>
      <c r="K780" s="28"/>
    </row>
    <row r="781" spans="1:14">
      <c r="A781" s="70">
        <v>45553</v>
      </c>
      <c r="B781" s="422">
        <v>29686</v>
      </c>
      <c r="C781" s="422" t="s">
        <v>22</v>
      </c>
      <c r="D781" t="s">
        <v>13</v>
      </c>
      <c r="E781" s="207"/>
      <c r="F781" s="207">
        <v>18.3</v>
      </c>
      <c r="G781" s="2">
        <f t="shared" si="16"/>
        <v>250</v>
      </c>
      <c r="K781" s="28"/>
    </row>
    <row r="782" spans="1:14">
      <c r="A782" s="70">
        <v>45498</v>
      </c>
      <c r="B782" s="422">
        <v>29411</v>
      </c>
      <c r="C782" s="422" t="s">
        <v>22</v>
      </c>
      <c r="D782" t="s">
        <v>56</v>
      </c>
      <c r="E782" s="207"/>
      <c r="F782" s="207">
        <v>250</v>
      </c>
      <c r="G782" s="2">
        <f t="shared" si="16"/>
        <v>0</v>
      </c>
      <c r="K782" s="28"/>
    </row>
    <row r="783" spans="1:14">
      <c r="A783" s="31">
        <v>45535</v>
      </c>
      <c r="B783" s="421" t="s">
        <v>10</v>
      </c>
      <c r="C783" s="421" t="s">
        <v>57</v>
      </c>
      <c r="D783" t="s">
        <v>12</v>
      </c>
      <c r="E783" s="207">
        <v>128.80000000000001</v>
      </c>
      <c r="F783" s="207"/>
      <c r="G783" s="2">
        <f t="shared" si="16"/>
        <v>128.80000000000001</v>
      </c>
    </row>
    <row r="784" spans="1:14">
      <c r="B784" s="422"/>
      <c r="C784" s="422"/>
      <c r="D784" t="s">
        <v>13</v>
      </c>
      <c r="E784" s="207">
        <v>15.9</v>
      </c>
      <c r="F784" s="207"/>
      <c r="G784" s="2">
        <f t="shared" si="16"/>
        <v>144.70000000000002</v>
      </c>
    </row>
    <row r="785" spans="1:12">
      <c r="B785" s="422"/>
      <c r="C785" s="422"/>
      <c r="D785" t="s">
        <v>14</v>
      </c>
      <c r="E785" s="207">
        <v>60</v>
      </c>
      <c r="F785" s="207"/>
      <c r="G785" s="2">
        <f t="shared" si="16"/>
        <v>204.70000000000002</v>
      </c>
    </row>
    <row r="786" spans="1:12">
      <c r="B786" s="422"/>
      <c r="C786" s="422"/>
      <c r="D786" t="s">
        <v>15</v>
      </c>
      <c r="E786" s="207">
        <v>5</v>
      </c>
      <c r="F786" s="207"/>
      <c r="G786" s="2">
        <f t="shared" si="16"/>
        <v>209.70000000000002</v>
      </c>
    </row>
    <row r="787" spans="1:12">
      <c r="A787" s="3">
        <v>45535</v>
      </c>
      <c r="B787" s="422" t="s">
        <v>102</v>
      </c>
      <c r="C787" s="422" t="s">
        <v>57</v>
      </c>
      <c r="D787" t="s">
        <v>14</v>
      </c>
      <c r="E787" s="207"/>
      <c r="F787" s="207">
        <v>60</v>
      </c>
      <c r="G787" s="2">
        <f t="shared" si="16"/>
        <v>149.70000000000002</v>
      </c>
    </row>
    <row r="788" spans="1:12">
      <c r="A788" s="3">
        <v>45535</v>
      </c>
      <c r="B788" s="422" t="s">
        <v>102</v>
      </c>
      <c r="C788" s="422" t="s">
        <v>57</v>
      </c>
      <c r="D788" t="s">
        <v>15</v>
      </c>
      <c r="E788" s="207"/>
      <c r="F788" s="207">
        <v>5</v>
      </c>
      <c r="G788" s="2">
        <f t="shared" ref="G788:G817" si="17">+G787+E788-F788</f>
        <v>144.70000000000002</v>
      </c>
    </row>
    <row r="789" spans="1:12">
      <c r="A789" s="3">
        <v>45560</v>
      </c>
      <c r="B789" s="422">
        <v>29711</v>
      </c>
      <c r="C789" s="422" t="s">
        <v>57</v>
      </c>
      <c r="D789" t="s">
        <v>12</v>
      </c>
      <c r="F789" s="207">
        <v>128.80000000000001</v>
      </c>
      <c r="G789" s="2">
        <f t="shared" si="17"/>
        <v>15.900000000000006</v>
      </c>
    </row>
    <row r="790" spans="1:12">
      <c r="A790" s="3">
        <v>45560</v>
      </c>
      <c r="B790" s="422">
        <v>29711</v>
      </c>
      <c r="C790" s="422" t="s">
        <v>57</v>
      </c>
      <c r="D790" t="s">
        <v>13</v>
      </c>
      <c r="F790" s="207">
        <v>15.9</v>
      </c>
      <c r="G790" s="2">
        <f t="shared" si="17"/>
        <v>0</v>
      </c>
    </row>
    <row r="791" spans="1:12">
      <c r="A791" s="81">
        <v>45565</v>
      </c>
      <c r="B791" s="421" t="s">
        <v>10</v>
      </c>
      <c r="C791" s="421" t="s">
        <v>41</v>
      </c>
      <c r="D791" t="s">
        <v>12</v>
      </c>
      <c r="E791" s="207">
        <v>129.6</v>
      </c>
      <c r="F791" s="207"/>
      <c r="G791" s="2">
        <f t="shared" si="17"/>
        <v>129.6</v>
      </c>
    </row>
    <row r="792" spans="1:12">
      <c r="A792" s="70"/>
      <c r="B792" s="422"/>
      <c r="C792" s="422"/>
      <c r="D792" t="s">
        <v>13</v>
      </c>
      <c r="E792" s="207">
        <v>17.600000000000001</v>
      </c>
      <c r="F792" s="207"/>
      <c r="G792" s="2">
        <f t="shared" si="17"/>
        <v>147.19999999999999</v>
      </c>
    </row>
    <row r="793" spans="1:12">
      <c r="A793" s="70"/>
      <c r="B793" s="422"/>
      <c r="C793" s="422"/>
      <c r="D793" t="s">
        <v>14</v>
      </c>
      <c r="E793" s="207">
        <v>60</v>
      </c>
      <c r="F793" s="207"/>
      <c r="G793" s="2">
        <f t="shared" si="17"/>
        <v>207.2</v>
      </c>
    </row>
    <row r="794" spans="1:12">
      <c r="A794" s="70"/>
      <c r="B794" s="422"/>
      <c r="C794" s="422"/>
      <c r="D794" t="s">
        <v>15</v>
      </c>
      <c r="E794" s="207">
        <v>5</v>
      </c>
      <c r="F794" s="207"/>
      <c r="G794" s="2">
        <f t="shared" si="17"/>
        <v>212.2</v>
      </c>
    </row>
    <row r="795" spans="1:12">
      <c r="A795" s="70">
        <v>45565</v>
      </c>
      <c r="B795" s="422" t="s">
        <v>91</v>
      </c>
      <c r="C795" s="422" t="s">
        <v>41</v>
      </c>
      <c r="D795" t="s">
        <v>14</v>
      </c>
      <c r="E795" s="207"/>
      <c r="F795" s="207">
        <v>60</v>
      </c>
      <c r="G795" s="2">
        <f t="shared" si="17"/>
        <v>152.19999999999999</v>
      </c>
    </row>
    <row r="796" spans="1:12">
      <c r="A796" s="70">
        <v>45565</v>
      </c>
      <c r="B796" s="422" t="s">
        <v>91</v>
      </c>
      <c r="C796" s="422" t="s">
        <v>41</v>
      </c>
      <c r="D796" t="s">
        <v>15</v>
      </c>
      <c r="E796" s="207"/>
      <c r="F796" s="207">
        <v>5</v>
      </c>
      <c r="G796" s="2">
        <f t="shared" si="17"/>
        <v>147.19999999999999</v>
      </c>
    </row>
    <row r="797" spans="1:12">
      <c r="A797" s="70">
        <v>45630</v>
      </c>
      <c r="B797" s="422">
        <v>30076</v>
      </c>
      <c r="C797" s="422" t="s">
        <v>41</v>
      </c>
      <c r="D797" t="s">
        <v>12</v>
      </c>
      <c r="E797" s="207"/>
      <c r="F797" s="207">
        <v>129.6</v>
      </c>
      <c r="G797" s="2">
        <f t="shared" si="17"/>
        <v>17.599999999999994</v>
      </c>
    </row>
    <row r="798" spans="1:12">
      <c r="A798" s="70">
        <v>45630</v>
      </c>
      <c r="B798" s="422">
        <v>30076</v>
      </c>
      <c r="C798" s="422" t="s">
        <v>41</v>
      </c>
      <c r="D798" t="s">
        <v>13</v>
      </c>
      <c r="E798" s="207"/>
      <c r="F798" s="207">
        <v>17.600000000000001</v>
      </c>
      <c r="G798" s="2">
        <f t="shared" si="17"/>
        <v>0</v>
      </c>
      <c r="J798" t="s">
        <v>394</v>
      </c>
    </row>
    <row r="799" spans="1:12">
      <c r="A799" s="81">
        <v>45596</v>
      </c>
      <c r="B799" s="421" t="s">
        <v>10</v>
      </c>
      <c r="C799" s="421" t="s">
        <v>25</v>
      </c>
      <c r="D799" t="s">
        <v>12</v>
      </c>
      <c r="E799" s="207">
        <v>319.8</v>
      </c>
      <c r="F799" s="207"/>
      <c r="G799" s="2">
        <f t="shared" si="17"/>
        <v>319.8</v>
      </c>
      <c r="I799">
        <v>2024</v>
      </c>
      <c r="J799" s="421" t="s">
        <v>58</v>
      </c>
      <c r="K799" t="s">
        <v>12</v>
      </c>
      <c r="L799" s="207">
        <v>364.3</v>
      </c>
    </row>
    <row r="800" spans="1:12">
      <c r="A800" s="70"/>
      <c r="B800" s="422"/>
      <c r="C800" s="422"/>
      <c r="D800" t="s">
        <v>13</v>
      </c>
      <c r="E800" s="207">
        <v>19.8</v>
      </c>
      <c r="F800" s="207"/>
      <c r="G800" s="2">
        <f t="shared" si="17"/>
        <v>339.6</v>
      </c>
      <c r="J800" s="422"/>
      <c r="K800" t="s">
        <v>13</v>
      </c>
      <c r="L800" s="207">
        <v>21.4</v>
      </c>
    </row>
    <row r="801" spans="1:12">
      <c r="A801" s="70"/>
      <c r="B801" s="422"/>
      <c r="C801" s="422"/>
      <c r="D801" t="s">
        <v>14</v>
      </c>
      <c r="E801" s="207">
        <v>60</v>
      </c>
      <c r="F801" s="207"/>
      <c r="G801" s="2">
        <f t="shared" si="17"/>
        <v>399.6</v>
      </c>
      <c r="J801" s="421" t="s">
        <v>27</v>
      </c>
      <c r="K801" t="s">
        <v>12</v>
      </c>
      <c r="L801" s="207">
        <v>437</v>
      </c>
    </row>
    <row r="802" spans="1:12">
      <c r="A802" s="70"/>
      <c r="B802" s="422"/>
      <c r="C802" s="422"/>
      <c r="D802" t="s">
        <v>15</v>
      </c>
      <c r="E802" s="207">
        <v>5</v>
      </c>
      <c r="F802" s="207"/>
      <c r="G802" s="2">
        <f t="shared" si="17"/>
        <v>404.6</v>
      </c>
      <c r="J802" s="422"/>
      <c r="K802" t="s">
        <v>13</v>
      </c>
      <c r="L802" s="207">
        <v>15.1</v>
      </c>
    </row>
    <row r="803" spans="1:12">
      <c r="A803" s="70">
        <v>45596</v>
      </c>
      <c r="B803" s="422" t="s">
        <v>75</v>
      </c>
      <c r="C803" s="422" t="s">
        <v>25</v>
      </c>
      <c r="D803" t="s">
        <v>14</v>
      </c>
      <c r="E803" s="207"/>
      <c r="F803" s="207">
        <v>60</v>
      </c>
      <c r="G803" s="2">
        <f t="shared" si="17"/>
        <v>344.6</v>
      </c>
      <c r="L803" s="28">
        <f>SUM(L799:L802)</f>
        <v>837.80000000000007</v>
      </c>
    </row>
    <row r="804" spans="1:12">
      <c r="A804" s="70">
        <v>45596</v>
      </c>
      <c r="B804" s="422" t="s">
        <v>75</v>
      </c>
      <c r="C804" s="422" t="s">
        <v>25</v>
      </c>
      <c r="D804" t="s">
        <v>15</v>
      </c>
      <c r="E804" s="207"/>
      <c r="F804" s="207">
        <v>5</v>
      </c>
      <c r="G804" s="2">
        <f t="shared" si="17"/>
        <v>339.6</v>
      </c>
    </row>
    <row r="805" spans="1:12">
      <c r="A805" s="70">
        <v>45637</v>
      </c>
      <c r="B805" s="422">
        <v>30124</v>
      </c>
      <c r="C805" s="422" t="s">
        <v>25</v>
      </c>
      <c r="D805" t="s">
        <v>12</v>
      </c>
      <c r="E805" s="207"/>
      <c r="F805" s="207">
        <v>319.8</v>
      </c>
      <c r="G805" s="2">
        <f t="shared" si="17"/>
        <v>19.800000000000011</v>
      </c>
    </row>
    <row r="806" spans="1:12">
      <c r="A806" s="70">
        <v>45637</v>
      </c>
      <c r="B806" s="422">
        <v>30124</v>
      </c>
      <c r="C806" s="422" t="s">
        <v>25</v>
      </c>
      <c r="D806" t="s">
        <v>13</v>
      </c>
      <c r="E806" s="207"/>
      <c r="F806" s="207">
        <v>19.8</v>
      </c>
      <c r="G806" s="2">
        <f t="shared" si="17"/>
        <v>0</v>
      </c>
    </row>
    <row r="807" spans="1:12">
      <c r="A807" s="81">
        <v>45626</v>
      </c>
      <c r="B807" s="421" t="s">
        <v>10</v>
      </c>
      <c r="C807" s="421" t="s">
        <v>58</v>
      </c>
      <c r="D807" t="s">
        <v>12</v>
      </c>
      <c r="E807" s="207">
        <v>364.3</v>
      </c>
      <c r="F807" s="207"/>
      <c r="G807" s="2">
        <f t="shared" si="17"/>
        <v>364.3</v>
      </c>
    </row>
    <row r="808" spans="1:12">
      <c r="A808" s="70"/>
      <c r="B808" s="422"/>
      <c r="C808" s="422"/>
      <c r="D808" t="s">
        <v>13</v>
      </c>
      <c r="E808" s="207">
        <v>21.4</v>
      </c>
      <c r="F808" s="207"/>
      <c r="G808" s="2">
        <f t="shared" si="17"/>
        <v>385.7</v>
      </c>
    </row>
    <row r="809" spans="1:12">
      <c r="A809" s="70"/>
      <c r="B809" s="422"/>
      <c r="C809" s="422"/>
      <c r="D809" t="s">
        <v>14</v>
      </c>
      <c r="E809" s="207">
        <v>60</v>
      </c>
      <c r="F809" s="207"/>
      <c r="G809" s="2">
        <f t="shared" si="17"/>
        <v>445.7</v>
      </c>
    </row>
    <row r="810" spans="1:12">
      <c r="A810" s="70"/>
      <c r="B810" s="422"/>
      <c r="C810" s="422"/>
      <c r="D810" t="s">
        <v>15</v>
      </c>
      <c r="E810" s="207">
        <v>5</v>
      </c>
      <c r="F810" s="207"/>
      <c r="G810" s="2">
        <f t="shared" si="17"/>
        <v>450.7</v>
      </c>
    </row>
    <row r="811" spans="1:12">
      <c r="A811" s="70">
        <v>45626</v>
      </c>
      <c r="B811" s="422" t="s">
        <v>93</v>
      </c>
      <c r="C811" s="422" t="s">
        <v>58</v>
      </c>
      <c r="D811" t="s">
        <v>14</v>
      </c>
      <c r="E811" s="207"/>
      <c r="F811" s="207">
        <v>60</v>
      </c>
      <c r="G811" s="2">
        <f t="shared" si="17"/>
        <v>390.7</v>
      </c>
    </row>
    <row r="812" spans="1:12">
      <c r="A812" s="70">
        <v>45626</v>
      </c>
      <c r="B812" s="422" t="s">
        <v>93</v>
      </c>
      <c r="C812" s="422" t="s">
        <v>58</v>
      </c>
      <c r="D812" t="s">
        <v>15</v>
      </c>
      <c r="E812" s="207"/>
      <c r="F812" s="207">
        <v>5</v>
      </c>
      <c r="G812" s="2">
        <f t="shared" si="17"/>
        <v>385.7</v>
      </c>
    </row>
    <row r="813" spans="1:12">
      <c r="A813" s="70">
        <v>45678</v>
      </c>
      <c r="B813" s="422">
        <v>30326</v>
      </c>
      <c r="C813" s="422" t="s">
        <v>58</v>
      </c>
      <c r="D813" t="s">
        <v>12</v>
      </c>
      <c r="E813" s="207"/>
      <c r="F813" s="207">
        <v>364.3</v>
      </c>
      <c r="G813" s="2">
        <f t="shared" si="17"/>
        <v>21.399999999999977</v>
      </c>
    </row>
    <row r="814" spans="1:12">
      <c r="A814" s="70">
        <v>45678</v>
      </c>
      <c r="B814" s="422">
        <v>30326</v>
      </c>
      <c r="C814" s="422" t="s">
        <v>58</v>
      </c>
      <c r="D814" t="s">
        <v>13</v>
      </c>
      <c r="E814" s="207"/>
      <c r="F814" s="207">
        <v>21.4</v>
      </c>
      <c r="G814" s="2">
        <f t="shared" si="17"/>
        <v>0</v>
      </c>
    </row>
    <row r="815" spans="1:12">
      <c r="A815" s="31">
        <v>45657</v>
      </c>
      <c r="B815" s="421" t="s">
        <v>10</v>
      </c>
      <c r="C815" s="421" t="s">
        <v>27</v>
      </c>
      <c r="D815" t="s">
        <v>12</v>
      </c>
      <c r="E815" s="207">
        <v>437</v>
      </c>
      <c r="F815" s="207"/>
      <c r="G815" s="2">
        <f t="shared" si="17"/>
        <v>437</v>
      </c>
    </row>
    <row r="816" spans="1:12">
      <c r="B816" s="422"/>
      <c r="C816" s="422"/>
      <c r="D816" t="s">
        <v>13</v>
      </c>
      <c r="E816" s="207">
        <v>15.1</v>
      </c>
      <c r="F816" s="207"/>
      <c r="G816" s="2">
        <f t="shared" si="17"/>
        <v>452.1</v>
      </c>
    </row>
    <row r="817" spans="1:11">
      <c r="B817" s="422"/>
      <c r="C817" s="422"/>
      <c r="D817" t="s">
        <v>14</v>
      </c>
      <c r="E817" s="207">
        <v>60</v>
      </c>
      <c r="F817" s="207"/>
      <c r="G817" s="2">
        <f t="shared" si="17"/>
        <v>512.1</v>
      </c>
    </row>
    <row r="818" spans="1:11">
      <c r="B818" s="422"/>
      <c r="C818" s="422"/>
      <c r="D818" t="s">
        <v>15</v>
      </c>
      <c r="E818" s="207">
        <v>5</v>
      </c>
      <c r="F818" s="207"/>
      <c r="G818" s="2">
        <f>+G817+E818-F818</f>
        <v>517.1</v>
      </c>
      <c r="H818" s="28"/>
      <c r="J818" t="s">
        <v>394</v>
      </c>
    </row>
    <row r="819" spans="1:11">
      <c r="A819" s="3">
        <v>45657</v>
      </c>
      <c r="B819" s="422" t="s">
        <v>76</v>
      </c>
      <c r="C819" s="422" t="s">
        <v>27</v>
      </c>
      <c r="D819" t="s">
        <v>14</v>
      </c>
      <c r="E819" s="207"/>
      <c r="F819" s="207">
        <v>60</v>
      </c>
      <c r="G819" s="2">
        <f>+G818+E819-F819</f>
        <v>457.1</v>
      </c>
      <c r="H819">
        <v>2024</v>
      </c>
      <c r="I819" s="421" t="s">
        <v>11</v>
      </c>
      <c r="J819" t="s">
        <v>12</v>
      </c>
      <c r="K819" s="207">
        <v>305.3</v>
      </c>
    </row>
    <row r="820" spans="1:11">
      <c r="A820" s="3">
        <v>45657</v>
      </c>
      <c r="B820" s="422" t="s">
        <v>76</v>
      </c>
      <c r="C820" s="422" t="s">
        <v>27</v>
      </c>
      <c r="D820" t="s">
        <v>15</v>
      </c>
      <c r="E820" s="207"/>
      <c r="F820" s="207">
        <v>5</v>
      </c>
      <c r="G820" s="2">
        <f>+G819+E820-F820</f>
        <v>452.1</v>
      </c>
      <c r="I820" s="422"/>
      <c r="J820" t="s">
        <v>13</v>
      </c>
      <c r="K820" s="207">
        <v>12.6</v>
      </c>
    </row>
    <row r="821" spans="1:11">
      <c r="A821" s="3">
        <v>45713</v>
      </c>
      <c r="B821" s="422">
        <v>30533</v>
      </c>
      <c r="C821" s="422" t="s">
        <v>27</v>
      </c>
      <c r="D821" t="s">
        <v>12</v>
      </c>
      <c r="E821" s="207"/>
      <c r="F821" s="207">
        <v>437</v>
      </c>
      <c r="G821" s="2">
        <f>+G820+E821-F821</f>
        <v>15.100000000000023</v>
      </c>
      <c r="I821" s="421" t="s">
        <v>17</v>
      </c>
      <c r="J821" t="s">
        <v>12</v>
      </c>
      <c r="K821" s="207">
        <v>290.10000000000002</v>
      </c>
    </row>
    <row r="822" spans="1:11">
      <c r="A822" s="3">
        <v>45713</v>
      </c>
      <c r="B822" s="422">
        <v>30533</v>
      </c>
      <c r="C822" s="422" t="s">
        <v>27</v>
      </c>
      <c r="D822" t="s">
        <v>13</v>
      </c>
      <c r="E822" s="207"/>
      <c r="F822" s="207">
        <v>15.1</v>
      </c>
      <c r="G822" s="2">
        <f>+G821+E822-F822</f>
        <v>2.3092638912203256E-14</v>
      </c>
      <c r="I822" s="422"/>
      <c r="J822" t="s">
        <v>13</v>
      </c>
      <c r="K822" s="207">
        <v>25.6</v>
      </c>
    </row>
    <row r="823" spans="1:11">
      <c r="A823" s="81">
        <v>45688</v>
      </c>
      <c r="B823" s="421" t="s">
        <v>10</v>
      </c>
      <c r="C823" s="421" t="s">
        <v>11</v>
      </c>
      <c r="D823" t="s">
        <v>12</v>
      </c>
      <c r="E823" s="207">
        <v>305.3</v>
      </c>
      <c r="F823" s="207"/>
      <c r="G823" s="2">
        <f>+G822+E823-F823</f>
        <v>305.3</v>
      </c>
      <c r="H823">
        <v>2025</v>
      </c>
      <c r="I823" s="421"/>
      <c r="K823" s="207">
        <f>SUM(K819:K822)</f>
        <v>633.6</v>
      </c>
    </row>
    <row r="824" spans="1:11">
      <c r="A824" s="70"/>
      <c r="B824" s="422"/>
      <c r="C824" s="422"/>
      <c r="D824" t="s">
        <v>13</v>
      </c>
      <c r="E824" s="207">
        <v>12.6</v>
      </c>
      <c r="F824" s="207"/>
      <c r="G824" s="2">
        <f>+G823+E824-F824</f>
        <v>317.90000000000003</v>
      </c>
      <c r="I824" s="422"/>
      <c r="K824" s="207">
        <v>707.1</v>
      </c>
    </row>
    <row r="825" spans="1:11">
      <c r="A825" s="70"/>
      <c r="B825" s="422"/>
      <c r="C825" s="422"/>
      <c r="D825" t="s">
        <v>14</v>
      </c>
      <c r="E825" s="207">
        <v>60</v>
      </c>
      <c r="F825" s="207"/>
      <c r="G825" s="2">
        <f t="shared" ref="G825:G888" si="18">+G824+E825-F825</f>
        <v>377.90000000000003</v>
      </c>
      <c r="K825" s="28">
        <f>SUM(K823:K824)</f>
        <v>1340.7</v>
      </c>
    </row>
    <row r="826" spans="1:11">
      <c r="A826" s="70"/>
      <c r="B826" s="422"/>
      <c r="C826" s="422"/>
      <c r="D826" t="s">
        <v>15</v>
      </c>
      <c r="E826" s="207">
        <v>5</v>
      </c>
      <c r="F826" s="207"/>
      <c r="G826" s="2">
        <f t="shared" si="18"/>
        <v>382.90000000000003</v>
      </c>
      <c r="K826" s="28">
        <f>K825-900</f>
        <v>440.70000000000005</v>
      </c>
    </row>
    <row r="827" spans="1:11">
      <c r="A827" s="70">
        <v>45688</v>
      </c>
      <c r="B827" s="422" t="s">
        <v>77</v>
      </c>
      <c r="C827" s="422" t="s">
        <v>11</v>
      </c>
      <c r="D827" t="s">
        <v>14</v>
      </c>
      <c r="E827" s="207"/>
      <c r="F827" s="207">
        <v>60</v>
      </c>
      <c r="G827" s="2">
        <f t="shared" si="18"/>
        <v>322.90000000000003</v>
      </c>
    </row>
    <row r="828" spans="1:11">
      <c r="A828" s="70">
        <v>45688</v>
      </c>
      <c r="B828" s="422" t="s">
        <v>77</v>
      </c>
      <c r="C828" s="422" t="s">
        <v>11</v>
      </c>
      <c r="D828" t="s">
        <v>15</v>
      </c>
      <c r="E828" s="207"/>
      <c r="F828" s="207">
        <v>5</v>
      </c>
      <c r="G828" s="2">
        <f t="shared" si="18"/>
        <v>317.90000000000003</v>
      </c>
    </row>
    <row r="829" spans="1:11">
      <c r="A829" s="3">
        <v>45741</v>
      </c>
      <c r="B829" s="422">
        <v>30792</v>
      </c>
      <c r="C829" s="422" t="s">
        <v>11</v>
      </c>
      <c r="D829" t="s">
        <v>12</v>
      </c>
      <c r="E829" s="207"/>
      <c r="F829" s="207">
        <v>305.3</v>
      </c>
      <c r="G829" s="2">
        <f t="shared" si="18"/>
        <v>12.600000000000023</v>
      </c>
    </row>
    <row r="830" spans="1:11">
      <c r="A830" s="3">
        <v>45741</v>
      </c>
      <c r="B830" s="422">
        <v>30792</v>
      </c>
      <c r="C830" s="422" t="s">
        <v>11</v>
      </c>
      <c r="D830" t="s">
        <v>13</v>
      </c>
      <c r="E830" s="207"/>
      <c r="F830" s="207">
        <v>12.6</v>
      </c>
      <c r="G830" s="2">
        <f t="shared" si="18"/>
        <v>2.3092638912203256E-14</v>
      </c>
    </row>
    <row r="831" spans="1:11">
      <c r="A831" s="31">
        <v>45716</v>
      </c>
      <c r="B831" s="421" t="s">
        <v>10</v>
      </c>
      <c r="C831" s="421" t="s">
        <v>17</v>
      </c>
      <c r="D831" t="s">
        <v>12</v>
      </c>
      <c r="E831" s="207">
        <v>290.10000000000002</v>
      </c>
      <c r="F831" s="207"/>
      <c r="G831" s="2">
        <f t="shared" si="18"/>
        <v>290.10000000000002</v>
      </c>
    </row>
    <row r="832" spans="1:11">
      <c r="B832" s="422"/>
      <c r="C832" s="422"/>
      <c r="D832" t="s">
        <v>13</v>
      </c>
      <c r="E832" s="207">
        <v>25.6</v>
      </c>
      <c r="F832" s="207"/>
      <c r="G832" s="2">
        <f t="shared" si="18"/>
        <v>315.70000000000005</v>
      </c>
    </row>
    <row r="833" spans="1:11">
      <c r="B833" s="422"/>
      <c r="C833" s="422"/>
      <c r="D833" t="s">
        <v>14</v>
      </c>
      <c r="E833" s="207">
        <v>56</v>
      </c>
      <c r="F833" s="207"/>
      <c r="G833" s="2">
        <f t="shared" si="18"/>
        <v>371.70000000000005</v>
      </c>
    </row>
    <row r="834" spans="1:11">
      <c r="B834" s="422"/>
      <c r="C834" s="422"/>
      <c r="D834" t="s">
        <v>15</v>
      </c>
      <c r="E834" s="207">
        <v>5</v>
      </c>
      <c r="F834" s="207"/>
      <c r="G834" s="2">
        <f t="shared" si="18"/>
        <v>376.70000000000005</v>
      </c>
      <c r="I834" s="421"/>
      <c r="K834" s="207"/>
    </row>
    <row r="835" spans="1:11">
      <c r="A835" s="3">
        <v>45716</v>
      </c>
      <c r="B835" s="422" t="s">
        <v>78</v>
      </c>
      <c r="C835" s="422" t="s">
        <v>17</v>
      </c>
      <c r="D835" t="s">
        <v>14</v>
      </c>
      <c r="E835" s="207"/>
      <c r="F835" s="207">
        <v>56</v>
      </c>
      <c r="G835" s="2">
        <f t="shared" si="18"/>
        <v>320.70000000000005</v>
      </c>
      <c r="I835" s="422"/>
      <c r="K835" s="207"/>
    </row>
    <row r="836" spans="1:11">
      <c r="A836" s="3">
        <v>45716</v>
      </c>
      <c r="B836" s="422" t="s">
        <v>78</v>
      </c>
      <c r="C836" s="422" t="s">
        <v>17</v>
      </c>
      <c r="D836" t="s">
        <v>15</v>
      </c>
      <c r="E836" s="207"/>
      <c r="F836" s="207">
        <v>5</v>
      </c>
      <c r="G836" s="2">
        <f t="shared" si="18"/>
        <v>315.70000000000005</v>
      </c>
      <c r="K836" s="28"/>
    </row>
    <row r="837" spans="1:11">
      <c r="A837" s="3">
        <v>45741</v>
      </c>
      <c r="B837" s="422">
        <v>30792</v>
      </c>
      <c r="C837" s="422" t="s">
        <v>17</v>
      </c>
      <c r="D837" t="s">
        <v>12</v>
      </c>
      <c r="E837" s="207"/>
      <c r="F837" s="267">
        <v>290.10000000000002</v>
      </c>
      <c r="G837" s="2">
        <f t="shared" si="18"/>
        <v>25.600000000000023</v>
      </c>
    </row>
    <row r="838" spans="1:11">
      <c r="A838" s="3">
        <v>45741</v>
      </c>
      <c r="B838" s="422">
        <v>30792</v>
      </c>
      <c r="C838" s="422" t="s">
        <v>17</v>
      </c>
      <c r="D838" t="s">
        <v>13</v>
      </c>
      <c r="F838" s="2">
        <v>25.6</v>
      </c>
      <c r="G838" s="2">
        <f t="shared" si="18"/>
        <v>0</v>
      </c>
      <c r="I838" s="421"/>
    </row>
    <row r="839" spans="1:11">
      <c r="A839" s="31">
        <v>45747</v>
      </c>
      <c r="B839" s="421" t="s">
        <v>10</v>
      </c>
      <c r="C839" s="421" t="s">
        <v>18</v>
      </c>
      <c r="D839" t="s">
        <v>12</v>
      </c>
      <c r="E839" s="207">
        <v>853.3</v>
      </c>
      <c r="F839" s="207"/>
      <c r="G839" s="2">
        <f t="shared" si="18"/>
        <v>853.3</v>
      </c>
      <c r="I839" s="422"/>
    </row>
    <row r="840" spans="1:11">
      <c r="B840" s="422"/>
      <c r="C840" s="422"/>
      <c r="D840" t="s">
        <v>13</v>
      </c>
      <c r="E840" s="207">
        <v>21.9</v>
      </c>
      <c r="F840" s="207"/>
      <c r="G840" s="2">
        <f t="shared" si="18"/>
        <v>875.19999999999993</v>
      </c>
    </row>
    <row r="841" spans="1:11">
      <c r="B841" s="422"/>
      <c r="C841" s="422"/>
      <c r="D841" t="s">
        <v>14</v>
      </c>
      <c r="E841" s="207">
        <v>60</v>
      </c>
      <c r="F841" s="207"/>
      <c r="G841" s="2">
        <f t="shared" si="18"/>
        <v>935.19999999999993</v>
      </c>
      <c r="I841" s="421"/>
    </row>
    <row r="842" spans="1:11">
      <c r="B842" s="422"/>
      <c r="C842" s="422"/>
      <c r="D842" t="s">
        <v>15</v>
      </c>
      <c r="E842" s="207">
        <v>5</v>
      </c>
      <c r="F842" s="207"/>
      <c r="G842" s="2">
        <f t="shared" si="18"/>
        <v>940.19999999999993</v>
      </c>
      <c r="I842" s="422"/>
    </row>
    <row r="843" spans="1:11">
      <c r="A843" s="3">
        <v>45747</v>
      </c>
      <c r="B843" s="422" t="s">
        <v>81</v>
      </c>
      <c r="C843" s="422" t="s">
        <v>18</v>
      </c>
      <c r="D843" t="s">
        <v>14</v>
      </c>
      <c r="E843" s="207"/>
      <c r="F843" s="207">
        <v>60</v>
      </c>
      <c r="G843" s="2">
        <f t="shared" si="18"/>
        <v>880.19999999999993</v>
      </c>
      <c r="I843" s="421"/>
    </row>
    <row r="844" spans="1:11">
      <c r="A844" s="3">
        <v>45747</v>
      </c>
      <c r="B844" s="422" t="s">
        <v>81</v>
      </c>
      <c r="C844" s="422" t="s">
        <v>18</v>
      </c>
      <c r="D844" t="s">
        <v>15</v>
      </c>
      <c r="E844" s="207"/>
      <c r="F844" s="207">
        <v>5</v>
      </c>
      <c r="G844" s="2">
        <f t="shared" si="18"/>
        <v>875.19999999999993</v>
      </c>
      <c r="I844" s="422"/>
    </row>
    <row r="845" spans="1:11">
      <c r="A845" s="3">
        <v>45776</v>
      </c>
      <c r="B845" s="422">
        <v>30917</v>
      </c>
      <c r="C845" s="422" t="s">
        <v>18</v>
      </c>
      <c r="D845" t="s">
        <v>12</v>
      </c>
      <c r="F845" s="207">
        <v>283</v>
      </c>
      <c r="G845" s="2">
        <f t="shared" si="18"/>
        <v>592.19999999999993</v>
      </c>
      <c r="I845" s="421"/>
    </row>
    <row r="846" spans="1:11">
      <c r="A846" s="3">
        <v>45776</v>
      </c>
      <c r="B846" s="422">
        <v>30917</v>
      </c>
      <c r="C846" s="422" t="s">
        <v>18</v>
      </c>
      <c r="D846" t="s">
        <v>13</v>
      </c>
      <c r="F846" s="207">
        <v>21.9</v>
      </c>
      <c r="G846" s="2">
        <f t="shared" si="18"/>
        <v>570.29999999999995</v>
      </c>
      <c r="I846" s="422"/>
      <c r="K846" s="207"/>
    </row>
    <row r="847" spans="1:11">
      <c r="A847" s="3">
        <v>45819</v>
      </c>
      <c r="B847" s="422">
        <v>31128</v>
      </c>
      <c r="C847" s="422" t="s">
        <v>18</v>
      </c>
      <c r="D847" t="s">
        <v>12</v>
      </c>
      <c r="F847" s="207">
        <v>500</v>
      </c>
      <c r="G847" s="2">
        <f t="shared" si="18"/>
        <v>70.299999999999955</v>
      </c>
      <c r="I847" s="422"/>
      <c r="K847" s="207"/>
    </row>
    <row r="848" spans="1:11">
      <c r="A848" s="3">
        <v>45833</v>
      </c>
      <c r="B848" s="422">
        <v>31200</v>
      </c>
      <c r="C848" s="422" t="s">
        <v>18</v>
      </c>
      <c r="D848" t="s">
        <v>12</v>
      </c>
      <c r="F848" s="207">
        <v>70.3</v>
      </c>
      <c r="G848" s="2">
        <f t="shared" si="18"/>
        <v>0</v>
      </c>
      <c r="I848" s="422"/>
      <c r="K848" s="207"/>
    </row>
    <row r="849" spans="1:14">
      <c r="A849" s="81">
        <v>45777</v>
      </c>
      <c r="B849" s="421" t="s">
        <v>10</v>
      </c>
      <c r="C849" s="421" t="s">
        <v>19</v>
      </c>
      <c r="D849" t="s">
        <v>12</v>
      </c>
      <c r="E849" s="207">
        <v>660.8</v>
      </c>
      <c r="F849" s="207"/>
      <c r="G849" s="2">
        <f t="shared" si="18"/>
        <v>660.8</v>
      </c>
      <c r="I849" s="421"/>
      <c r="K849" s="207"/>
    </row>
    <row r="850" spans="1:14">
      <c r="A850" s="70"/>
      <c r="B850" s="422"/>
      <c r="C850" s="422"/>
      <c r="D850" t="s">
        <v>13</v>
      </c>
      <c r="E850" s="207">
        <v>26.1</v>
      </c>
      <c r="F850" s="207"/>
      <c r="G850" s="2">
        <f t="shared" si="18"/>
        <v>686.9</v>
      </c>
      <c r="I850" s="422"/>
      <c r="K850" s="207"/>
    </row>
    <row r="851" spans="1:14">
      <c r="A851" s="70"/>
      <c r="B851" s="422"/>
      <c r="C851" s="422"/>
      <c r="D851" t="s">
        <v>14</v>
      </c>
      <c r="E851" s="207">
        <v>60</v>
      </c>
      <c r="F851" s="207"/>
      <c r="G851" s="2">
        <f t="shared" si="18"/>
        <v>746.9</v>
      </c>
      <c r="I851" s="422"/>
      <c r="K851" s="207"/>
    </row>
    <row r="852" spans="1:14">
      <c r="A852" s="70"/>
      <c r="B852" s="422"/>
      <c r="C852" s="422"/>
      <c r="D852" t="s">
        <v>15</v>
      </c>
      <c r="E852" s="207">
        <v>5</v>
      </c>
      <c r="F852" s="207"/>
      <c r="G852" s="2">
        <f t="shared" si="18"/>
        <v>751.9</v>
      </c>
      <c r="K852" s="28"/>
    </row>
    <row r="853" spans="1:14">
      <c r="A853" s="70">
        <v>45777</v>
      </c>
      <c r="B853" s="422" t="s">
        <v>83</v>
      </c>
      <c r="C853" s="422" t="s">
        <v>19</v>
      </c>
      <c r="D853" t="s">
        <v>14</v>
      </c>
      <c r="E853" s="207"/>
      <c r="F853" s="207">
        <v>60</v>
      </c>
      <c r="G853" s="2">
        <f t="shared" si="18"/>
        <v>691.9</v>
      </c>
      <c r="J853" t="s">
        <v>394</v>
      </c>
    </row>
    <row r="854" spans="1:14">
      <c r="A854" s="70">
        <v>45777</v>
      </c>
      <c r="B854" s="422" t="s">
        <v>83</v>
      </c>
      <c r="C854" s="422" t="s">
        <v>19</v>
      </c>
      <c r="D854" t="s">
        <v>15</v>
      </c>
      <c r="E854" s="207"/>
      <c r="F854" s="207">
        <v>5</v>
      </c>
      <c r="G854" s="2">
        <f t="shared" si="18"/>
        <v>686.9</v>
      </c>
      <c r="H854">
        <v>2025</v>
      </c>
      <c r="I854" s="421" t="s">
        <v>19</v>
      </c>
      <c r="J854" t="s">
        <v>12</v>
      </c>
      <c r="K854" s="207">
        <v>273</v>
      </c>
      <c r="L854" s="28"/>
    </row>
    <row r="855" spans="1:14">
      <c r="A855" s="3">
        <v>45797</v>
      </c>
      <c r="B855" s="422">
        <v>31006</v>
      </c>
      <c r="C855" s="422" t="s">
        <v>19</v>
      </c>
      <c r="D855" t="s">
        <v>12</v>
      </c>
      <c r="F855" s="2">
        <v>358.1</v>
      </c>
      <c r="G855" s="2">
        <f t="shared" si="18"/>
        <v>328.79999999999995</v>
      </c>
      <c r="I855" s="421"/>
      <c r="K855" s="207"/>
      <c r="M855" s="422"/>
    </row>
    <row r="856" spans="1:14">
      <c r="A856" s="3">
        <v>45797</v>
      </c>
      <c r="B856" s="422">
        <v>31006</v>
      </c>
      <c r="C856" s="422" t="s">
        <v>19</v>
      </c>
      <c r="D856" t="s">
        <v>13</v>
      </c>
      <c r="F856" s="2">
        <v>26.1</v>
      </c>
      <c r="G856" s="2">
        <f t="shared" si="18"/>
        <v>302.69999999999993</v>
      </c>
      <c r="I856" s="422"/>
      <c r="K856" s="207"/>
      <c r="M856" s="207"/>
    </row>
    <row r="857" spans="1:14">
      <c r="A857" s="3">
        <v>45833</v>
      </c>
      <c r="B857" s="422">
        <v>31200</v>
      </c>
      <c r="C857" s="422" t="s">
        <v>19</v>
      </c>
      <c r="D857" t="s">
        <v>12</v>
      </c>
      <c r="F857" s="2">
        <v>29.7</v>
      </c>
      <c r="G857" s="2">
        <f t="shared" si="18"/>
        <v>272.99999999999994</v>
      </c>
      <c r="K857" s="28"/>
      <c r="M857" s="207"/>
    </row>
    <row r="858" spans="1:14">
      <c r="A858" s="3">
        <v>45855</v>
      </c>
      <c r="B858" s="422">
        <v>31481</v>
      </c>
      <c r="C858" s="422" t="s">
        <v>19</v>
      </c>
      <c r="D858" t="s">
        <v>12</v>
      </c>
      <c r="F858" s="2">
        <v>273</v>
      </c>
      <c r="G858" s="2">
        <f t="shared" si="18"/>
        <v>0</v>
      </c>
      <c r="K858" s="28"/>
      <c r="M858" s="207"/>
    </row>
    <row r="859" spans="1:14">
      <c r="A859" s="31">
        <v>45808</v>
      </c>
      <c r="B859" s="421" t="s">
        <v>10</v>
      </c>
      <c r="C859" s="421" t="s">
        <v>20</v>
      </c>
      <c r="D859" t="s">
        <v>12</v>
      </c>
      <c r="E859" s="207">
        <v>500.7</v>
      </c>
      <c r="F859" s="207"/>
      <c r="G859" s="2">
        <f t="shared" si="18"/>
        <v>500.7</v>
      </c>
      <c r="I859" s="422"/>
      <c r="K859" s="207"/>
      <c r="M859" s="207"/>
    </row>
    <row r="860" spans="1:14">
      <c r="B860" s="422"/>
      <c r="C860" s="422"/>
      <c r="D860" t="s">
        <v>13</v>
      </c>
      <c r="E860" s="207">
        <v>27.2</v>
      </c>
      <c r="F860" s="207"/>
      <c r="G860" s="2">
        <f t="shared" si="18"/>
        <v>527.9</v>
      </c>
      <c r="K860" s="28"/>
      <c r="M860" s="207"/>
    </row>
    <row r="861" spans="1:14">
      <c r="B861" s="422"/>
      <c r="C861" s="422"/>
      <c r="D861" t="s">
        <v>14</v>
      </c>
      <c r="E861" s="207">
        <v>60</v>
      </c>
      <c r="F861" s="207"/>
      <c r="G861" s="2">
        <f t="shared" si="18"/>
        <v>587.9</v>
      </c>
      <c r="K861" s="422"/>
      <c r="M861" s="207"/>
    </row>
    <row r="862" spans="1:14">
      <c r="B862" s="422"/>
      <c r="C862" s="422"/>
      <c r="D862" t="s">
        <v>15</v>
      </c>
      <c r="E862" s="207">
        <v>5</v>
      </c>
      <c r="F862" s="207"/>
      <c r="G862" s="2">
        <f t="shared" si="18"/>
        <v>592.9</v>
      </c>
    </row>
    <row r="863" spans="1:14">
      <c r="A863" s="3">
        <v>45808</v>
      </c>
      <c r="B863" s="422" t="s">
        <v>84</v>
      </c>
      <c r="C863" s="422" t="s">
        <v>20</v>
      </c>
      <c r="D863" t="s">
        <v>14</v>
      </c>
      <c r="E863" s="207"/>
      <c r="F863" s="207">
        <v>60</v>
      </c>
      <c r="G863" s="2">
        <f t="shared" si="18"/>
        <v>532.9</v>
      </c>
      <c r="I863" s="207"/>
    </row>
    <row r="864" spans="1:14">
      <c r="A864" s="3">
        <v>45808</v>
      </c>
      <c r="B864" s="422" t="s">
        <v>84</v>
      </c>
      <c r="C864" s="422" t="s">
        <v>20</v>
      </c>
      <c r="D864" t="s">
        <v>15</v>
      </c>
      <c r="E864" s="207"/>
      <c r="F864" s="207">
        <v>5</v>
      </c>
      <c r="G864" s="2">
        <f t="shared" si="18"/>
        <v>527.9</v>
      </c>
      <c r="I864" s="207"/>
      <c r="J864" s="421"/>
      <c r="L864" s="207"/>
      <c r="N864" s="28"/>
    </row>
    <row r="865" spans="1:14">
      <c r="A865" s="3">
        <v>45833</v>
      </c>
      <c r="B865" s="422">
        <v>31199</v>
      </c>
      <c r="C865" s="422" t="s">
        <v>20</v>
      </c>
      <c r="D865" t="s">
        <v>12</v>
      </c>
      <c r="F865" s="2">
        <v>500.7</v>
      </c>
      <c r="G865" s="2">
        <f t="shared" si="18"/>
        <v>27.199999999999989</v>
      </c>
      <c r="I865" s="28"/>
      <c r="J865" s="422"/>
      <c r="L865" s="207"/>
    </row>
    <row r="866" spans="1:14">
      <c r="A866" s="3">
        <v>45833</v>
      </c>
      <c r="B866" s="422">
        <v>31199</v>
      </c>
      <c r="C866" s="422" t="s">
        <v>20</v>
      </c>
      <c r="D866" t="s">
        <v>13</v>
      </c>
      <c r="F866" s="2">
        <v>27.2</v>
      </c>
      <c r="G866" s="2">
        <f t="shared" si="18"/>
        <v>0</v>
      </c>
      <c r="I866" s="28"/>
      <c r="J866" s="421"/>
      <c r="L866" s="207"/>
      <c r="N866" s="28"/>
    </row>
    <row r="867" spans="1:14">
      <c r="A867" s="81">
        <v>45838</v>
      </c>
      <c r="B867" s="421" t="s">
        <v>10</v>
      </c>
      <c r="C867" s="421" t="s">
        <v>21</v>
      </c>
      <c r="D867" t="s">
        <v>12</v>
      </c>
      <c r="E867" s="207">
        <v>533.4</v>
      </c>
      <c r="F867" s="207"/>
      <c r="G867" s="2">
        <f t="shared" si="18"/>
        <v>533.4</v>
      </c>
      <c r="J867" s="422"/>
      <c r="L867" s="207"/>
    </row>
    <row r="868" spans="1:14">
      <c r="A868" s="70"/>
      <c r="B868" s="422"/>
      <c r="C868" s="422"/>
      <c r="D868" t="s">
        <v>13</v>
      </c>
      <c r="E868" s="207">
        <v>24.9</v>
      </c>
      <c r="F868" s="207"/>
      <c r="G868" s="2">
        <f t="shared" si="18"/>
        <v>558.29999999999995</v>
      </c>
      <c r="L868" s="28"/>
    </row>
    <row r="869" spans="1:14">
      <c r="A869" s="70"/>
      <c r="B869" s="422"/>
      <c r="C869" s="422"/>
      <c r="D869" t="s">
        <v>14</v>
      </c>
      <c r="E869" s="207">
        <v>60</v>
      </c>
      <c r="F869" s="207"/>
      <c r="G869" s="2">
        <f t="shared" si="18"/>
        <v>618.29999999999995</v>
      </c>
    </row>
    <row r="870" spans="1:14">
      <c r="A870" s="70"/>
      <c r="B870" s="422"/>
      <c r="C870" s="422"/>
      <c r="D870" t="s">
        <v>15</v>
      </c>
      <c r="E870" s="207">
        <v>5</v>
      </c>
      <c r="F870" s="207"/>
      <c r="G870" s="2">
        <f t="shared" si="18"/>
        <v>623.29999999999995</v>
      </c>
    </row>
    <row r="871" spans="1:14">
      <c r="A871" s="70">
        <v>45838</v>
      </c>
      <c r="B871" s="422" t="s">
        <v>86</v>
      </c>
      <c r="C871" s="422" t="s">
        <v>21</v>
      </c>
      <c r="D871" t="s">
        <v>14</v>
      </c>
      <c r="E871" s="207"/>
      <c r="F871" s="207">
        <v>60</v>
      </c>
      <c r="G871" s="2">
        <f t="shared" si="18"/>
        <v>563.29999999999995</v>
      </c>
    </row>
    <row r="872" spans="1:14">
      <c r="A872" s="70">
        <v>45838</v>
      </c>
      <c r="B872" s="422" t="s">
        <v>86</v>
      </c>
      <c r="C872" s="422" t="s">
        <v>21</v>
      </c>
      <c r="D872" t="s">
        <v>15</v>
      </c>
      <c r="E872" s="207"/>
      <c r="F872" s="207">
        <v>5</v>
      </c>
      <c r="G872" s="2">
        <f t="shared" si="18"/>
        <v>558.29999999999995</v>
      </c>
    </row>
    <row r="873" spans="1:14">
      <c r="A873" s="3">
        <v>45854</v>
      </c>
      <c r="B873" s="422">
        <v>31435</v>
      </c>
      <c r="C873" s="422" t="s">
        <v>21</v>
      </c>
      <c r="D873" t="s">
        <v>12</v>
      </c>
      <c r="F873" s="2">
        <v>533.4</v>
      </c>
      <c r="G873" s="2">
        <f t="shared" si="18"/>
        <v>24.899999999999977</v>
      </c>
    </row>
    <row r="874" spans="1:14">
      <c r="A874" s="3">
        <v>45854</v>
      </c>
      <c r="B874" s="422">
        <v>31435</v>
      </c>
      <c r="C874" s="422" t="s">
        <v>21</v>
      </c>
      <c r="D874" t="s">
        <v>13</v>
      </c>
      <c r="F874" s="2">
        <v>24.9</v>
      </c>
      <c r="G874" s="2">
        <f t="shared" si="18"/>
        <v>0</v>
      </c>
    </row>
    <row r="875" spans="1:14">
      <c r="A875" s="81">
        <v>45869</v>
      </c>
      <c r="B875" s="421" t="s">
        <v>10</v>
      </c>
      <c r="C875" s="421" t="s">
        <v>22</v>
      </c>
      <c r="D875" t="s">
        <v>12</v>
      </c>
      <c r="E875" s="207">
        <v>491.7</v>
      </c>
      <c r="F875" s="207"/>
      <c r="G875" s="2">
        <f t="shared" si="18"/>
        <v>491.7</v>
      </c>
      <c r="I875" s="421"/>
      <c r="K875" s="207"/>
    </row>
    <row r="876" spans="1:14">
      <c r="A876" s="70"/>
      <c r="B876" s="422"/>
      <c r="C876" s="422"/>
      <c r="D876" t="s">
        <v>13</v>
      </c>
      <c r="E876" s="207">
        <v>20.7</v>
      </c>
      <c r="F876" s="207"/>
      <c r="G876" s="2">
        <f t="shared" si="18"/>
        <v>512.4</v>
      </c>
      <c r="I876" s="422"/>
      <c r="K876" s="207"/>
    </row>
    <row r="877" spans="1:14">
      <c r="A877" s="70"/>
      <c r="B877" s="422"/>
      <c r="C877" s="422"/>
      <c r="D877" t="s">
        <v>14</v>
      </c>
      <c r="E877" s="207">
        <v>60</v>
      </c>
      <c r="F877" s="207"/>
      <c r="G877" s="2">
        <f t="shared" si="18"/>
        <v>572.4</v>
      </c>
      <c r="K877" s="28"/>
    </row>
    <row r="878" spans="1:14">
      <c r="A878" s="70"/>
      <c r="B878" s="422"/>
      <c r="C878" s="422"/>
      <c r="D878" t="s">
        <v>15</v>
      </c>
      <c r="E878" s="207">
        <v>5</v>
      </c>
      <c r="F878" s="207"/>
      <c r="G878" s="2">
        <f t="shared" si="18"/>
        <v>577.4</v>
      </c>
    </row>
    <row r="879" spans="1:14">
      <c r="A879" s="70">
        <v>45869</v>
      </c>
      <c r="B879" s="422" t="s">
        <v>87</v>
      </c>
      <c r="C879" s="422" t="s">
        <v>22</v>
      </c>
      <c r="D879" t="s">
        <v>14</v>
      </c>
      <c r="E879" s="207"/>
      <c r="F879" s="207">
        <v>60</v>
      </c>
      <c r="G879" s="2">
        <f t="shared" si="18"/>
        <v>517.4</v>
      </c>
    </row>
    <row r="880" spans="1:14">
      <c r="A880" s="70">
        <v>45869</v>
      </c>
      <c r="B880" s="422" t="s">
        <v>87</v>
      </c>
      <c r="C880" s="422" t="s">
        <v>22</v>
      </c>
      <c r="D880" t="s">
        <v>15</v>
      </c>
      <c r="E880" s="207"/>
      <c r="F880" s="207">
        <v>5</v>
      </c>
      <c r="G880" s="2">
        <f t="shared" si="18"/>
        <v>512.4</v>
      </c>
    </row>
    <row r="881" spans="1:12">
      <c r="A881" s="3">
        <v>45894</v>
      </c>
      <c r="B881" s="422">
        <v>31571</v>
      </c>
      <c r="C881" s="422" t="s">
        <v>22</v>
      </c>
      <c r="D881" t="s">
        <v>12</v>
      </c>
      <c r="F881" s="2">
        <v>491.7</v>
      </c>
      <c r="G881" s="2">
        <f t="shared" si="18"/>
        <v>20.699999999999989</v>
      </c>
    </row>
    <row r="882" spans="1:12">
      <c r="A882" s="3">
        <v>45894</v>
      </c>
      <c r="B882" s="422">
        <v>31571</v>
      </c>
      <c r="C882" s="422" t="s">
        <v>22</v>
      </c>
      <c r="D882" t="s">
        <v>13</v>
      </c>
      <c r="F882" s="2">
        <v>20.7</v>
      </c>
      <c r="G882" s="2">
        <f t="shared" si="18"/>
        <v>0</v>
      </c>
    </row>
    <row r="883" spans="1:12">
      <c r="A883" s="31">
        <v>45900</v>
      </c>
      <c r="B883" s="421" t="s">
        <v>10</v>
      </c>
      <c r="C883" s="421" t="s">
        <v>23</v>
      </c>
      <c r="D883" t="s">
        <v>12</v>
      </c>
      <c r="E883" s="207">
        <v>520</v>
      </c>
      <c r="F883" s="207"/>
      <c r="G883" s="2">
        <f t="shared" si="18"/>
        <v>520</v>
      </c>
    </row>
    <row r="884" spans="1:12">
      <c r="B884" s="422"/>
      <c r="C884" s="422"/>
      <c r="D884" t="s">
        <v>13</v>
      </c>
      <c r="E884" s="207">
        <v>39.1</v>
      </c>
      <c r="F884" s="207"/>
      <c r="G884" s="2">
        <f t="shared" si="18"/>
        <v>559.1</v>
      </c>
      <c r="J884" s="421" t="s">
        <v>23</v>
      </c>
      <c r="K884" t="s">
        <v>12</v>
      </c>
      <c r="L884" s="207">
        <v>520</v>
      </c>
    </row>
    <row r="885" spans="1:12">
      <c r="B885" s="422"/>
      <c r="C885" s="422"/>
      <c r="D885" t="s">
        <v>14</v>
      </c>
      <c r="E885" s="207">
        <v>60</v>
      </c>
      <c r="F885" s="207"/>
      <c r="G885" s="2">
        <f t="shared" si="18"/>
        <v>619.1</v>
      </c>
      <c r="I885" s="28"/>
      <c r="J885" s="422"/>
      <c r="K885" t="s">
        <v>13</v>
      </c>
      <c r="L885" s="207">
        <v>39.1</v>
      </c>
    </row>
    <row r="886" spans="1:12">
      <c r="B886" s="422"/>
      <c r="C886" s="422"/>
      <c r="D886" t="s">
        <v>15</v>
      </c>
      <c r="E886" s="207">
        <v>5</v>
      </c>
      <c r="F886" s="207"/>
      <c r="G886" s="2">
        <f t="shared" si="18"/>
        <v>624.1</v>
      </c>
      <c r="K886">
        <v>50</v>
      </c>
      <c r="L886" s="28">
        <f>SUM(L884:L885)</f>
        <v>559.1</v>
      </c>
    </row>
    <row r="887" spans="1:12">
      <c r="A887" s="3">
        <v>45900</v>
      </c>
      <c r="B887" s="422" t="s">
        <v>102</v>
      </c>
      <c r="C887" s="422" t="s">
        <v>23</v>
      </c>
      <c r="D887" t="s">
        <v>14</v>
      </c>
      <c r="E887" s="207"/>
      <c r="F887" s="207">
        <v>60</v>
      </c>
      <c r="G887" s="2">
        <f t="shared" si="18"/>
        <v>564.1</v>
      </c>
    </row>
    <row r="888" spans="1:12">
      <c r="A888" s="3">
        <v>45900</v>
      </c>
      <c r="B888" s="422" t="s">
        <v>102</v>
      </c>
      <c r="C888" s="422" t="s">
        <v>23</v>
      </c>
      <c r="D888" t="s">
        <v>15</v>
      </c>
      <c r="E888" s="207"/>
      <c r="F888" s="207">
        <v>5</v>
      </c>
      <c r="G888" s="2">
        <f t="shared" si="18"/>
        <v>559.1</v>
      </c>
    </row>
    <row r="889" spans="1:12">
      <c r="A889" s="3">
        <v>45929</v>
      </c>
      <c r="B889" s="422">
        <v>31666</v>
      </c>
      <c r="C889" s="422" t="s">
        <v>23</v>
      </c>
      <c r="D889" t="s">
        <v>12</v>
      </c>
      <c r="F889" s="207">
        <v>520</v>
      </c>
      <c r="G889" s="2">
        <f t="shared" ref="G889:G922" si="19">+G888+E889-F889</f>
        <v>39.100000000000023</v>
      </c>
    </row>
    <row r="890" spans="1:12">
      <c r="A890" s="3">
        <v>45929</v>
      </c>
      <c r="B890" s="422">
        <v>31666</v>
      </c>
      <c r="C890" s="422" t="s">
        <v>23</v>
      </c>
      <c r="D890" t="s">
        <v>13</v>
      </c>
      <c r="F890" s="207">
        <v>39.1</v>
      </c>
      <c r="G890" s="2">
        <f t="shared" si="19"/>
        <v>0</v>
      </c>
    </row>
    <row r="891" spans="1:12">
      <c r="A891" s="81">
        <v>45930</v>
      </c>
      <c r="B891" s="421" t="s">
        <v>10</v>
      </c>
      <c r="C891" s="421" t="s">
        <v>172</v>
      </c>
      <c r="D891" t="s">
        <v>12</v>
      </c>
      <c r="E891" s="207">
        <v>476.3</v>
      </c>
      <c r="G891" s="2">
        <f t="shared" si="19"/>
        <v>476.3</v>
      </c>
    </row>
    <row r="892" spans="1:12">
      <c r="B892" s="422"/>
      <c r="C892" s="422"/>
      <c r="D892" t="s">
        <v>13</v>
      </c>
      <c r="E892" s="20">
        <v>19.3</v>
      </c>
      <c r="G892" s="2">
        <f t="shared" si="19"/>
        <v>495.6</v>
      </c>
    </row>
    <row r="893" spans="1:12">
      <c r="B893" s="422"/>
      <c r="C893" s="422"/>
      <c r="D893" t="s">
        <v>14</v>
      </c>
      <c r="E893" s="20">
        <v>60</v>
      </c>
      <c r="G893" s="2">
        <f t="shared" si="19"/>
        <v>555.6</v>
      </c>
      <c r="J893" t="s">
        <v>12</v>
      </c>
      <c r="K893" s="207">
        <v>476.3</v>
      </c>
    </row>
    <row r="894" spans="1:12">
      <c r="B894" s="422"/>
      <c r="C894" s="422"/>
      <c r="D894" t="s">
        <v>15</v>
      </c>
      <c r="E894" s="20">
        <v>5</v>
      </c>
      <c r="G894" s="2">
        <f t="shared" si="19"/>
        <v>560.6</v>
      </c>
      <c r="J894" t="s">
        <v>13</v>
      </c>
      <c r="K894" s="20">
        <v>19.3</v>
      </c>
    </row>
    <row r="895" spans="1:12">
      <c r="B895" s="422"/>
      <c r="C895" s="422"/>
      <c r="D895" t="s">
        <v>63</v>
      </c>
      <c r="E895" s="207">
        <v>10</v>
      </c>
      <c r="F895" s="20"/>
      <c r="G895" s="2">
        <f t="shared" si="19"/>
        <v>570.6</v>
      </c>
      <c r="J895">
        <v>500</v>
      </c>
      <c r="K895" s="207">
        <f>SUM(K893:K894)</f>
        <v>495.6</v>
      </c>
      <c r="L895" s="28">
        <f>J895-K895</f>
        <v>4.3999999999999773</v>
      </c>
    </row>
    <row r="896" spans="1:12">
      <c r="A896" s="3">
        <v>45930</v>
      </c>
      <c r="B896" s="422" t="s">
        <v>103</v>
      </c>
      <c r="C896" s="422" t="s">
        <v>172</v>
      </c>
      <c r="D896" t="s">
        <v>14</v>
      </c>
      <c r="E896" s="207"/>
      <c r="F896" s="20">
        <v>60</v>
      </c>
      <c r="G896" s="2">
        <f t="shared" si="19"/>
        <v>510.6</v>
      </c>
    </row>
    <row r="897" spans="1:12">
      <c r="A897" s="3">
        <v>45930</v>
      </c>
      <c r="B897" s="422" t="s">
        <v>103</v>
      </c>
      <c r="C897" s="422" t="s">
        <v>172</v>
      </c>
      <c r="D897" t="s">
        <v>15</v>
      </c>
      <c r="E897" s="207"/>
      <c r="F897" s="20">
        <v>5</v>
      </c>
      <c r="G897" s="2">
        <f t="shared" si="19"/>
        <v>505.6</v>
      </c>
    </row>
    <row r="898" spans="1:12">
      <c r="A898" s="3">
        <v>45965</v>
      </c>
      <c r="B898" s="422">
        <v>31853</v>
      </c>
      <c r="C898" s="422" t="s">
        <v>172</v>
      </c>
      <c r="D898" t="s">
        <v>12</v>
      </c>
      <c r="E898" s="207"/>
      <c r="F898" s="207">
        <v>476.3</v>
      </c>
      <c r="G898" s="2">
        <f t="shared" si="19"/>
        <v>29.300000000000011</v>
      </c>
    </row>
    <row r="899" spans="1:12">
      <c r="A899" s="3">
        <v>45965</v>
      </c>
      <c r="B899" s="422">
        <v>31853</v>
      </c>
      <c r="C899" s="422" t="s">
        <v>172</v>
      </c>
      <c r="D899" t="s">
        <v>13</v>
      </c>
      <c r="E899" s="207"/>
      <c r="F899" s="20">
        <v>19.3</v>
      </c>
      <c r="G899" s="2">
        <f t="shared" si="19"/>
        <v>10.000000000000011</v>
      </c>
    </row>
    <row r="900" spans="1:12">
      <c r="A900" s="3">
        <v>45985</v>
      </c>
      <c r="B900" s="422">
        <v>32003</v>
      </c>
      <c r="C900" s="422" t="s">
        <v>172</v>
      </c>
      <c r="D900" t="s">
        <v>63</v>
      </c>
      <c r="E900" s="207"/>
      <c r="F900" s="20">
        <v>10</v>
      </c>
      <c r="G900" s="2">
        <f t="shared" si="19"/>
        <v>0</v>
      </c>
    </row>
    <row r="901" spans="1:12">
      <c r="A901" s="81">
        <v>45961</v>
      </c>
      <c r="B901" s="421" t="s">
        <v>10</v>
      </c>
      <c r="C901" s="421" t="s">
        <v>25</v>
      </c>
      <c r="D901" t="s">
        <v>12</v>
      </c>
      <c r="E901" s="207">
        <v>474.1</v>
      </c>
      <c r="F901" s="20"/>
      <c r="G901" s="2">
        <f t="shared" si="19"/>
        <v>474.1</v>
      </c>
      <c r="I901" s="207"/>
      <c r="J901" s="421" t="s">
        <v>172</v>
      </c>
      <c r="K901" t="s">
        <v>63</v>
      </c>
      <c r="L901" s="207">
        <v>10</v>
      </c>
    </row>
    <row r="902" spans="1:12">
      <c r="A902" s="70"/>
      <c r="B902" s="422"/>
      <c r="C902" s="422"/>
      <c r="D902" t="s">
        <v>13</v>
      </c>
      <c r="E902" s="20">
        <v>32.5</v>
      </c>
      <c r="G902" s="2">
        <f t="shared" si="19"/>
        <v>506.6</v>
      </c>
      <c r="I902" s="20"/>
      <c r="J902" s="421" t="s">
        <v>25</v>
      </c>
      <c r="K902" t="s">
        <v>12</v>
      </c>
      <c r="L902" s="207">
        <v>474.1</v>
      </c>
    </row>
    <row r="903" spans="1:12">
      <c r="A903" s="70"/>
      <c r="B903" s="422"/>
      <c r="C903" s="422"/>
      <c r="D903" t="s">
        <v>14</v>
      </c>
      <c r="E903" s="20">
        <v>60</v>
      </c>
      <c r="G903" s="2">
        <f t="shared" si="19"/>
        <v>566.6</v>
      </c>
      <c r="I903" s="28"/>
      <c r="J903" s="422"/>
      <c r="K903" t="s">
        <v>13</v>
      </c>
      <c r="L903" s="20">
        <v>32.5</v>
      </c>
    </row>
    <row r="904" spans="1:12">
      <c r="A904" s="70"/>
      <c r="B904" s="422"/>
      <c r="C904" s="422"/>
      <c r="D904" t="s">
        <v>15</v>
      </c>
      <c r="E904" s="20">
        <v>5</v>
      </c>
      <c r="G904" s="2">
        <f t="shared" si="19"/>
        <v>571.6</v>
      </c>
      <c r="L904" s="93">
        <f>SUM(L901:L903)</f>
        <v>516.6</v>
      </c>
    </row>
    <row r="905" spans="1:12">
      <c r="A905" s="3">
        <v>45961</v>
      </c>
      <c r="B905" s="422" t="s">
        <v>75</v>
      </c>
      <c r="C905" s="422" t="s">
        <v>25</v>
      </c>
      <c r="D905" t="s">
        <v>14</v>
      </c>
      <c r="F905" s="20">
        <v>60</v>
      </c>
      <c r="G905" s="2">
        <f t="shared" si="19"/>
        <v>511.6</v>
      </c>
    </row>
    <row r="906" spans="1:12">
      <c r="A906" s="3">
        <v>45961</v>
      </c>
      <c r="B906" s="422" t="s">
        <v>75</v>
      </c>
      <c r="C906" s="422" t="s">
        <v>25</v>
      </c>
      <c r="D906" t="s">
        <v>15</v>
      </c>
      <c r="F906" s="20">
        <v>5</v>
      </c>
      <c r="G906" s="2">
        <f t="shared" si="19"/>
        <v>506.6</v>
      </c>
    </row>
    <row r="907" spans="1:12">
      <c r="A907" s="3">
        <v>45985</v>
      </c>
      <c r="B907" s="422">
        <v>32003</v>
      </c>
      <c r="C907" s="422" t="s">
        <v>25</v>
      </c>
      <c r="D907" t="s">
        <v>12</v>
      </c>
      <c r="F907" s="207">
        <v>474.1</v>
      </c>
      <c r="G907" s="2">
        <f t="shared" si="19"/>
        <v>32.5</v>
      </c>
    </row>
    <row r="908" spans="1:12">
      <c r="A908" s="3">
        <v>45985</v>
      </c>
      <c r="B908" s="422">
        <v>32003</v>
      </c>
      <c r="C908" s="422" t="s">
        <v>25</v>
      </c>
      <c r="D908" t="s">
        <v>13</v>
      </c>
      <c r="F908" s="20">
        <v>32.5</v>
      </c>
      <c r="G908" s="2">
        <f t="shared" si="19"/>
        <v>0</v>
      </c>
    </row>
    <row r="909" spans="1:12">
      <c r="A909" s="81">
        <v>45991</v>
      </c>
      <c r="B909" s="421" t="s">
        <v>10</v>
      </c>
      <c r="C909" s="421" t="s">
        <v>26</v>
      </c>
      <c r="D909" t="s">
        <v>12</v>
      </c>
      <c r="E909" s="20">
        <v>521.6</v>
      </c>
      <c r="G909" s="2">
        <f t="shared" si="19"/>
        <v>521.6</v>
      </c>
    </row>
    <row r="910" spans="1:12">
      <c r="A910" s="70"/>
      <c r="B910" s="422"/>
      <c r="C910" s="422"/>
      <c r="D910" t="s">
        <v>13</v>
      </c>
      <c r="E910" s="20">
        <v>34.700000000000003</v>
      </c>
      <c r="G910" s="2">
        <f t="shared" si="19"/>
        <v>556.30000000000007</v>
      </c>
    </row>
    <row r="911" spans="1:12">
      <c r="A911" s="70"/>
      <c r="B911" s="422"/>
      <c r="C911" s="422"/>
      <c r="D911" t="s">
        <v>14</v>
      </c>
      <c r="E911" s="207">
        <v>60</v>
      </c>
      <c r="G911" s="2">
        <f t="shared" si="19"/>
        <v>616.30000000000007</v>
      </c>
      <c r="I911" s="421" t="s">
        <v>26</v>
      </c>
      <c r="J911" t="s">
        <v>12</v>
      </c>
      <c r="K911" s="20">
        <v>521.6</v>
      </c>
    </row>
    <row r="912" spans="1:12">
      <c r="A912" s="70"/>
      <c r="B912" s="422"/>
      <c r="C912" s="422"/>
      <c r="D912" t="s">
        <v>15</v>
      </c>
      <c r="E912" s="207">
        <v>5</v>
      </c>
      <c r="G912" s="2">
        <f t="shared" si="19"/>
        <v>621.30000000000007</v>
      </c>
      <c r="I912" s="422"/>
      <c r="J912" t="s">
        <v>13</v>
      </c>
      <c r="K912" s="20">
        <v>34.700000000000003</v>
      </c>
    </row>
    <row r="913" spans="1:12">
      <c r="A913" s="3">
        <v>45991</v>
      </c>
      <c r="B913" s="422" t="s">
        <v>93</v>
      </c>
      <c r="C913" s="422" t="s">
        <v>26</v>
      </c>
      <c r="D913" t="s">
        <v>14</v>
      </c>
      <c r="E913" s="5"/>
      <c r="F913" s="207">
        <v>60</v>
      </c>
      <c r="G913" s="2">
        <f t="shared" si="19"/>
        <v>561.30000000000007</v>
      </c>
      <c r="J913">
        <v>570</v>
      </c>
      <c r="K913" s="20">
        <f>SUM(K911:K912)</f>
        <v>556.30000000000007</v>
      </c>
      <c r="L913" s="20">
        <f>J913-K913</f>
        <v>13.699999999999932</v>
      </c>
    </row>
    <row r="914" spans="1:12">
      <c r="A914" s="3">
        <v>45991</v>
      </c>
      <c r="B914" s="422" t="s">
        <v>93</v>
      </c>
      <c r="C914" s="422" t="s">
        <v>26</v>
      </c>
      <c r="D914" t="s">
        <v>15</v>
      </c>
      <c r="E914" s="5"/>
      <c r="F914" s="207">
        <v>5</v>
      </c>
      <c r="G914" s="2">
        <f t="shared" si="19"/>
        <v>556.30000000000007</v>
      </c>
    </row>
    <row r="915" spans="1:12">
      <c r="A915" s="3">
        <v>46017</v>
      </c>
      <c r="B915" s="422">
        <v>32234</v>
      </c>
      <c r="C915" s="422" t="s">
        <v>26</v>
      </c>
      <c r="D915" t="s">
        <v>12</v>
      </c>
      <c r="F915" s="2">
        <v>521.6</v>
      </c>
      <c r="G915" s="2">
        <f t="shared" si="19"/>
        <v>34.700000000000045</v>
      </c>
    </row>
    <row r="916" spans="1:12">
      <c r="A916" s="3">
        <v>46017</v>
      </c>
      <c r="B916" s="422">
        <v>32234</v>
      </c>
      <c r="C916" s="422" t="s">
        <v>26</v>
      </c>
      <c r="D916" t="s">
        <v>13</v>
      </c>
      <c r="F916" s="2">
        <v>34.700000000000003</v>
      </c>
      <c r="G916" s="2">
        <f t="shared" si="19"/>
        <v>0</v>
      </c>
    </row>
    <row r="917" spans="1:12">
      <c r="A917" s="81">
        <v>46022</v>
      </c>
      <c r="B917" s="374" t="s">
        <v>10</v>
      </c>
      <c r="C917" s="374" t="s">
        <v>27</v>
      </c>
      <c r="D917" s="373" t="s">
        <v>12</v>
      </c>
      <c r="E917" s="373">
        <v>511.1</v>
      </c>
      <c r="G917" s="2">
        <f t="shared" si="19"/>
        <v>511.1</v>
      </c>
    </row>
    <row r="918" spans="1:12">
      <c r="A918" s="81"/>
      <c r="B918" s="373"/>
      <c r="C918" s="373"/>
      <c r="D918" s="373" t="s">
        <v>13</v>
      </c>
      <c r="E918" s="373">
        <v>35.9</v>
      </c>
      <c r="G918" s="2">
        <f t="shared" si="19"/>
        <v>547</v>
      </c>
    </row>
    <row r="919" spans="1:12">
      <c r="A919" s="81"/>
      <c r="B919" s="373"/>
      <c r="C919" s="373"/>
      <c r="D919" s="373" t="s">
        <v>14</v>
      </c>
      <c r="E919" s="373">
        <v>60</v>
      </c>
      <c r="G919" s="2">
        <f t="shared" si="19"/>
        <v>607</v>
      </c>
    </row>
    <row r="920" spans="1:12">
      <c r="A920" s="373"/>
      <c r="B920" s="373"/>
      <c r="C920" s="373"/>
      <c r="D920" s="373" t="s">
        <v>15</v>
      </c>
      <c r="E920" s="373">
        <v>5</v>
      </c>
      <c r="G920" s="2">
        <f t="shared" si="19"/>
        <v>612</v>
      </c>
      <c r="I920" s="375" t="s">
        <v>27</v>
      </c>
      <c r="J920" s="376" t="s">
        <v>12</v>
      </c>
      <c r="K920" s="376">
        <v>511.1</v>
      </c>
      <c r="L920" s="2"/>
    </row>
    <row r="921" spans="1:12">
      <c r="A921" s="70">
        <v>46022</v>
      </c>
      <c r="B921" s="422" t="s">
        <v>76</v>
      </c>
      <c r="C921" s="150" t="s">
        <v>27</v>
      </c>
      <c r="D921" t="s">
        <v>14</v>
      </c>
      <c r="E921" s="5"/>
      <c r="F921" s="207">
        <v>60</v>
      </c>
      <c r="G921" s="2">
        <f t="shared" si="19"/>
        <v>552</v>
      </c>
      <c r="I921" s="376"/>
      <c r="J921" s="376" t="s">
        <v>13</v>
      </c>
      <c r="K921" s="376">
        <v>35.9</v>
      </c>
      <c r="L921" s="2"/>
    </row>
    <row r="922" spans="1:12">
      <c r="A922" s="70">
        <v>46022</v>
      </c>
      <c r="B922" s="422" t="s">
        <v>76</v>
      </c>
      <c r="C922" s="150" t="s">
        <v>27</v>
      </c>
      <c r="D922" t="s">
        <v>15</v>
      </c>
      <c r="E922" s="5"/>
      <c r="F922" s="207">
        <v>5</v>
      </c>
      <c r="G922" s="2">
        <f t="shared" si="19"/>
        <v>547</v>
      </c>
      <c r="K922" s="20">
        <f>K920+K921</f>
        <v>547</v>
      </c>
    </row>
    <row r="923" spans="1:12">
      <c r="A923" s="3">
        <v>46043</v>
      </c>
      <c r="B923" s="422">
        <v>32379</v>
      </c>
      <c r="C923" s="422" t="s">
        <v>27</v>
      </c>
      <c r="D923" t="s">
        <v>12</v>
      </c>
      <c r="F923" s="2">
        <v>511.1</v>
      </c>
      <c r="G923" s="2">
        <f>+G922+E923-F923</f>
        <v>35.899999999999977</v>
      </c>
    </row>
    <row r="924" spans="1:12">
      <c r="A924" s="3">
        <v>46043</v>
      </c>
      <c r="B924" s="422">
        <v>32379</v>
      </c>
      <c r="C924" s="422" t="s">
        <v>27</v>
      </c>
      <c r="D924" t="s">
        <v>13</v>
      </c>
      <c r="F924" s="2">
        <v>35.9</v>
      </c>
      <c r="G924" s="2">
        <f>+G923+E924-F924</f>
        <v>0</v>
      </c>
    </row>
    <row r="925" spans="1:12">
      <c r="A925" s="81">
        <v>46053</v>
      </c>
      <c r="B925" s="421" t="s">
        <v>10</v>
      </c>
      <c r="C925" s="421" t="s">
        <v>11</v>
      </c>
      <c r="D925" t="s">
        <v>12</v>
      </c>
      <c r="E925" s="20">
        <v>631.4</v>
      </c>
      <c r="G925" s="2">
        <f>+G924+E925-F925</f>
        <v>631.4</v>
      </c>
    </row>
    <row r="926" spans="1:12">
      <c r="A926" s="70"/>
      <c r="B926" s="422"/>
      <c r="C926" s="422"/>
      <c r="D926" t="s">
        <v>13</v>
      </c>
      <c r="E926" s="20">
        <v>36.6</v>
      </c>
      <c r="G926" s="2">
        <f>+G925+E926-F926</f>
        <v>668</v>
      </c>
      <c r="H926" s="421">
        <v>2026</v>
      </c>
      <c r="I926" s="421" t="s">
        <v>11</v>
      </c>
      <c r="J926" t="s">
        <v>12</v>
      </c>
      <c r="K926" s="20">
        <v>631.4</v>
      </c>
    </row>
    <row r="927" spans="1:12">
      <c r="A927" s="70"/>
      <c r="B927" s="422"/>
      <c r="C927" s="422"/>
      <c r="D927" t="s">
        <v>14</v>
      </c>
      <c r="E927" s="207">
        <v>60</v>
      </c>
      <c r="G927" s="2">
        <f>+G926+E927-F927</f>
        <v>728</v>
      </c>
      <c r="J927" t="s">
        <v>13</v>
      </c>
      <c r="K927" s="20">
        <v>36.6</v>
      </c>
    </row>
    <row r="928" spans="1:12">
      <c r="A928" s="70"/>
      <c r="B928" s="422"/>
      <c r="C928" s="422"/>
      <c r="D928" t="s">
        <v>15</v>
      </c>
      <c r="E928" s="207">
        <v>5</v>
      </c>
      <c r="G928" s="2">
        <f>+G927+E928-F928</f>
        <v>733</v>
      </c>
      <c r="J928" t="s">
        <v>104</v>
      </c>
      <c r="K928" s="207">
        <v>10</v>
      </c>
    </row>
    <row r="929" spans="1:11">
      <c r="A929" s="70"/>
      <c r="B929" s="422"/>
      <c r="C929" s="422"/>
      <c r="D929" t="s">
        <v>104</v>
      </c>
      <c r="E929" s="207">
        <v>10</v>
      </c>
      <c r="G929" s="2">
        <f>+G928+E929-F929</f>
        <v>743</v>
      </c>
      <c r="K929" s="20">
        <f>SUM(K926:K928)</f>
        <v>678</v>
      </c>
    </row>
    <row r="930" spans="1:11">
      <c r="A930" s="70">
        <v>46053</v>
      </c>
      <c r="B930" s="422" t="s">
        <v>77</v>
      </c>
      <c r="C930" s="422" t="s">
        <v>11</v>
      </c>
      <c r="D930" t="s">
        <v>14</v>
      </c>
      <c r="E930" s="207"/>
      <c r="F930" s="207">
        <v>60</v>
      </c>
      <c r="G930" s="2">
        <f>+G929+E930-F930</f>
        <v>683</v>
      </c>
    </row>
    <row r="931" spans="1:11">
      <c r="A931" s="70">
        <v>46053</v>
      </c>
      <c r="B931" s="422" t="s">
        <v>77</v>
      </c>
      <c r="C931" s="422" t="s">
        <v>11</v>
      </c>
      <c r="D931" t="s">
        <v>15</v>
      </c>
      <c r="E931" s="207"/>
      <c r="F931" s="207">
        <v>5</v>
      </c>
      <c r="G931" s="2">
        <f>+G930+E931-F931</f>
        <v>678</v>
      </c>
    </row>
    <row r="932" spans="1:11">
      <c r="A932" s="3">
        <v>46076</v>
      </c>
      <c r="B932" s="422">
        <v>32552</v>
      </c>
      <c r="C932" s="422" t="s">
        <v>11</v>
      </c>
      <c r="D932" t="s">
        <v>12</v>
      </c>
      <c r="F932" s="2">
        <v>31.4</v>
      </c>
      <c r="G932" s="2">
        <f>+G931+E932-F932</f>
        <v>646.6</v>
      </c>
      <c r="J932" t="s">
        <v>12</v>
      </c>
      <c r="K932" s="20">
        <v>31.4</v>
      </c>
    </row>
    <row r="933" spans="1:11">
      <c r="A933" s="3">
        <v>46076</v>
      </c>
      <c r="B933" s="422">
        <v>32552</v>
      </c>
      <c r="C933" s="422" t="s">
        <v>11</v>
      </c>
      <c r="D933" t="s">
        <v>13</v>
      </c>
      <c r="F933" s="2">
        <v>36.6</v>
      </c>
      <c r="G933" s="2">
        <f>+G932+E933-F933</f>
        <v>610</v>
      </c>
      <c r="J933" t="s">
        <v>13</v>
      </c>
      <c r="K933" s="20">
        <v>36.6</v>
      </c>
    </row>
    <row r="934" spans="1:11">
      <c r="A934" s="3">
        <v>46076</v>
      </c>
      <c r="B934" s="422">
        <v>32552</v>
      </c>
      <c r="C934" s="422" t="s">
        <v>11</v>
      </c>
      <c r="D934" t="s">
        <v>104</v>
      </c>
      <c r="F934" s="2">
        <v>10</v>
      </c>
      <c r="G934" s="2">
        <f>+G933+E934-F934</f>
        <v>600</v>
      </c>
      <c r="J934" t="s">
        <v>104</v>
      </c>
      <c r="K934" s="207">
        <v>10</v>
      </c>
    </row>
    <row r="935" spans="1:11">
      <c r="A935" s="3">
        <v>46076</v>
      </c>
      <c r="B935" s="422">
        <v>32553</v>
      </c>
      <c r="C935" s="422" t="s">
        <v>11</v>
      </c>
      <c r="D935" t="s">
        <v>12</v>
      </c>
      <c r="F935" s="2">
        <v>600</v>
      </c>
      <c r="G935" s="2">
        <f>+G934+E935-F935</f>
        <v>0</v>
      </c>
      <c r="K935" s="20">
        <f>SUM(K932:K934)</f>
        <v>78</v>
      </c>
    </row>
    <row r="936" spans="1:11">
      <c r="A936" s="31">
        <v>46081</v>
      </c>
      <c r="B936" s="421" t="s">
        <v>10</v>
      </c>
      <c r="C936" s="421" t="s">
        <v>17</v>
      </c>
      <c r="D936" t="s">
        <v>12</v>
      </c>
      <c r="E936" s="20">
        <v>666.8</v>
      </c>
      <c r="G936" s="2">
        <f>+G935+E936-F936</f>
        <v>666.8</v>
      </c>
    </row>
    <row r="937" spans="1:11">
      <c r="B937" s="422"/>
      <c r="C937" s="422"/>
      <c r="D937" t="s">
        <v>13</v>
      </c>
      <c r="E937" s="20">
        <v>39.5</v>
      </c>
      <c r="G937" s="2">
        <f>+G936+E937-F937</f>
        <v>706.3</v>
      </c>
    </row>
    <row r="938" spans="1:11">
      <c r="B938" s="422"/>
      <c r="C938" s="422"/>
      <c r="D938" t="s">
        <v>14</v>
      </c>
      <c r="E938" s="207">
        <v>56</v>
      </c>
      <c r="G938" s="2">
        <f>+G937+E938-F938</f>
        <v>762.3</v>
      </c>
    </row>
    <row r="939" spans="1:11">
      <c r="B939" s="422"/>
      <c r="C939" s="422"/>
      <c r="D939" t="s">
        <v>15</v>
      </c>
      <c r="E939" s="207">
        <v>5</v>
      </c>
      <c r="G939" s="2">
        <f>+G938+E939-F939</f>
        <v>767.3</v>
      </c>
      <c r="I939" s="421" t="s">
        <v>17</v>
      </c>
      <c r="J939" t="s">
        <v>12</v>
      </c>
      <c r="K939" s="20">
        <v>666.8</v>
      </c>
    </row>
    <row r="940" spans="1:11">
      <c r="A940" s="70">
        <v>46081</v>
      </c>
      <c r="B940" s="422" t="s">
        <v>78</v>
      </c>
      <c r="C940" s="422" t="s">
        <v>17</v>
      </c>
      <c r="D940" t="s">
        <v>14</v>
      </c>
      <c r="F940" s="207">
        <v>56</v>
      </c>
      <c r="G940" s="2">
        <f>+G939+E940-F940</f>
        <v>711.3</v>
      </c>
      <c r="I940" s="422"/>
      <c r="J940" t="s">
        <v>13</v>
      </c>
      <c r="K940" s="20">
        <v>39.5</v>
      </c>
    </row>
    <row r="941" spans="1:11">
      <c r="A941" s="70">
        <v>46081</v>
      </c>
      <c r="B941" s="422" t="s">
        <v>78</v>
      </c>
      <c r="C941" s="422" t="s">
        <v>17</v>
      </c>
      <c r="D941" t="s">
        <v>15</v>
      </c>
      <c r="F941" s="207">
        <v>5</v>
      </c>
      <c r="G941" s="2">
        <f>+G940+E941-F941</f>
        <v>706.3</v>
      </c>
      <c r="K941" s="20">
        <f>SUM(K939:K940)</f>
        <v>706.3</v>
      </c>
    </row>
    <row r="942" spans="1:11">
      <c r="A942" s="3">
        <v>46104</v>
      </c>
      <c r="B942" s="422">
        <v>32757</v>
      </c>
      <c r="C942" s="422" t="s">
        <v>17</v>
      </c>
      <c r="D942" t="s">
        <v>12</v>
      </c>
      <c r="F942" s="2">
        <v>666.8</v>
      </c>
      <c r="G942" s="2">
        <f>+G941+E942-F942</f>
        <v>39.5</v>
      </c>
    </row>
    <row r="943" spans="1:11">
      <c r="A943" s="3">
        <v>46104</v>
      </c>
      <c r="B943" s="422">
        <v>32757</v>
      </c>
      <c r="C943" s="422" t="s">
        <v>17</v>
      </c>
      <c r="D943" t="s">
        <v>13</v>
      </c>
      <c r="F943" s="2">
        <v>39.5</v>
      </c>
      <c r="G943" s="2">
        <f>+G942+E943-F943</f>
        <v>0</v>
      </c>
      <c r="I943" s="421" t="s">
        <v>18</v>
      </c>
      <c r="J943" t="s">
        <v>12</v>
      </c>
      <c r="K943" s="207">
        <v>615.4</v>
      </c>
    </row>
    <row r="944" spans="1:11">
      <c r="A944" s="31">
        <v>46112</v>
      </c>
      <c r="B944" s="421" t="s">
        <v>10</v>
      </c>
      <c r="C944" s="421" t="s">
        <v>18</v>
      </c>
      <c r="D944" t="s">
        <v>12</v>
      </c>
      <c r="E944" s="207">
        <v>615.4</v>
      </c>
      <c r="G944" s="2">
        <f>+G943+E944-F944</f>
        <v>615.4</v>
      </c>
      <c r="I944" s="422"/>
      <c r="J944" t="s">
        <v>13</v>
      </c>
      <c r="K944" s="207">
        <v>40.299999999999997</v>
      </c>
    </row>
    <row r="945" spans="1:11">
      <c r="A945" s="31"/>
      <c r="B945" s="422"/>
      <c r="C945" s="422"/>
      <c r="D945" t="s">
        <v>13</v>
      </c>
      <c r="E945" s="207">
        <v>40.299999999999997</v>
      </c>
      <c r="G945" s="2">
        <f>+G944+E945-F945</f>
        <v>655.69999999999993</v>
      </c>
      <c r="I945" s="422"/>
      <c r="J945" t="s">
        <v>14</v>
      </c>
      <c r="K945" s="207">
        <v>20</v>
      </c>
    </row>
    <row r="946" spans="1:11">
      <c r="B946" s="422"/>
      <c r="C946" s="422"/>
      <c r="D946" t="s">
        <v>14</v>
      </c>
      <c r="E946" s="207">
        <v>60</v>
      </c>
      <c r="G946" s="2">
        <f>+G945+E946-F946</f>
        <v>715.69999999999993</v>
      </c>
      <c r="I946" s="422"/>
      <c r="J946" t="s">
        <v>15</v>
      </c>
      <c r="K946" s="207">
        <v>5</v>
      </c>
    </row>
    <row r="947" spans="1:11">
      <c r="B947" s="422"/>
      <c r="C947" s="422"/>
      <c r="D947" t="s">
        <v>15</v>
      </c>
      <c r="E947" s="207">
        <v>5</v>
      </c>
      <c r="G947" s="2">
        <f>+G946+E947-F947</f>
        <v>720.69999999999993</v>
      </c>
      <c r="K947" s="28">
        <f>SUM(K943:K946)</f>
        <v>680.69999999999993</v>
      </c>
    </row>
    <row r="948" spans="1:11">
      <c r="A948" s="70">
        <v>46112</v>
      </c>
      <c r="B948" s="422" t="s">
        <v>81</v>
      </c>
      <c r="C948" s="422" t="s">
        <v>18</v>
      </c>
      <c r="D948" t="s">
        <v>14</v>
      </c>
      <c r="E948" s="207"/>
      <c r="F948" s="207">
        <v>40</v>
      </c>
      <c r="G948" s="2">
        <f>+G947+E948-F948</f>
        <v>680.69999999999993</v>
      </c>
    </row>
    <row r="949" spans="1:11">
      <c r="A949" s="3">
        <v>46140</v>
      </c>
      <c r="B949" s="422">
        <v>32970</v>
      </c>
      <c r="C949" s="422" t="s">
        <v>18</v>
      </c>
      <c r="D949" t="s">
        <v>12</v>
      </c>
      <c r="F949" s="2">
        <v>615.4</v>
      </c>
      <c r="G949" s="2">
        <f>+G948+E949-F949</f>
        <v>65.299999999999955</v>
      </c>
    </row>
    <row r="950" spans="1:11">
      <c r="A950" s="3">
        <v>46140</v>
      </c>
      <c r="B950" s="422">
        <v>32970</v>
      </c>
      <c r="C950" s="422" t="s">
        <v>18</v>
      </c>
      <c r="D950" t="s">
        <v>13</v>
      </c>
      <c r="F950" s="2">
        <v>40.299999999999997</v>
      </c>
      <c r="G950" s="2">
        <f>+G949+E950-F950</f>
        <v>24.999999999999957</v>
      </c>
    </row>
    <row r="951" spans="1:11">
      <c r="A951" s="3">
        <v>46140</v>
      </c>
      <c r="B951" s="422">
        <v>32970</v>
      </c>
      <c r="C951" s="422" t="s">
        <v>18</v>
      </c>
      <c r="D951" t="s">
        <v>14</v>
      </c>
      <c r="F951" s="2">
        <v>20</v>
      </c>
      <c r="G951" s="2">
        <f>+G950+E951-F951</f>
        <v>4.9999999999999574</v>
      </c>
    </row>
    <row r="952" spans="1:11">
      <c r="A952" s="3">
        <v>46140</v>
      </c>
      <c r="B952" s="422">
        <v>32970</v>
      </c>
      <c r="C952" s="422" t="s">
        <v>18</v>
      </c>
      <c r="D952" t="s">
        <v>15</v>
      </c>
      <c r="F952" s="2">
        <v>5</v>
      </c>
      <c r="G952" s="2">
        <f>+G951+E952-F952</f>
        <v>-4.2632564145606011E-14</v>
      </c>
    </row>
    <row r="953" spans="1:11">
      <c r="B953" s="422"/>
      <c r="C953" s="422"/>
      <c r="G953" s="2">
        <f>+G952+E953-F953</f>
        <v>-4.2632564145606011E-14</v>
      </c>
    </row>
    <row r="954" spans="1:11">
      <c r="B954" s="422"/>
      <c r="C954" s="422"/>
      <c r="G954" s="2">
        <f>+G953+E954-F954</f>
        <v>-4.2632564145606011E-14</v>
      </c>
    </row>
    <row r="955" spans="1:11">
      <c r="B955" s="422"/>
      <c r="C955" s="422"/>
      <c r="G955" s="2">
        <f>+G954+E955-F955</f>
        <v>-4.2632564145606011E-14</v>
      </c>
    </row>
    <row r="956" spans="1:11">
      <c r="B956" s="422"/>
      <c r="C956" s="422"/>
      <c r="G956" s="2">
        <f>+G955+E956-F956</f>
        <v>-4.2632564145606011E-14</v>
      </c>
    </row>
    <row r="957" spans="1:11">
      <c r="B957" s="422"/>
      <c r="C957" s="422"/>
      <c r="G957" s="2">
        <f>+G956+E957-F957</f>
        <v>-4.2632564145606011E-14</v>
      </c>
    </row>
    <row r="958" spans="1:11">
      <c r="B958" s="422"/>
      <c r="C958" s="422"/>
      <c r="G958" s="2">
        <f>+G957+E958-F958</f>
        <v>-4.2632564145606011E-14</v>
      </c>
    </row>
    <row r="959" spans="1:11">
      <c r="B959" s="422"/>
      <c r="C959" s="422"/>
      <c r="G959" s="2">
        <f>+G958+E959-F959</f>
        <v>-4.2632564145606011E-14</v>
      </c>
    </row>
    <row r="960" spans="1:11">
      <c r="B960" s="422"/>
      <c r="C960" s="422"/>
      <c r="G960" s="2">
        <f>+G959+E960-F960</f>
        <v>-4.2632564145606011E-14</v>
      </c>
    </row>
    <row r="961" spans="2:7">
      <c r="B961" s="422"/>
      <c r="C961" s="422"/>
      <c r="G961" s="2">
        <f>+G960+E961-F961</f>
        <v>-4.2632564145606011E-14</v>
      </c>
    </row>
    <row r="962" spans="2:7">
      <c r="B962" s="422"/>
      <c r="C962" s="422"/>
      <c r="G962" s="2">
        <f>+G961+E962-F962</f>
        <v>-4.2632564145606011E-14</v>
      </c>
    </row>
    <row r="963" spans="2:7">
      <c r="B963" s="422"/>
      <c r="C963" s="422"/>
      <c r="G963" s="2">
        <f>+G962+E963-F963</f>
        <v>-4.2632564145606011E-14</v>
      </c>
    </row>
    <row r="964" spans="2:7">
      <c r="B964" s="422"/>
      <c r="C964" s="422"/>
      <c r="G964" s="2">
        <f>+G963+E964-F964</f>
        <v>-4.2632564145606011E-14</v>
      </c>
    </row>
    <row r="965" spans="2:7">
      <c r="B965" s="422"/>
      <c r="C965" s="422"/>
      <c r="G965" s="2">
        <f>+G964+E965-F965</f>
        <v>-4.2632564145606011E-14</v>
      </c>
    </row>
    <row r="966" spans="2:7">
      <c r="B966" s="422"/>
      <c r="C966" s="422"/>
      <c r="G966" s="2">
        <f>+G965+E966-F966</f>
        <v>-4.2632564145606011E-14</v>
      </c>
    </row>
    <row r="967" spans="2:7">
      <c r="B967" s="422"/>
      <c r="C967" s="422"/>
      <c r="G967" s="2">
        <f>+G966+E967-F967</f>
        <v>-4.2632564145606011E-14</v>
      </c>
    </row>
    <row r="968" spans="2:7">
      <c r="B968" s="422"/>
      <c r="C968" s="422"/>
      <c r="G968" s="2">
        <f>+G967+E968-F968</f>
        <v>-4.2632564145606011E-14</v>
      </c>
    </row>
    <row r="969" spans="2:7">
      <c r="B969" s="422"/>
      <c r="C969" s="422"/>
      <c r="G969" s="2">
        <f>+G968+E969-F969</f>
        <v>-4.2632564145606011E-14</v>
      </c>
    </row>
    <row r="970" spans="2:7">
      <c r="B970" s="422"/>
      <c r="C970" s="422"/>
      <c r="G970" s="2">
        <f>+G969+E970-F970</f>
        <v>-4.2632564145606011E-14</v>
      </c>
    </row>
    <row r="971" spans="2:7">
      <c r="B971" s="422"/>
      <c r="C971" s="422"/>
      <c r="G971" s="2">
        <f>+G970+E971-F971</f>
        <v>-4.2632564145606011E-14</v>
      </c>
    </row>
    <row r="972" spans="2:7">
      <c r="B972" s="422"/>
      <c r="C972" s="422"/>
      <c r="G972" s="2">
        <f>+G971+E972-F972</f>
        <v>-4.2632564145606011E-14</v>
      </c>
    </row>
    <row r="973" spans="2:7">
      <c r="B973" s="422"/>
      <c r="C973" s="422"/>
      <c r="G973" s="2">
        <f>+G972+E973-F973</f>
        <v>-4.2632564145606011E-14</v>
      </c>
    </row>
    <row r="974" spans="2:7">
      <c r="B974" s="422"/>
      <c r="C974" s="422"/>
      <c r="G974" s="2">
        <f>+G973+E974-F974</f>
        <v>-4.2632564145606011E-14</v>
      </c>
    </row>
    <row r="975" spans="2:7">
      <c r="B975" s="422"/>
      <c r="C975" s="422"/>
      <c r="G975" s="2">
        <f>+G974+E975-F975</f>
        <v>-4.2632564145606011E-14</v>
      </c>
    </row>
    <row r="976" spans="2:7">
      <c r="B976" s="422"/>
      <c r="C976" s="422"/>
      <c r="G976" s="2">
        <f>+G975+E976-F976</f>
        <v>-4.2632564145606011E-14</v>
      </c>
    </row>
    <row r="977" spans="2:7">
      <c r="B977" s="422"/>
      <c r="C977" s="422"/>
      <c r="G977" s="2">
        <f>+G976+E977-F977</f>
        <v>-4.2632564145606011E-14</v>
      </c>
    </row>
    <row r="978" spans="2:7">
      <c r="B978" s="422"/>
      <c r="C978" s="422"/>
      <c r="G978" s="2">
        <f>+G977+E978-F978</f>
        <v>-4.2632564145606011E-14</v>
      </c>
    </row>
    <row r="979" spans="2:7">
      <c r="B979" s="422"/>
      <c r="C979" s="422"/>
      <c r="G979" s="2">
        <f>+G978+E979-F979</f>
        <v>-4.2632564145606011E-14</v>
      </c>
    </row>
    <row r="980" spans="2:7">
      <c r="B980" s="422"/>
      <c r="C980" s="422"/>
      <c r="G980" s="2">
        <f>+G979+E980-F980</f>
        <v>-4.2632564145606011E-14</v>
      </c>
    </row>
    <row r="981" spans="2:7">
      <c r="B981" s="422"/>
      <c r="C981" s="422"/>
      <c r="G981" s="2">
        <f>+G980+E981-F981</f>
        <v>-4.2632564145606011E-14</v>
      </c>
    </row>
    <row r="982" spans="2:7">
      <c r="B982" s="422"/>
      <c r="C982" s="422"/>
      <c r="G982" s="2">
        <f>+G981+E982-F982</f>
        <v>-4.2632564145606011E-14</v>
      </c>
    </row>
    <row r="983" spans="2:7">
      <c r="B983" s="422"/>
      <c r="C983" s="422"/>
      <c r="G983" s="2">
        <f>+G982+E983-F983</f>
        <v>-4.2632564145606011E-14</v>
      </c>
    </row>
    <row r="984" spans="2:7">
      <c r="B984" s="422"/>
      <c r="C984" s="422"/>
      <c r="G984" s="2">
        <f>+G983+E984-F984</f>
        <v>-4.2632564145606011E-14</v>
      </c>
    </row>
    <row r="985" spans="2:7">
      <c r="B985" s="422"/>
      <c r="C985" s="422"/>
      <c r="G985" s="2">
        <f>+G984+E985-F985</f>
        <v>-4.2632564145606011E-14</v>
      </c>
    </row>
    <row r="986" spans="2:7">
      <c r="B986" s="422"/>
      <c r="C986" s="422"/>
      <c r="G986" s="2">
        <f>+G985+E986-F986</f>
        <v>-4.2632564145606011E-14</v>
      </c>
    </row>
    <row r="987" spans="2:7">
      <c r="B987" s="422"/>
      <c r="C987" s="422"/>
      <c r="G987" s="2">
        <f>+G986+E987-F987</f>
        <v>-4.2632564145606011E-14</v>
      </c>
    </row>
    <row r="988" spans="2:7">
      <c r="B988" s="422"/>
      <c r="C988" s="422"/>
      <c r="G988" s="2">
        <f>+G987+E988-F988</f>
        <v>-4.2632564145606011E-14</v>
      </c>
    </row>
    <row r="989" spans="2:7">
      <c r="B989" s="422"/>
      <c r="C989" s="422"/>
      <c r="G989" s="2">
        <f>+G988+E989-F989</f>
        <v>-4.2632564145606011E-14</v>
      </c>
    </row>
    <row r="990" spans="2:7">
      <c r="B990" s="422"/>
      <c r="C990" s="422"/>
      <c r="G990" s="2">
        <f>+G989+E990-F990</f>
        <v>-4.2632564145606011E-14</v>
      </c>
    </row>
    <row r="991" spans="2:7">
      <c r="B991" s="422"/>
      <c r="C991" s="422"/>
      <c r="G991" s="2">
        <f>+G990+E991-F991</f>
        <v>-4.2632564145606011E-14</v>
      </c>
    </row>
    <row r="992" spans="2:7">
      <c r="B992" s="422"/>
      <c r="C992" s="422"/>
      <c r="G992" s="2">
        <f>+G991+E992-F992</f>
        <v>-4.2632564145606011E-14</v>
      </c>
    </row>
    <row r="993" spans="2:7">
      <c r="B993" s="422"/>
      <c r="C993" s="422"/>
      <c r="G993" s="2">
        <f>+G992+E993-F993</f>
        <v>-4.2632564145606011E-14</v>
      </c>
    </row>
    <row r="994" spans="2:7">
      <c r="B994" s="422"/>
      <c r="C994" s="422"/>
      <c r="G994" s="2">
        <f>+G993+E994-F994</f>
        <v>-4.2632564145606011E-14</v>
      </c>
    </row>
    <row r="995" spans="2:7">
      <c r="B995" s="422"/>
      <c r="C995" s="422"/>
      <c r="G995" s="2">
        <f>+G994+E995-F995</f>
        <v>-4.2632564145606011E-14</v>
      </c>
    </row>
    <row r="996" spans="2:7">
      <c r="B996" s="422"/>
      <c r="C996" s="422"/>
      <c r="G996" s="2">
        <f>+G995+E996-F996</f>
        <v>-4.2632564145606011E-14</v>
      </c>
    </row>
    <row r="997" spans="2:7">
      <c r="B997" s="422"/>
      <c r="C997" s="422"/>
      <c r="G997" s="2">
        <f>+G996+E997-F997</f>
        <v>-4.2632564145606011E-14</v>
      </c>
    </row>
    <row r="998" spans="2:7">
      <c r="B998" s="422"/>
      <c r="C998" s="422"/>
      <c r="G998" s="2">
        <f>+G997+E998-F998</f>
        <v>-4.2632564145606011E-14</v>
      </c>
    </row>
    <row r="999" spans="2:7">
      <c r="B999" s="422"/>
      <c r="C999" s="422"/>
      <c r="G999" s="2">
        <f>+G998+E999-F999</f>
        <v>-4.2632564145606011E-14</v>
      </c>
    </row>
    <row r="1000" spans="2:7">
      <c r="B1000" s="422"/>
      <c r="C1000" s="422"/>
      <c r="G1000" s="2">
        <f>+G999+E1000-F1000</f>
        <v>-4.2632564145606011E-14</v>
      </c>
    </row>
    <row r="1001" spans="2:7">
      <c r="B1001" s="422"/>
      <c r="C1001" s="422"/>
      <c r="G1001" s="2">
        <f>+G1000+E1001-F1001</f>
        <v>-4.2632564145606011E-14</v>
      </c>
    </row>
    <row r="1002" spans="2:7">
      <c r="B1002" s="422"/>
      <c r="C1002" s="422"/>
      <c r="G1002" s="2">
        <f>+G1001+E1002-F1002</f>
        <v>-4.2632564145606011E-14</v>
      </c>
    </row>
    <row r="1003" spans="2:7">
      <c r="B1003" s="422"/>
      <c r="C1003" s="422"/>
      <c r="G1003" s="2">
        <f>+G1002+E1003-F1003</f>
        <v>-4.2632564145606011E-14</v>
      </c>
    </row>
    <row r="1004" spans="2:7">
      <c r="B1004" s="422"/>
      <c r="C1004" s="422"/>
      <c r="G1004" s="2">
        <f>+G1003+E1004-F1004</f>
        <v>-4.2632564145606011E-14</v>
      </c>
    </row>
    <row r="1005" spans="2:7">
      <c r="B1005" s="422"/>
      <c r="C1005" s="422"/>
      <c r="G1005" s="2">
        <f>+G1004+E1005-F1005</f>
        <v>-4.2632564145606011E-14</v>
      </c>
    </row>
    <row r="1006" spans="2:7">
      <c r="B1006" s="422"/>
      <c r="C1006" s="422"/>
      <c r="G1006" s="2">
        <f>+G1005+E1006-F1006</f>
        <v>-4.2632564145606011E-14</v>
      </c>
    </row>
    <row r="1007" spans="2:7">
      <c r="B1007" s="422"/>
      <c r="C1007" s="422"/>
      <c r="G1007" s="2">
        <f>+G1006+E1007-F1007</f>
        <v>-4.2632564145606011E-14</v>
      </c>
    </row>
    <row r="1008" spans="2:7">
      <c r="B1008" s="422"/>
      <c r="C1008" s="422"/>
      <c r="G1008" s="2">
        <f>+G1007+E1008-F1008</f>
        <v>-4.2632564145606011E-14</v>
      </c>
    </row>
    <row r="1009" spans="2:7">
      <c r="B1009" s="422"/>
      <c r="C1009" s="422"/>
      <c r="G1009" s="2">
        <f>+G1008+E1009-F1009</f>
        <v>-4.2632564145606011E-14</v>
      </c>
    </row>
    <row r="1010" spans="2:7">
      <c r="B1010" s="422"/>
      <c r="C1010" s="422"/>
      <c r="G1010" s="2">
        <f>+G1009+E1010-F1010</f>
        <v>-4.2632564145606011E-14</v>
      </c>
    </row>
    <row r="1011" spans="2:7">
      <c r="B1011" s="422"/>
      <c r="C1011" s="422"/>
      <c r="G1011" s="2">
        <f>+G1010+E1011-F1011</f>
        <v>-4.2632564145606011E-14</v>
      </c>
    </row>
    <row r="1012" spans="2:7">
      <c r="B1012" s="422"/>
      <c r="C1012" s="422"/>
      <c r="G1012" s="2">
        <f>+G1011+E1012-F1012</f>
        <v>-4.2632564145606011E-14</v>
      </c>
    </row>
    <row r="1013" spans="2:7">
      <c r="B1013" s="422"/>
      <c r="C1013" s="422"/>
      <c r="G1013" s="2">
        <f>+G1012+E1013-F1013</f>
        <v>-4.2632564145606011E-14</v>
      </c>
    </row>
    <row r="1014" spans="2:7">
      <c r="B1014" s="422"/>
      <c r="C1014" s="422"/>
      <c r="G1014" s="2">
        <f>+G1013+E1014-F1014</f>
        <v>-4.2632564145606011E-14</v>
      </c>
    </row>
    <row r="1015" spans="2:7">
      <c r="B1015" s="422"/>
      <c r="C1015" s="422"/>
      <c r="G1015" s="2">
        <f>+G1014+E1015-F1015</f>
        <v>-4.2632564145606011E-14</v>
      </c>
    </row>
    <row r="1016" spans="2:7">
      <c r="B1016" s="422"/>
      <c r="C1016" s="422"/>
      <c r="G1016" s="2">
        <f>+G1015+E1016-F1016</f>
        <v>-4.2632564145606011E-14</v>
      </c>
    </row>
    <row r="1017" spans="2:7">
      <c r="B1017" s="422"/>
      <c r="C1017" s="422"/>
      <c r="G1017" s="2">
        <f>+G1016+E1017-F1017</f>
        <v>-4.2632564145606011E-14</v>
      </c>
    </row>
    <row r="1018" spans="2:7">
      <c r="B1018" s="422"/>
      <c r="C1018" s="422"/>
      <c r="G1018" s="2">
        <f>+G1017+E1018-F1018</f>
        <v>-4.2632564145606011E-14</v>
      </c>
    </row>
    <row r="1019" spans="2:7">
      <c r="B1019" s="422"/>
      <c r="C1019" s="422"/>
      <c r="G1019" s="2">
        <f>+G1018+E1019-F1019</f>
        <v>-4.2632564145606011E-14</v>
      </c>
    </row>
    <row r="1020" spans="2:7">
      <c r="B1020" s="422"/>
      <c r="C1020" s="422"/>
      <c r="G1020" s="2">
        <f>+G1019+E1020-F1020</f>
        <v>-4.2632564145606011E-14</v>
      </c>
    </row>
    <row r="1021" spans="2:7">
      <c r="B1021" s="422"/>
      <c r="C1021" s="422"/>
      <c r="G1021" s="2">
        <f>+G1020+E1021-F1021</f>
        <v>-4.2632564145606011E-14</v>
      </c>
    </row>
    <row r="1022" spans="2:7">
      <c r="B1022" s="422"/>
      <c r="C1022" s="422"/>
      <c r="G1022" s="2">
        <f>+G1021+E1022-F1022</f>
        <v>-4.2632564145606011E-14</v>
      </c>
    </row>
    <row r="1023" spans="2:7">
      <c r="B1023" s="422"/>
      <c r="C1023" s="422"/>
      <c r="G1023" s="2">
        <f>+G1022+E1023-F1023</f>
        <v>-4.2632564145606011E-14</v>
      </c>
    </row>
    <row r="1024" spans="2:7">
      <c r="B1024" s="422"/>
      <c r="C1024" s="422"/>
      <c r="G1024" s="2">
        <f>+G1023+E1024-F1024</f>
        <v>-4.2632564145606011E-14</v>
      </c>
    </row>
    <row r="1025" spans="2:7">
      <c r="B1025" s="422"/>
      <c r="C1025" s="422"/>
      <c r="G1025" s="2">
        <f>+G1024+E1025-F1025</f>
        <v>-4.2632564145606011E-14</v>
      </c>
    </row>
    <row r="1026" spans="2:7">
      <c r="B1026" s="422"/>
      <c r="C1026" s="422"/>
      <c r="G1026" s="2">
        <f>+G1025+E1026-F1026</f>
        <v>-4.2632564145606011E-14</v>
      </c>
    </row>
    <row r="1027" spans="2:7">
      <c r="B1027" s="422"/>
      <c r="C1027" s="422"/>
      <c r="G1027" s="2">
        <f>+G1026+E1027-F1027</f>
        <v>-4.2632564145606011E-14</v>
      </c>
    </row>
    <row r="1028" spans="2:7">
      <c r="B1028" s="422"/>
      <c r="C1028" s="422"/>
      <c r="G1028" s="2">
        <f>+G1027+E1028-F1028</f>
        <v>-4.2632564145606011E-14</v>
      </c>
    </row>
    <row r="1029" spans="2:7">
      <c r="B1029" s="422"/>
      <c r="C1029" s="422"/>
      <c r="G1029" s="2">
        <f>+G1028+E1029-F1029</f>
        <v>-4.2632564145606011E-14</v>
      </c>
    </row>
    <row r="1030" spans="2:7">
      <c r="B1030" s="422"/>
      <c r="C1030" s="422"/>
      <c r="G1030" s="2">
        <f>+G1029+E1030-F1030</f>
        <v>-4.2632564145606011E-14</v>
      </c>
    </row>
    <row r="1031" spans="2:7">
      <c r="B1031" s="422"/>
      <c r="C1031" s="422"/>
      <c r="G1031" s="2">
        <f>+G1030+E1031-F1031</f>
        <v>-4.2632564145606011E-14</v>
      </c>
    </row>
    <row r="1032" spans="2:7">
      <c r="B1032" s="422"/>
      <c r="C1032" s="422"/>
      <c r="G1032" s="2">
        <f>+G1031+E1032-F1032</f>
        <v>-4.2632564145606011E-14</v>
      </c>
    </row>
    <row r="1033" spans="2:7">
      <c r="B1033" s="422"/>
      <c r="C1033" s="422"/>
      <c r="G1033" s="2">
        <f>+G1032+E1033-F1033</f>
        <v>-4.2632564145606011E-14</v>
      </c>
    </row>
    <row r="1034" spans="2:7">
      <c r="B1034" s="422"/>
      <c r="C1034" s="422"/>
      <c r="G1034" s="2">
        <f>+G1033+E1034-F1034</f>
        <v>-4.2632564145606011E-14</v>
      </c>
    </row>
    <row r="1035" spans="2:7">
      <c r="B1035" s="422"/>
      <c r="C1035" s="422"/>
      <c r="G1035" s="2">
        <f>+G1034+E1035-F1035</f>
        <v>-4.2632564145606011E-14</v>
      </c>
    </row>
    <row r="1036" spans="2:7">
      <c r="B1036" s="422"/>
      <c r="C1036" s="422"/>
      <c r="G1036" s="2">
        <f>+G1035+E1036-F1036</f>
        <v>-4.2632564145606011E-14</v>
      </c>
    </row>
    <row r="1037" spans="2:7">
      <c r="B1037" s="422"/>
      <c r="C1037" s="422"/>
      <c r="G1037" s="2">
        <f>+G1036+E1037-F1037</f>
        <v>-4.2632564145606011E-14</v>
      </c>
    </row>
    <row r="1038" spans="2:7">
      <c r="B1038" s="422"/>
      <c r="C1038" s="422"/>
      <c r="G1038" s="2">
        <f>+G1037+E1038-F1038</f>
        <v>-4.2632564145606011E-14</v>
      </c>
    </row>
    <row r="1039" spans="2:7">
      <c r="B1039" s="422"/>
      <c r="C1039" s="422"/>
      <c r="G1039" s="2">
        <f>+G1038+E1039-F1039</f>
        <v>-4.2632564145606011E-14</v>
      </c>
    </row>
    <row r="1040" spans="2:7">
      <c r="B1040" s="422"/>
      <c r="C1040" s="422"/>
      <c r="G1040" s="2">
        <f>+G1039+E1040-F1040</f>
        <v>-4.2632564145606011E-14</v>
      </c>
    </row>
    <row r="1041" spans="2:7">
      <c r="B1041" s="422"/>
      <c r="C1041" s="422"/>
      <c r="G1041" s="2">
        <f>+G1040+E1041-F1041</f>
        <v>-4.2632564145606011E-14</v>
      </c>
    </row>
    <row r="1042" spans="2:7">
      <c r="B1042" s="422"/>
      <c r="C1042" s="422"/>
      <c r="G1042" s="2">
        <f>+G1041+E1042-F1042</f>
        <v>-4.2632564145606011E-14</v>
      </c>
    </row>
    <row r="1043" spans="2:7">
      <c r="B1043" s="422"/>
      <c r="C1043" s="422"/>
      <c r="G1043" s="2">
        <f>+G1042+E1043-F1043</f>
        <v>-4.2632564145606011E-14</v>
      </c>
    </row>
    <row r="1044" spans="2:7">
      <c r="B1044" s="422"/>
      <c r="C1044" s="422"/>
      <c r="G1044" s="2">
        <f>+G1043+E1044-F1044</f>
        <v>-4.2632564145606011E-14</v>
      </c>
    </row>
    <row r="1045" spans="2:7">
      <c r="B1045" s="422"/>
      <c r="C1045" s="422"/>
      <c r="G1045" s="2">
        <f>+G1044+E1045-F1045</f>
        <v>-4.2632564145606011E-14</v>
      </c>
    </row>
    <row r="1046" spans="2:7">
      <c r="B1046" s="422"/>
      <c r="C1046" s="422"/>
      <c r="G1046" s="2">
        <f>+G1045+E1046-F1046</f>
        <v>-4.2632564145606011E-14</v>
      </c>
    </row>
    <row r="1047" spans="2:7">
      <c r="B1047" s="422"/>
      <c r="C1047" s="422"/>
      <c r="G1047" s="2">
        <f>+G1046+E1047-F1047</f>
        <v>-4.2632564145606011E-14</v>
      </c>
    </row>
    <row r="1048" spans="2:7">
      <c r="B1048" s="422"/>
      <c r="C1048" s="422"/>
      <c r="G1048" s="2">
        <f>+G1047+E1048-F1048</f>
        <v>-4.2632564145606011E-14</v>
      </c>
    </row>
    <row r="1049" spans="2:7">
      <c r="B1049" s="422"/>
      <c r="C1049" s="422"/>
      <c r="G1049" s="2">
        <f>+G1048+E1049-F1049</f>
        <v>-4.2632564145606011E-14</v>
      </c>
    </row>
    <row r="1050" spans="2:7">
      <c r="B1050" s="422"/>
      <c r="C1050" s="422"/>
      <c r="G1050" s="2">
        <f>+G1049+E1050-F1050</f>
        <v>-4.2632564145606011E-14</v>
      </c>
    </row>
    <row r="1051" spans="2:7">
      <c r="B1051" s="422"/>
      <c r="C1051" s="422"/>
      <c r="G1051" s="2">
        <f>+G1050+E1051-F1051</f>
        <v>-4.2632564145606011E-14</v>
      </c>
    </row>
    <row r="1052" spans="2:7">
      <c r="B1052" s="422"/>
      <c r="C1052" s="422"/>
      <c r="G1052" s="2">
        <f>+G1051+E1052-F1052</f>
        <v>-4.2632564145606011E-14</v>
      </c>
    </row>
    <row r="1053" spans="2:7">
      <c r="B1053" s="422"/>
      <c r="C1053" s="422"/>
      <c r="G1053" s="2">
        <f>+G1052+E1053-F1053</f>
        <v>-4.2632564145606011E-14</v>
      </c>
    </row>
    <row r="1054" spans="2:7">
      <c r="B1054" s="422"/>
      <c r="C1054" s="422"/>
      <c r="G1054" s="2">
        <f>+G1053+E1054-F1054</f>
        <v>-4.2632564145606011E-14</v>
      </c>
    </row>
    <row r="1055" spans="2:7">
      <c r="B1055" s="422"/>
      <c r="C1055" s="422"/>
      <c r="G1055" s="2">
        <f>+G1054+E1055-F1055</f>
        <v>-4.2632564145606011E-14</v>
      </c>
    </row>
    <row r="1056" spans="2:7">
      <c r="B1056" s="422"/>
      <c r="C1056" s="422"/>
      <c r="G1056" s="2">
        <f>+G1055+E1056-F1056</f>
        <v>-4.2632564145606011E-14</v>
      </c>
    </row>
    <row r="1057" spans="2:7">
      <c r="B1057" s="422"/>
      <c r="C1057" s="422"/>
      <c r="G1057" s="2">
        <f>+G1056+E1057-F1057</f>
        <v>-4.2632564145606011E-14</v>
      </c>
    </row>
    <row r="1058" spans="2:7">
      <c r="B1058" s="422"/>
      <c r="C1058" s="422"/>
      <c r="G1058" s="2">
        <f>+G1057+E1058-F1058</f>
        <v>-4.2632564145606011E-14</v>
      </c>
    </row>
    <row r="1059" spans="2:7">
      <c r="B1059" s="422"/>
      <c r="C1059" s="422"/>
      <c r="G1059" s="2">
        <f>+G1058+E1059-F1059</f>
        <v>-4.2632564145606011E-14</v>
      </c>
    </row>
    <row r="1060" spans="2:7">
      <c r="B1060" s="422"/>
      <c r="C1060" s="422"/>
      <c r="G1060" s="2">
        <f>+G1059+E1060-F1060</f>
        <v>-4.2632564145606011E-14</v>
      </c>
    </row>
    <row r="1061" spans="2:7">
      <c r="B1061" s="422"/>
      <c r="C1061" s="422"/>
      <c r="G1061" s="2">
        <f>+G1060+E1061-F1061</f>
        <v>-4.2632564145606011E-14</v>
      </c>
    </row>
    <row r="1062" spans="2:7">
      <c r="B1062" s="422"/>
      <c r="C1062" s="422"/>
      <c r="G1062" s="2">
        <f>+G1061+E1062-F1062</f>
        <v>-4.2632564145606011E-14</v>
      </c>
    </row>
    <row r="1063" spans="2:7">
      <c r="B1063" s="422"/>
      <c r="C1063" s="422"/>
      <c r="G1063" s="2">
        <f>+G1062+E1063-F1063</f>
        <v>-4.2632564145606011E-14</v>
      </c>
    </row>
    <row r="1064" spans="2:7">
      <c r="B1064" s="422"/>
      <c r="C1064" s="422"/>
      <c r="G1064" s="2">
        <f>+G1063+E1064-F1064</f>
        <v>-4.2632564145606011E-14</v>
      </c>
    </row>
    <row r="1065" spans="2:7">
      <c r="B1065" s="422"/>
      <c r="C1065" s="422"/>
      <c r="G1065" s="2">
        <f>+G1064+E1065-F1065</f>
        <v>-4.2632564145606011E-14</v>
      </c>
    </row>
    <row r="1066" spans="2:7">
      <c r="B1066" s="422"/>
      <c r="C1066" s="422"/>
      <c r="G1066" s="2">
        <f>+G1065+E1066-F1066</f>
        <v>-4.2632564145606011E-14</v>
      </c>
    </row>
    <row r="1067" spans="2:7">
      <c r="B1067" s="422"/>
      <c r="C1067" s="422"/>
      <c r="G1067" s="2">
        <f>+G1066+E1067-F1067</f>
        <v>-4.2632564145606011E-14</v>
      </c>
    </row>
    <row r="1068" spans="2:7">
      <c r="B1068" s="422"/>
      <c r="C1068" s="422"/>
      <c r="G1068" s="2">
        <f>+G1067+E1068-F1068</f>
        <v>-4.2632564145606011E-14</v>
      </c>
    </row>
    <row r="1069" spans="2:7">
      <c r="B1069" s="422"/>
      <c r="C1069" s="422"/>
      <c r="G1069" s="2">
        <f>+G1068+E1069-F1069</f>
        <v>-4.2632564145606011E-14</v>
      </c>
    </row>
    <row r="1070" spans="2:7">
      <c r="B1070" s="422"/>
      <c r="C1070" s="422"/>
      <c r="G1070" s="2">
        <f>+G1069+E1070-F1070</f>
        <v>-4.2632564145606011E-14</v>
      </c>
    </row>
    <row r="1071" spans="2:7">
      <c r="B1071" s="422"/>
      <c r="C1071" s="422"/>
      <c r="G1071" s="2">
        <f>+G1070+E1071-F1071</f>
        <v>-4.2632564145606011E-14</v>
      </c>
    </row>
    <row r="1072" spans="2:7">
      <c r="B1072" s="422"/>
      <c r="C1072" s="422"/>
      <c r="G1072" s="2">
        <f>+G1071+E1072-F1072</f>
        <v>-4.2632564145606011E-14</v>
      </c>
    </row>
    <row r="1073" spans="2:7">
      <c r="B1073" s="422"/>
      <c r="C1073" s="422"/>
      <c r="G1073" s="2">
        <f>+G1072+E1073-F1073</f>
        <v>-4.2632564145606011E-14</v>
      </c>
    </row>
    <row r="1074" spans="2:7">
      <c r="B1074" s="422"/>
      <c r="C1074" s="422"/>
      <c r="G1074" s="2">
        <f>+G1073+E1074-F1074</f>
        <v>-4.2632564145606011E-14</v>
      </c>
    </row>
    <row r="1075" spans="2:7">
      <c r="B1075" s="422"/>
      <c r="C1075" s="422"/>
      <c r="G1075" s="2">
        <f>+G1074+E1075-F1075</f>
        <v>-4.2632564145606011E-14</v>
      </c>
    </row>
    <row r="1076" spans="2:7">
      <c r="B1076" s="422"/>
      <c r="C1076" s="422"/>
      <c r="G1076" s="2">
        <f>+G1075+E1076-F1076</f>
        <v>-4.2632564145606011E-14</v>
      </c>
    </row>
    <row r="1077" spans="2:7">
      <c r="B1077" s="422"/>
      <c r="C1077" s="422"/>
      <c r="G1077" s="2">
        <f>+G1076+E1077-F1077</f>
        <v>-4.2632564145606011E-14</v>
      </c>
    </row>
    <row r="1078" spans="2:7">
      <c r="B1078" s="422"/>
      <c r="C1078" s="422"/>
      <c r="G1078" s="2">
        <f>+G1077+E1078-F1078</f>
        <v>-4.2632564145606011E-14</v>
      </c>
    </row>
    <row r="1079" spans="2:7">
      <c r="B1079" s="422"/>
      <c r="C1079" s="422"/>
      <c r="G1079" s="2">
        <f>+G1078+E1079-F1079</f>
        <v>-4.2632564145606011E-14</v>
      </c>
    </row>
    <row r="1080" spans="2:7">
      <c r="B1080" s="422"/>
      <c r="C1080" s="422"/>
      <c r="G1080" s="2">
        <f>+G1079+E1080-F1080</f>
        <v>-4.2632564145606011E-14</v>
      </c>
    </row>
    <row r="1081" spans="2:7">
      <c r="B1081" s="422"/>
      <c r="C1081" s="422"/>
      <c r="G1081" s="2">
        <f>+G1080+E1081-F1081</f>
        <v>-4.2632564145606011E-14</v>
      </c>
    </row>
    <row r="1082" spans="2:7">
      <c r="B1082" s="422"/>
      <c r="C1082" s="422"/>
      <c r="G1082" s="2">
        <f>+G1081+E1082-F1082</f>
        <v>-4.2632564145606011E-14</v>
      </c>
    </row>
    <row r="1083" spans="2:7">
      <c r="B1083" s="422"/>
      <c r="C1083" s="422"/>
      <c r="G1083" s="2">
        <f>+G1082+E1083-F1083</f>
        <v>-4.2632564145606011E-14</v>
      </c>
    </row>
    <row r="1084" spans="2:7">
      <c r="B1084" s="422"/>
      <c r="C1084" s="422"/>
      <c r="G1084" s="2">
        <f>+G1083+E1084-F1084</f>
        <v>-4.2632564145606011E-14</v>
      </c>
    </row>
    <row r="1085" spans="2:7">
      <c r="B1085" s="422"/>
      <c r="C1085" s="422"/>
      <c r="G1085" s="2">
        <f>+G1084+E1085-F1085</f>
        <v>-4.2632564145606011E-14</v>
      </c>
    </row>
    <row r="1086" spans="2:7">
      <c r="B1086" s="422"/>
      <c r="C1086" s="422"/>
      <c r="G1086" s="2">
        <f>+G1085+E1086-F1086</f>
        <v>-4.2632564145606011E-14</v>
      </c>
    </row>
    <row r="1087" spans="2:7">
      <c r="B1087" s="422"/>
      <c r="C1087" s="422"/>
      <c r="G1087" s="2">
        <f>+G1086+E1087-F1087</f>
        <v>-4.2632564145606011E-14</v>
      </c>
    </row>
    <row r="1088" spans="2:7">
      <c r="B1088" s="422"/>
      <c r="C1088" s="422"/>
      <c r="G1088" s="2">
        <f>+G1087+E1088-F1088</f>
        <v>-4.2632564145606011E-14</v>
      </c>
    </row>
    <row r="1089" spans="2:7">
      <c r="B1089" s="422"/>
      <c r="C1089" s="422"/>
      <c r="G1089" s="2">
        <f>+G1088+E1089-F1089</f>
        <v>-4.2632564145606011E-14</v>
      </c>
    </row>
    <row r="1090" spans="2:7">
      <c r="B1090" s="422"/>
      <c r="C1090" s="422"/>
      <c r="G1090" s="2">
        <f>+G1089+E1090-F1090</f>
        <v>-4.2632564145606011E-14</v>
      </c>
    </row>
    <row r="1091" spans="2:7">
      <c r="B1091" s="422"/>
      <c r="C1091" s="422"/>
      <c r="G1091" s="2">
        <f>+G1090+E1091-F1091</f>
        <v>-4.2632564145606011E-14</v>
      </c>
    </row>
    <row r="1092" spans="2:7">
      <c r="B1092" s="422"/>
      <c r="C1092" s="422"/>
      <c r="G1092" s="2">
        <f>+G1091+E1092-F1092</f>
        <v>-4.2632564145606011E-14</v>
      </c>
    </row>
    <row r="1093" spans="2:7">
      <c r="B1093" s="422"/>
      <c r="C1093" s="422"/>
      <c r="G1093" s="2">
        <f>+G1092+E1093-F1093</f>
        <v>-4.2632564145606011E-14</v>
      </c>
    </row>
    <row r="1094" spans="2:7">
      <c r="B1094" s="422"/>
      <c r="C1094" s="422"/>
      <c r="G1094" s="2">
        <f>+G1093+E1094-F1094</f>
        <v>-4.2632564145606011E-14</v>
      </c>
    </row>
    <row r="1095" spans="2:7">
      <c r="B1095" s="422"/>
      <c r="C1095" s="422"/>
      <c r="G1095" s="2">
        <f>+G1094+E1095-F1095</f>
        <v>-4.2632564145606011E-14</v>
      </c>
    </row>
    <row r="1096" spans="2:7">
      <c r="B1096" s="422"/>
      <c r="C1096" s="422"/>
      <c r="G1096" s="2">
        <f>+G1095+E1096-F1096</f>
        <v>-4.2632564145606011E-14</v>
      </c>
    </row>
    <row r="1097" spans="2:7">
      <c r="B1097" s="422"/>
      <c r="C1097" s="422"/>
      <c r="G1097" s="2">
        <f>+G1096+E1097-F1097</f>
        <v>-4.2632564145606011E-14</v>
      </c>
    </row>
    <row r="1098" spans="2:7">
      <c r="B1098" s="422"/>
      <c r="C1098" s="422"/>
      <c r="G1098" s="2">
        <f>+G1097+E1098-F1098</f>
        <v>-4.2632564145606011E-14</v>
      </c>
    </row>
    <row r="1099" spans="2:7">
      <c r="B1099" s="422"/>
      <c r="C1099" s="422"/>
      <c r="G1099" s="2">
        <f>+G1098+E1099-F1099</f>
        <v>-4.2632564145606011E-14</v>
      </c>
    </row>
    <row r="1100" spans="2:7">
      <c r="B1100" s="422"/>
      <c r="C1100" s="422"/>
      <c r="G1100" s="2">
        <f>+G1099+E1100-F1100</f>
        <v>-4.2632564145606011E-14</v>
      </c>
    </row>
    <row r="1101" spans="2:7">
      <c r="B1101" s="422"/>
      <c r="C1101" s="422"/>
      <c r="G1101" s="2">
        <f>+G1100+E1101-F1101</f>
        <v>-4.2632564145606011E-14</v>
      </c>
    </row>
    <row r="1102" spans="2:7">
      <c r="B1102" s="422"/>
      <c r="C1102" s="422"/>
      <c r="G1102" s="2">
        <f>+G1101+E1102-F1102</f>
        <v>-4.2632564145606011E-14</v>
      </c>
    </row>
    <row r="1103" spans="2:7">
      <c r="B1103" s="422"/>
      <c r="C1103" s="422"/>
      <c r="G1103" s="2">
        <f>+G1102+E1103-F1103</f>
        <v>-4.2632564145606011E-14</v>
      </c>
    </row>
    <row r="1104" spans="2:7">
      <c r="B1104" s="422"/>
      <c r="C1104" s="422"/>
      <c r="G1104" s="2">
        <f>+G1103+E1104-F1104</f>
        <v>-4.2632564145606011E-14</v>
      </c>
    </row>
    <row r="1105" spans="2:7">
      <c r="B1105" s="422"/>
      <c r="C1105" s="422"/>
      <c r="G1105" s="2">
        <f>+G1104+E1105-F1105</f>
        <v>-4.2632564145606011E-14</v>
      </c>
    </row>
    <row r="1106" spans="2:7">
      <c r="B1106" s="422"/>
      <c r="C1106" s="422"/>
      <c r="G1106" s="2">
        <f>+G1105+E1106-F1106</f>
        <v>-4.2632564145606011E-14</v>
      </c>
    </row>
    <row r="1107" spans="2:7">
      <c r="B1107" s="422"/>
      <c r="C1107" s="422"/>
      <c r="G1107" s="2">
        <f>+G1106+E1107-F1107</f>
        <v>-4.2632564145606011E-14</v>
      </c>
    </row>
    <row r="1108" spans="2:7">
      <c r="B1108" s="422"/>
      <c r="C1108" s="422"/>
      <c r="G1108" s="2">
        <f>+G1107+E1108-F1108</f>
        <v>-4.2632564145606011E-14</v>
      </c>
    </row>
    <row r="1109" spans="2:7">
      <c r="B1109" s="422"/>
      <c r="C1109" s="422"/>
      <c r="G1109" s="2">
        <f>+G1108+E1109-F1109</f>
        <v>-4.2632564145606011E-14</v>
      </c>
    </row>
    <row r="1110" spans="2:7">
      <c r="B1110" s="422"/>
      <c r="C1110" s="422"/>
      <c r="G1110" s="2">
        <f>+G1109+E1110-F1110</f>
        <v>-4.2632564145606011E-14</v>
      </c>
    </row>
    <row r="1111" spans="2:7">
      <c r="B1111" s="422"/>
      <c r="C1111" s="422"/>
      <c r="G1111" s="2">
        <f>+G1110+E1111-F1111</f>
        <v>-4.2632564145606011E-14</v>
      </c>
    </row>
    <row r="1112" spans="2:7">
      <c r="B1112" s="422"/>
      <c r="C1112" s="422"/>
      <c r="G1112" s="2">
        <f>+G1111+E1112-F1112</f>
        <v>-4.2632564145606011E-14</v>
      </c>
    </row>
    <row r="1113" spans="2:7">
      <c r="B1113" s="422"/>
      <c r="C1113" s="422"/>
      <c r="G1113" s="2">
        <f>+G1112+E1113-F1113</f>
        <v>-4.2632564145606011E-14</v>
      </c>
    </row>
    <row r="1114" spans="2:7">
      <c r="B1114" s="422"/>
      <c r="C1114" s="422"/>
      <c r="G1114" s="2">
        <f>+G1113+E1114-F1114</f>
        <v>-4.2632564145606011E-14</v>
      </c>
    </row>
    <row r="1115" spans="2:7">
      <c r="B1115" s="422"/>
      <c r="C1115" s="422"/>
      <c r="G1115" s="2">
        <f>+G1114+E1115-F1115</f>
        <v>-4.2632564145606011E-14</v>
      </c>
    </row>
    <row r="1116" spans="2:7">
      <c r="B1116" s="422"/>
      <c r="C1116" s="422"/>
      <c r="G1116" s="2">
        <f>+G1115+E1116-F1116</f>
        <v>-4.2632564145606011E-14</v>
      </c>
    </row>
    <row r="1117" spans="2:7">
      <c r="B1117" s="422"/>
      <c r="C1117" s="422"/>
      <c r="G1117" s="2">
        <f>+G1116+E1117-F1117</f>
        <v>-4.2632564145606011E-14</v>
      </c>
    </row>
    <row r="1118" spans="2:7">
      <c r="B1118" s="422"/>
      <c r="C1118" s="422"/>
      <c r="G1118" s="2">
        <f>+G1117+E1118-F1118</f>
        <v>-4.2632564145606011E-14</v>
      </c>
    </row>
    <row r="1119" spans="2:7">
      <c r="B1119" s="422"/>
      <c r="C1119" s="422"/>
      <c r="G1119" s="2">
        <f>+G1118+E1119-F1119</f>
        <v>-4.2632564145606011E-14</v>
      </c>
    </row>
    <row r="1120" spans="2:7">
      <c r="B1120" s="422"/>
      <c r="C1120" s="422"/>
      <c r="G1120" s="2">
        <f>+G1119+E1120-F1120</f>
        <v>-4.2632564145606011E-14</v>
      </c>
    </row>
    <row r="1121" spans="2:7">
      <c r="B1121" s="422"/>
      <c r="C1121" s="422"/>
      <c r="G1121" s="2">
        <f>+G1120+E1121-F1121</f>
        <v>-4.2632564145606011E-14</v>
      </c>
    </row>
    <row r="1122" spans="2:7">
      <c r="B1122" s="422"/>
      <c r="C1122" s="422"/>
      <c r="G1122" s="2">
        <f>+G1121+E1122-F1122</f>
        <v>-4.2632564145606011E-14</v>
      </c>
    </row>
    <row r="1123" spans="2:7">
      <c r="B1123" s="422"/>
      <c r="C1123" s="422"/>
      <c r="G1123" s="2">
        <f>+G1122+E1123-F1123</f>
        <v>-4.2632564145606011E-14</v>
      </c>
    </row>
    <row r="1124" spans="2:7">
      <c r="B1124" s="422"/>
      <c r="C1124" s="422"/>
      <c r="G1124" s="2">
        <f>+G1123+E1124-F1124</f>
        <v>-4.2632564145606011E-14</v>
      </c>
    </row>
    <row r="1125" spans="2:7">
      <c r="B1125" s="422"/>
      <c r="C1125" s="422"/>
      <c r="G1125" s="2">
        <f>+G1124+E1125-F1125</f>
        <v>-4.2632564145606011E-14</v>
      </c>
    </row>
    <row r="1126" spans="2:7">
      <c r="B1126" s="422"/>
      <c r="C1126" s="422"/>
      <c r="G1126" s="2">
        <f>+G1125+E1126-F1126</f>
        <v>-4.2632564145606011E-14</v>
      </c>
    </row>
    <row r="1127" spans="2:7">
      <c r="B1127" s="422"/>
      <c r="C1127" s="422"/>
      <c r="G1127" s="2">
        <f>+G1126+E1127-F1127</f>
        <v>-4.2632564145606011E-14</v>
      </c>
    </row>
    <row r="1128" spans="2:7">
      <c r="B1128" s="422"/>
      <c r="C1128" s="422"/>
      <c r="G1128" s="2">
        <f>+G1127+E1128-F1128</f>
        <v>-4.2632564145606011E-14</v>
      </c>
    </row>
    <row r="1129" spans="2:7">
      <c r="B1129" s="422"/>
      <c r="C1129" s="422"/>
      <c r="G1129" s="2">
        <f>+G1128+E1129-F1129</f>
        <v>-4.2632564145606011E-14</v>
      </c>
    </row>
    <row r="1130" spans="2:7">
      <c r="B1130" s="422"/>
      <c r="C1130" s="422"/>
      <c r="G1130" s="2">
        <f>+G1129+E1130-F1130</f>
        <v>-4.2632564145606011E-14</v>
      </c>
    </row>
    <row r="1131" spans="2:7">
      <c r="B1131" s="422"/>
      <c r="C1131" s="422"/>
      <c r="G1131" s="2">
        <f>+G1130+E1131-F1131</f>
        <v>-4.2632564145606011E-14</v>
      </c>
    </row>
    <row r="1132" spans="2:7">
      <c r="B1132" s="422"/>
      <c r="C1132" s="422"/>
      <c r="G1132" s="2">
        <f>+G1131+E1132-F1132</f>
        <v>-4.2632564145606011E-14</v>
      </c>
    </row>
    <row r="1133" spans="2:7">
      <c r="B1133" s="422"/>
      <c r="C1133" s="422"/>
      <c r="G1133" s="2">
        <f>+G1132+E1133-F1133</f>
        <v>-4.2632564145606011E-14</v>
      </c>
    </row>
    <row r="1134" spans="2:7">
      <c r="B1134" s="422"/>
      <c r="C1134" s="422"/>
      <c r="G1134" s="2">
        <f>+G1133+E1134-F1134</f>
        <v>-4.2632564145606011E-14</v>
      </c>
    </row>
    <row r="1135" spans="2:7">
      <c r="B1135" s="422"/>
      <c r="C1135" s="422"/>
      <c r="G1135" s="2">
        <f>+G1134+E1135-F1135</f>
        <v>-4.2632564145606011E-14</v>
      </c>
    </row>
    <row r="1136" spans="2:7">
      <c r="B1136" s="422"/>
      <c r="C1136" s="422"/>
      <c r="G1136" s="2">
        <f>+G1135+E1136-F1136</f>
        <v>-4.2632564145606011E-14</v>
      </c>
    </row>
    <row r="1137" spans="2:7">
      <c r="B1137" s="422"/>
      <c r="C1137" s="422"/>
      <c r="G1137" s="2">
        <f>+G1136+E1137-F1137</f>
        <v>-4.2632564145606011E-14</v>
      </c>
    </row>
    <row r="1138" spans="2:7">
      <c r="B1138" s="422"/>
      <c r="C1138" s="422"/>
      <c r="G1138" s="2">
        <f>+G1137+E1138-F1138</f>
        <v>-4.2632564145606011E-14</v>
      </c>
    </row>
    <row r="1139" spans="2:7">
      <c r="B1139" s="422"/>
      <c r="C1139" s="422"/>
      <c r="G1139" s="2">
        <f>+G1138+E1139-F1139</f>
        <v>-4.2632564145606011E-14</v>
      </c>
    </row>
    <row r="1140" spans="2:7">
      <c r="B1140" s="422"/>
      <c r="C1140" s="422"/>
      <c r="G1140" s="2">
        <f>+G1139+E1140-F1140</f>
        <v>-4.2632564145606011E-14</v>
      </c>
    </row>
    <row r="1141" spans="2:7">
      <c r="B1141" s="422"/>
      <c r="C1141" s="422"/>
      <c r="G1141" s="2">
        <f>+G1140+E1141-F1141</f>
        <v>-4.2632564145606011E-14</v>
      </c>
    </row>
    <row r="1142" spans="2:7">
      <c r="B1142" s="422"/>
      <c r="C1142" s="422"/>
      <c r="G1142" s="2">
        <f>+G1141+E1142-F1142</f>
        <v>-4.2632564145606011E-14</v>
      </c>
    </row>
    <row r="1143" spans="2:7">
      <c r="B1143" s="422"/>
      <c r="C1143" s="422"/>
      <c r="G1143" s="2">
        <f>+G1142+E1143-F1143</f>
        <v>-4.2632564145606011E-14</v>
      </c>
    </row>
    <row r="1144" spans="2:7">
      <c r="B1144" s="422"/>
      <c r="C1144" s="422"/>
      <c r="G1144" s="2">
        <f>+G1143+E1144-F1144</f>
        <v>-4.2632564145606011E-14</v>
      </c>
    </row>
    <row r="1145" spans="2:7">
      <c r="B1145" s="422"/>
      <c r="C1145" s="422"/>
      <c r="G1145" s="2">
        <f>+G1144+E1145-F1145</f>
        <v>-4.2632564145606011E-14</v>
      </c>
    </row>
    <row r="1146" spans="2:7">
      <c r="B1146" s="422"/>
      <c r="C1146" s="422"/>
      <c r="G1146" s="2">
        <f>+G1145+E1146-F1146</f>
        <v>-4.2632564145606011E-14</v>
      </c>
    </row>
    <row r="1147" spans="2:7">
      <c r="B1147" s="422"/>
      <c r="C1147" s="422"/>
      <c r="G1147" s="2">
        <f>+G1146+E1147-F1147</f>
        <v>-4.2632564145606011E-14</v>
      </c>
    </row>
    <row r="1148" spans="2:7">
      <c r="B1148" s="422"/>
      <c r="C1148" s="422"/>
      <c r="G1148" s="2">
        <f>+G1147+E1148-F1148</f>
        <v>-4.2632564145606011E-14</v>
      </c>
    </row>
    <row r="1149" spans="2:7">
      <c r="B1149" s="422"/>
      <c r="C1149" s="422"/>
      <c r="G1149" s="2">
        <f>+G1148+E1149-F1149</f>
        <v>-4.2632564145606011E-14</v>
      </c>
    </row>
    <row r="1150" spans="2:7">
      <c r="B1150" s="422"/>
      <c r="C1150" s="422"/>
      <c r="G1150" s="2">
        <f>+G1149+E1150-F1150</f>
        <v>-4.2632564145606011E-14</v>
      </c>
    </row>
    <row r="1151" spans="2:7">
      <c r="B1151" s="422"/>
      <c r="C1151" s="422"/>
      <c r="G1151" s="2">
        <f>+G1150+E1151-F1151</f>
        <v>-4.2632564145606011E-14</v>
      </c>
    </row>
    <row r="1152" spans="2:7">
      <c r="B1152" s="422"/>
      <c r="C1152" s="422"/>
      <c r="G1152" s="2">
        <f>+G1151+E1152-F1152</f>
        <v>-4.2632564145606011E-14</v>
      </c>
    </row>
    <row r="1153" spans="2:7">
      <c r="B1153" s="422"/>
      <c r="C1153" s="422"/>
      <c r="G1153" s="2">
        <f>+G1152+E1153-F1153</f>
        <v>-4.2632564145606011E-14</v>
      </c>
    </row>
    <row r="1154" spans="2:7">
      <c r="B1154" s="422"/>
      <c r="C1154" s="422"/>
      <c r="G1154" s="2">
        <f>+G1153+E1154-F1154</f>
        <v>-4.2632564145606011E-14</v>
      </c>
    </row>
    <row r="1155" spans="2:7">
      <c r="B1155" s="422"/>
      <c r="C1155" s="422"/>
      <c r="G1155" s="2">
        <f>+G1154+E1155-F1155</f>
        <v>-4.2632564145606011E-14</v>
      </c>
    </row>
    <row r="1156" spans="2:7">
      <c r="B1156" s="422"/>
      <c r="C1156" s="422"/>
      <c r="G1156" s="2">
        <f>+G1155+E1156-F1156</f>
        <v>-4.2632564145606011E-14</v>
      </c>
    </row>
    <row r="1157" spans="2:7">
      <c r="B1157" s="422"/>
      <c r="C1157" s="422"/>
      <c r="G1157" s="2">
        <f>+G1156+E1157-F1157</f>
        <v>-4.2632564145606011E-14</v>
      </c>
    </row>
    <row r="1158" spans="2:7">
      <c r="B1158" s="422"/>
      <c r="C1158" s="422"/>
      <c r="G1158" s="2">
        <f>+G1157+E1158-F1158</f>
        <v>-4.2632564145606011E-14</v>
      </c>
    </row>
    <row r="1159" spans="2:7">
      <c r="B1159" s="422"/>
      <c r="C1159" s="422"/>
      <c r="G1159" s="2">
        <f>+G1158+E1159-F1159</f>
        <v>-4.2632564145606011E-14</v>
      </c>
    </row>
    <row r="1160" spans="2:7">
      <c r="B1160" s="422"/>
      <c r="C1160" s="422"/>
      <c r="G1160" s="2">
        <f>+G1159+E1160-F1160</f>
        <v>-4.2632564145606011E-14</v>
      </c>
    </row>
    <row r="1161" spans="2:7">
      <c r="B1161" s="422"/>
      <c r="C1161" s="422"/>
      <c r="G1161" s="2">
        <f>+G1160+E1161-F1161</f>
        <v>-4.2632564145606011E-14</v>
      </c>
    </row>
    <row r="1162" spans="2:7">
      <c r="B1162" s="422"/>
      <c r="C1162" s="422"/>
      <c r="G1162" s="2">
        <f>+G1161+E1162-F1162</f>
        <v>-4.2632564145606011E-14</v>
      </c>
    </row>
    <row r="1163" spans="2:7">
      <c r="B1163" s="422"/>
      <c r="C1163" s="422"/>
      <c r="G1163" s="2">
        <f>+G1162+E1163-F1163</f>
        <v>-4.2632564145606011E-14</v>
      </c>
    </row>
    <row r="1164" spans="2:7">
      <c r="B1164" s="422"/>
      <c r="C1164" s="422"/>
      <c r="G1164" s="2">
        <f>+G1163+E1164-F1164</f>
        <v>-4.2632564145606011E-14</v>
      </c>
    </row>
    <row r="1165" spans="2:7">
      <c r="B1165" s="422"/>
      <c r="C1165" s="422"/>
      <c r="G1165" s="2">
        <f>+G1164+E1165-F1165</f>
        <v>-4.2632564145606011E-14</v>
      </c>
    </row>
    <row r="1166" spans="2:7">
      <c r="B1166" s="422"/>
      <c r="C1166" s="422"/>
      <c r="G1166" s="2">
        <f>+G1165+E1166-F1166</f>
        <v>-4.2632564145606011E-14</v>
      </c>
    </row>
    <row r="1167" spans="2:7">
      <c r="B1167" s="422"/>
      <c r="C1167" s="422"/>
      <c r="G1167" s="2">
        <f>+G1166+E1167-F1167</f>
        <v>-4.2632564145606011E-14</v>
      </c>
    </row>
    <row r="1168" spans="2:7">
      <c r="B1168" s="422"/>
      <c r="C1168" s="422"/>
      <c r="G1168" s="2">
        <f>+G1167+E1168-F1168</f>
        <v>-4.2632564145606011E-14</v>
      </c>
    </row>
    <row r="1169" spans="2:7">
      <c r="B1169" s="422"/>
      <c r="C1169" s="422"/>
      <c r="G1169" s="2">
        <f>+G1168+E1169-F1169</f>
        <v>-4.2632564145606011E-14</v>
      </c>
    </row>
    <row r="1170" spans="2:7">
      <c r="B1170" s="422"/>
      <c r="C1170" s="422"/>
      <c r="G1170" s="2">
        <f>+G1169+E1170-F1170</f>
        <v>-4.2632564145606011E-14</v>
      </c>
    </row>
    <row r="1171" spans="2:7">
      <c r="B1171" s="422"/>
      <c r="C1171" s="422"/>
      <c r="G1171" s="2">
        <f>+G1170+E1171-F1171</f>
        <v>-4.2632564145606011E-14</v>
      </c>
    </row>
    <row r="1172" spans="2:7">
      <c r="B1172" s="422"/>
      <c r="C1172" s="422"/>
      <c r="G1172" s="2">
        <f>+G1171+E1172-F1172</f>
        <v>-4.2632564145606011E-14</v>
      </c>
    </row>
    <row r="1173" spans="2:7">
      <c r="B1173" s="422"/>
      <c r="C1173" s="422"/>
      <c r="G1173" s="2">
        <f>+G1172+E1173-F1173</f>
        <v>-4.2632564145606011E-14</v>
      </c>
    </row>
    <row r="1174" spans="2:7">
      <c r="B1174" s="422"/>
      <c r="C1174" s="422"/>
      <c r="G1174" s="2">
        <f>+G1173+E1174-F1174</f>
        <v>-4.2632564145606011E-14</v>
      </c>
    </row>
    <row r="1175" spans="2:7">
      <c r="B1175" s="422"/>
      <c r="C1175" s="422"/>
      <c r="G1175" s="2">
        <f>+G1174+E1175-F1175</f>
        <v>-4.2632564145606011E-14</v>
      </c>
    </row>
    <row r="1176" spans="2:7">
      <c r="B1176" s="422"/>
      <c r="C1176" s="422"/>
      <c r="G1176" s="2">
        <f>+G1175+E1176-F1176</f>
        <v>-4.2632564145606011E-14</v>
      </c>
    </row>
    <row r="1177" spans="2:7">
      <c r="B1177" s="422"/>
      <c r="C1177" s="422"/>
      <c r="G1177" s="2">
        <f>+G1176+E1177-F1177</f>
        <v>-4.2632564145606011E-14</v>
      </c>
    </row>
    <row r="1178" spans="2:7">
      <c r="B1178" s="422"/>
      <c r="C1178" s="422"/>
      <c r="G1178" s="2">
        <f>+G1177+E1178-F1178</f>
        <v>-4.2632564145606011E-14</v>
      </c>
    </row>
    <row r="1179" spans="2:7">
      <c r="B1179" s="422"/>
      <c r="C1179" s="422"/>
      <c r="G1179" s="2">
        <f>+G1178+E1179-F1179</f>
        <v>-4.2632564145606011E-14</v>
      </c>
    </row>
    <row r="1180" spans="2:7">
      <c r="B1180" s="422"/>
      <c r="C1180" s="422"/>
      <c r="G1180" s="2">
        <f>+G1179+E1180-F1180</f>
        <v>-4.2632564145606011E-14</v>
      </c>
    </row>
    <row r="1181" spans="2:7">
      <c r="B1181" s="422"/>
      <c r="C1181" s="422"/>
      <c r="G1181" s="2">
        <f>+G1180+E1181-F1181</f>
        <v>-4.2632564145606011E-14</v>
      </c>
    </row>
    <row r="1182" spans="2:7">
      <c r="B1182" s="422"/>
      <c r="C1182" s="422"/>
      <c r="G1182" s="2">
        <f>+G1181+E1182-F1182</f>
        <v>-4.2632564145606011E-14</v>
      </c>
    </row>
    <row r="1183" spans="2:7">
      <c r="B1183" s="422"/>
      <c r="C1183" s="422"/>
      <c r="G1183" s="2">
        <f>+G1182+E1183-F1183</f>
        <v>-4.2632564145606011E-14</v>
      </c>
    </row>
    <row r="1184" spans="2:7">
      <c r="B1184" s="422"/>
      <c r="C1184" s="422"/>
      <c r="G1184" s="2">
        <f>+G1183+E1184-F1184</f>
        <v>-4.2632564145606011E-14</v>
      </c>
    </row>
    <row r="1185" spans="2:7">
      <c r="B1185" s="422"/>
      <c r="C1185" s="422"/>
      <c r="G1185" s="2">
        <f>+G1184+E1185-F1185</f>
        <v>-4.2632564145606011E-14</v>
      </c>
    </row>
    <row r="1186" spans="2:7">
      <c r="B1186" s="422"/>
      <c r="C1186" s="422"/>
      <c r="G1186" s="2">
        <f>+G1185+E1186-F1186</f>
        <v>-4.2632564145606011E-14</v>
      </c>
    </row>
    <row r="1187" spans="2:7">
      <c r="B1187" s="422"/>
      <c r="C1187" s="422"/>
      <c r="G1187" s="2">
        <f>+G1186+E1187-F1187</f>
        <v>-4.2632564145606011E-14</v>
      </c>
    </row>
    <row r="1188" spans="2:7">
      <c r="B1188" s="422"/>
      <c r="C1188" s="422"/>
      <c r="G1188" s="2">
        <f>+G1187+E1188-F1188</f>
        <v>-4.2632564145606011E-14</v>
      </c>
    </row>
    <row r="1189" spans="2:7">
      <c r="B1189" s="422"/>
      <c r="C1189" s="422"/>
      <c r="G1189" s="2">
        <f>+G1188+E1189-F1189</f>
        <v>-4.2632564145606011E-14</v>
      </c>
    </row>
    <row r="1190" spans="2:7">
      <c r="B1190" s="422"/>
      <c r="C1190" s="422"/>
      <c r="G1190" s="2">
        <f>+G1189+E1190-F1190</f>
        <v>-4.2632564145606011E-14</v>
      </c>
    </row>
    <row r="1191" spans="2:7">
      <c r="B1191" s="422"/>
      <c r="C1191" s="422"/>
      <c r="G1191" s="2">
        <f>+G1190+E1191-F1191</f>
        <v>-4.2632564145606011E-14</v>
      </c>
    </row>
    <row r="1192" spans="2:7">
      <c r="B1192" s="422"/>
      <c r="C1192" s="422"/>
      <c r="G1192" s="2">
        <f>+G1191+E1192-F1192</f>
        <v>-4.2632564145606011E-14</v>
      </c>
    </row>
    <row r="1193" spans="2:7">
      <c r="B1193" s="422"/>
      <c r="C1193" s="422"/>
      <c r="G1193" s="2">
        <f>+G1192+E1193-F1193</f>
        <v>-4.2632564145606011E-14</v>
      </c>
    </row>
    <row r="1194" spans="2:7">
      <c r="B1194" s="422"/>
      <c r="C1194" s="422"/>
      <c r="G1194" s="2">
        <f>+G1193+E1194-F1194</f>
        <v>-4.2632564145606011E-14</v>
      </c>
    </row>
    <row r="1195" spans="2:7">
      <c r="B1195" s="422"/>
      <c r="C1195" s="422"/>
      <c r="G1195" s="2">
        <f>+G1194+E1195-F1195</f>
        <v>-4.2632564145606011E-14</v>
      </c>
    </row>
    <row r="1196" spans="2:7">
      <c r="B1196" s="422"/>
      <c r="C1196" s="422"/>
      <c r="G1196" s="2">
        <f>+G1195+E1196-F1196</f>
        <v>-4.2632564145606011E-14</v>
      </c>
    </row>
    <row r="1197" spans="2:7">
      <c r="B1197" s="422"/>
      <c r="C1197" s="422"/>
      <c r="G1197" s="2">
        <f>+G1196+E1197-F1197</f>
        <v>-4.2632564145606011E-14</v>
      </c>
    </row>
    <row r="1198" spans="2:7">
      <c r="B1198" s="422"/>
      <c r="C1198" s="422"/>
      <c r="G1198" s="2">
        <f>+G1197+E1198-F1198</f>
        <v>-4.2632564145606011E-14</v>
      </c>
    </row>
    <row r="1199" spans="2:7">
      <c r="B1199" s="422"/>
      <c r="C1199" s="422"/>
      <c r="G1199" s="2">
        <f>+G1198+E1199-F1199</f>
        <v>-4.2632564145606011E-14</v>
      </c>
    </row>
    <row r="1200" spans="2:7">
      <c r="B1200" s="422"/>
      <c r="C1200" s="422"/>
      <c r="G1200" s="2">
        <f>+G1199+E1200-F1200</f>
        <v>-4.2632564145606011E-14</v>
      </c>
    </row>
    <row r="1201" spans="2:7">
      <c r="B1201" s="422"/>
      <c r="C1201" s="422"/>
      <c r="G1201" s="2">
        <f>+G1200+E1201-F1201</f>
        <v>-4.2632564145606011E-14</v>
      </c>
    </row>
    <row r="1202" spans="2:7">
      <c r="B1202" s="422"/>
      <c r="C1202" s="422"/>
      <c r="G1202" s="2">
        <f>+G1201+E1202-F1202</f>
        <v>-4.2632564145606011E-14</v>
      </c>
    </row>
    <row r="1203" spans="2:7">
      <c r="B1203" s="422"/>
      <c r="C1203" s="422"/>
      <c r="G1203" s="2">
        <f>+G1202+E1203-F1203</f>
        <v>-4.2632564145606011E-14</v>
      </c>
    </row>
    <row r="1204" spans="2:7">
      <c r="B1204" s="422"/>
      <c r="C1204" s="422"/>
      <c r="G1204" s="2">
        <f>+G1203+E1204-F1204</f>
        <v>-4.2632564145606011E-14</v>
      </c>
    </row>
    <row r="1205" spans="2:7">
      <c r="B1205" s="422"/>
      <c r="C1205" s="422"/>
      <c r="G1205" s="2">
        <f>+G1204+E1205-F1205</f>
        <v>-4.2632564145606011E-14</v>
      </c>
    </row>
    <row r="1206" spans="2:7">
      <c r="B1206" s="422"/>
      <c r="C1206" s="422"/>
      <c r="G1206" s="2">
        <f>+G1205+E1206-F1206</f>
        <v>-4.2632564145606011E-14</v>
      </c>
    </row>
    <row r="1207" spans="2:7">
      <c r="B1207" s="422"/>
      <c r="C1207" s="422"/>
      <c r="G1207" s="2">
        <f>+G1206+E1207-F1207</f>
        <v>-4.2632564145606011E-14</v>
      </c>
    </row>
    <row r="1208" spans="2:7">
      <c r="B1208" s="422"/>
      <c r="C1208" s="422"/>
      <c r="G1208" s="2">
        <f>+G1207+E1208-F1208</f>
        <v>-4.2632564145606011E-14</v>
      </c>
    </row>
    <row r="1209" spans="2:7">
      <c r="B1209" s="422"/>
      <c r="C1209" s="422"/>
      <c r="G1209" s="2">
        <f>+G1208+E1209-F1209</f>
        <v>-4.2632564145606011E-14</v>
      </c>
    </row>
    <row r="1210" spans="2:7">
      <c r="B1210" s="422"/>
      <c r="C1210" s="422"/>
      <c r="G1210" s="2">
        <f>+G1209+E1210-F1210</f>
        <v>-4.2632564145606011E-14</v>
      </c>
    </row>
    <row r="1211" spans="2:7">
      <c r="B1211" s="422"/>
      <c r="C1211" s="422"/>
      <c r="G1211" s="2">
        <f>+G1210+E1211-F1211</f>
        <v>-4.2632564145606011E-14</v>
      </c>
    </row>
    <row r="1212" spans="2:7">
      <c r="B1212" s="422"/>
      <c r="C1212" s="422"/>
      <c r="G1212" s="2">
        <f>+G1211+E1212-F1212</f>
        <v>-4.2632564145606011E-14</v>
      </c>
    </row>
    <row r="1213" spans="2:7">
      <c r="B1213" s="422"/>
      <c r="C1213" s="422"/>
      <c r="G1213" s="2">
        <f>+G1212+E1213-F1213</f>
        <v>-4.2632564145606011E-14</v>
      </c>
    </row>
    <row r="1214" spans="2:7">
      <c r="B1214" s="422"/>
      <c r="C1214" s="422"/>
      <c r="G1214" s="2">
        <f>+G1213+E1214-F1214</f>
        <v>-4.2632564145606011E-14</v>
      </c>
    </row>
    <row r="1215" spans="2:7">
      <c r="B1215" s="422"/>
      <c r="C1215" s="422"/>
      <c r="G1215" s="2">
        <f>+G1214+E1215-F1215</f>
        <v>-4.2632564145606011E-14</v>
      </c>
    </row>
    <row r="1216" spans="2:7">
      <c r="B1216" s="422"/>
      <c r="C1216" s="422"/>
      <c r="G1216" s="2">
        <f>+G1215+E1216-F1216</f>
        <v>-4.2632564145606011E-14</v>
      </c>
    </row>
    <row r="1217" spans="2:7">
      <c r="B1217" s="422"/>
      <c r="C1217" s="422"/>
      <c r="G1217" s="2">
        <f>+G1216+E1217-F1217</f>
        <v>-4.2632564145606011E-14</v>
      </c>
    </row>
    <row r="1218" spans="2:7">
      <c r="B1218" s="422"/>
      <c r="C1218" s="422"/>
      <c r="G1218" s="2">
        <f>+G1217+E1218-F1218</f>
        <v>-4.2632564145606011E-14</v>
      </c>
    </row>
    <row r="1219" spans="2:7">
      <c r="B1219" s="422"/>
      <c r="C1219" s="422"/>
      <c r="G1219" s="2">
        <f>+G1218+E1219-F1219</f>
        <v>-4.2632564145606011E-14</v>
      </c>
    </row>
    <row r="1220" spans="2:7">
      <c r="B1220" s="422"/>
      <c r="C1220" s="422"/>
      <c r="G1220" s="2">
        <f>+G1219+E1220-F1220</f>
        <v>-4.2632564145606011E-14</v>
      </c>
    </row>
    <row r="1221" spans="2:7">
      <c r="B1221" s="422"/>
      <c r="C1221" s="422"/>
      <c r="G1221" s="2">
        <f>+G1220+E1221-F1221</f>
        <v>-4.2632564145606011E-14</v>
      </c>
    </row>
    <row r="1222" spans="2:7">
      <c r="B1222" s="422"/>
      <c r="C1222" s="422"/>
      <c r="G1222" s="2">
        <f>+G1221+E1222-F1222</f>
        <v>-4.2632564145606011E-14</v>
      </c>
    </row>
    <row r="1223" spans="2:7">
      <c r="B1223" s="422"/>
      <c r="C1223" s="422"/>
      <c r="G1223" s="2">
        <f>+G1222+E1223-F1223</f>
        <v>-4.2632564145606011E-14</v>
      </c>
    </row>
    <row r="1224" spans="2:7">
      <c r="B1224" s="422"/>
      <c r="C1224" s="422"/>
      <c r="G1224" s="2">
        <f>+G1223+E1224-F1224</f>
        <v>-4.2632564145606011E-14</v>
      </c>
    </row>
    <row r="1225" spans="2:7">
      <c r="B1225" s="422"/>
      <c r="C1225" s="422"/>
      <c r="G1225" s="2">
        <f>+G1224+E1225-F1225</f>
        <v>-4.2632564145606011E-14</v>
      </c>
    </row>
    <row r="1226" spans="2:7">
      <c r="B1226" s="422"/>
      <c r="C1226" s="422"/>
      <c r="G1226" s="2">
        <f>+G1225+E1226-F1226</f>
        <v>-4.2632564145606011E-14</v>
      </c>
    </row>
    <row r="1227" spans="2:7">
      <c r="B1227" s="422"/>
      <c r="C1227" s="422"/>
      <c r="G1227" s="2">
        <f>+G1226+E1227-F1227</f>
        <v>-4.2632564145606011E-14</v>
      </c>
    </row>
    <row r="1228" spans="2:7">
      <c r="B1228" s="422"/>
      <c r="C1228" s="422"/>
      <c r="G1228" s="2">
        <f>+G1227+E1228-F1228</f>
        <v>-4.2632564145606011E-14</v>
      </c>
    </row>
    <row r="1229" spans="2:7">
      <c r="B1229" s="422"/>
      <c r="C1229" s="422"/>
      <c r="G1229" s="2">
        <f>+G1228+E1229-F1229</f>
        <v>-4.2632564145606011E-14</v>
      </c>
    </row>
    <row r="1230" spans="2:7">
      <c r="B1230" s="422"/>
      <c r="C1230" s="422"/>
      <c r="G1230" s="2">
        <f>+G1229+E1230-F1230</f>
        <v>-4.2632564145606011E-14</v>
      </c>
    </row>
    <row r="1231" spans="2:7">
      <c r="B1231" s="422"/>
      <c r="C1231" s="422"/>
      <c r="G1231" s="2">
        <f>+G1230+E1231-F1231</f>
        <v>-4.2632564145606011E-14</v>
      </c>
    </row>
    <row r="1232" spans="2:7">
      <c r="B1232" s="422"/>
      <c r="C1232" s="422"/>
      <c r="G1232" s="2">
        <f>+G1231+E1232-F1232</f>
        <v>-4.2632564145606011E-14</v>
      </c>
    </row>
    <row r="1233" spans="2:7">
      <c r="B1233" s="422"/>
      <c r="C1233" s="422"/>
      <c r="G1233" s="2">
        <f>+G1232+E1233-F1233</f>
        <v>-4.2632564145606011E-14</v>
      </c>
    </row>
    <row r="1234" spans="2:7">
      <c r="B1234" s="422"/>
      <c r="C1234" s="422"/>
      <c r="G1234" s="2">
        <f>+G1233+E1234-F1234</f>
        <v>-4.2632564145606011E-14</v>
      </c>
    </row>
    <row r="1235" spans="2:7">
      <c r="B1235" s="422"/>
      <c r="C1235" s="422"/>
      <c r="G1235" s="2">
        <f>+G1234+E1235-F1235</f>
        <v>-4.2632564145606011E-14</v>
      </c>
    </row>
    <row r="1236" spans="2:7">
      <c r="B1236" s="422"/>
      <c r="C1236" s="422"/>
      <c r="G1236" s="2">
        <f>+G1235+E1236-F1236</f>
        <v>-4.2632564145606011E-14</v>
      </c>
    </row>
    <row r="1237" spans="2:7">
      <c r="B1237" s="422"/>
      <c r="C1237" s="422"/>
      <c r="G1237" s="2">
        <f>+G1236+E1237-F1237</f>
        <v>-4.2632564145606011E-14</v>
      </c>
    </row>
    <row r="1238" spans="2:7">
      <c r="B1238" s="422"/>
      <c r="C1238" s="422"/>
      <c r="G1238" s="2">
        <f>+G1237+E1238-F1238</f>
        <v>-4.2632564145606011E-14</v>
      </c>
    </row>
    <row r="1239" spans="2:7">
      <c r="B1239" s="422"/>
      <c r="C1239" s="422"/>
      <c r="G1239" s="2">
        <f>+G1238+E1239-F1239</f>
        <v>-4.2632564145606011E-14</v>
      </c>
    </row>
    <row r="1240" spans="2:7">
      <c r="B1240" s="422"/>
      <c r="C1240" s="422"/>
      <c r="G1240" s="2">
        <f>+G1239+E1240-F1240</f>
        <v>-4.2632564145606011E-14</v>
      </c>
    </row>
    <row r="1241" spans="2:7">
      <c r="B1241" s="422"/>
      <c r="C1241" s="422"/>
      <c r="G1241" s="2">
        <f>+G1240+E1241-F1241</f>
        <v>-4.2632564145606011E-14</v>
      </c>
    </row>
    <row r="1242" spans="2:7">
      <c r="B1242" s="422"/>
      <c r="C1242" s="422"/>
      <c r="G1242" s="2">
        <f>+G1241+E1242-F1242</f>
        <v>-4.2632564145606011E-14</v>
      </c>
    </row>
    <row r="1243" spans="2:7">
      <c r="B1243" s="422"/>
      <c r="C1243" s="422"/>
      <c r="G1243" s="2">
        <f>+G1242+E1243-F1243</f>
        <v>-4.2632564145606011E-14</v>
      </c>
    </row>
    <row r="1244" spans="2:7">
      <c r="B1244" s="422"/>
      <c r="C1244" s="422"/>
      <c r="G1244" s="2">
        <f>+G1243+E1244-F1244</f>
        <v>-4.2632564145606011E-14</v>
      </c>
    </row>
    <row r="1245" spans="2:7">
      <c r="B1245" s="422"/>
      <c r="C1245" s="422"/>
      <c r="G1245" s="2">
        <f>+G1244+E1245-F1245</f>
        <v>-4.2632564145606011E-14</v>
      </c>
    </row>
    <row r="1246" spans="2:7">
      <c r="B1246" s="422"/>
      <c r="C1246" s="422"/>
      <c r="G1246" s="2">
        <f>+G1245+E1246-F1246</f>
        <v>-4.2632564145606011E-14</v>
      </c>
    </row>
    <row r="1247" spans="2:7">
      <c r="B1247" s="422"/>
      <c r="C1247" s="422"/>
      <c r="G1247" s="2">
        <f>+G1246+E1247-F1247</f>
        <v>-4.2632564145606011E-14</v>
      </c>
    </row>
    <row r="1248" spans="2:7">
      <c r="B1248" s="422"/>
      <c r="C1248" s="422"/>
      <c r="G1248" s="2">
        <f>+G1247+E1248-F1248</f>
        <v>-4.2632564145606011E-14</v>
      </c>
    </row>
    <row r="1249" spans="2:7">
      <c r="B1249" s="422"/>
      <c r="C1249" s="422"/>
      <c r="G1249" s="2">
        <f>+G1248+E1249-F1249</f>
        <v>-4.2632564145606011E-14</v>
      </c>
    </row>
    <row r="1250" spans="2:7">
      <c r="B1250" s="422"/>
      <c r="C1250" s="422"/>
      <c r="G1250" s="2">
        <f>+G1249+E1250-F1250</f>
        <v>-4.2632564145606011E-14</v>
      </c>
    </row>
    <row r="1251" spans="2:7">
      <c r="B1251" s="422"/>
      <c r="C1251" s="422"/>
      <c r="G1251" s="2">
        <f>+G1250+E1251-F1251</f>
        <v>-4.2632564145606011E-14</v>
      </c>
    </row>
    <row r="1252" spans="2:7">
      <c r="B1252" s="422"/>
      <c r="C1252" s="422"/>
      <c r="G1252" s="2">
        <f>+G1251+E1252-F1252</f>
        <v>-4.2632564145606011E-14</v>
      </c>
    </row>
    <row r="1253" spans="2:7">
      <c r="B1253" s="422"/>
      <c r="C1253" s="422"/>
      <c r="G1253" s="2">
        <f>+G1252+E1253-F1253</f>
        <v>-4.2632564145606011E-14</v>
      </c>
    </row>
    <row r="1254" spans="2:7">
      <c r="B1254" s="422"/>
      <c r="C1254" s="422"/>
      <c r="G1254" s="2">
        <f>+G1253+E1254-F1254</f>
        <v>-4.2632564145606011E-14</v>
      </c>
    </row>
    <row r="1255" spans="2:7">
      <c r="B1255" s="422"/>
      <c r="C1255" s="422"/>
      <c r="G1255" s="2">
        <f>+G1254+E1255-F1255</f>
        <v>-4.2632564145606011E-14</v>
      </c>
    </row>
    <row r="1256" spans="2:7">
      <c r="B1256" s="422"/>
      <c r="C1256" s="422"/>
      <c r="G1256" s="2">
        <f>+G1255+E1256-F1256</f>
        <v>-4.2632564145606011E-14</v>
      </c>
    </row>
    <row r="1257" spans="2:7">
      <c r="B1257" s="422"/>
      <c r="C1257" s="422"/>
      <c r="G1257" s="2">
        <f>+G1256+E1257-F1257</f>
        <v>-4.2632564145606011E-14</v>
      </c>
    </row>
    <row r="1258" spans="2:7">
      <c r="B1258" s="422"/>
      <c r="C1258" s="422"/>
      <c r="G1258" s="2">
        <f>+G1257+E1258-F1258</f>
        <v>-4.2632564145606011E-14</v>
      </c>
    </row>
    <row r="1259" spans="2:7">
      <c r="B1259" s="422"/>
      <c r="C1259" s="422"/>
      <c r="G1259" s="2">
        <f>+G1258+E1259-F1259</f>
        <v>-4.2632564145606011E-14</v>
      </c>
    </row>
    <row r="1260" spans="2:7">
      <c r="B1260" s="422"/>
      <c r="C1260" s="422"/>
      <c r="G1260" s="2">
        <f>+G1259+E1260-F1260</f>
        <v>-4.2632564145606011E-14</v>
      </c>
    </row>
    <row r="1261" spans="2:7">
      <c r="B1261" s="422"/>
      <c r="C1261" s="422"/>
      <c r="G1261" s="2">
        <f>+G1260+E1261-F1261</f>
        <v>-4.2632564145606011E-14</v>
      </c>
    </row>
    <row r="1262" spans="2:7">
      <c r="B1262" s="422"/>
      <c r="C1262" s="422"/>
      <c r="G1262" s="2">
        <f>+G1261+E1262-F1262</f>
        <v>-4.2632564145606011E-14</v>
      </c>
    </row>
    <row r="1263" spans="2:7">
      <c r="B1263" s="422"/>
      <c r="C1263" s="422"/>
      <c r="G1263" s="2">
        <f>+G1262+E1263-F1263</f>
        <v>-4.2632564145606011E-14</v>
      </c>
    </row>
    <row r="1264" spans="2:7">
      <c r="B1264" s="422"/>
      <c r="C1264" s="422"/>
      <c r="G1264" s="2">
        <f>+G1263+E1264-F1264</f>
        <v>-4.2632564145606011E-14</v>
      </c>
    </row>
    <row r="1265" spans="2:7">
      <c r="B1265" s="422"/>
      <c r="C1265" s="422"/>
      <c r="G1265" s="2">
        <f>+G1264+E1265-F1265</f>
        <v>-4.2632564145606011E-14</v>
      </c>
    </row>
    <row r="1266" spans="2:7">
      <c r="B1266" s="422"/>
      <c r="C1266" s="422"/>
      <c r="G1266" s="2">
        <f>+G1265+E1266-F1266</f>
        <v>-4.2632564145606011E-14</v>
      </c>
    </row>
    <row r="1267" spans="2:7">
      <c r="B1267" s="422"/>
      <c r="C1267" s="422"/>
      <c r="G1267" s="2">
        <f>+G1266+E1267-F1267</f>
        <v>-4.2632564145606011E-14</v>
      </c>
    </row>
    <row r="1268" spans="2:7">
      <c r="B1268" s="422"/>
      <c r="C1268" s="422"/>
      <c r="G1268" s="2">
        <f>+G1267+E1268-F1268</f>
        <v>-4.2632564145606011E-14</v>
      </c>
    </row>
    <row r="1269" spans="2:7">
      <c r="B1269" s="422"/>
      <c r="C1269" s="422"/>
      <c r="G1269" s="2">
        <f>+G1268+E1269-F1269</f>
        <v>-4.2632564145606011E-14</v>
      </c>
    </row>
    <row r="1270" spans="2:7">
      <c r="B1270" s="422"/>
      <c r="C1270" s="422"/>
      <c r="G1270" s="2">
        <f>+G1269+E1270-F1270</f>
        <v>-4.2632564145606011E-14</v>
      </c>
    </row>
    <row r="1271" spans="2:7">
      <c r="B1271" s="422"/>
      <c r="C1271" s="422"/>
      <c r="G1271" s="2">
        <f>+G1270+E1271-F1271</f>
        <v>-4.2632564145606011E-14</v>
      </c>
    </row>
    <row r="1272" spans="2:7">
      <c r="B1272" s="422"/>
      <c r="C1272" s="422"/>
      <c r="G1272" s="2">
        <f>+G1271+E1272-F1272</f>
        <v>-4.2632564145606011E-14</v>
      </c>
    </row>
    <row r="1273" spans="2:7">
      <c r="B1273" s="422"/>
      <c r="C1273" s="422"/>
      <c r="G1273" s="2">
        <f>+G1272+E1273-F1273</f>
        <v>-4.2632564145606011E-14</v>
      </c>
    </row>
    <row r="1274" spans="2:7">
      <c r="B1274" s="422"/>
      <c r="C1274" s="422"/>
      <c r="G1274" s="2">
        <f>+G1273+E1274-F1274</f>
        <v>-4.2632564145606011E-14</v>
      </c>
    </row>
    <row r="1275" spans="2:7">
      <c r="B1275" s="422"/>
      <c r="C1275" s="422"/>
      <c r="G1275" s="2">
        <f>+G1274+E1275-F1275</f>
        <v>-4.2632564145606011E-14</v>
      </c>
    </row>
    <row r="1276" spans="2:7">
      <c r="B1276" s="422"/>
      <c r="C1276" s="422"/>
      <c r="G1276" s="2">
        <f>+G1275+E1276-F1276</f>
        <v>-4.2632564145606011E-14</v>
      </c>
    </row>
    <row r="1277" spans="2:7">
      <c r="B1277" s="422"/>
      <c r="C1277" s="422"/>
      <c r="G1277" s="2">
        <f>+G1276+E1277-F1277</f>
        <v>-4.2632564145606011E-14</v>
      </c>
    </row>
    <row r="1278" spans="2:7">
      <c r="B1278" s="422"/>
      <c r="C1278" s="422"/>
      <c r="G1278" s="2">
        <f>+G1277+E1278-F1278</f>
        <v>-4.2632564145606011E-14</v>
      </c>
    </row>
    <row r="1279" spans="2:7">
      <c r="B1279" s="422"/>
      <c r="C1279" s="422"/>
      <c r="G1279" s="2">
        <f>+G1278+E1279-F1279</f>
        <v>-4.2632564145606011E-14</v>
      </c>
    </row>
    <row r="1280" spans="2:7">
      <c r="B1280" s="422"/>
      <c r="C1280" s="422"/>
      <c r="G1280" s="2">
        <f>+G1279+E1280-F1280</f>
        <v>-4.2632564145606011E-14</v>
      </c>
    </row>
    <row r="1281" spans="2:7">
      <c r="B1281" s="422"/>
      <c r="C1281" s="422"/>
      <c r="G1281" s="2">
        <f>+G1280+E1281-F1281</f>
        <v>-4.2632564145606011E-14</v>
      </c>
    </row>
    <row r="1282" spans="2:7">
      <c r="B1282" s="422"/>
      <c r="C1282" s="422"/>
      <c r="G1282" s="2">
        <f>+G1281+E1282-F1282</f>
        <v>-4.2632564145606011E-14</v>
      </c>
    </row>
    <row r="1283" spans="2:7">
      <c r="B1283" s="422"/>
      <c r="C1283" s="422"/>
      <c r="G1283" s="2">
        <f>+G1282+E1283-F1283</f>
        <v>-4.2632564145606011E-14</v>
      </c>
    </row>
    <row r="1284" spans="2:7">
      <c r="B1284" s="422"/>
      <c r="C1284" s="422"/>
      <c r="G1284" s="2">
        <f>+G1283+E1284-F1284</f>
        <v>-4.2632564145606011E-14</v>
      </c>
    </row>
    <row r="1285" spans="2:7">
      <c r="B1285" s="422"/>
      <c r="C1285" s="422"/>
      <c r="G1285" s="2">
        <f>+G1284+E1285-F1285</f>
        <v>-4.2632564145606011E-14</v>
      </c>
    </row>
    <row r="1286" spans="2:7">
      <c r="B1286" s="422"/>
      <c r="C1286" s="422"/>
      <c r="G1286" s="2">
        <f>+G1285+E1286-F1286</f>
        <v>-4.2632564145606011E-14</v>
      </c>
    </row>
    <row r="1287" spans="2:7">
      <c r="B1287" s="422"/>
      <c r="C1287" s="422"/>
      <c r="G1287" s="2">
        <f>+G1286+E1287-F1287</f>
        <v>-4.2632564145606011E-14</v>
      </c>
    </row>
    <row r="1288" spans="2:7">
      <c r="B1288" s="422"/>
      <c r="C1288" s="422"/>
      <c r="G1288" s="2">
        <f>+G1287+E1288-F1288</f>
        <v>-4.2632564145606011E-14</v>
      </c>
    </row>
    <row r="1289" spans="2:7">
      <c r="B1289" s="422"/>
      <c r="C1289" s="422"/>
      <c r="G1289" s="2">
        <f>+G1288+E1289-F1289</f>
        <v>-4.2632564145606011E-14</v>
      </c>
    </row>
    <row r="1290" spans="2:7">
      <c r="B1290" s="422"/>
      <c r="C1290" s="422"/>
      <c r="G1290" s="2">
        <f>+G1289+E1290-F1290</f>
        <v>-4.2632564145606011E-14</v>
      </c>
    </row>
    <row r="1291" spans="2:7">
      <c r="B1291" s="422"/>
      <c r="C1291" s="422"/>
      <c r="G1291" s="2">
        <f>+G1290+E1291-F1291</f>
        <v>-4.2632564145606011E-14</v>
      </c>
    </row>
    <row r="1292" spans="2:7">
      <c r="B1292" s="422"/>
      <c r="C1292" s="422"/>
      <c r="G1292" s="2">
        <f>+G1291+E1292-F1292</f>
        <v>-4.2632564145606011E-14</v>
      </c>
    </row>
    <row r="1293" spans="2:7">
      <c r="B1293" s="422"/>
      <c r="C1293" s="422"/>
      <c r="G1293" s="2">
        <f>+G1292+E1293-F1293</f>
        <v>-4.2632564145606011E-14</v>
      </c>
    </row>
    <row r="1294" spans="2:7">
      <c r="B1294" s="422"/>
      <c r="C1294" s="422"/>
      <c r="G1294" s="2">
        <f>+G1293+E1294-F1294</f>
        <v>-4.2632564145606011E-14</v>
      </c>
    </row>
    <row r="1295" spans="2:7">
      <c r="B1295" s="422"/>
      <c r="C1295" s="422"/>
      <c r="G1295" s="2">
        <f>+G1294+E1295-F1295</f>
        <v>-4.2632564145606011E-14</v>
      </c>
    </row>
    <row r="1296" spans="2:7">
      <c r="B1296" s="422"/>
      <c r="C1296" s="422"/>
      <c r="G1296" s="2">
        <f>+G1295+E1296-F1296</f>
        <v>-4.2632564145606011E-14</v>
      </c>
    </row>
    <row r="1297" spans="2:7">
      <c r="B1297" s="422"/>
      <c r="C1297" s="422"/>
      <c r="G1297" s="2">
        <f>+G1296+E1297-F1297</f>
        <v>-4.2632564145606011E-14</v>
      </c>
    </row>
    <row r="1298" spans="2:7">
      <c r="B1298" s="422"/>
      <c r="C1298" s="422"/>
      <c r="G1298" s="2">
        <f>+G1297+E1298-F1298</f>
        <v>-4.2632564145606011E-14</v>
      </c>
    </row>
    <row r="1299" spans="2:7">
      <c r="B1299" s="422"/>
      <c r="C1299" s="422"/>
      <c r="G1299" s="2">
        <f>+G1298+E1299-F1299</f>
        <v>-4.2632564145606011E-14</v>
      </c>
    </row>
    <row r="1300" spans="2:7">
      <c r="B1300" s="422"/>
      <c r="C1300" s="422"/>
      <c r="G1300" s="2">
        <f>+G1299+E1300-F1300</f>
        <v>-4.2632564145606011E-14</v>
      </c>
    </row>
    <row r="1301" spans="2:7">
      <c r="B1301" s="422"/>
      <c r="C1301" s="422"/>
      <c r="G1301" s="2">
        <f>+G1300+E1301-F1301</f>
        <v>-4.2632564145606011E-14</v>
      </c>
    </row>
    <row r="1302" spans="2:7">
      <c r="B1302" s="422"/>
      <c r="C1302" s="422"/>
      <c r="G1302" s="2">
        <f>+G1301+E1302-F1302</f>
        <v>-4.2632564145606011E-14</v>
      </c>
    </row>
    <row r="1303" spans="2:7">
      <c r="B1303" s="422"/>
      <c r="C1303" s="422"/>
      <c r="G1303" s="2">
        <f>+G1302+E1303-F1303</f>
        <v>-4.2632564145606011E-14</v>
      </c>
    </row>
    <row r="1304" spans="2:7">
      <c r="B1304" s="422"/>
      <c r="C1304" s="422"/>
      <c r="G1304" s="2">
        <f>+G1303+E1304-F1304</f>
        <v>-4.2632564145606011E-14</v>
      </c>
    </row>
    <row r="1305" spans="2:7">
      <c r="B1305" s="422"/>
      <c r="C1305" s="422"/>
      <c r="G1305" s="2">
        <f>+G1304+E1305-F1305</f>
        <v>-4.2632564145606011E-14</v>
      </c>
    </row>
    <row r="1306" spans="2:7">
      <c r="B1306" s="422"/>
      <c r="C1306" s="422"/>
      <c r="G1306" s="2">
        <f>+G1305+E1306-F1306</f>
        <v>-4.2632564145606011E-14</v>
      </c>
    </row>
    <row r="1307" spans="2:7">
      <c r="B1307" s="422"/>
      <c r="C1307" s="422"/>
      <c r="G1307" s="2">
        <f>+G1306+E1307-F1307</f>
        <v>-4.2632564145606011E-14</v>
      </c>
    </row>
    <row r="1308" spans="2:7">
      <c r="B1308" s="422"/>
      <c r="C1308" s="422"/>
      <c r="G1308" s="2">
        <f>+G1307+E1308-F1308</f>
        <v>-4.2632564145606011E-14</v>
      </c>
    </row>
    <row r="1309" spans="2:7">
      <c r="B1309" s="422"/>
      <c r="C1309" s="422"/>
      <c r="G1309" s="2">
        <f>+G1308+E1309-F1309</f>
        <v>-4.2632564145606011E-14</v>
      </c>
    </row>
    <row r="1310" spans="2:7">
      <c r="B1310" s="422"/>
      <c r="C1310" s="422"/>
    </row>
  </sheetData>
  <autoFilter ref="A4:G350" xr:uid="{00000000-0009-0000-0000-000012000000}"/>
  <mergeCells count="3">
    <mergeCell ref="B2:G2"/>
    <mergeCell ref="I645:K645"/>
    <mergeCell ref="I743:K743"/>
  </mergeCells>
  <phoneticPr fontId="17" type="noConversion"/>
  <pageMargins left="0" right="0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P1315"/>
  <sheetViews>
    <sheetView topLeftCell="A906" zoomScaleNormal="100" workbookViewId="0">
      <selection activeCell="J922" sqref="J922"/>
    </sheetView>
  </sheetViews>
  <sheetFormatPr defaultColWidth="11.42578125" defaultRowHeight="15"/>
  <cols>
    <col min="1" max="1" width="11.42578125" style="3"/>
    <col min="2" max="2" width="16" style="7" customWidth="1"/>
    <col min="3" max="3" width="15.28515625" style="7" customWidth="1"/>
    <col min="4" max="4" width="47.140625" bestFit="1" customWidth="1"/>
    <col min="5" max="5" width="11.42578125" style="5"/>
    <col min="6" max="6" width="11.42578125" style="2"/>
    <col min="8" max="8" width="11.42578125" style="2"/>
    <col min="9" max="9" width="11.85546875" bestFit="1" customWidth="1"/>
    <col min="10" max="10" width="19.140625" customWidth="1"/>
    <col min="12" max="12" width="8.42578125" customWidth="1"/>
    <col min="13" max="13" width="7.42578125" customWidth="1"/>
    <col min="15" max="15" width="14.85546875" customWidth="1"/>
    <col min="16" max="16" width="14.42578125" customWidth="1"/>
  </cols>
  <sheetData>
    <row r="2" spans="1:7">
      <c r="B2" s="440" t="s">
        <v>395</v>
      </c>
      <c r="C2" s="440"/>
      <c r="D2" s="440"/>
      <c r="E2" s="440"/>
      <c r="F2" s="440"/>
      <c r="G2" s="440"/>
    </row>
    <row r="4" spans="1:7" ht="41.25">
      <c r="A4" s="30" t="s">
        <v>1</v>
      </c>
      <c r="B4" s="11" t="s">
        <v>2</v>
      </c>
      <c r="C4" s="11" t="s">
        <v>3</v>
      </c>
      <c r="D4" s="11" t="s">
        <v>4</v>
      </c>
      <c r="E4" s="12" t="s">
        <v>5</v>
      </c>
      <c r="F4" s="12" t="s">
        <v>6</v>
      </c>
      <c r="G4" s="12" t="s">
        <v>7</v>
      </c>
    </row>
    <row r="5" spans="1:7">
      <c r="A5" s="3">
        <v>42736</v>
      </c>
      <c r="B5" s="422" t="s">
        <v>8</v>
      </c>
      <c r="C5" s="422"/>
      <c r="G5" s="2">
        <v>231.7</v>
      </c>
    </row>
    <row r="6" spans="1:7">
      <c r="A6" s="3">
        <v>42782</v>
      </c>
      <c r="B6" s="422">
        <v>12964</v>
      </c>
      <c r="C6" s="422" t="s">
        <v>67</v>
      </c>
      <c r="F6" s="2">
        <v>62</v>
      </c>
      <c r="G6" s="2">
        <f t="shared" ref="G6:G73" si="0">+G5+E6-F6</f>
        <v>169.7</v>
      </c>
    </row>
    <row r="7" spans="1:7">
      <c r="A7" s="3">
        <v>42782</v>
      </c>
      <c r="B7" s="422">
        <v>12965</v>
      </c>
      <c r="C7" s="422" t="s">
        <v>67</v>
      </c>
      <c r="F7" s="2">
        <v>169.7</v>
      </c>
      <c r="G7" s="2">
        <f t="shared" si="0"/>
        <v>0</v>
      </c>
    </row>
    <row r="8" spans="1:7">
      <c r="A8" s="3">
        <v>42766</v>
      </c>
      <c r="B8" s="422" t="s">
        <v>10</v>
      </c>
      <c r="C8" s="422" t="s">
        <v>11</v>
      </c>
      <c r="D8" t="s">
        <v>12</v>
      </c>
      <c r="E8" s="2">
        <v>199.2</v>
      </c>
      <c r="G8" s="2">
        <f t="shared" si="0"/>
        <v>199.2</v>
      </c>
    </row>
    <row r="9" spans="1:7">
      <c r="B9" s="422"/>
      <c r="C9" s="422"/>
      <c r="D9" t="s">
        <v>13</v>
      </c>
      <c r="E9" s="2">
        <v>2.8</v>
      </c>
      <c r="G9" s="2">
        <f t="shared" si="0"/>
        <v>202</v>
      </c>
    </row>
    <row r="10" spans="1:7">
      <c r="B10" s="422"/>
      <c r="C10" s="422"/>
      <c r="D10" t="s">
        <v>14</v>
      </c>
      <c r="E10" s="2">
        <v>60</v>
      </c>
      <c r="G10" s="2">
        <f t="shared" si="0"/>
        <v>262</v>
      </c>
    </row>
    <row r="11" spans="1:7">
      <c r="B11" s="422"/>
      <c r="C11" s="422"/>
      <c r="D11" t="s">
        <v>15</v>
      </c>
      <c r="E11" s="2">
        <v>2</v>
      </c>
      <c r="G11" s="2">
        <f t="shared" si="0"/>
        <v>264</v>
      </c>
    </row>
    <row r="12" spans="1:7">
      <c r="A12" s="3">
        <v>42786</v>
      </c>
      <c r="B12" s="422">
        <v>12216</v>
      </c>
      <c r="C12" s="422" t="s">
        <v>11</v>
      </c>
      <c r="D12" t="s">
        <v>14</v>
      </c>
      <c r="E12" s="2"/>
      <c r="F12" s="2">
        <v>60</v>
      </c>
      <c r="G12" s="2">
        <f t="shared" si="0"/>
        <v>204</v>
      </c>
    </row>
    <row r="13" spans="1:7">
      <c r="A13" s="3">
        <v>42786</v>
      </c>
      <c r="B13" s="422">
        <v>12216</v>
      </c>
      <c r="C13" s="422" t="s">
        <v>11</v>
      </c>
      <c r="D13" t="s">
        <v>15</v>
      </c>
      <c r="E13" s="2"/>
      <c r="F13" s="2">
        <v>2</v>
      </c>
      <c r="G13" s="2">
        <f t="shared" si="0"/>
        <v>202</v>
      </c>
    </row>
    <row r="14" spans="1:7">
      <c r="A14" s="3">
        <v>42786</v>
      </c>
      <c r="B14" s="422">
        <v>12282</v>
      </c>
      <c r="C14" s="422" t="s">
        <v>11</v>
      </c>
      <c r="D14" t="s">
        <v>13</v>
      </c>
      <c r="E14" s="2"/>
      <c r="F14" s="2">
        <v>2.8</v>
      </c>
      <c r="G14" s="2">
        <f t="shared" si="0"/>
        <v>199.2</v>
      </c>
    </row>
    <row r="15" spans="1:7">
      <c r="A15" s="3">
        <v>42786</v>
      </c>
      <c r="B15" s="422">
        <v>12282</v>
      </c>
      <c r="C15" s="422" t="s">
        <v>11</v>
      </c>
      <c r="D15" t="s">
        <v>12</v>
      </c>
      <c r="E15" s="2"/>
      <c r="F15" s="2">
        <v>199.2</v>
      </c>
      <c r="G15" s="2">
        <f t="shared" si="0"/>
        <v>0</v>
      </c>
    </row>
    <row r="16" spans="1:7">
      <c r="A16" s="3">
        <v>42794</v>
      </c>
      <c r="B16" s="422" t="s">
        <v>10</v>
      </c>
      <c r="C16" s="422" t="s">
        <v>17</v>
      </c>
      <c r="D16" t="s">
        <v>12</v>
      </c>
      <c r="E16" s="2">
        <v>213.9</v>
      </c>
      <c r="G16" s="2">
        <f t="shared" si="0"/>
        <v>213.9</v>
      </c>
    </row>
    <row r="17" spans="1:7">
      <c r="B17" s="422"/>
      <c r="C17" s="422"/>
      <c r="D17" t="s">
        <v>13</v>
      </c>
      <c r="E17" s="2">
        <v>2</v>
      </c>
      <c r="G17" s="2">
        <f t="shared" si="0"/>
        <v>215.9</v>
      </c>
    </row>
    <row r="18" spans="1:7">
      <c r="B18" s="422"/>
      <c r="C18" s="422"/>
      <c r="D18" t="s">
        <v>14</v>
      </c>
      <c r="E18" s="2">
        <v>56</v>
      </c>
      <c r="G18" s="2">
        <f t="shared" si="0"/>
        <v>271.89999999999998</v>
      </c>
    </row>
    <row r="19" spans="1:7">
      <c r="B19" s="422"/>
      <c r="C19" s="422"/>
      <c r="D19" t="s">
        <v>15</v>
      </c>
      <c r="E19" s="2">
        <v>2</v>
      </c>
      <c r="G19" s="2">
        <f t="shared" si="0"/>
        <v>273.89999999999998</v>
      </c>
    </row>
    <row r="20" spans="1:7">
      <c r="A20" s="3">
        <v>42818</v>
      </c>
      <c r="B20" s="422">
        <v>12458</v>
      </c>
      <c r="C20" s="422" t="s">
        <v>17</v>
      </c>
      <c r="D20" t="s">
        <v>14</v>
      </c>
      <c r="E20" s="2"/>
      <c r="F20" s="2">
        <v>56</v>
      </c>
      <c r="G20" s="2">
        <f t="shared" si="0"/>
        <v>217.89999999999998</v>
      </c>
    </row>
    <row r="21" spans="1:7">
      <c r="A21" s="3">
        <v>42818</v>
      </c>
      <c r="B21" s="422">
        <v>12458</v>
      </c>
      <c r="C21" s="422" t="s">
        <v>17</v>
      </c>
      <c r="D21" t="s">
        <v>15</v>
      </c>
      <c r="E21" s="2"/>
      <c r="F21" s="2">
        <v>2</v>
      </c>
      <c r="G21" s="2">
        <f t="shared" si="0"/>
        <v>215.89999999999998</v>
      </c>
    </row>
    <row r="22" spans="1:7">
      <c r="A22" s="3">
        <v>42821</v>
      </c>
      <c r="B22" s="422">
        <v>12567</v>
      </c>
      <c r="C22" s="422" t="s">
        <v>17</v>
      </c>
      <c r="D22" t="s">
        <v>13</v>
      </c>
      <c r="E22" s="2"/>
      <c r="F22" s="2">
        <v>2</v>
      </c>
      <c r="G22" s="2">
        <f t="shared" si="0"/>
        <v>213.89999999999998</v>
      </c>
    </row>
    <row r="23" spans="1:7">
      <c r="A23" s="3">
        <v>42821</v>
      </c>
      <c r="B23" s="422">
        <v>12567</v>
      </c>
      <c r="C23" s="422" t="s">
        <v>17</v>
      </c>
      <c r="D23" t="s">
        <v>12</v>
      </c>
      <c r="E23" s="2"/>
      <c r="F23" s="2">
        <v>213.9</v>
      </c>
      <c r="G23" s="2">
        <f t="shared" si="0"/>
        <v>0</v>
      </c>
    </row>
    <row r="24" spans="1:7">
      <c r="A24" s="3">
        <v>42825</v>
      </c>
      <c r="B24" s="422" t="s">
        <v>10</v>
      </c>
      <c r="C24" s="422" t="s">
        <v>18</v>
      </c>
      <c r="D24" t="s">
        <v>12</v>
      </c>
      <c r="E24" s="2">
        <v>194.4</v>
      </c>
      <c r="G24" s="2">
        <f t="shared" si="0"/>
        <v>194.4</v>
      </c>
    </row>
    <row r="25" spans="1:7">
      <c r="B25" s="422"/>
      <c r="C25" s="422"/>
      <c r="D25" t="s">
        <v>13</v>
      </c>
      <c r="E25" s="2">
        <v>2</v>
      </c>
      <c r="G25" s="2">
        <f t="shared" si="0"/>
        <v>196.4</v>
      </c>
    </row>
    <row r="26" spans="1:7">
      <c r="B26" s="422"/>
      <c r="C26" s="422"/>
      <c r="D26" t="s">
        <v>14</v>
      </c>
      <c r="E26" s="2">
        <v>60</v>
      </c>
      <c r="G26" s="2">
        <f t="shared" si="0"/>
        <v>256.39999999999998</v>
      </c>
    </row>
    <row r="27" spans="1:7">
      <c r="B27" s="422"/>
      <c r="C27" s="422"/>
      <c r="D27" t="s">
        <v>15</v>
      </c>
      <c r="E27" s="2">
        <v>2</v>
      </c>
      <c r="G27" s="2">
        <f t="shared" si="0"/>
        <v>258.39999999999998</v>
      </c>
    </row>
    <row r="28" spans="1:7">
      <c r="A28" s="3">
        <v>42874</v>
      </c>
      <c r="B28" s="422">
        <v>12783</v>
      </c>
      <c r="C28" s="422" t="s">
        <v>18</v>
      </c>
      <c r="D28" t="s">
        <v>12</v>
      </c>
      <c r="E28" s="2"/>
      <c r="F28" s="2">
        <v>194.4</v>
      </c>
      <c r="G28" s="2">
        <f t="shared" si="0"/>
        <v>63.999999999999972</v>
      </c>
    </row>
    <row r="29" spans="1:7">
      <c r="A29" s="3">
        <v>42874</v>
      </c>
      <c r="B29" s="422">
        <v>12783</v>
      </c>
      <c r="C29" s="422" t="s">
        <v>18</v>
      </c>
      <c r="D29" t="s">
        <v>13</v>
      </c>
      <c r="E29" s="2"/>
      <c r="F29" s="2">
        <v>2</v>
      </c>
      <c r="G29" s="2">
        <f t="shared" si="0"/>
        <v>61.999999999999972</v>
      </c>
    </row>
    <row r="30" spans="1:7">
      <c r="A30" s="3">
        <v>42938</v>
      </c>
      <c r="B30" s="422">
        <v>13235</v>
      </c>
      <c r="C30" s="422" t="s">
        <v>18</v>
      </c>
      <c r="D30" t="s">
        <v>15</v>
      </c>
      <c r="E30" s="2"/>
      <c r="F30" s="2">
        <v>2</v>
      </c>
      <c r="G30" s="2">
        <f t="shared" si="0"/>
        <v>59.999999999999972</v>
      </c>
    </row>
    <row r="31" spans="1:7">
      <c r="A31" s="3">
        <v>42938</v>
      </c>
      <c r="B31" s="422">
        <v>13235</v>
      </c>
      <c r="C31" s="422" t="s">
        <v>18</v>
      </c>
      <c r="D31" t="s">
        <v>14</v>
      </c>
      <c r="E31" s="2"/>
      <c r="F31" s="2">
        <v>60</v>
      </c>
      <c r="G31" s="2">
        <f t="shared" si="0"/>
        <v>0</v>
      </c>
    </row>
    <row r="32" spans="1:7">
      <c r="A32" s="3">
        <v>42855</v>
      </c>
      <c r="B32" s="422" t="s">
        <v>10</v>
      </c>
      <c r="C32" s="422" t="s">
        <v>19</v>
      </c>
      <c r="D32" t="s">
        <v>12</v>
      </c>
      <c r="E32" s="2">
        <v>146.4</v>
      </c>
      <c r="G32" s="2">
        <f t="shared" si="0"/>
        <v>146.4</v>
      </c>
    </row>
    <row r="33" spans="1:7">
      <c r="B33" s="422"/>
      <c r="C33" s="422"/>
      <c r="D33" t="s">
        <v>13</v>
      </c>
      <c r="E33" s="2">
        <v>2</v>
      </c>
      <c r="G33" s="2">
        <f t="shared" si="0"/>
        <v>148.4</v>
      </c>
    </row>
    <row r="34" spans="1:7">
      <c r="B34" s="422"/>
      <c r="C34" s="422"/>
      <c r="D34" t="s">
        <v>14</v>
      </c>
      <c r="E34" s="2">
        <v>60</v>
      </c>
      <c r="G34" s="2">
        <f t="shared" si="0"/>
        <v>208.4</v>
      </c>
    </row>
    <row r="35" spans="1:7">
      <c r="B35" s="422"/>
      <c r="C35" s="422"/>
      <c r="D35" t="s">
        <v>15</v>
      </c>
      <c r="E35" s="2">
        <v>2</v>
      </c>
      <c r="G35" s="2">
        <f t="shared" si="0"/>
        <v>210.4</v>
      </c>
    </row>
    <row r="36" spans="1:7">
      <c r="A36" s="3">
        <v>42891</v>
      </c>
      <c r="B36" s="422">
        <v>13053</v>
      </c>
      <c r="C36" s="422" t="s">
        <v>19</v>
      </c>
      <c r="D36" t="s">
        <v>12</v>
      </c>
      <c r="E36" s="2"/>
      <c r="F36" s="2">
        <v>146.4</v>
      </c>
      <c r="G36" s="2">
        <f t="shared" si="0"/>
        <v>64</v>
      </c>
    </row>
    <row r="37" spans="1:7">
      <c r="A37" s="3">
        <v>42891</v>
      </c>
      <c r="B37" s="422">
        <v>13053</v>
      </c>
      <c r="C37" s="422" t="s">
        <v>19</v>
      </c>
      <c r="D37" t="s">
        <v>13</v>
      </c>
      <c r="E37" s="2"/>
      <c r="F37" s="2">
        <v>2</v>
      </c>
      <c r="G37" s="2">
        <f t="shared" si="0"/>
        <v>62</v>
      </c>
    </row>
    <row r="38" spans="1:7">
      <c r="A38" s="3">
        <v>42937</v>
      </c>
      <c r="B38" s="422">
        <v>13232</v>
      </c>
      <c r="C38" s="422" t="s">
        <v>19</v>
      </c>
      <c r="D38" t="s">
        <v>14</v>
      </c>
      <c r="E38" s="2"/>
      <c r="F38" s="2">
        <v>60</v>
      </c>
      <c r="G38" s="2">
        <f t="shared" si="0"/>
        <v>2</v>
      </c>
    </row>
    <row r="39" spans="1:7">
      <c r="A39" s="3">
        <v>42937</v>
      </c>
      <c r="B39" s="422">
        <v>13232</v>
      </c>
      <c r="C39" s="422" t="s">
        <v>19</v>
      </c>
      <c r="D39" t="s">
        <v>15</v>
      </c>
      <c r="E39" s="2"/>
      <c r="F39" s="2">
        <v>2</v>
      </c>
      <c r="G39" s="2">
        <f t="shared" si="0"/>
        <v>0</v>
      </c>
    </row>
    <row r="40" spans="1:7">
      <c r="A40" s="3">
        <v>42886</v>
      </c>
      <c r="B40" s="422" t="s">
        <v>10</v>
      </c>
      <c r="C40" s="422" t="s">
        <v>20</v>
      </c>
      <c r="D40" t="s">
        <v>12</v>
      </c>
      <c r="E40" s="2">
        <v>168.6</v>
      </c>
      <c r="G40" s="2">
        <f t="shared" si="0"/>
        <v>168.6</v>
      </c>
    </row>
    <row r="41" spans="1:7">
      <c r="B41" s="422"/>
      <c r="C41" s="422"/>
      <c r="D41" t="s">
        <v>13</v>
      </c>
      <c r="E41" s="2">
        <v>2</v>
      </c>
      <c r="G41" s="2">
        <f t="shared" si="0"/>
        <v>170.6</v>
      </c>
    </row>
    <row r="42" spans="1:7">
      <c r="B42" s="422"/>
      <c r="C42" s="422"/>
      <c r="D42" t="s">
        <v>14</v>
      </c>
      <c r="E42" s="2">
        <v>60</v>
      </c>
      <c r="G42" s="2">
        <f t="shared" si="0"/>
        <v>230.6</v>
      </c>
    </row>
    <row r="43" spans="1:7">
      <c r="B43" s="422"/>
      <c r="C43" s="422"/>
      <c r="D43" t="s">
        <v>15</v>
      </c>
      <c r="E43" s="2">
        <v>2</v>
      </c>
      <c r="G43" s="2">
        <f t="shared" si="0"/>
        <v>232.6</v>
      </c>
    </row>
    <row r="44" spans="1:7">
      <c r="A44" s="3">
        <v>42926</v>
      </c>
      <c r="B44" s="422">
        <v>13189</v>
      </c>
      <c r="C44" s="422" t="s">
        <v>20</v>
      </c>
      <c r="D44" t="s">
        <v>12</v>
      </c>
      <c r="E44" s="2"/>
      <c r="F44" s="2">
        <v>168.6</v>
      </c>
      <c r="G44" s="2">
        <f t="shared" si="0"/>
        <v>64</v>
      </c>
    </row>
    <row r="45" spans="1:7">
      <c r="A45" s="3">
        <v>42926</v>
      </c>
      <c r="B45" s="422">
        <v>13189</v>
      </c>
      <c r="C45" s="422" t="s">
        <v>20</v>
      </c>
      <c r="D45" t="s">
        <v>13</v>
      </c>
      <c r="E45" s="2"/>
      <c r="F45" s="2">
        <v>2</v>
      </c>
      <c r="G45" s="2">
        <f t="shared" si="0"/>
        <v>62</v>
      </c>
    </row>
    <row r="46" spans="1:7">
      <c r="A46" s="3">
        <v>42940</v>
      </c>
      <c r="B46" s="422">
        <v>13240</v>
      </c>
      <c r="C46" s="422" t="s">
        <v>20</v>
      </c>
      <c r="D46" t="s">
        <v>14</v>
      </c>
      <c r="E46" s="2"/>
      <c r="F46" s="2">
        <v>60</v>
      </c>
      <c r="G46" s="2">
        <f t="shared" si="0"/>
        <v>2</v>
      </c>
    </row>
    <row r="47" spans="1:7">
      <c r="A47" s="3">
        <v>42940</v>
      </c>
      <c r="B47" s="422">
        <v>13240</v>
      </c>
      <c r="C47" s="422" t="s">
        <v>20</v>
      </c>
      <c r="D47" t="s">
        <v>15</v>
      </c>
      <c r="E47" s="2"/>
      <c r="F47" s="2">
        <v>2</v>
      </c>
      <c r="G47" s="2">
        <f t="shared" si="0"/>
        <v>0</v>
      </c>
    </row>
    <row r="48" spans="1:7">
      <c r="A48" s="3">
        <v>42916</v>
      </c>
      <c r="B48" s="422" t="s">
        <v>10</v>
      </c>
      <c r="C48" s="422" t="s">
        <v>21</v>
      </c>
      <c r="D48" t="s">
        <v>12</v>
      </c>
      <c r="E48" s="2">
        <v>180.4</v>
      </c>
      <c r="G48" s="2">
        <f t="shared" si="0"/>
        <v>180.4</v>
      </c>
    </row>
    <row r="49" spans="1:7">
      <c r="B49" s="422"/>
      <c r="C49" s="422"/>
      <c r="D49" t="s">
        <v>13</v>
      </c>
      <c r="E49" s="2">
        <v>2</v>
      </c>
      <c r="G49" s="2">
        <f t="shared" si="0"/>
        <v>182.4</v>
      </c>
    </row>
    <row r="50" spans="1:7">
      <c r="B50" s="422"/>
      <c r="C50" s="422"/>
      <c r="D50" t="s">
        <v>14</v>
      </c>
      <c r="E50" s="2">
        <v>60</v>
      </c>
      <c r="G50" s="2">
        <f t="shared" si="0"/>
        <v>242.4</v>
      </c>
    </row>
    <row r="51" spans="1:7">
      <c r="B51" s="422"/>
      <c r="C51" s="422"/>
      <c r="D51" t="s">
        <v>15</v>
      </c>
      <c r="E51" s="2">
        <v>2</v>
      </c>
      <c r="G51" s="2">
        <f t="shared" si="0"/>
        <v>244.4</v>
      </c>
    </row>
    <row r="52" spans="1:7">
      <c r="A52" s="3">
        <v>42940</v>
      </c>
      <c r="B52" s="422">
        <v>13246</v>
      </c>
      <c r="C52" s="422" t="s">
        <v>21</v>
      </c>
      <c r="D52" t="s">
        <v>14</v>
      </c>
      <c r="E52" s="2"/>
      <c r="F52" s="2">
        <v>60</v>
      </c>
      <c r="G52" s="2">
        <f t="shared" si="0"/>
        <v>184.4</v>
      </c>
    </row>
    <row r="53" spans="1:7">
      <c r="A53" s="3">
        <v>42940</v>
      </c>
      <c r="B53" s="422">
        <v>13246</v>
      </c>
      <c r="C53" s="422" t="s">
        <v>21</v>
      </c>
      <c r="D53" t="s">
        <v>15</v>
      </c>
      <c r="E53" s="2"/>
      <c r="F53" s="2">
        <v>2</v>
      </c>
      <c r="G53" s="2">
        <f t="shared" si="0"/>
        <v>182.4</v>
      </c>
    </row>
    <row r="54" spans="1:7">
      <c r="A54" s="3">
        <v>42943</v>
      </c>
      <c r="B54" s="422">
        <v>13275</v>
      </c>
      <c r="C54" s="422" t="s">
        <v>21</v>
      </c>
      <c r="D54" t="s">
        <v>12</v>
      </c>
      <c r="E54" s="2"/>
      <c r="F54" s="2">
        <v>180.4</v>
      </c>
      <c r="G54" s="2">
        <f t="shared" si="0"/>
        <v>2</v>
      </c>
    </row>
    <row r="55" spans="1:7">
      <c r="A55" s="3">
        <v>42943</v>
      </c>
      <c r="B55" s="422">
        <v>13275</v>
      </c>
      <c r="C55" s="422" t="s">
        <v>21</v>
      </c>
      <c r="D55" t="s">
        <v>13</v>
      </c>
      <c r="E55" s="2"/>
      <c r="F55" s="2">
        <v>2</v>
      </c>
      <c r="G55" s="2">
        <f t="shared" si="0"/>
        <v>0</v>
      </c>
    </row>
    <row r="56" spans="1:7">
      <c r="A56" s="3">
        <v>42946</v>
      </c>
      <c r="B56" s="422" t="s">
        <v>10</v>
      </c>
      <c r="C56" s="422" t="s">
        <v>22</v>
      </c>
      <c r="D56" t="s">
        <v>12</v>
      </c>
      <c r="E56" s="2">
        <v>162</v>
      </c>
      <c r="G56" s="2">
        <f t="shared" si="0"/>
        <v>162</v>
      </c>
    </row>
    <row r="57" spans="1:7">
      <c r="B57" s="422"/>
      <c r="C57" s="422"/>
      <c r="D57" t="s">
        <v>13</v>
      </c>
      <c r="E57" s="2">
        <v>2</v>
      </c>
      <c r="G57" s="2">
        <f t="shared" si="0"/>
        <v>164</v>
      </c>
    </row>
    <row r="58" spans="1:7">
      <c r="B58" s="422"/>
      <c r="C58" s="422"/>
      <c r="D58" t="s">
        <v>14</v>
      </c>
      <c r="E58" s="2">
        <v>60</v>
      </c>
      <c r="G58" s="2">
        <f t="shared" si="0"/>
        <v>224</v>
      </c>
    </row>
    <row r="59" spans="1:7">
      <c r="B59" s="422"/>
      <c r="C59" s="422"/>
      <c r="D59" t="s">
        <v>15</v>
      </c>
      <c r="E59" s="2">
        <v>2</v>
      </c>
      <c r="G59" s="2">
        <f t="shared" si="0"/>
        <v>226</v>
      </c>
    </row>
    <row r="60" spans="1:7">
      <c r="A60" s="3">
        <v>42942</v>
      </c>
      <c r="B60" s="422">
        <v>13261</v>
      </c>
      <c r="C60" s="422" t="s">
        <v>22</v>
      </c>
      <c r="D60" t="s">
        <v>14</v>
      </c>
      <c r="E60" s="2"/>
      <c r="F60" s="2">
        <v>60</v>
      </c>
      <c r="G60" s="2">
        <f t="shared" si="0"/>
        <v>166</v>
      </c>
    </row>
    <row r="61" spans="1:7">
      <c r="A61" s="3">
        <v>42942</v>
      </c>
      <c r="B61" s="422">
        <v>13261</v>
      </c>
      <c r="C61" s="422" t="s">
        <v>22</v>
      </c>
      <c r="D61" t="s">
        <v>15</v>
      </c>
      <c r="E61" s="2"/>
      <c r="F61" s="2">
        <v>2</v>
      </c>
      <c r="G61" s="2">
        <f t="shared" si="0"/>
        <v>164</v>
      </c>
    </row>
    <row r="62" spans="1:7">
      <c r="A62" s="3">
        <v>42992</v>
      </c>
      <c r="B62" s="422">
        <v>13575</v>
      </c>
      <c r="C62" s="422" t="s">
        <v>22</v>
      </c>
      <c r="D62" t="s">
        <v>12</v>
      </c>
      <c r="E62" s="2"/>
      <c r="F62" s="2">
        <v>162</v>
      </c>
      <c r="G62" s="2">
        <f t="shared" si="0"/>
        <v>2</v>
      </c>
    </row>
    <row r="63" spans="1:7">
      <c r="A63" s="3">
        <v>42992</v>
      </c>
      <c r="B63" s="422">
        <v>13575</v>
      </c>
      <c r="C63" s="422" t="s">
        <v>22</v>
      </c>
      <c r="D63" t="s">
        <v>13</v>
      </c>
      <c r="E63" s="2"/>
      <c r="F63" s="2">
        <v>2</v>
      </c>
      <c r="G63" s="2">
        <f t="shared" si="0"/>
        <v>0</v>
      </c>
    </row>
    <row r="64" spans="1:7">
      <c r="A64" s="3">
        <v>42978</v>
      </c>
      <c r="B64" s="422" t="s">
        <v>10</v>
      </c>
      <c r="C64" s="422" t="s">
        <v>23</v>
      </c>
      <c r="D64" t="s">
        <v>12</v>
      </c>
      <c r="E64" s="2">
        <v>162</v>
      </c>
      <c r="G64" s="2">
        <f t="shared" si="0"/>
        <v>162</v>
      </c>
    </row>
    <row r="65" spans="1:7">
      <c r="B65" s="422"/>
      <c r="C65" s="422"/>
      <c r="D65" t="s">
        <v>13</v>
      </c>
      <c r="E65" s="2">
        <v>2</v>
      </c>
      <c r="G65" s="2">
        <f t="shared" si="0"/>
        <v>164</v>
      </c>
    </row>
    <row r="66" spans="1:7">
      <c r="B66" s="422"/>
      <c r="C66" s="422"/>
      <c r="D66" t="s">
        <v>14</v>
      </c>
      <c r="E66" s="2">
        <v>60</v>
      </c>
      <c r="G66" s="2">
        <f t="shared" si="0"/>
        <v>224</v>
      </c>
    </row>
    <row r="67" spans="1:7">
      <c r="B67" s="422"/>
      <c r="C67" s="422"/>
      <c r="D67" t="s">
        <v>15</v>
      </c>
      <c r="E67" s="2">
        <v>2</v>
      </c>
      <c r="G67" s="2">
        <f t="shared" si="0"/>
        <v>226</v>
      </c>
    </row>
    <row r="68" spans="1:7">
      <c r="A68" s="3">
        <v>43012</v>
      </c>
      <c r="B68" s="422">
        <v>13794</v>
      </c>
      <c r="C68" s="422" t="s">
        <v>23</v>
      </c>
      <c r="D68" t="s">
        <v>12</v>
      </c>
      <c r="E68" s="2"/>
      <c r="F68" s="2">
        <v>162</v>
      </c>
      <c r="G68" s="2">
        <f t="shared" si="0"/>
        <v>64</v>
      </c>
    </row>
    <row r="69" spans="1:7">
      <c r="A69" s="3">
        <v>43012</v>
      </c>
      <c r="B69" s="422">
        <v>13794</v>
      </c>
      <c r="C69" s="422" t="s">
        <v>23</v>
      </c>
      <c r="D69" t="s">
        <v>13</v>
      </c>
      <c r="E69" s="2"/>
      <c r="F69" s="2">
        <v>2</v>
      </c>
      <c r="G69" s="2">
        <f t="shared" si="0"/>
        <v>62</v>
      </c>
    </row>
    <row r="70" spans="1:7">
      <c r="A70" s="3">
        <v>43053</v>
      </c>
      <c r="B70" s="422">
        <v>13976</v>
      </c>
      <c r="C70" s="422" t="s">
        <v>23</v>
      </c>
      <c r="D70" t="s">
        <v>14</v>
      </c>
      <c r="E70" s="2"/>
      <c r="F70" s="2">
        <v>60</v>
      </c>
      <c r="G70" s="2">
        <f t="shared" si="0"/>
        <v>2</v>
      </c>
    </row>
    <row r="71" spans="1:7">
      <c r="A71" s="3">
        <v>43053</v>
      </c>
      <c r="B71" s="422">
        <v>13976</v>
      </c>
      <c r="C71" s="422" t="s">
        <v>23</v>
      </c>
      <c r="D71" t="s">
        <v>15</v>
      </c>
      <c r="E71" s="2"/>
      <c r="F71" s="2">
        <v>2</v>
      </c>
      <c r="G71" s="2">
        <f t="shared" si="0"/>
        <v>0</v>
      </c>
    </row>
    <row r="72" spans="1:7">
      <c r="A72" s="3">
        <v>43008</v>
      </c>
      <c r="B72" s="422" t="s">
        <v>10</v>
      </c>
      <c r="C72" s="422" t="s">
        <v>24</v>
      </c>
      <c r="D72" t="s">
        <v>12</v>
      </c>
      <c r="E72" s="2">
        <v>152.80000000000001</v>
      </c>
      <c r="G72" s="2">
        <f t="shared" si="0"/>
        <v>152.80000000000001</v>
      </c>
    </row>
    <row r="73" spans="1:7">
      <c r="B73" s="422"/>
      <c r="C73" s="422"/>
      <c r="D73" t="s">
        <v>13</v>
      </c>
      <c r="E73" s="2">
        <v>2</v>
      </c>
      <c r="G73" s="2">
        <f t="shared" si="0"/>
        <v>154.80000000000001</v>
      </c>
    </row>
    <row r="74" spans="1:7">
      <c r="B74" s="422"/>
      <c r="C74" s="422"/>
      <c r="D74" t="s">
        <v>14</v>
      </c>
      <c r="E74" s="2">
        <v>60</v>
      </c>
      <c r="G74" s="2">
        <f t="shared" ref="G74:G142" si="1">+G73+E74-F74</f>
        <v>214.8</v>
      </c>
    </row>
    <row r="75" spans="1:7">
      <c r="B75" s="422"/>
      <c r="C75" s="422"/>
      <c r="D75" t="s">
        <v>15</v>
      </c>
      <c r="E75" s="2">
        <v>2</v>
      </c>
      <c r="G75" s="2">
        <f t="shared" si="1"/>
        <v>216.8</v>
      </c>
    </row>
    <row r="76" spans="1:7">
      <c r="A76" s="3">
        <v>43053</v>
      </c>
      <c r="B76" s="422">
        <v>13976</v>
      </c>
      <c r="C76" s="422" t="s">
        <v>24</v>
      </c>
      <c r="D76" t="s">
        <v>14</v>
      </c>
      <c r="E76" s="2"/>
      <c r="F76" s="2">
        <v>60</v>
      </c>
      <c r="G76" s="2">
        <f t="shared" si="1"/>
        <v>156.80000000000001</v>
      </c>
    </row>
    <row r="77" spans="1:7">
      <c r="A77" s="3">
        <v>43053</v>
      </c>
      <c r="B77" s="422">
        <v>13976</v>
      </c>
      <c r="C77" s="422" t="s">
        <v>24</v>
      </c>
      <c r="D77" t="s">
        <v>15</v>
      </c>
      <c r="E77" s="2"/>
      <c r="F77" s="2">
        <v>2</v>
      </c>
      <c r="G77" s="2">
        <f t="shared" si="1"/>
        <v>154.80000000000001</v>
      </c>
    </row>
    <row r="78" spans="1:7">
      <c r="A78" s="3">
        <v>43059</v>
      </c>
      <c r="B78" s="422">
        <v>13997</v>
      </c>
      <c r="C78" s="422" t="s">
        <v>24</v>
      </c>
      <c r="D78" t="s">
        <v>12</v>
      </c>
      <c r="E78" s="2"/>
      <c r="F78" s="2">
        <v>152.80000000000001</v>
      </c>
      <c r="G78" s="2">
        <f t="shared" si="1"/>
        <v>2</v>
      </c>
    </row>
    <row r="79" spans="1:7">
      <c r="A79" s="3">
        <v>43059</v>
      </c>
      <c r="B79" s="422">
        <v>13997</v>
      </c>
      <c r="C79" s="422" t="s">
        <v>24</v>
      </c>
      <c r="D79" t="s">
        <v>13</v>
      </c>
      <c r="E79" s="2"/>
      <c r="F79" s="2">
        <v>2</v>
      </c>
      <c r="G79" s="2">
        <f t="shared" si="1"/>
        <v>0</v>
      </c>
    </row>
    <row r="80" spans="1:7">
      <c r="A80" s="3">
        <v>43039</v>
      </c>
      <c r="B80" s="422" t="s">
        <v>10</v>
      </c>
      <c r="C80" s="422" t="s">
        <v>25</v>
      </c>
      <c r="D80" t="s">
        <v>12</v>
      </c>
      <c r="E80" s="2">
        <v>152</v>
      </c>
      <c r="G80" s="2">
        <f t="shared" si="1"/>
        <v>152</v>
      </c>
    </row>
    <row r="81" spans="1:7">
      <c r="B81" s="422"/>
      <c r="C81" s="422"/>
      <c r="D81" t="s">
        <v>13</v>
      </c>
      <c r="E81" s="2">
        <v>2</v>
      </c>
      <c r="G81" s="2">
        <f t="shared" si="1"/>
        <v>154</v>
      </c>
    </row>
    <row r="82" spans="1:7">
      <c r="B82" s="422"/>
      <c r="C82" s="422"/>
      <c r="D82" t="s">
        <v>14</v>
      </c>
      <c r="E82" s="2">
        <v>60</v>
      </c>
      <c r="G82" s="2">
        <f t="shared" si="1"/>
        <v>214</v>
      </c>
    </row>
    <row r="83" spans="1:7">
      <c r="B83" s="422"/>
      <c r="C83" s="422"/>
      <c r="D83" t="s">
        <v>15</v>
      </c>
      <c r="E83" s="2">
        <v>2</v>
      </c>
      <c r="G83" s="2">
        <f t="shared" si="1"/>
        <v>216</v>
      </c>
    </row>
    <row r="84" spans="1:7">
      <c r="A84" s="3">
        <v>43053</v>
      </c>
      <c r="B84" s="422">
        <v>13976</v>
      </c>
      <c r="C84" s="422" t="s">
        <v>25</v>
      </c>
      <c r="D84" t="s">
        <v>14</v>
      </c>
      <c r="E84" s="2"/>
      <c r="F84" s="2">
        <v>60</v>
      </c>
      <c r="G84" s="2">
        <f t="shared" si="1"/>
        <v>156</v>
      </c>
    </row>
    <row r="85" spans="1:7">
      <c r="A85" s="3">
        <v>43053</v>
      </c>
      <c r="B85" s="422">
        <v>13976</v>
      </c>
      <c r="C85" s="422" t="s">
        <v>25</v>
      </c>
      <c r="D85" t="s">
        <v>15</v>
      </c>
      <c r="E85" s="2"/>
      <c r="F85" s="2">
        <v>2</v>
      </c>
      <c r="G85" s="2">
        <f t="shared" si="1"/>
        <v>154</v>
      </c>
    </row>
    <row r="86" spans="1:7">
      <c r="A86" s="3">
        <v>43063</v>
      </c>
      <c r="B86" s="422">
        <v>14056</v>
      </c>
      <c r="C86" s="422" t="s">
        <v>25</v>
      </c>
      <c r="D86" t="s">
        <v>12</v>
      </c>
      <c r="E86" s="2"/>
      <c r="F86" s="2">
        <v>152</v>
      </c>
      <c r="G86" s="2">
        <f t="shared" si="1"/>
        <v>2</v>
      </c>
    </row>
    <row r="87" spans="1:7">
      <c r="A87" s="3">
        <v>43063</v>
      </c>
      <c r="B87" s="422">
        <v>14056</v>
      </c>
      <c r="C87" s="422" t="s">
        <v>25</v>
      </c>
      <c r="D87" t="s">
        <v>13</v>
      </c>
      <c r="E87" s="2"/>
      <c r="F87" s="2">
        <v>2</v>
      </c>
      <c r="G87" s="2">
        <f t="shared" si="1"/>
        <v>0</v>
      </c>
    </row>
    <row r="88" spans="1:7">
      <c r="A88" s="3">
        <v>43069</v>
      </c>
      <c r="B88" s="422" t="s">
        <v>10</v>
      </c>
      <c r="C88" s="422" t="s">
        <v>26</v>
      </c>
      <c r="D88" t="s">
        <v>12</v>
      </c>
      <c r="E88" s="2">
        <v>162.19999999999999</v>
      </c>
      <c r="G88" s="2">
        <f t="shared" si="1"/>
        <v>162.19999999999999</v>
      </c>
    </row>
    <row r="89" spans="1:7">
      <c r="B89" s="422"/>
      <c r="C89" s="422"/>
      <c r="D89" t="s">
        <v>13</v>
      </c>
      <c r="E89" s="2">
        <v>2</v>
      </c>
      <c r="G89" s="2">
        <f t="shared" si="1"/>
        <v>164.2</v>
      </c>
    </row>
    <row r="90" spans="1:7">
      <c r="B90" s="422"/>
      <c r="C90" s="422"/>
      <c r="D90" t="s">
        <v>14</v>
      </c>
      <c r="E90" s="2">
        <v>60</v>
      </c>
      <c r="G90" s="2">
        <f t="shared" si="1"/>
        <v>224.2</v>
      </c>
    </row>
    <row r="91" spans="1:7">
      <c r="B91" s="422"/>
      <c r="C91" s="422"/>
      <c r="D91" t="s">
        <v>15</v>
      </c>
      <c r="E91" s="2">
        <v>2</v>
      </c>
      <c r="G91" s="2">
        <f t="shared" si="1"/>
        <v>226.2</v>
      </c>
    </row>
    <row r="92" spans="1:7">
      <c r="A92" s="3">
        <v>43088</v>
      </c>
      <c r="B92" s="422">
        <v>14313</v>
      </c>
      <c r="C92" s="422" t="s">
        <v>26</v>
      </c>
      <c r="D92" t="s">
        <v>12</v>
      </c>
      <c r="E92" s="2"/>
      <c r="F92" s="2">
        <v>162.19999999999999</v>
      </c>
      <c r="G92" s="2">
        <f t="shared" si="1"/>
        <v>64</v>
      </c>
    </row>
    <row r="93" spans="1:7">
      <c r="A93" s="3">
        <v>43088</v>
      </c>
      <c r="B93" s="422">
        <v>14313</v>
      </c>
      <c r="C93" s="422" t="s">
        <v>26</v>
      </c>
      <c r="D93" t="s">
        <v>13</v>
      </c>
      <c r="E93" s="2"/>
      <c r="F93" s="2">
        <v>2</v>
      </c>
      <c r="G93" s="2">
        <f t="shared" si="1"/>
        <v>62</v>
      </c>
    </row>
    <row r="94" spans="1:7">
      <c r="A94" s="3">
        <v>43097</v>
      </c>
      <c r="B94" s="422">
        <v>14357</v>
      </c>
      <c r="C94" s="422" t="s">
        <v>26</v>
      </c>
      <c r="D94" t="s">
        <v>14</v>
      </c>
      <c r="E94" s="2"/>
      <c r="F94" s="2">
        <v>60</v>
      </c>
      <c r="G94" s="2">
        <f t="shared" si="1"/>
        <v>2</v>
      </c>
    </row>
    <row r="95" spans="1:7">
      <c r="A95" s="3">
        <v>43097</v>
      </c>
      <c r="B95" s="422">
        <v>14357</v>
      </c>
      <c r="C95" s="422" t="s">
        <v>26</v>
      </c>
      <c r="D95" t="s">
        <v>15</v>
      </c>
      <c r="E95" s="2"/>
      <c r="F95" s="2">
        <v>2</v>
      </c>
      <c r="G95" s="2">
        <f t="shared" si="1"/>
        <v>0</v>
      </c>
    </row>
    <row r="96" spans="1:7">
      <c r="A96" s="3">
        <v>43100</v>
      </c>
      <c r="B96" s="422" t="s">
        <v>10</v>
      </c>
      <c r="C96" s="422" t="s">
        <v>27</v>
      </c>
      <c r="D96" t="s">
        <v>12</v>
      </c>
      <c r="E96" s="2">
        <v>176.5</v>
      </c>
      <c r="G96" s="2">
        <f t="shared" si="1"/>
        <v>176.5</v>
      </c>
    </row>
    <row r="97" spans="1:7">
      <c r="B97" s="422"/>
      <c r="C97" s="422"/>
      <c r="D97" t="s">
        <v>13</v>
      </c>
      <c r="E97" s="2">
        <v>2</v>
      </c>
      <c r="G97" s="2">
        <f t="shared" si="1"/>
        <v>178.5</v>
      </c>
    </row>
    <row r="98" spans="1:7">
      <c r="B98" s="422"/>
      <c r="C98" s="422"/>
      <c r="D98" t="s">
        <v>14</v>
      </c>
      <c r="E98" s="2">
        <v>60</v>
      </c>
      <c r="G98" s="2">
        <f t="shared" si="1"/>
        <v>238.5</v>
      </c>
    </row>
    <row r="99" spans="1:7">
      <c r="B99" s="422"/>
      <c r="C99" s="422"/>
      <c r="D99" t="s">
        <v>15</v>
      </c>
      <c r="E99" s="2">
        <v>2</v>
      </c>
      <c r="G99" s="2">
        <f t="shared" si="1"/>
        <v>240.5</v>
      </c>
    </row>
    <row r="100" spans="1:7">
      <c r="A100" s="3">
        <v>43118</v>
      </c>
      <c r="B100" s="422">
        <v>14465</v>
      </c>
      <c r="C100" s="422" t="s">
        <v>27</v>
      </c>
      <c r="D100" t="s">
        <v>12</v>
      </c>
      <c r="E100" s="2"/>
      <c r="F100" s="2">
        <v>176.5</v>
      </c>
      <c r="G100" s="2">
        <f t="shared" si="1"/>
        <v>64</v>
      </c>
    </row>
    <row r="101" spans="1:7">
      <c r="A101" s="3">
        <v>43118</v>
      </c>
      <c r="B101" s="422">
        <v>14465</v>
      </c>
      <c r="C101" s="422" t="s">
        <v>27</v>
      </c>
      <c r="D101" t="s">
        <v>13</v>
      </c>
      <c r="E101" s="2"/>
      <c r="F101" s="2">
        <v>2</v>
      </c>
      <c r="G101" s="2">
        <f t="shared" si="1"/>
        <v>62</v>
      </c>
    </row>
    <row r="102" spans="1:7">
      <c r="A102" s="3">
        <v>43150</v>
      </c>
      <c r="B102" s="422">
        <v>14659</v>
      </c>
      <c r="C102" s="422" t="s">
        <v>27</v>
      </c>
      <c r="D102" t="s">
        <v>14</v>
      </c>
      <c r="E102" s="2"/>
      <c r="F102" s="2">
        <v>60</v>
      </c>
      <c r="G102" s="2">
        <f t="shared" si="1"/>
        <v>2</v>
      </c>
    </row>
    <row r="103" spans="1:7">
      <c r="A103" s="3">
        <v>43150</v>
      </c>
      <c r="B103" s="422">
        <v>14659</v>
      </c>
      <c r="C103" s="422" t="s">
        <v>27</v>
      </c>
      <c r="D103" t="s">
        <v>15</v>
      </c>
      <c r="E103" s="2"/>
      <c r="F103" s="2">
        <v>2</v>
      </c>
      <c r="G103" s="2">
        <f t="shared" si="1"/>
        <v>0</v>
      </c>
    </row>
    <row r="104" spans="1:7">
      <c r="A104" s="3">
        <v>43131</v>
      </c>
      <c r="B104" s="422" t="s">
        <v>10</v>
      </c>
      <c r="C104" s="422" t="s">
        <v>11</v>
      </c>
      <c r="D104" t="s">
        <v>12</v>
      </c>
      <c r="E104" s="2">
        <v>157.19999999999999</v>
      </c>
      <c r="G104" s="2">
        <f t="shared" si="1"/>
        <v>157.19999999999999</v>
      </c>
    </row>
    <row r="105" spans="1:7">
      <c r="B105" s="422"/>
      <c r="C105" s="422"/>
      <c r="D105" t="s">
        <v>13</v>
      </c>
      <c r="E105" s="2">
        <v>2</v>
      </c>
      <c r="G105" s="2">
        <f t="shared" si="1"/>
        <v>159.19999999999999</v>
      </c>
    </row>
    <row r="106" spans="1:7">
      <c r="B106" s="422"/>
      <c r="C106" s="422"/>
      <c r="D106" t="s">
        <v>14</v>
      </c>
      <c r="E106" s="2">
        <v>60</v>
      </c>
      <c r="G106" s="2">
        <f t="shared" si="1"/>
        <v>219.2</v>
      </c>
    </row>
    <row r="107" spans="1:7">
      <c r="B107" s="422"/>
      <c r="C107" s="422"/>
      <c r="D107" t="s">
        <v>15</v>
      </c>
      <c r="E107" s="2">
        <v>2</v>
      </c>
      <c r="G107" s="2">
        <f t="shared" si="1"/>
        <v>221.2</v>
      </c>
    </row>
    <row r="108" spans="1:7">
      <c r="A108" s="3">
        <v>43150</v>
      </c>
      <c r="B108" s="422">
        <v>14659</v>
      </c>
      <c r="C108" s="422" t="s">
        <v>11</v>
      </c>
      <c r="D108" t="s">
        <v>12</v>
      </c>
      <c r="E108" s="2"/>
      <c r="F108" s="2">
        <v>157.19999999999999</v>
      </c>
      <c r="G108" s="2">
        <f t="shared" si="1"/>
        <v>64</v>
      </c>
    </row>
    <row r="109" spans="1:7">
      <c r="A109" s="3">
        <v>43150</v>
      </c>
      <c r="B109" s="422">
        <v>14659</v>
      </c>
      <c r="C109" s="422" t="s">
        <v>11</v>
      </c>
      <c r="D109" t="s">
        <v>13</v>
      </c>
      <c r="E109" s="2"/>
      <c r="F109" s="2">
        <v>2</v>
      </c>
      <c r="G109" s="2">
        <f t="shared" si="1"/>
        <v>62</v>
      </c>
    </row>
    <row r="110" spans="1:7">
      <c r="A110" s="3">
        <v>43174</v>
      </c>
      <c r="B110" s="422">
        <v>14829</v>
      </c>
      <c r="C110" s="422" t="s">
        <v>11</v>
      </c>
      <c r="D110" t="s">
        <v>14</v>
      </c>
      <c r="E110" s="2"/>
      <c r="F110" s="2">
        <v>60</v>
      </c>
      <c r="G110" s="2">
        <f t="shared" si="1"/>
        <v>2</v>
      </c>
    </row>
    <row r="111" spans="1:7">
      <c r="A111" s="3">
        <v>43174</v>
      </c>
      <c r="B111" s="422">
        <v>14829</v>
      </c>
      <c r="C111" s="422" t="s">
        <v>11</v>
      </c>
      <c r="D111" t="s">
        <v>15</v>
      </c>
      <c r="E111" s="2"/>
      <c r="F111" s="2">
        <v>2</v>
      </c>
      <c r="G111" s="2">
        <f t="shared" si="1"/>
        <v>0</v>
      </c>
    </row>
    <row r="112" spans="1:7">
      <c r="A112" s="3">
        <v>43159</v>
      </c>
      <c r="B112" s="422" t="s">
        <v>10</v>
      </c>
      <c r="C112" s="422" t="s">
        <v>17</v>
      </c>
      <c r="D112" t="s">
        <v>12</v>
      </c>
      <c r="E112" s="2">
        <v>194.7</v>
      </c>
      <c r="G112" s="2">
        <f t="shared" si="1"/>
        <v>194.7</v>
      </c>
    </row>
    <row r="113" spans="1:7">
      <c r="B113" s="422"/>
      <c r="C113" s="422"/>
      <c r="D113" t="s">
        <v>13</v>
      </c>
      <c r="E113" s="2">
        <v>2</v>
      </c>
      <c r="G113" s="2">
        <f t="shared" si="1"/>
        <v>196.7</v>
      </c>
    </row>
    <row r="114" spans="1:7">
      <c r="B114" s="422"/>
      <c r="C114" s="422"/>
      <c r="D114" t="s">
        <v>14</v>
      </c>
      <c r="E114" s="2">
        <v>56</v>
      </c>
      <c r="G114" s="2">
        <f t="shared" si="1"/>
        <v>252.7</v>
      </c>
    </row>
    <row r="115" spans="1:7">
      <c r="B115" s="422"/>
      <c r="C115" s="422"/>
      <c r="D115" t="s">
        <v>15</v>
      </c>
      <c r="E115" s="2">
        <v>5</v>
      </c>
      <c r="G115" s="2">
        <f t="shared" si="1"/>
        <v>257.7</v>
      </c>
    </row>
    <row r="116" spans="1:7">
      <c r="A116" s="3">
        <v>43174</v>
      </c>
      <c r="B116" s="422">
        <v>14829</v>
      </c>
      <c r="C116" s="422" t="s">
        <v>17</v>
      </c>
      <c r="D116" t="s">
        <v>14</v>
      </c>
      <c r="E116" s="2"/>
      <c r="F116" s="2">
        <v>56</v>
      </c>
      <c r="G116" s="2">
        <f t="shared" si="1"/>
        <v>201.7</v>
      </c>
    </row>
    <row r="117" spans="1:7">
      <c r="A117" s="3">
        <v>43174</v>
      </c>
      <c r="B117" s="422">
        <v>14829</v>
      </c>
      <c r="C117" s="422" t="s">
        <v>17</v>
      </c>
      <c r="D117" t="s">
        <v>15</v>
      </c>
      <c r="E117" s="2"/>
      <c r="F117" s="2">
        <v>5</v>
      </c>
      <c r="G117" s="2">
        <f t="shared" si="1"/>
        <v>196.7</v>
      </c>
    </row>
    <row r="118" spans="1:7">
      <c r="A118" s="3">
        <v>43180</v>
      </c>
      <c r="B118" s="422">
        <v>14870</v>
      </c>
      <c r="C118" s="422" t="s">
        <v>17</v>
      </c>
      <c r="D118" t="s">
        <v>12</v>
      </c>
      <c r="E118" s="2"/>
      <c r="F118" s="2">
        <v>194.7</v>
      </c>
      <c r="G118" s="2">
        <f t="shared" si="1"/>
        <v>2</v>
      </c>
    </row>
    <row r="119" spans="1:7">
      <c r="A119" s="3">
        <v>43180</v>
      </c>
      <c r="B119" s="422">
        <v>14870</v>
      </c>
      <c r="C119" s="422" t="s">
        <v>17</v>
      </c>
      <c r="D119" t="s">
        <v>13</v>
      </c>
      <c r="E119" s="2"/>
      <c r="F119" s="2">
        <v>2</v>
      </c>
      <c r="G119" s="2">
        <f t="shared" si="1"/>
        <v>0</v>
      </c>
    </row>
    <row r="120" spans="1:7">
      <c r="A120" s="3">
        <v>43189</v>
      </c>
      <c r="B120" s="422" t="s">
        <v>10</v>
      </c>
      <c r="C120" s="422" t="s">
        <v>18</v>
      </c>
      <c r="D120" t="s">
        <v>12</v>
      </c>
      <c r="E120" s="2">
        <v>188.4</v>
      </c>
      <c r="G120" s="2">
        <f t="shared" si="1"/>
        <v>188.4</v>
      </c>
    </row>
    <row r="121" spans="1:7">
      <c r="B121" s="422"/>
      <c r="C121" s="422"/>
      <c r="D121" t="s">
        <v>13</v>
      </c>
      <c r="E121" s="2">
        <v>2</v>
      </c>
      <c r="G121" s="2">
        <f t="shared" si="1"/>
        <v>190.4</v>
      </c>
    </row>
    <row r="122" spans="1:7">
      <c r="B122" s="422"/>
      <c r="C122" s="422"/>
      <c r="D122" t="s">
        <v>14</v>
      </c>
      <c r="E122" s="2">
        <v>60</v>
      </c>
      <c r="G122" s="2">
        <f t="shared" si="1"/>
        <v>250.4</v>
      </c>
    </row>
    <row r="123" spans="1:7">
      <c r="B123" s="422"/>
      <c r="C123" s="422"/>
      <c r="D123" t="s">
        <v>15</v>
      </c>
      <c r="E123" s="2">
        <v>5</v>
      </c>
      <c r="G123" s="2">
        <f t="shared" si="1"/>
        <v>255.4</v>
      </c>
    </row>
    <row r="124" spans="1:7">
      <c r="B124" s="422"/>
      <c r="C124" s="422"/>
      <c r="D124" t="s">
        <v>70</v>
      </c>
      <c r="E124" s="2">
        <v>85</v>
      </c>
      <c r="G124" s="2">
        <f t="shared" si="1"/>
        <v>340.4</v>
      </c>
    </row>
    <row r="125" spans="1:7">
      <c r="A125" s="3">
        <v>43213</v>
      </c>
      <c r="B125" s="422">
        <v>15149</v>
      </c>
      <c r="C125" s="422" t="s">
        <v>18</v>
      </c>
      <c r="D125" t="s">
        <v>12</v>
      </c>
      <c r="E125" s="2"/>
      <c r="F125" s="2">
        <v>188.4</v>
      </c>
      <c r="G125" s="2">
        <f t="shared" si="1"/>
        <v>151.99999999999997</v>
      </c>
    </row>
    <row r="126" spans="1:7">
      <c r="A126" s="3">
        <v>43213</v>
      </c>
      <c r="B126" s="422">
        <v>15149</v>
      </c>
      <c r="C126" s="422" t="s">
        <v>18</v>
      </c>
      <c r="D126" t="s">
        <v>13</v>
      </c>
      <c r="E126" s="2"/>
      <c r="F126" s="2">
        <v>2</v>
      </c>
      <c r="G126" s="2">
        <f t="shared" si="1"/>
        <v>149.99999999999997</v>
      </c>
    </row>
    <row r="127" spans="1:7">
      <c r="A127" s="3">
        <v>43215</v>
      </c>
      <c r="B127" s="422">
        <v>15180</v>
      </c>
      <c r="C127" s="422" t="s">
        <v>18</v>
      </c>
      <c r="D127" t="s">
        <v>14</v>
      </c>
      <c r="E127" s="2"/>
      <c r="F127" s="2">
        <v>60</v>
      </c>
      <c r="G127" s="2">
        <f t="shared" si="1"/>
        <v>89.999999999999972</v>
      </c>
    </row>
    <row r="128" spans="1:7">
      <c r="A128" s="3">
        <v>43215</v>
      </c>
      <c r="B128" s="422">
        <v>15180</v>
      </c>
      <c r="C128" s="422" t="s">
        <v>18</v>
      </c>
      <c r="D128" t="s">
        <v>15</v>
      </c>
      <c r="E128" s="2"/>
      <c r="F128" s="2">
        <v>5</v>
      </c>
      <c r="G128" s="2">
        <f t="shared" si="1"/>
        <v>84.999999999999972</v>
      </c>
    </row>
    <row r="129" spans="1:7">
      <c r="A129" s="3">
        <v>43215</v>
      </c>
      <c r="B129" s="422">
        <v>15180</v>
      </c>
      <c r="C129" s="422" t="s">
        <v>18</v>
      </c>
      <c r="D129" t="s">
        <v>70</v>
      </c>
      <c r="E129" s="2"/>
      <c r="F129" s="2">
        <v>85</v>
      </c>
      <c r="G129" s="2">
        <f t="shared" si="1"/>
        <v>0</v>
      </c>
    </row>
    <row r="130" spans="1:7">
      <c r="A130" s="3">
        <v>43220</v>
      </c>
      <c r="B130" s="422" t="s">
        <v>10</v>
      </c>
      <c r="C130" s="422" t="s">
        <v>19</v>
      </c>
      <c r="D130" t="s">
        <v>12</v>
      </c>
      <c r="E130" s="2">
        <v>193.4</v>
      </c>
      <c r="G130" s="2">
        <f t="shared" si="1"/>
        <v>193.4</v>
      </c>
    </row>
    <row r="131" spans="1:7">
      <c r="B131" s="422"/>
      <c r="C131" s="422"/>
      <c r="D131" t="s">
        <v>13</v>
      </c>
      <c r="E131" s="2">
        <v>2</v>
      </c>
      <c r="G131" s="2">
        <f t="shared" si="1"/>
        <v>195.4</v>
      </c>
    </row>
    <row r="132" spans="1:7">
      <c r="B132" s="422"/>
      <c r="C132" s="422"/>
      <c r="D132" t="s">
        <v>14</v>
      </c>
      <c r="E132" s="2">
        <v>60</v>
      </c>
      <c r="G132" s="2">
        <f t="shared" si="1"/>
        <v>255.4</v>
      </c>
    </row>
    <row r="133" spans="1:7">
      <c r="B133" s="422"/>
      <c r="C133" s="422"/>
      <c r="D133" t="s">
        <v>15</v>
      </c>
      <c r="E133" s="2">
        <v>5</v>
      </c>
      <c r="G133" s="2">
        <f t="shared" si="1"/>
        <v>260.39999999999998</v>
      </c>
    </row>
    <row r="134" spans="1:7">
      <c r="A134" s="3">
        <v>43252</v>
      </c>
      <c r="B134" s="422">
        <v>15472</v>
      </c>
      <c r="C134" s="422" t="s">
        <v>19</v>
      </c>
      <c r="D134" t="s">
        <v>12</v>
      </c>
      <c r="E134" s="2"/>
      <c r="F134" s="2">
        <v>193.4</v>
      </c>
      <c r="G134" s="2">
        <f t="shared" si="1"/>
        <v>66.999999999999972</v>
      </c>
    </row>
    <row r="135" spans="1:7">
      <c r="A135" s="3">
        <v>43252</v>
      </c>
      <c r="B135" s="422">
        <v>15472</v>
      </c>
      <c r="C135" s="422" t="s">
        <v>19</v>
      </c>
      <c r="D135" t="s">
        <v>13</v>
      </c>
      <c r="E135" s="2"/>
      <c r="F135" s="2">
        <v>2</v>
      </c>
      <c r="G135" s="2">
        <f t="shared" si="1"/>
        <v>64.999999999999972</v>
      </c>
    </row>
    <row r="136" spans="1:7">
      <c r="A136" s="3">
        <v>43316</v>
      </c>
      <c r="B136" s="422">
        <v>15874</v>
      </c>
      <c r="C136" s="422" t="s">
        <v>19</v>
      </c>
      <c r="D136" t="s">
        <v>14</v>
      </c>
      <c r="E136" s="2"/>
      <c r="F136" s="2">
        <v>60</v>
      </c>
      <c r="G136" s="2">
        <f t="shared" si="1"/>
        <v>4.9999999999999716</v>
      </c>
    </row>
    <row r="137" spans="1:7">
      <c r="A137" s="3">
        <v>43316</v>
      </c>
      <c r="B137" s="422">
        <v>15874</v>
      </c>
      <c r="C137" s="422" t="s">
        <v>19</v>
      </c>
      <c r="D137" t="s">
        <v>15</v>
      </c>
      <c r="E137" s="2"/>
      <c r="F137" s="2">
        <v>5</v>
      </c>
      <c r="G137" s="2">
        <f t="shared" si="1"/>
        <v>-2.8421709430404007E-14</v>
      </c>
    </row>
    <row r="138" spans="1:7">
      <c r="A138" s="3">
        <v>43251</v>
      </c>
      <c r="B138" s="422" t="s">
        <v>10</v>
      </c>
      <c r="C138" s="422" t="s">
        <v>20</v>
      </c>
      <c r="D138" t="s">
        <v>12</v>
      </c>
      <c r="E138" s="2">
        <v>180</v>
      </c>
      <c r="G138" s="2">
        <f t="shared" si="1"/>
        <v>179.99999999999997</v>
      </c>
    </row>
    <row r="139" spans="1:7">
      <c r="B139" s="422"/>
      <c r="C139" s="422"/>
      <c r="D139" t="s">
        <v>13</v>
      </c>
      <c r="E139" s="2">
        <v>2</v>
      </c>
      <c r="G139" s="2">
        <f t="shared" si="1"/>
        <v>181.99999999999997</v>
      </c>
    </row>
    <row r="140" spans="1:7">
      <c r="B140" s="422"/>
      <c r="C140" s="422"/>
      <c r="D140" t="s">
        <v>14</v>
      </c>
      <c r="E140" s="2">
        <v>60</v>
      </c>
      <c r="G140" s="2">
        <f t="shared" si="1"/>
        <v>241.99999999999997</v>
      </c>
    </row>
    <row r="141" spans="1:7">
      <c r="B141" s="422"/>
      <c r="C141" s="422"/>
      <c r="D141" t="s">
        <v>15</v>
      </c>
      <c r="E141" s="2">
        <v>5</v>
      </c>
      <c r="G141" s="2">
        <f t="shared" si="1"/>
        <v>246.99999999999997</v>
      </c>
    </row>
    <row r="142" spans="1:7">
      <c r="A142" s="3">
        <v>43274</v>
      </c>
      <c r="B142" s="422">
        <v>15585</v>
      </c>
      <c r="C142" s="422" t="s">
        <v>20</v>
      </c>
      <c r="D142" t="s">
        <v>14</v>
      </c>
      <c r="E142" s="2"/>
      <c r="F142" s="2">
        <v>60</v>
      </c>
      <c r="G142" s="2">
        <f t="shared" si="1"/>
        <v>186.99999999999997</v>
      </c>
    </row>
    <row r="143" spans="1:7">
      <c r="A143" s="3">
        <v>43274</v>
      </c>
      <c r="B143" s="422">
        <v>15585</v>
      </c>
      <c r="C143" s="422" t="s">
        <v>20</v>
      </c>
      <c r="D143" t="s">
        <v>15</v>
      </c>
      <c r="E143" s="2"/>
      <c r="F143" s="2">
        <v>5</v>
      </c>
      <c r="G143" s="2">
        <f t="shared" ref="G143:G215" si="2">+G142+E143-F143</f>
        <v>181.99999999999997</v>
      </c>
    </row>
    <row r="144" spans="1:7">
      <c r="A144" s="3">
        <v>43278</v>
      </c>
      <c r="B144" s="422">
        <v>15616</v>
      </c>
      <c r="C144" s="422" t="s">
        <v>20</v>
      </c>
      <c r="D144" t="s">
        <v>12</v>
      </c>
      <c r="E144" s="2"/>
      <c r="F144" s="2">
        <v>180</v>
      </c>
      <c r="G144" s="2">
        <f t="shared" si="2"/>
        <v>1.9999999999999716</v>
      </c>
    </row>
    <row r="145" spans="1:7">
      <c r="A145" s="3">
        <v>43278</v>
      </c>
      <c r="B145" s="422">
        <v>15616</v>
      </c>
      <c r="C145" s="422" t="s">
        <v>20</v>
      </c>
      <c r="D145" t="s">
        <v>13</v>
      </c>
      <c r="E145" s="2"/>
      <c r="F145" s="2">
        <v>2</v>
      </c>
      <c r="G145" s="2">
        <f t="shared" si="2"/>
        <v>-2.8421709430404007E-14</v>
      </c>
    </row>
    <row r="146" spans="1:7">
      <c r="A146" s="3">
        <v>43281</v>
      </c>
      <c r="B146" s="422" t="s">
        <v>10</v>
      </c>
      <c r="C146" s="422" t="s">
        <v>21</v>
      </c>
      <c r="D146" t="s">
        <v>12</v>
      </c>
      <c r="E146" s="2">
        <v>166.1</v>
      </c>
      <c r="G146" s="2">
        <f t="shared" si="2"/>
        <v>166.09999999999997</v>
      </c>
    </row>
    <row r="147" spans="1:7">
      <c r="B147" s="422"/>
      <c r="C147" s="422"/>
      <c r="D147" t="s">
        <v>13</v>
      </c>
      <c r="E147" s="2">
        <v>4</v>
      </c>
      <c r="G147" s="2">
        <f t="shared" si="2"/>
        <v>170.09999999999997</v>
      </c>
    </row>
    <row r="148" spans="1:7">
      <c r="B148" s="422"/>
      <c r="C148" s="422"/>
      <c r="D148" t="s">
        <v>14</v>
      </c>
      <c r="E148" s="2">
        <v>60</v>
      </c>
      <c r="G148" s="2">
        <f t="shared" si="2"/>
        <v>230.09999999999997</v>
      </c>
    </row>
    <row r="149" spans="1:7">
      <c r="B149" s="422"/>
      <c r="C149" s="422"/>
      <c r="D149" t="s">
        <v>15</v>
      </c>
      <c r="E149" s="2">
        <v>5</v>
      </c>
      <c r="G149" s="2">
        <f t="shared" si="2"/>
        <v>235.09999999999997</v>
      </c>
    </row>
    <row r="150" spans="1:7">
      <c r="A150" s="3">
        <v>43308</v>
      </c>
      <c r="B150" s="422">
        <v>15837</v>
      </c>
      <c r="C150" s="422" t="s">
        <v>21</v>
      </c>
      <c r="D150" t="s">
        <v>12</v>
      </c>
      <c r="E150" s="2"/>
      <c r="F150" s="2">
        <v>166.1</v>
      </c>
      <c r="G150" s="2">
        <f t="shared" si="2"/>
        <v>68.999999999999972</v>
      </c>
    </row>
    <row r="151" spans="1:7">
      <c r="A151" s="3">
        <v>43308</v>
      </c>
      <c r="B151" s="422">
        <v>15837</v>
      </c>
      <c r="C151" s="422" t="s">
        <v>21</v>
      </c>
      <c r="D151" t="s">
        <v>13</v>
      </c>
      <c r="E151" s="2"/>
      <c r="F151" s="2">
        <v>4</v>
      </c>
      <c r="G151" s="2">
        <f t="shared" si="2"/>
        <v>64.999999999999972</v>
      </c>
    </row>
    <row r="152" spans="1:7">
      <c r="A152" s="3">
        <v>43308</v>
      </c>
      <c r="B152" s="422">
        <v>15837</v>
      </c>
      <c r="C152" s="422" t="s">
        <v>21</v>
      </c>
      <c r="D152" t="s">
        <v>14</v>
      </c>
      <c r="E152" s="2"/>
      <c r="F152" s="2">
        <v>60</v>
      </c>
      <c r="G152" s="2">
        <f t="shared" si="2"/>
        <v>4.9999999999999716</v>
      </c>
    </row>
    <row r="153" spans="1:7">
      <c r="A153" s="3">
        <v>43308</v>
      </c>
      <c r="B153" s="422">
        <v>15837</v>
      </c>
      <c r="C153" s="422" t="s">
        <v>21</v>
      </c>
      <c r="D153" t="s">
        <v>15</v>
      </c>
      <c r="E153" s="2"/>
      <c r="F153" s="2">
        <v>5</v>
      </c>
      <c r="G153" s="2">
        <f t="shared" si="2"/>
        <v>-2.8421709430404007E-14</v>
      </c>
    </row>
    <row r="154" spans="1:7">
      <c r="A154" s="3">
        <v>43312</v>
      </c>
      <c r="B154" s="422" t="s">
        <v>10</v>
      </c>
      <c r="C154" s="422" t="s">
        <v>22</v>
      </c>
      <c r="D154" t="s">
        <v>12</v>
      </c>
      <c r="E154" s="2">
        <v>162.9</v>
      </c>
      <c r="G154" s="2">
        <f t="shared" si="2"/>
        <v>162.89999999999998</v>
      </c>
    </row>
    <row r="155" spans="1:7">
      <c r="B155" s="422"/>
      <c r="C155" s="422"/>
      <c r="D155" t="s">
        <v>13</v>
      </c>
      <c r="E155" s="2">
        <v>2</v>
      </c>
      <c r="G155" s="2">
        <f t="shared" si="2"/>
        <v>164.89999999999998</v>
      </c>
    </row>
    <row r="156" spans="1:7">
      <c r="B156" s="422"/>
      <c r="C156" s="422"/>
      <c r="D156" t="s">
        <v>14</v>
      </c>
      <c r="E156" s="2">
        <v>60</v>
      </c>
      <c r="G156" s="2">
        <f t="shared" si="2"/>
        <v>224.89999999999998</v>
      </c>
    </row>
    <row r="157" spans="1:7">
      <c r="B157" s="422"/>
      <c r="C157" s="422"/>
      <c r="D157" t="s">
        <v>15</v>
      </c>
      <c r="E157" s="2">
        <v>5</v>
      </c>
      <c r="G157" s="2">
        <f t="shared" si="2"/>
        <v>229.89999999999998</v>
      </c>
    </row>
    <row r="158" spans="1:7">
      <c r="A158" s="3">
        <v>43308</v>
      </c>
      <c r="B158" s="422">
        <v>15837</v>
      </c>
      <c r="C158" s="422" t="s">
        <v>22</v>
      </c>
      <c r="D158" t="s">
        <v>14</v>
      </c>
      <c r="E158" s="2"/>
      <c r="F158" s="2">
        <v>60</v>
      </c>
      <c r="G158" s="2">
        <f t="shared" si="2"/>
        <v>169.89999999999998</v>
      </c>
    </row>
    <row r="159" spans="1:7">
      <c r="A159" s="3">
        <v>43308</v>
      </c>
      <c r="B159" s="422">
        <v>15837</v>
      </c>
      <c r="C159" s="422" t="s">
        <v>22</v>
      </c>
      <c r="D159" t="s">
        <v>15</v>
      </c>
      <c r="E159" s="2"/>
      <c r="F159" s="2">
        <v>5</v>
      </c>
      <c r="G159" s="2">
        <f t="shared" si="2"/>
        <v>164.89999999999998</v>
      </c>
    </row>
    <row r="160" spans="1:7">
      <c r="A160" s="3">
        <v>43334</v>
      </c>
      <c r="B160" s="422">
        <v>16047</v>
      </c>
      <c r="C160" s="422" t="s">
        <v>22</v>
      </c>
      <c r="D160" t="s">
        <v>12</v>
      </c>
      <c r="E160" s="2"/>
      <c r="F160" s="2">
        <v>162.9</v>
      </c>
      <c r="G160" s="2">
        <f t="shared" si="2"/>
        <v>1.9999999999999716</v>
      </c>
    </row>
    <row r="161" spans="1:7">
      <c r="A161" s="3">
        <v>43334</v>
      </c>
      <c r="B161" s="422">
        <v>16047</v>
      </c>
      <c r="C161" s="422" t="s">
        <v>22</v>
      </c>
      <c r="D161" t="s">
        <v>13</v>
      </c>
      <c r="E161" s="2"/>
      <c r="F161" s="2">
        <v>2</v>
      </c>
      <c r="G161" s="2">
        <f t="shared" si="2"/>
        <v>-2.8421709430404007E-14</v>
      </c>
    </row>
    <row r="162" spans="1:7">
      <c r="A162" s="3">
        <v>43343</v>
      </c>
      <c r="B162" s="422" t="s">
        <v>10</v>
      </c>
      <c r="C162" s="422" t="s">
        <v>23</v>
      </c>
      <c r="D162" t="s">
        <v>12</v>
      </c>
      <c r="E162" s="2">
        <v>161.69999999999999</v>
      </c>
      <c r="G162" s="2">
        <f t="shared" si="2"/>
        <v>161.69999999999996</v>
      </c>
    </row>
    <row r="163" spans="1:7">
      <c r="B163" s="422"/>
      <c r="C163" s="422"/>
      <c r="D163" t="s">
        <v>13</v>
      </c>
      <c r="E163" s="2">
        <v>2</v>
      </c>
      <c r="G163" s="2">
        <f t="shared" si="2"/>
        <v>163.69999999999996</v>
      </c>
    </row>
    <row r="164" spans="1:7">
      <c r="B164" s="422"/>
      <c r="C164" s="422"/>
      <c r="D164" t="s">
        <v>14</v>
      </c>
      <c r="E164" s="2">
        <v>60</v>
      </c>
      <c r="G164" s="2">
        <f t="shared" si="2"/>
        <v>223.69999999999996</v>
      </c>
    </row>
    <row r="165" spans="1:7">
      <c r="B165" s="422"/>
      <c r="C165" s="422"/>
      <c r="D165" t="s">
        <v>15</v>
      </c>
      <c r="E165" s="2">
        <v>5</v>
      </c>
      <c r="G165" s="2">
        <f t="shared" si="2"/>
        <v>228.69999999999996</v>
      </c>
    </row>
    <row r="166" spans="1:7">
      <c r="A166" s="3">
        <v>43386</v>
      </c>
      <c r="B166" s="422">
        <v>16305</v>
      </c>
      <c r="C166" s="422" t="s">
        <v>23</v>
      </c>
      <c r="D166" t="s">
        <v>12</v>
      </c>
      <c r="E166" s="2"/>
      <c r="F166" s="2">
        <v>161.69999999999999</v>
      </c>
      <c r="G166" s="2">
        <f t="shared" si="2"/>
        <v>66.999999999999972</v>
      </c>
    </row>
    <row r="167" spans="1:7">
      <c r="A167" s="3">
        <v>43386</v>
      </c>
      <c r="B167" s="422">
        <v>16305</v>
      </c>
      <c r="C167" s="422" t="s">
        <v>23</v>
      </c>
      <c r="D167" t="s">
        <v>13</v>
      </c>
      <c r="E167" s="2"/>
      <c r="F167" s="2">
        <v>2</v>
      </c>
      <c r="G167" s="2">
        <f t="shared" si="2"/>
        <v>64.999999999999972</v>
      </c>
    </row>
    <row r="168" spans="1:7">
      <c r="A168" s="3">
        <v>43392</v>
      </c>
      <c r="B168" s="422">
        <v>16386</v>
      </c>
      <c r="C168" s="422" t="s">
        <v>23</v>
      </c>
      <c r="D168" t="s">
        <v>14</v>
      </c>
      <c r="E168" s="2"/>
      <c r="F168" s="2">
        <v>60</v>
      </c>
      <c r="G168" s="2">
        <f t="shared" si="2"/>
        <v>4.9999999999999716</v>
      </c>
    </row>
    <row r="169" spans="1:7">
      <c r="A169" s="3">
        <v>43392</v>
      </c>
      <c r="B169" s="422">
        <v>16386</v>
      </c>
      <c r="C169" s="422" t="s">
        <v>23</v>
      </c>
      <c r="D169" t="s">
        <v>15</v>
      </c>
      <c r="E169" s="2"/>
      <c r="F169" s="2">
        <v>5</v>
      </c>
      <c r="G169" s="2">
        <f t="shared" si="2"/>
        <v>-2.8421709430404007E-14</v>
      </c>
    </row>
    <row r="170" spans="1:7">
      <c r="A170" s="31">
        <v>43373</v>
      </c>
      <c r="B170" s="421" t="s">
        <v>10</v>
      </c>
      <c r="C170" s="421" t="s">
        <v>24</v>
      </c>
      <c r="D170" t="s">
        <v>12</v>
      </c>
      <c r="E170" s="2">
        <v>165.7</v>
      </c>
      <c r="G170" s="2">
        <f t="shared" si="2"/>
        <v>165.69999999999996</v>
      </c>
    </row>
    <row r="171" spans="1:7">
      <c r="B171" s="422"/>
      <c r="C171" s="422"/>
      <c r="D171" t="s">
        <v>13</v>
      </c>
      <c r="E171" s="2">
        <v>3</v>
      </c>
      <c r="G171" s="2">
        <f t="shared" si="2"/>
        <v>168.69999999999996</v>
      </c>
    </row>
    <row r="172" spans="1:7">
      <c r="B172" s="422"/>
      <c r="C172" s="422"/>
      <c r="D172" t="s">
        <v>14</v>
      </c>
      <c r="E172" s="2">
        <v>60</v>
      </c>
      <c r="G172" s="2">
        <f t="shared" si="2"/>
        <v>228.69999999999996</v>
      </c>
    </row>
    <row r="173" spans="1:7">
      <c r="B173" s="422"/>
      <c r="C173" s="422"/>
      <c r="D173" t="s">
        <v>15</v>
      </c>
      <c r="E173" s="2">
        <v>5</v>
      </c>
      <c r="G173" s="2">
        <f t="shared" si="2"/>
        <v>233.69999999999996</v>
      </c>
    </row>
    <row r="174" spans="1:7">
      <c r="B174" s="422"/>
      <c r="C174" s="422"/>
      <c r="D174" t="s">
        <v>28</v>
      </c>
      <c r="E174" s="2">
        <v>10</v>
      </c>
      <c r="G174" s="2">
        <f t="shared" si="2"/>
        <v>243.69999999999996</v>
      </c>
    </row>
    <row r="175" spans="1:7">
      <c r="A175" s="3">
        <v>43392</v>
      </c>
      <c r="B175" s="422">
        <v>16386</v>
      </c>
      <c r="C175" s="422" t="s">
        <v>41</v>
      </c>
      <c r="D175" t="s">
        <v>14</v>
      </c>
      <c r="F175" s="2">
        <v>60</v>
      </c>
      <c r="G175" s="2">
        <f t="shared" si="2"/>
        <v>183.69999999999996</v>
      </c>
    </row>
    <row r="176" spans="1:7">
      <c r="A176" s="3">
        <v>43392</v>
      </c>
      <c r="B176" s="422">
        <v>16386</v>
      </c>
      <c r="C176" s="422" t="s">
        <v>41</v>
      </c>
      <c r="D176" t="s">
        <v>15</v>
      </c>
      <c r="F176" s="2">
        <v>5</v>
      </c>
      <c r="G176" s="2">
        <f t="shared" si="2"/>
        <v>178.69999999999996</v>
      </c>
    </row>
    <row r="177" spans="1:7">
      <c r="A177" s="3">
        <v>43392</v>
      </c>
      <c r="B177" s="422">
        <v>16386</v>
      </c>
      <c r="C177" s="422" t="s">
        <v>41</v>
      </c>
      <c r="D177" t="s">
        <v>28</v>
      </c>
      <c r="F177" s="2">
        <v>10</v>
      </c>
      <c r="G177" s="2">
        <f t="shared" si="2"/>
        <v>168.69999999999996</v>
      </c>
    </row>
    <row r="178" spans="1:7">
      <c r="A178" s="3">
        <v>43424</v>
      </c>
      <c r="B178" s="422">
        <v>16581</v>
      </c>
      <c r="C178" s="422" t="s">
        <v>41</v>
      </c>
      <c r="D178" t="s">
        <v>12</v>
      </c>
      <c r="F178" s="2">
        <v>165.7</v>
      </c>
      <c r="G178" s="2">
        <f t="shared" si="2"/>
        <v>2.9999999999999716</v>
      </c>
    </row>
    <row r="179" spans="1:7">
      <c r="A179" s="3">
        <v>43424</v>
      </c>
      <c r="B179" s="422">
        <v>16581</v>
      </c>
      <c r="C179" s="422" t="s">
        <v>41</v>
      </c>
      <c r="D179" t="s">
        <v>13</v>
      </c>
      <c r="F179" s="2">
        <v>3</v>
      </c>
      <c r="G179" s="2">
        <f t="shared" si="2"/>
        <v>-2.8421709430404007E-14</v>
      </c>
    </row>
    <row r="180" spans="1:7">
      <c r="A180" s="31">
        <v>43404</v>
      </c>
      <c r="B180" s="421" t="s">
        <v>10</v>
      </c>
      <c r="C180" s="421" t="s">
        <v>25</v>
      </c>
      <c r="D180" t="s">
        <v>12</v>
      </c>
      <c r="E180" s="2">
        <v>175.4</v>
      </c>
      <c r="G180" s="2">
        <f t="shared" si="2"/>
        <v>175.39999999999998</v>
      </c>
    </row>
    <row r="181" spans="1:7">
      <c r="B181" s="422"/>
      <c r="C181" s="422"/>
      <c r="D181" t="s">
        <v>13</v>
      </c>
      <c r="E181" s="2">
        <v>4</v>
      </c>
      <c r="G181" s="2">
        <f t="shared" si="2"/>
        <v>179.39999999999998</v>
      </c>
    </row>
    <row r="182" spans="1:7">
      <c r="B182" s="422"/>
      <c r="C182" s="422"/>
      <c r="D182" t="s">
        <v>14</v>
      </c>
      <c r="E182" s="2">
        <v>60</v>
      </c>
      <c r="G182" s="2">
        <f t="shared" si="2"/>
        <v>239.39999999999998</v>
      </c>
    </row>
    <row r="183" spans="1:7">
      <c r="B183" s="422"/>
      <c r="C183" s="422"/>
      <c r="D183" t="s">
        <v>15</v>
      </c>
      <c r="E183" s="2">
        <v>5</v>
      </c>
      <c r="G183" s="2">
        <f t="shared" si="2"/>
        <v>244.39999999999998</v>
      </c>
    </row>
    <row r="184" spans="1:7">
      <c r="A184" s="3">
        <v>43449</v>
      </c>
      <c r="B184" s="422">
        <v>16778</v>
      </c>
      <c r="C184" s="422" t="s">
        <v>25</v>
      </c>
      <c r="D184" t="s">
        <v>12</v>
      </c>
      <c r="E184" s="2"/>
      <c r="F184" s="2">
        <v>175.4</v>
      </c>
      <c r="G184" s="2">
        <f t="shared" si="2"/>
        <v>68.999999999999972</v>
      </c>
    </row>
    <row r="185" spans="1:7">
      <c r="A185" s="3">
        <v>43449</v>
      </c>
      <c r="B185" s="422">
        <v>16778</v>
      </c>
      <c r="C185" s="422" t="s">
        <v>25</v>
      </c>
      <c r="D185" t="s">
        <v>13</v>
      </c>
      <c r="E185" s="2"/>
      <c r="F185" s="2">
        <v>4</v>
      </c>
      <c r="G185" s="2">
        <f t="shared" si="2"/>
        <v>64.999999999999972</v>
      </c>
    </row>
    <row r="186" spans="1:7">
      <c r="A186" s="3">
        <v>43460</v>
      </c>
      <c r="B186" s="422">
        <v>16796</v>
      </c>
      <c r="C186" s="422" t="s">
        <v>25</v>
      </c>
      <c r="D186" t="s">
        <v>14</v>
      </c>
      <c r="E186" s="2"/>
      <c r="F186" s="2">
        <v>60</v>
      </c>
      <c r="G186" s="2">
        <f t="shared" si="2"/>
        <v>4.9999999999999716</v>
      </c>
    </row>
    <row r="187" spans="1:7">
      <c r="A187" s="3">
        <v>43460</v>
      </c>
      <c r="B187" s="422">
        <v>16796</v>
      </c>
      <c r="C187" s="422" t="s">
        <v>25</v>
      </c>
      <c r="D187" t="s">
        <v>15</v>
      </c>
      <c r="E187" s="2"/>
      <c r="F187" s="2">
        <v>5</v>
      </c>
      <c r="G187" s="2">
        <f t="shared" si="2"/>
        <v>-2.8421709430404007E-14</v>
      </c>
    </row>
    <row r="188" spans="1:7">
      <c r="A188" s="31">
        <v>43434</v>
      </c>
      <c r="B188" s="421" t="s">
        <v>10</v>
      </c>
      <c r="C188" s="421" t="s">
        <v>26</v>
      </c>
      <c r="D188" t="s">
        <v>12</v>
      </c>
      <c r="E188" s="2">
        <v>180.2</v>
      </c>
      <c r="G188" s="2">
        <f t="shared" si="2"/>
        <v>180.19999999999996</v>
      </c>
    </row>
    <row r="189" spans="1:7">
      <c r="B189" s="422"/>
      <c r="C189" s="422"/>
      <c r="D189" t="s">
        <v>13</v>
      </c>
      <c r="E189" s="2">
        <v>4</v>
      </c>
      <c r="G189" s="2">
        <f t="shared" si="2"/>
        <v>184.19999999999996</v>
      </c>
    </row>
    <row r="190" spans="1:7">
      <c r="B190" s="422"/>
      <c r="C190" s="422"/>
      <c r="D190" t="s">
        <v>14</v>
      </c>
      <c r="E190" s="2">
        <v>60</v>
      </c>
      <c r="G190" s="2">
        <f t="shared" si="2"/>
        <v>244.19999999999996</v>
      </c>
    </row>
    <row r="191" spans="1:7">
      <c r="B191" s="422"/>
      <c r="C191" s="422"/>
      <c r="D191" t="s">
        <v>15</v>
      </c>
      <c r="E191" s="2">
        <v>5</v>
      </c>
      <c r="G191" s="2">
        <f t="shared" si="2"/>
        <v>249.19999999999996</v>
      </c>
    </row>
    <row r="192" spans="1:7">
      <c r="A192" s="3">
        <v>43460</v>
      </c>
      <c r="B192" s="422">
        <v>16796</v>
      </c>
      <c r="C192" s="422" t="s">
        <v>26</v>
      </c>
      <c r="D192" t="s">
        <v>14</v>
      </c>
      <c r="E192" s="2"/>
      <c r="F192" s="2">
        <v>60</v>
      </c>
      <c r="G192" s="2">
        <f t="shared" si="2"/>
        <v>189.19999999999996</v>
      </c>
    </row>
    <row r="193" spans="1:7">
      <c r="A193" s="3">
        <v>43460</v>
      </c>
      <c r="B193" s="422">
        <v>16796</v>
      </c>
      <c r="C193" s="422" t="s">
        <v>26</v>
      </c>
      <c r="D193" t="s">
        <v>15</v>
      </c>
      <c r="E193" s="2"/>
      <c r="F193" s="2">
        <v>5</v>
      </c>
      <c r="G193" s="2">
        <f t="shared" si="2"/>
        <v>184.19999999999996</v>
      </c>
    </row>
    <row r="194" spans="1:7">
      <c r="A194" s="3">
        <v>43483</v>
      </c>
      <c r="B194" s="422">
        <v>16972</v>
      </c>
      <c r="C194" s="422" t="s">
        <v>26</v>
      </c>
      <c r="D194" t="s">
        <v>12</v>
      </c>
      <c r="E194" s="2"/>
      <c r="F194" s="2">
        <v>180.2</v>
      </c>
      <c r="G194" s="2">
        <f t="shared" si="2"/>
        <v>3.9999999999999716</v>
      </c>
    </row>
    <row r="195" spans="1:7">
      <c r="A195" s="3">
        <v>43483</v>
      </c>
      <c r="B195" s="422">
        <v>16972</v>
      </c>
      <c r="C195" s="422" t="s">
        <v>26</v>
      </c>
      <c r="D195" t="s">
        <v>13</v>
      </c>
      <c r="E195" s="2"/>
      <c r="F195" s="2">
        <v>4</v>
      </c>
      <c r="G195" s="2">
        <f t="shared" si="2"/>
        <v>-2.8421709430404007E-14</v>
      </c>
    </row>
    <row r="196" spans="1:7">
      <c r="A196" s="31">
        <v>43465</v>
      </c>
      <c r="B196" s="421" t="s">
        <v>10</v>
      </c>
      <c r="C196" s="421" t="s">
        <v>27</v>
      </c>
      <c r="D196" t="s">
        <v>12</v>
      </c>
      <c r="E196" s="2">
        <v>192.5</v>
      </c>
      <c r="G196" s="2">
        <f t="shared" si="2"/>
        <v>192.49999999999997</v>
      </c>
    </row>
    <row r="197" spans="1:7">
      <c r="B197" s="422"/>
      <c r="C197" s="422"/>
      <c r="D197" t="s">
        <v>13</v>
      </c>
      <c r="E197" s="2">
        <v>4</v>
      </c>
      <c r="G197" s="2">
        <f t="shared" si="2"/>
        <v>196.49999999999997</v>
      </c>
    </row>
    <row r="198" spans="1:7">
      <c r="B198" s="422"/>
      <c r="C198" s="422"/>
      <c r="D198" t="s">
        <v>14</v>
      </c>
      <c r="E198" s="2">
        <v>60</v>
      </c>
      <c r="G198" s="2">
        <f t="shared" si="2"/>
        <v>256.5</v>
      </c>
    </row>
    <row r="199" spans="1:7">
      <c r="B199" s="422"/>
      <c r="C199" s="422"/>
      <c r="D199" t="s">
        <v>15</v>
      </c>
      <c r="E199" s="2">
        <v>5</v>
      </c>
      <c r="G199" s="2">
        <f t="shared" si="2"/>
        <v>261.5</v>
      </c>
    </row>
    <row r="200" spans="1:7">
      <c r="A200" s="3">
        <v>43528</v>
      </c>
      <c r="B200" s="422">
        <v>17287</v>
      </c>
      <c r="C200" s="422" t="s">
        <v>27</v>
      </c>
      <c r="D200" t="s">
        <v>12</v>
      </c>
      <c r="E200" s="2"/>
      <c r="F200" s="2">
        <v>192.5</v>
      </c>
      <c r="G200" s="2">
        <f t="shared" si="2"/>
        <v>69</v>
      </c>
    </row>
    <row r="201" spans="1:7">
      <c r="A201" s="3">
        <v>43528</v>
      </c>
      <c r="B201" s="422">
        <v>17287</v>
      </c>
      <c r="C201" s="422" t="s">
        <v>27</v>
      </c>
      <c r="D201" t="s">
        <v>13</v>
      </c>
      <c r="E201" s="2"/>
      <c r="F201" s="2">
        <v>4</v>
      </c>
      <c r="G201" s="2">
        <f t="shared" si="2"/>
        <v>65</v>
      </c>
    </row>
    <row r="202" spans="1:7">
      <c r="A202" s="3">
        <v>43544</v>
      </c>
      <c r="B202" s="422">
        <v>17358</v>
      </c>
      <c r="C202" s="422" t="s">
        <v>27</v>
      </c>
      <c r="D202" t="s">
        <v>14</v>
      </c>
      <c r="E202" s="2"/>
      <c r="F202" s="2">
        <v>60</v>
      </c>
      <c r="G202" s="2">
        <f t="shared" si="2"/>
        <v>5</v>
      </c>
    </row>
    <row r="203" spans="1:7">
      <c r="A203" s="3">
        <v>43544</v>
      </c>
      <c r="B203" s="422">
        <v>17358</v>
      </c>
      <c r="C203" s="422" t="s">
        <v>27</v>
      </c>
      <c r="D203" t="s">
        <v>15</v>
      </c>
      <c r="E203" s="2"/>
      <c r="F203" s="2">
        <v>5</v>
      </c>
      <c r="G203" s="2">
        <f t="shared" si="2"/>
        <v>0</v>
      </c>
    </row>
    <row r="204" spans="1:7">
      <c r="A204" s="31">
        <v>43496</v>
      </c>
      <c r="B204" s="421" t="s">
        <v>10</v>
      </c>
      <c r="C204" s="421" t="s">
        <v>11</v>
      </c>
      <c r="D204" t="s">
        <v>12</v>
      </c>
      <c r="E204" s="2">
        <v>200.5</v>
      </c>
      <c r="G204" s="2">
        <f t="shared" si="2"/>
        <v>200.5</v>
      </c>
    </row>
    <row r="205" spans="1:7">
      <c r="B205" s="422"/>
      <c r="C205" s="422"/>
      <c r="D205" t="s">
        <v>13</v>
      </c>
      <c r="E205" s="2">
        <v>4</v>
      </c>
      <c r="G205" s="2">
        <f t="shared" si="2"/>
        <v>204.5</v>
      </c>
    </row>
    <row r="206" spans="1:7">
      <c r="B206" s="422"/>
      <c r="C206" s="422"/>
      <c r="D206" t="s">
        <v>14</v>
      </c>
      <c r="E206" s="2">
        <v>60</v>
      </c>
      <c r="G206" s="2">
        <f t="shared" si="2"/>
        <v>264.5</v>
      </c>
    </row>
    <row r="207" spans="1:7">
      <c r="B207" s="422"/>
      <c r="C207" s="422"/>
      <c r="D207" t="s">
        <v>15</v>
      </c>
      <c r="E207" s="2">
        <v>5</v>
      </c>
      <c r="G207" s="2">
        <f t="shared" si="2"/>
        <v>269.5</v>
      </c>
    </row>
    <row r="208" spans="1:7">
      <c r="A208" s="3">
        <v>43544</v>
      </c>
      <c r="B208" s="422">
        <v>17357</v>
      </c>
      <c r="C208" s="422" t="s">
        <v>11</v>
      </c>
      <c r="D208" t="s">
        <v>12</v>
      </c>
      <c r="E208" s="2"/>
      <c r="F208" s="2">
        <v>200.5</v>
      </c>
      <c r="G208" s="2">
        <f t="shared" si="2"/>
        <v>69</v>
      </c>
    </row>
    <row r="209" spans="1:7">
      <c r="A209" s="3">
        <v>43544</v>
      </c>
      <c r="B209" s="422">
        <v>17357</v>
      </c>
      <c r="C209" s="422" t="s">
        <v>11</v>
      </c>
      <c r="D209" t="s">
        <v>13</v>
      </c>
      <c r="E209" s="2"/>
      <c r="F209" s="2">
        <v>4</v>
      </c>
      <c r="G209" s="2">
        <f t="shared" si="2"/>
        <v>65</v>
      </c>
    </row>
    <row r="210" spans="1:7">
      <c r="A210" s="3">
        <v>43544</v>
      </c>
      <c r="B210" s="422">
        <v>17358</v>
      </c>
      <c r="C210" s="422" t="s">
        <v>11</v>
      </c>
      <c r="D210" t="s">
        <v>14</v>
      </c>
      <c r="E210" s="2"/>
      <c r="F210" s="2">
        <v>60</v>
      </c>
      <c r="G210" s="2">
        <f t="shared" si="2"/>
        <v>5</v>
      </c>
    </row>
    <row r="211" spans="1:7">
      <c r="A211" s="3">
        <v>43544</v>
      </c>
      <c r="B211" s="422">
        <v>17358</v>
      </c>
      <c r="C211" s="422" t="s">
        <v>11</v>
      </c>
      <c r="D211" t="s">
        <v>15</v>
      </c>
      <c r="E211" s="2"/>
      <c r="F211" s="2">
        <v>5</v>
      </c>
      <c r="G211" s="2">
        <f t="shared" si="2"/>
        <v>0</v>
      </c>
    </row>
    <row r="212" spans="1:7">
      <c r="A212" s="31">
        <v>43524</v>
      </c>
      <c r="B212" s="421" t="s">
        <v>10</v>
      </c>
      <c r="C212" s="421" t="s">
        <v>17</v>
      </c>
      <c r="D212" t="s">
        <v>12</v>
      </c>
      <c r="E212" s="2">
        <v>212</v>
      </c>
      <c r="G212" s="2">
        <f t="shared" si="2"/>
        <v>212</v>
      </c>
    </row>
    <row r="213" spans="1:7">
      <c r="B213" s="422"/>
      <c r="C213" s="422"/>
      <c r="D213" t="s">
        <v>13</v>
      </c>
      <c r="E213" s="2">
        <v>4.9000000000000004</v>
      </c>
      <c r="G213" s="2">
        <f t="shared" si="2"/>
        <v>216.9</v>
      </c>
    </row>
    <row r="214" spans="1:7">
      <c r="B214" s="422"/>
      <c r="C214" s="422"/>
      <c r="D214" t="s">
        <v>14</v>
      </c>
      <c r="E214" s="2">
        <v>56</v>
      </c>
      <c r="G214" s="2">
        <f t="shared" si="2"/>
        <v>272.89999999999998</v>
      </c>
    </row>
    <row r="215" spans="1:7">
      <c r="B215" s="422"/>
      <c r="C215" s="422"/>
      <c r="D215" t="s">
        <v>15</v>
      </c>
      <c r="E215" s="2">
        <v>5</v>
      </c>
      <c r="G215" s="2">
        <f t="shared" si="2"/>
        <v>277.89999999999998</v>
      </c>
    </row>
    <row r="216" spans="1:7">
      <c r="A216" s="3">
        <v>43544</v>
      </c>
      <c r="B216" s="422">
        <v>17358</v>
      </c>
      <c r="C216" s="422" t="s">
        <v>17</v>
      </c>
      <c r="D216" t="s">
        <v>14</v>
      </c>
      <c r="E216" s="2"/>
      <c r="F216" s="2">
        <v>56</v>
      </c>
      <c r="G216" s="2">
        <f t="shared" ref="G216:G281" si="3">+G215+E216-F216</f>
        <v>221.89999999999998</v>
      </c>
    </row>
    <row r="217" spans="1:7">
      <c r="A217" s="3">
        <v>43544</v>
      </c>
      <c r="B217" s="422">
        <v>17358</v>
      </c>
      <c r="C217" s="422" t="s">
        <v>17</v>
      </c>
      <c r="D217" t="s">
        <v>15</v>
      </c>
      <c r="E217" s="2"/>
      <c r="F217" s="2">
        <v>5</v>
      </c>
      <c r="G217" s="2">
        <f t="shared" si="3"/>
        <v>216.89999999999998</v>
      </c>
    </row>
    <row r="218" spans="1:7">
      <c r="A218" s="3">
        <v>43551</v>
      </c>
      <c r="B218" s="422">
        <v>17457</v>
      </c>
      <c r="C218" s="422" t="s">
        <v>17</v>
      </c>
      <c r="D218" t="s">
        <v>12</v>
      </c>
      <c r="E218" s="2"/>
      <c r="F218" s="2">
        <v>212</v>
      </c>
      <c r="G218" s="2">
        <f t="shared" si="3"/>
        <v>4.8999999999999773</v>
      </c>
    </row>
    <row r="219" spans="1:7">
      <c r="A219" s="3">
        <v>43595</v>
      </c>
      <c r="B219" s="422">
        <v>17832</v>
      </c>
      <c r="C219" s="422" t="s">
        <v>17</v>
      </c>
      <c r="D219" t="s">
        <v>13</v>
      </c>
      <c r="E219" s="2"/>
      <c r="F219" s="2">
        <v>4.9000000000000004</v>
      </c>
      <c r="G219" s="2">
        <f t="shared" si="3"/>
        <v>-2.3092638912203256E-14</v>
      </c>
    </row>
    <row r="220" spans="1:7">
      <c r="A220" s="31">
        <v>43555</v>
      </c>
      <c r="B220" s="421" t="s">
        <v>10</v>
      </c>
      <c r="C220" s="421" t="s">
        <v>18</v>
      </c>
      <c r="D220" t="s">
        <v>12</v>
      </c>
      <c r="E220" s="2">
        <v>196.9</v>
      </c>
      <c r="G220" s="2">
        <f t="shared" si="3"/>
        <v>196.89999999999998</v>
      </c>
    </row>
    <row r="221" spans="1:7">
      <c r="B221" s="422"/>
      <c r="C221" s="422"/>
      <c r="D221" t="s">
        <v>13</v>
      </c>
      <c r="E221" s="2">
        <v>3.9</v>
      </c>
      <c r="G221" s="2">
        <f t="shared" si="3"/>
        <v>200.79999999999998</v>
      </c>
    </row>
    <row r="222" spans="1:7">
      <c r="B222" s="422"/>
      <c r="C222" s="422"/>
      <c r="D222" t="s">
        <v>14</v>
      </c>
      <c r="E222" s="2">
        <v>60</v>
      </c>
      <c r="G222" s="2">
        <f t="shared" si="3"/>
        <v>260.79999999999995</v>
      </c>
    </row>
    <row r="223" spans="1:7">
      <c r="B223" s="422"/>
      <c r="C223" s="422"/>
      <c r="D223" t="s">
        <v>15</v>
      </c>
      <c r="E223" s="2">
        <v>5</v>
      </c>
      <c r="G223" s="2">
        <f t="shared" si="3"/>
        <v>265.79999999999995</v>
      </c>
    </row>
    <row r="224" spans="1:7">
      <c r="A224" s="3">
        <v>43595</v>
      </c>
      <c r="B224" s="422">
        <v>17832</v>
      </c>
      <c r="C224" s="422" t="s">
        <v>18</v>
      </c>
      <c r="D224" t="s">
        <v>12</v>
      </c>
      <c r="E224" s="2"/>
      <c r="F224" s="2">
        <v>196.9</v>
      </c>
      <c r="G224" s="2">
        <f t="shared" si="3"/>
        <v>68.899999999999949</v>
      </c>
    </row>
    <row r="225" spans="1:7">
      <c r="A225" s="3">
        <v>43595</v>
      </c>
      <c r="B225" s="422">
        <v>17832</v>
      </c>
      <c r="C225" s="422" t="s">
        <v>18</v>
      </c>
      <c r="D225" t="s">
        <v>13</v>
      </c>
      <c r="E225" s="2"/>
      <c r="F225" s="2">
        <v>3.9</v>
      </c>
      <c r="G225" s="2">
        <f t="shared" si="3"/>
        <v>64.999999999999943</v>
      </c>
    </row>
    <row r="226" spans="1:7">
      <c r="A226" s="3">
        <v>43679</v>
      </c>
      <c r="B226" s="422">
        <v>18371</v>
      </c>
      <c r="C226" s="422" t="s">
        <v>18</v>
      </c>
      <c r="D226" t="s">
        <v>14</v>
      </c>
      <c r="E226" s="2"/>
      <c r="F226" s="2">
        <v>60</v>
      </c>
      <c r="G226" s="2">
        <f t="shared" si="3"/>
        <v>4.9999999999999432</v>
      </c>
    </row>
    <row r="227" spans="1:7">
      <c r="A227" s="3">
        <v>43679</v>
      </c>
      <c r="B227" s="422">
        <v>18371</v>
      </c>
      <c r="C227" s="422" t="s">
        <v>18</v>
      </c>
      <c r="D227" t="s">
        <v>29</v>
      </c>
      <c r="E227" s="2"/>
      <c r="F227" s="2">
        <v>5</v>
      </c>
      <c r="G227" s="2">
        <f t="shared" si="3"/>
        <v>-5.6843418860808015E-14</v>
      </c>
    </row>
    <row r="228" spans="1:7">
      <c r="A228" s="31">
        <v>43585</v>
      </c>
      <c r="B228" s="421" t="s">
        <v>10</v>
      </c>
      <c r="C228" s="421" t="s">
        <v>19</v>
      </c>
      <c r="D228" t="s">
        <v>12</v>
      </c>
      <c r="E228" s="2">
        <v>199.2</v>
      </c>
      <c r="G228" s="2">
        <f t="shared" si="3"/>
        <v>199.19999999999993</v>
      </c>
    </row>
    <row r="229" spans="1:7">
      <c r="B229" s="422"/>
      <c r="C229" s="422"/>
      <c r="D229" t="s">
        <v>13</v>
      </c>
      <c r="E229" s="2">
        <v>3.5</v>
      </c>
      <c r="G229" s="2">
        <f t="shared" si="3"/>
        <v>202.69999999999993</v>
      </c>
    </row>
    <row r="230" spans="1:7">
      <c r="B230" s="422"/>
      <c r="C230" s="422"/>
      <c r="D230" t="s">
        <v>14</v>
      </c>
      <c r="E230" s="2">
        <v>60</v>
      </c>
      <c r="G230" s="2">
        <f t="shared" si="3"/>
        <v>262.69999999999993</v>
      </c>
    </row>
    <row r="231" spans="1:7">
      <c r="B231" s="422"/>
      <c r="C231" s="422"/>
      <c r="D231" t="s">
        <v>15</v>
      </c>
      <c r="E231" s="2">
        <v>5</v>
      </c>
      <c r="G231" s="2">
        <f t="shared" si="3"/>
        <v>267.69999999999993</v>
      </c>
    </row>
    <row r="232" spans="1:7">
      <c r="A232" s="3">
        <v>43628</v>
      </c>
      <c r="B232" s="422">
        <v>18055</v>
      </c>
      <c r="C232" s="422" t="s">
        <v>19</v>
      </c>
      <c r="D232" t="s">
        <v>12</v>
      </c>
      <c r="E232" s="2"/>
      <c r="F232" s="2">
        <v>199.2</v>
      </c>
      <c r="G232" s="2">
        <f t="shared" si="3"/>
        <v>68.499999999999943</v>
      </c>
    </row>
    <row r="233" spans="1:7">
      <c r="A233" s="3">
        <v>43628</v>
      </c>
      <c r="B233" s="422">
        <v>18055</v>
      </c>
      <c r="C233" s="422" t="s">
        <v>19</v>
      </c>
      <c r="D233" t="s">
        <v>13</v>
      </c>
      <c r="E233" s="2"/>
      <c r="F233" s="2">
        <v>3.5</v>
      </c>
      <c r="G233" s="2">
        <f t="shared" si="3"/>
        <v>64.999999999999943</v>
      </c>
    </row>
    <row r="234" spans="1:7">
      <c r="A234" s="3">
        <v>43679</v>
      </c>
      <c r="B234" s="422">
        <v>18371</v>
      </c>
      <c r="C234" s="422" t="s">
        <v>19</v>
      </c>
      <c r="D234" t="s">
        <v>14</v>
      </c>
      <c r="E234" s="2"/>
      <c r="F234" s="2">
        <v>60</v>
      </c>
      <c r="G234" s="2">
        <f t="shared" si="3"/>
        <v>4.9999999999999432</v>
      </c>
    </row>
    <row r="235" spans="1:7">
      <c r="A235" s="3">
        <v>43679</v>
      </c>
      <c r="B235" s="422">
        <v>18371</v>
      </c>
      <c r="C235" s="422" t="s">
        <v>19</v>
      </c>
      <c r="D235" t="s">
        <v>29</v>
      </c>
      <c r="E235" s="2"/>
      <c r="F235" s="2">
        <v>5</v>
      </c>
      <c r="G235" s="2">
        <f t="shared" si="3"/>
        <v>-5.6843418860808015E-14</v>
      </c>
    </row>
    <row r="236" spans="1:7">
      <c r="A236" s="31">
        <v>43616</v>
      </c>
      <c r="B236" s="421" t="s">
        <v>10</v>
      </c>
      <c r="C236" s="421" t="s">
        <v>20</v>
      </c>
      <c r="D236" t="s">
        <v>12</v>
      </c>
      <c r="E236" s="2">
        <v>183.6</v>
      </c>
      <c r="G236" s="2">
        <f t="shared" si="3"/>
        <v>183.59999999999994</v>
      </c>
    </row>
    <row r="237" spans="1:7">
      <c r="B237" s="422"/>
      <c r="C237" s="422"/>
      <c r="D237" t="s">
        <v>13</v>
      </c>
      <c r="E237" s="2">
        <v>4.0999999999999996</v>
      </c>
      <c r="G237" s="2">
        <f t="shared" si="3"/>
        <v>187.69999999999993</v>
      </c>
    </row>
    <row r="238" spans="1:7">
      <c r="B238" s="422"/>
      <c r="C238" s="422"/>
      <c r="D238" t="s">
        <v>14</v>
      </c>
      <c r="E238" s="2">
        <v>60</v>
      </c>
      <c r="G238" s="2">
        <f t="shared" si="3"/>
        <v>247.69999999999993</v>
      </c>
    </row>
    <row r="239" spans="1:7">
      <c r="B239" s="422"/>
      <c r="C239" s="422"/>
      <c r="D239" t="s">
        <v>15</v>
      </c>
      <c r="E239" s="2">
        <v>5</v>
      </c>
      <c r="G239" s="2">
        <f t="shared" si="3"/>
        <v>252.69999999999993</v>
      </c>
    </row>
    <row r="240" spans="1:7">
      <c r="A240" s="3">
        <v>43679</v>
      </c>
      <c r="B240" s="422">
        <v>18371</v>
      </c>
      <c r="C240" s="422" t="s">
        <v>20</v>
      </c>
      <c r="D240" t="s">
        <v>12</v>
      </c>
      <c r="E240" s="2"/>
      <c r="F240" s="2">
        <v>183.6</v>
      </c>
      <c r="G240" s="2">
        <f t="shared" si="3"/>
        <v>69.099999999999937</v>
      </c>
    </row>
    <row r="241" spans="1:7">
      <c r="A241" s="3">
        <v>43679</v>
      </c>
      <c r="B241" s="422">
        <v>18371</v>
      </c>
      <c r="C241" s="422" t="s">
        <v>20</v>
      </c>
      <c r="D241" t="s">
        <v>13</v>
      </c>
      <c r="E241" s="2"/>
      <c r="F241" s="2">
        <v>4.0999999999999996</v>
      </c>
      <c r="G241" s="2">
        <f t="shared" si="3"/>
        <v>64.999999999999943</v>
      </c>
    </row>
    <row r="242" spans="1:7">
      <c r="A242" s="3">
        <v>43680</v>
      </c>
      <c r="B242" s="422">
        <v>18384</v>
      </c>
      <c r="C242" s="422" t="s">
        <v>20</v>
      </c>
      <c r="D242" t="s">
        <v>14</v>
      </c>
      <c r="E242" s="2"/>
      <c r="F242" s="2">
        <v>60</v>
      </c>
      <c r="G242" s="2">
        <f t="shared" si="3"/>
        <v>4.9999999999999432</v>
      </c>
    </row>
    <row r="243" spans="1:7">
      <c r="A243" s="3">
        <v>43680</v>
      </c>
      <c r="B243" s="422">
        <v>18384</v>
      </c>
      <c r="C243" s="422" t="s">
        <v>20</v>
      </c>
      <c r="D243" t="s">
        <v>374</v>
      </c>
      <c r="E243" s="2"/>
      <c r="F243" s="2">
        <v>5</v>
      </c>
      <c r="G243" s="2">
        <f t="shared" si="3"/>
        <v>-5.6843418860808015E-14</v>
      </c>
    </row>
    <row r="244" spans="1:7">
      <c r="A244" s="31">
        <v>43646</v>
      </c>
      <c r="B244" s="421" t="s">
        <v>10</v>
      </c>
      <c r="C244" s="421" t="s">
        <v>21</v>
      </c>
      <c r="D244" t="s">
        <v>12</v>
      </c>
      <c r="E244" s="2">
        <v>164</v>
      </c>
      <c r="G244" s="2">
        <f t="shared" si="3"/>
        <v>163.99999999999994</v>
      </c>
    </row>
    <row r="245" spans="1:7">
      <c r="B245" s="422"/>
      <c r="C245" s="422"/>
      <c r="D245" t="s">
        <v>13</v>
      </c>
      <c r="E245" s="2">
        <v>4</v>
      </c>
      <c r="G245" s="2">
        <f t="shared" si="3"/>
        <v>167.99999999999994</v>
      </c>
    </row>
    <row r="246" spans="1:7">
      <c r="B246" s="422"/>
      <c r="C246" s="422"/>
      <c r="D246" t="s">
        <v>14</v>
      </c>
      <c r="E246" s="2">
        <v>60</v>
      </c>
      <c r="G246" s="2">
        <f t="shared" si="3"/>
        <v>227.99999999999994</v>
      </c>
    </row>
    <row r="247" spans="1:7">
      <c r="B247" s="422"/>
      <c r="C247" s="422"/>
      <c r="D247" t="s">
        <v>15</v>
      </c>
      <c r="E247" s="2">
        <v>5</v>
      </c>
      <c r="G247" s="2">
        <f t="shared" si="3"/>
        <v>232.99999999999994</v>
      </c>
    </row>
    <row r="248" spans="1:7">
      <c r="A248" s="3">
        <v>43679</v>
      </c>
      <c r="B248" s="422">
        <v>18371</v>
      </c>
      <c r="C248" s="422" t="s">
        <v>21</v>
      </c>
      <c r="D248" t="s">
        <v>12</v>
      </c>
      <c r="E248" s="2"/>
      <c r="F248" s="2">
        <v>164</v>
      </c>
      <c r="G248" s="2">
        <f t="shared" si="3"/>
        <v>68.999999999999943</v>
      </c>
    </row>
    <row r="249" spans="1:7">
      <c r="A249" s="3">
        <v>43679</v>
      </c>
      <c r="B249" s="422">
        <v>18371</v>
      </c>
      <c r="C249" s="422" t="s">
        <v>21</v>
      </c>
      <c r="D249" t="s">
        <v>13</v>
      </c>
      <c r="E249" s="2"/>
      <c r="F249" s="2">
        <v>4</v>
      </c>
      <c r="G249" s="2">
        <f t="shared" si="3"/>
        <v>64.999999999999943</v>
      </c>
    </row>
    <row r="250" spans="1:7">
      <c r="A250" s="3">
        <v>43682</v>
      </c>
      <c r="B250" s="422">
        <v>18448</v>
      </c>
      <c r="C250" s="422" t="s">
        <v>21</v>
      </c>
      <c r="D250" t="s">
        <v>14</v>
      </c>
      <c r="E250" s="2"/>
      <c r="F250" s="2">
        <v>60</v>
      </c>
      <c r="G250" s="2">
        <f t="shared" si="3"/>
        <v>4.9999999999999432</v>
      </c>
    </row>
    <row r="251" spans="1:7">
      <c r="A251" s="3">
        <v>43682</v>
      </c>
      <c r="B251" s="422">
        <v>18448</v>
      </c>
      <c r="C251" s="422" t="s">
        <v>21</v>
      </c>
      <c r="D251" t="s">
        <v>29</v>
      </c>
      <c r="E251" s="2"/>
      <c r="F251" s="2">
        <v>5</v>
      </c>
      <c r="G251" s="2">
        <f t="shared" si="3"/>
        <v>-5.6843418860808015E-14</v>
      </c>
    </row>
    <row r="252" spans="1:7">
      <c r="A252" s="31">
        <v>43677</v>
      </c>
      <c r="B252" s="421" t="s">
        <v>10</v>
      </c>
      <c r="C252" s="421" t="s">
        <v>22</v>
      </c>
      <c r="D252" t="s">
        <v>12</v>
      </c>
      <c r="E252" s="2">
        <v>164</v>
      </c>
      <c r="G252" s="2">
        <f t="shared" si="3"/>
        <v>163.99999999999994</v>
      </c>
    </row>
    <row r="253" spans="1:7">
      <c r="B253" s="422"/>
      <c r="C253" s="422"/>
      <c r="D253" t="s">
        <v>13</v>
      </c>
      <c r="E253" s="2">
        <v>3.8</v>
      </c>
      <c r="G253" s="2">
        <f t="shared" si="3"/>
        <v>167.79999999999995</v>
      </c>
    </row>
    <row r="254" spans="1:7">
      <c r="B254" s="422"/>
      <c r="C254" s="422"/>
      <c r="D254" t="s">
        <v>14</v>
      </c>
      <c r="E254" s="2">
        <v>60</v>
      </c>
      <c r="G254" s="2">
        <f t="shared" si="3"/>
        <v>227.79999999999995</v>
      </c>
    </row>
    <row r="255" spans="1:7">
      <c r="B255" s="422"/>
      <c r="C255" s="422"/>
      <c r="D255" t="s">
        <v>15</v>
      </c>
      <c r="E255" s="2">
        <v>5</v>
      </c>
      <c r="G255" s="2">
        <f t="shared" si="3"/>
        <v>232.79999999999995</v>
      </c>
    </row>
    <row r="256" spans="1:7">
      <c r="A256" s="3">
        <v>43682</v>
      </c>
      <c r="B256" s="422">
        <v>18448</v>
      </c>
      <c r="C256" s="422" t="s">
        <v>22</v>
      </c>
      <c r="D256" t="s">
        <v>14</v>
      </c>
      <c r="E256" s="2"/>
      <c r="F256" s="2">
        <v>60</v>
      </c>
      <c r="G256" s="2">
        <f t="shared" si="3"/>
        <v>172.79999999999995</v>
      </c>
    </row>
    <row r="257" spans="1:7">
      <c r="A257" s="3">
        <v>43682</v>
      </c>
      <c r="B257" s="422">
        <v>18448</v>
      </c>
      <c r="C257" s="422" t="s">
        <v>22</v>
      </c>
      <c r="D257" t="s">
        <v>29</v>
      </c>
      <c r="E257" s="2"/>
      <c r="F257" s="2">
        <v>5</v>
      </c>
      <c r="G257" s="2">
        <f t="shared" si="3"/>
        <v>167.79999999999995</v>
      </c>
    </row>
    <row r="258" spans="1:7">
      <c r="A258" s="3">
        <v>43742</v>
      </c>
      <c r="B258" s="422">
        <v>18871</v>
      </c>
      <c r="C258" s="422" t="s">
        <v>22</v>
      </c>
      <c r="D258" t="s">
        <v>12</v>
      </c>
      <c r="E258" s="2"/>
      <c r="F258" s="2">
        <v>164</v>
      </c>
      <c r="G258" s="2">
        <f t="shared" si="3"/>
        <v>3.7999999999999545</v>
      </c>
    </row>
    <row r="259" spans="1:7">
      <c r="A259" s="3">
        <v>43742</v>
      </c>
      <c r="B259" s="422">
        <v>18871</v>
      </c>
      <c r="C259" s="422" t="s">
        <v>22</v>
      </c>
      <c r="D259" t="s">
        <v>13</v>
      </c>
      <c r="E259" s="2"/>
      <c r="F259" s="2">
        <v>3.8</v>
      </c>
      <c r="G259" s="2">
        <f t="shared" si="3"/>
        <v>-4.5297099404706387E-14</v>
      </c>
    </row>
    <row r="260" spans="1:7">
      <c r="A260" s="31">
        <v>43708</v>
      </c>
      <c r="B260" s="421" t="s">
        <v>10</v>
      </c>
      <c r="C260" s="421" t="s">
        <v>23</v>
      </c>
      <c r="D260" t="s">
        <v>12</v>
      </c>
      <c r="E260" s="2">
        <v>159.5</v>
      </c>
      <c r="G260" s="2">
        <f t="shared" si="3"/>
        <v>159.49999999999994</v>
      </c>
    </row>
    <row r="261" spans="1:7">
      <c r="B261" s="422"/>
      <c r="C261" s="422"/>
      <c r="D261" t="s">
        <v>13</v>
      </c>
      <c r="E261" s="2">
        <v>3.7</v>
      </c>
      <c r="G261" s="2">
        <f t="shared" si="3"/>
        <v>163.19999999999993</v>
      </c>
    </row>
    <row r="262" spans="1:7">
      <c r="B262" s="422"/>
      <c r="C262" s="422"/>
      <c r="D262" t="s">
        <v>14</v>
      </c>
      <c r="E262" s="2">
        <v>60</v>
      </c>
      <c r="G262" s="2">
        <f t="shared" si="3"/>
        <v>223.19999999999993</v>
      </c>
    </row>
    <row r="263" spans="1:7">
      <c r="B263" s="422"/>
      <c r="C263" s="422"/>
      <c r="D263" t="s">
        <v>15</v>
      </c>
      <c r="E263" s="2">
        <v>5</v>
      </c>
      <c r="G263" s="2">
        <f t="shared" si="3"/>
        <v>228.19999999999993</v>
      </c>
    </row>
    <row r="264" spans="1:7">
      <c r="A264" s="3">
        <v>43763</v>
      </c>
      <c r="B264" s="422">
        <v>19012</v>
      </c>
      <c r="C264" s="422" t="s">
        <v>23</v>
      </c>
      <c r="D264" t="s">
        <v>14</v>
      </c>
      <c r="E264" s="2"/>
      <c r="F264" s="2">
        <v>60</v>
      </c>
      <c r="G264" s="2">
        <f t="shared" si="3"/>
        <v>168.19999999999993</v>
      </c>
    </row>
    <row r="265" spans="1:7">
      <c r="A265" s="3">
        <v>43763</v>
      </c>
      <c r="B265" s="422">
        <v>19012</v>
      </c>
      <c r="C265" s="422" t="s">
        <v>23</v>
      </c>
      <c r="D265" t="s">
        <v>29</v>
      </c>
      <c r="E265" s="2"/>
      <c r="F265" s="2">
        <v>5</v>
      </c>
      <c r="G265" s="2">
        <f t="shared" si="3"/>
        <v>163.19999999999993</v>
      </c>
    </row>
    <row r="266" spans="1:7">
      <c r="A266" s="3">
        <v>43766</v>
      </c>
      <c r="B266" s="422">
        <v>19069</v>
      </c>
      <c r="C266" s="422" t="s">
        <v>23</v>
      </c>
      <c r="D266" t="s">
        <v>12</v>
      </c>
      <c r="E266" s="2"/>
      <c r="F266" s="2">
        <v>159.5</v>
      </c>
      <c r="G266" s="2">
        <f t="shared" si="3"/>
        <v>3.6999999999999318</v>
      </c>
    </row>
    <row r="267" spans="1:7">
      <c r="A267" s="3">
        <v>43766</v>
      </c>
      <c r="B267" s="422">
        <v>19069</v>
      </c>
      <c r="C267" s="422" t="s">
        <v>23</v>
      </c>
      <c r="D267" t="s">
        <v>13</v>
      </c>
      <c r="E267" s="2"/>
      <c r="F267" s="2">
        <v>3.7</v>
      </c>
      <c r="G267" s="2">
        <f t="shared" si="3"/>
        <v>-6.8389738316909643E-14</v>
      </c>
    </row>
    <row r="268" spans="1:7">
      <c r="A268" s="31">
        <v>43738</v>
      </c>
      <c r="B268" s="421" t="s">
        <v>10</v>
      </c>
      <c r="C268" s="421" t="s">
        <v>24</v>
      </c>
      <c r="D268" t="s">
        <v>12</v>
      </c>
      <c r="E268" s="2">
        <v>160.19999999999999</v>
      </c>
      <c r="G268" s="2">
        <f t="shared" si="3"/>
        <v>160.19999999999993</v>
      </c>
    </row>
    <row r="269" spans="1:7">
      <c r="B269" s="422"/>
      <c r="C269" s="422"/>
      <c r="D269" t="s">
        <v>13</v>
      </c>
      <c r="E269" s="2">
        <v>3.7</v>
      </c>
      <c r="G269" s="2">
        <f t="shared" si="3"/>
        <v>163.89999999999992</v>
      </c>
    </row>
    <row r="270" spans="1:7">
      <c r="B270" s="422"/>
      <c r="C270" s="422"/>
      <c r="D270" t="s">
        <v>14</v>
      </c>
      <c r="E270" s="2">
        <v>60</v>
      </c>
      <c r="G270" s="2">
        <f t="shared" si="3"/>
        <v>223.89999999999992</v>
      </c>
    </row>
    <row r="271" spans="1:7">
      <c r="B271" s="422"/>
      <c r="C271" s="422"/>
      <c r="D271" t="s">
        <v>15</v>
      </c>
      <c r="E271" s="2">
        <v>5</v>
      </c>
      <c r="G271" s="2">
        <f t="shared" si="3"/>
        <v>228.89999999999992</v>
      </c>
    </row>
    <row r="272" spans="1:7">
      <c r="A272" s="3">
        <v>43763</v>
      </c>
      <c r="B272" s="422">
        <v>19012</v>
      </c>
      <c r="C272" s="422" t="s">
        <v>24</v>
      </c>
      <c r="D272" t="s">
        <v>14</v>
      </c>
      <c r="E272" s="2"/>
      <c r="F272" s="2">
        <v>60</v>
      </c>
      <c r="G272" s="2">
        <f t="shared" si="3"/>
        <v>168.89999999999992</v>
      </c>
    </row>
    <row r="273" spans="1:7">
      <c r="A273" s="3">
        <v>43763</v>
      </c>
      <c r="B273" s="422">
        <v>19012</v>
      </c>
      <c r="C273" s="422" t="s">
        <v>24</v>
      </c>
      <c r="D273" t="s">
        <v>29</v>
      </c>
      <c r="E273" s="2"/>
      <c r="F273" s="2">
        <v>5</v>
      </c>
      <c r="G273" s="2">
        <f t="shared" si="3"/>
        <v>163.89999999999992</v>
      </c>
    </row>
    <row r="274" spans="1:7">
      <c r="A274" s="3">
        <v>43766</v>
      </c>
      <c r="B274" s="422">
        <v>19069</v>
      </c>
      <c r="C274" s="422" t="s">
        <v>24</v>
      </c>
      <c r="D274" t="s">
        <v>12</v>
      </c>
      <c r="E274" s="2"/>
      <c r="F274" s="2">
        <v>160.19999999999999</v>
      </c>
      <c r="G274" s="2">
        <f t="shared" si="3"/>
        <v>3.6999999999999318</v>
      </c>
    </row>
    <row r="275" spans="1:7">
      <c r="A275" s="3">
        <v>43766</v>
      </c>
      <c r="B275" s="422">
        <v>19069</v>
      </c>
      <c r="C275" s="422" t="s">
        <v>24</v>
      </c>
      <c r="D275" t="s">
        <v>13</v>
      </c>
      <c r="E275" s="2"/>
      <c r="F275" s="2">
        <v>3.7</v>
      </c>
      <c r="G275" s="2">
        <f t="shared" si="3"/>
        <v>-6.8389738316909643E-14</v>
      </c>
    </row>
    <row r="276" spans="1:7">
      <c r="A276" s="31">
        <v>43769</v>
      </c>
      <c r="B276" s="421" t="s">
        <v>10</v>
      </c>
      <c r="C276" s="421" t="s">
        <v>25</v>
      </c>
      <c r="D276" t="s">
        <v>12</v>
      </c>
      <c r="E276" s="2">
        <v>161.30000000000001</v>
      </c>
      <c r="G276" s="2">
        <f t="shared" si="3"/>
        <v>161.29999999999995</v>
      </c>
    </row>
    <row r="277" spans="1:7">
      <c r="A277" s="1"/>
      <c r="B277" s="422"/>
      <c r="C277" s="422"/>
      <c r="D277" t="s">
        <v>13</v>
      </c>
      <c r="E277" s="2">
        <v>3.6</v>
      </c>
      <c r="G277" s="2">
        <f t="shared" si="3"/>
        <v>164.89999999999995</v>
      </c>
    </row>
    <row r="278" spans="1:7">
      <c r="A278" s="1"/>
      <c r="B278" s="422"/>
      <c r="C278" s="422"/>
      <c r="D278" t="s">
        <v>14</v>
      </c>
      <c r="E278" s="2">
        <v>60</v>
      </c>
      <c r="G278" s="2">
        <f t="shared" si="3"/>
        <v>224.89999999999995</v>
      </c>
    </row>
    <row r="279" spans="1:7">
      <c r="A279" s="1"/>
      <c r="B279" s="422"/>
      <c r="C279" s="422"/>
      <c r="D279" t="s">
        <v>15</v>
      </c>
      <c r="E279" s="2">
        <v>5</v>
      </c>
      <c r="G279" s="2">
        <f t="shared" si="3"/>
        <v>229.89999999999995</v>
      </c>
    </row>
    <row r="280" spans="1:7">
      <c r="A280" s="1">
        <v>43806</v>
      </c>
      <c r="B280" s="422">
        <v>19297</v>
      </c>
      <c r="C280" s="422" t="s">
        <v>25</v>
      </c>
      <c r="D280" t="s">
        <v>12</v>
      </c>
      <c r="E280" s="2"/>
      <c r="F280" s="2">
        <v>161.30000000000001</v>
      </c>
      <c r="G280" s="2">
        <f t="shared" si="3"/>
        <v>68.599999999999937</v>
      </c>
    </row>
    <row r="281" spans="1:7">
      <c r="A281" s="1">
        <v>43806</v>
      </c>
      <c r="B281" s="422">
        <v>19297</v>
      </c>
      <c r="C281" s="422" t="s">
        <v>25</v>
      </c>
      <c r="D281" t="s">
        <v>13</v>
      </c>
      <c r="E281" s="2"/>
      <c r="F281" s="2">
        <v>3.6</v>
      </c>
      <c r="G281" s="2">
        <f t="shared" si="3"/>
        <v>64.999999999999943</v>
      </c>
    </row>
    <row r="282" spans="1:7">
      <c r="A282" s="1">
        <v>43830</v>
      </c>
      <c r="B282" s="422">
        <v>19459</v>
      </c>
      <c r="C282" s="422" t="s">
        <v>25</v>
      </c>
      <c r="D282" t="s">
        <v>14</v>
      </c>
      <c r="E282" s="2"/>
      <c r="F282" s="2">
        <v>60</v>
      </c>
      <c r="G282" s="2">
        <f t="shared" ref="G282:G358" si="4">+G281+E282-F282</f>
        <v>4.9999999999999432</v>
      </c>
    </row>
    <row r="283" spans="1:7">
      <c r="A283" s="1">
        <v>43830</v>
      </c>
      <c r="B283" s="422">
        <v>19459</v>
      </c>
      <c r="C283" s="422" t="s">
        <v>25</v>
      </c>
      <c r="D283" t="s">
        <v>15</v>
      </c>
      <c r="E283" s="2"/>
      <c r="F283" s="2">
        <v>5</v>
      </c>
      <c r="G283" s="2">
        <f t="shared" si="4"/>
        <v>-5.6843418860808015E-14</v>
      </c>
    </row>
    <row r="284" spans="1:7">
      <c r="A284" s="31">
        <v>43799</v>
      </c>
      <c r="B284" s="421" t="s">
        <v>10</v>
      </c>
      <c r="C284" s="421" t="s">
        <v>26</v>
      </c>
      <c r="D284" t="s">
        <v>12</v>
      </c>
      <c r="E284" s="2">
        <v>180.7</v>
      </c>
      <c r="G284" s="2">
        <f t="shared" si="4"/>
        <v>180.69999999999993</v>
      </c>
    </row>
    <row r="285" spans="1:7">
      <c r="A285" s="1"/>
      <c r="B285" s="422"/>
      <c r="C285" s="422"/>
      <c r="D285" t="s">
        <v>13</v>
      </c>
      <c r="E285" s="2">
        <v>3.7</v>
      </c>
      <c r="G285" s="2">
        <f t="shared" si="4"/>
        <v>184.39999999999992</v>
      </c>
    </row>
    <row r="286" spans="1:7">
      <c r="A286" s="1"/>
      <c r="B286" s="422"/>
      <c r="C286" s="422"/>
      <c r="D286" t="s">
        <v>14</v>
      </c>
      <c r="E286" s="2">
        <v>60</v>
      </c>
      <c r="G286" s="2">
        <f t="shared" si="4"/>
        <v>244.39999999999992</v>
      </c>
    </row>
    <row r="287" spans="1:7" ht="13.5" customHeight="1">
      <c r="A287" s="1"/>
      <c r="B287" s="422"/>
      <c r="C287" s="422"/>
      <c r="D287" t="s">
        <v>15</v>
      </c>
      <c r="E287" s="2">
        <v>5</v>
      </c>
      <c r="G287" s="2">
        <f t="shared" si="4"/>
        <v>249.39999999999992</v>
      </c>
    </row>
    <row r="288" spans="1:7" ht="13.5" customHeight="1">
      <c r="A288" s="1">
        <v>43829</v>
      </c>
      <c r="B288" s="422">
        <v>19447</v>
      </c>
      <c r="C288" s="422" t="s">
        <v>26</v>
      </c>
      <c r="D288" t="s">
        <v>12</v>
      </c>
      <c r="E288" s="2"/>
      <c r="F288" s="2">
        <v>180.7</v>
      </c>
      <c r="G288" s="2">
        <f t="shared" si="4"/>
        <v>68.699999999999932</v>
      </c>
    </row>
    <row r="289" spans="1:7" ht="13.5" customHeight="1">
      <c r="A289" s="1">
        <v>43829</v>
      </c>
      <c r="B289" s="422">
        <v>19447</v>
      </c>
      <c r="C289" s="422" t="s">
        <v>26</v>
      </c>
      <c r="D289" t="s">
        <v>13</v>
      </c>
      <c r="E289" s="2"/>
      <c r="F289" s="2">
        <v>3.7</v>
      </c>
      <c r="G289" s="2">
        <f t="shared" si="4"/>
        <v>64.999999999999929</v>
      </c>
    </row>
    <row r="290" spans="1:7" ht="13.5" customHeight="1">
      <c r="A290" s="1">
        <v>43830</v>
      </c>
      <c r="B290" s="422">
        <v>19461</v>
      </c>
      <c r="C290" s="422" t="s">
        <v>26</v>
      </c>
      <c r="D290" t="s">
        <v>14</v>
      </c>
      <c r="E290" s="2"/>
      <c r="F290" s="2">
        <v>60</v>
      </c>
      <c r="G290" s="2">
        <f t="shared" si="4"/>
        <v>4.9999999999999289</v>
      </c>
    </row>
    <row r="291" spans="1:7" ht="13.5" customHeight="1">
      <c r="A291" s="1">
        <v>43830</v>
      </c>
      <c r="B291" s="422">
        <v>19461</v>
      </c>
      <c r="C291" s="422" t="s">
        <v>26</v>
      </c>
      <c r="D291" t="s">
        <v>15</v>
      </c>
      <c r="E291" s="2"/>
      <c r="F291" s="2">
        <v>5</v>
      </c>
      <c r="G291" s="2">
        <f t="shared" si="4"/>
        <v>-7.1054273576010019E-14</v>
      </c>
    </row>
    <row r="292" spans="1:7" ht="13.5" customHeight="1">
      <c r="A292" s="31">
        <v>43830</v>
      </c>
      <c r="B292" s="421" t="s">
        <v>10</v>
      </c>
      <c r="C292" s="421" t="s">
        <v>27</v>
      </c>
      <c r="D292" t="s">
        <v>12</v>
      </c>
      <c r="E292" s="2">
        <v>188.9</v>
      </c>
      <c r="G292" s="2">
        <f t="shared" si="4"/>
        <v>188.89999999999992</v>
      </c>
    </row>
    <row r="293" spans="1:7" ht="13.5" customHeight="1">
      <c r="A293" s="1"/>
      <c r="B293" s="422"/>
      <c r="C293" s="422"/>
      <c r="D293" t="s">
        <v>13</v>
      </c>
      <c r="E293" s="2">
        <v>3.8</v>
      </c>
      <c r="G293" s="2">
        <f t="shared" si="4"/>
        <v>192.69999999999993</v>
      </c>
    </row>
    <row r="294" spans="1:7" ht="13.5" customHeight="1">
      <c r="A294" s="1"/>
      <c r="B294" s="422"/>
      <c r="C294" s="422"/>
      <c r="D294" t="s">
        <v>14</v>
      </c>
      <c r="E294" s="2">
        <v>60</v>
      </c>
      <c r="G294" s="2">
        <f t="shared" si="4"/>
        <v>252.69999999999993</v>
      </c>
    </row>
    <row r="295" spans="1:7" ht="13.5" customHeight="1">
      <c r="A295" s="1"/>
      <c r="B295" s="422"/>
      <c r="C295" s="422"/>
      <c r="D295" t="s">
        <v>15</v>
      </c>
      <c r="E295" s="2">
        <v>5</v>
      </c>
      <c r="G295" s="2">
        <f t="shared" si="4"/>
        <v>257.69999999999993</v>
      </c>
    </row>
    <row r="296" spans="1:7" ht="13.5" customHeight="1">
      <c r="A296" s="1">
        <v>43851</v>
      </c>
      <c r="B296" s="422">
        <v>19537</v>
      </c>
      <c r="C296" s="422" t="s">
        <v>27</v>
      </c>
      <c r="D296" t="s">
        <v>14</v>
      </c>
      <c r="E296" s="2"/>
      <c r="F296" s="2">
        <v>60</v>
      </c>
      <c r="G296" s="2">
        <f t="shared" si="4"/>
        <v>197.69999999999993</v>
      </c>
    </row>
    <row r="297" spans="1:7" ht="13.5" customHeight="1">
      <c r="A297" s="1">
        <v>43851</v>
      </c>
      <c r="B297" s="422">
        <v>19537</v>
      </c>
      <c r="C297" s="422" t="s">
        <v>27</v>
      </c>
      <c r="D297" t="s">
        <v>15</v>
      </c>
      <c r="E297" s="2"/>
      <c r="F297" s="2">
        <v>5</v>
      </c>
      <c r="G297" s="2">
        <f t="shared" si="4"/>
        <v>192.69999999999993</v>
      </c>
    </row>
    <row r="298" spans="1:7" ht="13.5" customHeight="1">
      <c r="A298" s="1">
        <v>43854</v>
      </c>
      <c r="B298" s="422">
        <v>19648</v>
      </c>
      <c r="C298" s="422" t="s">
        <v>27</v>
      </c>
      <c r="D298" t="s">
        <v>12</v>
      </c>
      <c r="E298" s="2"/>
      <c r="F298" s="2">
        <v>188.9</v>
      </c>
      <c r="G298" s="2">
        <f t="shared" si="4"/>
        <v>3.7999999999999261</v>
      </c>
    </row>
    <row r="299" spans="1:7" ht="13.5" customHeight="1">
      <c r="A299" s="1">
        <v>43854</v>
      </c>
      <c r="B299" s="422">
        <v>19648</v>
      </c>
      <c r="C299" s="422" t="s">
        <v>27</v>
      </c>
      <c r="D299" t="s">
        <v>13</v>
      </c>
      <c r="E299" s="2"/>
      <c r="F299" s="2">
        <v>3.8</v>
      </c>
      <c r="G299" s="2">
        <f t="shared" si="4"/>
        <v>-7.3718808835110394E-14</v>
      </c>
    </row>
    <row r="300" spans="1:7" ht="13.5" customHeight="1">
      <c r="A300" s="31">
        <v>43861</v>
      </c>
      <c r="B300" s="421" t="s">
        <v>10</v>
      </c>
      <c r="C300" s="421" t="s">
        <v>11</v>
      </c>
      <c r="D300" t="s">
        <v>12</v>
      </c>
      <c r="E300" s="2">
        <v>195</v>
      </c>
      <c r="G300" s="2">
        <f t="shared" si="4"/>
        <v>194.99999999999991</v>
      </c>
    </row>
    <row r="301" spans="1:7" ht="13.5" customHeight="1">
      <c r="A301" s="1"/>
      <c r="B301" s="422"/>
      <c r="C301" s="422"/>
      <c r="D301" t="s">
        <v>13</v>
      </c>
      <c r="E301" s="2">
        <v>3.6</v>
      </c>
      <c r="G301" s="2">
        <f t="shared" si="4"/>
        <v>198.59999999999991</v>
      </c>
    </row>
    <row r="302" spans="1:7" ht="13.5" customHeight="1">
      <c r="A302" s="1"/>
      <c r="B302" s="422"/>
      <c r="C302" s="422"/>
      <c r="D302" t="s">
        <v>14</v>
      </c>
      <c r="E302" s="2">
        <v>60</v>
      </c>
      <c r="G302" s="2">
        <f t="shared" si="4"/>
        <v>258.59999999999991</v>
      </c>
    </row>
    <row r="303" spans="1:7" ht="13.5" customHeight="1">
      <c r="A303" s="1"/>
      <c r="B303" s="422"/>
      <c r="C303" s="422"/>
      <c r="D303" t="s">
        <v>15</v>
      </c>
      <c r="E303" s="2">
        <v>5</v>
      </c>
      <c r="G303" s="2">
        <f t="shared" si="4"/>
        <v>263.59999999999991</v>
      </c>
    </row>
    <row r="304" spans="1:7" ht="13.5" customHeight="1">
      <c r="A304" s="1">
        <v>43969</v>
      </c>
      <c r="B304" s="422">
        <v>19985</v>
      </c>
      <c r="C304" s="422" t="s">
        <v>11</v>
      </c>
      <c r="D304" t="s">
        <v>12</v>
      </c>
      <c r="E304" s="2"/>
      <c r="F304" s="2">
        <v>195</v>
      </c>
      <c r="G304" s="2">
        <f t="shared" si="4"/>
        <v>68.599999999999909</v>
      </c>
    </row>
    <row r="305" spans="1:7" ht="13.5" customHeight="1">
      <c r="A305" s="1">
        <v>43969</v>
      </c>
      <c r="B305" s="422">
        <v>19985</v>
      </c>
      <c r="C305" s="422" t="s">
        <v>11</v>
      </c>
      <c r="D305" t="s">
        <v>13</v>
      </c>
      <c r="E305" s="2"/>
      <c r="F305" s="2">
        <v>3.6</v>
      </c>
      <c r="G305" s="2">
        <f t="shared" si="4"/>
        <v>64.999999999999915</v>
      </c>
    </row>
    <row r="306" spans="1:7" ht="13.5" customHeight="1">
      <c r="A306" s="1">
        <v>44020</v>
      </c>
      <c r="B306" s="422">
        <v>20055</v>
      </c>
      <c r="C306" s="422" t="s">
        <v>11</v>
      </c>
      <c r="D306" t="s">
        <v>14</v>
      </c>
      <c r="E306" s="2"/>
      <c r="F306" s="2">
        <v>60</v>
      </c>
      <c r="G306" s="2">
        <f t="shared" si="4"/>
        <v>4.9999999999999147</v>
      </c>
    </row>
    <row r="307" spans="1:7" ht="13.5" customHeight="1">
      <c r="A307" s="1">
        <v>44020</v>
      </c>
      <c r="B307" s="422">
        <v>20055</v>
      </c>
      <c r="C307" s="422" t="s">
        <v>11</v>
      </c>
      <c r="D307" t="s">
        <v>29</v>
      </c>
      <c r="E307" s="2"/>
      <c r="F307" s="2">
        <v>5</v>
      </c>
      <c r="G307" s="2">
        <f t="shared" si="4"/>
        <v>-8.5265128291212022E-14</v>
      </c>
    </row>
    <row r="308" spans="1:7" ht="13.5" customHeight="1">
      <c r="A308" s="8">
        <v>43890</v>
      </c>
      <c r="B308" s="421" t="s">
        <v>10</v>
      </c>
      <c r="C308" s="421" t="s">
        <v>17</v>
      </c>
      <c r="D308" t="s">
        <v>12</v>
      </c>
      <c r="E308" s="2">
        <v>202.4</v>
      </c>
      <c r="G308" s="2">
        <f t="shared" si="4"/>
        <v>202.39999999999992</v>
      </c>
    </row>
    <row r="309" spans="1:7" ht="13.5" customHeight="1">
      <c r="A309" s="1"/>
      <c r="B309" s="422"/>
      <c r="C309" s="422"/>
      <c r="D309" t="s">
        <v>13</v>
      </c>
      <c r="E309" s="2">
        <v>3.8</v>
      </c>
      <c r="G309" s="2">
        <f t="shared" si="4"/>
        <v>206.19999999999993</v>
      </c>
    </row>
    <row r="310" spans="1:7" ht="13.5" customHeight="1">
      <c r="A310" s="1"/>
      <c r="B310" s="422"/>
      <c r="C310" s="422"/>
      <c r="D310" t="s">
        <v>14</v>
      </c>
      <c r="E310" s="2">
        <v>58</v>
      </c>
      <c r="G310" s="2">
        <f t="shared" si="4"/>
        <v>264.19999999999993</v>
      </c>
    </row>
    <row r="311" spans="1:7" ht="13.5" customHeight="1">
      <c r="A311" s="1"/>
      <c r="B311" s="422"/>
      <c r="C311" s="422"/>
      <c r="D311" t="s">
        <v>29</v>
      </c>
      <c r="E311" s="2">
        <v>5</v>
      </c>
      <c r="G311" s="2">
        <f t="shared" si="4"/>
        <v>269.19999999999993</v>
      </c>
    </row>
    <row r="312" spans="1:7" ht="13.5" customHeight="1">
      <c r="A312" s="1">
        <v>44007</v>
      </c>
      <c r="B312" s="422">
        <v>20017</v>
      </c>
      <c r="C312" s="422" t="s">
        <v>17</v>
      </c>
      <c r="D312" t="s">
        <v>12</v>
      </c>
      <c r="E312" s="2"/>
      <c r="F312" s="2">
        <v>202.4</v>
      </c>
      <c r="G312" s="2">
        <f t="shared" si="4"/>
        <v>66.799999999999926</v>
      </c>
    </row>
    <row r="313" spans="1:7" ht="13.5" customHeight="1">
      <c r="A313" s="1">
        <v>44007</v>
      </c>
      <c r="B313" s="422">
        <v>20017</v>
      </c>
      <c r="C313" s="422" t="s">
        <v>17</v>
      </c>
      <c r="D313" t="s">
        <v>13</v>
      </c>
      <c r="E313" s="2"/>
      <c r="F313" s="2">
        <v>3.8</v>
      </c>
      <c r="G313" s="2">
        <f t="shared" si="4"/>
        <v>62.999999999999929</v>
      </c>
    </row>
    <row r="314" spans="1:7" ht="13.5" customHeight="1">
      <c r="A314" s="3">
        <v>44084</v>
      </c>
      <c r="B314" s="422">
        <v>20282</v>
      </c>
      <c r="C314" s="422" t="s">
        <v>17</v>
      </c>
      <c r="D314" t="s">
        <v>14</v>
      </c>
      <c r="E314" s="2"/>
      <c r="F314" s="2">
        <v>58</v>
      </c>
      <c r="G314" s="2">
        <f t="shared" si="4"/>
        <v>4.9999999999999289</v>
      </c>
    </row>
    <row r="315" spans="1:7" ht="13.5" customHeight="1">
      <c r="A315" s="3">
        <v>44084</v>
      </c>
      <c r="B315" s="422">
        <v>20282</v>
      </c>
      <c r="C315" s="422" t="s">
        <v>17</v>
      </c>
      <c r="D315" t="s">
        <v>29</v>
      </c>
      <c r="E315" s="2"/>
      <c r="F315" s="2">
        <v>5</v>
      </c>
      <c r="G315" s="2">
        <f t="shared" si="4"/>
        <v>-7.1054273576010019E-14</v>
      </c>
    </row>
    <row r="316" spans="1:7" ht="13.5" customHeight="1">
      <c r="A316" s="8">
        <v>43921</v>
      </c>
      <c r="B316" s="421" t="s">
        <v>10</v>
      </c>
      <c r="C316" s="421" t="s">
        <v>18</v>
      </c>
      <c r="D316" t="s">
        <v>12</v>
      </c>
      <c r="E316" s="2">
        <v>151.80000000000001</v>
      </c>
      <c r="G316" s="2">
        <f t="shared" si="4"/>
        <v>151.79999999999995</v>
      </c>
    </row>
    <row r="317" spans="1:7" ht="13.5" customHeight="1">
      <c r="A317" s="1"/>
      <c r="B317" s="422"/>
      <c r="C317" s="422"/>
      <c r="D317" t="s">
        <v>13</v>
      </c>
      <c r="E317" s="2">
        <v>4.5999999999999996</v>
      </c>
      <c r="G317" s="2">
        <f t="shared" si="4"/>
        <v>156.39999999999995</v>
      </c>
    </row>
    <row r="318" spans="1:7" ht="13.5" customHeight="1">
      <c r="A318" s="1"/>
      <c r="B318" s="422"/>
      <c r="C318" s="422"/>
      <c r="D318" t="s">
        <v>14</v>
      </c>
      <c r="E318" s="2">
        <v>60</v>
      </c>
      <c r="G318" s="2">
        <f t="shared" si="4"/>
        <v>216.39999999999995</v>
      </c>
    </row>
    <row r="319" spans="1:7" ht="13.5" customHeight="1">
      <c r="A319" s="1"/>
      <c r="B319" s="422"/>
      <c r="C319" s="422"/>
      <c r="D319" t="s">
        <v>29</v>
      </c>
      <c r="E319" s="2">
        <v>5</v>
      </c>
      <c r="G319" s="2">
        <f t="shared" si="4"/>
        <v>221.39999999999995</v>
      </c>
    </row>
    <row r="320" spans="1:7" ht="13.5" customHeight="1">
      <c r="A320" s="3">
        <v>44048</v>
      </c>
      <c r="B320" s="422">
        <v>20145</v>
      </c>
      <c r="C320" s="422" t="s">
        <v>18</v>
      </c>
      <c r="D320" t="s">
        <v>12</v>
      </c>
      <c r="E320" s="2"/>
      <c r="F320" s="2">
        <v>151.80000000000001</v>
      </c>
      <c r="G320" s="2">
        <f t="shared" si="4"/>
        <v>69.599999999999937</v>
      </c>
    </row>
    <row r="321" spans="1:7" ht="13.5" customHeight="1">
      <c r="A321" s="3">
        <v>44048</v>
      </c>
      <c r="B321" s="422">
        <v>20145</v>
      </c>
      <c r="C321" s="422" t="s">
        <v>18</v>
      </c>
      <c r="D321" t="s">
        <v>13</v>
      </c>
      <c r="E321" s="2"/>
      <c r="F321" s="2">
        <v>3.8</v>
      </c>
      <c r="G321" s="2">
        <f t="shared" si="4"/>
        <v>65.79999999999994</v>
      </c>
    </row>
    <row r="322" spans="1:7" ht="13.5" customHeight="1">
      <c r="A322" s="3">
        <v>44084</v>
      </c>
      <c r="B322" s="422">
        <v>20282</v>
      </c>
      <c r="C322" s="422" t="s">
        <v>18</v>
      </c>
      <c r="D322" t="s">
        <v>14</v>
      </c>
      <c r="E322" s="2"/>
      <c r="F322" s="2">
        <v>60</v>
      </c>
      <c r="G322" s="2">
        <f t="shared" si="4"/>
        <v>5.7999999999999403</v>
      </c>
    </row>
    <row r="323" spans="1:7" ht="13.5" customHeight="1">
      <c r="A323" s="3">
        <v>44084</v>
      </c>
      <c r="B323" s="422">
        <v>20282</v>
      </c>
      <c r="C323" s="422" t="s">
        <v>18</v>
      </c>
      <c r="D323" t="s">
        <v>29</v>
      </c>
      <c r="E323" s="2"/>
      <c r="F323" s="2">
        <v>5</v>
      </c>
      <c r="G323" s="2">
        <f t="shared" si="4"/>
        <v>0.79999999999994031</v>
      </c>
    </row>
    <row r="324" spans="1:7" ht="13.5" customHeight="1">
      <c r="A324" s="3">
        <v>44120</v>
      </c>
      <c r="B324" s="422">
        <v>20488</v>
      </c>
      <c r="C324" s="422" t="s">
        <v>18</v>
      </c>
      <c r="D324" t="s">
        <v>13</v>
      </c>
      <c r="E324" s="2"/>
      <c r="F324" s="2">
        <v>0.8</v>
      </c>
      <c r="G324" s="2">
        <f t="shared" si="4"/>
        <v>-5.9729998724833422E-14</v>
      </c>
    </row>
    <row r="325" spans="1:7" ht="13.5" customHeight="1">
      <c r="A325" s="8">
        <v>43951</v>
      </c>
      <c r="B325" s="421" t="s">
        <v>10</v>
      </c>
      <c r="C325" s="421" t="s">
        <v>19</v>
      </c>
      <c r="D325" t="s">
        <v>12</v>
      </c>
      <c r="E325" s="2">
        <v>13.1</v>
      </c>
      <c r="G325" s="2">
        <f t="shared" si="4"/>
        <v>13.099999999999939</v>
      </c>
    </row>
    <row r="326" spans="1:7" ht="13.5" customHeight="1">
      <c r="A326" s="1"/>
      <c r="B326" s="422"/>
      <c r="C326" s="422"/>
      <c r="D326" t="s">
        <v>13</v>
      </c>
      <c r="E326" s="2">
        <v>3.8</v>
      </c>
      <c r="G326" s="2">
        <f t="shared" si="4"/>
        <v>16.899999999999938</v>
      </c>
    </row>
    <row r="327" spans="1:7" ht="13.5" customHeight="1">
      <c r="A327" s="1"/>
      <c r="B327" s="422"/>
      <c r="C327" s="422"/>
      <c r="D327" t="s">
        <v>14</v>
      </c>
      <c r="E327" s="2">
        <v>60</v>
      </c>
      <c r="G327" s="2">
        <f t="shared" si="4"/>
        <v>76.899999999999935</v>
      </c>
    </row>
    <row r="328" spans="1:7" ht="13.5" customHeight="1">
      <c r="A328" s="1"/>
      <c r="B328" s="422"/>
      <c r="C328" s="422"/>
      <c r="D328" t="s">
        <v>29</v>
      </c>
      <c r="E328" s="2">
        <v>5</v>
      </c>
      <c r="G328" s="2">
        <f t="shared" si="4"/>
        <v>81.899999999999935</v>
      </c>
    </row>
    <row r="329" spans="1:7">
      <c r="A329" s="3">
        <v>44093</v>
      </c>
      <c r="B329" s="422">
        <v>20315</v>
      </c>
      <c r="C329" s="422" t="s">
        <v>19</v>
      </c>
      <c r="D329" t="s">
        <v>14</v>
      </c>
      <c r="F329" s="2">
        <v>60</v>
      </c>
      <c r="G329" s="2">
        <f t="shared" si="4"/>
        <v>21.899999999999935</v>
      </c>
    </row>
    <row r="330" spans="1:7">
      <c r="A330" s="3">
        <v>44093</v>
      </c>
      <c r="B330" s="422">
        <v>20315</v>
      </c>
      <c r="C330" s="422" t="s">
        <v>19</v>
      </c>
      <c r="D330" t="s">
        <v>29</v>
      </c>
      <c r="F330" s="2">
        <v>5</v>
      </c>
      <c r="G330" s="2">
        <f t="shared" si="4"/>
        <v>16.899999999999935</v>
      </c>
    </row>
    <row r="331" spans="1:7">
      <c r="A331" s="3">
        <v>44120</v>
      </c>
      <c r="B331" s="422">
        <v>20488</v>
      </c>
      <c r="C331" s="422" t="s">
        <v>19</v>
      </c>
      <c r="D331" t="s">
        <v>12</v>
      </c>
      <c r="F331" s="2">
        <v>13.1</v>
      </c>
      <c r="G331" s="2">
        <f t="shared" si="4"/>
        <v>3.799999999999935</v>
      </c>
    </row>
    <row r="332" spans="1:7">
      <c r="A332" s="3">
        <v>44120</v>
      </c>
      <c r="B332" s="422">
        <v>20488</v>
      </c>
      <c r="C332" s="422" t="s">
        <v>19</v>
      </c>
      <c r="D332" t="s">
        <v>13</v>
      </c>
      <c r="F332" s="2">
        <v>3.8</v>
      </c>
      <c r="G332" s="2">
        <f t="shared" si="4"/>
        <v>-6.4837024638109142E-14</v>
      </c>
    </row>
    <row r="333" spans="1:7">
      <c r="A333" s="31">
        <v>43982</v>
      </c>
      <c r="B333" s="421" t="s">
        <v>10</v>
      </c>
      <c r="C333" s="421" t="s">
        <v>20</v>
      </c>
      <c r="D333" t="s">
        <v>12</v>
      </c>
      <c r="E333" s="5">
        <v>12.1</v>
      </c>
      <c r="G333" s="2">
        <f t="shared" si="4"/>
        <v>12.099999999999934</v>
      </c>
    </row>
    <row r="334" spans="1:7">
      <c r="B334" s="422"/>
      <c r="C334" s="422"/>
      <c r="D334" t="s">
        <v>13</v>
      </c>
      <c r="E334" s="5">
        <v>2.5</v>
      </c>
      <c r="G334" s="2">
        <f t="shared" si="4"/>
        <v>14.599999999999934</v>
      </c>
    </row>
    <row r="335" spans="1:7">
      <c r="B335" s="422"/>
      <c r="C335" s="422"/>
      <c r="D335" t="s">
        <v>14</v>
      </c>
      <c r="E335" s="5">
        <v>60</v>
      </c>
      <c r="G335" s="2">
        <f t="shared" si="4"/>
        <v>74.599999999999937</v>
      </c>
    </row>
    <row r="336" spans="1:7">
      <c r="B336" s="422"/>
      <c r="C336" s="422"/>
      <c r="D336" t="s">
        <v>29</v>
      </c>
      <c r="E336" s="5">
        <v>5</v>
      </c>
      <c r="G336" s="2">
        <f t="shared" si="4"/>
        <v>79.599999999999937</v>
      </c>
    </row>
    <row r="337" spans="1:7">
      <c r="A337" s="3">
        <v>44099</v>
      </c>
      <c r="B337" s="422">
        <v>20326</v>
      </c>
      <c r="C337" s="422" t="s">
        <v>20</v>
      </c>
      <c r="D337" t="s">
        <v>14</v>
      </c>
      <c r="F337" s="2">
        <v>60</v>
      </c>
      <c r="G337" s="2">
        <f t="shared" si="4"/>
        <v>19.599999999999937</v>
      </c>
    </row>
    <row r="338" spans="1:7">
      <c r="A338" s="3">
        <v>44099</v>
      </c>
      <c r="B338" s="422">
        <v>20326</v>
      </c>
      <c r="C338" s="422" t="s">
        <v>20</v>
      </c>
      <c r="D338" t="s">
        <v>29</v>
      </c>
      <c r="F338" s="2">
        <v>5</v>
      </c>
      <c r="G338" s="2">
        <f t="shared" si="4"/>
        <v>14.599999999999937</v>
      </c>
    </row>
    <row r="339" spans="1:7">
      <c r="A339" s="3">
        <v>44120</v>
      </c>
      <c r="B339" s="422">
        <v>20488</v>
      </c>
      <c r="C339" s="422" t="s">
        <v>20</v>
      </c>
      <c r="D339" t="s">
        <v>12</v>
      </c>
      <c r="F339" s="2">
        <v>12.1</v>
      </c>
      <c r="G339" s="2">
        <f t="shared" si="4"/>
        <v>2.4999999999999378</v>
      </c>
    </row>
    <row r="340" spans="1:7">
      <c r="A340" s="3">
        <v>44120</v>
      </c>
      <c r="B340" s="422">
        <v>20488</v>
      </c>
      <c r="C340" s="422" t="s">
        <v>20</v>
      </c>
      <c r="D340" t="s">
        <v>13</v>
      </c>
      <c r="F340" s="2">
        <v>2.5</v>
      </c>
      <c r="G340" s="2">
        <f t="shared" si="4"/>
        <v>-6.2172489379008766E-14</v>
      </c>
    </row>
    <row r="341" spans="1:7">
      <c r="A341" s="31">
        <v>44012</v>
      </c>
      <c r="B341" s="421" t="s">
        <v>10</v>
      </c>
      <c r="C341" s="421" t="s">
        <v>21</v>
      </c>
      <c r="D341" t="s">
        <v>12</v>
      </c>
      <c r="E341" s="5">
        <v>10.7</v>
      </c>
      <c r="G341" s="2">
        <f t="shared" si="4"/>
        <v>10.699999999999937</v>
      </c>
    </row>
    <row r="342" spans="1:7">
      <c r="B342" s="422"/>
      <c r="C342" s="422"/>
      <c r="D342" t="s">
        <v>13</v>
      </c>
      <c r="E342" s="5">
        <v>1.2</v>
      </c>
      <c r="G342" s="2">
        <f t="shared" si="4"/>
        <v>11.899999999999936</v>
      </c>
    </row>
    <row r="343" spans="1:7">
      <c r="B343" s="422"/>
      <c r="C343" s="422"/>
      <c r="D343" t="s">
        <v>14</v>
      </c>
      <c r="E343" s="5">
        <v>60</v>
      </c>
      <c r="G343" s="2">
        <f t="shared" si="4"/>
        <v>71.899999999999935</v>
      </c>
    </row>
    <row r="344" spans="1:7">
      <c r="B344" s="422"/>
      <c r="C344" s="422"/>
      <c r="D344" t="s">
        <v>29</v>
      </c>
      <c r="E344" s="5">
        <v>5</v>
      </c>
      <c r="G344" s="2">
        <f t="shared" si="4"/>
        <v>76.899999999999935</v>
      </c>
    </row>
    <row r="345" spans="1:7">
      <c r="A345" s="3">
        <v>44105</v>
      </c>
      <c r="B345" s="422">
        <v>20339</v>
      </c>
      <c r="C345" s="422" t="s">
        <v>21</v>
      </c>
      <c r="D345" t="s">
        <v>14</v>
      </c>
      <c r="F345" s="20">
        <v>60</v>
      </c>
      <c r="G345" s="2">
        <f t="shared" si="4"/>
        <v>16.899999999999935</v>
      </c>
    </row>
    <row r="346" spans="1:7">
      <c r="A346" s="3">
        <v>44105</v>
      </c>
      <c r="B346" s="422">
        <v>20339</v>
      </c>
      <c r="C346" s="422" t="s">
        <v>21</v>
      </c>
      <c r="D346" t="s">
        <v>29</v>
      </c>
      <c r="F346" s="20">
        <v>5</v>
      </c>
      <c r="G346" s="2">
        <f t="shared" si="4"/>
        <v>11.899999999999935</v>
      </c>
    </row>
    <row r="347" spans="1:7">
      <c r="A347" s="3">
        <v>44120</v>
      </c>
      <c r="B347" s="422">
        <v>20488</v>
      </c>
      <c r="C347" s="422" t="s">
        <v>21</v>
      </c>
      <c r="D347" t="s">
        <v>12</v>
      </c>
      <c r="F347" s="20">
        <v>10.7</v>
      </c>
      <c r="G347" s="2">
        <f t="shared" si="4"/>
        <v>1.1999999999999353</v>
      </c>
    </row>
    <row r="348" spans="1:7">
      <c r="A348" s="3">
        <v>44120</v>
      </c>
      <c r="B348" s="422">
        <v>20488</v>
      </c>
      <c r="C348" s="422" t="s">
        <v>21</v>
      </c>
      <c r="D348" t="s">
        <v>13</v>
      </c>
      <c r="F348" s="20">
        <v>1.2</v>
      </c>
      <c r="G348" s="2">
        <f t="shared" si="4"/>
        <v>-6.4614980033184111E-14</v>
      </c>
    </row>
    <row r="349" spans="1:7">
      <c r="A349" s="8">
        <v>44043</v>
      </c>
      <c r="B349" s="421" t="s">
        <v>10</v>
      </c>
      <c r="C349" s="421" t="s">
        <v>22</v>
      </c>
      <c r="D349" t="s">
        <v>12</v>
      </c>
      <c r="E349" s="5">
        <v>94.5</v>
      </c>
      <c r="G349" s="2">
        <f t="shared" si="4"/>
        <v>94.499999999999929</v>
      </c>
    </row>
    <row r="350" spans="1:7">
      <c r="B350" s="422"/>
      <c r="C350" s="422"/>
      <c r="D350" t="s">
        <v>13</v>
      </c>
      <c r="E350" s="5">
        <v>5</v>
      </c>
      <c r="G350" s="2">
        <f t="shared" si="4"/>
        <v>99.499999999999929</v>
      </c>
    </row>
    <row r="351" spans="1:7">
      <c r="B351" s="422"/>
      <c r="C351" s="422"/>
      <c r="D351" t="s">
        <v>14</v>
      </c>
      <c r="E351" s="5">
        <v>60</v>
      </c>
      <c r="G351" s="2">
        <f t="shared" si="4"/>
        <v>159.49999999999994</v>
      </c>
    </row>
    <row r="352" spans="1:7">
      <c r="B352" s="422"/>
      <c r="C352" s="422"/>
      <c r="D352" t="s">
        <v>29</v>
      </c>
      <c r="E352" s="5">
        <v>5</v>
      </c>
      <c r="G352" s="2">
        <f t="shared" si="4"/>
        <v>164.49999999999994</v>
      </c>
    </row>
    <row r="353" spans="1:7">
      <c r="A353" s="3">
        <v>44120</v>
      </c>
      <c r="B353" s="422">
        <v>20488</v>
      </c>
      <c r="C353" s="422" t="s">
        <v>22</v>
      </c>
      <c r="D353" t="s">
        <v>14</v>
      </c>
      <c r="F353" s="2">
        <v>60</v>
      </c>
      <c r="G353" s="2">
        <f t="shared" si="4"/>
        <v>104.49999999999994</v>
      </c>
    </row>
    <row r="354" spans="1:7">
      <c r="A354" s="3">
        <v>44120</v>
      </c>
      <c r="B354" s="422">
        <v>20488</v>
      </c>
      <c r="C354" s="422" t="s">
        <v>22</v>
      </c>
      <c r="D354" t="s">
        <v>29</v>
      </c>
      <c r="F354" s="2">
        <v>5</v>
      </c>
      <c r="G354" s="2">
        <f t="shared" si="4"/>
        <v>99.499999999999943</v>
      </c>
    </row>
    <row r="355" spans="1:7">
      <c r="A355" s="3">
        <v>44128</v>
      </c>
      <c r="B355" s="422">
        <v>20507</v>
      </c>
      <c r="C355" s="422" t="s">
        <v>22</v>
      </c>
      <c r="D355" t="s">
        <v>12</v>
      </c>
      <c r="F355" s="2">
        <v>94.5</v>
      </c>
      <c r="G355" s="2">
        <f t="shared" si="4"/>
        <v>4.9999999999999432</v>
      </c>
    </row>
    <row r="356" spans="1:7">
      <c r="A356" s="3">
        <v>44128</v>
      </c>
      <c r="B356" s="422">
        <v>20507</v>
      </c>
      <c r="C356" s="422" t="s">
        <v>22</v>
      </c>
      <c r="D356" t="s">
        <v>13</v>
      </c>
      <c r="F356" s="2">
        <v>5</v>
      </c>
      <c r="G356" s="2">
        <f t="shared" si="4"/>
        <v>-5.6843418860808015E-14</v>
      </c>
    </row>
    <row r="357" spans="1:7">
      <c r="A357" s="8">
        <v>44074</v>
      </c>
      <c r="B357" s="421" t="s">
        <v>10</v>
      </c>
      <c r="C357" s="421" t="s">
        <v>23</v>
      </c>
      <c r="D357" t="s">
        <v>12</v>
      </c>
      <c r="E357" s="5">
        <v>126.1</v>
      </c>
      <c r="G357" s="2">
        <f t="shared" si="4"/>
        <v>126.09999999999994</v>
      </c>
    </row>
    <row r="358" spans="1:7">
      <c r="B358" s="422"/>
      <c r="C358" s="422"/>
      <c r="D358" t="s">
        <v>13</v>
      </c>
      <c r="E358" s="5">
        <v>3.5</v>
      </c>
      <c r="G358" s="2">
        <f t="shared" si="4"/>
        <v>129.59999999999994</v>
      </c>
    </row>
    <row r="359" spans="1:7">
      <c r="B359" s="422"/>
      <c r="C359" s="422"/>
      <c r="D359" t="s">
        <v>14</v>
      </c>
      <c r="E359" s="5">
        <v>60</v>
      </c>
      <c r="G359" s="2">
        <f t="shared" ref="G359:G424" si="5">+G358+E359-F359</f>
        <v>189.59999999999994</v>
      </c>
    </row>
    <row r="360" spans="1:7">
      <c r="B360" s="422"/>
      <c r="C360" s="422"/>
      <c r="D360" t="s">
        <v>29</v>
      </c>
      <c r="E360" s="5">
        <v>5</v>
      </c>
      <c r="G360" s="2">
        <f t="shared" si="5"/>
        <v>194.59999999999994</v>
      </c>
    </row>
    <row r="361" spans="1:7">
      <c r="B361" s="422"/>
      <c r="C361" s="422"/>
      <c r="D361" t="s">
        <v>33</v>
      </c>
      <c r="E361" s="5">
        <v>15</v>
      </c>
      <c r="G361" s="2">
        <f t="shared" si="5"/>
        <v>209.59999999999994</v>
      </c>
    </row>
    <row r="362" spans="1:7">
      <c r="A362" s="3">
        <v>44120</v>
      </c>
      <c r="B362" s="422">
        <v>20489</v>
      </c>
      <c r="C362" s="422" t="s">
        <v>23</v>
      </c>
      <c r="D362" t="s">
        <v>14</v>
      </c>
      <c r="F362" s="2">
        <v>60</v>
      </c>
      <c r="G362" s="2">
        <f t="shared" si="5"/>
        <v>149.59999999999994</v>
      </c>
    </row>
    <row r="363" spans="1:7">
      <c r="A363" s="3">
        <v>44120</v>
      </c>
      <c r="B363" s="422">
        <v>20489</v>
      </c>
      <c r="C363" s="422" t="s">
        <v>23</v>
      </c>
      <c r="D363" t="s">
        <v>29</v>
      </c>
      <c r="F363" s="2">
        <v>5</v>
      </c>
      <c r="G363" s="2">
        <f t="shared" si="5"/>
        <v>144.59999999999994</v>
      </c>
    </row>
    <row r="364" spans="1:7">
      <c r="A364" s="3">
        <v>44151</v>
      </c>
      <c r="B364" s="422">
        <v>20680</v>
      </c>
      <c r="C364" s="422" t="s">
        <v>23</v>
      </c>
      <c r="D364" t="s">
        <v>12</v>
      </c>
      <c r="F364" s="2">
        <v>126.1</v>
      </c>
      <c r="G364" s="2">
        <f t="shared" si="5"/>
        <v>18.499999999999943</v>
      </c>
    </row>
    <row r="365" spans="1:7">
      <c r="A365" s="3">
        <v>44151</v>
      </c>
      <c r="B365" s="422">
        <v>20680</v>
      </c>
      <c r="C365" s="422" t="s">
        <v>23</v>
      </c>
      <c r="D365" t="s">
        <v>13</v>
      </c>
      <c r="F365" s="2">
        <v>3.5</v>
      </c>
      <c r="G365" s="2">
        <f t="shared" si="5"/>
        <v>14.999999999999943</v>
      </c>
    </row>
    <row r="366" spans="1:7">
      <c r="A366" s="3">
        <v>44196</v>
      </c>
      <c r="B366" s="422">
        <v>21300</v>
      </c>
      <c r="C366" s="422" t="s">
        <v>23</v>
      </c>
      <c r="D366" t="s">
        <v>33</v>
      </c>
      <c r="F366" s="2">
        <v>15</v>
      </c>
      <c r="G366" s="2">
        <f t="shared" si="5"/>
        <v>-5.6843418860808015E-14</v>
      </c>
    </row>
    <row r="367" spans="1:7">
      <c r="A367" s="8">
        <v>44104</v>
      </c>
      <c r="B367" s="421" t="s">
        <v>10</v>
      </c>
      <c r="C367" s="421" t="s">
        <v>41</v>
      </c>
      <c r="D367" t="s">
        <v>12</v>
      </c>
      <c r="E367" s="5">
        <v>129.30000000000001</v>
      </c>
      <c r="G367" s="2">
        <f t="shared" si="5"/>
        <v>129.29999999999995</v>
      </c>
    </row>
    <row r="368" spans="1:7">
      <c r="B368" s="422"/>
      <c r="C368" s="422"/>
      <c r="D368" t="s">
        <v>13</v>
      </c>
      <c r="E368" s="5">
        <v>4.0999999999999996</v>
      </c>
      <c r="G368" s="2">
        <f t="shared" si="5"/>
        <v>133.39999999999995</v>
      </c>
    </row>
    <row r="369" spans="1:7">
      <c r="B369" s="422"/>
      <c r="C369" s="422"/>
      <c r="D369" t="s">
        <v>14</v>
      </c>
      <c r="E369" s="5">
        <v>60</v>
      </c>
      <c r="G369" s="2">
        <f t="shared" si="5"/>
        <v>193.39999999999995</v>
      </c>
    </row>
    <row r="370" spans="1:7">
      <c r="B370" s="422"/>
      <c r="C370" s="422"/>
      <c r="D370" t="s">
        <v>29</v>
      </c>
      <c r="E370" s="5">
        <v>5</v>
      </c>
      <c r="G370" s="2">
        <f t="shared" si="5"/>
        <v>198.39999999999995</v>
      </c>
    </row>
    <row r="371" spans="1:7">
      <c r="B371" s="422"/>
      <c r="C371" s="422"/>
      <c r="D371" t="s">
        <v>33</v>
      </c>
      <c r="E371" s="5">
        <v>8.5</v>
      </c>
      <c r="G371" s="2">
        <f t="shared" si="5"/>
        <v>206.89999999999995</v>
      </c>
    </row>
    <row r="372" spans="1:7">
      <c r="A372" s="3">
        <v>44128</v>
      </c>
      <c r="B372" s="422">
        <v>20508</v>
      </c>
      <c r="C372" s="422" t="s">
        <v>24</v>
      </c>
      <c r="D372" t="s">
        <v>14</v>
      </c>
      <c r="F372" s="2">
        <v>60</v>
      </c>
      <c r="G372" s="2">
        <f t="shared" si="5"/>
        <v>146.89999999999995</v>
      </c>
    </row>
    <row r="373" spans="1:7">
      <c r="A373" s="3">
        <v>44128</v>
      </c>
      <c r="B373" s="422">
        <v>20508</v>
      </c>
      <c r="C373" s="422" t="s">
        <v>24</v>
      </c>
      <c r="D373" t="s">
        <v>29</v>
      </c>
      <c r="F373" s="2">
        <v>5</v>
      </c>
      <c r="G373" s="2">
        <f t="shared" si="5"/>
        <v>141.89999999999995</v>
      </c>
    </row>
    <row r="374" spans="1:7">
      <c r="A374" s="3">
        <v>44174</v>
      </c>
      <c r="B374" s="422">
        <v>20975</v>
      </c>
      <c r="C374" s="422" t="s">
        <v>24</v>
      </c>
      <c r="D374" t="s">
        <v>12</v>
      </c>
      <c r="F374" s="2">
        <v>129.30000000000001</v>
      </c>
      <c r="G374" s="2">
        <f t="shared" si="5"/>
        <v>12.599999999999937</v>
      </c>
    </row>
    <row r="375" spans="1:7">
      <c r="A375" s="3">
        <v>44174</v>
      </c>
      <c r="B375" s="422">
        <v>20975</v>
      </c>
      <c r="C375" s="422" t="s">
        <v>24</v>
      </c>
      <c r="D375" t="s">
        <v>13</v>
      </c>
      <c r="F375" s="2">
        <v>4.0999999999999996</v>
      </c>
      <c r="G375" s="2">
        <f t="shared" si="5"/>
        <v>8.4999999999999378</v>
      </c>
    </row>
    <row r="376" spans="1:7">
      <c r="A376" s="3">
        <v>44196</v>
      </c>
      <c r="B376" s="422">
        <v>21300</v>
      </c>
      <c r="C376" s="422" t="s">
        <v>41</v>
      </c>
      <c r="D376" t="s">
        <v>33</v>
      </c>
      <c r="F376" s="2">
        <v>8.5</v>
      </c>
      <c r="G376" s="2">
        <f t="shared" si="5"/>
        <v>-6.2172489379008766E-14</v>
      </c>
    </row>
    <row r="377" spans="1:7">
      <c r="A377" s="8">
        <v>44135</v>
      </c>
      <c r="B377" s="421" t="s">
        <v>10</v>
      </c>
      <c r="C377" s="421" t="s">
        <v>25</v>
      </c>
      <c r="D377" t="s">
        <v>12</v>
      </c>
      <c r="E377" s="5">
        <v>151.6</v>
      </c>
      <c r="G377" s="2">
        <f t="shared" si="5"/>
        <v>151.59999999999994</v>
      </c>
    </row>
    <row r="378" spans="1:7">
      <c r="A378"/>
      <c r="B378" s="422"/>
      <c r="C378" s="422"/>
      <c r="D378" t="s">
        <v>13</v>
      </c>
      <c r="E378" s="5">
        <v>4.3</v>
      </c>
      <c r="G378" s="2">
        <f t="shared" si="5"/>
        <v>155.89999999999995</v>
      </c>
    </row>
    <row r="379" spans="1:7">
      <c r="A379"/>
      <c r="B379" s="422"/>
      <c r="C379" s="422"/>
      <c r="D379" t="s">
        <v>14</v>
      </c>
      <c r="E379" s="5">
        <v>60</v>
      </c>
      <c r="G379" s="2">
        <f t="shared" si="5"/>
        <v>215.89999999999995</v>
      </c>
    </row>
    <row r="380" spans="1:7">
      <c r="A380"/>
      <c r="B380" s="422"/>
      <c r="C380" s="422"/>
      <c r="D380" t="s">
        <v>29</v>
      </c>
      <c r="E380" s="5">
        <v>5</v>
      </c>
      <c r="G380" s="2">
        <f t="shared" si="5"/>
        <v>220.89999999999995</v>
      </c>
    </row>
    <row r="381" spans="1:7">
      <c r="A381" s="1">
        <v>44181</v>
      </c>
      <c r="B381" s="422">
        <v>21100</v>
      </c>
      <c r="C381" s="422" t="s">
        <v>25</v>
      </c>
      <c r="D381" t="s">
        <v>12</v>
      </c>
      <c r="F381" s="2">
        <v>151.6</v>
      </c>
      <c r="G381" s="2">
        <f t="shared" si="5"/>
        <v>69.299999999999955</v>
      </c>
    </row>
    <row r="382" spans="1:7">
      <c r="A382" s="1">
        <v>44181</v>
      </c>
      <c r="B382" s="422">
        <v>21100</v>
      </c>
      <c r="C382" s="422" t="s">
        <v>25</v>
      </c>
      <c r="D382" t="s">
        <v>13</v>
      </c>
      <c r="F382" s="2">
        <v>4.3</v>
      </c>
      <c r="G382" s="2">
        <f t="shared" si="5"/>
        <v>64.999999999999957</v>
      </c>
    </row>
    <row r="383" spans="1:7">
      <c r="A383" s="1">
        <v>44193</v>
      </c>
      <c r="B383" s="422">
        <v>21210</v>
      </c>
      <c r="C383" s="422" t="s">
        <v>25</v>
      </c>
      <c r="D383" t="s">
        <v>31</v>
      </c>
      <c r="F383" s="2">
        <v>60</v>
      </c>
      <c r="G383" s="2">
        <f t="shared" si="5"/>
        <v>4.9999999999999574</v>
      </c>
    </row>
    <row r="384" spans="1:7">
      <c r="A384" s="1">
        <v>44193</v>
      </c>
      <c r="B384" s="422">
        <v>21210</v>
      </c>
      <c r="C384" s="422" t="s">
        <v>25</v>
      </c>
      <c r="D384" t="s">
        <v>29</v>
      </c>
      <c r="F384" s="2">
        <v>5</v>
      </c>
      <c r="G384" s="2">
        <f t="shared" si="5"/>
        <v>-4.2632564145606011E-14</v>
      </c>
    </row>
    <row r="385" spans="1:7">
      <c r="A385" s="8">
        <v>44165</v>
      </c>
      <c r="B385" s="421" t="s">
        <v>10</v>
      </c>
      <c r="C385" s="421" t="s">
        <v>26</v>
      </c>
      <c r="D385" t="s">
        <v>12</v>
      </c>
      <c r="E385" s="5">
        <v>143.80000000000001</v>
      </c>
      <c r="G385" s="2">
        <f t="shared" si="5"/>
        <v>143.79999999999995</v>
      </c>
    </row>
    <row r="386" spans="1:7">
      <c r="A386"/>
      <c r="B386" s="422"/>
      <c r="C386" s="422"/>
      <c r="D386" t="s">
        <v>13</v>
      </c>
      <c r="E386" s="5">
        <v>4.5</v>
      </c>
      <c r="G386" s="2">
        <f t="shared" si="5"/>
        <v>148.29999999999995</v>
      </c>
    </row>
    <row r="387" spans="1:7">
      <c r="A387"/>
      <c r="B387" s="422"/>
      <c r="C387" s="422"/>
      <c r="D387" t="s">
        <v>14</v>
      </c>
      <c r="E387" s="5">
        <v>60</v>
      </c>
      <c r="G387" s="2">
        <f t="shared" si="5"/>
        <v>208.29999999999995</v>
      </c>
    </row>
    <row r="388" spans="1:7">
      <c r="A388"/>
      <c r="B388" s="422"/>
      <c r="C388" s="422"/>
      <c r="D388" t="s">
        <v>29</v>
      </c>
      <c r="E388" s="5">
        <v>5</v>
      </c>
      <c r="G388" s="2">
        <f t="shared" si="5"/>
        <v>213.29999999999995</v>
      </c>
    </row>
    <row r="389" spans="1:7">
      <c r="A389" s="1">
        <v>44193</v>
      </c>
      <c r="B389" s="422">
        <v>21210</v>
      </c>
      <c r="C389" s="422" t="s">
        <v>26</v>
      </c>
      <c r="D389" t="s">
        <v>31</v>
      </c>
      <c r="F389" s="2">
        <v>60</v>
      </c>
      <c r="G389" s="2">
        <f t="shared" si="5"/>
        <v>153.29999999999995</v>
      </c>
    </row>
    <row r="390" spans="1:7">
      <c r="A390" s="1">
        <v>44193</v>
      </c>
      <c r="B390" s="422">
        <v>21210</v>
      </c>
      <c r="C390" s="422" t="s">
        <v>26</v>
      </c>
      <c r="D390" t="s">
        <v>29</v>
      </c>
      <c r="F390" s="2">
        <v>5</v>
      </c>
      <c r="G390" s="2">
        <f t="shared" si="5"/>
        <v>148.29999999999995</v>
      </c>
    </row>
    <row r="391" spans="1:7">
      <c r="A391" s="1">
        <v>44200</v>
      </c>
      <c r="B391" s="422">
        <v>21314</v>
      </c>
      <c r="C391" s="422" t="s">
        <v>26</v>
      </c>
      <c r="D391" t="s">
        <v>12</v>
      </c>
      <c r="F391" s="2">
        <v>143.80000000000001</v>
      </c>
      <c r="G391" s="2">
        <f t="shared" si="5"/>
        <v>4.4999999999999432</v>
      </c>
    </row>
    <row r="392" spans="1:7">
      <c r="A392" s="1">
        <v>44200</v>
      </c>
      <c r="B392" s="422">
        <v>21314</v>
      </c>
      <c r="C392" s="422" t="s">
        <v>26</v>
      </c>
      <c r="D392" t="s">
        <v>13</v>
      </c>
      <c r="F392" s="2">
        <v>4.5</v>
      </c>
      <c r="G392" s="2">
        <f t="shared" si="5"/>
        <v>-5.6843418860808015E-14</v>
      </c>
    </row>
    <row r="393" spans="1:7">
      <c r="A393" s="8">
        <v>44196</v>
      </c>
      <c r="B393" s="421" t="s">
        <v>10</v>
      </c>
      <c r="C393" s="421" t="s">
        <v>27</v>
      </c>
      <c r="D393" t="s">
        <v>12</v>
      </c>
      <c r="E393" s="67">
        <v>164.5</v>
      </c>
      <c r="G393" s="2">
        <f t="shared" si="5"/>
        <v>164.49999999999994</v>
      </c>
    </row>
    <row r="394" spans="1:7">
      <c r="A394" s="1"/>
      <c r="B394" s="422"/>
      <c r="C394" s="422"/>
      <c r="D394" t="s">
        <v>13</v>
      </c>
      <c r="E394" s="67">
        <v>4</v>
      </c>
      <c r="G394" s="2">
        <f t="shared" si="5"/>
        <v>168.49999999999994</v>
      </c>
    </row>
    <row r="395" spans="1:7">
      <c r="A395" s="1"/>
      <c r="B395" s="422"/>
      <c r="C395" s="422"/>
      <c r="D395" t="s">
        <v>31</v>
      </c>
      <c r="E395" s="67">
        <v>60</v>
      </c>
      <c r="G395" s="2">
        <f t="shared" si="5"/>
        <v>228.49999999999994</v>
      </c>
    </row>
    <row r="396" spans="1:7">
      <c r="A396" s="1"/>
      <c r="B396" s="422"/>
      <c r="C396" s="422"/>
      <c r="D396" t="s">
        <v>29</v>
      </c>
      <c r="E396" s="67">
        <v>5</v>
      </c>
      <c r="G396" s="2">
        <f t="shared" si="5"/>
        <v>233.49999999999994</v>
      </c>
    </row>
    <row r="397" spans="1:7">
      <c r="A397" s="1">
        <v>44218</v>
      </c>
      <c r="B397" s="422">
        <v>21392</v>
      </c>
      <c r="C397" s="422" t="s">
        <v>27</v>
      </c>
      <c r="D397" t="s">
        <v>31</v>
      </c>
      <c r="E397" s="67"/>
      <c r="F397" s="2">
        <v>60</v>
      </c>
      <c r="G397" s="2">
        <f t="shared" si="5"/>
        <v>173.49999999999994</v>
      </c>
    </row>
    <row r="398" spans="1:7">
      <c r="A398" s="1">
        <v>44218</v>
      </c>
      <c r="B398" s="422">
        <v>21392</v>
      </c>
      <c r="C398" s="422" t="s">
        <v>27</v>
      </c>
      <c r="D398" t="s">
        <v>29</v>
      </c>
      <c r="E398" s="67"/>
      <c r="F398" s="2">
        <v>5</v>
      </c>
      <c r="G398" s="2">
        <f t="shared" si="5"/>
        <v>168.49999999999994</v>
      </c>
    </row>
    <row r="399" spans="1:7">
      <c r="A399" s="1">
        <v>44228</v>
      </c>
      <c r="B399" s="422">
        <v>21496</v>
      </c>
      <c r="C399" s="422" t="s">
        <v>27</v>
      </c>
      <c r="D399" t="s">
        <v>12</v>
      </c>
      <c r="E399" s="67"/>
      <c r="F399" s="2">
        <v>164.5</v>
      </c>
      <c r="G399" s="2">
        <f t="shared" si="5"/>
        <v>3.9999999999999432</v>
      </c>
    </row>
    <row r="400" spans="1:7">
      <c r="A400" s="1">
        <v>44228</v>
      </c>
      <c r="B400" s="422">
        <v>21496</v>
      </c>
      <c r="C400" s="422" t="s">
        <v>27</v>
      </c>
      <c r="D400" t="s">
        <v>13</v>
      </c>
      <c r="E400" s="67"/>
      <c r="F400" s="2">
        <v>4</v>
      </c>
      <c r="G400" s="2">
        <f t="shared" si="5"/>
        <v>-5.6843418860808015E-14</v>
      </c>
    </row>
    <row r="401" spans="1:7">
      <c r="A401" s="8">
        <v>44227</v>
      </c>
      <c r="B401" s="421" t="s">
        <v>10</v>
      </c>
      <c r="C401" s="421" t="s">
        <v>11</v>
      </c>
      <c r="D401" t="s">
        <v>12</v>
      </c>
      <c r="E401" s="67">
        <v>175.6</v>
      </c>
      <c r="G401" s="2">
        <f t="shared" si="5"/>
        <v>175.59999999999994</v>
      </c>
    </row>
    <row r="402" spans="1:7">
      <c r="A402" s="1"/>
      <c r="B402" s="422"/>
      <c r="C402" s="422"/>
      <c r="D402" t="s">
        <v>13</v>
      </c>
      <c r="E402" s="67">
        <v>5</v>
      </c>
      <c r="G402" s="2">
        <f t="shared" si="5"/>
        <v>180.59999999999994</v>
      </c>
    </row>
    <row r="403" spans="1:7">
      <c r="A403" s="1"/>
      <c r="B403" s="422"/>
      <c r="C403" s="422"/>
      <c r="D403" t="s">
        <v>31</v>
      </c>
      <c r="E403" s="67">
        <v>60</v>
      </c>
      <c r="G403" s="2">
        <f t="shared" si="5"/>
        <v>240.59999999999994</v>
      </c>
    </row>
    <row r="404" spans="1:7">
      <c r="A404" s="1"/>
      <c r="B404" s="422"/>
      <c r="C404" s="422"/>
      <c r="D404" t="s">
        <v>29</v>
      </c>
      <c r="E404" s="67">
        <v>5</v>
      </c>
      <c r="G404" s="2">
        <f t="shared" si="5"/>
        <v>245.59999999999994</v>
      </c>
    </row>
    <row r="405" spans="1:7">
      <c r="A405" s="1">
        <v>44253</v>
      </c>
      <c r="B405" s="422">
        <v>21635</v>
      </c>
      <c r="C405" s="422" t="s">
        <v>11</v>
      </c>
      <c r="D405" t="s">
        <v>12</v>
      </c>
      <c r="E405" s="67"/>
      <c r="F405" s="2">
        <v>175.6</v>
      </c>
      <c r="G405" s="2">
        <f t="shared" si="5"/>
        <v>69.999999999999943</v>
      </c>
    </row>
    <row r="406" spans="1:7">
      <c r="A406" s="1">
        <v>44253</v>
      </c>
      <c r="B406" s="422">
        <v>21635</v>
      </c>
      <c r="C406" s="422" t="s">
        <v>11</v>
      </c>
      <c r="D406" t="s">
        <v>13</v>
      </c>
      <c r="E406" s="67"/>
      <c r="F406" s="2">
        <v>5</v>
      </c>
      <c r="G406" s="2">
        <f t="shared" si="5"/>
        <v>64.999999999999943</v>
      </c>
    </row>
    <row r="407" spans="1:7">
      <c r="A407" s="1">
        <v>44264</v>
      </c>
      <c r="B407" s="422">
        <v>21871</v>
      </c>
      <c r="C407" s="422" t="s">
        <v>11</v>
      </c>
      <c r="D407" t="s">
        <v>14</v>
      </c>
      <c r="E407" s="67"/>
      <c r="F407" s="2">
        <v>60</v>
      </c>
      <c r="G407" s="2">
        <f t="shared" si="5"/>
        <v>4.9999999999999432</v>
      </c>
    </row>
    <row r="408" spans="1:7">
      <c r="A408" s="1">
        <v>44264</v>
      </c>
      <c r="B408" s="422">
        <v>21871</v>
      </c>
      <c r="C408" s="422" t="s">
        <v>11</v>
      </c>
      <c r="D408" t="s">
        <v>15</v>
      </c>
      <c r="E408" s="67"/>
      <c r="F408" s="2">
        <v>5</v>
      </c>
      <c r="G408" s="2">
        <f t="shared" si="5"/>
        <v>-5.6843418860808015E-14</v>
      </c>
    </row>
    <row r="409" spans="1:7">
      <c r="A409" s="8">
        <v>44255</v>
      </c>
      <c r="B409" s="421" t="s">
        <v>10</v>
      </c>
      <c r="C409" s="421" t="s">
        <v>17</v>
      </c>
      <c r="D409" t="s">
        <v>12</v>
      </c>
      <c r="E409" s="67">
        <v>159</v>
      </c>
      <c r="G409" s="2">
        <f t="shared" si="5"/>
        <v>158.99999999999994</v>
      </c>
    </row>
    <row r="410" spans="1:7">
      <c r="A410" s="1"/>
      <c r="B410" s="422"/>
      <c r="C410" s="422"/>
      <c r="D410" t="s">
        <v>13</v>
      </c>
      <c r="E410" s="67">
        <v>5.7</v>
      </c>
      <c r="G410" s="2">
        <f t="shared" si="5"/>
        <v>164.69999999999993</v>
      </c>
    </row>
    <row r="411" spans="1:7">
      <c r="A411" s="1"/>
      <c r="B411" s="422"/>
      <c r="C411" s="422"/>
      <c r="D411" t="s">
        <v>31</v>
      </c>
      <c r="E411" s="67">
        <v>56</v>
      </c>
      <c r="G411" s="2">
        <f t="shared" si="5"/>
        <v>220.69999999999993</v>
      </c>
    </row>
    <row r="412" spans="1:7">
      <c r="A412" s="1"/>
      <c r="B412" s="422"/>
      <c r="C412" s="422"/>
      <c r="D412" t="s">
        <v>29</v>
      </c>
      <c r="E412" s="67">
        <v>5</v>
      </c>
      <c r="G412" s="2">
        <f t="shared" si="5"/>
        <v>225.69999999999993</v>
      </c>
    </row>
    <row r="413" spans="1:7">
      <c r="A413" s="1"/>
      <c r="B413" s="422"/>
      <c r="C413" s="422"/>
      <c r="D413" t="s">
        <v>38</v>
      </c>
      <c r="E413" s="67">
        <v>10</v>
      </c>
      <c r="G413" s="2">
        <f t="shared" si="5"/>
        <v>235.69999999999993</v>
      </c>
    </row>
    <row r="414" spans="1:7">
      <c r="A414" s="1">
        <v>44258</v>
      </c>
      <c r="B414" s="422">
        <v>21719</v>
      </c>
      <c r="C414" s="422" t="s">
        <v>17</v>
      </c>
      <c r="D414" t="s">
        <v>38</v>
      </c>
      <c r="E414" s="67"/>
      <c r="F414" s="2">
        <v>10</v>
      </c>
      <c r="G414" s="2">
        <f t="shared" si="5"/>
        <v>225.69999999999993</v>
      </c>
    </row>
    <row r="415" spans="1:7">
      <c r="A415" s="1">
        <v>44264</v>
      </c>
      <c r="B415" s="422">
        <v>21871</v>
      </c>
      <c r="C415" s="422" t="s">
        <v>17</v>
      </c>
      <c r="D415" t="s">
        <v>14</v>
      </c>
      <c r="E415" s="67"/>
      <c r="F415" s="2">
        <v>56</v>
      </c>
      <c r="G415" s="2">
        <f t="shared" si="5"/>
        <v>169.69999999999993</v>
      </c>
    </row>
    <row r="416" spans="1:7">
      <c r="A416" s="1">
        <v>44264</v>
      </c>
      <c r="B416" s="422">
        <v>21871</v>
      </c>
      <c r="C416" s="422" t="s">
        <v>17</v>
      </c>
      <c r="D416" t="s">
        <v>15</v>
      </c>
      <c r="E416" s="67"/>
      <c r="F416" s="2">
        <v>5</v>
      </c>
      <c r="G416" s="2">
        <f t="shared" si="5"/>
        <v>164.69999999999993</v>
      </c>
    </row>
    <row r="417" spans="1:7">
      <c r="A417" s="1">
        <v>44305</v>
      </c>
      <c r="B417" s="422">
        <v>22193</v>
      </c>
      <c r="C417" s="422" t="s">
        <v>17</v>
      </c>
      <c r="D417" t="s">
        <v>12</v>
      </c>
      <c r="E417" s="67"/>
      <c r="F417" s="2">
        <v>159</v>
      </c>
      <c r="G417" s="2">
        <f t="shared" si="5"/>
        <v>5.6999999999999318</v>
      </c>
    </row>
    <row r="418" spans="1:7">
      <c r="A418" s="1">
        <v>44305</v>
      </c>
      <c r="B418" s="422">
        <v>22193</v>
      </c>
      <c r="C418" s="422" t="s">
        <v>17</v>
      </c>
      <c r="D418" t="s">
        <v>13</v>
      </c>
      <c r="E418" s="67"/>
      <c r="F418" s="2">
        <v>5.7</v>
      </c>
      <c r="G418" s="2">
        <f t="shared" si="5"/>
        <v>-6.8389738316909643E-14</v>
      </c>
    </row>
    <row r="419" spans="1:7">
      <c r="A419" s="8">
        <v>44286</v>
      </c>
      <c r="B419" s="421" t="s">
        <v>10</v>
      </c>
      <c r="C419" s="421" t="s">
        <v>18</v>
      </c>
      <c r="D419" t="s">
        <v>12</v>
      </c>
      <c r="E419" s="67">
        <v>174.4</v>
      </c>
      <c r="G419" s="2">
        <f t="shared" si="5"/>
        <v>174.39999999999995</v>
      </c>
    </row>
    <row r="420" spans="1:7">
      <c r="A420" s="1"/>
      <c r="B420" s="422"/>
      <c r="C420" s="422"/>
      <c r="D420" t="s">
        <v>13</v>
      </c>
      <c r="E420" s="67">
        <v>3.8</v>
      </c>
      <c r="G420" s="2">
        <f t="shared" si="5"/>
        <v>178.19999999999996</v>
      </c>
    </row>
    <row r="421" spans="1:7">
      <c r="A421" s="1"/>
      <c r="B421" s="422"/>
      <c r="C421" s="422"/>
      <c r="D421" t="s">
        <v>31</v>
      </c>
      <c r="E421" s="67">
        <v>60</v>
      </c>
      <c r="G421" s="2">
        <f t="shared" si="5"/>
        <v>238.19999999999996</v>
      </c>
    </row>
    <row r="422" spans="1:7">
      <c r="A422" s="1"/>
      <c r="B422" s="422"/>
      <c r="C422" s="422"/>
      <c r="D422" t="s">
        <v>29</v>
      </c>
      <c r="E422" s="67">
        <v>5</v>
      </c>
      <c r="G422" s="2">
        <f t="shared" si="5"/>
        <v>243.19999999999996</v>
      </c>
    </row>
    <row r="423" spans="1:7">
      <c r="A423" s="1"/>
      <c r="B423" s="422"/>
      <c r="C423" s="422"/>
      <c r="D423" t="s">
        <v>40</v>
      </c>
      <c r="E423" s="67">
        <v>10</v>
      </c>
      <c r="G423" s="2">
        <f t="shared" si="5"/>
        <v>253.19999999999996</v>
      </c>
    </row>
    <row r="424" spans="1:7">
      <c r="A424" s="1">
        <v>44277</v>
      </c>
      <c r="B424" s="422">
        <v>22013</v>
      </c>
      <c r="C424" s="422" t="s">
        <v>18</v>
      </c>
      <c r="D424" t="s">
        <v>40</v>
      </c>
      <c r="E424" s="67"/>
      <c r="F424" s="2">
        <v>10</v>
      </c>
      <c r="G424" s="2">
        <f t="shared" si="5"/>
        <v>243.19999999999996</v>
      </c>
    </row>
    <row r="425" spans="1:7">
      <c r="A425" s="1">
        <v>44320</v>
      </c>
      <c r="B425" s="422">
        <v>22325</v>
      </c>
      <c r="C425" s="422" t="s">
        <v>18</v>
      </c>
      <c r="D425" t="s">
        <v>14</v>
      </c>
      <c r="E425" s="67"/>
      <c r="F425" s="2">
        <v>60</v>
      </c>
      <c r="G425" s="2">
        <f t="shared" ref="G425:G499" si="6">+G424+E425-F425</f>
        <v>183.19999999999996</v>
      </c>
    </row>
    <row r="426" spans="1:7">
      <c r="A426" s="1">
        <v>44320</v>
      </c>
      <c r="B426" s="422">
        <v>22325</v>
      </c>
      <c r="C426" s="422" t="s">
        <v>18</v>
      </c>
      <c r="D426" t="s">
        <v>15</v>
      </c>
      <c r="E426" s="67"/>
      <c r="F426" s="2">
        <v>5</v>
      </c>
      <c r="G426" s="2">
        <f t="shared" si="6"/>
        <v>178.19999999999996</v>
      </c>
    </row>
    <row r="427" spans="1:7">
      <c r="A427" s="1">
        <v>44334</v>
      </c>
      <c r="B427" s="422">
        <v>22472</v>
      </c>
      <c r="C427" s="422" t="s">
        <v>18</v>
      </c>
      <c r="D427" t="s">
        <v>12</v>
      </c>
      <c r="E427" s="67"/>
      <c r="F427" s="2">
        <v>174.4</v>
      </c>
      <c r="G427" s="2">
        <f t="shared" si="6"/>
        <v>3.7999999999999545</v>
      </c>
    </row>
    <row r="428" spans="1:7">
      <c r="A428" s="1">
        <v>44334</v>
      </c>
      <c r="B428" s="422">
        <v>22472</v>
      </c>
      <c r="C428" s="422" t="s">
        <v>18</v>
      </c>
      <c r="D428" t="s">
        <v>13</v>
      </c>
      <c r="E428" s="67"/>
      <c r="F428" s="2">
        <v>3.8</v>
      </c>
      <c r="G428" s="2">
        <f t="shared" si="6"/>
        <v>-4.5297099404706387E-14</v>
      </c>
    </row>
    <row r="429" spans="1:7">
      <c r="A429" s="8">
        <v>44316</v>
      </c>
      <c r="B429" s="421" t="s">
        <v>10</v>
      </c>
      <c r="C429" s="421" t="s">
        <v>19</v>
      </c>
      <c r="D429" t="s">
        <v>12</v>
      </c>
      <c r="E429" s="67">
        <v>168.3</v>
      </c>
      <c r="G429" s="2">
        <f t="shared" si="6"/>
        <v>168.29999999999995</v>
      </c>
    </row>
    <row r="430" spans="1:7">
      <c r="A430" s="1"/>
      <c r="B430" s="422"/>
      <c r="C430" s="422"/>
      <c r="D430" t="s">
        <v>13</v>
      </c>
      <c r="E430" s="67">
        <v>4.8</v>
      </c>
      <c r="G430" s="2">
        <f t="shared" si="6"/>
        <v>173.09999999999997</v>
      </c>
    </row>
    <row r="431" spans="1:7">
      <c r="A431" s="1"/>
      <c r="B431" s="422"/>
      <c r="C431" s="422"/>
      <c r="D431" t="s">
        <v>31</v>
      </c>
      <c r="E431" s="67">
        <v>60</v>
      </c>
      <c r="G431" s="2">
        <f t="shared" si="6"/>
        <v>233.09999999999997</v>
      </c>
    </row>
    <row r="432" spans="1:7">
      <c r="A432" s="1"/>
      <c r="B432" s="422"/>
      <c r="C432" s="422"/>
      <c r="D432" t="s">
        <v>29</v>
      </c>
      <c r="E432" s="67">
        <v>5</v>
      </c>
      <c r="G432" s="2">
        <f t="shared" si="6"/>
        <v>238.09999999999997</v>
      </c>
    </row>
    <row r="433" spans="1:7">
      <c r="A433" s="1">
        <v>44387</v>
      </c>
      <c r="B433" s="422">
        <v>22977</v>
      </c>
      <c r="C433" s="421" t="s">
        <v>19</v>
      </c>
      <c r="D433" t="s">
        <v>12</v>
      </c>
      <c r="E433" s="67"/>
      <c r="F433" s="67">
        <v>168.3</v>
      </c>
      <c r="G433" s="2">
        <f t="shared" si="6"/>
        <v>69.799999999999955</v>
      </c>
    </row>
    <row r="434" spans="1:7">
      <c r="A434" s="1">
        <v>44387</v>
      </c>
      <c r="B434" s="422">
        <v>22977</v>
      </c>
      <c r="C434" s="421" t="s">
        <v>19</v>
      </c>
      <c r="D434" t="s">
        <v>13</v>
      </c>
      <c r="E434" s="67"/>
      <c r="F434" s="67">
        <v>4.8</v>
      </c>
      <c r="G434" s="2">
        <f t="shared" si="6"/>
        <v>64.999999999999957</v>
      </c>
    </row>
    <row r="435" spans="1:7">
      <c r="A435" s="1">
        <v>44320</v>
      </c>
      <c r="B435" s="422">
        <v>22325</v>
      </c>
      <c r="C435" s="422" t="s">
        <v>19</v>
      </c>
      <c r="D435" t="s">
        <v>14</v>
      </c>
      <c r="E435" s="67"/>
      <c r="F435" s="2">
        <v>60</v>
      </c>
      <c r="G435" s="2">
        <f t="shared" si="6"/>
        <v>4.9999999999999574</v>
      </c>
    </row>
    <row r="436" spans="1:7">
      <c r="A436" s="1">
        <v>44320</v>
      </c>
      <c r="B436" s="422">
        <v>22325</v>
      </c>
      <c r="C436" s="422" t="s">
        <v>19</v>
      </c>
      <c r="D436" t="s">
        <v>15</v>
      </c>
      <c r="E436" s="67"/>
      <c r="F436" s="2">
        <v>5</v>
      </c>
      <c r="G436" s="2">
        <f t="shared" si="6"/>
        <v>-4.2632564145606011E-14</v>
      </c>
    </row>
    <row r="437" spans="1:7">
      <c r="A437" s="8">
        <v>44347</v>
      </c>
      <c r="B437" s="421" t="s">
        <v>10</v>
      </c>
      <c r="C437" s="421" t="s">
        <v>20</v>
      </c>
      <c r="D437" t="s">
        <v>12</v>
      </c>
      <c r="E437" s="67">
        <v>136.69999999999999</v>
      </c>
      <c r="G437" s="2">
        <f t="shared" si="6"/>
        <v>136.69999999999993</v>
      </c>
    </row>
    <row r="438" spans="1:7">
      <c r="A438" s="1"/>
      <c r="B438" s="422"/>
      <c r="C438" s="422"/>
      <c r="D438" t="s">
        <v>13</v>
      </c>
      <c r="E438" s="67">
        <v>3.5</v>
      </c>
      <c r="G438" s="2">
        <f t="shared" si="6"/>
        <v>140.19999999999993</v>
      </c>
    </row>
    <row r="439" spans="1:7">
      <c r="A439" s="1"/>
      <c r="B439" s="422"/>
      <c r="C439" s="422"/>
      <c r="D439" t="s">
        <v>31</v>
      </c>
      <c r="E439" s="67">
        <v>60</v>
      </c>
      <c r="G439" s="2">
        <f t="shared" si="6"/>
        <v>200.19999999999993</v>
      </c>
    </row>
    <row r="440" spans="1:7">
      <c r="A440" s="1"/>
      <c r="B440" s="422"/>
      <c r="C440" s="422"/>
      <c r="D440" t="s">
        <v>29</v>
      </c>
      <c r="E440" s="67">
        <v>5</v>
      </c>
      <c r="G440" s="2">
        <f t="shared" si="6"/>
        <v>205.19999999999993</v>
      </c>
    </row>
    <row r="441" spans="1:7">
      <c r="A441" s="1">
        <v>44393</v>
      </c>
      <c r="B441" s="422">
        <v>23053</v>
      </c>
      <c r="C441" s="422" t="s">
        <v>20</v>
      </c>
      <c r="D441" t="s">
        <v>14</v>
      </c>
      <c r="E441" s="67"/>
      <c r="F441" s="2">
        <v>60</v>
      </c>
      <c r="G441" s="2">
        <f t="shared" si="6"/>
        <v>145.19999999999993</v>
      </c>
    </row>
    <row r="442" spans="1:7">
      <c r="A442" s="1">
        <v>44393</v>
      </c>
      <c r="B442" s="422">
        <v>23053</v>
      </c>
      <c r="C442" s="422" t="s">
        <v>20</v>
      </c>
      <c r="D442" t="s">
        <v>15</v>
      </c>
      <c r="E442" s="67"/>
      <c r="F442" s="2">
        <v>5</v>
      </c>
      <c r="G442" s="2">
        <f t="shared" si="6"/>
        <v>140.19999999999993</v>
      </c>
    </row>
    <row r="443" spans="1:7">
      <c r="A443" s="432">
        <v>44399</v>
      </c>
      <c r="B443" s="422">
        <v>23072</v>
      </c>
      <c r="C443" s="422" t="s">
        <v>20</v>
      </c>
      <c r="E443" s="67"/>
      <c r="F443" s="67">
        <v>136.69999999999999</v>
      </c>
      <c r="G443" s="2">
        <f t="shared" si="6"/>
        <v>3.4999999999999432</v>
      </c>
    </row>
    <row r="444" spans="1:7">
      <c r="A444" s="432">
        <v>44399</v>
      </c>
      <c r="B444" s="422">
        <v>23072</v>
      </c>
      <c r="C444" s="422" t="s">
        <v>20</v>
      </c>
      <c r="E444" s="67"/>
      <c r="F444" s="67">
        <v>3.5</v>
      </c>
      <c r="G444" s="2">
        <f t="shared" si="6"/>
        <v>-5.6843418860808015E-14</v>
      </c>
    </row>
    <row r="445" spans="1:7">
      <c r="A445" s="8">
        <v>44377</v>
      </c>
      <c r="B445" s="421" t="s">
        <v>10</v>
      </c>
      <c r="C445" s="421" t="s">
        <v>21</v>
      </c>
      <c r="D445" t="s">
        <v>12</v>
      </c>
      <c r="E445" s="67">
        <v>149.80000000000001</v>
      </c>
      <c r="G445" s="2">
        <f t="shared" si="6"/>
        <v>149.79999999999995</v>
      </c>
    </row>
    <row r="446" spans="1:7">
      <c r="A446" s="1"/>
      <c r="B446" s="422"/>
      <c r="C446" s="422"/>
      <c r="D446" t="s">
        <v>13</v>
      </c>
      <c r="E446" s="82">
        <v>5.4</v>
      </c>
      <c r="G446" s="2">
        <f t="shared" si="6"/>
        <v>155.19999999999996</v>
      </c>
    </row>
    <row r="447" spans="1:7">
      <c r="A447" s="1"/>
      <c r="B447" s="422"/>
      <c r="C447" s="422"/>
      <c r="D447" t="s">
        <v>31</v>
      </c>
      <c r="E447" s="67">
        <v>60</v>
      </c>
      <c r="G447" s="2">
        <f t="shared" si="6"/>
        <v>215.19999999999996</v>
      </c>
    </row>
    <row r="448" spans="1:7">
      <c r="A448" s="1"/>
      <c r="B448" s="422"/>
      <c r="C448" s="422"/>
      <c r="D448" t="s">
        <v>29</v>
      </c>
      <c r="E448" s="67">
        <v>5</v>
      </c>
      <c r="G448" s="2">
        <f t="shared" si="6"/>
        <v>220.19999999999996</v>
      </c>
    </row>
    <row r="449" spans="1:7">
      <c r="A449" s="1">
        <v>44415</v>
      </c>
      <c r="B449" s="422">
        <v>23186</v>
      </c>
      <c r="C449" s="422" t="s">
        <v>21</v>
      </c>
      <c r="D449" t="s">
        <v>12</v>
      </c>
      <c r="E449" s="67"/>
      <c r="F449" s="67">
        <v>149.80000000000001</v>
      </c>
      <c r="G449" s="2">
        <f t="shared" si="6"/>
        <v>70.399999999999949</v>
      </c>
    </row>
    <row r="450" spans="1:7">
      <c r="A450" s="1">
        <v>44415</v>
      </c>
      <c r="B450" s="422">
        <v>23186</v>
      </c>
      <c r="C450" s="422" t="s">
        <v>21</v>
      </c>
      <c r="D450" t="s">
        <v>13</v>
      </c>
      <c r="E450" s="82"/>
      <c r="F450" s="82">
        <v>5.4</v>
      </c>
      <c r="G450" s="2">
        <f t="shared" si="6"/>
        <v>64.999999999999943</v>
      </c>
    </row>
    <row r="451" spans="1:7">
      <c r="A451" s="1">
        <v>44427</v>
      </c>
      <c r="B451" s="422">
        <v>23256</v>
      </c>
      <c r="C451" s="422" t="s">
        <v>21</v>
      </c>
      <c r="D451" t="s">
        <v>31</v>
      </c>
      <c r="E451" s="82"/>
      <c r="F451" s="82">
        <v>60</v>
      </c>
      <c r="G451" s="2">
        <f t="shared" si="6"/>
        <v>4.9999999999999432</v>
      </c>
    </row>
    <row r="452" spans="1:7">
      <c r="A452" s="1">
        <v>44427</v>
      </c>
      <c r="B452" s="422">
        <v>23256</v>
      </c>
      <c r="C452" s="422" t="s">
        <v>21</v>
      </c>
      <c r="D452" t="s">
        <v>29</v>
      </c>
      <c r="E452" s="82"/>
      <c r="F452" s="82">
        <v>5</v>
      </c>
      <c r="G452" s="2">
        <f t="shared" si="6"/>
        <v>-5.6843418860808015E-14</v>
      </c>
    </row>
    <row r="453" spans="1:7">
      <c r="A453" s="81">
        <v>44408</v>
      </c>
      <c r="B453" s="421" t="s">
        <v>10</v>
      </c>
      <c r="C453" s="421" t="s">
        <v>22</v>
      </c>
      <c r="D453" t="s">
        <v>12</v>
      </c>
      <c r="E453" s="2">
        <v>131.19999999999999</v>
      </c>
      <c r="G453" s="2">
        <f>+G452+E453-F453</f>
        <v>131.19999999999993</v>
      </c>
    </row>
    <row r="454" spans="1:7">
      <c r="A454" s="70"/>
      <c r="B454" s="422"/>
      <c r="C454" s="422"/>
      <c r="D454" t="s">
        <v>13</v>
      </c>
      <c r="E454" s="2">
        <v>2.8</v>
      </c>
      <c r="G454" s="2">
        <f t="shared" si="6"/>
        <v>133.99999999999994</v>
      </c>
    </row>
    <row r="455" spans="1:7">
      <c r="A455" s="70"/>
      <c r="B455" s="422"/>
      <c r="C455" s="422"/>
      <c r="D455" t="s">
        <v>14</v>
      </c>
      <c r="E455" s="2">
        <v>60</v>
      </c>
      <c r="G455" s="2">
        <f t="shared" si="6"/>
        <v>193.99999999999994</v>
      </c>
    </row>
    <row r="456" spans="1:7">
      <c r="A456" s="70"/>
      <c r="B456" s="422"/>
      <c r="C456" s="422"/>
      <c r="D456" t="s">
        <v>15</v>
      </c>
      <c r="E456" s="2">
        <v>5</v>
      </c>
      <c r="G456" s="2">
        <f t="shared" si="6"/>
        <v>198.99999999999994</v>
      </c>
    </row>
    <row r="457" spans="1:7">
      <c r="A457" s="70">
        <v>44474</v>
      </c>
      <c r="B457" s="422">
        <v>23555</v>
      </c>
      <c r="C457" s="422" t="s">
        <v>22</v>
      </c>
      <c r="D457" t="s">
        <v>12</v>
      </c>
      <c r="E457" s="2"/>
      <c r="F457" s="2">
        <v>131.19999999999999</v>
      </c>
      <c r="G457" s="2">
        <f t="shared" si="6"/>
        <v>67.799999999999955</v>
      </c>
    </row>
    <row r="458" spans="1:7">
      <c r="A458" s="70">
        <v>44474</v>
      </c>
      <c r="B458" s="422">
        <v>23555</v>
      </c>
      <c r="C458" s="422" t="s">
        <v>22</v>
      </c>
      <c r="D458" t="s">
        <v>13</v>
      </c>
      <c r="E458" s="2"/>
      <c r="F458" s="2">
        <v>2.8</v>
      </c>
      <c r="G458" s="2">
        <f t="shared" si="6"/>
        <v>64.999999999999957</v>
      </c>
    </row>
    <row r="459" spans="1:7">
      <c r="A459" s="70">
        <v>44474</v>
      </c>
      <c r="B459" s="422">
        <v>23556</v>
      </c>
      <c r="C459" s="422" t="s">
        <v>22</v>
      </c>
      <c r="D459" t="s">
        <v>14</v>
      </c>
      <c r="E459" s="2"/>
      <c r="F459" s="2">
        <v>60</v>
      </c>
      <c r="G459" s="2">
        <f t="shared" si="6"/>
        <v>4.9999999999999574</v>
      </c>
    </row>
    <row r="460" spans="1:7">
      <c r="A460" s="70">
        <v>44474</v>
      </c>
      <c r="B460" s="422">
        <v>23556</v>
      </c>
      <c r="C460" s="422" t="s">
        <v>22</v>
      </c>
      <c r="D460" t="s">
        <v>15</v>
      </c>
      <c r="E460" s="2"/>
      <c r="F460" s="2">
        <v>5</v>
      </c>
      <c r="G460" s="2">
        <f t="shared" si="6"/>
        <v>-4.2632564145606011E-14</v>
      </c>
    </row>
    <row r="461" spans="1:7">
      <c r="A461" s="31">
        <v>44439</v>
      </c>
      <c r="B461" s="421" t="s">
        <v>10</v>
      </c>
      <c r="C461" s="421" t="s">
        <v>23</v>
      </c>
      <c r="D461" t="s">
        <v>12</v>
      </c>
      <c r="E461" s="2">
        <v>148.6</v>
      </c>
      <c r="G461" s="2">
        <f t="shared" si="6"/>
        <v>148.59999999999997</v>
      </c>
    </row>
    <row r="462" spans="1:7">
      <c r="A462" s="70"/>
      <c r="B462" s="422"/>
      <c r="C462" s="422"/>
      <c r="D462" t="s">
        <v>13</v>
      </c>
      <c r="E462" s="2">
        <v>3.1</v>
      </c>
      <c r="G462" s="2">
        <f t="shared" si="6"/>
        <v>151.69999999999996</v>
      </c>
    </row>
    <row r="463" spans="1:7">
      <c r="A463" s="70"/>
      <c r="B463" s="422"/>
      <c r="C463" s="422"/>
      <c r="D463" t="s">
        <v>14</v>
      </c>
      <c r="E463" s="2">
        <v>60</v>
      </c>
      <c r="G463" s="2">
        <f t="shared" si="6"/>
        <v>211.69999999999996</v>
      </c>
    </row>
    <row r="464" spans="1:7">
      <c r="A464" s="70"/>
      <c r="B464" s="422"/>
      <c r="C464" s="422"/>
      <c r="D464" t="s">
        <v>15</v>
      </c>
      <c r="E464" s="2">
        <v>5</v>
      </c>
      <c r="G464" s="2">
        <f t="shared" si="6"/>
        <v>216.69999999999996</v>
      </c>
    </row>
    <row r="465" spans="1:11">
      <c r="A465" s="70">
        <v>44480</v>
      </c>
      <c r="B465" s="422">
        <v>23608</v>
      </c>
      <c r="C465" s="422" t="s">
        <v>23</v>
      </c>
      <c r="D465" t="s">
        <v>12</v>
      </c>
      <c r="E465" s="2"/>
      <c r="F465" s="2">
        <v>148.6</v>
      </c>
      <c r="G465" s="2">
        <f t="shared" si="6"/>
        <v>68.099999999999966</v>
      </c>
    </row>
    <row r="466" spans="1:11">
      <c r="A466" s="70">
        <v>44480</v>
      </c>
      <c r="B466" s="422">
        <v>23608</v>
      </c>
      <c r="C466" s="422" t="s">
        <v>23</v>
      </c>
      <c r="D466" t="s">
        <v>13</v>
      </c>
      <c r="E466" s="2"/>
      <c r="F466" s="2">
        <v>3.1</v>
      </c>
      <c r="G466" s="2">
        <f t="shared" si="6"/>
        <v>64.999999999999972</v>
      </c>
    </row>
    <row r="467" spans="1:11">
      <c r="A467" s="70">
        <v>44494</v>
      </c>
      <c r="B467" s="422">
        <v>23648</v>
      </c>
      <c r="C467" s="422" t="s">
        <v>23</v>
      </c>
      <c r="D467" t="s">
        <v>121</v>
      </c>
      <c r="E467" s="2"/>
      <c r="F467" s="2">
        <v>60</v>
      </c>
      <c r="G467" s="2">
        <f t="shared" si="6"/>
        <v>4.9999999999999716</v>
      </c>
    </row>
    <row r="468" spans="1:11">
      <c r="A468" s="70">
        <v>44494</v>
      </c>
      <c r="B468" s="422">
        <v>23648</v>
      </c>
      <c r="C468" s="422" t="s">
        <v>23</v>
      </c>
      <c r="D468" t="s">
        <v>122</v>
      </c>
      <c r="E468" s="2"/>
      <c r="F468" s="2">
        <v>5</v>
      </c>
      <c r="G468" s="2">
        <f t="shared" si="6"/>
        <v>-2.8421709430404007E-14</v>
      </c>
    </row>
    <row r="469" spans="1:11">
      <c r="A469" s="31">
        <v>44469</v>
      </c>
      <c r="B469" s="421" t="s">
        <v>10</v>
      </c>
      <c r="C469" s="421" t="s">
        <v>41</v>
      </c>
      <c r="D469" s="35" t="s">
        <v>12</v>
      </c>
      <c r="E469" s="21">
        <v>153.69999999999999</v>
      </c>
      <c r="F469" s="21"/>
      <c r="G469" s="2">
        <f t="shared" si="6"/>
        <v>153.69999999999996</v>
      </c>
    </row>
    <row r="470" spans="1:11">
      <c r="A470" s="70"/>
      <c r="B470" s="422"/>
      <c r="C470" s="422"/>
      <c r="D470" s="35" t="s">
        <v>13</v>
      </c>
      <c r="E470" s="21">
        <v>4.7</v>
      </c>
      <c r="F470" s="21"/>
      <c r="G470" s="2">
        <f t="shared" si="6"/>
        <v>158.39999999999995</v>
      </c>
    </row>
    <row r="471" spans="1:11">
      <c r="A471" s="70"/>
      <c r="B471" s="422"/>
      <c r="C471" s="422"/>
      <c r="D471" t="s">
        <v>14</v>
      </c>
      <c r="E471" s="2">
        <v>60</v>
      </c>
      <c r="G471" s="2">
        <f t="shared" si="6"/>
        <v>218.39999999999995</v>
      </c>
    </row>
    <row r="472" spans="1:11">
      <c r="A472" s="70"/>
      <c r="B472" s="422"/>
      <c r="C472" s="422"/>
      <c r="D472" t="s">
        <v>15</v>
      </c>
      <c r="E472" s="2">
        <v>5</v>
      </c>
      <c r="G472" s="2">
        <f t="shared" si="6"/>
        <v>223.39999999999995</v>
      </c>
    </row>
    <row r="473" spans="1:11">
      <c r="A473" s="70">
        <v>44509</v>
      </c>
      <c r="B473" s="422">
        <v>23710</v>
      </c>
      <c r="C473" s="422" t="s">
        <v>41</v>
      </c>
      <c r="D473" t="s">
        <v>396</v>
      </c>
      <c r="E473" s="2"/>
      <c r="F473" s="2">
        <v>60</v>
      </c>
      <c r="G473" s="2">
        <f t="shared" si="6"/>
        <v>163.39999999999995</v>
      </c>
    </row>
    <row r="474" spans="1:11">
      <c r="A474" s="70">
        <v>44509</v>
      </c>
      <c r="B474" s="422">
        <v>23710</v>
      </c>
      <c r="C474" s="422" t="s">
        <v>41</v>
      </c>
      <c r="D474" t="s">
        <v>122</v>
      </c>
      <c r="E474" s="2"/>
      <c r="F474" s="2">
        <v>5</v>
      </c>
      <c r="G474" s="2">
        <f t="shared" si="6"/>
        <v>158.39999999999995</v>
      </c>
    </row>
    <row r="475" spans="1:11">
      <c r="A475" s="70">
        <v>44540</v>
      </c>
      <c r="B475" s="422">
        <v>24010</v>
      </c>
      <c r="C475" s="422" t="s">
        <v>41</v>
      </c>
      <c r="D475" t="s">
        <v>12</v>
      </c>
      <c r="E475" s="2"/>
      <c r="F475" s="2">
        <v>153.69999999999999</v>
      </c>
      <c r="G475" s="2">
        <f t="shared" si="6"/>
        <v>4.6999999999999602</v>
      </c>
    </row>
    <row r="476" spans="1:11">
      <c r="A476" s="70">
        <v>44540</v>
      </c>
      <c r="B476" s="422">
        <v>24010</v>
      </c>
      <c r="C476" s="422" t="s">
        <v>41</v>
      </c>
      <c r="D476" t="s">
        <v>13</v>
      </c>
      <c r="E476" s="2"/>
      <c r="F476" s="2">
        <v>4.7</v>
      </c>
      <c r="G476" s="2">
        <f t="shared" si="6"/>
        <v>-3.9968028886505635E-14</v>
      </c>
    </row>
    <row r="477" spans="1:11">
      <c r="A477" s="81">
        <v>44500</v>
      </c>
      <c r="B477" s="421" t="s">
        <v>10</v>
      </c>
      <c r="C477" s="421" t="s">
        <v>25</v>
      </c>
      <c r="D477" s="35" t="s">
        <v>12</v>
      </c>
      <c r="E477" s="21">
        <v>159.30000000000001</v>
      </c>
      <c r="G477" s="2">
        <f>+G476+E477-F477</f>
        <v>159.29999999999998</v>
      </c>
      <c r="H477"/>
      <c r="J477" s="35" t="s">
        <v>12</v>
      </c>
      <c r="K477" s="21">
        <v>153.69999999999999</v>
      </c>
    </row>
    <row r="478" spans="1:11">
      <c r="A478" s="70"/>
      <c r="B478" s="422"/>
      <c r="C478" s="422"/>
      <c r="D478" s="35" t="s">
        <v>13</v>
      </c>
      <c r="E478" s="21">
        <v>2.6</v>
      </c>
      <c r="G478" s="2">
        <f t="shared" si="6"/>
        <v>161.89999999999998</v>
      </c>
      <c r="H478"/>
      <c r="J478" s="35" t="s">
        <v>13</v>
      </c>
      <c r="K478" s="21">
        <v>4.7</v>
      </c>
    </row>
    <row r="479" spans="1:11">
      <c r="A479" s="70"/>
      <c r="B479" s="422"/>
      <c r="C479" s="422"/>
      <c r="D479" t="s">
        <v>14</v>
      </c>
      <c r="E479" s="2">
        <v>60</v>
      </c>
      <c r="G479" s="2">
        <f t="shared" si="6"/>
        <v>221.89999999999998</v>
      </c>
      <c r="H479"/>
    </row>
    <row r="480" spans="1:11">
      <c r="A480" s="70"/>
      <c r="B480" s="422"/>
      <c r="C480" s="422"/>
      <c r="D480" t="s">
        <v>15</v>
      </c>
      <c r="E480" s="2">
        <v>5</v>
      </c>
      <c r="G480" s="2">
        <f t="shared" si="6"/>
        <v>226.89999999999998</v>
      </c>
      <c r="H480"/>
    </row>
    <row r="481" spans="1:8">
      <c r="A481" s="70">
        <v>44508</v>
      </c>
      <c r="B481" s="422">
        <v>23702</v>
      </c>
      <c r="C481" s="422" t="s">
        <v>25</v>
      </c>
      <c r="D481" t="s">
        <v>14</v>
      </c>
      <c r="E481" s="2"/>
      <c r="F481" s="2">
        <v>60</v>
      </c>
      <c r="G481" s="2">
        <f t="shared" si="6"/>
        <v>166.89999999999998</v>
      </c>
      <c r="H481"/>
    </row>
    <row r="482" spans="1:8">
      <c r="A482" s="70">
        <v>44508</v>
      </c>
      <c r="B482" s="422">
        <v>23702</v>
      </c>
      <c r="C482" s="422" t="s">
        <v>25</v>
      </c>
      <c r="D482" t="s">
        <v>15</v>
      </c>
      <c r="E482" s="2"/>
      <c r="F482" s="2">
        <v>5</v>
      </c>
      <c r="G482" s="2">
        <f t="shared" si="6"/>
        <v>161.89999999999998</v>
      </c>
      <c r="H482"/>
    </row>
    <row r="483" spans="1:8">
      <c r="A483" s="70">
        <v>44544</v>
      </c>
      <c r="B483" s="422">
        <v>24018</v>
      </c>
      <c r="C483" s="422" t="s">
        <v>25</v>
      </c>
      <c r="D483" t="s">
        <v>12</v>
      </c>
      <c r="E483" s="2"/>
      <c r="F483" s="2">
        <v>159.30000000000001</v>
      </c>
      <c r="G483" s="2">
        <f t="shared" si="6"/>
        <v>2.5999999999999659</v>
      </c>
      <c r="H483"/>
    </row>
    <row r="484" spans="1:8">
      <c r="A484" s="70">
        <v>44544</v>
      </c>
      <c r="B484" s="422">
        <v>24018</v>
      </c>
      <c r="C484" s="422" t="s">
        <v>25</v>
      </c>
      <c r="D484" t="s">
        <v>13</v>
      </c>
      <c r="E484" s="2"/>
      <c r="F484" s="2">
        <v>2.6</v>
      </c>
      <c r="G484" s="2">
        <f t="shared" si="6"/>
        <v>-3.4194869158454821E-14</v>
      </c>
      <c r="H484"/>
    </row>
    <row r="485" spans="1:8">
      <c r="A485" s="81">
        <v>44530</v>
      </c>
      <c r="B485" s="421" t="s">
        <v>10</v>
      </c>
      <c r="C485" s="421" t="s">
        <v>26</v>
      </c>
      <c r="D485" t="s">
        <v>12</v>
      </c>
      <c r="E485" s="2">
        <v>170</v>
      </c>
      <c r="G485" s="2">
        <f t="shared" si="6"/>
        <v>169.99999999999997</v>
      </c>
      <c r="H485"/>
    </row>
    <row r="486" spans="1:8">
      <c r="A486" s="70"/>
      <c r="B486" s="422"/>
      <c r="C486" s="422"/>
      <c r="D486" t="s">
        <v>13</v>
      </c>
      <c r="E486" s="2">
        <v>4</v>
      </c>
      <c r="G486" s="2">
        <f t="shared" si="6"/>
        <v>173.99999999999997</v>
      </c>
      <c r="H486"/>
    </row>
    <row r="487" spans="1:8">
      <c r="A487" s="70"/>
      <c r="B487" s="422"/>
      <c r="C487" s="422"/>
      <c r="D487" t="s">
        <v>14</v>
      </c>
      <c r="E487" s="2">
        <v>60</v>
      </c>
      <c r="G487" s="2">
        <f t="shared" si="6"/>
        <v>233.99999999999997</v>
      </c>
      <c r="H487"/>
    </row>
    <row r="488" spans="1:8">
      <c r="A488" s="70"/>
      <c r="B488" s="422"/>
      <c r="C488" s="422"/>
      <c r="D488" t="s">
        <v>15</v>
      </c>
      <c r="E488" s="2">
        <v>5</v>
      </c>
      <c r="G488" s="2">
        <f t="shared" si="6"/>
        <v>238.99999999999997</v>
      </c>
      <c r="H488"/>
    </row>
    <row r="489" spans="1:8">
      <c r="A489" s="70"/>
      <c r="B489" s="422"/>
      <c r="C489" s="422"/>
      <c r="D489" t="s">
        <v>397</v>
      </c>
      <c r="E489" s="2">
        <v>10</v>
      </c>
      <c r="G489" s="2">
        <f t="shared" si="6"/>
        <v>248.99999999999997</v>
      </c>
      <c r="H489"/>
    </row>
    <row r="490" spans="1:8">
      <c r="A490" s="70">
        <v>44529</v>
      </c>
      <c r="B490" s="128" t="s">
        <v>398</v>
      </c>
      <c r="C490" s="422" t="s">
        <v>26</v>
      </c>
      <c r="D490" t="s">
        <v>397</v>
      </c>
      <c r="E490" s="2"/>
      <c r="F490" s="2">
        <v>10</v>
      </c>
      <c r="G490" s="2">
        <f t="shared" si="6"/>
        <v>238.99999999999997</v>
      </c>
      <c r="H490"/>
    </row>
    <row r="491" spans="1:8">
      <c r="A491" s="70">
        <v>24011</v>
      </c>
      <c r="B491" s="422">
        <v>24011</v>
      </c>
      <c r="C491" s="422" t="s">
        <v>26</v>
      </c>
      <c r="D491" t="s">
        <v>14</v>
      </c>
      <c r="E491" s="2"/>
      <c r="F491" s="2">
        <v>60</v>
      </c>
      <c r="G491" s="2">
        <f t="shared" si="6"/>
        <v>178.99999999999997</v>
      </c>
      <c r="H491"/>
    </row>
    <row r="492" spans="1:8" ht="15" customHeight="1">
      <c r="A492" s="70">
        <v>24011</v>
      </c>
      <c r="B492" s="422">
        <v>24011</v>
      </c>
      <c r="C492" s="422" t="s">
        <v>26</v>
      </c>
      <c r="D492" t="s">
        <v>29</v>
      </c>
      <c r="E492" s="2"/>
      <c r="F492" s="2">
        <v>5</v>
      </c>
      <c r="G492" s="2">
        <f t="shared" si="6"/>
        <v>173.99999999999997</v>
      </c>
      <c r="H492"/>
    </row>
    <row r="493" spans="1:8" ht="15" customHeight="1">
      <c r="A493" s="70">
        <v>44522</v>
      </c>
      <c r="B493" s="422">
        <v>24041</v>
      </c>
      <c r="C493" s="422" t="s">
        <v>26</v>
      </c>
      <c r="D493" t="s">
        <v>12</v>
      </c>
      <c r="E493" s="2"/>
      <c r="F493" s="2">
        <v>170</v>
      </c>
      <c r="G493" s="2">
        <f t="shared" si="6"/>
        <v>3.9999999999999716</v>
      </c>
      <c r="H493"/>
    </row>
    <row r="494" spans="1:8" ht="15" customHeight="1">
      <c r="A494" s="70">
        <v>44522</v>
      </c>
      <c r="B494" s="422">
        <v>24041</v>
      </c>
      <c r="C494" s="422" t="s">
        <v>26</v>
      </c>
      <c r="D494" t="s">
        <v>13</v>
      </c>
      <c r="E494" s="2"/>
      <c r="F494" s="2">
        <v>4</v>
      </c>
      <c r="G494" s="2">
        <f t="shared" si="6"/>
        <v>-2.8421709430404007E-14</v>
      </c>
      <c r="H494"/>
    </row>
    <row r="495" spans="1:8">
      <c r="A495" s="81">
        <v>44561</v>
      </c>
      <c r="B495" s="421" t="s">
        <v>10</v>
      </c>
      <c r="C495" s="421" t="s">
        <v>27</v>
      </c>
      <c r="D495" t="s">
        <v>12</v>
      </c>
      <c r="E495" s="2">
        <v>181.4</v>
      </c>
      <c r="G495" s="2">
        <f t="shared" si="6"/>
        <v>181.39999999999998</v>
      </c>
      <c r="H495"/>
    </row>
    <row r="496" spans="1:8">
      <c r="A496" s="70"/>
      <c r="B496" s="422"/>
      <c r="C496" s="422"/>
      <c r="D496" t="s">
        <v>13</v>
      </c>
      <c r="E496" s="2">
        <v>4.4000000000000004</v>
      </c>
      <c r="G496" s="2">
        <f t="shared" si="6"/>
        <v>185.79999999999998</v>
      </c>
      <c r="H496"/>
    </row>
    <row r="497" spans="1:8">
      <c r="A497" s="70"/>
      <c r="B497" s="422"/>
      <c r="C497" s="422"/>
      <c r="D497" t="s">
        <v>14</v>
      </c>
      <c r="E497" s="2">
        <v>60</v>
      </c>
      <c r="G497" s="2">
        <f t="shared" si="6"/>
        <v>245.79999999999998</v>
      </c>
      <c r="H497"/>
    </row>
    <row r="498" spans="1:8">
      <c r="A498" s="70"/>
      <c r="B498" s="422"/>
      <c r="C498" s="422"/>
      <c r="D498" t="s">
        <v>15</v>
      </c>
      <c r="E498" s="2">
        <v>5</v>
      </c>
      <c r="G498" s="2">
        <f t="shared" si="6"/>
        <v>250.79999999999998</v>
      </c>
      <c r="H498"/>
    </row>
    <row r="499" spans="1:8">
      <c r="A499" s="70">
        <v>44557</v>
      </c>
      <c r="B499" s="422">
        <v>24049</v>
      </c>
      <c r="C499" s="422" t="s">
        <v>27</v>
      </c>
      <c r="D499" t="s">
        <v>14</v>
      </c>
      <c r="E499" s="2"/>
      <c r="F499" s="2">
        <v>60</v>
      </c>
      <c r="G499" s="2">
        <f t="shared" si="6"/>
        <v>190.79999999999998</v>
      </c>
      <c r="H499"/>
    </row>
    <row r="500" spans="1:8">
      <c r="A500" s="70">
        <v>44557</v>
      </c>
      <c r="B500" s="422">
        <v>24049</v>
      </c>
      <c r="C500" s="422" t="s">
        <v>27</v>
      </c>
      <c r="D500" t="s">
        <v>15</v>
      </c>
      <c r="E500" s="2"/>
      <c r="F500" s="2">
        <v>5</v>
      </c>
      <c r="G500" s="2">
        <f t="shared" ref="G500:G662" si="7">+G499+E500-F500</f>
        <v>185.79999999999998</v>
      </c>
      <c r="H500"/>
    </row>
    <row r="501" spans="1:8">
      <c r="A501" s="70">
        <v>44587</v>
      </c>
      <c r="B501" s="422">
        <v>24157</v>
      </c>
      <c r="C501" s="422" t="s">
        <v>27</v>
      </c>
      <c r="D501" t="s">
        <v>12</v>
      </c>
      <c r="E501" s="2"/>
      <c r="F501" s="2">
        <v>181.4</v>
      </c>
      <c r="G501" s="2">
        <f t="shared" si="7"/>
        <v>4.3999999999999773</v>
      </c>
      <c r="H501"/>
    </row>
    <row r="502" spans="1:8">
      <c r="A502" s="70">
        <v>44587</v>
      </c>
      <c r="B502" s="422">
        <v>24157</v>
      </c>
      <c r="C502" s="422" t="s">
        <v>27</v>
      </c>
      <c r="D502" t="s">
        <v>13</v>
      </c>
      <c r="E502" s="2"/>
      <c r="F502" s="2">
        <v>4.4000000000000004</v>
      </c>
      <c r="G502" s="2">
        <f t="shared" si="7"/>
        <v>-2.3092638912203256E-14</v>
      </c>
      <c r="H502"/>
    </row>
    <row r="503" spans="1:8">
      <c r="A503" s="81">
        <v>44592</v>
      </c>
      <c r="B503" s="421" t="s">
        <v>10</v>
      </c>
      <c r="C503" s="421" t="s">
        <v>11</v>
      </c>
      <c r="D503" t="s">
        <v>12</v>
      </c>
      <c r="E503" s="2">
        <v>198.7</v>
      </c>
      <c r="G503" s="2">
        <f t="shared" si="7"/>
        <v>198.69999999999996</v>
      </c>
      <c r="H503"/>
    </row>
    <row r="504" spans="1:8">
      <c r="A504" s="70"/>
      <c r="B504" s="422"/>
      <c r="C504" s="422"/>
      <c r="D504" t="s">
        <v>13</v>
      </c>
      <c r="E504" s="2">
        <v>1.3</v>
      </c>
      <c r="G504" s="2">
        <f t="shared" si="7"/>
        <v>199.99999999999997</v>
      </c>
      <c r="H504"/>
    </row>
    <row r="505" spans="1:8">
      <c r="A505" s="70"/>
      <c r="B505" s="422"/>
      <c r="C505" s="422"/>
      <c r="D505" t="s">
        <v>14</v>
      </c>
      <c r="E505" s="2">
        <v>60</v>
      </c>
      <c r="G505" s="2">
        <f t="shared" si="7"/>
        <v>260</v>
      </c>
      <c r="H505"/>
    </row>
    <row r="506" spans="1:8">
      <c r="A506" s="70"/>
      <c r="B506" s="422"/>
      <c r="C506" s="422"/>
      <c r="D506" t="s">
        <v>15</v>
      </c>
      <c r="E506" s="2">
        <v>5</v>
      </c>
      <c r="G506" s="2">
        <f t="shared" si="7"/>
        <v>265</v>
      </c>
      <c r="H506"/>
    </row>
    <row r="507" spans="1:8">
      <c r="A507" s="70">
        <v>44617</v>
      </c>
      <c r="B507" s="422">
        <v>24299</v>
      </c>
      <c r="C507" s="422" t="s">
        <v>11</v>
      </c>
      <c r="D507" t="s">
        <v>14</v>
      </c>
      <c r="E507" s="2"/>
      <c r="F507" s="2">
        <v>60</v>
      </c>
      <c r="G507" s="2">
        <f t="shared" si="7"/>
        <v>205</v>
      </c>
      <c r="H507"/>
    </row>
    <row r="508" spans="1:8">
      <c r="A508" s="70">
        <v>44617</v>
      </c>
      <c r="B508" s="422">
        <v>24299</v>
      </c>
      <c r="C508" s="422" t="s">
        <v>11</v>
      </c>
      <c r="D508" t="s">
        <v>15</v>
      </c>
      <c r="F508" s="2">
        <v>5</v>
      </c>
      <c r="G508" s="2">
        <f t="shared" si="7"/>
        <v>200</v>
      </c>
    </row>
    <row r="509" spans="1:8">
      <c r="A509" s="3">
        <v>44620</v>
      </c>
      <c r="B509" s="422">
        <v>24339</v>
      </c>
      <c r="C509" s="422" t="s">
        <v>11</v>
      </c>
      <c r="D509" t="s">
        <v>12</v>
      </c>
      <c r="F509" s="2">
        <v>198.7</v>
      </c>
      <c r="G509" s="2">
        <f t="shared" si="7"/>
        <v>1.3000000000000114</v>
      </c>
    </row>
    <row r="510" spans="1:8">
      <c r="A510" s="3">
        <v>44620</v>
      </c>
      <c r="B510" s="422">
        <v>24339</v>
      </c>
      <c r="C510" s="422" t="s">
        <v>11</v>
      </c>
      <c r="D510" t="s">
        <v>13</v>
      </c>
      <c r="F510" s="2">
        <v>1.3</v>
      </c>
      <c r="G510" s="2">
        <f t="shared" si="7"/>
        <v>1.1324274851176597E-14</v>
      </c>
    </row>
    <row r="511" spans="1:8">
      <c r="A511" s="31">
        <v>44620</v>
      </c>
      <c r="B511" s="421" t="s">
        <v>10</v>
      </c>
      <c r="C511" s="421" t="s">
        <v>17</v>
      </c>
      <c r="D511" t="s">
        <v>12</v>
      </c>
      <c r="E511" s="5">
        <v>165.5</v>
      </c>
      <c r="G511" s="2">
        <f t="shared" si="7"/>
        <v>165.5</v>
      </c>
    </row>
    <row r="512" spans="1:8">
      <c r="B512" s="422"/>
      <c r="C512" s="422"/>
      <c r="D512" t="s">
        <v>13</v>
      </c>
      <c r="E512" s="5">
        <v>4.3</v>
      </c>
      <c r="G512" s="2">
        <f t="shared" si="7"/>
        <v>169.8</v>
      </c>
    </row>
    <row r="513" spans="1:14">
      <c r="B513" s="422"/>
      <c r="C513" s="422"/>
      <c r="D513" t="s">
        <v>14</v>
      </c>
      <c r="E513" s="5">
        <v>56</v>
      </c>
      <c r="G513" s="2">
        <f t="shared" si="7"/>
        <v>225.8</v>
      </c>
    </row>
    <row r="514" spans="1:14">
      <c r="B514" s="422"/>
      <c r="C514" s="422"/>
      <c r="D514" t="s">
        <v>15</v>
      </c>
      <c r="E514" s="5">
        <v>5</v>
      </c>
      <c r="G514" s="2">
        <f t="shared" si="7"/>
        <v>230.8</v>
      </c>
    </row>
    <row r="515" spans="1:14">
      <c r="A515" s="3">
        <v>44648</v>
      </c>
      <c r="B515" s="422">
        <v>24660</v>
      </c>
      <c r="C515" s="422" t="s">
        <v>17</v>
      </c>
      <c r="D515" t="s">
        <v>12</v>
      </c>
      <c r="F515" s="5">
        <v>165.5</v>
      </c>
      <c r="G515" s="2">
        <f t="shared" si="7"/>
        <v>65.300000000000011</v>
      </c>
    </row>
    <row r="516" spans="1:14">
      <c r="A516" s="3">
        <v>44648</v>
      </c>
      <c r="B516" s="422">
        <v>24660</v>
      </c>
      <c r="C516" s="422" t="s">
        <v>17</v>
      </c>
      <c r="D516" t="s">
        <v>13</v>
      </c>
      <c r="F516" s="5">
        <v>4.3</v>
      </c>
      <c r="G516" s="2">
        <f t="shared" si="7"/>
        <v>61.000000000000014</v>
      </c>
    </row>
    <row r="517" spans="1:14">
      <c r="A517" s="3">
        <v>44648</v>
      </c>
      <c r="B517" s="422">
        <v>24660</v>
      </c>
      <c r="C517" s="422" t="s">
        <v>17</v>
      </c>
      <c r="D517" t="s">
        <v>14</v>
      </c>
      <c r="F517" s="5">
        <v>56</v>
      </c>
      <c r="G517" s="2">
        <f t="shared" si="7"/>
        <v>5.0000000000000142</v>
      </c>
    </row>
    <row r="518" spans="1:14">
      <c r="A518" s="3">
        <v>44648</v>
      </c>
      <c r="B518" s="422">
        <v>24660</v>
      </c>
      <c r="C518" s="422" t="s">
        <v>17</v>
      </c>
      <c r="D518" t="s">
        <v>15</v>
      </c>
      <c r="F518" s="5">
        <v>5</v>
      </c>
      <c r="G518" s="2">
        <f t="shared" si="7"/>
        <v>1.4210854715202004E-14</v>
      </c>
    </row>
    <row r="519" spans="1:14">
      <c r="A519" s="31">
        <v>44651</v>
      </c>
      <c r="B519" s="421" t="s">
        <v>10</v>
      </c>
      <c r="C519" s="421" t="s">
        <v>18</v>
      </c>
      <c r="D519" t="s">
        <v>12</v>
      </c>
      <c r="E519" s="2">
        <v>164</v>
      </c>
      <c r="F519" s="5"/>
      <c r="G519" s="2">
        <f t="shared" si="7"/>
        <v>164</v>
      </c>
    </row>
    <row r="520" spans="1:14">
      <c r="B520" s="422"/>
      <c r="C520" s="422"/>
      <c r="D520" t="s">
        <v>13</v>
      </c>
      <c r="E520" s="2">
        <v>5.2</v>
      </c>
      <c r="F520" s="5"/>
      <c r="G520" s="2">
        <f t="shared" si="7"/>
        <v>169.2</v>
      </c>
    </row>
    <row r="521" spans="1:14">
      <c r="B521" s="422"/>
      <c r="C521" s="422"/>
      <c r="D521" t="s">
        <v>14</v>
      </c>
      <c r="E521" s="2">
        <v>60</v>
      </c>
      <c r="F521" s="5"/>
      <c r="G521" s="2">
        <f t="shared" si="7"/>
        <v>229.2</v>
      </c>
    </row>
    <row r="522" spans="1:14">
      <c r="B522" s="422"/>
      <c r="C522" s="422"/>
      <c r="D522" t="s">
        <v>15</v>
      </c>
      <c r="E522" s="2">
        <v>5</v>
      </c>
      <c r="F522" s="5"/>
      <c r="G522" s="2">
        <f t="shared" si="7"/>
        <v>234.2</v>
      </c>
    </row>
    <row r="523" spans="1:14">
      <c r="A523" s="3">
        <v>44711</v>
      </c>
      <c r="B523" s="422" t="s">
        <v>399</v>
      </c>
      <c r="C523" s="422" t="s">
        <v>18</v>
      </c>
      <c r="D523" t="s">
        <v>12</v>
      </c>
      <c r="E523" s="2"/>
      <c r="F523" s="2">
        <v>164</v>
      </c>
      <c r="G523" s="2">
        <f t="shared" si="7"/>
        <v>70.199999999999989</v>
      </c>
    </row>
    <row r="524" spans="1:14">
      <c r="A524" s="3">
        <v>44711</v>
      </c>
      <c r="B524" s="422" t="s">
        <v>399</v>
      </c>
      <c r="C524" s="422" t="s">
        <v>18</v>
      </c>
      <c r="D524" t="s">
        <v>13</v>
      </c>
      <c r="E524" s="2"/>
      <c r="F524" s="2">
        <v>5.2</v>
      </c>
      <c r="G524" s="2">
        <f t="shared" si="7"/>
        <v>64.999999999999986</v>
      </c>
    </row>
    <row r="525" spans="1:14">
      <c r="A525" s="3">
        <v>44711</v>
      </c>
      <c r="B525" s="422" t="s">
        <v>399</v>
      </c>
      <c r="C525" s="422" t="s">
        <v>18</v>
      </c>
      <c r="D525" t="s">
        <v>14</v>
      </c>
      <c r="E525" s="2"/>
      <c r="F525" s="2">
        <v>60</v>
      </c>
      <c r="G525" s="2">
        <f t="shared" si="7"/>
        <v>4.9999999999999858</v>
      </c>
      <c r="L525" s="421"/>
      <c r="N525" s="45"/>
    </row>
    <row r="526" spans="1:14">
      <c r="A526" s="3">
        <v>44711</v>
      </c>
      <c r="B526" s="422" t="s">
        <v>399</v>
      </c>
      <c r="C526" s="422" t="s">
        <v>18</v>
      </c>
      <c r="D526" t="s">
        <v>15</v>
      </c>
      <c r="E526" s="2"/>
      <c r="F526" s="2">
        <v>5</v>
      </c>
      <c r="G526" s="2">
        <f t="shared" si="7"/>
        <v>-1.4210854715202004E-14</v>
      </c>
      <c r="L526" s="425"/>
      <c r="N526" s="45"/>
    </row>
    <row r="527" spans="1:14">
      <c r="A527" s="8">
        <v>44681</v>
      </c>
      <c r="B527" s="421" t="s">
        <v>10</v>
      </c>
      <c r="C527" s="421" t="s">
        <v>19</v>
      </c>
      <c r="D527" t="s">
        <v>12</v>
      </c>
      <c r="E527" s="45">
        <v>180.9</v>
      </c>
      <c r="F527" s="5"/>
      <c r="G527" s="2">
        <f t="shared" si="7"/>
        <v>180.89999999999998</v>
      </c>
      <c r="L527" s="425"/>
      <c r="N527" s="45"/>
    </row>
    <row r="528" spans="1:14">
      <c r="A528" s="54"/>
      <c r="B528" s="425"/>
      <c r="C528" s="425"/>
      <c r="D528" t="s">
        <v>13</v>
      </c>
      <c r="E528" s="45">
        <v>2.8</v>
      </c>
      <c r="F528" s="5"/>
      <c r="G528" s="2">
        <f t="shared" si="7"/>
        <v>183.7</v>
      </c>
      <c r="L528" s="425"/>
      <c r="N528" s="45"/>
    </row>
    <row r="529" spans="1:14">
      <c r="A529" s="54"/>
      <c r="B529" s="425"/>
      <c r="C529" s="425"/>
      <c r="D529" t="s">
        <v>14</v>
      </c>
      <c r="E529" s="45">
        <v>60</v>
      </c>
      <c r="F529" s="5"/>
      <c r="G529" s="2">
        <f t="shared" si="7"/>
        <v>243.7</v>
      </c>
      <c r="L529" s="422"/>
      <c r="N529" s="5"/>
    </row>
    <row r="530" spans="1:14">
      <c r="A530" s="54"/>
      <c r="B530" s="425"/>
      <c r="C530" s="425"/>
      <c r="D530" t="s">
        <v>15</v>
      </c>
      <c r="E530" s="45">
        <v>5</v>
      </c>
      <c r="F530" s="5"/>
      <c r="G530" s="2">
        <f t="shared" si="7"/>
        <v>248.7</v>
      </c>
    </row>
    <row r="531" spans="1:14">
      <c r="B531" s="422"/>
      <c r="C531" s="422"/>
      <c r="D531" t="s">
        <v>144</v>
      </c>
      <c r="E531" s="5">
        <v>10</v>
      </c>
      <c r="F531" s="5"/>
      <c r="G531" s="2">
        <f t="shared" si="7"/>
        <v>258.7</v>
      </c>
    </row>
    <row r="532" spans="1:14">
      <c r="A532" s="3">
        <v>44719</v>
      </c>
      <c r="B532" s="422">
        <v>24967</v>
      </c>
      <c r="C532" s="422" t="s">
        <v>19</v>
      </c>
      <c r="D532" t="s">
        <v>14</v>
      </c>
      <c r="F532" s="45">
        <v>60</v>
      </c>
      <c r="G532" s="2">
        <f t="shared" si="7"/>
        <v>198.7</v>
      </c>
    </row>
    <row r="533" spans="1:14">
      <c r="A533" s="3">
        <v>44719</v>
      </c>
      <c r="B533" s="422">
        <v>24967</v>
      </c>
      <c r="C533" s="422" t="s">
        <v>19</v>
      </c>
      <c r="D533" t="s">
        <v>15</v>
      </c>
      <c r="F533" s="45">
        <v>5</v>
      </c>
      <c r="G533" s="2">
        <f t="shared" si="7"/>
        <v>193.7</v>
      </c>
    </row>
    <row r="534" spans="1:14">
      <c r="A534" s="3">
        <v>44719</v>
      </c>
      <c r="B534" s="422">
        <v>24967</v>
      </c>
      <c r="C534" s="422" t="s">
        <v>19</v>
      </c>
      <c r="D534" t="s">
        <v>144</v>
      </c>
      <c r="F534" s="5">
        <v>10</v>
      </c>
      <c r="G534" s="2">
        <f t="shared" si="7"/>
        <v>183.7</v>
      </c>
    </row>
    <row r="535" spans="1:14">
      <c r="A535" s="3">
        <v>44781</v>
      </c>
      <c r="B535" s="422" t="s">
        <v>400</v>
      </c>
      <c r="C535" s="422" t="s">
        <v>19</v>
      </c>
      <c r="D535" t="s">
        <v>12</v>
      </c>
      <c r="F535" s="45">
        <v>180.9</v>
      </c>
      <c r="G535" s="2">
        <f t="shared" si="7"/>
        <v>2.7999999999999829</v>
      </c>
    </row>
    <row r="536" spans="1:14">
      <c r="A536" s="3">
        <v>44781</v>
      </c>
      <c r="B536" s="422" t="s">
        <v>400</v>
      </c>
      <c r="C536" s="422" t="s">
        <v>19</v>
      </c>
      <c r="D536" t="s">
        <v>13</v>
      </c>
      <c r="F536" s="45">
        <v>2.8</v>
      </c>
      <c r="G536" s="2">
        <f t="shared" si="7"/>
        <v>-1.6875389974302379E-14</v>
      </c>
    </row>
    <row r="537" spans="1:14">
      <c r="A537" s="31">
        <v>44712</v>
      </c>
      <c r="B537" s="421" t="s">
        <v>10</v>
      </c>
      <c r="C537" s="421" t="s">
        <v>20</v>
      </c>
      <c r="D537" t="s">
        <v>12</v>
      </c>
      <c r="E537" s="2">
        <v>172.9</v>
      </c>
      <c r="F537" s="5"/>
      <c r="G537" s="2">
        <f t="shared" si="7"/>
        <v>172.89999999999998</v>
      </c>
    </row>
    <row r="538" spans="1:14">
      <c r="B538" s="422"/>
      <c r="C538" s="422"/>
      <c r="D538" t="s">
        <v>13</v>
      </c>
      <c r="E538" s="2">
        <v>9.1</v>
      </c>
      <c r="F538" s="5"/>
      <c r="G538" s="2">
        <f t="shared" si="7"/>
        <v>181.99999999999997</v>
      </c>
    </row>
    <row r="539" spans="1:14">
      <c r="B539" s="422"/>
      <c r="C539" s="422"/>
      <c r="D539" t="s">
        <v>14</v>
      </c>
      <c r="E539" s="2">
        <v>60</v>
      </c>
      <c r="F539" s="5"/>
      <c r="G539" s="2">
        <f t="shared" si="7"/>
        <v>241.99999999999997</v>
      </c>
    </row>
    <row r="540" spans="1:14">
      <c r="B540" s="422"/>
      <c r="C540" s="422"/>
      <c r="D540" t="s">
        <v>15</v>
      </c>
      <c r="E540" s="2">
        <v>5</v>
      </c>
      <c r="G540" s="2">
        <f t="shared" si="7"/>
        <v>246.99999999999997</v>
      </c>
    </row>
    <row r="541" spans="1:14">
      <c r="B541" s="422"/>
      <c r="C541" s="422"/>
      <c r="D541" t="s">
        <v>44</v>
      </c>
      <c r="E541" s="2">
        <v>6</v>
      </c>
      <c r="G541" s="2">
        <f t="shared" si="7"/>
        <v>252.99999999999997</v>
      </c>
    </row>
    <row r="542" spans="1:14">
      <c r="A542" s="3">
        <v>44781</v>
      </c>
      <c r="B542" s="422" t="s">
        <v>400</v>
      </c>
      <c r="C542" s="422" t="s">
        <v>20</v>
      </c>
      <c r="D542" t="s">
        <v>12</v>
      </c>
      <c r="E542" s="2"/>
      <c r="F542" s="2">
        <v>172.9</v>
      </c>
      <c r="G542" s="2">
        <f t="shared" si="7"/>
        <v>80.099999999999966</v>
      </c>
    </row>
    <row r="543" spans="1:14">
      <c r="A543" s="3">
        <v>44781</v>
      </c>
      <c r="B543" s="422" t="s">
        <v>400</v>
      </c>
      <c r="C543" s="422" t="s">
        <v>20</v>
      </c>
      <c r="D543" t="s">
        <v>13</v>
      </c>
      <c r="E543" s="2"/>
      <c r="F543" s="2">
        <v>9.1</v>
      </c>
      <c r="G543" s="2">
        <f t="shared" si="7"/>
        <v>70.999999999999972</v>
      </c>
    </row>
    <row r="544" spans="1:14">
      <c r="A544" s="3">
        <v>44795</v>
      </c>
      <c r="B544" s="422">
        <v>25304</v>
      </c>
      <c r="C544" s="422" t="s">
        <v>20</v>
      </c>
      <c r="D544" t="s">
        <v>14</v>
      </c>
      <c r="E544" s="2"/>
      <c r="F544" s="2">
        <v>60</v>
      </c>
      <c r="G544" s="2">
        <f t="shared" si="7"/>
        <v>10.999999999999972</v>
      </c>
    </row>
    <row r="545" spans="1:7">
      <c r="A545" s="3">
        <v>44795</v>
      </c>
      <c r="B545" s="422">
        <v>25304</v>
      </c>
      <c r="C545" s="422" t="s">
        <v>20</v>
      </c>
      <c r="D545" t="s">
        <v>15</v>
      </c>
      <c r="E545" s="2"/>
      <c r="F545" s="2">
        <v>5</v>
      </c>
      <c r="G545" s="2">
        <f t="shared" si="7"/>
        <v>5.9999999999999716</v>
      </c>
    </row>
    <row r="546" spans="1:7">
      <c r="A546" s="3">
        <v>44796</v>
      </c>
      <c r="B546" s="422" t="s">
        <v>401</v>
      </c>
      <c r="C546" s="422" t="s">
        <v>20</v>
      </c>
      <c r="D546" t="s">
        <v>44</v>
      </c>
      <c r="E546" s="2"/>
      <c r="F546" s="2">
        <v>6</v>
      </c>
      <c r="G546" s="2">
        <f t="shared" si="7"/>
        <v>-2.8421709430404007E-14</v>
      </c>
    </row>
    <row r="547" spans="1:7">
      <c r="A547" s="31">
        <v>44712</v>
      </c>
      <c r="B547" s="421" t="s">
        <v>10</v>
      </c>
      <c r="C547" s="421" t="s">
        <v>21</v>
      </c>
      <c r="D547" t="s">
        <v>12</v>
      </c>
      <c r="E547" s="2">
        <v>181.8</v>
      </c>
      <c r="G547" s="2">
        <f t="shared" si="7"/>
        <v>181.79999999999998</v>
      </c>
    </row>
    <row r="548" spans="1:7">
      <c r="B548" s="422"/>
      <c r="C548" s="422"/>
      <c r="D548" t="s">
        <v>13</v>
      </c>
      <c r="E548" s="2">
        <v>6.9</v>
      </c>
      <c r="G548" s="2">
        <f t="shared" si="7"/>
        <v>188.7</v>
      </c>
    </row>
    <row r="549" spans="1:7">
      <c r="B549" s="422"/>
      <c r="C549" s="422"/>
      <c r="D549" t="s">
        <v>14</v>
      </c>
      <c r="E549" s="2">
        <v>60</v>
      </c>
      <c r="G549" s="2">
        <f t="shared" si="7"/>
        <v>248.7</v>
      </c>
    </row>
    <row r="550" spans="1:7">
      <c r="B550" s="422"/>
      <c r="C550" s="422"/>
      <c r="D550" t="s">
        <v>15</v>
      </c>
      <c r="E550" s="2">
        <v>5</v>
      </c>
      <c r="G550" s="2">
        <f t="shared" si="7"/>
        <v>253.7</v>
      </c>
    </row>
    <row r="551" spans="1:7">
      <c r="A551" s="3">
        <v>44781</v>
      </c>
      <c r="B551" s="422" t="s">
        <v>400</v>
      </c>
      <c r="C551" s="422" t="s">
        <v>21</v>
      </c>
      <c r="D551" t="s">
        <v>12</v>
      </c>
      <c r="E551" s="2"/>
      <c r="F551" s="2">
        <v>181.8</v>
      </c>
      <c r="G551" s="2">
        <f t="shared" si="7"/>
        <v>71.899999999999977</v>
      </c>
    </row>
    <row r="552" spans="1:7">
      <c r="A552" s="3">
        <v>44781</v>
      </c>
      <c r="B552" s="422" t="s">
        <v>400</v>
      </c>
      <c r="C552" s="422" t="s">
        <v>21</v>
      </c>
      <c r="D552" t="s">
        <v>13</v>
      </c>
      <c r="E552" s="2"/>
      <c r="F552" s="2">
        <v>6.9</v>
      </c>
      <c r="G552" s="2">
        <f t="shared" si="7"/>
        <v>64.999999999999972</v>
      </c>
    </row>
    <row r="553" spans="1:7">
      <c r="A553" s="3">
        <v>44795</v>
      </c>
      <c r="B553" s="422">
        <v>25304</v>
      </c>
      <c r="C553" s="422" t="s">
        <v>21</v>
      </c>
      <c r="D553" t="s">
        <v>14</v>
      </c>
      <c r="E553" s="2"/>
      <c r="F553" s="2">
        <v>60</v>
      </c>
      <c r="G553" s="2">
        <f t="shared" si="7"/>
        <v>4.9999999999999716</v>
      </c>
    </row>
    <row r="554" spans="1:7">
      <c r="A554" s="3">
        <v>44795</v>
      </c>
      <c r="B554" s="422">
        <v>25304</v>
      </c>
      <c r="C554" s="422" t="s">
        <v>21</v>
      </c>
      <c r="D554" t="s">
        <v>15</v>
      </c>
      <c r="E554" s="2"/>
      <c r="F554" s="2">
        <v>5</v>
      </c>
      <c r="G554" s="2">
        <f t="shared" si="7"/>
        <v>-2.8421709430404007E-14</v>
      </c>
    </row>
    <row r="555" spans="1:7">
      <c r="A555" s="31">
        <v>44773</v>
      </c>
      <c r="B555" s="421" t="s">
        <v>10</v>
      </c>
      <c r="C555" s="421" t="s">
        <v>22</v>
      </c>
      <c r="D555" t="s">
        <v>12</v>
      </c>
      <c r="E555" s="2">
        <v>181</v>
      </c>
      <c r="G555" s="2">
        <f t="shared" si="7"/>
        <v>180.99999999999997</v>
      </c>
    </row>
    <row r="556" spans="1:7">
      <c r="B556" s="422"/>
      <c r="C556" s="422"/>
      <c r="D556" t="s">
        <v>13</v>
      </c>
      <c r="E556" s="2">
        <v>9.6999999999999993</v>
      </c>
      <c r="G556" s="2">
        <f t="shared" si="7"/>
        <v>190.69999999999996</v>
      </c>
    </row>
    <row r="557" spans="1:7">
      <c r="B557" s="422"/>
      <c r="C557" s="422"/>
      <c r="D557" t="s">
        <v>14</v>
      </c>
      <c r="E557" s="2">
        <v>60</v>
      </c>
      <c r="G557" s="2">
        <f t="shared" si="7"/>
        <v>250.69999999999996</v>
      </c>
    </row>
    <row r="558" spans="1:7">
      <c r="B558" s="422"/>
      <c r="C558" s="422"/>
      <c r="D558" t="s">
        <v>15</v>
      </c>
      <c r="E558" s="2">
        <v>5</v>
      </c>
      <c r="G558" s="2">
        <f t="shared" si="7"/>
        <v>255.69999999999996</v>
      </c>
    </row>
    <row r="559" spans="1:7">
      <c r="A559" s="3">
        <v>44795</v>
      </c>
      <c r="B559" s="422">
        <v>25304</v>
      </c>
      <c r="C559" s="422" t="s">
        <v>22</v>
      </c>
      <c r="D559" t="s">
        <v>14</v>
      </c>
      <c r="E559" s="2"/>
      <c r="F559" s="2">
        <v>60</v>
      </c>
      <c r="G559" s="2">
        <f t="shared" si="7"/>
        <v>195.69999999999996</v>
      </c>
    </row>
    <row r="560" spans="1:7">
      <c r="A560" s="3">
        <v>44795</v>
      </c>
      <c r="B560" s="422">
        <v>25304</v>
      </c>
      <c r="C560" s="422" t="s">
        <v>22</v>
      </c>
      <c r="D560" t="s">
        <v>15</v>
      </c>
      <c r="E560" s="2"/>
      <c r="F560" s="2">
        <v>5</v>
      </c>
      <c r="G560" s="2">
        <f t="shared" si="7"/>
        <v>190.69999999999996</v>
      </c>
    </row>
    <row r="561" spans="1:11">
      <c r="A561" s="3">
        <v>44796</v>
      </c>
      <c r="B561" s="422" t="s">
        <v>401</v>
      </c>
      <c r="C561" s="422" t="s">
        <v>22</v>
      </c>
      <c r="D561" t="s">
        <v>12</v>
      </c>
      <c r="E561" s="2"/>
      <c r="F561" s="2">
        <v>181</v>
      </c>
      <c r="G561" s="2">
        <f t="shared" si="7"/>
        <v>9.6999999999999602</v>
      </c>
    </row>
    <row r="562" spans="1:11">
      <c r="A562" s="3">
        <v>44796</v>
      </c>
      <c r="B562" s="422" t="s">
        <v>401</v>
      </c>
      <c r="C562" s="422" t="s">
        <v>22</v>
      </c>
      <c r="D562" t="s">
        <v>13</v>
      </c>
      <c r="E562" s="2"/>
      <c r="F562" s="2">
        <v>9.6999999999999993</v>
      </c>
      <c r="G562" s="2">
        <f t="shared" si="7"/>
        <v>-3.907985046680551E-14</v>
      </c>
    </row>
    <row r="563" spans="1:11">
      <c r="A563" s="31">
        <v>44804</v>
      </c>
      <c r="B563" s="421" t="s">
        <v>10</v>
      </c>
      <c r="C563" s="421" t="s">
        <v>23</v>
      </c>
      <c r="D563" t="s">
        <v>12</v>
      </c>
      <c r="E563" s="2">
        <v>182.1</v>
      </c>
      <c r="G563" s="2">
        <f t="shared" si="7"/>
        <v>182.09999999999997</v>
      </c>
    </row>
    <row r="564" spans="1:11">
      <c r="B564" s="422"/>
      <c r="C564" s="422"/>
      <c r="D564" t="s">
        <v>13</v>
      </c>
      <c r="E564" s="2">
        <v>7</v>
      </c>
      <c r="G564" s="2">
        <f t="shared" si="7"/>
        <v>189.09999999999997</v>
      </c>
    </row>
    <row r="565" spans="1:11">
      <c r="B565" s="422"/>
      <c r="C565" s="422"/>
      <c r="D565" t="s">
        <v>14</v>
      </c>
      <c r="E565" s="2">
        <v>60</v>
      </c>
      <c r="G565" s="2">
        <f t="shared" si="7"/>
        <v>249.09999999999997</v>
      </c>
    </row>
    <row r="566" spans="1:11">
      <c r="B566" s="422"/>
      <c r="C566" s="422"/>
      <c r="D566" t="s">
        <v>15</v>
      </c>
      <c r="E566" s="2">
        <v>5</v>
      </c>
      <c r="G566" s="2">
        <f t="shared" si="7"/>
        <v>254.09999999999997</v>
      </c>
    </row>
    <row r="567" spans="1:11">
      <c r="A567" s="3">
        <v>44873</v>
      </c>
      <c r="B567" s="422" t="s">
        <v>402</v>
      </c>
      <c r="C567" s="422" t="s">
        <v>23</v>
      </c>
      <c r="D567" t="s">
        <v>12</v>
      </c>
      <c r="E567" s="2"/>
      <c r="F567" s="2">
        <v>182.1</v>
      </c>
      <c r="G567" s="2">
        <f t="shared" si="7"/>
        <v>71.999999999999972</v>
      </c>
    </row>
    <row r="568" spans="1:11">
      <c r="A568" s="3">
        <v>44873</v>
      </c>
      <c r="B568" s="422" t="s">
        <v>402</v>
      </c>
      <c r="C568" s="422" t="s">
        <v>23</v>
      </c>
      <c r="D568" t="s">
        <v>13</v>
      </c>
      <c r="E568" s="2"/>
      <c r="F568" s="2">
        <v>7</v>
      </c>
      <c r="G568" s="2">
        <f t="shared" si="7"/>
        <v>64.999999999999972</v>
      </c>
    </row>
    <row r="569" spans="1:11">
      <c r="A569" s="3">
        <v>44910</v>
      </c>
      <c r="B569" s="422" t="s">
        <v>403</v>
      </c>
      <c r="C569" s="422" t="s">
        <v>23</v>
      </c>
      <c r="D569" t="s">
        <v>14</v>
      </c>
      <c r="E569" s="2"/>
      <c r="F569" s="2">
        <v>60</v>
      </c>
      <c r="G569" s="2">
        <f t="shared" si="7"/>
        <v>4.9999999999999716</v>
      </c>
    </row>
    <row r="570" spans="1:11">
      <c r="A570" s="3">
        <v>44910</v>
      </c>
      <c r="B570" s="422" t="s">
        <v>403</v>
      </c>
      <c r="C570" s="422" t="s">
        <v>23</v>
      </c>
      <c r="D570" t="s">
        <v>15</v>
      </c>
      <c r="E570" s="2"/>
      <c r="F570" s="2">
        <v>5</v>
      </c>
      <c r="G570" s="2">
        <f t="shared" si="7"/>
        <v>-2.8421709430404007E-14</v>
      </c>
    </row>
    <row r="571" spans="1:11">
      <c r="A571" s="31">
        <v>44804</v>
      </c>
      <c r="B571" s="421" t="s">
        <v>10</v>
      </c>
      <c r="C571" s="421" t="s">
        <v>41</v>
      </c>
      <c r="D571" t="s">
        <v>12</v>
      </c>
      <c r="E571" s="2">
        <v>161.6</v>
      </c>
      <c r="G571" s="2">
        <f t="shared" si="7"/>
        <v>161.59999999999997</v>
      </c>
      <c r="I571" s="421"/>
      <c r="K571" s="2"/>
    </row>
    <row r="572" spans="1:11">
      <c r="B572" s="422"/>
      <c r="C572" s="422"/>
      <c r="D572" t="s">
        <v>13</v>
      </c>
      <c r="E572" s="2">
        <v>8.1999999999999993</v>
      </c>
      <c r="G572" s="2">
        <f t="shared" si="7"/>
        <v>169.79999999999995</v>
      </c>
      <c r="I572" s="422"/>
      <c r="K572" s="2"/>
    </row>
    <row r="573" spans="1:11">
      <c r="B573" s="422"/>
      <c r="C573" s="422"/>
      <c r="D573" t="s">
        <v>14</v>
      </c>
      <c r="E573" s="2">
        <v>60</v>
      </c>
      <c r="G573" s="2">
        <f t="shared" si="7"/>
        <v>229.79999999999995</v>
      </c>
      <c r="I573" s="421"/>
      <c r="K573" s="2"/>
    </row>
    <row r="574" spans="1:11">
      <c r="B574" s="422"/>
      <c r="C574" s="422"/>
      <c r="D574" t="s">
        <v>15</v>
      </c>
      <c r="E574" s="2">
        <v>5</v>
      </c>
      <c r="G574" s="2">
        <f t="shared" si="7"/>
        <v>234.79999999999995</v>
      </c>
      <c r="K574" s="2"/>
    </row>
    <row r="575" spans="1:11">
      <c r="A575" s="3">
        <v>44873</v>
      </c>
      <c r="B575" s="422" t="s">
        <v>402</v>
      </c>
      <c r="C575" s="422" t="s">
        <v>41</v>
      </c>
      <c r="D575" t="s">
        <v>12</v>
      </c>
      <c r="E575" s="2"/>
      <c r="F575" s="2">
        <v>161.6</v>
      </c>
      <c r="G575" s="2">
        <f t="shared" si="7"/>
        <v>73.19999999999996</v>
      </c>
      <c r="I575" s="421"/>
      <c r="K575" s="2"/>
    </row>
    <row r="576" spans="1:11">
      <c r="A576" s="3">
        <v>44873</v>
      </c>
      <c r="B576" s="422" t="s">
        <v>402</v>
      </c>
      <c r="C576" s="422" t="s">
        <v>41</v>
      </c>
      <c r="D576" t="s">
        <v>13</v>
      </c>
      <c r="E576" s="2"/>
      <c r="F576" s="2">
        <v>8.1999999999999993</v>
      </c>
      <c r="G576" s="2">
        <f t="shared" si="7"/>
        <v>64.999999999999957</v>
      </c>
      <c r="K576" s="2"/>
    </row>
    <row r="577" spans="1:16">
      <c r="A577" s="3">
        <v>44910</v>
      </c>
      <c r="B577" s="422" t="s">
        <v>403</v>
      </c>
      <c r="C577" s="422" t="s">
        <v>41</v>
      </c>
      <c r="D577" t="s">
        <v>14</v>
      </c>
      <c r="E577" s="2"/>
      <c r="F577" s="2">
        <v>60</v>
      </c>
      <c r="G577" s="2">
        <f t="shared" si="7"/>
        <v>4.9999999999999574</v>
      </c>
      <c r="K577" s="2"/>
    </row>
    <row r="578" spans="1:16">
      <c r="A578" s="3">
        <v>44910</v>
      </c>
      <c r="B578" s="422" t="s">
        <v>403</v>
      </c>
      <c r="C578" s="422" t="s">
        <v>41</v>
      </c>
      <c r="D578" t="s">
        <v>15</v>
      </c>
      <c r="E578" s="2"/>
      <c r="F578" s="2">
        <v>5</v>
      </c>
      <c r="G578" s="2">
        <f t="shared" si="7"/>
        <v>-4.2632564145606011E-14</v>
      </c>
      <c r="K578" s="2"/>
    </row>
    <row r="579" spans="1:16">
      <c r="A579" s="31">
        <v>44864</v>
      </c>
      <c r="B579" s="421" t="s">
        <v>10</v>
      </c>
      <c r="C579" s="421" t="s">
        <v>25</v>
      </c>
      <c r="D579" t="s">
        <v>12</v>
      </c>
      <c r="E579" s="2">
        <v>157.9</v>
      </c>
      <c r="G579" s="2">
        <f t="shared" si="7"/>
        <v>157.89999999999998</v>
      </c>
      <c r="I579" s="421"/>
      <c r="K579" s="2"/>
    </row>
    <row r="580" spans="1:16">
      <c r="B580" s="422"/>
      <c r="C580" s="422"/>
      <c r="D580" t="s">
        <v>13</v>
      </c>
      <c r="E580" s="2">
        <v>4.9000000000000004</v>
      </c>
      <c r="G580" s="2">
        <f t="shared" si="7"/>
        <v>162.79999999999998</v>
      </c>
      <c r="K580" s="2"/>
    </row>
    <row r="581" spans="1:16">
      <c r="B581" s="422"/>
      <c r="C581" s="422"/>
      <c r="D581" t="s">
        <v>14</v>
      </c>
      <c r="E581" s="2">
        <v>60</v>
      </c>
      <c r="G581" s="2">
        <f t="shared" si="7"/>
        <v>222.79999999999998</v>
      </c>
      <c r="K581" s="5"/>
    </row>
    <row r="582" spans="1:16">
      <c r="B582" s="422"/>
      <c r="C582" s="422"/>
      <c r="D582" t="s">
        <v>15</v>
      </c>
      <c r="E582" s="2">
        <v>5</v>
      </c>
      <c r="G582" s="2">
        <f t="shared" si="7"/>
        <v>227.79999999999998</v>
      </c>
      <c r="I582" s="421"/>
      <c r="K582" s="2"/>
    </row>
    <row r="583" spans="1:16">
      <c r="A583" s="3">
        <v>44876</v>
      </c>
      <c r="B583" s="422" t="s">
        <v>404</v>
      </c>
      <c r="C583" s="422" t="s">
        <v>25</v>
      </c>
      <c r="D583" t="s">
        <v>14</v>
      </c>
      <c r="E583" s="2"/>
      <c r="F583" s="2">
        <v>60</v>
      </c>
      <c r="G583" s="2">
        <f t="shared" si="7"/>
        <v>167.79999999999998</v>
      </c>
      <c r="I583" s="422"/>
      <c r="K583" s="2"/>
    </row>
    <row r="584" spans="1:16">
      <c r="A584" s="3">
        <v>44876</v>
      </c>
      <c r="B584" s="422" t="s">
        <v>404</v>
      </c>
      <c r="C584" s="422" t="s">
        <v>25</v>
      </c>
      <c r="D584" t="s">
        <v>15</v>
      </c>
      <c r="E584" s="2"/>
      <c r="F584" s="2">
        <v>5</v>
      </c>
      <c r="G584" s="2">
        <f t="shared" si="7"/>
        <v>162.79999999999998</v>
      </c>
      <c r="I584" s="421"/>
      <c r="K584" s="2"/>
    </row>
    <row r="585" spans="1:16">
      <c r="A585" s="3">
        <v>44925</v>
      </c>
      <c r="B585" s="422" t="s">
        <v>405</v>
      </c>
      <c r="C585" s="422" t="s">
        <v>25</v>
      </c>
      <c r="D585" t="s">
        <v>12</v>
      </c>
      <c r="E585" s="2"/>
      <c r="F585" s="2">
        <v>157.9</v>
      </c>
      <c r="G585" s="2">
        <f t="shared" si="7"/>
        <v>4.8999999999999773</v>
      </c>
      <c r="I585" s="421"/>
      <c r="K585" s="2"/>
    </row>
    <row r="586" spans="1:16">
      <c r="A586" s="3">
        <v>44925</v>
      </c>
      <c r="B586" s="422" t="s">
        <v>405</v>
      </c>
      <c r="C586" s="422" t="s">
        <v>25</v>
      </c>
      <c r="D586" t="s">
        <v>13</v>
      </c>
      <c r="E586" s="2"/>
      <c r="F586" s="2">
        <v>4.9000000000000004</v>
      </c>
      <c r="G586" s="2">
        <f t="shared" si="7"/>
        <v>-2.3092638912203256E-14</v>
      </c>
      <c r="I586" s="421"/>
      <c r="K586" s="2"/>
    </row>
    <row r="587" spans="1:16">
      <c r="A587" s="81">
        <v>44895</v>
      </c>
      <c r="B587" s="421" t="s">
        <v>10</v>
      </c>
      <c r="C587" s="421" t="s">
        <v>26</v>
      </c>
      <c r="D587" t="s">
        <v>12</v>
      </c>
      <c r="E587" s="2">
        <v>188.1</v>
      </c>
      <c r="G587" s="2">
        <f t="shared" si="7"/>
        <v>188.09999999999997</v>
      </c>
      <c r="I587" s="422"/>
      <c r="K587" s="2"/>
    </row>
    <row r="588" spans="1:16">
      <c r="A588" s="70"/>
      <c r="B588" s="422"/>
      <c r="C588" s="422"/>
      <c r="D588" t="s">
        <v>13</v>
      </c>
      <c r="E588" s="2">
        <v>6.3</v>
      </c>
      <c r="G588" s="2">
        <f t="shared" si="7"/>
        <v>194.39999999999998</v>
      </c>
      <c r="K588" s="5"/>
    </row>
    <row r="589" spans="1:16">
      <c r="A589" s="70"/>
      <c r="B589" s="422"/>
      <c r="C589" s="422"/>
      <c r="D589" t="s">
        <v>14</v>
      </c>
      <c r="E589" s="2">
        <v>60</v>
      </c>
      <c r="G589" s="2">
        <f t="shared" si="7"/>
        <v>254.39999999999998</v>
      </c>
      <c r="K589" s="5"/>
    </row>
    <row r="590" spans="1:16">
      <c r="A590" s="70"/>
      <c r="B590" s="422"/>
      <c r="C590" s="422"/>
      <c r="D590" t="s">
        <v>15</v>
      </c>
      <c r="E590" s="2">
        <v>5</v>
      </c>
      <c r="G590" s="2">
        <f t="shared" si="7"/>
        <v>259.39999999999998</v>
      </c>
      <c r="K590" s="5"/>
    </row>
    <row r="591" spans="1:16">
      <c r="A591" s="3">
        <v>44910</v>
      </c>
      <c r="B591" s="422" t="s">
        <v>403</v>
      </c>
      <c r="C591" s="422" t="s">
        <v>26</v>
      </c>
      <c r="D591" t="s">
        <v>14</v>
      </c>
      <c r="E591" s="2"/>
      <c r="F591" s="2">
        <v>60</v>
      </c>
      <c r="G591" s="2">
        <f t="shared" si="7"/>
        <v>199.39999999999998</v>
      </c>
      <c r="K591" s="5"/>
      <c r="O591" s="20"/>
      <c r="P591" s="20"/>
    </row>
    <row r="592" spans="1:16">
      <c r="A592" s="3">
        <v>44910</v>
      </c>
      <c r="B592" s="422" t="s">
        <v>403</v>
      </c>
      <c r="C592" s="422" t="s">
        <v>26</v>
      </c>
      <c r="D592" t="s">
        <v>15</v>
      </c>
      <c r="E592" s="2"/>
      <c r="F592" s="2">
        <v>5</v>
      </c>
      <c r="G592" s="2">
        <f t="shared" si="7"/>
        <v>194.39999999999998</v>
      </c>
      <c r="K592" s="5"/>
      <c r="O592" s="20"/>
      <c r="P592" s="20"/>
    </row>
    <row r="593" spans="1:16">
      <c r="A593" s="3">
        <v>44925</v>
      </c>
      <c r="B593" s="422" t="s">
        <v>405</v>
      </c>
      <c r="C593" s="422" t="s">
        <v>26</v>
      </c>
      <c r="D593" t="s">
        <v>12</v>
      </c>
      <c r="E593" s="2"/>
      <c r="F593" s="2">
        <v>188.1</v>
      </c>
      <c r="G593" s="2">
        <f t="shared" si="7"/>
        <v>6.2999999999999829</v>
      </c>
      <c r="K593" s="5"/>
      <c r="O593" s="20"/>
      <c r="P593" s="20"/>
    </row>
    <row r="594" spans="1:16">
      <c r="A594" s="3">
        <v>44925</v>
      </c>
      <c r="B594" s="422" t="s">
        <v>405</v>
      </c>
      <c r="C594" s="422" t="s">
        <v>26</v>
      </c>
      <c r="D594" t="s">
        <v>13</v>
      </c>
      <c r="E594" s="2"/>
      <c r="F594" s="2">
        <v>6.3</v>
      </c>
      <c r="G594" s="2">
        <f t="shared" si="7"/>
        <v>-1.6875389974302379E-14</v>
      </c>
      <c r="K594" s="5"/>
      <c r="O594" s="20"/>
      <c r="P594" s="20"/>
    </row>
    <row r="595" spans="1:16">
      <c r="A595" s="31">
        <v>44926</v>
      </c>
      <c r="B595" s="421" t="s">
        <v>10</v>
      </c>
      <c r="C595" s="421" t="s">
        <v>27</v>
      </c>
      <c r="D595" t="s">
        <v>12</v>
      </c>
      <c r="E595" s="2">
        <v>215</v>
      </c>
      <c r="G595" s="2">
        <f t="shared" si="7"/>
        <v>214.99999999999997</v>
      </c>
      <c r="H595" s="421"/>
      <c r="J595" s="2"/>
      <c r="K595" s="5"/>
      <c r="O595" s="20"/>
      <c r="P595" s="20"/>
    </row>
    <row r="596" spans="1:16">
      <c r="B596" s="422"/>
      <c r="C596" s="422"/>
      <c r="D596" t="s">
        <v>13</v>
      </c>
      <c r="E596" s="2">
        <v>5.7</v>
      </c>
      <c r="G596" s="2">
        <f t="shared" si="7"/>
        <v>220.69999999999996</v>
      </c>
      <c r="H596" s="421"/>
      <c r="I596" s="421" t="s">
        <v>27</v>
      </c>
      <c r="J596" t="s">
        <v>12</v>
      </c>
      <c r="K596" s="2">
        <v>215</v>
      </c>
      <c r="O596" s="20"/>
      <c r="P596" s="20"/>
    </row>
    <row r="597" spans="1:16">
      <c r="B597" s="422"/>
      <c r="C597" s="422"/>
      <c r="D597" t="s">
        <v>14</v>
      </c>
      <c r="E597" s="2">
        <v>60</v>
      </c>
      <c r="G597" s="2">
        <f t="shared" si="7"/>
        <v>280.69999999999993</v>
      </c>
      <c r="H597" s="422"/>
      <c r="I597" s="422"/>
      <c r="J597" t="s">
        <v>13</v>
      </c>
      <c r="K597" s="2">
        <v>5.7</v>
      </c>
      <c r="O597" s="20"/>
      <c r="P597" s="20"/>
    </row>
    <row r="598" spans="1:16">
      <c r="B598" s="422"/>
      <c r="C598" s="422"/>
      <c r="D598" t="s">
        <v>15</v>
      </c>
      <c r="E598" s="2">
        <v>5</v>
      </c>
      <c r="G598" s="2">
        <f t="shared" si="7"/>
        <v>285.69999999999993</v>
      </c>
      <c r="I598" s="421" t="s">
        <v>11</v>
      </c>
      <c r="J598" t="s">
        <v>12</v>
      </c>
      <c r="K598" s="2">
        <v>182.5</v>
      </c>
      <c r="O598" s="20"/>
      <c r="P598" s="20"/>
    </row>
    <row r="599" spans="1:16">
      <c r="A599" s="3">
        <v>44923</v>
      </c>
      <c r="B599" s="422" t="s">
        <v>406</v>
      </c>
      <c r="C599" s="422" t="s">
        <v>27</v>
      </c>
      <c r="D599" t="s">
        <v>14</v>
      </c>
      <c r="E599" s="2"/>
      <c r="F599" s="2">
        <v>60</v>
      </c>
      <c r="G599" s="2">
        <f t="shared" si="7"/>
        <v>225.69999999999993</v>
      </c>
      <c r="I599" s="422"/>
      <c r="J599" t="s">
        <v>13</v>
      </c>
      <c r="K599" s="2">
        <v>4.8</v>
      </c>
      <c r="O599" s="20"/>
      <c r="P599" s="20"/>
    </row>
    <row r="600" spans="1:16">
      <c r="A600" s="3">
        <v>44923</v>
      </c>
      <c r="B600" s="422" t="s">
        <v>406</v>
      </c>
      <c r="C600" s="422" t="s">
        <v>27</v>
      </c>
      <c r="D600" t="s">
        <v>15</v>
      </c>
      <c r="E600" s="2"/>
      <c r="F600" s="2">
        <v>5</v>
      </c>
      <c r="G600" s="2">
        <f t="shared" si="7"/>
        <v>220.69999999999993</v>
      </c>
      <c r="I600" s="422"/>
      <c r="K600" s="2"/>
      <c r="O600" s="20"/>
      <c r="P600" s="20"/>
    </row>
    <row r="601" spans="1:16">
      <c r="A601" s="3">
        <v>44981</v>
      </c>
      <c r="B601" s="422">
        <v>26404</v>
      </c>
      <c r="C601" s="422" t="s">
        <v>27</v>
      </c>
      <c r="D601" t="s">
        <v>12</v>
      </c>
      <c r="E601" s="2"/>
      <c r="F601" s="2">
        <v>215</v>
      </c>
      <c r="G601" s="2">
        <f t="shared" si="7"/>
        <v>5.6999999999999318</v>
      </c>
      <c r="I601" s="422"/>
      <c r="K601" s="2"/>
      <c r="O601" s="20"/>
      <c r="P601" s="20"/>
    </row>
    <row r="602" spans="1:16">
      <c r="A602" s="3">
        <v>44981</v>
      </c>
      <c r="B602" s="422">
        <v>26404</v>
      </c>
      <c r="C602" s="422" t="s">
        <v>27</v>
      </c>
      <c r="D602" t="s">
        <v>13</v>
      </c>
      <c r="E602" s="2"/>
      <c r="F602" s="2">
        <v>5.7</v>
      </c>
      <c r="G602" s="2">
        <f t="shared" si="7"/>
        <v>-6.8389738316909643E-14</v>
      </c>
      <c r="I602" s="422"/>
      <c r="K602" s="2"/>
      <c r="O602" s="20"/>
      <c r="P602" s="20"/>
    </row>
    <row r="603" spans="1:16">
      <c r="A603" s="31">
        <v>44926</v>
      </c>
      <c r="B603" s="421" t="s">
        <v>10</v>
      </c>
      <c r="C603" s="421" t="s">
        <v>11</v>
      </c>
      <c r="D603" t="s">
        <v>12</v>
      </c>
      <c r="E603" s="2">
        <v>182.5</v>
      </c>
      <c r="G603" s="2">
        <f t="shared" si="7"/>
        <v>182.49999999999994</v>
      </c>
      <c r="I603" s="422"/>
      <c r="K603" s="2">
        <f>SUM(K596:K600)</f>
        <v>408</v>
      </c>
      <c r="O603" s="20"/>
      <c r="P603" s="20"/>
    </row>
    <row r="604" spans="1:16">
      <c r="B604" s="422"/>
      <c r="C604" s="422"/>
      <c r="D604" t="s">
        <v>13</v>
      </c>
      <c r="E604" s="2">
        <v>4.8</v>
      </c>
      <c r="G604" s="2">
        <f t="shared" si="7"/>
        <v>187.29999999999995</v>
      </c>
      <c r="K604" s="5"/>
      <c r="O604" s="20"/>
      <c r="P604" s="20"/>
    </row>
    <row r="605" spans="1:16">
      <c r="B605" s="422"/>
      <c r="C605" s="422"/>
      <c r="D605" t="s">
        <v>14</v>
      </c>
      <c r="E605" s="2">
        <v>60</v>
      </c>
      <c r="G605" s="2">
        <f t="shared" si="7"/>
        <v>247.29999999999995</v>
      </c>
      <c r="K605" s="5"/>
    </row>
    <row r="606" spans="1:16">
      <c r="B606" s="422"/>
      <c r="C606" s="422"/>
      <c r="D606" t="s">
        <v>15</v>
      </c>
      <c r="E606" s="2">
        <v>5</v>
      </c>
      <c r="G606" s="2">
        <f t="shared" si="7"/>
        <v>252.29999999999995</v>
      </c>
      <c r="K606" s="5"/>
    </row>
    <row r="607" spans="1:16">
      <c r="A607" s="3">
        <v>44991</v>
      </c>
      <c r="B607" s="422">
        <v>26403</v>
      </c>
      <c r="C607" s="422" t="s">
        <v>11</v>
      </c>
      <c r="D607" t="s">
        <v>14</v>
      </c>
      <c r="E607" s="2"/>
      <c r="F607" s="2">
        <v>60</v>
      </c>
      <c r="G607" s="2">
        <f t="shared" si="7"/>
        <v>192.29999999999995</v>
      </c>
      <c r="K607" s="5"/>
    </row>
    <row r="608" spans="1:16">
      <c r="A608" s="3">
        <v>44991</v>
      </c>
      <c r="B608" s="422">
        <v>26403</v>
      </c>
      <c r="C608" s="422" t="s">
        <v>11</v>
      </c>
      <c r="D608" t="s">
        <v>15</v>
      </c>
      <c r="E608" s="2"/>
      <c r="F608" s="2">
        <v>5</v>
      </c>
      <c r="G608" s="2">
        <f t="shared" si="7"/>
        <v>187.29999999999995</v>
      </c>
      <c r="K608" s="5"/>
    </row>
    <row r="609" spans="1:11">
      <c r="A609" s="3">
        <v>44991</v>
      </c>
      <c r="B609" s="422">
        <v>26470</v>
      </c>
      <c r="C609" s="422" t="s">
        <v>11</v>
      </c>
      <c r="D609" t="s">
        <v>12</v>
      </c>
      <c r="E609" s="2"/>
      <c r="F609" s="2">
        <v>182.5</v>
      </c>
      <c r="G609" s="2">
        <f t="shared" si="7"/>
        <v>4.7999999999999545</v>
      </c>
      <c r="K609" s="5"/>
    </row>
    <row r="610" spans="1:11">
      <c r="A610" s="3">
        <v>44991</v>
      </c>
      <c r="B610" s="422">
        <v>26470</v>
      </c>
      <c r="C610" s="422" t="s">
        <v>11</v>
      </c>
      <c r="D610" t="s">
        <v>13</v>
      </c>
      <c r="E610" s="2"/>
      <c r="F610" s="2">
        <v>4.8</v>
      </c>
      <c r="G610" s="2">
        <f t="shared" si="7"/>
        <v>-4.5297099404706387E-14</v>
      </c>
      <c r="K610" s="5"/>
    </row>
    <row r="611" spans="1:11">
      <c r="A611" s="31">
        <v>44985</v>
      </c>
      <c r="B611" s="421" t="s">
        <v>10</v>
      </c>
      <c r="C611" s="421" t="s">
        <v>17</v>
      </c>
      <c r="D611" t="s">
        <v>12</v>
      </c>
      <c r="E611" s="2">
        <v>199</v>
      </c>
      <c r="G611" s="2">
        <f t="shared" si="7"/>
        <v>198.99999999999994</v>
      </c>
      <c r="K611" s="5"/>
    </row>
    <row r="612" spans="1:11">
      <c r="B612" s="422"/>
      <c r="C612" s="422"/>
      <c r="D612" t="s">
        <v>13</v>
      </c>
      <c r="E612" s="2">
        <v>1.2</v>
      </c>
      <c r="G612" s="2">
        <f t="shared" si="7"/>
        <v>200.19999999999993</v>
      </c>
      <c r="K612" s="5"/>
    </row>
    <row r="613" spans="1:11">
      <c r="B613" s="422"/>
      <c r="C613" s="422"/>
      <c r="D613" t="s">
        <v>14</v>
      </c>
      <c r="E613" s="2">
        <v>56</v>
      </c>
      <c r="G613" s="2">
        <f t="shared" si="7"/>
        <v>256.19999999999993</v>
      </c>
      <c r="K613" s="5"/>
    </row>
    <row r="614" spans="1:11">
      <c r="B614" s="422"/>
      <c r="C614" s="422"/>
      <c r="D614" t="s">
        <v>15</v>
      </c>
      <c r="E614" s="2">
        <v>5</v>
      </c>
      <c r="G614" s="2">
        <f t="shared" si="7"/>
        <v>261.19999999999993</v>
      </c>
      <c r="K614" s="5"/>
    </row>
    <row r="615" spans="1:11">
      <c r="A615" s="3">
        <v>44991</v>
      </c>
      <c r="B615" s="422">
        <v>26403</v>
      </c>
      <c r="C615" s="422" t="s">
        <v>17</v>
      </c>
      <c r="D615" t="s">
        <v>14</v>
      </c>
      <c r="E615" s="2"/>
      <c r="F615" s="2">
        <v>56</v>
      </c>
      <c r="G615" s="2">
        <f t="shared" si="7"/>
        <v>205.19999999999993</v>
      </c>
      <c r="K615" s="5"/>
    </row>
    <row r="616" spans="1:11">
      <c r="A616" s="3">
        <v>44991</v>
      </c>
      <c r="B616" s="422">
        <v>26403</v>
      </c>
      <c r="C616" s="422" t="s">
        <v>17</v>
      </c>
      <c r="D616" t="s">
        <v>15</v>
      </c>
      <c r="E616" s="2"/>
      <c r="F616" s="2">
        <v>5</v>
      </c>
      <c r="G616" s="2">
        <f t="shared" si="7"/>
        <v>200.19999999999993</v>
      </c>
      <c r="K616" s="5"/>
    </row>
    <row r="617" spans="1:11">
      <c r="A617" s="3">
        <v>45012</v>
      </c>
      <c r="B617" s="422">
        <v>26735</v>
      </c>
      <c r="C617" s="422" t="s">
        <v>17</v>
      </c>
      <c r="D617" t="s">
        <v>12</v>
      </c>
      <c r="E617" s="2"/>
      <c r="F617" s="2">
        <v>199</v>
      </c>
      <c r="G617" s="2">
        <f t="shared" si="7"/>
        <v>1.1999999999999318</v>
      </c>
      <c r="K617" s="5"/>
    </row>
    <row r="618" spans="1:11">
      <c r="A618" s="3">
        <v>45012</v>
      </c>
      <c r="B618" s="422">
        <v>26735</v>
      </c>
      <c r="C618" s="422" t="s">
        <v>17</v>
      </c>
      <c r="D618" t="s">
        <v>13</v>
      </c>
      <c r="E618" s="2"/>
      <c r="F618" s="2">
        <v>1.2</v>
      </c>
      <c r="G618" s="2">
        <f t="shared" si="7"/>
        <v>-6.8167693711984612E-14</v>
      </c>
      <c r="K618" s="5"/>
    </row>
    <row r="619" spans="1:11">
      <c r="A619" s="81">
        <v>45016</v>
      </c>
      <c r="B619" s="421" t="s">
        <v>10</v>
      </c>
      <c r="C619" s="421" t="s">
        <v>18</v>
      </c>
      <c r="D619" t="s">
        <v>12</v>
      </c>
      <c r="E619" s="196">
        <v>189.2</v>
      </c>
      <c r="G619" s="2">
        <f t="shared" si="7"/>
        <v>189.19999999999993</v>
      </c>
      <c r="K619" s="5"/>
    </row>
    <row r="620" spans="1:11">
      <c r="A620" s="70"/>
      <c r="B620" s="422"/>
      <c r="C620" s="422"/>
      <c r="D620" t="s">
        <v>13</v>
      </c>
      <c r="E620" s="196">
        <v>1.3</v>
      </c>
      <c r="G620" s="2">
        <f t="shared" si="7"/>
        <v>190.49999999999994</v>
      </c>
      <c r="H620" s="421"/>
      <c r="J620" s="196"/>
      <c r="K620" s="5"/>
    </row>
    <row r="621" spans="1:11">
      <c r="A621" s="70"/>
      <c r="B621" s="422"/>
      <c r="C621" s="422"/>
      <c r="D621" t="s">
        <v>14</v>
      </c>
      <c r="E621" s="196">
        <v>60</v>
      </c>
      <c r="G621" s="2">
        <f t="shared" si="7"/>
        <v>250.49999999999994</v>
      </c>
      <c r="J621" s="196"/>
      <c r="K621" s="5"/>
    </row>
    <row r="622" spans="1:11">
      <c r="A622" s="70"/>
      <c r="B622" s="422"/>
      <c r="C622" s="422"/>
      <c r="D622" t="s">
        <v>15</v>
      </c>
      <c r="E622" s="196">
        <v>5</v>
      </c>
      <c r="G622" s="2">
        <f t="shared" si="7"/>
        <v>255.49999999999994</v>
      </c>
      <c r="H622" s="421"/>
      <c r="J622" s="196"/>
      <c r="K622" s="5"/>
    </row>
    <row r="623" spans="1:11">
      <c r="A623" s="70">
        <v>45077</v>
      </c>
      <c r="B623" s="422">
        <v>26890</v>
      </c>
      <c r="C623" s="422" t="s">
        <v>18</v>
      </c>
      <c r="D623" t="s">
        <v>14</v>
      </c>
      <c r="E623" s="196"/>
      <c r="F623" s="196">
        <v>60</v>
      </c>
      <c r="G623" s="2">
        <f t="shared" si="7"/>
        <v>195.49999999999994</v>
      </c>
      <c r="H623" s="421"/>
      <c r="J623" s="196"/>
      <c r="K623" s="5"/>
    </row>
    <row r="624" spans="1:11">
      <c r="A624" s="70">
        <v>45077</v>
      </c>
      <c r="B624" s="422">
        <v>26890</v>
      </c>
      <c r="C624" s="422" t="s">
        <v>18</v>
      </c>
      <c r="D624" t="s">
        <v>15</v>
      </c>
      <c r="E624" s="196"/>
      <c r="F624" s="196">
        <v>5</v>
      </c>
      <c r="G624" s="2">
        <f t="shared" si="7"/>
        <v>190.49999999999994</v>
      </c>
      <c r="H624" s="421"/>
      <c r="J624" s="196"/>
      <c r="K624" s="5"/>
    </row>
    <row r="625" spans="1:13">
      <c r="A625" s="70">
        <v>45089</v>
      </c>
      <c r="B625" s="422">
        <v>26943</v>
      </c>
      <c r="C625" s="422" t="s">
        <v>18</v>
      </c>
      <c r="D625" t="s">
        <v>12</v>
      </c>
      <c r="E625" s="196"/>
      <c r="F625" s="196">
        <v>189.2</v>
      </c>
      <c r="G625" s="2">
        <f t="shared" si="7"/>
        <v>1.2999999999999545</v>
      </c>
      <c r="H625" s="421"/>
      <c r="J625" s="421" t="s">
        <v>19</v>
      </c>
      <c r="K625" t="s">
        <v>12</v>
      </c>
      <c r="L625" s="2">
        <v>191.5</v>
      </c>
    </row>
    <row r="626" spans="1:13">
      <c r="A626" s="70">
        <v>45089</v>
      </c>
      <c r="B626" s="422">
        <v>26943</v>
      </c>
      <c r="C626" s="422" t="s">
        <v>18</v>
      </c>
      <c r="D626" t="s">
        <v>13</v>
      </c>
      <c r="E626" s="196"/>
      <c r="F626" s="196">
        <v>1.3</v>
      </c>
      <c r="G626" s="22">
        <f t="shared" si="7"/>
        <v>-4.5519144009631418E-14</v>
      </c>
      <c r="H626" s="421"/>
      <c r="J626" s="422"/>
      <c r="K626" t="s">
        <v>13</v>
      </c>
      <c r="L626" s="2">
        <v>1.5</v>
      </c>
    </row>
    <row r="627" spans="1:13">
      <c r="A627" s="81">
        <v>45046</v>
      </c>
      <c r="B627" s="421" t="s">
        <v>10</v>
      </c>
      <c r="C627" s="421" t="s">
        <v>19</v>
      </c>
      <c r="D627" t="s">
        <v>12</v>
      </c>
      <c r="E627" s="2">
        <v>191.5</v>
      </c>
      <c r="G627" s="2">
        <f t="shared" si="7"/>
        <v>191.49999999999994</v>
      </c>
      <c r="H627" s="421"/>
      <c r="J627" s="421" t="s">
        <v>20</v>
      </c>
      <c r="K627" t="s">
        <v>12</v>
      </c>
      <c r="L627" s="2">
        <v>177.1</v>
      </c>
    </row>
    <row r="628" spans="1:13">
      <c r="A628" s="70"/>
      <c r="B628" s="422"/>
      <c r="C628" s="422"/>
      <c r="D628" t="s">
        <v>13</v>
      </c>
      <c r="E628" s="2">
        <v>1.5</v>
      </c>
      <c r="G628" s="2">
        <f t="shared" si="7"/>
        <v>192.99999999999994</v>
      </c>
      <c r="H628" s="422"/>
      <c r="J628" s="422"/>
      <c r="K628" t="s">
        <v>13</v>
      </c>
      <c r="L628" s="2">
        <v>2.1</v>
      </c>
      <c r="M628" s="2"/>
    </row>
    <row r="629" spans="1:13">
      <c r="A629" s="70"/>
      <c r="B629" s="422"/>
      <c r="C629" s="422"/>
      <c r="D629" t="s">
        <v>14</v>
      </c>
      <c r="E629" s="196">
        <v>60</v>
      </c>
      <c r="G629" s="2">
        <f t="shared" si="7"/>
        <v>252.99999999999994</v>
      </c>
      <c r="H629" s="421"/>
      <c r="J629" s="2"/>
      <c r="L629" s="160">
        <f>SUM(L625:L628)</f>
        <v>372.20000000000005</v>
      </c>
      <c r="M629" s="2"/>
    </row>
    <row r="630" spans="1:13">
      <c r="A630" s="70"/>
      <c r="B630" s="422"/>
      <c r="C630" s="422"/>
      <c r="D630" t="s">
        <v>15</v>
      </c>
      <c r="E630" s="196">
        <v>5</v>
      </c>
      <c r="G630" s="2">
        <f t="shared" si="7"/>
        <v>257.99999999999994</v>
      </c>
      <c r="H630" s="422"/>
      <c r="J630" s="2"/>
      <c r="K630" s="5"/>
    </row>
    <row r="631" spans="1:13">
      <c r="A631" s="70">
        <v>45077</v>
      </c>
      <c r="B631" s="422">
        <v>26890</v>
      </c>
      <c r="C631" s="422" t="s">
        <v>19</v>
      </c>
      <c r="D631" t="s">
        <v>14</v>
      </c>
      <c r="E631" s="196"/>
      <c r="F631" s="196">
        <v>60</v>
      </c>
      <c r="G631" s="2">
        <f t="shared" si="7"/>
        <v>197.99999999999994</v>
      </c>
      <c r="K631" s="5"/>
    </row>
    <row r="632" spans="1:13">
      <c r="A632" s="70">
        <v>45077</v>
      </c>
      <c r="B632" s="422">
        <v>26890</v>
      </c>
      <c r="C632" s="422" t="s">
        <v>19</v>
      </c>
      <c r="D632" t="s">
        <v>15</v>
      </c>
      <c r="E632" s="196"/>
      <c r="F632" s="196">
        <v>5</v>
      </c>
      <c r="G632" s="2">
        <f t="shared" si="7"/>
        <v>192.99999999999994</v>
      </c>
      <c r="K632" s="5"/>
    </row>
    <row r="633" spans="1:13">
      <c r="A633" s="70">
        <v>45110</v>
      </c>
      <c r="B633" s="422">
        <v>27050</v>
      </c>
      <c r="C633" s="422" t="s">
        <v>19</v>
      </c>
      <c r="D633" t="s">
        <v>12</v>
      </c>
      <c r="E633" s="196"/>
      <c r="F633" s="196">
        <v>191.5</v>
      </c>
      <c r="G633" s="2">
        <f t="shared" si="7"/>
        <v>1.4999999999999432</v>
      </c>
      <c r="K633" s="5"/>
    </row>
    <row r="634" spans="1:13">
      <c r="A634" s="70">
        <v>45110</v>
      </c>
      <c r="B634" s="422">
        <v>27050</v>
      </c>
      <c r="C634" s="422" t="s">
        <v>19</v>
      </c>
      <c r="D634" t="s">
        <v>13</v>
      </c>
      <c r="E634" s="196"/>
      <c r="F634" s="196">
        <v>1.5</v>
      </c>
      <c r="G634" s="2">
        <f t="shared" si="7"/>
        <v>-5.6843418860808015E-14</v>
      </c>
      <c r="K634" s="5"/>
    </row>
    <row r="635" spans="1:13">
      <c r="A635" s="81">
        <v>45077</v>
      </c>
      <c r="B635" s="421" t="s">
        <v>10</v>
      </c>
      <c r="C635" s="421" t="s">
        <v>20</v>
      </c>
      <c r="D635" t="s">
        <v>12</v>
      </c>
      <c r="E635" s="2">
        <v>177.1</v>
      </c>
      <c r="G635" s="2">
        <f t="shared" si="7"/>
        <v>177.09999999999994</v>
      </c>
      <c r="J635" s="28"/>
      <c r="K635" s="5"/>
    </row>
    <row r="636" spans="1:13">
      <c r="A636" s="70"/>
      <c r="B636" s="422"/>
      <c r="C636" s="422"/>
      <c r="D636" t="s">
        <v>13</v>
      </c>
      <c r="E636" s="2">
        <v>2.1</v>
      </c>
      <c r="G636" s="2">
        <f t="shared" si="7"/>
        <v>179.19999999999993</v>
      </c>
      <c r="K636" s="5"/>
    </row>
    <row r="637" spans="1:13">
      <c r="A637" s="70"/>
      <c r="B637" s="422"/>
      <c r="C637" s="422"/>
      <c r="D637" t="s">
        <v>14</v>
      </c>
      <c r="E637" s="196">
        <v>60</v>
      </c>
      <c r="G637" s="2">
        <f t="shared" si="7"/>
        <v>239.19999999999993</v>
      </c>
      <c r="K637" s="5"/>
    </row>
    <row r="638" spans="1:13">
      <c r="A638" s="70"/>
      <c r="B638" s="422"/>
      <c r="C638" s="422"/>
      <c r="D638" t="s">
        <v>15</v>
      </c>
      <c r="E638" s="196">
        <v>5</v>
      </c>
      <c r="G638" s="2">
        <f t="shared" si="7"/>
        <v>244.19999999999993</v>
      </c>
      <c r="K638" s="5"/>
    </row>
    <row r="639" spans="1:13">
      <c r="B639" s="422"/>
      <c r="C639" s="422"/>
      <c r="D639" t="s">
        <v>358</v>
      </c>
      <c r="E639" s="160">
        <v>10</v>
      </c>
      <c r="G639" s="2">
        <f t="shared" si="7"/>
        <v>254.19999999999993</v>
      </c>
      <c r="K639" s="5"/>
    </row>
    <row r="640" spans="1:13">
      <c r="A640" s="3">
        <v>45108</v>
      </c>
      <c r="B640" s="422">
        <v>27007</v>
      </c>
      <c r="C640" s="422" t="s">
        <v>20</v>
      </c>
      <c r="D640" t="s">
        <v>14</v>
      </c>
      <c r="E640" s="2"/>
      <c r="F640" s="2">
        <v>60</v>
      </c>
      <c r="G640" s="2">
        <f t="shared" si="7"/>
        <v>194.19999999999993</v>
      </c>
      <c r="K640" s="5"/>
    </row>
    <row r="641" spans="1:12">
      <c r="A641" s="3">
        <v>45108</v>
      </c>
      <c r="B641" s="422">
        <v>27007</v>
      </c>
      <c r="C641" s="422" t="s">
        <v>20</v>
      </c>
      <c r="D641" t="s">
        <v>15</v>
      </c>
      <c r="E641" s="2"/>
      <c r="F641" s="2">
        <v>5</v>
      </c>
      <c r="G641" s="2">
        <f t="shared" si="7"/>
        <v>189.19999999999993</v>
      </c>
      <c r="K641" s="5"/>
    </row>
    <row r="642" spans="1:12">
      <c r="A642" s="3">
        <v>45110</v>
      </c>
      <c r="B642" s="422">
        <v>27050</v>
      </c>
      <c r="C642" s="422" t="s">
        <v>20</v>
      </c>
      <c r="D642" t="s">
        <v>12</v>
      </c>
      <c r="E642" s="2"/>
      <c r="F642" s="2">
        <v>177.1</v>
      </c>
      <c r="G642" s="2">
        <f t="shared" si="7"/>
        <v>12.099999999999937</v>
      </c>
      <c r="K642" s="5"/>
    </row>
    <row r="643" spans="1:12">
      <c r="A643" s="3">
        <v>45110</v>
      </c>
      <c r="B643" s="422">
        <v>27050</v>
      </c>
      <c r="C643" s="422" t="s">
        <v>20</v>
      </c>
      <c r="D643" t="s">
        <v>13</v>
      </c>
      <c r="E643" s="2"/>
      <c r="F643" s="2">
        <v>2.1</v>
      </c>
      <c r="G643" s="2">
        <f t="shared" si="7"/>
        <v>9.9999999999999378</v>
      </c>
      <c r="K643" s="5"/>
    </row>
    <row r="644" spans="1:12">
      <c r="A644" s="3">
        <v>45111</v>
      </c>
      <c r="B644" s="422">
        <v>27221</v>
      </c>
      <c r="C644" s="422" t="s">
        <v>20</v>
      </c>
      <c r="D644" t="s">
        <v>358</v>
      </c>
      <c r="E644" s="2"/>
      <c r="F644" s="2">
        <v>10</v>
      </c>
      <c r="G644" s="2">
        <f t="shared" si="7"/>
        <v>-6.2172489379008766E-14</v>
      </c>
      <c r="K644" s="5"/>
    </row>
    <row r="645" spans="1:12">
      <c r="A645" s="31">
        <v>45107</v>
      </c>
      <c r="B645" s="421" t="s">
        <v>10</v>
      </c>
      <c r="C645" s="421" t="s">
        <v>21</v>
      </c>
      <c r="D645" t="s">
        <v>12</v>
      </c>
      <c r="E645" s="2">
        <v>180.4</v>
      </c>
      <c r="G645" s="2">
        <f t="shared" si="7"/>
        <v>180.39999999999995</v>
      </c>
      <c r="J645" s="2"/>
      <c r="K645" s="5"/>
    </row>
    <row r="646" spans="1:12">
      <c r="B646" s="422"/>
      <c r="C646" s="422"/>
      <c r="D646" t="s">
        <v>13</v>
      </c>
      <c r="E646" s="2">
        <v>2</v>
      </c>
      <c r="G646" s="2">
        <f t="shared" si="7"/>
        <v>182.39999999999995</v>
      </c>
      <c r="J646" s="2"/>
      <c r="K646" s="5"/>
    </row>
    <row r="647" spans="1:12">
      <c r="B647" s="422"/>
      <c r="C647" s="422"/>
      <c r="D647" t="s">
        <v>14</v>
      </c>
      <c r="E647" s="2">
        <v>60</v>
      </c>
      <c r="G647" s="2">
        <f t="shared" si="7"/>
        <v>242.39999999999995</v>
      </c>
      <c r="J647" s="5"/>
      <c r="K647" s="5"/>
    </row>
    <row r="648" spans="1:12">
      <c r="B648" s="422"/>
      <c r="C648" s="422"/>
      <c r="D648" t="s">
        <v>15</v>
      </c>
      <c r="E648" s="2">
        <v>5</v>
      </c>
      <c r="G648" s="2">
        <f t="shared" si="7"/>
        <v>247.39999999999995</v>
      </c>
      <c r="J648" s="440"/>
      <c r="K648" s="440"/>
      <c r="L648" s="440"/>
    </row>
    <row r="649" spans="1:12">
      <c r="A649" s="3">
        <v>45111</v>
      </c>
      <c r="B649" s="422">
        <v>27221</v>
      </c>
      <c r="C649" s="422" t="s">
        <v>21</v>
      </c>
      <c r="D649" t="s">
        <v>14</v>
      </c>
      <c r="E649" s="2"/>
      <c r="F649" s="2">
        <v>60</v>
      </c>
      <c r="G649" s="2">
        <f t="shared" si="7"/>
        <v>187.39999999999995</v>
      </c>
      <c r="J649" s="421"/>
      <c r="L649" s="207"/>
    </row>
    <row r="650" spans="1:12">
      <c r="A650" s="3">
        <v>45111</v>
      </c>
      <c r="B650" s="422">
        <v>27221</v>
      </c>
      <c r="C650" s="422" t="s">
        <v>21</v>
      </c>
      <c r="D650" t="s">
        <v>15</v>
      </c>
      <c r="E650" s="2"/>
      <c r="F650" s="2">
        <v>5</v>
      </c>
      <c r="G650" s="2">
        <f t="shared" si="7"/>
        <v>182.39999999999995</v>
      </c>
      <c r="J650" s="422"/>
      <c r="L650" s="207"/>
    </row>
    <row r="651" spans="1:12">
      <c r="A651" s="3">
        <v>45185</v>
      </c>
      <c r="B651" s="422">
        <v>27471</v>
      </c>
      <c r="C651" s="422" t="s">
        <v>21</v>
      </c>
      <c r="D651" t="s">
        <v>12</v>
      </c>
      <c r="E651" s="2"/>
      <c r="F651" s="2">
        <v>180.4</v>
      </c>
      <c r="G651" s="2">
        <f t="shared" si="7"/>
        <v>1.9999999999999432</v>
      </c>
      <c r="J651" s="422"/>
      <c r="L651" s="207"/>
    </row>
    <row r="652" spans="1:12">
      <c r="A652" s="3">
        <v>45185</v>
      </c>
      <c r="B652" s="422">
        <v>27471</v>
      </c>
      <c r="C652" s="422" t="s">
        <v>21</v>
      </c>
      <c r="D652" t="s">
        <v>13</v>
      </c>
      <c r="E652" s="2"/>
      <c r="F652" s="2">
        <v>2</v>
      </c>
      <c r="G652" s="2">
        <f t="shared" si="7"/>
        <v>-5.6843418860808015E-14</v>
      </c>
      <c r="J652" s="422"/>
      <c r="L652" s="207"/>
    </row>
    <row r="653" spans="1:12">
      <c r="A653" s="81">
        <v>45138</v>
      </c>
      <c r="B653" s="421" t="s">
        <v>10</v>
      </c>
      <c r="C653" s="421" t="s">
        <v>22</v>
      </c>
      <c r="D653" t="s">
        <v>12</v>
      </c>
      <c r="E653" s="207">
        <v>169.9</v>
      </c>
      <c r="G653" s="2">
        <f t="shared" si="7"/>
        <v>169.89999999999995</v>
      </c>
      <c r="J653" s="421"/>
      <c r="L653" s="207"/>
    </row>
    <row r="654" spans="1:12">
      <c r="A654" s="70"/>
      <c r="B654" s="422"/>
      <c r="C654" s="422"/>
      <c r="D654" t="s">
        <v>13</v>
      </c>
      <c r="E654" s="207">
        <v>2</v>
      </c>
      <c r="G654" s="2">
        <f t="shared" si="7"/>
        <v>171.89999999999995</v>
      </c>
      <c r="J654" s="422"/>
      <c r="L654" s="207"/>
    </row>
    <row r="655" spans="1:12">
      <c r="A655" s="70"/>
      <c r="B655" s="422"/>
      <c r="C655" s="422"/>
      <c r="D655" t="s">
        <v>14</v>
      </c>
      <c r="E655" s="207">
        <v>60</v>
      </c>
      <c r="G655" s="2">
        <f t="shared" si="7"/>
        <v>231.89999999999995</v>
      </c>
      <c r="J655" s="422"/>
      <c r="L655" s="207"/>
    </row>
    <row r="656" spans="1:12">
      <c r="A656" s="70"/>
      <c r="B656" s="422"/>
      <c r="C656" s="422"/>
      <c r="D656" t="s">
        <v>15</v>
      </c>
      <c r="E656" s="207">
        <v>5</v>
      </c>
      <c r="G656" s="2">
        <f t="shared" si="7"/>
        <v>236.89999999999995</v>
      </c>
      <c r="J656" s="422"/>
      <c r="L656" s="207"/>
    </row>
    <row r="657" spans="1:14">
      <c r="A657" s="70">
        <v>45203</v>
      </c>
      <c r="B657" s="422">
        <v>27577</v>
      </c>
      <c r="C657" s="422" t="s">
        <v>22</v>
      </c>
      <c r="D657" t="s">
        <v>12</v>
      </c>
      <c r="E657" s="207"/>
      <c r="F657" s="2">
        <v>169.9</v>
      </c>
      <c r="G657" s="2">
        <f>+G656+E657-F657</f>
        <v>66.999999999999943</v>
      </c>
      <c r="J657" s="422"/>
      <c r="L657" s="207"/>
    </row>
    <row r="658" spans="1:14">
      <c r="A658" s="70">
        <v>45203</v>
      </c>
      <c r="B658" s="422">
        <v>27577</v>
      </c>
      <c r="C658" s="422" t="s">
        <v>22</v>
      </c>
      <c r="D658" t="s">
        <v>13</v>
      </c>
      <c r="E658" s="207"/>
      <c r="F658" s="2">
        <v>2</v>
      </c>
      <c r="G658" s="2">
        <f>+G657+E658-F658</f>
        <v>64.999999999999943</v>
      </c>
      <c r="J658" s="422"/>
      <c r="L658" s="207"/>
    </row>
    <row r="659" spans="1:14">
      <c r="A659" s="70">
        <v>45223</v>
      </c>
      <c r="B659" s="422">
        <v>27676</v>
      </c>
      <c r="C659" s="422" t="s">
        <v>22</v>
      </c>
      <c r="D659" t="s">
        <v>14</v>
      </c>
      <c r="E659" s="207"/>
      <c r="F659" s="207">
        <v>60</v>
      </c>
      <c r="G659" s="2">
        <f>+G658+E659-F659</f>
        <v>4.9999999999999432</v>
      </c>
      <c r="J659" s="422"/>
      <c r="L659" s="207"/>
    </row>
    <row r="660" spans="1:14">
      <c r="A660" s="70">
        <v>45223</v>
      </c>
      <c r="B660" s="422">
        <v>27676</v>
      </c>
      <c r="C660" s="422" t="s">
        <v>22</v>
      </c>
      <c r="D660" t="s">
        <v>15</v>
      </c>
      <c r="E660" s="207"/>
      <c r="F660" s="207">
        <v>5</v>
      </c>
      <c r="G660" s="2">
        <f>+G659+E660-F660</f>
        <v>-5.6843418860808015E-14</v>
      </c>
      <c r="J660" s="422"/>
      <c r="L660" s="207"/>
    </row>
    <row r="661" spans="1:14">
      <c r="A661" s="81">
        <v>45169</v>
      </c>
      <c r="B661" s="421" t="s">
        <v>10</v>
      </c>
      <c r="C661" s="421" t="s">
        <v>23</v>
      </c>
      <c r="D661" t="s">
        <v>12</v>
      </c>
      <c r="E661" s="207">
        <v>162.5</v>
      </c>
      <c r="G661" s="2">
        <f t="shared" ref="G661:G679" si="8">+G660+E661-F661</f>
        <v>162.49999999999994</v>
      </c>
      <c r="J661" s="421"/>
      <c r="K661" s="421"/>
      <c r="N661" s="207"/>
    </row>
    <row r="662" spans="1:14">
      <c r="A662" s="70"/>
      <c r="B662" s="422"/>
      <c r="C662" s="422"/>
      <c r="D662" t="s">
        <v>13</v>
      </c>
      <c r="E662" s="207">
        <v>2.2999999999999998</v>
      </c>
      <c r="G662" s="2">
        <f t="shared" si="8"/>
        <v>164.79999999999995</v>
      </c>
      <c r="J662" s="422"/>
      <c r="N662" s="207"/>
    </row>
    <row r="663" spans="1:14">
      <c r="A663" s="70"/>
      <c r="B663" s="422"/>
      <c r="C663" s="422"/>
      <c r="D663" t="s">
        <v>14</v>
      </c>
      <c r="E663" s="207">
        <v>60</v>
      </c>
      <c r="G663" s="2">
        <f t="shared" si="8"/>
        <v>224.79999999999995</v>
      </c>
      <c r="J663" s="422"/>
    </row>
    <row r="664" spans="1:14">
      <c r="A664" s="70"/>
      <c r="B664" s="422"/>
      <c r="C664" s="422"/>
      <c r="D664" t="s">
        <v>15</v>
      </c>
      <c r="E664" s="207">
        <v>5</v>
      </c>
      <c r="G664" s="2">
        <f t="shared" si="8"/>
        <v>229.79999999999995</v>
      </c>
      <c r="J664" s="422"/>
    </row>
    <row r="665" spans="1:14">
      <c r="A665" s="70">
        <v>45223</v>
      </c>
      <c r="B665" s="422">
        <v>27676</v>
      </c>
      <c r="C665" s="422" t="s">
        <v>23</v>
      </c>
      <c r="D665" t="s">
        <v>14</v>
      </c>
      <c r="E665" s="207"/>
      <c r="F665" s="207">
        <v>60</v>
      </c>
      <c r="G665" s="2">
        <f t="shared" si="8"/>
        <v>169.79999999999995</v>
      </c>
      <c r="J665" s="422"/>
      <c r="K665" s="422"/>
      <c r="M665" s="207"/>
    </row>
    <row r="666" spans="1:14">
      <c r="A666" s="70">
        <v>45223</v>
      </c>
      <c r="B666" s="422">
        <v>27676</v>
      </c>
      <c r="C666" s="422" t="s">
        <v>23</v>
      </c>
      <c r="D666" t="s">
        <v>15</v>
      </c>
      <c r="E666" s="207"/>
      <c r="F666" s="207">
        <v>5</v>
      </c>
      <c r="G666" s="2">
        <f t="shared" si="8"/>
        <v>164.79999999999995</v>
      </c>
      <c r="J666" s="422"/>
      <c r="K666" s="422"/>
      <c r="M666" s="207"/>
    </row>
    <row r="667" spans="1:14">
      <c r="A667" s="70">
        <v>45244</v>
      </c>
      <c r="B667" s="422">
        <v>27777</v>
      </c>
      <c r="C667" s="422" t="s">
        <v>23</v>
      </c>
      <c r="D667" t="s">
        <v>12</v>
      </c>
      <c r="E667" s="207"/>
      <c r="F667" s="207">
        <v>162.5</v>
      </c>
      <c r="G667" s="2">
        <f t="shared" si="8"/>
        <v>2.2999999999999545</v>
      </c>
      <c r="J667" s="422"/>
      <c r="K667" s="422"/>
      <c r="M667" s="207"/>
    </row>
    <row r="668" spans="1:14">
      <c r="A668" s="70">
        <v>45244</v>
      </c>
      <c r="B668" s="422">
        <v>27777</v>
      </c>
      <c r="C668" s="422" t="s">
        <v>23</v>
      </c>
      <c r="D668" t="s">
        <v>13</v>
      </c>
      <c r="E668" s="207"/>
      <c r="F668" s="207">
        <v>2.2999999999999998</v>
      </c>
      <c r="G668" s="2">
        <f t="shared" si="8"/>
        <v>-4.5297099404706387E-14</v>
      </c>
      <c r="J668" s="422"/>
      <c r="K668" s="422"/>
      <c r="M668" s="207"/>
    </row>
    <row r="669" spans="1:14">
      <c r="A669" s="31">
        <v>45199</v>
      </c>
      <c r="B669" s="421" t="s">
        <v>10</v>
      </c>
      <c r="C669" s="421" t="s">
        <v>41</v>
      </c>
      <c r="D669" t="s">
        <v>12</v>
      </c>
      <c r="E669" s="207">
        <v>161.80000000000001</v>
      </c>
      <c r="G669" s="2">
        <f t="shared" si="8"/>
        <v>161.79999999999995</v>
      </c>
      <c r="K669" s="422"/>
      <c r="N669" s="207"/>
    </row>
    <row r="670" spans="1:14">
      <c r="B670" s="422"/>
      <c r="C670" s="422"/>
      <c r="D670" t="s">
        <v>13</v>
      </c>
      <c r="E670" s="207">
        <v>2</v>
      </c>
      <c r="G670" s="2">
        <f t="shared" si="8"/>
        <v>163.79999999999995</v>
      </c>
      <c r="K670" s="422"/>
      <c r="N670" s="207"/>
    </row>
    <row r="671" spans="1:14">
      <c r="B671" s="422"/>
      <c r="C671" s="422"/>
      <c r="D671" t="s">
        <v>14</v>
      </c>
      <c r="E671" s="207">
        <v>60</v>
      </c>
      <c r="G671" s="2">
        <f t="shared" si="8"/>
        <v>223.79999999999995</v>
      </c>
    </row>
    <row r="672" spans="1:14">
      <c r="B672" s="422"/>
      <c r="C672" s="422"/>
      <c r="D672" t="s">
        <v>15</v>
      </c>
      <c r="E672" s="207">
        <v>5</v>
      </c>
      <c r="G672" s="2">
        <f t="shared" si="8"/>
        <v>228.79999999999995</v>
      </c>
    </row>
    <row r="673" spans="1:14">
      <c r="A673" s="70">
        <v>45223</v>
      </c>
      <c r="B673" s="422">
        <v>27676</v>
      </c>
      <c r="C673" s="422" t="s">
        <v>41</v>
      </c>
      <c r="D673" t="s">
        <v>14</v>
      </c>
      <c r="E673" s="207"/>
      <c r="F673" s="207">
        <v>60</v>
      </c>
      <c r="G673" s="2">
        <f t="shared" si="8"/>
        <v>168.79999999999995</v>
      </c>
      <c r="N673" s="207"/>
    </row>
    <row r="674" spans="1:14">
      <c r="A674" s="70">
        <v>45223</v>
      </c>
      <c r="B674" s="422">
        <v>27676</v>
      </c>
      <c r="C674" s="422" t="s">
        <v>41</v>
      </c>
      <c r="D674" t="s">
        <v>15</v>
      </c>
      <c r="E674" s="207"/>
      <c r="F674" s="207">
        <v>5</v>
      </c>
      <c r="G674" s="2">
        <f t="shared" si="8"/>
        <v>163.79999999999995</v>
      </c>
      <c r="N674" s="207"/>
    </row>
    <row r="675" spans="1:14">
      <c r="A675" s="70">
        <v>45244</v>
      </c>
      <c r="B675" s="422">
        <v>27777</v>
      </c>
      <c r="C675" s="422" t="s">
        <v>41</v>
      </c>
      <c r="D675" t="s">
        <v>12</v>
      </c>
      <c r="E675" s="207"/>
      <c r="F675" s="207">
        <v>161.80000000000001</v>
      </c>
      <c r="G675" s="2">
        <f t="shared" si="8"/>
        <v>1.9999999999999432</v>
      </c>
      <c r="N675" s="207"/>
    </row>
    <row r="676" spans="1:14">
      <c r="A676" s="70">
        <v>45244</v>
      </c>
      <c r="B676" s="422">
        <v>27777</v>
      </c>
      <c r="C676" s="422" t="s">
        <v>41</v>
      </c>
      <c r="D676" t="s">
        <v>13</v>
      </c>
      <c r="E676" s="207"/>
      <c r="F676" s="207">
        <v>2</v>
      </c>
      <c r="G676" s="2">
        <f t="shared" si="8"/>
        <v>-5.6843418860808015E-14</v>
      </c>
      <c r="N676" s="207"/>
    </row>
    <row r="677" spans="1:14">
      <c r="A677" s="31">
        <v>45230</v>
      </c>
      <c r="B677" s="421" t="s">
        <v>10</v>
      </c>
      <c r="C677" s="421" t="s">
        <v>25</v>
      </c>
      <c r="D677" t="s">
        <v>12</v>
      </c>
      <c r="E677" s="20">
        <v>157.30000000000001</v>
      </c>
      <c r="G677" s="2">
        <f t="shared" si="8"/>
        <v>157.29999999999995</v>
      </c>
      <c r="N677" s="28">
        <f>SUM(N661:N674)</f>
        <v>0</v>
      </c>
    </row>
    <row r="678" spans="1:14">
      <c r="B678" s="422"/>
      <c r="C678" s="422"/>
      <c r="D678" t="s">
        <v>13</v>
      </c>
      <c r="E678" s="20">
        <v>2</v>
      </c>
      <c r="G678" s="2">
        <f t="shared" si="8"/>
        <v>159.29999999999995</v>
      </c>
    </row>
    <row r="679" spans="1:14">
      <c r="B679" s="422"/>
      <c r="C679" s="422"/>
      <c r="D679" t="s">
        <v>14</v>
      </c>
      <c r="E679" s="207">
        <v>60</v>
      </c>
      <c r="G679" s="2">
        <f t="shared" si="8"/>
        <v>219.29999999999995</v>
      </c>
    </row>
    <row r="680" spans="1:14">
      <c r="B680" s="422"/>
      <c r="C680" s="422"/>
      <c r="D680" t="s">
        <v>15</v>
      </c>
      <c r="E680" s="207">
        <v>5</v>
      </c>
      <c r="G680" s="2">
        <f t="shared" ref="G680:G752" si="9">+G679+E680-F680</f>
        <v>224.29999999999995</v>
      </c>
    </row>
    <row r="681" spans="1:14">
      <c r="A681" s="3">
        <v>45253</v>
      </c>
      <c r="B681" s="422">
        <v>27834</v>
      </c>
      <c r="C681" s="422" t="s">
        <v>25</v>
      </c>
      <c r="D681" t="s">
        <v>14</v>
      </c>
      <c r="F681" s="207">
        <v>60</v>
      </c>
      <c r="G681" s="2">
        <f t="shared" si="9"/>
        <v>164.29999999999995</v>
      </c>
    </row>
    <row r="682" spans="1:14">
      <c r="A682" s="3">
        <v>45253</v>
      </c>
      <c r="B682" s="422">
        <v>27834</v>
      </c>
      <c r="C682" s="422" t="s">
        <v>25</v>
      </c>
      <c r="D682" t="s">
        <v>15</v>
      </c>
      <c r="F682" s="207">
        <v>5</v>
      </c>
      <c r="G682" s="2">
        <f t="shared" si="9"/>
        <v>159.29999999999995</v>
      </c>
      <c r="H682" s="234"/>
      <c r="I682" s="421"/>
      <c r="K682" s="207"/>
    </row>
    <row r="683" spans="1:14">
      <c r="A683" s="3">
        <v>45261</v>
      </c>
      <c r="B683" s="422">
        <v>27878</v>
      </c>
      <c r="C683" s="422" t="s">
        <v>25</v>
      </c>
      <c r="D683" t="s">
        <v>12</v>
      </c>
      <c r="F683" s="20">
        <v>157.30000000000001</v>
      </c>
      <c r="G683" s="2">
        <f t="shared" si="9"/>
        <v>1.9999999999999432</v>
      </c>
      <c r="I683" s="422"/>
      <c r="K683" s="207"/>
    </row>
    <row r="684" spans="1:14">
      <c r="A684" s="3">
        <v>45261</v>
      </c>
      <c r="B684" s="422">
        <v>27878</v>
      </c>
      <c r="C684" s="422" t="s">
        <v>25</v>
      </c>
      <c r="D684" t="s">
        <v>13</v>
      </c>
      <c r="F684" s="20">
        <v>2</v>
      </c>
      <c r="G684" s="2">
        <f t="shared" si="9"/>
        <v>-5.6843418860808015E-14</v>
      </c>
      <c r="I684" s="421"/>
      <c r="K684" s="20"/>
    </row>
    <row r="685" spans="1:14">
      <c r="A685" s="81">
        <v>45260</v>
      </c>
      <c r="B685" s="421" t="s">
        <v>10</v>
      </c>
      <c r="C685" s="421" t="s">
        <v>26</v>
      </c>
      <c r="D685" t="s">
        <v>12</v>
      </c>
      <c r="E685" s="20">
        <v>170.9</v>
      </c>
      <c r="G685" s="2">
        <f t="shared" si="9"/>
        <v>170.89999999999995</v>
      </c>
      <c r="I685" s="422"/>
      <c r="K685" s="20"/>
    </row>
    <row r="686" spans="1:14">
      <c r="A686" s="70"/>
      <c r="B686" s="422"/>
      <c r="C686" s="422"/>
      <c r="D686" t="s">
        <v>13</v>
      </c>
      <c r="E686" s="20">
        <v>10</v>
      </c>
      <c r="G686" s="2">
        <f t="shared" si="9"/>
        <v>180.89999999999995</v>
      </c>
      <c r="K686" s="28"/>
    </row>
    <row r="687" spans="1:14">
      <c r="A687" s="70"/>
      <c r="B687" s="422"/>
      <c r="C687" s="422"/>
      <c r="D687" t="s">
        <v>14</v>
      </c>
      <c r="E687" s="207">
        <v>60</v>
      </c>
      <c r="G687" s="2">
        <f t="shared" si="9"/>
        <v>240.89999999999995</v>
      </c>
      <c r="L687" s="28"/>
    </row>
    <row r="688" spans="1:14">
      <c r="A688" s="70"/>
      <c r="B688" s="422"/>
      <c r="C688" s="422"/>
      <c r="D688" t="s">
        <v>15</v>
      </c>
      <c r="E688" s="207">
        <v>5</v>
      </c>
      <c r="G688" s="2">
        <f t="shared" si="9"/>
        <v>245.89999999999995</v>
      </c>
    </row>
    <row r="689" spans="1:14">
      <c r="A689" s="3">
        <v>45264</v>
      </c>
      <c r="B689" s="422">
        <v>27895</v>
      </c>
      <c r="C689" s="422" t="s">
        <v>26</v>
      </c>
      <c r="D689" t="s">
        <v>14</v>
      </c>
      <c r="E689" s="20"/>
      <c r="F689" s="5">
        <v>60</v>
      </c>
      <c r="G689" s="2">
        <f t="shared" si="9"/>
        <v>185.89999999999995</v>
      </c>
    </row>
    <row r="690" spans="1:14">
      <c r="A690" s="3">
        <v>45264</v>
      </c>
      <c r="B690" s="422">
        <v>27895</v>
      </c>
      <c r="C690" s="422" t="s">
        <v>26</v>
      </c>
      <c r="D690" t="s">
        <v>15</v>
      </c>
      <c r="E690" s="20"/>
      <c r="F690" s="5">
        <v>5</v>
      </c>
      <c r="G690" s="2">
        <f t="shared" si="9"/>
        <v>180.89999999999995</v>
      </c>
      <c r="J690" s="20"/>
    </row>
    <row r="691" spans="1:14">
      <c r="A691" s="3">
        <v>45343</v>
      </c>
      <c r="B691" s="422">
        <v>28268</v>
      </c>
      <c r="C691" s="422" t="s">
        <v>26</v>
      </c>
      <c r="D691" t="s">
        <v>12</v>
      </c>
      <c r="E691" s="20"/>
      <c r="F691" s="20">
        <v>170.9</v>
      </c>
      <c r="G691" s="2">
        <f t="shared" si="9"/>
        <v>9.9999999999999432</v>
      </c>
      <c r="J691" s="20"/>
    </row>
    <row r="692" spans="1:14">
      <c r="A692" s="3">
        <v>45343</v>
      </c>
      <c r="B692" s="422">
        <v>28268</v>
      </c>
      <c r="C692" s="422" t="s">
        <v>26</v>
      </c>
      <c r="D692" t="s">
        <v>13</v>
      </c>
      <c r="E692" s="20"/>
      <c r="F692" s="20">
        <v>10</v>
      </c>
      <c r="G692" s="2">
        <f t="shared" si="9"/>
        <v>-5.6843418860808015E-14</v>
      </c>
      <c r="J692" s="463" t="s">
        <v>407</v>
      </c>
      <c r="K692" s="463"/>
      <c r="L692" s="463"/>
    </row>
    <row r="693" spans="1:14">
      <c r="A693" s="31">
        <v>45322</v>
      </c>
      <c r="B693" s="421" t="s">
        <v>10</v>
      </c>
      <c r="C693" s="421" t="s">
        <v>27</v>
      </c>
      <c r="D693" t="s">
        <v>12</v>
      </c>
      <c r="E693" s="20">
        <v>182.6</v>
      </c>
      <c r="G693" s="2">
        <f t="shared" si="9"/>
        <v>182.59999999999994</v>
      </c>
      <c r="I693">
        <v>2023</v>
      </c>
      <c r="J693" s="421" t="s">
        <v>27</v>
      </c>
      <c r="K693" t="s">
        <v>12</v>
      </c>
      <c r="L693" s="20">
        <v>182.6</v>
      </c>
    </row>
    <row r="694" spans="1:14">
      <c r="B694" s="422"/>
      <c r="C694" s="422"/>
      <c r="D694" t="s">
        <v>13</v>
      </c>
      <c r="E694" s="20">
        <v>5</v>
      </c>
      <c r="G694" s="2">
        <f t="shared" si="9"/>
        <v>187.59999999999994</v>
      </c>
      <c r="J694" s="422"/>
      <c r="K694" t="s">
        <v>13</v>
      </c>
      <c r="L694" s="20">
        <v>5</v>
      </c>
    </row>
    <row r="695" spans="1:14">
      <c r="B695" s="422"/>
      <c r="C695" s="422"/>
      <c r="D695" t="s">
        <v>14</v>
      </c>
      <c r="E695" s="207">
        <v>60</v>
      </c>
      <c r="G695" s="2">
        <f t="shared" si="9"/>
        <v>247.59999999999994</v>
      </c>
      <c r="I695">
        <v>2024</v>
      </c>
      <c r="J695" s="421" t="s">
        <v>11</v>
      </c>
      <c r="K695" t="s">
        <v>12</v>
      </c>
      <c r="L695" s="20">
        <v>204</v>
      </c>
    </row>
    <row r="696" spans="1:14">
      <c r="B696" s="422"/>
      <c r="C696" s="422"/>
      <c r="D696" t="s">
        <v>15</v>
      </c>
      <c r="E696" s="207">
        <v>5</v>
      </c>
      <c r="G696" s="2">
        <f t="shared" si="9"/>
        <v>252.59999999999994</v>
      </c>
      <c r="J696" s="422"/>
      <c r="K696" t="s">
        <v>13</v>
      </c>
      <c r="L696" s="20">
        <v>8.8000000000000007</v>
      </c>
    </row>
    <row r="697" spans="1:14">
      <c r="A697" s="3">
        <v>45309</v>
      </c>
      <c r="B697" s="422">
        <v>28163</v>
      </c>
      <c r="C697" s="422" t="s">
        <v>27</v>
      </c>
      <c r="D697" t="s">
        <v>14</v>
      </c>
      <c r="E697" s="20"/>
      <c r="F697" s="5">
        <v>60</v>
      </c>
      <c r="G697" s="2">
        <f t="shared" si="9"/>
        <v>192.59999999999994</v>
      </c>
      <c r="J697" s="422"/>
      <c r="L697" s="207"/>
    </row>
    <row r="698" spans="1:14">
      <c r="A698" s="3">
        <v>45309</v>
      </c>
      <c r="B698" s="422">
        <v>28163</v>
      </c>
      <c r="C698" s="422" t="s">
        <v>27</v>
      </c>
      <c r="D698" t="s">
        <v>15</v>
      </c>
      <c r="E698" s="20"/>
      <c r="F698" s="5">
        <v>5</v>
      </c>
      <c r="G698" s="2">
        <f t="shared" si="9"/>
        <v>187.59999999999994</v>
      </c>
      <c r="J698" s="422"/>
      <c r="L698" s="207"/>
    </row>
    <row r="699" spans="1:14">
      <c r="A699" s="3">
        <v>45356</v>
      </c>
      <c r="B699" s="422">
        <v>28405</v>
      </c>
      <c r="C699" s="422" t="s">
        <v>27</v>
      </c>
      <c r="D699" t="s">
        <v>12</v>
      </c>
      <c r="E699" s="20"/>
      <c r="F699" s="20">
        <v>182.6</v>
      </c>
      <c r="G699" s="2">
        <f t="shared" si="9"/>
        <v>4.9999999999999432</v>
      </c>
      <c r="J699" s="422"/>
      <c r="L699" s="207"/>
    </row>
    <row r="700" spans="1:14">
      <c r="A700" s="3">
        <v>45356</v>
      </c>
      <c r="B700" s="422">
        <v>28405</v>
      </c>
      <c r="C700" s="422" t="s">
        <v>27</v>
      </c>
      <c r="D700" t="s">
        <v>13</v>
      </c>
      <c r="E700" s="20"/>
      <c r="F700" s="20">
        <v>5</v>
      </c>
      <c r="G700" s="2">
        <f t="shared" si="9"/>
        <v>-5.6843418860808015E-14</v>
      </c>
      <c r="J700" s="422"/>
      <c r="L700" s="207"/>
    </row>
    <row r="701" spans="1:14">
      <c r="A701" s="81">
        <v>45322</v>
      </c>
      <c r="B701" s="421" t="s">
        <v>10</v>
      </c>
      <c r="C701" s="421" t="s">
        <v>11</v>
      </c>
      <c r="D701" t="s">
        <v>12</v>
      </c>
      <c r="E701" s="20">
        <v>204</v>
      </c>
      <c r="G701" s="2">
        <f t="shared" si="9"/>
        <v>203.99999999999994</v>
      </c>
      <c r="L701" s="20">
        <f>SUM(L693:L698)</f>
        <v>400.40000000000003</v>
      </c>
    </row>
    <row r="702" spans="1:14">
      <c r="A702" s="70"/>
      <c r="B702" s="422"/>
      <c r="C702" s="422"/>
      <c r="D702" t="s">
        <v>13</v>
      </c>
      <c r="E702" s="20">
        <v>8.8000000000000007</v>
      </c>
      <c r="G702" s="2">
        <f t="shared" si="9"/>
        <v>212.79999999999995</v>
      </c>
    </row>
    <row r="703" spans="1:14">
      <c r="A703" s="70"/>
      <c r="B703" s="422"/>
      <c r="C703" s="422"/>
      <c r="D703" t="s">
        <v>14</v>
      </c>
      <c r="E703" s="207">
        <v>60</v>
      </c>
      <c r="G703" s="2">
        <f t="shared" si="9"/>
        <v>272.79999999999995</v>
      </c>
      <c r="N703">
        <f>100-65</f>
        <v>35</v>
      </c>
    </row>
    <row r="704" spans="1:14">
      <c r="A704" s="70"/>
      <c r="B704" s="422"/>
      <c r="C704" s="422"/>
      <c r="D704" t="s">
        <v>15</v>
      </c>
      <c r="E704" s="207">
        <v>5</v>
      </c>
      <c r="G704" s="2">
        <f t="shared" si="9"/>
        <v>277.79999999999995</v>
      </c>
    </row>
    <row r="705" spans="1:11">
      <c r="A705" s="3">
        <v>45344</v>
      </c>
      <c r="B705" s="422">
        <v>28290</v>
      </c>
      <c r="C705" s="422" t="s">
        <v>11</v>
      </c>
      <c r="D705" t="s">
        <v>14</v>
      </c>
      <c r="E705" s="20"/>
      <c r="F705" s="5">
        <v>60</v>
      </c>
      <c r="G705" s="2">
        <f t="shared" si="9"/>
        <v>217.79999999999995</v>
      </c>
    </row>
    <row r="706" spans="1:11">
      <c r="A706" s="3">
        <v>45344</v>
      </c>
      <c r="B706" s="422">
        <v>28290</v>
      </c>
      <c r="C706" s="422" t="s">
        <v>11</v>
      </c>
      <c r="D706" t="s">
        <v>15</v>
      </c>
      <c r="E706" s="20"/>
      <c r="F706" s="5">
        <v>5</v>
      </c>
      <c r="G706" s="2">
        <f t="shared" si="9"/>
        <v>212.79999999999995</v>
      </c>
    </row>
    <row r="707" spans="1:11">
      <c r="A707" s="3">
        <v>45356</v>
      </c>
      <c r="B707" s="422">
        <v>28405</v>
      </c>
      <c r="C707" s="422" t="s">
        <v>11</v>
      </c>
      <c r="D707" t="s">
        <v>12</v>
      </c>
      <c r="E707" s="20"/>
      <c r="F707" s="20">
        <v>204</v>
      </c>
      <c r="G707" s="2">
        <f t="shared" si="9"/>
        <v>8.7999999999999545</v>
      </c>
    </row>
    <row r="708" spans="1:11">
      <c r="A708" s="3">
        <v>45356</v>
      </c>
      <c r="B708" s="422">
        <v>28405</v>
      </c>
      <c r="C708" s="422" t="s">
        <v>11</v>
      </c>
      <c r="D708" t="s">
        <v>13</v>
      </c>
      <c r="E708" s="20"/>
      <c r="F708" s="20">
        <v>8.8000000000000007</v>
      </c>
      <c r="G708" s="2">
        <f t="shared" si="9"/>
        <v>-4.6185277824406512E-14</v>
      </c>
    </row>
    <row r="709" spans="1:11">
      <c r="A709" s="31">
        <v>45351</v>
      </c>
      <c r="B709" s="421" t="s">
        <v>10</v>
      </c>
      <c r="C709" s="421" t="s">
        <v>17</v>
      </c>
      <c r="D709" t="s">
        <v>12</v>
      </c>
      <c r="E709" s="20">
        <v>211.3</v>
      </c>
      <c r="F709" s="207"/>
      <c r="G709" s="2">
        <f t="shared" si="9"/>
        <v>211.29999999999995</v>
      </c>
    </row>
    <row r="710" spans="1:11">
      <c r="B710" s="422"/>
      <c r="C710" s="422"/>
      <c r="D710" t="s">
        <v>13</v>
      </c>
      <c r="E710" s="20">
        <v>5</v>
      </c>
      <c r="F710" s="207"/>
      <c r="G710" s="2">
        <f t="shared" si="9"/>
        <v>216.29999999999995</v>
      </c>
    </row>
    <row r="711" spans="1:11">
      <c r="B711" s="422"/>
      <c r="C711" s="422"/>
      <c r="D711" t="s">
        <v>14</v>
      </c>
      <c r="E711" s="207">
        <v>58</v>
      </c>
      <c r="F711" s="207"/>
      <c r="G711" s="2">
        <f t="shared" si="9"/>
        <v>274.29999999999995</v>
      </c>
      <c r="I711" s="421"/>
      <c r="K711" s="20"/>
    </row>
    <row r="712" spans="1:11">
      <c r="A712"/>
      <c r="B712" s="422"/>
      <c r="C712" s="422"/>
      <c r="D712" t="s">
        <v>15</v>
      </c>
      <c r="E712" s="207">
        <v>5</v>
      </c>
      <c r="F712" s="207"/>
      <c r="G712" s="2">
        <f t="shared" si="9"/>
        <v>279.29999999999995</v>
      </c>
      <c r="I712" s="422"/>
      <c r="K712" s="20"/>
    </row>
    <row r="713" spans="1:11">
      <c r="A713" s="3">
        <v>45355</v>
      </c>
      <c r="B713" s="422">
        <v>28339</v>
      </c>
      <c r="C713" s="422" t="s">
        <v>17</v>
      </c>
      <c r="D713" t="s">
        <v>14</v>
      </c>
      <c r="E713" s="207"/>
      <c r="F713" s="207">
        <v>58</v>
      </c>
      <c r="G713" s="2">
        <f t="shared" si="9"/>
        <v>221.29999999999995</v>
      </c>
    </row>
    <row r="714" spans="1:11">
      <c r="A714" s="3">
        <v>45355</v>
      </c>
      <c r="B714" s="422">
        <v>28339</v>
      </c>
      <c r="C714" s="422" t="s">
        <v>17</v>
      </c>
      <c r="D714" t="s">
        <v>15</v>
      </c>
      <c r="E714" s="207"/>
      <c r="F714" s="207">
        <v>5</v>
      </c>
      <c r="G714" s="2">
        <f t="shared" si="9"/>
        <v>216.29999999999995</v>
      </c>
    </row>
    <row r="715" spans="1:11">
      <c r="A715" s="3">
        <v>45376</v>
      </c>
      <c r="B715" s="422">
        <v>28617</v>
      </c>
      <c r="C715" s="422" t="s">
        <v>17</v>
      </c>
      <c r="D715" t="s">
        <v>12</v>
      </c>
      <c r="F715" s="20">
        <v>211.3</v>
      </c>
      <c r="G715" s="2">
        <f t="shared" si="9"/>
        <v>4.9999999999999432</v>
      </c>
    </row>
    <row r="716" spans="1:11">
      <c r="A716" s="3">
        <v>45376</v>
      </c>
      <c r="B716" s="422">
        <v>28617</v>
      </c>
      <c r="C716" s="422" t="s">
        <v>17</v>
      </c>
      <c r="D716" t="s">
        <v>13</v>
      </c>
      <c r="F716" s="20">
        <v>5</v>
      </c>
      <c r="G716" s="2">
        <f t="shared" si="9"/>
        <v>-5.6843418860808015E-14</v>
      </c>
      <c r="I716" s="421"/>
      <c r="K716" s="207"/>
    </row>
    <row r="717" spans="1:11">
      <c r="A717" s="31">
        <v>45382</v>
      </c>
      <c r="B717" s="421" t="s">
        <v>10</v>
      </c>
      <c r="C717" s="421" t="s">
        <v>18</v>
      </c>
      <c r="D717" t="s">
        <v>12</v>
      </c>
      <c r="E717" s="207">
        <v>204.6</v>
      </c>
      <c r="F717" s="207"/>
      <c r="G717" s="2">
        <f t="shared" si="9"/>
        <v>204.59999999999994</v>
      </c>
      <c r="I717" s="422"/>
      <c r="K717" s="207"/>
    </row>
    <row r="718" spans="1:11">
      <c r="B718" s="422"/>
      <c r="C718" s="422"/>
      <c r="D718" t="s">
        <v>13</v>
      </c>
      <c r="E718" s="207">
        <v>5</v>
      </c>
      <c r="F718" s="207"/>
      <c r="G718" s="2">
        <f t="shared" si="9"/>
        <v>209.59999999999994</v>
      </c>
      <c r="I718" s="422"/>
      <c r="K718" s="207"/>
    </row>
    <row r="719" spans="1:11">
      <c r="B719" s="422"/>
      <c r="C719" s="422"/>
      <c r="D719" t="s">
        <v>14</v>
      </c>
      <c r="E719" s="207">
        <v>60</v>
      </c>
      <c r="F719" s="207"/>
      <c r="G719" s="2">
        <f t="shared" si="9"/>
        <v>269.59999999999991</v>
      </c>
      <c r="I719" s="422"/>
      <c r="K719" s="207"/>
    </row>
    <row r="720" spans="1:11">
      <c r="B720" s="422"/>
      <c r="C720" s="422"/>
      <c r="D720" t="s">
        <v>15</v>
      </c>
      <c r="E720" s="207">
        <v>5</v>
      </c>
      <c r="F720" s="207"/>
      <c r="G720" s="2">
        <f t="shared" si="9"/>
        <v>274.59999999999991</v>
      </c>
      <c r="I720" s="421"/>
      <c r="K720" s="207"/>
    </row>
    <row r="721" spans="1:11">
      <c r="A721" s="3">
        <v>45434</v>
      </c>
      <c r="B721" s="422">
        <v>28900</v>
      </c>
      <c r="C721" s="422" t="s">
        <v>18</v>
      </c>
      <c r="D721" t="s">
        <v>12</v>
      </c>
      <c r="E721" s="207"/>
      <c r="F721" s="207">
        <v>204.6</v>
      </c>
      <c r="G721" s="2">
        <f t="shared" si="9"/>
        <v>69.999999999999915</v>
      </c>
      <c r="I721" s="421"/>
      <c r="K721" s="207"/>
    </row>
    <row r="722" spans="1:11">
      <c r="A722" s="3">
        <v>45434</v>
      </c>
      <c r="B722" s="422">
        <v>28900</v>
      </c>
      <c r="C722" s="422" t="s">
        <v>18</v>
      </c>
      <c r="D722" t="s">
        <v>13</v>
      </c>
      <c r="E722" s="207"/>
      <c r="F722" s="207">
        <v>5</v>
      </c>
      <c r="G722" s="2">
        <f t="shared" si="9"/>
        <v>64.999999999999915</v>
      </c>
      <c r="I722" s="421"/>
      <c r="K722" s="207"/>
    </row>
    <row r="723" spans="1:11">
      <c r="A723" s="3">
        <v>45448</v>
      </c>
      <c r="B723" s="422">
        <v>28984</v>
      </c>
      <c r="C723" s="422" t="s">
        <v>18</v>
      </c>
      <c r="D723" t="s">
        <v>14</v>
      </c>
      <c r="E723" s="20"/>
      <c r="F723" s="5">
        <v>60</v>
      </c>
      <c r="G723" s="2">
        <f t="shared" si="9"/>
        <v>4.9999999999999147</v>
      </c>
      <c r="I723" s="421"/>
      <c r="K723" s="207"/>
    </row>
    <row r="724" spans="1:11">
      <c r="A724" s="3">
        <v>45448</v>
      </c>
      <c r="B724" s="422">
        <v>28984</v>
      </c>
      <c r="C724" s="422" t="s">
        <v>18</v>
      </c>
      <c r="D724" t="s">
        <v>15</v>
      </c>
      <c r="E724" s="20"/>
      <c r="F724" s="5">
        <v>5</v>
      </c>
      <c r="G724" s="2">
        <f t="shared" si="9"/>
        <v>-8.5265128291212022E-14</v>
      </c>
      <c r="I724" s="421"/>
      <c r="K724" s="207"/>
    </row>
    <row r="725" spans="1:11">
      <c r="A725" s="31">
        <v>45412</v>
      </c>
      <c r="B725" s="421" t="s">
        <v>10</v>
      </c>
      <c r="C725" s="421" t="s">
        <v>19</v>
      </c>
      <c r="D725" t="s">
        <v>12</v>
      </c>
      <c r="E725" s="207">
        <v>203.4</v>
      </c>
      <c r="F725" s="207"/>
      <c r="G725" s="2">
        <f t="shared" si="9"/>
        <v>203.39999999999992</v>
      </c>
      <c r="I725" s="422"/>
      <c r="K725" s="207"/>
    </row>
    <row r="726" spans="1:11">
      <c r="B726" s="422"/>
      <c r="C726" s="422"/>
      <c r="D726" t="s">
        <v>13</v>
      </c>
      <c r="E726" s="207">
        <v>5</v>
      </c>
      <c r="F726" s="207"/>
      <c r="G726" s="2">
        <f t="shared" si="9"/>
        <v>208.39999999999992</v>
      </c>
      <c r="I726" s="422"/>
      <c r="K726" s="207"/>
    </row>
    <row r="727" spans="1:11">
      <c r="B727" s="422"/>
      <c r="C727" s="422"/>
      <c r="D727" t="s">
        <v>14</v>
      </c>
      <c r="E727" s="207">
        <v>60</v>
      </c>
      <c r="G727" s="2">
        <f t="shared" si="9"/>
        <v>268.39999999999992</v>
      </c>
      <c r="I727" s="422"/>
      <c r="K727" s="207"/>
    </row>
    <row r="728" spans="1:11">
      <c r="B728" s="422"/>
      <c r="C728" s="422"/>
      <c r="D728" t="s">
        <v>15</v>
      </c>
      <c r="E728" s="207">
        <v>5</v>
      </c>
      <c r="G728" s="2">
        <f t="shared" si="9"/>
        <v>273.39999999999992</v>
      </c>
      <c r="K728" s="28"/>
    </row>
    <row r="729" spans="1:11">
      <c r="A729" s="3">
        <v>45448</v>
      </c>
      <c r="B729" s="422">
        <v>28984</v>
      </c>
      <c r="C729" s="422" t="s">
        <v>19</v>
      </c>
      <c r="D729" t="s">
        <v>14</v>
      </c>
      <c r="E729" s="20"/>
      <c r="F729" s="5">
        <v>60</v>
      </c>
      <c r="G729" s="2">
        <f t="shared" si="9"/>
        <v>213.39999999999992</v>
      </c>
    </row>
    <row r="730" spans="1:11">
      <c r="A730" s="3">
        <v>45448</v>
      </c>
      <c r="B730" s="422">
        <v>28984</v>
      </c>
      <c r="C730" s="422" t="s">
        <v>19</v>
      </c>
      <c r="D730" t="s">
        <v>15</v>
      </c>
      <c r="E730" s="20"/>
      <c r="F730" s="5">
        <v>5</v>
      </c>
      <c r="G730" s="2">
        <f t="shared" si="9"/>
        <v>208.39999999999992</v>
      </c>
      <c r="I730" s="421"/>
      <c r="K730" s="207"/>
    </row>
    <row r="731" spans="1:11">
      <c r="A731" s="3">
        <v>45482</v>
      </c>
      <c r="B731" s="422">
        <v>29226</v>
      </c>
      <c r="C731" s="422" t="s">
        <v>19</v>
      </c>
      <c r="D731" t="s">
        <v>12</v>
      </c>
      <c r="E731" s="20"/>
      <c r="F731" s="207">
        <v>203.4</v>
      </c>
      <c r="G731" s="2">
        <f t="shared" si="9"/>
        <v>4.9999999999999147</v>
      </c>
      <c r="I731" s="421"/>
      <c r="K731" s="207"/>
    </row>
    <row r="732" spans="1:11">
      <c r="A732" s="3">
        <v>45482</v>
      </c>
      <c r="B732" s="422">
        <v>29226</v>
      </c>
      <c r="C732" s="422" t="s">
        <v>19</v>
      </c>
      <c r="D732" t="s">
        <v>13</v>
      </c>
      <c r="E732" s="20"/>
      <c r="F732" s="207">
        <v>5</v>
      </c>
      <c r="G732" s="2">
        <f t="shared" si="9"/>
        <v>-8.5265128291212022E-14</v>
      </c>
      <c r="I732" s="421"/>
      <c r="K732" s="207"/>
    </row>
    <row r="733" spans="1:11">
      <c r="A733" s="31">
        <v>45443</v>
      </c>
      <c r="B733" s="421" t="s">
        <v>10</v>
      </c>
      <c r="C733" s="421" t="s">
        <v>20</v>
      </c>
      <c r="D733" t="s">
        <v>12</v>
      </c>
      <c r="E733" s="207">
        <v>185.1</v>
      </c>
      <c r="G733" s="2">
        <f t="shared" si="9"/>
        <v>185.09999999999991</v>
      </c>
    </row>
    <row r="734" spans="1:11">
      <c r="B734" s="422"/>
      <c r="C734" s="422"/>
      <c r="D734" t="s">
        <v>13</v>
      </c>
      <c r="E734" s="207">
        <v>5</v>
      </c>
      <c r="G734" s="2">
        <f t="shared" si="9"/>
        <v>190.09999999999991</v>
      </c>
      <c r="I734" s="421"/>
      <c r="K734" s="207"/>
    </row>
    <row r="735" spans="1:11">
      <c r="B735" s="422"/>
      <c r="C735" s="422"/>
      <c r="D735" t="s">
        <v>14</v>
      </c>
      <c r="E735" s="207">
        <v>60</v>
      </c>
      <c r="G735" s="2">
        <f t="shared" si="9"/>
        <v>250.09999999999991</v>
      </c>
      <c r="I735" s="422"/>
      <c r="K735" s="207"/>
    </row>
    <row r="736" spans="1:11">
      <c r="B736" s="422"/>
      <c r="C736" s="422"/>
      <c r="D736" t="s">
        <v>15</v>
      </c>
      <c r="E736" s="207">
        <v>5</v>
      </c>
      <c r="G736" s="2">
        <f t="shared" si="9"/>
        <v>255.09999999999991</v>
      </c>
      <c r="K736" s="28"/>
    </row>
    <row r="737" spans="1:12">
      <c r="A737" s="3">
        <v>45477</v>
      </c>
      <c r="B737" s="422">
        <v>29150</v>
      </c>
      <c r="C737" s="422" t="s">
        <v>20</v>
      </c>
      <c r="D737" t="s">
        <v>14</v>
      </c>
      <c r="E737" s="207"/>
      <c r="F737" s="2">
        <v>60</v>
      </c>
      <c r="G737" s="2">
        <f t="shared" si="9"/>
        <v>195.09999999999991</v>
      </c>
    </row>
    <row r="738" spans="1:12">
      <c r="A738" s="3">
        <v>45477</v>
      </c>
      <c r="B738" s="422">
        <v>29150</v>
      </c>
      <c r="C738" s="422" t="s">
        <v>20</v>
      </c>
      <c r="D738" t="s">
        <v>15</v>
      </c>
      <c r="E738" s="207"/>
      <c r="F738" s="2">
        <v>5</v>
      </c>
      <c r="G738" s="2">
        <f t="shared" si="9"/>
        <v>190.09999999999991</v>
      </c>
    </row>
    <row r="739" spans="1:12">
      <c r="A739" s="3">
        <v>45482</v>
      </c>
      <c r="B739" s="422">
        <v>29226</v>
      </c>
      <c r="C739" s="422" t="s">
        <v>20</v>
      </c>
      <c r="D739" t="s">
        <v>12</v>
      </c>
      <c r="E739" s="207"/>
      <c r="F739" s="207">
        <v>185.1</v>
      </c>
      <c r="G739" s="2">
        <f t="shared" si="9"/>
        <v>4.9999999999999147</v>
      </c>
    </row>
    <row r="740" spans="1:12">
      <c r="A740" s="3">
        <v>45482</v>
      </c>
      <c r="B740" s="422">
        <v>29226</v>
      </c>
      <c r="C740" s="422" t="s">
        <v>20</v>
      </c>
      <c r="D740" t="s">
        <v>13</v>
      </c>
      <c r="E740" s="207"/>
      <c r="F740" s="207">
        <v>5</v>
      </c>
      <c r="G740" s="2">
        <f t="shared" si="9"/>
        <v>-8.5265128291212022E-14</v>
      </c>
    </row>
    <row r="741" spans="1:12">
      <c r="A741" s="81">
        <v>45473</v>
      </c>
      <c r="B741" s="421" t="s">
        <v>10</v>
      </c>
      <c r="C741" s="421" t="s">
        <v>21</v>
      </c>
      <c r="D741" t="s">
        <v>12</v>
      </c>
      <c r="E741" s="207">
        <v>179.7</v>
      </c>
      <c r="G741" s="2">
        <f t="shared" si="9"/>
        <v>179.6999999999999</v>
      </c>
    </row>
    <row r="742" spans="1:12">
      <c r="A742" s="70"/>
      <c r="B742" s="422"/>
      <c r="C742" s="422"/>
      <c r="D742" t="s">
        <v>13</v>
      </c>
      <c r="E742" s="207">
        <v>7</v>
      </c>
      <c r="G742" s="2">
        <f t="shared" si="9"/>
        <v>186.6999999999999</v>
      </c>
    </row>
    <row r="743" spans="1:12">
      <c r="A743" s="70"/>
      <c r="B743" s="422"/>
      <c r="C743" s="422"/>
      <c r="D743" t="s">
        <v>14</v>
      </c>
      <c r="E743" s="207">
        <v>60</v>
      </c>
      <c r="G743" s="2">
        <f t="shared" si="9"/>
        <v>246.6999999999999</v>
      </c>
    </row>
    <row r="744" spans="1:12">
      <c r="A744" s="70"/>
      <c r="B744" s="422"/>
      <c r="C744" s="422"/>
      <c r="D744" t="s">
        <v>15</v>
      </c>
      <c r="E744" s="207">
        <v>5</v>
      </c>
      <c r="G744" s="2">
        <f t="shared" si="9"/>
        <v>251.6999999999999</v>
      </c>
    </row>
    <row r="745" spans="1:12">
      <c r="A745" s="3">
        <v>45477</v>
      </c>
      <c r="B745" s="422">
        <v>29150</v>
      </c>
      <c r="C745" s="422" t="s">
        <v>21</v>
      </c>
      <c r="D745" t="s">
        <v>14</v>
      </c>
      <c r="E745" s="207"/>
      <c r="F745" s="2">
        <v>60</v>
      </c>
      <c r="G745" s="2">
        <f t="shared" si="9"/>
        <v>191.6999999999999</v>
      </c>
      <c r="L745" s="207"/>
    </row>
    <row r="746" spans="1:12">
      <c r="A746" s="3">
        <v>45477</v>
      </c>
      <c r="B746" s="422">
        <v>29150</v>
      </c>
      <c r="C746" s="422" t="s">
        <v>21</v>
      </c>
      <c r="D746" t="s">
        <v>15</v>
      </c>
      <c r="E746" s="207"/>
      <c r="F746" s="2">
        <v>5</v>
      </c>
      <c r="G746" s="2">
        <f t="shared" si="9"/>
        <v>186.6999999999999</v>
      </c>
      <c r="L746" s="207"/>
    </row>
    <row r="747" spans="1:12">
      <c r="A747" s="70">
        <v>45560</v>
      </c>
      <c r="B747" s="422">
        <v>29717</v>
      </c>
      <c r="C747" s="422" t="s">
        <v>21</v>
      </c>
      <c r="D747" t="s">
        <v>12</v>
      </c>
      <c r="E747" s="207"/>
      <c r="F747" s="207">
        <v>179.7</v>
      </c>
      <c r="G747" s="2">
        <f t="shared" si="9"/>
        <v>6.9999999999999147</v>
      </c>
      <c r="L747" s="207"/>
    </row>
    <row r="748" spans="1:12">
      <c r="A748" s="70">
        <v>45560</v>
      </c>
      <c r="B748" s="422">
        <v>29717</v>
      </c>
      <c r="C748" s="422" t="s">
        <v>21</v>
      </c>
      <c r="D748" t="s">
        <v>13</v>
      </c>
      <c r="E748" s="207"/>
      <c r="F748" s="207">
        <v>7</v>
      </c>
      <c r="G748" s="2">
        <f t="shared" si="9"/>
        <v>-8.5265128291212022E-14</v>
      </c>
      <c r="L748" s="207"/>
    </row>
    <row r="749" spans="1:12">
      <c r="A749" s="81">
        <v>45504</v>
      </c>
      <c r="B749" s="421" t="s">
        <v>10</v>
      </c>
      <c r="C749" s="421" t="s">
        <v>22</v>
      </c>
      <c r="D749" t="s">
        <v>12</v>
      </c>
      <c r="E749" s="207">
        <v>176.4</v>
      </c>
      <c r="G749" s="2">
        <f t="shared" si="9"/>
        <v>176.39999999999992</v>
      </c>
      <c r="L749" s="207"/>
    </row>
    <row r="750" spans="1:12">
      <c r="A750" s="70"/>
      <c r="B750" s="422"/>
      <c r="C750" s="422"/>
      <c r="D750" t="s">
        <v>13</v>
      </c>
      <c r="E750" s="207">
        <v>7</v>
      </c>
      <c r="G750" s="2">
        <f t="shared" si="9"/>
        <v>183.39999999999992</v>
      </c>
      <c r="L750" s="207"/>
    </row>
    <row r="751" spans="1:12">
      <c r="A751" s="70"/>
      <c r="B751" s="422"/>
      <c r="C751" s="422"/>
      <c r="D751" t="s">
        <v>14</v>
      </c>
      <c r="E751" s="207">
        <v>60</v>
      </c>
      <c r="G751" s="2">
        <f t="shared" si="9"/>
        <v>243.39999999999992</v>
      </c>
    </row>
    <row r="752" spans="1:12">
      <c r="A752" s="70"/>
      <c r="B752" s="422"/>
      <c r="C752" s="422"/>
      <c r="D752" t="s">
        <v>15</v>
      </c>
      <c r="E752" s="207">
        <v>5</v>
      </c>
      <c r="G752" s="2">
        <f t="shared" si="9"/>
        <v>248.39999999999992</v>
      </c>
    </row>
    <row r="753" spans="1:11">
      <c r="A753" s="70"/>
      <c r="B753" s="422"/>
      <c r="C753" s="422"/>
      <c r="D753" t="s">
        <v>153</v>
      </c>
      <c r="E753" s="207">
        <v>250</v>
      </c>
      <c r="G753" s="2">
        <f>+G752+E753-F753</f>
        <v>498.39999999999992</v>
      </c>
    </row>
    <row r="754" spans="1:11">
      <c r="A754" s="70">
        <v>45560</v>
      </c>
      <c r="B754" s="422">
        <v>29717</v>
      </c>
      <c r="C754" s="422" t="s">
        <v>22</v>
      </c>
      <c r="D754" t="s">
        <v>12</v>
      </c>
      <c r="E754" s="207"/>
      <c r="F754" s="207">
        <v>176.4</v>
      </c>
      <c r="G754" s="2">
        <f t="shared" ref="G754:G818" si="10">+G753+E754-F754</f>
        <v>321.99999999999989</v>
      </c>
    </row>
    <row r="755" spans="1:11">
      <c r="A755" s="70">
        <v>45560</v>
      </c>
      <c r="B755" s="422">
        <v>29717</v>
      </c>
      <c r="C755" s="422" t="s">
        <v>22</v>
      </c>
      <c r="D755" t="s">
        <v>13</v>
      </c>
      <c r="E755" s="207"/>
      <c r="F755" s="207">
        <v>7</v>
      </c>
      <c r="G755" s="2">
        <f t="shared" si="10"/>
        <v>314.99999999999989</v>
      </c>
    </row>
    <row r="756" spans="1:11">
      <c r="A756" s="70">
        <v>45489</v>
      </c>
      <c r="B756" s="422">
        <v>29346</v>
      </c>
      <c r="C756" s="422" t="s">
        <v>22</v>
      </c>
      <c r="D756" t="s">
        <v>153</v>
      </c>
      <c r="E756" s="207"/>
      <c r="F756" s="207">
        <v>250</v>
      </c>
      <c r="G756" s="2">
        <f t="shared" si="10"/>
        <v>64.999999999999886</v>
      </c>
      <c r="I756" s="422"/>
      <c r="K756" s="207"/>
    </row>
    <row r="757" spans="1:11">
      <c r="A757" s="3">
        <v>45595</v>
      </c>
      <c r="B757" s="422">
        <v>29916</v>
      </c>
      <c r="C757" s="422" t="s">
        <v>22</v>
      </c>
      <c r="D757" t="s">
        <v>14</v>
      </c>
      <c r="E757" s="207"/>
      <c r="F757" s="2">
        <v>60</v>
      </c>
      <c r="G757" s="2">
        <f t="shared" si="10"/>
        <v>4.9999999999998863</v>
      </c>
      <c r="I757" s="422"/>
      <c r="K757" s="207"/>
    </row>
    <row r="758" spans="1:11">
      <c r="A758" s="3">
        <v>45595</v>
      </c>
      <c r="B758" s="422">
        <v>29916</v>
      </c>
      <c r="C758" s="422" t="s">
        <v>22</v>
      </c>
      <c r="D758" t="s">
        <v>15</v>
      </c>
      <c r="E758" s="207"/>
      <c r="F758" s="2">
        <v>5</v>
      </c>
      <c r="G758" s="2">
        <f t="shared" si="10"/>
        <v>-1.1368683772161603E-13</v>
      </c>
      <c r="I758" s="422"/>
      <c r="K758" s="207"/>
    </row>
    <row r="759" spans="1:11">
      <c r="A759" s="31">
        <v>45535</v>
      </c>
      <c r="B759" s="421" t="s">
        <v>10</v>
      </c>
      <c r="C759" s="421" t="s">
        <v>57</v>
      </c>
      <c r="D759" t="s">
        <v>12</v>
      </c>
      <c r="E759" s="207">
        <v>176.9</v>
      </c>
      <c r="G759" s="2">
        <f t="shared" si="10"/>
        <v>176.89999999999989</v>
      </c>
      <c r="I759" s="421"/>
      <c r="K759" s="207"/>
    </row>
    <row r="760" spans="1:11">
      <c r="B760" s="422"/>
      <c r="C760" s="422"/>
      <c r="D760" t="s">
        <v>13</v>
      </c>
      <c r="E760" s="207">
        <v>7</v>
      </c>
      <c r="G760" s="2">
        <f t="shared" si="10"/>
        <v>183.89999999999989</v>
      </c>
      <c r="I760" s="422"/>
      <c r="K760" s="207"/>
    </row>
    <row r="761" spans="1:11">
      <c r="B761" s="422"/>
      <c r="C761" s="422"/>
      <c r="D761" t="s">
        <v>14</v>
      </c>
      <c r="E761" s="207">
        <v>60</v>
      </c>
      <c r="G761" s="2">
        <f t="shared" si="10"/>
        <v>243.89999999999989</v>
      </c>
    </row>
    <row r="762" spans="1:11">
      <c r="B762" s="422"/>
      <c r="C762" s="422"/>
      <c r="D762" t="s">
        <v>15</v>
      </c>
      <c r="E762" s="207">
        <v>5</v>
      </c>
      <c r="G762" s="2">
        <f t="shared" si="10"/>
        <v>248.89999999999989</v>
      </c>
    </row>
    <row r="763" spans="1:11">
      <c r="A763" s="3">
        <v>45580</v>
      </c>
      <c r="B763" s="422">
        <v>29803</v>
      </c>
      <c r="C763" s="422" t="s">
        <v>57</v>
      </c>
      <c r="D763" t="s">
        <v>12</v>
      </c>
      <c r="E763" s="207"/>
      <c r="F763" s="2">
        <v>176.9</v>
      </c>
      <c r="G763" s="2">
        <f t="shared" si="10"/>
        <v>71.999999999999886</v>
      </c>
    </row>
    <row r="764" spans="1:11">
      <c r="A764" s="3">
        <v>45580</v>
      </c>
      <c r="B764" s="422">
        <v>29803</v>
      </c>
      <c r="C764" s="422" t="s">
        <v>57</v>
      </c>
      <c r="D764" t="s">
        <v>13</v>
      </c>
      <c r="E764" s="207"/>
      <c r="F764" s="2">
        <v>7</v>
      </c>
      <c r="G764" s="2">
        <f t="shared" si="10"/>
        <v>64.999999999999886</v>
      </c>
    </row>
    <row r="765" spans="1:11">
      <c r="A765" s="70">
        <v>45612</v>
      </c>
      <c r="B765" s="422">
        <v>30012</v>
      </c>
      <c r="C765" s="422" t="s">
        <v>57</v>
      </c>
      <c r="D765" t="s">
        <v>14</v>
      </c>
      <c r="E765" s="207"/>
      <c r="F765" s="2">
        <v>60</v>
      </c>
      <c r="G765" s="2">
        <f t="shared" si="10"/>
        <v>4.9999999999998863</v>
      </c>
    </row>
    <row r="766" spans="1:11">
      <c r="A766" s="70">
        <v>45612</v>
      </c>
      <c r="B766" s="422">
        <v>30012</v>
      </c>
      <c r="C766" s="422" t="s">
        <v>57</v>
      </c>
      <c r="D766" t="s">
        <v>15</v>
      </c>
      <c r="E766" s="207"/>
      <c r="F766" s="2">
        <v>5</v>
      </c>
      <c r="G766" s="2">
        <f t="shared" si="10"/>
        <v>-1.1368683772161603E-13</v>
      </c>
    </row>
    <row r="767" spans="1:11">
      <c r="A767" s="81">
        <v>45565</v>
      </c>
      <c r="B767" s="421" t="s">
        <v>10</v>
      </c>
      <c r="C767" s="421" t="s">
        <v>41</v>
      </c>
      <c r="D767" t="s">
        <v>12</v>
      </c>
      <c r="E767" s="207">
        <v>178</v>
      </c>
      <c r="G767" s="2">
        <f t="shared" si="10"/>
        <v>177.99999999999989</v>
      </c>
    </row>
    <row r="768" spans="1:11">
      <c r="A768" s="70"/>
      <c r="B768" s="422"/>
      <c r="C768" s="422"/>
      <c r="D768" t="s">
        <v>13</v>
      </c>
      <c r="E768" s="207">
        <v>5</v>
      </c>
      <c r="G768" s="2">
        <f t="shared" si="10"/>
        <v>182.99999999999989</v>
      </c>
    </row>
    <row r="769" spans="1:13">
      <c r="A769" s="70"/>
      <c r="B769" s="422"/>
      <c r="C769" s="422"/>
      <c r="D769" t="s">
        <v>14</v>
      </c>
      <c r="E769" s="207">
        <v>60</v>
      </c>
      <c r="G769" s="2">
        <f t="shared" si="10"/>
        <v>242.99999999999989</v>
      </c>
      <c r="I769" s="250"/>
      <c r="J769" s="250"/>
      <c r="K769" s="250"/>
    </row>
    <row r="770" spans="1:13">
      <c r="A770" s="70"/>
      <c r="B770" s="422"/>
      <c r="C770" s="422"/>
      <c r="D770" t="s">
        <v>15</v>
      </c>
      <c r="E770" s="207">
        <v>5</v>
      </c>
      <c r="G770" s="2">
        <f t="shared" si="10"/>
        <v>247.99999999999989</v>
      </c>
      <c r="H770" s="258"/>
      <c r="I770" s="421"/>
      <c r="K770" s="207"/>
    </row>
    <row r="771" spans="1:13">
      <c r="A771" s="70">
        <v>45612</v>
      </c>
      <c r="B771" s="422">
        <v>30012</v>
      </c>
      <c r="C771" s="422" t="s">
        <v>41</v>
      </c>
      <c r="D771" t="s">
        <v>14</v>
      </c>
      <c r="E771" s="207"/>
      <c r="F771" s="2">
        <v>60</v>
      </c>
      <c r="G771" s="2">
        <f t="shared" si="10"/>
        <v>187.99999999999989</v>
      </c>
      <c r="I771" s="422"/>
      <c r="K771" s="207"/>
    </row>
    <row r="772" spans="1:13">
      <c r="A772" s="70">
        <v>45612</v>
      </c>
      <c r="B772" s="422">
        <v>30012</v>
      </c>
      <c r="C772" s="422" t="s">
        <v>41</v>
      </c>
      <c r="D772" t="s">
        <v>15</v>
      </c>
      <c r="E772" s="207"/>
      <c r="F772" s="2">
        <v>5</v>
      </c>
      <c r="G772" s="2">
        <f t="shared" si="10"/>
        <v>182.99999999999989</v>
      </c>
      <c r="I772" s="421"/>
      <c r="K772" s="207"/>
    </row>
    <row r="773" spans="1:13">
      <c r="A773" s="70">
        <v>45657</v>
      </c>
      <c r="B773" s="422">
        <v>30246</v>
      </c>
      <c r="C773" s="422" t="s">
        <v>41</v>
      </c>
      <c r="D773" t="s">
        <v>12</v>
      </c>
      <c r="E773" s="207"/>
      <c r="F773" s="2">
        <v>178</v>
      </c>
      <c r="G773" s="2">
        <f t="shared" si="10"/>
        <v>4.9999999999998863</v>
      </c>
      <c r="I773" s="421"/>
      <c r="K773" s="207"/>
    </row>
    <row r="774" spans="1:13">
      <c r="A774" s="70">
        <v>45657</v>
      </c>
      <c r="B774" s="422">
        <v>30246</v>
      </c>
      <c r="C774" s="422" t="s">
        <v>41</v>
      </c>
      <c r="D774" t="s">
        <v>13</v>
      </c>
      <c r="E774" s="207"/>
      <c r="F774" s="2">
        <v>5</v>
      </c>
      <c r="G774" s="2">
        <f t="shared" si="10"/>
        <v>-1.1368683772161603E-13</v>
      </c>
      <c r="I774" s="421"/>
      <c r="K774" s="207"/>
    </row>
    <row r="775" spans="1:13">
      <c r="A775" s="81">
        <v>45596</v>
      </c>
      <c r="B775" s="421" t="s">
        <v>10</v>
      </c>
      <c r="C775" s="421" t="s">
        <v>25</v>
      </c>
      <c r="D775" t="s">
        <v>12</v>
      </c>
      <c r="E775" s="207">
        <v>149.30000000000001</v>
      </c>
      <c r="G775" s="2">
        <f t="shared" si="10"/>
        <v>149.2999999999999</v>
      </c>
      <c r="I775" s="422"/>
      <c r="K775" s="207"/>
    </row>
    <row r="776" spans="1:13">
      <c r="A776" s="70"/>
      <c r="B776" s="422"/>
      <c r="C776" s="422"/>
      <c r="D776" t="s">
        <v>13</v>
      </c>
      <c r="E776" s="207">
        <v>7</v>
      </c>
      <c r="G776" s="2">
        <f t="shared" si="10"/>
        <v>156.2999999999999</v>
      </c>
      <c r="I776" s="422"/>
      <c r="K776" s="207"/>
    </row>
    <row r="777" spans="1:13">
      <c r="A777" s="70"/>
      <c r="B777" s="422"/>
      <c r="C777" s="422"/>
      <c r="D777" t="s">
        <v>14</v>
      </c>
      <c r="E777" s="207">
        <v>60</v>
      </c>
      <c r="G777" s="2">
        <f t="shared" si="10"/>
        <v>216.2999999999999</v>
      </c>
      <c r="I777" s="422"/>
      <c r="K777" s="207"/>
    </row>
    <row r="778" spans="1:13">
      <c r="A778" s="70"/>
      <c r="B778" s="422"/>
      <c r="C778" s="422"/>
      <c r="D778" t="s">
        <v>15</v>
      </c>
      <c r="E778" s="207">
        <v>5</v>
      </c>
      <c r="G778" s="2">
        <f t="shared" si="10"/>
        <v>221.2999999999999</v>
      </c>
      <c r="I778" s="421"/>
      <c r="K778" s="207"/>
      <c r="M778" s="207"/>
    </row>
    <row r="779" spans="1:13">
      <c r="A779" s="3">
        <v>45656</v>
      </c>
      <c r="B779" s="422">
        <v>30242</v>
      </c>
      <c r="C779" s="422" t="s">
        <v>25</v>
      </c>
      <c r="D779" t="s">
        <v>14</v>
      </c>
      <c r="E779" s="207"/>
      <c r="F779" s="2">
        <v>60</v>
      </c>
      <c r="G779" s="2">
        <f t="shared" si="10"/>
        <v>161.2999999999999</v>
      </c>
      <c r="I779" s="421"/>
      <c r="K779" s="207"/>
      <c r="M779" s="207"/>
    </row>
    <row r="780" spans="1:13">
      <c r="A780" s="3">
        <v>45656</v>
      </c>
      <c r="B780" s="422">
        <v>30242</v>
      </c>
      <c r="C780" s="422" t="s">
        <v>25</v>
      </c>
      <c r="D780" t="s">
        <v>15</v>
      </c>
      <c r="E780" s="207"/>
      <c r="F780" s="2">
        <v>5</v>
      </c>
      <c r="G780" s="2">
        <f t="shared" si="10"/>
        <v>156.2999999999999</v>
      </c>
      <c r="I780" s="421"/>
      <c r="K780" s="207"/>
      <c r="M780" s="207"/>
    </row>
    <row r="781" spans="1:13">
      <c r="A781" s="3">
        <v>45657</v>
      </c>
      <c r="B781" s="422">
        <v>30247</v>
      </c>
      <c r="C781" s="422" t="s">
        <v>25</v>
      </c>
      <c r="D781" t="s">
        <v>12</v>
      </c>
      <c r="E781" s="207"/>
      <c r="F781" s="2">
        <v>149.30000000000001</v>
      </c>
      <c r="G781" s="2">
        <f t="shared" si="10"/>
        <v>6.9999999999998863</v>
      </c>
      <c r="I781" s="421"/>
      <c r="K781" s="207"/>
      <c r="M781" s="207"/>
    </row>
    <row r="782" spans="1:13">
      <c r="A782" s="3">
        <v>45657</v>
      </c>
      <c r="B782" s="422">
        <v>30247</v>
      </c>
      <c r="C782" s="422" t="s">
        <v>25</v>
      </c>
      <c r="D782" t="s">
        <v>13</v>
      </c>
      <c r="E782" s="207"/>
      <c r="F782" s="2">
        <v>7</v>
      </c>
      <c r="G782" s="2">
        <f t="shared" si="10"/>
        <v>-1.1368683772161603E-13</v>
      </c>
      <c r="I782" s="421"/>
      <c r="K782" s="207"/>
      <c r="M782" s="207"/>
    </row>
    <row r="783" spans="1:13">
      <c r="A783" s="81">
        <v>45626</v>
      </c>
      <c r="B783" s="421" t="s">
        <v>10</v>
      </c>
      <c r="C783" s="421" t="s">
        <v>58</v>
      </c>
      <c r="D783" t="s">
        <v>12</v>
      </c>
      <c r="E783" s="207">
        <v>147.6</v>
      </c>
      <c r="G783" s="2">
        <f t="shared" si="10"/>
        <v>147.59999999999988</v>
      </c>
      <c r="I783" s="422"/>
      <c r="K783" s="207"/>
      <c r="M783" s="207"/>
    </row>
    <row r="784" spans="1:13">
      <c r="A784" s="70"/>
      <c r="B784" s="422"/>
      <c r="C784" s="422"/>
      <c r="D784" t="s">
        <v>13</v>
      </c>
      <c r="E784" s="207">
        <v>7</v>
      </c>
      <c r="G784" s="2">
        <f t="shared" si="10"/>
        <v>154.59999999999988</v>
      </c>
      <c r="I784" s="422"/>
      <c r="K784" s="207"/>
      <c r="M784" s="28"/>
    </row>
    <row r="785" spans="1:13">
      <c r="A785" s="70"/>
      <c r="B785" s="422"/>
      <c r="C785" s="422"/>
      <c r="D785" t="s">
        <v>14</v>
      </c>
      <c r="E785" s="207">
        <v>60</v>
      </c>
      <c r="G785" s="2">
        <f t="shared" si="10"/>
        <v>214.59999999999988</v>
      </c>
      <c r="I785" s="422"/>
      <c r="K785" s="207"/>
      <c r="M785" s="28"/>
    </row>
    <row r="786" spans="1:13">
      <c r="A786" s="70"/>
      <c r="B786" s="422"/>
      <c r="C786" s="422"/>
      <c r="D786" t="s">
        <v>15</v>
      </c>
      <c r="E786" s="207">
        <v>5</v>
      </c>
      <c r="G786" s="2">
        <f>+G785+E786-F786</f>
        <v>219.59999999999988</v>
      </c>
      <c r="I786" s="421"/>
      <c r="K786" s="207"/>
    </row>
    <row r="787" spans="1:13">
      <c r="A787" s="3">
        <v>45656</v>
      </c>
      <c r="B787" s="422">
        <v>30242</v>
      </c>
      <c r="C787" s="422" t="s">
        <v>58</v>
      </c>
      <c r="D787" t="s">
        <v>14</v>
      </c>
      <c r="E787" s="207"/>
      <c r="F787" s="2">
        <v>60</v>
      </c>
      <c r="G787" s="2">
        <f>+G786+E787-F787</f>
        <v>159.59999999999988</v>
      </c>
      <c r="K787" s="207"/>
    </row>
    <row r="788" spans="1:13">
      <c r="A788" s="3">
        <v>45656</v>
      </c>
      <c r="B788" s="422">
        <v>30242</v>
      </c>
      <c r="C788" s="422" t="s">
        <v>58</v>
      </c>
      <c r="D788" t="s">
        <v>15</v>
      </c>
      <c r="E788" s="207"/>
      <c r="F788" s="2">
        <v>5</v>
      </c>
      <c r="G788" s="2">
        <f>+G787+E788-F788</f>
        <v>154.59999999999988</v>
      </c>
      <c r="K788" s="28"/>
    </row>
    <row r="789" spans="1:13">
      <c r="A789" s="3">
        <v>45714</v>
      </c>
      <c r="B789" s="422">
        <v>30540</v>
      </c>
      <c r="C789" s="422" t="s">
        <v>58</v>
      </c>
      <c r="D789" t="s">
        <v>12</v>
      </c>
      <c r="E789" s="207"/>
      <c r="F789" s="2">
        <v>147.6</v>
      </c>
      <c r="G789" s="2">
        <f>+G788+E789-F789</f>
        <v>6.9999999999998863</v>
      </c>
      <c r="K789" s="28"/>
    </row>
    <row r="790" spans="1:13">
      <c r="A790" s="3">
        <v>45714</v>
      </c>
      <c r="B790" s="422">
        <v>30540</v>
      </c>
      <c r="C790" s="422" t="s">
        <v>58</v>
      </c>
      <c r="D790" t="s">
        <v>13</v>
      </c>
      <c r="E790" s="207"/>
      <c r="F790" s="2">
        <v>7</v>
      </c>
      <c r="G790" s="2">
        <f>+G789+E790-F790</f>
        <v>-1.1368683772161603E-13</v>
      </c>
      <c r="K790" s="28"/>
    </row>
    <row r="791" spans="1:13">
      <c r="A791" s="31">
        <v>45657</v>
      </c>
      <c r="B791" s="421" t="s">
        <v>10</v>
      </c>
      <c r="C791" s="421" t="s">
        <v>27</v>
      </c>
      <c r="D791" t="s">
        <v>12</v>
      </c>
      <c r="E791" s="207">
        <v>124.6</v>
      </c>
      <c r="G791" s="2">
        <f>+G790+E791-F791</f>
        <v>124.59999999999988</v>
      </c>
      <c r="I791" s="421"/>
      <c r="L791" s="207"/>
    </row>
    <row r="792" spans="1:13">
      <c r="B792" s="422"/>
      <c r="C792" s="422"/>
      <c r="D792" t="s">
        <v>13</v>
      </c>
      <c r="E792" s="207">
        <v>3</v>
      </c>
      <c r="G792" s="2">
        <f>+G791+E792-F792</f>
        <v>127.59999999999988</v>
      </c>
      <c r="H792" s="234"/>
      <c r="I792" s="422"/>
      <c r="J792" t="s">
        <v>407</v>
      </c>
      <c r="L792" s="207"/>
    </row>
    <row r="793" spans="1:13">
      <c r="B793" s="422"/>
      <c r="C793" s="422"/>
      <c r="D793" t="s">
        <v>14</v>
      </c>
      <c r="E793" s="207">
        <v>60</v>
      </c>
      <c r="G793" s="2">
        <f t="shared" ref="G793:G812" si="11">+G792+E793-F793</f>
        <v>187.59999999999988</v>
      </c>
      <c r="H793" s="234">
        <v>2024</v>
      </c>
      <c r="I793" s="421" t="s">
        <v>27</v>
      </c>
      <c r="J793" t="s">
        <v>12</v>
      </c>
      <c r="K793" s="207">
        <v>124.6</v>
      </c>
    </row>
    <row r="794" spans="1:13">
      <c r="B794" s="422"/>
      <c r="C794" s="422"/>
      <c r="D794" t="s">
        <v>15</v>
      </c>
      <c r="E794" s="207">
        <v>5</v>
      </c>
      <c r="G794" s="2">
        <f t="shared" si="11"/>
        <v>192.59999999999988</v>
      </c>
      <c r="H794" s="234"/>
      <c r="I794" s="422"/>
      <c r="J794" t="s">
        <v>13</v>
      </c>
      <c r="K794" s="207">
        <v>3</v>
      </c>
    </row>
    <row r="795" spans="1:13">
      <c r="A795" s="3">
        <v>45656</v>
      </c>
      <c r="B795" s="422">
        <v>30242</v>
      </c>
      <c r="C795" s="422" t="s">
        <v>27</v>
      </c>
      <c r="D795" t="s">
        <v>14</v>
      </c>
      <c r="E795" s="207"/>
      <c r="F795" s="2">
        <v>60</v>
      </c>
      <c r="G795" s="2">
        <f t="shared" si="11"/>
        <v>132.59999999999988</v>
      </c>
      <c r="H795" s="234">
        <v>2025</v>
      </c>
      <c r="I795" s="421" t="s">
        <v>11</v>
      </c>
      <c r="J795" t="s">
        <v>12</v>
      </c>
      <c r="K795" s="207">
        <v>141</v>
      </c>
    </row>
    <row r="796" spans="1:13">
      <c r="A796" s="3">
        <v>45656</v>
      </c>
      <c r="B796" s="422">
        <v>30242</v>
      </c>
      <c r="C796" s="422" t="s">
        <v>27</v>
      </c>
      <c r="D796" t="s">
        <v>15</v>
      </c>
      <c r="E796" s="207"/>
      <c r="F796" s="2">
        <v>5</v>
      </c>
      <c r="G796" s="2">
        <f t="shared" si="11"/>
        <v>127.59999999999988</v>
      </c>
      <c r="H796" s="234"/>
      <c r="I796" s="422"/>
      <c r="J796" t="s">
        <v>13</v>
      </c>
      <c r="K796" s="207">
        <v>3</v>
      </c>
    </row>
    <row r="797" spans="1:13">
      <c r="A797" s="3">
        <v>45737</v>
      </c>
      <c r="B797" s="422">
        <v>30680</v>
      </c>
      <c r="C797" s="422" t="s">
        <v>27</v>
      </c>
      <c r="D797" t="s">
        <v>12</v>
      </c>
      <c r="E797" s="207"/>
      <c r="F797" s="2">
        <v>124.6</v>
      </c>
      <c r="G797" s="2">
        <f t="shared" si="11"/>
        <v>2.9999999999998863</v>
      </c>
      <c r="H797" s="234"/>
      <c r="I797" s="422"/>
      <c r="K797" s="207"/>
    </row>
    <row r="798" spans="1:13">
      <c r="A798" s="3">
        <v>45737</v>
      </c>
      <c r="B798" s="422">
        <v>30680</v>
      </c>
      <c r="C798" s="422" t="s">
        <v>27</v>
      </c>
      <c r="D798" t="s">
        <v>13</v>
      </c>
      <c r="E798" s="207"/>
      <c r="F798" s="2">
        <v>3</v>
      </c>
      <c r="G798" s="2">
        <f t="shared" si="11"/>
        <v>-1.1368683772161603E-13</v>
      </c>
      <c r="H798" s="234"/>
      <c r="I798" s="422"/>
      <c r="K798" s="207"/>
    </row>
    <row r="799" spans="1:13">
      <c r="A799" s="31">
        <v>45688</v>
      </c>
      <c r="B799" s="421" t="s">
        <v>10</v>
      </c>
      <c r="C799" s="421" t="s">
        <v>11</v>
      </c>
      <c r="D799" t="s">
        <v>12</v>
      </c>
      <c r="E799" s="207">
        <v>141</v>
      </c>
      <c r="G799" s="2">
        <f t="shared" si="11"/>
        <v>140.99999999999989</v>
      </c>
      <c r="I799" s="421" t="s">
        <v>17</v>
      </c>
      <c r="J799" t="s">
        <v>12</v>
      </c>
      <c r="K799" s="207">
        <v>157.19999999999999</v>
      </c>
      <c r="L799" s="28"/>
    </row>
    <row r="800" spans="1:13">
      <c r="B800" s="422"/>
      <c r="C800" s="422"/>
      <c r="D800" t="s">
        <v>13</v>
      </c>
      <c r="E800" s="207">
        <v>3</v>
      </c>
      <c r="G800" s="2">
        <f t="shared" si="11"/>
        <v>143.99999999999989</v>
      </c>
      <c r="I800" s="422"/>
      <c r="J800" t="s">
        <v>13</v>
      </c>
      <c r="K800" s="207">
        <v>3</v>
      </c>
      <c r="L800" s="28"/>
    </row>
    <row r="801" spans="1:11">
      <c r="B801" s="422"/>
      <c r="C801" s="422"/>
      <c r="D801" t="s">
        <v>14</v>
      </c>
      <c r="E801" s="207">
        <v>60</v>
      </c>
      <c r="G801" s="2">
        <f t="shared" si="11"/>
        <v>203.99999999999989</v>
      </c>
      <c r="K801" s="28">
        <f>SUM(K793:K800)</f>
        <v>431.8</v>
      </c>
    </row>
    <row r="802" spans="1:11">
      <c r="B802" s="422"/>
      <c r="C802" s="422"/>
      <c r="D802" t="s">
        <v>15</v>
      </c>
      <c r="E802" s="207">
        <v>5</v>
      </c>
      <c r="G802" s="2">
        <f t="shared" si="11"/>
        <v>208.99999999999989</v>
      </c>
    </row>
    <row r="803" spans="1:11">
      <c r="A803" s="3">
        <v>45673</v>
      </c>
      <c r="B803" s="422">
        <v>30307</v>
      </c>
      <c r="C803" s="422" t="s">
        <v>11</v>
      </c>
      <c r="D803" t="s">
        <v>14</v>
      </c>
      <c r="E803" s="207"/>
      <c r="F803" s="2">
        <v>60</v>
      </c>
      <c r="G803" s="2">
        <f t="shared" si="11"/>
        <v>148.99999999999989</v>
      </c>
    </row>
    <row r="804" spans="1:11">
      <c r="A804" s="3">
        <v>45673</v>
      </c>
      <c r="B804" s="422">
        <v>30307</v>
      </c>
      <c r="C804" s="422" t="s">
        <v>11</v>
      </c>
      <c r="D804" t="s">
        <v>15</v>
      </c>
      <c r="E804" s="207"/>
      <c r="F804" s="2">
        <v>5</v>
      </c>
      <c r="G804" s="2">
        <f t="shared" si="11"/>
        <v>143.99999999999989</v>
      </c>
    </row>
    <row r="805" spans="1:11">
      <c r="A805" s="3">
        <v>45737</v>
      </c>
      <c r="B805" s="422">
        <v>30680</v>
      </c>
      <c r="C805" s="422" t="s">
        <v>11</v>
      </c>
      <c r="D805" t="s">
        <v>12</v>
      </c>
      <c r="E805" s="207"/>
      <c r="F805" s="2">
        <v>141</v>
      </c>
      <c r="G805" s="2">
        <f t="shared" si="11"/>
        <v>2.9999999999998863</v>
      </c>
    </row>
    <row r="806" spans="1:11">
      <c r="A806" s="3">
        <v>45737</v>
      </c>
      <c r="B806" s="422">
        <v>30680</v>
      </c>
      <c r="C806" s="422" t="s">
        <v>11</v>
      </c>
      <c r="D806" t="s">
        <v>13</v>
      </c>
      <c r="E806" s="207"/>
      <c r="F806" s="2">
        <v>3</v>
      </c>
      <c r="G806" s="2">
        <f t="shared" si="11"/>
        <v>-1.1368683772161603E-13</v>
      </c>
    </row>
    <row r="807" spans="1:11">
      <c r="A807" s="31">
        <v>45716</v>
      </c>
      <c r="B807" s="421" t="s">
        <v>10</v>
      </c>
      <c r="C807" s="421" t="s">
        <v>17</v>
      </c>
      <c r="D807" t="s">
        <v>12</v>
      </c>
      <c r="E807" s="207">
        <v>157.19999999999999</v>
      </c>
      <c r="G807" s="2">
        <f t="shared" si="11"/>
        <v>157.19999999999987</v>
      </c>
    </row>
    <row r="808" spans="1:11">
      <c r="B808" s="422"/>
      <c r="C808" s="422"/>
      <c r="D808" t="s">
        <v>13</v>
      </c>
      <c r="E808" s="207">
        <v>3</v>
      </c>
      <c r="G808" s="2">
        <f t="shared" si="11"/>
        <v>160.19999999999987</v>
      </c>
    </row>
    <row r="809" spans="1:11">
      <c r="B809" s="422"/>
      <c r="C809" s="422"/>
      <c r="D809" t="s">
        <v>14</v>
      </c>
      <c r="E809" s="207">
        <v>56</v>
      </c>
      <c r="G809" s="2">
        <f t="shared" si="11"/>
        <v>216.19999999999987</v>
      </c>
    </row>
    <row r="810" spans="1:11">
      <c r="B810" s="422"/>
      <c r="C810" s="422"/>
      <c r="D810" t="s">
        <v>15</v>
      </c>
      <c r="E810" s="207">
        <v>5</v>
      </c>
      <c r="G810" s="2">
        <f t="shared" si="11"/>
        <v>221.19999999999987</v>
      </c>
      <c r="I810" s="421" t="s">
        <v>17</v>
      </c>
      <c r="J810" t="s">
        <v>12</v>
      </c>
      <c r="K810" s="207">
        <f>E807-F813</f>
        <v>128.79999999999998</v>
      </c>
    </row>
    <row r="811" spans="1:11">
      <c r="A811" s="3">
        <v>45727</v>
      </c>
      <c r="B811" s="422">
        <v>30626</v>
      </c>
      <c r="C811" s="422" t="s">
        <v>17</v>
      </c>
      <c r="D811" t="s">
        <v>14</v>
      </c>
      <c r="E811" s="207"/>
      <c r="F811" s="2">
        <v>56</v>
      </c>
      <c r="G811" s="2">
        <f t="shared" si="11"/>
        <v>165.19999999999987</v>
      </c>
      <c r="J811" t="s">
        <v>13</v>
      </c>
      <c r="K811" s="207">
        <v>3</v>
      </c>
    </row>
    <row r="812" spans="1:11">
      <c r="A812" s="3">
        <v>45727</v>
      </c>
      <c r="B812" s="422">
        <v>30626</v>
      </c>
      <c r="C812" s="422" t="s">
        <v>17</v>
      </c>
      <c r="D812" t="s">
        <v>15</v>
      </c>
      <c r="E812" s="207"/>
      <c r="F812" s="2">
        <v>5</v>
      </c>
      <c r="G812" s="2">
        <f t="shared" si="11"/>
        <v>160.19999999999987</v>
      </c>
      <c r="K812" s="28">
        <f>SUM(K810:K811)</f>
        <v>131.79999999999998</v>
      </c>
    </row>
    <row r="813" spans="1:11">
      <c r="A813" s="3">
        <v>45737</v>
      </c>
      <c r="B813" s="422">
        <v>30680</v>
      </c>
      <c r="C813" s="422" t="s">
        <v>17</v>
      </c>
      <c r="D813" t="s">
        <v>12</v>
      </c>
      <c r="F813" s="2">
        <v>28.4</v>
      </c>
      <c r="G813" s="2">
        <f t="shared" si="10"/>
        <v>131.79999999999987</v>
      </c>
    </row>
    <row r="814" spans="1:11">
      <c r="A814" s="3">
        <v>45742</v>
      </c>
      <c r="B814" s="422">
        <v>30824</v>
      </c>
      <c r="C814" s="422" t="s">
        <v>17</v>
      </c>
      <c r="D814" t="s">
        <v>12</v>
      </c>
      <c r="F814" s="2">
        <v>128.80000000000001</v>
      </c>
      <c r="G814" s="2">
        <f t="shared" si="10"/>
        <v>2.9999999999998579</v>
      </c>
    </row>
    <row r="815" spans="1:11">
      <c r="A815" s="3">
        <v>45742</v>
      </c>
      <c r="B815" s="422">
        <v>30824</v>
      </c>
      <c r="C815" s="422" t="s">
        <v>17</v>
      </c>
      <c r="D815" t="s">
        <v>13</v>
      </c>
      <c r="F815" s="2">
        <v>3</v>
      </c>
      <c r="G815" s="2">
        <f t="shared" si="10"/>
        <v>-1.4210854715202004E-13</v>
      </c>
    </row>
    <row r="816" spans="1:11">
      <c r="A816" s="31">
        <v>45747</v>
      </c>
      <c r="B816" s="421" t="s">
        <v>10</v>
      </c>
      <c r="C816" s="421" t="s">
        <v>18</v>
      </c>
      <c r="D816" t="s">
        <v>12</v>
      </c>
      <c r="E816" s="207">
        <v>171.1</v>
      </c>
      <c r="G816" s="2">
        <f t="shared" si="10"/>
        <v>171.09999999999985</v>
      </c>
    </row>
    <row r="817" spans="1:11">
      <c r="B817" s="422"/>
      <c r="C817" s="422"/>
      <c r="D817" t="s">
        <v>13</v>
      </c>
      <c r="E817" s="207">
        <v>3</v>
      </c>
      <c r="G817" s="2">
        <f t="shared" si="10"/>
        <v>174.09999999999985</v>
      </c>
      <c r="I817" s="421" t="s">
        <v>18</v>
      </c>
      <c r="J817" t="s">
        <v>12</v>
      </c>
      <c r="K817" s="207">
        <v>171.1</v>
      </c>
    </row>
    <row r="818" spans="1:11">
      <c r="B818" s="422"/>
      <c r="C818" s="422"/>
      <c r="D818" t="s">
        <v>14</v>
      </c>
      <c r="E818" s="207">
        <v>60</v>
      </c>
      <c r="G818" s="2">
        <f t="shared" si="10"/>
        <v>234.09999999999985</v>
      </c>
      <c r="I818" s="422"/>
      <c r="J818" t="s">
        <v>13</v>
      </c>
      <c r="K818" s="207">
        <v>3</v>
      </c>
    </row>
    <row r="819" spans="1:11">
      <c r="B819" s="422"/>
      <c r="C819" s="422"/>
      <c r="D819" t="s">
        <v>15</v>
      </c>
      <c r="E819" s="207">
        <v>5</v>
      </c>
      <c r="G819" s="2">
        <f t="shared" ref="G819:G887" si="12">+G818+E819-F819</f>
        <v>239.09999999999985</v>
      </c>
      <c r="K819" s="93">
        <f>SUM(K817:K818)</f>
        <v>174.1</v>
      </c>
    </row>
    <row r="820" spans="1:11">
      <c r="A820" s="3">
        <v>45805</v>
      </c>
      <c r="B820" s="422">
        <v>31051</v>
      </c>
      <c r="C820" s="422" t="s">
        <v>18</v>
      </c>
      <c r="D820" t="s">
        <v>14</v>
      </c>
      <c r="E820" s="207"/>
      <c r="F820" s="207">
        <v>60</v>
      </c>
      <c r="G820" s="2">
        <f t="shared" si="12"/>
        <v>179.09999999999985</v>
      </c>
      <c r="I820" s="421" t="s">
        <v>19</v>
      </c>
      <c r="J820" t="s">
        <v>12</v>
      </c>
      <c r="K820" s="207">
        <v>169.3</v>
      </c>
    </row>
    <row r="821" spans="1:11">
      <c r="A821" s="3">
        <v>45805</v>
      </c>
      <c r="B821" s="422">
        <v>31051</v>
      </c>
      <c r="C821" s="422" t="s">
        <v>18</v>
      </c>
      <c r="D821" t="s">
        <v>15</v>
      </c>
      <c r="E821" s="207"/>
      <c r="F821" s="207">
        <v>5</v>
      </c>
      <c r="G821" s="2">
        <f t="shared" si="12"/>
        <v>174.09999999999985</v>
      </c>
      <c r="I821" s="422"/>
      <c r="J821" t="s">
        <v>13</v>
      </c>
      <c r="K821" s="207">
        <v>3</v>
      </c>
    </row>
    <row r="822" spans="1:11">
      <c r="A822" s="3">
        <v>45826</v>
      </c>
      <c r="B822" s="422">
        <v>31148</v>
      </c>
      <c r="C822" s="422" t="s">
        <v>18</v>
      </c>
      <c r="D822" t="s">
        <v>12</v>
      </c>
      <c r="E822" s="207"/>
      <c r="F822" s="207">
        <v>171.1</v>
      </c>
      <c r="G822" s="2">
        <f t="shared" si="12"/>
        <v>2.9999999999998579</v>
      </c>
      <c r="I822" s="422"/>
      <c r="K822" s="207"/>
    </row>
    <row r="823" spans="1:11">
      <c r="A823" s="3">
        <v>45826</v>
      </c>
      <c r="B823" s="422">
        <v>31148</v>
      </c>
      <c r="C823" s="422" t="s">
        <v>18</v>
      </c>
      <c r="D823" t="s">
        <v>13</v>
      </c>
      <c r="E823" s="207"/>
      <c r="F823" s="207">
        <v>3</v>
      </c>
      <c r="G823" s="2">
        <f t="shared" si="12"/>
        <v>-1.4210854715202004E-13</v>
      </c>
      <c r="I823" s="422"/>
      <c r="K823" s="207"/>
    </row>
    <row r="824" spans="1:11">
      <c r="A824" s="81">
        <v>45777</v>
      </c>
      <c r="B824" s="421" t="s">
        <v>10</v>
      </c>
      <c r="C824" s="421" t="s">
        <v>19</v>
      </c>
      <c r="D824" t="s">
        <v>12</v>
      </c>
      <c r="E824" s="207">
        <v>169.3</v>
      </c>
      <c r="G824" s="2">
        <f t="shared" si="12"/>
        <v>169.29999999999987</v>
      </c>
      <c r="K824" s="93">
        <f>SUM(K820:K821)</f>
        <v>172.3</v>
      </c>
    </row>
    <row r="825" spans="1:11">
      <c r="A825" s="70"/>
      <c r="B825" s="422"/>
      <c r="C825" s="422"/>
      <c r="D825" t="s">
        <v>13</v>
      </c>
      <c r="E825" s="207">
        <v>3</v>
      </c>
      <c r="G825" s="2">
        <f t="shared" si="12"/>
        <v>172.29999999999987</v>
      </c>
    </row>
    <row r="826" spans="1:11">
      <c r="A826" s="70"/>
      <c r="B826" s="422"/>
      <c r="C826" s="422"/>
      <c r="D826" t="s">
        <v>14</v>
      </c>
      <c r="E826" s="207">
        <v>60</v>
      </c>
      <c r="G826" s="2">
        <f t="shared" si="12"/>
        <v>232.29999999999987</v>
      </c>
    </row>
    <row r="827" spans="1:11">
      <c r="A827" s="70"/>
      <c r="B827" s="422"/>
      <c r="C827" s="422"/>
      <c r="D827" t="s">
        <v>15</v>
      </c>
      <c r="E827" s="207">
        <v>5</v>
      </c>
      <c r="G827" s="2">
        <f t="shared" si="12"/>
        <v>237.29999999999987</v>
      </c>
    </row>
    <row r="828" spans="1:11">
      <c r="A828" s="3">
        <v>45805</v>
      </c>
      <c r="B828" s="422">
        <v>31051</v>
      </c>
      <c r="C828" s="422" t="s">
        <v>19</v>
      </c>
      <c r="D828" t="s">
        <v>14</v>
      </c>
      <c r="F828" s="207">
        <v>60</v>
      </c>
      <c r="G828" s="2">
        <f t="shared" si="12"/>
        <v>177.29999999999987</v>
      </c>
    </row>
    <row r="829" spans="1:11">
      <c r="A829" s="3">
        <v>45805</v>
      </c>
      <c r="B829" s="422">
        <v>31051</v>
      </c>
      <c r="C829" s="422" t="s">
        <v>19</v>
      </c>
      <c r="D829" t="s">
        <v>15</v>
      </c>
      <c r="F829" s="207">
        <v>5</v>
      </c>
      <c r="G829" s="2">
        <f t="shared" si="12"/>
        <v>172.29999999999987</v>
      </c>
      <c r="I829" s="421"/>
      <c r="K829" s="207"/>
    </row>
    <row r="830" spans="1:11">
      <c r="A830" s="3">
        <v>45833</v>
      </c>
      <c r="B830" s="422">
        <v>31225</v>
      </c>
      <c r="C830" s="422" t="s">
        <v>19</v>
      </c>
      <c r="D830" t="s">
        <v>12</v>
      </c>
      <c r="F830" s="207">
        <v>169.3</v>
      </c>
      <c r="G830" s="2">
        <f t="shared" si="12"/>
        <v>2.9999999999998579</v>
      </c>
      <c r="I830" s="421"/>
      <c r="K830" s="207"/>
    </row>
    <row r="831" spans="1:11">
      <c r="A831" s="3">
        <v>45833</v>
      </c>
      <c r="B831" s="422">
        <v>31225</v>
      </c>
      <c r="C831" s="422" t="s">
        <v>19</v>
      </c>
      <c r="D831" t="s">
        <v>13</v>
      </c>
      <c r="F831" s="207">
        <v>3</v>
      </c>
      <c r="G831" s="2">
        <f t="shared" si="12"/>
        <v>-1.4210854715202004E-13</v>
      </c>
      <c r="I831" s="421"/>
      <c r="K831" s="207"/>
    </row>
    <row r="832" spans="1:11">
      <c r="A832" s="31">
        <v>45808</v>
      </c>
      <c r="B832" s="421" t="s">
        <v>10</v>
      </c>
      <c r="C832" s="421" t="s">
        <v>20</v>
      </c>
      <c r="D832" t="s">
        <v>12</v>
      </c>
      <c r="E832" s="207">
        <v>169</v>
      </c>
      <c r="G832" s="2">
        <f t="shared" si="12"/>
        <v>168.99999999999986</v>
      </c>
      <c r="I832" s="440" t="s">
        <v>408</v>
      </c>
      <c r="J832" s="440"/>
      <c r="K832" s="440"/>
    </row>
    <row r="833" spans="1:14">
      <c r="A833"/>
      <c r="B833" s="422"/>
      <c r="C833" s="422"/>
      <c r="D833" t="s">
        <v>13</v>
      </c>
      <c r="E833" s="207">
        <v>5</v>
      </c>
      <c r="G833" s="2">
        <f t="shared" si="12"/>
        <v>173.99999999999986</v>
      </c>
      <c r="H833" s="258">
        <v>2025</v>
      </c>
      <c r="I833" s="421" t="s">
        <v>20</v>
      </c>
      <c r="J833" t="s">
        <v>12</v>
      </c>
      <c r="K833" s="207">
        <v>169</v>
      </c>
      <c r="L833" s="207"/>
    </row>
    <row r="834" spans="1:14">
      <c r="A834"/>
      <c r="B834" s="422"/>
      <c r="C834" s="422"/>
      <c r="D834" t="s">
        <v>14</v>
      </c>
      <c r="E834" s="207">
        <v>60</v>
      </c>
      <c r="G834" s="2">
        <f t="shared" si="12"/>
        <v>233.99999999999986</v>
      </c>
      <c r="I834" s="422"/>
      <c r="J834" t="s">
        <v>13</v>
      </c>
      <c r="K834" s="207">
        <v>5</v>
      </c>
      <c r="L834" s="207"/>
    </row>
    <row r="835" spans="1:14">
      <c r="A835"/>
      <c r="B835" s="422"/>
      <c r="C835" s="422"/>
      <c r="D835" t="s">
        <v>15</v>
      </c>
      <c r="E835" s="207">
        <v>5</v>
      </c>
      <c r="G835" s="2">
        <f t="shared" si="12"/>
        <v>238.99999999999986</v>
      </c>
      <c r="I835" s="421" t="s">
        <v>21</v>
      </c>
      <c r="J835" t="s">
        <v>12</v>
      </c>
      <c r="K835">
        <v>126</v>
      </c>
      <c r="L835" s="207">
        <v>165.3</v>
      </c>
      <c r="M835" s="28">
        <f>L835-K835</f>
        <v>39.300000000000011</v>
      </c>
    </row>
    <row r="836" spans="1:14">
      <c r="A836" s="3">
        <v>45843</v>
      </c>
      <c r="B836" s="422">
        <v>31277</v>
      </c>
      <c r="C836" s="422" t="s">
        <v>20</v>
      </c>
      <c r="D836" t="s">
        <v>14</v>
      </c>
      <c r="F836" s="2">
        <v>60</v>
      </c>
      <c r="G836" s="2">
        <f t="shared" si="12"/>
        <v>178.99999999999986</v>
      </c>
      <c r="I836" s="422"/>
      <c r="J836" t="s">
        <v>13</v>
      </c>
      <c r="L836" s="207">
        <v>4</v>
      </c>
    </row>
    <row r="837" spans="1:14">
      <c r="A837" s="3">
        <v>45843</v>
      </c>
      <c r="B837" s="422">
        <v>31277</v>
      </c>
      <c r="C837" s="422" t="s">
        <v>20</v>
      </c>
      <c r="D837" t="s">
        <v>15</v>
      </c>
      <c r="F837" s="2">
        <v>5</v>
      </c>
      <c r="G837" s="2">
        <f t="shared" si="12"/>
        <v>173.99999999999986</v>
      </c>
      <c r="I837" s="422"/>
      <c r="K837" s="28">
        <f>SUM(K833:K836)</f>
        <v>300</v>
      </c>
      <c r="L837" s="28">
        <f>SUM(L833:L836)</f>
        <v>169.3</v>
      </c>
      <c r="N837" s="28">
        <f>50-M835-L836</f>
        <v>6.6999999999999886</v>
      </c>
    </row>
    <row r="838" spans="1:14">
      <c r="A838" s="3">
        <v>45852</v>
      </c>
      <c r="B838" s="422">
        <v>31333</v>
      </c>
      <c r="C838" s="422" t="s">
        <v>20</v>
      </c>
      <c r="D838" t="s">
        <v>12</v>
      </c>
      <c r="F838" s="2">
        <v>169</v>
      </c>
      <c r="G838" s="2">
        <f t="shared" si="12"/>
        <v>4.9999999999998579</v>
      </c>
      <c r="I838" s="422"/>
      <c r="K838" s="28"/>
      <c r="L838" s="28"/>
      <c r="N838" s="28"/>
    </row>
    <row r="839" spans="1:14">
      <c r="A839" s="3">
        <v>45852</v>
      </c>
      <c r="B839" s="422">
        <v>31333</v>
      </c>
      <c r="C839" s="422" t="s">
        <v>20</v>
      </c>
      <c r="D839" t="s">
        <v>13</v>
      </c>
      <c r="F839" s="2">
        <v>5</v>
      </c>
      <c r="G839" s="2">
        <f t="shared" si="12"/>
        <v>-1.4210854715202004E-13</v>
      </c>
      <c r="I839" s="422"/>
      <c r="K839" s="28"/>
      <c r="L839" s="28"/>
      <c r="N839" s="28"/>
    </row>
    <row r="840" spans="1:14">
      <c r="A840" s="81">
        <v>45838</v>
      </c>
      <c r="B840" s="421" t="s">
        <v>10</v>
      </c>
      <c r="C840" s="421" t="s">
        <v>21</v>
      </c>
      <c r="D840" t="s">
        <v>12</v>
      </c>
      <c r="E840" s="207">
        <v>165.3</v>
      </c>
      <c r="G840" s="2">
        <f t="shared" si="12"/>
        <v>165.29999999999987</v>
      </c>
      <c r="I840" s="422"/>
      <c r="K840" s="207"/>
    </row>
    <row r="841" spans="1:14">
      <c r="A841" s="70"/>
      <c r="B841" s="422"/>
      <c r="C841" s="422"/>
      <c r="D841" t="s">
        <v>13</v>
      </c>
      <c r="E841" s="207">
        <v>4</v>
      </c>
      <c r="G841" s="2">
        <f t="shared" si="12"/>
        <v>169.29999999999987</v>
      </c>
      <c r="L841" s="28"/>
    </row>
    <row r="842" spans="1:14">
      <c r="A842" s="70"/>
      <c r="B842" s="422"/>
      <c r="C842" s="422"/>
      <c r="D842" t="s">
        <v>14</v>
      </c>
      <c r="E842" s="207">
        <v>60</v>
      </c>
      <c r="G842" s="2">
        <f t="shared" si="12"/>
        <v>229.29999999999987</v>
      </c>
      <c r="L842" s="28">
        <f>300-K837</f>
        <v>0</v>
      </c>
    </row>
    <row r="843" spans="1:14">
      <c r="A843" s="70"/>
      <c r="B843" s="422"/>
      <c r="C843" s="422"/>
      <c r="D843" t="s">
        <v>15</v>
      </c>
      <c r="E843" s="207">
        <v>5</v>
      </c>
      <c r="G843" s="2">
        <f t="shared" si="12"/>
        <v>234.29999999999987</v>
      </c>
    </row>
    <row r="844" spans="1:14">
      <c r="A844" s="3">
        <v>45852</v>
      </c>
      <c r="B844" s="422">
        <v>31333</v>
      </c>
      <c r="C844" s="422" t="s">
        <v>21</v>
      </c>
      <c r="D844" t="s">
        <v>12</v>
      </c>
      <c r="F844" s="2">
        <v>126</v>
      </c>
      <c r="G844" s="2">
        <f t="shared" si="12"/>
        <v>108.29999999999987</v>
      </c>
    </row>
    <row r="845" spans="1:14">
      <c r="A845" s="3">
        <v>45852</v>
      </c>
      <c r="B845" s="422">
        <v>31334</v>
      </c>
      <c r="C845" s="422" t="s">
        <v>21</v>
      </c>
      <c r="D845" t="s">
        <v>12</v>
      </c>
      <c r="F845" s="2">
        <v>39.299999999999997</v>
      </c>
      <c r="G845" s="2">
        <f t="shared" si="12"/>
        <v>68.999999999999872</v>
      </c>
    </row>
    <row r="846" spans="1:14">
      <c r="A846" s="3">
        <v>45852</v>
      </c>
      <c r="B846" s="422">
        <v>31334</v>
      </c>
      <c r="C846" s="422" t="s">
        <v>21</v>
      </c>
      <c r="D846" t="s">
        <v>13</v>
      </c>
      <c r="F846" s="2">
        <v>4</v>
      </c>
      <c r="G846" s="2">
        <f t="shared" si="12"/>
        <v>64.999999999999872</v>
      </c>
    </row>
    <row r="847" spans="1:14">
      <c r="A847" s="3">
        <v>45852</v>
      </c>
      <c r="B847" s="422">
        <v>31353</v>
      </c>
      <c r="C847" s="422" t="s">
        <v>21</v>
      </c>
      <c r="D847" t="s">
        <v>14</v>
      </c>
      <c r="F847" s="2">
        <v>60</v>
      </c>
      <c r="G847" s="2">
        <f t="shared" si="12"/>
        <v>4.9999999999998721</v>
      </c>
    </row>
    <row r="848" spans="1:14">
      <c r="A848" s="3">
        <v>45852</v>
      </c>
      <c r="B848" s="422">
        <v>31353</v>
      </c>
      <c r="C848" s="422" t="s">
        <v>21</v>
      </c>
      <c r="D848" t="s">
        <v>15</v>
      </c>
      <c r="F848" s="2">
        <v>5</v>
      </c>
      <c r="G848" s="2">
        <f t="shared" si="12"/>
        <v>-1.2789769243681803E-13</v>
      </c>
      <c r="H848" s="2">
        <f>100-G848</f>
        <v>100.00000000000013</v>
      </c>
    </row>
    <row r="849" spans="1:12">
      <c r="A849" s="31">
        <v>45869</v>
      </c>
      <c r="B849" s="421" t="s">
        <v>10</v>
      </c>
      <c r="C849" s="421" t="s">
        <v>22</v>
      </c>
      <c r="D849" t="s">
        <v>12</v>
      </c>
      <c r="E849" s="5">
        <v>165.3</v>
      </c>
      <c r="G849" s="2">
        <f t="shared" si="12"/>
        <v>165.2999999999999</v>
      </c>
    </row>
    <row r="850" spans="1:12">
      <c r="B850" s="422"/>
      <c r="C850" s="422"/>
      <c r="D850" t="s">
        <v>13</v>
      </c>
      <c r="E850" s="5">
        <v>4</v>
      </c>
      <c r="G850" s="2">
        <f t="shared" si="12"/>
        <v>169.2999999999999</v>
      </c>
    </row>
    <row r="851" spans="1:12">
      <c r="B851" s="422"/>
      <c r="C851" s="422"/>
      <c r="D851" t="s">
        <v>14</v>
      </c>
      <c r="E851" s="5">
        <v>60</v>
      </c>
      <c r="G851" s="2">
        <f t="shared" si="12"/>
        <v>229.2999999999999</v>
      </c>
    </row>
    <row r="852" spans="1:12">
      <c r="B852" s="422"/>
      <c r="C852" s="422"/>
      <c r="D852" t="s">
        <v>15</v>
      </c>
      <c r="E852" s="5">
        <v>5</v>
      </c>
      <c r="G852" s="2">
        <f t="shared" si="12"/>
        <v>234.2999999999999</v>
      </c>
    </row>
    <row r="853" spans="1:12">
      <c r="A853" s="3">
        <v>45924</v>
      </c>
      <c r="B853" s="422" t="s">
        <v>409</v>
      </c>
      <c r="C853" s="422" t="s">
        <v>22</v>
      </c>
      <c r="D853" t="s">
        <v>14</v>
      </c>
      <c r="F853" s="2">
        <v>60</v>
      </c>
      <c r="G853" s="2">
        <f t="shared" si="12"/>
        <v>174.2999999999999</v>
      </c>
    </row>
    <row r="854" spans="1:12">
      <c r="A854" s="3">
        <v>45924</v>
      </c>
      <c r="B854" s="422" t="s">
        <v>409</v>
      </c>
      <c r="C854" s="422" t="s">
        <v>22</v>
      </c>
      <c r="D854" t="s">
        <v>15</v>
      </c>
      <c r="F854" s="2">
        <v>5</v>
      </c>
      <c r="G854" s="2">
        <f t="shared" si="12"/>
        <v>169.2999999999999</v>
      </c>
    </row>
    <row r="855" spans="1:12">
      <c r="A855" s="3">
        <v>45971</v>
      </c>
      <c r="B855" s="422">
        <v>31895</v>
      </c>
      <c r="C855" s="422" t="s">
        <v>22</v>
      </c>
      <c r="D855" t="s">
        <v>12</v>
      </c>
      <c r="F855" s="2">
        <v>165.3</v>
      </c>
      <c r="G855" s="2">
        <f t="shared" si="12"/>
        <v>3.9999999999998863</v>
      </c>
    </row>
    <row r="856" spans="1:12">
      <c r="A856" s="3">
        <v>45971</v>
      </c>
      <c r="B856" s="422">
        <v>31895</v>
      </c>
      <c r="C856" s="422" t="s">
        <v>22</v>
      </c>
      <c r="D856" t="s">
        <v>13</v>
      </c>
      <c r="F856" s="2">
        <v>4</v>
      </c>
      <c r="G856" s="2">
        <f t="shared" si="12"/>
        <v>-1.1368683772161603E-13</v>
      </c>
      <c r="I856" s="421" t="s">
        <v>23</v>
      </c>
      <c r="J856" t="s">
        <v>12</v>
      </c>
      <c r="K856" s="5">
        <v>165.3</v>
      </c>
    </row>
    <row r="857" spans="1:12">
      <c r="A857" s="31">
        <v>45900</v>
      </c>
      <c r="B857" s="421" t="s">
        <v>10</v>
      </c>
      <c r="C857" s="421" t="s">
        <v>23</v>
      </c>
      <c r="D857" t="s">
        <v>12</v>
      </c>
      <c r="E857" s="5">
        <v>165.3</v>
      </c>
      <c r="G857" s="2">
        <f t="shared" si="12"/>
        <v>165.2999999999999</v>
      </c>
      <c r="I857" s="422"/>
      <c r="J857" t="s">
        <v>13</v>
      </c>
      <c r="K857" s="5">
        <v>8</v>
      </c>
    </row>
    <row r="858" spans="1:12">
      <c r="B858" s="422"/>
      <c r="C858" s="422"/>
      <c r="D858" t="s">
        <v>13</v>
      </c>
      <c r="E858" s="5">
        <v>8</v>
      </c>
      <c r="G858" s="2">
        <f t="shared" si="12"/>
        <v>173.2999999999999</v>
      </c>
      <c r="K858" s="5">
        <f>SUM(K856:K857)</f>
        <v>173.3</v>
      </c>
    </row>
    <row r="859" spans="1:12">
      <c r="B859" s="422"/>
      <c r="C859" s="422"/>
      <c r="D859" t="s">
        <v>14</v>
      </c>
      <c r="E859" s="5">
        <v>60</v>
      </c>
      <c r="G859" s="2">
        <f t="shared" si="12"/>
        <v>233.2999999999999</v>
      </c>
    </row>
    <row r="860" spans="1:12">
      <c r="B860" s="422"/>
      <c r="C860" s="422"/>
      <c r="D860" t="s">
        <v>15</v>
      </c>
      <c r="E860" s="5">
        <v>5</v>
      </c>
      <c r="G860" s="2">
        <f t="shared" si="12"/>
        <v>238.2999999999999</v>
      </c>
    </row>
    <row r="861" spans="1:12">
      <c r="A861" s="3">
        <v>45924</v>
      </c>
      <c r="B861" s="422" t="s">
        <v>409</v>
      </c>
      <c r="C861" s="422" t="s">
        <v>23</v>
      </c>
      <c r="D861" t="s">
        <v>14</v>
      </c>
      <c r="F861" s="2">
        <v>60</v>
      </c>
      <c r="G861" s="2">
        <f t="shared" si="12"/>
        <v>178.2999999999999</v>
      </c>
    </row>
    <row r="862" spans="1:12">
      <c r="A862" s="3">
        <v>45924</v>
      </c>
      <c r="B862" s="422" t="s">
        <v>409</v>
      </c>
      <c r="C862" s="422" t="s">
        <v>23</v>
      </c>
      <c r="D862" t="s">
        <v>15</v>
      </c>
      <c r="F862" s="2">
        <v>5</v>
      </c>
      <c r="G862" s="2">
        <f t="shared" si="12"/>
        <v>173.2999999999999</v>
      </c>
    </row>
    <row r="863" spans="1:12">
      <c r="A863" s="3">
        <v>45973</v>
      </c>
      <c r="B863" s="422">
        <v>31918</v>
      </c>
      <c r="C863" s="422" t="s">
        <v>23</v>
      </c>
      <c r="D863" t="s">
        <v>12</v>
      </c>
      <c r="F863" s="5">
        <v>165.3</v>
      </c>
      <c r="G863" s="2">
        <f t="shared" si="12"/>
        <v>7.9999999999998863</v>
      </c>
    </row>
    <row r="864" spans="1:12">
      <c r="A864" s="3">
        <v>45973</v>
      </c>
      <c r="B864" s="422">
        <v>31918</v>
      </c>
      <c r="C864" s="422" t="s">
        <v>23</v>
      </c>
      <c r="D864" t="s">
        <v>13</v>
      </c>
      <c r="F864" s="5">
        <v>8</v>
      </c>
      <c r="G864" s="2">
        <f t="shared" si="12"/>
        <v>-1.1368683772161603E-13</v>
      </c>
      <c r="J864" s="421" t="s">
        <v>172</v>
      </c>
      <c r="K864" t="s">
        <v>12</v>
      </c>
      <c r="L864" s="207">
        <v>158.9</v>
      </c>
    </row>
    <row r="865" spans="1:12">
      <c r="A865" s="81">
        <v>45930</v>
      </c>
      <c r="B865" s="421" t="s">
        <v>10</v>
      </c>
      <c r="C865" s="421" t="s">
        <v>172</v>
      </c>
      <c r="D865" t="s">
        <v>12</v>
      </c>
      <c r="E865" s="207">
        <v>158.9</v>
      </c>
      <c r="G865" s="2">
        <f t="shared" si="12"/>
        <v>158.89999999999989</v>
      </c>
      <c r="J865" s="422"/>
      <c r="K865" t="s">
        <v>13</v>
      </c>
      <c r="L865" s="20">
        <v>4</v>
      </c>
    </row>
    <row r="866" spans="1:12">
      <c r="B866" s="422"/>
      <c r="C866" s="422"/>
      <c r="D866" t="s">
        <v>13</v>
      </c>
      <c r="E866" s="20">
        <v>4</v>
      </c>
      <c r="G866" s="2">
        <f t="shared" si="12"/>
        <v>162.89999999999989</v>
      </c>
      <c r="J866" s="421" t="s">
        <v>25</v>
      </c>
      <c r="K866" t="s">
        <v>12</v>
      </c>
      <c r="L866" s="5">
        <v>156.80000000000001</v>
      </c>
    </row>
    <row r="867" spans="1:12">
      <c r="B867" s="422"/>
      <c r="C867" s="422"/>
      <c r="D867" t="s">
        <v>14</v>
      </c>
      <c r="E867" s="20">
        <v>60</v>
      </c>
      <c r="G867" s="2">
        <f t="shared" si="12"/>
        <v>222.89999999999989</v>
      </c>
      <c r="J867" s="422"/>
      <c r="K867" t="s">
        <v>13</v>
      </c>
      <c r="L867" s="5">
        <v>7</v>
      </c>
    </row>
    <row r="868" spans="1:12">
      <c r="B868" s="422"/>
      <c r="C868" s="422"/>
      <c r="D868" t="s">
        <v>15</v>
      </c>
      <c r="E868" s="20">
        <v>5</v>
      </c>
      <c r="G868" s="2">
        <f t="shared" si="12"/>
        <v>227.89999999999989</v>
      </c>
      <c r="I868" s="421"/>
      <c r="J868" s="28"/>
      <c r="K868" s="20"/>
      <c r="L868" s="28">
        <f>SUM(L864:L867)</f>
        <v>326.70000000000005</v>
      </c>
    </row>
    <row r="869" spans="1:12">
      <c r="B869" s="422"/>
      <c r="C869" s="422"/>
      <c r="D869" t="s">
        <v>63</v>
      </c>
      <c r="E869" s="207">
        <v>10</v>
      </c>
      <c r="F869" s="20"/>
      <c r="G869" s="2">
        <f t="shared" si="12"/>
        <v>237.89999999999989</v>
      </c>
      <c r="K869" s="20"/>
    </row>
    <row r="870" spans="1:12">
      <c r="A870" s="3">
        <v>45905</v>
      </c>
      <c r="B870" s="422"/>
      <c r="C870" s="422" t="s">
        <v>41</v>
      </c>
      <c r="D870" t="s">
        <v>63</v>
      </c>
      <c r="E870" s="207"/>
      <c r="F870" s="20">
        <v>10</v>
      </c>
      <c r="G870" s="2">
        <f t="shared" si="12"/>
        <v>227.89999999999989</v>
      </c>
      <c r="I870" s="421"/>
      <c r="K870" s="20"/>
    </row>
    <row r="871" spans="1:12">
      <c r="A871" s="3">
        <v>45969</v>
      </c>
      <c r="B871" s="422">
        <v>31891</v>
      </c>
      <c r="C871" s="422" t="s">
        <v>41</v>
      </c>
      <c r="D871" t="s">
        <v>14</v>
      </c>
      <c r="E871" s="207"/>
      <c r="F871" s="20">
        <v>60</v>
      </c>
      <c r="G871" s="2">
        <f t="shared" si="12"/>
        <v>167.89999999999989</v>
      </c>
      <c r="I871" s="421"/>
      <c r="K871" s="20"/>
    </row>
    <row r="872" spans="1:12">
      <c r="A872" s="3">
        <v>45969</v>
      </c>
      <c r="B872" s="422">
        <v>31891</v>
      </c>
      <c r="C872" s="422" t="s">
        <v>41</v>
      </c>
      <c r="D872" t="s">
        <v>15</v>
      </c>
      <c r="E872" s="207"/>
      <c r="F872" s="20">
        <v>5</v>
      </c>
      <c r="G872" s="2">
        <f t="shared" si="12"/>
        <v>162.89999999999989</v>
      </c>
      <c r="I872" s="5"/>
      <c r="K872" s="20"/>
    </row>
    <row r="873" spans="1:12">
      <c r="A873" s="3">
        <v>45985</v>
      </c>
      <c r="B873" s="422">
        <v>32088</v>
      </c>
      <c r="C873" s="422" t="s">
        <v>41</v>
      </c>
      <c r="D873" t="s">
        <v>12</v>
      </c>
      <c r="E873" s="207"/>
      <c r="F873" s="207">
        <v>158.9</v>
      </c>
      <c r="G873" s="2">
        <f t="shared" si="12"/>
        <v>3.9999999999998863</v>
      </c>
      <c r="I873" s="5"/>
      <c r="K873" s="20"/>
    </row>
    <row r="874" spans="1:12">
      <c r="A874" s="3">
        <v>45985</v>
      </c>
      <c r="B874" s="422">
        <v>32088</v>
      </c>
      <c r="C874" s="422" t="s">
        <v>41</v>
      </c>
      <c r="D874" t="s">
        <v>13</v>
      </c>
      <c r="E874" s="207"/>
      <c r="F874" s="20">
        <v>4</v>
      </c>
      <c r="G874" s="2">
        <f t="shared" si="12"/>
        <v>-1.1368683772161603E-13</v>
      </c>
      <c r="I874" s="5"/>
      <c r="K874" s="20"/>
    </row>
    <row r="875" spans="1:12">
      <c r="A875" s="81">
        <v>45961</v>
      </c>
      <c r="B875" s="421" t="s">
        <v>10</v>
      </c>
      <c r="C875" s="421" t="s">
        <v>25</v>
      </c>
      <c r="D875" t="s">
        <v>12</v>
      </c>
      <c r="E875" s="5">
        <v>156.80000000000001</v>
      </c>
      <c r="G875" s="2">
        <f t="shared" si="12"/>
        <v>156.7999999999999</v>
      </c>
      <c r="I875" s="5"/>
      <c r="K875" s="20"/>
    </row>
    <row r="876" spans="1:12">
      <c r="A876" s="70"/>
      <c r="B876" s="422"/>
      <c r="C876" s="422"/>
      <c r="D876" t="s">
        <v>13</v>
      </c>
      <c r="E876" s="5">
        <v>7</v>
      </c>
      <c r="G876" s="2">
        <f t="shared" si="12"/>
        <v>163.7999999999999</v>
      </c>
      <c r="I876" s="5"/>
      <c r="K876" s="20"/>
    </row>
    <row r="877" spans="1:12">
      <c r="A877" s="70"/>
      <c r="B877" s="422"/>
      <c r="C877" s="422"/>
      <c r="D877" t="s">
        <v>14</v>
      </c>
      <c r="E877" s="20">
        <v>60</v>
      </c>
      <c r="G877" s="2">
        <f t="shared" si="12"/>
        <v>223.7999999999999</v>
      </c>
    </row>
    <row r="878" spans="1:12">
      <c r="A878" s="70"/>
      <c r="B878" s="422"/>
      <c r="C878" s="422"/>
      <c r="D878" t="s">
        <v>15</v>
      </c>
      <c r="E878" s="20">
        <v>5</v>
      </c>
      <c r="G878" s="2">
        <f t="shared" si="12"/>
        <v>228.7999999999999</v>
      </c>
    </row>
    <row r="879" spans="1:12">
      <c r="A879" s="3">
        <v>45969</v>
      </c>
      <c r="B879" s="422">
        <v>31891</v>
      </c>
      <c r="C879" s="422" t="s">
        <v>25</v>
      </c>
      <c r="D879" t="s">
        <v>14</v>
      </c>
      <c r="F879" s="20">
        <v>60</v>
      </c>
      <c r="G879" s="2">
        <f t="shared" si="12"/>
        <v>168.7999999999999</v>
      </c>
    </row>
    <row r="880" spans="1:12">
      <c r="A880" s="3">
        <v>45969</v>
      </c>
      <c r="B880" s="422">
        <v>31891</v>
      </c>
      <c r="C880" s="422" t="s">
        <v>25</v>
      </c>
      <c r="D880" t="s">
        <v>15</v>
      </c>
      <c r="F880" s="20">
        <v>5</v>
      </c>
      <c r="G880" s="2">
        <f t="shared" si="12"/>
        <v>163.7999999999999</v>
      </c>
    </row>
    <row r="881" spans="1:16">
      <c r="A881" s="3">
        <v>45985</v>
      </c>
      <c r="B881" s="422">
        <v>32088</v>
      </c>
      <c r="C881" s="422" t="s">
        <v>25</v>
      </c>
      <c r="D881" t="s">
        <v>12</v>
      </c>
      <c r="F881" s="5">
        <v>156.80000000000001</v>
      </c>
      <c r="G881" s="2">
        <f t="shared" si="12"/>
        <v>6.9999999999998863</v>
      </c>
      <c r="I881" s="292"/>
      <c r="J881" s="292"/>
      <c r="K881" s="292"/>
      <c r="L881" s="292"/>
      <c r="M881" s="292"/>
      <c r="N881" s="292"/>
      <c r="O881" s="292"/>
      <c r="P881" s="292"/>
    </row>
    <row r="882" spans="1:16">
      <c r="A882" s="3">
        <v>45985</v>
      </c>
      <c r="B882" s="422">
        <v>32088</v>
      </c>
      <c r="C882" s="422" t="s">
        <v>25</v>
      </c>
      <c r="D882" t="s">
        <v>13</v>
      </c>
      <c r="F882" s="5">
        <v>7</v>
      </c>
      <c r="G882" s="2">
        <f t="shared" si="12"/>
        <v>-1.1368683772161603E-13</v>
      </c>
      <c r="I882" s="292"/>
      <c r="J882" s="292"/>
      <c r="K882" s="292"/>
      <c r="L882" s="292"/>
      <c r="M882" s="292"/>
      <c r="N882" s="292"/>
      <c r="O882" s="292"/>
      <c r="P882" s="292"/>
    </row>
    <row r="883" spans="1:16">
      <c r="A883" s="81">
        <v>45991</v>
      </c>
      <c r="B883" s="421" t="s">
        <v>10</v>
      </c>
      <c r="C883" s="421" t="s">
        <v>26</v>
      </c>
      <c r="D883" t="s">
        <v>12</v>
      </c>
      <c r="E883" s="20">
        <v>148.30000000000001</v>
      </c>
      <c r="G883" s="2">
        <f t="shared" si="12"/>
        <v>148.2999999999999</v>
      </c>
      <c r="I883" s="295"/>
      <c r="J883" s="295"/>
      <c r="K883" s="295"/>
      <c r="L883" s="292"/>
      <c r="M883" s="292"/>
      <c r="N883" s="295"/>
      <c r="O883" s="295"/>
      <c r="P883" s="295"/>
    </row>
    <row r="884" spans="1:16">
      <c r="A884" s="70"/>
      <c r="B884" s="422"/>
      <c r="C884" s="422"/>
      <c r="D884" t="s">
        <v>13</v>
      </c>
      <c r="E884" s="20">
        <v>6</v>
      </c>
      <c r="G884" s="2">
        <f t="shared" si="12"/>
        <v>154.2999999999999</v>
      </c>
      <c r="H884" s="309"/>
      <c r="I884" s="421" t="s">
        <v>26</v>
      </c>
      <c r="J884" t="s">
        <v>12</v>
      </c>
      <c r="K884" s="20">
        <v>148.30000000000001</v>
      </c>
      <c r="L884" s="292"/>
      <c r="M884" s="295"/>
      <c r="N884" s="295"/>
      <c r="O884" s="292"/>
      <c r="P884" s="297"/>
    </row>
    <row r="885" spans="1:16">
      <c r="A885" s="70"/>
      <c r="B885" s="422"/>
      <c r="C885" s="422"/>
      <c r="D885" t="s">
        <v>14</v>
      </c>
      <c r="E885" s="207">
        <v>60</v>
      </c>
      <c r="G885" s="2">
        <f t="shared" si="12"/>
        <v>214.2999999999999</v>
      </c>
      <c r="I885" s="422"/>
      <c r="J885" t="s">
        <v>13</v>
      </c>
      <c r="K885" s="20">
        <v>6</v>
      </c>
      <c r="L885" s="292"/>
      <c r="M885" s="292"/>
      <c r="N885" s="292"/>
      <c r="O885" s="292"/>
      <c r="P885" s="297"/>
    </row>
    <row r="886" spans="1:16">
      <c r="A886" s="70"/>
      <c r="B886" s="422"/>
      <c r="C886" s="422"/>
      <c r="D886" t="s">
        <v>15</v>
      </c>
      <c r="E886" s="207">
        <v>5</v>
      </c>
      <c r="G886" s="2">
        <f t="shared" si="12"/>
        <v>219.2999999999999</v>
      </c>
      <c r="I886" s="295"/>
      <c r="J886" s="292"/>
      <c r="K886" s="296">
        <f>SUM(K884:K885)</f>
        <v>154.30000000000001</v>
      </c>
      <c r="L886" s="292"/>
      <c r="M886" s="292"/>
      <c r="N886" s="292"/>
      <c r="O886" s="292"/>
      <c r="P886" s="297"/>
    </row>
    <row r="887" spans="1:16">
      <c r="A887" s="3">
        <v>46015</v>
      </c>
      <c r="B887" s="422">
        <v>32230</v>
      </c>
      <c r="C887" s="422" t="s">
        <v>26</v>
      </c>
      <c r="D887" t="s">
        <v>14</v>
      </c>
      <c r="F887" s="2">
        <v>60</v>
      </c>
      <c r="G887" s="2">
        <f t="shared" si="12"/>
        <v>159.2999999999999</v>
      </c>
      <c r="I887" s="292"/>
      <c r="J887" s="292"/>
      <c r="K887" s="293"/>
      <c r="L887" s="292"/>
      <c r="M887" s="292"/>
      <c r="N887" s="292"/>
      <c r="O887" s="292"/>
      <c r="P887" s="297"/>
    </row>
    <row r="888" spans="1:16">
      <c r="A888" s="3">
        <v>46015</v>
      </c>
      <c r="B888" s="422">
        <v>32230</v>
      </c>
      <c r="C888" s="422" t="s">
        <v>26</v>
      </c>
      <c r="D888" t="s">
        <v>15</v>
      </c>
      <c r="F888" s="2">
        <v>5</v>
      </c>
      <c r="G888" s="2">
        <f>+G887+E888-F888</f>
        <v>154.2999999999999</v>
      </c>
      <c r="I888" s="292"/>
      <c r="J888" s="292"/>
      <c r="K888" s="297"/>
      <c r="L888" s="292"/>
      <c r="M888" s="292"/>
      <c r="N888" s="295"/>
      <c r="O888" s="292"/>
      <c r="P888" s="297"/>
    </row>
    <row r="889" spans="1:16">
      <c r="A889" s="3">
        <v>46021</v>
      </c>
      <c r="B889" s="422">
        <v>32264</v>
      </c>
      <c r="C889" s="422" t="s">
        <v>26</v>
      </c>
      <c r="D889" t="s">
        <v>12</v>
      </c>
      <c r="F889" s="2">
        <v>148.30000000000001</v>
      </c>
      <c r="G889" s="2">
        <f t="shared" ref="G889:G891" si="13">+G888+E889-F889</f>
        <v>5.9999999999998863</v>
      </c>
      <c r="I889" s="292"/>
      <c r="J889" s="292"/>
      <c r="K889" s="297"/>
      <c r="L889" s="292"/>
      <c r="M889" s="292"/>
      <c r="N889" s="295"/>
      <c r="O889" s="292"/>
      <c r="P889" s="297"/>
    </row>
    <row r="890" spans="1:16">
      <c r="A890" s="3">
        <v>46021</v>
      </c>
      <c r="B890" s="422">
        <v>32264</v>
      </c>
      <c r="C890" s="422" t="s">
        <v>26</v>
      </c>
      <c r="D890" t="s">
        <v>13</v>
      </c>
      <c r="F890" s="2">
        <v>6</v>
      </c>
      <c r="G890" s="2">
        <f t="shared" si="13"/>
        <v>-1.1368683772161603E-13</v>
      </c>
      <c r="I890" s="292"/>
      <c r="J890" s="292"/>
      <c r="K890" s="297"/>
      <c r="L890" s="292"/>
      <c r="M890" s="292"/>
      <c r="N890" s="295"/>
      <c r="O890" s="292"/>
      <c r="P890" s="297"/>
    </row>
    <row r="891" spans="1:16">
      <c r="A891" s="81">
        <v>46022</v>
      </c>
      <c r="B891" s="374" t="s">
        <v>10</v>
      </c>
      <c r="C891" s="374" t="s">
        <v>27</v>
      </c>
      <c r="D891" s="373" t="s">
        <v>12</v>
      </c>
      <c r="E891" s="373">
        <v>150.4</v>
      </c>
      <c r="G891" s="2">
        <f t="shared" si="13"/>
        <v>150.39999999999989</v>
      </c>
      <c r="I891" s="446" t="s">
        <v>408</v>
      </c>
      <c r="J891" s="446"/>
      <c r="K891" s="446"/>
      <c r="L891" s="292"/>
      <c r="M891" s="292"/>
      <c r="N891" s="292"/>
      <c r="O891" s="292"/>
      <c r="P891" s="297"/>
    </row>
    <row r="892" spans="1:16">
      <c r="A892" s="81"/>
      <c r="B892" s="373"/>
      <c r="C892" s="373"/>
      <c r="D892" s="373" t="s">
        <v>13</v>
      </c>
      <c r="E892" s="373">
        <v>6</v>
      </c>
      <c r="G892" s="2">
        <f t="shared" ref="G892:G896" si="14">+G891+E892-F892</f>
        <v>156.39999999999989</v>
      </c>
      <c r="H892" s="421">
        <v>2026</v>
      </c>
      <c r="I892" s="421" t="s">
        <v>11</v>
      </c>
      <c r="J892" t="s">
        <v>12</v>
      </c>
      <c r="K892" s="20">
        <v>146.19999999999999</v>
      </c>
      <c r="L892" s="292"/>
      <c r="M892" s="292"/>
      <c r="N892" s="292"/>
      <c r="O892" s="292"/>
      <c r="P892" s="297"/>
    </row>
    <row r="893" spans="1:16">
      <c r="A893" s="81"/>
      <c r="B893" s="373"/>
      <c r="C893" s="373"/>
      <c r="D893" s="373" t="s">
        <v>14</v>
      </c>
      <c r="E893" s="373">
        <v>60</v>
      </c>
      <c r="G893" s="2">
        <f t="shared" si="14"/>
        <v>216.39999999999989</v>
      </c>
      <c r="I893" s="422"/>
      <c r="J893" t="s">
        <v>13</v>
      </c>
      <c r="K893" s="20">
        <v>5</v>
      </c>
      <c r="L893" s="292"/>
      <c r="M893" s="292"/>
      <c r="N893" s="292"/>
      <c r="O893" s="292"/>
      <c r="P893" s="297"/>
    </row>
    <row r="894" spans="1:16">
      <c r="A894" s="373"/>
      <c r="B894" s="373"/>
      <c r="C894" s="373"/>
      <c r="D894" s="373" t="s">
        <v>15</v>
      </c>
      <c r="E894" s="373">
        <v>5</v>
      </c>
      <c r="G894" s="2">
        <f t="shared" si="14"/>
        <v>221.39999999999989</v>
      </c>
      <c r="I894" s="421" t="s">
        <v>17</v>
      </c>
      <c r="J894" t="s">
        <v>12</v>
      </c>
      <c r="K894" s="20">
        <v>144.1</v>
      </c>
      <c r="L894" s="292"/>
      <c r="M894" s="292"/>
      <c r="N894" s="295"/>
      <c r="O894" s="292"/>
      <c r="P894" s="296"/>
    </row>
    <row r="895" spans="1:16">
      <c r="A895" s="3">
        <v>46021</v>
      </c>
      <c r="B895" s="422">
        <v>32261</v>
      </c>
      <c r="C895" s="422" t="s">
        <v>27</v>
      </c>
      <c r="D895" s="373" t="s">
        <v>14</v>
      </c>
      <c r="F895" s="2">
        <v>60</v>
      </c>
      <c r="G895" s="2">
        <f t="shared" si="14"/>
        <v>161.39999999999989</v>
      </c>
      <c r="I895" s="422"/>
      <c r="J895" t="s">
        <v>13</v>
      </c>
      <c r="K895" s="20">
        <v>10</v>
      </c>
      <c r="L895" s="292"/>
      <c r="M895" s="292"/>
      <c r="N895" s="292"/>
      <c r="O895" s="292"/>
      <c r="P895" s="293"/>
    </row>
    <row r="896" spans="1:16">
      <c r="A896" s="3">
        <v>46021</v>
      </c>
      <c r="B896" s="422">
        <v>32261</v>
      </c>
      <c r="C896" s="422" t="s">
        <v>27</v>
      </c>
      <c r="D896" s="373" t="s">
        <v>15</v>
      </c>
      <c r="F896" s="2">
        <v>5</v>
      </c>
      <c r="G896" s="2">
        <f t="shared" si="14"/>
        <v>156.39999999999989</v>
      </c>
      <c r="K896" s="114">
        <f>SUM(K892:K895)</f>
        <v>305.29999999999995</v>
      </c>
      <c r="L896" s="292"/>
      <c r="M896" s="292"/>
      <c r="N896" s="292"/>
      <c r="O896" s="292"/>
      <c r="P896" s="293"/>
    </row>
    <row r="897" spans="1:16">
      <c r="A897" s="3">
        <v>46070</v>
      </c>
      <c r="B897" s="422">
        <v>32517</v>
      </c>
      <c r="C897" s="422" t="s">
        <v>27</v>
      </c>
      <c r="D897" s="373" t="s">
        <v>12</v>
      </c>
      <c r="F897" s="2">
        <v>150.4</v>
      </c>
      <c r="G897" s="2">
        <f>+G896+E897-F897</f>
        <v>5.9999999999998863</v>
      </c>
      <c r="J897" s="207"/>
      <c r="L897" s="292"/>
      <c r="M897" s="292"/>
      <c r="N897" s="292"/>
      <c r="O897" s="292"/>
      <c r="P897" s="293"/>
    </row>
    <row r="898" spans="1:16">
      <c r="A898" s="3">
        <v>46070</v>
      </c>
      <c r="B898" s="422">
        <v>32517</v>
      </c>
      <c r="C898" s="422" t="s">
        <v>27</v>
      </c>
      <c r="D898" s="373" t="s">
        <v>13</v>
      </c>
      <c r="F898" s="2">
        <v>6</v>
      </c>
      <c r="G898" s="2">
        <f t="shared" ref="G898:G924" si="15">+G897+E898-F898</f>
        <v>-1.1368683772161603E-13</v>
      </c>
      <c r="J898" s="207"/>
      <c r="L898" s="292"/>
      <c r="M898" s="292"/>
      <c r="N898" s="292"/>
      <c r="O898" s="292"/>
      <c r="P898" s="293"/>
    </row>
    <row r="899" spans="1:16">
      <c r="A899" s="81">
        <v>46053</v>
      </c>
      <c r="B899" s="421" t="s">
        <v>10</v>
      </c>
      <c r="C899" s="421" t="s">
        <v>11</v>
      </c>
      <c r="D899" t="s">
        <v>12</v>
      </c>
      <c r="E899" s="20">
        <v>146.19999999999999</v>
      </c>
      <c r="G899" s="2">
        <f t="shared" si="15"/>
        <v>146.19999999999987</v>
      </c>
      <c r="L899" s="292"/>
      <c r="M899" s="292"/>
      <c r="N899" s="292"/>
      <c r="O899" s="292"/>
      <c r="P899" s="293"/>
    </row>
    <row r="900" spans="1:16">
      <c r="A900" s="70"/>
      <c r="B900" s="422"/>
      <c r="C900" s="422"/>
      <c r="D900" t="s">
        <v>13</v>
      </c>
      <c r="E900" s="20">
        <v>5</v>
      </c>
      <c r="G900" s="2">
        <f t="shared" si="15"/>
        <v>151.19999999999987</v>
      </c>
      <c r="L900" s="292"/>
      <c r="M900" s="292"/>
      <c r="N900" s="295"/>
      <c r="O900" s="292"/>
      <c r="P900" s="293"/>
    </row>
    <row r="901" spans="1:16">
      <c r="A901" s="70"/>
      <c r="B901" s="422"/>
      <c r="C901" s="422"/>
      <c r="D901" t="s">
        <v>14</v>
      </c>
      <c r="E901" s="207">
        <v>60</v>
      </c>
      <c r="G901" s="2">
        <f t="shared" si="15"/>
        <v>211.19999999999987</v>
      </c>
      <c r="I901" s="421" t="s">
        <v>11</v>
      </c>
      <c r="J901" t="s">
        <v>12</v>
      </c>
      <c r="K901" s="20">
        <v>146.19999999999999</v>
      </c>
      <c r="L901" s="292"/>
      <c r="M901" s="292"/>
      <c r="N901" s="292"/>
      <c r="O901" s="292"/>
      <c r="P901" s="293"/>
    </row>
    <row r="902" spans="1:16">
      <c r="A902" s="70"/>
      <c r="B902" s="422"/>
      <c r="C902" s="422"/>
      <c r="D902" t="s">
        <v>15</v>
      </c>
      <c r="E902" s="207">
        <v>5</v>
      </c>
      <c r="G902" s="2">
        <f t="shared" si="15"/>
        <v>216.19999999999987</v>
      </c>
      <c r="I902" s="422"/>
      <c r="J902" t="s">
        <v>13</v>
      </c>
      <c r="K902" s="20">
        <v>5</v>
      </c>
      <c r="L902" s="292"/>
      <c r="M902" s="292"/>
      <c r="N902" s="292"/>
      <c r="O902" s="292"/>
      <c r="P902" s="297"/>
    </row>
    <row r="903" spans="1:16">
      <c r="A903" s="3">
        <v>46080</v>
      </c>
      <c r="B903" s="422">
        <v>32578</v>
      </c>
      <c r="C903" s="422" t="s">
        <v>11</v>
      </c>
      <c r="D903" t="s">
        <v>14</v>
      </c>
      <c r="F903" s="207">
        <v>60</v>
      </c>
      <c r="G903" s="2">
        <f t="shared" si="15"/>
        <v>156.19999999999987</v>
      </c>
      <c r="K903" s="20">
        <f>SUM(K901:K902)</f>
        <v>151.19999999999999</v>
      </c>
      <c r="L903" s="292"/>
      <c r="M903" s="292"/>
      <c r="N903" s="292"/>
      <c r="O903" s="292"/>
      <c r="P903" s="292"/>
    </row>
    <row r="904" spans="1:16">
      <c r="A904" s="3">
        <v>46080</v>
      </c>
      <c r="B904" s="422">
        <v>32578</v>
      </c>
      <c r="C904" s="422" t="s">
        <v>11</v>
      </c>
      <c r="D904" t="s">
        <v>15</v>
      </c>
      <c r="F904" s="207">
        <v>5</v>
      </c>
      <c r="G904" s="2">
        <f t="shared" si="15"/>
        <v>151.19999999999987</v>
      </c>
      <c r="L904" s="292"/>
      <c r="M904" s="292"/>
      <c r="N904" s="292"/>
      <c r="O904" s="292"/>
      <c r="P904" s="292"/>
    </row>
    <row r="905" spans="1:16">
      <c r="A905" s="3">
        <v>46104</v>
      </c>
      <c r="B905" s="422">
        <v>32796</v>
      </c>
      <c r="C905" s="422" t="s">
        <v>11</v>
      </c>
      <c r="D905" t="s">
        <v>12</v>
      </c>
      <c r="F905" s="207">
        <v>146.19999999999999</v>
      </c>
      <c r="G905" s="2">
        <f t="shared" si="15"/>
        <v>4.9999999999998863</v>
      </c>
      <c r="L905" s="292"/>
      <c r="M905" s="292"/>
      <c r="N905" s="292"/>
      <c r="O905" s="292"/>
      <c r="P905" s="292"/>
    </row>
    <row r="906" spans="1:16">
      <c r="A906" s="3">
        <v>46104</v>
      </c>
      <c r="B906" s="422">
        <v>32796</v>
      </c>
      <c r="C906" s="422" t="s">
        <v>11</v>
      </c>
      <c r="D906" t="s">
        <v>13</v>
      </c>
      <c r="F906" s="207">
        <v>5</v>
      </c>
      <c r="G906" s="2">
        <f t="shared" si="15"/>
        <v>-1.1368683772161603E-13</v>
      </c>
      <c r="L906" s="292"/>
      <c r="M906" s="292"/>
      <c r="N906" s="292"/>
      <c r="O906" s="292"/>
      <c r="P906" s="292"/>
    </row>
    <row r="907" spans="1:16">
      <c r="A907" s="31">
        <v>46081</v>
      </c>
      <c r="B907" s="421" t="s">
        <v>10</v>
      </c>
      <c r="C907" s="421" t="s">
        <v>17</v>
      </c>
      <c r="D907" t="s">
        <v>12</v>
      </c>
      <c r="E907" s="20">
        <v>144.1</v>
      </c>
      <c r="G907" s="2">
        <f t="shared" si="15"/>
        <v>144.09999999999988</v>
      </c>
    </row>
    <row r="908" spans="1:16">
      <c r="B908" s="422"/>
      <c r="C908" s="422"/>
      <c r="D908" t="s">
        <v>13</v>
      </c>
      <c r="E908" s="20">
        <v>10</v>
      </c>
      <c r="G908" s="2">
        <f t="shared" si="15"/>
        <v>154.09999999999988</v>
      </c>
    </row>
    <row r="909" spans="1:16">
      <c r="B909" s="422"/>
      <c r="C909" s="422"/>
      <c r="D909" t="s">
        <v>14</v>
      </c>
      <c r="E909" s="207">
        <v>56</v>
      </c>
      <c r="G909" s="2">
        <f t="shared" si="15"/>
        <v>210.09999999999988</v>
      </c>
    </row>
    <row r="910" spans="1:16">
      <c r="B910" s="422"/>
      <c r="C910" s="422"/>
      <c r="D910" t="s">
        <v>15</v>
      </c>
      <c r="E910" s="207">
        <v>5</v>
      </c>
      <c r="G910" s="2">
        <f t="shared" si="15"/>
        <v>215.09999999999988</v>
      </c>
    </row>
    <row r="911" spans="1:16">
      <c r="A911" s="3">
        <v>46080</v>
      </c>
      <c r="B911" s="422">
        <v>32578</v>
      </c>
      <c r="C911" s="422" t="s">
        <v>17</v>
      </c>
      <c r="D911" t="s">
        <v>14</v>
      </c>
      <c r="F911" s="207">
        <v>56</v>
      </c>
      <c r="G911" s="2">
        <f t="shared" si="15"/>
        <v>159.09999999999988</v>
      </c>
    </row>
    <row r="912" spans="1:16">
      <c r="A912" s="3">
        <v>46080</v>
      </c>
      <c r="B912" s="422">
        <v>32578</v>
      </c>
      <c r="C912" s="422" t="s">
        <v>17</v>
      </c>
      <c r="D912" t="s">
        <v>15</v>
      </c>
      <c r="F912" s="207">
        <v>5</v>
      </c>
      <c r="G912" s="2">
        <f t="shared" si="15"/>
        <v>154.09999999999988</v>
      </c>
    </row>
    <row r="913" spans="1:7">
      <c r="A913" s="3">
        <v>46106</v>
      </c>
      <c r="B913" s="422">
        <v>32902</v>
      </c>
      <c r="C913" s="422" t="s">
        <v>17</v>
      </c>
      <c r="D913" t="s">
        <v>12</v>
      </c>
      <c r="F913" s="207">
        <v>144.1</v>
      </c>
      <c r="G913" s="2">
        <f t="shared" si="15"/>
        <v>9.9999999999998863</v>
      </c>
    </row>
    <row r="914" spans="1:7">
      <c r="A914" s="3">
        <v>46106</v>
      </c>
      <c r="B914" s="422">
        <v>32902</v>
      </c>
      <c r="C914" s="422" t="s">
        <v>17</v>
      </c>
      <c r="D914" t="s">
        <v>13</v>
      </c>
      <c r="F914" s="207">
        <v>10</v>
      </c>
      <c r="G914" s="2">
        <f t="shared" si="15"/>
        <v>-1.1368683772161603E-13</v>
      </c>
    </row>
    <row r="915" spans="1:7">
      <c r="A915" s="31">
        <v>46112</v>
      </c>
      <c r="B915" s="421" t="s">
        <v>10</v>
      </c>
      <c r="C915" s="421" t="s">
        <v>18</v>
      </c>
      <c r="D915" t="s">
        <v>12</v>
      </c>
      <c r="E915" s="20">
        <v>149</v>
      </c>
      <c r="G915" s="2">
        <f t="shared" si="15"/>
        <v>148.99999999999989</v>
      </c>
    </row>
    <row r="916" spans="1:7">
      <c r="A916" s="31"/>
      <c r="B916" s="421"/>
      <c r="C916" s="421"/>
      <c r="D916" t="s">
        <v>13</v>
      </c>
      <c r="E916" s="20">
        <v>6</v>
      </c>
      <c r="G916" s="2">
        <f t="shared" si="15"/>
        <v>154.99999999999989</v>
      </c>
    </row>
    <row r="917" spans="1:7">
      <c r="B917" s="422"/>
      <c r="C917" s="422"/>
      <c r="D917" t="s">
        <v>14</v>
      </c>
      <c r="E917" s="207">
        <v>60</v>
      </c>
      <c r="G917" s="2">
        <f t="shared" si="15"/>
        <v>214.99999999999989</v>
      </c>
    </row>
    <row r="918" spans="1:7">
      <c r="B918" s="422"/>
      <c r="C918" s="422"/>
      <c r="D918" t="s">
        <v>15</v>
      </c>
      <c r="E918" s="207">
        <v>5</v>
      </c>
      <c r="G918" s="2">
        <f t="shared" si="15"/>
        <v>219.99999999999989</v>
      </c>
    </row>
    <row r="919" spans="1:7">
      <c r="A919" s="3">
        <v>46097</v>
      </c>
      <c r="B919" s="422">
        <v>32672</v>
      </c>
      <c r="C919" s="422" t="s">
        <v>18</v>
      </c>
      <c r="D919" t="s">
        <v>12</v>
      </c>
      <c r="F919" s="2">
        <v>60</v>
      </c>
      <c r="G919" s="2">
        <f t="shared" si="15"/>
        <v>159.99999999999989</v>
      </c>
    </row>
    <row r="920" spans="1:7">
      <c r="A920" s="3">
        <v>46097</v>
      </c>
      <c r="B920" s="422">
        <v>32672</v>
      </c>
      <c r="C920" s="422" t="s">
        <v>18</v>
      </c>
      <c r="D920" t="s">
        <v>13</v>
      </c>
      <c r="F920" s="2">
        <v>5</v>
      </c>
      <c r="G920" s="2">
        <f t="shared" si="15"/>
        <v>154.99999999999989</v>
      </c>
    </row>
    <row r="921" spans="1:7">
      <c r="B921" s="422"/>
      <c r="C921" s="422"/>
      <c r="G921" s="2">
        <f t="shared" si="15"/>
        <v>154.99999999999989</v>
      </c>
    </row>
    <row r="922" spans="1:7">
      <c r="B922" s="422"/>
      <c r="C922" s="422"/>
      <c r="G922" s="2">
        <f t="shared" si="15"/>
        <v>154.99999999999989</v>
      </c>
    </row>
    <row r="923" spans="1:7">
      <c r="B923" s="422"/>
      <c r="C923" s="422"/>
      <c r="G923" s="2">
        <f t="shared" si="15"/>
        <v>154.99999999999989</v>
      </c>
    </row>
    <row r="924" spans="1:7">
      <c r="B924" s="422"/>
      <c r="C924" s="422"/>
      <c r="G924" s="2">
        <f t="shared" si="15"/>
        <v>154.99999999999989</v>
      </c>
    </row>
    <row r="925" spans="1:7">
      <c r="B925" s="422"/>
      <c r="C925" s="422"/>
      <c r="G925" s="2">
        <f>+G924+E925-F925</f>
        <v>154.99999999999989</v>
      </c>
    </row>
    <row r="926" spans="1:7">
      <c r="B926" s="422"/>
      <c r="C926" s="422"/>
      <c r="G926" s="2">
        <f>+G925+E926-F926</f>
        <v>154.99999999999989</v>
      </c>
    </row>
    <row r="927" spans="1:7">
      <c r="B927" s="422"/>
      <c r="C927" s="422"/>
      <c r="G927" s="2">
        <f>+G926+E927-F927</f>
        <v>154.99999999999989</v>
      </c>
    </row>
    <row r="928" spans="1:7">
      <c r="B928" s="422"/>
      <c r="C928" s="422"/>
      <c r="G928" s="2">
        <f>+G927+E928-F928</f>
        <v>154.99999999999989</v>
      </c>
    </row>
    <row r="929" spans="2:7">
      <c r="B929" s="422"/>
      <c r="C929" s="422"/>
      <c r="G929" s="2">
        <f>+G928+E929-F929</f>
        <v>154.99999999999989</v>
      </c>
    </row>
    <row r="930" spans="2:7">
      <c r="B930" s="422"/>
      <c r="C930" s="422"/>
      <c r="G930" s="2">
        <f>+G929+E930-F930</f>
        <v>154.99999999999989</v>
      </c>
    </row>
    <row r="931" spans="2:7">
      <c r="B931" s="422"/>
      <c r="C931" s="422"/>
      <c r="G931" s="2">
        <f>+G930+E931-F931</f>
        <v>154.99999999999989</v>
      </c>
    </row>
    <row r="932" spans="2:7">
      <c r="B932" s="422"/>
      <c r="C932" s="422"/>
      <c r="G932" s="2">
        <f>+G931+E932-F932</f>
        <v>154.99999999999989</v>
      </c>
    </row>
    <row r="933" spans="2:7">
      <c r="B933" s="422"/>
      <c r="C933" s="422"/>
      <c r="G933" s="2">
        <f>+G932+E933-F933</f>
        <v>154.99999999999989</v>
      </c>
    </row>
    <row r="934" spans="2:7">
      <c r="B934" s="422"/>
      <c r="C934" s="422"/>
      <c r="G934" s="2">
        <f>+G933+E934-F934</f>
        <v>154.99999999999989</v>
      </c>
    </row>
    <row r="935" spans="2:7">
      <c r="B935" s="422"/>
      <c r="C935" s="422"/>
      <c r="G935" s="2">
        <f>+G934+E935-F935</f>
        <v>154.99999999999989</v>
      </c>
    </row>
    <row r="936" spans="2:7">
      <c r="B936" s="422"/>
      <c r="C936" s="422"/>
      <c r="G936" s="2">
        <f>+G935+E936-F936</f>
        <v>154.99999999999989</v>
      </c>
    </row>
    <row r="937" spans="2:7">
      <c r="B937" s="422"/>
      <c r="C937" s="422"/>
      <c r="G937" s="2">
        <f>+G936+E937-F937</f>
        <v>154.99999999999989</v>
      </c>
    </row>
    <row r="938" spans="2:7">
      <c r="B938" s="422"/>
      <c r="C938" s="422"/>
      <c r="G938" s="2">
        <f>+G937+E938-F938</f>
        <v>154.99999999999989</v>
      </c>
    </row>
    <row r="939" spans="2:7">
      <c r="B939" s="422"/>
      <c r="C939" s="422"/>
      <c r="G939" s="2">
        <f>+G938+E939-F939</f>
        <v>154.99999999999989</v>
      </c>
    </row>
    <row r="940" spans="2:7">
      <c r="B940" s="422"/>
      <c r="C940" s="422"/>
      <c r="G940" s="2">
        <f>+G939+E940-F940</f>
        <v>154.99999999999989</v>
      </c>
    </row>
    <row r="941" spans="2:7">
      <c r="B941" s="422"/>
      <c r="C941" s="422"/>
      <c r="G941" s="2">
        <f>+G940+E941-F941</f>
        <v>154.99999999999989</v>
      </c>
    </row>
    <row r="942" spans="2:7">
      <c r="B942" s="422"/>
      <c r="C942" s="422"/>
      <c r="G942" s="2">
        <f>+G941+E942-F942</f>
        <v>154.99999999999989</v>
      </c>
    </row>
    <row r="943" spans="2:7">
      <c r="B943" s="422"/>
      <c r="C943" s="422"/>
      <c r="G943" s="2">
        <f>+G942+E943-F943</f>
        <v>154.99999999999989</v>
      </c>
    </row>
    <row r="944" spans="2:7">
      <c r="B944" s="422"/>
      <c r="C944" s="422"/>
      <c r="G944" s="2">
        <f>+G943+E944-F944</f>
        <v>154.99999999999989</v>
      </c>
    </row>
    <row r="945" spans="2:7">
      <c r="B945" s="422"/>
      <c r="C945" s="422"/>
      <c r="G945" s="2">
        <f>+G944+E945-F945</f>
        <v>154.99999999999989</v>
      </c>
    </row>
    <row r="946" spans="2:7">
      <c r="B946" s="422"/>
      <c r="C946" s="422"/>
      <c r="G946" s="2">
        <f>+G945+E946-F946</f>
        <v>154.99999999999989</v>
      </c>
    </row>
    <row r="947" spans="2:7">
      <c r="B947" s="422"/>
      <c r="C947" s="422"/>
      <c r="G947" s="2">
        <f>+G946+E947-F947</f>
        <v>154.99999999999989</v>
      </c>
    </row>
    <row r="948" spans="2:7">
      <c r="B948" s="422"/>
      <c r="C948" s="422"/>
      <c r="G948" s="2">
        <f>+G947+E948-F948</f>
        <v>154.99999999999989</v>
      </c>
    </row>
    <row r="949" spans="2:7">
      <c r="B949" s="422"/>
      <c r="C949" s="422"/>
      <c r="G949" s="2">
        <f>+G948+E949-F949</f>
        <v>154.99999999999989</v>
      </c>
    </row>
    <row r="950" spans="2:7">
      <c r="B950" s="422"/>
      <c r="C950" s="422"/>
      <c r="G950" s="2">
        <f>+G949+E950-F950</f>
        <v>154.99999999999989</v>
      </c>
    </row>
    <row r="951" spans="2:7">
      <c r="B951" s="422"/>
      <c r="C951" s="422"/>
      <c r="G951" s="2">
        <f>+G950+E951-F951</f>
        <v>154.99999999999989</v>
      </c>
    </row>
    <row r="952" spans="2:7">
      <c r="B952" s="422"/>
      <c r="C952" s="422"/>
      <c r="G952" s="2">
        <f>+G951+E952-F952</f>
        <v>154.99999999999989</v>
      </c>
    </row>
    <row r="953" spans="2:7">
      <c r="B953" s="422"/>
      <c r="C953" s="422"/>
      <c r="G953" s="2">
        <f>+G952+E953-F953</f>
        <v>154.99999999999989</v>
      </c>
    </row>
    <row r="954" spans="2:7">
      <c r="B954" s="422"/>
      <c r="C954" s="422"/>
      <c r="G954" s="2">
        <f>+G953+E954-F954</f>
        <v>154.99999999999989</v>
      </c>
    </row>
    <row r="955" spans="2:7">
      <c r="B955" s="422"/>
      <c r="C955" s="422"/>
      <c r="G955" s="2">
        <f>+G954+E955-F955</f>
        <v>154.99999999999989</v>
      </c>
    </row>
    <row r="956" spans="2:7">
      <c r="B956" s="422"/>
      <c r="C956" s="422"/>
      <c r="G956" s="2">
        <f>+G955+E956-F956</f>
        <v>154.99999999999989</v>
      </c>
    </row>
    <row r="957" spans="2:7">
      <c r="B957" s="422"/>
      <c r="C957" s="422"/>
      <c r="G957" s="2">
        <f>+G956+E957-F957</f>
        <v>154.99999999999989</v>
      </c>
    </row>
    <row r="958" spans="2:7">
      <c r="B958" s="422"/>
      <c r="C958" s="422"/>
      <c r="G958" s="2">
        <f>+G957+E958-F958</f>
        <v>154.99999999999989</v>
      </c>
    </row>
    <row r="959" spans="2:7">
      <c r="B959" s="422"/>
      <c r="C959" s="422"/>
      <c r="G959" s="2">
        <f>+G958+E959-F959</f>
        <v>154.99999999999989</v>
      </c>
    </row>
    <row r="960" spans="2:7">
      <c r="B960" s="422"/>
      <c r="C960" s="422"/>
      <c r="G960" s="2">
        <f>+G959+E960-F960</f>
        <v>154.99999999999989</v>
      </c>
    </row>
    <row r="961" spans="2:7">
      <c r="B961" s="422"/>
      <c r="C961" s="422"/>
      <c r="G961" s="2">
        <f>+G960+E961-F961</f>
        <v>154.99999999999989</v>
      </c>
    </row>
    <row r="962" spans="2:7">
      <c r="B962" s="422"/>
      <c r="C962" s="422"/>
      <c r="G962" s="2">
        <f>+G961+E962-F962</f>
        <v>154.99999999999989</v>
      </c>
    </row>
    <row r="963" spans="2:7">
      <c r="B963" s="422"/>
      <c r="C963" s="422"/>
      <c r="G963" s="2">
        <f>+G962+E963-F963</f>
        <v>154.99999999999989</v>
      </c>
    </row>
    <row r="964" spans="2:7">
      <c r="B964" s="422"/>
      <c r="C964" s="422"/>
      <c r="G964" s="2">
        <f>+G963+E964-F964</f>
        <v>154.99999999999989</v>
      </c>
    </row>
    <row r="965" spans="2:7">
      <c r="B965" s="422"/>
      <c r="C965" s="422"/>
      <c r="G965" s="2">
        <f>+G964+E965-F965</f>
        <v>154.99999999999989</v>
      </c>
    </row>
    <row r="966" spans="2:7">
      <c r="B966" s="422"/>
      <c r="C966" s="422"/>
      <c r="G966" s="2">
        <f>+G965+E966-F966</f>
        <v>154.99999999999989</v>
      </c>
    </row>
    <row r="967" spans="2:7">
      <c r="B967" s="422"/>
      <c r="C967" s="422"/>
      <c r="G967" s="2">
        <f>+G966+E967-F967</f>
        <v>154.99999999999989</v>
      </c>
    </row>
    <row r="968" spans="2:7">
      <c r="B968" s="422"/>
      <c r="C968" s="422"/>
      <c r="G968" s="2">
        <f>+G967+E968-F968</f>
        <v>154.99999999999989</v>
      </c>
    </row>
    <row r="969" spans="2:7">
      <c r="B969" s="422"/>
      <c r="C969" s="422"/>
      <c r="G969" s="2">
        <f>+G968+E969-F969</f>
        <v>154.99999999999989</v>
      </c>
    </row>
    <row r="970" spans="2:7">
      <c r="B970" s="422"/>
      <c r="C970" s="422"/>
      <c r="G970" s="2">
        <f>+G969+E970-F970</f>
        <v>154.99999999999989</v>
      </c>
    </row>
    <row r="971" spans="2:7">
      <c r="B971" s="422"/>
      <c r="C971" s="422"/>
      <c r="G971" s="2">
        <f>+G970+E971-F971</f>
        <v>154.99999999999989</v>
      </c>
    </row>
    <row r="972" spans="2:7">
      <c r="B972" s="422"/>
      <c r="C972" s="422"/>
      <c r="G972" s="2">
        <f>+G971+E972-F972</f>
        <v>154.99999999999989</v>
      </c>
    </row>
    <row r="973" spans="2:7">
      <c r="B973" s="422"/>
      <c r="C973" s="422"/>
      <c r="G973" s="2">
        <f>+G972+E973-F973</f>
        <v>154.99999999999989</v>
      </c>
    </row>
    <row r="974" spans="2:7">
      <c r="B974" s="422"/>
      <c r="C974" s="422"/>
      <c r="G974" s="2">
        <f>+G973+E974-F974</f>
        <v>154.99999999999989</v>
      </c>
    </row>
    <row r="975" spans="2:7">
      <c r="B975" s="422"/>
      <c r="C975" s="422"/>
      <c r="G975" s="2">
        <f>+G974+E975-F975</f>
        <v>154.99999999999989</v>
      </c>
    </row>
    <row r="976" spans="2:7">
      <c r="B976" s="422"/>
      <c r="C976" s="422"/>
      <c r="G976" s="2">
        <f>+G975+E976-F976</f>
        <v>154.99999999999989</v>
      </c>
    </row>
    <row r="977" spans="2:7">
      <c r="B977" s="422"/>
      <c r="C977" s="422"/>
      <c r="G977" s="2">
        <f>+G976+E977-F977</f>
        <v>154.99999999999989</v>
      </c>
    </row>
    <row r="978" spans="2:7">
      <c r="B978" s="422"/>
      <c r="C978" s="422"/>
      <c r="G978" s="2">
        <f>+G977+E978-F978</f>
        <v>154.99999999999989</v>
      </c>
    </row>
    <row r="979" spans="2:7">
      <c r="B979" s="422"/>
      <c r="C979" s="422"/>
      <c r="G979" s="2">
        <f>+G978+E979-F979</f>
        <v>154.99999999999989</v>
      </c>
    </row>
    <row r="980" spans="2:7">
      <c r="B980" s="422"/>
      <c r="C980" s="422"/>
      <c r="G980" s="2">
        <f>+G979+E980-F980</f>
        <v>154.99999999999989</v>
      </c>
    </row>
    <row r="981" spans="2:7">
      <c r="B981" s="422"/>
      <c r="C981" s="422"/>
      <c r="G981" s="2">
        <f>+G980+E981-F981</f>
        <v>154.99999999999989</v>
      </c>
    </row>
    <row r="982" spans="2:7">
      <c r="B982" s="422"/>
      <c r="C982" s="422"/>
      <c r="G982" s="2">
        <f>+G981+E982-F982</f>
        <v>154.99999999999989</v>
      </c>
    </row>
    <row r="983" spans="2:7">
      <c r="B983" s="422"/>
      <c r="C983" s="422"/>
      <c r="G983" s="2">
        <f>+G982+E983-F983</f>
        <v>154.99999999999989</v>
      </c>
    </row>
    <row r="984" spans="2:7">
      <c r="B984" s="422"/>
      <c r="C984" s="422"/>
      <c r="G984" s="2">
        <f>+G983+E984-F984</f>
        <v>154.99999999999989</v>
      </c>
    </row>
    <row r="985" spans="2:7">
      <c r="B985" s="422"/>
      <c r="C985" s="422"/>
      <c r="G985" s="2">
        <f>+G984+E985-F985</f>
        <v>154.99999999999989</v>
      </c>
    </row>
    <row r="986" spans="2:7">
      <c r="B986" s="422"/>
      <c r="C986" s="422"/>
      <c r="G986" s="2">
        <f>+G985+E986-F986</f>
        <v>154.99999999999989</v>
      </c>
    </row>
    <row r="987" spans="2:7">
      <c r="B987" s="422"/>
      <c r="C987" s="422"/>
      <c r="G987" s="2">
        <f>+G986+E987-F987</f>
        <v>154.99999999999989</v>
      </c>
    </row>
    <row r="988" spans="2:7">
      <c r="B988" s="422"/>
      <c r="C988" s="422"/>
      <c r="G988" s="2">
        <f>+G987+E988-F988</f>
        <v>154.99999999999989</v>
      </c>
    </row>
    <row r="989" spans="2:7">
      <c r="B989" s="422"/>
      <c r="C989" s="422"/>
      <c r="G989" s="2">
        <f>+G988+E989-F989</f>
        <v>154.99999999999989</v>
      </c>
    </row>
    <row r="990" spans="2:7">
      <c r="B990" s="422"/>
      <c r="C990" s="422"/>
      <c r="G990" s="2">
        <f>+G989+E990-F990</f>
        <v>154.99999999999989</v>
      </c>
    </row>
    <row r="991" spans="2:7">
      <c r="B991" s="422"/>
      <c r="C991" s="422"/>
      <c r="G991" s="2">
        <f>+G990+E991-F991</f>
        <v>154.99999999999989</v>
      </c>
    </row>
    <row r="992" spans="2:7">
      <c r="B992" s="422"/>
      <c r="C992" s="422"/>
      <c r="G992" s="2">
        <f>+G991+E992-F992</f>
        <v>154.99999999999989</v>
      </c>
    </row>
    <row r="993" spans="2:7">
      <c r="B993" s="422"/>
      <c r="C993" s="422"/>
      <c r="G993" s="2">
        <f>+G992+E993-F993</f>
        <v>154.99999999999989</v>
      </c>
    </row>
    <row r="994" spans="2:7">
      <c r="B994" s="422"/>
      <c r="C994" s="422"/>
      <c r="G994" s="2">
        <f>+G993+E994-F994</f>
        <v>154.99999999999989</v>
      </c>
    </row>
    <row r="995" spans="2:7">
      <c r="B995" s="422"/>
      <c r="C995" s="422"/>
      <c r="G995" s="2">
        <f>+G994+E995-F995</f>
        <v>154.99999999999989</v>
      </c>
    </row>
    <row r="996" spans="2:7">
      <c r="B996" s="422"/>
      <c r="C996" s="422"/>
      <c r="G996" s="2">
        <f>+G995+E996-F996</f>
        <v>154.99999999999989</v>
      </c>
    </row>
    <row r="997" spans="2:7">
      <c r="B997" s="422"/>
      <c r="C997" s="422"/>
      <c r="G997" s="2">
        <f>+G996+E997-F997</f>
        <v>154.99999999999989</v>
      </c>
    </row>
    <row r="998" spans="2:7">
      <c r="B998" s="422"/>
      <c r="C998" s="422"/>
      <c r="G998" s="2">
        <f>+G997+E998-F998</f>
        <v>154.99999999999989</v>
      </c>
    </row>
    <row r="999" spans="2:7">
      <c r="B999" s="422"/>
      <c r="C999" s="422"/>
      <c r="G999" s="2">
        <f>+G998+E999-F999</f>
        <v>154.99999999999989</v>
      </c>
    </row>
    <row r="1000" spans="2:7">
      <c r="B1000" s="422"/>
      <c r="C1000" s="422"/>
      <c r="G1000" s="2">
        <f>+G999+E1000-F1000</f>
        <v>154.99999999999989</v>
      </c>
    </row>
    <row r="1001" spans="2:7">
      <c r="B1001" s="422"/>
      <c r="C1001" s="422"/>
      <c r="G1001" s="2">
        <f>+G1000+E1001-F1001</f>
        <v>154.99999999999989</v>
      </c>
    </row>
    <row r="1002" spans="2:7">
      <c r="B1002" s="422"/>
      <c r="C1002" s="422"/>
      <c r="G1002" s="2">
        <f>+G1001+E1002-F1002</f>
        <v>154.99999999999989</v>
      </c>
    </row>
    <row r="1003" spans="2:7">
      <c r="B1003" s="422"/>
      <c r="C1003" s="422"/>
      <c r="G1003" s="2">
        <f>+G1002+E1003-F1003</f>
        <v>154.99999999999989</v>
      </c>
    </row>
    <row r="1004" spans="2:7">
      <c r="B1004" s="422"/>
      <c r="C1004" s="422"/>
      <c r="G1004" s="2">
        <f>+G1003+E1004-F1004</f>
        <v>154.99999999999989</v>
      </c>
    </row>
    <row r="1005" spans="2:7">
      <c r="B1005" s="422"/>
      <c r="C1005" s="422"/>
      <c r="G1005" s="2">
        <f>+G1004+E1005-F1005</f>
        <v>154.99999999999989</v>
      </c>
    </row>
    <row r="1006" spans="2:7">
      <c r="B1006" s="422"/>
      <c r="C1006" s="422"/>
      <c r="G1006" s="2">
        <f>+G1005+E1006-F1006</f>
        <v>154.99999999999989</v>
      </c>
    </row>
    <row r="1007" spans="2:7">
      <c r="B1007" s="422"/>
      <c r="C1007" s="422"/>
      <c r="G1007" s="2">
        <f>+G1006+E1007-F1007</f>
        <v>154.99999999999989</v>
      </c>
    </row>
    <row r="1008" spans="2:7">
      <c r="B1008" s="422"/>
      <c r="C1008" s="422"/>
      <c r="G1008" s="2">
        <f>+G1007+E1008-F1008</f>
        <v>154.99999999999989</v>
      </c>
    </row>
    <row r="1009" spans="2:7">
      <c r="B1009" s="422"/>
      <c r="C1009" s="422"/>
      <c r="G1009" s="2">
        <f>+G1008+E1009-F1009</f>
        <v>154.99999999999989</v>
      </c>
    </row>
    <row r="1010" spans="2:7">
      <c r="B1010" s="422"/>
      <c r="C1010" s="422"/>
      <c r="G1010" s="2">
        <f>+G1009+E1010-F1010</f>
        <v>154.99999999999989</v>
      </c>
    </row>
    <row r="1011" spans="2:7">
      <c r="B1011" s="422"/>
      <c r="C1011" s="422"/>
      <c r="G1011" s="2">
        <f>+G1010+E1011-F1011</f>
        <v>154.99999999999989</v>
      </c>
    </row>
    <row r="1012" spans="2:7">
      <c r="B1012" s="422"/>
      <c r="C1012" s="422"/>
      <c r="G1012" s="2">
        <f>+G1011+E1012-F1012</f>
        <v>154.99999999999989</v>
      </c>
    </row>
    <row r="1013" spans="2:7">
      <c r="B1013" s="422"/>
      <c r="C1013" s="422"/>
      <c r="G1013" s="2">
        <f>+G1012+E1013-F1013</f>
        <v>154.99999999999989</v>
      </c>
    </row>
    <row r="1014" spans="2:7">
      <c r="B1014" s="422"/>
      <c r="C1014" s="422"/>
      <c r="G1014" s="2">
        <f>+G1013+E1014-F1014</f>
        <v>154.99999999999989</v>
      </c>
    </row>
    <row r="1015" spans="2:7">
      <c r="B1015" s="422"/>
      <c r="C1015" s="422"/>
      <c r="G1015" s="2">
        <f>+G1014+E1015-F1015</f>
        <v>154.99999999999989</v>
      </c>
    </row>
    <row r="1016" spans="2:7">
      <c r="B1016" s="422"/>
      <c r="C1016" s="422"/>
      <c r="G1016" s="2">
        <f>+G1015+E1016-F1016</f>
        <v>154.99999999999989</v>
      </c>
    </row>
    <row r="1017" spans="2:7">
      <c r="B1017" s="422"/>
      <c r="C1017" s="422"/>
      <c r="G1017" s="2">
        <f>+G1016+E1017-F1017</f>
        <v>154.99999999999989</v>
      </c>
    </row>
    <row r="1018" spans="2:7">
      <c r="B1018" s="422"/>
      <c r="C1018" s="422"/>
      <c r="G1018" s="2">
        <f>+G1017+E1018-F1018</f>
        <v>154.99999999999989</v>
      </c>
    </row>
    <row r="1019" spans="2:7">
      <c r="B1019" s="422"/>
      <c r="C1019" s="422"/>
      <c r="G1019" s="2">
        <f>+G1018+E1019-F1019</f>
        <v>154.99999999999989</v>
      </c>
    </row>
    <row r="1020" spans="2:7">
      <c r="B1020" s="422"/>
      <c r="C1020" s="422"/>
      <c r="G1020" s="2">
        <f>+G1019+E1020-F1020</f>
        <v>154.99999999999989</v>
      </c>
    </row>
    <row r="1021" spans="2:7">
      <c r="B1021" s="422"/>
      <c r="C1021" s="422"/>
      <c r="G1021" s="2">
        <f>+G1020+E1021-F1021</f>
        <v>154.99999999999989</v>
      </c>
    </row>
    <row r="1022" spans="2:7">
      <c r="B1022" s="422"/>
      <c r="C1022" s="422"/>
      <c r="G1022" s="2">
        <f>+G1021+E1022-F1022</f>
        <v>154.99999999999989</v>
      </c>
    </row>
    <row r="1023" spans="2:7">
      <c r="B1023" s="422"/>
      <c r="C1023" s="422"/>
      <c r="G1023" s="2">
        <f>+G1022+E1023-F1023</f>
        <v>154.99999999999989</v>
      </c>
    </row>
    <row r="1024" spans="2:7">
      <c r="B1024" s="422"/>
      <c r="C1024" s="422"/>
      <c r="G1024" s="2">
        <f>+G1023+E1024-F1024</f>
        <v>154.99999999999989</v>
      </c>
    </row>
    <row r="1025" spans="2:7">
      <c r="B1025" s="422"/>
      <c r="C1025" s="422"/>
      <c r="G1025" s="2">
        <f>+G1024+E1025-F1025</f>
        <v>154.99999999999989</v>
      </c>
    </row>
    <row r="1026" spans="2:7">
      <c r="B1026" s="422"/>
      <c r="C1026" s="422"/>
      <c r="G1026" s="2">
        <f>+G1025+E1026-F1026</f>
        <v>154.99999999999989</v>
      </c>
    </row>
    <row r="1027" spans="2:7">
      <c r="B1027" s="422"/>
      <c r="C1027" s="422"/>
      <c r="G1027" s="2">
        <f>+G1026+E1027-F1027</f>
        <v>154.99999999999989</v>
      </c>
    </row>
    <row r="1028" spans="2:7">
      <c r="B1028" s="422"/>
      <c r="C1028" s="422"/>
      <c r="G1028" s="2">
        <f>+G1027+E1028-F1028</f>
        <v>154.99999999999989</v>
      </c>
    </row>
    <row r="1029" spans="2:7">
      <c r="B1029" s="422"/>
      <c r="C1029" s="422"/>
      <c r="G1029" s="2">
        <f>+G1028+E1029-F1029</f>
        <v>154.99999999999989</v>
      </c>
    </row>
    <row r="1030" spans="2:7">
      <c r="B1030" s="422"/>
      <c r="C1030" s="422"/>
      <c r="G1030" s="2">
        <f>+G1029+E1030-F1030</f>
        <v>154.99999999999989</v>
      </c>
    </row>
    <row r="1031" spans="2:7">
      <c r="B1031" s="422"/>
      <c r="C1031" s="422"/>
      <c r="G1031" s="2">
        <f>+G1030+E1031-F1031</f>
        <v>154.99999999999989</v>
      </c>
    </row>
    <row r="1032" spans="2:7">
      <c r="B1032" s="422"/>
      <c r="C1032" s="422"/>
      <c r="G1032" s="2">
        <f>+G1031+E1032-F1032</f>
        <v>154.99999999999989</v>
      </c>
    </row>
    <row r="1033" spans="2:7">
      <c r="B1033" s="422"/>
      <c r="C1033" s="422"/>
      <c r="G1033" s="2">
        <f>+G1032+E1033-F1033</f>
        <v>154.99999999999989</v>
      </c>
    </row>
    <row r="1034" spans="2:7">
      <c r="B1034" s="422"/>
      <c r="C1034" s="422"/>
      <c r="G1034" s="2">
        <f>+G1033+E1034-F1034</f>
        <v>154.99999999999989</v>
      </c>
    </row>
    <row r="1035" spans="2:7">
      <c r="B1035" s="422"/>
      <c r="C1035" s="422"/>
      <c r="G1035" s="2">
        <f>+G1034+E1035-F1035</f>
        <v>154.99999999999989</v>
      </c>
    </row>
    <row r="1036" spans="2:7">
      <c r="B1036" s="422"/>
      <c r="C1036" s="422"/>
      <c r="G1036" s="2">
        <f>+G1035+E1036-F1036</f>
        <v>154.99999999999989</v>
      </c>
    </row>
    <row r="1037" spans="2:7">
      <c r="B1037" s="422"/>
      <c r="C1037" s="422"/>
      <c r="G1037" s="2">
        <f>+G1036+E1037-F1037</f>
        <v>154.99999999999989</v>
      </c>
    </row>
    <row r="1038" spans="2:7">
      <c r="B1038" s="422"/>
      <c r="C1038" s="422"/>
      <c r="G1038" s="2">
        <f>+G1037+E1038-F1038</f>
        <v>154.99999999999989</v>
      </c>
    </row>
    <row r="1039" spans="2:7">
      <c r="B1039" s="422"/>
      <c r="C1039" s="422"/>
      <c r="G1039" s="2">
        <f>+G1038+E1039-F1039</f>
        <v>154.99999999999989</v>
      </c>
    </row>
    <row r="1040" spans="2:7">
      <c r="B1040" s="422"/>
      <c r="C1040" s="422"/>
      <c r="G1040" s="2">
        <f>+G1039+E1040-F1040</f>
        <v>154.99999999999989</v>
      </c>
    </row>
    <row r="1041" spans="2:7">
      <c r="B1041" s="422"/>
      <c r="C1041" s="422"/>
      <c r="G1041" s="2">
        <f>+G1040+E1041-F1041</f>
        <v>154.99999999999989</v>
      </c>
    </row>
    <row r="1042" spans="2:7">
      <c r="B1042" s="422"/>
      <c r="C1042" s="422"/>
      <c r="G1042" s="2">
        <f>+G1041+E1042-F1042</f>
        <v>154.99999999999989</v>
      </c>
    </row>
    <row r="1043" spans="2:7">
      <c r="B1043" s="422"/>
      <c r="C1043" s="422"/>
      <c r="G1043" s="2">
        <f>+G1042+E1043-F1043</f>
        <v>154.99999999999989</v>
      </c>
    </row>
    <row r="1044" spans="2:7">
      <c r="B1044" s="422"/>
      <c r="C1044" s="422"/>
      <c r="G1044" s="2">
        <f>+G1043+E1044-F1044</f>
        <v>154.99999999999989</v>
      </c>
    </row>
    <row r="1045" spans="2:7">
      <c r="B1045" s="422"/>
      <c r="C1045" s="422"/>
      <c r="G1045" s="2">
        <f>+G1044+E1045-F1045</f>
        <v>154.99999999999989</v>
      </c>
    </row>
    <row r="1046" spans="2:7">
      <c r="B1046" s="422"/>
      <c r="C1046" s="422"/>
      <c r="G1046" s="2">
        <f>+G1045+E1046-F1046</f>
        <v>154.99999999999989</v>
      </c>
    </row>
    <row r="1047" spans="2:7">
      <c r="B1047" s="422"/>
      <c r="C1047" s="422"/>
      <c r="G1047" s="2">
        <f>+G1046+E1047-F1047</f>
        <v>154.99999999999989</v>
      </c>
    </row>
    <row r="1048" spans="2:7">
      <c r="B1048" s="422"/>
      <c r="C1048" s="422"/>
      <c r="G1048" s="2">
        <f>+G1047+E1048-F1048</f>
        <v>154.99999999999989</v>
      </c>
    </row>
    <row r="1049" spans="2:7">
      <c r="B1049" s="422"/>
      <c r="C1049" s="422"/>
      <c r="G1049" s="2">
        <f>+G1048+E1049-F1049</f>
        <v>154.99999999999989</v>
      </c>
    </row>
    <row r="1050" spans="2:7">
      <c r="B1050" s="422"/>
      <c r="C1050" s="422"/>
      <c r="G1050" s="2">
        <f>+G1049+E1050-F1050</f>
        <v>154.99999999999989</v>
      </c>
    </row>
    <row r="1051" spans="2:7">
      <c r="B1051" s="422"/>
      <c r="C1051" s="422"/>
      <c r="G1051" s="2">
        <f>+G1050+E1051-F1051</f>
        <v>154.99999999999989</v>
      </c>
    </row>
    <row r="1052" spans="2:7">
      <c r="B1052" s="422"/>
      <c r="C1052" s="422"/>
      <c r="G1052" s="2">
        <f>+G1051+E1052-F1052</f>
        <v>154.99999999999989</v>
      </c>
    </row>
    <row r="1053" spans="2:7">
      <c r="B1053" s="422"/>
      <c r="C1053" s="422"/>
      <c r="G1053" s="2">
        <f>+G1052+E1053-F1053</f>
        <v>154.99999999999989</v>
      </c>
    </row>
    <row r="1054" spans="2:7">
      <c r="B1054" s="422"/>
      <c r="C1054" s="422"/>
      <c r="G1054" s="2">
        <f>+G1053+E1054-F1054</f>
        <v>154.99999999999989</v>
      </c>
    </row>
    <row r="1055" spans="2:7">
      <c r="B1055" s="422"/>
      <c r="C1055" s="422"/>
      <c r="G1055" s="2">
        <f>+G1054+E1055-F1055</f>
        <v>154.99999999999989</v>
      </c>
    </row>
    <row r="1056" spans="2:7">
      <c r="B1056" s="422"/>
      <c r="C1056" s="422"/>
      <c r="G1056" s="2">
        <f>+G1055+E1056-F1056</f>
        <v>154.99999999999989</v>
      </c>
    </row>
    <row r="1057" spans="2:7">
      <c r="B1057" s="422"/>
      <c r="C1057" s="422"/>
      <c r="G1057" s="2">
        <f>+G1056+E1057-F1057</f>
        <v>154.99999999999989</v>
      </c>
    </row>
    <row r="1058" spans="2:7">
      <c r="B1058" s="422"/>
      <c r="C1058" s="422"/>
      <c r="G1058" s="2">
        <f>+G1057+E1058-F1058</f>
        <v>154.99999999999989</v>
      </c>
    </row>
    <row r="1059" spans="2:7">
      <c r="B1059" s="422"/>
      <c r="C1059" s="422"/>
      <c r="G1059" s="2">
        <f>+G1058+E1059-F1059</f>
        <v>154.99999999999989</v>
      </c>
    </row>
    <row r="1060" spans="2:7">
      <c r="B1060" s="422"/>
      <c r="C1060" s="422"/>
      <c r="G1060" s="2">
        <f>+G1059+E1060-F1060</f>
        <v>154.99999999999989</v>
      </c>
    </row>
    <row r="1061" spans="2:7">
      <c r="B1061" s="422"/>
      <c r="C1061" s="422"/>
      <c r="G1061" s="2">
        <f>+G1060+E1061-F1061</f>
        <v>154.99999999999989</v>
      </c>
    </row>
    <row r="1062" spans="2:7">
      <c r="B1062" s="422"/>
      <c r="C1062" s="422"/>
      <c r="G1062" s="2">
        <f>+G1061+E1062-F1062</f>
        <v>154.99999999999989</v>
      </c>
    </row>
    <row r="1063" spans="2:7">
      <c r="B1063" s="422"/>
      <c r="C1063" s="422"/>
      <c r="G1063" s="2">
        <f>+G1062+E1063-F1063</f>
        <v>154.99999999999989</v>
      </c>
    </row>
    <row r="1064" spans="2:7">
      <c r="B1064" s="422"/>
      <c r="C1064" s="422"/>
      <c r="G1064" s="2">
        <f>+G1063+E1064-F1064</f>
        <v>154.99999999999989</v>
      </c>
    </row>
    <row r="1065" spans="2:7">
      <c r="B1065" s="422"/>
      <c r="C1065" s="422"/>
      <c r="G1065" s="2">
        <f>+G1064+E1065-F1065</f>
        <v>154.99999999999989</v>
      </c>
    </row>
    <row r="1066" spans="2:7">
      <c r="B1066" s="422"/>
      <c r="C1066" s="422"/>
      <c r="G1066" s="2">
        <f>+G1065+E1066-F1066</f>
        <v>154.99999999999989</v>
      </c>
    </row>
    <row r="1067" spans="2:7">
      <c r="B1067" s="422"/>
      <c r="C1067" s="422"/>
      <c r="G1067" s="2">
        <f>+G1066+E1067-F1067</f>
        <v>154.99999999999989</v>
      </c>
    </row>
    <row r="1068" spans="2:7">
      <c r="B1068" s="422"/>
      <c r="C1068" s="422"/>
      <c r="G1068" s="2">
        <f>+G1067+E1068-F1068</f>
        <v>154.99999999999989</v>
      </c>
    </row>
    <row r="1069" spans="2:7">
      <c r="B1069" s="422"/>
      <c r="C1069" s="422"/>
      <c r="G1069" s="2">
        <f>+G1068+E1069-F1069</f>
        <v>154.99999999999989</v>
      </c>
    </row>
    <row r="1070" spans="2:7">
      <c r="B1070" s="422"/>
      <c r="C1070" s="422"/>
      <c r="G1070" s="2">
        <f>+G1069+E1070-F1070</f>
        <v>154.99999999999989</v>
      </c>
    </row>
    <row r="1071" spans="2:7">
      <c r="B1071" s="422"/>
      <c r="C1071" s="422"/>
      <c r="G1071" s="2">
        <f>+G1070+E1071-F1071</f>
        <v>154.99999999999989</v>
      </c>
    </row>
    <row r="1072" spans="2:7">
      <c r="B1072" s="422"/>
      <c r="C1072" s="422"/>
      <c r="G1072" s="2">
        <f>+G1071+E1072-F1072</f>
        <v>154.99999999999989</v>
      </c>
    </row>
    <row r="1073" spans="2:7">
      <c r="B1073" s="422"/>
      <c r="C1073" s="422"/>
      <c r="G1073" s="2">
        <f>+G1072+E1073-F1073</f>
        <v>154.99999999999989</v>
      </c>
    </row>
    <row r="1074" spans="2:7">
      <c r="B1074" s="422"/>
      <c r="C1074" s="422"/>
      <c r="G1074" s="2">
        <f>+G1073+E1074-F1074</f>
        <v>154.99999999999989</v>
      </c>
    </row>
    <row r="1075" spans="2:7">
      <c r="B1075" s="422"/>
      <c r="C1075" s="422"/>
      <c r="G1075" s="2">
        <f>+G1074+E1075-F1075</f>
        <v>154.99999999999989</v>
      </c>
    </row>
    <row r="1076" spans="2:7">
      <c r="B1076" s="422"/>
      <c r="C1076" s="422"/>
      <c r="G1076" s="2">
        <f>+G1075+E1076-F1076</f>
        <v>154.99999999999989</v>
      </c>
    </row>
    <row r="1077" spans="2:7">
      <c r="B1077" s="422"/>
      <c r="C1077" s="422"/>
      <c r="G1077" s="2">
        <f>+G1076+E1077-F1077</f>
        <v>154.99999999999989</v>
      </c>
    </row>
    <row r="1078" spans="2:7">
      <c r="B1078" s="422"/>
      <c r="C1078" s="422"/>
      <c r="G1078" s="2">
        <f>+G1077+E1078-F1078</f>
        <v>154.99999999999989</v>
      </c>
    </row>
    <row r="1079" spans="2:7">
      <c r="B1079" s="422"/>
      <c r="C1079" s="422"/>
      <c r="G1079" s="2">
        <f>+G1078+E1079-F1079</f>
        <v>154.99999999999989</v>
      </c>
    </row>
    <row r="1080" spans="2:7">
      <c r="B1080" s="422"/>
      <c r="C1080" s="422"/>
      <c r="G1080" s="2">
        <f>+G1079+E1080-F1080</f>
        <v>154.99999999999989</v>
      </c>
    </row>
    <row r="1081" spans="2:7">
      <c r="B1081" s="422"/>
      <c r="C1081" s="422"/>
      <c r="G1081" s="2">
        <f>+G1080+E1081-F1081</f>
        <v>154.99999999999989</v>
      </c>
    </row>
    <row r="1082" spans="2:7">
      <c r="B1082" s="422"/>
      <c r="C1082" s="422"/>
      <c r="G1082" s="2">
        <f>+G1081+E1082-F1082</f>
        <v>154.99999999999989</v>
      </c>
    </row>
    <row r="1083" spans="2:7">
      <c r="B1083" s="422"/>
      <c r="C1083" s="422"/>
      <c r="G1083" s="2">
        <f>+G1082+E1083-F1083</f>
        <v>154.99999999999989</v>
      </c>
    </row>
    <row r="1084" spans="2:7">
      <c r="B1084" s="422"/>
      <c r="C1084" s="422"/>
      <c r="G1084" s="2">
        <f>+G1083+E1084-F1084</f>
        <v>154.99999999999989</v>
      </c>
    </row>
    <row r="1085" spans="2:7">
      <c r="B1085" s="422"/>
      <c r="C1085" s="422"/>
      <c r="G1085" s="2">
        <f>+G1084+E1085-F1085</f>
        <v>154.99999999999989</v>
      </c>
    </row>
    <row r="1086" spans="2:7">
      <c r="B1086" s="422"/>
      <c r="C1086" s="422"/>
      <c r="G1086" s="2">
        <f>+G1085+E1086-F1086</f>
        <v>154.99999999999989</v>
      </c>
    </row>
    <row r="1087" spans="2:7">
      <c r="B1087" s="422"/>
      <c r="C1087" s="422"/>
      <c r="G1087" s="2">
        <f>+G1086+E1087-F1087</f>
        <v>154.99999999999989</v>
      </c>
    </row>
    <row r="1088" spans="2:7">
      <c r="B1088" s="422"/>
      <c r="C1088" s="422"/>
      <c r="G1088" s="2">
        <f>+G1087+E1088-F1088</f>
        <v>154.99999999999989</v>
      </c>
    </row>
    <row r="1089" spans="2:7">
      <c r="B1089" s="422"/>
      <c r="C1089" s="422"/>
      <c r="G1089" s="2">
        <f>+G1088+E1089-F1089</f>
        <v>154.99999999999989</v>
      </c>
    </row>
    <row r="1090" spans="2:7">
      <c r="B1090" s="422"/>
      <c r="C1090" s="422"/>
      <c r="G1090" s="2">
        <f>+G1089+E1090-F1090</f>
        <v>154.99999999999989</v>
      </c>
    </row>
    <row r="1091" spans="2:7">
      <c r="B1091" s="422"/>
      <c r="C1091" s="422"/>
      <c r="G1091" s="2">
        <f>+G1090+E1091-F1091</f>
        <v>154.99999999999989</v>
      </c>
    </row>
    <row r="1092" spans="2:7">
      <c r="B1092" s="422"/>
      <c r="C1092" s="422"/>
      <c r="G1092" s="2">
        <f>+G1091+E1092-F1092</f>
        <v>154.99999999999989</v>
      </c>
    </row>
    <row r="1093" spans="2:7">
      <c r="B1093" s="422"/>
      <c r="C1093" s="422"/>
      <c r="G1093" s="2">
        <f>+G1092+E1093-F1093</f>
        <v>154.99999999999989</v>
      </c>
    </row>
    <row r="1094" spans="2:7">
      <c r="B1094" s="422"/>
      <c r="C1094" s="422"/>
      <c r="G1094" s="2">
        <f>+G1093+E1094-F1094</f>
        <v>154.99999999999989</v>
      </c>
    </row>
    <row r="1095" spans="2:7">
      <c r="B1095" s="422"/>
      <c r="C1095" s="422"/>
      <c r="G1095" s="2">
        <f>+G1094+E1095-F1095</f>
        <v>154.99999999999989</v>
      </c>
    </row>
    <row r="1096" spans="2:7">
      <c r="B1096" s="422"/>
      <c r="C1096" s="422"/>
      <c r="G1096" s="2">
        <f>+G1095+E1096-F1096</f>
        <v>154.99999999999989</v>
      </c>
    </row>
    <row r="1097" spans="2:7">
      <c r="B1097" s="422"/>
      <c r="C1097" s="422"/>
      <c r="G1097" s="2">
        <f>+G1096+E1097-F1097</f>
        <v>154.99999999999989</v>
      </c>
    </row>
    <row r="1098" spans="2:7">
      <c r="B1098" s="422"/>
      <c r="C1098" s="422"/>
      <c r="G1098" s="2">
        <f>+G1097+E1098-F1098</f>
        <v>154.99999999999989</v>
      </c>
    </row>
    <row r="1099" spans="2:7">
      <c r="B1099" s="422"/>
      <c r="C1099" s="422"/>
      <c r="G1099" s="2">
        <f>+G1098+E1099-F1099</f>
        <v>154.99999999999989</v>
      </c>
    </row>
    <row r="1100" spans="2:7">
      <c r="B1100" s="422"/>
      <c r="C1100" s="422"/>
      <c r="G1100" s="2">
        <f>+G1099+E1100-F1100</f>
        <v>154.99999999999989</v>
      </c>
    </row>
    <row r="1101" spans="2:7">
      <c r="B1101" s="422"/>
      <c r="C1101" s="422"/>
      <c r="G1101" s="2">
        <f>+G1100+E1101-F1101</f>
        <v>154.99999999999989</v>
      </c>
    </row>
    <row r="1102" spans="2:7">
      <c r="B1102" s="422"/>
      <c r="C1102" s="422"/>
      <c r="G1102" s="2">
        <f>+G1101+E1102-F1102</f>
        <v>154.99999999999989</v>
      </c>
    </row>
    <row r="1103" spans="2:7">
      <c r="B1103" s="422"/>
      <c r="C1103" s="422"/>
      <c r="G1103" s="2">
        <f>+G1102+E1103-F1103</f>
        <v>154.99999999999989</v>
      </c>
    </row>
    <row r="1104" spans="2:7">
      <c r="B1104" s="422"/>
      <c r="C1104" s="422"/>
      <c r="G1104" s="2">
        <f>+G1103+E1104-F1104</f>
        <v>154.99999999999989</v>
      </c>
    </row>
    <row r="1105" spans="2:7">
      <c r="B1105" s="422"/>
      <c r="C1105" s="422"/>
      <c r="G1105" s="2">
        <f>+G1104+E1105-F1105</f>
        <v>154.99999999999989</v>
      </c>
    </row>
    <row r="1106" spans="2:7">
      <c r="B1106" s="422"/>
      <c r="C1106" s="422"/>
      <c r="G1106" s="2">
        <f>+G1105+E1106-F1106</f>
        <v>154.99999999999989</v>
      </c>
    </row>
    <row r="1107" spans="2:7">
      <c r="B1107" s="422"/>
      <c r="C1107" s="422"/>
      <c r="G1107" s="2">
        <f>+G1106+E1107-F1107</f>
        <v>154.99999999999989</v>
      </c>
    </row>
    <row r="1108" spans="2:7">
      <c r="B1108" s="422"/>
      <c r="C1108" s="422"/>
      <c r="G1108" s="2">
        <f>+G1107+E1108-F1108</f>
        <v>154.99999999999989</v>
      </c>
    </row>
    <row r="1109" spans="2:7">
      <c r="B1109" s="422"/>
      <c r="C1109" s="422"/>
      <c r="G1109" s="2">
        <f>+G1108+E1109-F1109</f>
        <v>154.99999999999989</v>
      </c>
    </row>
    <row r="1110" spans="2:7">
      <c r="B1110" s="422"/>
      <c r="C1110" s="422"/>
      <c r="G1110" s="2">
        <f>+G1109+E1110-F1110</f>
        <v>154.99999999999989</v>
      </c>
    </row>
    <row r="1111" spans="2:7">
      <c r="B1111" s="422"/>
      <c r="C1111" s="422"/>
      <c r="G1111" s="2">
        <f>+G1110+E1111-F1111</f>
        <v>154.99999999999989</v>
      </c>
    </row>
    <row r="1112" spans="2:7">
      <c r="B1112" s="422"/>
      <c r="C1112" s="422"/>
      <c r="G1112" s="2">
        <f>+G1111+E1112-F1112</f>
        <v>154.99999999999989</v>
      </c>
    </row>
    <row r="1113" spans="2:7">
      <c r="B1113" s="422"/>
      <c r="C1113" s="422"/>
      <c r="G1113" s="2">
        <f>+G1112+E1113-F1113</f>
        <v>154.99999999999989</v>
      </c>
    </row>
    <row r="1114" spans="2:7">
      <c r="B1114" s="422"/>
      <c r="C1114" s="422"/>
      <c r="G1114" s="2">
        <f>+G1113+E1114-F1114</f>
        <v>154.99999999999989</v>
      </c>
    </row>
    <row r="1115" spans="2:7">
      <c r="B1115" s="422"/>
      <c r="C1115" s="422"/>
      <c r="G1115" s="2">
        <f>+G1114+E1115-F1115</f>
        <v>154.99999999999989</v>
      </c>
    </row>
    <row r="1116" spans="2:7">
      <c r="B1116" s="422"/>
      <c r="C1116" s="422"/>
      <c r="G1116" s="2">
        <f>+G1115+E1116-F1116</f>
        <v>154.99999999999989</v>
      </c>
    </row>
    <row r="1117" spans="2:7">
      <c r="B1117" s="422"/>
      <c r="C1117" s="422"/>
      <c r="G1117" s="2">
        <f>+G1116+E1117-F1117</f>
        <v>154.99999999999989</v>
      </c>
    </row>
    <row r="1118" spans="2:7">
      <c r="B1118" s="422"/>
      <c r="C1118" s="422"/>
      <c r="G1118" s="2">
        <f>+G1117+E1118-F1118</f>
        <v>154.99999999999989</v>
      </c>
    </row>
    <row r="1119" spans="2:7">
      <c r="B1119" s="422"/>
      <c r="C1119" s="422"/>
      <c r="G1119" s="2">
        <f>+G1118+E1119-F1119</f>
        <v>154.99999999999989</v>
      </c>
    </row>
    <row r="1120" spans="2:7">
      <c r="B1120" s="422"/>
      <c r="C1120" s="422"/>
      <c r="G1120" s="2">
        <f>+G1119+E1120-F1120</f>
        <v>154.99999999999989</v>
      </c>
    </row>
    <row r="1121" spans="2:7">
      <c r="B1121" s="422"/>
      <c r="C1121" s="422"/>
      <c r="G1121" s="2">
        <f>+G1120+E1121-F1121</f>
        <v>154.99999999999989</v>
      </c>
    </row>
    <row r="1122" spans="2:7">
      <c r="B1122" s="422"/>
      <c r="C1122" s="422"/>
      <c r="G1122" s="2">
        <f>+G1121+E1122-F1122</f>
        <v>154.99999999999989</v>
      </c>
    </row>
    <row r="1123" spans="2:7">
      <c r="B1123" s="422"/>
      <c r="C1123" s="422"/>
      <c r="G1123" s="2">
        <f>+G1122+E1123-F1123</f>
        <v>154.99999999999989</v>
      </c>
    </row>
    <row r="1124" spans="2:7">
      <c r="B1124" s="422"/>
      <c r="C1124" s="422"/>
      <c r="G1124" s="2">
        <f>+G1123+E1124-F1124</f>
        <v>154.99999999999989</v>
      </c>
    </row>
    <row r="1125" spans="2:7">
      <c r="B1125" s="422"/>
      <c r="C1125" s="422"/>
      <c r="G1125" s="2">
        <f>+G1124+E1125-F1125</f>
        <v>154.99999999999989</v>
      </c>
    </row>
    <row r="1126" spans="2:7">
      <c r="B1126" s="422"/>
      <c r="C1126" s="422"/>
      <c r="G1126" s="2">
        <f>+G1125+E1126-F1126</f>
        <v>154.99999999999989</v>
      </c>
    </row>
    <row r="1127" spans="2:7">
      <c r="B1127" s="422"/>
      <c r="C1127" s="422"/>
      <c r="G1127" s="2">
        <f>+G1126+E1127-F1127</f>
        <v>154.99999999999989</v>
      </c>
    </row>
    <row r="1128" spans="2:7">
      <c r="B1128" s="422"/>
      <c r="C1128" s="422"/>
      <c r="G1128" s="2">
        <f>+G1127+E1128-F1128</f>
        <v>154.99999999999989</v>
      </c>
    </row>
    <row r="1129" spans="2:7">
      <c r="B1129" s="422"/>
      <c r="C1129" s="422"/>
      <c r="G1129" s="2">
        <f>+G1128+E1129-F1129</f>
        <v>154.99999999999989</v>
      </c>
    </row>
    <row r="1130" spans="2:7">
      <c r="B1130" s="422"/>
      <c r="C1130" s="422"/>
      <c r="G1130" s="2">
        <f>+G1129+E1130-F1130</f>
        <v>154.99999999999989</v>
      </c>
    </row>
    <row r="1131" spans="2:7">
      <c r="B1131" s="422"/>
      <c r="C1131" s="422"/>
      <c r="G1131" s="2">
        <f>+G1130+E1131-F1131</f>
        <v>154.99999999999989</v>
      </c>
    </row>
    <row r="1132" spans="2:7">
      <c r="B1132" s="422"/>
      <c r="C1132" s="422"/>
      <c r="G1132" s="2">
        <f>+G1131+E1132-F1132</f>
        <v>154.99999999999989</v>
      </c>
    </row>
    <row r="1133" spans="2:7">
      <c r="B1133" s="422"/>
      <c r="C1133" s="422"/>
      <c r="G1133" s="2">
        <f>+G1132+E1133-F1133</f>
        <v>154.99999999999989</v>
      </c>
    </row>
    <row r="1134" spans="2:7">
      <c r="B1134" s="422"/>
      <c r="C1134" s="422"/>
      <c r="G1134" s="2">
        <f>+G1133+E1134-F1134</f>
        <v>154.99999999999989</v>
      </c>
    </row>
    <row r="1135" spans="2:7">
      <c r="B1135" s="422"/>
      <c r="C1135" s="422"/>
      <c r="G1135" s="2">
        <f>+G1134+E1135-F1135</f>
        <v>154.99999999999989</v>
      </c>
    </row>
    <row r="1136" spans="2:7">
      <c r="B1136" s="422"/>
      <c r="C1136" s="422"/>
      <c r="G1136" s="2">
        <f>+G1135+E1136-F1136</f>
        <v>154.99999999999989</v>
      </c>
    </row>
    <row r="1137" spans="2:7">
      <c r="B1137" s="422"/>
      <c r="C1137" s="422"/>
      <c r="G1137" s="2">
        <f>+G1136+E1137-F1137</f>
        <v>154.99999999999989</v>
      </c>
    </row>
    <row r="1138" spans="2:7">
      <c r="B1138" s="422"/>
      <c r="C1138" s="422"/>
      <c r="G1138" s="2">
        <f>+G1137+E1138-F1138</f>
        <v>154.99999999999989</v>
      </c>
    </row>
    <row r="1139" spans="2:7">
      <c r="B1139" s="422"/>
      <c r="C1139" s="422"/>
      <c r="G1139" s="2">
        <f>+G1138+E1139-F1139</f>
        <v>154.99999999999989</v>
      </c>
    </row>
    <row r="1140" spans="2:7">
      <c r="B1140" s="422"/>
      <c r="C1140" s="422"/>
      <c r="G1140" s="2">
        <f>+G1139+E1140-F1140</f>
        <v>154.99999999999989</v>
      </c>
    </row>
    <row r="1141" spans="2:7">
      <c r="B1141" s="422"/>
      <c r="C1141" s="422"/>
      <c r="G1141" s="2">
        <f>+G1140+E1141-F1141</f>
        <v>154.99999999999989</v>
      </c>
    </row>
    <row r="1142" spans="2:7">
      <c r="B1142" s="422"/>
      <c r="C1142" s="422"/>
      <c r="G1142" s="2">
        <f>+G1141+E1142-F1142</f>
        <v>154.99999999999989</v>
      </c>
    </row>
    <row r="1143" spans="2:7">
      <c r="B1143" s="422"/>
      <c r="C1143" s="422"/>
      <c r="G1143" s="2">
        <f>+G1142+E1143-F1143</f>
        <v>154.99999999999989</v>
      </c>
    </row>
    <row r="1144" spans="2:7">
      <c r="B1144" s="422"/>
      <c r="C1144" s="422"/>
      <c r="G1144" s="2">
        <f>+G1143+E1144-F1144</f>
        <v>154.99999999999989</v>
      </c>
    </row>
    <row r="1145" spans="2:7">
      <c r="B1145" s="422"/>
      <c r="C1145" s="422"/>
      <c r="G1145" s="2">
        <f>+G1144+E1145-F1145</f>
        <v>154.99999999999989</v>
      </c>
    </row>
    <row r="1146" spans="2:7">
      <c r="B1146" s="422"/>
      <c r="C1146" s="422"/>
      <c r="G1146" s="2">
        <f>+G1145+E1146-F1146</f>
        <v>154.99999999999989</v>
      </c>
    </row>
    <row r="1147" spans="2:7">
      <c r="B1147" s="422"/>
      <c r="C1147" s="422"/>
      <c r="G1147" s="2">
        <f>+G1146+E1147-F1147</f>
        <v>154.99999999999989</v>
      </c>
    </row>
    <row r="1148" spans="2:7">
      <c r="B1148" s="422"/>
      <c r="C1148" s="422"/>
      <c r="G1148" s="2">
        <f>+G1147+E1148-F1148</f>
        <v>154.99999999999989</v>
      </c>
    </row>
    <row r="1149" spans="2:7">
      <c r="B1149" s="422"/>
      <c r="C1149" s="422"/>
      <c r="G1149" s="2">
        <f>+G1148+E1149-F1149</f>
        <v>154.99999999999989</v>
      </c>
    </row>
    <row r="1150" spans="2:7">
      <c r="B1150" s="422"/>
      <c r="C1150" s="422"/>
      <c r="G1150" s="2">
        <f>+G1149+E1150-F1150</f>
        <v>154.99999999999989</v>
      </c>
    </row>
    <row r="1151" spans="2:7">
      <c r="B1151" s="422"/>
      <c r="C1151" s="422"/>
      <c r="G1151" s="2">
        <f>+G1150+E1151-F1151</f>
        <v>154.99999999999989</v>
      </c>
    </row>
    <row r="1152" spans="2:7">
      <c r="B1152" s="422"/>
      <c r="C1152" s="422"/>
      <c r="G1152" s="2">
        <f>+G1151+E1152-F1152</f>
        <v>154.99999999999989</v>
      </c>
    </row>
    <row r="1153" spans="2:7">
      <c r="B1153" s="422"/>
      <c r="C1153" s="422"/>
      <c r="G1153" s="2">
        <f>+G1152+E1153-F1153</f>
        <v>154.99999999999989</v>
      </c>
    </row>
    <row r="1154" spans="2:7">
      <c r="B1154" s="422"/>
      <c r="C1154" s="422"/>
      <c r="G1154" s="2">
        <f>+G1153+E1154-F1154</f>
        <v>154.99999999999989</v>
      </c>
    </row>
    <row r="1155" spans="2:7">
      <c r="B1155" s="422"/>
      <c r="C1155" s="422"/>
      <c r="G1155" s="2">
        <f>+G1154+E1155-F1155</f>
        <v>154.99999999999989</v>
      </c>
    </row>
    <row r="1156" spans="2:7">
      <c r="B1156" s="422"/>
      <c r="C1156" s="422"/>
      <c r="G1156" s="2">
        <f>+G1155+E1156-F1156</f>
        <v>154.99999999999989</v>
      </c>
    </row>
    <row r="1157" spans="2:7">
      <c r="B1157" s="422"/>
      <c r="C1157" s="422"/>
      <c r="G1157" s="2">
        <f>+G1156+E1157-F1157</f>
        <v>154.99999999999989</v>
      </c>
    </row>
    <row r="1158" spans="2:7">
      <c r="B1158" s="422"/>
      <c r="C1158" s="422"/>
      <c r="G1158" s="2">
        <f>+G1157+E1158-F1158</f>
        <v>154.99999999999989</v>
      </c>
    </row>
    <row r="1159" spans="2:7">
      <c r="B1159" s="422"/>
      <c r="C1159" s="422"/>
      <c r="G1159" s="2">
        <f>+G1158+E1159-F1159</f>
        <v>154.99999999999989</v>
      </c>
    </row>
    <row r="1160" spans="2:7">
      <c r="B1160" s="422"/>
      <c r="C1160" s="422"/>
      <c r="G1160" s="2">
        <f>+G1159+E1160-F1160</f>
        <v>154.99999999999989</v>
      </c>
    </row>
    <row r="1161" spans="2:7">
      <c r="B1161" s="422"/>
      <c r="C1161" s="422"/>
      <c r="G1161" s="2">
        <f>+G1160+E1161-F1161</f>
        <v>154.99999999999989</v>
      </c>
    </row>
    <row r="1162" spans="2:7">
      <c r="B1162" s="422"/>
      <c r="C1162" s="422"/>
      <c r="G1162" s="2">
        <f>+G1161+E1162-F1162</f>
        <v>154.99999999999989</v>
      </c>
    </row>
    <row r="1163" spans="2:7">
      <c r="B1163" s="422"/>
      <c r="C1163" s="422"/>
      <c r="G1163" s="2">
        <f>+G1162+E1163-F1163</f>
        <v>154.99999999999989</v>
      </c>
    </row>
    <row r="1164" spans="2:7">
      <c r="B1164" s="422"/>
      <c r="C1164" s="422"/>
      <c r="G1164" s="2">
        <f>+G1163+E1164-F1164</f>
        <v>154.99999999999989</v>
      </c>
    </row>
    <row r="1165" spans="2:7">
      <c r="B1165" s="422"/>
      <c r="C1165" s="422"/>
      <c r="G1165" s="2">
        <f>+G1164+E1165-F1165</f>
        <v>154.99999999999989</v>
      </c>
    </row>
    <row r="1166" spans="2:7">
      <c r="B1166" s="422"/>
      <c r="C1166" s="422"/>
      <c r="G1166" s="2">
        <f>+G1165+E1166-F1166</f>
        <v>154.99999999999989</v>
      </c>
    </row>
    <row r="1167" spans="2:7">
      <c r="B1167" s="422"/>
      <c r="C1167" s="422"/>
      <c r="G1167" s="2">
        <f>+G1166+E1167-F1167</f>
        <v>154.99999999999989</v>
      </c>
    </row>
    <row r="1168" spans="2:7">
      <c r="B1168" s="422"/>
      <c r="C1168" s="422"/>
      <c r="G1168" s="2">
        <f>+G1167+E1168-F1168</f>
        <v>154.99999999999989</v>
      </c>
    </row>
    <row r="1169" spans="2:7">
      <c r="B1169" s="422"/>
      <c r="C1169" s="422"/>
      <c r="G1169" s="2">
        <f>+G1168+E1169-F1169</f>
        <v>154.99999999999989</v>
      </c>
    </row>
    <row r="1170" spans="2:7">
      <c r="B1170" s="422"/>
      <c r="C1170" s="422"/>
      <c r="G1170" s="2">
        <f>+G1169+E1170-F1170</f>
        <v>154.99999999999989</v>
      </c>
    </row>
    <row r="1171" spans="2:7">
      <c r="B1171" s="422"/>
      <c r="C1171" s="422"/>
      <c r="G1171" s="2">
        <f>+G1170+E1171-F1171</f>
        <v>154.99999999999989</v>
      </c>
    </row>
    <row r="1172" spans="2:7">
      <c r="B1172" s="422"/>
      <c r="C1172" s="422"/>
      <c r="G1172" s="2">
        <f>+G1171+E1172-F1172</f>
        <v>154.99999999999989</v>
      </c>
    </row>
    <row r="1173" spans="2:7">
      <c r="B1173" s="422"/>
      <c r="C1173" s="422"/>
      <c r="G1173" s="2">
        <f>+G1172+E1173-F1173</f>
        <v>154.99999999999989</v>
      </c>
    </row>
    <row r="1174" spans="2:7">
      <c r="B1174" s="422"/>
      <c r="C1174" s="422"/>
      <c r="G1174" s="2">
        <f>+G1173+E1174-F1174</f>
        <v>154.99999999999989</v>
      </c>
    </row>
    <row r="1175" spans="2:7">
      <c r="B1175" s="422"/>
      <c r="C1175" s="422"/>
      <c r="G1175" s="2">
        <f>+G1174+E1175-F1175</f>
        <v>154.99999999999989</v>
      </c>
    </row>
    <row r="1176" spans="2:7">
      <c r="B1176" s="422"/>
      <c r="C1176" s="422"/>
      <c r="G1176" s="2">
        <f>+G1175+E1176-F1176</f>
        <v>154.99999999999989</v>
      </c>
    </row>
    <row r="1177" spans="2:7">
      <c r="B1177" s="422"/>
      <c r="C1177" s="422"/>
      <c r="G1177" s="2">
        <f>+G1176+E1177-F1177</f>
        <v>154.99999999999989</v>
      </c>
    </row>
    <row r="1178" spans="2:7">
      <c r="B1178" s="422"/>
      <c r="C1178" s="422"/>
      <c r="G1178" s="2">
        <f>+G1177+E1178-F1178</f>
        <v>154.99999999999989</v>
      </c>
    </row>
    <row r="1179" spans="2:7">
      <c r="B1179" s="422"/>
      <c r="C1179" s="422"/>
      <c r="G1179" s="2">
        <f>+G1178+E1179-F1179</f>
        <v>154.99999999999989</v>
      </c>
    </row>
    <row r="1180" spans="2:7">
      <c r="B1180" s="422"/>
      <c r="C1180" s="422"/>
      <c r="G1180" s="2">
        <f>+G1179+E1180-F1180</f>
        <v>154.99999999999989</v>
      </c>
    </row>
    <row r="1181" spans="2:7">
      <c r="B1181" s="422"/>
      <c r="C1181" s="422"/>
      <c r="G1181" s="2">
        <f>+G1180+E1181-F1181</f>
        <v>154.99999999999989</v>
      </c>
    </row>
    <row r="1182" spans="2:7">
      <c r="B1182" s="422"/>
      <c r="C1182" s="422"/>
      <c r="G1182" s="2">
        <f>+G1181+E1182-F1182</f>
        <v>154.99999999999989</v>
      </c>
    </row>
    <row r="1183" spans="2:7">
      <c r="B1183" s="422"/>
      <c r="C1183" s="422"/>
      <c r="G1183" s="2">
        <f>+G1182+E1183-F1183</f>
        <v>154.99999999999989</v>
      </c>
    </row>
    <row r="1184" spans="2:7">
      <c r="B1184" s="422"/>
      <c r="C1184" s="422"/>
      <c r="G1184" s="2">
        <f>+G1183+E1184-F1184</f>
        <v>154.99999999999989</v>
      </c>
    </row>
    <row r="1185" spans="2:7">
      <c r="B1185" s="422"/>
      <c r="C1185" s="422"/>
      <c r="G1185" s="2">
        <f>+G1184+E1185-F1185</f>
        <v>154.99999999999989</v>
      </c>
    </row>
    <row r="1186" spans="2:7">
      <c r="B1186" s="422"/>
      <c r="C1186" s="422"/>
      <c r="G1186" s="2">
        <f>+G1185+E1186-F1186</f>
        <v>154.99999999999989</v>
      </c>
    </row>
    <row r="1187" spans="2:7">
      <c r="B1187" s="422"/>
      <c r="C1187" s="422"/>
      <c r="G1187" s="2">
        <f>+G1186+E1187-F1187</f>
        <v>154.99999999999989</v>
      </c>
    </row>
    <row r="1188" spans="2:7">
      <c r="B1188" s="422"/>
      <c r="C1188" s="422"/>
      <c r="G1188" s="2">
        <f>+G1187+E1188-F1188</f>
        <v>154.99999999999989</v>
      </c>
    </row>
    <row r="1189" spans="2:7">
      <c r="B1189" s="422"/>
      <c r="C1189" s="422"/>
      <c r="G1189" s="2">
        <f>+G1188+E1189-F1189</f>
        <v>154.99999999999989</v>
      </c>
    </row>
    <row r="1190" spans="2:7">
      <c r="B1190" s="422"/>
      <c r="C1190" s="422"/>
      <c r="G1190" s="2">
        <f>+G1189+E1190-F1190</f>
        <v>154.99999999999989</v>
      </c>
    </row>
    <row r="1191" spans="2:7">
      <c r="B1191" s="422"/>
      <c r="C1191" s="422"/>
      <c r="G1191" s="2">
        <f>+G1190+E1191-F1191</f>
        <v>154.99999999999989</v>
      </c>
    </row>
    <row r="1192" spans="2:7">
      <c r="B1192" s="422"/>
      <c r="C1192" s="422"/>
      <c r="G1192" s="2">
        <f>+G1191+E1192-F1192</f>
        <v>154.99999999999989</v>
      </c>
    </row>
    <row r="1193" spans="2:7">
      <c r="B1193" s="422"/>
      <c r="C1193" s="422"/>
      <c r="G1193" s="2">
        <f>+G1192+E1193-F1193</f>
        <v>154.99999999999989</v>
      </c>
    </row>
    <row r="1194" spans="2:7">
      <c r="B1194" s="422"/>
      <c r="C1194" s="422"/>
      <c r="G1194" s="2">
        <f>+G1193+E1194-F1194</f>
        <v>154.99999999999989</v>
      </c>
    </row>
    <row r="1195" spans="2:7">
      <c r="B1195" s="422"/>
      <c r="C1195" s="422"/>
      <c r="G1195" s="2">
        <f>+G1194+E1195-F1195</f>
        <v>154.99999999999989</v>
      </c>
    </row>
    <row r="1196" spans="2:7">
      <c r="B1196" s="422"/>
      <c r="C1196" s="422"/>
      <c r="G1196" s="2">
        <f>+G1195+E1196-F1196</f>
        <v>154.99999999999989</v>
      </c>
    </row>
    <row r="1197" spans="2:7">
      <c r="B1197" s="422"/>
      <c r="C1197" s="422"/>
      <c r="G1197" s="2">
        <f>+G1196+E1197-F1197</f>
        <v>154.99999999999989</v>
      </c>
    </row>
    <row r="1198" spans="2:7">
      <c r="B1198" s="422"/>
      <c r="C1198" s="422"/>
      <c r="G1198" s="2">
        <f>+G1197+E1198-F1198</f>
        <v>154.99999999999989</v>
      </c>
    </row>
    <row r="1199" spans="2:7">
      <c r="B1199" s="422"/>
      <c r="C1199" s="422"/>
      <c r="G1199" s="2">
        <f>+G1198+E1199-F1199</f>
        <v>154.99999999999989</v>
      </c>
    </row>
    <row r="1200" spans="2:7">
      <c r="B1200" s="422"/>
      <c r="C1200" s="422"/>
      <c r="G1200" s="2">
        <f>+G1199+E1200-F1200</f>
        <v>154.99999999999989</v>
      </c>
    </row>
    <row r="1201" spans="2:7">
      <c r="B1201" s="422"/>
      <c r="C1201" s="422"/>
      <c r="G1201" s="2">
        <f>+G1200+E1201-F1201</f>
        <v>154.99999999999989</v>
      </c>
    </row>
    <row r="1202" spans="2:7">
      <c r="B1202" s="422"/>
      <c r="C1202" s="422"/>
      <c r="G1202" s="2">
        <f>+G1201+E1202-F1202</f>
        <v>154.99999999999989</v>
      </c>
    </row>
    <row r="1203" spans="2:7">
      <c r="B1203" s="422"/>
      <c r="C1203" s="422"/>
      <c r="G1203" s="2">
        <f>+G1202+E1203-F1203</f>
        <v>154.99999999999989</v>
      </c>
    </row>
    <row r="1204" spans="2:7">
      <c r="B1204" s="422"/>
      <c r="C1204" s="422"/>
      <c r="G1204" s="2">
        <f>+G1203+E1204-F1204</f>
        <v>154.99999999999989</v>
      </c>
    </row>
    <row r="1205" spans="2:7">
      <c r="B1205" s="422"/>
      <c r="C1205" s="422"/>
      <c r="G1205" s="2">
        <f>+G1204+E1205-F1205</f>
        <v>154.99999999999989</v>
      </c>
    </row>
    <row r="1206" spans="2:7">
      <c r="B1206" s="422"/>
      <c r="C1206" s="422"/>
      <c r="G1206" s="2">
        <f>+G1205+E1206-F1206</f>
        <v>154.99999999999989</v>
      </c>
    </row>
    <row r="1207" spans="2:7">
      <c r="B1207" s="422"/>
      <c r="C1207" s="422"/>
      <c r="G1207" s="2">
        <f>+G1206+E1207-F1207</f>
        <v>154.99999999999989</v>
      </c>
    </row>
    <row r="1208" spans="2:7">
      <c r="B1208" s="422"/>
      <c r="C1208" s="422"/>
      <c r="G1208" s="2">
        <f>+G1207+E1208-F1208</f>
        <v>154.99999999999989</v>
      </c>
    </row>
    <row r="1209" spans="2:7">
      <c r="B1209" s="422"/>
      <c r="C1209" s="422"/>
      <c r="G1209" s="2">
        <f>+G1208+E1209-F1209</f>
        <v>154.99999999999989</v>
      </c>
    </row>
    <row r="1210" spans="2:7">
      <c r="B1210" s="422"/>
      <c r="C1210" s="422"/>
      <c r="G1210" s="2">
        <f>+G1209+E1210-F1210</f>
        <v>154.99999999999989</v>
      </c>
    </row>
    <row r="1211" spans="2:7">
      <c r="B1211" s="422"/>
      <c r="C1211" s="422"/>
      <c r="G1211" s="2">
        <f>+G1210+E1211-F1211</f>
        <v>154.99999999999989</v>
      </c>
    </row>
    <row r="1212" spans="2:7">
      <c r="B1212" s="422"/>
      <c r="C1212" s="422"/>
      <c r="G1212" s="2">
        <f>+G1211+E1212-F1212</f>
        <v>154.99999999999989</v>
      </c>
    </row>
    <row r="1213" spans="2:7">
      <c r="B1213" s="422"/>
      <c r="C1213" s="422"/>
      <c r="G1213" s="2">
        <f>+G1212+E1213-F1213</f>
        <v>154.99999999999989</v>
      </c>
    </row>
    <row r="1214" spans="2:7">
      <c r="B1214" s="422"/>
      <c r="C1214" s="422"/>
      <c r="G1214" s="2">
        <f>+G1213+E1214-F1214</f>
        <v>154.99999999999989</v>
      </c>
    </row>
    <row r="1215" spans="2:7">
      <c r="B1215" s="422"/>
      <c r="C1215" s="422"/>
      <c r="G1215" s="2">
        <f>+G1214+E1215-F1215</f>
        <v>154.99999999999989</v>
      </c>
    </row>
    <row r="1216" spans="2:7">
      <c r="B1216" s="422"/>
      <c r="C1216" s="422"/>
      <c r="G1216" s="2">
        <f>+G1215+E1216-F1216</f>
        <v>154.99999999999989</v>
      </c>
    </row>
    <row r="1217" spans="2:7">
      <c r="B1217" s="422"/>
      <c r="C1217" s="422"/>
      <c r="G1217" s="2">
        <f>+G1216+E1217-F1217</f>
        <v>154.99999999999989</v>
      </c>
    </row>
    <row r="1218" spans="2:7">
      <c r="B1218" s="422"/>
      <c r="C1218" s="422"/>
      <c r="G1218" s="2">
        <f>+G1217+E1218-F1218</f>
        <v>154.99999999999989</v>
      </c>
    </row>
    <row r="1219" spans="2:7">
      <c r="B1219" s="422"/>
      <c r="C1219" s="422"/>
      <c r="G1219" s="2">
        <f>+G1218+E1219-F1219</f>
        <v>154.99999999999989</v>
      </c>
    </row>
    <row r="1220" spans="2:7">
      <c r="B1220" s="422"/>
      <c r="C1220" s="422"/>
      <c r="G1220" s="2">
        <f>+G1219+E1220-F1220</f>
        <v>154.99999999999989</v>
      </c>
    </row>
    <row r="1221" spans="2:7">
      <c r="B1221" s="422"/>
      <c r="C1221" s="422"/>
      <c r="G1221" s="2">
        <f>+G1220+E1221-F1221</f>
        <v>154.99999999999989</v>
      </c>
    </row>
    <row r="1222" spans="2:7">
      <c r="B1222" s="422"/>
      <c r="C1222" s="422"/>
      <c r="G1222" s="2">
        <f>+G1221+E1222-F1222</f>
        <v>154.99999999999989</v>
      </c>
    </row>
    <row r="1223" spans="2:7">
      <c r="B1223" s="422"/>
      <c r="C1223" s="422"/>
      <c r="G1223" s="2">
        <f>+G1222+E1223-F1223</f>
        <v>154.99999999999989</v>
      </c>
    </row>
    <row r="1224" spans="2:7">
      <c r="B1224" s="422"/>
      <c r="C1224" s="422"/>
      <c r="G1224" s="2">
        <f>+G1223+E1224-F1224</f>
        <v>154.99999999999989</v>
      </c>
    </row>
    <row r="1225" spans="2:7">
      <c r="B1225" s="422"/>
      <c r="C1225" s="422"/>
      <c r="G1225" s="2">
        <f>+G1224+E1225-F1225</f>
        <v>154.99999999999989</v>
      </c>
    </row>
    <row r="1226" spans="2:7">
      <c r="B1226" s="422"/>
      <c r="C1226" s="422"/>
      <c r="G1226" s="2">
        <f>+G1225+E1226-F1226</f>
        <v>154.99999999999989</v>
      </c>
    </row>
    <row r="1227" spans="2:7">
      <c r="B1227" s="422"/>
      <c r="C1227" s="422"/>
      <c r="G1227" s="2">
        <f>+G1226+E1227-F1227</f>
        <v>154.99999999999989</v>
      </c>
    </row>
    <row r="1228" spans="2:7">
      <c r="B1228" s="422"/>
      <c r="C1228" s="422"/>
      <c r="G1228" s="2">
        <f>+G1227+E1228-F1228</f>
        <v>154.99999999999989</v>
      </c>
    </row>
    <row r="1229" spans="2:7">
      <c r="B1229" s="422"/>
      <c r="C1229" s="422"/>
      <c r="G1229" s="2">
        <f>+G1228+E1229-F1229</f>
        <v>154.99999999999989</v>
      </c>
    </row>
    <row r="1230" spans="2:7">
      <c r="B1230" s="422"/>
      <c r="C1230" s="422"/>
      <c r="G1230" s="2">
        <f>+G1229+E1230-F1230</f>
        <v>154.99999999999989</v>
      </c>
    </row>
    <row r="1231" spans="2:7">
      <c r="B1231" s="422"/>
      <c r="C1231" s="422"/>
      <c r="G1231" s="2">
        <f>+G1230+E1231-F1231</f>
        <v>154.99999999999989</v>
      </c>
    </row>
    <row r="1232" spans="2:7">
      <c r="B1232" s="422"/>
      <c r="C1232" s="422"/>
      <c r="G1232" s="2">
        <f>+G1231+E1232-F1232</f>
        <v>154.99999999999989</v>
      </c>
    </row>
    <row r="1233" spans="2:7">
      <c r="B1233" s="422"/>
      <c r="C1233" s="422"/>
      <c r="G1233" s="2">
        <f>+G1232+E1233-F1233</f>
        <v>154.99999999999989</v>
      </c>
    </row>
    <row r="1234" spans="2:7">
      <c r="B1234" s="422"/>
      <c r="C1234" s="422"/>
      <c r="G1234" s="2">
        <f>+G1233+E1234-F1234</f>
        <v>154.99999999999989</v>
      </c>
    </row>
    <row r="1235" spans="2:7">
      <c r="B1235" s="422"/>
      <c r="C1235" s="422"/>
      <c r="G1235" s="2">
        <f>+G1234+E1235-F1235</f>
        <v>154.99999999999989</v>
      </c>
    </row>
    <row r="1236" spans="2:7">
      <c r="B1236" s="422"/>
      <c r="C1236" s="422"/>
      <c r="G1236" s="2">
        <f>+G1235+E1236-F1236</f>
        <v>154.99999999999989</v>
      </c>
    </row>
    <row r="1237" spans="2:7">
      <c r="B1237" s="422"/>
      <c r="C1237" s="422"/>
      <c r="G1237" s="2">
        <f>+G1236+E1237-F1237</f>
        <v>154.99999999999989</v>
      </c>
    </row>
    <row r="1238" spans="2:7">
      <c r="B1238" s="422"/>
      <c r="C1238" s="422"/>
      <c r="G1238" s="2">
        <f>+G1237+E1238-F1238</f>
        <v>154.99999999999989</v>
      </c>
    </row>
    <row r="1239" spans="2:7">
      <c r="B1239" s="422"/>
      <c r="C1239" s="422"/>
      <c r="G1239" s="2">
        <f>+G1238+E1239-F1239</f>
        <v>154.99999999999989</v>
      </c>
    </row>
    <row r="1240" spans="2:7">
      <c r="B1240" s="422"/>
      <c r="C1240" s="422"/>
      <c r="G1240" s="2">
        <f>+G1239+E1240-F1240</f>
        <v>154.99999999999989</v>
      </c>
    </row>
    <row r="1241" spans="2:7">
      <c r="B1241" s="422"/>
      <c r="C1241" s="422"/>
      <c r="G1241" s="2">
        <f>+G1240+E1241-F1241</f>
        <v>154.99999999999989</v>
      </c>
    </row>
    <row r="1242" spans="2:7">
      <c r="B1242" s="422"/>
      <c r="C1242" s="422"/>
      <c r="G1242" s="2">
        <f>+G1241+E1242-F1242</f>
        <v>154.99999999999989</v>
      </c>
    </row>
    <row r="1243" spans="2:7">
      <c r="B1243" s="422"/>
      <c r="C1243" s="422"/>
      <c r="G1243" s="2">
        <f>+G1242+E1243-F1243</f>
        <v>154.99999999999989</v>
      </c>
    </row>
    <row r="1244" spans="2:7">
      <c r="B1244" s="422"/>
      <c r="C1244" s="422"/>
      <c r="G1244" s="2">
        <f>+G1243+E1244-F1244</f>
        <v>154.99999999999989</v>
      </c>
    </row>
    <row r="1245" spans="2:7">
      <c r="B1245" s="422"/>
      <c r="C1245" s="422"/>
      <c r="G1245" s="2">
        <f>+G1244+E1245-F1245</f>
        <v>154.99999999999989</v>
      </c>
    </row>
    <row r="1246" spans="2:7">
      <c r="B1246" s="422"/>
      <c r="C1246" s="422"/>
      <c r="G1246" s="2">
        <f>+G1245+E1246-F1246</f>
        <v>154.99999999999989</v>
      </c>
    </row>
    <row r="1247" spans="2:7">
      <c r="B1247" s="422"/>
      <c r="C1247" s="422"/>
      <c r="G1247" s="2">
        <f>+G1246+E1247-F1247</f>
        <v>154.99999999999989</v>
      </c>
    </row>
    <row r="1248" spans="2:7">
      <c r="B1248" s="422"/>
      <c r="C1248" s="422"/>
      <c r="G1248" s="2">
        <f>+G1247+E1248-F1248</f>
        <v>154.99999999999989</v>
      </c>
    </row>
    <row r="1249" spans="2:7">
      <c r="B1249" s="422"/>
      <c r="C1249" s="422"/>
      <c r="G1249" s="2">
        <f>+G1248+E1249-F1249</f>
        <v>154.99999999999989</v>
      </c>
    </row>
    <row r="1250" spans="2:7">
      <c r="B1250" s="422"/>
      <c r="C1250" s="422"/>
      <c r="G1250" s="2">
        <f>+G1249+E1250-F1250</f>
        <v>154.99999999999989</v>
      </c>
    </row>
    <row r="1251" spans="2:7">
      <c r="B1251" s="422"/>
      <c r="C1251" s="422"/>
      <c r="G1251" s="2">
        <f>+G1250+E1251-F1251</f>
        <v>154.99999999999989</v>
      </c>
    </row>
    <row r="1252" spans="2:7">
      <c r="B1252" s="422"/>
      <c r="C1252" s="422"/>
      <c r="G1252" s="2">
        <f>+G1251+E1252-F1252</f>
        <v>154.99999999999989</v>
      </c>
    </row>
    <row r="1253" spans="2:7">
      <c r="B1253" s="422"/>
      <c r="C1253" s="422"/>
      <c r="G1253" s="2">
        <f>+G1252+E1253-F1253</f>
        <v>154.99999999999989</v>
      </c>
    </row>
    <row r="1254" spans="2:7">
      <c r="B1254" s="422"/>
      <c r="C1254" s="422"/>
      <c r="G1254" s="2">
        <f>+G1253+E1254-F1254</f>
        <v>154.99999999999989</v>
      </c>
    </row>
    <row r="1255" spans="2:7">
      <c r="B1255" s="422"/>
      <c r="C1255" s="422"/>
      <c r="G1255" s="2">
        <f>+G1254+E1255-F1255</f>
        <v>154.99999999999989</v>
      </c>
    </row>
    <row r="1256" spans="2:7">
      <c r="B1256" s="422"/>
      <c r="C1256" s="422"/>
      <c r="G1256" s="2">
        <f>+G1255+E1256-F1256</f>
        <v>154.99999999999989</v>
      </c>
    </row>
    <row r="1257" spans="2:7">
      <c r="B1257" s="422"/>
      <c r="C1257" s="422"/>
      <c r="G1257" s="2">
        <f>+G1256+E1257-F1257</f>
        <v>154.99999999999989</v>
      </c>
    </row>
    <row r="1258" spans="2:7">
      <c r="B1258" s="422"/>
      <c r="C1258" s="422"/>
      <c r="G1258" s="2">
        <f>+G1257+E1258-F1258</f>
        <v>154.99999999999989</v>
      </c>
    </row>
    <row r="1259" spans="2:7">
      <c r="B1259" s="422"/>
      <c r="C1259" s="422"/>
      <c r="G1259" s="2">
        <f>+G1258+E1259-F1259</f>
        <v>154.99999999999989</v>
      </c>
    </row>
    <row r="1260" spans="2:7">
      <c r="B1260" s="422"/>
      <c r="C1260" s="422"/>
      <c r="G1260" s="2">
        <f>+G1259+E1260-F1260</f>
        <v>154.99999999999989</v>
      </c>
    </row>
    <row r="1261" spans="2:7">
      <c r="B1261" s="422"/>
      <c r="C1261" s="422"/>
      <c r="G1261" s="2">
        <f>+G1260+E1261-F1261</f>
        <v>154.99999999999989</v>
      </c>
    </row>
    <row r="1262" spans="2:7">
      <c r="B1262" s="422"/>
      <c r="C1262" s="422"/>
      <c r="G1262" s="2">
        <f>+G1261+E1262-F1262</f>
        <v>154.99999999999989</v>
      </c>
    </row>
    <row r="1263" spans="2:7">
      <c r="B1263" s="422"/>
      <c r="C1263" s="422"/>
      <c r="G1263" s="2">
        <f>+G1262+E1263-F1263</f>
        <v>154.99999999999989</v>
      </c>
    </row>
    <row r="1264" spans="2:7">
      <c r="B1264" s="422"/>
      <c r="C1264" s="422"/>
      <c r="G1264" s="2">
        <f>+G1263+E1264-F1264</f>
        <v>154.99999999999989</v>
      </c>
    </row>
    <row r="1265" spans="2:7">
      <c r="B1265" s="422"/>
      <c r="C1265" s="422"/>
      <c r="G1265" s="2">
        <f>+G1264+E1265-F1265</f>
        <v>154.99999999999989</v>
      </c>
    </row>
    <row r="1266" spans="2:7">
      <c r="B1266" s="422"/>
      <c r="C1266" s="422"/>
      <c r="G1266" s="2">
        <f>+G1265+E1266-F1266</f>
        <v>154.99999999999989</v>
      </c>
    </row>
    <row r="1267" spans="2:7">
      <c r="B1267" s="422"/>
      <c r="C1267" s="422"/>
      <c r="G1267" s="2">
        <f>+G1266+E1267-F1267</f>
        <v>154.99999999999989</v>
      </c>
    </row>
    <row r="1268" spans="2:7">
      <c r="B1268" s="422"/>
      <c r="C1268" s="422"/>
      <c r="G1268" s="2">
        <f>+G1267+E1268-F1268</f>
        <v>154.99999999999989</v>
      </c>
    </row>
    <row r="1269" spans="2:7">
      <c r="B1269" s="422"/>
      <c r="C1269" s="422"/>
      <c r="G1269" s="2">
        <f>+G1268+E1269-F1269</f>
        <v>154.99999999999989</v>
      </c>
    </row>
    <row r="1270" spans="2:7">
      <c r="B1270" s="422"/>
      <c r="C1270" s="422"/>
      <c r="G1270" s="2">
        <f>+G1269+E1270-F1270</f>
        <v>154.99999999999989</v>
      </c>
    </row>
    <row r="1271" spans="2:7">
      <c r="B1271" s="422"/>
      <c r="C1271" s="422"/>
      <c r="G1271" s="2">
        <f>+G1270+E1271-F1271</f>
        <v>154.99999999999989</v>
      </c>
    </row>
    <row r="1272" spans="2:7">
      <c r="B1272" s="422"/>
      <c r="C1272" s="422"/>
      <c r="G1272" s="2">
        <f>+G1271+E1272-F1272</f>
        <v>154.99999999999989</v>
      </c>
    </row>
    <row r="1273" spans="2:7">
      <c r="B1273" s="422"/>
      <c r="C1273" s="422"/>
      <c r="G1273" s="2">
        <f>+G1272+E1273-F1273</f>
        <v>154.99999999999989</v>
      </c>
    </row>
    <row r="1274" spans="2:7">
      <c r="B1274" s="422"/>
      <c r="C1274" s="422"/>
      <c r="G1274" s="2">
        <f>+G1273+E1274-F1274</f>
        <v>154.99999999999989</v>
      </c>
    </row>
    <row r="1275" spans="2:7">
      <c r="B1275" s="422"/>
      <c r="C1275" s="422"/>
      <c r="G1275" s="2">
        <f>+G1274+E1275-F1275</f>
        <v>154.99999999999989</v>
      </c>
    </row>
    <row r="1276" spans="2:7">
      <c r="B1276" s="422"/>
      <c r="C1276" s="422"/>
      <c r="G1276" s="2">
        <f>+G1275+E1276-F1276</f>
        <v>154.99999999999989</v>
      </c>
    </row>
    <row r="1277" spans="2:7">
      <c r="B1277" s="422"/>
      <c r="C1277" s="422"/>
      <c r="G1277" s="2">
        <f>+G1276+E1277-F1277</f>
        <v>154.99999999999989</v>
      </c>
    </row>
    <row r="1278" spans="2:7">
      <c r="B1278" s="422"/>
      <c r="C1278" s="422"/>
      <c r="G1278" s="2">
        <f>+G1277+E1278-F1278</f>
        <v>154.99999999999989</v>
      </c>
    </row>
    <row r="1279" spans="2:7">
      <c r="B1279" s="422"/>
      <c r="C1279" s="422"/>
      <c r="G1279" s="2">
        <f>+G1278+E1279-F1279</f>
        <v>154.99999999999989</v>
      </c>
    </row>
    <row r="1280" spans="2:7">
      <c r="B1280" s="422"/>
      <c r="C1280" s="422"/>
      <c r="G1280" s="2">
        <f>+G1279+E1280-F1280</f>
        <v>154.99999999999989</v>
      </c>
    </row>
    <row r="1281" spans="2:7">
      <c r="B1281" s="422"/>
      <c r="C1281" s="422"/>
      <c r="G1281" s="2">
        <f>+G1280+E1281-F1281</f>
        <v>154.99999999999989</v>
      </c>
    </row>
    <row r="1282" spans="2:7">
      <c r="B1282" s="422"/>
      <c r="C1282" s="422"/>
      <c r="G1282" s="2">
        <f>+G1281+E1282-F1282</f>
        <v>154.99999999999989</v>
      </c>
    </row>
    <row r="1283" spans="2:7">
      <c r="B1283" s="422"/>
      <c r="C1283" s="422"/>
      <c r="G1283" s="2">
        <f>+G1282+E1283-F1283</f>
        <v>154.99999999999989</v>
      </c>
    </row>
    <row r="1284" spans="2:7">
      <c r="B1284" s="422"/>
      <c r="C1284" s="422"/>
      <c r="G1284" s="2">
        <f>+G1283+E1284-F1284</f>
        <v>154.99999999999989</v>
      </c>
    </row>
    <row r="1285" spans="2:7">
      <c r="B1285" s="422"/>
      <c r="C1285" s="422"/>
      <c r="G1285" s="2">
        <f>+G1284+E1285-F1285</f>
        <v>154.99999999999989</v>
      </c>
    </row>
    <row r="1286" spans="2:7">
      <c r="B1286" s="422"/>
      <c r="C1286" s="422"/>
      <c r="G1286" s="2">
        <f>+G1285+E1286-F1286</f>
        <v>154.99999999999989</v>
      </c>
    </row>
    <row r="1287" spans="2:7">
      <c r="B1287" s="422"/>
      <c r="C1287" s="422"/>
      <c r="G1287" s="2">
        <f>+G1286+E1287-F1287</f>
        <v>154.99999999999989</v>
      </c>
    </row>
    <row r="1288" spans="2:7">
      <c r="B1288" s="422"/>
      <c r="C1288" s="422"/>
      <c r="G1288" s="2">
        <f>+G1287+E1288-F1288</f>
        <v>154.99999999999989</v>
      </c>
    </row>
    <row r="1289" spans="2:7">
      <c r="B1289" s="422"/>
      <c r="C1289" s="422"/>
      <c r="G1289" s="2">
        <f>+G1288+E1289-F1289</f>
        <v>154.99999999999989</v>
      </c>
    </row>
    <row r="1290" spans="2:7">
      <c r="B1290" s="422"/>
      <c r="C1290" s="422"/>
      <c r="G1290" s="2">
        <f>+G1289+E1290-F1290</f>
        <v>154.99999999999989</v>
      </c>
    </row>
    <row r="1291" spans="2:7">
      <c r="B1291" s="422"/>
      <c r="C1291" s="422"/>
      <c r="G1291" s="2">
        <f>+G1290+E1291-F1291</f>
        <v>154.99999999999989</v>
      </c>
    </row>
    <row r="1292" spans="2:7">
      <c r="B1292" s="422"/>
      <c r="C1292" s="422"/>
      <c r="G1292" s="2">
        <f>+G1291+E1292-F1292</f>
        <v>154.99999999999989</v>
      </c>
    </row>
    <row r="1293" spans="2:7">
      <c r="B1293" s="422"/>
      <c r="C1293" s="422"/>
      <c r="G1293" s="2">
        <f>+G1292+E1293-F1293</f>
        <v>154.99999999999989</v>
      </c>
    </row>
    <row r="1294" spans="2:7">
      <c r="B1294" s="422"/>
      <c r="C1294" s="422"/>
      <c r="G1294" s="2">
        <f>+G1293+E1294-F1294</f>
        <v>154.99999999999989</v>
      </c>
    </row>
    <row r="1295" spans="2:7">
      <c r="B1295" s="422"/>
      <c r="C1295" s="422"/>
      <c r="G1295" s="2">
        <f>+G1294+E1295-F1295</f>
        <v>154.99999999999989</v>
      </c>
    </row>
    <row r="1296" spans="2:7">
      <c r="B1296" s="422"/>
      <c r="C1296" s="422"/>
      <c r="G1296" s="2">
        <f>+G1295+E1296-F1296</f>
        <v>154.99999999999989</v>
      </c>
    </row>
    <row r="1297" spans="2:7">
      <c r="B1297" s="422"/>
      <c r="C1297" s="422"/>
      <c r="G1297" s="2">
        <f>+G1296+E1297-F1297</f>
        <v>154.99999999999989</v>
      </c>
    </row>
    <row r="1298" spans="2:7">
      <c r="B1298" s="422"/>
      <c r="C1298" s="422"/>
      <c r="G1298" s="2">
        <f>+G1297+E1298-F1298</f>
        <v>154.99999999999989</v>
      </c>
    </row>
    <row r="1299" spans="2:7">
      <c r="B1299" s="422"/>
      <c r="C1299" s="422"/>
      <c r="G1299" s="2">
        <f>+G1298+E1299-F1299</f>
        <v>154.99999999999989</v>
      </c>
    </row>
    <row r="1300" spans="2:7">
      <c r="B1300" s="422"/>
      <c r="C1300" s="422"/>
      <c r="G1300" s="2">
        <f>+G1299+E1300-F1300</f>
        <v>154.99999999999989</v>
      </c>
    </row>
    <row r="1301" spans="2:7">
      <c r="B1301" s="422"/>
      <c r="C1301" s="422"/>
      <c r="G1301" s="2">
        <f>+G1300+E1301-F1301</f>
        <v>154.99999999999989</v>
      </c>
    </row>
    <row r="1302" spans="2:7">
      <c r="B1302" s="422"/>
      <c r="C1302" s="422"/>
      <c r="G1302" s="2">
        <f>+G1301+E1302-F1302</f>
        <v>154.99999999999989</v>
      </c>
    </row>
    <row r="1303" spans="2:7">
      <c r="B1303" s="422"/>
      <c r="C1303" s="422"/>
      <c r="G1303" s="2">
        <f>+G1302+E1303-F1303</f>
        <v>154.99999999999989</v>
      </c>
    </row>
    <row r="1304" spans="2:7">
      <c r="B1304" s="422"/>
      <c r="C1304" s="422"/>
      <c r="G1304" s="2">
        <f>+G1303+E1304-F1304</f>
        <v>154.99999999999989</v>
      </c>
    </row>
    <row r="1305" spans="2:7">
      <c r="B1305" s="422"/>
      <c r="C1305" s="422"/>
      <c r="G1305" s="2">
        <f>+G1304+E1305-F1305</f>
        <v>154.99999999999989</v>
      </c>
    </row>
    <row r="1306" spans="2:7">
      <c r="B1306" s="422"/>
      <c r="C1306" s="422"/>
      <c r="G1306" s="2">
        <f>+G1305+E1306-F1306</f>
        <v>154.99999999999989</v>
      </c>
    </row>
    <row r="1307" spans="2:7">
      <c r="B1307" s="422"/>
      <c r="C1307" s="422"/>
      <c r="G1307" s="2">
        <f>+G1306+E1307-F1307</f>
        <v>154.99999999999989</v>
      </c>
    </row>
    <row r="1308" spans="2:7">
      <c r="B1308" s="422"/>
      <c r="C1308" s="422"/>
      <c r="G1308" s="2">
        <f>+G1307+E1308-F1308</f>
        <v>154.99999999999989</v>
      </c>
    </row>
    <row r="1309" spans="2:7">
      <c r="B1309" s="422"/>
      <c r="C1309" s="422"/>
      <c r="G1309" s="2">
        <f>+G1308+E1309-F1309</f>
        <v>154.99999999999989</v>
      </c>
    </row>
    <row r="1310" spans="2:7">
      <c r="B1310" s="422"/>
      <c r="C1310" s="422"/>
      <c r="G1310" s="2">
        <f>+G1309+E1310-F1310</f>
        <v>154.99999999999989</v>
      </c>
    </row>
    <row r="1311" spans="2:7">
      <c r="B1311" s="422"/>
      <c r="C1311" s="422"/>
      <c r="G1311" s="2">
        <f>+G1310+E1311-F1311</f>
        <v>154.99999999999989</v>
      </c>
    </row>
    <row r="1312" spans="2:7">
      <c r="B1312" s="422"/>
      <c r="C1312" s="422"/>
      <c r="G1312" s="2">
        <f>+G1311+E1312-F1312</f>
        <v>154.99999999999989</v>
      </c>
    </row>
    <row r="1313" spans="2:7">
      <c r="B1313" s="422"/>
      <c r="C1313" s="422"/>
      <c r="G1313" s="2">
        <f>+G1312+E1313-F1313</f>
        <v>154.99999999999989</v>
      </c>
    </row>
    <row r="1314" spans="2:7">
      <c r="B1314" s="422"/>
      <c r="C1314" s="422"/>
      <c r="G1314" s="2">
        <f>+G1313+E1314-F1314</f>
        <v>154.99999999999989</v>
      </c>
    </row>
    <row r="1315" spans="2:7">
      <c r="B1315" s="422"/>
      <c r="C1315" s="422"/>
      <c r="G1315" s="2">
        <f>+G1314+E1315-F1315</f>
        <v>154.99999999999989</v>
      </c>
    </row>
  </sheetData>
  <autoFilter ref="A4:G174" xr:uid="{00000000-0009-0000-0000-000013000000}"/>
  <mergeCells count="5">
    <mergeCell ref="B2:G2"/>
    <mergeCell ref="J648:L648"/>
    <mergeCell ref="J692:L692"/>
    <mergeCell ref="I832:K832"/>
    <mergeCell ref="I891:K891"/>
  </mergeCells>
  <phoneticPr fontId="17" type="noConversion"/>
  <pageMargins left="0.7" right="0.7" top="0.75" bottom="0.75" header="0.3" footer="0.3"/>
  <pageSetup paperSize="9" fitToWidth="0" fitToHeight="0"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Q1320"/>
  <sheetViews>
    <sheetView topLeftCell="A938" zoomScaleNormal="100" workbookViewId="0">
      <selection activeCell="I955" sqref="I955"/>
    </sheetView>
  </sheetViews>
  <sheetFormatPr defaultColWidth="11.42578125" defaultRowHeight="15"/>
  <cols>
    <col min="1" max="1" width="11.42578125" style="3"/>
    <col min="2" max="2" width="14.42578125" style="7" customWidth="1"/>
    <col min="3" max="3" width="14.28515625" style="7" bestFit="1" customWidth="1"/>
    <col min="4" max="4" width="47.140625" bestFit="1" customWidth="1"/>
    <col min="5" max="5" width="11.42578125" style="28"/>
    <col min="6" max="6" width="11.42578125" style="2"/>
    <col min="7" max="7" width="11.7109375" customWidth="1"/>
    <col min="9" max="9" width="13.85546875" bestFit="1" customWidth="1"/>
    <col min="11" max="11" width="15.85546875" bestFit="1" customWidth="1"/>
    <col min="15" max="15" width="11.42578125" style="20"/>
  </cols>
  <sheetData>
    <row r="2" spans="1:7" ht="20.25" customHeight="1">
      <c r="B2" s="464" t="s">
        <v>410</v>
      </c>
      <c r="C2" s="464"/>
      <c r="D2" s="464"/>
      <c r="E2" s="422"/>
      <c r="F2" s="422"/>
      <c r="G2" s="422"/>
    </row>
    <row r="3" spans="1:7">
      <c r="B3" s="422"/>
      <c r="C3" s="422"/>
    </row>
    <row r="4" spans="1:7" ht="41.25">
      <c r="A4" s="30" t="s">
        <v>1</v>
      </c>
      <c r="B4" s="11" t="s">
        <v>2</v>
      </c>
      <c r="C4" s="11" t="s">
        <v>3</v>
      </c>
      <c r="D4" s="11" t="s">
        <v>4</v>
      </c>
      <c r="E4" s="47" t="s">
        <v>5</v>
      </c>
      <c r="F4" s="12" t="s">
        <v>6</v>
      </c>
      <c r="G4" s="12" t="s">
        <v>7</v>
      </c>
    </row>
    <row r="5" spans="1:7">
      <c r="A5" s="3">
        <v>42736</v>
      </c>
      <c r="B5" s="422" t="s">
        <v>8</v>
      </c>
      <c r="C5" s="422"/>
      <c r="G5" s="2">
        <v>380.7</v>
      </c>
    </row>
    <row r="6" spans="1:7">
      <c r="A6" s="3">
        <v>42761</v>
      </c>
      <c r="B6" s="422">
        <v>12163</v>
      </c>
      <c r="C6" s="422" t="s">
        <v>67</v>
      </c>
      <c r="F6" s="2">
        <v>124</v>
      </c>
      <c r="G6" s="2">
        <f>+G5+E6-F6</f>
        <v>256.7</v>
      </c>
    </row>
    <row r="7" spans="1:7">
      <c r="A7" s="3">
        <v>42786</v>
      </c>
      <c r="B7" s="422">
        <v>12214</v>
      </c>
      <c r="C7" s="422" t="s">
        <v>67</v>
      </c>
      <c r="F7" s="2">
        <v>253.7</v>
      </c>
      <c r="G7" s="2">
        <f t="shared" ref="G7:G70" si="0">+G6+E7-F7</f>
        <v>3</v>
      </c>
    </row>
    <row r="8" spans="1:7">
      <c r="A8" s="3">
        <v>42786</v>
      </c>
      <c r="B8" s="422">
        <v>12215</v>
      </c>
      <c r="C8" s="422" t="s">
        <v>67</v>
      </c>
      <c r="F8" s="2">
        <v>3</v>
      </c>
      <c r="G8" s="2">
        <f t="shared" si="0"/>
        <v>0</v>
      </c>
    </row>
    <row r="9" spans="1:7">
      <c r="A9" s="31">
        <v>42766</v>
      </c>
      <c r="B9" s="421" t="s">
        <v>10</v>
      </c>
      <c r="C9" s="421" t="s">
        <v>11</v>
      </c>
      <c r="D9" t="s">
        <v>12</v>
      </c>
      <c r="E9" s="48">
        <v>126.9</v>
      </c>
      <c r="G9" s="2">
        <f t="shared" si="0"/>
        <v>126.9</v>
      </c>
    </row>
    <row r="10" spans="1:7">
      <c r="B10" s="422"/>
      <c r="C10" s="422"/>
      <c r="D10" t="s">
        <v>13</v>
      </c>
      <c r="E10" s="48">
        <v>2.8</v>
      </c>
      <c r="G10" s="2">
        <f t="shared" si="0"/>
        <v>129.70000000000002</v>
      </c>
    </row>
    <row r="11" spans="1:7">
      <c r="B11" s="422"/>
      <c r="C11" s="422"/>
      <c r="D11" t="s">
        <v>14</v>
      </c>
      <c r="E11" s="48">
        <v>60</v>
      </c>
      <c r="G11" s="2">
        <f t="shared" si="0"/>
        <v>189.70000000000002</v>
      </c>
    </row>
    <row r="12" spans="1:7">
      <c r="B12" s="422"/>
      <c r="C12" s="422"/>
      <c r="D12" t="s">
        <v>15</v>
      </c>
      <c r="E12" s="48">
        <v>2</v>
      </c>
      <c r="G12" s="2">
        <f t="shared" si="0"/>
        <v>191.70000000000002</v>
      </c>
    </row>
    <row r="13" spans="1:7">
      <c r="A13" s="3">
        <v>42786</v>
      </c>
      <c r="B13" s="422">
        <v>12214</v>
      </c>
      <c r="C13" s="422" t="s">
        <v>11</v>
      </c>
      <c r="D13" t="s">
        <v>14</v>
      </c>
      <c r="E13" s="48"/>
      <c r="F13" s="2">
        <v>60</v>
      </c>
      <c r="G13" s="2">
        <f t="shared" si="0"/>
        <v>131.70000000000002</v>
      </c>
    </row>
    <row r="14" spans="1:7">
      <c r="A14" s="3">
        <v>42786</v>
      </c>
      <c r="B14" s="422">
        <v>12214</v>
      </c>
      <c r="C14" s="422" t="s">
        <v>11</v>
      </c>
      <c r="D14" t="s">
        <v>15</v>
      </c>
      <c r="E14" s="48"/>
      <c r="F14" s="2">
        <v>2</v>
      </c>
      <c r="G14" s="2">
        <f t="shared" si="0"/>
        <v>129.70000000000002</v>
      </c>
    </row>
    <row r="15" spans="1:7">
      <c r="A15" s="3">
        <v>42786</v>
      </c>
      <c r="B15" s="422">
        <v>12214</v>
      </c>
      <c r="C15" s="422" t="s">
        <v>11</v>
      </c>
      <c r="D15" t="s">
        <v>12</v>
      </c>
      <c r="E15" s="48"/>
      <c r="F15" s="2">
        <v>126.9</v>
      </c>
      <c r="G15" s="2">
        <f t="shared" si="0"/>
        <v>2.8000000000000114</v>
      </c>
    </row>
    <row r="16" spans="1:7">
      <c r="A16" s="3">
        <v>42786</v>
      </c>
      <c r="B16" s="422">
        <v>12215</v>
      </c>
      <c r="C16" s="422" t="s">
        <v>11</v>
      </c>
      <c r="D16" t="s">
        <v>13</v>
      </c>
      <c r="E16" s="48"/>
      <c r="F16" s="2">
        <v>2.8</v>
      </c>
      <c r="G16" s="2">
        <f t="shared" si="0"/>
        <v>1.1546319456101628E-14</v>
      </c>
    </row>
    <row r="17" spans="1:7">
      <c r="A17" s="31">
        <v>42794</v>
      </c>
      <c r="B17" s="421" t="s">
        <v>10</v>
      </c>
      <c r="C17" s="421" t="s">
        <v>17</v>
      </c>
      <c r="D17" t="s">
        <v>12</v>
      </c>
      <c r="E17" s="48">
        <v>129.9</v>
      </c>
      <c r="G17" s="2">
        <f t="shared" si="0"/>
        <v>129.9</v>
      </c>
    </row>
    <row r="18" spans="1:7">
      <c r="B18" s="422"/>
      <c r="C18" s="422"/>
      <c r="D18" t="s">
        <v>13</v>
      </c>
      <c r="E18" s="48">
        <v>2</v>
      </c>
      <c r="G18" s="2">
        <f t="shared" si="0"/>
        <v>131.9</v>
      </c>
    </row>
    <row r="19" spans="1:7">
      <c r="B19" s="422"/>
      <c r="C19" s="422"/>
      <c r="D19" t="s">
        <v>14</v>
      </c>
      <c r="E19" s="48">
        <v>56</v>
      </c>
      <c r="G19" s="2">
        <f t="shared" si="0"/>
        <v>187.9</v>
      </c>
    </row>
    <row r="20" spans="1:7">
      <c r="B20" s="422"/>
      <c r="C20" s="422"/>
      <c r="D20" t="s">
        <v>15</v>
      </c>
      <c r="E20" s="48">
        <v>2</v>
      </c>
      <c r="G20" s="2">
        <f t="shared" si="0"/>
        <v>189.9</v>
      </c>
    </row>
    <row r="21" spans="1:7">
      <c r="A21" s="3">
        <v>42821</v>
      </c>
      <c r="B21" s="422">
        <v>12525</v>
      </c>
      <c r="C21" s="422" t="s">
        <v>17</v>
      </c>
      <c r="D21" t="s">
        <v>14</v>
      </c>
      <c r="E21" s="48"/>
      <c r="F21" s="2">
        <v>56</v>
      </c>
      <c r="G21" s="2">
        <f t="shared" si="0"/>
        <v>133.9</v>
      </c>
    </row>
    <row r="22" spans="1:7">
      <c r="A22" s="3">
        <v>42821</v>
      </c>
      <c r="B22" s="422">
        <v>12525</v>
      </c>
      <c r="C22" s="422" t="s">
        <v>17</v>
      </c>
      <c r="D22" t="s">
        <v>15</v>
      </c>
      <c r="E22" s="48"/>
      <c r="F22" s="2">
        <v>2</v>
      </c>
      <c r="G22" s="2">
        <f t="shared" si="0"/>
        <v>131.9</v>
      </c>
    </row>
    <row r="23" spans="1:7">
      <c r="A23" s="3">
        <v>42821</v>
      </c>
      <c r="B23" s="422">
        <v>12525</v>
      </c>
      <c r="C23" s="422" t="s">
        <v>17</v>
      </c>
      <c r="D23" t="s">
        <v>12</v>
      </c>
      <c r="E23" s="48"/>
      <c r="F23" s="2">
        <v>129.9</v>
      </c>
      <c r="G23" s="2">
        <f t="shared" si="0"/>
        <v>2</v>
      </c>
    </row>
    <row r="24" spans="1:7">
      <c r="A24" s="3">
        <v>42821</v>
      </c>
      <c r="B24" s="422">
        <v>12525</v>
      </c>
      <c r="C24" s="422" t="s">
        <v>17</v>
      </c>
      <c r="D24" t="s">
        <v>13</v>
      </c>
      <c r="E24" s="48"/>
      <c r="F24" s="2">
        <v>2</v>
      </c>
      <c r="G24" s="2">
        <f t="shared" si="0"/>
        <v>0</v>
      </c>
    </row>
    <row r="25" spans="1:7">
      <c r="A25" s="31">
        <v>42825</v>
      </c>
      <c r="B25" s="421" t="s">
        <v>10</v>
      </c>
      <c r="C25" s="421" t="s">
        <v>18</v>
      </c>
      <c r="D25" t="s">
        <v>12</v>
      </c>
      <c r="E25" s="48">
        <v>117.7</v>
      </c>
      <c r="G25" s="2">
        <f t="shared" si="0"/>
        <v>117.7</v>
      </c>
    </row>
    <row r="26" spans="1:7">
      <c r="B26" s="422"/>
      <c r="C26" s="422"/>
      <c r="D26" t="s">
        <v>13</v>
      </c>
      <c r="E26" s="48">
        <v>2</v>
      </c>
      <c r="G26" s="2">
        <f t="shared" si="0"/>
        <v>119.7</v>
      </c>
    </row>
    <row r="27" spans="1:7">
      <c r="B27" s="422"/>
      <c r="C27" s="422"/>
      <c r="D27" t="s">
        <v>14</v>
      </c>
      <c r="E27" s="48">
        <v>60</v>
      </c>
      <c r="G27" s="2">
        <f t="shared" si="0"/>
        <v>179.7</v>
      </c>
    </row>
    <row r="28" spans="1:7">
      <c r="B28" s="422"/>
      <c r="C28" s="422"/>
      <c r="D28" t="s">
        <v>15</v>
      </c>
      <c r="E28" s="48">
        <v>2</v>
      </c>
      <c r="G28" s="2">
        <f t="shared" si="0"/>
        <v>181.7</v>
      </c>
    </row>
    <row r="29" spans="1:7">
      <c r="B29" s="422"/>
      <c r="C29" s="422"/>
      <c r="D29" t="s">
        <v>70</v>
      </c>
      <c r="E29" s="48">
        <v>85</v>
      </c>
      <c r="G29" s="2">
        <f t="shared" si="0"/>
        <v>266.7</v>
      </c>
    </row>
    <row r="30" spans="1:7">
      <c r="A30" s="3">
        <v>42882</v>
      </c>
      <c r="B30" s="422">
        <v>12836</v>
      </c>
      <c r="C30" s="422" t="s">
        <v>18</v>
      </c>
      <c r="D30" t="s">
        <v>12</v>
      </c>
      <c r="E30" s="48"/>
      <c r="F30" s="2">
        <v>117.7</v>
      </c>
      <c r="G30" s="2">
        <f t="shared" si="0"/>
        <v>149</v>
      </c>
    </row>
    <row r="31" spans="1:7">
      <c r="A31" s="3">
        <v>42882</v>
      </c>
      <c r="B31" s="422">
        <v>12836</v>
      </c>
      <c r="C31" s="422" t="s">
        <v>18</v>
      </c>
      <c r="D31" t="s">
        <v>13</v>
      </c>
      <c r="E31" s="48"/>
      <c r="F31" s="2">
        <v>2</v>
      </c>
      <c r="G31" s="2">
        <f t="shared" si="0"/>
        <v>147</v>
      </c>
    </row>
    <row r="32" spans="1:7">
      <c r="A32" s="3">
        <v>42920</v>
      </c>
      <c r="B32" s="422">
        <v>13180</v>
      </c>
      <c r="C32" s="422" t="s">
        <v>18</v>
      </c>
      <c r="D32" t="s">
        <v>14</v>
      </c>
      <c r="E32" s="48"/>
      <c r="F32" s="2">
        <v>60</v>
      </c>
      <c r="G32" s="2">
        <f t="shared" si="0"/>
        <v>87</v>
      </c>
    </row>
    <row r="33" spans="1:7">
      <c r="A33" s="3">
        <v>42920</v>
      </c>
      <c r="B33" s="422">
        <v>13180</v>
      </c>
      <c r="C33" s="422" t="s">
        <v>18</v>
      </c>
      <c r="D33" t="s">
        <v>15</v>
      </c>
      <c r="E33" s="48"/>
      <c r="F33" s="2">
        <v>2</v>
      </c>
      <c r="G33" s="2">
        <f t="shared" si="0"/>
        <v>85</v>
      </c>
    </row>
    <row r="34" spans="1:7">
      <c r="A34" s="3">
        <v>42949</v>
      </c>
      <c r="B34" s="422">
        <v>13355</v>
      </c>
      <c r="C34" s="422" t="s">
        <v>18</v>
      </c>
      <c r="D34" t="s">
        <v>70</v>
      </c>
      <c r="E34" s="48"/>
      <c r="F34" s="2">
        <v>85</v>
      </c>
      <c r="G34" s="2">
        <f t="shared" si="0"/>
        <v>0</v>
      </c>
    </row>
    <row r="35" spans="1:7">
      <c r="A35" s="31">
        <v>42855</v>
      </c>
      <c r="B35" s="421" t="s">
        <v>10</v>
      </c>
      <c r="C35" s="421" t="s">
        <v>19</v>
      </c>
      <c r="D35" t="s">
        <v>12</v>
      </c>
      <c r="E35" s="50">
        <v>127.1</v>
      </c>
      <c r="G35" s="2">
        <f t="shared" si="0"/>
        <v>127.1</v>
      </c>
    </row>
    <row r="36" spans="1:7">
      <c r="B36" s="422"/>
      <c r="C36" s="422"/>
      <c r="D36" t="s">
        <v>13</v>
      </c>
      <c r="E36" s="48">
        <v>2</v>
      </c>
      <c r="G36" s="2">
        <f t="shared" si="0"/>
        <v>129.1</v>
      </c>
    </row>
    <row r="37" spans="1:7">
      <c r="B37" s="422"/>
      <c r="C37" s="422"/>
      <c r="D37" t="s">
        <v>14</v>
      </c>
      <c r="E37" s="48">
        <v>60</v>
      </c>
      <c r="G37" s="2">
        <f t="shared" si="0"/>
        <v>189.1</v>
      </c>
    </row>
    <row r="38" spans="1:7">
      <c r="B38" s="422"/>
      <c r="C38" s="422"/>
      <c r="D38" t="s">
        <v>15</v>
      </c>
      <c r="E38" s="48">
        <v>2</v>
      </c>
      <c r="G38" s="2">
        <f t="shared" si="0"/>
        <v>191.1</v>
      </c>
    </row>
    <row r="39" spans="1:7">
      <c r="A39" s="3">
        <v>42891</v>
      </c>
      <c r="B39" s="422">
        <v>13052</v>
      </c>
      <c r="C39" s="422" t="s">
        <v>19</v>
      </c>
      <c r="D39" t="s">
        <v>12</v>
      </c>
      <c r="E39" s="48"/>
      <c r="F39" s="2">
        <v>127.1</v>
      </c>
      <c r="G39" s="2">
        <f t="shared" si="0"/>
        <v>64</v>
      </c>
    </row>
    <row r="40" spans="1:7">
      <c r="A40" s="3">
        <v>42891</v>
      </c>
      <c r="B40" s="422">
        <v>13052</v>
      </c>
      <c r="C40" s="422" t="s">
        <v>19</v>
      </c>
      <c r="D40" t="s">
        <v>13</v>
      </c>
      <c r="E40" s="48"/>
      <c r="F40" s="2">
        <v>2</v>
      </c>
      <c r="G40" s="2">
        <f t="shared" si="0"/>
        <v>62</v>
      </c>
    </row>
    <row r="41" spans="1:7">
      <c r="A41" s="3">
        <v>42949</v>
      </c>
      <c r="B41" s="422">
        <v>13355</v>
      </c>
      <c r="C41" s="422" t="s">
        <v>19</v>
      </c>
      <c r="D41" t="s">
        <v>14</v>
      </c>
      <c r="E41" s="48"/>
      <c r="F41" s="2">
        <v>60</v>
      </c>
      <c r="G41" s="2">
        <f t="shared" si="0"/>
        <v>2</v>
      </c>
    </row>
    <row r="42" spans="1:7">
      <c r="A42" s="3">
        <v>42949</v>
      </c>
      <c r="B42" s="422">
        <v>13355</v>
      </c>
      <c r="C42" s="422" t="s">
        <v>19</v>
      </c>
      <c r="D42" t="s">
        <v>15</v>
      </c>
      <c r="E42" s="48"/>
      <c r="F42" s="2">
        <v>2</v>
      </c>
      <c r="G42" s="2">
        <f t="shared" si="0"/>
        <v>0</v>
      </c>
    </row>
    <row r="43" spans="1:7">
      <c r="A43" s="31">
        <v>42886</v>
      </c>
      <c r="B43" s="421" t="s">
        <v>10</v>
      </c>
      <c r="C43" s="421" t="s">
        <v>20</v>
      </c>
      <c r="D43" t="s">
        <v>12</v>
      </c>
      <c r="E43" s="48">
        <v>89.4</v>
      </c>
      <c r="G43" s="2">
        <f t="shared" si="0"/>
        <v>89.4</v>
      </c>
    </row>
    <row r="44" spans="1:7">
      <c r="B44" s="422"/>
      <c r="C44" s="422"/>
      <c r="D44" t="s">
        <v>13</v>
      </c>
      <c r="E44" s="48">
        <v>2</v>
      </c>
      <c r="G44" s="2">
        <f t="shared" si="0"/>
        <v>91.4</v>
      </c>
    </row>
    <row r="45" spans="1:7">
      <c r="B45" s="422"/>
      <c r="C45" s="422"/>
      <c r="D45" t="s">
        <v>14</v>
      </c>
      <c r="E45" s="48">
        <v>60</v>
      </c>
      <c r="G45" s="2">
        <f t="shared" si="0"/>
        <v>151.4</v>
      </c>
    </row>
    <row r="46" spans="1:7">
      <c r="B46" s="422"/>
      <c r="C46" s="422"/>
      <c r="D46" t="s">
        <v>15</v>
      </c>
      <c r="E46" s="48">
        <v>2</v>
      </c>
      <c r="G46" s="2">
        <f t="shared" si="0"/>
        <v>153.4</v>
      </c>
    </row>
    <row r="47" spans="1:7">
      <c r="A47" s="3">
        <v>42927</v>
      </c>
      <c r="B47" s="422">
        <v>13199</v>
      </c>
      <c r="C47" s="422" t="s">
        <v>20</v>
      </c>
      <c r="D47" t="s">
        <v>12</v>
      </c>
      <c r="E47" s="48"/>
      <c r="F47" s="2">
        <v>89.4</v>
      </c>
      <c r="G47" s="2">
        <f t="shared" si="0"/>
        <v>64</v>
      </c>
    </row>
    <row r="48" spans="1:7">
      <c r="A48" s="3">
        <v>42927</v>
      </c>
      <c r="B48" s="422">
        <v>13199</v>
      </c>
      <c r="C48" s="422" t="s">
        <v>20</v>
      </c>
      <c r="D48" t="s">
        <v>13</v>
      </c>
      <c r="E48" s="48"/>
      <c r="F48" s="2">
        <v>2</v>
      </c>
      <c r="G48" s="2">
        <f t="shared" si="0"/>
        <v>62</v>
      </c>
    </row>
    <row r="49" spans="1:7">
      <c r="A49" s="3">
        <v>42949</v>
      </c>
      <c r="B49" s="422">
        <v>13355</v>
      </c>
      <c r="C49" s="422" t="s">
        <v>20</v>
      </c>
      <c r="D49" t="s">
        <v>14</v>
      </c>
      <c r="E49" s="48"/>
      <c r="F49" s="2">
        <v>60</v>
      </c>
      <c r="G49" s="2">
        <f t="shared" si="0"/>
        <v>2</v>
      </c>
    </row>
    <row r="50" spans="1:7">
      <c r="A50" s="3">
        <v>42949</v>
      </c>
      <c r="B50" s="422">
        <v>13355</v>
      </c>
      <c r="C50" s="422" t="s">
        <v>20</v>
      </c>
      <c r="D50" t="s">
        <v>15</v>
      </c>
      <c r="E50" s="48"/>
      <c r="F50" s="2">
        <v>2</v>
      </c>
      <c r="G50" s="2">
        <f t="shared" si="0"/>
        <v>0</v>
      </c>
    </row>
    <row r="51" spans="1:7">
      <c r="A51" s="31">
        <v>42916</v>
      </c>
      <c r="B51" s="421" t="s">
        <v>10</v>
      </c>
      <c r="C51" s="421" t="s">
        <v>21</v>
      </c>
      <c r="D51" t="s">
        <v>12</v>
      </c>
      <c r="E51" s="48">
        <v>87.1</v>
      </c>
      <c r="G51" s="2">
        <f t="shared" si="0"/>
        <v>87.1</v>
      </c>
    </row>
    <row r="52" spans="1:7">
      <c r="B52" s="422"/>
      <c r="C52" s="422"/>
      <c r="D52" t="s">
        <v>13</v>
      </c>
      <c r="E52" s="48">
        <v>2</v>
      </c>
      <c r="G52" s="2">
        <f t="shared" si="0"/>
        <v>89.1</v>
      </c>
    </row>
    <row r="53" spans="1:7">
      <c r="B53" s="422"/>
      <c r="C53" s="422"/>
      <c r="D53" t="s">
        <v>14</v>
      </c>
      <c r="E53" s="48">
        <v>60</v>
      </c>
      <c r="G53" s="2">
        <f t="shared" si="0"/>
        <v>149.1</v>
      </c>
    </row>
    <row r="54" spans="1:7">
      <c r="B54" s="422"/>
      <c r="C54" s="422"/>
      <c r="D54" t="s">
        <v>15</v>
      </c>
      <c r="E54" s="48">
        <v>2</v>
      </c>
      <c r="G54" s="2">
        <f t="shared" si="0"/>
        <v>151.1</v>
      </c>
    </row>
    <row r="55" spans="1:7">
      <c r="A55" s="3">
        <v>42949</v>
      </c>
      <c r="B55" s="422">
        <v>13355</v>
      </c>
      <c r="C55" s="422" t="s">
        <v>21</v>
      </c>
      <c r="D55" t="s">
        <v>14</v>
      </c>
      <c r="E55" s="48"/>
      <c r="F55" s="2">
        <v>60</v>
      </c>
      <c r="G55" s="2">
        <f t="shared" si="0"/>
        <v>91.1</v>
      </c>
    </row>
    <row r="56" spans="1:7">
      <c r="A56" s="3">
        <v>42949</v>
      </c>
      <c r="B56" s="422">
        <v>13355</v>
      </c>
      <c r="C56" s="422" t="s">
        <v>21</v>
      </c>
      <c r="D56" t="s">
        <v>15</v>
      </c>
      <c r="E56" s="48"/>
      <c r="F56" s="2">
        <v>2</v>
      </c>
      <c r="G56" s="2">
        <f t="shared" si="0"/>
        <v>89.1</v>
      </c>
    </row>
    <row r="57" spans="1:7">
      <c r="A57" s="3">
        <v>42949</v>
      </c>
      <c r="B57" s="422">
        <v>13355</v>
      </c>
      <c r="C57" s="422" t="s">
        <v>21</v>
      </c>
      <c r="D57" t="s">
        <v>12</v>
      </c>
      <c r="E57" s="48"/>
      <c r="F57" s="2">
        <v>87.1</v>
      </c>
      <c r="G57" s="2">
        <f t="shared" si="0"/>
        <v>2</v>
      </c>
    </row>
    <row r="58" spans="1:7">
      <c r="A58" s="3">
        <v>42949</v>
      </c>
      <c r="B58" s="422">
        <v>13355</v>
      </c>
      <c r="C58" s="422" t="s">
        <v>21</v>
      </c>
      <c r="D58" t="s">
        <v>13</v>
      </c>
      <c r="E58" s="48"/>
      <c r="F58" s="2">
        <v>2</v>
      </c>
      <c r="G58" s="2">
        <f t="shared" si="0"/>
        <v>0</v>
      </c>
    </row>
    <row r="59" spans="1:7">
      <c r="A59" s="31">
        <v>42947</v>
      </c>
      <c r="B59" s="421" t="s">
        <v>10</v>
      </c>
      <c r="C59" s="421" t="s">
        <v>22</v>
      </c>
      <c r="D59" t="s">
        <v>12</v>
      </c>
      <c r="E59" s="48">
        <v>84.7</v>
      </c>
      <c r="G59" s="2">
        <f t="shared" si="0"/>
        <v>84.7</v>
      </c>
    </row>
    <row r="60" spans="1:7">
      <c r="B60" s="422"/>
      <c r="C60" s="422"/>
      <c r="D60" t="s">
        <v>13</v>
      </c>
      <c r="E60" s="48">
        <v>2</v>
      </c>
      <c r="G60" s="2">
        <f t="shared" si="0"/>
        <v>86.7</v>
      </c>
    </row>
    <row r="61" spans="1:7">
      <c r="B61" s="422"/>
      <c r="C61" s="422"/>
      <c r="D61" t="s">
        <v>14</v>
      </c>
      <c r="E61" s="48">
        <v>60</v>
      </c>
      <c r="G61" s="2">
        <f t="shared" si="0"/>
        <v>146.69999999999999</v>
      </c>
    </row>
    <row r="62" spans="1:7">
      <c r="B62" s="422"/>
      <c r="C62" s="422"/>
      <c r="D62" t="s">
        <v>15</v>
      </c>
      <c r="E62" s="48">
        <v>2</v>
      </c>
      <c r="G62" s="2">
        <f t="shared" si="0"/>
        <v>148.69999999999999</v>
      </c>
    </row>
    <row r="63" spans="1:7">
      <c r="A63" s="3">
        <v>42949</v>
      </c>
      <c r="B63" s="422">
        <v>13355</v>
      </c>
      <c r="C63" s="422" t="s">
        <v>22</v>
      </c>
      <c r="D63" t="s">
        <v>14</v>
      </c>
      <c r="E63" s="48"/>
      <c r="F63" s="2">
        <v>60</v>
      </c>
      <c r="G63" s="2">
        <f t="shared" si="0"/>
        <v>88.699999999999989</v>
      </c>
    </row>
    <row r="64" spans="1:7">
      <c r="A64" s="3">
        <v>42949</v>
      </c>
      <c r="B64" s="422">
        <v>13355</v>
      </c>
      <c r="C64" s="422" t="s">
        <v>22</v>
      </c>
      <c r="D64" t="s">
        <v>15</v>
      </c>
      <c r="E64" s="48"/>
      <c r="F64" s="2">
        <v>2</v>
      </c>
      <c r="G64" s="2">
        <f t="shared" si="0"/>
        <v>86.699999999999989</v>
      </c>
    </row>
    <row r="65" spans="1:7">
      <c r="A65" s="3">
        <v>43014</v>
      </c>
      <c r="B65" s="422">
        <v>13800</v>
      </c>
      <c r="C65" s="422" t="s">
        <v>22</v>
      </c>
      <c r="D65" t="s">
        <v>12</v>
      </c>
      <c r="E65" s="48"/>
      <c r="F65" s="2">
        <v>84.7</v>
      </c>
      <c r="G65" s="2">
        <f t="shared" si="0"/>
        <v>1.9999999999999858</v>
      </c>
    </row>
    <row r="66" spans="1:7">
      <c r="A66" s="3">
        <v>43014</v>
      </c>
      <c r="B66" s="422">
        <v>13800</v>
      </c>
      <c r="C66" s="422" t="s">
        <v>22</v>
      </c>
      <c r="D66" t="s">
        <v>13</v>
      </c>
      <c r="E66" s="48"/>
      <c r="F66" s="2">
        <v>2</v>
      </c>
      <c r="G66" s="2">
        <f t="shared" si="0"/>
        <v>-1.4210854715202004E-14</v>
      </c>
    </row>
    <row r="67" spans="1:7">
      <c r="A67" s="31">
        <v>42978</v>
      </c>
      <c r="B67" s="421" t="s">
        <v>10</v>
      </c>
      <c r="C67" s="421" t="s">
        <v>23</v>
      </c>
      <c r="D67" t="s">
        <v>12</v>
      </c>
      <c r="E67" s="48">
        <v>84.7</v>
      </c>
      <c r="G67" s="2">
        <f t="shared" si="0"/>
        <v>84.699999999999989</v>
      </c>
    </row>
    <row r="68" spans="1:7">
      <c r="B68" s="422"/>
      <c r="C68" s="422"/>
      <c r="D68" t="s">
        <v>13</v>
      </c>
      <c r="E68" s="48">
        <v>2</v>
      </c>
      <c r="G68" s="2">
        <f t="shared" si="0"/>
        <v>86.699999999999989</v>
      </c>
    </row>
    <row r="69" spans="1:7">
      <c r="B69" s="422"/>
      <c r="C69" s="422"/>
      <c r="D69" t="s">
        <v>14</v>
      </c>
      <c r="E69" s="48">
        <v>60</v>
      </c>
      <c r="G69" s="2">
        <f t="shared" si="0"/>
        <v>146.69999999999999</v>
      </c>
    </row>
    <row r="70" spans="1:7">
      <c r="B70" s="422"/>
      <c r="C70" s="422"/>
      <c r="D70" t="s">
        <v>15</v>
      </c>
      <c r="E70" s="48">
        <v>2</v>
      </c>
      <c r="G70" s="2">
        <f t="shared" si="0"/>
        <v>148.69999999999999</v>
      </c>
    </row>
    <row r="71" spans="1:7">
      <c r="A71" s="3">
        <v>43014</v>
      </c>
      <c r="B71" s="422">
        <v>13800</v>
      </c>
      <c r="C71" s="422" t="s">
        <v>23</v>
      </c>
      <c r="D71" t="s">
        <v>12</v>
      </c>
      <c r="E71" s="48"/>
      <c r="F71" s="2">
        <v>84.7</v>
      </c>
      <c r="G71" s="2">
        <f t="shared" ref="G71:G134" si="1">+G70+E71-F71</f>
        <v>63.999999999999986</v>
      </c>
    </row>
    <row r="72" spans="1:7">
      <c r="A72" s="3">
        <v>43014</v>
      </c>
      <c r="B72" s="422">
        <v>13800</v>
      </c>
      <c r="C72" s="422" t="s">
        <v>23</v>
      </c>
      <c r="D72" t="s">
        <v>13</v>
      </c>
      <c r="E72" s="48"/>
      <c r="F72" s="2">
        <v>2</v>
      </c>
      <c r="G72" s="2">
        <f t="shared" si="1"/>
        <v>61.999999999999986</v>
      </c>
    </row>
    <row r="73" spans="1:7">
      <c r="A73" s="3">
        <v>43068</v>
      </c>
      <c r="B73" s="422">
        <v>14172</v>
      </c>
      <c r="C73" s="422" t="s">
        <v>23</v>
      </c>
      <c r="D73" t="s">
        <v>14</v>
      </c>
      <c r="E73" s="48"/>
      <c r="F73" s="2">
        <v>60</v>
      </c>
      <c r="G73" s="2">
        <f t="shared" si="1"/>
        <v>1.9999999999999858</v>
      </c>
    </row>
    <row r="74" spans="1:7">
      <c r="A74" s="3">
        <v>43068</v>
      </c>
      <c r="B74" s="422">
        <v>14172</v>
      </c>
      <c r="C74" s="422" t="s">
        <v>23</v>
      </c>
      <c r="D74" t="s">
        <v>15</v>
      </c>
      <c r="E74" s="48"/>
      <c r="F74" s="2">
        <v>2</v>
      </c>
      <c r="G74" s="2">
        <f t="shared" si="1"/>
        <v>-1.4210854715202004E-14</v>
      </c>
    </row>
    <row r="75" spans="1:7">
      <c r="A75" s="31">
        <v>43008</v>
      </c>
      <c r="B75" s="421" t="s">
        <v>10</v>
      </c>
      <c r="C75" s="421" t="s">
        <v>24</v>
      </c>
      <c r="D75" t="s">
        <v>12</v>
      </c>
      <c r="E75" s="48">
        <v>107.3</v>
      </c>
      <c r="G75" s="2">
        <f t="shared" si="1"/>
        <v>107.29999999999998</v>
      </c>
    </row>
    <row r="76" spans="1:7">
      <c r="B76" s="422"/>
      <c r="C76" s="422"/>
      <c r="D76" t="s">
        <v>13</v>
      </c>
      <c r="E76" s="48">
        <v>2</v>
      </c>
      <c r="G76" s="2">
        <f t="shared" si="1"/>
        <v>109.29999999999998</v>
      </c>
    </row>
    <row r="77" spans="1:7">
      <c r="B77" s="422"/>
      <c r="C77" s="422"/>
      <c r="D77" t="s">
        <v>14</v>
      </c>
      <c r="E77" s="48">
        <v>60</v>
      </c>
      <c r="G77" s="2">
        <f t="shared" si="1"/>
        <v>169.29999999999998</v>
      </c>
    </row>
    <row r="78" spans="1:7">
      <c r="B78" s="422"/>
      <c r="C78" s="422"/>
      <c r="D78" t="s">
        <v>15</v>
      </c>
      <c r="E78" s="48">
        <v>2</v>
      </c>
      <c r="G78" s="2">
        <f t="shared" si="1"/>
        <v>171.29999999999998</v>
      </c>
    </row>
    <row r="79" spans="1:7">
      <c r="A79" s="3">
        <v>42788</v>
      </c>
      <c r="B79" s="422"/>
      <c r="C79" s="422"/>
      <c r="D79" t="s">
        <v>70</v>
      </c>
      <c r="E79" s="48">
        <v>85</v>
      </c>
      <c r="G79" s="2">
        <f t="shared" si="1"/>
        <v>256.29999999999995</v>
      </c>
    </row>
    <row r="80" spans="1:7">
      <c r="A80" s="3">
        <v>43202</v>
      </c>
      <c r="B80" s="422">
        <v>15097</v>
      </c>
      <c r="C80" s="422" t="s">
        <v>24</v>
      </c>
      <c r="D80" t="s">
        <v>29</v>
      </c>
      <c r="E80" s="48"/>
      <c r="F80" s="2">
        <v>2</v>
      </c>
      <c r="G80" s="2">
        <f t="shared" si="1"/>
        <v>254.29999999999995</v>
      </c>
    </row>
    <row r="81" spans="1:7">
      <c r="A81" s="3">
        <v>43202</v>
      </c>
      <c r="B81" s="422">
        <v>15096</v>
      </c>
      <c r="C81" s="422" t="s">
        <v>24</v>
      </c>
      <c r="D81" t="s">
        <v>14</v>
      </c>
      <c r="E81" s="48"/>
      <c r="F81" s="2">
        <v>60</v>
      </c>
      <c r="G81" s="2">
        <f t="shared" si="1"/>
        <v>194.29999999999995</v>
      </c>
    </row>
    <row r="82" spans="1:7">
      <c r="A82" s="3">
        <v>43067</v>
      </c>
      <c r="B82" s="422" t="s">
        <v>61</v>
      </c>
      <c r="C82" s="4">
        <v>42788</v>
      </c>
      <c r="D82" t="s">
        <v>70</v>
      </c>
      <c r="E82" s="48"/>
      <c r="F82" s="2">
        <v>85</v>
      </c>
      <c r="G82" s="2">
        <f t="shared" si="1"/>
        <v>109.29999999999995</v>
      </c>
    </row>
    <row r="83" spans="1:7">
      <c r="A83" s="3">
        <v>43068</v>
      </c>
      <c r="B83" s="422">
        <v>14172</v>
      </c>
      <c r="C83" s="4" t="s">
        <v>24</v>
      </c>
      <c r="D83" t="s">
        <v>12</v>
      </c>
      <c r="E83" s="48"/>
      <c r="F83" s="2">
        <v>107.3</v>
      </c>
      <c r="G83" s="2">
        <f t="shared" si="1"/>
        <v>1.9999999999999574</v>
      </c>
    </row>
    <row r="84" spans="1:7">
      <c r="A84" s="3">
        <v>43068</v>
      </c>
      <c r="B84" s="422">
        <v>14172</v>
      </c>
      <c r="C84" s="4" t="s">
        <v>24</v>
      </c>
      <c r="D84" t="s">
        <v>13</v>
      </c>
      <c r="E84" s="48"/>
      <c r="F84" s="2">
        <v>2</v>
      </c>
      <c r="G84" s="2">
        <f t="shared" si="1"/>
        <v>-4.2632564145606011E-14</v>
      </c>
    </row>
    <row r="85" spans="1:7">
      <c r="A85" s="31">
        <v>43039</v>
      </c>
      <c r="B85" s="421" t="s">
        <v>10</v>
      </c>
      <c r="C85" s="421" t="s">
        <v>25</v>
      </c>
      <c r="D85" t="s">
        <v>12</v>
      </c>
      <c r="E85" s="48">
        <v>106.8</v>
      </c>
      <c r="G85" s="2">
        <f t="shared" si="1"/>
        <v>106.79999999999995</v>
      </c>
    </row>
    <row r="86" spans="1:7">
      <c r="B86" s="422"/>
      <c r="C86" s="422"/>
      <c r="D86" t="s">
        <v>13</v>
      </c>
      <c r="E86" s="48">
        <v>2</v>
      </c>
      <c r="G86" s="2">
        <f t="shared" si="1"/>
        <v>108.79999999999995</v>
      </c>
    </row>
    <row r="87" spans="1:7">
      <c r="B87" s="422"/>
      <c r="C87" s="422"/>
      <c r="D87" t="s">
        <v>14</v>
      </c>
      <c r="E87" s="48">
        <v>60</v>
      </c>
      <c r="G87" s="2">
        <f t="shared" si="1"/>
        <v>168.79999999999995</v>
      </c>
    </row>
    <row r="88" spans="1:7">
      <c r="B88" s="422"/>
      <c r="C88" s="422"/>
      <c r="D88" t="s">
        <v>15</v>
      </c>
      <c r="E88" s="48">
        <v>2</v>
      </c>
      <c r="G88" s="2">
        <f t="shared" si="1"/>
        <v>170.79999999999995</v>
      </c>
    </row>
    <row r="89" spans="1:7">
      <c r="A89" s="3">
        <v>43202</v>
      </c>
      <c r="B89" s="422">
        <v>15097</v>
      </c>
      <c r="C89" s="422" t="s">
        <v>25</v>
      </c>
      <c r="D89" t="s">
        <v>29</v>
      </c>
      <c r="E89" s="48"/>
      <c r="F89" s="2">
        <v>2</v>
      </c>
      <c r="G89" s="2">
        <f t="shared" si="1"/>
        <v>168.79999999999995</v>
      </c>
    </row>
    <row r="90" spans="1:7">
      <c r="A90" s="3">
        <v>43202</v>
      </c>
      <c r="B90" s="422">
        <v>15096</v>
      </c>
      <c r="C90" s="422" t="s">
        <v>25</v>
      </c>
      <c r="D90" t="s">
        <v>14</v>
      </c>
      <c r="E90" s="48"/>
      <c r="F90" s="2">
        <v>60</v>
      </c>
      <c r="G90" s="2">
        <f t="shared" si="1"/>
        <v>108.79999999999995</v>
      </c>
    </row>
    <row r="91" spans="1:7">
      <c r="A91" s="3">
        <v>43193</v>
      </c>
      <c r="B91" s="422">
        <v>15076</v>
      </c>
      <c r="C91" s="422" t="s">
        <v>25</v>
      </c>
      <c r="D91" t="s">
        <v>12</v>
      </c>
      <c r="E91" s="48"/>
      <c r="F91" s="2">
        <v>106.8</v>
      </c>
      <c r="G91" s="2">
        <f t="shared" si="1"/>
        <v>1.9999999999999574</v>
      </c>
    </row>
    <row r="92" spans="1:7">
      <c r="A92" s="3">
        <v>43193</v>
      </c>
      <c r="B92" s="422">
        <v>15076</v>
      </c>
      <c r="C92" s="422" t="s">
        <v>25</v>
      </c>
      <c r="D92" t="s">
        <v>13</v>
      </c>
      <c r="E92" s="48"/>
      <c r="F92" s="2">
        <v>2</v>
      </c>
      <c r="G92" s="2">
        <f t="shared" si="1"/>
        <v>-4.2632564145606011E-14</v>
      </c>
    </row>
    <row r="93" spans="1:7">
      <c r="A93" s="31">
        <v>43069</v>
      </c>
      <c r="B93" s="421" t="s">
        <v>10</v>
      </c>
      <c r="C93" s="421" t="s">
        <v>26</v>
      </c>
      <c r="D93" t="s">
        <v>12</v>
      </c>
      <c r="E93" s="48">
        <v>114</v>
      </c>
      <c r="G93" s="2">
        <f t="shared" si="1"/>
        <v>113.99999999999996</v>
      </c>
    </row>
    <row r="94" spans="1:7">
      <c r="A94" s="31"/>
      <c r="B94" s="421"/>
      <c r="C94" s="421"/>
      <c r="D94" t="s">
        <v>13</v>
      </c>
      <c r="E94" s="48">
        <v>2</v>
      </c>
      <c r="G94" s="2">
        <f t="shared" si="1"/>
        <v>115.99999999999996</v>
      </c>
    </row>
    <row r="95" spans="1:7">
      <c r="B95" s="422"/>
      <c r="C95" s="422"/>
      <c r="D95" t="s">
        <v>14</v>
      </c>
      <c r="E95" s="48">
        <v>60</v>
      </c>
      <c r="G95" s="2">
        <f t="shared" si="1"/>
        <v>175.99999999999994</v>
      </c>
    </row>
    <row r="96" spans="1:7">
      <c r="B96" s="422"/>
      <c r="C96" s="422"/>
      <c r="D96" t="s">
        <v>15</v>
      </c>
      <c r="E96" s="48">
        <v>2</v>
      </c>
      <c r="G96" s="2">
        <f t="shared" si="1"/>
        <v>177.99999999999994</v>
      </c>
    </row>
    <row r="97" spans="1:7">
      <c r="B97" s="422"/>
      <c r="C97" s="422"/>
      <c r="D97" t="s">
        <v>411</v>
      </c>
      <c r="E97" s="48">
        <v>10</v>
      </c>
      <c r="G97" s="2">
        <f t="shared" si="1"/>
        <v>187.99999999999994</v>
      </c>
    </row>
    <row r="98" spans="1:7">
      <c r="A98" s="3">
        <v>43129</v>
      </c>
      <c r="B98" s="422">
        <v>14583</v>
      </c>
      <c r="C98" s="422" t="s">
        <v>26</v>
      </c>
      <c r="D98" t="s">
        <v>12</v>
      </c>
      <c r="E98" s="48"/>
      <c r="F98" s="2">
        <v>114</v>
      </c>
      <c r="G98" s="2">
        <f t="shared" si="1"/>
        <v>73.999999999999943</v>
      </c>
    </row>
    <row r="99" spans="1:7">
      <c r="A99" s="3">
        <v>43129</v>
      </c>
      <c r="B99" s="422">
        <v>14583</v>
      </c>
      <c r="C99" s="422" t="s">
        <v>26</v>
      </c>
      <c r="D99" t="s">
        <v>13</v>
      </c>
      <c r="E99" s="48"/>
      <c r="F99" s="2">
        <v>2</v>
      </c>
      <c r="G99" s="2">
        <f t="shared" si="1"/>
        <v>71.999999999999943</v>
      </c>
    </row>
    <row r="100" spans="1:7">
      <c r="A100" s="3">
        <v>43262</v>
      </c>
      <c r="B100" s="422">
        <v>15492</v>
      </c>
      <c r="C100" s="422" t="s">
        <v>26</v>
      </c>
      <c r="D100" t="s">
        <v>14</v>
      </c>
      <c r="E100" s="48"/>
      <c r="F100" s="2">
        <v>60</v>
      </c>
      <c r="G100" s="2">
        <f t="shared" si="1"/>
        <v>11.999999999999943</v>
      </c>
    </row>
    <row r="101" spans="1:7">
      <c r="A101" s="3">
        <v>43262</v>
      </c>
      <c r="B101" s="422">
        <v>15492</v>
      </c>
      <c r="C101" s="422" t="s">
        <v>26</v>
      </c>
      <c r="D101" t="s">
        <v>15</v>
      </c>
      <c r="E101" s="48"/>
      <c r="F101" s="2">
        <v>2</v>
      </c>
      <c r="G101" s="2">
        <f t="shared" si="1"/>
        <v>9.9999999999999432</v>
      </c>
    </row>
    <row r="102" spans="1:7">
      <c r="A102" s="3">
        <v>43851</v>
      </c>
      <c r="B102" s="422">
        <v>19538</v>
      </c>
      <c r="C102" s="422" t="s">
        <v>26</v>
      </c>
      <c r="D102" t="s">
        <v>411</v>
      </c>
      <c r="E102" s="48"/>
      <c r="F102" s="2">
        <v>10</v>
      </c>
      <c r="G102" s="2">
        <f t="shared" si="1"/>
        <v>-5.6843418860808015E-14</v>
      </c>
    </row>
    <row r="103" spans="1:7">
      <c r="A103" s="31">
        <v>43100</v>
      </c>
      <c r="B103" s="421" t="s">
        <v>10</v>
      </c>
      <c r="C103" s="421" t="s">
        <v>27</v>
      </c>
      <c r="D103" t="s">
        <v>12</v>
      </c>
      <c r="E103" s="48">
        <v>124</v>
      </c>
      <c r="G103" s="2">
        <f t="shared" si="1"/>
        <v>123.99999999999994</v>
      </c>
    </row>
    <row r="104" spans="1:7">
      <c r="A104" s="31"/>
      <c r="B104" s="421"/>
      <c r="C104" s="421"/>
      <c r="D104" t="s">
        <v>13</v>
      </c>
      <c r="E104" s="48">
        <v>2</v>
      </c>
      <c r="G104" s="2">
        <f t="shared" si="1"/>
        <v>125.99999999999994</v>
      </c>
    </row>
    <row r="105" spans="1:7">
      <c r="B105" s="422"/>
      <c r="C105" s="422"/>
      <c r="D105" t="s">
        <v>14</v>
      </c>
      <c r="E105" s="48">
        <v>60</v>
      </c>
      <c r="G105" s="2">
        <f t="shared" si="1"/>
        <v>185.99999999999994</v>
      </c>
    </row>
    <row r="106" spans="1:7">
      <c r="B106" s="422"/>
      <c r="C106" s="422"/>
      <c r="D106" t="s">
        <v>15</v>
      </c>
      <c r="E106" s="48">
        <v>2</v>
      </c>
      <c r="G106" s="2">
        <f t="shared" si="1"/>
        <v>187.99999999999994</v>
      </c>
    </row>
    <row r="107" spans="1:7">
      <c r="A107" s="3">
        <v>43122</v>
      </c>
      <c r="B107" s="422">
        <v>14556</v>
      </c>
      <c r="C107" s="422" t="s">
        <v>27</v>
      </c>
      <c r="D107" t="s">
        <v>12</v>
      </c>
      <c r="E107" s="48"/>
      <c r="F107" s="2">
        <v>124</v>
      </c>
      <c r="G107" s="2">
        <f t="shared" si="1"/>
        <v>63.999999999999943</v>
      </c>
    </row>
    <row r="108" spans="1:7">
      <c r="A108" s="3">
        <v>43122</v>
      </c>
      <c r="B108" s="422">
        <v>14556</v>
      </c>
      <c r="C108" s="422" t="s">
        <v>27</v>
      </c>
      <c r="D108" t="s">
        <v>13</v>
      </c>
      <c r="E108" s="48"/>
      <c r="F108" s="2">
        <v>2</v>
      </c>
      <c r="G108" s="2">
        <f t="shared" si="1"/>
        <v>61.999999999999943</v>
      </c>
    </row>
    <row r="109" spans="1:7">
      <c r="A109" s="3">
        <v>43263</v>
      </c>
      <c r="B109" s="422">
        <v>15494</v>
      </c>
      <c r="C109" s="422" t="s">
        <v>27</v>
      </c>
      <c r="D109" t="s">
        <v>14</v>
      </c>
      <c r="E109" s="48"/>
      <c r="F109" s="2">
        <v>60</v>
      </c>
      <c r="G109" s="2">
        <f t="shared" si="1"/>
        <v>1.9999999999999432</v>
      </c>
    </row>
    <row r="110" spans="1:7">
      <c r="A110" s="3">
        <v>43263</v>
      </c>
      <c r="B110" s="422">
        <v>15494</v>
      </c>
      <c r="C110" s="422" t="s">
        <v>27</v>
      </c>
      <c r="D110" t="s">
        <v>15</v>
      </c>
      <c r="E110" s="48"/>
      <c r="F110" s="2">
        <v>2</v>
      </c>
      <c r="G110" s="2">
        <f t="shared" si="1"/>
        <v>-5.6843418860808015E-14</v>
      </c>
    </row>
    <row r="111" spans="1:7">
      <c r="A111" s="31">
        <v>43131</v>
      </c>
      <c r="B111" s="421" t="s">
        <v>10</v>
      </c>
      <c r="C111" s="421" t="s">
        <v>11</v>
      </c>
      <c r="D111" t="s">
        <v>12</v>
      </c>
      <c r="E111" s="48">
        <v>110.4</v>
      </c>
      <c r="G111" s="2">
        <f t="shared" si="1"/>
        <v>110.39999999999995</v>
      </c>
    </row>
    <row r="112" spans="1:7">
      <c r="A112" s="31"/>
      <c r="B112" s="421"/>
      <c r="C112" s="421"/>
      <c r="D112" t="s">
        <v>13</v>
      </c>
      <c r="E112" s="48">
        <v>2</v>
      </c>
      <c r="G112" s="2">
        <f t="shared" si="1"/>
        <v>112.39999999999995</v>
      </c>
    </row>
    <row r="113" spans="1:7">
      <c r="B113" s="422"/>
      <c r="C113" s="422"/>
      <c r="D113" t="s">
        <v>14</v>
      </c>
      <c r="E113" s="48">
        <v>60</v>
      </c>
      <c r="G113" s="2">
        <f t="shared" si="1"/>
        <v>172.39999999999995</v>
      </c>
    </row>
    <row r="114" spans="1:7">
      <c r="B114" s="422"/>
      <c r="C114" s="422"/>
      <c r="D114" t="s">
        <v>15</v>
      </c>
      <c r="E114" s="48">
        <v>2</v>
      </c>
      <c r="G114" s="2">
        <f t="shared" si="1"/>
        <v>174.39999999999995</v>
      </c>
    </row>
    <row r="115" spans="1:7">
      <c r="A115" s="3">
        <v>43151</v>
      </c>
      <c r="B115" s="422">
        <v>14673</v>
      </c>
      <c r="C115" s="422" t="s">
        <v>11</v>
      </c>
      <c r="D115" t="s">
        <v>12</v>
      </c>
      <c r="E115" s="48"/>
      <c r="F115" s="2">
        <v>110.4</v>
      </c>
      <c r="G115" s="2">
        <f t="shared" si="1"/>
        <v>63.999999999999943</v>
      </c>
    </row>
    <row r="116" spans="1:7">
      <c r="A116" s="3">
        <v>43151</v>
      </c>
      <c r="B116" s="422">
        <v>14673</v>
      </c>
      <c r="C116" s="422" t="s">
        <v>11</v>
      </c>
      <c r="D116" t="s">
        <v>13</v>
      </c>
      <c r="E116" s="48"/>
      <c r="F116" s="2">
        <v>2</v>
      </c>
      <c r="G116" s="2">
        <f t="shared" si="1"/>
        <v>61.999999999999943</v>
      </c>
    </row>
    <row r="117" spans="1:7">
      <c r="A117" s="3">
        <v>43462</v>
      </c>
      <c r="B117" s="422">
        <v>16807</v>
      </c>
      <c r="C117" s="422" t="s">
        <v>11</v>
      </c>
      <c r="D117" t="s">
        <v>14</v>
      </c>
      <c r="E117" s="48"/>
      <c r="F117" s="2">
        <v>60</v>
      </c>
      <c r="G117" s="2">
        <f t="shared" si="1"/>
        <v>1.9999999999999432</v>
      </c>
    </row>
    <row r="118" spans="1:7">
      <c r="A118" s="3">
        <v>43462</v>
      </c>
      <c r="B118" s="422">
        <v>16807</v>
      </c>
      <c r="C118" s="422" t="s">
        <v>11</v>
      </c>
      <c r="D118" t="s">
        <v>15</v>
      </c>
      <c r="E118" s="48"/>
      <c r="F118" s="2">
        <v>2</v>
      </c>
      <c r="G118" s="2">
        <f t="shared" si="1"/>
        <v>-5.6843418860808015E-14</v>
      </c>
    </row>
    <row r="119" spans="1:7">
      <c r="A119" s="31">
        <v>43159</v>
      </c>
      <c r="B119" s="421" t="s">
        <v>10</v>
      </c>
      <c r="C119" s="421" t="s">
        <v>17</v>
      </c>
      <c r="D119" t="s">
        <v>12</v>
      </c>
      <c r="E119" s="48">
        <v>136.80000000000001</v>
      </c>
      <c r="G119" s="2">
        <f t="shared" si="1"/>
        <v>136.79999999999995</v>
      </c>
    </row>
    <row r="120" spans="1:7">
      <c r="A120" s="31"/>
      <c r="B120" s="421"/>
      <c r="C120" s="421"/>
      <c r="D120" t="s">
        <v>13</v>
      </c>
      <c r="E120" s="48">
        <v>2</v>
      </c>
      <c r="G120" s="2">
        <f t="shared" si="1"/>
        <v>138.79999999999995</v>
      </c>
    </row>
    <row r="121" spans="1:7">
      <c r="B121" s="422"/>
      <c r="C121" s="422"/>
      <c r="D121" t="s">
        <v>14</v>
      </c>
      <c r="E121" s="48">
        <v>56</v>
      </c>
      <c r="G121" s="2">
        <f t="shared" si="1"/>
        <v>194.79999999999995</v>
      </c>
    </row>
    <row r="122" spans="1:7">
      <c r="B122" s="422"/>
      <c r="C122" s="422"/>
      <c r="D122" t="s">
        <v>15</v>
      </c>
      <c r="E122" s="48">
        <v>5</v>
      </c>
      <c r="G122" s="2">
        <f t="shared" si="1"/>
        <v>199.79999999999995</v>
      </c>
    </row>
    <row r="123" spans="1:7">
      <c r="A123" s="3">
        <v>43069</v>
      </c>
      <c r="B123" s="422"/>
      <c r="C123" s="422"/>
      <c r="D123" t="s">
        <v>70</v>
      </c>
      <c r="E123" s="48">
        <v>85</v>
      </c>
      <c r="G123" s="2">
        <f t="shared" si="1"/>
        <v>284.79999999999995</v>
      </c>
    </row>
    <row r="124" spans="1:7">
      <c r="A124" s="3">
        <v>43180</v>
      </c>
      <c r="B124" s="422">
        <v>14872</v>
      </c>
      <c r="C124" s="422" t="s">
        <v>17</v>
      </c>
      <c r="D124" t="s">
        <v>12</v>
      </c>
      <c r="E124" s="48"/>
      <c r="F124" s="2">
        <v>136.80000000000001</v>
      </c>
      <c r="G124" s="2">
        <f t="shared" si="1"/>
        <v>147.99999999999994</v>
      </c>
    </row>
    <row r="125" spans="1:7">
      <c r="A125" s="3">
        <v>43180</v>
      </c>
      <c r="B125" s="422">
        <v>14872</v>
      </c>
      <c r="C125" s="422" t="s">
        <v>17</v>
      </c>
      <c r="D125" t="s">
        <v>13</v>
      </c>
      <c r="E125" s="48"/>
      <c r="F125" s="2">
        <v>2</v>
      </c>
      <c r="G125" s="2">
        <f t="shared" si="1"/>
        <v>145.99999999999994</v>
      </c>
    </row>
    <row r="126" spans="1:7">
      <c r="A126" s="3">
        <v>43462</v>
      </c>
      <c r="B126" s="422">
        <v>16807</v>
      </c>
      <c r="C126" s="422" t="s">
        <v>17</v>
      </c>
      <c r="D126" t="s">
        <v>14</v>
      </c>
      <c r="E126" s="48"/>
      <c r="F126" s="2">
        <v>56</v>
      </c>
      <c r="G126" s="2">
        <f t="shared" si="1"/>
        <v>89.999999999999943</v>
      </c>
    </row>
    <row r="127" spans="1:7">
      <c r="A127" s="3">
        <v>43462</v>
      </c>
      <c r="B127" s="422">
        <v>16807</v>
      </c>
      <c r="C127" s="422" t="s">
        <v>17</v>
      </c>
      <c r="D127" t="s">
        <v>15</v>
      </c>
      <c r="E127" s="48"/>
      <c r="F127" s="2">
        <v>5</v>
      </c>
      <c r="G127" s="2">
        <f t="shared" si="1"/>
        <v>84.999999999999943</v>
      </c>
    </row>
    <row r="128" spans="1:7">
      <c r="A128" s="31">
        <v>43189</v>
      </c>
      <c r="B128" s="421" t="s">
        <v>10</v>
      </c>
      <c r="C128" s="421" t="s">
        <v>18</v>
      </c>
      <c r="D128" t="s">
        <v>12</v>
      </c>
      <c r="E128" s="48">
        <v>76.3</v>
      </c>
      <c r="G128" s="2">
        <f t="shared" si="1"/>
        <v>161.29999999999995</v>
      </c>
    </row>
    <row r="129" spans="1:7">
      <c r="A129" s="31"/>
      <c r="B129" s="421"/>
      <c r="C129" s="421"/>
      <c r="D129" t="s">
        <v>13</v>
      </c>
      <c r="E129" s="48">
        <v>2</v>
      </c>
      <c r="G129" s="2">
        <f t="shared" si="1"/>
        <v>163.29999999999995</v>
      </c>
    </row>
    <row r="130" spans="1:7">
      <c r="B130" s="422"/>
      <c r="C130" s="422"/>
      <c r="D130" t="s">
        <v>14</v>
      </c>
      <c r="E130" s="48">
        <v>60</v>
      </c>
      <c r="G130" s="2">
        <f t="shared" si="1"/>
        <v>223.29999999999995</v>
      </c>
    </row>
    <row r="131" spans="1:7">
      <c r="B131" s="422"/>
      <c r="C131" s="422"/>
      <c r="D131" t="s">
        <v>15</v>
      </c>
      <c r="E131" s="48">
        <v>5</v>
      </c>
      <c r="G131" s="2">
        <f t="shared" si="1"/>
        <v>228.29999999999995</v>
      </c>
    </row>
    <row r="132" spans="1:7">
      <c r="B132" s="422"/>
      <c r="C132" s="422"/>
      <c r="D132" t="s">
        <v>70</v>
      </c>
      <c r="E132" s="48">
        <v>85</v>
      </c>
      <c r="G132" s="2">
        <f t="shared" si="1"/>
        <v>313.29999999999995</v>
      </c>
    </row>
    <row r="133" spans="1:7">
      <c r="A133" s="3">
        <v>43239</v>
      </c>
      <c r="B133" s="422">
        <v>15358</v>
      </c>
      <c r="C133" s="422" t="s">
        <v>18</v>
      </c>
      <c r="D133" t="s">
        <v>12</v>
      </c>
      <c r="E133" s="48"/>
      <c r="F133" s="2">
        <v>76.3</v>
      </c>
      <c r="G133" s="2">
        <f t="shared" si="1"/>
        <v>236.99999999999994</v>
      </c>
    </row>
    <row r="134" spans="1:7">
      <c r="A134" s="3">
        <v>43239</v>
      </c>
      <c r="B134" s="422">
        <v>15358</v>
      </c>
      <c r="C134" s="422" t="s">
        <v>18</v>
      </c>
      <c r="D134" t="s">
        <v>13</v>
      </c>
      <c r="E134" s="48"/>
      <c r="F134" s="2">
        <v>2</v>
      </c>
      <c r="G134" s="2">
        <f t="shared" si="1"/>
        <v>234.99999999999994</v>
      </c>
    </row>
    <row r="135" spans="1:7">
      <c r="A135" s="3">
        <v>43462</v>
      </c>
      <c r="B135" s="422">
        <v>16807</v>
      </c>
      <c r="C135" s="422" t="s">
        <v>18</v>
      </c>
      <c r="D135" t="s">
        <v>14</v>
      </c>
      <c r="E135" s="48"/>
      <c r="F135" s="2">
        <v>60</v>
      </c>
      <c r="G135" s="2">
        <f t="shared" ref="G135:G198" si="2">+G134+E135-F135</f>
        <v>174.99999999999994</v>
      </c>
    </row>
    <row r="136" spans="1:7">
      <c r="A136" s="3">
        <v>43462</v>
      </c>
      <c r="B136" s="422">
        <v>16807</v>
      </c>
      <c r="C136" s="422" t="s">
        <v>18</v>
      </c>
      <c r="D136" t="s">
        <v>15</v>
      </c>
      <c r="E136" s="48"/>
      <c r="F136" s="2">
        <v>5</v>
      </c>
      <c r="G136" s="2">
        <f t="shared" si="2"/>
        <v>169.99999999999994</v>
      </c>
    </row>
    <row r="137" spans="1:7">
      <c r="A137" s="31">
        <v>43220</v>
      </c>
      <c r="B137" s="421" t="s">
        <v>10</v>
      </c>
      <c r="C137" s="421" t="s">
        <v>19</v>
      </c>
      <c r="D137" t="s">
        <v>12</v>
      </c>
      <c r="E137" s="48">
        <v>78.3</v>
      </c>
      <c r="G137" s="2">
        <f t="shared" si="2"/>
        <v>248.29999999999995</v>
      </c>
    </row>
    <row r="138" spans="1:7">
      <c r="A138" s="31"/>
      <c r="B138" s="421"/>
      <c r="C138" s="421"/>
      <c r="D138" t="s">
        <v>13</v>
      </c>
      <c r="E138" s="48">
        <v>2</v>
      </c>
      <c r="G138" s="2">
        <f t="shared" si="2"/>
        <v>250.29999999999995</v>
      </c>
    </row>
    <row r="139" spans="1:7">
      <c r="B139" s="422"/>
      <c r="C139" s="422"/>
      <c r="D139" t="s">
        <v>14</v>
      </c>
      <c r="E139" s="48">
        <v>60</v>
      </c>
      <c r="G139" s="2">
        <f t="shared" si="2"/>
        <v>310.29999999999995</v>
      </c>
    </row>
    <row r="140" spans="1:7">
      <c r="B140" s="422"/>
      <c r="C140" s="422"/>
      <c r="D140" t="s">
        <v>15</v>
      </c>
      <c r="E140" s="48">
        <v>5</v>
      </c>
      <c r="G140" s="2">
        <f t="shared" si="2"/>
        <v>315.29999999999995</v>
      </c>
    </row>
    <row r="141" spans="1:7">
      <c r="B141" s="422"/>
      <c r="C141" s="422"/>
      <c r="D141" t="s">
        <v>70</v>
      </c>
      <c r="E141" s="48">
        <v>93</v>
      </c>
      <c r="G141" s="2">
        <f t="shared" si="2"/>
        <v>408.29999999999995</v>
      </c>
    </row>
    <row r="142" spans="1:7">
      <c r="A142" s="3">
        <v>43262</v>
      </c>
      <c r="B142" s="422">
        <v>15491</v>
      </c>
      <c r="C142" s="422" t="s">
        <v>19</v>
      </c>
      <c r="D142" t="s">
        <v>12</v>
      </c>
      <c r="E142" s="48"/>
      <c r="F142" s="2">
        <v>78.3</v>
      </c>
      <c r="G142" s="2">
        <f t="shared" si="2"/>
        <v>329.99999999999994</v>
      </c>
    </row>
    <row r="143" spans="1:7">
      <c r="A143" s="3">
        <v>43262</v>
      </c>
      <c r="B143" s="422">
        <v>15491</v>
      </c>
      <c r="C143" s="422" t="s">
        <v>19</v>
      </c>
      <c r="D143" t="s">
        <v>13</v>
      </c>
      <c r="E143" s="48"/>
      <c r="F143" s="2">
        <v>2</v>
      </c>
      <c r="G143" s="2">
        <f t="shared" si="2"/>
        <v>327.99999999999994</v>
      </c>
    </row>
    <row r="144" spans="1:7">
      <c r="A144" s="3">
        <v>43462</v>
      </c>
      <c r="B144" s="422">
        <v>16807</v>
      </c>
      <c r="C144" s="422" t="s">
        <v>19</v>
      </c>
      <c r="D144" t="s">
        <v>14</v>
      </c>
      <c r="E144" s="48"/>
      <c r="F144" s="2">
        <v>60</v>
      </c>
      <c r="G144" s="2">
        <f t="shared" si="2"/>
        <v>267.99999999999994</v>
      </c>
    </row>
    <row r="145" spans="1:7">
      <c r="A145" s="3">
        <v>43462</v>
      </c>
      <c r="B145" s="422">
        <v>16807</v>
      </c>
      <c r="C145" s="422" t="s">
        <v>19</v>
      </c>
      <c r="D145" t="s">
        <v>15</v>
      </c>
      <c r="E145" s="48"/>
      <c r="F145" s="2">
        <v>5</v>
      </c>
      <c r="G145" s="2">
        <f t="shared" si="2"/>
        <v>262.99999999999994</v>
      </c>
    </row>
    <row r="146" spans="1:7">
      <c r="A146" s="31">
        <v>43251</v>
      </c>
      <c r="B146" s="421" t="s">
        <v>10</v>
      </c>
      <c r="C146" s="421" t="s">
        <v>20</v>
      </c>
      <c r="D146" t="s">
        <v>12</v>
      </c>
      <c r="E146" s="48">
        <v>101.4</v>
      </c>
      <c r="G146" s="2">
        <f t="shared" si="2"/>
        <v>364.4</v>
      </c>
    </row>
    <row r="147" spans="1:7">
      <c r="A147" s="31"/>
      <c r="B147" s="421"/>
      <c r="C147" s="421"/>
      <c r="D147" t="s">
        <v>13</v>
      </c>
      <c r="E147" s="48">
        <v>2</v>
      </c>
      <c r="G147" s="2">
        <f t="shared" si="2"/>
        <v>366.4</v>
      </c>
    </row>
    <row r="148" spans="1:7">
      <c r="B148" s="422"/>
      <c r="C148" s="422"/>
      <c r="D148" t="s">
        <v>14</v>
      </c>
      <c r="E148" s="48">
        <v>60</v>
      </c>
      <c r="G148" s="2">
        <f t="shared" si="2"/>
        <v>426.4</v>
      </c>
    </row>
    <row r="149" spans="1:7">
      <c r="B149" s="422"/>
      <c r="C149" s="422"/>
      <c r="D149" t="s">
        <v>15</v>
      </c>
      <c r="E149" s="48">
        <v>5</v>
      </c>
      <c r="G149" s="2">
        <f t="shared" si="2"/>
        <v>431.4</v>
      </c>
    </row>
    <row r="150" spans="1:7">
      <c r="A150" s="3">
        <v>43369</v>
      </c>
      <c r="B150" s="422">
        <v>16253</v>
      </c>
      <c r="C150" s="422" t="s">
        <v>20</v>
      </c>
      <c r="D150" t="s">
        <v>12</v>
      </c>
      <c r="E150" s="48"/>
      <c r="F150" s="2">
        <v>101.4</v>
      </c>
      <c r="G150" s="2">
        <f t="shared" si="2"/>
        <v>330</v>
      </c>
    </row>
    <row r="151" spans="1:7">
      <c r="A151" s="3">
        <v>43369</v>
      </c>
      <c r="B151" s="422">
        <v>16253</v>
      </c>
      <c r="C151" s="422" t="s">
        <v>20</v>
      </c>
      <c r="D151" t="s">
        <v>13</v>
      </c>
      <c r="E151" s="48"/>
      <c r="F151" s="2">
        <v>2</v>
      </c>
      <c r="G151" s="2">
        <f t="shared" si="2"/>
        <v>328</v>
      </c>
    </row>
    <row r="152" spans="1:7">
      <c r="A152" s="3">
        <v>43462</v>
      </c>
      <c r="B152" s="422">
        <v>16808</v>
      </c>
      <c r="C152" s="422" t="s">
        <v>20</v>
      </c>
      <c r="D152" t="s">
        <v>14</v>
      </c>
      <c r="E152" s="48"/>
      <c r="F152" s="2">
        <v>60</v>
      </c>
      <c r="G152" s="2">
        <f t="shared" si="2"/>
        <v>268</v>
      </c>
    </row>
    <row r="153" spans="1:7">
      <c r="A153" s="3">
        <v>43462</v>
      </c>
      <c r="B153" s="422">
        <v>16808</v>
      </c>
      <c r="C153" s="422" t="s">
        <v>20</v>
      </c>
      <c r="D153" t="s">
        <v>15</v>
      </c>
      <c r="E153" s="48"/>
      <c r="F153" s="2">
        <v>5</v>
      </c>
      <c r="G153" s="2">
        <f t="shared" si="2"/>
        <v>263</v>
      </c>
    </row>
    <row r="154" spans="1:7">
      <c r="A154" s="31">
        <v>43281</v>
      </c>
      <c r="B154" s="421" t="s">
        <v>10</v>
      </c>
      <c r="C154" s="421" t="s">
        <v>21</v>
      </c>
      <c r="D154" t="s">
        <v>12</v>
      </c>
      <c r="E154" s="48">
        <v>94.6</v>
      </c>
      <c r="G154" s="2">
        <f t="shared" si="2"/>
        <v>357.6</v>
      </c>
    </row>
    <row r="155" spans="1:7">
      <c r="A155" s="31"/>
      <c r="B155" s="421"/>
      <c r="C155" s="421"/>
      <c r="D155" t="s">
        <v>13</v>
      </c>
      <c r="E155" s="48">
        <v>4</v>
      </c>
      <c r="G155" s="2">
        <f t="shared" si="2"/>
        <v>361.6</v>
      </c>
    </row>
    <row r="156" spans="1:7">
      <c r="B156" s="422"/>
      <c r="C156" s="422"/>
      <c r="D156" t="s">
        <v>14</v>
      </c>
      <c r="E156" s="48">
        <v>60</v>
      </c>
      <c r="G156" s="2">
        <f t="shared" si="2"/>
        <v>421.6</v>
      </c>
    </row>
    <row r="157" spans="1:7">
      <c r="B157" s="422"/>
      <c r="C157" s="422"/>
      <c r="D157" t="s">
        <v>15</v>
      </c>
      <c r="E157" s="48">
        <v>5</v>
      </c>
      <c r="G157" s="2">
        <f t="shared" si="2"/>
        <v>426.6</v>
      </c>
    </row>
    <row r="158" spans="1:7">
      <c r="A158" s="3">
        <v>43305</v>
      </c>
      <c r="B158" s="422">
        <v>15812</v>
      </c>
      <c r="C158" s="422" t="s">
        <v>21</v>
      </c>
      <c r="D158" t="s">
        <v>12</v>
      </c>
      <c r="E158" s="48"/>
      <c r="F158" s="2">
        <v>94.6</v>
      </c>
      <c r="G158" s="2">
        <f t="shared" si="2"/>
        <v>332</v>
      </c>
    </row>
    <row r="159" spans="1:7">
      <c r="A159" s="3">
        <v>43305</v>
      </c>
      <c r="B159" s="422">
        <v>15812</v>
      </c>
      <c r="C159" s="422" t="s">
        <v>21</v>
      </c>
      <c r="D159" t="s">
        <v>13</v>
      </c>
      <c r="E159" s="48"/>
      <c r="F159" s="2">
        <v>4</v>
      </c>
      <c r="G159" s="2">
        <f t="shared" si="2"/>
        <v>328</v>
      </c>
    </row>
    <row r="160" spans="1:7">
      <c r="A160" s="3">
        <v>43470</v>
      </c>
      <c r="B160" s="422">
        <v>16831</v>
      </c>
      <c r="C160" s="422" t="s">
        <v>21</v>
      </c>
      <c r="D160" t="s">
        <v>14</v>
      </c>
      <c r="E160" s="48"/>
      <c r="F160" s="2">
        <v>60</v>
      </c>
      <c r="G160" s="2">
        <f t="shared" si="2"/>
        <v>268</v>
      </c>
    </row>
    <row r="161" spans="1:7">
      <c r="A161" s="3">
        <v>43470</v>
      </c>
      <c r="B161" s="422">
        <v>16831</v>
      </c>
      <c r="C161" s="422" t="s">
        <v>21</v>
      </c>
      <c r="D161" t="s">
        <v>15</v>
      </c>
      <c r="E161" s="48"/>
      <c r="F161" s="2">
        <v>5</v>
      </c>
      <c r="G161" s="2">
        <f t="shared" si="2"/>
        <v>263</v>
      </c>
    </row>
    <row r="162" spans="1:7">
      <c r="A162" s="31">
        <v>43312</v>
      </c>
      <c r="B162" s="421" t="s">
        <v>10</v>
      </c>
      <c r="C162" s="421" t="s">
        <v>22</v>
      </c>
      <c r="D162" t="s">
        <v>12</v>
      </c>
      <c r="E162" s="48">
        <v>91.8</v>
      </c>
      <c r="G162" s="2">
        <f t="shared" si="2"/>
        <v>354.8</v>
      </c>
    </row>
    <row r="163" spans="1:7">
      <c r="A163" s="31"/>
      <c r="B163" s="421"/>
      <c r="C163" s="421"/>
      <c r="D163" t="s">
        <v>13</v>
      </c>
      <c r="E163" s="48">
        <v>2</v>
      </c>
      <c r="G163" s="2">
        <f t="shared" si="2"/>
        <v>356.8</v>
      </c>
    </row>
    <row r="164" spans="1:7">
      <c r="B164" s="422"/>
      <c r="C164" s="422"/>
      <c r="D164" t="s">
        <v>14</v>
      </c>
      <c r="E164" s="48">
        <v>60</v>
      </c>
      <c r="G164" s="2">
        <f t="shared" si="2"/>
        <v>416.8</v>
      </c>
    </row>
    <row r="165" spans="1:7">
      <c r="B165" s="422"/>
      <c r="C165" s="422"/>
      <c r="D165" t="s">
        <v>15</v>
      </c>
      <c r="E165" s="48">
        <v>5</v>
      </c>
      <c r="G165" s="2">
        <f t="shared" si="2"/>
        <v>421.8</v>
      </c>
    </row>
    <row r="166" spans="1:7">
      <c r="A166" s="3">
        <v>43347</v>
      </c>
      <c r="B166" s="422">
        <v>16086</v>
      </c>
      <c r="C166" s="422" t="s">
        <v>22</v>
      </c>
      <c r="D166" t="s">
        <v>12</v>
      </c>
      <c r="E166" s="48"/>
      <c r="F166" s="2">
        <v>91.8</v>
      </c>
      <c r="G166" s="2">
        <f t="shared" si="2"/>
        <v>330</v>
      </c>
    </row>
    <row r="167" spans="1:7">
      <c r="A167" s="3">
        <v>43347</v>
      </c>
      <c r="B167" s="422">
        <v>16086</v>
      </c>
      <c r="C167" s="422" t="s">
        <v>22</v>
      </c>
      <c r="D167" t="s">
        <v>13</v>
      </c>
      <c r="E167" s="48"/>
      <c r="F167" s="2">
        <v>2</v>
      </c>
      <c r="G167" s="2">
        <f t="shared" si="2"/>
        <v>328</v>
      </c>
    </row>
    <row r="168" spans="1:7">
      <c r="A168" s="3">
        <v>43470</v>
      </c>
      <c r="B168" s="422">
        <v>16832</v>
      </c>
      <c r="C168" s="422" t="s">
        <v>22</v>
      </c>
      <c r="D168" t="s">
        <v>14</v>
      </c>
      <c r="E168" s="48"/>
      <c r="F168" s="2">
        <v>60</v>
      </c>
      <c r="G168" s="2">
        <f t="shared" si="2"/>
        <v>268</v>
      </c>
    </row>
    <row r="169" spans="1:7">
      <c r="A169" s="3">
        <v>43470</v>
      </c>
      <c r="B169" s="422">
        <v>16832</v>
      </c>
      <c r="C169" s="422" t="s">
        <v>22</v>
      </c>
      <c r="D169" t="s">
        <v>15</v>
      </c>
      <c r="E169" s="48"/>
      <c r="F169" s="2">
        <v>5</v>
      </c>
      <c r="G169" s="2">
        <f t="shared" si="2"/>
        <v>263</v>
      </c>
    </row>
    <row r="170" spans="1:7">
      <c r="A170" s="31">
        <v>43343</v>
      </c>
      <c r="B170" s="421" t="s">
        <v>10</v>
      </c>
      <c r="C170" s="421" t="s">
        <v>23</v>
      </c>
      <c r="D170" t="s">
        <v>12</v>
      </c>
      <c r="E170" s="48">
        <v>91.1</v>
      </c>
      <c r="G170" s="2">
        <f t="shared" si="2"/>
        <v>354.1</v>
      </c>
    </row>
    <row r="171" spans="1:7">
      <c r="A171" s="31"/>
      <c r="B171" s="421"/>
      <c r="C171" s="421"/>
      <c r="D171" t="s">
        <v>13</v>
      </c>
      <c r="E171" s="48">
        <v>2</v>
      </c>
      <c r="G171" s="2">
        <f t="shared" si="2"/>
        <v>356.1</v>
      </c>
    </row>
    <row r="172" spans="1:7">
      <c r="B172" s="422"/>
      <c r="C172" s="422"/>
      <c r="D172" t="s">
        <v>14</v>
      </c>
      <c r="E172" s="48">
        <v>60</v>
      </c>
      <c r="G172" s="2">
        <f t="shared" si="2"/>
        <v>416.1</v>
      </c>
    </row>
    <row r="173" spans="1:7">
      <c r="B173" s="422"/>
      <c r="C173" s="422"/>
      <c r="D173" t="s">
        <v>15</v>
      </c>
      <c r="E173" s="48">
        <v>5</v>
      </c>
      <c r="G173" s="2">
        <f t="shared" si="2"/>
        <v>421.1</v>
      </c>
    </row>
    <row r="174" spans="1:7">
      <c r="B174" s="422"/>
      <c r="C174" s="422"/>
      <c r="D174" t="s">
        <v>70</v>
      </c>
      <c r="E174" s="48">
        <v>93</v>
      </c>
      <c r="G174" s="2">
        <f t="shared" si="2"/>
        <v>514.1</v>
      </c>
    </row>
    <row r="175" spans="1:7">
      <c r="A175" s="3">
        <v>43404</v>
      </c>
      <c r="B175" s="422">
        <v>16507</v>
      </c>
      <c r="C175" s="422" t="s">
        <v>23</v>
      </c>
      <c r="D175" t="s">
        <v>12</v>
      </c>
      <c r="E175" s="48"/>
      <c r="F175" s="2">
        <v>91.1</v>
      </c>
      <c r="G175" s="2">
        <f t="shared" si="2"/>
        <v>423</v>
      </c>
    </row>
    <row r="176" spans="1:7">
      <c r="A176" s="3">
        <v>43404</v>
      </c>
      <c r="B176" s="422">
        <v>16507</v>
      </c>
      <c r="C176" s="422" t="s">
        <v>23</v>
      </c>
      <c r="D176" t="s">
        <v>13</v>
      </c>
      <c r="E176" s="48"/>
      <c r="F176" s="2">
        <v>2</v>
      </c>
      <c r="G176" s="2">
        <f t="shared" si="2"/>
        <v>421</v>
      </c>
    </row>
    <row r="177" spans="1:7">
      <c r="A177" s="3">
        <v>43545</v>
      </c>
      <c r="B177" s="422">
        <v>17364</v>
      </c>
      <c r="C177" s="422" t="s">
        <v>23</v>
      </c>
      <c r="D177" t="s">
        <v>14</v>
      </c>
      <c r="E177" s="48"/>
      <c r="F177" s="2">
        <v>60</v>
      </c>
      <c r="G177" s="2">
        <f t="shared" si="2"/>
        <v>361</v>
      </c>
    </row>
    <row r="178" spans="1:7">
      <c r="A178" s="3">
        <v>43545</v>
      </c>
      <c r="B178" s="422">
        <v>17364</v>
      </c>
      <c r="C178" s="422" t="s">
        <v>23</v>
      </c>
      <c r="D178" t="s">
        <v>15</v>
      </c>
      <c r="E178" s="48"/>
      <c r="F178" s="2">
        <v>5</v>
      </c>
      <c r="G178" s="2">
        <f t="shared" si="2"/>
        <v>356</v>
      </c>
    </row>
    <row r="179" spans="1:7">
      <c r="A179" s="31">
        <v>43373</v>
      </c>
      <c r="B179" s="421" t="s">
        <v>10</v>
      </c>
      <c r="C179" s="421" t="s">
        <v>24</v>
      </c>
      <c r="D179" t="s">
        <v>12</v>
      </c>
      <c r="E179" s="48">
        <v>93.4</v>
      </c>
      <c r="G179" s="2">
        <f t="shared" si="2"/>
        <v>449.4</v>
      </c>
    </row>
    <row r="180" spans="1:7">
      <c r="A180" s="31"/>
      <c r="B180" s="421"/>
      <c r="C180" s="421"/>
      <c r="D180" t="s">
        <v>13</v>
      </c>
      <c r="E180" s="48">
        <v>3</v>
      </c>
      <c r="G180" s="2">
        <f t="shared" si="2"/>
        <v>452.4</v>
      </c>
    </row>
    <row r="181" spans="1:7">
      <c r="B181" s="422"/>
      <c r="C181" s="422"/>
      <c r="D181" t="s">
        <v>14</v>
      </c>
      <c r="E181" s="48">
        <v>60</v>
      </c>
      <c r="G181" s="2">
        <f t="shared" si="2"/>
        <v>512.4</v>
      </c>
    </row>
    <row r="182" spans="1:7">
      <c r="B182" s="422"/>
      <c r="C182" s="422"/>
      <c r="D182" t="s">
        <v>15</v>
      </c>
      <c r="E182" s="48">
        <v>5</v>
      </c>
      <c r="G182" s="2">
        <f t="shared" si="2"/>
        <v>517.4</v>
      </c>
    </row>
    <row r="183" spans="1:7" ht="17.25" customHeight="1">
      <c r="B183" s="422"/>
      <c r="C183" s="422"/>
      <c r="D183" t="s">
        <v>28</v>
      </c>
      <c r="E183" s="48">
        <v>10</v>
      </c>
      <c r="G183" s="2">
        <f t="shared" si="2"/>
        <v>527.4</v>
      </c>
    </row>
    <row r="184" spans="1:7" ht="17.25" customHeight="1">
      <c r="A184" s="3">
        <v>43424</v>
      </c>
      <c r="B184" s="422">
        <v>16582</v>
      </c>
      <c r="C184" s="422" t="s">
        <v>24</v>
      </c>
      <c r="D184" t="s">
        <v>12</v>
      </c>
      <c r="E184" s="48"/>
      <c r="F184" s="2">
        <v>93.4</v>
      </c>
      <c r="G184" s="2">
        <f t="shared" si="2"/>
        <v>434</v>
      </c>
    </row>
    <row r="185" spans="1:7" ht="17.25" customHeight="1">
      <c r="A185" s="3">
        <v>43424</v>
      </c>
      <c r="B185" s="422">
        <v>16582</v>
      </c>
      <c r="C185" s="422" t="s">
        <v>24</v>
      </c>
      <c r="D185" t="s">
        <v>13</v>
      </c>
      <c r="E185" s="48"/>
      <c r="F185" s="2">
        <v>3</v>
      </c>
      <c r="G185" s="2">
        <f t="shared" si="2"/>
        <v>431</v>
      </c>
    </row>
    <row r="186" spans="1:7" ht="17.25" customHeight="1">
      <c r="A186" s="3">
        <v>43545</v>
      </c>
      <c r="B186" s="422">
        <v>17364</v>
      </c>
      <c r="C186" s="422" t="s">
        <v>24</v>
      </c>
      <c r="D186" t="s">
        <v>14</v>
      </c>
      <c r="E186" s="48"/>
      <c r="F186" s="2">
        <v>60</v>
      </c>
      <c r="G186" s="2">
        <f t="shared" si="2"/>
        <v>371</v>
      </c>
    </row>
    <row r="187" spans="1:7" ht="17.25" customHeight="1">
      <c r="A187" s="3">
        <v>43545</v>
      </c>
      <c r="B187" s="422">
        <v>17364</v>
      </c>
      <c r="C187" s="422" t="s">
        <v>24</v>
      </c>
      <c r="D187" t="s">
        <v>15</v>
      </c>
      <c r="E187" s="48"/>
      <c r="F187" s="2">
        <v>5</v>
      </c>
      <c r="G187" s="2">
        <f t="shared" si="2"/>
        <v>366</v>
      </c>
    </row>
    <row r="188" spans="1:7" ht="17.25" customHeight="1">
      <c r="A188" s="3">
        <v>43829</v>
      </c>
      <c r="B188" s="422">
        <v>19448</v>
      </c>
      <c r="C188" s="422" t="s">
        <v>24</v>
      </c>
      <c r="D188" t="s">
        <v>28</v>
      </c>
      <c r="E188" s="48"/>
      <c r="F188" s="2">
        <v>10</v>
      </c>
      <c r="G188" s="2">
        <f t="shared" si="2"/>
        <v>356</v>
      </c>
    </row>
    <row r="189" spans="1:7">
      <c r="A189" s="31">
        <v>43404</v>
      </c>
      <c r="B189" s="421" t="s">
        <v>10</v>
      </c>
      <c r="C189" s="421" t="s">
        <v>25</v>
      </c>
      <c r="D189" t="s">
        <v>12</v>
      </c>
      <c r="E189" s="48">
        <v>94</v>
      </c>
      <c r="G189" s="2">
        <f t="shared" si="2"/>
        <v>450</v>
      </c>
    </row>
    <row r="190" spans="1:7">
      <c r="A190" s="31"/>
      <c r="B190" s="421"/>
      <c r="C190" s="421"/>
      <c r="D190" t="s">
        <v>13</v>
      </c>
      <c r="E190" s="48">
        <v>4</v>
      </c>
      <c r="G190" s="2">
        <f t="shared" si="2"/>
        <v>454</v>
      </c>
    </row>
    <row r="191" spans="1:7">
      <c r="B191" s="422"/>
      <c r="C191" s="422"/>
      <c r="D191" t="s">
        <v>14</v>
      </c>
      <c r="E191" s="48">
        <v>60</v>
      </c>
      <c r="G191" s="2">
        <f t="shared" si="2"/>
        <v>514</v>
      </c>
    </row>
    <row r="192" spans="1:7">
      <c r="B192" s="422"/>
      <c r="C192" s="422"/>
      <c r="D192" t="s">
        <v>15</v>
      </c>
      <c r="E192" s="48">
        <v>5</v>
      </c>
      <c r="G192" s="2">
        <f t="shared" si="2"/>
        <v>519</v>
      </c>
    </row>
    <row r="193" spans="1:7">
      <c r="B193" s="422"/>
      <c r="C193" s="422"/>
      <c r="D193" t="s">
        <v>70</v>
      </c>
      <c r="E193" s="48">
        <v>93</v>
      </c>
      <c r="G193" s="2">
        <f t="shared" si="2"/>
        <v>612</v>
      </c>
    </row>
    <row r="194" spans="1:7">
      <c r="A194" s="3">
        <v>43126</v>
      </c>
      <c r="B194" s="422">
        <v>16795</v>
      </c>
      <c r="C194" s="422" t="s">
        <v>25</v>
      </c>
      <c r="D194" t="s">
        <v>12</v>
      </c>
      <c r="E194" s="48"/>
      <c r="F194" s="2">
        <v>94</v>
      </c>
      <c r="G194" s="2">
        <f t="shared" si="2"/>
        <v>518</v>
      </c>
    </row>
    <row r="195" spans="1:7">
      <c r="A195" s="3">
        <v>43126</v>
      </c>
      <c r="B195" s="422">
        <v>16795</v>
      </c>
      <c r="C195" s="422" t="s">
        <v>25</v>
      </c>
      <c r="D195" t="s">
        <v>13</v>
      </c>
      <c r="E195" s="48"/>
      <c r="F195" s="2">
        <v>4</v>
      </c>
      <c r="G195" s="2">
        <f t="shared" si="2"/>
        <v>514</v>
      </c>
    </row>
    <row r="196" spans="1:7">
      <c r="A196" s="3">
        <v>43545</v>
      </c>
      <c r="B196" s="422">
        <v>17364</v>
      </c>
      <c r="C196" s="422" t="s">
        <v>25</v>
      </c>
      <c r="D196" t="s">
        <v>14</v>
      </c>
      <c r="E196" s="48"/>
      <c r="F196" s="2">
        <v>60</v>
      </c>
      <c r="G196" s="2">
        <f t="shared" si="2"/>
        <v>454</v>
      </c>
    </row>
    <row r="197" spans="1:7">
      <c r="A197" s="3">
        <v>43545</v>
      </c>
      <c r="B197" s="422">
        <v>17364</v>
      </c>
      <c r="C197" s="422" t="s">
        <v>25</v>
      </c>
      <c r="D197" t="s">
        <v>15</v>
      </c>
      <c r="E197" s="48"/>
      <c r="F197" s="2">
        <v>5</v>
      </c>
      <c r="G197" s="2">
        <f t="shared" si="2"/>
        <v>449</v>
      </c>
    </row>
    <row r="198" spans="1:7">
      <c r="A198" s="31">
        <v>43434</v>
      </c>
      <c r="B198" s="421" t="s">
        <v>10</v>
      </c>
      <c r="C198" s="421" t="s">
        <v>26</v>
      </c>
      <c r="D198" t="s">
        <v>12</v>
      </c>
      <c r="E198" s="48">
        <v>96.6</v>
      </c>
      <c r="G198" s="2">
        <f t="shared" si="2"/>
        <v>545.6</v>
      </c>
    </row>
    <row r="199" spans="1:7">
      <c r="A199" s="31"/>
      <c r="B199" s="421"/>
      <c r="C199" s="421"/>
      <c r="D199" t="s">
        <v>13</v>
      </c>
      <c r="E199" s="48">
        <v>4</v>
      </c>
      <c r="G199" s="2">
        <f t="shared" ref="G199:G262" si="3">+G198+E199-F199</f>
        <v>549.6</v>
      </c>
    </row>
    <row r="200" spans="1:7">
      <c r="B200" s="422"/>
      <c r="C200" s="422"/>
      <c r="D200" t="s">
        <v>14</v>
      </c>
      <c r="E200" s="48">
        <v>60</v>
      </c>
      <c r="G200" s="2">
        <f t="shared" si="3"/>
        <v>609.6</v>
      </c>
    </row>
    <row r="201" spans="1:7">
      <c r="B201" s="422"/>
      <c r="C201" s="422"/>
      <c r="D201" t="s">
        <v>15</v>
      </c>
      <c r="E201" s="48">
        <v>5</v>
      </c>
      <c r="G201" s="2">
        <f t="shared" si="3"/>
        <v>614.6</v>
      </c>
    </row>
    <row r="202" spans="1:7">
      <c r="A202" s="3">
        <v>43496</v>
      </c>
      <c r="B202" s="422">
        <v>17047</v>
      </c>
      <c r="C202" s="422" t="s">
        <v>26</v>
      </c>
      <c r="D202" t="s">
        <v>12</v>
      </c>
      <c r="E202" s="48"/>
      <c r="F202" s="2">
        <v>96.6</v>
      </c>
      <c r="G202" s="2">
        <f t="shared" si="3"/>
        <v>518</v>
      </c>
    </row>
    <row r="203" spans="1:7">
      <c r="A203" s="3">
        <v>43496</v>
      </c>
      <c r="B203" s="422">
        <v>17047</v>
      </c>
      <c r="C203" s="422" t="s">
        <v>26</v>
      </c>
      <c r="D203" t="s">
        <v>13</v>
      </c>
      <c r="E203" s="48"/>
      <c r="F203" s="2">
        <v>4</v>
      </c>
      <c r="G203" s="2">
        <f t="shared" si="3"/>
        <v>514</v>
      </c>
    </row>
    <row r="204" spans="1:7">
      <c r="A204" s="3">
        <v>43598</v>
      </c>
      <c r="B204" s="422">
        <v>17836</v>
      </c>
      <c r="C204" s="422" t="s">
        <v>26</v>
      </c>
      <c r="D204" t="s">
        <v>14</v>
      </c>
      <c r="E204" s="48"/>
      <c r="F204" s="2">
        <v>60</v>
      </c>
      <c r="G204" s="2">
        <f t="shared" si="3"/>
        <v>454</v>
      </c>
    </row>
    <row r="205" spans="1:7">
      <c r="A205" s="3">
        <v>43598</v>
      </c>
      <c r="B205" s="422">
        <v>17836</v>
      </c>
      <c r="C205" s="422" t="s">
        <v>26</v>
      </c>
      <c r="D205" t="s">
        <v>15</v>
      </c>
      <c r="E205" s="48"/>
      <c r="F205" s="2">
        <v>5</v>
      </c>
      <c r="G205" s="2">
        <f t="shared" si="3"/>
        <v>449</v>
      </c>
    </row>
    <row r="206" spans="1:7">
      <c r="A206" s="31">
        <v>43465</v>
      </c>
      <c r="B206" s="421" t="s">
        <v>10</v>
      </c>
      <c r="C206" s="421" t="s">
        <v>27</v>
      </c>
      <c r="D206" t="s">
        <v>12</v>
      </c>
      <c r="E206" s="48">
        <v>103.2</v>
      </c>
      <c r="G206" s="2">
        <f t="shared" si="3"/>
        <v>552.20000000000005</v>
      </c>
    </row>
    <row r="207" spans="1:7">
      <c r="A207" s="31"/>
      <c r="B207" s="421"/>
      <c r="C207" s="421"/>
      <c r="D207" t="s">
        <v>13</v>
      </c>
      <c r="E207" s="48">
        <v>4</v>
      </c>
      <c r="G207" s="2">
        <f t="shared" si="3"/>
        <v>556.20000000000005</v>
      </c>
    </row>
    <row r="208" spans="1:7">
      <c r="B208" s="422"/>
      <c r="C208" s="422"/>
      <c r="D208" t="s">
        <v>14</v>
      </c>
      <c r="E208" s="48">
        <v>60</v>
      </c>
      <c r="G208" s="2">
        <f t="shared" si="3"/>
        <v>616.20000000000005</v>
      </c>
    </row>
    <row r="209" spans="1:7">
      <c r="B209" s="422"/>
      <c r="C209" s="422"/>
      <c r="D209" t="s">
        <v>15</v>
      </c>
      <c r="E209" s="48">
        <v>5</v>
      </c>
      <c r="G209" s="2">
        <f t="shared" si="3"/>
        <v>621.20000000000005</v>
      </c>
    </row>
    <row r="210" spans="1:7">
      <c r="A210" s="3">
        <v>43521</v>
      </c>
      <c r="B210" s="422">
        <v>17196</v>
      </c>
      <c r="C210" s="422" t="s">
        <v>27</v>
      </c>
      <c r="D210" t="s">
        <v>12</v>
      </c>
      <c r="E210" s="48"/>
      <c r="F210" s="2">
        <v>103.2</v>
      </c>
      <c r="G210" s="2">
        <f t="shared" si="3"/>
        <v>518</v>
      </c>
    </row>
    <row r="211" spans="1:7">
      <c r="A211" s="3">
        <v>43521</v>
      </c>
      <c r="B211" s="422">
        <v>17196</v>
      </c>
      <c r="C211" s="422" t="s">
        <v>27</v>
      </c>
      <c r="D211" t="s">
        <v>13</v>
      </c>
      <c r="E211" s="48"/>
      <c r="F211" s="2">
        <v>4</v>
      </c>
      <c r="G211" s="2">
        <f t="shared" si="3"/>
        <v>514</v>
      </c>
    </row>
    <row r="212" spans="1:7">
      <c r="A212" s="3">
        <v>43609</v>
      </c>
      <c r="B212" s="422">
        <v>17971</v>
      </c>
      <c r="C212" s="422" t="s">
        <v>27</v>
      </c>
      <c r="D212" t="s">
        <v>14</v>
      </c>
      <c r="E212" s="48"/>
      <c r="F212" s="2">
        <v>60</v>
      </c>
      <c r="G212" s="2">
        <f t="shared" si="3"/>
        <v>454</v>
      </c>
    </row>
    <row r="213" spans="1:7">
      <c r="A213" s="3">
        <v>43609</v>
      </c>
      <c r="B213" s="422">
        <v>17971</v>
      </c>
      <c r="C213" s="422" t="s">
        <v>27</v>
      </c>
      <c r="D213" t="s">
        <v>15</v>
      </c>
      <c r="E213" s="48"/>
      <c r="F213" s="2">
        <v>5</v>
      </c>
      <c r="G213" s="2">
        <f t="shared" si="3"/>
        <v>449</v>
      </c>
    </row>
    <row r="214" spans="1:7">
      <c r="A214" s="31">
        <v>43496</v>
      </c>
      <c r="B214" s="421" t="s">
        <v>10</v>
      </c>
      <c r="C214" s="421" t="s">
        <v>11</v>
      </c>
      <c r="D214" t="s">
        <v>12</v>
      </c>
      <c r="E214" s="48">
        <v>107.5</v>
      </c>
      <c r="G214" s="2">
        <f t="shared" si="3"/>
        <v>556.5</v>
      </c>
    </row>
    <row r="215" spans="1:7">
      <c r="A215" s="31"/>
      <c r="B215" s="421"/>
      <c r="C215" s="421"/>
      <c r="D215" t="s">
        <v>13</v>
      </c>
      <c r="E215" s="48">
        <v>4</v>
      </c>
      <c r="G215" s="2">
        <f t="shared" si="3"/>
        <v>560.5</v>
      </c>
    </row>
    <row r="216" spans="1:7">
      <c r="B216" s="422"/>
      <c r="C216" s="422"/>
      <c r="D216" t="s">
        <v>14</v>
      </c>
      <c r="E216" s="48">
        <v>60</v>
      </c>
      <c r="G216" s="2">
        <f t="shared" si="3"/>
        <v>620.5</v>
      </c>
    </row>
    <row r="217" spans="1:7">
      <c r="B217" s="422"/>
      <c r="C217" s="422"/>
      <c r="D217" t="s">
        <v>15</v>
      </c>
      <c r="E217" s="48">
        <v>5</v>
      </c>
      <c r="G217" s="2">
        <f t="shared" si="3"/>
        <v>625.5</v>
      </c>
    </row>
    <row r="218" spans="1:7">
      <c r="A218" s="3">
        <v>43545</v>
      </c>
      <c r="B218" s="422">
        <v>17363</v>
      </c>
      <c r="C218" s="422" t="s">
        <v>11</v>
      </c>
      <c r="D218" t="s">
        <v>12</v>
      </c>
      <c r="E218" s="48"/>
      <c r="F218" s="2">
        <v>107.5</v>
      </c>
      <c r="G218" s="2">
        <f t="shared" si="3"/>
        <v>518</v>
      </c>
    </row>
    <row r="219" spans="1:7">
      <c r="A219" s="3">
        <v>43545</v>
      </c>
      <c r="B219" s="422">
        <v>17363</v>
      </c>
      <c r="C219" s="422" t="s">
        <v>11</v>
      </c>
      <c r="D219" t="s">
        <v>13</v>
      </c>
      <c r="E219" s="48"/>
      <c r="F219" s="2">
        <v>4</v>
      </c>
      <c r="G219" s="2">
        <f t="shared" si="3"/>
        <v>514</v>
      </c>
    </row>
    <row r="220" spans="1:7">
      <c r="A220" s="3">
        <v>43609</v>
      </c>
      <c r="B220" s="422">
        <v>17971</v>
      </c>
      <c r="C220" s="422" t="s">
        <v>11</v>
      </c>
      <c r="D220" t="s">
        <v>14</v>
      </c>
      <c r="E220" s="48"/>
      <c r="F220" s="2">
        <v>60</v>
      </c>
      <c r="G220" s="2">
        <f t="shared" si="3"/>
        <v>454</v>
      </c>
    </row>
    <row r="221" spans="1:7">
      <c r="A221" s="3">
        <v>43609</v>
      </c>
      <c r="B221" s="422">
        <v>17971</v>
      </c>
      <c r="C221" s="422" t="s">
        <v>11</v>
      </c>
      <c r="D221" t="s">
        <v>15</v>
      </c>
      <c r="E221" s="48"/>
      <c r="F221" s="2">
        <v>5</v>
      </c>
      <c r="G221" s="2">
        <f t="shared" si="3"/>
        <v>449</v>
      </c>
    </row>
    <row r="222" spans="1:7">
      <c r="A222" s="31">
        <v>43524</v>
      </c>
      <c r="B222" s="421" t="s">
        <v>10</v>
      </c>
      <c r="C222" s="421" t="s">
        <v>17</v>
      </c>
      <c r="D222" t="s">
        <v>12</v>
      </c>
      <c r="E222" s="48">
        <v>113.7</v>
      </c>
      <c r="G222" s="2">
        <f t="shared" si="3"/>
        <v>562.70000000000005</v>
      </c>
    </row>
    <row r="223" spans="1:7">
      <c r="A223" s="31"/>
      <c r="B223" s="421"/>
      <c r="C223" s="421"/>
      <c r="D223" t="s">
        <v>13</v>
      </c>
      <c r="E223" s="48">
        <v>4.9000000000000004</v>
      </c>
      <c r="G223" s="2">
        <f t="shared" si="3"/>
        <v>567.6</v>
      </c>
    </row>
    <row r="224" spans="1:7">
      <c r="B224" s="422"/>
      <c r="C224" s="422"/>
      <c r="D224" t="s">
        <v>14</v>
      </c>
      <c r="E224" s="48">
        <v>56</v>
      </c>
      <c r="G224" s="2">
        <f t="shared" si="3"/>
        <v>623.6</v>
      </c>
    </row>
    <row r="225" spans="1:7">
      <c r="B225" s="422"/>
      <c r="C225" s="422"/>
      <c r="D225" t="s">
        <v>15</v>
      </c>
      <c r="E225" s="48">
        <v>5</v>
      </c>
      <c r="G225" s="2">
        <f t="shared" si="3"/>
        <v>628.6</v>
      </c>
    </row>
    <row r="226" spans="1:7">
      <c r="A226" s="3">
        <v>43595</v>
      </c>
      <c r="B226" s="422">
        <v>17826</v>
      </c>
      <c r="C226" s="422" t="s">
        <v>17</v>
      </c>
      <c r="D226" t="s">
        <v>12</v>
      </c>
      <c r="E226" s="48"/>
      <c r="F226" s="2">
        <v>113.7</v>
      </c>
      <c r="G226" s="2">
        <f t="shared" si="3"/>
        <v>514.9</v>
      </c>
    </row>
    <row r="227" spans="1:7">
      <c r="A227" s="3">
        <v>43595</v>
      </c>
      <c r="B227" s="422">
        <v>17826</v>
      </c>
      <c r="C227" s="422" t="s">
        <v>17</v>
      </c>
      <c r="D227" t="s">
        <v>13</v>
      </c>
      <c r="E227" s="48"/>
      <c r="F227" s="2">
        <v>4.9000000000000004</v>
      </c>
      <c r="G227" s="2">
        <f t="shared" si="3"/>
        <v>510</v>
      </c>
    </row>
    <row r="228" spans="1:7">
      <c r="A228" s="3">
        <v>43609</v>
      </c>
      <c r="B228" s="422">
        <v>17971</v>
      </c>
      <c r="C228" s="422" t="s">
        <v>17</v>
      </c>
      <c r="D228" t="s">
        <v>14</v>
      </c>
      <c r="E228" s="48"/>
      <c r="F228" s="2">
        <v>56</v>
      </c>
      <c r="G228" s="2">
        <f t="shared" si="3"/>
        <v>454</v>
      </c>
    </row>
    <row r="229" spans="1:7">
      <c r="A229" s="3">
        <v>43609</v>
      </c>
      <c r="B229" s="422">
        <v>17971</v>
      </c>
      <c r="C229" s="422" t="s">
        <v>17</v>
      </c>
      <c r="D229" t="s">
        <v>15</v>
      </c>
      <c r="E229" s="48"/>
      <c r="F229" s="2">
        <v>5</v>
      </c>
      <c r="G229" s="2">
        <f t="shared" si="3"/>
        <v>449</v>
      </c>
    </row>
    <row r="230" spans="1:7">
      <c r="A230" s="31">
        <v>43555</v>
      </c>
      <c r="B230" s="421" t="s">
        <v>10</v>
      </c>
      <c r="C230" s="421" t="s">
        <v>18</v>
      </c>
      <c r="D230" t="s">
        <v>12</v>
      </c>
      <c r="E230" s="48">
        <v>105.6</v>
      </c>
      <c r="G230" s="2">
        <f t="shared" si="3"/>
        <v>554.6</v>
      </c>
    </row>
    <row r="231" spans="1:7">
      <c r="A231" s="31"/>
      <c r="B231" s="421"/>
      <c r="C231" s="421"/>
      <c r="D231" t="s">
        <v>13</v>
      </c>
      <c r="E231" s="48">
        <v>3.9</v>
      </c>
      <c r="G231" s="2">
        <f t="shared" si="3"/>
        <v>558.5</v>
      </c>
    </row>
    <row r="232" spans="1:7">
      <c r="B232" s="422"/>
      <c r="C232" s="422"/>
      <c r="D232" t="s">
        <v>14</v>
      </c>
      <c r="E232" s="48">
        <v>60</v>
      </c>
      <c r="G232" s="2">
        <f t="shared" si="3"/>
        <v>618.5</v>
      </c>
    </row>
    <row r="233" spans="1:7">
      <c r="B233" s="422"/>
      <c r="C233" s="422"/>
      <c r="D233" t="s">
        <v>15</v>
      </c>
      <c r="E233" s="48">
        <v>5</v>
      </c>
      <c r="G233" s="2">
        <f t="shared" si="3"/>
        <v>623.5</v>
      </c>
    </row>
    <row r="234" spans="1:7">
      <c r="B234" s="422"/>
      <c r="C234" s="422"/>
      <c r="D234" t="s">
        <v>70</v>
      </c>
      <c r="E234" s="48">
        <v>93</v>
      </c>
      <c r="G234" s="2">
        <f t="shared" si="3"/>
        <v>716.5</v>
      </c>
    </row>
    <row r="235" spans="1:7">
      <c r="A235" s="3">
        <v>43607</v>
      </c>
      <c r="B235" s="422">
        <v>17897</v>
      </c>
      <c r="C235" s="422" t="s">
        <v>18</v>
      </c>
      <c r="D235" t="s">
        <v>12</v>
      </c>
      <c r="E235" s="48"/>
      <c r="F235" s="2">
        <v>105.6</v>
      </c>
      <c r="G235" s="2">
        <f t="shared" si="3"/>
        <v>610.9</v>
      </c>
    </row>
    <row r="236" spans="1:7">
      <c r="A236" s="3">
        <v>43607</v>
      </c>
      <c r="B236" s="422">
        <v>17897</v>
      </c>
      <c r="C236" s="422" t="s">
        <v>18</v>
      </c>
      <c r="D236" t="s">
        <v>13</v>
      </c>
      <c r="E236" s="48"/>
      <c r="F236" s="2">
        <v>3.9</v>
      </c>
      <c r="G236" s="2">
        <f t="shared" si="3"/>
        <v>607</v>
      </c>
    </row>
    <row r="237" spans="1:7">
      <c r="A237" s="3">
        <v>43609</v>
      </c>
      <c r="B237" s="422">
        <v>17971</v>
      </c>
      <c r="C237" s="422" t="s">
        <v>18</v>
      </c>
      <c r="D237" t="s">
        <v>14</v>
      </c>
      <c r="E237" s="48"/>
      <c r="F237" s="2">
        <v>60</v>
      </c>
      <c r="G237" s="2">
        <f t="shared" si="3"/>
        <v>547</v>
      </c>
    </row>
    <row r="238" spans="1:7">
      <c r="A238" s="3">
        <v>43609</v>
      </c>
      <c r="B238" s="422">
        <v>17971</v>
      </c>
      <c r="C238" s="422" t="s">
        <v>18</v>
      </c>
      <c r="D238" t="s">
        <v>15</v>
      </c>
      <c r="E238" s="48"/>
      <c r="F238" s="2">
        <v>5</v>
      </c>
      <c r="G238" s="2">
        <f t="shared" si="3"/>
        <v>542</v>
      </c>
    </row>
    <row r="239" spans="1:7">
      <c r="A239" s="31">
        <v>43585</v>
      </c>
      <c r="B239" s="421" t="s">
        <v>10</v>
      </c>
      <c r="C239" s="421" t="s">
        <v>19</v>
      </c>
      <c r="D239" t="s">
        <v>12</v>
      </c>
      <c r="E239" s="48">
        <v>106.8</v>
      </c>
      <c r="G239" s="2">
        <f t="shared" si="3"/>
        <v>648.79999999999995</v>
      </c>
    </row>
    <row r="240" spans="1:7">
      <c r="A240" s="31"/>
      <c r="B240" s="421"/>
      <c r="C240" s="421"/>
      <c r="D240" t="s">
        <v>13</v>
      </c>
      <c r="E240" s="48">
        <v>3.6</v>
      </c>
      <c r="G240" s="2">
        <f t="shared" si="3"/>
        <v>652.4</v>
      </c>
    </row>
    <row r="241" spans="1:7">
      <c r="B241" s="422"/>
      <c r="C241" s="422"/>
      <c r="D241" t="s">
        <v>14</v>
      </c>
      <c r="E241" s="48">
        <v>60</v>
      </c>
      <c r="G241" s="2">
        <f t="shared" si="3"/>
        <v>712.4</v>
      </c>
    </row>
    <row r="242" spans="1:7">
      <c r="B242" s="422"/>
      <c r="C242" s="422"/>
      <c r="D242" t="s">
        <v>15</v>
      </c>
      <c r="E242" s="48">
        <v>5</v>
      </c>
      <c r="G242" s="2">
        <f t="shared" si="3"/>
        <v>717.4</v>
      </c>
    </row>
    <row r="243" spans="1:7">
      <c r="A243" s="3">
        <v>43609</v>
      </c>
      <c r="B243" s="422">
        <v>17972</v>
      </c>
      <c r="C243" s="422" t="s">
        <v>19</v>
      </c>
      <c r="D243" t="s">
        <v>14</v>
      </c>
      <c r="E243" s="48"/>
      <c r="F243" s="2">
        <v>60</v>
      </c>
      <c r="G243" s="2">
        <f t="shared" si="3"/>
        <v>657.4</v>
      </c>
    </row>
    <row r="244" spans="1:7">
      <c r="A244" s="3">
        <v>43609</v>
      </c>
      <c r="B244" s="422">
        <v>17972</v>
      </c>
      <c r="C244" s="422" t="s">
        <v>19</v>
      </c>
      <c r="D244" t="s">
        <v>15</v>
      </c>
      <c r="E244" s="48"/>
      <c r="F244" s="2">
        <v>5</v>
      </c>
      <c r="G244" s="2">
        <f t="shared" si="3"/>
        <v>652.4</v>
      </c>
    </row>
    <row r="245" spans="1:7">
      <c r="A245" s="3">
        <v>43629</v>
      </c>
      <c r="B245" s="422">
        <v>18059</v>
      </c>
      <c r="C245" s="422" t="s">
        <v>19</v>
      </c>
      <c r="D245" t="s">
        <v>12</v>
      </c>
      <c r="E245" s="48"/>
      <c r="F245" s="2">
        <v>106.8</v>
      </c>
      <c r="G245" s="2">
        <f t="shared" si="3"/>
        <v>545.6</v>
      </c>
    </row>
    <row r="246" spans="1:7">
      <c r="A246" s="3">
        <v>43629</v>
      </c>
      <c r="B246" s="422">
        <v>18059</v>
      </c>
      <c r="C246" s="422" t="s">
        <v>19</v>
      </c>
      <c r="D246" t="s">
        <v>13</v>
      </c>
      <c r="E246" s="48"/>
      <c r="F246" s="2">
        <v>3.6</v>
      </c>
      <c r="G246" s="2">
        <f t="shared" si="3"/>
        <v>542</v>
      </c>
    </row>
    <row r="247" spans="1:7">
      <c r="A247" s="31">
        <v>43616</v>
      </c>
      <c r="B247" s="421" t="s">
        <v>10</v>
      </c>
      <c r="C247" s="421" t="s">
        <v>20</v>
      </c>
      <c r="D247" t="s">
        <v>12</v>
      </c>
      <c r="E247" s="48">
        <v>71.900000000000006</v>
      </c>
      <c r="G247" s="2">
        <f t="shared" si="3"/>
        <v>613.9</v>
      </c>
    </row>
    <row r="248" spans="1:7">
      <c r="A248" s="31"/>
      <c r="B248" s="421"/>
      <c r="C248" s="421"/>
      <c r="D248" t="s">
        <v>13</v>
      </c>
      <c r="E248" s="48">
        <v>4.0999999999999996</v>
      </c>
      <c r="G248" s="2">
        <f t="shared" si="3"/>
        <v>618</v>
      </c>
    </row>
    <row r="249" spans="1:7">
      <c r="B249" s="422"/>
      <c r="C249" s="422"/>
      <c r="D249" t="s">
        <v>14</v>
      </c>
      <c r="E249" s="48">
        <v>60</v>
      </c>
      <c r="G249" s="2">
        <f t="shared" si="3"/>
        <v>678</v>
      </c>
    </row>
    <row r="250" spans="1:7">
      <c r="B250" s="422"/>
      <c r="C250" s="422"/>
      <c r="D250" t="s">
        <v>15</v>
      </c>
      <c r="E250" s="48">
        <v>5</v>
      </c>
      <c r="G250" s="2">
        <f t="shared" si="3"/>
        <v>683</v>
      </c>
    </row>
    <row r="251" spans="1:7">
      <c r="A251" s="3">
        <v>43700</v>
      </c>
      <c r="B251" s="422">
        <v>18535</v>
      </c>
      <c r="C251" s="422" t="s">
        <v>20</v>
      </c>
      <c r="D251" t="s">
        <v>12</v>
      </c>
      <c r="E251" s="48"/>
      <c r="F251" s="2">
        <v>71.900000000000006</v>
      </c>
      <c r="G251" s="2">
        <f t="shared" si="3"/>
        <v>611.1</v>
      </c>
    </row>
    <row r="252" spans="1:7">
      <c r="A252" s="3">
        <v>43700</v>
      </c>
      <c r="B252" s="422">
        <v>18535</v>
      </c>
      <c r="C252" s="422" t="s">
        <v>20</v>
      </c>
      <c r="D252" t="s">
        <v>13</v>
      </c>
      <c r="E252" s="48"/>
      <c r="F252" s="2">
        <v>4.0999999999999996</v>
      </c>
      <c r="G252" s="2">
        <f t="shared" si="3"/>
        <v>607</v>
      </c>
    </row>
    <row r="253" spans="1:7">
      <c r="A253" s="3">
        <v>43769</v>
      </c>
      <c r="B253" s="422">
        <v>19117</v>
      </c>
      <c r="C253" s="422" t="s">
        <v>20</v>
      </c>
      <c r="D253" t="s">
        <v>14</v>
      </c>
      <c r="E253" s="48"/>
      <c r="F253" s="2">
        <v>60</v>
      </c>
      <c r="G253" s="2">
        <f t="shared" si="3"/>
        <v>547</v>
      </c>
    </row>
    <row r="254" spans="1:7">
      <c r="A254" s="3">
        <v>43769</v>
      </c>
      <c r="B254" s="422">
        <v>19117</v>
      </c>
      <c r="C254" s="422" t="s">
        <v>20</v>
      </c>
      <c r="D254" t="s">
        <v>15</v>
      </c>
      <c r="E254" s="48"/>
      <c r="F254" s="2">
        <v>5</v>
      </c>
      <c r="G254" s="2">
        <f t="shared" si="3"/>
        <v>542</v>
      </c>
    </row>
    <row r="255" spans="1:7">
      <c r="A255" s="31">
        <v>43646</v>
      </c>
      <c r="B255" s="421" t="s">
        <v>10</v>
      </c>
      <c r="C255" s="421" t="s">
        <v>21</v>
      </c>
      <c r="D255" t="s">
        <v>12</v>
      </c>
      <c r="E255" s="48">
        <v>64.2</v>
      </c>
      <c r="G255" s="2">
        <f t="shared" si="3"/>
        <v>606.20000000000005</v>
      </c>
    </row>
    <row r="256" spans="1:7">
      <c r="A256" s="31"/>
      <c r="B256" s="421"/>
      <c r="C256" s="421"/>
      <c r="D256" t="s">
        <v>13</v>
      </c>
      <c r="E256" s="48">
        <v>4</v>
      </c>
      <c r="G256" s="2">
        <f t="shared" si="3"/>
        <v>610.20000000000005</v>
      </c>
    </row>
    <row r="257" spans="1:7">
      <c r="B257" s="422"/>
      <c r="C257" s="422"/>
      <c r="D257" t="s">
        <v>14</v>
      </c>
      <c r="E257" s="48">
        <v>60</v>
      </c>
      <c r="G257" s="2">
        <f t="shared" si="3"/>
        <v>670.2</v>
      </c>
    </row>
    <row r="258" spans="1:7">
      <c r="B258" s="422"/>
      <c r="C258" s="422"/>
      <c r="D258" t="s">
        <v>15</v>
      </c>
      <c r="E258" s="48">
        <v>5</v>
      </c>
      <c r="G258" s="2">
        <f t="shared" si="3"/>
        <v>675.2</v>
      </c>
    </row>
    <row r="259" spans="1:7">
      <c r="A259" s="3">
        <v>43700</v>
      </c>
      <c r="B259" s="422">
        <v>18535</v>
      </c>
      <c r="C259" s="422" t="s">
        <v>21</v>
      </c>
      <c r="D259" t="s">
        <v>12</v>
      </c>
      <c r="E259" s="48"/>
      <c r="F259" s="2">
        <v>64.2</v>
      </c>
      <c r="G259" s="2">
        <f t="shared" si="3"/>
        <v>611</v>
      </c>
    </row>
    <row r="260" spans="1:7">
      <c r="A260" s="3">
        <v>43700</v>
      </c>
      <c r="B260" s="422">
        <v>18535</v>
      </c>
      <c r="C260" s="422" t="s">
        <v>21</v>
      </c>
      <c r="D260" t="s">
        <v>13</v>
      </c>
      <c r="E260" s="48"/>
      <c r="F260" s="2">
        <v>4</v>
      </c>
      <c r="G260" s="2">
        <f t="shared" si="3"/>
        <v>607</v>
      </c>
    </row>
    <row r="261" spans="1:7">
      <c r="A261" s="3">
        <v>43776</v>
      </c>
      <c r="B261" s="422">
        <v>19125</v>
      </c>
      <c r="C261" s="422" t="s">
        <v>21</v>
      </c>
      <c r="D261" t="s">
        <v>14</v>
      </c>
      <c r="E261" s="48"/>
      <c r="F261" s="2">
        <v>60</v>
      </c>
      <c r="G261" s="2">
        <f t="shared" si="3"/>
        <v>547</v>
      </c>
    </row>
    <row r="262" spans="1:7">
      <c r="A262" s="3">
        <v>43776</v>
      </c>
      <c r="B262" s="422">
        <v>19125</v>
      </c>
      <c r="C262" s="422" t="s">
        <v>21</v>
      </c>
      <c r="D262" t="s">
        <v>15</v>
      </c>
      <c r="E262" s="48"/>
      <c r="F262" s="2">
        <v>5</v>
      </c>
      <c r="G262" s="2">
        <f t="shared" si="3"/>
        <v>542</v>
      </c>
    </row>
    <row r="263" spans="1:7" ht="14.25" customHeight="1">
      <c r="A263" s="31">
        <v>43677</v>
      </c>
      <c r="B263" s="421" t="s">
        <v>10</v>
      </c>
      <c r="C263" s="421" t="s">
        <v>22</v>
      </c>
      <c r="D263" t="s">
        <v>12</v>
      </c>
      <c r="E263" s="48">
        <v>64.2</v>
      </c>
      <c r="G263" s="2">
        <f t="shared" ref="G263:G326" si="4">+G262+E263-F263</f>
        <v>606.20000000000005</v>
      </c>
    </row>
    <row r="264" spans="1:7">
      <c r="A264" s="31"/>
      <c r="B264" s="421"/>
      <c r="C264" s="421"/>
      <c r="D264" t="s">
        <v>13</v>
      </c>
      <c r="E264" s="48">
        <v>3.8</v>
      </c>
      <c r="G264" s="2">
        <f t="shared" si="4"/>
        <v>610</v>
      </c>
    </row>
    <row r="265" spans="1:7">
      <c r="B265" s="422"/>
      <c r="C265" s="422"/>
      <c r="D265" t="s">
        <v>14</v>
      </c>
      <c r="E265" s="48">
        <v>60</v>
      </c>
      <c r="G265" s="2">
        <f t="shared" si="4"/>
        <v>670</v>
      </c>
    </row>
    <row r="266" spans="1:7">
      <c r="B266" s="422"/>
      <c r="C266" s="422"/>
      <c r="D266" t="s">
        <v>15</v>
      </c>
      <c r="E266" s="48">
        <v>5</v>
      </c>
      <c r="G266" s="2">
        <f t="shared" si="4"/>
        <v>675</v>
      </c>
    </row>
    <row r="267" spans="1:7">
      <c r="A267" s="3">
        <v>43754</v>
      </c>
      <c r="B267" s="422">
        <v>18885</v>
      </c>
      <c r="C267" s="422" t="s">
        <v>22</v>
      </c>
      <c r="D267" t="s">
        <v>12</v>
      </c>
      <c r="E267" s="48"/>
      <c r="F267" s="2">
        <v>64.2</v>
      </c>
      <c r="G267" s="2">
        <f t="shared" si="4"/>
        <v>610.79999999999995</v>
      </c>
    </row>
    <row r="268" spans="1:7">
      <c r="A268" s="3">
        <v>43754</v>
      </c>
      <c r="B268" s="422">
        <v>18885</v>
      </c>
      <c r="C268" s="422" t="s">
        <v>22</v>
      </c>
      <c r="D268" t="s">
        <v>13</v>
      </c>
      <c r="E268" s="48"/>
      <c r="F268" s="2">
        <v>3.8</v>
      </c>
      <c r="G268" s="2">
        <f t="shared" si="4"/>
        <v>607</v>
      </c>
    </row>
    <row r="269" spans="1:7">
      <c r="A269" s="3">
        <v>43776</v>
      </c>
      <c r="B269" s="422">
        <v>19125</v>
      </c>
      <c r="C269" s="422" t="s">
        <v>22</v>
      </c>
      <c r="D269" t="s">
        <v>14</v>
      </c>
      <c r="E269" s="48"/>
      <c r="F269" s="2">
        <v>60</v>
      </c>
      <c r="G269" s="2">
        <f t="shared" si="4"/>
        <v>547</v>
      </c>
    </row>
    <row r="270" spans="1:7">
      <c r="A270" s="3">
        <v>43776</v>
      </c>
      <c r="B270" s="422">
        <v>19125</v>
      </c>
      <c r="C270" s="422" t="s">
        <v>22</v>
      </c>
      <c r="D270" t="s">
        <v>15</v>
      </c>
      <c r="E270" s="48"/>
      <c r="F270" s="2">
        <v>5</v>
      </c>
      <c r="G270" s="2">
        <f t="shared" si="4"/>
        <v>542</v>
      </c>
    </row>
    <row r="271" spans="1:7">
      <c r="A271" s="31">
        <v>43708</v>
      </c>
      <c r="B271" s="421" t="s">
        <v>10</v>
      </c>
      <c r="C271" s="421" t="s">
        <v>23</v>
      </c>
      <c r="D271" t="s">
        <v>12</v>
      </c>
      <c r="E271" s="48">
        <v>62.5</v>
      </c>
      <c r="G271" s="2">
        <f t="shared" si="4"/>
        <v>604.5</v>
      </c>
    </row>
    <row r="272" spans="1:7">
      <c r="A272" s="31"/>
      <c r="B272" s="421"/>
      <c r="C272" s="421"/>
      <c r="D272" t="s">
        <v>13</v>
      </c>
      <c r="E272" s="48">
        <v>3.7</v>
      </c>
      <c r="G272" s="2">
        <f t="shared" si="4"/>
        <v>608.20000000000005</v>
      </c>
    </row>
    <row r="273" spans="1:7">
      <c r="B273" s="422"/>
      <c r="C273" s="422"/>
      <c r="D273" t="s">
        <v>14</v>
      </c>
      <c r="E273" s="48">
        <v>60</v>
      </c>
      <c r="G273" s="2">
        <f t="shared" si="4"/>
        <v>668.2</v>
      </c>
    </row>
    <row r="274" spans="1:7">
      <c r="B274" s="422"/>
      <c r="C274" s="422"/>
      <c r="D274" t="s">
        <v>15</v>
      </c>
      <c r="E274" s="48">
        <v>5</v>
      </c>
      <c r="G274" s="2">
        <f t="shared" si="4"/>
        <v>673.2</v>
      </c>
    </row>
    <row r="275" spans="1:7">
      <c r="B275" s="422"/>
      <c r="C275" s="422"/>
      <c r="D275" t="s">
        <v>70</v>
      </c>
      <c r="E275" s="48">
        <v>93</v>
      </c>
      <c r="G275" s="2">
        <f t="shared" si="4"/>
        <v>766.2</v>
      </c>
    </row>
    <row r="276" spans="1:7">
      <c r="A276" s="3">
        <v>43769</v>
      </c>
      <c r="B276" s="422">
        <v>19117</v>
      </c>
      <c r="C276" s="422" t="s">
        <v>23</v>
      </c>
      <c r="D276" t="s">
        <v>12</v>
      </c>
      <c r="E276" s="48"/>
      <c r="F276" s="2">
        <v>62.5</v>
      </c>
      <c r="G276" s="2">
        <f t="shared" si="4"/>
        <v>703.7</v>
      </c>
    </row>
    <row r="277" spans="1:7">
      <c r="A277" s="3">
        <v>43769</v>
      </c>
      <c r="B277" s="422">
        <v>19117</v>
      </c>
      <c r="C277" s="422" t="s">
        <v>23</v>
      </c>
      <c r="D277" t="s">
        <v>13</v>
      </c>
      <c r="E277" s="48"/>
      <c r="F277" s="2">
        <v>3.7</v>
      </c>
      <c r="G277" s="2">
        <f t="shared" si="4"/>
        <v>700</v>
      </c>
    </row>
    <row r="278" spans="1:7">
      <c r="A278" s="3">
        <v>43829</v>
      </c>
      <c r="B278" s="422">
        <v>19448</v>
      </c>
      <c r="C278" s="422" t="s">
        <v>23</v>
      </c>
      <c r="D278" t="s">
        <v>14</v>
      </c>
      <c r="E278" s="48"/>
      <c r="F278" s="2">
        <v>60</v>
      </c>
      <c r="G278" s="2">
        <f t="shared" si="4"/>
        <v>640</v>
      </c>
    </row>
    <row r="279" spans="1:7">
      <c r="A279" s="3">
        <v>43829</v>
      </c>
      <c r="B279" s="422">
        <v>19448</v>
      </c>
      <c r="C279" s="422" t="s">
        <v>23</v>
      </c>
      <c r="D279" t="s">
        <v>15</v>
      </c>
      <c r="E279" s="48"/>
      <c r="F279" s="2">
        <v>5</v>
      </c>
      <c r="G279" s="2">
        <f t="shared" si="4"/>
        <v>635</v>
      </c>
    </row>
    <row r="280" spans="1:7">
      <c r="A280" s="31">
        <v>43738</v>
      </c>
      <c r="B280" s="421" t="s">
        <v>10</v>
      </c>
      <c r="C280" s="421" t="s">
        <v>24</v>
      </c>
      <c r="D280" t="s">
        <v>12</v>
      </c>
      <c r="E280" s="48">
        <v>62.7</v>
      </c>
      <c r="G280" s="2">
        <f t="shared" si="4"/>
        <v>697.7</v>
      </c>
    </row>
    <row r="281" spans="1:7">
      <c r="A281" s="31"/>
      <c r="B281" s="421"/>
      <c r="C281" s="421"/>
      <c r="D281" t="s">
        <v>13</v>
      </c>
      <c r="E281" s="48">
        <v>3.7</v>
      </c>
      <c r="G281" s="2">
        <f t="shared" si="4"/>
        <v>701.40000000000009</v>
      </c>
    </row>
    <row r="282" spans="1:7">
      <c r="B282" s="422"/>
      <c r="C282" s="422"/>
      <c r="D282" t="s">
        <v>14</v>
      </c>
      <c r="E282" s="48">
        <v>60</v>
      </c>
      <c r="G282" s="2">
        <f t="shared" si="4"/>
        <v>761.40000000000009</v>
      </c>
    </row>
    <row r="283" spans="1:7">
      <c r="B283" s="422"/>
      <c r="C283" s="422"/>
      <c r="D283" t="s">
        <v>15</v>
      </c>
      <c r="E283" s="48">
        <v>5</v>
      </c>
      <c r="G283" s="2">
        <f t="shared" si="4"/>
        <v>766.40000000000009</v>
      </c>
    </row>
    <row r="284" spans="1:7">
      <c r="A284" s="3">
        <v>43769</v>
      </c>
      <c r="B284" s="422">
        <v>19117</v>
      </c>
      <c r="C284" s="422" t="s">
        <v>24</v>
      </c>
      <c r="D284" t="s">
        <v>12</v>
      </c>
      <c r="E284" s="48"/>
      <c r="F284" s="2">
        <v>62.7</v>
      </c>
      <c r="G284" s="2">
        <f t="shared" si="4"/>
        <v>703.7</v>
      </c>
    </row>
    <row r="285" spans="1:7">
      <c r="A285" s="3">
        <v>43769</v>
      </c>
      <c r="B285" s="422">
        <v>19117</v>
      </c>
      <c r="C285" s="422" t="s">
        <v>24</v>
      </c>
      <c r="D285" t="s">
        <v>13</v>
      </c>
      <c r="E285" s="48"/>
      <c r="F285" s="2">
        <v>3.7</v>
      </c>
      <c r="G285" s="2">
        <f t="shared" si="4"/>
        <v>700</v>
      </c>
    </row>
    <row r="286" spans="1:7">
      <c r="A286" s="3">
        <v>43830</v>
      </c>
      <c r="B286" s="422">
        <v>19460</v>
      </c>
      <c r="C286" s="422" t="s">
        <v>24</v>
      </c>
      <c r="D286" t="s">
        <v>14</v>
      </c>
      <c r="E286" s="48"/>
      <c r="F286" s="2">
        <v>60</v>
      </c>
      <c r="G286" s="2">
        <f t="shared" si="4"/>
        <v>640</v>
      </c>
    </row>
    <row r="287" spans="1:7">
      <c r="A287" s="3">
        <v>43830</v>
      </c>
      <c r="B287" s="422">
        <v>19460</v>
      </c>
      <c r="C287" s="422" t="s">
        <v>24</v>
      </c>
      <c r="D287" t="s">
        <v>15</v>
      </c>
      <c r="E287" s="48"/>
      <c r="F287" s="2">
        <v>5</v>
      </c>
      <c r="G287" s="2">
        <f t="shared" si="4"/>
        <v>635</v>
      </c>
    </row>
    <row r="288" spans="1:7">
      <c r="A288" s="31">
        <v>43769</v>
      </c>
      <c r="B288" s="421" t="s">
        <v>10</v>
      </c>
      <c r="C288" s="421" t="s">
        <v>25</v>
      </c>
      <c r="D288" t="s">
        <v>12</v>
      </c>
      <c r="E288" s="48">
        <v>63.2</v>
      </c>
      <c r="G288" s="2">
        <f t="shared" si="4"/>
        <v>698.2</v>
      </c>
    </row>
    <row r="289" spans="1:7">
      <c r="B289" s="422"/>
      <c r="C289" s="422"/>
      <c r="D289" t="s">
        <v>13</v>
      </c>
      <c r="E289" s="48">
        <v>3.6</v>
      </c>
      <c r="G289" s="2">
        <f t="shared" si="4"/>
        <v>701.80000000000007</v>
      </c>
    </row>
    <row r="290" spans="1:7">
      <c r="B290" s="422"/>
      <c r="C290" s="422"/>
      <c r="D290" t="s">
        <v>14</v>
      </c>
      <c r="E290" s="48">
        <v>60</v>
      </c>
      <c r="G290" s="2">
        <f t="shared" si="4"/>
        <v>761.80000000000007</v>
      </c>
    </row>
    <row r="291" spans="1:7">
      <c r="B291" s="422"/>
      <c r="C291" s="422"/>
      <c r="D291" t="s">
        <v>15</v>
      </c>
      <c r="E291" s="48">
        <v>5</v>
      </c>
      <c r="G291" s="2">
        <f t="shared" si="4"/>
        <v>766.80000000000007</v>
      </c>
    </row>
    <row r="292" spans="1:7">
      <c r="B292" s="422"/>
      <c r="C292" s="422"/>
      <c r="D292" t="s">
        <v>70</v>
      </c>
      <c r="E292" s="48">
        <v>93</v>
      </c>
      <c r="G292" s="2">
        <f t="shared" si="4"/>
        <v>859.80000000000007</v>
      </c>
    </row>
    <row r="293" spans="1:7">
      <c r="A293" s="3">
        <v>43795</v>
      </c>
      <c r="B293" s="422">
        <v>19168</v>
      </c>
      <c r="C293" s="422" t="s">
        <v>25</v>
      </c>
      <c r="D293" t="s">
        <v>12</v>
      </c>
      <c r="E293" s="48"/>
      <c r="F293" s="2">
        <v>63.2</v>
      </c>
      <c r="G293" s="2">
        <f t="shared" si="4"/>
        <v>796.6</v>
      </c>
    </row>
    <row r="294" spans="1:7">
      <c r="A294" s="3">
        <v>43795</v>
      </c>
      <c r="B294" s="422">
        <v>19168</v>
      </c>
      <c r="C294" s="422" t="s">
        <v>25</v>
      </c>
      <c r="D294" t="s">
        <v>13</v>
      </c>
      <c r="E294" s="48"/>
      <c r="F294" s="2">
        <v>3.6</v>
      </c>
      <c r="G294" s="2">
        <f t="shared" si="4"/>
        <v>793</v>
      </c>
    </row>
    <row r="295" spans="1:7">
      <c r="A295" s="3">
        <v>43851</v>
      </c>
      <c r="B295" s="422">
        <v>19538</v>
      </c>
      <c r="C295" s="422" t="s">
        <v>25</v>
      </c>
      <c r="D295" t="s">
        <v>14</v>
      </c>
      <c r="E295" s="48"/>
      <c r="F295" s="2">
        <v>60</v>
      </c>
      <c r="G295" s="2">
        <f t="shared" si="4"/>
        <v>733</v>
      </c>
    </row>
    <row r="296" spans="1:7">
      <c r="A296" s="3">
        <v>43851</v>
      </c>
      <c r="B296" s="422">
        <v>19538</v>
      </c>
      <c r="C296" s="422" t="s">
        <v>25</v>
      </c>
      <c r="D296" t="s">
        <v>15</v>
      </c>
      <c r="E296" s="48"/>
      <c r="F296" s="2">
        <v>5</v>
      </c>
      <c r="G296" s="2">
        <f t="shared" si="4"/>
        <v>728</v>
      </c>
    </row>
    <row r="297" spans="1:7">
      <c r="A297" s="31">
        <v>43799</v>
      </c>
      <c r="B297" s="421" t="s">
        <v>10</v>
      </c>
      <c r="C297" s="421" t="s">
        <v>26</v>
      </c>
      <c r="D297" t="s">
        <v>12</v>
      </c>
      <c r="E297" s="48">
        <v>70.7</v>
      </c>
      <c r="G297" s="2">
        <f t="shared" si="4"/>
        <v>798.7</v>
      </c>
    </row>
    <row r="298" spans="1:7">
      <c r="B298" s="422"/>
      <c r="C298" s="422"/>
      <c r="D298" t="s">
        <v>13</v>
      </c>
      <c r="E298" s="48">
        <v>3.7</v>
      </c>
      <c r="G298" s="2">
        <f t="shared" si="4"/>
        <v>802.40000000000009</v>
      </c>
    </row>
    <row r="299" spans="1:7">
      <c r="B299" s="422"/>
      <c r="C299" s="422"/>
      <c r="D299" t="s">
        <v>14</v>
      </c>
      <c r="E299" s="48">
        <v>60</v>
      </c>
      <c r="G299" s="2">
        <f t="shared" si="4"/>
        <v>862.40000000000009</v>
      </c>
    </row>
    <row r="300" spans="1:7">
      <c r="B300" s="422"/>
      <c r="C300" s="422"/>
      <c r="D300" t="s">
        <v>15</v>
      </c>
      <c r="E300" s="48">
        <v>5</v>
      </c>
      <c r="G300" s="2">
        <f t="shared" si="4"/>
        <v>867.40000000000009</v>
      </c>
    </row>
    <row r="301" spans="1:7">
      <c r="A301" s="3">
        <v>43829</v>
      </c>
      <c r="B301" s="422">
        <v>19448</v>
      </c>
      <c r="C301" s="422" t="s">
        <v>26</v>
      </c>
      <c r="D301" t="s">
        <v>12</v>
      </c>
      <c r="E301" s="48"/>
      <c r="F301" s="2">
        <v>70.7</v>
      </c>
      <c r="G301" s="2">
        <f t="shared" si="4"/>
        <v>796.7</v>
      </c>
    </row>
    <row r="302" spans="1:7">
      <c r="A302" s="3">
        <v>43829</v>
      </c>
      <c r="B302" s="422">
        <v>19448</v>
      </c>
      <c r="C302" s="422" t="s">
        <v>26</v>
      </c>
      <c r="D302" t="s">
        <v>13</v>
      </c>
      <c r="E302" s="48"/>
      <c r="F302" s="2">
        <v>3.7</v>
      </c>
      <c r="G302" s="2">
        <f t="shared" si="4"/>
        <v>793</v>
      </c>
    </row>
    <row r="303" spans="1:7">
      <c r="A303" s="3">
        <v>43851</v>
      </c>
      <c r="B303" s="422">
        <v>19538</v>
      </c>
      <c r="C303" s="422" t="s">
        <v>26</v>
      </c>
      <c r="D303" t="s">
        <v>14</v>
      </c>
      <c r="E303" s="48"/>
      <c r="F303" s="2">
        <v>60</v>
      </c>
      <c r="G303" s="2">
        <f t="shared" si="4"/>
        <v>733</v>
      </c>
    </row>
    <row r="304" spans="1:7">
      <c r="A304" s="3">
        <v>43851</v>
      </c>
      <c r="B304" s="422">
        <v>19538</v>
      </c>
      <c r="C304" s="422" t="s">
        <v>26</v>
      </c>
      <c r="D304" t="s">
        <v>15</v>
      </c>
      <c r="E304" s="48"/>
      <c r="F304" s="2">
        <v>5</v>
      </c>
      <c r="G304" s="2">
        <f t="shared" si="4"/>
        <v>728</v>
      </c>
    </row>
    <row r="305" spans="1:7">
      <c r="A305" s="3">
        <v>43851</v>
      </c>
      <c r="B305" s="422" t="s">
        <v>61</v>
      </c>
      <c r="C305" s="422"/>
      <c r="D305" t="s">
        <v>70</v>
      </c>
      <c r="E305" s="48"/>
      <c r="F305" s="2">
        <v>364</v>
      </c>
      <c r="G305" s="2">
        <f t="shared" si="4"/>
        <v>364</v>
      </c>
    </row>
    <row r="306" spans="1:7">
      <c r="A306" s="3">
        <v>43857</v>
      </c>
      <c r="B306" s="422">
        <v>19701</v>
      </c>
      <c r="C306" s="422"/>
      <c r="D306" t="s">
        <v>70</v>
      </c>
      <c r="E306" s="48"/>
      <c r="F306" s="2">
        <v>364</v>
      </c>
      <c r="G306" s="2">
        <f t="shared" si="4"/>
        <v>0</v>
      </c>
    </row>
    <row r="307" spans="1:7">
      <c r="A307" s="31">
        <v>43830</v>
      </c>
      <c r="B307" s="421" t="s">
        <v>10</v>
      </c>
      <c r="C307" s="421" t="s">
        <v>27</v>
      </c>
      <c r="D307" t="s">
        <v>12</v>
      </c>
      <c r="E307" s="48">
        <v>74</v>
      </c>
      <c r="G307" s="2">
        <f t="shared" si="4"/>
        <v>74</v>
      </c>
    </row>
    <row r="308" spans="1:7">
      <c r="B308" s="422"/>
      <c r="C308" s="422"/>
      <c r="D308" t="s">
        <v>13</v>
      </c>
      <c r="E308" s="48">
        <v>3.8</v>
      </c>
      <c r="G308" s="2">
        <f t="shared" si="4"/>
        <v>77.8</v>
      </c>
    </row>
    <row r="309" spans="1:7">
      <c r="B309" s="422"/>
      <c r="C309" s="422"/>
      <c r="D309" t="s">
        <v>14</v>
      </c>
      <c r="E309" s="48">
        <v>60</v>
      </c>
      <c r="G309" s="2">
        <f t="shared" si="4"/>
        <v>137.80000000000001</v>
      </c>
    </row>
    <row r="310" spans="1:7" ht="14.25" customHeight="1">
      <c r="B310" s="422"/>
      <c r="C310" s="422"/>
      <c r="D310" t="s">
        <v>15</v>
      </c>
      <c r="E310" s="48">
        <v>5</v>
      </c>
      <c r="G310" s="2">
        <f t="shared" si="4"/>
        <v>142.80000000000001</v>
      </c>
    </row>
    <row r="311" spans="1:7" ht="14.25" customHeight="1">
      <c r="A311" s="3">
        <v>43851</v>
      </c>
      <c r="B311" s="422">
        <v>19538</v>
      </c>
      <c r="C311" s="422" t="s">
        <v>27</v>
      </c>
      <c r="D311" t="s">
        <v>14</v>
      </c>
      <c r="E311" s="48"/>
      <c r="F311" s="2">
        <v>60</v>
      </c>
      <c r="G311" s="2">
        <f t="shared" si="4"/>
        <v>82.800000000000011</v>
      </c>
    </row>
    <row r="312" spans="1:7" ht="14.25" customHeight="1">
      <c r="A312" s="3">
        <v>43851</v>
      </c>
      <c r="B312" s="422">
        <v>19538</v>
      </c>
      <c r="C312" s="422" t="s">
        <v>27</v>
      </c>
      <c r="D312" t="s">
        <v>15</v>
      </c>
      <c r="E312" s="48"/>
      <c r="F312" s="2">
        <v>5</v>
      </c>
      <c r="G312" s="2">
        <f t="shared" si="4"/>
        <v>77.800000000000011</v>
      </c>
    </row>
    <row r="313" spans="1:7" ht="14.25" customHeight="1">
      <c r="A313" s="3">
        <v>43857</v>
      </c>
      <c r="B313" s="422">
        <v>19702</v>
      </c>
      <c r="C313" s="422" t="s">
        <v>27</v>
      </c>
      <c r="D313" t="s">
        <v>12</v>
      </c>
      <c r="E313" s="48"/>
      <c r="F313" s="2">
        <v>74</v>
      </c>
      <c r="G313" s="2">
        <f t="shared" si="4"/>
        <v>3.8000000000000114</v>
      </c>
    </row>
    <row r="314" spans="1:7" ht="14.25" customHeight="1">
      <c r="A314" s="3">
        <v>43857</v>
      </c>
      <c r="B314" s="422">
        <v>19702</v>
      </c>
      <c r="C314" s="422" t="s">
        <v>27</v>
      </c>
      <c r="D314" t="s">
        <v>13</v>
      </c>
      <c r="E314" s="48"/>
      <c r="F314" s="2">
        <v>3.8</v>
      </c>
      <c r="G314" s="2">
        <f t="shared" si="4"/>
        <v>1.1546319456101628E-14</v>
      </c>
    </row>
    <row r="315" spans="1:7" ht="14.25" customHeight="1">
      <c r="A315" s="31">
        <v>43861</v>
      </c>
      <c r="B315" s="421" t="s">
        <v>10</v>
      </c>
      <c r="C315" s="421" t="s">
        <v>11</v>
      </c>
      <c r="D315" t="s">
        <v>12</v>
      </c>
      <c r="E315" s="48">
        <v>77.8</v>
      </c>
      <c r="G315" s="2">
        <f t="shared" si="4"/>
        <v>77.800000000000011</v>
      </c>
    </row>
    <row r="316" spans="1:7" ht="14.25" customHeight="1">
      <c r="B316" s="422"/>
      <c r="C316" s="422"/>
      <c r="D316" t="s">
        <v>13</v>
      </c>
      <c r="E316" s="48">
        <v>3.6</v>
      </c>
      <c r="G316" s="2">
        <f t="shared" si="4"/>
        <v>81.400000000000006</v>
      </c>
    </row>
    <row r="317" spans="1:7" ht="14.25" customHeight="1">
      <c r="B317" s="422"/>
      <c r="C317" s="422"/>
      <c r="D317" t="s">
        <v>14</v>
      </c>
      <c r="E317" s="48">
        <v>60</v>
      </c>
      <c r="G317" s="2">
        <f t="shared" si="4"/>
        <v>141.4</v>
      </c>
    </row>
    <row r="318" spans="1:7" ht="14.25" customHeight="1">
      <c r="B318" s="422"/>
      <c r="C318" s="422"/>
      <c r="D318" t="s">
        <v>15</v>
      </c>
      <c r="E318" s="48">
        <v>5</v>
      </c>
      <c r="G318" s="2">
        <f t="shared" si="4"/>
        <v>146.4</v>
      </c>
    </row>
    <row r="319" spans="1:7" ht="14.25" customHeight="1">
      <c r="B319" s="422"/>
      <c r="C319" s="422"/>
      <c r="D319" t="s">
        <v>70</v>
      </c>
      <c r="E319" s="48">
        <v>93</v>
      </c>
      <c r="G319" s="2">
        <f t="shared" si="4"/>
        <v>239.4</v>
      </c>
    </row>
    <row r="320" spans="1:7" ht="14.25" customHeight="1">
      <c r="B320" s="422"/>
      <c r="C320" s="422"/>
      <c r="D320" t="s">
        <v>70</v>
      </c>
      <c r="E320" s="48"/>
      <c r="F320" s="2">
        <v>93</v>
      </c>
      <c r="G320" s="2">
        <f t="shared" si="4"/>
        <v>146.4</v>
      </c>
    </row>
    <row r="321" spans="1:7" ht="14.25" customHeight="1">
      <c r="A321" s="3">
        <v>43979</v>
      </c>
      <c r="B321" s="422">
        <v>20000</v>
      </c>
      <c r="C321" s="422" t="s">
        <v>11</v>
      </c>
      <c r="D321" t="s">
        <v>12</v>
      </c>
      <c r="E321" s="48"/>
      <c r="F321" s="2">
        <v>77.8</v>
      </c>
      <c r="G321" s="2">
        <f t="shared" si="4"/>
        <v>68.600000000000009</v>
      </c>
    </row>
    <row r="322" spans="1:7" ht="14.25" customHeight="1">
      <c r="A322" s="3">
        <v>43979</v>
      </c>
      <c r="B322" s="422">
        <v>20000</v>
      </c>
      <c r="C322" s="422" t="s">
        <v>11</v>
      </c>
      <c r="D322" t="s">
        <v>13</v>
      </c>
      <c r="E322" s="48"/>
      <c r="F322" s="2">
        <v>3.6</v>
      </c>
      <c r="G322" s="2">
        <f t="shared" si="4"/>
        <v>65.000000000000014</v>
      </c>
    </row>
    <row r="323" spans="1:7" ht="14.25" customHeight="1">
      <c r="A323" s="3">
        <v>43979</v>
      </c>
      <c r="B323" s="422">
        <v>20000</v>
      </c>
      <c r="C323" s="422" t="s">
        <v>11</v>
      </c>
      <c r="D323" t="s">
        <v>14</v>
      </c>
      <c r="E323" s="48"/>
      <c r="F323" s="2">
        <v>60</v>
      </c>
      <c r="G323" s="2">
        <f t="shared" si="4"/>
        <v>5.0000000000000142</v>
      </c>
    </row>
    <row r="324" spans="1:7" ht="14.25" customHeight="1">
      <c r="A324" s="3">
        <v>43979</v>
      </c>
      <c r="B324" s="422">
        <v>20000</v>
      </c>
      <c r="C324" s="422" t="s">
        <v>11</v>
      </c>
      <c r="D324" t="s">
        <v>15</v>
      </c>
      <c r="E324" s="48"/>
      <c r="F324" s="2">
        <v>5</v>
      </c>
      <c r="G324" s="2">
        <f t="shared" si="4"/>
        <v>1.4210854715202004E-14</v>
      </c>
    </row>
    <row r="325" spans="1:7" ht="14.25" customHeight="1">
      <c r="A325" s="31">
        <v>43890</v>
      </c>
      <c r="B325" s="421" t="s">
        <v>10</v>
      </c>
      <c r="C325" s="421" t="s">
        <v>17</v>
      </c>
      <c r="D325" t="s">
        <v>12</v>
      </c>
      <c r="E325" s="48">
        <v>80.7</v>
      </c>
      <c r="G325" s="2">
        <f t="shared" si="4"/>
        <v>80.700000000000017</v>
      </c>
    </row>
    <row r="326" spans="1:7" ht="14.25" customHeight="1">
      <c r="B326" s="422"/>
      <c r="C326" s="422"/>
      <c r="D326" t="s">
        <v>13</v>
      </c>
      <c r="E326" s="48">
        <v>3.8</v>
      </c>
      <c r="G326" s="2">
        <f t="shared" si="4"/>
        <v>84.500000000000014</v>
      </c>
    </row>
    <row r="327" spans="1:7" ht="14.25" customHeight="1">
      <c r="B327" s="422"/>
      <c r="C327" s="422"/>
      <c r="D327" t="s">
        <v>14</v>
      </c>
      <c r="E327" s="48">
        <v>58</v>
      </c>
      <c r="G327" s="2">
        <f t="shared" ref="G327:G390" si="5">+G326+E327-F327</f>
        <v>142.5</v>
      </c>
    </row>
    <row r="328" spans="1:7" ht="14.25" customHeight="1">
      <c r="B328" s="422"/>
      <c r="C328" s="422"/>
      <c r="D328" t="s">
        <v>29</v>
      </c>
      <c r="E328" s="48">
        <v>5</v>
      </c>
      <c r="G328" s="2">
        <f t="shared" si="5"/>
        <v>147.5</v>
      </c>
    </row>
    <row r="329" spans="1:7" ht="14.25" customHeight="1">
      <c r="A329" s="3">
        <v>43980</v>
      </c>
      <c r="B329" s="422">
        <v>20003</v>
      </c>
      <c r="C329" s="422" t="s">
        <v>17</v>
      </c>
      <c r="D329" t="s">
        <v>12</v>
      </c>
      <c r="F329" s="2">
        <v>80.7</v>
      </c>
      <c r="G329" s="2">
        <f t="shared" si="5"/>
        <v>66.8</v>
      </c>
    </row>
    <row r="330" spans="1:7" ht="14.25" customHeight="1">
      <c r="A330" s="3">
        <v>43980</v>
      </c>
      <c r="B330" s="422">
        <v>20003</v>
      </c>
      <c r="C330" s="422" t="s">
        <v>17</v>
      </c>
      <c r="D330" t="s">
        <v>13</v>
      </c>
      <c r="F330" s="2">
        <v>3.8</v>
      </c>
      <c r="G330" s="2">
        <f t="shared" si="5"/>
        <v>63</v>
      </c>
    </row>
    <row r="331" spans="1:7" ht="14.25" customHeight="1">
      <c r="A331" s="3">
        <v>44099</v>
      </c>
      <c r="B331" s="422">
        <v>20325</v>
      </c>
      <c r="C331" s="422" t="s">
        <v>17</v>
      </c>
      <c r="D331" t="s">
        <v>14</v>
      </c>
      <c r="F331" s="2">
        <v>58</v>
      </c>
      <c r="G331" s="2">
        <f t="shared" si="5"/>
        <v>5</v>
      </c>
    </row>
    <row r="332" spans="1:7" ht="14.25" customHeight="1">
      <c r="A332" s="3">
        <v>44099</v>
      </c>
      <c r="B332" s="422">
        <v>20325</v>
      </c>
      <c r="C332" s="422" t="s">
        <v>17</v>
      </c>
      <c r="D332" t="s">
        <v>29</v>
      </c>
      <c r="F332" s="2">
        <v>5</v>
      </c>
      <c r="G332" s="2">
        <f t="shared" si="5"/>
        <v>0</v>
      </c>
    </row>
    <row r="333" spans="1:7" ht="14.25" customHeight="1">
      <c r="A333" s="31">
        <v>43921</v>
      </c>
      <c r="B333" s="421" t="s">
        <v>10</v>
      </c>
      <c r="C333" s="421" t="s">
        <v>18</v>
      </c>
      <c r="D333" t="s">
        <v>12</v>
      </c>
      <c r="E333" s="48">
        <v>62.8</v>
      </c>
      <c r="G333" s="2">
        <f t="shared" si="5"/>
        <v>62.8</v>
      </c>
    </row>
    <row r="334" spans="1:7" ht="14.25" customHeight="1">
      <c r="B334" s="422"/>
      <c r="C334" s="422"/>
      <c r="D334" t="s">
        <v>13</v>
      </c>
      <c r="E334" s="48">
        <v>3.9</v>
      </c>
      <c r="G334" s="2">
        <f t="shared" si="5"/>
        <v>66.7</v>
      </c>
    </row>
    <row r="335" spans="1:7" ht="14.25" customHeight="1">
      <c r="B335" s="422"/>
      <c r="C335" s="422"/>
      <c r="D335" t="s">
        <v>14</v>
      </c>
      <c r="E335" s="48">
        <v>60</v>
      </c>
      <c r="G335" s="2">
        <f t="shared" si="5"/>
        <v>126.7</v>
      </c>
    </row>
    <row r="336" spans="1:7" ht="14.25" customHeight="1">
      <c r="B336" s="422"/>
      <c r="C336" s="422"/>
      <c r="D336" t="s">
        <v>29</v>
      </c>
      <c r="E336" s="48">
        <v>5</v>
      </c>
      <c r="G336" s="2">
        <f t="shared" si="5"/>
        <v>131.69999999999999</v>
      </c>
    </row>
    <row r="337" spans="1:8" ht="14.25" customHeight="1">
      <c r="A337" s="3">
        <v>44054</v>
      </c>
      <c r="B337" s="422">
        <v>20175</v>
      </c>
      <c r="C337" s="422" t="s">
        <v>18</v>
      </c>
      <c r="D337" t="s">
        <v>12</v>
      </c>
      <c r="E337" s="48"/>
      <c r="F337" s="2">
        <v>62.8</v>
      </c>
      <c r="G337" s="2">
        <f t="shared" si="5"/>
        <v>68.899999999999991</v>
      </c>
    </row>
    <row r="338" spans="1:8" ht="14.25" customHeight="1">
      <c r="A338" s="3">
        <v>44054</v>
      </c>
      <c r="B338" s="422">
        <v>20175</v>
      </c>
      <c r="C338" s="422" t="s">
        <v>18</v>
      </c>
      <c r="D338" t="s">
        <v>13</v>
      </c>
      <c r="E338" s="48"/>
      <c r="F338" s="2">
        <v>3.9</v>
      </c>
      <c r="G338" s="2">
        <f t="shared" si="5"/>
        <v>64.999999999999986</v>
      </c>
    </row>
    <row r="339" spans="1:8" ht="14.25" customHeight="1">
      <c r="A339" s="3">
        <v>44105</v>
      </c>
      <c r="B339" s="422">
        <v>20340</v>
      </c>
      <c r="C339" s="422" t="s">
        <v>18</v>
      </c>
      <c r="D339" t="s">
        <v>14</v>
      </c>
      <c r="E339" s="48"/>
      <c r="F339" s="48">
        <v>60</v>
      </c>
      <c r="G339" s="2">
        <f t="shared" si="5"/>
        <v>4.9999999999999858</v>
      </c>
    </row>
    <row r="340" spans="1:8" ht="14.25" customHeight="1">
      <c r="A340" s="3">
        <v>44105</v>
      </c>
      <c r="B340" s="422">
        <v>20340</v>
      </c>
      <c r="C340" s="422" t="s">
        <v>18</v>
      </c>
      <c r="D340" t="s">
        <v>29</v>
      </c>
      <c r="E340" s="48"/>
      <c r="F340" s="48">
        <v>5</v>
      </c>
      <c r="G340" s="2">
        <f t="shared" si="5"/>
        <v>-1.4210854715202004E-14</v>
      </c>
    </row>
    <row r="341" spans="1:8" ht="14.25" customHeight="1">
      <c r="A341" s="31">
        <v>43951</v>
      </c>
      <c r="B341" s="421" t="s">
        <v>10</v>
      </c>
      <c r="C341" s="421" t="s">
        <v>19</v>
      </c>
      <c r="D341" t="s">
        <v>12</v>
      </c>
      <c r="E341" s="48">
        <v>13.1</v>
      </c>
      <c r="G341" s="2">
        <f t="shared" si="5"/>
        <v>13.099999999999985</v>
      </c>
    </row>
    <row r="342" spans="1:8" ht="14.25" customHeight="1">
      <c r="B342" s="422"/>
      <c r="C342" s="422"/>
      <c r="D342" t="s">
        <v>13</v>
      </c>
      <c r="E342" s="48">
        <v>4.5999999999999996</v>
      </c>
      <c r="G342" s="2">
        <f t="shared" si="5"/>
        <v>17.699999999999985</v>
      </c>
    </row>
    <row r="343" spans="1:8" ht="14.25" customHeight="1">
      <c r="B343" s="422"/>
      <c r="C343" s="422"/>
      <c r="D343" t="s">
        <v>14</v>
      </c>
      <c r="E343" s="48">
        <v>60</v>
      </c>
      <c r="G343" s="2">
        <f t="shared" si="5"/>
        <v>77.699999999999989</v>
      </c>
    </row>
    <row r="344" spans="1:8" ht="14.25" customHeight="1">
      <c r="B344" s="422"/>
      <c r="C344" s="422"/>
      <c r="D344" t="s">
        <v>29</v>
      </c>
      <c r="E344" s="48">
        <v>5</v>
      </c>
      <c r="G344" s="2">
        <f t="shared" si="5"/>
        <v>82.699999999999989</v>
      </c>
    </row>
    <row r="345" spans="1:8" ht="14.25" customHeight="1">
      <c r="A345" s="3">
        <v>44054</v>
      </c>
      <c r="B345" s="422">
        <v>20175</v>
      </c>
      <c r="C345" s="422" t="s">
        <v>19</v>
      </c>
      <c r="D345" t="s">
        <v>12</v>
      </c>
      <c r="E345" s="48"/>
      <c r="F345" s="2">
        <v>11.9</v>
      </c>
      <c r="G345" s="2">
        <f t="shared" si="5"/>
        <v>70.799999999999983</v>
      </c>
    </row>
    <row r="346" spans="1:8" ht="14.25" customHeight="1">
      <c r="A346" s="3">
        <v>44054</v>
      </c>
      <c r="B346" s="422">
        <v>20175</v>
      </c>
      <c r="C346" s="422" t="s">
        <v>19</v>
      </c>
      <c r="D346" t="s">
        <v>13</v>
      </c>
      <c r="E346" s="48"/>
      <c r="F346" s="2">
        <v>3.8</v>
      </c>
      <c r="G346" s="2">
        <f t="shared" si="5"/>
        <v>66.999999999999986</v>
      </c>
      <c r="H346" s="28"/>
    </row>
    <row r="347" spans="1:8" ht="14.25" customHeight="1">
      <c r="A347" s="3">
        <v>44125</v>
      </c>
      <c r="B347" s="422">
        <v>20499</v>
      </c>
      <c r="C347" s="422" t="s">
        <v>19</v>
      </c>
      <c r="D347" t="s">
        <v>14</v>
      </c>
      <c r="E347" s="48"/>
      <c r="F347" s="2">
        <v>60</v>
      </c>
      <c r="G347" s="2">
        <f t="shared" si="5"/>
        <v>6.9999999999999858</v>
      </c>
      <c r="H347" s="28"/>
    </row>
    <row r="348" spans="1:8" ht="14.25" customHeight="1">
      <c r="A348" s="3">
        <v>44125</v>
      </c>
      <c r="B348" s="422">
        <v>20499</v>
      </c>
      <c r="C348" s="422" t="s">
        <v>19</v>
      </c>
      <c r="D348" t="s">
        <v>29</v>
      </c>
      <c r="E348" s="48"/>
      <c r="F348" s="2">
        <v>5</v>
      </c>
      <c r="G348" s="2">
        <f t="shared" si="5"/>
        <v>1.9999999999999858</v>
      </c>
    </row>
    <row r="349" spans="1:8" ht="14.25" customHeight="1">
      <c r="A349" s="3">
        <v>44153</v>
      </c>
      <c r="B349" s="422">
        <v>20727</v>
      </c>
      <c r="C349" s="422" t="s">
        <v>19</v>
      </c>
      <c r="D349" t="s">
        <v>12</v>
      </c>
      <c r="E349" s="48"/>
      <c r="F349" s="2">
        <v>1.2</v>
      </c>
      <c r="G349" s="2">
        <f t="shared" si="5"/>
        <v>0.79999999999998583</v>
      </c>
    </row>
    <row r="350" spans="1:8" ht="14.25" customHeight="1">
      <c r="A350" s="3">
        <v>44153</v>
      </c>
      <c r="B350" s="422">
        <v>20727</v>
      </c>
      <c r="C350" s="422" t="s">
        <v>19</v>
      </c>
      <c r="D350" t="s">
        <v>13</v>
      </c>
      <c r="E350" s="48"/>
      <c r="F350" s="2">
        <v>0.8</v>
      </c>
      <c r="G350" s="2">
        <f t="shared" si="5"/>
        <v>-1.4210854715202004E-14</v>
      </c>
    </row>
    <row r="351" spans="1:8" ht="14.25" customHeight="1">
      <c r="A351" s="31">
        <v>43982</v>
      </c>
      <c r="B351" s="421" t="s">
        <v>10</v>
      </c>
      <c r="C351" s="421" t="s">
        <v>20</v>
      </c>
      <c r="D351" t="s">
        <v>12</v>
      </c>
      <c r="E351" s="48">
        <v>12.1</v>
      </c>
      <c r="G351" s="2">
        <f t="shared" si="5"/>
        <v>12.099999999999985</v>
      </c>
    </row>
    <row r="352" spans="1:8" ht="14.25" customHeight="1">
      <c r="B352" s="422"/>
      <c r="C352" s="422"/>
      <c r="D352" t="s">
        <v>13</v>
      </c>
      <c r="E352" s="48">
        <v>2.5</v>
      </c>
      <c r="G352" s="2">
        <f t="shared" si="5"/>
        <v>14.599999999999985</v>
      </c>
    </row>
    <row r="353" spans="1:8" ht="14.25" customHeight="1">
      <c r="B353" s="422"/>
      <c r="C353" s="422"/>
      <c r="D353" t="s">
        <v>14</v>
      </c>
      <c r="E353" s="48">
        <v>60</v>
      </c>
      <c r="G353" s="2">
        <f t="shared" si="5"/>
        <v>74.59999999999998</v>
      </c>
    </row>
    <row r="354" spans="1:8" ht="14.25" customHeight="1">
      <c r="B354" s="422"/>
      <c r="C354" s="422"/>
      <c r="D354" t="s">
        <v>29</v>
      </c>
      <c r="E354" s="48">
        <v>5</v>
      </c>
      <c r="G354" s="2">
        <f t="shared" si="5"/>
        <v>79.59999999999998</v>
      </c>
    </row>
    <row r="355" spans="1:8" ht="14.25" customHeight="1">
      <c r="A355" s="3">
        <v>44054</v>
      </c>
      <c r="B355" s="422">
        <v>20175</v>
      </c>
      <c r="C355" s="422" t="s">
        <v>20</v>
      </c>
      <c r="D355" t="s">
        <v>12</v>
      </c>
      <c r="E355" s="48"/>
      <c r="F355" s="2">
        <v>12.1</v>
      </c>
      <c r="G355" s="2">
        <f t="shared" si="5"/>
        <v>67.499999999999986</v>
      </c>
    </row>
    <row r="356" spans="1:8" ht="14.25" customHeight="1">
      <c r="A356" s="3">
        <v>44054</v>
      </c>
      <c r="B356" s="422">
        <v>20175</v>
      </c>
      <c r="C356" s="422" t="s">
        <v>20</v>
      </c>
      <c r="D356" t="s">
        <v>13</v>
      </c>
      <c r="E356" s="48"/>
      <c r="F356" s="2">
        <v>2.5</v>
      </c>
      <c r="G356" s="2">
        <f t="shared" si="5"/>
        <v>64.999999999999986</v>
      </c>
    </row>
    <row r="357" spans="1:8" ht="14.25" customHeight="1">
      <c r="A357" s="3">
        <v>44125</v>
      </c>
      <c r="B357" s="422">
        <v>20499</v>
      </c>
      <c r="C357" s="422" t="s">
        <v>20</v>
      </c>
      <c r="D357" t="s">
        <v>14</v>
      </c>
      <c r="E357" s="48"/>
      <c r="F357" s="2">
        <v>60</v>
      </c>
      <c r="G357" s="2">
        <f t="shared" si="5"/>
        <v>4.9999999999999858</v>
      </c>
    </row>
    <row r="358" spans="1:8" ht="14.25" customHeight="1">
      <c r="A358" s="3">
        <v>44125</v>
      </c>
      <c r="B358" s="422">
        <v>20499</v>
      </c>
      <c r="C358" s="422" t="s">
        <v>20</v>
      </c>
      <c r="D358" t="s">
        <v>29</v>
      </c>
      <c r="E358" s="48"/>
      <c r="F358" s="2">
        <v>5</v>
      </c>
      <c r="G358" s="2">
        <f t="shared" si="5"/>
        <v>-1.4210854715202004E-14</v>
      </c>
    </row>
    <row r="359" spans="1:8" ht="15" customHeight="1">
      <c r="A359" s="31">
        <v>44012</v>
      </c>
      <c r="B359" s="421" t="s">
        <v>10</v>
      </c>
      <c r="C359" s="421" t="s">
        <v>21</v>
      </c>
      <c r="D359" t="s">
        <v>12</v>
      </c>
      <c r="E359" s="48">
        <v>10.7</v>
      </c>
      <c r="G359" s="2">
        <f t="shared" si="5"/>
        <v>10.699999999999985</v>
      </c>
      <c r="H359" s="5"/>
    </row>
    <row r="360" spans="1:8">
      <c r="B360" s="422"/>
      <c r="C360" s="422"/>
      <c r="D360" t="s">
        <v>13</v>
      </c>
      <c r="E360" s="28">
        <v>1.2</v>
      </c>
      <c r="G360" s="2">
        <f t="shared" si="5"/>
        <v>11.899999999999984</v>
      </c>
    </row>
    <row r="361" spans="1:8">
      <c r="B361" s="422"/>
      <c r="C361" s="422"/>
      <c r="D361" t="s">
        <v>14</v>
      </c>
      <c r="E361" s="28">
        <v>60</v>
      </c>
      <c r="G361" s="2">
        <f t="shared" si="5"/>
        <v>71.899999999999977</v>
      </c>
    </row>
    <row r="362" spans="1:8">
      <c r="B362" s="422"/>
      <c r="C362" s="422"/>
      <c r="D362" t="s">
        <v>29</v>
      </c>
      <c r="E362" s="28">
        <v>5</v>
      </c>
      <c r="G362" s="2">
        <f t="shared" si="5"/>
        <v>76.899999999999977</v>
      </c>
    </row>
    <row r="363" spans="1:8">
      <c r="A363" s="3">
        <v>44125</v>
      </c>
      <c r="B363" s="422">
        <v>20499</v>
      </c>
      <c r="C363" s="422" t="s">
        <v>21</v>
      </c>
      <c r="D363" t="s">
        <v>14</v>
      </c>
      <c r="F363" s="2">
        <v>60</v>
      </c>
      <c r="G363" s="2">
        <f t="shared" si="5"/>
        <v>16.899999999999977</v>
      </c>
    </row>
    <row r="364" spans="1:8">
      <c r="A364" s="3">
        <v>44125</v>
      </c>
      <c r="B364" s="422">
        <v>20499</v>
      </c>
      <c r="C364" s="422" t="s">
        <v>21</v>
      </c>
      <c r="D364" t="s">
        <v>29</v>
      </c>
      <c r="F364" s="2">
        <v>5</v>
      </c>
      <c r="G364" s="2">
        <f t="shared" si="5"/>
        <v>11.899999999999977</v>
      </c>
    </row>
    <row r="365" spans="1:8">
      <c r="A365" s="3">
        <v>44153</v>
      </c>
      <c r="B365" s="422">
        <v>20727</v>
      </c>
      <c r="C365" s="422" t="s">
        <v>21</v>
      </c>
      <c r="D365" t="s">
        <v>12</v>
      </c>
      <c r="F365" s="2">
        <v>10.7</v>
      </c>
      <c r="G365" s="2">
        <f t="shared" si="5"/>
        <v>1.199999999999978</v>
      </c>
    </row>
    <row r="366" spans="1:8">
      <c r="A366" s="3">
        <v>44153</v>
      </c>
      <c r="B366" s="422">
        <v>20727</v>
      </c>
      <c r="C366" s="422" t="s">
        <v>21</v>
      </c>
      <c r="D366" t="s">
        <v>13</v>
      </c>
      <c r="F366" s="2">
        <v>1.2</v>
      </c>
      <c r="G366" s="2">
        <f t="shared" si="5"/>
        <v>-2.19824158875781E-14</v>
      </c>
    </row>
    <row r="367" spans="1:8">
      <c r="A367" s="31">
        <v>44043</v>
      </c>
      <c r="B367" s="421" t="s">
        <v>10</v>
      </c>
      <c r="C367" s="421" t="s">
        <v>22</v>
      </c>
      <c r="D367" t="s">
        <v>12</v>
      </c>
      <c r="E367" s="28">
        <v>66.5</v>
      </c>
      <c r="G367" s="2">
        <f t="shared" si="5"/>
        <v>66.499999999999972</v>
      </c>
    </row>
    <row r="368" spans="1:8">
      <c r="B368" s="422"/>
      <c r="C368" s="422"/>
      <c r="D368" t="s">
        <v>13</v>
      </c>
      <c r="E368" s="28">
        <v>5</v>
      </c>
      <c r="G368" s="2">
        <f t="shared" si="5"/>
        <v>71.499999999999972</v>
      </c>
    </row>
    <row r="369" spans="1:7">
      <c r="B369" s="422"/>
      <c r="C369" s="422"/>
      <c r="D369" t="s">
        <v>14</v>
      </c>
      <c r="E369" s="28">
        <v>60</v>
      </c>
      <c r="G369" s="2">
        <f t="shared" si="5"/>
        <v>131.49999999999997</v>
      </c>
    </row>
    <row r="370" spans="1:7">
      <c r="B370" s="422"/>
      <c r="C370" s="422"/>
      <c r="D370" t="s">
        <v>29</v>
      </c>
      <c r="E370" s="28">
        <v>5</v>
      </c>
      <c r="G370" s="2">
        <f t="shared" si="5"/>
        <v>136.49999999999997</v>
      </c>
    </row>
    <row r="371" spans="1:7">
      <c r="A371" s="3">
        <v>44144</v>
      </c>
      <c r="B371" s="422">
        <v>20636</v>
      </c>
      <c r="C371" s="422" t="s">
        <v>22</v>
      </c>
      <c r="D371" t="s">
        <v>14</v>
      </c>
      <c r="F371" s="2">
        <v>60</v>
      </c>
      <c r="G371" s="2">
        <f t="shared" si="5"/>
        <v>76.499999999999972</v>
      </c>
    </row>
    <row r="372" spans="1:7">
      <c r="A372" s="3">
        <v>44144</v>
      </c>
      <c r="B372" s="422">
        <v>20636</v>
      </c>
      <c r="C372" s="422" t="s">
        <v>22</v>
      </c>
      <c r="D372" t="s">
        <v>29</v>
      </c>
      <c r="F372" s="2">
        <v>5</v>
      </c>
      <c r="G372" s="2">
        <f t="shared" si="5"/>
        <v>71.499999999999972</v>
      </c>
    </row>
    <row r="373" spans="1:7">
      <c r="A373" s="3">
        <v>44153</v>
      </c>
      <c r="B373" s="422">
        <v>20727</v>
      </c>
      <c r="C373" s="422" t="s">
        <v>22</v>
      </c>
      <c r="D373" t="s">
        <v>12</v>
      </c>
      <c r="F373" s="2">
        <v>66.5</v>
      </c>
      <c r="G373" s="2">
        <f t="shared" si="5"/>
        <v>4.9999999999999716</v>
      </c>
    </row>
    <row r="374" spans="1:7">
      <c r="A374" s="3">
        <v>44153</v>
      </c>
      <c r="B374" s="422">
        <v>20727</v>
      </c>
      <c r="C374" s="422" t="s">
        <v>22</v>
      </c>
      <c r="D374" t="s">
        <v>13</v>
      </c>
      <c r="F374" s="2">
        <v>5</v>
      </c>
      <c r="G374" s="2">
        <f t="shared" si="5"/>
        <v>-2.8421709430404007E-14</v>
      </c>
    </row>
    <row r="375" spans="1:7">
      <c r="A375" s="31">
        <v>44074</v>
      </c>
      <c r="B375" s="421" t="s">
        <v>10</v>
      </c>
      <c r="C375" s="421" t="s">
        <v>23</v>
      </c>
      <c r="D375" t="s">
        <v>12</v>
      </c>
      <c r="E375" s="28">
        <v>63.9</v>
      </c>
      <c r="G375" s="2">
        <f t="shared" si="5"/>
        <v>63.89999999999997</v>
      </c>
    </row>
    <row r="376" spans="1:7">
      <c r="B376" s="422"/>
      <c r="C376" s="422"/>
      <c r="D376" t="s">
        <v>13</v>
      </c>
      <c r="E376" s="28">
        <v>3.5</v>
      </c>
      <c r="G376" s="2">
        <f t="shared" si="5"/>
        <v>67.399999999999977</v>
      </c>
    </row>
    <row r="377" spans="1:7">
      <c r="B377" s="422"/>
      <c r="C377" s="422"/>
      <c r="D377" t="s">
        <v>14</v>
      </c>
      <c r="E377" s="28">
        <v>60</v>
      </c>
      <c r="G377" s="2">
        <f t="shared" si="5"/>
        <v>127.39999999999998</v>
      </c>
    </row>
    <row r="378" spans="1:7">
      <c r="B378" s="422"/>
      <c r="C378" s="422"/>
      <c r="D378" t="s">
        <v>29</v>
      </c>
      <c r="E378" s="28">
        <v>5</v>
      </c>
      <c r="G378" s="2">
        <f t="shared" si="5"/>
        <v>132.39999999999998</v>
      </c>
    </row>
    <row r="379" spans="1:7">
      <c r="B379" s="422"/>
      <c r="C379" s="422"/>
      <c r="D379" t="s">
        <v>33</v>
      </c>
      <c r="E379" s="28">
        <v>15</v>
      </c>
      <c r="G379" s="2">
        <f t="shared" si="5"/>
        <v>147.39999999999998</v>
      </c>
    </row>
    <row r="380" spans="1:7">
      <c r="A380" s="3">
        <v>44159</v>
      </c>
      <c r="B380" s="422">
        <v>20920</v>
      </c>
      <c r="C380" s="422" t="s">
        <v>23</v>
      </c>
      <c r="D380" t="s">
        <v>12</v>
      </c>
      <c r="F380" s="2">
        <v>63.9</v>
      </c>
      <c r="G380" s="2">
        <f t="shared" si="5"/>
        <v>83.499999999999972</v>
      </c>
    </row>
    <row r="381" spans="1:7">
      <c r="A381" s="3">
        <v>44159</v>
      </c>
      <c r="B381" s="422">
        <v>20920</v>
      </c>
      <c r="C381" s="422" t="s">
        <v>23</v>
      </c>
      <c r="D381" t="s">
        <v>13</v>
      </c>
      <c r="F381" s="2">
        <v>3.5</v>
      </c>
      <c r="G381" s="2">
        <f t="shared" si="5"/>
        <v>79.999999999999972</v>
      </c>
    </row>
    <row r="382" spans="1:7">
      <c r="A382" s="3">
        <v>44175</v>
      </c>
      <c r="B382" s="422">
        <v>21015</v>
      </c>
      <c r="C382" s="422" t="s">
        <v>23</v>
      </c>
      <c r="D382" t="s">
        <v>33</v>
      </c>
      <c r="F382" s="2">
        <v>15</v>
      </c>
      <c r="G382" s="2">
        <f t="shared" si="5"/>
        <v>64.999999999999972</v>
      </c>
    </row>
    <row r="383" spans="1:7">
      <c r="A383" s="3">
        <v>44175</v>
      </c>
      <c r="B383" s="422">
        <v>21016</v>
      </c>
      <c r="C383" s="422" t="s">
        <v>23</v>
      </c>
      <c r="D383" t="s">
        <v>12</v>
      </c>
      <c r="F383" s="2">
        <v>60</v>
      </c>
      <c r="G383" s="2">
        <f t="shared" si="5"/>
        <v>4.9999999999999716</v>
      </c>
    </row>
    <row r="384" spans="1:7">
      <c r="A384" s="3">
        <v>44175</v>
      </c>
      <c r="B384" s="422">
        <v>21016</v>
      </c>
      <c r="C384" s="422" t="s">
        <v>23</v>
      </c>
      <c r="D384" t="s">
        <v>13</v>
      </c>
      <c r="F384" s="2">
        <v>5</v>
      </c>
      <c r="G384" s="2">
        <f t="shared" si="5"/>
        <v>-2.8421709430404007E-14</v>
      </c>
    </row>
    <row r="385" spans="1:7">
      <c r="A385" s="31">
        <v>44104</v>
      </c>
      <c r="B385" s="421" t="s">
        <v>10</v>
      </c>
      <c r="C385" s="421" t="s">
        <v>24</v>
      </c>
      <c r="D385" t="s">
        <v>12</v>
      </c>
      <c r="E385" s="28">
        <v>65.5</v>
      </c>
      <c r="G385" s="2">
        <f t="shared" si="5"/>
        <v>65.499999999999972</v>
      </c>
    </row>
    <row r="386" spans="1:7">
      <c r="B386" s="422"/>
      <c r="C386" s="422"/>
      <c r="D386" t="s">
        <v>13</v>
      </c>
      <c r="E386" s="28">
        <v>4.0999999999999996</v>
      </c>
      <c r="G386" s="2">
        <f t="shared" si="5"/>
        <v>69.599999999999966</v>
      </c>
    </row>
    <row r="387" spans="1:7">
      <c r="B387" s="422"/>
      <c r="C387" s="422"/>
      <c r="D387" t="s">
        <v>14</v>
      </c>
      <c r="E387" s="28">
        <v>60</v>
      </c>
      <c r="G387" s="2">
        <f t="shared" si="5"/>
        <v>129.59999999999997</v>
      </c>
    </row>
    <row r="388" spans="1:7">
      <c r="B388" s="422"/>
      <c r="C388" s="422"/>
      <c r="D388" t="s">
        <v>29</v>
      </c>
      <c r="E388" s="28">
        <v>5</v>
      </c>
      <c r="G388" s="2">
        <f t="shared" si="5"/>
        <v>134.59999999999997</v>
      </c>
    </row>
    <row r="389" spans="1:7">
      <c r="B389" s="422"/>
      <c r="C389" s="422"/>
      <c r="D389" t="s">
        <v>33</v>
      </c>
      <c r="E389" s="28">
        <v>8.5</v>
      </c>
      <c r="G389" s="2">
        <f t="shared" si="5"/>
        <v>143.09999999999997</v>
      </c>
    </row>
    <row r="390" spans="1:7">
      <c r="A390" s="3">
        <v>44175</v>
      </c>
      <c r="B390" s="422">
        <v>21014</v>
      </c>
      <c r="C390" s="422" t="s">
        <v>24</v>
      </c>
      <c r="D390" t="s">
        <v>12</v>
      </c>
      <c r="F390" s="2">
        <v>65.5</v>
      </c>
      <c r="G390" s="2">
        <f t="shared" si="5"/>
        <v>77.599999999999966</v>
      </c>
    </row>
    <row r="391" spans="1:7">
      <c r="A391" s="3">
        <v>44175</v>
      </c>
      <c r="B391" s="422">
        <v>21014</v>
      </c>
      <c r="C391" s="422" t="s">
        <v>24</v>
      </c>
      <c r="D391" t="s">
        <v>13</v>
      </c>
      <c r="F391" s="2">
        <v>4.0999999999999996</v>
      </c>
      <c r="G391" s="2">
        <f t="shared" ref="G391:G454" si="6">+G390+E391-F391</f>
        <v>73.499999999999972</v>
      </c>
    </row>
    <row r="392" spans="1:7">
      <c r="A392" s="3">
        <v>44196</v>
      </c>
      <c r="B392" s="422">
        <v>21299</v>
      </c>
      <c r="C392" s="422" t="s">
        <v>24</v>
      </c>
      <c r="D392" t="s">
        <v>14</v>
      </c>
      <c r="F392" s="2">
        <v>60</v>
      </c>
      <c r="G392" s="2">
        <f t="shared" si="6"/>
        <v>13.499999999999972</v>
      </c>
    </row>
    <row r="393" spans="1:7">
      <c r="A393" s="3">
        <v>44196</v>
      </c>
      <c r="B393" s="422">
        <v>21299</v>
      </c>
      <c r="C393" s="422" t="s">
        <v>24</v>
      </c>
      <c r="D393" t="s">
        <v>15</v>
      </c>
      <c r="F393" s="2">
        <v>5</v>
      </c>
      <c r="G393" s="2">
        <f t="shared" si="6"/>
        <v>8.4999999999999716</v>
      </c>
    </row>
    <row r="394" spans="1:7">
      <c r="A394" s="3">
        <v>44200</v>
      </c>
      <c r="B394" s="422">
        <v>21316</v>
      </c>
      <c r="C394" s="422" t="s">
        <v>24</v>
      </c>
      <c r="D394" t="s">
        <v>33</v>
      </c>
      <c r="F394" s="2">
        <v>8.5</v>
      </c>
      <c r="G394" s="2">
        <f t="shared" si="6"/>
        <v>-2.8421709430404007E-14</v>
      </c>
    </row>
    <row r="395" spans="1:7">
      <c r="A395" s="31">
        <v>44135</v>
      </c>
      <c r="B395" s="421" t="s">
        <v>10</v>
      </c>
      <c r="C395" s="421" t="s">
        <v>25</v>
      </c>
      <c r="D395" t="s">
        <v>12</v>
      </c>
      <c r="E395" s="28">
        <v>76.900000000000006</v>
      </c>
      <c r="G395" s="2">
        <f t="shared" si="6"/>
        <v>76.899999999999977</v>
      </c>
    </row>
    <row r="396" spans="1:7">
      <c r="B396" s="422"/>
      <c r="C396" s="422"/>
      <c r="D396" t="s">
        <v>13</v>
      </c>
      <c r="E396" s="28">
        <v>4.3</v>
      </c>
      <c r="G396" s="2">
        <f t="shared" si="6"/>
        <v>81.199999999999974</v>
      </c>
    </row>
    <row r="397" spans="1:7">
      <c r="B397" s="422"/>
      <c r="C397" s="422"/>
      <c r="D397" t="s">
        <v>14</v>
      </c>
      <c r="E397" s="28">
        <v>60</v>
      </c>
      <c r="G397" s="2">
        <f t="shared" si="6"/>
        <v>141.19999999999999</v>
      </c>
    </row>
    <row r="398" spans="1:7">
      <c r="B398" s="422"/>
      <c r="C398" s="422"/>
      <c r="D398" t="s">
        <v>29</v>
      </c>
      <c r="E398" s="28">
        <v>5</v>
      </c>
      <c r="G398" s="2">
        <f t="shared" si="6"/>
        <v>146.19999999999999</v>
      </c>
    </row>
    <row r="399" spans="1:7">
      <c r="B399" s="422"/>
      <c r="C399" s="422"/>
      <c r="D399" s="62" t="s">
        <v>36</v>
      </c>
      <c r="E399" s="28">
        <v>10</v>
      </c>
      <c r="G399" s="2">
        <f t="shared" si="6"/>
        <v>156.19999999999999</v>
      </c>
    </row>
    <row r="400" spans="1:7">
      <c r="B400" s="422"/>
      <c r="C400" s="422"/>
      <c r="D400" s="62" t="s">
        <v>37</v>
      </c>
      <c r="E400" s="28">
        <v>10</v>
      </c>
      <c r="G400" s="2">
        <f t="shared" si="6"/>
        <v>166.2</v>
      </c>
    </row>
    <row r="401" spans="1:7">
      <c r="A401" s="3">
        <v>44144</v>
      </c>
      <c r="B401" s="422">
        <v>20637</v>
      </c>
      <c r="C401" s="422" t="s">
        <v>25</v>
      </c>
      <c r="D401" t="s">
        <v>412</v>
      </c>
      <c r="F401" s="2">
        <v>10</v>
      </c>
      <c r="G401" s="2">
        <f t="shared" si="6"/>
        <v>156.19999999999999</v>
      </c>
    </row>
    <row r="402" spans="1:7">
      <c r="A402" s="3">
        <v>44144</v>
      </c>
      <c r="B402" s="422">
        <v>20637</v>
      </c>
      <c r="C402" s="422" t="s">
        <v>25</v>
      </c>
      <c r="D402" t="s">
        <v>413</v>
      </c>
      <c r="F402" s="2">
        <v>10</v>
      </c>
      <c r="G402" s="2">
        <f t="shared" si="6"/>
        <v>146.19999999999999</v>
      </c>
    </row>
    <row r="403" spans="1:7">
      <c r="A403" s="3">
        <v>44175</v>
      </c>
      <c r="B403" s="422">
        <v>21014</v>
      </c>
      <c r="C403" s="422" t="s">
        <v>25</v>
      </c>
      <c r="D403" t="s">
        <v>12</v>
      </c>
      <c r="F403" s="2">
        <v>76.900000000000006</v>
      </c>
      <c r="G403" s="2">
        <f t="shared" si="6"/>
        <v>69.299999999999983</v>
      </c>
    </row>
    <row r="404" spans="1:7">
      <c r="A404" s="3">
        <v>44175</v>
      </c>
      <c r="B404" s="422">
        <v>21014</v>
      </c>
      <c r="C404" s="422" t="s">
        <v>25</v>
      </c>
      <c r="D404" t="s">
        <v>13</v>
      </c>
      <c r="F404" s="2">
        <v>4.3</v>
      </c>
      <c r="G404" s="2">
        <f t="shared" si="6"/>
        <v>64.999999999999986</v>
      </c>
    </row>
    <row r="405" spans="1:7">
      <c r="A405" s="3">
        <v>44196</v>
      </c>
      <c r="B405" s="422">
        <v>21299</v>
      </c>
      <c r="C405" s="422" t="s">
        <v>25</v>
      </c>
      <c r="D405" t="s">
        <v>14</v>
      </c>
      <c r="F405" s="2">
        <v>60</v>
      </c>
      <c r="G405" s="2">
        <f t="shared" si="6"/>
        <v>4.9999999999999858</v>
      </c>
    </row>
    <row r="406" spans="1:7">
      <c r="A406" s="3">
        <v>44196</v>
      </c>
      <c r="B406" s="422">
        <v>21299</v>
      </c>
      <c r="C406" s="422" t="s">
        <v>25</v>
      </c>
      <c r="D406" t="s">
        <v>15</v>
      </c>
      <c r="F406" s="2">
        <v>5</v>
      </c>
      <c r="G406" s="2">
        <f t="shared" si="6"/>
        <v>-1.4210854715202004E-14</v>
      </c>
    </row>
    <row r="407" spans="1:7">
      <c r="A407" s="31">
        <v>44165</v>
      </c>
      <c r="B407" s="421" t="s">
        <v>10</v>
      </c>
      <c r="C407" s="421" t="s">
        <v>26</v>
      </c>
      <c r="D407" t="s">
        <v>12</v>
      </c>
      <c r="E407" s="28">
        <v>72.900000000000006</v>
      </c>
      <c r="G407" s="2">
        <f t="shared" si="6"/>
        <v>72.899999999999991</v>
      </c>
    </row>
    <row r="408" spans="1:7">
      <c r="B408" s="422"/>
      <c r="C408" s="422"/>
      <c r="D408" t="s">
        <v>13</v>
      </c>
      <c r="E408" s="28">
        <v>4.5</v>
      </c>
      <c r="G408" s="2">
        <f t="shared" si="6"/>
        <v>77.399999999999991</v>
      </c>
    </row>
    <row r="409" spans="1:7">
      <c r="B409" s="422"/>
      <c r="C409" s="422"/>
      <c r="D409" t="s">
        <v>14</v>
      </c>
      <c r="E409" s="28">
        <v>60</v>
      </c>
      <c r="G409" s="2">
        <f t="shared" si="6"/>
        <v>137.39999999999998</v>
      </c>
    </row>
    <row r="410" spans="1:7">
      <c r="B410" s="422"/>
      <c r="C410" s="422"/>
      <c r="D410" t="s">
        <v>29</v>
      </c>
      <c r="E410" s="28">
        <v>5</v>
      </c>
      <c r="G410" s="2">
        <f t="shared" si="6"/>
        <v>142.39999999999998</v>
      </c>
    </row>
    <row r="411" spans="1:7">
      <c r="A411" s="3">
        <v>44196</v>
      </c>
      <c r="B411" s="422">
        <v>21299</v>
      </c>
      <c r="C411" s="422" t="s">
        <v>26</v>
      </c>
      <c r="D411" t="s">
        <v>12</v>
      </c>
      <c r="F411" s="2">
        <v>72.900000000000006</v>
      </c>
      <c r="G411" s="2">
        <f t="shared" si="6"/>
        <v>69.499999999999972</v>
      </c>
    </row>
    <row r="412" spans="1:7">
      <c r="A412" s="3">
        <v>44196</v>
      </c>
      <c r="B412" s="422">
        <v>21299</v>
      </c>
      <c r="C412" s="422" t="s">
        <v>26</v>
      </c>
      <c r="D412" t="s">
        <v>13</v>
      </c>
      <c r="F412" s="2">
        <v>4.5</v>
      </c>
      <c r="G412" s="2">
        <f t="shared" si="6"/>
        <v>64.999999999999972</v>
      </c>
    </row>
    <row r="413" spans="1:7">
      <c r="A413" s="3">
        <v>44200</v>
      </c>
      <c r="B413" s="422">
        <v>21316</v>
      </c>
      <c r="C413" s="422" t="s">
        <v>26</v>
      </c>
      <c r="D413" t="s">
        <v>14</v>
      </c>
      <c r="F413" s="2">
        <v>60</v>
      </c>
      <c r="G413" s="2">
        <f t="shared" si="6"/>
        <v>4.9999999999999716</v>
      </c>
    </row>
    <row r="414" spans="1:7">
      <c r="A414" s="3">
        <v>44200</v>
      </c>
      <c r="B414" s="422">
        <v>21316</v>
      </c>
      <c r="C414" s="422" t="s">
        <v>26</v>
      </c>
      <c r="D414" t="s">
        <v>15</v>
      </c>
      <c r="F414" s="2">
        <v>5</v>
      </c>
      <c r="G414" s="2">
        <f t="shared" si="6"/>
        <v>-2.8421709430404007E-14</v>
      </c>
    </row>
    <row r="415" spans="1:7">
      <c r="A415" s="31">
        <v>44196</v>
      </c>
      <c r="B415" s="421" t="s">
        <v>10</v>
      </c>
      <c r="C415" s="421" t="s">
        <v>27</v>
      </c>
      <c r="D415" t="s">
        <v>12</v>
      </c>
      <c r="E415" s="67">
        <v>83.4</v>
      </c>
      <c r="G415" s="2">
        <f t="shared" si="6"/>
        <v>83.399999999999977</v>
      </c>
    </row>
    <row r="416" spans="1:7">
      <c r="B416" s="422"/>
      <c r="C416" s="422"/>
      <c r="D416" t="s">
        <v>13</v>
      </c>
      <c r="E416" s="67">
        <v>4</v>
      </c>
      <c r="G416" s="2">
        <f t="shared" si="6"/>
        <v>87.399999999999977</v>
      </c>
    </row>
    <row r="417" spans="1:7">
      <c r="B417" s="422"/>
      <c r="C417" s="422"/>
      <c r="D417" t="s">
        <v>31</v>
      </c>
      <c r="E417" s="67">
        <v>60</v>
      </c>
      <c r="G417" s="2">
        <f t="shared" si="6"/>
        <v>147.39999999999998</v>
      </c>
    </row>
    <row r="418" spans="1:7">
      <c r="B418" s="422"/>
      <c r="C418" s="422"/>
      <c r="D418" t="s">
        <v>29</v>
      </c>
      <c r="E418" s="67">
        <v>5</v>
      </c>
      <c r="G418" s="2">
        <f t="shared" si="6"/>
        <v>152.39999999999998</v>
      </c>
    </row>
    <row r="419" spans="1:7">
      <c r="A419" s="3">
        <v>44207</v>
      </c>
      <c r="B419" s="422">
        <v>21372</v>
      </c>
      <c r="C419" s="422" t="s">
        <v>27</v>
      </c>
      <c r="D419" t="s">
        <v>14</v>
      </c>
      <c r="E419" s="67"/>
      <c r="F419" s="2">
        <v>60</v>
      </c>
      <c r="G419" s="2">
        <f t="shared" si="6"/>
        <v>92.399999999999977</v>
      </c>
    </row>
    <row r="420" spans="1:7">
      <c r="A420" s="3">
        <v>44207</v>
      </c>
      <c r="B420" s="422">
        <v>21372</v>
      </c>
      <c r="C420" s="422" t="s">
        <v>27</v>
      </c>
      <c r="D420" t="s">
        <v>15</v>
      </c>
      <c r="E420" s="67"/>
      <c r="F420" s="2">
        <v>5</v>
      </c>
      <c r="G420" s="2">
        <f t="shared" si="6"/>
        <v>87.399999999999977</v>
      </c>
    </row>
    <row r="421" spans="1:7">
      <c r="A421" s="3">
        <v>44237</v>
      </c>
      <c r="B421" s="422">
        <v>21548</v>
      </c>
      <c r="C421" s="422" t="s">
        <v>27</v>
      </c>
      <c r="D421" t="s">
        <v>12</v>
      </c>
      <c r="E421" s="67"/>
      <c r="F421" s="2">
        <v>83.4</v>
      </c>
      <c r="G421" s="2">
        <f t="shared" si="6"/>
        <v>3.9999999999999716</v>
      </c>
    </row>
    <row r="422" spans="1:7">
      <c r="A422" s="3">
        <v>44237</v>
      </c>
      <c r="B422" s="422">
        <v>21548</v>
      </c>
      <c r="C422" s="422" t="s">
        <v>27</v>
      </c>
      <c r="D422" t="s">
        <v>13</v>
      </c>
      <c r="E422" s="67"/>
      <c r="F422" s="2">
        <v>4</v>
      </c>
      <c r="G422" s="2">
        <f t="shared" si="6"/>
        <v>-2.8421709430404007E-14</v>
      </c>
    </row>
    <row r="423" spans="1:7">
      <c r="A423" s="31">
        <v>44227</v>
      </c>
      <c r="B423" s="421" t="s">
        <v>10</v>
      </c>
      <c r="C423" s="421" t="s">
        <v>11</v>
      </c>
      <c r="D423" t="s">
        <v>12</v>
      </c>
      <c r="E423" s="67">
        <v>89</v>
      </c>
      <c r="G423" s="2">
        <f t="shared" si="6"/>
        <v>88.999999999999972</v>
      </c>
    </row>
    <row r="424" spans="1:7">
      <c r="B424" s="422"/>
      <c r="C424" s="422"/>
      <c r="D424" t="s">
        <v>13</v>
      </c>
      <c r="E424" s="67">
        <v>5</v>
      </c>
      <c r="G424" s="2">
        <f t="shared" si="6"/>
        <v>93.999999999999972</v>
      </c>
    </row>
    <row r="425" spans="1:7">
      <c r="B425" s="422"/>
      <c r="C425" s="422"/>
      <c r="D425" t="s">
        <v>31</v>
      </c>
      <c r="E425" s="67">
        <v>60</v>
      </c>
      <c r="G425" s="2">
        <f t="shared" si="6"/>
        <v>153.99999999999997</v>
      </c>
    </row>
    <row r="426" spans="1:7">
      <c r="B426" s="422"/>
      <c r="C426" s="422"/>
      <c r="D426" t="s">
        <v>29</v>
      </c>
      <c r="E426" s="67">
        <v>5</v>
      </c>
      <c r="G426" s="2">
        <f t="shared" si="6"/>
        <v>158.99999999999997</v>
      </c>
    </row>
    <row r="427" spans="1:7">
      <c r="A427" s="3">
        <v>44253</v>
      </c>
      <c r="B427" s="422">
        <v>21634</v>
      </c>
      <c r="C427" s="422" t="s">
        <v>11</v>
      </c>
      <c r="D427" t="s">
        <v>12</v>
      </c>
      <c r="E427" s="67"/>
      <c r="F427" s="2">
        <v>89</v>
      </c>
      <c r="G427" s="2">
        <f t="shared" si="6"/>
        <v>69.999999999999972</v>
      </c>
    </row>
    <row r="428" spans="1:7">
      <c r="A428" s="3">
        <v>44253</v>
      </c>
      <c r="B428" s="422">
        <v>21634</v>
      </c>
      <c r="C428" s="422" t="s">
        <v>11</v>
      </c>
      <c r="D428" t="s">
        <v>13</v>
      </c>
      <c r="E428" s="67"/>
      <c r="F428" s="2">
        <v>5</v>
      </c>
      <c r="G428" s="2">
        <f t="shared" si="6"/>
        <v>64.999999999999972</v>
      </c>
    </row>
    <row r="429" spans="1:7">
      <c r="A429" s="3" t="s">
        <v>414</v>
      </c>
      <c r="B429" s="422">
        <v>23781</v>
      </c>
      <c r="C429" s="422" t="s">
        <v>11</v>
      </c>
      <c r="D429" t="s">
        <v>31</v>
      </c>
      <c r="E429" s="67"/>
      <c r="F429" s="2">
        <v>60</v>
      </c>
      <c r="G429" s="2">
        <f t="shared" si="6"/>
        <v>4.9999999999999716</v>
      </c>
    </row>
    <row r="430" spans="1:7">
      <c r="A430" s="3" t="s">
        <v>414</v>
      </c>
      <c r="B430" s="422">
        <v>23781</v>
      </c>
      <c r="C430" s="422" t="s">
        <v>11</v>
      </c>
      <c r="D430" t="s">
        <v>29</v>
      </c>
      <c r="E430" s="67"/>
      <c r="F430" s="2">
        <v>5</v>
      </c>
      <c r="G430" s="2">
        <f t="shared" si="6"/>
        <v>-2.8421709430404007E-14</v>
      </c>
    </row>
    <row r="431" spans="1:7">
      <c r="A431" s="31">
        <v>44255</v>
      </c>
      <c r="B431" s="421" t="s">
        <v>10</v>
      </c>
      <c r="C431" s="421" t="s">
        <v>17</v>
      </c>
      <c r="D431" t="s">
        <v>12</v>
      </c>
      <c r="E431" s="67">
        <v>80.599999999999994</v>
      </c>
      <c r="G431" s="2">
        <f t="shared" si="6"/>
        <v>80.599999999999966</v>
      </c>
    </row>
    <row r="432" spans="1:7">
      <c r="B432" s="422"/>
      <c r="C432" s="422"/>
      <c r="D432" t="s">
        <v>13</v>
      </c>
      <c r="E432" s="67">
        <v>5.7</v>
      </c>
      <c r="G432" s="2">
        <f t="shared" si="6"/>
        <v>86.299999999999969</v>
      </c>
    </row>
    <row r="433" spans="1:7">
      <c r="B433" s="422"/>
      <c r="C433" s="422"/>
      <c r="D433" t="s">
        <v>31</v>
      </c>
      <c r="E433" s="67">
        <v>56</v>
      </c>
      <c r="G433" s="2">
        <f t="shared" si="6"/>
        <v>142.29999999999995</v>
      </c>
    </row>
    <row r="434" spans="1:7">
      <c r="B434" s="422"/>
      <c r="C434" s="422"/>
      <c r="D434" t="s">
        <v>29</v>
      </c>
      <c r="E434" s="67">
        <v>5</v>
      </c>
      <c r="G434" s="2">
        <f t="shared" si="6"/>
        <v>147.29999999999995</v>
      </c>
    </row>
    <row r="435" spans="1:7">
      <c r="B435" s="422"/>
      <c r="C435" s="422"/>
      <c r="D435" t="s">
        <v>38</v>
      </c>
      <c r="E435" s="67">
        <v>10</v>
      </c>
      <c r="G435" s="2">
        <f t="shared" si="6"/>
        <v>157.29999999999995</v>
      </c>
    </row>
    <row r="436" spans="1:7">
      <c r="A436" s="3">
        <v>44259</v>
      </c>
      <c r="B436" s="422">
        <v>21734</v>
      </c>
      <c r="C436" s="422" t="s">
        <v>17</v>
      </c>
      <c r="D436" t="s">
        <v>38</v>
      </c>
      <c r="E436" s="67"/>
      <c r="F436" s="2">
        <v>10</v>
      </c>
      <c r="G436" s="2">
        <f t="shared" si="6"/>
        <v>147.29999999999995</v>
      </c>
    </row>
    <row r="437" spans="1:7">
      <c r="A437" s="3">
        <v>44274</v>
      </c>
      <c r="B437" s="422">
        <v>21948</v>
      </c>
      <c r="C437" s="422" t="s">
        <v>17</v>
      </c>
      <c r="D437" t="s">
        <v>12</v>
      </c>
      <c r="E437" s="67"/>
      <c r="F437" s="2">
        <v>80.599999999999994</v>
      </c>
      <c r="G437" s="2">
        <f t="shared" si="6"/>
        <v>66.69999999999996</v>
      </c>
    </row>
    <row r="438" spans="1:7">
      <c r="A438" s="3">
        <v>44274</v>
      </c>
      <c r="B438" s="422">
        <v>21948</v>
      </c>
      <c r="C438" s="422" t="s">
        <v>17</v>
      </c>
      <c r="D438" t="s">
        <v>13</v>
      </c>
      <c r="E438" s="67"/>
      <c r="F438" s="2">
        <v>5.7</v>
      </c>
      <c r="G438" s="2">
        <f t="shared" si="6"/>
        <v>60.999999999999957</v>
      </c>
    </row>
    <row r="439" spans="1:7">
      <c r="A439" s="3">
        <v>44515</v>
      </c>
      <c r="B439" s="422">
        <v>23843</v>
      </c>
      <c r="C439" s="422" t="s">
        <v>17</v>
      </c>
      <c r="D439" t="s">
        <v>31</v>
      </c>
      <c r="E439" s="67"/>
      <c r="F439" s="2">
        <v>56</v>
      </c>
      <c r="G439" s="2">
        <f t="shared" si="6"/>
        <v>4.9999999999999574</v>
      </c>
    </row>
    <row r="440" spans="1:7">
      <c r="A440" s="3">
        <v>44515</v>
      </c>
      <c r="B440" s="422">
        <v>23843</v>
      </c>
      <c r="C440" s="422" t="s">
        <v>17</v>
      </c>
      <c r="D440" t="s">
        <v>29</v>
      </c>
      <c r="E440" s="67"/>
      <c r="F440" s="2">
        <v>5</v>
      </c>
      <c r="G440" s="2">
        <f t="shared" si="6"/>
        <v>-4.2632564145606011E-14</v>
      </c>
    </row>
    <row r="441" spans="1:7">
      <c r="A441" s="31">
        <v>44286</v>
      </c>
      <c r="B441" s="421" t="s">
        <v>10</v>
      </c>
      <c r="C441" s="421" t="s">
        <v>18</v>
      </c>
      <c r="D441" t="s">
        <v>12</v>
      </c>
      <c r="E441" s="67">
        <v>88.4</v>
      </c>
      <c r="G441" s="2">
        <f t="shared" si="6"/>
        <v>88.399999999999963</v>
      </c>
    </row>
    <row r="442" spans="1:7">
      <c r="B442" s="422"/>
      <c r="C442" s="422"/>
      <c r="D442" t="s">
        <v>13</v>
      </c>
      <c r="E442" s="67">
        <v>3.8</v>
      </c>
      <c r="G442" s="2">
        <f t="shared" si="6"/>
        <v>92.19999999999996</v>
      </c>
    </row>
    <row r="443" spans="1:7">
      <c r="B443" s="422"/>
      <c r="C443" s="422"/>
      <c r="D443" t="s">
        <v>31</v>
      </c>
      <c r="E443" s="67">
        <v>60</v>
      </c>
      <c r="G443" s="2">
        <f t="shared" si="6"/>
        <v>152.19999999999996</v>
      </c>
    </row>
    <row r="444" spans="1:7">
      <c r="B444" s="422"/>
      <c r="C444" s="422"/>
      <c r="D444" t="s">
        <v>29</v>
      </c>
      <c r="E444" s="67">
        <v>5</v>
      </c>
      <c r="G444" s="2">
        <f t="shared" si="6"/>
        <v>157.19999999999996</v>
      </c>
    </row>
    <row r="445" spans="1:7">
      <c r="B445" s="422"/>
      <c r="C445" s="422"/>
      <c r="D445" t="s">
        <v>40</v>
      </c>
      <c r="E445" s="67">
        <v>10</v>
      </c>
      <c r="G445" s="2">
        <f t="shared" si="6"/>
        <v>167.19999999999996</v>
      </c>
    </row>
    <row r="446" spans="1:7">
      <c r="A446" s="3">
        <v>44277</v>
      </c>
      <c r="B446" s="422">
        <v>22014</v>
      </c>
      <c r="C446" s="422" t="s">
        <v>18</v>
      </c>
      <c r="D446" t="s">
        <v>40</v>
      </c>
      <c r="E446" s="67"/>
      <c r="F446" s="2">
        <v>10</v>
      </c>
      <c r="G446" s="2">
        <f t="shared" si="6"/>
        <v>157.19999999999996</v>
      </c>
    </row>
    <row r="447" spans="1:7">
      <c r="A447" s="3">
        <v>44274</v>
      </c>
      <c r="B447" s="422">
        <v>21948</v>
      </c>
      <c r="C447" s="422" t="s">
        <v>18</v>
      </c>
      <c r="D447" t="s">
        <v>12</v>
      </c>
      <c r="E447" s="67"/>
      <c r="F447" s="2">
        <v>7.7</v>
      </c>
      <c r="G447" s="2">
        <f t="shared" si="6"/>
        <v>149.49999999999997</v>
      </c>
    </row>
    <row r="448" spans="1:7">
      <c r="A448" s="3">
        <v>44354</v>
      </c>
      <c r="B448" s="422">
        <v>22773</v>
      </c>
      <c r="C448" s="422" t="s">
        <v>18</v>
      </c>
      <c r="D448" t="s">
        <v>12</v>
      </c>
      <c r="E448" s="67"/>
      <c r="F448" s="2">
        <v>80.7</v>
      </c>
      <c r="G448" s="2">
        <f t="shared" si="6"/>
        <v>68.799999999999969</v>
      </c>
    </row>
    <row r="449" spans="1:15">
      <c r="A449" s="3">
        <v>44354</v>
      </c>
      <c r="B449" s="422">
        <v>22773</v>
      </c>
      <c r="C449" s="422" t="s">
        <v>18</v>
      </c>
      <c r="D449" t="s">
        <v>13</v>
      </c>
      <c r="E449" s="67"/>
      <c r="F449" s="2">
        <v>3.8</v>
      </c>
      <c r="G449" s="2">
        <f t="shared" si="6"/>
        <v>64.999999999999972</v>
      </c>
    </row>
    <row r="450" spans="1:15" s="124" customFormat="1">
      <c r="A450" s="122">
        <v>44515</v>
      </c>
      <c r="B450" s="123">
        <v>23843</v>
      </c>
      <c r="C450" s="123" t="s">
        <v>18</v>
      </c>
      <c r="D450" s="124" t="s">
        <v>31</v>
      </c>
      <c r="E450" s="125"/>
      <c r="F450" s="126">
        <v>60</v>
      </c>
      <c r="G450" s="2">
        <f t="shared" si="6"/>
        <v>4.9999999999999716</v>
      </c>
      <c r="O450" s="236"/>
    </row>
    <row r="451" spans="1:15" s="124" customFormat="1">
      <c r="A451" s="122">
        <v>44515</v>
      </c>
      <c r="B451" s="123">
        <v>23843</v>
      </c>
      <c r="C451" s="123" t="s">
        <v>18</v>
      </c>
      <c r="D451" s="124" t="s">
        <v>29</v>
      </c>
      <c r="E451" s="125"/>
      <c r="F451" s="126">
        <v>5</v>
      </c>
      <c r="G451" s="2">
        <f t="shared" si="6"/>
        <v>-2.8421709430404007E-14</v>
      </c>
      <c r="O451" s="236"/>
    </row>
    <row r="452" spans="1:15">
      <c r="A452" s="31">
        <v>44316</v>
      </c>
      <c r="B452" s="421" t="s">
        <v>10</v>
      </c>
      <c r="C452" s="421" t="s">
        <v>19</v>
      </c>
      <c r="D452" t="s">
        <v>12</v>
      </c>
      <c r="E452" s="67">
        <v>85.3</v>
      </c>
      <c r="G452" s="2">
        <f t="shared" si="6"/>
        <v>85.299999999999969</v>
      </c>
    </row>
    <row r="453" spans="1:15">
      <c r="B453" s="422"/>
      <c r="C453" s="422"/>
      <c r="D453" t="s">
        <v>13</v>
      </c>
      <c r="E453" s="67">
        <v>4.8</v>
      </c>
      <c r="G453" s="2">
        <f t="shared" si="6"/>
        <v>90.099999999999966</v>
      </c>
    </row>
    <row r="454" spans="1:15">
      <c r="B454" s="422"/>
      <c r="C454" s="422"/>
      <c r="D454" t="s">
        <v>31</v>
      </c>
      <c r="E454" s="67">
        <v>60</v>
      </c>
      <c r="G454" s="2">
        <f t="shared" si="6"/>
        <v>150.09999999999997</v>
      </c>
    </row>
    <row r="455" spans="1:15">
      <c r="B455" s="422"/>
      <c r="C455" s="422"/>
      <c r="D455" t="s">
        <v>29</v>
      </c>
      <c r="E455" s="67">
        <v>5</v>
      </c>
      <c r="G455" s="2">
        <f t="shared" ref="G455:G534" si="7">+G454+E455-F455</f>
        <v>155.09999999999997</v>
      </c>
    </row>
    <row r="456" spans="1:15">
      <c r="A456" s="3">
        <v>44390</v>
      </c>
      <c r="B456" s="422">
        <v>23020</v>
      </c>
      <c r="C456" s="421" t="s">
        <v>19</v>
      </c>
      <c r="D456" t="s">
        <v>12</v>
      </c>
      <c r="E456" s="67"/>
      <c r="F456" s="67">
        <v>85.3</v>
      </c>
      <c r="G456" s="2">
        <f t="shared" si="7"/>
        <v>69.799999999999969</v>
      </c>
    </row>
    <row r="457" spans="1:15">
      <c r="A457" s="3">
        <v>44390</v>
      </c>
      <c r="B457" s="422">
        <v>23020</v>
      </c>
      <c r="C457" s="421" t="s">
        <v>19</v>
      </c>
      <c r="D457" t="s">
        <v>13</v>
      </c>
      <c r="E457" s="67"/>
      <c r="F457" s="67">
        <v>4.8</v>
      </c>
      <c r="G457" s="2">
        <f>+G456+E457-F457</f>
        <v>64.999999999999972</v>
      </c>
    </row>
    <row r="458" spans="1:15" s="124" customFormat="1">
      <c r="A458" s="122">
        <v>44515</v>
      </c>
      <c r="B458" s="123">
        <v>23843</v>
      </c>
      <c r="C458" s="123" t="s">
        <v>19</v>
      </c>
      <c r="D458" s="124" t="s">
        <v>31</v>
      </c>
      <c r="E458" s="125"/>
      <c r="F458" s="126">
        <v>60</v>
      </c>
      <c r="G458" s="2">
        <f t="shared" si="7"/>
        <v>4.9999999999999716</v>
      </c>
      <c r="O458" s="236"/>
    </row>
    <row r="459" spans="1:15" s="124" customFormat="1">
      <c r="A459" s="122">
        <v>44515</v>
      </c>
      <c r="B459" s="123">
        <v>23843</v>
      </c>
      <c r="C459" s="123" t="s">
        <v>19</v>
      </c>
      <c r="D459" s="124" t="s">
        <v>29</v>
      </c>
      <c r="E459" s="125"/>
      <c r="F459" s="126">
        <v>5</v>
      </c>
      <c r="G459" s="2">
        <f t="shared" si="7"/>
        <v>-2.8421709430404007E-14</v>
      </c>
      <c r="O459" s="236"/>
    </row>
    <row r="460" spans="1:15">
      <c r="A460" s="31">
        <v>44347</v>
      </c>
      <c r="B460" s="421" t="s">
        <v>10</v>
      </c>
      <c r="C460" s="421" t="s">
        <v>20</v>
      </c>
      <c r="D460" t="s">
        <v>12</v>
      </c>
      <c r="E460" s="67">
        <v>69.3</v>
      </c>
      <c r="G460" s="2">
        <f t="shared" si="7"/>
        <v>69.299999999999969</v>
      </c>
    </row>
    <row r="461" spans="1:15">
      <c r="B461" s="422"/>
      <c r="C461" s="422"/>
      <c r="D461" t="s">
        <v>13</v>
      </c>
      <c r="E461" s="67">
        <v>3.5</v>
      </c>
      <c r="G461" s="2">
        <f t="shared" si="7"/>
        <v>72.799999999999969</v>
      </c>
    </row>
    <row r="462" spans="1:15">
      <c r="B462" s="422"/>
      <c r="C462" s="422"/>
      <c r="D462" t="s">
        <v>31</v>
      </c>
      <c r="E462" s="67">
        <v>60</v>
      </c>
      <c r="G462" s="2">
        <f t="shared" si="7"/>
        <v>132.79999999999995</v>
      </c>
    </row>
    <row r="463" spans="1:15">
      <c r="B463" s="422"/>
      <c r="C463" s="422"/>
      <c r="D463" t="s">
        <v>29</v>
      </c>
      <c r="E463" s="67">
        <v>5</v>
      </c>
      <c r="G463" s="2">
        <f t="shared" si="7"/>
        <v>137.79999999999995</v>
      </c>
    </row>
    <row r="464" spans="1:15">
      <c r="A464" s="3">
        <v>44390</v>
      </c>
      <c r="B464" s="422">
        <v>23021</v>
      </c>
      <c r="C464" s="422" t="s">
        <v>20</v>
      </c>
      <c r="D464" t="s">
        <v>12</v>
      </c>
      <c r="E464" s="67"/>
      <c r="F464" s="2">
        <v>60</v>
      </c>
      <c r="G464" s="2">
        <f t="shared" si="7"/>
        <v>77.799999999999955</v>
      </c>
    </row>
    <row r="465" spans="1:15">
      <c r="A465" s="3">
        <v>44448</v>
      </c>
      <c r="B465" s="422">
        <v>23431</v>
      </c>
      <c r="C465" s="422" t="s">
        <v>20</v>
      </c>
      <c r="D465" t="s">
        <v>12</v>
      </c>
      <c r="E465" s="67"/>
      <c r="F465" s="2">
        <v>9.3000000000000007</v>
      </c>
      <c r="G465" s="2">
        <f t="shared" si="7"/>
        <v>68.499999999999957</v>
      </c>
    </row>
    <row r="466" spans="1:15">
      <c r="A466" s="3">
        <v>44448</v>
      </c>
      <c r="B466" s="422">
        <v>23431</v>
      </c>
      <c r="C466" s="422" t="s">
        <v>20</v>
      </c>
      <c r="D466" t="s">
        <v>13</v>
      </c>
      <c r="E466" s="67"/>
      <c r="F466" s="2">
        <v>3.5</v>
      </c>
      <c r="G466" s="2">
        <f t="shared" si="7"/>
        <v>64.999999999999957</v>
      </c>
    </row>
    <row r="467" spans="1:15" s="124" customFormat="1">
      <c r="A467" s="122">
        <v>44515</v>
      </c>
      <c r="B467" s="123">
        <v>23843</v>
      </c>
      <c r="C467" s="123" t="s">
        <v>20</v>
      </c>
      <c r="D467" s="124" t="s">
        <v>31</v>
      </c>
      <c r="E467" s="125"/>
      <c r="F467" s="126">
        <v>60</v>
      </c>
      <c r="G467" s="2">
        <f t="shared" si="7"/>
        <v>4.9999999999999574</v>
      </c>
      <c r="O467" s="236"/>
    </row>
    <row r="468" spans="1:15" s="124" customFormat="1">
      <c r="A468" s="122">
        <v>44515</v>
      </c>
      <c r="B468" s="123">
        <v>23843</v>
      </c>
      <c r="C468" s="123" t="s">
        <v>20</v>
      </c>
      <c r="D468" s="124" t="s">
        <v>29</v>
      </c>
      <c r="E468" s="125"/>
      <c r="F468" s="126">
        <v>5</v>
      </c>
      <c r="G468" s="2">
        <f t="shared" si="7"/>
        <v>-4.2632564145606011E-14</v>
      </c>
      <c r="O468" s="236"/>
    </row>
    <row r="469" spans="1:15">
      <c r="A469" s="31">
        <v>44377</v>
      </c>
      <c r="B469" s="421" t="s">
        <v>10</v>
      </c>
      <c r="C469" s="421" t="s">
        <v>21</v>
      </c>
      <c r="D469" t="s">
        <v>12</v>
      </c>
      <c r="E469" s="67">
        <v>75.900000000000006</v>
      </c>
      <c r="G469" s="2">
        <f t="shared" si="7"/>
        <v>75.899999999999963</v>
      </c>
    </row>
    <row r="470" spans="1:15">
      <c r="B470" s="422"/>
      <c r="C470" s="422"/>
      <c r="D470" t="s">
        <v>13</v>
      </c>
      <c r="E470" s="67">
        <v>5.4</v>
      </c>
      <c r="G470" s="2">
        <f t="shared" si="7"/>
        <v>81.299999999999969</v>
      </c>
    </row>
    <row r="471" spans="1:15">
      <c r="B471" s="422"/>
      <c r="C471" s="422"/>
      <c r="D471" t="s">
        <v>31</v>
      </c>
      <c r="E471" s="67">
        <v>60</v>
      </c>
      <c r="G471" s="2">
        <f t="shared" si="7"/>
        <v>141.29999999999995</v>
      </c>
    </row>
    <row r="472" spans="1:15">
      <c r="B472" s="422"/>
      <c r="C472" s="422"/>
      <c r="D472" t="s">
        <v>29</v>
      </c>
      <c r="E472" s="67">
        <v>5</v>
      </c>
      <c r="G472" s="2">
        <f t="shared" si="7"/>
        <v>146.29999999999995</v>
      </c>
    </row>
    <row r="473" spans="1:15">
      <c r="A473" s="3">
        <v>44448</v>
      </c>
      <c r="B473" s="422">
        <v>23431</v>
      </c>
      <c r="C473" s="422" t="s">
        <v>21</v>
      </c>
      <c r="D473" t="s">
        <v>12</v>
      </c>
      <c r="E473" s="67"/>
      <c r="F473" s="67">
        <v>75.900000000000006</v>
      </c>
      <c r="G473" s="2">
        <f t="shared" si="7"/>
        <v>70.399999999999949</v>
      </c>
    </row>
    <row r="474" spans="1:15">
      <c r="A474" s="3">
        <v>44448</v>
      </c>
      <c r="B474" s="422">
        <v>23431</v>
      </c>
      <c r="C474" s="422" t="s">
        <v>21</v>
      </c>
      <c r="D474" t="s">
        <v>13</v>
      </c>
      <c r="E474" s="67"/>
      <c r="F474" s="67">
        <v>5.4</v>
      </c>
      <c r="G474" s="2">
        <f t="shared" si="7"/>
        <v>64.999999999999943</v>
      </c>
    </row>
    <row r="475" spans="1:15" s="124" customFormat="1">
      <c r="A475" s="122">
        <v>44515</v>
      </c>
      <c r="B475" s="123">
        <v>23843</v>
      </c>
      <c r="C475" s="422" t="s">
        <v>21</v>
      </c>
      <c r="D475" s="124" t="s">
        <v>31</v>
      </c>
      <c r="E475" s="125"/>
      <c r="F475" s="126">
        <v>60</v>
      </c>
      <c r="G475" s="2">
        <f t="shared" si="7"/>
        <v>4.9999999999999432</v>
      </c>
      <c r="O475" s="236"/>
    </row>
    <row r="476" spans="1:15" s="124" customFormat="1">
      <c r="A476" s="122">
        <v>44515</v>
      </c>
      <c r="B476" s="123">
        <v>23843</v>
      </c>
      <c r="C476" s="422" t="s">
        <v>21</v>
      </c>
      <c r="D476" s="124" t="s">
        <v>29</v>
      </c>
      <c r="E476" s="125"/>
      <c r="F476" s="126">
        <v>5</v>
      </c>
      <c r="G476" s="2">
        <f t="shared" si="7"/>
        <v>-5.6843418860808015E-14</v>
      </c>
      <c r="O476" s="236"/>
    </row>
    <row r="477" spans="1:15">
      <c r="A477" s="81">
        <v>44408</v>
      </c>
      <c r="B477" s="421" t="s">
        <v>10</v>
      </c>
      <c r="C477" s="421" t="s">
        <v>22</v>
      </c>
      <c r="D477" t="s">
        <v>12</v>
      </c>
      <c r="E477" s="2">
        <v>66.5</v>
      </c>
      <c r="G477" s="2">
        <f t="shared" si="7"/>
        <v>66.499999999999943</v>
      </c>
    </row>
    <row r="478" spans="1:15">
      <c r="A478" s="70"/>
      <c r="B478" s="422"/>
      <c r="C478" s="422"/>
      <c r="D478" t="s">
        <v>13</v>
      </c>
      <c r="E478" s="2">
        <v>2.8</v>
      </c>
      <c r="G478" s="2">
        <f t="shared" si="7"/>
        <v>69.29999999999994</v>
      </c>
    </row>
    <row r="479" spans="1:15">
      <c r="A479" s="70"/>
      <c r="B479" s="422"/>
      <c r="C479" s="422"/>
      <c r="D479" t="s">
        <v>14</v>
      </c>
      <c r="E479" s="2">
        <v>60</v>
      </c>
      <c r="G479" s="2">
        <f t="shared" si="7"/>
        <v>129.29999999999995</v>
      </c>
    </row>
    <row r="480" spans="1:15">
      <c r="A480" s="70"/>
      <c r="B480" s="422"/>
      <c r="C480" s="422"/>
      <c r="D480" t="s">
        <v>15</v>
      </c>
      <c r="E480" s="2">
        <v>5</v>
      </c>
      <c r="G480" s="2">
        <f t="shared" si="7"/>
        <v>134.29999999999995</v>
      </c>
    </row>
    <row r="481" spans="1:15">
      <c r="A481" s="70">
        <v>44456</v>
      </c>
      <c r="B481" s="422">
        <v>23465</v>
      </c>
      <c r="C481" s="422" t="s">
        <v>22</v>
      </c>
      <c r="D481" t="s">
        <v>12</v>
      </c>
      <c r="E481" s="2"/>
      <c r="F481" s="2">
        <v>66.5</v>
      </c>
      <c r="G481" s="2">
        <f t="shared" si="7"/>
        <v>67.799999999999955</v>
      </c>
    </row>
    <row r="482" spans="1:15">
      <c r="A482" s="70">
        <v>44456</v>
      </c>
      <c r="B482" s="422">
        <v>23465</v>
      </c>
      <c r="C482" s="422" t="s">
        <v>22</v>
      </c>
      <c r="D482" t="s">
        <v>13</v>
      </c>
      <c r="E482" s="2"/>
      <c r="F482" s="2">
        <v>2.8</v>
      </c>
      <c r="G482" s="2">
        <f t="shared" si="7"/>
        <v>64.999999999999957</v>
      </c>
    </row>
    <row r="483" spans="1:15" s="124" customFormat="1">
      <c r="A483" s="122">
        <v>44515</v>
      </c>
      <c r="B483" s="123">
        <v>23843</v>
      </c>
      <c r="C483" s="422" t="s">
        <v>22</v>
      </c>
      <c r="D483" s="124" t="s">
        <v>31</v>
      </c>
      <c r="E483" s="125"/>
      <c r="F483" s="126">
        <v>60</v>
      </c>
      <c r="G483" s="2">
        <f t="shared" si="7"/>
        <v>4.9999999999999574</v>
      </c>
      <c r="O483" s="236"/>
    </row>
    <row r="484" spans="1:15" s="124" customFormat="1">
      <c r="A484" s="122">
        <v>44515</v>
      </c>
      <c r="B484" s="123">
        <v>23843</v>
      </c>
      <c r="C484" s="422" t="s">
        <v>22</v>
      </c>
      <c r="D484" s="124" t="s">
        <v>29</v>
      </c>
      <c r="E484" s="125"/>
      <c r="F484" s="126">
        <v>5</v>
      </c>
      <c r="G484" s="2">
        <f t="shared" si="7"/>
        <v>-4.2632564145606011E-14</v>
      </c>
      <c r="O484" s="236"/>
    </row>
    <row r="485" spans="1:15">
      <c r="A485" s="31">
        <v>44439</v>
      </c>
      <c r="B485" s="421" t="s">
        <v>10</v>
      </c>
      <c r="C485" s="421" t="s">
        <v>23</v>
      </c>
      <c r="D485" t="s">
        <v>12</v>
      </c>
      <c r="E485" s="2">
        <v>66</v>
      </c>
      <c r="G485" s="2">
        <f t="shared" si="7"/>
        <v>65.999999999999957</v>
      </c>
    </row>
    <row r="486" spans="1:15">
      <c r="B486" s="422"/>
      <c r="C486" s="422"/>
      <c r="D486" t="s">
        <v>13</v>
      </c>
      <c r="E486" s="2">
        <v>3.1</v>
      </c>
      <c r="G486" s="2">
        <f t="shared" si="7"/>
        <v>69.099999999999952</v>
      </c>
    </row>
    <row r="487" spans="1:15">
      <c r="B487" s="422"/>
      <c r="C487" s="422"/>
      <c r="D487" t="s">
        <v>14</v>
      </c>
      <c r="E487" s="2">
        <v>60</v>
      </c>
      <c r="G487" s="2">
        <f t="shared" si="7"/>
        <v>129.09999999999997</v>
      </c>
    </row>
    <row r="488" spans="1:15">
      <c r="B488" s="422"/>
      <c r="C488" s="422"/>
      <c r="D488" t="s">
        <v>15</v>
      </c>
      <c r="E488" s="2">
        <v>5</v>
      </c>
      <c r="G488" s="2">
        <f t="shared" si="7"/>
        <v>134.09999999999997</v>
      </c>
    </row>
    <row r="489" spans="1:15">
      <c r="A489" s="3">
        <v>44466</v>
      </c>
      <c r="B489" s="422">
        <v>23506</v>
      </c>
      <c r="C489" s="422" t="s">
        <v>23</v>
      </c>
      <c r="D489" t="s">
        <v>12</v>
      </c>
      <c r="E489" s="2"/>
      <c r="F489" s="2">
        <v>66</v>
      </c>
      <c r="G489" s="2">
        <f t="shared" si="7"/>
        <v>68.099999999999966</v>
      </c>
    </row>
    <row r="490" spans="1:15">
      <c r="A490" s="3">
        <v>44466</v>
      </c>
      <c r="B490" s="422">
        <v>23506</v>
      </c>
      <c r="C490" s="422" t="s">
        <v>23</v>
      </c>
      <c r="D490" t="s">
        <v>13</v>
      </c>
      <c r="E490" s="2"/>
      <c r="F490" s="2">
        <v>3.1</v>
      </c>
      <c r="G490" s="2">
        <f t="shared" si="7"/>
        <v>64.999999999999972</v>
      </c>
    </row>
    <row r="491" spans="1:15" s="124" customFormat="1">
      <c r="A491" s="122">
        <v>44515</v>
      </c>
      <c r="B491" s="123">
        <v>23843</v>
      </c>
      <c r="C491" s="422" t="s">
        <v>23</v>
      </c>
      <c r="D491" s="124" t="s">
        <v>31</v>
      </c>
      <c r="E491" s="125"/>
      <c r="F491" s="126">
        <v>60</v>
      </c>
      <c r="G491" s="2">
        <f t="shared" si="7"/>
        <v>4.9999999999999716</v>
      </c>
      <c r="O491" s="236"/>
    </row>
    <row r="492" spans="1:15" s="124" customFormat="1">
      <c r="A492" s="122">
        <v>44515</v>
      </c>
      <c r="B492" s="123">
        <v>23843</v>
      </c>
      <c r="C492" s="422" t="s">
        <v>23</v>
      </c>
      <c r="D492" s="124" t="s">
        <v>29</v>
      </c>
      <c r="E492" s="125"/>
      <c r="F492" s="126">
        <v>5</v>
      </c>
      <c r="G492" s="2">
        <f t="shared" si="7"/>
        <v>-2.8421709430404007E-14</v>
      </c>
      <c r="O492" s="236"/>
    </row>
    <row r="493" spans="1:15">
      <c r="A493" s="31">
        <v>44469</v>
      </c>
      <c r="B493" s="421" t="s">
        <v>10</v>
      </c>
      <c r="C493" s="421" t="s">
        <v>41</v>
      </c>
      <c r="D493" t="s">
        <v>12</v>
      </c>
      <c r="E493" s="2">
        <v>68.3</v>
      </c>
      <c r="G493" s="2">
        <f t="shared" si="7"/>
        <v>68.299999999999969</v>
      </c>
    </row>
    <row r="494" spans="1:15">
      <c r="B494" s="422"/>
      <c r="C494" s="422"/>
      <c r="D494" t="s">
        <v>13</v>
      </c>
      <c r="E494" s="2">
        <v>4.7</v>
      </c>
      <c r="G494" s="2">
        <f t="shared" si="7"/>
        <v>72.999999999999972</v>
      </c>
    </row>
    <row r="495" spans="1:15">
      <c r="B495" s="422"/>
      <c r="C495" s="422"/>
      <c r="D495" t="s">
        <v>14</v>
      </c>
      <c r="E495" s="2">
        <v>60</v>
      </c>
      <c r="G495" s="2">
        <f t="shared" si="7"/>
        <v>132.99999999999997</v>
      </c>
    </row>
    <row r="496" spans="1:15" ht="15.75" customHeight="1">
      <c r="B496" s="422"/>
      <c r="C496" s="422"/>
      <c r="D496" t="s">
        <v>15</v>
      </c>
      <c r="E496" s="2">
        <v>5</v>
      </c>
      <c r="G496" s="2">
        <f t="shared" si="7"/>
        <v>137.99999999999997</v>
      </c>
    </row>
    <row r="497" spans="1:12" ht="15.75" customHeight="1">
      <c r="A497" s="3">
        <v>44620</v>
      </c>
      <c r="B497" s="422">
        <v>24436</v>
      </c>
      <c r="C497" s="422" t="s">
        <v>41</v>
      </c>
      <c r="D497" t="s">
        <v>12</v>
      </c>
      <c r="E497" s="2"/>
      <c r="F497" s="2">
        <v>68.3</v>
      </c>
      <c r="G497" s="2">
        <f t="shared" si="7"/>
        <v>69.699999999999974</v>
      </c>
    </row>
    <row r="498" spans="1:12">
      <c r="A498" s="3">
        <v>44620</v>
      </c>
      <c r="B498" s="422">
        <v>24436</v>
      </c>
      <c r="C498" s="422" t="s">
        <v>41</v>
      </c>
      <c r="D498" t="s">
        <v>13</v>
      </c>
      <c r="E498" s="2"/>
      <c r="F498" s="2">
        <v>4.7</v>
      </c>
      <c r="G498" s="2">
        <f t="shared" si="7"/>
        <v>64.999999999999972</v>
      </c>
    </row>
    <row r="499" spans="1:12">
      <c r="A499" s="3">
        <v>44620</v>
      </c>
      <c r="B499" s="422">
        <v>24436</v>
      </c>
      <c r="C499" s="422" t="s">
        <v>41</v>
      </c>
      <c r="D499" t="s">
        <v>14</v>
      </c>
      <c r="E499" s="2"/>
      <c r="F499" s="2">
        <v>60</v>
      </c>
      <c r="G499" s="2">
        <f t="shared" si="7"/>
        <v>4.9999999999999716</v>
      </c>
    </row>
    <row r="500" spans="1:12">
      <c r="A500" s="3">
        <v>44620</v>
      </c>
      <c r="B500" s="422">
        <v>24436</v>
      </c>
      <c r="C500" s="422" t="s">
        <v>41</v>
      </c>
      <c r="D500" t="s">
        <v>15</v>
      </c>
      <c r="E500" s="2"/>
      <c r="F500" s="2">
        <v>5</v>
      </c>
      <c r="G500" s="2">
        <f t="shared" si="7"/>
        <v>-2.8421709430404007E-14</v>
      </c>
    </row>
    <row r="501" spans="1:12">
      <c r="A501" s="81">
        <v>44500</v>
      </c>
      <c r="B501" s="421" t="s">
        <v>10</v>
      </c>
      <c r="C501" s="421" t="s">
        <v>25</v>
      </c>
      <c r="D501" t="s">
        <v>12</v>
      </c>
      <c r="E501" s="2">
        <v>70.8</v>
      </c>
      <c r="G501" s="2">
        <f t="shared" si="7"/>
        <v>70.799999999999969</v>
      </c>
    </row>
    <row r="502" spans="1:12">
      <c r="A502" s="70"/>
      <c r="B502" s="422"/>
      <c r="C502" s="422"/>
      <c r="D502" t="s">
        <v>13</v>
      </c>
      <c r="E502" s="2">
        <v>2.6</v>
      </c>
      <c r="G502" s="2">
        <f t="shared" si="7"/>
        <v>73.399999999999963</v>
      </c>
    </row>
    <row r="503" spans="1:12">
      <c r="A503" s="70"/>
      <c r="B503" s="422"/>
      <c r="C503" s="422"/>
      <c r="D503" t="s">
        <v>14</v>
      </c>
      <c r="E503" s="2">
        <v>60</v>
      </c>
      <c r="G503" s="2">
        <f t="shared" si="7"/>
        <v>133.39999999999998</v>
      </c>
    </row>
    <row r="504" spans="1:12">
      <c r="A504" s="70"/>
      <c r="B504" s="422"/>
      <c r="C504" s="422"/>
      <c r="D504" t="s">
        <v>15</v>
      </c>
      <c r="E504" s="2">
        <v>5</v>
      </c>
      <c r="G504" s="2">
        <f t="shared" si="7"/>
        <v>138.39999999999998</v>
      </c>
    </row>
    <row r="505" spans="1:12">
      <c r="A505" s="3">
        <v>44620</v>
      </c>
      <c r="B505" s="422">
        <v>24436</v>
      </c>
      <c r="C505" s="422" t="s">
        <v>25</v>
      </c>
      <c r="D505" t="s">
        <v>12</v>
      </c>
      <c r="E505" s="2"/>
      <c r="F505" s="2">
        <v>70.8</v>
      </c>
      <c r="G505" s="2">
        <f t="shared" si="7"/>
        <v>67.59999999999998</v>
      </c>
    </row>
    <row r="506" spans="1:12">
      <c r="A506" s="3">
        <v>44620</v>
      </c>
      <c r="B506" s="422">
        <v>24436</v>
      </c>
      <c r="C506" s="422" t="s">
        <v>25</v>
      </c>
      <c r="D506" t="s">
        <v>13</v>
      </c>
      <c r="E506" s="2"/>
      <c r="F506" s="2">
        <v>2.6</v>
      </c>
      <c r="G506" s="2">
        <f t="shared" si="7"/>
        <v>64.999999999999986</v>
      </c>
    </row>
    <row r="507" spans="1:12">
      <c r="A507" s="3">
        <v>44620</v>
      </c>
      <c r="B507" s="422">
        <v>24436</v>
      </c>
      <c r="C507" s="422" t="s">
        <v>25</v>
      </c>
      <c r="D507" t="s">
        <v>14</v>
      </c>
      <c r="E507" s="2"/>
      <c r="F507" s="2">
        <v>60</v>
      </c>
      <c r="G507" s="2">
        <f t="shared" si="7"/>
        <v>4.9999999999999858</v>
      </c>
    </row>
    <row r="508" spans="1:12">
      <c r="A508" s="3">
        <v>44620</v>
      </c>
      <c r="B508" s="422">
        <v>24436</v>
      </c>
      <c r="C508" s="422" t="s">
        <v>25</v>
      </c>
      <c r="D508" t="s">
        <v>15</v>
      </c>
      <c r="E508" s="2"/>
      <c r="F508" s="2">
        <v>5</v>
      </c>
      <c r="G508" s="2">
        <f t="shared" si="7"/>
        <v>-1.4210854715202004E-14</v>
      </c>
    </row>
    <row r="509" spans="1:12">
      <c r="A509" s="81">
        <v>44530</v>
      </c>
      <c r="B509" s="421" t="s">
        <v>10</v>
      </c>
      <c r="C509" s="421" t="s">
        <v>26</v>
      </c>
      <c r="D509" t="s">
        <v>12</v>
      </c>
      <c r="E509" s="2">
        <v>75.599999999999994</v>
      </c>
      <c r="G509" s="2">
        <f t="shared" si="7"/>
        <v>75.59999999999998</v>
      </c>
    </row>
    <row r="510" spans="1:12">
      <c r="A510" s="70"/>
      <c r="B510" s="422"/>
      <c r="C510" s="422"/>
      <c r="D510" t="s">
        <v>13</v>
      </c>
      <c r="E510" s="2">
        <v>4</v>
      </c>
      <c r="G510" s="2">
        <f t="shared" si="7"/>
        <v>79.59999999999998</v>
      </c>
      <c r="I510" s="462" t="s">
        <v>375</v>
      </c>
      <c r="J510" s="462"/>
      <c r="K510" s="462"/>
      <c r="L510" s="462"/>
    </row>
    <row r="511" spans="1:12">
      <c r="A511" s="70"/>
      <c r="B511" s="422"/>
      <c r="C511" s="422"/>
      <c r="D511" t="s">
        <v>14</v>
      </c>
      <c r="E511" s="2">
        <v>60</v>
      </c>
      <c r="G511" s="2">
        <f t="shared" si="7"/>
        <v>139.59999999999997</v>
      </c>
      <c r="I511" s="462"/>
      <c r="J511" s="462"/>
      <c r="K511" s="462"/>
      <c r="L511" s="462"/>
    </row>
    <row r="512" spans="1:12">
      <c r="A512" s="70"/>
      <c r="B512" s="422"/>
      <c r="C512" s="422"/>
      <c r="D512" t="s">
        <v>15</v>
      </c>
      <c r="E512" s="2">
        <v>5</v>
      </c>
      <c r="G512" s="2">
        <f t="shared" si="7"/>
        <v>144.59999999999997</v>
      </c>
      <c r="I512" s="434"/>
      <c r="J512" s="434"/>
      <c r="K512" s="434"/>
      <c r="L512" s="434"/>
    </row>
    <row r="513" spans="1:7">
      <c r="A513" s="70"/>
      <c r="B513" s="422"/>
      <c r="C513" s="422"/>
      <c r="D513" t="s">
        <v>397</v>
      </c>
      <c r="E513" s="2">
        <v>10</v>
      </c>
      <c r="G513" s="2">
        <f t="shared" si="7"/>
        <v>154.59999999999997</v>
      </c>
    </row>
    <row r="514" spans="1:7">
      <c r="A514" s="70">
        <v>44529</v>
      </c>
      <c r="B514" s="422" t="s">
        <v>415</v>
      </c>
      <c r="C514" s="422" t="s">
        <v>26</v>
      </c>
      <c r="D514" t="s">
        <v>397</v>
      </c>
      <c r="E514" s="2"/>
      <c r="F514" s="2">
        <v>10</v>
      </c>
      <c r="G514" s="2">
        <f t="shared" si="7"/>
        <v>144.59999999999997</v>
      </c>
    </row>
    <row r="515" spans="1:7">
      <c r="A515" s="3">
        <v>44620</v>
      </c>
      <c r="B515" s="422">
        <v>24437</v>
      </c>
      <c r="C515" s="422" t="s">
        <v>26</v>
      </c>
      <c r="D515" t="s">
        <v>12</v>
      </c>
      <c r="E515" s="2"/>
      <c r="F515" s="2">
        <v>75.599999999999994</v>
      </c>
      <c r="G515" s="2">
        <f t="shared" si="7"/>
        <v>68.999999999999972</v>
      </c>
    </row>
    <row r="516" spans="1:7">
      <c r="A516" s="3">
        <v>44620</v>
      </c>
      <c r="B516" s="422">
        <v>24437</v>
      </c>
      <c r="C516" s="422" t="s">
        <v>26</v>
      </c>
      <c r="D516" t="s">
        <v>13</v>
      </c>
      <c r="E516" s="2"/>
      <c r="F516" s="2">
        <v>4</v>
      </c>
      <c r="G516" s="2">
        <f t="shared" si="7"/>
        <v>64.999999999999972</v>
      </c>
    </row>
    <row r="517" spans="1:7">
      <c r="A517" s="3">
        <v>44620</v>
      </c>
      <c r="B517" s="422">
        <v>24437</v>
      </c>
      <c r="C517" s="422" t="s">
        <v>26</v>
      </c>
      <c r="D517" t="s">
        <v>14</v>
      </c>
      <c r="E517" s="2"/>
      <c r="F517" s="2">
        <v>60</v>
      </c>
      <c r="G517" s="2">
        <f t="shared" si="7"/>
        <v>4.9999999999999716</v>
      </c>
    </row>
    <row r="518" spans="1:7">
      <c r="A518" s="3">
        <v>44620</v>
      </c>
      <c r="B518" s="422">
        <v>24437</v>
      </c>
      <c r="C518" s="422" t="s">
        <v>26</v>
      </c>
      <c r="D518" t="s">
        <v>15</v>
      </c>
      <c r="E518" s="2"/>
      <c r="F518" s="2">
        <v>5</v>
      </c>
      <c r="G518" s="2">
        <f t="shared" si="7"/>
        <v>-2.8421709430404007E-14</v>
      </c>
    </row>
    <row r="519" spans="1:7">
      <c r="A519" s="81">
        <v>44561</v>
      </c>
      <c r="B519" s="421" t="s">
        <v>10</v>
      </c>
      <c r="C519" s="421" t="s">
        <v>27</v>
      </c>
      <c r="D519" t="s">
        <v>12</v>
      </c>
      <c r="E519" s="2">
        <v>79.400000000000006</v>
      </c>
      <c r="G519" s="2">
        <f t="shared" si="7"/>
        <v>79.399999999999977</v>
      </c>
    </row>
    <row r="520" spans="1:7">
      <c r="A520" s="70"/>
      <c r="B520" s="422"/>
      <c r="C520" s="422"/>
      <c r="D520" t="s">
        <v>13</v>
      </c>
      <c r="E520" s="2">
        <v>4.4000000000000004</v>
      </c>
      <c r="G520" s="2">
        <f t="shared" si="7"/>
        <v>83.799999999999983</v>
      </c>
    </row>
    <row r="521" spans="1:7">
      <c r="A521" s="70"/>
      <c r="B521" s="422"/>
      <c r="C521" s="422"/>
      <c r="D521" t="s">
        <v>14</v>
      </c>
      <c r="E521" s="2">
        <v>60</v>
      </c>
      <c r="G521" s="2">
        <f t="shared" si="7"/>
        <v>143.79999999999998</v>
      </c>
    </row>
    <row r="522" spans="1:7">
      <c r="A522" s="70"/>
      <c r="B522" s="422"/>
      <c r="C522" s="422"/>
      <c r="D522" t="s">
        <v>15</v>
      </c>
      <c r="E522" s="2">
        <v>5</v>
      </c>
      <c r="G522" s="2">
        <f t="shared" si="7"/>
        <v>148.79999999999998</v>
      </c>
    </row>
    <row r="523" spans="1:7">
      <c r="A523" s="3">
        <v>44620</v>
      </c>
      <c r="B523" s="422">
        <v>24437</v>
      </c>
      <c r="C523" s="422" t="s">
        <v>27</v>
      </c>
      <c r="D523" t="s">
        <v>12</v>
      </c>
      <c r="E523" s="2"/>
      <c r="F523" s="2">
        <v>79.400000000000006</v>
      </c>
      <c r="G523" s="2">
        <f t="shared" si="7"/>
        <v>69.399999999999977</v>
      </c>
    </row>
    <row r="524" spans="1:7">
      <c r="A524" s="3">
        <v>44620</v>
      </c>
      <c r="B524" s="422">
        <v>24437</v>
      </c>
      <c r="C524" s="422" t="s">
        <v>27</v>
      </c>
      <c r="D524" t="s">
        <v>13</v>
      </c>
      <c r="E524" s="2"/>
      <c r="F524" s="2">
        <v>4.4000000000000004</v>
      </c>
      <c r="G524" s="2">
        <f t="shared" si="7"/>
        <v>64.999999999999972</v>
      </c>
    </row>
    <row r="525" spans="1:7">
      <c r="A525" s="3">
        <v>44620</v>
      </c>
      <c r="B525" s="422">
        <v>24437</v>
      </c>
      <c r="C525" s="422" t="s">
        <v>27</v>
      </c>
      <c r="D525" t="s">
        <v>14</v>
      </c>
      <c r="E525" s="2"/>
      <c r="F525" s="2">
        <v>60</v>
      </c>
      <c r="G525" s="2">
        <f t="shared" si="7"/>
        <v>4.9999999999999716</v>
      </c>
    </row>
    <row r="526" spans="1:7">
      <c r="A526" s="3">
        <v>44620</v>
      </c>
      <c r="B526" s="422">
        <v>24437</v>
      </c>
      <c r="C526" s="422" t="s">
        <v>27</v>
      </c>
      <c r="D526" t="s">
        <v>15</v>
      </c>
      <c r="E526" s="2"/>
      <c r="F526" s="2">
        <v>5</v>
      </c>
      <c r="G526" s="2">
        <f t="shared" si="7"/>
        <v>-2.8421709430404007E-14</v>
      </c>
    </row>
    <row r="527" spans="1:7">
      <c r="A527" s="81">
        <v>44592</v>
      </c>
      <c r="B527" s="421" t="s">
        <v>10</v>
      </c>
      <c r="C527" s="421" t="s">
        <v>11</v>
      </c>
      <c r="D527" t="s">
        <v>12</v>
      </c>
      <c r="E527" s="28">
        <v>83.9</v>
      </c>
      <c r="G527" s="2">
        <f t="shared" si="7"/>
        <v>83.899999999999977</v>
      </c>
    </row>
    <row r="528" spans="1:7">
      <c r="A528" s="70"/>
      <c r="B528" s="422"/>
      <c r="C528" s="422"/>
      <c r="D528" t="s">
        <v>13</v>
      </c>
      <c r="E528" s="28">
        <v>1.3</v>
      </c>
      <c r="G528" s="2">
        <f t="shared" si="7"/>
        <v>85.199999999999974</v>
      </c>
    </row>
    <row r="529" spans="1:14">
      <c r="A529" s="70"/>
      <c r="B529" s="422"/>
      <c r="C529" s="422"/>
      <c r="D529" t="s">
        <v>14</v>
      </c>
      <c r="E529" s="28">
        <v>60</v>
      </c>
      <c r="G529" s="2">
        <f t="shared" si="7"/>
        <v>145.19999999999999</v>
      </c>
    </row>
    <row r="530" spans="1:14">
      <c r="A530" s="70"/>
      <c r="B530" s="422"/>
      <c r="C530" s="422"/>
      <c r="D530" t="s">
        <v>15</v>
      </c>
      <c r="E530" s="28">
        <v>5</v>
      </c>
      <c r="G530" s="2">
        <f t="shared" si="7"/>
        <v>150.19999999999999</v>
      </c>
    </row>
    <row r="531" spans="1:14">
      <c r="B531" s="422"/>
      <c r="C531" s="422"/>
      <c r="D531" t="s">
        <v>416</v>
      </c>
      <c r="E531" s="28">
        <v>10</v>
      </c>
      <c r="G531" s="2">
        <f t="shared" si="7"/>
        <v>160.19999999999999</v>
      </c>
      <c r="L531" t="s">
        <v>11</v>
      </c>
      <c r="M531" t="s">
        <v>31</v>
      </c>
      <c r="N531" s="67">
        <v>60</v>
      </c>
    </row>
    <row r="532" spans="1:14">
      <c r="A532" s="3">
        <v>44620</v>
      </c>
      <c r="B532" s="422">
        <v>24438</v>
      </c>
      <c r="C532" s="422" t="s">
        <v>11</v>
      </c>
      <c r="D532" t="s">
        <v>12</v>
      </c>
      <c r="F532" s="28">
        <v>83.9</v>
      </c>
      <c r="G532" s="2">
        <f t="shared" si="7"/>
        <v>76.299999999999983</v>
      </c>
      <c r="M532" t="s">
        <v>29</v>
      </c>
      <c r="N532" s="67">
        <v>5</v>
      </c>
    </row>
    <row r="533" spans="1:14">
      <c r="A533" s="3">
        <v>44620</v>
      </c>
      <c r="B533" s="422">
        <v>24438</v>
      </c>
      <c r="C533" s="422" t="s">
        <v>11</v>
      </c>
      <c r="D533" t="s">
        <v>13</v>
      </c>
      <c r="F533" s="28">
        <v>1.3</v>
      </c>
      <c r="G533" s="2">
        <f t="shared" si="7"/>
        <v>74.999999999999986</v>
      </c>
      <c r="L533" t="s">
        <v>17</v>
      </c>
      <c r="M533" t="s">
        <v>31</v>
      </c>
      <c r="N533" s="67">
        <v>56</v>
      </c>
    </row>
    <row r="534" spans="1:14">
      <c r="A534" s="3">
        <v>44620</v>
      </c>
      <c r="B534" s="422">
        <v>24438</v>
      </c>
      <c r="C534" s="422" t="s">
        <v>11</v>
      </c>
      <c r="D534" t="s">
        <v>14</v>
      </c>
      <c r="F534" s="28">
        <v>60</v>
      </c>
      <c r="G534" s="2">
        <f t="shared" si="7"/>
        <v>14.999999999999986</v>
      </c>
      <c r="M534" t="s">
        <v>29</v>
      </c>
      <c r="N534" s="67">
        <v>5</v>
      </c>
    </row>
    <row r="535" spans="1:14">
      <c r="A535" s="3">
        <v>44620</v>
      </c>
      <c r="B535" s="422">
        <v>24438</v>
      </c>
      <c r="C535" s="422" t="s">
        <v>11</v>
      </c>
      <c r="D535" t="s">
        <v>15</v>
      </c>
      <c r="F535" s="28">
        <v>5</v>
      </c>
      <c r="G535" s="2">
        <f t="shared" ref="G535:G656" si="8">+G534+E535-F535</f>
        <v>9.9999999999999858</v>
      </c>
      <c r="L535" t="s">
        <v>18</v>
      </c>
      <c r="M535" t="s">
        <v>31</v>
      </c>
      <c r="N535" s="67">
        <v>60</v>
      </c>
    </row>
    <row r="536" spans="1:14">
      <c r="A536" s="3">
        <v>44620</v>
      </c>
      <c r="B536" s="422">
        <v>24438</v>
      </c>
      <c r="C536" s="422" t="s">
        <v>11</v>
      </c>
      <c r="D536" t="s">
        <v>416</v>
      </c>
      <c r="F536" s="28">
        <v>10</v>
      </c>
      <c r="G536" s="2">
        <f t="shared" si="8"/>
        <v>-1.4210854715202004E-14</v>
      </c>
      <c r="M536" t="s">
        <v>29</v>
      </c>
      <c r="N536" s="67">
        <v>5</v>
      </c>
    </row>
    <row r="537" spans="1:14">
      <c r="A537" s="31">
        <v>44620</v>
      </c>
      <c r="B537" s="421" t="s">
        <v>10</v>
      </c>
      <c r="C537" s="421" t="s">
        <v>17</v>
      </c>
      <c r="D537" t="s">
        <v>12</v>
      </c>
      <c r="E537" s="28">
        <v>92.8</v>
      </c>
      <c r="G537" s="2">
        <f t="shared" si="8"/>
        <v>92.799999999999983</v>
      </c>
      <c r="L537" t="s">
        <v>19</v>
      </c>
      <c r="M537" t="s">
        <v>31</v>
      </c>
      <c r="N537" s="67">
        <v>60</v>
      </c>
    </row>
    <row r="538" spans="1:14">
      <c r="B538" s="422"/>
      <c r="C538" s="422"/>
      <c r="D538" t="s">
        <v>13</v>
      </c>
      <c r="E538" s="28">
        <v>4.3</v>
      </c>
      <c r="G538" s="2">
        <f t="shared" si="8"/>
        <v>97.09999999999998</v>
      </c>
      <c r="M538" t="s">
        <v>29</v>
      </c>
      <c r="N538" s="67">
        <v>5</v>
      </c>
    </row>
    <row r="539" spans="1:14">
      <c r="B539" s="422"/>
      <c r="C539" s="422"/>
      <c r="D539" t="s">
        <v>14</v>
      </c>
      <c r="E539" s="28">
        <v>56</v>
      </c>
      <c r="G539" s="2">
        <f t="shared" si="8"/>
        <v>153.09999999999997</v>
      </c>
      <c r="N539" s="67"/>
    </row>
    <row r="540" spans="1:14">
      <c r="B540" s="422"/>
      <c r="C540" s="422"/>
      <c r="D540" t="s">
        <v>15</v>
      </c>
      <c r="E540" s="28">
        <v>5</v>
      </c>
      <c r="G540" s="2">
        <f t="shared" si="8"/>
        <v>158.09999999999997</v>
      </c>
      <c r="N540" s="67"/>
    </row>
    <row r="541" spans="1:14">
      <c r="A541" s="3">
        <v>44648</v>
      </c>
      <c r="B541" s="422">
        <v>24673</v>
      </c>
      <c r="C541" s="422" t="s">
        <v>17</v>
      </c>
      <c r="D541" t="s">
        <v>12</v>
      </c>
      <c r="F541" s="28">
        <v>92.8</v>
      </c>
      <c r="G541" s="2">
        <f t="shared" si="8"/>
        <v>65.299999999999969</v>
      </c>
      <c r="N541" s="67"/>
    </row>
    <row r="542" spans="1:14">
      <c r="A542" s="3">
        <v>44648</v>
      </c>
      <c r="B542" s="422">
        <v>24673</v>
      </c>
      <c r="C542" s="422" t="s">
        <v>17</v>
      </c>
      <c r="D542" t="s">
        <v>13</v>
      </c>
      <c r="F542" s="28">
        <v>4.3</v>
      </c>
      <c r="G542" s="2">
        <f t="shared" si="8"/>
        <v>60.999999999999972</v>
      </c>
      <c r="N542" s="67"/>
    </row>
    <row r="543" spans="1:14">
      <c r="A543" s="3">
        <v>44648</v>
      </c>
      <c r="B543" s="422">
        <v>24673</v>
      </c>
      <c r="C543" s="422" t="s">
        <v>17</v>
      </c>
      <c r="D543" t="s">
        <v>14</v>
      </c>
      <c r="F543" s="28">
        <v>56</v>
      </c>
      <c r="G543" s="2">
        <f t="shared" si="8"/>
        <v>4.9999999999999716</v>
      </c>
      <c r="N543" s="67"/>
    </row>
    <row r="544" spans="1:14">
      <c r="A544" s="3">
        <v>44648</v>
      </c>
      <c r="B544" s="422">
        <v>24673</v>
      </c>
      <c r="C544" s="422" t="s">
        <v>17</v>
      </c>
      <c r="D544" t="s">
        <v>15</v>
      </c>
      <c r="F544" s="28">
        <v>5</v>
      </c>
      <c r="G544" s="21">
        <f t="shared" si="8"/>
        <v>-2.8421709430404007E-14</v>
      </c>
      <c r="N544" s="67"/>
    </row>
    <row r="545" spans="1:14">
      <c r="A545" s="31">
        <v>44651</v>
      </c>
      <c r="B545" s="421" t="s">
        <v>10</v>
      </c>
      <c r="C545" s="421" t="s">
        <v>18</v>
      </c>
      <c r="D545" t="s">
        <v>12</v>
      </c>
      <c r="E545" s="2">
        <v>92.2</v>
      </c>
      <c r="G545" s="2">
        <f t="shared" si="8"/>
        <v>92.199999999999974</v>
      </c>
      <c r="N545" s="67"/>
    </row>
    <row r="546" spans="1:14">
      <c r="B546" s="422"/>
      <c r="C546" s="422"/>
      <c r="D546" t="s">
        <v>13</v>
      </c>
      <c r="E546" s="2">
        <v>5.2</v>
      </c>
      <c r="G546" s="2">
        <f t="shared" si="8"/>
        <v>97.399999999999977</v>
      </c>
      <c r="N546" s="67"/>
    </row>
    <row r="547" spans="1:14">
      <c r="B547" s="422"/>
      <c r="C547" s="422"/>
      <c r="D547" t="s">
        <v>14</v>
      </c>
      <c r="E547" s="2">
        <v>60</v>
      </c>
      <c r="G547" s="2">
        <f t="shared" si="8"/>
        <v>157.39999999999998</v>
      </c>
      <c r="N547" s="67"/>
    </row>
    <row r="548" spans="1:14">
      <c r="B548" s="422"/>
      <c r="C548" s="422"/>
      <c r="D548" t="s">
        <v>15</v>
      </c>
      <c r="E548" s="2">
        <v>5</v>
      </c>
      <c r="G548" s="2">
        <f t="shared" si="8"/>
        <v>162.39999999999998</v>
      </c>
      <c r="N548" s="67"/>
    </row>
    <row r="549" spans="1:14">
      <c r="A549" s="3">
        <v>44795</v>
      </c>
      <c r="B549" s="422">
        <v>25329</v>
      </c>
      <c r="C549" s="422" t="s">
        <v>18</v>
      </c>
      <c r="D549" t="s">
        <v>12</v>
      </c>
      <c r="E549" s="2"/>
      <c r="F549" s="2">
        <v>92.2</v>
      </c>
      <c r="G549" s="2">
        <f t="shared" si="8"/>
        <v>70.199999999999974</v>
      </c>
      <c r="N549" s="67"/>
    </row>
    <row r="550" spans="1:14">
      <c r="A550" s="3">
        <v>44795</v>
      </c>
      <c r="B550" s="422">
        <v>25329</v>
      </c>
      <c r="C550" s="422" t="s">
        <v>18</v>
      </c>
      <c r="D550" t="s">
        <v>13</v>
      </c>
      <c r="E550" s="2"/>
      <c r="F550" s="2">
        <v>5.2</v>
      </c>
      <c r="G550" s="2">
        <f t="shared" si="8"/>
        <v>64.999999999999972</v>
      </c>
      <c r="N550" s="67"/>
    </row>
    <row r="551" spans="1:14">
      <c r="A551" s="3">
        <v>44795</v>
      </c>
      <c r="B551" s="422">
        <v>25329</v>
      </c>
      <c r="C551" s="422" t="s">
        <v>18</v>
      </c>
      <c r="D551" t="s">
        <v>14</v>
      </c>
      <c r="E551" s="2"/>
      <c r="F551" s="2">
        <v>60</v>
      </c>
      <c r="G551" s="2">
        <f t="shared" si="8"/>
        <v>4.9999999999999716</v>
      </c>
      <c r="N551" s="67"/>
    </row>
    <row r="552" spans="1:14">
      <c r="A552" s="3">
        <v>44795</v>
      </c>
      <c r="B552" s="422">
        <v>25329</v>
      </c>
      <c r="C552" s="422" t="s">
        <v>18</v>
      </c>
      <c r="D552" t="s">
        <v>15</v>
      </c>
      <c r="E552" s="2"/>
      <c r="F552" s="2">
        <v>5</v>
      </c>
      <c r="G552" s="2">
        <f t="shared" si="8"/>
        <v>-2.8421709430404007E-14</v>
      </c>
      <c r="N552" s="67"/>
    </row>
    <row r="553" spans="1:14">
      <c r="A553" s="8">
        <v>44681</v>
      </c>
      <c r="B553" s="421" t="s">
        <v>10</v>
      </c>
      <c r="C553" s="421" t="s">
        <v>19</v>
      </c>
      <c r="D553" t="s">
        <v>12</v>
      </c>
      <c r="E553" s="45">
        <v>106</v>
      </c>
      <c r="G553" s="2">
        <f t="shared" si="8"/>
        <v>105.99999999999997</v>
      </c>
      <c r="N553" s="67"/>
    </row>
    <row r="554" spans="1:14">
      <c r="A554" s="54"/>
      <c r="B554" s="425"/>
      <c r="C554" s="425"/>
      <c r="D554" t="s">
        <v>13</v>
      </c>
      <c r="E554" s="45">
        <v>2.8</v>
      </c>
      <c r="G554" s="2">
        <f t="shared" si="8"/>
        <v>108.79999999999997</v>
      </c>
      <c r="N554" s="67"/>
    </row>
    <row r="555" spans="1:14">
      <c r="A555" s="54"/>
      <c r="B555" s="425"/>
      <c r="C555" s="425"/>
      <c r="D555" t="s">
        <v>14</v>
      </c>
      <c r="E555" s="45">
        <v>60</v>
      </c>
      <c r="G555" s="2">
        <f t="shared" si="8"/>
        <v>168.79999999999995</v>
      </c>
      <c r="N555" s="67"/>
    </row>
    <row r="556" spans="1:14">
      <c r="A556" s="54"/>
      <c r="B556" s="425"/>
      <c r="C556" s="425"/>
      <c r="D556" t="s">
        <v>15</v>
      </c>
      <c r="E556" s="45">
        <v>5</v>
      </c>
      <c r="G556" s="2">
        <f t="shared" si="8"/>
        <v>173.79999999999995</v>
      </c>
      <c r="N556" s="2"/>
    </row>
    <row r="557" spans="1:14">
      <c r="B557" s="422"/>
      <c r="C557" s="422"/>
      <c r="D557" t="s">
        <v>144</v>
      </c>
      <c r="E557" s="5">
        <v>10</v>
      </c>
      <c r="G557" s="2">
        <f t="shared" si="8"/>
        <v>183.79999999999995</v>
      </c>
      <c r="N557" s="2"/>
    </row>
    <row r="558" spans="1:14">
      <c r="A558" s="3">
        <v>44795</v>
      </c>
      <c r="B558" s="422">
        <v>25329</v>
      </c>
      <c r="C558" s="422" t="s">
        <v>19</v>
      </c>
      <c r="D558" t="s">
        <v>12</v>
      </c>
      <c r="E558" s="5"/>
      <c r="F558" s="45">
        <v>106</v>
      </c>
      <c r="G558" s="2">
        <f t="shared" si="8"/>
        <v>77.799999999999955</v>
      </c>
      <c r="N558" s="2"/>
    </row>
    <row r="559" spans="1:14">
      <c r="A559" s="3">
        <v>44795</v>
      </c>
      <c r="B559" s="422">
        <v>25329</v>
      </c>
      <c r="C559" s="422" t="s">
        <v>19</v>
      </c>
      <c r="D559" t="s">
        <v>13</v>
      </c>
      <c r="E559" s="5"/>
      <c r="F559" s="45">
        <v>2.8</v>
      </c>
      <c r="G559" s="2">
        <f t="shared" si="8"/>
        <v>74.999999999999957</v>
      </c>
      <c r="N559" s="2"/>
    </row>
    <row r="560" spans="1:14">
      <c r="A560" s="3">
        <v>44795</v>
      </c>
      <c r="B560" s="422">
        <v>25329</v>
      </c>
      <c r="C560" s="422" t="s">
        <v>19</v>
      </c>
      <c r="D560" t="s">
        <v>14</v>
      </c>
      <c r="E560" s="5"/>
      <c r="F560" s="45">
        <v>60</v>
      </c>
      <c r="G560" s="2">
        <f t="shared" si="8"/>
        <v>14.999999999999957</v>
      </c>
      <c r="N560" s="2"/>
    </row>
    <row r="561" spans="1:14">
      <c r="A561" s="3">
        <v>44795</v>
      </c>
      <c r="B561" s="422">
        <v>25329</v>
      </c>
      <c r="C561" s="422" t="s">
        <v>19</v>
      </c>
      <c r="D561" t="s">
        <v>15</v>
      </c>
      <c r="E561" s="5"/>
      <c r="F561" s="45">
        <v>5</v>
      </c>
      <c r="G561" s="2">
        <f t="shared" si="8"/>
        <v>9.9999999999999574</v>
      </c>
      <c r="N561" s="2"/>
    </row>
    <row r="562" spans="1:14">
      <c r="A562" s="3">
        <v>44795</v>
      </c>
      <c r="B562" s="422">
        <v>25329</v>
      </c>
      <c r="C562" s="422" t="s">
        <v>19</v>
      </c>
      <c r="D562" t="s">
        <v>144</v>
      </c>
      <c r="E562" s="5"/>
      <c r="F562" s="5">
        <v>10</v>
      </c>
      <c r="G562" s="2">
        <f t="shared" si="8"/>
        <v>-4.2632564145606011E-14</v>
      </c>
      <c r="N562" s="2"/>
    </row>
    <row r="563" spans="1:14">
      <c r="A563" s="31">
        <v>44712</v>
      </c>
      <c r="B563" s="421" t="s">
        <v>10</v>
      </c>
      <c r="C563" s="421" t="s">
        <v>20</v>
      </c>
      <c r="D563" t="s">
        <v>12</v>
      </c>
      <c r="E563" s="2">
        <v>101.3</v>
      </c>
      <c r="G563" s="2">
        <f t="shared" si="8"/>
        <v>101.29999999999995</v>
      </c>
      <c r="N563" s="2"/>
    </row>
    <row r="564" spans="1:14">
      <c r="B564" s="422"/>
      <c r="C564" s="422"/>
      <c r="D564" t="s">
        <v>13</v>
      </c>
      <c r="E564" s="2">
        <v>9.1</v>
      </c>
      <c r="G564" s="2">
        <f t="shared" si="8"/>
        <v>110.39999999999995</v>
      </c>
      <c r="N564" s="2"/>
    </row>
    <row r="565" spans="1:14">
      <c r="B565" s="422"/>
      <c r="C565" s="422"/>
      <c r="D565" t="s">
        <v>14</v>
      </c>
      <c r="E565" s="2">
        <v>60</v>
      </c>
      <c r="G565" s="2">
        <f t="shared" si="8"/>
        <v>170.39999999999995</v>
      </c>
      <c r="L565" s="421"/>
      <c r="N565" s="2"/>
    </row>
    <row r="566" spans="1:14">
      <c r="B566" s="422"/>
      <c r="C566" s="422"/>
      <c r="D566" t="s">
        <v>15</v>
      </c>
      <c r="E566" s="2">
        <v>5</v>
      </c>
      <c r="G566" s="2">
        <f t="shared" si="8"/>
        <v>175.39999999999995</v>
      </c>
      <c r="L566" s="422"/>
      <c r="N566" s="2"/>
    </row>
    <row r="567" spans="1:14">
      <c r="A567" s="3">
        <v>44795</v>
      </c>
      <c r="B567" s="422">
        <v>25329</v>
      </c>
      <c r="C567" s="422" t="s">
        <v>20</v>
      </c>
      <c r="D567" t="s">
        <v>12</v>
      </c>
      <c r="E567" s="2"/>
      <c r="F567" s="2">
        <v>101.3</v>
      </c>
      <c r="G567" s="2">
        <f t="shared" si="8"/>
        <v>74.099999999999952</v>
      </c>
      <c r="L567" s="422"/>
      <c r="N567" s="2"/>
    </row>
    <row r="568" spans="1:14">
      <c r="A568" s="3">
        <v>44795</v>
      </c>
      <c r="B568" s="422">
        <v>25329</v>
      </c>
      <c r="C568" s="422" t="s">
        <v>20</v>
      </c>
      <c r="D568" t="s">
        <v>13</v>
      </c>
      <c r="E568" s="2"/>
      <c r="F568" s="2">
        <v>9.1</v>
      </c>
      <c r="G568" s="2">
        <f t="shared" si="8"/>
        <v>64.999999999999957</v>
      </c>
      <c r="L568" s="422"/>
      <c r="N568" s="2"/>
    </row>
    <row r="569" spans="1:14">
      <c r="A569" s="3">
        <v>44795</v>
      </c>
      <c r="B569" s="422">
        <v>25329</v>
      </c>
      <c r="C569" s="422" t="s">
        <v>20</v>
      </c>
      <c r="D569" t="s">
        <v>14</v>
      </c>
      <c r="E569" s="2"/>
      <c r="F569" s="2">
        <v>60</v>
      </c>
      <c r="G569" s="2">
        <f t="shared" si="8"/>
        <v>4.9999999999999574</v>
      </c>
      <c r="L569" s="422"/>
      <c r="N569" s="2"/>
    </row>
    <row r="570" spans="1:14">
      <c r="A570" s="3">
        <v>44795</v>
      </c>
      <c r="B570" s="422">
        <v>25329</v>
      </c>
      <c r="C570" s="422" t="s">
        <v>20</v>
      </c>
      <c r="D570" t="s">
        <v>15</v>
      </c>
      <c r="E570" s="2"/>
      <c r="F570" s="2">
        <v>5</v>
      </c>
      <c r="G570" s="2">
        <f t="shared" si="8"/>
        <v>-4.2632564145606011E-14</v>
      </c>
      <c r="L570" s="422"/>
      <c r="N570" s="2"/>
    </row>
    <row r="571" spans="1:14">
      <c r="A571" s="31">
        <v>44712</v>
      </c>
      <c r="B571" s="421" t="s">
        <v>10</v>
      </c>
      <c r="C571" s="421" t="s">
        <v>21</v>
      </c>
      <c r="D571" t="s">
        <v>12</v>
      </c>
      <c r="E571" s="2">
        <v>105.3</v>
      </c>
      <c r="G571" s="2">
        <f t="shared" si="8"/>
        <v>105.29999999999995</v>
      </c>
      <c r="L571" s="422"/>
      <c r="N571" s="2"/>
    </row>
    <row r="572" spans="1:14">
      <c r="B572" s="422"/>
      <c r="C572" s="422"/>
      <c r="D572" t="s">
        <v>13</v>
      </c>
      <c r="E572" s="2">
        <v>6.9</v>
      </c>
      <c r="G572" s="2">
        <f t="shared" si="8"/>
        <v>112.19999999999996</v>
      </c>
      <c r="L572" s="422"/>
      <c r="N572" s="2"/>
    </row>
    <row r="573" spans="1:14">
      <c r="B573" s="422"/>
      <c r="C573" s="422"/>
      <c r="D573" t="s">
        <v>14</v>
      </c>
      <c r="E573" s="2">
        <v>60</v>
      </c>
      <c r="G573" s="2">
        <f t="shared" si="8"/>
        <v>172.19999999999996</v>
      </c>
      <c r="N573" s="5"/>
    </row>
    <row r="574" spans="1:14">
      <c r="B574" s="422"/>
      <c r="C574" s="422"/>
      <c r="D574" t="s">
        <v>15</v>
      </c>
      <c r="E574" s="2">
        <v>5</v>
      </c>
      <c r="G574" s="2">
        <f t="shared" si="8"/>
        <v>177.19999999999996</v>
      </c>
    </row>
    <row r="575" spans="1:14">
      <c r="A575" s="3">
        <v>44795</v>
      </c>
      <c r="B575" s="422">
        <v>25329</v>
      </c>
      <c r="C575" s="422" t="s">
        <v>21</v>
      </c>
      <c r="D575" t="s">
        <v>12</v>
      </c>
      <c r="E575" s="2"/>
      <c r="F575" s="2">
        <v>105.3</v>
      </c>
      <c r="G575" s="2">
        <f t="shared" si="8"/>
        <v>71.899999999999963</v>
      </c>
    </row>
    <row r="576" spans="1:14">
      <c r="A576" s="3">
        <v>44795</v>
      </c>
      <c r="B576" s="422">
        <v>25329</v>
      </c>
      <c r="C576" s="422" t="s">
        <v>21</v>
      </c>
      <c r="D576" t="s">
        <v>13</v>
      </c>
      <c r="E576" s="2"/>
      <c r="F576" s="2">
        <v>6.9</v>
      </c>
      <c r="G576" s="2">
        <f t="shared" si="8"/>
        <v>64.999999999999957</v>
      </c>
    </row>
    <row r="577" spans="1:12">
      <c r="A577" s="3">
        <v>44795</v>
      </c>
      <c r="B577" s="422">
        <v>25329</v>
      </c>
      <c r="C577" s="422" t="s">
        <v>21</v>
      </c>
      <c r="D577" t="s">
        <v>14</v>
      </c>
      <c r="E577" s="2"/>
      <c r="F577" s="2">
        <v>60</v>
      </c>
      <c r="G577" s="2">
        <f t="shared" si="8"/>
        <v>4.9999999999999574</v>
      </c>
    </row>
    <row r="578" spans="1:12">
      <c r="A578" s="3">
        <v>44795</v>
      </c>
      <c r="B578" s="422">
        <v>25329</v>
      </c>
      <c r="C578" s="422" t="s">
        <v>21</v>
      </c>
      <c r="D578" t="s">
        <v>15</v>
      </c>
      <c r="E578" s="2"/>
      <c r="F578" s="2">
        <v>5</v>
      </c>
      <c r="G578" s="2">
        <f t="shared" si="8"/>
        <v>-4.2632564145606011E-14</v>
      </c>
    </row>
    <row r="579" spans="1:12">
      <c r="A579" s="31">
        <v>44773</v>
      </c>
      <c r="B579" s="421" t="s">
        <v>10</v>
      </c>
      <c r="C579" s="421" t="s">
        <v>22</v>
      </c>
      <c r="D579" t="s">
        <v>12</v>
      </c>
      <c r="E579" s="2">
        <v>104.8</v>
      </c>
      <c r="G579" s="2">
        <f t="shared" si="8"/>
        <v>104.79999999999995</v>
      </c>
    </row>
    <row r="580" spans="1:12">
      <c r="B580" s="422"/>
      <c r="C580" s="422"/>
      <c r="D580" t="s">
        <v>13</v>
      </c>
      <c r="E580" s="2">
        <v>9.6999999999999993</v>
      </c>
      <c r="G580" s="2">
        <f t="shared" si="8"/>
        <v>114.49999999999996</v>
      </c>
    </row>
    <row r="581" spans="1:12">
      <c r="B581" s="422"/>
      <c r="C581" s="422"/>
      <c r="D581" t="s">
        <v>14</v>
      </c>
      <c r="E581" s="2">
        <v>60</v>
      </c>
      <c r="G581" s="2">
        <f t="shared" si="8"/>
        <v>174.49999999999994</v>
      </c>
    </row>
    <row r="582" spans="1:12">
      <c r="B582" s="422"/>
      <c r="C582" s="422"/>
      <c r="D582" t="s">
        <v>15</v>
      </c>
      <c r="E582" s="2">
        <v>5</v>
      </c>
      <c r="G582" s="2">
        <f t="shared" si="8"/>
        <v>179.49999999999994</v>
      </c>
    </row>
    <row r="583" spans="1:12">
      <c r="A583" s="3">
        <v>44795</v>
      </c>
      <c r="B583" s="422">
        <v>25329</v>
      </c>
      <c r="C583" s="422" t="s">
        <v>22</v>
      </c>
      <c r="D583" t="s">
        <v>14</v>
      </c>
      <c r="F583" s="2">
        <v>60</v>
      </c>
      <c r="G583" s="2">
        <f t="shared" si="8"/>
        <v>119.49999999999994</v>
      </c>
    </row>
    <row r="584" spans="1:12">
      <c r="A584" s="3">
        <v>44795</v>
      </c>
      <c r="B584" s="422">
        <v>25329</v>
      </c>
      <c r="C584" s="422" t="s">
        <v>22</v>
      </c>
      <c r="D584" t="s">
        <v>15</v>
      </c>
      <c r="F584" s="2">
        <v>5</v>
      </c>
      <c r="G584" s="2">
        <f t="shared" si="8"/>
        <v>114.49999999999994</v>
      </c>
    </row>
    <row r="585" spans="1:12">
      <c r="A585" s="3">
        <v>44795</v>
      </c>
      <c r="B585" s="422">
        <v>25330</v>
      </c>
      <c r="C585" s="422" t="s">
        <v>22</v>
      </c>
      <c r="D585" t="s">
        <v>12</v>
      </c>
      <c r="F585" s="2">
        <v>104.8</v>
      </c>
      <c r="G585" s="2">
        <f t="shared" si="8"/>
        <v>9.699999999999946</v>
      </c>
    </row>
    <row r="586" spans="1:12">
      <c r="A586" s="3">
        <v>44795</v>
      </c>
      <c r="B586" s="422">
        <v>25330</v>
      </c>
      <c r="C586" s="422" t="s">
        <v>22</v>
      </c>
      <c r="D586" t="s">
        <v>13</v>
      </c>
      <c r="F586" s="2">
        <v>9.6999999999999993</v>
      </c>
      <c r="G586" s="2">
        <f t="shared" si="8"/>
        <v>-5.3290705182007514E-14</v>
      </c>
    </row>
    <row r="587" spans="1:12">
      <c r="A587" s="31">
        <v>44804</v>
      </c>
      <c r="B587" s="421" t="s">
        <v>10</v>
      </c>
      <c r="C587" s="421" t="s">
        <v>23</v>
      </c>
      <c r="D587" t="s">
        <v>12</v>
      </c>
      <c r="E587" s="2">
        <v>105.4</v>
      </c>
      <c r="G587" s="2">
        <f t="shared" si="8"/>
        <v>105.39999999999995</v>
      </c>
    </row>
    <row r="588" spans="1:12">
      <c r="B588" s="422"/>
      <c r="C588" s="422"/>
      <c r="D588" t="s">
        <v>13</v>
      </c>
      <c r="E588" s="2">
        <v>7</v>
      </c>
      <c r="G588" s="2">
        <f t="shared" si="8"/>
        <v>112.39999999999995</v>
      </c>
    </row>
    <row r="589" spans="1:12">
      <c r="B589" s="422"/>
      <c r="C589" s="422"/>
      <c r="D589" t="s">
        <v>14</v>
      </c>
      <c r="E589" s="2">
        <v>60</v>
      </c>
      <c r="G589" s="2">
        <f t="shared" si="8"/>
        <v>172.39999999999995</v>
      </c>
    </row>
    <row r="590" spans="1:12">
      <c r="B590" s="422"/>
      <c r="C590" s="422"/>
      <c r="D590" t="s">
        <v>15</v>
      </c>
      <c r="E590" s="2">
        <v>5</v>
      </c>
      <c r="G590" s="2">
        <f t="shared" si="8"/>
        <v>177.39999999999995</v>
      </c>
    </row>
    <row r="591" spans="1:12">
      <c r="B591" s="422"/>
      <c r="C591" s="422"/>
      <c r="D591" t="s">
        <v>45</v>
      </c>
      <c r="E591" s="28">
        <v>10</v>
      </c>
      <c r="G591" s="2">
        <f t="shared" si="8"/>
        <v>187.39999999999995</v>
      </c>
      <c r="K591" s="422"/>
      <c r="L591" s="422"/>
    </row>
    <row r="592" spans="1:12">
      <c r="A592" s="3">
        <v>44900</v>
      </c>
      <c r="B592" s="422" t="s">
        <v>417</v>
      </c>
      <c r="C592" s="422" t="s">
        <v>23</v>
      </c>
      <c r="D592" t="s">
        <v>12</v>
      </c>
      <c r="F592" s="2">
        <v>105.4</v>
      </c>
      <c r="G592" s="2">
        <f t="shared" si="8"/>
        <v>81.999999999999943</v>
      </c>
      <c r="K592" s="422"/>
      <c r="L592" s="422"/>
    </row>
    <row r="593" spans="1:13">
      <c r="A593" s="3">
        <v>44900</v>
      </c>
      <c r="B593" s="422" t="s">
        <v>417</v>
      </c>
      <c r="C593" s="422" t="s">
        <v>23</v>
      </c>
      <c r="D593" t="s">
        <v>13</v>
      </c>
      <c r="F593" s="2">
        <v>7</v>
      </c>
      <c r="G593" s="2">
        <f t="shared" si="8"/>
        <v>74.999999999999943</v>
      </c>
      <c r="K593" s="422"/>
      <c r="L593" s="422"/>
    </row>
    <row r="594" spans="1:13">
      <c r="A594" s="3">
        <v>44991</v>
      </c>
      <c r="B594" s="422">
        <v>26440</v>
      </c>
      <c r="C594" s="422" t="s">
        <v>23</v>
      </c>
      <c r="D594" t="s">
        <v>14</v>
      </c>
      <c r="F594" s="2">
        <v>60</v>
      </c>
      <c r="G594" s="2">
        <f t="shared" si="8"/>
        <v>14.999999999999943</v>
      </c>
      <c r="K594" s="422"/>
      <c r="L594" s="422"/>
    </row>
    <row r="595" spans="1:13">
      <c r="A595" s="3">
        <v>44991</v>
      </c>
      <c r="B595" s="422">
        <v>26440</v>
      </c>
      <c r="C595" s="422" t="s">
        <v>23</v>
      </c>
      <c r="D595" t="s">
        <v>15</v>
      </c>
      <c r="F595" s="2">
        <v>5</v>
      </c>
      <c r="G595" s="2">
        <f t="shared" si="8"/>
        <v>9.9999999999999432</v>
      </c>
      <c r="K595" s="422"/>
      <c r="L595" s="422"/>
    </row>
    <row r="596" spans="1:13">
      <c r="A596" s="3">
        <v>44991</v>
      </c>
      <c r="B596" s="422">
        <v>26440</v>
      </c>
      <c r="C596" s="422" t="s">
        <v>23</v>
      </c>
      <c r="D596" t="s">
        <v>45</v>
      </c>
      <c r="F596" s="28">
        <v>10</v>
      </c>
      <c r="G596" s="2">
        <f t="shared" si="8"/>
        <v>-5.6843418860808015E-14</v>
      </c>
      <c r="K596" s="422"/>
      <c r="L596" s="422"/>
    </row>
    <row r="597" spans="1:13">
      <c r="A597" s="31">
        <v>44804</v>
      </c>
      <c r="B597" s="421" t="s">
        <v>10</v>
      </c>
      <c r="C597" s="421" t="s">
        <v>41</v>
      </c>
      <c r="D597" t="s">
        <v>12</v>
      </c>
      <c r="E597" s="2">
        <v>136.1</v>
      </c>
      <c r="G597" s="2">
        <f t="shared" si="8"/>
        <v>136.09999999999994</v>
      </c>
    </row>
    <row r="598" spans="1:13">
      <c r="B598" s="422"/>
      <c r="C598" s="422"/>
      <c r="D598" t="s">
        <v>13</v>
      </c>
      <c r="E598" s="2">
        <v>8.1999999999999993</v>
      </c>
      <c r="G598" s="2">
        <f t="shared" si="8"/>
        <v>144.29999999999993</v>
      </c>
      <c r="L598" s="2"/>
    </row>
    <row r="599" spans="1:13">
      <c r="B599" s="422"/>
      <c r="C599" s="422"/>
      <c r="D599" t="s">
        <v>14</v>
      </c>
      <c r="E599" s="2">
        <v>60</v>
      </c>
      <c r="G599" s="2">
        <f t="shared" si="8"/>
        <v>204.29999999999993</v>
      </c>
      <c r="L599" s="2"/>
    </row>
    <row r="600" spans="1:13">
      <c r="B600" s="422"/>
      <c r="C600" s="422"/>
      <c r="D600" t="s">
        <v>15</v>
      </c>
      <c r="E600" s="2">
        <v>5</v>
      </c>
      <c r="G600" s="2">
        <f t="shared" si="8"/>
        <v>209.29999999999993</v>
      </c>
      <c r="M600" s="2"/>
    </row>
    <row r="601" spans="1:13">
      <c r="A601" s="3">
        <v>44900</v>
      </c>
      <c r="B601" s="422" t="s">
        <v>417</v>
      </c>
      <c r="C601" s="422" t="s">
        <v>41</v>
      </c>
      <c r="D601" t="s">
        <v>12</v>
      </c>
      <c r="E601" s="2"/>
      <c r="F601" s="2">
        <v>136.1</v>
      </c>
      <c r="G601" s="2">
        <f t="shared" si="8"/>
        <v>73.199999999999932</v>
      </c>
      <c r="M601" s="2"/>
    </row>
    <row r="602" spans="1:13">
      <c r="A602" s="3">
        <v>44900</v>
      </c>
      <c r="B602" s="422" t="s">
        <v>417</v>
      </c>
      <c r="C602" s="422" t="s">
        <v>41</v>
      </c>
      <c r="D602" t="s">
        <v>13</v>
      </c>
      <c r="E602" s="2"/>
      <c r="F602" s="2">
        <v>8.1999999999999993</v>
      </c>
      <c r="G602" s="2">
        <f t="shared" si="8"/>
        <v>64.999999999999929</v>
      </c>
      <c r="M602" s="2"/>
    </row>
    <row r="603" spans="1:13">
      <c r="A603" s="3">
        <v>44991</v>
      </c>
      <c r="B603" s="422">
        <v>26440</v>
      </c>
      <c r="C603" s="422" t="s">
        <v>41</v>
      </c>
      <c r="D603" t="s">
        <v>14</v>
      </c>
      <c r="F603" s="2">
        <v>60</v>
      </c>
      <c r="G603" s="2">
        <f t="shared" si="8"/>
        <v>4.9999999999999289</v>
      </c>
      <c r="M603" s="2"/>
    </row>
    <row r="604" spans="1:13">
      <c r="A604" s="3">
        <v>44991</v>
      </c>
      <c r="B604" s="422">
        <v>26440</v>
      </c>
      <c r="C604" s="422" t="s">
        <v>41</v>
      </c>
      <c r="D604" t="s">
        <v>15</v>
      </c>
      <c r="F604" s="2">
        <v>5</v>
      </c>
      <c r="G604" s="2">
        <f t="shared" si="8"/>
        <v>-7.1054273576010019E-14</v>
      </c>
      <c r="M604" s="2"/>
    </row>
    <row r="605" spans="1:13">
      <c r="A605" s="31">
        <v>44895</v>
      </c>
      <c r="B605" s="421" t="s">
        <v>10</v>
      </c>
      <c r="C605" s="421" t="s">
        <v>25</v>
      </c>
      <c r="D605" t="s">
        <v>12</v>
      </c>
      <c r="E605" s="2">
        <v>135.6</v>
      </c>
      <c r="G605" s="2">
        <f t="shared" si="8"/>
        <v>135.59999999999991</v>
      </c>
      <c r="M605" s="2"/>
    </row>
    <row r="606" spans="1:13">
      <c r="B606" s="422"/>
      <c r="C606" s="422"/>
      <c r="D606" t="s">
        <v>13</v>
      </c>
      <c r="E606" s="2">
        <v>4.9000000000000004</v>
      </c>
      <c r="G606" s="2">
        <f t="shared" si="8"/>
        <v>140.49999999999991</v>
      </c>
      <c r="M606" s="28"/>
    </row>
    <row r="607" spans="1:13">
      <c r="B607" s="422"/>
      <c r="C607" s="422"/>
      <c r="D607" t="s">
        <v>14</v>
      </c>
      <c r="E607" s="2">
        <v>60</v>
      </c>
      <c r="G607" s="2">
        <f t="shared" si="8"/>
        <v>200.49999999999991</v>
      </c>
      <c r="L607" s="2"/>
    </row>
    <row r="608" spans="1:13">
      <c r="B608" s="422"/>
      <c r="C608" s="422"/>
      <c r="D608" t="s">
        <v>15</v>
      </c>
      <c r="E608" s="2">
        <v>5</v>
      </c>
      <c r="G608" s="2">
        <f t="shared" si="8"/>
        <v>205.49999999999991</v>
      </c>
      <c r="L608" s="2"/>
    </row>
    <row r="609" spans="1:13">
      <c r="A609" s="3">
        <v>44900</v>
      </c>
      <c r="B609" s="422" t="s">
        <v>417</v>
      </c>
      <c r="C609" s="422" t="s">
        <v>25</v>
      </c>
      <c r="D609" t="s">
        <v>12</v>
      </c>
      <c r="E609" s="2"/>
      <c r="F609" s="2">
        <v>135.6</v>
      </c>
      <c r="G609" s="2">
        <f t="shared" si="8"/>
        <v>69.89999999999992</v>
      </c>
      <c r="I609" s="421"/>
      <c r="K609" s="2"/>
      <c r="L609" s="2"/>
    </row>
    <row r="610" spans="1:13">
      <c r="A610" s="3">
        <v>44900</v>
      </c>
      <c r="B610" s="422" t="s">
        <v>417</v>
      </c>
      <c r="C610" s="422" t="s">
        <v>25</v>
      </c>
      <c r="D610" t="s">
        <v>13</v>
      </c>
      <c r="E610" s="2"/>
      <c r="F610" s="2">
        <v>4.9000000000000004</v>
      </c>
      <c r="G610" s="2">
        <f t="shared" si="8"/>
        <v>64.999999999999915</v>
      </c>
      <c r="K610" s="2"/>
      <c r="L610" s="2"/>
    </row>
    <row r="611" spans="1:13">
      <c r="A611" s="3">
        <v>44991</v>
      </c>
      <c r="B611" s="422">
        <v>26440</v>
      </c>
      <c r="C611" s="422" t="s">
        <v>25</v>
      </c>
      <c r="D611" t="s">
        <v>14</v>
      </c>
      <c r="F611" s="2">
        <v>60</v>
      </c>
      <c r="G611" s="2">
        <f t="shared" si="8"/>
        <v>4.9999999999999147</v>
      </c>
      <c r="K611" s="2"/>
      <c r="L611" s="2"/>
    </row>
    <row r="612" spans="1:13">
      <c r="A612" s="3">
        <v>44991</v>
      </c>
      <c r="B612" s="422">
        <v>26440</v>
      </c>
      <c r="C612" s="422" t="s">
        <v>25</v>
      </c>
      <c r="D612" t="s">
        <v>15</v>
      </c>
      <c r="F612" s="2">
        <v>5</v>
      </c>
      <c r="G612" s="2">
        <f t="shared" si="8"/>
        <v>-8.5265128291212022E-14</v>
      </c>
      <c r="K612" s="2"/>
      <c r="L612" s="2"/>
    </row>
    <row r="613" spans="1:13">
      <c r="A613" s="81">
        <v>44895</v>
      </c>
      <c r="B613" s="421" t="s">
        <v>10</v>
      </c>
      <c r="C613" s="421" t="s">
        <v>26</v>
      </c>
      <c r="D613" t="s">
        <v>12</v>
      </c>
      <c r="E613" s="2">
        <v>171.5</v>
      </c>
      <c r="G613" s="2">
        <f t="shared" si="8"/>
        <v>171.49999999999991</v>
      </c>
      <c r="K613" s="28"/>
    </row>
    <row r="614" spans="1:13">
      <c r="A614" s="70"/>
      <c r="B614" s="422"/>
      <c r="C614" s="422"/>
      <c r="D614" t="s">
        <v>13</v>
      </c>
      <c r="E614" s="2">
        <v>6.3</v>
      </c>
      <c r="G614" s="2">
        <f t="shared" si="8"/>
        <v>177.79999999999993</v>
      </c>
      <c r="I614" s="421"/>
      <c r="K614" s="2"/>
      <c r="M614" s="2"/>
    </row>
    <row r="615" spans="1:13">
      <c r="A615" s="70"/>
      <c r="B615" s="422"/>
      <c r="C615" s="422"/>
      <c r="D615" t="s">
        <v>14</v>
      </c>
      <c r="E615" s="2">
        <v>60</v>
      </c>
      <c r="G615" s="2">
        <f t="shared" si="8"/>
        <v>237.79999999999993</v>
      </c>
      <c r="K615" s="2"/>
      <c r="L615" s="2"/>
      <c r="M615" s="2"/>
    </row>
    <row r="616" spans="1:13">
      <c r="A616" s="70"/>
      <c r="B616" s="422"/>
      <c r="C616" s="422"/>
      <c r="D616" t="s">
        <v>15</v>
      </c>
      <c r="E616" s="2">
        <v>5</v>
      </c>
      <c r="G616" s="2">
        <f t="shared" si="8"/>
        <v>242.79999999999993</v>
      </c>
      <c r="I616" s="421"/>
      <c r="K616" s="2"/>
      <c r="L616" s="2"/>
    </row>
    <row r="617" spans="1:13">
      <c r="A617" s="70">
        <v>44971</v>
      </c>
      <c r="B617" s="422" t="s">
        <v>418</v>
      </c>
      <c r="C617" s="422" t="s">
        <v>26</v>
      </c>
      <c r="D617" t="s">
        <v>12</v>
      </c>
      <c r="E617" s="2"/>
      <c r="F617" s="2">
        <v>171.5</v>
      </c>
      <c r="G617" s="2">
        <f t="shared" si="8"/>
        <v>71.299999999999926</v>
      </c>
      <c r="K617" s="2"/>
      <c r="L617" s="2"/>
    </row>
    <row r="618" spans="1:13">
      <c r="A618" s="70">
        <v>44971</v>
      </c>
      <c r="B618" s="422" t="s">
        <v>418</v>
      </c>
      <c r="C618" s="422" t="s">
        <v>26</v>
      </c>
      <c r="D618" t="s">
        <v>13</v>
      </c>
      <c r="E618" s="2"/>
      <c r="F618" s="2">
        <v>6.3</v>
      </c>
      <c r="G618" s="2">
        <f t="shared" si="8"/>
        <v>64.999999999999929</v>
      </c>
      <c r="I618" s="421"/>
      <c r="K618" s="2"/>
      <c r="L618" s="2"/>
    </row>
    <row r="619" spans="1:13">
      <c r="A619" s="3">
        <v>44991</v>
      </c>
      <c r="B619" s="422">
        <v>26440</v>
      </c>
      <c r="C619" s="422" t="s">
        <v>26</v>
      </c>
      <c r="D619" t="s">
        <v>14</v>
      </c>
      <c r="F619" s="2">
        <v>60</v>
      </c>
      <c r="G619" s="2">
        <f t="shared" si="8"/>
        <v>4.9999999999999289</v>
      </c>
      <c r="I619" s="421"/>
      <c r="K619" s="2"/>
      <c r="L619" s="2"/>
    </row>
    <row r="620" spans="1:13">
      <c r="A620" s="3">
        <v>44991</v>
      </c>
      <c r="B620" s="422">
        <v>26440</v>
      </c>
      <c r="C620" s="422" t="s">
        <v>26</v>
      </c>
      <c r="D620" t="s">
        <v>15</v>
      </c>
      <c r="F620" s="2">
        <v>5</v>
      </c>
      <c r="G620" s="2">
        <f t="shared" si="8"/>
        <v>-7.1054273576010019E-14</v>
      </c>
      <c r="I620" s="421"/>
      <c r="K620" s="2"/>
      <c r="L620" s="2"/>
    </row>
    <row r="621" spans="1:13">
      <c r="A621" s="31">
        <v>44926</v>
      </c>
      <c r="B621" s="421" t="s">
        <v>10</v>
      </c>
      <c r="C621" s="421" t="s">
        <v>27</v>
      </c>
      <c r="D621" t="s">
        <v>12</v>
      </c>
      <c r="E621" s="2">
        <v>173</v>
      </c>
      <c r="G621" s="2">
        <f t="shared" si="8"/>
        <v>172.99999999999994</v>
      </c>
      <c r="K621" s="2"/>
      <c r="L621" s="2"/>
    </row>
    <row r="622" spans="1:13">
      <c r="B622" s="422"/>
      <c r="C622" s="422"/>
      <c r="D622" t="s">
        <v>13</v>
      </c>
      <c r="E622" s="2">
        <v>5.7</v>
      </c>
      <c r="G622" s="2">
        <f t="shared" si="8"/>
        <v>178.69999999999993</v>
      </c>
      <c r="I622" s="421"/>
      <c r="K622" s="2"/>
      <c r="L622" s="2"/>
    </row>
    <row r="623" spans="1:13">
      <c r="B623" s="422"/>
      <c r="C623" s="422"/>
      <c r="D623" t="s">
        <v>14</v>
      </c>
      <c r="E623" s="2">
        <v>60</v>
      </c>
      <c r="G623" s="2">
        <f t="shared" si="8"/>
        <v>238.69999999999993</v>
      </c>
      <c r="K623" s="2"/>
      <c r="L623" s="2"/>
    </row>
    <row r="624" spans="1:13">
      <c r="B624" s="422"/>
      <c r="C624" s="422"/>
      <c r="D624" t="s">
        <v>15</v>
      </c>
      <c r="E624" s="2">
        <v>5</v>
      </c>
      <c r="G624" s="2">
        <f t="shared" si="8"/>
        <v>243.69999999999993</v>
      </c>
      <c r="I624" s="421"/>
      <c r="K624" s="2"/>
      <c r="L624" s="2"/>
    </row>
    <row r="625" spans="1:12">
      <c r="A625" s="70">
        <v>44971</v>
      </c>
      <c r="B625" s="422" t="s">
        <v>418</v>
      </c>
      <c r="C625" s="422" t="s">
        <v>27</v>
      </c>
      <c r="D625" t="s">
        <v>12</v>
      </c>
      <c r="E625" s="2"/>
      <c r="F625" s="2">
        <v>173</v>
      </c>
      <c r="G625" s="2">
        <f t="shared" si="8"/>
        <v>70.699999999999932</v>
      </c>
      <c r="K625" s="2"/>
      <c r="L625" s="2"/>
    </row>
    <row r="626" spans="1:12">
      <c r="A626" s="70">
        <v>44971</v>
      </c>
      <c r="B626" s="422" t="s">
        <v>418</v>
      </c>
      <c r="C626" s="422" t="s">
        <v>27</v>
      </c>
      <c r="D626" t="s">
        <v>13</v>
      </c>
      <c r="E626" s="2"/>
      <c r="F626" s="2">
        <v>5.7</v>
      </c>
      <c r="G626" s="2">
        <f t="shared" si="8"/>
        <v>64.999999999999929</v>
      </c>
      <c r="K626" s="2"/>
      <c r="L626" s="2"/>
    </row>
    <row r="627" spans="1:12">
      <c r="A627" s="70">
        <v>44991</v>
      </c>
      <c r="B627" s="422">
        <v>26441</v>
      </c>
      <c r="C627" s="422" t="s">
        <v>27</v>
      </c>
      <c r="D627" t="s">
        <v>14</v>
      </c>
      <c r="E627" s="2"/>
      <c r="F627" s="2">
        <v>60</v>
      </c>
      <c r="G627" s="2">
        <f t="shared" si="8"/>
        <v>4.9999999999999289</v>
      </c>
      <c r="K627" s="2"/>
      <c r="L627" s="2"/>
    </row>
    <row r="628" spans="1:12">
      <c r="A628" s="70">
        <v>44991</v>
      </c>
      <c r="B628" s="422">
        <v>26441</v>
      </c>
      <c r="C628" s="422" t="s">
        <v>27</v>
      </c>
      <c r="D628" t="s">
        <v>15</v>
      </c>
      <c r="E628" s="2"/>
      <c r="F628" s="2">
        <v>5</v>
      </c>
      <c r="G628" s="2">
        <f t="shared" si="8"/>
        <v>-7.1054273576010019E-14</v>
      </c>
      <c r="I628" s="421"/>
      <c r="L628" s="2"/>
    </row>
    <row r="629" spans="1:12">
      <c r="A629" s="81">
        <v>44957</v>
      </c>
      <c r="B629" s="421" t="s">
        <v>10</v>
      </c>
      <c r="C629" s="421" t="s">
        <v>11</v>
      </c>
      <c r="D629" t="s">
        <v>12</v>
      </c>
      <c r="E629" s="2">
        <v>156.69999999999999</v>
      </c>
      <c r="G629" s="2">
        <f t="shared" si="8"/>
        <v>156.69999999999993</v>
      </c>
      <c r="I629" s="421"/>
      <c r="L629" s="2"/>
    </row>
    <row r="630" spans="1:12">
      <c r="A630" s="70"/>
      <c r="B630" s="422"/>
      <c r="C630" s="422"/>
      <c r="D630" t="s">
        <v>13</v>
      </c>
      <c r="E630" s="2">
        <v>4.8</v>
      </c>
      <c r="G630" s="2">
        <f t="shared" si="8"/>
        <v>161.49999999999994</v>
      </c>
      <c r="I630" s="421"/>
      <c r="L630" s="2"/>
    </row>
    <row r="631" spans="1:12">
      <c r="A631" s="70"/>
      <c r="B631" s="422"/>
      <c r="C631" s="422"/>
      <c r="D631" t="s">
        <v>14</v>
      </c>
      <c r="E631" s="2">
        <v>60</v>
      </c>
      <c r="G631" s="2">
        <f t="shared" si="8"/>
        <v>221.49999999999994</v>
      </c>
      <c r="I631" s="421"/>
      <c r="L631" s="2"/>
    </row>
    <row r="632" spans="1:12">
      <c r="A632" s="70"/>
      <c r="B632" s="422"/>
      <c r="C632" s="422"/>
      <c r="D632" t="s">
        <v>15</v>
      </c>
      <c r="E632" s="2">
        <v>5</v>
      </c>
      <c r="G632" s="2">
        <f t="shared" si="8"/>
        <v>226.49999999999994</v>
      </c>
      <c r="I632" s="421"/>
      <c r="L632" s="2"/>
    </row>
    <row r="633" spans="1:12">
      <c r="A633" s="70">
        <v>44991</v>
      </c>
      <c r="B633" s="422">
        <v>26441</v>
      </c>
      <c r="C633" s="422" t="s">
        <v>11</v>
      </c>
      <c r="D633" t="s">
        <v>12</v>
      </c>
      <c r="E633" s="2"/>
      <c r="F633" s="2">
        <v>156.69999999999999</v>
      </c>
      <c r="G633" s="2">
        <f t="shared" si="8"/>
        <v>69.799999999999955</v>
      </c>
      <c r="I633" s="421"/>
      <c r="L633" s="2"/>
    </row>
    <row r="634" spans="1:12">
      <c r="A634" s="70">
        <v>44991</v>
      </c>
      <c r="B634" s="422">
        <v>26441</v>
      </c>
      <c r="C634" s="422" t="s">
        <v>11</v>
      </c>
      <c r="D634" t="s">
        <v>13</v>
      </c>
      <c r="E634" s="2"/>
      <c r="F634" s="2">
        <v>4.8</v>
      </c>
      <c r="G634" s="2">
        <f t="shared" si="8"/>
        <v>64.999999999999957</v>
      </c>
      <c r="I634" s="421"/>
      <c r="L634" s="2"/>
    </row>
    <row r="635" spans="1:12">
      <c r="A635" s="70">
        <v>44991</v>
      </c>
      <c r="B635" s="422">
        <v>26441</v>
      </c>
      <c r="C635" s="422" t="s">
        <v>11</v>
      </c>
      <c r="D635" t="s">
        <v>14</v>
      </c>
      <c r="E635" s="2"/>
      <c r="F635" s="2">
        <v>60</v>
      </c>
      <c r="G635" s="2">
        <f t="shared" si="8"/>
        <v>4.9999999999999574</v>
      </c>
      <c r="I635" s="421"/>
      <c r="L635" s="2"/>
    </row>
    <row r="636" spans="1:12">
      <c r="A636" s="70">
        <v>44991</v>
      </c>
      <c r="B636" s="422">
        <v>26441</v>
      </c>
      <c r="C636" s="422" t="s">
        <v>11</v>
      </c>
      <c r="D636" t="s">
        <v>15</v>
      </c>
      <c r="E636" s="2"/>
      <c r="F636" s="2">
        <v>5</v>
      </c>
      <c r="G636" s="2">
        <f t="shared" si="8"/>
        <v>-4.2632564145606011E-14</v>
      </c>
      <c r="I636" s="421"/>
      <c r="L636" s="2"/>
    </row>
    <row r="637" spans="1:12">
      <c r="A637" s="81">
        <v>44985</v>
      </c>
      <c r="B637" s="421" t="s">
        <v>10</v>
      </c>
      <c r="C637" s="421" t="s">
        <v>17</v>
      </c>
      <c r="D637" t="s">
        <v>12</v>
      </c>
      <c r="E637" s="2">
        <v>171</v>
      </c>
      <c r="G637" s="2">
        <f t="shared" si="8"/>
        <v>170.99999999999994</v>
      </c>
      <c r="I637" s="421"/>
      <c r="L637" s="2"/>
    </row>
    <row r="638" spans="1:12">
      <c r="A638" s="70"/>
      <c r="B638" s="422"/>
      <c r="C638" s="422"/>
      <c r="D638" t="s">
        <v>13</v>
      </c>
      <c r="E638" s="2">
        <v>1.2</v>
      </c>
      <c r="G638" s="2">
        <f t="shared" si="8"/>
        <v>172.19999999999993</v>
      </c>
      <c r="I638" s="421"/>
      <c r="L638" s="2"/>
    </row>
    <row r="639" spans="1:12">
      <c r="A639" s="70"/>
      <c r="B639" s="422"/>
      <c r="C639" s="422"/>
      <c r="D639" t="s">
        <v>14</v>
      </c>
      <c r="E639" s="2">
        <v>56</v>
      </c>
      <c r="G639" s="2">
        <f t="shared" si="8"/>
        <v>228.19999999999993</v>
      </c>
      <c r="I639" s="421"/>
      <c r="L639" s="2"/>
    </row>
    <row r="640" spans="1:12">
      <c r="A640" s="70"/>
      <c r="B640" s="422"/>
      <c r="C640" s="422"/>
      <c r="D640" t="s">
        <v>15</v>
      </c>
      <c r="E640" s="2">
        <v>5</v>
      </c>
      <c r="G640" s="2">
        <f t="shared" si="8"/>
        <v>233.19999999999993</v>
      </c>
      <c r="I640" s="421"/>
      <c r="L640" s="2"/>
    </row>
    <row r="641" spans="1:14">
      <c r="A641" s="70">
        <v>44991</v>
      </c>
      <c r="B641" s="422">
        <v>26441</v>
      </c>
      <c r="C641" s="422" t="s">
        <v>17</v>
      </c>
      <c r="D641" t="s">
        <v>14</v>
      </c>
      <c r="E641" s="2"/>
      <c r="F641" s="2">
        <v>56</v>
      </c>
      <c r="G641" s="2">
        <f t="shared" si="8"/>
        <v>177.19999999999993</v>
      </c>
      <c r="I641" s="421"/>
      <c r="L641" s="2"/>
    </row>
    <row r="642" spans="1:14">
      <c r="A642" s="70">
        <v>44991</v>
      </c>
      <c r="B642" s="422">
        <v>26441</v>
      </c>
      <c r="C642" s="422" t="s">
        <v>17</v>
      </c>
      <c r="D642" t="s">
        <v>15</v>
      </c>
      <c r="E642" s="2"/>
      <c r="F642" s="2">
        <v>5</v>
      </c>
      <c r="G642" s="2">
        <f t="shared" si="8"/>
        <v>172.19999999999993</v>
      </c>
      <c r="I642" s="421"/>
      <c r="L642" s="2"/>
    </row>
    <row r="643" spans="1:14">
      <c r="A643" s="70">
        <v>45012</v>
      </c>
      <c r="B643" s="422">
        <v>26760</v>
      </c>
      <c r="C643" s="422" t="s">
        <v>17</v>
      </c>
      <c r="D643" t="s">
        <v>12</v>
      </c>
      <c r="E643" s="2"/>
      <c r="F643" s="2">
        <v>171</v>
      </c>
      <c r="G643" s="2">
        <f t="shared" si="8"/>
        <v>1.1999999999999318</v>
      </c>
      <c r="I643" s="421"/>
      <c r="L643" s="2"/>
    </row>
    <row r="644" spans="1:14">
      <c r="A644" s="70">
        <v>45012</v>
      </c>
      <c r="B644" s="422">
        <v>26760</v>
      </c>
      <c r="C644" s="422" t="s">
        <v>17</v>
      </c>
      <c r="D644" t="s">
        <v>13</v>
      </c>
      <c r="E644" s="2"/>
      <c r="F644" s="2">
        <v>1.2</v>
      </c>
      <c r="G644" s="2">
        <f t="shared" si="8"/>
        <v>-6.8167693711984612E-14</v>
      </c>
      <c r="I644" s="421"/>
      <c r="L644" s="2"/>
    </row>
    <row r="645" spans="1:14">
      <c r="A645" s="81">
        <v>45016</v>
      </c>
      <c r="B645" s="421" t="s">
        <v>10</v>
      </c>
      <c r="C645" s="421" t="s">
        <v>18</v>
      </c>
      <c r="D645" t="s">
        <v>12</v>
      </c>
      <c r="E645" s="196">
        <v>163.4</v>
      </c>
      <c r="G645" s="2">
        <f t="shared" si="8"/>
        <v>163.39999999999995</v>
      </c>
      <c r="I645" s="421"/>
      <c r="L645" s="2"/>
    </row>
    <row r="646" spans="1:14">
      <c r="A646" s="70"/>
      <c r="B646" s="422"/>
      <c r="C646" s="422"/>
      <c r="D646" t="s">
        <v>13</v>
      </c>
      <c r="E646" s="196">
        <v>1.3</v>
      </c>
      <c r="G646" s="2">
        <f t="shared" si="8"/>
        <v>164.69999999999996</v>
      </c>
      <c r="I646" s="421"/>
      <c r="L646" s="2"/>
    </row>
    <row r="647" spans="1:14">
      <c r="A647" s="70"/>
      <c r="B647" s="422"/>
      <c r="C647" s="422"/>
      <c r="D647" t="s">
        <v>14</v>
      </c>
      <c r="E647" s="196">
        <v>60</v>
      </c>
      <c r="G647" s="2">
        <f t="shared" si="8"/>
        <v>224.69999999999996</v>
      </c>
      <c r="I647" s="421"/>
      <c r="L647" s="2"/>
    </row>
    <row r="648" spans="1:14">
      <c r="A648" s="70"/>
      <c r="B648" s="422"/>
      <c r="C648" s="422"/>
      <c r="D648" t="s">
        <v>15</v>
      </c>
      <c r="E648" s="196">
        <v>5</v>
      </c>
      <c r="G648" s="2">
        <f t="shared" si="8"/>
        <v>229.69999999999996</v>
      </c>
      <c r="I648" s="421"/>
      <c r="L648" s="2"/>
    </row>
    <row r="649" spans="1:14">
      <c r="A649" s="3">
        <v>45166</v>
      </c>
      <c r="B649" s="422">
        <v>27385</v>
      </c>
      <c r="C649" s="422" t="s">
        <v>18</v>
      </c>
      <c r="D649" t="s">
        <v>12</v>
      </c>
      <c r="E649" s="196"/>
      <c r="F649" s="196">
        <v>163.4</v>
      </c>
      <c r="G649" s="2">
        <f t="shared" si="8"/>
        <v>66.299999999999955</v>
      </c>
      <c r="I649" s="421"/>
      <c r="L649" s="2"/>
    </row>
    <row r="650" spans="1:14">
      <c r="A650" s="3">
        <v>45166</v>
      </c>
      <c r="B650" s="422">
        <v>27385</v>
      </c>
      <c r="C650" s="422" t="s">
        <v>18</v>
      </c>
      <c r="D650" t="s">
        <v>13</v>
      </c>
      <c r="E650" s="196"/>
      <c r="F650" s="196">
        <v>1.3</v>
      </c>
      <c r="G650" s="2">
        <f t="shared" si="8"/>
        <v>64.999999999999957</v>
      </c>
      <c r="I650" s="421"/>
      <c r="L650" s="2"/>
    </row>
    <row r="651" spans="1:14">
      <c r="A651" s="3">
        <v>45166</v>
      </c>
      <c r="B651" s="422">
        <v>27385</v>
      </c>
      <c r="C651" s="422" t="s">
        <v>18</v>
      </c>
      <c r="D651" t="s">
        <v>14</v>
      </c>
      <c r="E651" s="196"/>
      <c r="F651" s="196">
        <v>60</v>
      </c>
      <c r="G651" s="2">
        <f t="shared" si="8"/>
        <v>4.9999999999999574</v>
      </c>
      <c r="I651" s="421"/>
      <c r="L651" s="2"/>
    </row>
    <row r="652" spans="1:14">
      <c r="A652" s="3">
        <v>45166</v>
      </c>
      <c r="B652" s="422">
        <v>27385</v>
      </c>
      <c r="C652" s="422" t="s">
        <v>18</v>
      </c>
      <c r="D652" t="s">
        <v>15</v>
      </c>
      <c r="E652" s="196"/>
      <c r="F652" s="196">
        <v>5</v>
      </c>
      <c r="G652" s="2">
        <f t="shared" si="8"/>
        <v>-4.2632564145606011E-14</v>
      </c>
      <c r="I652" s="421"/>
      <c r="L652" s="2"/>
    </row>
    <row r="653" spans="1:14">
      <c r="A653" s="81">
        <v>45046</v>
      </c>
      <c r="B653" s="421" t="s">
        <v>10</v>
      </c>
      <c r="C653" s="421" t="s">
        <v>19</v>
      </c>
      <c r="D653" t="s">
        <v>12</v>
      </c>
      <c r="E653" s="207">
        <v>169.7</v>
      </c>
      <c r="G653" s="2">
        <f t="shared" si="8"/>
        <v>169.69999999999993</v>
      </c>
      <c r="I653" s="421"/>
      <c r="L653" s="2"/>
    </row>
    <row r="654" spans="1:14">
      <c r="A654" s="70"/>
      <c r="B654" s="422"/>
      <c r="C654" s="422"/>
      <c r="D654" t="s">
        <v>13</v>
      </c>
      <c r="E654" s="207">
        <v>1.5</v>
      </c>
      <c r="G654" s="2">
        <f t="shared" si="8"/>
        <v>171.19999999999993</v>
      </c>
      <c r="I654" s="421"/>
    </row>
    <row r="655" spans="1:14">
      <c r="A655" s="70"/>
      <c r="B655" s="422"/>
      <c r="C655" s="422"/>
      <c r="D655" t="s">
        <v>14</v>
      </c>
      <c r="E655" s="207">
        <v>60</v>
      </c>
      <c r="G655" s="2">
        <f t="shared" si="8"/>
        <v>231.19999999999993</v>
      </c>
      <c r="I655" s="421"/>
      <c r="K655" s="421"/>
      <c r="N655" s="196"/>
    </row>
    <row r="656" spans="1:14">
      <c r="A656" s="70"/>
      <c r="B656" s="422"/>
      <c r="C656" s="422"/>
      <c r="D656" t="s">
        <v>15</v>
      </c>
      <c r="E656" s="207">
        <v>5</v>
      </c>
      <c r="G656" s="2">
        <f t="shared" si="8"/>
        <v>236.19999999999993</v>
      </c>
      <c r="K656" s="422"/>
      <c r="N656" s="196"/>
    </row>
    <row r="657" spans="1:14">
      <c r="A657" s="3">
        <v>45166</v>
      </c>
      <c r="B657" s="422">
        <v>27385</v>
      </c>
      <c r="C657" s="422" t="s">
        <v>19</v>
      </c>
      <c r="D657" t="s">
        <v>12</v>
      </c>
      <c r="E657" s="207"/>
      <c r="F657" s="207">
        <v>169.7</v>
      </c>
      <c r="G657" s="2">
        <f t="shared" ref="G657:G724" si="9">+G656+E657-F657</f>
        <v>66.499999999999943</v>
      </c>
      <c r="K657" s="422"/>
      <c r="N657" s="196"/>
    </row>
    <row r="658" spans="1:14">
      <c r="A658" s="3">
        <v>45166</v>
      </c>
      <c r="B658" s="422">
        <v>27385</v>
      </c>
      <c r="C658" s="422" t="s">
        <v>19</v>
      </c>
      <c r="D658" t="s">
        <v>13</v>
      </c>
      <c r="E658" s="207"/>
      <c r="F658" s="207">
        <v>1.5</v>
      </c>
      <c r="G658" s="2">
        <f t="shared" si="9"/>
        <v>64.999999999999943</v>
      </c>
      <c r="K658" s="422"/>
      <c r="N658" s="196"/>
    </row>
    <row r="659" spans="1:14">
      <c r="A659" s="3">
        <v>45166</v>
      </c>
      <c r="B659" s="422">
        <v>27385</v>
      </c>
      <c r="C659" s="422" t="s">
        <v>19</v>
      </c>
      <c r="D659" t="s">
        <v>14</v>
      </c>
      <c r="E659" s="207"/>
      <c r="F659" s="207">
        <v>60</v>
      </c>
      <c r="G659" s="2">
        <f t="shared" si="9"/>
        <v>4.9999999999999432</v>
      </c>
      <c r="K659" s="422"/>
      <c r="N659" s="196"/>
    </row>
    <row r="660" spans="1:14">
      <c r="A660" s="3">
        <v>45166</v>
      </c>
      <c r="B660" s="422">
        <v>27385</v>
      </c>
      <c r="C660" s="422" t="s">
        <v>19</v>
      </c>
      <c r="D660" t="s">
        <v>15</v>
      </c>
      <c r="E660" s="207"/>
      <c r="F660" s="207">
        <v>5</v>
      </c>
      <c r="G660" s="2">
        <f t="shared" si="9"/>
        <v>-5.6843418860808015E-14</v>
      </c>
      <c r="K660" s="422"/>
      <c r="N660" s="196"/>
    </row>
    <row r="661" spans="1:14">
      <c r="A661" s="81">
        <v>45077</v>
      </c>
      <c r="B661" s="421" t="s">
        <v>10</v>
      </c>
      <c r="C661" s="421" t="s">
        <v>20</v>
      </c>
      <c r="D661" t="s">
        <v>12</v>
      </c>
      <c r="E661" s="2">
        <v>156.9</v>
      </c>
      <c r="G661" s="2">
        <f t="shared" si="9"/>
        <v>156.89999999999995</v>
      </c>
      <c r="J661" s="422"/>
      <c r="K661" s="422"/>
      <c r="N661" s="196"/>
    </row>
    <row r="662" spans="1:14">
      <c r="A662" s="70"/>
      <c r="B662" s="422"/>
      <c r="C662" s="422"/>
      <c r="D662" t="s">
        <v>13</v>
      </c>
      <c r="E662" s="2">
        <v>2.1</v>
      </c>
      <c r="G662" s="2">
        <f t="shared" si="9"/>
        <v>158.99999999999994</v>
      </c>
      <c r="J662" s="422"/>
      <c r="K662" s="422"/>
      <c r="N662" s="196"/>
    </row>
    <row r="663" spans="1:14">
      <c r="A663" s="70"/>
      <c r="B663" s="422"/>
      <c r="C663" s="422"/>
      <c r="D663" t="s">
        <v>14</v>
      </c>
      <c r="E663" s="196">
        <v>60</v>
      </c>
      <c r="G663" s="2">
        <f t="shared" si="9"/>
        <v>218.99999999999994</v>
      </c>
      <c r="K663" s="421"/>
      <c r="N663" s="207"/>
    </row>
    <row r="664" spans="1:14">
      <c r="A664" s="70"/>
      <c r="B664" s="422"/>
      <c r="C664" s="422"/>
      <c r="D664" t="s">
        <v>15</v>
      </c>
      <c r="E664" s="196">
        <v>5</v>
      </c>
      <c r="G664" s="2">
        <f t="shared" si="9"/>
        <v>223.99999999999994</v>
      </c>
      <c r="K664" s="422"/>
      <c r="N664" s="207"/>
    </row>
    <row r="665" spans="1:14">
      <c r="B665" s="422"/>
      <c r="C665" s="422"/>
      <c r="D665" t="s">
        <v>358</v>
      </c>
      <c r="E665" s="160">
        <v>10</v>
      </c>
      <c r="G665" s="2">
        <f t="shared" si="9"/>
        <v>233.99999999999994</v>
      </c>
      <c r="K665" s="422"/>
      <c r="N665" s="207"/>
    </row>
    <row r="666" spans="1:14">
      <c r="A666" s="3">
        <v>45166</v>
      </c>
      <c r="B666" s="422">
        <v>27385</v>
      </c>
      <c r="C666" s="422" t="s">
        <v>20</v>
      </c>
      <c r="D666" t="s">
        <v>12</v>
      </c>
      <c r="E666" s="160"/>
      <c r="F666" s="2">
        <v>34.1</v>
      </c>
      <c r="G666" s="2">
        <f t="shared" si="9"/>
        <v>199.89999999999995</v>
      </c>
      <c r="K666" s="422"/>
      <c r="N666" s="207"/>
    </row>
    <row r="667" spans="1:14">
      <c r="A667" s="3">
        <v>45196</v>
      </c>
      <c r="B667" s="422">
        <v>27532</v>
      </c>
      <c r="C667" s="422" t="s">
        <v>20</v>
      </c>
      <c r="D667" t="s">
        <v>12</v>
      </c>
      <c r="E667" s="160"/>
      <c r="F667" s="2">
        <v>122.8</v>
      </c>
      <c r="G667" s="2">
        <f t="shared" si="9"/>
        <v>77.099999999999952</v>
      </c>
      <c r="K667" s="422"/>
      <c r="N667" s="207"/>
    </row>
    <row r="668" spans="1:14">
      <c r="A668" s="3">
        <v>45196</v>
      </c>
      <c r="B668" s="422">
        <v>27532</v>
      </c>
      <c r="C668" s="422" t="s">
        <v>20</v>
      </c>
      <c r="D668" t="s">
        <v>13</v>
      </c>
      <c r="E668" s="160"/>
      <c r="F668" s="2">
        <v>2.1</v>
      </c>
      <c r="G668" s="2">
        <f t="shared" si="9"/>
        <v>74.999999999999957</v>
      </c>
      <c r="K668" s="422"/>
      <c r="N668" s="207"/>
    </row>
    <row r="669" spans="1:14">
      <c r="A669" s="3">
        <v>45196</v>
      </c>
      <c r="B669" s="422">
        <v>27532</v>
      </c>
      <c r="C669" s="422" t="s">
        <v>20</v>
      </c>
      <c r="D669" t="s">
        <v>14</v>
      </c>
      <c r="E669" s="160"/>
      <c r="F669" s="196">
        <v>60</v>
      </c>
      <c r="G669" s="2">
        <f t="shared" si="9"/>
        <v>14.999999999999957</v>
      </c>
      <c r="K669" s="422"/>
      <c r="N669" s="207"/>
    </row>
    <row r="670" spans="1:14">
      <c r="A670" s="3">
        <v>45196</v>
      </c>
      <c r="B670" s="422">
        <v>27532</v>
      </c>
      <c r="C670" s="422" t="s">
        <v>20</v>
      </c>
      <c r="D670" t="s">
        <v>15</v>
      </c>
      <c r="E670" s="160"/>
      <c r="F670" s="196">
        <v>5</v>
      </c>
      <c r="G670" s="2">
        <f t="shared" si="9"/>
        <v>9.9999999999999574</v>
      </c>
      <c r="K670" s="422"/>
      <c r="N670" s="207"/>
    </row>
    <row r="671" spans="1:14">
      <c r="A671" s="3">
        <v>45196</v>
      </c>
      <c r="B671" s="422">
        <v>27532</v>
      </c>
      <c r="C671" s="422" t="s">
        <v>20</v>
      </c>
      <c r="D671" t="s">
        <v>358</v>
      </c>
      <c r="E671" s="160"/>
      <c r="F671" s="160">
        <v>10</v>
      </c>
      <c r="G671" s="2">
        <f t="shared" si="9"/>
        <v>-4.2632564145606011E-14</v>
      </c>
      <c r="K671" s="422"/>
      <c r="N671" s="207"/>
    </row>
    <row r="672" spans="1:14">
      <c r="A672" s="31">
        <v>45107</v>
      </c>
      <c r="B672" s="421" t="s">
        <v>10</v>
      </c>
      <c r="C672" s="421" t="s">
        <v>21</v>
      </c>
      <c r="D672" t="s">
        <v>12</v>
      </c>
      <c r="E672" s="2">
        <v>159.80000000000001</v>
      </c>
      <c r="G672" s="2">
        <f t="shared" si="9"/>
        <v>159.79999999999995</v>
      </c>
      <c r="N672" s="207"/>
    </row>
    <row r="673" spans="1:14">
      <c r="B673" s="422"/>
      <c r="C673" s="422"/>
      <c r="D673" t="s">
        <v>13</v>
      </c>
      <c r="E673" s="2">
        <v>2</v>
      </c>
      <c r="G673" s="2">
        <f t="shared" si="9"/>
        <v>161.79999999999995</v>
      </c>
      <c r="K673" s="421"/>
      <c r="M673" s="2"/>
      <c r="N673" s="28"/>
    </row>
    <row r="674" spans="1:14">
      <c r="B674" s="422"/>
      <c r="C674" s="422"/>
      <c r="D674" t="s">
        <v>14</v>
      </c>
      <c r="E674" s="2">
        <v>60</v>
      </c>
      <c r="G674" s="2">
        <f t="shared" si="9"/>
        <v>221.79999999999995</v>
      </c>
      <c r="K674" s="422"/>
      <c r="M674" s="2"/>
    </row>
    <row r="675" spans="1:14">
      <c r="B675" s="422"/>
      <c r="C675" s="422"/>
      <c r="D675" t="s">
        <v>15</v>
      </c>
      <c r="E675" s="2">
        <v>5</v>
      </c>
      <c r="G675" s="2">
        <f t="shared" si="9"/>
        <v>226.79999999999995</v>
      </c>
      <c r="M675" s="196"/>
    </row>
    <row r="676" spans="1:14">
      <c r="A676" s="3">
        <v>45203</v>
      </c>
      <c r="B676" s="422">
        <v>27579</v>
      </c>
      <c r="C676" s="422" t="s">
        <v>21</v>
      </c>
      <c r="D676" t="s">
        <v>12</v>
      </c>
      <c r="E676" s="2"/>
      <c r="F676" s="2">
        <v>159.80000000000001</v>
      </c>
      <c r="G676" s="2">
        <f t="shared" si="9"/>
        <v>66.999999999999943</v>
      </c>
      <c r="M676" s="196"/>
    </row>
    <row r="677" spans="1:14">
      <c r="A677" s="3">
        <v>45203</v>
      </c>
      <c r="B677" s="422">
        <v>27579</v>
      </c>
      <c r="C677" s="422" t="s">
        <v>21</v>
      </c>
      <c r="D677" t="s">
        <v>13</v>
      </c>
      <c r="E677" s="2"/>
      <c r="F677" s="2">
        <v>2</v>
      </c>
      <c r="G677" s="2">
        <f t="shared" si="9"/>
        <v>64.999999999999943</v>
      </c>
      <c r="M677" s="196"/>
    </row>
    <row r="678" spans="1:14">
      <c r="A678" s="3">
        <v>45238</v>
      </c>
      <c r="B678" s="422">
        <v>27745</v>
      </c>
      <c r="C678" s="422" t="s">
        <v>21</v>
      </c>
      <c r="D678" t="s">
        <v>14</v>
      </c>
      <c r="E678" s="2"/>
      <c r="F678" s="2">
        <v>60</v>
      </c>
      <c r="G678" s="2">
        <f t="shared" si="9"/>
        <v>4.9999999999999432</v>
      </c>
      <c r="M678" s="196"/>
    </row>
    <row r="679" spans="1:14">
      <c r="A679" s="3">
        <v>45238</v>
      </c>
      <c r="B679" s="422">
        <v>27745</v>
      </c>
      <c r="C679" s="422" t="s">
        <v>21</v>
      </c>
      <c r="D679" t="s">
        <v>15</v>
      </c>
      <c r="E679" s="2"/>
      <c r="F679" s="2">
        <v>5</v>
      </c>
      <c r="G679" s="2">
        <f t="shared" si="9"/>
        <v>-5.6843418860808015E-14</v>
      </c>
      <c r="M679" s="196"/>
    </row>
    <row r="680" spans="1:14">
      <c r="A680" s="81">
        <v>45138</v>
      </c>
      <c r="B680" s="421" t="s">
        <v>10</v>
      </c>
      <c r="C680" s="421" t="s">
        <v>22</v>
      </c>
      <c r="D680" t="s">
        <v>12</v>
      </c>
      <c r="E680" s="207">
        <v>150.5</v>
      </c>
      <c r="G680" s="2">
        <f t="shared" si="9"/>
        <v>150.49999999999994</v>
      </c>
      <c r="I680" s="421"/>
      <c r="L680" s="2"/>
      <c r="M680" s="196"/>
    </row>
    <row r="681" spans="1:14">
      <c r="A681" s="70"/>
      <c r="B681" s="422"/>
      <c r="C681" s="422"/>
      <c r="D681" t="s">
        <v>13</v>
      </c>
      <c r="E681" s="207">
        <v>2</v>
      </c>
      <c r="G681" s="2">
        <f t="shared" si="9"/>
        <v>152.49999999999994</v>
      </c>
      <c r="I681" s="422"/>
      <c r="L681" s="2"/>
      <c r="M681" s="160"/>
    </row>
    <row r="682" spans="1:14">
      <c r="A682" s="70"/>
      <c r="B682" s="422"/>
      <c r="C682" s="422"/>
      <c r="D682" t="s">
        <v>14</v>
      </c>
      <c r="E682" s="207">
        <v>60</v>
      </c>
      <c r="G682" s="2">
        <f t="shared" si="9"/>
        <v>212.49999999999994</v>
      </c>
      <c r="M682" s="2"/>
    </row>
    <row r="683" spans="1:14">
      <c r="A683" s="70"/>
      <c r="B683" s="422"/>
      <c r="C683" s="422"/>
      <c r="D683" t="s">
        <v>15</v>
      </c>
      <c r="E683" s="207">
        <v>5</v>
      </c>
      <c r="G683" s="2">
        <f t="shared" si="9"/>
        <v>217.49999999999994</v>
      </c>
      <c r="M683" s="2"/>
    </row>
    <row r="684" spans="1:14">
      <c r="A684" s="70"/>
      <c r="B684" s="422"/>
      <c r="C684" s="422"/>
      <c r="D684" t="s">
        <v>148</v>
      </c>
      <c r="E684" s="207">
        <v>102.5</v>
      </c>
      <c r="G684" s="2">
        <f t="shared" si="9"/>
        <v>319.99999999999994</v>
      </c>
      <c r="M684" s="2"/>
    </row>
    <row r="685" spans="1:14">
      <c r="A685" s="70">
        <v>45223</v>
      </c>
      <c r="B685" s="422">
        <v>27684</v>
      </c>
      <c r="C685" s="422" t="s">
        <v>22</v>
      </c>
      <c r="D685" t="s">
        <v>12</v>
      </c>
      <c r="E685" s="207"/>
      <c r="F685" s="207">
        <v>150.5</v>
      </c>
      <c r="G685" s="2">
        <f t="shared" si="9"/>
        <v>169.49999999999994</v>
      </c>
      <c r="M685" s="207"/>
    </row>
    <row r="686" spans="1:14">
      <c r="A686" s="70">
        <v>45223</v>
      </c>
      <c r="B686" s="422">
        <v>27684</v>
      </c>
      <c r="C686" s="422" t="s">
        <v>22</v>
      </c>
      <c r="D686" t="s">
        <v>13</v>
      </c>
      <c r="E686" s="207"/>
      <c r="F686" s="207">
        <v>2</v>
      </c>
      <c r="G686" s="2">
        <f t="shared" si="9"/>
        <v>167.49999999999994</v>
      </c>
      <c r="M686" s="207"/>
    </row>
    <row r="687" spans="1:14">
      <c r="A687" s="3">
        <v>45238</v>
      </c>
      <c r="B687" s="422">
        <v>27745</v>
      </c>
      <c r="C687" s="422" t="s">
        <v>22</v>
      </c>
      <c r="D687" t="s">
        <v>14</v>
      </c>
      <c r="E687" s="2"/>
      <c r="F687" s="2">
        <v>60</v>
      </c>
      <c r="G687" s="2">
        <f t="shared" si="9"/>
        <v>107.49999999999994</v>
      </c>
      <c r="M687" s="207"/>
    </row>
    <row r="688" spans="1:14">
      <c r="A688" s="3">
        <v>45238</v>
      </c>
      <c r="B688" s="422">
        <v>27745</v>
      </c>
      <c r="C688" s="422" t="s">
        <v>22</v>
      </c>
      <c r="D688" t="s">
        <v>15</v>
      </c>
      <c r="E688" s="2"/>
      <c r="F688" s="2">
        <v>5</v>
      </c>
      <c r="G688" s="2">
        <f t="shared" si="9"/>
        <v>102.49999999999994</v>
      </c>
      <c r="M688" s="207"/>
    </row>
    <row r="689" spans="1:17">
      <c r="B689" s="422" t="s">
        <v>61</v>
      </c>
      <c r="C689" s="422"/>
      <c r="D689" t="s">
        <v>148</v>
      </c>
      <c r="E689" s="2"/>
      <c r="F689" s="2">
        <v>51.2</v>
      </c>
      <c r="G689" s="2">
        <f t="shared" si="9"/>
        <v>51.29999999999994</v>
      </c>
      <c r="M689" s="207"/>
    </row>
    <row r="690" spans="1:17">
      <c r="A690" s="3">
        <v>45289</v>
      </c>
      <c r="B690" s="422">
        <v>28087</v>
      </c>
      <c r="C690" s="422" t="s">
        <v>22</v>
      </c>
      <c r="D690" t="s">
        <v>148</v>
      </c>
      <c r="E690" s="2"/>
      <c r="F690" s="2">
        <v>51.3</v>
      </c>
      <c r="G690" s="2">
        <f t="shared" si="9"/>
        <v>-5.6843418860808015E-14</v>
      </c>
      <c r="M690" s="207"/>
    </row>
    <row r="691" spans="1:17">
      <c r="A691" s="81">
        <v>45169</v>
      </c>
      <c r="B691" s="421" t="s">
        <v>10</v>
      </c>
      <c r="C691" s="421" t="s">
        <v>23</v>
      </c>
      <c r="D691" t="s">
        <v>12</v>
      </c>
      <c r="E691" s="207">
        <v>144</v>
      </c>
      <c r="G691" s="2">
        <f t="shared" si="9"/>
        <v>143.99999999999994</v>
      </c>
      <c r="M691" s="207"/>
    </row>
    <row r="692" spans="1:17">
      <c r="A692" s="70"/>
      <c r="B692" s="422"/>
      <c r="C692" s="422"/>
      <c r="D692" t="s">
        <v>13</v>
      </c>
      <c r="E692" s="207">
        <v>2.2999999999999998</v>
      </c>
      <c r="G692" s="2">
        <f t="shared" si="9"/>
        <v>146.29999999999995</v>
      </c>
      <c r="M692" s="2"/>
    </row>
    <row r="693" spans="1:17">
      <c r="A693" s="70"/>
      <c r="B693" s="422"/>
      <c r="C693" s="422"/>
      <c r="D693" t="s">
        <v>14</v>
      </c>
      <c r="E693" s="207">
        <v>60</v>
      </c>
      <c r="G693" s="2">
        <f t="shared" si="9"/>
        <v>206.29999999999995</v>
      </c>
      <c r="M693" s="207"/>
    </row>
    <row r="694" spans="1:17">
      <c r="A694" s="70"/>
      <c r="B694" s="422"/>
      <c r="C694" s="422"/>
      <c r="D694" t="s">
        <v>15</v>
      </c>
      <c r="E694" s="207">
        <v>5</v>
      </c>
      <c r="G694" s="2">
        <f t="shared" si="9"/>
        <v>211.29999999999995</v>
      </c>
      <c r="M694" s="2"/>
    </row>
    <row r="695" spans="1:17">
      <c r="A695" s="70">
        <v>45223</v>
      </c>
      <c r="B695" s="422">
        <v>27684</v>
      </c>
      <c r="C695" s="422" t="s">
        <v>23</v>
      </c>
      <c r="D695" t="s">
        <v>12</v>
      </c>
      <c r="E695" s="207"/>
      <c r="F695" s="207">
        <v>144</v>
      </c>
      <c r="G695" s="2">
        <f t="shared" si="9"/>
        <v>67.299999999999955</v>
      </c>
      <c r="I695" s="422"/>
      <c r="J695" s="440"/>
      <c r="K695" s="440"/>
      <c r="L695" s="440"/>
      <c r="M695" s="2"/>
    </row>
    <row r="696" spans="1:17">
      <c r="A696" s="70">
        <v>45223</v>
      </c>
      <c r="B696" s="422">
        <v>27684</v>
      </c>
      <c r="C696" s="422" t="s">
        <v>23</v>
      </c>
      <c r="D696" t="s">
        <v>13</v>
      </c>
      <c r="E696" s="207"/>
      <c r="F696" s="207">
        <v>2.2999999999999998</v>
      </c>
      <c r="G696" s="2">
        <f t="shared" si="9"/>
        <v>64.999999999999957</v>
      </c>
      <c r="I696" s="422"/>
      <c r="J696" s="421"/>
      <c r="L696" s="207"/>
      <c r="M696" s="207"/>
    </row>
    <row r="697" spans="1:17">
      <c r="A697" s="3">
        <v>45238</v>
      </c>
      <c r="B697" s="422">
        <v>27745</v>
      </c>
      <c r="C697" s="422" t="s">
        <v>23</v>
      </c>
      <c r="D697" t="s">
        <v>14</v>
      </c>
      <c r="E697" s="207"/>
      <c r="F697" s="207">
        <v>24.7</v>
      </c>
      <c r="G697" s="2">
        <f t="shared" si="9"/>
        <v>40.299999999999955</v>
      </c>
      <c r="I697" s="422"/>
      <c r="J697" s="421"/>
      <c r="L697" s="207"/>
      <c r="M697" s="207"/>
    </row>
    <row r="698" spans="1:17">
      <c r="A698" s="3">
        <v>45259</v>
      </c>
      <c r="B698" s="422">
        <v>27865</v>
      </c>
      <c r="C698" s="422" t="s">
        <v>23</v>
      </c>
      <c r="D698" t="s">
        <v>14</v>
      </c>
      <c r="E698" s="2"/>
      <c r="F698" s="2">
        <v>35.299999999999997</v>
      </c>
      <c r="G698" s="2">
        <f t="shared" si="9"/>
        <v>4.9999999999999574</v>
      </c>
      <c r="I698" s="422"/>
      <c r="J698" s="422"/>
      <c r="L698" s="207"/>
      <c r="M698" s="207"/>
      <c r="P698" s="207"/>
    </row>
    <row r="699" spans="1:17">
      <c r="A699" s="3">
        <v>45259</v>
      </c>
      <c r="B699" s="422">
        <v>27865</v>
      </c>
      <c r="C699" s="422" t="s">
        <v>23</v>
      </c>
      <c r="D699" t="s">
        <v>15</v>
      </c>
      <c r="E699" s="2"/>
      <c r="F699" s="2">
        <v>5</v>
      </c>
      <c r="G699" s="2">
        <f t="shared" si="9"/>
        <v>-4.2632564145606011E-14</v>
      </c>
      <c r="I699" s="422"/>
      <c r="J699" s="421"/>
      <c r="L699" s="207"/>
      <c r="M699" s="207"/>
      <c r="P699" s="207"/>
    </row>
    <row r="700" spans="1:17">
      <c r="A700" s="31">
        <v>45199</v>
      </c>
      <c r="B700" s="421" t="s">
        <v>10</v>
      </c>
      <c r="C700" s="421" t="s">
        <v>41</v>
      </c>
      <c r="D700" t="s">
        <v>12</v>
      </c>
      <c r="E700" s="207">
        <v>143.30000000000001</v>
      </c>
      <c r="G700" s="2">
        <f t="shared" si="9"/>
        <v>143.29999999999995</v>
      </c>
      <c r="I700" s="422"/>
      <c r="L700" s="207"/>
      <c r="M700" s="207"/>
      <c r="P700" s="207"/>
    </row>
    <row r="701" spans="1:17">
      <c r="B701" s="422"/>
      <c r="C701" s="422"/>
      <c r="D701" t="s">
        <v>13</v>
      </c>
      <c r="E701" s="207">
        <v>2</v>
      </c>
      <c r="G701" s="2">
        <f t="shared" si="9"/>
        <v>145.29999999999995</v>
      </c>
      <c r="I701" s="421"/>
      <c r="L701" s="28"/>
      <c r="M701" s="207"/>
      <c r="P701" s="207"/>
    </row>
    <row r="702" spans="1:17">
      <c r="B702" s="422"/>
      <c r="C702" s="422"/>
      <c r="D702" t="s">
        <v>14</v>
      </c>
      <c r="E702" s="207">
        <v>60</v>
      </c>
      <c r="G702" s="2">
        <f t="shared" si="9"/>
        <v>205.29999999999995</v>
      </c>
      <c r="I702" s="422"/>
      <c r="M702" s="207"/>
      <c r="N702" s="28"/>
      <c r="P702" s="28"/>
      <c r="Q702" s="28"/>
    </row>
    <row r="703" spans="1:17">
      <c r="B703" s="422"/>
      <c r="C703" s="422"/>
      <c r="D703" t="s">
        <v>15</v>
      </c>
      <c r="E703" s="207">
        <v>5</v>
      </c>
      <c r="G703" s="2">
        <f t="shared" si="9"/>
        <v>210.29999999999995</v>
      </c>
      <c r="I703" s="422"/>
      <c r="M703" s="207"/>
    </row>
    <row r="704" spans="1:17">
      <c r="A704" s="3">
        <v>45238</v>
      </c>
      <c r="B704" s="422">
        <v>27745</v>
      </c>
      <c r="C704" s="422" t="s">
        <v>41</v>
      </c>
      <c r="D704" t="s">
        <v>12</v>
      </c>
      <c r="E704" s="207"/>
      <c r="F704" s="207">
        <v>143.30000000000001</v>
      </c>
      <c r="G704" s="2">
        <f t="shared" si="9"/>
        <v>66.999999999999943</v>
      </c>
      <c r="I704" s="422"/>
    </row>
    <row r="705" spans="1:16">
      <c r="A705" s="3">
        <v>45238</v>
      </c>
      <c r="B705" s="422">
        <v>27745</v>
      </c>
      <c r="C705" s="422" t="s">
        <v>41</v>
      </c>
      <c r="D705" t="s">
        <v>13</v>
      </c>
      <c r="E705" s="207"/>
      <c r="F705" s="207">
        <v>2</v>
      </c>
      <c r="G705" s="2">
        <f t="shared" si="9"/>
        <v>64.999999999999943</v>
      </c>
      <c r="I705" s="422"/>
      <c r="J705" s="422"/>
    </row>
    <row r="706" spans="1:16">
      <c r="A706" s="3">
        <v>45259</v>
      </c>
      <c r="B706" s="422">
        <v>27865</v>
      </c>
      <c r="C706" s="422" t="s">
        <v>41</v>
      </c>
      <c r="D706" t="s">
        <v>14</v>
      </c>
      <c r="E706" s="207"/>
      <c r="F706" s="207">
        <v>18.3</v>
      </c>
      <c r="G706" s="2">
        <f t="shared" si="9"/>
        <v>46.699999999999946</v>
      </c>
      <c r="I706" s="422"/>
      <c r="J706" s="422"/>
      <c r="L706" s="207"/>
    </row>
    <row r="707" spans="1:16">
      <c r="A707" s="3">
        <v>45273</v>
      </c>
      <c r="B707" s="422">
        <v>27964</v>
      </c>
      <c r="C707" s="422" t="s">
        <v>41</v>
      </c>
      <c r="D707" t="s">
        <v>14</v>
      </c>
      <c r="E707" s="207"/>
      <c r="F707" s="207">
        <v>41.7</v>
      </c>
      <c r="G707" s="2">
        <f t="shared" si="9"/>
        <v>4.9999999999999432</v>
      </c>
      <c r="I707" s="422"/>
      <c r="J707" s="422"/>
      <c r="L707" s="207"/>
    </row>
    <row r="708" spans="1:16">
      <c r="A708" s="3">
        <v>45273</v>
      </c>
      <c r="B708" s="422">
        <v>27964</v>
      </c>
      <c r="C708" s="422" t="s">
        <v>41</v>
      </c>
      <c r="D708" t="s">
        <v>15</v>
      </c>
      <c r="E708" s="207"/>
      <c r="F708" s="207">
        <v>5</v>
      </c>
      <c r="G708" s="2">
        <f t="shared" si="9"/>
        <v>-5.6843418860808015E-14</v>
      </c>
      <c r="I708" s="422"/>
      <c r="J708" s="422"/>
      <c r="L708" s="207"/>
    </row>
    <row r="709" spans="1:16">
      <c r="A709" s="31">
        <v>45230</v>
      </c>
      <c r="B709" s="421" t="s">
        <v>10</v>
      </c>
      <c r="C709" s="421" t="s">
        <v>25</v>
      </c>
      <c r="D709" t="s">
        <v>12</v>
      </c>
      <c r="E709" s="207">
        <v>139.4</v>
      </c>
      <c r="G709" s="2">
        <f t="shared" si="9"/>
        <v>139.39999999999995</v>
      </c>
      <c r="I709" s="422"/>
      <c r="J709" s="422"/>
      <c r="L709" s="28"/>
    </row>
    <row r="710" spans="1:16">
      <c r="B710" s="422"/>
      <c r="C710" s="422"/>
      <c r="D710" t="s">
        <v>13</v>
      </c>
      <c r="E710" s="207">
        <v>2</v>
      </c>
      <c r="G710" s="2">
        <f t="shared" si="9"/>
        <v>141.39999999999995</v>
      </c>
      <c r="I710" s="421"/>
      <c r="J710" s="421"/>
      <c r="M710" s="207"/>
    </row>
    <row r="711" spans="1:16">
      <c r="B711" s="422"/>
      <c r="C711" s="422"/>
      <c r="D711" t="s">
        <v>14</v>
      </c>
      <c r="E711" s="207">
        <v>60</v>
      </c>
      <c r="G711" s="2">
        <f t="shared" si="9"/>
        <v>201.39999999999995</v>
      </c>
      <c r="I711" s="422"/>
      <c r="J711" s="422"/>
      <c r="M711" s="207"/>
    </row>
    <row r="712" spans="1:16">
      <c r="B712" s="422"/>
      <c r="C712" s="422"/>
      <c r="D712" t="s">
        <v>15</v>
      </c>
      <c r="E712" s="207">
        <v>5</v>
      </c>
      <c r="G712" s="2">
        <f t="shared" si="9"/>
        <v>206.39999999999995</v>
      </c>
      <c r="I712" s="422"/>
      <c r="J712" s="422"/>
      <c r="L712" s="207"/>
    </row>
    <row r="713" spans="1:16">
      <c r="A713" s="3">
        <v>45259</v>
      </c>
      <c r="B713" s="422">
        <v>27862</v>
      </c>
      <c r="C713" s="422" t="s">
        <v>25</v>
      </c>
      <c r="D713" t="s">
        <v>12</v>
      </c>
      <c r="F713" s="207">
        <v>139.4</v>
      </c>
      <c r="G713" s="2">
        <f t="shared" si="9"/>
        <v>66.999999999999943</v>
      </c>
      <c r="I713" s="422"/>
      <c r="J713" s="422"/>
      <c r="L713" s="207"/>
    </row>
    <row r="714" spans="1:16">
      <c r="A714" s="3">
        <v>45259</v>
      </c>
      <c r="B714" s="422">
        <v>27862</v>
      </c>
      <c r="C714" s="422" t="s">
        <v>25</v>
      </c>
      <c r="D714" t="s">
        <v>13</v>
      </c>
      <c r="F714" s="207">
        <v>2</v>
      </c>
      <c r="G714" s="2">
        <f t="shared" si="9"/>
        <v>64.999999999999943</v>
      </c>
      <c r="L714" s="207"/>
      <c r="M714" s="5"/>
      <c r="N714" s="28"/>
    </row>
    <row r="715" spans="1:16">
      <c r="A715" s="3">
        <v>45273</v>
      </c>
      <c r="B715" s="422">
        <v>27964</v>
      </c>
      <c r="C715" s="422" t="s">
        <v>25</v>
      </c>
      <c r="D715" t="s">
        <v>14</v>
      </c>
      <c r="F715" s="207">
        <v>53.3</v>
      </c>
      <c r="G715" s="2">
        <f t="shared" si="9"/>
        <v>11.699999999999946</v>
      </c>
      <c r="M715" s="5"/>
      <c r="N715" s="28"/>
    </row>
    <row r="716" spans="1:16">
      <c r="A716" s="3">
        <v>45276</v>
      </c>
      <c r="B716" s="422">
        <v>27980</v>
      </c>
      <c r="C716" s="422" t="s">
        <v>25</v>
      </c>
      <c r="D716" t="s">
        <v>14</v>
      </c>
      <c r="F716" s="207">
        <v>6.7</v>
      </c>
      <c r="G716" s="2">
        <f t="shared" si="9"/>
        <v>4.9999999999999458</v>
      </c>
      <c r="N716" s="28"/>
    </row>
    <row r="717" spans="1:16">
      <c r="A717" s="3">
        <v>45276</v>
      </c>
      <c r="B717" s="422">
        <v>27980</v>
      </c>
      <c r="C717" s="422" t="s">
        <v>25</v>
      </c>
      <c r="D717" t="s">
        <v>15</v>
      </c>
      <c r="F717" s="207">
        <v>5</v>
      </c>
      <c r="G717" s="2">
        <f t="shared" si="9"/>
        <v>-5.4178883601707639E-14</v>
      </c>
      <c r="N717" s="28"/>
    </row>
    <row r="718" spans="1:16">
      <c r="A718" s="31">
        <v>45260</v>
      </c>
      <c r="B718" s="421" t="s">
        <v>10</v>
      </c>
      <c r="C718" s="421" t="s">
        <v>26</v>
      </c>
      <c r="D718" t="s">
        <v>12</v>
      </c>
      <c r="E718" s="207">
        <v>151.4</v>
      </c>
      <c r="G718" s="2">
        <f t="shared" si="9"/>
        <v>151.39999999999995</v>
      </c>
    </row>
    <row r="719" spans="1:16">
      <c r="B719" s="422"/>
      <c r="C719" s="422"/>
      <c r="D719" t="s">
        <v>13</v>
      </c>
      <c r="E719" s="207">
        <v>5</v>
      </c>
      <c r="G719" s="2">
        <f t="shared" si="9"/>
        <v>156.39999999999995</v>
      </c>
      <c r="L719" s="207"/>
      <c r="N719" s="28"/>
      <c r="P719" s="28"/>
    </row>
    <row r="720" spans="1:16">
      <c r="B720" s="422"/>
      <c r="C720" s="422"/>
      <c r="D720" t="s">
        <v>14</v>
      </c>
      <c r="E720" s="207">
        <v>60</v>
      </c>
      <c r="G720" s="2">
        <f t="shared" si="9"/>
        <v>216.39999999999995</v>
      </c>
      <c r="J720" s="440"/>
      <c r="K720" s="440"/>
      <c r="L720" s="440"/>
    </row>
    <row r="721" spans="1:13">
      <c r="B721" s="422"/>
      <c r="C721" s="422"/>
      <c r="D721" t="s">
        <v>15</v>
      </c>
      <c r="E721" s="207">
        <v>5</v>
      </c>
      <c r="G721" s="2">
        <f t="shared" si="9"/>
        <v>221.39999999999995</v>
      </c>
      <c r="J721" s="421"/>
      <c r="L721" s="207"/>
      <c r="M721" s="28"/>
    </row>
    <row r="722" spans="1:13">
      <c r="A722" s="3">
        <v>45343</v>
      </c>
      <c r="B722" s="422">
        <v>28271</v>
      </c>
      <c r="C722" s="422" t="s">
        <v>26</v>
      </c>
      <c r="D722" t="s">
        <v>12</v>
      </c>
      <c r="E722" s="207"/>
      <c r="F722" s="2">
        <v>151.4</v>
      </c>
      <c r="G722" s="2">
        <f t="shared" si="9"/>
        <v>69.999999999999943</v>
      </c>
      <c r="J722" s="422"/>
      <c r="L722" s="207"/>
      <c r="M722" s="20"/>
    </row>
    <row r="723" spans="1:13">
      <c r="A723" s="3">
        <v>45343</v>
      </c>
      <c r="B723" s="422">
        <v>28271</v>
      </c>
      <c r="C723" s="422" t="s">
        <v>26</v>
      </c>
      <c r="D723" t="s">
        <v>13</v>
      </c>
      <c r="E723" s="207"/>
      <c r="F723" s="2">
        <v>5</v>
      </c>
      <c r="G723" s="2">
        <f t="shared" si="9"/>
        <v>64.999999999999943</v>
      </c>
      <c r="J723" s="421"/>
      <c r="L723" s="207"/>
      <c r="M723" s="20"/>
    </row>
    <row r="724" spans="1:13">
      <c r="A724" s="3">
        <v>45343</v>
      </c>
      <c r="B724" s="422">
        <v>28271</v>
      </c>
      <c r="C724" s="422" t="s">
        <v>26</v>
      </c>
      <c r="D724" t="s">
        <v>14</v>
      </c>
      <c r="E724" s="207"/>
      <c r="F724" s="2">
        <v>43.6</v>
      </c>
      <c r="G724" s="2">
        <f t="shared" si="9"/>
        <v>21.399999999999942</v>
      </c>
      <c r="J724" s="422"/>
      <c r="L724" s="207"/>
      <c r="M724" s="20"/>
    </row>
    <row r="725" spans="1:13">
      <c r="A725" s="3">
        <v>45356</v>
      </c>
      <c r="B725" s="422">
        <v>28406</v>
      </c>
      <c r="C725" s="422" t="s">
        <v>26</v>
      </c>
      <c r="D725" t="s">
        <v>14</v>
      </c>
      <c r="E725" s="207"/>
      <c r="F725" s="2">
        <v>16.399999999999999</v>
      </c>
      <c r="G725" s="2">
        <f t="shared" ref="G725:G738" si="10">+G724+E725-F725</f>
        <v>4.9999999999999432</v>
      </c>
      <c r="J725" s="422"/>
      <c r="L725" s="207"/>
      <c r="M725" s="20"/>
    </row>
    <row r="726" spans="1:13">
      <c r="A726" s="3">
        <v>45356</v>
      </c>
      <c r="B726" s="422">
        <v>28406</v>
      </c>
      <c r="C726" s="422" t="s">
        <v>26</v>
      </c>
      <c r="D726" t="s">
        <v>15</v>
      </c>
      <c r="E726" s="207"/>
      <c r="F726" s="2">
        <v>5</v>
      </c>
      <c r="G726" s="2">
        <f t="shared" si="10"/>
        <v>-5.6843418860808015E-14</v>
      </c>
      <c r="J726" s="422"/>
      <c r="L726" s="207"/>
      <c r="M726" s="20"/>
    </row>
    <row r="727" spans="1:13">
      <c r="A727" s="31" t="s">
        <v>419</v>
      </c>
      <c r="B727" s="421" t="s">
        <v>10</v>
      </c>
      <c r="C727" s="421" t="s">
        <v>27</v>
      </c>
      <c r="D727" t="s">
        <v>12</v>
      </c>
      <c r="E727" s="20">
        <v>161.80000000000001</v>
      </c>
      <c r="G727" s="2">
        <f t="shared" si="10"/>
        <v>161.79999999999995</v>
      </c>
      <c r="J727" s="421"/>
      <c r="L727" s="207"/>
    </row>
    <row r="728" spans="1:13">
      <c r="B728" s="422"/>
      <c r="C728" s="422"/>
      <c r="D728" t="s">
        <v>13</v>
      </c>
      <c r="E728" s="20">
        <v>5</v>
      </c>
      <c r="G728" s="2">
        <f t="shared" si="10"/>
        <v>166.79999999999995</v>
      </c>
      <c r="J728" s="422"/>
      <c r="L728" s="207"/>
    </row>
    <row r="729" spans="1:13">
      <c r="B729" s="422"/>
      <c r="C729" s="422"/>
      <c r="D729" t="s">
        <v>14</v>
      </c>
      <c r="E729" s="207">
        <v>60</v>
      </c>
      <c r="G729" s="2">
        <f t="shared" si="10"/>
        <v>226.79999999999995</v>
      </c>
      <c r="J729" s="422"/>
      <c r="L729" s="28"/>
      <c r="M729" s="20"/>
    </row>
    <row r="730" spans="1:13">
      <c r="B730" s="422"/>
      <c r="C730" s="422"/>
      <c r="D730" t="s">
        <v>15</v>
      </c>
      <c r="E730" s="207">
        <v>5</v>
      </c>
      <c r="G730" s="2">
        <f t="shared" si="10"/>
        <v>231.79999999999995</v>
      </c>
      <c r="J730" s="422"/>
      <c r="M730" s="20"/>
    </row>
    <row r="731" spans="1:13">
      <c r="A731" s="3">
        <v>45348</v>
      </c>
      <c r="B731" s="422">
        <v>28299</v>
      </c>
      <c r="C731" s="422" t="s">
        <v>27</v>
      </c>
      <c r="D731" t="s">
        <v>12</v>
      </c>
      <c r="E731" s="207"/>
      <c r="F731" s="20">
        <v>161.80000000000001</v>
      </c>
      <c r="G731" s="2">
        <f t="shared" si="10"/>
        <v>69.999999999999943</v>
      </c>
      <c r="J731" s="422"/>
      <c r="M731" s="20"/>
    </row>
    <row r="732" spans="1:13">
      <c r="A732" s="3">
        <v>45348</v>
      </c>
      <c r="B732" s="422">
        <v>28299</v>
      </c>
      <c r="C732" s="422" t="s">
        <v>27</v>
      </c>
      <c r="D732" t="s">
        <v>13</v>
      </c>
      <c r="E732" s="207"/>
      <c r="F732" s="20">
        <v>5</v>
      </c>
      <c r="G732" s="2">
        <f t="shared" si="10"/>
        <v>64.999999999999943</v>
      </c>
      <c r="J732" s="422"/>
      <c r="M732" s="20"/>
    </row>
    <row r="733" spans="1:13">
      <c r="A733" s="3">
        <v>45356</v>
      </c>
      <c r="B733" s="422">
        <v>28406</v>
      </c>
      <c r="C733" s="422" t="s">
        <v>27</v>
      </c>
      <c r="D733" t="s">
        <v>14</v>
      </c>
      <c r="E733" s="2"/>
      <c r="F733" s="2">
        <v>60</v>
      </c>
      <c r="G733" s="2">
        <f t="shared" si="10"/>
        <v>4.9999999999999432</v>
      </c>
      <c r="J733" s="422"/>
      <c r="M733" s="20"/>
    </row>
    <row r="734" spans="1:13">
      <c r="A734" s="3">
        <v>45356</v>
      </c>
      <c r="B734" s="422">
        <v>28406</v>
      </c>
      <c r="C734" s="422" t="s">
        <v>27</v>
      </c>
      <c r="D734" t="s">
        <v>15</v>
      </c>
      <c r="E734" s="2"/>
      <c r="F734" s="2">
        <v>5</v>
      </c>
      <c r="G734" s="2">
        <f t="shared" si="10"/>
        <v>-5.6843418860808015E-14</v>
      </c>
      <c r="J734" s="422"/>
      <c r="M734" s="20"/>
    </row>
    <row r="735" spans="1:13">
      <c r="A735" s="81">
        <v>45322</v>
      </c>
      <c r="B735" s="421" t="s">
        <v>10</v>
      </c>
      <c r="C735" s="421" t="s">
        <v>11</v>
      </c>
      <c r="D735" t="s">
        <v>12</v>
      </c>
      <c r="E735" s="20">
        <v>180.7</v>
      </c>
      <c r="G735" s="2">
        <f t="shared" si="10"/>
        <v>180.69999999999993</v>
      </c>
      <c r="L735" s="28"/>
    </row>
    <row r="736" spans="1:13">
      <c r="A736" s="70"/>
      <c r="B736" s="422"/>
      <c r="C736" s="422"/>
      <c r="D736" t="s">
        <v>13</v>
      </c>
      <c r="E736" s="20">
        <v>8.8000000000000007</v>
      </c>
      <c r="G736" s="2">
        <f t="shared" si="10"/>
        <v>189.49999999999994</v>
      </c>
    </row>
    <row r="737" spans="1:13">
      <c r="A737" s="70"/>
      <c r="B737" s="422"/>
      <c r="C737" s="422"/>
      <c r="D737" t="s">
        <v>14</v>
      </c>
      <c r="E737" s="207">
        <v>60</v>
      </c>
      <c r="G737" s="2">
        <f t="shared" si="10"/>
        <v>249.49999999999994</v>
      </c>
      <c r="M737" s="28"/>
    </row>
    <row r="738" spans="1:13">
      <c r="A738" s="70"/>
      <c r="B738" s="422"/>
      <c r="C738" s="422"/>
      <c r="D738" t="s">
        <v>15</v>
      </c>
      <c r="E738" s="207">
        <v>5</v>
      </c>
      <c r="G738" s="2">
        <f t="shared" si="10"/>
        <v>254.49999999999994</v>
      </c>
    </row>
    <row r="739" spans="1:13">
      <c r="A739" s="3">
        <v>45348</v>
      </c>
      <c r="B739" s="422">
        <v>28299</v>
      </c>
      <c r="C739" s="422" t="s">
        <v>11</v>
      </c>
      <c r="D739" t="s">
        <v>12</v>
      </c>
      <c r="F739" s="20">
        <v>180.7</v>
      </c>
      <c r="G739" s="2">
        <f>+G738+E739-F739</f>
        <v>73.799999999999955</v>
      </c>
    </row>
    <row r="740" spans="1:13">
      <c r="A740" s="3">
        <v>45348</v>
      </c>
      <c r="B740" s="422">
        <v>28299</v>
      </c>
      <c r="C740" s="422" t="s">
        <v>11</v>
      </c>
      <c r="D740" t="s">
        <v>13</v>
      </c>
      <c r="F740" s="20">
        <v>8.8000000000000007</v>
      </c>
      <c r="G740" s="2">
        <f>+G739+E740-F740</f>
        <v>64.999999999999957</v>
      </c>
    </row>
    <row r="741" spans="1:13">
      <c r="A741" s="3">
        <v>45356</v>
      </c>
      <c r="B741" s="422">
        <v>28406</v>
      </c>
      <c r="C741" s="422" t="s">
        <v>11</v>
      </c>
      <c r="D741" t="s">
        <v>14</v>
      </c>
      <c r="E741" s="2"/>
      <c r="F741" s="2">
        <v>60</v>
      </c>
      <c r="G741" s="2">
        <f t="shared" ref="G741:G751" si="11">+G740+E741-F741</f>
        <v>4.9999999999999574</v>
      </c>
    </row>
    <row r="742" spans="1:13">
      <c r="A742" s="3">
        <v>45356</v>
      </c>
      <c r="B742" s="422">
        <v>28406</v>
      </c>
      <c r="C742" s="422" t="s">
        <v>11</v>
      </c>
      <c r="D742" t="s">
        <v>15</v>
      </c>
      <c r="E742" s="2"/>
      <c r="F742" s="2">
        <v>5</v>
      </c>
      <c r="G742" s="2">
        <f t="shared" si="11"/>
        <v>-4.2632564145606011E-14</v>
      </c>
    </row>
    <row r="743" spans="1:13">
      <c r="A743" s="31">
        <v>45351</v>
      </c>
      <c r="B743" s="421" t="s">
        <v>10</v>
      </c>
      <c r="C743" s="421" t="s">
        <v>17</v>
      </c>
      <c r="D743" t="s">
        <v>12</v>
      </c>
      <c r="E743" s="20">
        <v>187.2</v>
      </c>
      <c r="G743" s="2">
        <f t="shared" si="11"/>
        <v>187.19999999999993</v>
      </c>
    </row>
    <row r="744" spans="1:13">
      <c r="B744" s="422"/>
      <c r="C744" s="422"/>
      <c r="D744" t="s">
        <v>13</v>
      </c>
      <c r="E744" s="20">
        <v>5</v>
      </c>
      <c r="G744" s="2">
        <f t="shared" si="11"/>
        <v>192.19999999999993</v>
      </c>
    </row>
    <row r="745" spans="1:13">
      <c r="B745" s="422"/>
      <c r="C745" s="422"/>
      <c r="D745" t="s">
        <v>14</v>
      </c>
      <c r="E745" s="207">
        <v>58</v>
      </c>
      <c r="G745" s="2">
        <f t="shared" si="11"/>
        <v>250.19999999999993</v>
      </c>
    </row>
    <row r="746" spans="1:13">
      <c r="A746"/>
      <c r="B746" s="422"/>
      <c r="C746" s="422"/>
      <c r="D746" t="s">
        <v>15</v>
      </c>
      <c r="E746" s="207">
        <v>5</v>
      </c>
      <c r="G746" s="2">
        <f t="shared" si="11"/>
        <v>255.19999999999993</v>
      </c>
    </row>
    <row r="747" spans="1:13">
      <c r="A747" s="3">
        <v>45376</v>
      </c>
      <c r="B747" s="422">
        <v>28659</v>
      </c>
      <c r="C747" s="422" t="s">
        <v>17</v>
      </c>
      <c r="D747" t="s">
        <v>12</v>
      </c>
      <c r="F747" s="20">
        <v>187.2</v>
      </c>
      <c r="G747" s="2">
        <f t="shared" si="11"/>
        <v>67.999999999999943</v>
      </c>
    </row>
    <row r="748" spans="1:13">
      <c r="A748" s="3">
        <v>45376</v>
      </c>
      <c r="B748" s="422">
        <v>28659</v>
      </c>
      <c r="C748" s="422" t="s">
        <v>17</v>
      </c>
      <c r="D748" t="s">
        <v>13</v>
      </c>
      <c r="F748" s="20">
        <v>5</v>
      </c>
      <c r="G748" s="2">
        <f t="shared" si="11"/>
        <v>62.999999999999943</v>
      </c>
    </row>
    <row r="749" spans="1:13">
      <c r="A749" s="3">
        <v>45376</v>
      </c>
      <c r="B749" s="422">
        <v>28659</v>
      </c>
      <c r="C749" s="422" t="s">
        <v>17</v>
      </c>
      <c r="D749" t="s">
        <v>14</v>
      </c>
      <c r="F749" s="207">
        <v>58</v>
      </c>
      <c r="G749" s="2">
        <f t="shared" si="11"/>
        <v>4.9999999999999432</v>
      </c>
    </row>
    <row r="750" spans="1:13">
      <c r="A750" s="3">
        <v>45376</v>
      </c>
      <c r="B750" s="422">
        <v>28659</v>
      </c>
      <c r="C750" s="422" t="s">
        <v>17</v>
      </c>
      <c r="D750" t="s">
        <v>15</v>
      </c>
      <c r="F750" s="207">
        <v>5</v>
      </c>
      <c r="G750" s="2">
        <f t="shared" si="11"/>
        <v>-5.6843418860808015E-14</v>
      </c>
    </row>
    <row r="751" spans="1:13">
      <c r="A751" s="31">
        <v>45382</v>
      </c>
      <c r="B751" s="421" t="s">
        <v>10</v>
      </c>
      <c r="C751" s="421" t="s">
        <v>18</v>
      </c>
      <c r="D751" t="s">
        <v>12</v>
      </c>
      <c r="E751" s="207">
        <v>181.2</v>
      </c>
      <c r="G751" s="2">
        <f t="shared" si="11"/>
        <v>181.19999999999993</v>
      </c>
      <c r="I751" s="440" t="s">
        <v>420</v>
      </c>
      <c r="J751" s="440"/>
      <c r="K751" s="440"/>
    </row>
    <row r="752" spans="1:13">
      <c r="B752" s="422"/>
      <c r="C752" s="422"/>
      <c r="D752" t="s">
        <v>13</v>
      </c>
      <c r="E752" s="207">
        <v>5</v>
      </c>
      <c r="G752" s="2">
        <f>+G751+E752-F752</f>
        <v>186.19999999999993</v>
      </c>
      <c r="H752">
        <v>2024</v>
      </c>
      <c r="I752" s="421"/>
      <c r="L752" s="207"/>
    </row>
    <row r="753" spans="1:12">
      <c r="B753" s="422"/>
      <c r="C753" s="422"/>
      <c r="D753" t="s">
        <v>14</v>
      </c>
      <c r="E753" s="207">
        <v>60</v>
      </c>
      <c r="G753" s="2">
        <f>+G752+E753-F753</f>
        <v>246.19999999999993</v>
      </c>
      <c r="H753" s="28"/>
      <c r="I753" s="422"/>
      <c r="L753" s="207"/>
    </row>
    <row r="754" spans="1:12">
      <c r="B754" s="422"/>
      <c r="C754" s="422"/>
      <c r="D754" t="s">
        <v>15</v>
      </c>
      <c r="E754" s="207">
        <v>5</v>
      </c>
      <c r="G754" s="2">
        <f>+G753+E754-F754</f>
        <v>251.19999999999993</v>
      </c>
      <c r="I754" s="422"/>
      <c r="L754" s="207"/>
    </row>
    <row r="755" spans="1:12">
      <c r="A755" s="3">
        <v>45434</v>
      </c>
      <c r="B755" s="422">
        <v>28899</v>
      </c>
      <c r="C755" s="422" t="s">
        <v>18</v>
      </c>
      <c r="D755" t="s">
        <v>12</v>
      </c>
      <c r="E755" s="207"/>
      <c r="F755" s="2">
        <v>181.2</v>
      </c>
      <c r="G755" s="2">
        <f>+G754+E755-F755</f>
        <v>69.999999999999943</v>
      </c>
      <c r="I755" s="421"/>
      <c r="L755" s="207"/>
    </row>
    <row r="756" spans="1:12">
      <c r="A756" s="3">
        <v>45481</v>
      </c>
      <c r="B756" s="422">
        <v>29186</v>
      </c>
      <c r="C756" s="422" t="s">
        <v>18</v>
      </c>
      <c r="D756" t="s">
        <v>13</v>
      </c>
      <c r="E756" s="207"/>
      <c r="F756" s="207">
        <v>5</v>
      </c>
      <c r="G756" s="2">
        <f>+G755+E756-F756</f>
        <v>64.999999999999943</v>
      </c>
      <c r="I756" s="421"/>
      <c r="L756" s="207"/>
    </row>
    <row r="757" spans="1:12">
      <c r="A757" s="3">
        <v>45481</v>
      </c>
      <c r="B757" s="422">
        <v>29186</v>
      </c>
      <c r="C757" s="422" t="s">
        <v>18</v>
      </c>
      <c r="D757" t="s">
        <v>14</v>
      </c>
      <c r="E757" s="207"/>
      <c r="F757" s="207">
        <v>60</v>
      </c>
      <c r="G757" s="2">
        <f>+G756+E757-F757</f>
        <v>4.9999999999999432</v>
      </c>
      <c r="I757" s="421"/>
      <c r="L757" s="207"/>
    </row>
    <row r="758" spans="1:12">
      <c r="A758" s="3">
        <v>45481</v>
      </c>
      <c r="B758" s="422">
        <v>29186</v>
      </c>
      <c r="C758" s="422" t="s">
        <v>18</v>
      </c>
      <c r="D758" t="s">
        <v>15</v>
      </c>
      <c r="E758" s="207"/>
      <c r="F758" s="207">
        <v>5</v>
      </c>
      <c r="G758" s="2">
        <f>+G757+E758-F758</f>
        <v>-5.6843418860808015E-14</v>
      </c>
      <c r="I758" s="421"/>
      <c r="L758" s="207"/>
    </row>
    <row r="759" spans="1:12">
      <c r="A759" s="31">
        <v>45412</v>
      </c>
      <c r="B759" s="421" t="s">
        <v>10</v>
      </c>
      <c r="C759" s="421" t="s">
        <v>19</v>
      </c>
      <c r="D759" t="s">
        <v>12</v>
      </c>
      <c r="E759" s="207">
        <v>180.2</v>
      </c>
      <c r="G759" s="2">
        <f>+G758+E759-F759</f>
        <v>180.19999999999993</v>
      </c>
      <c r="I759" s="422"/>
      <c r="L759" s="207"/>
    </row>
    <row r="760" spans="1:12">
      <c r="B760" s="422"/>
      <c r="C760" s="422"/>
      <c r="D760" t="s">
        <v>13</v>
      </c>
      <c r="E760" s="207">
        <v>5</v>
      </c>
      <c r="G760" s="2">
        <f>+G759+E760-F760</f>
        <v>185.19999999999993</v>
      </c>
      <c r="I760" s="422"/>
      <c r="L760" s="207"/>
    </row>
    <row r="761" spans="1:12">
      <c r="B761" s="422"/>
      <c r="C761" s="422"/>
      <c r="D761" t="s">
        <v>14</v>
      </c>
      <c r="E761" s="207">
        <v>60</v>
      </c>
      <c r="G761" s="2">
        <f>+G760+E761-F761</f>
        <v>245.19999999999993</v>
      </c>
      <c r="I761" s="421"/>
      <c r="L761" s="207"/>
    </row>
    <row r="762" spans="1:12">
      <c r="B762" s="422"/>
      <c r="C762" s="422"/>
      <c r="D762" t="s">
        <v>15</v>
      </c>
      <c r="E762" s="207">
        <v>5</v>
      </c>
      <c r="G762" s="2">
        <f>+G761+E762-F762</f>
        <v>250.19999999999993</v>
      </c>
      <c r="I762" s="422"/>
      <c r="K762" s="207"/>
    </row>
    <row r="763" spans="1:12">
      <c r="A763" s="3">
        <v>45462</v>
      </c>
      <c r="B763" s="422">
        <v>29049</v>
      </c>
      <c r="C763" s="422" t="s">
        <v>19</v>
      </c>
      <c r="D763" t="s">
        <v>12</v>
      </c>
      <c r="E763" s="207"/>
      <c r="F763" s="2">
        <v>180.2</v>
      </c>
      <c r="G763" s="2">
        <f>+G762+E763-F763</f>
        <v>69.999999999999943</v>
      </c>
      <c r="I763" s="422"/>
      <c r="K763" s="207"/>
    </row>
    <row r="764" spans="1:12">
      <c r="A764" s="3">
        <v>45481</v>
      </c>
      <c r="B764" s="422">
        <v>29186</v>
      </c>
      <c r="C764" s="422" t="s">
        <v>19</v>
      </c>
      <c r="D764" t="s">
        <v>13</v>
      </c>
      <c r="E764" s="207"/>
      <c r="F764" s="207">
        <v>5</v>
      </c>
      <c r="G764" s="2">
        <f>+G763+E764-F764</f>
        <v>64.999999999999943</v>
      </c>
      <c r="I764" s="422"/>
      <c r="K764" s="207"/>
    </row>
    <row r="765" spans="1:12">
      <c r="A765" s="3">
        <v>45481</v>
      </c>
      <c r="B765" s="422">
        <v>29186</v>
      </c>
      <c r="C765" s="422" t="s">
        <v>19</v>
      </c>
      <c r="D765" t="s">
        <v>14</v>
      </c>
      <c r="E765" s="207"/>
      <c r="F765" s="207">
        <v>60</v>
      </c>
      <c r="G765" s="2">
        <f>+G764+E765-F765</f>
        <v>4.9999999999999432</v>
      </c>
      <c r="I765" s="422"/>
      <c r="K765" s="207"/>
    </row>
    <row r="766" spans="1:12">
      <c r="A766" s="3">
        <v>45481</v>
      </c>
      <c r="B766" s="422">
        <v>29186</v>
      </c>
      <c r="C766" s="422" t="s">
        <v>19</v>
      </c>
      <c r="D766" t="s">
        <v>15</v>
      </c>
      <c r="E766" s="207"/>
      <c r="F766" s="207">
        <v>5</v>
      </c>
      <c r="G766" s="2">
        <f>+G765+E766-F766</f>
        <v>-5.6843418860808015E-14</v>
      </c>
      <c r="I766" s="422"/>
      <c r="K766" s="207"/>
    </row>
    <row r="767" spans="1:12">
      <c r="A767" s="31">
        <v>45443</v>
      </c>
      <c r="B767" s="421" t="s">
        <v>10</v>
      </c>
      <c r="C767" s="421" t="s">
        <v>20</v>
      </c>
      <c r="D767" t="s">
        <v>12</v>
      </c>
      <c r="E767" s="207">
        <v>163.9</v>
      </c>
      <c r="G767" s="2">
        <f t="shared" ref="G767:G847" si="12">+G766+E767-F767</f>
        <v>163.89999999999995</v>
      </c>
      <c r="I767" s="422"/>
      <c r="K767" s="207"/>
    </row>
    <row r="768" spans="1:12">
      <c r="B768" s="422"/>
      <c r="C768" s="422"/>
      <c r="D768" t="s">
        <v>13</v>
      </c>
      <c r="E768" s="207">
        <v>5</v>
      </c>
      <c r="G768" s="2">
        <f t="shared" si="12"/>
        <v>168.89999999999995</v>
      </c>
      <c r="I768" s="421"/>
      <c r="K768" s="207"/>
    </row>
    <row r="769" spans="1:11">
      <c r="B769" s="422"/>
      <c r="C769" s="422"/>
      <c r="D769" t="s">
        <v>14</v>
      </c>
      <c r="E769" s="207">
        <v>60</v>
      </c>
      <c r="G769" s="2">
        <f t="shared" si="12"/>
        <v>228.89999999999995</v>
      </c>
      <c r="I769" s="422"/>
      <c r="K769" s="207"/>
    </row>
    <row r="770" spans="1:11">
      <c r="B770" s="422"/>
      <c r="C770" s="422"/>
      <c r="D770" t="s">
        <v>15</v>
      </c>
      <c r="E770" s="207">
        <v>5</v>
      </c>
      <c r="G770" s="2">
        <f t="shared" si="12"/>
        <v>233.89999999999995</v>
      </c>
      <c r="K770" s="207"/>
    </row>
    <row r="771" spans="1:11">
      <c r="A771" s="3">
        <v>45481</v>
      </c>
      <c r="B771" s="422">
        <v>29186</v>
      </c>
      <c r="C771" s="422" t="s">
        <v>20</v>
      </c>
      <c r="D771" t="s">
        <v>12</v>
      </c>
      <c r="E771" s="207"/>
      <c r="F771" s="2">
        <v>160</v>
      </c>
      <c r="G771" s="2">
        <f t="shared" si="12"/>
        <v>73.899999999999949</v>
      </c>
      <c r="K771" s="207"/>
    </row>
    <row r="772" spans="1:11">
      <c r="A772" s="3">
        <v>45482</v>
      </c>
      <c r="B772" s="422">
        <v>29227</v>
      </c>
      <c r="C772" s="422" t="s">
        <v>20</v>
      </c>
      <c r="D772" t="s">
        <v>12</v>
      </c>
      <c r="E772" s="207"/>
      <c r="F772" s="207">
        <v>3.9</v>
      </c>
      <c r="G772" s="2">
        <f t="shared" si="12"/>
        <v>69.999999999999943</v>
      </c>
      <c r="K772" s="207"/>
    </row>
    <row r="773" spans="1:11">
      <c r="A773" s="3">
        <v>45482</v>
      </c>
      <c r="B773" s="422">
        <v>29227</v>
      </c>
      <c r="C773" s="422" t="s">
        <v>20</v>
      </c>
      <c r="D773" t="s">
        <v>13</v>
      </c>
      <c r="E773" s="207"/>
      <c r="F773" s="207">
        <v>5</v>
      </c>
      <c r="G773" s="2">
        <f t="shared" si="12"/>
        <v>64.999999999999943</v>
      </c>
      <c r="K773" s="207"/>
    </row>
    <row r="774" spans="1:11">
      <c r="A774" s="3">
        <v>45482</v>
      </c>
      <c r="B774" s="422">
        <v>29227</v>
      </c>
      <c r="C774" s="422" t="s">
        <v>20</v>
      </c>
      <c r="D774" t="s">
        <v>14</v>
      </c>
      <c r="E774" s="207"/>
      <c r="F774" s="207">
        <v>60</v>
      </c>
      <c r="G774" s="2">
        <f t="shared" si="12"/>
        <v>4.9999999999999432</v>
      </c>
      <c r="K774" s="207"/>
    </row>
    <row r="775" spans="1:11">
      <c r="A775" s="3">
        <v>45482</v>
      </c>
      <c r="B775" s="422">
        <v>29227</v>
      </c>
      <c r="C775" s="422" t="s">
        <v>20</v>
      </c>
      <c r="D775" t="s">
        <v>15</v>
      </c>
      <c r="E775" s="207"/>
      <c r="F775" s="207">
        <v>5</v>
      </c>
      <c r="G775" s="2">
        <f t="shared" si="12"/>
        <v>-5.6843418860808015E-14</v>
      </c>
      <c r="K775" s="207"/>
    </row>
    <row r="776" spans="1:11">
      <c r="A776" s="81">
        <v>45473</v>
      </c>
      <c r="B776" s="421" t="s">
        <v>10</v>
      </c>
      <c r="C776" s="421" t="s">
        <v>21</v>
      </c>
      <c r="D776" t="s">
        <v>12</v>
      </c>
      <c r="E776" s="207">
        <v>159.19999999999999</v>
      </c>
      <c r="G776" s="2">
        <f t="shared" si="12"/>
        <v>159.19999999999993</v>
      </c>
      <c r="I776" s="421"/>
      <c r="K776" s="207"/>
    </row>
    <row r="777" spans="1:11">
      <c r="A777" s="70"/>
      <c r="B777" s="422"/>
      <c r="C777" s="422"/>
      <c r="D777" t="s">
        <v>13</v>
      </c>
      <c r="E777" s="207">
        <v>7</v>
      </c>
      <c r="G777" s="2">
        <f t="shared" si="12"/>
        <v>166.19999999999993</v>
      </c>
      <c r="K777" s="207"/>
    </row>
    <row r="778" spans="1:11">
      <c r="A778" s="70"/>
      <c r="B778" s="422"/>
      <c r="C778" s="422"/>
      <c r="D778" t="s">
        <v>14</v>
      </c>
      <c r="E778" s="207">
        <v>60</v>
      </c>
      <c r="G778" s="2">
        <f t="shared" si="12"/>
        <v>226.19999999999993</v>
      </c>
      <c r="K778" s="28"/>
    </row>
    <row r="779" spans="1:11">
      <c r="A779" s="70"/>
      <c r="B779" s="422"/>
      <c r="C779" s="422"/>
      <c r="D779" t="s">
        <v>15</v>
      </c>
      <c r="E779" s="207">
        <v>5</v>
      </c>
      <c r="G779" s="2">
        <f t="shared" si="12"/>
        <v>231.19999999999993</v>
      </c>
    </row>
    <row r="780" spans="1:11">
      <c r="A780" s="3">
        <v>45482</v>
      </c>
      <c r="B780" s="422">
        <v>29227</v>
      </c>
      <c r="C780" s="422" t="s">
        <v>21</v>
      </c>
      <c r="D780" t="s">
        <v>14</v>
      </c>
      <c r="F780" s="2">
        <v>60</v>
      </c>
      <c r="G780" s="2">
        <f t="shared" si="12"/>
        <v>171.19999999999993</v>
      </c>
    </row>
    <row r="781" spans="1:11">
      <c r="A781" s="3">
        <v>45482</v>
      </c>
      <c r="B781" s="422">
        <v>29227</v>
      </c>
      <c r="C781" s="422" t="s">
        <v>21</v>
      </c>
      <c r="D781" t="s">
        <v>15</v>
      </c>
      <c r="F781" s="2">
        <v>5</v>
      </c>
      <c r="G781" s="2">
        <f t="shared" si="12"/>
        <v>166.19999999999993</v>
      </c>
    </row>
    <row r="782" spans="1:11">
      <c r="A782" s="3">
        <v>45553</v>
      </c>
      <c r="B782" s="422">
        <v>29688</v>
      </c>
      <c r="C782" s="422" t="s">
        <v>21</v>
      </c>
      <c r="D782" t="s">
        <v>12</v>
      </c>
      <c r="F782" s="2">
        <v>150</v>
      </c>
      <c r="G782" s="2">
        <f t="shared" si="12"/>
        <v>16.199999999999932</v>
      </c>
    </row>
    <row r="783" spans="1:11">
      <c r="A783" s="3">
        <v>45560</v>
      </c>
      <c r="B783" s="422">
        <v>29715</v>
      </c>
      <c r="C783" s="422" t="s">
        <v>21</v>
      </c>
      <c r="D783" t="s">
        <v>12</v>
      </c>
      <c r="F783" s="2">
        <v>9.1999999999999993</v>
      </c>
      <c r="G783" s="2">
        <f t="shared" si="12"/>
        <v>6.9999999999999325</v>
      </c>
    </row>
    <row r="784" spans="1:11">
      <c r="A784" s="3">
        <v>45560</v>
      </c>
      <c r="B784" s="422">
        <v>29715</v>
      </c>
      <c r="C784" s="422" t="s">
        <v>21</v>
      </c>
      <c r="D784" t="s">
        <v>13</v>
      </c>
      <c r="F784" s="2">
        <v>7</v>
      </c>
      <c r="G784" s="2">
        <f t="shared" si="12"/>
        <v>-6.7501559897209518E-14</v>
      </c>
    </row>
    <row r="785" spans="1:13">
      <c r="A785" s="81">
        <v>45504</v>
      </c>
      <c r="B785" s="421" t="s">
        <v>10</v>
      </c>
      <c r="C785" s="421" t="s">
        <v>22</v>
      </c>
      <c r="D785" t="s">
        <v>12</v>
      </c>
      <c r="E785" s="207">
        <v>156.30000000000001</v>
      </c>
      <c r="G785" s="2">
        <f t="shared" si="12"/>
        <v>156.29999999999995</v>
      </c>
    </row>
    <row r="786" spans="1:13">
      <c r="A786" s="70"/>
      <c r="B786" s="422"/>
      <c r="C786" s="422"/>
      <c r="D786" t="s">
        <v>13</v>
      </c>
      <c r="E786" s="207">
        <v>7</v>
      </c>
      <c r="G786" s="2">
        <f t="shared" si="12"/>
        <v>163.29999999999995</v>
      </c>
      <c r="M786" s="28"/>
    </row>
    <row r="787" spans="1:13">
      <c r="A787" s="70"/>
      <c r="B787" s="422"/>
      <c r="C787" s="422"/>
      <c r="D787" t="s">
        <v>14</v>
      </c>
      <c r="E787" s="207">
        <v>60</v>
      </c>
      <c r="G787" s="2">
        <f t="shared" si="12"/>
        <v>223.29999999999995</v>
      </c>
    </row>
    <row r="788" spans="1:13">
      <c r="A788" s="70"/>
      <c r="B788" s="422"/>
      <c r="C788" s="422"/>
      <c r="D788" t="s">
        <v>15</v>
      </c>
      <c r="E788" s="207">
        <v>5</v>
      </c>
      <c r="G788" s="2">
        <f t="shared" si="12"/>
        <v>228.29999999999995</v>
      </c>
    </row>
    <row r="789" spans="1:13">
      <c r="A789" s="70"/>
      <c r="B789" s="422"/>
      <c r="C789" s="422"/>
      <c r="D789" t="s">
        <v>153</v>
      </c>
      <c r="E789" s="207">
        <v>250</v>
      </c>
      <c r="G789" s="2">
        <f t="shared" si="12"/>
        <v>478.29999999999995</v>
      </c>
    </row>
    <row r="790" spans="1:13">
      <c r="A790" s="3">
        <v>45560</v>
      </c>
      <c r="B790" s="422">
        <v>29715</v>
      </c>
      <c r="C790" s="422" t="s">
        <v>22</v>
      </c>
      <c r="D790" t="s">
        <v>12</v>
      </c>
      <c r="E790" s="207"/>
      <c r="F790" s="2">
        <v>156.30000000000001</v>
      </c>
      <c r="G790" s="2">
        <f t="shared" si="12"/>
        <v>321.99999999999994</v>
      </c>
      <c r="L790" s="207"/>
    </row>
    <row r="791" spans="1:13">
      <c r="A791" s="3">
        <v>45560</v>
      </c>
      <c r="B791" s="422">
        <v>29715</v>
      </c>
      <c r="C791" s="422" t="s">
        <v>22</v>
      </c>
      <c r="D791" t="s">
        <v>13</v>
      </c>
      <c r="E791" s="207"/>
      <c r="F791" s="2">
        <v>7</v>
      </c>
      <c r="G791" s="2">
        <f t="shared" si="12"/>
        <v>314.99999999999994</v>
      </c>
      <c r="L791" s="28"/>
    </row>
    <row r="792" spans="1:13">
      <c r="A792" s="3">
        <v>45489</v>
      </c>
      <c r="B792" s="422">
        <v>29347</v>
      </c>
      <c r="C792" s="422" t="s">
        <v>22</v>
      </c>
      <c r="D792" t="s">
        <v>153</v>
      </c>
      <c r="E792" s="207"/>
      <c r="F792" s="2">
        <v>250</v>
      </c>
      <c r="G792" s="2">
        <f t="shared" si="12"/>
        <v>64.999999999999943</v>
      </c>
      <c r="L792" s="207"/>
    </row>
    <row r="793" spans="1:13">
      <c r="A793" s="3">
        <v>45656</v>
      </c>
      <c r="B793" s="422">
        <v>30241</v>
      </c>
      <c r="C793" s="422" t="s">
        <v>22</v>
      </c>
      <c r="D793" t="s">
        <v>14</v>
      </c>
      <c r="F793" s="2">
        <v>60</v>
      </c>
      <c r="G793" s="2">
        <f t="shared" si="12"/>
        <v>4.9999999999999432</v>
      </c>
      <c r="L793" s="207"/>
    </row>
    <row r="794" spans="1:13">
      <c r="A794" s="3">
        <v>45656</v>
      </c>
      <c r="B794" s="422">
        <v>30241</v>
      </c>
      <c r="C794" s="422" t="s">
        <v>22</v>
      </c>
      <c r="D794" t="s">
        <v>15</v>
      </c>
      <c r="F794" s="2">
        <v>5</v>
      </c>
      <c r="G794" s="2">
        <f t="shared" si="12"/>
        <v>-5.6843418860808015E-14</v>
      </c>
      <c r="L794" s="207"/>
    </row>
    <row r="795" spans="1:13">
      <c r="A795" s="31">
        <v>45535</v>
      </c>
      <c r="B795" s="421" t="s">
        <v>10</v>
      </c>
      <c r="C795" s="421" t="s">
        <v>57</v>
      </c>
      <c r="D795" t="s">
        <v>12</v>
      </c>
      <c r="E795" s="207">
        <v>156.69999999999999</v>
      </c>
      <c r="G795" s="2">
        <f t="shared" si="12"/>
        <v>156.69999999999993</v>
      </c>
      <c r="I795" s="422"/>
      <c r="K795" s="207"/>
    </row>
    <row r="796" spans="1:13">
      <c r="B796" s="422"/>
      <c r="C796" s="422"/>
      <c r="D796" t="s">
        <v>13</v>
      </c>
      <c r="E796" s="207">
        <v>7</v>
      </c>
      <c r="G796" s="2">
        <f t="shared" si="12"/>
        <v>163.69999999999993</v>
      </c>
      <c r="I796" s="422"/>
      <c r="K796" s="207"/>
    </row>
    <row r="797" spans="1:13">
      <c r="B797" s="422"/>
      <c r="C797" s="422"/>
      <c r="D797" t="s">
        <v>14</v>
      </c>
      <c r="E797" s="207">
        <v>60</v>
      </c>
      <c r="G797" s="2">
        <f t="shared" si="12"/>
        <v>223.69999999999993</v>
      </c>
      <c r="I797" s="422"/>
      <c r="K797" s="207"/>
    </row>
    <row r="798" spans="1:13">
      <c r="B798" s="422"/>
      <c r="C798" s="422"/>
      <c r="D798" t="s">
        <v>15</v>
      </c>
      <c r="E798" s="207">
        <v>5</v>
      </c>
      <c r="G798" s="2">
        <f t="shared" si="12"/>
        <v>228.69999999999993</v>
      </c>
      <c r="K798" s="28"/>
      <c r="L798" s="28"/>
    </row>
    <row r="799" spans="1:13">
      <c r="A799" s="3">
        <v>45595</v>
      </c>
      <c r="B799" s="422">
        <v>29917</v>
      </c>
      <c r="C799" s="422" t="s">
        <v>57</v>
      </c>
      <c r="D799" t="s">
        <v>12</v>
      </c>
      <c r="E799" s="207"/>
      <c r="F799" s="2">
        <v>156.69999999999999</v>
      </c>
      <c r="G799" s="2">
        <f t="shared" si="12"/>
        <v>71.999999999999943</v>
      </c>
      <c r="L799" s="28"/>
    </row>
    <row r="800" spans="1:13">
      <c r="A800" s="3">
        <v>45595</v>
      </c>
      <c r="B800" s="422">
        <v>29917</v>
      </c>
      <c r="C800" s="422" t="s">
        <v>57</v>
      </c>
      <c r="D800" t="s">
        <v>13</v>
      </c>
      <c r="E800" s="207"/>
      <c r="F800" s="2">
        <v>7</v>
      </c>
      <c r="G800" s="2">
        <f t="shared" si="12"/>
        <v>64.999999999999943</v>
      </c>
      <c r="I800" s="250"/>
      <c r="J800" s="250"/>
      <c r="K800" s="250"/>
      <c r="L800" s="28"/>
    </row>
    <row r="801" spans="1:12">
      <c r="A801" s="70">
        <v>45693</v>
      </c>
      <c r="B801" s="422">
        <v>30425</v>
      </c>
      <c r="C801" s="422" t="s">
        <v>57</v>
      </c>
      <c r="D801" t="s">
        <v>14</v>
      </c>
      <c r="F801" s="2">
        <v>60</v>
      </c>
      <c r="G801" s="2">
        <f t="shared" si="12"/>
        <v>4.9999999999999432</v>
      </c>
      <c r="I801" s="250"/>
      <c r="J801" s="250"/>
      <c r="K801" s="250"/>
      <c r="L801" s="28"/>
    </row>
    <row r="802" spans="1:12">
      <c r="A802" s="70">
        <v>45693</v>
      </c>
      <c r="B802" s="422">
        <v>30425</v>
      </c>
      <c r="C802" s="422" t="s">
        <v>57</v>
      </c>
      <c r="D802" t="s">
        <v>15</v>
      </c>
      <c r="F802" s="2">
        <v>5</v>
      </c>
      <c r="G802" s="2">
        <f t="shared" si="12"/>
        <v>-5.6843418860808015E-14</v>
      </c>
      <c r="I802" s="250"/>
      <c r="J802" s="250"/>
      <c r="K802" s="250"/>
      <c r="L802" s="28"/>
    </row>
    <row r="803" spans="1:12">
      <c r="A803" s="81">
        <v>45565</v>
      </c>
      <c r="B803" s="421" t="s">
        <v>10</v>
      </c>
      <c r="C803" s="421" t="s">
        <v>41</v>
      </c>
      <c r="D803" t="s">
        <v>12</v>
      </c>
      <c r="E803" s="207">
        <v>157.69999999999999</v>
      </c>
      <c r="G803" s="2">
        <f t="shared" si="12"/>
        <v>157.69999999999993</v>
      </c>
      <c r="I803" s="421"/>
      <c r="K803" s="207"/>
    </row>
    <row r="804" spans="1:12">
      <c r="A804" s="70"/>
      <c r="B804" s="422"/>
      <c r="C804" s="422"/>
      <c r="D804" t="s">
        <v>13</v>
      </c>
      <c r="E804" s="207">
        <v>5</v>
      </c>
      <c r="G804" s="2">
        <f t="shared" si="12"/>
        <v>162.69999999999993</v>
      </c>
      <c r="I804" s="422"/>
      <c r="K804" s="207"/>
      <c r="L804" s="28"/>
    </row>
    <row r="805" spans="1:12">
      <c r="A805" s="70"/>
      <c r="B805" s="422"/>
      <c r="C805" s="422"/>
      <c r="D805" t="s">
        <v>14</v>
      </c>
      <c r="E805" s="207">
        <v>60</v>
      </c>
      <c r="G805" s="2">
        <f t="shared" si="12"/>
        <v>222.69999999999993</v>
      </c>
      <c r="I805" s="421"/>
      <c r="K805" s="207"/>
    </row>
    <row r="806" spans="1:12">
      <c r="A806" s="70"/>
      <c r="B806" s="422"/>
      <c r="C806" s="422"/>
      <c r="D806" t="s">
        <v>15</v>
      </c>
      <c r="E806" s="207">
        <v>5</v>
      </c>
      <c r="G806" s="2">
        <f t="shared" si="12"/>
        <v>227.69999999999993</v>
      </c>
      <c r="I806" s="422"/>
      <c r="K806" s="207"/>
    </row>
    <row r="807" spans="1:12">
      <c r="A807" s="70">
        <v>45623</v>
      </c>
      <c r="B807" s="422">
        <v>30040</v>
      </c>
      <c r="C807" s="422" t="s">
        <v>41</v>
      </c>
      <c r="D807" t="s">
        <v>12</v>
      </c>
      <c r="E807" s="207"/>
      <c r="F807" s="2">
        <v>157.69999999999999</v>
      </c>
      <c r="G807" s="2">
        <f t="shared" si="12"/>
        <v>69.999999999999943</v>
      </c>
      <c r="I807" s="421"/>
      <c r="K807" s="207"/>
    </row>
    <row r="808" spans="1:12">
      <c r="A808" s="70">
        <v>45693</v>
      </c>
      <c r="B808" s="422">
        <v>30425</v>
      </c>
      <c r="C808" s="422" t="s">
        <v>41</v>
      </c>
      <c r="D808" t="s">
        <v>13</v>
      </c>
      <c r="F808" s="2">
        <v>60</v>
      </c>
      <c r="G808" s="2">
        <f t="shared" si="12"/>
        <v>9.9999999999999432</v>
      </c>
      <c r="I808" s="421"/>
      <c r="K808" s="207"/>
    </row>
    <row r="809" spans="1:12">
      <c r="A809" s="70">
        <v>45693</v>
      </c>
      <c r="B809" s="422">
        <v>30425</v>
      </c>
      <c r="C809" s="422" t="s">
        <v>41</v>
      </c>
      <c r="D809" t="s">
        <v>14</v>
      </c>
      <c r="F809" s="2">
        <v>5</v>
      </c>
      <c r="G809" s="2">
        <f t="shared" si="12"/>
        <v>4.9999999999999432</v>
      </c>
      <c r="I809" s="421"/>
      <c r="K809" s="207"/>
    </row>
    <row r="810" spans="1:12">
      <c r="A810" s="70">
        <v>45737</v>
      </c>
      <c r="B810" s="422">
        <v>30675</v>
      </c>
      <c r="C810" s="422" t="s">
        <v>41</v>
      </c>
      <c r="D810" t="s">
        <v>13</v>
      </c>
      <c r="F810" s="2">
        <v>5</v>
      </c>
      <c r="G810" s="2">
        <f t="shared" si="12"/>
        <v>-5.6843418860808015E-14</v>
      </c>
      <c r="I810" s="421"/>
      <c r="K810" s="207"/>
    </row>
    <row r="811" spans="1:12">
      <c r="A811" s="81">
        <v>45596</v>
      </c>
      <c r="B811" s="421" t="s">
        <v>10</v>
      </c>
      <c r="C811" s="421" t="s">
        <v>25</v>
      </c>
      <c r="D811" t="s">
        <v>12</v>
      </c>
      <c r="E811" s="207">
        <v>132.30000000000001</v>
      </c>
      <c r="G811" s="2">
        <f t="shared" si="12"/>
        <v>132.29999999999995</v>
      </c>
      <c r="I811" s="422"/>
      <c r="K811" s="207"/>
    </row>
    <row r="812" spans="1:12">
      <c r="A812" s="70"/>
      <c r="B812" s="422"/>
      <c r="C812" s="422"/>
      <c r="D812" t="s">
        <v>13</v>
      </c>
      <c r="E812" s="207">
        <v>7</v>
      </c>
      <c r="G812" s="2">
        <f t="shared" si="12"/>
        <v>139.29999999999995</v>
      </c>
      <c r="I812" s="422"/>
      <c r="K812" s="207"/>
    </row>
    <row r="813" spans="1:12">
      <c r="A813" s="70"/>
      <c r="B813" s="422"/>
      <c r="C813" s="422"/>
      <c r="D813" t="s">
        <v>14</v>
      </c>
      <c r="E813" s="207">
        <v>60</v>
      </c>
      <c r="G813" s="2">
        <f t="shared" si="12"/>
        <v>199.29999999999995</v>
      </c>
      <c r="I813" s="421"/>
      <c r="K813" s="207"/>
    </row>
    <row r="814" spans="1:12">
      <c r="A814" s="70"/>
      <c r="B814" s="422"/>
      <c r="C814" s="422"/>
      <c r="D814" t="s">
        <v>15</v>
      </c>
      <c r="E814" s="207">
        <v>5</v>
      </c>
      <c r="G814" s="2">
        <f t="shared" si="12"/>
        <v>204.29999999999995</v>
      </c>
      <c r="I814" s="422"/>
      <c r="K814" s="207"/>
    </row>
    <row r="815" spans="1:12">
      <c r="A815" s="3">
        <v>45656</v>
      </c>
      <c r="B815" s="422">
        <v>30241</v>
      </c>
      <c r="C815" s="422" t="s">
        <v>25</v>
      </c>
      <c r="D815" t="s">
        <v>12</v>
      </c>
      <c r="E815" s="207"/>
      <c r="F815" s="207">
        <v>132.30000000000001</v>
      </c>
      <c r="G815" s="2">
        <f t="shared" si="12"/>
        <v>71.999999999999943</v>
      </c>
    </row>
    <row r="816" spans="1:12">
      <c r="A816" s="3">
        <v>45656</v>
      </c>
      <c r="B816" s="422">
        <v>30241</v>
      </c>
      <c r="C816" s="422" t="s">
        <v>25</v>
      </c>
      <c r="D816" t="s">
        <v>13</v>
      </c>
      <c r="E816" s="207"/>
      <c r="F816" s="207">
        <v>7</v>
      </c>
      <c r="G816" s="2">
        <f t="shared" si="12"/>
        <v>64.999999999999943</v>
      </c>
      <c r="I816" s="421"/>
      <c r="K816" s="207"/>
    </row>
    <row r="817" spans="1:13">
      <c r="A817" s="70">
        <v>45737</v>
      </c>
      <c r="B817" s="422">
        <v>30675</v>
      </c>
      <c r="C817" s="422" t="s">
        <v>25</v>
      </c>
      <c r="D817" t="s">
        <v>14</v>
      </c>
      <c r="E817" s="207"/>
      <c r="F817" s="207">
        <v>60</v>
      </c>
      <c r="G817" s="2">
        <f t="shared" si="12"/>
        <v>4.9999999999999432</v>
      </c>
      <c r="I817" s="421"/>
      <c r="K817" s="207"/>
    </row>
    <row r="818" spans="1:13">
      <c r="A818" s="70">
        <v>45737</v>
      </c>
      <c r="B818" s="422">
        <v>30675</v>
      </c>
      <c r="C818" s="422" t="s">
        <v>25</v>
      </c>
      <c r="D818" t="s">
        <v>15</v>
      </c>
      <c r="E818" s="207"/>
      <c r="F818" s="207">
        <v>5</v>
      </c>
      <c r="G818" s="2">
        <f t="shared" si="12"/>
        <v>-5.6843418860808015E-14</v>
      </c>
      <c r="I818" s="421"/>
      <c r="K818" s="207"/>
    </row>
    <row r="819" spans="1:13">
      <c r="A819" s="81">
        <v>45626</v>
      </c>
      <c r="B819" s="421" t="s">
        <v>10</v>
      </c>
      <c r="C819" s="421" t="s">
        <v>58</v>
      </c>
      <c r="D819" t="s">
        <v>14</v>
      </c>
      <c r="E819" s="207">
        <v>130.80000000000001</v>
      </c>
      <c r="G819" s="2">
        <f t="shared" si="12"/>
        <v>130.79999999999995</v>
      </c>
      <c r="I819" s="422"/>
      <c r="K819" s="207"/>
    </row>
    <row r="820" spans="1:13">
      <c r="A820" s="70"/>
      <c r="B820" s="422"/>
      <c r="C820" s="422"/>
      <c r="D820" t="s">
        <v>13</v>
      </c>
      <c r="E820" s="207">
        <v>7</v>
      </c>
      <c r="G820" s="2">
        <f t="shared" si="12"/>
        <v>137.79999999999995</v>
      </c>
    </row>
    <row r="821" spans="1:13">
      <c r="A821" s="70"/>
      <c r="B821" s="422"/>
      <c r="C821" s="422"/>
      <c r="D821" t="s">
        <v>14</v>
      </c>
      <c r="E821" s="207">
        <v>60</v>
      </c>
      <c r="G821" s="2">
        <f t="shared" si="12"/>
        <v>197.79999999999995</v>
      </c>
      <c r="I821" s="440"/>
      <c r="J821" s="440"/>
      <c r="K821" s="440"/>
    </row>
    <row r="822" spans="1:13">
      <c r="A822" s="70"/>
      <c r="B822" s="422"/>
      <c r="C822" s="422"/>
      <c r="D822" t="s">
        <v>15</v>
      </c>
      <c r="E822" s="207">
        <v>5</v>
      </c>
      <c r="G822" s="2">
        <f t="shared" si="12"/>
        <v>202.79999999999995</v>
      </c>
      <c r="I822" s="421"/>
      <c r="L822" s="207"/>
    </row>
    <row r="823" spans="1:13">
      <c r="A823" s="3">
        <v>45656</v>
      </c>
      <c r="B823" s="422">
        <v>30241</v>
      </c>
      <c r="C823" s="422" t="s">
        <v>58</v>
      </c>
      <c r="D823" t="s">
        <v>12</v>
      </c>
      <c r="F823" s="207">
        <v>130.80000000000001</v>
      </c>
      <c r="G823" s="2">
        <f t="shared" si="12"/>
        <v>71.999999999999943</v>
      </c>
      <c r="I823" s="421"/>
      <c r="L823" s="207"/>
    </row>
    <row r="824" spans="1:13">
      <c r="A824" s="3">
        <v>45656</v>
      </c>
      <c r="B824" s="422">
        <v>30241</v>
      </c>
      <c r="C824" s="422" t="s">
        <v>58</v>
      </c>
      <c r="D824" t="s">
        <v>13</v>
      </c>
      <c r="F824" s="207">
        <v>7</v>
      </c>
      <c r="G824" s="2">
        <f t="shared" si="12"/>
        <v>64.999999999999943</v>
      </c>
      <c r="I824" s="422"/>
      <c r="L824" s="207"/>
    </row>
    <row r="825" spans="1:13">
      <c r="A825" s="70">
        <v>45737</v>
      </c>
      <c r="B825" s="422">
        <v>30675</v>
      </c>
      <c r="C825" s="422" t="s">
        <v>58</v>
      </c>
      <c r="D825" t="s">
        <v>14</v>
      </c>
      <c r="F825" s="207">
        <v>60</v>
      </c>
      <c r="G825" s="2">
        <f t="shared" si="12"/>
        <v>4.9999999999999432</v>
      </c>
      <c r="I825" s="422"/>
      <c r="L825" s="207"/>
    </row>
    <row r="826" spans="1:13">
      <c r="A826" s="70">
        <v>45737</v>
      </c>
      <c r="B826" s="422">
        <v>30675</v>
      </c>
      <c r="C826" s="422" t="s">
        <v>58</v>
      </c>
      <c r="D826" t="s">
        <v>15</v>
      </c>
      <c r="F826" s="207">
        <v>5</v>
      </c>
      <c r="G826" s="2">
        <f t="shared" si="12"/>
        <v>-5.6843418860808015E-14</v>
      </c>
      <c r="I826" s="422"/>
      <c r="L826" s="207"/>
    </row>
    <row r="827" spans="1:13">
      <c r="A827" s="31" t="s">
        <v>306</v>
      </c>
      <c r="B827" s="421" t="s">
        <v>10</v>
      </c>
      <c r="C827" s="421" t="s">
        <v>27</v>
      </c>
      <c r="D827" t="s">
        <v>12</v>
      </c>
      <c r="E827" s="207">
        <v>110.4</v>
      </c>
      <c r="F827" s="207"/>
      <c r="G827" s="2">
        <f t="shared" si="12"/>
        <v>110.39999999999995</v>
      </c>
      <c r="I827" s="421"/>
      <c r="L827" s="207"/>
    </row>
    <row r="828" spans="1:13">
      <c r="B828" s="422"/>
      <c r="C828" s="422"/>
      <c r="D828" t="s">
        <v>13</v>
      </c>
      <c r="E828" s="207">
        <v>3</v>
      </c>
      <c r="F828" s="207"/>
      <c r="G828" s="2">
        <f t="shared" si="12"/>
        <v>113.39999999999995</v>
      </c>
      <c r="L828" s="207"/>
    </row>
    <row r="829" spans="1:13">
      <c r="B829" s="422"/>
      <c r="C829" s="422"/>
      <c r="D829" t="s">
        <v>14</v>
      </c>
      <c r="E829" s="207">
        <v>60</v>
      </c>
      <c r="F829" s="207"/>
      <c r="G829" s="2">
        <f t="shared" si="12"/>
        <v>173.39999999999995</v>
      </c>
      <c r="I829" s="421"/>
      <c r="K829" s="207"/>
      <c r="L829" s="207"/>
      <c r="M829" s="28"/>
    </row>
    <row r="830" spans="1:13">
      <c r="B830" s="422"/>
      <c r="C830" s="422"/>
      <c r="D830" t="s">
        <v>15</v>
      </c>
      <c r="E830" s="207">
        <v>5</v>
      </c>
      <c r="F830" s="207"/>
      <c r="G830" s="2">
        <f t="shared" si="12"/>
        <v>178.39999999999995</v>
      </c>
      <c r="L830" s="207"/>
    </row>
    <row r="831" spans="1:13">
      <c r="A831" s="3">
        <v>45693</v>
      </c>
      <c r="B831" s="422">
        <v>30424</v>
      </c>
      <c r="C831" s="422" t="s">
        <v>27</v>
      </c>
      <c r="D831" t="s">
        <v>12</v>
      </c>
      <c r="E831" s="207"/>
      <c r="F831" s="207">
        <v>110.4</v>
      </c>
      <c r="G831" s="2">
        <f t="shared" si="12"/>
        <v>67.999999999999943</v>
      </c>
      <c r="L831" s="207"/>
    </row>
    <row r="832" spans="1:13">
      <c r="A832" s="70">
        <v>45737</v>
      </c>
      <c r="B832" s="422">
        <v>30675</v>
      </c>
      <c r="C832" s="422" t="s">
        <v>27</v>
      </c>
      <c r="D832" t="s">
        <v>14</v>
      </c>
      <c r="E832" s="207"/>
      <c r="F832" s="207">
        <v>60</v>
      </c>
      <c r="G832" s="2">
        <f t="shared" si="12"/>
        <v>7.9999999999999432</v>
      </c>
      <c r="L832" s="207"/>
    </row>
    <row r="833" spans="1:12">
      <c r="A833" s="70">
        <v>45737</v>
      </c>
      <c r="B833" s="422">
        <v>30675</v>
      </c>
      <c r="C833" s="422" t="s">
        <v>27</v>
      </c>
      <c r="D833" t="s">
        <v>15</v>
      </c>
      <c r="E833" s="207"/>
      <c r="F833" s="207">
        <v>5</v>
      </c>
      <c r="G833" s="2">
        <f t="shared" si="12"/>
        <v>2.9999999999999432</v>
      </c>
      <c r="L833" s="207"/>
    </row>
    <row r="834" spans="1:12">
      <c r="A834" s="70">
        <v>45737</v>
      </c>
      <c r="B834" s="422">
        <v>30676</v>
      </c>
      <c r="C834" s="422" t="s">
        <v>27</v>
      </c>
      <c r="D834" t="s">
        <v>13</v>
      </c>
      <c r="E834" s="207"/>
      <c r="F834" s="207">
        <v>3</v>
      </c>
      <c r="G834" s="2">
        <f t="shared" si="12"/>
        <v>-5.6843418860808015E-14</v>
      </c>
      <c r="L834" s="207"/>
    </row>
    <row r="835" spans="1:12">
      <c r="A835" s="81">
        <v>45688</v>
      </c>
      <c r="B835" s="421" t="s">
        <v>10</v>
      </c>
      <c r="C835" s="421" t="s">
        <v>11</v>
      </c>
      <c r="D835" t="s">
        <v>12</v>
      </c>
      <c r="E835" s="207">
        <v>124.9</v>
      </c>
      <c r="G835" s="2">
        <f t="shared" si="12"/>
        <v>124.89999999999995</v>
      </c>
      <c r="I835" s="421"/>
      <c r="K835" s="207"/>
    </row>
    <row r="836" spans="1:12">
      <c r="A836" s="70"/>
      <c r="B836" s="422"/>
      <c r="C836" s="422"/>
      <c r="D836" t="s">
        <v>13</v>
      </c>
      <c r="E836" s="207">
        <v>3</v>
      </c>
      <c r="G836" s="2">
        <f t="shared" si="12"/>
        <v>127.89999999999995</v>
      </c>
      <c r="I836" s="422"/>
      <c r="K836" s="207"/>
    </row>
    <row r="837" spans="1:12">
      <c r="A837" s="70"/>
      <c r="B837" s="422"/>
      <c r="C837" s="422"/>
      <c r="D837" t="s">
        <v>14</v>
      </c>
      <c r="E837" s="207">
        <v>60</v>
      </c>
      <c r="G837" s="2">
        <f t="shared" si="12"/>
        <v>187.89999999999995</v>
      </c>
      <c r="I837" s="422"/>
      <c r="K837" s="207"/>
    </row>
    <row r="838" spans="1:12">
      <c r="A838" s="70"/>
      <c r="B838" s="422"/>
      <c r="C838" s="422"/>
      <c r="D838" t="s">
        <v>15</v>
      </c>
      <c r="E838" s="207">
        <v>5</v>
      </c>
      <c r="G838" s="2">
        <f t="shared" si="12"/>
        <v>192.89999999999995</v>
      </c>
      <c r="I838" s="422"/>
      <c r="K838" s="207"/>
    </row>
    <row r="839" spans="1:12">
      <c r="A839" s="3">
        <v>45742</v>
      </c>
      <c r="B839" s="422">
        <v>30814</v>
      </c>
      <c r="C839" s="422" t="s">
        <v>11</v>
      </c>
      <c r="D839" t="s">
        <v>12</v>
      </c>
      <c r="E839" s="207"/>
      <c r="F839" s="207">
        <v>124.9</v>
      </c>
      <c r="G839" s="2">
        <f t="shared" si="12"/>
        <v>67.999999999999943</v>
      </c>
      <c r="I839" s="422"/>
      <c r="K839" s="207"/>
    </row>
    <row r="840" spans="1:12">
      <c r="A840" s="3">
        <v>45742</v>
      </c>
      <c r="B840" s="422">
        <v>30814</v>
      </c>
      <c r="C840" s="422" t="s">
        <v>11</v>
      </c>
      <c r="D840" t="s">
        <v>13</v>
      </c>
      <c r="E840" s="207"/>
      <c r="F840" s="207">
        <v>3</v>
      </c>
      <c r="G840" s="2">
        <f t="shared" si="12"/>
        <v>64.999999999999943</v>
      </c>
      <c r="I840" s="422"/>
      <c r="K840" s="207"/>
    </row>
    <row r="841" spans="1:12">
      <c r="A841" s="3">
        <v>45742</v>
      </c>
      <c r="B841" s="422">
        <v>30814</v>
      </c>
      <c r="C841" s="422" t="s">
        <v>11</v>
      </c>
      <c r="D841" t="s">
        <v>14</v>
      </c>
      <c r="E841" s="207"/>
      <c r="F841" s="207">
        <v>60</v>
      </c>
      <c r="G841" s="2">
        <f t="shared" si="12"/>
        <v>4.9999999999999432</v>
      </c>
      <c r="I841" s="422"/>
      <c r="K841" s="207"/>
    </row>
    <row r="842" spans="1:12">
      <c r="A842" s="3">
        <v>45742</v>
      </c>
      <c r="B842" s="422">
        <v>30814</v>
      </c>
      <c r="C842" s="422" t="s">
        <v>11</v>
      </c>
      <c r="D842" t="s">
        <v>15</v>
      </c>
      <c r="E842" s="207"/>
      <c r="F842" s="207">
        <v>5</v>
      </c>
      <c r="G842" s="2">
        <f t="shared" si="12"/>
        <v>-5.6843418860808015E-14</v>
      </c>
      <c r="I842" s="422"/>
      <c r="K842" s="207"/>
    </row>
    <row r="843" spans="1:12">
      <c r="A843" s="31">
        <v>45716</v>
      </c>
      <c r="B843" s="421" t="s">
        <v>10</v>
      </c>
      <c r="C843" s="421" t="s">
        <v>17</v>
      </c>
      <c r="D843" t="s">
        <v>12</v>
      </c>
      <c r="E843" s="207">
        <v>139.9</v>
      </c>
      <c r="G843" s="2">
        <f t="shared" si="12"/>
        <v>139.89999999999995</v>
      </c>
      <c r="I843" s="421"/>
      <c r="K843" s="207"/>
    </row>
    <row r="844" spans="1:12">
      <c r="B844" s="422"/>
      <c r="C844" s="422"/>
      <c r="D844" t="s">
        <v>13</v>
      </c>
      <c r="E844" s="207">
        <v>3</v>
      </c>
      <c r="G844" s="2">
        <f t="shared" si="12"/>
        <v>142.89999999999995</v>
      </c>
      <c r="K844" s="207"/>
    </row>
    <row r="845" spans="1:12">
      <c r="B845" s="422"/>
      <c r="C845" s="422"/>
      <c r="D845" t="s">
        <v>14</v>
      </c>
      <c r="E845" s="207">
        <v>56</v>
      </c>
      <c r="G845" s="2">
        <f t="shared" si="12"/>
        <v>198.89999999999995</v>
      </c>
      <c r="K845" s="207"/>
    </row>
    <row r="846" spans="1:12">
      <c r="B846" s="422"/>
      <c r="C846" s="422"/>
      <c r="D846" t="s">
        <v>15</v>
      </c>
      <c r="E846" s="207">
        <v>5</v>
      </c>
      <c r="G846" s="2">
        <f t="shared" si="12"/>
        <v>203.89999999999995</v>
      </c>
      <c r="K846" s="207"/>
    </row>
    <row r="847" spans="1:12">
      <c r="A847" s="3">
        <v>45742</v>
      </c>
      <c r="B847" s="422">
        <v>30814</v>
      </c>
      <c r="C847" s="422" t="s">
        <v>17</v>
      </c>
      <c r="D847" t="s">
        <v>12</v>
      </c>
      <c r="E847" s="207"/>
      <c r="F847" s="207">
        <v>139.9</v>
      </c>
      <c r="G847" s="2">
        <f t="shared" si="12"/>
        <v>63.999999999999943</v>
      </c>
      <c r="K847" s="207"/>
    </row>
    <row r="848" spans="1:12">
      <c r="A848" s="3">
        <v>45742</v>
      </c>
      <c r="B848" s="422">
        <v>30814</v>
      </c>
      <c r="C848" s="422" t="s">
        <v>17</v>
      </c>
      <c r="D848" t="s">
        <v>13</v>
      </c>
      <c r="E848" s="207"/>
      <c r="F848" s="207">
        <v>3</v>
      </c>
      <c r="G848" s="2">
        <f t="shared" ref="G848:G883" si="13">+G847+E848-F848</f>
        <v>60.999999999999943</v>
      </c>
      <c r="K848" s="207"/>
    </row>
    <row r="849" spans="1:12">
      <c r="A849" s="3">
        <v>45742</v>
      </c>
      <c r="B849" s="422">
        <v>30814</v>
      </c>
      <c r="C849" s="422" t="s">
        <v>17</v>
      </c>
      <c r="D849" t="s">
        <v>14</v>
      </c>
      <c r="E849" s="207"/>
      <c r="F849" s="207">
        <v>56</v>
      </c>
      <c r="G849" s="2">
        <f t="shared" si="13"/>
        <v>4.9999999999999432</v>
      </c>
      <c r="K849" s="207"/>
    </row>
    <row r="850" spans="1:12">
      <c r="A850" s="3">
        <v>45742</v>
      </c>
      <c r="B850" s="422">
        <v>30814</v>
      </c>
      <c r="C850" s="422" t="s">
        <v>17</v>
      </c>
      <c r="D850" t="s">
        <v>15</v>
      </c>
      <c r="E850" s="207"/>
      <c r="F850" s="207">
        <v>5</v>
      </c>
      <c r="G850" s="2">
        <f t="shared" si="13"/>
        <v>-5.6843418860808015E-14</v>
      </c>
      <c r="K850" s="207"/>
    </row>
    <row r="851" spans="1:12">
      <c r="A851" s="31">
        <v>45747</v>
      </c>
      <c r="B851" s="421" t="s">
        <v>10</v>
      </c>
      <c r="C851" s="421" t="s">
        <v>18</v>
      </c>
      <c r="D851" t="s">
        <v>12</v>
      </c>
      <c r="E851" s="207">
        <v>63.5</v>
      </c>
      <c r="G851" s="2">
        <f t="shared" si="13"/>
        <v>63.499999999999943</v>
      </c>
      <c r="K851" s="28"/>
      <c r="L851" s="28"/>
    </row>
    <row r="852" spans="1:12">
      <c r="B852" s="422"/>
      <c r="C852" s="422"/>
      <c r="D852" t="s">
        <v>13</v>
      </c>
      <c r="E852" s="207">
        <v>3</v>
      </c>
      <c r="G852" s="2">
        <f t="shared" si="13"/>
        <v>66.499999999999943</v>
      </c>
    </row>
    <row r="853" spans="1:12">
      <c r="B853" s="422"/>
      <c r="C853" s="422"/>
      <c r="D853" t="s">
        <v>14</v>
      </c>
      <c r="E853" s="207">
        <v>60</v>
      </c>
      <c r="G853" s="2">
        <f t="shared" si="13"/>
        <v>126.49999999999994</v>
      </c>
      <c r="I853" s="421"/>
      <c r="L853" s="207"/>
    </row>
    <row r="854" spans="1:12">
      <c r="B854" s="422"/>
      <c r="C854" s="422"/>
      <c r="D854" t="s">
        <v>15</v>
      </c>
      <c r="E854" s="207">
        <v>5</v>
      </c>
      <c r="G854" s="2">
        <f t="shared" si="13"/>
        <v>131.49999999999994</v>
      </c>
      <c r="I854" s="422"/>
      <c r="L854" s="207"/>
    </row>
    <row r="855" spans="1:12">
      <c r="A855" s="70">
        <v>45826</v>
      </c>
      <c r="B855" s="422">
        <v>31177</v>
      </c>
      <c r="C855" s="422" t="s">
        <v>18</v>
      </c>
      <c r="D855" t="s">
        <v>12</v>
      </c>
      <c r="E855" s="207"/>
      <c r="F855" s="207">
        <v>63.5</v>
      </c>
      <c r="G855" s="2">
        <f t="shared" si="13"/>
        <v>67.999999999999943</v>
      </c>
      <c r="I855" s="422"/>
      <c r="L855" s="207"/>
    </row>
    <row r="856" spans="1:12">
      <c r="A856" s="70">
        <v>45826</v>
      </c>
      <c r="B856" s="422">
        <v>31177</v>
      </c>
      <c r="C856" s="422" t="s">
        <v>18</v>
      </c>
      <c r="D856" t="s">
        <v>13</v>
      </c>
      <c r="E856" s="207"/>
      <c r="F856" s="207">
        <v>3</v>
      </c>
      <c r="G856" s="2">
        <f t="shared" si="13"/>
        <v>64.999999999999943</v>
      </c>
      <c r="I856" s="422"/>
      <c r="L856" s="207"/>
    </row>
    <row r="857" spans="1:12">
      <c r="A857" s="70">
        <v>45826</v>
      </c>
      <c r="B857" s="422">
        <v>31177</v>
      </c>
      <c r="C857" s="422" t="s">
        <v>18</v>
      </c>
      <c r="D857" t="s">
        <v>14</v>
      </c>
      <c r="E857" s="207"/>
      <c r="F857" s="207">
        <v>60</v>
      </c>
      <c r="G857" s="2">
        <f t="shared" si="13"/>
        <v>4.9999999999999432</v>
      </c>
      <c r="I857" s="422"/>
      <c r="L857" s="207"/>
    </row>
    <row r="858" spans="1:12">
      <c r="A858" s="70">
        <v>45826</v>
      </c>
      <c r="B858" s="422">
        <v>31177</v>
      </c>
      <c r="C858" s="422" t="s">
        <v>18</v>
      </c>
      <c r="D858" t="s">
        <v>15</v>
      </c>
      <c r="E858" s="207"/>
      <c r="F858" s="207">
        <v>5</v>
      </c>
      <c r="G858" s="2">
        <f t="shared" si="13"/>
        <v>-5.6843418860808015E-14</v>
      </c>
      <c r="I858" s="422"/>
      <c r="L858" s="207"/>
    </row>
    <row r="859" spans="1:12">
      <c r="A859" s="81">
        <v>45777</v>
      </c>
      <c r="B859" s="421" t="s">
        <v>10</v>
      </c>
      <c r="C859" s="421" t="s">
        <v>19</v>
      </c>
      <c r="D859" t="s">
        <v>12</v>
      </c>
      <c r="E859" s="207">
        <v>65.2</v>
      </c>
      <c r="G859" s="2">
        <f t="shared" si="13"/>
        <v>65.199999999999946</v>
      </c>
      <c r="I859" s="422"/>
      <c r="L859" s="207"/>
    </row>
    <row r="860" spans="1:12">
      <c r="A860" s="70"/>
      <c r="B860" s="422"/>
      <c r="C860" s="422"/>
      <c r="D860" t="s">
        <v>13</v>
      </c>
      <c r="E860" s="207">
        <v>3</v>
      </c>
      <c r="G860" s="2">
        <f t="shared" si="13"/>
        <v>68.199999999999946</v>
      </c>
      <c r="I860" s="422"/>
      <c r="L860" s="207"/>
    </row>
    <row r="861" spans="1:12">
      <c r="A861" s="70"/>
      <c r="B861" s="422"/>
      <c r="C861" s="422"/>
      <c r="D861" t="s">
        <v>14</v>
      </c>
      <c r="E861" s="207">
        <v>60</v>
      </c>
      <c r="G861" s="2">
        <f t="shared" si="13"/>
        <v>128.19999999999993</v>
      </c>
      <c r="I861" s="440" t="s">
        <v>420</v>
      </c>
      <c r="J861" s="440"/>
      <c r="K861" s="440"/>
      <c r="L861" s="207"/>
    </row>
    <row r="862" spans="1:12">
      <c r="A862" s="70"/>
      <c r="B862" s="422"/>
      <c r="C862" s="422"/>
      <c r="D862" t="s">
        <v>15</v>
      </c>
      <c r="E862" s="207">
        <v>5</v>
      </c>
      <c r="G862" s="2">
        <f t="shared" si="13"/>
        <v>133.19999999999993</v>
      </c>
      <c r="H862">
        <v>2025</v>
      </c>
      <c r="I862" s="421" t="s">
        <v>19</v>
      </c>
      <c r="J862" t="s">
        <v>14</v>
      </c>
      <c r="K862" s="207">
        <v>60</v>
      </c>
      <c r="L862" s="207"/>
    </row>
    <row r="863" spans="1:12">
      <c r="A863" s="70">
        <v>45826</v>
      </c>
      <c r="B863" s="422">
        <v>31177</v>
      </c>
      <c r="C863" s="422" t="s">
        <v>19</v>
      </c>
      <c r="D863" t="s">
        <v>12</v>
      </c>
      <c r="E863" s="207"/>
      <c r="F863" s="207">
        <v>65.2</v>
      </c>
      <c r="G863" s="2">
        <f t="shared" si="13"/>
        <v>67.999999999999929</v>
      </c>
      <c r="I863" s="422"/>
      <c r="J863" t="s">
        <v>15</v>
      </c>
      <c r="K863" s="207">
        <v>5</v>
      </c>
      <c r="L863" s="207"/>
    </row>
    <row r="864" spans="1:12">
      <c r="A864" s="70">
        <v>45826</v>
      </c>
      <c r="B864" s="422">
        <v>31177</v>
      </c>
      <c r="C864" s="422" t="s">
        <v>19</v>
      </c>
      <c r="D864" t="s">
        <v>13</v>
      </c>
      <c r="E864" s="207"/>
      <c r="F864" s="207">
        <v>3</v>
      </c>
      <c r="G864" s="2">
        <f t="shared" si="13"/>
        <v>64.999999999999929</v>
      </c>
      <c r="I864" s="421" t="s">
        <v>20</v>
      </c>
      <c r="J864" t="s">
        <v>12</v>
      </c>
      <c r="K864" s="207">
        <v>65.2</v>
      </c>
      <c r="L864" s="207"/>
    </row>
    <row r="865" spans="1:12">
      <c r="A865" s="70">
        <v>45854</v>
      </c>
      <c r="B865" s="422">
        <v>31471</v>
      </c>
      <c r="C865" s="422" t="s">
        <v>19</v>
      </c>
      <c r="D865" t="s">
        <v>14</v>
      </c>
      <c r="E865" s="207"/>
      <c r="F865" s="207">
        <v>60</v>
      </c>
      <c r="G865" s="2">
        <f t="shared" si="13"/>
        <v>4.9999999999999289</v>
      </c>
      <c r="I865" s="421"/>
      <c r="K865" s="207"/>
      <c r="L865" s="207"/>
    </row>
    <row r="866" spans="1:12">
      <c r="A866" s="70"/>
      <c r="B866" s="422"/>
      <c r="C866" s="422" t="s">
        <v>19</v>
      </c>
      <c r="D866" t="s">
        <v>15</v>
      </c>
      <c r="E866" s="207"/>
      <c r="F866" s="207">
        <v>5</v>
      </c>
      <c r="G866" s="2">
        <f t="shared" si="13"/>
        <v>-7.1054273576010019E-14</v>
      </c>
      <c r="I866" s="421"/>
      <c r="K866" s="207"/>
      <c r="L866" s="207"/>
    </row>
    <row r="867" spans="1:12">
      <c r="A867" s="31">
        <v>45808</v>
      </c>
      <c r="B867" s="421" t="s">
        <v>10</v>
      </c>
      <c r="C867" s="421" t="s">
        <v>20</v>
      </c>
      <c r="D867" t="s">
        <v>12</v>
      </c>
      <c r="E867" s="207">
        <v>65.2</v>
      </c>
      <c r="G867" s="2">
        <f t="shared" si="13"/>
        <v>65.199999999999932</v>
      </c>
      <c r="I867" s="422"/>
      <c r="J867" t="s">
        <v>13</v>
      </c>
      <c r="K867" s="207">
        <v>5</v>
      </c>
    </row>
    <row r="868" spans="1:12">
      <c r="A868"/>
      <c r="B868" s="422"/>
      <c r="C868" s="422"/>
      <c r="D868" t="s">
        <v>13</v>
      </c>
      <c r="E868" s="207">
        <v>5</v>
      </c>
      <c r="G868" s="2">
        <f t="shared" si="13"/>
        <v>70.199999999999932</v>
      </c>
      <c r="I868" s="422"/>
      <c r="J868" t="s">
        <v>14</v>
      </c>
      <c r="K868" s="207">
        <v>60</v>
      </c>
    </row>
    <row r="869" spans="1:12">
      <c r="A869"/>
      <c r="B869" s="422"/>
      <c r="C869" s="422"/>
      <c r="D869" t="s">
        <v>14</v>
      </c>
      <c r="E869" s="207">
        <v>60</v>
      </c>
      <c r="G869" s="2">
        <f t="shared" si="13"/>
        <v>130.19999999999993</v>
      </c>
      <c r="I869" s="421"/>
      <c r="J869" t="s">
        <v>15</v>
      </c>
      <c r="K869" s="207">
        <v>5</v>
      </c>
    </row>
    <row r="870" spans="1:12">
      <c r="A870" s="9"/>
      <c r="B870" s="421"/>
      <c r="C870" s="421"/>
      <c r="D870" t="s">
        <v>15</v>
      </c>
      <c r="E870" s="207">
        <v>5</v>
      </c>
      <c r="G870" s="2">
        <f t="shared" si="13"/>
        <v>135.19999999999993</v>
      </c>
      <c r="I870" s="421" t="s">
        <v>21</v>
      </c>
      <c r="J870" t="s">
        <v>12</v>
      </c>
      <c r="K870" s="28">
        <v>74.099999999999994</v>
      </c>
    </row>
    <row r="871" spans="1:12">
      <c r="A871" s="70">
        <v>45854</v>
      </c>
      <c r="B871" s="422">
        <v>31471</v>
      </c>
      <c r="C871" s="427" t="s">
        <v>20</v>
      </c>
      <c r="D871" t="s">
        <v>12</v>
      </c>
      <c r="E871" s="207"/>
      <c r="F871" s="2">
        <v>65.2</v>
      </c>
      <c r="G871" s="2">
        <f t="shared" si="13"/>
        <v>69.999999999999929</v>
      </c>
      <c r="I871" s="421"/>
      <c r="K871" s="28"/>
    </row>
    <row r="872" spans="1:12">
      <c r="A872" s="70">
        <v>45854</v>
      </c>
      <c r="B872" s="422">
        <v>31471</v>
      </c>
      <c r="C872" s="427" t="s">
        <v>20</v>
      </c>
      <c r="D872" t="s">
        <v>13</v>
      </c>
      <c r="E872" s="207"/>
      <c r="F872" s="2">
        <v>5</v>
      </c>
      <c r="G872" s="2">
        <f t="shared" si="13"/>
        <v>64.999999999999929</v>
      </c>
      <c r="I872" s="421"/>
      <c r="K872" s="28"/>
    </row>
    <row r="873" spans="1:12">
      <c r="A873" s="70">
        <v>45854</v>
      </c>
      <c r="B873" s="422">
        <v>31471</v>
      </c>
      <c r="C873" s="427" t="s">
        <v>20</v>
      </c>
      <c r="D873" t="s">
        <v>14</v>
      </c>
      <c r="E873" s="207"/>
      <c r="F873" s="2">
        <v>60</v>
      </c>
      <c r="G873" s="2">
        <f t="shared" si="13"/>
        <v>4.9999999999999289</v>
      </c>
      <c r="I873" s="421"/>
      <c r="K873" s="28"/>
    </row>
    <row r="874" spans="1:12">
      <c r="A874" s="70">
        <v>45854</v>
      </c>
      <c r="B874" s="422">
        <v>31471</v>
      </c>
      <c r="C874" s="427" t="s">
        <v>20</v>
      </c>
      <c r="D874" t="s">
        <v>15</v>
      </c>
      <c r="E874" s="207"/>
      <c r="F874" s="2">
        <v>5</v>
      </c>
      <c r="G874" s="2">
        <f t="shared" si="13"/>
        <v>-7.1054273576010019E-14</v>
      </c>
      <c r="I874" s="421"/>
      <c r="K874" s="28"/>
    </row>
    <row r="875" spans="1:12">
      <c r="A875" s="31">
        <v>45838</v>
      </c>
      <c r="B875" s="421" t="s">
        <v>10</v>
      </c>
      <c r="C875" s="421" t="s">
        <v>21</v>
      </c>
      <c r="D875" t="s">
        <v>12</v>
      </c>
      <c r="E875" s="28">
        <v>74.099999999999994</v>
      </c>
      <c r="G875" s="2">
        <f t="shared" si="13"/>
        <v>74.099999999999923</v>
      </c>
      <c r="I875" s="422"/>
      <c r="J875" t="s">
        <v>13</v>
      </c>
      <c r="K875" s="28">
        <v>4</v>
      </c>
    </row>
    <row r="876" spans="1:12">
      <c r="B876" s="422"/>
      <c r="C876" s="422"/>
      <c r="D876" t="s">
        <v>13</v>
      </c>
      <c r="E876" s="28">
        <v>4</v>
      </c>
      <c r="G876" s="2">
        <f t="shared" si="13"/>
        <v>78.099999999999923</v>
      </c>
      <c r="I876" s="422"/>
      <c r="J876" t="s">
        <v>14</v>
      </c>
      <c r="K876" s="28">
        <v>60</v>
      </c>
    </row>
    <row r="877" spans="1:12">
      <c r="B877" s="422"/>
      <c r="C877" s="422"/>
      <c r="D877" t="s">
        <v>14</v>
      </c>
      <c r="E877" s="28">
        <v>60</v>
      </c>
      <c r="G877" s="2">
        <f t="shared" si="13"/>
        <v>138.09999999999991</v>
      </c>
      <c r="I877" s="422"/>
      <c r="J877" t="s">
        <v>15</v>
      </c>
      <c r="K877" s="28">
        <v>5</v>
      </c>
    </row>
    <row r="878" spans="1:12">
      <c r="B878" s="422"/>
      <c r="C878" s="422"/>
      <c r="D878" t="s">
        <v>15</v>
      </c>
      <c r="E878" s="28">
        <v>5</v>
      </c>
      <c r="G878" s="2">
        <f t="shared" si="13"/>
        <v>143.09999999999991</v>
      </c>
      <c r="K878" s="28">
        <f>SUM(K862:K877)</f>
        <v>343.29999999999995</v>
      </c>
    </row>
    <row r="879" spans="1:12">
      <c r="A879" s="70">
        <v>45854</v>
      </c>
      <c r="B879" s="422">
        <v>31471</v>
      </c>
      <c r="C879" s="422" t="s">
        <v>21</v>
      </c>
      <c r="D879" t="s">
        <v>12</v>
      </c>
      <c r="F879" s="2">
        <v>74.099999999999994</v>
      </c>
      <c r="G879" s="2">
        <f t="shared" si="13"/>
        <v>68.999999999999915</v>
      </c>
      <c r="K879" s="5">
        <f>350-K878</f>
        <v>6.7000000000000455</v>
      </c>
    </row>
    <row r="880" spans="1:12">
      <c r="A880" s="70">
        <v>45854</v>
      </c>
      <c r="B880" s="422">
        <v>31471</v>
      </c>
      <c r="C880" s="422" t="s">
        <v>21</v>
      </c>
      <c r="D880" t="s">
        <v>13</v>
      </c>
      <c r="F880" s="2">
        <v>4</v>
      </c>
      <c r="G880" s="2">
        <f t="shared" si="13"/>
        <v>64.999999999999915</v>
      </c>
    </row>
    <row r="881" spans="1:13">
      <c r="A881" s="70">
        <v>45854</v>
      </c>
      <c r="B881" s="422">
        <v>31471</v>
      </c>
      <c r="C881" s="422" t="s">
        <v>21</v>
      </c>
      <c r="D881" t="s">
        <v>14</v>
      </c>
      <c r="F881" s="2">
        <v>60</v>
      </c>
      <c r="G881" s="2">
        <f t="shared" si="13"/>
        <v>4.9999999999999147</v>
      </c>
    </row>
    <row r="882" spans="1:13">
      <c r="A882" s="70">
        <v>45854</v>
      </c>
      <c r="B882" s="422">
        <v>31471</v>
      </c>
      <c r="C882" s="422" t="s">
        <v>21</v>
      </c>
      <c r="D882" t="s">
        <v>15</v>
      </c>
      <c r="F882" s="2">
        <v>5</v>
      </c>
      <c r="G882" s="2">
        <f t="shared" si="13"/>
        <v>-8.5265128291212022E-14</v>
      </c>
    </row>
    <row r="883" spans="1:13">
      <c r="A883" s="31">
        <v>45869</v>
      </c>
      <c r="B883" s="421" t="s">
        <v>10</v>
      </c>
      <c r="C883" s="421" t="s">
        <v>22</v>
      </c>
      <c r="D883" t="s">
        <v>12</v>
      </c>
      <c r="E883" s="5">
        <v>74.099999999999994</v>
      </c>
      <c r="G883" s="2">
        <f t="shared" si="13"/>
        <v>74.099999999999909</v>
      </c>
    </row>
    <row r="884" spans="1:13">
      <c r="B884" s="422"/>
      <c r="C884" s="422"/>
      <c r="D884" t="s">
        <v>13</v>
      </c>
      <c r="E884" s="5">
        <v>4</v>
      </c>
      <c r="G884" s="2">
        <f t="shared" ref="G884:G948" si="14">+G883+E884-F884</f>
        <v>78.099999999999909</v>
      </c>
    </row>
    <row r="885" spans="1:13">
      <c r="B885" s="422"/>
      <c r="C885" s="422"/>
      <c r="D885" t="s">
        <v>14</v>
      </c>
      <c r="E885" s="5">
        <v>60</v>
      </c>
      <c r="G885" s="2">
        <f t="shared" si="14"/>
        <v>138.09999999999991</v>
      </c>
    </row>
    <row r="886" spans="1:13">
      <c r="B886" s="422"/>
      <c r="C886" s="422"/>
      <c r="D886" t="s">
        <v>15</v>
      </c>
      <c r="E886" s="5">
        <v>5</v>
      </c>
      <c r="G886" s="2">
        <f t="shared" si="14"/>
        <v>143.09999999999991</v>
      </c>
    </row>
    <row r="887" spans="1:13">
      <c r="A887" s="3">
        <v>45979</v>
      </c>
      <c r="B887" s="422">
        <v>31952</v>
      </c>
      <c r="C887" s="422" t="s">
        <v>22</v>
      </c>
      <c r="D887" t="s">
        <v>12</v>
      </c>
      <c r="E887" s="5"/>
      <c r="F887" s="5">
        <v>74.099999999999994</v>
      </c>
      <c r="G887" s="2">
        <f t="shared" si="14"/>
        <v>68.999999999999915</v>
      </c>
    </row>
    <row r="888" spans="1:13">
      <c r="A888" s="3">
        <v>45979</v>
      </c>
      <c r="B888" s="422">
        <v>31952</v>
      </c>
      <c r="C888" s="422" t="s">
        <v>22</v>
      </c>
      <c r="D888" t="s">
        <v>13</v>
      </c>
      <c r="E888" s="5"/>
      <c r="F888" s="5">
        <v>4</v>
      </c>
      <c r="G888" s="2">
        <f t="shared" si="14"/>
        <v>64.999999999999915</v>
      </c>
    </row>
    <row r="889" spans="1:13">
      <c r="A889" s="3">
        <v>45979</v>
      </c>
      <c r="B889" s="422">
        <v>31952</v>
      </c>
      <c r="C889" s="422" t="s">
        <v>22</v>
      </c>
      <c r="D889" t="s">
        <v>14</v>
      </c>
      <c r="E889" s="5"/>
      <c r="F889" s="5">
        <v>60</v>
      </c>
      <c r="G889" s="2">
        <f t="shared" si="14"/>
        <v>4.9999999999999147</v>
      </c>
    </row>
    <row r="890" spans="1:13">
      <c r="A890" s="3">
        <v>45979</v>
      </c>
      <c r="B890" s="422">
        <v>31952</v>
      </c>
      <c r="C890" s="422" t="s">
        <v>22</v>
      </c>
      <c r="D890" t="s">
        <v>15</v>
      </c>
      <c r="E890" s="5"/>
      <c r="F890" s="5">
        <v>5</v>
      </c>
      <c r="G890" s="2">
        <f t="shared" si="14"/>
        <v>-8.5265128291212022E-14</v>
      </c>
    </row>
    <row r="891" spans="1:13">
      <c r="A891" s="31">
        <v>45900</v>
      </c>
      <c r="B891" s="421" t="s">
        <v>10</v>
      </c>
      <c r="C891" s="421" t="s">
        <v>23</v>
      </c>
      <c r="D891" t="s">
        <v>12</v>
      </c>
      <c r="E891" s="5">
        <v>74.099999999999994</v>
      </c>
      <c r="G891" s="2">
        <f t="shared" si="14"/>
        <v>74.099999999999909</v>
      </c>
    </row>
    <row r="892" spans="1:13">
      <c r="B892" s="422"/>
      <c r="C892" s="422"/>
      <c r="D892" t="s">
        <v>13</v>
      </c>
      <c r="E892" s="5">
        <v>8</v>
      </c>
      <c r="G892" s="2">
        <f t="shared" si="14"/>
        <v>82.099999999999909</v>
      </c>
      <c r="I892" s="441" t="s">
        <v>421</v>
      </c>
      <c r="J892" s="441"/>
      <c r="K892" s="441"/>
    </row>
    <row r="893" spans="1:13">
      <c r="B893" s="422"/>
      <c r="C893" s="422"/>
      <c r="D893" t="s">
        <v>14</v>
      </c>
      <c r="E893" s="5">
        <v>60</v>
      </c>
      <c r="G893" s="2">
        <f t="shared" si="14"/>
        <v>142.09999999999991</v>
      </c>
      <c r="H893" s="9">
        <v>2025</v>
      </c>
      <c r="I893" s="421" t="s">
        <v>23</v>
      </c>
      <c r="J893" t="s">
        <v>12</v>
      </c>
      <c r="K893" s="5">
        <f>E891-F895</f>
        <v>17.199999999999996</v>
      </c>
    </row>
    <row r="894" spans="1:13">
      <c r="B894" s="422"/>
      <c r="C894" s="422"/>
      <c r="D894" t="s">
        <v>15</v>
      </c>
      <c r="E894" s="5">
        <v>5</v>
      </c>
      <c r="G894" s="2">
        <f>+G893+E894-F894</f>
        <v>147.09999999999991</v>
      </c>
      <c r="I894" s="422"/>
      <c r="J894" t="s">
        <v>13</v>
      </c>
      <c r="K894" s="5">
        <v>8</v>
      </c>
      <c r="M894" s="5"/>
    </row>
    <row r="895" spans="1:13">
      <c r="A895" s="3">
        <v>45979</v>
      </c>
      <c r="B895" s="422">
        <v>31952</v>
      </c>
      <c r="C895" s="422" t="s">
        <v>23</v>
      </c>
      <c r="D895" t="s">
        <v>12</v>
      </c>
      <c r="E895" s="5"/>
      <c r="F895" s="2">
        <v>56.9</v>
      </c>
      <c r="G895" s="2">
        <f t="shared" si="14"/>
        <v>90.199999999999903</v>
      </c>
      <c r="I895" s="422"/>
      <c r="J895" t="s">
        <v>14</v>
      </c>
      <c r="K895" s="5">
        <v>60</v>
      </c>
      <c r="M895" s="5"/>
    </row>
    <row r="896" spans="1:13">
      <c r="A896" s="3">
        <v>45985</v>
      </c>
      <c r="B896" s="422">
        <v>32075</v>
      </c>
      <c r="C896" s="422" t="s">
        <v>23</v>
      </c>
      <c r="D896" t="s">
        <v>12</v>
      </c>
      <c r="E896" s="5"/>
      <c r="F896" s="2">
        <v>17.2</v>
      </c>
      <c r="G896" s="2">
        <f t="shared" si="14"/>
        <v>72.999999999999901</v>
      </c>
      <c r="I896" s="422"/>
      <c r="K896" s="5"/>
      <c r="M896" s="5"/>
    </row>
    <row r="897" spans="1:13">
      <c r="A897" s="3">
        <v>45985</v>
      </c>
      <c r="B897" s="422">
        <v>32075</v>
      </c>
      <c r="C897" s="422" t="s">
        <v>23</v>
      </c>
      <c r="D897" t="s">
        <v>13</v>
      </c>
      <c r="E897" s="5"/>
      <c r="F897" s="5">
        <v>8</v>
      </c>
      <c r="G897" s="2">
        <f t="shared" si="14"/>
        <v>64.999999999999901</v>
      </c>
      <c r="I897" s="422"/>
      <c r="K897" s="5"/>
      <c r="M897" s="5"/>
    </row>
    <row r="898" spans="1:13">
      <c r="A898" s="3">
        <v>45985</v>
      </c>
      <c r="B898" s="422">
        <v>32075</v>
      </c>
      <c r="C898" s="422" t="s">
        <v>23</v>
      </c>
      <c r="D898" t="s">
        <v>14</v>
      </c>
      <c r="E898" s="5"/>
      <c r="F898" s="5">
        <v>60</v>
      </c>
      <c r="G898" s="2">
        <f t="shared" si="14"/>
        <v>4.9999999999999005</v>
      </c>
      <c r="I898" s="422"/>
      <c r="K898" s="5"/>
      <c r="M898" s="5"/>
    </row>
    <row r="899" spans="1:13">
      <c r="A899" s="3">
        <v>45985</v>
      </c>
      <c r="B899" s="422">
        <v>32075</v>
      </c>
      <c r="C899" s="422" t="s">
        <v>23</v>
      </c>
      <c r="D899" t="s">
        <v>15</v>
      </c>
      <c r="E899" s="5"/>
      <c r="F899" s="5">
        <v>5</v>
      </c>
      <c r="G899" s="2">
        <f t="shared" si="14"/>
        <v>-9.9475983006414026E-14</v>
      </c>
      <c r="I899" s="422"/>
      <c r="K899" s="5"/>
      <c r="M899" s="5"/>
    </row>
    <row r="900" spans="1:13">
      <c r="A900" s="81">
        <v>45930</v>
      </c>
      <c r="B900" s="421" t="s">
        <v>10</v>
      </c>
      <c r="C900" s="421" t="s">
        <v>172</v>
      </c>
      <c r="D900" t="s">
        <v>12</v>
      </c>
      <c r="E900" s="207">
        <v>71.3</v>
      </c>
      <c r="G900" s="2">
        <f t="shared" si="14"/>
        <v>71.299999999999898</v>
      </c>
      <c r="I900" s="422"/>
      <c r="J900" t="s">
        <v>15</v>
      </c>
      <c r="K900" s="5">
        <v>5</v>
      </c>
      <c r="M900" s="5"/>
    </row>
    <row r="901" spans="1:13">
      <c r="B901" s="422"/>
      <c r="C901" s="422"/>
      <c r="D901" t="s">
        <v>13</v>
      </c>
      <c r="E901" s="20">
        <v>4</v>
      </c>
      <c r="G901" s="2">
        <f t="shared" si="14"/>
        <v>75.299999999999898</v>
      </c>
      <c r="I901" s="421" t="s">
        <v>172</v>
      </c>
      <c r="J901" t="s">
        <v>12</v>
      </c>
      <c r="K901" s="207">
        <v>71.3</v>
      </c>
    </row>
    <row r="902" spans="1:13">
      <c r="B902" s="422"/>
      <c r="C902" s="422"/>
      <c r="D902" t="s">
        <v>14</v>
      </c>
      <c r="E902" s="20">
        <v>60</v>
      </c>
      <c r="G902" s="2">
        <f t="shared" si="14"/>
        <v>135.2999999999999</v>
      </c>
      <c r="I902" s="422"/>
      <c r="J902" t="s">
        <v>13</v>
      </c>
      <c r="K902" s="20">
        <v>4</v>
      </c>
    </row>
    <row r="903" spans="1:13">
      <c r="B903" s="422"/>
      <c r="C903" s="422"/>
      <c r="D903" t="s">
        <v>15</v>
      </c>
      <c r="E903" s="20">
        <v>5</v>
      </c>
      <c r="G903" s="2">
        <f t="shared" si="14"/>
        <v>140.2999999999999</v>
      </c>
      <c r="I903" s="422"/>
      <c r="J903" t="s">
        <v>14</v>
      </c>
      <c r="K903" s="20">
        <v>60</v>
      </c>
    </row>
    <row r="904" spans="1:13">
      <c r="B904" s="422"/>
      <c r="C904" s="422"/>
      <c r="D904" t="s">
        <v>63</v>
      </c>
      <c r="E904" s="207">
        <v>10</v>
      </c>
      <c r="F904" s="20"/>
      <c r="G904" s="2">
        <f t="shared" si="14"/>
        <v>150.2999999999999</v>
      </c>
      <c r="I904" s="422"/>
      <c r="J904" t="s">
        <v>15</v>
      </c>
      <c r="K904" s="20">
        <v>5</v>
      </c>
    </row>
    <row r="905" spans="1:13">
      <c r="A905" s="3">
        <v>45905</v>
      </c>
      <c r="B905" s="422"/>
      <c r="C905" s="422" t="s">
        <v>41</v>
      </c>
      <c r="D905" t="s">
        <v>63</v>
      </c>
      <c r="E905" s="207"/>
      <c r="F905" s="20">
        <v>10</v>
      </c>
      <c r="G905" s="2">
        <f t="shared" si="14"/>
        <v>140.2999999999999</v>
      </c>
      <c r="I905" s="421" t="s">
        <v>25</v>
      </c>
      <c r="J905" t="s">
        <v>12</v>
      </c>
      <c r="K905" s="28">
        <v>70.3</v>
      </c>
    </row>
    <row r="906" spans="1:13">
      <c r="A906" s="3">
        <v>45985</v>
      </c>
      <c r="B906" s="422">
        <v>32075</v>
      </c>
      <c r="C906" s="422" t="s">
        <v>41</v>
      </c>
      <c r="D906" t="s">
        <v>12</v>
      </c>
      <c r="E906" s="207"/>
      <c r="F906" s="207">
        <v>71.3</v>
      </c>
      <c r="G906" s="2">
        <f t="shared" si="14"/>
        <v>68.999999999999901</v>
      </c>
      <c r="I906" s="421"/>
      <c r="K906" s="28"/>
    </row>
    <row r="907" spans="1:13">
      <c r="A907" s="3">
        <v>45985</v>
      </c>
      <c r="B907" s="422">
        <v>32075</v>
      </c>
      <c r="C907" s="422" t="s">
        <v>41</v>
      </c>
      <c r="D907" t="s">
        <v>13</v>
      </c>
      <c r="E907" s="207"/>
      <c r="F907" s="20">
        <v>4</v>
      </c>
      <c r="G907" s="2">
        <f t="shared" si="14"/>
        <v>64.999999999999901</v>
      </c>
      <c r="I907" s="421"/>
      <c r="K907" s="28"/>
    </row>
    <row r="908" spans="1:13">
      <c r="A908" s="3">
        <v>45985</v>
      </c>
      <c r="B908" s="422">
        <v>32075</v>
      </c>
      <c r="C908" s="422" t="s">
        <v>41</v>
      </c>
      <c r="D908" t="s">
        <v>14</v>
      </c>
      <c r="E908" s="207"/>
      <c r="F908" s="20">
        <v>60</v>
      </c>
      <c r="G908" s="2">
        <f t="shared" si="14"/>
        <v>4.9999999999999005</v>
      </c>
      <c r="I908" s="421"/>
      <c r="K908" s="28"/>
    </row>
    <row r="909" spans="1:13">
      <c r="A909" s="3">
        <v>45985</v>
      </c>
      <c r="B909" s="422">
        <v>32075</v>
      </c>
      <c r="C909" s="422" t="s">
        <v>41</v>
      </c>
      <c r="D909" t="s">
        <v>15</v>
      </c>
      <c r="E909" s="207"/>
      <c r="F909" s="20">
        <v>5</v>
      </c>
      <c r="G909" s="2">
        <f t="shared" si="14"/>
        <v>-9.9475983006414026E-14</v>
      </c>
      <c r="I909" s="421"/>
      <c r="K909" s="28"/>
    </row>
    <row r="910" spans="1:13">
      <c r="A910" s="81">
        <v>45961</v>
      </c>
      <c r="B910" s="421" t="s">
        <v>10</v>
      </c>
      <c r="C910" s="421" t="s">
        <v>25</v>
      </c>
      <c r="D910" t="s">
        <v>12</v>
      </c>
      <c r="E910" s="28">
        <v>70.3</v>
      </c>
      <c r="G910" s="2">
        <f t="shared" si="14"/>
        <v>70.299999999999898</v>
      </c>
      <c r="I910" s="422"/>
      <c r="J910" t="s">
        <v>13</v>
      </c>
      <c r="K910" s="28">
        <v>7</v>
      </c>
    </row>
    <row r="911" spans="1:13">
      <c r="A911" s="70"/>
      <c r="B911" s="422"/>
      <c r="C911" s="422"/>
      <c r="D911" t="s">
        <v>13</v>
      </c>
      <c r="E911" s="28">
        <v>7</v>
      </c>
      <c r="G911" s="2">
        <f t="shared" si="14"/>
        <v>77.299999999999898</v>
      </c>
      <c r="I911" s="422"/>
      <c r="J911" t="s">
        <v>14</v>
      </c>
      <c r="K911" s="20">
        <v>60</v>
      </c>
    </row>
    <row r="912" spans="1:13">
      <c r="A912" s="70"/>
      <c r="B912" s="422"/>
      <c r="C912" s="422"/>
      <c r="D912" t="s">
        <v>14</v>
      </c>
      <c r="E912" s="20">
        <v>60</v>
      </c>
      <c r="G912" s="2">
        <f t="shared" si="14"/>
        <v>137.2999999999999</v>
      </c>
      <c r="I912" s="422"/>
      <c r="J912" t="s">
        <v>15</v>
      </c>
      <c r="K912" s="20">
        <v>5</v>
      </c>
    </row>
    <row r="913" spans="1:12">
      <c r="A913" s="70"/>
      <c r="B913" s="422"/>
      <c r="C913" s="422"/>
      <c r="D913" t="s">
        <v>15</v>
      </c>
      <c r="E913" s="20">
        <v>5</v>
      </c>
      <c r="G913" s="2">
        <f t="shared" si="14"/>
        <v>142.2999999999999</v>
      </c>
      <c r="I913" s="422"/>
      <c r="J913">
        <v>400</v>
      </c>
      <c r="K913" s="20">
        <f>SUM(K893:K912)</f>
        <v>372.8</v>
      </c>
      <c r="L913" s="20">
        <f>J913-K913</f>
        <v>27.199999999999989</v>
      </c>
    </row>
    <row r="914" spans="1:12">
      <c r="A914" s="3">
        <v>45985</v>
      </c>
      <c r="B914" s="422">
        <v>32075</v>
      </c>
      <c r="C914" s="422" t="s">
        <v>25</v>
      </c>
      <c r="D914" t="s">
        <v>12</v>
      </c>
      <c r="F914" s="28">
        <v>70.3</v>
      </c>
      <c r="G914" s="2">
        <f t="shared" si="14"/>
        <v>71.999999999999901</v>
      </c>
      <c r="I914" s="421"/>
      <c r="K914" s="28"/>
    </row>
    <row r="915" spans="1:12">
      <c r="A915" s="3">
        <v>45985</v>
      </c>
      <c r="B915" s="422">
        <v>32075</v>
      </c>
      <c r="C915" s="422" t="s">
        <v>25</v>
      </c>
      <c r="D915" t="s">
        <v>13</v>
      </c>
      <c r="F915" s="28">
        <v>7</v>
      </c>
      <c r="G915" s="2">
        <f t="shared" si="14"/>
        <v>64.999999999999901</v>
      </c>
      <c r="K915" s="28"/>
    </row>
    <row r="916" spans="1:12">
      <c r="A916" s="3">
        <v>45985</v>
      </c>
      <c r="B916" s="422">
        <v>32075</v>
      </c>
      <c r="C916" s="422" t="s">
        <v>25</v>
      </c>
      <c r="D916" t="s">
        <v>14</v>
      </c>
      <c r="F916" s="20">
        <v>60</v>
      </c>
      <c r="G916" s="2">
        <f t="shared" si="14"/>
        <v>4.9999999999999005</v>
      </c>
      <c r="K916" s="20"/>
    </row>
    <row r="917" spans="1:12">
      <c r="A917" s="3">
        <v>45985</v>
      </c>
      <c r="B917" s="422">
        <v>32075</v>
      </c>
      <c r="C917" s="422" t="s">
        <v>25</v>
      </c>
      <c r="D917" t="s">
        <v>15</v>
      </c>
      <c r="F917" s="20">
        <v>5</v>
      </c>
      <c r="G917" s="2">
        <f t="shared" si="14"/>
        <v>-9.9475983006414026E-14</v>
      </c>
      <c r="K917" s="20"/>
    </row>
    <row r="918" spans="1:12">
      <c r="A918" s="81">
        <v>45991</v>
      </c>
      <c r="B918" s="421" t="s">
        <v>10</v>
      </c>
      <c r="C918" s="421" t="s">
        <v>26</v>
      </c>
      <c r="D918" t="s">
        <v>12</v>
      </c>
      <c r="E918" s="20">
        <v>66.5</v>
      </c>
      <c r="G918" s="2">
        <f t="shared" si="14"/>
        <v>66.499999999999901</v>
      </c>
      <c r="K918" s="5"/>
    </row>
    <row r="919" spans="1:12">
      <c r="A919" s="70"/>
      <c r="B919" s="422"/>
      <c r="C919" s="422"/>
      <c r="D919" t="s">
        <v>13</v>
      </c>
      <c r="E919" s="20">
        <v>6</v>
      </c>
      <c r="G919" s="2">
        <f t="shared" si="14"/>
        <v>72.499999999999901</v>
      </c>
    </row>
    <row r="920" spans="1:12">
      <c r="A920" s="70"/>
      <c r="B920" s="422"/>
      <c r="C920" s="422"/>
      <c r="D920" t="s">
        <v>14</v>
      </c>
      <c r="E920" s="207">
        <v>60</v>
      </c>
      <c r="G920" s="2">
        <f t="shared" si="14"/>
        <v>132.49999999999989</v>
      </c>
      <c r="I920" s="441" t="s">
        <v>420</v>
      </c>
      <c r="J920" s="441"/>
      <c r="K920" s="441"/>
    </row>
    <row r="921" spans="1:12">
      <c r="A921" s="70"/>
      <c r="B921" s="422"/>
      <c r="C921" s="422"/>
      <c r="D921" t="s">
        <v>15</v>
      </c>
      <c r="E921" s="207">
        <v>5</v>
      </c>
      <c r="G921" s="2">
        <f t="shared" si="14"/>
        <v>137.49999999999989</v>
      </c>
      <c r="H921" s="421">
        <v>2025</v>
      </c>
      <c r="I921" s="421" t="s">
        <v>26</v>
      </c>
      <c r="J921" t="s">
        <v>14</v>
      </c>
      <c r="K921" s="207">
        <v>60</v>
      </c>
    </row>
    <row r="922" spans="1:12">
      <c r="A922" s="70">
        <v>46071</v>
      </c>
      <c r="B922" s="422">
        <v>32526</v>
      </c>
      <c r="C922" s="422" t="s">
        <v>26</v>
      </c>
      <c r="D922" t="s">
        <v>12</v>
      </c>
      <c r="E922" s="207"/>
      <c r="F922" s="2">
        <v>66.5</v>
      </c>
      <c r="G922" s="2">
        <f t="shared" si="14"/>
        <v>70.999999999999886</v>
      </c>
      <c r="H922" s="421"/>
      <c r="I922" s="421"/>
      <c r="J922" t="s">
        <v>15</v>
      </c>
      <c r="K922" s="207">
        <v>5</v>
      </c>
    </row>
    <row r="923" spans="1:12">
      <c r="A923" s="70">
        <v>46071</v>
      </c>
      <c r="B923" s="422">
        <v>32526</v>
      </c>
      <c r="C923" s="422" t="s">
        <v>26</v>
      </c>
      <c r="D923" t="s">
        <v>13</v>
      </c>
      <c r="E923" s="207"/>
      <c r="F923" s="2">
        <v>6</v>
      </c>
      <c r="G923" s="2">
        <f t="shared" si="14"/>
        <v>64.999999999999886</v>
      </c>
      <c r="H923" s="421"/>
      <c r="I923" s="374" t="s">
        <v>27</v>
      </c>
      <c r="J923" s="373" t="s">
        <v>14</v>
      </c>
      <c r="K923" s="373">
        <v>60</v>
      </c>
    </row>
    <row r="924" spans="1:12">
      <c r="A924" s="70">
        <v>46105</v>
      </c>
      <c r="B924" s="422">
        <v>32864</v>
      </c>
      <c r="C924" s="422" t="s">
        <v>26</v>
      </c>
      <c r="D924" t="s">
        <v>14</v>
      </c>
      <c r="E924" s="207"/>
      <c r="F924" s="2">
        <v>60</v>
      </c>
      <c r="G924" s="2">
        <f t="shared" si="14"/>
        <v>4.9999999999998863</v>
      </c>
      <c r="H924" s="421"/>
      <c r="I924" s="374"/>
      <c r="J924" s="373"/>
      <c r="K924" s="373"/>
    </row>
    <row r="925" spans="1:12">
      <c r="A925" s="70">
        <v>46105</v>
      </c>
      <c r="B925" s="422">
        <v>32864</v>
      </c>
      <c r="C925" s="422" t="s">
        <v>26</v>
      </c>
      <c r="D925" t="s">
        <v>15</v>
      </c>
      <c r="E925" s="207"/>
      <c r="F925" s="2">
        <v>5</v>
      </c>
      <c r="G925" s="2">
        <f t="shared" si="14"/>
        <v>-1.1368683772161603E-13</v>
      </c>
      <c r="H925" s="421"/>
      <c r="I925" s="374"/>
      <c r="J925" s="373"/>
      <c r="K925" s="373"/>
    </row>
    <row r="926" spans="1:12">
      <c r="A926" s="81">
        <v>46022</v>
      </c>
      <c r="B926" s="374" t="s">
        <v>10</v>
      </c>
      <c r="C926" s="374" t="s">
        <v>27</v>
      </c>
      <c r="D926" s="373" t="s">
        <v>12</v>
      </c>
      <c r="E926" s="373">
        <v>67.5</v>
      </c>
      <c r="G926" s="2">
        <f t="shared" si="14"/>
        <v>67.499999999999886</v>
      </c>
      <c r="I926" s="422"/>
      <c r="J926" s="373" t="s">
        <v>15</v>
      </c>
      <c r="K926" s="373">
        <v>5</v>
      </c>
    </row>
    <row r="927" spans="1:12">
      <c r="A927" s="81"/>
      <c r="B927" s="373"/>
      <c r="C927" s="373"/>
      <c r="D927" s="373" t="s">
        <v>13</v>
      </c>
      <c r="E927" s="373">
        <v>6</v>
      </c>
      <c r="G927" s="2">
        <f t="shared" si="14"/>
        <v>73.499999999999886</v>
      </c>
      <c r="H927" s="421">
        <v>2026</v>
      </c>
      <c r="I927" s="421" t="s">
        <v>11</v>
      </c>
      <c r="J927" t="s">
        <v>12</v>
      </c>
      <c r="K927" s="20">
        <v>71</v>
      </c>
    </row>
    <row r="928" spans="1:12">
      <c r="A928" s="81"/>
      <c r="B928" s="373"/>
      <c r="C928" s="373"/>
      <c r="D928" s="373" t="s">
        <v>14</v>
      </c>
      <c r="E928" s="373">
        <v>60</v>
      </c>
      <c r="G928" s="2">
        <f t="shared" si="14"/>
        <v>133.49999999999989</v>
      </c>
      <c r="I928" s="422"/>
      <c r="J928" t="s">
        <v>13</v>
      </c>
      <c r="K928" s="20">
        <v>5</v>
      </c>
    </row>
    <row r="929" spans="1:11">
      <c r="A929" s="373"/>
      <c r="B929" s="373"/>
      <c r="C929" s="373"/>
      <c r="D929" s="373" t="s">
        <v>15</v>
      </c>
      <c r="E929" s="373">
        <v>5</v>
      </c>
      <c r="G929" s="2">
        <f t="shared" si="14"/>
        <v>138.49999999999989</v>
      </c>
      <c r="I929" s="422"/>
      <c r="J929" t="s">
        <v>14</v>
      </c>
      <c r="K929" s="207">
        <v>60</v>
      </c>
    </row>
    <row r="930" spans="1:11">
      <c r="A930" s="70">
        <v>46071</v>
      </c>
      <c r="B930" s="422">
        <v>32526</v>
      </c>
      <c r="C930" s="422" t="s">
        <v>27</v>
      </c>
      <c r="D930" t="s">
        <v>12</v>
      </c>
      <c r="E930" s="373"/>
      <c r="F930" s="2">
        <v>67.5</v>
      </c>
      <c r="G930" s="2">
        <f t="shared" si="14"/>
        <v>70.999999999999886</v>
      </c>
      <c r="I930" s="422"/>
      <c r="J930" t="s">
        <v>15</v>
      </c>
      <c r="K930" s="207">
        <v>5</v>
      </c>
    </row>
    <row r="931" spans="1:11">
      <c r="A931" s="70">
        <v>46071</v>
      </c>
      <c r="B931" s="422">
        <v>32526</v>
      </c>
      <c r="C931" s="422" t="s">
        <v>27</v>
      </c>
      <c r="D931" t="s">
        <v>13</v>
      </c>
      <c r="E931" s="373"/>
      <c r="F931" s="2">
        <v>6</v>
      </c>
      <c r="G931" s="2">
        <f t="shared" si="14"/>
        <v>64.999999999999886</v>
      </c>
      <c r="I931" s="421" t="s">
        <v>17</v>
      </c>
      <c r="J931" t="s">
        <v>12</v>
      </c>
      <c r="K931" s="20">
        <v>70</v>
      </c>
    </row>
    <row r="932" spans="1:11">
      <c r="A932" s="70">
        <v>46105</v>
      </c>
      <c r="B932" s="422">
        <v>32864</v>
      </c>
      <c r="C932" s="422" t="s">
        <v>27</v>
      </c>
      <c r="D932" t="s">
        <v>14</v>
      </c>
      <c r="E932" s="373"/>
      <c r="F932" s="2">
        <v>60</v>
      </c>
      <c r="G932" s="2">
        <f t="shared" si="14"/>
        <v>4.9999999999998863</v>
      </c>
      <c r="I932" s="421"/>
      <c r="K932" s="20"/>
    </row>
    <row r="933" spans="1:11">
      <c r="A933" s="70">
        <v>46105</v>
      </c>
      <c r="B933" s="422">
        <v>32864</v>
      </c>
      <c r="C933" s="422" t="s">
        <v>27</v>
      </c>
      <c r="D933" t="s">
        <v>15</v>
      </c>
      <c r="E933" s="373"/>
      <c r="F933" s="2">
        <v>5</v>
      </c>
      <c r="G933" s="2">
        <f t="shared" si="14"/>
        <v>-1.1368683772161603E-13</v>
      </c>
      <c r="I933" s="421"/>
      <c r="K933" s="20"/>
    </row>
    <row r="934" spans="1:11">
      <c r="A934" s="81">
        <v>46053</v>
      </c>
      <c r="B934" s="421" t="s">
        <v>10</v>
      </c>
      <c r="C934" s="421" t="s">
        <v>11</v>
      </c>
      <c r="D934" t="s">
        <v>12</v>
      </c>
      <c r="E934" s="20">
        <v>71</v>
      </c>
      <c r="G934" s="2">
        <f t="shared" si="14"/>
        <v>70.999999999999886</v>
      </c>
      <c r="I934" s="422"/>
      <c r="J934" t="s">
        <v>13</v>
      </c>
      <c r="K934" s="20">
        <v>10</v>
      </c>
    </row>
    <row r="935" spans="1:11">
      <c r="A935" s="70"/>
      <c r="B935" s="422"/>
      <c r="C935" s="422"/>
      <c r="D935" t="s">
        <v>13</v>
      </c>
      <c r="E935" s="20">
        <v>5</v>
      </c>
      <c r="G935" s="2">
        <f t="shared" si="14"/>
        <v>75.999999999999886</v>
      </c>
      <c r="I935" s="422"/>
      <c r="J935" t="s">
        <v>14</v>
      </c>
      <c r="K935" s="207">
        <v>56</v>
      </c>
    </row>
    <row r="936" spans="1:11">
      <c r="A936" s="70"/>
      <c r="B936" s="422"/>
      <c r="C936" s="422"/>
      <c r="D936" t="s">
        <v>14</v>
      </c>
      <c r="E936" s="207">
        <v>60</v>
      </c>
      <c r="G936" s="2">
        <f t="shared" si="14"/>
        <v>135.99999999999989</v>
      </c>
      <c r="I936" s="422"/>
      <c r="J936" t="s">
        <v>15</v>
      </c>
      <c r="K936" s="207">
        <v>5</v>
      </c>
    </row>
    <row r="937" spans="1:11">
      <c r="A937" s="70"/>
      <c r="B937" s="422"/>
      <c r="C937" s="422"/>
      <c r="D937" t="s">
        <v>15</v>
      </c>
      <c r="E937" s="207">
        <v>5</v>
      </c>
      <c r="G937" s="2">
        <f t="shared" si="14"/>
        <v>140.99999999999989</v>
      </c>
      <c r="K937" s="114">
        <f>SUM(K921:K936)</f>
        <v>412</v>
      </c>
    </row>
    <row r="938" spans="1:11">
      <c r="A938" s="70">
        <v>46105</v>
      </c>
      <c r="B938" s="422">
        <v>32864</v>
      </c>
      <c r="C938" s="422" t="s">
        <v>11</v>
      </c>
      <c r="D938" t="s">
        <v>12</v>
      </c>
      <c r="E938" s="207"/>
      <c r="F938" s="2">
        <v>71</v>
      </c>
      <c r="G938" s="2">
        <f t="shared" si="14"/>
        <v>69.999999999999886</v>
      </c>
      <c r="K938" s="114"/>
    </row>
    <row r="939" spans="1:11">
      <c r="A939" s="70">
        <v>46105</v>
      </c>
      <c r="B939" s="422">
        <v>32864</v>
      </c>
      <c r="C939" s="422" t="s">
        <v>11</v>
      </c>
      <c r="D939" t="s">
        <v>13</v>
      </c>
      <c r="E939" s="207"/>
      <c r="F939" s="2">
        <v>5</v>
      </c>
      <c r="G939" s="2">
        <f t="shared" si="14"/>
        <v>64.999999999999886</v>
      </c>
      <c r="K939" s="114"/>
    </row>
    <row r="940" spans="1:11">
      <c r="A940" s="70">
        <v>46105</v>
      </c>
      <c r="B940" s="422">
        <v>32864</v>
      </c>
      <c r="C940" s="422" t="s">
        <v>11</v>
      </c>
      <c r="D940" t="s">
        <v>14</v>
      </c>
      <c r="E940" s="207"/>
      <c r="F940" s="2">
        <v>60</v>
      </c>
      <c r="G940" s="2">
        <f t="shared" si="14"/>
        <v>4.9999999999998863</v>
      </c>
      <c r="K940" s="114"/>
    </row>
    <row r="941" spans="1:11">
      <c r="A941" s="70">
        <v>46105</v>
      </c>
      <c r="B941" s="422">
        <v>32864</v>
      </c>
      <c r="C941" s="422" t="s">
        <v>11</v>
      </c>
      <c r="D941" t="s">
        <v>15</v>
      </c>
      <c r="E941" s="207"/>
      <c r="F941" s="2">
        <v>5</v>
      </c>
      <c r="G941" s="2">
        <f t="shared" si="14"/>
        <v>-1.1368683772161603E-13</v>
      </c>
      <c r="K941" s="114"/>
    </row>
    <row r="942" spans="1:11">
      <c r="A942" s="31">
        <v>46081</v>
      </c>
      <c r="B942" s="421" t="s">
        <v>10</v>
      </c>
      <c r="C942" s="421" t="s">
        <v>17</v>
      </c>
      <c r="D942" t="s">
        <v>12</v>
      </c>
      <c r="E942" s="20">
        <v>70</v>
      </c>
      <c r="G942" s="2">
        <f t="shared" si="14"/>
        <v>69.999999999999886</v>
      </c>
      <c r="K942" s="20"/>
    </row>
    <row r="943" spans="1:11">
      <c r="B943" s="422"/>
      <c r="C943" s="422"/>
      <c r="D943" t="s">
        <v>13</v>
      </c>
      <c r="E943" s="20">
        <v>10</v>
      </c>
      <c r="G943" s="2">
        <f t="shared" si="14"/>
        <v>79.999999999999886</v>
      </c>
      <c r="K943" s="207"/>
    </row>
    <row r="944" spans="1:11">
      <c r="B944" s="422"/>
      <c r="C944" s="422"/>
      <c r="D944" t="s">
        <v>14</v>
      </c>
      <c r="E944" s="207">
        <v>56</v>
      </c>
      <c r="G944" s="2">
        <f t="shared" si="14"/>
        <v>135.99999999999989</v>
      </c>
      <c r="K944" s="207"/>
    </row>
    <row r="945" spans="1:11">
      <c r="B945" s="422"/>
      <c r="C945" s="422"/>
      <c r="D945" t="s">
        <v>15</v>
      </c>
      <c r="E945" s="207">
        <v>5</v>
      </c>
      <c r="G945" s="2">
        <f t="shared" si="14"/>
        <v>140.99999999999989</v>
      </c>
    </row>
    <row r="946" spans="1:11">
      <c r="A946" s="70">
        <v>46105</v>
      </c>
      <c r="B946" s="422">
        <v>32864</v>
      </c>
      <c r="C946" s="422" t="s">
        <v>17</v>
      </c>
      <c r="D946" t="s">
        <v>12</v>
      </c>
      <c r="F946" s="2">
        <v>70</v>
      </c>
      <c r="G946" s="2">
        <f t="shared" si="14"/>
        <v>70.999999999999886</v>
      </c>
    </row>
    <row r="947" spans="1:11">
      <c r="A947" s="70">
        <v>46105</v>
      </c>
      <c r="B947" s="422">
        <v>32864</v>
      </c>
      <c r="C947" s="422" t="s">
        <v>17</v>
      </c>
      <c r="D947" t="s">
        <v>13</v>
      </c>
      <c r="F947" s="2">
        <v>10</v>
      </c>
      <c r="G947" s="2">
        <f t="shared" si="14"/>
        <v>60.999999999999886</v>
      </c>
    </row>
    <row r="948" spans="1:11">
      <c r="A948" s="70">
        <v>46105</v>
      </c>
      <c r="B948" s="422">
        <v>32864</v>
      </c>
      <c r="C948" s="422" t="s">
        <v>17</v>
      </c>
      <c r="D948" t="s">
        <v>14</v>
      </c>
      <c r="F948" s="2">
        <v>56</v>
      </c>
      <c r="G948" s="2">
        <f t="shared" si="14"/>
        <v>4.9999999999998863</v>
      </c>
    </row>
    <row r="949" spans="1:11">
      <c r="A949" s="70">
        <v>46105</v>
      </c>
      <c r="B949" s="422">
        <v>32864</v>
      </c>
      <c r="C949" s="422" t="s">
        <v>17</v>
      </c>
      <c r="D949" t="s">
        <v>15</v>
      </c>
      <c r="F949" s="2">
        <v>5</v>
      </c>
      <c r="G949" s="2">
        <f>+G948+E949-F949</f>
        <v>-1.1368683772161603E-13</v>
      </c>
      <c r="I949" s="421"/>
      <c r="K949" s="20"/>
    </row>
    <row r="950" spans="1:11">
      <c r="A950" s="31">
        <v>46112</v>
      </c>
      <c r="B950" s="421" t="s">
        <v>10</v>
      </c>
      <c r="C950" s="421" t="s">
        <v>18</v>
      </c>
      <c r="D950" t="s">
        <v>12</v>
      </c>
      <c r="E950" s="207">
        <v>72.7</v>
      </c>
      <c r="G950" s="2">
        <f>+G949+E950-F950</f>
        <v>72.699999999999889</v>
      </c>
      <c r="I950" s="422"/>
      <c r="K950" s="20"/>
    </row>
    <row r="951" spans="1:11">
      <c r="A951" s="31"/>
      <c r="B951" s="422"/>
      <c r="C951" s="422"/>
      <c r="D951" t="s">
        <v>13</v>
      </c>
      <c r="E951" s="207">
        <v>6</v>
      </c>
      <c r="G951" s="2">
        <f>+G950+E951-F951</f>
        <v>78.699999999999889</v>
      </c>
      <c r="I951" s="375"/>
      <c r="J951" s="376"/>
      <c r="K951" s="376"/>
    </row>
    <row r="952" spans="1:11">
      <c r="B952" s="422"/>
      <c r="C952" s="422"/>
      <c r="D952" t="s">
        <v>14</v>
      </c>
      <c r="E952" s="207">
        <v>60</v>
      </c>
      <c r="G952" s="2">
        <f>+G951+E952-F952</f>
        <v>138.69999999999987</v>
      </c>
      <c r="I952" s="376"/>
      <c r="J952" s="376"/>
      <c r="K952" s="376"/>
    </row>
    <row r="953" spans="1:11">
      <c r="B953" s="422"/>
      <c r="C953" s="422"/>
      <c r="D953" t="s">
        <v>15</v>
      </c>
      <c r="E953" s="207">
        <v>5</v>
      </c>
      <c r="G953" s="2">
        <f>+G952+E953-F953</f>
        <v>143.69999999999987</v>
      </c>
      <c r="K953" s="20"/>
    </row>
    <row r="954" spans="1:11">
      <c r="B954" s="422"/>
      <c r="C954" s="422"/>
      <c r="G954" s="2">
        <f>+G953+E954-F954</f>
        <v>143.69999999999987</v>
      </c>
    </row>
    <row r="955" spans="1:11">
      <c r="B955" s="422"/>
      <c r="C955" s="422"/>
      <c r="G955" s="2">
        <f>+G954+E955-F955</f>
        <v>143.69999999999987</v>
      </c>
    </row>
    <row r="956" spans="1:11">
      <c r="B956" s="422"/>
      <c r="C956" s="422"/>
      <c r="G956" s="2">
        <f>+G955+E956-F956</f>
        <v>143.69999999999987</v>
      </c>
    </row>
    <row r="957" spans="1:11">
      <c r="B957" s="422"/>
      <c r="C957" s="422"/>
      <c r="G957" s="2">
        <f>+G956+E957-F957</f>
        <v>143.69999999999987</v>
      </c>
    </row>
    <row r="958" spans="1:11">
      <c r="B958" s="422"/>
      <c r="C958" s="422"/>
      <c r="G958" s="2">
        <f>+G957+E958-F958</f>
        <v>143.69999999999987</v>
      </c>
    </row>
    <row r="959" spans="1:11">
      <c r="B959" s="422"/>
      <c r="C959" s="422"/>
      <c r="G959" s="2">
        <f>+G958+E959-F959</f>
        <v>143.69999999999987</v>
      </c>
    </row>
    <row r="960" spans="1:11">
      <c r="B960" s="422"/>
      <c r="C960" s="422"/>
      <c r="G960" s="2">
        <f>+G959+E960-F960</f>
        <v>143.69999999999987</v>
      </c>
    </row>
    <row r="961" spans="2:7">
      <c r="B961" s="422"/>
      <c r="C961" s="422"/>
      <c r="G961" s="2">
        <f>+G960+E961-F961</f>
        <v>143.69999999999987</v>
      </c>
    </row>
    <row r="962" spans="2:7">
      <c r="B962" s="422"/>
      <c r="C962" s="422"/>
      <c r="G962" s="2">
        <f>+G961+E962-F962</f>
        <v>143.69999999999987</v>
      </c>
    </row>
    <row r="963" spans="2:7">
      <c r="B963" s="422"/>
      <c r="C963" s="422"/>
      <c r="G963" s="2">
        <f>+G962+E963-F963</f>
        <v>143.69999999999987</v>
      </c>
    </row>
    <row r="964" spans="2:7">
      <c r="B964" s="422"/>
      <c r="C964" s="422"/>
      <c r="G964" s="2">
        <f>+G963+E964-F964</f>
        <v>143.69999999999987</v>
      </c>
    </row>
    <row r="965" spans="2:7">
      <c r="B965" s="422"/>
      <c r="C965" s="422"/>
      <c r="G965" s="2">
        <f>+G964+E965-F965</f>
        <v>143.69999999999987</v>
      </c>
    </row>
    <row r="966" spans="2:7">
      <c r="B966" s="422"/>
      <c r="C966" s="422"/>
      <c r="G966" s="2">
        <f>+G965+E966-F966</f>
        <v>143.69999999999987</v>
      </c>
    </row>
    <row r="967" spans="2:7">
      <c r="B967" s="422"/>
      <c r="C967" s="422"/>
      <c r="G967" s="2">
        <f>+G966+E967-F967</f>
        <v>143.69999999999987</v>
      </c>
    </row>
    <row r="968" spans="2:7">
      <c r="B968" s="422"/>
      <c r="C968" s="422"/>
      <c r="G968" s="2">
        <f>+G967+E968-F968</f>
        <v>143.69999999999987</v>
      </c>
    </row>
    <row r="969" spans="2:7">
      <c r="B969" s="422"/>
      <c r="C969" s="422"/>
      <c r="G969" s="2">
        <f>+G968+E969-F969</f>
        <v>143.69999999999987</v>
      </c>
    </row>
    <row r="970" spans="2:7">
      <c r="B970" s="422"/>
      <c r="C970" s="422"/>
      <c r="G970" s="2">
        <f>+G969+E970-F970</f>
        <v>143.69999999999987</v>
      </c>
    </row>
    <row r="971" spans="2:7">
      <c r="B971" s="422"/>
      <c r="C971" s="422"/>
      <c r="G971" s="2">
        <f>+G970+E971-F971</f>
        <v>143.69999999999987</v>
      </c>
    </row>
    <row r="972" spans="2:7">
      <c r="B972" s="422"/>
      <c r="C972" s="422"/>
      <c r="G972" s="2">
        <f>+G971+E972-F972</f>
        <v>143.69999999999987</v>
      </c>
    </row>
    <row r="973" spans="2:7">
      <c r="B973" s="422"/>
      <c r="C973" s="422"/>
      <c r="G973" s="2">
        <f>+G972+E973-F973</f>
        <v>143.69999999999987</v>
      </c>
    </row>
    <row r="974" spans="2:7">
      <c r="B974" s="422"/>
      <c r="C974" s="422"/>
      <c r="G974" s="2">
        <f>+G973+E974-F974</f>
        <v>143.69999999999987</v>
      </c>
    </row>
    <row r="975" spans="2:7">
      <c r="B975" s="422"/>
      <c r="C975" s="422"/>
      <c r="G975" s="2">
        <f>+G974+E975-F975</f>
        <v>143.69999999999987</v>
      </c>
    </row>
    <row r="976" spans="2:7">
      <c r="B976" s="422"/>
      <c r="C976" s="422"/>
      <c r="G976" s="2">
        <f>+G975+E976-F976</f>
        <v>143.69999999999987</v>
      </c>
    </row>
    <row r="977" spans="2:7">
      <c r="B977" s="422"/>
      <c r="C977" s="422"/>
      <c r="G977" s="2">
        <f>+G976+E977-F977</f>
        <v>143.69999999999987</v>
      </c>
    </row>
    <row r="978" spans="2:7">
      <c r="B978" s="422"/>
      <c r="C978" s="422"/>
      <c r="G978" s="2">
        <f>+G977+E978-F978</f>
        <v>143.69999999999987</v>
      </c>
    </row>
    <row r="979" spans="2:7">
      <c r="B979" s="422"/>
      <c r="C979" s="422"/>
      <c r="G979" s="2">
        <f>+G978+E979-F979</f>
        <v>143.69999999999987</v>
      </c>
    </row>
    <row r="980" spans="2:7">
      <c r="B980" s="422"/>
      <c r="C980" s="422"/>
      <c r="G980" s="2">
        <f>+G979+E980-F980</f>
        <v>143.69999999999987</v>
      </c>
    </row>
    <row r="981" spans="2:7">
      <c r="B981" s="422"/>
      <c r="C981" s="422"/>
      <c r="G981" s="2">
        <f>+G980+E981-F981</f>
        <v>143.69999999999987</v>
      </c>
    </row>
    <row r="982" spans="2:7">
      <c r="B982" s="422"/>
      <c r="C982" s="422"/>
      <c r="G982" s="2">
        <f>+G981+E982-F982</f>
        <v>143.69999999999987</v>
      </c>
    </row>
    <row r="983" spans="2:7">
      <c r="B983" s="422"/>
      <c r="C983" s="422"/>
      <c r="G983" s="2">
        <f>+G982+E983-F983</f>
        <v>143.69999999999987</v>
      </c>
    </row>
    <row r="984" spans="2:7">
      <c r="B984" s="422"/>
      <c r="C984" s="422"/>
      <c r="G984" s="2">
        <f>+G983+E984-F984</f>
        <v>143.69999999999987</v>
      </c>
    </row>
    <row r="985" spans="2:7">
      <c r="B985" s="422"/>
      <c r="C985" s="422"/>
      <c r="G985" s="2">
        <f>+G984+E985-F985</f>
        <v>143.69999999999987</v>
      </c>
    </row>
    <row r="986" spans="2:7">
      <c r="B986" s="422"/>
      <c r="C986" s="422"/>
      <c r="G986" s="2">
        <f>+G985+E986-F986</f>
        <v>143.69999999999987</v>
      </c>
    </row>
    <row r="987" spans="2:7">
      <c r="B987" s="422"/>
      <c r="C987" s="422"/>
      <c r="G987" s="2">
        <f>+G986+E987-F987</f>
        <v>143.69999999999987</v>
      </c>
    </row>
    <row r="988" spans="2:7">
      <c r="B988" s="422"/>
      <c r="C988" s="422"/>
      <c r="G988" s="2">
        <f>+G987+E988-F988</f>
        <v>143.69999999999987</v>
      </c>
    </row>
    <row r="989" spans="2:7">
      <c r="B989" s="422"/>
      <c r="C989" s="422"/>
      <c r="G989" s="2">
        <f>+G988+E989-F989</f>
        <v>143.69999999999987</v>
      </c>
    </row>
    <row r="990" spans="2:7">
      <c r="B990" s="422"/>
      <c r="C990" s="422"/>
      <c r="G990" s="2">
        <f>+G989+E990-F990</f>
        <v>143.69999999999987</v>
      </c>
    </row>
    <row r="991" spans="2:7">
      <c r="B991" s="422"/>
      <c r="C991" s="422"/>
      <c r="G991" s="2">
        <f>+G990+E991-F991</f>
        <v>143.69999999999987</v>
      </c>
    </row>
    <row r="992" spans="2:7">
      <c r="B992" s="422"/>
      <c r="C992" s="422"/>
      <c r="G992" s="2">
        <f>+G991+E992-F992</f>
        <v>143.69999999999987</v>
      </c>
    </row>
    <row r="993" spans="2:7">
      <c r="B993" s="422"/>
      <c r="C993" s="422"/>
      <c r="G993" s="2">
        <f>+G992+E993-F993</f>
        <v>143.69999999999987</v>
      </c>
    </row>
    <row r="994" spans="2:7">
      <c r="B994" s="422"/>
      <c r="C994" s="422"/>
      <c r="G994" s="2">
        <f>+G993+E994-F994</f>
        <v>143.69999999999987</v>
      </c>
    </row>
    <row r="995" spans="2:7">
      <c r="B995" s="422"/>
      <c r="C995" s="422"/>
      <c r="G995" s="2">
        <f>+G994+E995-F995</f>
        <v>143.69999999999987</v>
      </c>
    </row>
    <row r="996" spans="2:7">
      <c r="B996" s="422"/>
      <c r="C996" s="422"/>
      <c r="G996" s="2">
        <f>+G995+E996-F996</f>
        <v>143.69999999999987</v>
      </c>
    </row>
    <row r="997" spans="2:7">
      <c r="B997" s="422"/>
      <c r="C997" s="422"/>
      <c r="G997" s="2">
        <f>+G996+E997-F997</f>
        <v>143.69999999999987</v>
      </c>
    </row>
    <row r="998" spans="2:7">
      <c r="B998" s="422"/>
      <c r="C998" s="422"/>
      <c r="G998" s="2">
        <f>+G997+E998-F998</f>
        <v>143.69999999999987</v>
      </c>
    </row>
    <row r="999" spans="2:7">
      <c r="B999" s="422"/>
      <c r="C999" s="422"/>
      <c r="G999" s="2">
        <f>+G998+E999-F999</f>
        <v>143.69999999999987</v>
      </c>
    </row>
    <row r="1000" spans="2:7">
      <c r="B1000" s="422"/>
      <c r="C1000" s="422"/>
      <c r="G1000" s="2">
        <f>+G999+E1000-F1000</f>
        <v>143.69999999999987</v>
      </c>
    </row>
    <row r="1001" spans="2:7">
      <c r="B1001" s="422"/>
      <c r="C1001" s="422"/>
      <c r="G1001" s="2">
        <f>+G1000+E1001-F1001</f>
        <v>143.69999999999987</v>
      </c>
    </row>
    <row r="1002" spans="2:7">
      <c r="B1002" s="422"/>
      <c r="C1002" s="422"/>
      <c r="G1002" s="2">
        <f>+G1001+E1002-F1002</f>
        <v>143.69999999999987</v>
      </c>
    </row>
    <row r="1003" spans="2:7">
      <c r="B1003" s="422"/>
      <c r="C1003" s="422"/>
      <c r="G1003" s="2">
        <f>+G1002+E1003-F1003</f>
        <v>143.69999999999987</v>
      </c>
    </row>
    <row r="1004" spans="2:7">
      <c r="B1004" s="422"/>
      <c r="C1004" s="422"/>
      <c r="G1004" s="2">
        <f>+G1003+E1004-F1004</f>
        <v>143.69999999999987</v>
      </c>
    </row>
    <row r="1005" spans="2:7">
      <c r="B1005" s="422"/>
      <c r="C1005" s="422"/>
      <c r="G1005" s="2">
        <f>+G1004+E1005-F1005</f>
        <v>143.69999999999987</v>
      </c>
    </row>
    <row r="1006" spans="2:7">
      <c r="B1006" s="422"/>
      <c r="C1006" s="422"/>
      <c r="G1006" s="2">
        <f>+G1005+E1006-F1006</f>
        <v>143.69999999999987</v>
      </c>
    </row>
    <row r="1007" spans="2:7">
      <c r="B1007" s="422"/>
      <c r="C1007" s="422"/>
      <c r="G1007" s="2">
        <f>+G1006+E1007-F1007</f>
        <v>143.69999999999987</v>
      </c>
    </row>
    <row r="1008" spans="2:7">
      <c r="B1008" s="422"/>
      <c r="C1008" s="422"/>
      <c r="G1008" s="2">
        <f>+G1007+E1008-F1008</f>
        <v>143.69999999999987</v>
      </c>
    </row>
    <row r="1009" spans="2:7">
      <c r="B1009" s="422"/>
      <c r="C1009" s="422"/>
      <c r="G1009" s="2">
        <f>+G1008+E1009-F1009</f>
        <v>143.69999999999987</v>
      </c>
    </row>
    <row r="1010" spans="2:7">
      <c r="B1010" s="422"/>
      <c r="C1010" s="422"/>
      <c r="G1010" s="2">
        <f>+G1009+E1010-F1010</f>
        <v>143.69999999999987</v>
      </c>
    </row>
    <row r="1011" spans="2:7">
      <c r="B1011" s="422"/>
      <c r="C1011" s="422"/>
      <c r="G1011" s="2">
        <f>+G1010+E1011-F1011</f>
        <v>143.69999999999987</v>
      </c>
    </row>
    <row r="1012" spans="2:7">
      <c r="B1012" s="422"/>
      <c r="C1012" s="422"/>
      <c r="G1012" s="2">
        <f>+G1011+E1012-F1012</f>
        <v>143.69999999999987</v>
      </c>
    </row>
    <row r="1013" spans="2:7">
      <c r="B1013" s="422"/>
      <c r="C1013" s="422"/>
      <c r="G1013" s="2">
        <f>+G1012+E1013-F1013</f>
        <v>143.69999999999987</v>
      </c>
    </row>
    <row r="1014" spans="2:7">
      <c r="B1014" s="422"/>
      <c r="C1014" s="422"/>
      <c r="G1014" s="2">
        <f>+G1013+E1014-F1014</f>
        <v>143.69999999999987</v>
      </c>
    </row>
    <row r="1015" spans="2:7">
      <c r="B1015" s="422"/>
      <c r="C1015" s="422"/>
      <c r="G1015" s="2">
        <f>+G1014+E1015-F1015</f>
        <v>143.69999999999987</v>
      </c>
    </row>
    <row r="1016" spans="2:7">
      <c r="B1016" s="422"/>
      <c r="C1016" s="422"/>
      <c r="G1016" s="2">
        <f>+G1015+E1016-F1016</f>
        <v>143.69999999999987</v>
      </c>
    </row>
    <row r="1017" spans="2:7">
      <c r="B1017" s="422"/>
      <c r="C1017" s="422"/>
      <c r="G1017" s="2">
        <f>+G1016+E1017-F1017</f>
        <v>143.69999999999987</v>
      </c>
    </row>
    <row r="1018" spans="2:7">
      <c r="B1018" s="422"/>
      <c r="C1018" s="422"/>
      <c r="G1018" s="2">
        <f>+G1017+E1018-F1018</f>
        <v>143.69999999999987</v>
      </c>
    </row>
    <row r="1019" spans="2:7">
      <c r="B1019" s="422"/>
      <c r="C1019" s="422"/>
      <c r="G1019" s="2">
        <f>+G1018+E1019-F1019</f>
        <v>143.69999999999987</v>
      </c>
    </row>
    <row r="1020" spans="2:7">
      <c r="B1020" s="422"/>
      <c r="C1020" s="422"/>
      <c r="G1020" s="2">
        <f>+G1019+E1020-F1020</f>
        <v>143.69999999999987</v>
      </c>
    </row>
    <row r="1021" spans="2:7">
      <c r="B1021" s="422"/>
      <c r="C1021" s="422"/>
      <c r="G1021" s="2">
        <f>+G1020+E1021-F1021</f>
        <v>143.69999999999987</v>
      </c>
    </row>
    <row r="1022" spans="2:7">
      <c r="B1022" s="422"/>
      <c r="C1022" s="422"/>
      <c r="G1022" s="2">
        <f>+G1021+E1022-F1022</f>
        <v>143.69999999999987</v>
      </c>
    </row>
    <row r="1023" spans="2:7">
      <c r="B1023" s="422"/>
      <c r="C1023" s="422"/>
      <c r="G1023" s="2">
        <f>+G1022+E1023-F1023</f>
        <v>143.69999999999987</v>
      </c>
    </row>
    <row r="1024" spans="2:7">
      <c r="B1024" s="422"/>
      <c r="C1024" s="422"/>
      <c r="G1024" s="2">
        <f>+G1023+E1024-F1024</f>
        <v>143.69999999999987</v>
      </c>
    </row>
    <row r="1025" spans="2:7">
      <c r="B1025" s="422"/>
      <c r="C1025" s="422"/>
      <c r="G1025" s="2">
        <f>+G1024+E1025-F1025</f>
        <v>143.69999999999987</v>
      </c>
    </row>
    <row r="1026" spans="2:7">
      <c r="B1026" s="422"/>
      <c r="C1026" s="422"/>
      <c r="G1026" s="2">
        <f>+G1025+E1026-F1026</f>
        <v>143.69999999999987</v>
      </c>
    </row>
    <row r="1027" spans="2:7">
      <c r="B1027" s="422"/>
      <c r="C1027" s="422"/>
      <c r="G1027" s="2">
        <f>+G1026+E1027-F1027</f>
        <v>143.69999999999987</v>
      </c>
    </row>
    <row r="1028" spans="2:7">
      <c r="B1028" s="422"/>
      <c r="C1028" s="422"/>
      <c r="G1028" s="2">
        <f>+G1027+E1028-F1028</f>
        <v>143.69999999999987</v>
      </c>
    </row>
    <row r="1029" spans="2:7">
      <c r="B1029" s="422"/>
      <c r="C1029" s="422"/>
      <c r="G1029" s="2">
        <f>+G1028+E1029-F1029</f>
        <v>143.69999999999987</v>
      </c>
    </row>
    <row r="1030" spans="2:7">
      <c r="B1030" s="422"/>
      <c r="C1030" s="422"/>
      <c r="G1030" s="2">
        <f>+G1029+E1030-F1030</f>
        <v>143.69999999999987</v>
      </c>
    </row>
    <row r="1031" spans="2:7">
      <c r="B1031" s="422"/>
      <c r="C1031" s="422"/>
      <c r="G1031" s="2">
        <f>+G1030+E1031-F1031</f>
        <v>143.69999999999987</v>
      </c>
    </row>
    <row r="1032" spans="2:7">
      <c r="B1032" s="422"/>
      <c r="C1032" s="422"/>
      <c r="G1032" s="2">
        <f>+G1031+E1032-F1032</f>
        <v>143.69999999999987</v>
      </c>
    </row>
    <row r="1033" spans="2:7">
      <c r="B1033" s="422"/>
      <c r="C1033" s="422"/>
      <c r="G1033" s="2">
        <f>+G1032+E1033-F1033</f>
        <v>143.69999999999987</v>
      </c>
    </row>
    <row r="1034" spans="2:7">
      <c r="B1034" s="422"/>
      <c r="C1034" s="422"/>
      <c r="G1034" s="2">
        <f>+G1033+E1034-F1034</f>
        <v>143.69999999999987</v>
      </c>
    </row>
    <row r="1035" spans="2:7">
      <c r="B1035" s="422"/>
      <c r="C1035" s="422"/>
      <c r="G1035" s="2">
        <f>+G1034+E1035-F1035</f>
        <v>143.69999999999987</v>
      </c>
    </row>
    <row r="1036" spans="2:7">
      <c r="B1036" s="422"/>
      <c r="C1036" s="422"/>
      <c r="G1036" s="2">
        <f>+G1035+E1036-F1036</f>
        <v>143.69999999999987</v>
      </c>
    </row>
    <row r="1037" spans="2:7">
      <c r="B1037" s="422"/>
      <c r="C1037" s="422"/>
      <c r="G1037" s="2">
        <f>+G1036+E1037-F1037</f>
        <v>143.69999999999987</v>
      </c>
    </row>
    <row r="1038" spans="2:7">
      <c r="B1038" s="422"/>
      <c r="C1038" s="422"/>
      <c r="G1038" s="2">
        <f>+G1037+E1038-F1038</f>
        <v>143.69999999999987</v>
      </c>
    </row>
    <row r="1039" spans="2:7">
      <c r="B1039" s="422"/>
      <c r="C1039" s="422"/>
      <c r="G1039" s="2">
        <f>+G1038+E1039-F1039</f>
        <v>143.69999999999987</v>
      </c>
    </row>
    <row r="1040" spans="2:7">
      <c r="B1040" s="422"/>
      <c r="C1040" s="422"/>
      <c r="G1040" s="2">
        <f>+G1039+E1040-F1040</f>
        <v>143.69999999999987</v>
      </c>
    </row>
    <row r="1041" spans="2:7">
      <c r="B1041" s="422"/>
      <c r="C1041" s="422"/>
      <c r="G1041" s="2">
        <f>+G1040+E1041-F1041</f>
        <v>143.69999999999987</v>
      </c>
    </row>
    <row r="1042" spans="2:7">
      <c r="B1042" s="422"/>
      <c r="C1042" s="422"/>
      <c r="G1042" s="2">
        <f>+G1041+E1042-F1042</f>
        <v>143.69999999999987</v>
      </c>
    </row>
    <row r="1043" spans="2:7">
      <c r="B1043" s="422"/>
      <c r="C1043" s="422"/>
      <c r="G1043" s="2">
        <f>+G1042+E1043-F1043</f>
        <v>143.69999999999987</v>
      </c>
    </row>
    <row r="1044" spans="2:7">
      <c r="B1044" s="422"/>
      <c r="C1044" s="422"/>
      <c r="G1044" s="2">
        <f>+G1043+E1044-F1044</f>
        <v>143.69999999999987</v>
      </c>
    </row>
    <row r="1045" spans="2:7">
      <c r="B1045" s="422"/>
      <c r="C1045" s="422"/>
      <c r="G1045" s="2">
        <f>+G1044+E1045-F1045</f>
        <v>143.69999999999987</v>
      </c>
    </row>
    <row r="1046" spans="2:7">
      <c r="B1046" s="422"/>
      <c r="C1046" s="422"/>
      <c r="G1046" s="2">
        <f>+G1045+E1046-F1046</f>
        <v>143.69999999999987</v>
      </c>
    </row>
    <row r="1047" spans="2:7">
      <c r="B1047" s="422"/>
      <c r="C1047" s="422"/>
      <c r="G1047" s="2">
        <f>+G1046+E1047-F1047</f>
        <v>143.69999999999987</v>
      </c>
    </row>
    <row r="1048" spans="2:7">
      <c r="B1048" s="422"/>
      <c r="C1048" s="422"/>
      <c r="G1048" s="2">
        <f>+G1047+E1048-F1048</f>
        <v>143.69999999999987</v>
      </c>
    </row>
    <row r="1049" spans="2:7">
      <c r="B1049" s="422"/>
      <c r="C1049" s="422"/>
      <c r="G1049" s="2">
        <f>+G1048+E1049-F1049</f>
        <v>143.69999999999987</v>
      </c>
    </row>
    <row r="1050" spans="2:7">
      <c r="B1050" s="422"/>
      <c r="C1050" s="422"/>
      <c r="G1050" s="2">
        <f>+G1049+E1050-F1050</f>
        <v>143.69999999999987</v>
      </c>
    </row>
    <row r="1051" spans="2:7">
      <c r="B1051" s="422"/>
      <c r="C1051" s="422"/>
      <c r="G1051" s="2">
        <f>+G1050+E1051-F1051</f>
        <v>143.69999999999987</v>
      </c>
    </row>
    <row r="1052" spans="2:7">
      <c r="B1052" s="422"/>
      <c r="C1052" s="422"/>
      <c r="G1052" s="2">
        <f>+G1051+E1052-F1052</f>
        <v>143.69999999999987</v>
      </c>
    </row>
    <row r="1053" spans="2:7">
      <c r="B1053" s="422"/>
      <c r="C1053" s="422"/>
      <c r="G1053" s="2">
        <f>+G1052+E1053-F1053</f>
        <v>143.69999999999987</v>
      </c>
    </row>
    <row r="1054" spans="2:7">
      <c r="B1054" s="422"/>
      <c r="C1054" s="422"/>
      <c r="G1054" s="2">
        <f>+G1053+E1054-F1054</f>
        <v>143.69999999999987</v>
      </c>
    </row>
    <row r="1055" spans="2:7">
      <c r="B1055" s="422"/>
      <c r="C1055" s="422"/>
      <c r="G1055" s="2">
        <f>+G1054+E1055-F1055</f>
        <v>143.69999999999987</v>
      </c>
    </row>
    <row r="1056" spans="2:7">
      <c r="B1056" s="422"/>
      <c r="C1056" s="422"/>
      <c r="G1056" s="2">
        <f>+G1055+E1056-F1056</f>
        <v>143.69999999999987</v>
      </c>
    </row>
    <row r="1057" spans="2:7">
      <c r="B1057" s="422"/>
      <c r="C1057" s="422"/>
      <c r="G1057" s="2">
        <f>+G1056+E1057-F1057</f>
        <v>143.69999999999987</v>
      </c>
    </row>
    <row r="1058" spans="2:7">
      <c r="B1058" s="422"/>
      <c r="C1058" s="422"/>
      <c r="G1058" s="2">
        <f>+G1057+E1058-F1058</f>
        <v>143.69999999999987</v>
      </c>
    </row>
    <row r="1059" spans="2:7">
      <c r="B1059" s="422"/>
      <c r="C1059" s="422"/>
      <c r="G1059" s="2">
        <f>+G1058+E1059-F1059</f>
        <v>143.69999999999987</v>
      </c>
    </row>
    <row r="1060" spans="2:7">
      <c r="B1060" s="422"/>
      <c r="C1060" s="422"/>
      <c r="G1060" s="2">
        <f>+G1059+E1060-F1060</f>
        <v>143.69999999999987</v>
      </c>
    </row>
    <row r="1061" spans="2:7">
      <c r="B1061" s="422"/>
      <c r="C1061" s="422"/>
      <c r="G1061" s="2">
        <f>+G1060+E1061-F1061</f>
        <v>143.69999999999987</v>
      </c>
    </row>
    <row r="1062" spans="2:7">
      <c r="B1062" s="422"/>
      <c r="C1062" s="422"/>
      <c r="G1062" s="2">
        <f>+G1061+E1062-F1062</f>
        <v>143.69999999999987</v>
      </c>
    </row>
    <row r="1063" spans="2:7">
      <c r="B1063" s="422"/>
      <c r="C1063" s="422"/>
      <c r="G1063" s="2">
        <f>+G1062+E1063-F1063</f>
        <v>143.69999999999987</v>
      </c>
    </row>
    <row r="1064" spans="2:7">
      <c r="B1064" s="422"/>
      <c r="C1064" s="422"/>
      <c r="G1064" s="2">
        <f>+G1063+E1064-F1064</f>
        <v>143.69999999999987</v>
      </c>
    </row>
    <row r="1065" spans="2:7">
      <c r="B1065" s="422"/>
      <c r="C1065" s="422"/>
      <c r="G1065" s="2">
        <f>+G1064+E1065-F1065</f>
        <v>143.69999999999987</v>
      </c>
    </row>
    <row r="1066" spans="2:7">
      <c r="B1066" s="422"/>
      <c r="C1066" s="422"/>
      <c r="G1066" s="2">
        <f>+G1065+E1066-F1066</f>
        <v>143.69999999999987</v>
      </c>
    </row>
    <row r="1067" spans="2:7">
      <c r="B1067" s="422"/>
      <c r="C1067" s="422"/>
      <c r="G1067" s="2">
        <f>+G1066+E1067-F1067</f>
        <v>143.69999999999987</v>
      </c>
    </row>
    <row r="1068" spans="2:7">
      <c r="B1068" s="422"/>
      <c r="C1068" s="422"/>
      <c r="G1068" s="2">
        <f>+G1067+E1068-F1068</f>
        <v>143.69999999999987</v>
      </c>
    </row>
    <row r="1069" spans="2:7">
      <c r="B1069" s="422"/>
      <c r="C1069" s="422"/>
      <c r="G1069" s="2">
        <f>+G1068+E1069-F1069</f>
        <v>143.69999999999987</v>
      </c>
    </row>
    <row r="1070" spans="2:7">
      <c r="B1070" s="422"/>
      <c r="C1070" s="422"/>
      <c r="G1070" s="2">
        <f>+G1069+E1070-F1070</f>
        <v>143.69999999999987</v>
      </c>
    </row>
    <row r="1071" spans="2:7">
      <c r="B1071" s="422"/>
      <c r="C1071" s="422"/>
      <c r="G1071" s="2">
        <f>+G1070+E1071-F1071</f>
        <v>143.69999999999987</v>
      </c>
    </row>
    <row r="1072" spans="2:7">
      <c r="B1072" s="422"/>
      <c r="C1072" s="422"/>
      <c r="G1072" s="2">
        <f>+G1071+E1072-F1072</f>
        <v>143.69999999999987</v>
      </c>
    </row>
    <row r="1073" spans="2:7">
      <c r="B1073" s="422"/>
      <c r="C1073" s="422"/>
      <c r="G1073" s="2">
        <f>+G1072+E1073-F1073</f>
        <v>143.69999999999987</v>
      </c>
    </row>
    <row r="1074" spans="2:7">
      <c r="B1074" s="422"/>
      <c r="C1074" s="422"/>
      <c r="G1074" s="2">
        <f>+G1073+E1074-F1074</f>
        <v>143.69999999999987</v>
      </c>
    </row>
    <row r="1075" spans="2:7">
      <c r="B1075" s="422"/>
      <c r="C1075" s="422"/>
      <c r="G1075" s="2">
        <f>+G1074+E1075-F1075</f>
        <v>143.69999999999987</v>
      </c>
    </row>
    <row r="1076" spans="2:7">
      <c r="B1076" s="422"/>
      <c r="C1076" s="422"/>
      <c r="G1076" s="2">
        <f>+G1075+E1076-F1076</f>
        <v>143.69999999999987</v>
      </c>
    </row>
    <row r="1077" spans="2:7">
      <c r="B1077" s="422"/>
      <c r="C1077" s="422"/>
      <c r="G1077" s="2">
        <f>+G1076+E1077-F1077</f>
        <v>143.69999999999987</v>
      </c>
    </row>
    <row r="1078" spans="2:7">
      <c r="B1078" s="422"/>
      <c r="C1078" s="422"/>
      <c r="G1078" s="2">
        <f>+G1077+E1078-F1078</f>
        <v>143.69999999999987</v>
      </c>
    </row>
    <row r="1079" spans="2:7">
      <c r="B1079" s="422"/>
      <c r="C1079" s="422"/>
      <c r="G1079" s="2">
        <f>+G1078+E1079-F1079</f>
        <v>143.69999999999987</v>
      </c>
    </row>
    <row r="1080" spans="2:7">
      <c r="B1080" s="422"/>
      <c r="C1080" s="422"/>
      <c r="G1080" s="2">
        <f>+G1079+E1080-F1080</f>
        <v>143.69999999999987</v>
      </c>
    </row>
    <row r="1081" spans="2:7">
      <c r="B1081" s="422"/>
      <c r="C1081" s="422"/>
      <c r="G1081" s="2">
        <f>+G1080+E1081-F1081</f>
        <v>143.69999999999987</v>
      </c>
    </row>
    <row r="1082" spans="2:7">
      <c r="B1082" s="422"/>
      <c r="C1082" s="422"/>
      <c r="G1082" s="2">
        <f>+G1081+E1082-F1082</f>
        <v>143.69999999999987</v>
      </c>
    </row>
    <row r="1083" spans="2:7">
      <c r="B1083" s="422"/>
      <c r="C1083" s="422"/>
      <c r="G1083" s="2">
        <f>+G1082+E1083-F1083</f>
        <v>143.69999999999987</v>
      </c>
    </row>
    <row r="1084" spans="2:7">
      <c r="B1084" s="422"/>
      <c r="C1084" s="422"/>
      <c r="G1084" s="2">
        <f>+G1083+E1084-F1084</f>
        <v>143.69999999999987</v>
      </c>
    </row>
    <row r="1085" spans="2:7">
      <c r="B1085" s="422"/>
      <c r="C1085" s="422"/>
      <c r="G1085" s="2">
        <f>+G1084+E1085-F1085</f>
        <v>143.69999999999987</v>
      </c>
    </row>
    <row r="1086" spans="2:7">
      <c r="B1086" s="422"/>
      <c r="C1086" s="422"/>
      <c r="G1086" s="2">
        <f>+G1085+E1086-F1086</f>
        <v>143.69999999999987</v>
      </c>
    </row>
    <row r="1087" spans="2:7">
      <c r="B1087" s="422"/>
      <c r="C1087" s="422"/>
      <c r="G1087" s="2">
        <f>+G1086+E1087-F1087</f>
        <v>143.69999999999987</v>
      </c>
    </row>
    <row r="1088" spans="2:7">
      <c r="B1088" s="422"/>
      <c r="C1088" s="422"/>
      <c r="G1088" s="2">
        <f>+G1087+E1088-F1088</f>
        <v>143.69999999999987</v>
      </c>
    </row>
    <row r="1089" spans="2:7">
      <c r="B1089" s="422"/>
      <c r="C1089" s="422"/>
      <c r="G1089" s="2">
        <f>+G1088+E1089-F1089</f>
        <v>143.69999999999987</v>
      </c>
    </row>
    <row r="1090" spans="2:7">
      <c r="B1090" s="422"/>
      <c r="C1090" s="422"/>
      <c r="G1090" s="2">
        <f>+G1089+E1090-F1090</f>
        <v>143.69999999999987</v>
      </c>
    </row>
    <row r="1091" spans="2:7">
      <c r="B1091" s="422"/>
      <c r="C1091" s="422"/>
      <c r="G1091" s="2">
        <f>+G1090+E1091-F1091</f>
        <v>143.69999999999987</v>
      </c>
    </row>
    <row r="1092" spans="2:7">
      <c r="B1092" s="422"/>
      <c r="C1092" s="422"/>
      <c r="G1092" s="2">
        <f>+G1091+E1092-F1092</f>
        <v>143.69999999999987</v>
      </c>
    </row>
    <row r="1093" spans="2:7">
      <c r="B1093" s="422"/>
      <c r="C1093" s="422"/>
      <c r="G1093" s="2">
        <f>+G1092+E1093-F1093</f>
        <v>143.69999999999987</v>
      </c>
    </row>
    <row r="1094" spans="2:7">
      <c r="B1094" s="422"/>
      <c r="C1094" s="422"/>
      <c r="G1094" s="2">
        <f>+G1093+E1094-F1094</f>
        <v>143.69999999999987</v>
      </c>
    </row>
    <row r="1095" spans="2:7">
      <c r="B1095" s="422"/>
      <c r="C1095" s="422"/>
      <c r="G1095" s="2">
        <f>+G1094+E1095-F1095</f>
        <v>143.69999999999987</v>
      </c>
    </row>
    <row r="1096" spans="2:7">
      <c r="B1096" s="422"/>
      <c r="C1096" s="422"/>
      <c r="G1096" s="2">
        <f>+G1095+E1096-F1096</f>
        <v>143.69999999999987</v>
      </c>
    </row>
    <row r="1097" spans="2:7">
      <c r="B1097" s="422"/>
      <c r="C1097" s="422"/>
      <c r="G1097" s="2">
        <f>+G1096+E1097-F1097</f>
        <v>143.69999999999987</v>
      </c>
    </row>
    <row r="1098" spans="2:7">
      <c r="B1098" s="422"/>
      <c r="C1098" s="422"/>
      <c r="G1098" s="2">
        <f>+G1097+E1098-F1098</f>
        <v>143.69999999999987</v>
      </c>
    </row>
    <row r="1099" spans="2:7">
      <c r="B1099" s="422"/>
      <c r="C1099" s="422"/>
      <c r="G1099" s="2">
        <f>+G1098+E1099-F1099</f>
        <v>143.69999999999987</v>
      </c>
    </row>
    <row r="1100" spans="2:7">
      <c r="B1100" s="422"/>
      <c r="C1100" s="422"/>
      <c r="G1100" s="2">
        <f>+G1099+E1100-F1100</f>
        <v>143.69999999999987</v>
      </c>
    </row>
    <row r="1101" spans="2:7">
      <c r="B1101" s="422"/>
      <c r="C1101" s="422"/>
      <c r="G1101" s="2">
        <f>+G1100+E1101-F1101</f>
        <v>143.69999999999987</v>
      </c>
    </row>
    <row r="1102" spans="2:7">
      <c r="B1102" s="422"/>
      <c r="C1102" s="422"/>
      <c r="G1102" s="2">
        <f>+G1101+E1102-F1102</f>
        <v>143.69999999999987</v>
      </c>
    </row>
    <row r="1103" spans="2:7">
      <c r="B1103" s="422"/>
      <c r="C1103" s="422"/>
      <c r="G1103" s="2">
        <f>+G1102+E1103-F1103</f>
        <v>143.69999999999987</v>
      </c>
    </row>
    <row r="1104" spans="2:7">
      <c r="B1104" s="422"/>
      <c r="C1104" s="422"/>
      <c r="G1104" s="2">
        <f>+G1103+E1104-F1104</f>
        <v>143.69999999999987</v>
      </c>
    </row>
    <row r="1105" spans="2:7">
      <c r="B1105" s="422"/>
      <c r="C1105" s="422"/>
      <c r="G1105" s="2">
        <f>+G1104+E1105-F1105</f>
        <v>143.69999999999987</v>
      </c>
    </row>
    <row r="1106" spans="2:7">
      <c r="B1106" s="422"/>
      <c r="C1106" s="422"/>
      <c r="G1106" s="2">
        <f>+G1105+E1106-F1106</f>
        <v>143.69999999999987</v>
      </c>
    </row>
    <row r="1107" spans="2:7">
      <c r="B1107" s="422"/>
      <c r="C1107" s="422"/>
      <c r="G1107" s="2">
        <f>+G1106+E1107-F1107</f>
        <v>143.69999999999987</v>
      </c>
    </row>
    <row r="1108" spans="2:7">
      <c r="B1108" s="422"/>
      <c r="C1108" s="422"/>
      <c r="G1108" s="2">
        <f>+G1107+E1108-F1108</f>
        <v>143.69999999999987</v>
      </c>
    </row>
    <row r="1109" spans="2:7">
      <c r="B1109" s="422"/>
      <c r="C1109" s="422"/>
      <c r="G1109" s="2">
        <f>+G1108+E1109-F1109</f>
        <v>143.69999999999987</v>
      </c>
    </row>
    <row r="1110" spans="2:7">
      <c r="B1110" s="422"/>
      <c r="C1110" s="422"/>
      <c r="G1110" s="2">
        <f>+G1109+E1110-F1110</f>
        <v>143.69999999999987</v>
      </c>
    </row>
    <row r="1111" spans="2:7">
      <c r="B1111" s="422"/>
      <c r="C1111" s="422"/>
      <c r="G1111" s="2">
        <f>+G1110+E1111-F1111</f>
        <v>143.69999999999987</v>
      </c>
    </row>
    <row r="1112" spans="2:7">
      <c r="B1112" s="422"/>
      <c r="C1112" s="422"/>
      <c r="G1112" s="2">
        <f>+G1111+E1112-F1112</f>
        <v>143.69999999999987</v>
      </c>
    </row>
    <row r="1113" spans="2:7">
      <c r="B1113" s="422"/>
      <c r="C1113" s="422"/>
      <c r="G1113" s="2">
        <f>+G1112+E1113-F1113</f>
        <v>143.69999999999987</v>
      </c>
    </row>
    <row r="1114" spans="2:7">
      <c r="B1114" s="422"/>
      <c r="C1114" s="422"/>
      <c r="G1114" s="2">
        <f>+G1113+E1114-F1114</f>
        <v>143.69999999999987</v>
      </c>
    </row>
    <row r="1115" spans="2:7">
      <c r="B1115" s="422"/>
      <c r="C1115" s="422"/>
      <c r="G1115" s="2">
        <f>+G1114+E1115-F1115</f>
        <v>143.69999999999987</v>
      </c>
    </row>
    <row r="1116" spans="2:7">
      <c r="B1116" s="422"/>
      <c r="C1116" s="422"/>
      <c r="G1116" s="2">
        <f>+G1115+E1116-F1116</f>
        <v>143.69999999999987</v>
      </c>
    </row>
    <row r="1117" spans="2:7">
      <c r="B1117" s="422"/>
      <c r="C1117" s="422"/>
      <c r="G1117" s="2">
        <f>+G1116+E1117-F1117</f>
        <v>143.69999999999987</v>
      </c>
    </row>
    <row r="1118" spans="2:7">
      <c r="B1118" s="422"/>
      <c r="C1118" s="422"/>
      <c r="G1118" s="2">
        <f>+G1117+E1118-F1118</f>
        <v>143.69999999999987</v>
      </c>
    </row>
    <row r="1119" spans="2:7">
      <c r="B1119" s="422"/>
      <c r="C1119" s="422"/>
      <c r="G1119" s="2">
        <f>+G1118+E1119-F1119</f>
        <v>143.69999999999987</v>
      </c>
    </row>
    <row r="1120" spans="2:7">
      <c r="B1120" s="422"/>
      <c r="C1120" s="422"/>
      <c r="G1120" s="2">
        <f>+G1119+E1120-F1120</f>
        <v>143.69999999999987</v>
      </c>
    </row>
    <row r="1121" spans="2:7">
      <c r="B1121" s="422"/>
      <c r="C1121" s="422"/>
      <c r="G1121" s="2">
        <f>+G1120+E1121-F1121</f>
        <v>143.69999999999987</v>
      </c>
    </row>
    <row r="1122" spans="2:7">
      <c r="B1122" s="422"/>
      <c r="C1122" s="422"/>
      <c r="G1122" s="2">
        <f>+G1121+E1122-F1122</f>
        <v>143.69999999999987</v>
      </c>
    </row>
    <row r="1123" spans="2:7">
      <c r="B1123" s="422"/>
      <c r="C1123" s="422"/>
      <c r="G1123" s="2">
        <f>+G1122+E1123-F1123</f>
        <v>143.69999999999987</v>
      </c>
    </row>
    <row r="1124" spans="2:7">
      <c r="B1124" s="422"/>
      <c r="C1124" s="422"/>
      <c r="G1124" s="2">
        <f>+G1123+E1124-F1124</f>
        <v>143.69999999999987</v>
      </c>
    </row>
    <row r="1125" spans="2:7">
      <c r="B1125" s="422"/>
      <c r="C1125" s="422"/>
      <c r="G1125" s="2">
        <f>+G1124+E1125-F1125</f>
        <v>143.69999999999987</v>
      </c>
    </row>
    <row r="1126" spans="2:7">
      <c r="B1126" s="422"/>
      <c r="C1126" s="422"/>
      <c r="G1126" s="2">
        <f>+G1125+E1126-F1126</f>
        <v>143.69999999999987</v>
      </c>
    </row>
    <row r="1127" spans="2:7">
      <c r="B1127" s="422"/>
      <c r="C1127" s="422"/>
      <c r="G1127" s="2">
        <f>+G1126+E1127-F1127</f>
        <v>143.69999999999987</v>
      </c>
    </row>
    <row r="1128" spans="2:7">
      <c r="B1128" s="422"/>
      <c r="C1128" s="422"/>
      <c r="G1128" s="2">
        <f>+G1127+E1128-F1128</f>
        <v>143.69999999999987</v>
      </c>
    </row>
    <row r="1129" spans="2:7">
      <c r="B1129" s="422"/>
      <c r="C1129" s="422"/>
      <c r="G1129" s="2">
        <f>+G1128+E1129-F1129</f>
        <v>143.69999999999987</v>
      </c>
    </row>
    <row r="1130" spans="2:7">
      <c r="B1130" s="422"/>
      <c r="C1130" s="422"/>
      <c r="G1130" s="2">
        <f>+G1129+E1130-F1130</f>
        <v>143.69999999999987</v>
      </c>
    </row>
    <row r="1131" spans="2:7">
      <c r="B1131" s="422"/>
      <c r="C1131" s="422"/>
      <c r="G1131" s="2">
        <f>+G1130+E1131-F1131</f>
        <v>143.69999999999987</v>
      </c>
    </row>
    <row r="1132" spans="2:7">
      <c r="B1132" s="422"/>
      <c r="C1132" s="422"/>
      <c r="G1132" s="2">
        <f>+G1131+E1132-F1132</f>
        <v>143.69999999999987</v>
      </c>
    </row>
    <row r="1133" spans="2:7">
      <c r="B1133" s="422"/>
      <c r="C1133" s="422"/>
      <c r="G1133" s="2">
        <f>+G1132+E1133-F1133</f>
        <v>143.69999999999987</v>
      </c>
    </row>
    <row r="1134" spans="2:7">
      <c r="B1134" s="422"/>
      <c r="C1134" s="422"/>
      <c r="G1134" s="2">
        <f>+G1133+E1134-F1134</f>
        <v>143.69999999999987</v>
      </c>
    </row>
    <row r="1135" spans="2:7">
      <c r="B1135" s="422"/>
      <c r="C1135" s="422"/>
      <c r="G1135" s="2">
        <f>+G1134+E1135-F1135</f>
        <v>143.69999999999987</v>
      </c>
    </row>
    <row r="1136" spans="2:7">
      <c r="B1136" s="422"/>
      <c r="C1136" s="422"/>
      <c r="G1136" s="2">
        <f>+G1135+E1136-F1136</f>
        <v>143.69999999999987</v>
      </c>
    </row>
    <row r="1137" spans="2:7">
      <c r="B1137" s="422"/>
      <c r="C1137" s="422"/>
      <c r="G1137" s="2">
        <f>+G1136+E1137-F1137</f>
        <v>143.69999999999987</v>
      </c>
    </row>
    <row r="1138" spans="2:7">
      <c r="B1138" s="422"/>
      <c r="C1138" s="422"/>
      <c r="G1138" s="2">
        <f>+G1137+E1138-F1138</f>
        <v>143.69999999999987</v>
      </c>
    </row>
    <row r="1139" spans="2:7">
      <c r="B1139" s="422"/>
      <c r="C1139" s="422"/>
      <c r="G1139" s="2">
        <f>+G1138+E1139-F1139</f>
        <v>143.69999999999987</v>
      </c>
    </row>
    <row r="1140" spans="2:7">
      <c r="B1140" s="422"/>
      <c r="C1140" s="422"/>
      <c r="G1140" s="2">
        <f>+G1139+E1140-F1140</f>
        <v>143.69999999999987</v>
      </c>
    </row>
    <row r="1141" spans="2:7">
      <c r="B1141" s="422"/>
      <c r="C1141" s="422"/>
      <c r="G1141" s="2">
        <f>+G1140+E1141-F1141</f>
        <v>143.69999999999987</v>
      </c>
    </row>
    <row r="1142" spans="2:7">
      <c r="B1142" s="422"/>
      <c r="C1142" s="422"/>
      <c r="G1142" s="2">
        <f>+G1141+E1142-F1142</f>
        <v>143.69999999999987</v>
      </c>
    </row>
    <row r="1143" spans="2:7">
      <c r="B1143" s="422"/>
      <c r="C1143" s="422"/>
      <c r="G1143" s="2">
        <f>+G1142+E1143-F1143</f>
        <v>143.69999999999987</v>
      </c>
    </row>
    <row r="1144" spans="2:7">
      <c r="B1144" s="422"/>
      <c r="C1144" s="422"/>
      <c r="G1144" s="2">
        <f>+G1143+E1144-F1144</f>
        <v>143.69999999999987</v>
      </c>
    </row>
    <row r="1145" spans="2:7">
      <c r="B1145" s="422"/>
      <c r="C1145" s="422"/>
      <c r="G1145" s="2">
        <f>+G1144+E1145-F1145</f>
        <v>143.69999999999987</v>
      </c>
    </row>
    <row r="1146" spans="2:7">
      <c r="B1146" s="422"/>
      <c r="C1146" s="422"/>
      <c r="G1146" s="2">
        <f>+G1145+E1146-F1146</f>
        <v>143.69999999999987</v>
      </c>
    </row>
    <row r="1147" spans="2:7">
      <c r="B1147" s="422"/>
      <c r="C1147" s="422"/>
      <c r="G1147" s="2">
        <f>+G1146+E1147-F1147</f>
        <v>143.69999999999987</v>
      </c>
    </row>
    <row r="1148" spans="2:7">
      <c r="B1148" s="422"/>
      <c r="C1148" s="422"/>
      <c r="G1148" s="2">
        <f>+G1147+E1148-F1148</f>
        <v>143.69999999999987</v>
      </c>
    </row>
    <row r="1149" spans="2:7">
      <c r="B1149" s="422"/>
      <c r="C1149" s="422"/>
      <c r="G1149" s="2">
        <f>+G1148+E1149-F1149</f>
        <v>143.69999999999987</v>
      </c>
    </row>
    <row r="1150" spans="2:7">
      <c r="B1150" s="422"/>
      <c r="C1150" s="422"/>
      <c r="G1150" s="2">
        <f>+G1149+E1150-F1150</f>
        <v>143.69999999999987</v>
      </c>
    </row>
    <row r="1151" spans="2:7">
      <c r="B1151" s="422"/>
      <c r="C1151" s="422"/>
      <c r="G1151" s="2">
        <f>+G1150+E1151-F1151</f>
        <v>143.69999999999987</v>
      </c>
    </row>
    <row r="1152" spans="2:7">
      <c r="B1152" s="422"/>
      <c r="C1152" s="422"/>
      <c r="G1152" s="2">
        <f>+G1151+E1152-F1152</f>
        <v>143.69999999999987</v>
      </c>
    </row>
    <row r="1153" spans="2:7">
      <c r="B1153" s="422"/>
      <c r="C1153" s="422"/>
      <c r="G1153" s="2">
        <f>+G1152+E1153-F1153</f>
        <v>143.69999999999987</v>
      </c>
    </row>
    <row r="1154" spans="2:7">
      <c r="B1154" s="422"/>
      <c r="C1154" s="422"/>
      <c r="G1154" s="2">
        <f>+G1153+E1154-F1154</f>
        <v>143.69999999999987</v>
      </c>
    </row>
    <row r="1155" spans="2:7">
      <c r="B1155" s="422"/>
      <c r="C1155" s="422"/>
      <c r="G1155" s="2">
        <f>+G1154+E1155-F1155</f>
        <v>143.69999999999987</v>
      </c>
    </row>
    <row r="1156" spans="2:7">
      <c r="B1156" s="422"/>
      <c r="C1156" s="422"/>
      <c r="G1156" s="2">
        <f>+G1155+E1156-F1156</f>
        <v>143.69999999999987</v>
      </c>
    </row>
    <row r="1157" spans="2:7">
      <c r="B1157" s="422"/>
      <c r="C1157" s="422"/>
      <c r="G1157" s="2">
        <f>+G1156+E1157-F1157</f>
        <v>143.69999999999987</v>
      </c>
    </row>
    <row r="1158" spans="2:7">
      <c r="B1158" s="422"/>
      <c r="C1158" s="422"/>
      <c r="G1158" s="2">
        <f>+G1157+E1158-F1158</f>
        <v>143.69999999999987</v>
      </c>
    </row>
    <row r="1159" spans="2:7">
      <c r="B1159" s="422"/>
      <c r="C1159" s="422"/>
      <c r="G1159" s="2">
        <f>+G1158+E1159-F1159</f>
        <v>143.69999999999987</v>
      </c>
    </row>
    <row r="1160" spans="2:7">
      <c r="B1160" s="422"/>
      <c r="C1160" s="422"/>
      <c r="G1160" s="2">
        <f>+G1159+E1160-F1160</f>
        <v>143.69999999999987</v>
      </c>
    </row>
    <row r="1161" spans="2:7">
      <c r="B1161" s="422"/>
      <c r="C1161" s="422"/>
      <c r="G1161" s="2">
        <f>+G1160+E1161-F1161</f>
        <v>143.69999999999987</v>
      </c>
    </row>
    <row r="1162" spans="2:7">
      <c r="B1162" s="422"/>
      <c r="C1162" s="422"/>
      <c r="G1162" s="2">
        <f>+G1161+E1162-F1162</f>
        <v>143.69999999999987</v>
      </c>
    </row>
    <row r="1163" spans="2:7">
      <c r="B1163" s="422"/>
      <c r="C1163" s="422"/>
      <c r="G1163" s="2">
        <f>+G1162+E1163-F1163</f>
        <v>143.69999999999987</v>
      </c>
    </row>
    <row r="1164" spans="2:7">
      <c r="B1164" s="422"/>
      <c r="C1164" s="422"/>
      <c r="G1164" s="2">
        <f>+G1163+E1164-F1164</f>
        <v>143.69999999999987</v>
      </c>
    </row>
    <row r="1165" spans="2:7">
      <c r="B1165" s="422"/>
      <c r="C1165" s="422"/>
      <c r="G1165" s="2">
        <f>+G1164+E1165-F1165</f>
        <v>143.69999999999987</v>
      </c>
    </row>
    <row r="1166" spans="2:7">
      <c r="B1166" s="422"/>
      <c r="C1166" s="422"/>
      <c r="G1166" s="2">
        <f>+G1165+E1166-F1166</f>
        <v>143.69999999999987</v>
      </c>
    </row>
    <row r="1167" spans="2:7">
      <c r="B1167" s="422"/>
      <c r="C1167" s="422"/>
      <c r="G1167" s="2">
        <f>+G1166+E1167-F1167</f>
        <v>143.69999999999987</v>
      </c>
    </row>
    <row r="1168" spans="2:7">
      <c r="B1168" s="422"/>
      <c r="C1168" s="422"/>
      <c r="G1168" s="2">
        <f>+G1167+E1168-F1168</f>
        <v>143.69999999999987</v>
      </c>
    </row>
    <row r="1169" spans="2:7">
      <c r="B1169" s="422"/>
      <c r="C1169" s="422"/>
      <c r="G1169" s="2">
        <f>+G1168+E1169-F1169</f>
        <v>143.69999999999987</v>
      </c>
    </row>
    <row r="1170" spans="2:7">
      <c r="B1170" s="422"/>
      <c r="C1170" s="422"/>
      <c r="G1170" s="2">
        <f>+G1169+E1170-F1170</f>
        <v>143.69999999999987</v>
      </c>
    </row>
    <row r="1171" spans="2:7">
      <c r="B1171" s="422"/>
      <c r="C1171" s="422"/>
      <c r="G1171" s="2">
        <f>+G1170+E1171-F1171</f>
        <v>143.69999999999987</v>
      </c>
    </row>
    <row r="1172" spans="2:7">
      <c r="B1172" s="422"/>
      <c r="C1172" s="422"/>
      <c r="G1172" s="2">
        <f>+G1171+E1172-F1172</f>
        <v>143.69999999999987</v>
      </c>
    </row>
    <row r="1173" spans="2:7">
      <c r="B1173" s="422"/>
      <c r="C1173" s="422"/>
      <c r="G1173" s="2">
        <f>+G1172+E1173-F1173</f>
        <v>143.69999999999987</v>
      </c>
    </row>
    <row r="1174" spans="2:7">
      <c r="B1174" s="422"/>
      <c r="C1174" s="422"/>
      <c r="G1174" s="2">
        <f>+G1173+E1174-F1174</f>
        <v>143.69999999999987</v>
      </c>
    </row>
    <row r="1175" spans="2:7">
      <c r="B1175" s="422"/>
      <c r="C1175" s="422"/>
      <c r="G1175" s="2">
        <f>+G1174+E1175-F1175</f>
        <v>143.69999999999987</v>
      </c>
    </row>
    <row r="1176" spans="2:7">
      <c r="B1176" s="422"/>
      <c r="C1176" s="422"/>
      <c r="G1176" s="2">
        <f>+G1175+E1176-F1176</f>
        <v>143.69999999999987</v>
      </c>
    </row>
    <row r="1177" spans="2:7">
      <c r="B1177" s="422"/>
      <c r="C1177" s="422"/>
      <c r="G1177" s="2">
        <f>+G1176+E1177-F1177</f>
        <v>143.69999999999987</v>
      </c>
    </row>
    <row r="1178" spans="2:7">
      <c r="B1178" s="422"/>
      <c r="C1178" s="422"/>
      <c r="G1178" s="2">
        <f>+G1177+E1178-F1178</f>
        <v>143.69999999999987</v>
      </c>
    </row>
    <row r="1179" spans="2:7">
      <c r="B1179" s="422"/>
      <c r="C1179" s="422"/>
      <c r="G1179" s="2">
        <f>+G1178+E1179-F1179</f>
        <v>143.69999999999987</v>
      </c>
    </row>
    <row r="1180" spans="2:7">
      <c r="B1180" s="422"/>
      <c r="C1180" s="422"/>
      <c r="G1180" s="2">
        <f>+G1179+E1180-F1180</f>
        <v>143.69999999999987</v>
      </c>
    </row>
    <row r="1181" spans="2:7">
      <c r="B1181" s="422"/>
      <c r="C1181" s="422"/>
      <c r="G1181" s="2">
        <f>+G1180+E1181-F1181</f>
        <v>143.69999999999987</v>
      </c>
    </row>
    <row r="1182" spans="2:7">
      <c r="B1182" s="422"/>
      <c r="C1182" s="422"/>
      <c r="G1182" s="2">
        <f>+G1181+E1182-F1182</f>
        <v>143.69999999999987</v>
      </c>
    </row>
    <row r="1183" spans="2:7">
      <c r="B1183" s="422"/>
      <c r="C1183" s="422"/>
      <c r="G1183" s="2">
        <f>+G1182+E1183-F1183</f>
        <v>143.69999999999987</v>
      </c>
    </row>
    <row r="1184" spans="2:7">
      <c r="B1184" s="422"/>
      <c r="C1184" s="422"/>
      <c r="G1184" s="2">
        <f>+G1183+E1184-F1184</f>
        <v>143.69999999999987</v>
      </c>
    </row>
    <row r="1185" spans="2:7">
      <c r="B1185" s="422"/>
      <c r="C1185" s="422"/>
      <c r="G1185" s="2">
        <f>+G1184+E1185-F1185</f>
        <v>143.69999999999987</v>
      </c>
    </row>
    <row r="1186" spans="2:7">
      <c r="B1186" s="422"/>
      <c r="C1186" s="422"/>
      <c r="G1186" s="2">
        <f>+G1185+E1186-F1186</f>
        <v>143.69999999999987</v>
      </c>
    </row>
    <row r="1187" spans="2:7">
      <c r="B1187" s="422"/>
      <c r="C1187" s="422"/>
      <c r="G1187" s="2">
        <f>+G1186+E1187-F1187</f>
        <v>143.69999999999987</v>
      </c>
    </row>
    <row r="1188" spans="2:7">
      <c r="B1188" s="422"/>
      <c r="C1188" s="422"/>
      <c r="G1188" s="2">
        <f>+G1187+E1188-F1188</f>
        <v>143.69999999999987</v>
      </c>
    </row>
    <row r="1189" spans="2:7">
      <c r="B1189" s="422"/>
      <c r="C1189" s="422"/>
      <c r="G1189" s="2">
        <f>+G1188+E1189-F1189</f>
        <v>143.69999999999987</v>
      </c>
    </row>
    <row r="1190" spans="2:7">
      <c r="B1190" s="422"/>
      <c r="C1190" s="422"/>
      <c r="G1190" s="2">
        <f>+G1189+E1190-F1190</f>
        <v>143.69999999999987</v>
      </c>
    </row>
    <row r="1191" spans="2:7">
      <c r="B1191" s="422"/>
      <c r="C1191" s="422"/>
      <c r="G1191" s="2">
        <f>+G1190+E1191-F1191</f>
        <v>143.69999999999987</v>
      </c>
    </row>
    <row r="1192" spans="2:7">
      <c r="B1192" s="422"/>
      <c r="C1192" s="422"/>
      <c r="G1192" s="2">
        <f>+G1191+E1192-F1192</f>
        <v>143.69999999999987</v>
      </c>
    </row>
    <row r="1193" spans="2:7">
      <c r="B1193" s="422"/>
      <c r="C1193" s="422"/>
      <c r="G1193" s="2">
        <f>+G1192+E1193-F1193</f>
        <v>143.69999999999987</v>
      </c>
    </row>
    <row r="1194" spans="2:7">
      <c r="B1194" s="422"/>
      <c r="C1194" s="422"/>
      <c r="G1194" s="2">
        <f>+G1193+E1194-F1194</f>
        <v>143.69999999999987</v>
      </c>
    </row>
    <row r="1195" spans="2:7">
      <c r="B1195" s="422"/>
      <c r="C1195" s="422"/>
      <c r="G1195" s="2">
        <f>+G1194+E1195-F1195</f>
        <v>143.69999999999987</v>
      </c>
    </row>
    <row r="1196" spans="2:7">
      <c r="B1196" s="422"/>
      <c r="C1196" s="422"/>
      <c r="G1196" s="2">
        <f>+G1195+E1196-F1196</f>
        <v>143.69999999999987</v>
      </c>
    </row>
    <row r="1197" spans="2:7">
      <c r="B1197" s="422"/>
      <c r="C1197" s="422"/>
      <c r="G1197" s="2">
        <f>+G1196+E1197-F1197</f>
        <v>143.69999999999987</v>
      </c>
    </row>
    <row r="1198" spans="2:7">
      <c r="B1198" s="422"/>
      <c r="C1198" s="422"/>
      <c r="G1198" s="2">
        <f>+G1197+E1198-F1198</f>
        <v>143.69999999999987</v>
      </c>
    </row>
    <row r="1199" spans="2:7">
      <c r="B1199" s="422"/>
      <c r="C1199" s="422"/>
      <c r="G1199" s="2">
        <f>+G1198+E1199-F1199</f>
        <v>143.69999999999987</v>
      </c>
    </row>
    <row r="1200" spans="2:7">
      <c r="B1200" s="422"/>
      <c r="C1200" s="422"/>
      <c r="G1200" s="2">
        <f>+G1199+E1200-F1200</f>
        <v>143.69999999999987</v>
      </c>
    </row>
    <row r="1201" spans="2:7">
      <c r="B1201" s="422"/>
      <c r="C1201" s="422"/>
      <c r="G1201" s="2">
        <f>+G1200+E1201-F1201</f>
        <v>143.69999999999987</v>
      </c>
    </row>
    <row r="1202" spans="2:7">
      <c r="B1202" s="422"/>
      <c r="C1202" s="422"/>
      <c r="G1202" s="2">
        <f>+G1201+E1202-F1202</f>
        <v>143.69999999999987</v>
      </c>
    </row>
    <row r="1203" spans="2:7">
      <c r="B1203" s="422"/>
      <c r="C1203" s="422"/>
      <c r="G1203" s="2">
        <f>+G1202+E1203-F1203</f>
        <v>143.69999999999987</v>
      </c>
    </row>
    <row r="1204" spans="2:7">
      <c r="B1204" s="422"/>
      <c r="C1204" s="422"/>
      <c r="G1204" s="2">
        <f>+G1203+E1204-F1204</f>
        <v>143.69999999999987</v>
      </c>
    </row>
    <row r="1205" spans="2:7">
      <c r="B1205" s="422"/>
      <c r="C1205" s="422"/>
      <c r="G1205" s="2">
        <f>+G1204+E1205-F1205</f>
        <v>143.69999999999987</v>
      </c>
    </row>
    <row r="1206" spans="2:7">
      <c r="B1206" s="422"/>
      <c r="C1206" s="422"/>
      <c r="G1206" s="2">
        <f>+G1205+E1206-F1206</f>
        <v>143.69999999999987</v>
      </c>
    </row>
    <row r="1207" spans="2:7">
      <c r="B1207" s="422"/>
      <c r="C1207" s="422"/>
      <c r="G1207" s="2">
        <f>+G1206+E1207-F1207</f>
        <v>143.69999999999987</v>
      </c>
    </row>
    <row r="1208" spans="2:7">
      <c r="B1208" s="422"/>
      <c r="C1208" s="422"/>
      <c r="G1208" s="2">
        <f>+G1207+E1208-F1208</f>
        <v>143.69999999999987</v>
      </c>
    </row>
    <row r="1209" spans="2:7">
      <c r="B1209" s="422"/>
      <c r="C1209" s="422"/>
      <c r="G1209" s="2">
        <f>+G1208+E1209-F1209</f>
        <v>143.69999999999987</v>
      </c>
    </row>
    <row r="1210" spans="2:7">
      <c r="B1210" s="422"/>
      <c r="C1210" s="422"/>
      <c r="G1210" s="2">
        <f>+G1209+E1210-F1210</f>
        <v>143.69999999999987</v>
      </c>
    </row>
    <row r="1211" spans="2:7">
      <c r="B1211" s="422"/>
      <c r="C1211" s="422"/>
      <c r="G1211" s="2">
        <f>+G1210+E1211-F1211</f>
        <v>143.69999999999987</v>
      </c>
    </row>
    <row r="1212" spans="2:7">
      <c r="B1212" s="422"/>
      <c r="C1212" s="422"/>
      <c r="G1212" s="2">
        <f>+G1211+E1212-F1212</f>
        <v>143.69999999999987</v>
      </c>
    </row>
    <row r="1213" spans="2:7">
      <c r="B1213" s="422"/>
      <c r="C1213" s="422"/>
      <c r="G1213" s="2">
        <f>+G1212+E1213-F1213</f>
        <v>143.69999999999987</v>
      </c>
    </row>
    <row r="1214" spans="2:7">
      <c r="B1214" s="422"/>
      <c r="C1214" s="422"/>
      <c r="G1214" s="2">
        <f>+G1213+E1214-F1214</f>
        <v>143.69999999999987</v>
      </c>
    </row>
    <row r="1215" spans="2:7">
      <c r="B1215" s="422"/>
      <c r="C1215" s="422"/>
      <c r="G1215" s="2">
        <f>+G1214+E1215-F1215</f>
        <v>143.69999999999987</v>
      </c>
    </row>
    <row r="1216" spans="2:7">
      <c r="B1216" s="422"/>
      <c r="C1216" s="422"/>
      <c r="G1216" s="2">
        <f>+G1215+E1216-F1216</f>
        <v>143.69999999999987</v>
      </c>
    </row>
    <row r="1217" spans="2:7">
      <c r="B1217" s="422"/>
      <c r="C1217" s="422"/>
      <c r="G1217" s="2">
        <f>+G1216+E1217-F1217</f>
        <v>143.69999999999987</v>
      </c>
    </row>
    <row r="1218" spans="2:7">
      <c r="B1218" s="422"/>
      <c r="C1218" s="422"/>
      <c r="G1218" s="2">
        <f>+G1217+E1218-F1218</f>
        <v>143.69999999999987</v>
      </c>
    </row>
    <row r="1219" spans="2:7">
      <c r="B1219" s="422"/>
      <c r="C1219" s="422"/>
      <c r="G1219" s="2">
        <f>+G1218+E1219-F1219</f>
        <v>143.69999999999987</v>
      </c>
    </row>
    <row r="1220" spans="2:7">
      <c r="B1220" s="422"/>
      <c r="C1220" s="422"/>
      <c r="G1220" s="2">
        <f>+G1219+E1220-F1220</f>
        <v>143.69999999999987</v>
      </c>
    </row>
    <row r="1221" spans="2:7">
      <c r="B1221" s="422"/>
      <c r="C1221" s="422"/>
      <c r="G1221" s="2">
        <f>+G1220+E1221-F1221</f>
        <v>143.69999999999987</v>
      </c>
    </row>
    <row r="1222" spans="2:7">
      <c r="B1222" s="422"/>
      <c r="C1222" s="422"/>
      <c r="G1222" s="2">
        <f>+G1221+E1222-F1222</f>
        <v>143.69999999999987</v>
      </c>
    </row>
    <row r="1223" spans="2:7">
      <c r="B1223" s="422"/>
      <c r="C1223" s="422"/>
      <c r="G1223" s="2">
        <f>+G1222+E1223-F1223</f>
        <v>143.69999999999987</v>
      </c>
    </row>
    <row r="1224" spans="2:7">
      <c r="B1224" s="422"/>
      <c r="C1224" s="422"/>
      <c r="G1224" s="2">
        <f>+G1223+E1224-F1224</f>
        <v>143.69999999999987</v>
      </c>
    </row>
    <row r="1225" spans="2:7">
      <c r="B1225" s="422"/>
      <c r="C1225" s="422"/>
      <c r="G1225" s="2">
        <f>+G1224+E1225-F1225</f>
        <v>143.69999999999987</v>
      </c>
    </row>
    <row r="1226" spans="2:7">
      <c r="B1226" s="422"/>
      <c r="C1226" s="422"/>
      <c r="G1226" s="2">
        <f>+G1225+E1226-F1226</f>
        <v>143.69999999999987</v>
      </c>
    </row>
    <row r="1227" spans="2:7">
      <c r="B1227" s="422"/>
      <c r="C1227" s="422"/>
      <c r="G1227" s="2">
        <f>+G1226+E1227-F1227</f>
        <v>143.69999999999987</v>
      </c>
    </row>
    <row r="1228" spans="2:7">
      <c r="B1228" s="422"/>
      <c r="C1228" s="422"/>
      <c r="G1228" s="2">
        <f>+G1227+E1228-F1228</f>
        <v>143.69999999999987</v>
      </c>
    </row>
    <row r="1229" spans="2:7">
      <c r="B1229" s="422"/>
      <c r="C1229" s="422"/>
      <c r="G1229" s="2">
        <f>+G1228+E1229-F1229</f>
        <v>143.69999999999987</v>
      </c>
    </row>
    <row r="1230" spans="2:7">
      <c r="B1230" s="422"/>
      <c r="C1230" s="422"/>
      <c r="G1230" s="2">
        <f>+G1229+E1230-F1230</f>
        <v>143.69999999999987</v>
      </c>
    </row>
    <row r="1231" spans="2:7">
      <c r="B1231" s="422"/>
      <c r="C1231" s="422"/>
      <c r="G1231" s="2">
        <f>+G1230+E1231-F1231</f>
        <v>143.69999999999987</v>
      </c>
    </row>
    <row r="1232" spans="2:7">
      <c r="B1232" s="422"/>
      <c r="C1232" s="422"/>
      <c r="G1232" s="2">
        <f>+G1231+E1232-F1232</f>
        <v>143.69999999999987</v>
      </c>
    </row>
    <row r="1233" spans="2:7">
      <c r="B1233" s="422"/>
      <c r="C1233" s="422"/>
      <c r="G1233" s="2">
        <f>+G1232+E1233-F1233</f>
        <v>143.69999999999987</v>
      </c>
    </row>
    <row r="1234" spans="2:7">
      <c r="B1234" s="422"/>
      <c r="C1234" s="422"/>
      <c r="G1234" s="2">
        <f>+G1233+E1234-F1234</f>
        <v>143.69999999999987</v>
      </c>
    </row>
    <row r="1235" spans="2:7">
      <c r="B1235" s="422"/>
      <c r="C1235" s="422"/>
      <c r="G1235" s="2">
        <f>+G1234+E1235-F1235</f>
        <v>143.69999999999987</v>
      </c>
    </row>
    <row r="1236" spans="2:7">
      <c r="B1236" s="422"/>
      <c r="C1236" s="422"/>
      <c r="G1236" s="2">
        <f>+G1235+E1236-F1236</f>
        <v>143.69999999999987</v>
      </c>
    </row>
    <row r="1237" spans="2:7">
      <c r="B1237" s="422"/>
      <c r="C1237" s="422"/>
      <c r="G1237" s="2">
        <f>+G1236+E1237-F1237</f>
        <v>143.69999999999987</v>
      </c>
    </row>
    <row r="1238" spans="2:7">
      <c r="B1238" s="422"/>
      <c r="C1238" s="422"/>
      <c r="G1238" s="2">
        <f>+G1237+E1238-F1238</f>
        <v>143.69999999999987</v>
      </c>
    </row>
    <row r="1239" spans="2:7">
      <c r="B1239" s="422"/>
      <c r="C1239" s="422"/>
      <c r="G1239" s="2">
        <f>+G1238+E1239-F1239</f>
        <v>143.69999999999987</v>
      </c>
    </row>
    <row r="1240" spans="2:7">
      <c r="B1240" s="422"/>
      <c r="C1240" s="422"/>
      <c r="G1240" s="2">
        <f>+G1239+E1240-F1240</f>
        <v>143.69999999999987</v>
      </c>
    </row>
    <row r="1241" spans="2:7">
      <c r="B1241" s="422"/>
      <c r="C1241" s="422"/>
      <c r="G1241" s="2">
        <f>+G1240+E1241-F1241</f>
        <v>143.69999999999987</v>
      </c>
    </row>
    <row r="1242" spans="2:7">
      <c r="B1242" s="422"/>
      <c r="C1242" s="422"/>
      <c r="G1242" s="2">
        <f>+G1241+E1242-F1242</f>
        <v>143.69999999999987</v>
      </c>
    </row>
    <row r="1243" spans="2:7">
      <c r="B1243" s="422"/>
      <c r="C1243" s="422"/>
      <c r="G1243" s="2">
        <f>+G1242+E1243-F1243</f>
        <v>143.69999999999987</v>
      </c>
    </row>
    <row r="1244" spans="2:7">
      <c r="B1244" s="422"/>
      <c r="C1244" s="422"/>
      <c r="G1244" s="2">
        <f>+G1243+E1244-F1244</f>
        <v>143.69999999999987</v>
      </c>
    </row>
    <row r="1245" spans="2:7">
      <c r="B1245" s="422"/>
      <c r="C1245" s="422"/>
      <c r="G1245" s="2">
        <f>+G1244+E1245-F1245</f>
        <v>143.69999999999987</v>
      </c>
    </row>
    <row r="1246" spans="2:7">
      <c r="B1246" s="422"/>
      <c r="C1246" s="422"/>
      <c r="G1246" s="2">
        <f>+G1245+E1246-F1246</f>
        <v>143.69999999999987</v>
      </c>
    </row>
    <row r="1247" spans="2:7">
      <c r="B1247" s="422"/>
      <c r="C1247" s="422"/>
      <c r="G1247" s="2">
        <f>+G1246+E1247-F1247</f>
        <v>143.69999999999987</v>
      </c>
    </row>
    <row r="1248" spans="2:7">
      <c r="B1248" s="422"/>
      <c r="C1248" s="422"/>
      <c r="G1248" s="2">
        <f>+G1247+E1248-F1248</f>
        <v>143.69999999999987</v>
      </c>
    </row>
    <row r="1249" spans="2:7">
      <c r="B1249" s="422"/>
      <c r="C1249" s="422"/>
      <c r="G1249" s="2">
        <f>+G1248+E1249-F1249</f>
        <v>143.69999999999987</v>
      </c>
    </row>
    <row r="1250" spans="2:7">
      <c r="B1250" s="422"/>
      <c r="C1250" s="422"/>
      <c r="G1250" s="2">
        <f>+G1249+E1250-F1250</f>
        <v>143.69999999999987</v>
      </c>
    </row>
    <row r="1251" spans="2:7">
      <c r="B1251" s="422"/>
      <c r="C1251" s="422"/>
      <c r="G1251" s="2">
        <f>+G1250+E1251-F1251</f>
        <v>143.69999999999987</v>
      </c>
    </row>
    <row r="1252" spans="2:7">
      <c r="B1252" s="422"/>
      <c r="C1252" s="422"/>
      <c r="G1252" s="2">
        <f>+G1251+E1252-F1252</f>
        <v>143.69999999999987</v>
      </c>
    </row>
    <row r="1253" spans="2:7">
      <c r="B1253" s="422"/>
      <c r="C1253" s="422"/>
      <c r="G1253" s="2">
        <f>+G1252+E1253-F1253</f>
        <v>143.69999999999987</v>
      </c>
    </row>
    <row r="1254" spans="2:7">
      <c r="B1254" s="422"/>
      <c r="C1254" s="422"/>
      <c r="G1254" s="2">
        <f>+G1253+E1254-F1254</f>
        <v>143.69999999999987</v>
      </c>
    </row>
    <row r="1255" spans="2:7">
      <c r="B1255" s="422"/>
      <c r="C1255" s="422"/>
      <c r="G1255" s="2">
        <f>+G1254+E1255-F1255</f>
        <v>143.69999999999987</v>
      </c>
    </row>
    <row r="1256" spans="2:7">
      <c r="B1256" s="422"/>
      <c r="C1256" s="422"/>
      <c r="G1256" s="2">
        <f>+G1255+E1256-F1256</f>
        <v>143.69999999999987</v>
      </c>
    </row>
    <row r="1257" spans="2:7">
      <c r="B1257" s="422"/>
      <c r="C1257" s="422"/>
      <c r="G1257" s="2">
        <f>+G1256+E1257-F1257</f>
        <v>143.69999999999987</v>
      </c>
    </row>
    <row r="1258" spans="2:7">
      <c r="B1258" s="422"/>
      <c r="C1258" s="422"/>
      <c r="G1258" s="2">
        <f>+G1257+E1258-F1258</f>
        <v>143.69999999999987</v>
      </c>
    </row>
    <row r="1259" spans="2:7">
      <c r="B1259" s="422"/>
      <c r="C1259" s="422"/>
      <c r="G1259" s="2">
        <f>+G1258+E1259-F1259</f>
        <v>143.69999999999987</v>
      </c>
    </row>
    <row r="1260" spans="2:7">
      <c r="B1260" s="422"/>
      <c r="C1260" s="422"/>
      <c r="G1260" s="2">
        <f>+G1259+E1260-F1260</f>
        <v>143.69999999999987</v>
      </c>
    </row>
    <row r="1261" spans="2:7">
      <c r="B1261" s="422"/>
      <c r="C1261" s="422"/>
      <c r="G1261" s="2">
        <f>+G1260+E1261-F1261</f>
        <v>143.69999999999987</v>
      </c>
    </row>
    <row r="1262" spans="2:7">
      <c r="B1262" s="422"/>
      <c r="C1262" s="422"/>
      <c r="G1262" s="2">
        <f>+G1261+E1262-F1262</f>
        <v>143.69999999999987</v>
      </c>
    </row>
    <row r="1263" spans="2:7">
      <c r="B1263" s="422"/>
      <c r="C1263" s="422"/>
      <c r="G1263" s="2">
        <f>+G1262+E1263-F1263</f>
        <v>143.69999999999987</v>
      </c>
    </row>
    <row r="1264" spans="2:7">
      <c r="B1264" s="422"/>
      <c r="C1264" s="422"/>
      <c r="G1264" s="2">
        <f>+G1263+E1264-F1264</f>
        <v>143.69999999999987</v>
      </c>
    </row>
    <row r="1265" spans="2:7">
      <c r="B1265" s="422"/>
      <c r="C1265" s="422"/>
      <c r="G1265" s="2">
        <f>+G1264+E1265-F1265</f>
        <v>143.69999999999987</v>
      </c>
    </row>
    <row r="1266" spans="2:7">
      <c r="B1266" s="422"/>
      <c r="C1266" s="422"/>
      <c r="G1266" s="2">
        <f>+G1265+E1266-F1266</f>
        <v>143.69999999999987</v>
      </c>
    </row>
    <row r="1267" spans="2:7">
      <c r="B1267" s="422"/>
      <c r="C1267" s="422"/>
      <c r="G1267" s="2">
        <f>+G1266+E1267-F1267</f>
        <v>143.69999999999987</v>
      </c>
    </row>
    <row r="1268" spans="2:7">
      <c r="B1268" s="422"/>
      <c r="C1268" s="422"/>
      <c r="G1268" s="2">
        <f>+G1267+E1268-F1268</f>
        <v>143.69999999999987</v>
      </c>
    </row>
    <row r="1269" spans="2:7">
      <c r="B1269" s="422"/>
      <c r="C1269" s="422"/>
      <c r="G1269" s="2">
        <f>+G1268+E1269-F1269</f>
        <v>143.69999999999987</v>
      </c>
    </row>
    <row r="1270" spans="2:7">
      <c r="B1270" s="422"/>
      <c r="C1270" s="422"/>
      <c r="G1270" s="2">
        <f>+G1269+E1270-F1270</f>
        <v>143.69999999999987</v>
      </c>
    </row>
    <row r="1271" spans="2:7">
      <c r="B1271" s="422"/>
      <c r="C1271" s="422"/>
      <c r="G1271" s="2">
        <f>+G1270+E1271-F1271</f>
        <v>143.69999999999987</v>
      </c>
    </row>
    <row r="1272" spans="2:7">
      <c r="B1272" s="422"/>
      <c r="C1272" s="422"/>
      <c r="G1272" s="2">
        <f>+G1271+E1272-F1272</f>
        <v>143.69999999999987</v>
      </c>
    </row>
    <row r="1273" spans="2:7">
      <c r="B1273" s="422"/>
      <c r="C1273" s="422"/>
      <c r="G1273" s="2">
        <f>+G1272+E1273-F1273</f>
        <v>143.69999999999987</v>
      </c>
    </row>
    <row r="1274" spans="2:7">
      <c r="B1274" s="422"/>
      <c r="C1274" s="422"/>
      <c r="G1274" s="2">
        <f>+G1273+E1274-F1274</f>
        <v>143.69999999999987</v>
      </c>
    </row>
    <row r="1275" spans="2:7">
      <c r="B1275" s="422"/>
      <c r="C1275" s="422"/>
      <c r="G1275" s="2">
        <f>+G1274+E1275-F1275</f>
        <v>143.69999999999987</v>
      </c>
    </row>
    <row r="1276" spans="2:7">
      <c r="B1276" s="422"/>
      <c r="C1276" s="422"/>
      <c r="G1276" s="2">
        <f>+G1275+E1276-F1276</f>
        <v>143.69999999999987</v>
      </c>
    </row>
    <row r="1277" spans="2:7">
      <c r="B1277" s="422"/>
      <c r="C1277" s="422"/>
      <c r="G1277" s="2">
        <f>+G1276+E1277-F1277</f>
        <v>143.69999999999987</v>
      </c>
    </row>
    <row r="1278" spans="2:7">
      <c r="B1278" s="422"/>
      <c r="C1278" s="422"/>
      <c r="G1278" s="2">
        <f>+G1277+E1278-F1278</f>
        <v>143.69999999999987</v>
      </c>
    </row>
    <row r="1279" spans="2:7">
      <c r="B1279" s="422"/>
      <c r="C1279" s="422"/>
      <c r="G1279" s="2">
        <f>+G1278+E1279-F1279</f>
        <v>143.69999999999987</v>
      </c>
    </row>
    <row r="1280" spans="2:7">
      <c r="B1280" s="422"/>
      <c r="C1280" s="422"/>
      <c r="G1280" s="2">
        <f>+G1279+E1280-F1280</f>
        <v>143.69999999999987</v>
      </c>
    </row>
    <row r="1281" spans="2:7">
      <c r="B1281" s="422"/>
      <c r="C1281" s="422"/>
      <c r="G1281" s="2">
        <f>+G1280+E1281-F1281</f>
        <v>143.69999999999987</v>
      </c>
    </row>
    <row r="1282" spans="2:7">
      <c r="B1282" s="422"/>
      <c r="C1282" s="422"/>
      <c r="G1282" s="2">
        <f>+G1281+E1282-F1282</f>
        <v>143.69999999999987</v>
      </c>
    </row>
    <row r="1283" spans="2:7">
      <c r="B1283" s="422"/>
      <c r="C1283" s="422"/>
      <c r="G1283" s="2">
        <f>+G1282+E1283-F1283</f>
        <v>143.69999999999987</v>
      </c>
    </row>
    <row r="1284" spans="2:7">
      <c r="B1284" s="422"/>
      <c r="C1284" s="422"/>
      <c r="G1284" s="2">
        <f>+G1283+E1284-F1284</f>
        <v>143.69999999999987</v>
      </c>
    </row>
    <row r="1285" spans="2:7">
      <c r="B1285" s="422"/>
      <c r="C1285" s="422"/>
      <c r="G1285" s="2">
        <f>+G1284+E1285-F1285</f>
        <v>143.69999999999987</v>
      </c>
    </row>
    <row r="1286" spans="2:7">
      <c r="B1286" s="422"/>
      <c r="C1286" s="422"/>
      <c r="G1286" s="2">
        <f>+G1285+E1286-F1286</f>
        <v>143.69999999999987</v>
      </c>
    </row>
    <row r="1287" spans="2:7">
      <c r="B1287" s="422"/>
      <c r="C1287" s="422"/>
      <c r="G1287" s="2">
        <f>+G1286+E1287-F1287</f>
        <v>143.69999999999987</v>
      </c>
    </row>
    <row r="1288" spans="2:7">
      <c r="B1288" s="422"/>
      <c r="C1288" s="422"/>
      <c r="G1288" s="2">
        <f>+G1287+E1288-F1288</f>
        <v>143.69999999999987</v>
      </c>
    </row>
    <row r="1289" spans="2:7">
      <c r="B1289" s="422"/>
      <c r="C1289" s="422"/>
      <c r="G1289" s="2">
        <f>+G1288+E1289-F1289</f>
        <v>143.69999999999987</v>
      </c>
    </row>
    <row r="1290" spans="2:7">
      <c r="B1290" s="422"/>
      <c r="C1290" s="422"/>
      <c r="G1290" s="2">
        <f>+G1289+E1290-F1290</f>
        <v>143.69999999999987</v>
      </c>
    </row>
    <row r="1291" spans="2:7">
      <c r="B1291" s="422"/>
      <c r="C1291" s="422"/>
      <c r="G1291" s="2">
        <f>+G1290+E1291-F1291</f>
        <v>143.69999999999987</v>
      </c>
    </row>
    <row r="1292" spans="2:7">
      <c r="B1292" s="422"/>
      <c r="C1292" s="422"/>
      <c r="G1292" s="2">
        <f>+G1291+E1292-F1292</f>
        <v>143.69999999999987</v>
      </c>
    </row>
    <row r="1293" spans="2:7">
      <c r="B1293" s="422"/>
      <c r="C1293" s="422"/>
      <c r="G1293" s="2">
        <f>+G1292+E1293-F1293</f>
        <v>143.69999999999987</v>
      </c>
    </row>
    <row r="1294" spans="2:7">
      <c r="B1294" s="422"/>
      <c r="C1294" s="422"/>
      <c r="G1294" s="2">
        <f>+G1293+E1294-F1294</f>
        <v>143.69999999999987</v>
      </c>
    </row>
    <row r="1295" spans="2:7">
      <c r="B1295" s="422"/>
      <c r="C1295" s="422"/>
      <c r="G1295" s="2">
        <f>+G1294+E1295-F1295</f>
        <v>143.69999999999987</v>
      </c>
    </row>
    <row r="1296" spans="2:7">
      <c r="B1296" s="422"/>
      <c r="C1296" s="422"/>
      <c r="G1296" s="2">
        <f>+G1295+E1296-F1296</f>
        <v>143.69999999999987</v>
      </c>
    </row>
    <row r="1297" spans="2:7">
      <c r="B1297" s="422"/>
      <c r="C1297" s="422"/>
      <c r="G1297" s="2">
        <f>+G1296+E1297-F1297</f>
        <v>143.69999999999987</v>
      </c>
    </row>
    <row r="1298" spans="2:7">
      <c r="B1298" s="422"/>
      <c r="C1298" s="422"/>
      <c r="G1298" s="2">
        <f>+G1297+E1298-F1298</f>
        <v>143.69999999999987</v>
      </c>
    </row>
    <row r="1299" spans="2:7">
      <c r="B1299" s="422"/>
      <c r="C1299" s="422"/>
      <c r="G1299" s="2">
        <f>+G1298+E1299-F1299</f>
        <v>143.69999999999987</v>
      </c>
    </row>
    <row r="1300" spans="2:7">
      <c r="B1300" s="422"/>
      <c r="C1300" s="422"/>
      <c r="G1300" s="2">
        <f>+G1299+E1300-F1300</f>
        <v>143.69999999999987</v>
      </c>
    </row>
    <row r="1301" spans="2:7">
      <c r="B1301" s="422"/>
      <c r="C1301" s="422"/>
      <c r="G1301" s="2">
        <f>+G1300+E1301-F1301</f>
        <v>143.69999999999987</v>
      </c>
    </row>
    <row r="1302" spans="2:7">
      <c r="B1302" s="422"/>
      <c r="C1302" s="422"/>
      <c r="G1302" s="2">
        <f>+G1301+E1302-F1302</f>
        <v>143.69999999999987</v>
      </c>
    </row>
    <row r="1303" spans="2:7">
      <c r="B1303" s="422"/>
      <c r="C1303" s="422"/>
      <c r="G1303" s="2">
        <f>+G1302+E1303-F1303</f>
        <v>143.69999999999987</v>
      </c>
    </row>
    <row r="1304" spans="2:7">
      <c r="B1304" s="422"/>
      <c r="C1304" s="422"/>
      <c r="G1304" s="2">
        <f>+G1303+E1304-F1304</f>
        <v>143.69999999999987</v>
      </c>
    </row>
    <row r="1305" spans="2:7">
      <c r="B1305" s="422"/>
      <c r="C1305" s="422"/>
      <c r="G1305" s="2">
        <f>+G1304+E1305-F1305</f>
        <v>143.69999999999987</v>
      </c>
    </row>
    <row r="1306" spans="2:7">
      <c r="B1306" s="422"/>
      <c r="C1306" s="422"/>
      <c r="G1306" s="2">
        <f>+G1305+E1306-F1306</f>
        <v>143.69999999999987</v>
      </c>
    </row>
    <row r="1307" spans="2:7">
      <c r="B1307" s="422"/>
      <c r="C1307" s="422"/>
      <c r="G1307" s="2">
        <f>+G1306+E1307-F1307</f>
        <v>143.69999999999987</v>
      </c>
    </row>
    <row r="1308" spans="2:7">
      <c r="B1308" s="422"/>
      <c r="C1308" s="422"/>
      <c r="G1308" s="2">
        <f>+G1307+E1308-F1308</f>
        <v>143.69999999999987</v>
      </c>
    </row>
    <row r="1309" spans="2:7">
      <c r="B1309" s="422"/>
      <c r="C1309" s="422"/>
      <c r="G1309" s="2">
        <f>+G1308+E1309-F1309</f>
        <v>143.69999999999987</v>
      </c>
    </row>
    <row r="1310" spans="2:7">
      <c r="B1310" s="422"/>
      <c r="C1310" s="422"/>
      <c r="G1310" s="2">
        <f>+G1309+E1310-F1310</f>
        <v>143.69999999999987</v>
      </c>
    </row>
    <row r="1311" spans="2:7">
      <c r="B1311" s="422"/>
      <c r="C1311" s="422"/>
      <c r="G1311" s="2">
        <f>+G1310+E1311-F1311</f>
        <v>143.69999999999987</v>
      </c>
    </row>
    <row r="1312" spans="2:7">
      <c r="B1312" s="422"/>
      <c r="C1312" s="422"/>
      <c r="G1312" s="2">
        <f>+G1311+E1312-F1312</f>
        <v>143.69999999999987</v>
      </c>
    </row>
    <row r="1313" spans="2:7">
      <c r="B1313" s="422"/>
      <c r="C1313" s="422"/>
      <c r="G1313" s="2">
        <f>+G1312+E1313-F1313</f>
        <v>143.69999999999987</v>
      </c>
    </row>
    <row r="1314" spans="2:7">
      <c r="B1314" s="422"/>
      <c r="C1314" s="422"/>
      <c r="G1314" s="2">
        <f>+G1313+E1314-F1314</f>
        <v>143.69999999999987</v>
      </c>
    </row>
    <row r="1315" spans="2:7">
      <c r="B1315" s="422"/>
      <c r="C1315" s="422"/>
      <c r="G1315" s="2">
        <f>+G1314+E1315-F1315</f>
        <v>143.69999999999987</v>
      </c>
    </row>
    <row r="1316" spans="2:7">
      <c r="B1316" s="422"/>
      <c r="C1316" s="422"/>
      <c r="G1316" s="2">
        <f>+G1315+E1316-F1316</f>
        <v>143.69999999999987</v>
      </c>
    </row>
    <row r="1317" spans="2:7">
      <c r="B1317" s="422"/>
      <c r="C1317" s="422"/>
      <c r="G1317" s="2">
        <f>+G1316+E1317-F1317</f>
        <v>143.69999999999987</v>
      </c>
    </row>
    <row r="1318" spans="2:7">
      <c r="B1318" s="422"/>
      <c r="C1318" s="422"/>
      <c r="G1318" s="2">
        <f>+G1317+E1318-F1318</f>
        <v>143.69999999999987</v>
      </c>
    </row>
    <row r="1319" spans="2:7">
      <c r="B1319" s="422"/>
      <c r="C1319" s="422"/>
      <c r="G1319" s="2">
        <f>+G1318+E1319-F1319</f>
        <v>143.69999999999987</v>
      </c>
    </row>
    <row r="1320" spans="2:7">
      <c r="B1320" s="422"/>
      <c r="C1320" s="422"/>
      <c r="G1320" s="2">
        <f>+G1319+E1320-F1320</f>
        <v>143.69999999999987</v>
      </c>
    </row>
  </sheetData>
  <autoFilter ref="A4:Q4" xr:uid="{00000000-0001-0000-1400-000000000000}"/>
  <mergeCells count="9">
    <mergeCell ref="I920:K920"/>
    <mergeCell ref="I892:K892"/>
    <mergeCell ref="B2:D2"/>
    <mergeCell ref="I861:K861"/>
    <mergeCell ref="I510:L511"/>
    <mergeCell ref="J695:L695"/>
    <mergeCell ref="J720:L720"/>
    <mergeCell ref="I751:K751"/>
    <mergeCell ref="I821:K821"/>
  </mergeCells>
  <pageMargins left="0" right="0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2:P1324"/>
  <sheetViews>
    <sheetView tabSelected="1" topLeftCell="A992" zoomScaleNormal="100" workbookViewId="0">
      <selection activeCell="G1013" sqref="G1013"/>
    </sheetView>
  </sheetViews>
  <sheetFormatPr defaultColWidth="11.42578125" defaultRowHeight="15"/>
  <cols>
    <col min="1" max="1" width="11.42578125" style="3"/>
    <col min="2" max="2" width="15.28515625" style="7" customWidth="1"/>
    <col min="3" max="3" width="14.28515625" style="7" bestFit="1" customWidth="1"/>
    <col min="4" max="4" width="51.5703125" bestFit="1" customWidth="1"/>
    <col min="5" max="7" width="11.42578125" style="2"/>
    <col min="8" max="8" width="16.42578125" bestFit="1" customWidth="1"/>
    <col min="9" max="9" width="22.85546875" bestFit="1" customWidth="1"/>
    <col min="10" max="10" width="16.28515625" bestFit="1" customWidth="1"/>
    <col min="11" max="11" width="16.7109375" customWidth="1"/>
  </cols>
  <sheetData>
    <row r="2" spans="1:7">
      <c r="B2" s="440" t="s">
        <v>422</v>
      </c>
      <c r="C2" s="440"/>
      <c r="D2" s="440"/>
      <c r="E2" s="440"/>
      <c r="F2" s="440"/>
      <c r="G2" s="440"/>
    </row>
    <row r="4" spans="1:7" ht="41.25">
      <c r="A4" s="30" t="s">
        <v>1</v>
      </c>
      <c r="B4" s="11" t="s">
        <v>2</v>
      </c>
      <c r="C4" s="11" t="s">
        <v>3</v>
      </c>
      <c r="D4" s="11" t="s">
        <v>4</v>
      </c>
      <c r="E4" s="12" t="s">
        <v>5</v>
      </c>
      <c r="F4" s="12" t="s">
        <v>6</v>
      </c>
      <c r="G4" s="12" t="s">
        <v>7</v>
      </c>
    </row>
    <row r="5" spans="1:7">
      <c r="A5" s="3">
        <v>42736</v>
      </c>
      <c r="B5" s="422" t="s">
        <v>8</v>
      </c>
      <c r="C5" s="422"/>
      <c r="G5" s="2">
        <v>318</v>
      </c>
    </row>
    <row r="6" spans="1:7">
      <c r="A6" s="3">
        <v>42887</v>
      </c>
      <c r="B6" s="422">
        <v>13024</v>
      </c>
      <c r="C6" s="422" t="s">
        <v>67</v>
      </c>
      <c r="F6" s="2">
        <v>194</v>
      </c>
      <c r="G6" s="2">
        <f>+G5+E6-F6</f>
        <v>124</v>
      </c>
    </row>
    <row r="7" spans="1:7">
      <c r="A7" s="3">
        <v>43501</v>
      </c>
      <c r="B7" s="422">
        <v>17109</v>
      </c>
      <c r="C7" s="422" t="s">
        <v>177</v>
      </c>
      <c r="F7" s="2">
        <v>124</v>
      </c>
      <c r="G7" s="2">
        <f t="shared" ref="G7:G70" si="0">+G6+E7-F7</f>
        <v>0</v>
      </c>
    </row>
    <row r="8" spans="1:7">
      <c r="A8" s="3">
        <v>42766</v>
      </c>
      <c r="B8" s="422" t="s">
        <v>10</v>
      </c>
      <c r="C8" s="422" t="s">
        <v>11</v>
      </c>
      <c r="D8" t="s">
        <v>12</v>
      </c>
      <c r="E8" s="2">
        <v>133.30000000000001</v>
      </c>
      <c r="G8" s="2">
        <f t="shared" si="0"/>
        <v>133.30000000000001</v>
      </c>
    </row>
    <row r="9" spans="1:7">
      <c r="B9" s="422"/>
      <c r="C9" s="422"/>
      <c r="D9" t="s">
        <v>13</v>
      </c>
      <c r="E9" s="2">
        <v>2.7</v>
      </c>
      <c r="G9" s="2">
        <f t="shared" si="0"/>
        <v>136</v>
      </c>
    </row>
    <row r="10" spans="1:7">
      <c r="B10" s="422"/>
      <c r="C10" s="422"/>
      <c r="D10" t="s">
        <v>14</v>
      </c>
      <c r="E10" s="2">
        <v>60</v>
      </c>
      <c r="G10" s="2">
        <f t="shared" si="0"/>
        <v>196</v>
      </c>
    </row>
    <row r="11" spans="1:7">
      <c r="B11" s="422"/>
      <c r="C11" s="422"/>
      <c r="D11" t="s">
        <v>15</v>
      </c>
      <c r="E11" s="2">
        <v>2</v>
      </c>
      <c r="G11" s="2">
        <f t="shared" si="0"/>
        <v>198</v>
      </c>
    </row>
    <row r="12" spans="1:7">
      <c r="A12" s="3">
        <v>42887</v>
      </c>
      <c r="B12" s="422">
        <v>13024</v>
      </c>
      <c r="C12" s="422" t="s">
        <v>11</v>
      </c>
      <c r="D12" t="s">
        <v>12</v>
      </c>
      <c r="F12" s="2">
        <v>133.30000000000001</v>
      </c>
      <c r="G12" s="2">
        <f t="shared" si="0"/>
        <v>64.699999999999989</v>
      </c>
    </row>
    <row r="13" spans="1:7">
      <c r="A13" s="3">
        <v>42887</v>
      </c>
      <c r="B13" s="422">
        <v>13024</v>
      </c>
      <c r="C13" s="422" t="s">
        <v>11</v>
      </c>
      <c r="D13" t="s">
        <v>13</v>
      </c>
      <c r="F13" s="2">
        <v>2.7</v>
      </c>
      <c r="G13" s="2">
        <f t="shared" si="0"/>
        <v>61.999999999999986</v>
      </c>
    </row>
    <row r="14" spans="1:7">
      <c r="A14" s="3">
        <v>43501</v>
      </c>
      <c r="B14" s="422">
        <v>17109</v>
      </c>
      <c r="C14" s="422" t="s">
        <v>11</v>
      </c>
      <c r="D14" t="s">
        <v>14</v>
      </c>
      <c r="F14" s="2">
        <v>60</v>
      </c>
      <c r="G14" s="2">
        <f t="shared" si="0"/>
        <v>1.9999999999999858</v>
      </c>
    </row>
    <row r="15" spans="1:7">
      <c r="A15" s="3">
        <v>43501</v>
      </c>
      <c r="B15" s="422">
        <v>17109</v>
      </c>
      <c r="C15" s="422" t="s">
        <v>11</v>
      </c>
      <c r="D15" t="s">
        <v>15</v>
      </c>
      <c r="F15" s="2">
        <v>2</v>
      </c>
      <c r="G15" s="2">
        <f t="shared" si="0"/>
        <v>-1.4210854715202004E-14</v>
      </c>
    </row>
    <row r="16" spans="1:7">
      <c r="A16" s="3">
        <v>42794</v>
      </c>
      <c r="B16" s="422" t="s">
        <v>10</v>
      </c>
      <c r="C16" s="422" t="s">
        <v>17</v>
      </c>
      <c r="D16" t="s">
        <v>12</v>
      </c>
      <c r="E16" s="2">
        <v>127.7</v>
      </c>
      <c r="G16" s="2">
        <f t="shared" si="0"/>
        <v>127.69999999999999</v>
      </c>
    </row>
    <row r="17" spans="1:8">
      <c r="B17" s="422"/>
      <c r="C17" s="422"/>
      <c r="D17" t="s">
        <v>13</v>
      </c>
      <c r="E17" s="2">
        <v>2</v>
      </c>
      <c r="G17" s="2">
        <f t="shared" si="0"/>
        <v>129.69999999999999</v>
      </c>
    </row>
    <row r="18" spans="1:8">
      <c r="B18" s="422"/>
      <c r="C18" s="422"/>
      <c r="D18" t="s">
        <v>14</v>
      </c>
      <c r="E18" s="2">
        <v>56</v>
      </c>
      <c r="G18" s="2">
        <f t="shared" si="0"/>
        <v>185.7</v>
      </c>
    </row>
    <row r="19" spans="1:8">
      <c r="B19" s="422"/>
      <c r="C19" s="422"/>
      <c r="D19" t="s">
        <v>15</v>
      </c>
      <c r="E19" s="2">
        <v>2</v>
      </c>
      <c r="G19" s="2">
        <f t="shared" si="0"/>
        <v>187.7</v>
      </c>
      <c r="H19" s="5"/>
    </row>
    <row r="20" spans="1:8">
      <c r="A20" s="3">
        <v>42887</v>
      </c>
      <c r="B20" s="422">
        <v>13024</v>
      </c>
      <c r="C20" s="422" t="s">
        <v>17</v>
      </c>
      <c r="D20" t="s">
        <v>12</v>
      </c>
      <c r="F20" s="2">
        <v>127.7</v>
      </c>
      <c r="G20" s="2">
        <f t="shared" si="0"/>
        <v>59.999999999999986</v>
      </c>
    </row>
    <row r="21" spans="1:8">
      <c r="A21" s="3">
        <v>42887</v>
      </c>
      <c r="B21" s="422">
        <v>13024</v>
      </c>
      <c r="C21" s="422" t="s">
        <v>17</v>
      </c>
      <c r="D21" t="s">
        <v>13</v>
      </c>
      <c r="F21" s="2">
        <v>2</v>
      </c>
      <c r="G21" s="2">
        <f t="shared" si="0"/>
        <v>57.999999999999986</v>
      </c>
    </row>
    <row r="22" spans="1:8">
      <c r="A22" s="3">
        <v>43501</v>
      </c>
      <c r="B22" s="422">
        <v>17109</v>
      </c>
      <c r="C22" s="422" t="s">
        <v>17</v>
      </c>
      <c r="D22" t="s">
        <v>14</v>
      </c>
      <c r="F22" s="2">
        <v>14</v>
      </c>
      <c r="G22" s="2">
        <f t="shared" si="0"/>
        <v>43.999999999999986</v>
      </c>
    </row>
    <row r="23" spans="1:8">
      <c r="A23" s="3">
        <v>43889</v>
      </c>
      <c r="B23" s="422">
        <v>19847</v>
      </c>
      <c r="C23" s="422" t="s">
        <v>17</v>
      </c>
      <c r="D23" t="s">
        <v>14</v>
      </c>
      <c r="F23" s="2">
        <v>42</v>
      </c>
      <c r="G23" s="2">
        <f t="shared" si="0"/>
        <v>1.9999999999999858</v>
      </c>
    </row>
    <row r="24" spans="1:8">
      <c r="A24" s="3">
        <v>43889</v>
      </c>
      <c r="B24" s="422">
        <v>19847</v>
      </c>
      <c r="C24" s="422" t="s">
        <v>17</v>
      </c>
      <c r="D24" t="s">
        <v>15</v>
      </c>
      <c r="F24" s="2">
        <v>2</v>
      </c>
      <c r="G24" s="2">
        <f t="shared" si="0"/>
        <v>-1.4210854715202004E-14</v>
      </c>
    </row>
    <row r="25" spans="1:8">
      <c r="A25" s="3">
        <v>42825</v>
      </c>
      <c r="B25" s="422" t="s">
        <v>10</v>
      </c>
      <c r="C25" s="422" t="s">
        <v>18</v>
      </c>
      <c r="D25" t="s">
        <v>12</v>
      </c>
      <c r="E25" s="2">
        <v>122</v>
      </c>
      <c r="G25" s="2">
        <f t="shared" si="0"/>
        <v>121.99999999999999</v>
      </c>
    </row>
    <row r="26" spans="1:8">
      <c r="B26" s="422"/>
      <c r="C26" s="422"/>
      <c r="D26" t="s">
        <v>13</v>
      </c>
      <c r="E26" s="2">
        <v>2</v>
      </c>
      <c r="G26" s="2">
        <f t="shared" si="0"/>
        <v>123.99999999999999</v>
      </c>
    </row>
    <row r="27" spans="1:8">
      <c r="B27" s="422"/>
      <c r="C27" s="422"/>
      <c r="D27" t="s">
        <v>14</v>
      </c>
      <c r="E27" s="2">
        <v>60</v>
      </c>
      <c r="G27" s="2">
        <f t="shared" si="0"/>
        <v>184</v>
      </c>
    </row>
    <row r="28" spans="1:8">
      <c r="B28" s="422"/>
      <c r="C28" s="422"/>
      <c r="D28" t="s">
        <v>15</v>
      </c>
      <c r="E28" s="2">
        <v>2</v>
      </c>
      <c r="G28" s="2">
        <f t="shared" si="0"/>
        <v>186</v>
      </c>
    </row>
    <row r="29" spans="1:8">
      <c r="A29" s="3">
        <v>42887</v>
      </c>
      <c r="B29" s="422">
        <v>13024</v>
      </c>
      <c r="C29" s="422" t="s">
        <v>18</v>
      </c>
      <c r="D29" t="s">
        <v>12</v>
      </c>
      <c r="F29" s="2">
        <v>122</v>
      </c>
      <c r="G29" s="2">
        <f t="shared" si="0"/>
        <v>64</v>
      </c>
    </row>
    <row r="30" spans="1:8">
      <c r="A30" s="3">
        <v>42887</v>
      </c>
      <c r="B30" s="422">
        <v>13024</v>
      </c>
      <c r="C30" s="422" t="s">
        <v>18</v>
      </c>
      <c r="D30" t="s">
        <v>13</v>
      </c>
      <c r="F30" s="2">
        <v>2</v>
      </c>
      <c r="G30" s="2">
        <f t="shared" si="0"/>
        <v>62</v>
      </c>
    </row>
    <row r="31" spans="1:8">
      <c r="A31" s="3">
        <v>43889</v>
      </c>
      <c r="B31" s="422">
        <v>19847</v>
      </c>
      <c r="C31" s="422" t="s">
        <v>18</v>
      </c>
      <c r="D31" t="s">
        <v>14</v>
      </c>
      <c r="F31" s="2">
        <v>60</v>
      </c>
      <c r="G31" s="2">
        <f t="shared" si="0"/>
        <v>2</v>
      </c>
    </row>
    <row r="32" spans="1:8">
      <c r="A32" s="3">
        <v>43889</v>
      </c>
      <c r="B32" s="422">
        <v>19847</v>
      </c>
      <c r="C32" s="422" t="s">
        <v>18</v>
      </c>
      <c r="D32" t="s">
        <v>15</v>
      </c>
      <c r="F32" s="2">
        <v>2</v>
      </c>
      <c r="G32" s="2">
        <f t="shared" si="0"/>
        <v>0</v>
      </c>
    </row>
    <row r="33" spans="1:7">
      <c r="A33" s="3">
        <v>42855</v>
      </c>
      <c r="B33" s="422" t="s">
        <v>10</v>
      </c>
      <c r="C33" s="422" t="s">
        <v>19</v>
      </c>
      <c r="D33" t="s">
        <v>12</v>
      </c>
      <c r="E33" s="2">
        <v>124.9</v>
      </c>
      <c r="G33" s="2">
        <f t="shared" si="0"/>
        <v>124.9</v>
      </c>
    </row>
    <row r="34" spans="1:7">
      <c r="B34" s="422"/>
      <c r="C34" s="422"/>
      <c r="D34" t="s">
        <v>13</v>
      </c>
      <c r="E34" s="2">
        <v>2</v>
      </c>
      <c r="G34" s="2">
        <f t="shared" si="0"/>
        <v>126.9</v>
      </c>
    </row>
    <row r="35" spans="1:7">
      <c r="B35" s="422"/>
      <c r="C35" s="422"/>
      <c r="D35" t="s">
        <v>14</v>
      </c>
      <c r="E35" s="2">
        <v>60</v>
      </c>
      <c r="G35" s="2">
        <f t="shared" si="0"/>
        <v>186.9</v>
      </c>
    </row>
    <row r="36" spans="1:7">
      <c r="B36" s="422"/>
      <c r="C36" s="422"/>
      <c r="D36" t="s">
        <v>15</v>
      </c>
      <c r="E36" s="2">
        <v>2</v>
      </c>
      <c r="G36" s="2">
        <f t="shared" si="0"/>
        <v>188.9</v>
      </c>
    </row>
    <row r="37" spans="1:7">
      <c r="A37" s="3">
        <v>42887</v>
      </c>
      <c r="B37" s="422">
        <v>13031</v>
      </c>
      <c r="C37" s="422" t="s">
        <v>19</v>
      </c>
      <c r="D37" t="s">
        <v>12</v>
      </c>
      <c r="F37" s="2">
        <v>124.9</v>
      </c>
      <c r="G37" s="2">
        <f t="shared" si="0"/>
        <v>64</v>
      </c>
    </row>
    <row r="38" spans="1:7">
      <c r="A38" s="3">
        <v>42887</v>
      </c>
      <c r="B38" s="422">
        <v>13031</v>
      </c>
      <c r="C38" s="422" t="s">
        <v>19</v>
      </c>
      <c r="D38" t="s">
        <v>13</v>
      </c>
      <c r="F38" s="2">
        <v>2</v>
      </c>
      <c r="G38" s="2">
        <f t="shared" si="0"/>
        <v>62</v>
      </c>
    </row>
    <row r="39" spans="1:7">
      <c r="A39" s="3">
        <v>43889</v>
      </c>
      <c r="B39" s="422">
        <v>19847</v>
      </c>
      <c r="C39" s="422" t="s">
        <v>19</v>
      </c>
      <c r="D39" t="s">
        <v>14</v>
      </c>
      <c r="F39" s="2">
        <v>60</v>
      </c>
      <c r="G39" s="2">
        <f t="shared" si="0"/>
        <v>2</v>
      </c>
    </row>
    <row r="40" spans="1:7">
      <c r="A40" s="3">
        <v>43889</v>
      </c>
      <c r="B40" s="422">
        <v>19847</v>
      </c>
      <c r="C40" s="422" t="s">
        <v>19</v>
      </c>
      <c r="D40" t="s">
        <v>15</v>
      </c>
      <c r="F40" s="2">
        <v>2</v>
      </c>
      <c r="G40" s="2">
        <f t="shared" si="0"/>
        <v>0</v>
      </c>
    </row>
    <row r="41" spans="1:7">
      <c r="A41" s="3">
        <v>42886</v>
      </c>
      <c r="B41" s="422" t="s">
        <v>10</v>
      </c>
      <c r="C41" s="422" t="s">
        <v>20</v>
      </c>
      <c r="D41" t="s">
        <v>12</v>
      </c>
      <c r="E41" s="2">
        <v>117.1</v>
      </c>
      <c r="G41" s="2">
        <f t="shared" si="0"/>
        <v>117.1</v>
      </c>
    </row>
    <row r="42" spans="1:7">
      <c r="B42" s="422"/>
      <c r="C42" s="422"/>
      <c r="D42" t="s">
        <v>13</v>
      </c>
      <c r="E42" s="2">
        <v>2</v>
      </c>
      <c r="G42" s="2">
        <f t="shared" si="0"/>
        <v>119.1</v>
      </c>
    </row>
    <row r="43" spans="1:7">
      <c r="B43" s="422"/>
      <c r="C43" s="422"/>
      <c r="D43" t="s">
        <v>14</v>
      </c>
      <c r="E43" s="2">
        <v>60</v>
      </c>
      <c r="G43" s="2">
        <f t="shared" si="0"/>
        <v>179.1</v>
      </c>
    </row>
    <row r="44" spans="1:7">
      <c r="B44" s="422"/>
      <c r="C44" s="422"/>
      <c r="D44" t="s">
        <v>15</v>
      </c>
      <c r="E44" s="2">
        <v>2</v>
      </c>
      <c r="G44" s="2">
        <f t="shared" si="0"/>
        <v>181.1</v>
      </c>
    </row>
    <row r="45" spans="1:7">
      <c r="A45" s="3">
        <v>43007</v>
      </c>
      <c r="B45" s="422">
        <v>13704</v>
      </c>
      <c r="C45" s="422" t="s">
        <v>20</v>
      </c>
      <c r="D45" t="s">
        <v>12</v>
      </c>
      <c r="F45" s="2">
        <v>117.1</v>
      </c>
      <c r="G45" s="2">
        <f t="shared" si="0"/>
        <v>64</v>
      </c>
    </row>
    <row r="46" spans="1:7">
      <c r="A46" s="3">
        <v>43007</v>
      </c>
      <c r="B46" s="422">
        <v>13704</v>
      </c>
      <c r="C46" s="422" t="s">
        <v>20</v>
      </c>
      <c r="D46" t="s">
        <v>13</v>
      </c>
      <c r="F46" s="2">
        <v>2</v>
      </c>
      <c r="G46" s="2">
        <f t="shared" si="0"/>
        <v>62</v>
      </c>
    </row>
    <row r="47" spans="1:7">
      <c r="A47" s="3">
        <v>43889</v>
      </c>
      <c r="B47" s="422">
        <v>19847</v>
      </c>
      <c r="C47" s="422" t="s">
        <v>20</v>
      </c>
      <c r="D47" t="s">
        <v>14</v>
      </c>
      <c r="F47" s="2">
        <v>60</v>
      </c>
      <c r="G47" s="2">
        <f t="shared" si="0"/>
        <v>2</v>
      </c>
    </row>
    <row r="48" spans="1:7">
      <c r="A48" s="3">
        <v>43889</v>
      </c>
      <c r="B48" s="422">
        <v>19847</v>
      </c>
      <c r="C48" s="422" t="s">
        <v>20</v>
      </c>
      <c r="D48" t="s">
        <v>29</v>
      </c>
      <c r="F48" s="2">
        <v>2</v>
      </c>
      <c r="G48" s="2">
        <f t="shared" si="0"/>
        <v>0</v>
      </c>
    </row>
    <row r="49" spans="1:7">
      <c r="A49" s="3">
        <v>42916</v>
      </c>
      <c r="B49" s="422" t="s">
        <v>10</v>
      </c>
      <c r="C49" s="422" t="s">
        <v>21</v>
      </c>
      <c r="D49" t="s">
        <v>311</v>
      </c>
      <c r="E49" s="2">
        <v>30</v>
      </c>
      <c r="G49" s="2">
        <f t="shared" si="0"/>
        <v>30</v>
      </c>
    </row>
    <row r="50" spans="1:7">
      <c r="B50" s="422"/>
      <c r="C50" s="422"/>
      <c r="D50" t="s">
        <v>12</v>
      </c>
      <c r="E50" s="2">
        <v>114.4</v>
      </c>
      <c r="G50" s="2">
        <f t="shared" si="0"/>
        <v>144.4</v>
      </c>
    </row>
    <row r="51" spans="1:7">
      <c r="B51" s="422"/>
      <c r="C51" s="422"/>
      <c r="D51" t="s">
        <v>13</v>
      </c>
      <c r="E51" s="2">
        <v>2</v>
      </c>
      <c r="G51" s="2">
        <f t="shared" si="0"/>
        <v>146.4</v>
      </c>
    </row>
    <row r="52" spans="1:7">
      <c r="B52" s="422"/>
      <c r="C52" s="422"/>
      <c r="D52" t="s">
        <v>14</v>
      </c>
      <c r="E52" s="2">
        <v>60</v>
      </c>
      <c r="G52" s="2">
        <f t="shared" si="0"/>
        <v>206.4</v>
      </c>
    </row>
    <row r="53" spans="1:7">
      <c r="B53" s="422"/>
      <c r="C53" s="422"/>
      <c r="D53" t="s">
        <v>15</v>
      </c>
      <c r="E53" s="2">
        <v>2</v>
      </c>
      <c r="G53" s="2">
        <f t="shared" si="0"/>
        <v>208.4</v>
      </c>
    </row>
    <row r="54" spans="1:7">
      <c r="A54" s="3">
        <v>42887</v>
      </c>
      <c r="B54" s="422">
        <v>13024</v>
      </c>
      <c r="C54" s="422" t="s">
        <v>21</v>
      </c>
      <c r="D54" t="s">
        <v>311</v>
      </c>
      <c r="F54" s="2">
        <v>30</v>
      </c>
      <c r="G54" s="2">
        <f t="shared" si="0"/>
        <v>178.4</v>
      </c>
    </row>
    <row r="55" spans="1:7">
      <c r="A55" s="3">
        <v>43007</v>
      </c>
      <c r="B55" s="422">
        <v>13704</v>
      </c>
      <c r="C55" s="422" t="s">
        <v>21</v>
      </c>
      <c r="D55" t="s">
        <v>12</v>
      </c>
      <c r="F55" s="2">
        <v>114.4</v>
      </c>
      <c r="G55" s="2">
        <f t="shared" si="0"/>
        <v>64</v>
      </c>
    </row>
    <row r="56" spans="1:7">
      <c r="A56" s="3">
        <v>43007</v>
      </c>
      <c r="B56" s="422">
        <v>13704</v>
      </c>
      <c r="C56" s="422" t="s">
        <v>21</v>
      </c>
      <c r="D56" t="s">
        <v>13</v>
      </c>
      <c r="F56" s="2">
        <v>2</v>
      </c>
      <c r="G56" s="2">
        <f t="shared" si="0"/>
        <v>62</v>
      </c>
    </row>
    <row r="57" spans="1:7">
      <c r="A57" s="3">
        <v>43889</v>
      </c>
      <c r="B57" s="422">
        <v>19847</v>
      </c>
      <c r="C57" s="422" t="s">
        <v>21</v>
      </c>
      <c r="D57" t="s">
        <v>14</v>
      </c>
      <c r="F57" s="2">
        <v>60</v>
      </c>
      <c r="G57" s="2">
        <f t="shared" si="0"/>
        <v>2</v>
      </c>
    </row>
    <row r="58" spans="1:7">
      <c r="A58" s="3">
        <v>43889</v>
      </c>
      <c r="B58" s="422">
        <v>19847</v>
      </c>
      <c r="C58" s="422" t="s">
        <v>21</v>
      </c>
      <c r="D58" t="s">
        <v>29</v>
      </c>
      <c r="F58" s="2">
        <v>2</v>
      </c>
      <c r="G58" s="2">
        <f t="shared" si="0"/>
        <v>0</v>
      </c>
    </row>
    <row r="59" spans="1:7">
      <c r="A59" s="3">
        <v>42947</v>
      </c>
      <c r="B59" s="422" t="s">
        <v>10</v>
      </c>
      <c r="C59" s="422" t="s">
        <v>22</v>
      </c>
      <c r="D59" t="s">
        <v>12</v>
      </c>
      <c r="E59" s="2">
        <v>104.2</v>
      </c>
      <c r="G59" s="2">
        <f t="shared" si="0"/>
        <v>104.2</v>
      </c>
    </row>
    <row r="60" spans="1:7">
      <c r="B60" s="422"/>
      <c r="C60" s="422"/>
      <c r="D60" t="s">
        <v>13</v>
      </c>
      <c r="E60" s="2">
        <v>2</v>
      </c>
      <c r="G60" s="2">
        <f t="shared" si="0"/>
        <v>106.2</v>
      </c>
    </row>
    <row r="61" spans="1:7">
      <c r="B61" s="422"/>
      <c r="C61" s="422"/>
      <c r="D61" t="s">
        <v>14</v>
      </c>
      <c r="E61" s="2">
        <v>60</v>
      </c>
      <c r="G61" s="2">
        <f t="shared" si="0"/>
        <v>166.2</v>
      </c>
    </row>
    <row r="62" spans="1:7">
      <c r="B62" s="422"/>
      <c r="C62" s="422"/>
      <c r="D62" t="s">
        <v>15</v>
      </c>
      <c r="E62" s="2">
        <v>2</v>
      </c>
      <c r="G62" s="2">
        <f t="shared" si="0"/>
        <v>168.2</v>
      </c>
    </row>
    <row r="63" spans="1:7">
      <c r="A63" s="3">
        <v>42971</v>
      </c>
      <c r="B63" s="422">
        <v>13460</v>
      </c>
      <c r="C63" s="422" t="s">
        <v>22</v>
      </c>
      <c r="D63" t="s">
        <v>12</v>
      </c>
      <c r="F63" s="2">
        <v>104.2</v>
      </c>
      <c r="G63" s="2">
        <f t="shared" si="0"/>
        <v>63.999999999999986</v>
      </c>
    </row>
    <row r="64" spans="1:7">
      <c r="A64" s="3">
        <v>42971</v>
      </c>
      <c r="B64" s="422">
        <v>13460</v>
      </c>
      <c r="C64" s="422" t="s">
        <v>22</v>
      </c>
      <c r="D64" t="s">
        <v>13</v>
      </c>
      <c r="F64" s="2">
        <v>2</v>
      </c>
      <c r="G64" s="2">
        <f t="shared" si="0"/>
        <v>61.999999999999986</v>
      </c>
    </row>
    <row r="65" spans="1:7">
      <c r="A65" s="3">
        <v>43889</v>
      </c>
      <c r="B65" s="422">
        <v>19847</v>
      </c>
      <c r="C65" s="422" t="s">
        <v>22</v>
      </c>
      <c r="D65" t="s">
        <v>14</v>
      </c>
      <c r="F65" s="2">
        <v>60</v>
      </c>
      <c r="G65" s="2">
        <f t="shared" si="0"/>
        <v>1.9999999999999858</v>
      </c>
    </row>
    <row r="66" spans="1:7">
      <c r="A66" s="3">
        <v>43889</v>
      </c>
      <c r="B66" s="422">
        <v>19847</v>
      </c>
      <c r="C66" s="422" t="s">
        <v>22</v>
      </c>
      <c r="D66" t="s">
        <v>29</v>
      </c>
      <c r="F66" s="2">
        <v>2</v>
      </c>
      <c r="G66" s="2">
        <f t="shared" si="0"/>
        <v>-1.4210854715202004E-14</v>
      </c>
    </row>
    <row r="67" spans="1:7">
      <c r="A67" s="3">
        <v>42978</v>
      </c>
      <c r="B67" s="422" t="s">
        <v>10</v>
      </c>
      <c r="C67" s="422" t="s">
        <v>23</v>
      </c>
      <c r="D67" t="s">
        <v>12</v>
      </c>
      <c r="E67" s="2">
        <v>104.2</v>
      </c>
      <c r="G67" s="2">
        <f t="shared" si="0"/>
        <v>104.19999999999999</v>
      </c>
    </row>
    <row r="68" spans="1:7">
      <c r="B68" s="422"/>
      <c r="C68" s="422"/>
      <c r="D68" t="s">
        <v>13</v>
      </c>
      <c r="E68" s="2">
        <v>2</v>
      </c>
      <c r="G68" s="2">
        <f t="shared" si="0"/>
        <v>106.19999999999999</v>
      </c>
    </row>
    <row r="69" spans="1:7">
      <c r="B69" s="422"/>
      <c r="C69" s="422"/>
      <c r="D69" t="s">
        <v>14</v>
      </c>
      <c r="E69" s="2">
        <v>60</v>
      </c>
      <c r="G69" s="2">
        <f t="shared" si="0"/>
        <v>166.2</v>
      </c>
    </row>
    <row r="70" spans="1:7">
      <c r="B70" s="422"/>
      <c r="C70" s="422"/>
      <c r="D70" t="s">
        <v>15</v>
      </c>
      <c r="E70" s="2">
        <v>2</v>
      </c>
      <c r="G70" s="2">
        <f t="shared" si="0"/>
        <v>168.2</v>
      </c>
    </row>
    <row r="71" spans="1:7">
      <c r="A71" s="3">
        <v>43099</v>
      </c>
      <c r="B71" s="422">
        <v>14367</v>
      </c>
      <c r="C71" s="422" t="s">
        <v>23</v>
      </c>
      <c r="D71" t="s">
        <v>12</v>
      </c>
      <c r="F71" s="2">
        <v>104.2</v>
      </c>
      <c r="G71" s="2">
        <f t="shared" ref="G71:G143" si="1">+G70+E71-F71</f>
        <v>63.999999999999986</v>
      </c>
    </row>
    <row r="72" spans="1:7">
      <c r="A72" s="3">
        <v>43099</v>
      </c>
      <c r="B72" s="422">
        <v>14367</v>
      </c>
      <c r="C72" s="422" t="s">
        <v>23</v>
      </c>
      <c r="D72" t="s">
        <v>13</v>
      </c>
      <c r="F72" s="2">
        <v>2</v>
      </c>
      <c r="G72" s="2">
        <f t="shared" si="1"/>
        <v>61.999999999999986</v>
      </c>
    </row>
    <row r="73" spans="1:7">
      <c r="A73" s="3">
        <v>43889</v>
      </c>
      <c r="B73" s="422">
        <v>19847</v>
      </c>
      <c r="C73" s="422" t="s">
        <v>23</v>
      </c>
      <c r="D73" t="s">
        <v>14</v>
      </c>
      <c r="F73" s="2">
        <v>60</v>
      </c>
      <c r="G73" s="2">
        <f t="shared" si="1"/>
        <v>1.9999999999999858</v>
      </c>
    </row>
    <row r="74" spans="1:7">
      <c r="A74" s="3">
        <v>43889</v>
      </c>
      <c r="B74" s="422">
        <v>19847</v>
      </c>
      <c r="C74" s="422" t="s">
        <v>23</v>
      </c>
      <c r="D74" t="s">
        <v>29</v>
      </c>
      <c r="F74" s="2">
        <v>2</v>
      </c>
      <c r="G74" s="2">
        <f t="shared" si="1"/>
        <v>-1.4210854715202004E-14</v>
      </c>
    </row>
    <row r="75" spans="1:7">
      <c r="A75" s="31">
        <v>43008</v>
      </c>
      <c r="B75" s="421" t="s">
        <v>10</v>
      </c>
      <c r="C75" s="421" t="s">
        <v>24</v>
      </c>
      <c r="D75" t="s">
        <v>12</v>
      </c>
      <c r="E75" s="2">
        <v>108.3</v>
      </c>
      <c r="G75" s="2">
        <f t="shared" si="1"/>
        <v>108.29999999999998</v>
      </c>
    </row>
    <row r="76" spans="1:7">
      <c r="B76" s="422"/>
      <c r="C76" s="422"/>
      <c r="D76" t="s">
        <v>13</v>
      </c>
      <c r="E76" s="2">
        <v>2</v>
      </c>
      <c r="G76" s="2">
        <f t="shared" si="1"/>
        <v>110.29999999999998</v>
      </c>
    </row>
    <row r="77" spans="1:7">
      <c r="B77" s="422"/>
      <c r="C77" s="422"/>
      <c r="D77" t="s">
        <v>14</v>
      </c>
      <c r="E77" s="2">
        <v>60</v>
      </c>
      <c r="G77" s="2">
        <f t="shared" si="1"/>
        <v>170.29999999999998</v>
      </c>
    </row>
    <row r="78" spans="1:7">
      <c r="B78" s="422"/>
      <c r="C78" s="422"/>
      <c r="D78" t="s">
        <v>15</v>
      </c>
      <c r="E78" s="2">
        <v>2</v>
      </c>
      <c r="G78" s="2">
        <f t="shared" si="1"/>
        <v>172.29999999999998</v>
      </c>
    </row>
    <row r="79" spans="1:7">
      <c r="A79" s="3">
        <v>42788</v>
      </c>
      <c r="B79" s="422"/>
      <c r="C79" s="422"/>
      <c r="D79" t="s">
        <v>70</v>
      </c>
      <c r="E79" s="2">
        <v>85</v>
      </c>
      <c r="G79" s="2">
        <f t="shared" si="1"/>
        <v>257.29999999999995</v>
      </c>
    </row>
    <row r="80" spans="1:7">
      <c r="A80" s="3">
        <v>42823</v>
      </c>
      <c r="B80" s="422"/>
      <c r="C80" s="422"/>
      <c r="D80" t="s">
        <v>70</v>
      </c>
      <c r="E80" s="2">
        <v>85</v>
      </c>
      <c r="G80" s="2">
        <f t="shared" si="1"/>
        <v>342.29999999999995</v>
      </c>
    </row>
    <row r="81" spans="1:8">
      <c r="A81" s="3">
        <v>42951</v>
      </c>
      <c r="B81" s="422"/>
      <c r="C81" s="422"/>
      <c r="D81" t="s">
        <v>70</v>
      </c>
      <c r="E81" s="2">
        <v>85</v>
      </c>
      <c r="G81" s="2">
        <f t="shared" si="1"/>
        <v>427.29999999999995</v>
      </c>
    </row>
    <row r="82" spans="1:8">
      <c r="A82" s="3">
        <v>43099</v>
      </c>
      <c r="B82" s="422">
        <v>14367</v>
      </c>
      <c r="C82" s="422" t="s">
        <v>24</v>
      </c>
      <c r="D82" t="s">
        <v>12</v>
      </c>
      <c r="F82" s="2">
        <v>108.3</v>
      </c>
      <c r="G82" s="2">
        <f t="shared" si="1"/>
        <v>318.99999999999994</v>
      </c>
    </row>
    <row r="83" spans="1:8">
      <c r="A83" s="3">
        <v>43099</v>
      </c>
      <c r="B83" s="422">
        <v>14367</v>
      </c>
      <c r="C83" s="422" t="s">
        <v>24</v>
      </c>
      <c r="D83" t="s">
        <v>13</v>
      </c>
      <c r="F83" s="2">
        <v>2</v>
      </c>
      <c r="G83" s="2">
        <f t="shared" si="1"/>
        <v>316.99999999999994</v>
      </c>
    </row>
    <row r="84" spans="1:8">
      <c r="A84" s="3">
        <v>43889</v>
      </c>
      <c r="B84" s="422">
        <v>19847</v>
      </c>
      <c r="C84" s="422" t="s">
        <v>24</v>
      </c>
      <c r="D84" t="s">
        <v>14</v>
      </c>
      <c r="F84" s="2">
        <v>60</v>
      </c>
      <c r="G84" s="2">
        <f t="shared" si="1"/>
        <v>256.99999999999994</v>
      </c>
    </row>
    <row r="85" spans="1:8">
      <c r="A85" s="3">
        <v>43889</v>
      </c>
      <c r="B85" s="422">
        <v>19847</v>
      </c>
      <c r="C85" s="422" t="s">
        <v>24</v>
      </c>
      <c r="D85" t="s">
        <v>29</v>
      </c>
      <c r="F85" s="2">
        <v>2</v>
      </c>
      <c r="G85" s="2">
        <f t="shared" si="1"/>
        <v>254.99999999999994</v>
      </c>
    </row>
    <row r="86" spans="1:8">
      <c r="B86" s="422" t="s">
        <v>61</v>
      </c>
      <c r="C86" s="422"/>
      <c r="D86" t="s">
        <v>70</v>
      </c>
      <c r="F86" s="2">
        <v>42.5</v>
      </c>
      <c r="G86" s="2">
        <f t="shared" si="1"/>
        <v>212.49999999999994</v>
      </c>
      <c r="H86" s="28"/>
    </row>
    <row r="87" spans="1:8">
      <c r="B87" s="422" t="s">
        <v>61</v>
      </c>
      <c r="C87" s="422"/>
      <c r="D87" t="s">
        <v>70</v>
      </c>
      <c r="F87" s="2">
        <v>42.5</v>
      </c>
      <c r="G87" s="2">
        <f t="shared" si="1"/>
        <v>169.99999999999994</v>
      </c>
    </row>
    <row r="88" spans="1:8">
      <c r="B88" s="422" t="s">
        <v>61</v>
      </c>
      <c r="C88" s="422"/>
      <c r="D88" t="s">
        <v>70</v>
      </c>
      <c r="F88" s="2">
        <v>42.5</v>
      </c>
      <c r="G88" s="2">
        <f t="shared" si="1"/>
        <v>127.49999999999994</v>
      </c>
    </row>
    <row r="89" spans="1:8">
      <c r="A89" s="3">
        <v>45291</v>
      </c>
      <c r="B89" s="3" t="s">
        <v>76</v>
      </c>
      <c r="C89" s="422" t="s">
        <v>24</v>
      </c>
      <c r="D89" t="s">
        <v>70</v>
      </c>
      <c r="F89" s="2">
        <v>42.5</v>
      </c>
      <c r="G89" s="2">
        <f t="shared" si="1"/>
        <v>84.999999999999943</v>
      </c>
    </row>
    <row r="90" spans="1:8">
      <c r="A90" s="3">
        <v>45291</v>
      </c>
      <c r="B90" s="3" t="s">
        <v>76</v>
      </c>
      <c r="C90" s="422" t="s">
        <v>24</v>
      </c>
      <c r="D90" t="s">
        <v>70</v>
      </c>
      <c r="F90" s="2">
        <v>42.5</v>
      </c>
      <c r="G90" s="2">
        <f t="shared" si="1"/>
        <v>42.499999999999943</v>
      </c>
    </row>
    <row r="91" spans="1:8">
      <c r="A91" s="3">
        <v>45291</v>
      </c>
      <c r="B91" s="3" t="s">
        <v>76</v>
      </c>
      <c r="C91" s="422" t="s">
        <v>24</v>
      </c>
      <c r="D91" t="s">
        <v>70</v>
      </c>
      <c r="F91" s="2">
        <v>42.5</v>
      </c>
      <c r="G91" s="2">
        <f t="shared" si="1"/>
        <v>-5.6843418860808015E-14</v>
      </c>
    </row>
    <row r="92" spans="1:8">
      <c r="A92" s="31">
        <v>43039</v>
      </c>
      <c r="B92" s="421" t="s">
        <v>10</v>
      </c>
      <c r="C92" s="421" t="s">
        <v>25</v>
      </c>
      <c r="D92" t="s">
        <v>12</v>
      </c>
      <c r="E92" s="2">
        <v>107.8</v>
      </c>
      <c r="G92" s="2">
        <f t="shared" si="1"/>
        <v>107.79999999999994</v>
      </c>
    </row>
    <row r="93" spans="1:8">
      <c r="B93" s="422"/>
      <c r="C93" s="422"/>
      <c r="D93" t="s">
        <v>13</v>
      </c>
      <c r="E93" s="2">
        <v>2</v>
      </c>
      <c r="G93" s="2">
        <f t="shared" si="1"/>
        <v>109.79999999999994</v>
      </c>
    </row>
    <row r="94" spans="1:8">
      <c r="B94" s="422"/>
      <c r="C94" s="422"/>
      <c r="D94" t="s">
        <v>14</v>
      </c>
      <c r="E94" s="2">
        <v>60</v>
      </c>
      <c r="G94" s="2">
        <f t="shared" si="1"/>
        <v>169.79999999999995</v>
      </c>
    </row>
    <row r="95" spans="1:8">
      <c r="B95" s="422"/>
      <c r="C95" s="422"/>
      <c r="D95" t="s">
        <v>15</v>
      </c>
      <c r="E95" s="2">
        <v>2</v>
      </c>
      <c r="G95" s="2">
        <f t="shared" si="1"/>
        <v>171.79999999999995</v>
      </c>
    </row>
    <row r="96" spans="1:8">
      <c r="A96" s="3">
        <v>43236</v>
      </c>
      <c r="B96" s="422">
        <v>15322</v>
      </c>
      <c r="C96" s="422" t="s">
        <v>25</v>
      </c>
      <c r="D96" t="s">
        <v>12</v>
      </c>
      <c r="F96" s="2">
        <v>107.8</v>
      </c>
      <c r="G96" s="2">
        <f t="shared" si="1"/>
        <v>63.999999999999957</v>
      </c>
    </row>
    <row r="97" spans="1:7">
      <c r="A97" s="3">
        <v>43236</v>
      </c>
      <c r="B97" s="422">
        <v>15322</v>
      </c>
      <c r="C97" s="422" t="s">
        <v>25</v>
      </c>
      <c r="D97" t="s">
        <v>13</v>
      </c>
      <c r="F97" s="2">
        <v>2</v>
      </c>
      <c r="G97" s="2">
        <f t="shared" si="1"/>
        <v>61.999999999999957</v>
      </c>
    </row>
    <row r="98" spans="1:7">
      <c r="A98" s="3">
        <v>43889</v>
      </c>
      <c r="B98" s="422">
        <v>19847</v>
      </c>
      <c r="C98" s="422" t="s">
        <v>25</v>
      </c>
      <c r="D98" t="s">
        <v>14</v>
      </c>
      <c r="F98" s="2">
        <v>60</v>
      </c>
      <c r="G98" s="2">
        <f t="shared" si="1"/>
        <v>1.9999999999999574</v>
      </c>
    </row>
    <row r="99" spans="1:7">
      <c r="A99" s="3">
        <v>43889</v>
      </c>
      <c r="B99" s="422">
        <v>19847</v>
      </c>
      <c r="C99" s="422" t="s">
        <v>25</v>
      </c>
      <c r="D99" t="s">
        <v>29</v>
      </c>
      <c r="F99" s="2">
        <v>2</v>
      </c>
      <c r="G99" s="2">
        <f t="shared" si="1"/>
        <v>-4.2632564145606011E-14</v>
      </c>
    </row>
    <row r="100" spans="1:7">
      <c r="A100" s="31">
        <v>43434</v>
      </c>
      <c r="B100" s="421" t="s">
        <v>10</v>
      </c>
      <c r="C100" s="421" t="s">
        <v>26</v>
      </c>
      <c r="D100" t="s">
        <v>12</v>
      </c>
      <c r="E100" s="2">
        <v>115</v>
      </c>
      <c r="G100" s="2">
        <f t="shared" si="1"/>
        <v>114.99999999999996</v>
      </c>
    </row>
    <row r="101" spans="1:7">
      <c r="B101" s="422"/>
      <c r="C101" s="422"/>
      <c r="D101" t="s">
        <v>13</v>
      </c>
      <c r="E101" s="2">
        <v>2</v>
      </c>
      <c r="G101" s="2">
        <f t="shared" si="1"/>
        <v>116.99999999999996</v>
      </c>
    </row>
    <row r="102" spans="1:7">
      <c r="B102" s="422"/>
      <c r="C102" s="422"/>
      <c r="D102" t="s">
        <v>14</v>
      </c>
      <c r="E102" s="2">
        <v>60</v>
      </c>
      <c r="G102" s="2">
        <f t="shared" si="1"/>
        <v>176.99999999999994</v>
      </c>
    </row>
    <row r="103" spans="1:7">
      <c r="B103" s="422"/>
      <c r="C103" s="422"/>
      <c r="D103" t="s">
        <v>15</v>
      </c>
      <c r="E103" s="2">
        <v>2</v>
      </c>
      <c r="G103" s="2">
        <f t="shared" si="1"/>
        <v>178.99999999999994</v>
      </c>
    </row>
    <row r="104" spans="1:7">
      <c r="A104" s="3">
        <v>43452</v>
      </c>
      <c r="B104" s="422">
        <v>14259</v>
      </c>
      <c r="C104" s="422" t="s">
        <v>26</v>
      </c>
      <c r="D104" t="s">
        <v>12</v>
      </c>
      <c r="F104" s="2">
        <v>115</v>
      </c>
      <c r="G104" s="2">
        <f t="shared" si="1"/>
        <v>63.999999999999943</v>
      </c>
    </row>
    <row r="105" spans="1:7">
      <c r="A105" s="3">
        <v>43452</v>
      </c>
      <c r="B105" s="422">
        <v>14259</v>
      </c>
      <c r="C105" s="422" t="s">
        <v>26</v>
      </c>
      <c r="D105" t="s">
        <v>13</v>
      </c>
      <c r="F105" s="2">
        <v>2</v>
      </c>
      <c r="G105" s="2">
        <f t="shared" si="1"/>
        <v>61.999999999999943</v>
      </c>
    </row>
    <row r="106" spans="1:7">
      <c r="A106" s="3">
        <v>43889</v>
      </c>
      <c r="B106" s="422">
        <v>19847</v>
      </c>
      <c r="C106" s="422" t="s">
        <v>26</v>
      </c>
      <c r="D106" t="s">
        <v>14</v>
      </c>
      <c r="F106" s="2">
        <v>60</v>
      </c>
      <c r="G106" s="2">
        <f t="shared" si="1"/>
        <v>1.9999999999999432</v>
      </c>
    </row>
    <row r="107" spans="1:7">
      <c r="A107" s="3">
        <v>43889</v>
      </c>
      <c r="B107" s="422">
        <v>19847</v>
      </c>
      <c r="C107" s="422" t="s">
        <v>26</v>
      </c>
      <c r="D107" t="s">
        <v>29</v>
      </c>
      <c r="F107" s="2">
        <v>2</v>
      </c>
      <c r="G107" s="2">
        <f t="shared" si="1"/>
        <v>-5.6843418860808015E-14</v>
      </c>
    </row>
    <row r="108" spans="1:7">
      <c r="A108" s="31">
        <v>43100</v>
      </c>
      <c r="B108" s="421" t="s">
        <v>10</v>
      </c>
      <c r="C108" s="421" t="s">
        <v>27</v>
      </c>
      <c r="D108" t="s">
        <v>12</v>
      </c>
      <c r="E108" s="2">
        <v>125.1</v>
      </c>
      <c r="G108" s="2">
        <f t="shared" si="1"/>
        <v>125.09999999999994</v>
      </c>
    </row>
    <row r="109" spans="1:7">
      <c r="B109" s="422"/>
      <c r="C109" s="422"/>
      <c r="D109" t="s">
        <v>13</v>
      </c>
      <c r="E109" s="2">
        <v>2</v>
      </c>
      <c r="G109" s="2">
        <f t="shared" si="1"/>
        <v>127.09999999999994</v>
      </c>
    </row>
    <row r="110" spans="1:7">
      <c r="B110" s="422"/>
      <c r="C110" s="422"/>
      <c r="D110" t="s">
        <v>14</v>
      </c>
      <c r="E110" s="2">
        <v>60</v>
      </c>
      <c r="G110" s="2">
        <f t="shared" si="1"/>
        <v>187.09999999999994</v>
      </c>
    </row>
    <row r="111" spans="1:7">
      <c r="B111" s="422"/>
      <c r="C111" s="422"/>
      <c r="D111" t="s">
        <v>15</v>
      </c>
      <c r="E111" s="2">
        <v>2</v>
      </c>
      <c r="G111" s="2">
        <f t="shared" si="1"/>
        <v>189.09999999999994</v>
      </c>
    </row>
    <row r="112" spans="1:7">
      <c r="A112" s="3">
        <v>43118</v>
      </c>
      <c r="B112" s="422">
        <v>14456</v>
      </c>
      <c r="C112" s="422" t="s">
        <v>27</v>
      </c>
      <c r="D112" t="s">
        <v>12</v>
      </c>
      <c r="F112" s="2">
        <v>125.1</v>
      </c>
      <c r="G112" s="2">
        <f t="shared" si="1"/>
        <v>63.999999999999943</v>
      </c>
    </row>
    <row r="113" spans="1:7">
      <c r="A113" s="3">
        <v>43118</v>
      </c>
      <c r="B113" s="422">
        <v>14456</v>
      </c>
      <c r="C113" s="422" t="s">
        <v>27</v>
      </c>
      <c r="D113" t="s">
        <v>13</v>
      </c>
      <c r="F113" s="2">
        <v>2</v>
      </c>
      <c r="G113" s="2">
        <f t="shared" si="1"/>
        <v>61.999999999999943</v>
      </c>
    </row>
    <row r="114" spans="1:7">
      <c r="A114" s="3">
        <v>43889</v>
      </c>
      <c r="B114" s="422">
        <v>19847</v>
      </c>
      <c r="C114" s="422" t="s">
        <v>27</v>
      </c>
      <c r="D114" t="s">
        <v>14</v>
      </c>
      <c r="F114" s="2">
        <v>60</v>
      </c>
      <c r="G114" s="2">
        <f t="shared" si="1"/>
        <v>1.9999999999999432</v>
      </c>
    </row>
    <row r="115" spans="1:7">
      <c r="A115" s="3">
        <v>43889</v>
      </c>
      <c r="B115" s="422">
        <v>19847</v>
      </c>
      <c r="C115" s="422" t="s">
        <v>27</v>
      </c>
      <c r="D115" t="s">
        <v>29</v>
      </c>
      <c r="F115" s="2">
        <v>2</v>
      </c>
      <c r="G115" s="2">
        <f t="shared" si="1"/>
        <v>-5.6843418860808015E-14</v>
      </c>
    </row>
    <row r="116" spans="1:7">
      <c r="A116" s="31">
        <v>43131</v>
      </c>
      <c r="B116" s="421" t="s">
        <v>10</v>
      </c>
      <c r="C116" s="421" t="s">
        <v>11</v>
      </c>
      <c r="D116" t="s">
        <v>12</v>
      </c>
      <c r="E116" s="2">
        <v>111.4</v>
      </c>
      <c r="G116" s="2">
        <f t="shared" si="1"/>
        <v>111.39999999999995</v>
      </c>
    </row>
    <row r="117" spans="1:7">
      <c r="B117" s="422"/>
      <c r="C117" s="422"/>
      <c r="D117" t="s">
        <v>13</v>
      </c>
      <c r="E117" s="2">
        <v>2</v>
      </c>
      <c r="G117" s="2">
        <f t="shared" si="1"/>
        <v>113.39999999999995</v>
      </c>
    </row>
    <row r="118" spans="1:7">
      <c r="B118" s="422"/>
      <c r="C118" s="422"/>
      <c r="D118" t="s">
        <v>14</v>
      </c>
      <c r="E118" s="2">
        <v>60</v>
      </c>
      <c r="G118" s="2">
        <f t="shared" si="1"/>
        <v>173.39999999999995</v>
      </c>
    </row>
    <row r="119" spans="1:7">
      <c r="B119" s="422"/>
      <c r="C119" s="422"/>
      <c r="D119" t="s">
        <v>15</v>
      </c>
      <c r="E119" s="2">
        <v>2</v>
      </c>
      <c r="G119" s="2">
        <f t="shared" si="1"/>
        <v>175.39999999999995</v>
      </c>
    </row>
    <row r="120" spans="1:7">
      <c r="A120" s="3">
        <v>43151</v>
      </c>
      <c r="B120" s="422">
        <v>14672</v>
      </c>
      <c r="C120" s="422" t="s">
        <v>11</v>
      </c>
      <c r="D120" t="s">
        <v>12</v>
      </c>
      <c r="F120" s="2">
        <v>111.4</v>
      </c>
      <c r="G120" s="2">
        <f t="shared" si="1"/>
        <v>63.999999999999943</v>
      </c>
    </row>
    <row r="121" spans="1:7">
      <c r="A121" s="3">
        <v>43151</v>
      </c>
      <c r="B121" s="422">
        <v>14672</v>
      </c>
      <c r="C121" s="422" t="s">
        <v>11</v>
      </c>
      <c r="D121" t="s">
        <v>13</v>
      </c>
      <c r="F121" s="2">
        <v>2</v>
      </c>
      <c r="G121" s="2">
        <f t="shared" si="1"/>
        <v>61.999999999999943</v>
      </c>
    </row>
    <row r="122" spans="1:7">
      <c r="A122" s="3">
        <v>44086</v>
      </c>
      <c r="B122" s="422">
        <v>20286</v>
      </c>
      <c r="C122" s="422" t="s">
        <v>11</v>
      </c>
      <c r="D122" t="s">
        <v>31</v>
      </c>
      <c r="F122" s="2">
        <v>60</v>
      </c>
      <c r="G122" s="2">
        <f t="shared" si="1"/>
        <v>1.9999999999999432</v>
      </c>
    </row>
    <row r="123" spans="1:7">
      <c r="A123" s="3">
        <v>44086</v>
      </c>
      <c r="B123" s="422">
        <v>20286</v>
      </c>
      <c r="C123" s="422" t="s">
        <v>11</v>
      </c>
      <c r="D123" t="s">
        <v>29</v>
      </c>
      <c r="F123" s="2">
        <v>2</v>
      </c>
      <c r="G123" s="2">
        <f t="shared" si="1"/>
        <v>-5.6843418860808015E-14</v>
      </c>
    </row>
    <row r="124" spans="1:7">
      <c r="A124" s="31">
        <v>43159</v>
      </c>
      <c r="B124" s="421" t="s">
        <v>10</v>
      </c>
      <c r="C124" s="421" t="s">
        <v>17</v>
      </c>
      <c r="D124" t="s">
        <v>12</v>
      </c>
      <c r="E124" s="2">
        <v>138</v>
      </c>
      <c r="G124" s="2">
        <f t="shared" si="1"/>
        <v>137.99999999999994</v>
      </c>
    </row>
    <row r="125" spans="1:7">
      <c r="B125" s="422"/>
      <c r="C125" s="422"/>
      <c r="D125" t="s">
        <v>13</v>
      </c>
      <c r="E125" s="2">
        <v>2</v>
      </c>
      <c r="G125" s="2">
        <f t="shared" si="1"/>
        <v>139.99999999999994</v>
      </c>
    </row>
    <row r="126" spans="1:7">
      <c r="B126" s="422"/>
      <c r="C126" s="422"/>
      <c r="D126" t="s">
        <v>14</v>
      </c>
      <c r="E126" s="2">
        <v>58</v>
      </c>
      <c r="G126" s="2">
        <f t="shared" si="1"/>
        <v>197.99999999999994</v>
      </c>
    </row>
    <row r="127" spans="1:7">
      <c r="B127" s="422"/>
      <c r="C127" s="422"/>
      <c r="D127" t="s">
        <v>15</v>
      </c>
      <c r="E127" s="2">
        <v>5</v>
      </c>
      <c r="G127" s="2">
        <f t="shared" si="1"/>
        <v>202.99999999999994</v>
      </c>
    </row>
    <row r="128" spans="1:7">
      <c r="A128" s="3">
        <v>43069</v>
      </c>
      <c r="B128" s="422"/>
      <c r="C128" s="422"/>
      <c r="D128" t="s">
        <v>70</v>
      </c>
      <c r="E128" s="2">
        <v>85</v>
      </c>
      <c r="G128" s="2">
        <f t="shared" si="1"/>
        <v>287.99999999999994</v>
      </c>
    </row>
    <row r="129" spans="1:7">
      <c r="A129" s="3">
        <v>43181</v>
      </c>
      <c r="B129" s="422">
        <v>14919</v>
      </c>
      <c r="C129" s="422" t="s">
        <v>17</v>
      </c>
      <c r="D129" t="s">
        <v>12</v>
      </c>
      <c r="F129" s="2">
        <v>138</v>
      </c>
      <c r="G129" s="2">
        <f t="shared" si="1"/>
        <v>149.99999999999994</v>
      </c>
    </row>
    <row r="130" spans="1:7">
      <c r="A130" s="3">
        <v>43181</v>
      </c>
      <c r="B130" s="422">
        <v>14919</v>
      </c>
      <c r="C130" s="422" t="s">
        <v>17</v>
      </c>
      <c r="D130" t="s">
        <v>13</v>
      </c>
      <c r="F130" s="2">
        <v>2</v>
      </c>
      <c r="G130" s="2">
        <f t="shared" si="1"/>
        <v>147.99999999999994</v>
      </c>
    </row>
    <row r="131" spans="1:7">
      <c r="A131" s="3">
        <v>44086</v>
      </c>
      <c r="B131" s="422">
        <v>20286</v>
      </c>
      <c r="C131" s="422" t="s">
        <v>17</v>
      </c>
      <c r="D131" t="s">
        <v>31</v>
      </c>
      <c r="F131" s="2">
        <v>58</v>
      </c>
      <c r="G131" s="2">
        <f t="shared" si="1"/>
        <v>89.999999999999943</v>
      </c>
    </row>
    <row r="132" spans="1:7">
      <c r="A132" s="3">
        <v>44086</v>
      </c>
      <c r="B132" s="422">
        <v>20286</v>
      </c>
      <c r="C132" s="422" t="s">
        <v>17</v>
      </c>
      <c r="D132" t="s">
        <v>29</v>
      </c>
      <c r="F132" s="2">
        <v>5</v>
      </c>
      <c r="G132" s="2">
        <f t="shared" si="1"/>
        <v>84.999999999999943</v>
      </c>
    </row>
    <row r="133" spans="1:7">
      <c r="B133" s="422" t="s">
        <v>61</v>
      </c>
      <c r="C133" s="422"/>
      <c r="D133" t="s">
        <v>70</v>
      </c>
      <c r="F133" s="2">
        <v>42.5</v>
      </c>
      <c r="G133" s="2">
        <f t="shared" si="1"/>
        <v>42.499999999999943</v>
      </c>
    </row>
    <row r="134" spans="1:7">
      <c r="A134" s="3">
        <v>45291</v>
      </c>
      <c r="B134" s="3" t="s">
        <v>76</v>
      </c>
      <c r="C134" s="422" t="s">
        <v>17</v>
      </c>
      <c r="D134" t="s">
        <v>70</v>
      </c>
      <c r="F134" s="2">
        <v>12.5</v>
      </c>
      <c r="G134" s="2">
        <f t="shared" si="1"/>
        <v>29.999999999999943</v>
      </c>
    </row>
    <row r="135" spans="1:7">
      <c r="A135" s="3">
        <v>45322</v>
      </c>
      <c r="B135" s="3" t="s">
        <v>77</v>
      </c>
      <c r="C135" s="422" t="s">
        <v>17</v>
      </c>
      <c r="D135" t="s">
        <v>70</v>
      </c>
      <c r="F135" s="2">
        <v>30</v>
      </c>
      <c r="G135" s="2">
        <f t="shared" si="1"/>
        <v>-5.6843418860808015E-14</v>
      </c>
    </row>
    <row r="136" spans="1:7">
      <c r="A136" s="31">
        <v>43189</v>
      </c>
      <c r="B136" s="421" t="s">
        <v>10</v>
      </c>
      <c r="C136" s="421" t="s">
        <v>18</v>
      </c>
      <c r="D136" t="s">
        <v>12</v>
      </c>
      <c r="E136" s="2">
        <v>133.5</v>
      </c>
      <c r="G136" s="2">
        <f t="shared" si="1"/>
        <v>133.49999999999994</v>
      </c>
    </row>
    <row r="137" spans="1:7">
      <c r="A137" s="31"/>
      <c r="B137" s="421"/>
      <c r="C137" s="421"/>
      <c r="D137" t="s">
        <v>13</v>
      </c>
      <c r="E137" s="2">
        <v>2</v>
      </c>
      <c r="G137" s="2">
        <f t="shared" si="1"/>
        <v>135.49999999999994</v>
      </c>
    </row>
    <row r="138" spans="1:7">
      <c r="B138" s="422"/>
      <c r="C138" s="422"/>
      <c r="D138" t="s">
        <v>14</v>
      </c>
      <c r="E138" s="2">
        <v>60</v>
      </c>
      <c r="G138" s="2">
        <f t="shared" si="1"/>
        <v>195.49999999999994</v>
      </c>
    </row>
    <row r="139" spans="1:7">
      <c r="B139" s="422"/>
      <c r="C139" s="422"/>
      <c r="D139" t="s">
        <v>15</v>
      </c>
      <c r="E139" s="2">
        <v>5</v>
      </c>
      <c r="G139" s="2">
        <f t="shared" si="1"/>
        <v>200.49999999999994</v>
      </c>
    </row>
    <row r="140" spans="1:7">
      <c r="B140" s="422"/>
      <c r="C140" s="422"/>
      <c r="D140" t="s">
        <v>70</v>
      </c>
      <c r="E140" s="2">
        <v>85</v>
      </c>
      <c r="G140" s="2">
        <f t="shared" si="1"/>
        <v>285.49999999999994</v>
      </c>
    </row>
    <row r="141" spans="1:7">
      <c r="A141" s="3">
        <v>43236</v>
      </c>
      <c r="B141" s="422">
        <v>15322</v>
      </c>
      <c r="C141" s="422" t="s">
        <v>18</v>
      </c>
      <c r="D141" t="s">
        <v>12</v>
      </c>
      <c r="F141" s="2">
        <v>133.5</v>
      </c>
      <c r="G141" s="2">
        <f t="shared" si="1"/>
        <v>151.99999999999994</v>
      </c>
    </row>
    <row r="142" spans="1:7">
      <c r="A142" s="3">
        <v>43236</v>
      </c>
      <c r="B142" s="422">
        <v>15322</v>
      </c>
      <c r="C142" s="422" t="s">
        <v>18</v>
      </c>
      <c r="D142" t="s">
        <v>13</v>
      </c>
      <c r="F142" s="2">
        <v>2</v>
      </c>
      <c r="G142" s="2">
        <f t="shared" si="1"/>
        <v>149.99999999999994</v>
      </c>
    </row>
    <row r="143" spans="1:7">
      <c r="A143" s="3">
        <v>44086</v>
      </c>
      <c r="B143" s="422">
        <v>20286</v>
      </c>
      <c r="C143" s="422" t="s">
        <v>18</v>
      </c>
      <c r="D143" t="s">
        <v>14</v>
      </c>
      <c r="F143" s="2">
        <v>60</v>
      </c>
      <c r="G143" s="2">
        <f t="shared" si="1"/>
        <v>89.999999999999943</v>
      </c>
    </row>
    <row r="144" spans="1:7">
      <c r="A144" s="3">
        <v>44086</v>
      </c>
      <c r="B144" s="422">
        <v>20286</v>
      </c>
      <c r="C144" s="422" t="s">
        <v>18</v>
      </c>
      <c r="D144" t="s">
        <v>15</v>
      </c>
      <c r="F144" s="2">
        <v>5</v>
      </c>
      <c r="G144" s="2">
        <f t="shared" ref="G144:G150" si="2">+G143+E144-F144</f>
        <v>84.999999999999943</v>
      </c>
    </row>
    <row r="145" spans="1:7">
      <c r="B145" s="422" t="s">
        <v>61</v>
      </c>
      <c r="C145" s="422"/>
      <c r="D145" t="s">
        <v>70</v>
      </c>
      <c r="F145" s="2">
        <v>42.5</v>
      </c>
      <c r="G145" s="2">
        <f t="shared" si="2"/>
        <v>42.499999999999943</v>
      </c>
    </row>
    <row r="146" spans="1:7">
      <c r="A146" s="3">
        <v>45322</v>
      </c>
      <c r="B146" s="422" t="s">
        <v>77</v>
      </c>
      <c r="C146" s="422" t="s">
        <v>18</v>
      </c>
      <c r="D146" t="s">
        <v>70</v>
      </c>
      <c r="F146" s="2">
        <v>42.5</v>
      </c>
      <c r="G146" s="2">
        <f t="shared" si="2"/>
        <v>-5.6843418860808015E-14</v>
      </c>
    </row>
    <row r="147" spans="1:7">
      <c r="A147" s="31">
        <v>43220</v>
      </c>
      <c r="B147" s="421" t="s">
        <v>10</v>
      </c>
      <c r="C147" s="421" t="s">
        <v>19</v>
      </c>
      <c r="D147" t="s">
        <v>12</v>
      </c>
      <c r="E147" s="2">
        <v>138.1</v>
      </c>
      <c r="G147" s="2">
        <f t="shared" si="2"/>
        <v>138.09999999999994</v>
      </c>
    </row>
    <row r="148" spans="1:7">
      <c r="B148" s="422"/>
      <c r="C148" s="422"/>
      <c r="D148" t="s">
        <v>13</v>
      </c>
      <c r="E148" s="2">
        <v>2</v>
      </c>
      <c r="G148" s="2">
        <f t="shared" si="2"/>
        <v>140.09999999999994</v>
      </c>
    </row>
    <row r="149" spans="1:7">
      <c r="B149" s="422"/>
      <c r="C149" s="422"/>
      <c r="D149" t="s">
        <v>14</v>
      </c>
      <c r="E149" s="2">
        <v>60</v>
      </c>
      <c r="G149" s="2">
        <f t="shared" si="2"/>
        <v>200.09999999999994</v>
      </c>
    </row>
    <row r="150" spans="1:7">
      <c r="B150" s="422"/>
      <c r="C150" s="422"/>
      <c r="D150" t="s">
        <v>15</v>
      </c>
      <c r="E150" s="2">
        <v>5</v>
      </c>
      <c r="G150" s="2">
        <f t="shared" si="2"/>
        <v>205.09999999999994</v>
      </c>
    </row>
    <row r="151" spans="1:7">
      <c r="B151" s="422"/>
      <c r="C151" s="422"/>
      <c r="D151" t="s">
        <v>70</v>
      </c>
      <c r="E151" s="2">
        <v>93</v>
      </c>
      <c r="G151" s="2">
        <f t="shared" ref="G151:G216" si="3">+G150+E151-F151</f>
        <v>298.09999999999991</v>
      </c>
    </row>
    <row r="152" spans="1:7">
      <c r="A152" s="3">
        <v>43294</v>
      </c>
      <c r="B152" s="422">
        <v>15712</v>
      </c>
      <c r="C152" s="422" t="s">
        <v>19</v>
      </c>
      <c r="D152" t="s">
        <v>12</v>
      </c>
      <c r="F152" s="2">
        <v>138.1</v>
      </c>
      <c r="G152" s="2">
        <f t="shared" si="3"/>
        <v>159.99999999999991</v>
      </c>
    </row>
    <row r="153" spans="1:7">
      <c r="A153" s="3">
        <v>43294</v>
      </c>
      <c r="B153" s="422">
        <v>15712</v>
      </c>
      <c r="C153" s="422" t="s">
        <v>19</v>
      </c>
      <c r="D153" t="s">
        <v>13</v>
      </c>
      <c r="F153" s="2">
        <v>2</v>
      </c>
      <c r="G153" s="2">
        <f t="shared" si="3"/>
        <v>157.99999999999991</v>
      </c>
    </row>
    <row r="154" spans="1:7">
      <c r="A154" s="3">
        <v>44086</v>
      </c>
      <c r="B154" s="422">
        <v>20286</v>
      </c>
      <c r="C154" s="422" t="s">
        <v>19</v>
      </c>
      <c r="D154" t="s">
        <v>14</v>
      </c>
      <c r="F154" s="2">
        <v>60</v>
      </c>
      <c r="G154" s="2">
        <f t="shared" si="3"/>
        <v>97.999999999999915</v>
      </c>
    </row>
    <row r="155" spans="1:7">
      <c r="A155" s="3">
        <v>44086</v>
      </c>
      <c r="B155" s="422">
        <v>20286</v>
      </c>
      <c r="C155" s="422" t="s">
        <v>19</v>
      </c>
      <c r="D155" t="s">
        <v>15</v>
      </c>
      <c r="F155" s="2">
        <v>5</v>
      </c>
      <c r="G155" s="2">
        <f t="shared" si="3"/>
        <v>92.999999999999915</v>
      </c>
    </row>
    <row r="156" spans="1:7">
      <c r="B156" s="422" t="s">
        <v>61</v>
      </c>
      <c r="C156" s="422"/>
      <c r="D156" t="s">
        <v>70</v>
      </c>
      <c r="F156" s="2">
        <v>46.5</v>
      </c>
      <c r="G156" s="2">
        <f t="shared" si="3"/>
        <v>46.499999999999915</v>
      </c>
    </row>
    <row r="157" spans="1:7">
      <c r="A157" s="3">
        <v>45322</v>
      </c>
      <c r="B157" s="422" t="s">
        <v>77</v>
      </c>
      <c r="C157" s="422" t="s">
        <v>19</v>
      </c>
      <c r="D157" t="s">
        <v>70</v>
      </c>
      <c r="F157" s="2">
        <v>46.5</v>
      </c>
      <c r="G157" s="2">
        <f t="shared" si="3"/>
        <v>-8.5265128291212022E-14</v>
      </c>
    </row>
    <row r="158" spans="1:7">
      <c r="A158" s="31">
        <v>43251</v>
      </c>
      <c r="B158" s="421" t="s">
        <v>10</v>
      </c>
      <c r="C158" s="421" t="s">
        <v>20</v>
      </c>
      <c r="D158" t="s">
        <v>12</v>
      </c>
      <c r="E158" s="2">
        <v>127.6</v>
      </c>
      <c r="G158" s="2">
        <f t="shared" si="3"/>
        <v>127.59999999999991</v>
      </c>
    </row>
    <row r="159" spans="1:7">
      <c r="B159" s="422"/>
      <c r="C159" s="422"/>
      <c r="D159" t="s">
        <v>13</v>
      </c>
      <c r="E159" s="2">
        <v>2</v>
      </c>
      <c r="G159" s="2">
        <f t="shared" si="3"/>
        <v>129.59999999999991</v>
      </c>
    </row>
    <row r="160" spans="1:7">
      <c r="B160" s="422"/>
      <c r="C160" s="422"/>
      <c r="D160" t="s">
        <v>14</v>
      </c>
      <c r="E160" s="2">
        <v>60</v>
      </c>
      <c r="G160" s="2">
        <f t="shared" si="3"/>
        <v>189.59999999999991</v>
      </c>
    </row>
    <row r="161" spans="1:7">
      <c r="B161" s="422"/>
      <c r="C161" s="422"/>
      <c r="D161" t="s">
        <v>15</v>
      </c>
      <c r="E161" s="2">
        <v>5</v>
      </c>
      <c r="G161" s="2">
        <f t="shared" si="3"/>
        <v>194.59999999999991</v>
      </c>
    </row>
    <row r="162" spans="1:7">
      <c r="A162" s="3">
        <v>43272</v>
      </c>
      <c r="B162" s="422">
        <v>15522</v>
      </c>
      <c r="C162" s="422" t="s">
        <v>20</v>
      </c>
      <c r="D162" t="s">
        <v>12</v>
      </c>
      <c r="F162" s="2">
        <v>127.6</v>
      </c>
      <c r="G162" s="2">
        <f t="shared" si="3"/>
        <v>66.999999999999915</v>
      </c>
    </row>
    <row r="163" spans="1:7">
      <c r="A163" s="3">
        <v>43272</v>
      </c>
      <c r="B163" s="422">
        <v>15522</v>
      </c>
      <c r="C163" s="422" t="s">
        <v>20</v>
      </c>
      <c r="D163" t="s">
        <v>13</v>
      </c>
      <c r="F163" s="2">
        <v>2</v>
      </c>
      <c r="G163" s="2">
        <f t="shared" si="3"/>
        <v>64.999999999999915</v>
      </c>
    </row>
    <row r="164" spans="1:7">
      <c r="A164" s="3">
        <v>44086</v>
      </c>
      <c r="B164" s="422">
        <v>20287</v>
      </c>
      <c r="C164" s="422" t="s">
        <v>20</v>
      </c>
      <c r="D164" t="s">
        <v>14</v>
      </c>
      <c r="F164" s="2">
        <v>60</v>
      </c>
      <c r="G164" s="2">
        <f t="shared" si="3"/>
        <v>4.9999999999999147</v>
      </c>
    </row>
    <row r="165" spans="1:7">
      <c r="A165" s="3">
        <v>44086</v>
      </c>
      <c r="B165" s="422">
        <v>20287</v>
      </c>
      <c r="C165" s="422" t="s">
        <v>20</v>
      </c>
      <c r="D165" t="s">
        <v>15</v>
      </c>
      <c r="F165" s="2">
        <v>5</v>
      </c>
      <c r="G165" s="2">
        <f t="shared" si="3"/>
        <v>-8.5265128291212022E-14</v>
      </c>
    </row>
    <row r="166" spans="1:7">
      <c r="A166" s="31">
        <v>43281</v>
      </c>
      <c r="B166" s="421" t="s">
        <v>10</v>
      </c>
      <c r="C166" s="421" t="s">
        <v>21</v>
      </c>
      <c r="D166" t="s">
        <v>12</v>
      </c>
      <c r="E166" s="2">
        <v>117.8</v>
      </c>
      <c r="G166" s="2">
        <f t="shared" si="3"/>
        <v>117.79999999999991</v>
      </c>
    </row>
    <row r="167" spans="1:7">
      <c r="B167" s="422"/>
      <c r="C167" s="422"/>
      <c r="D167" t="s">
        <v>13</v>
      </c>
      <c r="E167" s="2">
        <v>4</v>
      </c>
      <c r="G167" s="2">
        <f t="shared" si="3"/>
        <v>121.79999999999991</v>
      </c>
    </row>
    <row r="168" spans="1:7">
      <c r="B168" s="422"/>
      <c r="C168" s="422"/>
      <c r="D168" t="s">
        <v>14</v>
      </c>
      <c r="E168" s="2">
        <v>60</v>
      </c>
      <c r="G168" s="2">
        <f t="shared" si="3"/>
        <v>181.7999999999999</v>
      </c>
    </row>
    <row r="169" spans="1:7">
      <c r="B169" s="422"/>
      <c r="C169" s="422"/>
      <c r="D169" t="s">
        <v>15</v>
      </c>
      <c r="E169" s="2">
        <v>5</v>
      </c>
      <c r="G169" s="2">
        <f t="shared" si="3"/>
        <v>186.7999999999999</v>
      </c>
    </row>
    <row r="170" spans="1:7">
      <c r="A170" s="3">
        <v>43304</v>
      </c>
      <c r="B170" s="422">
        <v>15776</v>
      </c>
      <c r="C170" s="422" t="s">
        <v>21</v>
      </c>
      <c r="D170" t="s">
        <v>12</v>
      </c>
      <c r="F170" s="2">
        <v>117.8</v>
      </c>
      <c r="G170" s="2">
        <f t="shared" si="3"/>
        <v>68.999999999999901</v>
      </c>
    </row>
    <row r="171" spans="1:7">
      <c r="A171" s="3">
        <v>43304</v>
      </c>
      <c r="B171" s="422">
        <v>15776</v>
      </c>
      <c r="C171" s="422" t="s">
        <v>21</v>
      </c>
      <c r="D171" t="s">
        <v>13</v>
      </c>
      <c r="F171" s="2">
        <v>4</v>
      </c>
      <c r="G171" s="2">
        <f t="shared" si="3"/>
        <v>64.999999999999901</v>
      </c>
    </row>
    <row r="172" spans="1:7">
      <c r="A172" s="3">
        <v>44086</v>
      </c>
      <c r="B172" s="422">
        <v>20287</v>
      </c>
      <c r="C172" s="422" t="s">
        <v>21</v>
      </c>
      <c r="D172" t="s">
        <v>14</v>
      </c>
      <c r="F172" s="2">
        <v>60</v>
      </c>
      <c r="G172" s="2">
        <f t="shared" si="3"/>
        <v>4.9999999999999005</v>
      </c>
    </row>
    <row r="173" spans="1:7">
      <c r="A173" s="3">
        <v>44086</v>
      </c>
      <c r="B173" s="422">
        <v>20287</v>
      </c>
      <c r="C173" s="422" t="s">
        <v>21</v>
      </c>
      <c r="D173" t="s">
        <v>15</v>
      </c>
      <c r="F173" s="2">
        <v>5</v>
      </c>
      <c r="G173" s="2">
        <f t="shared" si="3"/>
        <v>-9.9475983006414026E-14</v>
      </c>
    </row>
    <row r="174" spans="1:7">
      <c r="A174" s="31">
        <v>43312</v>
      </c>
      <c r="B174" s="421" t="s">
        <v>10</v>
      </c>
      <c r="C174" s="421" t="s">
        <v>22</v>
      </c>
      <c r="D174" t="s">
        <v>12</v>
      </c>
      <c r="E174" s="2">
        <v>115.5</v>
      </c>
      <c r="G174" s="2">
        <f t="shared" si="3"/>
        <v>115.4999999999999</v>
      </c>
    </row>
    <row r="175" spans="1:7">
      <c r="B175" s="422"/>
      <c r="C175" s="422"/>
      <c r="D175" t="s">
        <v>13</v>
      </c>
      <c r="E175" s="2">
        <v>2</v>
      </c>
      <c r="G175" s="2">
        <f t="shared" si="3"/>
        <v>117.4999999999999</v>
      </c>
    </row>
    <row r="176" spans="1:7">
      <c r="B176" s="422"/>
      <c r="C176" s="422"/>
      <c r="D176" t="s">
        <v>14</v>
      </c>
      <c r="E176" s="2">
        <v>60</v>
      </c>
      <c r="G176" s="2">
        <f t="shared" si="3"/>
        <v>177.49999999999989</v>
      </c>
    </row>
    <row r="177" spans="1:12">
      <c r="B177" s="422"/>
      <c r="C177" s="422"/>
      <c r="D177" t="s">
        <v>15</v>
      </c>
      <c r="E177" s="2">
        <v>5</v>
      </c>
      <c r="G177" s="2">
        <f t="shared" si="3"/>
        <v>182.49999999999989</v>
      </c>
    </row>
    <row r="178" spans="1:12">
      <c r="A178" s="3">
        <v>43333</v>
      </c>
      <c r="B178" s="422">
        <v>15998</v>
      </c>
      <c r="C178" s="422" t="s">
        <v>22</v>
      </c>
      <c r="D178" t="s">
        <v>12</v>
      </c>
      <c r="F178" s="2">
        <v>115.5</v>
      </c>
      <c r="G178" s="2">
        <f t="shared" si="3"/>
        <v>66.999999999999886</v>
      </c>
    </row>
    <row r="179" spans="1:12">
      <c r="A179" s="3">
        <v>43333</v>
      </c>
      <c r="B179" s="422">
        <v>15998</v>
      </c>
      <c r="C179" s="422" t="s">
        <v>22</v>
      </c>
      <c r="D179" t="s">
        <v>13</v>
      </c>
      <c r="F179" s="2">
        <v>2</v>
      </c>
      <c r="G179" s="2">
        <f t="shared" si="3"/>
        <v>64.999999999999886</v>
      </c>
    </row>
    <row r="180" spans="1:12">
      <c r="A180" s="3">
        <v>44086</v>
      </c>
      <c r="B180" s="422">
        <v>20287</v>
      </c>
      <c r="C180" s="422" t="s">
        <v>22</v>
      </c>
      <c r="D180" t="s">
        <v>14</v>
      </c>
      <c r="F180" s="2">
        <v>60</v>
      </c>
      <c r="G180" s="2">
        <f t="shared" si="3"/>
        <v>4.9999999999998863</v>
      </c>
    </row>
    <row r="181" spans="1:12">
      <c r="A181" s="3">
        <v>44086</v>
      </c>
      <c r="B181" s="422">
        <v>20287</v>
      </c>
      <c r="C181" s="422" t="s">
        <v>22</v>
      </c>
      <c r="D181" t="s">
        <v>15</v>
      </c>
      <c r="F181" s="2">
        <v>5</v>
      </c>
      <c r="G181" s="2">
        <f t="shared" si="3"/>
        <v>-1.1368683772161603E-13</v>
      </c>
    </row>
    <row r="182" spans="1:12">
      <c r="A182" s="31">
        <v>43343</v>
      </c>
      <c r="B182" s="421" t="s">
        <v>10</v>
      </c>
      <c r="C182" s="421" t="s">
        <v>23</v>
      </c>
      <c r="D182" t="s">
        <v>12</v>
      </c>
      <c r="E182" s="2">
        <v>114.6</v>
      </c>
      <c r="G182" s="2">
        <f t="shared" si="3"/>
        <v>114.59999999999988</v>
      </c>
    </row>
    <row r="183" spans="1:12">
      <c r="B183" s="422"/>
      <c r="C183" s="422"/>
      <c r="D183" t="s">
        <v>13</v>
      </c>
      <c r="E183" s="2">
        <v>2</v>
      </c>
      <c r="G183" s="2">
        <f t="shared" si="3"/>
        <v>116.59999999999988</v>
      </c>
      <c r="J183" s="421"/>
      <c r="L183" s="2"/>
    </row>
    <row r="184" spans="1:12">
      <c r="B184" s="422"/>
      <c r="C184" s="422"/>
      <c r="D184" t="s">
        <v>14</v>
      </c>
      <c r="E184" s="2">
        <v>60</v>
      </c>
      <c r="G184" s="2">
        <f t="shared" si="3"/>
        <v>176.59999999999988</v>
      </c>
      <c r="J184" s="421"/>
      <c r="L184" s="2"/>
    </row>
    <row r="185" spans="1:12">
      <c r="B185" s="422"/>
      <c r="C185" s="422"/>
      <c r="D185" t="s">
        <v>15</v>
      </c>
      <c r="E185" s="2">
        <v>5</v>
      </c>
      <c r="G185" s="2">
        <f t="shared" si="3"/>
        <v>181.59999999999988</v>
      </c>
      <c r="J185" s="421"/>
      <c r="L185" s="2"/>
    </row>
    <row r="186" spans="1:12">
      <c r="B186" s="422"/>
      <c r="C186" s="422"/>
      <c r="D186" t="s">
        <v>70</v>
      </c>
      <c r="E186" s="2">
        <v>93</v>
      </c>
      <c r="G186" s="2">
        <f t="shared" si="3"/>
        <v>274.59999999999991</v>
      </c>
    </row>
    <row r="187" spans="1:12">
      <c r="A187" s="3">
        <v>43399</v>
      </c>
      <c r="B187" s="422">
        <v>16465</v>
      </c>
      <c r="C187" s="422" t="s">
        <v>23</v>
      </c>
      <c r="D187" t="s">
        <v>12</v>
      </c>
      <c r="F187" s="2">
        <v>114.6</v>
      </c>
      <c r="G187" s="2">
        <f t="shared" si="3"/>
        <v>159.99999999999991</v>
      </c>
    </row>
    <row r="188" spans="1:12">
      <c r="A188" s="3">
        <v>43399</v>
      </c>
      <c r="B188" s="422">
        <v>16465</v>
      </c>
      <c r="C188" s="422" t="s">
        <v>23</v>
      </c>
      <c r="D188" t="s">
        <v>13</v>
      </c>
      <c r="F188" s="2">
        <v>2</v>
      </c>
      <c r="G188" s="2">
        <f t="shared" si="3"/>
        <v>157.99999999999991</v>
      </c>
    </row>
    <row r="189" spans="1:12">
      <c r="A189" s="3">
        <v>44086</v>
      </c>
      <c r="B189" s="422">
        <v>20287</v>
      </c>
      <c r="C189" s="422" t="s">
        <v>23</v>
      </c>
      <c r="D189" t="s">
        <v>14</v>
      </c>
      <c r="F189" s="2">
        <v>60</v>
      </c>
      <c r="G189" s="2">
        <f t="shared" si="3"/>
        <v>97.999999999999915</v>
      </c>
    </row>
    <row r="190" spans="1:12">
      <c r="A190" s="3">
        <v>44086</v>
      </c>
      <c r="B190" s="422">
        <v>20287</v>
      </c>
      <c r="C190" s="422" t="s">
        <v>23</v>
      </c>
      <c r="D190" t="s">
        <v>15</v>
      </c>
      <c r="F190" s="2">
        <v>5</v>
      </c>
      <c r="G190" s="2">
        <f t="shared" si="3"/>
        <v>92.999999999999915</v>
      </c>
    </row>
    <row r="191" spans="1:12">
      <c r="B191" s="422" t="s">
        <v>61</v>
      </c>
      <c r="C191" s="422"/>
      <c r="D191" t="s">
        <v>70</v>
      </c>
      <c r="F191" s="2">
        <v>46.5</v>
      </c>
      <c r="G191" s="2">
        <f t="shared" si="3"/>
        <v>46.499999999999915</v>
      </c>
    </row>
    <row r="192" spans="1:12">
      <c r="A192" s="3">
        <v>45322</v>
      </c>
      <c r="B192" s="422" t="s">
        <v>77</v>
      </c>
      <c r="C192" s="422" t="s">
        <v>23</v>
      </c>
      <c r="D192" t="s">
        <v>70</v>
      </c>
      <c r="F192" s="2">
        <v>46.5</v>
      </c>
      <c r="G192" s="2">
        <f t="shared" si="3"/>
        <v>-8.5265128291212022E-14</v>
      </c>
    </row>
    <row r="193" spans="1:12">
      <c r="A193" s="31">
        <v>43373</v>
      </c>
      <c r="B193" s="421" t="s">
        <v>10</v>
      </c>
      <c r="C193" s="421" t="s">
        <v>24</v>
      </c>
      <c r="D193" t="s">
        <v>12</v>
      </c>
      <c r="E193" s="2">
        <v>117.5</v>
      </c>
      <c r="G193" s="2">
        <f t="shared" si="3"/>
        <v>117.49999999999991</v>
      </c>
    </row>
    <row r="194" spans="1:12">
      <c r="B194" s="422"/>
      <c r="C194" s="422"/>
      <c r="D194" t="s">
        <v>13</v>
      </c>
      <c r="E194" s="2">
        <v>4</v>
      </c>
      <c r="G194" s="2">
        <f t="shared" si="3"/>
        <v>121.49999999999991</v>
      </c>
      <c r="L194" s="5"/>
    </row>
    <row r="195" spans="1:12">
      <c r="B195" s="422"/>
      <c r="C195" s="422"/>
      <c r="D195" t="s">
        <v>14</v>
      </c>
      <c r="E195" s="2">
        <v>60</v>
      </c>
      <c r="G195" s="2">
        <f t="shared" si="3"/>
        <v>181.49999999999991</v>
      </c>
    </row>
    <row r="196" spans="1:12">
      <c r="B196" s="422"/>
      <c r="C196" s="422"/>
      <c r="D196" t="s">
        <v>15</v>
      </c>
      <c r="E196" s="2">
        <v>5</v>
      </c>
      <c r="G196" s="2">
        <f t="shared" si="3"/>
        <v>186.49999999999991</v>
      </c>
    </row>
    <row r="197" spans="1:12">
      <c r="B197" s="422"/>
      <c r="C197" s="422"/>
      <c r="D197" t="s">
        <v>28</v>
      </c>
      <c r="E197" s="2">
        <v>10</v>
      </c>
      <c r="G197" s="2">
        <f t="shared" si="3"/>
        <v>196.49999999999991</v>
      </c>
    </row>
    <row r="198" spans="1:12">
      <c r="A198" s="3">
        <v>43399</v>
      </c>
      <c r="B198" s="422">
        <v>16455</v>
      </c>
      <c r="C198" s="422" t="s">
        <v>24</v>
      </c>
      <c r="D198" t="s">
        <v>12</v>
      </c>
      <c r="F198" s="2">
        <v>117.5</v>
      </c>
      <c r="G198" s="2">
        <f t="shared" si="3"/>
        <v>78.999999999999915</v>
      </c>
    </row>
    <row r="199" spans="1:12">
      <c r="A199" s="3">
        <v>43399</v>
      </c>
      <c r="B199" s="422">
        <v>16455</v>
      </c>
      <c r="C199" s="422" t="s">
        <v>24</v>
      </c>
      <c r="D199" t="s">
        <v>13</v>
      </c>
      <c r="F199" s="2">
        <v>4</v>
      </c>
      <c r="G199" s="2">
        <f t="shared" si="3"/>
        <v>74.999999999999915</v>
      </c>
    </row>
    <row r="200" spans="1:12">
      <c r="A200" s="3">
        <v>44086</v>
      </c>
      <c r="B200" s="422">
        <v>20287</v>
      </c>
      <c r="C200" s="422" t="s">
        <v>41</v>
      </c>
      <c r="D200" t="s">
        <v>14</v>
      </c>
      <c r="F200" s="2">
        <v>60</v>
      </c>
      <c r="G200" s="2">
        <f t="shared" si="3"/>
        <v>14.999999999999915</v>
      </c>
    </row>
    <row r="201" spans="1:12">
      <c r="A201" s="3">
        <v>44086</v>
      </c>
      <c r="B201" s="422">
        <v>20287</v>
      </c>
      <c r="C201" s="422" t="s">
        <v>41</v>
      </c>
      <c r="D201" t="s">
        <v>15</v>
      </c>
      <c r="F201" s="2">
        <v>5</v>
      </c>
      <c r="G201" s="2">
        <f t="shared" si="3"/>
        <v>9.9999999999999147</v>
      </c>
    </row>
    <row r="202" spans="1:12">
      <c r="A202" s="3">
        <v>45138</v>
      </c>
      <c r="B202" s="422" t="s">
        <v>87</v>
      </c>
      <c r="C202" s="422" t="s">
        <v>41</v>
      </c>
      <c r="D202" t="s">
        <v>28</v>
      </c>
      <c r="F202" s="2">
        <v>10</v>
      </c>
      <c r="G202" s="2">
        <f t="shared" si="3"/>
        <v>-8.5265128291212022E-14</v>
      </c>
    </row>
    <row r="203" spans="1:12">
      <c r="A203" s="31">
        <v>43404</v>
      </c>
      <c r="B203" s="421" t="s">
        <v>10</v>
      </c>
      <c r="C203" s="421" t="s">
        <v>25</v>
      </c>
      <c r="D203" t="s">
        <v>12</v>
      </c>
      <c r="E203" s="2">
        <v>118.3</v>
      </c>
      <c r="G203" s="2">
        <f t="shared" si="3"/>
        <v>118.29999999999991</v>
      </c>
    </row>
    <row r="204" spans="1:12">
      <c r="B204" s="422"/>
      <c r="C204" s="422"/>
      <c r="D204" t="s">
        <v>13</v>
      </c>
      <c r="E204" s="2">
        <v>5</v>
      </c>
      <c r="G204" s="2">
        <f t="shared" si="3"/>
        <v>123.29999999999991</v>
      </c>
    </row>
    <row r="205" spans="1:12">
      <c r="B205" s="422"/>
      <c r="C205" s="422"/>
      <c r="D205" t="s">
        <v>14</v>
      </c>
      <c r="E205" s="2">
        <v>60</v>
      </c>
      <c r="G205" s="2">
        <f t="shared" si="3"/>
        <v>183.2999999999999</v>
      </c>
    </row>
    <row r="206" spans="1:12">
      <c r="B206" s="422"/>
      <c r="C206" s="422"/>
      <c r="D206" t="s">
        <v>15</v>
      </c>
      <c r="E206" s="2">
        <v>5</v>
      </c>
      <c r="G206" s="2">
        <f t="shared" si="3"/>
        <v>188.2999999999999</v>
      </c>
    </row>
    <row r="207" spans="1:12">
      <c r="B207" s="422"/>
      <c r="C207" s="422"/>
      <c r="D207" t="s">
        <v>70</v>
      </c>
      <c r="E207" s="2">
        <v>93</v>
      </c>
      <c r="G207" s="2">
        <f t="shared" si="3"/>
        <v>281.2999999999999</v>
      </c>
    </row>
    <row r="208" spans="1:12">
      <c r="A208" s="3">
        <v>43473</v>
      </c>
      <c r="B208" s="422">
        <v>16849</v>
      </c>
      <c r="C208" s="422" t="s">
        <v>25</v>
      </c>
      <c r="D208" t="s">
        <v>12</v>
      </c>
      <c r="F208" s="2">
        <v>118.3</v>
      </c>
      <c r="G208" s="2">
        <f t="shared" si="3"/>
        <v>162.99999999999989</v>
      </c>
    </row>
    <row r="209" spans="1:7">
      <c r="A209" s="3">
        <v>43473</v>
      </c>
      <c r="B209" s="422">
        <v>16849</v>
      </c>
      <c r="C209" s="422" t="s">
        <v>25</v>
      </c>
      <c r="D209" t="s">
        <v>13</v>
      </c>
      <c r="F209" s="2">
        <v>5</v>
      </c>
      <c r="G209" s="2">
        <f t="shared" si="3"/>
        <v>157.99999999999989</v>
      </c>
    </row>
    <row r="210" spans="1:7">
      <c r="A210" s="3">
        <v>44086</v>
      </c>
      <c r="B210" s="422">
        <v>20288</v>
      </c>
      <c r="C210" s="422" t="s">
        <v>25</v>
      </c>
      <c r="D210" t="s">
        <v>14</v>
      </c>
      <c r="F210" s="2">
        <v>60</v>
      </c>
      <c r="G210" s="2">
        <f t="shared" si="3"/>
        <v>97.999999999999886</v>
      </c>
    </row>
    <row r="211" spans="1:7">
      <c r="A211" s="3">
        <v>44086</v>
      </c>
      <c r="B211" s="422">
        <v>20288</v>
      </c>
      <c r="C211" s="422" t="s">
        <v>25</v>
      </c>
      <c r="D211" t="s">
        <v>15</v>
      </c>
      <c r="F211" s="2">
        <v>5</v>
      </c>
      <c r="G211" s="2">
        <f t="shared" si="3"/>
        <v>92.999999999999886</v>
      </c>
    </row>
    <row r="212" spans="1:7">
      <c r="B212" s="422" t="s">
        <v>61</v>
      </c>
      <c r="C212" s="422"/>
      <c r="D212" t="s">
        <v>70</v>
      </c>
      <c r="F212" s="2">
        <v>46.5</v>
      </c>
      <c r="G212" s="2">
        <f t="shared" si="3"/>
        <v>46.499999999999886</v>
      </c>
    </row>
    <row r="213" spans="1:7">
      <c r="A213" s="3">
        <v>45322</v>
      </c>
      <c r="B213" s="422" t="s">
        <v>77</v>
      </c>
      <c r="C213" s="422" t="s">
        <v>25</v>
      </c>
      <c r="D213" t="s">
        <v>70</v>
      </c>
      <c r="F213" s="2">
        <v>46.5</v>
      </c>
      <c r="G213" s="2">
        <f t="shared" si="3"/>
        <v>-1.1368683772161603E-13</v>
      </c>
    </row>
    <row r="214" spans="1:7">
      <c r="A214" s="31">
        <v>43434</v>
      </c>
      <c r="B214" s="421" t="s">
        <v>10</v>
      </c>
      <c r="C214" s="421" t="s">
        <v>26</v>
      </c>
      <c r="D214" t="s">
        <v>12</v>
      </c>
      <c r="E214" s="2">
        <v>121.6</v>
      </c>
      <c r="G214" s="2">
        <f t="shared" si="3"/>
        <v>121.59999999999988</v>
      </c>
    </row>
    <row r="215" spans="1:7">
      <c r="B215" s="422"/>
      <c r="C215" s="422"/>
      <c r="D215" t="s">
        <v>13</v>
      </c>
      <c r="E215" s="2">
        <v>5</v>
      </c>
      <c r="G215" s="2">
        <f t="shared" si="3"/>
        <v>126.59999999999988</v>
      </c>
    </row>
    <row r="216" spans="1:7">
      <c r="B216" s="422"/>
      <c r="C216" s="422"/>
      <c r="D216" t="s">
        <v>14</v>
      </c>
      <c r="E216" s="2">
        <v>60</v>
      </c>
      <c r="G216" s="2">
        <f t="shared" si="3"/>
        <v>186.59999999999988</v>
      </c>
    </row>
    <row r="217" spans="1:7">
      <c r="B217" s="422"/>
      <c r="C217" s="422"/>
      <c r="D217" t="s">
        <v>15</v>
      </c>
      <c r="E217" s="2">
        <v>5</v>
      </c>
      <c r="G217" s="2">
        <f t="shared" ref="G217:G219" si="4">+G216+E217-F217</f>
        <v>191.59999999999988</v>
      </c>
    </row>
    <row r="218" spans="1:7">
      <c r="A218" s="3">
        <v>43473</v>
      </c>
      <c r="B218" s="422">
        <v>16849</v>
      </c>
      <c r="C218" s="422" t="s">
        <v>26</v>
      </c>
      <c r="D218" t="s">
        <v>12</v>
      </c>
      <c r="F218" s="2">
        <v>121.6</v>
      </c>
      <c r="G218" s="2">
        <f t="shared" si="4"/>
        <v>69.999999999999886</v>
      </c>
    </row>
    <row r="219" spans="1:7">
      <c r="A219" s="3">
        <v>43473</v>
      </c>
      <c r="B219" s="422">
        <v>16849</v>
      </c>
      <c r="C219" s="422" t="s">
        <v>26</v>
      </c>
      <c r="D219" t="s">
        <v>13</v>
      </c>
      <c r="F219" s="2">
        <v>5</v>
      </c>
      <c r="G219" s="2">
        <f t="shared" si="4"/>
        <v>64.999999999999886</v>
      </c>
    </row>
    <row r="220" spans="1:7">
      <c r="A220" s="3">
        <v>44086</v>
      </c>
      <c r="B220" s="422">
        <v>20288</v>
      </c>
      <c r="C220" s="422" t="s">
        <v>26</v>
      </c>
      <c r="D220" t="s">
        <v>14</v>
      </c>
      <c r="F220" s="2">
        <v>60</v>
      </c>
      <c r="G220" s="2">
        <f t="shared" ref="G220:G282" si="5">+G219+E220-F220</f>
        <v>4.9999999999998863</v>
      </c>
    </row>
    <row r="221" spans="1:7">
      <c r="A221" s="3">
        <v>44086</v>
      </c>
      <c r="B221" s="422">
        <v>20288</v>
      </c>
      <c r="C221" s="422" t="s">
        <v>26</v>
      </c>
      <c r="D221" t="s">
        <v>15</v>
      </c>
      <c r="F221" s="2">
        <v>5</v>
      </c>
      <c r="G221" s="2">
        <f t="shared" si="5"/>
        <v>-1.1368683772161603E-13</v>
      </c>
    </row>
    <row r="222" spans="1:7">
      <c r="A222" s="31">
        <v>43465</v>
      </c>
      <c r="B222" s="421" t="s">
        <v>10</v>
      </c>
      <c r="C222" s="421" t="s">
        <v>27</v>
      </c>
      <c r="D222" t="s">
        <v>12</v>
      </c>
      <c r="E222" s="2">
        <v>129.9</v>
      </c>
      <c r="G222" s="2">
        <f t="shared" si="5"/>
        <v>129.89999999999989</v>
      </c>
    </row>
    <row r="223" spans="1:7">
      <c r="B223" s="422"/>
      <c r="C223" s="422"/>
      <c r="D223" t="s">
        <v>13</v>
      </c>
      <c r="E223" s="2">
        <v>5</v>
      </c>
      <c r="G223" s="2">
        <f t="shared" si="5"/>
        <v>134.89999999999989</v>
      </c>
    </row>
    <row r="224" spans="1:7">
      <c r="B224" s="422"/>
      <c r="C224" s="422"/>
      <c r="D224" t="s">
        <v>14</v>
      </c>
      <c r="E224" s="2">
        <v>60</v>
      </c>
      <c r="G224" s="2">
        <f t="shared" si="5"/>
        <v>194.89999999999989</v>
      </c>
    </row>
    <row r="225" spans="1:8">
      <c r="B225" s="422"/>
      <c r="C225" s="422"/>
      <c r="D225" t="s">
        <v>15</v>
      </c>
      <c r="E225" s="2">
        <v>5</v>
      </c>
      <c r="G225" s="2">
        <f t="shared" si="5"/>
        <v>199.89999999999989</v>
      </c>
    </row>
    <row r="226" spans="1:8">
      <c r="A226" s="3">
        <v>43496</v>
      </c>
      <c r="B226" s="422">
        <v>17048</v>
      </c>
      <c r="C226" s="422" t="s">
        <v>27</v>
      </c>
      <c r="D226" t="s">
        <v>12</v>
      </c>
      <c r="F226" s="2">
        <v>80</v>
      </c>
      <c r="G226" s="2">
        <f t="shared" si="5"/>
        <v>119.89999999999989</v>
      </c>
      <c r="H226" s="28"/>
    </row>
    <row r="227" spans="1:8">
      <c r="A227" s="3">
        <v>43523</v>
      </c>
      <c r="B227" s="422">
        <v>17209</v>
      </c>
      <c r="C227" s="422" t="s">
        <v>27</v>
      </c>
      <c r="D227" t="s">
        <v>12</v>
      </c>
      <c r="F227" s="2">
        <v>49.9</v>
      </c>
      <c r="G227" s="2">
        <f t="shared" si="5"/>
        <v>69.999999999999886</v>
      </c>
      <c r="H227" s="28"/>
    </row>
    <row r="228" spans="1:8">
      <c r="A228" s="3">
        <v>43523</v>
      </c>
      <c r="B228" s="422">
        <v>17209</v>
      </c>
      <c r="C228" s="422" t="s">
        <v>27</v>
      </c>
      <c r="D228" t="s">
        <v>13</v>
      </c>
      <c r="F228" s="2">
        <v>5</v>
      </c>
      <c r="G228" s="2">
        <f t="shared" si="5"/>
        <v>64.999999999999886</v>
      </c>
      <c r="H228" s="28"/>
    </row>
    <row r="229" spans="1:8">
      <c r="A229" s="3">
        <v>44086</v>
      </c>
      <c r="B229" s="422">
        <v>20288</v>
      </c>
      <c r="C229" s="422" t="s">
        <v>27</v>
      </c>
      <c r="D229" t="s">
        <v>14</v>
      </c>
      <c r="F229" s="2">
        <v>60</v>
      </c>
      <c r="G229" s="2">
        <f t="shared" si="5"/>
        <v>4.9999999999998863</v>
      </c>
      <c r="H229" s="28"/>
    </row>
    <row r="230" spans="1:8">
      <c r="A230" s="3">
        <v>44086</v>
      </c>
      <c r="B230" s="422">
        <v>20288</v>
      </c>
      <c r="C230" s="422" t="s">
        <v>27</v>
      </c>
      <c r="D230" t="s">
        <v>15</v>
      </c>
      <c r="F230" s="2">
        <v>5</v>
      </c>
      <c r="G230" s="2">
        <f t="shared" si="5"/>
        <v>-1.1368683772161603E-13</v>
      </c>
      <c r="H230" s="28"/>
    </row>
    <row r="231" spans="1:8">
      <c r="A231" s="31">
        <v>43496</v>
      </c>
      <c r="B231" s="421" t="s">
        <v>10</v>
      </c>
      <c r="C231" s="421" t="s">
        <v>11</v>
      </c>
      <c r="D231" t="s">
        <v>12</v>
      </c>
      <c r="E231" s="2">
        <v>143.1</v>
      </c>
      <c r="G231" s="2">
        <f t="shared" si="5"/>
        <v>143.09999999999988</v>
      </c>
    </row>
    <row r="232" spans="1:8">
      <c r="B232" s="422"/>
      <c r="C232" s="422"/>
      <c r="D232" t="s">
        <v>13</v>
      </c>
      <c r="E232" s="2">
        <v>5</v>
      </c>
      <c r="G232" s="2">
        <f t="shared" si="5"/>
        <v>148.09999999999988</v>
      </c>
    </row>
    <row r="233" spans="1:8">
      <c r="B233" s="422"/>
      <c r="C233" s="422"/>
      <c r="D233" t="s">
        <v>14</v>
      </c>
      <c r="E233" s="2">
        <v>60</v>
      </c>
      <c r="G233" s="2">
        <f t="shared" si="5"/>
        <v>208.09999999999988</v>
      </c>
    </row>
    <row r="234" spans="1:8">
      <c r="B234" s="422"/>
      <c r="C234" s="422"/>
      <c r="D234" t="s">
        <v>15</v>
      </c>
      <c r="E234" s="2">
        <v>5</v>
      </c>
      <c r="G234" s="2">
        <f t="shared" si="5"/>
        <v>213.09999999999988</v>
      </c>
    </row>
    <row r="235" spans="1:8">
      <c r="A235" s="3">
        <v>43565</v>
      </c>
      <c r="B235" s="422">
        <v>17601</v>
      </c>
      <c r="C235" s="422" t="s">
        <v>11</v>
      </c>
      <c r="D235" t="s">
        <v>14</v>
      </c>
      <c r="F235" s="2">
        <v>143.1</v>
      </c>
      <c r="G235" s="2">
        <f t="shared" si="5"/>
        <v>69.999999999999886</v>
      </c>
    </row>
    <row r="236" spans="1:8">
      <c r="A236" s="3">
        <v>43565</v>
      </c>
      <c r="B236" s="422">
        <v>17601</v>
      </c>
      <c r="C236" s="422" t="s">
        <v>11</v>
      </c>
      <c r="D236" t="s">
        <v>15</v>
      </c>
      <c r="F236" s="2">
        <v>5</v>
      </c>
      <c r="G236" s="2">
        <f t="shared" si="5"/>
        <v>64.999999999999886</v>
      </c>
    </row>
    <row r="237" spans="1:8">
      <c r="A237" s="3">
        <v>44086</v>
      </c>
      <c r="B237" s="422">
        <v>20288</v>
      </c>
      <c r="C237" s="422" t="s">
        <v>11</v>
      </c>
      <c r="D237" t="s">
        <v>14</v>
      </c>
      <c r="F237" s="2">
        <v>60</v>
      </c>
      <c r="G237" s="2">
        <f t="shared" si="5"/>
        <v>4.9999999999998863</v>
      </c>
    </row>
    <row r="238" spans="1:8">
      <c r="A238" s="3">
        <v>44086</v>
      </c>
      <c r="B238" s="422">
        <v>20288</v>
      </c>
      <c r="C238" s="422" t="s">
        <v>11</v>
      </c>
      <c r="D238" t="s">
        <v>15</v>
      </c>
      <c r="F238" s="2">
        <v>5</v>
      </c>
      <c r="G238" s="2">
        <f t="shared" si="5"/>
        <v>-1.1368683772161603E-13</v>
      </c>
    </row>
    <row r="239" spans="1:8">
      <c r="A239" s="31">
        <v>43524</v>
      </c>
      <c r="B239" s="421" t="s">
        <v>10</v>
      </c>
      <c r="C239" s="421" t="s">
        <v>17</v>
      </c>
      <c r="D239" t="s">
        <v>12</v>
      </c>
      <c r="E239" s="2">
        <v>168.6</v>
      </c>
      <c r="G239" s="2">
        <f t="shared" si="5"/>
        <v>168.59999999999988</v>
      </c>
    </row>
    <row r="240" spans="1:8">
      <c r="B240" s="422"/>
      <c r="C240" s="422"/>
      <c r="D240" t="s">
        <v>13</v>
      </c>
      <c r="E240" s="2">
        <v>6.1</v>
      </c>
      <c r="G240" s="2">
        <f t="shared" si="5"/>
        <v>174.69999999999987</v>
      </c>
    </row>
    <row r="241" spans="1:7">
      <c r="B241" s="422"/>
      <c r="C241" s="422"/>
      <c r="D241" t="s">
        <v>14</v>
      </c>
      <c r="E241" s="2">
        <v>60</v>
      </c>
      <c r="G241" s="2">
        <f t="shared" si="5"/>
        <v>234.69999999999987</v>
      </c>
    </row>
    <row r="242" spans="1:7">
      <c r="B242" s="422"/>
      <c r="C242" s="422"/>
      <c r="D242" t="s">
        <v>15</v>
      </c>
      <c r="E242" s="2">
        <v>5</v>
      </c>
      <c r="G242" s="2">
        <f t="shared" si="5"/>
        <v>239.69999999999987</v>
      </c>
    </row>
    <row r="243" spans="1:7">
      <c r="A243" s="3">
        <v>43578</v>
      </c>
      <c r="B243" s="422">
        <v>17633</v>
      </c>
      <c r="C243" s="422" t="s">
        <v>17</v>
      </c>
      <c r="D243" t="s">
        <v>12</v>
      </c>
      <c r="F243" s="2">
        <v>168.6</v>
      </c>
      <c r="G243" s="2">
        <f t="shared" si="5"/>
        <v>71.099999999999881</v>
      </c>
    </row>
    <row r="244" spans="1:7">
      <c r="A244" s="3">
        <v>43578</v>
      </c>
      <c r="B244" s="422">
        <v>17633</v>
      </c>
      <c r="C244" s="422" t="s">
        <v>17</v>
      </c>
      <c r="D244" t="s">
        <v>13</v>
      </c>
      <c r="F244" s="2">
        <v>6.1</v>
      </c>
      <c r="G244" s="2">
        <f t="shared" si="5"/>
        <v>64.999999999999886</v>
      </c>
    </row>
    <row r="245" spans="1:7">
      <c r="A245" s="3">
        <v>44086</v>
      </c>
      <c r="B245" s="422">
        <v>20288</v>
      </c>
      <c r="C245" s="422" t="s">
        <v>17</v>
      </c>
      <c r="D245" t="s">
        <v>14</v>
      </c>
      <c r="F245" s="2">
        <v>60</v>
      </c>
      <c r="G245" s="2">
        <f t="shared" si="5"/>
        <v>4.9999999999998863</v>
      </c>
    </row>
    <row r="246" spans="1:7">
      <c r="A246" s="3">
        <v>44086</v>
      </c>
      <c r="B246" s="422">
        <v>20288</v>
      </c>
      <c r="C246" s="422" t="s">
        <v>17</v>
      </c>
      <c r="D246" t="s">
        <v>15</v>
      </c>
      <c r="F246" s="2">
        <v>5</v>
      </c>
      <c r="G246" s="2">
        <f t="shared" si="5"/>
        <v>-1.1368683772161603E-13</v>
      </c>
    </row>
    <row r="247" spans="1:7">
      <c r="A247" s="31">
        <v>43555</v>
      </c>
      <c r="B247" s="421" t="s">
        <v>10</v>
      </c>
      <c r="C247" s="421" t="s">
        <v>18</v>
      </c>
      <c r="D247" t="s">
        <v>12</v>
      </c>
      <c r="E247" s="2">
        <v>156.5</v>
      </c>
      <c r="G247" s="2">
        <f t="shared" si="5"/>
        <v>156.49999999999989</v>
      </c>
    </row>
    <row r="248" spans="1:7">
      <c r="B248" s="422"/>
      <c r="C248" s="422"/>
      <c r="D248" t="s">
        <v>13</v>
      </c>
      <c r="E248" s="2">
        <v>4.9000000000000004</v>
      </c>
      <c r="G248" s="2">
        <f t="shared" si="5"/>
        <v>161.39999999999989</v>
      </c>
    </row>
    <row r="249" spans="1:7">
      <c r="B249" s="422"/>
      <c r="C249" s="422"/>
      <c r="D249" t="s">
        <v>14</v>
      </c>
      <c r="E249" s="2">
        <v>60</v>
      </c>
      <c r="G249" s="2">
        <f t="shared" si="5"/>
        <v>221.39999999999989</v>
      </c>
    </row>
    <row r="250" spans="1:7">
      <c r="B250" s="422"/>
      <c r="C250" s="422"/>
      <c r="D250" t="s">
        <v>15</v>
      </c>
      <c r="E250" s="2">
        <v>5</v>
      </c>
      <c r="G250" s="2">
        <f t="shared" si="5"/>
        <v>226.39999999999989</v>
      </c>
    </row>
    <row r="251" spans="1:7">
      <c r="B251" s="422"/>
      <c r="C251" s="422"/>
      <c r="D251" t="s">
        <v>70</v>
      </c>
      <c r="E251" s="2">
        <v>93</v>
      </c>
      <c r="G251" s="2">
        <f t="shared" si="5"/>
        <v>319.39999999999986</v>
      </c>
    </row>
    <row r="252" spans="1:7">
      <c r="A252" s="3">
        <v>43608</v>
      </c>
      <c r="B252" s="422">
        <v>17922</v>
      </c>
      <c r="C252" s="422" t="s">
        <v>18</v>
      </c>
      <c r="D252" t="s">
        <v>12</v>
      </c>
      <c r="F252" s="2">
        <v>156.5</v>
      </c>
      <c r="G252" s="2">
        <f t="shared" si="5"/>
        <v>162.89999999999986</v>
      </c>
    </row>
    <row r="253" spans="1:7">
      <c r="A253" s="3">
        <v>43608</v>
      </c>
      <c r="B253" s="422">
        <v>17922</v>
      </c>
      <c r="C253" s="422" t="s">
        <v>18</v>
      </c>
      <c r="D253" t="s">
        <v>13</v>
      </c>
      <c r="F253" s="2">
        <v>4.9000000000000004</v>
      </c>
      <c r="G253" s="2">
        <f t="shared" si="5"/>
        <v>157.99999999999986</v>
      </c>
    </row>
    <row r="254" spans="1:7">
      <c r="A254" s="3">
        <v>44086</v>
      </c>
      <c r="B254" s="422">
        <v>20289</v>
      </c>
      <c r="C254" s="422" t="s">
        <v>18</v>
      </c>
      <c r="D254" t="s">
        <v>14</v>
      </c>
      <c r="F254" s="2">
        <v>60</v>
      </c>
      <c r="G254" s="2">
        <f t="shared" si="5"/>
        <v>97.999999999999858</v>
      </c>
    </row>
    <row r="255" spans="1:7">
      <c r="A255" s="3">
        <v>44086</v>
      </c>
      <c r="B255" s="422">
        <v>20289</v>
      </c>
      <c r="C255" s="422" t="s">
        <v>18</v>
      </c>
      <c r="D255" t="s">
        <v>15</v>
      </c>
      <c r="F255" s="2">
        <v>5</v>
      </c>
      <c r="G255" s="2">
        <f t="shared" si="5"/>
        <v>92.999999999999858</v>
      </c>
    </row>
    <row r="256" spans="1:7">
      <c r="B256" s="422" t="s">
        <v>61</v>
      </c>
      <c r="C256" s="422"/>
      <c r="D256" t="s">
        <v>70</v>
      </c>
      <c r="F256" s="2">
        <v>46.5</v>
      </c>
      <c r="G256" s="2">
        <f t="shared" si="5"/>
        <v>46.499999999999858</v>
      </c>
    </row>
    <row r="257" spans="1:13">
      <c r="A257" s="3">
        <v>45322</v>
      </c>
      <c r="B257" s="422" t="s">
        <v>77</v>
      </c>
      <c r="C257" s="422" t="s">
        <v>18</v>
      </c>
      <c r="D257" t="s">
        <v>70</v>
      </c>
      <c r="F257" s="2">
        <v>46.5</v>
      </c>
      <c r="G257" s="2">
        <f t="shared" si="5"/>
        <v>-1.4210854715202004E-13</v>
      </c>
    </row>
    <row r="258" spans="1:13">
      <c r="A258" s="31">
        <v>43585</v>
      </c>
      <c r="B258" s="421" t="s">
        <v>10</v>
      </c>
      <c r="C258" s="421" t="s">
        <v>19</v>
      </c>
      <c r="D258" t="s">
        <v>12</v>
      </c>
      <c r="E258" s="2">
        <v>158.4</v>
      </c>
      <c r="G258" s="2">
        <f t="shared" si="5"/>
        <v>158.39999999999986</v>
      </c>
    </row>
    <row r="259" spans="1:13">
      <c r="B259" s="422"/>
      <c r="C259" s="422"/>
      <c r="D259" t="s">
        <v>13</v>
      </c>
      <c r="E259" s="2">
        <v>4.5</v>
      </c>
      <c r="G259" s="2">
        <f t="shared" si="5"/>
        <v>162.89999999999986</v>
      </c>
      <c r="J259" s="421"/>
      <c r="L259" s="2"/>
    </row>
    <row r="260" spans="1:13">
      <c r="B260" s="422"/>
      <c r="C260" s="422"/>
      <c r="D260" t="s">
        <v>14</v>
      </c>
      <c r="E260" s="2">
        <v>60</v>
      </c>
      <c r="G260" s="2">
        <f t="shared" si="5"/>
        <v>222.89999999999986</v>
      </c>
      <c r="M260" s="2"/>
    </row>
    <row r="261" spans="1:13">
      <c r="B261" s="422"/>
      <c r="C261" s="422"/>
      <c r="D261" t="s">
        <v>15</v>
      </c>
      <c r="E261" s="2">
        <v>5</v>
      </c>
      <c r="G261" s="2">
        <f t="shared" si="5"/>
        <v>227.89999999999986</v>
      </c>
      <c r="K261" s="3"/>
      <c r="M261" s="2"/>
    </row>
    <row r="262" spans="1:13">
      <c r="A262" s="3">
        <v>43640</v>
      </c>
      <c r="B262" s="422">
        <v>18076</v>
      </c>
      <c r="C262" s="422" t="s">
        <v>19</v>
      </c>
      <c r="D262" t="s">
        <v>12</v>
      </c>
      <c r="F262" s="2">
        <v>158.4</v>
      </c>
      <c r="G262" s="2">
        <f t="shared" si="5"/>
        <v>69.499999999999858</v>
      </c>
      <c r="K262" s="3"/>
      <c r="M262" s="2"/>
    </row>
    <row r="263" spans="1:13">
      <c r="A263" s="3">
        <v>43640</v>
      </c>
      <c r="B263" s="422">
        <v>18076</v>
      </c>
      <c r="C263" s="422" t="s">
        <v>19</v>
      </c>
      <c r="D263" t="s">
        <v>13</v>
      </c>
      <c r="F263" s="2">
        <v>4.5</v>
      </c>
      <c r="G263" s="2">
        <f t="shared" si="5"/>
        <v>64.999999999999858</v>
      </c>
      <c r="J263" s="421"/>
      <c r="K263" s="3"/>
      <c r="M263" s="2"/>
    </row>
    <row r="264" spans="1:13">
      <c r="A264" s="3">
        <v>44086</v>
      </c>
      <c r="B264" s="422">
        <v>20289</v>
      </c>
      <c r="C264" s="422" t="s">
        <v>19</v>
      </c>
      <c r="D264" t="s">
        <v>14</v>
      </c>
      <c r="F264" s="2">
        <v>60</v>
      </c>
      <c r="G264" s="2">
        <f t="shared" si="5"/>
        <v>4.9999999999998579</v>
      </c>
      <c r="K264" s="421"/>
      <c r="M264" s="2"/>
    </row>
    <row r="265" spans="1:13">
      <c r="A265" s="3">
        <v>44086</v>
      </c>
      <c r="B265" s="422">
        <v>20289</v>
      </c>
      <c r="C265" s="422" t="s">
        <v>19</v>
      </c>
      <c r="D265" t="s">
        <v>15</v>
      </c>
      <c r="F265" s="2">
        <v>5</v>
      </c>
      <c r="G265" s="2">
        <f t="shared" si="5"/>
        <v>-1.4210854715202004E-13</v>
      </c>
      <c r="J265" s="421"/>
      <c r="K265" s="421"/>
      <c r="M265" s="2"/>
    </row>
    <row r="266" spans="1:13">
      <c r="A266" s="31">
        <v>43616</v>
      </c>
      <c r="B266" s="421" t="s">
        <v>10</v>
      </c>
      <c r="C266" s="421" t="s">
        <v>20</v>
      </c>
      <c r="D266" t="s">
        <v>12</v>
      </c>
      <c r="E266" s="2">
        <v>129.4</v>
      </c>
      <c r="G266" s="2">
        <f t="shared" si="5"/>
        <v>129.39999999999986</v>
      </c>
      <c r="K266" s="421"/>
      <c r="M266" s="2"/>
    </row>
    <row r="267" spans="1:13">
      <c r="B267" s="422"/>
      <c r="C267" s="422"/>
      <c r="D267" t="s">
        <v>13</v>
      </c>
      <c r="E267" s="2">
        <v>5.2</v>
      </c>
      <c r="G267" s="2">
        <f t="shared" si="5"/>
        <v>134.59999999999985</v>
      </c>
      <c r="K267" s="421"/>
      <c r="M267" s="2"/>
    </row>
    <row r="268" spans="1:13">
      <c r="B268" s="422"/>
      <c r="C268" s="422"/>
      <c r="D268" t="s">
        <v>14</v>
      </c>
      <c r="E268" s="2">
        <v>60</v>
      </c>
      <c r="G268" s="2">
        <f t="shared" si="5"/>
        <v>194.59999999999985</v>
      </c>
      <c r="K268" s="421"/>
      <c r="M268" s="2"/>
    </row>
    <row r="269" spans="1:13" ht="14.25" customHeight="1">
      <c r="B269" s="422"/>
      <c r="C269" s="422"/>
      <c r="D269" t="s">
        <v>15</v>
      </c>
      <c r="E269" s="2">
        <v>5</v>
      </c>
      <c r="G269" s="2">
        <f t="shared" si="5"/>
        <v>199.59999999999985</v>
      </c>
      <c r="K269" s="421"/>
      <c r="M269" s="2"/>
    </row>
    <row r="270" spans="1:13" ht="14.25" customHeight="1">
      <c r="A270" s="3">
        <v>43670</v>
      </c>
      <c r="B270" s="422">
        <v>18257</v>
      </c>
      <c r="C270" s="422" t="s">
        <v>423</v>
      </c>
      <c r="D270" t="s">
        <v>12</v>
      </c>
      <c r="F270" s="2">
        <v>129.4</v>
      </c>
      <c r="G270" s="2">
        <f t="shared" si="5"/>
        <v>70.199999999999847</v>
      </c>
    </row>
    <row r="271" spans="1:13" ht="14.25" customHeight="1">
      <c r="A271" s="3">
        <v>43670</v>
      </c>
      <c r="B271" s="422">
        <v>18257</v>
      </c>
      <c r="C271" s="422" t="s">
        <v>423</v>
      </c>
      <c r="D271" t="s">
        <v>13</v>
      </c>
      <c r="F271" s="2">
        <v>5.2</v>
      </c>
      <c r="G271" s="2">
        <f t="shared" si="5"/>
        <v>64.999999999999844</v>
      </c>
    </row>
    <row r="272" spans="1:13" ht="14.25" customHeight="1">
      <c r="A272" s="3">
        <v>44086</v>
      </c>
      <c r="B272" s="422">
        <v>20289</v>
      </c>
      <c r="C272" s="422" t="s">
        <v>423</v>
      </c>
      <c r="D272" t="s">
        <v>14</v>
      </c>
      <c r="F272" s="2">
        <v>60</v>
      </c>
      <c r="G272" s="2">
        <f t="shared" si="5"/>
        <v>4.9999999999998437</v>
      </c>
    </row>
    <row r="273" spans="1:13" ht="14.25" customHeight="1">
      <c r="A273" s="3">
        <v>44086</v>
      </c>
      <c r="B273" s="422">
        <v>20289</v>
      </c>
      <c r="C273" s="422" t="s">
        <v>423</v>
      </c>
      <c r="D273" t="s">
        <v>15</v>
      </c>
      <c r="F273" s="2">
        <v>5</v>
      </c>
      <c r="G273" s="2">
        <f t="shared" si="5"/>
        <v>-1.5631940186722204E-13</v>
      </c>
    </row>
    <row r="274" spans="1:13" ht="14.25" customHeight="1">
      <c r="A274" s="31">
        <v>43646</v>
      </c>
      <c r="B274" s="421" t="s">
        <v>10</v>
      </c>
      <c r="C274" s="421" t="s">
        <v>21</v>
      </c>
      <c r="D274" t="s">
        <v>12</v>
      </c>
      <c r="E274" s="2">
        <v>115.6</v>
      </c>
      <c r="G274" s="2">
        <f t="shared" si="5"/>
        <v>115.59999999999984</v>
      </c>
    </row>
    <row r="275" spans="1:13" ht="14.25" customHeight="1">
      <c r="B275" s="422"/>
      <c r="C275" s="422"/>
      <c r="D275" t="s">
        <v>13</v>
      </c>
      <c r="E275" s="2">
        <v>4.9000000000000004</v>
      </c>
      <c r="G275" s="2">
        <f t="shared" si="5"/>
        <v>120.49999999999984</v>
      </c>
    </row>
    <row r="276" spans="1:13" ht="14.25" customHeight="1">
      <c r="B276" s="422"/>
      <c r="C276" s="422"/>
      <c r="D276" t="s">
        <v>14</v>
      </c>
      <c r="E276" s="2">
        <v>60</v>
      </c>
      <c r="G276" s="2">
        <f t="shared" si="5"/>
        <v>180.49999999999983</v>
      </c>
    </row>
    <row r="277" spans="1:13" ht="14.25" customHeight="1">
      <c r="B277" s="422"/>
      <c r="C277" s="422"/>
      <c r="D277" t="s">
        <v>15</v>
      </c>
      <c r="E277" s="2">
        <v>5</v>
      </c>
      <c r="G277" s="2">
        <f t="shared" si="5"/>
        <v>185.49999999999983</v>
      </c>
    </row>
    <row r="278" spans="1:13" ht="14.25" customHeight="1">
      <c r="A278" s="3">
        <v>43714</v>
      </c>
      <c r="B278" s="422">
        <v>18643</v>
      </c>
      <c r="C278" s="422" t="s">
        <v>21</v>
      </c>
      <c r="D278" t="s">
        <v>12</v>
      </c>
      <c r="F278" s="2">
        <v>115.6</v>
      </c>
      <c r="G278" s="2">
        <f t="shared" si="5"/>
        <v>69.899999999999835</v>
      </c>
      <c r="M278" s="5"/>
    </row>
    <row r="279" spans="1:13" ht="14.25" customHeight="1">
      <c r="A279" s="3">
        <v>43714</v>
      </c>
      <c r="B279" s="422">
        <v>18643</v>
      </c>
      <c r="C279" s="422" t="s">
        <v>21</v>
      </c>
      <c r="D279" t="s">
        <v>13</v>
      </c>
      <c r="F279" s="2">
        <v>4.9000000000000004</v>
      </c>
      <c r="G279" s="2">
        <f t="shared" si="5"/>
        <v>64.999999999999829</v>
      </c>
    </row>
    <row r="280" spans="1:13" ht="14.25" customHeight="1">
      <c r="A280" s="3">
        <v>44086</v>
      </c>
      <c r="B280" s="422">
        <v>20289</v>
      </c>
      <c r="C280" s="422" t="s">
        <v>21</v>
      </c>
      <c r="D280" t="s">
        <v>14</v>
      </c>
      <c r="F280" s="2">
        <v>60</v>
      </c>
      <c r="G280" s="2">
        <f t="shared" si="5"/>
        <v>4.9999999999998295</v>
      </c>
    </row>
    <row r="281" spans="1:13" ht="14.25" customHeight="1">
      <c r="A281" s="3">
        <v>44086</v>
      </c>
      <c r="B281" s="422">
        <v>20289</v>
      </c>
      <c r="C281" s="422" t="s">
        <v>21</v>
      </c>
      <c r="D281" t="s">
        <v>15</v>
      </c>
      <c r="F281" s="2">
        <v>5</v>
      </c>
      <c r="G281" s="2">
        <f t="shared" si="5"/>
        <v>-1.7053025658242404E-13</v>
      </c>
    </row>
    <row r="282" spans="1:13" ht="14.25" customHeight="1">
      <c r="A282" s="31">
        <v>43677</v>
      </c>
      <c r="B282" s="421" t="s">
        <v>10</v>
      </c>
      <c r="C282" s="421" t="s">
        <v>22</v>
      </c>
      <c r="D282" t="s">
        <v>12</v>
      </c>
      <c r="E282" s="2">
        <v>115.6</v>
      </c>
      <c r="G282" s="2">
        <f t="shared" si="5"/>
        <v>115.59999999999982</v>
      </c>
    </row>
    <row r="283" spans="1:13" ht="14.25" customHeight="1">
      <c r="B283" s="422"/>
      <c r="C283" s="422"/>
      <c r="D283" t="s">
        <v>13</v>
      </c>
      <c r="E283" s="2">
        <v>4.8</v>
      </c>
      <c r="G283" s="2">
        <f t="shared" ref="G283:G353" si="6">+G282+E283-F283</f>
        <v>120.39999999999982</v>
      </c>
    </row>
    <row r="284" spans="1:13" ht="14.25" customHeight="1">
      <c r="B284" s="422"/>
      <c r="C284" s="422"/>
      <c r="D284" t="s">
        <v>14</v>
      </c>
      <c r="E284" s="2">
        <v>60</v>
      </c>
      <c r="G284" s="2">
        <f t="shared" si="6"/>
        <v>180.39999999999981</v>
      </c>
    </row>
    <row r="285" spans="1:13" ht="14.25" customHeight="1">
      <c r="B285" s="422"/>
      <c r="C285" s="422"/>
      <c r="D285" t="s">
        <v>15</v>
      </c>
      <c r="E285" s="2">
        <v>5</v>
      </c>
      <c r="G285" s="2">
        <f t="shared" si="6"/>
        <v>185.39999999999981</v>
      </c>
    </row>
    <row r="286" spans="1:13" ht="14.25" customHeight="1">
      <c r="A286" s="3">
        <v>43731</v>
      </c>
      <c r="B286" s="422">
        <v>18730</v>
      </c>
      <c r="C286" s="422" t="s">
        <v>22</v>
      </c>
      <c r="D286" t="s">
        <v>12</v>
      </c>
      <c r="F286" s="2">
        <v>115.6</v>
      </c>
      <c r="G286" s="2">
        <f t="shared" si="6"/>
        <v>69.799999999999812</v>
      </c>
    </row>
    <row r="287" spans="1:13" ht="14.25" customHeight="1">
      <c r="A287" s="3">
        <v>43731</v>
      </c>
      <c r="B287" s="422">
        <v>18730</v>
      </c>
      <c r="C287" s="422" t="s">
        <v>22</v>
      </c>
      <c r="D287" t="s">
        <v>13</v>
      </c>
      <c r="F287" s="2">
        <v>4.8</v>
      </c>
      <c r="G287" s="2">
        <f t="shared" si="6"/>
        <v>64.999999999999815</v>
      </c>
    </row>
    <row r="288" spans="1:13" ht="14.25" customHeight="1">
      <c r="A288" s="3">
        <v>44086</v>
      </c>
      <c r="B288" s="422">
        <v>20289</v>
      </c>
      <c r="C288" s="422" t="s">
        <v>22</v>
      </c>
      <c r="D288" t="s">
        <v>14</v>
      </c>
      <c r="F288" s="2">
        <v>60</v>
      </c>
      <c r="G288" s="2">
        <f t="shared" si="6"/>
        <v>4.9999999999998153</v>
      </c>
    </row>
    <row r="289" spans="1:13" ht="14.25" customHeight="1">
      <c r="A289" s="3">
        <v>44086</v>
      </c>
      <c r="B289" s="422">
        <v>20289</v>
      </c>
      <c r="C289" s="422" t="s">
        <v>22</v>
      </c>
      <c r="D289" t="s">
        <v>15</v>
      </c>
      <c r="F289" s="2">
        <v>5</v>
      </c>
      <c r="G289" s="2">
        <f t="shared" si="6"/>
        <v>-1.8474111129762605E-13</v>
      </c>
      <c r="M289" s="2"/>
    </row>
    <row r="290" spans="1:13" ht="14.25" customHeight="1">
      <c r="A290" s="31">
        <v>43708</v>
      </c>
      <c r="B290" s="421" t="s">
        <v>10</v>
      </c>
      <c r="C290" s="421" t="s">
        <v>23</v>
      </c>
      <c r="D290" t="s">
        <v>12</v>
      </c>
      <c r="E290" s="2">
        <v>112.4</v>
      </c>
      <c r="G290" s="2">
        <f t="shared" si="6"/>
        <v>112.39999999999982</v>
      </c>
      <c r="M290" s="2"/>
    </row>
    <row r="291" spans="1:13" ht="14.25" customHeight="1">
      <c r="B291" s="422"/>
      <c r="C291" s="422"/>
      <c r="D291" t="s">
        <v>13</v>
      </c>
      <c r="E291" s="2">
        <v>4.5999999999999996</v>
      </c>
      <c r="G291" s="2">
        <f t="shared" si="6"/>
        <v>116.99999999999982</v>
      </c>
      <c r="M291" s="2"/>
    </row>
    <row r="292" spans="1:13" ht="14.25" customHeight="1">
      <c r="B292" s="422"/>
      <c r="C292" s="422"/>
      <c r="D292" t="s">
        <v>14</v>
      </c>
      <c r="E292" s="2">
        <v>60</v>
      </c>
      <c r="G292" s="2">
        <f t="shared" si="6"/>
        <v>176.99999999999983</v>
      </c>
      <c r="M292" s="2"/>
    </row>
    <row r="293" spans="1:13" ht="14.25" customHeight="1">
      <c r="B293" s="422"/>
      <c r="C293" s="422"/>
      <c r="D293" t="s">
        <v>29</v>
      </c>
      <c r="E293" s="2">
        <v>5</v>
      </c>
      <c r="G293" s="2">
        <f t="shared" si="6"/>
        <v>181.99999999999983</v>
      </c>
      <c r="M293" s="2"/>
    </row>
    <row r="294" spans="1:13" ht="14.25" customHeight="1">
      <c r="B294" s="422"/>
      <c r="C294" s="422"/>
      <c r="D294" t="s">
        <v>424</v>
      </c>
      <c r="E294" s="2">
        <v>10</v>
      </c>
      <c r="G294" s="2">
        <f t="shared" si="6"/>
        <v>191.99999999999983</v>
      </c>
      <c r="M294" s="2"/>
    </row>
    <row r="295" spans="1:13" ht="14.25" customHeight="1">
      <c r="B295" s="422"/>
      <c r="C295" s="422"/>
      <c r="D295" t="s">
        <v>70</v>
      </c>
      <c r="E295" s="2">
        <v>93</v>
      </c>
      <c r="G295" s="2">
        <f t="shared" si="6"/>
        <v>284.99999999999983</v>
      </c>
      <c r="M295" s="2"/>
    </row>
    <row r="296" spans="1:13" ht="14.25" customHeight="1">
      <c r="A296" s="3">
        <v>43761</v>
      </c>
      <c r="B296" s="422">
        <v>18980</v>
      </c>
      <c r="C296" s="422" t="s">
        <v>23</v>
      </c>
      <c r="D296" t="s">
        <v>12</v>
      </c>
      <c r="F296" s="2">
        <v>112.4</v>
      </c>
      <c r="G296" s="2">
        <f t="shared" si="6"/>
        <v>172.59999999999982</v>
      </c>
      <c r="M296" s="2"/>
    </row>
    <row r="297" spans="1:13" ht="14.25" customHeight="1">
      <c r="A297" s="3">
        <v>43761</v>
      </c>
      <c r="B297" s="422">
        <v>18980</v>
      </c>
      <c r="C297" s="422" t="s">
        <v>23</v>
      </c>
      <c r="D297" t="s">
        <v>13</v>
      </c>
      <c r="F297" s="2">
        <v>4.5999999999999996</v>
      </c>
      <c r="G297" s="2">
        <f t="shared" si="6"/>
        <v>167.99999999999983</v>
      </c>
      <c r="M297" s="2"/>
    </row>
    <row r="298" spans="1:13" ht="14.25" customHeight="1">
      <c r="A298" s="3">
        <v>44086</v>
      </c>
      <c r="B298" s="422">
        <v>20290</v>
      </c>
      <c r="C298" s="422" t="s">
        <v>23</v>
      </c>
      <c r="D298" t="s">
        <v>14</v>
      </c>
      <c r="F298" s="2">
        <v>60</v>
      </c>
      <c r="G298" s="2">
        <f t="shared" si="6"/>
        <v>107.99999999999983</v>
      </c>
      <c r="M298" s="2"/>
    </row>
    <row r="299" spans="1:13" ht="14.25" customHeight="1">
      <c r="A299" s="3">
        <v>44086</v>
      </c>
      <c r="B299" s="422">
        <v>20290</v>
      </c>
      <c r="C299" s="422" t="s">
        <v>23</v>
      </c>
      <c r="D299" t="s">
        <v>29</v>
      </c>
      <c r="F299" s="2">
        <v>5</v>
      </c>
      <c r="G299" s="2">
        <f t="shared" si="6"/>
        <v>102.99999999999983</v>
      </c>
    </row>
    <row r="300" spans="1:13" ht="14.25" customHeight="1">
      <c r="A300" s="3">
        <v>45138</v>
      </c>
      <c r="B300" s="422" t="s">
        <v>87</v>
      </c>
      <c r="C300" s="422" t="s">
        <v>23</v>
      </c>
      <c r="D300" t="s">
        <v>424</v>
      </c>
      <c r="F300" s="2">
        <v>10</v>
      </c>
      <c r="G300" s="2">
        <f t="shared" si="6"/>
        <v>92.999999999999829</v>
      </c>
    </row>
    <row r="301" spans="1:13" ht="14.25" customHeight="1">
      <c r="B301" s="422" t="s">
        <v>61</v>
      </c>
      <c r="C301" s="422"/>
      <c r="D301" t="s">
        <v>70</v>
      </c>
      <c r="F301" s="2">
        <v>46.5</v>
      </c>
      <c r="G301" s="2">
        <f t="shared" si="6"/>
        <v>46.499999999999829</v>
      </c>
    </row>
    <row r="302" spans="1:13" ht="14.25" customHeight="1">
      <c r="A302" s="3">
        <v>45322</v>
      </c>
      <c r="B302" s="422" t="s">
        <v>77</v>
      </c>
      <c r="C302" s="422" t="s">
        <v>23</v>
      </c>
      <c r="D302" t="s">
        <v>70</v>
      </c>
      <c r="F302" s="2">
        <v>46.5</v>
      </c>
      <c r="G302" s="2">
        <f t="shared" si="6"/>
        <v>-1.7053025658242404E-13</v>
      </c>
    </row>
    <row r="303" spans="1:13" ht="14.25" customHeight="1">
      <c r="A303" s="31">
        <v>43738</v>
      </c>
      <c r="B303" s="421" t="s">
        <v>10</v>
      </c>
      <c r="C303" s="421" t="s">
        <v>24</v>
      </c>
      <c r="D303" t="s">
        <v>12</v>
      </c>
      <c r="E303" s="2">
        <v>112.9</v>
      </c>
      <c r="G303" s="2">
        <f t="shared" si="6"/>
        <v>112.89999999999984</v>
      </c>
    </row>
    <row r="304" spans="1:13" ht="14.25" customHeight="1">
      <c r="B304" s="422"/>
      <c r="C304" s="422"/>
      <c r="D304" t="s">
        <v>13</v>
      </c>
      <c r="E304" s="2">
        <v>4.7</v>
      </c>
      <c r="G304" s="2">
        <f t="shared" si="6"/>
        <v>117.59999999999984</v>
      </c>
    </row>
    <row r="305" spans="1:13" ht="14.25" customHeight="1">
      <c r="B305" s="422"/>
      <c r="C305" s="422"/>
      <c r="D305" t="s">
        <v>14</v>
      </c>
      <c r="E305" s="2">
        <v>60</v>
      </c>
      <c r="G305" s="2">
        <f t="shared" si="6"/>
        <v>177.59999999999985</v>
      </c>
    </row>
    <row r="306" spans="1:13" ht="14.25" customHeight="1">
      <c r="B306" s="422"/>
      <c r="C306" s="422"/>
      <c r="D306" t="s">
        <v>29</v>
      </c>
      <c r="E306" s="2">
        <v>5</v>
      </c>
      <c r="G306" s="2">
        <f t="shared" si="6"/>
        <v>182.59999999999985</v>
      </c>
    </row>
    <row r="307" spans="1:13" ht="14.25" customHeight="1">
      <c r="A307" s="3">
        <v>43795</v>
      </c>
      <c r="B307" s="422">
        <v>19167</v>
      </c>
      <c r="C307" s="422" t="s">
        <v>24</v>
      </c>
      <c r="D307" t="s">
        <v>12</v>
      </c>
      <c r="F307" s="2">
        <v>112.9</v>
      </c>
      <c r="G307" s="2">
        <f t="shared" si="6"/>
        <v>69.699999999999847</v>
      </c>
    </row>
    <row r="308" spans="1:13" ht="14.25" customHeight="1">
      <c r="A308" s="3">
        <v>43795</v>
      </c>
      <c r="B308" s="422">
        <v>19167</v>
      </c>
      <c r="C308" s="422" t="s">
        <v>24</v>
      </c>
      <c r="D308" t="s">
        <v>13</v>
      </c>
      <c r="F308" s="2">
        <v>4.7</v>
      </c>
      <c r="G308" s="2">
        <f t="shared" si="6"/>
        <v>64.999999999999844</v>
      </c>
    </row>
    <row r="309" spans="1:13" ht="14.25" customHeight="1">
      <c r="A309" s="3">
        <v>44086</v>
      </c>
      <c r="B309" s="422">
        <v>20290</v>
      </c>
      <c r="C309" s="422" t="s">
        <v>24</v>
      </c>
      <c r="D309" t="s">
        <v>14</v>
      </c>
      <c r="F309" s="2">
        <v>60</v>
      </c>
      <c r="G309" s="2">
        <f t="shared" si="6"/>
        <v>4.9999999999998437</v>
      </c>
    </row>
    <row r="310" spans="1:13" ht="14.25" customHeight="1">
      <c r="A310" s="3">
        <v>44086</v>
      </c>
      <c r="B310" s="422">
        <v>20290</v>
      </c>
      <c r="C310" s="422" t="s">
        <v>24</v>
      </c>
      <c r="D310" t="s">
        <v>29</v>
      </c>
      <c r="F310" s="2">
        <v>5</v>
      </c>
      <c r="G310" s="2">
        <f t="shared" si="6"/>
        <v>-1.5631940186722204E-13</v>
      </c>
      <c r="M310" s="5"/>
    </row>
    <row r="311" spans="1:13" ht="14.25" customHeight="1">
      <c r="A311" s="31">
        <v>43769</v>
      </c>
      <c r="B311" s="421" t="s">
        <v>10</v>
      </c>
      <c r="C311" s="421" t="s">
        <v>25</v>
      </c>
      <c r="D311" t="s">
        <v>12</v>
      </c>
      <c r="E311" s="2">
        <v>113.7</v>
      </c>
      <c r="G311" s="2">
        <f t="shared" si="6"/>
        <v>113.69999999999985</v>
      </c>
    </row>
    <row r="312" spans="1:13" ht="14.25" customHeight="1">
      <c r="B312" s="422"/>
      <c r="C312" s="422"/>
      <c r="D312" t="s">
        <v>13</v>
      </c>
      <c r="E312" s="2">
        <v>4.5</v>
      </c>
      <c r="G312" s="2">
        <f t="shared" si="6"/>
        <v>118.19999999999985</v>
      </c>
    </row>
    <row r="313" spans="1:13" ht="14.25" customHeight="1">
      <c r="B313" s="422"/>
      <c r="C313" s="422"/>
      <c r="D313" t="s">
        <v>14</v>
      </c>
      <c r="E313" s="2">
        <v>60</v>
      </c>
      <c r="G313" s="2">
        <f t="shared" si="6"/>
        <v>178.19999999999985</v>
      </c>
    </row>
    <row r="314" spans="1:13" ht="14.25" customHeight="1">
      <c r="B314" s="422"/>
      <c r="C314" s="422"/>
      <c r="D314" t="s">
        <v>15</v>
      </c>
      <c r="E314" s="2">
        <v>5</v>
      </c>
      <c r="G314" s="2">
        <f t="shared" si="6"/>
        <v>183.19999999999985</v>
      </c>
    </row>
    <row r="315" spans="1:13" ht="14.25" customHeight="1">
      <c r="B315" s="422"/>
      <c r="C315" s="422"/>
      <c r="D315" t="s">
        <v>70</v>
      </c>
      <c r="E315" s="2">
        <v>93</v>
      </c>
      <c r="G315" s="2">
        <f t="shared" si="6"/>
        <v>276.19999999999982</v>
      </c>
    </row>
    <row r="316" spans="1:13" ht="14.25" customHeight="1">
      <c r="A316" s="3">
        <v>43825</v>
      </c>
      <c r="B316" s="422">
        <v>19354</v>
      </c>
      <c r="C316" s="422" t="s">
        <v>25</v>
      </c>
      <c r="D316" t="s">
        <v>12</v>
      </c>
      <c r="F316" s="2">
        <v>113.7</v>
      </c>
      <c r="G316" s="2">
        <f t="shared" si="6"/>
        <v>162.49999999999983</v>
      </c>
    </row>
    <row r="317" spans="1:13" ht="14.25" customHeight="1">
      <c r="A317" s="3">
        <v>43825</v>
      </c>
      <c r="B317" s="422">
        <v>19354</v>
      </c>
      <c r="C317" s="422" t="s">
        <v>25</v>
      </c>
      <c r="D317" t="s">
        <v>13</v>
      </c>
      <c r="F317" s="2">
        <v>4.5</v>
      </c>
      <c r="G317" s="2">
        <f t="shared" si="6"/>
        <v>157.99999999999983</v>
      </c>
    </row>
    <row r="318" spans="1:13" ht="14.25" customHeight="1">
      <c r="A318" s="3">
        <v>44086</v>
      </c>
      <c r="B318" s="422">
        <v>20290</v>
      </c>
      <c r="C318" s="422" t="s">
        <v>25</v>
      </c>
      <c r="D318" t="s">
        <v>14</v>
      </c>
      <c r="F318" s="2">
        <v>60</v>
      </c>
      <c r="G318" s="2">
        <f t="shared" si="6"/>
        <v>97.999999999999829</v>
      </c>
    </row>
    <row r="319" spans="1:13" ht="14.25" customHeight="1">
      <c r="A319" s="3">
        <v>44086</v>
      </c>
      <c r="B319" s="422">
        <v>20290</v>
      </c>
      <c r="C319" s="422" t="s">
        <v>25</v>
      </c>
      <c r="D319" t="s">
        <v>15</v>
      </c>
      <c r="F319" s="2">
        <v>5</v>
      </c>
      <c r="G319" s="2">
        <f t="shared" si="6"/>
        <v>92.999999999999829</v>
      </c>
    </row>
    <row r="320" spans="1:13" ht="14.25" customHeight="1">
      <c r="B320" s="422" t="s">
        <v>61</v>
      </c>
      <c r="C320" s="422"/>
      <c r="D320" t="s">
        <v>70</v>
      </c>
      <c r="F320" s="2">
        <v>46.5</v>
      </c>
      <c r="G320" s="2">
        <f t="shared" si="6"/>
        <v>46.499999999999829</v>
      </c>
    </row>
    <row r="321" spans="1:7" ht="14.25" customHeight="1">
      <c r="A321" s="3">
        <v>45322</v>
      </c>
      <c r="B321" s="422" t="s">
        <v>77</v>
      </c>
      <c r="C321" s="422" t="s">
        <v>25</v>
      </c>
      <c r="D321" t="s">
        <v>70</v>
      </c>
      <c r="F321" s="2">
        <v>46.5</v>
      </c>
      <c r="G321" s="2">
        <f t="shared" si="6"/>
        <v>-1.7053025658242404E-13</v>
      </c>
    </row>
    <row r="322" spans="1:7" ht="14.25" customHeight="1">
      <c r="A322" s="31">
        <v>43799</v>
      </c>
      <c r="B322" s="421" t="s">
        <v>10</v>
      </c>
      <c r="C322" s="421" t="s">
        <v>26</v>
      </c>
      <c r="D322" t="s">
        <v>12</v>
      </c>
      <c r="E322" s="2">
        <v>127.3</v>
      </c>
      <c r="G322" s="2">
        <f t="shared" si="6"/>
        <v>127.29999999999983</v>
      </c>
    </row>
    <row r="323" spans="1:7" ht="14.25" customHeight="1">
      <c r="B323" s="422"/>
      <c r="C323" s="422"/>
      <c r="D323" t="s">
        <v>13</v>
      </c>
      <c r="E323" s="2">
        <v>4.7</v>
      </c>
      <c r="G323" s="2">
        <f t="shared" si="6"/>
        <v>131.99999999999983</v>
      </c>
    </row>
    <row r="324" spans="1:7" ht="14.25" customHeight="1">
      <c r="B324" s="422"/>
      <c r="C324" s="422"/>
      <c r="D324" t="s">
        <v>14</v>
      </c>
      <c r="E324" s="2">
        <v>60</v>
      </c>
      <c r="G324" s="2">
        <f t="shared" si="6"/>
        <v>191.99999999999983</v>
      </c>
    </row>
    <row r="325" spans="1:7" ht="14.25" customHeight="1">
      <c r="B325" s="422"/>
      <c r="C325" s="422"/>
      <c r="D325" t="s">
        <v>15</v>
      </c>
      <c r="E325" s="2">
        <v>5</v>
      </c>
      <c r="G325" s="2">
        <f t="shared" si="6"/>
        <v>196.99999999999983</v>
      </c>
    </row>
    <row r="326" spans="1:7" ht="14.25" customHeight="1">
      <c r="A326" s="3">
        <v>43852</v>
      </c>
      <c r="B326" s="422">
        <v>19556</v>
      </c>
      <c r="C326" s="422" t="s">
        <v>26</v>
      </c>
      <c r="D326" t="s">
        <v>12</v>
      </c>
      <c r="F326" s="2">
        <v>127.3</v>
      </c>
      <c r="G326" s="2">
        <f t="shared" si="6"/>
        <v>69.699999999999832</v>
      </c>
    </row>
    <row r="327" spans="1:7" ht="14.25" customHeight="1">
      <c r="A327" s="3">
        <v>43852</v>
      </c>
      <c r="B327" s="422">
        <v>19556</v>
      </c>
      <c r="C327" s="422" t="s">
        <v>26</v>
      </c>
      <c r="D327" t="s">
        <v>13</v>
      </c>
      <c r="F327" s="2">
        <v>4.7</v>
      </c>
      <c r="G327" s="2">
        <f t="shared" si="6"/>
        <v>64.999999999999829</v>
      </c>
    </row>
    <row r="328" spans="1:7" ht="14.25" customHeight="1">
      <c r="A328" s="3">
        <v>44086</v>
      </c>
      <c r="B328" s="422">
        <v>20290</v>
      </c>
      <c r="C328" s="422" t="s">
        <v>26</v>
      </c>
      <c r="D328" t="s">
        <v>14</v>
      </c>
      <c r="F328" s="2">
        <v>60</v>
      </c>
      <c r="G328" s="2">
        <f t="shared" si="6"/>
        <v>4.9999999999998295</v>
      </c>
    </row>
    <row r="329" spans="1:7" ht="14.25" customHeight="1">
      <c r="A329" s="3">
        <v>44086</v>
      </c>
      <c r="B329" s="422">
        <v>20290</v>
      </c>
      <c r="C329" s="422" t="s">
        <v>26</v>
      </c>
      <c r="D329" t="s">
        <v>15</v>
      </c>
      <c r="F329" s="2">
        <v>5</v>
      </c>
      <c r="G329" s="2">
        <f t="shared" si="6"/>
        <v>-1.7053025658242404E-13</v>
      </c>
    </row>
    <row r="330" spans="1:7" ht="14.25" customHeight="1">
      <c r="A330" s="31">
        <v>43830</v>
      </c>
      <c r="B330" s="421" t="s">
        <v>10</v>
      </c>
      <c r="C330" s="421" t="s">
        <v>27</v>
      </c>
      <c r="D330" t="s">
        <v>12</v>
      </c>
      <c r="E330" s="2">
        <v>133.1</v>
      </c>
      <c r="G330" s="2">
        <f t="shared" si="6"/>
        <v>133.09999999999982</v>
      </c>
    </row>
    <row r="331" spans="1:7" ht="14.25" customHeight="1">
      <c r="B331" s="422"/>
      <c r="C331" s="422"/>
      <c r="D331" t="s">
        <v>13</v>
      </c>
      <c r="E331" s="2">
        <v>4.7</v>
      </c>
      <c r="G331" s="2">
        <f t="shared" si="6"/>
        <v>137.79999999999981</v>
      </c>
    </row>
    <row r="332" spans="1:7" ht="14.25" customHeight="1">
      <c r="B332" s="422"/>
      <c r="C332" s="422"/>
      <c r="D332" t="s">
        <v>14</v>
      </c>
      <c r="E332" s="2">
        <v>60</v>
      </c>
      <c r="G332" s="2">
        <f t="shared" si="6"/>
        <v>197.79999999999981</v>
      </c>
    </row>
    <row r="333" spans="1:7" ht="14.25" customHeight="1">
      <c r="B333" s="422"/>
      <c r="C333" s="422"/>
      <c r="D333" t="s">
        <v>15</v>
      </c>
      <c r="E333" s="2">
        <v>5</v>
      </c>
      <c r="G333" s="2">
        <f t="shared" si="6"/>
        <v>202.79999999999981</v>
      </c>
    </row>
    <row r="334" spans="1:7" ht="14.25" customHeight="1">
      <c r="A334" s="3">
        <v>43886</v>
      </c>
      <c r="B334" s="422">
        <v>19784</v>
      </c>
      <c r="C334" s="422" t="s">
        <v>27</v>
      </c>
      <c r="D334" t="s">
        <v>12</v>
      </c>
      <c r="F334" s="2">
        <v>133.1</v>
      </c>
      <c r="G334" s="2">
        <f t="shared" si="6"/>
        <v>69.699999999999818</v>
      </c>
    </row>
    <row r="335" spans="1:7" ht="14.25" customHeight="1">
      <c r="A335" s="3">
        <v>43886</v>
      </c>
      <c r="B335" s="422">
        <v>19784</v>
      </c>
      <c r="C335" s="422" t="s">
        <v>27</v>
      </c>
      <c r="D335" t="s">
        <v>13</v>
      </c>
      <c r="F335" s="2">
        <v>4.7</v>
      </c>
      <c r="G335" s="2">
        <f t="shared" si="6"/>
        <v>64.999999999999815</v>
      </c>
    </row>
    <row r="336" spans="1:7" ht="14.25" customHeight="1">
      <c r="A336" s="3">
        <v>44086</v>
      </c>
      <c r="B336" s="422">
        <v>20290</v>
      </c>
      <c r="C336" s="422" t="s">
        <v>27</v>
      </c>
      <c r="D336" t="s">
        <v>14</v>
      </c>
      <c r="F336" s="2">
        <v>60</v>
      </c>
      <c r="G336" s="2">
        <f t="shared" si="6"/>
        <v>4.9999999999998153</v>
      </c>
    </row>
    <row r="337" spans="1:7" ht="14.25" customHeight="1">
      <c r="A337" s="3">
        <v>44086</v>
      </c>
      <c r="B337" s="422">
        <v>20290</v>
      </c>
      <c r="C337" s="422" t="s">
        <v>27</v>
      </c>
      <c r="D337" t="s">
        <v>15</v>
      </c>
      <c r="F337" s="2">
        <v>5</v>
      </c>
      <c r="G337" s="2">
        <f t="shared" si="6"/>
        <v>-1.8474111129762605E-13</v>
      </c>
    </row>
    <row r="338" spans="1:7" ht="14.25" customHeight="1">
      <c r="A338" s="31">
        <v>43861</v>
      </c>
      <c r="B338" s="421" t="s">
        <v>10</v>
      </c>
      <c r="C338" s="421" t="s">
        <v>11</v>
      </c>
      <c r="D338" t="s">
        <v>12</v>
      </c>
      <c r="E338" s="2">
        <v>138.1</v>
      </c>
      <c r="F338" s="21"/>
      <c r="G338" s="2">
        <f t="shared" si="6"/>
        <v>138.0999999999998</v>
      </c>
    </row>
    <row r="339" spans="1:7" ht="14.25" customHeight="1">
      <c r="B339" s="422"/>
      <c r="C339" s="422"/>
      <c r="D339" t="s">
        <v>13</v>
      </c>
      <c r="E339" s="2">
        <v>4.5</v>
      </c>
      <c r="G339" s="2">
        <f t="shared" si="6"/>
        <v>142.5999999999998</v>
      </c>
    </row>
    <row r="340" spans="1:7" ht="14.25" customHeight="1">
      <c r="B340" s="422"/>
      <c r="C340" s="422"/>
      <c r="D340" t="s">
        <v>14</v>
      </c>
      <c r="E340" s="2">
        <v>60</v>
      </c>
      <c r="G340" s="2">
        <f t="shared" si="6"/>
        <v>202.5999999999998</v>
      </c>
    </row>
    <row r="341" spans="1:7" ht="14.25" customHeight="1">
      <c r="B341" s="422"/>
      <c r="C341" s="422"/>
      <c r="D341" t="s">
        <v>15</v>
      </c>
      <c r="E341" s="2">
        <v>5</v>
      </c>
      <c r="G341" s="2">
        <f t="shared" si="6"/>
        <v>207.5999999999998</v>
      </c>
    </row>
    <row r="342" spans="1:7" ht="14.25" customHeight="1">
      <c r="B342" s="422"/>
      <c r="C342" s="422"/>
      <c r="D342" t="s">
        <v>70</v>
      </c>
      <c r="E342" s="2">
        <v>93</v>
      </c>
      <c r="G342" s="2">
        <f t="shared" si="6"/>
        <v>300.5999999999998</v>
      </c>
    </row>
    <row r="343" spans="1:7" ht="14.25" customHeight="1">
      <c r="A343" s="3">
        <v>44151</v>
      </c>
      <c r="B343" s="422">
        <v>20681</v>
      </c>
      <c r="C343" s="422" t="s">
        <v>11</v>
      </c>
      <c r="D343" t="s">
        <v>12</v>
      </c>
      <c r="F343" s="2">
        <v>138.1</v>
      </c>
      <c r="G343" s="2">
        <f t="shared" si="6"/>
        <v>162.4999999999998</v>
      </c>
    </row>
    <row r="344" spans="1:7" ht="14.25" customHeight="1">
      <c r="A344" s="3">
        <v>44151</v>
      </c>
      <c r="B344" s="422">
        <v>20681</v>
      </c>
      <c r="C344" s="422" t="s">
        <v>11</v>
      </c>
      <c r="D344" t="s">
        <v>13</v>
      </c>
      <c r="F344" s="2">
        <v>4.5</v>
      </c>
      <c r="G344" s="2">
        <f t="shared" si="6"/>
        <v>157.9999999999998</v>
      </c>
    </row>
    <row r="345" spans="1:7" ht="14.25" customHeight="1">
      <c r="A345" s="3">
        <v>44221</v>
      </c>
      <c r="B345" s="422">
        <v>21394</v>
      </c>
      <c r="C345" s="422" t="s">
        <v>11</v>
      </c>
      <c r="D345" t="s">
        <v>14</v>
      </c>
      <c r="F345" s="2">
        <v>60</v>
      </c>
      <c r="G345" s="2">
        <f t="shared" si="6"/>
        <v>97.999999999999801</v>
      </c>
    </row>
    <row r="346" spans="1:7" ht="14.25" customHeight="1">
      <c r="A346" s="3">
        <v>44221</v>
      </c>
      <c r="B346" s="422">
        <v>21394</v>
      </c>
      <c r="C346" s="422" t="s">
        <v>11</v>
      </c>
      <c r="D346" t="s">
        <v>29</v>
      </c>
      <c r="F346" s="2">
        <v>5</v>
      </c>
      <c r="G346" s="2">
        <f t="shared" si="6"/>
        <v>92.999999999999801</v>
      </c>
    </row>
    <row r="347" spans="1:7" ht="14.25" customHeight="1">
      <c r="B347" s="422" t="s">
        <v>61</v>
      </c>
      <c r="C347" s="422"/>
      <c r="D347" t="s">
        <v>70</v>
      </c>
      <c r="F347" s="2">
        <v>46.5</v>
      </c>
      <c r="G347" s="2">
        <f t="shared" si="6"/>
        <v>46.499999999999801</v>
      </c>
    </row>
    <row r="348" spans="1:7" ht="14.25" customHeight="1">
      <c r="A348" s="3">
        <v>45322</v>
      </c>
      <c r="B348" s="422" t="s">
        <v>77</v>
      </c>
      <c r="C348" s="422" t="s">
        <v>11</v>
      </c>
      <c r="D348" t="s">
        <v>70</v>
      </c>
      <c r="F348" s="2">
        <v>46.5</v>
      </c>
      <c r="G348" s="2">
        <f t="shared" si="6"/>
        <v>-1.9895196601282805E-13</v>
      </c>
    </row>
    <row r="349" spans="1:7" ht="14.25" customHeight="1">
      <c r="A349" s="31">
        <v>43890</v>
      </c>
      <c r="B349" s="421" t="s">
        <v>10</v>
      </c>
      <c r="C349" s="421" t="s">
        <v>17</v>
      </c>
      <c r="D349" t="s">
        <v>12</v>
      </c>
      <c r="E349" s="2">
        <v>143.4</v>
      </c>
      <c r="G349" s="2">
        <f t="shared" si="6"/>
        <v>143.39999999999981</v>
      </c>
    </row>
    <row r="350" spans="1:7" ht="14.25" customHeight="1">
      <c r="B350" s="422"/>
      <c r="C350" s="422"/>
      <c r="D350" t="s">
        <v>13</v>
      </c>
      <c r="E350" s="2">
        <v>4.8</v>
      </c>
      <c r="G350" s="2">
        <f t="shared" si="6"/>
        <v>148.19999999999982</v>
      </c>
    </row>
    <row r="351" spans="1:7" ht="14.25" customHeight="1">
      <c r="B351" s="422"/>
      <c r="C351" s="422"/>
      <c r="D351" t="s">
        <v>14</v>
      </c>
      <c r="E351" s="2">
        <v>58</v>
      </c>
      <c r="G351" s="2">
        <f t="shared" si="6"/>
        <v>206.19999999999982</v>
      </c>
    </row>
    <row r="352" spans="1:7" ht="14.25" customHeight="1">
      <c r="B352" s="422"/>
      <c r="C352" s="422"/>
      <c r="D352" t="s">
        <v>29</v>
      </c>
      <c r="E352" s="2">
        <v>5</v>
      </c>
      <c r="G352" s="2">
        <f t="shared" si="6"/>
        <v>211.19999999999982</v>
      </c>
    </row>
    <row r="353" spans="1:7" ht="14.25" customHeight="1">
      <c r="A353" s="3">
        <v>44158</v>
      </c>
      <c r="B353" s="422">
        <v>20875</v>
      </c>
      <c r="C353" s="422" t="s">
        <v>17</v>
      </c>
      <c r="D353" t="s">
        <v>12</v>
      </c>
      <c r="F353" s="2">
        <v>143.4</v>
      </c>
      <c r="G353" s="2">
        <f t="shared" si="6"/>
        <v>67.799999999999812</v>
      </c>
    </row>
    <row r="354" spans="1:7" ht="14.25" customHeight="1">
      <c r="A354" s="3">
        <v>44158</v>
      </c>
      <c r="B354" s="422">
        <v>20875</v>
      </c>
      <c r="C354" s="422" t="s">
        <v>17</v>
      </c>
      <c r="D354" t="s">
        <v>13</v>
      </c>
      <c r="F354" s="2">
        <v>4.8</v>
      </c>
      <c r="G354" s="2">
        <f t="shared" ref="G354:G355" si="7">+G353+E354-F354</f>
        <v>62.999999999999815</v>
      </c>
    </row>
    <row r="355" spans="1:7" ht="14.25" customHeight="1">
      <c r="A355" s="3">
        <v>44221</v>
      </c>
      <c r="B355" s="422">
        <v>21394</v>
      </c>
      <c r="C355" s="422" t="s">
        <v>17</v>
      </c>
      <c r="D355" t="s">
        <v>14</v>
      </c>
      <c r="F355" s="2">
        <v>58</v>
      </c>
      <c r="G355" s="2">
        <f t="shared" si="7"/>
        <v>4.9999999999998153</v>
      </c>
    </row>
    <row r="356" spans="1:7" ht="14.25" customHeight="1">
      <c r="A356" s="3">
        <v>44221</v>
      </c>
      <c r="B356" s="422">
        <v>21394</v>
      </c>
      <c r="C356" s="422" t="s">
        <v>17</v>
      </c>
      <c r="D356" t="s">
        <v>29</v>
      </c>
      <c r="F356" s="2">
        <v>5</v>
      </c>
      <c r="G356" s="2">
        <f t="shared" ref="G356:G417" si="8">+G355+E356-F356</f>
        <v>-1.8474111129762605E-13</v>
      </c>
    </row>
    <row r="357" spans="1:7" ht="14.25" customHeight="1">
      <c r="A357" s="31">
        <v>43921</v>
      </c>
      <c r="B357" s="421" t="s">
        <v>10</v>
      </c>
      <c r="C357" s="421" t="s">
        <v>18</v>
      </c>
      <c r="D357" t="s">
        <v>12</v>
      </c>
      <c r="E357" s="2">
        <v>108.7</v>
      </c>
      <c r="G357" s="2">
        <f t="shared" si="8"/>
        <v>108.69999999999982</v>
      </c>
    </row>
    <row r="358" spans="1:7" ht="14.25" customHeight="1">
      <c r="B358" s="422"/>
      <c r="C358" s="422"/>
      <c r="D358" t="s">
        <v>13</v>
      </c>
      <c r="E358" s="2">
        <v>4.5999999999999996</v>
      </c>
      <c r="G358" s="2">
        <f t="shared" si="8"/>
        <v>113.29999999999981</v>
      </c>
    </row>
    <row r="359" spans="1:7" ht="14.25" customHeight="1">
      <c r="B359" s="422"/>
      <c r="C359" s="422"/>
      <c r="D359" t="s">
        <v>14</v>
      </c>
      <c r="E359" s="2">
        <v>60</v>
      </c>
      <c r="G359" s="2">
        <f t="shared" si="8"/>
        <v>173.29999999999981</v>
      </c>
    </row>
    <row r="360" spans="1:7" ht="14.25" customHeight="1">
      <c r="B360" s="422"/>
      <c r="C360" s="422"/>
      <c r="D360" t="s">
        <v>29</v>
      </c>
      <c r="E360" s="2">
        <v>5</v>
      </c>
      <c r="G360" s="2">
        <f t="shared" si="8"/>
        <v>178.29999999999981</v>
      </c>
    </row>
    <row r="361" spans="1:7" ht="14.25" customHeight="1">
      <c r="A361" s="3">
        <v>44158</v>
      </c>
      <c r="B361" s="422">
        <v>20875</v>
      </c>
      <c r="C361" s="422" t="s">
        <v>18</v>
      </c>
      <c r="D361" t="s">
        <v>12</v>
      </c>
      <c r="F361" s="2">
        <v>108.7</v>
      </c>
      <c r="G361" s="2">
        <f t="shared" si="8"/>
        <v>69.59999999999981</v>
      </c>
    </row>
    <row r="362" spans="1:7" ht="14.25" customHeight="1">
      <c r="A362" s="3">
        <v>44158</v>
      </c>
      <c r="B362" s="422">
        <v>20875</v>
      </c>
      <c r="C362" s="422" t="s">
        <v>18</v>
      </c>
      <c r="D362" t="s">
        <v>13</v>
      </c>
      <c r="F362" s="2">
        <v>1.1000000000000001</v>
      </c>
      <c r="G362" s="2">
        <f t="shared" si="8"/>
        <v>68.499999999999815</v>
      </c>
    </row>
    <row r="363" spans="1:7" ht="14.25" customHeight="1">
      <c r="A363" s="3">
        <v>44158</v>
      </c>
      <c r="B363" s="422">
        <v>20877</v>
      </c>
      <c r="C363" s="422" t="s">
        <v>18</v>
      </c>
      <c r="D363" t="s">
        <v>13</v>
      </c>
      <c r="F363" s="2">
        <v>3.5</v>
      </c>
      <c r="G363" s="2">
        <f t="shared" si="8"/>
        <v>64.999999999999815</v>
      </c>
    </row>
    <row r="364" spans="1:7" ht="14.25" customHeight="1">
      <c r="A364" s="3">
        <v>44221</v>
      </c>
      <c r="B364" s="422">
        <v>21394</v>
      </c>
      <c r="C364" s="422" t="s">
        <v>18</v>
      </c>
      <c r="D364" t="s">
        <v>14</v>
      </c>
      <c r="F364" s="2">
        <v>60</v>
      </c>
      <c r="G364" s="2">
        <f t="shared" si="8"/>
        <v>4.9999999999998153</v>
      </c>
    </row>
    <row r="365" spans="1:7" ht="14.25" customHeight="1">
      <c r="A365" s="3">
        <v>44221</v>
      </c>
      <c r="B365" s="422">
        <v>21394</v>
      </c>
      <c r="C365" s="422" t="s">
        <v>18</v>
      </c>
      <c r="D365" t="s">
        <v>29</v>
      </c>
      <c r="F365" s="2">
        <v>5</v>
      </c>
      <c r="G365" s="2">
        <f t="shared" si="8"/>
        <v>-1.8474111129762605E-13</v>
      </c>
    </row>
    <row r="366" spans="1:7" ht="14.25" customHeight="1">
      <c r="A366" s="31">
        <v>43951</v>
      </c>
      <c r="B366" s="421" t="s">
        <v>10</v>
      </c>
      <c r="C366" s="421" t="s">
        <v>19</v>
      </c>
      <c r="D366" t="s">
        <v>12</v>
      </c>
      <c r="E366" s="2">
        <v>13.1</v>
      </c>
      <c r="G366" s="2">
        <f t="shared" si="8"/>
        <v>13.099999999999815</v>
      </c>
    </row>
    <row r="367" spans="1:7" ht="14.25" customHeight="1">
      <c r="B367" s="422"/>
      <c r="C367" s="422"/>
      <c r="D367" t="s">
        <v>13</v>
      </c>
      <c r="E367" s="2">
        <v>4.5999999999999996</v>
      </c>
      <c r="G367" s="2">
        <f t="shared" si="8"/>
        <v>17.699999999999815</v>
      </c>
    </row>
    <row r="368" spans="1:7" ht="14.25" customHeight="1">
      <c r="B368" s="422"/>
      <c r="C368" s="422"/>
      <c r="D368" t="s">
        <v>14</v>
      </c>
      <c r="E368" s="2">
        <v>60</v>
      </c>
      <c r="G368" s="2">
        <f t="shared" si="8"/>
        <v>77.699999999999818</v>
      </c>
    </row>
    <row r="369" spans="1:8" ht="14.25" customHeight="1">
      <c r="B369" s="422"/>
      <c r="C369" s="422"/>
      <c r="D369" t="s">
        <v>29</v>
      </c>
      <c r="E369" s="2">
        <v>5</v>
      </c>
      <c r="G369" s="2">
        <f t="shared" si="8"/>
        <v>82.699999999999818</v>
      </c>
    </row>
    <row r="370" spans="1:8" ht="14.25" customHeight="1">
      <c r="A370" s="3">
        <v>44158</v>
      </c>
      <c r="B370" s="422">
        <v>20877</v>
      </c>
      <c r="C370" s="422" t="s">
        <v>19</v>
      </c>
      <c r="D370" t="s">
        <v>12</v>
      </c>
      <c r="F370" s="2">
        <v>13.1</v>
      </c>
      <c r="G370" s="2">
        <f t="shared" si="8"/>
        <v>69.599999999999824</v>
      </c>
    </row>
    <row r="371" spans="1:8" ht="14.25" customHeight="1">
      <c r="A371" s="3">
        <v>44158</v>
      </c>
      <c r="B371" s="422">
        <v>20877</v>
      </c>
      <c r="C371" s="422" t="s">
        <v>19</v>
      </c>
      <c r="D371" t="s">
        <v>13</v>
      </c>
      <c r="F371" s="2">
        <v>4.5999999999999996</v>
      </c>
      <c r="G371" s="2">
        <f t="shared" si="8"/>
        <v>64.999999999999829</v>
      </c>
    </row>
    <row r="372" spans="1:8" ht="14.25" customHeight="1">
      <c r="A372" s="3">
        <v>44221</v>
      </c>
      <c r="B372" s="422">
        <v>21394</v>
      </c>
      <c r="C372" s="422" t="s">
        <v>19</v>
      </c>
      <c r="D372" t="s">
        <v>14</v>
      </c>
      <c r="F372" s="2">
        <v>60</v>
      </c>
      <c r="G372" s="2">
        <f t="shared" si="8"/>
        <v>4.9999999999998295</v>
      </c>
    </row>
    <row r="373" spans="1:8" ht="14.25" customHeight="1">
      <c r="A373" s="3">
        <v>44221</v>
      </c>
      <c r="B373" s="422">
        <v>21394</v>
      </c>
      <c r="C373" s="422" t="s">
        <v>19</v>
      </c>
      <c r="D373" t="s">
        <v>29</v>
      </c>
      <c r="F373" s="2">
        <v>5</v>
      </c>
      <c r="G373" s="2">
        <f t="shared" si="8"/>
        <v>-1.7053025658242404E-13</v>
      </c>
    </row>
    <row r="374" spans="1:8" ht="14.25" customHeight="1">
      <c r="A374" s="31">
        <v>43982</v>
      </c>
      <c r="B374" s="421" t="s">
        <v>10</v>
      </c>
      <c r="C374" s="421" t="s">
        <v>20</v>
      </c>
      <c r="D374" t="s">
        <v>12</v>
      </c>
      <c r="E374" s="2">
        <v>12.1</v>
      </c>
      <c r="G374" s="2">
        <f t="shared" si="8"/>
        <v>12.099999999999829</v>
      </c>
      <c r="H374" s="5"/>
    </row>
    <row r="375" spans="1:8">
      <c r="B375" s="422"/>
      <c r="C375" s="422"/>
      <c r="D375" t="s">
        <v>13</v>
      </c>
      <c r="E375" s="2">
        <v>2.5</v>
      </c>
      <c r="G375" s="2">
        <f t="shared" si="8"/>
        <v>14.599999999999829</v>
      </c>
    </row>
    <row r="376" spans="1:8">
      <c r="B376" s="422"/>
      <c r="C376" s="422"/>
      <c r="D376" t="s">
        <v>14</v>
      </c>
      <c r="E376" s="2">
        <v>60</v>
      </c>
      <c r="G376" s="2">
        <f t="shared" si="8"/>
        <v>74.599999999999824</v>
      </c>
    </row>
    <row r="377" spans="1:8">
      <c r="B377" s="422"/>
      <c r="C377" s="422"/>
      <c r="D377" t="s">
        <v>29</v>
      </c>
      <c r="E377" s="2">
        <v>5</v>
      </c>
      <c r="G377" s="2">
        <f t="shared" si="8"/>
        <v>79.599999999999824</v>
      </c>
    </row>
    <row r="378" spans="1:8">
      <c r="A378" s="3">
        <v>44158</v>
      </c>
      <c r="B378" s="422">
        <v>20877</v>
      </c>
      <c r="C378" s="422" t="s">
        <v>20</v>
      </c>
      <c r="D378" t="s">
        <v>12</v>
      </c>
      <c r="F378" s="2">
        <v>12.1</v>
      </c>
      <c r="G378" s="2">
        <f t="shared" si="8"/>
        <v>67.499999999999829</v>
      </c>
    </row>
    <row r="379" spans="1:8">
      <c r="A379" s="3">
        <v>44158</v>
      </c>
      <c r="B379" s="422">
        <v>20877</v>
      </c>
      <c r="C379" s="422" t="s">
        <v>20</v>
      </c>
      <c r="D379" t="s">
        <v>13</v>
      </c>
      <c r="F379" s="2">
        <v>2.5</v>
      </c>
      <c r="G379" s="2">
        <f t="shared" si="8"/>
        <v>64.999999999999829</v>
      </c>
    </row>
    <row r="380" spans="1:8">
      <c r="A380" s="3">
        <v>44221</v>
      </c>
      <c r="B380" s="422">
        <v>21394</v>
      </c>
      <c r="C380" s="422" t="s">
        <v>20</v>
      </c>
      <c r="D380" t="s">
        <v>14</v>
      </c>
      <c r="F380" s="2">
        <v>60</v>
      </c>
      <c r="G380" s="2">
        <f t="shared" si="8"/>
        <v>4.9999999999998295</v>
      </c>
    </row>
    <row r="381" spans="1:8">
      <c r="A381" s="3">
        <v>44221</v>
      </c>
      <c r="B381" s="422">
        <v>21394</v>
      </c>
      <c r="C381" s="422" t="s">
        <v>20</v>
      </c>
      <c r="D381" t="s">
        <v>29</v>
      </c>
      <c r="F381" s="2">
        <v>5</v>
      </c>
      <c r="G381" s="2">
        <f t="shared" si="8"/>
        <v>-1.7053025658242404E-13</v>
      </c>
    </row>
    <row r="382" spans="1:8">
      <c r="A382" s="31">
        <v>44012</v>
      </c>
      <c r="B382" s="421" t="s">
        <v>10</v>
      </c>
      <c r="C382" s="421" t="s">
        <v>21</v>
      </c>
      <c r="D382" t="s">
        <v>12</v>
      </c>
      <c r="E382" s="2">
        <v>10.7</v>
      </c>
      <c r="G382" s="2">
        <f t="shared" si="8"/>
        <v>10.699999999999829</v>
      </c>
    </row>
    <row r="383" spans="1:8">
      <c r="B383" s="422"/>
      <c r="C383" s="422"/>
      <c r="D383" t="s">
        <v>13</v>
      </c>
      <c r="E383" s="2">
        <v>1.2</v>
      </c>
      <c r="G383" s="2">
        <f t="shared" si="8"/>
        <v>11.899999999999828</v>
      </c>
    </row>
    <row r="384" spans="1:8">
      <c r="B384" s="422"/>
      <c r="C384" s="422"/>
      <c r="D384" t="s">
        <v>14</v>
      </c>
      <c r="E384" s="2">
        <v>60</v>
      </c>
      <c r="G384" s="2">
        <f t="shared" si="8"/>
        <v>71.899999999999835</v>
      </c>
    </row>
    <row r="385" spans="1:7">
      <c r="B385" s="422"/>
      <c r="C385" s="422"/>
      <c r="D385" t="s">
        <v>29</v>
      </c>
      <c r="E385" s="2">
        <v>5</v>
      </c>
      <c r="G385" s="2">
        <f t="shared" si="8"/>
        <v>76.899999999999835</v>
      </c>
    </row>
    <row r="386" spans="1:7">
      <c r="A386" s="3">
        <v>44158</v>
      </c>
      <c r="B386" s="422">
        <v>20877</v>
      </c>
      <c r="C386" s="422" t="s">
        <v>21</v>
      </c>
      <c r="D386" t="s">
        <v>12</v>
      </c>
      <c r="F386" s="2">
        <v>10.7</v>
      </c>
      <c r="G386" s="2">
        <f t="shared" si="8"/>
        <v>66.199999999999832</v>
      </c>
    </row>
    <row r="387" spans="1:7">
      <c r="A387" s="3">
        <v>44158</v>
      </c>
      <c r="B387" s="422">
        <v>20877</v>
      </c>
      <c r="C387" s="422" t="s">
        <v>21</v>
      </c>
      <c r="D387" t="s">
        <v>13</v>
      </c>
      <c r="F387" s="2">
        <v>1.2</v>
      </c>
      <c r="G387" s="2">
        <f t="shared" si="8"/>
        <v>64.999999999999829</v>
      </c>
    </row>
    <row r="388" spans="1:7">
      <c r="A388" s="3">
        <v>44221</v>
      </c>
      <c r="B388" s="422">
        <v>21394</v>
      </c>
      <c r="C388" s="422" t="s">
        <v>21</v>
      </c>
      <c r="D388" t="s">
        <v>14</v>
      </c>
      <c r="F388" s="2">
        <v>60</v>
      </c>
      <c r="G388" s="2">
        <f t="shared" si="8"/>
        <v>4.9999999999998295</v>
      </c>
    </row>
    <row r="389" spans="1:7">
      <c r="A389" s="3">
        <v>44221</v>
      </c>
      <c r="B389" s="422">
        <v>21394</v>
      </c>
      <c r="C389" s="422" t="s">
        <v>21</v>
      </c>
      <c r="D389" t="s">
        <v>29</v>
      </c>
      <c r="F389" s="2">
        <v>5</v>
      </c>
      <c r="G389" s="2">
        <f t="shared" si="8"/>
        <v>-1.7053025658242404E-13</v>
      </c>
    </row>
    <row r="390" spans="1:7">
      <c r="A390" s="31">
        <v>44043</v>
      </c>
      <c r="B390" s="421" t="s">
        <v>10</v>
      </c>
      <c r="C390" s="421" t="s">
        <v>22</v>
      </c>
      <c r="D390" t="s">
        <v>12</v>
      </c>
      <c r="E390" s="2">
        <v>71</v>
      </c>
      <c r="G390" s="2">
        <f t="shared" si="8"/>
        <v>70.999999999999829</v>
      </c>
    </row>
    <row r="391" spans="1:7">
      <c r="B391" s="422"/>
      <c r="C391" s="422"/>
      <c r="D391" t="s">
        <v>13</v>
      </c>
      <c r="E391" s="2">
        <v>5</v>
      </c>
      <c r="G391" s="2">
        <f t="shared" si="8"/>
        <v>75.999999999999829</v>
      </c>
    </row>
    <row r="392" spans="1:7">
      <c r="B392" s="422"/>
      <c r="C392" s="422"/>
      <c r="D392" t="s">
        <v>14</v>
      </c>
      <c r="E392" s="2">
        <v>60</v>
      </c>
      <c r="G392" s="2">
        <f t="shared" si="8"/>
        <v>135.99999999999983</v>
      </c>
    </row>
    <row r="393" spans="1:7">
      <c r="B393" s="422"/>
      <c r="C393" s="422"/>
      <c r="D393" t="s">
        <v>29</v>
      </c>
      <c r="E393" s="2">
        <v>5</v>
      </c>
      <c r="G393" s="2">
        <f t="shared" si="8"/>
        <v>140.99999999999983</v>
      </c>
    </row>
    <row r="394" spans="1:7">
      <c r="A394" s="3">
        <v>44158</v>
      </c>
      <c r="B394" s="422">
        <v>20877</v>
      </c>
      <c r="C394" s="422" t="s">
        <v>22</v>
      </c>
      <c r="D394" t="s">
        <v>12</v>
      </c>
      <c r="F394" s="2">
        <v>71</v>
      </c>
      <c r="G394" s="2">
        <f t="shared" si="8"/>
        <v>69.999999999999829</v>
      </c>
    </row>
    <row r="395" spans="1:7">
      <c r="A395" s="3">
        <v>44158</v>
      </c>
      <c r="B395" s="422">
        <v>20877</v>
      </c>
      <c r="C395" s="422" t="s">
        <v>22</v>
      </c>
      <c r="D395" t="s">
        <v>13</v>
      </c>
      <c r="F395" s="2">
        <v>5</v>
      </c>
      <c r="G395" s="2">
        <f t="shared" si="8"/>
        <v>64.999999999999829</v>
      </c>
    </row>
    <row r="396" spans="1:7">
      <c r="A396" s="3">
        <v>44221</v>
      </c>
      <c r="B396" s="422">
        <v>21394</v>
      </c>
      <c r="C396" s="422" t="s">
        <v>22</v>
      </c>
      <c r="D396" t="s">
        <v>31</v>
      </c>
      <c r="F396" s="2">
        <v>12</v>
      </c>
      <c r="G396" s="2">
        <f t="shared" si="8"/>
        <v>52.999999999999829</v>
      </c>
    </row>
    <row r="397" spans="1:7">
      <c r="A397" s="3">
        <v>44249</v>
      </c>
      <c r="B397" s="422">
        <v>21611</v>
      </c>
      <c r="C397" s="422" t="s">
        <v>22</v>
      </c>
      <c r="D397" t="s">
        <v>14</v>
      </c>
      <c r="F397" s="2">
        <v>48</v>
      </c>
      <c r="G397" s="2">
        <f t="shared" si="8"/>
        <v>4.9999999999998295</v>
      </c>
    </row>
    <row r="398" spans="1:7">
      <c r="A398" s="3">
        <v>44249</v>
      </c>
      <c r="B398" s="422">
        <v>21611</v>
      </c>
      <c r="C398" s="422" t="s">
        <v>22</v>
      </c>
      <c r="D398" t="s">
        <v>15</v>
      </c>
      <c r="F398" s="2">
        <v>5</v>
      </c>
      <c r="G398" s="2">
        <f t="shared" si="8"/>
        <v>-1.7053025658242404E-13</v>
      </c>
    </row>
    <row r="399" spans="1:7">
      <c r="A399" s="31">
        <v>44074</v>
      </c>
      <c r="B399" s="421" t="s">
        <v>10</v>
      </c>
      <c r="C399" s="421" t="s">
        <v>23</v>
      </c>
      <c r="D399" t="s">
        <v>12</v>
      </c>
      <c r="E399" s="2">
        <v>61.3</v>
      </c>
      <c r="G399" s="2">
        <f t="shared" si="8"/>
        <v>61.299999999999827</v>
      </c>
    </row>
    <row r="400" spans="1:7">
      <c r="B400" s="422"/>
      <c r="C400" s="422"/>
      <c r="D400" t="s">
        <v>13</v>
      </c>
      <c r="E400" s="2">
        <v>3.5</v>
      </c>
      <c r="G400" s="2">
        <f t="shared" si="8"/>
        <v>64.799999999999827</v>
      </c>
    </row>
    <row r="401" spans="1:7">
      <c r="B401" s="422"/>
      <c r="C401" s="422"/>
      <c r="D401" t="s">
        <v>14</v>
      </c>
      <c r="E401" s="2">
        <v>60</v>
      </c>
      <c r="G401" s="2">
        <f t="shared" si="8"/>
        <v>124.79999999999983</v>
      </c>
    </row>
    <row r="402" spans="1:7">
      <c r="B402" s="422"/>
      <c r="C402" s="422"/>
      <c r="D402" t="s">
        <v>29</v>
      </c>
      <c r="E402" s="2">
        <v>5</v>
      </c>
      <c r="G402" s="2">
        <f t="shared" si="8"/>
        <v>129.79999999999984</v>
      </c>
    </row>
    <row r="403" spans="1:7">
      <c r="B403" s="422"/>
      <c r="C403" s="422"/>
      <c r="D403" t="s">
        <v>33</v>
      </c>
      <c r="E403" s="2">
        <v>15</v>
      </c>
      <c r="G403" s="2">
        <f t="shared" si="8"/>
        <v>144.79999999999984</v>
      </c>
    </row>
    <row r="404" spans="1:7">
      <c r="A404" s="3">
        <v>44158</v>
      </c>
      <c r="B404" s="422">
        <v>20877</v>
      </c>
      <c r="C404" s="422" t="s">
        <v>23</v>
      </c>
      <c r="D404" t="s">
        <v>12</v>
      </c>
      <c r="F404" s="2">
        <v>6.3</v>
      </c>
      <c r="G404" s="2">
        <f t="shared" si="8"/>
        <v>138.49999999999983</v>
      </c>
    </row>
    <row r="405" spans="1:7">
      <c r="A405" s="3">
        <v>44200</v>
      </c>
      <c r="B405" s="422">
        <v>21315</v>
      </c>
      <c r="C405" s="422" t="s">
        <v>23</v>
      </c>
      <c r="D405" t="s">
        <v>12</v>
      </c>
      <c r="F405" s="2">
        <v>55</v>
      </c>
      <c r="G405" s="2">
        <f t="shared" si="8"/>
        <v>83.499999999999829</v>
      </c>
    </row>
    <row r="406" spans="1:7">
      <c r="A406" s="3">
        <v>44200</v>
      </c>
      <c r="B406" s="422">
        <v>21315</v>
      </c>
      <c r="C406" s="422" t="s">
        <v>23</v>
      </c>
      <c r="D406" t="s">
        <v>13</v>
      </c>
      <c r="F406" s="2">
        <v>3.5</v>
      </c>
      <c r="G406" s="2">
        <f t="shared" si="8"/>
        <v>79.999999999999829</v>
      </c>
    </row>
    <row r="407" spans="1:7">
      <c r="A407" s="3">
        <v>44218</v>
      </c>
      <c r="B407" s="422">
        <v>21393</v>
      </c>
      <c r="C407" s="422" t="s">
        <v>23</v>
      </c>
      <c r="D407" t="s">
        <v>33</v>
      </c>
      <c r="F407" s="2">
        <v>15</v>
      </c>
      <c r="G407" s="2">
        <f t="shared" si="8"/>
        <v>64.999999999999829</v>
      </c>
    </row>
    <row r="408" spans="1:7">
      <c r="A408" s="3">
        <v>44240</v>
      </c>
      <c r="B408" s="422">
        <v>21585</v>
      </c>
      <c r="C408" s="422" t="s">
        <v>23</v>
      </c>
      <c r="D408" t="s">
        <v>14</v>
      </c>
      <c r="F408" s="2">
        <v>60</v>
      </c>
      <c r="G408" s="2">
        <f t="shared" si="8"/>
        <v>4.9999999999998295</v>
      </c>
    </row>
    <row r="409" spans="1:7">
      <c r="A409" s="3">
        <v>44240</v>
      </c>
      <c r="B409" s="422">
        <v>21585</v>
      </c>
      <c r="C409" s="422" t="s">
        <v>23</v>
      </c>
      <c r="D409" t="s">
        <v>15</v>
      </c>
      <c r="F409" s="2">
        <v>5</v>
      </c>
      <c r="G409" s="2">
        <f t="shared" si="8"/>
        <v>-1.7053025658242404E-13</v>
      </c>
    </row>
    <row r="410" spans="1:7">
      <c r="A410" s="31">
        <v>44104</v>
      </c>
      <c r="B410" s="421" t="s">
        <v>10</v>
      </c>
      <c r="C410" s="421" t="s">
        <v>24</v>
      </c>
      <c r="D410" t="s">
        <v>12</v>
      </c>
      <c r="E410" s="2">
        <v>62.9</v>
      </c>
      <c r="G410" s="2">
        <f t="shared" si="8"/>
        <v>62.899999999999828</v>
      </c>
    </row>
    <row r="411" spans="1:7">
      <c r="B411" s="422"/>
      <c r="C411" s="422"/>
      <c r="D411" t="s">
        <v>13</v>
      </c>
      <c r="E411" s="2">
        <v>4.0999999999999996</v>
      </c>
      <c r="G411" s="2">
        <f t="shared" si="8"/>
        <v>66.999999999999829</v>
      </c>
    </row>
    <row r="412" spans="1:7">
      <c r="B412" s="422"/>
      <c r="C412" s="422"/>
      <c r="D412" t="s">
        <v>14</v>
      </c>
      <c r="E412" s="2">
        <v>60</v>
      </c>
      <c r="G412" s="2">
        <f t="shared" si="8"/>
        <v>126.99999999999983</v>
      </c>
    </row>
    <row r="413" spans="1:7">
      <c r="B413" s="422"/>
      <c r="C413" s="422"/>
      <c r="D413" t="s">
        <v>29</v>
      </c>
      <c r="E413" s="2">
        <v>5</v>
      </c>
      <c r="G413" s="2">
        <f t="shared" si="8"/>
        <v>131.99999999999983</v>
      </c>
    </row>
    <row r="414" spans="1:7">
      <c r="B414" s="422"/>
      <c r="C414" s="422"/>
      <c r="D414" t="s">
        <v>33</v>
      </c>
      <c r="E414" s="2">
        <v>8.5</v>
      </c>
      <c r="G414" s="2">
        <f t="shared" si="8"/>
        <v>140.49999999999983</v>
      </c>
    </row>
    <row r="415" spans="1:7">
      <c r="A415" s="3">
        <v>44200</v>
      </c>
      <c r="B415" s="422">
        <v>21315</v>
      </c>
      <c r="C415" s="422" t="s">
        <v>24</v>
      </c>
      <c r="D415" t="s">
        <v>12</v>
      </c>
      <c r="F415" s="2">
        <v>62.9</v>
      </c>
      <c r="G415" s="2">
        <f t="shared" si="8"/>
        <v>77.599999999999824</v>
      </c>
    </row>
    <row r="416" spans="1:7">
      <c r="A416" s="3">
        <v>44200</v>
      </c>
      <c r="B416" s="422">
        <v>21315</v>
      </c>
      <c r="C416" s="422" t="s">
        <v>24</v>
      </c>
      <c r="D416" t="s">
        <v>13</v>
      </c>
      <c r="F416" s="2">
        <v>4.0999999999999996</v>
      </c>
      <c r="G416" s="2">
        <f t="shared" si="8"/>
        <v>73.499999999999829</v>
      </c>
    </row>
    <row r="417" spans="1:7">
      <c r="A417" s="3">
        <v>44218</v>
      </c>
      <c r="B417" s="422">
        <v>21393</v>
      </c>
      <c r="C417" s="422" t="s">
        <v>24</v>
      </c>
      <c r="D417" t="s">
        <v>33</v>
      </c>
      <c r="F417" s="2">
        <v>8.5</v>
      </c>
      <c r="G417" s="2">
        <f t="shared" si="8"/>
        <v>64.999999999999829</v>
      </c>
    </row>
    <row r="418" spans="1:7">
      <c r="A418" s="3">
        <v>44249</v>
      </c>
      <c r="B418" s="422">
        <v>21611</v>
      </c>
      <c r="C418" s="422" t="s">
        <v>24</v>
      </c>
      <c r="D418" t="s">
        <v>14</v>
      </c>
      <c r="F418" s="2">
        <v>60</v>
      </c>
      <c r="G418" s="2">
        <f t="shared" ref="G418:G481" si="9">+G417+E418-F418</f>
        <v>4.9999999999998295</v>
      </c>
    </row>
    <row r="419" spans="1:7">
      <c r="A419" s="3">
        <v>44249</v>
      </c>
      <c r="B419" s="422">
        <v>21611</v>
      </c>
      <c r="C419" s="422" t="s">
        <v>24</v>
      </c>
      <c r="D419" t="s">
        <v>15</v>
      </c>
      <c r="F419" s="2">
        <v>5</v>
      </c>
      <c r="G419" s="2">
        <f t="shared" si="9"/>
        <v>-1.7053025658242404E-13</v>
      </c>
    </row>
    <row r="420" spans="1:7">
      <c r="A420" s="31">
        <v>44135</v>
      </c>
      <c r="B420" s="421" t="s">
        <v>10</v>
      </c>
      <c r="C420" s="421" t="s">
        <v>25</v>
      </c>
      <c r="D420" t="s">
        <v>12</v>
      </c>
      <c r="E420" s="2">
        <v>73.7</v>
      </c>
      <c r="G420" s="2">
        <f t="shared" si="9"/>
        <v>73.699999999999832</v>
      </c>
    </row>
    <row r="421" spans="1:7">
      <c r="B421" s="422"/>
      <c r="C421" s="422"/>
      <c r="D421" t="s">
        <v>13</v>
      </c>
      <c r="E421" s="2">
        <v>4.3</v>
      </c>
      <c r="G421" s="2">
        <f t="shared" si="9"/>
        <v>77.999999999999829</v>
      </c>
    </row>
    <row r="422" spans="1:7">
      <c r="B422" s="422"/>
      <c r="C422" s="422"/>
      <c r="D422" t="s">
        <v>14</v>
      </c>
      <c r="E422" s="2">
        <v>60</v>
      </c>
      <c r="G422" s="2">
        <f t="shared" si="9"/>
        <v>137.99999999999983</v>
      </c>
    </row>
    <row r="423" spans="1:7">
      <c r="B423" s="422"/>
      <c r="C423" s="422"/>
      <c r="D423" t="s">
        <v>29</v>
      </c>
      <c r="E423" s="2">
        <v>5</v>
      </c>
      <c r="G423" s="2">
        <f t="shared" si="9"/>
        <v>142.99999999999983</v>
      </c>
    </row>
    <row r="424" spans="1:7">
      <c r="B424" s="422"/>
      <c r="C424" s="422"/>
      <c r="D424" s="62" t="s">
        <v>36</v>
      </c>
      <c r="E424" s="2">
        <v>10</v>
      </c>
      <c r="G424" s="2">
        <f t="shared" si="9"/>
        <v>152.99999999999983</v>
      </c>
    </row>
    <row r="425" spans="1:7">
      <c r="B425" s="422"/>
      <c r="C425" s="422"/>
      <c r="D425" s="62" t="s">
        <v>37</v>
      </c>
      <c r="E425" s="2">
        <v>10</v>
      </c>
      <c r="G425" s="2">
        <f t="shared" si="9"/>
        <v>162.99999999999983</v>
      </c>
    </row>
    <row r="426" spans="1:7">
      <c r="A426" s="3">
        <v>44204</v>
      </c>
      <c r="B426" s="422">
        <v>21354</v>
      </c>
      <c r="C426" s="422" t="s">
        <v>25</v>
      </c>
      <c r="D426" s="62" t="s">
        <v>12</v>
      </c>
      <c r="F426" s="2">
        <v>73.7</v>
      </c>
      <c r="G426" s="2">
        <f t="shared" si="9"/>
        <v>89.299999999999827</v>
      </c>
    </row>
    <row r="427" spans="1:7">
      <c r="A427" s="3">
        <v>44204</v>
      </c>
      <c r="B427" s="422">
        <v>21354</v>
      </c>
      <c r="C427" s="422" t="s">
        <v>25</v>
      </c>
      <c r="D427" s="62" t="s">
        <v>13</v>
      </c>
      <c r="F427" s="2">
        <v>4.3</v>
      </c>
      <c r="G427" s="2">
        <f t="shared" si="9"/>
        <v>84.999999999999829</v>
      </c>
    </row>
    <row r="428" spans="1:7">
      <c r="A428" s="3">
        <v>44258</v>
      </c>
      <c r="B428" s="422">
        <v>21720</v>
      </c>
      <c r="C428" s="422" t="s">
        <v>25</v>
      </c>
      <c r="D428" s="62" t="s">
        <v>36</v>
      </c>
      <c r="F428" s="2">
        <v>10</v>
      </c>
      <c r="G428" s="2">
        <f t="shared" si="9"/>
        <v>74.999999999999829</v>
      </c>
    </row>
    <row r="429" spans="1:7">
      <c r="A429" s="3">
        <v>44258</v>
      </c>
      <c r="B429" s="422">
        <v>21720</v>
      </c>
      <c r="C429" s="422" t="s">
        <v>25</v>
      </c>
      <c r="D429" s="62" t="s">
        <v>37</v>
      </c>
      <c r="F429" s="2">
        <v>10</v>
      </c>
      <c r="G429" s="2">
        <f t="shared" si="9"/>
        <v>64.999999999999829</v>
      </c>
    </row>
    <row r="430" spans="1:7">
      <c r="A430" s="3">
        <v>44258</v>
      </c>
      <c r="B430" s="422">
        <v>21720</v>
      </c>
      <c r="C430" s="422" t="s">
        <v>25</v>
      </c>
      <c r="D430" s="62" t="s">
        <v>14</v>
      </c>
      <c r="F430" s="2">
        <v>60</v>
      </c>
      <c r="G430" s="2">
        <f t="shared" si="9"/>
        <v>4.9999999999998295</v>
      </c>
    </row>
    <row r="431" spans="1:7">
      <c r="A431" s="3">
        <v>44258</v>
      </c>
      <c r="B431" s="422">
        <v>21720</v>
      </c>
      <c r="C431" s="422" t="s">
        <v>25</v>
      </c>
      <c r="D431" s="62" t="s">
        <v>15</v>
      </c>
      <c r="F431" s="2">
        <v>5</v>
      </c>
      <c r="G431" s="2">
        <f t="shared" si="9"/>
        <v>-1.7053025658242404E-13</v>
      </c>
    </row>
    <row r="432" spans="1:7">
      <c r="A432" s="31">
        <v>44165</v>
      </c>
      <c r="B432" s="421" t="s">
        <v>10</v>
      </c>
      <c r="C432" s="421" t="s">
        <v>26</v>
      </c>
      <c r="D432" s="62" t="s">
        <v>12</v>
      </c>
      <c r="E432" s="2">
        <v>69.900000000000006</v>
      </c>
      <c r="G432" s="2">
        <f t="shared" si="9"/>
        <v>69.899999999999835</v>
      </c>
    </row>
    <row r="433" spans="1:7">
      <c r="B433" s="422"/>
      <c r="C433" s="422"/>
      <c r="D433" s="62" t="s">
        <v>13</v>
      </c>
      <c r="E433" s="2">
        <v>4.5</v>
      </c>
      <c r="G433" s="2">
        <f t="shared" si="9"/>
        <v>74.399999999999835</v>
      </c>
    </row>
    <row r="434" spans="1:7">
      <c r="B434" s="422"/>
      <c r="C434" s="422"/>
      <c r="D434" s="62" t="s">
        <v>14</v>
      </c>
      <c r="E434" s="2">
        <v>60</v>
      </c>
      <c r="G434" s="2">
        <f t="shared" si="9"/>
        <v>134.39999999999984</v>
      </c>
    </row>
    <row r="435" spans="1:7">
      <c r="B435" s="422"/>
      <c r="C435" s="422"/>
      <c r="D435" s="62" t="s">
        <v>29</v>
      </c>
      <c r="E435" s="2">
        <v>5</v>
      </c>
      <c r="G435" s="2">
        <f t="shared" si="9"/>
        <v>139.39999999999984</v>
      </c>
    </row>
    <row r="436" spans="1:7">
      <c r="A436" s="3">
        <v>44204</v>
      </c>
      <c r="B436" s="422">
        <v>21354</v>
      </c>
      <c r="C436" s="422" t="s">
        <v>26</v>
      </c>
      <c r="D436" s="62" t="s">
        <v>12</v>
      </c>
      <c r="F436" s="2">
        <v>69.900000000000006</v>
      </c>
      <c r="G436" s="2">
        <f t="shared" si="9"/>
        <v>69.499999999999829</v>
      </c>
    </row>
    <row r="437" spans="1:7">
      <c r="A437" s="3">
        <v>44204</v>
      </c>
      <c r="B437" s="422">
        <v>21354</v>
      </c>
      <c r="C437" s="422" t="s">
        <v>26</v>
      </c>
      <c r="D437" s="62" t="s">
        <v>13</v>
      </c>
      <c r="F437" s="2">
        <v>4.5</v>
      </c>
      <c r="G437" s="2">
        <f t="shared" si="9"/>
        <v>64.999999999999829</v>
      </c>
    </row>
    <row r="438" spans="1:7">
      <c r="A438" s="3">
        <v>44320</v>
      </c>
      <c r="B438" s="422">
        <v>22326</v>
      </c>
      <c r="C438" s="422" t="s">
        <v>26</v>
      </c>
      <c r="D438" s="62" t="s">
        <v>14</v>
      </c>
      <c r="F438" s="2">
        <v>60</v>
      </c>
      <c r="G438" s="2">
        <f t="shared" si="9"/>
        <v>4.9999999999998295</v>
      </c>
    </row>
    <row r="439" spans="1:7">
      <c r="A439" s="3">
        <v>44320</v>
      </c>
      <c r="B439" s="422">
        <v>22326</v>
      </c>
      <c r="C439" s="422" t="s">
        <v>26</v>
      </c>
      <c r="D439" s="62" t="s">
        <v>15</v>
      </c>
      <c r="F439" s="2">
        <v>5</v>
      </c>
      <c r="G439" s="2">
        <f t="shared" si="9"/>
        <v>-1.7053025658242404E-13</v>
      </c>
    </row>
    <row r="440" spans="1:7">
      <c r="A440" s="31">
        <v>44196</v>
      </c>
      <c r="B440" s="421" t="s">
        <v>10</v>
      </c>
      <c r="C440" s="421" t="s">
        <v>27</v>
      </c>
      <c r="D440" t="s">
        <v>12</v>
      </c>
      <c r="E440" s="67">
        <v>85.6</v>
      </c>
      <c r="G440" s="2">
        <f t="shared" si="9"/>
        <v>85.599999999999824</v>
      </c>
    </row>
    <row r="441" spans="1:7">
      <c r="B441" s="422"/>
      <c r="C441" s="422"/>
      <c r="D441" t="s">
        <v>13</v>
      </c>
      <c r="E441" s="67">
        <v>4</v>
      </c>
      <c r="G441" s="2">
        <f t="shared" si="9"/>
        <v>89.599999999999824</v>
      </c>
    </row>
    <row r="442" spans="1:7">
      <c r="B442" s="422"/>
      <c r="C442" s="422"/>
      <c r="D442" t="s">
        <v>31</v>
      </c>
      <c r="E442" s="67">
        <v>60</v>
      </c>
      <c r="G442" s="2">
        <f t="shared" si="9"/>
        <v>149.59999999999982</v>
      </c>
    </row>
    <row r="443" spans="1:7">
      <c r="B443" s="422"/>
      <c r="C443" s="422"/>
      <c r="D443" t="s">
        <v>29</v>
      </c>
      <c r="E443" s="67">
        <v>5</v>
      </c>
      <c r="G443" s="2">
        <f t="shared" si="9"/>
        <v>154.59999999999982</v>
      </c>
    </row>
    <row r="444" spans="1:7">
      <c r="A444" s="3">
        <v>44238</v>
      </c>
      <c r="B444" s="422">
        <v>21563</v>
      </c>
      <c r="C444" s="422" t="s">
        <v>27</v>
      </c>
      <c r="D444" t="s">
        <v>12</v>
      </c>
      <c r="E444" s="67"/>
      <c r="F444" s="2">
        <v>85.6</v>
      </c>
      <c r="G444" s="2">
        <f t="shared" si="9"/>
        <v>68.999999999999829</v>
      </c>
    </row>
    <row r="445" spans="1:7">
      <c r="A445" s="3">
        <v>44238</v>
      </c>
      <c r="B445" s="422">
        <v>21563</v>
      </c>
      <c r="C445" s="422" t="s">
        <v>27</v>
      </c>
      <c r="D445" t="s">
        <v>13</v>
      </c>
      <c r="E445" s="67"/>
      <c r="F445" s="2">
        <v>4</v>
      </c>
      <c r="G445" s="2">
        <f t="shared" si="9"/>
        <v>64.999999999999829</v>
      </c>
    </row>
    <row r="446" spans="1:7">
      <c r="A446" s="3">
        <v>44330</v>
      </c>
      <c r="B446" s="422">
        <v>22456</v>
      </c>
      <c r="C446" s="422" t="s">
        <v>27</v>
      </c>
      <c r="D446" t="s">
        <v>14</v>
      </c>
      <c r="E446" s="67"/>
      <c r="F446" s="2">
        <v>60</v>
      </c>
      <c r="G446" s="2">
        <f t="shared" si="9"/>
        <v>4.9999999999998295</v>
      </c>
    </row>
    <row r="447" spans="1:7">
      <c r="A447" s="3">
        <v>44330</v>
      </c>
      <c r="B447" s="422">
        <v>22456</v>
      </c>
      <c r="C447" s="422" t="s">
        <v>27</v>
      </c>
      <c r="D447" t="s">
        <v>15</v>
      </c>
      <c r="E447" s="67"/>
      <c r="F447" s="2">
        <v>5</v>
      </c>
      <c r="G447" s="2">
        <f t="shared" si="9"/>
        <v>-1.7053025658242404E-13</v>
      </c>
    </row>
    <row r="448" spans="1:7">
      <c r="A448" s="31">
        <v>44227</v>
      </c>
      <c r="B448" s="421" t="s">
        <v>10</v>
      </c>
      <c r="C448" s="421" t="s">
        <v>11</v>
      </c>
      <c r="D448" t="s">
        <v>12</v>
      </c>
      <c r="E448" s="67">
        <v>85.4</v>
      </c>
      <c r="G448" s="2">
        <f t="shared" si="9"/>
        <v>85.399999999999835</v>
      </c>
    </row>
    <row r="449" spans="1:7">
      <c r="B449" s="422"/>
      <c r="C449" s="422"/>
      <c r="D449" t="s">
        <v>13</v>
      </c>
      <c r="E449" s="67">
        <v>5</v>
      </c>
      <c r="G449" s="2">
        <f t="shared" si="9"/>
        <v>90.399999999999835</v>
      </c>
    </row>
    <row r="450" spans="1:7">
      <c r="B450" s="422"/>
      <c r="C450" s="422"/>
      <c r="D450" t="s">
        <v>31</v>
      </c>
      <c r="E450" s="67">
        <v>60</v>
      </c>
      <c r="G450" s="2">
        <f t="shared" si="9"/>
        <v>150.39999999999984</v>
      </c>
    </row>
    <row r="451" spans="1:7">
      <c r="B451" s="422"/>
      <c r="C451" s="422"/>
      <c r="D451" t="s">
        <v>29</v>
      </c>
      <c r="E451" s="67">
        <v>5</v>
      </c>
      <c r="G451" s="2">
        <f t="shared" si="9"/>
        <v>155.39999999999984</v>
      </c>
    </row>
    <row r="452" spans="1:7">
      <c r="A452" s="3">
        <v>44306</v>
      </c>
      <c r="B452" s="422">
        <v>22215</v>
      </c>
      <c r="C452" s="422" t="s">
        <v>11</v>
      </c>
      <c r="D452" t="s">
        <v>12</v>
      </c>
      <c r="E452" s="67"/>
      <c r="F452" s="2">
        <v>85.4</v>
      </c>
      <c r="G452" s="2">
        <f t="shared" si="9"/>
        <v>69.999999999999829</v>
      </c>
    </row>
    <row r="453" spans="1:7">
      <c r="A453" s="3">
        <v>44306</v>
      </c>
      <c r="B453" s="422">
        <v>22215</v>
      </c>
      <c r="C453" s="422" t="s">
        <v>11</v>
      </c>
      <c r="D453" t="s">
        <v>13</v>
      </c>
      <c r="E453" s="67"/>
      <c r="F453" s="2">
        <v>5</v>
      </c>
      <c r="G453" s="2">
        <f t="shared" si="9"/>
        <v>64.999999999999829</v>
      </c>
    </row>
    <row r="454" spans="1:7">
      <c r="A454" s="3">
        <v>44330</v>
      </c>
      <c r="B454" s="422">
        <v>22456</v>
      </c>
      <c r="C454" s="422" t="s">
        <v>11</v>
      </c>
      <c r="D454" t="s">
        <v>14</v>
      </c>
      <c r="E454" s="67"/>
      <c r="F454" s="2">
        <v>60</v>
      </c>
      <c r="G454" s="2">
        <f t="shared" si="9"/>
        <v>4.9999999999998295</v>
      </c>
    </row>
    <row r="455" spans="1:7">
      <c r="A455" s="3">
        <v>44330</v>
      </c>
      <c r="B455" s="422">
        <v>22456</v>
      </c>
      <c r="C455" s="422" t="s">
        <v>11</v>
      </c>
      <c r="D455" t="s">
        <v>15</v>
      </c>
      <c r="E455" s="67"/>
      <c r="F455" s="2">
        <v>5</v>
      </c>
      <c r="G455" s="2">
        <f t="shared" si="9"/>
        <v>-1.7053025658242404E-13</v>
      </c>
    </row>
    <row r="456" spans="1:7">
      <c r="A456" s="31">
        <v>44255</v>
      </c>
      <c r="B456" s="421" t="s">
        <v>10</v>
      </c>
      <c r="C456" s="421" t="s">
        <v>17</v>
      </c>
      <c r="D456" t="s">
        <v>12</v>
      </c>
      <c r="E456" s="67">
        <v>77.3</v>
      </c>
      <c r="G456" s="2">
        <f t="shared" si="9"/>
        <v>77.299999999999827</v>
      </c>
    </row>
    <row r="457" spans="1:7">
      <c r="B457" s="422"/>
      <c r="C457" s="422"/>
      <c r="D457" t="s">
        <v>13</v>
      </c>
      <c r="E457" s="67">
        <v>5.7</v>
      </c>
      <c r="G457" s="2">
        <f t="shared" si="9"/>
        <v>82.999999999999829</v>
      </c>
    </row>
    <row r="458" spans="1:7">
      <c r="B458" s="422"/>
      <c r="C458" s="422"/>
      <c r="D458" t="s">
        <v>31</v>
      </c>
      <c r="E458" s="67">
        <v>56</v>
      </c>
      <c r="G458" s="2">
        <f t="shared" si="9"/>
        <v>138.99999999999983</v>
      </c>
    </row>
    <row r="459" spans="1:7">
      <c r="B459" s="422"/>
      <c r="C459" s="422"/>
      <c r="D459" t="s">
        <v>29</v>
      </c>
      <c r="E459" s="67">
        <v>5</v>
      </c>
      <c r="G459" s="2">
        <f t="shared" si="9"/>
        <v>143.99999999999983</v>
      </c>
    </row>
    <row r="460" spans="1:7">
      <c r="B460" s="422"/>
      <c r="C460" s="422"/>
      <c r="D460" t="s">
        <v>38</v>
      </c>
      <c r="E460" s="67">
        <v>10</v>
      </c>
      <c r="G460" s="2">
        <f t="shared" si="9"/>
        <v>153.99999999999983</v>
      </c>
    </row>
    <row r="461" spans="1:7">
      <c r="A461" s="3">
        <v>44258</v>
      </c>
      <c r="B461" s="422">
        <v>21720</v>
      </c>
      <c r="C461" s="422" t="s">
        <v>17</v>
      </c>
      <c r="D461" t="s">
        <v>38</v>
      </c>
      <c r="E461" s="67"/>
      <c r="F461" s="2">
        <v>10</v>
      </c>
      <c r="G461" s="2">
        <f t="shared" si="9"/>
        <v>143.99999999999983</v>
      </c>
    </row>
    <row r="462" spans="1:7">
      <c r="A462" s="3">
        <v>44306</v>
      </c>
      <c r="B462" s="422">
        <v>22215</v>
      </c>
      <c r="C462" s="422" t="s">
        <v>17</v>
      </c>
      <c r="D462" t="s">
        <v>12</v>
      </c>
      <c r="E462" s="67"/>
      <c r="F462" s="2">
        <v>77.3</v>
      </c>
      <c r="G462" s="2">
        <f t="shared" si="9"/>
        <v>66.699999999999832</v>
      </c>
    </row>
    <row r="463" spans="1:7">
      <c r="A463" s="3">
        <v>44306</v>
      </c>
      <c r="B463" s="422">
        <v>22215</v>
      </c>
      <c r="C463" s="422" t="s">
        <v>17</v>
      </c>
      <c r="D463" t="s">
        <v>13</v>
      </c>
      <c r="E463" s="67"/>
      <c r="F463" s="2">
        <v>5.7</v>
      </c>
      <c r="G463" s="2">
        <f t="shared" si="9"/>
        <v>60.999999999999829</v>
      </c>
    </row>
    <row r="464" spans="1:7">
      <c r="A464" s="3">
        <v>44337</v>
      </c>
      <c r="B464" s="422">
        <v>22518</v>
      </c>
      <c r="C464" s="422" t="s">
        <v>17</v>
      </c>
      <c r="D464" t="s">
        <v>14</v>
      </c>
      <c r="E464" s="67"/>
      <c r="F464" s="2">
        <v>56</v>
      </c>
      <c r="G464" s="2">
        <f t="shared" si="9"/>
        <v>4.9999999999998295</v>
      </c>
    </row>
    <row r="465" spans="1:7">
      <c r="A465" s="3">
        <v>44337</v>
      </c>
      <c r="B465" s="422">
        <v>22518</v>
      </c>
      <c r="C465" s="422" t="s">
        <v>17</v>
      </c>
      <c r="D465" t="s">
        <v>15</v>
      </c>
      <c r="E465" s="67"/>
      <c r="F465" s="2">
        <v>5</v>
      </c>
      <c r="G465" s="2">
        <f t="shared" si="9"/>
        <v>-1.7053025658242404E-13</v>
      </c>
    </row>
    <row r="466" spans="1:7">
      <c r="A466" s="31">
        <v>44286</v>
      </c>
      <c r="B466" s="421" t="s">
        <v>10</v>
      </c>
      <c r="C466" s="421" t="s">
        <v>18</v>
      </c>
      <c r="D466" t="s">
        <v>12</v>
      </c>
      <c r="E466" s="67">
        <v>84.8</v>
      </c>
      <c r="G466" s="2">
        <f t="shared" si="9"/>
        <v>84.799999999999827</v>
      </c>
    </row>
    <row r="467" spans="1:7">
      <c r="B467" s="422"/>
      <c r="C467" s="422"/>
      <c r="D467" t="s">
        <v>13</v>
      </c>
      <c r="E467" s="67">
        <v>3.8</v>
      </c>
      <c r="G467" s="2">
        <f t="shared" si="9"/>
        <v>88.599999999999824</v>
      </c>
    </row>
    <row r="468" spans="1:7">
      <c r="B468" s="422"/>
      <c r="C468" s="422"/>
      <c r="D468" t="s">
        <v>31</v>
      </c>
      <c r="E468" s="67">
        <v>60</v>
      </c>
      <c r="G468" s="2">
        <f t="shared" si="9"/>
        <v>148.59999999999982</v>
      </c>
    </row>
    <row r="469" spans="1:7">
      <c r="B469" s="422"/>
      <c r="C469" s="422"/>
      <c r="D469" t="s">
        <v>29</v>
      </c>
      <c r="E469" s="67">
        <v>5</v>
      </c>
      <c r="G469" s="2">
        <f t="shared" si="9"/>
        <v>153.59999999999982</v>
      </c>
    </row>
    <row r="470" spans="1:7">
      <c r="B470" s="422"/>
      <c r="C470" s="422"/>
      <c r="D470" t="s">
        <v>40</v>
      </c>
      <c r="E470" s="67">
        <v>10</v>
      </c>
      <c r="G470" s="2">
        <f t="shared" si="9"/>
        <v>163.59999999999982</v>
      </c>
    </row>
    <row r="471" spans="1:7">
      <c r="A471" s="3">
        <v>44277</v>
      </c>
      <c r="B471" s="422">
        <v>22015</v>
      </c>
      <c r="C471" s="422" t="s">
        <v>18</v>
      </c>
      <c r="D471" t="s">
        <v>40</v>
      </c>
      <c r="E471" s="67"/>
      <c r="F471" s="2">
        <v>10</v>
      </c>
      <c r="G471" s="2">
        <f t="shared" si="9"/>
        <v>153.59999999999982</v>
      </c>
    </row>
    <row r="472" spans="1:7">
      <c r="A472" s="3">
        <v>44330</v>
      </c>
      <c r="B472" s="422">
        <v>22456</v>
      </c>
      <c r="C472" s="422" t="s">
        <v>18</v>
      </c>
      <c r="D472" t="s">
        <v>12</v>
      </c>
      <c r="E472" s="67"/>
      <c r="F472" s="2">
        <v>84.8</v>
      </c>
      <c r="G472" s="2">
        <f t="shared" si="9"/>
        <v>68.799999999999827</v>
      </c>
    </row>
    <row r="473" spans="1:7">
      <c r="A473" s="3">
        <v>44330</v>
      </c>
      <c r="B473" s="422">
        <v>22456</v>
      </c>
      <c r="C473" s="422" t="s">
        <v>18</v>
      </c>
      <c r="D473" t="s">
        <v>13</v>
      </c>
      <c r="E473" s="67"/>
      <c r="F473" s="2">
        <v>3.8</v>
      </c>
      <c r="G473" s="2">
        <f t="shared" si="9"/>
        <v>64.999999999999829</v>
      </c>
    </row>
    <row r="474" spans="1:7">
      <c r="A474" s="3">
        <v>44337</v>
      </c>
      <c r="B474" s="422">
        <v>22518</v>
      </c>
      <c r="C474" s="422" t="s">
        <v>18</v>
      </c>
      <c r="D474" t="s">
        <v>14</v>
      </c>
      <c r="E474" s="67"/>
      <c r="F474" s="2">
        <v>60</v>
      </c>
      <c r="G474" s="2">
        <f t="shared" si="9"/>
        <v>4.9999999999998295</v>
      </c>
    </row>
    <row r="475" spans="1:7">
      <c r="A475" s="3">
        <v>44337</v>
      </c>
      <c r="B475" s="422">
        <v>22518</v>
      </c>
      <c r="C475" s="422" t="s">
        <v>18</v>
      </c>
      <c r="D475" t="s">
        <v>15</v>
      </c>
      <c r="E475" s="67"/>
      <c r="F475" s="2">
        <v>5</v>
      </c>
      <c r="G475" s="2">
        <f t="shared" si="9"/>
        <v>-1.7053025658242404E-13</v>
      </c>
    </row>
    <row r="476" spans="1:7">
      <c r="A476" s="31">
        <v>44316</v>
      </c>
      <c r="B476" s="421" t="s">
        <v>10</v>
      </c>
      <c r="C476" s="421" t="s">
        <v>19</v>
      </c>
      <c r="D476" t="s">
        <v>12</v>
      </c>
      <c r="E476" s="67">
        <v>81.8</v>
      </c>
      <c r="G476" s="2">
        <f t="shared" si="9"/>
        <v>81.799999999999827</v>
      </c>
    </row>
    <row r="477" spans="1:7">
      <c r="B477" s="422"/>
      <c r="C477" s="422"/>
      <c r="D477" t="s">
        <v>13</v>
      </c>
      <c r="E477" s="67">
        <v>4.8</v>
      </c>
      <c r="G477" s="2">
        <f t="shared" si="9"/>
        <v>86.599999999999824</v>
      </c>
    </row>
    <row r="478" spans="1:7">
      <c r="B478" s="422"/>
      <c r="C478" s="422"/>
      <c r="D478" t="s">
        <v>31</v>
      </c>
      <c r="E478" s="67">
        <v>60</v>
      </c>
      <c r="G478" s="2">
        <f t="shared" si="9"/>
        <v>146.59999999999982</v>
      </c>
    </row>
    <row r="479" spans="1:7">
      <c r="B479" s="422"/>
      <c r="C479" s="422"/>
      <c r="D479" t="s">
        <v>29</v>
      </c>
      <c r="E479" s="67">
        <v>5</v>
      </c>
      <c r="G479" s="2">
        <f t="shared" si="9"/>
        <v>151.59999999999982</v>
      </c>
    </row>
    <row r="480" spans="1:7">
      <c r="A480" s="3">
        <v>44337</v>
      </c>
      <c r="B480" s="422">
        <v>22518</v>
      </c>
      <c r="C480" s="422" t="s">
        <v>19</v>
      </c>
      <c r="D480" t="s">
        <v>14</v>
      </c>
      <c r="E480" s="67"/>
      <c r="F480" s="2">
        <v>60</v>
      </c>
      <c r="G480" s="2">
        <f t="shared" si="9"/>
        <v>91.599999999999824</v>
      </c>
    </row>
    <row r="481" spans="1:15">
      <c r="A481" s="3">
        <v>44337</v>
      </c>
      <c r="B481" s="422">
        <v>22518</v>
      </c>
      <c r="C481" s="422" t="s">
        <v>19</v>
      </c>
      <c r="D481" t="s">
        <v>15</v>
      </c>
      <c r="E481" s="67"/>
      <c r="F481" s="2">
        <v>5</v>
      </c>
      <c r="G481" s="2">
        <f t="shared" si="9"/>
        <v>86.599999999999824</v>
      </c>
    </row>
    <row r="482" spans="1:15">
      <c r="A482" s="3">
        <v>44362</v>
      </c>
      <c r="B482" s="422">
        <v>22815</v>
      </c>
      <c r="C482" s="422" t="s">
        <v>19</v>
      </c>
      <c r="D482" t="s">
        <v>12</v>
      </c>
      <c r="E482" s="67"/>
      <c r="F482" s="2">
        <v>81.8</v>
      </c>
      <c r="G482" s="2">
        <f t="shared" ref="G482:G564" si="10">+G481+E482-F482</f>
        <v>4.7999999999998266</v>
      </c>
    </row>
    <row r="483" spans="1:15">
      <c r="A483" s="3">
        <v>44362</v>
      </c>
      <c r="B483" s="422">
        <v>22815</v>
      </c>
      <c r="C483" s="422" t="s">
        <v>19</v>
      </c>
      <c r="D483" t="s">
        <v>13</v>
      </c>
      <c r="E483" s="67"/>
      <c r="F483" s="2">
        <v>4.8</v>
      </c>
      <c r="G483" s="2">
        <f t="shared" si="10"/>
        <v>-1.7319479184152442E-13</v>
      </c>
    </row>
    <row r="484" spans="1:15">
      <c r="A484" s="31">
        <v>44347</v>
      </c>
      <c r="B484" s="421" t="s">
        <v>10</v>
      </c>
      <c r="C484" s="421" t="s">
        <v>20</v>
      </c>
      <c r="D484" t="s">
        <v>12</v>
      </c>
      <c r="E484" s="67">
        <v>66.5</v>
      </c>
      <c r="G484" s="2">
        <f t="shared" si="10"/>
        <v>66.499999999999829</v>
      </c>
    </row>
    <row r="485" spans="1:15">
      <c r="B485" s="422"/>
      <c r="C485" s="422"/>
      <c r="D485" t="s">
        <v>13</v>
      </c>
      <c r="E485" s="67">
        <v>3.5</v>
      </c>
      <c r="G485" s="2">
        <f t="shared" si="10"/>
        <v>69.999999999999829</v>
      </c>
    </row>
    <row r="486" spans="1:15">
      <c r="B486" s="422"/>
      <c r="C486" s="422"/>
      <c r="D486" t="s">
        <v>31</v>
      </c>
      <c r="E486" s="67">
        <v>60</v>
      </c>
      <c r="G486" s="2">
        <f t="shared" si="10"/>
        <v>129.99999999999983</v>
      </c>
    </row>
    <row r="487" spans="1:15">
      <c r="B487" s="422"/>
      <c r="C487" s="422"/>
      <c r="D487" t="s">
        <v>29</v>
      </c>
      <c r="E487" s="67">
        <v>5</v>
      </c>
      <c r="G487" s="2">
        <f t="shared" si="10"/>
        <v>134.99999999999983</v>
      </c>
    </row>
    <row r="488" spans="1:15">
      <c r="A488" s="3">
        <v>44394</v>
      </c>
      <c r="B488" s="422">
        <v>23056</v>
      </c>
      <c r="C488" s="422" t="s">
        <v>20</v>
      </c>
      <c r="D488" t="s">
        <v>12</v>
      </c>
      <c r="E488" s="67"/>
      <c r="F488" s="2">
        <v>66.5</v>
      </c>
      <c r="G488" s="2">
        <f t="shared" si="10"/>
        <v>68.499999999999829</v>
      </c>
    </row>
    <row r="489" spans="1:15">
      <c r="A489" s="3">
        <v>44394</v>
      </c>
      <c r="B489" s="422">
        <v>23056</v>
      </c>
      <c r="C489" s="422" t="s">
        <v>20</v>
      </c>
      <c r="D489" t="s">
        <v>13</v>
      </c>
      <c r="E489" s="67"/>
      <c r="F489" s="2">
        <v>3.5</v>
      </c>
      <c r="G489" s="2">
        <f t="shared" si="10"/>
        <v>64.999999999999829</v>
      </c>
    </row>
    <row r="490" spans="1:15">
      <c r="A490" s="3">
        <v>44839</v>
      </c>
      <c r="B490" s="422">
        <v>25582</v>
      </c>
      <c r="C490" s="422" t="s">
        <v>20</v>
      </c>
      <c r="D490" t="s">
        <v>14</v>
      </c>
      <c r="E490" s="73"/>
      <c r="F490" s="73">
        <v>60</v>
      </c>
      <c r="G490" s="2">
        <f t="shared" si="10"/>
        <v>4.9999999999998295</v>
      </c>
    </row>
    <row r="491" spans="1:15">
      <c r="A491" s="3">
        <v>44839</v>
      </c>
      <c r="B491" s="422">
        <v>25582</v>
      </c>
      <c r="C491" s="422" t="s">
        <v>20</v>
      </c>
      <c r="D491" t="s">
        <v>15</v>
      </c>
      <c r="E491" s="73"/>
      <c r="F491" s="73">
        <v>5</v>
      </c>
      <c r="G491" s="2">
        <f t="shared" si="10"/>
        <v>-1.7053025658242404E-13</v>
      </c>
    </row>
    <row r="492" spans="1:15">
      <c r="A492" s="31">
        <v>44377</v>
      </c>
      <c r="B492" s="421" t="s">
        <v>10</v>
      </c>
      <c r="C492" s="421" t="s">
        <v>21</v>
      </c>
      <c r="D492" t="s">
        <v>12</v>
      </c>
      <c r="E492" s="67">
        <v>72.900000000000006</v>
      </c>
      <c r="G492" s="2">
        <f t="shared" si="10"/>
        <v>72.899999999999835</v>
      </c>
    </row>
    <row r="493" spans="1:15">
      <c r="B493" s="422"/>
      <c r="C493" s="422"/>
      <c r="D493" t="s">
        <v>13</v>
      </c>
      <c r="E493" s="67">
        <v>5.4</v>
      </c>
      <c r="G493" s="2">
        <f t="shared" si="10"/>
        <v>78.299999999999841</v>
      </c>
    </row>
    <row r="494" spans="1:15">
      <c r="B494" s="422"/>
      <c r="C494" s="422"/>
      <c r="D494" t="s">
        <v>31</v>
      </c>
      <c r="E494" s="67">
        <v>60</v>
      </c>
      <c r="G494" s="2">
        <f t="shared" si="10"/>
        <v>138.29999999999984</v>
      </c>
    </row>
    <row r="495" spans="1:15">
      <c r="B495" s="422"/>
      <c r="C495" s="422"/>
      <c r="D495" t="s">
        <v>29</v>
      </c>
      <c r="E495" s="67">
        <v>5</v>
      </c>
      <c r="G495" s="2">
        <f t="shared" si="10"/>
        <v>143.29999999999984</v>
      </c>
      <c r="O495" s="2"/>
    </row>
    <row r="496" spans="1:15">
      <c r="A496" s="70">
        <v>44442</v>
      </c>
      <c r="B496" s="422">
        <v>23369</v>
      </c>
      <c r="C496" s="422" t="s">
        <v>21</v>
      </c>
      <c r="D496" t="s">
        <v>12</v>
      </c>
      <c r="E496" s="67"/>
      <c r="F496" s="67">
        <v>72.900000000000006</v>
      </c>
      <c r="G496" s="2">
        <f t="shared" si="10"/>
        <v>70.399999999999835</v>
      </c>
      <c r="O496" s="2"/>
    </row>
    <row r="497" spans="1:16">
      <c r="A497" s="70">
        <v>44442</v>
      </c>
      <c r="B497" s="422">
        <v>23369</v>
      </c>
      <c r="C497" s="422" t="s">
        <v>21</v>
      </c>
      <c r="D497" t="s">
        <v>13</v>
      </c>
      <c r="E497" s="67"/>
      <c r="F497" s="67">
        <v>5.4</v>
      </c>
      <c r="G497" s="2">
        <f t="shared" si="10"/>
        <v>64.999999999999829</v>
      </c>
      <c r="O497" s="2"/>
    </row>
    <row r="498" spans="1:16">
      <c r="A498" s="3">
        <v>44839</v>
      </c>
      <c r="B498" s="422">
        <v>25582</v>
      </c>
      <c r="C498" s="422" t="s">
        <v>21</v>
      </c>
      <c r="D498" t="s">
        <v>14</v>
      </c>
      <c r="E498" s="73"/>
      <c r="F498" s="73">
        <v>60</v>
      </c>
      <c r="G498" s="2">
        <f t="shared" si="10"/>
        <v>4.9999999999998295</v>
      </c>
      <c r="O498" s="2"/>
    </row>
    <row r="499" spans="1:16">
      <c r="A499" s="3">
        <v>44839</v>
      </c>
      <c r="B499" s="422">
        <v>25582</v>
      </c>
      <c r="C499" s="422" t="s">
        <v>21</v>
      </c>
      <c r="D499" t="s">
        <v>15</v>
      </c>
      <c r="E499" s="73"/>
      <c r="F499" s="73">
        <v>5</v>
      </c>
      <c r="G499" s="2">
        <f t="shared" si="10"/>
        <v>-1.7053025658242404E-13</v>
      </c>
      <c r="O499" s="2"/>
    </row>
    <row r="500" spans="1:16">
      <c r="A500" s="81">
        <v>44408</v>
      </c>
      <c r="B500" s="421" t="s">
        <v>10</v>
      </c>
      <c r="C500" s="421" t="s">
        <v>22</v>
      </c>
      <c r="D500" t="s">
        <v>12</v>
      </c>
      <c r="E500" s="2">
        <v>63.8</v>
      </c>
      <c r="G500" s="2">
        <f t="shared" si="10"/>
        <v>63.799999999999827</v>
      </c>
      <c r="O500" s="2"/>
    </row>
    <row r="501" spans="1:16">
      <c r="A501" s="70"/>
      <c r="B501" s="422"/>
      <c r="C501" s="422"/>
      <c r="D501" t="s">
        <v>13</v>
      </c>
      <c r="E501" s="2">
        <v>2.8</v>
      </c>
      <c r="G501" s="2">
        <f t="shared" si="10"/>
        <v>66.599999999999824</v>
      </c>
      <c r="O501" s="2"/>
    </row>
    <row r="502" spans="1:16">
      <c r="A502" s="70"/>
      <c r="B502" s="422"/>
      <c r="C502" s="422"/>
      <c r="D502" t="s">
        <v>14</v>
      </c>
      <c r="E502" s="2">
        <v>60</v>
      </c>
      <c r="G502" s="2">
        <f t="shared" si="10"/>
        <v>126.59999999999982</v>
      </c>
      <c r="O502" s="2"/>
    </row>
    <row r="503" spans="1:16">
      <c r="A503" s="70"/>
      <c r="B503" s="422"/>
      <c r="C503" s="422"/>
      <c r="D503" t="s">
        <v>15</v>
      </c>
      <c r="E503" s="2">
        <v>5</v>
      </c>
      <c r="G503" s="2">
        <f t="shared" si="10"/>
        <v>131.59999999999982</v>
      </c>
      <c r="O503" s="2"/>
    </row>
    <row r="504" spans="1:16">
      <c r="A504" s="70">
        <v>44442</v>
      </c>
      <c r="B504" s="422">
        <v>23369</v>
      </c>
      <c r="C504" s="422" t="s">
        <v>22</v>
      </c>
      <c r="D504" t="s">
        <v>12</v>
      </c>
      <c r="E504" s="73"/>
      <c r="F504" s="2">
        <v>63.8</v>
      </c>
      <c r="G504" s="2">
        <f t="shared" si="10"/>
        <v>67.799999999999827</v>
      </c>
      <c r="O504" s="2"/>
    </row>
    <row r="505" spans="1:16">
      <c r="A505" s="70">
        <v>44442</v>
      </c>
      <c r="B505" s="422">
        <v>23369</v>
      </c>
      <c r="C505" s="422" t="s">
        <v>22</v>
      </c>
      <c r="D505" t="s">
        <v>13</v>
      </c>
      <c r="E505" s="73"/>
      <c r="F505" s="2">
        <v>2.8</v>
      </c>
      <c r="G505" s="2">
        <f t="shared" si="10"/>
        <v>64.999999999999829</v>
      </c>
      <c r="O505" s="2"/>
    </row>
    <row r="506" spans="1:16">
      <c r="A506" s="3">
        <v>44839</v>
      </c>
      <c r="B506" s="422">
        <v>25582</v>
      </c>
      <c r="C506" s="422" t="s">
        <v>22</v>
      </c>
      <c r="D506" t="s">
        <v>14</v>
      </c>
      <c r="E506" s="73"/>
      <c r="F506" s="73">
        <v>60</v>
      </c>
      <c r="G506" s="2">
        <f t="shared" si="10"/>
        <v>4.9999999999998295</v>
      </c>
      <c r="O506" s="2"/>
    </row>
    <row r="507" spans="1:16">
      <c r="A507" s="3">
        <v>44839</v>
      </c>
      <c r="B507" s="422">
        <v>25582</v>
      </c>
      <c r="C507" s="422" t="s">
        <v>22</v>
      </c>
      <c r="D507" t="s">
        <v>15</v>
      </c>
      <c r="E507" s="73"/>
      <c r="F507" s="73">
        <v>5</v>
      </c>
      <c r="G507" s="2">
        <f t="shared" si="10"/>
        <v>-1.7053025658242404E-13</v>
      </c>
      <c r="O507" s="2"/>
    </row>
    <row r="508" spans="1:16">
      <c r="A508" s="31">
        <v>44439</v>
      </c>
      <c r="B508" s="421" t="s">
        <v>10</v>
      </c>
      <c r="C508" s="421" t="s">
        <v>23</v>
      </c>
      <c r="D508" t="s">
        <v>12</v>
      </c>
      <c r="E508" s="73">
        <v>74.3</v>
      </c>
      <c r="G508" s="2">
        <f t="shared" si="10"/>
        <v>74.299999999999827</v>
      </c>
      <c r="O508" s="2"/>
    </row>
    <row r="509" spans="1:16">
      <c r="B509" s="422"/>
      <c r="C509" s="422"/>
      <c r="D509" t="s">
        <v>13</v>
      </c>
      <c r="E509" s="73">
        <v>3.1</v>
      </c>
      <c r="G509" s="2">
        <f t="shared" si="10"/>
        <v>77.399999999999821</v>
      </c>
      <c r="O509" s="2"/>
    </row>
    <row r="510" spans="1:16">
      <c r="B510" s="422"/>
      <c r="C510" s="422"/>
      <c r="D510" t="s">
        <v>14</v>
      </c>
      <c r="E510" s="73">
        <v>60</v>
      </c>
      <c r="G510" s="2">
        <f t="shared" si="10"/>
        <v>137.39999999999981</v>
      </c>
    </row>
    <row r="511" spans="1:16">
      <c r="B511" s="422"/>
      <c r="C511" s="422"/>
      <c r="D511" t="s">
        <v>15</v>
      </c>
      <c r="E511" s="73">
        <v>5</v>
      </c>
      <c r="G511" s="2">
        <f t="shared" si="10"/>
        <v>142.39999999999981</v>
      </c>
      <c r="O511" s="5"/>
      <c r="P511" s="28"/>
    </row>
    <row r="512" spans="1:16">
      <c r="A512" s="3">
        <v>44467</v>
      </c>
      <c r="B512" s="422">
        <v>23516</v>
      </c>
      <c r="C512" s="422" t="s">
        <v>23</v>
      </c>
      <c r="D512" t="s">
        <v>12</v>
      </c>
      <c r="E512" s="73"/>
      <c r="F512" s="2">
        <v>74.3</v>
      </c>
      <c r="G512" s="2">
        <f t="shared" si="10"/>
        <v>68.09999999999981</v>
      </c>
      <c r="O512" s="5"/>
    </row>
    <row r="513" spans="1:7">
      <c r="A513" s="3">
        <v>44467</v>
      </c>
      <c r="B513" s="422">
        <v>23516</v>
      </c>
      <c r="C513" s="422" t="s">
        <v>23</v>
      </c>
      <c r="D513" t="s">
        <v>13</v>
      </c>
      <c r="E513" s="73"/>
      <c r="F513" s="2">
        <v>3.1</v>
      </c>
      <c r="G513" s="2">
        <f t="shared" si="10"/>
        <v>64.999999999999815</v>
      </c>
    </row>
    <row r="514" spans="1:7">
      <c r="A514" s="3">
        <v>44839</v>
      </c>
      <c r="B514" s="422">
        <v>25582</v>
      </c>
      <c r="C514" s="422" t="s">
        <v>23</v>
      </c>
      <c r="D514" t="s">
        <v>14</v>
      </c>
      <c r="E514" s="73"/>
      <c r="F514" s="73">
        <v>60</v>
      </c>
      <c r="G514" s="2">
        <f t="shared" si="10"/>
        <v>4.9999999999998153</v>
      </c>
    </row>
    <row r="515" spans="1:7">
      <c r="A515" s="3">
        <v>44839</v>
      </c>
      <c r="B515" s="422">
        <v>25582</v>
      </c>
      <c r="C515" s="422" t="s">
        <v>23</v>
      </c>
      <c r="D515" t="s">
        <v>15</v>
      </c>
      <c r="E515" s="73"/>
      <c r="F515" s="73">
        <v>5</v>
      </c>
      <c r="G515" s="2">
        <f t="shared" si="10"/>
        <v>-1.8474111129762605E-13</v>
      </c>
    </row>
    <row r="516" spans="1:7">
      <c r="A516" s="31">
        <v>44469</v>
      </c>
      <c r="B516" s="421" t="s">
        <v>10</v>
      </c>
      <c r="C516" s="421" t="s">
        <v>41</v>
      </c>
      <c r="D516" t="s">
        <v>12</v>
      </c>
      <c r="E516" s="73">
        <v>76.900000000000006</v>
      </c>
      <c r="G516" s="2">
        <f t="shared" si="10"/>
        <v>76.899999999999821</v>
      </c>
    </row>
    <row r="517" spans="1:7">
      <c r="B517" s="422"/>
      <c r="C517" s="422"/>
      <c r="D517" t="s">
        <v>13</v>
      </c>
      <c r="E517" s="73">
        <v>4.7</v>
      </c>
      <c r="G517" s="2">
        <f t="shared" si="10"/>
        <v>81.599999999999824</v>
      </c>
    </row>
    <row r="518" spans="1:7">
      <c r="B518" s="422"/>
      <c r="C518" s="422"/>
      <c r="D518" t="s">
        <v>14</v>
      </c>
      <c r="E518" s="73">
        <v>60</v>
      </c>
      <c r="G518" s="2">
        <f t="shared" si="10"/>
        <v>141.59999999999982</v>
      </c>
    </row>
    <row r="519" spans="1:7">
      <c r="B519" s="422"/>
      <c r="C519" s="422"/>
      <c r="D519" t="s">
        <v>15</v>
      </c>
      <c r="E519" s="73">
        <v>5</v>
      </c>
      <c r="G519" s="2">
        <f t="shared" si="10"/>
        <v>146.59999999999982</v>
      </c>
    </row>
    <row r="520" spans="1:7">
      <c r="A520" s="3">
        <v>44513</v>
      </c>
      <c r="B520" s="422">
        <v>23814</v>
      </c>
      <c r="C520" s="422" t="s">
        <v>41</v>
      </c>
      <c r="D520" t="s">
        <v>12</v>
      </c>
      <c r="E520" s="73"/>
      <c r="F520" s="73">
        <v>76.900000000000006</v>
      </c>
      <c r="G520" s="2">
        <f t="shared" si="10"/>
        <v>69.699999999999818</v>
      </c>
    </row>
    <row r="521" spans="1:7">
      <c r="A521" s="3">
        <v>44513</v>
      </c>
      <c r="B521" s="422">
        <v>23814</v>
      </c>
      <c r="C521" s="422" t="s">
        <v>41</v>
      </c>
      <c r="D521" t="s">
        <v>13</v>
      </c>
      <c r="E521" s="73"/>
      <c r="F521" s="73">
        <v>4.7</v>
      </c>
      <c r="G521" s="2">
        <f t="shared" si="10"/>
        <v>64.999999999999815</v>
      </c>
    </row>
    <row r="522" spans="1:7">
      <c r="A522" s="3">
        <v>44839</v>
      </c>
      <c r="B522" s="422">
        <v>25583</v>
      </c>
      <c r="C522" s="422" t="s">
        <v>41</v>
      </c>
      <c r="D522" t="s">
        <v>14</v>
      </c>
      <c r="E522" s="73"/>
      <c r="F522" s="73">
        <v>60</v>
      </c>
      <c r="G522" s="2">
        <f t="shared" si="10"/>
        <v>4.9999999999998153</v>
      </c>
    </row>
    <row r="523" spans="1:7">
      <c r="A523" s="3">
        <v>44839</v>
      </c>
      <c r="B523" s="422">
        <v>25583</v>
      </c>
      <c r="C523" s="422" t="s">
        <v>41</v>
      </c>
      <c r="D523" t="s">
        <v>15</v>
      </c>
      <c r="E523" s="73"/>
      <c r="F523" s="73">
        <v>5</v>
      </c>
      <c r="G523" s="2">
        <f t="shared" si="10"/>
        <v>-1.8474111129762605E-13</v>
      </c>
    </row>
    <row r="524" spans="1:7">
      <c r="A524" s="81">
        <v>44500</v>
      </c>
      <c r="B524" s="421" t="s">
        <v>10</v>
      </c>
      <c r="C524" s="421" t="s">
        <v>25</v>
      </c>
      <c r="D524" t="s">
        <v>12</v>
      </c>
      <c r="E524" s="2">
        <v>79.7</v>
      </c>
      <c r="G524" s="2">
        <f t="shared" si="10"/>
        <v>79.699999999999818</v>
      </c>
    </row>
    <row r="525" spans="1:7">
      <c r="A525" s="70"/>
      <c r="B525" s="422"/>
      <c r="C525" s="422"/>
      <c r="D525" t="s">
        <v>13</v>
      </c>
      <c r="E525" s="2">
        <v>2.6</v>
      </c>
      <c r="G525" s="2">
        <f t="shared" si="10"/>
        <v>82.299999999999812</v>
      </c>
    </row>
    <row r="526" spans="1:7">
      <c r="A526" s="70"/>
      <c r="B526" s="422"/>
      <c r="C526" s="422"/>
      <c r="D526" t="s">
        <v>14</v>
      </c>
      <c r="E526" s="2">
        <v>60</v>
      </c>
      <c r="G526" s="2">
        <f t="shared" si="10"/>
        <v>142.29999999999981</v>
      </c>
    </row>
    <row r="527" spans="1:7">
      <c r="A527" s="70"/>
      <c r="B527" s="422"/>
      <c r="C527" s="422"/>
      <c r="D527" t="s">
        <v>15</v>
      </c>
      <c r="E527" s="2">
        <v>5</v>
      </c>
      <c r="G527" s="2">
        <f t="shared" si="10"/>
        <v>147.29999999999981</v>
      </c>
    </row>
    <row r="528" spans="1:7">
      <c r="A528" s="70">
        <v>44568</v>
      </c>
      <c r="B528" s="422">
        <v>24100</v>
      </c>
      <c r="C528" s="422" t="s">
        <v>25</v>
      </c>
      <c r="D528" t="s">
        <v>12</v>
      </c>
      <c r="F528" s="2">
        <v>79.7</v>
      </c>
      <c r="G528" s="2">
        <f t="shared" si="10"/>
        <v>67.59999999999981</v>
      </c>
    </row>
    <row r="529" spans="1:16">
      <c r="A529" s="70">
        <v>44568</v>
      </c>
      <c r="B529" s="422">
        <v>24100</v>
      </c>
      <c r="C529" s="422" t="s">
        <v>25</v>
      </c>
      <c r="D529" t="s">
        <v>13</v>
      </c>
      <c r="F529" s="2">
        <v>2.6</v>
      </c>
      <c r="G529" s="2">
        <f t="shared" si="10"/>
        <v>64.999999999999815</v>
      </c>
    </row>
    <row r="530" spans="1:16">
      <c r="A530" s="3">
        <v>44839</v>
      </c>
      <c r="B530" s="422">
        <v>25583</v>
      </c>
      <c r="C530" s="422" t="s">
        <v>25</v>
      </c>
      <c r="D530" t="s">
        <v>14</v>
      </c>
      <c r="E530" s="73"/>
      <c r="F530" s="73">
        <v>60</v>
      </c>
      <c r="G530" s="2">
        <f t="shared" si="10"/>
        <v>4.9999999999998153</v>
      </c>
    </row>
    <row r="531" spans="1:16">
      <c r="A531" s="3">
        <v>44839</v>
      </c>
      <c r="B531" s="422">
        <v>25583</v>
      </c>
      <c r="C531" s="422" t="s">
        <v>25</v>
      </c>
      <c r="D531" t="s">
        <v>15</v>
      </c>
      <c r="E531" s="73"/>
      <c r="F531" s="73">
        <v>5</v>
      </c>
      <c r="G531" s="2">
        <f t="shared" si="10"/>
        <v>-1.8474111129762605E-13</v>
      </c>
    </row>
    <row r="532" spans="1:16">
      <c r="A532" s="81">
        <v>44530</v>
      </c>
      <c r="B532" s="421" t="s">
        <v>10</v>
      </c>
      <c r="C532" s="421" t="s">
        <v>26</v>
      </c>
      <c r="D532" t="s">
        <v>12</v>
      </c>
      <c r="E532" s="2">
        <v>85</v>
      </c>
      <c r="G532" s="2">
        <f t="shared" si="10"/>
        <v>84.999999999999815</v>
      </c>
    </row>
    <row r="533" spans="1:16">
      <c r="A533" s="70"/>
      <c r="B533" s="422"/>
      <c r="C533" s="422"/>
      <c r="D533" t="s">
        <v>13</v>
      </c>
      <c r="E533" s="2">
        <v>4</v>
      </c>
      <c r="G533" s="2">
        <f t="shared" si="10"/>
        <v>88.999999999999815</v>
      </c>
    </row>
    <row r="534" spans="1:16">
      <c r="A534" s="70"/>
      <c r="B534" s="422"/>
      <c r="C534" s="422"/>
      <c r="D534" t="s">
        <v>14</v>
      </c>
      <c r="E534" s="2">
        <v>60</v>
      </c>
      <c r="G534" s="2">
        <f t="shared" si="10"/>
        <v>148.99999999999983</v>
      </c>
      <c r="N534" s="421"/>
      <c r="P534" s="2"/>
    </row>
    <row r="535" spans="1:16">
      <c r="A535" s="70"/>
      <c r="B535" s="422"/>
      <c r="C535" s="422"/>
      <c r="D535" t="s">
        <v>15</v>
      </c>
      <c r="E535" s="2">
        <v>5</v>
      </c>
      <c r="G535" s="2">
        <f t="shared" si="10"/>
        <v>153.99999999999983</v>
      </c>
      <c r="N535" s="422"/>
      <c r="P535" s="2"/>
    </row>
    <row r="536" spans="1:16">
      <c r="A536" s="70"/>
      <c r="B536" s="422"/>
      <c r="C536" s="422"/>
      <c r="D536" t="s">
        <v>70</v>
      </c>
      <c r="E536" s="2">
        <v>93</v>
      </c>
      <c r="G536" s="2">
        <f t="shared" si="10"/>
        <v>246.99999999999983</v>
      </c>
      <c r="M536" s="5">
        <f>SUM(L749:L774)</f>
        <v>0</v>
      </c>
      <c r="N536" s="421"/>
      <c r="P536" s="73"/>
    </row>
    <row r="537" spans="1:16">
      <c r="A537" s="70">
        <v>44568</v>
      </c>
      <c r="B537" s="422">
        <v>24100</v>
      </c>
      <c r="C537" s="422" t="s">
        <v>26</v>
      </c>
      <c r="D537" t="s">
        <v>12</v>
      </c>
      <c r="F537" s="2">
        <v>85</v>
      </c>
      <c r="G537" s="2">
        <f t="shared" si="10"/>
        <v>161.99999999999983</v>
      </c>
      <c r="N537" s="422"/>
      <c r="P537" s="73"/>
    </row>
    <row r="538" spans="1:16">
      <c r="A538" s="70">
        <v>44568</v>
      </c>
      <c r="B538" s="422">
        <v>24100</v>
      </c>
      <c r="C538" s="422" t="s">
        <v>26</v>
      </c>
      <c r="D538" t="s">
        <v>13</v>
      </c>
      <c r="F538" s="2">
        <v>4</v>
      </c>
      <c r="G538" s="2">
        <f t="shared" si="10"/>
        <v>157.99999999999983</v>
      </c>
      <c r="N538" s="421"/>
      <c r="P538" s="2"/>
    </row>
    <row r="539" spans="1:16">
      <c r="A539" s="3">
        <v>44839</v>
      </c>
      <c r="B539" s="422">
        <v>25583</v>
      </c>
      <c r="C539" s="422" t="s">
        <v>26</v>
      </c>
      <c r="D539" t="s">
        <v>14</v>
      </c>
      <c r="E539" s="73"/>
      <c r="F539" s="73">
        <v>60</v>
      </c>
      <c r="G539" s="2">
        <f t="shared" si="10"/>
        <v>97.999999999999829</v>
      </c>
      <c r="N539" s="421"/>
      <c r="P539" s="2"/>
    </row>
    <row r="540" spans="1:16">
      <c r="A540" s="3">
        <v>44839</v>
      </c>
      <c r="B540" s="422">
        <v>25583</v>
      </c>
      <c r="C540" s="422" t="s">
        <v>26</v>
      </c>
      <c r="D540" t="s">
        <v>15</v>
      </c>
      <c r="E540" s="73"/>
      <c r="F540" s="73">
        <v>5</v>
      </c>
      <c r="G540" s="2">
        <f t="shared" si="10"/>
        <v>92.999999999999829</v>
      </c>
      <c r="N540" s="421"/>
      <c r="P540" s="2"/>
    </row>
    <row r="541" spans="1:16">
      <c r="B541" s="422" t="s">
        <v>61</v>
      </c>
      <c r="C541" s="422"/>
      <c r="D541" t="s">
        <v>70</v>
      </c>
      <c r="F541" s="2">
        <v>46.5</v>
      </c>
      <c r="G541" s="2">
        <f t="shared" si="10"/>
        <v>46.499999999999829</v>
      </c>
      <c r="N541" s="421"/>
      <c r="P541" s="2"/>
    </row>
    <row r="542" spans="1:16">
      <c r="A542" s="3">
        <v>45322</v>
      </c>
      <c r="B542" s="422" t="s">
        <v>77</v>
      </c>
      <c r="C542" s="422" t="s">
        <v>26</v>
      </c>
      <c r="D542" t="s">
        <v>70</v>
      </c>
      <c r="F542" s="2">
        <v>46.5</v>
      </c>
      <c r="G542" s="2">
        <f t="shared" si="10"/>
        <v>-1.7053025658242404E-13</v>
      </c>
      <c r="N542" s="421"/>
      <c r="P542" s="2"/>
    </row>
    <row r="543" spans="1:16">
      <c r="A543" s="81">
        <v>44561</v>
      </c>
      <c r="B543" s="421" t="s">
        <v>10</v>
      </c>
      <c r="C543" s="421" t="s">
        <v>27</v>
      </c>
      <c r="D543" t="s">
        <v>12</v>
      </c>
      <c r="E543" s="2">
        <v>89.3</v>
      </c>
      <c r="G543" s="2">
        <f t="shared" si="10"/>
        <v>89.299999999999827</v>
      </c>
      <c r="N543" s="422"/>
      <c r="P543" s="2"/>
    </row>
    <row r="544" spans="1:16">
      <c r="A544" s="70"/>
      <c r="B544" s="422"/>
      <c r="C544" s="422"/>
      <c r="D544" t="s">
        <v>13</v>
      </c>
      <c r="E544" s="2">
        <v>4.4000000000000004</v>
      </c>
      <c r="G544" s="2">
        <f t="shared" si="10"/>
        <v>93.699999999999832</v>
      </c>
    </row>
    <row r="545" spans="1:16">
      <c r="A545" s="70"/>
      <c r="B545" s="422"/>
      <c r="C545" s="422"/>
      <c r="D545" t="s">
        <v>14</v>
      </c>
      <c r="E545" s="2">
        <v>60</v>
      </c>
      <c r="G545" s="2">
        <f t="shared" si="10"/>
        <v>153.69999999999982</v>
      </c>
      <c r="P545" s="5"/>
    </row>
    <row r="546" spans="1:16">
      <c r="A546" s="70"/>
      <c r="B546" s="422"/>
      <c r="C546" s="422"/>
      <c r="D546" t="s">
        <v>15</v>
      </c>
      <c r="E546" s="2">
        <v>5</v>
      </c>
      <c r="G546" s="2">
        <f t="shared" si="10"/>
        <v>158.69999999999982</v>
      </c>
    </row>
    <row r="547" spans="1:16">
      <c r="A547" s="70">
        <v>44648</v>
      </c>
      <c r="B547" s="422">
        <v>24684</v>
      </c>
      <c r="C547" s="422" t="s">
        <v>27</v>
      </c>
      <c r="D547" t="s">
        <v>12</v>
      </c>
      <c r="F547" s="2">
        <v>89.3</v>
      </c>
      <c r="G547" s="2">
        <f t="shared" si="10"/>
        <v>69.399999999999821</v>
      </c>
    </row>
    <row r="548" spans="1:16">
      <c r="A548" s="70">
        <v>44648</v>
      </c>
      <c r="B548" s="422">
        <v>24684</v>
      </c>
      <c r="C548" s="422" t="s">
        <v>27</v>
      </c>
      <c r="D548" t="s">
        <v>13</v>
      </c>
      <c r="F548" s="2">
        <v>4.4000000000000004</v>
      </c>
      <c r="G548" s="2">
        <f t="shared" si="10"/>
        <v>64.999999999999815</v>
      </c>
    </row>
    <row r="549" spans="1:16">
      <c r="A549" s="70">
        <v>45138</v>
      </c>
      <c r="B549" s="422" t="s">
        <v>87</v>
      </c>
      <c r="C549" s="422" t="s">
        <v>27</v>
      </c>
      <c r="D549" t="s">
        <v>14</v>
      </c>
      <c r="F549" s="73">
        <v>60</v>
      </c>
      <c r="G549" s="2">
        <f t="shared" si="10"/>
        <v>4.9999999999998153</v>
      </c>
    </row>
    <row r="550" spans="1:16">
      <c r="A550" s="70">
        <v>45138</v>
      </c>
      <c r="B550" s="422" t="s">
        <v>87</v>
      </c>
      <c r="C550" s="422" t="s">
        <v>27</v>
      </c>
      <c r="D550" t="s">
        <v>15</v>
      </c>
      <c r="F550" s="2">
        <v>5</v>
      </c>
      <c r="G550" s="2">
        <f t="shared" si="10"/>
        <v>-1.8474111129762605E-13</v>
      </c>
    </row>
    <row r="551" spans="1:16">
      <c r="A551" s="81">
        <v>44592</v>
      </c>
      <c r="B551" s="421" t="s">
        <v>10</v>
      </c>
      <c r="C551" s="421" t="s">
        <v>11</v>
      </c>
      <c r="D551" t="s">
        <v>12</v>
      </c>
      <c r="E551" s="73">
        <v>94.4</v>
      </c>
      <c r="G551" s="2">
        <f t="shared" si="10"/>
        <v>94.399999999999821</v>
      </c>
    </row>
    <row r="552" spans="1:16">
      <c r="B552" s="422"/>
      <c r="C552" s="422"/>
      <c r="D552" t="s">
        <v>13</v>
      </c>
      <c r="E552" s="73">
        <v>1.3</v>
      </c>
      <c r="G552" s="2">
        <f t="shared" si="10"/>
        <v>95.699999999999818</v>
      </c>
    </row>
    <row r="553" spans="1:16">
      <c r="B553" s="422"/>
      <c r="C553" s="422"/>
      <c r="D553" t="s">
        <v>14</v>
      </c>
      <c r="E553" s="73">
        <v>60</v>
      </c>
      <c r="G553" s="2">
        <f t="shared" si="10"/>
        <v>155.69999999999982</v>
      </c>
    </row>
    <row r="554" spans="1:16">
      <c r="B554" s="422"/>
      <c r="C554" s="422"/>
      <c r="D554" t="s">
        <v>15</v>
      </c>
      <c r="E554" s="2">
        <v>5</v>
      </c>
      <c r="G554" s="2">
        <f t="shared" si="10"/>
        <v>160.69999999999982</v>
      </c>
    </row>
    <row r="555" spans="1:16">
      <c r="A555" s="70">
        <v>44648</v>
      </c>
      <c r="B555" s="422">
        <v>24684</v>
      </c>
      <c r="C555" s="422" t="s">
        <v>11</v>
      </c>
      <c r="D555" t="s">
        <v>12</v>
      </c>
      <c r="F555" s="73">
        <v>94.4</v>
      </c>
      <c r="G555" s="2">
        <f t="shared" si="10"/>
        <v>66.299999999999812</v>
      </c>
    </row>
    <row r="556" spans="1:16">
      <c r="A556" s="70">
        <v>44648</v>
      </c>
      <c r="B556" s="422">
        <v>24684</v>
      </c>
      <c r="C556" s="422" t="s">
        <v>11</v>
      </c>
      <c r="D556" t="s">
        <v>13</v>
      </c>
      <c r="F556" s="73">
        <v>1.3</v>
      </c>
      <c r="G556" s="2">
        <f t="shared" si="10"/>
        <v>64.999999999999815</v>
      </c>
    </row>
    <row r="557" spans="1:16">
      <c r="A557" s="70">
        <v>45138</v>
      </c>
      <c r="B557" s="422" t="s">
        <v>87</v>
      </c>
      <c r="C557" s="422" t="s">
        <v>11</v>
      </c>
      <c r="D557" t="s">
        <v>14</v>
      </c>
      <c r="F557" s="73">
        <v>60</v>
      </c>
      <c r="G557" s="2">
        <f t="shared" si="10"/>
        <v>4.9999999999998153</v>
      </c>
    </row>
    <row r="558" spans="1:16">
      <c r="A558" s="70">
        <v>45138</v>
      </c>
      <c r="B558" s="422" t="s">
        <v>87</v>
      </c>
      <c r="C558" s="422" t="s">
        <v>11</v>
      </c>
      <c r="D558" t="s">
        <v>15</v>
      </c>
      <c r="F558" s="2">
        <v>5</v>
      </c>
      <c r="G558" s="2">
        <f t="shared" si="10"/>
        <v>-1.8474111129762605E-13</v>
      </c>
    </row>
    <row r="559" spans="1:16">
      <c r="A559" s="31">
        <v>44620</v>
      </c>
      <c r="B559" s="421" t="s">
        <v>10</v>
      </c>
      <c r="C559" s="421" t="s">
        <v>17</v>
      </c>
      <c r="D559" t="s">
        <v>12</v>
      </c>
      <c r="E559" s="2">
        <v>119.6</v>
      </c>
      <c r="G559" s="2">
        <f t="shared" si="10"/>
        <v>119.59999999999981</v>
      </c>
    </row>
    <row r="560" spans="1:16">
      <c r="B560" s="422"/>
      <c r="C560" s="422"/>
      <c r="D560" t="s">
        <v>13</v>
      </c>
      <c r="E560" s="2">
        <v>4.3</v>
      </c>
      <c r="G560" s="2">
        <f t="shared" si="10"/>
        <v>123.89999999999981</v>
      </c>
    </row>
    <row r="561" spans="1:7">
      <c r="B561" s="422"/>
      <c r="C561" s="422"/>
      <c r="D561" t="s">
        <v>14</v>
      </c>
      <c r="E561" s="2">
        <v>56</v>
      </c>
      <c r="G561" s="2">
        <f t="shared" si="10"/>
        <v>179.89999999999981</v>
      </c>
    </row>
    <row r="562" spans="1:7">
      <c r="B562" s="422"/>
      <c r="C562" s="422"/>
      <c r="D562" t="s">
        <v>15</v>
      </c>
      <c r="E562" s="2">
        <v>5</v>
      </c>
      <c r="G562" s="2">
        <f t="shared" si="10"/>
        <v>184.89999999999981</v>
      </c>
    </row>
    <row r="563" spans="1:7">
      <c r="A563" s="70">
        <v>44648</v>
      </c>
      <c r="B563" s="422">
        <v>24684</v>
      </c>
      <c r="C563" s="422" t="s">
        <v>17</v>
      </c>
      <c r="D563" t="s">
        <v>12</v>
      </c>
      <c r="F563" s="2">
        <v>119.6</v>
      </c>
      <c r="G563" s="2">
        <f t="shared" si="10"/>
        <v>65.299999999999812</v>
      </c>
    </row>
    <row r="564" spans="1:7">
      <c r="A564" s="70">
        <v>44648</v>
      </c>
      <c r="B564" s="422">
        <v>24684</v>
      </c>
      <c r="C564" s="422" t="s">
        <v>17</v>
      </c>
      <c r="D564" t="s">
        <v>13</v>
      </c>
      <c r="F564" s="2">
        <v>4.3</v>
      </c>
      <c r="G564" s="2">
        <f t="shared" si="10"/>
        <v>60.999999999999815</v>
      </c>
    </row>
    <row r="565" spans="1:7">
      <c r="A565" s="70">
        <v>45138</v>
      </c>
      <c r="B565" s="422" t="s">
        <v>87</v>
      </c>
      <c r="C565" s="422" t="s">
        <v>17</v>
      </c>
      <c r="D565" t="s">
        <v>14</v>
      </c>
      <c r="F565" s="2">
        <v>56</v>
      </c>
      <c r="G565" s="2">
        <f t="shared" ref="G565:G621" si="11">+G564+E565-F565</f>
        <v>4.9999999999998153</v>
      </c>
    </row>
    <row r="566" spans="1:7">
      <c r="A566" s="70">
        <v>45138</v>
      </c>
      <c r="B566" s="422" t="s">
        <v>87</v>
      </c>
      <c r="C566" s="422" t="s">
        <v>17</v>
      </c>
      <c r="D566" t="s">
        <v>15</v>
      </c>
      <c r="F566" s="2">
        <v>5</v>
      </c>
      <c r="G566" s="2">
        <f t="shared" si="11"/>
        <v>-1.8474111129762605E-13</v>
      </c>
    </row>
    <row r="567" spans="1:7">
      <c r="A567" s="31">
        <v>44651</v>
      </c>
      <c r="B567" s="421" t="s">
        <v>10</v>
      </c>
      <c r="C567" s="421" t="s">
        <v>18</v>
      </c>
      <c r="D567" t="s">
        <v>12</v>
      </c>
      <c r="E567" s="2">
        <v>118.7</v>
      </c>
      <c r="G567" s="2">
        <f t="shared" si="11"/>
        <v>118.69999999999982</v>
      </c>
    </row>
    <row r="568" spans="1:7">
      <c r="B568" s="422"/>
      <c r="C568" s="422"/>
      <c r="D568" t="s">
        <v>13</v>
      </c>
      <c r="E568" s="2">
        <v>5.2</v>
      </c>
      <c r="G568" s="2">
        <f t="shared" si="11"/>
        <v>123.89999999999982</v>
      </c>
    </row>
    <row r="569" spans="1:7">
      <c r="B569" s="422"/>
      <c r="C569" s="422"/>
      <c r="D569" t="s">
        <v>14</v>
      </c>
      <c r="E569" s="2">
        <v>60</v>
      </c>
      <c r="G569" s="2">
        <f t="shared" si="11"/>
        <v>183.89999999999981</v>
      </c>
    </row>
    <row r="570" spans="1:7">
      <c r="B570" s="422"/>
      <c r="C570" s="422"/>
      <c r="D570" t="s">
        <v>15</v>
      </c>
      <c r="E570" s="2">
        <v>5</v>
      </c>
      <c r="G570" s="2">
        <f t="shared" si="11"/>
        <v>188.89999999999981</v>
      </c>
    </row>
    <row r="571" spans="1:7">
      <c r="B571" s="422"/>
      <c r="C571" s="422"/>
      <c r="D571" t="s">
        <v>79</v>
      </c>
      <c r="E571" s="142">
        <v>93</v>
      </c>
      <c r="G571" s="2">
        <f t="shared" si="11"/>
        <v>281.89999999999981</v>
      </c>
    </row>
    <row r="572" spans="1:7">
      <c r="B572" s="422"/>
      <c r="C572" s="422"/>
      <c r="D572" t="s">
        <v>425</v>
      </c>
      <c r="E572" s="142">
        <v>93</v>
      </c>
      <c r="G572" s="2">
        <f t="shared" si="11"/>
        <v>374.89999999999981</v>
      </c>
    </row>
    <row r="573" spans="1:7">
      <c r="A573" s="70">
        <v>45138</v>
      </c>
      <c r="B573" s="422" t="s">
        <v>87</v>
      </c>
      <c r="C573" s="422" t="s">
        <v>18</v>
      </c>
      <c r="D573" t="s">
        <v>12</v>
      </c>
      <c r="E573" s="142"/>
      <c r="F573" s="2">
        <v>118.7</v>
      </c>
      <c r="G573" s="2">
        <f t="shared" si="11"/>
        <v>256.19999999999982</v>
      </c>
    </row>
    <row r="574" spans="1:7">
      <c r="A574" s="70">
        <v>45138</v>
      </c>
      <c r="B574" s="422" t="s">
        <v>87</v>
      </c>
      <c r="C574" s="422" t="s">
        <v>18</v>
      </c>
      <c r="D574" t="s">
        <v>13</v>
      </c>
      <c r="E574" s="142"/>
      <c r="F574" s="2">
        <v>5.2</v>
      </c>
      <c r="G574" s="2">
        <f t="shared" si="11"/>
        <v>250.99999999999983</v>
      </c>
    </row>
    <row r="575" spans="1:7">
      <c r="A575" s="70">
        <v>45138</v>
      </c>
      <c r="B575" s="422" t="s">
        <v>87</v>
      </c>
      <c r="C575" s="422" t="s">
        <v>18</v>
      </c>
      <c r="D575" t="s">
        <v>14</v>
      </c>
      <c r="E575" s="142"/>
      <c r="F575" s="2">
        <v>60</v>
      </c>
      <c r="G575" s="2">
        <f t="shared" si="11"/>
        <v>190.99999999999983</v>
      </c>
    </row>
    <row r="576" spans="1:7">
      <c r="A576" s="70">
        <v>45138</v>
      </c>
      <c r="B576" s="422" t="s">
        <v>87</v>
      </c>
      <c r="C576" s="422" t="s">
        <v>18</v>
      </c>
      <c r="D576" t="s">
        <v>15</v>
      </c>
      <c r="E576" s="142"/>
      <c r="F576" s="2">
        <v>5</v>
      </c>
      <c r="G576" s="2">
        <f t="shared" si="11"/>
        <v>185.99999999999983</v>
      </c>
    </row>
    <row r="577" spans="1:7">
      <c r="B577" s="422" t="s">
        <v>61</v>
      </c>
      <c r="C577" s="422"/>
      <c r="D577" t="s">
        <v>79</v>
      </c>
      <c r="F577" s="2">
        <v>46.5</v>
      </c>
      <c r="G577" s="2">
        <f t="shared" si="11"/>
        <v>139.49999999999983</v>
      </c>
    </row>
    <row r="578" spans="1:7">
      <c r="A578" s="3">
        <v>45322</v>
      </c>
      <c r="B578" s="422" t="s">
        <v>77</v>
      </c>
      <c r="C578" s="422" t="s">
        <v>18</v>
      </c>
      <c r="D578" t="s">
        <v>425</v>
      </c>
      <c r="F578" s="2">
        <v>46.5</v>
      </c>
      <c r="G578" s="2">
        <f t="shared" si="11"/>
        <v>92.999999999999829</v>
      </c>
    </row>
    <row r="579" spans="1:7">
      <c r="B579" s="422" t="s">
        <v>61</v>
      </c>
      <c r="C579" s="422"/>
      <c r="D579" t="s">
        <v>79</v>
      </c>
      <c r="F579" s="2">
        <v>46.5</v>
      </c>
      <c r="G579" s="2">
        <f t="shared" si="11"/>
        <v>46.499999999999829</v>
      </c>
    </row>
    <row r="580" spans="1:7">
      <c r="A580" s="3">
        <v>45322</v>
      </c>
      <c r="B580" s="422" t="s">
        <v>77</v>
      </c>
      <c r="C580" s="422" t="s">
        <v>18</v>
      </c>
      <c r="D580" t="s">
        <v>425</v>
      </c>
      <c r="F580" s="2">
        <v>29</v>
      </c>
      <c r="G580" s="2">
        <f t="shared" si="11"/>
        <v>17.499999999999829</v>
      </c>
    </row>
    <row r="581" spans="1:7">
      <c r="A581" s="3">
        <v>45351</v>
      </c>
      <c r="B581" s="422" t="s">
        <v>78</v>
      </c>
      <c r="C581" s="422" t="s">
        <v>18</v>
      </c>
      <c r="F581" s="2">
        <v>17.5</v>
      </c>
      <c r="G581" s="2">
        <f t="shared" si="11"/>
        <v>-1.7053025658242404E-13</v>
      </c>
    </row>
    <row r="582" spans="1:7">
      <c r="A582" s="8">
        <v>44681</v>
      </c>
      <c r="B582" s="421" t="s">
        <v>10</v>
      </c>
      <c r="C582" s="421" t="s">
        <v>19</v>
      </c>
      <c r="D582" t="s">
        <v>12</v>
      </c>
      <c r="E582" s="45">
        <v>121.5</v>
      </c>
      <c r="G582" s="2">
        <f t="shared" si="11"/>
        <v>121.49999999999983</v>
      </c>
    </row>
    <row r="583" spans="1:7">
      <c r="A583" s="54"/>
      <c r="B583" s="425"/>
      <c r="C583" s="425"/>
      <c r="D583" t="s">
        <v>13</v>
      </c>
      <c r="E583" s="45">
        <v>2.8</v>
      </c>
      <c r="G583" s="2">
        <f t="shared" si="11"/>
        <v>124.29999999999983</v>
      </c>
    </row>
    <row r="584" spans="1:7">
      <c r="A584" s="54"/>
      <c r="B584" s="425"/>
      <c r="C584" s="425"/>
      <c r="D584" t="s">
        <v>14</v>
      </c>
      <c r="E584" s="45">
        <v>60</v>
      </c>
      <c r="G584" s="2">
        <f t="shared" si="11"/>
        <v>184.29999999999984</v>
      </c>
    </row>
    <row r="585" spans="1:7">
      <c r="A585" s="54"/>
      <c r="B585" s="425"/>
      <c r="C585" s="425"/>
      <c r="D585" t="s">
        <v>15</v>
      </c>
      <c r="E585" s="45">
        <v>5</v>
      </c>
      <c r="G585" s="2">
        <f t="shared" si="11"/>
        <v>189.29999999999984</v>
      </c>
    </row>
    <row r="586" spans="1:7">
      <c r="B586" s="422"/>
      <c r="C586" s="422"/>
      <c r="D586" t="s">
        <v>144</v>
      </c>
      <c r="E586" s="5">
        <v>10</v>
      </c>
      <c r="G586" s="2">
        <f t="shared" si="11"/>
        <v>199.29999999999984</v>
      </c>
    </row>
    <row r="587" spans="1:7">
      <c r="A587" s="70">
        <v>45138</v>
      </c>
      <c r="B587" s="422" t="s">
        <v>87</v>
      </c>
      <c r="C587" s="422" t="s">
        <v>18</v>
      </c>
      <c r="D587" t="s">
        <v>12</v>
      </c>
      <c r="E587" s="5"/>
      <c r="F587" s="45">
        <v>121.5</v>
      </c>
      <c r="G587" s="2">
        <f t="shared" si="11"/>
        <v>77.799999999999841</v>
      </c>
    </row>
    <row r="588" spans="1:7">
      <c r="A588" s="70">
        <v>45138</v>
      </c>
      <c r="B588" s="422" t="s">
        <v>87</v>
      </c>
      <c r="C588" s="422" t="s">
        <v>18</v>
      </c>
      <c r="D588" t="s">
        <v>13</v>
      </c>
      <c r="E588" s="5"/>
      <c r="F588" s="45">
        <v>2.8</v>
      </c>
      <c r="G588" s="2">
        <f t="shared" si="11"/>
        <v>74.999999999999844</v>
      </c>
    </row>
    <row r="589" spans="1:7">
      <c r="A589" s="70">
        <v>45138</v>
      </c>
      <c r="B589" s="422" t="s">
        <v>87</v>
      </c>
      <c r="C589" s="422" t="s">
        <v>18</v>
      </c>
      <c r="D589" t="s">
        <v>14</v>
      </c>
      <c r="E589" s="5"/>
      <c r="F589" s="45">
        <v>60</v>
      </c>
      <c r="G589" s="2">
        <f t="shared" si="11"/>
        <v>14.999999999999844</v>
      </c>
    </row>
    <row r="590" spans="1:7">
      <c r="A590" s="70">
        <v>45138</v>
      </c>
      <c r="B590" s="422" t="s">
        <v>87</v>
      </c>
      <c r="C590" s="422" t="s">
        <v>18</v>
      </c>
      <c r="D590" t="s">
        <v>15</v>
      </c>
      <c r="E590" s="5"/>
      <c r="F590" s="45">
        <v>5</v>
      </c>
      <c r="G590" s="2">
        <f t="shared" si="11"/>
        <v>9.9999999999998437</v>
      </c>
    </row>
    <row r="591" spans="1:7">
      <c r="A591" s="70">
        <v>45138</v>
      </c>
      <c r="B591" s="422" t="s">
        <v>87</v>
      </c>
      <c r="C591" s="422" t="s">
        <v>18</v>
      </c>
      <c r="D591" t="s">
        <v>144</v>
      </c>
      <c r="E591" s="5"/>
      <c r="F591" s="5">
        <v>10</v>
      </c>
      <c r="G591" s="2">
        <f t="shared" si="11"/>
        <v>-1.5631940186722204E-13</v>
      </c>
    </row>
    <row r="592" spans="1:7">
      <c r="A592" s="31">
        <v>44712</v>
      </c>
      <c r="B592" s="421" t="s">
        <v>10</v>
      </c>
      <c r="C592" s="421" t="s">
        <v>20</v>
      </c>
      <c r="D592" t="s">
        <v>12</v>
      </c>
      <c r="E592" s="2">
        <v>116.1</v>
      </c>
      <c r="G592" s="2">
        <f t="shared" si="11"/>
        <v>116.09999999999984</v>
      </c>
    </row>
    <row r="593" spans="1:7">
      <c r="B593" s="422"/>
      <c r="C593" s="422"/>
      <c r="D593" t="s">
        <v>13</v>
      </c>
      <c r="E593" s="2">
        <v>9.1</v>
      </c>
      <c r="G593" s="2">
        <f t="shared" si="11"/>
        <v>125.19999999999983</v>
      </c>
    </row>
    <row r="594" spans="1:7">
      <c r="B594" s="422"/>
      <c r="C594" s="422"/>
      <c r="D594" t="s">
        <v>14</v>
      </c>
      <c r="E594" s="2">
        <v>60</v>
      </c>
      <c r="G594" s="2">
        <f t="shared" si="11"/>
        <v>185.19999999999982</v>
      </c>
    </row>
    <row r="595" spans="1:7">
      <c r="B595" s="422"/>
      <c r="C595" s="422"/>
      <c r="D595" t="s">
        <v>15</v>
      </c>
      <c r="E595" s="2">
        <v>5</v>
      </c>
      <c r="G595" s="2">
        <f t="shared" si="11"/>
        <v>190.19999999999982</v>
      </c>
    </row>
    <row r="596" spans="1:7">
      <c r="B596" s="422"/>
      <c r="C596" s="422"/>
      <c r="D596" t="s">
        <v>44</v>
      </c>
      <c r="E596" s="2">
        <v>6</v>
      </c>
      <c r="G596" s="2">
        <f t="shared" si="11"/>
        <v>196.19999999999982</v>
      </c>
    </row>
    <row r="597" spans="1:7">
      <c r="A597" s="70">
        <v>45138</v>
      </c>
      <c r="B597" s="422" t="s">
        <v>87</v>
      </c>
      <c r="C597" s="422" t="s">
        <v>18</v>
      </c>
      <c r="D597" t="s">
        <v>12</v>
      </c>
      <c r="F597" s="2">
        <v>116.1</v>
      </c>
      <c r="G597" s="2">
        <f t="shared" si="11"/>
        <v>80.099999999999824</v>
      </c>
    </row>
    <row r="598" spans="1:7">
      <c r="A598" s="70">
        <v>45138</v>
      </c>
      <c r="B598" s="422" t="s">
        <v>87</v>
      </c>
      <c r="C598" s="422" t="s">
        <v>18</v>
      </c>
      <c r="D598" t="s">
        <v>13</v>
      </c>
      <c r="F598" s="2">
        <v>9.1</v>
      </c>
      <c r="G598" s="2">
        <f t="shared" si="11"/>
        <v>70.999999999999829</v>
      </c>
    </row>
    <row r="599" spans="1:7">
      <c r="A599" s="70">
        <v>45138</v>
      </c>
      <c r="B599" s="422" t="s">
        <v>87</v>
      </c>
      <c r="C599" s="422" t="s">
        <v>18</v>
      </c>
      <c r="D599" t="s">
        <v>14</v>
      </c>
      <c r="F599" s="2">
        <v>60</v>
      </c>
      <c r="G599" s="2">
        <f t="shared" si="11"/>
        <v>10.999999999999829</v>
      </c>
    </row>
    <row r="600" spans="1:7">
      <c r="A600" s="70">
        <v>45138</v>
      </c>
      <c r="B600" s="422" t="s">
        <v>87</v>
      </c>
      <c r="C600" s="422" t="s">
        <v>18</v>
      </c>
      <c r="D600" t="s">
        <v>15</v>
      </c>
      <c r="F600" s="2">
        <v>5</v>
      </c>
      <c r="G600" s="2">
        <f t="shared" si="11"/>
        <v>5.9999999999998295</v>
      </c>
    </row>
    <row r="601" spans="1:7">
      <c r="A601" s="70">
        <v>45138</v>
      </c>
      <c r="B601" s="422" t="s">
        <v>87</v>
      </c>
      <c r="C601" s="422" t="s">
        <v>18</v>
      </c>
      <c r="D601" t="s">
        <v>44</v>
      </c>
      <c r="F601" s="2">
        <v>6</v>
      </c>
      <c r="G601" s="2">
        <f t="shared" si="11"/>
        <v>-1.7053025658242404E-13</v>
      </c>
    </row>
    <row r="602" spans="1:7">
      <c r="A602" s="31">
        <v>44712</v>
      </c>
      <c r="B602" s="421" t="s">
        <v>10</v>
      </c>
      <c r="C602" s="421" t="s">
        <v>21</v>
      </c>
      <c r="D602" t="s">
        <v>12</v>
      </c>
      <c r="E602" s="2">
        <v>116</v>
      </c>
      <c r="G602" s="2">
        <f t="shared" si="11"/>
        <v>115.99999999999983</v>
      </c>
    </row>
    <row r="603" spans="1:7">
      <c r="B603" s="422"/>
      <c r="C603" s="422"/>
      <c r="D603" t="s">
        <v>13</v>
      </c>
      <c r="E603" s="2">
        <v>6.9</v>
      </c>
      <c r="G603" s="2">
        <f t="shared" si="11"/>
        <v>122.89999999999984</v>
      </c>
    </row>
    <row r="604" spans="1:7">
      <c r="B604" s="422"/>
      <c r="C604" s="422"/>
      <c r="D604" t="s">
        <v>14</v>
      </c>
      <c r="E604" s="2">
        <v>60</v>
      </c>
      <c r="G604" s="2">
        <f t="shared" si="11"/>
        <v>182.89999999999984</v>
      </c>
    </row>
    <row r="605" spans="1:7">
      <c r="B605" s="422"/>
      <c r="C605" s="422"/>
      <c r="D605" t="s">
        <v>15</v>
      </c>
      <c r="E605" s="2">
        <v>5</v>
      </c>
      <c r="G605" s="2">
        <f t="shared" si="11"/>
        <v>187.89999999999984</v>
      </c>
    </row>
    <row r="606" spans="1:7">
      <c r="A606" s="70">
        <v>45138</v>
      </c>
      <c r="B606" s="422" t="s">
        <v>87</v>
      </c>
      <c r="C606" s="422" t="s">
        <v>21</v>
      </c>
      <c r="D606" t="s">
        <v>12</v>
      </c>
      <c r="F606" s="2">
        <v>116</v>
      </c>
      <c r="G606" s="2">
        <f t="shared" si="11"/>
        <v>71.899999999999835</v>
      </c>
    </row>
    <row r="607" spans="1:7">
      <c r="A607" s="70">
        <v>45138</v>
      </c>
      <c r="B607" s="422" t="s">
        <v>87</v>
      </c>
      <c r="C607" s="422" t="s">
        <v>21</v>
      </c>
      <c r="D607" t="s">
        <v>13</v>
      </c>
      <c r="F607" s="2">
        <v>6.9</v>
      </c>
      <c r="G607" s="2">
        <f t="shared" si="11"/>
        <v>64.999999999999829</v>
      </c>
    </row>
    <row r="608" spans="1:7">
      <c r="A608" s="70">
        <v>45138</v>
      </c>
      <c r="B608" s="422" t="s">
        <v>87</v>
      </c>
      <c r="C608" s="422" t="s">
        <v>21</v>
      </c>
      <c r="D608" t="s">
        <v>14</v>
      </c>
      <c r="F608" s="2">
        <v>60</v>
      </c>
      <c r="G608" s="2">
        <f t="shared" si="11"/>
        <v>4.9999999999998295</v>
      </c>
    </row>
    <row r="609" spans="1:7">
      <c r="A609" s="70">
        <v>45138</v>
      </c>
      <c r="B609" s="422" t="s">
        <v>87</v>
      </c>
      <c r="C609" s="422" t="s">
        <v>21</v>
      </c>
      <c r="D609" t="s">
        <v>15</v>
      </c>
      <c r="F609" s="2">
        <v>5</v>
      </c>
      <c r="G609" s="2">
        <f t="shared" si="11"/>
        <v>-1.7053025658242404E-13</v>
      </c>
    </row>
    <row r="610" spans="1:7">
      <c r="A610" s="31">
        <v>44773</v>
      </c>
      <c r="B610" s="421" t="s">
        <v>10</v>
      </c>
      <c r="C610" s="421" t="s">
        <v>22</v>
      </c>
      <c r="D610" t="s">
        <v>12</v>
      </c>
      <c r="E610" s="2">
        <v>115.5</v>
      </c>
      <c r="G610" s="2">
        <f t="shared" si="11"/>
        <v>115.49999999999983</v>
      </c>
    </row>
    <row r="611" spans="1:7">
      <c r="B611" s="422"/>
      <c r="C611" s="422"/>
      <c r="D611" t="s">
        <v>13</v>
      </c>
      <c r="E611" s="2">
        <v>9.6999999999999993</v>
      </c>
      <c r="G611" s="2">
        <f t="shared" si="11"/>
        <v>125.19999999999983</v>
      </c>
    </row>
    <row r="612" spans="1:7">
      <c r="B612" s="422"/>
      <c r="C612" s="422"/>
      <c r="D612" t="s">
        <v>14</v>
      </c>
      <c r="E612" s="2">
        <v>60</v>
      </c>
      <c r="G612" s="2">
        <f t="shared" si="11"/>
        <v>185.19999999999982</v>
      </c>
    </row>
    <row r="613" spans="1:7">
      <c r="B613" s="422"/>
      <c r="C613" s="422"/>
      <c r="D613" t="s">
        <v>15</v>
      </c>
      <c r="E613" s="2">
        <v>5</v>
      </c>
      <c r="G613" s="2">
        <f t="shared" si="11"/>
        <v>190.19999999999982</v>
      </c>
    </row>
    <row r="614" spans="1:7">
      <c r="A614" s="3">
        <v>44839</v>
      </c>
      <c r="B614" s="422">
        <v>25581</v>
      </c>
      <c r="C614" s="422" t="s">
        <v>22</v>
      </c>
      <c r="D614" t="s">
        <v>14</v>
      </c>
      <c r="F614" s="2">
        <v>60</v>
      </c>
      <c r="G614" s="2">
        <f t="shared" si="11"/>
        <v>130.19999999999982</v>
      </c>
    </row>
    <row r="615" spans="1:7">
      <c r="A615" s="3">
        <v>44839</v>
      </c>
      <c r="B615" s="422">
        <v>25581</v>
      </c>
      <c r="C615" s="422" t="s">
        <v>22</v>
      </c>
      <c r="D615" t="s">
        <v>15</v>
      </c>
      <c r="F615" s="2">
        <v>5</v>
      </c>
      <c r="G615" s="2">
        <f t="shared" si="11"/>
        <v>125.19999999999982</v>
      </c>
    </row>
    <row r="616" spans="1:7">
      <c r="A616" s="70">
        <v>45138</v>
      </c>
      <c r="B616" s="422" t="s">
        <v>88</v>
      </c>
      <c r="C616" s="422" t="s">
        <v>22</v>
      </c>
      <c r="D616" t="s">
        <v>12</v>
      </c>
      <c r="F616" s="2">
        <v>100</v>
      </c>
      <c r="G616" s="2">
        <f t="shared" si="11"/>
        <v>25.199999999999818</v>
      </c>
    </row>
    <row r="617" spans="1:7">
      <c r="A617" s="70">
        <v>45138</v>
      </c>
      <c r="B617" s="422" t="s">
        <v>88</v>
      </c>
      <c r="C617" s="422" t="s">
        <v>22</v>
      </c>
      <c r="D617" t="s">
        <v>12</v>
      </c>
      <c r="F617" s="2">
        <v>15.5</v>
      </c>
      <c r="G617" s="2">
        <f t="shared" si="11"/>
        <v>9.6999999999998181</v>
      </c>
    </row>
    <row r="618" spans="1:7">
      <c r="A618" s="3">
        <v>44855</v>
      </c>
      <c r="B618" s="422" t="s">
        <v>426</v>
      </c>
      <c r="C618" s="422" t="s">
        <v>22</v>
      </c>
      <c r="D618" t="s">
        <v>13</v>
      </c>
      <c r="F618" s="2">
        <v>9.6999999999999993</v>
      </c>
      <c r="G618" s="2">
        <f t="shared" si="11"/>
        <v>-1.8118839761882555E-13</v>
      </c>
    </row>
    <row r="619" spans="1:7">
      <c r="A619" s="31">
        <v>44804</v>
      </c>
      <c r="B619" s="421" t="s">
        <v>10</v>
      </c>
      <c r="C619" s="421" t="s">
        <v>23</v>
      </c>
      <c r="D619" t="s">
        <v>12</v>
      </c>
      <c r="E619" s="2">
        <v>116.2</v>
      </c>
      <c r="G619" s="2">
        <f t="shared" si="11"/>
        <v>116.19999999999982</v>
      </c>
    </row>
    <row r="620" spans="1:7">
      <c r="B620" s="422"/>
      <c r="C620" s="422"/>
      <c r="D620" t="s">
        <v>13</v>
      </c>
      <c r="E620" s="2">
        <v>7</v>
      </c>
      <c r="G620" s="2">
        <f t="shared" si="11"/>
        <v>123.19999999999982</v>
      </c>
    </row>
    <row r="621" spans="1:7">
      <c r="B621" s="422"/>
      <c r="C621" s="422"/>
      <c r="D621" t="s">
        <v>14</v>
      </c>
      <c r="E621" s="2">
        <v>60</v>
      </c>
      <c r="G621" s="2">
        <f t="shared" si="11"/>
        <v>183.19999999999982</v>
      </c>
    </row>
    <row r="622" spans="1:7">
      <c r="B622" s="422"/>
      <c r="C622" s="422"/>
      <c r="D622" t="s">
        <v>15</v>
      </c>
      <c r="E622" s="2">
        <v>5</v>
      </c>
      <c r="G622" s="2">
        <f t="shared" ref="G622:G686" si="12">+G621+E622-F622</f>
        <v>188.19999999999982</v>
      </c>
    </row>
    <row r="623" spans="1:7">
      <c r="B623" s="422"/>
      <c r="C623" s="422"/>
      <c r="D623" t="s">
        <v>199</v>
      </c>
      <c r="E623" s="2">
        <v>102.5</v>
      </c>
      <c r="G623" s="2">
        <f t="shared" si="12"/>
        <v>290.69999999999982</v>
      </c>
    </row>
    <row r="624" spans="1:7">
      <c r="B624" s="422"/>
      <c r="C624" s="422"/>
      <c r="D624" t="s">
        <v>200</v>
      </c>
      <c r="E624" s="2">
        <v>102.5</v>
      </c>
      <c r="G624" s="2">
        <f t="shared" si="12"/>
        <v>393.19999999999982</v>
      </c>
    </row>
    <row r="625" spans="1:8">
      <c r="B625" s="422"/>
      <c r="C625" s="422"/>
      <c r="D625" t="s">
        <v>179</v>
      </c>
      <c r="E625" s="2">
        <v>10</v>
      </c>
      <c r="G625" s="2">
        <f t="shared" si="12"/>
        <v>403.19999999999982</v>
      </c>
    </row>
    <row r="626" spans="1:8">
      <c r="A626" s="3">
        <v>44839</v>
      </c>
      <c r="B626" s="422">
        <v>25581</v>
      </c>
      <c r="C626" s="422" t="s">
        <v>23</v>
      </c>
      <c r="D626" t="s">
        <v>14</v>
      </c>
      <c r="F626" s="2">
        <v>60</v>
      </c>
      <c r="G626" s="2">
        <f t="shared" si="12"/>
        <v>343.19999999999982</v>
      </c>
    </row>
    <row r="627" spans="1:8">
      <c r="A627" s="3">
        <v>44839</v>
      </c>
      <c r="B627" s="422">
        <v>25581</v>
      </c>
      <c r="C627" s="422" t="s">
        <v>23</v>
      </c>
      <c r="D627" t="s">
        <v>15</v>
      </c>
      <c r="F627" s="2">
        <v>5</v>
      </c>
      <c r="G627" s="2">
        <f t="shared" si="12"/>
        <v>338.19999999999982</v>
      </c>
    </row>
    <row r="628" spans="1:8">
      <c r="A628" s="3">
        <v>44855</v>
      </c>
      <c r="B628" s="422" t="s">
        <v>426</v>
      </c>
      <c r="C628" s="422" t="s">
        <v>23</v>
      </c>
      <c r="D628" t="s">
        <v>12</v>
      </c>
      <c r="F628" s="2">
        <v>116.2</v>
      </c>
      <c r="G628" s="2">
        <f t="shared" si="12"/>
        <v>221.99999999999983</v>
      </c>
      <c r="H628" s="28"/>
    </row>
    <row r="629" spans="1:8">
      <c r="A629" s="3">
        <v>44855</v>
      </c>
      <c r="B629" s="422" t="s">
        <v>426</v>
      </c>
      <c r="C629" s="422" t="s">
        <v>23</v>
      </c>
      <c r="D629" t="s">
        <v>13</v>
      </c>
      <c r="F629" s="2">
        <v>7</v>
      </c>
      <c r="G629" s="2">
        <f t="shared" si="12"/>
        <v>214.99999999999983</v>
      </c>
    </row>
    <row r="630" spans="1:8">
      <c r="A630" s="3">
        <v>45169</v>
      </c>
      <c r="B630" s="422" t="s">
        <v>87</v>
      </c>
      <c r="C630" s="422" t="s">
        <v>23</v>
      </c>
      <c r="D630" t="s">
        <v>179</v>
      </c>
      <c r="F630" s="2">
        <v>10</v>
      </c>
      <c r="G630" s="2">
        <f t="shared" si="12"/>
        <v>204.99999999999983</v>
      </c>
    </row>
    <row r="631" spans="1:8">
      <c r="B631" s="422" t="s">
        <v>61</v>
      </c>
      <c r="C631" s="422"/>
      <c r="D631" t="s">
        <v>199</v>
      </c>
      <c r="F631" s="2">
        <v>51.25</v>
      </c>
      <c r="G631" s="2">
        <f t="shared" si="12"/>
        <v>153.74999999999983</v>
      </c>
    </row>
    <row r="632" spans="1:8">
      <c r="B632" s="422" t="s">
        <v>61</v>
      </c>
      <c r="C632" s="422"/>
      <c r="D632" t="s">
        <v>200</v>
      </c>
      <c r="F632" s="2">
        <v>51.25</v>
      </c>
      <c r="G632" s="2">
        <f t="shared" si="12"/>
        <v>102.49999999999983</v>
      </c>
    </row>
    <row r="633" spans="1:8">
      <c r="A633" s="3">
        <v>45351</v>
      </c>
      <c r="B633" s="422" t="s">
        <v>78</v>
      </c>
      <c r="C633" s="422" t="s">
        <v>23</v>
      </c>
      <c r="D633" t="s">
        <v>199</v>
      </c>
      <c r="F633" s="2">
        <v>51.25</v>
      </c>
      <c r="G633" s="2">
        <f t="shared" si="12"/>
        <v>51.249999999999829</v>
      </c>
    </row>
    <row r="634" spans="1:8">
      <c r="A634" s="3">
        <v>45351</v>
      </c>
      <c r="B634" s="422" t="s">
        <v>78</v>
      </c>
      <c r="C634" s="422" t="s">
        <v>23</v>
      </c>
      <c r="D634" t="s">
        <v>200</v>
      </c>
      <c r="F634" s="2">
        <v>51.25</v>
      </c>
      <c r="G634" s="2">
        <f t="shared" si="12"/>
        <v>-1.7053025658242404E-13</v>
      </c>
    </row>
    <row r="635" spans="1:8">
      <c r="A635" s="31">
        <v>44834</v>
      </c>
      <c r="B635" s="421" t="s">
        <v>10</v>
      </c>
      <c r="C635" s="421" t="s">
        <v>41</v>
      </c>
      <c r="D635" t="s">
        <v>12</v>
      </c>
      <c r="E635" s="2">
        <v>188.1</v>
      </c>
      <c r="G635" s="2">
        <f t="shared" si="12"/>
        <v>188.09999999999982</v>
      </c>
    </row>
    <row r="636" spans="1:8">
      <c r="B636" s="422"/>
      <c r="C636" s="422"/>
      <c r="D636" t="s">
        <v>13</v>
      </c>
      <c r="E636" s="2">
        <v>8.1999999999999993</v>
      </c>
      <c r="G636" s="2">
        <f t="shared" si="12"/>
        <v>196.29999999999981</v>
      </c>
    </row>
    <row r="637" spans="1:8">
      <c r="B637" s="422"/>
      <c r="C637" s="422"/>
      <c r="D637" t="s">
        <v>14</v>
      </c>
      <c r="E637" s="2">
        <v>60</v>
      </c>
      <c r="G637" s="2">
        <f t="shared" si="12"/>
        <v>256.29999999999984</v>
      </c>
    </row>
    <row r="638" spans="1:8">
      <c r="B638" s="422"/>
      <c r="C638" s="422"/>
      <c r="D638" t="s">
        <v>15</v>
      </c>
      <c r="E638" s="2">
        <v>5</v>
      </c>
      <c r="G638" s="2">
        <f t="shared" si="12"/>
        <v>261.29999999999984</v>
      </c>
    </row>
    <row r="639" spans="1:8">
      <c r="A639" s="3">
        <v>44839</v>
      </c>
      <c r="B639" s="422">
        <v>25581</v>
      </c>
      <c r="C639" s="422" t="s">
        <v>41</v>
      </c>
      <c r="D639" t="s">
        <v>14</v>
      </c>
      <c r="F639" s="2">
        <v>60</v>
      </c>
      <c r="G639" s="2">
        <f t="shared" si="12"/>
        <v>201.29999999999984</v>
      </c>
    </row>
    <row r="640" spans="1:8">
      <c r="A640" s="3">
        <v>44839</v>
      </c>
      <c r="B640" s="422">
        <v>25581</v>
      </c>
      <c r="C640" s="422" t="s">
        <v>41</v>
      </c>
      <c r="D640" t="s">
        <v>15</v>
      </c>
      <c r="F640" s="2">
        <v>5</v>
      </c>
      <c r="G640" s="2">
        <f t="shared" si="12"/>
        <v>196.29999999999984</v>
      </c>
    </row>
    <row r="641" spans="1:7">
      <c r="A641" s="3">
        <v>44897</v>
      </c>
      <c r="B641" s="422">
        <v>25910</v>
      </c>
      <c r="C641" s="422" t="s">
        <v>41</v>
      </c>
      <c r="D641" t="s">
        <v>12</v>
      </c>
      <c r="F641" s="2">
        <v>188.1</v>
      </c>
      <c r="G641" s="2">
        <f t="shared" si="12"/>
        <v>8.1999999999998465</v>
      </c>
    </row>
    <row r="642" spans="1:7">
      <c r="A642" s="3">
        <v>44897</v>
      </c>
      <c r="B642" s="422">
        <v>25910</v>
      </c>
      <c r="C642" s="422" t="s">
        <v>41</v>
      </c>
      <c r="D642" t="s">
        <v>13</v>
      </c>
      <c r="F642" s="2">
        <v>8.1999999999999993</v>
      </c>
      <c r="G642" s="2">
        <f t="shared" si="12"/>
        <v>-1.5276668818842154E-13</v>
      </c>
    </row>
    <row r="643" spans="1:7">
      <c r="A643" s="31">
        <v>44895</v>
      </c>
      <c r="B643" s="421" t="s">
        <v>10</v>
      </c>
      <c r="C643" s="421" t="s">
        <v>25</v>
      </c>
      <c r="D643" t="s">
        <v>12</v>
      </c>
      <c r="E643" s="2">
        <v>184.4</v>
      </c>
      <c r="G643" s="2">
        <f t="shared" si="12"/>
        <v>184.39999999999986</v>
      </c>
    </row>
    <row r="644" spans="1:7">
      <c r="B644" s="422"/>
      <c r="C644" s="422"/>
      <c r="D644" t="s">
        <v>13</v>
      </c>
      <c r="E644" s="2">
        <v>4.9000000000000004</v>
      </c>
      <c r="G644" s="2">
        <f t="shared" si="12"/>
        <v>189.29999999999987</v>
      </c>
    </row>
    <row r="645" spans="1:7">
      <c r="B645" s="422"/>
      <c r="C645" s="422"/>
      <c r="D645" t="s">
        <v>14</v>
      </c>
      <c r="E645" s="2">
        <v>60</v>
      </c>
      <c r="G645" s="2">
        <f t="shared" si="12"/>
        <v>249.29999999999987</v>
      </c>
    </row>
    <row r="646" spans="1:7">
      <c r="B646" s="422"/>
      <c r="C646" s="422"/>
      <c r="D646" t="s">
        <v>15</v>
      </c>
      <c r="E646" s="2">
        <v>5</v>
      </c>
      <c r="G646" s="2">
        <f t="shared" si="12"/>
        <v>254.29999999999987</v>
      </c>
    </row>
    <row r="647" spans="1:7">
      <c r="A647" s="3">
        <v>44901</v>
      </c>
      <c r="B647" s="422" t="s">
        <v>427</v>
      </c>
      <c r="C647" s="422" t="s">
        <v>25</v>
      </c>
      <c r="D647" t="s">
        <v>12</v>
      </c>
      <c r="F647" s="2">
        <v>184.4</v>
      </c>
      <c r="G647" s="2">
        <f t="shared" si="12"/>
        <v>69.899999999999864</v>
      </c>
    </row>
    <row r="648" spans="1:7">
      <c r="A648" s="3">
        <v>44901</v>
      </c>
      <c r="B648" s="422" t="s">
        <v>427</v>
      </c>
      <c r="C648" s="422" t="s">
        <v>25</v>
      </c>
      <c r="D648" t="s">
        <v>13</v>
      </c>
      <c r="F648" s="2">
        <v>4.9000000000000004</v>
      </c>
      <c r="G648" s="2">
        <f t="shared" si="12"/>
        <v>64.999999999999858</v>
      </c>
    </row>
    <row r="649" spans="1:7">
      <c r="A649" s="3">
        <v>44901</v>
      </c>
      <c r="B649" s="422" t="s">
        <v>427</v>
      </c>
      <c r="C649" s="422" t="s">
        <v>25</v>
      </c>
      <c r="D649" t="s">
        <v>14</v>
      </c>
      <c r="F649" s="2">
        <v>60</v>
      </c>
      <c r="G649" s="2">
        <f t="shared" si="12"/>
        <v>4.9999999999998579</v>
      </c>
    </row>
    <row r="650" spans="1:7">
      <c r="A650" s="3">
        <v>44901</v>
      </c>
      <c r="B650" s="422" t="s">
        <v>427</v>
      </c>
      <c r="C650" s="422" t="s">
        <v>25</v>
      </c>
      <c r="D650" t="s">
        <v>15</v>
      </c>
      <c r="F650" s="2">
        <v>5</v>
      </c>
      <c r="G650" s="2">
        <f t="shared" si="12"/>
        <v>-1.4210854715202004E-13</v>
      </c>
    </row>
    <row r="651" spans="1:7">
      <c r="A651" s="81">
        <v>44895</v>
      </c>
      <c r="B651" s="421" t="s">
        <v>10</v>
      </c>
      <c r="C651" s="421" t="s">
        <v>26</v>
      </c>
      <c r="D651" t="s">
        <v>12</v>
      </c>
      <c r="E651" s="2">
        <v>205.8</v>
      </c>
      <c r="G651" s="2">
        <f t="shared" si="12"/>
        <v>205.79999999999987</v>
      </c>
    </row>
    <row r="652" spans="1:7">
      <c r="A652" s="70"/>
      <c r="B652" s="422"/>
      <c r="C652" s="422"/>
      <c r="D652" t="s">
        <v>13</v>
      </c>
      <c r="E652" s="2">
        <v>6.3</v>
      </c>
      <c r="G652" s="2">
        <f t="shared" si="12"/>
        <v>212.09999999999988</v>
      </c>
    </row>
    <row r="653" spans="1:7">
      <c r="A653" s="70"/>
      <c r="B653" s="422"/>
      <c r="C653" s="422"/>
      <c r="D653" t="s">
        <v>14</v>
      </c>
      <c r="E653" s="2">
        <v>60</v>
      </c>
      <c r="G653" s="2">
        <f t="shared" si="12"/>
        <v>272.09999999999991</v>
      </c>
    </row>
    <row r="654" spans="1:7">
      <c r="A654" s="70"/>
      <c r="B654" s="422"/>
      <c r="C654" s="422"/>
      <c r="D654" t="s">
        <v>15</v>
      </c>
      <c r="E654" s="2">
        <v>5</v>
      </c>
      <c r="G654" s="2">
        <f t="shared" si="12"/>
        <v>277.09999999999991</v>
      </c>
    </row>
    <row r="655" spans="1:7">
      <c r="A655" s="3">
        <v>44901</v>
      </c>
      <c r="B655" s="422" t="s">
        <v>427</v>
      </c>
      <c r="C655" s="422" t="s">
        <v>26</v>
      </c>
      <c r="D655" t="s">
        <v>14</v>
      </c>
      <c r="F655" s="2">
        <v>60</v>
      </c>
      <c r="G655" s="2">
        <f t="shared" si="12"/>
        <v>217.09999999999991</v>
      </c>
    </row>
    <row r="656" spans="1:7">
      <c r="A656" s="3">
        <v>44901</v>
      </c>
      <c r="B656" s="422" t="s">
        <v>427</v>
      </c>
      <c r="C656" s="422" t="s">
        <v>26</v>
      </c>
      <c r="D656" t="s">
        <v>15</v>
      </c>
      <c r="F656" s="2">
        <v>5</v>
      </c>
      <c r="G656" s="2">
        <f t="shared" si="12"/>
        <v>212.09999999999991</v>
      </c>
    </row>
    <row r="657" spans="1:7">
      <c r="A657" s="3">
        <v>44971</v>
      </c>
      <c r="B657" s="422" t="s">
        <v>428</v>
      </c>
      <c r="C657" s="422" t="s">
        <v>26</v>
      </c>
      <c r="D657" t="s">
        <v>12</v>
      </c>
      <c r="F657" s="2">
        <v>200</v>
      </c>
      <c r="G657" s="2">
        <f t="shared" si="12"/>
        <v>12.099999999999909</v>
      </c>
    </row>
    <row r="658" spans="1:7">
      <c r="A658" s="3">
        <v>45169</v>
      </c>
      <c r="B658" s="422" t="s">
        <v>87</v>
      </c>
      <c r="C658" s="422" t="s">
        <v>26</v>
      </c>
      <c r="D658" t="s">
        <v>12</v>
      </c>
      <c r="F658" s="2">
        <v>5.8</v>
      </c>
      <c r="G658" s="2">
        <f t="shared" si="12"/>
        <v>6.2999999999999092</v>
      </c>
    </row>
    <row r="659" spans="1:7">
      <c r="A659" s="3">
        <v>45169</v>
      </c>
      <c r="B659" s="422" t="s">
        <v>87</v>
      </c>
      <c r="C659" s="422" t="s">
        <v>26</v>
      </c>
      <c r="D659" t="s">
        <v>13</v>
      </c>
      <c r="F659" s="2">
        <v>0.9</v>
      </c>
      <c r="G659" s="2">
        <f t="shared" si="12"/>
        <v>5.3999999999999089</v>
      </c>
    </row>
    <row r="660" spans="1:7">
      <c r="A660" s="3">
        <v>45169</v>
      </c>
      <c r="B660" s="422" t="s">
        <v>88</v>
      </c>
      <c r="C660" s="422" t="s">
        <v>26</v>
      </c>
      <c r="D660" t="s">
        <v>12</v>
      </c>
      <c r="F660" s="2">
        <v>5.4</v>
      </c>
      <c r="G660" s="2">
        <f t="shared" si="12"/>
        <v>-9.1482377229112899E-14</v>
      </c>
    </row>
    <row r="661" spans="1:7">
      <c r="A661" s="31">
        <v>44926</v>
      </c>
      <c r="B661" s="421" t="s">
        <v>10</v>
      </c>
      <c r="C661" s="421" t="s">
        <v>27</v>
      </c>
      <c r="D661" t="s">
        <v>12</v>
      </c>
      <c r="E661" s="2">
        <v>235.2</v>
      </c>
      <c r="G661" s="2">
        <f t="shared" si="12"/>
        <v>235.1999999999999</v>
      </c>
    </row>
    <row r="662" spans="1:7">
      <c r="B662" s="422"/>
      <c r="C662" s="422"/>
      <c r="D662" t="s">
        <v>13</v>
      </c>
      <c r="E662" s="2">
        <v>5.7</v>
      </c>
      <c r="G662" s="2">
        <f t="shared" si="12"/>
        <v>240.89999999999989</v>
      </c>
    </row>
    <row r="663" spans="1:7">
      <c r="B663" s="422"/>
      <c r="C663" s="422"/>
      <c r="D663" t="s">
        <v>14</v>
      </c>
      <c r="E663" s="2">
        <v>60</v>
      </c>
      <c r="G663" s="2">
        <f t="shared" si="12"/>
        <v>300.89999999999986</v>
      </c>
    </row>
    <row r="664" spans="1:7">
      <c r="B664" s="422"/>
      <c r="C664" s="422"/>
      <c r="D664" t="s">
        <v>15</v>
      </c>
      <c r="E664" s="2">
        <v>5</v>
      </c>
      <c r="G664" s="2">
        <f t="shared" si="12"/>
        <v>305.89999999999986</v>
      </c>
    </row>
    <row r="665" spans="1:7">
      <c r="A665" s="3">
        <v>44901</v>
      </c>
      <c r="B665" s="422" t="s">
        <v>427</v>
      </c>
      <c r="C665" s="422" t="s">
        <v>27</v>
      </c>
      <c r="D665" t="s">
        <v>14</v>
      </c>
      <c r="F665" s="2">
        <v>60</v>
      </c>
      <c r="G665" s="2">
        <f t="shared" si="12"/>
        <v>245.89999999999986</v>
      </c>
    </row>
    <row r="666" spans="1:7">
      <c r="A666" s="3">
        <v>44901</v>
      </c>
      <c r="B666" s="422" t="s">
        <v>427</v>
      </c>
      <c r="C666" s="422" t="s">
        <v>27</v>
      </c>
      <c r="D666" t="s">
        <v>15</v>
      </c>
      <c r="F666" s="2">
        <v>5</v>
      </c>
      <c r="G666" s="2">
        <f t="shared" si="12"/>
        <v>240.89999999999986</v>
      </c>
    </row>
    <row r="667" spans="1:7">
      <c r="A667" s="3">
        <v>45169</v>
      </c>
      <c r="B667" s="422" t="s">
        <v>88</v>
      </c>
      <c r="C667" s="422" t="s">
        <v>27</v>
      </c>
      <c r="D667" t="s">
        <v>12</v>
      </c>
      <c r="F667" s="2">
        <v>235.2</v>
      </c>
      <c r="G667" s="2">
        <f t="shared" si="12"/>
        <v>5.6999999999998749</v>
      </c>
    </row>
    <row r="668" spans="1:7">
      <c r="A668" s="3">
        <v>45169</v>
      </c>
      <c r="B668" s="422" t="s">
        <v>88</v>
      </c>
      <c r="C668" s="422" t="s">
        <v>27</v>
      </c>
      <c r="D668" t="s">
        <v>13</v>
      </c>
      <c r="F668" s="2">
        <v>5.7</v>
      </c>
      <c r="G668" s="2">
        <f t="shared" si="12"/>
        <v>-1.2523315717771766E-13</v>
      </c>
    </row>
    <row r="669" spans="1:7">
      <c r="A669" s="31">
        <v>44926</v>
      </c>
      <c r="B669" s="421" t="s">
        <v>10</v>
      </c>
      <c r="C669" s="421" t="s">
        <v>11</v>
      </c>
      <c r="D669" t="s">
        <v>12</v>
      </c>
      <c r="E669" s="2">
        <v>213.1</v>
      </c>
      <c r="G669" s="2">
        <f t="shared" si="12"/>
        <v>213.09999999999988</v>
      </c>
    </row>
    <row r="670" spans="1:7">
      <c r="B670" s="422"/>
      <c r="C670" s="422"/>
      <c r="D670" t="s">
        <v>13</v>
      </c>
      <c r="E670" s="2">
        <v>4.8</v>
      </c>
      <c r="G670" s="2">
        <f t="shared" si="12"/>
        <v>217.89999999999989</v>
      </c>
    </row>
    <row r="671" spans="1:7">
      <c r="B671" s="422"/>
      <c r="C671" s="422"/>
      <c r="D671" t="s">
        <v>14</v>
      </c>
      <c r="E671" s="2">
        <v>60</v>
      </c>
      <c r="G671" s="2">
        <f t="shared" si="12"/>
        <v>277.89999999999986</v>
      </c>
    </row>
    <row r="672" spans="1:7">
      <c r="B672" s="422"/>
      <c r="C672" s="422"/>
      <c r="D672" t="s">
        <v>15</v>
      </c>
      <c r="E672" s="2">
        <v>5</v>
      </c>
      <c r="G672" s="2">
        <f t="shared" si="12"/>
        <v>282.89999999999986</v>
      </c>
    </row>
    <row r="673" spans="1:7">
      <c r="A673" s="3">
        <v>45169</v>
      </c>
      <c r="B673" s="422" t="s">
        <v>88</v>
      </c>
      <c r="C673" s="422" t="s">
        <v>11</v>
      </c>
      <c r="D673" t="s">
        <v>12</v>
      </c>
      <c r="F673" s="2">
        <v>213.1</v>
      </c>
      <c r="G673" s="2">
        <f t="shared" si="12"/>
        <v>69.799999999999869</v>
      </c>
    </row>
    <row r="674" spans="1:7">
      <c r="A674" s="3">
        <v>45169</v>
      </c>
      <c r="B674" s="422" t="s">
        <v>88</v>
      </c>
      <c r="C674" s="422" t="s">
        <v>11</v>
      </c>
      <c r="D674" t="s">
        <v>13</v>
      </c>
      <c r="F674" s="2">
        <v>4.8</v>
      </c>
      <c r="G674" s="2">
        <f t="shared" si="12"/>
        <v>64.999999999999872</v>
      </c>
    </row>
    <row r="675" spans="1:7">
      <c r="A675" s="3">
        <v>45169</v>
      </c>
      <c r="B675" s="422" t="s">
        <v>88</v>
      </c>
      <c r="C675" s="422" t="s">
        <v>11</v>
      </c>
      <c r="D675" t="s">
        <v>14</v>
      </c>
      <c r="F675" s="2">
        <v>60</v>
      </c>
      <c r="G675" s="2">
        <f t="shared" si="12"/>
        <v>4.9999999999998721</v>
      </c>
    </row>
    <row r="676" spans="1:7">
      <c r="A676" s="3">
        <v>45169</v>
      </c>
      <c r="B676" s="422" t="s">
        <v>88</v>
      </c>
      <c r="C676" s="422" t="s">
        <v>11</v>
      </c>
      <c r="D676" t="s">
        <v>15</v>
      </c>
      <c r="F676" s="2">
        <v>5</v>
      </c>
      <c r="G676" s="2">
        <f t="shared" si="12"/>
        <v>-1.2789769243681803E-13</v>
      </c>
    </row>
    <row r="677" spans="1:7">
      <c r="A677" s="31">
        <v>44926</v>
      </c>
      <c r="B677" s="421" t="s">
        <v>10</v>
      </c>
      <c r="C677" s="421" t="s">
        <v>17</v>
      </c>
      <c r="D677" t="s">
        <v>12</v>
      </c>
      <c r="E677" s="2">
        <v>232.4</v>
      </c>
      <c r="G677" s="2">
        <f t="shared" si="12"/>
        <v>232.39999999999986</v>
      </c>
    </row>
    <row r="678" spans="1:7">
      <c r="B678" s="422"/>
      <c r="C678" s="422"/>
      <c r="D678" t="s">
        <v>13</v>
      </c>
      <c r="E678" s="2">
        <v>1.2</v>
      </c>
      <c r="G678" s="2">
        <f t="shared" si="12"/>
        <v>233.59999999999985</v>
      </c>
    </row>
    <row r="679" spans="1:7">
      <c r="B679" s="422"/>
      <c r="C679" s="422"/>
      <c r="D679" t="s">
        <v>14</v>
      </c>
      <c r="E679" s="2">
        <v>56</v>
      </c>
      <c r="G679" s="2">
        <f t="shared" si="12"/>
        <v>289.59999999999985</v>
      </c>
    </row>
    <row r="680" spans="1:7">
      <c r="B680" s="422"/>
      <c r="C680" s="422"/>
      <c r="D680" t="s">
        <v>15</v>
      </c>
      <c r="E680" s="2">
        <v>5</v>
      </c>
      <c r="G680" s="2">
        <f t="shared" si="12"/>
        <v>294.59999999999985</v>
      </c>
    </row>
    <row r="681" spans="1:7">
      <c r="A681" s="3">
        <v>45169</v>
      </c>
      <c r="B681" s="422" t="s">
        <v>88</v>
      </c>
      <c r="C681" s="422" t="s">
        <v>17</v>
      </c>
      <c r="D681" t="s">
        <v>12</v>
      </c>
      <c r="F681" s="2">
        <v>232.4</v>
      </c>
      <c r="G681" s="2">
        <f t="shared" si="12"/>
        <v>62.199999999999847</v>
      </c>
    </row>
    <row r="682" spans="1:7">
      <c r="A682" s="3">
        <v>45169</v>
      </c>
      <c r="B682" s="422" t="s">
        <v>88</v>
      </c>
      <c r="C682" s="422" t="s">
        <v>17</v>
      </c>
      <c r="D682" t="s">
        <v>13</v>
      </c>
      <c r="F682" s="2">
        <v>1.2</v>
      </c>
      <c r="G682" s="2">
        <f t="shared" si="12"/>
        <v>60.999999999999844</v>
      </c>
    </row>
    <row r="683" spans="1:7">
      <c r="A683" s="3">
        <v>45169</v>
      </c>
      <c r="B683" s="422" t="s">
        <v>88</v>
      </c>
      <c r="C683" s="422" t="s">
        <v>17</v>
      </c>
      <c r="D683" t="s">
        <v>14</v>
      </c>
      <c r="F683" s="2">
        <v>56</v>
      </c>
      <c r="G683" s="2">
        <f t="shared" si="12"/>
        <v>4.9999999999998437</v>
      </c>
    </row>
    <row r="684" spans="1:7">
      <c r="A684" s="3">
        <v>45169</v>
      </c>
      <c r="B684" s="422" t="s">
        <v>88</v>
      </c>
      <c r="C684" s="422" t="s">
        <v>17</v>
      </c>
      <c r="D684" t="s">
        <v>15</v>
      </c>
      <c r="F684" s="2">
        <v>5</v>
      </c>
      <c r="G684" s="2">
        <f t="shared" si="12"/>
        <v>-1.5631940186722204E-13</v>
      </c>
    </row>
    <row r="685" spans="1:7">
      <c r="A685" s="81">
        <v>45016</v>
      </c>
      <c r="B685" s="421" t="s">
        <v>10</v>
      </c>
      <c r="C685" s="421" t="s">
        <v>18</v>
      </c>
      <c r="D685" t="s">
        <v>12</v>
      </c>
      <c r="E685" s="196">
        <v>219.9</v>
      </c>
      <c r="G685" s="2">
        <f t="shared" si="12"/>
        <v>219.89999999999986</v>
      </c>
    </row>
    <row r="686" spans="1:7">
      <c r="A686" s="70"/>
      <c r="B686" s="422"/>
      <c r="C686" s="422"/>
      <c r="D686" t="s">
        <v>13</v>
      </c>
      <c r="E686" s="196">
        <v>1.3</v>
      </c>
      <c r="G686" s="2">
        <f t="shared" si="12"/>
        <v>221.19999999999987</v>
      </c>
    </row>
    <row r="687" spans="1:7">
      <c r="A687" s="70"/>
      <c r="B687" s="422"/>
      <c r="C687" s="422"/>
      <c r="D687" t="s">
        <v>14</v>
      </c>
      <c r="E687" s="196">
        <v>60</v>
      </c>
      <c r="G687" s="2">
        <f t="shared" ref="G687:G764" si="13">+G686+E687-F687</f>
        <v>281.19999999999987</v>
      </c>
    </row>
    <row r="688" spans="1:7">
      <c r="A688" s="70"/>
      <c r="B688" s="422"/>
      <c r="C688" s="422"/>
      <c r="D688" t="s">
        <v>15</v>
      </c>
      <c r="E688" s="196">
        <v>5</v>
      </c>
      <c r="G688" s="2">
        <f t="shared" si="13"/>
        <v>286.19999999999987</v>
      </c>
    </row>
    <row r="689" spans="1:7">
      <c r="B689" s="422"/>
      <c r="C689" s="422"/>
      <c r="D689" t="s">
        <v>165</v>
      </c>
      <c r="E689" s="207">
        <v>102.5</v>
      </c>
      <c r="G689" s="2">
        <f t="shared" si="13"/>
        <v>388.69999999999987</v>
      </c>
    </row>
    <row r="690" spans="1:7">
      <c r="B690" s="422"/>
      <c r="C690" s="422"/>
      <c r="D690" t="s">
        <v>203</v>
      </c>
      <c r="E690" s="207">
        <v>102.5</v>
      </c>
      <c r="G690" s="2">
        <f t="shared" si="13"/>
        <v>491.19999999999987</v>
      </c>
    </row>
    <row r="691" spans="1:7">
      <c r="A691" s="3">
        <v>45105</v>
      </c>
      <c r="B691" s="422">
        <v>26989</v>
      </c>
      <c r="C691" s="422" t="s">
        <v>18</v>
      </c>
      <c r="D691" t="s">
        <v>12</v>
      </c>
      <c r="E691" s="207"/>
      <c r="F691" s="2">
        <v>219.9</v>
      </c>
      <c r="G691" s="2">
        <f t="shared" si="13"/>
        <v>271.29999999999984</v>
      </c>
    </row>
    <row r="692" spans="1:7">
      <c r="A692" s="3">
        <v>45105</v>
      </c>
      <c r="B692" s="422">
        <v>26989</v>
      </c>
      <c r="C692" s="422" t="s">
        <v>18</v>
      </c>
      <c r="D692" t="s">
        <v>13</v>
      </c>
      <c r="E692" s="207"/>
      <c r="F692" s="2">
        <v>1.3</v>
      </c>
      <c r="G692" s="2">
        <f t="shared" si="13"/>
        <v>269.99999999999983</v>
      </c>
    </row>
    <row r="693" spans="1:7">
      <c r="A693" s="3">
        <v>45169</v>
      </c>
      <c r="B693" s="422" t="s">
        <v>88</v>
      </c>
      <c r="C693" s="422" t="s">
        <v>18</v>
      </c>
      <c r="D693" t="s">
        <v>14</v>
      </c>
      <c r="E693" s="196"/>
      <c r="F693" s="2">
        <v>60</v>
      </c>
      <c r="G693" s="2">
        <f t="shared" si="13"/>
        <v>209.99999999999983</v>
      </c>
    </row>
    <row r="694" spans="1:7">
      <c r="A694" s="3">
        <v>45169</v>
      </c>
      <c r="B694" s="422" t="s">
        <v>88</v>
      </c>
      <c r="C694" s="422" t="s">
        <v>18</v>
      </c>
      <c r="D694" t="s">
        <v>15</v>
      </c>
      <c r="E694" s="196"/>
      <c r="F694" s="2">
        <v>5</v>
      </c>
      <c r="G694" s="2">
        <f t="shared" si="13"/>
        <v>204.99999999999983</v>
      </c>
    </row>
    <row r="695" spans="1:7">
      <c r="B695" s="422" t="s">
        <v>61</v>
      </c>
      <c r="C695" s="422"/>
      <c r="D695" t="s">
        <v>165</v>
      </c>
      <c r="F695" s="2">
        <v>51.25</v>
      </c>
      <c r="G695" s="2">
        <f t="shared" si="13"/>
        <v>153.74999999999983</v>
      </c>
    </row>
    <row r="696" spans="1:7">
      <c r="B696" s="422" t="s">
        <v>61</v>
      </c>
      <c r="C696" s="422"/>
      <c r="D696" t="s">
        <v>203</v>
      </c>
      <c r="F696" s="2">
        <v>51.25</v>
      </c>
      <c r="G696" s="2">
        <f t="shared" si="13"/>
        <v>102.49999999999983</v>
      </c>
    </row>
    <row r="697" spans="1:7">
      <c r="A697" s="3">
        <v>45351</v>
      </c>
      <c r="B697" s="422" t="s">
        <v>78</v>
      </c>
      <c r="C697" s="422" t="s">
        <v>18</v>
      </c>
      <c r="D697" t="s">
        <v>165</v>
      </c>
      <c r="F697" s="2">
        <v>51.25</v>
      </c>
      <c r="G697" s="2">
        <f t="shared" si="13"/>
        <v>51.249999999999829</v>
      </c>
    </row>
    <row r="698" spans="1:7">
      <c r="A698" s="3">
        <v>45351</v>
      </c>
      <c r="B698" s="422" t="s">
        <v>78</v>
      </c>
      <c r="C698" s="422" t="s">
        <v>18</v>
      </c>
      <c r="D698" t="s">
        <v>203</v>
      </c>
      <c r="F698" s="2">
        <v>51.25</v>
      </c>
      <c r="G698" s="2">
        <f t="shared" si="13"/>
        <v>-1.7053025658242404E-13</v>
      </c>
    </row>
    <row r="699" spans="1:7" ht="17.25" customHeight="1">
      <c r="A699" s="81">
        <v>45016</v>
      </c>
      <c r="B699" s="421" t="s">
        <v>10</v>
      </c>
      <c r="C699" s="421" t="s">
        <v>19</v>
      </c>
      <c r="D699" t="s">
        <v>12</v>
      </c>
      <c r="E699" s="2">
        <v>113.1</v>
      </c>
      <c r="G699" s="2">
        <f t="shared" si="13"/>
        <v>113.09999999999982</v>
      </c>
    </row>
    <row r="700" spans="1:7" ht="17.25" customHeight="1">
      <c r="A700" s="70"/>
      <c r="B700" s="422"/>
      <c r="C700" s="422"/>
      <c r="D700" t="s">
        <v>13</v>
      </c>
      <c r="E700" s="2">
        <v>1.5</v>
      </c>
      <c r="G700" s="2">
        <f t="shared" si="13"/>
        <v>114.59999999999982</v>
      </c>
    </row>
    <row r="701" spans="1:7" ht="17.25" customHeight="1">
      <c r="A701" s="70"/>
      <c r="B701" s="422"/>
      <c r="C701" s="422"/>
      <c r="D701" t="s">
        <v>14</v>
      </c>
      <c r="E701" s="196">
        <v>60</v>
      </c>
      <c r="G701" s="2">
        <f t="shared" si="13"/>
        <v>174.59999999999982</v>
      </c>
    </row>
    <row r="702" spans="1:7" ht="17.25" customHeight="1">
      <c r="A702" s="70"/>
      <c r="B702" s="422"/>
      <c r="C702" s="422"/>
      <c r="D702" t="s">
        <v>15</v>
      </c>
      <c r="E702" s="196">
        <v>5</v>
      </c>
      <c r="G702" s="2">
        <f t="shared" si="13"/>
        <v>179.59999999999982</v>
      </c>
    </row>
    <row r="703" spans="1:7" ht="17.25" customHeight="1">
      <c r="A703" s="70">
        <v>45105</v>
      </c>
      <c r="B703" s="422">
        <v>26989</v>
      </c>
      <c r="C703" s="422" t="s">
        <v>19</v>
      </c>
      <c r="D703" t="s">
        <v>12</v>
      </c>
      <c r="E703" s="196"/>
      <c r="F703" s="2">
        <v>113.1</v>
      </c>
      <c r="G703" s="2">
        <f t="shared" si="13"/>
        <v>66.499999999999829</v>
      </c>
    </row>
    <row r="704" spans="1:7" ht="17.25" customHeight="1">
      <c r="A704" s="70">
        <v>45105</v>
      </c>
      <c r="B704" s="422">
        <v>26989</v>
      </c>
      <c r="C704" s="422" t="s">
        <v>19</v>
      </c>
      <c r="D704" t="s">
        <v>13</v>
      </c>
      <c r="E704" s="196"/>
      <c r="F704" s="2">
        <v>1.5</v>
      </c>
      <c r="G704" s="2">
        <f t="shared" si="13"/>
        <v>64.999999999999829</v>
      </c>
    </row>
    <row r="705" spans="1:12" ht="17.25" customHeight="1">
      <c r="A705" s="3">
        <v>45169</v>
      </c>
      <c r="B705" s="422" t="s">
        <v>88</v>
      </c>
      <c r="C705" s="422" t="s">
        <v>19</v>
      </c>
      <c r="D705" t="s">
        <v>14</v>
      </c>
      <c r="E705" s="196"/>
      <c r="F705" s="196">
        <v>60</v>
      </c>
      <c r="G705" s="2">
        <f t="shared" si="13"/>
        <v>4.9999999999998295</v>
      </c>
    </row>
    <row r="706" spans="1:12" ht="17.25" customHeight="1">
      <c r="A706" s="3">
        <v>45169</v>
      </c>
      <c r="B706" s="422" t="s">
        <v>88</v>
      </c>
      <c r="C706" s="422" t="s">
        <v>19</v>
      </c>
      <c r="D706" t="s">
        <v>15</v>
      </c>
      <c r="E706" s="196"/>
      <c r="F706" s="196">
        <v>5</v>
      </c>
      <c r="G706" s="2">
        <f t="shared" si="13"/>
        <v>-1.7053025658242404E-13</v>
      </c>
    </row>
    <row r="707" spans="1:12">
      <c r="A707" s="81">
        <v>45077</v>
      </c>
      <c r="B707" s="421" t="s">
        <v>10</v>
      </c>
      <c r="C707" s="421" t="s">
        <v>20</v>
      </c>
      <c r="D707" t="s">
        <v>12</v>
      </c>
      <c r="E707" s="2">
        <v>104.6</v>
      </c>
      <c r="G707" s="2">
        <f t="shared" si="13"/>
        <v>104.59999999999982</v>
      </c>
    </row>
    <row r="708" spans="1:12">
      <c r="A708" s="70"/>
      <c r="B708" s="422"/>
      <c r="C708" s="422"/>
      <c r="D708" t="s">
        <v>13</v>
      </c>
      <c r="E708" s="2">
        <v>2.1</v>
      </c>
      <c r="G708" s="2">
        <f t="shared" si="13"/>
        <v>106.69999999999982</v>
      </c>
      <c r="J708" s="440" t="s">
        <v>429</v>
      </c>
      <c r="K708" s="440"/>
      <c r="L708" s="440"/>
    </row>
    <row r="709" spans="1:12">
      <c r="A709" s="70"/>
      <c r="B709" s="422"/>
      <c r="C709" s="422"/>
      <c r="D709" t="s">
        <v>14</v>
      </c>
      <c r="E709" s="196">
        <v>60</v>
      </c>
      <c r="G709" s="2">
        <f t="shared" si="13"/>
        <v>166.69999999999982</v>
      </c>
      <c r="I709">
        <v>2017</v>
      </c>
      <c r="J709" s="421" t="s">
        <v>24</v>
      </c>
      <c r="K709" t="s">
        <v>70</v>
      </c>
      <c r="L709" s="2">
        <v>85</v>
      </c>
    </row>
    <row r="710" spans="1:12">
      <c r="A710" s="70"/>
      <c r="B710" s="422"/>
      <c r="C710" s="422"/>
      <c r="D710" t="s">
        <v>15</v>
      </c>
      <c r="E710" s="196">
        <v>5</v>
      </c>
      <c r="G710" s="2">
        <f t="shared" si="13"/>
        <v>171.69999999999982</v>
      </c>
      <c r="K710" t="s">
        <v>70</v>
      </c>
      <c r="L710" s="2">
        <v>85</v>
      </c>
    </row>
    <row r="711" spans="1:12">
      <c r="B711" s="422"/>
      <c r="C711" s="422"/>
      <c r="D711" t="s">
        <v>358</v>
      </c>
      <c r="E711" s="160">
        <v>10</v>
      </c>
      <c r="G711" s="2">
        <f t="shared" si="13"/>
        <v>181.69999999999982</v>
      </c>
      <c r="K711" t="s">
        <v>70</v>
      </c>
      <c r="L711" s="2">
        <v>85</v>
      </c>
    </row>
    <row r="712" spans="1:12">
      <c r="A712" s="3">
        <v>45105</v>
      </c>
      <c r="B712" s="422">
        <v>26989</v>
      </c>
      <c r="C712" s="422" t="s">
        <v>18</v>
      </c>
      <c r="D712" t="s">
        <v>12</v>
      </c>
      <c r="F712" s="2">
        <v>104.6</v>
      </c>
      <c r="G712" s="2">
        <f t="shared" si="13"/>
        <v>77.099999999999824</v>
      </c>
      <c r="I712">
        <v>2018</v>
      </c>
      <c r="J712" s="421" t="s">
        <v>17</v>
      </c>
      <c r="K712" t="s">
        <v>70</v>
      </c>
      <c r="L712" s="2">
        <v>85</v>
      </c>
    </row>
    <row r="713" spans="1:12">
      <c r="A713" s="3">
        <v>45105</v>
      </c>
      <c r="B713" s="422">
        <v>26989</v>
      </c>
      <c r="C713" s="422" t="s">
        <v>18</v>
      </c>
      <c r="D713" t="s">
        <v>13</v>
      </c>
      <c r="F713" s="2">
        <v>2.1</v>
      </c>
      <c r="G713" s="2">
        <f t="shared" si="13"/>
        <v>74.999999999999829</v>
      </c>
      <c r="J713" s="421" t="s">
        <v>18</v>
      </c>
      <c r="K713" t="s">
        <v>70</v>
      </c>
      <c r="L713" s="2">
        <v>85</v>
      </c>
    </row>
    <row r="714" spans="1:12">
      <c r="A714" s="3">
        <v>45169</v>
      </c>
      <c r="B714" s="422" t="s">
        <v>88</v>
      </c>
      <c r="C714" s="422" t="s">
        <v>18</v>
      </c>
      <c r="D714" t="s">
        <v>14</v>
      </c>
      <c r="E714" s="196"/>
      <c r="F714" s="2">
        <v>60</v>
      </c>
      <c r="G714" s="2">
        <f t="shared" si="13"/>
        <v>14.999999999999829</v>
      </c>
      <c r="J714" s="421" t="s">
        <v>19</v>
      </c>
      <c r="K714" t="s">
        <v>70</v>
      </c>
      <c r="L714" s="2">
        <v>93</v>
      </c>
    </row>
    <row r="715" spans="1:12">
      <c r="A715" s="3">
        <v>45169</v>
      </c>
      <c r="B715" s="422" t="s">
        <v>88</v>
      </c>
      <c r="C715" s="422" t="s">
        <v>18</v>
      </c>
      <c r="D715" t="s">
        <v>15</v>
      </c>
      <c r="E715" s="196"/>
      <c r="F715" s="2">
        <v>5</v>
      </c>
      <c r="G715" s="2">
        <f t="shared" si="13"/>
        <v>9.9999999999998295</v>
      </c>
      <c r="J715" s="421" t="s">
        <v>23</v>
      </c>
      <c r="K715" t="s">
        <v>70</v>
      </c>
      <c r="L715" s="2">
        <v>93</v>
      </c>
    </row>
    <row r="716" spans="1:12">
      <c r="A716" s="3">
        <v>45169</v>
      </c>
      <c r="B716" s="422" t="s">
        <v>88</v>
      </c>
      <c r="C716" s="422" t="s">
        <v>18</v>
      </c>
      <c r="D716" t="s">
        <v>358</v>
      </c>
      <c r="E716" s="160"/>
      <c r="F716" s="2">
        <v>10</v>
      </c>
      <c r="G716" s="2">
        <f t="shared" si="13"/>
        <v>-1.7053025658242404E-13</v>
      </c>
      <c r="J716" s="421" t="s">
        <v>25</v>
      </c>
      <c r="K716" t="s">
        <v>70</v>
      </c>
      <c r="L716" s="2">
        <v>93</v>
      </c>
    </row>
    <row r="717" spans="1:12">
      <c r="A717" s="31">
        <v>45107</v>
      </c>
      <c r="B717" s="421" t="s">
        <v>10</v>
      </c>
      <c r="C717" s="421" t="s">
        <v>21</v>
      </c>
      <c r="D717" t="s">
        <v>12</v>
      </c>
      <c r="E717" s="2">
        <v>106.5</v>
      </c>
      <c r="G717" s="2">
        <f t="shared" si="13"/>
        <v>106.49999999999983</v>
      </c>
      <c r="I717">
        <v>2019</v>
      </c>
      <c r="J717" s="421" t="s">
        <v>18</v>
      </c>
      <c r="K717" t="s">
        <v>70</v>
      </c>
      <c r="L717" s="2">
        <v>93</v>
      </c>
    </row>
    <row r="718" spans="1:12">
      <c r="B718" s="422"/>
      <c r="C718" s="422"/>
      <c r="D718" t="s">
        <v>13</v>
      </c>
      <c r="E718" s="2">
        <v>2</v>
      </c>
      <c r="G718" s="2">
        <f t="shared" si="13"/>
        <v>108.49999999999983</v>
      </c>
      <c r="J718" s="421" t="s">
        <v>23</v>
      </c>
      <c r="K718" t="s">
        <v>70</v>
      </c>
      <c r="L718" s="2">
        <v>93</v>
      </c>
    </row>
    <row r="719" spans="1:12">
      <c r="B719" s="422"/>
      <c r="C719" s="422"/>
      <c r="D719" t="s">
        <v>14</v>
      </c>
      <c r="E719" s="2">
        <v>60</v>
      </c>
      <c r="G719" s="2">
        <f t="shared" si="13"/>
        <v>168.49999999999983</v>
      </c>
      <c r="J719" s="421" t="s">
        <v>25</v>
      </c>
      <c r="K719" t="s">
        <v>70</v>
      </c>
      <c r="L719" s="2">
        <v>93</v>
      </c>
    </row>
    <row r="720" spans="1:12">
      <c r="B720" s="422"/>
      <c r="C720" s="422"/>
      <c r="D720" t="s">
        <v>15</v>
      </c>
      <c r="E720" s="2">
        <v>5</v>
      </c>
      <c r="G720" s="2">
        <f t="shared" si="13"/>
        <v>173.49999999999983</v>
      </c>
      <c r="I720">
        <v>2020</v>
      </c>
      <c r="J720" s="421" t="s">
        <v>11</v>
      </c>
      <c r="K720" t="s">
        <v>70</v>
      </c>
      <c r="L720" s="2">
        <v>93</v>
      </c>
    </row>
    <row r="721" spans="1:12">
      <c r="A721" s="3">
        <v>45169</v>
      </c>
      <c r="B721" s="422" t="s">
        <v>88</v>
      </c>
      <c r="C721" s="422" t="s">
        <v>21</v>
      </c>
      <c r="D721" t="s">
        <v>12</v>
      </c>
      <c r="F721" s="2">
        <v>106.5</v>
      </c>
      <c r="G721" s="2">
        <f t="shared" si="13"/>
        <v>66.999999999999829</v>
      </c>
      <c r="I721">
        <v>2021</v>
      </c>
      <c r="J721" s="421" t="s">
        <v>26</v>
      </c>
      <c r="K721" t="s">
        <v>70</v>
      </c>
      <c r="L721" s="2">
        <v>93</v>
      </c>
    </row>
    <row r="722" spans="1:12">
      <c r="A722" s="3">
        <v>45169</v>
      </c>
      <c r="B722" s="422" t="s">
        <v>88</v>
      </c>
      <c r="C722" s="422" t="s">
        <v>21</v>
      </c>
      <c r="D722" t="s">
        <v>13</v>
      </c>
      <c r="F722" s="2">
        <v>2</v>
      </c>
      <c r="G722" s="2">
        <f t="shared" si="13"/>
        <v>64.999999999999829</v>
      </c>
      <c r="I722">
        <v>2022</v>
      </c>
      <c r="J722" s="421" t="s">
        <v>18</v>
      </c>
      <c r="K722" t="s">
        <v>79</v>
      </c>
      <c r="L722" s="142">
        <v>93</v>
      </c>
    </row>
    <row r="723" spans="1:12">
      <c r="A723" s="3">
        <v>45169</v>
      </c>
      <c r="B723" s="422" t="s">
        <v>88</v>
      </c>
      <c r="C723" s="422" t="s">
        <v>21</v>
      </c>
      <c r="D723" t="s">
        <v>14</v>
      </c>
      <c r="F723" s="2">
        <v>60</v>
      </c>
      <c r="G723" s="2">
        <f t="shared" si="13"/>
        <v>4.9999999999998295</v>
      </c>
      <c r="K723" t="s">
        <v>425</v>
      </c>
      <c r="L723" s="142">
        <v>93</v>
      </c>
    </row>
    <row r="724" spans="1:12">
      <c r="A724" s="3">
        <v>45169</v>
      </c>
      <c r="B724" s="422" t="s">
        <v>88</v>
      </c>
      <c r="C724" s="422" t="s">
        <v>21</v>
      </c>
      <c r="D724" t="s">
        <v>15</v>
      </c>
      <c r="F724" s="2">
        <v>5</v>
      </c>
      <c r="G724" s="2">
        <f t="shared" si="13"/>
        <v>-1.7053025658242404E-13</v>
      </c>
      <c r="J724" s="421" t="s">
        <v>23</v>
      </c>
      <c r="K724" t="s">
        <v>199</v>
      </c>
      <c r="L724" s="2">
        <v>102.5</v>
      </c>
    </row>
    <row r="725" spans="1:12">
      <c r="A725" s="31">
        <v>45138</v>
      </c>
      <c r="B725" s="421" t="s">
        <v>10</v>
      </c>
      <c r="C725" s="421" t="s">
        <v>22</v>
      </c>
      <c r="D725" t="s">
        <v>12</v>
      </c>
      <c r="E725" s="2">
        <v>100.4</v>
      </c>
      <c r="G725" s="2">
        <f t="shared" si="13"/>
        <v>100.39999999999984</v>
      </c>
      <c r="K725" t="s">
        <v>200</v>
      </c>
      <c r="L725" s="2">
        <v>102.5</v>
      </c>
    </row>
    <row r="726" spans="1:12">
      <c r="B726" s="422"/>
      <c r="C726" s="422"/>
      <c r="D726" t="s">
        <v>13</v>
      </c>
      <c r="E726" s="2">
        <v>2</v>
      </c>
      <c r="G726" s="2">
        <f t="shared" si="13"/>
        <v>102.39999999999984</v>
      </c>
      <c r="I726">
        <v>2023</v>
      </c>
      <c r="J726" s="421" t="s">
        <v>18</v>
      </c>
      <c r="K726" t="s">
        <v>165</v>
      </c>
      <c r="L726" s="207">
        <v>102.5</v>
      </c>
    </row>
    <row r="727" spans="1:12">
      <c r="B727" s="422"/>
      <c r="C727" s="422"/>
      <c r="D727" t="s">
        <v>14</v>
      </c>
      <c r="E727" s="2">
        <v>60</v>
      </c>
      <c r="G727" s="2">
        <f t="shared" si="13"/>
        <v>162.39999999999984</v>
      </c>
      <c r="K727" t="s">
        <v>203</v>
      </c>
      <c r="L727" s="207">
        <v>102.5</v>
      </c>
    </row>
    <row r="728" spans="1:12">
      <c r="B728" s="422"/>
      <c r="C728" s="422"/>
      <c r="D728" t="s">
        <v>15</v>
      </c>
      <c r="E728" s="2">
        <v>5</v>
      </c>
      <c r="G728" s="2">
        <f t="shared" si="13"/>
        <v>167.39999999999984</v>
      </c>
      <c r="J728" s="421" t="s">
        <v>22</v>
      </c>
      <c r="K728" t="s">
        <v>148</v>
      </c>
      <c r="L728" s="2">
        <v>102.5</v>
      </c>
    </row>
    <row r="729" spans="1:12">
      <c r="B729" s="422"/>
      <c r="C729" s="422"/>
      <c r="D729" t="s">
        <v>148</v>
      </c>
      <c r="E729" s="2">
        <v>102.5</v>
      </c>
      <c r="G729" s="2">
        <f t="shared" si="13"/>
        <v>269.89999999999986</v>
      </c>
      <c r="K729" t="s">
        <v>189</v>
      </c>
      <c r="L729" s="2">
        <v>102.5</v>
      </c>
    </row>
    <row r="730" spans="1:12">
      <c r="B730" s="422"/>
      <c r="C730" s="422"/>
      <c r="D730" t="s">
        <v>189</v>
      </c>
      <c r="E730" s="2">
        <v>102.5</v>
      </c>
      <c r="G730" s="2">
        <f t="shared" si="13"/>
        <v>372.39999999999986</v>
      </c>
      <c r="L730" s="5">
        <f>SUM(L709:L729)</f>
        <v>1970</v>
      </c>
    </row>
    <row r="731" spans="1:12">
      <c r="A731" s="3">
        <v>45169</v>
      </c>
      <c r="B731" s="422" t="s">
        <v>88</v>
      </c>
      <c r="C731" s="422" t="s">
        <v>22</v>
      </c>
      <c r="D731" t="s">
        <v>13</v>
      </c>
      <c r="F731" s="2">
        <v>2</v>
      </c>
      <c r="G731" s="2">
        <f t="shared" si="13"/>
        <v>370.39999999999986</v>
      </c>
    </row>
    <row r="732" spans="1:12">
      <c r="A732" s="3">
        <v>45169</v>
      </c>
      <c r="B732" s="422" t="s">
        <v>88</v>
      </c>
      <c r="C732" s="422" t="s">
        <v>22</v>
      </c>
      <c r="D732" t="s">
        <v>14</v>
      </c>
      <c r="F732" s="2">
        <v>30.2</v>
      </c>
      <c r="G732" s="2">
        <f t="shared" si="13"/>
        <v>340.19999999999987</v>
      </c>
    </row>
    <row r="733" spans="1:12">
      <c r="A733" s="3">
        <v>45199</v>
      </c>
      <c r="B733" s="422" t="s">
        <v>91</v>
      </c>
      <c r="C733" s="422" t="s">
        <v>22</v>
      </c>
      <c r="D733" t="s">
        <v>12</v>
      </c>
      <c r="F733" s="2">
        <v>100.4</v>
      </c>
      <c r="G733" s="2">
        <f t="shared" si="13"/>
        <v>239.79999999999987</v>
      </c>
    </row>
    <row r="734" spans="1:12">
      <c r="A734" s="3">
        <v>45199</v>
      </c>
      <c r="B734" s="422" t="s">
        <v>91</v>
      </c>
      <c r="C734" s="422" t="s">
        <v>22</v>
      </c>
      <c r="D734" t="s">
        <v>14</v>
      </c>
      <c r="F734" s="2">
        <v>29.8</v>
      </c>
      <c r="G734" s="2">
        <f t="shared" si="13"/>
        <v>209.99999999999986</v>
      </c>
    </row>
    <row r="735" spans="1:12">
      <c r="A735" s="3">
        <v>45199</v>
      </c>
      <c r="B735" s="422" t="s">
        <v>91</v>
      </c>
      <c r="C735" s="422" t="s">
        <v>22</v>
      </c>
      <c r="D735" t="s">
        <v>15</v>
      </c>
      <c r="F735" s="2">
        <v>5</v>
      </c>
      <c r="G735" s="2">
        <f t="shared" si="13"/>
        <v>204.99999999999986</v>
      </c>
    </row>
    <row r="736" spans="1:12">
      <c r="B736" s="422" t="s">
        <v>61</v>
      </c>
      <c r="C736" s="422"/>
      <c r="D736" t="s">
        <v>148</v>
      </c>
      <c r="F736" s="2">
        <v>51.25</v>
      </c>
      <c r="G736" s="2">
        <f t="shared" si="13"/>
        <v>153.74999999999986</v>
      </c>
    </row>
    <row r="737" spans="1:12">
      <c r="B737" s="422" t="s">
        <v>61</v>
      </c>
      <c r="C737" s="422"/>
      <c r="D737" t="s">
        <v>189</v>
      </c>
      <c r="F737" s="2">
        <v>51.25</v>
      </c>
      <c r="G737" s="2">
        <f t="shared" si="13"/>
        <v>102.49999999999986</v>
      </c>
    </row>
    <row r="738" spans="1:12">
      <c r="A738" s="3">
        <v>45351</v>
      </c>
      <c r="B738" s="422" t="s">
        <v>78</v>
      </c>
      <c r="C738" s="422" t="s">
        <v>22</v>
      </c>
      <c r="D738" t="s">
        <v>148</v>
      </c>
      <c r="F738" s="2">
        <v>51.25</v>
      </c>
      <c r="G738" s="2">
        <f t="shared" si="13"/>
        <v>51.249999999999858</v>
      </c>
    </row>
    <row r="739" spans="1:12">
      <c r="A739" s="3">
        <v>45351</v>
      </c>
      <c r="B739" s="422" t="s">
        <v>78</v>
      </c>
      <c r="C739" s="422" t="s">
        <v>22</v>
      </c>
      <c r="D739" t="s">
        <v>189</v>
      </c>
      <c r="F739" s="2">
        <v>51.25</v>
      </c>
      <c r="G739" s="2">
        <f t="shared" si="13"/>
        <v>-1.4210854715202004E-13</v>
      </c>
    </row>
    <row r="740" spans="1:12">
      <c r="A740" s="31">
        <v>45169</v>
      </c>
      <c r="B740" s="421" t="s">
        <v>10</v>
      </c>
      <c r="C740" s="421" t="s">
        <v>23</v>
      </c>
      <c r="D740" t="s">
        <v>12</v>
      </c>
      <c r="E740" s="2">
        <v>96</v>
      </c>
      <c r="G740" s="2">
        <f t="shared" si="13"/>
        <v>95.999999999999858</v>
      </c>
    </row>
    <row r="741" spans="1:12">
      <c r="B741" s="422"/>
      <c r="C741" s="422"/>
      <c r="D741" t="s">
        <v>13</v>
      </c>
      <c r="E741" s="2">
        <v>2.2999999999999998</v>
      </c>
      <c r="G741" s="2">
        <f t="shared" si="13"/>
        <v>98.299999999999855</v>
      </c>
    </row>
    <row r="742" spans="1:12">
      <c r="B742" s="422"/>
      <c r="C742" s="422"/>
      <c r="D742" t="s">
        <v>14</v>
      </c>
      <c r="E742" s="2">
        <v>60</v>
      </c>
      <c r="G742" s="2">
        <f t="shared" si="13"/>
        <v>158.29999999999984</v>
      </c>
    </row>
    <row r="743" spans="1:12">
      <c r="B743" s="422"/>
      <c r="C743" s="422"/>
      <c r="D743" t="s">
        <v>15</v>
      </c>
      <c r="E743" s="2">
        <v>5</v>
      </c>
      <c r="G743" s="2">
        <f t="shared" si="13"/>
        <v>163.29999999999984</v>
      </c>
    </row>
    <row r="744" spans="1:12">
      <c r="B744" s="422"/>
      <c r="C744" s="422"/>
      <c r="D744" t="s">
        <v>45</v>
      </c>
      <c r="E744" s="2">
        <v>15</v>
      </c>
      <c r="G744" s="2">
        <f t="shared" si="13"/>
        <v>178.29999999999984</v>
      </c>
    </row>
    <row r="745" spans="1:12">
      <c r="A745" s="3">
        <v>45199</v>
      </c>
      <c r="B745" s="422" t="s">
        <v>91</v>
      </c>
      <c r="C745" s="422" t="s">
        <v>23</v>
      </c>
      <c r="D745" t="s">
        <v>12</v>
      </c>
      <c r="F745" s="2">
        <v>96</v>
      </c>
      <c r="G745" s="2">
        <f t="shared" si="13"/>
        <v>82.299999999999841</v>
      </c>
    </row>
    <row r="746" spans="1:12">
      <c r="A746" s="3">
        <v>45199</v>
      </c>
      <c r="B746" s="422" t="s">
        <v>91</v>
      </c>
      <c r="C746" s="422" t="s">
        <v>23</v>
      </c>
      <c r="D746" t="s">
        <v>13</v>
      </c>
      <c r="F746" s="2">
        <v>2.2999999999999998</v>
      </c>
      <c r="G746" s="2">
        <f t="shared" si="13"/>
        <v>79.999999999999844</v>
      </c>
    </row>
    <row r="747" spans="1:12">
      <c r="A747" s="3">
        <v>45199</v>
      </c>
      <c r="B747" s="422" t="s">
        <v>91</v>
      </c>
      <c r="C747" s="422" t="s">
        <v>23</v>
      </c>
      <c r="D747" t="s">
        <v>14</v>
      </c>
      <c r="F747" s="2">
        <v>60</v>
      </c>
      <c r="G747" s="2">
        <f t="shared" si="13"/>
        <v>19.999999999999844</v>
      </c>
    </row>
    <row r="748" spans="1:12">
      <c r="A748" s="3">
        <v>45199</v>
      </c>
      <c r="B748" s="422" t="s">
        <v>91</v>
      </c>
      <c r="C748" s="422" t="s">
        <v>23</v>
      </c>
      <c r="D748" t="s">
        <v>15</v>
      </c>
      <c r="F748" s="2">
        <v>5</v>
      </c>
      <c r="G748" s="2">
        <f t="shared" si="13"/>
        <v>14.999999999999844</v>
      </c>
      <c r="J748" s="3"/>
      <c r="L748" s="2"/>
    </row>
    <row r="749" spans="1:12">
      <c r="A749" s="3">
        <v>45199</v>
      </c>
      <c r="B749" s="422" t="s">
        <v>91</v>
      </c>
      <c r="C749" s="422" t="s">
        <v>23</v>
      </c>
      <c r="D749" t="s">
        <v>45</v>
      </c>
      <c r="F749" s="2">
        <v>15</v>
      </c>
      <c r="G749" s="2">
        <f t="shared" si="13"/>
        <v>-1.5631940186722204E-13</v>
      </c>
      <c r="I749" s="421"/>
      <c r="J749" s="3"/>
      <c r="L749" s="2"/>
    </row>
    <row r="750" spans="1:12">
      <c r="A750" s="31">
        <v>45199</v>
      </c>
      <c r="B750" s="421" t="s">
        <v>10</v>
      </c>
      <c r="C750" s="421" t="s">
        <v>41</v>
      </c>
      <c r="D750" t="s">
        <v>12</v>
      </c>
      <c r="E750" s="2">
        <v>95.5</v>
      </c>
      <c r="G750" s="2">
        <f t="shared" si="13"/>
        <v>95.499999999999844</v>
      </c>
      <c r="J750" s="3"/>
      <c r="L750" s="2"/>
    </row>
    <row r="751" spans="1:12">
      <c r="B751" s="422"/>
      <c r="C751" s="422"/>
      <c r="D751" t="s">
        <v>13</v>
      </c>
      <c r="E751" s="2">
        <v>2</v>
      </c>
      <c r="G751" s="2">
        <f t="shared" si="13"/>
        <v>97.499999999999844</v>
      </c>
      <c r="J751" s="3"/>
      <c r="L751" s="2"/>
    </row>
    <row r="752" spans="1:12">
      <c r="B752" s="422"/>
      <c r="C752" s="422"/>
      <c r="D752" t="s">
        <v>14</v>
      </c>
      <c r="E752" s="2">
        <v>60</v>
      </c>
      <c r="G752" s="2">
        <f t="shared" si="13"/>
        <v>157.49999999999983</v>
      </c>
      <c r="I752" s="421"/>
      <c r="J752" s="3"/>
      <c r="L752" s="2"/>
    </row>
    <row r="753" spans="1:13">
      <c r="B753" s="422"/>
      <c r="C753" s="422"/>
      <c r="D753" t="s">
        <v>15</v>
      </c>
      <c r="E753" s="2">
        <v>5</v>
      </c>
      <c r="G753" s="2">
        <f t="shared" si="13"/>
        <v>162.49999999999983</v>
      </c>
      <c r="J753" s="421"/>
      <c r="L753" s="2"/>
      <c r="M753" s="2"/>
    </row>
    <row r="754" spans="1:13">
      <c r="B754" s="422"/>
      <c r="C754" s="422"/>
      <c r="D754" t="s">
        <v>51</v>
      </c>
      <c r="E754" s="207">
        <v>10</v>
      </c>
      <c r="G754" s="2">
        <f t="shared" si="13"/>
        <v>172.49999999999983</v>
      </c>
      <c r="J754" s="421"/>
      <c r="L754" s="2"/>
      <c r="M754" s="2"/>
    </row>
    <row r="755" spans="1:13">
      <c r="B755" s="422"/>
      <c r="C755" s="422"/>
      <c r="D755" t="s">
        <v>52</v>
      </c>
      <c r="E755" s="207">
        <v>10</v>
      </c>
      <c r="G755" s="2">
        <f t="shared" si="13"/>
        <v>182.49999999999983</v>
      </c>
      <c r="J755" s="421"/>
      <c r="L755" s="2"/>
      <c r="M755" s="2"/>
    </row>
    <row r="756" spans="1:13">
      <c r="A756" s="3">
        <v>45199</v>
      </c>
      <c r="B756" s="422" t="s">
        <v>91</v>
      </c>
      <c r="C756" s="422" t="s">
        <v>41</v>
      </c>
      <c r="D756" t="s">
        <v>14</v>
      </c>
      <c r="F756" s="2">
        <v>60</v>
      </c>
      <c r="G756" s="2">
        <f t="shared" si="13"/>
        <v>122.49999999999983</v>
      </c>
      <c r="I756" s="231"/>
      <c r="J756" s="421"/>
      <c r="L756" s="2"/>
    </row>
    <row r="757" spans="1:13">
      <c r="A757" s="3">
        <v>45199</v>
      </c>
      <c r="B757" s="422" t="s">
        <v>91</v>
      </c>
      <c r="C757" s="422" t="s">
        <v>41</v>
      </c>
      <c r="D757" t="s">
        <v>15</v>
      </c>
      <c r="F757" s="2">
        <v>5</v>
      </c>
      <c r="G757" s="2">
        <f t="shared" si="13"/>
        <v>117.49999999999983</v>
      </c>
      <c r="J757" s="421"/>
      <c r="L757" s="2"/>
      <c r="M757" s="28"/>
    </row>
    <row r="758" spans="1:13">
      <c r="A758" s="3">
        <v>45199</v>
      </c>
      <c r="B758" s="422" t="s">
        <v>91</v>
      </c>
      <c r="C758" s="422" t="s">
        <v>41</v>
      </c>
      <c r="D758" t="s">
        <v>12</v>
      </c>
      <c r="F758" s="2">
        <v>95.5</v>
      </c>
      <c r="G758" s="2">
        <f t="shared" si="13"/>
        <v>21.999999999999829</v>
      </c>
      <c r="J758" s="421"/>
      <c r="M758" s="2"/>
    </row>
    <row r="759" spans="1:13">
      <c r="A759" s="3">
        <v>45199</v>
      </c>
      <c r="B759" s="422" t="s">
        <v>91</v>
      </c>
      <c r="C759" s="422" t="s">
        <v>41</v>
      </c>
      <c r="D759" t="s">
        <v>13</v>
      </c>
      <c r="F759" s="2">
        <v>2</v>
      </c>
      <c r="G759" s="2">
        <f t="shared" si="13"/>
        <v>19.999999999999829</v>
      </c>
      <c r="J759" s="421"/>
      <c r="M759" s="2"/>
    </row>
    <row r="760" spans="1:13">
      <c r="A760" s="3">
        <v>45199</v>
      </c>
      <c r="B760" s="422" t="s">
        <v>91</v>
      </c>
      <c r="C760" s="422" t="s">
        <v>41</v>
      </c>
      <c r="D760" t="s">
        <v>51</v>
      </c>
      <c r="F760" s="207">
        <v>10</v>
      </c>
      <c r="G760" s="2">
        <f t="shared" si="13"/>
        <v>9.9999999999998295</v>
      </c>
      <c r="J760" s="421"/>
      <c r="M760" s="2"/>
    </row>
    <row r="761" spans="1:13">
      <c r="A761" s="3">
        <v>45199</v>
      </c>
      <c r="B761" s="422" t="s">
        <v>91</v>
      </c>
      <c r="C761" s="422" t="s">
        <v>41</v>
      </c>
      <c r="D761" t="s">
        <v>52</v>
      </c>
      <c r="F761" s="207">
        <v>10</v>
      </c>
      <c r="G761" s="2">
        <f t="shared" si="13"/>
        <v>-1.7053025658242404E-13</v>
      </c>
      <c r="J761" s="421"/>
      <c r="M761" s="2"/>
    </row>
    <row r="762" spans="1:13">
      <c r="A762" s="31">
        <v>45230</v>
      </c>
      <c r="B762" s="421" t="s">
        <v>10</v>
      </c>
      <c r="C762" s="421" t="s">
        <v>25</v>
      </c>
      <c r="D762" t="s">
        <v>12</v>
      </c>
      <c r="E762" s="20">
        <v>92.9</v>
      </c>
      <c r="G762" s="2">
        <f t="shared" si="13"/>
        <v>92.899999999999835</v>
      </c>
      <c r="J762" s="421"/>
      <c r="L762" s="2"/>
    </row>
    <row r="763" spans="1:13">
      <c r="B763" s="422"/>
      <c r="C763" s="422"/>
      <c r="D763" t="s">
        <v>13</v>
      </c>
      <c r="E763" s="20">
        <v>2</v>
      </c>
      <c r="G763" s="2">
        <f t="shared" si="13"/>
        <v>94.899999999999835</v>
      </c>
      <c r="J763" s="421"/>
      <c r="L763" s="2"/>
    </row>
    <row r="764" spans="1:13">
      <c r="B764" s="422"/>
      <c r="C764" s="422"/>
      <c r="D764" t="s">
        <v>14</v>
      </c>
      <c r="E764" s="207">
        <v>60</v>
      </c>
      <c r="G764" s="2">
        <f t="shared" si="13"/>
        <v>154.89999999999984</v>
      </c>
      <c r="J764" s="421"/>
      <c r="M764" s="2"/>
    </row>
    <row r="765" spans="1:13">
      <c r="B765" s="422"/>
      <c r="C765" s="422"/>
      <c r="D765" t="s">
        <v>15</v>
      </c>
      <c r="E765" s="207">
        <v>5</v>
      </c>
      <c r="G765" s="2">
        <f t="shared" ref="G765" si="14">+G764+E765-F765</f>
        <v>159.89999999999984</v>
      </c>
      <c r="L765" s="2"/>
      <c r="M765" s="2"/>
    </row>
    <row r="766" spans="1:13">
      <c r="A766" s="3">
        <v>45199</v>
      </c>
      <c r="B766" s="422" t="s">
        <v>91</v>
      </c>
      <c r="C766" s="422" t="s">
        <v>25</v>
      </c>
      <c r="D766" t="s">
        <v>12</v>
      </c>
      <c r="E766" s="207"/>
      <c r="F766" s="20">
        <v>92.9</v>
      </c>
      <c r="G766" s="2">
        <f t="shared" ref="G766:G831" si="15">+G765+E766-F766</f>
        <v>66.999999999999829</v>
      </c>
      <c r="L766" s="2"/>
      <c r="M766" s="2"/>
    </row>
    <row r="767" spans="1:13">
      <c r="A767" s="3">
        <v>45199</v>
      </c>
      <c r="B767" s="422" t="s">
        <v>91</v>
      </c>
      <c r="C767" s="422" t="s">
        <v>25</v>
      </c>
      <c r="D767" t="s">
        <v>13</v>
      </c>
      <c r="E767" s="207"/>
      <c r="F767" s="20">
        <v>2</v>
      </c>
      <c r="G767" s="2">
        <f t="shared" si="15"/>
        <v>64.999999999999829</v>
      </c>
      <c r="H767" s="35"/>
      <c r="I767" s="93"/>
      <c r="L767" s="2"/>
      <c r="M767" s="2"/>
    </row>
    <row r="768" spans="1:13">
      <c r="A768" s="3">
        <v>45199</v>
      </c>
      <c r="B768" s="422" t="s">
        <v>91</v>
      </c>
      <c r="C768" s="422" t="s">
        <v>25</v>
      </c>
      <c r="D768" t="s">
        <v>14</v>
      </c>
      <c r="E768" s="207"/>
      <c r="F768" s="207">
        <v>60</v>
      </c>
      <c r="G768" s="2">
        <f t="shared" si="15"/>
        <v>4.9999999999998295</v>
      </c>
      <c r="L768" s="2"/>
      <c r="M768" s="2"/>
    </row>
    <row r="769" spans="1:13">
      <c r="A769" s="3">
        <v>45199</v>
      </c>
      <c r="B769" s="422" t="s">
        <v>91</v>
      </c>
      <c r="C769" s="422" t="s">
        <v>25</v>
      </c>
      <c r="D769" t="s">
        <v>15</v>
      </c>
      <c r="E769" s="207"/>
      <c r="F769" s="207">
        <v>5</v>
      </c>
      <c r="G769" s="2">
        <f t="shared" si="15"/>
        <v>-1.7053025658242404E-13</v>
      </c>
      <c r="L769" s="2"/>
      <c r="M769" s="2"/>
    </row>
    <row r="770" spans="1:13">
      <c r="A770" s="81">
        <v>45260</v>
      </c>
      <c r="B770" s="421" t="s">
        <v>10</v>
      </c>
      <c r="C770" s="421" t="s">
        <v>26</v>
      </c>
      <c r="D770" t="s">
        <v>12</v>
      </c>
      <c r="E770" s="20">
        <v>101</v>
      </c>
      <c r="F770" s="207"/>
      <c r="G770" s="2">
        <f t="shared" si="15"/>
        <v>100.99999999999983</v>
      </c>
      <c r="J770" s="421"/>
      <c r="L770" s="2"/>
      <c r="M770" s="45"/>
    </row>
    <row r="771" spans="1:13">
      <c r="A771" s="70"/>
      <c r="B771" s="422"/>
      <c r="C771" s="422"/>
      <c r="D771" t="s">
        <v>13</v>
      </c>
      <c r="E771" s="20">
        <v>5</v>
      </c>
      <c r="G771" s="2">
        <f t="shared" si="15"/>
        <v>105.99999999999983</v>
      </c>
      <c r="J771" s="421"/>
      <c r="L771" s="2"/>
      <c r="M771" s="45"/>
    </row>
    <row r="772" spans="1:13">
      <c r="A772" s="70"/>
      <c r="B772" s="422"/>
      <c r="C772" s="422"/>
      <c r="D772" t="s">
        <v>14</v>
      </c>
      <c r="E772" s="207">
        <v>60</v>
      </c>
      <c r="G772" s="2">
        <f t="shared" si="15"/>
        <v>165.99999999999983</v>
      </c>
      <c r="J772" s="421"/>
      <c r="L772" s="2"/>
      <c r="M772" s="2"/>
    </row>
    <row r="773" spans="1:13">
      <c r="A773" s="70"/>
      <c r="B773" s="422"/>
      <c r="C773" s="422"/>
      <c r="D773" t="s">
        <v>15</v>
      </c>
      <c r="E773" s="207">
        <v>5</v>
      </c>
      <c r="G773" s="2">
        <f t="shared" si="15"/>
        <v>170.99999999999983</v>
      </c>
      <c r="J773" s="421"/>
      <c r="M773" s="2"/>
    </row>
    <row r="774" spans="1:13">
      <c r="A774" s="3">
        <v>45199</v>
      </c>
      <c r="B774" s="422" t="s">
        <v>91</v>
      </c>
      <c r="C774" s="422" t="s">
        <v>26</v>
      </c>
      <c r="D774" t="s">
        <v>14</v>
      </c>
      <c r="F774" s="207">
        <v>60</v>
      </c>
      <c r="G774" s="2">
        <f t="shared" si="15"/>
        <v>110.99999999999983</v>
      </c>
      <c r="M774" s="2"/>
    </row>
    <row r="775" spans="1:13">
      <c r="A775" s="3">
        <v>45199</v>
      </c>
      <c r="B775" s="422" t="s">
        <v>91</v>
      </c>
      <c r="C775" s="422" t="s">
        <v>26</v>
      </c>
      <c r="D775" t="s">
        <v>15</v>
      </c>
      <c r="F775" s="207">
        <v>5</v>
      </c>
      <c r="G775" s="2">
        <f t="shared" si="15"/>
        <v>105.99999999999983</v>
      </c>
      <c r="J775" s="421"/>
      <c r="M775" s="73"/>
    </row>
    <row r="776" spans="1:13">
      <c r="A776" s="3">
        <v>45199</v>
      </c>
      <c r="B776" s="422" t="s">
        <v>91</v>
      </c>
      <c r="C776" s="422" t="s">
        <v>26</v>
      </c>
      <c r="D776" t="s">
        <v>12</v>
      </c>
      <c r="F776" s="2">
        <v>29.1</v>
      </c>
      <c r="G776" s="2">
        <f t="shared" si="15"/>
        <v>76.899999999999835</v>
      </c>
      <c r="M776" s="2"/>
    </row>
    <row r="777" spans="1:13">
      <c r="A777" s="3">
        <v>45351</v>
      </c>
      <c r="B777" s="422" t="s">
        <v>78</v>
      </c>
      <c r="C777" s="422" t="s">
        <v>26</v>
      </c>
      <c r="D777" t="s">
        <v>12</v>
      </c>
      <c r="F777" s="2">
        <v>35</v>
      </c>
      <c r="G777" s="2">
        <f t="shared" si="15"/>
        <v>41.899999999999835</v>
      </c>
      <c r="M777" s="2"/>
    </row>
    <row r="778" spans="1:13">
      <c r="A778" s="3">
        <v>45406</v>
      </c>
      <c r="B778" s="422">
        <v>28752</v>
      </c>
      <c r="C778" s="422" t="s">
        <v>26</v>
      </c>
      <c r="D778" t="s">
        <v>12</v>
      </c>
      <c r="F778" s="2">
        <v>36.9</v>
      </c>
      <c r="G778" s="2">
        <f t="shared" si="15"/>
        <v>4.9999999999998366</v>
      </c>
      <c r="M778" s="2"/>
    </row>
    <row r="779" spans="1:13">
      <c r="A779" s="3">
        <v>45406</v>
      </c>
      <c r="B779" s="422">
        <v>28752</v>
      </c>
      <c r="C779" s="422" t="s">
        <v>26</v>
      </c>
      <c r="D779" t="s">
        <v>13</v>
      </c>
      <c r="F779" s="2">
        <v>5</v>
      </c>
      <c r="G779" s="2">
        <f t="shared" si="15"/>
        <v>-1.6342482922482304E-13</v>
      </c>
      <c r="M779" s="2"/>
    </row>
    <row r="780" spans="1:13">
      <c r="A780" s="31">
        <v>45322</v>
      </c>
      <c r="B780" s="421" t="s">
        <v>10</v>
      </c>
      <c r="C780" s="421" t="s">
        <v>27</v>
      </c>
      <c r="D780" t="s">
        <v>12</v>
      </c>
      <c r="E780" s="20">
        <v>107.9</v>
      </c>
      <c r="G780" s="2">
        <f t="shared" si="15"/>
        <v>107.89999999999984</v>
      </c>
      <c r="J780" s="421"/>
      <c r="M780" s="2"/>
    </row>
    <row r="781" spans="1:13">
      <c r="B781" s="422"/>
      <c r="C781" s="422"/>
      <c r="D781" t="s">
        <v>13</v>
      </c>
      <c r="E781" s="20">
        <v>5</v>
      </c>
      <c r="G781" s="2">
        <f t="shared" si="15"/>
        <v>112.89999999999984</v>
      </c>
      <c r="M781" s="2"/>
    </row>
    <row r="782" spans="1:13">
      <c r="B782" s="422"/>
      <c r="C782" s="422"/>
      <c r="D782" t="s">
        <v>14</v>
      </c>
      <c r="E782" s="207">
        <v>60</v>
      </c>
      <c r="G782" s="2">
        <f t="shared" si="15"/>
        <v>172.89999999999984</v>
      </c>
      <c r="J782" s="421"/>
      <c r="M782" s="20"/>
    </row>
    <row r="783" spans="1:13">
      <c r="B783" s="422"/>
      <c r="C783" s="422"/>
      <c r="D783" t="s">
        <v>15</v>
      </c>
      <c r="E783" s="207">
        <v>5</v>
      </c>
      <c r="G783" s="2">
        <f t="shared" si="15"/>
        <v>177.89999999999984</v>
      </c>
      <c r="J783" s="422"/>
      <c r="M783" s="20"/>
    </row>
    <row r="784" spans="1:13">
      <c r="A784" s="3">
        <v>45406</v>
      </c>
      <c r="B784" s="422">
        <v>28752</v>
      </c>
      <c r="C784" s="422" t="s">
        <v>27</v>
      </c>
      <c r="D784" t="s">
        <v>12</v>
      </c>
      <c r="F784" s="20">
        <v>107.9</v>
      </c>
      <c r="G784" s="2">
        <f t="shared" si="15"/>
        <v>69.999999999999829</v>
      </c>
      <c r="I784" s="440" t="s">
        <v>429</v>
      </c>
      <c r="J784" s="440"/>
      <c r="K784" s="440"/>
      <c r="M784" s="20"/>
    </row>
    <row r="785" spans="1:13">
      <c r="A785" s="3">
        <v>45406</v>
      </c>
      <c r="B785" s="422">
        <v>28752</v>
      </c>
      <c r="C785" s="422" t="s">
        <v>27</v>
      </c>
      <c r="D785" t="s">
        <v>13</v>
      </c>
      <c r="F785" s="20">
        <v>5</v>
      </c>
      <c r="G785" s="2">
        <f t="shared" si="15"/>
        <v>64.999999999999829</v>
      </c>
      <c r="H785">
        <v>2023</v>
      </c>
      <c r="I785" s="421" t="s">
        <v>27</v>
      </c>
      <c r="J785" t="s">
        <v>14</v>
      </c>
      <c r="K785" s="207">
        <v>60</v>
      </c>
      <c r="M785" s="20"/>
    </row>
    <row r="786" spans="1:13">
      <c r="A786" s="3">
        <v>45483</v>
      </c>
      <c r="B786" s="422">
        <v>29286</v>
      </c>
      <c r="C786" s="422" t="s">
        <v>27</v>
      </c>
      <c r="D786" t="s">
        <v>14</v>
      </c>
      <c r="F786" s="20">
        <v>60</v>
      </c>
      <c r="G786" s="2">
        <f t="shared" si="15"/>
        <v>4.9999999999998295</v>
      </c>
      <c r="I786" s="421"/>
      <c r="K786" s="207"/>
      <c r="M786" s="20"/>
    </row>
    <row r="787" spans="1:13">
      <c r="A787" s="3">
        <v>45483</v>
      </c>
      <c r="B787" s="422">
        <v>29286</v>
      </c>
      <c r="C787" s="422" t="s">
        <v>27</v>
      </c>
      <c r="D787" t="s">
        <v>15</v>
      </c>
      <c r="F787" s="20">
        <v>5</v>
      </c>
      <c r="G787" s="2">
        <f t="shared" si="15"/>
        <v>-1.7053025658242404E-13</v>
      </c>
      <c r="I787" s="421"/>
      <c r="K787" s="207"/>
      <c r="M787" s="20"/>
    </row>
    <row r="788" spans="1:13">
      <c r="A788" s="81">
        <v>45322</v>
      </c>
      <c r="B788" s="421" t="s">
        <v>10</v>
      </c>
      <c r="C788" s="421" t="s">
        <v>11</v>
      </c>
      <c r="D788" t="s">
        <v>12</v>
      </c>
      <c r="E788" s="20">
        <v>120.5</v>
      </c>
      <c r="G788" s="2">
        <f t="shared" si="15"/>
        <v>120.49999999999983</v>
      </c>
      <c r="J788" t="s">
        <v>15</v>
      </c>
      <c r="K788" s="207">
        <v>5</v>
      </c>
      <c r="M788" s="20"/>
    </row>
    <row r="789" spans="1:13">
      <c r="A789" s="70"/>
      <c r="B789" s="422"/>
      <c r="C789" s="422"/>
      <c r="D789" t="s">
        <v>13</v>
      </c>
      <c r="E789" s="20">
        <v>8.8000000000000007</v>
      </c>
      <c r="G789" s="2">
        <f t="shared" si="15"/>
        <v>129.29999999999984</v>
      </c>
      <c r="H789">
        <v>2024</v>
      </c>
      <c r="I789" s="421" t="s">
        <v>11</v>
      </c>
      <c r="J789" t="s">
        <v>14</v>
      </c>
      <c r="K789" s="207">
        <v>60</v>
      </c>
      <c r="L789" s="207"/>
      <c r="M789" s="5"/>
    </row>
    <row r="790" spans="1:13">
      <c r="A790" s="70"/>
      <c r="B790" s="422"/>
      <c r="C790" s="422"/>
      <c r="D790" t="s">
        <v>14</v>
      </c>
      <c r="E790" s="207">
        <v>60</v>
      </c>
      <c r="G790" s="2">
        <f t="shared" si="15"/>
        <v>189.29999999999984</v>
      </c>
      <c r="J790" t="s">
        <v>15</v>
      </c>
      <c r="K790" s="207">
        <v>5</v>
      </c>
      <c r="L790" s="207"/>
    </row>
    <row r="791" spans="1:13">
      <c r="A791" s="70"/>
      <c r="B791" s="422"/>
      <c r="C791" s="422"/>
      <c r="D791" t="s">
        <v>15</v>
      </c>
      <c r="E791" s="207">
        <v>5</v>
      </c>
      <c r="G791" s="2">
        <f t="shared" si="15"/>
        <v>194.29999999999984</v>
      </c>
      <c r="I791" s="421" t="s">
        <v>17</v>
      </c>
      <c r="J791" t="s">
        <v>14</v>
      </c>
      <c r="K791" s="20">
        <v>58</v>
      </c>
      <c r="M791" s="20"/>
    </row>
    <row r="792" spans="1:13">
      <c r="A792" s="3">
        <v>45406</v>
      </c>
      <c r="B792" s="422">
        <v>28752</v>
      </c>
      <c r="C792" s="422" t="s">
        <v>11</v>
      </c>
      <c r="D792" t="s">
        <v>12</v>
      </c>
      <c r="E792" s="207"/>
      <c r="F792" s="20">
        <v>120.5</v>
      </c>
      <c r="G792" s="2">
        <f t="shared" si="15"/>
        <v>73.799999999999841</v>
      </c>
      <c r="J792" t="s">
        <v>15</v>
      </c>
      <c r="K792" s="20">
        <v>5</v>
      </c>
      <c r="M792" s="20"/>
    </row>
    <row r="793" spans="1:13">
      <c r="A793" s="3">
        <v>45406</v>
      </c>
      <c r="B793" s="422">
        <v>28752</v>
      </c>
      <c r="C793" s="422" t="s">
        <v>11</v>
      </c>
      <c r="D793" t="s">
        <v>13</v>
      </c>
      <c r="E793" s="207"/>
      <c r="F793" s="20">
        <v>8.8000000000000007</v>
      </c>
      <c r="G793" s="2">
        <f t="shared" si="15"/>
        <v>64.999999999999844</v>
      </c>
      <c r="I793" s="421" t="s">
        <v>18</v>
      </c>
      <c r="J793" t="s">
        <v>14</v>
      </c>
      <c r="K793" s="207">
        <v>60</v>
      </c>
      <c r="M793" s="20"/>
    </row>
    <row r="794" spans="1:13">
      <c r="A794" s="3">
        <v>45483</v>
      </c>
      <c r="B794" s="422">
        <v>29286</v>
      </c>
      <c r="C794" s="422" t="s">
        <v>11</v>
      </c>
      <c r="D794" t="s">
        <v>14</v>
      </c>
      <c r="F794" s="20">
        <v>60</v>
      </c>
      <c r="G794" s="2">
        <f t="shared" si="15"/>
        <v>4.9999999999998437</v>
      </c>
      <c r="I794" s="421"/>
      <c r="K794" s="207"/>
      <c r="M794" s="20"/>
    </row>
    <row r="795" spans="1:13">
      <c r="A795" s="3">
        <v>45483</v>
      </c>
      <c r="B795" s="422">
        <v>29286</v>
      </c>
      <c r="C795" s="422" t="s">
        <v>11</v>
      </c>
      <c r="D795" t="s">
        <v>15</v>
      </c>
      <c r="F795" s="20">
        <v>5</v>
      </c>
      <c r="G795" s="2">
        <f t="shared" si="15"/>
        <v>-1.5631940186722204E-13</v>
      </c>
      <c r="I795" s="421"/>
      <c r="K795" s="207"/>
      <c r="M795" s="20"/>
    </row>
    <row r="796" spans="1:13">
      <c r="A796" s="31">
        <v>45351</v>
      </c>
      <c r="B796" s="421" t="s">
        <v>10</v>
      </c>
      <c r="C796" s="421" t="s">
        <v>17</v>
      </c>
      <c r="D796" t="s">
        <v>12</v>
      </c>
      <c r="E796" s="20">
        <v>124.8</v>
      </c>
      <c r="G796" s="2">
        <f t="shared" si="15"/>
        <v>124.79999999999984</v>
      </c>
      <c r="J796" t="s">
        <v>15</v>
      </c>
      <c r="K796" s="207">
        <v>5</v>
      </c>
      <c r="M796" s="20"/>
    </row>
    <row r="797" spans="1:13">
      <c r="B797" s="422"/>
      <c r="C797" s="422"/>
      <c r="D797" t="s">
        <v>13</v>
      </c>
      <c r="E797" s="20">
        <v>5</v>
      </c>
      <c r="G797" s="2">
        <f t="shared" si="15"/>
        <v>129.79999999999984</v>
      </c>
      <c r="J797" t="s">
        <v>54</v>
      </c>
      <c r="L797" s="2">
        <v>102.5</v>
      </c>
      <c r="M797" s="45"/>
    </row>
    <row r="798" spans="1:13">
      <c r="B798" s="422"/>
      <c r="C798" s="422"/>
      <c r="D798" t="s">
        <v>14</v>
      </c>
      <c r="E798" s="20">
        <v>58</v>
      </c>
      <c r="G798" s="2">
        <f t="shared" si="15"/>
        <v>187.79999999999984</v>
      </c>
      <c r="J798" t="s">
        <v>55</v>
      </c>
      <c r="L798" s="2">
        <v>102.5</v>
      </c>
      <c r="M798" s="45"/>
    </row>
    <row r="799" spans="1:13">
      <c r="B799" s="422"/>
      <c r="C799" s="422"/>
      <c r="D799" t="s">
        <v>15</v>
      </c>
      <c r="E799" s="20">
        <v>5</v>
      </c>
      <c r="G799" s="2">
        <f t="shared" si="15"/>
        <v>192.79999999999984</v>
      </c>
      <c r="I799" s="421" t="s">
        <v>19</v>
      </c>
      <c r="J799" t="s">
        <v>12</v>
      </c>
      <c r="K799" s="207">
        <v>120.1</v>
      </c>
      <c r="M799" s="20"/>
    </row>
    <row r="800" spans="1:13">
      <c r="A800" s="3">
        <v>45406</v>
      </c>
      <c r="B800" s="422">
        <v>28752</v>
      </c>
      <c r="C800" s="422" t="s">
        <v>17</v>
      </c>
      <c r="D800" t="s">
        <v>12</v>
      </c>
      <c r="E800" s="20"/>
      <c r="F800" s="20">
        <v>124.8</v>
      </c>
      <c r="G800" s="2">
        <f t="shared" si="15"/>
        <v>67.999999999999844</v>
      </c>
      <c r="I800" s="422"/>
      <c r="J800" t="s">
        <v>13</v>
      </c>
      <c r="K800" s="207">
        <v>5</v>
      </c>
      <c r="M800" s="20"/>
    </row>
    <row r="801" spans="1:13">
      <c r="A801" s="3">
        <v>45406</v>
      </c>
      <c r="B801" s="422">
        <v>28752</v>
      </c>
      <c r="C801" s="422" t="s">
        <v>17</v>
      </c>
      <c r="D801" t="s">
        <v>13</v>
      </c>
      <c r="E801" s="20"/>
      <c r="F801" s="20">
        <v>5</v>
      </c>
      <c r="G801" s="2">
        <f t="shared" si="15"/>
        <v>62.999999999999844</v>
      </c>
      <c r="I801" s="422"/>
      <c r="J801" t="s">
        <v>14</v>
      </c>
      <c r="K801" s="207">
        <v>60</v>
      </c>
      <c r="M801" s="20"/>
    </row>
    <row r="802" spans="1:13">
      <c r="A802" s="3">
        <v>45483</v>
      </c>
      <c r="B802" s="422">
        <v>29286</v>
      </c>
      <c r="C802" s="422" t="s">
        <v>17</v>
      </c>
      <c r="D802" t="s">
        <v>14</v>
      </c>
      <c r="F802" s="20">
        <v>58</v>
      </c>
      <c r="G802" s="2">
        <f t="shared" si="15"/>
        <v>4.9999999999998437</v>
      </c>
      <c r="I802" s="422"/>
      <c r="K802" s="207"/>
      <c r="M802" s="20">
        <f>102.5</f>
        <v>102.5</v>
      </c>
    </row>
    <row r="803" spans="1:13">
      <c r="A803" s="3">
        <v>45483</v>
      </c>
      <c r="B803" s="422">
        <v>29286</v>
      </c>
      <c r="C803" s="422" t="s">
        <v>17</v>
      </c>
      <c r="D803" t="s">
        <v>15</v>
      </c>
      <c r="F803" s="20">
        <v>5</v>
      </c>
      <c r="G803" s="2">
        <f t="shared" si="15"/>
        <v>-1.5631940186722204E-13</v>
      </c>
      <c r="I803" s="422"/>
      <c r="K803" s="207"/>
      <c r="M803" s="20"/>
    </row>
    <row r="804" spans="1:13">
      <c r="A804" s="31">
        <v>45382</v>
      </c>
      <c r="B804" s="421" t="s">
        <v>10</v>
      </c>
      <c r="C804" s="421" t="s">
        <v>18</v>
      </c>
      <c r="D804" t="s">
        <v>12</v>
      </c>
      <c r="E804" s="207">
        <v>120.8</v>
      </c>
      <c r="G804" s="2">
        <f t="shared" si="15"/>
        <v>120.79999999999984</v>
      </c>
      <c r="I804" s="422"/>
      <c r="J804" t="s">
        <v>15</v>
      </c>
      <c r="K804" s="207">
        <v>5</v>
      </c>
      <c r="M804" s="20"/>
    </row>
    <row r="805" spans="1:13">
      <c r="B805" s="422"/>
      <c r="C805" s="422"/>
      <c r="D805" t="s">
        <v>13</v>
      </c>
      <c r="E805" s="207">
        <v>5</v>
      </c>
      <c r="G805" s="2">
        <f t="shared" si="15"/>
        <v>125.79999999999984</v>
      </c>
      <c r="I805" s="421" t="s">
        <v>20</v>
      </c>
      <c r="J805" t="s">
        <v>12</v>
      </c>
      <c r="K805" s="207">
        <v>109.3</v>
      </c>
      <c r="L805" s="20"/>
      <c r="M805" s="2"/>
    </row>
    <row r="806" spans="1:13">
      <c r="B806" s="422"/>
      <c r="C806" s="422"/>
      <c r="D806" t="s">
        <v>14</v>
      </c>
      <c r="E806" s="207">
        <v>60</v>
      </c>
      <c r="G806" s="2">
        <f t="shared" si="15"/>
        <v>185.79999999999984</v>
      </c>
      <c r="I806" s="422"/>
      <c r="J806" t="s">
        <v>13</v>
      </c>
      <c r="K806" s="207">
        <v>5</v>
      </c>
      <c r="L806" s="20"/>
      <c r="M806" s="2"/>
    </row>
    <row r="807" spans="1:13">
      <c r="B807" s="422"/>
      <c r="C807" s="422"/>
      <c r="D807" t="s">
        <v>15</v>
      </c>
      <c r="E807" s="207">
        <v>5</v>
      </c>
      <c r="G807" s="2">
        <f t="shared" si="15"/>
        <v>190.79999999999984</v>
      </c>
      <c r="I807" s="422"/>
      <c r="J807" t="s">
        <v>14</v>
      </c>
      <c r="K807" s="207">
        <v>60</v>
      </c>
      <c r="M807" s="207"/>
    </row>
    <row r="808" spans="1:13">
      <c r="B808" s="422"/>
      <c r="C808" s="422"/>
      <c r="D808" t="s">
        <v>54</v>
      </c>
      <c r="E808" s="2">
        <v>102.5</v>
      </c>
      <c r="G808" s="2">
        <f t="shared" si="15"/>
        <v>293.29999999999984</v>
      </c>
      <c r="I808" s="422"/>
      <c r="J808" t="s">
        <v>15</v>
      </c>
      <c r="K808" s="207">
        <v>5</v>
      </c>
      <c r="M808" s="207"/>
    </row>
    <row r="809" spans="1:13">
      <c r="B809" s="422"/>
      <c r="C809" s="422"/>
      <c r="D809" t="s">
        <v>55</v>
      </c>
      <c r="E809" s="2">
        <v>102.5</v>
      </c>
      <c r="G809" s="2">
        <f t="shared" si="15"/>
        <v>395.79999999999984</v>
      </c>
      <c r="I809" s="421" t="s">
        <v>21</v>
      </c>
      <c r="J809" t="s">
        <v>14</v>
      </c>
      <c r="K809" s="207">
        <v>60</v>
      </c>
      <c r="L809" s="207"/>
      <c r="M809" s="2"/>
    </row>
    <row r="810" spans="1:13">
      <c r="A810" s="3">
        <v>45406</v>
      </c>
      <c r="B810" s="422">
        <v>28752</v>
      </c>
      <c r="C810" s="422" t="s">
        <v>18</v>
      </c>
      <c r="D810" t="s">
        <v>12</v>
      </c>
      <c r="F810" s="207">
        <v>120.8</v>
      </c>
      <c r="G810" s="2">
        <f t="shared" si="15"/>
        <v>274.99999999999983</v>
      </c>
      <c r="J810" t="s">
        <v>15</v>
      </c>
      <c r="K810" s="207">
        <v>5</v>
      </c>
      <c r="L810" s="207"/>
      <c r="M810" s="2"/>
    </row>
    <row r="811" spans="1:13">
      <c r="A811" s="3">
        <v>45406</v>
      </c>
      <c r="B811" s="422">
        <v>28752</v>
      </c>
      <c r="C811" s="422" t="s">
        <v>18</v>
      </c>
      <c r="D811" t="s">
        <v>13</v>
      </c>
      <c r="F811" s="207">
        <v>5</v>
      </c>
      <c r="G811" s="2">
        <f t="shared" si="15"/>
        <v>269.99999999999983</v>
      </c>
      <c r="J811" s="422"/>
      <c r="K811" s="28">
        <f>SUM(K785:K810)</f>
        <v>692.4</v>
      </c>
      <c r="L811" s="2"/>
      <c r="M811" s="2"/>
    </row>
    <row r="812" spans="1:13">
      <c r="A812" s="3">
        <v>45483</v>
      </c>
      <c r="B812" s="422">
        <v>29286</v>
      </c>
      <c r="C812" s="422" t="s">
        <v>18</v>
      </c>
      <c r="D812" t="s">
        <v>14</v>
      </c>
      <c r="F812" s="20">
        <v>60</v>
      </c>
      <c r="G812" s="2">
        <f t="shared" si="15"/>
        <v>209.99999999999983</v>
      </c>
      <c r="J812" s="422"/>
      <c r="K812" s="28"/>
      <c r="L812" s="2"/>
      <c r="M812" s="2"/>
    </row>
    <row r="813" spans="1:13">
      <c r="A813" s="3">
        <v>45483</v>
      </c>
      <c r="B813" s="422">
        <v>29286</v>
      </c>
      <c r="C813" s="422" t="s">
        <v>18</v>
      </c>
      <c r="D813" t="s">
        <v>15</v>
      </c>
      <c r="F813" s="20">
        <v>5</v>
      </c>
      <c r="G813" s="2">
        <f t="shared" si="15"/>
        <v>204.99999999999983</v>
      </c>
      <c r="J813" s="422"/>
      <c r="K813" s="28"/>
      <c r="L813" s="2"/>
      <c r="M813" s="2"/>
    </row>
    <row r="814" spans="1:13">
      <c r="B814" s="422" t="s">
        <v>61</v>
      </c>
      <c r="C814" s="422"/>
      <c r="D814" t="s">
        <v>54</v>
      </c>
      <c r="F814" s="20">
        <v>102.5</v>
      </c>
      <c r="G814" s="2">
        <f t="shared" si="15"/>
        <v>102.49999999999983</v>
      </c>
      <c r="J814" s="422"/>
      <c r="K814" s="28"/>
      <c r="L814" s="2"/>
      <c r="M814" s="2"/>
    </row>
    <row r="815" spans="1:13">
      <c r="A815" s="3">
        <v>45483</v>
      </c>
      <c r="B815" s="422">
        <v>29313</v>
      </c>
      <c r="C815" s="422" t="s">
        <v>18</v>
      </c>
      <c r="D815" t="s">
        <v>55</v>
      </c>
      <c r="F815" s="20">
        <v>102.5</v>
      </c>
      <c r="G815" s="2">
        <f t="shared" si="15"/>
        <v>-1.7053025658242404E-13</v>
      </c>
      <c r="J815" s="422"/>
      <c r="K815" s="28"/>
      <c r="L815" s="2"/>
      <c r="M815" s="2"/>
    </row>
    <row r="816" spans="1:13">
      <c r="A816" s="31">
        <v>45412</v>
      </c>
      <c r="B816" s="421" t="s">
        <v>10</v>
      </c>
      <c r="C816" s="421" t="s">
        <v>19</v>
      </c>
      <c r="D816" t="s">
        <v>12</v>
      </c>
      <c r="E816" s="207">
        <v>120.1</v>
      </c>
      <c r="G816" s="2">
        <f t="shared" si="15"/>
        <v>120.09999999999982</v>
      </c>
      <c r="J816" s="422"/>
      <c r="K816">
        <f>700.4</f>
        <v>700.4</v>
      </c>
      <c r="L816" s="2"/>
      <c r="M816" s="2"/>
    </row>
    <row r="817" spans="1:13">
      <c r="B817" s="422"/>
      <c r="C817" s="422"/>
      <c r="D817" t="s">
        <v>13</v>
      </c>
      <c r="E817" s="207">
        <v>5</v>
      </c>
      <c r="G817" s="2">
        <f t="shared" si="15"/>
        <v>125.09999999999982</v>
      </c>
      <c r="J817" s="421"/>
      <c r="K817" s="28">
        <f>K816-K811</f>
        <v>8</v>
      </c>
      <c r="L817" s="2"/>
      <c r="M817" s="2"/>
    </row>
    <row r="818" spans="1:13">
      <c r="B818" s="422"/>
      <c r="C818" s="422"/>
      <c r="D818" t="s">
        <v>14</v>
      </c>
      <c r="E818" s="207">
        <v>60</v>
      </c>
      <c r="G818" s="2">
        <f t="shared" si="15"/>
        <v>185.09999999999982</v>
      </c>
      <c r="J818" s="422"/>
      <c r="L818" s="2"/>
    </row>
    <row r="819" spans="1:13">
      <c r="B819" s="422"/>
      <c r="C819" s="422"/>
      <c r="D819" t="s">
        <v>15</v>
      </c>
      <c r="E819" s="207">
        <v>5</v>
      </c>
      <c r="G819" s="2">
        <f t="shared" si="15"/>
        <v>190.09999999999982</v>
      </c>
      <c r="I819" s="421"/>
      <c r="L819" s="5"/>
      <c r="M819" s="2"/>
    </row>
    <row r="820" spans="1:13">
      <c r="A820" s="3">
        <v>45483</v>
      </c>
      <c r="B820" s="422">
        <v>29286</v>
      </c>
      <c r="C820" s="422" t="s">
        <v>19</v>
      </c>
      <c r="D820" t="s">
        <v>12</v>
      </c>
      <c r="E820" s="207"/>
      <c r="F820" s="207">
        <v>120.1</v>
      </c>
      <c r="G820" s="2">
        <f t="shared" si="15"/>
        <v>69.999999999999829</v>
      </c>
      <c r="I820" s="421"/>
      <c r="L820" s="5"/>
      <c r="M820" s="2"/>
    </row>
    <row r="821" spans="1:13">
      <c r="A821" s="3">
        <v>45483</v>
      </c>
      <c r="B821" s="422">
        <v>29286</v>
      </c>
      <c r="C821" s="422" t="s">
        <v>19</v>
      </c>
      <c r="D821" t="s">
        <v>13</v>
      </c>
      <c r="E821" s="207"/>
      <c r="F821" s="207">
        <v>5</v>
      </c>
      <c r="G821" s="2">
        <f t="shared" si="15"/>
        <v>64.999999999999829</v>
      </c>
      <c r="I821" s="421"/>
      <c r="L821" s="5"/>
      <c r="M821" s="2"/>
    </row>
    <row r="822" spans="1:13">
      <c r="A822" s="3">
        <v>45483</v>
      </c>
      <c r="B822" s="422">
        <v>29286</v>
      </c>
      <c r="C822" s="422" t="s">
        <v>19</v>
      </c>
      <c r="D822" t="s">
        <v>14</v>
      </c>
      <c r="E822" s="207"/>
      <c r="F822" s="207">
        <v>60</v>
      </c>
      <c r="G822" s="2">
        <f t="shared" si="15"/>
        <v>4.9999999999998295</v>
      </c>
      <c r="I822" s="421"/>
      <c r="L822" s="5"/>
      <c r="M822" s="2"/>
    </row>
    <row r="823" spans="1:13">
      <c r="A823" s="3">
        <v>45483</v>
      </c>
      <c r="B823" s="422">
        <v>29286</v>
      </c>
      <c r="C823" s="422" t="s">
        <v>19</v>
      </c>
      <c r="D823" t="s">
        <v>15</v>
      </c>
      <c r="E823" s="207"/>
      <c r="F823" s="207">
        <v>5</v>
      </c>
      <c r="G823" s="2">
        <f t="shared" si="15"/>
        <v>-1.7053025658242404E-13</v>
      </c>
      <c r="I823" s="421"/>
      <c r="L823" s="5"/>
      <c r="M823" s="2"/>
    </row>
    <row r="824" spans="1:13">
      <c r="A824" s="31">
        <v>45443</v>
      </c>
      <c r="B824" s="421" t="s">
        <v>10</v>
      </c>
      <c r="C824" s="421" t="s">
        <v>20</v>
      </c>
      <c r="D824" t="s">
        <v>12</v>
      </c>
      <c r="E824" s="207">
        <v>109.3</v>
      </c>
      <c r="G824" s="2">
        <f t="shared" si="15"/>
        <v>109.29999999999983</v>
      </c>
      <c r="I824" s="422"/>
      <c r="J824" s="421"/>
      <c r="M824" s="2"/>
    </row>
    <row r="825" spans="1:13">
      <c r="B825" s="422"/>
      <c r="C825" s="422"/>
      <c r="D825" t="s">
        <v>13</v>
      </c>
      <c r="E825" s="207">
        <v>5</v>
      </c>
      <c r="G825" s="2">
        <f t="shared" si="15"/>
        <v>114.29999999999983</v>
      </c>
      <c r="I825" s="421"/>
      <c r="J825" s="422"/>
      <c r="L825" s="2"/>
    </row>
    <row r="826" spans="1:13">
      <c r="B826" s="422"/>
      <c r="C826" s="422"/>
      <c r="D826" t="s">
        <v>14</v>
      </c>
      <c r="E826" s="207">
        <v>60</v>
      </c>
      <c r="G826" s="2">
        <f t="shared" si="15"/>
        <v>174.29999999999984</v>
      </c>
      <c r="I826" s="422"/>
      <c r="J826" s="421"/>
      <c r="L826" s="2"/>
    </row>
    <row r="827" spans="1:13">
      <c r="B827" s="422"/>
      <c r="C827" s="422"/>
      <c r="D827" t="s">
        <v>15</v>
      </c>
      <c r="E827" s="207">
        <v>5</v>
      </c>
      <c r="G827" s="2">
        <f t="shared" si="15"/>
        <v>179.29999999999984</v>
      </c>
      <c r="I827" s="421"/>
      <c r="J827" s="422"/>
      <c r="L827" s="2"/>
    </row>
    <row r="828" spans="1:13">
      <c r="A828" s="3">
        <v>45483</v>
      </c>
      <c r="B828" s="422">
        <v>29287</v>
      </c>
      <c r="C828" s="422" t="s">
        <v>20</v>
      </c>
      <c r="D828" t="s">
        <v>12</v>
      </c>
      <c r="E828" s="207"/>
      <c r="F828" s="207">
        <v>109.3</v>
      </c>
      <c r="G828" s="2">
        <f t="shared" si="15"/>
        <v>69.999999999999844</v>
      </c>
      <c r="I828" s="421"/>
      <c r="J828" s="422"/>
      <c r="L828" s="2"/>
    </row>
    <row r="829" spans="1:13">
      <c r="A829" s="3">
        <v>45483</v>
      </c>
      <c r="B829" s="422">
        <v>29287</v>
      </c>
      <c r="C829" s="422" t="s">
        <v>20</v>
      </c>
      <c r="D829" t="s">
        <v>13</v>
      </c>
      <c r="E829" s="207"/>
      <c r="F829" s="207">
        <v>5</v>
      </c>
      <c r="G829" s="2">
        <f t="shared" si="15"/>
        <v>64.999999999999844</v>
      </c>
      <c r="I829" s="421"/>
      <c r="J829" s="422"/>
      <c r="L829" s="2"/>
    </row>
    <row r="830" spans="1:13">
      <c r="A830" s="3">
        <v>45483</v>
      </c>
      <c r="B830" s="422">
        <v>29287</v>
      </c>
      <c r="C830" s="422" t="s">
        <v>20</v>
      </c>
      <c r="D830" t="s">
        <v>14</v>
      </c>
      <c r="E830" s="207"/>
      <c r="F830" s="207">
        <v>60</v>
      </c>
      <c r="G830" s="2">
        <f t="shared" si="15"/>
        <v>4.9999999999998437</v>
      </c>
      <c r="I830" s="421"/>
      <c r="J830" s="422"/>
      <c r="L830" s="2"/>
    </row>
    <row r="831" spans="1:13">
      <c r="A831" s="3">
        <v>45483</v>
      </c>
      <c r="B831" s="422">
        <v>29287</v>
      </c>
      <c r="C831" s="422" t="s">
        <v>20</v>
      </c>
      <c r="D831" t="s">
        <v>15</v>
      </c>
      <c r="E831" s="207"/>
      <c r="F831" s="207">
        <v>5</v>
      </c>
      <c r="G831" s="2">
        <f t="shared" si="15"/>
        <v>-1.5631940186722204E-13</v>
      </c>
      <c r="I831" s="421"/>
      <c r="J831" s="422"/>
      <c r="L831" s="2"/>
    </row>
    <row r="832" spans="1:13">
      <c r="A832" s="81">
        <v>45473</v>
      </c>
      <c r="B832" s="421" t="s">
        <v>10</v>
      </c>
      <c r="C832" s="421" t="s">
        <v>21</v>
      </c>
      <c r="D832" t="s">
        <v>12</v>
      </c>
      <c r="E832" s="207">
        <v>106.1</v>
      </c>
      <c r="G832" s="2">
        <f t="shared" ref="G832:G902" si="16">+G831+E832-F832</f>
        <v>106.09999999999984</v>
      </c>
      <c r="I832" s="422"/>
      <c r="J832" s="421"/>
      <c r="L832" s="2"/>
    </row>
    <row r="833" spans="1:14">
      <c r="A833" s="70"/>
      <c r="B833" s="422"/>
      <c r="C833" s="422"/>
      <c r="D833" t="s">
        <v>13</v>
      </c>
      <c r="E833" s="207">
        <v>7</v>
      </c>
      <c r="G833" s="2">
        <f t="shared" si="16"/>
        <v>113.09999999999984</v>
      </c>
      <c r="I833" s="421"/>
      <c r="J833" s="422"/>
      <c r="L833" s="2"/>
    </row>
    <row r="834" spans="1:14">
      <c r="A834" s="70"/>
      <c r="B834" s="422"/>
      <c r="C834" s="422"/>
      <c r="D834" t="s">
        <v>14</v>
      </c>
      <c r="E834" s="207">
        <v>60</v>
      </c>
      <c r="G834" s="2">
        <f t="shared" si="16"/>
        <v>173.09999999999985</v>
      </c>
      <c r="I834" s="422"/>
      <c r="J834" s="422"/>
      <c r="L834" s="2"/>
      <c r="M834" s="28"/>
    </row>
    <row r="835" spans="1:14">
      <c r="A835" s="70"/>
      <c r="B835" s="422"/>
      <c r="C835" s="422"/>
      <c r="D835" t="s">
        <v>15</v>
      </c>
      <c r="E835" s="207">
        <v>5</v>
      </c>
      <c r="G835" s="2">
        <f t="shared" si="16"/>
        <v>178.09999999999985</v>
      </c>
      <c r="J835" s="422"/>
      <c r="L835" s="2"/>
      <c r="M835" s="28"/>
    </row>
    <row r="836" spans="1:14">
      <c r="A836" s="3">
        <v>45483</v>
      </c>
      <c r="B836" s="422">
        <v>29287</v>
      </c>
      <c r="C836" s="422" t="s">
        <v>21</v>
      </c>
      <c r="D836" t="s">
        <v>14</v>
      </c>
      <c r="F836" s="2">
        <v>60</v>
      </c>
      <c r="G836" s="2">
        <f t="shared" si="16"/>
        <v>118.09999999999985</v>
      </c>
      <c r="J836" s="421"/>
      <c r="L836" s="2"/>
      <c r="M836" s="28"/>
    </row>
    <row r="837" spans="1:14">
      <c r="A837" s="3">
        <v>45483</v>
      </c>
      <c r="B837" s="422">
        <v>29287</v>
      </c>
      <c r="C837" s="422" t="s">
        <v>21</v>
      </c>
      <c r="D837" t="s">
        <v>15</v>
      </c>
      <c r="F837" s="2">
        <v>5</v>
      </c>
      <c r="G837" s="2">
        <f t="shared" si="16"/>
        <v>113.09999999999985</v>
      </c>
      <c r="J837" s="422"/>
      <c r="L837" s="2"/>
      <c r="M837" s="28"/>
    </row>
    <row r="838" spans="1:14">
      <c r="A838" s="3">
        <v>45581</v>
      </c>
      <c r="B838" s="422">
        <v>29822</v>
      </c>
      <c r="C838" s="422" t="s">
        <v>21</v>
      </c>
      <c r="D838" t="s">
        <v>12</v>
      </c>
      <c r="F838" s="2">
        <v>106.1</v>
      </c>
      <c r="G838" s="2">
        <f t="shared" si="16"/>
        <v>6.9999999999998579</v>
      </c>
      <c r="J838" s="422"/>
      <c r="L838" s="2"/>
      <c r="M838" s="28"/>
    </row>
    <row r="839" spans="1:14">
      <c r="A839" s="3">
        <v>45581</v>
      </c>
      <c r="B839" s="422">
        <v>29822</v>
      </c>
      <c r="C839" s="422" t="s">
        <v>21</v>
      </c>
      <c r="D839" t="s">
        <v>13</v>
      </c>
      <c r="F839" s="2">
        <v>7</v>
      </c>
      <c r="G839" s="2">
        <f t="shared" si="16"/>
        <v>-1.4210854715202004E-13</v>
      </c>
      <c r="J839" s="422"/>
      <c r="L839" s="2"/>
      <c r="M839" s="28"/>
    </row>
    <row r="840" spans="1:14">
      <c r="A840" s="81">
        <v>45504</v>
      </c>
      <c r="B840" s="421" t="s">
        <v>10</v>
      </c>
      <c r="C840" s="421" t="s">
        <v>22</v>
      </c>
      <c r="D840" t="s">
        <v>12</v>
      </c>
      <c r="E840" s="207">
        <v>104.2</v>
      </c>
      <c r="G840" s="2">
        <f t="shared" si="16"/>
        <v>104.19999999999986</v>
      </c>
      <c r="J840" s="422"/>
      <c r="L840" s="2"/>
      <c r="M840" s="28"/>
    </row>
    <row r="841" spans="1:14">
      <c r="A841" s="70"/>
      <c r="B841" s="422"/>
      <c r="C841" s="422"/>
      <c r="D841" t="s">
        <v>13</v>
      </c>
      <c r="E841" s="207">
        <v>7</v>
      </c>
      <c r="G841" s="2">
        <f t="shared" si="16"/>
        <v>111.19999999999986</v>
      </c>
      <c r="L841" s="2"/>
      <c r="M841" s="28"/>
    </row>
    <row r="842" spans="1:14">
      <c r="A842" s="70"/>
      <c r="B842" s="422"/>
      <c r="C842" s="422"/>
      <c r="D842" t="s">
        <v>14</v>
      </c>
      <c r="E842" s="207">
        <v>60</v>
      </c>
      <c r="G842" s="2">
        <f t="shared" si="16"/>
        <v>171.19999999999987</v>
      </c>
      <c r="I842" s="421"/>
      <c r="K842" s="207"/>
      <c r="L842" s="196"/>
    </row>
    <row r="843" spans="1:14">
      <c r="A843" s="70"/>
      <c r="B843" s="422"/>
      <c r="C843" s="422"/>
      <c r="D843" t="s">
        <v>15</v>
      </c>
      <c r="E843" s="207">
        <v>5</v>
      </c>
      <c r="G843" s="2">
        <f t="shared" si="16"/>
        <v>176.19999999999987</v>
      </c>
      <c r="I843" s="422"/>
      <c r="K843" s="207"/>
      <c r="L843" s="196"/>
      <c r="N843" s="28"/>
    </row>
    <row r="844" spans="1:14">
      <c r="B844" s="422"/>
      <c r="C844" s="422"/>
      <c r="D844" t="s">
        <v>56</v>
      </c>
      <c r="E844" s="207">
        <v>250</v>
      </c>
      <c r="G844" s="2">
        <f t="shared" si="16"/>
        <v>426.19999999999987</v>
      </c>
      <c r="L844" s="207"/>
    </row>
    <row r="845" spans="1:14">
      <c r="A845" s="3">
        <v>45513</v>
      </c>
      <c r="B845" s="422">
        <v>29522</v>
      </c>
      <c r="C845" s="422" t="s">
        <v>22</v>
      </c>
      <c r="D845" t="s">
        <v>56</v>
      </c>
      <c r="E845" s="207"/>
      <c r="F845" s="2">
        <v>150</v>
      </c>
      <c r="G845" s="2">
        <f t="shared" si="16"/>
        <v>276.19999999999987</v>
      </c>
      <c r="I845" s="422"/>
      <c r="L845" s="207"/>
    </row>
    <row r="846" spans="1:14">
      <c r="A846" s="3">
        <v>45602</v>
      </c>
      <c r="B846" s="422">
        <v>29971</v>
      </c>
      <c r="C846" s="422" t="s">
        <v>22</v>
      </c>
      <c r="D846" t="s">
        <v>12</v>
      </c>
      <c r="E846" s="207"/>
      <c r="F846" s="2">
        <v>104.2</v>
      </c>
      <c r="G846" s="2">
        <f t="shared" si="16"/>
        <v>171.99999999999989</v>
      </c>
      <c r="I846" s="422"/>
      <c r="L846" s="207"/>
    </row>
    <row r="847" spans="1:14">
      <c r="A847" s="3">
        <v>45602</v>
      </c>
      <c r="B847" s="422">
        <v>29971</v>
      </c>
      <c r="C847" s="422" t="s">
        <v>22</v>
      </c>
      <c r="D847" t="s">
        <v>13</v>
      </c>
      <c r="E847" s="207"/>
      <c r="F847" s="2">
        <v>7</v>
      </c>
      <c r="G847" s="2">
        <f t="shared" si="16"/>
        <v>164.99999999999989</v>
      </c>
      <c r="I847" s="422"/>
      <c r="L847" s="207"/>
    </row>
    <row r="848" spans="1:14">
      <c r="A848" s="3">
        <v>45602</v>
      </c>
      <c r="B848" s="422">
        <v>29971</v>
      </c>
      <c r="C848" s="422" t="s">
        <v>22</v>
      </c>
      <c r="D848" t="s">
        <v>14</v>
      </c>
      <c r="E848" s="207"/>
      <c r="F848" s="2">
        <v>60</v>
      </c>
      <c r="G848" s="2">
        <f t="shared" si="16"/>
        <v>104.99999999999989</v>
      </c>
      <c r="I848" s="422"/>
      <c r="L848" s="207"/>
    </row>
    <row r="849" spans="1:12">
      <c r="A849" s="3">
        <v>45602</v>
      </c>
      <c r="B849" s="422">
        <v>29971</v>
      </c>
      <c r="C849" s="422" t="s">
        <v>22</v>
      </c>
      <c r="D849" t="s">
        <v>15</v>
      </c>
      <c r="E849" s="207"/>
      <c r="F849" s="2">
        <v>5</v>
      </c>
      <c r="G849" s="2">
        <f t="shared" si="16"/>
        <v>99.999999999999886</v>
      </c>
      <c r="I849" s="422"/>
      <c r="L849" s="207"/>
    </row>
    <row r="850" spans="1:12">
      <c r="A850" s="3">
        <v>45616</v>
      </c>
      <c r="B850" s="422">
        <v>30032</v>
      </c>
      <c r="C850" s="422" t="s">
        <v>22</v>
      </c>
      <c r="D850" t="s">
        <v>56</v>
      </c>
      <c r="E850" s="207"/>
      <c r="F850" s="2">
        <v>100</v>
      </c>
      <c r="G850" s="2">
        <f t="shared" si="16"/>
        <v>-1.1368683772161603E-13</v>
      </c>
      <c r="I850" s="422"/>
      <c r="L850" s="207"/>
    </row>
    <row r="851" spans="1:12">
      <c r="A851" s="31">
        <v>45535</v>
      </c>
      <c r="B851" s="421" t="s">
        <v>10</v>
      </c>
      <c r="C851" s="421" t="s">
        <v>57</v>
      </c>
      <c r="D851" t="s">
        <v>12</v>
      </c>
      <c r="E851" s="207">
        <v>104.5</v>
      </c>
      <c r="G851" s="2">
        <f t="shared" si="16"/>
        <v>104.49999999999989</v>
      </c>
      <c r="I851" s="422"/>
      <c r="L851" s="207"/>
    </row>
    <row r="852" spans="1:12">
      <c r="B852" s="422"/>
      <c r="C852" s="422"/>
      <c r="D852" t="s">
        <v>13</v>
      </c>
      <c r="E852" s="207">
        <v>7</v>
      </c>
      <c r="G852" s="2">
        <f t="shared" si="16"/>
        <v>111.49999999999989</v>
      </c>
      <c r="I852" s="422"/>
      <c r="J852" s="422"/>
      <c r="L852" s="207"/>
    </row>
    <row r="853" spans="1:12">
      <c r="B853" s="422"/>
      <c r="C853" s="422"/>
      <c r="D853" t="s">
        <v>14</v>
      </c>
      <c r="E853" s="207">
        <v>60</v>
      </c>
      <c r="G853" s="2">
        <f t="shared" si="16"/>
        <v>171.49999999999989</v>
      </c>
      <c r="I853" s="421"/>
      <c r="K853" s="207"/>
      <c r="L853" s="196"/>
    </row>
    <row r="854" spans="1:12">
      <c r="B854" s="422"/>
      <c r="C854" s="422"/>
      <c r="D854" t="s">
        <v>15</v>
      </c>
      <c r="E854" s="207">
        <v>5</v>
      </c>
      <c r="G854" s="2">
        <f t="shared" si="16"/>
        <v>176.49999999999989</v>
      </c>
      <c r="I854" s="421"/>
      <c r="K854" s="207"/>
      <c r="L854" s="196"/>
    </row>
    <row r="855" spans="1:12">
      <c r="A855" s="3">
        <v>45616</v>
      </c>
      <c r="B855" s="422">
        <v>30031</v>
      </c>
      <c r="C855" s="422" t="s">
        <v>57</v>
      </c>
      <c r="D855" t="s">
        <v>12</v>
      </c>
      <c r="E855" s="207"/>
      <c r="F855" s="207">
        <v>104.5</v>
      </c>
      <c r="G855" s="2">
        <f t="shared" si="16"/>
        <v>71.999999999999886</v>
      </c>
      <c r="I855" s="421"/>
      <c r="K855" s="207"/>
      <c r="L855" s="196"/>
    </row>
    <row r="856" spans="1:12">
      <c r="A856" s="3">
        <v>45616</v>
      </c>
      <c r="B856" s="422">
        <v>30031</v>
      </c>
      <c r="C856" s="422" t="s">
        <v>57</v>
      </c>
      <c r="D856" t="s">
        <v>13</v>
      </c>
      <c r="E856" s="207"/>
      <c r="F856" s="207">
        <v>7</v>
      </c>
      <c r="G856" s="2">
        <f t="shared" si="16"/>
        <v>64.999999999999886</v>
      </c>
      <c r="I856" s="421"/>
      <c r="K856" s="207"/>
      <c r="L856" s="196"/>
    </row>
    <row r="857" spans="1:12">
      <c r="A857" s="3">
        <v>45616</v>
      </c>
      <c r="B857" s="422">
        <v>30031</v>
      </c>
      <c r="C857" s="422" t="s">
        <v>57</v>
      </c>
      <c r="D857" t="s">
        <v>14</v>
      </c>
      <c r="E857" s="207"/>
      <c r="F857" s="207">
        <v>60</v>
      </c>
      <c r="G857" s="2">
        <f t="shared" si="16"/>
        <v>4.9999999999998863</v>
      </c>
      <c r="I857" s="421"/>
      <c r="K857" s="207"/>
      <c r="L857" s="196"/>
    </row>
    <row r="858" spans="1:12">
      <c r="A858" s="3">
        <v>45616</v>
      </c>
      <c r="B858" s="422">
        <v>30031</v>
      </c>
      <c r="C858" s="422" t="s">
        <v>57</v>
      </c>
      <c r="D858" t="s">
        <v>15</v>
      </c>
      <c r="E858" s="207"/>
      <c r="F858" s="207">
        <v>5</v>
      </c>
      <c r="G858" s="2">
        <f t="shared" si="16"/>
        <v>-1.1368683772161603E-13</v>
      </c>
      <c r="I858" s="421"/>
      <c r="K858" s="207"/>
      <c r="L858" s="196"/>
    </row>
    <row r="859" spans="1:12">
      <c r="A859" s="81">
        <v>45565</v>
      </c>
      <c r="B859" s="421" t="s">
        <v>10</v>
      </c>
      <c r="C859" s="421" t="s">
        <v>41</v>
      </c>
      <c r="D859" t="s">
        <v>12</v>
      </c>
      <c r="E859" s="207">
        <v>105.1</v>
      </c>
      <c r="F859" s="207"/>
      <c r="G859" s="2">
        <f t="shared" si="16"/>
        <v>105.09999999999988</v>
      </c>
      <c r="I859" s="422"/>
      <c r="K859" s="207"/>
      <c r="L859" s="196"/>
    </row>
    <row r="860" spans="1:12">
      <c r="A860" s="70"/>
      <c r="B860" s="422"/>
      <c r="C860" s="422"/>
      <c r="D860" t="s">
        <v>13</v>
      </c>
      <c r="E860" s="207">
        <v>5</v>
      </c>
      <c r="G860" s="2">
        <f t="shared" si="16"/>
        <v>110.09999999999988</v>
      </c>
      <c r="I860" s="422"/>
      <c r="K860" s="207"/>
      <c r="L860" s="160"/>
    </row>
    <row r="861" spans="1:12">
      <c r="A861" s="70"/>
      <c r="B861" s="422"/>
      <c r="C861" s="422"/>
      <c r="D861" t="s">
        <v>14</v>
      </c>
      <c r="E861" s="207">
        <v>60</v>
      </c>
      <c r="G861" s="2">
        <f t="shared" si="16"/>
        <v>170.09999999999988</v>
      </c>
      <c r="I861" s="422"/>
      <c r="K861" s="207"/>
      <c r="L861" s="2"/>
    </row>
    <row r="862" spans="1:12">
      <c r="A862" s="70"/>
      <c r="B862" s="422"/>
      <c r="C862" s="422"/>
      <c r="D862" t="s">
        <v>15</v>
      </c>
      <c r="E862" s="207">
        <v>5</v>
      </c>
      <c r="G862" s="2">
        <f t="shared" si="16"/>
        <v>175.09999999999988</v>
      </c>
      <c r="I862" s="421"/>
      <c r="K862" s="207"/>
      <c r="L862" s="2"/>
    </row>
    <row r="863" spans="1:12">
      <c r="A863" s="3">
        <v>45616</v>
      </c>
      <c r="B863" s="422">
        <v>30031</v>
      </c>
      <c r="C863" s="422" t="s">
        <v>41</v>
      </c>
      <c r="D863" t="s">
        <v>12</v>
      </c>
      <c r="E863" s="207"/>
      <c r="F863" s="207">
        <v>105.1</v>
      </c>
      <c r="G863" s="2">
        <f t="shared" si="16"/>
        <v>69.999999999999886</v>
      </c>
      <c r="I863" s="421"/>
      <c r="K863" s="207"/>
      <c r="L863" s="2"/>
    </row>
    <row r="864" spans="1:12">
      <c r="A864" s="3">
        <v>45616</v>
      </c>
      <c r="B864" s="422">
        <v>30031</v>
      </c>
      <c r="C864" s="422" t="s">
        <v>41</v>
      </c>
      <c r="D864" t="s">
        <v>13</v>
      </c>
      <c r="E864" s="207"/>
      <c r="F864" s="207">
        <v>5</v>
      </c>
      <c r="G864" s="2">
        <f t="shared" si="16"/>
        <v>64.999999999999886</v>
      </c>
      <c r="I864" s="421"/>
      <c r="K864" s="207"/>
      <c r="L864" s="2"/>
    </row>
    <row r="865" spans="1:13">
      <c r="A865" s="3">
        <v>45616</v>
      </c>
      <c r="B865" s="422">
        <v>30031</v>
      </c>
      <c r="C865" s="422" t="s">
        <v>41</v>
      </c>
      <c r="D865" t="s">
        <v>14</v>
      </c>
      <c r="E865" s="207"/>
      <c r="F865" s="207">
        <v>60</v>
      </c>
      <c r="G865" s="2">
        <f t="shared" si="16"/>
        <v>4.9999999999998863</v>
      </c>
      <c r="I865" s="421"/>
      <c r="K865" s="207"/>
      <c r="L865" s="2"/>
    </row>
    <row r="866" spans="1:13">
      <c r="A866" s="3">
        <v>45616</v>
      </c>
      <c r="B866" s="422">
        <v>30031</v>
      </c>
      <c r="C866" s="422" t="s">
        <v>41</v>
      </c>
      <c r="D866" t="s">
        <v>15</v>
      </c>
      <c r="E866" s="207"/>
      <c r="F866" s="207">
        <v>5</v>
      </c>
      <c r="G866" s="2">
        <f t="shared" si="16"/>
        <v>-1.1368683772161603E-13</v>
      </c>
      <c r="I866" s="421"/>
      <c r="K866" s="207"/>
      <c r="L866" s="2"/>
    </row>
    <row r="867" spans="1:13">
      <c r="A867" s="81">
        <v>45596</v>
      </c>
      <c r="B867" s="421" t="s">
        <v>10</v>
      </c>
      <c r="C867" s="421" t="s">
        <v>25</v>
      </c>
      <c r="D867" t="s">
        <v>12</v>
      </c>
      <c r="E867" s="207">
        <v>88.2</v>
      </c>
      <c r="G867" s="2">
        <f t="shared" si="16"/>
        <v>88.199999999999889</v>
      </c>
      <c r="I867" s="422"/>
      <c r="J867" t="s">
        <v>429</v>
      </c>
      <c r="K867" s="207"/>
      <c r="L867" s="2"/>
    </row>
    <row r="868" spans="1:13">
      <c r="A868" s="70"/>
      <c r="B868" s="422"/>
      <c r="C868" s="422"/>
      <c r="D868" t="s">
        <v>13</v>
      </c>
      <c r="E868" s="207">
        <v>7</v>
      </c>
      <c r="G868" s="2">
        <f t="shared" si="16"/>
        <v>95.199999999999889</v>
      </c>
      <c r="H868">
        <v>2024</v>
      </c>
      <c r="I868" s="421" t="s">
        <v>58</v>
      </c>
      <c r="J868" t="s">
        <v>14</v>
      </c>
      <c r="K868" s="207">
        <v>60</v>
      </c>
      <c r="L868" s="207"/>
      <c r="M868" s="28"/>
    </row>
    <row r="869" spans="1:13">
      <c r="A869" s="70"/>
      <c r="B869" s="422"/>
      <c r="C869" s="422"/>
      <c r="D869" t="s">
        <v>14</v>
      </c>
      <c r="E869" s="207">
        <v>60</v>
      </c>
      <c r="G869" s="2">
        <f t="shared" si="16"/>
        <v>155.19999999999987</v>
      </c>
      <c r="I869" s="422"/>
      <c r="J869" t="s">
        <v>15</v>
      </c>
      <c r="K869" s="207">
        <v>5</v>
      </c>
      <c r="L869" s="207"/>
    </row>
    <row r="870" spans="1:13">
      <c r="A870" s="70"/>
      <c r="B870" s="422"/>
      <c r="C870" s="422"/>
      <c r="D870" t="s">
        <v>15</v>
      </c>
      <c r="E870" s="207">
        <v>5</v>
      </c>
      <c r="G870" s="2">
        <f t="shared" si="16"/>
        <v>160.19999999999987</v>
      </c>
      <c r="I870" s="421" t="s">
        <v>27</v>
      </c>
      <c r="J870" t="s">
        <v>14</v>
      </c>
      <c r="K870" s="207">
        <v>60</v>
      </c>
      <c r="L870" s="207"/>
    </row>
    <row r="871" spans="1:13">
      <c r="A871" s="3">
        <v>45616</v>
      </c>
      <c r="B871" s="422">
        <v>30031</v>
      </c>
      <c r="C871" s="422" t="s">
        <v>25</v>
      </c>
      <c r="D871" t="s">
        <v>14</v>
      </c>
      <c r="F871" s="207">
        <v>60</v>
      </c>
      <c r="G871" s="2">
        <f t="shared" si="16"/>
        <v>100.19999999999987</v>
      </c>
      <c r="I871" s="422"/>
      <c r="J871" t="s">
        <v>15</v>
      </c>
      <c r="K871" s="207">
        <v>5</v>
      </c>
      <c r="L871" s="207"/>
    </row>
    <row r="872" spans="1:13">
      <c r="A872" s="3">
        <v>45616</v>
      </c>
      <c r="B872" s="422">
        <v>30031</v>
      </c>
      <c r="C872" s="422" t="s">
        <v>25</v>
      </c>
      <c r="D872" t="s">
        <v>15</v>
      </c>
      <c r="F872" s="207">
        <v>5</v>
      </c>
      <c r="G872" s="2">
        <f t="shared" si="16"/>
        <v>95.199999999999875</v>
      </c>
      <c r="H872">
        <v>2025</v>
      </c>
      <c r="I872" s="421" t="s">
        <v>11</v>
      </c>
      <c r="J872" t="s">
        <v>12</v>
      </c>
      <c r="K872" s="207">
        <v>83.3</v>
      </c>
      <c r="L872" s="28"/>
    </row>
    <row r="873" spans="1:13">
      <c r="A873" s="3">
        <v>45679</v>
      </c>
      <c r="B873" s="422">
        <v>30342</v>
      </c>
      <c r="C873" s="422" t="s">
        <v>25</v>
      </c>
      <c r="D873" t="s">
        <v>12</v>
      </c>
      <c r="F873" s="207">
        <v>88.2</v>
      </c>
      <c r="G873" s="2">
        <f t="shared" si="16"/>
        <v>6.9999999999998721</v>
      </c>
      <c r="I873" s="422"/>
      <c r="J873" t="s">
        <v>13</v>
      </c>
      <c r="K873" s="207">
        <v>3</v>
      </c>
      <c r="L873" s="2"/>
      <c r="M873" s="2"/>
    </row>
    <row r="874" spans="1:13">
      <c r="A874" s="3">
        <v>45679</v>
      </c>
      <c r="B874" s="422">
        <v>30342</v>
      </c>
      <c r="C874" s="422" t="s">
        <v>25</v>
      </c>
      <c r="D874" t="s">
        <v>13</v>
      </c>
      <c r="F874" s="207">
        <v>7</v>
      </c>
      <c r="G874" s="2">
        <f t="shared" si="16"/>
        <v>-1.2789769243681803E-13</v>
      </c>
      <c r="I874" s="422"/>
      <c r="J874" t="s">
        <v>14</v>
      </c>
      <c r="K874" s="207">
        <v>60</v>
      </c>
      <c r="L874" s="2"/>
      <c r="M874" s="2"/>
    </row>
    <row r="875" spans="1:13">
      <c r="A875" s="81">
        <v>45626</v>
      </c>
      <c r="B875" s="421" t="s">
        <v>10</v>
      </c>
      <c r="C875" s="421" t="s">
        <v>58</v>
      </c>
      <c r="D875" t="s">
        <v>12</v>
      </c>
      <c r="E875" s="207">
        <v>87.2</v>
      </c>
      <c r="G875" s="2">
        <f t="shared" si="16"/>
        <v>87.199999999999875</v>
      </c>
      <c r="I875" s="422"/>
      <c r="J875" t="s">
        <v>15</v>
      </c>
      <c r="K875" s="207">
        <v>5</v>
      </c>
      <c r="L875" s="207"/>
    </row>
    <row r="876" spans="1:13">
      <c r="A876" s="70"/>
      <c r="B876" s="422"/>
      <c r="C876" s="422"/>
      <c r="D876" t="s">
        <v>13</v>
      </c>
      <c r="E876" s="207">
        <v>7</v>
      </c>
      <c r="G876" s="2">
        <f t="shared" si="16"/>
        <v>94.199999999999875</v>
      </c>
      <c r="I876" s="422"/>
      <c r="K876" s="207">
        <f>SUM(K868:K875)</f>
        <v>281.3</v>
      </c>
      <c r="L876" s="207"/>
    </row>
    <row r="877" spans="1:13">
      <c r="A877" s="70"/>
      <c r="B877" s="422"/>
      <c r="C877" s="422"/>
      <c r="D877" t="s">
        <v>14</v>
      </c>
      <c r="E877" s="207">
        <v>60</v>
      </c>
      <c r="G877" s="2">
        <f t="shared" si="16"/>
        <v>154.19999999999987</v>
      </c>
      <c r="I877" s="422"/>
      <c r="K877" s="207"/>
    </row>
    <row r="878" spans="1:13">
      <c r="A878" s="70"/>
      <c r="B878" s="422"/>
      <c r="C878" s="422"/>
      <c r="D878" t="s">
        <v>15</v>
      </c>
      <c r="E878" s="207">
        <v>5</v>
      </c>
      <c r="G878" s="2">
        <f t="shared" si="16"/>
        <v>159.19999999999987</v>
      </c>
      <c r="I878" s="422"/>
      <c r="K878" s="2"/>
      <c r="L878" s="2"/>
    </row>
    <row r="879" spans="1:13">
      <c r="A879" s="70">
        <v>45707</v>
      </c>
      <c r="B879" s="422">
        <v>30491</v>
      </c>
      <c r="C879" s="422" t="s">
        <v>58</v>
      </c>
      <c r="D879" t="s">
        <v>12</v>
      </c>
      <c r="E879" s="207"/>
      <c r="F879" s="2">
        <v>87.2</v>
      </c>
      <c r="G879" s="2">
        <f t="shared" si="16"/>
        <v>71.999999999999872</v>
      </c>
      <c r="I879" s="422"/>
      <c r="K879" s="2"/>
      <c r="L879" s="2"/>
    </row>
    <row r="880" spans="1:13">
      <c r="A880" s="70">
        <v>45707</v>
      </c>
      <c r="B880" s="422">
        <v>30491</v>
      </c>
      <c r="C880" s="422" t="s">
        <v>58</v>
      </c>
      <c r="D880" t="s">
        <v>13</v>
      </c>
      <c r="E880" s="207"/>
      <c r="F880" s="2">
        <v>7</v>
      </c>
      <c r="G880" s="2">
        <f t="shared" si="16"/>
        <v>64.999999999999872</v>
      </c>
      <c r="I880" s="422"/>
      <c r="K880" s="2"/>
      <c r="L880" s="2"/>
    </row>
    <row r="881" spans="1:12">
      <c r="A881" s="70">
        <v>45730</v>
      </c>
      <c r="B881" s="422">
        <v>30647</v>
      </c>
      <c r="C881" s="422" t="s">
        <v>58</v>
      </c>
      <c r="D881" t="s">
        <v>14</v>
      </c>
      <c r="E881" s="207"/>
      <c r="F881" s="2">
        <v>13.7</v>
      </c>
      <c r="G881" s="2">
        <f t="shared" si="16"/>
        <v>51.299999999999869</v>
      </c>
      <c r="I881" s="421" t="s">
        <v>58</v>
      </c>
      <c r="J881" t="s">
        <v>14</v>
      </c>
      <c r="K881" s="2">
        <f>E877-F881</f>
        <v>46.3</v>
      </c>
      <c r="L881" s="2"/>
    </row>
    <row r="882" spans="1:12">
      <c r="A882" s="70">
        <v>45742</v>
      </c>
      <c r="B882" s="422">
        <v>30823</v>
      </c>
      <c r="C882" s="422" t="s">
        <v>58</v>
      </c>
      <c r="D882" t="s">
        <v>14</v>
      </c>
      <c r="E882" s="207"/>
      <c r="F882" s="2">
        <v>46.3</v>
      </c>
      <c r="G882" s="2">
        <f t="shared" si="16"/>
        <v>4.9999999999998721</v>
      </c>
      <c r="I882" s="421"/>
      <c r="K882" s="2"/>
      <c r="L882" s="2"/>
    </row>
    <row r="883" spans="1:12">
      <c r="A883" s="70">
        <v>45742</v>
      </c>
      <c r="B883" s="422">
        <v>30823</v>
      </c>
      <c r="C883" s="422" t="s">
        <v>58</v>
      </c>
      <c r="D883" t="s">
        <v>15</v>
      </c>
      <c r="E883" s="207"/>
      <c r="F883" s="2">
        <v>5</v>
      </c>
      <c r="G883" s="2">
        <f t="shared" si="16"/>
        <v>-1.2789769243681803E-13</v>
      </c>
      <c r="I883" s="421"/>
      <c r="K883" s="2"/>
      <c r="L883" s="2"/>
    </row>
    <row r="884" spans="1:12">
      <c r="A884" s="31" t="s">
        <v>306</v>
      </c>
      <c r="B884" s="421" t="s">
        <v>10</v>
      </c>
      <c r="C884" s="421" t="s">
        <v>27</v>
      </c>
      <c r="D884" t="s">
        <v>12</v>
      </c>
      <c r="E884" s="207">
        <v>73.599999999999994</v>
      </c>
      <c r="F884" s="207"/>
      <c r="G884" s="2">
        <f t="shared" si="16"/>
        <v>73.599999999999866</v>
      </c>
      <c r="J884" t="s">
        <v>15</v>
      </c>
      <c r="K884" s="28">
        <v>5</v>
      </c>
    </row>
    <row r="885" spans="1:12">
      <c r="B885" s="422"/>
      <c r="C885" s="422"/>
      <c r="D885" t="s">
        <v>13</v>
      </c>
      <c r="E885" s="207">
        <v>3</v>
      </c>
      <c r="F885" s="207"/>
      <c r="G885" s="2">
        <f t="shared" si="16"/>
        <v>76.599999999999866</v>
      </c>
      <c r="I885" s="421" t="s">
        <v>27</v>
      </c>
      <c r="J885" t="s">
        <v>14</v>
      </c>
      <c r="K885" s="207">
        <v>60</v>
      </c>
    </row>
    <row r="886" spans="1:12">
      <c r="B886" s="422"/>
      <c r="C886" s="422"/>
      <c r="D886" t="s">
        <v>14</v>
      </c>
      <c r="E886" s="207">
        <v>60</v>
      </c>
      <c r="F886" s="207"/>
      <c r="G886" s="2">
        <f t="shared" si="16"/>
        <v>136.59999999999985</v>
      </c>
      <c r="J886" t="s">
        <v>15</v>
      </c>
      <c r="K886" s="207">
        <v>5</v>
      </c>
    </row>
    <row r="887" spans="1:12">
      <c r="B887" s="422"/>
      <c r="C887" s="422"/>
      <c r="D887" t="s">
        <v>15</v>
      </c>
      <c r="E887" s="207">
        <v>5</v>
      </c>
      <c r="F887" s="207"/>
      <c r="G887" s="2">
        <f t="shared" si="16"/>
        <v>141.59999999999985</v>
      </c>
      <c r="I887" s="421" t="s">
        <v>11</v>
      </c>
      <c r="J887" t="s">
        <v>14</v>
      </c>
      <c r="K887" s="207">
        <v>60</v>
      </c>
    </row>
    <row r="888" spans="1:12">
      <c r="A888" s="3">
        <v>45679</v>
      </c>
      <c r="B888" s="422">
        <v>30337</v>
      </c>
      <c r="C888" s="422" t="s">
        <v>27</v>
      </c>
      <c r="D888" t="s">
        <v>12</v>
      </c>
      <c r="F888" s="2">
        <v>73.599999999999994</v>
      </c>
      <c r="G888" s="2">
        <f t="shared" si="16"/>
        <v>67.999999999999858</v>
      </c>
      <c r="J888" t="s">
        <v>15</v>
      </c>
      <c r="K888" s="207">
        <v>5</v>
      </c>
    </row>
    <row r="889" spans="1:12">
      <c r="A889" s="3">
        <v>45679</v>
      </c>
      <c r="B889" s="422">
        <v>30337</v>
      </c>
      <c r="C889" s="422" t="s">
        <v>27</v>
      </c>
      <c r="D889" t="s">
        <v>13</v>
      </c>
      <c r="F889" s="2">
        <v>3</v>
      </c>
      <c r="G889" s="2">
        <f t="shared" si="16"/>
        <v>64.999999999999858</v>
      </c>
      <c r="I889" s="421" t="s">
        <v>17</v>
      </c>
      <c r="J889" t="s">
        <v>12</v>
      </c>
      <c r="K889">
        <v>94.9</v>
      </c>
    </row>
    <row r="890" spans="1:12">
      <c r="A890" s="70">
        <v>45742</v>
      </c>
      <c r="B890" s="422">
        <v>30823</v>
      </c>
      <c r="C890" s="422" t="s">
        <v>27</v>
      </c>
      <c r="D890" t="s">
        <v>14</v>
      </c>
      <c r="E890" s="207"/>
      <c r="F890" s="2">
        <v>60</v>
      </c>
      <c r="G890" s="2">
        <f t="shared" si="16"/>
        <v>4.9999999999998579</v>
      </c>
      <c r="I890" s="421"/>
    </row>
    <row r="891" spans="1:12">
      <c r="A891" s="70">
        <v>45742</v>
      </c>
      <c r="B891" s="422">
        <v>30823</v>
      </c>
      <c r="C891" s="422" t="s">
        <v>27</v>
      </c>
      <c r="D891" t="s">
        <v>15</v>
      </c>
      <c r="E891" s="207"/>
      <c r="F891" s="2">
        <v>5</v>
      </c>
      <c r="G891" s="2">
        <f t="shared" si="16"/>
        <v>-1.4210854715202004E-13</v>
      </c>
      <c r="I891" s="421"/>
    </row>
    <row r="892" spans="1:12">
      <c r="A892" s="81">
        <v>45688</v>
      </c>
      <c r="B892" s="421" t="s">
        <v>10</v>
      </c>
      <c r="C892" s="421" t="s">
        <v>11</v>
      </c>
      <c r="D892" t="s">
        <v>12</v>
      </c>
      <c r="E892" s="207">
        <v>83.3</v>
      </c>
      <c r="G892" s="2">
        <f t="shared" si="16"/>
        <v>83.299999999999855</v>
      </c>
      <c r="J892" t="s">
        <v>13</v>
      </c>
      <c r="K892">
        <v>3</v>
      </c>
    </row>
    <row r="893" spans="1:12">
      <c r="A893" s="70"/>
      <c r="B893" s="422"/>
      <c r="C893" s="422"/>
      <c r="D893" t="s">
        <v>13</v>
      </c>
      <c r="E893" s="207">
        <v>3</v>
      </c>
      <c r="G893" s="2">
        <f t="shared" si="16"/>
        <v>86.299999999999855</v>
      </c>
      <c r="I893" s="421"/>
      <c r="J893" t="s">
        <v>14</v>
      </c>
      <c r="K893" s="207">
        <v>56</v>
      </c>
    </row>
    <row r="894" spans="1:12">
      <c r="A894" s="70"/>
      <c r="B894" s="422"/>
      <c r="C894" s="422"/>
      <c r="D894" t="s">
        <v>14</v>
      </c>
      <c r="E894" s="207">
        <v>60</v>
      </c>
      <c r="G894" s="2">
        <f t="shared" si="16"/>
        <v>146.29999999999984</v>
      </c>
      <c r="J894" t="s">
        <v>15</v>
      </c>
      <c r="K894" s="207">
        <v>5</v>
      </c>
    </row>
    <row r="895" spans="1:12">
      <c r="A895" s="70"/>
      <c r="B895" s="422"/>
      <c r="C895" s="422"/>
      <c r="D895" t="s">
        <v>15</v>
      </c>
      <c r="E895" s="207">
        <v>5</v>
      </c>
      <c r="G895" s="2">
        <f t="shared" si="16"/>
        <v>151.29999999999984</v>
      </c>
      <c r="K895" s="5">
        <f>SUM(K881:K894)</f>
        <v>340.20000000000005</v>
      </c>
    </row>
    <row r="896" spans="1:12">
      <c r="A896" s="70">
        <v>45730</v>
      </c>
      <c r="B896" s="422">
        <v>30647</v>
      </c>
      <c r="C896" s="422" t="s">
        <v>11</v>
      </c>
      <c r="D896" t="s">
        <v>12</v>
      </c>
      <c r="E896" s="207"/>
      <c r="F896" s="2">
        <v>83.3</v>
      </c>
      <c r="G896" s="2">
        <f t="shared" si="16"/>
        <v>67.999999999999844</v>
      </c>
    </row>
    <row r="897" spans="1:7">
      <c r="A897" s="70">
        <v>45730</v>
      </c>
      <c r="B897" s="422">
        <v>30647</v>
      </c>
      <c r="C897" s="422" t="s">
        <v>11</v>
      </c>
      <c r="D897" t="s">
        <v>13</v>
      </c>
      <c r="E897" s="207"/>
      <c r="F897" s="2">
        <v>3</v>
      </c>
      <c r="G897" s="2">
        <f t="shared" si="16"/>
        <v>64.999999999999844</v>
      </c>
    </row>
    <row r="898" spans="1:7">
      <c r="A898" s="70">
        <v>45742</v>
      </c>
      <c r="B898" s="422">
        <v>30823</v>
      </c>
      <c r="C898" s="422" t="s">
        <v>11</v>
      </c>
      <c r="D898" t="s">
        <v>14</v>
      </c>
      <c r="E898" s="207"/>
      <c r="F898" s="2">
        <v>60</v>
      </c>
      <c r="G898" s="2">
        <f t="shared" si="16"/>
        <v>4.9999999999998437</v>
      </c>
    </row>
    <row r="899" spans="1:7">
      <c r="A899" s="70">
        <v>45742</v>
      </c>
      <c r="B899" s="422">
        <v>30823</v>
      </c>
      <c r="C899" s="422" t="s">
        <v>11</v>
      </c>
      <c r="D899" t="s">
        <v>15</v>
      </c>
      <c r="E899" s="207"/>
      <c r="F899" s="2">
        <v>5</v>
      </c>
      <c r="G899" s="2">
        <f t="shared" si="16"/>
        <v>-1.5631940186722204E-13</v>
      </c>
    </row>
    <row r="900" spans="1:7">
      <c r="A900" s="31">
        <v>45716</v>
      </c>
      <c r="B900" s="421" t="s">
        <v>10</v>
      </c>
      <c r="C900" s="421" t="s">
        <v>17</v>
      </c>
      <c r="D900" t="s">
        <v>12</v>
      </c>
      <c r="E900" s="207">
        <v>94.9</v>
      </c>
      <c r="G900" s="2">
        <f t="shared" si="16"/>
        <v>94.899999999999849</v>
      </c>
    </row>
    <row r="901" spans="1:7">
      <c r="B901" s="422"/>
      <c r="C901" s="422"/>
      <c r="D901" t="s">
        <v>13</v>
      </c>
      <c r="E901" s="207">
        <v>3</v>
      </c>
      <c r="G901" s="2">
        <f t="shared" si="16"/>
        <v>97.899999999999849</v>
      </c>
    </row>
    <row r="902" spans="1:7">
      <c r="B902" s="422"/>
      <c r="C902" s="422"/>
      <c r="D902" t="s">
        <v>14</v>
      </c>
      <c r="E902" s="207">
        <v>56</v>
      </c>
      <c r="G902" s="2">
        <f t="shared" si="16"/>
        <v>153.89999999999986</v>
      </c>
    </row>
    <row r="903" spans="1:7">
      <c r="B903" s="422"/>
      <c r="C903" s="422"/>
      <c r="D903" t="s">
        <v>15</v>
      </c>
      <c r="E903" s="207">
        <v>5</v>
      </c>
      <c r="G903" s="2">
        <f t="shared" ref="G903:G905" si="17">+G902+E903-F903</f>
        <v>158.89999999999986</v>
      </c>
    </row>
    <row r="904" spans="1:7">
      <c r="A904" s="70">
        <v>45742</v>
      </c>
      <c r="B904" s="422">
        <v>30823</v>
      </c>
      <c r="C904" s="422" t="s">
        <v>17</v>
      </c>
      <c r="D904" t="s">
        <v>12</v>
      </c>
      <c r="F904" s="207">
        <v>94.9</v>
      </c>
      <c r="G904" s="2">
        <f t="shared" si="17"/>
        <v>63.999999999999858</v>
      </c>
    </row>
    <row r="905" spans="1:7">
      <c r="A905" s="70">
        <v>45742</v>
      </c>
      <c r="B905" s="422">
        <v>30823</v>
      </c>
      <c r="C905" s="422" t="s">
        <v>17</v>
      </c>
      <c r="D905" t="s">
        <v>13</v>
      </c>
      <c r="F905" s="207">
        <v>3</v>
      </c>
      <c r="G905" s="2">
        <f t="shared" si="17"/>
        <v>60.999999999999858</v>
      </c>
    </row>
    <row r="906" spans="1:7">
      <c r="A906" s="70">
        <v>45742</v>
      </c>
      <c r="B906" s="422">
        <v>30823</v>
      </c>
      <c r="C906" s="422" t="s">
        <v>17</v>
      </c>
      <c r="D906" t="s">
        <v>14</v>
      </c>
      <c r="F906" s="207">
        <v>56</v>
      </c>
      <c r="G906" s="2">
        <f t="shared" ref="G906:G977" si="18">+G905+E906-F906</f>
        <v>4.9999999999998579</v>
      </c>
    </row>
    <row r="907" spans="1:7">
      <c r="A907" s="70">
        <v>45742</v>
      </c>
      <c r="B907" s="422">
        <v>30823</v>
      </c>
      <c r="C907" s="422" t="s">
        <v>17</v>
      </c>
      <c r="D907" t="s">
        <v>15</v>
      </c>
      <c r="F907" s="207">
        <v>5</v>
      </c>
      <c r="G907" s="2">
        <f t="shared" si="18"/>
        <v>-1.4210854715202004E-13</v>
      </c>
    </row>
    <row r="908" spans="1:7">
      <c r="A908" s="31">
        <v>45747</v>
      </c>
      <c r="B908" s="421" t="s">
        <v>10</v>
      </c>
      <c r="C908" s="421" t="s">
        <v>18</v>
      </c>
      <c r="D908" t="s">
        <v>12</v>
      </c>
      <c r="E908" s="207">
        <v>81.2</v>
      </c>
      <c r="G908" s="2">
        <f t="shared" si="18"/>
        <v>81.199999999999861</v>
      </c>
    </row>
    <row r="909" spans="1:7">
      <c r="B909" s="422"/>
      <c r="C909" s="422"/>
      <c r="D909" t="s">
        <v>13</v>
      </c>
      <c r="E909" s="207">
        <v>3</v>
      </c>
      <c r="G909" s="2">
        <f t="shared" si="18"/>
        <v>84.199999999999861</v>
      </c>
    </row>
    <row r="910" spans="1:7">
      <c r="B910" s="422"/>
      <c r="C910" s="422"/>
      <c r="D910" t="s">
        <v>14</v>
      </c>
      <c r="E910" s="207">
        <v>60</v>
      </c>
      <c r="G910" s="2">
        <f t="shared" si="18"/>
        <v>144.19999999999987</v>
      </c>
    </row>
    <row r="911" spans="1:7">
      <c r="B911" s="422"/>
      <c r="C911" s="422"/>
      <c r="D911" t="s">
        <v>15</v>
      </c>
      <c r="E911" s="207">
        <v>5</v>
      </c>
      <c r="G911" s="2">
        <f t="shared" si="18"/>
        <v>149.19999999999987</v>
      </c>
    </row>
    <row r="912" spans="1:7">
      <c r="A912" s="70">
        <v>45826</v>
      </c>
      <c r="B912" s="422">
        <v>31163</v>
      </c>
      <c r="C912" s="422" t="s">
        <v>18</v>
      </c>
      <c r="D912" t="s">
        <v>12</v>
      </c>
      <c r="E912" s="207"/>
      <c r="F912" s="2">
        <v>81.2</v>
      </c>
      <c r="G912" s="2">
        <f t="shared" si="18"/>
        <v>67.999999999999872</v>
      </c>
    </row>
    <row r="913" spans="1:12">
      <c r="A913" s="70">
        <v>45826</v>
      </c>
      <c r="B913" s="422">
        <v>31163</v>
      </c>
      <c r="C913" s="422" t="s">
        <v>18</v>
      </c>
      <c r="D913" t="s">
        <v>13</v>
      </c>
      <c r="E913" s="207"/>
      <c r="F913" s="2">
        <v>3</v>
      </c>
      <c r="G913" s="2">
        <f t="shared" si="18"/>
        <v>64.999999999999872</v>
      </c>
    </row>
    <row r="914" spans="1:12">
      <c r="A914" s="70">
        <v>45840</v>
      </c>
      <c r="B914" s="422">
        <v>31253</v>
      </c>
      <c r="C914" s="422" t="s">
        <v>18</v>
      </c>
      <c r="D914" t="s">
        <v>14</v>
      </c>
      <c r="E914" s="207"/>
      <c r="F914" s="2">
        <v>60</v>
      </c>
      <c r="G914" s="2">
        <f t="shared" si="18"/>
        <v>4.9999999999998721</v>
      </c>
    </row>
    <row r="915" spans="1:12">
      <c r="A915" s="70">
        <v>45840</v>
      </c>
      <c r="B915" s="422">
        <v>31253</v>
      </c>
      <c r="C915" s="422" t="s">
        <v>18</v>
      </c>
      <c r="D915" t="s">
        <v>15</v>
      </c>
      <c r="E915" s="207"/>
      <c r="F915" s="2">
        <v>5</v>
      </c>
      <c r="G915" s="2">
        <f t="shared" si="18"/>
        <v>-1.2789769243681803E-13</v>
      </c>
    </row>
    <row r="916" spans="1:12">
      <c r="A916" s="81">
        <v>45777</v>
      </c>
      <c r="B916" s="421" t="s">
        <v>10</v>
      </c>
      <c r="C916" s="421" t="s">
        <v>19</v>
      </c>
      <c r="D916" t="s">
        <v>12</v>
      </c>
      <c r="E916" s="207">
        <v>80.2</v>
      </c>
      <c r="G916" s="2">
        <f t="shared" si="18"/>
        <v>80.199999999999875</v>
      </c>
    </row>
    <row r="917" spans="1:12">
      <c r="A917" s="70"/>
      <c r="B917" s="422"/>
      <c r="C917" s="422"/>
      <c r="D917" t="s">
        <v>13</v>
      </c>
      <c r="E917" s="207">
        <v>3</v>
      </c>
      <c r="G917" s="2">
        <f t="shared" si="18"/>
        <v>83.199999999999875</v>
      </c>
      <c r="L917" s="207"/>
    </row>
    <row r="918" spans="1:12">
      <c r="A918" s="70"/>
      <c r="B918" s="422"/>
      <c r="C918" s="422"/>
      <c r="D918" t="s">
        <v>14</v>
      </c>
      <c r="E918" s="207">
        <v>60</v>
      </c>
      <c r="G918" s="2">
        <f t="shared" si="18"/>
        <v>143.19999999999987</v>
      </c>
      <c r="I918" s="422"/>
      <c r="L918" s="207"/>
    </row>
    <row r="919" spans="1:12">
      <c r="A919" s="70"/>
      <c r="B919" s="422"/>
      <c r="C919" s="422"/>
      <c r="D919" t="s">
        <v>15</v>
      </c>
      <c r="E919" s="207">
        <v>5</v>
      </c>
      <c r="G919" s="2">
        <f t="shared" si="18"/>
        <v>148.19999999999987</v>
      </c>
    </row>
    <row r="920" spans="1:12">
      <c r="A920" s="70">
        <v>45826</v>
      </c>
      <c r="B920" s="422">
        <v>31163</v>
      </c>
      <c r="C920" s="422" t="s">
        <v>19</v>
      </c>
      <c r="D920" t="s">
        <v>12</v>
      </c>
      <c r="E920" s="207"/>
      <c r="F920" s="2">
        <v>35.799999999999997</v>
      </c>
      <c r="G920" s="2">
        <f t="shared" si="18"/>
        <v>112.39999999999988</v>
      </c>
      <c r="I920" s="421"/>
      <c r="K920" s="207"/>
    </row>
    <row r="921" spans="1:12">
      <c r="A921" s="70">
        <v>45840</v>
      </c>
      <c r="B921" s="422">
        <v>31250</v>
      </c>
      <c r="C921" s="422" t="s">
        <v>19</v>
      </c>
      <c r="D921" t="s">
        <v>12</v>
      </c>
      <c r="E921" s="207"/>
      <c r="F921" s="2">
        <v>44.4</v>
      </c>
      <c r="G921" s="2">
        <f t="shared" si="18"/>
        <v>67.999999999999886</v>
      </c>
      <c r="I921" s="440" t="s">
        <v>430</v>
      </c>
      <c r="J921" s="440"/>
      <c r="K921" s="440"/>
    </row>
    <row r="922" spans="1:12">
      <c r="A922" s="70">
        <v>45840</v>
      </c>
      <c r="B922" s="422">
        <v>31250</v>
      </c>
      <c r="C922" s="422" t="s">
        <v>19</v>
      </c>
      <c r="D922" t="s">
        <v>13</v>
      </c>
      <c r="E922" s="207"/>
      <c r="F922" s="2">
        <v>3</v>
      </c>
      <c r="G922" s="2">
        <f t="shared" si="18"/>
        <v>64.999999999999886</v>
      </c>
      <c r="H922">
        <v>2025</v>
      </c>
      <c r="I922" s="421" t="s">
        <v>19</v>
      </c>
      <c r="J922" t="s">
        <v>14</v>
      </c>
      <c r="K922" s="207">
        <v>60</v>
      </c>
    </row>
    <row r="923" spans="1:12">
      <c r="A923" s="3">
        <v>45854</v>
      </c>
      <c r="B923" s="422">
        <v>31458</v>
      </c>
      <c r="C923" s="422" t="s">
        <v>19</v>
      </c>
      <c r="D923" t="s">
        <v>14</v>
      </c>
      <c r="E923" s="207"/>
      <c r="F923" s="2">
        <v>60</v>
      </c>
      <c r="G923" s="2">
        <f t="shared" si="18"/>
        <v>4.9999999999998863</v>
      </c>
      <c r="I923" s="421"/>
      <c r="K923" s="207"/>
    </row>
    <row r="924" spans="1:12">
      <c r="A924" s="3">
        <v>45854</v>
      </c>
      <c r="B924" s="422">
        <v>31458</v>
      </c>
      <c r="C924" s="422" t="s">
        <v>19</v>
      </c>
      <c r="D924" t="s">
        <v>15</v>
      </c>
      <c r="E924" s="207"/>
      <c r="F924" s="2">
        <v>5</v>
      </c>
      <c r="G924" s="2">
        <f t="shared" si="18"/>
        <v>-1.1368683772161603E-13</v>
      </c>
      <c r="I924" s="421"/>
      <c r="K924" s="207"/>
    </row>
    <row r="925" spans="1:12">
      <c r="A925" s="31">
        <v>45808</v>
      </c>
      <c r="B925" s="421" t="s">
        <v>10</v>
      </c>
      <c r="C925" s="421" t="s">
        <v>20</v>
      </c>
      <c r="D925" t="s">
        <v>12</v>
      </c>
      <c r="E925" s="207">
        <v>80.2</v>
      </c>
      <c r="G925" s="2">
        <f t="shared" si="18"/>
        <v>80.199999999999889</v>
      </c>
      <c r="I925" s="422"/>
      <c r="J925" t="s">
        <v>15</v>
      </c>
      <c r="K925" s="207">
        <v>5</v>
      </c>
    </row>
    <row r="926" spans="1:12">
      <c r="A926"/>
      <c r="B926" s="422"/>
      <c r="C926" s="422"/>
      <c r="D926" t="s">
        <v>13</v>
      </c>
      <c r="E926" s="207">
        <v>5</v>
      </c>
      <c r="G926" s="2">
        <f t="shared" si="18"/>
        <v>85.199999999999889</v>
      </c>
      <c r="I926" s="421" t="s">
        <v>20</v>
      </c>
      <c r="J926" t="s">
        <v>14</v>
      </c>
      <c r="K926" s="207">
        <v>60</v>
      </c>
    </row>
    <row r="927" spans="1:12">
      <c r="A927"/>
      <c r="B927" s="422"/>
      <c r="C927" s="422"/>
      <c r="D927" t="s">
        <v>14</v>
      </c>
      <c r="E927" s="207">
        <v>60</v>
      </c>
      <c r="G927" s="2">
        <f t="shared" si="18"/>
        <v>145.19999999999987</v>
      </c>
      <c r="I927" s="422"/>
      <c r="J927" t="s">
        <v>15</v>
      </c>
      <c r="K927" s="207">
        <v>5</v>
      </c>
    </row>
    <row r="928" spans="1:12">
      <c r="A928"/>
      <c r="B928" s="422"/>
      <c r="C928" s="422"/>
      <c r="D928" t="s">
        <v>15</v>
      </c>
      <c r="E928" s="207">
        <v>5</v>
      </c>
      <c r="G928" s="2">
        <f t="shared" si="18"/>
        <v>150.19999999999987</v>
      </c>
      <c r="I928" s="421" t="s">
        <v>21</v>
      </c>
      <c r="J928" t="s">
        <v>12</v>
      </c>
      <c r="K928" s="207">
        <v>74.099999999999994</v>
      </c>
    </row>
    <row r="929" spans="1:13">
      <c r="A929" s="70">
        <v>45840</v>
      </c>
      <c r="B929" s="422">
        <v>31253</v>
      </c>
      <c r="C929" s="422" t="s">
        <v>20</v>
      </c>
      <c r="D929" t="s">
        <v>14</v>
      </c>
      <c r="F929" s="2">
        <v>80.2</v>
      </c>
      <c r="G929" s="2">
        <f t="shared" si="18"/>
        <v>69.999999999999872</v>
      </c>
      <c r="I929" s="422"/>
      <c r="J929" t="s">
        <v>13</v>
      </c>
      <c r="K929" s="207">
        <v>4</v>
      </c>
    </row>
    <row r="930" spans="1:13">
      <c r="A930" s="70">
        <v>45840</v>
      </c>
      <c r="B930" s="422">
        <v>31253</v>
      </c>
      <c r="C930" s="422" t="s">
        <v>20</v>
      </c>
      <c r="D930" t="s">
        <v>15</v>
      </c>
      <c r="F930" s="2">
        <v>5</v>
      </c>
      <c r="G930" s="2">
        <f t="shared" si="18"/>
        <v>64.999999999999872</v>
      </c>
      <c r="I930" s="422"/>
      <c r="J930" t="s">
        <v>14</v>
      </c>
      <c r="K930" s="207">
        <v>60</v>
      </c>
    </row>
    <row r="931" spans="1:13">
      <c r="A931" s="3">
        <v>45854</v>
      </c>
      <c r="B931" s="422">
        <v>31458</v>
      </c>
      <c r="C931" s="422" t="s">
        <v>20</v>
      </c>
      <c r="D931" t="s">
        <v>14</v>
      </c>
      <c r="F931" s="2">
        <v>60</v>
      </c>
      <c r="G931" s="2">
        <f t="shared" si="18"/>
        <v>4.9999999999998721</v>
      </c>
      <c r="I931" s="422"/>
      <c r="K931" s="207"/>
    </row>
    <row r="932" spans="1:13">
      <c r="A932" s="3">
        <v>45854</v>
      </c>
      <c r="B932" s="422">
        <v>31458</v>
      </c>
      <c r="C932" s="422" t="s">
        <v>20</v>
      </c>
      <c r="D932" t="s">
        <v>15</v>
      </c>
      <c r="F932" s="2">
        <v>5</v>
      </c>
      <c r="G932" s="2">
        <f t="shared" si="18"/>
        <v>-1.2789769243681803E-13</v>
      </c>
      <c r="I932" s="422"/>
      <c r="K932" s="207"/>
    </row>
    <row r="933" spans="1:13">
      <c r="A933" s="81">
        <v>45838</v>
      </c>
      <c r="B933" s="421" t="s">
        <v>10</v>
      </c>
      <c r="C933" s="421" t="s">
        <v>21</v>
      </c>
      <c r="D933" t="s">
        <v>12</v>
      </c>
      <c r="E933" s="207">
        <v>74.099999999999994</v>
      </c>
      <c r="G933" s="2">
        <f t="shared" si="18"/>
        <v>74.099999999999866</v>
      </c>
      <c r="I933" s="422"/>
      <c r="J933" t="s">
        <v>15</v>
      </c>
      <c r="K933" s="207">
        <v>5</v>
      </c>
    </row>
    <row r="934" spans="1:13">
      <c r="A934" s="70"/>
      <c r="B934" s="422"/>
      <c r="C934" s="422"/>
      <c r="D934" t="s">
        <v>13</v>
      </c>
      <c r="E934" s="207">
        <v>4</v>
      </c>
      <c r="G934" s="2">
        <f t="shared" si="18"/>
        <v>78.099999999999866</v>
      </c>
      <c r="K934" s="28">
        <f>SUM(K920:K933)</f>
        <v>273.10000000000002</v>
      </c>
    </row>
    <row r="935" spans="1:13">
      <c r="A935" s="70"/>
      <c r="B935" s="422"/>
      <c r="C935" s="422"/>
      <c r="D935" t="s">
        <v>14</v>
      </c>
      <c r="E935" s="207">
        <v>60</v>
      </c>
      <c r="G935" s="2">
        <f t="shared" si="18"/>
        <v>138.09999999999985</v>
      </c>
    </row>
    <row r="936" spans="1:13">
      <c r="A936" s="70"/>
      <c r="B936" s="422"/>
      <c r="C936" s="422"/>
      <c r="D936" t="s">
        <v>15</v>
      </c>
      <c r="E936" s="207">
        <v>5</v>
      </c>
      <c r="G936" s="2">
        <f t="shared" si="18"/>
        <v>143.09999999999985</v>
      </c>
      <c r="K936" s="28">
        <f>K934-170</f>
        <v>103.10000000000002</v>
      </c>
      <c r="L936" s="28"/>
    </row>
    <row r="937" spans="1:13">
      <c r="A937" s="3">
        <v>45854</v>
      </c>
      <c r="B937" s="422">
        <v>31458</v>
      </c>
      <c r="C937" s="422" t="s">
        <v>21</v>
      </c>
      <c r="D937" t="s">
        <v>12</v>
      </c>
      <c r="F937" s="207">
        <v>74.099999999999994</v>
      </c>
      <c r="G937" s="2">
        <f t="shared" si="18"/>
        <v>68.999999999999858</v>
      </c>
      <c r="M937" s="28"/>
    </row>
    <row r="938" spans="1:13">
      <c r="A938" s="3">
        <v>45854</v>
      </c>
      <c r="B938" s="422">
        <v>31458</v>
      </c>
      <c r="C938" s="422" t="s">
        <v>21</v>
      </c>
      <c r="D938" t="s">
        <v>13</v>
      </c>
      <c r="F938" s="207">
        <v>4</v>
      </c>
      <c r="G938" s="2">
        <f t="shared" si="18"/>
        <v>64.999999999999858</v>
      </c>
    </row>
    <row r="939" spans="1:13">
      <c r="A939" s="3">
        <v>45854</v>
      </c>
      <c r="B939" s="422">
        <v>31458</v>
      </c>
      <c r="C939" s="422" t="s">
        <v>21</v>
      </c>
      <c r="D939" t="s">
        <v>14</v>
      </c>
      <c r="F939" s="207">
        <v>60</v>
      </c>
      <c r="G939" s="2">
        <f t="shared" si="18"/>
        <v>4.9999999999998579</v>
      </c>
    </row>
    <row r="940" spans="1:13">
      <c r="A940" s="3">
        <v>45854</v>
      </c>
      <c r="B940" s="422">
        <v>31458</v>
      </c>
      <c r="C940" s="422" t="s">
        <v>21</v>
      </c>
      <c r="D940" t="s">
        <v>15</v>
      </c>
      <c r="F940" s="207">
        <v>5</v>
      </c>
      <c r="G940" s="2">
        <f t="shared" si="18"/>
        <v>-1.4210854715202004E-13</v>
      </c>
    </row>
    <row r="941" spans="1:13">
      <c r="A941" s="31">
        <v>45869</v>
      </c>
      <c r="B941" s="421" t="s">
        <v>10</v>
      </c>
      <c r="C941" s="421" t="s">
        <v>22</v>
      </c>
      <c r="D941" t="s">
        <v>12</v>
      </c>
      <c r="E941" s="5">
        <v>74.099999999999994</v>
      </c>
      <c r="G941" s="2">
        <f t="shared" si="18"/>
        <v>74.099999999999852</v>
      </c>
      <c r="M941" s="207"/>
    </row>
    <row r="942" spans="1:13">
      <c r="B942" s="422"/>
      <c r="C942" s="422"/>
      <c r="D942" t="s">
        <v>13</v>
      </c>
      <c r="E942" s="5">
        <v>4</v>
      </c>
      <c r="G942" s="2">
        <f t="shared" si="18"/>
        <v>78.099999999999852</v>
      </c>
      <c r="M942" s="207"/>
    </row>
    <row r="943" spans="1:13">
      <c r="B943" s="422"/>
      <c r="C943" s="422"/>
      <c r="D943" t="s">
        <v>14</v>
      </c>
      <c r="E943" s="5">
        <v>60</v>
      </c>
      <c r="G943" s="2">
        <f t="shared" si="18"/>
        <v>138.09999999999985</v>
      </c>
      <c r="M943" s="28"/>
    </row>
    <row r="944" spans="1:13">
      <c r="B944" s="422"/>
      <c r="C944" s="422"/>
      <c r="D944" t="s">
        <v>15</v>
      </c>
      <c r="E944" s="5">
        <v>5</v>
      </c>
      <c r="G944" s="2">
        <f t="shared" si="18"/>
        <v>143.09999999999985</v>
      </c>
      <c r="M944" s="28"/>
    </row>
    <row r="945" spans="1:13">
      <c r="A945" s="3">
        <v>45973</v>
      </c>
      <c r="B945" s="422">
        <v>31917</v>
      </c>
      <c r="C945" s="422" t="s">
        <v>22</v>
      </c>
      <c r="D945" t="s">
        <v>12</v>
      </c>
      <c r="E945" s="5"/>
      <c r="F945" s="5">
        <v>74.099999999999994</v>
      </c>
      <c r="G945" s="2">
        <f t="shared" si="18"/>
        <v>68.999999999999858</v>
      </c>
      <c r="M945" s="28"/>
    </row>
    <row r="946" spans="1:13">
      <c r="A946" s="3">
        <v>45973</v>
      </c>
      <c r="B946" s="422">
        <v>31917</v>
      </c>
      <c r="C946" s="422" t="s">
        <v>22</v>
      </c>
      <c r="D946" t="s">
        <v>13</v>
      </c>
      <c r="E946" s="5"/>
      <c r="F946" s="5">
        <v>4</v>
      </c>
      <c r="G946" s="2">
        <f t="shared" si="18"/>
        <v>64.999999999999858</v>
      </c>
      <c r="M946" s="28"/>
    </row>
    <row r="947" spans="1:13">
      <c r="A947" s="3">
        <v>45986</v>
      </c>
      <c r="B947" s="422">
        <v>32126</v>
      </c>
      <c r="C947" s="422" t="s">
        <v>22</v>
      </c>
      <c r="D947" t="s">
        <v>14</v>
      </c>
      <c r="E947" s="5"/>
      <c r="F947" s="5">
        <v>60</v>
      </c>
      <c r="G947" s="2">
        <f t="shared" si="18"/>
        <v>4.9999999999998579</v>
      </c>
      <c r="M947" s="28"/>
    </row>
    <row r="948" spans="1:13">
      <c r="A948" s="3">
        <v>45986</v>
      </c>
      <c r="B948" s="422">
        <v>32126</v>
      </c>
      <c r="C948" s="422" t="s">
        <v>22</v>
      </c>
      <c r="D948" t="s">
        <v>15</v>
      </c>
      <c r="E948" s="5"/>
      <c r="F948" s="5">
        <v>5</v>
      </c>
      <c r="G948" s="2">
        <f t="shared" si="18"/>
        <v>-1.4210854715202004E-13</v>
      </c>
      <c r="M948" s="28"/>
    </row>
    <row r="949" spans="1:13">
      <c r="A949" s="31">
        <v>45900</v>
      </c>
      <c r="B949" s="421" t="s">
        <v>10</v>
      </c>
      <c r="C949" s="421" t="s">
        <v>23</v>
      </c>
      <c r="D949" t="s">
        <v>12</v>
      </c>
      <c r="E949" s="5">
        <v>74.099999999999994</v>
      </c>
      <c r="G949" s="2">
        <f t="shared" si="18"/>
        <v>74.099999999999852</v>
      </c>
    </row>
    <row r="950" spans="1:13">
      <c r="B950" s="422"/>
      <c r="C950" s="422"/>
      <c r="D950" t="s">
        <v>13</v>
      </c>
      <c r="E950" s="5">
        <v>8</v>
      </c>
      <c r="G950" s="2">
        <f t="shared" si="18"/>
        <v>82.099999999999852</v>
      </c>
      <c r="I950" s="421" t="s">
        <v>22</v>
      </c>
      <c r="J950" t="s">
        <v>12</v>
      </c>
      <c r="K950" s="5">
        <v>74.099999999999994</v>
      </c>
    </row>
    <row r="951" spans="1:13">
      <c r="B951" s="422"/>
      <c r="C951" s="422"/>
      <c r="D951" t="s">
        <v>14</v>
      </c>
      <c r="E951" s="5">
        <v>60</v>
      </c>
      <c r="G951" s="2">
        <f t="shared" si="18"/>
        <v>142.09999999999985</v>
      </c>
      <c r="I951" s="422"/>
      <c r="J951" t="s">
        <v>13</v>
      </c>
      <c r="K951" s="5">
        <v>4</v>
      </c>
    </row>
    <row r="952" spans="1:13">
      <c r="B952" s="422"/>
      <c r="C952" s="422"/>
      <c r="D952" t="s">
        <v>15</v>
      </c>
      <c r="E952" s="5">
        <v>5</v>
      </c>
      <c r="G952" s="2">
        <f t="shared" si="18"/>
        <v>147.09999999999985</v>
      </c>
      <c r="I952" s="421" t="s">
        <v>23</v>
      </c>
      <c r="J952" t="s">
        <v>12</v>
      </c>
      <c r="K952" s="5">
        <v>74.099999999999994</v>
      </c>
    </row>
    <row r="953" spans="1:13">
      <c r="A953" s="3">
        <v>45973</v>
      </c>
      <c r="B953" s="422">
        <v>31917</v>
      </c>
      <c r="C953" s="422" t="s">
        <v>23</v>
      </c>
      <c r="D953" t="s">
        <v>12</v>
      </c>
      <c r="E953" s="5"/>
      <c r="F953" s="5">
        <v>74.099999999999994</v>
      </c>
      <c r="G953" s="2">
        <f t="shared" si="18"/>
        <v>72.999999999999858</v>
      </c>
      <c r="I953" s="421"/>
      <c r="K953" s="5"/>
    </row>
    <row r="954" spans="1:13">
      <c r="A954" s="3">
        <v>45973</v>
      </c>
      <c r="B954" s="422">
        <v>31917</v>
      </c>
      <c r="C954" s="422" t="s">
        <v>23</v>
      </c>
      <c r="D954" t="s">
        <v>13</v>
      </c>
      <c r="E954" s="5"/>
      <c r="F954" s="5">
        <v>8</v>
      </c>
      <c r="G954" s="2">
        <f t="shared" si="18"/>
        <v>64.999999999999858</v>
      </c>
      <c r="I954" s="421"/>
      <c r="K954" s="5"/>
    </row>
    <row r="955" spans="1:13">
      <c r="A955" s="3">
        <v>45986</v>
      </c>
      <c r="B955" s="422">
        <v>32126</v>
      </c>
      <c r="C955" s="422" t="s">
        <v>23</v>
      </c>
      <c r="D955" t="s">
        <v>14</v>
      </c>
      <c r="E955" s="5"/>
      <c r="F955" s="5">
        <v>60</v>
      </c>
      <c r="G955" s="2">
        <f t="shared" si="18"/>
        <v>4.9999999999998579</v>
      </c>
      <c r="I955" s="421"/>
      <c r="K955" s="5"/>
    </row>
    <row r="956" spans="1:13">
      <c r="A956" s="3">
        <v>45986</v>
      </c>
      <c r="B956" s="422">
        <v>32126</v>
      </c>
      <c r="C956" s="422" t="s">
        <v>23</v>
      </c>
      <c r="D956" t="s">
        <v>15</v>
      </c>
      <c r="E956" s="5"/>
      <c r="F956" s="5">
        <v>5</v>
      </c>
      <c r="G956" s="2">
        <f t="shared" si="18"/>
        <v>-1.4210854715202004E-13</v>
      </c>
      <c r="I956" s="421"/>
      <c r="K956" s="5"/>
    </row>
    <row r="957" spans="1:13">
      <c r="A957" s="81">
        <v>45930</v>
      </c>
      <c r="B957" s="421" t="s">
        <v>10</v>
      </c>
      <c r="C957" s="421" t="s">
        <v>172</v>
      </c>
      <c r="D957" t="s">
        <v>12</v>
      </c>
      <c r="E957" s="207">
        <v>71.3</v>
      </c>
      <c r="G957" s="2">
        <f t="shared" si="18"/>
        <v>71.299999999999855</v>
      </c>
      <c r="I957" s="422"/>
      <c r="J957" t="s">
        <v>13</v>
      </c>
      <c r="K957" s="5">
        <v>8</v>
      </c>
    </row>
    <row r="958" spans="1:13">
      <c r="B958" s="422"/>
      <c r="C958" s="422"/>
      <c r="D958" t="s">
        <v>13</v>
      </c>
      <c r="E958" s="20">
        <v>4</v>
      </c>
      <c r="G958" s="2">
        <f t="shared" si="18"/>
        <v>75.299999999999855</v>
      </c>
      <c r="J958">
        <v>170</v>
      </c>
      <c r="K958" s="5">
        <f>SUM(K950:K957)</f>
        <v>160.19999999999999</v>
      </c>
      <c r="L958" s="28">
        <f>J958-K958</f>
        <v>9.8000000000000114</v>
      </c>
    </row>
    <row r="959" spans="1:13">
      <c r="B959" s="422"/>
      <c r="C959" s="422"/>
      <c r="D959" t="s">
        <v>14</v>
      </c>
      <c r="E959" s="20">
        <v>60</v>
      </c>
      <c r="G959" s="2">
        <f t="shared" si="18"/>
        <v>135.29999999999984</v>
      </c>
    </row>
    <row r="960" spans="1:13">
      <c r="B960" s="422"/>
      <c r="C960" s="422"/>
      <c r="D960" t="s">
        <v>15</v>
      </c>
      <c r="E960" s="20">
        <v>5</v>
      </c>
      <c r="G960" s="2">
        <f t="shared" si="18"/>
        <v>140.29999999999984</v>
      </c>
    </row>
    <row r="961" spans="1:11">
      <c r="B961" s="422"/>
      <c r="C961" s="422"/>
      <c r="D961" t="s">
        <v>63</v>
      </c>
      <c r="E961" s="207">
        <v>10</v>
      </c>
      <c r="F961" s="20"/>
      <c r="G961" s="2">
        <f t="shared" si="18"/>
        <v>150.29999999999984</v>
      </c>
    </row>
    <row r="962" spans="1:11">
      <c r="A962" s="3">
        <v>45905</v>
      </c>
      <c r="B962" s="422"/>
      <c r="C962" s="422" t="s">
        <v>41</v>
      </c>
      <c r="D962" t="s">
        <v>63</v>
      </c>
      <c r="E962" s="207"/>
      <c r="F962" s="20">
        <v>10</v>
      </c>
      <c r="G962" s="2">
        <f t="shared" si="18"/>
        <v>140.29999999999984</v>
      </c>
    </row>
    <row r="963" spans="1:11">
      <c r="A963" s="3">
        <v>45986</v>
      </c>
      <c r="B963" s="422">
        <v>32126</v>
      </c>
      <c r="C963" s="422" t="s">
        <v>41</v>
      </c>
      <c r="D963" t="s">
        <v>12</v>
      </c>
      <c r="E963" s="207"/>
      <c r="F963" s="207">
        <v>71.3</v>
      </c>
      <c r="G963" s="2">
        <f t="shared" si="18"/>
        <v>68.999999999999844</v>
      </c>
    </row>
    <row r="964" spans="1:11">
      <c r="A964" s="3">
        <v>45986</v>
      </c>
      <c r="B964" s="422">
        <v>32126</v>
      </c>
      <c r="C964" s="422" t="s">
        <v>41</v>
      </c>
      <c r="D964" t="s">
        <v>13</v>
      </c>
      <c r="E964" s="207"/>
      <c r="F964" s="20">
        <v>4</v>
      </c>
      <c r="G964" s="2">
        <f t="shared" si="18"/>
        <v>64.999999999999844</v>
      </c>
    </row>
    <row r="965" spans="1:11">
      <c r="A965" s="3">
        <v>45986</v>
      </c>
      <c r="B965" s="422">
        <v>32126</v>
      </c>
      <c r="C965" s="422" t="s">
        <v>41</v>
      </c>
      <c r="D965" t="s">
        <v>14</v>
      </c>
      <c r="E965" s="207"/>
      <c r="F965" s="20">
        <v>60</v>
      </c>
      <c r="G965" s="2">
        <f t="shared" si="18"/>
        <v>4.9999999999998437</v>
      </c>
    </row>
    <row r="966" spans="1:11">
      <c r="A966" s="3">
        <v>45986</v>
      </c>
      <c r="B966" s="422">
        <v>32126</v>
      </c>
      <c r="C966" s="422" t="s">
        <v>41</v>
      </c>
      <c r="D966" t="s">
        <v>15</v>
      </c>
      <c r="E966" s="207"/>
      <c r="F966" s="20">
        <v>5</v>
      </c>
      <c r="G966" s="2">
        <f t="shared" si="18"/>
        <v>-1.5631940186722204E-13</v>
      </c>
    </row>
    <row r="967" spans="1:11">
      <c r="A967" s="81">
        <v>45961</v>
      </c>
      <c r="B967" s="421" t="s">
        <v>10</v>
      </c>
      <c r="C967" s="421" t="s">
        <v>25</v>
      </c>
      <c r="D967" t="s">
        <v>12</v>
      </c>
      <c r="E967" s="2">
        <v>70.3</v>
      </c>
      <c r="G967" s="2">
        <f t="shared" si="18"/>
        <v>70.299999999999841</v>
      </c>
    </row>
    <row r="968" spans="1:11">
      <c r="A968" s="70"/>
      <c r="B968" s="422"/>
      <c r="C968" s="422"/>
      <c r="D968" t="s">
        <v>13</v>
      </c>
      <c r="E968" s="2">
        <v>7</v>
      </c>
      <c r="G968" s="2">
        <f t="shared" si="18"/>
        <v>77.299999999999841</v>
      </c>
    </row>
    <row r="969" spans="1:11">
      <c r="A969" s="70"/>
      <c r="B969" s="422"/>
      <c r="C969" s="422"/>
      <c r="D969" t="s">
        <v>14</v>
      </c>
      <c r="E969" s="20">
        <v>60</v>
      </c>
      <c r="G969" s="2">
        <f t="shared" si="18"/>
        <v>137.29999999999984</v>
      </c>
      <c r="I969" s="421"/>
      <c r="K969" s="5"/>
    </row>
    <row r="970" spans="1:11">
      <c r="A970" s="70"/>
      <c r="B970" s="422"/>
      <c r="C970" s="422"/>
      <c r="D970" t="s">
        <v>15</v>
      </c>
      <c r="E970" s="20">
        <v>5</v>
      </c>
      <c r="G970" s="2">
        <f t="shared" si="18"/>
        <v>142.29999999999984</v>
      </c>
      <c r="K970" s="5"/>
    </row>
    <row r="971" spans="1:11">
      <c r="A971" s="3">
        <v>45986</v>
      </c>
      <c r="B971" s="422">
        <v>32126</v>
      </c>
      <c r="C971" s="422" t="s">
        <v>25</v>
      </c>
      <c r="D971" t="s">
        <v>12</v>
      </c>
      <c r="F971" s="2">
        <v>70.3</v>
      </c>
      <c r="G971" s="2">
        <f t="shared" si="18"/>
        <v>71.999999999999844</v>
      </c>
      <c r="I971" s="421"/>
      <c r="K971" s="5"/>
    </row>
    <row r="972" spans="1:11">
      <c r="A972" s="3">
        <v>45986</v>
      </c>
      <c r="B972" s="422">
        <v>32126</v>
      </c>
      <c r="C972" s="422" t="s">
        <v>25</v>
      </c>
      <c r="D972" t="s">
        <v>13</v>
      </c>
      <c r="F972" s="2">
        <v>7</v>
      </c>
      <c r="G972" s="2">
        <f t="shared" si="18"/>
        <v>64.999999999999844</v>
      </c>
      <c r="K972" s="5"/>
    </row>
    <row r="973" spans="1:11">
      <c r="A973" s="3">
        <v>45986</v>
      </c>
      <c r="B973" s="422">
        <v>32126</v>
      </c>
      <c r="C973" s="422" t="s">
        <v>25</v>
      </c>
      <c r="D973" t="s">
        <v>14</v>
      </c>
      <c r="F973" s="20">
        <v>60</v>
      </c>
      <c r="G973" s="2">
        <f t="shared" si="18"/>
        <v>4.9999999999998437</v>
      </c>
      <c r="I973" s="421"/>
      <c r="K973" s="207"/>
    </row>
    <row r="974" spans="1:11">
      <c r="A974" s="3">
        <v>45986</v>
      </c>
      <c r="B974" s="422">
        <v>32126</v>
      </c>
      <c r="C974" s="422" t="s">
        <v>25</v>
      </c>
      <c r="D974" t="s">
        <v>15</v>
      </c>
      <c r="F974" s="20">
        <v>5</v>
      </c>
      <c r="G974" s="2">
        <f t="shared" si="18"/>
        <v>-1.5631940186722204E-13</v>
      </c>
      <c r="I974" s="441" t="s">
        <v>429</v>
      </c>
      <c r="J974" s="441"/>
      <c r="K974" s="441"/>
    </row>
    <row r="975" spans="1:11">
      <c r="A975" s="81">
        <v>45991</v>
      </c>
      <c r="B975" s="421" t="s">
        <v>10</v>
      </c>
      <c r="C975" s="421" t="s">
        <v>26</v>
      </c>
      <c r="D975" t="s">
        <v>12</v>
      </c>
      <c r="E975" s="20">
        <v>66.5</v>
      </c>
      <c r="G975" s="2">
        <f t="shared" si="18"/>
        <v>66.499999999999844</v>
      </c>
      <c r="H975" s="9">
        <v>2025</v>
      </c>
      <c r="I975" s="421" t="s">
        <v>26</v>
      </c>
      <c r="J975" t="s">
        <v>12</v>
      </c>
      <c r="K975" s="20">
        <v>66.5</v>
      </c>
    </row>
    <row r="976" spans="1:11">
      <c r="A976" s="70"/>
      <c r="B976" s="422"/>
      <c r="C976" s="422"/>
      <c r="D976" t="s">
        <v>13</v>
      </c>
      <c r="E976" s="20">
        <v>6</v>
      </c>
      <c r="G976" s="2">
        <f t="shared" si="18"/>
        <v>72.499999999999844</v>
      </c>
      <c r="I976" s="422"/>
      <c r="J976" t="s">
        <v>13</v>
      </c>
      <c r="K976" s="20">
        <v>6</v>
      </c>
    </row>
    <row r="977" spans="1:11">
      <c r="A977" s="70"/>
      <c r="B977" s="422"/>
      <c r="C977" s="422"/>
      <c r="D977" t="s">
        <v>14</v>
      </c>
      <c r="E977" s="207">
        <v>60</v>
      </c>
      <c r="G977" s="2">
        <f t="shared" si="18"/>
        <v>132.49999999999983</v>
      </c>
      <c r="I977" s="422"/>
      <c r="J977" t="s">
        <v>14</v>
      </c>
      <c r="K977" s="207">
        <v>60</v>
      </c>
    </row>
    <row r="978" spans="1:11">
      <c r="A978" s="70"/>
      <c r="B978" s="422"/>
      <c r="C978" s="422"/>
      <c r="D978" t="s">
        <v>15</v>
      </c>
      <c r="E978" s="207">
        <v>5</v>
      </c>
      <c r="G978" s="2">
        <f t="shared" ref="G978:G1007" si="19">+G977+E978-F978</f>
        <v>137.49999999999983</v>
      </c>
      <c r="I978" s="422"/>
      <c r="J978" t="s">
        <v>15</v>
      </c>
      <c r="K978" s="207">
        <v>5</v>
      </c>
    </row>
    <row r="979" spans="1:11">
      <c r="A979" s="70">
        <v>46085</v>
      </c>
      <c r="B979" s="422">
        <v>32622</v>
      </c>
      <c r="C979" s="422" t="s">
        <v>26</v>
      </c>
      <c r="D979" t="s">
        <v>12</v>
      </c>
      <c r="E979" s="207"/>
      <c r="F979" s="2">
        <v>66.5</v>
      </c>
      <c r="G979" s="2">
        <f t="shared" si="19"/>
        <v>70.999999999999829</v>
      </c>
      <c r="I979" s="422"/>
      <c r="K979" s="207"/>
    </row>
    <row r="980" spans="1:11">
      <c r="A980" s="70">
        <v>46085</v>
      </c>
      <c r="B980" s="422">
        <v>32622</v>
      </c>
      <c r="C980" s="422" t="s">
        <v>26</v>
      </c>
      <c r="D980" t="s">
        <v>13</v>
      </c>
      <c r="E980" s="207"/>
      <c r="F980" s="2">
        <v>6</v>
      </c>
      <c r="G980" s="2">
        <f t="shared" si="19"/>
        <v>64.999999999999829</v>
      </c>
      <c r="I980" s="422"/>
      <c r="K980" s="207"/>
    </row>
    <row r="981" spans="1:11">
      <c r="A981" s="70">
        <v>46085</v>
      </c>
      <c r="B981" s="422">
        <v>32622</v>
      </c>
      <c r="C981" s="422" t="s">
        <v>26</v>
      </c>
      <c r="D981" t="s">
        <v>14</v>
      </c>
      <c r="E981" s="207"/>
      <c r="F981" s="2">
        <v>60</v>
      </c>
      <c r="G981" s="2">
        <f t="shared" si="19"/>
        <v>4.9999999999998295</v>
      </c>
      <c r="I981" s="422"/>
      <c r="K981" s="207"/>
    </row>
    <row r="982" spans="1:11">
      <c r="A982" s="70">
        <v>46085</v>
      </c>
      <c r="B982" s="422">
        <v>32622</v>
      </c>
      <c r="C982" s="422" t="s">
        <v>26</v>
      </c>
      <c r="D982" t="s">
        <v>15</v>
      </c>
      <c r="E982" s="207"/>
      <c r="F982" s="2">
        <v>5</v>
      </c>
      <c r="G982" s="2">
        <f t="shared" si="19"/>
        <v>-1.7053025658242404E-13</v>
      </c>
      <c r="I982" s="422"/>
      <c r="K982" s="207"/>
    </row>
    <row r="983" spans="1:11">
      <c r="A983" s="81">
        <v>46022</v>
      </c>
      <c r="B983" s="374" t="s">
        <v>10</v>
      </c>
      <c r="C983" s="374" t="s">
        <v>27</v>
      </c>
      <c r="D983" s="373" t="s">
        <v>12</v>
      </c>
      <c r="E983" s="373">
        <v>67.5</v>
      </c>
      <c r="G983" s="2">
        <f t="shared" si="19"/>
        <v>67.499999999999829</v>
      </c>
      <c r="I983" s="374" t="s">
        <v>27</v>
      </c>
      <c r="J983" s="373" t="s">
        <v>12</v>
      </c>
      <c r="K983" s="373">
        <v>67.5</v>
      </c>
    </row>
    <row r="984" spans="1:11">
      <c r="A984" s="81"/>
      <c r="B984" s="373"/>
      <c r="C984" s="373"/>
      <c r="D984" s="373" t="s">
        <v>13</v>
      </c>
      <c r="E984" s="373">
        <v>6</v>
      </c>
      <c r="G984" s="2">
        <f t="shared" si="19"/>
        <v>73.499999999999829</v>
      </c>
      <c r="I984" s="373"/>
      <c r="J984" s="373" t="s">
        <v>13</v>
      </c>
      <c r="K984" s="373">
        <v>6</v>
      </c>
    </row>
    <row r="985" spans="1:11">
      <c r="A985" s="81"/>
      <c r="B985" s="373"/>
      <c r="C985" s="373"/>
      <c r="D985" s="373" t="s">
        <v>14</v>
      </c>
      <c r="E985" s="373">
        <v>60</v>
      </c>
      <c r="G985" s="2">
        <f t="shared" si="19"/>
        <v>133.49999999999983</v>
      </c>
      <c r="I985" s="373"/>
      <c r="J985" s="373" t="s">
        <v>14</v>
      </c>
      <c r="K985" s="373">
        <v>60</v>
      </c>
    </row>
    <row r="986" spans="1:11">
      <c r="A986" s="373"/>
      <c r="B986" s="373"/>
      <c r="C986" s="373"/>
      <c r="D986" s="373" t="s">
        <v>15</v>
      </c>
      <c r="E986" s="373">
        <v>5</v>
      </c>
      <c r="G986" s="2">
        <f t="shared" si="19"/>
        <v>138.49999999999983</v>
      </c>
      <c r="I986" s="373"/>
      <c r="J986" s="373" t="s">
        <v>15</v>
      </c>
      <c r="K986" s="373">
        <v>5</v>
      </c>
    </row>
    <row r="987" spans="1:11">
      <c r="A987" s="70">
        <v>46104</v>
      </c>
      <c r="B987" s="382">
        <v>32795</v>
      </c>
      <c r="C987" s="381" t="s">
        <v>27</v>
      </c>
      <c r="D987" s="373" t="s">
        <v>12</v>
      </c>
      <c r="E987" s="373"/>
      <c r="F987" s="2">
        <v>67.5</v>
      </c>
      <c r="G987" s="2">
        <f t="shared" si="19"/>
        <v>70.999999999999829</v>
      </c>
      <c r="I987" s="373"/>
      <c r="J987" s="373"/>
      <c r="K987" s="373"/>
    </row>
    <row r="988" spans="1:11">
      <c r="A988" s="70">
        <v>46104</v>
      </c>
      <c r="B988" s="382">
        <v>32795</v>
      </c>
      <c r="C988" s="381" t="s">
        <v>27</v>
      </c>
      <c r="D988" s="373" t="s">
        <v>13</v>
      </c>
      <c r="E988" s="373"/>
      <c r="F988" s="2">
        <v>6</v>
      </c>
      <c r="G988" s="2">
        <f t="shared" si="19"/>
        <v>64.999999999999829</v>
      </c>
      <c r="I988" s="373"/>
      <c r="J988" s="373"/>
      <c r="K988" s="373"/>
    </row>
    <row r="989" spans="1:11">
      <c r="A989" s="70">
        <v>46104</v>
      </c>
      <c r="B989" s="382">
        <v>32795</v>
      </c>
      <c r="C989" s="381" t="s">
        <v>27</v>
      </c>
      <c r="D989" s="373" t="s">
        <v>14</v>
      </c>
      <c r="E989" s="373"/>
      <c r="F989" s="2">
        <v>60</v>
      </c>
      <c r="G989" s="2">
        <f t="shared" si="19"/>
        <v>4.9999999999998295</v>
      </c>
      <c r="I989" s="373"/>
      <c r="J989" s="373"/>
      <c r="K989" s="373"/>
    </row>
    <row r="990" spans="1:11">
      <c r="A990" s="70">
        <v>46104</v>
      </c>
      <c r="B990" s="382">
        <v>32795</v>
      </c>
      <c r="C990" s="381" t="s">
        <v>27</v>
      </c>
      <c r="D990" s="373" t="s">
        <v>15</v>
      </c>
      <c r="E990" s="373"/>
      <c r="F990" s="2">
        <v>5</v>
      </c>
      <c r="G990" s="2">
        <f t="shared" si="19"/>
        <v>-1.7053025658242404E-13</v>
      </c>
      <c r="I990" s="373"/>
      <c r="J990" s="373"/>
      <c r="K990" s="373"/>
    </row>
    <row r="991" spans="1:11">
      <c r="A991" s="81">
        <v>46053</v>
      </c>
      <c r="B991" s="421" t="s">
        <v>10</v>
      </c>
      <c r="C991" s="421" t="s">
        <v>11</v>
      </c>
      <c r="D991" t="s">
        <v>12</v>
      </c>
      <c r="E991" s="20">
        <v>76.5</v>
      </c>
      <c r="G991" s="2">
        <f t="shared" si="19"/>
        <v>76.499999999999829</v>
      </c>
      <c r="H991" s="9">
        <v>2026</v>
      </c>
      <c r="I991" s="421" t="s">
        <v>11</v>
      </c>
      <c r="J991" t="s">
        <v>12</v>
      </c>
      <c r="K991" s="20">
        <v>76.5</v>
      </c>
    </row>
    <row r="992" spans="1:11">
      <c r="A992" s="70"/>
      <c r="B992" s="422"/>
      <c r="C992" s="422"/>
      <c r="D992" t="s">
        <v>13</v>
      </c>
      <c r="E992" s="20">
        <v>5</v>
      </c>
      <c r="G992" s="2">
        <f t="shared" si="19"/>
        <v>81.499999999999829</v>
      </c>
      <c r="J992" t="s">
        <v>13</v>
      </c>
      <c r="K992" s="20">
        <v>5</v>
      </c>
    </row>
    <row r="993" spans="1:11">
      <c r="A993" s="70"/>
      <c r="B993" s="422"/>
      <c r="C993" s="422"/>
      <c r="D993" t="s">
        <v>14</v>
      </c>
      <c r="E993" s="207">
        <v>60</v>
      </c>
      <c r="G993" s="2">
        <f t="shared" si="19"/>
        <v>141.49999999999983</v>
      </c>
      <c r="J993" t="s">
        <v>14</v>
      </c>
      <c r="K993" s="207">
        <v>60</v>
      </c>
    </row>
    <row r="994" spans="1:11">
      <c r="A994" s="70"/>
      <c r="B994" s="422"/>
      <c r="C994" s="422"/>
      <c r="D994" t="s">
        <v>15</v>
      </c>
      <c r="E994" s="207">
        <v>5</v>
      </c>
      <c r="G994" s="2">
        <f t="shared" si="19"/>
        <v>146.49999999999983</v>
      </c>
      <c r="J994" t="s">
        <v>15</v>
      </c>
      <c r="K994" s="207">
        <v>5</v>
      </c>
    </row>
    <row r="995" spans="1:11">
      <c r="B995" s="422"/>
      <c r="C995" s="422"/>
      <c r="D995" t="s">
        <v>104</v>
      </c>
      <c r="E995" s="207">
        <v>10</v>
      </c>
      <c r="G995" s="2">
        <f t="shared" si="19"/>
        <v>156.49999999999983</v>
      </c>
      <c r="J995" t="s">
        <v>104</v>
      </c>
      <c r="K995" s="207">
        <v>10</v>
      </c>
    </row>
    <row r="996" spans="1:11">
      <c r="A996" s="70">
        <v>46104</v>
      </c>
      <c r="B996" s="382">
        <v>32795</v>
      </c>
      <c r="C996" s="422" t="s">
        <v>17</v>
      </c>
      <c r="D996" t="s">
        <v>12</v>
      </c>
      <c r="E996" s="207"/>
      <c r="F996" s="2">
        <v>76.5</v>
      </c>
      <c r="G996" s="2">
        <f t="shared" si="19"/>
        <v>79.999999999999829</v>
      </c>
      <c r="K996" s="207"/>
    </row>
    <row r="997" spans="1:11">
      <c r="A997" s="70">
        <v>46104</v>
      </c>
      <c r="B997" s="382">
        <v>32795</v>
      </c>
      <c r="C997" s="422" t="s">
        <v>17</v>
      </c>
      <c r="D997" t="s">
        <v>13</v>
      </c>
      <c r="E997" s="207"/>
      <c r="F997" s="2">
        <v>5</v>
      </c>
      <c r="G997" s="2">
        <f t="shared" si="19"/>
        <v>74.999999999999829</v>
      </c>
      <c r="K997" s="207"/>
    </row>
    <row r="998" spans="1:11">
      <c r="A998" s="70">
        <v>46104</v>
      </c>
      <c r="B998" s="382">
        <v>32795</v>
      </c>
      <c r="C998" s="422" t="s">
        <v>17</v>
      </c>
      <c r="D998" t="s">
        <v>14</v>
      </c>
      <c r="E998" s="207"/>
      <c r="F998" s="2">
        <v>60</v>
      </c>
      <c r="G998" s="2">
        <f t="shared" si="19"/>
        <v>14.999999999999829</v>
      </c>
      <c r="K998" s="207"/>
    </row>
    <row r="999" spans="1:11">
      <c r="A999" s="70">
        <v>46104</v>
      </c>
      <c r="B999" s="382">
        <v>32795</v>
      </c>
      <c r="C999" s="422" t="s">
        <v>17</v>
      </c>
      <c r="D999" t="s">
        <v>15</v>
      </c>
      <c r="E999" s="207"/>
      <c r="F999" s="2">
        <v>5</v>
      </c>
      <c r="G999" s="2">
        <f t="shared" si="19"/>
        <v>9.9999999999998295</v>
      </c>
      <c r="K999" s="207"/>
    </row>
    <row r="1000" spans="1:11">
      <c r="A1000" s="70">
        <v>46104</v>
      </c>
      <c r="B1000" s="382">
        <v>32795</v>
      </c>
      <c r="C1000" s="422" t="s">
        <v>17</v>
      </c>
      <c r="D1000" t="s">
        <v>104</v>
      </c>
      <c r="E1000" s="207"/>
      <c r="F1000" s="2">
        <v>10</v>
      </c>
      <c r="G1000" s="2">
        <f t="shared" si="19"/>
        <v>-1.7053025658242404E-13</v>
      </c>
      <c r="K1000" s="207"/>
    </row>
    <row r="1001" spans="1:11">
      <c r="A1001" s="31">
        <v>46081</v>
      </c>
      <c r="B1001" s="421" t="s">
        <v>10</v>
      </c>
      <c r="C1001" s="421" t="s">
        <v>17</v>
      </c>
      <c r="D1001" t="s">
        <v>12</v>
      </c>
      <c r="E1001" s="20">
        <v>75.400000000000006</v>
      </c>
      <c r="G1001" s="2">
        <f t="shared" si="19"/>
        <v>75.399999999999835</v>
      </c>
      <c r="I1001" s="421" t="s">
        <v>17</v>
      </c>
      <c r="J1001" t="s">
        <v>14</v>
      </c>
      <c r="K1001" s="207">
        <v>56</v>
      </c>
    </row>
    <row r="1002" spans="1:11">
      <c r="B1002" s="422"/>
      <c r="C1002" s="422"/>
      <c r="D1002" t="s">
        <v>13</v>
      </c>
      <c r="E1002" s="20">
        <v>10</v>
      </c>
      <c r="G1002" s="2">
        <f t="shared" si="19"/>
        <v>85.399999999999835</v>
      </c>
      <c r="J1002" t="s">
        <v>15</v>
      </c>
      <c r="K1002" s="207">
        <v>5</v>
      </c>
    </row>
    <row r="1003" spans="1:11">
      <c r="B1003" s="422"/>
      <c r="C1003" s="422"/>
      <c r="D1003" t="s">
        <v>14</v>
      </c>
      <c r="E1003" s="207">
        <v>56</v>
      </c>
      <c r="G1003" s="2">
        <f t="shared" si="19"/>
        <v>141.39999999999984</v>
      </c>
      <c r="K1003" s="114">
        <f>SUM(K975:K1002)</f>
        <v>493.5</v>
      </c>
    </row>
    <row r="1004" spans="1:11">
      <c r="B1004" s="422"/>
      <c r="C1004" s="422"/>
      <c r="D1004" t="s">
        <v>15</v>
      </c>
      <c r="E1004" s="207">
        <v>5</v>
      </c>
      <c r="G1004" s="2">
        <f t="shared" si="19"/>
        <v>146.39999999999984</v>
      </c>
    </row>
    <row r="1005" spans="1:11">
      <c r="A1005" s="3">
        <v>46106</v>
      </c>
      <c r="B1005" s="422">
        <v>32906</v>
      </c>
      <c r="C1005" s="422" t="s">
        <v>17</v>
      </c>
      <c r="D1005" t="s">
        <v>12</v>
      </c>
      <c r="F1005" s="2">
        <v>75.400000000000006</v>
      </c>
      <c r="G1005" s="2">
        <f t="shared" si="19"/>
        <v>70.999999999999829</v>
      </c>
    </row>
    <row r="1006" spans="1:11">
      <c r="A1006" s="3">
        <v>46106</v>
      </c>
      <c r="B1006" s="422">
        <v>32906</v>
      </c>
      <c r="C1006" s="422" t="s">
        <v>17</v>
      </c>
      <c r="D1006" t="s">
        <v>13</v>
      </c>
      <c r="F1006" s="2">
        <v>10</v>
      </c>
      <c r="G1006" s="2">
        <f t="shared" si="19"/>
        <v>60.999999999999829</v>
      </c>
      <c r="I1006" s="421" t="s">
        <v>17</v>
      </c>
      <c r="J1006" t="s">
        <v>12</v>
      </c>
      <c r="K1006" s="20">
        <v>75.400000000000006</v>
      </c>
    </row>
    <row r="1007" spans="1:11">
      <c r="A1007" s="3">
        <v>46106</v>
      </c>
      <c r="B1007" s="422">
        <v>32906</v>
      </c>
      <c r="C1007" s="422" t="s">
        <v>17</v>
      </c>
      <c r="D1007" t="s">
        <v>14</v>
      </c>
      <c r="F1007" s="2">
        <v>56</v>
      </c>
      <c r="G1007" s="2">
        <f t="shared" si="19"/>
        <v>4.9999999999998295</v>
      </c>
      <c r="I1007" s="422"/>
      <c r="J1007" t="s">
        <v>13</v>
      </c>
      <c r="K1007" s="20">
        <v>10</v>
      </c>
    </row>
    <row r="1008" spans="1:11">
      <c r="A1008" s="3">
        <v>46106</v>
      </c>
      <c r="B1008" s="422">
        <v>32906</v>
      </c>
      <c r="C1008" s="422" t="s">
        <v>17</v>
      </c>
      <c r="D1008" t="s">
        <v>15</v>
      </c>
      <c r="F1008" s="2">
        <v>5</v>
      </c>
      <c r="G1008" s="2">
        <f>+G1007+E1008-F1008</f>
        <v>-1.7053025658242404E-13</v>
      </c>
      <c r="I1008" s="422"/>
      <c r="J1008" t="s">
        <v>14</v>
      </c>
      <c r="K1008" s="207">
        <v>56</v>
      </c>
    </row>
    <row r="1009" spans="1:12">
      <c r="A1009" s="31">
        <v>46112</v>
      </c>
      <c r="B1009" s="421" t="s">
        <v>10</v>
      </c>
      <c r="C1009" s="421" t="s">
        <v>18</v>
      </c>
      <c r="D1009" t="s">
        <v>12</v>
      </c>
      <c r="E1009" s="207">
        <v>78.3</v>
      </c>
      <c r="G1009" s="2">
        <f>+G1008+E1009-F1009</f>
        <v>78.299999999999827</v>
      </c>
      <c r="I1009" s="422"/>
      <c r="J1009" t="s">
        <v>15</v>
      </c>
      <c r="K1009" s="207">
        <v>5</v>
      </c>
    </row>
    <row r="1010" spans="1:12">
      <c r="A1010" s="31"/>
      <c r="B1010" s="422"/>
      <c r="C1010" s="422"/>
      <c r="D1010" t="s">
        <v>13</v>
      </c>
      <c r="E1010" s="207">
        <v>6</v>
      </c>
      <c r="G1010" s="2">
        <f>+G1009+E1010-F1010</f>
        <v>84.299999999999827</v>
      </c>
      <c r="I1010" s="421"/>
      <c r="J1010">
        <v>200</v>
      </c>
      <c r="K1010" s="20">
        <f>SUM(K1006:K1009)</f>
        <v>146.4</v>
      </c>
      <c r="L1010" s="20">
        <f>J1010-K1010</f>
        <v>53.599999999999994</v>
      </c>
    </row>
    <row r="1011" spans="1:12">
      <c r="B1011" s="422"/>
      <c r="C1011" s="422"/>
      <c r="D1011" t="s">
        <v>14</v>
      </c>
      <c r="E1011" s="207">
        <v>60</v>
      </c>
      <c r="G1011" s="2">
        <f>+G1010+E1011-F1011</f>
        <v>144.29999999999984</v>
      </c>
      <c r="I1011" s="422"/>
      <c r="K1011" s="20"/>
    </row>
    <row r="1012" spans="1:12">
      <c r="B1012" s="422"/>
      <c r="C1012" s="422"/>
      <c r="D1012" t="s">
        <v>15</v>
      </c>
      <c r="E1012" s="207">
        <v>5</v>
      </c>
      <c r="G1012" s="2">
        <f>+G1011+E1012-F1012</f>
        <v>149.29999999999984</v>
      </c>
      <c r="I1012" s="422"/>
      <c r="K1012" s="207"/>
      <c r="L1012" s="20"/>
    </row>
    <row r="1013" spans="1:12">
      <c r="B1013" s="422"/>
      <c r="C1013" s="422"/>
      <c r="G1013" s="2">
        <f>+G1012+E1013-F1013</f>
        <v>149.29999999999984</v>
      </c>
      <c r="I1013" s="422"/>
      <c r="K1013" s="207"/>
    </row>
    <row r="1014" spans="1:12">
      <c r="B1014" s="422"/>
      <c r="C1014" s="422"/>
      <c r="G1014" s="2">
        <f>+G1013+E1014-F1014</f>
        <v>149.29999999999984</v>
      </c>
      <c r="I1014" s="422"/>
      <c r="K1014" s="207"/>
    </row>
    <row r="1015" spans="1:12">
      <c r="B1015" s="422"/>
      <c r="C1015" s="422"/>
      <c r="G1015" s="2">
        <f>+G1014+E1015-F1015</f>
        <v>149.29999999999984</v>
      </c>
      <c r="K1015" s="20"/>
    </row>
    <row r="1016" spans="1:12">
      <c r="B1016" s="422"/>
      <c r="C1016" s="422"/>
      <c r="G1016" s="2">
        <f>+G1015+E1016-F1016</f>
        <v>149.29999999999984</v>
      </c>
    </row>
    <row r="1017" spans="1:12">
      <c r="B1017" s="422"/>
      <c r="C1017" s="422"/>
      <c r="G1017" s="2">
        <f>+G1016+E1017-F1017</f>
        <v>149.29999999999984</v>
      </c>
    </row>
    <row r="1018" spans="1:12">
      <c r="B1018" s="422"/>
      <c r="C1018" s="422"/>
      <c r="G1018" s="2">
        <f>+G1017+E1018-F1018</f>
        <v>149.29999999999984</v>
      </c>
    </row>
    <row r="1019" spans="1:12">
      <c r="B1019" s="422"/>
      <c r="C1019" s="422"/>
      <c r="G1019" s="2">
        <f>+G1018+E1019-F1019</f>
        <v>149.29999999999984</v>
      </c>
    </row>
    <row r="1020" spans="1:12">
      <c r="B1020" s="422"/>
      <c r="C1020" s="422"/>
      <c r="G1020" s="2">
        <f>+G1019+E1020-F1020</f>
        <v>149.29999999999984</v>
      </c>
    </row>
    <row r="1021" spans="1:12">
      <c r="B1021" s="422"/>
      <c r="C1021" s="422"/>
      <c r="G1021" s="2">
        <f>+G1020+E1021-F1021</f>
        <v>149.29999999999984</v>
      </c>
    </row>
    <row r="1022" spans="1:12">
      <c r="B1022" s="422"/>
      <c r="C1022" s="422"/>
      <c r="G1022" s="2">
        <f>+G1021+E1022-F1022</f>
        <v>149.29999999999984</v>
      </c>
    </row>
    <row r="1023" spans="1:12">
      <c r="B1023" s="422"/>
      <c r="C1023" s="422"/>
      <c r="G1023" s="2">
        <f>+G1022+E1023-F1023</f>
        <v>149.29999999999984</v>
      </c>
    </row>
    <row r="1024" spans="1:12">
      <c r="B1024" s="422"/>
      <c r="C1024" s="422"/>
      <c r="G1024" s="2">
        <f>+G1023+E1024-F1024</f>
        <v>149.29999999999984</v>
      </c>
    </row>
    <row r="1025" spans="2:7">
      <c r="B1025" s="422"/>
      <c r="C1025" s="422"/>
      <c r="G1025" s="2">
        <f>+G1024+E1025-F1025</f>
        <v>149.29999999999984</v>
      </c>
    </row>
    <row r="1026" spans="2:7">
      <c r="B1026" s="422"/>
      <c r="C1026" s="422"/>
      <c r="G1026" s="2">
        <f>+G1025+E1026-F1026</f>
        <v>149.29999999999984</v>
      </c>
    </row>
    <row r="1027" spans="2:7">
      <c r="B1027" s="422"/>
      <c r="C1027" s="422"/>
      <c r="G1027" s="2">
        <f>+G1026+E1027-F1027</f>
        <v>149.29999999999984</v>
      </c>
    </row>
    <row r="1028" spans="2:7">
      <c r="B1028" s="422"/>
      <c r="C1028" s="422"/>
      <c r="G1028" s="2">
        <f>+G1027+E1028-F1028</f>
        <v>149.29999999999984</v>
      </c>
    </row>
    <row r="1029" spans="2:7">
      <c r="B1029" s="422"/>
      <c r="C1029" s="422"/>
      <c r="G1029" s="2">
        <f>+G1028+E1029-F1029</f>
        <v>149.29999999999984</v>
      </c>
    </row>
    <row r="1030" spans="2:7">
      <c r="B1030" s="422"/>
      <c r="C1030" s="422"/>
      <c r="G1030" s="2">
        <f>+G1029+E1030-F1030</f>
        <v>149.29999999999984</v>
      </c>
    </row>
    <row r="1031" spans="2:7">
      <c r="B1031" s="422"/>
      <c r="C1031" s="422"/>
      <c r="G1031" s="2">
        <f>+G1030+E1031-F1031</f>
        <v>149.29999999999984</v>
      </c>
    </row>
    <row r="1032" spans="2:7">
      <c r="B1032" s="422"/>
      <c r="C1032" s="422"/>
      <c r="G1032" s="2">
        <f>+G1031+E1032-F1032</f>
        <v>149.29999999999984</v>
      </c>
    </row>
    <row r="1033" spans="2:7">
      <c r="B1033" s="422"/>
      <c r="C1033" s="422"/>
      <c r="G1033" s="2">
        <f>+G1032+E1033-F1033</f>
        <v>149.29999999999984</v>
      </c>
    </row>
    <row r="1034" spans="2:7">
      <c r="B1034" s="422"/>
      <c r="C1034" s="422"/>
      <c r="G1034" s="2">
        <f>+G1033+E1034-F1034</f>
        <v>149.29999999999984</v>
      </c>
    </row>
    <row r="1035" spans="2:7">
      <c r="B1035" s="422"/>
      <c r="C1035" s="422"/>
      <c r="G1035" s="2">
        <f>+G1034+E1035-F1035</f>
        <v>149.29999999999984</v>
      </c>
    </row>
    <row r="1036" spans="2:7">
      <c r="B1036" s="422"/>
      <c r="C1036" s="422"/>
      <c r="G1036" s="2">
        <f>+G1035+E1036-F1036</f>
        <v>149.29999999999984</v>
      </c>
    </row>
    <row r="1037" spans="2:7">
      <c r="B1037" s="422"/>
      <c r="C1037" s="422"/>
      <c r="G1037" s="2">
        <f>+G1036+E1037-F1037</f>
        <v>149.29999999999984</v>
      </c>
    </row>
    <row r="1038" spans="2:7">
      <c r="B1038" s="422"/>
      <c r="C1038" s="422"/>
      <c r="G1038" s="2">
        <f>+G1037+E1038-F1038</f>
        <v>149.29999999999984</v>
      </c>
    </row>
    <row r="1039" spans="2:7">
      <c r="B1039" s="422"/>
      <c r="C1039" s="422"/>
      <c r="G1039" s="2">
        <f>+G1038+E1039-F1039</f>
        <v>149.29999999999984</v>
      </c>
    </row>
    <row r="1040" spans="2:7">
      <c r="B1040" s="422"/>
      <c r="C1040" s="422"/>
      <c r="G1040" s="2">
        <f>+G1039+E1040-F1040</f>
        <v>149.29999999999984</v>
      </c>
    </row>
    <row r="1041" spans="2:7">
      <c r="B1041" s="422"/>
      <c r="C1041" s="422"/>
      <c r="G1041" s="2">
        <f>+G1040+E1041-F1041</f>
        <v>149.29999999999984</v>
      </c>
    </row>
    <row r="1042" spans="2:7">
      <c r="B1042" s="422"/>
      <c r="C1042" s="422"/>
      <c r="G1042" s="2">
        <f>+G1041+E1042-F1042</f>
        <v>149.29999999999984</v>
      </c>
    </row>
    <row r="1043" spans="2:7">
      <c r="B1043" s="422"/>
      <c r="C1043" s="422"/>
      <c r="G1043" s="2">
        <f>+G1042+E1043-F1043</f>
        <v>149.29999999999984</v>
      </c>
    </row>
    <row r="1044" spans="2:7">
      <c r="B1044" s="422"/>
      <c r="C1044" s="422"/>
      <c r="G1044" s="2">
        <f>+G1043+E1044-F1044</f>
        <v>149.29999999999984</v>
      </c>
    </row>
    <row r="1045" spans="2:7">
      <c r="B1045" s="422"/>
      <c r="C1045" s="422"/>
      <c r="G1045" s="2">
        <f>+G1044+E1045-F1045</f>
        <v>149.29999999999984</v>
      </c>
    </row>
    <row r="1046" spans="2:7">
      <c r="B1046" s="422"/>
      <c r="C1046" s="422"/>
      <c r="G1046" s="2">
        <f>+G1045+E1046-F1046</f>
        <v>149.29999999999984</v>
      </c>
    </row>
    <row r="1047" spans="2:7">
      <c r="B1047" s="422"/>
      <c r="C1047" s="422"/>
      <c r="G1047" s="2">
        <f>+G1046+E1047-F1047</f>
        <v>149.29999999999984</v>
      </c>
    </row>
    <row r="1048" spans="2:7">
      <c r="B1048" s="422"/>
      <c r="C1048" s="422"/>
      <c r="G1048" s="2">
        <f>+G1047+E1048-F1048</f>
        <v>149.29999999999984</v>
      </c>
    </row>
    <row r="1049" spans="2:7">
      <c r="B1049" s="422"/>
      <c r="C1049" s="422"/>
      <c r="G1049" s="2">
        <f>+G1048+E1049-F1049</f>
        <v>149.29999999999984</v>
      </c>
    </row>
    <row r="1050" spans="2:7">
      <c r="B1050" s="422"/>
      <c r="C1050" s="422"/>
      <c r="G1050" s="2">
        <f>+G1049+E1050-F1050</f>
        <v>149.29999999999984</v>
      </c>
    </row>
    <row r="1051" spans="2:7">
      <c r="B1051" s="422"/>
      <c r="C1051" s="422"/>
      <c r="G1051" s="2">
        <f>+G1050+E1051-F1051</f>
        <v>149.29999999999984</v>
      </c>
    </row>
    <row r="1052" spans="2:7">
      <c r="B1052" s="422"/>
      <c r="C1052" s="422"/>
      <c r="G1052" s="2">
        <f>+G1051+E1052-F1052</f>
        <v>149.29999999999984</v>
      </c>
    </row>
    <row r="1053" spans="2:7">
      <c r="B1053" s="422"/>
      <c r="C1053" s="422"/>
      <c r="G1053" s="2">
        <f>+G1052+E1053-F1053</f>
        <v>149.29999999999984</v>
      </c>
    </row>
    <row r="1054" spans="2:7">
      <c r="B1054" s="422"/>
      <c r="C1054" s="422"/>
      <c r="G1054" s="2">
        <f>+G1053+E1054-F1054</f>
        <v>149.29999999999984</v>
      </c>
    </row>
    <row r="1055" spans="2:7">
      <c r="B1055" s="422"/>
      <c r="C1055" s="422"/>
      <c r="G1055" s="2">
        <f>+G1054+E1055-F1055</f>
        <v>149.29999999999984</v>
      </c>
    </row>
    <row r="1056" spans="2:7">
      <c r="B1056" s="422"/>
      <c r="C1056" s="422"/>
      <c r="G1056" s="2">
        <f>+G1055+E1056-F1056</f>
        <v>149.29999999999984</v>
      </c>
    </row>
    <row r="1057" spans="2:7">
      <c r="B1057" s="422"/>
      <c r="C1057" s="422"/>
      <c r="G1057" s="2">
        <f>+G1056+E1057-F1057</f>
        <v>149.29999999999984</v>
      </c>
    </row>
    <row r="1058" spans="2:7">
      <c r="B1058" s="422"/>
      <c r="C1058" s="422"/>
      <c r="G1058" s="2">
        <f>+G1057+E1058-F1058</f>
        <v>149.29999999999984</v>
      </c>
    </row>
    <row r="1059" spans="2:7">
      <c r="B1059" s="422"/>
      <c r="C1059" s="422"/>
      <c r="G1059" s="2">
        <f>+G1058+E1059-F1059</f>
        <v>149.29999999999984</v>
      </c>
    </row>
    <row r="1060" spans="2:7">
      <c r="B1060" s="422"/>
      <c r="C1060" s="422"/>
      <c r="G1060" s="2">
        <f>+G1059+E1060-F1060</f>
        <v>149.29999999999984</v>
      </c>
    </row>
    <row r="1061" spans="2:7">
      <c r="B1061" s="422"/>
      <c r="C1061" s="422"/>
      <c r="G1061" s="2">
        <f>+G1060+E1061-F1061</f>
        <v>149.29999999999984</v>
      </c>
    </row>
    <row r="1062" spans="2:7">
      <c r="B1062" s="422"/>
      <c r="C1062" s="422"/>
      <c r="G1062" s="2">
        <f>+G1061+E1062-F1062</f>
        <v>149.29999999999984</v>
      </c>
    </row>
    <row r="1063" spans="2:7">
      <c r="B1063" s="422"/>
      <c r="C1063" s="422"/>
      <c r="G1063" s="2">
        <f>+G1062+E1063-F1063</f>
        <v>149.29999999999984</v>
      </c>
    </row>
    <row r="1064" spans="2:7">
      <c r="B1064" s="422"/>
      <c r="C1064" s="422"/>
      <c r="G1064" s="2">
        <f>+G1063+E1064-F1064</f>
        <v>149.29999999999984</v>
      </c>
    </row>
    <row r="1065" spans="2:7">
      <c r="B1065" s="422"/>
      <c r="C1065" s="422"/>
      <c r="G1065" s="2">
        <f>+G1064+E1065-F1065</f>
        <v>149.29999999999984</v>
      </c>
    </row>
    <row r="1066" spans="2:7">
      <c r="B1066" s="422"/>
      <c r="C1066" s="422"/>
      <c r="G1066" s="2">
        <f>+G1065+E1066-F1066</f>
        <v>149.29999999999984</v>
      </c>
    </row>
    <row r="1067" spans="2:7">
      <c r="B1067" s="422"/>
      <c r="C1067" s="422"/>
      <c r="G1067" s="2">
        <f>+G1066+E1067-F1067</f>
        <v>149.29999999999984</v>
      </c>
    </row>
    <row r="1068" spans="2:7">
      <c r="B1068" s="422"/>
      <c r="C1068" s="422"/>
      <c r="G1068" s="2">
        <f>+G1067+E1068-F1068</f>
        <v>149.29999999999984</v>
      </c>
    </row>
    <row r="1069" spans="2:7">
      <c r="B1069" s="422"/>
      <c r="C1069" s="422"/>
      <c r="G1069" s="2">
        <f>+G1068+E1069-F1069</f>
        <v>149.29999999999984</v>
      </c>
    </row>
    <row r="1070" spans="2:7">
      <c r="B1070" s="422"/>
      <c r="C1070" s="422"/>
      <c r="G1070" s="2">
        <f>+G1069+E1070-F1070</f>
        <v>149.29999999999984</v>
      </c>
    </row>
    <row r="1071" spans="2:7">
      <c r="B1071" s="422"/>
      <c r="C1071" s="422"/>
      <c r="G1071" s="2">
        <f>+G1070+E1071-F1071</f>
        <v>149.29999999999984</v>
      </c>
    </row>
    <row r="1072" spans="2:7">
      <c r="B1072" s="422"/>
      <c r="C1072" s="422"/>
      <c r="G1072" s="2">
        <f>+G1071+E1072-F1072</f>
        <v>149.29999999999984</v>
      </c>
    </row>
    <row r="1073" spans="2:7">
      <c r="B1073" s="422"/>
      <c r="C1073" s="422"/>
      <c r="G1073" s="2">
        <f>+G1072+E1073-F1073</f>
        <v>149.29999999999984</v>
      </c>
    </row>
    <row r="1074" spans="2:7">
      <c r="B1074" s="422"/>
      <c r="C1074" s="422"/>
      <c r="G1074" s="2">
        <f>+G1073+E1074-F1074</f>
        <v>149.29999999999984</v>
      </c>
    </row>
    <row r="1075" spans="2:7">
      <c r="B1075" s="422"/>
      <c r="C1075" s="422"/>
      <c r="G1075" s="2">
        <f>+G1074+E1075-F1075</f>
        <v>149.29999999999984</v>
      </c>
    </row>
    <row r="1076" spans="2:7">
      <c r="B1076" s="422"/>
      <c r="C1076" s="422"/>
      <c r="G1076" s="2">
        <f>+G1075+E1076-F1076</f>
        <v>149.29999999999984</v>
      </c>
    </row>
    <row r="1077" spans="2:7">
      <c r="B1077" s="422"/>
      <c r="C1077" s="422"/>
      <c r="G1077" s="2">
        <f>+G1076+E1077-F1077</f>
        <v>149.29999999999984</v>
      </c>
    </row>
    <row r="1078" spans="2:7">
      <c r="B1078" s="422"/>
      <c r="C1078" s="422"/>
      <c r="G1078" s="2">
        <f>+G1077+E1078-F1078</f>
        <v>149.29999999999984</v>
      </c>
    </row>
    <row r="1079" spans="2:7">
      <c r="B1079" s="422"/>
      <c r="C1079" s="422"/>
      <c r="G1079" s="2">
        <f>+G1078+E1079-F1079</f>
        <v>149.29999999999984</v>
      </c>
    </row>
    <row r="1080" spans="2:7">
      <c r="B1080" s="422"/>
      <c r="C1080" s="422"/>
      <c r="G1080" s="2">
        <f>+G1079+E1080-F1080</f>
        <v>149.29999999999984</v>
      </c>
    </row>
    <row r="1081" spans="2:7">
      <c r="B1081" s="422"/>
      <c r="C1081" s="422"/>
      <c r="G1081" s="2">
        <f>+G1080+E1081-F1081</f>
        <v>149.29999999999984</v>
      </c>
    </row>
    <row r="1082" spans="2:7">
      <c r="B1082" s="422"/>
      <c r="C1082" s="422"/>
      <c r="G1082" s="2">
        <f>+G1081+E1082-F1082</f>
        <v>149.29999999999984</v>
      </c>
    </row>
    <row r="1083" spans="2:7">
      <c r="B1083" s="422"/>
      <c r="C1083" s="422"/>
      <c r="G1083" s="2">
        <f>+G1082+E1083-F1083</f>
        <v>149.29999999999984</v>
      </c>
    </row>
    <row r="1084" spans="2:7">
      <c r="B1084" s="422"/>
      <c r="C1084" s="422"/>
      <c r="G1084" s="2">
        <f>+G1083+E1084-F1084</f>
        <v>149.29999999999984</v>
      </c>
    </row>
    <row r="1085" spans="2:7">
      <c r="B1085" s="422"/>
      <c r="C1085" s="422"/>
      <c r="G1085" s="2">
        <f>+G1084+E1085-F1085</f>
        <v>149.29999999999984</v>
      </c>
    </row>
    <row r="1086" spans="2:7">
      <c r="B1086" s="422"/>
      <c r="C1086" s="422"/>
      <c r="G1086" s="2">
        <f>+G1085+E1086-F1086</f>
        <v>149.29999999999984</v>
      </c>
    </row>
    <row r="1087" spans="2:7">
      <c r="B1087" s="422"/>
      <c r="C1087" s="422"/>
      <c r="G1087" s="2">
        <f>+G1086+E1087-F1087</f>
        <v>149.29999999999984</v>
      </c>
    </row>
    <row r="1088" spans="2:7">
      <c r="B1088" s="422"/>
      <c r="C1088" s="422"/>
      <c r="G1088" s="2">
        <f>+G1087+E1088-F1088</f>
        <v>149.29999999999984</v>
      </c>
    </row>
    <row r="1089" spans="2:7">
      <c r="B1089" s="422"/>
      <c r="C1089" s="422"/>
      <c r="G1089" s="2">
        <f>+G1088+E1089-F1089</f>
        <v>149.29999999999984</v>
      </c>
    </row>
    <row r="1090" spans="2:7">
      <c r="B1090" s="422"/>
      <c r="C1090" s="422"/>
      <c r="G1090" s="2">
        <f>+G1089+E1090-F1090</f>
        <v>149.29999999999984</v>
      </c>
    </row>
    <row r="1091" spans="2:7">
      <c r="B1091" s="422"/>
      <c r="C1091" s="422"/>
      <c r="G1091" s="2">
        <f>+G1090+E1091-F1091</f>
        <v>149.29999999999984</v>
      </c>
    </row>
    <row r="1092" spans="2:7">
      <c r="B1092" s="422"/>
      <c r="C1092" s="422"/>
      <c r="G1092" s="2">
        <f>+G1091+E1092-F1092</f>
        <v>149.29999999999984</v>
      </c>
    </row>
    <row r="1093" spans="2:7">
      <c r="B1093" s="422"/>
      <c r="C1093" s="422"/>
      <c r="G1093" s="2">
        <f>+G1092+E1093-F1093</f>
        <v>149.29999999999984</v>
      </c>
    </row>
    <row r="1094" spans="2:7">
      <c r="B1094" s="422"/>
      <c r="C1094" s="422"/>
      <c r="G1094" s="2">
        <f>+G1093+E1094-F1094</f>
        <v>149.29999999999984</v>
      </c>
    </row>
    <row r="1095" spans="2:7">
      <c r="B1095" s="422"/>
      <c r="C1095" s="422"/>
      <c r="G1095" s="2">
        <f>+G1094+E1095-F1095</f>
        <v>149.29999999999984</v>
      </c>
    </row>
    <row r="1096" spans="2:7">
      <c r="B1096" s="422"/>
      <c r="C1096" s="422"/>
      <c r="G1096" s="2">
        <f>+G1095+E1096-F1096</f>
        <v>149.29999999999984</v>
      </c>
    </row>
    <row r="1097" spans="2:7">
      <c r="B1097" s="422"/>
      <c r="C1097" s="422"/>
      <c r="G1097" s="2">
        <f>+G1096+E1097-F1097</f>
        <v>149.29999999999984</v>
      </c>
    </row>
    <row r="1098" spans="2:7">
      <c r="B1098" s="422"/>
      <c r="C1098" s="422"/>
      <c r="G1098" s="2">
        <f>+G1097+E1098-F1098</f>
        <v>149.29999999999984</v>
      </c>
    </row>
    <row r="1099" spans="2:7">
      <c r="B1099" s="422"/>
      <c r="C1099" s="422"/>
      <c r="G1099" s="2">
        <f>+G1098+E1099-F1099</f>
        <v>149.29999999999984</v>
      </c>
    </row>
    <row r="1100" spans="2:7">
      <c r="B1100" s="422"/>
      <c r="C1100" s="422"/>
      <c r="G1100" s="2">
        <f>+G1099+E1100-F1100</f>
        <v>149.29999999999984</v>
      </c>
    </row>
    <row r="1101" spans="2:7">
      <c r="B1101" s="422"/>
      <c r="C1101" s="422"/>
      <c r="G1101" s="2">
        <f>+G1100+E1101-F1101</f>
        <v>149.29999999999984</v>
      </c>
    </row>
    <row r="1102" spans="2:7">
      <c r="B1102" s="422"/>
      <c r="C1102" s="422"/>
      <c r="G1102" s="2">
        <f>+G1101+E1102-F1102</f>
        <v>149.29999999999984</v>
      </c>
    </row>
    <row r="1103" spans="2:7">
      <c r="B1103" s="422"/>
      <c r="C1103" s="422"/>
      <c r="G1103" s="2">
        <f>+G1102+E1103-F1103</f>
        <v>149.29999999999984</v>
      </c>
    </row>
    <row r="1104" spans="2:7">
      <c r="B1104" s="422"/>
      <c r="C1104" s="422"/>
      <c r="G1104" s="2">
        <f>+G1103+E1104-F1104</f>
        <v>149.29999999999984</v>
      </c>
    </row>
    <row r="1105" spans="2:7">
      <c r="B1105" s="422"/>
      <c r="C1105" s="422"/>
      <c r="G1105" s="2">
        <f>+G1104+E1105-F1105</f>
        <v>149.29999999999984</v>
      </c>
    </row>
    <row r="1106" spans="2:7">
      <c r="B1106" s="422"/>
      <c r="C1106" s="422"/>
      <c r="G1106" s="2">
        <f>+G1105+E1106-F1106</f>
        <v>149.29999999999984</v>
      </c>
    </row>
    <row r="1107" spans="2:7">
      <c r="B1107" s="422"/>
      <c r="C1107" s="422"/>
      <c r="G1107" s="2">
        <f>+G1106+E1107-F1107</f>
        <v>149.29999999999984</v>
      </c>
    </row>
    <row r="1108" spans="2:7">
      <c r="B1108" s="422"/>
      <c r="C1108" s="422"/>
      <c r="G1108" s="2">
        <f>+G1107+E1108-F1108</f>
        <v>149.29999999999984</v>
      </c>
    </row>
    <row r="1109" spans="2:7">
      <c r="B1109" s="422"/>
      <c r="C1109" s="422"/>
      <c r="G1109" s="2">
        <f>+G1108+E1109-F1109</f>
        <v>149.29999999999984</v>
      </c>
    </row>
    <row r="1110" spans="2:7">
      <c r="B1110" s="422"/>
      <c r="C1110" s="422"/>
      <c r="G1110" s="2">
        <f>+G1109+E1110-F1110</f>
        <v>149.29999999999984</v>
      </c>
    </row>
    <row r="1111" spans="2:7">
      <c r="B1111" s="422"/>
      <c r="C1111" s="422"/>
      <c r="G1111" s="2">
        <f>+G1110+E1111-F1111</f>
        <v>149.29999999999984</v>
      </c>
    </row>
    <row r="1112" spans="2:7">
      <c r="B1112" s="422"/>
      <c r="C1112" s="422"/>
      <c r="G1112" s="2">
        <f>+G1111+E1112-F1112</f>
        <v>149.29999999999984</v>
      </c>
    </row>
    <row r="1113" spans="2:7">
      <c r="B1113" s="422"/>
      <c r="C1113" s="422"/>
      <c r="G1113" s="2">
        <f>+G1112+E1113-F1113</f>
        <v>149.29999999999984</v>
      </c>
    </row>
    <row r="1114" spans="2:7">
      <c r="B1114" s="422"/>
      <c r="C1114" s="422"/>
      <c r="G1114" s="2">
        <f>+G1113+E1114-F1114</f>
        <v>149.29999999999984</v>
      </c>
    </row>
    <row r="1115" spans="2:7">
      <c r="B1115" s="422"/>
      <c r="C1115" s="422"/>
      <c r="G1115" s="2">
        <f>+G1114+E1115-F1115</f>
        <v>149.29999999999984</v>
      </c>
    </row>
    <row r="1116" spans="2:7">
      <c r="B1116" s="422"/>
      <c r="C1116" s="422"/>
      <c r="G1116" s="2">
        <f>+G1115+E1116-F1116</f>
        <v>149.29999999999984</v>
      </c>
    </row>
    <row r="1117" spans="2:7">
      <c r="B1117" s="422"/>
      <c r="C1117" s="422"/>
      <c r="G1117" s="2">
        <f>+G1116+E1117-F1117</f>
        <v>149.29999999999984</v>
      </c>
    </row>
    <row r="1118" spans="2:7">
      <c r="B1118" s="422"/>
      <c r="C1118" s="422"/>
      <c r="G1118" s="2">
        <f>+G1117+E1118-F1118</f>
        <v>149.29999999999984</v>
      </c>
    </row>
    <row r="1119" spans="2:7">
      <c r="B1119" s="422"/>
      <c r="C1119" s="422"/>
      <c r="G1119" s="2">
        <f>+G1118+E1119-F1119</f>
        <v>149.29999999999984</v>
      </c>
    </row>
    <row r="1120" spans="2:7">
      <c r="B1120" s="422"/>
      <c r="C1120" s="422"/>
      <c r="G1120" s="2">
        <f>+G1119+E1120-F1120</f>
        <v>149.29999999999984</v>
      </c>
    </row>
    <row r="1121" spans="2:7">
      <c r="B1121" s="422"/>
      <c r="C1121" s="422"/>
      <c r="G1121" s="2">
        <f>+G1120+E1121-F1121</f>
        <v>149.29999999999984</v>
      </c>
    </row>
    <row r="1122" spans="2:7">
      <c r="B1122" s="422"/>
      <c r="C1122" s="422"/>
      <c r="G1122" s="2">
        <f>+G1121+E1122-F1122</f>
        <v>149.29999999999984</v>
      </c>
    </row>
    <row r="1123" spans="2:7">
      <c r="B1123" s="422"/>
      <c r="C1123" s="422"/>
      <c r="G1123" s="2">
        <f>+G1122+E1123-F1123</f>
        <v>149.29999999999984</v>
      </c>
    </row>
    <row r="1124" spans="2:7">
      <c r="B1124" s="422"/>
      <c r="C1124" s="422"/>
      <c r="G1124" s="2">
        <f>+G1123+E1124-F1124</f>
        <v>149.29999999999984</v>
      </c>
    </row>
    <row r="1125" spans="2:7">
      <c r="B1125" s="422"/>
      <c r="C1125" s="422"/>
      <c r="G1125" s="2">
        <f>+G1124+E1125-F1125</f>
        <v>149.29999999999984</v>
      </c>
    </row>
    <row r="1126" spans="2:7">
      <c r="B1126" s="422"/>
      <c r="C1126" s="422"/>
      <c r="G1126" s="2">
        <f>+G1125+E1126-F1126</f>
        <v>149.29999999999984</v>
      </c>
    </row>
    <row r="1127" spans="2:7">
      <c r="B1127" s="422"/>
      <c r="C1127" s="422"/>
      <c r="G1127" s="2">
        <f>+G1126+E1127-F1127</f>
        <v>149.29999999999984</v>
      </c>
    </row>
    <row r="1128" spans="2:7">
      <c r="B1128" s="422"/>
      <c r="C1128" s="422"/>
      <c r="G1128" s="2">
        <f>+G1127+E1128-F1128</f>
        <v>149.29999999999984</v>
      </c>
    </row>
    <row r="1129" spans="2:7">
      <c r="B1129" s="422"/>
      <c r="C1129" s="422"/>
      <c r="G1129" s="2">
        <f>+G1128+E1129-F1129</f>
        <v>149.29999999999984</v>
      </c>
    </row>
    <row r="1130" spans="2:7">
      <c r="B1130" s="422"/>
      <c r="C1130" s="422"/>
      <c r="G1130" s="2">
        <f>+G1129+E1130-F1130</f>
        <v>149.29999999999984</v>
      </c>
    </row>
    <row r="1131" spans="2:7">
      <c r="B1131" s="422"/>
      <c r="C1131" s="422"/>
      <c r="G1131" s="2">
        <f>+G1130+E1131-F1131</f>
        <v>149.29999999999984</v>
      </c>
    </row>
    <row r="1132" spans="2:7">
      <c r="B1132" s="422"/>
      <c r="C1132" s="422"/>
      <c r="G1132" s="2">
        <f>+G1131+E1132-F1132</f>
        <v>149.29999999999984</v>
      </c>
    </row>
    <row r="1133" spans="2:7">
      <c r="B1133" s="422"/>
      <c r="C1133" s="422"/>
      <c r="G1133" s="2">
        <f>+G1132+E1133-F1133</f>
        <v>149.29999999999984</v>
      </c>
    </row>
    <row r="1134" spans="2:7">
      <c r="B1134" s="422"/>
      <c r="C1134" s="422"/>
      <c r="G1134" s="2">
        <f>+G1133+E1134-F1134</f>
        <v>149.29999999999984</v>
      </c>
    </row>
    <row r="1135" spans="2:7">
      <c r="B1135" s="422"/>
      <c r="C1135" s="422"/>
      <c r="G1135" s="2">
        <f>+G1134+E1135-F1135</f>
        <v>149.29999999999984</v>
      </c>
    </row>
    <row r="1136" spans="2:7">
      <c r="B1136" s="422"/>
      <c r="C1136" s="422"/>
      <c r="G1136" s="2">
        <f>+G1135+E1136-F1136</f>
        <v>149.29999999999984</v>
      </c>
    </row>
    <row r="1137" spans="2:7">
      <c r="B1137" s="422"/>
      <c r="C1137" s="422"/>
      <c r="G1137" s="2">
        <f>+G1136+E1137-F1137</f>
        <v>149.29999999999984</v>
      </c>
    </row>
    <row r="1138" spans="2:7">
      <c r="B1138" s="422"/>
      <c r="C1138" s="422"/>
      <c r="G1138" s="2">
        <f>+G1137+E1138-F1138</f>
        <v>149.29999999999984</v>
      </c>
    </row>
    <row r="1139" spans="2:7">
      <c r="B1139" s="422"/>
      <c r="C1139" s="422"/>
      <c r="G1139" s="2">
        <f>+G1138+E1139-F1139</f>
        <v>149.29999999999984</v>
      </c>
    </row>
    <row r="1140" spans="2:7">
      <c r="B1140" s="422"/>
      <c r="C1140" s="422"/>
      <c r="G1140" s="2">
        <f>+G1139+E1140-F1140</f>
        <v>149.29999999999984</v>
      </c>
    </row>
    <row r="1141" spans="2:7">
      <c r="B1141" s="422"/>
      <c r="C1141" s="422"/>
      <c r="G1141" s="2">
        <f>+G1140+E1141-F1141</f>
        <v>149.29999999999984</v>
      </c>
    </row>
    <row r="1142" spans="2:7">
      <c r="B1142" s="422"/>
      <c r="C1142" s="422"/>
      <c r="G1142" s="2">
        <f>+G1141+E1142-F1142</f>
        <v>149.29999999999984</v>
      </c>
    </row>
    <row r="1143" spans="2:7">
      <c r="B1143" s="422"/>
      <c r="C1143" s="422"/>
      <c r="G1143" s="2">
        <f>+G1142+E1143-F1143</f>
        <v>149.29999999999984</v>
      </c>
    </row>
    <row r="1144" spans="2:7">
      <c r="B1144" s="422"/>
      <c r="C1144" s="422"/>
      <c r="G1144" s="2">
        <f>+G1143+E1144-F1144</f>
        <v>149.29999999999984</v>
      </c>
    </row>
    <row r="1145" spans="2:7">
      <c r="B1145" s="422"/>
      <c r="C1145" s="422"/>
      <c r="G1145" s="2">
        <f>+G1144+E1145-F1145</f>
        <v>149.29999999999984</v>
      </c>
    </row>
    <row r="1146" spans="2:7">
      <c r="B1146" s="422"/>
      <c r="C1146" s="422"/>
      <c r="G1146" s="2">
        <f>+G1145+E1146-F1146</f>
        <v>149.29999999999984</v>
      </c>
    </row>
    <row r="1147" spans="2:7">
      <c r="B1147" s="422"/>
      <c r="C1147" s="422"/>
      <c r="G1147" s="2">
        <f>+G1146+E1147-F1147</f>
        <v>149.29999999999984</v>
      </c>
    </row>
    <row r="1148" spans="2:7">
      <c r="B1148" s="422"/>
      <c r="C1148" s="422"/>
      <c r="G1148" s="2">
        <f>+G1147+E1148-F1148</f>
        <v>149.29999999999984</v>
      </c>
    </row>
    <row r="1149" spans="2:7">
      <c r="B1149" s="422"/>
      <c r="C1149" s="422"/>
      <c r="G1149" s="2">
        <f>+G1148+E1149-F1149</f>
        <v>149.29999999999984</v>
      </c>
    </row>
    <row r="1150" spans="2:7">
      <c r="B1150" s="422"/>
      <c r="C1150" s="422"/>
      <c r="G1150" s="2">
        <f>+G1149+E1150-F1150</f>
        <v>149.29999999999984</v>
      </c>
    </row>
    <row r="1151" spans="2:7">
      <c r="B1151" s="422"/>
      <c r="C1151" s="422"/>
      <c r="G1151" s="2">
        <f>+G1150+E1151-F1151</f>
        <v>149.29999999999984</v>
      </c>
    </row>
    <row r="1152" spans="2:7">
      <c r="B1152" s="422"/>
      <c r="C1152" s="422"/>
      <c r="G1152" s="2">
        <f>+G1151+E1152-F1152</f>
        <v>149.29999999999984</v>
      </c>
    </row>
    <row r="1153" spans="2:7">
      <c r="B1153" s="422"/>
      <c r="C1153" s="422"/>
      <c r="G1153" s="2">
        <f>+G1152+E1153-F1153</f>
        <v>149.29999999999984</v>
      </c>
    </row>
    <row r="1154" spans="2:7">
      <c r="B1154" s="422"/>
      <c r="C1154" s="422"/>
      <c r="G1154" s="2">
        <f>+G1153+E1154-F1154</f>
        <v>149.29999999999984</v>
      </c>
    </row>
    <row r="1155" spans="2:7">
      <c r="B1155" s="422"/>
      <c r="C1155" s="422"/>
      <c r="G1155" s="2">
        <f>+G1154+E1155-F1155</f>
        <v>149.29999999999984</v>
      </c>
    </row>
    <row r="1156" spans="2:7">
      <c r="B1156" s="422"/>
      <c r="C1156" s="422"/>
      <c r="G1156" s="2">
        <f>+G1155+E1156-F1156</f>
        <v>149.29999999999984</v>
      </c>
    </row>
    <row r="1157" spans="2:7">
      <c r="B1157" s="422"/>
      <c r="C1157" s="422"/>
      <c r="G1157" s="2">
        <f>+G1156+E1157-F1157</f>
        <v>149.29999999999984</v>
      </c>
    </row>
    <row r="1158" spans="2:7">
      <c r="B1158" s="422"/>
      <c r="C1158" s="422"/>
      <c r="G1158" s="2">
        <f>+G1157+E1158-F1158</f>
        <v>149.29999999999984</v>
      </c>
    </row>
    <row r="1159" spans="2:7">
      <c r="B1159" s="422"/>
      <c r="C1159" s="422"/>
      <c r="G1159" s="2">
        <f>+G1158+E1159-F1159</f>
        <v>149.29999999999984</v>
      </c>
    </row>
    <row r="1160" spans="2:7">
      <c r="B1160" s="422"/>
      <c r="C1160" s="422"/>
      <c r="G1160" s="2">
        <f>+G1159+E1160-F1160</f>
        <v>149.29999999999984</v>
      </c>
    </row>
    <row r="1161" spans="2:7">
      <c r="B1161" s="422"/>
      <c r="C1161" s="422"/>
      <c r="G1161" s="2">
        <f>+G1160+E1161-F1161</f>
        <v>149.29999999999984</v>
      </c>
    </row>
    <row r="1162" spans="2:7">
      <c r="B1162" s="422"/>
      <c r="C1162" s="422"/>
      <c r="G1162" s="2">
        <f>+G1161+E1162-F1162</f>
        <v>149.29999999999984</v>
      </c>
    </row>
    <row r="1163" spans="2:7">
      <c r="B1163" s="422"/>
      <c r="C1163" s="422"/>
      <c r="G1163" s="2">
        <f>+G1162+E1163-F1163</f>
        <v>149.29999999999984</v>
      </c>
    </row>
    <row r="1164" spans="2:7">
      <c r="B1164" s="422"/>
      <c r="C1164" s="422"/>
      <c r="G1164" s="2">
        <f>+G1163+E1164-F1164</f>
        <v>149.29999999999984</v>
      </c>
    </row>
    <row r="1165" spans="2:7">
      <c r="B1165" s="422"/>
      <c r="C1165" s="422"/>
      <c r="G1165" s="2">
        <f>+G1164+E1165-F1165</f>
        <v>149.29999999999984</v>
      </c>
    </row>
    <row r="1166" spans="2:7">
      <c r="B1166" s="422"/>
      <c r="C1166" s="422"/>
      <c r="G1166" s="2">
        <f>+G1165+E1166-F1166</f>
        <v>149.29999999999984</v>
      </c>
    </row>
    <row r="1167" spans="2:7">
      <c r="B1167" s="422"/>
      <c r="C1167" s="422"/>
      <c r="G1167" s="2">
        <f>+G1166+E1167-F1167</f>
        <v>149.29999999999984</v>
      </c>
    </row>
    <row r="1168" spans="2:7">
      <c r="B1168" s="422"/>
      <c r="C1168" s="422"/>
      <c r="G1168" s="2">
        <f>+G1167+E1168-F1168</f>
        <v>149.29999999999984</v>
      </c>
    </row>
    <row r="1169" spans="2:7">
      <c r="B1169" s="422"/>
      <c r="C1169" s="422"/>
      <c r="G1169" s="2">
        <f>+G1168+E1169-F1169</f>
        <v>149.29999999999984</v>
      </c>
    </row>
    <row r="1170" spans="2:7">
      <c r="B1170" s="422"/>
      <c r="C1170" s="422"/>
      <c r="G1170" s="2">
        <f>+G1169+E1170-F1170</f>
        <v>149.29999999999984</v>
      </c>
    </row>
    <row r="1171" spans="2:7">
      <c r="B1171" s="422"/>
      <c r="C1171" s="422"/>
      <c r="G1171" s="2">
        <f>+G1170+E1171-F1171</f>
        <v>149.29999999999984</v>
      </c>
    </row>
    <row r="1172" spans="2:7">
      <c r="B1172" s="422"/>
      <c r="C1172" s="422"/>
      <c r="G1172" s="2">
        <f>+G1171+E1172-F1172</f>
        <v>149.29999999999984</v>
      </c>
    </row>
    <row r="1173" spans="2:7">
      <c r="B1173" s="422"/>
      <c r="C1173" s="422"/>
      <c r="G1173" s="2">
        <f>+G1172+E1173-F1173</f>
        <v>149.29999999999984</v>
      </c>
    </row>
    <row r="1174" spans="2:7">
      <c r="B1174" s="422"/>
      <c r="C1174" s="422"/>
      <c r="G1174" s="2">
        <f>+G1173+E1174-F1174</f>
        <v>149.29999999999984</v>
      </c>
    </row>
    <row r="1175" spans="2:7">
      <c r="B1175" s="422"/>
      <c r="C1175" s="422"/>
      <c r="G1175" s="2">
        <f>+G1174+E1175-F1175</f>
        <v>149.29999999999984</v>
      </c>
    </row>
    <row r="1176" spans="2:7">
      <c r="B1176" s="422"/>
      <c r="C1176" s="422"/>
      <c r="G1176" s="2">
        <f>+G1175+E1176-F1176</f>
        <v>149.29999999999984</v>
      </c>
    </row>
    <row r="1177" spans="2:7">
      <c r="B1177" s="422"/>
      <c r="C1177" s="422"/>
      <c r="G1177" s="2">
        <f>+G1176+E1177-F1177</f>
        <v>149.29999999999984</v>
      </c>
    </row>
    <row r="1178" spans="2:7">
      <c r="B1178" s="422"/>
      <c r="C1178" s="422"/>
      <c r="G1178" s="2">
        <f>+G1177+E1178-F1178</f>
        <v>149.29999999999984</v>
      </c>
    </row>
    <row r="1179" spans="2:7">
      <c r="B1179" s="422"/>
      <c r="C1179" s="422"/>
      <c r="G1179" s="2">
        <f>+G1178+E1179-F1179</f>
        <v>149.29999999999984</v>
      </c>
    </row>
    <row r="1180" spans="2:7">
      <c r="B1180" s="422"/>
      <c r="C1180" s="422"/>
      <c r="G1180" s="2">
        <f>+G1179+E1180-F1180</f>
        <v>149.29999999999984</v>
      </c>
    </row>
    <row r="1181" spans="2:7">
      <c r="B1181" s="422"/>
      <c r="C1181" s="422"/>
      <c r="G1181" s="2">
        <f>+G1180+E1181-F1181</f>
        <v>149.29999999999984</v>
      </c>
    </row>
    <row r="1182" spans="2:7">
      <c r="B1182" s="422"/>
      <c r="C1182" s="422"/>
      <c r="G1182" s="2">
        <f>+G1181+E1182-F1182</f>
        <v>149.29999999999984</v>
      </c>
    </row>
    <row r="1183" spans="2:7">
      <c r="B1183" s="422"/>
      <c r="C1183" s="422"/>
      <c r="G1183" s="2">
        <f>+G1182+E1183-F1183</f>
        <v>149.29999999999984</v>
      </c>
    </row>
    <row r="1184" spans="2:7">
      <c r="B1184" s="422"/>
      <c r="C1184" s="422"/>
      <c r="G1184" s="2">
        <f>+G1183+E1184-F1184</f>
        <v>149.29999999999984</v>
      </c>
    </row>
    <row r="1185" spans="2:7">
      <c r="B1185" s="422"/>
      <c r="C1185" s="422"/>
      <c r="G1185" s="2">
        <f>+G1184+E1185-F1185</f>
        <v>149.29999999999984</v>
      </c>
    </row>
    <row r="1186" spans="2:7">
      <c r="B1186" s="422"/>
      <c r="C1186" s="422"/>
      <c r="G1186" s="2">
        <f>+G1185+E1186-F1186</f>
        <v>149.29999999999984</v>
      </c>
    </row>
    <row r="1187" spans="2:7">
      <c r="B1187" s="422"/>
      <c r="C1187" s="422"/>
      <c r="G1187" s="2">
        <f>+G1186+E1187-F1187</f>
        <v>149.29999999999984</v>
      </c>
    </row>
    <row r="1188" spans="2:7">
      <c r="B1188" s="422"/>
      <c r="C1188" s="422"/>
      <c r="G1188" s="2">
        <f>+G1187+E1188-F1188</f>
        <v>149.29999999999984</v>
      </c>
    </row>
    <row r="1189" spans="2:7">
      <c r="B1189" s="422"/>
      <c r="C1189" s="422"/>
      <c r="G1189" s="2">
        <f>+G1188+E1189-F1189</f>
        <v>149.29999999999984</v>
      </c>
    </row>
    <row r="1190" spans="2:7">
      <c r="B1190" s="422"/>
      <c r="C1190" s="422"/>
      <c r="G1190" s="2">
        <f>+G1189+E1190-F1190</f>
        <v>149.29999999999984</v>
      </c>
    </row>
    <row r="1191" spans="2:7">
      <c r="B1191" s="422"/>
      <c r="C1191" s="422"/>
      <c r="G1191" s="2">
        <f>+G1190+E1191-F1191</f>
        <v>149.29999999999984</v>
      </c>
    </row>
    <row r="1192" spans="2:7">
      <c r="B1192" s="422"/>
      <c r="C1192" s="422"/>
      <c r="G1192" s="2">
        <f>+G1191+E1192-F1192</f>
        <v>149.29999999999984</v>
      </c>
    </row>
    <row r="1193" spans="2:7">
      <c r="B1193" s="422"/>
      <c r="C1193" s="422"/>
      <c r="G1193" s="2">
        <f>+G1192+E1193-F1193</f>
        <v>149.29999999999984</v>
      </c>
    </row>
    <row r="1194" spans="2:7">
      <c r="B1194" s="422"/>
      <c r="C1194" s="422"/>
      <c r="G1194" s="2">
        <f>+G1193+E1194-F1194</f>
        <v>149.29999999999984</v>
      </c>
    </row>
    <row r="1195" spans="2:7">
      <c r="B1195" s="422"/>
      <c r="C1195" s="422"/>
      <c r="G1195" s="2">
        <f>+G1194+E1195-F1195</f>
        <v>149.29999999999984</v>
      </c>
    </row>
    <row r="1196" spans="2:7">
      <c r="B1196" s="422"/>
      <c r="C1196" s="422"/>
      <c r="G1196" s="2">
        <f>+G1195+E1196-F1196</f>
        <v>149.29999999999984</v>
      </c>
    </row>
    <row r="1197" spans="2:7">
      <c r="B1197" s="422"/>
      <c r="C1197" s="422"/>
      <c r="G1197" s="2">
        <f>+G1196+E1197-F1197</f>
        <v>149.29999999999984</v>
      </c>
    </row>
    <row r="1198" spans="2:7">
      <c r="B1198" s="422"/>
      <c r="C1198" s="422"/>
      <c r="G1198" s="2">
        <f>+G1197+E1198-F1198</f>
        <v>149.29999999999984</v>
      </c>
    </row>
    <row r="1199" spans="2:7">
      <c r="B1199" s="422"/>
      <c r="C1199" s="422"/>
      <c r="G1199" s="2">
        <f>+G1198+E1199-F1199</f>
        <v>149.29999999999984</v>
      </c>
    </row>
    <row r="1200" spans="2:7">
      <c r="B1200" s="422"/>
      <c r="C1200" s="422"/>
      <c r="G1200" s="2">
        <f>+G1199+E1200-F1200</f>
        <v>149.29999999999984</v>
      </c>
    </row>
    <row r="1201" spans="2:7">
      <c r="B1201" s="422"/>
      <c r="C1201" s="422"/>
      <c r="G1201" s="2">
        <f>+G1200+E1201-F1201</f>
        <v>149.29999999999984</v>
      </c>
    </row>
    <row r="1202" spans="2:7">
      <c r="B1202" s="422"/>
      <c r="C1202" s="422"/>
      <c r="G1202" s="2">
        <f>+G1201+E1202-F1202</f>
        <v>149.29999999999984</v>
      </c>
    </row>
    <row r="1203" spans="2:7">
      <c r="B1203" s="422"/>
      <c r="C1203" s="422"/>
      <c r="G1203" s="2">
        <f>+G1202+E1203-F1203</f>
        <v>149.29999999999984</v>
      </c>
    </row>
    <row r="1204" spans="2:7">
      <c r="B1204" s="422"/>
      <c r="C1204" s="422"/>
      <c r="G1204" s="2">
        <f>+G1203+E1204-F1204</f>
        <v>149.29999999999984</v>
      </c>
    </row>
    <row r="1205" spans="2:7">
      <c r="B1205" s="422"/>
      <c r="C1205" s="422"/>
      <c r="G1205" s="2">
        <f>+G1204+E1205-F1205</f>
        <v>149.29999999999984</v>
      </c>
    </row>
    <row r="1206" spans="2:7">
      <c r="B1206" s="422"/>
      <c r="C1206" s="422"/>
      <c r="G1206" s="2">
        <f>+G1205+E1206-F1206</f>
        <v>149.29999999999984</v>
      </c>
    </row>
    <row r="1207" spans="2:7">
      <c r="B1207" s="422"/>
      <c r="C1207" s="422"/>
      <c r="G1207" s="2">
        <f>+G1206+E1207-F1207</f>
        <v>149.29999999999984</v>
      </c>
    </row>
    <row r="1208" spans="2:7">
      <c r="B1208" s="422"/>
      <c r="C1208" s="422"/>
      <c r="G1208" s="2">
        <f>+G1207+E1208-F1208</f>
        <v>149.29999999999984</v>
      </c>
    </row>
    <row r="1209" spans="2:7">
      <c r="B1209" s="422"/>
      <c r="C1209" s="422"/>
      <c r="G1209" s="2">
        <f>+G1208+E1209-F1209</f>
        <v>149.29999999999984</v>
      </c>
    </row>
    <row r="1210" spans="2:7">
      <c r="B1210" s="422"/>
      <c r="C1210" s="422"/>
      <c r="G1210" s="2">
        <f>+G1209+E1210-F1210</f>
        <v>149.29999999999984</v>
      </c>
    </row>
    <row r="1211" spans="2:7">
      <c r="B1211" s="422"/>
      <c r="C1211" s="422"/>
      <c r="G1211" s="2">
        <f>+G1210+E1211-F1211</f>
        <v>149.29999999999984</v>
      </c>
    </row>
    <row r="1212" spans="2:7">
      <c r="B1212" s="422"/>
      <c r="C1212" s="422"/>
      <c r="G1212" s="2">
        <f>+G1211+E1212-F1212</f>
        <v>149.29999999999984</v>
      </c>
    </row>
    <row r="1213" spans="2:7">
      <c r="B1213" s="422"/>
      <c r="C1213" s="422"/>
      <c r="G1213" s="2">
        <f>+G1212+E1213-F1213</f>
        <v>149.29999999999984</v>
      </c>
    </row>
    <row r="1214" spans="2:7">
      <c r="B1214" s="422"/>
      <c r="C1214" s="422"/>
      <c r="G1214" s="2">
        <f>+G1213+E1214-F1214</f>
        <v>149.29999999999984</v>
      </c>
    </row>
    <row r="1215" spans="2:7">
      <c r="B1215" s="422"/>
      <c r="C1215" s="422"/>
      <c r="G1215" s="2">
        <f>+G1214+E1215-F1215</f>
        <v>149.29999999999984</v>
      </c>
    </row>
    <row r="1216" spans="2:7">
      <c r="B1216" s="422"/>
      <c r="C1216" s="422"/>
      <c r="G1216" s="2">
        <f>+G1215+E1216-F1216</f>
        <v>149.29999999999984</v>
      </c>
    </row>
    <row r="1217" spans="2:7">
      <c r="B1217" s="422"/>
      <c r="C1217" s="422"/>
      <c r="G1217" s="2">
        <f>+G1216+E1217-F1217</f>
        <v>149.29999999999984</v>
      </c>
    </row>
    <row r="1218" spans="2:7">
      <c r="B1218" s="422"/>
      <c r="C1218" s="422"/>
      <c r="G1218" s="2">
        <f>+G1217+E1218-F1218</f>
        <v>149.29999999999984</v>
      </c>
    </row>
    <row r="1219" spans="2:7">
      <c r="B1219" s="422"/>
      <c r="C1219" s="422"/>
      <c r="G1219" s="2">
        <f>+G1218+E1219-F1219</f>
        <v>149.29999999999984</v>
      </c>
    </row>
    <row r="1220" spans="2:7">
      <c r="B1220" s="422"/>
      <c r="C1220" s="422"/>
      <c r="G1220" s="2">
        <f>+G1219+E1220-F1220</f>
        <v>149.29999999999984</v>
      </c>
    </row>
    <row r="1221" spans="2:7">
      <c r="B1221" s="422"/>
      <c r="C1221" s="422"/>
      <c r="G1221" s="2">
        <f>+G1220+E1221-F1221</f>
        <v>149.29999999999984</v>
      </c>
    </row>
    <row r="1222" spans="2:7">
      <c r="B1222" s="422"/>
      <c r="C1222" s="422"/>
      <c r="G1222" s="2">
        <f>+G1221+E1222-F1222</f>
        <v>149.29999999999984</v>
      </c>
    </row>
    <row r="1223" spans="2:7">
      <c r="B1223" s="422"/>
      <c r="C1223" s="422"/>
      <c r="G1223" s="2">
        <f>+G1222+E1223-F1223</f>
        <v>149.29999999999984</v>
      </c>
    </row>
    <row r="1224" spans="2:7">
      <c r="B1224" s="422"/>
      <c r="C1224" s="422"/>
      <c r="G1224" s="2">
        <f>+G1223+E1224-F1224</f>
        <v>149.29999999999984</v>
      </c>
    </row>
    <row r="1225" spans="2:7">
      <c r="B1225" s="422"/>
      <c r="C1225" s="422"/>
      <c r="G1225" s="2">
        <f>+G1224+E1225-F1225</f>
        <v>149.29999999999984</v>
      </c>
    </row>
    <row r="1226" spans="2:7">
      <c r="B1226" s="422"/>
      <c r="C1226" s="422"/>
      <c r="G1226" s="2">
        <f>+G1225+E1226-F1226</f>
        <v>149.29999999999984</v>
      </c>
    </row>
    <row r="1227" spans="2:7">
      <c r="B1227" s="422"/>
      <c r="C1227" s="422"/>
      <c r="G1227" s="2">
        <f>+G1226+E1227-F1227</f>
        <v>149.29999999999984</v>
      </c>
    </row>
    <row r="1228" spans="2:7">
      <c r="B1228" s="422"/>
      <c r="C1228" s="422"/>
      <c r="G1228" s="2">
        <f>+G1227+E1228-F1228</f>
        <v>149.29999999999984</v>
      </c>
    </row>
    <row r="1229" spans="2:7">
      <c r="B1229" s="422"/>
      <c r="C1229" s="422"/>
      <c r="G1229" s="2">
        <f>+G1228+E1229-F1229</f>
        <v>149.29999999999984</v>
      </c>
    </row>
    <row r="1230" spans="2:7">
      <c r="B1230" s="422"/>
      <c r="C1230" s="422"/>
      <c r="G1230" s="2">
        <f>+G1229+E1230-F1230</f>
        <v>149.29999999999984</v>
      </c>
    </row>
    <row r="1231" spans="2:7">
      <c r="B1231" s="422"/>
      <c r="C1231" s="422"/>
      <c r="G1231" s="2">
        <f>+G1230+E1231-F1231</f>
        <v>149.29999999999984</v>
      </c>
    </row>
    <row r="1232" spans="2:7">
      <c r="B1232" s="422"/>
      <c r="C1232" s="422"/>
      <c r="G1232" s="2">
        <f>+G1231+E1232-F1232</f>
        <v>149.29999999999984</v>
      </c>
    </row>
    <row r="1233" spans="2:7">
      <c r="B1233" s="422"/>
      <c r="C1233" s="422"/>
      <c r="G1233" s="2">
        <f>+G1232+E1233-F1233</f>
        <v>149.29999999999984</v>
      </c>
    </row>
    <row r="1234" spans="2:7">
      <c r="B1234" s="422"/>
      <c r="C1234" s="422"/>
      <c r="G1234" s="2">
        <f>+G1233+E1234-F1234</f>
        <v>149.29999999999984</v>
      </c>
    </row>
    <row r="1235" spans="2:7">
      <c r="B1235" s="422"/>
      <c r="C1235" s="422"/>
      <c r="G1235" s="2">
        <f>+G1234+E1235-F1235</f>
        <v>149.29999999999984</v>
      </c>
    </row>
    <row r="1236" spans="2:7">
      <c r="B1236" s="422"/>
      <c r="C1236" s="422"/>
      <c r="G1236" s="2">
        <f>+G1235+E1236-F1236</f>
        <v>149.29999999999984</v>
      </c>
    </row>
    <row r="1237" spans="2:7">
      <c r="B1237" s="422"/>
      <c r="C1237" s="422"/>
      <c r="G1237" s="2">
        <f>+G1236+E1237-F1237</f>
        <v>149.29999999999984</v>
      </c>
    </row>
    <row r="1238" spans="2:7">
      <c r="B1238" s="422"/>
      <c r="C1238" s="422"/>
      <c r="G1238" s="2">
        <f>+G1237+E1238-F1238</f>
        <v>149.29999999999984</v>
      </c>
    </row>
    <row r="1239" spans="2:7">
      <c r="B1239" s="422"/>
      <c r="C1239" s="422"/>
      <c r="G1239" s="2">
        <f>+G1238+E1239-F1239</f>
        <v>149.29999999999984</v>
      </c>
    </row>
    <row r="1240" spans="2:7">
      <c r="B1240" s="422"/>
      <c r="C1240" s="422"/>
      <c r="G1240" s="2">
        <f>+G1239+E1240-F1240</f>
        <v>149.29999999999984</v>
      </c>
    </row>
    <row r="1241" spans="2:7">
      <c r="B1241" s="422"/>
      <c r="C1241" s="422"/>
      <c r="G1241" s="2">
        <f>+G1240+E1241-F1241</f>
        <v>149.29999999999984</v>
      </c>
    </row>
    <row r="1242" spans="2:7">
      <c r="B1242" s="422"/>
      <c r="C1242" s="422"/>
      <c r="G1242" s="2">
        <f>+G1241+E1242-F1242</f>
        <v>149.29999999999984</v>
      </c>
    </row>
    <row r="1243" spans="2:7">
      <c r="B1243" s="422"/>
      <c r="C1243" s="422"/>
      <c r="G1243" s="2">
        <f>+G1242+E1243-F1243</f>
        <v>149.29999999999984</v>
      </c>
    </row>
    <row r="1244" spans="2:7">
      <c r="B1244" s="422"/>
      <c r="C1244" s="422"/>
      <c r="G1244" s="2">
        <f>+G1243+E1244-F1244</f>
        <v>149.29999999999984</v>
      </c>
    </row>
    <row r="1245" spans="2:7">
      <c r="B1245" s="422"/>
      <c r="C1245" s="422"/>
      <c r="G1245" s="2">
        <f>+G1244+E1245-F1245</f>
        <v>149.29999999999984</v>
      </c>
    </row>
    <row r="1246" spans="2:7">
      <c r="B1246" s="422"/>
      <c r="C1246" s="422"/>
      <c r="G1246" s="2">
        <f>+G1245+E1246-F1246</f>
        <v>149.29999999999984</v>
      </c>
    </row>
    <row r="1247" spans="2:7">
      <c r="B1247" s="422"/>
      <c r="C1247" s="422"/>
      <c r="G1247" s="2">
        <f>+G1246+E1247-F1247</f>
        <v>149.29999999999984</v>
      </c>
    </row>
    <row r="1248" spans="2:7">
      <c r="B1248" s="422"/>
      <c r="C1248" s="422"/>
      <c r="G1248" s="2">
        <f>+G1247+E1248-F1248</f>
        <v>149.29999999999984</v>
      </c>
    </row>
    <row r="1249" spans="2:7">
      <c r="B1249" s="422"/>
      <c r="C1249" s="422"/>
      <c r="G1249" s="2">
        <f>+G1248+E1249-F1249</f>
        <v>149.29999999999984</v>
      </c>
    </row>
    <row r="1250" spans="2:7">
      <c r="B1250" s="422"/>
      <c r="C1250" s="422"/>
      <c r="G1250" s="2">
        <f>+G1249+E1250-F1250</f>
        <v>149.29999999999984</v>
      </c>
    </row>
    <row r="1251" spans="2:7">
      <c r="B1251" s="422"/>
      <c r="C1251" s="422"/>
      <c r="G1251" s="2">
        <f>+G1250+E1251-F1251</f>
        <v>149.29999999999984</v>
      </c>
    </row>
    <row r="1252" spans="2:7">
      <c r="B1252" s="422"/>
      <c r="C1252" s="422"/>
      <c r="G1252" s="2">
        <f>+G1251+E1252-F1252</f>
        <v>149.29999999999984</v>
      </c>
    </row>
    <row r="1253" spans="2:7">
      <c r="B1253" s="422"/>
      <c r="C1253" s="422"/>
      <c r="G1253" s="2">
        <f>+G1252+E1253-F1253</f>
        <v>149.29999999999984</v>
      </c>
    </row>
    <row r="1254" spans="2:7">
      <c r="B1254" s="422"/>
      <c r="C1254" s="422"/>
      <c r="G1254" s="2">
        <f>+G1253+E1254-F1254</f>
        <v>149.29999999999984</v>
      </c>
    </row>
    <row r="1255" spans="2:7">
      <c r="B1255" s="422"/>
      <c r="C1255" s="422"/>
      <c r="G1255" s="2">
        <f>+G1254+E1255-F1255</f>
        <v>149.29999999999984</v>
      </c>
    </row>
    <row r="1256" spans="2:7">
      <c r="B1256" s="422"/>
      <c r="C1256" s="422"/>
      <c r="G1256" s="2">
        <f>+G1255+E1256-F1256</f>
        <v>149.29999999999984</v>
      </c>
    </row>
    <row r="1257" spans="2:7">
      <c r="B1257" s="422"/>
      <c r="C1257" s="422"/>
      <c r="G1257" s="2">
        <f>+G1256+E1257-F1257</f>
        <v>149.29999999999984</v>
      </c>
    </row>
    <row r="1258" spans="2:7">
      <c r="B1258" s="422"/>
      <c r="C1258" s="422"/>
      <c r="G1258" s="2">
        <f>+G1257+E1258-F1258</f>
        <v>149.29999999999984</v>
      </c>
    </row>
    <row r="1259" spans="2:7">
      <c r="B1259" s="422"/>
      <c r="C1259" s="422"/>
      <c r="G1259" s="2">
        <f>+G1258+E1259-F1259</f>
        <v>149.29999999999984</v>
      </c>
    </row>
    <row r="1260" spans="2:7">
      <c r="B1260" s="422"/>
      <c r="C1260" s="422"/>
      <c r="G1260" s="2">
        <f>+G1259+E1260-F1260</f>
        <v>149.29999999999984</v>
      </c>
    </row>
    <row r="1261" spans="2:7">
      <c r="B1261" s="422"/>
      <c r="C1261" s="422"/>
      <c r="G1261" s="2">
        <f>+G1260+E1261-F1261</f>
        <v>149.29999999999984</v>
      </c>
    </row>
    <row r="1262" spans="2:7">
      <c r="B1262" s="422"/>
      <c r="C1262" s="422"/>
      <c r="G1262" s="2">
        <f>+G1261+E1262-F1262</f>
        <v>149.29999999999984</v>
      </c>
    </row>
    <row r="1263" spans="2:7">
      <c r="B1263" s="422"/>
      <c r="C1263" s="422"/>
      <c r="G1263" s="2">
        <f>+G1262+E1263-F1263</f>
        <v>149.29999999999984</v>
      </c>
    </row>
    <row r="1264" spans="2:7">
      <c r="B1264" s="422"/>
      <c r="C1264" s="422"/>
      <c r="G1264" s="2">
        <f>+G1263+E1264-F1264</f>
        <v>149.29999999999984</v>
      </c>
    </row>
    <row r="1265" spans="2:7">
      <c r="B1265" s="422"/>
      <c r="C1265" s="422"/>
      <c r="G1265" s="2">
        <f>+G1264+E1265-F1265</f>
        <v>149.29999999999984</v>
      </c>
    </row>
    <row r="1266" spans="2:7">
      <c r="B1266" s="422"/>
      <c r="C1266" s="422"/>
      <c r="G1266" s="2">
        <f>+G1265+E1266-F1266</f>
        <v>149.29999999999984</v>
      </c>
    </row>
    <row r="1267" spans="2:7">
      <c r="B1267" s="422"/>
      <c r="C1267" s="422"/>
      <c r="G1267" s="2">
        <f>+G1266+E1267-F1267</f>
        <v>149.29999999999984</v>
      </c>
    </row>
    <row r="1268" spans="2:7">
      <c r="B1268" s="422"/>
      <c r="C1268" s="422"/>
      <c r="G1268" s="2">
        <f>+G1267+E1268-F1268</f>
        <v>149.29999999999984</v>
      </c>
    </row>
    <row r="1269" spans="2:7">
      <c r="B1269" s="422"/>
      <c r="C1269" s="422"/>
      <c r="G1269" s="2">
        <f>+G1268+E1269-F1269</f>
        <v>149.29999999999984</v>
      </c>
    </row>
    <row r="1270" spans="2:7">
      <c r="B1270" s="422"/>
      <c r="C1270" s="422"/>
      <c r="G1270" s="2">
        <f>+G1269+E1270-F1270</f>
        <v>149.29999999999984</v>
      </c>
    </row>
    <row r="1271" spans="2:7">
      <c r="B1271" s="422"/>
      <c r="C1271" s="422"/>
      <c r="G1271" s="2">
        <f>+G1270+E1271-F1271</f>
        <v>149.29999999999984</v>
      </c>
    </row>
    <row r="1272" spans="2:7">
      <c r="B1272" s="422"/>
      <c r="C1272" s="422"/>
      <c r="G1272" s="2">
        <f>+G1271+E1272-F1272</f>
        <v>149.29999999999984</v>
      </c>
    </row>
    <row r="1273" spans="2:7">
      <c r="B1273" s="422"/>
      <c r="C1273" s="422"/>
      <c r="G1273" s="2">
        <f>+G1272+E1273-F1273</f>
        <v>149.29999999999984</v>
      </c>
    </row>
    <row r="1274" spans="2:7">
      <c r="B1274" s="422"/>
      <c r="C1274" s="422"/>
      <c r="G1274" s="2">
        <f>+G1273+E1274-F1274</f>
        <v>149.29999999999984</v>
      </c>
    </row>
    <row r="1275" spans="2:7">
      <c r="B1275" s="422"/>
      <c r="C1275" s="422"/>
      <c r="G1275" s="2">
        <f>+G1274+E1275-F1275</f>
        <v>149.29999999999984</v>
      </c>
    </row>
    <row r="1276" spans="2:7">
      <c r="B1276" s="422"/>
      <c r="C1276" s="422"/>
      <c r="G1276" s="2">
        <f>+G1275+E1276-F1276</f>
        <v>149.29999999999984</v>
      </c>
    </row>
    <row r="1277" spans="2:7">
      <c r="B1277" s="422"/>
      <c r="C1277" s="422"/>
      <c r="G1277" s="2">
        <f>+G1276+E1277-F1277</f>
        <v>149.29999999999984</v>
      </c>
    </row>
    <row r="1278" spans="2:7">
      <c r="B1278" s="422"/>
      <c r="C1278" s="422"/>
      <c r="G1278" s="2">
        <f>+G1277+E1278-F1278</f>
        <v>149.29999999999984</v>
      </c>
    </row>
    <row r="1279" spans="2:7">
      <c r="B1279" s="422"/>
      <c r="C1279" s="422"/>
      <c r="G1279" s="2">
        <f>+G1278+E1279-F1279</f>
        <v>149.29999999999984</v>
      </c>
    </row>
    <row r="1280" spans="2:7">
      <c r="B1280" s="422"/>
      <c r="C1280" s="422"/>
      <c r="G1280" s="2">
        <f>+G1279+E1280-F1280</f>
        <v>149.29999999999984</v>
      </c>
    </row>
    <row r="1281" spans="2:7">
      <c r="B1281" s="422"/>
      <c r="C1281" s="422"/>
      <c r="G1281" s="2">
        <f>+G1280+E1281-F1281</f>
        <v>149.29999999999984</v>
      </c>
    </row>
    <row r="1282" spans="2:7">
      <c r="B1282" s="422"/>
      <c r="C1282" s="422"/>
      <c r="G1282" s="2">
        <f>+G1281+E1282-F1282</f>
        <v>149.29999999999984</v>
      </c>
    </row>
    <row r="1283" spans="2:7">
      <c r="B1283" s="422"/>
      <c r="C1283" s="422"/>
      <c r="G1283" s="2">
        <f>+G1282+E1283-F1283</f>
        <v>149.29999999999984</v>
      </c>
    </row>
    <row r="1284" spans="2:7">
      <c r="B1284" s="422"/>
      <c r="C1284" s="422"/>
      <c r="G1284" s="2">
        <f>+G1283+E1284-F1284</f>
        <v>149.29999999999984</v>
      </c>
    </row>
    <row r="1285" spans="2:7">
      <c r="B1285" s="422"/>
      <c r="C1285" s="422"/>
      <c r="G1285" s="2">
        <f>+G1284+E1285-F1285</f>
        <v>149.29999999999984</v>
      </c>
    </row>
    <row r="1286" spans="2:7">
      <c r="B1286" s="422"/>
      <c r="C1286" s="422"/>
      <c r="G1286" s="2">
        <f>+G1285+E1286-F1286</f>
        <v>149.29999999999984</v>
      </c>
    </row>
    <row r="1287" spans="2:7">
      <c r="B1287" s="422"/>
      <c r="C1287" s="422"/>
      <c r="G1287" s="2">
        <f>+G1286+E1287-F1287</f>
        <v>149.29999999999984</v>
      </c>
    </row>
    <row r="1288" spans="2:7">
      <c r="B1288" s="422"/>
      <c r="C1288" s="422"/>
      <c r="G1288" s="2">
        <f>+G1287+E1288-F1288</f>
        <v>149.29999999999984</v>
      </c>
    </row>
    <row r="1289" spans="2:7">
      <c r="B1289" s="422"/>
      <c r="C1289" s="422"/>
      <c r="G1289" s="2">
        <f>+G1288+E1289-F1289</f>
        <v>149.29999999999984</v>
      </c>
    </row>
    <row r="1290" spans="2:7">
      <c r="B1290" s="422"/>
      <c r="C1290" s="422"/>
      <c r="G1290" s="2">
        <f>+G1289+E1290-F1290</f>
        <v>149.29999999999984</v>
      </c>
    </row>
    <row r="1291" spans="2:7">
      <c r="B1291" s="422"/>
      <c r="C1291" s="422"/>
      <c r="G1291" s="2">
        <f>+G1290+E1291-F1291</f>
        <v>149.29999999999984</v>
      </c>
    </row>
    <row r="1292" spans="2:7">
      <c r="B1292" s="422"/>
      <c r="C1292" s="422"/>
      <c r="G1292" s="2">
        <f>+G1291+E1292-F1292</f>
        <v>149.29999999999984</v>
      </c>
    </row>
    <row r="1293" spans="2:7">
      <c r="B1293" s="422"/>
      <c r="C1293" s="422"/>
      <c r="G1293" s="2">
        <f>+G1292+E1293-F1293</f>
        <v>149.29999999999984</v>
      </c>
    </row>
    <row r="1294" spans="2:7">
      <c r="B1294" s="422"/>
      <c r="C1294" s="422"/>
      <c r="G1294" s="2">
        <f>+G1293+E1294-F1294</f>
        <v>149.29999999999984</v>
      </c>
    </row>
    <row r="1295" spans="2:7">
      <c r="B1295" s="422"/>
      <c r="C1295" s="422"/>
      <c r="G1295" s="2">
        <f>+G1294+E1295-F1295</f>
        <v>149.29999999999984</v>
      </c>
    </row>
    <row r="1296" spans="2:7">
      <c r="B1296" s="422"/>
      <c r="C1296" s="422"/>
      <c r="G1296" s="2">
        <f>+G1295+E1296-F1296</f>
        <v>149.29999999999984</v>
      </c>
    </row>
    <row r="1297" spans="2:7">
      <c r="B1297" s="422"/>
      <c r="C1297" s="422"/>
      <c r="G1297" s="2">
        <f>+G1296+E1297-F1297</f>
        <v>149.29999999999984</v>
      </c>
    </row>
    <row r="1298" spans="2:7">
      <c r="B1298" s="422"/>
      <c r="C1298" s="422"/>
      <c r="G1298" s="2">
        <f>+G1297+E1298-F1298</f>
        <v>149.29999999999984</v>
      </c>
    </row>
    <row r="1299" spans="2:7">
      <c r="B1299" s="422"/>
      <c r="C1299" s="422"/>
      <c r="G1299" s="2">
        <f>+G1298+E1299-F1299</f>
        <v>149.29999999999984</v>
      </c>
    </row>
    <row r="1300" spans="2:7">
      <c r="B1300" s="422"/>
      <c r="C1300" s="422"/>
      <c r="G1300" s="2">
        <f>+G1299+E1300-F1300</f>
        <v>149.29999999999984</v>
      </c>
    </row>
    <row r="1301" spans="2:7">
      <c r="B1301" s="422"/>
      <c r="C1301" s="422"/>
      <c r="G1301" s="2">
        <f>+G1300+E1301-F1301</f>
        <v>149.29999999999984</v>
      </c>
    </row>
    <row r="1302" spans="2:7">
      <c r="B1302" s="422"/>
      <c r="C1302" s="422"/>
      <c r="G1302" s="2">
        <f>+G1301+E1302-F1302</f>
        <v>149.29999999999984</v>
      </c>
    </row>
    <row r="1303" spans="2:7">
      <c r="B1303" s="422"/>
      <c r="C1303" s="422"/>
      <c r="G1303" s="2">
        <f>+G1302+E1303-F1303</f>
        <v>149.29999999999984</v>
      </c>
    </row>
    <row r="1304" spans="2:7">
      <c r="B1304" s="422"/>
      <c r="C1304" s="422"/>
      <c r="G1304" s="2">
        <f>+G1303+E1304-F1304</f>
        <v>149.29999999999984</v>
      </c>
    </row>
    <row r="1305" spans="2:7">
      <c r="B1305" s="422"/>
      <c r="C1305" s="422"/>
      <c r="G1305" s="2">
        <f>+G1304+E1305-F1305</f>
        <v>149.29999999999984</v>
      </c>
    </row>
    <row r="1306" spans="2:7">
      <c r="B1306" s="422"/>
      <c r="C1306" s="422"/>
      <c r="G1306" s="2">
        <f>+G1305+E1306-F1306</f>
        <v>149.29999999999984</v>
      </c>
    </row>
    <row r="1307" spans="2:7">
      <c r="B1307" s="422"/>
      <c r="C1307" s="422"/>
      <c r="G1307" s="2">
        <f>+G1306+E1307-F1307</f>
        <v>149.29999999999984</v>
      </c>
    </row>
    <row r="1308" spans="2:7">
      <c r="B1308" s="422"/>
      <c r="C1308" s="422"/>
      <c r="G1308" s="2">
        <f>+G1307+E1308-F1308</f>
        <v>149.29999999999984</v>
      </c>
    </row>
    <row r="1309" spans="2:7">
      <c r="B1309" s="422"/>
      <c r="C1309" s="422"/>
      <c r="G1309" s="2">
        <f>+G1308+E1309-F1309</f>
        <v>149.29999999999984</v>
      </c>
    </row>
    <row r="1310" spans="2:7">
      <c r="B1310" s="422"/>
      <c r="C1310" s="422"/>
      <c r="G1310" s="2">
        <f>+G1309+E1310-F1310</f>
        <v>149.29999999999984</v>
      </c>
    </row>
    <row r="1311" spans="2:7">
      <c r="B1311" s="422"/>
      <c r="C1311" s="422"/>
      <c r="G1311" s="2">
        <f>+G1310+E1311-F1311</f>
        <v>149.29999999999984</v>
      </c>
    </row>
    <row r="1312" spans="2:7">
      <c r="B1312" s="422"/>
      <c r="C1312" s="422"/>
      <c r="G1312" s="2">
        <f>+G1311+E1312-F1312</f>
        <v>149.29999999999984</v>
      </c>
    </row>
    <row r="1313" spans="2:7">
      <c r="B1313" s="422"/>
      <c r="C1313" s="422"/>
      <c r="G1313" s="2">
        <f>+G1312+E1313-F1313</f>
        <v>149.29999999999984</v>
      </c>
    </row>
    <row r="1314" spans="2:7">
      <c r="B1314" s="422"/>
      <c r="C1314" s="422"/>
      <c r="G1314" s="2">
        <f>+G1313+E1314-F1314</f>
        <v>149.29999999999984</v>
      </c>
    </row>
    <row r="1315" spans="2:7">
      <c r="B1315" s="422"/>
      <c r="C1315" s="422"/>
      <c r="G1315" s="2">
        <f>+G1314+E1315-F1315</f>
        <v>149.29999999999984</v>
      </c>
    </row>
    <row r="1316" spans="2:7">
      <c r="B1316" s="422"/>
      <c r="C1316" s="422"/>
      <c r="G1316" s="2">
        <f>+G1315+E1316-F1316</f>
        <v>149.29999999999984</v>
      </c>
    </row>
    <row r="1317" spans="2:7">
      <c r="B1317" s="422"/>
      <c r="C1317" s="422"/>
      <c r="G1317" s="2">
        <f>+G1316+E1317-F1317</f>
        <v>149.29999999999984</v>
      </c>
    </row>
    <row r="1318" spans="2:7">
      <c r="B1318" s="422"/>
      <c r="C1318" s="422"/>
      <c r="G1318" s="2">
        <f>+G1317+E1318-F1318</f>
        <v>149.29999999999984</v>
      </c>
    </row>
    <row r="1319" spans="2:7">
      <c r="B1319" s="422"/>
      <c r="C1319" s="422"/>
      <c r="G1319" s="2">
        <f>+G1318+E1319-F1319</f>
        <v>149.29999999999984</v>
      </c>
    </row>
    <row r="1320" spans="2:7">
      <c r="B1320" s="422"/>
      <c r="C1320" s="422"/>
      <c r="G1320" s="2">
        <f>+G1319+E1320-F1320</f>
        <v>149.29999999999984</v>
      </c>
    </row>
    <row r="1321" spans="2:7">
      <c r="B1321" s="422"/>
      <c r="C1321" s="422"/>
      <c r="G1321" s="2">
        <f>+G1320+E1321-F1321</f>
        <v>149.29999999999984</v>
      </c>
    </row>
    <row r="1322" spans="2:7">
      <c r="B1322" s="422"/>
      <c r="C1322" s="422"/>
      <c r="G1322" s="2">
        <f>+G1321+E1322-F1322</f>
        <v>149.29999999999984</v>
      </c>
    </row>
    <row r="1323" spans="2:7">
      <c r="B1323" s="422"/>
      <c r="C1323" s="422"/>
      <c r="G1323" s="2">
        <f>+G1322+E1323-F1323</f>
        <v>149.29999999999984</v>
      </c>
    </row>
    <row r="1324" spans="2:7">
      <c r="B1324" s="422"/>
      <c r="C1324" s="422"/>
      <c r="G1324" s="2">
        <f>+G1323+E1324-F1324</f>
        <v>149.29999999999984</v>
      </c>
    </row>
  </sheetData>
  <autoFilter ref="A4:G374" xr:uid="{00000000-0009-0000-0000-000015000000}"/>
  <mergeCells count="5">
    <mergeCell ref="B2:G2"/>
    <mergeCell ref="J708:L708"/>
    <mergeCell ref="I921:K921"/>
    <mergeCell ref="I974:K974"/>
    <mergeCell ref="I784:K784"/>
  </mergeCells>
  <phoneticPr fontId="17" type="noConversion"/>
  <pageMargins left="0" right="0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F0"/>
  </sheetPr>
  <dimension ref="A2:P1321"/>
  <sheetViews>
    <sheetView topLeftCell="A986" zoomScaleNormal="100" workbookViewId="0">
      <selection activeCell="H998" sqref="H998"/>
    </sheetView>
  </sheetViews>
  <sheetFormatPr defaultColWidth="11.42578125" defaultRowHeight="15"/>
  <cols>
    <col min="1" max="1" width="11.42578125" style="3"/>
    <col min="2" max="2" width="14.42578125" style="7" customWidth="1"/>
    <col min="3" max="3" width="18.28515625" style="7" customWidth="1"/>
    <col min="4" max="4" width="51.5703125" bestFit="1" customWidth="1"/>
    <col min="5" max="5" width="11.42578125" style="5"/>
    <col min="6" max="6" width="11.42578125" style="239"/>
    <col min="10" max="10" width="20.140625" customWidth="1"/>
    <col min="11" max="11" width="24.140625" customWidth="1"/>
    <col min="14" max="14" width="15.140625" bestFit="1" customWidth="1"/>
  </cols>
  <sheetData>
    <row r="2" spans="1:7">
      <c r="B2" s="440" t="s">
        <v>431</v>
      </c>
      <c r="C2" s="440"/>
      <c r="D2" s="440"/>
      <c r="E2" s="440"/>
      <c r="F2" s="440"/>
      <c r="G2" s="440"/>
    </row>
    <row r="4" spans="1:7" ht="41.25">
      <c r="A4" s="30" t="s">
        <v>1</v>
      </c>
      <c r="B4" s="11" t="s">
        <v>2</v>
      </c>
      <c r="C4" s="11" t="s">
        <v>3</v>
      </c>
      <c r="D4" s="11" t="s">
        <v>4</v>
      </c>
      <c r="E4" s="12" t="s">
        <v>5</v>
      </c>
      <c r="F4" s="12" t="s">
        <v>6</v>
      </c>
      <c r="G4" s="12" t="s">
        <v>7</v>
      </c>
    </row>
    <row r="5" spans="1:7">
      <c r="A5" s="3">
        <v>42736</v>
      </c>
      <c r="B5" s="422" t="s">
        <v>8</v>
      </c>
      <c r="C5" s="422"/>
      <c r="F5" s="428"/>
      <c r="G5" s="2">
        <v>193.1</v>
      </c>
    </row>
    <row r="6" spans="1:7">
      <c r="A6" s="3">
        <v>42846</v>
      </c>
      <c r="B6" s="422">
        <v>12671</v>
      </c>
      <c r="C6" s="422" t="s">
        <v>241</v>
      </c>
      <c r="F6" s="428">
        <v>193.1</v>
      </c>
      <c r="G6" s="2">
        <f t="shared" ref="G6:G79" si="0">+G5+E6-F6</f>
        <v>0</v>
      </c>
    </row>
    <row r="7" spans="1:7">
      <c r="A7" s="3">
        <v>42766</v>
      </c>
      <c r="B7" s="422" t="s">
        <v>10</v>
      </c>
      <c r="C7" s="422" t="s">
        <v>11</v>
      </c>
      <c r="D7" t="s">
        <v>12</v>
      </c>
      <c r="E7" s="2">
        <v>56.1</v>
      </c>
      <c r="F7" s="428"/>
      <c r="G7" s="2">
        <f t="shared" si="0"/>
        <v>56.1</v>
      </c>
    </row>
    <row r="8" spans="1:7">
      <c r="B8" s="422"/>
      <c r="C8" s="422"/>
      <c r="D8" t="s">
        <v>13</v>
      </c>
      <c r="E8" s="2">
        <v>2.8</v>
      </c>
      <c r="F8" s="428"/>
      <c r="G8" s="2">
        <f t="shared" si="0"/>
        <v>58.9</v>
      </c>
    </row>
    <row r="9" spans="1:7">
      <c r="B9" s="422"/>
      <c r="C9" s="422"/>
      <c r="D9" t="s">
        <v>14</v>
      </c>
      <c r="E9" s="2">
        <v>60</v>
      </c>
      <c r="F9" s="428"/>
      <c r="G9" s="2">
        <f t="shared" si="0"/>
        <v>118.9</v>
      </c>
    </row>
    <row r="10" spans="1:7">
      <c r="B10" s="422"/>
      <c r="C10" s="422"/>
      <c r="D10" t="s">
        <v>15</v>
      </c>
      <c r="E10" s="2">
        <v>2</v>
      </c>
      <c r="F10" s="428"/>
      <c r="G10" s="2">
        <f t="shared" si="0"/>
        <v>120.9</v>
      </c>
    </row>
    <row r="11" spans="1:7">
      <c r="A11" s="3">
        <v>42765</v>
      </c>
      <c r="B11" s="422" t="s">
        <v>69</v>
      </c>
      <c r="C11" s="422" t="s">
        <v>11</v>
      </c>
      <c r="D11" t="s">
        <v>14</v>
      </c>
      <c r="E11" s="2"/>
      <c r="F11" s="428">
        <v>60</v>
      </c>
      <c r="G11" s="2">
        <f t="shared" si="0"/>
        <v>60.900000000000006</v>
      </c>
    </row>
    <row r="12" spans="1:7">
      <c r="A12" s="3">
        <v>42765</v>
      </c>
      <c r="B12" s="422" t="s">
        <v>69</v>
      </c>
      <c r="C12" s="422" t="s">
        <v>11</v>
      </c>
      <c r="D12" t="s">
        <v>15</v>
      </c>
      <c r="E12" s="2"/>
      <c r="F12" s="428">
        <v>2</v>
      </c>
      <c r="G12" s="2">
        <f t="shared" si="0"/>
        <v>58.900000000000006</v>
      </c>
    </row>
    <row r="13" spans="1:7">
      <c r="A13" s="3">
        <v>42846</v>
      </c>
      <c r="B13" s="422">
        <v>12671</v>
      </c>
      <c r="C13" s="422" t="s">
        <v>11</v>
      </c>
      <c r="D13" t="s">
        <v>12</v>
      </c>
      <c r="E13" s="2"/>
      <c r="F13" s="428">
        <v>56.1</v>
      </c>
      <c r="G13" s="2">
        <f t="shared" si="0"/>
        <v>2.8000000000000043</v>
      </c>
    </row>
    <row r="14" spans="1:7">
      <c r="A14" s="3">
        <v>42846</v>
      </c>
      <c r="B14" s="422">
        <v>12671</v>
      </c>
      <c r="C14" s="422" t="s">
        <v>11</v>
      </c>
      <c r="D14" t="s">
        <v>13</v>
      </c>
      <c r="E14" s="2"/>
      <c r="F14" s="428">
        <v>2.8</v>
      </c>
      <c r="G14" s="2">
        <f t="shared" si="0"/>
        <v>4.4408920985006262E-15</v>
      </c>
    </row>
    <row r="15" spans="1:7">
      <c r="A15" s="3">
        <v>42794</v>
      </c>
      <c r="B15" s="422" t="s">
        <v>10</v>
      </c>
      <c r="C15" s="422" t="s">
        <v>17</v>
      </c>
      <c r="D15" t="s">
        <v>12</v>
      </c>
      <c r="E15" s="2">
        <v>85.9</v>
      </c>
      <c r="F15" s="428"/>
      <c r="G15" s="2">
        <f t="shared" si="0"/>
        <v>85.9</v>
      </c>
    </row>
    <row r="16" spans="1:7">
      <c r="B16" s="422"/>
      <c r="C16" s="422"/>
      <c r="D16" t="s">
        <v>13</v>
      </c>
      <c r="E16" s="2">
        <v>2</v>
      </c>
      <c r="F16" s="428"/>
      <c r="G16" s="2">
        <f t="shared" si="0"/>
        <v>87.9</v>
      </c>
    </row>
    <row r="17" spans="1:7">
      <c r="B17" s="422"/>
      <c r="C17" s="422"/>
      <c r="D17" t="s">
        <v>14</v>
      </c>
      <c r="E17" s="2">
        <v>56</v>
      </c>
      <c r="F17" s="428"/>
      <c r="G17" s="2">
        <f t="shared" si="0"/>
        <v>143.9</v>
      </c>
    </row>
    <row r="18" spans="1:7">
      <c r="B18" s="422"/>
      <c r="C18" s="422"/>
      <c r="D18" t="s">
        <v>15</v>
      </c>
      <c r="E18" s="2">
        <v>2</v>
      </c>
      <c r="F18" s="428"/>
      <c r="G18" s="2">
        <f t="shared" si="0"/>
        <v>145.9</v>
      </c>
    </row>
    <row r="19" spans="1:7">
      <c r="A19" s="3">
        <v>42794</v>
      </c>
      <c r="B19" s="422" t="s">
        <v>69</v>
      </c>
      <c r="C19" s="422" t="s">
        <v>17</v>
      </c>
      <c r="D19" t="s">
        <v>14</v>
      </c>
      <c r="E19" s="2"/>
      <c r="F19" s="428">
        <v>56</v>
      </c>
      <c r="G19" s="2">
        <f t="shared" si="0"/>
        <v>89.9</v>
      </c>
    </row>
    <row r="20" spans="1:7">
      <c r="A20" s="3">
        <v>42794</v>
      </c>
      <c r="B20" s="422" t="s">
        <v>69</v>
      </c>
      <c r="C20" s="422" t="s">
        <v>17</v>
      </c>
      <c r="D20" t="s">
        <v>15</v>
      </c>
      <c r="E20" s="2"/>
      <c r="F20" s="428">
        <v>2</v>
      </c>
      <c r="G20" s="2">
        <f t="shared" si="0"/>
        <v>87.9</v>
      </c>
    </row>
    <row r="21" spans="1:7">
      <c r="A21" s="3">
        <v>42846</v>
      </c>
      <c r="B21" s="422">
        <v>12671</v>
      </c>
      <c r="C21" s="422" t="s">
        <v>17</v>
      </c>
      <c r="D21" t="s">
        <v>12</v>
      </c>
      <c r="E21" s="2"/>
      <c r="F21" s="428">
        <v>85.9</v>
      </c>
      <c r="G21" s="2">
        <f t="shared" si="0"/>
        <v>2</v>
      </c>
    </row>
    <row r="22" spans="1:7">
      <c r="A22" s="3">
        <v>42846</v>
      </c>
      <c r="B22" s="422">
        <v>12671</v>
      </c>
      <c r="C22" s="422" t="s">
        <v>17</v>
      </c>
      <c r="D22" t="s">
        <v>13</v>
      </c>
      <c r="E22" s="2"/>
      <c r="F22" s="428">
        <v>2</v>
      </c>
      <c r="G22" s="2">
        <f t="shared" si="0"/>
        <v>0</v>
      </c>
    </row>
    <row r="23" spans="1:7">
      <c r="A23" s="3">
        <v>42825</v>
      </c>
      <c r="B23" s="422" t="s">
        <v>10</v>
      </c>
      <c r="C23" s="422" t="s">
        <v>18</v>
      </c>
      <c r="D23" t="s">
        <v>12</v>
      </c>
      <c r="E23" s="2">
        <v>82.3</v>
      </c>
      <c r="F23" s="428"/>
      <c r="G23" s="2">
        <f t="shared" si="0"/>
        <v>82.3</v>
      </c>
    </row>
    <row r="24" spans="1:7">
      <c r="B24" s="422"/>
      <c r="C24" s="422"/>
      <c r="D24" t="s">
        <v>13</v>
      </c>
      <c r="E24" s="2">
        <v>2</v>
      </c>
      <c r="F24" s="428"/>
      <c r="G24" s="2">
        <f t="shared" si="0"/>
        <v>84.3</v>
      </c>
    </row>
    <row r="25" spans="1:7">
      <c r="B25" s="422"/>
      <c r="C25" s="422"/>
      <c r="D25" t="s">
        <v>14</v>
      </c>
      <c r="E25" s="2">
        <v>60</v>
      </c>
      <c r="F25" s="428"/>
      <c r="G25" s="2">
        <f t="shared" si="0"/>
        <v>144.30000000000001</v>
      </c>
    </row>
    <row r="26" spans="1:7">
      <c r="B26" s="422"/>
      <c r="C26" s="422"/>
      <c r="D26" t="s">
        <v>15</v>
      </c>
      <c r="E26" s="2">
        <v>2</v>
      </c>
      <c r="F26" s="428"/>
      <c r="G26" s="2">
        <f t="shared" si="0"/>
        <v>146.30000000000001</v>
      </c>
    </row>
    <row r="27" spans="1:7">
      <c r="A27" s="3">
        <v>42824</v>
      </c>
      <c r="B27" s="422" t="s">
        <v>69</v>
      </c>
      <c r="C27" s="422" t="s">
        <v>18</v>
      </c>
      <c r="D27" t="s">
        <v>14</v>
      </c>
      <c r="E27" s="2"/>
      <c r="F27" s="428">
        <v>60</v>
      </c>
      <c r="G27" s="2">
        <f t="shared" si="0"/>
        <v>86.300000000000011</v>
      </c>
    </row>
    <row r="28" spans="1:7">
      <c r="A28" s="3">
        <v>42824</v>
      </c>
      <c r="B28" s="422" t="s">
        <v>69</v>
      </c>
      <c r="C28" s="422" t="s">
        <v>18</v>
      </c>
      <c r="D28" t="s">
        <v>15</v>
      </c>
      <c r="E28" s="2"/>
      <c r="F28" s="428">
        <v>2</v>
      </c>
      <c r="G28" s="2">
        <f t="shared" si="0"/>
        <v>84.300000000000011</v>
      </c>
    </row>
    <row r="29" spans="1:7">
      <c r="A29" s="3">
        <v>42846</v>
      </c>
      <c r="B29" s="422">
        <v>12671</v>
      </c>
      <c r="C29" s="422" t="s">
        <v>18</v>
      </c>
      <c r="D29" t="s">
        <v>12</v>
      </c>
      <c r="E29" s="2"/>
      <c r="F29" s="428">
        <v>82.3</v>
      </c>
      <c r="G29" s="2">
        <f t="shared" si="0"/>
        <v>2.0000000000000142</v>
      </c>
    </row>
    <row r="30" spans="1:7">
      <c r="A30" s="3">
        <v>42846</v>
      </c>
      <c r="B30" s="422">
        <v>12671</v>
      </c>
      <c r="C30" s="422" t="s">
        <v>18</v>
      </c>
      <c r="D30" t="s">
        <v>13</v>
      </c>
      <c r="E30" s="2"/>
      <c r="F30" s="428">
        <v>2</v>
      </c>
      <c r="G30" s="2">
        <f t="shared" si="0"/>
        <v>1.4210854715202004E-14</v>
      </c>
    </row>
    <row r="31" spans="1:7">
      <c r="A31" s="3">
        <v>42855</v>
      </c>
      <c r="B31" s="422" t="s">
        <v>10</v>
      </c>
      <c r="C31" s="422" t="s">
        <v>19</v>
      </c>
      <c r="D31" t="s">
        <v>12</v>
      </c>
      <c r="E31" s="2">
        <v>62.5</v>
      </c>
      <c r="F31" s="428"/>
      <c r="G31" s="2">
        <f t="shared" si="0"/>
        <v>62.500000000000014</v>
      </c>
    </row>
    <row r="32" spans="1:7">
      <c r="B32" s="422"/>
      <c r="C32" s="422"/>
      <c r="D32" t="s">
        <v>13</v>
      </c>
      <c r="E32" s="2">
        <v>2</v>
      </c>
      <c r="F32" s="428"/>
      <c r="G32" s="2">
        <f t="shared" si="0"/>
        <v>64.500000000000014</v>
      </c>
    </row>
    <row r="33" spans="1:10">
      <c r="B33" s="422"/>
      <c r="C33" s="422"/>
      <c r="D33" t="s">
        <v>14</v>
      </c>
      <c r="E33" s="2">
        <v>60</v>
      </c>
      <c r="F33" s="428"/>
      <c r="G33" s="2">
        <f t="shared" si="0"/>
        <v>124.50000000000001</v>
      </c>
    </row>
    <row r="34" spans="1:10">
      <c r="B34" s="422"/>
      <c r="C34" s="422"/>
      <c r="D34" t="s">
        <v>15</v>
      </c>
      <c r="E34" s="2">
        <v>2</v>
      </c>
      <c r="F34" s="428"/>
      <c r="G34" s="2">
        <f t="shared" si="0"/>
        <v>126.50000000000001</v>
      </c>
    </row>
    <row r="35" spans="1:10">
      <c r="A35" s="3">
        <v>42854</v>
      </c>
      <c r="B35" s="422" t="s">
        <v>69</v>
      </c>
      <c r="C35" s="422" t="s">
        <v>19</v>
      </c>
      <c r="D35" t="s">
        <v>14</v>
      </c>
      <c r="E35" s="2"/>
      <c r="F35" s="428">
        <v>60</v>
      </c>
      <c r="G35" s="2">
        <f t="shared" si="0"/>
        <v>66.500000000000014</v>
      </c>
    </row>
    <row r="36" spans="1:10">
      <c r="A36" s="3">
        <v>42854</v>
      </c>
      <c r="B36" s="422" t="s">
        <v>69</v>
      </c>
      <c r="C36" s="422" t="s">
        <v>19</v>
      </c>
      <c r="D36" t="s">
        <v>15</v>
      </c>
      <c r="E36" s="2"/>
      <c r="F36" s="428">
        <v>2</v>
      </c>
      <c r="G36" s="2">
        <f t="shared" si="0"/>
        <v>64.500000000000014</v>
      </c>
      <c r="J36" s="2"/>
    </row>
    <row r="37" spans="1:10">
      <c r="A37" s="3">
        <v>43116</v>
      </c>
      <c r="B37" s="422">
        <v>14423</v>
      </c>
      <c r="C37" s="422" t="s">
        <v>19</v>
      </c>
      <c r="D37" t="s">
        <v>12</v>
      </c>
      <c r="E37" s="2"/>
      <c r="F37" s="428">
        <v>62.5</v>
      </c>
      <c r="G37" s="2">
        <f t="shared" si="0"/>
        <v>2.0000000000000142</v>
      </c>
      <c r="J37" s="2"/>
    </row>
    <row r="38" spans="1:10">
      <c r="A38" s="3">
        <v>43116</v>
      </c>
      <c r="B38" s="422">
        <v>14423</v>
      </c>
      <c r="C38" s="422" t="s">
        <v>19</v>
      </c>
      <c r="D38" t="s">
        <v>13</v>
      </c>
      <c r="E38" s="2"/>
      <c r="F38" s="428">
        <v>2</v>
      </c>
      <c r="G38" s="2">
        <f t="shared" si="0"/>
        <v>1.4210854715202004E-14</v>
      </c>
      <c r="J38" s="2"/>
    </row>
    <row r="39" spans="1:10">
      <c r="A39" s="3">
        <v>42886</v>
      </c>
      <c r="B39" s="422" t="s">
        <v>10</v>
      </c>
      <c r="C39" s="422" t="s">
        <v>20</v>
      </c>
      <c r="D39" t="s">
        <v>12</v>
      </c>
      <c r="E39" s="2">
        <v>58.5</v>
      </c>
      <c r="F39" s="428"/>
      <c r="G39" s="2">
        <f t="shared" si="0"/>
        <v>58.500000000000014</v>
      </c>
    </row>
    <row r="40" spans="1:10">
      <c r="B40" s="422"/>
      <c r="C40" s="422"/>
      <c r="D40" t="s">
        <v>13</v>
      </c>
      <c r="E40" s="2">
        <v>2</v>
      </c>
      <c r="F40" s="428"/>
      <c r="G40" s="2">
        <f t="shared" si="0"/>
        <v>60.500000000000014</v>
      </c>
    </row>
    <row r="41" spans="1:10">
      <c r="B41" s="422"/>
      <c r="C41" s="422"/>
      <c r="D41" t="s">
        <v>14</v>
      </c>
      <c r="E41" s="2">
        <v>60</v>
      </c>
      <c r="F41" s="428"/>
      <c r="G41" s="2">
        <f t="shared" si="0"/>
        <v>120.50000000000001</v>
      </c>
    </row>
    <row r="42" spans="1:10">
      <c r="B42" s="422"/>
      <c r="C42" s="422"/>
      <c r="D42" t="s">
        <v>15</v>
      </c>
      <c r="E42" s="2">
        <v>2</v>
      </c>
      <c r="F42" s="428"/>
      <c r="G42" s="2">
        <f t="shared" si="0"/>
        <v>122.50000000000001</v>
      </c>
    </row>
    <row r="43" spans="1:10">
      <c r="A43" s="3">
        <v>42885</v>
      </c>
      <c r="B43" s="422" t="s">
        <v>69</v>
      </c>
      <c r="C43" s="422" t="s">
        <v>20</v>
      </c>
      <c r="D43" t="s">
        <v>14</v>
      </c>
      <c r="E43" s="2"/>
      <c r="F43" s="428">
        <v>60</v>
      </c>
      <c r="G43" s="2">
        <f t="shared" si="0"/>
        <v>62.500000000000014</v>
      </c>
    </row>
    <row r="44" spans="1:10">
      <c r="A44" s="3">
        <v>42885</v>
      </c>
      <c r="B44" s="422" t="s">
        <v>69</v>
      </c>
      <c r="C44" s="422" t="s">
        <v>20</v>
      </c>
      <c r="D44" t="s">
        <v>15</v>
      </c>
      <c r="E44" s="2"/>
      <c r="F44" s="428">
        <v>2</v>
      </c>
      <c r="G44" s="2">
        <f t="shared" si="0"/>
        <v>60.500000000000014</v>
      </c>
    </row>
    <row r="45" spans="1:10">
      <c r="A45" s="3">
        <v>43116</v>
      </c>
      <c r="B45" s="422">
        <v>14424</v>
      </c>
      <c r="C45" s="422" t="s">
        <v>20</v>
      </c>
      <c r="D45" t="s">
        <v>12</v>
      </c>
      <c r="E45" s="2"/>
      <c r="F45" s="428">
        <v>58.5</v>
      </c>
      <c r="G45" s="2">
        <f t="shared" si="0"/>
        <v>2.0000000000000142</v>
      </c>
    </row>
    <row r="46" spans="1:10">
      <c r="A46" s="3">
        <v>43116</v>
      </c>
      <c r="B46" s="422">
        <v>14424</v>
      </c>
      <c r="C46" s="422" t="s">
        <v>20</v>
      </c>
      <c r="D46" t="s">
        <v>13</v>
      </c>
      <c r="E46" s="2"/>
      <c r="F46" s="428">
        <v>2</v>
      </c>
      <c r="G46" s="2">
        <f t="shared" si="0"/>
        <v>1.4210854715202004E-14</v>
      </c>
    </row>
    <row r="47" spans="1:10">
      <c r="A47" s="3">
        <v>42916</v>
      </c>
      <c r="B47" s="422" t="s">
        <v>10</v>
      </c>
      <c r="C47" s="422" t="s">
        <v>21</v>
      </c>
      <c r="D47" t="s">
        <v>12</v>
      </c>
      <c r="E47" s="2">
        <v>57.2</v>
      </c>
      <c r="F47" s="428"/>
      <c r="G47" s="2">
        <f t="shared" si="0"/>
        <v>57.200000000000017</v>
      </c>
    </row>
    <row r="48" spans="1:10">
      <c r="B48" s="422"/>
      <c r="C48" s="422"/>
      <c r="D48" t="s">
        <v>13</v>
      </c>
      <c r="E48" s="2">
        <v>2</v>
      </c>
      <c r="F48" s="428"/>
      <c r="G48" s="2">
        <f t="shared" si="0"/>
        <v>59.200000000000017</v>
      </c>
    </row>
    <row r="49" spans="1:7">
      <c r="B49" s="422"/>
      <c r="C49" s="422"/>
      <c r="D49" t="s">
        <v>14</v>
      </c>
      <c r="E49" s="2">
        <v>60</v>
      </c>
      <c r="F49" s="428"/>
      <c r="G49" s="2">
        <f t="shared" si="0"/>
        <v>119.20000000000002</v>
      </c>
    </row>
    <row r="50" spans="1:7">
      <c r="B50" s="422"/>
      <c r="C50" s="422"/>
      <c r="D50" t="s">
        <v>15</v>
      </c>
      <c r="E50" s="2">
        <v>2</v>
      </c>
      <c r="F50" s="428"/>
      <c r="G50" s="2">
        <f t="shared" si="0"/>
        <v>121.20000000000002</v>
      </c>
    </row>
    <row r="51" spans="1:7">
      <c r="A51" s="3">
        <v>42916</v>
      </c>
      <c r="B51" s="422" t="s">
        <v>69</v>
      </c>
      <c r="C51" s="422" t="s">
        <v>21</v>
      </c>
      <c r="D51" t="s">
        <v>14</v>
      </c>
      <c r="E51" s="2"/>
      <c r="F51" s="428">
        <v>60</v>
      </c>
      <c r="G51" s="2">
        <f t="shared" si="0"/>
        <v>61.200000000000017</v>
      </c>
    </row>
    <row r="52" spans="1:7">
      <c r="A52" s="3">
        <v>42916</v>
      </c>
      <c r="B52" s="422" t="s">
        <v>69</v>
      </c>
      <c r="C52" s="422" t="s">
        <v>21</v>
      </c>
      <c r="D52" t="s">
        <v>15</v>
      </c>
      <c r="E52" s="2"/>
      <c r="F52" s="428">
        <v>2</v>
      </c>
      <c r="G52" s="2">
        <f t="shared" si="0"/>
        <v>59.200000000000017</v>
      </c>
    </row>
    <row r="53" spans="1:7">
      <c r="A53" s="3">
        <v>43116</v>
      </c>
      <c r="B53" s="422">
        <v>14425</v>
      </c>
      <c r="C53" s="422" t="s">
        <v>21</v>
      </c>
      <c r="D53" t="s">
        <v>12</v>
      </c>
      <c r="E53" s="2"/>
      <c r="F53" s="428">
        <v>57.2</v>
      </c>
      <c r="G53" s="2">
        <f t="shared" si="0"/>
        <v>2.0000000000000142</v>
      </c>
    </row>
    <row r="54" spans="1:7">
      <c r="A54" s="3">
        <v>43116</v>
      </c>
      <c r="B54" s="422">
        <v>14425</v>
      </c>
      <c r="C54" s="422" t="s">
        <v>21</v>
      </c>
      <c r="D54" t="s">
        <v>13</v>
      </c>
      <c r="E54" s="2"/>
      <c r="F54" s="428">
        <v>2</v>
      </c>
      <c r="G54" s="2">
        <f t="shared" si="0"/>
        <v>1.4210854715202004E-14</v>
      </c>
    </row>
    <row r="55" spans="1:7">
      <c r="A55" s="3">
        <v>42947</v>
      </c>
      <c r="B55" s="422" t="s">
        <v>10</v>
      </c>
      <c r="C55" s="422" t="s">
        <v>22</v>
      </c>
      <c r="D55" t="s">
        <v>12</v>
      </c>
      <c r="E55" s="2">
        <v>52.1</v>
      </c>
      <c r="F55" s="428"/>
      <c r="G55" s="2">
        <f t="shared" si="0"/>
        <v>52.100000000000016</v>
      </c>
    </row>
    <row r="56" spans="1:7">
      <c r="B56" s="422"/>
      <c r="C56" s="422"/>
      <c r="D56" t="s">
        <v>13</v>
      </c>
      <c r="E56" s="2">
        <v>2</v>
      </c>
      <c r="F56" s="428"/>
      <c r="G56" s="2">
        <f t="shared" si="0"/>
        <v>54.100000000000016</v>
      </c>
    </row>
    <row r="57" spans="1:7">
      <c r="B57" s="422"/>
      <c r="C57" s="422"/>
      <c r="D57" t="s">
        <v>14</v>
      </c>
      <c r="E57" s="2">
        <v>60</v>
      </c>
      <c r="F57" s="428"/>
      <c r="G57" s="2">
        <f t="shared" si="0"/>
        <v>114.10000000000002</v>
      </c>
    </row>
    <row r="58" spans="1:7">
      <c r="B58" s="422"/>
      <c r="C58" s="422"/>
      <c r="D58" t="s">
        <v>15</v>
      </c>
      <c r="E58" s="2">
        <v>2</v>
      </c>
      <c r="F58" s="428"/>
      <c r="G58" s="2">
        <f t="shared" si="0"/>
        <v>116.10000000000002</v>
      </c>
    </row>
    <row r="59" spans="1:7">
      <c r="A59" s="3">
        <v>42945</v>
      </c>
      <c r="B59" s="422" t="s">
        <v>69</v>
      </c>
      <c r="C59" s="422" t="s">
        <v>22</v>
      </c>
      <c r="D59" t="s">
        <v>14</v>
      </c>
      <c r="E59" s="2"/>
      <c r="F59" s="428">
        <v>60</v>
      </c>
      <c r="G59" s="2">
        <f t="shared" si="0"/>
        <v>56.100000000000023</v>
      </c>
    </row>
    <row r="60" spans="1:7">
      <c r="A60" s="3">
        <v>42945</v>
      </c>
      <c r="B60" s="422" t="s">
        <v>69</v>
      </c>
      <c r="C60" s="422" t="s">
        <v>22</v>
      </c>
      <c r="D60" t="s">
        <v>15</v>
      </c>
      <c r="E60" s="2"/>
      <c r="F60" s="428">
        <v>2</v>
      </c>
      <c r="G60" s="2">
        <f t="shared" si="0"/>
        <v>54.100000000000023</v>
      </c>
    </row>
    <row r="61" spans="1:7">
      <c r="A61" s="3">
        <v>43116</v>
      </c>
      <c r="B61" s="422">
        <v>14426</v>
      </c>
      <c r="C61" s="422" t="s">
        <v>22</v>
      </c>
      <c r="D61" t="s">
        <v>12</v>
      </c>
      <c r="E61" s="2"/>
      <c r="F61" s="428">
        <v>52.1</v>
      </c>
      <c r="G61" s="2">
        <f t="shared" si="0"/>
        <v>2.0000000000000213</v>
      </c>
    </row>
    <row r="62" spans="1:7">
      <c r="A62" s="3">
        <v>43116</v>
      </c>
      <c r="B62" s="422">
        <v>14426</v>
      </c>
      <c r="C62" s="422" t="s">
        <v>22</v>
      </c>
      <c r="D62" t="s">
        <v>13</v>
      </c>
      <c r="E62" s="2"/>
      <c r="F62" s="428">
        <v>2</v>
      </c>
      <c r="G62" s="2">
        <f t="shared" si="0"/>
        <v>2.1316282072803006E-14</v>
      </c>
    </row>
    <row r="63" spans="1:7">
      <c r="A63" s="3">
        <v>42978</v>
      </c>
      <c r="B63" s="422" t="s">
        <v>10</v>
      </c>
      <c r="C63" s="422" t="s">
        <v>23</v>
      </c>
      <c r="D63" t="s">
        <v>12</v>
      </c>
      <c r="E63" s="2">
        <v>52.1</v>
      </c>
      <c r="F63" s="428"/>
      <c r="G63" s="2">
        <f t="shared" si="0"/>
        <v>52.100000000000023</v>
      </c>
    </row>
    <row r="64" spans="1:7">
      <c r="B64" s="422"/>
      <c r="C64" s="422"/>
      <c r="D64" t="s">
        <v>13</v>
      </c>
      <c r="E64" s="2">
        <v>2</v>
      </c>
      <c r="F64" s="428"/>
      <c r="G64" s="2">
        <f t="shared" si="0"/>
        <v>54.100000000000023</v>
      </c>
    </row>
    <row r="65" spans="1:7">
      <c r="B65" s="422"/>
      <c r="C65" s="422"/>
      <c r="D65" t="s">
        <v>14</v>
      </c>
      <c r="E65" s="2">
        <v>60</v>
      </c>
      <c r="F65" s="428"/>
      <c r="G65" s="2">
        <f t="shared" si="0"/>
        <v>114.10000000000002</v>
      </c>
    </row>
    <row r="66" spans="1:7">
      <c r="B66" s="422"/>
      <c r="C66" s="422"/>
      <c r="D66" t="s">
        <v>15</v>
      </c>
      <c r="E66" s="2">
        <v>2</v>
      </c>
      <c r="F66" s="428"/>
      <c r="G66" s="2">
        <f t="shared" si="0"/>
        <v>116.10000000000002</v>
      </c>
    </row>
    <row r="67" spans="1:7">
      <c r="A67" s="3">
        <v>42978</v>
      </c>
      <c r="B67" s="422" t="s">
        <v>69</v>
      </c>
      <c r="C67" s="422" t="s">
        <v>23</v>
      </c>
      <c r="D67" t="s">
        <v>14</v>
      </c>
      <c r="E67" s="2"/>
      <c r="F67" s="428">
        <v>60</v>
      </c>
      <c r="G67" s="2">
        <f t="shared" si="0"/>
        <v>56.100000000000023</v>
      </c>
    </row>
    <row r="68" spans="1:7">
      <c r="A68" s="3">
        <v>42978</v>
      </c>
      <c r="B68" s="422" t="s">
        <v>69</v>
      </c>
      <c r="C68" s="422" t="s">
        <v>23</v>
      </c>
      <c r="D68" t="s">
        <v>15</v>
      </c>
      <c r="E68" s="2"/>
      <c r="F68" s="428">
        <v>2</v>
      </c>
      <c r="G68" s="2">
        <f t="shared" si="0"/>
        <v>54.100000000000023</v>
      </c>
    </row>
    <row r="69" spans="1:7">
      <c r="A69" s="3">
        <v>43116</v>
      </c>
      <c r="B69" s="422">
        <v>14427</v>
      </c>
      <c r="C69" s="422" t="s">
        <v>23</v>
      </c>
      <c r="D69" t="s">
        <v>12</v>
      </c>
      <c r="E69" s="2"/>
      <c r="F69" s="428">
        <v>52.1</v>
      </c>
      <c r="G69" s="2">
        <f t="shared" si="0"/>
        <v>2.0000000000000213</v>
      </c>
    </row>
    <row r="70" spans="1:7">
      <c r="A70" s="3">
        <v>43116</v>
      </c>
      <c r="B70" s="422">
        <v>14427</v>
      </c>
      <c r="C70" s="422" t="s">
        <v>23</v>
      </c>
      <c r="D70" t="s">
        <v>13</v>
      </c>
      <c r="E70" s="2"/>
      <c r="F70" s="428">
        <v>2</v>
      </c>
      <c r="G70" s="2">
        <f t="shared" si="0"/>
        <v>2.1316282072803006E-14</v>
      </c>
    </row>
    <row r="71" spans="1:7">
      <c r="A71" s="3">
        <v>43008</v>
      </c>
      <c r="B71" s="422" t="s">
        <v>10</v>
      </c>
      <c r="C71" s="422" t="s">
        <v>24</v>
      </c>
      <c r="D71" t="s">
        <v>12</v>
      </c>
      <c r="E71" s="2">
        <v>61.9</v>
      </c>
      <c r="F71" s="428"/>
      <c r="G71" s="2">
        <f t="shared" si="0"/>
        <v>61.90000000000002</v>
      </c>
    </row>
    <row r="72" spans="1:7">
      <c r="B72" s="422"/>
      <c r="C72" s="422"/>
      <c r="D72" t="s">
        <v>13</v>
      </c>
      <c r="E72" s="2">
        <v>2</v>
      </c>
      <c r="F72" s="428"/>
      <c r="G72" s="2">
        <f t="shared" si="0"/>
        <v>63.90000000000002</v>
      </c>
    </row>
    <row r="73" spans="1:7">
      <c r="B73" s="422"/>
      <c r="C73" s="422"/>
      <c r="D73" t="s">
        <v>14</v>
      </c>
      <c r="E73" s="2">
        <v>60</v>
      </c>
      <c r="F73" s="428"/>
      <c r="G73" s="2">
        <f t="shared" si="0"/>
        <v>123.90000000000002</v>
      </c>
    </row>
    <row r="74" spans="1:7">
      <c r="B74" s="422"/>
      <c r="C74" s="422"/>
      <c r="D74" t="s">
        <v>15</v>
      </c>
      <c r="E74" s="2">
        <v>2</v>
      </c>
      <c r="F74" s="428"/>
      <c r="G74" s="2">
        <f t="shared" si="0"/>
        <v>125.90000000000002</v>
      </c>
    </row>
    <row r="75" spans="1:7">
      <c r="A75" s="3">
        <v>42788</v>
      </c>
      <c r="B75" s="422"/>
      <c r="C75" s="422"/>
      <c r="D75" t="s">
        <v>70</v>
      </c>
      <c r="E75" s="2">
        <v>85</v>
      </c>
      <c r="F75" s="428"/>
      <c r="G75" s="2">
        <f t="shared" si="0"/>
        <v>210.90000000000003</v>
      </c>
    </row>
    <row r="76" spans="1:7">
      <c r="A76" s="3">
        <v>42823</v>
      </c>
      <c r="B76" s="422"/>
      <c r="C76" s="422"/>
      <c r="D76" t="s">
        <v>70</v>
      </c>
      <c r="E76" s="2">
        <v>85</v>
      </c>
      <c r="F76" s="428"/>
      <c r="G76" s="2">
        <f t="shared" si="0"/>
        <v>295.90000000000003</v>
      </c>
    </row>
    <row r="77" spans="1:7">
      <c r="A77" s="3">
        <v>43008</v>
      </c>
      <c r="B77" s="422" t="s">
        <v>69</v>
      </c>
      <c r="C77" s="422" t="s">
        <v>24</v>
      </c>
      <c r="D77" t="s">
        <v>14</v>
      </c>
      <c r="E77" s="2"/>
      <c r="F77" s="428">
        <v>60</v>
      </c>
      <c r="G77" s="2">
        <f t="shared" si="0"/>
        <v>235.90000000000003</v>
      </c>
    </row>
    <row r="78" spans="1:7">
      <c r="A78" s="3">
        <v>43008</v>
      </c>
      <c r="B78" s="422" t="s">
        <v>69</v>
      </c>
      <c r="C78" s="422" t="s">
        <v>24</v>
      </c>
      <c r="D78" t="s">
        <v>15</v>
      </c>
      <c r="E78" s="2"/>
      <c r="F78" s="428">
        <v>2</v>
      </c>
      <c r="G78" s="2">
        <f t="shared" si="0"/>
        <v>233.90000000000003</v>
      </c>
    </row>
    <row r="79" spans="1:7">
      <c r="A79" s="3">
        <v>43067</v>
      </c>
      <c r="B79" s="422" t="s">
        <v>61</v>
      </c>
      <c r="C79" s="4">
        <v>42788</v>
      </c>
      <c r="D79" t="s">
        <v>70</v>
      </c>
      <c r="E79" s="2"/>
      <c r="F79" s="428">
        <v>85</v>
      </c>
      <c r="G79" s="2">
        <f t="shared" si="0"/>
        <v>148.90000000000003</v>
      </c>
    </row>
    <row r="80" spans="1:7">
      <c r="A80" s="3">
        <v>43067</v>
      </c>
      <c r="B80" s="422" t="s">
        <v>61</v>
      </c>
      <c r="C80" s="4">
        <v>42823</v>
      </c>
      <c r="D80" t="s">
        <v>70</v>
      </c>
      <c r="E80" s="2"/>
      <c r="F80" s="428">
        <v>85</v>
      </c>
      <c r="G80" s="2">
        <f t="shared" ref="G80:G158" si="1">+G79+E80-F80</f>
        <v>63.900000000000034</v>
      </c>
    </row>
    <row r="81" spans="1:7">
      <c r="A81" s="3">
        <v>43116</v>
      </c>
      <c r="B81" s="422">
        <v>14428</v>
      </c>
      <c r="C81" s="4" t="s">
        <v>24</v>
      </c>
      <c r="D81" t="s">
        <v>12</v>
      </c>
      <c r="E81" s="2"/>
      <c r="F81" s="428">
        <v>61.9</v>
      </c>
      <c r="G81" s="2">
        <f t="shared" si="1"/>
        <v>2.0000000000000355</v>
      </c>
    </row>
    <row r="82" spans="1:7">
      <c r="A82" s="3">
        <v>43116</v>
      </c>
      <c r="B82" s="422">
        <v>14428</v>
      </c>
      <c r="C82" s="4" t="s">
        <v>24</v>
      </c>
      <c r="D82" t="s">
        <v>13</v>
      </c>
      <c r="E82" s="2"/>
      <c r="F82" s="428">
        <v>2</v>
      </c>
      <c r="G82" s="2">
        <f t="shared" si="1"/>
        <v>3.5527136788005009E-14</v>
      </c>
    </row>
    <row r="83" spans="1:7">
      <c r="A83" s="3">
        <v>43039</v>
      </c>
      <c r="B83" s="422" t="s">
        <v>10</v>
      </c>
      <c r="C83" s="422" t="s">
        <v>25</v>
      </c>
      <c r="D83" t="s">
        <v>12</v>
      </c>
      <c r="E83" s="2">
        <v>61.6</v>
      </c>
      <c r="F83" s="428"/>
      <c r="G83" s="2">
        <f t="shared" si="1"/>
        <v>61.600000000000037</v>
      </c>
    </row>
    <row r="84" spans="1:7">
      <c r="B84" s="422"/>
      <c r="C84" s="422"/>
      <c r="D84" t="s">
        <v>13</v>
      </c>
      <c r="E84" s="2">
        <v>2</v>
      </c>
      <c r="F84" s="428"/>
      <c r="G84" s="2">
        <f t="shared" si="1"/>
        <v>63.600000000000037</v>
      </c>
    </row>
    <row r="85" spans="1:7">
      <c r="B85" s="422"/>
      <c r="C85" s="422"/>
      <c r="D85" t="s">
        <v>14</v>
      </c>
      <c r="E85" s="2">
        <v>60</v>
      </c>
      <c r="F85" s="428"/>
      <c r="G85" s="2">
        <f t="shared" si="1"/>
        <v>123.60000000000004</v>
      </c>
    </row>
    <row r="86" spans="1:7">
      <c r="B86" s="422"/>
      <c r="C86" s="422"/>
      <c r="D86" t="s">
        <v>15</v>
      </c>
      <c r="E86" s="2">
        <v>2</v>
      </c>
      <c r="F86" s="428"/>
      <c r="G86" s="2">
        <f t="shared" si="1"/>
        <v>125.60000000000004</v>
      </c>
    </row>
    <row r="87" spans="1:7">
      <c r="A87" s="3">
        <v>43039</v>
      </c>
      <c r="B87" s="422" t="s">
        <v>69</v>
      </c>
      <c r="C87" s="422" t="s">
        <v>25</v>
      </c>
      <c r="D87" t="s">
        <v>14</v>
      </c>
      <c r="E87" s="2"/>
      <c r="F87" s="428">
        <v>60</v>
      </c>
      <c r="G87" s="2">
        <f t="shared" si="1"/>
        <v>65.600000000000037</v>
      </c>
    </row>
    <row r="88" spans="1:7">
      <c r="A88" s="3">
        <v>43039</v>
      </c>
      <c r="B88" s="422" t="s">
        <v>69</v>
      </c>
      <c r="C88" s="422" t="s">
        <v>25</v>
      </c>
      <c r="D88" t="s">
        <v>15</v>
      </c>
      <c r="E88" s="2"/>
      <c r="F88" s="428">
        <v>2</v>
      </c>
      <c r="G88" s="2">
        <f t="shared" si="1"/>
        <v>63.600000000000037</v>
      </c>
    </row>
    <row r="89" spans="1:7">
      <c r="A89" s="3">
        <v>43116</v>
      </c>
      <c r="B89" s="422">
        <v>14429</v>
      </c>
      <c r="C89" s="422" t="s">
        <v>25</v>
      </c>
      <c r="D89" t="s">
        <v>12</v>
      </c>
      <c r="E89" s="2"/>
      <c r="F89" s="428">
        <v>61.6</v>
      </c>
      <c r="G89" s="2">
        <f t="shared" si="1"/>
        <v>2.0000000000000355</v>
      </c>
    </row>
    <row r="90" spans="1:7">
      <c r="A90" s="3">
        <v>43116</v>
      </c>
      <c r="B90" s="422">
        <v>14429</v>
      </c>
      <c r="C90" s="422" t="s">
        <v>25</v>
      </c>
      <c r="D90" t="s">
        <v>13</v>
      </c>
      <c r="E90" s="2"/>
      <c r="F90" s="428">
        <v>2</v>
      </c>
      <c r="G90" s="2">
        <f t="shared" si="1"/>
        <v>3.5527136788005009E-14</v>
      </c>
    </row>
    <row r="91" spans="1:7">
      <c r="A91" s="31">
        <v>43069</v>
      </c>
      <c r="B91" s="421" t="s">
        <v>10</v>
      </c>
      <c r="C91" s="421" t="s">
        <v>26</v>
      </c>
      <c r="D91" t="s">
        <v>12</v>
      </c>
      <c r="E91" s="2">
        <v>65.7</v>
      </c>
      <c r="F91" s="428"/>
      <c r="G91" s="2">
        <f t="shared" si="1"/>
        <v>65.700000000000045</v>
      </c>
    </row>
    <row r="92" spans="1:7">
      <c r="A92" s="31"/>
      <c r="B92" s="421"/>
      <c r="C92" s="421"/>
      <c r="D92" t="s">
        <v>13</v>
      </c>
      <c r="E92" s="2">
        <v>2</v>
      </c>
      <c r="F92" s="428"/>
      <c r="G92" s="2">
        <f t="shared" si="1"/>
        <v>67.700000000000045</v>
      </c>
    </row>
    <row r="93" spans="1:7">
      <c r="B93" s="422"/>
      <c r="C93" s="422"/>
      <c r="D93" t="s">
        <v>14</v>
      </c>
      <c r="E93" s="2">
        <v>60</v>
      </c>
      <c r="F93" s="428"/>
      <c r="G93" s="2">
        <f t="shared" si="1"/>
        <v>127.70000000000005</v>
      </c>
    </row>
    <row r="94" spans="1:7">
      <c r="B94" s="422"/>
      <c r="C94" s="422"/>
      <c r="D94" t="s">
        <v>15</v>
      </c>
      <c r="E94" s="2">
        <v>2</v>
      </c>
      <c r="F94" s="428"/>
      <c r="G94" s="2">
        <f t="shared" si="1"/>
        <v>129.70000000000005</v>
      </c>
    </row>
    <row r="95" spans="1:7">
      <c r="B95" s="422"/>
      <c r="C95" s="422"/>
      <c r="D95" t="s">
        <v>411</v>
      </c>
      <c r="E95" s="2">
        <v>10</v>
      </c>
      <c r="F95" s="428"/>
      <c r="G95" s="2">
        <f t="shared" si="1"/>
        <v>139.70000000000005</v>
      </c>
    </row>
    <row r="96" spans="1:7">
      <c r="B96" s="422"/>
      <c r="C96" s="422"/>
      <c r="D96" t="s">
        <v>44</v>
      </c>
      <c r="E96" s="2">
        <v>10</v>
      </c>
      <c r="F96" s="428"/>
      <c r="G96" s="2">
        <f t="shared" si="1"/>
        <v>149.70000000000005</v>
      </c>
    </row>
    <row r="97" spans="1:7">
      <c r="A97" s="3">
        <v>43069</v>
      </c>
      <c r="B97" s="422" t="s">
        <v>69</v>
      </c>
      <c r="C97" s="422" t="s">
        <v>26</v>
      </c>
      <c r="D97" t="s">
        <v>14</v>
      </c>
      <c r="E97" s="2"/>
      <c r="F97" s="428">
        <v>16</v>
      </c>
      <c r="G97" s="2">
        <f t="shared" si="1"/>
        <v>133.70000000000005</v>
      </c>
    </row>
    <row r="98" spans="1:7">
      <c r="A98" s="3">
        <v>43116</v>
      </c>
      <c r="B98" s="422">
        <v>14430</v>
      </c>
      <c r="C98" s="422" t="s">
        <v>26</v>
      </c>
      <c r="D98" t="s">
        <v>12</v>
      </c>
      <c r="E98" s="2"/>
      <c r="F98" s="428">
        <v>65.7</v>
      </c>
      <c r="G98" s="2">
        <f t="shared" si="1"/>
        <v>68.000000000000043</v>
      </c>
    </row>
    <row r="99" spans="1:7">
      <c r="A99" s="3">
        <v>43116</v>
      </c>
      <c r="B99" s="422">
        <v>14430</v>
      </c>
      <c r="C99" s="422" t="s">
        <v>26</v>
      </c>
      <c r="D99" t="s">
        <v>13</v>
      </c>
      <c r="E99" s="2"/>
      <c r="F99" s="428">
        <v>2</v>
      </c>
      <c r="G99" s="2">
        <f t="shared" si="1"/>
        <v>66.000000000000043</v>
      </c>
    </row>
    <row r="100" spans="1:7">
      <c r="A100" s="3">
        <v>42920</v>
      </c>
      <c r="B100" s="422">
        <v>5568</v>
      </c>
      <c r="C100" s="422" t="s">
        <v>26</v>
      </c>
      <c r="D100" t="s">
        <v>44</v>
      </c>
      <c r="E100" s="2"/>
      <c r="F100" s="428">
        <v>10</v>
      </c>
      <c r="G100" s="2">
        <f t="shared" si="1"/>
        <v>56.000000000000043</v>
      </c>
    </row>
    <row r="101" spans="1:7">
      <c r="A101" s="3">
        <v>43271</v>
      </c>
      <c r="B101" s="422">
        <v>15516</v>
      </c>
      <c r="C101" s="422" t="s">
        <v>26</v>
      </c>
      <c r="D101" t="s">
        <v>14</v>
      </c>
      <c r="E101" s="2"/>
      <c r="F101" s="428">
        <v>44</v>
      </c>
      <c r="G101" s="2">
        <f t="shared" si="1"/>
        <v>12.000000000000043</v>
      </c>
    </row>
    <row r="102" spans="1:7">
      <c r="A102" s="3">
        <v>43271</v>
      </c>
      <c r="B102" s="422">
        <v>15516</v>
      </c>
      <c r="C102" s="422" t="s">
        <v>26</v>
      </c>
      <c r="D102" t="s">
        <v>15</v>
      </c>
      <c r="E102" s="2"/>
      <c r="F102" s="428">
        <v>2</v>
      </c>
      <c r="G102" s="2">
        <f t="shared" si="1"/>
        <v>10.000000000000043</v>
      </c>
    </row>
    <row r="103" spans="1:7">
      <c r="A103" s="3">
        <v>43271</v>
      </c>
      <c r="B103" s="422">
        <v>15516</v>
      </c>
      <c r="C103" s="422" t="s">
        <v>26</v>
      </c>
      <c r="D103" t="s">
        <v>411</v>
      </c>
      <c r="E103" s="2"/>
      <c r="F103" s="428">
        <v>10</v>
      </c>
      <c r="G103" s="2">
        <f t="shared" si="1"/>
        <v>4.2632564145606011E-14</v>
      </c>
    </row>
    <row r="104" spans="1:7">
      <c r="A104" s="31">
        <v>43100</v>
      </c>
      <c r="B104" s="421" t="s">
        <v>10</v>
      </c>
      <c r="C104" s="421" t="s">
        <v>27</v>
      </c>
      <c r="D104" t="s">
        <v>12</v>
      </c>
      <c r="E104" s="2">
        <v>71.5</v>
      </c>
      <c r="F104" s="428"/>
      <c r="G104" s="2">
        <f t="shared" si="1"/>
        <v>71.500000000000043</v>
      </c>
    </row>
    <row r="105" spans="1:7">
      <c r="A105" s="31"/>
      <c r="B105" s="421"/>
      <c r="C105" s="421"/>
      <c r="D105" t="s">
        <v>13</v>
      </c>
      <c r="E105" s="2">
        <v>2</v>
      </c>
      <c r="F105" s="428"/>
      <c r="G105" s="2">
        <f t="shared" si="1"/>
        <v>73.500000000000043</v>
      </c>
    </row>
    <row r="106" spans="1:7">
      <c r="B106" s="422"/>
      <c r="C106" s="422"/>
      <c r="D106" t="s">
        <v>14</v>
      </c>
      <c r="E106" s="2">
        <v>60</v>
      </c>
      <c r="F106" s="428"/>
      <c r="G106" s="2">
        <f t="shared" si="1"/>
        <v>133.50000000000006</v>
      </c>
    </row>
    <row r="107" spans="1:7">
      <c r="B107" s="422"/>
      <c r="C107" s="422"/>
      <c r="D107" t="s">
        <v>15</v>
      </c>
      <c r="E107" s="2">
        <v>2</v>
      </c>
      <c r="F107" s="428"/>
      <c r="G107" s="2">
        <f t="shared" si="1"/>
        <v>135.50000000000006</v>
      </c>
    </row>
    <row r="108" spans="1:7">
      <c r="A108" s="3">
        <v>43099</v>
      </c>
      <c r="B108" s="422" t="s">
        <v>69</v>
      </c>
      <c r="C108" s="422" t="s">
        <v>27</v>
      </c>
      <c r="D108" t="s">
        <v>14</v>
      </c>
      <c r="E108" s="2"/>
      <c r="F108" s="428">
        <v>18</v>
      </c>
      <c r="G108" s="2">
        <f t="shared" si="1"/>
        <v>117.50000000000006</v>
      </c>
    </row>
    <row r="109" spans="1:7">
      <c r="A109" s="3">
        <v>43271</v>
      </c>
      <c r="B109" s="422">
        <v>15516</v>
      </c>
      <c r="C109" s="422" t="s">
        <v>27</v>
      </c>
      <c r="D109" t="s">
        <v>12</v>
      </c>
      <c r="E109" s="2"/>
      <c r="F109" s="428">
        <v>71.5</v>
      </c>
      <c r="G109" s="2">
        <f t="shared" si="1"/>
        <v>46.000000000000057</v>
      </c>
    </row>
    <row r="110" spans="1:7">
      <c r="A110" s="3">
        <v>43271</v>
      </c>
      <c r="B110" s="422">
        <v>15516</v>
      </c>
      <c r="C110" s="422" t="s">
        <v>27</v>
      </c>
      <c r="D110" t="s">
        <v>13</v>
      </c>
      <c r="E110" s="2"/>
      <c r="F110" s="428">
        <v>2</v>
      </c>
      <c r="G110" s="2">
        <f t="shared" si="1"/>
        <v>44.000000000000057</v>
      </c>
    </row>
    <row r="111" spans="1:7">
      <c r="A111" s="3">
        <v>43271</v>
      </c>
      <c r="B111" s="422">
        <v>15516</v>
      </c>
      <c r="C111" s="422" t="s">
        <v>27</v>
      </c>
      <c r="D111" t="s">
        <v>14</v>
      </c>
      <c r="E111" s="2"/>
      <c r="F111" s="428">
        <v>42</v>
      </c>
      <c r="G111" s="2">
        <f t="shared" si="1"/>
        <v>2.0000000000000568</v>
      </c>
    </row>
    <row r="112" spans="1:7">
      <c r="A112" s="3">
        <v>43271</v>
      </c>
      <c r="B112" s="422">
        <v>15516</v>
      </c>
      <c r="C112" s="422" t="s">
        <v>27</v>
      </c>
      <c r="D112" t="s">
        <v>15</v>
      </c>
      <c r="E112" s="2"/>
      <c r="F112" s="428">
        <v>2</v>
      </c>
      <c r="G112" s="2">
        <f t="shared" si="1"/>
        <v>5.6843418860808015E-14</v>
      </c>
    </row>
    <row r="113" spans="1:7">
      <c r="A113" s="31">
        <v>43131</v>
      </c>
      <c r="B113" s="421" t="s">
        <v>10</v>
      </c>
      <c r="C113" s="421" t="s">
        <v>11</v>
      </c>
      <c r="D113" t="s">
        <v>12</v>
      </c>
      <c r="E113" s="2">
        <v>8</v>
      </c>
      <c r="F113" s="428"/>
      <c r="G113" s="2">
        <f t="shared" si="1"/>
        <v>8.0000000000000568</v>
      </c>
    </row>
    <row r="114" spans="1:7">
      <c r="A114" s="31"/>
      <c r="B114" s="421"/>
      <c r="C114" s="421"/>
      <c r="D114" t="s">
        <v>13</v>
      </c>
      <c r="E114" s="2">
        <v>2</v>
      </c>
      <c r="F114" s="428"/>
      <c r="G114" s="2">
        <f t="shared" si="1"/>
        <v>10.000000000000057</v>
      </c>
    </row>
    <row r="115" spans="1:7">
      <c r="B115" s="422"/>
      <c r="C115" s="422"/>
      <c r="D115" t="s">
        <v>14</v>
      </c>
      <c r="E115" s="2">
        <v>60</v>
      </c>
      <c r="F115" s="428"/>
      <c r="G115" s="2">
        <f t="shared" si="1"/>
        <v>70.000000000000057</v>
      </c>
    </row>
    <row r="116" spans="1:7">
      <c r="B116" s="422"/>
      <c r="C116" s="422"/>
      <c r="D116" t="s">
        <v>15</v>
      </c>
      <c r="E116" s="2">
        <v>2</v>
      </c>
      <c r="F116" s="428"/>
      <c r="G116" s="2">
        <f t="shared" si="1"/>
        <v>72.000000000000057</v>
      </c>
    </row>
    <row r="117" spans="1:7">
      <c r="A117" s="3">
        <v>43154</v>
      </c>
      <c r="B117" s="422">
        <v>14703</v>
      </c>
      <c r="C117" s="422" t="s">
        <v>11</v>
      </c>
      <c r="D117" t="s">
        <v>12</v>
      </c>
      <c r="E117" s="2"/>
      <c r="F117" s="428">
        <v>8</v>
      </c>
      <c r="G117" s="2">
        <f t="shared" si="1"/>
        <v>64.000000000000057</v>
      </c>
    </row>
    <row r="118" spans="1:7">
      <c r="A118" s="3">
        <v>43154</v>
      </c>
      <c r="B118" s="422">
        <v>14703</v>
      </c>
      <c r="C118" s="422" t="s">
        <v>11</v>
      </c>
      <c r="D118" t="s">
        <v>13</v>
      </c>
      <c r="E118" s="2"/>
      <c r="F118" s="428">
        <v>2</v>
      </c>
      <c r="G118" s="2">
        <f t="shared" si="1"/>
        <v>62.000000000000057</v>
      </c>
    </row>
    <row r="119" spans="1:7">
      <c r="A119" s="3">
        <v>43271</v>
      </c>
      <c r="B119" s="422">
        <v>15517</v>
      </c>
      <c r="C119" s="422" t="s">
        <v>11</v>
      </c>
      <c r="D119" t="s">
        <v>14</v>
      </c>
      <c r="E119" s="2"/>
      <c r="F119" s="428">
        <v>60</v>
      </c>
      <c r="G119" s="2">
        <f t="shared" si="1"/>
        <v>2.0000000000000568</v>
      </c>
    </row>
    <row r="120" spans="1:7">
      <c r="A120" s="3">
        <v>43271</v>
      </c>
      <c r="B120" s="422">
        <v>15517</v>
      </c>
      <c r="C120" s="422" t="s">
        <v>11</v>
      </c>
      <c r="D120" t="s">
        <v>15</v>
      </c>
      <c r="E120" s="2"/>
      <c r="F120" s="428">
        <v>2</v>
      </c>
      <c r="G120" s="2">
        <f t="shared" si="1"/>
        <v>5.6843418860808015E-14</v>
      </c>
    </row>
    <row r="121" spans="1:7">
      <c r="A121" s="31">
        <v>43159</v>
      </c>
      <c r="B121" s="421" t="s">
        <v>10</v>
      </c>
      <c r="C121" s="421" t="s">
        <v>17</v>
      </c>
      <c r="D121" t="s">
        <v>12</v>
      </c>
      <c r="E121" s="2">
        <v>9.9</v>
      </c>
      <c r="F121" s="428"/>
      <c r="G121" s="2">
        <f t="shared" si="1"/>
        <v>9.9000000000000572</v>
      </c>
    </row>
    <row r="122" spans="1:7">
      <c r="A122" s="31"/>
      <c r="B122" s="421"/>
      <c r="C122" s="421"/>
      <c r="D122" t="s">
        <v>13</v>
      </c>
      <c r="E122" s="2">
        <v>2</v>
      </c>
      <c r="F122" s="428"/>
      <c r="G122" s="2">
        <f t="shared" si="1"/>
        <v>11.900000000000057</v>
      </c>
    </row>
    <row r="123" spans="1:7">
      <c r="B123" s="422"/>
      <c r="C123" s="422"/>
      <c r="D123" t="s">
        <v>14</v>
      </c>
      <c r="E123" s="2">
        <v>56</v>
      </c>
      <c r="F123" s="428"/>
      <c r="G123" s="2">
        <f t="shared" si="1"/>
        <v>67.900000000000063</v>
      </c>
    </row>
    <row r="124" spans="1:7">
      <c r="B124" s="422"/>
      <c r="C124" s="422"/>
      <c r="D124" t="s">
        <v>15</v>
      </c>
      <c r="E124" s="2">
        <v>5</v>
      </c>
      <c r="F124" s="428"/>
      <c r="G124" s="2">
        <f t="shared" si="1"/>
        <v>72.900000000000063</v>
      </c>
    </row>
    <row r="125" spans="1:7">
      <c r="B125" s="422"/>
      <c r="C125" s="422"/>
      <c r="D125" t="s">
        <v>44</v>
      </c>
      <c r="E125" s="2">
        <v>6</v>
      </c>
      <c r="F125" s="428"/>
      <c r="G125" s="2">
        <f t="shared" si="1"/>
        <v>78.900000000000063</v>
      </c>
    </row>
    <row r="126" spans="1:7">
      <c r="A126" s="3">
        <v>43434</v>
      </c>
      <c r="B126" s="422"/>
      <c r="C126" s="422"/>
      <c r="D126" t="s">
        <v>70</v>
      </c>
      <c r="E126" s="2">
        <v>85</v>
      </c>
      <c r="F126" s="428"/>
      <c r="G126" s="2">
        <f t="shared" si="1"/>
        <v>163.90000000000006</v>
      </c>
    </row>
    <row r="127" spans="1:7">
      <c r="A127" s="3">
        <v>43159</v>
      </c>
      <c r="B127" s="422" t="s">
        <v>69</v>
      </c>
      <c r="C127" s="422" t="s">
        <v>17</v>
      </c>
      <c r="D127" t="s">
        <v>14</v>
      </c>
      <c r="E127" s="2"/>
      <c r="F127" s="428">
        <v>56</v>
      </c>
      <c r="G127" s="2">
        <f t="shared" si="1"/>
        <v>107.90000000000006</v>
      </c>
    </row>
    <row r="128" spans="1:7">
      <c r="A128" s="3">
        <v>43159</v>
      </c>
      <c r="B128" s="422" t="s">
        <v>69</v>
      </c>
      <c r="C128" s="422" t="s">
        <v>17</v>
      </c>
      <c r="D128" t="s">
        <v>15</v>
      </c>
      <c r="E128" s="2"/>
      <c r="F128" s="428">
        <v>5</v>
      </c>
      <c r="G128" s="2">
        <f t="shared" si="1"/>
        <v>102.90000000000006</v>
      </c>
    </row>
    <row r="129" spans="1:7">
      <c r="A129" s="3">
        <v>43249</v>
      </c>
      <c r="B129" s="422">
        <v>15451</v>
      </c>
      <c r="C129" s="422" t="s">
        <v>17</v>
      </c>
      <c r="D129" t="s">
        <v>12</v>
      </c>
      <c r="E129" s="2"/>
      <c r="F129" s="428">
        <v>9.9</v>
      </c>
      <c r="G129" s="2">
        <f t="shared" si="1"/>
        <v>93.000000000000057</v>
      </c>
    </row>
    <row r="130" spans="1:7">
      <c r="A130" s="3">
        <v>43249</v>
      </c>
      <c r="B130" s="422">
        <v>15451</v>
      </c>
      <c r="C130" s="422" t="s">
        <v>17</v>
      </c>
      <c r="D130" t="s">
        <v>13</v>
      </c>
      <c r="E130" s="2"/>
      <c r="F130" s="428">
        <v>2</v>
      </c>
      <c r="G130" s="2">
        <f t="shared" si="1"/>
        <v>91.000000000000057</v>
      </c>
    </row>
    <row r="131" spans="1:7">
      <c r="A131" s="3">
        <v>43271</v>
      </c>
      <c r="B131" s="422">
        <v>15517</v>
      </c>
      <c r="C131" s="422" t="s">
        <v>17</v>
      </c>
      <c r="D131" t="s">
        <v>44</v>
      </c>
      <c r="E131" s="2"/>
      <c r="F131" s="428">
        <v>6</v>
      </c>
      <c r="G131" s="2">
        <f t="shared" si="1"/>
        <v>85.000000000000057</v>
      </c>
    </row>
    <row r="132" spans="1:7">
      <c r="A132" s="3">
        <v>43284</v>
      </c>
      <c r="B132" s="422">
        <v>15645</v>
      </c>
      <c r="C132" s="422" t="s">
        <v>17</v>
      </c>
      <c r="D132" t="s">
        <v>70</v>
      </c>
      <c r="E132" s="2"/>
      <c r="F132" s="428">
        <v>85</v>
      </c>
      <c r="G132" s="2">
        <f t="shared" si="1"/>
        <v>0</v>
      </c>
    </row>
    <row r="133" spans="1:7">
      <c r="A133" s="31">
        <v>43189</v>
      </c>
      <c r="B133" s="421" t="s">
        <v>10</v>
      </c>
      <c r="C133" s="421" t="s">
        <v>18</v>
      </c>
      <c r="D133" t="s">
        <v>12</v>
      </c>
      <c r="E133" s="2">
        <v>9.5</v>
      </c>
      <c r="F133" s="428"/>
      <c r="G133" s="2">
        <f t="shared" si="1"/>
        <v>9.5</v>
      </c>
    </row>
    <row r="134" spans="1:7">
      <c r="A134" s="31"/>
      <c r="B134" s="421"/>
      <c r="C134" s="421"/>
      <c r="D134" t="s">
        <v>13</v>
      </c>
      <c r="E134" s="2">
        <v>2</v>
      </c>
      <c r="F134" s="428"/>
      <c r="G134" s="2">
        <f t="shared" si="1"/>
        <v>11.5</v>
      </c>
    </row>
    <row r="135" spans="1:7">
      <c r="B135" s="422"/>
      <c r="C135" s="422"/>
      <c r="D135" t="s">
        <v>14</v>
      </c>
      <c r="E135" s="2">
        <v>60</v>
      </c>
      <c r="F135" s="428"/>
      <c r="G135" s="2">
        <f t="shared" si="1"/>
        <v>71.5</v>
      </c>
    </row>
    <row r="136" spans="1:7">
      <c r="B136" s="422"/>
      <c r="C136" s="422"/>
      <c r="D136" t="s">
        <v>15</v>
      </c>
      <c r="E136" s="2">
        <v>5</v>
      </c>
      <c r="F136" s="428"/>
      <c r="G136" s="2">
        <f t="shared" si="1"/>
        <v>76.5</v>
      </c>
    </row>
    <row r="137" spans="1:7">
      <c r="B137" s="422"/>
      <c r="C137" s="422"/>
      <c r="D137" t="s">
        <v>70</v>
      </c>
      <c r="E137" s="2">
        <v>85</v>
      </c>
      <c r="F137" s="428"/>
      <c r="G137" s="2">
        <f t="shared" si="1"/>
        <v>161.5</v>
      </c>
    </row>
    <row r="138" spans="1:7">
      <c r="A138" s="3">
        <v>43190</v>
      </c>
      <c r="B138" s="422" t="s">
        <v>69</v>
      </c>
      <c r="C138" s="422" t="s">
        <v>18</v>
      </c>
      <c r="D138" t="s">
        <v>14</v>
      </c>
      <c r="E138" s="2"/>
      <c r="F138" s="428">
        <v>60</v>
      </c>
      <c r="G138" s="2">
        <f t="shared" si="1"/>
        <v>101.5</v>
      </c>
    </row>
    <row r="139" spans="1:7">
      <c r="A139" s="3">
        <v>43190</v>
      </c>
      <c r="B139" s="422" t="s">
        <v>69</v>
      </c>
      <c r="C139" s="422" t="s">
        <v>18</v>
      </c>
      <c r="D139" t="s">
        <v>15</v>
      </c>
      <c r="E139" s="2"/>
      <c r="F139" s="428">
        <v>5</v>
      </c>
      <c r="G139" s="2">
        <f t="shared" si="1"/>
        <v>96.5</v>
      </c>
    </row>
    <row r="140" spans="1:7">
      <c r="A140" s="3">
        <v>43249</v>
      </c>
      <c r="B140" s="422">
        <v>15451</v>
      </c>
      <c r="C140" s="422" t="s">
        <v>18</v>
      </c>
      <c r="D140" t="s">
        <v>12</v>
      </c>
      <c r="E140" s="2"/>
      <c r="F140" s="428">
        <v>9.5</v>
      </c>
      <c r="G140" s="2">
        <f t="shared" si="1"/>
        <v>87</v>
      </c>
    </row>
    <row r="141" spans="1:7">
      <c r="A141" s="3">
        <v>43249</v>
      </c>
      <c r="B141" s="422">
        <v>15451</v>
      </c>
      <c r="C141" s="422" t="s">
        <v>18</v>
      </c>
      <c r="D141" t="s">
        <v>13</v>
      </c>
      <c r="E141" s="2"/>
      <c r="F141" s="428">
        <v>2</v>
      </c>
      <c r="G141" s="2">
        <f t="shared" si="1"/>
        <v>85</v>
      </c>
    </row>
    <row r="142" spans="1:7">
      <c r="A142" s="3">
        <v>43284</v>
      </c>
      <c r="B142" s="422" t="s">
        <v>61</v>
      </c>
      <c r="C142" s="422" t="s">
        <v>18</v>
      </c>
      <c r="D142" t="s">
        <v>70</v>
      </c>
      <c r="E142" s="2"/>
      <c r="F142" s="428">
        <v>85</v>
      </c>
      <c r="G142" s="2">
        <f t="shared" si="1"/>
        <v>0</v>
      </c>
    </row>
    <row r="143" spans="1:7">
      <c r="A143" s="3">
        <v>43220</v>
      </c>
      <c r="B143" s="422" t="s">
        <v>10</v>
      </c>
      <c r="C143" s="422" t="s">
        <v>19</v>
      </c>
      <c r="D143" t="s">
        <v>12</v>
      </c>
      <c r="E143" s="2">
        <v>9.8000000000000007</v>
      </c>
      <c r="F143" s="428"/>
      <c r="G143" s="2">
        <f t="shared" si="1"/>
        <v>9.8000000000000007</v>
      </c>
    </row>
    <row r="144" spans="1:7">
      <c r="B144" s="422"/>
      <c r="C144" s="422"/>
      <c r="D144" t="s">
        <v>13</v>
      </c>
      <c r="E144" s="2">
        <v>2</v>
      </c>
      <c r="F144" s="428"/>
      <c r="G144" s="2">
        <f t="shared" si="1"/>
        <v>11.8</v>
      </c>
    </row>
    <row r="145" spans="1:7">
      <c r="B145" s="422"/>
      <c r="C145" s="422"/>
      <c r="D145" t="s">
        <v>14</v>
      </c>
      <c r="E145" s="2">
        <v>60</v>
      </c>
      <c r="F145" s="428"/>
      <c r="G145" s="2">
        <f t="shared" si="1"/>
        <v>71.8</v>
      </c>
    </row>
    <row r="146" spans="1:7">
      <c r="B146" s="422"/>
      <c r="C146" s="422"/>
      <c r="D146" t="s">
        <v>15</v>
      </c>
      <c r="E146" s="2">
        <v>5</v>
      </c>
      <c r="F146" s="428"/>
      <c r="G146" s="2">
        <f t="shared" si="1"/>
        <v>76.8</v>
      </c>
    </row>
    <row r="147" spans="1:7">
      <c r="B147" s="422"/>
      <c r="C147" s="422"/>
      <c r="D147" t="s">
        <v>70</v>
      </c>
      <c r="E147" s="2">
        <v>93</v>
      </c>
      <c r="F147" s="428"/>
      <c r="G147" s="2">
        <f t="shared" si="1"/>
        <v>169.8</v>
      </c>
    </row>
    <row r="148" spans="1:7">
      <c r="A148" s="3">
        <v>43220</v>
      </c>
      <c r="B148" s="422" t="s">
        <v>69</v>
      </c>
      <c r="C148" s="422" t="s">
        <v>19</v>
      </c>
      <c r="D148" t="s">
        <v>14</v>
      </c>
      <c r="E148" s="2"/>
      <c r="F148" s="428">
        <v>60</v>
      </c>
      <c r="G148" s="2">
        <f t="shared" si="1"/>
        <v>109.80000000000001</v>
      </c>
    </row>
    <row r="149" spans="1:7">
      <c r="A149" s="3">
        <v>43220</v>
      </c>
      <c r="B149" s="422" t="s">
        <v>69</v>
      </c>
      <c r="C149" s="422" t="s">
        <v>19</v>
      </c>
      <c r="D149" t="s">
        <v>15</v>
      </c>
      <c r="E149" s="2"/>
      <c r="F149" s="428">
        <v>5</v>
      </c>
      <c r="G149" s="2">
        <f t="shared" si="1"/>
        <v>104.80000000000001</v>
      </c>
    </row>
    <row r="150" spans="1:7">
      <c r="A150" s="3">
        <v>43249</v>
      </c>
      <c r="B150" s="422">
        <v>15451</v>
      </c>
      <c r="C150" s="422" t="s">
        <v>19</v>
      </c>
      <c r="D150" t="s">
        <v>12</v>
      </c>
      <c r="E150" s="2"/>
      <c r="F150" s="428">
        <v>9.8000000000000007</v>
      </c>
      <c r="G150" s="2">
        <f t="shared" si="1"/>
        <v>95.000000000000014</v>
      </c>
    </row>
    <row r="151" spans="1:7">
      <c r="A151" s="3">
        <v>43249</v>
      </c>
      <c r="B151" s="422">
        <v>15451</v>
      </c>
      <c r="C151" s="422" t="s">
        <v>19</v>
      </c>
      <c r="D151" t="s">
        <v>13</v>
      </c>
      <c r="E151" s="2"/>
      <c r="F151" s="428">
        <v>2</v>
      </c>
      <c r="G151" s="2">
        <f t="shared" si="1"/>
        <v>93.000000000000014</v>
      </c>
    </row>
    <row r="152" spans="1:7">
      <c r="A152" s="3">
        <v>43284</v>
      </c>
      <c r="B152" s="422" t="s">
        <v>61</v>
      </c>
      <c r="C152" s="422" t="s">
        <v>19</v>
      </c>
      <c r="D152" t="s">
        <v>70</v>
      </c>
      <c r="E152" s="2"/>
      <c r="F152" s="428">
        <v>93</v>
      </c>
      <c r="G152" s="2">
        <f t="shared" si="1"/>
        <v>0</v>
      </c>
    </row>
    <row r="153" spans="1:7">
      <c r="A153" s="3">
        <v>43251</v>
      </c>
      <c r="B153" s="422" t="s">
        <v>10</v>
      </c>
      <c r="C153" s="422" t="s">
        <v>20</v>
      </c>
      <c r="D153" t="s">
        <v>12</v>
      </c>
      <c r="E153" s="2">
        <v>9.1</v>
      </c>
      <c r="F153" s="428"/>
      <c r="G153" s="2">
        <f t="shared" si="1"/>
        <v>9.1</v>
      </c>
    </row>
    <row r="154" spans="1:7">
      <c r="B154" s="422"/>
      <c r="C154" s="422"/>
      <c r="D154" t="s">
        <v>13</v>
      </c>
      <c r="E154" s="2">
        <v>5</v>
      </c>
      <c r="F154" s="428"/>
      <c r="G154" s="2">
        <f t="shared" si="1"/>
        <v>14.1</v>
      </c>
    </row>
    <row r="155" spans="1:7">
      <c r="B155" s="422"/>
      <c r="C155" s="422"/>
      <c r="D155" t="s">
        <v>14</v>
      </c>
      <c r="E155" s="2">
        <v>60</v>
      </c>
      <c r="F155" s="428"/>
      <c r="G155" s="2">
        <f t="shared" si="1"/>
        <v>74.099999999999994</v>
      </c>
    </row>
    <row r="156" spans="1:7">
      <c r="B156" s="422"/>
      <c r="C156" s="422"/>
      <c r="D156" t="s">
        <v>15</v>
      </c>
      <c r="E156" s="2">
        <v>5</v>
      </c>
      <c r="F156" s="428"/>
      <c r="G156" s="2">
        <f t="shared" si="1"/>
        <v>79.099999999999994</v>
      </c>
    </row>
    <row r="157" spans="1:7">
      <c r="A157" s="3">
        <v>43251</v>
      </c>
      <c r="B157" s="422" t="s">
        <v>69</v>
      </c>
      <c r="C157" s="422" t="s">
        <v>20</v>
      </c>
      <c r="D157" t="s">
        <v>14</v>
      </c>
      <c r="E157" s="2"/>
      <c r="F157" s="428">
        <v>60</v>
      </c>
      <c r="G157" s="2">
        <f t="shared" si="1"/>
        <v>19.099999999999994</v>
      </c>
    </row>
    <row r="158" spans="1:7">
      <c r="A158" s="3">
        <v>43251</v>
      </c>
      <c r="B158" s="422" t="s">
        <v>69</v>
      </c>
      <c r="C158" s="422" t="s">
        <v>20</v>
      </c>
      <c r="D158" t="s">
        <v>15</v>
      </c>
      <c r="F158" s="428">
        <v>5</v>
      </c>
      <c r="G158" s="2">
        <f t="shared" si="1"/>
        <v>14.099999999999994</v>
      </c>
    </row>
    <row r="159" spans="1:7">
      <c r="A159" s="3">
        <v>43395</v>
      </c>
      <c r="B159" s="422">
        <v>16446</v>
      </c>
      <c r="C159" s="422" t="s">
        <v>20</v>
      </c>
      <c r="D159" t="s">
        <v>12</v>
      </c>
      <c r="F159" s="428">
        <v>9.1</v>
      </c>
      <c r="G159" s="2">
        <f t="shared" ref="G159:G225" si="2">+G158+E159-F159</f>
        <v>4.9999999999999947</v>
      </c>
    </row>
    <row r="160" spans="1:7">
      <c r="A160" s="3">
        <v>43395</v>
      </c>
      <c r="B160" s="422">
        <v>16446</v>
      </c>
      <c r="C160" s="422" t="s">
        <v>20</v>
      </c>
      <c r="D160" t="s">
        <v>13</v>
      </c>
      <c r="F160" s="428">
        <v>5</v>
      </c>
      <c r="G160" s="2">
        <f t="shared" si="2"/>
        <v>0</v>
      </c>
    </row>
    <row r="161" spans="1:7">
      <c r="A161" s="31">
        <v>43281</v>
      </c>
      <c r="B161" s="421" t="s">
        <v>10</v>
      </c>
      <c r="C161" s="421" t="s">
        <v>21</v>
      </c>
      <c r="D161" t="s">
        <v>12</v>
      </c>
      <c r="E161" s="2">
        <v>8.4</v>
      </c>
      <c r="F161" s="428"/>
      <c r="G161" s="2">
        <f t="shared" si="2"/>
        <v>8.4</v>
      </c>
    </row>
    <row r="162" spans="1:7">
      <c r="B162" s="422"/>
      <c r="C162" s="422"/>
      <c r="D162" t="s">
        <v>13</v>
      </c>
      <c r="E162" s="2">
        <v>2</v>
      </c>
      <c r="F162" s="428"/>
      <c r="G162" s="2">
        <f t="shared" si="2"/>
        <v>10.4</v>
      </c>
    </row>
    <row r="163" spans="1:7">
      <c r="B163" s="422"/>
      <c r="C163" s="422"/>
      <c r="D163" t="s">
        <v>14</v>
      </c>
      <c r="E163" s="2">
        <v>60</v>
      </c>
      <c r="F163" s="428"/>
      <c r="G163" s="2">
        <f t="shared" si="2"/>
        <v>70.400000000000006</v>
      </c>
    </row>
    <row r="164" spans="1:7">
      <c r="B164" s="422"/>
      <c r="C164" s="422"/>
      <c r="D164" t="s">
        <v>15</v>
      </c>
      <c r="E164" s="2">
        <v>5</v>
      </c>
      <c r="F164" s="428"/>
      <c r="G164" s="2">
        <f t="shared" si="2"/>
        <v>75.400000000000006</v>
      </c>
    </row>
    <row r="165" spans="1:7">
      <c r="A165" s="3">
        <v>43281</v>
      </c>
      <c r="B165" s="422" t="s">
        <v>69</v>
      </c>
      <c r="C165" s="422" t="s">
        <v>21</v>
      </c>
      <c r="D165" t="s">
        <v>14</v>
      </c>
      <c r="F165" s="428">
        <v>60</v>
      </c>
      <c r="G165" s="2">
        <f t="shared" si="2"/>
        <v>15.400000000000006</v>
      </c>
    </row>
    <row r="166" spans="1:7">
      <c r="A166" s="3">
        <v>43281</v>
      </c>
      <c r="B166" s="422" t="s">
        <v>69</v>
      </c>
      <c r="C166" s="422" t="s">
        <v>21</v>
      </c>
      <c r="D166" t="s">
        <v>15</v>
      </c>
      <c r="F166" s="428">
        <v>5</v>
      </c>
      <c r="G166" s="2">
        <f t="shared" si="2"/>
        <v>10.400000000000006</v>
      </c>
    </row>
    <row r="167" spans="1:7">
      <c r="A167" s="3">
        <v>43395</v>
      </c>
      <c r="B167" s="422">
        <v>16446</v>
      </c>
      <c r="C167" s="422" t="s">
        <v>21</v>
      </c>
      <c r="D167" t="s">
        <v>12</v>
      </c>
      <c r="F167" s="428">
        <v>8.4</v>
      </c>
      <c r="G167" s="2">
        <f t="shared" si="2"/>
        <v>2.0000000000000053</v>
      </c>
    </row>
    <row r="168" spans="1:7">
      <c r="A168" s="3">
        <v>43395</v>
      </c>
      <c r="B168" s="422">
        <v>16446</v>
      </c>
      <c r="C168" s="422" t="s">
        <v>21</v>
      </c>
      <c r="D168" t="s">
        <v>13</v>
      </c>
      <c r="F168" s="428">
        <v>2</v>
      </c>
      <c r="G168" s="2">
        <f t="shared" si="2"/>
        <v>5.3290705182007514E-15</v>
      </c>
    </row>
    <row r="169" spans="1:7">
      <c r="A169" s="31">
        <v>43312</v>
      </c>
      <c r="B169" s="421" t="s">
        <v>10</v>
      </c>
      <c r="C169" s="421" t="s">
        <v>22</v>
      </c>
      <c r="D169" t="s">
        <v>12</v>
      </c>
      <c r="E169" s="2">
        <v>8.3000000000000007</v>
      </c>
      <c r="F169" s="428"/>
      <c r="G169" s="2">
        <f t="shared" si="2"/>
        <v>8.300000000000006</v>
      </c>
    </row>
    <row r="170" spans="1:7">
      <c r="B170" s="422"/>
      <c r="C170" s="422"/>
      <c r="D170" t="s">
        <v>13</v>
      </c>
      <c r="E170" s="2">
        <v>2</v>
      </c>
      <c r="F170" s="428"/>
      <c r="G170" s="2">
        <f t="shared" si="2"/>
        <v>10.300000000000006</v>
      </c>
    </row>
    <row r="171" spans="1:7">
      <c r="B171" s="422"/>
      <c r="C171" s="422"/>
      <c r="D171" t="s">
        <v>14</v>
      </c>
      <c r="E171" s="2">
        <v>60</v>
      </c>
      <c r="F171" s="428"/>
      <c r="G171" s="2">
        <f t="shared" si="2"/>
        <v>70.300000000000011</v>
      </c>
    </row>
    <row r="172" spans="1:7">
      <c r="B172" s="422"/>
      <c r="C172" s="422"/>
      <c r="D172" t="s">
        <v>15</v>
      </c>
      <c r="E172" s="2">
        <v>5</v>
      </c>
      <c r="F172" s="428"/>
      <c r="G172" s="2">
        <f t="shared" si="2"/>
        <v>75.300000000000011</v>
      </c>
    </row>
    <row r="173" spans="1:7">
      <c r="A173" s="3">
        <v>43312</v>
      </c>
      <c r="B173" s="422" t="s">
        <v>69</v>
      </c>
      <c r="C173" s="422" t="s">
        <v>22</v>
      </c>
      <c r="D173" t="s">
        <v>14</v>
      </c>
      <c r="E173" s="2"/>
      <c r="F173" s="428">
        <v>60</v>
      </c>
      <c r="G173" s="2">
        <f t="shared" si="2"/>
        <v>15.300000000000011</v>
      </c>
    </row>
    <row r="174" spans="1:7">
      <c r="A174" s="3">
        <v>43312</v>
      </c>
      <c r="B174" s="422" t="s">
        <v>69</v>
      </c>
      <c r="C174" s="422" t="s">
        <v>22</v>
      </c>
      <c r="D174" t="s">
        <v>15</v>
      </c>
      <c r="E174" s="2"/>
      <c r="F174" s="428">
        <v>5</v>
      </c>
      <c r="G174" s="2">
        <f t="shared" si="2"/>
        <v>10.300000000000011</v>
      </c>
    </row>
    <row r="175" spans="1:7">
      <c r="A175" s="3">
        <v>43395</v>
      </c>
      <c r="B175" s="422">
        <v>16446</v>
      </c>
      <c r="C175" s="422" t="s">
        <v>22</v>
      </c>
      <c r="D175" t="s">
        <v>12</v>
      </c>
      <c r="E175" s="2"/>
      <c r="F175" s="428">
        <v>8.3000000000000007</v>
      </c>
      <c r="G175" s="2">
        <f t="shared" si="2"/>
        <v>2.0000000000000107</v>
      </c>
    </row>
    <row r="176" spans="1:7">
      <c r="A176" s="3">
        <v>43395</v>
      </c>
      <c r="B176" s="422">
        <v>16446</v>
      </c>
      <c r="C176" s="422" t="s">
        <v>22</v>
      </c>
      <c r="D176" t="s">
        <v>13</v>
      </c>
      <c r="E176" s="2"/>
      <c r="F176" s="428">
        <v>2</v>
      </c>
      <c r="G176" s="2">
        <f t="shared" si="2"/>
        <v>1.0658141036401503E-14</v>
      </c>
    </row>
    <row r="177" spans="1:7">
      <c r="A177" s="31">
        <v>43343</v>
      </c>
      <c r="B177" s="421" t="s">
        <v>10</v>
      </c>
      <c r="C177" s="421" t="s">
        <v>23</v>
      </c>
      <c r="D177" t="s">
        <v>12</v>
      </c>
      <c r="E177" s="2">
        <v>8.1999999999999993</v>
      </c>
      <c r="F177" s="428"/>
      <c r="G177" s="2">
        <f t="shared" si="2"/>
        <v>8.2000000000000099</v>
      </c>
    </row>
    <row r="178" spans="1:7">
      <c r="B178" s="422"/>
      <c r="C178" s="422"/>
      <c r="D178" t="s">
        <v>13</v>
      </c>
      <c r="E178" s="2">
        <v>2</v>
      </c>
      <c r="F178" s="428"/>
      <c r="G178" s="2">
        <f t="shared" si="2"/>
        <v>10.20000000000001</v>
      </c>
    </row>
    <row r="179" spans="1:7">
      <c r="B179" s="422"/>
      <c r="C179" s="422"/>
      <c r="D179" t="s">
        <v>14</v>
      </c>
      <c r="E179" s="2">
        <v>60</v>
      </c>
      <c r="F179" s="428"/>
      <c r="G179" s="2">
        <f t="shared" si="2"/>
        <v>70.200000000000017</v>
      </c>
    </row>
    <row r="180" spans="1:7">
      <c r="B180" s="422"/>
      <c r="C180" s="422"/>
      <c r="D180" t="s">
        <v>15</v>
      </c>
      <c r="E180" s="2">
        <v>5</v>
      </c>
      <c r="F180" s="428"/>
      <c r="G180" s="2">
        <f t="shared" si="2"/>
        <v>75.200000000000017</v>
      </c>
    </row>
    <row r="181" spans="1:7">
      <c r="A181" s="3">
        <v>43343</v>
      </c>
      <c r="B181" s="422" t="s">
        <v>69</v>
      </c>
      <c r="C181" s="422" t="s">
        <v>23</v>
      </c>
      <c r="D181" t="s">
        <v>14</v>
      </c>
      <c r="E181" s="2"/>
      <c r="F181" s="428">
        <v>60</v>
      </c>
      <c r="G181" s="2">
        <f t="shared" si="2"/>
        <v>15.200000000000017</v>
      </c>
    </row>
    <row r="182" spans="1:7">
      <c r="A182" s="3">
        <v>43343</v>
      </c>
      <c r="B182" s="422" t="s">
        <v>69</v>
      </c>
      <c r="C182" s="422" t="s">
        <v>23</v>
      </c>
      <c r="D182" t="s">
        <v>15</v>
      </c>
      <c r="E182" s="2"/>
      <c r="F182" s="428">
        <v>5</v>
      </c>
      <c r="G182" s="2">
        <f t="shared" si="2"/>
        <v>10.200000000000017</v>
      </c>
    </row>
    <row r="183" spans="1:7">
      <c r="A183" s="3">
        <v>43395</v>
      </c>
      <c r="B183" s="422">
        <v>16446</v>
      </c>
      <c r="C183" s="422" t="s">
        <v>23</v>
      </c>
      <c r="D183" t="s">
        <v>12</v>
      </c>
      <c r="E183" s="2"/>
      <c r="F183" s="428">
        <v>8.1999999999999993</v>
      </c>
      <c r="G183" s="2">
        <f t="shared" si="2"/>
        <v>2.0000000000000178</v>
      </c>
    </row>
    <row r="184" spans="1:7">
      <c r="A184" s="3">
        <v>43395</v>
      </c>
      <c r="B184" s="422">
        <v>16446</v>
      </c>
      <c r="C184" s="422" t="s">
        <v>23</v>
      </c>
      <c r="D184" t="s">
        <v>13</v>
      </c>
      <c r="E184" s="2"/>
      <c r="F184" s="428">
        <v>2</v>
      </c>
      <c r="G184" s="2">
        <f t="shared" si="2"/>
        <v>1.7763568394002505E-14</v>
      </c>
    </row>
    <row r="185" spans="1:7">
      <c r="A185" s="31">
        <v>43373</v>
      </c>
      <c r="B185" s="421" t="s">
        <v>10</v>
      </c>
      <c r="C185" s="421" t="s">
        <v>24</v>
      </c>
      <c r="D185" t="s">
        <v>12</v>
      </c>
      <c r="E185" s="2">
        <v>8.4</v>
      </c>
      <c r="F185" s="428"/>
      <c r="G185" s="2">
        <f t="shared" si="2"/>
        <v>8.4000000000000181</v>
      </c>
    </row>
    <row r="186" spans="1:7">
      <c r="B186" s="422"/>
      <c r="C186" s="422"/>
      <c r="D186" t="s">
        <v>13</v>
      </c>
      <c r="E186" s="2">
        <v>2</v>
      </c>
      <c r="F186" s="428"/>
      <c r="G186" s="2">
        <f t="shared" si="2"/>
        <v>10.400000000000018</v>
      </c>
    </row>
    <row r="187" spans="1:7">
      <c r="B187" s="422"/>
      <c r="C187" s="422"/>
      <c r="D187" t="s">
        <v>14</v>
      </c>
      <c r="E187" s="2">
        <v>60</v>
      </c>
      <c r="F187" s="428"/>
      <c r="G187" s="2">
        <f t="shared" si="2"/>
        <v>70.40000000000002</v>
      </c>
    </row>
    <row r="188" spans="1:7">
      <c r="B188" s="422"/>
      <c r="C188" s="422"/>
      <c r="D188" t="s">
        <v>15</v>
      </c>
      <c r="E188" s="2">
        <v>5</v>
      </c>
      <c r="F188" s="428"/>
      <c r="G188" s="2">
        <f t="shared" si="2"/>
        <v>75.40000000000002</v>
      </c>
    </row>
    <row r="189" spans="1:7">
      <c r="A189" s="3">
        <v>43373</v>
      </c>
      <c r="B189" s="422" t="s">
        <v>69</v>
      </c>
      <c r="C189" s="422" t="s">
        <v>24</v>
      </c>
      <c r="D189" t="s">
        <v>14</v>
      </c>
      <c r="E189" s="2"/>
      <c r="F189" s="428">
        <v>60</v>
      </c>
      <c r="G189" s="2">
        <f t="shared" si="2"/>
        <v>15.40000000000002</v>
      </c>
    </row>
    <row r="190" spans="1:7">
      <c r="A190" s="3">
        <v>43373</v>
      </c>
      <c r="B190" s="422" t="s">
        <v>69</v>
      </c>
      <c r="C190" s="422" t="s">
        <v>24</v>
      </c>
      <c r="D190" t="s">
        <v>15</v>
      </c>
      <c r="E190" s="2"/>
      <c r="F190" s="428">
        <v>5</v>
      </c>
      <c r="G190" s="2">
        <f t="shared" si="2"/>
        <v>10.40000000000002</v>
      </c>
    </row>
    <row r="191" spans="1:7">
      <c r="A191" s="3">
        <v>43416</v>
      </c>
      <c r="B191" s="422">
        <v>16565</v>
      </c>
      <c r="C191" s="422" t="s">
        <v>24</v>
      </c>
      <c r="D191" t="s">
        <v>12</v>
      </c>
      <c r="E191" s="2"/>
      <c r="F191" s="428">
        <v>8.4</v>
      </c>
      <c r="G191" s="2">
        <f t="shared" si="2"/>
        <v>2.0000000000000195</v>
      </c>
    </row>
    <row r="192" spans="1:7">
      <c r="A192" s="3">
        <v>43416</v>
      </c>
      <c r="B192" s="422">
        <v>16565</v>
      </c>
      <c r="C192" s="422" t="s">
        <v>24</v>
      </c>
      <c r="D192" t="s">
        <v>13</v>
      </c>
      <c r="E192" s="2"/>
      <c r="F192" s="428">
        <v>2</v>
      </c>
      <c r="G192" s="2">
        <f t="shared" si="2"/>
        <v>1.9539925233402755E-14</v>
      </c>
    </row>
    <row r="193" spans="1:7">
      <c r="A193" s="31">
        <v>43404</v>
      </c>
      <c r="B193" s="421" t="s">
        <v>10</v>
      </c>
      <c r="C193" s="421" t="s">
        <v>25</v>
      </c>
      <c r="D193" t="s">
        <v>12</v>
      </c>
      <c r="E193" s="2">
        <v>16.899999999999999</v>
      </c>
      <c r="F193" s="428"/>
      <c r="G193" s="2">
        <f t="shared" si="2"/>
        <v>16.90000000000002</v>
      </c>
    </row>
    <row r="194" spans="1:7">
      <c r="B194" s="422"/>
      <c r="C194" s="422"/>
      <c r="D194" t="s">
        <v>13</v>
      </c>
      <c r="E194" s="2">
        <v>2.4</v>
      </c>
      <c r="F194" s="428"/>
      <c r="G194" s="2">
        <f t="shared" si="2"/>
        <v>19.300000000000018</v>
      </c>
    </row>
    <row r="195" spans="1:7">
      <c r="B195" s="422"/>
      <c r="C195" s="422"/>
      <c r="D195" t="s">
        <v>14</v>
      </c>
      <c r="E195" s="2">
        <v>60</v>
      </c>
      <c r="F195" s="428"/>
      <c r="G195" s="2">
        <f t="shared" si="2"/>
        <v>79.300000000000011</v>
      </c>
    </row>
    <row r="196" spans="1:7">
      <c r="B196" s="422"/>
      <c r="C196" s="422"/>
      <c r="D196" t="s">
        <v>15</v>
      </c>
      <c r="E196" s="2">
        <v>5</v>
      </c>
      <c r="F196" s="428"/>
      <c r="G196" s="2">
        <f t="shared" si="2"/>
        <v>84.300000000000011</v>
      </c>
    </row>
    <row r="197" spans="1:7">
      <c r="B197" s="422"/>
      <c r="C197" s="422"/>
      <c r="D197" t="s">
        <v>70</v>
      </c>
      <c r="E197" s="2">
        <v>93</v>
      </c>
      <c r="F197" s="428"/>
      <c r="G197" s="2">
        <f t="shared" si="2"/>
        <v>177.3</v>
      </c>
    </row>
    <row r="198" spans="1:7">
      <c r="A198" s="3">
        <v>43404</v>
      </c>
      <c r="B198" s="422" t="s">
        <v>69</v>
      </c>
      <c r="C198" s="422" t="s">
        <v>25</v>
      </c>
      <c r="D198" t="s">
        <v>14</v>
      </c>
      <c r="E198" s="2"/>
      <c r="F198" s="428">
        <v>60</v>
      </c>
      <c r="G198" s="2">
        <f t="shared" si="2"/>
        <v>117.30000000000001</v>
      </c>
    </row>
    <row r="199" spans="1:7">
      <c r="A199" s="3">
        <v>43404</v>
      </c>
      <c r="B199" s="422" t="s">
        <v>69</v>
      </c>
      <c r="C199" s="422" t="s">
        <v>25</v>
      </c>
      <c r="D199" t="s">
        <v>15</v>
      </c>
      <c r="E199" s="2"/>
      <c r="F199" s="428">
        <v>5</v>
      </c>
      <c r="G199" s="2">
        <f t="shared" si="2"/>
        <v>112.30000000000001</v>
      </c>
    </row>
    <row r="200" spans="1:7">
      <c r="A200" s="3">
        <v>43437</v>
      </c>
      <c r="B200" s="422">
        <v>16694</v>
      </c>
      <c r="C200" s="422" t="s">
        <v>25</v>
      </c>
      <c r="D200" t="s">
        <v>12</v>
      </c>
      <c r="E200" s="2"/>
      <c r="F200" s="428">
        <v>16.899999999999999</v>
      </c>
      <c r="G200" s="2">
        <f t="shared" si="2"/>
        <v>95.4</v>
      </c>
    </row>
    <row r="201" spans="1:7">
      <c r="A201" s="3">
        <v>43437</v>
      </c>
      <c r="B201" s="422">
        <v>16694</v>
      </c>
      <c r="C201" s="422" t="s">
        <v>25</v>
      </c>
      <c r="D201" t="s">
        <v>13</v>
      </c>
      <c r="E201" s="2"/>
      <c r="F201" s="428">
        <v>2.4</v>
      </c>
      <c r="G201" s="2">
        <f t="shared" si="2"/>
        <v>93</v>
      </c>
    </row>
    <row r="202" spans="1:7">
      <c r="A202" s="3">
        <v>43284</v>
      </c>
      <c r="B202" s="422" t="s">
        <v>61</v>
      </c>
      <c r="C202" s="422" t="s">
        <v>25</v>
      </c>
      <c r="D202" t="s">
        <v>70</v>
      </c>
      <c r="E202" s="2"/>
      <c r="F202" s="428">
        <v>93</v>
      </c>
      <c r="G202" s="2">
        <f t="shared" si="2"/>
        <v>0</v>
      </c>
    </row>
    <row r="203" spans="1:7">
      <c r="A203" s="31">
        <v>43434</v>
      </c>
      <c r="B203" s="421" t="s">
        <v>10</v>
      </c>
      <c r="C203" s="421" t="s">
        <v>26</v>
      </c>
      <c r="D203" t="s">
        <v>12</v>
      </c>
      <c r="E203" s="2">
        <v>17</v>
      </c>
      <c r="F203" s="428"/>
      <c r="G203" s="2">
        <f t="shared" si="2"/>
        <v>17</v>
      </c>
    </row>
    <row r="204" spans="1:7">
      <c r="B204" s="422"/>
      <c r="C204" s="422"/>
      <c r="D204" t="s">
        <v>13</v>
      </c>
      <c r="E204" s="2">
        <v>2.4</v>
      </c>
      <c r="F204" s="428"/>
      <c r="G204" s="2">
        <f t="shared" si="2"/>
        <v>19.399999999999999</v>
      </c>
    </row>
    <row r="205" spans="1:7">
      <c r="B205" s="422"/>
      <c r="C205" s="422"/>
      <c r="D205" t="s">
        <v>14</v>
      </c>
      <c r="E205" s="2">
        <v>60</v>
      </c>
      <c r="F205" s="428"/>
      <c r="G205" s="2">
        <f t="shared" si="2"/>
        <v>79.400000000000006</v>
      </c>
    </row>
    <row r="206" spans="1:7">
      <c r="B206" s="422"/>
      <c r="C206" s="422"/>
      <c r="D206" t="s">
        <v>15</v>
      </c>
      <c r="E206" s="2">
        <v>5</v>
      </c>
      <c r="F206" s="428"/>
      <c r="G206" s="2">
        <f t="shared" si="2"/>
        <v>84.4</v>
      </c>
    </row>
    <row r="207" spans="1:7">
      <c r="A207" s="3">
        <v>43434</v>
      </c>
      <c r="B207" s="422" t="s">
        <v>69</v>
      </c>
      <c r="C207" s="422" t="s">
        <v>26</v>
      </c>
      <c r="D207" t="s">
        <v>14</v>
      </c>
      <c r="E207" s="2"/>
      <c r="F207" s="428">
        <v>60</v>
      </c>
      <c r="G207" s="2">
        <f t="shared" si="2"/>
        <v>24.400000000000006</v>
      </c>
    </row>
    <row r="208" spans="1:7">
      <c r="A208" s="3">
        <v>43434</v>
      </c>
      <c r="B208" s="422" t="s">
        <v>69</v>
      </c>
      <c r="C208" s="422" t="s">
        <v>26</v>
      </c>
      <c r="D208" t="s">
        <v>15</v>
      </c>
      <c r="E208" s="2"/>
      <c r="F208" s="428">
        <v>5</v>
      </c>
      <c r="G208" s="2">
        <f t="shared" si="2"/>
        <v>19.400000000000006</v>
      </c>
    </row>
    <row r="209" spans="1:7">
      <c r="A209" s="3">
        <v>43479</v>
      </c>
      <c r="B209" s="422">
        <v>16937</v>
      </c>
      <c r="C209" s="422" t="s">
        <v>26</v>
      </c>
      <c r="D209" t="s">
        <v>12</v>
      </c>
      <c r="E209" s="2"/>
      <c r="F209" s="428">
        <v>17</v>
      </c>
      <c r="G209" s="2">
        <f t="shared" si="2"/>
        <v>2.4000000000000057</v>
      </c>
    </row>
    <row r="210" spans="1:7">
      <c r="A210" s="3">
        <v>43479</v>
      </c>
      <c r="B210" s="422">
        <v>16937</v>
      </c>
      <c r="C210" s="422" t="s">
        <v>26</v>
      </c>
      <c r="D210" t="s">
        <v>13</v>
      </c>
      <c r="E210" s="2"/>
      <c r="F210" s="428">
        <v>2.4</v>
      </c>
      <c r="G210" s="2">
        <f t="shared" si="2"/>
        <v>5.773159728050814E-15</v>
      </c>
    </row>
    <row r="211" spans="1:7">
      <c r="A211" s="31">
        <v>43465</v>
      </c>
      <c r="B211" s="421" t="s">
        <v>10</v>
      </c>
      <c r="C211" s="421" t="s">
        <v>27</v>
      </c>
      <c r="D211" t="s">
        <v>12</v>
      </c>
      <c r="E211" s="2">
        <v>18.600000000000001</v>
      </c>
      <c r="F211" s="428"/>
      <c r="G211" s="2">
        <f t="shared" si="2"/>
        <v>18.600000000000009</v>
      </c>
    </row>
    <row r="212" spans="1:7">
      <c r="B212" s="422"/>
      <c r="C212" s="422"/>
      <c r="D212" t="s">
        <v>13</v>
      </c>
      <c r="E212" s="2">
        <v>2.4</v>
      </c>
      <c r="F212" s="428"/>
      <c r="G212" s="2">
        <f t="shared" si="2"/>
        <v>21.000000000000007</v>
      </c>
    </row>
    <row r="213" spans="1:7">
      <c r="B213" s="422"/>
      <c r="C213" s="422"/>
      <c r="D213" t="s">
        <v>14</v>
      </c>
      <c r="E213" s="2">
        <v>60</v>
      </c>
      <c r="F213" s="428"/>
      <c r="G213" s="2">
        <f t="shared" si="2"/>
        <v>81</v>
      </c>
    </row>
    <row r="214" spans="1:7">
      <c r="B214" s="422"/>
      <c r="C214" s="422"/>
      <c r="D214" t="s">
        <v>15</v>
      </c>
      <c r="E214" s="2">
        <v>5</v>
      </c>
      <c r="F214" s="428"/>
      <c r="G214" s="2">
        <f t="shared" si="2"/>
        <v>86</v>
      </c>
    </row>
    <row r="215" spans="1:7">
      <c r="A215" s="3">
        <v>43465</v>
      </c>
      <c r="B215" s="422" t="s">
        <v>69</v>
      </c>
      <c r="C215" s="422" t="s">
        <v>27</v>
      </c>
      <c r="D215" t="s">
        <v>14</v>
      </c>
      <c r="E215" s="2"/>
      <c r="F215" s="428">
        <v>60</v>
      </c>
      <c r="G215" s="2">
        <f t="shared" si="2"/>
        <v>26</v>
      </c>
    </row>
    <row r="216" spans="1:7">
      <c r="A216" s="3">
        <v>43465</v>
      </c>
      <c r="B216" s="422" t="s">
        <v>69</v>
      </c>
      <c r="C216" s="422" t="s">
        <v>27</v>
      </c>
      <c r="D216" t="s">
        <v>15</v>
      </c>
      <c r="E216" s="2"/>
      <c r="F216" s="428">
        <v>5</v>
      </c>
      <c r="G216" s="2">
        <f t="shared" si="2"/>
        <v>21</v>
      </c>
    </row>
    <row r="217" spans="1:7">
      <c r="A217" s="3">
        <v>43503</v>
      </c>
      <c r="B217" s="422">
        <v>17135</v>
      </c>
      <c r="C217" s="422" t="s">
        <v>27</v>
      </c>
      <c r="D217" t="s">
        <v>12</v>
      </c>
      <c r="E217" s="2"/>
      <c r="F217" s="428">
        <v>18.600000000000001</v>
      </c>
      <c r="G217" s="2">
        <f t="shared" si="2"/>
        <v>2.3999999999999986</v>
      </c>
    </row>
    <row r="218" spans="1:7">
      <c r="A218" s="3">
        <v>43503</v>
      </c>
      <c r="B218" s="422">
        <v>17135</v>
      </c>
      <c r="C218" s="422" t="s">
        <v>27</v>
      </c>
      <c r="D218" t="s">
        <v>13</v>
      </c>
      <c r="E218" s="2"/>
      <c r="F218" s="428">
        <v>2.4</v>
      </c>
      <c r="G218" s="2">
        <f t="shared" si="2"/>
        <v>0</v>
      </c>
    </row>
    <row r="219" spans="1:7">
      <c r="A219" s="31">
        <v>43496</v>
      </c>
      <c r="B219" s="421" t="s">
        <v>10</v>
      </c>
      <c r="C219" s="421" t="s">
        <v>11</v>
      </c>
      <c r="D219" t="s">
        <v>12</v>
      </c>
      <c r="E219" s="2">
        <v>19.3</v>
      </c>
      <c r="F219" s="428"/>
      <c r="G219" s="2">
        <f t="shared" si="2"/>
        <v>19.3</v>
      </c>
    </row>
    <row r="220" spans="1:7">
      <c r="B220" s="422"/>
      <c r="C220" s="422"/>
      <c r="D220" t="s">
        <v>13</v>
      </c>
      <c r="E220" s="2">
        <v>3</v>
      </c>
      <c r="F220" s="428"/>
      <c r="G220" s="2">
        <f t="shared" si="2"/>
        <v>22.3</v>
      </c>
    </row>
    <row r="221" spans="1:7">
      <c r="B221" s="422"/>
      <c r="C221" s="422"/>
      <c r="D221" t="s">
        <v>14</v>
      </c>
      <c r="E221" s="2">
        <v>60</v>
      </c>
      <c r="F221" s="428"/>
      <c r="G221" s="2">
        <f t="shared" si="2"/>
        <v>82.3</v>
      </c>
    </row>
    <row r="222" spans="1:7">
      <c r="B222" s="422"/>
      <c r="C222" s="422"/>
      <c r="D222" t="s">
        <v>15</v>
      </c>
      <c r="E222" s="2">
        <v>5</v>
      </c>
      <c r="F222" s="428"/>
      <c r="G222" s="2">
        <f t="shared" si="2"/>
        <v>87.3</v>
      </c>
    </row>
    <row r="223" spans="1:7">
      <c r="A223" s="3">
        <v>43496</v>
      </c>
      <c r="B223" s="422" t="s">
        <v>69</v>
      </c>
      <c r="C223" s="422" t="s">
        <v>11</v>
      </c>
      <c r="D223" t="s">
        <v>14</v>
      </c>
      <c r="E223" s="2"/>
      <c r="F223" s="428">
        <v>60</v>
      </c>
      <c r="G223" s="2">
        <f t="shared" si="2"/>
        <v>27.299999999999997</v>
      </c>
    </row>
    <row r="224" spans="1:7">
      <c r="A224" s="3">
        <v>43496</v>
      </c>
      <c r="B224" s="422" t="s">
        <v>69</v>
      </c>
      <c r="C224" s="422" t="s">
        <v>11</v>
      </c>
      <c r="D224" t="s">
        <v>15</v>
      </c>
      <c r="E224" s="2"/>
      <c r="F224" s="428">
        <v>5</v>
      </c>
      <c r="G224" s="2">
        <f t="shared" si="2"/>
        <v>22.299999999999997</v>
      </c>
    </row>
    <row r="225" spans="1:7">
      <c r="A225" s="3">
        <v>43539</v>
      </c>
      <c r="B225" s="422">
        <v>17346</v>
      </c>
      <c r="C225" s="422" t="s">
        <v>11</v>
      </c>
      <c r="D225" t="s">
        <v>12</v>
      </c>
      <c r="E225" s="2"/>
      <c r="F225" s="428">
        <v>19.3</v>
      </c>
      <c r="G225" s="2">
        <f t="shared" si="2"/>
        <v>2.9999999999999964</v>
      </c>
    </row>
    <row r="226" spans="1:7">
      <c r="A226" s="3">
        <v>43539</v>
      </c>
      <c r="B226" s="422">
        <v>17346</v>
      </c>
      <c r="C226" s="422" t="s">
        <v>11</v>
      </c>
      <c r="D226" t="s">
        <v>13</v>
      </c>
      <c r="E226" s="2"/>
      <c r="F226" s="428">
        <v>3</v>
      </c>
      <c r="G226" s="2">
        <f t="shared" ref="G226:G294" si="3">+G225+E226-F226</f>
        <v>-3.5527136788005009E-15</v>
      </c>
    </row>
    <row r="227" spans="1:7">
      <c r="A227" s="31">
        <v>43524</v>
      </c>
      <c r="B227" s="421" t="s">
        <v>10</v>
      </c>
      <c r="C227" s="421" t="s">
        <v>17</v>
      </c>
      <c r="D227" t="s">
        <v>12</v>
      </c>
      <c r="E227" s="2">
        <v>20.399999999999999</v>
      </c>
      <c r="F227" s="428"/>
      <c r="G227" s="2">
        <f t="shared" si="3"/>
        <v>20.399999999999995</v>
      </c>
    </row>
    <row r="228" spans="1:7">
      <c r="B228" s="422"/>
      <c r="C228" s="422"/>
      <c r="D228" t="s">
        <v>13</v>
      </c>
      <c r="E228" s="2">
        <v>3.7</v>
      </c>
      <c r="F228" s="428"/>
      <c r="G228" s="2">
        <f t="shared" si="3"/>
        <v>24.099999999999994</v>
      </c>
    </row>
    <row r="229" spans="1:7">
      <c r="B229" s="422"/>
      <c r="C229" s="422"/>
      <c r="D229" t="s">
        <v>14</v>
      </c>
      <c r="E229" s="2">
        <v>56</v>
      </c>
      <c r="F229" s="428"/>
      <c r="G229" s="2">
        <f t="shared" si="3"/>
        <v>80.099999999999994</v>
      </c>
    </row>
    <row r="230" spans="1:7">
      <c r="B230" s="422"/>
      <c r="C230" s="422"/>
      <c r="D230" t="s">
        <v>15</v>
      </c>
      <c r="E230" s="2">
        <v>5</v>
      </c>
      <c r="F230" s="428"/>
      <c r="G230" s="2">
        <f t="shared" si="3"/>
        <v>85.1</v>
      </c>
    </row>
    <row r="231" spans="1:7">
      <c r="A231" s="3">
        <v>43524</v>
      </c>
      <c r="B231" s="422" t="s">
        <v>69</v>
      </c>
      <c r="C231" s="422" t="s">
        <v>17</v>
      </c>
      <c r="D231" t="s">
        <v>14</v>
      </c>
      <c r="E231" s="2"/>
      <c r="F231" s="428">
        <v>56</v>
      </c>
      <c r="G231" s="2">
        <f t="shared" si="3"/>
        <v>29.099999999999994</v>
      </c>
    </row>
    <row r="232" spans="1:7">
      <c r="A232" s="3">
        <v>43524</v>
      </c>
      <c r="B232" s="422" t="s">
        <v>69</v>
      </c>
      <c r="C232" s="422" t="s">
        <v>17</v>
      </c>
      <c r="D232" t="s">
        <v>15</v>
      </c>
      <c r="E232" s="2"/>
      <c r="F232" s="428">
        <v>5</v>
      </c>
      <c r="G232" s="2">
        <f t="shared" si="3"/>
        <v>24.099999999999994</v>
      </c>
    </row>
    <row r="233" spans="1:7">
      <c r="A233" s="3">
        <v>43551</v>
      </c>
      <c r="B233" s="422">
        <v>17506</v>
      </c>
      <c r="C233" s="422" t="s">
        <v>17</v>
      </c>
      <c r="D233" t="s">
        <v>12</v>
      </c>
      <c r="E233" s="2"/>
      <c r="F233" s="428">
        <v>20.399999999999999</v>
      </c>
      <c r="G233" s="2">
        <f t="shared" si="3"/>
        <v>3.6999999999999957</v>
      </c>
    </row>
    <row r="234" spans="1:7">
      <c r="A234" s="3">
        <v>43594</v>
      </c>
      <c r="B234" s="422">
        <v>17824</v>
      </c>
      <c r="C234" s="422" t="s">
        <v>17</v>
      </c>
      <c r="D234" t="s">
        <v>13</v>
      </c>
      <c r="E234" s="2"/>
      <c r="F234" s="428">
        <v>3.7</v>
      </c>
      <c r="G234" s="2">
        <f t="shared" si="3"/>
        <v>-4.4408920985006262E-15</v>
      </c>
    </row>
    <row r="235" spans="1:7">
      <c r="A235" s="31">
        <v>43555</v>
      </c>
      <c r="B235" s="421" t="s">
        <v>10</v>
      </c>
      <c r="C235" s="421" t="s">
        <v>18</v>
      </c>
      <c r="D235" t="s">
        <v>12</v>
      </c>
      <c r="E235" s="2">
        <v>19</v>
      </c>
      <c r="F235" s="428"/>
      <c r="G235" s="2">
        <f t="shared" si="3"/>
        <v>18.999999999999996</v>
      </c>
    </row>
    <row r="236" spans="1:7">
      <c r="B236" s="422"/>
      <c r="C236" s="422"/>
      <c r="D236" t="s">
        <v>13</v>
      </c>
      <c r="E236" s="2">
        <v>2.9</v>
      </c>
      <c r="F236" s="428"/>
      <c r="G236" s="2">
        <f t="shared" si="3"/>
        <v>21.899999999999995</v>
      </c>
    </row>
    <row r="237" spans="1:7">
      <c r="B237" s="422"/>
      <c r="C237" s="422"/>
      <c r="D237" t="s">
        <v>14</v>
      </c>
      <c r="E237" s="2">
        <v>60</v>
      </c>
      <c r="F237" s="428"/>
      <c r="G237" s="2">
        <f t="shared" si="3"/>
        <v>81.899999999999991</v>
      </c>
    </row>
    <row r="238" spans="1:7">
      <c r="B238" s="422"/>
      <c r="C238" s="422"/>
      <c r="D238" t="s">
        <v>15</v>
      </c>
      <c r="E238" s="2">
        <v>5</v>
      </c>
      <c r="F238" s="428"/>
      <c r="G238" s="2">
        <f t="shared" si="3"/>
        <v>86.899999999999991</v>
      </c>
    </row>
    <row r="239" spans="1:7">
      <c r="B239" s="422"/>
      <c r="C239" s="422"/>
      <c r="D239" t="s">
        <v>70</v>
      </c>
      <c r="E239" s="2">
        <v>93</v>
      </c>
      <c r="F239" s="428"/>
      <c r="G239" s="2">
        <f t="shared" si="3"/>
        <v>179.89999999999998</v>
      </c>
    </row>
    <row r="240" spans="1:7">
      <c r="A240" s="3">
        <v>43555</v>
      </c>
      <c r="B240" s="422" t="s">
        <v>69</v>
      </c>
      <c r="C240" s="422" t="s">
        <v>18</v>
      </c>
      <c r="D240" t="s">
        <v>14</v>
      </c>
      <c r="E240" s="2"/>
      <c r="F240" s="428">
        <v>60</v>
      </c>
      <c r="G240" s="2">
        <f t="shared" si="3"/>
        <v>119.89999999999998</v>
      </c>
    </row>
    <row r="241" spans="1:7">
      <c r="A241" s="3">
        <v>43555</v>
      </c>
      <c r="B241" s="422" t="s">
        <v>69</v>
      </c>
      <c r="C241" s="422" t="s">
        <v>18</v>
      </c>
      <c r="D241" t="s">
        <v>15</v>
      </c>
      <c r="E241" s="2"/>
      <c r="F241" s="428">
        <v>5</v>
      </c>
      <c r="G241" s="2">
        <f t="shared" si="3"/>
        <v>114.89999999999998</v>
      </c>
    </row>
    <row r="242" spans="1:7">
      <c r="A242" s="3">
        <v>43571</v>
      </c>
      <c r="B242" s="422">
        <v>17616</v>
      </c>
      <c r="C242" s="422" t="s">
        <v>18</v>
      </c>
      <c r="D242" t="s">
        <v>70</v>
      </c>
      <c r="E242" s="2"/>
      <c r="F242" s="428">
        <v>93</v>
      </c>
      <c r="G242" s="2">
        <f t="shared" si="3"/>
        <v>21.899999999999977</v>
      </c>
    </row>
    <row r="243" spans="1:7">
      <c r="A243" s="3">
        <v>43594</v>
      </c>
      <c r="B243" s="422">
        <v>17824</v>
      </c>
      <c r="C243" s="422" t="s">
        <v>18</v>
      </c>
      <c r="D243" t="s">
        <v>12</v>
      </c>
      <c r="E243" s="2"/>
      <c r="F243" s="428">
        <v>19</v>
      </c>
      <c r="G243" s="2">
        <f t="shared" si="3"/>
        <v>2.8999999999999773</v>
      </c>
    </row>
    <row r="244" spans="1:7">
      <c r="A244" s="3">
        <v>43594</v>
      </c>
      <c r="B244" s="422">
        <v>17824</v>
      </c>
      <c r="C244" s="422" t="s">
        <v>18</v>
      </c>
      <c r="D244" t="s">
        <v>13</v>
      </c>
      <c r="E244" s="2"/>
      <c r="F244" s="428">
        <v>2.9</v>
      </c>
      <c r="G244" s="2">
        <f t="shared" si="3"/>
        <v>-2.2648549702353193E-14</v>
      </c>
    </row>
    <row r="245" spans="1:7">
      <c r="A245" s="31">
        <v>43585</v>
      </c>
      <c r="B245" s="421" t="s">
        <v>10</v>
      </c>
      <c r="C245" s="421" t="s">
        <v>19</v>
      </c>
      <c r="D245" t="s">
        <v>12</v>
      </c>
      <c r="E245" s="2">
        <v>19.2</v>
      </c>
      <c r="F245" s="428"/>
      <c r="G245" s="2">
        <f t="shared" si="3"/>
        <v>19.199999999999978</v>
      </c>
    </row>
    <row r="246" spans="1:7">
      <c r="B246" s="422"/>
      <c r="C246" s="422"/>
      <c r="D246" t="s">
        <v>13</v>
      </c>
      <c r="E246" s="2">
        <v>2.7</v>
      </c>
      <c r="F246" s="428"/>
      <c r="G246" s="2">
        <f t="shared" si="3"/>
        <v>21.899999999999977</v>
      </c>
    </row>
    <row r="247" spans="1:7">
      <c r="B247" s="422"/>
      <c r="C247" s="422"/>
      <c r="D247" t="s">
        <v>14</v>
      </c>
      <c r="E247" s="2">
        <v>60</v>
      </c>
      <c r="F247" s="428"/>
      <c r="G247" s="2">
        <f t="shared" si="3"/>
        <v>81.899999999999977</v>
      </c>
    </row>
    <row r="248" spans="1:7">
      <c r="B248" s="422"/>
      <c r="C248" s="422"/>
      <c r="D248" t="s">
        <v>15</v>
      </c>
      <c r="E248" s="2">
        <v>5</v>
      </c>
      <c r="F248" s="428"/>
      <c r="G248" s="2">
        <f t="shared" si="3"/>
        <v>86.899999999999977</v>
      </c>
    </row>
    <row r="249" spans="1:7">
      <c r="A249" s="3">
        <v>43585</v>
      </c>
      <c r="B249" s="422" t="s">
        <v>69</v>
      </c>
      <c r="C249" s="422" t="s">
        <v>19</v>
      </c>
      <c r="D249" t="s">
        <v>14</v>
      </c>
      <c r="E249" s="2"/>
      <c r="F249" s="428">
        <v>60</v>
      </c>
      <c r="G249" s="2">
        <f t="shared" si="3"/>
        <v>26.899999999999977</v>
      </c>
    </row>
    <row r="250" spans="1:7">
      <c r="A250" s="3">
        <v>43585</v>
      </c>
      <c r="B250" s="422" t="s">
        <v>69</v>
      </c>
      <c r="C250" s="422" t="s">
        <v>19</v>
      </c>
      <c r="D250" t="s">
        <v>15</v>
      </c>
      <c r="E250" s="2"/>
      <c r="F250" s="428">
        <v>5</v>
      </c>
      <c r="G250" s="2">
        <f t="shared" si="3"/>
        <v>21.899999999999977</v>
      </c>
    </row>
    <row r="251" spans="1:7">
      <c r="A251" s="3">
        <v>43608</v>
      </c>
      <c r="B251" s="422">
        <v>17964</v>
      </c>
      <c r="C251" s="422" t="s">
        <v>19</v>
      </c>
      <c r="D251" t="s">
        <v>12</v>
      </c>
      <c r="E251" s="2"/>
      <c r="F251" s="428">
        <v>19.2</v>
      </c>
      <c r="G251" s="2">
        <f t="shared" si="3"/>
        <v>2.699999999999978</v>
      </c>
    </row>
    <row r="252" spans="1:7">
      <c r="A252" s="3">
        <v>43608</v>
      </c>
      <c r="B252" s="422">
        <v>17964</v>
      </c>
      <c r="C252" s="422" t="s">
        <v>19</v>
      </c>
      <c r="D252" t="s">
        <v>13</v>
      </c>
      <c r="E252" s="2"/>
      <c r="F252" s="428">
        <v>2.7</v>
      </c>
      <c r="G252" s="2">
        <f t="shared" si="3"/>
        <v>-2.2204460492503131E-14</v>
      </c>
    </row>
    <row r="253" spans="1:7">
      <c r="A253" s="31">
        <v>43616</v>
      </c>
      <c r="B253" s="421" t="s">
        <v>10</v>
      </c>
      <c r="C253" s="421" t="s">
        <v>20</v>
      </c>
      <c r="D253" t="s">
        <v>12</v>
      </c>
      <c r="E253" s="2">
        <v>17.7</v>
      </c>
      <c r="F253" s="428"/>
      <c r="G253" s="2">
        <f t="shared" si="3"/>
        <v>17.699999999999978</v>
      </c>
    </row>
    <row r="254" spans="1:7">
      <c r="B254" s="422"/>
      <c r="C254" s="422"/>
      <c r="D254" t="s">
        <v>13</v>
      </c>
      <c r="E254" s="2">
        <v>3.1</v>
      </c>
      <c r="F254" s="428"/>
      <c r="G254" s="2">
        <f t="shared" si="3"/>
        <v>20.799999999999979</v>
      </c>
    </row>
    <row r="255" spans="1:7">
      <c r="B255" s="422"/>
      <c r="C255" s="422"/>
      <c r="D255" t="s">
        <v>14</v>
      </c>
      <c r="E255" s="2">
        <v>60</v>
      </c>
      <c r="F255" s="428"/>
      <c r="G255" s="2">
        <f t="shared" si="3"/>
        <v>80.799999999999983</v>
      </c>
    </row>
    <row r="256" spans="1:7">
      <c r="B256" s="422"/>
      <c r="C256" s="422"/>
      <c r="D256" t="s">
        <v>15</v>
      </c>
      <c r="E256" s="2">
        <v>5</v>
      </c>
      <c r="F256" s="428"/>
      <c r="G256" s="2">
        <f t="shared" si="3"/>
        <v>85.799999999999983</v>
      </c>
    </row>
    <row r="257" spans="1:7">
      <c r="B257" s="422"/>
      <c r="C257" s="422"/>
      <c r="D257" t="s">
        <v>156</v>
      </c>
      <c r="E257" s="2">
        <v>10</v>
      </c>
      <c r="F257" s="428"/>
      <c r="G257" s="2">
        <f t="shared" si="3"/>
        <v>95.799999999999983</v>
      </c>
    </row>
    <row r="258" spans="1:7">
      <c r="A258" s="3">
        <v>43663</v>
      </c>
      <c r="B258" s="422">
        <v>18236</v>
      </c>
      <c r="C258" s="422" t="s">
        <v>20</v>
      </c>
      <c r="D258" t="s">
        <v>12</v>
      </c>
      <c r="E258" s="2"/>
      <c r="F258" s="428">
        <v>17.7</v>
      </c>
      <c r="G258" s="2">
        <f t="shared" si="3"/>
        <v>78.09999999999998</v>
      </c>
    </row>
    <row r="259" spans="1:7">
      <c r="A259" s="3">
        <v>43663</v>
      </c>
      <c r="B259" s="422">
        <v>18236</v>
      </c>
      <c r="C259" s="422" t="s">
        <v>20</v>
      </c>
      <c r="D259" t="s">
        <v>13</v>
      </c>
      <c r="E259" s="2"/>
      <c r="F259" s="428">
        <v>3.1</v>
      </c>
      <c r="G259" s="2">
        <f t="shared" si="3"/>
        <v>74.999999999999986</v>
      </c>
    </row>
    <row r="260" spans="1:7">
      <c r="A260" s="3">
        <v>43616</v>
      </c>
      <c r="B260" s="422" t="s">
        <v>69</v>
      </c>
      <c r="C260" s="422" t="s">
        <v>20</v>
      </c>
      <c r="D260" t="s">
        <v>14</v>
      </c>
      <c r="E260" s="2"/>
      <c r="F260" s="428">
        <v>60</v>
      </c>
      <c r="G260" s="2">
        <f t="shared" si="3"/>
        <v>14.999999999999986</v>
      </c>
    </row>
    <row r="261" spans="1:7">
      <c r="A261" s="3">
        <v>43616</v>
      </c>
      <c r="B261" s="422" t="s">
        <v>69</v>
      </c>
      <c r="C261" s="422" t="s">
        <v>20</v>
      </c>
      <c r="D261" t="s">
        <v>15</v>
      </c>
      <c r="E261" s="2"/>
      <c r="F261" s="428">
        <v>5</v>
      </c>
      <c r="G261" s="2">
        <f t="shared" si="3"/>
        <v>9.9999999999999858</v>
      </c>
    </row>
    <row r="262" spans="1:7">
      <c r="B262" s="422"/>
      <c r="C262" s="422"/>
      <c r="D262" t="s">
        <v>156</v>
      </c>
      <c r="E262" s="2"/>
      <c r="F262" s="428">
        <v>10</v>
      </c>
      <c r="G262" s="2">
        <f t="shared" si="3"/>
        <v>-1.4210854715202004E-14</v>
      </c>
    </row>
    <row r="263" spans="1:7">
      <c r="A263" s="31">
        <v>43646</v>
      </c>
      <c r="B263" s="421" t="s">
        <v>10</v>
      </c>
      <c r="C263" s="421" t="s">
        <v>21</v>
      </c>
      <c r="D263" t="s">
        <v>12</v>
      </c>
      <c r="E263" s="2">
        <v>18.7</v>
      </c>
      <c r="F263" s="428"/>
      <c r="G263" s="2">
        <f t="shared" si="3"/>
        <v>18.699999999999985</v>
      </c>
    </row>
    <row r="264" spans="1:7">
      <c r="B264" s="422"/>
      <c r="C264" s="422"/>
      <c r="D264" t="s">
        <v>13</v>
      </c>
      <c r="E264" s="2">
        <v>4.5</v>
      </c>
      <c r="F264" s="428"/>
      <c r="G264" s="2">
        <f t="shared" si="3"/>
        <v>23.199999999999985</v>
      </c>
    </row>
    <row r="265" spans="1:7">
      <c r="B265" s="422"/>
      <c r="C265" s="422"/>
      <c r="D265" t="s">
        <v>14</v>
      </c>
      <c r="E265" s="2">
        <v>60</v>
      </c>
      <c r="F265" s="428"/>
      <c r="G265" s="2">
        <f t="shared" si="3"/>
        <v>83.199999999999989</v>
      </c>
    </row>
    <row r="266" spans="1:7">
      <c r="B266" s="422"/>
      <c r="C266" s="422"/>
      <c r="D266" t="s">
        <v>15</v>
      </c>
      <c r="E266" s="2">
        <v>5</v>
      </c>
      <c r="F266" s="428"/>
      <c r="G266" s="2">
        <f t="shared" si="3"/>
        <v>88.199999999999989</v>
      </c>
    </row>
    <row r="267" spans="1:7">
      <c r="A267" s="3">
        <v>43663</v>
      </c>
      <c r="B267" s="422">
        <v>18236</v>
      </c>
      <c r="C267" s="422" t="s">
        <v>21</v>
      </c>
      <c r="D267" t="s">
        <v>12</v>
      </c>
      <c r="E267" s="2"/>
      <c r="F267" s="428">
        <v>18.7</v>
      </c>
      <c r="G267" s="2">
        <f t="shared" si="3"/>
        <v>69.499999999999986</v>
      </c>
    </row>
    <row r="268" spans="1:7">
      <c r="A268" s="3">
        <v>43663</v>
      </c>
      <c r="B268" s="422">
        <v>18236</v>
      </c>
      <c r="C268" s="422" t="s">
        <v>21</v>
      </c>
      <c r="D268" t="s">
        <v>13</v>
      </c>
      <c r="E268" s="2"/>
      <c r="F268" s="428">
        <v>4.5</v>
      </c>
      <c r="G268" s="2">
        <f t="shared" si="3"/>
        <v>64.999999999999986</v>
      </c>
    </row>
    <row r="269" spans="1:7">
      <c r="A269" s="3">
        <v>43646</v>
      </c>
      <c r="B269" s="422" t="s">
        <v>69</v>
      </c>
      <c r="C269" s="422" t="s">
        <v>21</v>
      </c>
      <c r="D269" t="s">
        <v>14</v>
      </c>
      <c r="E269" s="2"/>
      <c r="F269" s="428">
        <v>32</v>
      </c>
      <c r="G269" s="2">
        <f t="shared" si="3"/>
        <v>32.999999999999986</v>
      </c>
    </row>
    <row r="270" spans="1:7">
      <c r="A270" s="3">
        <v>43663</v>
      </c>
      <c r="B270" s="422">
        <v>18236</v>
      </c>
      <c r="C270" s="422" t="s">
        <v>21</v>
      </c>
      <c r="D270" t="s">
        <v>14</v>
      </c>
      <c r="E270" s="2"/>
      <c r="F270" s="428">
        <v>28</v>
      </c>
      <c r="G270" s="2">
        <f t="shared" si="3"/>
        <v>4.9999999999999858</v>
      </c>
    </row>
    <row r="271" spans="1:7">
      <c r="A271" s="3">
        <v>43663</v>
      </c>
      <c r="B271" s="422">
        <v>18236</v>
      </c>
      <c r="C271" s="422" t="s">
        <v>21</v>
      </c>
      <c r="D271" t="s">
        <v>15</v>
      </c>
      <c r="E271" s="2"/>
      <c r="F271" s="428">
        <v>5</v>
      </c>
      <c r="G271" s="2">
        <f t="shared" si="3"/>
        <v>-1.4210854715202004E-14</v>
      </c>
    </row>
    <row r="272" spans="1:7">
      <c r="A272" s="31">
        <v>43677</v>
      </c>
      <c r="B272" s="421" t="s">
        <v>10</v>
      </c>
      <c r="C272" s="421" t="s">
        <v>22</v>
      </c>
      <c r="D272" t="s">
        <v>12</v>
      </c>
      <c r="E272" s="2">
        <v>15.8</v>
      </c>
      <c r="F272" s="428"/>
      <c r="G272" s="2">
        <f t="shared" si="3"/>
        <v>15.799999999999986</v>
      </c>
    </row>
    <row r="273" spans="1:8">
      <c r="B273" s="422"/>
      <c r="C273" s="422"/>
      <c r="D273" t="s">
        <v>13</v>
      </c>
      <c r="E273" s="2">
        <v>2.8</v>
      </c>
      <c r="F273" s="428"/>
      <c r="G273" s="2">
        <f t="shared" si="3"/>
        <v>18.599999999999987</v>
      </c>
    </row>
    <row r="274" spans="1:8">
      <c r="B274" s="422"/>
      <c r="C274" s="422"/>
      <c r="D274" t="s">
        <v>14</v>
      </c>
      <c r="E274" s="2">
        <v>60</v>
      </c>
      <c r="F274" s="428"/>
      <c r="G274" s="2">
        <f t="shared" si="3"/>
        <v>78.599999999999994</v>
      </c>
    </row>
    <row r="275" spans="1:8">
      <c r="B275" s="422"/>
      <c r="C275" s="422"/>
      <c r="D275" t="s">
        <v>15</v>
      </c>
      <c r="E275" s="2">
        <v>5</v>
      </c>
      <c r="F275" s="428"/>
      <c r="G275" s="2">
        <f t="shared" si="3"/>
        <v>83.6</v>
      </c>
    </row>
    <row r="276" spans="1:8">
      <c r="B276" s="422"/>
      <c r="C276" s="422"/>
      <c r="D276" t="s">
        <v>432</v>
      </c>
      <c r="E276" s="2">
        <v>300</v>
      </c>
      <c r="F276" s="428"/>
      <c r="G276" s="2">
        <f t="shared" si="3"/>
        <v>383.6</v>
      </c>
    </row>
    <row r="277" spans="1:8">
      <c r="A277" s="3">
        <v>43663</v>
      </c>
      <c r="B277" s="422">
        <v>18236</v>
      </c>
      <c r="C277" s="422" t="s">
        <v>22</v>
      </c>
      <c r="D277" t="s">
        <v>12</v>
      </c>
      <c r="E277" s="2"/>
      <c r="F277" s="428">
        <v>11</v>
      </c>
      <c r="G277" s="2">
        <f t="shared" si="3"/>
        <v>372.6</v>
      </c>
      <c r="H277" s="5"/>
    </row>
    <row r="278" spans="1:8">
      <c r="A278" s="3">
        <v>43663</v>
      </c>
      <c r="B278" s="422">
        <v>18236</v>
      </c>
      <c r="C278" s="422" t="s">
        <v>22</v>
      </c>
      <c r="D278" t="s">
        <v>13</v>
      </c>
      <c r="E278" s="2"/>
      <c r="F278" s="428">
        <v>2.8</v>
      </c>
      <c r="G278" s="2">
        <f t="shared" si="3"/>
        <v>369.8</v>
      </c>
      <c r="H278" s="5"/>
    </row>
    <row r="279" spans="1:8">
      <c r="A279" s="3">
        <v>43663</v>
      </c>
      <c r="B279" s="422">
        <v>18236</v>
      </c>
      <c r="C279" s="422" t="s">
        <v>22</v>
      </c>
      <c r="D279" t="s">
        <v>14</v>
      </c>
      <c r="E279" s="2"/>
      <c r="F279" s="428">
        <v>34</v>
      </c>
      <c r="G279" s="2">
        <f t="shared" si="3"/>
        <v>335.8</v>
      </c>
      <c r="H279" s="5"/>
    </row>
    <row r="280" spans="1:8">
      <c r="A280" s="3">
        <v>43663</v>
      </c>
      <c r="B280" s="422">
        <v>18236</v>
      </c>
      <c r="C280" s="422" t="s">
        <v>22</v>
      </c>
      <c r="D280" t="s">
        <v>15</v>
      </c>
      <c r="E280" s="2"/>
      <c r="F280" s="428">
        <v>2.8</v>
      </c>
      <c r="G280" s="2">
        <f t="shared" si="3"/>
        <v>333</v>
      </c>
    </row>
    <row r="281" spans="1:8">
      <c r="A281" s="3">
        <v>43668</v>
      </c>
      <c r="B281" s="422">
        <v>18245</v>
      </c>
      <c r="C281" s="422" t="s">
        <v>22</v>
      </c>
      <c r="D281" t="s">
        <v>432</v>
      </c>
      <c r="E281" s="2"/>
      <c r="F281" s="428">
        <v>300</v>
      </c>
      <c r="G281" s="2">
        <f t="shared" si="3"/>
        <v>33</v>
      </c>
    </row>
    <row r="282" spans="1:8">
      <c r="A282" s="3">
        <v>43677</v>
      </c>
      <c r="B282" s="422" t="s">
        <v>69</v>
      </c>
      <c r="C282" s="422" t="s">
        <v>22</v>
      </c>
      <c r="D282" t="s">
        <v>14</v>
      </c>
      <c r="E282" s="2"/>
      <c r="F282" s="428">
        <v>14</v>
      </c>
      <c r="G282" s="2">
        <f t="shared" si="3"/>
        <v>19</v>
      </c>
    </row>
    <row r="283" spans="1:8">
      <c r="A283" s="3">
        <v>44188</v>
      </c>
      <c r="B283" s="422">
        <v>21196</v>
      </c>
      <c r="C283" s="422" t="s">
        <v>22</v>
      </c>
      <c r="D283" t="s">
        <v>12</v>
      </c>
      <c r="E283" s="2"/>
      <c r="F283" s="428">
        <v>4.8</v>
      </c>
      <c r="G283" s="2">
        <f t="shared" si="3"/>
        <v>14.2</v>
      </c>
    </row>
    <row r="284" spans="1:8">
      <c r="A284" s="3">
        <v>44188</v>
      </c>
      <c r="B284" s="422">
        <v>21196</v>
      </c>
      <c r="C284" s="422" t="s">
        <v>22</v>
      </c>
      <c r="D284" t="s">
        <v>14</v>
      </c>
      <c r="E284" s="2"/>
      <c r="F284" s="428">
        <v>12</v>
      </c>
      <c r="G284" s="2">
        <f t="shared" si="3"/>
        <v>2.1999999999999993</v>
      </c>
    </row>
    <row r="285" spans="1:8">
      <c r="A285" s="3">
        <v>44188</v>
      </c>
      <c r="B285" s="422">
        <v>21196</v>
      </c>
      <c r="C285" s="422" t="s">
        <v>22</v>
      </c>
      <c r="D285" t="s">
        <v>29</v>
      </c>
      <c r="E285" s="2"/>
      <c r="F285" s="428">
        <v>2.2000000000000002</v>
      </c>
      <c r="G285" s="2">
        <f t="shared" si="3"/>
        <v>0</v>
      </c>
    </row>
    <row r="286" spans="1:8">
      <c r="A286" s="31">
        <v>43708</v>
      </c>
      <c r="B286" s="421" t="s">
        <v>10</v>
      </c>
      <c r="C286" s="421" t="s">
        <v>23</v>
      </c>
      <c r="D286" t="s">
        <v>12</v>
      </c>
      <c r="E286" s="2">
        <v>15.4</v>
      </c>
      <c r="F286" s="428"/>
      <c r="G286" s="2">
        <f t="shared" si="3"/>
        <v>15.4</v>
      </c>
    </row>
    <row r="287" spans="1:8">
      <c r="B287" s="422"/>
      <c r="C287" s="422"/>
      <c r="D287" t="s">
        <v>13</v>
      </c>
      <c r="E287" s="2">
        <v>2.8</v>
      </c>
      <c r="F287" s="428"/>
      <c r="G287" s="2">
        <f t="shared" si="3"/>
        <v>18.2</v>
      </c>
    </row>
    <row r="288" spans="1:8">
      <c r="B288" s="422"/>
      <c r="C288" s="422"/>
      <c r="D288" t="s">
        <v>14</v>
      </c>
      <c r="E288" s="2">
        <v>60</v>
      </c>
      <c r="F288" s="428"/>
      <c r="G288" s="2">
        <f t="shared" si="3"/>
        <v>78.2</v>
      </c>
    </row>
    <row r="289" spans="1:7">
      <c r="B289" s="422"/>
      <c r="C289" s="422"/>
      <c r="D289" t="s">
        <v>15</v>
      </c>
      <c r="E289" s="2">
        <v>5</v>
      </c>
      <c r="F289" s="428"/>
      <c r="G289" s="2">
        <f t="shared" si="3"/>
        <v>83.2</v>
      </c>
    </row>
    <row r="290" spans="1:7" ht="14.25" customHeight="1">
      <c r="B290" s="422"/>
      <c r="C290" s="422"/>
      <c r="D290" t="s">
        <v>16</v>
      </c>
      <c r="E290" s="2">
        <v>10</v>
      </c>
      <c r="F290" s="428"/>
      <c r="G290" s="2">
        <f t="shared" si="3"/>
        <v>93.2</v>
      </c>
    </row>
    <row r="291" spans="1:7" ht="14.25" customHeight="1">
      <c r="B291" s="422"/>
      <c r="C291" s="422"/>
      <c r="D291" t="s">
        <v>179</v>
      </c>
      <c r="E291" s="2">
        <v>25</v>
      </c>
      <c r="F291" s="428"/>
      <c r="G291" s="2">
        <f t="shared" si="3"/>
        <v>118.2</v>
      </c>
    </row>
    <row r="292" spans="1:7" ht="14.25" customHeight="1">
      <c r="A292" s="3">
        <v>43708</v>
      </c>
      <c r="B292" s="422" t="s">
        <v>69</v>
      </c>
      <c r="C292" s="422" t="s">
        <v>23</v>
      </c>
      <c r="D292" t="s">
        <v>14</v>
      </c>
      <c r="E292" s="2"/>
      <c r="F292" s="428">
        <v>60</v>
      </c>
      <c r="G292" s="2">
        <f t="shared" si="3"/>
        <v>58.2</v>
      </c>
    </row>
    <row r="293" spans="1:7" ht="14.25" customHeight="1">
      <c r="A293" s="3">
        <v>43708</v>
      </c>
      <c r="B293" s="422" t="s">
        <v>69</v>
      </c>
      <c r="C293" s="422" t="s">
        <v>23</v>
      </c>
      <c r="D293" t="s">
        <v>15</v>
      </c>
      <c r="E293" s="2"/>
      <c r="F293" s="428">
        <v>5</v>
      </c>
      <c r="G293" s="2">
        <f t="shared" si="3"/>
        <v>53.2</v>
      </c>
    </row>
    <row r="294" spans="1:7" ht="14.25" customHeight="1">
      <c r="A294" s="3">
        <v>43729</v>
      </c>
      <c r="B294" s="422">
        <v>18701</v>
      </c>
      <c r="C294" s="422" t="s">
        <v>23</v>
      </c>
      <c r="D294" t="s">
        <v>12</v>
      </c>
      <c r="E294" s="2"/>
      <c r="F294" s="428">
        <v>15.4</v>
      </c>
      <c r="G294" s="2">
        <f t="shared" si="3"/>
        <v>37.800000000000004</v>
      </c>
    </row>
    <row r="295" spans="1:7" ht="14.25" customHeight="1">
      <c r="A295" s="3">
        <v>43729</v>
      </c>
      <c r="B295" s="422">
        <v>18701</v>
      </c>
      <c r="C295" s="422" t="s">
        <v>23</v>
      </c>
      <c r="D295" t="s">
        <v>13</v>
      </c>
      <c r="E295" s="2"/>
      <c r="F295" s="428">
        <v>2.8</v>
      </c>
      <c r="G295" s="2">
        <f t="shared" ref="G295:G358" si="4">+G294+E295-F295</f>
        <v>35.000000000000007</v>
      </c>
    </row>
    <row r="296" spans="1:7" ht="14.25" customHeight="1">
      <c r="A296" s="3">
        <v>43731</v>
      </c>
      <c r="B296" s="422">
        <v>18991</v>
      </c>
      <c r="C296" s="422" t="s">
        <v>23</v>
      </c>
      <c r="D296" t="s">
        <v>433</v>
      </c>
      <c r="E296" s="2"/>
      <c r="F296" s="428">
        <v>10</v>
      </c>
      <c r="G296" s="2">
        <f t="shared" si="4"/>
        <v>25.000000000000007</v>
      </c>
    </row>
    <row r="297" spans="1:7" ht="14.25" customHeight="1">
      <c r="A297" s="3">
        <v>43761</v>
      </c>
      <c r="B297" s="422">
        <v>9551</v>
      </c>
      <c r="C297" s="422" t="s">
        <v>23</v>
      </c>
      <c r="D297" t="s">
        <v>179</v>
      </c>
      <c r="E297" s="2"/>
      <c r="F297" s="428">
        <v>25</v>
      </c>
      <c r="G297" s="2">
        <f t="shared" si="4"/>
        <v>0</v>
      </c>
    </row>
    <row r="298" spans="1:7" ht="14.25" customHeight="1">
      <c r="A298" s="31">
        <v>43738</v>
      </c>
      <c r="B298" s="421" t="s">
        <v>10</v>
      </c>
      <c r="C298" s="421" t="s">
        <v>24</v>
      </c>
      <c r="D298" t="s">
        <v>12</v>
      </c>
      <c r="E298" s="2">
        <v>15.5</v>
      </c>
      <c r="F298" s="428"/>
      <c r="G298" s="2">
        <f t="shared" si="4"/>
        <v>15.5</v>
      </c>
    </row>
    <row r="299" spans="1:7" ht="14.25" customHeight="1">
      <c r="B299" s="422"/>
      <c r="C299" s="422"/>
      <c r="D299" t="s">
        <v>13</v>
      </c>
      <c r="E299" s="2">
        <v>3.7</v>
      </c>
      <c r="F299" s="428"/>
      <c r="G299" s="2">
        <f t="shared" si="4"/>
        <v>19.2</v>
      </c>
    </row>
    <row r="300" spans="1:7" ht="14.25" customHeight="1">
      <c r="B300" s="422"/>
      <c r="C300" s="422"/>
      <c r="D300" t="s">
        <v>14</v>
      </c>
      <c r="E300" s="2">
        <v>60</v>
      </c>
      <c r="F300" s="428"/>
      <c r="G300" s="2">
        <f t="shared" si="4"/>
        <v>79.2</v>
      </c>
    </row>
    <row r="301" spans="1:7" ht="14.25" customHeight="1">
      <c r="B301" s="422"/>
      <c r="C301" s="422"/>
      <c r="D301" t="s">
        <v>29</v>
      </c>
      <c r="E301" s="2">
        <v>5</v>
      </c>
      <c r="F301" s="428"/>
      <c r="G301" s="2">
        <f t="shared" si="4"/>
        <v>84.2</v>
      </c>
    </row>
    <row r="302" spans="1:7" ht="14.25" customHeight="1">
      <c r="A302" s="3">
        <v>43738</v>
      </c>
      <c r="B302" s="422" t="s">
        <v>69</v>
      </c>
      <c r="C302" s="422" t="s">
        <v>24</v>
      </c>
      <c r="D302" t="s">
        <v>14</v>
      </c>
      <c r="E302" s="2"/>
      <c r="F302" s="428">
        <v>60</v>
      </c>
      <c r="G302" s="2">
        <f t="shared" si="4"/>
        <v>24.200000000000003</v>
      </c>
    </row>
    <row r="303" spans="1:7" ht="14.25" customHeight="1">
      <c r="A303" s="3">
        <v>43738</v>
      </c>
      <c r="B303" s="422" t="s">
        <v>69</v>
      </c>
      <c r="C303" s="422" t="s">
        <v>24</v>
      </c>
      <c r="D303" t="s">
        <v>15</v>
      </c>
      <c r="E303" s="2"/>
      <c r="F303" s="428">
        <v>5</v>
      </c>
      <c r="G303" s="2">
        <f t="shared" si="4"/>
        <v>19.200000000000003</v>
      </c>
    </row>
    <row r="304" spans="1:7" ht="14.25" customHeight="1">
      <c r="A304" s="3">
        <v>43761</v>
      </c>
      <c r="B304" s="422">
        <v>18990</v>
      </c>
      <c r="C304" s="422" t="s">
        <v>24</v>
      </c>
      <c r="D304" t="s">
        <v>12</v>
      </c>
      <c r="E304" s="2"/>
      <c r="F304" s="428">
        <v>15.5</v>
      </c>
      <c r="G304" s="2">
        <f t="shared" si="4"/>
        <v>3.7000000000000028</v>
      </c>
    </row>
    <row r="305" spans="1:7" ht="14.25" customHeight="1">
      <c r="A305" s="3">
        <v>43761</v>
      </c>
      <c r="B305" s="422">
        <v>18990</v>
      </c>
      <c r="C305" s="422" t="s">
        <v>24</v>
      </c>
      <c r="D305" t="s">
        <v>13</v>
      </c>
      <c r="E305" s="2"/>
      <c r="F305" s="428">
        <v>3.7</v>
      </c>
      <c r="G305" s="2">
        <f t="shared" si="4"/>
        <v>0</v>
      </c>
    </row>
    <row r="306" spans="1:7" ht="14.25" customHeight="1">
      <c r="A306" s="31">
        <v>43769</v>
      </c>
      <c r="B306" s="421" t="s">
        <v>10</v>
      </c>
      <c r="C306" s="421" t="s">
        <v>25</v>
      </c>
      <c r="D306" t="s">
        <v>12</v>
      </c>
      <c r="E306" s="2">
        <v>15.5</v>
      </c>
      <c r="F306" s="428"/>
      <c r="G306" s="2">
        <f t="shared" si="4"/>
        <v>15.5</v>
      </c>
    </row>
    <row r="307" spans="1:7" ht="14.25" customHeight="1">
      <c r="B307" s="422"/>
      <c r="C307" s="422"/>
      <c r="D307" t="s">
        <v>13</v>
      </c>
      <c r="E307" s="2">
        <v>2.7</v>
      </c>
      <c r="F307" s="428"/>
      <c r="G307" s="2">
        <f t="shared" si="4"/>
        <v>18.2</v>
      </c>
    </row>
    <row r="308" spans="1:7" ht="14.25" customHeight="1">
      <c r="B308" s="422"/>
      <c r="C308" s="422"/>
      <c r="D308" t="s">
        <v>14</v>
      </c>
      <c r="E308" s="2">
        <v>60</v>
      </c>
      <c r="F308" s="428"/>
      <c r="G308" s="2">
        <f t="shared" si="4"/>
        <v>78.2</v>
      </c>
    </row>
    <row r="309" spans="1:7" ht="14.25" customHeight="1">
      <c r="B309" s="422"/>
      <c r="C309" s="422"/>
      <c r="D309" t="s">
        <v>15</v>
      </c>
      <c r="E309" s="2">
        <v>5</v>
      </c>
      <c r="F309" s="428"/>
      <c r="G309" s="2">
        <f t="shared" si="4"/>
        <v>83.2</v>
      </c>
    </row>
    <row r="310" spans="1:7" ht="14.25" customHeight="1">
      <c r="B310" s="422"/>
      <c r="C310" s="422"/>
      <c r="D310" t="s">
        <v>70</v>
      </c>
      <c r="E310" s="2">
        <v>93</v>
      </c>
      <c r="F310" s="428"/>
      <c r="G310" s="2">
        <f t="shared" si="4"/>
        <v>176.2</v>
      </c>
    </row>
    <row r="311" spans="1:7" ht="14.25" customHeight="1">
      <c r="A311" s="3">
        <v>43769</v>
      </c>
      <c r="B311" s="422" t="s">
        <v>69</v>
      </c>
      <c r="C311" s="422" t="s">
        <v>25</v>
      </c>
      <c r="D311" t="s">
        <v>14</v>
      </c>
      <c r="E311" s="2"/>
      <c r="F311" s="428">
        <v>60</v>
      </c>
      <c r="G311" s="2">
        <f t="shared" si="4"/>
        <v>116.19999999999999</v>
      </c>
    </row>
    <row r="312" spans="1:7" ht="14.25" customHeight="1">
      <c r="A312" s="3">
        <v>43769</v>
      </c>
      <c r="B312" s="422" t="s">
        <v>69</v>
      </c>
      <c r="C312" s="422" t="s">
        <v>25</v>
      </c>
      <c r="D312" t="s">
        <v>29</v>
      </c>
      <c r="E312" s="2"/>
      <c r="F312" s="428">
        <v>5</v>
      </c>
      <c r="G312" s="2">
        <f t="shared" si="4"/>
        <v>111.19999999999999</v>
      </c>
    </row>
    <row r="313" spans="1:7" ht="14.25" customHeight="1">
      <c r="A313" s="3">
        <v>43798</v>
      </c>
      <c r="B313" s="422">
        <v>19246</v>
      </c>
      <c r="C313" s="422" t="s">
        <v>25</v>
      </c>
      <c r="D313" t="s">
        <v>12</v>
      </c>
      <c r="E313" s="2"/>
      <c r="F313" s="428">
        <v>15.5</v>
      </c>
      <c r="G313" s="2">
        <f t="shared" si="4"/>
        <v>95.699999999999989</v>
      </c>
    </row>
    <row r="314" spans="1:7" ht="14.25" customHeight="1">
      <c r="A314" s="3">
        <v>43798</v>
      </c>
      <c r="B314" s="422">
        <v>19246</v>
      </c>
      <c r="C314" s="422" t="s">
        <v>25</v>
      </c>
      <c r="D314" t="s">
        <v>13</v>
      </c>
      <c r="E314" s="2"/>
      <c r="F314" s="428">
        <v>2.7</v>
      </c>
      <c r="G314" s="2">
        <f t="shared" si="4"/>
        <v>92.999999999999986</v>
      </c>
    </row>
    <row r="315" spans="1:7" ht="14.25" customHeight="1">
      <c r="A315" s="3">
        <v>43726</v>
      </c>
      <c r="B315" s="422" t="s">
        <v>61</v>
      </c>
      <c r="C315" s="422" t="s">
        <v>25</v>
      </c>
      <c r="D315" t="s">
        <v>70</v>
      </c>
      <c r="E315" s="2"/>
      <c r="F315" s="428">
        <v>93</v>
      </c>
      <c r="G315" s="2">
        <f t="shared" si="4"/>
        <v>0</v>
      </c>
    </row>
    <row r="316" spans="1:7" ht="14.25" customHeight="1">
      <c r="A316" s="31">
        <v>43799</v>
      </c>
      <c r="B316" s="421" t="s">
        <v>10</v>
      </c>
      <c r="C316" s="421" t="s">
        <v>26</v>
      </c>
      <c r="D316" t="s">
        <v>12</v>
      </c>
      <c r="E316" s="2">
        <v>17.399999999999999</v>
      </c>
      <c r="F316" s="428"/>
      <c r="G316" s="2">
        <f t="shared" si="4"/>
        <v>17.399999999999999</v>
      </c>
    </row>
    <row r="317" spans="1:7" ht="14.25" customHeight="1">
      <c r="B317" s="422"/>
      <c r="C317" s="422"/>
      <c r="D317" t="s">
        <v>13</v>
      </c>
      <c r="E317" s="2">
        <v>3.7</v>
      </c>
      <c r="F317" s="428"/>
      <c r="G317" s="2">
        <f t="shared" si="4"/>
        <v>21.099999999999998</v>
      </c>
    </row>
    <row r="318" spans="1:7" ht="14.25" customHeight="1">
      <c r="B318" s="422"/>
      <c r="C318" s="422"/>
      <c r="D318" t="s">
        <v>14</v>
      </c>
      <c r="E318" s="2">
        <v>60</v>
      </c>
      <c r="F318" s="428"/>
      <c r="G318" s="2">
        <f t="shared" si="4"/>
        <v>81.099999999999994</v>
      </c>
    </row>
    <row r="319" spans="1:7" ht="14.25" customHeight="1">
      <c r="B319" s="422"/>
      <c r="C319" s="422"/>
      <c r="D319" t="s">
        <v>15</v>
      </c>
      <c r="E319" s="2">
        <v>5</v>
      </c>
      <c r="F319" s="428"/>
      <c r="G319" s="2">
        <f t="shared" si="4"/>
        <v>86.1</v>
      </c>
    </row>
    <row r="320" spans="1:7" ht="14.25" customHeight="1">
      <c r="A320" s="3">
        <v>43799</v>
      </c>
      <c r="B320" s="422" t="s">
        <v>69</v>
      </c>
      <c r="C320" s="422" t="s">
        <v>26</v>
      </c>
      <c r="D320" t="s">
        <v>14</v>
      </c>
      <c r="E320" s="2"/>
      <c r="F320" s="428">
        <v>60</v>
      </c>
      <c r="G320" s="2">
        <f t="shared" si="4"/>
        <v>26.099999999999994</v>
      </c>
    </row>
    <row r="321" spans="1:7" ht="14.25" customHeight="1">
      <c r="A321" s="3">
        <v>43799</v>
      </c>
      <c r="B321" s="422" t="s">
        <v>69</v>
      </c>
      <c r="C321" s="422" t="s">
        <v>26</v>
      </c>
      <c r="D321" t="s">
        <v>15</v>
      </c>
      <c r="E321" s="2"/>
      <c r="F321" s="428">
        <v>5</v>
      </c>
      <c r="G321" s="2">
        <f t="shared" si="4"/>
        <v>21.099999999999994</v>
      </c>
    </row>
    <row r="322" spans="1:7" ht="14.25" customHeight="1">
      <c r="A322" s="3">
        <v>43869</v>
      </c>
      <c r="B322" s="422">
        <v>19755</v>
      </c>
      <c r="C322" s="422" t="s">
        <v>26</v>
      </c>
      <c r="D322" t="s">
        <v>12</v>
      </c>
      <c r="E322" s="2"/>
      <c r="F322" s="428">
        <v>17.399999999999999</v>
      </c>
      <c r="G322" s="2">
        <f t="shared" si="4"/>
        <v>3.6999999999999957</v>
      </c>
    </row>
    <row r="323" spans="1:7" ht="14.25" customHeight="1">
      <c r="A323" s="3">
        <v>43869</v>
      </c>
      <c r="B323" s="422">
        <v>19755</v>
      </c>
      <c r="C323" s="422" t="s">
        <v>26</v>
      </c>
      <c r="D323" t="s">
        <v>13</v>
      </c>
      <c r="E323" s="2"/>
      <c r="F323" s="428">
        <v>3.7</v>
      </c>
      <c r="G323" s="2">
        <f t="shared" si="4"/>
        <v>-4.4408920985006262E-15</v>
      </c>
    </row>
    <row r="324" spans="1:7" ht="14.25" customHeight="1">
      <c r="A324" s="31">
        <v>43830</v>
      </c>
      <c r="B324" s="421" t="s">
        <v>10</v>
      </c>
      <c r="C324" s="421" t="s">
        <v>27</v>
      </c>
      <c r="D324" t="s">
        <v>12</v>
      </c>
      <c r="E324" s="2">
        <v>34.1</v>
      </c>
      <c r="F324" s="428"/>
      <c r="G324" s="2">
        <f t="shared" si="4"/>
        <v>34.099999999999994</v>
      </c>
    </row>
    <row r="325" spans="1:7" ht="14.25" customHeight="1">
      <c r="B325" s="422"/>
      <c r="C325" s="422"/>
      <c r="D325" t="s">
        <v>13</v>
      </c>
      <c r="E325" s="2">
        <v>3.8</v>
      </c>
      <c r="F325" s="428"/>
      <c r="G325" s="2">
        <f t="shared" si="4"/>
        <v>37.899999999999991</v>
      </c>
    </row>
    <row r="326" spans="1:7" ht="14.25" customHeight="1">
      <c r="B326" s="422"/>
      <c r="C326" s="422"/>
      <c r="D326" t="s">
        <v>14</v>
      </c>
      <c r="E326" s="2">
        <v>60</v>
      </c>
      <c r="F326" s="428"/>
      <c r="G326" s="2">
        <f t="shared" si="4"/>
        <v>97.899999999999991</v>
      </c>
    </row>
    <row r="327" spans="1:7" ht="14.25" customHeight="1">
      <c r="B327" s="422"/>
      <c r="C327" s="422"/>
      <c r="D327" t="s">
        <v>15</v>
      </c>
      <c r="E327" s="2">
        <v>5</v>
      </c>
      <c r="F327" s="428"/>
      <c r="G327" s="2">
        <f t="shared" si="4"/>
        <v>102.89999999999999</v>
      </c>
    </row>
    <row r="328" spans="1:7" ht="14.25" customHeight="1">
      <c r="A328" s="3">
        <v>43830</v>
      </c>
      <c r="B328" s="422" t="s">
        <v>69</v>
      </c>
      <c r="C328" s="422" t="s">
        <v>27</v>
      </c>
      <c r="D328" t="s">
        <v>14</v>
      </c>
      <c r="E328" s="2"/>
      <c r="F328" s="428">
        <v>60</v>
      </c>
      <c r="G328" s="2">
        <f t="shared" si="4"/>
        <v>42.899999999999991</v>
      </c>
    </row>
    <row r="329" spans="1:7" ht="14.25" customHeight="1">
      <c r="A329" s="3">
        <v>43830</v>
      </c>
      <c r="B329" s="422" t="s">
        <v>69</v>
      </c>
      <c r="C329" s="422" t="s">
        <v>27</v>
      </c>
      <c r="D329" t="s">
        <v>15</v>
      </c>
      <c r="E329" s="2"/>
      <c r="F329" s="428">
        <v>5</v>
      </c>
      <c r="G329" s="2">
        <f t="shared" si="4"/>
        <v>37.899999999999991</v>
      </c>
    </row>
    <row r="330" spans="1:7" ht="14.25" customHeight="1">
      <c r="A330" s="3">
        <v>43869</v>
      </c>
      <c r="B330" s="422">
        <v>19755</v>
      </c>
      <c r="C330" s="422" t="s">
        <v>27</v>
      </c>
      <c r="D330" t="s">
        <v>12</v>
      </c>
      <c r="E330" s="2"/>
      <c r="F330" s="428">
        <v>34.1</v>
      </c>
      <c r="G330" s="2">
        <f t="shared" si="4"/>
        <v>3.7999999999999901</v>
      </c>
    </row>
    <row r="331" spans="1:7" ht="14.25" customHeight="1">
      <c r="A331" s="3">
        <v>43869</v>
      </c>
      <c r="B331" s="422">
        <v>19755</v>
      </c>
      <c r="C331" s="422" t="s">
        <v>27</v>
      </c>
      <c r="D331" t="s">
        <v>13</v>
      </c>
      <c r="E331" s="2"/>
      <c r="F331" s="428">
        <v>3.8</v>
      </c>
      <c r="G331" s="2">
        <f t="shared" si="4"/>
        <v>-9.7699626167013776E-15</v>
      </c>
    </row>
    <row r="332" spans="1:7" ht="14.25" customHeight="1">
      <c r="A332" s="31">
        <v>43861</v>
      </c>
      <c r="B332" s="421" t="s">
        <v>10</v>
      </c>
      <c r="C332" s="421" t="s">
        <v>11</v>
      </c>
      <c r="D332" t="s">
        <v>12</v>
      </c>
      <c r="E332" s="2">
        <v>37.1</v>
      </c>
      <c r="F332" s="428"/>
      <c r="G332" s="2">
        <f t="shared" si="4"/>
        <v>37.099999999999994</v>
      </c>
    </row>
    <row r="333" spans="1:7" ht="14.25" customHeight="1">
      <c r="B333" s="422"/>
      <c r="C333" s="422"/>
      <c r="D333" t="s">
        <v>13</v>
      </c>
      <c r="E333" s="2">
        <v>3.6</v>
      </c>
      <c r="F333" s="428"/>
      <c r="G333" s="2">
        <f t="shared" si="4"/>
        <v>40.699999999999996</v>
      </c>
    </row>
    <row r="334" spans="1:7" ht="14.25" customHeight="1">
      <c r="B334" s="422"/>
      <c r="C334" s="422"/>
      <c r="D334" t="s">
        <v>14</v>
      </c>
      <c r="E334" s="2">
        <v>60</v>
      </c>
      <c r="F334" s="428"/>
      <c r="G334" s="2">
        <f t="shared" si="4"/>
        <v>100.69999999999999</v>
      </c>
    </row>
    <row r="335" spans="1:7" ht="14.25" customHeight="1">
      <c r="B335" s="422"/>
      <c r="C335" s="422"/>
      <c r="D335" t="s">
        <v>15</v>
      </c>
      <c r="E335" s="2">
        <v>5</v>
      </c>
      <c r="F335" s="428"/>
      <c r="G335" s="2">
        <f t="shared" si="4"/>
        <v>105.69999999999999</v>
      </c>
    </row>
    <row r="336" spans="1:7" ht="14.25" customHeight="1">
      <c r="B336" s="422"/>
      <c r="C336" s="422"/>
      <c r="D336" t="s">
        <v>70</v>
      </c>
      <c r="E336" s="2">
        <v>93</v>
      </c>
      <c r="F336" s="428"/>
      <c r="G336" s="2">
        <f t="shared" si="4"/>
        <v>198.7</v>
      </c>
    </row>
    <row r="337" spans="1:7" ht="14.25" customHeight="1">
      <c r="A337" s="3">
        <v>43861</v>
      </c>
      <c r="B337" s="422" t="s">
        <v>69</v>
      </c>
      <c r="C337" s="422" t="s">
        <v>11</v>
      </c>
      <c r="D337" t="s">
        <v>14</v>
      </c>
      <c r="E337" s="2"/>
      <c r="F337" s="428">
        <v>60</v>
      </c>
      <c r="G337" s="2">
        <f t="shared" si="4"/>
        <v>138.69999999999999</v>
      </c>
    </row>
    <row r="338" spans="1:7" ht="14.25" customHeight="1">
      <c r="A338" s="3">
        <v>43861</v>
      </c>
      <c r="B338" s="422" t="s">
        <v>69</v>
      </c>
      <c r="C338" s="422" t="s">
        <v>11</v>
      </c>
      <c r="D338" t="s">
        <v>15</v>
      </c>
      <c r="E338" s="2"/>
      <c r="F338" s="428">
        <v>5</v>
      </c>
      <c r="G338" s="2">
        <f t="shared" si="4"/>
        <v>133.69999999999999</v>
      </c>
    </row>
    <row r="339" spans="1:7" ht="14.25" customHeight="1">
      <c r="A339" s="3">
        <v>44141</v>
      </c>
      <c r="B339" s="422">
        <v>20624</v>
      </c>
      <c r="C339" s="422" t="s">
        <v>11</v>
      </c>
      <c r="D339" t="s">
        <v>12</v>
      </c>
      <c r="E339" s="2"/>
      <c r="F339" s="428">
        <v>37.1</v>
      </c>
      <c r="G339" s="2">
        <f t="shared" si="4"/>
        <v>96.6</v>
      </c>
    </row>
    <row r="340" spans="1:7" ht="14.25" customHeight="1">
      <c r="A340" s="3">
        <v>44141</v>
      </c>
      <c r="B340" s="422">
        <v>20624</v>
      </c>
      <c r="C340" s="422" t="s">
        <v>11</v>
      </c>
      <c r="D340" t="s">
        <v>13</v>
      </c>
      <c r="E340" s="2"/>
      <c r="F340" s="428">
        <v>3.6</v>
      </c>
      <c r="G340" s="2">
        <f t="shared" si="4"/>
        <v>93</v>
      </c>
    </row>
    <row r="341" spans="1:7" ht="14.25" customHeight="1">
      <c r="A341" s="31">
        <v>43890</v>
      </c>
      <c r="B341" s="421" t="s">
        <v>10</v>
      </c>
      <c r="C341" s="421" t="s">
        <v>17</v>
      </c>
      <c r="D341" t="s">
        <v>12</v>
      </c>
      <c r="E341" s="2">
        <v>38.6</v>
      </c>
      <c r="F341" s="428"/>
      <c r="G341" s="2">
        <f t="shared" si="4"/>
        <v>131.6</v>
      </c>
    </row>
    <row r="342" spans="1:7" ht="14.25" customHeight="1">
      <c r="B342" s="422"/>
      <c r="C342" s="422"/>
      <c r="D342" t="s">
        <v>13</v>
      </c>
      <c r="E342" s="2">
        <v>3.8</v>
      </c>
      <c r="F342" s="428"/>
      <c r="G342" s="2">
        <f t="shared" si="4"/>
        <v>135.4</v>
      </c>
    </row>
    <row r="343" spans="1:7" ht="14.25" customHeight="1">
      <c r="B343" s="422"/>
      <c r="C343" s="422"/>
      <c r="D343" t="s">
        <v>14</v>
      </c>
      <c r="E343" s="2">
        <v>58</v>
      </c>
      <c r="F343" s="428"/>
      <c r="G343" s="2">
        <f t="shared" si="4"/>
        <v>193.4</v>
      </c>
    </row>
    <row r="344" spans="1:7" ht="14.25" customHeight="1">
      <c r="B344" s="422"/>
      <c r="C344" s="422"/>
      <c r="D344" t="s">
        <v>29</v>
      </c>
      <c r="E344" s="2">
        <v>5</v>
      </c>
      <c r="F344" s="428"/>
      <c r="G344" s="2">
        <f t="shared" si="4"/>
        <v>198.4</v>
      </c>
    </row>
    <row r="345" spans="1:7" ht="14.25" customHeight="1">
      <c r="A345" s="3">
        <v>43890</v>
      </c>
      <c r="B345" s="422" t="s">
        <v>69</v>
      </c>
      <c r="C345" s="422" t="s">
        <v>17</v>
      </c>
      <c r="D345" t="s">
        <v>14</v>
      </c>
      <c r="E345" s="2"/>
      <c r="F345" s="428">
        <v>58</v>
      </c>
      <c r="G345" s="2">
        <f t="shared" si="4"/>
        <v>140.4</v>
      </c>
    </row>
    <row r="346" spans="1:7" ht="14.25" customHeight="1">
      <c r="A346" s="3">
        <v>43890</v>
      </c>
      <c r="B346" s="422" t="s">
        <v>69</v>
      </c>
      <c r="C346" s="422" t="s">
        <v>17</v>
      </c>
      <c r="D346" t="s">
        <v>29</v>
      </c>
      <c r="E346" s="2"/>
      <c r="F346" s="428">
        <v>5</v>
      </c>
      <c r="G346" s="2">
        <f t="shared" si="4"/>
        <v>135.4</v>
      </c>
    </row>
    <row r="347" spans="1:7" ht="14.25" customHeight="1">
      <c r="A347" s="3">
        <v>44141</v>
      </c>
      <c r="B347" s="422">
        <v>20624</v>
      </c>
      <c r="C347" s="422" t="s">
        <v>17</v>
      </c>
      <c r="D347" t="s">
        <v>12</v>
      </c>
      <c r="E347" s="2"/>
      <c r="F347" s="428">
        <v>38.6</v>
      </c>
      <c r="G347" s="2">
        <f t="shared" si="4"/>
        <v>96.800000000000011</v>
      </c>
    </row>
    <row r="348" spans="1:7" ht="14.25" customHeight="1">
      <c r="A348" s="3">
        <v>44141</v>
      </c>
      <c r="B348" s="422">
        <v>20624</v>
      </c>
      <c r="C348" s="422" t="s">
        <v>17</v>
      </c>
      <c r="D348" t="s">
        <v>13</v>
      </c>
      <c r="E348" s="2"/>
      <c r="F348" s="428">
        <v>3.8</v>
      </c>
      <c r="G348" s="2">
        <f t="shared" si="4"/>
        <v>93.000000000000014</v>
      </c>
    </row>
    <row r="349" spans="1:7">
      <c r="A349" s="31">
        <v>43921</v>
      </c>
      <c r="B349" s="421" t="s">
        <v>10</v>
      </c>
      <c r="C349" s="421" t="s">
        <v>18</v>
      </c>
      <c r="D349" t="s">
        <v>12</v>
      </c>
      <c r="E349" s="2">
        <v>32</v>
      </c>
      <c r="F349" s="428"/>
      <c r="G349" s="2">
        <f t="shared" si="4"/>
        <v>125.00000000000001</v>
      </c>
    </row>
    <row r="350" spans="1:7" ht="14.25" customHeight="1">
      <c r="B350" s="422"/>
      <c r="C350" s="422"/>
      <c r="D350" t="s">
        <v>13</v>
      </c>
      <c r="E350" s="2">
        <v>3.9</v>
      </c>
      <c r="F350" s="428"/>
      <c r="G350" s="2">
        <f t="shared" si="4"/>
        <v>128.9</v>
      </c>
    </row>
    <row r="351" spans="1:7" ht="14.25" customHeight="1">
      <c r="B351" s="422"/>
      <c r="C351" s="422"/>
      <c r="D351" t="s">
        <v>14</v>
      </c>
      <c r="E351" s="2">
        <v>60</v>
      </c>
      <c r="F351" s="428"/>
      <c r="G351" s="2">
        <f t="shared" si="4"/>
        <v>188.9</v>
      </c>
    </row>
    <row r="352" spans="1:7" ht="14.25" customHeight="1">
      <c r="B352" s="422"/>
      <c r="C352" s="422"/>
      <c r="D352" t="s">
        <v>29</v>
      </c>
      <c r="E352" s="2">
        <v>5</v>
      </c>
      <c r="F352" s="428"/>
      <c r="G352" s="2">
        <f t="shared" si="4"/>
        <v>193.9</v>
      </c>
    </row>
    <row r="353" spans="1:7" ht="14.25" customHeight="1">
      <c r="A353" s="3">
        <v>43921</v>
      </c>
      <c r="B353" s="422" t="s">
        <v>69</v>
      </c>
      <c r="C353" s="422" t="s">
        <v>18</v>
      </c>
      <c r="D353" t="s">
        <v>14</v>
      </c>
      <c r="E353" s="2"/>
      <c r="F353" s="428">
        <v>26</v>
      </c>
      <c r="G353" s="2">
        <f t="shared" si="4"/>
        <v>167.9</v>
      </c>
    </row>
    <row r="354" spans="1:7" ht="14.25" customHeight="1">
      <c r="A354" s="3">
        <v>44141</v>
      </c>
      <c r="B354" s="422">
        <v>20624</v>
      </c>
      <c r="C354" s="422" t="s">
        <v>18</v>
      </c>
      <c r="D354" t="s">
        <v>12</v>
      </c>
      <c r="E354" s="2"/>
      <c r="F354" s="428">
        <v>32</v>
      </c>
      <c r="G354" s="2">
        <f t="shared" si="4"/>
        <v>135.9</v>
      </c>
    </row>
    <row r="355" spans="1:7" ht="14.25" customHeight="1">
      <c r="A355" s="3">
        <v>44141</v>
      </c>
      <c r="B355" s="422">
        <v>20624</v>
      </c>
      <c r="C355" s="422" t="s">
        <v>18</v>
      </c>
      <c r="D355" t="s">
        <v>13</v>
      </c>
      <c r="E355" s="2"/>
      <c r="F355" s="428">
        <v>3.9</v>
      </c>
      <c r="G355" s="2">
        <f t="shared" si="4"/>
        <v>132</v>
      </c>
    </row>
    <row r="356" spans="1:7" ht="14.25" customHeight="1">
      <c r="A356" s="3">
        <v>44186</v>
      </c>
      <c r="B356" s="422">
        <v>21154</v>
      </c>
      <c r="C356" s="422" t="s">
        <v>18</v>
      </c>
      <c r="D356" t="s">
        <v>14</v>
      </c>
      <c r="E356" s="2"/>
      <c r="F356" s="428">
        <v>34</v>
      </c>
      <c r="G356" s="2">
        <f t="shared" si="4"/>
        <v>98</v>
      </c>
    </row>
    <row r="357" spans="1:7" ht="14.25" customHeight="1">
      <c r="A357" s="3">
        <v>44186</v>
      </c>
      <c r="B357" s="422">
        <v>21154</v>
      </c>
      <c r="C357" s="422" t="s">
        <v>18</v>
      </c>
      <c r="D357" t="s">
        <v>15</v>
      </c>
      <c r="E357" s="2"/>
      <c r="F357" s="428">
        <v>5</v>
      </c>
      <c r="G357" s="2">
        <f t="shared" si="4"/>
        <v>93</v>
      </c>
    </row>
    <row r="358" spans="1:7" ht="14.25" customHeight="1">
      <c r="A358" s="31">
        <v>43951</v>
      </c>
      <c r="B358" s="421" t="s">
        <v>10</v>
      </c>
      <c r="C358" s="421" t="s">
        <v>19</v>
      </c>
      <c r="D358" t="s">
        <v>12</v>
      </c>
      <c r="E358" s="2">
        <v>13.1</v>
      </c>
      <c r="F358" s="428"/>
      <c r="G358" s="2">
        <f t="shared" si="4"/>
        <v>106.1</v>
      </c>
    </row>
    <row r="359" spans="1:7" ht="14.25" customHeight="1">
      <c r="B359" s="422"/>
      <c r="C359" s="422"/>
      <c r="D359" t="s">
        <v>13</v>
      </c>
      <c r="E359" s="2">
        <v>4.5999999999999996</v>
      </c>
      <c r="F359" s="428"/>
      <c r="G359" s="2">
        <f t="shared" ref="G359:G422" si="5">+G358+E359-F359</f>
        <v>110.69999999999999</v>
      </c>
    </row>
    <row r="360" spans="1:7" ht="14.25" customHeight="1">
      <c r="B360" s="422"/>
      <c r="C360" s="422"/>
      <c r="D360" t="s">
        <v>14</v>
      </c>
      <c r="E360" s="2">
        <v>60</v>
      </c>
      <c r="F360" s="428"/>
      <c r="G360" s="2">
        <f t="shared" si="5"/>
        <v>170.7</v>
      </c>
    </row>
    <row r="361" spans="1:7" ht="14.25" customHeight="1">
      <c r="B361" s="422"/>
      <c r="C361" s="422"/>
      <c r="D361" t="s">
        <v>29</v>
      </c>
      <c r="E361" s="2">
        <v>5</v>
      </c>
      <c r="F361" s="428"/>
      <c r="G361" s="2">
        <f t="shared" si="5"/>
        <v>175.7</v>
      </c>
    </row>
    <row r="362" spans="1:7" ht="14.25" customHeight="1">
      <c r="A362" s="3">
        <v>44141</v>
      </c>
      <c r="B362" s="422">
        <v>20624</v>
      </c>
      <c r="C362" s="422" t="s">
        <v>19</v>
      </c>
      <c r="D362" t="s">
        <v>12</v>
      </c>
      <c r="E362" s="2"/>
      <c r="F362" s="428">
        <v>13.1</v>
      </c>
      <c r="G362" s="2">
        <f t="shared" si="5"/>
        <v>162.6</v>
      </c>
    </row>
    <row r="363" spans="1:7" ht="14.25" customHeight="1">
      <c r="A363" s="3">
        <v>44141</v>
      </c>
      <c r="B363" s="422">
        <v>20624</v>
      </c>
      <c r="C363" s="422" t="s">
        <v>19</v>
      </c>
      <c r="D363" t="s">
        <v>13</v>
      </c>
      <c r="E363" s="2"/>
      <c r="F363" s="428">
        <v>4.5999999999999996</v>
      </c>
      <c r="G363" s="2">
        <f t="shared" si="5"/>
        <v>158</v>
      </c>
    </row>
    <row r="364" spans="1:7" ht="14.25" customHeight="1">
      <c r="A364" s="3">
        <v>44186</v>
      </c>
      <c r="B364" s="422">
        <v>21154</v>
      </c>
      <c r="C364" s="422" t="s">
        <v>19</v>
      </c>
      <c r="D364" t="s">
        <v>14</v>
      </c>
      <c r="E364" s="2"/>
      <c r="F364" s="428">
        <v>60</v>
      </c>
      <c r="G364" s="2">
        <f t="shared" si="5"/>
        <v>98</v>
      </c>
    </row>
    <row r="365" spans="1:7" ht="14.25" customHeight="1">
      <c r="A365" s="3">
        <v>44186</v>
      </c>
      <c r="B365" s="422">
        <v>21154</v>
      </c>
      <c r="C365" s="422" t="s">
        <v>19</v>
      </c>
      <c r="D365" t="s">
        <v>15</v>
      </c>
      <c r="E365" s="2"/>
      <c r="F365" s="428">
        <v>5</v>
      </c>
      <c r="G365" s="2">
        <f t="shared" si="5"/>
        <v>93</v>
      </c>
    </row>
    <row r="366" spans="1:7" ht="15" customHeight="1">
      <c r="A366" s="31">
        <v>43982</v>
      </c>
      <c r="B366" s="421" t="s">
        <v>10</v>
      </c>
      <c r="C366" s="421" t="s">
        <v>20</v>
      </c>
      <c r="D366" t="s">
        <v>12</v>
      </c>
      <c r="E366" s="5">
        <v>12.1</v>
      </c>
      <c r="F366" s="428"/>
      <c r="G366" s="2">
        <f t="shared" si="5"/>
        <v>105.1</v>
      </c>
    </row>
    <row r="367" spans="1:7">
      <c r="B367" s="422"/>
      <c r="C367" s="422"/>
      <c r="D367" t="s">
        <v>13</v>
      </c>
      <c r="E367" s="5">
        <v>2.5</v>
      </c>
      <c r="F367" s="428"/>
      <c r="G367" s="2">
        <f t="shared" si="5"/>
        <v>107.6</v>
      </c>
    </row>
    <row r="368" spans="1:7">
      <c r="B368" s="422"/>
      <c r="C368" s="422"/>
      <c r="D368" t="s">
        <v>14</v>
      </c>
      <c r="E368" s="2">
        <v>60</v>
      </c>
      <c r="F368" s="428"/>
      <c r="G368" s="2">
        <f t="shared" si="5"/>
        <v>167.6</v>
      </c>
    </row>
    <row r="369" spans="1:7">
      <c r="B369" s="422"/>
      <c r="C369" s="422"/>
      <c r="D369" t="s">
        <v>29</v>
      </c>
      <c r="E369" s="2">
        <v>5</v>
      </c>
      <c r="F369" s="428"/>
      <c r="G369" s="2">
        <f t="shared" si="5"/>
        <v>172.6</v>
      </c>
    </row>
    <row r="370" spans="1:7">
      <c r="A370" s="3">
        <v>44141</v>
      </c>
      <c r="B370" s="422">
        <v>20625</v>
      </c>
      <c r="C370" s="422" t="s">
        <v>20</v>
      </c>
      <c r="D370" t="s">
        <v>12</v>
      </c>
      <c r="E370" s="2"/>
      <c r="F370" s="428">
        <v>12.1</v>
      </c>
      <c r="G370" s="2">
        <f t="shared" si="5"/>
        <v>160.5</v>
      </c>
    </row>
    <row r="371" spans="1:7">
      <c r="A371" s="3">
        <v>44141</v>
      </c>
      <c r="B371" s="422">
        <v>20625</v>
      </c>
      <c r="C371" s="422" t="s">
        <v>20</v>
      </c>
      <c r="D371" t="s">
        <v>13</v>
      </c>
      <c r="E371" s="2"/>
      <c r="F371" s="428">
        <v>2.5</v>
      </c>
      <c r="G371" s="2">
        <f t="shared" si="5"/>
        <v>158</v>
      </c>
    </row>
    <row r="372" spans="1:7">
      <c r="A372" s="3">
        <v>44186</v>
      </c>
      <c r="B372" s="422">
        <v>21154</v>
      </c>
      <c r="C372" s="422" t="s">
        <v>20</v>
      </c>
      <c r="D372" t="s">
        <v>14</v>
      </c>
      <c r="E372" s="2"/>
      <c r="F372" s="428">
        <v>60</v>
      </c>
      <c r="G372" s="2">
        <f t="shared" si="5"/>
        <v>98</v>
      </c>
    </row>
    <row r="373" spans="1:7">
      <c r="A373" s="3">
        <v>44186</v>
      </c>
      <c r="B373" s="422">
        <v>21154</v>
      </c>
      <c r="C373" s="422" t="s">
        <v>20</v>
      </c>
      <c r="D373" t="s">
        <v>15</v>
      </c>
      <c r="E373" s="2"/>
      <c r="F373" s="428">
        <v>5</v>
      </c>
      <c r="G373" s="2">
        <f t="shared" si="5"/>
        <v>93</v>
      </c>
    </row>
    <row r="374" spans="1:7">
      <c r="A374" s="31">
        <v>44012</v>
      </c>
      <c r="B374" s="421" t="s">
        <v>10</v>
      </c>
      <c r="C374" s="421" t="s">
        <v>21</v>
      </c>
      <c r="D374" t="s">
        <v>12</v>
      </c>
      <c r="E374" s="5">
        <v>10.7</v>
      </c>
      <c r="F374" s="428"/>
      <c r="G374" s="2">
        <f t="shared" si="5"/>
        <v>103.7</v>
      </c>
    </row>
    <row r="375" spans="1:7">
      <c r="B375" s="422"/>
      <c r="C375" s="422"/>
      <c r="D375" t="s">
        <v>13</v>
      </c>
      <c r="E375" s="5">
        <v>1.2</v>
      </c>
      <c r="F375" s="428"/>
      <c r="G375" s="2">
        <f t="shared" si="5"/>
        <v>104.9</v>
      </c>
    </row>
    <row r="376" spans="1:7">
      <c r="B376" s="422"/>
      <c r="C376" s="422"/>
      <c r="D376" t="s">
        <v>14</v>
      </c>
      <c r="E376" s="5">
        <v>60</v>
      </c>
      <c r="F376" s="428"/>
      <c r="G376" s="2">
        <f t="shared" si="5"/>
        <v>164.9</v>
      </c>
    </row>
    <row r="377" spans="1:7">
      <c r="B377" s="422"/>
      <c r="C377" s="422"/>
      <c r="D377" t="s">
        <v>29</v>
      </c>
      <c r="E377" s="5">
        <v>5</v>
      </c>
      <c r="F377" s="428"/>
      <c r="G377" s="2">
        <f t="shared" si="5"/>
        <v>169.9</v>
      </c>
    </row>
    <row r="378" spans="1:7">
      <c r="A378" s="3">
        <v>44141</v>
      </c>
      <c r="B378" s="422">
        <v>20625</v>
      </c>
      <c r="C378" s="422" t="s">
        <v>21</v>
      </c>
      <c r="D378" t="s">
        <v>12</v>
      </c>
      <c r="F378" s="428">
        <v>10.7</v>
      </c>
      <c r="G378" s="2">
        <f t="shared" si="5"/>
        <v>159.20000000000002</v>
      </c>
    </row>
    <row r="379" spans="1:7">
      <c r="A379" s="3">
        <v>44141</v>
      </c>
      <c r="B379" s="422">
        <v>20625</v>
      </c>
      <c r="C379" s="422" t="s">
        <v>21</v>
      </c>
      <c r="D379" t="s">
        <v>13</v>
      </c>
      <c r="F379" s="428">
        <v>1.2</v>
      </c>
      <c r="G379" s="2">
        <f t="shared" si="5"/>
        <v>158.00000000000003</v>
      </c>
    </row>
    <row r="380" spans="1:7">
      <c r="A380" s="3">
        <v>44186</v>
      </c>
      <c r="B380" s="422">
        <v>21154</v>
      </c>
      <c r="C380" s="422" t="s">
        <v>21</v>
      </c>
      <c r="D380" t="s">
        <v>14</v>
      </c>
      <c r="F380" s="428">
        <v>60</v>
      </c>
      <c r="G380" s="2">
        <f t="shared" si="5"/>
        <v>98.000000000000028</v>
      </c>
    </row>
    <row r="381" spans="1:7">
      <c r="A381" s="3">
        <v>44186</v>
      </c>
      <c r="B381" s="422">
        <v>21154</v>
      </c>
      <c r="C381" s="422" t="s">
        <v>21</v>
      </c>
      <c r="D381" t="s">
        <v>15</v>
      </c>
      <c r="F381" s="428">
        <v>5</v>
      </c>
      <c r="G381" s="2">
        <f t="shared" si="5"/>
        <v>93.000000000000028</v>
      </c>
    </row>
    <row r="382" spans="1:7">
      <c r="A382" s="31">
        <v>44043</v>
      </c>
      <c r="B382" s="421" t="s">
        <v>10</v>
      </c>
      <c r="C382" s="421" t="s">
        <v>22</v>
      </c>
      <c r="D382" t="s">
        <v>12</v>
      </c>
      <c r="E382" s="5">
        <v>28.8</v>
      </c>
      <c r="F382" s="428"/>
      <c r="G382" s="2">
        <f t="shared" si="5"/>
        <v>121.80000000000003</v>
      </c>
    </row>
    <row r="383" spans="1:7">
      <c r="B383" s="422"/>
      <c r="C383" s="422"/>
      <c r="D383" t="s">
        <v>13</v>
      </c>
      <c r="E383" s="5">
        <v>5</v>
      </c>
      <c r="F383" s="428"/>
      <c r="G383" s="2">
        <f t="shared" si="5"/>
        <v>126.80000000000003</v>
      </c>
    </row>
    <row r="384" spans="1:7">
      <c r="B384" s="422"/>
      <c r="C384" s="422"/>
      <c r="D384" t="s">
        <v>14</v>
      </c>
      <c r="E384" s="5">
        <v>60</v>
      </c>
      <c r="F384" s="428"/>
      <c r="G384" s="2">
        <f t="shared" si="5"/>
        <v>186.8</v>
      </c>
    </row>
    <row r="385" spans="1:7">
      <c r="B385" s="422"/>
      <c r="C385" s="422"/>
      <c r="D385" t="s">
        <v>29</v>
      </c>
      <c r="E385" s="5">
        <v>5</v>
      </c>
      <c r="F385" s="428"/>
      <c r="G385" s="2">
        <f t="shared" si="5"/>
        <v>191.8</v>
      </c>
    </row>
    <row r="386" spans="1:7">
      <c r="B386" s="422"/>
      <c r="C386" s="422"/>
      <c r="D386" t="s">
        <v>72</v>
      </c>
      <c r="E386" s="5">
        <v>10</v>
      </c>
      <c r="F386" s="428"/>
      <c r="G386" s="2">
        <f t="shared" si="5"/>
        <v>201.8</v>
      </c>
    </row>
    <row r="387" spans="1:7">
      <c r="B387" s="422"/>
      <c r="C387" s="422"/>
      <c r="D387" t="s">
        <v>32</v>
      </c>
      <c r="E387" s="5">
        <v>10</v>
      </c>
      <c r="F387" s="428"/>
      <c r="G387" s="2">
        <f t="shared" si="5"/>
        <v>211.8</v>
      </c>
    </row>
    <row r="388" spans="1:7">
      <c r="A388" s="3">
        <v>44043</v>
      </c>
      <c r="B388" s="422" t="s">
        <v>69</v>
      </c>
      <c r="C388" s="422" t="s">
        <v>22</v>
      </c>
      <c r="D388" t="s">
        <v>14</v>
      </c>
      <c r="F388" s="428">
        <v>60</v>
      </c>
      <c r="G388" s="2">
        <f t="shared" si="5"/>
        <v>151.80000000000001</v>
      </c>
    </row>
    <row r="389" spans="1:7">
      <c r="A389" s="3">
        <v>44043</v>
      </c>
      <c r="B389" s="422" t="s">
        <v>69</v>
      </c>
      <c r="C389" s="422" t="s">
        <v>22</v>
      </c>
      <c r="D389" t="s">
        <v>29</v>
      </c>
      <c r="F389" s="428">
        <v>5</v>
      </c>
      <c r="G389" s="2">
        <f t="shared" si="5"/>
        <v>146.80000000000001</v>
      </c>
    </row>
    <row r="390" spans="1:7">
      <c r="A390" s="3">
        <v>44141</v>
      </c>
      <c r="B390" s="422">
        <v>20625</v>
      </c>
      <c r="C390" s="422" t="s">
        <v>22</v>
      </c>
      <c r="D390" t="s">
        <v>12</v>
      </c>
      <c r="F390" s="428">
        <v>28.8</v>
      </c>
      <c r="G390" s="2">
        <f t="shared" si="5"/>
        <v>118.00000000000001</v>
      </c>
    </row>
    <row r="391" spans="1:7">
      <c r="A391" s="3">
        <v>44141</v>
      </c>
      <c r="B391" s="422">
        <v>20625</v>
      </c>
      <c r="C391" s="422" t="s">
        <v>22</v>
      </c>
      <c r="D391" t="s">
        <v>13</v>
      </c>
      <c r="F391" s="428">
        <v>5</v>
      </c>
      <c r="G391" s="2">
        <f t="shared" si="5"/>
        <v>113.00000000000001</v>
      </c>
    </row>
    <row r="392" spans="1:7">
      <c r="A392" s="3">
        <v>44186</v>
      </c>
      <c r="B392" s="422">
        <v>21155</v>
      </c>
      <c r="C392" s="422" t="s">
        <v>22</v>
      </c>
      <c r="D392" t="s">
        <v>72</v>
      </c>
      <c r="F392" s="428">
        <v>10</v>
      </c>
      <c r="G392" s="2">
        <f t="shared" si="5"/>
        <v>103.00000000000001</v>
      </c>
    </row>
    <row r="393" spans="1:7">
      <c r="A393" s="3">
        <v>44186</v>
      </c>
      <c r="B393" s="422">
        <v>21155</v>
      </c>
      <c r="C393" s="422" t="s">
        <v>22</v>
      </c>
      <c r="D393" t="s">
        <v>32</v>
      </c>
      <c r="F393" s="428">
        <v>10</v>
      </c>
      <c r="G393" s="2">
        <f t="shared" si="5"/>
        <v>93.000000000000014</v>
      </c>
    </row>
    <row r="394" spans="1:7">
      <c r="A394" s="31">
        <v>44074</v>
      </c>
      <c r="B394" s="421" t="s">
        <v>10</v>
      </c>
      <c r="C394" s="421" t="s">
        <v>23</v>
      </c>
      <c r="D394" t="s">
        <v>12</v>
      </c>
      <c r="E394" s="5">
        <v>27.6</v>
      </c>
      <c r="F394" s="428"/>
      <c r="G394" s="2">
        <f t="shared" si="5"/>
        <v>120.60000000000002</v>
      </c>
    </row>
    <row r="395" spans="1:7">
      <c r="B395" s="422"/>
      <c r="C395" s="422"/>
      <c r="D395" t="s">
        <v>13</v>
      </c>
      <c r="E395" s="5">
        <v>3.5</v>
      </c>
      <c r="F395" s="428"/>
      <c r="G395" s="2">
        <f t="shared" si="5"/>
        <v>124.10000000000002</v>
      </c>
    </row>
    <row r="396" spans="1:7">
      <c r="B396" s="422"/>
      <c r="C396" s="422"/>
      <c r="D396" t="s">
        <v>14</v>
      </c>
      <c r="E396" s="5">
        <v>60</v>
      </c>
      <c r="F396" s="428"/>
      <c r="G396" s="2">
        <f t="shared" si="5"/>
        <v>184.10000000000002</v>
      </c>
    </row>
    <row r="397" spans="1:7">
      <c r="B397" s="422"/>
      <c r="C397" s="422"/>
      <c r="D397" t="s">
        <v>29</v>
      </c>
      <c r="E397" s="5">
        <v>5</v>
      </c>
      <c r="F397" s="428"/>
      <c r="G397" s="2">
        <f t="shared" si="5"/>
        <v>189.10000000000002</v>
      </c>
    </row>
    <row r="398" spans="1:7">
      <c r="B398" s="422"/>
      <c r="C398" s="422"/>
      <c r="D398" t="s">
        <v>33</v>
      </c>
      <c r="E398" s="5">
        <v>15</v>
      </c>
      <c r="F398" s="428"/>
      <c r="G398" s="2">
        <f t="shared" si="5"/>
        <v>204.10000000000002</v>
      </c>
    </row>
    <row r="399" spans="1:7">
      <c r="A399" s="3">
        <v>44074</v>
      </c>
      <c r="B399" s="422" t="s">
        <v>10</v>
      </c>
      <c r="C399" s="422" t="s">
        <v>23</v>
      </c>
      <c r="D399" t="s">
        <v>14</v>
      </c>
      <c r="F399" s="428">
        <v>60</v>
      </c>
      <c r="G399" s="2">
        <f t="shared" si="5"/>
        <v>144.10000000000002</v>
      </c>
    </row>
    <row r="400" spans="1:7">
      <c r="A400" s="3">
        <v>44074</v>
      </c>
      <c r="B400" s="422" t="s">
        <v>10</v>
      </c>
      <c r="C400" s="422" t="s">
        <v>23</v>
      </c>
      <c r="D400" t="s">
        <v>29</v>
      </c>
      <c r="F400" s="428">
        <v>5</v>
      </c>
      <c r="G400" s="2">
        <f t="shared" si="5"/>
        <v>139.10000000000002</v>
      </c>
    </row>
    <row r="401" spans="1:8">
      <c r="A401" s="3">
        <v>44074</v>
      </c>
      <c r="B401" s="422" t="s">
        <v>10</v>
      </c>
      <c r="C401" s="422" t="s">
        <v>23</v>
      </c>
      <c r="D401" t="s">
        <v>33</v>
      </c>
      <c r="F401" s="428">
        <v>4</v>
      </c>
      <c r="G401" s="2">
        <f t="shared" si="5"/>
        <v>135.10000000000002</v>
      </c>
    </row>
    <row r="402" spans="1:8">
      <c r="A402" s="3">
        <v>44141</v>
      </c>
      <c r="B402" s="422">
        <v>20625</v>
      </c>
      <c r="C402" s="422" t="s">
        <v>23</v>
      </c>
      <c r="D402" t="s">
        <v>12</v>
      </c>
      <c r="F402" s="428">
        <v>27.6</v>
      </c>
      <c r="G402" s="2">
        <f t="shared" si="5"/>
        <v>107.50000000000003</v>
      </c>
    </row>
    <row r="403" spans="1:8">
      <c r="A403" s="3">
        <v>44141</v>
      </c>
      <c r="B403" s="422">
        <v>20625</v>
      </c>
      <c r="C403" s="422" t="s">
        <v>23</v>
      </c>
      <c r="D403" t="s">
        <v>13</v>
      </c>
      <c r="F403" s="428">
        <v>3.5</v>
      </c>
      <c r="G403" s="2">
        <f t="shared" si="5"/>
        <v>104.00000000000003</v>
      </c>
    </row>
    <row r="404" spans="1:8">
      <c r="A404" s="3">
        <v>44156</v>
      </c>
      <c r="B404" s="422">
        <v>21155</v>
      </c>
      <c r="C404" s="422" t="s">
        <v>23</v>
      </c>
      <c r="D404" t="s">
        <v>33</v>
      </c>
      <c r="F404" s="428">
        <v>11</v>
      </c>
      <c r="G404" s="2">
        <f t="shared" si="5"/>
        <v>93.000000000000028</v>
      </c>
    </row>
    <row r="405" spans="1:8">
      <c r="A405" s="31">
        <v>44104</v>
      </c>
      <c r="B405" s="421" t="s">
        <v>10</v>
      </c>
      <c r="C405" s="421" t="s">
        <v>24</v>
      </c>
      <c r="D405" t="s">
        <v>12</v>
      </c>
      <c r="E405" s="5">
        <v>28.3</v>
      </c>
      <c r="F405" s="428"/>
      <c r="G405" s="2">
        <f t="shared" si="5"/>
        <v>121.30000000000003</v>
      </c>
    </row>
    <row r="406" spans="1:8">
      <c r="B406" s="422"/>
      <c r="C406" s="422"/>
      <c r="D406" t="s">
        <v>13</v>
      </c>
      <c r="E406" s="5">
        <v>4.0999999999999996</v>
      </c>
      <c r="F406" s="428"/>
      <c r="G406" s="2">
        <f t="shared" si="5"/>
        <v>125.40000000000002</v>
      </c>
    </row>
    <row r="407" spans="1:8">
      <c r="B407" s="422"/>
      <c r="C407" s="422"/>
      <c r="D407" t="s">
        <v>14</v>
      </c>
      <c r="E407" s="5">
        <v>60</v>
      </c>
      <c r="F407" s="428"/>
      <c r="G407" s="2">
        <f t="shared" si="5"/>
        <v>185.40000000000003</v>
      </c>
    </row>
    <row r="408" spans="1:8">
      <c r="B408" s="422"/>
      <c r="C408" s="422"/>
      <c r="D408" t="s">
        <v>29</v>
      </c>
      <c r="E408" s="5">
        <v>5</v>
      </c>
      <c r="F408" s="428"/>
      <c r="G408" s="2">
        <f t="shared" si="5"/>
        <v>190.40000000000003</v>
      </c>
    </row>
    <row r="409" spans="1:8">
      <c r="B409" s="422"/>
      <c r="C409" s="422"/>
      <c r="D409" t="s">
        <v>33</v>
      </c>
      <c r="E409" s="5">
        <v>8.5</v>
      </c>
      <c r="F409" s="428"/>
      <c r="G409" s="2">
        <f t="shared" si="5"/>
        <v>198.90000000000003</v>
      </c>
    </row>
    <row r="410" spans="1:8">
      <c r="A410" s="3">
        <v>44104</v>
      </c>
      <c r="B410" s="422" t="s">
        <v>69</v>
      </c>
      <c r="C410" s="422" t="s">
        <v>24</v>
      </c>
      <c r="D410" t="s">
        <v>14</v>
      </c>
      <c r="F410" s="428">
        <v>44</v>
      </c>
      <c r="G410" s="2">
        <f t="shared" si="5"/>
        <v>154.90000000000003</v>
      </c>
    </row>
    <row r="411" spans="1:8">
      <c r="A411" s="3">
        <v>44104</v>
      </c>
      <c r="B411" s="422" t="s">
        <v>69</v>
      </c>
      <c r="C411" s="422" t="s">
        <v>24</v>
      </c>
      <c r="D411" t="s">
        <v>33</v>
      </c>
      <c r="F411" s="428">
        <v>8.5</v>
      </c>
      <c r="G411" s="2">
        <f t="shared" si="5"/>
        <v>146.40000000000003</v>
      </c>
      <c r="H411" s="5"/>
    </row>
    <row r="412" spans="1:8">
      <c r="A412" s="3">
        <v>44176</v>
      </c>
      <c r="B412" s="422">
        <v>21058</v>
      </c>
      <c r="C412" s="422" t="s">
        <v>24</v>
      </c>
      <c r="D412" t="s">
        <v>12</v>
      </c>
      <c r="F412" s="428">
        <v>28.3</v>
      </c>
      <c r="G412" s="2">
        <f t="shared" si="5"/>
        <v>118.10000000000004</v>
      </c>
    </row>
    <row r="413" spans="1:8">
      <c r="A413" s="3">
        <v>44176</v>
      </c>
      <c r="B413" s="422">
        <v>21058</v>
      </c>
      <c r="C413" s="422" t="s">
        <v>24</v>
      </c>
      <c r="D413" t="s">
        <v>13</v>
      </c>
      <c r="F413" s="428">
        <v>4.0999999999999996</v>
      </c>
      <c r="G413" s="2">
        <f t="shared" si="5"/>
        <v>114.00000000000004</v>
      </c>
    </row>
    <row r="414" spans="1:8">
      <c r="A414" s="3">
        <v>44188</v>
      </c>
      <c r="B414" s="422">
        <v>21194</v>
      </c>
      <c r="C414" s="422" t="s">
        <v>24</v>
      </c>
      <c r="D414" t="s">
        <v>31</v>
      </c>
      <c r="F414" s="428">
        <v>16</v>
      </c>
      <c r="G414" s="2">
        <f t="shared" si="5"/>
        <v>98.000000000000043</v>
      </c>
    </row>
    <row r="415" spans="1:8">
      <c r="A415" s="3">
        <v>44188</v>
      </c>
      <c r="B415" s="422">
        <v>21194</v>
      </c>
      <c r="C415" s="422" t="s">
        <v>24</v>
      </c>
      <c r="D415" t="s">
        <v>29</v>
      </c>
      <c r="F415" s="428">
        <v>5</v>
      </c>
      <c r="G415" s="2">
        <f t="shared" si="5"/>
        <v>93.000000000000043</v>
      </c>
    </row>
    <row r="416" spans="1:8">
      <c r="A416" s="31">
        <v>44135</v>
      </c>
      <c r="B416" s="421" t="s">
        <v>10</v>
      </c>
      <c r="C416" s="421" t="s">
        <v>25</v>
      </c>
      <c r="D416" t="s">
        <v>12</v>
      </c>
      <c r="E416" s="5">
        <v>33.200000000000003</v>
      </c>
      <c r="F416" s="428"/>
      <c r="G416" s="2">
        <f t="shared" si="5"/>
        <v>126.20000000000005</v>
      </c>
    </row>
    <row r="417" spans="1:8">
      <c r="B417" s="422"/>
      <c r="C417" s="422"/>
      <c r="D417" t="s">
        <v>13</v>
      </c>
      <c r="E417" s="5">
        <v>4.3</v>
      </c>
      <c r="F417" s="428"/>
      <c r="G417" s="2">
        <f t="shared" si="5"/>
        <v>130.50000000000006</v>
      </c>
    </row>
    <row r="418" spans="1:8">
      <c r="B418" s="422"/>
      <c r="C418" s="422"/>
      <c r="D418" t="s">
        <v>14</v>
      </c>
      <c r="E418" s="5">
        <v>60</v>
      </c>
      <c r="F418" s="428"/>
      <c r="G418" s="2">
        <f t="shared" si="5"/>
        <v>190.50000000000006</v>
      </c>
    </row>
    <row r="419" spans="1:8">
      <c r="B419" s="422"/>
      <c r="C419" s="422"/>
      <c r="D419" t="s">
        <v>29</v>
      </c>
      <c r="E419" s="5">
        <v>5</v>
      </c>
      <c r="F419" s="428"/>
      <c r="G419" s="2">
        <f t="shared" si="5"/>
        <v>195.50000000000006</v>
      </c>
    </row>
    <row r="420" spans="1:8">
      <c r="B420" s="422"/>
      <c r="C420" s="422"/>
      <c r="D420" s="62" t="s">
        <v>36</v>
      </c>
      <c r="E420" s="5">
        <v>10</v>
      </c>
      <c r="F420" s="428"/>
      <c r="G420" s="2">
        <f t="shared" si="5"/>
        <v>205.50000000000006</v>
      </c>
    </row>
    <row r="421" spans="1:8">
      <c r="B421" s="422"/>
      <c r="C421" s="422"/>
      <c r="D421" s="62" t="s">
        <v>37</v>
      </c>
      <c r="E421" s="5">
        <v>10</v>
      </c>
      <c r="F421" s="428"/>
      <c r="G421" s="2">
        <f t="shared" si="5"/>
        <v>215.50000000000006</v>
      </c>
    </row>
    <row r="422" spans="1:8">
      <c r="A422" s="3">
        <v>44135</v>
      </c>
      <c r="B422" s="422" t="s">
        <v>69</v>
      </c>
      <c r="C422" s="422" t="s">
        <v>25</v>
      </c>
      <c r="D422" t="s">
        <v>14</v>
      </c>
      <c r="F422" s="428">
        <v>60</v>
      </c>
      <c r="G422" s="2">
        <f t="shared" si="5"/>
        <v>155.50000000000006</v>
      </c>
    </row>
    <row r="423" spans="1:8">
      <c r="A423" s="3">
        <v>44135</v>
      </c>
      <c r="B423" s="422" t="s">
        <v>69</v>
      </c>
      <c r="C423" s="422" t="s">
        <v>25</v>
      </c>
      <c r="D423" t="s">
        <v>29</v>
      </c>
      <c r="F423" s="428">
        <v>5</v>
      </c>
      <c r="G423" s="2">
        <f t="shared" ref="G423:G512" si="6">+G422+E423-F423</f>
        <v>150.50000000000006</v>
      </c>
    </row>
    <row r="424" spans="1:8">
      <c r="A424" s="3">
        <v>44176</v>
      </c>
      <c r="B424" s="422">
        <v>21058</v>
      </c>
      <c r="C424" s="422" t="s">
        <v>25</v>
      </c>
      <c r="D424" t="s">
        <v>12</v>
      </c>
      <c r="F424" s="428">
        <v>33.200000000000003</v>
      </c>
      <c r="G424" s="2">
        <f t="shared" si="6"/>
        <v>117.30000000000005</v>
      </c>
    </row>
    <row r="425" spans="1:8">
      <c r="A425" s="3">
        <v>44176</v>
      </c>
      <c r="B425" s="422">
        <v>21058</v>
      </c>
      <c r="C425" s="422" t="s">
        <v>25</v>
      </c>
      <c r="D425" t="s">
        <v>13</v>
      </c>
      <c r="F425" s="428">
        <v>4.3</v>
      </c>
      <c r="G425" s="2">
        <f t="shared" si="6"/>
        <v>113.00000000000006</v>
      </c>
    </row>
    <row r="426" spans="1:8">
      <c r="A426" s="3">
        <v>44188</v>
      </c>
      <c r="B426" s="422">
        <v>21194</v>
      </c>
      <c r="C426" s="422" t="s">
        <v>25</v>
      </c>
      <c r="D426" s="62" t="s">
        <v>36</v>
      </c>
      <c r="F426" s="431">
        <v>10</v>
      </c>
      <c r="G426" s="2">
        <f t="shared" si="6"/>
        <v>103.00000000000006</v>
      </c>
    </row>
    <row r="427" spans="1:8">
      <c r="A427" s="3">
        <v>44188</v>
      </c>
      <c r="B427" s="422">
        <v>21194</v>
      </c>
      <c r="C427" s="422" t="s">
        <v>25</v>
      </c>
      <c r="D427" s="62" t="s">
        <v>37</v>
      </c>
      <c r="F427" s="431">
        <v>10</v>
      </c>
      <c r="G427" s="2">
        <f t="shared" si="6"/>
        <v>93.000000000000057</v>
      </c>
    </row>
    <row r="428" spans="1:8">
      <c r="A428" s="31">
        <v>44165</v>
      </c>
      <c r="B428" s="421" t="s">
        <v>10</v>
      </c>
      <c r="C428" s="421" t="s">
        <v>26</v>
      </c>
      <c r="D428" t="s">
        <v>12</v>
      </c>
      <c r="E428" s="5">
        <v>31.5</v>
      </c>
      <c r="F428" s="428"/>
      <c r="G428" s="2">
        <f t="shared" si="6"/>
        <v>124.50000000000006</v>
      </c>
    </row>
    <row r="429" spans="1:8">
      <c r="B429" s="422"/>
      <c r="C429" s="422"/>
      <c r="D429" t="s">
        <v>13</v>
      </c>
      <c r="E429" s="5">
        <v>4.5</v>
      </c>
      <c r="F429" s="428"/>
      <c r="G429" s="2">
        <f t="shared" si="6"/>
        <v>129.00000000000006</v>
      </c>
    </row>
    <row r="430" spans="1:8">
      <c r="B430" s="422"/>
      <c r="C430" s="422"/>
      <c r="D430" t="s">
        <v>14</v>
      </c>
      <c r="E430" s="5">
        <v>60</v>
      </c>
      <c r="F430" s="428"/>
      <c r="G430" s="2">
        <f t="shared" si="6"/>
        <v>189.00000000000006</v>
      </c>
    </row>
    <row r="431" spans="1:8">
      <c r="B431" s="422"/>
      <c r="C431" s="422"/>
      <c r="D431" t="s">
        <v>29</v>
      </c>
      <c r="E431" s="5">
        <v>5</v>
      </c>
      <c r="F431" s="428"/>
      <c r="G431" s="2">
        <f t="shared" si="6"/>
        <v>194.00000000000006</v>
      </c>
      <c r="H431" s="5"/>
    </row>
    <row r="432" spans="1:8">
      <c r="A432" s="3">
        <v>44165</v>
      </c>
      <c r="B432" s="422" t="s">
        <v>69</v>
      </c>
      <c r="C432" s="422" t="s">
        <v>26</v>
      </c>
      <c r="D432" s="62" t="s">
        <v>14</v>
      </c>
      <c r="F432" s="428">
        <v>32</v>
      </c>
      <c r="G432" s="2">
        <f t="shared" si="6"/>
        <v>162.00000000000006</v>
      </c>
    </row>
    <row r="433" spans="1:7">
      <c r="A433" s="3">
        <v>44188</v>
      </c>
      <c r="B433" s="422">
        <v>21194</v>
      </c>
      <c r="C433" s="422" t="s">
        <v>26</v>
      </c>
      <c r="D433" s="62" t="s">
        <v>31</v>
      </c>
      <c r="F433" s="428">
        <v>28</v>
      </c>
      <c r="G433" s="2">
        <f t="shared" si="6"/>
        <v>134.00000000000006</v>
      </c>
    </row>
    <row r="434" spans="1:7">
      <c r="A434" s="3">
        <v>44188</v>
      </c>
      <c r="B434" s="422">
        <v>21194</v>
      </c>
      <c r="C434" s="422" t="s">
        <v>26</v>
      </c>
      <c r="D434" s="62" t="s">
        <v>29</v>
      </c>
      <c r="F434" s="428">
        <v>5</v>
      </c>
      <c r="G434" s="2">
        <f t="shared" si="6"/>
        <v>129.00000000000006</v>
      </c>
    </row>
    <row r="435" spans="1:7">
      <c r="A435" s="3">
        <v>44244</v>
      </c>
      <c r="B435" s="422">
        <v>21595</v>
      </c>
      <c r="C435" s="422" t="s">
        <v>26</v>
      </c>
      <c r="D435" s="62" t="s">
        <v>12</v>
      </c>
      <c r="F435" s="428">
        <v>31.5</v>
      </c>
      <c r="G435" s="2">
        <f t="shared" si="6"/>
        <v>97.500000000000057</v>
      </c>
    </row>
    <row r="436" spans="1:7">
      <c r="A436" s="3">
        <v>44244</v>
      </c>
      <c r="B436" s="422">
        <v>21595</v>
      </c>
      <c r="C436" s="422" t="s">
        <v>26</v>
      </c>
      <c r="D436" s="62" t="s">
        <v>13</v>
      </c>
      <c r="F436" s="428">
        <v>4.5</v>
      </c>
      <c r="G436" s="2">
        <f t="shared" si="6"/>
        <v>93.000000000000057</v>
      </c>
    </row>
    <row r="437" spans="1:7">
      <c r="A437" s="31">
        <v>44196</v>
      </c>
      <c r="B437" s="421" t="s">
        <v>10</v>
      </c>
      <c r="C437" s="421" t="s">
        <v>27</v>
      </c>
      <c r="D437" t="s">
        <v>12</v>
      </c>
      <c r="E437" s="67">
        <v>36.1</v>
      </c>
      <c r="F437" s="428"/>
      <c r="G437" s="2">
        <f t="shared" si="6"/>
        <v>129.10000000000005</v>
      </c>
    </row>
    <row r="438" spans="1:7">
      <c r="B438" s="422"/>
      <c r="C438" s="422"/>
      <c r="D438" t="s">
        <v>13</v>
      </c>
      <c r="E438" s="67">
        <v>4</v>
      </c>
      <c r="F438" s="428"/>
      <c r="G438" s="2">
        <f t="shared" si="6"/>
        <v>133.10000000000005</v>
      </c>
    </row>
    <row r="439" spans="1:7">
      <c r="B439" s="422"/>
      <c r="C439" s="422"/>
      <c r="D439" t="s">
        <v>31</v>
      </c>
      <c r="E439" s="67">
        <v>60</v>
      </c>
      <c r="F439" s="428"/>
      <c r="G439" s="2">
        <f t="shared" si="6"/>
        <v>193.10000000000005</v>
      </c>
    </row>
    <row r="440" spans="1:7">
      <c r="B440" s="422"/>
      <c r="C440" s="422"/>
      <c r="D440" t="s">
        <v>29</v>
      </c>
      <c r="E440" s="67">
        <v>5</v>
      </c>
      <c r="F440" s="428"/>
      <c r="G440" s="2">
        <f t="shared" si="6"/>
        <v>198.10000000000005</v>
      </c>
    </row>
    <row r="441" spans="1:7">
      <c r="A441" s="3">
        <v>44196</v>
      </c>
      <c r="B441" s="422" t="s">
        <v>69</v>
      </c>
      <c r="C441" s="422" t="s">
        <v>27</v>
      </c>
      <c r="D441" t="s">
        <v>31</v>
      </c>
      <c r="E441" s="67"/>
      <c r="F441" s="428">
        <v>35</v>
      </c>
      <c r="G441" s="2">
        <f t="shared" si="6"/>
        <v>163.10000000000005</v>
      </c>
    </row>
    <row r="442" spans="1:7">
      <c r="A442" s="3">
        <v>44244</v>
      </c>
      <c r="B442" s="422">
        <v>21595</v>
      </c>
      <c r="C442" s="422" t="s">
        <v>27</v>
      </c>
      <c r="D442" t="s">
        <v>12</v>
      </c>
      <c r="E442" s="67"/>
      <c r="F442" s="428">
        <v>36.1</v>
      </c>
      <c r="G442" s="2">
        <f t="shared" si="6"/>
        <v>127.00000000000006</v>
      </c>
    </row>
    <row r="443" spans="1:7">
      <c r="A443" s="3">
        <v>44244</v>
      </c>
      <c r="B443" s="422">
        <v>21595</v>
      </c>
      <c r="C443" s="422" t="s">
        <v>27</v>
      </c>
      <c r="D443" t="s">
        <v>13</v>
      </c>
      <c r="E443" s="67"/>
      <c r="F443" s="428">
        <v>4</v>
      </c>
      <c r="G443" s="2">
        <f t="shared" si="6"/>
        <v>123.00000000000006</v>
      </c>
    </row>
    <row r="444" spans="1:7">
      <c r="A444" s="3">
        <v>45132</v>
      </c>
      <c r="B444" s="422">
        <v>27272</v>
      </c>
      <c r="C444" s="422" t="s">
        <v>27</v>
      </c>
      <c r="D444" t="s">
        <v>31</v>
      </c>
      <c r="E444" s="67"/>
      <c r="F444" s="428">
        <v>25</v>
      </c>
      <c r="G444" s="2">
        <f t="shared" si="6"/>
        <v>98.000000000000057</v>
      </c>
    </row>
    <row r="445" spans="1:7">
      <c r="A445" s="3">
        <v>45132</v>
      </c>
      <c r="B445" s="422">
        <v>27272</v>
      </c>
      <c r="C445" s="422" t="s">
        <v>27</v>
      </c>
      <c r="D445" t="s">
        <v>29</v>
      </c>
      <c r="E445" s="67"/>
      <c r="F445" s="428">
        <v>5</v>
      </c>
      <c r="G445" s="2">
        <f t="shared" si="6"/>
        <v>93.000000000000057</v>
      </c>
    </row>
    <row r="446" spans="1:7">
      <c r="A446" s="31">
        <v>44227</v>
      </c>
      <c r="B446" s="421" t="s">
        <v>10</v>
      </c>
      <c r="C446" s="421" t="s">
        <v>11</v>
      </c>
      <c r="D446" t="s">
        <v>12</v>
      </c>
      <c r="E446" s="67">
        <v>38.5</v>
      </c>
      <c r="F446" s="428"/>
      <c r="G446" s="2">
        <f t="shared" si="6"/>
        <v>131.50000000000006</v>
      </c>
    </row>
    <row r="447" spans="1:7">
      <c r="B447" s="422"/>
      <c r="C447" s="422"/>
      <c r="D447" t="s">
        <v>13</v>
      </c>
      <c r="E447" s="67">
        <v>5</v>
      </c>
      <c r="F447" s="428"/>
      <c r="G447" s="2">
        <f t="shared" si="6"/>
        <v>136.50000000000006</v>
      </c>
    </row>
    <row r="448" spans="1:7">
      <c r="B448" s="422"/>
      <c r="C448" s="422"/>
      <c r="D448" t="s">
        <v>31</v>
      </c>
      <c r="E448" s="67">
        <v>60</v>
      </c>
      <c r="F448" s="428"/>
      <c r="G448" s="2">
        <f t="shared" si="6"/>
        <v>196.50000000000006</v>
      </c>
    </row>
    <row r="449" spans="1:8">
      <c r="B449" s="422"/>
      <c r="C449" s="422"/>
      <c r="D449" t="s">
        <v>29</v>
      </c>
      <c r="E449" s="67">
        <v>5</v>
      </c>
      <c r="F449" s="428"/>
      <c r="G449" s="2">
        <f t="shared" si="6"/>
        <v>201.50000000000006</v>
      </c>
    </row>
    <row r="450" spans="1:8">
      <c r="A450" s="3">
        <v>44227</v>
      </c>
      <c r="B450" s="422" t="s">
        <v>69</v>
      </c>
      <c r="C450" s="422" t="s">
        <v>11</v>
      </c>
      <c r="D450" t="s">
        <v>31</v>
      </c>
      <c r="E450" s="67"/>
      <c r="F450" s="428">
        <v>44</v>
      </c>
      <c r="G450" s="2">
        <f t="shared" si="6"/>
        <v>157.50000000000006</v>
      </c>
    </row>
    <row r="451" spans="1:8">
      <c r="A451" s="3">
        <v>44370</v>
      </c>
      <c r="B451" s="422">
        <v>22863</v>
      </c>
      <c r="C451" s="422" t="s">
        <v>11</v>
      </c>
      <c r="D451" t="s">
        <v>12</v>
      </c>
      <c r="E451" s="67"/>
      <c r="F451" s="428">
        <v>38.5</v>
      </c>
      <c r="G451" s="2">
        <f t="shared" si="6"/>
        <v>119.00000000000006</v>
      </c>
    </row>
    <row r="452" spans="1:8">
      <c r="A452" s="3">
        <v>44370</v>
      </c>
      <c r="B452" s="422">
        <v>22863</v>
      </c>
      <c r="C452" s="422" t="s">
        <v>11</v>
      </c>
      <c r="D452" t="s">
        <v>13</v>
      </c>
      <c r="E452" s="67"/>
      <c r="F452" s="428">
        <v>5</v>
      </c>
      <c r="G452" s="2">
        <f t="shared" si="6"/>
        <v>114.00000000000006</v>
      </c>
    </row>
    <row r="453" spans="1:8">
      <c r="A453" s="3">
        <v>45132</v>
      </c>
      <c r="B453" s="422">
        <v>27272</v>
      </c>
      <c r="C453" s="422" t="s">
        <v>11</v>
      </c>
      <c r="D453" t="s">
        <v>31</v>
      </c>
      <c r="E453" s="67"/>
      <c r="F453" s="428">
        <v>16</v>
      </c>
      <c r="G453" s="2">
        <f t="shared" si="6"/>
        <v>98.000000000000057</v>
      </c>
    </row>
    <row r="454" spans="1:8">
      <c r="A454" s="3">
        <v>45132</v>
      </c>
      <c r="B454" s="422">
        <v>27272</v>
      </c>
      <c r="C454" s="422" t="s">
        <v>11</v>
      </c>
      <c r="D454" t="s">
        <v>29</v>
      </c>
      <c r="E454" s="67"/>
      <c r="F454" s="428">
        <v>5</v>
      </c>
      <c r="G454" s="2">
        <f t="shared" si="6"/>
        <v>93.000000000000057</v>
      </c>
    </row>
    <row r="455" spans="1:8">
      <c r="A455" s="31">
        <v>44255</v>
      </c>
      <c r="B455" s="421" t="s">
        <v>10</v>
      </c>
      <c r="C455" s="421" t="s">
        <v>17</v>
      </c>
      <c r="D455" t="s">
        <v>12</v>
      </c>
      <c r="E455" s="67">
        <v>31.9</v>
      </c>
      <c r="F455" s="428"/>
      <c r="G455" s="2">
        <f t="shared" si="6"/>
        <v>124.90000000000006</v>
      </c>
    </row>
    <row r="456" spans="1:8">
      <c r="B456" s="422"/>
      <c r="C456" s="422"/>
      <c r="D456" t="s">
        <v>13</v>
      </c>
      <c r="E456" s="67">
        <v>5.7</v>
      </c>
      <c r="F456" s="428"/>
      <c r="G456" s="2">
        <f t="shared" si="6"/>
        <v>130.60000000000005</v>
      </c>
    </row>
    <row r="457" spans="1:8">
      <c r="B457" s="422"/>
      <c r="C457" s="422"/>
      <c r="D457" t="s">
        <v>31</v>
      </c>
      <c r="E457" s="67">
        <v>56</v>
      </c>
      <c r="F457" s="428"/>
      <c r="G457" s="2">
        <f t="shared" si="6"/>
        <v>186.60000000000005</v>
      </c>
    </row>
    <row r="458" spans="1:8">
      <c r="B458" s="422"/>
      <c r="C458" s="422"/>
      <c r="D458" t="s">
        <v>29</v>
      </c>
      <c r="E458" s="67">
        <v>5</v>
      </c>
      <c r="F458" s="428"/>
      <c r="G458" s="2">
        <f t="shared" si="6"/>
        <v>191.60000000000005</v>
      </c>
    </row>
    <row r="459" spans="1:8">
      <c r="A459" s="3">
        <v>44370</v>
      </c>
      <c r="B459" s="422">
        <v>22863</v>
      </c>
      <c r="C459" s="422" t="s">
        <v>17</v>
      </c>
      <c r="D459" t="s">
        <v>12</v>
      </c>
      <c r="E459" s="67"/>
      <c r="F459" s="428">
        <v>10.1</v>
      </c>
      <c r="G459" s="2">
        <f t="shared" si="6"/>
        <v>181.50000000000006</v>
      </c>
      <c r="H459" s="28"/>
    </row>
    <row r="460" spans="1:8">
      <c r="A460" s="3">
        <v>44399</v>
      </c>
      <c r="B460" s="422">
        <v>23091</v>
      </c>
      <c r="C460" s="422" t="s">
        <v>17</v>
      </c>
      <c r="D460" t="s">
        <v>12</v>
      </c>
      <c r="E460" s="67"/>
      <c r="F460" s="428">
        <v>21.8</v>
      </c>
      <c r="G460" s="2">
        <f t="shared" si="6"/>
        <v>159.70000000000005</v>
      </c>
      <c r="H460" s="28"/>
    </row>
    <row r="461" spans="1:8">
      <c r="A461" s="3">
        <v>44399</v>
      </c>
      <c r="B461" s="422">
        <v>23091</v>
      </c>
      <c r="C461" s="422" t="s">
        <v>17</v>
      </c>
      <c r="D461" t="s">
        <v>13</v>
      </c>
      <c r="E461" s="67"/>
      <c r="F461" s="428">
        <v>5.7</v>
      </c>
      <c r="G461" s="2">
        <f t="shared" si="6"/>
        <v>154.00000000000006</v>
      </c>
      <c r="H461" s="28"/>
    </row>
    <row r="462" spans="1:8">
      <c r="A462" s="3">
        <v>45132</v>
      </c>
      <c r="B462" s="422">
        <v>27272</v>
      </c>
      <c r="C462" s="422" t="s">
        <v>17</v>
      </c>
      <c r="D462" t="s">
        <v>31</v>
      </c>
      <c r="E462" s="67"/>
      <c r="F462" s="242">
        <v>56</v>
      </c>
      <c r="G462" s="2">
        <f t="shared" si="6"/>
        <v>98.000000000000057</v>
      </c>
      <c r="H462" s="28"/>
    </row>
    <row r="463" spans="1:8">
      <c r="A463" s="3">
        <v>45132</v>
      </c>
      <c r="B463" s="422">
        <v>27272</v>
      </c>
      <c r="C463" s="422" t="s">
        <v>17</v>
      </c>
      <c r="D463" t="s">
        <v>29</v>
      </c>
      <c r="E463" s="67"/>
      <c r="F463" s="242">
        <v>5</v>
      </c>
      <c r="G463" s="2">
        <f t="shared" si="6"/>
        <v>93.000000000000057</v>
      </c>
      <c r="H463" s="28"/>
    </row>
    <row r="464" spans="1:8">
      <c r="A464" s="31">
        <v>44286</v>
      </c>
      <c r="B464" s="421" t="s">
        <v>10</v>
      </c>
      <c r="C464" s="421" t="s">
        <v>18</v>
      </c>
      <c r="D464" t="s">
        <v>12</v>
      </c>
      <c r="E464" s="67">
        <v>56.2</v>
      </c>
      <c r="F464" s="428"/>
      <c r="G464" s="2">
        <f t="shared" si="6"/>
        <v>149.20000000000005</v>
      </c>
    </row>
    <row r="465" spans="1:7">
      <c r="B465" s="422"/>
      <c r="C465" s="422"/>
      <c r="D465" t="s">
        <v>13</v>
      </c>
      <c r="E465" s="67">
        <v>3.8</v>
      </c>
      <c r="F465" s="428"/>
      <c r="G465" s="2">
        <f t="shared" si="6"/>
        <v>153.00000000000006</v>
      </c>
    </row>
    <row r="466" spans="1:7">
      <c r="B466" s="422"/>
      <c r="C466" s="422"/>
      <c r="D466" t="s">
        <v>31</v>
      </c>
      <c r="E466" s="67">
        <v>60</v>
      </c>
      <c r="F466" s="428"/>
      <c r="G466" s="2">
        <f t="shared" si="6"/>
        <v>213.00000000000006</v>
      </c>
    </row>
    <row r="467" spans="1:7">
      <c r="B467" s="422"/>
      <c r="C467" s="422"/>
      <c r="D467" t="s">
        <v>29</v>
      </c>
      <c r="E467" s="67">
        <v>5</v>
      </c>
      <c r="F467" s="428"/>
      <c r="G467" s="2">
        <f t="shared" si="6"/>
        <v>218.00000000000006</v>
      </c>
    </row>
    <row r="468" spans="1:7">
      <c r="B468" s="422"/>
      <c r="C468" s="422"/>
      <c r="D468" t="s">
        <v>40</v>
      </c>
      <c r="E468" s="67">
        <v>10</v>
      </c>
      <c r="F468" s="428"/>
      <c r="G468" s="2">
        <f t="shared" si="6"/>
        <v>228.00000000000006</v>
      </c>
    </row>
    <row r="469" spans="1:7">
      <c r="A469" s="3">
        <v>44277</v>
      </c>
      <c r="B469" s="422">
        <v>22016</v>
      </c>
      <c r="C469" s="422" t="s">
        <v>18</v>
      </c>
      <c r="D469" t="s">
        <v>40</v>
      </c>
      <c r="E469" s="67"/>
      <c r="F469" s="428">
        <v>10</v>
      </c>
      <c r="G469" s="2">
        <f t="shared" si="6"/>
        <v>218.00000000000006</v>
      </c>
    </row>
    <row r="470" spans="1:7">
      <c r="A470" s="3">
        <v>44286</v>
      </c>
      <c r="B470" s="422" t="s">
        <v>69</v>
      </c>
      <c r="C470" s="422" t="s">
        <v>18</v>
      </c>
      <c r="D470" t="s">
        <v>14</v>
      </c>
      <c r="E470" s="67"/>
      <c r="F470" s="428">
        <v>22</v>
      </c>
      <c r="G470" s="2">
        <f t="shared" si="6"/>
        <v>196.00000000000006</v>
      </c>
    </row>
    <row r="471" spans="1:7">
      <c r="A471" s="3">
        <v>44399</v>
      </c>
      <c r="B471" s="422">
        <v>23091</v>
      </c>
      <c r="C471" s="422" t="s">
        <v>18</v>
      </c>
      <c r="D471" t="s">
        <v>12</v>
      </c>
      <c r="E471" s="67"/>
      <c r="F471" s="242">
        <v>56.2</v>
      </c>
      <c r="G471" s="2">
        <f t="shared" si="6"/>
        <v>139.80000000000007</v>
      </c>
    </row>
    <row r="472" spans="1:7">
      <c r="A472" s="3">
        <v>44399</v>
      </c>
      <c r="B472" s="422">
        <v>23091</v>
      </c>
      <c r="C472" s="422" t="s">
        <v>18</v>
      </c>
      <c r="D472" t="s">
        <v>13</v>
      </c>
      <c r="E472" s="67"/>
      <c r="F472" s="242">
        <v>3.8</v>
      </c>
      <c r="G472" s="2">
        <f t="shared" si="6"/>
        <v>136.00000000000006</v>
      </c>
    </row>
    <row r="473" spans="1:7">
      <c r="A473" s="3">
        <v>45132</v>
      </c>
      <c r="B473" s="422">
        <v>27272</v>
      </c>
      <c r="C473" s="422" t="s">
        <v>18</v>
      </c>
      <c r="D473" t="s">
        <v>31</v>
      </c>
      <c r="E473" s="67"/>
      <c r="F473" s="242">
        <v>38</v>
      </c>
      <c r="G473" s="2">
        <f t="shared" si="6"/>
        <v>98.000000000000057</v>
      </c>
    </row>
    <row r="474" spans="1:7">
      <c r="A474" s="3">
        <v>45132</v>
      </c>
      <c r="B474" s="422">
        <v>27272</v>
      </c>
      <c r="C474" s="422" t="s">
        <v>18</v>
      </c>
      <c r="D474" t="s">
        <v>29</v>
      </c>
      <c r="E474" s="67"/>
      <c r="F474" s="242">
        <v>5</v>
      </c>
      <c r="G474" s="2">
        <f t="shared" si="6"/>
        <v>93.000000000000057</v>
      </c>
    </row>
    <row r="475" spans="1:7">
      <c r="A475" s="31">
        <v>44316</v>
      </c>
      <c r="B475" s="421" t="s">
        <v>10</v>
      </c>
      <c r="C475" s="421" t="s">
        <v>19</v>
      </c>
      <c r="D475" t="s">
        <v>12</v>
      </c>
      <c r="E475" s="67">
        <v>54.2</v>
      </c>
      <c r="F475" s="428"/>
      <c r="G475" s="2">
        <f t="shared" si="6"/>
        <v>147.20000000000005</v>
      </c>
    </row>
    <row r="476" spans="1:7">
      <c r="B476" s="422"/>
      <c r="C476" s="422"/>
      <c r="D476" t="s">
        <v>13</v>
      </c>
      <c r="E476" s="67">
        <v>4.8</v>
      </c>
      <c r="F476" s="428"/>
      <c r="G476" s="2">
        <f t="shared" si="6"/>
        <v>152.00000000000006</v>
      </c>
    </row>
    <row r="477" spans="1:7">
      <c r="B477" s="422"/>
      <c r="C477" s="422"/>
      <c r="D477" t="s">
        <v>31</v>
      </c>
      <c r="E477" s="67">
        <v>60</v>
      </c>
      <c r="F477" s="428"/>
      <c r="G477" s="2">
        <f t="shared" si="6"/>
        <v>212.00000000000006</v>
      </c>
    </row>
    <row r="478" spans="1:7">
      <c r="B478" s="422"/>
      <c r="C478" s="422"/>
      <c r="D478" t="s">
        <v>29</v>
      </c>
      <c r="E478" s="67">
        <v>5</v>
      </c>
      <c r="F478" s="428"/>
      <c r="G478" s="2">
        <f t="shared" si="6"/>
        <v>217.00000000000006</v>
      </c>
    </row>
    <row r="479" spans="1:7">
      <c r="A479" s="3">
        <v>44399</v>
      </c>
      <c r="B479" s="422">
        <v>23091</v>
      </c>
      <c r="C479" s="422" t="s">
        <v>19</v>
      </c>
      <c r="D479" t="s">
        <v>12</v>
      </c>
      <c r="E479" s="67"/>
      <c r="F479" s="428">
        <v>30.7</v>
      </c>
      <c r="G479" s="2">
        <f t="shared" si="6"/>
        <v>186.30000000000007</v>
      </c>
    </row>
    <row r="480" spans="1:7">
      <c r="A480" s="3">
        <v>44855</v>
      </c>
      <c r="B480" s="422" t="s">
        <v>434</v>
      </c>
      <c r="C480" s="422" t="s">
        <v>19</v>
      </c>
      <c r="D480" t="s">
        <v>12</v>
      </c>
      <c r="E480" s="67"/>
      <c r="F480" s="428">
        <v>23.5</v>
      </c>
      <c r="G480" s="2">
        <f t="shared" si="6"/>
        <v>162.80000000000007</v>
      </c>
    </row>
    <row r="481" spans="1:7">
      <c r="A481" s="3">
        <v>44855</v>
      </c>
      <c r="B481" s="422" t="s">
        <v>434</v>
      </c>
      <c r="C481" s="422" t="s">
        <v>19</v>
      </c>
      <c r="D481" t="s">
        <v>13</v>
      </c>
      <c r="E481" s="67"/>
      <c r="F481" s="428">
        <v>4.8</v>
      </c>
      <c r="G481" s="2">
        <f t="shared" si="6"/>
        <v>158.00000000000006</v>
      </c>
    </row>
    <row r="482" spans="1:7">
      <c r="A482" s="3">
        <v>45132</v>
      </c>
      <c r="B482" s="422">
        <v>27272</v>
      </c>
      <c r="C482" s="422" t="s">
        <v>19</v>
      </c>
      <c r="D482" t="s">
        <v>31</v>
      </c>
      <c r="E482" s="67"/>
      <c r="F482" s="428">
        <v>45</v>
      </c>
      <c r="G482" s="2">
        <f t="shared" si="6"/>
        <v>113.00000000000006</v>
      </c>
    </row>
    <row r="483" spans="1:7">
      <c r="A483" s="3">
        <v>45162</v>
      </c>
      <c r="B483" s="422">
        <v>27365</v>
      </c>
      <c r="C483" s="422" t="s">
        <v>19</v>
      </c>
      <c r="D483" t="s">
        <v>31</v>
      </c>
      <c r="E483" s="67"/>
      <c r="F483" s="428">
        <v>15</v>
      </c>
      <c r="G483" s="2">
        <f t="shared" si="6"/>
        <v>98.000000000000057</v>
      </c>
    </row>
    <row r="484" spans="1:7">
      <c r="A484" s="3">
        <v>45162</v>
      </c>
      <c r="B484" s="422">
        <v>27365</v>
      </c>
      <c r="C484" s="422" t="s">
        <v>19</v>
      </c>
      <c r="D484" t="s">
        <v>29</v>
      </c>
      <c r="E484" s="67"/>
      <c r="F484" s="428">
        <v>5</v>
      </c>
      <c r="G484" s="2">
        <f t="shared" si="6"/>
        <v>93.000000000000057</v>
      </c>
    </row>
    <row r="485" spans="1:7">
      <c r="A485" s="31">
        <v>44347</v>
      </c>
      <c r="B485" s="421" t="s">
        <v>10</v>
      </c>
      <c r="C485" s="421" t="s">
        <v>20</v>
      </c>
      <c r="D485" t="s">
        <v>12</v>
      </c>
      <c r="E485" s="67">
        <v>30</v>
      </c>
      <c r="F485" s="428"/>
      <c r="G485" s="2">
        <f t="shared" si="6"/>
        <v>123.00000000000006</v>
      </c>
    </row>
    <row r="486" spans="1:7">
      <c r="B486" s="422"/>
      <c r="C486" s="422"/>
      <c r="D486" t="s">
        <v>13</v>
      </c>
      <c r="E486" s="67">
        <v>3.5</v>
      </c>
      <c r="F486" s="428"/>
      <c r="G486" s="2">
        <f t="shared" si="6"/>
        <v>126.50000000000006</v>
      </c>
    </row>
    <row r="487" spans="1:7">
      <c r="B487" s="422"/>
      <c r="C487" s="422"/>
      <c r="D487" t="s">
        <v>31</v>
      </c>
      <c r="E487" s="67">
        <v>60</v>
      </c>
      <c r="F487" s="428"/>
      <c r="G487" s="2">
        <f t="shared" si="6"/>
        <v>186.50000000000006</v>
      </c>
    </row>
    <row r="488" spans="1:7">
      <c r="B488" s="422"/>
      <c r="C488" s="422"/>
      <c r="D488" t="s">
        <v>29</v>
      </c>
      <c r="E488" s="67">
        <v>5</v>
      </c>
      <c r="F488" s="428"/>
      <c r="G488" s="2">
        <f t="shared" si="6"/>
        <v>191.50000000000006</v>
      </c>
    </row>
    <row r="489" spans="1:7">
      <c r="B489" s="422"/>
      <c r="C489" s="422"/>
      <c r="D489" t="s">
        <v>181</v>
      </c>
      <c r="E489" s="67">
        <v>8.5</v>
      </c>
      <c r="F489" s="428"/>
      <c r="G489" s="2">
        <f t="shared" si="6"/>
        <v>200.00000000000006</v>
      </c>
    </row>
    <row r="490" spans="1:7">
      <c r="A490" s="3">
        <v>44855</v>
      </c>
      <c r="B490" s="422" t="s">
        <v>434</v>
      </c>
      <c r="C490" s="422" t="s">
        <v>20</v>
      </c>
      <c r="D490" t="s">
        <v>12</v>
      </c>
      <c r="E490" s="67"/>
      <c r="F490" s="242">
        <v>30</v>
      </c>
      <c r="G490" s="2">
        <f t="shared" si="6"/>
        <v>170.00000000000006</v>
      </c>
    </row>
    <row r="491" spans="1:7">
      <c r="A491" s="3">
        <v>44855</v>
      </c>
      <c r="B491" s="422" t="s">
        <v>434</v>
      </c>
      <c r="C491" s="422" t="s">
        <v>20</v>
      </c>
      <c r="D491" t="s">
        <v>13</v>
      </c>
      <c r="E491" s="67"/>
      <c r="F491" s="242">
        <v>3.5</v>
      </c>
      <c r="G491" s="2">
        <f t="shared" si="6"/>
        <v>166.50000000000006</v>
      </c>
    </row>
    <row r="492" spans="1:7">
      <c r="A492" s="3">
        <v>45162</v>
      </c>
      <c r="B492" s="422">
        <v>27365</v>
      </c>
      <c r="C492" s="422" t="s">
        <v>20</v>
      </c>
      <c r="D492" t="s">
        <v>31</v>
      </c>
      <c r="E492" s="67"/>
      <c r="F492" s="242">
        <v>60</v>
      </c>
      <c r="G492" s="2">
        <f t="shared" si="6"/>
        <v>106.50000000000006</v>
      </c>
    </row>
    <row r="493" spans="1:7">
      <c r="A493" s="3">
        <v>45162</v>
      </c>
      <c r="B493" s="422">
        <v>27365</v>
      </c>
      <c r="C493" s="422" t="s">
        <v>20</v>
      </c>
      <c r="D493" t="s">
        <v>29</v>
      </c>
      <c r="E493" s="67"/>
      <c r="F493" s="242">
        <v>5</v>
      </c>
      <c r="G493" s="2">
        <f t="shared" si="6"/>
        <v>101.50000000000006</v>
      </c>
    </row>
    <row r="494" spans="1:7">
      <c r="A494" s="3">
        <v>45162</v>
      </c>
      <c r="B494" s="422">
        <v>27365</v>
      </c>
      <c r="C494" s="422" t="s">
        <v>20</v>
      </c>
      <c r="D494" t="s">
        <v>181</v>
      </c>
      <c r="E494" s="67"/>
      <c r="F494" s="242">
        <v>8.5</v>
      </c>
      <c r="G494" s="2">
        <f t="shared" si="6"/>
        <v>93.000000000000057</v>
      </c>
    </row>
    <row r="495" spans="1:7">
      <c r="A495" s="31">
        <v>44377</v>
      </c>
      <c r="B495" s="421" t="s">
        <v>10</v>
      </c>
      <c r="C495" s="421" t="s">
        <v>21</v>
      </c>
      <c r="D495" t="s">
        <v>12</v>
      </c>
      <c r="E495" s="67">
        <v>32.799999999999997</v>
      </c>
      <c r="F495" s="428"/>
      <c r="G495" s="2">
        <f t="shared" si="6"/>
        <v>125.80000000000005</v>
      </c>
    </row>
    <row r="496" spans="1:7">
      <c r="B496" s="422"/>
      <c r="C496" s="422"/>
      <c r="D496" t="s">
        <v>13</v>
      </c>
      <c r="E496" s="82">
        <v>5.4</v>
      </c>
      <c r="F496" s="428"/>
      <c r="G496" s="2">
        <f t="shared" si="6"/>
        <v>131.20000000000005</v>
      </c>
    </row>
    <row r="497" spans="1:7">
      <c r="B497" s="422"/>
      <c r="C497" s="422"/>
      <c r="D497" t="s">
        <v>31</v>
      </c>
      <c r="E497" s="67">
        <v>60</v>
      </c>
      <c r="F497" s="428"/>
      <c r="G497" s="2">
        <f t="shared" si="6"/>
        <v>191.20000000000005</v>
      </c>
    </row>
    <row r="498" spans="1:7">
      <c r="B498" s="422"/>
      <c r="C498" s="422"/>
      <c r="D498" t="s">
        <v>29</v>
      </c>
      <c r="E498" s="67">
        <v>5</v>
      </c>
      <c r="F498" s="428"/>
      <c r="G498" s="2">
        <f t="shared" si="6"/>
        <v>196.20000000000005</v>
      </c>
    </row>
    <row r="499" spans="1:7">
      <c r="A499" s="3">
        <v>44855</v>
      </c>
      <c r="B499" s="422" t="s">
        <v>434</v>
      </c>
      <c r="C499" s="422" t="s">
        <v>21</v>
      </c>
      <c r="D499" t="s">
        <v>12</v>
      </c>
      <c r="E499" s="67"/>
      <c r="F499" s="242">
        <v>32.799999999999997</v>
      </c>
      <c r="G499" s="2">
        <f t="shared" si="6"/>
        <v>163.40000000000003</v>
      </c>
    </row>
    <row r="500" spans="1:7">
      <c r="A500" s="3">
        <v>44855</v>
      </c>
      <c r="B500" s="422" t="s">
        <v>434</v>
      </c>
      <c r="C500" s="422" t="s">
        <v>21</v>
      </c>
      <c r="D500" t="s">
        <v>13</v>
      </c>
      <c r="E500" s="67"/>
      <c r="F500" s="241">
        <v>5.4</v>
      </c>
      <c r="G500" s="2">
        <f t="shared" si="6"/>
        <v>158.00000000000003</v>
      </c>
    </row>
    <row r="501" spans="1:7">
      <c r="A501" s="3">
        <v>45162</v>
      </c>
      <c r="B501" s="422">
        <v>27365</v>
      </c>
      <c r="C501" s="422" t="s">
        <v>21</v>
      </c>
      <c r="D501" t="s">
        <v>31</v>
      </c>
      <c r="E501" s="67"/>
      <c r="F501" s="242">
        <v>60</v>
      </c>
      <c r="G501" s="2">
        <f t="shared" si="6"/>
        <v>98.000000000000028</v>
      </c>
    </row>
    <row r="502" spans="1:7">
      <c r="A502" s="3">
        <v>45162</v>
      </c>
      <c r="B502" s="422">
        <v>27365</v>
      </c>
      <c r="C502" s="422" t="s">
        <v>21</v>
      </c>
      <c r="D502" t="s">
        <v>29</v>
      </c>
      <c r="E502" s="67"/>
      <c r="F502" s="242">
        <v>5</v>
      </c>
      <c r="G502" s="2">
        <f t="shared" si="6"/>
        <v>93.000000000000028</v>
      </c>
    </row>
    <row r="503" spans="1:7">
      <c r="A503" s="81">
        <v>44408</v>
      </c>
      <c r="B503" s="421" t="s">
        <v>10</v>
      </c>
      <c r="C503" s="421" t="s">
        <v>22</v>
      </c>
      <c r="D503" t="s">
        <v>12</v>
      </c>
      <c r="E503" s="2">
        <v>28.8</v>
      </c>
      <c r="F503" s="428"/>
      <c r="G503" s="2">
        <f t="shared" si="6"/>
        <v>121.80000000000003</v>
      </c>
    </row>
    <row r="504" spans="1:7">
      <c r="A504" s="70"/>
      <c r="B504" s="422"/>
      <c r="C504" s="422"/>
      <c r="D504" t="s">
        <v>13</v>
      </c>
      <c r="E504" s="2">
        <v>2.8</v>
      </c>
      <c r="F504" s="428"/>
      <c r="G504" s="2">
        <f t="shared" si="6"/>
        <v>124.60000000000002</v>
      </c>
    </row>
    <row r="505" spans="1:7">
      <c r="A505" s="70"/>
      <c r="B505" s="422"/>
      <c r="C505" s="422"/>
      <c r="D505" t="s">
        <v>14</v>
      </c>
      <c r="E505" s="2">
        <v>60</v>
      </c>
      <c r="F505" s="428"/>
      <c r="G505" s="2">
        <f t="shared" si="6"/>
        <v>184.60000000000002</v>
      </c>
    </row>
    <row r="506" spans="1:7">
      <c r="A506" s="70"/>
      <c r="B506" s="422"/>
      <c r="C506" s="422"/>
      <c r="D506" t="s">
        <v>15</v>
      </c>
      <c r="E506" s="2">
        <v>5</v>
      </c>
      <c r="F506" s="428"/>
      <c r="G506" s="2">
        <f t="shared" si="6"/>
        <v>189.60000000000002</v>
      </c>
    </row>
    <row r="507" spans="1:7">
      <c r="A507" s="3">
        <v>44855</v>
      </c>
      <c r="B507" s="422" t="s">
        <v>434</v>
      </c>
      <c r="C507" s="422" t="s">
        <v>22</v>
      </c>
      <c r="D507" t="s">
        <v>12</v>
      </c>
      <c r="E507" s="2"/>
      <c r="F507" s="428">
        <v>28.8</v>
      </c>
      <c r="G507" s="2">
        <f t="shared" si="6"/>
        <v>160.80000000000001</v>
      </c>
    </row>
    <row r="508" spans="1:7">
      <c r="A508" s="3">
        <v>44855</v>
      </c>
      <c r="B508" s="422" t="s">
        <v>434</v>
      </c>
      <c r="C508" s="422" t="s">
        <v>22</v>
      </c>
      <c r="D508" t="s">
        <v>13</v>
      </c>
      <c r="E508" s="2"/>
      <c r="F508" s="428">
        <v>2.8</v>
      </c>
      <c r="G508" s="2">
        <f t="shared" si="6"/>
        <v>158</v>
      </c>
    </row>
    <row r="509" spans="1:7">
      <c r="A509" s="3">
        <v>45162</v>
      </c>
      <c r="B509" s="422">
        <v>27365</v>
      </c>
      <c r="C509" s="422" t="s">
        <v>22</v>
      </c>
      <c r="D509" t="s">
        <v>14</v>
      </c>
      <c r="E509" s="2"/>
      <c r="F509" s="428">
        <v>60</v>
      </c>
      <c r="G509" s="2">
        <f t="shared" si="6"/>
        <v>98</v>
      </c>
    </row>
    <row r="510" spans="1:7">
      <c r="A510" s="3">
        <v>45162</v>
      </c>
      <c r="B510" s="422">
        <v>27365</v>
      </c>
      <c r="C510" s="422" t="s">
        <v>22</v>
      </c>
      <c r="D510" t="s">
        <v>15</v>
      </c>
      <c r="E510" s="2"/>
      <c r="F510" s="428">
        <v>5</v>
      </c>
      <c r="G510" s="2">
        <f t="shared" si="6"/>
        <v>93</v>
      </c>
    </row>
    <row r="511" spans="1:7">
      <c r="A511" s="31">
        <v>44439</v>
      </c>
      <c r="B511" s="421" t="s">
        <v>10</v>
      </c>
      <c r="C511" s="421" t="s">
        <v>23</v>
      </c>
      <c r="D511" t="s">
        <v>12</v>
      </c>
      <c r="E511" s="2">
        <v>32.6</v>
      </c>
      <c r="F511" s="428"/>
      <c r="G511" s="2">
        <f t="shared" si="6"/>
        <v>125.6</v>
      </c>
    </row>
    <row r="512" spans="1:7">
      <c r="B512" s="422"/>
      <c r="C512" s="422"/>
      <c r="D512" t="s">
        <v>13</v>
      </c>
      <c r="E512" s="2">
        <v>3.1</v>
      </c>
      <c r="F512" s="428"/>
      <c r="G512" s="2">
        <f t="shared" si="6"/>
        <v>128.69999999999999</v>
      </c>
    </row>
    <row r="513" spans="1:7">
      <c r="B513" s="422"/>
      <c r="C513" s="422"/>
      <c r="D513" t="s">
        <v>14</v>
      </c>
      <c r="E513" s="2">
        <v>60</v>
      </c>
      <c r="F513" s="428"/>
      <c r="G513" s="2">
        <f t="shared" ref="G513:G577" si="7">+G512+E513-F513</f>
        <v>188.7</v>
      </c>
    </row>
    <row r="514" spans="1:7">
      <c r="B514" s="422"/>
      <c r="C514" s="422"/>
      <c r="D514" t="s">
        <v>15</v>
      </c>
      <c r="E514" s="2">
        <v>5</v>
      </c>
      <c r="F514" s="428"/>
      <c r="G514" s="2">
        <f t="shared" si="7"/>
        <v>193.7</v>
      </c>
    </row>
    <row r="515" spans="1:7">
      <c r="A515" s="3">
        <v>44855</v>
      </c>
      <c r="B515" s="422" t="s">
        <v>434</v>
      </c>
      <c r="C515" s="422" t="s">
        <v>23</v>
      </c>
      <c r="D515" t="s">
        <v>12</v>
      </c>
      <c r="E515" s="2"/>
      <c r="F515" s="428">
        <v>32.6</v>
      </c>
      <c r="G515" s="2">
        <f t="shared" si="7"/>
        <v>161.1</v>
      </c>
    </row>
    <row r="516" spans="1:7">
      <c r="A516" s="3">
        <v>44855</v>
      </c>
      <c r="B516" s="422" t="s">
        <v>434</v>
      </c>
      <c r="C516" s="422" t="s">
        <v>23</v>
      </c>
      <c r="D516" t="s">
        <v>13</v>
      </c>
      <c r="E516" s="2"/>
      <c r="F516" s="428">
        <v>3.1</v>
      </c>
      <c r="G516" s="2">
        <f t="shared" si="7"/>
        <v>158</v>
      </c>
    </row>
    <row r="517" spans="1:7">
      <c r="A517" s="3">
        <v>45162</v>
      </c>
      <c r="B517" s="422">
        <v>27365</v>
      </c>
      <c r="C517" s="422" t="s">
        <v>23</v>
      </c>
      <c r="D517" t="s">
        <v>14</v>
      </c>
      <c r="E517" s="2"/>
      <c r="F517" s="428">
        <v>60</v>
      </c>
      <c r="G517" s="2">
        <f t="shared" si="7"/>
        <v>98</v>
      </c>
    </row>
    <row r="518" spans="1:7">
      <c r="A518" s="3">
        <v>45162</v>
      </c>
      <c r="B518" s="422">
        <v>27365</v>
      </c>
      <c r="C518" s="422" t="s">
        <v>23</v>
      </c>
      <c r="D518" t="s">
        <v>15</v>
      </c>
      <c r="E518" s="2"/>
      <c r="F518" s="428">
        <v>5</v>
      </c>
      <c r="G518" s="2">
        <f t="shared" si="7"/>
        <v>93</v>
      </c>
    </row>
    <row r="519" spans="1:7">
      <c r="A519" s="31">
        <v>44469</v>
      </c>
      <c r="B519" s="421" t="s">
        <v>10</v>
      </c>
      <c r="C519" s="421" t="s">
        <v>41</v>
      </c>
      <c r="D519" t="s">
        <v>12</v>
      </c>
      <c r="E519" s="2">
        <v>33.700000000000003</v>
      </c>
      <c r="F519" s="428"/>
      <c r="G519" s="2">
        <f t="shared" si="7"/>
        <v>126.7</v>
      </c>
    </row>
    <row r="520" spans="1:7">
      <c r="B520" s="422"/>
      <c r="C520" s="422"/>
      <c r="D520" t="s">
        <v>13</v>
      </c>
      <c r="E520" s="2">
        <v>4.7</v>
      </c>
      <c r="F520" s="428"/>
      <c r="G520" s="2">
        <f t="shared" si="7"/>
        <v>131.4</v>
      </c>
    </row>
    <row r="521" spans="1:7">
      <c r="B521" s="422"/>
      <c r="C521" s="422"/>
      <c r="D521" t="s">
        <v>14</v>
      </c>
      <c r="E521" s="2">
        <v>60</v>
      </c>
      <c r="F521" s="428"/>
      <c r="G521" s="2">
        <f t="shared" si="7"/>
        <v>191.4</v>
      </c>
    </row>
    <row r="522" spans="1:7">
      <c r="B522" s="422"/>
      <c r="C522" s="422"/>
      <c r="D522" t="s">
        <v>15</v>
      </c>
      <c r="E522" s="2">
        <v>5</v>
      </c>
      <c r="F522" s="428"/>
      <c r="G522" s="2">
        <f t="shared" si="7"/>
        <v>196.4</v>
      </c>
    </row>
    <row r="523" spans="1:7">
      <c r="A523" s="3">
        <v>44855</v>
      </c>
      <c r="B523" s="422" t="s">
        <v>435</v>
      </c>
      <c r="C523" s="422" t="s">
        <v>41</v>
      </c>
      <c r="D523" t="s">
        <v>12</v>
      </c>
      <c r="E523" s="2"/>
      <c r="F523" s="428">
        <v>33.700000000000003</v>
      </c>
      <c r="G523" s="2">
        <f t="shared" si="7"/>
        <v>162.69999999999999</v>
      </c>
    </row>
    <row r="524" spans="1:7">
      <c r="A524" s="3">
        <v>44855</v>
      </c>
      <c r="B524" s="422" t="s">
        <v>435</v>
      </c>
      <c r="C524" s="422" t="s">
        <v>41</v>
      </c>
      <c r="D524" t="s">
        <v>13</v>
      </c>
      <c r="E524" s="2"/>
      <c r="F524" s="428">
        <v>4.7</v>
      </c>
      <c r="G524" s="2">
        <f t="shared" si="7"/>
        <v>158</v>
      </c>
    </row>
    <row r="525" spans="1:7">
      <c r="A525" s="3">
        <v>45162</v>
      </c>
      <c r="B525" s="422">
        <v>27366</v>
      </c>
      <c r="C525" s="422" t="s">
        <v>41</v>
      </c>
      <c r="D525" t="s">
        <v>14</v>
      </c>
      <c r="E525" s="2"/>
      <c r="F525" s="428">
        <v>60</v>
      </c>
      <c r="G525" s="2">
        <f t="shared" si="7"/>
        <v>98</v>
      </c>
    </row>
    <row r="526" spans="1:7">
      <c r="A526" s="3">
        <v>45162</v>
      </c>
      <c r="B526" s="422">
        <v>27366</v>
      </c>
      <c r="C526" s="422" t="s">
        <v>41</v>
      </c>
      <c r="D526" t="s">
        <v>15</v>
      </c>
      <c r="E526" s="2"/>
      <c r="F526" s="428">
        <v>5</v>
      </c>
      <c r="G526" s="2">
        <f t="shared" si="7"/>
        <v>93</v>
      </c>
    </row>
    <row r="527" spans="1:7">
      <c r="A527" s="81">
        <v>44500</v>
      </c>
      <c r="B527" s="421" t="s">
        <v>10</v>
      </c>
      <c r="C527" s="421" t="s">
        <v>25</v>
      </c>
      <c r="D527" t="s">
        <v>12</v>
      </c>
      <c r="E527" s="2">
        <v>34.9</v>
      </c>
      <c r="F527" s="428"/>
      <c r="G527" s="2">
        <f t="shared" si="7"/>
        <v>127.9</v>
      </c>
    </row>
    <row r="528" spans="1:7">
      <c r="A528" s="70"/>
      <c r="B528" s="422"/>
      <c r="C528" s="422"/>
      <c r="D528" t="s">
        <v>13</v>
      </c>
      <c r="E528" s="2">
        <v>2.6</v>
      </c>
      <c r="F528" s="428"/>
      <c r="G528" s="2">
        <f t="shared" si="7"/>
        <v>130.5</v>
      </c>
    </row>
    <row r="529" spans="1:13">
      <c r="A529" s="70"/>
      <c r="B529" s="422"/>
      <c r="C529" s="422"/>
      <c r="D529" t="s">
        <v>14</v>
      </c>
      <c r="E529" s="2">
        <v>60</v>
      </c>
      <c r="F529" s="428"/>
      <c r="G529" s="2">
        <f t="shared" si="7"/>
        <v>190.5</v>
      </c>
    </row>
    <row r="530" spans="1:13">
      <c r="A530" s="70"/>
      <c r="B530" s="422"/>
      <c r="C530" s="422"/>
      <c r="D530" t="s">
        <v>15</v>
      </c>
      <c r="E530" s="2">
        <v>5</v>
      </c>
      <c r="F530" s="428"/>
      <c r="G530" s="2">
        <f t="shared" si="7"/>
        <v>195.5</v>
      </c>
    </row>
    <row r="531" spans="1:13">
      <c r="A531" s="3">
        <v>44855</v>
      </c>
      <c r="B531" s="422" t="s">
        <v>435</v>
      </c>
      <c r="C531" s="422" t="s">
        <v>25</v>
      </c>
      <c r="D531" t="s">
        <v>12</v>
      </c>
      <c r="E531" s="2"/>
      <c r="F531" s="428">
        <v>34.9</v>
      </c>
      <c r="G531" s="2">
        <f t="shared" si="7"/>
        <v>160.6</v>
      </c>
    </row>
    <row r="532" spans="1:13">
      <c r="A532" s="3">
        <v>44855</v>
      </c>
      <c r="B532" s="422" t="s">
        <v>435</v>
      </c>
      <c r="C532" s="422" t="s">
        <v>25</v>
      </c>
      <c r="D532" t="s">
        <v>13</v>
      </c>
      <c r="E532" s="2"/>
      <c r="F532" s="428">
        <v>2.6</v>
      </c>
      <c r="G532" s="2">
        <f t="shared" si="7"/>
        <v>158</v>
      </c>
    </row>
    <row r="533" spans="1:13">
      <c r="A533" s="3">
        <v>45162</v>
      </c>
      <c r="B533" s="422">
        <v>27366</v>
      </c>
      <c r="C533" s="422" t="s">
        <v>25</v>
      </c>
      <c r="D533" t="s">
        <v>14</v>
      </c>
      <c r="E533" s="2"/>
      <c r="F533" s="428">
        <v>60</v>
      </c>
      <c r="G533" s="2">
        <f t="shared" si="7"/>
        <v>98</v>
      </c>
    </row>
    <row r="534" spans="1:13">
      <c r="A534" s="3">
        <v>45162</v>
      </c>
      <c r="B534" s="422">
        <v>27366</v>
      </c>
      <c r="C534" s="422" t="s">
        <v>25</v>
      </c>
      <c r="D534" t="s">
        <v>15</v>
      </c>
      <c r="E534" s="2"/>
      <c r="F534" s="428">
        <v>5</v>
      </c>
      <c r="G534" s="2">
        <f t="shared" si="7"/>
        <v>93</v>
      </c>
    </row>
    <row r="535" spans="1:13">
      <c r="A535" s="81">
        <v>44530</v>
      </c>
      <c r="B535" s="421" t="s">
        <v>10</v>
      </c>
      <c r="C535" s="421" t="s">
        <v>26</v>
      </c>
      <c r="D535" t="s">
        <v>12</v>
      </c>
      <c r="E535" s="2">
        <v>37.299999999999997</v>
      </c>
      <c r="F535" s="428"/>
      <c r="G535" s="2">
        <f t="shared" si="7"/>
        <v>130.30000000000001</v>
      </c>
    </row>
    <row r="536" spans="1:13">
      <c r="A536" s="70"/>
      <c r="B536" s="422"/>
      <c r="C536" s="422"/>
      <c r="D536" t="s">
        <v>13</v>
      </c>
      <c r="E536" s="2">
        <v>4</v>
      </c>
      <c r="F536" s="428"/>
      <c r="G536" s="2">
        <f t="shared" si="7"/>
        <v>134.30000000000001</v>
      </c>
    </row>
    <row r="537" spans="1:13">
      <c r="A537" s="70"/>
      <c r="B537" s="422"/>
      <c r="C537" s="422"/>
      <c r="D537" t="s">
        <v>14</v>
      </c>
      <c r="E537" s="2">
        <v>60</v>
      </c>
      <c r="F537" s="428"/>
      <c r="G537" s="2">
        <f t="shared" si="7"/>
        <v>194.3</v>
      </c>
    </row>
    <row r="538" spans="1:13">
      <c r="A538" s="70"/>
      <c r="B538" s="422"/>
      <c r="C538" s="422"/>
      <c r="D538" t="s">
        <v>15</v>
      </c>
      <c r="E538" s="2">
        <v>5</v>
      </c>
      <c r="F538" s="428"/>
      <c r="G538" s="2">
        <f t="shared" si="7"/>
        <v>199.3</v>
      </c>
    </row>
    <row r="539" spans="1:13">
      <c r="A539" s="70"/>
      <c r="B539" s="422"/>
      <c r="C539" s="422"/>
      <c r="D539" t="s">
        <v>436</v>
      </c>
      <c r="E539" s="2">
        <v>10</v>
      </c>
      <c r="F539" s="428"/>
      <c r="G539" s="2">
        <f t="shared" si="7"/>
        <v>209.3</v>
      </c>
    </row>
    <row r="540" spans="1:13">
      <c r="A540" s="70"/>
      <c r="B540" s="422"/>
      <c r="C540" s="422"/>
      <c r="D540" t="s">
        <v>70</v>
      </c>
      <c r="E540" s="2">
        <v>93</v>
      </c>
      <c r="F540" s="428"/>
      <c r="G540" s="2">
        <f t="shared" si="7"/>
        <v>302.3</v>
      </c>
    </row>
    <row r="541" spans="1:13">
      <c r="A541" s="3">
        <v>44855</v>
      </c>
      <c r="B541" s="422" t="s">
        <v>435</v>
      </c>
      <c r="C541" s="422" t="s">
        <v>26</v>
      </c>
      <c r="D541" t="s">
        <v>12</v>
      </c>
      <c r="E541" s="2"/>
      <c r="F541" s="428">
        <v>37.299999999999997</v>
      </c>
      <c r="G541" s="2">
        <f t="shared" si="7"/>
        <v>265</v>
      </c>
      <c r="M541" s="2"/>
    </row>
    <row r="542" spans="1:13">
      <c r="A542" s="3">
        <v>44855</v>
      </c>
      <c r="B542" s="422" t="s">
        <v>435</v>
      </c>
      <c r="C542" s="422" t="s">
        <v>26</v>
      </c>
      <c r="D542" t="s">
        <v>13</v>
      </c>
      <c r="E542" s="2"/>
      <c r="F542" s="428">
        <v>4</v>
      </c>
      <c r="G542" s="2">
        <f t="shared" si="7"/>
        <v>261</v>
      </c>
      <c r="M542" s="2"/>
    </row>
    <row r="543" spans="1:13">
      <c r="A543" s="3">
        <v>45162</v>
      </c>
      <c r="B543" s="422">
        <v>27366</v>
      </c>
      <c r="C543" s="422" t="s">
        <v>26</v>
      </c>
      <c r="D543" t="s">
        <v>14</v>
      </c>
      <c r="E543" s="2"/>
      <c r="F543" s="428">
        <v>60</v>
      </c>
      <c r="G543" s="2">
        <f t="shared" si="7"/>
        <v>201</v>
      </c>
      <c r="M543" s="2"/>
    </row>
    <row r="544" spans="1:13">
      <c r="A544" s="3">
        <v>45162</v>
      </c>
      <c r="B544" s="422">
        <v>27366</v>
      </c>
      <c r="C544" s="422" t="s">
        <v>26</v>
      </c>
      <c r="D544" t="s">
        <v>15</v>
      </c>
      <c r="E544" s="2"/>
      <c r="F544" s="428">
        <v>5</v>
      </c>
      <c r="G544" s="2">
        <f t="shared" si="7"/>
        <v>196</v>
      </c>
      <c r="M544" s="2"/>
    </row>
    <row r="545" spans="1:13">
      <c r="A545" s="3">
        <v>45162</v>
      </c>
      <c r="B545" s="422">
        <v>27366</v>
      </c>
      <c r="C545" s="422" t="s">
        <v>26</v>
      </c>
      <c r="D545" t="s">
        <v>436</v>
      </c>
      <c r="E545" s="2"/>
      <c r="F545" s="428">
        <v>10</v>
      </c>
      <c r="G545" s="2">
        <f t="shared" si="7"/>
        <v>186</v>
      </c>
      <c r="M545" s="2"/>
    </row>
    <row r="546" spans="1:13">
      <c r="A546" s="81">
        <v>44561</v>
      </c>
      <c r="B546" s="421" t="s">
        <v>10</v>
      </c>
      <c r="C546" s="421" t="s">
        <v>27</v>
      </c>
      <c r="D546" t="s">
        <v>12</v>
      </c>
      <c r="E546" s="2">
        <v>39.1</v>
      </c>
      <c r="F546" s="428"/>
      <c r="G546" s="2">
        <f t="shared" si="7"/>
        <v>225.1</v>
      </c>
    </row>
    <row r="547" spans="1:13">
      <c r="A547" s="70"/>
      <c r="B547" s="422"/>
      <c r="C547" s="422"/>
      <c r="D547" t="s">
        <v>13</v>
      </c>
      <c r="E547" s="2">
        <v>4.4000000000000004</v>
      </c>
      <c r="F547" s="428"/>
      <c r="G547" s="2">
        <f t="shared" si="7"/>
        <v>229.5</v>
      </c>
    </row>
    <row r="548" spans="1:13">
      <c r="A548" s="70"/>
      <c r="B548" s="422"/>
      <c r="C548" s="422"/>
      <c r="D548" t="s">
        <v>14</v>
      </c>
      <c r="E548" s="2">
        <v>60</v>
      </c>
      <c r="F548" s="428"/>
      <c r="G548" s="2">
        <f t="shared" si="7"/>
        <v>289.5</v>
      </c>
      <c r="M548" s="5"/>
    </row>
    <row r="549" spans="1:13">
      <c r="A549" s="70"/>
      <c r="B549" s="422"/>
      <c r="C549" s="422"/>
      <c r="D549" t="s">
        <v>15</v>
      </c>
      <c r="E549" s="2">
        <v>5</v>
      </c>
      <c r="F549" s="428"/>
      <c r="G549" s="2">
        <f t="shared" si="7"/>
        <v>294.5</v>
      </c>
      <c r="M549" s="5"/>
    </row>
    <row r="550" spans="1:13">
      <c r="A550" s="3">
        <v>44855</v>
      </c>
      <c r="B550" s="422" t="s">
        <v>435</v>
      </c>
      <c r="C550" s="422" t="s">
        <v>27</v>
      </c>
      <c r="D550" t="s">
        <v>12</v>
      </c>
      <c r="E550" s="2"/>
      <c r="F550" s="428">
        <v>15.5</v>
      </c>
      <c r="G550" s="2">
        <f t="shared" si="7"/>
        <v>279</v>
      </c>
    </row>
    <row r="551" spans="1:13">
      <c r="A551" s="70">
        <v>44971</v>
      </c>
      <c r="B551" s="422" t="s">
        <v>437</v>
      </c>
      <c r="C551" s="422" t="s">
        <v>27</v>
      </c>
      <c r="D551" t="s">
        <v>12</v>
      </c>
      <c r="E551" s="2"/>
      <c r="F551" s="428">
        <v>23.6</v>
      </c>
      <c r="G551" s="2">
        <f t="shared" si="7"/>
        <v>255.4</v>
      </c>
    </row>
    <row r="552" spans="1:13">
      <c r="A552" s="70">
        <v>44971</v>
      </c>
      <c r="B552" s="422" t="s">
        <v>437</v>
      </c>
      <c r="C552" s="422" t="s">
        <v>27</v>
      </c>
      <c r="D552" t="s">
        <v>13</v>
      </c>
      <c r="E552" s="2"/>
      <c r="F552" s="428">
        <v>4.4000000000000004</v>
      </c>
      <c r="G552" s="2">
        <f t="shared" si="7"/>
        <v>251</v>
      </c>
    </row>
    <row r="553" spans="1:13">
      <c r="A553" s="3">
        <v>45162</v>
      </c>
      <c r="B553" s="422">
        <v>27366</v>
      </c>
      <c r="C553" s="422" t="s">
        <v>27</v>
      </c>
      <c r="D553" t="s">
        <v>14</v>
      </c>
      <c r="E553" s="2"/>
      <c r="F553" s="428">
        <v>60</v>
      </c>
      <c r="G553" s="2">
        <f t="shared" si="7"/>
        <v>191</v>
      </c>
    </row>
    <row r="554" spans="1:13">
      <c r="A554" s="3">
        <v>45162</v>
      </c>
      <c r="B554" s="422">
        <v>27366</v>
      </c>
      <c r="C554" s="422" t="s">
        <v>27</v>
      </c>
      <c r="D554" t="s">
        <v>15</v>
      </c>
      <c r="E554" s="2"/>
      <c r="F554" s="428">
        <v>5</v>
      </c>
      <c r="G554" s="2">
        <f t="shared" si="7"/>
        <v>186</v>
      </c>
    </row>
    <row r="555" spans="1:13">
      <c r="A555" s="81">
        <v>44592</v>
      </c>
      <c r="B555" s="421" t="s">
        <v>10</v>
      </c>
      <c r="C555" s="421" t="s">
        <v>11</v>
      </c>
      <c r="D555" t="s">
        <v>12</v>
      </c>
      <c r="E555" s="5">
        <v>41.4</v>
      </c>
      <c r="F555" s="428"/>
      <c r="G555" s="2">
        <f t="shared" si="7"/>
        <v>227.4</v>
      </c>
    </row>
    <row r="556" spans="1:13">
      <c r="A556" s="70"/>
      <c r="B556" s="422"/>
      <c r="C556" s="422"/>
      <c r="D556" t="s">
        <v>13</v>
      </c>
      <c r="E556" s="5">
        <v>1.3</v>
      </c>
      <c r="F556" s="428"/>
      <c r="G556" s="2">
        <f t="shared" si="7"/>
        <v>228.70000000000002</v>
      </c>
    </row>
    <row r="557" spans="1:13">
      <c r="A557" s="70"/>
      <c r="B557" s="422"/>
      <c r="C557" s="422"/>
      <c r="D557" t="s">
        <v>14</v>
      </c>
      <c r="E557" s="5">
        <v>60</v>
      </c>
      <c r="F557" s="428"/>
      <c r="G557" s="2">
        <f t="shared" si="7"/>
        <v>288.70000000000005</v>
      </c>
      <c r="M557" s="5"/>
    </row>
    <row r="558" spans="1:13">
      <c r="A558" s="70"/>
      <c r="B558" s="422"/>
      <c r="C558" s="422"/>
      <c r="D558" t="s">
        <v>15</v>
      </c>
      <c r="E558" s="5">
        <v>5</v>
      </c>
      <c r="F558" s="428"/>
      <c r="G558" s="2">
        <f t="shared" si="7"/>
        <v>293.70000000000005</v>
      </c>
      <c r="M558" s="5"/>
    </row>
    <row r="559" spans="1:13">
      <c r="B559" s="422"/>
      <c r="C559" s="422"/>
      <c r="D559" t="s">
        <v>438</v>
      </c>
      <c r="E559" s="5">
        <v>10</v>
      </c>
      <c r="F559" s="428"/>
      <c r="G559" s="2">
        <f t="shared" si="7"/>
        <v>303.70000000000005</v>
      </c>
    </row>
    <row r="560" spans="1:13">
      <c r="A560" s="70">
        <v>44971</v>
      </c>
      <c r="B560" s="422" t="s">
        <v>437</v>
      </c>
      <c r="C560" s="422" t="s">
        <v>11</v>
      </c>
      <c r="D560" t="s">
        <v>12</v>
      </c>
      <c r="F560" s="431">
        <v>41.4</v>
      </c>
      <c r="G560" s="2">
        <f t="shared" si="7"/>
        <v>262.30000000000007</v>
      </c>
    </row>
    <row r="561" spans="1:13">
      <c r="A561" s="70">
        <v>44971</v>
      </c>
      <c r="B561" s="422" t="s">
        <v>437</v>
      </c>
      <c r="C561" s="422" t="s">
        <v>11</v>
      </c>
      <c r="D561" t="s">
        <v>13</v>
      </c>
      <c r="F561" s="431">
        <v>1.3</v>
      </c>
      <c r="G561" s="2">
        <f t="shared" si="7"/>
        <v>261.00000000000006</v>
      </c>
    </row>
    <row r="562" spans="1:13">
      <c r="A562" s="3">
        <v>45162</v>
      </c>
      <c r="B562" s="422">
        <v>27366</v>
      </c>
      <c r="C562" s="422" t="s">
        <v>11</v>
      </c>
      <c r="D562" t="s">
        <v>14</v>
      </c>
      <c r="F562" s="431">
        <v>60</v>
      </c>
      <c r="G562" s="2">
        <f t="shared" si="7"/>
        <v>201.00000000000006</v>
      </c>
    </row>
    <row r="563" spans="1:13">
      <c r="A563" s="3">
        <v>45162</v>
      </c>
      <c r="B563" s="422">
        <v>27366</v>
      </c>
      <c r="C563" s="422" t="s">
        <v>11</v>
      </c>
      <c r="D563" t="s">
        <v>15</v>
      </c>
      <c r="F563" s="431">
        <v>5</v>
      </c>
      <c r="G563" s="2">
        <f t="shared" si="7"/>
        <v>196.00000000000006</v>
      </c>
    </row>
    <row r="564" spans="1:13">
      <c r="A564" s="3">
        <v>45162</v>
      </c>
      <c r="B564" s="422">
        <v>27367</v>
      </c>
      <c r="C564" s="422" t="s">
        <v>11</v>
      </c>
      <c r="D564" t="s">
        <v>438</v>
      </c>
      <c r="F564" s="431">
        <v>10</v>
      </c>
      <c r="G564" s="2">
        <f t="shared" si="7"/>
        <v>186.00000000000006</v>
      </c>
    </row>
    <row r="565" spans="1:13">
      <c r="A565" s="31">
        <v>44620</v>
      </c>
      <c r="B565" s="421" t="s">
        <v>10</v>
      </c>
      <c r="C565" s="421" t="s">
        <v>17</v>
      </c>
      <c r="D565" t="s">
        <v>12</v>
      </c>
      <c r="E565" s="5">
        <v>40.700000000000003</v>
      </c>
      <c r="F565" s="428"/>
      <c r="G565" s="2">
        <f t="shared" si="7"/>
        <v>226.70000000000005</v>
      </c>
    </row>
    <row r="566" spans="1:13">
      <c r="B566" s="422"/>
      <c r="C566" s="422"/>
      <c r="D566" t="s">
        <v>13</v>
      </c>
      <c r="E566" s="5">
        <v>4.3</v>
      </c>
      <c r="F566" s="428"/>
      <c r="G566" s="2">
        <f t="shared" si="7"/>
        <v>231.00000000000006</v>
      </c>
      <c r="M566" s="2"/>
    </row>
    <row r="567" spans="1:13">
      <c r="B567" s="422"/>
      <c r="C567" s="422"/>
      <c r="D567" t="s">
        <v>14</v>
      </c>
      <c r="E567" s="5">
        <v>56</v>
      </c>
      <c r="F567" s="428"/>
      <c r="G567" s="2">
        <f t="shared" si="7"/>
        <v>287.00000000000006</v>
      </c>
      <c r="M567" s="2"/>
    </row>
    <row r="568" spans="1:13">
      <c r="B568" s="422"/>
      <c r="C568" s="422"/>
      <c r="D568" t="s">
        <v>15</v>
      </c>
      <c r="E568" s="5">
        <v>5</v>
      </c>
      <c r="F568" s="428"/>
      <c r="G568" s="2">
        <f t="shared" si="7"/>
        <v>292.00000000000006</v>
      </c>
    </row>
    <row r="569" spans="1:13">
      <c r="A569" s="70">
        <v>44971</v>
      </c>
      <c r="B569" s="422" t="s">
        <v>437</v>
      </c>
      <c r="C569" s="422" t="s">
        <v>17</v>
      </c>
      <c r="D569" t="s">
        <v>12</v>
      </c>
      <c r="F569" s="431">
        <v>40.700000000000003</v>
      </c>
      <c r="G569" s="2">
        <f t="shared" si="7"/>
        <v>251.30000000000007</v>
      </c>
    </row>
    <row r="570" spans="1:13">
      <c r="A570" s="70">
        <v>44971</v>
      </c>
      <c r="B570" s="422" t="s">
        <v>437</v>
      </c>
      <c r="C570" s="422" t="s">
        <v>17</v>
      </c>
      <c r="D570" t="s">
        <v>13</v>
      </c>
      <c r="F570" s="431">
        <v>4.3</v>
      </c>
      <c r="G570" s="2">
        <f t="shared" si="7"/>
        <v>247.00000000000006</v>
      </c>
    </row>
    <row r="571" spans="1:13">
      <c r="A571" s="3">
        <v>45162</v>
      </c>
      <c r="B571" s="422">
        <v>27367</v>
      </c>
      <c r="C571" s="422" t="s">
        <v>17</v>
      </c>
      <c r="D571" t="s">
        <v>14</v>
      </c>
      <c r="F571" s="431">
        <v>4.9000000000000004</v>
      </c>
      <c r="G571" s="2">
        <f t="shared" si="7"/>
        <v>242.10000000000005</v>
      </c>
      <c r="H571" s="28"/>
    </row>
    <row r="572" spans="1:13">
      <c r="A572" s="3">
        <v>45219</v>
      </c>
      <c r="B572" s="422">
        <v>27672</v>
      </c>
      <c r="C572" s="422" t="s">
        <v>17</v>
      </c>
      <c r="D572" t="s">
        <v>14</v>
      </c>
      <c r="F572" s="431">
        <v>51.1</v>
      </c>
      <c r="G572" s="2">
        <f t="shared" si="7"/>
        <v>191.00000000000006</v>
      </c>
      <c r="H572" s="28"/>
    </row>
    <row r="573" spans="1:13">
      <c r="A573" s="3">
        <v>45219</v>
      </c>
      <c r="B573" s="422">
        <v>27672</v>
      </c>
      <c r="C573" s="422" t="s">
        <v>17</v>
      </c>
      <c r="D573" t="s">
        <v>15</v>
      </c>
      <c r="F573" s="431">
        <v>5</v>
      </c>
      <c r="G573" s="2">
        <f t="shared" si="7"/>
        <v>186.00000000000006</v>
      </c>
      <c r="H573" s="28"/>
    </row>
    <row r="574" spans="1:13">
      <c r="A574" s="31">
        <v>44651</v>
      </c>
      <c r="B574" s="421" t="s">
        <v>10</v>
      </c>
      <c r="C574" s="421" t="s">
        <v>18</v>
      </c>
      <c r="D574" t="s">
        <v>12</v>
      </c>
      <c r="E574" s="2">
        <v>40.799999999999997</v>
      </c>
      <c r="F574" s="428"/>
      <c r="G574" s="2">
        <f t="shared" si="7"/>
        <v>226.80000000000007</v>
      </c>
    </row>
    <row r="575" spans="1:13">
      <c r="B575" s="422"/>
      <c r="C575" s="422"/>
      <c r="D575" t="s">
        <v>13</v>
      </c>
      <c r="E575" s="2">
        <v>5.2</v>
      </c>
      <c r="F575" s="428"/>
      <c r="G575" s="2">
        <f t="shared" si="7"/>
        <v>232.00000000000006</v>
      </c>
    </row>
    <row r="576" spans="1:13">
      <c r="B576" s="422"/>
      <c r="C576" s="422"/>
      <c r="D576" t="s">
        <v>14</v>
      </c>
      <c r="E576" s="2">
        <v>60</v>
      </c>
      <c r="F576" s="428"/>
      <c r="G576" s="2">
        <f t="shared" si="7"/>
        <v>292.00000000000006</v>
      </c>
    </row>
    <row r="577" spans="1:13">
      <c r="B577" s="422"/>
      <c r="C577" s="422"/>
      <c r="D577" t="s">
        <v>15</v>
      </c>
      <c r="E577" s="2">
        <v>5</v>
      </c>
      <c r="F577" s="428"/>
      <c r="G577" s="2">
        <f t="shared" si="7"/>
        <v>297.00000000000006</v>
      </c>
      <c r="M577" s="45"/>
    </row>
    <row r="578" spans="1:13">
      <c r="B578" s="422"/>
      <c r="C578" s="422"/>
      <c r="D578" t="s">
        <v>79</v>
      </c>
      <c r="E578" s="142">
        <v>93</v>
      </c>
      <c r="F578" s="428"/>
      <c r="G578" s="2">
        <f t="shared" ref="G578:G586" si="8">+G577+E578-F578</f>
        <v>390.00000000000006</v>
      </c>
      <c r="M578" s="45"/>
    </row>
    <row r="579" spans="1:13">
      <c r="B579" s="422"/>
      <c r="C579" s="422"/>
      <c r="D579" t="s">
        <v>425</v>
      </c>
      <c r="E579" s="142">
        <v>93</v>
      </c>
      <c r="F579" s="428"/>
      <c r="G579" s="2">
        <f t="shared" si="8"/>
        <v>483.00000000000006</v>
      </c>
      <c r="M579" s="2"/>
    </row>
    <row r="580" spans="1:13">
      <c r="A580" s="70">
        <v>44971</v>
      </c>
      <c r="B580" s="422" t="s">
        <v>437</v>
      </c>
      <c r="C580" s="422" t="s">
        <v>18</v>
      </c>
      <c r="D580" t="s">
        <v>12</v>
      </c>
      <c r="E580" s="142"/>
      <c r="F580" s="428">
        <v>40.799999999999997</v>
      </c>
      <c r="G580" s="2">
        <f t="shared" si="8"/>
        <v>442.20000000000005</v>
      </c>
      <c r="M580" s="2"/>
    </row>
    <row r="581" spans="1:13">
      <c r="A581" s="70">
        <v>44971</v>
      </c>
      <c r="B581" s="422" t="s">
        <v>437</v>
      </c>
      <c r="C581" s="422" t="s">
        <v>18</v>
      </c>
      <c r="D581" t="s">
        <v>13</v>
      </c>
      <c r="E581" s="142"/>
      <c r="F581" s="428">
        <v>5.2</v>
      </c>
      <c r="G581" s="2">
        <f t="shared" si="8"/>
        <v>437.00000000000006</v>
      </c>
      <c r="M581" s="2"/>
    </row>
    <row r="582" spans="1:13">
      <c r="A582" s="3">
        <v>45219</v>
      </c>
      <c r="B582" s="422">
        <v>27672</v>
      </c>
      <c r="C582" s="422" t="s">
        <v>18</v>
      </c>
      <c r="D582" t="s">
        <v>14</v>
      </c>
      <c r="E582" s="142"/>
      <c r="F582" s="428">
        <v>60</v>
      </c>
      <c r="G582" s="2">
        <f t="shared" si="8"/>
        <v>377.00000000000006</v>
      </c>
      <c r="M582" s="2"/>
    </row>
    <row r="583" spans="1:13">
      <c r="A583" s="3">
        <v>45219</v>
      </c>
      <c r="B583" s="422">
        <v>27672</v>
      </c>
      <c r="C583" s="422" t="s">
        <v>18</v>
      </c>
      <c r="D583" t="s">
        <v>15</v>
      </c>
      <c r="E583" s="142"/>
      <c r="F583" s="428">
        <v>5</v>
      </c>
      <c r="G583" s="2">
        <f t="shared" si="8"/>
        <v>372.00000000000006</v>
      </c>
      <c r="M583" s="2"/>
    </row>
    <row r="584" spans="1:13">
      <c r="A584" s="8">
        <v>44681</v>
      </c>
      <c r="B584" s="421" t="s">
        <v>10</v>
      </c>
      <c r="C584" s="421" t="s">
        <v>19</v>
      </c>
      <c r="D584" t="s">
        <v>12</v>
      </c>
      <c r="E584" s="45">
        <v>41.4</v>
      </c>
      <c r="F584" s="428"/>
      <c r="G584" s="2">
        <f t="shared" si="8"/>
        <v>413.40000000000003</v>
      </c>
      <c r="M584" s="2"/>
    </row>
    <row r="585" spans="1:13">
      <c r="A585" s="54"/>
      <c r="B585" s="425"/>
      <c r="C585" s="425"/>
      <c r="D585" t="s">
        <v>13</v>
      </c>
      <c r="E585" s="45">
        <v>2.8</v>
      </c>
      <c r="F585" s="428"/>
      <c r="G585" s="2">
        <f t="shared" si="8"/>
        <v>416.20000000000005</v>
      </c>
      <c r="M585" s="2"/>
    </row>
    <row r="586" spans="1:13">
      <c r="A586" s="54"/>
      <c r="B586" s="425"/>
      <c r="C586" s="425"/>
      <c r="D586" t="s">
        <v>14</v>
      </c>
      <c r="E586" s="45">
        <v>60</v>
      </c>
      <c r="F586" s="428"/>
      <c r="G586" s="2">
        <f t="shared" si="8"/>
        <v>476.20000000000005</v>
      </c>
      <c r="M586" s="2"/>
    </row>
    <row r="587" spans="1:13">
      <c r="A587" s="54"/>
      <c r="B587" s="425"/>
      <c r="C587" s="425"/>
      <c r="D587" t="s">
        <v>15</v>
      </c>
      <c r="E587" s="45">
        <v>5</v>
      </c>
      <c r="F587" s="428"/>
      <c r="G587" s="2">
        <f t="shared" ref="G587:G640" si="9">+G586+E587-F587</f>
        <v>481.20000000000005</v>
      </c>
      <c r="M587">
        <v>7.3</v>
      </c>
    </row>
    <row r="588" spans="1:13">
      <c r="A588" s="70">
        <v>44681</v>
      </c>
      <c r="B588" s="422" t="s">
        <v>83</v>
      </c>
      <c r="C588" s="422" t="s">
        <v>19</v>
      </c>
      <c r="D588" t="s">
        <v>14</v>
      </c>
      <c r="F588" s="428">
        <v>60</v>
      </c>
      <c r="G588" s="2">
        <f t="shared" si="9"/>
        <v>421.20000000000005</v>
      </c>
    </row>
    <row r="589" spans="1:13">
      <c r="A589" s="70">
        <v>44681</v>
      </c>
      <c r="B589" s="422" t="s">
        <v>83</v>
      </c>
      <c r="C589" s="422" t="s">
        <v>19</v>
      </c>
      <c r="D589" t="s">
        <v>15</v>
      </c>
      <c r="F589" s="428">
        <v>5</v>
      </c>
      <c r="G589" s="2">
        <f t="shared" si="9"/>
        <v>416.20000000000005</v>
      </c>
    </row>
    <row r="590" spans="1:13">
      <c r="A590" s="70">
        <v>44971</v>
      </c>
      <c r="B590" s="422" t="s">
        <v>437</v>
      </c>
      <c r="C590" s="422" t="s">
        <v>19</v>
      </c>
      <c r="D590" t="s">
        <v>12</v>
      </c>
      <c r="F590" s="428">
        <v>41.4</v>
      </c>
      <c r="G590" s="2">
        <f t="shared" si="9"/>
        <v>374.80000000000007</v>
      </c>
    </row>
    <row r="591" spans="1:13">
      <c r="A591" s="70">
        <v>44971</v>
      </c>
      <c r="B591" s="422" t="s">
        <v>437</v>
      </c>
      <c r="C591" s="422" t="s">
        <v>19</v>
      </c>
      <c r="D591" t="s">
        <v>13</v>
      </c>
      <c r="F591" s="428">
        <v>2.8</v>
      </c>
      <c r="G591" s="2">
        <f t="shared" si="9"/>
        <v>372.00000000000006</v>
      </c>
    </row>
    <row r="592" spans="1:13">
      <c r="A592" s="31">
        <v>44712</v>
      </c>
      <c r="B592" s="421" t="s">
        <v>10</v>
      </c>
      <c r="C592" s="421" t="s">
        <v>20</v>
      </c>
      <c r="D592" t="s">
        <v>12</v>
      </c>
      <c r="E592" s="2">
        <v>39.5</v>
      </c>
      <c r="F592" s="428"/>
      <c r="G592" s="2">
        <f t="shared" si="9"/>
        <v>411.50000000000006</v>
      </c>
    </row>
    <row r="593" spans="1:12">
      <c r="B593" s="422"/>
      <c r="C593" s="422"/>
      <c r="D593" t="s">
        <v>13</v>
      </c>
      <c r="E593" s="2">
        <v>9.1</v>
      </c>
      <c r="F593" s="428"/>
      <c r="G593" s="2">
        <f t="shared" si="9"/>
        <v>420.60000000000008</v>
      </c>
    </row>
    <row r="594" spans="1:12">
      <c r="B594" s="422"/>
      <c r="C594" s="422"/>
      <c r="D594" t="s">
        <v>14</v>
      </c>
      <c r="E594" s="2">
        <v>60</v>
      </c>
      <c r="F594" s="428"/>
      <c r="G594" s="2">
        <f t="shared" si="9"/>
        <v>480.60000000000008</v>
      </c>
    </row>
    <row r="595" spans="1:12">
      <c r="B595" s="422"/>
      <c r="C595" s="422"/>
      <c r="D595" t="s">
        <v>15</v>
      </c>
      <c r="E595" s="2">
        <v>5</v>
      </c>
      <c r="F595" s="428"/>
      <c r="G595" s="2">
        <f t="shared" si="9"/>
        <v>485.60000000000008</v>
      </c>
    </row>
    <row r="596" spans="1:12">
      <c r="A596" s="3">
        <v>44712</v>
      </c>
      <c r="B596" s="422" t="s">
        <v>84</v>
      </c>
      <c r="C596" s="422" t="s">
        <v>20</v>
      </c>
      <c r="D596" t="s">
        <v>14</v>
      </c>
      <c r="E596" s="2"/>
      <c r="F596" s="428">
        <v>60</v>
      </c>
      <c r="G596" s="2">
        <f t="shared" si="9"/>
        <v>425.60000000000008</v>
      </c>
    </row>
    <row r="597" spans="1:12">
      <c r="A597" s="3">
        <v>44712</v>
      </c>
      <c r="B597" s="422" t="s">
        <v>84</v>
      </c>
      <c r="C597" s="422" t="s">
        <v>20</v>
      </c>
      <c r="D597" t="s">
        <v>15</v>
      </c>
      <c r="E597" s="2"/>
      <c r="F597" s="428">
        <v>5</v>
      </c>
      <c r="G597" s="2">
        <f t="shared" si="9"/>
        <v>420.60000000000008</v>
      </c>
    </row>
    <row r="598" spans="1:12">
      <c r="A598" s="3">
        <v>44971</v>
      </c>
      <c r="B598" s="422" t="s">
        <v>439</v>
      </c>
      <c r="C598" s="422" t="s">
        <v>20</v>
      </c>
      <c r="D598" t="s">
        <v>12</v>
      </c>
      <c r="E598" s="2"/>
      <c r="F598" s="428">
        <v>39.5</v>
      </c>
      <c r="G598" s="2">
        <f t="shared" si="9"/>
        <v>381.10000000000008</v>
      </c>
    </row>
    <row r="599" spans="1:12">
      <c r="A599" s="3">
        <v>44971</v>
      </c>
      <c r="B599" s="422" t="s">
        <v>439</v>
      </c>
      <c r="C599" s="422" t="s">
        <v>20</v>
      </c>
      <c r="D599" t="s">
        <v>13</v>
      </c>
      <c r="E599" s="2"/>
      <c r="F599" s="428">
        <v>9.1</v>
      </c>
      <c r="G599" s="2">
        <f t="shared" si="9"/>
        <v>372.00000000000006</v>
      </c>
      <c r="K599" s="422"/>
      <c r="L599" s="422"/>
    </row>
    <row r="600" spans="1:12">
      <c r="A600" s="31">
        <v>44742</v>
      </c>
      <c r="B600" s="421" t="s">
        <v>10</v>
      </c>
      <c r="C600" s="421" t="s">
        <v>21</v>
      </c>
      <c r="D600" t="s">
        <v>12</v>
      </c>
      <c r="E600" s="2">
        <v>38.299999999999997</v>
      </c>
      <c r="F600" s="428"/>
      <c r="G600" s="2">
        <f t="shared" si="9"/>
        <v>410.30000000000007</v>
      </c>
    </row>
    <row r="601" spans="1:12">
      <c r="B601" s="422"/>
      <c r="C601" s="422"/>
      <c r="D601" t="s">
        <v>13</v>
      </c>
      <c r="E601" s="2">
        <v>6.9</v>
      </c>
      <c r="F601" s="428"/>
      <c r="G601" s="2">
        <f t="shared" si="9"/>
        <v>417.20000000000005</v>
      </c>
    </row>
    <row r="602" spans="1:12">
      <c r="B602" s="422"/>
      <c r="C602" s="422"/>
      <c r="D602" t="s">
        <v>14</v>
      </c>
      <c r="E602" s="2">
        <v>60</v>
      </c>
      <c r="F602" s="428"/>
      <c r="G602" s="2">
        <f t="shared" si="9"/>
        <v>477.20000000000005</v>
      </c>
      <c r="J602" s="421"/>
      <c r="L602" s="67"/>
    </row>
    <row r="603" spans="1:12">
      <c r="B603" s="422"/>
      <c r="C603" s="422"/>
      <c r="D603" t="s">
        <v>15</v>
      </c>
      <c r="E603" s="2">
        <v>5</v>
      </c>
      <c r="F603" s="428"/>
      <c r="G603" s="2">
        <f t="shared" si="9"/>
        <v>482.20000000000005</v>
      </c>
      <c r="L603" s="67"/>
    </row>
    <row r="604" spans="1:12">
      <c r="A604" s="3">
        <v>44742</v>
      </c>
      <c r="B604" s="422" t="s">
        <v>86</v>
      </c>
      <c r="C604" s="422" t="s">
        <v>21</v>
      </c>
      <c r="D604" t="s">
        <v>14</v>
      </c>
      <c r="E604" s="2"/>
      <c r="F604" s="428">
        <v>60</v>
      </c>
      <c r="G604" s="2">
        <f t="shared" si="9"/>
        <v>422.20000000000005</v>
      </c>
      <c r="J604" s="421"/>
      <c r="L604" s="67"/>
    </row>
    <row r="605" spans="1:12">
      <c r="A605" s="3">
        <v>44742</v>
      </c>
      <c r="B605" s="422" t="s">
        <v>86</v>
      </c>
      <c r="C605" s="422" t="s">
        <v>21</v>
      </c>
      <c r="D605" t="s">
        <v>15</v>
      </c>
      <c r="E605" s="2"/>
      <c r="F605" s="428">
        <v>5</v>
      </c>
      <c r="G605" s="2">
        <f t="shared" si="9"/>
        <v>417.20000000000005</v>
      </c>
      <c r="L605" s="67"/>
    </row>
    <row r="606" spans="1:12">
      <c r="A606" s="3">
        <v>44971</v>
      </c>
      <c r="B606" s="422" t="s">
        <v>439</v>
      </c>
      <c r="C606" s="422" t="s">
        <v>21</v>
      </c>
      <c r="D606" t="s">
        <v>12</v>
      </c>
      <c r="E606" s="2"/>
      <c r="F606" s="428">
        <v>38.299999999999997</v>
      </c>
      <c r="G606" s="2">
        <f t="shared" si="9"/>
        <v>378.90000000000003</v>
      </c>
      <c r="J606" s="421"/>
      <c r="L606" s="67"/>
    </row>
    <row r="607" spans="1:12">
      <c r="A607" s="3">
        <v>44971</v>
      </c>
      <c r="B607" s="422" t="s">
        <v>439</v>
      </c>
      <c r="C607" s="422" t="s">
        <v>21</v>
      </c>
      <c r="D607" t="s">
        <v>13</v>
      </c>
      <c r="E607" s="2"/>
      <c r="F607" s="428">
        <v>6.9</v>
      </c>
      <c r="G607" s="2">
        <f t="shared" si="9"/>
        <v>372.00000000000006</v>
      </c>
      <c r="L607" s="67"/>
    </row>
    <row r="608" spans="1:12">
      <c r="A608" s="31">
        <v>44773</v>
      </c>
      <c r="B608" s="421" t="s">
        <v>10</v>
      </c>
      <c r="C608" s="421" t="s">
        <v>22</v>
      </c>
      <c r="D608" t="s">
        <v>12</v>
      </c>
      <c r="E608" s="2">
        <v>38.1</v>
      </c>
      <c r="F608" s="428"/>
      <c r="G608" s="2">
        <f t="shared" si="9"/>
        <v>410.10000000000008</v>
      </c>
    </row>
    <row r="609" spans="1:13">
      <c r="B609" s="422"/>
      <c r="C609" s="422"/>
      <c r="D609" t="s">
        <v>13</v>
      </c>
      <c r="E609" s="2">
        <v>9.6999999999999993</v>
      </c>
      <c r="F609" s="428"/>
      <c r="G609" s="2">
        <f t="shared" si="9"/>
        <v>419.80000000000007</v>
      </c>
    </row>
    <row r="610" spans="1:13">
      <c r="B610" s="422"/>
      <c r="C610" s="422"/>
      <c r="D610" t="s">
        <v>14</v>
      </c>
      <c r="E610" s="2">
        <v>60</v>
      </c>
      <c r="F610" s="428"/>
      <c r="G610" s="2">
        <f t="shared" si="9"/>
        <v>479.80000000000007</v>
      </c>
      <c r="J610" s="421"/>
      <c r="L610" s="67"/>
    </row>
    <row r="611" spans="1:13">
      <c r="B611" s="422"/>
      <c r="C611" s="422"/>
      <c r="D611" t="s">
        <v>15</v>
      </c>
      <c r="E611" s="2">
        <v>5</v>
      </c>
      <c r="F611" s="428"/>
      <c r="G611" s="2">
        <f t="shared" si="9"/>
        <v>484.80000000000007</v>
      </c>
      <c r="L611" s="67"/>
    </row>
    <row r="612" spans="1:13">
      <c r="A612" s="55">
        <v>44773</v>
      </c>
      <c r="B612" s="422" t="s">
        <v>87</v>
      </c>
      <c r="C612" s="422" t="s">
        <v>22</v>
      </c>
      <c r="D612" t="s">
        <v>14</v>
      </c>
      <c r="E612" s="2"/>
      <c r="F612" s="428">
        <v>60</v>
      </c>
      <c r="G612" s="2">
        <f t="shared" si="9"/>
        <v>424.80000000000007</v>
      </c>
      <c r="J612" s="421"/>
      <c r="L612" s="67"/>
    </row>
    <row r="613" spans="1:13">
      <c r="A613" s="55">
        <v>44773</v>
      </c>
      <c r="B613" s="422" t="s">
        <v>87</v>
      </c>
      <c r="C613" s="422" t="s">
        <v>22</v>
      </c>
      <c r="D613" t="s">
        <v>15</v>
      </c>
      <c r="E613" s="2"/>
      <c r="F613" s="428">
        <v>5</v>
      </c>
      <c r="G613" s="2">
        <f t="shared" si="9"/>
        <v>419.80000000000007</v>
      </c>
      <c r="J613" s="422"/>
      <c r="L613" s="67"/>
    </row>
    <row r="614" spans="1:13">
      <c r="A614" s="3">
        <v>44971</v>
      </c>
      <c r="B614" s="422" t="s">
        <v>439</v>
      </c>
      <c r="C614" s="422" t="s">
        <v>22</v>
      </c>
      <c r="D614" t="s">
        <v>12</v>
      </c>
      <c r="E614" s="2"/>
      <c r="F614" s="428">
        <v>7.3</v>
      </c>
      <c r="G614" s="2">
        <f t="shared" si="9"/>
        <v>412.50000000000006</v>
      </c>
      <c r="J614" s="422"/>
      <c r="L614" s="67"/>
    </row>
    <row r="615" spans="1:13">
      <c r="A615" s="3">
        <v>45219</v>
      </c>
      <c r="B615" s="422">
        <v>27672</v>
      </c>
      <c r="C615" s="422" t="s">
        <v>22</v>
      </c>
      <c r="D615" t="s">
        <v>12</v>
      </c>
      <c r="E615" s="2"/>
      <c r="F615" s="428">
        <v>30.8</v>
      </c>
      <c r="G615" s="2">
        <f t="shared" si="9"/>
        <v>381.70000000000005</v>
      </c>
      <c r="J615" s="422"/>
      <c r="L615" s="67"/>
    </row>
    <row r="616" spans="1:13">
      <c r="A616" s="3">
        <v>45219</v>
      </c>
      <c r="B616" s="422">
        <v>27672</v>
      </c>
      <c r="C616" s="422" t="s">
        <v>22</v>
      </c>
      <c r="D616" t="s">
        <v>13</v>
      </c>
      <c r="E616" s="2"/>
      <c r="F616" s="428">
        <v>9.6999999999999993</v>
      </c>
      <c r="G616" s="2">
        <f t="shared" si="9"/>
        <v>372.00000000000006</v>
      </c>
      <c r="J616" s="422"/>
      <c r="L616" s="67"/>
    </row>
    <row r="617" spans="1:13">
      <c r="A617" s="31">
        <v>44804</v>
      </c>
      <c r="B617" s="421" t="s">
        <v>10</v>
      </c>
      <c r="C617" s="421" t="s">
        <v>23</v>
      </c>
      <c r="D617" t="s">
        <v>12</v>
      </c>
      <c r="E617" s="2">
        <v>38.299999999999997</v>
      </c>
      <c r="F617" s="428"/>
      <c r="G617" s="2">
        <f t="shared" si="9"/>
        <v>410.30000000000007</v>
      </c>
      <c r="J617" s="421"/>
      <c r="L617" s="67"/>
      <c r="M617" s="5"/>
    </row>
    <row r="618" spans="1:13">
      <c r="B618" s="422"/>
      <c r="C618" s="422"/>
      <c r="D618" t="s">
        <v>13</v>
      </c>
      <c r="E618" s="2">
        <v>7</v>
      </c>
      <c r="F618" s="428"/>
      <c r="G618" s="2">
        <f t="shared" si="9"/>
        <v>417.30000000000007</v>
      </c>
      <c r="L618" s="67"/>
    </row>
    <row r="619" spans="1:13">
      <c r="B619" s="422"/>
      <c r="C619" s="422"/>
      <c r="D619" t="s">
        <v>14</v>
      </c>
      <c r="E619" s="2">
        <v>60</v>
      </c>
      <c r="F619" s="428"/>
      <c r="G619" s="2">
        <f t="shared" si="9"/>
        <v>477.30000000000007</v>
      </c>
      <c r="L619" s="2"/>
    </row>
    <row r="620" spans="1:13">
      <c r="B620" s="422"/>
      <c r="C620" s="422"/>
      <c r="D620" t="s">
        <v>15</v>
      </c>
      <c r="E620" s="2">
        <v>5</v>
      </c>
      <c r="F620" s="428"/>
      <c r="G620" s="2">
        <f t="shared" si="9"/>
        <v>482.30000000000007</v>
      </c>
      <c r="L620" s="2"/>
    </row>
    <row r="621" spans="1:13">
      <c r="B621" s="422"/>
      <c r="C621" s="422"/>
      <c r="D621" t="s">
        <v>199</v>
      </c>
      <c r="E621" s="142">
        <v>102.5</v>
      </c>
      <c r="F621" s="428"/>
      <c r="G621" s="2">
        <f t="shared" si="9"/>
        <v>584.80000000000007</v>
      </c>
      <c r="L621" s="2"/>
    </row>
    <row r="622" spans="1:13">
      <c r="B622" s="422"/>
      <c r="C622" s="422"/>
      <c r="D622" t="s">
        <v>200</v>
      </c>
      <c r="E622" s="142">
        <v>102.5</v>
      </c>
      <c r="F622" s="428"/>
      <c r="G622" s="2">
        <f t="shared" si="9"/>
        <v>687.30000000000007</v>
      </c>
      <c r="J622" s="422"/>
      <c r="L622" s="2"/>
    </row>
    <row r="623" spans="1:13">
      <c r="A623" s="3">
        <v>45219</v>
      </c>
      <c r="B623" s="422">
        <v>27672</v>
      </c>
      <c r="C623" s="422" t="s">
        <v>23</v>
      </c>
      <c r="D623" t="s">
        <v>12</v>
      </c>
      <c r="E623" s="142"/>
      <c r="F623" s="428">
        <v>38.299999999999997</v>
      </c>
      <c r="G623" s="2">
        <f t="shared" si="9"/>
        <v>649.00000000000011</v>
      </c>
      <c r="J623" s="422"/>
      <c r="L623" s="2"/>
    </row>
    <row r="624" spans="1:13">
      <c r="A624" s="3">
        <v>45219</v>
      </c>
      <c r="B624" s="422">
        <v>27672</v>
      </c>
      <c r="C624" s="422" t="s">
        <v>23</v>
      </c>
      <c r="D624" t="s">
        <v>13</v>
      </c>
      <c r="E624" s="142"/>
      <c r="F624" s="428">
        <v>0.1</v>
      </c>
      <c r="G624" s="2">
        <f t="shared" si="9"/>
        <v>648.90000000000009</v>
      </c>
      <c r="J624" s="422"/>
      <c r="L624" s="2"/>
    </row>
    <row r="625" spans="1:12">
      <c r="A625" s="3">
        <v>45224</v>
      </c>
      <c r="B625" s="422">
        <v>27694</v>
      </c>
      <c r="C625" s="422" t="s">
        <v>23</v>
      </c>
      <c r="D625" t="s">
        <v>13</v>
      </c>
      <c r="E625" s="142"/>
      <c r="F625" s="428">
        <v>6.9</v>
      </c>
      <c r="G625" s="2">
        <f t="shared" si="9"/>
        <v>642.00000000000011</v>
      </c>
      <c r="J625" s="422"/>
      <c r="L625" s="2"/>
    </row>
    <row r="626" spans="1:12">
      <c r="A626" s="3">
        <v>45224</v>
      </c>
      <c r="B626" s="422">
        <v>27694</v>
      </c>
      <c r="C626" s="422" t="s">
        <v>23</v>
      </c>
      <c r="D626" t="s">
        <v>14</v>
      </c>
      <c r="E626" s="142"/>
      <c r="F626" s="428">
        <v>60</v>
      </c>
      <c r="G626" s="2">
        <f t="shared" si="9"/>
        <v>582.00000000000011</v>
      </c>
      <c r="J626" s="422"/>
      <c r="L626" s="2"/>
    </row>
    <row r="627" spans="1:12">
      <c r="A627" s="3">
        <v>45224</v>
      </c>
      <c r="B627" s="422">
        <v>27694</v>
      </c>
      <c r="C627" s="422" t="s">
        <v>23</v>
      </c>
      <c r="D627" t="s">
        <v>15</v>
      </c>
      <c r="E627" s="142"/>
      <c r="F627" s="428">
        <v>5</v>
      </c>
      <c r="G627" s="2">
        <f t="shared" si="9"/>
        <v>577.00000000000011</v>
      </c>
      <c r="J627" s="422"/>
      <c r="L627" s="2"/>
    </row>
    <row r="628" spans="1:12">
      <c r="A628" s="31">
        <v>44834</v>
      </c>
      <c r="B628" s="421" t="s">
        <v>10</v>
      </c>
      <c r="C628" s="421" t="s">
        <v>41</v>
      </c>
      <c r="D628" t="s">
        <v>12</v>
      </c>
      <c r="E628" s="2">
        <v>34</v>
      </c>
      <c r="F628" s="428"/>
      <c r="G628" s="2">
        <f t="shared" si="9"/>
        <v>611.00000000000011</v>
      </c>
      <c r="J628" s="421"/>
      <c r="L628" s="2"/>
    </row>
    <row r="629" spans="1:12">
      <c r="B629" s="422"/>
      <c r="C629" s="422"/>
      <c r="D629" t="s">
        <v>13</v>
      </c>
      <c r="E629" s="2">
        <v>8.1999999999999993</v>
      </c>
      <c r="F629" s="428"/>
      <c r="G629" s="2">
        <f t="shared" si="9"/>
        <v>619.20000000000016</v>
      </c>
      <c r="J629" s="422"/>
      <c r="L629" s="2"/>
    </row>
    <row r="630" spans="1:12">
      <c r="B630" s="422"/>
      <c r="C630" s="422"/>
      <c r="D630" t="s">
        <v>14</v>
      </c>
      <c r="E630" s="2">
        <v>60</v>
      </c>
      <c r="F630" s="428"/>
      <c r="G630" s="2">
        <f t="shared" si="9"/>
        <v>679.20000000000016</v>
      </c>
      <c r="J630" s="421"/>
      <c r="L630" s="2"/>
    </row>
    <row r="631" spans="1:12">
      <c r="B631" s="422"/>
      <c r="C631" s="422"/>
      <c r="D631" t="s">
        <v>15</v>
      </c>
      <c r="E631" s="2">
        <v>5</v>
      </c>
      <c r="F631" s="428"/>
      <c r="G631" s="2">
        <f t="shared" si="9"/>
        <v>684.20000000000016</v>
      </c>
      <c r="J631" s="422"/>
      <c r="L631" s="2"/>
    </row>
    <row r="632" spans="1:12">
      <c r="A632" s="3">
        <v>45224</v>
      </c>
      <c r="B632" s="422">
        <v>27694</v>
      </c>
      <c r="C632" s="422" t="s">
        <v>41</v>
      </c>
      <c r="D632" t="s">
        <v>12</v>
      </c>
      <c r="E632" s="2"/>
      <c r="F632" s="428">
        <v>34</v>
      </c>
      <c r="G632" s="2">
        <f t="shared" si="9"/>
        <v>650.20000000000016</v>
      </c>
      <c r="J632" s="422"/>
      <c r="L632" s="2"/>
    </row>
    <row r="633" spans="1:12">
      <c r="A633" s="3">
        <v>45224</v>
      </c>
      <c r="B633" s="422">
        <v>27694</v>
      </c>
      <c r="C633" s="422" t="s">
        <v>41</v>
      </c>
      <c r="D633" t="s">
        <v>13</v>
      </c>
      <c r="E633" s="2"/>
      <c r="F633" s="428">
        <v>8.1999999999999993</v>
      </c>
      <c r="G633" s="2">
        <f t="shared" si="9"/>
        <v>642.00000000000011</v>
      </c>
      <c r="L633" s="2"/>
    </row>
    <row r="634" spans="1:12">
      <c r="A634" s="3">
        <v>45224</v>
      </c>
      <c r="B634" s="422">
        <v>27694</v>
      </c>
      <c r="C634" s="422" t="s">
        <v>41</v>
      </c>
      <c r="D634" t="s">
        <v>14</v>
      </c>
      <c r="E634" s="2"/>
      <c r="F634" s="428">
        <v>60</v>
      </c>
      <c r="G634" s="2">
        <f t="shared" si="9"/>
        <v>582.00000000000011</v>
      </c>
      <c r="L634" s="2"/>
    </row>
    <row r="635" spans="1:12">
      <c r="A635" s="3">
        <v>45224</v>
      </c>
      <c r="B635" s="422">
        <v>27694</v>
      </c>
      <c r="C635" s="422" t="s">
        <v>41</v>
      </c>
      <c r="D635" t="s">
        <v>15</v>
      </c>
      <c r="E635" s="2"/>
      <c r="F635" s="428">
        <v>5</v>
      </c>
      <c r="G635" s="2">
        <f t="shared" si="9"/>
        <v>577.00000000000011</v>
      </c>
      <c r="L635" s="2"/>
    </row>
    <row r="636" spans="1:12">
      <c r="A636" s="31">
        <v>44834</v>
      </c>
      <c r="B636" s="421" t="s">
        <v>10</v>
      </c>
      <c r="C636" s="421" t="s">
        <v>25</v>
      </c>
      <c r="D636" t="s">
        <v>12</v>
      </c>
      <c r="E636" s="2">
        <v>33.9</v>
      </c>
      <c r="F636" s="428"/>
      <c r="G636" s="2">
        <f>+G635+E636-F636</f>
        <v>610.90000000000009</v>
      </c>
      <c r="L636" s="2"/>
    </row>
    <row r="637" spans="1:12">
      <c r="B637" s="422"/>
      <c r="C637" s="422"/>
      <c r="D637" t="s">
        <v>13</v>
      </c>
      <c r="E637" s="2">
        <v>4.9000000000000004</v>
      </c>
      <c r="F637" s="428"/>
      <c r="G637" s="2">
        <f t="shared" si="9"/>
        <v>615.80000000000007</v>
      </c>
    </row>
    <row r="638" spans="1:12">
      <c r="B638" s="422"/>
      <c r="C638" s="422"/>
      <c r="D638" t="s">
        <v>14</v>
      </c>
      <c r="E638" s="2">
        <v>60</v>
      </c>
      <c r="F638" s="428"/>
      <c r="G638" s="2">
        <f t="shared" si="9"/>
        <v>675.80000000000007</v>
      </c>
    </row>
    <row r="639" spans="1:12">
      <c r="B639" s="422"/>
      <c r="C639" s="422"/>
      <c r="D639" t="s">
        <v>15</v>
      </c>
      <c r="E639" s="2">
        <v>5</v>
      </c>
      <c r="F639" s="428"/>
      <c r="G639" s="2">
        <f t="shared" si="9"/>
        <v>680.80000000000007</v>
      </c>
    </row>
    <row r="640" spans="1:12">
      <c r="A640" s="3">
        <v>45224</v>
      </c>
      <c r="B640" s="422">
        <v>27694</v>
      </c>
      <c r="C640" s="422" t="s">
        <v>25</v>
      </c>
      <c r="D640" t="s">
        <v>12</v>
      </c>
      <c r="E640" s="2"/>
      <c r="F640" s="428">
        <v>20.9</v>
      </c>
      <c r="G640" s="2">
        <f t="shared" si="9"/>
        <v>659.90000000000009</v>
      </c>
    </row>
    <row r="641" spans="1:13">
      <c r="A641" s="3">
        <v>45273</v>
      </c>
      <c r="B641" s="422">
        <v>27962</v>
      </c>
      <c r="C641" s="422" t="s">
        <v>25</v>
      </c>
      <c r="D641" t="s">
        <v>12</v>
      </c>
      <c r="E641" s="2"/>
      <c r="F641" s="428">
        <v>13</v>
      </c>
      <c r="G641" s="2">
        <f>+G640+E641-F641</f>
        <v>646.90000000000009</v>
      </c>
    </row>
    <row r="642" spans="1:13">
      <c r="A642" s="3">
        <v>45273</v>
      </c>
      <c r="B642" s="422">
        <v>27962</v>
      </c>
      <c r="C642" s="422" t="s">
        <v>25</v>
      </c>
      <c r="D642" t="s">
        <v>13</v>
      </c>
      <c r="E642" s="2"/>
      <c r="F642" s="428">
        <v>4.9000000000000004</v>
      </c>
      <c r="G642" s="2">
        <f>+G641+E642-F642</f>
        <v>642.00000000000011</v>
      </c>
    </row>
    <row r="643" spans="1:13">
      <c r="A643" s="3">
        <v>45273</v>
      </c>
      <c r="B643" s="422">
        <v>27962</v>
      </c>
      <c r="C643" s="422" t="s">
        <v>25</v>
      </c>
      <c r="D643" t="s">
        <v>14</v>
      </c>
      <c r="E643" s="2"/>
      <c r="F643" s="428">
        <v>60</v>
      </c>
      <c r="G643" s="2">
        <f>+G642+E643-F643</f>
        <v>582.00000000000011</v>
      </c>
    </row>
    <row r="644" spans="1:13" s="252" customFormat="1">
      <c r="A644" s="3">
        <v>45273</v>
      </c>
      <c r="B644" s="422">
        <v>27962</v>
      </c>
      <c r="C644" s="422" t="s">
        <v>25</v>
      </c>
      <c r="D644" t="s">
        <v>15</v>
      </c>
      <c r="E644" s="422"/>
      <c r="F644" s="428">
        <v>5</v>
      </c>
      <c r="G644" s="2">
        <f>+G643+E644-F644</f>
        <v>577.00000000000011</v>
      </c>
      <c r="H644" s="422"/>
      <c r="I644" s="422"/>
      <c r="J644" s="422"/>
      <c r="K644" s="422"/>
      <c r="L644" s="422"/>
      <c r="M644" s="422"/>
    </row>
    <row r="645" spans="1:13">
      <c r="A645" s="81">
        <v>44895</v>
      </c>
      <c r="B645" s="421" t="s">
        <v>10</v>
      </c>
      <c r="C645" s="421" t="s">
        <v>26</v>
      </c>
      <c r="D645" t="s">
        <v>12</v>
      </c>
      <c r="E645" s="2">
        <v>37.9</v>
      </c>
      <c r="F645" s="428"/>
      <c r="G645" s="2">
        <f>+G644+E645-F645</f>
        <v>614.90000000000009</v>
      </c>
    </row>
    <row r="646" spans="1:13">
      <c r="A646" s="70"/>
      <c r="B646" s="422"/>
      <c r="C646" s="422"/>
      <c r="D646" t="s">
        <v>13</v>
      </c>
      <c r="E646" s="2">
        <v>6.3</v>
      </c>
      <c r="F646" s="428"/>
      <c r="G646" s="2">
        <f>+G645+E646-F646</f>
        <v>621.20000000000005</v>
      </c>
    </row>
    <row r="647" spans="1:13">
      <c r="A647" s="70"/>
      <c r="B647" s="422"/>
      <c r="C647" s="422"/>
      <c r="D647" t="s">
        <v>14</v>
      </c>
      <c r="E647" s="2">
        <v>60</v>
      </c>
      <c r="F647" s="428"/>
      <c r="G647" s="2">
        <f t="shared" ref="G647" si="10">+G646+E647-F647</f>
        <v>681.2</v>
      </c>
    </row>
    <row r="648" spans="1:13">
      <c r="A648" s="70"/>
      <c r="B648" s="422"/>
      <c r="C648" s="422"/>
      <c r="D648" t="s">
        <v>15</v>
      </c>
      <c r="E648" s="2">
        <v>5</v>
      </c>
      <c r="F648" s="428"/>
      <c r="G648" s="2">
        <f t="shared" ref="G648:G740" si="11">+G647+E648-F648</f>
        <v>686.2</v>
      </c>
    </row>
    <row r="649" spans="1:13">
      <c r="A649" s="3">
        <v>44895</v>
      </c>
      <c r="B649" s="422" t="s">
        <v>93</v>
      </c>
      <c r="C649" s="422" t="s">
        <v>26</v>
      </c>
      <c r="D649" t="s">
        <v>14</v>
      </c>
      <c r="E649" s="2"/>
      <c r="F649" s="428">
        <v>60</v>
      </c>
      <c r="G649" s="2">
        <f t="shared" si="11"/>
        <v>626.20000000000005</v>
      </c>
    </row>
    <row r="650" spans="1:13">
      <c r="A650" s="3">
        <v>44895</v>
      </c>
      <c r="B650" s="422" t="s">
        <v>93</v>
      </c>
      <c r="C650" s="422" t="s">
        <v>26</v>
      </c>
      <c r="D650" t="s">
        <v>15</v>
      </c>
      <c r="F650" s="428">
        <v>5</v>
      </c>
      <c r="G650" s="2">
        <f>+G649+E650-F650</f>
        <v>621.20000000000005</v>
      </c>
      <c r="J650" s="421"/>
      <c r="M650" s="5"/>
    </row>
    <row r="651" spans="1:13">
      <c r="A651" s="3">
        <v>45273</v>
      </c>
      <c r="B651" s="422">
        <v>27962</v>
      </c>
      <c r="C651" s="422" t="s">
        <v>26</v>
      </c>
      <c r="D651" t="s">
        <v>12</v>
      </c>
      <c r="F651" s="428">
        <v>37.9</v>
      </c>
      <c r="G651" s="2">
        <f>+G650+E651-F651</f>
        <v>583.30000000000007</v>
      </c>
      <c r="J651" s="421"/>
      <c r="M651" s="5"/>
    </row>
    <row r="652" spans="1:13">
      <c r="A652" s="3">
        <v>45273</v>
      </c>
      <c r="B652" s="422">
        <v>27962</v>
      </c>
      <c r="C652" s="422" t="s">
        <v>26</v>
      </c>
      <c r="D652" t="s">
        <v>13</v>
      </c>
      <c r="F652" s="428">
        <v>6.3</v>
      </c>
      <c r="G652" s="2">
        <f>+G651+E652-F652</f>
        <v>577.00000000000011</v>
      </c>
      <c r="J652" s="421"/>
      <c r="M652" s="5"/>
    </row>
    <row r="653" spans="1:13">
      <c r="A653" s="81">
        <v>44926</v>
      </c>
      <c r="B653" s="421" t="s">
        <v>10</v>
      </c>
      <c r="C653" s="421" t="s">
        <v>27</v>
      </c>
      <c r="D653" t="s">
        <v>12</v>
      </c>
      <c r="E653" s="2">
        <v>43.3</v>
      </c>
      <c r="F653" s="428"/>
      <c r="G653" s="2">
        <f>+G652+E653-F653</f>
        <v>620.30000000000007</v>
      </c>
      <c r="M653" s="5"/>
    </row>
    <row r="654" spans="1:13">
      <c r="A654" s="70"/>
      <c r="B654" s="422"/>
      <c r="C654" s="422"/>
      <c r="D654" t="s">
        <v>13</v>
      </c>
      <c r="E654" s="2">
        <v>5.7</v>
      </c>
      <c r="F654" s="428"/>
      <c r="G654" s="2">
        <f>+G653+E654-F654</f>
        <v>626.00000000000011</v>
      </c>
      <c r="M654" s="2"/>
    </row>
    <row r="655" spans="1:13">
      <c r="A655" s="70"/>
      <c r="B655" s="422"/>
      <c r="C655" s="422"/>
      <c r="D655" t="s">
        <v>14</v>
      </c>
      <c r="E655" s="2">
        <v>60</v>
      </c>
      <c r="F655" s="428"/>
      <c r="G655" s="2">
        <f>+G654+E655-F655</f>
        <v>686.00000000000011</v>
      </c>
      <c r="M655" s="2"/>
    </row>
    <row r="656" spans="1:13">
      <c r="A656" s="70"/>
      <c r="B656" s="422"/>
      <c r="C656" s="422"/>
      <c r="D656" t="s">
        <v>15</v>
      </c>
      <c r="E656" s="2">
        <v>5</v>
      </c>
      <c r="F656" s="428"/>
      <c r="G656" s="2">
        <f t="shared" si="11"/>
        <v>691.00000000000011</v>
      </c>
    </row>
    <row r="657" spans="1:13">
      <c r="A657" s="70">
        <v>44926</v>
      </c>
      <c r="B657" s="422" t="s">
        <v>76</v>
      </c>
      <c r="C657" s="422" t="s">
        <v>27</v>
      </c>
      <c r="D657" t="s">
        <v>14</v>
      </c>
      <c r="E657" s="2"/>
      <c r="F657" s="428">
        <v>60</v>
      </c>
      <c r="G657" s="2">
        <f t="shared" si="11"/>
        <v>631.00000000000011</v>
      </c>
    </row>
    <row r="658" spans="1:13">
      <c r="A658" s="70">
        <v>44926</v>
      </c>
      <c r="B658" s="422" t="s">
        <v>76</v>
      </c>
      <c r="C658" s="422" t="s">
        <v>27</v>
      </c>
      <c r="D658" t="s">
        <v>15</v>
      </c>
      <c r="E658" s="2"/>
      <c r="F658" s="428">
        <v>5</v>
      </c>
      <c r="G658" s="2">
        <f t="shared" si="11"/>
        <v>626.00000000000011</v>
      </c>
      <c r="M658" s="2"/>
    </row>
    <row r="659" spans="1:13">
      <c r="A659" s="3">
        <v>45273</v>
      </c>
      <c r="B659" s="422">
        <v>27962</v>
      </c>
      <c r="C659" s="422" t="s">
        <v>27</v>
      </c>
      <c r="D659" t="s">
        <v>12</v>
      </c>
      <c r="E659" s="2"/>
      <c r="F659" s="428">
        <v>43.3</v>
      </c>
      <c r="G659" s="2">
        <f>+G658+E659-F659</f>
        <v>582.70000000000016</v>
      </c>
      <c r="M659" s="2"/>
    </row>
    <row r="660" spans="1:13">
      <c r="A660" s="3">
        <v>45273</v>
      </c>
      <c r="B660" s="422">
        <v>27962</v>
      </c>
      <c r="C660" s="422" t="s">
        <v>27</v>
      </c>
      <c r="D660" t="s">
        <v>13</v>
      </c>
      <c r="E660" s="2"/>
      <c r="F660" s="428">
        <v>5.7</v>
      </c>
      <c r="G660" s="2">
        <f>+G659+E660-F660</f>
        <v>577.00000000000011</v>
      </c>
      <c r="M660" s="2"/>
    </row>
    <row r="661" spans="1:13">
      <c r="A661" s="31">
        <v>44957</v>
      </c>
      <c r="B661" s="421" t="s">
        <v>10</v>
      </c>
      <c r="C661" s="421" t="s">
        <v>11</v>
      </c>
      <c r="D661" t="s">
        <v>12</v>
      </c>
      <c r="E661" s="196">
        <v>39.200000000000003</v>
      </c>
      <c r="F661" s="215"/>
      <c r="G661" s="2">
        <f>+G660+E661-F661</f>
        <v>616.20000000000016</v>
      </c>
      <c r="M661" s="2"/>
    </row>
    <row r="662" spans="1:13">
      <c r="B662" s="422"/>
      <c r="C662" s="422"/>
      <c r="D662" t="s">
        <v>13</v>
      </c>
      <c r="E662" s="196">
        <v>4.8</v>
      </c>
      <c r="F662" s="215"/>
      <c r="G662" s="2">
        <f>+G661+E662-F662</f>
        <v>621.00000000000011</v>
      </c>
      <c r="M662" s="2"/>
    </row>
    <row r="663" spans="1:13">
      <c r="B663" s="422"/>
      <c r="C663" s="422"/>
      <c r="D663" t="s">
        <v>14</v>
      </c>
      <c r="E663" s="196">
        <v>60</v>
      </c>
      <c r="F663" s="215"/>
      <c r="G663" s="2">
        <f>+G662+E663-F663</f>
        <v>681.00000000000011</v>
      </c>
      <c r="J663" s="421"/>
      <c r="M663" s="2"/>
    </row>
    <row r="664" spans="1:13">
      <c r="B664" s="422"/>
      <c r="C664" s="422"/>
      <c r="D664" t="s">
        <v>15</v>
      </c>
      <c r="E664" s="196">
        <v>5</v>
      </c>
      <c r="F664" s="215"/>
      <c r="G664" s="2">
        <f t="shared" ref="G664:G678" si="12">+G663+E664-F664</f>
        <v>686.00000000000011</v>
      </c>
      <c r="J664" s="422"/>
      <c r="M664" s="2"/>
    </row>
    <row r="665" spans="1:13">
      <c r="A665" s="3">
        <v>44957</v>
      </c>
      <c r="B665" s="422" t="s">
        <v>77</v>
      </c>
      <c r="C665" s="422" t="s">
        <v>11</v>
      </c>
      <c r="D665" t="s">
        <v>14</v>
      </c>
      <c r="E665" s="196"/>
      <c r="F665" s="215">
        <v>60</v>
      </c>
      <c r="G665" s="2">
        <f t="shared" si="12"/>
        <v>626.00000000000011</v>
      </c>
      <c r="M665" s="2"/>
    </row>
    <row r="666" spans="1:13">
      <c r="A666" s="3">
        <v>44957</v>
      </c>
      <c r="B666" s="422" t="s">
        <v>77</v>
      </c>
      <c r="C666" s="422" t="s">
        <v>11</v>
      </c>
      <c r="D666" t="s">
        <v>15</v>
      </c>
      <c r="E666" s="196"/>
      <c r="F666" s="215">
        <v>5</v>
      </c>
      <c r="G666" s="2">
        <f t="shared" si="12"/>
        <v>621.00000000000011</v>
      </c>
    </row>
    <row r="667" spans="1:13" s="252" customFormat="1">
      <c r="A667" s="3">
        <v>45273</v>
      </c>
      <c r="B667" s="422">
        <v>27962</v>
      </c>
      <c r="C667" s="422" t="s">
        <v>11</v>
      </c>
      <c r="D667" t="s">
        <v>12</v>
      </c>
      <c r="E667" s="422"/>
      <c r="F667" s="215">
        <v>23.9</v>
      </c>
      <c r="G667" s="2">
        <f t="shared" si="12"/>
        <v>597.10000000000014</v>
      </c>
      <c r="H667" s="422"/>
      <c r="I667" s="422"/>
      <c r="J667" s="422"/>
      <c r="K667" s="422"/>
      <c r="L667" s="422"/>
      <c r="M667" s="422"/>
    </row>
    <row r="668" spans="1:13" s="252" customFormat="1">
      <c r="A668" s="3">
        <v>45280</v>
      </c>
      <c r="B668" s="422">
        <v>28023</v>
      </c>
      <c r="C668" s="422" t="s">
        <v>11</v>
      </c>
      <c r="D668" t="s">
        <v>12</v>
      </c>
      <c r="E668" s="422"/>
      <c r="F668" s="215">
        <v>15.3</v>
      </c>
      <c r="G668" s="2">
        <f t="shared" si="12"/>
        <v>581.80000000000018</v>
      </c>
      <c r="H668" s="422"/>
      <c r="I668" s="422"/>
      <c r="J668" s="422"/>
      <c r="K668" s="422"/>
      <c r="L668" s="422"/>
      <c r="M668" s="422"/>
    </row>
    <row r="669" spans="1:13" s="252" customFormat="1">
      <c r="A669" s="3">
        <v>45280</v>
      </c>
      <c r="B669" s="422">
        <v>28023</v>
      </c>
      <c r="C669" s="422" t="s">
        <v>11</v>
      </c>
      <c r="D669" t="s">
        <v>13</v>
      </c>
      <c r="E669" s="422"/>
      <c r="F669" s="215">
        <v>4.8</v>
      </c>
      <c r="G669" s="2">
        <f t="shared" si="12"/>
        <v>577.00000000000023</v>
      </c>
      <c r="H669" s="422"/>
      <c r="I669" s="422"/>
      <c r="J669" s="422"/>
      <c r="K669" s="422"/>
      <c r="L669" s="422"/>
      <c r="M669" s="422"/>
    </row>
    <row r="670" spans="1:13">
      <c r="A670" s="31">
        <v>44957</v>
      </c>
      <c r="B670" s="421" t="s">
        <v>10</v>
      </c>
      <c r="C670" s="421" t="s">
        <v>17</v>
      </c>
      <c r="D670" t="s">
        <v>12</v>
      </c>
      <c r="E670" s="5">
        <v>42.7</v>
      </c>
      <c r="F670" s="428"/>
      <c r="G670" s="2">
        <f t="shared" si="12"/>
        <v>619.70000000000027</v>
      </c>
    </row>
    <row r="671" spans="1:13">
      <c r="B671" s="422"/>
      <c r="C671" s="422"/>
      <c r="D671" t="s">
        <v>13</v>
      </c>
      <c r="E671" s="5">
        <v>1.2</v>
      </c>
      <c r="F671" s="428"/>
      <c r="G671" s="2">
        <f t="shared" si="12"/>
        <v>620.90000000000032</v>
      </c>
      <c r="M671" s="2"/>
    </row>
    <row r="672" spans="1:13">
      <c r="B672" s="422"/>
      <c r="C672" s="422"/>
      <c r="D672" t="s">
        <v>14</v>
      </c>
      <c r="E672" s="5">
        <v>56</v>
      </c>
      <c r="F672" s="428"/>
      <c r="G672" s="2">
        <f t="shared" si="12"/>
        <v>676.90000000000032</v>
      </c>
      <c r="M672" s="2"/>
    </row>
    <row r="673" spans="1:16">
      <c r="B673" s="422"/>
      <c r="C673" s="422"/>
      <c r="D673" t="s">
        <v>15</v>
      </c>
      <c r="E673" s="5">
        <v>5</v>
      </c>
      <c r="F673" s="428"/>
      <c r="G673" s="2">
        <f t="shared" si="12"/>
        <v>681.90000000000032</v>
      </c>
      <c r="M673" s="2"/>
    </row>
    <row r="674" spans="1:16">
      <c r="A674" s="3">
        <v>45280</v>
      </c>
      <c r="B674" s="422">
        <v>28023</v>
      </c>
      <c r="C674" s="422" t="s">
        <v>17</v>
      </c>
      <c r="D674" t="s">
        <v>12</v>
      </c>
      <c r="F674" s="428">
        <v>42.7</v>
      </c>
      <c r="G674" s="2">
        <f t="shared" si="12"/>
        <v>639.20000000000027</v>
      </c>
      <c r="M674" s="2"/>
    </row>
    <row r="675" spans="1:16">
      <c r="A675" s="3">
        <v>45280</v>
      </c>
      <c r="B675" s="422">
        <v>28023</v>
      </c>
      <c r="C675" s="422" t="s">
        <v>17</v>
      </c>
      <c r="D675" t="s">
        <v>13</v>
      </c>
      <c r="F675" s="428">
        <v>1.2</v>
      </c>
      <c r="G675" s="2">
        <f t="shared" si="12"/>
        <v>638.00000000000023</v>
      </c>
      <c r="M675" s="2"/>
    </row>
    <row r="676" spans="1:16">
      <c r="A676" s="3">
        <v>45280</v>
      </c>
      <c r="B676" s="422">
        <v>28023</v>
      </c>
      <c r="C676" s="422" t="s">
        <v>17</v>
      </c>
      <c r="D676" t="s">
        <v>14</v>
      </c>
      <c r="F676" s="428">
        <v>56</v>
      </c>
      <c r="G676" s="2">
        <f t="shared" si="12"/>
        <v>582.00000000000023</v>
      </c>
      <c r="M676" s="2"/>
    </row>
    <row r="677" spans="1:16">
      <c r="A677" s="3">
        <v>45280</v>
      </c>
      <c r="B677" s="422">
        <v>28023</v>
      </c>
      <c r="C677" s="422" t="s">
        <v>17</v>
      </c>
      <c r="D677" t="s">
        <v>15</v>
      </c>
      <c r="F677" s="428">
        <v>5</v>
      </c>
      <c r="G677" s="2">
        <f t="shared" si="12"/>
        <v>577.00000000000023</v>
      </c>
      <c r="M677" s="2"/>
    </row>
    <row r="678" spans="1:16">
      <c r="A678" s="81">
        <v>45016</v>
      </c>
      <c r="B678" s="421" t="s">
        <v>10</v>
      </c>
      <c r="C678" s="421" t="s">
        <v>18</v>
      </c>
      <c r="D678" t="s">
        <v>12</v>
      </c>
      <c r="E678" s="196">
        <v>45.5</v>
      </c>
      <c r="F678" s="215"/>
      <c r="G678" s="2">
        <f t="shared" si="12"/>
        <v>622.50000000000023</v>
      </c>
      <c r="M678" s="2"/>
      <c r="O678" s="2"/>
    </row>
    <row r="679" spans="1:16">
      <c r="A679" s="70"/>
      <c r="B679" s="422"/>
      <c r="C679" s="422"/>
      <c r="D679" t="s">
        <v>13</v>
      </c>
      <c r="E679" s="196">
        <v>1.3</v>
      </c>
      <c r="F679" s="215"/>
      <c r="G679" s="2">
        <f t="shared" si="11"/>
        <v>623.80000000000018</v>
      </c>
      <c r="J679" s="421"/>
      <c r="M679" s="2"/>
      <c r="O679" s="2"/>
    </row>
    <row r="680" spans="1:16">
      <c r="A680" s="70"/>
      <c r="B680" s="422"/>
      <c r="C680" s="422"/>
      <c r="D680" t="s">
        <v>14</v>
      </c>
      <c r="E680" s="196">
        <v>60</v>
      </c>
      <c r="F680" s="215"/>
      <c r="G680" s="2">
        <f t="shared" si="11"/>
        <v>683.80000000000018</v>
      </c>
      <c r="M680" s="2"/>
      <c r="O680" s="2"/>
    </row>
    <row r="681" spans="1:16">
      <c r="A681" s="70"/>
      <c r="B681" s="422"/>
      <c r="C681" s="422"/>
      <c r="D681" t="s">
        <v>15</v>
      </c>
      <c r="E681" s="196">
        <v>5</v>
      </c>
      <c r="F681" s="215"/>
      <c r="G681" s="2">
        <f t="shared" si="11"/>
        <v>688.80000000000018</v>
      </c>
      <c r="M681" s="2"/>
      <c r="O681" s="2"/>
    </row>
    <row r="682" spans="1:16">
      <c r="A682" s="70"/>
      <c r="B682" s="422"/>
      <c r="C682" s="422"/>
      <c r="D682" t="s">
        <v>165</v>
      </c>
      <c r="E682" s="207">
        <v>102.5</v>
      </c>
      <c r="F682" s="215"/>
      <c r="G682" s="2">
        <f t="shared" si="11"/>
        <v>791.30000000000018</v>
      </c>
      <c r="M682" s="2"/>
      <c r="O682" s="2"/>
    </row>
    <row r="683" spans="1:16">
      <c r="A683" s="70"/>
      <c r="B683" s="422"/>
      <c r="C683" s="422"/>
      <c r="D683" t="s">
        <v>203</v>
      </c>
      <c r="E683" s="207">
        <v>102.5</v>
      </c>
      <c r="F683" s="215"/>
      <c r="G683" s="2">
        <f t="shared" si="11"/>
        <v>893.80000000000018</v>
      </c>
      <c r="M683" s="2"/>
      <c r="O683" s="2"/>
    </row>
    <row r="684" spans="1:16">
      <c r="A684" s="70">
        <v>45016</v>
      </c>
      <c r="B684" s="422" t="s">
        <v>81</v>
      </c>
      <c r="C684" s="422" t="s">
        <v>18</v>
      </c>
      <c r="D684" t="s">
        <v>14</v>
      </c>
      <c r="E684" s="196"/>
      <c r="F684" s="215">
        <v>60</v>
      </c>
      <c r="G684" s="2">
        <f t="shared" si="11"/>
        <v>833.80000000000018</v>
      </c>
      <c r="M684" s="2"/>
      <c r="O684" s="2"/>
    </row>
    <row r="685" spans="1:16">
      <c r="A685" s="70">
        <v>45016</v>
      </c>
      <c r="B685" s="422" t="s">
        <v>81</v>
      </c>
      <c r="C685" s="422" t="s">
        <v>18</v>
      </c>
      <c r="D685" t="s">
        <v>15</v>
      </c>
      <c r="E685" s="196"/>
      <c r="F685" s="215">
        <v>5</v>
      </c>
      <c r="G685" s="2">
        <f t="shared" si="11"/>
        <v>828.80000000000018</v>
      </c>
      <c r="M685" s="2"/>
      <c r="O685" s="2"/>
    </row>
    <row r="686" spans="1:16">
      <c r="A686" s="3">
        <v>45280</v>
      </c>
      <c r="B686" s="422">
        <v>28023</v>
      </c>
      <c r="C686" s="422" t="s">
        <v>18</v>
      </c>
      <c r="D686" t="s">
        <v>12</v>
      </c>
      <c r="E686" s="196"/>
      <c r="F686" s="196">
        <v>45.5</v>
      </c>
      <c r="G686" s="2">
        <f t="shared" si="11"/>
        <v>783.30000000000018</v>
      </c>
      <c r="M686" s="2"/>
      <c r="O686" s="2"/>
    </row>
    <row r="687" spans="1:16">
      <c r="A687" s="3">
        <v>45280</v>
      </c>
      <c r="B687" s="422">
        <v>28023</v>
      </c>
      <c r="C687" s="422" t="s">
        <v>18</v>
      </c>
      <c r="D687" t="s">
        <v>13</v>
      </c>
      <c r="E687" s="196"/>
      <c r="F687" s="196">
        <v>1.3</v>
      </c>
      <c r="G687" s="2">
        <f t="shared" si="11"/>
        <v>782.00000000000023</v>
      </c>
      <c r="J687" s="421"/>
      <c r="L687" s="142"/>
      <c r="M687" s="2"/>
      <c r="O687" s="2"/>
    </row>
    <row r="688" spans="1:16">
      <c r="A688" s="81">
        <v>45046</v>
      </c>
      <c r="B688" s="421" t="s">
        <v>10</v>
      </c>
      <c r="C688" s="421" t="s">
        <v>19</v>
      </c>
      <c r="D688" t="s">
        <v>12</v>
      </c>
      <c r="E688" s="207">
        <v>47.6</v>
      </c>
      <c r="F688" s="428"/>
      <c r="G688" s="2">
        <f t="shared" si="11"/>
        <v>829.60000000000025</v>
      </c>
      <c r="M688" s="2"/>
      <c r="O688" s="5"/>
      <c r="P688" s="28"/>
    </row>
    <row r="689" spans="1:14">
      <c r="A689" s="70"/>
      <c r="B689" s="422"/>
      <c r="C689" s="422"/>
      <c r="D689" t="s">
        <v>13</v>
      </c>
      <c r="E689" s="207">
        <v>1.5</v>
      </c>
      <c r="F689" s="428"/>
      <c r="G689" s="2">
        <f t="shared" si="11"/>
        <v>831.10000000000025</v>
      </c>
      <c r="M689" s="196"/>
      <c r="N689" s="28"/>
    </row>
    <row r="690" spans="1:14">
      <c r="A690" s="70"/>
      <c r="B690" s="422"/>
      <c r="C690" s="422"/>
      <c r="D690" t="s">
        <v>14</v>
      </c>
      <c r="E690" s="207">
        <v>60</v>
      </c>
      <c r="F690" s="428"/>
      <c r="G690" s="2">
        <f t="shared" si="11"/>
        <v>891.10000000000025</v>
      </c>
      <c r="M690" s="196"/>
      <c r="N690" s="28"/>
    </row>
    <row r="691" spans="1:14">
      <c r="A691" s="70"/>
      <c r="B691" s="422"/>
      <c r="C691" s="422"/>
      <c r="D691" t="s">
        <v>15</v>
      </c>
      <c r="E691" s="207">
        <v>5</v>
      </c>
      <c r="F691" s="428"/>
      <c r="G691" s="2">
        <f t="shared" si="11"/>
        <v>896.10000000000025</v>
      </c>
      <c r="M691" s="5"/>
    </row>
    <row r="692" spans="1:14">
      <c r="A692" s="3">
        <v>45280</v>
      </c>
      <c r="B692" s="422">
        <v>28023</v>
      </c>
      <c r="C692" s="422" t="s">
        <v>19</v>
      </c>
      <c r="D692" t="s">
        <v>12</v>
      </c>
      <c r="E692" s="207"/>
      <c r="F692" s="428">
        <v>28.2</v>
      </c>
      <c r="G692" s="2">
        <f t="shared" si="11"/>
        <v>867.9000000000002</v>
      </c>
      <c r="M692" s="5"/>
    </row>
    <row r="693" spans="1:14">
      <c r="A693" s="3">
        <v>45448</v>
      </c>
      <c r="B693" s="422">
        <v>28983</v>
      </c>
      <c r="C693" s="422" t="s">
        <v>19</v>
      </c>
      <c r="D693" t="s">
        <v>12</v>
      </c>
      <c r="E693" s="207"/>
      <c r="F693" s="428">
        <v>19.399999999999999</v>
      </c>
      <c r="G693" s="2">
        <f>+G692+E693-F693</f>
        <v>848.50000000000023</v>
      </c>
      <c r="L693" s="2"/>
      <c r="M693" s="5"/>
    </row>
    <row r="694" spans="1:14">
      <c r="A694" s="3">
        <v>45448</v>
      </c>
      <c r="B694" s="422">
        <v>28983</v>
      </c>
      <c r="C694" s="422" t="s">
        <v>19</v>
      </c>
      <c r="D694" t="s">
        <v>13</v>
      </c>
      <c r="E694" s="207"/>
      <c r="F694" s="428">
        <v>1.5</v>
      </c>
      <c r="G694" s="2">
        <f t="shared" si="11"/>
        <v>847.00000000000023</v>
      </c>
      <c r="L694" s="2"/>
      <c r="M694" s="5"/>
    </row>
    <row r="695" spans="1:14">
      <c r="A695" s="3">
        <v>45448</v>
      </c>
      <c r="B695" s="422">
        <v>28983</v>
      </c>
      <c r="C695" s="422" t="s">
        <v>19</v>
      </c>
      <c r="D695" t="s">
        <v>14</v>
      </c>
      <c r="E695" s="207"/>
      <c r="F695" s="428">
        <v>60</v>
      </c>
      <c r="G695" s="2">
        <f t="shared" si="11"/>
        <v>787.00000000000023</v>
      </c>
      <c r="M695" s="5"/>
    </row>
    <row r="696" spans="1:14">
      <c r="A696" s="3">
        <v>45448</v>
      </c>
      <c r="B696" s="422">
        <v>28983</v>
      </c>
      <c r="C696" s="422" t="s">
        <v>19</v>
      </c>
      <c r="D696" t="s">
        <v>15</v>
      </c>
      <c r="E696" s="207"/>
      <c r="F696" s="428">
        <v>5</v>
      </c>
      <c r="G696" s="2">
        <f t="shared" si="11"/>
        <v>782.00000000000023</v>
      </c>
      <c r="M696" s="5"/>
    </row>
    <row r="697" spans="1:14">
      <c r="A697" s="31">
        <v>45077</v>
      </c>
      <c r="B697" s="421" t="s">
        <v>10</v>
      </c>
      <c r="C697" s="421" t="s">
        <v>20</v>
      </c>
      <c r="D697" t="s">
        <v>12</v>
      </c>
      <c r="E697" s="5">
        <v>44</v>
      </c>
      <c r="F697" s="428"/>
      <c r="G697" s="2">
        <f t="shared" si="11"/>
        <v>826.00000000000023</v>
      </c>
      <c r="M697" s="5"/>
    </row>
    <row r="698" spans="1:14">
      <c r="B698" s="422"/>
      <c r="C698" s="422"/>
      <c r="D698" t="s">
        <v>13</v>
      </c>
      <c r="E698" s="5">
        <v>2.1</v>
      </c>
      <c r="F698" s="428"/>
      <c r="G698" s="2">
        <f t="shared" si="11"/>
        <v>828.10000000000025</v>
      </c>
      <c r="M698" s="5"/>
    </row>
    <row r="699" spans="1:14">
      <c r="B699" s="422"/>
      <c r="C699" s="422"/>
      <c r="D699" t="s">
        <v>14</v>
      </c>
      <c r="E699" s="5">
        <v>60</v>
      </c>
      <c r="F699" s="428"/>
      <c r="G699" s="2">
        <f t="shared" si="11"/>
        <v>888.10000000000025</v>
      </c>
      <c r="M699" s="5"/>
    </row>
    <row r="700" spans="1:14">
      <c r="B700" s="422"/>
      <c r="C700" s="422"/>
      <c r="D700" t="s">
        <v>15</v>
      </c>
      <c r="E700" s="5">
        <v>5</v>
      </c>
      <c r="F700" s="428"/>
      <c r="G700" s="2">
        <f t="shared" si="11"/>
        <v>893.10000000000025</v>
      </c>
      <c r="M700" s="196"/>
    </row>
    <row r="701" spans="1:14">
      <c r="A701" s="3">
        <v>45448</v>
      </c>
      <c r="B701" s="422">
        <v>28983</v>
      </c>
      <c r="C701" s="422" t="s">
        <v>20</v>
      </c>
      <c r="D701" t="s">
        <v>12</v>
      </c>
      <c r="F701" s="428">
        <v>44</v>
      </c>
      <c r="G701" s="2">
        <f t="shared" si="11"/>
        <v>849.10000000000025</v>
      </c>
      <c r="M701" s="196"/>
    </row>
    <row r="702" spans="1:14">
      <c r="A702" s="3">
        <v>45448</v>
      </c>
      <c r="B702" s="422">
        <v>28983</v>
      </c>
      <c r="C702" s="422" t="s">
        <v>20</v>
      </c>
      <c r="D702" t="s">
        <v>13</v>
      </c>
      <c r="F702" s="428">
        <v>2.1</v>
      </c>
      <c r="G702" s="2">
        <f t="shared" si="11"/>
        <v>847.00000000000023</v>
      </c>
      <c r="M702" s="196"/>
    </row>
    <row r="703" spans="1:14">
      <c r="A703" s="3">
        <v>45448</v>
      </c>
      <c r="B703" s="422">
        <v>28983</v>
      </c>
      <c r="C703" s="422" t="s">
        <v>20</v>
      </c>
      <c r="D703" t="s">
        <v>14</v>
      </c>
      <c r="F703" s="428">
        <v>18</v>
      </c>
      <c r="G703" s="2">
        <f t="shared" si="11"/>
        <v>829.00000000000023</v>
      </c>
      <c r="M703" s="196"/>
    </row>
    <row r="704" spans="1:14">
      <c r="B704" s="422"/>
      <c r="C704" s="422" t="s">
        <v>20</v>
      </c>
      <c r="D704" t="s">
        <v>14</v>
      </c>
      <c r="F704" s="428">
        <v>42</v>
      </c>
      <c r="G704" s="2">
        <f t="shared" si="11"/>
        <v>787.00000000000023</v>
      </c>
      <c r="M704" s="196"/>
    </row>
    <row r="705" spans="1:13">
      <c r="B705" s="422"/>
      <c r="C705" s="422" t="s">
        <v>20</v>
      </c>
      <c r="D705" t="s">
        <v>15</v>
      </c>
      <c r="F705" s="428">
        <v>5</v>
      </c>
      <c r="G705" s="2">
        <f t="shared" si="11"/>
        <v>782.00000000000023</v>
      </c>
      <c r="M705" s="196"/>
    </row>
    <row r="706" spans="1:13">
      <c r="A706" s="31">
        <v>45107</v>
      </c>
      <c r="B706" s="421" t="s">
        <v>10</v>
      </c>
      <c r="C706" s="421" t="s">
        <v>21</v>
      </c>
      <c r="D706" t="s">
        <v>12</v>
      </c>
      <c r="E706" s="2">
        <v>44.8</v>
      </c>
      <c r="F706" s="428"/>
      <c r="G706" s="2">
        <f t="shared" si="11"/>
        <v>826.80000000000018</v>
      </c>
      <c r="L706" s="250"/>
      <c r="M706" s="196"/>
    </row>
    <row r="707" spans="1:13">
      <c r="B707" s="422"/>
      <c r="C707" s="422"/>
      <c r="D707" t="s">
        <v>13</v>
      </c>
      <c r="E707" s="2">
        <v>2</v>
      </c>
      <c r="F707" s="428"/>
      <c r="G707" s="2">
        <f t="shared" si="11"/>
        <v>828.80000000000018</v>
      </c>
      <c r="L707" s="2"/>
    </row>
    <row r="708" spans="1:13">
      <c r="B708" s="422"/>
      <c r="C708" s="422"/>
      <c r="D708" t="s">
        <v>14</v>
      </c>
      <c r="E708" s="2">
        <v>60</v>
      </c>
      <c r="F708" s="428"/>
      <c r="G708" s="2">
        <f t="shared" si="11"/>
        <v>888.80000000000018</v>
      </c>
      <c r="L708" s="2"/>
    </row>
    <row r="709" spans="1:13">
      <c r="B709" s="422"/>
      <c r="C709" s="422"/>
      <c r="D709" t="s">
        <v>15</v>
      </c>
      <c r="E709" s="2">
        <v>5</v>
      </c>
      <c r="F709" s="428"/>
      <c r="G709" s="2">
        <f t="shared" si="11"/>
        <v>893.80000000000018</v>
      </c>
      <c r="L709" s="142"/>
    </row>
    <row r="710" spans="1:13">
      <c r="A710" s="70">
        <v>45462</v>
      </c>
      <c r="B710" s="422">
        <v>29047</v>
      </c>
      <c r="C710" s="422" t="s">
        <v>21</v>
      </c>
      <c r="D710" t="s">
        <v>12</v>
      </c>
      <c r="E710" s="2"/>
      <c r="F710" s="428">
        <v>44.8</v>
      </c>
      <c r="G710" s="2">
        <f t="shared" si="11"/>
        <v>849.00000000000023</v>
      </c>
      <c r="L710" s="142"/>
    </row>
    <row r="711" spans="1:13">
      <c r="A711" s="70">
        <v>45462</v>
      </c>
      <c r="B711" s="422">
        <v>29047</v>
      </c>
      <c r="C711" s="422" t="s">
        <v>21</v>
      </c>
      <c r="D711" t="s">
        <v>13</v>
      </c>
      <c r="E711" s="2"/>
      <c r="F711" s="428">
        <v>2</v>
      </c>
      <c r="G711" s="2">
        <f t="shared" si="11"/>
        <v>847.00000000000023</v>
      </c>
      <c r="L711" s="142"/>
    </row>
    <row r="712" spans="1:13">
      <c r="A712" s="70">
        <v>45462</v>
      </c>
      <c r="B712" s="422">
        <v>29047</v>
      </c>
      <c r="C712" s="422" t="s">
        <v>21</v>
      </c>
      <c r="D712" t="s">
        <v>14</v>
      </c>
      <c r="E712" s="2"/>
      <c r="F712" s="428">
        <v>60</v>
      </c>
      <c r="G712" s="2">
        <f t="shared" si="11"/>
        <v>787.00000000000023</v>
      </c>
      <c r="L712" s="142"/>
    </row>
    <row r="713" spans="1:13">
      <c r="A713" s="70">
        <v>45462</v>
      </c>
      <c r="B713" s="422">
        <v>29047</v>
      </c>
      <c r="C713" s="422" t="s">
        <v>21</v>
      </c>
      <c r="D713" t="s">
        <v>15</v>
      </c>
      <c r="E713" s="2"/>
      <c r="F713" s="428">
        <v>5</v>
      </c>
      <c r="G713" s="2">
        <f t="shared" si="11"/>
        <v>782.00000000000023</v>
      </c>
      <c r="L713" s="142"/>
    </row>
    <row r="714" spans="1:13">
      <c r="A714" s="81">
        <v>45138</v>
      </c>
      <c r="B714" s="421" t="s">
        <v>10</v>
      </c>
      <c r="C714" s="421" t="s">
        <v>22</v>
      </c>
      <c r="D714" t="s">
        <v>12</v>
      </c>
      <c r="E714" s="207">
        <v>42.2</v>
      </c>
      <c r="F714" s="428"/>
      <c r="G714" s="2">
        <f t="shared" si="11"/>
        <v>824.20000000000027</v>
      </c>
      <c r="L714" s="142"/>
      <c r="M714" s="28"/>
    </row>
    <row r="715" spans="1:13">
      <c r="A715" s="70"/>
      <c r="B715" s="422"/>
      <c r="C715" s="422"/>
      <c r="D715" t="s">
        <v>13</v>
      </c>
      <c r="E715" s="207">
        <v>2</v>
      </c>
      <c r="F715" s="428"/>
      <c r="G715" s="2">
        <f t="shared" si="11"/>
        <v>826.20000000000027</v>
      </c>
      <c r="L715" s="142"/>
    </row>
    <row r="716" spans="1:13">
      <c r="A716" s="70"/>
      <c r="B716" s="422"/>
      <c r="C716" s="422"/>
      <c r="D716" t="s">
        <v>14</v>
      </c>
      <c r="E716" s="207">
        <v>60</v>
      </c>
      <c r="F716" s="428"/>
      <c r="G716" s="2">
        <f t="shared" si="11"/>
        <v>886.20000000000027</v>
      </c>
      <c r="L716" s="142"/>
    </row>
    <row r="717" spans="1:13">
      <c r="A717" s="70"/>
      <c r="B717" s="422"/>
      <c r="C717" s="422"/>
      <c r="D717" t="s">
        <v>15</v>
      </c>
      <c r="E717" s="207">
        <v>5</v>
      </c>
      <c r="F717" s="428"/>
      <c r="G717" s="2">
        <f t="shared" si="11"/>
        <v>891.20000000000027</v>
      </c>
      <c r="L717" s="207"/>
    </row>
    <row r="718" spans="1:13">
      <c r="A718" s="70"/>
      <c r="B718" s="422"/>
      <c r="C718" s="422"/>
      <c r="D718" t="s">
        <v>148</v>
      </c>
      <c r="E718" s="207">
        <v>102.5</v>
      </c>
      <c r="F718" s="428"/>
      <c r="G718" s="2">
        <f t="shared" si="11"/>
        <v>993.70000000000027</v>
      </c>
      <c r="L718" s="207"/>
    </row>
    <row r="719" spans="1:13">
      <c r="A719" s="70"/>
      <c r="B719" s="422"/>
      <c r="C719" s="422"/>
      <c r="D719" t="s">
        <v>189</v>
      </c>
      <c r="E719" s="207">
        <v>102.5</v>
      </c>
      <c r="F719" s="428"/>
      <c r="G719" s="2">
        <f t="shared" si="11"/>
        <v>1096.2000000000003</v>
      </c>
      <c r="M719" s="5"/>
    </row>
    <row r="720" spans="1:13">
      <c r="A720" s="70">
        <v>45462</v>
      </c>
      <c r="B720" s="422">
        <v>29047</v>
      </c>
      <c r="C720" s="422" t="s">
        <v>22</v>
      </c>
      <c r="D720" t="s">
        <v>12</v>
      </c>
      <c r="E720" s="207"/>
      <c r="F720" s="428">
        <v>42.2</v>
      </c>
      <c r="G720" s="2">
        <f t="shared" si="11"/>
        <v>1054.0000000000002</v>
      </c>
      <c r="M720" s="5"/>
    </row>
    <row r="721" spans="1:13">
      <c r="A721" s="70">
        <v>45602</v>
      </c>
      <c r="B721" s="422">
        <v>29963</v>
      </c>
      <c r="C721" s="422" t="s">
        <v>22</v>
      </c>
      <c r="D721" t="s">
        <v>13</v>
      </c>
      <c r="E721" s="207"/>
      <c r="F721" s="428">
        <v>2</v>
      </c>
      <c r="G721" s="2">
        <f t="shared" si="11"/>
        <v>1052.0000000000002</v>
      </c>
      <c r="M721" s="5"/>
    </row>
    <row r="722" spans="1:13">
      <c r="A722" s="70">
        <v>45692</v>
      </c>
      <c r="B722" s="422">
        <v>30408</v>
      </c>
      <c r="C722" s="422" t="s">
        <v>22</v>
      </c>
      <c r="D722" t="s">
        <v>14</v>
      </c>
      <c r="E722" s="2"/>
      <c r="F722" s="428">
        <v>60</v>
      </c>
      <c r="G722" s="2">
        <f t="shared" si="11"/>
        <v>992.00000000000023</v>
      </c>
      <c r="M722" s="5"/>
    </row>
    <row r="723" spans="1:13">
      <c r="A723" s="70">
        <v>45692</v>
      </c>
      <c r="B723" s="422">
        <v>30408</v>
      </c>
      <c r="C723" s="422" t="s">
        <v>22</v>
      </c>
      <c r="D723" t="s">
        <v>15</v>
      </c>
      <c r="E723" s="2"/>
      <c r="F723" s="428">
        <v>5</v>
      </c>
      <c r="G723" s="2">
        <f t="shared" si="11"/>
        <v>987.00000000000023</v>
      </c>
      <c r="M723" s="5"/>
    </row>
    <row r="724" spans="1:13">
      <c r="A724" s="31">
        <v>45169</v>
      </c>
      <c r="B724" s="421" t="s">
        <v>10</v>
      </c>
      <c r="C724" s="421" t="s">
        <v>57</v>
      </c>
      <c r="D724" t="s">
        <v>12</v>
      </c>
      <c r="E724" s="5">
        <v>40.4</v>
      </c>
      <c r="F724" s="428"/>
      <c r="G724" s="2">
        <f t="shared" si="11"/>
        <v>1027.4000000000003</v>
      </c>
      <c r="M724" s="5"/>
    </row>
    <row r="725" spans="1:13">
      <c r="B725" s="422"/>
      <c r="C725" s="422"/>
      <c r="D725" t="s">
        <v>13</v>
      </c>
      <c r="E725" s="5">
        <v>2.2999999999999998</v>
      </c>
      <c r="F725" s="428"/>
      <c r="G725" s="2">
        <f t="shared" si="11"/>
        <v>1029.7000000000003</v>
      </c>
      <c r="M725" s="2"/>
    </row>
    <row r="726" spans="1:13">
      <c r="B726" s="422"/>
      <c r="C726" s="422"/>
      <c r="D726" t="s">
        <v>14</v>
      </c>
      <c r="E726" s="5">
        <v>60</v>
      </c>
      <c r="F726" s="428"/>
      <c r="G726" s="2">
        <f t="shared" si="11"/>
        <v>1089.7000000000003</v>
      </c>
      <c r="M726" s="2"/>
    </row>
    <row r="727" spans="1:13">
      <c r="B727" s="422"/>
      <c r="C727" s="422"/>
      <c r="D727" t="s">
        <v>15</v>
      </c>
      <c r="E727" s="5">
        <v>5</v>
      </c>
      <c r="F727" s="428"/>
      <c r="G727" s="2">
        <f t="shared" si="11"/>
        <v>1094.7000000000003</v>
      </c>
      <c r="M727" s="2"/>
    </row>
    <row r="728" spans="1:13">
      <c r="B728" s="422"/>
      <c r="C728" s="422"/>
      <c r="D728" t="s">
        <v>440</v>
      </c>
      <c r="E728" s="5">
        <v>30</v>
      </c>
      <c r="F728" s="428"/>
      <c r="G728" s="2">
        <f t="shared" si="11"/>
        <v>1124.7000000000003</v>
      </c>
      <c r="M728" s="2"/>
    </row>
    <row r="729" spans="1:13">
      <c r="B729" s="422"/>
      <c r="C729" s="422"/>
      <c r="D729" t="s">
        <v>441</v>
      </c>
      <c r="E729" s="5">
        <v>30</v>
      </c>
      <c r="F729" s="428"/>
      <c r="G729" s="2">
        <f t="shared" si="11"/>
        <v>1154.7000000000003</v>
      </c>
      <c r="M729" s="207"/>
    </row>
    <row r="730" spans="1:13">
      <c r="B730" s="422"/>
      <c r="C730" s="422"/>
      <c r="D730" t="s">
        <v>45</v>
      </c>
      <c r="E730" s="5">
        <v>15</v>
      </c>
      <c r="F730" s="428"/>
      <c r="G730" s="2">
        <f t="shared" si="11"/>
        <v>1169.7000000000003</v>
      </c>
      <c r="L730" s="207"/>
    </row>
    <row r="731" spans="1:13">
      <c r="A731" s="3">
        <v>45163</v>
      </c>
      <c r="B731" s="422">
        <v>27372</v>
      </c>
      <c r="C731" s="422" t="s">
        <v>57</v>
      </c>
      <c r="D731" t="s">
        <v>440</v>
      </c>
      <c r="F731" s="428">
        <v>30</v>
      </c>
      <c r="G731" s="2">
        <f t="shared" si="11"/>
        <v>1139.7000000000003</v>
      </c>
      <c r="L731" s="207"/>
    </row>
    <row r="732" spans="1:13">
      <c r="A732" s="3">
        <v>45163</v>
      </c>
      <c r="B732" s="422">
        <v>27372</v>
      </c>
      <c r="C732" s="422" t="s">
        <v>57</v>
      </c>
      <c r="D732" t="s">
        <v>441</v>
      </c>
      <c r="F732" s="428">
        <v>30</v>
      </c>
      <c r="G732" s="2">
        <f t="shared" si="11"/>
        <v>1109.7000000000003</v>
      </c>
      <c r="L732" s="207"/>
    </row>
    <row r="733" spans="1:13">
      <c r="A733" s="3">
        <v>45169</v>
      </c>
      <c r="B733" s="422" t="s">
        <v>88</v>
      </c>
      <c r="C733" s="422" t="s">
        <v>23</v>
      </c>
      <c r="D733" t="s">
        <v>14</v>
      </c>
      <c r="E733" s="207"/>
      <c r="F733" s="437">
        <v>60</v>
      </c>
      <c r="G733" s="2">
        <f t="shared" si="11"/>
        <v>1049.7000000000003</v>
      </c>
      <c r="L733" s="207"/>
    </row>
    <row r="734" spans="1:13">
      <c r="A734" s="3">
        <v>45169</v>
      </c>
      <c r="B734" s="422" t="s">
        <v>88</v>
      </c>
      <c r="C734" s="422" t="s">
        <v>23</v>
      </c>
      <c r="D734" t="s">
        <v>15</v>
      </c>
      <c r="E734" s="207"/>
      <c r="F734" s="437">
        <v>5</v>
      </c>
      <c r="G734" s="2">
        <f t="shared" si="11"/>
        <v>1044.7000000000003</v>
      </c>
      <c r="L734" s="207"/>
    </row>
    <row r="735" spans="1:13">
      <c r="A735" s="3">
        <v>45469</v>
      </c>
      <c r="B735" s="422">
        <v>29101</v>
      </c>
      <c r="C735" s="422" t="s">
        <v>23</v>
      </c>
      <c r="D735" t="s">
        <v>12</v>
      </c>
      <c r="E735" s="207"/>
      <c r="F735" s="437">
        <v>40.4</v>
      </c>
      <c r="G735" s="2">
        <f t="shared" si="11"/>
        <v>1004.3000000000003</v>
      </c>
      <c r="L735" s="207"/>
    </row>
    <row r="736" spans="1:13">
      <c r="A736" s="70">
        <v>45602</v>
      </c>
      <c r="B736" s="422">
        <v>29963</v>
      </c>
      <c r="C736" s="422" t="s">
        <v>23</v>
      </c>
      <c r="D736" t="s">
        <v>13</v>
      </c>
      <c r="E736" s="207"/>
      <c r="F736" s="428">
        <v>2.2999999999999998</v>
      </c>
      <c r="G736" s="2">
        <f t="shared" si="11"/>
        <v>1002.0000000000003</v>
      </c>
      <c r="L736" s="207"/>
    </row>
    <row r="737" spans="1:16">
      <c r="A737" s="70">
        <v>45692</v>
      </c>
      <c r="B737" s="422">
        <v>30408</v>
      </c>
      <c r="C737" s="422" t="s">
        <v>23</v>
      </c>
      <c r="D737" t="s">
        <v>45</v>
      </c>
      <c r="E737" s="207"/>
      <c r="F737" s="428">
        <v>15</v>
      </c>
      <c r="G737" s="2">
        <f t="shared" si="11"/>
        <v>987.00000000000034</v>
      </c>
      <c r="L737" s="207"/>
    </row>
    <row r="738" spans="1:16">
      <c r="A738" s="31">
        <v>45199</v>
      </c>
      <c r="B738" s="421" t="s">
        <v>10</v>
      </c>
      <c r="C738" s="421" t="s">
        <v>41</v>
      </c>
      <c r="D738" t="s">
        <v>12</v>
      </c>
      <c r="E738" s="207">
        <v>40.200000000000003</v>
      </c>
      <c r="F738" s="437"/>
      <c r="G738" s="2">
        <f t="shared" si="11"/>
        <v>1027.2000000000003</v>
      </c>
      <c r="N738" s="5"/>
    </row>
    <row r="739" spans="1:16">
      <c r="B739" s="422"/>
      <c r="C739" s="422"/>
      <c r="D739" t="s">
        <v>13</v>
      </c>
      <c r="E739" s="207">
        <v>2</v>
      </c>
      <c r="F739" s="437"/>
      <c r="G739" s="2">
        <f t="shared" si="11"/>
        <v>1029.2000000000003</v>
      </c>
      <c r="L739" s="5"/>
    </row>
    <row r="740" spans="1:16">
      <c r="B740" s="422"/>
      <c r="C740" s="422"/>
      <c r="D740" t="s">
        <v>14</v>
      </c>
      <c r="E740" s="207">
        <v>60</v>
      </c>
      <c r="F740" s="437"/>
      <c r="G740" s="2">
        <f t="shared" si="11"/>
        <v>1089.2000000000003</v>
      </c>
      <c r="L740" s="5"/>
    </row>
    <row r="741" spans="1:16">
      <c r="B741" s="422"/>
      <c r="C741" s="422"/>
      <c r="D741" t="s">
        <v>15</v>
      </c>
      <c r="E741" s="207">
        <v>5</v>
      </c>
      <c r="F741" s="437"/>
      <c r="G741" s="2">
        <f t="shared" ref="G741:G754" si="13">+G740+E741-F741</f>
        <v>1094.2000000000003</v>
      </c>
      <c r="L741" s="207"/>
    </row>
    <row r="742" spans="1:16">
      <c r="B742" s="422"/>
      <c r="C742" s="422"/>
      <c r="D742" t="s">
        <v>51</v>
      </c>
      <c r="E742" s="207">
        <v>10</v>
      </c>
      <c r="F742" s="437"/>
      <c r="G742" s="2">
        <f t="shared" si="13"/>
        <v>1104.2000000000003</v>
      </c>
      <c r="L742" s="207"/>
    </row>
    <row r="743" spans="1:16">
      <c r="A743" s="3">
        <v>45199</v>
      </c>
      <c r="B743" s="422" t="s">
        <v>91</v>
      </c>
      <c r="C743" s="422" t="s">
        <v>41</v>
      </c>
      <c r="D743" t="s">
        <v>14</v>
      </c>
      <c r="E743" s="207"/>
      <c r="F743" s="437">
        <v>60</v>
      </c>
      <c r="G743" s="2">
        <f t="shared" si="13"/>
        <v>1044.2000000000003</v>
      </c>
      <c r="L743" s="207"/>
    </row>
    <row r="744" spans="1:16">
      <c r="A744" s="3">
        <v>45199</v>
      </c>
      <c r="B744" s="422" t="s">
        <v>91</v>
      </c>
      <c r="C744" s="422" t="s">
        <v>41</v>
      </c>
      <c r="D744" t="s">
        <v>15</v>
      </c>
      <c r="E744" s="207"/>
      <c r="F744" s="437">
        <v>5</v>
      </c>
      <c r="G744" s="2">
        <f t="shared" si="13"/>
        <v>1039.2000000000003</v>
      </c>
      <c r="N744" s="20"/>
    </row>
    <row r="745" spans="1:16">
      <c r="A745" s="70">
        <v>45273</v>
      </c>
      <c r="B745" s="422">
        <v>27958</v>
      </c>
      <c r="C745" s="422" t="s">
        <v>41</v>
      </c>
      <c r="D745" t="s">
        <v>12</v>
      </c>
      <c r="E745" s="207"/>
      <c r="F745" s="437">
        <v>40.200000000000003</v>
      </c>
      <c r="G745" s="2">
        <f t="shared" si="13"/>
        <v>999.00000000000023</v>
      </c>
      <c r="L745" s="20"/>
    </row>
    <row r="746" spans="1:16" s="252" customFormat="1">
      <c r="A746" s="70">
        <v>45273</v>
      </c>
      <c r="B746" s="422">
        <v>27958</v>
      </c>
      <c r="C746" s="422" t="s">
        <v>41</v>
      </c>
      <c r="D746" t="s">
        <v>13</v>
      </c>
      <c r="E746" s="422"/>
      <c r="F746" s="437">
        <v>2</v>
      </c>
      <c r="G746" s="2">
        <f t="shared" si="13"/>
        <v>997.00000000000023</v>
      </c>
      <c r="H746" s="422"/>
      <c r="I746" s="422"/>
      <c r="J746" s="422"/>
      <c r="K746" s="422"/>
      <c r="L746" s="422"/>
      <c r="M746" s="422"/>
      <c r="N746" s="5"/>
      <c r="O746" s="422"/>
      <c r="P746" s="422"/>
    </row>
    <row r="747" spans="1:16" s="264" customFormat="1">
      <c r="A747" s="70">
        <v>45692</v>
      </c>
      <c r="B747" s="422">
        <v>30408</v>
      </c>
      <c r="C747" s="422" t="s">
        <v>41</v>
      </c>
      <c r="D747" t="s">
        <v>51</v>
      </c>
      <c r="E747" s="422"/>
      <c r="F747" s="437">
        <v>10</v>
      </c>
      <c r="G747" s="2">
        <f t="shared" si="13"/>
        <v>987.00000000000023</v>
      </c>
      <c r="H747" s="422"/>
      <c r="I747" s="422"/>
      <c r="J747" s="422"/>
      <c r="K747" s="422"/>
      <c r="L747" s="422"/>
      <c r="M747" s="422"/>
      <c r="N747" s="5"/>
      <c r="O747" s="422"/>
      <c r="P747" s="422"/>
    </row>
    <row r="748" spans="1:16">
      <c r="A748" s="31">
        <v>45230</v>
      </c>
      <c r="B748" s="421" t="s">
        <v>10</v>
      </c>
      <c r="C748" s="421" t="s">
        <v>25</v>
      </c>
      <c r="D748" t="s">
        <v>12</v>
      </c>
      <c r="E748" s="20">
        <v>39.1</v>
      </c>
      <c r="F748" s="240"/>
      <c r="G748" s="2">
        <f t="shared" si="13"/>
        <v>1026.1000000000001</v>
      </c>
      <c r="L748" s="5"/>
    </row>
    <row r="749" spans="1:16">
      <c r="B749" s="422"/>
      <c r="C749" s="422"/>
      <c r="D749" t="s">
        <v>13</v>
      </c>
      <c r="E749" s="20">
        <v>2</v>
      </c>
      <c r="F749" s="240"/>
      <c r="G749" s="2">
        <f t="shared" si="13"/>
        <v>1028.1000000000001</v>
      </c>
      <c r="L749" s="5"/>
    </row>
    <row r="750" spans="1:16">
      <c r="B750" s="422"/>
      <c r="C750" s="422"/>
      <c r="D750" t="s">
        <v>14</v>
      </c>
      <c r="E750" s="207">
        <v>60</v>
      </c>
      <c r="F750" s="240"/>
      <c r="G750" s="2">
        <f t="shared" si="13"/>
        <v>1088.1000000000001</v>
      </c>
      <c r="L750" s="5"/>
    </row>
    <row r="751" spans="1:16">
      <c r="B751" s="422"/>
      <c r="C751" s="422"/>
      <c r="D751" t="s">
        <v>15</v>
      </c>
      <c r="E751" s="207">
        <v>5</v>
      </c>
      <c r="F751" s="240"/>
      <c r="G751" s="2">
        <f t="shared" si="13"/>
        <v>1093.1000000000001</v>
      </c>
      <c r="N751" s="20"/>
    </row>
    <row r="752" spans="1:16">
      <c r="A752" s="70">
        <v>45230</v>
      </c>
      <c r="B752" s="422" t="s">
        <v>75</v>
      </c>
      <c r="C752" s="422" t="s">
        <v>25</v>
      </c>
      <c r="D752" t="s">
        <v>14</v>
      </c>
      <c r="E752" s="207"/>
      <c r="F752" s="437">
        <v>60</v>
      </c>
      <c r="G752" s="2">
        <f t="shared" si="13"/>
        <v>1033.1000000000001</v>
      </c>
      <c r="L752" s="20"/>
      <c r="M752" s="20"/>
    </row>
    <row r="753" spans="1:14">
      <c r="A753" s="70">
        <v>45230</v>
      </c>
      <c r="B753" s="422" t="s">
        <v>75</v>
      </c>
      <c r="C753" s="422" t="s">
        <v>25</v>
      </c>
      <c r="D753" t="s">
        <v>15</v>
      </c>
      <c r="E753" s="207"/>
      <c r="F753" s="437">
        <v>5</v>
      </c>
      <c r="G753" s="2">
        <f t="shared" si="13"/>
        <v>1028.1000000000001</v>
      </c>
      <c r="L753" s="207"/>
      <c r="M753" s="20"/>
    </row>
    <row r="754" spans="1:14">
      <c r="A754" s="70">
        <v>45273</v>
      </c>
      <c r="B754" s="422">
        <v>27958</v>
      </c>
      <c r="C754" s="422" t="s">
        <v>25</v>
      </c>
      <c r="D754" t="s">
        <v>12</v>
      </c>
      <c r="E754" s="207"/>
      <c r="F754" s="435">
        <v>39.1</v>
      </c>
      <c r="G754" s="2">
        <f t="shared" si="13"/>
        <v>989.00000000000011</v>
      </c>
      <c r="L754" s="207"/>
      <c r="M754" s="20"/>
    </row>
    <row r="755" spans="1:14">
      <c r="A755" s="70">
        <v>45273</v>
      </c>
      <c r="B755" s="422">
        <v>27958</v>
      </c>
      <c r="C755" s="422" t="s">
        <v>25</v>
      </c>
      <c r="D755" t="s">
        <v>13</v>
      </c>
      <c r="E755" s="207"/>
      <c r="F755" s="435">
        <v>2</v>
      </c>
      <c r="G755" s="2">
        <f>+G754+E755-F755</f>
        <v>987.00000000000011</v>
      </c>
      <c r="M755" s="20"/>
      <c r="N755" s="20"/>
    </row>
    <row r="756" spans="1:14">
      <c r="A756" s="81">
        <v>45260</v>
      </c>
      <c r="B756" s="421" t="s">
        <v>10</v>
      </c>
      <c r="C756" s="421" t="s">
        <v>26</v>
      </c>
      <c r="D756" t="s">
        <v>12</v>
      </c>
      <c r="E756" s="20">
        <v>42.5</v>
      </c>
      <c r="F756" s="428"/>
      <c r="G756" s="2">
        <f>+G755+E756-F756</f>
        <v>1029.5</v>
      </c>
      <c r="L756" s="20"/>
      <c r="M756" s="207"/>
    </row>
    <row r="757" spans="1:14">
      <c r="A757" s="70"/>
      <c r="B757" s="422"/>
      <c r="C757" s="422"/>
      <c r="D757" t="s">
        <v>13</v>
      </c>
      <c r="E757" s="20">
        <v>5</v>
      </c>
      <c r="F757" s="428"/>
      <c r="G757" s="2">
        <f>+G756+E757-F757</f>
        <v>1034.5</v>
      </c>
      <c r="L757" s="207"/>
      <c r="M757" s="207"/>
    </row>
    <row r="758" spans="1:14">
      <c r="A758" s="70"/>
      <c r="B758" s="422"/>
      <c r="C758" s="422"/>
      <c r="D758" t="s">
        <v>14</v>
      </c>
      <c r="E758" s="207">
        <v>60</v>
      </c>
      <c r="F758" s="428"/>
      <c r="G758" s="2">
        <f t="shared" ref="G758:G845" si="14">+G757+E758-F758</f>
        <v>1094.5</v>
      </c>
      <c r="L758" s="207"/>
      <c r="M758" s="20"/>
      <c r="N758" s="20"/>
    </row>
    <row r="759" spans="1:14">
      <c r="A759" s="70"/>
      <c r="B759" s="422"/>
      <c r="C759" s="422"/>
      <c r="D759" t="s">
        <v>15</v>
      </c>
      <c r="E759" s="207">
        <v>5</v>
      </c>
      <c r="F759" s="428"/>
      <c r="G759" s="2">
        <f t="shared" si="14"/>
        <v>1099.5</v>
      </c>
      <c r="N759" s="207"/>
    </row>
    <row r="760" spans="1:14">
      <c r="A760" s="70">
        <v>45469</v>
      </c>
      <c r="B760" s="422">
        <v>29101</v>
      </c>
      <c r="C760" s="422" t="s">
        <v>26</v>
      </c>
      <c r="D760" t="s">
        <v>12</v>
      </c>
      <c r="E760" s="207"/>
      <c r="F760" s="20">
        <v>42.5</v>
      </c>
      <c r="G760" s="2">
        <f t="shared" si="14"/>
        <v>1057</v>
      </c>
      <c r="N760" s="207"/>
    </row>
    <row r="761" spans="1:14">
      <c r="A761" s="70">
        <v>45602</v>
      </c>
      <c r="B761" s="422">
        <v>29963</v>
      </c>
      <c r="C761" s="422" t="s">
        <v>26</v>
      </c>
      <c r="D761" t="s">
        <v>13</v>
      </c>
      <c r="E761" s="207"/>
      <c r="F761" s="428">
        <v>5</v>
      </c>
      <c r="G761" s="2">
        <f t="shared" si="14"/>
        <v>1052</v>
      </c>
      <c r="N761" s="207"/>
    </row>
    <row r="762" spans="1:14">
      <c r="A762" s="70">
        <v>45692</v>
      </c>
      <c r="B762" s="422">
        <v>30408</v>
      </c>
      <c r="C762" s="422" t="s">
        <v>26</v>
      </c>
      <c r="D762" t="s">
        <v>14</v>
      </c>
      <c r="E762" s="207"/>
      <c r="F762" s="437">
        <v>60</v>
      </c>
      <c r="G762" s="2">
        <f t="shared" si="14"/>
        <v>992</v>
      </c>
      <c r="N762" s="207"/>
    </row>
    <row r="763" spans="1:14">
      <c r="A763" s="70">
        <v>45692</v>
      </c>
      <c r="B763" s="422">
        <v>30408</v>
      </c>
      <c r="C763" s="422" t="s">
        <v>26</v>
      </c>
      <c r="D763" t="s">
        <v>15</v>
      </c>
      <c r="E763" s="207"/>
      <c r="F763" s="437">
        <v>5</v>
      </c>
      <c r="G763" s="2">
        <f t="shared" si="14"/>
        <v>987</v>
      </c>
      <c r="N763" s="207"/>
    </row>
    <row r="764" spans="1:14">
      <c r="A764" s="31">
        <v>45291</v>
      </c>
      <c r="B764" s="421" t="s">
        <v>10</v>
      </c>
      <c r="C764" s="421" t="s">
        <v>27</v>
      </c>
      <c r="D764" t="s">
        <v>12</v>
      </c>
      <c r="E764" s="5">
        <v>45.4</v>
      </c>
      <c r="F764" s="428"/>
      <c r="G764" s="2">
        <f t="shared" si="14"/>
        <v>1032.4000000000001</v>
      </c>
      <c r="L764" s="207"/>
    </row>
    <row r="765" spans="1:14">
      <c r="B765" s="422"/>
      <c r="C765" s="422"/>
      <c r="D765" t="s">
        <v>13</v>
      </c>
      <c r="E765" s="5">
        <v>5</v>
      </c>
      <c r="F765" s="428"/>
      <c r="G765" s="2">
        <f t="shared" si="14"/>
        <v>1037.4000000000001</v>
      </c>
      <c r="L765" s="207"/>
    </row>
    <row r="766" spans="1:14">
      <c r="B766" s="422"/>
      <c r="C766" s="422"/>
      <c r="D766" t="s">
        <v>14</v>
      </c>
      <c r="E766" s="5">
        <v>60</v>
      </c>
      <c r="F766" s="428"/>
      <c r="G766" s="2">
        <f t="shared" si="14"/>
        <v>1097.4000000000001</v>
      </c>
      <c r="L766" s="207"/>
    </row>
    <row r="767" spans="1:14">
      <c r="B767" s="422"/>
      <c r="C767" s="422"/>
      <c r="D767" t="s">
        <v>15</v>
      </c>
      <c r="E767" s="5">
        <v>5</v>
      </c>
      <c r="F767" s="428"/>
      <c r="G767" s="2">
        <f t="shared" si="14"/>
        <v>1102.4000000000001</v>
      </c>
      <c r="L767" s="5"/>
    </row>
    <row r="768" spans="1:14">
      <c r="A768" s="70">
        <v>45469</v>
      </c>
      <c r="B768" s="422">
        <v>29101</v>
      </c>
      <c r="C768" s="422" t="s">
        <v>27</v>
      </c>
      <c r="D768" t="s">
        <v>12</v>
      </c>
      <c r="F768" s="5">
        <v>45.4</v>
      </c>
      <c r="G768" s="2">
        <f t="shared" si="14"/>
        <v>1057</v>
      </c>
      <c r="L768" s="5"/>
    </row>
    <row r="769" spans="1:14">
      <c r="A769" s="70">
        <v>45602</v>
      </c>
      <c r="B769" s="422">
        <v>29963</v>
      </c>
      <c r="C769" s="422" t="s">
        <v>27</v>
      </c>
      <c r="D769" t="s">
        <v>13</v>
      </c>
      <c r="E769" s="207"/>
      <c r="F769" s="428">
        <v>5</v>
      </c>
      <c r="G769" s="2">
        <f t="shared" si="14"/>
        <v>1052</v>
      </c>
      <c r="L769" s="5"/>
    </row>
    <row r="770" spans="1:14">
      <c r="A770" s="70">
        <v>45692</v>
      </c>
      <c r="B770" s="422">
        <v>30408</v>
      </c>
      <c r="C770" s="422" t="s">
        <v>27</v>
      </c>
      <c r="D770" t="s">
        <v>14</v>
      </c>
      <c r="E770" s="207"/>
      <c r="F770" s="437">
        <v>60</v>
      </c>
      <c r="G770" s="2">
        <f t="shared" si="14"/>
        <v>992</v>
      </c>
      <c r="L770" s="5"/>
    </row>
    <row r="771" spans="1:14">
      <c r="A771" s="70">
        <v>45692</v>
      </c>
      <c r="B771" s="422">
        <v>30408</v>
      </c>
      <c r="C771" s="422" t="s">
        <v>27</v>
      </c>
      <c r="D771" t="s">
        <v>15</v>
      </c>
      <c r="E771" s="207"/>
      <c r="F771" s="437">
        <v>5</v>
      </c>
      <c r="G771" s="2">
        <f t="shared" si="14"/>
        <v>987</v>
      </c>
      <c r="L771" s="5"/>
    </row>
    <row r="772" spans="1:14">
      <c r="A772" s="81">
        <v>45322</v>
      </c>
      <c r="B772" s="421" t="s">
        <v>10</v>
      </c>
      <c r="C772" s="421" t="s">
        <v>11</v>
      </c>
      <c r="D772" t="s">
        <v>12</v>
      </c>
      <c r="E772" s="20">
        <v>50.7</v>
      </c>
      <c r="F772" s="428"/>
      <c r="G772" s="2">
        <f t="shared" si="14"/>
        <v>1037.7</v>
      </c>
      <c r="L772" s="5"/>
    </row>
    <row r="773" spans="1:14">
      <c r="A773" s="70"/>
      <c r="B773" s="422"/>
      <c r="C773" s="422"/>
      <c r="D773" t="s">
        <v>13</v>
      </c>
      <c r="E773" s="20">
        <v>8.8000000000000007</v>
      </c>
      <c r="F773" s="428"/>
      <c r="G773" s="2">
        <f t="shared" si="14"/>
        <v>1046.5</v>
      </c>
      <c r="N773" s="207"/>
    </row>
    <row r="774" spans="1:14">
      <c r="A774" s="70"/>
      <c r="B774" s="422"/>
      <c r="C774" s="422"/>
      <c r="D774" t="s">
        <v>14</v>
      </c>
      <c r="E774" s="207">
        <v>60</v>
      </c>
      <c r="F774" s="428"/>
      <c r="G774" s="2">
        <f t="shared" si="14"/>
        <v>1106.5</v>
      </c>
      <c r="L774" s="207"/>
    </row>
    <row r="775" spans="1:14">
      <c r="A775" s="70"/>
      <c r="B775" s="422"/>
      <c r="C775" s="422"/>
      <c r="D775" t="s">
        <v>15</v>
      </c>
      <c r="E775" s="207">
        <v>5</v>
      </c>
      <c r="F775" s="428"/>
      <c r="G775" s="2">
        <f t="shared" si="14"/>
        <v>1111.5</v>
      </c>
    </row>
    <row r="776" spans="1:14">
      <c r="B776" s="422"/>
      <c r="C776" s="5">
        <v>406.8</v>
      </c>
      <c r="D776" t="s">
        <v>53</v>
      </c>
      <c r="F776" s="428"/>
      <c r="G776" s="2">
        <f t="shared" si="14"/>
        <v>1111.5</v>
      </c>
      <c r="L776" s="207"/>
    </row>
    <row r="777" spans="1:14">
      <c r="A777" s="70">
        <v>45469</v>
      </c>
      <c r="B777" s="422">
        <v>29101</v>
      </c>
      <c r="C777" s="431" t="s">
        <v>11</v>
      </c>
      <c r="D777" t="s">
        <v>12</v>
      </c>
      <c r="F777" s="428">
        <v>21.7</v>
      </c>
      <c r="G777" s="2">
        <f t="shared" si="14"/>
        <v>1089.8</v>
      </c>
      <c r="L777" s="207"/>
    </row>
    <row r="778" spans="1:14">
      <c r="A778" s="3">
        <v>45539</v>
      </c>
      <c r="B778" s="422">
        <v>29635</v>
      </c>
      <c r="C778" s="431" t="s">
        <v>11</v>
      </c>
      <c r="D778" t="s">
        <v>12</v>
      </c>
      <c r="F778" s="20">
        <v>29</v>
      </c>
      <c r="G778" s="2">
        <f t="shared" si="14"/>
        <v>1060.8</v>
      </c>
      <c r="L778" s="207"/>
    </row>
    <row r="779" spans="1:14">
      <c r="A779" s="70">
        <v>45602</v>
      </c>
      <c r="B779" s="422">
        <v>29963</v>
      </c>
      <c r="C779" s="431" t="s">
        <v>11</v>
      </c>
      <c r="D779" t="s">
        <v>13</v>
      </c>
      <c r="E779" s="207"/>
      <c r="F779" s="428">
        <v>8.8000000000000007</v>
      </c>
      <c r="G779" s="2">
        <f t="shared" si="14"/>
        <v>1052</v>
      </c>
      <c r="L779" s="207"/>
    </row>
    <row r="780" spans="1:14">
      <c r="A780" s="70">
        <v>45692</v>
      </c>
      <c r="B780" s="422">
        <v>30408</v>
      </c>
      <c r="C780" s="431" t="s">
        <v>11</v>
      </c>
      <c r="D780" t="s">
        <v>14</v>
      </c>
      <c r="E780" s="207"/>
      <c r="F780" s="437">
        <v>60</v>
      </c>
      <c r="G780" s="2">
        <f t="shared" si="14"/>
        <v>992</v>
      </c>
      <c r="L780" s="207"/>
    </row>
    <row r="781" spans="1:14">
      <c r="A781" s="70">
        <v>45692</v>
      </c>
      <c r="B781" s="422">
        <v>30408</v>
      </c>
      <c r="C781" s="431" t="s">
        <v>11</v>
      </c>
      <c r="D781" t="s">
        <v>15</v>
      </c>
      <c r="E781" s="207"/>
      <c r="F781" s="437">
        <v>5</v>
      </c>
      <c r="G781" s="2">
        <f t="shared" si="14"/>
        <v>987</v>
      </c>
      <c r="L781" s="207"/>
    </row>
    <row r="782" spans="1:14">
      <c r="A782" s="31">
        <v>45351</v>
      </c>
      <c r="B782" s="421" t="s">
        <v>10</v>
      </c>
      <c r="C782" s="421" t="s">
        <v>17</v>
      </c>
      <c r="D782" t="s">
        <v>12</v>
      </c>
      <c r="E782" s="20">
        <v>52.5</v>
      </c>
      <c r="F782" s="428"/>
      <c r="G782" s="2">
        <f t="shared" si="14"/>
        <v>1039.5</v>
      </c>
      <c r="N782" s="207"/>
    </row>
    <row r="783" spans="1:14">
      <c r="B783" s="422"/>
      <c r="C783" s="422"/>
      <c r="D783" t="s">
        <v>13</v>
      </c>
      <c r="E783" s="20">
        <v>5</v>
      </c>
      <c r="F783" s="428"/>
      <c r="G783" s="2">
        <f t="shared" si="14"/>
        <v>1044.5</v>
      </c>
      <c r="L783" s="5"/>
    </row>
    <row r="784" spans="1:14">
      <c r="B784" s="422"/>
      <c r="C784" s="422"/>
      <c r="D784" t="s">
        <v>14</v>
      </c>
      <c r="E784" s="207">
        <v>58</v>
      </c>
      <c r="F784" s="428"/>
      <c r="G784" s="2">
        <f t="shared" si="14"/>
        <v>1102.5</v>
      </c>
    </row>
    <row r="785" spans="1:14">
      <c r="A785"/>
      <c r="B785" s="422"/>
      <c r="C785" s="422"/>
      <c r="D785" t="s">
        <v>15</v>
      </c>
      <c r="E785" s="207">
        <v>5</v>
      </c>
      <c r="F785" s="428"/>
      <c r="G785" s="2">
        <f t="shared" si="14"/>
        <v>1107.5</v>
      </c>
    </row>
    <row r="786" spans="1:14">
      <c r="A786" s="3">
        <v>45539</v>
      </c>
      <c r="B786" s="422">
        <v>29635</v>
      </c>
      <c r="C786" s="422" t="s">
        <v>17</v>
      </c>
      <c r="D786" t="s">
        <v>12</v>
      </c>
      <c r="E786" s="207"/>
      <c r="F786" s="20">
        <v>52.5</v>
      </c>
      <c r="G786" s="2">
        <f t="shared" si="14"/>
        <v>1055</v>
      </c>
    </row>
    <row r="787" spans="1:14">
      <c r="A787" s="70">
        <v>45602</v>
      </c>
      <c r="B787" s="422">
        <v>29963</v>
      </c>
      <c r="C787" s="422" t="s">
        <v>17</v>
      </c>
      <c r="D787" t="s">
        <v>13</v>
      </c>
      <c r="E787" s="207"/>
      <c r="F787" s="428">
        <v>5</v>
      </c>
      <c r="G787" s="2">
        <f t="shared" si="14"/>
        <v>1050</v>
      </c>
    </row>
    <row r="788" spans="1:14">
      <c r="A788" s="70">
        <v>45692</v>
      </c>
      <c r="B788" s="422">
        <v>30408</v>
      </c>
      <c r="C788" s="422" t="s">
        <v>17</v>
      </c>
      <c r="D788" t="s">
        <v>14</v>
      </c>
      <c r="E788" s="207"/>
      <c r="F788" s="437">
        <v>58</v>
      </c>
      <c r="G788" s="2">
        <f t="shared" si="14"/>
        <v>992</v>
      </c>
    </row>
    <row r="789" spans="1:14">
      <c r="A789" s="70">
        <v>45692</v>
      </c>
      <c r="B789" s="422">
        <v>30408</v>
      </c>
      <c r="C789" s="422" t="s">
        <v>17</v>
      </c>
      <c r="D789" t="s">
        <v>15</v>
      </c>
      <c r="E789" s="207"/>
      <c r="F789" s="437">
        <v>5</v>
      </c>
      <c r="G789" s="2">
        <f t="shared" si="14"/>
        <v>987</v>
      </c>
    </row>
    <row r="790" spans="1:14">
      <c r="A790" s="31">
        <v>45382</v>
      </c>
      <c r="B790" s="421" t="s">
        <v>10</v>
      </c>
      <c r="C790" s="421" t="s">
        <v>18</v>
      </c>
      <c r="D790" t="s">
        <v>12</v>
      </c>
      <c r="E790" s="207">
        <v>50.8</v>
      </c>
      <c r="F790" s="428"/>
      <c r="G790" s="2">
        <f t="shared" si="14"/>
        <v>1037.8</v>
      </c>
    </row>
    <row r="791" spans="1:14">
      <c r="B791" s="422"/>
      <c r="C791" s="422"/>
      <c r="D791" t="s">
        <v>13</v>
      </c>
      <c r="E791" s="207">
        <v>5</v>
      </c>
      <c r="F791" s="428"/>
      <c r="G791" s="2">
        <f t="shared" si="14"/>
        <v>1042.8</v>
      </c>
      <c r="M791" s="5"/>
      <c r="N791" s="5"/>
    </row>
    <row r="792" spans="1:14">
      <c r="B792" s="422"/>
      <c r="C792" s="422"/>
      <c r="D792" t="s">
        <v>14</v>
      </c>
      <c r="E792" s="207">
        <v>60</v>
      </c>
      <c r="F792" s="428"/>
      <c r="G792" s="2">
        <f t="shared" si="14"/>
        <v>1102.8</v>
      </c>
    </row>
    <row r="793" spans="1:14">
      <c r="B793" s="422"/>
      <c r="C793" s="422"/>
      <c r="D793" t="s">
        <v>15</v>
      </c>
      <c r="E793" s="207">
        <v>5</v>
      </c>
      <c r="F793" s="428"/>
      <c r="G793" s="2">
        <f t="shared" si="14"/>
        <v>1107.8</v>
      </c>
    </row>
    <row r="794" spans="1:14">
      <c r="B794" s="422"/>
      <c r="C794" s="422"/>
      <c r="D794" t="s">
        <v>54</v>
      </c>
      <c r="E794" s="5">
        <v>102.5</v>
      </c>
      <c r="F794" s="428"/>
      <c r="G794" s="2">
        <f t="shared" si="14"/>
        <v>1210.3</v>
      </c>
    </row>
    <row r="795" spans="1:14">
      <c r="B795" s="422"/>
      <c r="C795" s="422"/>
      <c r="D795" t="s">
        <v>55</v>
      </c>
      <c r="E795" s="5">
        <v>102.5</v>
      </c>
      <c r="F795" s="428"/>
      <c r="G795" s="2">
        <f t="shared" si="14"/>
        <v>1312.8</v>
      </c>
    </row>
    <row r="796" spans="1:14">
      <c r="A796" s="3">
        <v>45539</v>
      </c>
      <c r="B796" s="422">
        <v>29635</v>
      </c>
      <c r="C796" s="422" t="s">
        <v>18</v>
      </c>
      <c r="D796" t="s">
        <v>12</v>
      </c>
      <c r="F796" s="207">
        <v>50.8</v>
      </c>
      <c r="G796" s="2">
        <f t="shared" si="14"/>
        <v>1262</v>
      </c>
    </row>
    <row r="797" spans="1:14">
      <c r="A797" s="70">
        <v>45602</v>
      </c>
      <c r="B797" s="422">
        <v>29963</v>
      </c>
      <c r="C797" s="422" t="s">
        <v>18</v>
      </c>
      <c r="D797" t="s">
        <v>13</v>
      </c>
      <c r="E797" s="207"/>
      <c r="F797" s="428">
        <v>5</v>
      </c>
      <c r="G797" s="2">
        <f t="shared" si="14"/>
        <v>1257</v>
      </c>
    </row>
    <row r="798" spans="1:14">
      <c r="A798" s="70">
        <v>45692</v>
      </c>
      <c r="B798" s="422">
        <v>30409</v>
      </c>
      <c r="C798" s="422" t="s">
        <v>18</v>
      </c>
      <c r="D798" t="s">
        <v>14</v>
      </c>
      <c r="E798" s="207"/>
      <c r="F798" s="437">
        <v>60</v>
      </c>
      <c r="G798" s="2">
        <f t="shared" si="14"/>
        <v>1197</v>
      </c>
    </row>
    <row r="799" spans="1:14">
      <c r="A799" s="70">
        <v>45692</v>
      </c>
      <c r="B799" s="422">
        <v>30409</v>
      </c>
      <c r="C799" s="422" t="s">
        <v>18</v>
      </c>
      <c r="D799" t="s">
        <v>15</v>
      </c>
      <c r="E799" s="207"/>
      <c r="F799" s="437">
        <v>5</v>
      </c>
      <c r="G799" s="2">
        <f t="shared" si="14"/>
        <v>1192</v>
      </c>
    </row>
    <row r="800" spans="1:14">
      <c r="A800" s="31">
        <v>45412</v>
      </c>
      <c r="B800" s="421" t="s">
        <v>10</v>
      </c>
      <c r="C800" s="421" t="s">
        <v>19</v>
      </c>
      <c r="D800" t="s">
        <v>12</v>
      </c>
      <c r="E800" s="207">
        <v>50.5</v>
      </c>
      <c r="F800" s="207"/>
      <c r="G800" s="2">
        <f t="shared" si="14"/>
        <v>1242.5</v>
      </c>
    </row>
    <row r="801" spans="1:12">
      <c r="B801" s="422"/>
      <c r="C801" s="422"/>
      <c r="D801" t="s">
        <v>13</v>
      </c>
      <c r="E801" s="207">
        <v>5</v>
      </c>
      <c r="F801" s="207"/>
      <c r="G801" s="2">
        <f t="shared" si="14"/>
        <v>1247.5</v>
      </c>
    </row>
    <row r="802" spans="1:12">
      <c r="B802" s="422"/>
      <c r="C802" s="422"/>
      <c r="D802" t="s">
        <v>14</v>
      </c>
      <c r="E802" s="207">
        <v>60</v>
      </c>
      <c r="F802" s="207"/>
      <c r="G802" s="2">
        <f t="shared" si="14"/>
        <v>1307.5</v>
      </c>
    </row>
    <row r="803" spans="1:12">
      <c r="B803" s="422"/>
      <c r="C803" s="422"/>
      <c r="D803" t="s">
        <v>15</v>
      </c>
      <c r="E803" s="207">
        <v>5</v>
      </c>
      <c r="F803" s="207"/>
      <c r="G803" s="2">
        <f t="shared" si="14"/>
        <v>1312.5</v>
      </c>
    </row>
    <row r="804" spans="1:12">
      <c r="A804" s="3">
        <v>45412</v>
      </c>
      <c r="B804" s="422" t="s">
        <v>98</v>
      </c>
      <c r="C804" s="422" t="s">
        <v>19</v>
      </c>
      <c r="D804" t="s">
        <v>14</v>
      </c>
      <c r="E804" s="207"/>
      <c r="F804" s="207">
        <v>6</v>
      </c>
      <c r="G804" s="2">
        <f t="shared" si="14"/>
        <v>1306.5</v>
      </c>
    </row>
    <row r="805" spans="1:12">
      <c r="A805" s="3">
        <v>45546</v>
      </c>
      <c r="B805" s="422">
        <v>29657</v>
      </c>
      <c r="C805" s="422" t="s">
        <v>19</v>
      </c>
      <c r="D805" t="s">
        <v>12</v>
      </c>
      <c r="E805" s="207"/>
      <c r="F805" s="207">
        <v>50.5</v>
      </c>
      <c r="G805" s="2">
        <f t="shared" si="14"/>
        <v>1256</v>
      </c>
    </row>
    <row r="806" spans="1:12">
      <c r="A806" s="70">
        <v>45602</v>
      </c>
      <c r="B806" s="422">
        <v>29963</v>
      </c>
      <c r="C806" s="422" t="s">
        <v>19</v>
      </c>
      <c r="D806" t="s">
        <v>13</v>
      </c>
      <c r="E806" s="207"/>
      <c r="F806" s="428">
        <v>5</v>
      </c>
      <c r="G806" s="2">
        <f t="shared" si="14"/>
        <v>1251</v>
      </c>
    </row>
    <row r="807" spans="1:12">
      <c r="A807" s="70">
        <v>45692</v>
      </c>
      <c r="B807" s="422">
        <v>30409</v>
      </c>
      <c r="C807" s="422" t="s">
        <v>19</v>
      </c>
      <c r="D807" t="s">
        <v>14</v>
      </c>
      <c r="E807" s="207"/>
      <c r="F807" s="437">
        <v>54</v>
      </c>
      <c r="G807" s="2">
        <f t="shared" si="14"/>
        <v>1197</v>
      </c>
    </row>
    <row r="808" spans="1:12">
      <c r="A808" s="70">
        <v>45692</v>
      </c>
      <c r="B808" s="422">
        <v>30409</v>
      </c>
      <c r="C808" s="422" t="s">
        <v>19</v>
      </c>
      <c r="D808" t="s">
        <v>15</v>
      </c>
      <c r="E808" s="207"/>
      <c r="F808" s="437">
        <v>5</v>
      </c>
      <c r="G808" s="2">
        <f t="shared" si="14"/>
        <v>1192</v>
      </c>
    </row>
    <row r="809" spans="1:12">
      <c r="A809" s="31">
        <v>45443</v>
      </c>
      <c r="B809" s="421" t="s">
        <v>10</v>
      </c>
      <c r="C809" s="421" t="s">
        <v>20</v>
      </c>
      <c r="D809" t="s">
        <v>12</v>
      </c>
      <c r="E809" s="207">
        <v>46</v>
      </c>
      <c r="F809" s="428"/>
      <c r="G809" s="2">
        <f t="shared" si="14"/>
        <v>1238</v>
      </c>
    </row>
    <row r="810" spans="1:12">
      <c r="B810" s="422"/>
      <c r="C810" s="422"/>
      <c r="D810" t="s">
        <v>13</v>
      </c>
      <c r="E810" s="207">
        <v>5</v>
      </c>
      <c r="F810" s="428"/>
      <c r="G810" s="2">
        <f t="shared" si="14"/>
        <v>1243</v>
      </c>
      <c r="I810" s="440" t="s">
        <v>442</v>
      </c>
      <c r="J810" s="440"/>
      <c r="K810" s="440"/>
      <c r="L810" s="207"/>
    </row>
    <row r="811" spans="1:12">
      <c r="B811" s="422"/>
      <c r="C811" s="422"/>
      <c r="D811" t="s">
        <v>14</v>
      </c>
      <c r="E811" s="207">
        <v>60</v>
      </c>
      <c r="F811" s="428"/>
      <c r="G811" s="2">
        <f t="shared" si="14"/>
        <v>1303</v>
      </c>
      <c r="H811">
        <v>2020</v>
      </c>
      <c r="I811" s="421" t="s">
        <v>11</v>
      </c>
      <c r="J811" t="s">
        <v>70</v>
      </c>
      <c r="L811" s="2">
        <v>93</v>
      </c>
    </row>
    <row r="812" spans="1:12">
      <c r="B812" s="422"/>
      <c r="C812" s="422"/>
      <c r="D812" t="s">
        <v>15</v>
      </c>
      <c r="E812" s="207">
        <v>5</v>
      </c>
      <c r="F812" s="428"/>
      <c r="G812" s="2">
        <f t="shared" si="14"/>
        <v>1308</v>
      </c>
      <c r="H812">
        <v>2021</v>
      </c>
      <c r="I812" s="421" t="s">
        <v>26</v>
      </c>
      <c r="J812" t="s">
        <v>70</v>
      </c>
      <c r="L812" s="2">
        <v>93</v>
      </c>
    </row>
    <row r="813" spans="1:12">
      <c r="B813" s="422"/>
      <c r="C813" s="422"/>
      <c r="D813" t="s">
        <v>443</v>
      </c>
      <c r="E813" s="2">
        <v>10</v>
      </c>
      <c r="F813" s="428"/>
      <c r="G813" s="2">
        <f t="shared" si="14"/>
        <v>1318</v>
      </c>
      <c r="H813">
        <v>2022</v>
      </c>
      <c r="I813" s="421" t="s">
        <v>18</v>
      </c>
      <c r="J813" t="s">
        <v>79</v>
      </c>
      <c r="L813" s="142">
        <v>93</v>
      </c>
    </row>
    <row r="814" spans="1:12">
      <c r="A814" s="3">
        <v>45546</v>
      </c>
      <c r="B814" s="422">
        <v>29657</v>
      </c>
      <c r="C814" s="422" t="s">
        <v>20</v>
      </c>
      <c r="D814" t="s">
        <v>12</v>
      </c>
      <c r="E814" s="2"/>
      <c r="F814" s="428">
        <v>46</v>
      </c>
      <c r="G814" s="2">
        <f t="shared" si="14"/>
        <v>1272</v>
      </c>
      <c r="J814" t="s">
        <v>425</v>
      </c>
      <c r="L814" s="142">
        <v>93</v>
      </c>
    </row>
    <row r="815" spans="1:12">
      <c r="A815" s="70">
        <v>45602</v>
      </c>
      <c r="B815" s="422">
        <v>29963</v>
      </c>
      <c r="C815" s="422" t="s">
        <v>20</v>
      </c>
      <c r="D815" t="s">
        <v>13</v>
      </c>
      <c r="E815" s="207"/>
      <c r="F815" s="428">
        <v>5</v>
      </c>
      <c r="G815" s="2">
        <f t="shared" si="14"/>
        <v>1267</v>
      </c>
      <c r="I815" s="421" t="s">
        <v>23</v>
      </c>
      <c r="J815" t="s">
        <v>199</v>
      </c>
      <c r="L815" s="142">
        <v>102.5</v>
      </c>
    </row>
    <row r="816" spans="1:12">
      <c r="A816" s="70">
        <v>45692</v>
      </c>
      <c r="B816" s="422">
        <v>30409</v>
      </c>
      <c r="C816" s="422" t="s">
        <v>20</v>
      </c>
      <c r="D816" t="s">
        <v>14</v>
      </c>
      <c r="E816" s="207"/>
      <c r="F816" s="437">
        <v>60</v>
      </c>
      <c r="G816" s="2">
        <f t="shared" si="14"/>
        <v>1207</v>
      </c>
      <c r="I816" s="421"/>
      <c r="L816" s="142"/>
    </row>
    <row r="817" spans="1:12">
      <c r="A817" s="70">
        <v>45692</v>
      </c>
      <c r="B817" s="422">
        <v>30409</v>
      </c>
      <c r="C817" s="422" t="s">
        <v>20</v>
      </c>
      <c r="D817" t="s">
        <v>15</v>
      </c>
      <c r="E817" s="207"/>
      <c r="F817" s="437">
        <v>5</v>
      </c>
      <c r="G817" s="2">
        <f t="shared" si="14"/>
        <v>1202</v>
      </c>
      <c r="I817" s="421"/>
      <c r="L817" s="142"/>
    </row>
    <row r="818" spans="1:12">
      <c r="A818" s="70">
        <v>45692</v>
      </c>
      <c r="B818" s="422">
        <v>30409</v>
      </c>
      <c r="C818" s="422" t="s">
        <v>20</v>
      </c>
      <c r="D818" t="s">
        <v>443</v>
      </c>
      <c r="E818" s="207"/>
      <c r="F818" s="437">
        <v>10</v>
      </c>
      <c r="G818" s="2">
        <f t="shared" si="14"/>
        <v>1192</v>
      </c>
      <c r="I818" s="421"/>
      <c r="L818" s="142"/>
    </row>
    <row r="819" spans="1:12">
      <c r="A819" s="81">
        <v>45473</v>
      </c>
      <c r="B819" s="421" t="s">
        <v>10</v>
      </c>
      <c r="C819" s="421" t="s">
        <v>21</v>
      </c>
      <c r="D819" t="s">
        <v>12</v>
      </c>
      <c r="E819" s="207">
        <v>44.6</v>
      </c>
      <c r="F819" s="428"/>
      <c r="G819" s="2">
        <f t="shared" si="14"/>
        <v>1236.5999999999999</v>
      </c>
      <c r="J819" t="s">
        <v>200</v>
      </c>
      <c r="L819" s="142">
        <v>102.5</v>
      </c>
    </row>
    <row r="820" spans="1:12">
      <c r="A820" s="70"/>
      <c r="B820" s="422"/>
      <c r="C820" s="422"/>
      <c r="D820" t="s">
        <v>13</v>
      </c>
      <c r="E820" s="207">
        <v>7</v>
      </c>
      <c r="F820" s="428"/>
      <c r="G820" s="2">
        <f t="shared" si="14"/>
        <v>1243.5999999999999</v>
      </c>
      <c r="H820">
        <v>2023</v>
      </c>
      <c r="I820" s="421" t="s">
        <v>18</v>
      </c>
      <c r="J820" t="s">
        <v>165</v>
      </c>
      <c r="L820" s="207">
        <v>102.5</v>
      </c>
    </row>
    <row r="821" spans="1:12">
      <c r="A821" s="70"/>
      <c r="B821" s="422"/>
      <c r="C821" s="422"/>
      <c r="D821" t="s">
        <v>14</v>
      </c>
      <c r="E821" s="207">
        <v>60</v>
      </c>
      <c r="F821" s="428"/>
      <c r="G821" s="2">
        <f t="shared" si="14"/>
        <v>1303.5999999999999</v>
      </c>
      <c r="J821" t="s">
        <v>203</v>
      </c>
      <c r="L821" s="207">
        <v>102.5</v>
      </c>
    </row>
    <row r="822" spans="1:12">
      <c r="A822" s="70"/>
      <c r="B822" s="422"/>
      <c r="C822" s="422"/>
      <c r="D822" t="s">
        <v>15</v>
      </c>
      <c r="E822" s="207">
        <v>5</v>
      </c>
      <c r="F822" s="428"/>
      <c r="G822" s="2">
        <f t="shared" si="14"/>
        <v>1308.5999999999999</v>
      </c>
      <c r="I822" s="421" t="s">
        <v>22</v>
      </c>
      <c r="J822" t="s">
        <v>148</v>
      </c>
      <c r="L822" s="207">
        <v>102.5</v>
      </c>
    </row>
    <row r="823" spans="1:12">
      <c r="A823" s="3">
        <v>45595</v>
      </c>
      <c r="B823" s="422">
        <v>29923</v>
      </c>
      <c r="C823" s="422" t="s">
        <v>21</v>
      </c>
      <c r="D823" t="s">
        <v>12</v>
      </c>
      <c r="E823" s="207"/>
      <c r="F823" s="428">
        <v>44.6</v>
      </c>
      <c r="G823" s="2">
        <f t="shared" si="14"/>
        <v>1264</v>
      </c>
      <c r="J823" t="s">
        <v>189</v>
      </c>
      <c r="K823" s="262"/>
      <c r="L823" s="207">
        <v>102.5</v>
      </c>
    </row>
    <row r="824" spans="1:12">
      <c r="A824" s="70">
        <v>45602</v>
      </c>
      <c r="B824" s="422">
        <v>29963</v>
      </c>
      <c r="C824" s="422" t="s">
        <v>21</v>
      </c>
      <c r="D824" t="s">
        <v>13</v>
      </c>
      <c r="E824" s="207"/>
      <c r="F824" s="428">
        <v>7</v>
      </c>
      <c r="G824" s="2">
        <f t="shared" si="14"/>
        <v>1257</v>
      </c>
      <c r="J824" t="s">
        <v>14</v>
      </c>
      <c r="K824" s="248">
        <v>60</v>
      </c>
    </row>
    <row r="825" spans="1:12">
      <c r="A825" s="70">
        <v>45692</v>
      </c>
      <c r="B825" s="422">
        <v>30409</v>
      </c>
      <c r="C825" s="422" t="s">
        <v>21</v>
      </c>
      <c r="D825" t="s">
        <v>14</v>
      </c>
      <c r="E825" s="207"/>
      <c r="F825" s="437">
        <v>60</v>
      </c>
      <c r="G825" s="2">
        <f t="shared" si="14"/>
        <v>1197</v>
      </c>
      <c r="K825" s="248"/>
    </row>
    <row r="826" spans="1:12">
      <c r="A826" s="70">
        <v>45692</v>
      </c>
      <c r="B826" s="422">
        <v>30409</v>
      </c>
      <c r="C826" s="422" t="s">
        <v>21</v>
      </c>
      <c r="D826" t="s">
        <v>15</v>
      </c>
      <c r="E826" s="207"/>
      <c r="F826" s="437">
        <v>5</v>
      </c>
      <c r="G826" s="2">
        <f t="shared" si="14"/>
        <v>1192</v>
      </c>
      <c r="K826" s="248"/>
    </row>
    <row r="827" spans="1:12">
      <c r="A827" s="31">
        <v>45504</v>
      </c>
      <c r="B827" s="421" t="s">
        <v>10</v>
      </c>
      <c r="C827" s="421" t="s">
        <v>22</v>
      </c>
      <c r="D827" t="s">
        <v>12</v>
      </c>
      <c r="E827" s="207">
        <v>43.8</v>
      </c>
      <c r="F827" s="428"/>
      <c r="G827" s="2">
        <f t="shared" si="14"/>
        <v>1235.8</v>
      </c>
      <c r="J827" t="s">
        <v>15</v>
      </c>
      <c r="K827" s="248">
        <v>5</v>
      </c>
    </row>
    <row r="828" spans="1:12">
      <c r="B828" s="422"/>
      <c r="C828" s="422"/>
      <c r="D828" t="s">
        <v>13</v>
      </c>
      <c r="E828" s="207">
        <v>7</v>
      </c>
      <c r="F828" s="428"/>
      <c r="G828" s="2">
        <f t="shared" si="14"/>
        <v>1242.8</v>
      </c>
      <c r="I828" s="421" t="s">
        <v>57</v>
      </c>
      <c r="J828" t="s">
        <v>45</v>
      </c>
      <c r="K828" s="263">
        <v>15</v>
      </c>
      <c r="L828" s="207"/>
    </row>
    <row r="829" spans="1:12">
      <c r="B829" s="422"/>
      <c r="C829" s="422"/>
      <c r="D829" t="s">
        <v>14</v>
      </c>
      <c r="E829" s="207">
        <v>60</v>
      </c>
      <c r="F829" s="428"/>
      <c r="G829" s="2">
        <f t="shared" si="14"/>
        <v>1302.8</v>
      </c>
      <c r="I829" s="421" t="s">
        <v>41</v>
      </c>
      <c r="J829" t="s">
        <v>51</v>
      </c>
      <c r="K829" s="248">
        <v>10</v>
      </c>
    </row>
    <row r="830" spans="1:12">
      <c r="B830" s="422"/>
      <c r="C830" s="422"/>
      <c r="D830" t="s">
        <v>15</v>
      </c>
      <c r="E830" s="207">
        <v>5</v>
      </c>
      <c r="F830" s="428"/>
      <c r="G830" s="2">
        <f t="shared" si="14"/>
        <v>1307.8</v>
      </c>
      <c r="I830" s="421" t="s">
        <v>26</v>
      </c>
      <c r="J830" t="s">
        <v>14</v>
      </c>
      <c r="K830" s="248">
        <v>60</v>
      </c>
    </row>
    <row r="831" spans="1:12">
      <c r="B831" s="422"/>
      <c r="C831" s="422"/>
      <c r="D831" t="s">
        <v>56</v>
      </c>
      <c r="E831" s="207">
        <v>250</v>
      </c>
      <c r="F831" s="428"/>
      <c r="G831" s="2">
        <f t="shared" si="14"/>
        <v>1557.8</v>
      </c>
      <c r="J831" t="s">
        <v>15</v>
      </c>
      <c r="K831" s="248">
        <v>5</v>
      </c>
    </row>
    <row r="832" spans="1:12">
      <c r="B832" s="422"/>
      <c r="C832" s="422"/>
      <c r="D832" t="s">
        <v>170</v>
      </c>
      <c r="E832" s="5">
        <v>102.5</v>
      </c>
      <c r="F832" s="428"/>
      <c r="G832" s="2">
        <f t="shared" si="14"/>
        <v>1660.3</v>
      </c>
      <c r="I832" s="421" t="s">
        <v>27</v>
      </c>
      <c r="J832" t="s">
        <v>14</v>
      </c>
      <c r="K832" s="263">
        <v>60</v>
      </c>
      <c r="L832" s="207"/>
    </row>
    <row r="833" spans="1:12">
      <c r="A833" s="3">
        <v>45595</v>
      </c>
      <c r="B833" s="422">
        <v>29923</v>
      </c>
      <c r="C833" s="422" t="s">
        <v>22</v>
      </c>
      <c r="D833" t="s">
        <v>12</v>
      </c>
      <c r="F833" s="428">
        <v>43.8</v>
      </c>
      <c r="G833" s="2">
        <f t="shared" si="14"/>
        <v>1616.5</v>
      </c>
      <c r="I833" s="422"/>
      <c r="J833" t="s">
        <v>15</v>
      </c>
      <c r="K833" s="263">
        <v>5</v>
      </c>
      <c r="L833" s="207"/>
    </row>
    <row r="834" spans="1:12">
      <c r="A834" s="3">
        <v>45616</v>
      </c>
      <c r="B834" s="422">
        <v>30028</v>
      </c>
      <c r="C834" s="422" t="s">
        <v>22</v>
      </c>
      <c r="D834" t="s">
        <v>13</v>
      </c>
      <c r="F834" s="428">
        <v>7</v>
      </c>
      <c r="G834" s="2">
        <f t="shared" si="14"/>
        <v>1609.5</v>
      </c>
      <c r="H834">
        <v>2024</v>
      </c>
      <c r="I834" s="421" t="s">
        <v>11</v>
      </c>
      <c r="J834" t="s">
        <v>14</v>
      </c>
      <c r="K834" s="248">
        <v>60</v>
      </c>
    </row>
    <row r="835" spans="1:12">
      <c r="A835" s="3">
        <v>45665</v>
      </c>
      <c r="B835" s="422">
        <v>30278</v>
      </c>
      <c r="C835" s="422" t="s">
        <v>22</v>
      </c>
      <c r="D835" t="s">
        <v>14</v>
      </c>
      <c r="F835" s="428">
        <v>52.4</v>
      </c>
      <c r="G835" s="2">
        <f t="shared" si="14"/>
        <v>1557.1</v>
      </c>
      <c r="I835" s="421"/>
      <c r="K835" s="248"/>
    </row>
    <row r="836" spans="1:12">
      <c r="A836" s="70">
        <v>45692</v>
      </c>
      <c r="B836" s="422">
        <v>30409</v>
      </c>
      <c r="C836" s="422" t="s">
        <v>22</v>
      </c>
      <c r="D836" t="s">
        <v>14</v>
      </c>
      <c r="E836" s="207"/>
      <c r="F836" s="437">
        <v>7.6</v>
      </c>
      <c r="G836" s="2">
        <f t="shared" si="14"/>
        <v>1549.5</v>
      </c>
      <c r="I836" s="421"/>
      <c r="K836" s="248"/>
    </row>
    <row r="837" spans="1:12">
      <c r="A837" s="70">
        <v>45692</v>
      </c>
      <c r="B837" s="422">
        <v>30409</v>
      </c>
      <c r="C837" s="422" t="s">
        <v>22</v>
      </c>
      <c r="D837" t="s">
        <v>15</v>
      </c>
      <c r="E837" s="207"/>
      <c r="F837" s="437">
        <v>5</v>
      </c>
      <c r="G837" s="2">
        <f t="shared" si="14"/>
        <v>1544.5</v>
      </c>
      <c r="I837" s="421"/>
      <c r="K837" s="248"/>
    </row>
    <row r="838" spans="1:12">
      <c r="A838" s="70">
        <v>45692</v>
      </c>
      <c r="B838" s="422">
        <v>30409</v>
      </c>
      <c r="C838" s="422" t="s">
        <v>22</v>
      </c>
      <c r="D838" t="s">
        <v>56</v>
      </c>
      <c r="E838" s="207"/>
      <c r="F838" s="437">
        <v>250</v>
      </c>
      <c r="G838" s="2">
        <f>+G837+E838-F838</f>
        <v>1294.5</v>
      </c>
      <c r="I838" s="421"/>
      <c r="K838" s="248"/>
    </row>
    <row r="839" spans="1:12" ht="21" customHeight="1">
      <c r="A839" s="70">
        <v>45709</v>
      </c>
      <c r="B839" s="422"/>
      <c r="C839" s="422"/>
      <c r="D839" s="464" t="s">
        <v>444</v>
      </c>
      <c r="E839" s="207"/>
      <c r="F839" s="437">
        <v>646.5</v>
      </c>
      <c r="G839" s="2">
        <f>+G838+E839-F839</f>
        <v>648</v>
      </c>
      <c r="I839" s="421"/>
      <c r="K839" s="248"/>
    </row>
    <row r="840" spans="1:12">
      <c r="A840" s="70">
        <v>45709</v>
      </c>
      <c r="B840" s="422">
        <v>30511</v>
      </c>
      <c r="C840" s="422"/>
      <c r="D840" s="464"/>
      <c r="E840" s="207"/>
      <c r="F840" s="437">
        <v>648</v>
      </c>
      <c r="G840" s="2">
        <f>+G839+E840-F840</f>
        <v>0</v>
      </c>
      <c r="I840" s="421"/>
      <c r="K840" s="248"/>
    </row>
    <row r="841" spans="1:12">
      <c r="A841" s="31">
        <v>45535</v>
      </c>
      <c r="B841" s="421" t="s">
        <v>10</v>
      </c>
      <c r="C841" s="421" t="s">
        <v>57</v>
      </c>
      <c r="D841" t="s">
        <v>12</v>
      </c>
      <c r="E841" s="207">
        <v>43.9</v>
      </c>
      <c r="F841" s="428"/>
      <c r="G841" s="2">
        <f>+G840+E841-F841</f>
        <v>43.9</v>
      </c>
      <c r="J841" t="s">
        <v>15</v>
      </c>
      <c r="K841" s="248">
        <v>5</v>
      </c>
    </row>
    <row r="842" spans="1:12">
      <c r="B842" s="422"/>
      <c r="C842" s="422"/>
      <c r="D842" t="s">
        <v>13</v>
      </c>
      <c r="E842" s="207">
        <v>7</v>
      </c>
      <c r="F842" s="428"/>
      <c r="G842" s="2">
        <f>+G841+E842-F842</f>
        <v>50.9</v>
      </c>
      <c r="I842" s="421" t="s">
        <v>17</v>
      </c>
      <c r="J842" t="s">
        <v>14</v>
      </c>
      <c r="K842" s="248">
        <v>58</v>
      </c>
      <c r="L842" s="207"/>
    </row>
    <row r="843" spans="1:12">
      <c r="B843" s="422"/>
      <c r="C843" s="422"/>
      <c r="D843" t="s">
        <v>14</v>
      </c>
      <c r="E843" s="207">
        <v>60</v>
      </c>
      <c r="F843" s="428"/>
      <c r="G843" s="2">
        <f>+G842+E843-F843</f>
        <v>110.9</v>
      </c>
      <c r="I843" s="422"/>
      <c r="J843" t="s">
        <v>15</v>
      </c>
      <c r="K843" s="248">
        <v>5</v>
      </c>
      <c r="L843" s="207"/>
    </row>
    <row r="844" spans="1:12">
      <c r="B844" s="422"/>
      <c r="C844" s="422"/>
      <c r="D844" t="s">
        <v>15</v>
      </c>
      <c r="E844" s="207">
        <v>5</v>
      </c>
      <c r="F844" s="428"/>
      <c r="G844" s="2">
        <f>+G843+E844-F844</f>
        <v>115.9</v>
      </c>
      <c r="I844" s="421" t="s">
        <v>18</v>
      </c>
      <c r="J844" t="s">
        <v>14</v>
      </c>
      <c r="K844" s="248">
        <v>60</v>
      </c>
    </row>
    <row r="845" spans="1:12">
      <c r="A845" s="3">
        <v>45595</v>
      </c>
      <c r="B845" s="422">
        <v>29923</v>
      </c>
      <c r="C845" s="422" t="s">
        <v>57</v>
      </c>
      <c r="D845" t="s">
        <v>12</v>
      </c>
      <c r="E845" s="207"/>
      <c r="F845" s="428">
        <v>43.9</v>
      </c>
      <c r="G845" s="2">
        <f>+G844+E845-F845</f>
        <v>72</v>
      </c>
      <c r="I845" s="422"/>
      <c r="J845" t="s">
        <v>15</v>
      </c>
      <c r="K845" s="248">
        <v>5</v>
      </c>
      <c r="L845" s="207"/>
    </row>
    <row r="846" spans="1:12">
      <c r="A846" s="3">
        <v>45616</v>
      </c>
      <c r="B846" s="422">
        <v>30028</v>
      </c>
      <c r="C846" s="422" t="s">
        <v>57</v>
      </c>
      <c r="D846" t="s">
        <v>13</v>
      </c>
      <c r="E846" s="207"/>
      <c r="F846" s="428">
        <v>7</v>
      </c>
      <c r="G846" s="2">
        <f>+G845+E846-F846</f>
        <v>65</v>
      </c>
      <c r="J846" t="s">
        <v>54</v>
      </c>
      <c r="K846" s="262"/>
      <c r="L846" s="5">
        <v>102.5</v>
      </c>
    </row>
    <row r="847" spans="1:12">
      <c r="A847" s="3">
        <v>45630</v>
      </c>
      <c r="B847" s="422">
        <v>30088</v>
      </c>
      <c r="C847" s="422" t="s">
        <v>57</v>
      </c>
      <c r="D847" t="s">
        <v>14</v>
      </c>
      <c r="F847" s="428">
        <v>60</v>
      </c>
      <c r="G847" s="2">
        <f>+G846+E847-F847</f>
        <v>5</v>
      </c>
      <c r="I847" s="422"/>
      <c r="J847" t="s">
        <v>55</v>
      </c>
      <c r="K847" s="262"/>
      <c r="L847" s="5">
        <v>102.5</v>
      </c>
    </row>
    <row r="848" spans="1:12">
      <c r="A848" s="3">
        <v>45630</v>
      </c>
      <c r="B848" s="422">
        <v>30088</v>
      </c>
      <c r="C848" s="422" t="s">
        <v>57</v>
      </c>
      <c r="D848" t="s">
        <v>15</v>
      </c>
      <c r="F848" s="428">
        <v>5</v>
      </c>
      <c r="G848" s="2">
        <f t="shared" ref="G846:G884" si="15">+G847+E848-F848</f>
        <v>0</v>
      </c>
      <c r="I848" s="421" t="s">
        <v>19</v>
      </c>
      <c r="J848" t="s">
        <v>14</v>
      </c>
      <c r="K848" s="248">
        <v>54</v>
      </c>
    </row>
    <row r="849" spans="1:14">
      <c r="A849" s="81">
        <v>45565</v>
      </c>
      <c r="B849" s="421" t="s">
        <v>10</v>
      </c>
      <c r="C849" s="421" t="s">
        <v>41</v>
      </c>
      <c r="D849" t="s">
        <v>12</v>
      </c>
      <c r="E849" s="207">
        <v>44.2</v>
      </c>
      <c r="F849" s="428"/>
      <c r="G849" s="2">
        <f t="shared" si="15"/>
        <v>44.2</v>
      </c>
      <c r="J849" t="s">
        <v>15</v>
      </c>
      <c r="K849" s="248">
        <v>5</v>
      </c>
    </row>
    <row r="850" spans="1:14">
      <c r="A850" s="70"/>
      <c r="B850" s="422"/>
      <c r="C850" s="422"/>
      <c r="D850" t="s">
        <v>13</v>
      </c>
      <c r="E850" s="207">
        <v>5</v>
      </c>
      <c r="F850" s="428"/>
      <c r="G850" s="2">
        <f t="shared" si="15"/>
        <v>49.2</v>
      </c>
      <c r="I850" s="421" t="s">
        <v>20</v>
      </c>
      <c r="J850" t="s">
        <v>14</v>
      </c>
      <c r="K850" s="248">
        <v>60</v>
      </c>
      <c r="L850" s="207"/>
    </row>
    <row r="851" spans="1:14">
      <c r="A851" s="70"/>
      <c r="B851" s="422"/>
      <c r="C851" s="422"/>
      <c r="D851" t="s">
        <v>14</v>
      </c>
      <c r="E851" s="207">
        <v>60</v>
      </c>
      <c r="F851" s="428"/>
      <c r="G851" s="2">
        <f t="shared" si="15"/>
        <v>109.2</v>
      </c>
      <c r="I851" s="421"/>
      <c r="J851" t="s">
        <v>15</v>
      </c>
      <c r="K851" s="248">
        <v>5</v>
      </c>
      <c r="L851" s="207"/>
    </row>
    <row r="852" spans="1:14">
      <c r="A852" s="70"/>
      <c r="B852" s="422"/>
      <c r="C852" s="422"/>
      <c r="D852" t="s">
        <v>15</v>
      </c>
      <c r="E852" s="207">
        <v>5</v>
      </c>
      <c r="F852" s="428"/>
      <c r="G852" s="2">
        <f t="shared" si="15"/>
        <v>114.2</v>
      </c>
      <c r="J852" t="s">
        <v>443</v>
      </c>
      <c r="K852" s="73">
        <v>10</v>
      </c>
      <c r="L852" s="207"/>
    </row>
    <row r="853" spans="1:14">
      <c r="A853" s="70">
        <v>45602</v>
      </c>
      <c r="B853" s="422">
        <v>29963</v>
      </c>
      <c r="C853" s="422" t="s">
        <v>41</v>
      </c>
      <c r="D853" t="s">
        <v>12</v>
      </c>
      <c r="E853" s="207"/>
      <c r="F853" s="428">
        <v>44.2</v>
      </c>
      <c r="G853" s="2">
        <f t="shared" si="15"/>
        <v>70</v>
      </c>
      <c r="I853" s="421" t="s">
        <v>21</v>
      </c>
      <c r="J853" t="s">
        <v>14</v>
      </c>
      <c r="K853" s="248">
        <v>7.6</v>
      </c>
      <c r="L853" s="28"/>
    </row>
    <row r="854" spans="1:14">
      <c r="A854" s="3">
        <v>45616</v>
      </c>
      <c r="B854" s="422">
        <v>30028</v>
      </c>
      <c r="C854" s="422" t="s">
        <v>41</v>
      </c>
      <c r="D854" t="s">
        <v>13</v>
      </c>
      <c r="E854" s="207"/>
      <c r="F854" s="428">
        <v>5</v>
      </c>
      <c r="G854" s="2">
        <f t="shared" si="15"/>
        <v>65</v>
      </c>
      <c r="I854" s="421"/>
      <c r="J854" t="s">
        <v>15</v>
      </c>
      <c r="K854" s="248">
        <v>5</v>
      </c>
    </row>
    <row r="855" spans="1:14">
      <c r="A855" s="3">
        <v>45616</v>
      </c>
      <c r="B855" s="422">
        <v>30028</v>
      </c>
      <c r="C855" s="422" t="s">
        <v>41</v>
      </c>
      <c r="D855" t="s">
        <v>14</v>
      </c>
      <c r="E855" s="207"/>
      <c r="F855" s="428">
        <v>60</v>
      </c>
      <c r="G855" s="2">
        <f t="shared" si="15"/>
        <v>5</v>
      </c>
      <c r="I855" s="421" t="s">
        <v>22</v>
      </c>
      <c r="J855" t="s">
        <v>14</v>
      </c>
      <c r="K855" s="248">
        <v>60</v>
      </c>
    </row>
    <row r="856" spans="1:14">
      <c r="A856" s="3">
        <v>45616</v>
      </c>
      <c r="B856" s="422">
        <v>30028</v>
      </c>
      <c r="C856" s="422" t="s">
        <v>41</v>
      </c>
      <c r="D856" t="s">
        <v>15</v>
      </c>
      <c r="E856" s="207"/>
      <c r="F856" s="428">
        <v>5</v>
      </c>
      <c r="G856" s="2">
        <f t="shared" si="15"/>
        <v>0</v>
      </c>
      <c r="J856" t="s">
        <v>15</v>
      </c>
      <c r="K856" s="248">
        <v>5</v>
      </c>
    </row>
    <row r="857" spans="1:14">
      <c r="A857" s="81">
        <v>45596</v>
      </c>
      <c r="B857" s="421" t="s">
        <v>10</v>
      </c>
      <c r="C857" s="421" t="s">
        <v>25</v>
      </c>
      <c r="D857" t="s">
        <v>12</v>
      </c>
      <c r="E857" s="207">
        <v>12.9</v>
      </c>
      <c r="F857" s="428"/>
      <c r="G857" s="2">
        <f t="shared" si="15"/>
        <v>12.9</v>
      </c>
      <c r="J857" t="s">
        <v>445</v>
      </c>
      <c r="K857" s="262">
        <v>250</v>
      </c>
    </row>
    <row r="858" spans="1:14">
      <c r="A858" s="70"/>
      <c r="B858" s="422"/>
      <c r="C858" s="422"/>
      <c r="D858" t="s">
        <v>13</v>
      </c>
      <c r="E858" s="207">
        <v>7</v>
      </c>
      <c r="F858" s="428"/>
      <c r="G858" s="2">
        <f t="shared" si="15"/>
        <v>19.899999999999999</v>
      </c>
      <c r="J858" t="s">
        <v>170</v>
      </c>
      <c r="L858">
        <v>102.5</v>
      </c>
    </row>
    <row r="859" spans="1:14">
      <c r="A859" s="70"/>
      <c r="B859" s="422"/>
      <c r="C859" s="422"/>
      <c r="D859" t="s">
        <v>14</v>
      </c>
      <c r="E859" s="207">
        <v>60</v>
      </c>
      <c r="F859" s="428"/>
      <c r="G859" s="2">
        <f t="shared" si="15"/>
        <v>79.900000000000006</v>
      </c>
      <c r="I859" s="9" t="s">
        <v>27</v>
      </c>
      <c r="J859" t="s">
        <v>12</v>
      </c>
      <c r="K859" s="207">
        <v>28.4</v>
      </c>
    </row>
    <row r="860" spans="1:14">
      <c r="A860" s="70"/>
      <c r="B860" s="422"/>
      <c r="C860" s="422"/>
      <c r="D860" t="s">
        <v>15</v>
      </c>
      <c r="E860" s="207">
        <v>5</v>
      </c>
      <c r="F860" s="428"/>
      <c r="G860" s="2">
        <f t="shared" si="15"/>
        <v>84.9</v>
      </c>
      <c r="J860" t="s">
        <v>13</v>
      </c>
      <c r="K860" s="207">
        <v>3</v>
      </c>
      <c r="M860" s="28"/>
    </row>
    <row r="861" spans="1:14">
      <c r="A861" s="3">
        <v>45616</v>
      </c>
      <c r="B861" s="422">
        <v>30028</v>
      </c>
      <c r="C861" s="422" t="s">
        <v>25</v>
      </c>
      <c r="D861" t="s">
        <v>14</v>
      </c>
      <c r="F861" s="428">
        <v>60</v>
      </c>
      <c r="G861" s="2">
        <f t="shared" si="15"/>
        <v>24.900000000000006</v>
      </c>
      <c r="H861">
        <v>2025</v>
      </c>
      <c r="I861" s="421" t="s">
        <v>11</v>
      </c>
      <c r="J861" t="s">
        <v>14</v>
      </c>
      <c r="K861" s="207">
        <v>60</v>
      </c>
      <c r="L861" s="5"/>
    </row>
    <row r="862" spans="1:14">
      <c r="A862" s="3">
        <v>45616</v>
      </c>
      <c r="B862" s="422">
        <v>30028</v>
      </c>
      <c r="C862" s="422" t="s">
        <v>25</v>
      </c>
      <c r="D862" t="s">
        <v>15</v>
      </c>
      <c r="F862" s="428">
        <v>5</v>
      </c>
      <c r="G862" s="2">
        <f t="shared" si="15"/>
        <v>19.900000000000006</v>
      </c>
      <c r="J862" t="s">
        <v>15</v>
      </c>
      <c r="K862" s="207">
        <v>5</v>
      </c>
    </row>
    <row r="863" spans="1:14">
      <c r="A863" s="3">
        <v>45630</v>
      </c>
      <c r="B863" s="422">
        <v>30088</v>
      </c>
      <c r="C863" s="422" t="s">
        <v>25</v>
      </c>
      <c r="D863" t="s">
        <v>12</v>
      </c>
      <c r="F863" s="428">
        <v>12.9</v>
      </c>
      <c r="G863" s="2">
        <f t="shared" si="15"/>
        <v>7.0000000000000053</v>
      </c>
      <c r="K863">
        <f>SUM(K811:K862)</f>
        <v>971</v>
      </c>
      <c r="L863">
        <f>SUM(L811:L862)</f>
        <v>1294.5</v>
      </c>
      <c r="M863">
        <f>L863-M864</f>
        <v>646.5</v>
      </c>
      <c r="N863" t="s">
        <v>61</v>
      </c>
    </row>
    <row r="864" spans="1:14">
      <c r="A864" s="3">
        <v>45630</v>
      </c>
      <c r="B864" s="422">
        <v>30088</v>
      </c>
      <c r="C864" s="422" t="s">
        <v>25</v>
      </c>
      <c r="D864" t="s">
        <v>13</v>
      </c>
      <c r="F864" s="428">
        <v>7</v>
      </c>
      <c r="G864" s="2">
        <f t="shared" si="15"/>
        <v>0</v>
      </c>
      <c r="M864">
        <v>648</v>
      </c>
    </row>
    <row r="865" spans="1:7">
      <c r="A865" s="81">
        <v>45626</v>
      </c>
      <c r="B865" s="421" t="s">
        <v>10</v>
      </c>
      <c r="C865" s="421" t="s">
        <v>58</v>
      </c>
      <c r="D865" t="s">
        <v>12</v>
      </c>
      <c r="E865" s="207">
        <v>15.6</v>
      </c>
      <c r="F865" s="428"/>
      <c r="G865" s="2">
        <f t="shared" si="15"/>
        <v>15.6</v>
      </c>
    </row>
    <row r="866" spans="1:7">
      <c r="A866" s="70"/>
      <c r="B866" s="422"/>
      <c r="C866" s="422"/>
      <c r="D866" t="s">
        <v>13</v>
      </c>
      <c r="E866" s="207">
        <v>7</v>
      </c>
      <c r="F866" s="428"/>
      <c r="G866" s="2">
        <f t="shared" si="15"/>
        <v>22.6</v>
      </c>
    </row>
    <row r="867" spans="1:7">
      <c r="A867" s="70"/>
      <c r="B867" s="422"/>
      <c r="C867" s="422"/>
      <c r="D867" t="s">
        <v>14</v>
      </c>
      <c r="E867" s="207">
        <v>60</v>
      </c>
      <c r="F867" s="428"/>
      <c r="G867" s="2">
        <f t="shared" si="15"/>
        <v>82.6</v>
      </c>
    </row>
    <row r="868" spans="1:7">
      <c r="A868" s="70"/>
      <c r="B868" s="422"/>
      <c r="C868" s="422"/>
      <c r="D868" t="s">
        <v>15</v>
      </c>
      <c r="E868" s="207">
        <v>5</v>
      </c>
      <c r="F868" s="428"/>
      <c r="G868" s="2">
        <f t="shared" si="15"/>
        <v>87.6</v>
      </c>
    </row>
    <row r="869" spans="1:7">
      <c r="A869" s="3">
        <v>45630</v>
      </c>
      <c r="B869" s="422">
        <v>30088</v>
      </c>
      <c r="C869" s="422" t="s">
        <v>26</v>
      </c>
      <c r="D869" t="s">
        <v>14</v>
      </c>
      <c r="F869" s="428">
        <v>60</v>
      </c>
      <c r="G869" s="2">
        <f t="shared" si="15"/>
        <v>27.599999999999994</v>
      </c>
    </row>
    <row r="870" spans="1:7">
      <c r="A870" s="3">
        <v>45630</v>
      </c>
      <c r="B870" s="422">
        <v>30088</v>
      </c>
      <c r="C870" s="422" t="s">
        <v>26</v>
      </c>
      <c r="D870" t="s">
        <v>15</v>
      </c>
      <c r="F870" s="428">
        <v>5</v>
      </c>
      <c r="G870" s="2">
        <f t="shared" si="15"/>
        <v>22.599999999999994</v>
      </c>
    </row>
    <row r="871" spans="1:7">
      <c r="A871" s="3">
        <v>45665</v>
      </c>
      <c r="B871" s="422">
        <v>30278</v>
      </c>
      <c r="C871" s="422" t="s">
        <v>26</v>
      </c>
      <c r="D871" t="s">
        <v>12</v>
      </c>
      <c r="F871" s="428">
        <v>15.6</v>
      </c>
      <c r="G871" s="2">
        <f t="shared" si="15"/>
        <v>6.9999999999999947</v>
      </c>
    </row>
    <row r="872" spans="1:7">
      <c r="A872" s="3">
        <v>45665</v>
      </c>
      <c r="B872" s="422">
        <v>30278</v>
      </c>
      <c r="C872" s="422" t="s">
        <v>26</v>
      </c>
      <c r="D872" t="s">
        <v>13</v>
      </c>
      <c r="F872" s="428">
        <v>7</v>
      </c>
      <c r="G872" s="2">
        <f t="shared" si="15"/>
        <v>0</v>
      </c>
    </row>
    <row r="873" spans="1:7">
      <c r="A873" s="31" t="s">
        <v>306</v>
      </c>
      <c r="B873" s="421" t="s">
        <v>10</v>
      </c>
      <c r="C873" s="421" t="s">
        <v>27</v>
      </c>
      <c r="D873" t="s">
        <v>12</v>
      </c>
      <c r="E873" s="207">
        <v>28.4</v>
      </c>
      <c r="F873" s="207"/>
      <c r="G873" s="2">
        <f t="shared" si="15"/>
        <v>28.4</v>
      </c>
    </row>
    <row r="874" spans="1:7">
      <c r="B874" s="422"/>
      <c r="C874" s="422"/>
      <c r="D874" t="s">
        <v>13</v>
      </c>
      <c r="E874" s="207">
        <v>3</v>
      </c>
      <c r="F874" s="207"/>
      <c r="G874" s="2">
        <f t="shared" si="15"/>
        <v>31.4</v>
      </c>
    </row>
    <row r="875" spans="1:7">
      <c r="B875" s="422"/>
      <c r="C875" s="422"/>
      <c r="D875" t="s">
        <v>14</v>
      </c>
      <c r="E875" s="207">
        <v>60</v>
      </c>
      <c r="F875" s="207"/>
      <c r="G875" s="2">
        <f t="shared" si="15"/>
        <v>91.4</v>
      </c>
    </row>
    <row r="876" spans="1:7">
      <c r="B876" s="422"/>
      <c r="C876" s="422"/>
      <c r="D876" t="s">
        <v>15</v>
      </c>
      <c r="E876" s="207">
        <v>5</v>
      </c>
      <c r="F876" s="207"/>
      <c r="G876" s="2">
        <f t="shared" si="15"/>
        <v>96.4</v>
      </c>
    </row>
    <row r="877" spans="1:7">
      <c r="A877" s="3">
        <v>45665</v>
      </c>
      <c r="B877" s="422">
        <v>30278</v>
      </c>
      <c r="C877" s="422" t="s">
        <v>27</v>
      </c>
      <c r="D877" t="s">
        <v>14</v>
      </c>
      <c r="F877" s="428">
        <v>60</v>
      </c>
      <c r="G877" s="2">
        <f t="shared" si="15"/>
        <v>36.400000000000006</v>
      </c>
    </row>
    <row r="878" spans="1:7">
      <c r="A878" s="3">
        <v>45665</v>
      </c>
      <c r="B878" s="422">
        <v>30278</v>
      </c>
      <c r="C878" s="422" t="s">
        <v>27</v>
      </c>
      <c r="D878" t="s">
        <v>15</v>
      </c>
      <c r="F878" s="428">
        <v>5</v>
      </c>
      <c r="G878" s="2">
        <f t="shared" si="15"/>
        <v>31.400000000000006</v>
      </c>
    </row>
    <row r="879" spans="1:7">
      <c r="A879" s="3">
        <v>45692</v>
      </c>
      <c r="B879" s="422">
        <v>30410</v>
      </c>
      <c r="C879" s="422" t="s">
        <v>27</v>
      </c>
      <c r="D879" t="s">
        <v>12</v>
      </c>
      <c r="F879" s="428">
        <v>28.4</v>
      </c>
      <c r="G879" s="2">
        <f t="shared" si="15"/>
        <v>3.0000000000000071</v>
      </c>
    </row>
    <row r="880" spans="1:7">
      <c r="A880" s="3">
        <v>45692</v>
      </c>
      <c r="B880" s="422">
        <v>30410</v>
      </c>
      <c r="C880" s="422" t="s">
        <v>27</v>
      </c>
      <c r="D880" t="s">
        <v>13</v>
      </c>
      <c r="F880" s="428">
        <v>3</v>
      </c>
      <c r="G880" s="2">
        <f t="shared" si="15"/>
        <v>7.1054273576010019E-15</v>
      </c>
    </row>
    <row r="881" spans="1:12">
      <c r="A881" s="81">
        <v>45688</v>
      </c>
      <c r="B881" s="421" t="s">
        <v>10</v>
      </c>
      <c r="C881" s="421" t="s">
        <v>11</v>
      </c>
      <c r="D881" t="s">
        <v>12</v>
      </c>
      <c r="E881" s="207">
        <v>29.3</v>
      </c>
      <c r="F881" s="428"/>
      <c r="G881" s="2">
        <f t="shared" si="15"/>
        <v>29.300000000000008</v>
      </c>
    </row>
    <row r="882" spans="1:12">
      <c r="A882" s="70"/>
      <c r="B882" s="422"/>
      <c r="C882" s="422"/>
      <c r="D882" t="s">
        <v>13</v>
      </c>
      <c r="E882" s="207">
        <v>3</v>
      </c>
      <c r="F882" s="428"/>
      <c r="G882" s="2">
        <f t="shared" si="15"/>
        <v>32.300000000000011</v>
      </c>
    </row>
    <row r="883" spans="1:12">
      <c r="A883" s="70"/>
      <c r="B883" s="422"/>
      <c r="C883" s="422"/>
      <c r="D883" t="s">
        <v>14</v>
      </c>
      <c r="E883" s="207">
        <v>60</v>
      </c>
      <c r="F883" s="428"/>
      <c r="G883" s="2">
        <f t="shared" si="15"/>
        <v>92.300000000000011</v>
      </c>
    </row>
    <row r="884" spans="1:12">
      <c r="A884" s="70"/>
      <c r="B884" s="422"/>
      <c r="C884" s="422"/>
      <c r="D884" t="s">
        <v>15</v>
      </c>
      <c r="E884" s="207">
        <v>5</v>
      </c>
      <c r="F884" s="428"/>
      <c r="G884" s="2">
        <f t="shared" si="15"/>
        <v>97.300000000000011</v>
      </c>
    </row>
    <row r="885" spans="1:12">
      <c r="A885" s="3">
        <v>45692</v>
      </c>
      <c r="B885" s="422">
        <v>30410</v>
      </c>
      <c r="C885" s="422" t="s">
        <v>11</v>
      </c>
      <c r="D885" t="s">
        <v>14</v>
      </c>
      <c r="F885" s="428">
        <v>60</v>
      </c>
      <c r="G885" s="2">
        <f t="shared" ref="G885:G962" si="16">+G884+E885-F885</f>
        <v>37.300000000000011</v>
      </c>
    </row>
    <row r="886" spans="1:12">
      <c r="A886" s="3">
        <v>45692</v>
      </c>
      <c r="B886" s="422">
        <v>30410</v>
      </c>
      <c r="C886" s="422" t="s">
        <v>11</v>
      </c>
      <c r="D886" t="s">
        <v>15</v>
      </c>
      <c r="F886" s="428">
        <v>5</v>
      </c>
      <c r="G886" s="2">
        <f t="shared" si="16"/>
        <v>32.300000000000011</v>
      </c>
    </row>
    <row r="887" spans="1:12">
      <c r="A887" s="3">
        <v>45709</v>
      </c>
      <c r="B887" s="422">
        <v>30509</v>
      </c>
      <c r="C887" s="422" t="s">
        <v>11</v>
      </c>
      <c r="D887" t="s">
        <v>12</v>
      </c>
      <c r="F887" s="428">
        <v>29.3</v>
      </c>
      <c r="G887" s="2">
        <f t="shared" si="16"/>
        <v>3.0000000000000107</v>
      </c>
      <c r="J887" s="421"/>
      <c r="L887" s="207"/>
    </row>
    <row r="888" spans="1:12">
      <c r="A888" s="3">
        <v>45709</v>
      </c>
      <c r="B888" s="422">
        <v>30509</v>
      </c>
      <c r="C888" s="422" t="s">
        <v>11</v>
      </c>
      <c r="D888" t="s">
        <v>13</v>
      </c>
      <c r="F888" s="428">
        <v>3</v>
      </c>
      <c r="G888" s="2">
        <f t="shared" si="16"/>
        <v>1.0658141036401503E-14</v>
      </c>
      <c r="J888" s="422"/>
      <c r="L888" s="207"/>
    </row>
    <row r="889" spans="1:12">
      <c r="A889" s="31">
        <v>45716</v>
      </c>
      <c r="B889" s="421" t="s">
        <v>10</v>
      </c>
      <c r="C889" s="421" t="s">
        <v>17</v>
      </c>
      <c r="D889" t="s">
        <v>12</v>
      </c>
      <c r="E889" s="207">
        <v>15.3</v>
      </c>
      <c r="F889" s="428"/>
      <c r="G889" s="2">
        <f t="shared" si="16"/>
        <v>15.300000000000011</v>
      </c>
      <c r="J889" s="422"/>
      <c r="L889" s="207"/>
    </row>
    <row r="890" spans="1:12">
      <c r="B890" s="422"/>
      <c r="C890" s="422"/>
      <c r="D890" t="s">
        <v>13</v>
      </c>
      <c r="E890" s="207">
        <v>3</v>
      </c>
      <c r="F890" s="428"/>
      <c r="G890" s="2">
        <f t="shared" si="16"/>
        <v>18.300000000000011</v>
      </c>
      <c r="J890" s="422"/>
      <c r="L890" s="207"/>
    </row>
    <row r="891" spans="1:12">
      <c r="B891" s="422"/>
      <c r="C891" s="422"/>
      <c r="D891" t="s">
        <v>14</v>
      </c>
      <c r="E891" s="207">
        <v>56</v>
      </c>
      <c r="F891" s="428"/>
      <c r="G891" s="2">
        <f t="shared" si="16"/>
        <v>74.300000000000011</v>
      </c>
      <c r="L891" s="28"/>
    </row>
    <row r="892" spans="1:12">
      <c r="B892" s="422"/>
      <c r="C892" s="422"/>
      <c r="D892" t="s">
        <v>15</v>
      </c>
      <c r="E892" s="207">
        <v>5</v>
      </c>
      <c r="F892" s="428"/>
      <c r="G892" s="2">
        <f t="shared" si="16"/>
        <v>79.300000000000011</v>
      </c>
    </row>
    <row r="893" spans="1:12">
      <c r="A893" s="3">
        <v>45743</v>
      </c>
      <c r="B893" s="422">
        <v>30872</v>
      </c>
      <c r="C893" s="422" t="s">
        <v>17</v>
      </c>
      <c r="D893" t="s">
        <v>12</v>
      </c>
      <c r="F893" s="207">
        <v>15.3</v>
      </c>
      <c r="G893" s="2">
        <f t="shared" si="16"/>
        <v>64.000000000000014</v>
      </c>
    </row>
    <row r="894" spans="1:12">
      <c r="A894" s="3">
        <v>45743</v>
      </c>
      <c r="B894" s="422">
        <v>30872</v>
      </c>
      <c r="C894" s="422" t="s">
        <v>17</v>
      </c>
      <c r="D894" t="s">
        <v>13</v>
      </c>
      <c r="F894" s="207">
        <v>3</v>
      </c>
      <c r="G894" s="2">
        <f t="shared" si="16"/>
        <v>61.000000000000014</v>
      </c>
      <c r="H894" s="28"/>
    </row>
    <row r="895" spans="1:12">
      <c r="A895" s="3">
        <v>45743</v>
      </c>
      <c r="B895" s="422">
        <v>30872</v>
      </c>
      <c r="C895" s="422" t="s">
        <v>17</v>
      </c>
      <c r="D895" t="s">
        <v>14</v>
      </c>
      <c r="F895" s="207">
        <v>56</v>
      </c>
      <c r="G895" s="2">
        <f t="shared" si="16"/>
        <v>5.0000000000000142</v>
      </c>
    </row>
    <row r="896" spans="1:12">
      <c r="A896" s="3">
        <v>45743</v>
      </c>
      <c r="B896" s="422">
        <v>30872</v>
      </c>
      <c r="C896" s="422" t="s">
        <v>17</v>
      </c>
      <c r="D896" t="s">
        <v>15</v>
      </c>
      <c r="F896" s="207">
        <v>5</v>
      </c>
      <c r="G896" s="2">
        <f t="shared" si="16"/>
        <v>1.4210854715202004E-14</v>
      </c>
    </row>
    <row r="897" spans="1:11">
      <c r="A897" s="31">
        <v>45747</v>
      </c>
      <c r="B897" s="421" t="s">
        <v>10</v>
      </c>
      <c r="C897" s="421" t="s">
        <v>18</v>
      </c>
      <c r="D897" t="s">
        <v>12</v>
      </c>
      <c r="E897" s="207">
        <v>12.3</v>
      </c>
      <c r="F897" s="428"/>
      <c r="G897" s="2">
        <f t="shared" si="16"/>
        <v>12.300000000000015</v>
      </c>
    </row>
    <row r="898" spans="1:11">
      <c r="B898" s="422"/>
      <c r="C898" s="422"/>
      <c r="D898" t="s">
        <v>13</v>
      </c>
      <c r="E898" s="207">
        <v>3</v>
      </c>
      <c r="F898" s="428"/>
      <c r="G898" s="2">
        <f t="shared" si="16"/>
        <v>15.300000000000015</v>
      </c>
    </row>
    <row r="899" spans="1:11">
      <c r="B899" s="422"/>
      <c r="C899" s="422"/>
      <c r="D899" t="s">
        <v>14</v>
      </c>
      <c r="E899" s="207">
        <v>60</v>
      </c>
      <c r="F899" s="428"/>
      <c r="G899" s="2">
        <f t="shared" si="16"/>
        <v>75.300000000000011</v>
      </c>
    </row>
    <row r="900" spans="1:11">
      <c r="B900" s="422"/>
      <c r="C900" s="422"/>
      <c r="D900" t="s">
        <v>15</v>
      </c>
      <c r="E900" s="207">
        <v>5</v>
      </c>
      <c r="F900" s="428"/>
      <c r="G900" s="2">
        <f t="shared" si="16"/>
        <v>80.300000000000011</v>
      </c>
    </row>
    <row r="901" spans="1:11">
      <c r="A901" s="3">
        <v>45820</v>
      </c>
      <c r="B901" s="422">
        <v>31129</v>
      </c>
      <c r="C901" s="422" t="s">
        <v>18</v>
      </c>
      <c r="D901" t="s">
        <v>12</v>
      </c>
      <c r="E901" s="207"/>
      <c r="F901" s="207">
        <v>12.3</v>
      </c>
      <c r="G901" s="2">
        <f t="shared" si="16"/>
        <v>68.000000000000014</v>
      </c>
    </row>
    <row r="902" spans="1:11">
      <c r="A902" s="3">
        <v>45820</v>
      </c>
      <c r="B902" s="422">
        <v>31129</v>
      </c>
      <c r="C902" s="422" t="s">
        <v>18</v>
      </c>
      <c r="D902" t="s">
        <v>13</v>
      </c>
      <c r="E902" s="207"/>
      <c r="F902" s="207">
        <v>3</v>
      </c>
      <c r="G902" s="2">
        <f t="shared" si="16"/>
        <v>65.000000000000014</v>
      </c>
    </row>
    <row r="903" spans="1:11">
      <c r="A903" s="3">
        <v>45820</v>
      </c>
      <c r="B903" s="422">
        <v>31129</v>
      </c>
      <c r="C903" s="422" t="s">
        <v>18</v>
      </c>
      <c r="D903" t="s">
        <v>14</v>
      </c>
      <c r="E903" s="207"/>
      <c r="F903" s="207">
        <v>60</v>
      </c>
      <c r="G903" s="2">
        <f t="shared" si="16"/>
        <v>5.0000000000000142</v>
      </c>
    </row>
    <row r="904" spans="1:11">
      <c r="A904" s="3">
        <v>45820</v>
      </c>
      <c r="B904" s="422">
        <v>31129</v>
      </c>
      <c r="C904" s="422" t="s">
        <v>18</v>
      </c>
      <c r="D904" t="s">
        <v>15</v>
      </c>
      <c r="E904" s="207"/>
      <c r="F904" s="207">
        <v>5</v>
      </c>
      <c r="G904" s="2">
        <f t="shared" si="16"/>
        <v>1.4210854715202004E-14</v>
      </c>
    </row>
    <row r="905" spans="1:11">
      <c r="A905" s="81">
        <v>45777</v>
      </c>
      <c r="B905" s="421" t="s">
        <v>10</v>
      </c>
      <c r="C905" s="421" t="s">
        <v>19</v>
      </c>
      <c r="D905" t="s">
        <v>12</v>
      </c>
      <c r="E905" s="207">
        <v>11</v>
      </c>
      <c r="F905" s="428"/>
      <c r="G905" s="2">
        <f t="shared" si="16"/>
        <v>11.000000000000014</v>
      </c>
    </row>
    <row r="906" spans="1:11">
      <c r="A906" s="70"/>
      <c r="B906" s="422"/>
      <c r="C906" s="422"/>
      <c r="D906" t="s">
        <v>13</v>
      </c>
      <c r="E906" s="207">
        <v>3</v>
      </c>
      <c r="F906" s="428"/>
      <c r="G906" s="2">
        <f t="shared" si="16"/>
        <v>14.000000000000014</v>
      </c>
      <c r="I906" s="421"/>
      <c r="K906" s="207"/>
    </row>
    <row r="907" spans="1:11">
      <c r="A907" s="70"/>
      <c r="B907" s="422"/>
      <c r="C907" s="422"/>
      <c r="D907" t="s">
        <v>14</v>
      </c>
      <c r="E907" s="207">
        <v>60</v>
      </c>
      <c r="F907" s="428"/>
      <c r="G907" s="2">
        <f t="shared" si="16"/>
        <v>74.000000000000014</v>
      </c>
      <c r="I907" s="422"/>
      <c r="K907" s="207"/>
    </row>
    <row r="908" spans="1:11">
      <c r="A908" s="70"/>
      <c r="B908" s="422"/>
      <c r="C908" s="422"/>
      <c r="D908" t="s">
        <v>15</v>
      </c>
      <c r="E908" s="207">
        <v>5</v>
      </c>
      <c r="F908" s="428"/>
      <c r="G908" s="2">
        <f t="shared" si="16"/>
        <v>79.000000000000014</v>
      </c>
      <c r="I908" s="422"/>
      <c r="K908" s="207"/>
    </row>
    <row r="909" spans="1:11">
      <c r="A909" s="3">
        <v>45820</v>
      </c>
      <c r="B909" s="422">
        <v>31129</v>
      </c>
      <c r="C909" s="422" t="s">
        <v>19</v>
      </c>
      <c r="D909" t="s">
        <v>12</v>
      </c>
      <c r="E909" s="207"/>
      <c r="F909" s="207">
        <v>11</v>
      </c>
      <c r="G909" s="2">
        <f t="shared" si="16"/>
        <v>68.000000000000014</v>
      </c>
      <c r="I909" s="422"/>
      <c r="K909" s="207"/>
    </row>
    <row r="910" spans="1:11">
      <c r="A910" s="3">
        <v>45820</v>
      </c>
      <c r="B910" s="422">
        <v>31129</v>
      </c>
      <c r="C910" s="422" t="s">
        <v>19</v>
      </c>
      <c r="D910" t="s">
        <v>13</v>
      </c>
      <c r="E910" s="207"/>
      <c r="F910" s="207">
        <v>3</v>
      </c>
      <c r="G910" s="2">
        <f t="shared" si="16"/>
        <v>65.000000000000014</v>
      </c>
      <c r="I910" s="422"/>
      <c r="K910" s="207"/>
    </row>
    <row r="911" spans="1:11">
      <c r="A911" s="3">
        <v>45820</v>
      </c>
      <c r="B911" s="422">
        <v>31129</v>
      </c>
      <c r="C911" s="422" t="s">
        <v>19</v>
      </c>
      <c r="D911" t="s">
        <v>14</v>
      </c>
      <c r="E911" s="207"/>
      <c r="F911" s="207">
        <v>60</v>
      </c>
      <c r="G911" s="2">
        <f t="shared" si="16"/>
        <v>5.0000000000000142</v>
      </c>
      <c r="I911" s="422"/>
      <c r="K911" s="207"/>
    </row>
    <row r="912" spans="1:11">
      <c r="A912" s="3">
        <v>45820</v>
      </c>
      <c r="B912" s="422">
        <v>31129</v>
      </c>
      <c r="C912" s="422" t="s">
        <v>19</v>
      </c>
      <c r="D912" t="s">
        <v>15</v>
      </c>
      <c r="E912" s="207"/>
      <c r="F912" s="207">
        <v>5</v>
      </c>
      <c r="G912" s="2">
        <f t="shared" si="16"/>
        <v>1.4210854715202004E-14</v>
      </c>
      <c r="I912" s="422"/>
      <c r="K912" s="207"/>
    </row>
    <row r="913" spans="1:12">
      <c r="A913" s="31">
        <v>45808</v>
      </c>
      <c r="B913" s="421" t="s">
        <v>10</v>
      </c>
      <c r="C913" s="421" t="s">
        <v>20</v>
      </c>
      <c r="D913" t="s">
        <v>12</v>
      </c>
      <c r="E913" s="207">
        <v>26.7</v>
      </c>
      <c r="F913" s="428"/>
      <c r="G913" s="2">
        <f t="shared" si="16"/>
        <v>26.700000000000014</v>
      </c>
      <c r="I913" s="422"/>
      <c r="K913" s="207"/>
    </row>
    <row r="914" spans="1:12">
      <c r="A914"/>
      <c r="B914" s="422"/>
      <c r="C914" s="422"/>
      <c r="D914" t="s">
        <v>13</v>
      </c>
      <c r="E914" s="207">
        <v>5</v>
      </c>
      <c r="F914" s="428"/>
      <c r="G914" s="2">
        <f t="shared" si="16"/>
        <v>31.700000000000014</v>
      </c>
      <c r="I914" s="421"/>
      <c r="K914" s="207"/>
    </row>
    <row r="915" spans="1:12">
      <c r="A915"/>
      <c r="B915" s="422"/>
      <c r="C915" s="422"/>
      <c r="D915" t="s">
        <v>14</v>
      </c>
      <c r="E915" s="207">
        <v>60</v>
      </c>
      <c r="F915" s="428"/>
      <c r="G915" s="2">
        <f t="shared" si="16"/>
        <v>91.700000000000017</v>
      </c>
      <c r="I915" s="422"/>
      <c r="K915" s="207"/>
    </row>
    <row r="916" spans="1:12">
      <c r="A916"/>
      <c r="B916" s="422"/>
      <c r="C916" s="422"/>
      <c r="D916" t="s">
        <v>15</v>
      </c>
      <c r="E916" s="207">
        <v>5</v>
      </c>
      <c r="F916" s="428"/>
      <c r="G916" s="2">
        <f t="shared" si="16"/>
        <v>96.700000000000017</v>
      </c>
      <c r="I916" s="422"/>
      <c r="K916" s="207"/>
    </row>
    <row r="917" spans="1:12">
      <c r="A917" s="3">
        <v>45820</v>
      </c>
      <c r="B917" s="422">
        <v>31129</v>
      </c>
      <c r="C917" s="422" t="s">
        <v>20</v>
      </c>
      <c r="D917" t="s">
        <v>14</v>
      </c>
      <c r="F917" s="207">
        <v>60</v>
      </c>
      <c r="G917" s="2">
        <f t="shared" si="16"/>
        <v>36.700000000000017</v>
      </c>
      <c r="I917" s="422"/>
      <c r="J917" s="440"/>
      <c r="K917" s="440"/>
    </row>
    <row r="918" spans="1:12">
      <c r="A918" s="3">
        <v>45820</v>
      </c>
      <c r="B918" s="422">
        <v>31129</v>
      </c>
      <c r="C918" s="422" t="s">
        <v>20</v>
      </c>
      <c r="D918" t="s">
        <v>15</v>
      </c>
      <c r="F918" s="207">
        <v>5</v>
      </c>
      <c r="G918" s="2">
        <f t="shared" si="16"/>
        <v>31.700000000000017</v>
      </c>
      <c r="I918" s="421"/>
    </row>
    <row r="919" spans="1:12">
      <c r="A919" s="3">
        <v>45852</v>
      </c>
      <c r="B919" s="422">
        <v>31316</v>
      </c>
      <c r="C919" s="422" t="s">
        <v>20</v>
      </c>
      <c r="D919" t="s">
        <v>12</v>
      </c>
      <c r="F919" s="207">
        <v>26.7</v>
      </c>
      <c r="G919" s="2">
        <f t="shared" si="16"/>
        <v>5.0000000000000178</v>
      </c>
      <c r="I919" s="421"/>
    </row>
    <row r="920" spans="1:12">
      <c r="A920" s="3">
        <v>45852</v>
      </c>
      <c r="B920" s="422">
        <v>31316</v>
      </c>
      <c r="C920" s="422" t="s">
        <v>20</v>
      </c>
      <c r="D920" t="s">
        <v>13</v>
      </c>
      <c r="F920" s="207">
        <v>5</v>
      </c>
      <c r="G920" s="2">
        <f t="shared" si="16"/>
        <v>1.7763568394002505E-14</v>
      </c>
      <c r="I920" s="421"/>
    </row>
    <row r="921" spans="1:12">
      <c r="A921" s="81">
        <v>45838</v>
      </c>
      <c r="B921" s="421" t="s">
        <v>10</v>
      </c>
      <c r="C921" s="421" t="s">
        <v>21</v>
      </c>
      <c r="D921" t="s">
        <v>12</v>
      </c>
      <c r="E921" s="207">
        <v>8</v>
      </c>
      <c r="F921" s="428"/>
      <c r="G921" s="2">
        <f t="shared" si="16"/>
        <v>8.0000000000000178</v>
      </c>
      <c r="K921" s="207"/>
    </row>
    <row r="922" spans="1:12">
      <c r="A922" s="70"/>
      <c r="B922" s="422"/>
      <c r="C922" s="422"/>
      <c r="D922" t="s">
        <v>13</v>
      </c>
      <c r="E922" s="207">
        <v>4</v>
      </c>
      <c r="F922" s="428"/>
      <c r="G922" s="2">
        <f t="shared" si="16"/>
        <v>12.000000000000018</v>
      </c>
      <c r="K922" s="28"/>
    </row>
    <row r="923" spans="1:12">
      <c r="A923" s="70"/>
      <c r="B923" s="422"/>
      <c r="C923" s="422"/>
      <c r="D923" t="s">
        <v>14</v>
      </c>
      <c r="E923" s="207">
        <v>60</v>
      </c>
      <c r="F923" s="428"/>
      <c r="G923" s="2">
        <f t="shared" si="16"/>
        <v>72.000000000000014</v>
      </c>
      <c r="H923" s="272"/>
      <c r="I923" s="272"/>
      <c r="J923" s="272"/>
      <c r="K923" s="282"/>
      <c r="L923" s="272"/>
    </row>
    <row r="924" spans="1:12">
      <c r="A924" s="70"/>
      <c r="B924" s="422"/>
      <c r="C924" s="422"/>
      <c r="D924" t="s">
        <v>15</v>
      </c>
      <c r="E924" s="207">
        <v>5</v>
      </c>
      <c r="F924" s="428"/>
      <c r="G924" s="2">
        <f t="shared" si="16"/>
        <v>77.000000000000014</v>
      </c>
      <c r="H924" s="272"/>
      <c r="I924" s="284"/>
      <c r="J924" s="284"/>
      <c r="K924" s="284"/>
      <c r="L924" s="272"/>
    </row>
    <row r="925" spans="1:12">
      <c r="A925" s="70">
        <v>45852</v>
      </c>
      <c r="B925" s="422">
        <v>31317</v>
      </c>
      <c r="C925" s="422" t="s">
        <v>21</v>
      </c>
      <c r="D925" t="s">
        <v>12</v>
      </c>
      <c r="E925" s="207"/>
      <c r="F925" s="207">
        <v>8</v>
      </c>
      <c r="G925" s="2">
        <f t="shared" si="16"/>
        <v>69.000000000000014</v>
      </c>
      <c r="H925" s="272"/>
      <c r="I925" s="421"/>
      <c r="J925" s="272"/>
      <c r="K925" s="207"/>
      <c r="L925" s="272"/>
    </row>
    <row r="926" spans="1:12">
      <c r="A926" s="70">
        <v>45852</v>
      </c>
      <c r="B926" s="422">
        <v>31317</v>
      </c>
      <c r="C926" s="422" t="s">
        <v>21</v>
      </c>
      <c r="D926" t="s">
        <v>13</v>
      </c>
      <c r="F926" s="207">
        <v>4</v>
      </c>
      <c r="G926" s="2">
        <f t="shared" si="16"/>
        <v>65.000000000000014</v>
      </c>
      <c r="H926" s="272"/>
      <c r="I926" s="427"/>
      <c r="J926" s="272"/>
      <c r="K926" s="207"/>
      <c r="L926" s="282"/>
    </row>
    <row r="927" spans="1:12">
      <c r="A927" s="70">
        <v>45852</v>
      </c>
      <c r="B927" s="422">
        <v>31317</v>
      </c>
      <c r="C927" s="422" t="s">
        <v>21</v>
      </c>
      <c r="D927" t="s">
        <v>14</v>
      </c>
      <c r="F927" s="207">
        <v>60</v>
      </c>
      <c r="G927" s="2">
        <f t="shared" si="16"/>
        <v>5.0000000000000142</v>
      </c>
      <c r="H927" s="272"/>
      <c r="I927" s="421"/>
      <c r="J927" s="272"/>
      <c r="K927" s="207"/>
      <c r="L927" s="272"/>
    </row>
    <row r="928" spans="1:12">
      <c r="A928" s="70">
        <v>45852</v>
      </c>
      <c r="B928" s="422">
        <v>31317</v>
      </c>
      <c r="C928" s="422" t="s">
        <v>21</v>
      </c>
      <c r="D928" t="s">
        <v>15</v>
      </c>
      <c r="F928" s="207">
        <v>5</v>
      </c>
      <c r="G928" s="2">
        <f t="shared" si="16"/>
        <v>1.4210854715202004E-14</v>
      </c>
      <c r="H928" s="272"/>
      <c r="I928" s="427"/>
      <c r="J928" s="272"/>
      <c r="K928" s="207"/>
      <c r="L928" s="272"/>
    </row>
    <row r="929" spans="1:13">
      <c r="A929" s="31">
        <v>45869</v>
      </c>
      <c r="B929" s="421" t="s">
        <v>10</v>
      </c>
      <c r="C929" s="421" t="s">
        <v>22</v>
      </c>
      <c r="D929" t="s">
        <v>12</v>
      </c>
      <c r="E929" s="5">
        <v>3.1</v>
      </c>
      <c r="F929" s="428"/>
      <c r="G929" s="2">
        <f t="shared" si="16"/>
        <v>3.1000000000000143</v>
      </c>
      <c r="H929" s="272"/>
      <c r="I929" s="427"/>
      <c r="J929" s="272"/>
      <c r="K929" s="207"/>
      <c r="L929" s="272"/>
      <c r="M929" s="28"/>
    </row>
    <row r="930" spans="1:13">
      <c r="B930" s="422"/>
      <c r="C930" s="422"/>
      <c r="D930" t="s">
        <v>13</v>
      </c>
      <c r="E930" s="5">
        <v>4</v>
      </c>
      <c r="F930" s="428"/>
      <c r="G930" s="2">
        <f t="shared" si="16"/>
        <v>7.1000000000000139</v>
      </c>
      <c r="H930" s="272"/>
      <c r="I930" s="427"/>
      <c r="J930" s="272"/>
      <c r="K930" s="207"/>
      <c r="L930" s="282"/>
    </row>
    <row r="931" spans="1:13">
      <c r="B931" s="422"/>
      <c r="C931" s="422"/>
      <c r="D931" t="s">
        <v>14</v>
      </c>
      <c r="E931" s="5">
        <v>60</v>
      </c>
      <c r="F931" s="428"/>
      <c r="G931" s="2">
        <f t="shared" si="16"/>
        <v>67.100000000000009</v>
      </c>
      <c r="H931" s="272"/>
      <c r="I931" s="272"/>
      <c r="J931" s="272"/>
      <c r="K931" s="283"/>
      <c r="L931" s="272"/>
    </row>
    <row r="932" spans="1:13">
      <c r="B932" s="422"/>
      <c r="C932" s="422"/>
      <c r="D932" t="s">
        <v>15</v>
      </c>
      <c r="E932" s="5">
        <v>5</v>
      </c>
      <c r="F932" s="428"/>
      <c r="G932" s="2">
        <f t="shared" si="16"/>
        <v>72.100000000000009</v>
      </c>
      <c r="H932" s="272"/>
      <c r="I932" s="272"/>
      <c r="J932" s="272"/>
      <c r="K932" s="272"/>
      <c r="L932" s="272"/>
    </row>
    <row r="933" spans="1:13">
      <c r="A933" s="3">
        <v>45952</v>
      </c>
      <c r="B933" s="422">
        <v>31789</v>
      </c>
      <c r="C933" s="422" t="s">
        <v>22</v>
      </c>
      <c r="D933" t="s">
        <v>12</v>
      </c>
      <c r="F933" s="5">
        <v>3.1</v>
      </c>
      <c r="G933" s="2">
        <f t="shared" si="16"/>
        <v>69.000000000000014</v>
      </c>
      <c r="H933" s="272"/>
      <c r="I933" s="272"/>
      <c r="J933" s="272"/>
      <c r="K933" s="272"/>
      <c r="L933" s="272"/>
    </row>
    <row r="934" spans="1:13">
      <c r="A934" s="3">
        <v>45952</v>
      </c>
      <c r="B934" s="422">
        <v>31789</v>
      </c>
      <c r="C934" s="422" t="s">
        <v>22</v>
      </c>
      <c r="D934" t="s">
        <v>13</v>
      </c>
      <c r="F934" s="5">
        <v>4</v>
      </c>
      <c r="G934" s="2">
        <f t="shared" si="16"/>
        <v>65.000000000000014</v>
      </c>
      <c r="H934" s="272"/>
      <c r="I934" s="272"/>
      <c r="J934" s="272"/>
      <c r="K934" s="272"/>
      <c r="L934" s="272"/>
    </row>
    <row r="935" spans="1:13">
      <c r="A935" s="3">
        <v>45952</v>
      </c>
      <c r="B935" s="422">
        <v>31789</v>
      </c>
      <c r="C935" s="422" t="s">
        <v>22</v>
      </c>
      <c r="D935" t="s">
        <v>14</v>
      </c>
      <c r="F935" s="5">
        <v>60</v>
      </c>
      <c r="G935" s="2">
        <f t="shared" si="16"/>
        <v>5.0000000000000142</v>
      </c>
      <c r="H935" s="272"/>
      <c r="I935" s="272"/>
      <c r="J935" s="272"/>
      <c r="K935" s="272"/>
      <c r="L935" s="272"/>
    </row>
    <row r="936" spans="1:13">
      <c r="A936" s="3">
        <v>45952</v>
      </c>
      <c r="B936" s="422">
        <v>31789</v>
      </c>
      <c r="C936" s="422" t="s">
        <v>22</v>
      </c>
      <c r="D936" t="s">
        <v>15</v>
      </c>
      <c r="F936" s="5">
        <v>5</v>
      </c>
      <c r="G936" s="2">
        <f t="shared" si="16"/>
        <v>1.4210854715202004E-14</v>
      </c>
      <c r="H936" s="272"/>
      <c r="I936" s="272"/>
      <c r="J936" s="272"/>
      <c r="K936" s="272"/>
      <c r="L936" s="272"/>
    </row>
    <row r="937" spans="1:13">
      <c r="A937" s="31">
        <v>45900</v>
      </c>
      <c r="B937" s="421" t="s">
        <v>10</v>
      </c>
      <c r="C937" s="421" t="s">
        <v>23</v>
      </c>
      <c r="D937" t="s">
        <v>12</v>
      </c>
      <c r="E937" s="5">
        <v>28</v>
      </c>
      <c r="F937" s="428"/>
      <c r="G937" s="2">
        <f t="shared" si="16"/>
        <v>28.000000000000014</v>
      </c>
      <c r="H937" s="272"/>
      <c r="I937" s="272"/>
      <c r="J937" s="272"/>
      <c r="K937" s="282"/>
      <c r="L937" s="272"/>
    </row>
    <row r="938" spans="1:13">
      <c r="B938" s="422"/>
      <c r="C938" s="422"/>
      <c r="D938" t="s">
        <v>13</v>
      </c>
      <c r="E938" s="5">
        <v>8</v>
      </c>
      <c r="F938" s="428"/>
      <c r="G938" s="2">
        <f t="shared" si="16"/>
        <v>36.000000000000014</v>
      </c>
      <c r="H938" s="272"/>
      <c r="I938" s="272"/>
      <c r="J938" s="421" t="s">
        <v>22</v>
      </c>
      <c r="K938" t="s">
        <v>12</v>
      </c>
      <c r="L938" s="5">
        <v>3.1</v>
      </c>
      <c r="M938" s="5">
        <v>3.1</v>
      </c>
    </row>
    <row r="939" spans="1:13">
      <c r="B939" s="422"/>
      <c r="C939" s="422"/>
      <c r="D939" t="s">
        <v>14</v>
      </c>
      <c r="E939" s="5">
        <v>60</v>
      </c>
      <c r="F939" s="428"/>
      <c r="G939" s="2">
        <f t="shared" si="16"/>
        <v>96.000000000000014</v>
      </c>
      <c r="J939" s="422"/>
      <c r="K939" t="s">
        <v>13</v>
      </c>
      <c r="L939" s="5">
        <v>4</v>
      </c>
      <c r="M939" s="5">
        <v>4</v>
      </c>
    </row>
    <row r="940" spans="1:13">
      <c r="B940" s="422"/>
      <c r="C940" s="422"/>
      <c r="D940" t="s">
        <v>15</v>
      </c>
      <c r="E940" s="5">
        <v>5</v>
      </c>
      <c r="F940" s="428"/>
      <c r="G940" s="2">
        <f t="shared" si="16"/>
        <v>101.00000000000001</v>
      </c>
      <c r="J940" s="422"/>
      <c r="K940" t="s">
        <v>14</v>
      </c>
      <c r="L940" s="5">
        <v>60</v>
      </c>
      <c r="M940" s="5">
        <v>60</v>
      </c>
    </row>
    <row r="941" spans="1:13">
      <c r="A941" s="3">
        <v>45952</v>
      </c>
      <c r="B941" s="422">
        <v>31789</v>
      </c>
      <c r="C941" s="422" t="s">
        <v>23</v>
      </c>
      <c r="D941" t="s">
        <v>12</v>
      </c>
      <c r="F941" s="5">
        <v>28</v>
      </c>
      <c r="G941" s="2">
        <f t="shared" si="16"/>
        <v>73.000000000000014</v>
      </c>
      <c r="J941" s="422"/>
      <c r="L941" s="5"/>
      <c r="M941" s="5"/>
    </row>
    <row r="942" spans="1:13">
      <c r="A942" s="3">
        <v>45952</v>
      </c>
      <c r="B942" s="422">
        <v>31789</v>
      </c>
      <c r="C942" s="422" t="s">
        <v>23</v>
      </c>
      <c r="D942" t="s">
        <v>13</v>
      </c>
      <c r="F942" s="5">
        <v>8</v>
      </c>
      <c r="G942" s="2">
        <f t="shared" si="16"/>
        <v>65.000000000000014</v>
      </c>
      <c r="J942" s="422"/>
      <c r="L942" s="5"/>
      <c r="M942" s="5"/>
    </row>
    <row r="943" spans="1:13">
      <c r="A943" s="3">
        <v>45952</v>
      </c>
      <c r="B943" s="422">
        <v>31789</v>
      </c>
      <c r="C943" s="422" t="s">
        <v>23</v>
      </c>
      <c r="D943" t="s">
        <v>14</v>
      </c>
      <c r="F943" s="5">
        <v>60</v>
      </c>
      <c r="G943" s="2">
        <f t="shared" si="16"/>
        <v>5.0000000000000142</v>
      </c>
      <c r="J943" s="422"/>
      <c r="L943" s="5"/>
      <c r="M943" s="5"/>
    </row>
    <row r="944" spans="1:13">
      <c r="A944" s="3">
        <v>45952</v>
      </c>
      <c r="B944" s="422">
        <v>31789</v>
      </c>
      <c r="C944" s="422" t="s">
        <v>23</v>
      </c>
      <c r="D944" t="s">
        <v>15</v>
      </c>
      <c r="F944" s="5">
        <v>5</v>
      </c>
      <c r="G944" s="2">
        <f t="shared" si="16"/>
        <v>1.4210854715202004E-14</v>
      </c>
      <c r="J944" s="422"/>
      <c r="L944" s="5"/>
      <c r="M944" s="5"/>
    </row>
    <row r="945" spans="1:14">
      <c r="A945" s="81">
        <v>45930</v>
      </c>
      <c r="B945" s="421" t="s">
        <v>10</v>
      </c>
      <c r="C945" s="421" t="s">
        <v>172</v>
      </c>
      <c r="D945" t="s">
        <v>12</v>
      </c>
      <c r="E945" s="207">
        <v>8.3000000000000007</v>
      </c>
      <c r="F945" s="428"/>
      <c r="G945" s="2">
        <f t="shared" si="16"/>
        <v>8.3000000000000149</v>
      </c>
      <c r="J945" s="422"/>
      <c r="K945" t="s">
        <v>15</v>
      </c>
      <c r="L945" s="5">
        <v>5</v>
      </c>
      <c r="M945" s="5">
        <v>5</v>
      </c>
    </row>
    <row r="946" spans="1:14">
      <c r="B946" s="422"/>
      <c r="C946" s="422"/>
      <c r="D946" t="s">
        <v>13</v>
      </c>
      <c r="E946" s="20">
        <v>4</v>
      </c>
      <c r="F946" s="428"/>
      <c r="G946" s="2">
        <f t="shared" si="16"/>
        <v>12.300000000000015</v>
      </c>
      <c r="J946" s="421" t="s">
        <v>23</v>
      </c>
      <c r="K946" t="s">
        <v>12</v>
      </c>
      <c r="L946" s="5">
        <v>28</v>
      </c>
      <c r="M946" s="5">
        <v>28</v>
      </c>
    </row>
    <row r="947" spans="1:14">
      <c r="B947" s="422"/>
      <c r="C947" s="422"/>
      <c r="D947" t="s">
        <v>14</v>
      </c>
      <c r="E947" s="20">
        <v>60</v>
      </c>
      <c r="F947" s="428"/>
      <c r="G947" s="2">
        <f t="shared" si="16"/>
        <v>72.300000000000011</v>
      </c>
      <c r="J947" s="422"/>
      <c r="K947" t="s">
        <v>13</v>
      </c>
      <c r="L947" s="5">
        <v>8</v>
      </c>
      <c r="M947" s="5">
        <v>8</v>
      </c>
    </row>
    <row r="948" spans="1:14">
      <c r="B948" s="422"/>
      <c r="C948" s="422"/>
      <c r="D948" t="s">
        <v>15</v>
      </c>
      <c r="E948" s="20">
        <v>5</v>
      </c>
      <c r="F948" s="428"/>
      <c r="G948" s="2">
        <f t="shared" si="16"/>
        <v>77.300000000000011</v>
      </c>
      <c r="J948" s="422"/>
      <c r="K948" t="s">
        <v>14</v>
      </c>
      <c r="L948" s="5">
        <v>60</v>
      </c>
      <c r="M948" s="5">
        <v>60</v>
      </c>
    </row>
    <row r="949" spans="1:14">
      <c r="B949" s="422"/>
      <c r="C949" s="422"/>
      <c r="D949" t="s">
        <v>63</v>
      </c>
      <c r="E949" s="207">
        <v>10</v>
      </c>
      <c r="F949" s="428"/>
      <c r="G949" s="2">
        <f t="shared" si="16"/>
        <v>87.300000000000011</v>
      </c>
      <c r="J949" s="422"/>
      <c r="K949" t="s">
        <v>15</v>
      </c>
      <c r="L949" s="5">
        <v>5</v>
      </c>
      <c r="M949" s="5">
        <v>5</v>
      </c>
    </row>
    <row r="950" spans="1:14">
      <c r="A950" s="3">
        <v>45952</v>
      </c>
      <c r="B950" s="422">
        <v>31789</v>
      </c>
      <c r="C950" s="422" t="s">
        <v>172</v>
      </c>
      <c r="D950" t="s">
        <v>12</v>
      </c>
      <c r="E950" s="207"/>
      <c r="F950" s="207">
        <v>8.3000000000000007</v>
      </c>
      <c r="G950" s="2">
        <f t="shared" si="16"/>
        <v>79.000000000000014</v>
      </c>
      <c r="J950" s="422"/>
      <c r="L950" s="5"/>
      <c r="M950" s="5"/>
    </row>
    <row r="951" spans="1:14">
      <c r="A951" s="3">
        <v>45952</v>
      </c>
      <c r="B951" s="422">
        <v>31789</v>
      </c>
      <c r="C951" s="422" t="s">
        <v>172</v>
      </c>
      <c r="D951" t="s">
        <v>13</v>
      </c>
      <c r="E951" s="207"/>
      <c r="F951" s="20">
        <v>4</v>
      </c>
      <c r="G951" s="2">
        <f t="shared" si="16"/>
        <v>75.000000000000014</v>
      </c>
      <c r="J951" s="422"/>
      <c r="L951" s="5"/>
      <c r="M951" s="5"/>
    </row>
    <row r="952" spans="1:14">
      <c r="A952" s="3">
        <v>45952</v>
      </c>
      <c r="B952" s="422">
        <v>31789</v>
      </c>
      <c r="C952" s="422" t="s">
        <v>172</v>
      </c>
      <c r="D952" t="s">
        <v>14</v>
      </c>
      <c r="E952" s="207"/>
      <c r="F952" s="428">
        <v>44.6</v>
      </c>
      <c r="G952" s="2">
        <f t="shared" si="16"/>
        <v>30.400000000000013</v>
      </c>
      <c r="J952" s="422"/>
      <c r="L952" s="5"/>
      <c r="M952" s="5"/>
    </row>
    <row r="953" spans="1:14">
      <c r="A953" s="3">
        <v>45952</v>
      </c>
      <c r="B953" s="422">
        <v>31790</v>
      </c>
      <c r="C953" s="422" t="s">
        <v>172</v>
      </c>
      <c r="D953" t="s">
        <v>14</v>
      </c>
      <c r="E953" s="207"/>
      <c r="F953" s="428">
        <f>E947-F952</f>
        <v>15.399999999999999</v>
      </c>
      <c r="G953" s="2">
        <f t="shared" si="16"/>
        <v>15.000000000000014</v>
      </c>
      <c r="J953" s="422"/>
      <c r="L953" s="5"/>
      <c r="M953" s="5"/>
    </row>
    <row r="954" spans="1:14">
      <c r="A954" s="3">
        <v>45952</v>
      </c>
      <c r="B954" s="422">
        <v>31790</v>
      </c>
      <c r="C954" s="422" t="s">
        <v>172</v>
      </c>
      <c r="D954" t="s">
        <v>15</v>
      </c>
      <c r="E954" s="207"/>
      <c r="F954" s="20">
        <v>5</v>
      </c>
      <c r="G954" s="2">
        <f t="shared" si="16"/>
        <v>10.000000000000014</v>
      </c>
      <c r="J954" s="422"/>
      <c r="L954" s="5"/>
      <c r="M954" s="5"/>
    </row>
    <row r="955" spans="1:14">
      <c r="A955" s="3">
        <v>45952</v>
      </c>
      <c r="B955" s="422">
        <v>31790</v>
      </c>
      <c r="C955" s="422" t="s">
        <v>172</v>
      </c>
      <c r="D955" t="s">
        <v>63</v>
      </c>
      <c r="E955" s="207"/>
      <c r="F955" s="207">
        <v>10</v>
      </c>
      <c r="G955" s="2">
        <f t="shared" si="16"/>
        <v>1.4210854715202004E-14</v>
      </c>
      <c r="J955" s="422"/>
      <c r="L955" s="5"/>
      <c r="M955" s="5"/>
    </row>
    <row r="956" spans="1:14">
      <c r="A956" s="81">
        <v>45961</v>
      </c>
      <c r="B956" s="421" t="s">
        <v>10</v>
      </c>
      <c r="C956" s="421" t="s">
        <v>25</v>
      </c>
      <c r="D956" t="s">
        <v>12</v>
      </c>
      <c r="E956" s="5">
        <v>21.3</v>
      </c>
      <c r="F956" s="428"/>
      <c r="G956" s="2">
        <f t="shared" si="16"/>
        <v>21.300000000000015</v>
      </c>
      <c r="J956" s="421" t="s">
        <v>172</v>
      </c>
      <c r="K956" t="s">
        <v>12</v>
      </c>
      <c r="L956" s="207">
        <v>8.3000000000000007</v>
      </c>
      <c r="M956" s="207">
        <v>8.3000000000000007</v>
      </c>
    </row>
    <row r="957" spans="1:14">
      <c r="A957" s="70"/>
      <c r="B957" s="422"/>
      <c r="C957" s="422"/>
      <c r="D957" t="s">
        <v>13</v>
      </c>
      <c r="E957" s="5">
        <v>7</v>
      </c>
      <c r="F957" s="428"/>
      <c r="G957" s="2">
        <f t="shared" si="16"/>
        <v>28.300000000000015</v>
      </c>
      <c r="J957" s="422"/>
      <c r="K957" t="s">
        <v>13</v>
      </c>
      <c r="L957" s="20">
        <v>4</v>
      </c>
      <c r="M957" s="20">
        <v>4</v>
      </c>
    </row>
    <row r="958" spans="1:14">
      <c r="A958" s="70"/>
      <c r="B958" s="422"/>
      <c r="C958" s="422"/>
      <c r="D958" t="s">
        <v>14</v>
      </c>
      <c r="E958" s="20">
        <v>60</v>
      </c>
      <c r="F958" s="428"/>
      <c r="G958" s="2">
        <f t="shared" si="16"/>
        <v>88.300000000000011</v>
      </c>
      <c r="J958" s="422"/>
      <c r="K958" t="s">
        <v>14</v>
      </c>
      <c r="L958" s="20">
        <v>60</v>
      </c>
      <c r="M958">
        <v>44.6</v>
      </c>
      <c r="N958" s="20">
        <f>L958-M958</f>
        <v>15.399999999999999</v>
      </c>
    </row>
    <row r="959" spans="1:14">
      <c r="A959" s="70"/>
      <c r="B959" s="422"/>
      <c r="C959" s="422"/>
      <c r="D959" t="s">
        <v>15</v>
      </c>
      <c r="E959" s="20">
        <v>5</v>
      </c>
      <c r="F959" s="428"/>
      <c r="G959" s="2">
        <f t="shared" si="16"/>
        <v>93.300000000000011</v>
      </c>
      <c r="J959" s="422"/>
      <c r="K959" t="s">
        <v>15</v>
      </c>
      <c r="L959" s="20">
        <v>5</v>
      </c>
      <c r="N959">
        <v>5</v>
      </c>
    </row>
    <row r="960" spans="1:14">
      <c r="A960" s="3">
        <v>45979</v>
      </c>
      <c r="B960" s="422">
        <v>31955</v>
      </c>
      <c r="C960" s="422" t="s">
        <v>25</v>
      </c>
      <c r="D960" t="s">
        <v>12</v>
      </c>
      <c r="F960" s="5">
        <v>21.3</v>
      </c>
      <c r="G960" s="2">
        <f t="shared" si="16"/>
        <v>72.000000000000014</v>
      </c>
      <c r="J960" s="422"/>
      <c r="K960" t="s">
        <v>63</v>
      </c>
      <c r="L960" s="207">
        <v>10</v>
      </c>
      <c r="N960">
        <v>10</v>
      </c>
    </row>
    <row r="961" spans="1:15">
      <c r="A961" s="3">
        <v>45979</v>
      </c>
      <c r="B961" s="422">
        <v>31955</v>
      </c>
      <c r="C961" s="422" t="s">
        <v>25</v>
      </c>
      <c r="D961" t="s">
        <v>13</v>
      </c>
      <c r="F961" s="5">
        <v>7</v>
      </c>
      <c r="G961" s="2">
        <f t="shared" si="16"/>
        <v>65.000000000000014</v>
      </c>
      <c r="L961" s="5">
        <f>SUM(L938:L960)</f>
        <v>260.39999999999998</v>
      </c>
      <c r="M961" s="5">
        <f>SUM(M938:M960)</f>
        <v>230</v>
      </c>
      <c r="N961" s="20">
        <f>SUM(N958:N960)</f>
        <v>30.4</v>
      </c>
      <c r="O961" s="28">
        <f>M961+N961</f>
        <v>260.39999999999998</v>
      </c>
    </row>
    <row r="962" spans="1:15">
      <c r="A962" s="3">
        <v>45979</v>
      </c>
      <c r="B962" s="422">
        <v>31955</v>
      </c>
      <c r="C962" s="422" t="s">
        <v>25</v>
      </c>
      <c r="D962" t="s">
        <v>14</v>
      </c>
      <c r="F962" s="20">
        <v>60</v>
      </c>
      <c r="G962" s="2">
        <f t="shared" si="16"/>
        <v>5.0000000000000142</v>
      </c>
    </row>
    <row r="963" spans="1:15">
      <c r="A963" s="3">
        <v>45979</v>
      </c>
      <c r="B963" s="422">
        <v>31955</v>
      </c>
      <c r="C963" s="422" t="s">
        <v>25</v>
      </c>
      <c r="D963" t="s">
        <v>15</v>
      </c>
      <c r="F963" s="20">
        <v>5</v>
      </c>
      <c r="G963" s="2">
        <f t="shared" ref="G963:G977" si="17">+G962+E963-F963</f>
        <v>1.4210854715202004E-14</v>
      </c>
      <c r="J963" s="441" t="s">
        <v>442</v>
      </c>
      <c r="K963" s="441"/>
      <c r="L963" s="441"/>
    </row>
    <row r="964" spans="1:15">
      <c r="A964" s="81">
        <v>45991</v>
      </c>
      <c r="B964" s="421" t="s">
        <v>10</v>
      </c>
      <c r="C964" s="421" t="s">
        <v>26</v>
      </c>
      <c r="D964" t="s">
        <v>12</v>
      </c>
      <c r="E964" s="20">
        <v>25.8</v>
      </c>
      <c r="F964" s="428"/>
      <c r="G964" s="2">
        <f t="shared" si="17"/>
        <v>25.800000000000015</v>
      </c>
      <c r="I964" s="421">
        <v>2025</v>
      </c>
      <c r="J964" s="421" t="s">
        <v>26</v>
      </c>
      <c r="K964" t="s">
        <v>12</v>
      </c>
      <c r="L964" s="20">
        <v>25.8</v>
      </c>
    </row>
    <row r="965" spans="1:15">
      <c r="A965" s="70"/>
      <c r="B965" s="422"/>
      <c r="C965" s="422"/>
      <c r="D965" t="s">
        <v>13</v>
      </c>
      <c r="E965" s="20">
        <v>6</v>
      </c>
      <c r="F965" s="428"/>
      <c r="G965" s="2">
        <f t="shared" si="17"/>
        <v>31.800000000000015</v>
      </c>
      <c r="J965" s="422"/>
      <c r="K965" t="s">
        <v>13</v>
      </c>
      <c r="L965" s="20">
        <v>6</v>
      </c>
    </row>
    <row r="966" spans="1:15">
      <c r="A966" s="70"/>
      <c r="B966" s="422"/>
      <c r="C966" s="422"/>
      <c r="D966" t="s">
        <v>14</v>
      </c>
      <c r="E966" s="207">
        <v>60</v>
      </c>
      <c r="F966" s="428"/>
      <c r="G966" s="2">
        <f t="shared" si="17"/>
        <v>91.800000000000011</v>
      </c>
      <c r="J966" s="422"/>
      <c r="K966" t="s">
        <v>14</v>
      </c>
      <c r="L966" s="207">
        <v>60</v>
      </c>
    </row>
    <row r="967" spans="1:15">
      <c r="A967" s="70"/>
      <c r="B967" s="422"/>
      <c r="C967" s="422"/>
      <c r="D967" t="s">
        <v>15</v>
      </c>
      <c r="E967" s="207">
        <v>5</v>
      </c>
      <c r="F967" s="428"/>
      <c r="G967" s="2">
        <f t="shared" si="17"/>
        <v>96.800000000000011</v>
      </c>
      <c r="J967" s="422"/>
      <c r="K967" t="s">
        <v>15</v>
      </c>
      <c r="L967" s="207">
        <v>5</v>
      </c>
    </row>
    <row r="968" spans="1:15">
      <c r="A968" s="70">
        <v>46048</v>
      </c>
      <c r="B968" s="422">
        <v>32402</v>
      </c>
      <c r="C968" s="422" t="s">
        <v>26</v>
      </c>
      <c r="D968" t="s">
        <v>12</v>
      </c>
      <c r="E968" s="207"/>
      <c r="F968" s="428">
        <v>25.8</v>
      </c>
      <c r="G968" s="2">
        <f t="shared" si="17"/>
        <v>71.000000000000014</v>
      </c>
      <c r="J968" s="422"/>
      <c r="L968" s="207"/>
    </row>
    <row r="969" spans="1:15">
      <c r="A969" s="70">
        <v>46048</v>
      </c>
      <c r="B969" s="422">
        <v>32402</v>
      </c>
      <c r="C969" s="422" t="s">
        <v>26</v>
      </c>
      <c r="D969" t="s">
        <v>13</v>
      </c>
      <c r="E969" s="207"/>
      <c r="F969" s="428">
        <v>6</v>
      </c>
      <c r="G969" s="2">
        <f t="shared" si="17"/>
        <v>65.000000000000014</v>
      </c>
      <c r="J969" s="422"/>
      <c r="L969" s="207"/>
    </row>
    <row r="970" spans="1:15">
      <c r="A970" s="70">
        <v>46048</v>
      </c>
      <c r="B970" s="422">
        <v>32402</v>
      </c>
      <c r="C970" s="422" t="s">
        <v>26</v>
      </c>
      <c r="D970" t="s">
        <v>14</v>
      </c>
      <c r="E970" s="207"/>
      <c r="F970" s="428">
        <v>60</v>
      </c>
      <c r="G970" s="2">
        <f t="shared" si="17"/>
        <v>5.0000000000000142</v>
      </c>
      <c r="J970" s="422"/>
      <c r="L970" s="207"/>
    </row>
    <row r="971" spans="1:15">
      <c r="A971" s="70">
        <v>46048</v>
      </c>
      <c r="B971" s="422">
        <v>32402</v>
      </c>
      <c r="C971" s="422" t="s">
        <v>26</v>
      </c>
      <c r="D971" t="s">
        <v>15</v>
      </c>
      <c r="E971" s="207"/>
      <c r="F971" s="428">
        <v>5</v>
      </c>
      <c r="G971" s="2">
        <f t="shared" si="17"/>
        <v>1.4210854715202004E-14</v>
      </c>
      <c r="J971" s="422"/>
      <c r="L971" s="207"/>
    </row>
    <row r="972" spans="1:15">
      <c r="A972" s="81">
        <v>46022</v>
      </c>
      <c r="B972" s="374" t="s">
        <v>10</v>
      </c>
      <c r="C972" s="374" t="s">
        <v>27</v>
      </c>
      <c r="D972" s="373" t="s">
        <v>12</v>
      </c>
      <c r="E972" s="373">
        <v>26.9</v>
      </c>
      <c r="F972" s="428"/>
      <c r="G972" s="2">
        <f t="shared" si="17"/>
        <v>26.900000000000013</v>
      </c>
      <c r="J972" s="374" t="s">
        <v>27</v>
      </c>
      <c r="K972" s="373" t="s">
        <v>12</v>
      </c>
      <c r="L972" s="373">
        <v>26.9</v>
      </c>
    </row>
    <row r="973" spans="1:15">
      <c r="A973" s="81"/>
      <c r="B973" s="373"/>
      <c r="C973" s="373"/>
      <c r="D973" s="373" t="s">
        <v>13</v>
      </c>
      <c r="E973" s="373">
        <v>6</v>
      </c>
      <c r="F973" s="428"/>
      <c r="G973" s="2">
        <f t="shared" si="17"/>
        <v>32.900000000000013</v>
      </c>
      <c r="J973" s="373"/>
      <c r="K973" s="373" t="s">
        <v>13</v>
      </c>
      <c r="L973" s="373">
        <v>6</v>
      </c>
    </row>
    <row r="974" spans="1:15">
      <c r="A974" s="81"/>
      <c r="B974" s="373"/>
      <c r="C974" s="373"/>
      <c r="D974" s="373" t="s">
        <v>14</v>
      </c>
      <c r="E974" s="373">
        <v>60</v>
      </c>
      <c r="F974" s="428"/>
      <c r="G974" s="2">
        <f t="shared" si="17"/>
        <v>92.9</v>
      </c>
      <c r="J974" s="373"/>
      <c r="K974" s="373" t="s">
        <v>14</v>
      </c>
      <c r="L974" s="373">
        <v>60</v>
      </c>
    </row>
    <row r="975" spans="1:15">
      <c r="A975" s="373"/>
      <c r="B975" s="373"/>
      <c r="C975" s="373"/>
      <c r="D975" s="373" t="s">
        <v>15</v>
      </c>
      <c r="E975" s="373">
        <v>5</v>
      </c>
      <c r="F975" s="428"/>
      <c r="G975" s="2">
        <f t="shared" si="17"/>
        <v>97.9</v>
      </c>
      <c r="J975" s="373"/>
      <c r="K975" s="373" t="s">
        <v>15</v>
      </c>
      <c r="L975" s="373">
        <v>5</v>
      </c>
    </row>
    <row r="976" spans="1:15">
      <c r="A976" s="3">
        <v>46048</v>
      </c>
      <c r="B976" s="422">
        <v>32402</v>
      </c>
      <c r="C976" s="422" t="s">
        <v>27</v>
      </c>
      <c r="D976" t="s">
        <v>12</v>
      </c>
      <c r="F976" s="428">
        <v>26.9</v>
      </c>
      <c r="G976" s="2">
        <f t="shared" si="17"/>
        <v>71</v>
      </c>
      <c r="L976" s="114">
        <f>SUM(L964:L975)</f>
        <v>194.7</v>
      </c>
    </row>
    <row r="977" spans="1:12">
      <c r="A977" s="3">
        <v>46048</v>
      </c>
      <c r="B977" s="422">
        <v>32402</v>
      </c>
      <c r="C977" s="422" t="s">
        <v>27</v>
      </c>
      <c r="D977" t="s">
        <v>13</v>
      </c>
      <c r="F977" s="428">
        <v>6</v>
      </c>
      <c r="G977" s="2">
        <f t="shared" si="17"/>
        <v>65</v>
      </c>
    </row>
    <row r="978" spans="1:12">
      <c r="A978" s="3">
        <v>46048</v>
      </c>
      <c r="B978" s="422">
        <v>32402</v>
      </c>
      <c r="C978" s="422" t="s">
        <v>27</v>
      </c>
      <c r="D978" t="s">
        <v>14</v>
      </c>
      <c r="F978" s="428">
        <v>60</v>
      </c>
      <c r="G978" s="2">
        <f t="shared" ref="G978:G995" si="18">+G977+E978-F978</f>
        <v>5</v>
      </c>
    </row>
    <row r="979" spans="1:12">
      <c r="A979" s="3">
        <v>46048</v>
      </c>
      <c r="B979" s="422">
        <v>32402</v>
      </c>
      <c r="C979" s="422" t="s">
        <v>27</v>
      </c>
      <c r="D979" t="s">
        <v>15</v>
      </c>
      <c r="F979" s="428">
        <v>5</v>
      </c>
      <c r="G979" s="2">
        <f t="shared" si="18"/>
        <v>0</v>
      </c>
    </row>
    <row r="980" spans="1:12">
      <c r="A980" s="81">
        <v>46053</v>
      </c>
      <c r="B980" s="421" t="s">
        <v>10</v>
      </c>
      <c r="C980" s="421" t="s">
        <v>11</v>
      </c>
      <c r="D980" t="s">
        <v>12</v>
      </c>
      <c r="E980" s="20">
        <v>23.5</v>
      </c>
      <c r="F980" s="428"/>
      <c r="G980" s="2">
        <f t="shared" si="18"/>
        <v>23.5</v>
      </c>
    </row>
    <row r="981" spans="1:12">
      <c r="A981" s="70"/>
      <c r="B981" s="422"/>
      <c r="C981" s="422"/>
      <c r="D981" t="s">
        <v>13</v>
      </c>
      <c r="E981" s="20">
        <v>5</v>
      </c>
      <c r="F981" s="428"/>
      <c r="G981" s="2">
        <f t="shared" si="18"/>
        <v>28.5</v>
      </c>
    </row>
    <row r="982" spans="1:12">
      <c r="A982" s="70"/>
      <c r="B982" s="422"/>
      <c r="C982" s="422"/>
      <c r="D982" t="s">
        <v>14</v>
      </c>
      <c r="E982" s="207">
        <v>60</v>
      </c>
      <c r="F982" s="428"/>
      <c r="G982" s="2">
        <f t="shared" si="18"/>
        <v>88.5</v>
      </c>
      <c r="J982" s="421" t="s">
        <v>11</v>
      </c>
      <c r="K982" t="s">
        <v>12</v>
      </c>
      <c r="L982" s="20">
        <v>23.5</v>
      </c>
    </row>
    <row r="983" spans="1:12">
      <c r="A983" s="70"/>
      <c r="B983" s="422"/>
      <c r="C983" s="422"/>
      <c r="D983" t="s">
        <v>15</v>
      </c>
      <c r="E983" s="207">
        <v>5</v>
      </c>
      <c r="F983" s="428"/>
      <c r="G983" s="2">
        <f t="shared" si="18"/>
        <v>93.5</v>
      </c>
      <c r="J983" s="422"/>
      <c r="K983" t="s">
        <v>13</v>
      </c>
      <c r="L983" s="20">
        <v>5</v>
      </c>
    </row>
    <row r="984" spans="1:12">
      <c r="B984" s="422"/>
      <c r="C984" s="422"/>
      <c r="D984" t="s">
        <v>104</v>
      </c>
      <c r="E984" s="207">
        <v>10</v>
      </c>
      <c r="F984" s="428"/>
      <c r="G984" s="2">
        <f t="shared" si="18"/>
        <v>103.5</v>
      </c>
      <c r="J984" s="422"/>
      <c r="K984" t="s">
        <v>14</v>
      </c>
      <c r="L984" s="207">
        <v>60</v>
      </c>
    </row>
    <row r="985" spans="1:12">
      <c r="A985" s="3">
        <v>46105</v>
      </c>
      <c r="B985" s="422">
        <v>32881</v>
      </c>
      <c r="C985" s="422" t="s">
        <v>11</v>
      </c>
      <c r="D985" t="s">
        <v>12</v>
      </c>
      <c r="E985" s="207"/>
      <c r="F985" s="428">
        <v>23.5</v>
      </c>
      <c r="G985" s="2">
        <f t="shared" si="18"/>
        <v>80</v>
      </c>
      <c r="J985" s="422"/>
      <c r="L985" s="207"/>
    </row>
    <row r="986" spans="1:12">
      <c r="A986" s="3">
        <v>46105</v>
      </c>
      <c r="B986" s="422">
        <v>32881</v>
      </c>
      <c r="C986" s="422" t="s">
        <v>11</v>
      </c>
      <c r="D986" t="s">
        <v>13</v>
      </c>
      <c r="E986" s="207"/>
      <c r="F986" s="428">
        <v>5</v>
      </c>
      <c r="G986" s="2">
        <f t="shared" si="18"/>
        <v>75</v>
      </c>
      <c r="J986" s="422"/>
      <c r="L986" s="207"/>
    </row>
    <row r="987" spans="1:12">
      <c r="A987" s="3">
        <v>46105</v>
      </c>
      <c r="B987" s="422">
        <v>32881</v>
      </c>
      <c r="C987" s="422" t="s">
        <v>11</v>
      </c>
      <c r="D987" t="s">
        <v>14</v>
      </c>
      <c r="E987" s="207"/>
      <c r="F987" s="428">
        <v>60</v>
      </c>
      <c r="G987" s="2">
        <f t="shared" si="18"/>
        <v>15</v>
      </c>
      <c r="J987" s="422"/>
      <c r="L987" s="207"/>
    </row>
    <row r="988" spans="1:12">
      <c r="A988" s="3">
        <v>46105</v>
      </c>
      <c r="B988" s="422">
        <v>32881</v>
      </c>
      <c r="C988" s="422" t="s">
        <v>11</v>
      </c>
      <c r="D988" t="s">
        <v>15</v>
      </c>
      <c r="E988" s="207"/>
      <c r="F988" s="428">
        <v>5</v>
      </c>
      <c r="G988" s="2">
        <f t="shared" si="18"/>
        <v>10</v>
      </c>
      <c r="J988" s="422"/>
      <c r="L988" s="207"/>
    </row>
    <row r="989" spans="1:12">
      <c r="A989" s="3">
        <v>46105</v>
      </c>
      <c r="B989" s="422">
        <v>32881</v>
      </c>
      <c r="C989" s="422" t="s">
        <v>11</v>
      </c>
      <c r="D989" t="s">
        <v>104</v>
      </c>
      <c r="E989" s="207"/>
      <c r="F989" s="428">
        <v>10</v>
      </c>
      <c r="G989" s="2">
        <f t="shared" si="18"/>
        <v>0</v>
      </c>
      <c r="J989" s="422"/>
      <c r="L989" s="207"/>
    </row>
    <row r="990" spans="1:12">
      <c r="A990" s="31">
        <v>46081</v>
      </c>
      <c r="B990" s="421" t="s">
        <v>10</v>
      </c>
      <c r="C990" s="421" t="s">
        <v>17</v>
      </c>
      <c r="D990" t="s">
        <v>12</v>
      </c>
      <c r="E990" s="20">
        <v>16.7</v>
      </c>
      <c r="F990" s="428"/>
      <c r="G990" s="2">
        <f t="shared" si="18"/>
        <v>16.7</v>
      </c>
      <c r="J990" s="422"/>
      <c r="K990" t="s">
        <v>15</v>
      </c>
      <c r="L990" s="207">
        <v>5</v>
      </c>
    </row>
    <row r="991" spans="1:12">
      <c r="B991" s="422"/>
      <c r="C991" s="422"/>
      <c r="D991" t="s">
        <v>13</v>
      </c>
      <c r="E991" s="20">
        <v>10</v>
      </c>
      <c r="F991" s="428"/>
      <c r="G991" s="2">
        <f t="shared" si="18"/>
        <v>26.7</v>
      </c>
      <c r="J991" s="422"/>
      <c r="K991" t="s">
        <v>104</v>
      </c>
      <c r="L991" s="207">
        <v>10</v>
      </c>
    </row>
    <row r="992" spans="1:12">
      <c r="B992" s="422"/>
      <c r="C992" s="422"/>
      <c r="D992" t="s">
        <v>14</v>
      </c>
      <c r="E992" s="207">
        <v>56</v>
      </c>
      <c r="F992" s="428"/>
      <c r="G992" s="2">
        <f t="shared" si="18"/>
        <v>82.7</v>
      </c>
      <c r="J992" s="421" t="s">
        <v>17</v>
      </c>
      <c r="K992" t="s">
        <v>12</v>
      </c>
      <c r="L992" s="20">
        <v>16.7</v>
      </c>
    </row>
    <row r="993" spans="1:12">
      <c r="B993" s="422"/>
      <c r="C993" s="422"/>
      <c r="D993" t="s">
        <v>15</v>
      </c>
      <c r="E993" s="207">
        <v>5</v>
      </c>
      <c r="F993" s="428"/>
      <c r="G993" s="2">
        <f t="shared" si="18"/>
        <v>87.7</v>
      </c>
      <c r="J993" s="422"/>
      <c r="K993" t="s">
        <v>13</v>
      </c>
      <c r="L993" s="20">
        <v>10</v>
      </c>
    </row>
    <row r="994" spans="1:12">
      <c r="A994" s="3">
        <v>46105</v>
      </c>
      <c r="B994" s="422">
        <v>32881</v>
      </c>
      <c r="C994" s="422" t="s">
        <v>17</v>
      </c>
      <c r="D994" t="s">
        <v>12</v>
      </c>
      <c r="F994" s="428">
        <v>16.7</v>
      </c>
      <c r="G994" s="2">
        <f t="shared" si="18"/>
        <v>71</v>
      </c>
      <c r="J994" s="422"/>
      <c r="K994" t="s">
        <v>14</v>
      </c>
      <c r="L994" s="207">
        <v>56</v>
      </c>
    </row>
    <row r="995" spans="1:12">
      <c r="A995" s="3">
        <v>46105</v>
      </c>
      <c r="B995" s="422">
        <v>32881</v>
      </c>
      <c r="C995" s="422" t="s">
        <v>17</v>
      </c>
      <c r="D995" t="s">
        <v>13</v>
      </c>
      <c r="F995" s="428">
        <v>10</v>
      </c>
      <c r="G995" s="2">
        <f t="shared" si="18"/>
        <v>61</v>
      </c>
      <c r="J995" s="422"/>
      <c r="K995" t="s">
        <v>15</v>
      </c>
      <c r="L995" s="207">
        <v>5</v>
      </c>
    </row>
    <row r="996" spans="1:12">
      <c r="A996" s="3">
        <v>46105</v>
      </c>
      <c r="B996" s="422">
        <v>32881</v>
      </c>
      <c r="C996" s="422" t="s">
        <v>17</v>
      </c>
      <c r="D996" t="s">
        <v>14</v>
      </c>
      <c r="F996" s="428">
        <v>56</v>
      </c>
      <c r="G996" s="2">
        <f>+G995+E996-F996</f>
        <v>5</v>
      </c>
      <c r="L996" s="20">
        <f>SUM(L982:L995)</f>
        <v>191.2</v>
      </c>
    </row>
    <row r="997" spans="1:12">
      <c r="A997" s="3">
        <v>46105</v>
      </c>
      <c r="B997" s="422">
        <v>32881</v>
      </c>
      <c r="C997" s="422" t="s">
        <v>17</v>
      </c>
      <c r="D997" t="s">
        <v>15</v>
      </c>
      <c r="F997" s="428">
        <v>5</v>
      </c>
      <c r="G997" s="2">
        <f>+G996+E997-F997</f>
        <v>0</v>
      </c>
    </row>
    <row r="998" spans="1:12">
      <c r="A998" s="31">
        <v>46112</v>
      </c>
      <c r="B998" s="421" t="s">
        <v>10</v>
      </c>
      <c r="C998" s="421" t="s">
        <v>18</v>
      </c>
      <c r="D998" t="s">
        <v>12</v>
      </c>
      <c r="E998" s="207">
        <v>24.3</v>
      </c>
      <c r="F998" s="428"/>
      <c r="G998" s="2">
        <f>+G997+E998-F998</f>
        <v>24.3</v>
      </c>
    </row>
    <row r="999" spans="1:12">
      <c r="A999" s="31"/>
      <c r="B999" s="422"/>
      <c r="C999" s="422"/>
      <c r="D999" t="s">
        <v>13</v>
      </c>
      <c r="E999" s="207">
        <v>6</v>
      </c>
      <c r="F999" s="428"/>
      <c r="G999" s="2">
        <f>+G998+E999-F999</f>
        <v>30.3</v>
      </c>
    </row>
    <row r="1000" spans="1:12">
      <c r="B1000" s="422"/>
      <c r="C1000" s="422"/>
      <c r="D1000" t="s">
        <v>14</v>
      </c>
      <c r="E1000" s="207">
        <v>60</v>
      </c>
      <c r="F1000" s="428"/>
      <c r="G1000" s="2">
        <f>+G999+E1000-F1000</f>
        <v>90.3</v>
      </c>
    </row>
    <row r="1001" spans="1:12">
      <c r="B1001" s="422"/>
      <c r="C1001" s="422"/>
      <c r="D1001" t="s">
        <v>15</v>
      </c>
      <c r="E1001" s="207">
        <v>5</v>
      </c>
      <c r="F1001" s="428"/>
      <c r="G1001" s="2">
        <f>+G1000+E1001-F1001</f>
        <v>95.3</v>
      </c>
    </row>
    <row r="1002" spans="1:12">
      <c r="B1002" s="422"/>
      <c r="C1002" s="422"/>
      <c r="F1002" s="428"/>
      <c r="G1002" s="2">
        <f>+G1001+E1002-F1002</f>
        <v>95.3</v>
      </c>
    </row>
    <row r="1003" spans="1:12">
      <c r="B1003" s="422"/>
      <c r="C1003" s="422"/>
      <c r="F1003" s="428"/>
      <c r="G1003" s="2">
        <f>+G1002+E1003-F1003</f>
        <v>95.3</v>
      </c>
    </row>
    <row r="1004" spans="1:12">
      <c r="B1004" s="422"/>
      <c r="C1004" s="422"/>
      <c r="F1004" s="428"/>
      <c r="G1004" s="2">
        <f>+G1003+E1004-F1004</f>
        <v>95.3</v>
      </c>
    </row>
    <row r="1005" spans="1:12">
      <c r="B1005" s="422"/>
      <c r="C1005" s="422"/>
      <c r="F1005" s="428"/>
      <c r="G1005" s="2">
        <f>+G1004+E1005-F1005</f>
        <v>95.3</v>
      </c>
    </row>
    <row r="1006" spans="1:12">
      <c r="B1006" s="422"/>
      <c r="C1006" s="422"/>
      <c r="F1006" s="428"/>
      <c r="G1006" s="2">
        <f>+G1005+E1006-F1006</f>
        <v>95.3</v>
      </c>
    </row>
    <row r="1007" spans="1:12">
      <c r="B1007" s="422"/>
      <c r="C1007" s="422"/>
      <c r="F1007" s="428"/>
      <c r="G1007" s="2">
        <f>+G1006+E1007-F1007</f>
        <v>95.3</v>
      </c>
    </row>
    <row r="1008" spans="1:12">
      <c r="B1008" s="422"/>
      <c r="C1008" s="422"/>
      <c r="F1008" s="428"/>
      <c r="G1008" s="2">
        <f>+G1007+E1008-F1008</f>
        <v>95.3</v>
      </c>
    </row>
    <row r="1009" spans="2:7">
      <c r="B1009" s="422"/>
      <c r="C1009" s="422"/>
      <c r="F1009" s="428"/>
      <c r="G1009" s="2">
        <f>+G1008+E1009-F1009</f>
        <v>95.3</v>
      </c>
    </row>
    <row r="1010" spans="2:7">
      <c r="B1010" s="422"/>
      <c r="C1010" s="422"/>
      <c r="F1010" s="428"/>
      <c r="G1010" s="2">
        <f>+G1009+E1010-F1010</f>
        <v>95.3</v>
      </c>
    </row>
    <row r="1011" spans="2:7">
      <c r="B1011" s="422"/>
      <c r="C1011" s="422"/>
      <c r="F1011" s="428"/>
      <c r="G1011" s="2">
        <f>+G1010+E1011-F1011</f>
        <v>95.3</v>
      </c>
    </row>
    <row r="1012" spans="2:7">
      <c r="B1012" s="422"/>
      <c r="C1012" s="422"/>
      <c r="F1012" s="428"/>
      <c r="G1012" s="2">
        <f>+G1011+E1012-F1012</f>
        <v>95.3</v>
      </c>
    </row>
    <row r="1013" spans="2:7">
      <c r="B1013" s="422"/>
      <c r="C1013" s="422"/>
      <c r="F1013" s="428"/>
      <c r="G1013" s="2">
        <f>+G1012+E1013-F1013</f>
        <v>95.3</v>
      </c>
    </row>
    <row r="1014" spans="2:7">
      <c r="B1014" s="422"/>
      <c r="C1014" s="422"/>
      <c r="F1014" s="428"/>
      <c r="G1014" s="2">
        <f>+G1013+E1014-F1014</f>
        <v>95.3</v>
      </c>
    </row>
    <row r="1015" spans="2:7">
      <c r="B1015" s="422"/>
      <c r="C1015" s="422"/>
      <c r="F1015" s="428"/>
      <c r="G1015" s="2">
        <f>+G1014+E1015-F1015</f>
        <v>95.3</v>
      </c>
    </row>
    <row r="1016" spans="2:7">
      <c r="B1016" s="422"/>
      <c r="C1016" s="422"/>
      <c r="F1016" s="428"/>
      <c r="G1016" s="2">
        <f>+G1015+E1016-F1016</f>
        <v>95.3</v>
      </c>
    </row>
    <row r="1017" spans="2:7">
      <c r="B1017" s="422"/>
      <c r="C1017" s="422"/>
      <c r="F1017" s="428"/>
      <c r="G1017" s="2">
        <f>+G1016+E1017-F1017</f>
        <v>95.3</v>
      </c>
    </row>
    <row r="1018" spans="2:7">
      <c r="B1018" s="422"/>
      <c r="C1018" s="422"/>
      <c r="F1018" s="428"/>
      <c r="G1018" s="2">
        <f>+G1017+E1018-F1018</f>
        <v>95.3</v>
      </c>
    </row>
    <row r="1019" spans="2:7">
      <c r="B1019" s="422"/>
      <c r="C1019" s="422"/>
      <c r="F1019" s="428"/>
      <c r="G1019" s="2">
        <f>+G1018+E1019-F1019</f>
        <v>95.3</v>
      </c>
    </row>
    <row r="1020" spans="2:7">
      <c r="B1020" s="422"/>
      <c r="C1020" s="422"/>
      <c r="F1020" s="428"/>
      <c r="G1020" s="2">
        <f>+G1019+E1020-F1020</f>
        <v>95.3</v>
      </c>
    </row>
    <row r="1021" spans="2:7">
      <c r="B1021" s="422"/>
      <c r="C1021" s="422"/>
      <c r="F1021" s="428"/>
      <c r="G1021" s="2">
        <f>+G1020+E1021-F1021</f>
        <v>95.3</v>
      </c>
    </row>
    <row r="1022" spans="2:7">
      <c r="B1022" s="422"/>
      <c r="C1022" s="422"/>
      <c r="F1022" s="428"/>
      <c r="G1022" s="2">
        <f>+G1021+E1022-F1022</f>
        <v>95.3</v>
      </c>
    </row>
    <row r="1023" spans="2:7">
      <c r="B1023" s="422"/>
      <c r="C1023" s="422"/>
      <c r="F1023" s="428"/>
      <c r="G1023" s="2">
        <f>+G1022+E1023-F1023</f>
        <v>95.3</v>
      </c>
    </row>
    <row r="1024" spans="2:7">
      <c r="B1024" s="422"/>
      <c r="C1024" s="422"/>
      <c r="F1024" s="428"/>
      <c r="G1024" s="2">
        <f>+G1023+E1024-F1024</f>
        <v>95.3</v>
      </c>
    </row>
    <row r="1025" spans="2:7">
      <c r="B1025" s="422"/>
      <c r="C1025" s="422"/>
      <c r="F1025" s="428"/>
      <c r="G1025" s="2">
        <f>+G1024+E1025-F1025</f>
        <v>95.3</v>
      </c>
    </row>
    <row r="1026" spans="2:7">
      <c r="B1026" s="422"/>
      <c r="C1026" s="422"/>
      <c r="F1026" s="428"/>
      <c r="G1026" s="2">
        <f>+G1025+E1026-F1026</f>
        <v>95.3</v>
      </c>
    </row>
    <row r="1027" spans="2:7">
      <c r="B1027" s="422"/>
      <c r="C1027" s="422"/>
      <c r="F1027" s="428"/>
      <c r="G1027" s="2">
        <f>+G1026+E1027-F1027</f>
        <v>95.3</v>
      </c>
    </row>
    <row r="1028" spans="2:7">
      <c r="B1028" s="422"/>
      <c r="C1028" s="422"/>
      <c r="F1028" s="428"/>
      <c r="G1028" s="2">
        <f>+G1027+E1028-F1028</f>
        <v>95.3</v>
      </c>
    </row>
    <row r="1029" spans="2:7">
      <c r="B1029" s="422"/>
      <c r="C1029" s="422"/>
      <c r="F1029" s="428"/>
      <c r="G1029" s="2">
        <f>+G1028+E1029-F1029</f>
        <v>95.3</v>
      </c>
    </row>
    <row r="1030" spans="2:7">
      <c r="B1030" s="422"/>
      <c r="C1030" s="422"/>
      <c r="F1030" s="428"/>
      <c r="G1030" s="2">
        <f>+G1029+E1030-F1030</f>
        <v>95.3</v>
      </c>
    </row>
    <row r="1031" spans="2:7">
      <c r="B1031" s="422"/>
      <c r="C1031" s="422"/>
      <c r="F1031" s="428"/>
      <c r="G1031" s="2">
        <f>+G1030+E1031-F1031</f>
        <v>95.3</v>
      </c>
    </row>
    <row r="1032" spans="2:7">
      <c r="B1032" s="422"/>
      <c r="C1032" s="422"/>
      <c r="F1032" s="428"/>
      <c r="G1032" s="2">
        <f>+G1031+E1032-F1032</f>
        <v>95.3</v>
      </c>
    </row>
    <row r="1033" spans="2:7">
      <c r="B1033" s="422"/>
      <c r="C1033" s="422"/>
      <c r="F1033" s="428"/>
      <c r="G1033" s="2">
        <f>+G1032+E1033-F1033</f>
        <v>95.3</v>
      </c>
    </row>
    <row r="1034" spans="2:7">
      <c r="B1034" s="422"/>
      <c r="C1034" s="422"/>
      <c r="F1034" s="428"/>
      <c r="G1034" s="2">
        <f>+G1033+E1034-F1034</f>
        <v>95.3</v>
      </c>
    </row>
    <row r="1035" spans="2:7">
      <c r="B1035" s="422"/>
      <c r="C1035" s="422"/>
      <c r="F1035" s="428"/>
      <c r="G1035" s="2">
        <f>+G1034+E1035-F1035</f>
        <v>95.3</v>
      </c>
    </row>
    <row r="1036" spans="2:7">
      <c r="B1036" s="422"/>
      <c r="C1036" s="422"/>
      <c r="F1036" s="428"/>
      <c r="G1036" s="2">
        <f>+G1035+E1036-F1036</f>
        <v>95.3</v>
      </c>
    </row>
    <row r="1037" spans="2:7">
      <c r="B1037" s="422"/>
      <c r="C1037" s="422"/>
      <c r="F1037" s="428"/>
      <c r="G1037" s="2">
        <f>+G1036+E1037-F1037</f>
        <v>95.3</v>
      </c>
    </row>
    <row r="1038" spans="2:7">
      <c r="B1038" s="422"/>
      <c r="C1038" s="422"/>
      <c r="F1038" s="428"/>
      <c r="G1038" s="2">
        <f>+G1037+E1038-F1038</f>
        <v>95.3</v>
      </c>
    </row>
    <row r="1039" spans="2:7">
      <c r="B1039" s="422"/>
      <c r="C1039" s="422"/>
      <c r="F1039" s="428"/>
      <c r="G1039" s="2">
        <f>+G1038+E1039-F1039</f>
        <v>95.3</v>
      </c>
    </row>
    <row r="1040" spans="2:7">
      <c r="B1040" s="422"/>
      <c r="C1040" s="422"/>
      <c r="F1040" s="428"/>
      <c r="G1040" s="2">
        <f>+G1039+E1040-F1040</f>
        <v>95.3</v>
      </c>
    </row>
    <row r="1041" spans="2:7">
      <c r="B1041" s="422"/>
      <c r="C1041" s="422"/>
      <c r="F1041" s="428"/>
      <c r="G1041" s="2">
        <f>+G1040+E1041-F1041</f>
        <v>95.3</v>
      </c>
    </row>
    <row r="1042" spans="2:7">
      <c r="B1042" s="422"/>
      <c r="C1042" s="422"/>
      <c r="F1042" s="428"/>
      <c r="G1042" s="2">
        <f>+G1041+E1042-F1042</f>
        <v>95.3</v>
      </c>
    </row>
    <row r="1043" spans="2:7">
      <c r="B1043" s="422"/>
      <c r="C1043" s="422"/>
      <c r="F1043" s="428"/>
      <c r="G1043" s="2">
        <f>+G1042+E1043-F1043</f>
        <v>95.3</v>
      </c>
    </row>
    <row r="1044" spans="2:7">
      <c r="B1044" s="422"/>
      <c r="C1044" s="422"/>
      <c r="F1044" s="428"/>
      <c r="G1044" s="2">
        <f>+G1043+E1044-F1044</f>
        <v>95.3</v>
      </c>
    </row>
    <row r="1045" spans="2:7">
      <c r="B1045" s="422"/>
      <c r="C1045" s="422"/>
      <c r="F1045" s="428"/>
      <c r="G1045" s="2">
        <f>+G1044+E1045-F1045</f>
        <v>95.3</v>
      </c>
    </row>
    <row r="1046" spans="2:7">
      <c r="B1046" s="422"/>
      <c r="C1046" s="422"/>
      <c r="F1046" s="428"/>
      <c r="G1046" s="2">
        <f>+G1045+E1046-F1046</f>
        <v>95.3</v>
      </c>
    </row>
    <row r="1047" spans="2:7">
      <c r="B1047" s="422"/>
      <c r="C1047" s="422"/>
      <c r="F1047" s="428"/>
      <c r="G1047" s="2">
        <f>+G1046+E1047-F1047</f>
        <v>95.3</v>
      </c>
    </row>
    <row r="1048" spans="2:7">
      <c r="B1048" s="422"/>
      <c r="C1048" s="422"/>
      <c r="F1048" s="428"/>
      <c r="G1048" s="2">
        <f>+G1047+E1048-F1048</f>
        <v>95.3</v>
      </c>
    </row>
    <row r="1049" spans="2:7">
      <c r="B1049" s="422"/>
      <c r="C1049" s="422"/>
      <c r="F1049" s="428"/>
      <c r="G1049" s="2">
        <f>+G1048+E1049-F1049</f>
        <v>95.3</v>
      </c>
    </row>
    <row r="1050" spans="2:7">
      <c r="B1050" s="422"/>
      <c r="C1050" s="422"/>
      <c r="F1050" s="428"/>
      <c r="G1050" s="2">
        <f>+G1049+E1050-F1050</f>
        <v>95.3</v>
      </c>
    </row>
    <row r="1051" spans="2:7">
      <c r="B1051" s="422"/>
      <c r="C1051" s="422"/>
      <c r="F1051" s="428"/>
      <c r="G1051" s="2">
        <f>+G1050+E1051-F1051</f>
        <v>95.3</v>
      </c>
    </row>
    <row r="1052" spans="2:7">
      <c r="B1052" s="422"/>
      <c r="C1052" s="422"/>
      <c r="F1052" s="428"/>
      <c r="G1052" s="2">
        <f>+G1051+E1052-F1052</f>
        <v>95.3</v>
      </c>
    </row>
    <row r="1053" spans="2:7">
      <c r="B1053" s="422"/>
      <c r="C1053" s="422"/>
      <c r="F1053" s="428"/>
      <c r="G1053" s="2">
        <f>+G1052+E1053-F1053</f>
        <v>95.3</v>
      </c>
    </row>
    <row r="1054" spans="2:7">
      <c r="B1054" s="422"/>
      <c r="C1054" s="422"/>
      <c r="F1054" s="428"/>
      <c r="G1054" s="2">
        <f>+G1053+E1054-F1054</f>
        <v>95.3</v>
      </c>
    </row>
    <row r="1055" spans="2:7">
      <c r="B1055" s="422"/>
      <c r="C1055" s="422"/>
      <c r="F1055" s="428"/>
      <c r="G1055" s="2">
        <f>+G1054+E1055-F1055</f>
        <v>95.3</v>
      </c>
    </row>
    <row r="1056" spans="2:7">
      <c r="B1056" s="422"/>
      <c r="C1056" s="422"/>
      <c r="F1056" s="428"/>
      <c r="G1056" s="2">
        <f>+G1055+E1056-F1056</f>
        <v>95.3</v>
      </c>
    </row>
    <row r="1057" spans="2:7">
      <c r="B1057" s="422"/>
      <c r="C1057" s="422"/>
      <c r="F1057" s="428"/>
      <c r="G1057" s="2">
        <f>+G1056+E1057-F1057</f>
        <v>95.3</v>
      </c>
    </row>
    <row r="1058" spans="2:7">
      <c r="B1058" s="422"/>
      <c r="C1058" s="422"/>
      <c r="F1058" s="428"/>
      <c r="G1058" s="2">
        <f>+G1057+E1058-F1058</f>
        <v>95.3</v>
      </c>
    </row>
    <row r="1059" spans="2:7">
      <c r="B1059" s="422"/>
      <c r="C1059" s="422"/>
      <c r="F1059" s="428"/>
      <c r="G1059" s="2">
        <f>+G1058+E1059-F1059</f>
        <v>95.3</v>
      </c>
    </row>
    <row r="1060" spans="2:7">
      <c r="B1060" s="422"/>
      <c r="C1060" s="422"/>
      <c r="F1060" s="428"/>
      <c r="G1060" s="2">
        <f>+G1059+E1060-F1060</f>
        <v>95.3</v>
      </c>
    </row>
    <row r="1061" spans="2:7">
      <c r="B1061" s="422"/>
      <c r="C1061" s="422"/>
      <c r="F1061" s="428"/>
      <c r="G1061" s="2">
        <f>+G1060+E1061-F1061</f>
        <v>95.3</v>
      </c>
    </row>
    <row r="1062" spans="2:7">
      <c r="B1062" s="422"/>
      <c r="C1062" s="422"/>
      <c r="F1062" s="428"/>
      <c r="G1062" s="2">
        <f>+G1061+E1062-F1062</f>
        <v>95.3</v>
      </c>
    </row>
    <row r="1063" spans="2:7">
      <c r="B1063" s="422"/>
      <c r="C1063" s="422"/>
      <c r="F1063" s="428"/>
      <c r="G1063" s="2">
        <f>+G1062+E1063-F1063</f>
        <v>95.3</v>
      </c>
    </row>
    <row r="1064" spans="2:7">
      <c r="B1064" s="422"/>
      <c r="C1064" s="422"/>
      <c r="F1064" s="428"/>
      <c r="G1064" s="2">
        <f>+G1063+E1064-F1064</f>
        <v>95.3</v>
      </c>
    </row>
    <row r="1065" spans="2:7">
      <c r="B1065" s="422"/>
      <c r="C1065" s="422"/>
      <c r="F1065" s="428"/>
      <c r="G1065" s="2">
        <f>+G1064+E1065-F1065</f>
        <v>95.3</v>
      </c>
    </row>
    <row r="1066" spans="2:7">
      <c r="B1066" s="422"/>
      <c r="C1066" s="422"/>
      <c r="F1066" s="428"/>
      <c r="G1066" s="2">
        <f>+G1065+E1066-F1066</f>
        <v>95.3</v>
      </c>
    </row>
    <row r="1067" spans="2:7">
      <c r="B1067" s="422"/>
      <c r="C1067" s="422"/>
      <c r="F1067" s="428"/>
      <c r="G1067" s="2">
        <f>+G1066+E1067-F1067</f>
        <v>95.3</v>
      </c>
    </row>
    <row r="1068" spans="2:7">
      <c r="B1068" s="422"/>
      <c r="C1068" s="422"/>
      <c r="F1068" s="428"/>
      <c r="G1068" s="2">
        <f>+G1067+E1068-F1068</f>
        <v>95.3</v>
      </c>
    </row>
    <row r="1069" spans="2:7">
      <c r="B1069" s="422"/>
      <c r="C1069" s="422"/>
      <c r="F1069" s="428"/>
      <c r="G1069" s="2">
        <f>+G1068+E1069-F1069</f>
        <v>95.3</v>
      </c>
    </row>
    <row r="1070" spans="2:7">
      <c r="B1070" s="422"/>
      <c r="C1070" s="422"/>
      <c r="F1070" s="428"/>
      <c r="G1070" s="2">
        <f>+G1069+E1070-F1070</f>
        <v>95.3</v>
      </c>
    </row>
    <row r="1071" spans="2:7">
      <c r="B1071" s="422"/>
      <c r="C1071" s="422"/>
      <c r="F1071" s="428"/>
      <c r="G1071" s="2">
        <f>+G1070+E1071-F1071</f>
        <v>95.3</v>
      </c>
    </row>
    <row r="1072" spans="2:7">
      <c r="B1072" s="422"/>
      <c r="C1072" s="422"/>
      <c r="F1072" s="428"/>
      <c r="G1072" s="2">
        <f>+G1071+E1072-F1072</f>
        <v>95.3</v>
      </c>
    </row>
    <row r="1073" spans="2:7">
      <c r="B1073" s="422"/>
      <c r="C1073" s="422"/>
      <c r="F1073" s="428"/>
      <c r="G1073" s="2">
        <f>+G1072+E1073-F1073</f>
        <v>95.3</v>
      </c>
    </row>
    <row r="1074" spans="2:7">
      <c r="B1074" s="422"/>
      <c r="C1074" s="422"/>
      <c r="F1074" s="428"/>
      <c r="G1074" s="2">
        <f>+G1073+E1074-F1074</f>
        <v>95.3</v>
      </c>
    </row>
    <row r="1075" spans="2:7">
      <c r="B1075" s="422"/>
      <c r="C1075" s="422"/>
      <c r="F1075" s="428"/>
      <c r="G1075" s="2">
        <f>+G1074+E1075-F1075</f>
        <v>95.3</v>
      </c>
    </row>
    <row r="1076" spans="2:7">
      <c r="B1076" s="422"/>
      <c r="C1076" s="422"/>
      <c r="F1076" s="428"/>
      <c r="G1076" s="2">
        <f>+G1075+E1076-F1076</f>
        <v>95.3</v>
      </c>
    </row>
    <row r="1077" spans="2:7">
      <c r="B1077" s="422"/>
      <c r="C1077" s="422"/>
      <c r="F1077" s="428"/>
      <c r="G1077" s="2">
        <f>+G1076+E1077-F1077</f>
        <v>95.3</v>
      </c>
    </row>
    <row r="1078" spans="2:7">
      <c r="B1078" s="422"/>
      <c r="C1078" s="422"/>
      <c r="F1078" s="428"/>
      <c r="G1078" s="2">
        <f>+G1077+E1078-F1078</f>
        <v>95.3</v>
      </c>
    </row>
    <row r="1079" spans="2:7">
      <c r="B1079" s="422"/>
      <c r="C1079" s="422"/>
      <c r="F1079" s="428"/>
      <c r="G1079" s="2">
        <f>+G1078+E1079-F1079</f>
        <v>95.3</v>
      </c>
    </row>
    <row r="1080" spans="2:7">
      <c r="B1080" s="422"/>
      <c r="C1080" s="422"/>
      <c r="F1080" s="428"/>
      <c r="G1080" s="2">
        <f>+G1079+E1080-F1080</f>
        <v>95.3</v>
      </c>
    </row>
    <row r="1081" spans="2:7">
      <c r="B1081" s="422"/>
      <c r="C1081" s="422"/>
      <c r="F1081" s="428"/>
      <c r="G1081" s="2">
        <f>+G1080+E1081-F1081</f>
        <v>95.3</v>
      </c>
    </row>
    <row r="1082" spans="2:7">
      <c r="B1082" s="422"/>
      <c r="C1082" s="422"/>
      <c r="F1082" s="428"/>
      <c r="G1082" s="2">
        <f>+G1081+E1082-F1082</f>
        <v>95.3</v>
      </c>
    </row>
    <row r="1083" spans="2:7">
      <c r="B1083" s="422"/>
      <c r="C1083" s="422"/>
      <c r="F1083" s="428"/>
      <c r="G1083" s="2">
        <f>+G1082+E1083-F1083</f>
        <v>95.3</v>
      </c>
    </row>
    <row r="1084" spans="2:7">
      <c r="B1084" s="422"/>
      <c r="C1084" s="422"/>
      <c r="F1084" s="428"/>
      <c r="G1084" s="2">
        <f>+G1083+E1084-F1084</f>
        <v>95.3</v>
      </c>
    </row>
    <row r="1085" spans="2:7">
      <c r="B1085" s="422"/>
      <c r="C1085" s="422"/>
      <c r="F1085" s="428"/>
      <c r="G1085" s="2">
        <f>+G1084+E1085-F1085</f>
        <v>95.3</v>
      </c>
    </row>
    <row r="1086" spans="2:7">
      <c r="B1086" s="422"/>
      <c r="C1086" s="422"/>
      <c r="F1086" s="428"/>
      <c r="G1086" s="2">
        <f>+G1085+E1086-F1086</f>
        <v>95.3</v>
      </c>
    </row>
    <row r="1087" spans="2:7">
      <c r="B1087" s="422"/>
      <c r="C1087" s="422"/>
      <c r="F1087" s="428"/>
      <c r="G1087" s="2">
        <f>+G1086+E1087-F1087</f>
        <v>95.3</v>
      </c>
    </row>
    <row r="1088" spans="2:7">
      <c r="B1088" s="422"/>
      <c r="C1088" s="422"/>
      <c r="F1088" s="428"/>
      <c r="G1088" s="2">
        <f>+G1087+E1088-F1088</f>
        <v>95.3</v>
      </c>
    </row>
    <row r="1089" spans="2:7">
      <c r="B1089" s="422"/>
      <c r="C1089" s="422"/>
      <c r="F1089" s="428"/>
      <c r="G1089" s="2">
        <f>+G1088+E1089-F1089</f>
        <v>95.3</v>
      </c>
    </row>
    <row r="1090" spans="2:7">
      <c r="B1090" s="422"/>
      <c r="C1090" s="422"/>
      <c r="F1090" s="428"/>
      <c r="G1090" s="2">
        <f>+G1089+E1090-F1090</f>
        <v>95.3</v>
      </c>
    </row>
    <row r="1091" spans="2:7">
      <c r="B1091" s="422"/>
      <c r="C1091" s="422"/>
      <c r="F1091" s="428"/>
      <c r="G1091" s="2">
        <f>+G1090+E1091-F1091</f>
        <v>95.3</v>
      </c>
    </row>
    <row r="1092" spans="2:7">
      <c r="B1092" s="422"/>
      <c r="C1092" s="422"/>
      <c r="F1092" s="428"/>
      <c r="G1092" s="2">
        <f>+G1091+E1092-F1092</f>
        <v>95.3</v>
      </c>
    </row>
    <row r="1093" spans="2:7">
      <c r="B1093" s="422"/>
      <c r="C1093" s="422"/>
      <c r="F1093" s="428"/>
      <c r="G1093" s="2">
        <f>+G1092+E1093-F1093</f>
        <v>95.3</v>
      </c>
    </row>
    <row r="1094" spans="2:7">
      <c r="B1094" s="422"/>
      <c r="C1094" s="422"/>
      <c r="F1094" s="428"/>
      <c r="G1094" s="2">
        <f>+G1093+E1094-F1094</f>
        <v>95.3</v>
      </c>
    </row>
    <row r="1095" spans="2:7">
      <c r="B1095" s="422"/>
      <c r="C1095" s="422"/>
      <c r="F1095" s="428"/>
      <c r="G1095" s="2">
        <f>+G1094+E1095-F1095</f>
        <v>95.3</v>
      </c>
    </row>
    <row r="1096" spans="2:7">
      <c r="B1096" s="422"/>
      <c r="C1096" s="422"/>
      <c r="F1096" s="428"/>
      <c r="G1096" s="2">
        <f>+G1095+E1096-F1096</f>
        <v>95.3</v>
      </c>
    </row>
    <row r="1097" spans="2:7">
      <c r="B1097" s="422"/>
      <c r="C1097" s="422"/>
      <c r="F1097" s="428"/>
      <c r="G1097" s="2">
        <f>+G1096+E1097-F1097</f>
        <v>95.3</v>
      </c>
    </row>
    <row r="1098" spans="2:7">
      <c r="B1098" s="422"/>
      <c r="C1098" s="422"/>
      <c r="F1098" s="428"/>
      <c r="G1098" s="2">
        <f>+G1097+E1098-F1098</f>
        <v>95.3</v>
      </c>
    </row>
    <row r="1099" spans="2:7">
      <c r="B1099" s="422"/>
      <c r="C1099" s="422"/>
      <c r="F1099" s="428"/>
      <c r="G1099" s="2">
        <f>+G1098+E1099-F1099</f>
        <v>95.3</v>
      </c>
    </row>
    <row r="1100" spans="2:7">
      <c r="B1100" s="422"/>
      <c r="C1100" s="422"/>
      <c r="F1100" s="428"/>
      <c r="G1100" s="2">
        <f>+G1099+E1100-F1100</f>
        <v>95.3</v>
      </c>
    </row>
    <row r="1101" spans="2:7">
      <c r="B1101" s="422"/>
      <c r="C1101" s="422"/>
      <c r="F1101" s="428"/>
      <c r="G1101" s="2">
        <f>+G1100+E1101-F1101</f>
        <v>95.3</v>
      </c>
    </row>
    <row r="1102" spans="2:7">
      <c r="B1102" s="422"/>
      <c r="C1102" s="422"/>
      <c r="F1102" s="428"/>
      <c r="G1102" s="2">
        <f>+G1101+E1102-F1102</f>
        <v>95.3</v>
      </c>
    </row>
    <row r="1103" spans="2:7">
      <c r="B1103" s="422"/>
      <c r="C1103" s="422"/>
      <c r="F1103" s="428"/>
      <c r="G1103" s="2">
        <f>+G1102+E1103-F1103</f>
        <v>95.3</v>
      </c>
    </row>
    <row r="1104" spans="2:7">
      <c r="B1104" s="422"/>
      <c r="C1104" s="422"/>
      <c r="F1104" s="428"/>
      <c r="G1104" s="2">
        <f>+G1103+E1104-F1104</f>
        <v>95.3</v>
      </c>
    </row>
    <row r="1105" spans="2:7">
      <c r="B1105" s="422"/>
      <c r="C1105" s="422"/>
      <c r="F1105" s="428"/>
      <c r="G1105" s="2">
        <f>+G1104+E1105-F1105</f>
        <v>95.3</v>
      </c>
    </row>
    <row r="1106" spans="2:7">
      <c r="B1106" s="422"/>
      <c r="C1106" s="422"/>
      <c r="F1106" s="428"/>
      <c r="G1106" s="2">
        <f>+G1105+E1106-F1106</f>
        <v>95.3</v>
      </c>
    </row>
    <row r="1107" spans="2:7">
      <c r="B1107" s="422"/>
      <c r="C1107" s="422"/>
      <c r="F1107" s="428"/>
      <c r="G1107" s="2">
        <f>+G1106+E1107-F1107</f>
        <v>95.3</v>
      </c>
    </row>
    <row r="1108" spans="2:7">
      <c r="B1108" s="422"/>
      <c r="C1108" s="422"/>
      <c r="F1108" s="428"/>
      <c r="G1108" s="2">
        <f>+G1107+E1108-F1108</f>
        <v>95.3</v>
      </c>
    </row>
    <row r="1109" spans="2:7">
      <c r="B1109" s="422"/>
      <c r="C1109" s="422"/>
      <c r="F1109" s="428"/>
      <c r="G1109" s="2">
        <f>+G1108+E1109-F1109</f>
        <v>95.3</v>
      </c>
    </row>
    <row r="1110" spans="2:7">
      <c r="B1110" s="422"/>
      <c r="C1110" s="422"/>
      <c r="F1110" s="428"/>
      <c r="G1110" s="2">
        <f>+G1109+E1110-F1110</f>
        <v>95.3</v>
      </c>
    </row>
    <row r="1111" spans="2:7">
      <c r="B1111" s="422"/>
      <c r="C1111" s="422"/>
      <c r="F1111" s="428"/>
      <c r="G1111" s="2">
        <f>+G1110+E1111-F1111</f>
        <v>95.3</v>
      </c>
    </row>
    <row r="1112" spans="2:7">
      <c r="B1112" s="422"/>
      <c r="C1112" s="422"/>
      <c r="F1112" s="428"/>
      <c r="G1112" s="2">
        <f>+G1111+E1112-F1112</f>
        <v>95.3</v>
      </c>
    </row>
    <row r="1113" spans="2:7">
      <c r="B1113" s="422"/>
      <c r="C1113" s="422"/>
      <c r="F1113" s="428"/>
      <c r="G1113" s="2">
        <f>+G1112+E1113-F1113</f>
        <v>95.3</v>
      </c>
    </row>
    <row r="1114" spans="2:7">
      <c r="B1114" s="422"/>
      <c r="C1114" s="422"/>
      <c r="F1114" s="428"/>
      <c r="G1114" s="2">
        <f>+G1113+E1114-F1114</f>
        <v>95.3</v>
      </c>
    </row>
    <row r="1115" spans="2:7">
      <c r="B1115" s="422"/>
      <c r="C1115" s="422"/>
      <c r="F1115" s="428"/>
      <c r="G1115" s="2">
        <f>+G1114+E1115-F1115</f>
        <v>95.3</v>
      </c>
    </row>
    <row r="1116" spans="2:7">
      <c r="B1116" s="422"/>
      <c r="C1116" s="422"/>
      <c r="F1116" s="428"/>
      <c r="G1116" s="2">
        <f>+G1115+E1116-F1116</f>
        <v>95.3</v>
      </c>
    </row>
    <row r="1117" spans="2:7">
      <c r="B1117" s="422"/>
      <c r="C1117" s="422"/>
      <c r="F1117" s="428"/>
      <c r="G1117" s="2">
        <f>+G1116+E1117-F1117</f>
        <v>95.3</v>
      </c>
    </row>
    <row r="1118" spans="2:7">
      <c r="B1118" s="422"/>
      <c r="C1118" s="422"/>
      <c r="F1118" s="428"/>
      <c r="G1118" s="2">
        <f>+G1117+E1118-F1118</f>
        <v>95.3</v>
      </c>
    </row>
    <row r="1119" spans="2:7">
      <c r="B1119" s="422"/>
      <c r="C1119" s="422"/>
      <c r="F1119" s="428"/>
      <c r="G1119" s="2">
        <f>+G1118+E1119-F1119</f>
        <v>95.3</v>
      </c>
    </row>
    <row r="1120" spans="2:7">
      <c r="B1120" s="422"/>
      <c r="C1120" s="422"/>
      <c r="F1120" s="428"/>
      <c r="G1120" s="2">
        <f>+G1119+E1120-F1120</f>
        <v>95.3</v>
      </c>
    </row>
    <row r="1121" spans="2:7">
      <c r="B1121" s="422"/>
      <c r="C1121" s="422"/>
      <c r="F1121" s="428"/>
      <c r="G1121" s="2">
        <f>+G1120+E1121-F1121</f>
        <v>95.3</v>
      </c>
    </row>
    <row r="1122" spans="2:7">
      <c r="B1122" s="422"/>
      <c r="C1122" s="422"/>
      <c r="F1122" s="428"/>
      <c r="G1122" s="2">
        <f>+G1121+E1122-F1122</f>
        <v>95.3</v>
      </c>
    </row>
    <row r="1123" spans="2:7">
      <c r="B1123" s="422"/>
      <c r="C1123" s="422"/>
      <c r="F1123" s="428"/>
      <c r="G1123" s="2">
        <f>+G1122+E1123-F1123</f>
        <v>95.3</v>
      </c>
    </row>
    <row r="1124" spans="2:7">
      <c r="B1124" s="422"/>
      <c r="C1124" s="422"/>
      <c r="F1124" s="428"/>
      <c r="G1124" s="2">
        <f>+G1123+E1124-F1124</f>
        <v>95.3</v>
      </c>
    </row>
    <row r="1125" spans="2:7">
      <c r="B1125" s="422"/>
      <c r="C1125" s="422"/>
      <c r="F1125" s="428"/>
      <c r="G1125" s="2">
        <f>+G1124+E1125-F1125</f>
        <v>95.3</v>
      </c>
    </row>
    <row r="1126" spans="2:7">
      <c r="B1126" s="422"/>
      <c r="C1126" s="422"/>
      <c r="F1126" s="428"/>
      <c r="G1126" s="2">
        <f>+G1125+E1126-F1126</f>
        <v>95.3</v>
      </c>
    </row>
    <row r="1127" spans="2:7">
      <c r="B1127" s="422"/>
      <c r="C1127" s="422"/>
      <c r="F1127" s="428"/>
      <c r="G1127" s="2">
        <f>+G1126+E1127-F1127</f>
        <v>95.3</v>
      </c>
    </row>
    <row r="1128" spans="2:7">
      <c r="B1128" s="422"/>
      <c r="C1128" s="422"/>
      <c r="F1128" s="428"/>
      <c r="G1128" s="2">
        <f>+G1127+E1128-F1128</f>
        <v>95.3</v>
      </c>
    </row>
    <row r="1129" spans="2:7">
      <c r="B1129" s="422"/>
      <c r="C1129" s="422"/>
      <c r="F1129" s="428"/>
      <c r="G1129" s="2">
        <f>+G1128+E1129-F1129</f>
        <v>95.3</v>
      </c>
    </row>
    <row r="1130" spans="2:7">
      <c r="B1130" s="422"/>
      <c r="C1130" s="422"/>
      <c r="F1130" s="428"/>
      <c r="G1130" s="2">
        <f>+G1129+E1130-F1130</f>
        <v>95.3</v>
      </c>
    </row>
    <row r="1131" spans="2:7">
      <c r="B1131" s="422"/>
      <c r="C1131" s="422"/>
      <c r="F1131" s="428"/>
      <c r="G1131" s="2">
        <f>+G1130+E1131-F1131</f>
        <v>95.3</v>
      </c>
    </row>
    <row r="1132" spans="2:7">
      <c r="B1132" s="422"/>
      <c r="C1132" s="422"/>
      <c r="F1132" s="428"/>
      <c r="G1132" s="2">
        <f>+G1131+E1132-F1132</f>
        <v>95.3</v>
      </c>
    </row>
    <row r="1133" spans="2:7">
      <c r="B1133" s="422"/>
      <c r="C1133" s="422"/>
      <c r="F1133" s="428"/>
      <c r="G1133" s="2">
        <f>+G1132+E1133-F1133</f>
        <v>95.3</v>
      </c>
    </row>
    <row r="1134" spans="2:7">
      <c r="B1134" s="422"/>
      <c r="C1134" s="422"/>
      <c r="F1134" s="428"/>
      <c r="G1134" s="2">
        <f>+G1133+E1134-F1134</f>
        <v>95.3</v>
      </c>
    </row>
    <row r="1135" spans="2:7">
      <c r="B1135" s="422"/>
      <c r="C1135" s="422"/>
      <c r="F1135" s="428"/>
      <c r="G1135" s="2">
        <f>+G1134+E1135-F1135</f>
        <v>95.3</v>
      </c>
    </row>
    <row r="1136" spans="2:7">
      <c r="B1136" s="422"/>
      <c r="C1136" s="422"/>
      <c r="F1136" s="428"/>
      <c r="G1136" s="2">
        <f>+G1135+E1136-F1136</f>
        <v>95.3</v>
      </c>
    </row>
    <row r="1137" spans="2:7">
      <c r="B1137" s="422"/>
      <c r="C1137" s="422"/>
      <c r="F1137" s="428"/>
      <c r="G1137" s="2">
        <f>+G1136+E1137-F1137</f>
        <v>95.3</v>
      </c>
    </row>
    <row r="1138" spans="2:7">
      <c r="B1138" s="422"/>
      <c r="C1138" s="422"/>
      <c r="F1138" s="428"/>
      <c r="G1138" s="2">
        <f>+G1137+E1138-F1138</f>
        <v>95.3</v>
      </c>
    </row>
    <row r="1139" spans="2:7">
      <c r="B1139" s="422"/>
      <c r="C1139" s="422"/>
      <c r="F1139" s="428"/>
      <c r="G1139" s="2">
        <f>+G1138+E1139-F1139</f>
        <v>95.3</v>
      </c>
    </row>
    <row r="1140" spans="2:7">
      <c r="B1140" s="422"/>
      <c r="C1140" s="422"/>
      <c r="F1140" s="428"/>
      <c r="G1140" s="2">
        <f>+G1139+E1140-F1140</f>
        <v>95.3</v>
      </c>
    </row>
    <row r="1141" spans="2:7">
      <c r="B1141" s="422"/>
      <c r="C1141" s="422"/>
      <c r="F1141" s="428"/>
      <c r="G1141" s="2">
        <f>+G1140+E1141-F1141</f>
        <v>95.3</v>
      </c>
    </row>
    <row r="1142" spans="2:7">
      <c r="B1142" s="422"/>
      <c r="C1142" s="422"/>
      <c r="F1142" s="428"/>
      <c r="G1142" s="2">
        <f>+G1141+E1142-F1142</f>
        <v>95.3</v>
      </c>
    </row>
    <row r="1143" spans="2:7">
      <c r="B1143" s="422"/>
      <c r="C1143" s="422"/>
      <c r="F1143" s="428"/>
      <c r="G1143" s="2">
        <f>+G1142+E1143-F1143</f>
        <v>95.3</v>
      </c>
    </row>
    <row r="1144" spans="2:7">
      <c r="B1144" s="422"/>
      <c r="C1144" s="422"/>
      <c r="F1144" s="428"/>
      <c r="G1144" s="2">
        <f>+G1143+E1144-F1144</f>
        <v>95.3</v>
      </c>
    </row>
    <row r="1145" spans="2:7">
      <c r="B1145" s="422"/>
      <c r="C1145" s="422"/>
      <c r="F1145" s="428"/>
      <c r="G1145" s="2">
        <f>+G1144+E1145-F1145</f>
        <v>95.3</v>
      </c>
    </row>
    <row r="1146" spans="2:7">
      <c r="B1146" s="422"/>
      <c r="C1146" s="422"/>
      <c r="F1146" s="428"/>
      <c r="G1146" s="2">
        <f>+G1145+E1146-F1146</f>
        <v>95.3</v>
      </c>
    </row>
    <row r="1147" spans="2:7">
      <c r="B1147" s="422"/>
      <c r="C1147" s="422"/>
      <c r="F1147" s="428"/>
      <c r="G1147" s="2">
        <f>+G1146+E1147-F1147</f>
        <v>95.3</v>
      </c>
    </row>
    <row r="1148" spans="2:7">
      <c r="B1148" s="422"/>
      <c r="C1148" s="422"/>
      <c r="F1148" s="428"/>
      <c r="G1148" s="2">
        <f>+G1147+E1148-F1148</f>
        <v>95.3</v>
      </c>
    </row>
    <row r="1149" spans="2:7">
      <c r="B1149" s="422"/>
      <c r="C1149" s="422"/>
      <c r="F1149" s="428"/>
      <c r="G1149" s="2">
        <f>+G1148+E1149-F1149</f>
        <v>95.3</v>
      </c>
    </row>
    <row r="1150" spans="2:7">
      <c r="B1150" s="422"/>
      <c r="C1150" s="422"/>
      <c r="F1150" s="428"/>
      <c r="G1150" s="2">
        <f>+G1149+E1150-F1150</f>
        <v>95.3</v>
      </c>
    </row>
    <row r="1151" spans="2:7">
      <c r="B1151" s="422"/>
      <c r="C1151" s="422"/>
      <c r="F1151" s="428"/>
      <c r="G1151" s="2">
        <f>+G1150+E1151-F1151</f>
        <v>95.3</v>
      </c>
    </row>
    <row r="1152" spans="2:7">
      <c r="B1152" s="422"/>
      <c r="C1152" s="422"/>
      <c r="F1152" s="428"/>
      <c r="G1152" s="2">
        <f>+G1151+E1152-F1152</f>
        <v>95.3</v>
      </c>
    </row>
    <row r="1153" spans="2:7">
      <c r="B1153" s="422"/>
      <c r="C1153" s="422"/>
      <c r="F1153" s="428"/>
      <c r="G1153" s="2">
        <f>+G1152+E1153-F1153</f>
        <v>95.3</v>
      </c>
    </row>
    <row r="1154" spans="2:7">
      <c r="B1154" s="422"/>
      <c r="C1154" s="422"/>
      <c r="F1154" s="428"/>
      <c r="G1154" s="2">
        <f>+G1153+E1154-F1154</f>
        <v>95.3</v>
      </c>
    </row>
    <row r="1155" spans="2:7">
      <c r="B1155" s="422"/>
      <c r="C1155" s="422"/>
      <c r="F1155" s="428"/>
      <c r="G1155" s="2">
        <f>+G1154+E1155-F1155</f>
        <v>95.3</v>
      </c>
    </row>
    <row r="1156" spans="2:7">
      <c r="B1156" s="422"/>
      <c r="C1156" s="422"/>
      <c r="F1156" s="428"/>
      <c r="G1156" s="2">
        <f>+G1155+E1156-F1156</f>
        <v>95.3</v>
      </c>
    </row>
    <row r="1157" spans="2:7">
      <c r="B1157" s="422"/>
      <c r="C1157" s="422"/>
      <c r="F1157" s="428"/>
      <c r="G1157" s="2">
        <f>+G1156+E1157-F1157</f>
        <v>95.3</v>
      </c>
    </row>
    <row r="1158" spans="2:7">
      <c r="B1158" s="422"/>
      <c r="C1158" s="422"/>
      <c r="F1158" s="428"/>
      <c r="G1158" s="2">
        <f>+G1157+E1158-F1158</f>
        <v>95.3</v>
      </c>
    </row>
    <row r="1159" spans="2:7">
      <c r="B1159" s="422"/>
      <c r="C1159" s="422"/>
      <c r="F1159" s="428"/>
      <c r="G1159" s="2">
        <f>+G1158+E1159-F1159</f>
        <v>95.3</v>
      </c>
    </row>
    <row r="1160" spans="2:7">
      <c r="B1160" s="422"/>
      <c r="C1160" s="422"/>
      <c r="F1160" s="428"/>
      <c r="G1160" s="2">
        <f>+G1159+E1160-F1160</f>
        <v>95.3</v>
      </c>
    </row>
    <row r="1161" spans="2:7">
      <c r="B1161" s="422"/>
      <c r="C1161" s="422"/>
      <c r="F1161" s="428"/>
      <c r="G1161" s="2">
        <f>+G1160+E1161-F1161</f>
        <v>95.3</v>
      </c>
    </row>
    <row r="1162" spans="2:7">
      <c r="B1162" s="422"/>
      <c r="C1162" s="422"/>
      <c r="F1162" s="428"/>
      <c r="G1162" s="2">
        <f>+G1161+E1162-F1162</f>
        <v>95.3</v>
      </c>
    </row>
    <row r="1163" spans="2:7">
      <c r="B1163" s="422"/>
      <c r="C1163" s="422"/>
      <c r="F1163" s="428"/>
      <c r="G1163" s="2">
        <f>+G1162+E1163-F1163</f>
        <v>95.3</v>
      </c>
    </row>
    <row r="1164" spans="2:7">
      <c r="B1164" s="422"/>
      <c r="C1164" s="422"/>
      <c r="F1164" s="428"/>
      <c r="G1164" s="2">
        <f>+G1163+E1164-F1164</f>
        <v>95.3</v>
      </c>
    </row>
    <row r="1165" spans="2:7">
      <c r="B1165" s="422"/>
      <c r="C1165" s="422"/>
      <c r="F1165" s="428"/>
      <c r="G1165" s="2">
        <f>+G1164+E1165-F1165</f>
        <v>95.3</v>
      </c>
    </row>
    <row r="1166" spans="2:7">
      <c r="B1166" s="422"/>
      <c r="C1166" s="422"/>
      <c r="F1166" s="428"/>
      <c r="G1166" s="2">
        <f>+G1165+E1166-F1166</f>
        <v>95.3</v>
      </c>
    </row>
    <row r="1167" spans="2:7">
      <c r="B1167" s="422"/>
      <c r="C1167" s="422"/>
      <c r="F1167" s="428"/>
      <c r="G1167" s="2">
        <f>+G1166+E1167-F1167</f>
        <v>95.3</v>
      </c>
    </row>
    <row r="1168" spans="2:7">
      <c r="B1168" s="422"/>
      <c r="C1168" s="422"/>
      <c r="F1168" s="428"/>
      <c r="G1168" s="2">
        <f>+G1167+E1168-F1168</f>
        <v>95.3</v>
      </c>
    </row>
    <row r="1169" spans="2:7">
      <c r="B1169" s="422"/>
      <c r="C1169" s="422"/>
      <c r="F1169" s="428"/>
      <c r="G1169" s="2">
        <f>+G1168+E1169-F1169</f>
        <v>95.3</v>
      </c>
    </row>
    <row r="1170" spans="2:7">
      <c r="B1170" s="422"/>
      <c r="C1170" s="422"/>
      <c r="F1170" s="428"/>
      <c r="G1170" s="2">
        <f>+G1169+E1170-F1170</f>
        <v>95.3</v>
      </c>
    </row>
    <row r="1171" spans="2:7">
      <c r="B1171" s="422"/>
      <c r="C1171" s="422"/>
      <c r="F1171" s="428"/>
      <c r="G1171" s="2">
        <f>+G1170+E1171-F1171</f>
        <v>95.3</v>
      </c>
    </row>
    <row r="1172" spans="2:7">
      <c r="B1172" s="422"/>
      <c r="C1172" s="422"/>
      <c r="F1172" s="428"/>
      <c r="G1172" s="2">
        <f>+G1171+E1172-F1172</f>
        <v>95.3</v>
      </c>
    </row>
    <row r="1173" spans="2:7">
      <c r="B1173" s="422"/>
      <c r="C1173" s="422"/>
      <c r="F1173" s="428"/>
      <c r="G1173" s="2">
        <f>+G1172+E1173-F1173</f>
        <v>95.3</v>
      </c>
    </row>
    <row r="1174" spans="2:7">
      <c r="B1174" s="422"/>
      <c r="C1174" s="422"/>
      <c r="F1174" s="428"/>
      <c r="G1174" s="2">
        <f>+G1173+E1174-F1174</f>
        <v>95.3</v>
      </c>
    </row>
    <row r="1175" spans="2:7">
      <c r="B1175" s="422"/>
      <c r="C1175" s="422"/>
      <c r="F1175" s="428"/>
      <c r="G1175" s="2">
        <f>+G1174+E1175-F1175</f>
        <v>95.3</v>
      </c>
    </row>
    <row r="1176" spans="2:7">
      <c r="B1176" s="422"/>
      <c r="C1176" s="422"/>
      <c r="F1176" s="428"/>
      <c r="G1176" s="2">
        <f>+G1175+E1176-F1176</f>
        <v>95.3</v>
      </c>
    </row>
    <row r="1177" spans="2:7">
      <c r="B1177" s="422"/>
      <c r="C1177" s="422"/>
      <c r="F1177" s="428"/>
      <c r="G1177" s="2">
        <f>+G1176+E1177-F1177</f>
        <v>95.3</v>
      </c>
    </row>
    <row r="1178" spans="2:7">
      <c r="B1178" s="422"/>
      <c r="C1178" s="422"/>
      <c r="F1178" s="428"/>
      <c r="G1178" s="2">
        <f>+G1177+E1178-F1178</f>
        <v>95.3</v>
      </c>
    </row>
    <row r="1179" spans="2:7">
      <c r="B1179" s="422"/>
      <c r="C1179" s="422"/>
      <c r="F1179" s="428"/>
      <c r="G1179" s="2">
        <f>+G1178+E1179-F1179</f>
        <v>95.3</v>
      </c>
    </row>
    <row r="1180" spans="2:7">
      <c r="B1180" s="422"/>
      <c r="C1180" s="422"/>
      <c r="F1180" s="428"/>
      <c r="G1180" s="2">
        <f>+G1179+E1180-F1180</f>
        <v>95.3</v>
      </c>
    </row>
    <row r="1181" spans="2:7">
      <c r="B1181" s="422"/>
      <c r="C1181" s="422"/>
      <c r="F1181" s="428"/>
      <c r="G1181" s="2">
        <f>+G1180+E1181-F1181</f>
        <v>95.3</v>
      </c>
    </row>
    <row r="1182" spans="2:7">
      <c r="B1182" s="422"/>
      <c r="C1182" s="422"/>
      <c r="F1182" s="428"/>
      <c r="G1182" s="2">
        <f>+G1181+E1182-F1182</f>
        <v>95.3</v>
      </c>
    </row>
    <row r="1183" spans="2:7">
      <c r="B1183" s="422"/>
      <c r="C1183" s="422"/>
      <c r="F1183" s="428"/>
      <c r="G1183" s="2">
        <f>+G1182+E1183-F1183</f>
        <v>95.3</v>
      </c>
    </row>
    <row r="1184" spans="2:7">
      <c r="B1184" s="422"/>
      <c r="C1184" s="422"/>
      <c r="F1184" s="428"/>
      <c r="G1184" s="2">
        <f>+G1183+E1184-F1184</f>
        <v>95.3</v>
      </c>
    </row>
    <row r="1185" spans="2:7">
      <c r="B1185" s="422"/>
      <c r="C1185" s="422"/>
      <c r="F1185" s="428"/>
      <c r="G1185" s="2">
        <f>+G1184+E1185-F1185</f>
        <v>95.3</v>
      </c>
    </row>
    <row r="1186" spans="2:7">
      <c r="B1186" s="422"/>
      <c r="C1186" s="422"/>
      <c r="F1186" s="428"/>
      <c r="G1186" s="2">
        <f>+G1185+E1186-F1186</f>
        <v>95.3</v>
      </c>
    </row>
    <row r="1187" spans="2:7">
      <c r="B1187" s="422"/>
      <c r="C1187" s="422"/>
      <c r="F1187" s="428"/>
      <c r="G1187" s="2">
        <f>+G1186+E1187-F1187</f>
        <v>95.3</v>
      </c>
    </row>
    <row r="1188" spans="2:7">
      <c r="B1188" s="422"/>
      <c r="C1188" s="422"/>
      <c r="F1188" s="428"/>
      <c r="G1188" s="2">
        <f>+G1187+E1188-F1188</f>
        <v>95.3</v>
      </c>
    </row>
    <row r="1189" spans="2:7">
      <c r="B1189" s="422"/>
      <c r="C1189" s="422"/>
      <c r="F1189" s="428"/>
      <c r="G1189" s="2">
        <f>+G1188+E1189-F1189</f>
        <v>95.3</v>
      </c>
    </row>
    <row r="1190" spans="2:7">
      <c r="B1190" s="422"/>
      <c r="C1190" s="422"/>
      <c r="F1190" s="428"/>
      <c r="G1190" s="2">
        <f>+G1189+E1190-F1190</f>
        <v>95.3</v>
      </c>
    </row>
    <row r="1191" spans="2:7">
      <c r="B1191" s="422"/>
      <c r="C1191" s="422"/>
      <c r="F1191" s="428"/>
      <c r="G1191" s="2">
        <f>+G1190+E1191-F1191</f>
        <v>95.3</v>
      </c>
    </row>
    <row r="1192" spans="2:7">
      <c r="B1192" s="422"/>
      <c r="C1192" s="422"/>
      <c r="F1192" s="428"/>
      <c r="G1192" s="2">
        <f>+G1191+E1192-F1192</f>
        <v>95.3</v>
      </c>
    </row>
    <row r="1193" spans="2:7">
      <c r="B1193" s="422"/>
      <c r="C1193" s="422"/>
      <c r="F1193" s="428"/>
      <c r="G1193" s="2">
        <f>+G1192+E1193-F1193</f>
        <v>95.3</v>
      </c>
    </row>
    <row r="1194" spans="2:7">
      <c r="B1194" s="422"/>
      <c r="C1194" s="422"/>
      <c r="F1194" s="428"/>
      <c r="G1194" s="2">
        <f>+G1193+E1194-F1194</f>
        <v>95.3</v>
      </c>
    </row>
    <row r="1195" spans="2:7">
      <c r="B1195" s="422"/>
      <c r="C1195" s="422"/>
      <c r="F1195" s="428"/>
      <c r="G1195" s="2">
        <f>+G1194+E1195-F1195</f>
        <v>95.3</v>
      </c>
    </row>
    <row r="1196" spans="2:7">
      <c r="B1196" s="422"/>
      <c r="C1196" s="422"/>
      <c r="F1196" s="428"/>
      <c r="G1196" s="2">
        <f>+G1195+E1196-F1196</f>
        <v>95.3</v>
      </c>
    </row>
    <row r="1197" spans="2:7">
      <c r="B1197" s="422"/>
      <c r="C1197" s="422"/>
      <c r="F1197" s="428"/>
      <c r="G1197" s="2">
        <f>+G1196+E1197-F1197</f>
        <v>95.3</v>
      </c>
    </row>
    <row r="1198" spans="2:7">
      <c r="B1198" s="422"/>
      <c r="C1198" s="422"/>
      <c r="F1198" s="428"/>
      <c r="G1198" s="2">
        <f>+G1197+E1198-F1198</f>
        <v>95.3</v>
      </c>
    </row>
    <row r="1199" spans="2:7">
      <c r="B1199" s="422"/>
      <c r="C1199" s="422"/>
      <c r="F1199" s="428"/>
      <c r="G1199" s="2">
        <f>+G1198+E1199-F1199</f>
        <v>95.3</v>
      </c>
    </row>
    <row r="1200" spans="2:7">
      <c r="B1200" s="422"/>
      <c r="C1200" s="422"/>
      <c r="F1200" s="428"/>
      <c r="G1200" s="2">
        <f>+G1199+E1200-F1200</f>
        <v>95.3</v>
      </c>
    </row>
    <row r="1201" spans="2:7">
      <c r="B1201" s="422"/>
      <c r="C1201" s="422"/>
      <c r="F1201" s="428"/>
      <c r="G1201" s="2">
        <f>+G1200+E1201-F1201</f>
        <v>95.3</v>
      </c>
    </row>
    <row r="1202" spans="2:7">
      <c r="B1202" s="422"/>
      <c r="C1202" s="422"/>
      <c r="F1202" s="428"/>
      <c r="G1202" s="2">
        <f>+G1201+E1202-F1202</f>
        <v>95.3</v>
      </c>
    </row>
    <row r="1203" spans="2:7">
      <c r="B1203" s="422"/>
      <c r="C1203" s="422"/>
      <c r="F1203" s="428"/>
      <c r="G1203" s="2">
        <f>+G1202+E1203-F1203</f>
        <v>95.3</v>
      </c>
    </row>
    <row r="1204" spans="2:7">
      <c r="B1204" s="422"/>
      <c r="C1204" s="422"/>
      <c r="F1204" s="428"/>
      <c r="G1204" s="2">
        <f>+G1203+E1204-F1204</f>
        <v>95.3</v>
      </c>
    </row>
    <row r="1205" spans="2:7">
      <c r="B1205" s="422"/>
      <c r="C1205" s="422"/>
      <c r="F1205" s="428"/>
      <c r="G1205" s="2">
        <f>+G1204+E1205-F1205</f>
        <v>95.3</v>
      </c>
    </row>
    <row r="1206" spans="2:7">
      <c r="B1206" s="422"/>
      <c r="C1206" s="422"/>
      <c r="F1206" s="428"/>
      <c r="G1206" s="2">
        <f>+G1205+E1206-F1206</f>
        <v>95.3</v>
      </c>
    </row>
    <row r="1207" spans="2:7">
      <c r="B1207" s="422"/>
      <c r="C1207" s="422"/>
      <c r="F1207" s="428"/>
      <c r="G1207" s="2">
        <f>+G1206+E1207-F1207</f>
        <v>95.3</v>
      </c>
    </row>
    <row r="1208" spans="2:7">
      <c r="B1208" s="422"/>
      <c r="C1208" s="422"/>
      <c r="F1208" s="428"/>
      <c r="G1208" s="2">
        <f>+G1207+E1208-F1208</f>
        <v>95.3</v>
      </c>
    </row>
    <row r="1209" spans="2:7">
      <c r="B1209" s="422"/>
      <c r="C1209" s="422"/>
      <c r="F1209" s="428"/>
      <c r="G1209" s="2">
        <f>+G1208+E1209-F1209</f>
        <v>95.3</v>
      </c>
    </row>
    <row r="1210" spans="2:7">
      <c r="B1210" s="422"/>
      <c r="C1210" s="422"/>
      <c r="F1210" s="428"/>
      <c r="G1210" s="2">
        <f>+G1209+E1210-F1210</f>
        <v>95.3</v>
      </c>
    </row>
    <row r="1211" spans="2:7">
      <c r="B1211" s="422"/>
      <c r="C1211" s="422"/>
      <c r="F1211" s="428"/>
      <c r="G1211" s="2">
        <f>+G1210+E1211-F1211</f>
        <v>95.3</v>
      </c>
    </row>
    <row r="1212" spans="2:7">
      <c r="B1212" s="422"/>
      <c r="C1212" s="422"/>
      <c r="F1212" s="428"/>
      <c r="G1212" s="2">
        <f>+G1211+E1212-F1212</f>
        <v>95.3</v>
      </c>
    </row>
    <row r="1213" spans="2:7">
      <c r="B1213" s="422"/>
      <c r="C1213" s="422"/>
      <c r="F1213" s="428"/>
      <c r="G1213" s="2">
        <f>+G1212+E1213-F1213</f>
        <v>95.3</v>
      </c>
    </row>
    <row r="1214" spans="2:7">
      <c r="B1214" s="422"/>
      <c r="C1214" s="422"/>
      <c r="F1214" s="428"/>
      <c r="G1214" s="2">
        <f>+G1213+E1214-F1214</f>
        <v>95.3</v>
      </c>
    </row>
    <row r="1215" spans="2:7">
      <c r="B1215" s="422"/>
      <c r="C1215" s="422"/>
      <c r="F1215" s="428"/>
      <c r="G1215" s="2">
        <f>+G1214+E1215-F1215</f>
        <v>95.3</v>
      </c>
    </row>
    <row r="1216" spans="2:7">
      <c r="B1216" s="422"/>
      <c r="C1216" s="422"/>
      <c r="F1216" s="428"/>
      <c r="G1216" s="2">
        <f>+G1215+E1216-F1216</f>
        <v>95.3</v>
      </c>
    </row>
    <row r="1217" spans="2:7">
      <c r="B1217" s="422"/>
      <c r="C1217" s="422"/>
      <c r="F1217" s="428"/>
      <c r="G1217" s="2">
        <f>+G1216+E1217-F1217</f>
        <v>95.3</v>
      </c>
    </row>
    <row r="1218" spans="2:7">
      <c r="B1218" s="422"/>
      <c r="C1218" s="422"/>
      <c r="F1218" s="428"/>
      <c r="G1218" s="2">
        <f>+G1217+E1218-F1218</f>
        <v>95.3</v>
      </c>
    </row>
    <row r="1219" spans="2:7">
      <c r="B1219" s="422"/>
      <c r="C1219" s="422"/>
      <c r="F1219" s="428"/>
      <c r="G1219" s="2">
        <f>+G1218+E1219-F1219</f>
        <v>95.3</v>
      </c>
    </row>
    <row r="1220" spans="2:7">
      <c r="B1220" s="422"/>
      <c r="C1220" s="422"/>
      <c r="F1220" s="428"/>
      <c r="G1220" s="2">
        <f>+G1219+E1220-F1220</f>
        <v>95.3</v>
      </c>
    </row>
    <row r="1221" spans="2:7">
      <c r="B1221" s="422"/>
      <c r="C1221" s="422"/>
      <c r="F1221" s="428"/>
      <c r="G1221" s="2">
        <f>+G1220+E1221-F1221</f>
        <v>95.3</v>
      </c>
    </row>
    <row r="1222" spans="2:7">
      <c r="B1222" s="422"/>
      <c r="C1222" s="422"/>
      <c r="F1222" s="428"/>
      <c r="G1222" s="2">
        <f>+G1221+E1222-F1222</f>
        <v>95.3</v>
      </c>
    </row>
    <row r="1223" spans="2:7">
      <c r="B1223" s="422"/>
      <c r="C1223" s="422"/>
      <c r="F1223" s="428"/>
      <c r="G1223" s="2">
        <f>+G1222+E1223-F1223</f>
        <v>95.3</v>
      </c>
    </row>
    <row r="1224" spans="2:7">
      <c r="B1224" s="422"/>
      <c r="C1224" s="422"/>
      <c r="F1224" s="428"/>
      <c r="G1224" s="2">
        <f>+G1223+E1224-F1224</f>
        <v>95.3</v>
      </c>
    </row>
    <row r="1225" spans="2:7">
      <c r="B1225" s="422"/>
      <c r="C1225" s="422"/>
      <c r="F1225" s="428"/>
      <c r="G1225" s="2">
        <f>+G1224+E1225-F1225</f>
        <v>95.3</v>
      </c>
    </row>
    <row r="1226" spans="2:7">
      <c r="B1226" s="422"/>
      <c r="C1226" s="422"/>
      <c r="F1226" s="428"/>
      <c r="G1226" s="2">
        <f>+G1225+E1226-F1226</f>
        <v>95.3</v>
      </c>
    </row>
    <row r="1227" spans="2:7">
      <c r="B1227" s="422"/>
      <c r="C1227" s="422"/>
      <c r="F1227" s="428"/>
      <c r="G1227" s="2">
        <f>+G1226+E1227-F1227</f>
        <v>95.3</v>
      </c>
    </row>
    <row r="1228" spans="2:7">
      <c r="B1228" s="422"/>
      <c r="C1228" s="422"/>
      <c r="F1228" s="428"/>
      <c r="G1228" s="2">
        <f>+G1227+E1228-F1228</f>
        <v>95.3</v>
      </c>
    </row>
    <row r="1229" spans="2:7">
      <c r="B1229" s="422"/>
      <c r="C1229" s="422"/>
      <c r="F1229" s="428"/>
      <c r="G1229" s="2">
        <f>+G1228+E1229-F1229</f>
        <v>95.3</v>
      </c>
    </row>
    <row r="1230" spans="2:7">
      <c r="B1230" s="422"/>
      <c r="C1230" s="422"/>
      <c r="F1230" s="428"/>
      <c r="G1230" s="2">
        <f>+G1229+E1230-F1230</f>
        <v>95.3</v>
      </c>
    </row>
    <row r="1231" spans="2:7">
      <c r="B1231" s="422"/>
      <c r="C1231" s="422"/>
      <c r="F1231" s="428"/>
      <c r="G1231" s="2">
        <f>+G1230+E1231-F1231</f>
        <v>95.3</v>
      </c>
    </row>
    <row r="1232" spans="2:7">
      <c r="B1232" s="422"/>
      <c r="C1232" s="422"/>
      <c r="F1232" s="428"/>
      <c r="G1232" s="2">
        <f>+G1231+E1232-F1232</f>
        <v>95.3</v>
      </c>
    </row>
    <row r="1233" spans="2:7">
      <c r="B1233" s="422"/>
      <c r="C1233" s="422"/>
      <c r="F1233" s="428"/>
      <c r="G1233" s="2">
        <f>+G1232+E1233-F1233</f>
        <v>95.3</v>
      </c>
    </row>
    <row r="1234" spans="2:7">
      <c r="B1234" s="422"/>
      <c r="C1234" s="422"/>
      <c r="F1234" s="428"/>
      <c r="G1234" s="2">
        <f>+G1233+E1234-F1234</f>
        <v>95.3</v>
      </c>
    </row>
    <row r="1235" spans="2:7">
      <c r="B1235" s="422"/>
      <c r="C1235" s="422"/>
      <c r="F1235" s="428"/>
      <c r="G1235" s="2">
        <f>+G1234+E1235-F1235</f>
        <v>95.3</v>
      </c>
    </row>
    <row r="1236" spans="2:7">
      <c r="B1236" s="422"/>
      <c r="C1236" s="422"/>
      <c r="F1236" s="428"/>
      <c r="G1236" s="2">
        <f>+G1235+E1236-F1236</f>
        <v>95.3</v>
      </c>
    </row>
    <row r="1237" spans="2:7">
      <c r="B1237" s="422"/>
      <c r="C1237" s="422"/>
      <c r="F1237" s="428"/>
      <c r="G1237" s="2">
        <f>+G1236+E1237-F1237</f>
        <v>95.3</v>
      </c>
    </row>
    <row r="1238" spans="2:7">
      <c r="B1238" s="422"/>
      <c r="C1238" s="422"/>
      <c r="F1238" s="428"/>
      <c r="G1238" s="2">
        <f>+G1237+E1238-F1238</f>
        <v>95.3</v>
      </c>
    </row>
    <row r="1239" spans="2:7">
      <c r="B1239" s="422"/>
      <c r="C1239" s="422"/>
      <c r="F1239" s="428"/>
      <c r="G1239" s="2">
        <f>+G1238+E1239-F1239</f>
        <v>95.3</v>
      </c>
    </row>
    <row r="1240" spans="2:7">
      <c r="B1240" s="422"/>
      <c r="C1240" s="422"/>
      <c r="F1240" s="428"/>
      <c r="G1240" s="2">
        <f>+G1239+E1240-F1240</f>
        <v>95.3</v>
      </c>
    </row>
    <row r="1241" spans="2:7">
      <c r="B1241" s="422"/>
      <c r="C1241" s="422"/>
      <c r="F1241" s="428"/>
      <c r="G1241" s="2">
        <f>+G1240+E1241-F1241</f>
        <v>95.3</v>
      </c>
    </row>
    <row r="1242" spans="2:7">
      <c r="B1242" s="422"/>
      <c r="C1242" s="422"/>
      <c r="F1242" s="428"/>
      <c r="G1242" s="2">
        <f>+G1241+E1242-F1242</f>
        <v>95.3</v>
      </c>
    </row>
    <row r="1243" spans="2:7">
      <c r="B1243" s="422"/>
      <c r="C1243" s="422"/>
      <c r="F1243" s="428"/>
      <c r="G1243" s="2">
        <f>+G1242+E1243-F1243</f>
        <v>95.3</v>
      </c>
    </row>
    <row r="1244" spans="2:7">
      <c r="B1244" s="422"/>
      <c r="C1244" s="422"/>
      <c r="F1244" s="428"/>
      <c r="G1244" s="2">
        <f>+G1243+E1244-F1244</f>
        <v>95.3</v>
      </c>
    </row>
    <row r="1245" spans="2:7">
      <c r="B1245" s="422"/>
      <c r="C1245" s="422"/>
      <c r="F1245" s="428"/>
      <c r="G1245" s="2">
        <f>+G1244+E1245-F1245</f>
        <v>95.3</v>
      </c>
    </row>
    <row r="1246" spans="2:7">
      <c r="B1246" s="422"/>
      <c r="C1246" s="422"/>
      <c r="F1246" s="428"/>
      <c r="G1246" s="2">
        <f>+G1245+E1246-F1246</f>
        <v>95.3</v>
      </c>
    </row>
    <row r="1247" spans="2:7">
      <c r="B1247" s="422"/>
      <c r="C1247" s="422"/>
      <c r="F1247" s="428"/>
      <c r="G1247" s="2">
        <f>+G1246+E1247-F1247</f>
        <v>95.3</v>
      </c>
    </row>
    <row r="1248" spans="2:7">
      <c r="B1248" s="422"/>
      <c r="C1248" s="422"/>
      <c r="F1248" s="428"/>
      <c r="G1248" s="2">
        <f>+G1247+E1248-F1248</f>
        <v>95.3</v>
      </c>
    </row>
    <row r="1249" spans="2:7">
      <c r="B1249" s="422"/>
      <c r="C1249" s="422"/>
      <c r="F1249" s="428"/>
      <c r="G1249" s="2">
        <f>+G1248+E1249-F1249</f>
        <v>95.3</v>
      </c>
    </row>
    <row r="1250" spans="2:7">
      <c r="B1250" s="422"/>
      <c r="C1250" s="422"/>
      <c r="F1250" s="428"/>
      <c r="G1250" s="2">
        <f>+G1249+E1250-F1250</f>
        <v>95.3</v>
      </c>
    </row>
    <row r="1251" spans="2:7">
      <c r="B1251" s="422"/>
      <c r="C1251" s="422"/>
      <c r="F1251" s="428"/>
      <c r="G1251" s="2">
        <f>+G1250+E1251-F1251</f>
        <v>95.3</v>
      </c>
    </row>
    <row r="1252" spans="2:7">
      <c r="B1252" s="422"/>
      <c r="C1252" s="422"/>
      <c r="F1252" s="428"/>
      <c r="G1252" s="2">
        <f>+G1251+E1252-F1252</f>
        <v>95.3</v>
      </c>
    </row>
    <row r="1253" spans="2:7">
      <c r="B1253" s="422"/>
      <c r="C1253" s="422"/>
      <c r="F1253" s="428"/>
      <c r="G1253" s="2">
        <f>+G1252+E1253-F1253</f>
        <v>95.3</v>
      </c>
    </row>
    <row r="1254" spans="2:7">
      <c r="B1254" s="422"/>
      <c r="C1254" s="422"/>
      <c r="F1254" s="428"/>
      <c r="G1254" s="2">
        <f>+G1253+E1254-F1254</f>
        <v>95.3</v>
      </c>
    </row>
    <row r="1255" spans="2:7">
      <c r="B1255" s="422"/>
      <c r="C1255" s="422"/>
      <c r="F1255" s="428"/>
      <c r="G1255" s="2">
        <f>+G1254+E1255-F1255</f>
        <v>95.3</v>
      </c>
    </row>
    <row r="1256" spans="2:7">
      <c r="B1256" s="422"/>
      <c r="C1256" s="422"/>
      <c r="F1256" s="428"/>
      <c r="G1256" s="2">
        <f>+G1255+E1256-F1256</f>
        <v>95.3</v>
      </c>
    </row>
    <row r="1257" spans="2:7">
      <c r="B1257" s="422"/>
      <c r="C1257" s="422"/>
      <c r="F1257" s="428"/>
      <c r="G1257" s="2">
        <f>+G1256+E1257-F1257</f>
        <v>95.3</v>
      </c>
    </row>
    <row r="1258" spans="2:7">
      <c r="B1258" s="422"/>
      <c r="C1258" s="422"/>
      <c r="F1258" s="428"/>
      <c r="G1258" s="2">
        <f>+G1257+E1258-F1258</f>
        <v>95.3</v>
      </c>
    </row>
    <row r="1259" spans="2:7">
      <c r="B1259" s="422"/>
      <c r="C1259" s="422"/>
      <c r="F1259" s="428"/>
      <c r="G1259" s="2">
        <f>+G1258+E1259-F1259</f>
        <v>95.3</v>
      </c>
    </row>
    <row r="1260" spans="2:7">
      <c r="B1260" s="422"/>
      <c r="C1260" s="422"/>
      <c r="F1260" s="428"/>
      <c r="G1260" s="2">
        <f>+G1259+E1260-F1260</f>
        <v>95.3</v>
      </c>
    </row>
    <row r="1261" spans="2:7">
      <c r="B1261" s="422"/>
      <c r="C1261" s="422"/>
      <c r="F1261" s="428"/>
      <c r="G1261" s="2">
        <f>+G1260+E1261-F1261</f>
        <v>95.3</v>
      </c>
    </row>
    <row r="1262" spans="2:7">
      <c r="B1262" s="422"/>
      <c r="C1262" s="422"/>
      <c r="F1262" s="428"/>
      <c r="G1262" s="2">
        <f>+G1261+E1262-F1262</f>
        <v>95.3</v>
      </c>
    </row>
    <row r="1263" spans="2:7">
      <c r="B1263" s="422"/>
      <c r="C1263" s="422"/>
      <c r="F1263" s="428"/>
      <c r="G1263" s="2">
        <f>+G1262+E1263-F1263</f>
        <v>95.3</v>
      </c>
    </row>
    <row r="1264" spans="2:7">
      <c r="B1264" s="422"/>
      <c r="C1264" s="422"/>
      <c r="F1264" s="428"/>
      <c r="G1264" s="2">
        <f>+G1263+E1264-F1264</f>
        <v>95.3</v>
      </c>
    </row>
    <row r="1265" spans="2:7">
      <c r="B1265" s="422"/>
      <c r="C1265" s="422"/>
      <c r="F1265" s="428"/>
      <c r="G1265" s="2">
        <f>+G1264+E1265-F1265</f>
        <v>95.3</v>
      </c>
    </row>
    <row r="1266" spans="2:7">
      <c r="B1266" s="422"/>
      <c r="C1266" s="422"/>
      <c r="F1266" s="428"/>
      <c r="G1266" s="2">
        <f>+G1265+E1266-F1266</f>
        <v>95.3</v>
      </c>
    </row>
    <row r="1267" spans="2:7">
      <c r="B1267" s="422"/>
      <c r="C1267" s="422"/>
      <c r="F1267" s="428"/>
      <c r="G1267" s="2">
        <f>+G1266+E1267-F1267</f>
        <v>95.3</v>
      </c>
    </row>
    <row r="1268" spans="2:7">
      <c r="B1268" s="422"/>
      <c r="C1268" s="422"/>
      <c r="F1268" s="428"/>
      <c r="G1268" s="2">
        <f>+G1267+E1268-F1268</f>
        <v>95.3</v>
      </c>
    </row>
    <row r="1269" spans="2:7">
      <c r="B1269" s="422"/>
      <c r="C1269" s="422"/>
      <c r="F1269" s="428"/>
      <c r="G1269" s="2">
        <f>+G1268+E1269-F1269</f>
        <v>95.3</v>
      </c>
    </row>
    <row r="1270" spans="2:7">
      <c r="B1270" s="422"/>
      <c r="C1270" s="422"/>
      <c r="F1270" s="428"/>
      <c r="G1270" s="2">
        <f>+G1269+E1270-F1270</f>
        <v>95.3</v>
      </c>
    </row>
    <row r="1271" spans="2:7">
      <c r="B1271" s="422"/>
      <c r="C1271" s="422"/>
      <c r="F1271" s="428"/>
      <c r="G1271" s="2">
        <f>+G1270+E1271-F1271</f>
        <v>95.3</v>
      </c>
    </row>
    <row r="1272" spans="2:7">
      <c r="B1272" s="422"/>
      <c r="C1272" s="422"/>
      <c r="F1272" s="428"/>
      <c r="G1272" s="2">
        <f>+G1271+E1272-F1272</f>
        <v>95.3</v>
      </c>
    </row>
    <row r="1273" spans="2:7">
      <c r="B1273" s="422"/>
      <c r="C1273" s="422"/>
      <c r="F1273" s="428"/>
      <c r="G1273" s="2">
        <f>+G1272+E1273-F1273</f>
        <v>95.3</v>
      </c>
    </row>
    <row r="1274" spans="2:7">
      <c r="B1274" s="422"/>
      <c r="C1274" s="422"/>
      <c r="F1274" s="428"/>
      <c r="G1274" s="2">
        <f>+G1273+E1274-F1274</f>
        <v>95.3</v>
      </c>
    </row>
    <row r="1275" spans="2:7">
      <c r="B1275" s="422"/>
      <c r="C1275" s="422"/>
      <c r="F1275" s="428"/>
      <c r="G1275" s="2">
        <f>+G1274+E1275-F1275</f>
        <v>95.3</v>
      </c>
    </row>
    <row r="1276" spans="2:7">
      <c r="B1276" s="422"/>
      <c r="C1276" s="422"/>
      <c r="F1276" s="428"/>
      <c r="G1276" s="2">
        <f>+G1275+E1276-F1276</f>
        <v>95.3</v>
      </c>
    </row>
    <row r="1277" spans="2:7">
      <c r="B1277" s="422"/>
      <c r="C1277" s="422"/>
      <c r="F1277" s="428"/>
      <c r="G1277" s="2">
        <f>+G1276+E1277-F1277</f>
        <v>95.3</v>
      </c>
    </row>
    <row r="1278" spans="2:7">
      <c r="B1278" s="422"/>
      <c r="C1278" s="422"/>
      <c r="F1278" s="428"/>
      <c r="G1278" s="2">
        <f>+G1277+E1278-F1278</f>
        <v>95.3</v>
      </c>
    </row>
    <row r="1279" spans="2:7">
      <c r="B1279" s="422"/>
      <c r="C1279" s="422"/>
      <c r="F1279" s="428"/>
      <c r="G1279" s="2">
        <f>+G1278+E1279-F1279</f>
        <v>95.3</v>
      </c>
    </row>
    <row r="1280" spans="2:7">
      <c r="B1280" s="422"/>
      <c r="C1280" s="422"/>
      <c r="F1280" s="428"/>
      <c r="G1280" s="2">
        <f>+G1279+E1280-F1280</f>
        <v>95.3</v>
      </c>
    </row>
    <row r="1281" spans="2:7">
      <c r="B1281" s="422"/>
      <c r="C1281" s="422"/>
      <c r="F1281" s="428"/>
      <c r="G1281" s="2">
        <f>+G1280+E1281-F1281</f>
        <v>95.3</v>
      </c>
    </row>
    <row r="1282" spans="2:7">
      <c r="B1282" s="422"/>
      <c r="C1282" s="422"/>
      <c r="F1282" s="428"/>
      <c r="G1282" s="2">
        <f>+G1281+E1282-F1282</f>
        <v>95.3</v>
      </c>
    </row>
    <row r="1283" spans="2:7">
      <c r="B1283" s="422"/>
      <c r="C1283" s="422"/>
      <c r="F1283" s="428"/>
      <c r="G1283" s="2">
        <f>+G1282+E1283-F1283</f>
        <v>95.3</v>
      </c>
    </row>
    <row r="1284" spans="2:7">
      <c r="B1284" s="422"/>
      <c r="C1284" s="422"/>
      <c r="F1284" s="428"/>
      <c r="G1284" s="2">
        <f>+G1283+E1284-F1284</f>
        <v>95.3</v>
      </c>
    </row>
    <row r="1285" spans="2:7">
      <c r="B1285" s="422"/>
      <c r="C1285" s="422"/>
      <c r="F1285" s="428"/>
      <c r="G1285" s="2">
        <f>+G1284+E1285-F1285</f>
        <v>95.3</v>
      </c>
    </row>
    <row r="1286" spans="2:7">
      <c r="B1286" s="422"/>
      <c r="C1286" s="422"/>
      <c r="F1286" s="428"/>
      <c r="G1286" s="2">
        <f>+G1285+E1286-F1286</f>
        <v>95.3</v>
      </c>
    </row>
    <row r="1287" spans="2:7">
      <c r="B1287" s="422"/>
      <c r="C1287" s="422"/>
      <c r="F1287" s="428"/>
      <c r="G1287" s="2">
        <f>+G1286+E1287-F1287</f>
        <v>95.3</v>
      </c>
    </row>
    <row r="1288" spans="2:7">
      <c r="B1288" s="422"/>
      <c r="C1288" s="422"/>
      <c r="F1288" s="428"/>
      <c r="G1288" s="2">
        <f>+G1287+E1288-F1288</f>
        <v>95.3</v>
      </c>
    </row>
    <row r="1289" spans="2:7">
      <c r="B1289" s="422"/>
      <c r="C1289" s="422"/>
      <c r="F1289" s="428"/>
      <c r="G1289" s="2">
        <f>+G1288+E1289-F1289</f>
        <v>95.3</v>
      </c>
    </row>
    <row r="1290" spans="2:7">
      <c r="B1290" s="422"/>
      <c r="C1290" s="422"/>
      <c r="F1290" s="428"/>
      <c r="G1290" s="2">
        <f>+G1289+E1290-F1290</f>
        <v>95.3</v>
      </c>
    </row>
    <row r="1291" spans="2:7">
      <c r="B1291" s="422"/>
      <c r="C1291" s="422"/>
      <c r="F1291" s="428"/>
      <c r="G1291" s="2">
        <f>+G1290+E1291-F1291</f>
        <v>95.3</v>
      </c>
    </row>
    <row r="1292" spans="2:7">
      <c r="B1292" s="422"/>
      <c r="C1292" s="422"/>
      <c r="F1292" s="428"/>
      <c r="G1292" s="2">
        <f>+G1291+E1292-F1292</f>
        <v>95.3</v>
      </c>
    </row>
    <row r="1293" spans="2:7">
      <c r="B1293" s="422"/>
      <c r="C1293" s="422"/>
      <c r="F1293" s="428"/>
      <c r="G1293" s="2">
        <f>+G1292+E1293-F1293</f>
        <v>95.3</v>
      </c>
    </row>
    <row r="1294" spans="2:7">
      <c r="B1294" s="422"/>
      <c r="C1294" s="422"/>
      <c r="F1294" s="428"/>
      <c r="G1294" s="2">
        <f>+G1293+E1294-F1294</f>
        <v>95.3</v>
      </c>
    </row>
    <row r="1295" spans="2:7">
      <c r="B1295" s="422"/>
      <c r="C1295" s="422"/>
      <c r="F1295" s="428"/>
      <c r="G1295" s="2">
        <f>+G1294+E1295-F1295</f>
        <v>95.3</v>
      </c>
    </row>
    <row r="1296" spans="2:7">
      <c r="B1296" s="422"/>
      <c r="C1296" s="422"/>
      <c r="F1296" s="428"/>
      <c r="G1296" s="2">
        <f>+G1295+E1296-F1296</f>
        <v>95.3</v>
      </c>
    </row>
    <row r="1297" spans="2:7">
      <c r="B1297" s="422"/>
      <c r="C1297" s="422"/>
      <c r="F1297" s="428"/>
      <c r="G1297" s="2">
        <f>+G1296+E1297-F1297</f>
        <v>95.3</v>
      </c>
    </row>
    <row r="1298" spans="2:7">
      <c r="B1298" s="422"/>
      <c r="C1298" s="422"/>
      <c r="F1298" s="428"/>
      <c r="G1298" s="2">
        <f>+G1297+E1298-F1298</f>
        <v>95.3</v>
      </c>
    </row>
    <row r="1299" spans="2:7">
      <c r="B1299" s="422"/>
      <c r="C1299" s="422"/>
      <c r="F1299" s="428"/>
      <c r="G1299" s="2">
        <f>+G1298+E1299-F1299</f>
        <v>95.3</v>
      </c>
    </row>
    <row r="1300" spans="2:7">
      <c r="B1300" s="422"/>
      <c r="C1300" s="422"/>
      <c r="F1300" s="428"/>
      <c r="G1300" s="2">
        <f>+G1299+E1300-F1300</f>
        <v>95.3</v>
      </c>
    </row>
    <row r="1301" spans="2:7">
      <c r="B1301" s="422"/>
      <c r="C1301" s="422"/>
      <c r="F1301" s="428"/>
      <c r="G1301" s="2">
        <f>+G1300+E1301-F1301</f>
        <v>95.3</v>
      </c>
    </row>
    <row r="1302" spans="2:7">
      <c r="B1302" s="422"/>
      <c r="C1302" s="422"/>
      <c r="F1302" s="428"/>
      <c r="G1302" s="2">
        <f>+G1301+E1302-F1302</f>
        <v>95.3</v>
      </c>
    </row>
    <row r="1303" spans="2:7">
      <c r="B1303" s="422"/>
      <c r="C1303" s="422"/>
      <c r="F1303" s="428"/>
      <c r="G1303" s="2">
        <f>+G1302+E1303-F1303</f>
        <v>95.3</v>
      </c>
    </row>
    <row r="1304" spans="2:7">
      <c r="B1304" s="422"/>
      <c r="C1304" s="422"/>
      <c r="F1304" s="428"/>
      <c r="G1304" s="2">
        <f>+G1303+E1304-F1304</f>
        <v>95.3</v>
      </c>
    </row>
    <row r="1305" spans="2:7">
      <c r="B1305" s="422"/>
      <c r="C1305" s="422"/>
      <c r="F1305" s="428"/>
      <c r="G1305" s="2">
        <f>+G1304+E1305-F1305</f>
        <v>95.3</v>
      </c>
    </row>
    <row r="1306" spans="2:7">
      <c r="B1306" s="422"/>
      <c r="C1306" s="422"/>
      <c r="F1306" s="428"/>
      <c r="G1306" s="2">
        <f>+G1305+E1306-F1306</f>
        <v>95.3</v>
      </c>
    </row>
    <row r="1307" spans="2:7">
      <c r="B1307" s="422"/>
      <c r="C1307" s="422"/>
      <c r="F1307" s="428"/>
      <c r="G1307" s="2">
        <f>+G1306+E1307-F1307</f>
        <v>95.3</v>
      </c>
    </row>
    <row r="1308" spans="2:7">
      <c r="B1308" s="422"/>
      <c r="C1308" s="422"/>
      <c r="F1308" s="428"/>
      <c r="G1308" s="2">
        <f>+G1307+E1308-F1308</f>
        <v>95.3</v>
      </c>
    </row>
    <row r="1309" spans="2:7">
      <c r="B1309" s="422"/>
      <c r="C1309" s="422"/>
      <c r="F1309" s="428"/>
      <c r="G1309" s="2">
        <f>+G1308+E1309-F1309</f>
        <v>95.3</v>
      </c>
    </row>
    <row r="1310" spans="2:7">
      <c r="B1310" s="422"/>
      <c r="C1310" s="422"/>
      <c r="F1310" s="428"/>
      <c r="G1310" s="2">
        <f>+G1309+E1310-F1310</f>
        <v>95.3</v>
      </c>
    </row>
    <row r="1311" spans="2:7">
      <c r="B1311" s="422"/>
      <c r="C1311" s="422"/>
      <c r="F1311" s="428"/>
      <c r="G1311" s="2">
        <f>+G1310+E1311-F1311</f>
        <v>95.3</v>
      </c>
    </row>
    <row r="1312" spans="2:7">
      <c r="B1312" s="422"/>
      <c r="C1312" s="422"/>
      <c r="F1312" s="428"/>
      <c r="G1312" s="2">
        <f>+G1311+E1312-F1312</f>
        <v>95.3</v>
      </c>
    </row>
    <row r="1313" spans="2:7">
      <c r="B1313" s="422"/>
      <c r="C1313" s="422"/>
      <c r="F1313" s="428"/>
      <c r="G1313" s="2">
        <f>+G1312+E1313-F1313</f>
        <v>95.3</v>
      </c>
    </row>
    <row r="1314" spans="2:7">
      <c r="B1314" s="422"/>
      <c r="C1314" s="422"/>
      <c r="F1314" s="428"/>
      <c r="G1314" s="2">
        <f>+G1313+E1314-F1314</f>
        <v>95.3</v>
      </c>
    </row>
    <row r="1315" spans="2:7">
      <c r="B1315" s="422"/>
      <c r="C1315" s="422"/>
      <c r="F1315" s="428"/>
      <c r="G1315" s="2">
        <f>+G1314+E1315-F1315</f>
        <v>95.3</v>
      </c>
    </row>
    <row r="1316" spans="2:7">
      <c r="B1316" s="422"/>
      <c r="C1316" s="422"/>
      <c r="F1316" s="428"/>
      <c r="G1316" s="2">
        <f>+G1315+E1316-F1316</f>
        <v>95.3</v>
      </c>
    </row>
    <row r="1317" spans="2:7">
      <c r="B1317" s="422"/>
      <c r="C1317" s="422"/>
      <c r="F1317" s="428"/>
      <c r="G1317" s="2">
        <f>+G1316+E1317-F1317</f>
        <v>95.3</v>
      </c>
    </row>
    <row r="1318" spans="2:7">
      <c r="B1318" s="422"/>
      <c r="C1318" s="422"/>
      <c r="F1318" s="428"/>
      <c r="G1318" s="2">
        <f>+G1317+E1318-F1318</f>
        <v>95.3</v>
      </c>
    </row>
    <row r="1319" spans="2:7">
      <c r="B1319" s="422"/>
      <c r="C1319" s="422"/>
      <c r="F1319" s="428"/>
      <c r="G1319" s="2">
        <f>+G1318+E1319-F1319</f>
        <v>95.3</v>
      </c>
    </row>
    <row r="1320" spans="2:7">
      <c r="B1320" s="422"/>
      <c r="C1320" s="422"/>
      <c r="F1320" s="428"/>
      <c r="G1320" s="2">
        <f>+G1319+E1320-F1320</f>
        <v>95.3</v>
      </c>
    </row>
    <row r="1321" spans="2:7">
      <c r="B1321" s="422"/>
      <c r="C1321" s="422"/>
      <c r="F1321" s="428"/>
    </row>
  </sheetData>
  <autoFilter ref="A4:G865" xr:uid="{00000000-0009-0000-0000-000016000000}"/>
  <mergeCells count="5">
    <mergeCell ref="B2:G2"/>
    <mergeCell ref="I810:K810"/>
    <mergeCell ref="J917:K917"/>
    <mergeCell ref="J963:L963"/>
    <mergeCell ref="D839:D840"/>
  </mergeCells>
  <phoneticPr fontId="17" type="noConversion"/>
  <pageMargins left="0.70866141732283472" right="0.70866141732283472" top="0.74803149606299213" bottom="0.74803149606299213" header="0.31496062992125984" footer="0.31496062992125984"/>
  <pageSetup paperSize="9" fitToWidth="0" fitToHeight="0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P1320"/>
  <sheetViews>
    <sheetView topLeftCell="A930" zoomScaleNormal="100" workbookViewId="0">
      <selection activeCell="I946" sqref="I946:K949"/>
    </sheetView>
  </sheetViews>
  <sheetFormatPr defaultColWidth="11.42578125" defaultRowHeight="15"/>
  <cols>
    <col min="1" max="1" width="11.7109375" style="3" bestFit="1" customWidth="1"/>
    <col min="2" max="2" width="16.140625" style="7" customWidth="1"/>
    <col min="3" max="3" width="14.28515625" style="7" bestFit="1" customWidth="1"/>
    <col min="4" max="4" width="51.5703125" bestFit="1" customWidth="1"/>
    <col min="5" max="5" width="11.42578125" style="20"/>
    <col min="6" max="6" width="11.42578125" style="2"/>
    <col min="9" max="9" width="14.85546875" bestFit="1" customWidth="1"/>
    <col min="10" max="10" width="35.140625" customWidth="1"/>
    <col min="11" max="11" width="8.7109375" bestFit="1" customWidth="1"/>
    <col min="12" max="12" width="23.42578125" bestFit="1" customWidth="1"/>
  </cols>
  <sheetData>
    <row r="2" spans="1:7">
      <c r="B2" s="440" t="s">
        <v>446</v>
      </c>
      <c r="C2" s="440"/>
      <c r="D2" s="440"/>
      <c r="E2" s="440"/>
      <c r="F2" s="440"/>
      <c r="G2" s="440"/>
    </row>
    <row r="4" spans="1:7" ht="41.25">
      <c r="A4" s="30" t="s">
        <v>1</v>
      </c>
      <c r="B4" s="11" t="s">
        <v>2</v>
      </c>
      <c r="C4" s="11" t="s">
        <v>3</v>
      </c>
      <c r="D4" s="11" t="s">
        <v>4</v>
      </c>
      <c r="E4" s="133" t="s">
        <v>5</v>
      </c>
      <c r="F4" s="12" t="s">
        <v>6</v>
      </c>
      <c r="G4" s="12" t="s">
        <v>7</v>
      </c>
    </row>
    <row r="5" spans="1:7">
      <c r="A5" s="3">
        <v>42736</v>
      </c>
      <c r="B5" s="422" t="s">
        <v>8</v>
      </c>
      <c r="C5" s="422"/>
      <c r="G5" s="2">
        <v>232.2</v>
      </c>
    </row>
    <row r="6" spans="1:7">
      <c r="A6" s="3">
        <v>42758</v>
      </c>
      <c r="B6" s="422">
        <v>12134</v>
      </c>
      <c r="C6" s="422" t="s">
        <v>67</v>
      </c>
      <c r="F6" s="2">
        <v>62</v>
      </c>
      <c r="G6" s="2">
        <f t="shared" ref="G6:G72" si="0">+G5+E6-F6</f>
        <v>170.2</v>
      </c>
    </row>
    <row r="7" spans="1:7">
      <c r="A7" s="3">
        <v>42758</v>
      </c>
      <c r="B7" s="422">
        <v>12135</v>
      </c>
      <c r="C7" s="422" t="s">
        <v>67</v>
      </c>
      <c r="F7" s="2">
        <v>91.2</v>
      </c>
      <c r="G7" s="2">
        <f t="shared" si="0"/>
        <v>78.999999999999986</v>
      </c>
    </row>
    <row r="8" spans="1:7">
      <c r="A8" s="3">
        <v>42786</v>
      </c>
      <c r="B8" s="422">
        <v>12273</v>
      </c>
      <c r="C8" s="422" t="s">
        <v>67</v>
      </c>
      <c r="F8" s="2">
        <v>59</v>
      </c>
      <c r="G8" s="2">
        <f t="shared" si="0"/>
        <v>19.999999999999986</v>
      </c>
    </row>
    <row r="9" spans="1:7">
      <c r="A9" s="3">
        <v>43182</v>
      </c>
      <c r="B9" s="422">
        <v>14945</v>
      </c>
      <c r="C9" s="422" t="s">
        <v>67</v>
      </c>
      <c r="F9" s="2">
        <v>20</v>
      </c>
      <c r="G9" s="2">
        <f t="shared" si="0"/>
        <v>0</v>
      </c>
    </row>
    <row r="10" spans="1:7">
      <c r="A10" s="3">
        <v>42766</v>
      </c>
      <c r="B10" s="422" t="s">
        <v>10</v>
      </c>
      <c r="C10" s="422" t="s">
        <v>11</v>
      </c>
      <c r="D10" t="s">
        <v>12</v>
      </c>
      <c r="E10" s="29">
        <v>75.900000000000006</v>
      </c>
      <c r="G10" s="2">
        <f t="shared" si="0"/>
        <v>75.900000000000006</v>
      </c>
    </row>
    <row r="11" spans="1:7">
      <c r="B11" s="422"/>
      <c r="C11" s="422"/>
      <c r="D11" t="s">
        <v>13</v>
      </c>
      <c r="E11" s="29">
        <v>2.8</v>
      </c>
      <c r="G11" s="2">
        <f t="shared" si="0"/>
        <v>78.7</v>
      </c>
    </row>
    <row r="12" spans="1:7">
      <c r="B12" s="422"/>
      <c r="C12" s="422"/>
      <c r="D12" t="s">
        <v>14</v>
      </c>
      <c r="E12" s="29">
        <v>60</v>
      </c>
      <c r="G12" s="2">
        <f t="shared" si="0"/>
        <v>138.69999999999999</v>
      </c>
    </row>
    <row r="13" spans="1:7">
      <c r="B13" s="422"/>
      <c r="C13" s="422"/>
      <c r="D13" t="s">
        <v>15</v>
      </c>
      <c r="E13" s="29">
        <v>2</v>
      </c>
      <c r="G13" s="2">
        <f t="shared" si="0"/>
        <v>140.69999999999999</v>
      </c>
    </row>
    <row r="14" spans="1:7">
      <c r="B14" s="422"/>
      <c r="C14" s="422"/>
      <c r="D14" t="s">
        <v>447</v>
      </c>
      <c r="E14" s="29">
        <v>10</v>
      </c>
      <c r="G14" s="2">
        <f t="shared" si="0"/>
        <v>150.69999999999999</v>
      </c>
    </row>
    <row r="15" spans="1:7">
      <c r="A15" s="3">
        <v>42758</v>
      </c>
      <c r="B15" s="422">
        <v>12149</v>
      </c>
      <c r="C15" s="422" t="s">
        <v>11</v>
      </c>
      <c r="D15" t="s">
        <v>447</v>
      </c>
      <c r="E15" s="29"/>
      <c r="F15" s="2">
        <v>10</v>
      </c>
      <c r="G15" s="2">
        <f t="shared" si="0"/>
        <v>140.69999999999999</v>
      </c>
    </row>
    <row r="16" spans="1:7">
      <c r="A16" s="3">
        <v>42786</v>
      </c>
      <c r="B16" s="422">
        <v>12273</v>
      </c>
      <c r="C16" s="422" t="s">
        <v>11</v>
      </c>
      <c r="D16" t="s">
        <v>14</v>
      </c>
      <c r="E16" s="29"/>
      <c r="F16" s="2">
        <v>60</v>
      </c>
      <c r="G16" s="2">
        <f t="shared" si="0"/>
        <v>80.699999999999989</v>
      </c>
    </row>
    <row r="17" spans="1:7">
      <c r="A17" s="3">
        <v>42786</v>
      </c>
      <c r="B17" s="422">
        <v>12273</v>
      </c>
      <c r="C17" s="422" t="s">
        <v>11</v>
      </c>
      <c r="D17" t="s">
        <v>15</v>
      </c>
      <c r="E17" s="29"/>
      <c r="F17" s="2">
        <v>2</v>
      </c>
      <c r="G17" s="2">
        <f t="shared" si="0"/>
        <v>78.699999999999989</v>
      </c>
    </row>
    <row r="18" spans="1:7">
      <c r="A18" s="3">
        <v>42786</v>
      </c>
      <c r="B18" s="422">
        <v>12273</v>
      </c>
      <c r="C18" s="422" t="s">
        <v>11</v>
      </c>
      <c r="D18" t="s">
        <v>12</v>
      </c>
      <c r="E18" s="29"/>
      <c r="F18" s="2">
        <v>75.900000000000006</v>
      </c>
      <c r="G18" s="2">
        <f t="shared" si="0"/>
        <v>2.7999999999999829</v>
      </c>
    </row>
    <row r="19" spans="1:7">
      <c r="A19" s="3">
        <v>42786</v>
      </c>
      <c r="B19" s="422">
        <v>12273</v>
      </c>
      <c r="C19" s="422" t="s">
        <v>11</v>
      </c>
      <c r="D19" t="s">
        <v>13</v>
      </c>
      <c r="E19" s="29"/>
      <c r="F19" s="2">
        <v>2.8</v>
      </c>
      <c r="G19" s="2">
        <f t="shared" si="0"/>
        <v>-1.6875389974302379E-14</v>
      </c>
    </row>
    <row r="20" spans="1:7">
      <c r="A20" s="3">
        <v>42794</v>
      </c>
      <c r="B20" s="422" t="s">
        <v>10</v>
      </c>
      <c r="C20" s="422" t="s">
        <v>17</v>
      </c>
      <c r="D20" t="s">
        <v>12</v>
      </c>
      <c r="E20" s="29">
        <v>76.8</v>
      </c>
      <c r="G20" s="2">
        <f t="shared" si="0"/>
        <v>76.799999999999983</v>
      </c>
    </row>
    <row r="21" spans="1:7">
      <c r="B21" s="422"/>
      <c r="C21" s="422"/>
      <c r="D21" t="s">
        <v>13</v>
      </c>
      <c r="E21" s="29">
        <v>2</v>
      </c>
      <c r="G21" s="2">
        <f t="shared" si="0"/>
        <v>78.799999999999983</v>
      </c>
    </row>
    <row r="22" spans="1:7">
      <c r="B22" s="422"/>
      <c r="C22" s="422"/>
      <c r="D22" t="s">
        <v>14</v>
      </c>
      <c r="E22" s="29">
        <v>56</v>
      </c>
      <c r="G22" s="2">
        <f t="shared" si="0"/>
        <v>134.79999999999998</v>
      </c>
    </row>
    <row r="23" spans="1:7">
      <c r="B23" s="422"/>
      <c r="C23" s="422"/>
      <c r="D23" t="s">
        <v>15</v>
      </c>
      <c r="E23" s="29">
        <v>2</v>
      </c>
      <c r="G23" s="2">
        <f t="shared" si="0"/>
        <v>136.79999999999998</v>
      </c>
    </row>
    <row r="24" spans="1:7">
      <c r="A24" s="3">
        <v>42818</v>
      </c>
      <c r="B24" s="422">
        <v>12465</v>
      </c>
      <c r="C24" s="422" t="s">
        <v>17</v>
      </c>
      <c r="D24" t="s">
        <v>14</v>
      </c>
      <c r="E24" s="29"/>
      <c r="F24" s="2">
        <v>56</v>
      </c>
      <c r="G24" s="2">
        <f t="shared" si="0"/>
        <v>80.799999999999983</v>
      </c>
    </row>
    <row r="25" spans="1:7">
      <c r="A25" s="3">
        <v>42818</v>
      </c>
      <c r="B25" s="422">
        <v>12465</v>
      </c>
      <c r="C25" s="422" t="s">
        <v>17</v>
      </c>
      <c r="D25" t="s">
        <v>15</v>
      </c>
      <c r="E25" s="29"/>
      <c r="F25" s="2">
        <v>2</v>
      </c>
      <c r="G25" s="2">
        <f t="shared" si="0"/>
        <v>78.799999999999983</v>
      </c>
    </row>
    <row r="26" spans="1:7">
      <c r="A26" s="3">
        <v>42818</v>
      </c>
      <c r="B26" s="422">
        <v>12465</v>
      </c>
      <c r="C26" s="422" t="s">
        <v>17</v>
      </c>
      <c r="D26" t="s">
        <v>12</v>
      </c>
      <c r="E26" s="29"/>
      <c r="F26" s="2">
        <v>76.8</v>
      </c>
      <c r="G26" s="2">
        <f t="shared" si="0"/>
        <v>1.9999999999999858</v>
      </c>
    </row>
    <row r="27" spans="1:7">
      <c r="A27" s="3">
        <v>42818</v>
      </c>
      <c r="B27" s="422">
        <v>12465</v>
      </c>
      <c r="C27" s="422" t="s">
        <v>17</v>
      </c>
      <c r="D27" t="s">
        <v>13</v>
      </c>
      <c r="E27" s="29"/>
      <c r="F27" s="2">
        <v>2</v>
      </c>
      <c r="G27" s="2">
        <f t="shared" si="0"/>
        <v>-1.4210854715202004E-14</v>
      </c>
    </row>
    <row r="28" spans="1:7">
      <c r="A28" s="3">
        <v>42825</v>
      </c>
      <c r="B28" s="422" t="s">
        <v>10</v>
      </c>
      <c r="C28" s="422" t="s">
        <v>18</v>
      </c>
      <c r="D28" t="s">
        <v>12</v>
      </c>
      <c r="E28" s="29">
        <v>73</v>
      </c>
      <c r="G28" s="2">
        <f t="shared" si="0"/>
        <v>72.999999999999986</v>
      </c>
    </row>
    <row r="29" spans="1:7">
      <c r="B29" s="422"/>
      <c r="C29" s="422"/>
      <c r="D29" t="s">
        <v>13</v>
      </c>
      <c r="E29" s="29">
        <v>2</v>
      </c>
      <c r="G29" s="2">
        <f t="shared" si="0"/>
        <v>74.999999999999986</v>
      </c>
    </row>
    <row r="30" spans="1:7">
      <c r="B30" s="422"/>
      <c r="C30" s="422"/>
      <c r="D30" t="s">
        <v>14</v>
      </c>
      <c r="E30" s="29">
        <v>60</v>
      </c>
      <c r="G30" s="2">
        <f t="shared" si="0"/>
        <v>135</v>
      </c>
    </row>
    <row r="31" spans="1:7">
      <c r="B31" s="422"/>
      <c r="C31" s="422"/>
      <c r="D31" t="s">
        <v>15</v>
      </c>
      <c r="E31" s="29">
        <v>2</v>
      </c>
      <c r="G31" s="2">
        <f t="shared" si="0"/>
        <v>137</v>
      </c>
    </row>
    <row r="32" spans="1:7">
      <c r="A32" s="3">
        <v>42851</v>
      </c>
      <c r="B32" s="422">
        <v>12700</v>
      </c>
      <c r="C32" s="422" t="s">
        <v>18</v>
      </c>
      <c r="D32" t="s">
        <v>14</v>
      </c>
      <c r="E32" s="29"/>
      <c r="F32" s="2">
        <v>60</v>
      </c>
      <c r="G32" s="2">
        <f t="shared" si="0"/>
        <v>77</v>
      </c>
    </row>
    <row r="33" spans="1:7">
      <c r="A33" s="3">
        <v>42851</v>
      </c>
      <c r="B33" s="422">
        <v>12700</v>
      </c>
      <c r="C33" s="422" t="s">
        <v>18</v>
      </c>
      <c r="D33" t="s">
        <v>15</v>
      </c>
      <c r="E33" s="29"/>
      <c r="F33" s="2">
        <v>2</v>
      </c>
      <c r="G33" s="2">
        <f t="shared" si="0"/>
        <v>75</v>
      </c>
    </row>
    <row r="34" spans="1:7">
      <c r="A34" s="3">
        <v>42851</v>
      </c>
      <c r="B34" s="422">
        <v>12701</v>
      </c>
      <c r="C34" s="422" t="s">
        <v>18</v>
      </c>
      <c r="D34" t="s">
        <v>12</v>
      </c>
      <c r="E34" s="29"/>
      <c r="F34" s="2">
        <v>73</v>
      </c>
      <c r="G34" s="2">
        <f t="shared" si="0"/>
        <v>2</v>
      </c>
    </row>
    <row r="35" spans="1:7">
      <c r="A35" s="3">
        <v>42851</v>
      </c>
      <c r="B35" s="422">
        <v>12701</v>
      </c>
      <c r="C35" s="422" t="s">
        <v>18</v>
      </c>
      <c r="D35" t="s">
        <v>13</v>
      </c>
      <c r="E35" s="29"/>
      <c r="F35" s="2">
        <v>2</v>
      </c>
      <c r="G35" s="2">
        <f t="shared" si="0"/>
        <v>0</v>
      </c>
    </row>
    <row r="36" spans="1:7">
      <c r="A36" s="3">
        <v>42855</v>
      </c>
      <c r="B36" s="422" t="s">
        <v>10</v>
      </c>
      <c r="C36" s="422" t="s">
        <v>19</v>
      </c>
      <c r="D36" t="s">
        <v>12</v>
      </c>
      <c r="E36" s="29">
        <v>75.5</v>
      </c>
      <c r="G36" s="2">
        <f t="shared" si="0"/>
        <v>75.5</v>
      </c>
    </row>
    <row r="37" spans="1:7">
      <c r="B37" s="422"/>
      <c r="C37" s="422"/>
      <c r="D37" t="s">
        <v>13</v>
      </c>
      <c r="E37" s="29">
        <v>2</v>
      </c>
      <c r="G37" s="2">
        <f t="shared" si="0"/>
        <v>77.5</v>
      </c>
    </row>
    <row r="38" spans="1:7">
      <c r="B38" s="422"/>
      <c r="C38" s="422"/>
      <c r="D38" t="s">
        <v>14</v>
      </c>
      <c r="E38" s="29">
        <v>60</v>
      </c>
      <c r="G38" s="2">
        <f t="shared" si="0"/>
        <v>137.5</v>
      </c>
    </row>
    <row r="39" spans="1:7">
      <c r="B39" s="422"/>
      <c r="C39" s="422"/>
      <c r="D39" t="s">
        <v>15</v>
      </c>
      <c r="E39" s="29">
        <v>2</v>
      </c>
      <c r="G39" s="2">
        <f t="shared" si="0"/>
        <v>139.5</v>
      </c>
    </row>
    <row r="40" spans="1:7">
      <c r="A40" s="3">
        <v>42885</v>
      </c>
      <c r="B40" s="422">
        <v>12889</v>
      </c>
      <c r="C40" s="422" t="s">
        <v>19</v>
      </c>
      <c r="D40" t="s">
        <v>14</v>
      </c>
      <c r="E40" s="29"/>
      <c r="F40" s="2">
        <v>60</v>
      </c>
      <c r="G40" s="2">
        <f t="shared" si="0"/>
        <v>79.5</v>
      </c>
    </row>
    <row r="41" spans="1:7">
      <c r="A41" s="3">
        <v>42885</v>
      </c>
      <c r="B41" s="422">
        <v>12889</v>
      </c>
      <c r="C41" s="422" t="s">
        <v>19</v>
      </c>
      <c r="D41" t="s">
        <v>15</v>
      </c>
      <c r="E41" s="29"/>
      <c r="F41" s="2">
        <v>2</v>
      </c>
      <c r="G41" s="2">
        <f t="shared" si="0"/>
        <v>77.5</v>
      </c>
    </row>
    <row r="42" spans="1:7">
      <c r="A42" s="3">
        <v>42885</v>
      </c>
      <c r="B42" s="422">
        <v>12890</v>
      </c>
      <c r="C42" s="422" t="s">
        <v>19</v>
      </c>
      <c r="D42" t="s">
        <v>12</v>
      </c>
      <c r="E42" s="29"/>
      <c r="F42" s="2">
        <v>75.5</v>
      </c>
      <c r="G42" s="2">
        <f t="shared" si="0"/>
        <v>2</v>
      </c>
    </row>
    <row r="43" spans="1:7">
      <c r="A43" s="3">
        <v>42885</v>
      </c>
      <c r="B43" s="422">
        <v>12890</v>
      </c>
      <c r="C43" s="422" t="s">
        <v>19</v>
      </c>
      <c r="D43" t="s">
        <v>13</v>
      </c>
      <c r="E43" s="29"/>
      <c r="F43" s="2">
        <v>2</v>
      </c>
      <c r="G43" s="2">
        <f t="shared" si="0"/>
        <v>0</v>
      </c>
    </row>
    <row r="44" spans="1:7">
      <c r="A44" s="3">
        <v>42886</v>
      </c>
      <c r="B44" s="422" t="s">
        <v>10</v>
      </c>
      <c r="C44" s="422" t="s">
        <v>20</v>
      </c>
      <c r="D44" t="s">
        <v>12</v>
      </c>
      <c r="E44" s="29">
        <v>71.5</v>
      </c>
      <c r="G44" s="2">
        <f t="shared" si="0"/>
        <v>71.5</v>
      </c>
    </row>
    <row r="45" spans="1:7">
      <c r="B45" s="422"/>
      <c r="C45" s="422"/>
      <c r="D45" t="s">
        <v>13</v>
      </c>
      <c r="E45" s="29">
        <v>2</v>
      </c>
      <c r="G45" s="2">
        <f t="shared" si="0"/>
        <v>73.5</v>
      </c>
    </row>
    <row r="46" spans="1:7">
      <c r="B46" s="422"/>
      <c r="C46" s="422"/>
      <c r="D46" t="s">
        <v>14</v>
      </c>
      <c r="E46" s="29">
        <v>60</v>
      </c>
      <c r="G46" s="2">
        <f t="shared" si="0"/>
        <v>133.5</v>
      </c>
    </row>
    <row r="47" spans="1:7">
      <c r="B47" s="422"/>
      <c r="C47" s="422"/>
      <c r="D47" t="s">
        <v>15</v>
      </c>
      <c r="E47" s="29">
        <v>2</v>
      </c>
      <c r="G47" s="2">
        <f t="shared" si="0"/>
        <v>135.5</v>
      </c>
    </row>
    <row r="48" spans="1:7">
      <c r="A48" s="3">
        <v>42943</v>
      </c>
      <c r="B48" s="422">
        <v>13272</v>
      </c>
      <c r="C48" s="422" t="s">
        <v>20</v>
      </c>
      <c r="D48" t="s">
        <v>14</v>
      </c>
      <c r="E48" s="29"/>
      <c r="F48" s="2">
        <v>60</v>
      </c>
      <c r="G48" s="2">
        <f t="shared" si="0"/>
        <v>75.5</v>
      </c>
    </row>
    <row r="49" spans="1:7">
      <c r="A49" s="3">
        <v>42943</v>
      </c>
      <c r="B49" s="422">
        <v>13272</v>
      </c>
      <c r="C49" s="422" t="s">
        <v>20</v>
      </c>
      <c r="D49" t="s">
        <v>15</v>
      </c>
      <c r="E49" s="29"/>
      <c r="F49" s="2">
        <v>2</v>
      </c>
      <c r="G49" s="2">
        <f t="shared" si="0"/>
        <v>73.5</v>
      </c>
    </row>
    <row r="50" spans="1:7">
      <c r="A50" s="3">
        <v>42943</v>
      </c>
      <c r="B50" s="422">
        <v>13273</v>
      </c>
      <c r="C50" s="422" t="s">
        <v>20</v>
      </c>
      <c r="D50" t="s">
        <v>12</v>
      </c>
      <c r="E50" s="29"/>
      <c r="F50" s="2">
        <v>71.5</v>
      </c>
      <c r="G50" s="2">
        <f t="shared" si="0"/>
        <v>2</v>
      </c>
    </row>
    <row r="51" spans="1:7">
      <c r="A51" s="3">
        <v>42943</v>
      </c>
      <c r="B51" s="422">
        <v>13273</v>
      </c>
      <c r="C51" s="422" t="s">
        <v>20</v>
      </c>
      <c r="D51" t="s">
        <v>13</v>
      </c>
      <c r="E51" s="29"/>
      <c r="F51" s="2">
        <v>2</v>
      </c>
      <c r="G51" s="2">
        <f t="shared" si="0"/>
        <v>0</v>
      </c>
    </row>
    <row r="52" spans="1:7">
      <c r="A52" s="3">
        <v>42916</v>
      </c>
      <c r="B52" s="422" t="s">
        <v>10</v>
      </c>
      <c r="C52" s="422" t="s">
        <v>21</v>
      </c>
      <c r="D52" t="s">
        <v>12</v>
      </c>
      <c r="E52" s="29">
        <v>69.7</v>
      </c>
      <c r="G52" s="2">
        <f t="shared" si="0"/>
        <v>69.7</v>
      </c>
    </row>
    <row r="53" spans="1:7">
      <c r="B53" s="422"/>
      <c r="C53" s="422"/>
      <c r="D53" t="s">
        <v>13</v>
      </c>
      <c r="E53" s="29">
        <v>2</v>
      </c>
      <c r="G53" s="2">
        <f t="shared" si="0"/>
        <v>71.7</v>
      </c>
    </row>
    <row r="54" spans="1:7">
      <c r="B54" s="422"/>
      <c r="C54" s="422"/>
      <c r="D54" t="s">
        <v>14</v>
      </c>
      <c r="E54" s="29">
        <v>60</v>
      </c>
      <c r="G54" s="2">
        <f t="shared" si="0"/>
        <v>131.69999999999999</v>
      </c>
    </row>
    <row r="55" spans="1:7">
      <c r="B55" s="422"/>
      <c r="C55" s="422"/>
      <c r="D55" t="s">
        <v>15</v>
      </c>
      <c r="E55" s="29">
        <v>2</v>
      </c>
      <c r="G55" s="2">
        <f t="shared" si="0"/>
        <v>133.69999999999999</v>
      </c>
    </row>
    <row r="56" spans="1:7">
      <c r="A56" s="3">
        <v>42943</v>
      </c>
      <c r="B56" s="422">
        <v>13272</v>
      </c>
      <c r="C56" s="422" t="s">
        <v>21</v>
      </c>
      <c r="D56" t="s">
        <v>14</v>
      </c>
      <c r="E56" s="29"/>
      <c r="F56" s="2">
        <v>60</v>
      </c>
      <c r="G56" s="2">
        <f t="shared" si="0"/>
        <v>73.699999999999989</v>
      </c>
    </row>
    <row r="57" spans="1:7">
      <c r="A57" s="3">
        <v>42943</v>
      </c>
      <c r="B57" s="422">
        <v>13272</v>
      </c>
      <c r="C57" s="422" t="s">
        <v>21</v>
      </c>
      <c r="D57" t="s">
        <v>15</v>
      </c>
      <c r="E57" s="29"/>
      <c r="F57" s="2">
        <v>2</v>
      </c>
      <c r="G57" s="2">
        <f t="shared" si="0"/>
        <v>71.699999999999989</v>
      </c>
    </row>
    <row r="58" spans="1:7">
      <c r="A58" s="3">
        <v>42943</v>
      </c>
      <c r="B58" s="422">
        <v>13273</v>
      </c>
      <c r="C58" s="422" t="s">
        <v>21</v>
      </c>
      <c r="D58" t="s">
        <v>12</v>
      </c>
      <c r="E58" s="29"/>
      <c r="F58" s="2">
        <v>69.7</v>
      </c>
      <c r="G58" s="2">
        <f t="shared" si="0"/>
        <v>1.9999999999999858</v>
      </c>
    </row>
    <row r="59" spans="1:7">
      <c r="A59" s="3">
        <v>42943</v>
      </c>
      <c r="B59" s="422">
        <v>13273</v>
      </c>
      <c r="C59" s="422" t="s">
        <v>21</v>
      </c>
      <c r="D59" t="s">
        <v>13</v>
      </c>
      <c r="E59" s="29"/>
      <c r="F59" s="2">
        <v>2</v>
      </c>
      <c r="G59" s="2">
        <f t="shared" si="0"/>
        <v>-1.4210854715202004E-14</v>
      </c>
    </row>
    <row r="60" spans="1:7">
      <c r="A60" s="3">
        <v>42947</v>
      </c>
      <c r="B60" s="422" t="s">
        <v>10</v>
      </c>
      <c r="C60" s="422" t="s">
        <v>22</v>
      </c>
      <c r="D60" t="s">
        <v>12</v>
      </c>
      <c r="E60" s="29">
        <v>56.6</v>
      </c>
      <c r="G60" s="2">
        <f t="shared" si="0"/>
        <v>56.599999999999987</v>
      </c>
    </row>
    <row r="61" spans="1:7">
      <c r="B61" s="422"/>
      <c r="C61" s="422"/>
      <c r="D61" t="s">
        <v>13</v>
      </c>
      <c r="E61" s="29">
        <v>2</v>
      </c>
      <c r="G61" s="2">
        <f t="shared" si="0"/>
        <v>58.599999999999987</v>
      </c>
    </row>
    <row r="62" spans="1:7">
      <c r="B62" s="422"/>
      <c r="C62" s="422"/>
      <c r="D62" t="s">
        <v>14</v>
      </c>
      <c r="E62" s="29">
        <v>60</v>
      </c>
      <c r="G62" s="2">
        <f t="shared" si="0"/>
        <v>118.6</v>
      </c>
    </row>
    <row r="63" spans="1:7">
      <c r="B63" s="422"/>
      <c r="C63" s="422"/>
      <c r="D63" t="s">
        <v>15</v>
      </c>
      <c r="E63" s="29">
        <v>2</v>
      </c>
      <c r="G63" s="2">
        <f t="shared" si="0"/>
        <v>120.6</v>
      </c>
    </row>
    <row r="64" spans="1:7">
      <c r="A64" s="3">
        <v>42950</v>
      </c>
      <c r="B64" s="422">
        <v>13397</v>
      </c>
      <c r="C64" s="422" t="s">
        <v>22</v>
      </c>
      <c r="D64" t="s">
        <v>14</v>
      </c>
      <c r="E64" s="29"/>
      <c r="F64" s="2">
        <v>60</v>
      </c>
      <c r="G64" s="2">
        <f t="shared" si="0"/>
        <v>60.599999999999994</v>
      </c>
    </row>
    <row r="65" spans="1:7">
      <c r="A65" s="3">
        <v>42950</v>
      </c>
      <c r="B65" s="422">
        <v>13397</v>
      </c>
      <c r="C65" s="422" t="s">
        <v>22</v>
      </c>
      <c r="D65" t="s">
        <v>15</v>
      </c>
      <c r="E65" s="29"/>
      <c r="F65" s="2">
        <v>2</v>
      </c>
      <c r="G65" s="2">
        <f t="shared" si="0"/>
        <v>58.599999999999994</v>
      </c>
    </row>
    <row r="66" spans="1:7">
      <c r="A66" s="3">
        <v>43011</v>
      </c>
      <c r="B66" s="422">
        <v>13780</v>
      </c>
      <c r="C66" s="422" t="s">
        <v>22</v>
      </c>
      <c r="D66" t="s">
        <v>12</v>
      </c>
      <c r="E66" s="29"/>
      <c r="F66" s="2">
        <v>56.6</v>
      </c>
      <c r="G66" s="2">
        <f t="shared" si="0"/>
        <v>1.9999999999999929</v>
      </c>
    </row>
    <row r="67" spans="1:7">
      <c r="A67" s="3">
        <v>43011</v>
      </c>
      <c r="B67" s="422">
        <v>13780</v>
      </c>
      <c r="C67" s="422" t="s">
        <v>22</v>
      </c>
      <c r="D67" t="s">
        <v>13</v>
      </c>
      <c r="E67" s="29"/>
      <c r="F67" s="2">
        <v>2</v>
      </c>
      <c r="G67" s="2">
        <f t="shared" si="0"/>
        <v>-7.1054273576010019E-15</v>
      </c>
    </row>
    <row r="68" spans="1:7">
      <c r="A68" s="3">
        <v>42978</v>
      </c>
      <c r="B68" s="422" t="s">
        <v>10</v>
      </c>
      <c r="C68" s="422" t="s">
        <v>23</v>
      </c>
      <c r="D68" t="s">
        <v>12</v>
      </c>
      <c r="E68" s="29">
        <v>56.6</v>
      </c>
      <c r="G68" s="2">
        <f t="shared" si="0"/>
        <v>56.599999999999994</v>
      </c>
    </row>
    <row r="69" spans="1:7">
      <c r="B69" s="422"/>
      <c r="C69" s="422"/>
      <c r="D69" t="s">
        <v>13</v>
      </c>
      <c r="E69" s="29">
        <v>2</v>
      </c>
      <c r="G69" s="2">
        <f t="shared" si="0"/>
        <v>58.599999999999994</v>
      </c>
    </row>
    <row r="70" spans="1:7">
      <c r="B70" s="422"/>
      <c r="C70" s="422"/>
      <c r="D70" t="s">
        <v>14</v>
      </c>
      <c r="E70" s="29">
        <v>60</v>
      </c>
      <c r="G70" s="2">
        <f t="shared" si="0"/>
        <v>118.6</v>
      </c>
    </row>
    <row r="71" spans="1:7">
      <c r="B71" s="422"/>
      <c r="C71" s="422"/>
      <c r="D71" t="s">
        <v>15</v>
      </c>
      <c r="E71" s="29">
        <v>2</v>
      </c>
      <c r="G71" s="2">
        <f t="shared" si="0"/>
        <v>120.6</v>
      </c>
    </row>
    <row r="72" spans="1:7">
      <c r="A72" s="3">
        <v>43011</v>
      </c>
      <c r="B72" s="422">
        <v>13781</v>
      </c>
      <c r="C72" s="422" t="s">
        <v>23</v>
      </c>
      <c r="D72" t="s">
        <v>14</v>
      </c>
      <c r="E72" s="29"/>
      <c r="F72" s="2">
        <v>60</v>
      </c>
      <c r="G72" s="2">
        <f t="shared" si="0"/>
        <v>60.599999999999994</v>
      </c>
    </row>
    <row r="73" spans="1:7">
      <c r="A73" s="3">
        <v>43011</v>
      </c>
      <c r="B73" s="422">
        <v>13781</v>
      </c>
      <c r="C73" s="422" t="s">
        <v>23</v>
      </c>
      <c r="D73" t="s">
        <v>15</v>
      </c>
      <c r="E73" s="29"/>
      <c r="F73" s="2">
        <v>2</v>
      </c>
      <c r="G73" s="2">
        <f t="shared" ref="G73:G140" si="1">+G72+E73-F73</f>
        <v>58.599999999999994</v>
      </c>
    </row>
    <row r="74" spans="1:7">
      <c r="A74" s="3">
        <v>43011</v>
      </c>
      <c r="B74" s="422">
        <v>13780</v>
      </c>
      <c r="C74" s="422" t="s">
        <v>23</v>
      </c>
      <c r="D74" t="s">
        <v>12</v>
      </c>
      <c r="E74" s="29"/>
      <c r="F74" s="2">
        <v>56.6</v>
      </c>
      <c r="G74" s="2">
        <f t="shared" si="1"/>
        <v>1.9999999999999929</v>
      </c>
    </row>
    <row r="75" spans="1:7">
      <c r="A75" s="3">
        <v>43011</v>
      </c>
      <c r="B75" s="422">
        <v>13780</v>
      </c>
      <c r="C75" s="422" t="s">
        <v>23</v>
      </c>
      <c r="D75" t="s">
        <v>13</v>
      </c>
      <c r="E75" s="29"/>
      <c r="F75" s="2">
        <v>2</v>
      </c>
      <c r="G75" s="2">
        <f t="shared" si="1"/>
        <v>-7.1054273576010019E-15</v>
      </c>
    </row>
    <row r="76" spans="1:7">
      <c r="A76" s="3">
        <v>43008</v>
      </c>
      <c r="B76" s="422" t="s">
        <v>10</v>
      </c>
      <c r="C76" s="422" t="s">
        <v>24</v>
      </c>
      <c r="D76" t="s">
        <v>12</v>
      </c>
      <c r="E76" s="29">
        <v>54.2</v>
      </c>
      <c r="G76" s="2">
        <f t="shared" si="1"/>
        <v>54.199999999999996</v>
      </c>
    </row>
    <row r="77" spans="1:7">
      <c r="B77" s="422"/>
      <c r="C77" s="422"/>
      <c r="D77" t="s">
        <v>13</v>
      </c>
      <c r="E77" s="29">
        <v>2</v>
      </c>
      <c r="G77" s="2">
        <f t="shared" si="1"/>
        <v>56.199999999999996</v>
      </c>
    </row>
    <row r="78" spans="1:7">
      <c r="B78" s="422"/>
      <c r="C78" s="422"/>
      <c r="D78" t="s">
        <v>14</v>
      </c>
      <c r="E78" s="29">
        <v>60</v>
      </c>
      <c r="G78" s="2">
        <f t="shared" si="1"/>
        <v>116.19999999999999</v>
      </c>
    </row>
    <row r="79" spans="1:7">
      <c r="B79" s="422"/>
      <c r="C79" s="422"/>
      <c r="D79" t="s">
        <v>15</v>
      </c>
      <c r="E79" s="29">
        <v>2</v>
      </c>
      <c r="G79" s="2">
        <f t="shared" si="1"/>
        <v>118.19999999999999</v>
      </c>
    </row>
    <row r="80" spans="1:7">
      <c r="A80" s="3">
        <v>43067</v>
      </c>
      <c r="B80" s="422">
        <v>14155</v>
      </c>
      <c r="C80" s="422" t="s">
        <v>24</v>
      </c>
      <c r="D80" t="s">
        <v>14</v>
      </c>
      <c r="E80" s="29"/>
      <c r="F80" s="2">
        <v>60</v>
      </c>
      <c r="G80" s="2">
        <f t="shared" si="1"/>
        <v>58.199999999999989</v>
      </c>
    </row>
    <row r="81" spans="1:7">
      <c r="A81" s="3">
        <v>43067</v>
      </c>
      <c r="B81" s="422">
        <v>14155</v>
      </c>
      <c r="C81" s="422" t="s">
        <v>24</v>
      </c>
      <c r="D81" t="s">
        <v>15</v>
      </c>
      <c r="E81" s="29"/>
      <c r="F81" s="2">
        <v>2</v>
      </c>
      <c r="G81" s="2">
        <f t="shared" si="1"/>
        <v>56.199999999999989</v>
      </c>
    </row>
    <row r="82" spans="1:7">
      <c r="A82" s="3">
        <v>43067</v>
      </c>
      <c r="B82" s="422">
        <v>14155</v>
      </c>
      <c r="C82" s="422" t="s">
        <v>24</v>
      </c>
      <c r="D82" t="s">
        <v>12</v>
      </c>
      <c r="E82" s="29"/>
      <c r="F82" s="2">
        <v>54.2</v>
      </c>
      <c r="G82" s="2">
        <f t="shared" si="1"/>
        <v>1.9999999999999858</v>
      </c>
    </row>
    <row r="83" spans="1:7">
      <c r="A83" s="3">
        <v>43067</v>
      </c>
      <c r="B83" s="422">
        <v>14155</v>
      </c>
      <c r="C83" s="422" t="s">
        <v>24</v>
      </c>
      <c r="D83" t="s">
        <v>13</v>
      </c>
      <c r="E83" s="29"/>
      <c r="F83" s="2">
        <v>2</v>
      </c>
      <c r="G83" s="2">
        <f t="shared" si="1"/>
        <v>-1.4210854715202004E-14</v>
      </c>
    </row>
    <row r="84" spans="1:7">
      <c r="A84" s="3">
        <v>43039</v>
      </c>
      <c r="B84" s="422" t="s">
        <v>10</v>
      </c>
      <c r="C84" s="422" t="s">
        <v>25</v>
      </c>
      <c r="D84" t="s">
        <v>12</v>
      </c>
      <c r="E84" s="29">
        <v>53.9</v>
      </c>
      <c r="G84" s="2">
        <f t="shared" si="1"/>
        <v>53.899999999999984</v>
      </c>
    </row>
    <row r="85" spans="1:7">
      <c r="B85" s="422"/>
      <c r="C85" s="422"/>
      <c r="D85" t="s">
        <v>13</v>
      </c>
      <c r="E85" s="29">
        <v>2</v>
      </c>
      <c r="G85" s="2">
        <f t="shared" si="1"/>
        <v>55.899999999999984</v>
      </c>
    </row>
    <row r="86" spans="1:7">
      <c r="B86" s="422"/>
      <c r="C86" s="422"/>
      <c r="D86" t="s">
        <v>14</v>
      </c>
      <c r="E86" s="29">
        <v>60</v>
      </c>
      <c r="G86" s="2">
        <f t="shared" si="1"/>
        <v>115.89999999999998</v>
      </c>
    </row>
    <row r="87" spans="1:7">
      <c r="B87" s="422"/>
      <c r="C87" s="422"/>
      <c r="D87" t="s">
        <v>15</v>
      </c>
      <c r="E87" s="29">
        <v>2</v>
      </c>
      <c r="G87" s="2">
        <f t="shared" si="1"/>
        <v>117.89999999999998</v>
      </c>
    </row>
    <row r="88" spans="1:7">
      <c r="A88" s="3">
        <v>43067</v>
      </c>
      <c r="B88" s="422">
        <v>14155</v>
      </c>
      <c r="C88" s="422" t="s">
        <v>25</v>
      </c>
      <c r="D88" t="s">
        <v>14</v>
      </c>
      <c r="E88" s="29"/>
      <c r="F88" s="2">
        <v>60</v>
      </c>
      <c r="G88" s="2">
        <f t="shared" si="1"/>
        <v>57.899999999999977</v>
      </c>
    </row>
    <row r="89" spans="1:7">
      <c r="A89" s="3">
        <v>43067</v>
      </c>
      <c r="B89" s="422">
        <v>14155</v>
      </c>
      <c r="C89" s="422" t="s">
        <v>25</v>
      </c>
      <c r="D89" t="s">
        <v>15</v>
      </c>
      <c r="E89" s="29"/>
      <c r="F89" s="2">
        <v>2</v>
      </c>
      <c r="G89" s="2">
        <f t="shared" si="1"/>
        <v>55.899999999999977</v>
      </c>
    </row>
    <row r="90" spans="1:7">
      <c r="A90" s="3">
        <v>43067</v>
      </c>
      <c r="B90" s="422">
        <v>14155</v>
      </c>
      <c r="C90" s="422" t="s">
        <v>25</v>
      </c>
      <c r="D90" t="s">
        <v>12</v>
      </c>
      <c r="E90" s="29"/>
      <c r="F90" s="2">
        <v>53.9</v>
      </c>
      <c r="G90" s="2">
        <f t="shared" si="1"/>
        <v>1.9999999999999787</v>
      </c>
    </row>
    <row r="91" spans="1:7">
      <c r="A91" s="3">
        <v>43067</v>
      </c>
      <c r="B91" s="422">
        <v>14155</v>
      </c>
      <c r="C91" s="422" t="s">
        <v>25</v>
      </c>
      <c r="D91" t="s">
        <v>13</v>
      </c>
      <c r="E91" s="29"/>
      <c r="F91" s="2">
        <v>2</v>
      </c>
      <c r="G91" s="2">
        <f t="shared" si="1"/>
        <v>-2.1316282072803006E-14</v>
      </c>
    </row>
    <row r="92" spans="1:7">
      <c r="A92" s="31">
        <v>43069</v>
      </c>
      <c r="B92" s="421" t="s">
        <v>10</v>
      </c>
      <c r="C92" s="421" t="s">
        <v>26</v>
      </c>
      <c r="D92" t="s">
        <v>12</v>
      </c>
      <c r="E92" s="29">
        <v>57.5</v>
      </c>
      <c r="G92" s="2">
        <f t="shared" si="1"/>
        <v>57.499999999999979</v>
      </c>
    </row>
    <row r="93" spans="1:7">
      <c r="A93" s="31"/>
      <c r="B93" s="421"/>
      <c r="C93" s="421"/>
      <c r="D93" t="s">
        <v>13</v>
      </c>
      <c r="E93" s="29">
        <v>2</v>
      </c>
      <c r="G93" s="2">
        <f t="shared" si="1"/>
        <v>59.499999999999979</v>
      </c>
    </row>
    <row r="94" spans="1:7">
      <c r="B94" s="422"/>
      <c r="C94" s="422"/>
      <c r="D94" t="s">
        <v>14</v>
      </c>
      <c r="E94" s="29">
        <v>60</v>
      </c>
      <c r="G94" s="2">
        <f t="shared" si="1"/>
        <v>119.49999999999997</v>
      </c>
    </row>
    <row r="95" spans="1:7">
      <c r="B95" s="422"/>
      <c r="C95" s="422"/>
      <c r="D95" t="s">
        <v>15</v>
      </c>
      <c r="E95" s="29">
        <v>2</v>
      </c>
      <c r="G95" s="2">
        <f t="shared" si="1"/>
        <v>121.49999999999997</v>
      </c>
    </row>
    <row r="96" spans="1:7">
      <c r="B96" s="422"/>
      <c r="C96" s="422"/>
      <c r="D96" t="s">
        <v>411</v>
      </c>
      <c r="E96" s="29">
        <v>10</v>
      </c>
      <c r="G96" s="2">
        <f t="shared" si="1"/>
        <v>131.49999999999997</v>
      </c>
    </row>
    <row r="97" spans="1:7">
      <c r="A97" s="3">
        <v>43067</v>
      </c>
      <c r="B97" s="422">
        <v>14156</v>
      </c>
      <c r="C97" s="422" t="s">
        <v>26</v>
      </c>
      <c r="D97" t="s">
        <v>411</v>
      </c>
      <c r="E97" s="29"/>
      <c r="F97" s="2">
        <v>10</v>
      </c>
      <c r="G97" s="2">
        <f t="shared" si="1"/>
        <v>121.49999999999997</v>
      </c>
    </row>
    <row r="98" spans="1:7">
      <c r="A98" s="3">
        <v>43145</v>
      </c>
      <c r="B98" s="422">
        <v>14618</v>
      </c>
      <c r="C98" s="422" t="s">
        <v>26</v>
      </c>
      <c r="D98" t="s">
        <v>12</v>
      </c>
      <c r="E98" s="29"/>
      <c r="F98" s="2">
        <v>57.5</v>
      </c>
      <c r="G98" s="2">
        <f t="shared" si="1"/>
        <v>63.999999999999972</v>
      </c>
    </row>
    <row r="99" spans="1:7">
      <c r="A99" s="3">
        <v>43145</v>
      </c>
      <c r="B99" s="422">
        <v>14618</v>
      </c>
      <c r="C99" s="422" t="s">
        <v>26</v>
      </c>
      <c r="D99" t="s">
        <v>13</v>
      </c>
      <c r="E99" s="29"/>
      <c r="F99" s="2">
        <v>2</v>
      </c>
      <c r="G99" s="2">
        <f t="shared" si="1"/>
        <v>61.999999999999972</v>
      </c>
    </row>
    <row r="100" spans="1:7">
      <c r="A100" s="3">
        <v>43145</v>
      </c>
      <c r="B100" s="422">
        <v>14619</v>
      </c>
      <c r="C100" s="422" t="s">
        <v>26</v>
      </c>
      <c r="D100" t="s">
        <v>14</v>
      </c>
      <c r="E100" s="29"/>
      <c r="F100" s="2">
        <v>60</v>
      </c>
      <c r="G100" s="2">
        <f t="shared" si="1"/>
        <v>1.9999999999999716</v>
      </c>
    </row>
    <row r="101" spans="1:7">
      <c r="A101" s="3">
        <v>43145</v>
      </c>
      <c r="B101" s="422">
        <v>14619</v>
      </c>
      <c r="C101" s="422" t="s">
        <v>26</v>
      </c>
      <c r="D101" t="s">
        <v>15</v>
      </c>
      <c r="E101" s="29"/>
      <c r="F101" s="2">
        <v>2</v>
      </c>
      <c r="G101" s="2">
        <f t="shared" si="1"/>
        <v>-2.8421709430404007E-14</v>
      </c>
    </row>
    <row r="102" spans="1:7">
      <c r="A102" s="31">
        <v>43100</v>
      </c>
      <c r="B102" s="421" t="s">
        <v>10</v>
      </c>
      <c r="C102" s="421" t="s">
        <v>27</v>
      </c>
      <c r="D102" t="s">
        <v>12</v>
      </c>
      <c r="E102" s="29">
        <v>84.9</v>
      </c>
      <c r="G102" s="2">
        <f t="shared" si="1"/>
        <v>84.899999999999977</v>
      </c>
    </row>
    <row r="103" spans="1:7">
      <c r="A103" s="31"/>
      <c r="B103" s="421"/>
      <c r="C103" s="421"/>
      <c r="D103" t="s">
        <v>13</v>
      </c>
      <c r="E103" s="29">
        <v>2</v>
      </c>
      <c r="G103" s="2">
        <f t="shared" si="1"/>
        <v>86.899999999999977</v>
      </c>
    </row>
    <row r="104" spans="1:7">
      <c r="B104" s="422"/>
      <c r="C104" s="422"/>
      <c r="D104" t="s">
        <v>14</v>
      </c>
      <c r="E104" s="29">
        <v>60</v>
      </c>
      <c r="G104" s="2">
        <f t="shared" si="1"/>
        <v>146.89999999999998</v>
      </c>
    </row>
    <row r="105" spans="1:7">
      <c r="B105" s="422"/>
      <c r="C105" s="422"/>
      <c r="D105" t="s">
        <v>15</v>
      </c>
      <c r="E105" s="29">
        <v>2</v>
      </c>
      <c r="G105" s="2">
        <f t="shared" si="1"/>
        <v>148.89999999999998</v>
      </c>
    </row>
    <row r="106" spans="1:7">
      <c r="A106" s="3">
        <v>43145</v>
      </c>
      <c r="B106" s="422">
        <v>14618</v>
      </c>
      <c r="C106" s="422" t="s">
        <v>27</v>
      </c>
      <c r="D106" t="s">
        <v>12</v>
      </c>
      <c r="E106" s="29"/>
      <c r="F106" s="2">
        <v>84.9</v>
      </c>
      <c r="G106" s="2">
        <f t="shared" si="1"/>
        <v>63.999999999999972</v>
      </c>
    </row>
    <row r="107" spans="1:7">
      <c r="A107" s="3">
        <v>43145</v>
      </c>
      <c r="B107" s="422">
        <v>14618</v>
      </c>
      <c r="C107" s="422" t="s">
        <v>27</v>
      </c>
      <c r="D107" t="s">
        <v>13</v>
      </c>
      <c r="E107" s="29"/>
      <c r="F107" s="2">
        <v>2</v>
      </c>
      <c r="G107" s="2">
        <f t="shared" si="1"/>
        <v>61.999999999999972</v>
      </c>
    </row>
    <row r="108" spans="1:7">
      <c r="A108" s="3">
        <v>43145</v>
      </c>
      <c r="B108" s="422">
        <v>14619</v>
      </c>
      <c r="C108" s="422" t="s">
        <v>27</v>
      </c>
      <c r="D108" t="s">
        <v>14</v>
      </c>
      <c r="E108" s="29"/>
      <c r="F108" s="2">
        <v>60</v>
      </c>
      <c r="G108" s="2">
        <f t="shared" si="1"/>
        <v>1.9999999999999716</v>
      </c>
    </row>
    <row r="109" spans="1:7">
      <c r="A109" s="3">
        <v>43145</v>
      </c>
      <c r="B109" s="422">
        <v>14619</v>
      </c>
      <c r="C109" s="422" t="s">
        <v>27</v>
      </c>
      <c r="D109" t="s">
        <v>15</v>
      </c>
      <c r="E109" s="29"/>
      <c r="F109" s="2">
        <v>2</v>
      </c>
      <c r="G109" s="2">
        <f t="shared" si="1"/>
        <v>-2.8421709430404007E-14</v>
      </c>
    </row>
    <row r="110" spans="1:7">
      <c r="A110" s="31">
        <v>43131</v>
      </c>
      <c r="B110" s="421" t="s">
        <v>10</v>
      </c>
      <c r="C110" s="421" t="s">
        <v>11</v>
      </c>
      <c r="D110" t="s">
        <v>12</v>
      </c>
      <c r="E110" s="29">
        <v>55.7</v>
      </c>
      <c r="G110" s="2">
        <f t="shared" si="1"/>
        <v>55.699999999999974</v>
      </c>
    </row>
    <row r="111" spans="1:7">
      <c r="A111" s="31"/>
      <c r="B111" s="421"/>
      <c r="C111" s="421"/>
      <c r="D111" t="s">
        <v>13</v>
      </c>
      <c r="E111" s="29">
        <v>2</v>
      </c>
      <c r="G111" s="2">
        <f t="shared" si="1"/>
        <v>57.699999999999974</v>
      </c>
    </row>
    <row r="112" spans="1:7">
      <c r="B112" s="422"/>
      <c r="C112" s="422"/>
      <c r="D112" t="s">
        <v>14</v>
      </c>
      <c r="E112" s="29">
        <v>60</v>
      </c>
      <c r="G112" s="2">
        <f t="shared" si="1"/>
        <v>117.69999999999997</v>
      </c>
    </row>
    <row r="113" spans="1:7">
      <c r="B113" s="422"/>
      <c r="C113" s="422"/>
      <c r="D113" t="s">
        <v>15</v>
      </c>
      <c r="E113" s="29">
        <v>2</v>
      </c>
      <c r="G113" s="2">
        <f t="shared" si="1"/>
        <v>119.69999999999997</v>
      </c>
    </row>
    <row r="114" spans="1:7">
      <c r="A114" s="3">
        <v>43179</v>
      </c>
      <c r="B114" s="422">
        <v>14853</v>
      </c>
      <c r="C114" s="422" t="s">
        <v>11</v>
      </c>
      <c r="D114" t="s">
        <v>12</v>
      </c>
      <c r="E114" s="29"/>
      <c r="F114" s="2">
        <v>55.7</v>
      </c>
      <c r="G114" s="2">
        <f t="shared" si="1"/>
        <v>63.999999999999972</v>
      </c>
    </row>
    <row r="115" spans="1:7">
      <c r="A115" s="3">
        <v>43179</v>
      </c>
      <c r="B115" s="422">
        <v>14853</v>
      </c>
      <c r="C115" s="422" t="s">
        <v>11</v>
      </c>
      <c r="D115" t="s">
        <v>13</v>
      </c>
      <c r="E115" s="29"/>
      <c r="F115" s="2">
        <v>2</v>
      </c>
      <c r="G115" s="2">
        <f t="shared" si="1"/>
        <v>61.999999999999972</v>
      </c>
    </row>
    <row r="116" spans="1:7">
      <c r="A116" s="3">
        <v>43179</v>
      </c>
      <c r="B116" s="422">
        <v>14853</v>
      </c>
      <c r="C116" s="422" t="s">
        <v>11</v>
      </c>
      <c r="D116" t="s">
        <v>14</v>
      </c>
      <c r="E116" s="29"/>
      <c r="F116" s="2">
        <v>60</v>
      </c>
      <c r="G116" s="2">
        <f t="shared" si="1"/>
        <v>1.9999999999999716</v>
      </c>
    </row>
    <row r="117" spans="1:7">
      <c r="A117" s="3">
        <v>43179</v>
      </c>
      <c r="B117" s="422">
        <v>14853</v>
      </c>
      <c r="C117" s="422" t="s">
        <v>11</v>
      </c>
      <c r="D117" t="s">
        <v>15</v>
      </c>
      <c r="E117" s="29"/>
      <c r="F117" s="2">
        <v>2</v>
      </c>
      <c r="G117" s="2">
        <f t="shared" si="1"/>
        <v>-2.8421709430404007E-14</v>
      </c>
    </row>
    <row r="118" spans="1:7">
      <c r="A118" s="31">
        <v>43159</v>
      </c>
      <c r="B118" s="421" t="s">
        <v>10</v>
      </c>
      <c r="C118" s="421" t="s">
        <v>17</v>
      </c>
      <c r="D118" t="s">
        <v>12</v>
      </c>
      <c r="E118" s="29">
        <v>69</v>
      </c>
      <c r="G118" s="2">
        <f t="shared" si="1"/>
        <v>68.999999999999972</v>
      </c>
    </row>
    <row r="119" spans="1:7">
      <c r="A119" s="31"/>
      <c r="B119" s="421"/>
      <c r="C119" s="421"/>
      <c r="D119" t="s">
        <v>13</v>
      </c>
      <c r="E119" s="29">
        <v>2</v>
      </c>
      <c r="G119" s="2">
        <f t="shared" si="1"/>
        <v>70.999999999999972</v>
      </c>
    </row>
    <row r="120" spans="1:7">
      <c r="B120" s="422"/>
      <c r="C120" s="422"/>
      <c r="D120" t="s">
        <v>14</v>
      </c>
      <c r="E120" s="29">
        <v>56</v>
      </c>
      <c r="G120" s="2">
        <f t="shared" si="1"/>
        <v>126.99999999999997</v>
      </c>
    </row>
    <row r="121" spans="1:7">
      <c r="B121" s="422"/>
      <c r="C121" s="422"/>
      <c r="D121" t="s">
        <v>15</v>
      </c>
      <c r="E121" s="29">
        <v>5</v>
      </c>
      <c r="G121" s="2">
        <f t="shared" si="1"/>
        <v>131.99999999999997</v>
      </c>
    </row>
    <row r="122" spans="1:7">
      <c r="A122" s="3">
        <v>43179</v>
      </c>
      <c r="B122" s="422">
        <v>14853</v>
      </c>
      <c r="C122" s="422" t="s">
        <v>17</v>
      </c>
      <c r="D122" t="s">
        <v>14</v>
      </c>
      <c r="E122" s="29"/>
      <c r="F122" s="2">
        <v>56</v>
      </c>
      <c r="G122" s="2">
        <f t="shared" si="1"/>
        <v>75.999999999999972</v>
      </c>
    </row>
    <row r="123" spans="1:7">
      <c r="A123" s="3">
        <v>43179</v>
      </c>
      <c r="B123" s="422">
        <v>14853</v>
      </c>
      <c r="C123" s="422" t="s">
        <v>17</v>
      </c>
      <c r="D123" t="s">
        <v>15</v>
      </c>
      <c r="E123" s="29"/>
      <c r="F123" s="2">
        <v>5</v>
      </c>
      <c r="G123" s="2">
        <f t="shared" si="1"/>
        <v>70.999999999999972</v>
      </c>
    </row>
    <row r="124" spans="1:7">
      <c r="A124" s="3">
        <v>43179</v>
      </c>
      <c r="B124" s="422">
        <v>14853</v>
      </c>
      <c r="C124" s="422" t="s">
        <v>17</v>
      </c>
      <c r="D124" t="s">
        <v>12</v>
      </c>
      <c r="E124" s="29"/>
      <c r="F124" s="2">
        <v>69</v>
      </c>
      <c r="G124" s="2">
        <f t="shared" si="1"/>
        <v>1.9999999999999716</v>
      </c>
    </row>
    <row r="125" spans="1:7">
      <c r="A125" s="3">
        <v>43179</v>
      </c>
      <c r="B125" s="422">
        <v>14853</v>
      </c>
      <c r="C125" s="422" t="s">
        <v>17</v>
      </c>
      <c r="D125" t="s">
        <v>13</v>
      </c>
      <c r="E125" s="29"/>
      <c r="F125" s="2">
        <v>2</v>
      </c>
      <c r="G125" s="2">
        <f t="shared" si="1"/>
        <v>-2.8421709430404007E-14</v>
      </c>
    </row>
    <row r="126" spans="1:7">
      <c r="A126" s="31">
        <v>43190</v>
      </c>
      <c r="B126" s="421" t="s">
        <v>10</v>
      </c>
      <c r="C126" s="421" t="s">
        <v>18</v>
      </c>
      <c r="D126" t="s">
        <v>12</v>
      </c>
      <c r="E126" s="29">
        <v>66.8</v>
      </c>
      <c r="G126" s="2">
        <f t="shared" si="1"/>
        <v>66.799999999999969</v>
      </c>
    </row>
    <row r="127" spans="1:7">
      <c r="A127" s="31"/>
      <c r="B127" s="421"/>
      <c r="C127" s="421"/>
      <c r="D127" t="s">
        <v>13</v>
      </c>
      <c r="E127" s="29">
        <v>2</v>
      </c>
      <c r="G127" s="2">
        <f t="shared" si="1"/>
        <v>68.799999999999969</v>
      </c>
    </row>
    <row r="128" spans="1:7">
      <c r="B128" s="422"/>
      <c r="C128" s="422"/>
      <c r="D128" t="s">
        <v>14</v>
      </c>
      <c r="E128" s="29">
        <v>60</v>
      </c>
      <c r="G128" s="2">
        <f t="shared" si="1"/>
        <v>128.79999999999995</v>
      </c>
    </row>
    <row r="129" spans="1:7">
      <c r="B129" s="422"/>
      <c r="C129" s="422"/>
      <c r="D129" t="s">
        <v>15</v>
      </c>
      <c r="E129" s="29">
        <v>5</v>
      </c>
      <c r="G129" s="2">
        <f t="shared" si="1"/>
        <v>133.79999999999995</v>
      </c>
    </row>
    <row r="130" spans="1:7">
      <c r="A130" s="3">
        <v>43182</v>
      </c>
      <c r="B130" s="422">
        <v>14944</v>
      </c>
      <c r="C130" s="422" t="s">
        <v>18</v>
      </c>
      <c r="D130" t="s">
        <v>14</v>
      </c>
      <c r="E130" s="29"/>
      <c r="F130" s="2">
        <v>60</v>
      </c>
      <c r="G130" s="2">
        <f t="shared" si="1"/>
        <v>73.799999999999955</v>
      </c>
    </row>
    <row r="131" spans="1:7">
      <c r="A131" s="3">
        <v>43182</v>
      </c>
      <c r="B131" s="422">
        <v>14944</v>
      </c>
      <c r="C131" s="422" t="s">
        <v>18</v>
      </c>
      <c r="D131" t="s">
        <v>15</v>
      </c>
      <c r="E131" s="29"/>
      <c r="F131" s="2">
        <v>5</v>
      </c>
      <c r="G131" s="2">
        <f t="shared" si="1"/>
        <v>68.799999999999955</v>
      </c>
    </row>
    <row r="132" spans="1:7">
      <c r="A132" s="3">
        <v>43215</v>
      </c>
      <c r="B132" s="422">
        <v>15186</v>
      </c>
      <c r="C132" s="422" t="s">
        <v>18</v>
      </c>
      <c r="D132" t="s">
        <v>12</v>
      </c>
      <c r="E132" s="29"/>
      <c r="F132" s="2">
        <v>66.8</v>
      </c>
      <c r="G132" s="2">
        <f t="shared" si="1"/>
        <v>1.9999999999999574</v>
      </c>
    </row>
    <row r="133" spans="1:7">
      <c r="A133" s="3">
        <v>43215</v>
      </c>
      <c r="B133" s="422">
        <v>15186</v>
      </c>
      <c r="C133" s="422" t="s">
        <v>18</v>
      </c>
      <c r="D133" t="s">
        <v>13</v>
      </c>
      <c r="E133" s="29"/>
      <c r="F133" s="2">
        <v>2</v>
      </c>
      <c r="G133" s="2">
        <f t="shared" si="1"/>
        <v>-4.2632564145606011E-14</v>
      </c>
    </row>
    <row r="134" spans="1:7">
      <c r="A134" s="31">
        <v>43220</v>
      </c>
      <c r="B134" s="421" t="s">
        <v>10</v>
      </c>
      <c r="C134" s="421" t="s">
        <v>19</v>
      </c>
      <c r="D134" t="s">
        <v>12</v>
      </c>
      <c r="E134" s="29">
        <v>68.5</v>
      </c>
      <c r="G134" s="2">
        <f t="shared" si="1"/>
        <v>68.499999999999957</v>
      </c>
    </row>
    <row r="135" spans="1:7">
      <c r="A135" s="31"/>
      <c r="B135" s="421"/>
      <c r="C135" s="421"/>
      <c r="D135" t="s">
        <v>13</v>
      </c>
      <c r="E135" s="29">
        <v>2</v>
      </c>
      <c r="G135" s="2">
        <f t="shared" si="1"/>
        <v>70.499999999999957</v>
      </c>
    </row>
    <row r="136" spans="1:7">
      <c r="B136" s="422"/>
      <c r="C136" s="422"/>
      <c r="D136" t="s">
        <v>14</v>
      </c>
      <c r="E136" s="29">
        <v>60</v>
      </c>
      <c r="G136" s="2">
        <f t="shared" si="1"/>
        <v>130.49999999999994</v>
      </c>
    </row>
    <row r="137" spans="1:7">
      <c r="B137" s="422"/>
      <c r="C137" s="422"/>
      <c r="D137" t="s">
        <v>15</v>
      </c>
      <c r="E137" s="29">
        <v>5</v>
      </c>
      <c r="G137" s="2">
        <f t="shared" si="1"/>
        <v>135.49999999999994</v>
      </c>
    </row>
    <row r="138" spans="1:7">
      <c r="B138" s="422"/>
      <c r="C138" s="422"/>
      <c r="D138" t="s">
        <v>70</v>
      </c>
      <c r="E138" s="29">
        <v>93</v>
      </c>
      <c r="G138" s="2">
        <f t="shared" si="1"/>
        <v>228.49999999999994</v>
      </c>
    </row>
    <row r="139" spans="1:7">
      <c r="A139" s="3">
        <v>43248</v>
      </c>
      <c r="B139" s="422">
        <v>15424</v>
      </c>
      <c r="C139" s="422" t="s">
        <v>19</v>
      </c>
      <c r="D139" t="s">
        <v>12</v>
      </c>
      <c r="E139" s="29"/>
      <c r="F139" s="2">
        <v>68.5</v>
      </c>
      <c r="G139" s="2">
        <f t="shared" si="1"/>
        <v>159.99999999999994</v>
      </c>
    </row>
    <row r="140" spans="1:7">
      <c r="A140" s="3">
        <v>43248</v>
      </c>
      <c r="B140" s="422">
        <v>15424</v>
      </c>
      <c r="C140" s="422" t="s">
        <v>19</v>
      </c>
      <c r="D140" t="s">
        <v>13</v>
      </c>
      <c r="E140" s="29"/>
      <c r="F140" s="2">
        <v>2</v>
      </c>
      <c r="G140" s="2">
        <f t="shared" si="1"/>
        <v>157.99999999999994</v>
      </c>
    </row>
    <row r="141" spans="1:7">
      <c r="A141" s="3">
        <v>43248</v>
      </c>
      <c r="B141" s="422">
        <v>15425</v>
      </c>
      <c r="C141" s="422" t="s">
        <v>19</v>
      </c>
      <c r="D141" t="s">
        <v>14</v>
      </c>
      <c r="E141" s="29"/>
      <c r="F141" s="2">
        <v>60</v>
      </c>
      <c r="G141" s="2">
        <f t="shared" ref="G141:G207" si="2">+G140+E141-F141</f>
        <v>97.999999999999943</v>
      </c>
    </row>
    <row r="142" spans="1:7">
      <c r="A142" s="3">
        <v>43248</v>
      </c>
      <c r="B142" s="422">
        <v>15425</v>
      </c>
      <c r="C142" s="422" t="s">
        <v>19</v>
      </c>
      <c r="D142" t="s">
        <v>15</v>
      </c>
      <c r="E142" s="29"/>
      <c r="F142" s="2">
        <v>5</v>
      </c>
      <c r="G142" s="2">
        <f t="shared" si="2"/>
        <v>92.999999999999943</v>
      </c>
    </row>
    <row r="143" spans="1:7">
      <c r="A143" s="3">
        <v>43215</v>
      </c>
      <c r="B143" s="422" t="s">
        <v>61</v>
      </c>
      <c r="C143" s="422" t="s">
        <v>19</v>
      </c>
      <c r="D143" t="s">
        <v>70</v>
      </c>
      <c r="E143" s="29"/>
      <c r="F143" s="2">
        <v>93</v>
      </c>
      <c r="G143" s="2">
        <f t="shared" si="2"/>
        <v>0</v>
      </c>
    </row>
    <row r="144" spans="1:7">
      <c r="A144" s="31">
        <v>43251</v>
      </c>
      <c r="B144" s="421" t="s">
        <v>10</v>
      </c>
      <c r="C144" s="421" t="s">
        <v>20</v>
      </c>
      <c r="D144" t="s">
        <v>12</v>
      </c>
      <c r="E144" s="29">
        <v>63.8</v>
      </c>
      <c r="G144" s="2">
        <f t="shared" si="2"/>
        <v>63.8</v>
      </c>
    </row>
    <row r="145" spans="1:7">
      <c r="A145" s="31"/>
      <c r="B145" s="421"/>
      <c r="C145" s="421"/>
      <c r="D145" t="s">
        <v>13</v>
      </c>
      <c r="E145" s="29">
        <v>2</v>
      </c>
      <c r="G145" s="2">
        <f t="shared" si="2"/>
        <v>65.8</v>
      </c>
    </row>
    <row r="146" spans="1:7">
      <c r="B146" s="422"/>
      <c r="C146" s="422"/>
      <c r="D146" t="s">
        <v>14</v>
      </c>
      <c r="E146" s="29">
        <v>60</v>
      </c>
      <c r="G146" s="2">
        <f t="shared" si="2"/>
        <v>125.8</v>
      </c>
    </row>
    <row r="147" spans="1:7">
      <c r="B147" s="422"/>
      <c r="C147" s="422"/>
      <c r="D147" t="s">
        <v>15</v>
      </c>
      <c r="E147" s="29">
        <v>5</v>
      </c>
      <c r="G147" s="2">
        <f t="shared" si="2"/>
        <v>130.80000000000001</v>
      </c>
    </row>
    <row r="148" spans="1:7">
      <c r="A148" s="3">
        <v>43297</v>
      </c>
      <c r="B148" s="422">
        <v>15737</v>
      </c>
      <c r="C148" s="422" t="s">
        <v>20</v>
      </c>
      <c r="D148" t="s">
        <v>12</v>
      </c>
      <c r="E148" s="29"/>
      <c r="F148" s="2">
        <v>63.8</v>
      </c>
      <c r="G148" s="2">
        <f t="shared" si="2"/>
        <v>67.000000000000014</v>
      </c>
    </row>
    <row r="149" spans="1:7">
      <c r="A149" s="3">
        <v>43297</v>
      </c>
      <c r="B149" s="422">
        <v>15737</v>
      </c>
      <c r="C149" s="422" t="s">
        <v>20</v>
      </c>
      <c r="D149" t="s">
        <v>13</v>
      </c>
      <c r="E149" s="29"/>
      <c r="F149" s="2">
        <v>2</v>
      </c>
      <c r="G149" s="2">
        <f t="shared" si="2"/>
        <v>65.000000000000014</v>
      </c>
    </row>
    <row r="150" spans="1:7">
      <c r="A150" s="3">
        <v>43297</v>
      </c>
      <c r="B150" s="422">
        <v>15738</v>
      </c>
      <c r="C150" s="422" t="s">
        <v>20</v>
      </c>
      <c r="D150" t="s">
        <v>14</v>
      </c>
      <c r="E150" s="29"/>
      <c r="F150" s="2">
        <v>60</v>
      </c>
      <c r="G150" s="2">
        <f t="shared" si="2"/>
        <v>5.0000000000000142</v>
      </c>
    </row>
    <row r="151" spans="1:7">
      <c r="A151" s="3">
        <v>43297</v>
      </c>
      <c r="B151" s="422">
        <v>15738</v>
      </c>
      <c r="C151" s="422" t="s">
        <v>20</v>
      </c>
      <c r="D151" t="s">
        <v>15</v>
      </c>
      <c r="E151" s="29"/>
      <c r="F151" s="2">
        <v>5</v>
      </c>
      <c r="G151" s="2">
        <f t="shared" si="2"/>
        <v>1.4210854715202004E-14</v>
      </c>
    </row>
    <row r="152" spans="1:7">
      <c r="A152" s="31">
        <v>43281</v>
      </c>
      <c r="B152" s="421" t="s">
        <v>10</v>
      </c>
      <c r="C152" s="421" t="s">
        <v>21</v>
      </c>
      <c r="D152" t="s">
        <v>12</v>
      </c>
      <c r="E152" s="29">
        <v>58.9</v>
      </c>
      <c r="G152" s="2">
        <f t="shared" si="2"/>
        <v>58.900000000000013</v>
      </c>
    </row>
    <row r="153" spans="1:7">
      <c r="A153" s="31"/>
      <c r="B153" s="421"/>
      <c r="C153" s="421"/>
      <c r="D153" t="s">
        <v>13</v>
      </c>
      <c r="E153" s="29">
        <v>4</v>
      </c>
      <c r="G153" s="2">
        <f t="shared" si="2"/>
        <v>62.900000000000013</v>
      </c>
    </row>
    <row r="154" spans="1:7">
      <c r="B154" s="422"/>
      <c r="C154" s="422"/>
      <c r="D154" t="s">
        <v>14</v>
      </c>
      <c r="E154" s="29">
        <v>60</v>
      </c>
      <c r="G154" s="2">
        <f t="shared" si="2"/>
        <v>122.9</v>
      </c>
    </row>
    <row r="155" spans="1:7">
      <c r="B155" s="422"/>
      <c r="C155" s="422"/>
      <c r="D155" t="s">
        <v>15</v>
      </c>
      <c r="E155" s="29">
        <v>5</v>
      </c>
      <c r="G155" s="2">
        <f t="shared" si="2"/>
        <v>127.9</v>
      </c>
    </row>
    <row r="156" spans="1:7">
      <c r="A156" s="3">
        <v>43318</v>
      </c>
      <c r="B156" s="422">
        <v>15876</v>
      </c>
      <c r="C156" s="422" t="s">
        <v>21</v>
      </c>
      <c r="D156" t="s">
        <v>12</v>
      </c>
      <c r="E156" s="29"/>
      <c r="F156" s="2">
        <v>58.9</v>
      </c>
      <c r="G156" s="2">
        <f t="shared" si="2"/>
        <v>69</v>
      </c>
    </row>
    <row r="157" spans="1:7">
      <c r="A157" s="3">
        <v>43318</v>
      </c>
      <c r="B157" s="422">
        <v>15876</v>
      </c>
      <c r="C157" s="422" t="s">
        <v>21</v>
      </c>
      <c r="D157" t="s">
        <v>13</v>
      </c>
      <c r="E157" s="29"/>
      <c r="F157" s="2">
        <v>4</v>
      </c>
      <c r="G157" s="2">
        <f t="shared" si="2"/>
        <v>65</v>
      </c>
    </row>
    <row r="158" spans="1:7">
      <c r="A158" s="3">
        <v>43318</v>
      </c>
      <c r="B158" s="422">
        <v>15877</v>
      </c>
      <c r="C158" s="422" t="s">
        <v>21</v>
      </c>
      <c r="D158" t="s">
        <v>14</v>
      </c>
      <c r="E158" s="29"/>
      <c r="F158" s="2">
        <v>60</v>
      </c>
      <c r="G158" s="2">
        <f t="shared" si="2"/>
        <v>5</v>
      </c>
    </row>
    <row r="159" spans="1:7">
      <c r="A159" s="3">
        <v>43318</v>
      </c>
      <c r="B159" s="422">
        <v>15877</v>
      </c>
      <c r="C159" s="422" t="s">
        <v>21</v>
      </c>
      <c r="D159" t="s">
        <v>15</v>
      </c>
      <c r="E159" s="29"/>
      <c r="F159" s="2">
        <v>5</v>
      </c>
      <c r="G159" s="2">
        <f t="shared" si="2"/>
        <v>0</v>
      </c>
    </row>
    <row r="160" spans="1:7">
      <c r="A160" s="31">
        <v>43312</v>
      </c>
      <c r="B160" s="421" t="s">
        <v>10</v>
      </c>
      <c r="C160" s="421" t="s">
        <v>22</v>
      </c>
      <c r="D160" t="s">
        <v>12</v>
      </c>
      <c r="E160" s="29">
        <v>57.7</v>
      </c>
      <c r="G160" s="2">
        <f t="shared" si="2"/>
        <v>57.7</v>
      </c>
    </row>
    <row r="161" spans="1:7">
      <c r="A161" s="31"/>
      <c r="B161" s="421"/>
      <c r="C161" s="421"/>
      <c r="D161" t="s">
        <v>13</v>
      </c>
      <c r="E161" s="29">
        <v>2</v>
      </c>
      <c r="G161" s="2">
        <f t="shared" si="2"/>
        <v>59.7</v>
      </c>
    </row>
    <row r="162" spans="1:7">
      <c r="B162" s="422"/>
      <c r="C162" s="422"/>
      <c r="D162" t="s">
        <v>14</v>
      </c>
      <c r="E162" s="29">
        <v>60</v>
      </c>
      <c r="G162" s="2">
        <f t="shared" si="2"/>
        <v>119.7</v>
      </c>
    </row>
    <row r="163" spans="1:7">
      <c r="B163" s="422"/>
      <c r="C163" s="422"/>
      <c r="D163" t="s">
        <v>15</v>
      </c>
      <c r="E163" s="29">
        <v>5</v>
      </c>
      <c r="G163" s="2">
        <f t="shared" si="2"/>
        <v>124.7</v>
      </c>
    </row>
    <row r="164" spans="1:7">
      <c r="A164" s="3">
        <v>43318</v>
      </c>
      <c r="B164" s="422">
        <v>15877</v>
      </c>
      <c r="C164" s="422" t="s">
        <v>22</v>
      </c>
      <c r="D164" t="s">
        <v>14</v>
      </c>
      <c r="E164" s="29"/>
      <c r="F164" s="2">
        <v>60</v>
      </c>
      <c r="G164" s="2">
        <f t="shared" si="2"/>
        <v>64.7</v>
      </c>
    </row>
    <row r="165" spans="1:7">
      <c r="A165" s="3">
        <v>43318</v>
      </c>
      <c r="B165" s="422">
        <v>15877</v>
      </c>
      <c r="C165" s="422" t="s">
        <v>22</v>
      </c>
      <c r="D165" t="s">
        <v>15</v>
      </c>
      <c r="E165" s="29"/>
      <c r="F165" s="2">
        <v>5</v>
      </c>
      <c r="G165" s="2">
        <f t="shared" si="2"/>
        <v>59.7</v>
      </c>
    </row>
    <row r="166" spans="1:7">
      <c r="A166" s="3">
        <v>43370</v>
      </c>
      <c r="B166" s="422">
        <v>16262</v>
      </c>
      <c r="C166" s="422" t="s">
        <v>22</v>
      </c>
      <c r="D166" t="s">
        <v>12</v>
      </c>
      <c r="E166" s="29"/>
      <c r="F166" s="2">
        <v>57.7</v>
      </c>
      <c r="G166" s="2">
        <f t="shared" si="2"/>
        <v>2</v>
      </c>
    </row>
    <row r="167" spans="1:7">
      <c r="A167" s="3">
        <v>43370</v>
      </c>
      <c r="B167" s="422">
        <v>16262</v>
      </c>
      <c r="C167" s="422" t="s">
        <v>22</v>
      </c>
      <c r="D167" t="s">
        <v>13</v>
      </c>
      <c r="E167" s="29"/>
      <c r="F167" s="2">
        <v>2</v>
      </c>
      <c r="G167" s="2">
        <f t="shared" si="2"/>
        <v>0</v>
      </c>
    </row>
    <row r="168" spans="1:7">
      <c r="A168" s="31">
        <v>43343</v>
      </c>
      <c r="B168" s="421" t="s">
        <v>10</v>
      </c>
      <c r="C168" s="421" t="s">
        <v>23</v>
      </c>
      <c r="D168" t="s">
        <v>12</v>
      </c>
      <c r="E168" s="29">
        <v>57.3</v>
      </c>
      <c r="G168" s="2">
        <f t="shared" si="2"/>
        <v>57.3</v>
      </c>
    </row>
    <row r="169" spans="1:7">
      <c r="A169" s="31"/>
      <c r="B169" s="421"/>
      <c r="C169" s="421"/>
      <c r="D169" t="s">
        <v>13</v>
      </c>
      <c r="E169" s="29">
        <v>2</v>
      </c>
      <c r="G169" s="2">
        <f t="shared" si="2"/>
        <v>59.3</v>
      </c>
    </row>
    <row r="170" spans="1:7">
      <c r="B170" s="422"/>
      <c r="C170" s="422"/>
      <c r="D170" t="s">
        <v>14</v>
      </c>
      <c r="E170" s="29">
        <v>60</v>
      </c>
      <c r="G170" s="2">
        <f t="shared" si="2"/>
        <v>119.3</v>
      </c>
    </row>
    <row r="171" spans="1:7">
      <c r="B171" s="422"/>
      <c r="C171" s="422"/>
      <c r="D171" t="s">
        <v>15</v>
      </c>
      <c r="E171" s="29">
        <v>5</v>
      </c>
      <c r="G171" s="2">
        <f t="shared" si="2"/>
        <v>124.3</v>
      </c>
    </row>
    <row r="172" spans="1:7">
      <c r="B172" s="422"/>
      <c r="C172" s="422"/>
      <c r="D172" t="s">
        <v>179</v>
      </c>
      <c r="E172" s="29">
        <v>25</v>
      </c>
      <c r="G172" s="2">
        <f t="shared" si="2"/>
        <v>149.30000000000001</v>
      </c>
    </row>
    <row r="173" spans="1:7">
      <c r="A173" s="3">
        <v>43370</v>
      </c>
      <c r="B173" s="422">
        <v>7784</v>
      </c>
      <c r="C173" s="422" t="s">
        <v>23</v>
      </c>
      <c r="D173" t="s">
        <v>179</v>
      </c>
      <c r="E173" s="29"/>
      <c r="F173" s="2">
        <v>25</v>
      </c>
      <c r="G173" s="2">
        <f t="shared" si="2"/>
        <v>124.30000000000001</v>
      </c>
    </row>
    <row r="174" spans="1:7">
      <c r="A174" s="3">
        <v>43370</v>
      </c>
      <c r="B174" s="422">
        <v>16262</v>
      </c>
      <c r="C174" s="422" t="s">
        <v>23</v>
      </c>
      <c r="D174" t="s">
        <v>12</v>
      </c>
      <c r="E174" s="29"/>
      <c r="F174" s="2">
        <v>57.3</v>
      </c>
      <c r="G174" s="2">
        <f t="shared" si="2"/>
        <v>67.000000000000014</v>
      </c>
    </row>
    <row r="175" spans="1:7">
      <c r="A175" s="3">
        <v>43370</v>
      </c>
      <c r="B175" s="422">
        <v>16262</v>
      </c>
      <c r="C175" s="422" t="s">
        <v>23</v>
      </c>
      <c r="D175" t="s">
        <v>13</v>
      </c>
      <c r="E175" s="29"/>
      <c r="F175" s="2">
        <v>2</v>
      </c>
      <c r="G175" s="2">
        <f t="shared" si="2"/>
        <v>65.000000000000014</v>
      </c>
    </row>
    <row r="176" spans="1:7">
      <c r="A176" s="3">
        <v>43370</v>
      </c>
      <c r="B176" s="422">
        <v>16263</v>
      </c>
      <c r="C176" s="422" t="s">
        <v>23</v>
      </c>
      <c r="D176" t="s">
        <v>14</v>
      </c>
      <c r="E176" s="29"/>
      <c r="F176" s="2">
        <v>60</v>
      </c>
      <c r="G176" s="2">
        <f t="shared" si="2"/>
        <v>5.0000000000000142</v>
      </c>
    </row>
    <row r="177" spans="1:7">
      <c r="A177" s="3">
        <v>43370</v>
      </c>
      <c r="B177" s="422">
        <v>16263</v>
      </c>
      <c r="C177" s="422" t="s">
        <v>23</v>
      </c>
      <c r="D177" t="s">
        <v>15</v>
      </c>
      <c r="E177" s="29"/>
      <c r="F177" s="2">
        <v>5</v>
      </c>
      <c r="G177" s="2">
        <f t="shared" si="2"/>
        <v>1.4210854715202004E-14</v>
      </c>
    </row>
    <row r="178" spans="1:7">
      <c r="A178" s="31">
        <v>43373</v>
      </c>
      <c r="B178" s="421" t="s">
        <v>10</v>
      </c>
      <c r="C178" s="421" t="s">
        <v>24</v>
      </c>
      <c r="D178" t="s">
        <v>12</v>
      </c>
      <c r="E178" s="29">
        <v>58.7</v>
      </c>
      <c r="G178" s="2">
        <f t="shared" si="2"/>
        <v>58.700000000000017</v>
      </c>
    </row>
    <row r="179" spans="1:7">
      <c r="A179" s="31"/>
      <c r="B179" s="421"/>
      <c r="C179" s="421"/>
      <c r="D179" t="s">
        <v>13</v>
      </c>
      <c r="E179" s="29">
        <v>3</v>
      </c>
      <c r="G179" s="2">
        <f t="shared" si="2"/>
        <v>61.700000000000017</v>
      </c>
    </row>
    <row r="180" spans="1:7">
      <c r="B180" s="422"/>
      <c r="C180" s="422"/>
      <c r="D180" t="s">
        <v>14</v>
      </c>
      <c r="E180" s="29">
        <v>60</v>
      </c>
      <c r="G180" s="2">
        <f t="shared" si="2"/>
        <v>121.70000000000002</v>
      </c>
    </row>
    <row r="181" spans="1:7">
      <c r="B181" s="422"/>
      <c r="C181" s="422"/>
      <c r="D181" t="s">
        <v>15</v>
      </c>
      <c r="E181" s="29">
        <v>5</v>
      </c>
      <c r="G181" s="2">
        <f t="shared" si="2"/>
        <v>126.70000000000002</v>
      </c>
    </row>
    <row r="182" spans="1:7">
      <c r="B182" s="422"/>
      <c r="C182" s="422"/>
      <c r="D182" t="s">
        <v>28</v>
      </c>
      <c r="E182" s="29">
        <v>10</v>
      </c>
      <c r="G182" s="2">
        <f t="shared" si="2"/>
        <v>136.70000000000002</v>
      </c>
    </row>
    <row r="183" spans="1:7">
      <c r="A183" s="3">
        <v>43393</v>
      </c>
      <c r="B183" s="422">
        <v>1395</v>
      </c>
      <c r="C183" s="422" t="s">
        <v>41</v>
      </c>
      <c r="D183" t="s">
        <v>14</v>
      </c>
      <c r="E183" s="29"/>
      <c r="F183" s="2">
        <v>60</v>
      </c>
      <c r="G183" s="2">
        <f t="shared" si="2"/>
        <v>76.700000000000017</v>
      </c>
    </row>
    <row r="184" spans="1:7">
      <c r="A184" s="3">
        <v>43393</v>
      </c>
      <c r="B184" s="422">
        <v>16395</v>
      </c>
      <c r="C184" s="422" t="s">
        <v>41</v>
      </c>
      <c r="D184" t="s">
        <v>15</v>
      </c>
      <c r="E184" s="29"/>
      <c r="F184" s="2">
        <v>5</v>
      </c>
      <c r="G184" s="2">
        <f t="shared" si="2"/>
        <v>71.700000000000017</v>
      </c>
    </row>
    <row r="185" spans="1:7">
      <c r="A185" s="3">
        <v>43393</v>
      </c>
      <c r="B185" s="422">
        <v>16395</v>
      </c>
      <c r="C185" s="422" t="s">
        <v>41</v>
      </c>
      <c r="D185" t="s">
        <v>28</v>
      </c>
      <c r="E185" s="29"/>
      <c r="F185" s="2">
        <v>10</v>
      </c>
      <c r="G185" s="2">
        <f t="shared" si="2"/>
        <v>61.700000000000017</v>
      </c>
    </row>
    <row r="186" spans="1:7">
      <c r="A186" s="3">
        <v>43438</v>
      </c>
      <c r="B186" s="422">
        <v>16698</v>
      </c>
      <c r="C186" s="422" t="s">
        <v>24</v>
      </c>
      <c r="D186" t="s">
        <v>12</v>
      </c>
      <c r="E186" s="29"/>
      <c r="F186" s="2">
        <v>58.7</v>
      </c>
      <c r="G186" s="2">
        <f t="shared" si="2"/>
        <v>3.0000000000000142</v>
      </c>
    </row>
    <row r="187" spans="1:7">
      <c r="A187" s="3">
        <v>43438</v>
      </c>
      <c r="B187" s="422">
        <v>16698</v>
      </c>
      <c r="C187" s="422" t="s">
        <v>24</v>
      </c>
      <c r="D187" t="s">
        <v>13</v>
      </c>
      <c r="E187" s="29"/>
      <c r="F187" s="2">
        <v>3</v>
      </c>
      <c r="G187" s="2">
        <f t="shared" si="2"/>
        <v>1.4210854715202004E-14</v>
      </c>
    </row>
    <row r="188" spans="1:7">
      <c r="A188" s="31">
        <v>43404</v>
      </c>
      <c r="B188" s="421" t="s">
        <v>10</v>
      </c>
      <c r="C188" s="421" t="s">
        <v>25</v>
      </c>
      <c r="D188" t="s">
        <v>12</v>
      </c>
      <c r="E188" s="29">
        <v>59.2</v>
      </c>
      <c r="G188" s="2">
        <f t="shared" si="2"/>
        <v>59.200000000000017</v>
      </c>
    </row>
    <row r="189" spans="1:7">
      <c r="A189" s="31"/>
      <c r="B189" s="421"/>
      <c r="C189" s="421"/>
      <c r="D189" t="s">
        <v>13</v>
      </c>
      <c r="E189" s="29">
        <v>4</v>
      </c>
      <c r="G189" s="2">
        <f t="shared" si="2"/>
        <v>63.200000000000017</v>
      </c>
    </row>
    <row r="190" spans="1:7">
      <c r="B190" s="422"/>
      <c r="C190" s="422"/>
      <c r="D190" t="s">
        <v>14</v>
      </c>
      <c r="E190" s="29">
        <v>60</v>
      </c>
      <c r="G190" s="2">
        <f t="shared" si="2"/>
        <v>123.20000000000002</v>
      </c>
    </row>
    <row r="191" spans="1:7">
      <c r="B191" s="422"/>
      <c r="C191" s="422"/>
      <c r="D191" t="s">
        <v>15</v>
      </c>
      <c r="E191" s="29">
        <v>5</v>
      </c>
      <c r="G191" s="2">
        <f t="shared" si="2"/>
        <v>128.20000000000002</v>
      </c>
    </row>
    <row r="192" spans="1:7">
      <c r="A192" s="3">
        <v>43438</v>
      </c>
      <c r="B192" s="422">
        <v>16698</v>
      </c>
      <c r="C192" s="422" t="s">
        <v>25</v>
      </c>
      <c r="D192" t="s">
        <v>12</v>
      </c>
      <c r="E192" s="29"/>
      <c r="F192" s="2">
        <v>59.2</v>
      </c>
      <c r="G192" s="2">
        <f t="shared" si="2"/>
        <v>69.000000000000014</v>
      </c>
    </row>
    <row r="193" spans="1:7">
      <c r="A193" s="3">
        <v>43438</v>
      </c>
      <c r="B193" s="422">
        <v>16698</v>
      </c>
      <c r="C193" s="422" t="s">
        <v>25</v>
      </c>
      <c r="D193" t="s">
        <v>13</v>
      </c>
      <c r="E193" s="29"/>
      <c r="F193" s="2">
        <v>4</v>
      </c>
      <c r="G193" s="2">
        <f t="shared" si="2"/>
        <v>65.000000000000014</v>
      </c>
    </row>
    <row r="194" spans="1:7">
      <c r="A194" s="3">
        <v>43484</v>
      </c>
      <c r="B194" s="422">
        <v>16976</v>
      </c>
      <c r="C194" s="422" t="s">
        <v>25</v>
      </c>
      <c r="D194" t="s">
        <v>14</v>
      </c>
      <c r="E194" s="29"/>
      <c r="F194" s="2">
        <v>60</v>
      </c>
      <c r="G194" s="2">
        <f t="shared" si="2"/>
        <v>5.0000000000000142</v>
      </c>
    </row>
    <row r="195" spans="1:7">
      <c r="A195" s="3">
        <v>43484</v>
      </c>
      <c r="B195" s="422">
        <v>16976</v>
      </c>
      <c r="C195" s="422" t="s">
        <v>25</v>
      </c>
      <c r="D195" t="s">
        <v>15</v>
      </c>
      <c r="E195" s="29"/>
      <c r="F195" s="2">
        <v>5</v>
      </c>
      <c r="G195" s="2">
        <f t="shared" si="2"/>
        <v>1.4210854715202004E-14</v>
      </c>
    </row>
    <row r="196" spans="1:7">
      <c r="A196" s="31">
        <v>43434</v>
      </c>
      <c r="B196" s="421" t="s">
        <v>10</v>
      </c>
      <c r="C196" s="421" t="s">
        <v>26</v>
      </c>
      <c r="D196" t="s">
        <v>12</v>
      </c>
      <c r="E196" s="29">
        <v>60.8</v>
      </c>
      <c r="G196" s="2">
        <f t="shared" si="2"/>
        <v>60.800000000000011</v>
      </c>
    </row>
    <row r="197" spans="1:7">
      <c r="A197" s="31"/>
      <c r="B197" s="421"/>
      <c r="C197" s="421"/>
      <c r="D197" t="s">
        <v>13</v>
      </c>
      <c r="E197" s="29">
        <v>4</v>
      </c>
      <c r="G197" s="2">
        <f t="shared" si="2"/>
        <v>64.800000000000011</v>
      </c>
    </row>
    <row r="198" spans="1:7">
      <c r="B198" s="422"/>
      <c r="C198" s="422"/>
      <c r="D198" t="s">
        <v>14</v>
      </c>
      <c r="E198" s="29">
        <v>60</v>
      </c>
      <c r="G198" s="2">
        <f t="shared" si="2"/>
        <v>124.80000000000001</v>
      </c>
    </row>
    <row r="199" spans="1:7">
      <c r="B199" s="422"/>
      <c r="C199" s="422"/>
      <c r="D199" t="s">
        <v>15</v>
      </c>
      <c r="E199" s="29">
        <v>5</v>
      </c>
      <c r="G199" s="2">
        <f t="shared" si="2"/>
        <v>129.80000000000001</v>
      </c>
    </row>
    <row r="200" spans="1:7">
      <c r="A200" s="3">
        <v>43484</v>
      </c>
      <c r="B200" s="422">
        <v>16976</v>
      </c>
      <c r="C200" s="422" t="s">
        <v>26</v>
      </c>
      <c r="D200" t="s">
        <v>12</v>
      </c>
      <c r="E200" s="29"/>
      <c r="F200" s="2">
        <v>60.8</v>
      </c>
      <c r="G200" s="2">
        <f t="shared" si="2"/>
        <v>69.000000000000014</v>
      </c>
    </row>
    <row r="201" spans="1:7">
      <c r="A201" s="3">
        <v>43484</v>
      </c>
      <c r="B201" s="422">
        <v>16976</v>
      </c>
      <c r="C201" s="422" t="s">
        <v>26</v>
      </c>
      <c r="D201" t="s">
        <v>13</v>
      </c>
      <c r="E201" s="29"/>
      <c r="F201" s="2">
        <v>4</v>
      </c>
      <c r="G201" s="2">
        <f t="shared" si="2"/>
        <v>65.000000000000014</v>
      </c>
    </row>
    <row r="202" spans="1:7">
      <c r="A202" s="3">
        <v>43551</v>
      </c>
      <c r="B202" s="422">
        <v>17454</v>
      </c>
      <c r="C202" s="422" t="s">
        <v>26</v>
      </c>
      <c r="D202" t="s">
        <v>14</v>
      </c>
      <c r="E202" s="29"/>
      <c r="F202" s="2">
        <v>60</v>
      </c>
      <c r="G202" s="2">
        <f t="shared" si="2"/>
        <v>5.0000000000000142</v>
      </c>
    </row>
    <row r="203" spans="1:7">
      <c r="A203" s="3">
        <v>43551</v>
      </c>
      <c r="B203" s="422">
        <v>17454</v>
      </c>
      <c r="C203" s="422" t="s">
        <v>26</v>
      </c>
      <c r="D203" t="s">
        <v>15</v>
      </c>
      <c r="E203" s="29"/>
      <c r="F203" s="2">
        <v>5</v>
      </c>
      <c r="G203" s="2">
        <f t="shared" si="2"/>
        <v>1.4210854715202004E-14</v>
      </c>
    </row>
    <row r="204" spans="1:7">
      <c r="A204" s="31">
        <v>43465</v>
      </c>
      <c r="B204" s="421" t="s">
        <v>10</v>
      </c>
      <c r="C204" s="421" t="s">
        <v>27</v>
      </c>
      <c r="D204" t="s">
        <v>12</v>
      </c>
      <c r="E204" s="29">
        <v>102.4</v>
      </c>
      <c r="G204" s="2">
        <f t="shared" si="2"/>
        <v>102.40000000000002</v>
      </c>
    </row>
    <row r="205" spans="1:7">
      <c r="A205" s="31"/>
      <c r="B205" s="421"/>
      <c r="C205" s="421"/>
      <c r="D205" t="s">
        <v>13</v>
      </c>
      <c r="E205" s="29">
        <v>4</v>
      </c>
      <c r="G205" s="2">
        <f t="shared" si="2"/>
        <v>106.40000000000002</v>
      </c>
    </row>
    <row r="206" spans="1:7">
      <c r="B206" s="422"/>
      <c r="C206" s="422"/>
      <c r="D206" t="s">
        <v>14</v>
      </c>
      <c r="E206" s="29">
        <v>60</v>
      </c>
      <c r="G206" s="2">
        <f t="shared" si="2"/>
        <v>166.40000000000003</v>
      </c>
    </row>
    <row r="207" spans="1:7">
      <c r="B207" s="422"/>
      <c r="C207" s="422"/>
      <c r="D207" t="s">
        <v>15</v>
      </c>
      <c r="E207" s="29">
        <v>5</v>
      </c>
      <c r="G207" s="2">
        <f t="shared" si="2"/>
        <v>171.40000000000003</v>
      </c>
    </row>
    <row r="208" spans="1:7">
      <c r="A208" s="3">
        <v>43525</v>
      </c>
      <c r="B208" s="422">
        <v>172689</v>
      </c>
      <c r="C208" s="422" t="s">
        <v>27</v>
      </c>
      <c r="D208" t="s">
        <v>12</v>
      </c>
      <c r="E208" s="29"/>
      <c r="F208" s="2">
        <v>102.4</v>
      </c>
      <c r="G208" s="2">
        <f t="shared" ref="G208:G273" si="3">+G207+E208-F208</f>
        <v>69.000000000000028</v>
      </c>
    </row>
    <row r="209" spans="1:7">
      <c r="A209" s="3">
        <v>43525</v>
      </c>
      <c r="B209" s="422">
        <v>172689</v>
      </c>
      <c r="C209" s="422" t="s">
        <v>27</v>
      </c>
      <c r="D209" t="s">
        <v>13</v>
      </c>
      <c r="E209" s="29"/>
      <c r="F209" s="2">
        <v>4</v>
      </c>
      <c r="G209" s="2">
        <f t="shared" si="3"/>
        <v>65.000000000000028</v>
      </c>
    </row>
    <row r="210" spans="1:7">
      <c r="A210" s="3">
        <v>43551</v>
      </c>
      <c r="B210" s="422">
        <v>17454</v>
      </c>
      <c r="C210" s="422" t="s">
        <v>27</v>
      </c>
      <c r="D210" t="s">
        <v>14</v>
      </c>
      <c r="E210" s="29"/>
      <c r="F210" s="2">
        <v>60</v>
      </c>
      <c r="G210" s="2">
        <f t="shared" si="3"/>
        <v>5.0000000000000284</v>
      </c>
    </row>
    <row r="211" spans="1:7">
      <c r="A211" s="3">
        <v>43551</v>
      </c>
      <c r="B211" s="422">
        <v>17454</v>
      </c>
      <c r="C211" s="422" t="s">
        <v>27</v>
      </c>
      <c r="D211" t="s">
        <v>15</v>
      </c>
      <c r="E211" s="29"/>
      <c r="F211" s="2">
        <v>5</v>
      </c>
      <c r="G211" s="2">
        <f t="shared" si="3"/>
        <v>2.8421709430404007E-14</v>
      </c>
    </row>
    <row r="212" spans="1:7">
      <c r="A212" s="31">
        <v>43496</v>
      </c>
      <c r="B212" s="421" t="s">
        <v>10</v>
      </c>
      <c r="C212" s="421" t="s">
        <v>11</v>
      </c>
      <c r="D212" t="s">
        <v>12</v>
      </c>
      <c r="E212" s="29">
        <v>58</v>
      </c>
      <c r="G212" s="2">
        <f t="shared" si="3"/>
        <v>58.000000000000028</v>
      </c>
    </row>
    <row r="213" spans="1:7">
      <c r="A213" s="31"/>
      <c r="B213" s="421"/>
      <c r="C213" s="421"/>
      <c r="D213" t="s">
        <v>13</v>
      </c>
      <c r="E213" s="29">
        <v>4</v>
      </c>
      <c r="G213" s="2">
        <f t="shared" si="3"/>
        <v>62.000000000000028</v>
      </c>
    </row>
    <row r="214" spans="1:7">
      <c r="B214" s="422"/>
      <c r="C214" s="422"/>
      <c r="D214" t="s">
        <v>14</v>
      </c>
      <c r="E214" s="29">
        <v>60</v>
      </c>
      <c r="G214" s="2">
        <f t="shared" si="3"/>
        <v>122.00000000000003</v>
      </c>
    </row>
    <row r="215" spans="1:7">
      <c r="B215" s="422"/>
      <c r="C215" s="422"/>
      <c r="D215" t="s">
        <v>15</v>
      </c>
      <c r="E215" s="29">
        <v>5</v>
      </c>
      <c r="G215" s="2">
        <f t="shared" si="3"/>
        <v>127.00000000000003</v>
      </c>
    </row>
    <row r="216" spans="1:7">
      <c r="A216" s="3">
        <v>43525</v>
      </c>
      <c r="B216" s="422">
        <v>17269</v>
      </c>
      <c r="C216" s="422" t="s">
        <v>11</v>
      </c>
      <c r="D216" t="s">
        <v>12</v>
      </c>
      <c r="E216" s="29"/>
      <c r="F216" s="2">
        <v>58</v>
      </c>
      <c r="G216" s="2">
        <f t="shared" si="3"/>
        <v>69.000000000000028</v>
      </c>
    </row>
    <row r="217" spans="1:7">
      <c r="A217" s="3">
        <v>43525</v>
      </c>
      <c r="B217" s="422">
        <v>17269</v>
      </c>
      <c r="C217" s="422" t="s">
        <v>11</v>
      </c>
      <c r="D217" t="s">
        <v>13</v>
      </c>
      <c r="E217" s="29"/>
      <c r="F217" s="2">
        <v>4</v>
      </c>
      <c r="G217" s="2">
        <f t="shared" si="3"/>
        <v>65.000000000000028</v>
      </c>
    </row>
    <row r="218" spans="1:7">
      <c r="A218" s="3">
        <v>43551</v>
      </c>
      <c r="B218" s="422">
        <v>17454</v>
      </c>
      <c r="C218" s="422" t="s">
        <v>11</v>
      </c>
      <c r="D218" t="s">
        <v>14</v>
      </c>
      <c r="E218" s="29"/>
      <c r="F218" s="2">
        <v>60</v>
      </c>
      <c r="G218" s="2">
        <f t="shared" si="3"/>
        <v>5.0000000000000284</v>
      </c>
    </row>
    <row r="219" spans="1:7">
      <c r="A219" s="3">
        <v>43551</v>
      </c>
      <c r="B219" s="422">
        <v>17454</v>
      </c>
      <c r="C219" s="422" t="s">
        <v>11</v>
      </c>
      <c r="D219" t="s">
        <v>15</v>
      </c>
      <c r="E219" s="29"/>
      <c r="F219" s="2">
        <v>5</v>
      </c>
      <c r="G219" s="2">
        <f t="shared" si="3"/>
        <v>2.8421709430404007E-14</v>
      </c>
    </row>
    <row r="220" spans="1:7">
      <c r="A220" s="31">
        <v>43524</v>
      </c>
      <c r="B220" s="421" t="s">
        <v>10</v>
      </c>
      <c r="C220" s="421" t="s">
        <v>17</v>
      </c>
      <c r="D220" t="s">
        <v>12</v>
      </c>
      <c r="E220" s="29">
        <v>61.3</v>
      </c>
      <c r="G220" s="2">
        <f t="shared" si="3"/>
        <v>61.300000000000026</v>
      </c>
    </row>
    <row r="221" spans="1:7">
      <c r="A221" s="31"/>
      <c r="B221" s="421"/>
      <c r="C221" s="421"/>
      <c r="D221" t="s">
        <v>13</v>
      </c>
      <c r="E221" s="29">
        <v>4.9000000000000004</v>
      </c>
      <c r="G221" s="2">
        <f t="shared" si="3"/>
        <v>66.200000000000031</v>
      </c>
    </row>
    <row r="222" spans="1:7">
      <c r="B222" s="422"/>
      <c r="C222" s="422"/>
      <c r="D222" t="s">
        <v>14</v>
      </c>
      <c r="E222" s="29">
        <v>56</v>
      </c>
      <c r="G222" s="2">
        <f t="shared" si="3"/>
        <v>122.20000000000003</v>
      </c>
    </row>
    <row r="223" spans="1:7">
      <c r="B223" s="422"/>
      <c r="C223" s="422"/>
      <c r="D223" t="s">
        <v>15</v>
      </c>
      <c r="E223" s="29">
        <v>5</v>
      </c>
      <c r="G223" s="2">
        <f t="shared" si="3"/>
        <v>127.20000000000003</v>
      </c>
    </row>
    <row r="224" spans="1:7">
      <c r="A224" s="3">
        <v>43551</v>
      </c>
      <c r="B224" s="422">
        <v>17454</v>
      </c>
      <c r="C224" s="422" t="s">
        <v>17</v>
      </c>
      <c r="D224" t="s">
        <v>14</v>
      </c>
      <c r="E224" s="29"/>
      <c r="F224" s="2">
        <v>56</v>
      </c>
      <c r="G224" s="2">
        <f t="shared" si="3"/>
        <v>71.200000000000031</v>
      </c>
    </row>
    <row r="225" spans="1:7">
      <c r="A225" s="3">
        <v>43551</v>
      </c>
      <c r="B225" s="422">
        <v>17454</v>
      </c>
      <c r="C225" s="422" t="s">
        <v>17</v>
      </c>
      <c r="D225" t="s">
        <v>15</v>
      </c>
      <c r="E225" s="29"/>
      <c r="F225" s="2">
        <v>5</v>
      </c>
      <c r="G225" s="2">
        <f t="shared" si="3"/>
        <v>66.200000000000031</v>
      </c>
    </row>
    <row r="226" spans="1:7">
      <c r="A226" s="3">
        <v>43551</v>
      </c>
      <c r="B226" s="422">
        <v>17454</v>
      </c>
      <c r="C226" s="422" t="s">
        <v>17</v>
      </c>
      <c r="D226" t="s">
        <v>12</v>
      </c>
      <c r="E226" s="29"/>
      <c r="F226" s="2">
        <v>61.3</v>
      </c>
      <c r="G226" s="2">
        <f t="shared" si="3"/>
        <v>4.9000000000000341</v>
      </c>
    </row>
    <row r="227" spans="1:7">
      <c r="A227" s="3">
        <v>43608</v>
      </c>
      <c r="B227" s="422">
        <v>17939</v>
      </c>
      <c r="C227" s="422" t="s">
        <v>17</v>
      </c>
      <c r="D227" t="s">
        <v>13</v>
      </c>
      <c r="E227" s="29"/>
      <c r="F227" s="2">
        <v>4.9000000000000004</v>
      </c>
      <c r="G227" s="2">
        <f t="shared" si="3"/>
        <v>3.3750779948604759E-14</v>
      </c>
    </row>
    <row r="228" spans="1:7">
      <c r="A228" s="31">
        <v>43555</v>
      </c>
      <c r="B228" s="421" t="s">
        <v>10</v>
      </c>
      <c r="C228" s="421" t="s">
        <v>18</v>
      </c>
      <c r="D228" t="s">
        <v>12</v>
      </c>
      <c r="E228" s="29">
        <v>56.9</v>
      </c>
      <c r="G228" s="2">
        <f t="shared" si="3"/>
        <v>56.900000000000034</v>
      </c>
    </row>
    <row r="229" spans="1:7">
      <c r="A229" s="31"/>
      <c r="B229" s="421"/>
      <c r="C229" s="421"/>
      <c r="D229" t="s">
        <v>13</v>
      </c>
      <c r="E229" s="29">
        <v>3.9</v>
      </c>
      <c r="G229" s="2">
        <f t="shared" si="3"/>
        <v>60.800000000000033</v>
      </c>
    </row>
    <row r="230" spans="1:7">
      <c r="B230" s="422"/>
      <c r="C230" s="422"/>
      <c r="D230" t="s">
        <v>14</v>
      </c>
      <c r="E230" s="29">
        <v>60</v>
      </c>
      <c r="G230" s="2">
        <f t="shared" si="3"/>
        <v>120.80000000000004</v>
      </c>
    </row>
    <row r="231" spans="1:7">
      <c r="B231" s="422"/>
      <c r="C231" s="422"/>
      <c r="D231" t="s">
        <v>15</v>
      </c>
      <c r="E231" s="29">
        <v>5</v>
      </c>
      <c r="G231" s="2">
        <f t="shared" si="3"/>
        <v>125.80000000000004</v>
      </c>
    </row>
    <row r="232" spans="1:7">
      <c r="A232" s="3">
        <v>43608</v>
      </c>
      <c r="B232" s="422">
        <v>17939</v>
      </c>
      <c r="C232" s="422" t="s">
        <v>18</v>
      </c>
      <c r="D232" t="s">
        <v>12</v>
      </c>
      <c r="E232" s="29"/>
      <c r="F232" s="2">
        <v>56.9</v>
      </c>
      <c r="G232" s="2">
        <f t="shared" si="3"/>
        <v>68.900000000000034</v>
      </c>
    </row>
    <row r="233" spans="1:7">
      <c r="A233" s="3">
        <v>43608</v>
      </c>
      <c r="B233" s="422">
        <v>17939</v>
      </c>
      <c r="C233" s="422" t="s">
        <v>18</v>
      </c>
      <c r="D233" t="s">
        <v>13</v>
      </c>
      <c r="E233" s="29"/>
      <c r="F233" s="2">
        <v>3.9</v>
      </c>
      <c r="G233" s="2">
        <f t="shared" si="3"/>
        <v>65.000000000000028</v>
      </c>
    </row>
    <row r="234" spans="1:7">
      <c r="A234" s="3">
        <v>43670</v>
      </c>
      <c r="B234" s="422">
        <v>18299</v>
      </c>
      <c r="C234" s="422" t="s">
        <v>18</v>
      </c>
      <c r="D234" t="s">
        <v>14</v>
      </c>
      <c r="E234" s="29"/>
      <c r="F234" s="2">
        <v>60</v>
      </c>
      <c r="G234" s="2">
        <f t="shared" si="3"/>
        <v>5.0000000000000284</v>
      </c>
    </row>
    <row r="235" spans="1:7">
      <c r="A235" s="3">
        <v>43670</v>
      </c>
      <c r="B235" s="422">
        <v>18299</v>
      </c>
      <c r="C235" s="422" t="s">
        <v>18</v>
      </c>
      <c r="D235" t="s">
        <v>15</v>
      </c>
      <c r="E235" s="29"/>
      <c r="F235" s="2">
        <v>5</v>
      </c>
      <c r="G235" s="2">
        <f t="shared" si="3"/>
        <v>2.8421709430404007E-14</v>
      </c>
    </row>
    <row r="236" spans="1:7">
      <c r="A236" s="31">
        <v>43585</v>
      </c>
      <c r="B236" s="421" t="s">
        <v>10</v>
      </c>
      <c r="C236" s="421" t="s">
        <v>19</v>
      </c>
      <c r="D236" t="s">
        <v>12</v>
      </c>
      <c r="E236" s="29">
        <v>57.6</v>
      </c>
      <c r="G236" s="2">
        <f t="shared" si="3"/>
        <v>57.60000000000003</v>
      </c>
    </row>
    <row r="237" spans="1:7">
      <c r="A237" s="31"/>
      <c r="B237" s="421"/>
      <c r="C237" s="421"/>
      <c r="D237" t="s">
        <v>13</v>
      </c>
      <c r="E237" s="29">
        <v>3.6</v>
      </c>
      <c r="G237" s="2">
        <f t="shared" si="3"/>
        <v>61.200000000000031</v>
      </c>
    </row>
    <row r="238" spans="1:7">
      <c r="B238" s="422"/>
      <c r="C238" s="422"/>
      <c r="D238" t="s">
        <v>14</v>
      </c>
      <c r="E238" s="29">
        <v>60</v>
      </c>
      <c r="G238" s="2">
        <f t="shared" si="3"/>
        <v>121.20000000000003</v>
      </c>
    </row>
    <row r="239" spans="1:7">
      <c r="B239" s="422"/>
      <c r="C239" s="422"/>
      <c r="D239" t="s">
        <v>15</v>
      </c>
      <c r="E239" s="29">
        <v>5</v>
      </c>
      <c r="G239" s="2">
        <f t="shared" si="3"/>
        <v>126.20000000000003</v>
      </c>
    </row>
    <row r="240" spans="1:7">
      <c r="A240" s="3">
        <v>43608</v>
      </c>
      <c r="B240" s="422">
        <v>17939</v>
      </c>
      <c r="C240" s="422" t="s">
        <v>19</v>
      </c>
      <c r="D240" t="s">
        <v>12</v>
      </c>
      <c r="E240" s="29"/>
      <c r="F240" s="2">
        <v>57.6</v>
      </c>
      <c r="G240" s="2">
        <f t="shared" si="3"/>
        <v>68.600000000000023</v>
      </c>
    </row>
    <row r="241" spans="1:7">
      <c r="A241" s="3">
        <v>43608</v>
      </c>
      <c r="B241" s="422">
        <v>17939</v>
      </c>
      <c r="C241" s="422" t="s">
        <v>19</v>
      </c>
      <c r="D241" t="s">
        <v>13</v>
      </c>
      <c r="E241" s="29"/>
      <c r="F241" s="2">
        <v>3.6</v>
      </c>
      <c r="G241" s="2">
        <f t="shared" si="3"/>
        <v>65.000000000000028</v>
      </c>
    </row>
    <row r="242" spans="1:7">
      <c r="A242" s="3">
        <v>43682</v>
      </c>
      <c r="B242" s="422">
        <v>18412</v>
      </c>
      <c r="C242" s="422" t="s">
        <v>19</v>
      </c>
      <c r="D242" t="s">
        <v>14</v>
      </c>
      <c r="E242" s="29"/>
      <c r="F242" s="2">
        <v>60</v>
      </c>
      <c r="G242" s="2">
        <f t="shared" si="3"/>
        <v>5.0000000000000284</v>
      </c>
    </row>
    <row r="243" spans="1:7">
      <c r="A243" s="3">
        <v>43682</v>
      </c>
      <c r="B243" s="422">
        <v>18412</v>
      </c>
      <c r="C243" s="422" t="s">
        <v>19</v>
      </c>
      <c r="D243" t="s">
        <v>29</v>
      </c>
      <c r="E243" s="29"/>
      <c r="F243" s="2">
        <v>5</v>
      </c>
      <c r="G243" s="2">
        <f t="shared" si="3"/>
        <v>2.8421709430404007E-14</v>
      </c>
    </row>
    <row r="244" spans="1:7">
      <c r="A244" s="31">
        <v>43616</v>
      </c>
      <c r="B244" s="421" t="s">
        <v>10</v>
      </c>
      <c r="C244" s="421" t="s">
        <v>20</v>
      </c>
      <c r="D244" t="s">
        <v>12</v>
      </c>
      <c r="E244" s="29">
        <v>53.1</v>
      </c>
      <c r="G244" s="2">
        <f t="shared" si="3"/>
        <v>53.10000000000003</v>
      </c>
    </row>
    <row r="245" spans="1:7">
      <c r="A245" s="31"/>
      <c r="B245" s="421"/>
      <c r="C245" s="421"/>
      <c r="D245" t="s">
        <v>13</v>
      </c>
      <c r="E245" s="29">
        <v>4.0999999999999996</v>
      </c>
      <c r="G245" s="2">
        <f t="shared" si="3"/>
        <v>57.200000000000031</v>
      </c>
    </row>
    <row r="246" spans="1:7">
      <c r="B246" s="422"/>
      <c r="C246" s="422"/>
      <c r="D246" t="s">
        <v>14</v>
      </c>
      <c r="E246" s="29">
        <v>60</v>
      </c>
      <c r="G246" s="2">
        <f t="shared" si="3"/>
        <v>117.20000000000003</v>
      </c>
    </row>
    <row r="247" spans="1:7">
      <c r="B247" s="422"/>
      <c r="C247" s="422"/>
      <c r="D247" t="s">
        <v>15</v>
      </c>
      <c r="E247" s="29">
        <v>5</v>
      </c>
      <c r="G247" s="2">
        <f t="shared" si="3"/>
        <v>122.20000000000003</v>
      </c>
    </row>
    <row r="248" spans="1:7">
      <c r="A248" s="3">
        <v>43670</v>
      </c>
      <c r="B248" s="422">
        <v>18298</v>
      </c>
      <c r="C248" s="422" t="s">
        <v>423</v>
      </c>
      <c r="D248" t="s">
        <v>12</v>
      </c>
      <c r="E248" s="29"/>
      <c r="F248" s="2">
        <v>53.1</v>
      </c>
      <c r="G248" s="2">
        <f t="shared" si="3"/>
        <v>69.100000000000023</v>
      </c>
    </row>
    <row r="249" spans="1:7">
      <c r="A249" s="3">
        <v>43670</v>
      </c>
      <c r="B249" s="422">
        <v>18298</v>
      </c>
      <c r="C249" s="422" t="s">
        <v>423</v>
      </c>
      <c r="D249" t="s">
        <v>13</v>
      </c>
      <c r="E249" s="29"/>
      <c r="F249" s="2">
        <v>4.0999999999999996</v>
      </c>
      <c r="G249" s="2">
        <f t="shared" si="3"/>
        <v>65.000000000000028</v>
      </c>
    </row>
    <row r="250" spans="1:7">
      <c r="A250" s="3">
        <v>43682</v>
      </c>
      <c r="B250" s="422">
        <v>18412</v>
      </c>
      <c r="C250" s="422" t="s">
        <v>20</v>
      </c>
      <c r="D250" t="s">
        <v>14</v>
      </c>
      <c r="E250" s="29"/>
      <c r="F250" s="2">
        <v>60</v>
      </c>
      <c r="G250" s="2">
        <f t="shared" si="3"/>
        <v>5.0000000000000284</v>
      </c>
    </row>
    <row r="251" spans="1:7">
      <c r="A251" s="3">
        <v>43682</v>
      </c>
      <c r="B251" s="422">
        <v>18412</v>
      </c>
      <c r="C251" s="422" t="s">
        <v>20</v>
      </c>
      <c r="D251" t="s">
        <v>29</v>
      </c>
      <c r="E251" s="29"/>
      <c r="F251" s="2">
        <v>5</v>
      </c>
      <c r="G251" s="2">
        <f t="shared" si="3"/>
        <v>2.8421709430404007E-14</v>
      </c>
    </row>
    <row r="252" spans="1:7">
      <c r="A252" s="31">
        <v>43646</v>
      </c>
      <c r="B252" s="421" t="s">
        <v>10</v>
      </c>
      <c r="C252" s="421" t="s">
        <v>21</v>
      </c>
      <c r="D252" t="s">
        <v>12</v>
      </c>
      <c r="E252" s="29">
        <v>55.3</v>
      </c>
      <c r="G252" s="2">
        <f t="shared" si="3"/>
        <v>55.300000000000026</v>
      </c>
    </row>
    <row r="253" spans="1:7">
      <c r="A253" s="31"/>
      <c r="B253" s="421"/>
      <c r="C253" s="421"/>
      <c r="D253" t="s">
        <v>13</v>
      </c>
      <c r="E253" s="29">
        <v>4</v>
      </c>
      <c r="G253" s="2">
        <f t="shared" si="3"/>
        <v>59.300000000000026</v>
      </c>
    </row>
    <row r="254" spans="1:7">
      <c r="B254" s="422"/>
      <c r="C254" s="422"/>
      <c r="D254" t="s">
        <v>14</v>
      </c>
      <c r="E254" s="29">
        <v>60</v>
      </c>
      <c r="G254" s="2">
        <f t="shared" si="3"/>
        <v>119.30000000000003</v>
      </c>
    </row>
    <row r="255" spans="1:7" ht="15.75" customHeight="1">
      <c r="B255" s="422"/>
      <c r="C255" s="422"/>
      <c r="D255" t="s">
        <v>15</v>
      </c>
      <c r="E255" s="29">
        <v>5</v>
      </c>
      <c r="G255" s="2">
        <f t="shared" si="3"/>
        <v>124.30000000000003</v>
      </c>
    </row>
    <row r="256" spans="1:7" ht="15.75" customHeight="1">
      <c r="A256" s="3">
        <v>43670</v>
      </c>
      <c r="B256" s="422">
        <v>18298</v>
      </c>
      <c r="C256" s="422" t="s">
        <v>21</v>
      </c>
      <c r="D256" t="s">
        <v>12</v>
      </c>
      <c r="E256" s="29"/>
      <c r="F256" s="2">
        <v>55.3</v>
      </c>
      <c r="G256" s="2">
        <f t="shared" si="3"/>
        <v>69.000000000000028</v>
      </c>
    </row>
    <row r="257" spans="1:7" ht="15.75" customHeight="1">
      <c r="A257" s="3">
        <v>43670</v>
      </c>
      <c r="B257" s="422">
        <v>18298</v>
      </c>
      <c r="C257" s="422" t="s">
        <v>21</v>
      </c>
      <c r="D257" t="s">
        <v>13</v>
      </c>
      <c r="E257" s="29"/>
      <c r="F257" s="2">
        <v>4</v>
      </c>
      <c r="G257" s="2">
        <f t="shared" si="3"/>
        <v>65.000000000000028</v>
      </c>
    </row>
    <row r="258" spans="1:7" ht="15.75" customHeight="1">
      <c r="A258" s="3">
        <v>43682</v>
      </c>
      <c r="B258" s="422">
        <v>18412</v>
      </c>
      <c r="C258" s="422" t="s">
        <v>21</v>
      </c>
      <c r="D258" t="s">
        <v>14</v>
      </c>
      <c r="E258" s="29"/>
      <c r="F258" s="2">
        <v>60</v>
      </c>
      <c r="G258" s="2">
        <f t="shared" si="3"/>
        <v>5.0000000000000284</v>
      </c>
    </row>
    <row r="259" spans="1:7" ht="15.75" customHeight="1">
      <c r="A259" s="3">
        <v>43682</v>
      </c>
      <c r="B259" s="422">
        <v>18412</v>
      </c>
      <c r="C259" s="422" t="s">
        <v>21</v>
      </c>
      <c r="D259" t="s">
        <v>29</v>
      </c>
      <c r="E259" s="29"/>
      <c r="F259" s="2">
        <v>5</v>
      </c>
      <c r="G259" s="2">
        <f t="shared" si="3"/>
        <v>2.8421709430404007E-14</v>
      </c>
    </row>
    <row r="260" spans="1:7">
      <c r="A260" s="31">
        <v>43677</v>
      </c>
      <c r="B260" s="421" t="s">
        <v>10</v>
      </c>
      <c r="C260" s="421" t="s">
        <v>22</v>
      </c>
      <c r="D260" t="s">
        <v>12</v>
      </c>
      <c r="E260" s="29">
        <v>55.3</v>
      </c>
      <c r="G260" s="2">
        <f t="shared" si="3"/>
        <v>55.300000000000026</v>
      </c>
    </row>
    <row r="261" spans="1:7">
      <c r="A261" s="31"/>
      <c r="B261" s="421"/>
      <c r="C261" s="421"/>
      <c r="D261" t="s">
        <v>13</v>
      </c>
      <c r="E261" s="29">
        <v>3.8</v>
      </c>
      <c r="G261" s="2">
        <f t="shared" si="3"/>
        <v>59.100000000000023</v>
      </c>
    </row>
    <row r="262" spans="1:7">
      <c r="B262" s="422"/>
      <c r="C262" s="422"/>
      <c r="D262" t="s">
        <v>14</v>
      </c>
      <c r="E262" s="29">
        <v>60</v>
      </c>
      <c r="G262" s="2">
        <f t="shared" si="3"/>
        <v>119.10000000000002</v>
      </c>
    </row>
    <row r="263" spans="1:7">
      <c r="B263" s="422"/>
      <c r="C263" s="422"/>
      <c r="D263" t="s">
        <v>15</v>
      </c>
      <c r="E263" s="29">
        <v>5</v>
      </c>
      <c r="G263" s="2">
        <f t="shared" si="3"/>
        <v>124.10000000000002</v>
      </c>
    </row>
    <row r="264" spans="1:7">
      <c r="A264" s="3">
        <v>43682</v>
      </c>
      <c r="B264" s="422">
        <v>18412</v>
      </c>
      <c r="C264" s="422" t="s">
        <v>22</v>
      </c>
      <c r="D264" t="s">
        <v>14</v>
      </c>
      <c r="E264" s="29"/>
      <c r="F264" s="2">
        <v>60</v>
      </c>
      <c r="G264" s="2">
        <f t="shared" si="3"/>
        <v>64.100000000000023</v>
      </c>
    </row>
    <row r="265" spans="1:7">
      <c r="A265" s="3">
        <v>43682</v>
      </c>
      <c r="B265" s="422">
        <v>18412</v>
      </c>
      <c r="C265" s="422" t="s">
        <v>22</v>
      </c>
      <c r="D265" t="s">
        <v>29</v>
      </c>
      <c r="E265" s="29"/>
      <c r="F265" s="2">
        <v>5</v>
      </c>
      <c r="G265" s="2">
        <f t="shared" si="3"/>
        <v>59.100000000000023</v>
      </c>
    </row>
    <row r="266" spans="1:7">
      <c r="A266" s="3">
        <v>43740</v>
      </c>
      <c r="B266" s="422">
        <v>18848</v>
      </c>
      <c r="C266" s="422" t="s">
        <v>22</v>
      </c>
      <c r="D266" t="s">
        <v>12</v>
      </c>
      <c r="E266" s="29"/>
      <c r="F266" s="2">
        <v>55.3</v>
      </c>
      <c r="G266" s="2">
        <f t="shared" si="3"/>
        <v>3.8000000000000256</v>
      </c>
    </row>
    <row r="267" spans="1:7">
      <c r="A267" s="3">
        <v>43740</v>
      </c>
      <c r="B267" s="422">
        <v>18848</v>
      </c>
      <c r="C267" s="422" t="s">
        <v>22</v>
      </c>
      <c r="D267" t="s">
        <v>13</v>
      </c>
      <c r="E267" s="29"/>
      <c r="F267" s="2">
        <v>3.8</v>
      </c>
      <c r="G267" s="2">
        <f t="shared" si="3"/>
        <v>2.5757174171303632E-14</v>
      </c>
    </row>
    <row r="268" spans="1:7">
      <c r="A268" s="31">
        <v>43708</v>
      </c>
      <c r="B268" s="421" t="s">
        <v>10</v>
      </c>
      <c r="C268" s="421" t="s">
        <v>23</v>
      </c>
      <c r="D268" t="s">
        <v>12</v>
      </c>
      <c r="E268" s="29">
        <v>53.8</v>
      </c>
      <c r="G268" s="2">
        <f t="shared" si="3"/>
        <v>53.800000000000026</v>
      </c>
    </row>
    <row r="269" spans="1:7">
      <c r="B269" s="422"/>
      <c r="C269" s="422"/>
      <c r="D269" t="s">
        <v>13</v>
      </c>
      <c r="E269" s="29">
        <v>3.7</v>
      </c>
      <c r="G269" s="2">
        <f t="shared" si="3"/>
        <v>57.500000000000028</v>
      </c>
    </row>
    <row r="270" spans="1:7">
      <c r="B270" s="422"/>
      <c r="C270" s="422"/>
      <c r="D270" t="s">
        <v>14</v>
      </c>
      <c r="E270" s="29">
        <v>60</v>
      </c>
      <c r="G270" s="2">
        <f t="shared" si="3"/>
        <v>117.50000000000003</v>
      </c>
    </row>
    <row r="271" spans="1:7">
      <c r="B271" s="422"/>
      <c r="C271" s="422"/>
      <c r="D271" t="s">
        <v>29</v>
      </c>
      <c r="E271" s="29">
        <v>5</v>
      </c>
      <c r="G271" s="2">
        <f t="shared" si="3"/>
        <v>122.50000000000003</v>
      </c>
    </row>
    <row r="272" spans="1:7">
      <c r="B272" s="422"/>
      <c r="C272" s="422"/>
      <c r="D272" t="s">
        <v>448</v>
      </c>
      <c r="E272" s="29">
        <v>10</v>
      </c>
      <c r="G272" s="2">
        <f t="shared" si="3"/>
        <v>132.50000000000003</v>
      </c>
    </row>
    <row r="273" spans="1:7">
      <c r="B273" s="422"/>
      <c r="C273" s="422"/>
      <c r="D273" t="s">
        <v>179</v>
      </c>
      <c r="E273" s="29">
        <v>25</v>
      </c>
      <c r="G273" s="2">
        <f t="shared" si="3"/>
        <v>157.50000000000003</v>
      </c>
    </row>
    <row r="274" spans="1:7">
      <c r="A274" s="3">
        <v>43740</v>
      </c>
      <c r="B274" s="422">
        <v>18848</v>
      </c>
      <c r="C274" s="422" t="s">
        <v>23</v>
      </c>
      <c r="D274" t="s">
        <v>12</v>
      </c>
      <c r="E274" s="29"/>
      <c r="F274" s="2">
        <v>53.8</v>
      </c>
      <c r="G274" s="2">
        <f t="shared" ref="G274:G343" si="4">+G273+E274-F274</f>
        <v>103.70000000000003</v>
      </c>
    </row>
    <row r="275" spans="1:7">
      <c r="A275" s="3">
        <v>43740</v>
      </c>
      <c r="B275" s="422">
        <v>18848</v>
      </c>
      <c r="C275" s="422" t="s">
        <v>23</v>
      </c>
      <c r="D275" t="s">
        <v>13</v>
      </c>
      <c r="E275" s="29"/>
      <c r="F275" s="2">
        <v>3.7</v>
      </c>
      <c r="G275" s="2">
        <f t="shared" si="4"/>
        <v>100.00000000000003</v>
      </c>
    </row>
    <row r="276" spans="1:7">
      <c r="A276" s="3">
        <v>43764</v>
      </c>
      <c r="B276" s="422">
        <v>9558</v>
      </c>
      <c r="C276" s="422" t="s">
        <v>23</v>
      </c>
      <c r="D276" t="s">
        <v>179</v>
      </c>
      <c r="E276" s="29"/>
      <c r="F276" s="2">
        <v>25</v>
      </c>
      <c r="G276" s="2">
        <f t="shared" si="4"/>
        <v>75.000000000000028</v>
      </c>
    </row>
    <row r="277" spans="1:7">
      <c r="A277" s="3">
        <v>43764</v>
      </c>
      <c r="B277" s="422">
        <v>19030</v>
      </c>
      <c r="C277" s="422" t="s">
        <v>23</v>
      </c>
      <c r="D277" t="s">
        <v>14</v>
      </c>
      <c r="E277" s="29"/>
      <c r="F277" s="2">
        <v>60</v>
      </c>
      <c r="G277" s="2">
        <f t="shared" si="4"/>
        <v>15.000000000000028</v>
      </c>
    </row>
    <row r="278" spans="1:7">
      <c r="A278" s="3">
        <v>43764</v>
      </c>
      <c r="B278" s="422">
        <v>19030</v>
      </c>
      <c r="C278" s="422" t="s">
        <v>23</v>
      </c>
      <c r="D278" t="s">
        <v>15</v>
      </c>
      <c r="E278" s="29"/>
      <c r="F278" s="2">
        <v>5</v>
      </c>
      <c r="G278" s="2">
        <f t="shared" si="4"/>
        <v>10.000000000000028</v>
      </c>
    </row>
    <row r="279" spans="1:7">
      <c r="A279" s="3">
        <v>43764</v>
      </c>
      <c r="B279" s="422">
        <v>19030</v>
      </c>
      <c r="C279" s="422" t="s">
        <v>23</v>
      </c>
      <c r="D279" t="s">
        <v>448</v>
      </c>
      <c r="E279" s="29"/>
      <c r="F279" s="2">
        <v>10</v>
      </c>
      <c r="G279" s="2">
        <f t="shared" si="4"/>
        <v>2.8421709430404007E-14</v>
      </c>
    </row>
    <row r="280" spans="1:7">
      <c r="A280" s="31">
        <v>43738</v>
      </c>
      <c r="B280" s="421" t="s">
        <v>10</v>
      </c>
      <c r="C280" s="421" t="s">
        <v>41</v>
      </c>
      <c r="D280" t="s">
        <v>12</v>
      </c>
      <c r="E280" s="29">
        <v>54.1</v>
      </c>
      <c r="G280" s="2">
        <f t="shared" si="4"/>
        <v>54.10000000000003</v>
      </c>
    </row>
    <row r="281" spans="1:7">
      <c r="B281" s="422"/>
      <c r="C281" s="422"/>
      <c r="D281" t="s">
        <v>13</v>
      </c>
      <c r="E281" s="29">
        <v>3.7</v>
      </c>
      <c r="G281" s="2">
        <f t="shared" si="4"/>
        <v>57.800000000000033</v>
      </c>
    </row>
    <row r="282" spans="1:7">
      <c r="B282" s="422"/>
      <c r="C282" s="422"/>
      <c r="D282" t="s">
        <v>14</v>
      </c>
      <c r="E282" s="29">
        <v>60</v>
      </c>
      <c r="G282" s="2">
        <f t="shared" si="4"/>
        <v>117.80000000000004</v>
      </c>
    </row>
    <row r="283" spans="1:7">
      <c r="B283" s="422"/>
      <c r="C283" s="422"/>
      <c r="D283" t="s">
        <v>29</v>
      </c>
      <c r="E283" s="29">
        <v>5</v>
      </c>
      <c r="G283" s="2">
        <f t="shared" si="4"/>
        <v>122.80000000000004</v>
      </c>
    </row>
    <row r="284" spans="1:7">
      <c r="A284" s="3">
        <v>43760</v>
      </c>
      <c r="B284" s="422">
        <v>18907</v>
      </c>
      <c r="C284" s="422" t="s">
        <v>41</v>
      </c>
      <c r="D284" t="s">
        <v>12</v>
      </c>
      <c r="E284" s="29"/>
      <c r="F284" s="2">
        <v>54.1</v>
      </c>
      <c r="G284" s="2">
        <f t="shared" si="4"/>
        <v>68.700000000000045</v>
      </c>
    </row>
    <row r="285" spans="1:7">
      <c r="A285" s="3">
        <v>43760</v>
      </c>
      <c r="B285" s="422">
        <v>18907</v>
      </c>
      <c r="C285" s="422" t="s">
        <v>41</v>
      </c>
      <c r="D285" t="s">
        <v>13</v>
      </c>
      <c r="E285" s="29"/>
      <c r="F285" s="2">
        <v>3.7</v>
      </c>
      <c r="G285" s="2">
        <f t="shared" si="4"/>
        <v>65.000000000000043</v>
      </c>
    </row>
    <row r="286" spans="1:7">
      <c r="A286" s="3">
        <v>43764</v>
      </c>
      <c r="B286" s="422">
        <v>19030</v>
      </c>
      <c r="C286" s="422" t="s">
        <v>41</v>
      </c>
      <c r="D286" t="s">
        <v>14</v>
      </c>
      <c r="E286" s="29"/>
      <c r="F286" s="2">
        <v>60</v>
      </c>
      <c r="G286" s="2">
        <f t="shared" si="4"/>
        <v>5.0000000000000426</v>
      </c>
    </row>
    <row r="287" spans="1:7">
      <c r="A287" s="3">
        <v>43764</v>
      </c>
      <c r="B287" s="422">
        <v>19030</v>
      </c>
      <c r="C287" s="422" t="s">
        <v>41</v>
      </c>
      <c r="D287" t="s">
        <v>15</v>
      </c>
      <c r="E287" s="29"/>
      <c r="F287" s="2">
        <v>5</v>
      </c>
      <c r="G287" s="2">
        <f t="shared" si="4"/>
        <v>4.2632564145606011E-14</v>
      </c>
    </row>
    <row r="288" spans="1:7">
      <c r="A288" s="31">
        <v>43769</v>
      </c>
      <c r="B288" s="421" t="s">
        <v>10</v>
      </c>
      <c r="C288" s="421" t="s">
        <v>25</v>
      </c>
      <c r="D288" t="s">
        <v>12</v>
      </c>
      <c r="E288" s="29">
        <v>54.4</v>
      </c>
      <c r="G288" s="2">
        <f t="shared" si="4"/>
        <v>54.400000000000041</v>
      </c>
    </row>
    <row r="289" spans="1:7">
      <c r="B289" s="422"/>
      <c r="C289" s="422"/>
      <c r="D289" t="s">
        <v>13</v>
      </c>
      <c r="E289" s="29">
        <v>3.6</v>
      </c>
      <c r="G289" s="2">
        <f t="shared" si="4"/>
        <v>58.000000000000043</v>
      </c>
    </row>
    <row r="290" spans="1:7">
      <c r="B290" s="422"/>
      <c r="C290" s="422"/>
      <c r="D290" t="s">
        <v>14</v>
      </c>
      <c r="E290" s="29">
        <v>60</v>
      </c>
      <c r="G290" s="2">
        <f t="shared" si="4"/>
        <v>118.00000000000004</v>
      </c>
    </row>
    <row r="291" spans="1:7">
      <c r="B291" s="422"/>
      <c r="C291" s="422"/>
      <c r="D291" t="s">
        <v>15</v>
      </c>
      <c r="E291" s="29">
        <v>5</v>
      </c>
      <c r="G291" s="2">
        <f t="shared" si="4"/>
        <v>123.00000000000004</v>
      </c>
    </row>
    <row r="292" spans="1:7">
      <c r="A292" s="3">
        <v>43795</v>
      </c>
      <c r="B292" s="422">
        <v>19172</v>
      </c>
      <c r="C292" s="422" t="s">
        <v>25</v>
      </c>
      <c r="D292" t="s">
        <v>12</v>
      </c>
      <c r="E292" s="29"/>
      <c r="F292" s="2">
        <v>54.4</v>
      </c>
      <c r="G292" s="2">
        <f t="shared" si="4"/>
        <v>68.600000000000051</v>
      </c>
    </row>
    <row r="293" spans="1:7">
      <c r="A293" s="3">
        <v>43795</v>
      </c>
      <c r="B293" s="422">
        <v>19172</v>
      </c>
      <c r="C293" s="422" t="s">
        <v>25</v>
      </c>
      <c r="D293" t="s">
        <v>13</v>
      </c>
      <c r="E293" s="29"/>
      <c r="F293" s="2">
        <v>3.6</v>
      </c>
      <c r="G293" s="2">
        <f t="shared" si="4"/>
        <v>65.000000000000057</v>
      </c>
    </row>
    <row r="294" spans="1:7">
      <c r="A294" s="3">
        <v>43854</v>
      </c>
      <c r="B294" s="422">
        <v>19638</v>
      </c>
      <c r="C294" s="422" t="s">
        <v>25</v>
      </c>
      <c r="D294" t="s">
        <v>14</v>
      </c>
      <c r="E294" s="29"/>
      <c r="F294" s="2">
        <v>60</v>
      </c>
      <c r="G294" s="2">
        <f t="shared" si="4"/>
        <v>5.0000000000000568</v>
      </c>
    </row>
    <row r="295" spans="1:7">
      <c r="A295" s="3">
        <v>43854</v>
      </c>
      <c r="B295" s="422">
        <v>19638</v>
      </c>
      <c r="C295" s="422" t="s">
        <v>25</v>
      </c>
      <c r="D295" t="s">
        <v>15</v>
      </c>
      <c r="E295" s="29"/>
      <c r="F295" s="2">
        <v>5</v>
      </c>
      <c r="G295" s="2">
        <f t="shared" si="4"/>
        <v>5.6843418860808015E-14</v>
      </c>
    </row>
    <row r="296" spans="1:7">
      <c r="A296" s="31">
        <v>43799</v>
      </c>
      <c r="B296" s="421" t="s">
        <v>10</v>
      </c>
      <c r="C296" s="421" t="s">
        <v>26</v>
      </c>
      <c r="D296" t="s">
        <v>12</v>
      </c>
      <c r="E296" s="29">
        <v>60.9</v>
      </c>
      <c r="G296" s="2">
        <f t="shared" si="4"/>
        <v>60.900000000000055</v>
      </c>
    </row>
    <row r="297" spans="1:7">
      <c r="B297" s="422"/>
      <c r="C297" s="422"/>
      <c r="D297" t="s">
        <v>13</v>
      </c>
      <c r="E297" s="29">
        <v>3.7</v>
      </c>
      <c r="G297" s="2">
        <f t="shared" si="4"/>
        <v>64.600000000000051</v>
      </c>
    </row>
    <row r="298" spans="1:7">
      <c r="B298" s="422"/>
      <c r="C298" s="422"/>
      <c r="D298" t="s">
        <v>14</v>
      </c>
      <c r="E298" s="29">
        <v>60</v>
      </c>
      <c r="G298" s="2">
        <f t="shared" si="4"/>
        <v>124.60000000000005</v>
      </c>
    </row>
    <row r="299" spans="1:7">
      <c r="B299" s="422"/>
      <c r="C299" s="422"/>
      <c r="D299" t="s">
        <v>15</v>
      </c>
      <c r="E299" s="29">
        <v>5</v>
      </c>
      <c r="G299" s="2">
        <f t="shared" si="4"/>
        <v>129.60000000000005</v>
      </c>
    </row>
    <row r="300" spans="1:7">
      <c r="A300" s="3">
        <v>43825</v>
      </c>
      <c r="B300" s="422">
        <v>19358</v>
      </c>
      <c r="C300" s="422" t="s">
        <v>26</v>
      </c>
      <c r="D300" t="s">
        <v>12</v>
      </c>
      <c r="E300" s="29"/>
      <c r="F300" s="2">
        <v>60.9</v>
      </c>
      <c r="G300" s="2">
        <f t="shared" si="4"/>
        <v>68.700000000000045</v>
      </c>
    </row>
    <row r="301" spans="1:7">
      <c r="A301" s="3">
        <v>43825</v>
      </c>
      <c r="B301" s="422">
        <v>19358</v>
      </c>
      <c r="C301" s="422" t="s">
        <v>26</v>
      </c>
      <c r="D301" t="s">
        <v>13</v>
      </c>
      <c r="E301" s="29"/>
      <c r="F301" s="2">
        <v>3.7</v>
      </c>
      <c r="G301" s="2">
        <f t="shared" si="4"/>
        <v>65.000000000000043</v>
      </c>
    </row>
    <row r="302" spans="1:7">
      <c r="A302" s="3">
        <v>43854</v>
      </c>
      <c r="B302" s="422">
        <v>19638</v>
      </c>
      <c r="C302" s="422" t="s">
        <v>26</v>
      </c>
      <c r="D302" t="s">
        <v>14</v>
      </c>
      <c r="E302" s="29"/>
      <c r="F302" s="2">
        <v>60</v>
      </c>
      <c r="G302" s="2">
        <f t="shared" si="4"/>
        <v>5.0000000000000426</v>
      </c>
    </row>
    <row r="303" spans="1:7">
      <c r="A303" s="3">
        <v>43854</v>
      </c>
      <c r="B303" s="422">
        <v>19638</v>
      </c>
      <c r="C303" s="422" t="s">
        <v>26</v>
      </c>
      <c r="D303" t="s">
        <v>15</v>
      </c>
      <c r="E303" s="29"/>
      <c r="F303" s="2">
        <v>5</v>
      </c>
      <c r="G303" s="2">
        <f t="shared" si="4"/>
        <v>4.2632564145606011E-14</v>
      </c>
    </row>
    <row r="304" spans="1:7">
      <c r="A304" s="31">
        <v>43830</v>
      </c>
      <c r="B304" s="421" t="s">
        <v>10</v>
      </c>
      <c r="C304" s="421" t="s">
        <v>27</v>
      </c>
      <c r="D304" t="s">
        <v>12</v>
      </c>
      <c r="E304" s="29">
        <v>71.7</v>
      </c>
      <c r="G304" s="2">
        <f t="shared" si="4"/>
        <v>71.700000000000045</v>
      </c>
    </row>
    <row r="305" spans="1:7">
      <c r="B305" s="422"/>
      <c r="C305" s="422"/>
      <c r="D305" t="s">
        <v>13</v>
      </c>
      <c r="E305" s="29">
        <v>3.8</v>
      </c>
      <c r="G305" s="2">
        <f t="shared" si="4"/>
        <v>75.500000000000043</v>
      </c>
    </row>
    <row r="306" spans="1:7">
      <c r="B306" s="422"/>
      <c r="C306" s="422"/>
      <c r="D306" t="s">
        <v>14</v>
      </c>
      <c r="E306" s="29">
        <v>60</v>
      </c>
      <c r="G306" s="2">
        <f t="shared" si="4"/>
        <v>135.50000000000006</v>
      </c>
    </row>
    <row r="307" spans="1:7">
      <c r="B307" s="422"/>
      <c r="C307" s="422"/>
      <c r="D307" t="s">
        <v>15</v>
      </c>
      <c r="E307" s="29">
        <v>5</v>
      </c>
      <c r="G307" s="2">
        <f t="shared" si="4"/>
        <v>140.50000000000006</v>
      </c>
    </row>
    <row r="308" spans="1:7">
      <c r="A308" s="3">
        <v>43854</v>
      </c>
      <c r="B308" s="422">
        <v>19638</v>
      </c>
      <c r="C308" s="422" t="s">
        <v>27</v>
      </c>
      <c r="D308" t="s">
        <v>14</v>
      </c>
      <c r="E308" s="29"/>
      <c r="F308" s="2">
        <v>60</v>
      </c>
      <c r="G308" s="2">
        <f t="shared" si="4"/>
        <v>80.500000000000057</v>
      </c>
    </row>
    <row r="309" spans="1:7">
      <c r="A309" s="3">
        <v>43854</v>
      </c>
      <c r="B309" s="422">
        <v>19638</v>
      </c>
      <c r="C309" s="422" t="s">
        <v>27</v>
      </c>
      <c r="D309" t="s">
        <v>15</v>
      </c>
      <c r="E309" s="29"/>
      <c r="F309" s="2">
        <v>5</v>
      </c>
      <c r="G309" s="2">
        <f t="shared" si="4"/>
        <v>75.500000000000057</v>
      </c>
    </row>
    <row r="310" spans="1:7">
      <c r="A310" s="3">
        <v>43854</v>
      </c>
      <c r="B310" s="422">
        <v>19639</v>
      </c>
      <c r="C310" s="422" t="s">
        <v>27</v>
      </c>
      <c r="D310" t="s">
        <v>12</v>
      </c>
      <c r="E310" s="29"/>
      <c r="F310" s="2">
        <v>71.7</v>
      </c>
      <c r="G310" s="2">
        <f t="shared" si="4"/>
        <v>3.800000000000054</v>
      </c>
    </row>
    <row r="311" spans="1:7">
      <c r="A311" s="3">
        <v>43854</v>
      </c>
      <c r="B311" s="422">
        <v>19639</v>
      </c>
      <c r="C311" s="422" t="s">
        <v>27</v>
      </c>
      <c r="D311" t="s">
        <v>13</v>
      </c>
      <c r="E311" s="29"/>
      <c r="F311" s="2">
        <v>3.8</v>
      </c>
      <c r="G311" s="2">
        <f t="shared" si="4"/>
        <v>5.4178883601707639E-14</v>
      </c>
    </row>
    <row r="312" spans="1:7">
      <c r="A312" s="31">
        <v>43861</v>
      </c>
      <c r="B312" s="421" t="s">
        <v>10</v>
      </c>
      <c r="C312" s="421" t="s">
        <v>11</v>
      </c>
      <c r="D312" t="s">
        <v>12</v>
      </c>
      <c r="E312" s="29">
        <v>67.3</v>
      </c>
      <c r="G312" s="2">
        <f t="shared" si="4"/>
        <v>67.300000000000054</v>
      </c>
    </row>
    <row r="313" spans="1:7">
      <c r="B313" s="422"/>
      <c r="C313" s="422"/>
      <c r="D313" t="s">
        <v>13</v>
      </c>
      <c r="E313" s="29">
        <v>3.6</v>
      </c>
      <c r="G313" s="2">
        <f t="shared" si="4"/>
        <v>70.900000000000048</v>
      </c>
    </row>
    <row r="314" spans="1:7">
      <c r="B314" s="422"/>
      <c r="C314" s="422"/>
      <c r="D314" t="s">
        <v>14</v>
      </c>
      <c r="E314" s="29">
        <v>60</v>
      </c>
      <c r="G314" s="2">
        <f t="shared" si="4"/>
        <v>130.90000000000003</v>
      </c>
    </row>
    <row r="315" spans="1:7">
      <c r="B315" s="422"/>
      <c r="C315" s="422"/>
      <c r="D315" t="s">
        <v>15</v>
      </c>
      <c r="E315" s="29">
        <v>5</v>
      </c>
      <c r="G315" s="2">
        <f t="shared" si="4"/>
        <v>135.90000000000003</v>
      </c>
    </row>
    <row r="316" spans="1:7">
      <c r="A316" s="3">
        <v>44111</v>
      </c>
      <c r="B316" s="422">
        <v>20433</v>
      </c>
      <c r="C316" s="422" t="s">
        <v>11</v>
      </c>
      <c r="D316" t="s">
        <v>12</v>
      </c>
      <c r="E316" s="29"/>
      <c r="F316" s="2">
        <v>67.3</v>
      </c>
      <c r="G316" s="2">
        <f t="shared" si="4"/>
        <v>68.600000000000037</v>
      </c>
    </row>
    <row r="317" spans="1:7">
      <c r="A317" s="3">
        <v>44111</v>
      </c>
      <c r="B317" s="422">
        <v>20433</v>
      </c>
      <c r="C317" s="422" t="s">
        <v>11</v>
      </c>
      <c r="D317" t="s">
        <v>13</v>
      </c>
      <c r="E317" s="29"/>
      <c r="F317" s="2">
        <v>3.6</v>
      </c>
      <c r="G317" s="2">
        <f t="shared" si="4"/>
        <v>65.000000000000043</v>
      </c>
    </row>
    <row r="318" spans="1:7">
      <c r="A318" s="3">
        <v>44111</v>
      </c>
      <c r="B318" s="422">
        <v>20434</v>
      </c>
      <c r="C318" s="422" t="s">
        <v>11</v>
      </c>
      <c r="D318" t="s">
        <v>14</v>
      </c>
      <c r="E318" s="29"/>
      <c r="F318" s="2">
        <v>60</v>
      </c>
      <c r="G318" s="2">
        <f t="shared" si="4"/>
        <v>5.0000000000000426</v>
      </c>
    </row>
    <row r="319" spans="1:7">
      <c r="A319" s="3">
        <v>44111</v>
      </c>
      <c r="B319" s="422">
        <v>20434</v>
      </c>
      <c r="C319" s="422" t="s">
        <v>11</v>
      </c>
      <c r="D319" t="s">
        <v>15</v>
      </c>
      <c r="E319" s="29"/>
      <c r="F319" s="2">
        <v>5</v>
      </c>
      <c r="G319" s="2">
        <f t="shared" si="4"/>
        <v>4.2632564145606011E-14</v>
      </c>
    </row>
    <row r="320" spans="1:7">
      <c r="A320" s="31">
        <v>43890</v>
      </c>
      <c r="B320" s="421" t="s">
        <v>10</v>
      </c>
      <c r="C320" s="421" t="s">
        <v>17</v>
      </c>
      <c r="D320" t="s">
        <v>12</v>
      </c>
      <c r="E320" s="29">
        <v>69.900000000000006</v>
      </c>
      <c r="G320" s="2">
        <f t="shared" si="4"/>
        <v>69.900000000000048</v>
      </c>
    </row>
    <row r="321" spans="1:7">
      <c r="B321" s="422"/>
      <c r="C321" s="422"/>
      <c r="D321" t="s">
        <v>13</v>
      </c>
      <c r="E321" s="29">
        <v>3.8</v>
      </c>
      <c r="G321" s="2">
        <f t="shared" si="4"/>
        <v>73.700000000000045</v>
      </c>
    </row>
    <row r="322" spans="1:7">
      <c r="B322" s="422"/>
      <c r="C322" s="422"/>
      <c r="D322" t="s">
        <v>14</v>
      </c>
      <c r="E322" s="29">
        <v>58</v>
      </c>
      <c r="G322" s="2">
        <f t="shared" si="4"/>
        <v>131.70000000000005</v>
      </c>
    </row>
    <row r="323" spans="1:7">
      <c r="B323" s="422"/>
      <c r="C323" s="422"/>
      <c r="D323" t="s">
        <v>29</v>
      </c>
      <c r="E323" s="29">
        <v>5</v>
      </c>
      <c r="G323" s="2">
        <f t="shared" si="4"/>
        <v>136.70000000000005</v>
      </c>
    </row>
    <row r="324" spans="1:7">
      <c r="A324" s="3">
        <v>44111</v>
      </c>
      <c r="B324" s="422">
        <v>20433</v>
      </c>
      <c r="C324" s="422" t="s">
        <v>17</v>
      </c>
      <c r="D324" t="s">
        <v>12</v>
      </c>
      <c r="E324" s="29"/>
      <c r="F324" s="2">
        <v>69.900000000000006</v>
      </c>
      <c r="G324" s="2">
        <f t="shared" si="4"/>
        <v>66.80000000000004</v>
      </c>
    </row>
    <row r="325" spans="1:7">
      <c r="A325" s="3">
        <v>44111</v>
      </c>
      <c r="B325" s="422">
        <v>20433</v>
      </c>
      <c r="C325" s="422" t="s">
        <v>17</v>
      </c>
      <c r="D325" t="s">
        <v>13</v>
      </c>
      <c r="E325" s="29"/>
      <c r="F325" s="2">
        <v>3.8</v>
      </c>
      <c r="G325" s="2">
        <f t="shared" si="4"/>
        <v>63.000000000000043</v>
      </c>
    </row>
    <row r="326" spans="1:7">
      <c r="A326" s="3">
        <v>44111</v>
      </c>
      <c r="B326" s="422">
        <v>20434</v>
      </c>
      <c r="C326" s="422" t="s">
        <v>17</v>
      </c>
      <c r="D326" t="s">
        <v>14</v>
      </c>
      <c r="E326" s="29"/>
      <c r="F326" s="2">
        <v>58</v>
      </c>
      <c r="G326" s="2">
        <f t="shared" si="4"/>
        <v>5.0000000000000426</v>
      </c>
    </row>
    <row r="327" spans="1:7">
      <c r="A327" s="3">
        <v>44111</v>
      </c>
      <c r="B327" s="422">
        <v>20434</v>
      </c>
      <c r="C327" s="422" t="s">
        <v>17</v>
      </c>
      <c r="D327" t="s">
        <v>15</v>
      </c>
      <c r="E327" s="29"/>
      <c r="F327" s="2">
        <v>5</v>
      </c>
      <c r="G327" s="2">
        <f t="shared" si="4"/>
        <v>4.2632564145606011E-14</v>
      </c>
    </row>
    <row r="328" spans="1:7">
      <c r="A328" s="31">
        <v>43921</v>
      </c>
      <c r="B328" s="421" t="s">
        <v>10</v>
      </c>
      <c r="C328" s="421" t="s">
        <v>18</v>
      </c>
      <c r="D328" t="s">
        <v>12</v>
      </c>
      <c r="E328" s="29">
        <v>54.9</v>
      </c>
      <c r="G328" s="2">
        <f t="shared" si="4"/>
        <v>54.900000000000041</v>
      </c>
    </row>
    <row r="329" spans="1:7">
      <c r="B329" s="422"/>
      <c r="C329" s="422"/>
      <c r="D329" t="s">
        <v>13</v>
      </c>
      <c r="E329" s="29">
        <v>3.9</v>
      </c>
      <c r="G329" s="2">
        <f t="shared" si="4"/>
        <v>58.80000000000004</v>
      </c>
    </row>
    <row r="330" spans="1:7">
      <c r="B330" s="422"/>
      <c r="C330" s="422"/>
      <c r="D330" t="s">
        <v>14</v>
      </c>
      <c r="E330" s="29">
        <v>60</v>
      </c>
      <c r="G330" s="2">
        <f t="shared" si="4"/>
        <v>118.80000000000004</v>
      </c>
    </row>
    <row r="331" spans="1:7">
      <c r="B331" s="422"/>
      <c r="C331" s="422"/>
      <c r="D331" t="s">
        <v>29</v>
      </c>
      <c r="E331" s="29">
        <v>5</v>
      </c>
      <c r="G331" s="2">
        <f t="shared" si="4"/>
        <v>123.80000000000004</v>
      </c>
    </row>
    <row r="332" spans="1:7">
      <c r="A332" s="3">
        <v>44111</v>
      </c>
      <c r="B332" s="422">
        <v>20433</v>
      </c>
      <c r="C332" s="422" t="s">
        <v>18</v>
      </c>
      <c r="D332" t="s">
        <v>12</v>
      </c>
      <c r="E332" s="29"/>
      <c r="F332" s="2">
        <v>54.9</v>
      </c>
      <c r="G332" s="2">
        <f t="shared" si="4"/>
        <v>68.900000000000034</v>
      </c>
    </row>
    <row r="333" spans="1:7">
      <c r="A333" s="3">
        <v>44111</v>
      </c>
      <c r="B333" s="422">
        <v>20433</v>
      </c>
      <c r="C333" s="422" t="s">
        <v>18</v>
      </c>
      <c r="D333" t="s">
        <v>13</v>
      </c>
      <c r="E333" s="29"/>
      <c r="F333" s="2">
        <v>3.9</v>
      </c>
      <c r="G333" s="2">
        <f t="shared" si="4"/>
        <v>65.000000000000028</v>
      </c>
    </row>
    <row r="334" spans="1:7">
      <c r="A334" s="3">
        <v>44111</v>
      </c>
      <c r="B334" s="422">
        <v>20434</v>
      </c>
      <c r="C334" s="422" t="s">
        <v>18</v>
      </c>
      <c r="D334" t="s">
        <v>14</v>
      </c>
      <c r="E334" s="29"/>
      <c r="F334" s="2">
        <v>60</v>
      </c>
      <c r="G334" s="2">
        <f t="shared" si="4"/>
        <v>5.0000000000000284</v>
      </c>
    </row>
    <row r="335" spans="1:7">
      <c r="A335" s="3">
        <v>44111</v>
      </c>
      <c r="B335" s="422">
        <v>20434</v>
      </c>
      <c r="C335" s="422" t="s">
        <v>18</v>
      </c>
      <c r="D335" t="s">
        <v>15</v>
      </c>
      <c r="E335" s="29"/>
      <c r="F335" s="2">
        <v>5</v>
      </c>
      <c r="G335" s="2">
        <f t="shared" si="4"/>
        <v>2.8421709430404007E-14</v>
      </c>
    </row>
    <row r="336" spans="1:7">
      <c r="A336" s="31">
        <v>43951</v>
      </c>
      <c r="B336" s="421" t="s">
        <v>10</v>
      </c>
      <c r="C336" s="421" t="s">
        <v>19</v>
      </c>
      <c r="D336" t="s">
        <v>12</v>
      </c>
      <c r="E336" s="29">
        <v>13.1</v>
      </c>
      <c r="G336" s="2">
        <f t="shared" si="4"/>
        <v>13.100000000000028</v>
      </c>
    </row>
    <row r="337" spans="1:7">
      <c r="B337" s="422"/>
      <c r="C337" s="422"/>
      <c r="D337" t="s">
        <v>13</v>
      </c>
      <c r="E337" s="29">
        <v>4.5999999999999996</v>
      </c>
      <c r="G337" s="2">
        <f t="shared" si="4"/>
        <v>17.700000000000028</v>
      </c>
    </row>
    <row r="338" spans="1:7">
      <c r="B338" s="422"/>
      <c r="C338" s="422"/>
      <c r="D338" t="s">
        <v>14</v>
      </c>
      <c r="E338" s="29">
        <v>60</v>
      </c>
      <c r="G338" s="2">
        <f t="shared" si="4"/>
        <v>77.700000000000031</v>
      </c>
    </row>
    <row r="339" spans="1:7">
      <c r="B339" s="422"/>
      <c r="C339" s="422"/>
      <c r="D339" t="s">
        <v>29</v>
      </c>
      <c r="E339" s="29">
        <v>5</v>
      </c>
      <c r="G339" s="2">
        <f t="shared" si="4"/>
        <v>82.700000000000031</v>
      </c>
    </row>
    <row r="340" spans="1:7">
      <c r="A340" s="3">
        <v>44111</v>
      </c>
      <c r="B340" s="422">
        <v>20433</v>
      </c>
      <c r="C340" s="422" t="s">
        <v>19</v>
      </c>
      <c r="D340" t="s">
        <v>12</v>
      </c>
      <c r="E340" s="29"/>
      <c r="F340" s="2">
        <v>13.1</v>
      </c>
      <c r="G340" s="2">
        <f t="shared" si="4"/>
        <v>69.600000000000037</v>
      </c>
    </row>
    <row r="341" spans="1:7">
      <c r="A341" s="3">
        <v>44111</v>
      </c>
      <c r="B341" s="422">
        <v>20433</v>
      </c>
      <c r="C341" s="422" t="s">
        <v>19</v>
      </c>
      <c r="D341" t="s">
        <v>13</v>
      </c>
      <c r="E341" s="29"/>
      <c r="F341" s="2">
        <v>4.5999999999999996</v>
      </c>
      <c r="G341" s="2">
        <f t="shared" si="4"/>
        <v>65.000000000000043</v>
      </c>
    </row>
    <row r="342" spans="1:7">
      <c r="A342" s="3">
        <v>44111</v>
      </c>
      <c r="B342" s="422">
        <v>20434</v>
      </c>
      <c r="C342" s="422" t="s">
        <v>19</v>
      </c>
      <c r="D342" t="s">
        <v>14</v>
      </c>
      <c r="E342" s="29"/>
      <c r="F342" s="2">
        <v>60</v>
      </c>
      <c r="G342" s="2">
        <f t="shared" si="4"/>
        <v>5.0000000000000426</v>
      </c>
    </row>
    <row r="343" spans="1:7">
      <c r="A343" s="3">
        <v>44111</v>
      </c>
      <c r="B343" s="422">
        <v>20434</v>
      </c>
      <c r="C343" s="422" t="s">
        <v>19</v>
      </c>
      <c r="D343" t="s">
        <v>15</v>
      </c>
      <c r="E343" s="29"/>
      <c r="F343" s="2">
        <v>5</v>
      </c>
      <c r="G343" s="2">
        <f t="shared" si="4"/>
        <v>4.2632564145606011E-14</v>
      </c>
    </row>
    <row r="344" spans="1:7" ht="14.25" customHeight="1">
      <c r="A344" s="31">
        <v>43982</v>
      </c>
      <c r="B344" s="421" t="s">
        <v>10</v>
      </c>
      <c r="C344" s="421" t="s">
        <v>20</v>
      </c>
      <c r="D344" t="s">
        <v>12</v>
      </c>
      <c r="E344" s="29">
        <v>12.1</v>
      </c>
      <c r="G344" s="2">
        <f t="shared" ref="G344:G407" si="5">+G343+E344-F344</f>
        <v>12.100000000000042</v>
      </c>
    </row>
    <row r="345" spans="1:7">
      <c r="B345" s="422"/>
      <c r="C345" s="422"/>
      <c r="D345" t="s">
        <v>13</v>
      </c>
      <c r="E345" s="29">
        <v>2.5</v>
      </c>
      <c r="G345" s="2">
        <f t="shared" si="5"/>
        <v>14.600000000000042</v>
      </c>
    </row>
    <row r="346" spans="1:7">
      <c r="B346" s="422"/>
      <c r="C346" s="422"/>
      <c r="D346" t="s">
        <v>14</v>
      </c>
      <c r="E346" s="29">
        <v>60</v>
      </c>
      <c r="G346" s="2">
        <f t="shared" si="5"/>
        <v>74.600000000000037</v>
      </c>
    </row>
    <row r="347" spans="1:7">
      <c r="B347" s="421"/>
      <c r="C347" s="422"/>
      <c r="D347" t="s">
        <v>29</v>
      </c>
      <c r="E347" s="29">
        <v>5</v>
      </c>
      <c r="G347" s="2">
        <f t="shared" si="5"/>
        <v>79.600000000000037</v>
      </c>
    </row>
    <row r="348" spans="1:7">
      <c r="A348" s="3">
        <v>44151</v>
      </c>
      <c r="B348" s="422">
        <v>20683</v>
      </c>
      <c r="C348" s="422" t="s">
        <v>20</v>
      </c>
      <c r="D348" t="s">
        <v>12</v>
      </c>
      <c r="E348" s="29"/>
      <c r="F348" s="2">
        <v>12.1</v>
      </c>
      <c r="G348" s="2">
        <f t="shared" si="5"/>
        <v>67.500000000000043</v>
      </c>
    </row>
    <row r="349" spans="1:7">
      <c r="A349" s="3">
        <v>44151</v>
      </c>
      <c r="B349" s="422">
        <v>20683</v>
      </c>
      <c r="C349" s="422" t="s">
        <v>20</v>
      </c>
      <c r="D349" t="s">
        <v>13</v>
      </c>
      <c r="E349" s="29"/>
      <c r="F349" s="2">
        <v>2.5</v>
      </c>
      <c r="G349" s="2">
        <f t="shared" si="5"/>
        <v>65.000000000000043</v>
      </c>
    </row>
    <row r="350" spans="1:7">
      <c r="A350" s="3">
        <v>44513</v>
      </c>
      <c r="B350" s="422">
        <v>23798</v>
      </c>
      <c r="C350" s="422" t="s">
        <v>20</v>
      </c>
      <c r="D350" t="s">
        <v>14</v>
      </c>
      <c r="E350" s="29"/>
      <c r="F350" s="2">
        <v>60</v>
      </c>
      <c r="G350" s="2">
        <f t="shared" si="5"/>
        <v>5.0000000000000426</v>
      </c>
    </row>
    <row r="351" spans="1:7">
      <c r="A351" s="3">
        <v>44513</v>
      </c>
      <c r="B351" s="422">
        <v>23798</v>
      </c>
      <c r="C351" s="422" t="s">
        <v>20</v>
      </c>
      <c r="D351" t="s">
        <v>29</v>
      </c>
      <c r="E351" s="29"/>
      <c r="F351" s="2">
        <v>5</v>
      </c>
      <c r="G351" s="2">
        <f t="shared" si="5"/>
        <v>4.2632564145606011E-14</v>
      </c>
    </row>
    <row r="352" spans="1:7">
      <c r="A352" s="31">
        <v>44012</v>
      </c>
      <c r="B352" s="421" t="s">
        <v>10</v>
      </c>
      <c r="C352" s="421" t="s">
        <v>21</v>
      </c>
      <c r="D352" t="s">
        <v>12</v>
      </c>
      <c r="E352" s="29">
        <v>10.7</v>
      </c>
      <c r="G352" s="2">
        <f t="shared" si="5"/>
        <v>10.700000000000042</v>
      </c>
    </row>
    <row r="353" spans="1:7">
      <c r="B353" s="422"/>
      <c r="C353" s="422"/>
      <c r="D353" t="s">
        <v>13</v>
      </c>
      <c r="E353" s="29">
        <v>1.2</v>
      </c>
      <c r="G353" s="2">
        <f t="shared" si="5"/>
        <v>11.900000000000041</v>
      </c>
    </row>
    <row r="354" spans="1:7">
      <c r="B354" s="422"/>
      <c r="C354" s="422"/>
      <c r="D354" t="s">
        <v>14</v>
      </c>
      <c r="E354" s="29">
        <v>60</v>
      </c>
      <c r="G354" s="2">
        <f t="shared" si="5"/>
        <v>71.900000000000034</v>
      </c>
    </row>
    <row r="355" spans="1:7">
      <c r="B355" s="422"/>
      <c r="C355" s="422"/>
      <c r="D355" t="s">
        <v>29</v>
      </c>
      <c r="E355" s="29">
        <v>5</v>
      </c>
      <c r="G355" s="2">
        <f t="shared" si="5"/>
        <v>76.900000000000034</v>
      </c>
    </row>
    <row r="356" spans="1:7">
      <c r="A356" s="3">
        <v>44151</v>
      </c>
      <c r="B356" s="422">
        <v>20683</v>
      </c>
      <c r="C356" s="422" t="s">
        <v>21</v>
      </c>
      <c r="D356" t="s">
        <v>12</v>
      </c>
      <c r="E356" s="29"/>
      <c r="F356" s="2">
        <v>10.7</v>
      </c>
      <c r="G356" s="2">
        <f t="shared" si="5"/>
        <v>66.200000000000031</v>
      </c>
    </row>
    <row r="357" spans="1:7">
      <c r="A357" s="3">
        <v>44151</v>
      </c>
      <c r="B357" s="422">
        <v>20683</v>
      </c>
      <c r="C357" s="422" t="s">
        <v>21</v>
      </c>
      <c r="D357" t="s">
        <v>13</v>
      </c>
      <c r="E357" s="29"/>
      <c r="F357" s="2">
        <v>1.2</v>
      </c>
      <c r="G357" s="2">
        <f t="shared" si="5"/>
        <v>65.000000000000028</v>
      </c>
    </row>
    <row r="358" spans="1:7">
      <c r="A358" s="3">
        <v>44513</v>
      </c>
      <c r="B358" s="422">
        <v>23798</v>
      </c>
      <c r="C358" s="422" t="s">
        <v>21</v>
      </c>
      <c r="D358" t="s">
        <v>14</v>
      </c>
      <c r="E358" s="29"/>
      <c r="F358" s="2">
        <v>60</v>
      </c>
      <c r="G358" s="2">
        <f t="shared" si="5"/>
        <v>5.0000000000000284</v>
      </c>
    </row>
    <row r="359" spans="1:7">
      <c r="A359" s="3">
        <v>44513</v>
      </c>
      <c r="B359" s="422">
        <v>23798</v>
      </c>
      <c r="C359" s="422" t="s">
        <v>21</v>
      </c>
      <c r="D359" t="s">
        <v>29</v>
      </c>
      <c r="E359" s="29"/>
      <c r="F359" s="2">
        <v>5</v>
      </c>
      <c r="G359" s="2">
        <f t="shared" si="5"/>
        <v>2.8421709430404007E-14</v>
      </c>
    </row>
    <row r="360" spans="1:7">
      <c r="A360" s="31">
        <v>44043</v>
      </c>
      <c r="B360" s="421" t="s">
        <v>10</v>
      </c>
      <c r="C360" s="421" t="s">
        <v>22</v>
      </c>
      <c r="D360" t="s">
        <v>12</v>
      </c>
      <c r="E360" s="29">
        <v>23.4</v>
      </c>
      <c r="G360" s="2">
        <f t="shared" si="5"/>
        <v>23.400000000000027</v>
      </c>
    </row>
    <row r="361" spans="1:7">
      <c r="B361" s="422"/>
      <c r="C361" s="422"/>
      <c r="D361" t="s">
        <v>13</v>
      </c>
      <c r="E361" s="29">
        <v>5</v>
      </c>
      <c r="G361" s="2">
        <f t="shared" si="5"/>
        <v>28.400000000000027</v>
      </c>
    </row>
    <row r="362" spans="1:7">
      <c r="B362" s="422"/>
      <c r="C362" s="422"/>
      <c r="D362" t="s">
        <v>14</v>
      </c>
      <c r="E362" s="20">
        <v>60</v>
      </c>
      <c r="G362" s="2">
        <f t="shared" si="5"/>
        <v>88.400000000000034</v>
      </c>
    </row>
    <row r="363" spans="1:7">
      <c r="B363" s="421"/>
      <c r="C363" s="422"/>
      <c r="D363" t="s">
        <v>29</v>
      </c>
      <c r="E363" s="20">
        <v>5</v>
      </c>
      <c r="G363" s="2">
        <f t="shared" si="5"/>
        <v>93.400000000000034</v>
      </c>
    </row>
    <row r="364" spans="1:7">
      <c r="B364" s="421"/>
      <c r="C364" s="422"/>
      <c r="D364" s="62" t="s">
        <v>32</v>
      </c>
      <c r="E364" s="20">
        <v>10</v>
      </c>
      <c r="G364" s="2">
        <f t="shared" si="5"/>
        <v>103.40000000000003</v>
      </c>
    </row>
    <row r="365" spans="1:7">
      <c r="B365" s="421"/>
      <c r="C365" s="422"/>
      <c r="D365" s="62" t="s">
        <v>72</v>
      </c>
      <c r="E365" s="20">
        <v>10</v>
      </c>
      <c r="G365" s="2">
        <f t="shared" si="5"/>
        <v>113.40000000000003</v>
      </c>
    </row>
    <row r="366" spans="1:7">
      <c r="A366" s="3">
        <v>44151</v>
      </c>
      <c r="B366" s="422">
        <v>20683</v>
      </c>
      <c r="C366" s="422" t="s">
        <v>22</v>
      </c>
      <c r="D366" s="62" t="s">
        <v>12</v>
      </c>
      <c r="F366" s="2">
        <v>23.4</v>
      </c>
      <c r="G366" s="2">
        <f t="shared" si="5"/>
        <v>90.000000000000028</v>
      </c>
    </row>
    <row r="367" spans="1:7">
      <c r="A367" s="3">
        <v>44151</v>
      </c>
      <c r="B367" s="422">
        <v>20683</v>
      </c>
      <c r="C367" s="422" t="s">
        <v>22</v>
      </c>
      <c r="D367" s="62" t="s">
        <v>13</v>
      </c>
      <c r="F367" s="2">
        <v>5</v>
      </c>
      <c r="G367" s="2">
        <f t="shared" si="5"/>
        <v>85.000000000000028</v>
      </c>
    </row>
    <row r="368" spans="1:7">
      <c r="A368" s="3">
        <v>44148</v>
      </c>
      <c r="B368" s="422">
        <v>23804</v>
      </c>
      <c r="C368" s="422" t="s">
        <v>22</v>
      </c>
      <c r="D368" s="62" t="s">
        <v>32</v>
      </c>
      <c r="F368" s="20">
        <v>10</v>
      </c>
      <c r="G368" s="2">
        <f t="shared" si="5"/>
        <v>75.000000000000028</v>
      </c>
    </row>
    <row r="369" spans="1:7">
      <c r="A369" s="3">
        <v>44148</v>
      </c>
      <c r="B369" s="422">
        <v>23804</v>
      </c>
      <c r="C369" s="422" t="s">
        <v>22</v>
      </c>
      <c r="D369" s="62" t="s">
        <v>72</v>
      </c>
      <c r="F369" s="20">
        <v>10</v>
      </c>
      <c r="G369" s="2">
        <f t="shared" si="5"/>
        <v>65.000000000000028</v>
      </c>
    </row>
    <row r="370" spans="1:7">
      <c r="A370" s="3">
        <v>44513</v>
      </c>
      <c r="B370" s="422">
        <v>23798</v>
      </c>
      <c r="C370" s="422" t="s">
        <v>22</v>
      </c>
      <c r="D370" t="s">
        <v>14</v>
      </c>
      <c r="F370" s="2">
        <v>60</v>
      </c>
      <c r="G370" s="2">
        <f t="shared" si="5"/>
        <v>5.0000000000000284</v>
      </c>
    </row>
    <row r="371" spans="1:7">
      <c r="A371" s="3">
        <v>44513</v>
      </c>
      <c r="B371" s="422">
        <v>23798</v>
      </c>
      <c r="C371" s="422" t="s">
        <v>22</v>
      </c>
      <c r="D371" t="s">
        <v>29</v>
      </c>
      <c r="F371" s="2">
        <v>5</v>
      </c>
      <c r="G371" s="2">
        <f t="shared" si="5"/>
        <v>2.8421709430404007E-14</v>
      </c>
    </row>
    <row r="372" spans="1:7">
      <c r="A372" s="31">
        <v>44074</v>
      </c>
      <c r="B372" s="421" t="s">
        <v>10</v>
      </c>
      <c r="C372" s="421" t="s">
        <v>23</v>
      </c>
      <c r="D372" t="s">
        <v>12</v>
      </c>
      <c r="E372" s="29">
        <v>22.5</v>
      </c>
      <c r="G372" s="2">
        <f t="shared" si="5"/>
        <v>22.500000000000028</v>
      </c>
    </row>
    <row r="373" spans="1:7">
      <c r="B373" s="422"/>
      <c r="C373" s="422"/>
      <c r="D373" t="s">
        <v>13</v>
      </c>
      <c r="E373" s="29">
        <v>3.5</v>
      </c>
      <c r="G373" s="2">
        <f t="shared" si="5"/>
        <v>26.000000000000028</v>
      </c>
    </row>
    <row r="374" spans="1:7">
      <c r="B374" s="422"/>
      <c r="C374" s="422"/>
      <c r="D374" t="s">
        <v>14</v>
      </c>
      <c r="E374" s="20">
        <v>60</v>
      </c>
      <c r="G374" s="2">
        <f t="shared" si="5"/>
        <v>86.000000000000028</v>
      </c>
    </row>
    <row r="375" spans="1:7">
      <c r="B375" s="422"/>
      <c r="C375" s="422"/>
      <c r="D375" t="s">
        <v>29</v>
      </c>
      <c r="E375" s="20">
        <v>5</v>
      </c>
      <c r="G375" s="2">
        <f t="shared" si="5"/>
        <v>91.000000000000028</v>
      </c>
    </row>
    <row r="376" spans="1:7">
      <c r="B376" s="422"/>
      <c r="C376" s="422"/>
      <c r="D376" t="s">
        <v>33</v>
      </c>
      <c r="E376" s="20">
        <v>15</v>
      </c>
      <c r="G376" s="2">
        <f t="shared" si="5"/>
        <v>106.00000000000003</v>
      </c>
    </row>
    <row r="377" spans="1:7">
      <c r="A377" s="3">
        <v>44151</v>
      </c>
      <c r="B377" s="422">
        <v>20683</v>
      </c>
      <c r="C377" s="422" t="s">
        <v>23</v>
      </c>
      <c r="D377" t="s">
        <v>12</v>
      </c>
      <c r="F377" s="2">
        <v>22.5</v>
      </c>
      <c r="G377" s="2">
        <f t="shared" si="5"/>
        <v>83.500000000000028</v>
      </c>
    </row>
    <row r="378" spans="1:7">
      <c r="A378" s="3">
        <v>44151</v>
      </c>
      <c r="B378" s="422">
        <v>20683</v>
      </c>
      <c r="C378" s="422" t="s">
        <v>23</v>
      </c>
      <c r="D378" t="s">
        <v>13</v>
      </c>
      <c r="F378" s="2">
        <v>3.5</v>
      </c>
      <c r="G378" s="2">
        <f t="shared" si="5"/>
        <v>80.000000000000028</v>
      </c>
    </row>
    <row r="379" spans="1:7">
      <c r="A379" s="3">
        <v>44513</v>
      </c>
      <c r="B379" s="422">
        <v>23804</v>
      </c>
      <c r="C379" s="422" t="s">
        <v>23</v>
      </c>
      <c r="D379" t="s">
        <v>33</v>
      </c>
      <c r="F379" s="2">
        <v>15</v>
      </c>
      <c r="G379" s="2">
        <f t="shared" si="5"/>
        <v>65.000000000000028</v>
      </c>
    </row>
    <row r="380" spans="1:7">
      <c r="A380" s="3">
        <v>44513</v>
      </c>
      <c r="B380" s="422">
        <v>23798</v>
      </c>
      <c r="C380" s="422" t="s">
        <v>23</v>
      </c>
      <c r="D380" t="s">
        <v>14</v>
      </c>
      <c r="F380" s="2">
        <v>60</v>
      </c>
      <c r="G380" s="2">
        <f t="shared" si="5"/>
        <v>5.0000000000000284</v>
      </c>
    </row>
    <row r="381" spans="1:7">
      <c r="A381" s="3">
        <v>44513</v>
      </c>
      <c r="B381" s="422">
        <v>23798</v>
      </c>
      <c r="C381" s="422" t="s">
        <v>23</v>
      </c>
      <c r="D381" t="s">
        <v>29</v>
      </c>
      <c r="F381" s="2">
        <v>5</v>
      </c>
      <c r="G381" s="2">
        <f t="shared" si="5"/>
        <v>2.8421709430404007E-14</v>
      </c>
    </row>
    <row r="382" spans="1:7">
      <c r="A382" s="31">
        <v>44104</v>
      </c>
      <c r="B382" s="421" t="s">
        <v>10</v>
      </c>
      <c r="C382" s="421" t="s">
        <v>24</v>
      </c>
      <c r="D382" t="s">
        <v>12</v>
      </c>
      <c r="E382" s="20">
        <v>23</v>
      </c>
      <c r="G382" s="2">
        <f t="shared" si="5"/>
        <v>23.000000000000028</v>
      </c>
    </row>
    <row r="383" spans="1:7">
      <c r="B383" s="422"/>
      <c r="C383" s="422"/>
      <c r="D383" t="s">
        <v>13</v>
      </c>
      <c r="E383" s="20">
        <v>4.0999999999999996</v>
      </c>
      <c r="G383" s="2">
        <f t="shared" si="5"/>
        <v>27.10000000000003</v>
      </c>
    </row>
    <row r="384" spans="1:7">
      <c r="B384" s="422"/>
      <c r="C384" s="422"/>
      <c r="D384" t="s">
        <v>14</v>
      </c>
      <c r="E384" s="20">
        <v>60</v>
      </c>
      <c r="G384" s="2">
        <f t="shared" si="5"/>
        <v>87.100000000000023</v>
      </c>
    </row>
    <row r="385" spans="1:7">
      <c r="B385" s="422"/>
      <c r="C385" s="422"/>
      <c r="D385" t="s">
        <v>29</v>
      </c>
      <c r="E385" s="20">
        <v>5</v>
      </c>
      <c r="G385" s="2">
        <f t="shared" si="5"/>
        <v>92.100000000000023</v>
      </c>
    </row>
    <row r="386" spans="1:7">
      <c r="B386" s="422"/>
      <c r="C386" s="422"/>
      <c r="D386" t="s">
        <v>33</v>
      </c>
      <c r="E386" s="20">
        <v>8.5</v>
      </c>
      <c r="G386" s="2">
        <f t="shared" si="5"/>
        <v>100.60000000000002</v>
      </c>
    </row>
    <row r="387" spans="1:7">
      <c r="A387" s="3">
        <v>44193</v>
      </c>
      <c r="B387" s="422">
        <v>21219</v>
      </c>
      <c r="C387" s="422" t="s">
        <v>24</v>
      </c>
      <c r="D387" t="s">
        <v>12</v>
      </c>
      <c r="F387" s="2">
        <v>23</v>
      </c>
      <c r="G387" s="2">
        <f t="shared" si="5"/>
        <v>77.600000000000023</v>
      </c>
    </row>
    <row r="388" spans="1:7">
      <c r="A388" s="3">
        <v>44193</v>
      </c>
      <c r="B388" s="422">
        <v>21219</v>
      </c>
      <c r="C388" s="422" t="s">
        <v>24</v>
      </c>
      <c r="D388" t="s">
        <v>13</v>
      </c>
      <c r="F388" s="2">
        <v>4.0999999999999996</v>
      </c>
      <c r="G388" s="2">
        <f t="shared" si="5"/>
        <v>73.500000000000028</v>
      </c>
    </row>
    <row r="389" spans="1:7">
      <c r="A389" s="3">
        <v>44513</v>
      </c>
      <c r="B389" s="422">
        <v>23804</v>
      </c>
      <c r="C389" s="422" t="s">
        <v>24</v>
      </c>
      <c r="D389" t="s">
        <v>33</v>
      </c>
      <c r="F389" s="2">
        <v>8.5</v>
      </c>
      <c r="G389" s="2">
        <f t="shared" si="5"/>
        <v>65.000000000000028</v>
      </c>
    </row>
    <row r="390" spans="1:7">
      <c r="A390" s="3">
        <v>44513</v>
      </c>
      <c r="B390" s="422">
        <v>23798</v>
      </c>
      <c r="C390" s="422" t="s">
        <v>24</v>
      </c>
      <c r="D390" t="s">
        <v>14</v>
      </c>
      <c r="F390" s="2">
        <v>60</v>
      </c>
      <c r="G390" s="2">
        <f t="shared" si="5"/>
        <v>5.0000000000000284</v>
      </c>
    </row>
    <row r="391" spans="1:7">
      <c r="A391" s="3">
        <v>44513</v>
      </c>
      <c r="B391" s="422">
        <v>23798</v>
      </c>
      <c r="C391" s="422" t="s">
        <v>24</v>
      </c>
      <c r="D391" t="s">
        <v>29</v>
      </c>
      <c r="F391" s="2">
        <v>5</v>
      </c>
      <c r="G391" s="2">
        <f t="shared" si="5"/>
        <v>2.8421709430404007E-14</v>
      </c>
    </row>
    <row r="392" spans="1:7">
      <c r="A392" s="31">
        <v>44135</v>
      </c>
      <c r="B392" s="421" t="s">
        <v>10</v>
      </c>
      <c r="C392" s="421" t="s">
        <v>25</v>
      </c>
      <c r="D392" t="s">
        <v>12</v>
      </c>
      <c r="E392" s="20">
        <v>27</v>
      </c>
      <c r="G392" s="2">
        <f t="shared" si="5"/>
        <v>27.000000000000028</v>
      </c>
    </row>
    <row r="393" spans="1:7">
      <c r="B393" s="422"/>
      <c r="C393" s="422"/>
      <c r="D393" t="s">
        <v>13</v>
      </c>
      <c r="E393" s="20">
        <v>4.3</v>
      </c>
      <c r="G393" s="2">
        <f t="shared" si="5"/>
        <v>31.300000000000029</v>
      </c>
    </row>
    <row r="394" spans="1:7">
      <c r="B394" s="422"/>
      <c r="C394" s="422"/>
      <c r="D394" t="s">
        <v>14</v>
      </c>
      <c r="E394" s="20">
        <v>60</v>
      </c>
      <c r="G394" s="2">
        <f t="shared" si="5"/>
        <v>91.300000000000026</v>
      </c>
    </row>
    <row r="395" spans="1:7">
      <c r="B395" s="422"/>
      <c r="C395" s="422"/>
      <c r="D395" t="s">
        <v>29</v>
      </c>
      <c r="E395" s="20">
        <v>5</v>
      </c>
      <c r="G395" s="2">
        <f t="shared" si="5"/>
        <v>96.300000000000026</v>
      </c>
    </row>
    <row r="396" spans="1:7">
      <c r="B396" s="422"/>
      <c r="C396" s="422"/>
      <c r="D396" s="62" t="s">
        <v>36</v>
      </c>
      <c r="E396" s="20">
        <v>10</v>
      </c>
      <c r="G396" s="2">
        <f t="shared" si="5"/>
        <v>106.30000000000003</v>
      </c>
    </row>
    <row r="397" spans="1:7">
      <c r="B397" s="422"/>
      <c r="C397" s="422"/>
      <c r="D397" s="62" t="s">
        <v>37</v>
      </c>
      <c r="E397" s="20">
        <v>10</v>
      </c>
      <c r="G397" s="2">
        <f t="shared" si="5"/>
        <v>116.30000000000003</v>
      </c>
    </row>
    <row r="398" spans="1:7">
      <c r="A398" s="3">
        <v>44193</v>
      </c>
      <c r="B398" s="422">
        <v>21219</v>
      </c>
      <c r="C398" s="422" t="s">
        <v>25</v>
      </c>
      <c r="D398" s="62" t="s">
        <v>12</v>
      </c>
      <c r="F398" s="2">
        <v>27</v>
      </c>
      <c r="G398" s="2">
        <f t="shared" si="5"/>
        <v>89.300000000000026</v>
      </c>
    </row>
    <row r="399" spans="1:7">
      <c r="A399" s="3">
        <v>44193</v>
      </c>
      <c r="B399" s="422">
        <v>21219</v>
      </c>
      <c r="C399" s="422" t="s">
        <v>25</v>
      </c>
      <c r="D399" s="62" t="s">
        <v>13</v>
      </c>
      <c r="F399" s="2">
        <v>4.3</v>
      </c>
      <c r="G399" s="2">
        <f t="shared" si="5"/>
        <v>85.000000000000028</v>
      </c>
    </row>
    <row r="400" spans="1:7">
      <c r="A400" s="3">
        <v>44513</v>
      </c>
      <c r="B400" s="422">
        <v>23804</v>
      </c>
      <c r="C400" s="422" t="s">
        <v>25</v>
      </c>
      <c r="D400" s="62" t="s">
        <v>36</v>
      </c>
      <c r="F400" s="2">
        <v>10</v>
      </c>
      <c r="G400" s="2">
        <f t="shared" si="5"/>
        <v>75.000000000000028</v>
      </c>
    </row>
    <row r="401" spans="1:7">
      <c r="A401" s="3">
        <v>44513</v>
      </c>
      <c r="B401" s="422">
        <v>23804</v>
      </c>
      <c r="C401" s="422" t="s">
        <v>25</v>
      </c>
      <c r="D401" s="62" t="s">
        <v>37</v>
      </c>
      <c r="F401" s="2">
        <v>10</v>
      </c>
      <c r="G401" s="2">
        <f t="shared" si="5"/>
        <v>65.000000000000028</v>
      </c>
    </row>
    <row r="402" spans="1:7">
      <c r="A402" s="3">
        <v>44513</v>
      </c>
      <c r="B402" s="422">
        <v>23798</v>
      </c>
      <c r="C402" s="422" t="s">
        <v>25</v>
      </c>
      <c r="D402" t="s">
        <v>14</v>
      </c>
      <c r="F402" s="2">
        <v>60</v>
      </c>
      <c r="G402" s="2">
        <f t="shared" si="5"/>
        <v>5.0000000000000284</v>
      </c>
    </row>
    <row r="403" spans="1:7">
      <c r="A403" s="3">
        <v>44513</v>
      </c>
      <c r="B403" s="422">
        <v>23798</v>
      </c>
      <c r="C403" s="422" t="s">
        <v>25</v>
      </c>
      <c r="D403" t="s">
        <v>29</v>
      </c>
      <c r="F403" s="2">
        <v>5</v>
      </c>
      <c r="G403" s="2">
        <f t="shared" si="5"/>
        <v>2.8421709430404007E-14</v>
      </c>
    </row>
    <row r="404" spans="1:7">
      <c r="A404" s="31">
        <v>44165</v>
      </c>
      <c r="B404" s="421" t="s">
        <v>10</v>
      </c>
      <c r="C404" s="421" t="s">
        <v>26</v>
      </c>
      <c r="D404" s="62" t="s">
        <v>12</v>
      </c>
      <c r="E404" s="20">
        <v>25.6</v>
      </c>
      <c r="G404" s="2">
        <f t="shared" si="5"/>
        <v>25.60000000000003</v>
      </c>
    </row>
    <row r="405" spans="1:7">
      <c r="B405" s="422"/>
      <c r="C405" s="422"/>
      <c r="D405" s="62" t="s">
        <v>13</v>
      </c>
      <c r="E405" s="20">
        <v>4.5</v>
      </c>
      <c r="G405" s="2">
        <f t="shared" si="5"/>
        <v>30.10000000000003</v>
      </c>
    </row>
    <row r="406" spans="1:7">
      <c r="B406" s="422"/>
      <c r="C406" s="422"/>
      <c r="D406" s="62" t="s">
        <v>14</v>
      </c>
      <c r="E406" s="20">
        <v>60</v>
      </c>
      <c r="G406" s="2">
        <f t="shared" si="5"/>
        <v>90.100000000000023</v>
      </c>
    </row>
    <row r="407" spans="1:7">
      <c r="B407" s="422"/>
      <c r="C407" s="422"/>
      <c r="D407" s="62" t="s">
        <v>29</v>
      </c>
      <c r="E407" s="20">
        <v>5</v>
      </c>
      <c r="G407" s="2">
        <f t="shared" si="5"/>
        <v>95.100000000000023</v>
      </c>
    </row>
    <row r="408" spans="1:7">
      <c r="A408" s="3">
        <v>44193</v>
      </c>
      <c r="B408" s="422">
        <v>21219</v>
      </c>
      <c r="C408" s="422" t="s">
        <v>26</v>
      </c>
      <c r="D408" s="62" t="s">
        <v>12</v>
      </c>
      <c r="F408" s="2">
        <v>25.6</v>
      </c>
      <c r="G408" s="2">
        <f t="shared" ref="G408:G471" si="6">+G407+E408-F408</f>
        <v>69.500000000000028</v>
      </c>
    </row>
    <row r="409" spans="1:7">
      <c r="A409" s="3">
        <v>44193</v>
      </c>
      <c r="B409" s="422">
        <v>21219</v>
      </c>
      <c r="C409" s="422" t="s">
        <v>26</v>
      </c>
      <c r="D409" s="62" t="s">
        <v>13</v>
      </c>
      <c r="F409" s="2">
        <v>4.5</v>
      </c>
      <c r="G409" s="2">
        <f t="shared" si="6"/>
        <v>65.000000000000028</v>
      </c>
    </row>
    <row r="410" spans="1:7">
      <c r="A410" s="3">
        <v>44513</v>
      </c>
      <c r="B410" s="422">
        <v>23798</v>
      </c>
      <c r="C410" s="422" t="s">
        <v>26</v>
      </c>
      <c r="D410" t="s">
        <v>14</v>
      </c>
      <c r="F410" s="2">
        <v>60</v>
      </c>
      <c r="G410" s="2">
        <f t="shared" si="6"/>
        <v>5.0000000000000284</v>
      </c>
    </row>
    <row r="411" spans="1:7">
      <c r="A411" s="3">
        <v>44513</v>
      </c>
      <c r="B411" s="422">
        <v>23798</v>
      </c>
      <c r="C411" s="422" t="s">
        <v>26</v>
      </c>
      <c r="D411" t="s">
        <v>29</v>
      </c>
      <c r="F411" s="2">
        <v>5</v>
      </c>
      <c r="G411" s="2">
        <f t="shared" si="6"/>
        <v>2.8421709430404007E-14</v>
      </c>
    </row>
    <row r="412" spans="1:7">
      <c r="A412" s="31">
        <v>44196</v>
      </c>
      <c r="B412" s="421" t="s">
        <v>10</v>
      </c>
      <c r="C412" s="421" t="s">
        <v>27</v>
      </c>
      <c r="D412" t="s">
        <v>12</v>
      </c>
      <c r="E412" s="136">
        <v>29.3</v>
      </c>
      <c r="G412" s="2">
        <f t="shared" si="6"/>
        <v>29.300000000000029</v>
      </c>
    </row>
    <row r="413" spans="1:7">
      <c r="B413" s="422"/>
      <c r="C413" s="422"/>
      <c r="D413" t="s">
        <v>13</v>
      </c>
      <c r="E413" s="136">
        <v>4</v>
      </c>
      <c r="G413" s="2">
        <f t="shared" si="6"/>
        <v>33.300000000000026</v>
      </c>
    </row>
    <row r="414" spans="1:7">
      <c r="B414" s="422"/>
      <c r="C414" s="422"/>
      <c r="D414" t="s">
        <v>31</v>
      </c>
      <c r="E414" s="136">
        <v>60</v>
      </c>
      <c r="G414" s="2">
        <f t="shared" si="6"/>
        <v>93.300000000000026</v>
      </c>
    </row>
    <row r="415" spans="1:7">
      <c r="B415" s="422"/>
      <c r="C415" s="422"/>
      <c r="D415" t="s">
        <v>29</v>
      </c>
      <c r="E415" s="136">
        <v>5</v>
      </c>
      <c r="G415" s="2">
        <f t="shared" si="6"/>
        <v>98.300000000000026</v>
      </c>
    </row>
    <row r="416" spans="1:7">
      <c r="A416" s="3">
        <v>44253</v>
      </c>
      <c r="B416" s="422">
        <v>21637</v>
      </c>
      <c r="C416" s="422" t="s">
        <v>27</v>
      </c>
      <c r="D416" t="s">
        <v>12</v>
      </c>
      <c r="E416" s="136"/>
      <c r="F416" s="2">
        <v>29.3</v>
      </c>
      <c r="G416" s="2">
        <f t="shared" si="6"/>
        <v>69.000000000000028</v>
      </c>
    </row>
    <row r="417" spans="1:7">
      <c r="A417" s="3">
        <v>44253</v>
      </c>
      <c r="B417" s="422">
        <v>21637</v>
      </c>
      <c r="C417" s="422" t="s">
        <v>27</v>
      </c>
      <c r="D417" t="s">
        <v>13</v>
      </c>
      <c r="E417" s="136"/>
      <c r="F417" s="2">
        <v>4</v>
      </c>
      <c r="G417" s="2">
        <f t="shared" si="6"/>
        <v>65.000000000000028</v>
      </c>
    </row>
    <row r="418" spans="1:7">
      <c r="A418" s="3">
        <v>44513</v>
      </c>
      <c r="B418" s="422">
        <v>23798</v>
      </c>
      <c r="C418" s="422" t="s">
        <v>27</v>
      </c>
      <c r="D418" t="s">
        <v>14</v>
      </c>
      <c r="E418" s="136"/>
      <c r="F418" s="2">
        <v>60</v>
      </c>
      <c r="G418" s="2">
        <f t="shared" si="6"/>
        <v>5.0000000000000284</v>
      </c>
    </row>
    <row r="419" spans="1:7">
      <c r="A419" s="3">
        <v>44513</v>
      </c>
      <c r="B419" s="422">
        <v>23798</v>
      </c>
      <c r="C419" s="422" t="s">
        <v>27</v>
      </c>
      <c r="D419" t="s">
        <v>29</v>
      </c>
      <c r="E419" s="136"/>
      <c r="F419" s="2">
        <v>5</v>
      </c>
      <c r="G419" s="2">
        <f t="shared" si="6"/>
        <v>2.8421709430404007E-14</v>
      </c>
    </row>
    <row r="420" spans="1:7">
      <c r="A420" s="31">
        <v>44227</v>
      </c>
      <c r="B420" s="421" t="s">
        <v>10</v>
      </c>
      <c r="C420" s="421" t="s">
        <v>11</v>
      </c>
      <c r="D420" t="s">
        <v>12</v>
      </c>
      <c r="E420" s="136">
        <v>31.3</v>
      </c>
      <c r="G420" s="2">
        <f t="shared" si="6"/>
        <v>31.300000000000029</v>
      </c>
    </row>
    <row r="421" spans="1:7">
      <c r="B421" s="422"/>
      <c r="C421" s="422"/>
      <c r="D421" t="s">
        <v>13</v>
      </c>
      <c r="E421" s="136">
        <v>5</v>
      </c>
      <c r="G421" s="2">
        <f t="shared" si="6"/>
        <v>36.300000000000026</v>
      </c>
    </row>
    <row r="422" spans="1:7">
      <c r="B422" s="422"/>
      <c r="C422" s="422"/>
      <c r="D422" t="s">
        <v>31</v>
      </c>
      <c r="E422" s="136">
        <v>60</v>
      </c>
      <c r="G422" s="2">
        <f t="shared" si="6"/>
        <v>96.300000000000026</v>
      </c>
    </row>
    <row r="423" spans="1:7">
      <c r="B423" s="422"/>
      <c r="C423" s="422"/>
      <c r="D423" t="s">
        <v>29</v>
      </c>
      <c r="E423" s="136">
        <v>5</v>
      </c>
      <c r="G423" s="2">
        <f t="shared" si="6"/>
        <v>101.30000000000003</v>
      </c>
    </row>
    <row r="424" spans="1:7">
      <c r="A424" s="3">
        <v>44253</v>
      </c>
      <c r="B424" s="422">
        <v>21637</v>
      </c>
      <c r="C424" s="422" t="s">
        <v>11</v>
      </c>
      <c r="D424" t="s">
        <v>12</v>
      </c>
      <c r="E424" s="136"/>
      <c r="F424" s="2">
        <v>31.3</v>
      </c>
      <c r="G424" s="2">
        <f t="shared" si="6"/>
        <v>70.000000000000028</v>
      </c>
    </row>
    <row r="425" spans="1:7">
      <c r="A425" s="3">
        <v>44253</v>
      </c>
      <c r="B425" s="422">
        <v>21637</v>
      </c>
      <c r="C425" s="422" t="s">
        <v>11</v>
      </c>
      <c r="D425" t="s">
        <v>13</v>
      </c>
      <c r="E425" s="136"/>
      <c r="F425" s="2">
        <v>5</v>
      </c>
      <c r="G425" s="2">
        <f t="shared" si="6"/>
        <v>65.000000000000028</v>
      </c>
    </row>
    <row r="426" spans="1:7">
      <c r="A426" s="3">
        <v>44513</v>
      </c>
      <c r="B426" s="422">
        <v>23798</v>
      </c>
      <c r="C426" s="422" t="s">
        <v>11</v>
      </c>
      <c r="D426" t="s">
        <v>31</v>
      </c>
      <c r="E426" s="136"/>
      <c r="F426" s="67">
        <v>60</v>
      </c>
      <c r="G426" s="2">
        <f t="shared" si="6"/>
        <v>5.0000000000000284</v>
      </c>
    </row>
    <row r="427" spans="1:7">
      <c r="A427" s="3">
        <v>44513</v>
      </c>
      <c r="B427" s="422">
        <v>23798</v>
      </c>
      <c r="C427" s="422" t="s">
        <v>11</v>
      </c>
      <c r="D427" t="s">
        <v>29</v>
      </c>
      <c r="E427" s="136"/>
      <c r="F427" s="67">
        <v>5</v>
      </c>
      <c r="G427" s="2">
        <f t="shared" si="6"/>
        <v>2.8421709430404007E-14</v>
      </c>
    </row>
    <row r="428" spans="1:7">
      <c r="A428" s="31">
        <v>44255</v>
      </c>
      <c r="B428" s="421" t="s">
        <v>10</v>
      </c>
      <c r="C428" s="421" t="s">
        <v>17</v>
      </c>
      <c r="D428" t="s">
        <v>12</v>
      </c>
      <c r="E428" s="136">
        <v>24.6</v>
      </c>
      <c r="G428" s="2">
        <f t="shared" si="6"/>
        <v>24.60000000000003</v>
      </c>
    </row>
    <row r="429" spans="1:7">
      <c r="B429" s="422"/>
      <c r="C429" s="422"/>
      <c r="D429" t="s">
        <v>13</v>
      </c>
      <c r="E429" s="136">
        <v>5.7</v>
      </c>
      <c r="G429" s="2">
        <f t="shared" si="6"/>
        <v>30.300000000000029</v>
      </c>
    </row>
    <row r="430" spans="1:7">
      <c r="B430" s="422"/>
      <c r="C430" s="422"/>
      <c r="D430" t="s">
        <v>31</v>
      </c>
      <c r="E430" s="136">
        <v>56</v>
      </c>
      <c r="G430" s="2">
        <f t="shared" si="6"/>
        <v>86.300000000000026</v>
      </c>
    </row>
    <row r="431" spans="1:7">
      <c r="B431" s="422"/>
      <c r="C431" s="422"/>
      <c r="D431" t="s">
        <v>29</v>
      </c>
      <c r="E431" s="136">
        <v>5</v>
      </c>
      <c r="G431" s="2">
        <f t="shared" si="6"/>
        <v>91.300000000000026</v>
      </c>
    </row>
    <row r="432" spans="1:7">
      <c r="A432" s="3">
        <v>44322</v>
      </c>
      <c r="B432" s="422">
        <v>22379</v>
      </c>
      <c r="C432" s="422" t="s">
        <v>17</v>
      </c>
      <c r="D432" t="s">
        <v>12</v>
      </c>
      <c r="E432" s="136"/>
      <c r="F432" s="2">
        <v>24.6</v>
      </c>
      <c r="G432" s="2">
        <f t="shared" si="6"/>
        <v>66.700000000000017</v>
      </c>
    </row>
    <row r="433" spans="1:7">
      <c r="A433" s="3">
        <v>44322</v>
      </c>
      <c r="B433" s="422">
        <v>22379</v>
      </c>
      <c r="C433" s="422" t="s">
        <v>17</v>
      </c>
      <c r="D433" t="s">
        <v>13</v>
      </c>
      <c r="E433" s="136"/>
      <c r="F433" s="2">
        <v>5.7</v>
      </c>
      <c r="G433" s="2">
        <f t="shared" si="6"/>
        <v>61.000000000000014</v>
      </c>
    </row>
    <row r="434" spans="1:7">
      <c r="A434" s="3">
        <v>44513</v>
      </c>
      <c r="B434" s="422">
        <v>23798</v>
      </c>
      <c r="C434" s="422" t="s">
        <v>17</v>
      </c>
      <c r="D434" t="s">
        <v>31</v>
      </c>
      <c r="E434" s="136"/>
      <c r="F434" s="67">
        <v>56</v>
      </c>
      <c r="G434" s="2">
        <f t="shared" si="6"/>
        <v>5.0000000000000142</v>
      </c>
    </row>
    <row r="435" spans="1:7">
      <c r="A435" s="3">
        <v>44513</v>
      </c>
      <c r="B435" s="422">
        <v>23798</v>
      </c>
      <c r="C435" s="422" t="s">
        <v>17</v>
      </c>
      <c r="D435" t="s">
        <v>29</v>
      </c>
      <c r="E435" s="136"/>
      <c r="F435" s="67">
        <v>5</v>
      </c>
      <c r="G435" s="2">
        <f t="shared" si="6"/>
        <v>1.4210854715202004E-14</v>
      </c>
    </row>
    <row r="436" spans="1:7">
      <c r="A436" s="31">
        <v>44286</v>
      </c>
      <c r="B436" s="421" t="s">
        <v>10</v>
      </c>
      <c r="C436" s="421" t="s">
        <v>18</v>
      </c>
      <c r="D436" t="s">
        <v>12</v>
      </c>
      <c r="E436" s="136">
        <v>31.1</v>
      </c>
      <c r="G436" s="2">
        <f t="shared" si="6"/>
        <v>31.100000000000016</v>
      </c>
    </row>
    <row r="437" spans="1:7">
      <c r="B437" s="422"/>
      <c r="C437" s="422"/>
      <c r="D437" t="s">
        <v>13</v>
      </c>
      <c r="E437" s="136">
        <v>3.8</v>
      </c>
      <c r="G437" s="2">
        <f t="shared" si="6"/>
        <v>34.900000000000013</v>
      </c>
    </row>
    <row r="438" spans="1:7">
      <c r="B438" s="422"/>
      <c r="C438" s="422"/>
      <c r="D438" t="s">
        <v>31</v>
      </c>
      <c r="E438" s="136">
        <v>60</v>
      </c>
      <c r="G438" s="2">
        <f t="shared" si="6"/>
        <v>94.9</v>
      </c>
    </row>
    <row r="439" spans="1:7">
      <c r="B439" s="422"/>
      <c r="C439" s="422"/>
      <c r="D439" t="s">
        <v>29</v>
      </c>
      <c r="E439" s="136">
        <v>5</v>
      </c>
      <c r="G439" s="2">
        <f t="shared" si="6"/>
        <v>99.9</v>
      </c>
    </row>
    <row r="440" spans="1:7">
      <c r="B440" s="422"/>
      <c r="C440" s="422"/>
      <c r="D440" t="s">
        <v>449</v>
      </c>
      <c r="E440" s="136">
        <v>10</v>
      </c>
      <c r="G440" s="2">
        <f t="shared" si="6"/>
        <v>109.9</v>
      </c>
    </row>
    <row r="441" spans="1:7">
      <c r="A441" s="3">
        <v>44286</v>
      </c>
      <c r="B441" s="422" t="s">
        <v>69</v>
      </c>
      <c r="C441" s="422" t="s">
        <v>18</v>
      </c>
      <c r="D441" t="s">
        <v>14</v>
      </c>
      <c r="E441" s="136"/>
      <c r="F441" s="2">
        <v>60</v>
      </c>
      <c r="G441" s="2">
        <f t="shared" si="6"/>
        <v>49.900000000000006</v>
      </c>
    </row>
    <row r="442" spans="1:7">
      <c r="A442" s="3">
        <v>44286</v>
      </c>
      <c r="B442" s="422" t="s">
        <v>69</v>
      </c>
      <c r="C442" s="422" t="s">
        <v>18</v>
      </c>
      <c r="D442" t="s">
        <v>15</v>
      </c>
      <c r="E442" s="136"/>
      <c r="F442" s="2">
        <v>5</v>
      </c>
      <c r="G442" s="2">
        <f t="shared" si="6"/>
        <v>44.900000000000006</v>
      </c>
    </row>
    <row r="443" spans="1:7">
      <c r="A443" s="3">
        <v>44322</v>
      </c>
      <c r="B443" s="422">
        <v>22379</v>
      </c>
      <c r="C443" s="422" t="s">
        <v>18</v>
      </c>
      <c r="D443" t="s">
        <v>12</v>
      </c>
      <c r="E443" s="136"/>
      <c r="F443" s="2">
        <v>31.1</v>
      </c>
      <c r="G443" s="2">
        <f t="shared" si="6"/>
        <v>13.800000000000004</v>
      </c>
    </row>
    <row r="444" spans="1:7">
      <c r="A444" s="3">
        <v>44322</v>
      </c>
      <c r="B444" s="422">
        <v>22379</v>
      </c>
      <c r="C444" s="422" t="s">
        <v>18</v>
      </c>
      <c r="D444" t="s">
        <v>13</v>
      </c>
      <c r="E444" s="136"/>
      <c r="F444" s="2">
        <v>3.8</v>
      </c>
      <c r="G444" s="2">
        <f t="shared" si="6"/>
        <v>10.000000000000004</v>
      </c>
    </row>
    <row r="445" spans="1:7">
      <c r="A445" s="3">
        <v>44513</v>
      </c>
      <c r="B445" s="422">
        <v>23804</v>
      </c>
      <c r="C445" s="422" t="s">
        <v>18</v>
      </c>
      <c r="D445" t="s">
        <v>449</v>
      </c>
      <c r="E445" s="136"/>
      <c r="F445" s="2">
        <v>10</v>
      </c>
      <c r="G445" s="2">
        <f t="shared" si="6"/>
        <v>0</v>
      </c>
    </row>
    <row r="446" spans="1:7">
      <c r="A446" s="31">
        <v>44316</v>
      </c>
      <c r="B446" s="421" t="s">
        <v>10</v>
      </c>
      <c r="C446" s="421" t="s">
        <v>19</v>
      </c>
      <c r="D446" t="s">
        <v>12</v>
      </c>
      <c r="E446" s="136">
        <v>30</v>
      </c>
      <c r="G446" s="2">
        <f t="shared" si="6"/>
        <v>30</v>
      </c>
    </row>
    <row r="447" spans="1:7">
      <c r="B447" s="422"/>
      <c r="C447" s="422"/>
      <c r="D447" t="s">
        <v>13</v>
      </c>
      <c r="E447" s="136">
        <v>4.8</v>
      </c>
      <c r="G447" s="2">
        <f t="shared" si="6"/>
        <v>34.799999999999997</v>
      </c>
    </row>
    <row r="448" spans="1:7">
      <c r="B448" s="422"/>
      <c r="C448" s="422"/>
      <c r="D448" t="s">
        <v>31</v>
      </c>
      <c r="E448" s="136">
        <v>60</v>
      </c>
      <c r="G448" s="2">
        <f t="shared" si="6"/>
        <v>94.8</v>
      </c>
    </row>
    <row r="449" spans="1:7">
      <c r="B449" s="422"/>
      <c r="C449" s="422"/>
      <c r="D449" t="s">
        <v>29</v>
      </c>
      <c r="E449" s="136">
        <v>5</v>
      </c>
      <c r="G449" s="2">
        <f t="shared" si="6"/>
        <v>99.8</v>
      </c>
    </row>
    <row r="450" spans="1:7">
      <c r="A450" s="3">
        <v>44316</v>
      </c>
      <c r="B450" s="422" t="s">
        <v>69</v>
      </c>
      <c r="C450" s="422" t="s">
        <v>19</v>
      </c>
      <c r="D450" t="s">
        <v>14</v>
      </c>
      <c r="E450" s="136"/>
      <c r="F450" s="2">
        <v>56</v>
      </c>
      <c r="G450" s="2">
        <f t="shared" si="6"/>
        <v>43.8</v>
      </c>
    </row>
    <row r="451" spans="1:7">
      <c r="A451" s="3">
        <v>44370</v>
      </c>
      <c r="B451" s="422">
        <v>22839</v>
      </c>
      <c r="C451" s="422" t="s">
        <v>19</v>
      </c>
      <c r="D451" t="s">
        <v>12</v>
      </c>
      <c r="E451" s="136"/>
      <c r="F451" s="2">
        <v>30</v>
      </c>
      <c r="G451" s="2">
        <f t="shared" si="6"/>
        <v>13.799999999999997</v>
      </c>
    </row>
    <row r="452" spans="1:7">
      <c r="A452" s="3">
        <v>44370</v>
      </c>
      <c r="B452" s="422">
        <v>22839</v>
      </c>
      <c r="C452" s="422" t="s">
        <v>19</v>
      </c>
      <c r="D452" t="s">
        <v>13</v>
      </c>
      <c r="E452" s="136"/>
      <c r="F452" s="2">
        <v>4.8</v>
      </c>
      <c r="G452" s="2">
        <f t="shared" si="6"/>
        <v>8.9999999999999964</v>
      </c>
    </row>
    <row r="453" spans="1:7">
      <c r="A453" s="3">
        <v>44513</v>
      </c>
      <c r="B453" s="422">
        <v>23800</v>
      </c>
      <c r="C453" s="422" t="s">
        <v>19</v>
      </c>
      <c r="D453" t="s">
        <v>31</v>
      </c>
      <c r="E453" s="136"/>
      <c r="F453" s="67">
        <v>4</v>
      </c>
      <c r="G453" s="2">
        <f t="shared" si="6"/>
        <v>4.9999999999999964</v>
      </c>
    </row>
    <row r="454" spans="1:7">
      <c r="A454" s="3">
        <v>44513</v>
      </c>
      <c r="B454" s="422">
        <v>23800</v>
      </c>
      <c r="C454" s="422" t="s">
        <v>19</v>
      </c>
      <c r="D454" t="s">
        <v>29</v>
      </c>
      <c r="E454" s="136"/>
      <c r="F454" s="67">
        <v>5</v>
      </c>
      <c r="G454" s="2">
        <f t="shared" si="6"/>
        <v>0</v>
      </c>
    </row>
    <row r="455" spans="1:7">
      <c r="A455" s="31">
        <v>44347</v>
      </c>
      <c r="B455" s="421" t="s">
        <v>10</v>
      </c>
      <c r="C455" s="421" t="s">
        <v>20</v>
      </c>
      <c r="D455" t="s">
        <v>12</v>
      </c>
      <c r="E455" s="136">
        <v>24.3</v>
      </c>
      <c r="G455" s="2">
        <f t="shared" si="6"/>
        <v>24.3</v>
      </c>
    </row>
    <row r="456" spans="1:7">
      <c r="B456" s="422"/>
      <c r="C456" s="422"/>
      <c r="D456" t="s">
        <v>13</v>
      </c>
      <c r="E456" s="136">
        <v>3.5</v>
      </c>
      <c r="G456" s="2">
        <f t="shared" si="6"/>
        <v>27.8</v>
      </c>
    </row>
    <row r="457" spans="1:7">
      <c r="B457" s="422"/>
      <c r="C457" s="422"/>
      <c r="D457" t="s">
        <v>31</v>
      </c>
      <c r="E457" s="136">
        <v>60</v>
      </c>
      <c r="G457" s="2">
        <f t="shared" si="6"/>
        <v>87.8</v>
      </c>
    </row>
    <row r="458" spans="1:7">
      <c r="B458" s="422"/>
      <c r="C458" s="422"/>
      <c r="D458" t="s">
        <v>29</v>
      </c>
      <c r="E458" s="136">
        <v>5</v>
      </c>
      <c r="G458" s="2">
        <f t="shared" si="6"/>
        <v>92.8</v>
      </c>
    </row>
    <row r="459" spans="1:7">
      <c r="B459" s="422"/>
      <c r="C459" s="422"/>
      <c r="D459" t="s">
        <v>181</v>
      </c>
      <c r="E459" s="136">
        <v>8.5</v>
      </c>
      <c r="G459" s="2">
        <f t="shared" si="6"/>
        <v>101.3</v>
      </c>
    </row>
    <row r="460" spans="1:7">
      <c r="A460" s="3">
        <v>44391</v>
      </c>
      <c r="B460" s="422">
        <v>23039</v>
      </c>
      <c r="C460" s="422" t="s">
        <v>20</v>
      </c>
      <c r="D460" t="s">
        <v>181</v>
      </c>
      <c r="E460" s="136"/>
      <c r="F460" s="67">
        <v>8.5</v>
      </c>
      <c r="G460" s="2">
        <f t="shared" si="6"/>
        <v>92.8</v>
      </c>
    </row>
    <row r="461" spans="1:7">
      <c r="A461" s="3">
        <v>44414</v>
      </c>
      <c r="B461" s="422">
        <v>23183</v>
      </c>
      <c r="C461" s="422" t="s">
        <v>20</v>
      </c>
      <c r="D461" t="s">
        <v>12</v>
      </c>
      <c r="E461" s="136"/>
      <c r="F461" s="67">
        <v>24.3</v>
      </c>
      <c r="G461" s="2">
        <f t="shared" si="6"/>
        <v>68.5</v>
      </c>
    </row>
    <row r="462" spans="1:7">
      <c r="A462" s="3">
        <v>44414</v>
      </c>
      <c r="B462" s="422">
        <v>23183</v>
      </c>
      <c r="C462" s="422" t="s">
        <v>20</v>
      </c>
      <c r="D462" t="s">
        <v>13</v>
      </c>
      <c r="E462" s="136"/>
      <c r="F462" s="67">
        <v>3.5</v>
      </c>
      <c r="G462" s="2">
        <f t="shared" si="6"/>
        <v>65</v>
      </c>
    </row>
    <row r="463" spans="1:7">
      <c r="A463" s="3">
        <v>44513</v>
      </c>
      <c r="B463" s="422">
        <v>23800</v>
      </c>
      <c r="C463" s="422" t="s">
        <v>20</v>
      </c>
      <c r="D463" t="s">
        <v>31</v>
      </c>
      <c r="E463" s="136"/>
      <c r="F463" s="67">
        <v>60</v>
      </c>
      <c r="G463" s="2">
        <f t="shared" si="6"/>
        <v>5</v>
      </c>
    </row>
    <row r="464" spans="1:7">
      <c r="A464" s="3">
        <v>44513</v>
      </c>
      <c r="B464" s="422">
        <v>23800</v>
      </c>
      <c r="C464" s="422" t="s">
        <v>20</v>
      </c>
      <c r="D464" t="s">
        <v>29</v>
      </c>
      <c r="E464" s="136"/>
      <c r="F464" s="67">
        <v>5</v>
      </c>
      <c r="G464" s="2">
        <f t="shared" si="6"/>
        <v>0</v>
      </c>
    </row>
    <row r="465" spans="1:7">
      <c r="A465" s="31">
        <v>44377</v>
      </c>
      <c r="B465" s="421" t="s">
        <v>10</v>
      </c>
      <c r="C465" s="421" t="s">
        <v>21</v>
      </c>
      <c r="D465" t="s">
        <v>12</v>
      </c>
      <c r="E465" s="136">
        <v>26.7</v>
      </c>
      <c r="G465" s="2">
        <f t="shared" si="6"/>
        <v>26.7</v>
      </c>
    </row>
    <row r="466" spans="1:7">
      <c r="B466" s="422"/>
      <c r="C466" s="422"/>
      <c r="D466" t="s">
        <v>13</v>
      </c>
      <c r="E466" s="149">
        <v>5.4</v>
      </c>
      <c r="G466" s="2">
        <f t="shared" si="6"/>
        <v>32.1</v>
      </c>
    </row>
    <row r="467" spans="1:7">
      <c r="B467" s="422"/>
      <c r="C467" s="422"/>
      <c r="D467" t="s">
        <v>31</v>
      </c>
      <c r="E467" s="136">
        <v>60</v>
      </c>
      <c r="G467" s="2">
        <f t="shared" si="6"/>
        <v>92.1</v>
      </c>
    </row>
    <row r="468" spans="1:7">
      <c r="B468" s="422"/>
      <c r="C468" s="422"/>
      <c r="D468" t="s">
        <v>29</v>
      </c>
      <c r="E468" s="136">
        <v>5</v>
      </c>
      <c r="G468" s="2">
        <f t="shared" si="6"/>
        <v>97.1</v>
      </c>
    </row>
    <row r="469" spans="1:7">
      <c r="A469" s="3">
        <v>44414</v>
      </c>
      <c r="B469" s="422">
        <v>23183</v>
      </c>
      <c r="C469" s="422" t="s">
        <v>21</v>
      </c>
      <c r="D469" t="s">
        <v>12</v>
      </c>
      <c r="E469" s="136"/>
      <c r="F469" s="2">
        <v>26.7</v>
      </c>
      <c r="G469" s="2">
        <f t="shared" si="6"/>
        <v>70.399999999999991</v>
      </c>
    </row>
    <row r="470" spans="1:7">
      <c r="A470" s="3">
        <v>44414</v>
      </c>
      <c r="B470" s="422">
        <v>23183</v>
      </c>
      <c r="C470" s="422" t="s">
        <v>21</v>
      </c>
      <c r="D470" t="s">
        <v>13</v>
      </c>
      <c r="E470" s="136"/>
      <c r="F470" s="2">
        <v>5.4</v>
      </c>
      <c r="G470" s="2">
        <f t="shared" si="6"/>
        <v>64.999999999999986</v>
      </c>
    </row>
    <row r="471" spans="1:7">
      <c r="A471" s="3">
        <v>44513</v>
      </c>
      <c r="B471" s="422">
        <v>23800</v>
      </c>
      <c r="C471" s="422" t="s">
        <v>21</v>
      </c>
      <c r="D471" t="s">
        <v>31</v>
      </c>
      <c r="E471" s="136"/>
      <c r="F471" s="67">
        <v>60</v>
      </c>
      <c r="G471" s="2">
        <f t="shared" si="6"/>
        <v>4.9999999999999858</v>
      </c>
    </row>
    <row r="472" spans="1:7">
      <c r="A472" s="3">
        <v>44513</v>
      </c>
      <c r="B472" s="422">
        <v>23800</v>
      </c>
      <c r="C472" s="422" t="s">
        <v>21</v>
      </c>
      <c r="D472" t="s">
        <v>29</v>
      </c>
      <c r="E472" s="136"/>
      <c r="F472" s="67">
        <v>5</v>
      </c>
      <c r="G472" s="2">
        <f t="shared" ref="G472:G545" si="7">+G471+E472-F472</f>
        <v>-1.4210854715202004E-14</v>
      </c>
    </row>
    <row r="473" spans="1:7">
      <c r="A473" s="81">
        <v>44408</v>
      </c>
      <c r="B473" s="421" t="s">
        <v>10</v>
      </c>
      <c r="C473" s="421" t="s">
        <v>22</v>
      </c>
      <c r="D473" t="s">
        <v>12</v>
      </c>
      <c r="E473" s="29">
        <v>23.4</v>
      </c>
      <c r="G473" s="2">
        <f t="shared" si="7"/>
        <v>23.399999999999984</v>
      </c>
    </row>
    <row r="474" spans="1:7">
      <c r="A474" s="70"/>
      <c r="B474" s="422"/>
      <c r="C474" s="422"/>
      <c r="D474" t="s">
        <v>13</v>
      </c>
      <c r="E474" s="29">
        <v>2.8</v>
      </c>
      <c r="G474" s="2">
        <f t="shared" si="7"/>
        <v>26.199999999999985</v>
      </c>
    </row>
    <row r="475" spans="1:7">
      <c r="A475" s="70"/>
      <c r="B475" s="422"/>
      <c r="C475" s="422"/>
      <c r="D475" t="s">
        <v>14</v>
      </c>
      <c r="E475" s="29">
        <v>60</v>
      </c>
      <c r="G475" s="2">
        <f t="shared" si="7"/>
        <v>86.199999999999989</v>
      </c>
    </row>
    <row r="476" spans="1:7">
      <c r="A476" s="70"/>
      <c r="B476" s="422"/>
      <c r="C476" s="422"/>
      <c r="D476" t="s">
        <v>15</v>
      </c>
      <c r="E476" s="29">
        <v>5</v>
      </c>
      <c r="G476" s="2">
        <f t="shared" si="7"/>
        <v>91.199999999999989</v>
      </c>
    </row>
    <row r="477" spans="1:7">
      <c r="A477" s="70">
        <v>44513</v>
      </c>
      <c r="B477" s="422">
        <v>23805</v>
      </c>
      <c r="C477" s="422" t="s">
        <v>22</v>
      </c>
      <c r="D477" t="s">
        <v>12</v>
      </c>
      <c r="E477" s="29"/>
      <c r="F477" s="2">
        <v>23.4</v>
      </c>
      <c r="G477" s="2">
        <f t="shared" si="7"/>
        <v>67.799999999999983</v>
      </c>
    </row>
    <row r="478" spans="1:7">
      <c r="A478" s="70">
        <v>44513</v>
      </c>
      <c r="B478" s="422">
        <v>23805</v>
      </c>
      <c r="C478" s="422" t="s">
        <v>22</v>
      </c>
      <c r="D478" t="s">
        <v>13</v>
      </c>
      <c r="E478" s="29"/>
      <c r="F478" s="2">
        <v>2.8</v>
      </c>
      <c r="G478" s="2">
        <f t="shared" si="7"/>
        <v>64.999999999999986</v>
      </c>
    </row>
    <row r="479" spans="1:7">
      <c r="A479" s="3">
        <v>44513</v>
      </c>
      <c r="B479" s="422">
        <v>23800</v>
      </c>
      <c r="C479" s="422" t="s">
        <v>22</v>
      </c>
      <c r="D479" t="s">
        <v>31</v>
      </c>
      <c r="E479" s="29"/>
      <c r="F479" s="67">
        <v>60</v>
      </c>
      <c r="G479" s="2">
        <f t="shared" si="7"/>
        <v>4.9999999999999858</v>
      </c>
    </row>
    <row r="480" spans="1:7">
      <c r="A480" s="3">
        <v>44513</v>
      </c>
      <c r="B480" s="422">
        <v>23800</v>
      </c>
      <c r="C480" s="422" t="s">
        <v>22</v>
      </c>
      <c r="D480" t="s">
        <v>29</v>
      </c>
      <c r="E480" s="29"/>
      <c r="F480" s="67">
        <v>5</v>
      </c>
      <c r="G480" s="2">
        <f t="shared" si="7"/>
        <v>-1.4210854715202004E-14</v>
      </c>
    </row>
    <row r="481" spans="1:7">
      <c r="A481" s="31">
        <v>44439</v>
      </c>
      <c r="B481" s="421" t="s">
        <v>10</v>
      </c>
      <c r="C481" s="421" t="s">
        <v>23</v>
      </c>
      <c r="D481" t="s">
        <v>12</v>
      </c>
      <c r="E481" s="29">
        <v>26.5</v>
      </c>
      <c r="G481" s="2">
        <f t="shared" si="7"/>
        <v>26.499999999999986</v>
      </c>
    </row>
    <row r="482" spans="1:7">
      <c r="B482" s="422"/>
      <c r="C482" s="422"/>
      <c r="D482" t="s">
        <v>13</v>
      </c>
      <c r="E482" s="29">
        <v>3.1</v>
      </c>
      <c r="G482" s="2">
        <f t="shared" si="7"/>
        <v>29.599999999999987</v>
      </c>
    </row>
    <row r="483" spans="1:7">
      <c r="B483" s="422"/>
      <c r="C483" s="422"/>
      <c r="D483" t="s">
        <v>14</v>
      </c>
      <c r="E483" s="29">
        <v>60</v>
      </c>
      <c r="G483" s="2">
        <f t="shared" si="7"/>
        <v>89.6</v>
      </c>
    </row>
    <row r="484" spans="1:7">
      <c r="B484" s="422"/>
      <c r="C484" s="422"/>
      <c r="D484" t="s">
        <v>15</v>
      </c>
      <c r="E484" s="29">
        <v>5</v>
      </c>
      <c r="G484" s="2">
        <f t="shared" si="7"/>
        <v>94.6</v>
      </c>
    </row>
    <row r="485" spans="1:7">
      <c r="A485" s="70">
        <v>44439</v>
      </c>
      <c r="B485" s="422" t="s">
        <v>69</v>
      </c>
      <c r="C485" s="422" t="s">
        <v>23</v>
      </c>
      <c r="D485" t="s">
        <v>14</v>
      </c>
      <c r="E485" s="29"/>
      <c r="F485" s="2">
        <v>56</v>
      </c>
      <c r="G485" s="2">
        <f t="shared" si="7"/>
        <v>38.599999999999994</v>
      </c>
    </row>
    <row r="486" spans="1:7">
      <c r="A486" s="70">
        <v>44513</v>
      </c>
      <c r="B486" s="422">
        <v>23803</v>
      </c>
      <c r="C486" s="422" t="s">
        <v>23</v>
      </c>
      <c r="D486" t="s">
        <v>14</v>
      </c>
      <c r="E486" s="29"/>
      <c r="F486" s="2">
        <v>4</v>
      </c>
      <c r="G486" s="2">
        <f t="shared" si="7"/>
        <v>34.599999999999994</v>
      </c>
    </row>
    <row r="487" spans="1:7">
      <c r="A487" s="70">
        <v>44513</v>
      </c>
      <c r="B487" s="422">
        <v>23803</v>
      </c>
      <c r="C487" s="422" t="s">
        <v>23</v>
      </c>
      <c r="D487" t="s">
        <v>15</v>
      </c>
      <c r="E487" s="29"/>
      <c r="F487" s="2">
        <v>5</v>
      </c>
      <c r="G487" s="2">
        <f t="shared" si="7"/>
        <v>29.599999999999994</v>
      </c>
    </row>
    <row r="488" spans="1:7">
      <c r="A488" s="70">
        <v>44513</v>
      </c>
      <c r="B488" s="422">
        <v>23805</v>
      </c>
      <c r="C488" s="422" t="s">
        <v>23</v>
      </c>
      <c r="D488" t="s">
        <v>12</v>
      </c>
      <c r="E488" s="29"/>
      <c r="F488" s="2">
        <v>26.5</v>
      </c>
      <c r="G488" s="2">
        <f t="shared" si="7"/>
        <v>3.0999999999999943</v>
      </c>
    </row>
    <row r="489" spans="1:7">
      <c r="A489" s="70">
        <v>44513</v>
      </c>
      <c r="B489" s="422">
        <v>23805</v>
      </c>
      <c r="C489" s="422" t="s">
        <v>23</v>
      </c>
      <c r="D489" t="s">
        <v>13</v>
      </c>
      <c r="E489" s="29"/>
      <c r="F489" s="2">
        <v>3.1</v>
      </c>
      <c r="G489" s="2">
        <f t="shared" si="7"/>
        <v>-5.773159728050814E-15</v>
      </c>
    </row>
    <row r="490" spans="1:7">
      <c r="A490" s="31">
        <v>44469</v>
      </c>
      <c r="B490" s="421" t="s">
        <v>10</v>
      </c>
      <c r="C490" s="421" t="s">
        <v>41</v>
      </c>
      <c r="D490" t="s">
        <v>12</v>
      </c>
      <c r="E490" s="29">
        <v>27.4</v>
      </c>
      <c r="G490" s="2">
        <f t="shared" si="7"/>
        <v>27.399999999999991</v>
      </c>
    </row>
    <row r="491" spans="1:7">
      <c r="B491" s="422"/>
      <c r="C491" s="422"/>
      <c r="D491" t="s">
        <v>13</v>
      </c>
      <c r="E491" s="29">
        <v>4.4000000000000004</v>
      </c>
      <c r="G491" s="2">
        <f t="shared" si="7"/>
        <v>31.79999999999999</v>
      </c>
    </row>
    <row r="492" spans="1:7">
      <c r="B492" s="422"/>
      <c r="C492" s="422"/>
      <c r="D492" t="s">
        <v>14</v>
      </c>
      <c r="E492" s="29">
        <v>60</v>
      </c>
      <c r="G492" s="2">
        <f t="shared" si="7"/>
        <v>91.799999999999983</v>
      </c>
    </row>
    <row r="493" spans="1:7">
      <c r="B493" s="422"/>
      <c r="C493" s="422"/>
      <c r="D493" t="s">
        <v>15</v>
      </c>
      <c r="E493" s="29">
        <v>5</v>
      </c>
      <c r="G493" s="2">
        <f t="shared" si="7"/>
        <v>96.799999999999983</v>
      </c>
    </row>
    <row r="494" spans="1:7">
      <c r="A494" s="70">
        <v>44513</v>
      </c>
      <c r="B494" s="422">
        <v>23803</v>
      </c>
      <c r="C494" s="422" t="s">
        <v>41</v>
      </c>
      <c r="D494" t="s">
        <v>14</v>
      </c>
      <c r="E494" s="29"/>
      <c r="F494" s="2">
        <v>60</v>
      </c>
      <c r="G494" s="2">
        <f t="shared" si="7"/>
        <v>36.799999999999983</v>
      </c>
    </row>
    <row r="495" spans="1:7">
      <c r="A495" s="70">
        <v>44513</v>
      </c>
      <c r="B495" s="422">
        <v>23803</v>
      </c>
      <c r="C495" s="422" t="s">
        <v>41</v>
      </c>
      <c r="D495" t="s">
        <v>15</v>
      </c>
      <c r="E495" s="29"/>
      <c r="F495" s="2">
        <v>5</v>
      </c>
      <c r="G495" s="2">
        <f t="shared" si="7"/>
        <v>31.799999999999983</v>
      </c>
    </row>
    <row r="496" spans="1:7">
      <c r="A496" s="70">
        <v>44513</v>
      </c>
      <c r="B496" s="422">
        <v>23805</v>
      </c>
      <c r="C496" s="422" t="s">
        <v>41</v>
      </c>
      <c r="D496" t="s">
        <v>12</v>
      </c>
      <c r="E496" s="29"/>
      <c r="F496" s="2">
        <v>27.4</v>
      </c>
      <c r="G496" s="2">
        <f t="shared" si="7"/>
        <v>4.3999999999999844</v>
      </c>
    </row>
    <row r="497" spans="1:7">
      <c r="A497" s="70">
        <v>44513</v>
      </c>
      <c r="B497" s="422">
        <v>23805</v>
      </c>
      <c r="C497" s="422" t="s">
        <v>41</v>
      </c>
      <c r="D497" t="s">
        <v>13</v>
      </c>
      <c r="E497" s="29"/>
      <c r="F497" s="2">
        <v>4.4000000000000004</v>
      </c>
      <c r="G497" s="2">
        <f t="shared" si="7"/>
        <v>-1.5987211554602254E-14</v>
      </c>
    </row>
    <row r="498" spans="1:7">
      <c r="A498" s="81">
        <v>44500</v>
      </c>
      <c r="B498" s="421" t="s">
        <v>10</v>
      </c>
      <c r="C498" s="421" t="s">
        <v>25</v>
      </c>
      <c r="D498" t="s">
        <v>12</v>
      </c>
      <c r="E498" s="29">
        <v>28.4</v>
      </c>
      <c r="G498" s="2">
        <f t="shared" si="7"/>
        <v>28.399999999999984</v>
      </c>
    </row>
    <row r="499" spans="1:7">
      <c r="A499" s="70"/>
      <c r="B499" s="422"/>
      <c r="C499" s="422"/>
      <c r="D499" t="s">
        <v>13</v>
      </c>
      <c r="E499" s="29">
        <v>2.6</v>
      </c>
      <c r="G499" s="2">
        <f t="shared" si="7"/>
        <v>30.999999999999986</v>
      </c>
    </row>
    <row r="500" spans="1:7">
      <c r="A500" s="70"/>
      <c r="B500" s="422"/>
      <c r="C500" s="422"/>
      <c r="D500" t="s">
        <v>14</v>
      </c>
      <c r="E500" s="29">
        <v>60</v>
      </c>
      <c r="G500" s="2">
        <f t="shared" si="7"/>
        <v>90.999999999999986</v>
      </c>
    </row>
    <row r="501" spans="1:7">
      <c r="A501" s="70"/>
      <c r="B501" s="422"/>
      <c r="C501" s="422"/>
      <c r="D501" t="s">
        <v>15</v>
      </c>
      <c r="E501" s="29">
        <v>5</v>
      </c>
      <c r="G501" s="2">
        <f t="shared" si="7"/>
        <v>95.999999999999986</v>
      </c>
    </row>
    <row r="502" spans="1:7">
      <c r="A502" s="70">
        <v>44620</v>
      </c>
      <c r="B502" s="422">
        <v>24439</v>
      </c>
      <c r="C502" s="422" t="s">
        <v>25</v>
      </c>
      <c r="D502" t="s">
        <v>12</v>
      </c>
      <c r="E502" s="29"/>
      <c r="F502" s="2">
        <v>28.4</v>
      </c>
      <c r="G502" s="2">
        <f t="shared" si="7"/>
        <v>67.599999999999994</v>
      </c>
    </row>
    <row r="503" spans="1:7">
      <c r="A503" s="70">
        <v>44620</v>
      </c>
      <c r="B503" s="422">
        <v>24439</v>
      </c>
      <c r="C503" s="422" t="s">
        <v>25</v>
      </c>
      <c r="D503" t="s">
        <v>13</v>
      </c>
      <c r="E503" s="29"/>
      <c r="F503" s="2">
        <v>2.6</v>
      </c>
      <c r="G503" s="2">
        <f t="shared" si="7"/>
        <v>65</v>
      </c>
    </row>
    <row r="504" spans="1:7">
      <c r="A504" s="70">
        <v>44620</v>
      </c>
      <c r="B504" s="422">
        <v>24439</v>
      </c>
      <c r="C504" s="422" t="s">
        <v>25</v>
      </c>
      <c r="D504" t="s">
        <v>14</v>
      </c>
      <c r="E504" s="29"/>
      <c r="F504" s="2">
        <v>60</v>
      </c>
      <c r="G504" s="2">
        <f t="shared" si="7"/>
        <v>5</v>
      </c>
    </row>
    <row r="505" spans="1:7">
      <c r="A505" s="70">
        <v>44620</v>
      </c>
      <c r="B505" s="422">
        <v>24439</v>
      </c>
      <c r="C505" s="422" t="s">
        <v>25</v>
      </c>
      <c r="D505" t="s">
        <v>15</v>
      </c>
      <c r="E505" s="29"/>
      <c r="F505" s="2">
        <v>5</v>
      </c>
      <c r="G505" s="2">
        <f t="shared" si="7"/>
        <v>0</v>
      </c>
    </row>
    <row r="506" spans="1:7">
      <c r="A506" s="81">
        <v>44530</v>
      </c>
      <c r="B506" s="421" t="s">
        <v>10</v>
      </c>
      <c r="C506" s="421" t="s">
        <v>26</v>
      </c>
      <c r="D506" t="s">
        <v>12</v>
      </c>
      <c r="E506" s="29">
        <v>30.3</v>
      </c>
      <c r="G506" s="2">
        <f t="shared" si="7"/>
        <v>30.3</v>
      </c>
    </row>
    <row r="507" spans="1:7">
      <c r="A507" s="70"/>
      <c r="B507" s="422"/>
      <c r="C507" s="422"/>
      <c r="D507" t="s">
        <v>13</v>
      </c>
      <c r="E507" s="29">
        <v>4</v>
      </c>
      <c r="G507" s="2">
        <f t="shared" si="7"/>
        <v>34.299999999999997</v>
      </c>
    </row>
    <row r="508" spans="1:7">
      <c r="A508" s="70"/>
      <c r="B508" s="422"/>
      <c r="C508" s="422"/>
      <c r="D508" t="s">
        <v>14</v>
      </c>
      <c r="E508" s="29">
        <v>60</v>
      </c>
      <c r="G508" s="2">
        <f t="shared" si="7"/>
        <v>94.3</v>
      </c>
    </row>
    <row r="509" spans="1:7">
      <c r="A509" s="70"/>
      <c r="B509" s="422"/>
      <c r="C509" s="422"/>
      <c r="D509" t="s">
        <v>15</v>
      </c>
      <c r="E509" s="29">
        <v>5</v>
      </c>
      <c r="G509" s="2">
        <f t="shared" si="7"/>
        <v>99.3</v>
      </c>
    </row>
    <row r="510" spans="1:7">
      <c r="A510" s="70"/>
      <c r="B510" s="422"/>
      <c r="C510" s="422"/>
      <c r="D510" t="s">
        <v>42</v>
      </c>
      <c r="E510" s="29">
        <v>10</v>
      </c>
      <c r="G510" s="2">
        <f t="shared" si="7"/>
        <v>109.3</v>
      </c>
    </row>
    <row r="511" spans="1:7">
      <c r="A511" s="70">
        <v>44620</v>
      </c>
      <c r="B511" s="422">
        <v>24439</v>
      </c>
      <c r="C511" s="422" t="s">
        <v>26</v>
      </c>
      <c r="D511" t="s">
        <v>12</v>
      </c>
      <c r="E511" s="29"/>
      <c r="F511" s="2">
        <v>30.3</v>
      </c>
      <c r="G511" s="2">
        <f t="shared" si="7"/>
        <v>79</v>
      </c>
    </row>
    <row r="512" spans="1:7">
      <c r="A512" s="70">
        <v>44620</v>
      </c>
      <c r="B512" s="422">
        <v>24439</v>
      </c>
      <c r="C512" s="422" t="s">
        <v>26</v>
      </c>
      <c r="D512" t="s">
        <v>13</v>
      </c>
      <c r="E512" s="29"/>
      <c r="F512" s="2">
        <v>4</v>
      </c>
      <c r="G512" s="2">
        <f t="shared" si="7"/>
        <v>75</v>
      </c>
    </row>
    <row r="513" spans="1:7">
      <c r="A513" s="70">
        <v>44620</v>
      </c>
      <c r="B513" s="422">
        <v>24439</v>
      </c>
      <c r="C513" s="422" t="s">
        <v>26</v>
      </c>
      <c r="D513" t="s">
        <v>14</v>
      </c>
      <c r="E513" s="29"/>
      <c r="F513" s="2">
        <v>60</v>
      </c>
      <c r="G513" s="2">
        <f t="shared" si="7"/>
        <v>15</v>
      </c>
    </row>
    <row r="514" spans="1:7">
      <c r="A514" s="70">
        <v>44620</v>
      </c>
      <c r="B514" s="422">
        <v>24439</v>
      </c>
      <c r="C514" s="422" t="s">
        <v>26</v>
      </c>
      <c r="D514" t="s">
        <v>15</v>
      </c>
      <c r="E514" s="29"/>
      <c r="F514" s="2">
        <v>5</v>
      </c>
      <c r="G514" s="2">
        <f t="shared" si="7"/>
        <v>10</v>
      </c>
    </row>
    <row r="515" spans="1:7">
      <c r="A515" s="70">
        <v>44620</v>
      </c>
      <c r="B515" s="422">
        <v>24439</v>
      </c>
      <c r="C515" s="422" t="s">
        <v>26</v>
      </c>
      <c r="D515" t="s">
        <v>42</v>
      </c>
      <c r="E515" s="29"/>
      <c r="F515" s="2">
        <v>10</v>
      </c>
      <c r="G515" s="2">
        <f t="shared" si="7"/>
        <v>0</v>
      </c>
    </row>
    <row r="516" spans="1:7">
      <c r="A516" s="81">
        <v>44561</v>
      </c>
      <c r="B516" s="421" t="s">
        <v>10</v>
      </c>
      <c r="C516" s="421" t="s">
        <v>27</v>
      </c>
      <c r="D516" t="s">
        <v>12</v>
      </c>
      <c r="E516" s="29">
        <v>54.6</v>
      </c>
      <c r="G516" s="2">
        <f t="shared" si="7"/>
        <v>54.6</v>
      </c>
    </row>
    <row r="517" spans="1:7">
      <c r="A517" s="70"/>
      <c r="B517" s="422"/>
      <c r="C517" s="422"/>
      <c r="D517" t="s">
        <v>13</v>
      </c>
      <c r="E517" s="29">
        <v>4.4000000000000004</v>
      </c>
      <c r="G517" s="2">
        <f t="shared" si="7"/>
        <v>59</v>
      </c>
    </row>
    <row r="518" spans="1:7">
      <c r="A518" s="70"/>
      <c r="B518" s="422"/>
      <c r="C518" s="422"/>
      <c r="D518" t="s">
        <v>14</v>
      </c>
      <c r="E518" s="29">
        <v>60</v>
      </c>
      <c r="G518" s="2">
        <f t="shared" si="7"/>
        <v>119</v>
      </c>
    </row>
    <row r="519" spans="1:7">
      <c r="A519" s="70"/>
      <c r="B519" s="422"/>
      <c r="C519" s="422"/>
      <c r="D519" t="s">
        <v>15</v>
      </c>
      <c r="E519" s="29">
        <v>5</v>
      </c>
      <c r="G519" s="2">
        <f t="shared" si="7"/>
        <v>124</v>
      </c>
    </row>
    <row r="520" spans="1:7">
      <c r="A520" s="70">
        <v>44620</v>
      </c>
      <c r="B520" s="422">
        <v>24440</v>
      </c>
      <c r="C520" s="422" t="s">
        <v>27</v>
      </c>
      <c r="D520" t="s">
        <v>12</v>
      </c>
      <c r="E520" s="29"/>
      <c r="F520" s="2">
        <v>54.6</v>
      </c>
      <c r="G520" s="2">
        <f t="shared" si="7"/>
        <v>69.400000000000006</v>
      </c>
    </row>
    <row r="521" spans="1:7">
      <c r="A521" s="70">
        <v>44620</v>
      </c>
      <c r="B521" s="422">
        <v>24440</v>
      </c>
      <c r="C521" s="422" t="s">
        <v>27</v>
      </c>
      <c r="D521" t="s">
        <v>13</v>
      </c>
      <c r="E521" s="29"/>
      <c r="F521" s="2">
        <v>4.4000000000000004</v>
      </c>
      <c r="G521" s="2">
        <f t="shared" si="7"/>
        <v>65</v>
      </c>
    </row>
    <row r="522" spans="1:7">
      <c r="A522" s="70">
        <v>44620</v>
      </c>
      <c r="B522" s="422">
        <v>24440</v>
      </c>
      <c r="C522" s="422" t="s">
        <v>27</v>
      </c>
      <c r="D522" t="s">
        <v>14</v>
      </c>
      <c r="E522" s="29"/>
      <c r="F522" s="2">
        <v>60</v>
      </c>
      <c r="G522" s="2">
        <f t="shared" si="7"/>
        <v>5</v>
      </c>
    </row>
    <row r="523" spans="1:7">
      <c r="A523" s="70">
        <v>44620</v>
      </c>
      <c r="B523" s="422">
        <v>24440</v>
      </c>
      <c r="C523" s="422" t="s">
        <v>27</v>
      </c>
      <c r="D523" t="s">
        <v>15</v>
      </c>
      <c r="E523" s="29"/>
      <c r="F523" s="2">
        <v>5</v>
      </c>
      <c r="G523" s="2">
        <f t="shared" si="7"/>
        <v>0</v>
      </c>
    </row>
    <row r="524" spans="1:7">
      <c r="A524" s="31">
        <v>44592</v>
      </c>
      <c r="B524" s="421" t="s">
        <v>10</v>
      </c>
      <c r="C524" s="421" t="s">
        <v>11</v>
      </c>
      <c r="D524" t="s">
        <v>12</v>
      </c>
      <c r="E524" s="29">
        <v>59.7</v>
      </c>
      <c r="G524" s="2">
        <f t="shared" si="7"/>
        <v>59.7</v>
      </c>
    </row>
    <row r="525" spans="1:7">
      <c r="B525" s="422"/>
      <c r="C525" s="422"/>
      <c r="D525" t="s">
        <v>13</v>
      </c>
      <c r="E525" s="29">
        <v>1.3</v>
      </c>
      <c r="G525" s="2">
        <f t="shared" si="7"/>
        <v>61</v>
      </c>
    </row>
    <row r="526" spans="1:7">
      <c r="B526" s="422"/>
      <c r="C526" s="422"/>
      <c r="D526" t="s">
        <v>14</v>
      </c>
      <c r="E526" s="29">
        <v>60</v>
      </c>
      <c r="G526" s="2">
        <f t="shared" si="7"/>
        <v>121</v>
      </c>
    </row>
    <row r="527" spans="1:7">
      <c r="B527" s="422"/>
      <c r="C527" s="422"/>
      <c r="D527" t="s">
        <v>15</v>
      </c>
      <c r="E527" s="29">
        <v>5</v>
      </c>
      <c r="G527" s="2">
        <f t="shared" si="7"/>
        <v>126</v>
      </c>
    </row>
    <row r="528" spans="1:7">
      <c r="B528" s="422"/>
      <c r="C528" s="422"/>
      <c r="D528" t="s">
        <v>43</v>
      </c>
      <c r="E528" s="29">
        <v>10</v>
      </c>
      <c r="G528" s="2">
        <f t="shared" si="7"/>
        <v>136</v>
      </c>
    </row>
    <row r="529" spans="1:11">
      <c r="A529" s="70">
        <v>44620</v>
      </c>
      <c r="B529" s="422">
        <v>24440</v>
      </c>
      <c r="C529" s="422" t="s">
        <v>11</v>
      </c>
      <c r="D529" t="s">
        <v>12</v>
      </c>
      <c r="F529" s="2">
        <v>59.7</v>
      </c>
      <c r="G529" s="2">
        <f t="shared" si="7"/>
        <v>76.3</v>
      </c>
    </row>
    <row r="530" spans="1:11">
      <c r="A530" s="70">
        <v>44620</v>
      </c>
      <c r="B530" s="422">
        <v>24440</v>
      </c>
      <c r="C530" s="422" t="s">
        <v>11</v>
      </c>
      <c r="D530" t="s">
        <v>13</v>
      </c>
      <c r="F530" s="2">
        <v>1.3</v>
      </c>
      <c r="G530" s="2">
        <f t="shared" si="7"/>
        <v>75</v>
      </c>
    </row>
    <row r="531" spans="1:11">
      <c r="A531" s="70">
        <v>44620</v>
      </c>
      <c r="B531" s="422">
        <v>24440</v>
      </c>
      <c r="C531" s="422" t="s">
        <v>11</v>
      </c>
      <c r="D531" t="s">
        <v>14</v>
      </c>
      <c r="F531" s="2">
        <v>60</v>
      </c>
      <c r="G531" s="2">
        <f t="shared" si="7"/>
        <v>15</v>
      </c>
    </row>
    <row r="532" spans="1:11">
      <c r="A532" s="70">
        <v>44620</v>
      </c>
      <c r="B532" s="422">
        <v>24440</v>
      </c>
      <c r="C532" s="422" t="s">
        <v>11</v>
      </c>
      <c r="D532" t="s">
        <v>15</v>
      </c>
      <c r="F532" s="2">
        <v>5</v>
      </c>
      <c r="G532" s="2">
        <f t="shared" si="7"/>
        <v>10</v>
      </c>
    </row>
    <row r="533" spans="1:11">
      <c r="A533" s="70">
        <v>44620</v>
      </c>
      <c r="B533" s="422">
        <v>24440</v>
      </c>
      <c r="C533" s="422" t="s">
        <v>11</v>
      </c>
      <c r="D533" t="s">
        <v>43</v>
      </c>
      <c r="F533" s="2">
        <v>10</v>
      </c>
      <c r="G533" s="2">
        <f t="shared" si="7"/>
        <v>0</v>
      </c>
    </row>
    <row r="534" spans="1:11">
      <c r="A534" s="31">
        <v>44620</v>
      </c>
      <c r="B534" s="421" t="s">
        <v>10</v>
      </c>
      <c r="C534" s="421" t="s">
        <v>17</v>
      </c>
      <c r="D534" t="s">
        <v>12</v>
      </c>
      <c r="E534" s="20">
        <v>59.7</v>
      </c>
      <c r="G534" s="2">
        <f t="shared" si="7"/>
        <v>59.7</v>
      </c>
    </row>
    <row r="535" spans="1:11">
      <c r="B535" s="422"/>
      <c r="C535" s="422"/>
      <c r="D535" t="s">
        <v>13</v>
      </c>
      <c r="E535" s="20">
        <v>4.3</v>
      </c>
      <c r="G535" s="2">
        <f t="shared" si="7"/>
        <v>64</v>
      </c>
    </row>
    <row r="536" spans="1:11">
      <c r="B536" s="422"/>
      <c r="C536" s="422"/>
      <c r="D536" t="s">
        <v>14</v>
      </c>
      <c r="E536" s="20">
        <v>56</v>
      </c>
      <c r="G536" s="2">
        <f t="shared" si="7"/>
        <v>120</v>
      </c>
    </row>
    <row r="537" spans="1:11">
      <c r="B537" s="422"/>
      <c r="C537" s="422"/>
      <c r="D537" t="s">
        <v>15</v>
      </c>
      <c r="E537" s="20">
        <v>5</v>
      </c>
      <c r="G537" s="2">
        <f t="shared" si="7"/>
        <v>125</v>
      </c>
    </row>
    <row r="538" spans="1:11">
      <c r="A538" s="3">
        <v>44646</v>
      </c>
      <c r="B538" s="422">
        <v>24629</v>
      </c>
      <c r="C538" s="422" t="s">
        <v>17</v>
      </c>
      <c r="D538" t="s">
        <v>12</v>
      </c>
      <c r="F538" s="20">
        <v>59.7</v>
      </c>
      <c r="G538" s="2">
        <f t="shared" si="7"/>
        <v>65.3</v>
      </c>
    </row>
    <row r="539" spans="1:11">
      <c r="A539" s="3">
        <v>44646</v>
      </c>
      <c r="B539" s="422">
        <v>24629</v>
      </c>
      <c r="C539" s="422" t="s">
        <v>17</v>
      </c>
      <c r="D539" t="s">
        <v>13</v>
      </c>
      <c r="F539" s="20">
        <v>4.3</v>
      </c>
      <c r="G539" s="2">
        <f t="shared" si="7"/>
        <v>61</v>
      </c>
    </row>
    <row r="540" spans="1:11">
      <c r="A540" s="3">
        <v>44646</v>
      </c>
      <c r="B540" s="422">
        <v>24631</v>
      </c>
      <c r="C540" s="422" t="s">
        <v>17</v>
      </c>
      <c r="D540" t="s">
        <v>14</v>
      </c>
      <c r="F540" s="20">
        <v>56</v>
      </c>
      <c r="G540" s="2">
        <f t="shared" si="7"/>
        <v>5</v>
      </c>
    </row>
    <row r="541" spans="1:11">
      <c r="A541" s="3">
        <v>44646</v>
      </c>
      <c r="B541" s="422">
        <v>24631</v>
      </c>
      <c r="C541" s="422" t="s">
        <v>17</v>
      </c>
      <c r="D541" t="s">
        <v>15</v>
      </c>
      <c r="F541" s="20">
        <v>5</v>
      </c>
      <c r="G541" s="2">
        <f t="shared" si="7"/>
        <v>0</v>
      </c>
    </row>
    <row r="542" spans="1:11">
      <c r="A542" s="31">
        <v>44651</v>
      </c>
      <c r="B542" s="421" t="s">
        <v>10</v>
      </c>
      <c r="C542" s="421" t="s">
        <v>18</v>
      </c>
      <c r="D542" t="s">
        <v>12</v>
      </c>
      <c r="E542" s="29">
        <v>33.200000000000003</v>
      </c>
      <c r="G542" s="2">
        <f t="shared" si="7"/>
        <v>33.200000000000003</v>
      </c>
    </row>
    <row r="543" spans="1:11">
      <c r="B543" s="422"/>
      <c r="C543" s="422"/>
      <c r="D543" t="s">
        <v>13</v>
      </c>
      <c r="E543" s="29">
        <v>5.2</v>
      </c>
      <c r="G543" s="2">
        <f t="shared" si="7"/>
        <v>38.400000000000006</v>
      </c>
      <c r="I543" s="421"/>
      <c r="K543" s="2"/>
    </row>
    <row r="544" spans="1:11">
      <c r="B544" s="422"/>
      <c r="C544" s="422"/>
      <c r="D544" t="s">
        <v>14</v>
      </c>
      <c r="E544" s="29">
        <v>60</v>
      </c>
      <c r="G544" s="2">
        <f t="shared" si="7"/>
        <v>98.4</v>
      </c>
      <c r="I544" s="422"/>
      <c r="K544" s="2"/>
    </row>
    <row r="545" spans="1:11">
      <c r="B545" s="422"/>
      <c r="C545" s="422"/>
      <c r="D545" t="s">
        <v>15</v>
      </c>
      <c r="E545" s="29">
        <v>5</v>
      </c>
      <c r="G545" s="2">
        <f t="shared" si="7"/>
        <v>103.4</v>
      </c>
      <c r="I545" s="421"/>
      <c r="K545" s="45"/>
    </row>
    <row r="546" spans="1:11">
      <c r="A546" s="3">
        <v>44712</v>
      </c>
      <c r="B546" s="422" t="s">
        <v>450</v>
      </c>
      <c r="C546" s="422" t="s">
        <v>18</v>
      </c>
      <c r="D546" t="s">
        <v>12</v>
      </c>
      <c r="E546" s="29"/>
      <c r="F546" s="2">
        <v>33.200000000000003</v>
      </c>
      <c r="G546" s="2">
        <f t="shared" ref="G546:G616" si="8">+G545+E546-F546</f>
        <v>70.2</v>
      </c>
      <c r="I546" s="421"/>
      <c r="K546" s="45"/>
    </row>
    <row r="547" spans="1:11">
      <c r="A547" s="3">
        <v>44712</v>
      </c>
      <c r="B547" s="422" t="s">
        <v>450</v>
      </c>
      <c r="C547" s="422" t="s">
        <v>18</v>
      </c>
      <c r="D547" t="s">
        <v>13</v>
      </c>
      <c r="E547" s="29"/>
      <c r="F547" s="2">
        <v>5.2</v>
      </c>
      <c r="G547" s="2">
        <f t="shared" si="8"/>
        <v>65</v>
      </c>
      <c r="I547" s="421"/>
      <c r="K547" s="45"/>
    </row>
    <row r="548" spans="1:11">
      <c r="A548" s="3">
        <v>44796</v>
      </c>
      <c r="B548" s="422">
        <v>25368</v>
      </c>
      <c r="C548" s="422" t="s">
        <v>18</v>
      </c>
      <c r="D548" t="s">
        <v>14</v>
      </c>
      <c r="E548" s="29"/>
      <c r="F548" s="2">
        <v>60</v>
      </c>
      <c r="G548" s="2">
        <f t="shared" si="8"/>
        <v>5</v>
      </c>
      <c r="I548" s="421"/>
      <c r="K548" s="45"/>
    </row>
    <row r="549" spans="1:11">
      <c r="A549" s="3">
        <v>44796</v>
      </c>
      <c r="B549" s="422">
        <v>25368</v>
      </c>
      <c r="C549" s="422" t="s">
        <v>18</v>
      </c>
      <c r="D549" t="s">
        <v>15</v>
      </c>
      <c r="E549" s="29"/>
      <c r="F549" s="2">
        <v>5</v>
      </c>
      <c r="G549" s="2">
        <f t="shared" si="8"/>
        <v>0</v>
      </c>
      <c r="I549" s="421"/>
      <c r="K549" s="45"/>
    </row>
    <row r="550" spans="1:11">
      <c r="A550" s="8">
        <v>44681</v>
      </c>
      <c r="B550" s="421" t="s">
        <v>10</v>
      </c>
      <c r="C550" s="421" t="s">
        <v>19</v>
      </c>
      <c r="D550" t="s">
        <v>12</v>
      </c>
      <c r="E550" s="192">
        <v>33.6</v>
      </c>
      <c r="G550" s="2">
        <f t="shared" si="8"/>
        <v>33.6</v>
      </c>
      <c r="I550" s="425"/>
      <c r="K550" s="45"/>
    </row>
    <row r="551" spans="1:11">
      <c r="A551" s="54"/>
      <c r="B551" s="425"/>
      <c r="C551" s="425"/>
      <c r="D551" t="s">
        <v>13</v>
      </c>
      <c r="E551" s="192">
        <v>2.8</v>
      </c>
      <c r="G551" s="2">
        <f t="shared" si="8"/>
        <v>36.4</v>
      </c>
    </row>
    <row r="552" spans="1:11">
      <c r="A552" s="54"/>
      <c r="B552" s="425"/>
      <c r="C552" s="425"/>
      <c r="D552" t="s">
        <v>14</v>
      </c>
      <c r="E552" s="192">
        <v>60</v>
      </c>
      <c r="G552" s="2">
        <f t="shared" si="8"/>
        <v>96.4</v>
      </c>
      <c r="K552" s="5"/>
    </row>
    <row r="553" spans="1:11">
      <c r="A553" s="54"/>
      <c r="B553" s="425"/>
      <c r="C553" s="425"/>
      <c r="D553" t="s">
        <v>15</v>
      </c>
      <c r="E553" s="192">
        <v>5</v>
      </c>
      <c r="G553" s="2">
        <f t="shared" si="8"/>
        <v>101.4</v>
      </c>
    </row>
    <row r="554" spans="1:11">
      <c r="B554" s="422"/>
      <c r="C554" s="422"/>
      <c r="D554" t="s">
        <v>144</v>
      </c>
      <c r="E554" s="20">
        <v>10</v>
      </c>
      <c r="G554" s="2">
        <f t="shared" si="8"/>
        <v>111.4</v>
      </c>
    </row>
    <row r="555" spans="1:11">
      <c r="A555" s="3">
        <v>44712</v>
      </c>
      <c r="B555" s="422" t="s">
        <v>450</v>
      </c>
      <c r="C555" s="422" t="s">
        <v>19</v>
      </c>
      <c r="D555" t="s">
        <v>12</v>
      </c>
      <c r="F555" s="45">
        <v>33.6</v>
      </c>
      <c r="G555" s="2">
        <f t="shared" si="8"/>
        <v>77.800000000000011</v>
      </c>
    </row>
    <row r="556" spans="1:11">
      <c r="A556" s="3">
        <v>44712</v>
      </c>
      <c r="B556" s="422" t="s">
        <v>450</v>
      </c>
      <c r="C556" s="422" t="s">
        <v>19</v>
      </c>
      <c r="D556" t="s">
        <v>13</v>
      </c>
      <c r="F556" s="45">
        <v>2.8</v>
      </c>
      <c r="G556" s="2">
        <f t="shared" si="8"/>
        <v>75.000000000000014</v>
      </c>
    </row>
    <row r="557" spans="1:11">
      <c r="A557" s="3">
        <v>44796</v>
      </c>
      <c r="B557" s="422">
        <v>25368</v>
      </c>
      <c r="C557" s="422" t="s">
        <v>19</v>
      </c>
      <c r="D557" t="s">
        <v>14</v>
      </c>
      <c r="F557" s="2">
        <v>60</v>
      </c>
      <c r="G557" s="2">
        <f t="shared" si="8"/>
        <v>15.000000000000014</v>
      </c>
    </row>
    <row r="558" spans="1:11">
      <c r="A558" s="3">
        <v>44796</v>
      </c>
      <c r="B558" s="422">
        <v>25368</v>
      </c>
      <c r="C558" s="422" t="s">
        <v>19</v>
      </c>
      <c r="D558" t="s">
        <v>15</v>
      </c>
      <c r="F558" s="2">
        <v>5</v>
      </c>
      <c r="G558" s="2">
        <f t="shared" si="8"/>
        <v>10.000000000000014</v>
      </c>
    </row>
    <row r="559" spans="1:11">
      <c r="A559" s="3">
        <v>44796</v>
      </c>
      <c r="B559" s="422">
        <v>25371</v>
      </c>
      <c r="C559" s="422" t="s">
        <v>19</v>
      </c>
      <c r="D559" t="s">
        <v>144</v>
      </c>
      <c r="F559" s="2">
        <v>10</v>
      </c>
      <c r="G559" s="2">
        <f t="shared" si="8"/>
        <v>1.4210854715202004E-14</v>
      </c>
    </row>
    <row r="560" spans="1:11">
      <c r="A560" s="31">
        <v>44712</v>
      </c>
      <c r="B560" s="421" t="s">
        <v>10</v>
      </c>
      <c r="C560" s="421" t="s">
        <v>20</v>
      </c>
      <c r="D560" t="s">
        <v>12</v>
      </c>
      <c r="E560" s="29">
        <v>32.1</v>
      </c>
      <c r="G560" s="2">
        <f t="shared" si="8"/>
        <v>32.100000000000016</v>
      </c>
    </row>
    <row r="561" spans="1:7">
      <c r="B561" s="422"/>
      <c r="C561" s="422"/>
      <c r="D561" t="s">
        <v>13</v>
      </c>
      <c r="E561" s="29">
        <v>9.1</v>
      </c>
      <c r="G561" s="2">
        <f t="shared" si="8"/>
        <v>41.200000000000017</v>
      </c>
    </row>
    <row r="562" spans="1:7">
      <c r="B562" s="422"/>
      <c r="C562" s="422"/>
      <c r="D562" t="s">
        <v>14</v>
      </c>
      <c r="E562" s="29">
        <v>60</v>
      </c>
      <c r="G562" s="2">
        <f t="shared" si="8"/>
        <v>101.20000000000002</v>
      </c>
    </row>
    <row r="563" spans="1:7">
      <c r="B563" s="422"/>
      <c r="C563" s="422"/>
      <c r="D563" t="s">
        <v>15</v>
      </c>
      <c r="E563" s="29">
        <v>5</v>
      </c>
      <c r="G563" s="2">
        <f t="shared" si="8"/>
        <v>106.20000000000002</v>
      </c>
    </row>
    <row r="564" spans="1:7">
      <c r="B564" s="422"/>
      <c r="C564" s="422"/>
      <c r="D564" t="s">
        <v>44</v>
      </c>
      <c r="E564" s="29">
        <v>6</v>
      </c>
      <c r="G564" s="2">
        <f t="shared" si="8"/>
        <v>112.20000000000002</v>
      </c>
    </row>
    <row r="565" spans="1:7">
      <c r="A565" s="3">
        <v>44796</v>
      </c>
      <c r="B565" s="422">
        <v>25368</v>
      </c>
      <c r="C565" s="422" t="s">
        <v>20</v>
      </c>
      <c r="D565" t="s">
        <v>14</v>
      </c>
      <c r="E565" s="29"/>
      <c r="F565" s="2">
        <v>60</v>
      </c>
      <c r="G565" s="2">
        <f t="shared" si="8"/>
        <v>52.200000000000017</v>
      </c>
    </row>
    <row r="566" spans="1:7">
      <c r="A566" s="3">
        <v>44796</v>
      </c>
      <c r="B566" s="422">
        <v>25368</v>
      </c>
      <c r="C566" s="422" t="s">
        <v>20</v>
      </c>
      <c r="D566" t="s">
        <v>15</v>
      </c>
      <c r="E566" s="29"/>
      <c r="F566" s="2">
        <v>5</v>
      </c>
      <c r="G566" s="2">
        <f t="shared" si="8"/>
        <v>47.200000000000017</v>
      </c>
    </row>
    <row r="567" spans="1:7">
      <c r="A567" s="3">
        <v>44796</v>
      </c>
      <c r="B567" s="422">
        <v>25371</v>
      </c>
      <c r="C567" s="422" t="s">
        <v>20</v>
      </c>
      <c r="D567" t="s">
        <v>12</v>
      </c>
      <c r="E567" s="29"/>
      <c r="F567" s="2">
        <v>32.1</v>
      </c>
      <c r="G567" s="2">
        <f t="shared" si="8"/>
        <v>15.100000000000016</v>
      </c>
    </row>
    <row r="568" spans="1:7">
      <c r="A568" s="3">
        <v>44796</v>
      </c>
      <c r="B568" s="422">
        <v>25371</v>
      </c>
      <c r="C568" s="422" t="s">
        <v>20</v>
      </c>
      <c r="D568" t="s">
        <v>13</v>
      </c>
      <c r="E568" s="29"/>
      <c r="F568" s="2">
        <v>9.1</v>
      </c>
      <c r="G568" s="2">
        <f t="shared" si="8"/>
        <v>6.000000000000016</v>
      </c>
    </row>
    <row r="569" spans="1:7">
      <c r="A569" s="3">
        <v>44796</v>
      </c>
      <c r="B569" s="422">
        <v>25371</v>
      </c>
      <c r="C569" s="422" t="s">
        <v>20</v>
      </c>
      <c r="D569" t="s">
        <v>44</v>
      </c>
      <c r="E569" s="29"/>
      <c r="F569" s="2">
        <v>6</v>
      </c>
      <c r="G569" s="2">
        <f t="shared" si="8"/>
        <v>1.5987211554602254E-14</v>
      </c>
    </row>
    <row r="570" spans="1:7">
      <c r="A570" s="31">
        <v>44712</v>
      </c>
      <c r="B570" s="421" t="s">
        <v>10</v>
      </c>
      <c r="C570" s="421" t="s">
        <v>21</v>
      </c>
      <c r="D570" t="s">
        <v>12</v>
      </c>
      <c r="E570" s="29">
        <v>31.1</v>
      </c>
      <c r="G570" s="2">
        <f t="shared" si="8"/>
        <v>31.100000000000016</v>
      </c>
    </row>
    <row r="571" spans="1:7">
      <c r="B571" s="422"/>
      <c r="C571" s="422"/>
      <c r="D571" t="s">
        <v>13</v>
      </c>
      <c r="E571" s="29">
        <v>6.9</v>
      </c>
      <c r="G571" s="2">
        <f t="shared" si="8"/>
        <v>38.000000000000014</v>
      </c>
    </row>
    <row r="572" spans="1:7">
      <c r="B572" s="422"/>
      <c r="C572" s="422"/>
      <c r="D572" t="s">
        <v>14</v>
      </c>
      <c r="E572" s="29">
        <v>60</v>
      </c>
      <c r="G572" s="2">
        <f t="shared" si="8"/>
        <v>98.000000000000014</v>
      </c>
    </row>
    <row r="573" spans="1:7">
      <c r="B573" s="422"/>
      <c r="C573" s="422"/>
      <c r="D573" t="s">
        <v>15</v>
      </c>
      <c r="E573" s="29">
        <v>5</v>
      </c>
      <c r="G573" s="2">
        <f t="shared" si="8"/>
        <v>103.00000000000001</v>
      </c>
    </row>
    <row r="574" spans="1:7">
      <c r="A574" s="3">
        <v>44796</v>
      </c>
      <c r="B574" s="422">
        <v>25368</v>
      </c>
      <c r="C574" s="422" t="s">
        <v>21</v>
      </c>
      <c r="D574" t="s">
        <v>14</v>
      </c>
      <c r="E574" s="29"/>
      <c r="F574" s="2">
        <v>60</v>
      </c>
      <c r="G574" s="2">
        <f t="shared" si="8"/>
        <v>43.000000000000014</v>
      </c>
    </row>
    <row r="575" spans="1:7">
      <c r="A575" s="3">
        <v>44796</v>
      </c>
      <c r="B575" s="422">
        <v>25368</v>
      </c>
      <c r="C575" s="422" t="s">
        <v>21</v>
      </c>
      <c r="D575" t="s">
        <v>15</v>
      </c>
      <c r="E575" s="29"/>
      <c r="F575" s="2">
        <v>5</v>
      </c>
      <c r="G575" s="2">
        <f t="shared" si="8"/>
        <v>38.000000000000014</v>
      </c>
    </row>
    <row r="576" spans="1:7">
      <c r="A576" s="3">
        <v>44796</v>
      </c>
      <c r="B576" s="422">
        <v>25371</v>
      </c>
      <c r="C576" s="422" t="s">
        <v>21</v>
      </c>
      <c r="D576" t="s">
        <v>12</v>
      </c>
      <c r="E576" s="29"/>
      <c r="F576" s="2">
        <v>31.1</v>
      </c>
      <c r="G576" s="2">
        <f t="shared" si="8"/>
        <v>6.9000000000000128</v>
      </c>
    </row>
    <row r="577" spans="1:13">
      <c r="A577" s="3">
        <v>44796</v>
      </c>
      <c r="B577" s="422">
        <v>25371</v>
      </c>
      <c r="C577" s="422" t="s">
        <v>21</v>
      </c>
      <c r="D577" t="s">
        <v>13</v>
      </c>
      <c r="E577" s="29"/>
      <c r="F577" s="2">
        <v>6.9</v>
      </c>
      <c r="G577" s="2">
        <f t="shared" si="8"/>
        <v>1.2434497875801753E-14</v>
      </c>
    </row>
    <row r="578" spans="1:13">
      <c r="A578" s="31">
        <v>44773</v>
      </c>
      <c r="B578" s="421" t="s">
        <v>10</v>
      </c>
      <c r="C578" s="421" t="s">
        <v>22</v>
      </c>
      <c r="D578" t="s">
        <v>12</v>
      </c>
      <c r="E578" s="29">
        <v>31</v>
      </c>
      <c r="G578" s="2">
        <f t="shared" si="8"/>
        <v>31.000000000000014</v>
      </c>
    </row>
    <row r="579" spans="1:13">
      <c r="B579" s="422"/>
      <c r="C579" s="422"/>
      <c r="D579" t="s">
        <v>13</v>
      </c>
      <c r="E579" s="29">
        <v>9.6999999999999993</v>
      </c>
      <c r="G579" s="2">
        <f t="shared" si="8"/>
        <v>40.700000000000017</v>
      </c>
    </row>
    <row r="580" spans="1:13">
      <c r="B580" s="422"/>
      <c r="C580" s="422"/>
      <c r="D580" t="s">
        <v>14</v>
      </c>
      <c r="E580" s="29">
        <v>60</v>
      </c>
      <c r="G580" s="2">
        <f t="shared" si="8"/>
        <v>100.70000000000002</v>
      </c>
    </row>
    <row r="581" spans="1:13">
      <c r="B581" s="422"/>
      <c r="C581" s="422"/>
      <c r="D581" t="s">
        <v>15</v>
      </c>
      <c r="E581" s="29">
        <v>5</v>
      </c>
      <c r="G581" s="2">
        <f t="shared" si="8"/>
        <v>105.70000000000002</v>
      </c>
    </row>
    <row r="582" spans="1:13">
      <c r="A582" s="3">
        <v>44796</v>
      </c>
      <c r="B582" s="422">
        <v>25368</v>
      </c>
      <c r="C582" s="422" t="s">
        <v>22</v>
      </c>
      <c r="D582" t="s">
        <v>14</v>
      </c>
      <c r="F582" s="2">
        <v>60</v>
      </c>
      <c r="G582" s="2">
        <f t="shared" si="8"/>
        <v>45.700000000000017</v>
      </c>
    </row>
    <row r="583" spans="1:13">
      <c r="A583" s="3">
        <v>44796</v>
      </c>
      <c r="B583" s="422">
        <v>25368</v>
      </c>
      <c r="C583" s="422" t="s">
        <v>22</v>
      </c>
      <c r="D583" t="s">
        <v>15</v>
      </c>
      <c r="F583" s="2">
        <v>5</v>
      </c>
      <c r="G583" s="2">
        <f t="shared" si="8"/>
        <v>40.700000000000017</v>
      </c>
    </row>
    <row r="584" spans="1:13">
      <c r="A584" s="3">
        <v>44796</v>
      </c>
      <c r="B584" s="422">
        <v>25371</v>
      </c>
      <c r="C584" s="422" t="s">
        <v>22</v>
      </c>
      <c r="D584" t="s">
        <v>12</v>
      </c>
      <c r="F584" s="2">
        <v>31</v>
      </c>
      <c r="G584" s="2">
        <f t="shared" si="8"/>
        <v>9.7000000000000171</v>
      </c>
    </row>
    <row r="585" spans="1:13">
      <c r="A585" s="3">
        <v>44796</v>
      </c>
      <c r="B585" s="422">
        <v>25371</v>
      </c>
      <c r="C585" s="422" t="s">
        <v>22</v>
      </c>
      <c r="D585" t="s">
        <v>13</v>
      </c>
      <c r="F585" s="2">
        <v>9.6999999999999993</v>
      </c>
      <c r="G585" s="2">
        <f t="shared" si="8"/>
        <v>1.7763568394002505E-14</v>
      </c>
    </row>
    <row r="586" spans="1:13">
      <c r="A586" s="31">
        <v>44804</v>
      </c>
      <c r="B586" s="421" t="s">
        <v>10</v>
      </c>
      <c r="C586" s="421" t="s">
        <v>23</v>
      </c>
      <c r="D586" t="s">
        <v>12</v>
      </c>
      <c r="E586" s="29">
        <v>31.2</v>
      </c>
      <c r="G586" s="2">
        <f t="shared" si="8"/>
        <v>31.200000000000017</v>
      </c>
    </row>
    <row r="587" spans="1:13">
      <c r="B587" s="422"/>
      <c r="C587" s="422"/>
      <c r="D587" t="s">
        <v>13</v>
      </c>
      <c r="E587" s="29">
        <v>7</v>
      </c>
      <c r="G587" s="2">
        <f t="shared" si="8"/>
        <v>38.200000000000017</v>
      </c>
      <c r="K587" s="440"/>
      <c r="L587" s="440"/>
      <c r="M587" s="440"/>
    </row>
    <row r="588" spans="1:13">
      <c r="B588" s="422"/>
      <c r="C588" s="422"/>
      <c r="D588" t="s">
        <v>14</v>
      </c>
      <c r="E588" s="29">
        <v>60</v>
      </c>
      <c r="G588" s="2">
        <f t="shared" si="8"/>
        <v>98.200000000000017</v>
      </c>
    </row>
    <row r="589" spans="1:13">
      <c r="B589" s="422"/>
      <c r="C589" s="422"/>
      <c r="D589" t="s">
        <v>15</v>
      </c>
      <c r="E589" s="29">
        <v>5</v>
      </c>
      <c r="G589" s="2">
        <f t="shared" si="8"/>
        <v>103.20000000000002</v>
      </c>
      <c r="K589" s="421"/>
      <c r="M589" s="2"/>
    </row>
    <row r="590" spans="1:13">
      <c r="B590" s="422"/>
      <c r="C590" s="422"/>
      <c r="D590" t="s">
        <v>45</v>
      </c>
      <c r="E590" s="29">
        <v>10</v>
      </c>
      <c r="G590" s="2">
        <f t="shared" si="8"/>
        <v>113.20000000000002</v>
      </c>
      <c r="K590" s="422"/>
      <c r="M590" s="2"/>
    </row>
    <row r="591" spans="1:13">
      <c r="A591" s="3">
        <v>44897</v>
      </c>
      <c r="B591" s="422" t="s">
        <v>451</v>
      </c>
      <c r="C591" s="422" t="s">
        <v>23</v>
      </c>
      <c r="D591" t="s">
        <v>12</v>
      </c>
      <c r="E591" s="29"/>
      <c r="F591" s="2">
        <v>31.2</v>
      </c>
      <c r="G591" s="2">
        <f t="shared" si="8"/>
        <v>82.000000000000014</v>
      </c>
      <c r="K591" s="422"/>
      <c r="M591" s="2"/>
    </row>
    <row r="592" spans="1:13">
      <c r="A592" s="3">
        <v>44897</v>
      </c>
      <c r="B592" s="422" t="s">
        <v>451</v>
      </c>
      <c r="C592" s="422" t="s">
        <v>23</v>
      </c>
      <c r="D592" t="s">
        <v>13</v>
      </c>
      <c r="E592" s="29"/>
      <c r="F592" s="2">
        <v>7</v>
      </c>
      <c r="G592" s="2">
        <f t="shared" si="8"/>
        <v>75.000000000000014</v>
      </c>
      <c r="K592" s="422"/>
      <c r="M592" s="2"/>
    </row>
    <row r="593" spans="1:14">
      <c r="A593" s="3">
        <v>44992</v>
      </c>
      <c r="B593" s="422">
        <v>26558</v>
      </c>
      <c r="C593" s="422" t="s">
        <v>23</v>
      </c>
      <c r="D593" t="s">
        <v>14</v>
      </c>
      <c r="E593" s="29"/>
      <c r="F593" s="2">
        <v>60</v>
      </c>
      <c r="G593" s="2">
        <f t="shared" si="8"/>
        <v>15.000000000000014</v>
      </c>
      <c r="K593" s="422"/>
      <c r="M593" s="2"/>
    </row>
    <row r="594" spans="1:14">
      <c r="A594" s="3">
        <v>44992</v>
      </c>
      <c r="B594" s="422">
        <v>26558</v>
      </c>
      <c r="C594" s="422" t="s">
        <v>23</v>
      </c>
      <c r="D594" t="s">
        <v>15</v>
      </c>
      <c r="E594" s="29"/>
      <c r="F594" s="2">
        <v>5</v>
      </c>
      <c r="G594" s="2">
        <f t="shared" si="8"/>
        <v>10.000000000000014</v>
      </c>
      <c r="K594" s="422"/>
      <c r="M594" s="2"/>
    </row>
    <row r="595" spans="1:14">
      <c r="A595" s="3">
        <v>44992</v>
      </c>
      <c r="B595" s="422">
        <v>26558</v>
      </c>
      <c r="C595" s="422" t="s">
        <v>23</v>
      </c>
      <c r="D595" t="s">
        <v>45</v>
      </c>
      <c r="E595" s="29"/>
      <c r="F595" s="2">
        <v>10</v>
      </c>
      <c r="G595" s="2">
        <f t="shared" si="8"/>
        <v>1.4210854715202004E-14</v>
      </c>
      <c r="K595" s="422"/>
      <c r="M595" s="2"/>
    </row>
    <row r="596" spans="1:14">
      <c r="A596" s="31">
        <v>44834</v>
      </c>
      <c r="B596" s="421" t="s">
        <v>10</v>
      </c>
      <c r="C596" s="421" t="s">
        <v>41</v>
      </c>
      <c r="D596" t="s">
        <v>12</v>
      </c>
      <c r="E596" s="29">
        <v>27.6</v>
      </c>
      <c r="G596" s="2">
        <f t="shared" si="8"/>
        <v>27.600000000000016</v>
      </c>
      <c r="K596" s="422"/>
      <c r="M596" s="2"/>
    </row>
    <row r="597" spans="1:14">
      <c r="B597" s="422"/>
      <c r="C597" s="422"/>
      <c r="D597" t="s">
        <v>13</v>
      </c>
      <c r="E597" s="29">
        <v>8.1999999999999993</v>
      </c>
      <c r="G597" s="2">
        <f t="shared" si="8"/>
        <v>35.800000000000011</v>
      </c>
      <c r="J597" s="421"/>
      <c r="L597" s="2"/>
      <c r="M597" s="2"/>
    </row>
    <row r="598" spans="1:14">
      <c r="B598" s="422"/>
      <c r="C598" s="422"/>
      <c r="D598" t="s">
        <v>14</v>
      </c>
      <c r="E598" s="29">
        <v>60</v>
      </c>
      <c r="G598" s="2">
        <f t="shared" si="8"/>
        <v>95.800000000000011</v>
      </c>
      <c r="J598" s="422"/>
      <c r="K598" s="421"/>
      <c r="M598" s="2"/>
    </row>
    <row r="599" spans="1:14">
      <c r="B599" s="422"/>
      <c r="C599" s="422"/>
      <c r="D599" t="s">
        <v>15</v>
      </c>
      <c r="E599" s="29">
        <v>5</v>
      </c>
      <c r="G599" s="2">
        <f t="shared" si="8"/>
        <v>100.80000000000001</v>
      </c>
      <c r="J599" s="421"/>
      <c r="M599" s="2"/>
    </row>
    <row r="600" spans="1:14">
      <c r="A600" s="3">
        <v>44897</v>
      </c>
      <c r="B600" s="422" t="s">
        <v>451</v>
      </c>
      <c r="C600" s="422" t="s">
        <v>41</v>
      </c>
      <c r="D600" t="s">
        <v>12</v>
      </c>
      <c r="E600" s="29"/>
      <c r="F600" s="2">
        <v>27.6</v>
      </c>
      <c r="G600" s="2">
        <f t="shared" si="8"/>
        <v>73.200000000000017</v>
      </c>
      <c r="J600" s="421"/>
      <c r="M600" s="2"/>
    </row>
    <row r="601" spans="1:14">
      <c r="A601" s="3">
        <v>44897</v>
      </c>
      <c r="B601" s="422" t="s">
        <v>451</v>
      </c>
      <c r="C601" s="422" t="s">
        <v>41</v>
      </c>
      <c r="D601" t="s">
        <v>13</v>
      </c>
      <c r="E601" s="29"/>
      <c r="F601" s="2">
        <v>8.1999999999999993</v>
      </c>
      <c r="G601" s="2">
        <f t="shared" si="8"/>
        <v>65.000000000000014</v>
      </c>
      <c r="H601" s="440"/>
      <c r="I601" s="440"/>
      <c r="J601" s="440"/>
      <c r="K601" s="421"/>
      <c r="M601" s="2"/>
    </row>
    <row r="602" spans="1:14">
      <c r="A602" s="3">
        <v>44992</v>
      </c>
      <c r="B602" s="422">
        <v>26558</v>
      </c>
      <c r="C602" s="422" t="s">
        <v>41</v>
      </c>
      <c r="D602" t="s">
        <v>14</v>
      </c>
      <c r="E602" s="29"/>
      <c r="F602" s="2">
        <v>60</v>
      </c>
      <c r="G602" s="2">
        <f t="shared" si="8"/>
        <v>5.0000000000000142</v>
      </c>
      <c r="H602" s="422"/>
      <c r="I602" s="422"/>
      <c r="J602" s="422"/>
      <c r="K602" s="421"/>
      <c r="M602" s="2"/>
    </row>
    <row r="603" spans="1:14">
      <c r="A603" s="3">
        <v>44992</v>
      </c>
      <c r="B603" s="422">
        <v>26558</v>
      </c>
      <c r="C603" s="422" t="s">
        <v>41</v>
      </c>
      <c r="D603" t="s">
        <v>15</v>
      </c>
      <c r="E603" s="29"/>
      <c r="F603" s="2">
        <v>5</v>
      </c>
      <c r="G603" s="2">
        <f t="shared" si="8"/>
        <v>1.4210854715202004E-14</v>
      </c>
      <c r="H603" s="422"/>
      <c r="I603" s="422"/>
      <c r="J603" s="422"/>
      <c r="K603" s="421"/>
      <c r="M603" s="2"/>
    </row>
    <row r="604" spans="1:14">
      <c r="A604" s="31">
        <v>44834</v>
      </c>
      <c r="B604" s="421" t="s">
        <v>10</v>
      </c>
      <c r="C604" s="421" t="s">
        <v>25</v>
      </c>
      <c r="D604" t="s">
        <v>12</v>
      </c>
      <c r="E604" s="29">
        <v>27.6</v>
      </c>
      <c r="G604" s="2">
        <f t="shared" si="8"/>
        <v>27.600000000000016</v>
      </c>
      <c r="J604" s="422"/>
      <c r="M604" s="2"/>
    </row>
    <row r="605" spans="1:14">
      <c r="B605" s="422"/>
      <c r="C605" s="422"/>
      <c r="D605" t="s">
        <v>13</v>
      </c>
      <c r="E605" s="29">
        <v>4.9000000000000004</v>
      </c>
      <c r="G605" s="2">
        <f t="shared" si="8"/>
        <v>32.500000000000014</v>
      </c>
      <c r="H605" s="421"/>
      <c r="J605" s="2"/>
      <c r="K605" s="421"/>
      <c r="M605" s="2"/>
    </row>
    <row r="606" spans="1:14">
      <c r="B606" s="422"/>
      <c r="C606" s="422"/>
      <c r="D606" t="s">
        <v>14</v>
      </c>
      <c r="E606" s="29">
        <v>60</v>
      </c>
      <c r="G606" s="2">
        <f t="shared" si="8"/>
        <v>92.500000000000014</v>
      </c>
      <c r="J606" s="2"/>
      <c r="M606" s="2"/>
    </row>
    <row r="607" spans="1:14">
      <c r="B607" s="422"/>
      <c r="C607" s="422"/>
      <c r="D607" t="s">
        <v>15</v>
      </c>
      <c r="E607" s="29">
        <v>5</v>
      </c>
      <c r="G607" s="2">
        <f t="shared" si="8"/>
        <v>97.500000000000014</v>
      </c>
      <c r="J607" s="2"/>
      <c r="K607" s="421"/>
      <c r="N607" s="2"/>
    </row>
    <row r="608" spans="1:14">
      <c r="A608" s="3">
        <v>44897</v>
      </c>
      <c r="B608" s="422" t="s">
        <v>451</v>
      </c>
      <c r="C608" s="422" t="s">
        <v>25</v>
      </c>
      <c r="D608" t="s">
        <v>12</v>
      </c>
      <c r="E608" s="29"/>
      <c r="F608" s="2">
        <v>27.6</v>
      </c>
      <c r="G608" s="2">
        <f t="shared" si="8"/>
        <v>69.900000000000006</v>
      </c>
      <c r="H608" s="421"/>
      <c r="J608" s="2"/>
      <c r="K608" s="422"/>
      <c r="N608" s="2"/>
    </row>
    <row r="609" spans="1:14">
      <c r="A609" s="3">
        <v>44897</v>
      </c>
      <c r="B609" s="422" t="s">
        <v>451</v>
      </c>
      <c r="C609" s="422" t="s">
        <v>25</v>
      </c>
      <c r="D609" t="s">
        <v>13</v>
      </c>
      <c r="E609" s="29"/>
      <c r="F609" s="2">
        <v>4.9000000000000004</v>
      </c>
      <c r="G609" s="2">
        <f t="shared" si="8"/>
        <v>65</v>
      </c>
      <c r="J609" s="2"/>
      <c r="K609" s="422"/>
      <c r="M609" s="2"/>
    </row>
    <row r="610" spans="1:14">
      <c r="A610" s="3">
        <v>44992</v>
      </c>
      <c r="B610" s="422">
        <v>26558</v>
      </c>
      <c r="C610" s="422" t="s">
        <v>25</v>
      </c>
      <c r="D610" t="s">
        <v>14</v>
      </c>
      <c r="E610" s="29"/>
      <c r="F610" s="2">
        <v>60</v>
      </c>
      <c r="G610" s="2">
        <f t="shared" si="8"/>
        <v>5</v>
      </c>
      <c r="J610" s="2"/>
      <c r="K610" s="422"/>
      <c r="M610" s="2"/>
    </row>
    <row r="611" spans="1:14">
      <c r="A611" s="3">
        <v>44992</v>
      </c>
      <c r="B611" s="422">
        <v>26558</v>
      </c>
      <c r="C611" s="422" t="s">
        <v>25</v>
      </c>
      <c r="D611" t="s">
        <v>15</v>
      </c>
      <c r="E611" s="29"/>
      <c r="F611" s="2">
        <v>5</v>
      </c>
      <c r="G611" s="2">
        <f t="shared" si="8"/>
        <v>0</v>
      </c>
      <c r="J611" s="2"/>
      <c r="K611" s="422"/>
      <c r="M611" s="2"/>
    </row>
    <row r="612" spans="1:14">
      <c r="A612" s="81">
        <v>44895</v>
      </c>
      <c r="B612" s="421" t="s">
        <v>10</v>
      </c>
      <c r="C612" s="421" t="s">
        <v>26</v>
      </c>
      <c r="D612" t="s">
        <v>12</v>
      </c>
      <c r="E612" s="29">
        <v>30.8</v>
      </c>
      <c r="G612" s="2">
        <f t="shared" si="8"/>
        <v>30.8</v>
      </c>
      <c r="H612" s="421"/>
      <c r="J612" s="2"/>
      <c r="K612" s="422"/>
      <c r="M612" s="2"/>
    </row>
    <row r="613" spans="1:14">
      <c r="A613" s="70"/>
      <c r="B613" s="422"/>
      <c r="C613" s="422"/>
      <c r="D613" t="s">
        <v>13</v>
      </c>
      <c r="E613" s="29">
        <v>6.3</v>
      </c>
      <c r="G613" s="2">
        <f t="shared" si="8"/>
        <v>37.1</v>
      </c>
      <c r="J613" s="2"/>
      <c r="K613" s="421"/>
      <c r="N613" s="2"/>
    </row>
    <row r="614" spans="1:14">
      <c r="A614" s="70"/>
      <c r="B614" s="422"/>
      <c r="C614" s="422"/>
      <c r="D614" t="s">
        <v>14</v>
      </c>
      <c r="E614" s="29">
        <v>60</v>
      </c>
      <c r="G614" s="2">
        <f t="shared" si="8"/>
        <v>97.1</v>
      </c>
      <c r="H614" s="421"/>
      <c r="J614" s="2"/>
      <c r="K614" s="422"/>
      <c r="N614" s="2"/>
    </row>
    <row r="615" spans="1:14">
      <c r="A615" s="70"/>
      <c r="B615" s="422"/>
      <c r="C615" s="422"/>
      <c r="D615" t="s">
        <v>15</v>
      </c>
      <c r="E615" s="29">
        <v>5</v>
      </c>
      <c r="G615" s="2">
        <f t="shared" si="8"/>
        <v>102.1</v>
      </c>
      <c r="J615" s="2"/>
      <c r="K615" s="422"/>
      <c r="M615" s="2"/>
    </row>
    <row r="616" spans="1:14">
      <c r="A616" s="70">
        <v>44958</v>
      </c>
      <c r="B616" s="422" t="s">
        <v>452</v>
      </c>
      <c r="C616" s="422" t="s">
        <v>26</v>
      </c>
      <c r="D616" t="s">
        <v>12</v>
      </c>
      <c r="E616" s="29"/>
      <c r="F616" s="2">
        <v>30.8</v>
      </c>
      <c r="G616" s="2">
        <f t="shared" si="8"/>
        <v>71.3</v>
      </c>
      <c r="H616" s="421"/>
      <c r="J616" s="2"/>
      <c r="K616" s="422"/>
      <c r="M616" s="2"/>
    </row>
    <row r="617" spans="1:14">
      <c r="A617" s="70">
        <v>44958</v>
      </c>
      <c r="B617" s="422" t="s">
        <v>452</v>
      </c>
      <c r="C617" s="422" t="s">
        <v>26</v>
      </c>
      <c r="D617" t="s">
        <v>13</v>
      </c>
      <c r="E617" s="29"/>
      <c r="F617" s="2">
        <v>6.3</v>
      </c>
      <c r="G617" s="2">
        <f t="shared" ref="G617:G688" si="9">+G616+E617-F617</f>
        <v>65</v>
      </c>
      <c r="J617" s="2"/>
      <c r="K617" s="422"/>
      <c r="M617" s="2"/>
    </row>
    <row r="618" spans="1:14">
      <c r="A618" s="3">
        <v>44992</v>
      </c>
      <c r="B618" s="422">
        <v>26558</v>
      </c>
      <c r="C618" s="422" t="s">
        <v>26</v>
      </c>
      <c r="D618" t="s">
        <v>14</v>
      </c>
      <c r="E618" s="29"/>
      <c r="F618" s="2">
        <v>60</v>
      </c>
      <c r="G618" s="2">
        <f t="shared" si="9"/>
        <v>5</v>
      </c>
      <c r="J618" s="2"/>
      <c r="K618" s="422"/>
      <c r="M618" s="2"/>
    </row>
    <row r="619" spans="1:14">
      <c r="A619" s="3">
        <v>44992</v>
      </c>
      <c r="B619" s="422">
        <v>26558</v>
      </c>
      <c r="C619" s="422" t="s">
        <v>26</v>
      </c>
      <c r="D619" t="s">
        <v>15</v>
      </c>
      <c r="E619" s="29"/>
      <c r="F619" s="2">
        <v>5</v>
      </c>
      <c r="G619" s="2">
        <f t="shared" si="9"/>
        <v>0</v>
      </c>
      <c r="J619" s="2"/>
      <c r="K619" s="422"/>
      <c r="M619" s="2"/>
    </row>
    <row r="620" spans="1:14">
      <c r="A620" s="81">
        <v>44926</v>
      </c>
      <c r="B620" s="421" t="s">
        <v>10</v>
      </c>
      <c r="C620" s="421" t="s">
        <v>27</v>
      </c>
      <c r="D620" t="s">
        <v>12</v>
      </c>
      <c r="E620" s="29">
        <v>35.200000000000003</v>
      </c>
      <c r="G620" s="2">
        <f t="shared" si="9"/>
        <v>35.200000000000003</v>
      </c>
      <c r="H620" s="421"/>
      <c r="K620" s="422"/>
      <c r="M620" s="2"/>
    </row>
    <row r="621" spans="1:14">
      <c r="A621" s="70"/>
      <c r="B621" s="422"/>
      <c r="C621" s="422"/>
      <c r="D621" t="s">
        <v>13</v>
      </c>
      <c r="E621" s="29">
        <v>5.7</v>
      </c>
      <c r="G621" s="2">
        <f t="shared" si="9"/>
        <v>40.900000000000006</v>
      </c>
      <c r="H621" s="422"/>
      <c r="J621" s="2"/>
    </row>
    <row r="622" spans="1:14">
      <c r="A622" s="70"/>
      <c r="B622" s="422"/>
      <c r="C622" s="422"/>
      <c r="D622" t="s">
        <v>14</v>
      </c>
      <c r="E622" s="29">
        <v>60</v>
      </c>
      <c r="G622" s="2">
        <f t="shared" si="9"/>
        <v>100.9</v>
      </c>
      <c r="H622" s="422"/>
      <c r="J622" s="2"/>
      <c r="M622" s="5"/>
      <c r="N622" s="5"/>
    </row>
    <row r="623" spans="1:14">
      <c r="A623" s="70"/>
      <c r="B623" s="422"/>
      <c r="C623" s="422"/>
      <c r="D623" t="s">
        <v>15</v>
      </c>
      <c r="E623" s="29">
        <v>5</v>
      </c>
      <c r="G623" s="2">
        <f t="shared" si="9"/>
        <v>105.9</v>
      </c>
      <c r="H623" s="422"/>
      <c r="J623" s="2"/>
    </row>
    <row r="624" spans="1:14">
      <c r="A624" s="70">
        <v>44958</v>
      </c>
      <c r="B624" s="422" t="s">
        <v>452</v>
      </c>
      <c r="C624" s="422" t="s">
        <v>27</v>
      </c>
      <c r="D624" t="s">
        <v>12</v>
      </c>
      <c r="F624" s="2">
        <v>35.200000000000003</v>
      </c>
      <c r="G624" s="2">
        <f t="shared" si="9"/>
        <v>70.7</v>
      </c>
      <c r="H624" s="421"/>
      <c r="J624" s="2"/>
    </row>
    <row r="625" spans="1:10">
      <c r="A625" s="70">
        <v>44958</v>
      </c>
      <c r="B625" s="422" t="s">
        <v>452</v>
      </c>
      <c r="C625" s="422" t="s">
        <v>27</v>
      </c>
      <c r="D625" t="s">
        <v>13</v>
      </c>
      <c r="E625" s="29"/>
      <c r="F625" s="2">
        <v>5.7</v>
      </c>
      <c r="G625" s="2">
        <f t="shared" si="9"/>
        <v>65</v>
      </c>
      <c r="J625" s="2"/>
    </row>
    <row r="626" spans="1:10">
      <c r="A626" s="3">
        <v>44992</v>
      </c>
      <c r="B626" s="422">
        <v>26558</v>
      </c>
      <c r="C626" s="422" t="s">
        <v>27</v>
      </c>
      <c r="D626" t="s">
        <v>14</v>
      </c>
      <c r="E626" s="29"/>
      <c r="F626" s="2">
        <v>60</v>
      </c>
      <c r="G626" s="2">
        <f t="shared" si="9"/>
        <v>5</v>
      </c>
      <c r="J626" s="2"/>
    </row>
    <row r="627" spans="1:10">
      <c r="A627" s="3">
        <v>44992</v>
      </c>
      <c r="B627" s="422">
        <v>26558</v>
      </c>
      <c r="C627" s="422" t="s">
        <v>27</v>
      </c>
      <c r="D627" t="s">
        <v>15</v>
      </c>
      <c r="E627" s="29"/>
      <c r="F627" s="2">
        <v>5</v>
      </c>
      <c r="G627" s="2">
        <f t="shared" si="9"/>
        <v>0</v>
      </c>
      <c r="J627" s="2"/>
    </row>
    <row r="628" spans="1:10">
      <c r="A628" s="81">
        <v>44926</v>
      </c>
      <c r="B628" s="421" t="s">
        <v>10</v>
      </c>
      <c r="C628" s="421" t="s">
        <v>11</v>
      </c>
      <c r="D628" t="s">
        <v>12</v>
      </c>
      <c r="E628" s="29">
        <v>31.8</v>
      </c>
      <c r="G628" s="2">
        <f t="shared" si="9"/>
        <v>31.8</v>
      </c>
      <c r="J628" s="5"/>
    </row>
    <row r="629" spans="1:10">
      <c r="A629" s="70"/>
      <c r="B629" s="422"/>
      <c r="C629" s="422"/>
      <c r="D629" t="s">
        <v>13</v>
      </c>
      <c r="E629" s="29">
        <v>4.8</v>
      </c>
      <c r="G629" s="2">
        <f t="shared" si="9"/>
        <v>36.6</v>
      </c>
    </row>
    <row r="630" spans="1:10">
      <c r="A630" s="70"/>
      <c r="B630" s="422"/>
      <c r="C630" s="422"/>
      <c r="D630" t="s">
        <v>14</v>
      </c>
      <c r="E630" s="29">
        <v>60</v>
      </c>
      <c r="G630" s="2">
        <f t="shared" si="9"/>
        <v>96.6</v>
      </c>
    </row>
    <row r="631" spans="1:10">
      <c r="A631" s="70"/>
      <c r="B631" s="422"/>
      <c r="C631" s="422"/>
      <c r="D631" t="s">
        <v>15</v>
      </c>
      <c r="E631" s="29">
        <v>5</v>
      </c>
      <c r="G631" s="2">
        <f t="shared" si="9"/>
        <v>101.6</v>
      </c>
    </row>
    <row r="632" spans="1:10">
      <c r="A632" s="3">
        <v>44992</v>
      </c>
      <c r="B632" s="422">
        <v>26558</v>
      </c>
      <c r="C632" s="422" t="s">
        <v>11</v>
      </c>
      <c r="D632" t="s">
        <v>12</v>
      </c>
      <c r="E632" s="29"/>
      <c r="F632" s="2">
        <v>31.8</v>
      </c>
      <c r="G632" s="2">
        <f t="shared" si="9"/>
        <v>69.8</v>
      </c>
    </row>
    <row r="633" spans="1:10">
      <c r="A633" s="3">
        <v>44992</v>
      </c>
      <c r="B633" s="422">
        <v>26558</v>
      </c>
      <c r="C633" s="422" t="s">
        <v>11</v>
      </c>
      <c r="D633" t="s">
        <v>13</v>
      </c>
      <c r="E633" s="29"/>
      <c r="F633" s="2">
        <v>4.8</v>
      </c>
      <c r="G633" s="2">
        <f t="shared" si="9"/>
        <v>65</v>
      </c>
    </row>
    <row r="634" spans="1:10">
      <c r="A634" s="70">
        <v>44992</v>
      </c>
      <c r="B634" s="422">
        <v>26559</v>
      </c>
      <c r="C634" s="422" t="s">
        <v>11</v>
      </c>
      <c r="D634" t="s">
        <v>14</v>
      </c>
      <c r="E634" s="29"/>
      <c r="F634" s="2">
        <v>60</v>
      </c>
      <c r="G634" s="2">
        <f t="shared" si="9"/>
        <v>5</v>
      </c>
    </row>
    <row r="635" spans="1:10">
      <c r="A635" s="70">
        <v>44992</v>
      </c>
      <c r="B635" s="422">
        <v>26559</v>
      </c>
      <c r="C635" s="422" t="s">
        <v>11</v>
      </c>
      <c r="D635" t="s">
        <v>15</v>
      </c>
      <c r="E635" s="29"/>
      <c r="F635" s="2">
        <v>5</v>
      </c>
      <c r="G635" s="2">
        <f t="shared" si="9"/>
        <v>0</v>
      </c>
    </row>
    <row r="636" spans="1:10">
      <c r="A636" s="81">
        <v>44926</v>
      </c>
      <c r="B636" s="421" t="s">
        <v>10</v>
      </c>
      <c r="C636" s="421" t="s">
        <v>17</v>
      </c>
      <c r="D636" t="s">
        <v>12</v>
      </c>
      <c r="E636" s="29">
        <v>34.700000000000003</v>
      </c>
      <c r="G636" s="2">
        <f t="shared" si="9"/>
        <v>34.700000000000003</v>
      </c>
    </row>
    <row r="637" spans="1:10">
      <c r="A637" s="70"/>
      <c r="B637" s="422"/>
      <c r="C637" s="422"/>
      <c r="D637" t="s">
        <v>13</v>
      </c>
      <c r="E637" s="29">
        <v>1.2</v>
      </c>
      <c r="G637" s="2">
        <f t="shared" si="9"/>
        <v>35.900000000000006</v>
      </c>
    </row>
    <row r="638" spans="1:10">
      <c r="A638" s="70"/>
      <c r="B638" s="422"/>
      <c r="C638" s="422"/>
      <c r="D638" t="s">
        <v>14</v>
      </c>
      <c r="E638" s="29">
        <v>56</v>
      </c>
      <c r="G638" s="2">
        <f t="shared" si="9"/>
        <v>91.9</v>
      </c>
    </row>
    <row r="639" spans="1:10">
      <c r="A639" s="70"/>
      <c r="B639" s="422"/>
      <c r="C639" s="422"/>
      <c r="D639" t="s">
        <v>15</v>
      </c>
      <c r="E639" s="29">
        <v>5</v>
      </c>
      <c r="G639" s="2">
        <f t="shared" si="9"/>
        <v>96.9</v>
      </c>
    </row>
    <row r="640" spans="1:10">
      <c r="A640" s="70">
        <v>44992</v>
      </c>
      <c r="B640" s="422">
        <v>26559</v>
      </c>
      <c r="C640" s="422" t="s">
        <v>17</v>
      </c>
      <c r="D640" t="s">
        <v>14</v>
      </c>
      <c r="E640" s="29"/>
      <c r="F640" s="2">
        <v>56</v>
      </c>
      <c r="G640" s="2">
        <f t="shared" si="9"/>
        <v>40.900000000000006</v>
      </c>
    </row>
    <row r="641" spans="1:14">
      <c r="A641" s="70">
        <v>44992</v>
      </c>
      <c r="B641" s="422">
        <v>26559</v>
      </c>
      <c r="C641" s="422" t="s">
        <v>17</v>
      </c>
      <c r="D641" t="s">
        <v>15</v>
      </c>
      <c r="E641" s="29"/>
      <c r="F641" s="2">
        <v>5</v>
      </c>
      <c r="G641" s="2">
        <f t="shared" si="9"/>
        <v>35.900000000000006</v>
      </c>
    </row>
    <row r="642" spans="1:14">
      <c r="A642" s="70">
        <v>45008</v>
      </c>
      <c r="B642" s="422">
        <v>26628</v>
      </c>
      <c r="C642" s="422" t="s">
        <v>17</v>
      </c>
      <c r="D642" t="s">
        <v>12</v>
      </c>
      <c r="E642" s="29"/>
      <c r="F642" s="2">
        <v>34.700000000000003</v>
      </c>
      <c r="G642" s="2">
        <f t="shared" si="9"/>
        <v>1.2000000000000028</v>
      </c>
      <c r="K642" s="421" t="s">
        <v>18</v>
      </c>
      <c r="L642" t="s">
        <v>12</v>
      </c>
      <c r="M642" s="196">
        <v>38.1</v>
      </c>
    </row>
    <row r="643" spans="1:14">
      <c r="A643" s="70">
        <v>45008</v>
      </c>
      <c r="B643" s="422">
        <v>26628</v>
      </c>
      <c r="C643" s="422" t="s">
        <v>17</v>
      </c>
      <c r="D643" t="s">
        <v>13</v>
      </c>
      <c r="E643" s="29"/>
      <c r="F643" s="2">
        <v>1.2</v>
      </c>
      <c r="G643" s="2">
        <f t="shared" si="9"/>
        <v>2.886579864025407E-15</v>
      </c>
      <c r="K643" s="422"/>
      <c r="L643" t="s">
        <v>13</v>
      </c>
      <c r="M643" s="196">
        <v>1.3</v>
      </c>
    </row>
    <row r="644" spans="1:14">
      <c r="A644" s="81">
        <v>45016</v>
      </c>
      <c r="B644" s="421" t="s">
        <v>10</v>
      </c>
      <c r="C644" s="421" t="s">
        <v>18</v>
      </c>
      <c r="D644" t="s">
        <v>12</v>
      </c>
      <c r="E644" s="197">
        <v>38.1</v>
      </c>
      <c r="G644" s="2">
        <f t="shared" si="9"/>
        <v>38.1</v>
      </c>
      <c r="K644" s="422"/>
      <c r="L644" t="s">
        <v>14</v>
      </c>
      <c r="N644" s="196">
        <v>60</v>
      </c>
    </row>
    <row r="645" spans="1:14">
      <c r="A645" s="70"/>
      <c r="B645" s="422"/>
      <c r="C645" s="422"/>
      <c r="D645" t="s">
        <v>13</v>
      </c>
      <c r="E645" s="197">
        <v>1.3</v>
      </c>
      <c r="G645" s="2">
        <f t="shared" si="9"/>
        <v>39.4</v>
      </c>
      <c r="K645" s="422"/>
      <c r="L645" t="s">
        <v>15</v>
      </c>
      <c r="N645" s="196">
        <v>5</v>
      </c>
    </row>
    <row r="646" spans="1:14">
      <c r="A646" s="70"/>
      <c r="B646" s="422"/>
      <c r="C646" s="422"/>
      <c r="D646" t="s">
        <v>14</v>
      </c>
      <c r="E646" s="197">
        <v>60</v>
      </c>
      <c r="G646" s="2">
        <f t="shared" si="9"/>
        <v>99.4</v>
      </c>
      <c r="K646" s="421" t="s">
        <v>19</v>
      </c>
      <c r="L646" t="s">
        <v>12</v>
      </c>
      <c r="M646" s="207">
        <v>39.9</v>
      </c>
    </row>
    <row r="647" spans="1:14">
      <c r="A647" s="70"/>
      <c r="B647" s="422"/>
      <c r="C647" s="422"/>
      <c r="D647" t="s">
        <v>15</v>
      </c>
      <c r="E647" s="197">
        <v>5</v>
      </c>
      <c r="G647" s="2">
        <f t="shared" si="9"/>
        <v>104.4</v>
      </c>
      <c r="K647" s="422"/>
      <c r="L647" t="s">
        <v>13</v>
      </c>
      <c r="M647" s="207">
        <v>1.5</v>
      </c>
    </row>
    <row r="648" spans="1:14">
      <c r="A648" s="70">
        <v>45108</v>
      </c>
      <c r="B648" s="422">
        <v>27008</v>
      </c>
      <c r="C648" s="422" t="s">
        <v>18</v>
      </c>
      <c r="D648" t="s">
        <v>12</v>
      </c>
      <c r="E648" s="197"/>
      <c r="F648" s="2">
        <v>38.1</v>
      </c>
      <c r="G648" s="2">
        <f t="shared" si="9"/>
        <v>66.300000000000011</v>
      </c>
      <c r="K648" s="422"/>
      <c r="M648" s="207"/>
    </row>
    <row r="649" spans="1:14">
      <c r="A649" s="70">
        <v>45108</v>
      </c>
      <c r="B649" s="422">
        <v>27008</v>
      </c>
      <c r="C649" s="422" t="s">
        <v>18</v>
      </c>
      <c r="D649" t="s">
        <v>13</v>
      </c>
      <c r="E649" s="197"/>
      <c r="F649" s="2">
        <v>1.3</v>
      </c>
      <c r="G649" s="2">
        <f t="shared" si="9"/>
        <v>65.000000000000014</v>
      </c>
      <c r="K649" s="422"/>
      <c r="M649" s="207"/>
    </row>
    <row r="650" spans="1:14">
      <c r="A650" s="70">
        <v>45108</v>
      </c>
      <c r="B650" s="422">
        <v>27009</v>
      </c>
      <c r="C650" s="422" t="s">
        <v>18</v>
      </c>
      <c r="D650" t="s">
        <v>14</v>
      </c>
      <c r="E650" s="197"/>
      <c r="F650" s="2">
        <v>60</v>
      </c>
      <c r="G650" s="2">
        <f t="shared" si="9"/>
        <v>5.0000000000000142</v>
      </c>
      <c r="K650" s="422"/>
      <c r="M650" s="207"/>
    </row>
    <row r="651" spans="1:14">
      <c r="A651" s="70">
        <v>45108</v>
      </c>
      <c r="B651" s="422">
        <v>27009</v>
      </c>
      <c r="C651" s="422" t="s">
        <v>18</v>
      </c>
      <c r="D651" t="s">
        <v>15</v>
      </c>
      <c r="E651" s="197"/>
      <c r="F651" s="2">
        <v>5</v>
      </c>
      <c r="G651" s="2">
        <f t="shared" si="9"/>
        <v>1.4210854715202004E-14</v>
      </c>
      <c r="K651" s="422"/>
      <c r="M651" s="207"/>
    </row>
    <row r="652" spans="1:14">
      <c r="A652" s="81">
        <v>45046</v>
      </c>
      <c r="B652" s="421" t="s">
        <v>10</v>
      </c>
      <c r="C652" s="421" t="s">
        <v>19</v>
      </c>
      <c r="D652" t="s">
        <v>12</v>
      </c>
      <c r="E652" s="212">
        <v>39.9</v>
      </c>
      <c r="G652" s="2">
        <f t="shared" si="9"/>
        <v>39.900000000000013</v>
      </c>
      <c r="K652" s="422"/>
      <c r="L652" t="s">
        <v>14</v>
      </c>
      <c r="N652" s="207">
        <v>60</v>
      </c>
    </row>
    <row r="653" spans="1:14">
      <c r="A653" s="70"/>
      <c r="B653" s="422"/>
      <c r="C653" s="422"/>
      <c r="D653" t="s">
        <v>13</v>
      </c>
      <c r="E653" s="212">
        <v>1.5</v>
      </c>
      <c r="G653" s="2">
        <f t="shared" si="9"/>
        <v>41.400000000000013</v>
      </c>
      <c r="K653" s="422"/>
      <c r="L653" t="s">
        <v>15</v>
      </c>
      <c r="N653" s="207">
        <v>5</v>
      </c>
    </row>
    <row r="654" spans="1:14">
      <c r="A654" s="70"/>
      <c r="B654" s="422"/>
      <c r="C654" s="422"/>
      <c r="D654" t="s">
        <v>14</v>
      </c>
      <c r="E654" s="212">
        <v>60</v>
      </c>
      <c r="G654" s="2">
        <f t="shared" si="9"/>
        <v>101.4</v>
      </c>
      <c r="K654" s="421" t="s">
        <v>20</v>
      </c>
      <c r="L654" t="s">
        <v>12</v>
      </c>
      <c r="M654" s="2">
        <v>36.799999999999997</v>
      </c>
    </row>
    <row r="655" spans="1:14">
      <c r="A655" s="70"/>
      <c r="B655" s="422"/>
      <c r="C655" s="422"/>
      <c r="D655" t="s">
        <v>15</v>
      </c>
      <c r="E655" s="212">
        <v>5</v>
      </c>
      <c r="G655" s="2">
        <f t="shared" si="9"/>
        <v>106.4</v>
      </c>
      <c r="K655" s="422"/>
      <c r="L655" t="s">
        <v>13</v>
      </c>
      <c r="M655" s="2">
        <v>2.1</v>
      </c>
    </row>
    <row r="656" spans="1:14">
      <c r="A656" s="70">
        <v>45108</v>
      </c>
      <c r="B656" s="422">
        <v>27008</v>
      </c>
      <c r="C656" s="422" t="s">
        <v>19</v>
      </c>
      <c r="D656" t="s">
        <v>12</v>
      </c>
      <c r="E656" s="212"/>
      <c r="F656" s="2">
        <v>39.9</v>
      </c>
      <c r="G656" s="2">
        <f t="shared" si="9"/>
        <v>66.5</v>
      </c>
      <c r="K656" s="422"/>
      <c r="M656" s="2"/>
    </row>
    <row r="657" spans="1:16">
      <c r="A657" s="70">
        <v>45108</v>
      </c>
      <c r="B657" s="422">
        <v>27008</v>
      </c>
      <c r="C657" s="422" t="s">
        <v>19</v>
      </c>
      <c r="D657" t="s">
        <v>13</v>
      </c>
      <c r="E657" s="212"/>
      <c r="F657" s="2">
        <v>1.5</v>
      </c>
      <c r="G657" s="2">
        <f t="shared" si="9"/>
        <v>65</v>
      </c>
      <c r="K657" s="422"/>
      <c r="M657" s="2"/>
    </row>
    <row r="658" spans="1:16">
      <c r="A658" s="70">
        <v>45108</v>
      </c>
      <c r="B658" s="422">
        <v>27009</v>
      </c>
      <c r="C658" s="422" t="s">
        <v>19</v>
      </c>
      <c r="D658" t="s">
        <v>14</v>
      </c>
      <c r="E658" s="212"/>
      <c r="F658" s="2">
        <v>60</v>
      </c>
      <c r="G658" s="2">
        <f t="shared" si="9"/>
        <v>5</v>
      </c>
      <c r="K658" s="422"/>
      <c r="M658" s="2"/>
    </row>
    <row r="659" spans="1:16">
      <c r="A659" s="70">
        <v>45108</v>
      </c>
      <c r="B659" s="422">
        <v>27009</v>
      </c>
      <c r="C659" s="422" t="s">
        <v>19</v>
      </c>
      <c r="D659" t="s">
        <v>15</v>
      </c>
      <c r="E659" s="212"/>
      <c r="F659" s="2">
        <v>5</v>
      </c>
      <c r="G659" s="2">
        <f t="shared" si="9"/>
        <v>0</v>
      </c>
      <c r="K659" s="422"/>
      <c r="M659" s="2"/>
    </row>
    <row r="660" spans="1:16">
      <c r="A660" s="81">
        <v>45077</v>
      </c>
      <c r="B660" s="421" t="s">
        <v>10</v>
      </c>
      <c r="C660" s="421" t="s">
        <v>20</v>
      </c>
      <c r="D660" t="s">
        <v>12</v>
      </c>
      <c r="E660" s="29">
        <v>36.799999999999997</v>
      </c>
      <c r="G660" s="2">
        <f t="shared" si="9"/>
        <v>36.799999999999997</v>
      </c>
      <c r="K660" s="422"/>
      <c r="L660" t="s">
        <v>14</v>
      </c>
      <c r="N660" s="196">
        <v>60</v>
      </c>
    </row>
    <row r="661" spans="1:16">
      <c r="A661" s="70"/>
      <c r="B661" s="422"/>
      <c r="C661" s="422"/>
      <c r="D661" t="s">
        <v>13</v>
      </c>
      <c r="E661" s="29">
        <v>2.1</v>
      </c>
      <c r="G661" s="2">
        <f t="shared" si="9"/>
        <v>38.9</v>
      </c>
      <c r="K661" s="422"/>
      <c r="L661" t="s">
        <v>15</v>
      </c>
      <c r="N661" s="196">
        <v>5</v>
      </c>
    </row>
    <row r="662" spans="1:16">
      <c r="A662" s="70"/>
      <c r="B662" s="422"/>
      <c r="C662" s="422"/>
      <c r="D662" t="s">
        <v>14</v>
      </c>
      <c r="E662" s="197">
        <v>60</v>
      </c>
      <c r="G662" s="2">
        <f t="shared" si="9"/>
        <v>98.9</v>
      </c>
      <c r="K662" s="422"/>
      <c r="L662" t="s">
        <v>358</v>
      </c>
      <c r="N662" s="160">
        <v>10</v>
      </c>
    </row>
    <row r="663" spans="1:16">
      <c r="A663" s="70"/>
      <c r="B663" s="422"/>
      <c r="C663" s="422"/>
      <c r="D663" t="s">
        <v>15</v>
      </c>
      <c r="E663" s="197">
        <v>5</v>
      </c>
      <c r="G663" s="2">
        <f t="shared" si="9"/>
        <v>103.9</v>
      </c>
      <c r="M663" s="28">
        <f>SUM(M642:M662)</f>
        <v>119.69999999999999</v>
      </c>
      <c r="N663" s="28">
        <f>SUM(N642:N662)</f>
        <v>205</v>
      </c>
      <c r="O663" s="28">
        <f>N663+M663</f>
        <v>324.7</v>
      </c>
    </row>
    <row r="664" spans="1:16">
      <c r="B664" s="422"/>
      <c r="C664" s="422"/>
      <c r="D664" t="s">
        <v>358</v>
      </c>
      <c r="E664" s="247">
        <v>10</v>
      </c>
      <c r="G664" s="2">
        <f t="shared" si="9"/>
        <v>113.9</v>
      </c>
    </row>
    <row r="665" spans="1:16">
      <c r="A665" s="3">
        <v>45108</v>
      </c>
      <c r="B665" s="422">
        <v>27008</v>
      </c>
      <c r="C665" s="422" t="s">
        <v>20</v>
      </c>
      <c r="D665" t="s">
        <v>12</v>
      </c>
      <c r="F665" s="2">
        <v>36.799999999999997</v>
      </c>
      <c r="G665" s="2">
        <f t="shared" si="9"/>
        <v>77.100000000000009</v>
      </c>
    </row>
    <row r="666" spans="1:16">
      <c r="A666" s="3">
        <v>45108</v>
      </c>
      <c r="B666" s="422">
        <v>27008</v>
      </c>
      <c r="C666" s="422" t="s">
        <v>20</v>
      </c>
      <c r="D666" t="s">
        <v>13</v>
      </c>
      <c r="F666" s="2">
        <v>2.1</v>
      </c>
      <c r="G666" s="2">
        <f t="shared" si="9"/>
        <v>75.000000000000014</v>
      </c>
      <c r="P666" s="28">
        <f>400-O663</f>
        <v>75.300000000000011</v>
      </c>
    </row>
    <row r="667" spans="1:16">
      <c r="A667" s="3">
        <v>45108</v>
      </c>
      <c r="B667" s="422">
        <v>27009</v>
      </c>
      <c r="C667" s="422" t="s">
        <v>20</v>
      </c>
      <c r="D667" t="s">
        <v>14</v>
      </c>
      <c r="F667" s="2">
        <v>60</v>
      </c>
      <c r="G667" s="2">
        <f t="shared" si="9"/>
        <v>15.000000000000014</v>
      </c>
    </row>
    <row r="668" spans="1:16">
      <c r="A668" s="3">
        <v>45108</v>
      </c>
      <c r="B668" s="422">
        <v>27009</v>
      </c>
      <c r="C668" s="422" t="s">
        <v>20</v>
      </c>
      <c r="D668" t="s">
        <v>15</v>
      </c>
      <c r="F668" s="2">
        <v>5</v>
      </c>
      <c r="G668" s="2">
        <f t="shared" si="9"/>
        <v>10.000000000000014</v>
      </c>
    </row>
    <row r="669" spans="1:16">
      <c r="A669" s="3">
        <v>45108</v>
      </c>
      <c r="B669" s="422">
        <v>27009</v>
      </c>
      <c r="C669" s="422" t="s">
        <v>20</v>
      </c>
      <c r="D669" t="s">
        <v>358</v>
      </c>
      <c r="F669" s="2">
        <v>10</v>
      </c>
      <c r="G669" s="2">
        <f t="shared" si="9"/>
        <v>1.4210854715202004E-14</v>
      </c>
    </row>
    <row r="670" spans="1:16">
      <c r="A670" s="31">
        <v>45107</v>
      </c>
      <c r="B670" s="421" t="s">
        <v>10</v>
      </c>
      <c r="C670" s="421" t="s">
        <v>21</v>
      </c>
      <c r="D670" t="s">
        <v>12</v>
      </c>
      <c r="E670" s="29">
        <v>37.5</v>
      </c>
      <c r="G670" s="2">
        <f t="shared" si="9"/>
        <v>37.500000000000014</v>
      </c>
    </row>
    <row r="671" spans="1:16">
      <c r="B671" s="422"/>
      <c r="C671" s="422"/>
      <c r="D671" t="s">
        <v>13</v>
      </c>
      <c r="E671" s="29">
        <v>2</v>
      </c>
      <c r="G671" s="2">
        <f t="shared" si="9"/>
        <v>39.500000000000014</v>
      </c>
    </row>
    <row r="672" spans="1:16">
      <c r="B672" s="422"/>
      <c r="C672" s="422"/>
      <c r="D672" t="s">
        <v>14</v>
      </c>
      <c r="E672" s="29">
        <v>60</v>
      </c>
      <c r="G672" s="2">
        <f t="shared" si="9"/>
        <v>99.500000000000014</v>
      </c>
    </row>
    <row r="673" spans="1:13">
      <c r="B673" s="422"/>
      <c r="C673" s="422"/>
      <c r="D673" t="s">
        <v>15</v>
      </c>
      <c r="E673" s="29">
        <v>5</v>
      </c>
      <c r="G673" s="2">
        <f t="shared" si="9"/>
        <v>104.50000000000001</v>
      </c>
    </row>
    <row r="674" spans="1:13">
      <c r="A674" s="3">
        <v>45209</v>
      </c>
      <c r="B674" s="422">
        <v>27609</v>
      </c>
      <c r="C674" s="422" t="s">
        <v>21</v>
      </c>
      <c r="D674" t="s">
        <v>12</v>
      </c>
      <c r="E674" s="29"/>
      <c r="F674" s="2">
        <v>37.5</v>
      </c>
      <c r="G674" s="2">
        <f t="shared" si="9"/>
        <v>67.000000000000014</v>
      </c>
    </row>
    <row r="675" spans="1:13">
      <c r="A675" s="3">
        <v>45209</v>
      </c>
      <c r="B675" s="422">
        <v>27609</v>
      </c>
      <c r="C675" s="422" t="s">
        <v>21</v>
      </c>
      <c r="D675" t="s">
        <v>13</v>
      </c>
      <c r="E675" s="29"/>
      <c r="F675" s="2">
        <v>2</v>
      </c>
      <c r="G675" s="2">
        <f t="shared" si="9"/>
        <v>65.000000000000014</v>
      </c>
    </row>
    <row r="676" spans="1:13">
      <c r="A676" s="70">
        <v>45209</v>
      </c>
      <c r="B676" s="422">
        <v>27610</v>
      </c>
      <c r="C676" s="422" t="s">
        <v>21</v>
      </c>
      <c r="D676" t="s">
        <v>14</v>
      </c>
      <c r="E676" s="29"/>
      <c r="F676" s="2">
        <v>60</v>
      </c>
      <c r="G676" s="2">
        <f t="shared" si="9"/>
        <v>5.0000000000000142</v>
      </c>
    </row>
    <row r="677" spans="1:13">
      <c r="A677" s="70">
        <v>45209</v>
      </c>
      <c r="B677" s="422">
        <v>27610</v>
      </c>
      <c r="C677" s="422" t="s">
        <v>21</v>
      </c>
      <c r="D677" t="s">
        <v>15</v>
      </c>
      <c r="E677" s="29"/>
      <c r="F677" s="2">
        <v>5</v>
      </c>
      <c r="G677" s="2">
        <f t="shared" si="9"/>
        <v>1.4210854715202004E-14</v>
      </c>
    </row>
    <row r="678" spans="1:13">
      <c r="A678" s="81">
        <v>45138</v>
      </c>
      <c r="B678" s="421" t="s">
        <v>10</v>
      </c>
      <c r="C678" s="421" t="s">
        <v>22</v>
      </c>
      <c r="D678" t="s">
        <v>12</v>
      </c>
      <c r="E678" s="212">
        <v>35.4</v>
      </c>
      <c r="G678" s="2">
        <f t="shared" si="9"/>
        <v>35.400000000000013</v>
      </c>
    </row>
    <row r="679" spans="1:13">
      <c r="A679" s="70"/>
      <c r="B679" s="422"/>
      <c r="C679" s="422"/>
      <c r="D679" t="s">
        <v>13</v>
      </c>
      <c r="E679" s="212">
        <v>2</v>
      </c>
      <c r="G679" s="2">
        <f t="shared" si="9"/>
        <v>37.400000000000013</v>
      </c>
    </row>
    <row r="680" spans="1:13">
      <c r="A680" s="70"/>
      <c r="B680" s="422"/>
      <c r="C680" s="422"/>
      <c r="D680" t="s">
        <v>14</v>
      </c>
      <c r="E680" s="212">
        <v>60</v>
      </c>
      <c r="G680" s="2">
        <f t="shared" si="9"/>
        <v>97.4</v>
      </c>
      <c r="J680" s="421"/>
      <c r="L680" s="2"/>
    </row>
    <row r="681" spans="1:13">
      <c r="A681" s="70"/>
      <c r="B681" s="422"/>
      <c r="C681" s="422"/>
      <c r="D681" t="s">
        <v>15</v>
      </c>
      <c r="E681" s="212">
        <v>5</v>
      </c>
      <c r="G681" s="2">
        <f t="shared" si="9"/>
        <v>102.4</v>
      </c>
      <c r="J681" s="422"/>
      <c r="L681" s="2"/>
    </row>
    <row r="682" spans="1:13">
      <c r="A682" s="3">
        <v>45209</v>
      </c>
      <c r="B682" s="422">
        <v>27609</v>
      </c>
      <c r="C682" s="422" t="s">
        <v>22</v>
      </c>
      <c r="D682" t="s">
        <v>12</v>
      </c>
      <c r="E682" s="212"/>
      <c r="F682" s="207">
        <v>35.4</v>
      </c>
      <c r="G682" s="2">
        <f t="shared" si="9"/>
        <v>67</v>
      </c>
      <c r="J682" s="422"/>
      <c r="L682" s="2"/>
    </row>
    <row r="683" spans="1:13">
      <c r="A683" s="3">
        <v>45209</v>
      </c>
      <c r="B683" s="422">
        <v>27609</v>
      </c>
      <c r="C683" s="422" t="s">
        <v>22</v>
      </c>
      <c r="D683" t="s">
        <v>13</v>
      </c>
      <c r="E683" s="212"/>
      <c r="F683" s="207">
        <v>2</v>
      </c>
      <c r="G683" s="2">
        <f t="shared" si="9"/>
        <v>65</v>
      </c>
      <c r="J683" s="422"/>
      <c r="L683" s="2"/>
    </row>
    <row r="684" spans="1:13">
      <c r="A684" s="70">
        <v>45209</v>
      </c>
      <c r="B684" s="422">
        <v>27610</v>
      </c>
      <c r="C684" s="422" t="s">
        <v>22</v>
      </c>
      <c r="D684" t="s">
        <v>14</v>
      </c>
      <c r="E684" s="212"/>
      <c r="F684" s="2">
        <v>60</v>
      </c>
      <c r="G684" s="2">
        <f t="shared" si="9"/>
        <v>5</v>
      </c>
      <c r="J684" s="422"/>
      <c r="L684" s="2"/>
    </row>
    <row r="685" spans="1:13">
      <c r="A685" s="70">
        <v>45209</v>
      </c>
      <c r="B685" s="422">
        <v>27610</v>
      </c>
      <c r="C685" s="422" t="s">
        <v>22</v>
      </c>
      <c r="D685" t="s">
        <v>15</v>
      </c>
      <c r="E685" s="212"/>
      <c r="F685" s="2">
        <v>5</v>
      </c>
      <c r="G685" s="2">
        <f t="shared" si="9"/>
        <v>0</v>
      </c>
      <c r="J685" s="422"/>
      <c r="L685" s="2"/>
    </row>
    <row r="686" spans="1:13">
      <c r="A686" s="81">
        <v>45169</v>
      </c>
      <c r="B686" s="421" t="s">
        <v>10</v>
      </c>
      <c r="C686" s="421" t="s">
        <v>23</v>
      </c>
      <c r="D686" t="s">
        <v>12</v>
      </c>
      <c r="E686" s="212">
        <v>33.799999999999997</v>
      </c>
      <c r="G686" s="2">
        <f t="shared" si="9"/>
        <v>33.799999999999997</v>
      </c>
      <c r="J686" s="422"/>
      <c r="M686" s="2"/>
    </row>
    <row r="687" spans="1:13">
      <c r="A687" s="70"/>
      <c r="B687" s="422"/>
      <c r="C687" s="422"/>
      <c r="D687" t="s">
        <v>13</v>
      </c>
      <c r="E687" s="212">
        <v>2.2999999999999998</v>
      </c>
      <c r="G687" s="2">
        <f t="shared" si="9"/>
        <v>36.099999999999994</v>
      </c>
      <c r="J687" s="422"/>
      <c r="M687" s="2"/>
    </row>
    <row r="688" spans="1:13">
      <c r="A688" s="70"/>
      <c r="B688" s="422"/>
      <c r="C688" s="422"/>
      <c r="D688" t="s">
        <v>14</v>
      </c>
      <c r="E688" s="212">
        <v>60</v>
      </c>
      <c r="G688" s="2">
        <f t="shared" si="9"/>
        <v>96.1</v>
      </c>
      <c r="J688" s="421"/>
      <c r="L688" s="207"/>
    </row>
    <row r="689" spans="1:13">
      <c r="A689" s="70"/>
      <c r="B689" s="422"/>
      <c r="C689" s="422"/>
      <c r="D689" t="s">
        <v>15</v>
      </c>
      <c r="E689" s="212">
        <v>5</v>
      </c>
      <c r="G689" s="2">
        <f t="shared" ref="G689:G699" si="10">+G688+E689-F689</f>
        <v>101.1</v>
      </c>
      <c r="I689" s="440" t="s">
        <v>453</v>
      </c>
      <c r="J689" s="440"/>
      <c r="K689" s="440"/>
      <c r="L689" s="207"/>
    </row>
    <row r="690" spans="1:13">
      <c r="B690" s="422"/>
      <c r="C690" s="422"/>
      <c r="D690" t="s">
        <v>45</v>
      </c>
      <c r="E690" s="20">
        <v>15</v>
      </c>
      <c r="G690" s="2">
        <f t="shared" si="10"/>
        <v>116.1</v>
      </c>
      <c r="H690">
        <v>2023</v>
      </c>
      <c r="I690" s="421" t="s">
        <v>23</v>
      </c>
      <c r="J690" t="s">
        <v>14</v>
      </c>
      <c r="K690" s="207">
        <v>60</v>
      </c>
      <c r="M690" s="207"/>
    </row>
    <row r="691" spans="1:13">
      <c r="A691" s="3">
        <v>45209</v>
      </c>
      <c r="B691" s="422">
        <v>27609</v>
      </c>
      <c r="C691" s="422" t="s">
        <v>23</v>
      </c>
      <c r="D691" t="s">
        <v>12</v>
      </c>
      <c r="F691" s="207">
        <v>33.799999999999997</v>
      </c>
      <c r="G691" s="2">
        <f t="shared" si="10"/>
        <v>82.3</v>
      </c>
      <c r="J691" t="s">
        <v>15</v>
      </c>
      <c r="K691" s="207">
        <v>5</v>
      </c>
      <c r="M691" s="207"/>
    </row>
    <row r="692" spans="1:13">
      <c r="A692" s="3">
        <v>45209</v>
      </c>
      <c r="B692" s="422">
        <v>27609</v>
      </c>
      <c r="C692" s="422" t="s">
        <v>23</v>
      </c>
      <c r="D692" t="s">
        <v>13</v>
      </c>
      <c r="F692" s="207">
        <v>2.2999999999999998</v>
      </c>
      <c r="G692" s="2">
        <f t="shared" si="10"/>
        <v>80</v>
      </c>
      <c r="J692" t="s">
        <v>45</v>
      </c>
      <c r="K692">
        <v>15</v>
      </c>
      <c r="M692" s="207"/>
    </row>
    <row r="693" spans="1:13">
      <c r="A693" s="70">
        <v>45265</v>
      </c>
      <c r="B693" s="422">
        <v>27903</v>
      </c>
      <c r="C693" s="422" t="s">
        <v>23</v>
      </c>
      <c r="D693" t="s">
        <v>14</v>
      </c>
      <c r="F693" s="207">
        <v>60</v>
      </c>
      <c r="G693" s="2">
        <f t="shared" si="10"/>
        <v>20</v>
      </c>
      <c r="M693" s="207"/>
    </row>
    <row r="694" spans="1:13">
      <c r="A694" s="70">
        <v>45265</v>
      </c>
      <c r="B694" s="422">
        <v>27903</v>
      </c>
      <c r="C694" s="422" t="s">
        <v>23</v>
      </c>
      <c r="D694" t="s">
        <v>15</v>
      </c>
      <c r="F694" s="207">
        <v>5</v>
      </c>
      <c r="G694" s="2">
        <f t="shared" si="10"/>
        <v>15</v>
      </c>
      <c r="M694" s="207"/>
    </row>
    <row r="695" spans="1:13">
      <c r="A695" s="70">
        <v>45265</v>
      </c>
      <c r="B695" s="422">
        <v>27903</v>
      </c>
      <c r="C695" s="422" t="s">
        <v>23</v>
      </c>
      <c r="D695" t="s">
        <v>45</v>
      </c>
      <c r="F695">
        <v>15</v>
      </c>
      <c r="G695" s="2">
        <f t="shared" si="10"/>
        <v>0</v>
      </c>
      <c r="M695" s="207"/>
    </row>
    <row r="696" spans="1:13">
      <c r="A696" s="31">
        <v>45199</v>
      </c>
      <c r="B696" s="421" t="s">
        <v>10</v>
      </c>
      <c r="C696" s="421" t="s">
        <v>41</v>
      </c>
      <c r="D696" t="s">
        <v>12</v>
      </c>
      <c r="E696" s="212">
        <v>33.700000000000003</v>
      </c>
      <c r="G696" s="2">
        <f t="shared" si="10"/>
        <v>33.700000000000003</v>
      </c>
      <c r="I696" s="421" t="s">
        <v>41</v>
      </c>
      <c r="J696" t="s">
        <v>12</v>
      </c>
      <c r="L696" s="207">
        <v>33.700000000000003</v>
      </c>
      <c r="M696" s="207"/>
    </row>
    <row r="697" spans="1:13">
      <c r="A697" s="70"/>
      <c r="B697" s="422"/>
      <c r="C697" s="422"/>
      <c r="D697" t="s">
        <v>13</v>
      </c>
      <c r="E697" s="212">
        <v>2</v>
      </c>
      <c r="G697" s="2">
        <f t="shared" si="10"/>
        <v>35.700000000000003</v>
      </c>
      <c r="I697" s="422"/>
      <c r="J697" t="s">
        <v>13</v>
      </c>
      <c r="L697" s="207">
        <v>2</v>
      </c>
    </row>
    <row r="698" spans="1:13">
      <c r="A698" s="70"/>
      <c r="B698" s="422"/>
      <c r="C698" s="422"/>
      <c r="D698" t="s">
        <v>14</v>
      </c>
      <c r="E698" s="212">
        <v>60</v>
      </c>
      <c r="G698" s="2">
        <f t="shared" si="10"/>
        <v>95.7</v>
      </c>
      <c r="I698" s="422"/>
      <c r="J698" t="s">
        <v>14</v>
      </c>
      <c r="K698" s="207">
        <v>60</v>
      </c>
      <c r="L698" s="207"/>
    </row>
    <row r="699" spans="1:13">
      <c r="A699" s="70"/>
      <c r="B699" s="422"/>
      <c r="C699" s="422"/>
      <c r="D699" t="s">
        <v>15</v>
      </c>
      <c r="E699" s="212">
        <v>5</v>
      </c>
      <c r="G699" s="2">
        <f t="shared" si="10"/>
        <v>100.7</v>
      </c>
      <c r="I699" s="422"/>
      <c r="J699" t="s">
        <v>15</v>
      </c>
      <c r="K699" s="207">
        <v>5</v>
      </c>
      <c r="L699" s="207"/>
    </row>
    <row r="700" spans="1:13">
      <c r="A700" s="432"/>
      <c r="B700" s="422"/>
      <c r="C700" s="422"/>
      <c r="D700" t="s">
        <v>51</v>
      </c>
      <c r="E700" s="212">
        <v>10</v>
      </c>
      <c r="G700" s="2">
        <f>+G699+E700-F700</f>
        <v>110.7</v>
      </c>
      <c r="I700" s="422"/>
      <c r="J700" t="s">
        <v>51</v>
      </c>
      <c r="K700" s="207">
        <v>10</v>
      </c>
      <c r="L700" s="207"/>
    </row>
    <row r="701" spans="1:13">
      <c r="A701" s="432"/>
      <c r="B701" s="422"/>
      <c r="C701" s="422"/>
      <c r="D701" t="s">
        <v>52</v>
      </c>
      <c r="E701" s="212">
        <v>10</v>
      </c>
      <c r="G701" s="2">
        <f>+G700+E701-F701</f>
        <v>120.7</v>
      </c>
      <c r="I701" s="422"/>
      <c r="J701" t="s">
        <v>52</v>
      </c>
      <c r="K701" s="207">
        <v>10</v>
      </c>
    </row>
    <row r="702" spans="1:13">
      <c r="A702" s="70">
        <v>45265</v>
      </c>
      <c r="B702" s="422">
        <v>27902</v>
      </c>
      <c r="C702" s="422" t="s">
        <v>41</v>
      </c>
      <c r="D702" t="s">
        <v>12</v>
      </c>
      <c r="E702" s="212"/>
      <c r="F702" s="207">
        <v>33.700000000000003</v>
      </c>
      <c r="G702" s="2">
        <f t="shared" ref="G702:G709" si="11">+G701+E702-F702</f>
        <v>87</v>
      </c>
      <c r="I702" s="422"/>
      <c r="K702" s="207"/>
    </row>
    <row r="703" spans="1:13">
      <c r="A703" s="70">
        <v>45265</v>
      </c>
      <c r="B703" s="422">
        <v>27902</v>
      </c>
      <c r="C703" s="422" t="s">
        <v>41</v>
      </c>
      <c r="D703" t="s">
        <v>13</v>
      </c>
      <c r="E703" s="212"/>
      <c r="F703" s="207">
        <v>2</v>
      </c>
      <c r="G703" s="2">
        <f t="shared" si="11"/>
        <v>85</v>
      </c>
      <c r="I703" s="422"/>
      <c r="K703" s="207"/>
    </row>
    <row r="704" spans="1:13">
      <c r="A704" s="70">
        <v>45265</v>
      </c>
      <c r="B704" s="422">
        <v>27903</v>
      </c>
      <c r="C704" s="422" t="s">
        <v>41</v>
      </c>
      <c r="D704" t="s">
        <v>14</v>
      </c>
      <c r="E704" s="212"/>
      <c r="F704" s="207">
        <v>60</v>
      </c>
      <c r="G704" s="2">
        <f t="shared" si="11"/>
        <v>25</v>
      </c>
      <c r="I704" s="422"/>
      <c r="K704" s="207"/>
    </row>
    <row r="705" spans="1:15">
      <c r="A705" s="70">
        <v>45265</v>
      </c>
      <c r="B705" s="422">
        <v>27903</v>
      </c>
      <c r="C705" s="422" t="s">
        <v>41</v>
      </c>
      <c r="D705" t="s">
        <v>15</v>
      </c>
      <c r="E705" s="212"/>
      <c r="F705" s="207">
        <v>5</v>
      </c>
      <c r="G705" s="2">
        <f t="shared" si="11"/>
        <v>20</v>
      </c>
      <c r="I705" s="422"/>
      <c r="K705" s="207"/>
    </row>
    <row r="706" spans="1:15">
      <c r="A706" s="70">
        <v>45265</v>
      </c>
      <c r="B706" s="422">
        <v>27903</v>
      </c>
      <c r="C706" s="422" t="s">
        <v>41</v>
      </c>
      <c r="D706" t="s">
        <v>51</v>
      </c>
      <c r="E706" s="212"/>
      <c r="F706" s="207">
        <v>10</v>
      </c>
      <c r="G706" s="2">
        <f t="shared" si="11"/>
        <v>10</v>
      </c>
    </row>
    <row r="707" spans="1:15">
      <c r="A707" s="70">
        <v>45265</v>
      </c>
      <c r="B707" s="422">
        <v>27903</v>
      </c>
      <c r="C707" s="422" t="s">
        <v>41</v>
      </c>
      <c r="D707" t="s">
        <v>52</v>
      </c>
      <c r="E707" s="212"/>
      <c r="F707" s="207">
        <v>10</v>
      </c>
      <c r="G707" s="2">
        <f t="shared" si="11"/>
        <v>0</v>
      </c>
    </row>
    <row r="708" spans="1:15">
      <c r="A708" s="31">
        <v>45230</v>
      </c>
      <c r="B708" s="421" t="s">
        <v>10</v>
      </c>
      <c r="C708" s="421" t="s">
        <v>25</v>
      </c>
      <c r="D708" t="s">
        <v>12</v>
      </c>
      <c r="E708" s="20">
        <v>32.700000000000003</v>
      </c>
      <c r="G708" s="2">
        <f t="shared" si="11"/>
        <v>32.700000000000003</v>
      </c>
    </row>
    <row r="709" spans="1:15">
      <c r="B709" s="422"/>
      <c r="C709" s="422"/>
      <c r="D709" t="s">
        <v>13</v>
      </c>
      <c r="E709" s="20">
        <v>2</v>
      </c>
      <c r="G709" s="2">
        <f t="shared" si="11"/>
        <v>34.700000000000003</v>
      </c>
    </row>
    <row r="710" spans="1:15">
      <c r="B710" s="422"/>
      <c r="C710" s="422"/>
      <c r="D710" t="s">
        <v>14</v>
      </c>
      <c r="E710" s="212">
        <v>60</v>
      </c>
      <c r="G710" s="2">
        <f>+G709+E710-F710</f>
        <v>94.7</v>
      </c>
    </row>
    <row r="711" spans="1:15">
      <c r="B711" s="422"/>
      <c r="C711" s="422"/>
      <c r="D711" t="s">
        <v>15</v>
      </c>
      <c r="E711" s="212">
        <v>5</v>
      </c>
      <c r="G711" s="2">
        <f>+G710+E711-F711</f>
        <v>99.7</v>
      </c>
    </row>
    <row r="712" spans="1:15">
      <c r="A712" s="70">
        <v>45265</v>
      </c>
      <c r="B712" s="422">
        <v>27902</v>
      </c>
      <c r="C712" s="422" t="s">
        <v>25</v>
      </c>
      <c r="D712" t="s">
        <v>12</v>
      </c>
      <c r="E712" s="212"/>
      <c r="F712" s="20">
        <v>32.700000000000003</v>
      </c>
      <c r="G712" s="2">
        <f t="shared" ref="G712:G784" si="12">+G711+E712-F712</f>
        <v>67</v>
      </c>
    </row>
    <row r="713" spans="1:15">
      <c r="A713" s="70">
        <v>45265</v>
      </c>
      <c r="B713" s="422">
        <v>27902</v>
      </c>
      <c r="C713" s="422" t="s">
        <v>25</v>
      </c>
      <c r="D713" t="s">
        <v>13</v>
      </c>
      <c r="E713" s="212"/>
      <c r="F713" s="20">
        <v>2</v>
      </c>
      <c r="G713" s="2">
        <f t="shared" si="12"/>
        <v>65</v>
      </c>
    </row>
    <row r="714" spans="1:15">
      <c r="A714" s="70">
        <v>45265</v>
      </c>
      <c r="B714" s="422">
        <v>27903</v>
      </c>
      <c r="C714" s="422" t="s">
        <v>25</v>
      </c>
      <c r="D714" t="s">
        <v>14</v>
      </c>
      <c r="E714" s="212"/>
      <c r="F714" s="207">
        <v>60</v>
      </c>
      <c r="G714" s="2">
        <f t="shared" si="12"/>
        <v>5</v>
      </c>
    </row>
    <row r="715" spans="1:15">
      <c r="A715" s="70">
        <v>45265</v>
      </c>
      <c r="B715" s="422">
        <v>27903</v>
      </c>
      <c r="C715" s="422" t="s">
        <v>25</v>
      </c>
      <c r="D715" t="s">
        <v>15</v>
      </c>
      <c r="E715" s="212"/>
      <c r="F715" s="207">
        <v>5</v>
      </c>
      <c r="G715" s="2">
        <f t="shared" si="12"/>
        <v>0</v>
      </c>
      <c r="I715" s="422"/>
      <c r="K715" s="207"/>
      <c r="L715" s="207"/>
    </row>
    <row r="716" spans="1:15">
      <c r="A716" s="31">
        <v>45260</v>
      </c>
      <c r="B716" s="421" t="s">
        <v>10</v>
      </c>
      <c r="C716" s="421" t="s">
        <v>26</v>
      </c>
      <c r="D716" t="s">
        <v>12</v>
      </c>
      <c r="E716" s="20">
        <v>35.6</v>
      </c>
      <c r="G716" s="2">
        <f t="shared" si="12"/>
        <v>35.6</v>
      </c>
      <c r="K716" s="28"/>
      <c r="L716" s="5"/>
    </row>
    <row r="717" spans="1:15">
      <c r="B717" s="422"/>
      <c r="C717" s="422"/>
      <c r="D717" t="s">
        <v>13</v>
      </c>
      <c r="E717" s="20">
        <v>5</v>
      </c>
      <c r="G717" s="2">
        <f t="shared" si="12"/>
        <v>40.6</v>
      </c>
      <c r="L717" s="422"/>
      <c r="N717" s="207"/>
    </row>
    <row r="718" spans="1:15">
      <c r="B718" s="422"/>
      <c r="C718" s="422"/>
      <c r="D718" t="s">
        <v>14</v>
      </c>
      <c r="E718" s="20">
        <v>60</v>
      </c>
      <c r="G718" s="2">
        <f t="shared" si="12"/>
        <v>100.6</v>
      </c>
      <c r="K718" s="28"/>
      <c r="L718" s="422"/>
      <c r="N718" s="207"/>
    </row>
    <row r="719" spans="1:15">
      <c r="B719" s="422"/>
      <c r="C719" s="422"/>
      <c r="D719" t="s">
        <v>15</v>
      </c>
      <c r="E719" s="20">
        <v>5</v>
      </c>
      <c r="G719" s="2">
        <f t="shared" si="12"/>
        <v>105.6</v>
      </c>
      <c r="I719" s="421"/>
      <c r="K719" s="5"/>
      <c r="L719" s="421"/>
      <c r="O719" s="20"/>
    </row>
    <row r="720" spans="1:15">
      <c r="A720" s="70">
        <v>45265</v>
      </c>
      <c r="B720" s="422">
        <v>27903</v>
      </c>
      <c r="C720" s="422" t="s">
        <v>26</v>
      </c>
      <c r="D720" t="s">
        <v>14</v>
      </c>
      <c r="E720" s="212"/>
      <c r="F720" s="207">
        <v>60</v>
      </c>
      <c r="G720" s="2">
        <f t="shared" si="12"/>
        <v>45.599999999999994</v>
      </c>
      <c r="I720" s="422"/>
      <c r="K720" s="5"/>
      <c r="L720" s="422"/>
      <c r="O720" s="20"/>
    </row>
    <row r="721" spans="1:15">
      <c r="A721" s="70">
        <v>45265</v>
      </c>
      <c r="B721" s="422">
        <v>27903</v>
      </c>
      <c r="C721" s="422" t="s">
        <v>26</v>
      </c>
      <c r="D721" t="s">
        <v>15</v>
      </c>
      <c r="E721" s="212"/>
      <c r="F721" s="207">
        <v>5</v>
      </c>
      <c r="G721" s="2">
        <f t="shared" si="12"/>
        <v>40.599999999999994</v>
      </c>
      <c r="I721" s="421"/>
      <c r="K721" s="5"/>
      <c r="L721" s="422"/>
      <c r="N721" s="207"/>
      <c r="O721" s="207"/>
    </row>
    <row r="722" spans="1:15">
      <c r="A722" s="70">
        <v>45356</v>
      </c>
      <c r="B722" s="422">
        <v>28419</v>
      </c>
      <c r="C722" s="422" t="s">
        <v>26</v>
      </c>
      <c r="D722" t="s">
        <v>12</v>
      </c>
      <c r="E722" s="212"/>
      <c r="F722" s="5">
        <v>35.6</v>
      </c>
      <c r="G722" s="2">
        <f t="shared" si="12"/>
        <v>4.9999999999999929</v>
      </c>
      <c r="I722" s="421"/>
      <c r="K722" s="5"/>
      <c r="L722" s="422"/>
      <c r="N722" s="207"/>
      <c r="O722" s="207"/>
    </row>
    <row r="723" spans="1:15">
      <c r="A723" s="70">
        <v>45356</v>
      </c>
      <c r="B723" s="422">
        <v>28419</v>
      </c>
      <c r="C723" s="422" t="s">
        <v>26</v>
      </c>
      <c r="D723" t="s">
        <v>13</v>
      </c>
      <c r="E723" s="212"/>
      <c r="F723" s="5">
        <v>5</v>
      </c>
      <c r="G723" s="2">
        <f t="shared" si="12"/>
        <v>-7.1054273576010019E-15</v>
      </c>
      <c r="I723" s="421"/>
      <c r="K723" s="5"/>
      <c r="L723" s="422"/>
      <c r="N723" s="207"/>
      <c r="O723" s="207"/>
    </row>
    <row r="724" spans="1:15">
      <c r="A724" s="31">
        <v>45291</v>
      </c>
      <c r="B724" s="421" t="s">
        <v>10</v>
      </c>
      <c r="C724" s="421" t="s">
        <v>27</v>
      </c>
      <c r="D724" t="s">
        <v>12</v>
      </c>
      <c r="E724" s="20">
        <v>38</v>
      </c>
      <c r="G724" s="2">
        <f t="shared" si="12"/>
        <v>37.999999999999993</v>
      </c>
      <c r="K724" s="5"/>
      <c r="L724" s="422"/>
      <c r="N724" s="207"/>
      <c r="O724" s="207"/>
    </row>
    <row r="725" spans="1:15">
      <c r="B725" s="422"/>
      <c r="C725" s="422"/>
      <c r="D725" t="s">
        <v>13</v>
      </c>
      <c r="E725" s="20">
        <v>5</v>
      </c>
      <c r="G725" s="2">
        <f t="shared" si="12"/>
        <v>42.999999999999993</v>
      </c>
      <c r="K725" s="5"/>
      <c r="L725" s="422"/>
      <c r="N725" s="207"/>
      <c r="O725" s="207"/>
    </row>
    <row r="726" spans="1:15">
      <c r="B726" s="422"/>
      <c r="C726" s="422"/>
      <c r="D726" t="s">
        <v>14</v>
      </c>
      <c r="E726" s="20">
        <v>60</v>
      </c>
      <c r="G726" s="2">
        <f t="shared" si="12"/>
        <v>103</v>
      </c>
      <c r="L726" s="422"/>
      <c r="N726" s="207"/>
      <c r="O726" s="207"/>
    </row>
    <row r="727" spans="1:15">
      <c r="B727" s="422"/>
      <c r="C727" s="422"/>
      <c r="D727" t="s">
        <v>15</v>
      </c>
      <c r="E727" s="20">
        <v>5</v>
      </c>
      <c r="G727" s="2">
        <f t="shared" si="12"/>
        <v>108</v>
      </c>
      <c r="L727" s="422"/>
      <c r="N727" s="207"/>
      <c r="O727" s="207"/>
    </row>
    <row r="728" spans="1:15">
      <c r="A728" s="70">
        <v>45356</v>
      </c>
      <c r="B728" s="422">
        <v>28419</v>
      </c>
      <c r="C728" s="422" t="s">
        <v>27</v>
      </c>
      <c r="D728" t="s">
        <v>12</v>
      </c>
      <c r="F728" s="5">
        <v>38</v>
      </c>
      <c r="G728" s="2">
        <f t="shared" si="12"/>
        <v>70</v>
      </c>
      <c r="L728" s="422"/>
      <c r="N728" s="207"/>
      <c r="O728" s="207"/>
    </row>
    <row r="729" spans="1:15">
      <c r="A729" s="70">
        <v>45356</v>
      </c>
      <c r="B729" s="422">
        <v>28419</v>
      </c>
      <c r="C729" s="422" t="s">
        <v>27</v>
      </c>
      <c r="D729" t="s">
        <v>13</v>
      </c>
      <c r="F729" s="5">
        <v>5</v>
      </c>
      <c r="G729" s="2">
        <f t="shared" si="12"/>
        <v>65</v>
      </c>
      <c r="L729" s="422"/>
      <c r="N729" s="207"/>
      <c r="O729" s="207"/>
    </row>
    <row r="730" spans="1:15">
      <c r="A730" s="70">
        <v>45356</v>
      </c>
      <c r="B730" s="422">
        <v>28419</v>
      </c>
      <c r="C730" s="422" t="s">
        <v>27</v>
      </c>
      <c r="D730" t="s">
        <v>14</v>
      </c>
      <c r="F730" s="5">
        <v>60</v>
      </c>
      <c r="G730" s="2">
        <f t="shared" si="12"/>
        <v>5</v>
      </c>
      <c r="L730" s="422"/>
      <c r="N730" s="207"/>
      <c r="O730" s="207"/>
    </row>
    <row r="731" spans="1:15">
      <c r="A731" s="70">
        <v>45356</v>
      </c>
      <c r="B731" s="422">
        <v>28419</v>
      </c>
      <c r="C731" s="422" t="s">
        <v>27</v>
      </c>
      <c r="D731" t="s">
        <v>15</v>
      </c>
      <c r="F731" s="5">
        <v>5</v>
      </c>
      <c r="G731" s="2">
        <f t="shared" si="12"/>
        <v>0</v>
      </c>
      <c r="L731" s="422"/>
      <c r="N731" s="207"/>
      <c r="O731" s="207"/>
    </row>
    <row r="732" spans="1:15">
      <c r="A732" s="81">
        <v>45322</v>
      </c>
      <c r="B732" s="421" t="s">
        <v>10</v>
      </c>
      <c r="C732" s="421" t="s">
        <v>11</v>
      </c>
      <c r="D732" t="s">
        <v>12</v>
      </c>
      <c r="E732" s="20">
        <v>42.4</v>
      </c>
      <c r="F732" s="207"/>
      <c r="G732" s="2">
        <f t="shared" si="12"/>
        <v>42.4</v>
      </c>
    </row>
    <row r="733" spans="1:15">
      <c r="A733" s="70"/>
      <c r="B733" s="422"/>
      <c r="C733" s="422"/>
      <c r="D733" t="s">
        <v>13</v>
      </c>
      <c r="E733" s="20">
        <v>8.8000000000000007</v>
      </c>
      <c r="F733" s="207"/>
      <c r="G733" s="2">
        <f t="shared" si="12"/>
        <v>51.2</v>
      </c>
    </row>
    <row r="734" spans="1:15">
      <c r="A734" s="70"/>
      <c r="B734" s="422"/>
      <c r="C734" s="422"/>
      <c r="D734" t="s">
        <v>14</v>
      </c>
      <c r="E734" s="212">
        <v>60</v>
      </c>
      <c r="G734" s="2">
        <f t="shared" si="12"/>
        <v>111.2</v>
      </c>
    </row>
    <row r="735" spans="1:15">
      <c r="A735" s="70"/>
      <c r="B735" s="422"/>
      <c r="C735" s="422"/>
      <c r="D735" t="s">
        <v>15</v>
      </c>
      <c r="E735" s="212">
        <v>5</v>
      </c>
      <c r="G735" s="2">
        <f t="shared" si="12"/>
        <v>116.2</v>
      </c>
    </row>
    <row r="736" spans="1:15">
      <c r="A736" s="70">
        <v>45356</v>
      </c>
      <c r="B736" s="422">
        <v>28419</v>
      </c>
      <c r="C736" s="422" t="s">
        <v>11</v>
      </c>
      <c r="D736" t="s">
        <v>12</v>
      </c>
      <c r="F736" s="20">
        <v>42.4</v>
      </c>
      <c r="G736" s="2">
        <f t="shared" si="12"/>
        <v>73.800000000000011</v>
      </c>
    </row>
    <row r="737" spans="1:10">
      <c r="A737" s="70">
        <v>45356</v>
      </c>
      <c r="B737" s="422">
        <v>28419</v>
      </c>
      <c r="C737" s="422" t="s">
        <v>11</v>
      </c>
      <c r="D737" t="s">
        <v>13</v>
      </c>
      <c r="F737" s="20">
        <v>8.8000000000000007</v>
      </c>
      <c r="G737" s="2">
        <f t="shared" si="12"/>
        <v>65.000000000000014</v>
      </c>
    </row>
    <row r="738" spans="1:10">
      <c r="A738" s="70">
        <v>45356</v>
      </c>
      <c r="B738" s="422">
        <v>28419</v>
      </c>
      <c r="C738" s="422" t="s">
        <v>11</v>
      </c>
      <c r="D738" t="s">
        <v>14</v>
      </c>
      <c r="F738" s="207">
        <v>60</v>
      </c>
      <c r="G738" s="2">
        <f t="shared" si="12"/>
        <v>5.0000000000000142</v>
      </c>
    </row>
    <row r="739" spans="1:10">
      <c r="A739" s="70">
        <v>45356</v>
      </c>
      <c r="B739" s="422">
        <v>28419</v>
      </c>
      <c r="C739" s="422" t="s">
        <v>11</v>
      </c>
      <c r="D739" t="s">
        <v>15</v>
      </c>
      <c r="F739" s="207">
        <v>5</v>
      </c>
      <c r="G739" s="2">
        <f t="shared" si="12"/>
        <v>1.4210854715202004E-14</v>
      </c>
    </row>
    <row r="740" spans="1:10">
      <c r="A740" s="31">
        <v>45351</v>
      </c>
      <c r="B740" s="421" t="s">
        <v>10</v>
      </c>
      <c r="C740" s="421" t="s">
        <v>17</v>
      </c>
      <c r="D740" t="s">
        <v>12</v>
      </c>
      <c r="E740" s="20">
        <v>44</v>
      </c>
      <c r="G740" s="2">
        <f t="shared" si="12"/>
        <v>44.000000000000014</v>
      </c>
    </row>
    <row r="741" spans="1:10">
      <c r="B741" s="422"/>
      <c r="C741" s="422"/>
      <c r="D741" t="s">
        <v>13</v>
      </c>
      <c r="E741" s="20">
        <v>5</v>
      </c>
      <c r="G741" s="2">
        <f t="shared" si="12"/>
        <v>49.000000000000014</v>
      </c>
    </row>
    <row r="742" spans="1:10">
      <c r="B742" s="422"/>
      <c r="C742" s="422"/>
      <c r="D742" t="s">
        <v>14</v>
      </c>
      <c r="E742" s="20">
        <v>58</v>
      </c>
      <c r="G742" s="2">
        <f t="shared" si="12"/>
        <v>107.00000000000001</v>
      </c>
    </row>
    <row r="743" spans="1:10">
      <c r="B743" s="422"/>
      <c r="C743" s="422"/>
      <c r="D743" t="s">
        <v>15</v>
      </c>
      <c r="E743" s="20">
        <v>5</v>
      </c>
      <c r="G743" s="2">
        <f t="shared" si="12"/>
        <v>112.00000000000001</v>
      </c>
    </row>
    <row r="744" spans="1:10">
      <c r="A744" s="70">
        <v>45356</v>
      </c>
      <c r="B744" s="422">
        <v>28419</v>
      </c>
      <c r="C744" s="422" t="s">
        <v>17</v>
      </c>
      <c r="D744" t="s">
        <v>14</v>
      </c>
      <c r="F744" s="2">
        <v>58</v>
      </c>
      <c r="G744" s="2">
        <f t="shared" si="12"/>
        <v>54.000000000000014</v>
      </c>
      <c r="J744" s="28"/>
    </row>
    <row r="745" spans="1:10">
      <c r="A745" s="70">
        <v>45356</v>
      </c>
      <c r="B745" s="422">
        <v>28419</v>
      </c>
      <c r="C745" s="422" t="s">
        <v>17</v>
      </c>
      <c r="D745" t="s">
        <v>15</v>
      </c>
      <c r="F745" s="2">
        <v>5</v>
      </c>
      <c r="G745" s="2">
        <f t="shared" si="12"/>
        <v>49.000000000000014</v>
      </c>
    </row>
    <row r="746" spans="1:10">
      <c r="A746" s="3">
        <v>45377</v>
      </c>
      <c r="B746" s="422">
        <v>28707</v>
      </c>
      <c r="C746" s="422" t="s">
        <v>17</v>
      </c>
      <c r="D746" t="s">
        <v>12</v>
      </c>
      <c r="F746" s="20">
        <v>44</v>
      </c>
      <c r="G746" s="2">
        <f t="shared" si="12"/>
        <v>5.0000000000000142</v>
      </c>
    </row>
    <row r="747" spans="1:10">
      <c r="A747" s="3">
        <v>45377</v>
      </c>
      <c r="B747" s="422">
        <v>28707</v>
      </c>
      <c r="C747" s="422" t="s">
        <v>17</v>
      </c>
      <c r="D747" t="s">
        <v>13</v>
      </c>
      <c r="F747" s="20">
        <v>5</v>
      </c>
      <c r="G747" s="2">
        <f>+G746+E747-F747</f>
        <v>1.4210854715202004E-14</v>
      </c>
    </row>
    <row r="748" spans="1:10">
      <c r="A748" s="31">
        <v>45382</v>
      </c>
      <c r="B748" s="421" t="s">
        <v>10</v>
      </c>
      <c r="C748" s="421" t="s">
        <v>18</v>
      </c>
      <c r="D748" t="s">
        <v>12</v>
      </c>
      <c r="E748" s="207">
        <v>42.6</v>
      </c>
      <c r="G748" s="2">
        <f t="shared" si="12"/>
        <v>42.600000000000016</v>
      </c>
    </row>
    <row r="749" spans="1:10">
      <c r="B749" s="422"/>
      <c r="C749" s="422"/>
      <c r="D749" t="s">
        <v>13</v>
      </c>
      <c r="E749" s="207">
        <v>5</v>
      </c>
      <c r="G749" s="2">
        <f t="shared" si="12"/>
        <v>47.600000000000016</v>
      </c>
    </row>
    <row r="750" spans="1:10">
      <c r="B750" s="422"/>
      <c r="C750" s="422"/>
      <c r="D750" t="s">
        <v>14</v>
      </c>
      <c r="E750" s="207">
        <v>60</v>
      </c>
      <c r="G750" s="2">
        <f t="shared" si="12"/>
        <v>107.60000000000002</v>
      </c>
    </row>
    <row r="751" spans="1:10">
      <c r="B751" s="422"/>
      <c r="C751" s="422"/>
      <c r="D751" t="s">
        <v>15</v>
      </c>
      <c r="E751" s="207">
        <v>5</v>
      </c>
      <c r="G751" s="2">
        <f t="shared" si="12"/>
        <v>112.60000000000002</v>
      </c>
      <c r="I751" s="207"/>
    </row>
    <row r="752" spans="1:10">
      <c r="A752" s="3">
        <v>45470</v>
      </c>
      <c r="B752" s="422">
        <v>29123</v>
      </c>
      <c r="C752" s="422" t="s">
        <v>18</v>
      </c>
      <c r="D752" t="s">
        <v>12</v>
      </c>
      <c r="E752" s="207"/>
      <c r="F752" s="207">
        <v>42.6</v>
      </c>
      <c r="G752" s="2">
        <f t="shared" si="12"/>
        <v>70.000000000000028</v>
      </c>
      <c r="I752" s="207"/>
    </row>
    <row r="753" spans="1:9">
      <c r="A753" s="3">
        <v>45470</v>
      </c>
      <c r="B753" s="422">
        <v>29123</v>
      </c>
      <c r="C753" s="422" t="s">
        <v>18</v>
      </c>
      <c r="D753" t="s">
        <v>13</v>
      </c>
      <c r="E753" s="207"/>
      <c r="F753" s="207">
        <v>5</v>
      </c>
      <c r="G753" s="2">
        <f t="shared" si="12"/>
        <v>65.000000000000028</v>
      </c>
      <c r="I753" s="207"/>
    </row>
    <row r="754" spans="1:9">
      <c r="A754" s="3">
        <v>45479</v>
      </c>
      <c r="B754" s="422">
        <v>29171</v>
      </c>
      <c r="C754" s="422" t="s">
        <v>18</v>
      </c>
      <c r="D754" t="s">
        <v>14</v>
      </c>
      <c r="F754" s="207">
        <v>60</v>
      </c>
      <c r="G754" s="2">
        <f t="shared" si="12"/>
        <v>5.0000000000000284</v>
      </c>
      <c r="I754" s="207"/>
    </row>
    <row r="755" spans="1:9">
      <c r="A755" s="3">
        <v>45479</v>
      </c>
      <c r="B755" s="422">
        <v>29171</v>
      </c>
      <c r="C755" s="422" t="s">
        <v>18</v>
      </c>
      <c r="D755" t="s">
        <v>15</v>
      </c>
      <c r="F755" s="207">
        <v>5</v>
      </c>
      <c r="G755" s="2">
        <f t="shared" si="12"/>
        <v>2.8421709430404007E-14</v>
      </c>
      <c r="I755" s="207"/>
    </row>
    <row r="756" spans="1:9">
      <c r="A756" s="31">
        <v>45412</v>
      </c>
      <c r="B756" s="421" t="s">
        <v>10</v>
      </c>
      <c r="C756" s="421" t="s">
        <v>19</v>
      </c>
      <c r="D756" t="s">
        <v>12</v>
      </c>
      <c r="E756" s="207">
        <v>42.3</v>
      </c>
      <c r="G756" s="2">
        <f t="shared" si="12"/>
        <v>42.300000000000026</v>
      </c>
      <c r="I756" s="207"/>
    </row>
    <row r="757" spans="1:9">
      <c r="B757" s="422"/>
      <c r="C757" s="422"/>
      <c r="D757" t="s">
        <v>13</v>
      </c>
      <c r="E757" s="207">
        <v>5</v>
      </c>
      <c r="G757" s="2">
        <f t="shared" si="12"/>
        <v>47.300000000000026</v>
      </c>
      <c r="I757" s="207"/>
    </row>
    <row r="758" spans="1:9">
      <c r="B758" s="422"/>
      <c r="C758" s="422"/>
      <c r="D758" t="s">
        <v>14</v>
      </c>
      <c r="E758" s="207">
        <v>60</v>
      </c>
      <c r="G758" s="2">
        <f t="shared" si="12"/>
        <v>107.30000000000003</v>
      </c>
      <c r="I758" s="207"/>
    </row>
    <row r="759" spans="1:9">
      <c r="B759" s="422"/>
      <c r="C759" s="422"/>
      <c r="D759" t="s">
        <v>15</v>
      </c>
      <c r="E759" s="207">
        <v>5</v>
      </c>
      <c r="G759" s="2">
        <f t="shared" si="12"/>
        <v>112.30000000000003</v>
      </c>
      <c r="I759" s="207"/>
    </row>
    <row r="760" spans="1:9">
      <c r="A760" s="3">
        <v>45470</v>
      </c>
      <c r="B760" s="422">
        <v>29123</v>
      </c>
      <c r="C760" s="422" t="s">
        <v>19</v>
      </c>
      <c r="D760" t="s">
        <v>12</v>
      </c>
      <c r="E760" s="207"/>
      <c r="F760" s="207">
        <v>42.3</v>
      </c>
      <c r="G760" s="2">
        <f t="shared" si="12"/>
        <v>70.000000000000028</v>
      </c>
      <c r="I760" s="207"/>
    </row>
    <row r="761" spans="1:9">
      <c r="A761" s="3">
        <v>45470</v>
      </c>
      <c r="B761" s="422">
        <v>29123</v>
      </c>
      <c r="C761" s="422" t="s">
        <v>19</v>
      </c>
      <c r="D761" t="s">
        <v>13</v>
      </c>
      <c r="E761" s="207"/>
      <c r="F761" s="207">
        <v>5</v>
      </c>
      <c r="G761" s="2">
        <f t="shared" si="12"/>
        <v>65.000000000000028</v>
      </c>
      <c r="I761" s="207"/>
    </row>
    <row r="762" spans="1:9">
      <c r="A762" s="3">
        <v>45479</v>
      </c>
      <c r="B762" s="422">
        <v>29171</v>
      </c>
      <c r="C762" s="422" t="s">
        <v>19</v>
      </c>
      <c r="D762" t="s">
        <v>14</v>
      </c>
      <c r="F762" s="207">
        <v>60</v>
      </c>
      <c r="G762" s="2">
        <f t="shared" si="12"/>
        <v>5.0000000000000284</v>
      </c>
      <c r="I762" s="207"/>
    </row>
    <row r="763" spans="1:9">
      <c r="A763" s="3">
        <v>45479</v>
      </c>
      <c r="B763" s="422">
        <v>29171</v>
      </c>
      <c r="C763" s="422" t="s">
        <v>19</v>
      </c>
      <c r="D763" t="s">
        <v>15</v>
      </c>
      <c r="F763" s="207">
        <v>5</v>
      </c>
      <c r="G763" s="2">
        <f t="shared" si="12"/>
        <v>2.8421709430404007E-14</v>
      </c>
      <c r="I763" s="207"/>
    </row>
    <row r="764" spans="1:9">
      <c r="A764" s="31">
        <v>45443</v>
      </c>
      <c r="B764" s="421" t="s">
        <v>10</v>
      </c>
      <c r="C764" s="421" t="s">
        <v>20</v>
      </c>
      <c r="D764" t="s">
        <v>12</v>
      </c>
      <c r="E764" s="207">
        <v>38.5</v>
      </c>
      <c r="G764" s="2">
        <f t="shared" si="12"/>
        <v>38.500000000000028</v>
      </c>
      <c r="I764" s="207"/>
    </row>
    <row r="765" spans="1:9">
      <c r="B765" s="422"/>
      <c r="C765" s="422"/>
      <c r="D765" t="s">
        <v>13</v>
      </c>
      <c r="E765" s="207">
        <v>5</v>
      </c>
      <c r="G765" s="2">
        <f t="shared" si="12"/>
        <v>43.500000000000028</v>
      </c>
      <c r="I765" s="28"/>
    </row>
    <row r="766" spans="1:9">
      <c r="B766" s="422"/>
      <c r="C766" s="422"/>
      <c r="D766" t="s">
        <v>14</v>
      </c>
      <c r="E766" s="207">
        <v>60</v>
      </c>
      <c r="G766" s="2">
        <f t="shared" si="12"/>
        <v>103.50000000000003</v>
      </c>
      <c r="I766" s="28"/>
    </row>
    <row r="767" spans="1:9">
      <c r="B767" s="422"/>
      <c r="C767" s="422"/>
      <c r="D767" t="s">
        <v>15</v>
      </c>
      <c r="E767" s="207">
        <v>5</v>
      </c>
      <c r="G767" s="2">
        <f t="shared" si="12"/>
        <v>108.50000000000003</v>
      </c>
    </row>
    <row r="768" spans="1:9">
      <c r="A768" s="3">
        <v>45470</v>
      </c>
      <c r="B768" s="422">
        <v>29123</v>
      </c>
      <c r="C768" s="422" t="s">
        <v>20</v>
      </c>
      <c r="D768" t="s">
        <v>12</v>
      </c>
      <c r="F768" s="207">
        <v>38.5</v>
      </c>
      <c r="G768" s="2">
        <f t="shared" si="12"/>
        <v>70.000000000000028</v>
      </c>
    </row>
    <row r="769" spans="1:12">
      <c r="A769" s="3">
        <v>45470</v>
      </c>
      <c r="B769" s="422">
        <v>29123</v>
      </c>
      <c r="C769" s="422" t="s">
        <v>20</v>
      </c>
      <c r="D769" t="s">
        <v>13</v>
      </c>
      <c r="F769" s="207">
        <v>5</v>
      </c>
      <c r="G769" s="2">
        <f t="shared" si="12"/>
        <v>65.000000000000028</v>
      </c>
    </row>
    <row r="770" spans="1:12">
      <c r="A770" s="3">
        <v>45479</v>
      </c>
      <c r="B770" s="422">
        <v>29171</v>
      </c>
      <c r="C770" s="422" t="s">
        <v>20</v>
      </c>
      <c r="D770" t="s">
        <v>14</v>
      </c>
      <c r="F770" s="207">
        <v>60</v>
      </c>
      <c r="G770" s="2">
        <f t="shared" si="12"/>
        <v>5.0000000000000284</v>
      </c>
    </row>
    <row r="771" spans="1:12">
      <c r="A771" s="3">
        <v>45479</v>
      </c>
      <c r="B771" s="422">
        <v>29171</v>
      </c>
      <c r="C771" s="422" t="s">
        <v>20</v>
      </c>
      <c r="D771" t="s">
        <v>15</v>
      </c>
      <c r="F771" s="207">
        <v>5</v>
      </c>
      <c r="G771" s="2">
        <f t="shared" si="12"/>
        <v>2.8421709430404007E-14</v>
      </c>
    </row>
    <row r="772" spans="1:12">
      <c r="A772" s="81">
        <v>45473</v>
      </c>
      <c r="B772" s="421" t="s">
        <v>10</v>
      </c>
      <c r="C772" s="421" t="s">
        <v>21</v>
      </c>
      <c r="D772" t="s">
        <v>12</v>
      </c>
      <c r="E772" s="207">
        <v>37.4</v>
      </c>
      <c r="G772" s="2">
        <f t="shared" si="12"/>
        <v>37.400000000000027</v>
      </c>
    </row>
    <row r="773" spans="1:12">
      <c r="A773" s="70"/>
      <c r="B773" s="422"/>
      <c r="C773" s="422"/>
      <c r="D773" t="s">
        <v>13</v>
      </c>
      <c r="E773" s="207">
        <v>7</v>
      </c>
      <c r="G773" s="2">
        <f t="shared" si="12"/>
        <v>44.400000000000027</v>
      </c>
      <c r="I773" s="421"/>
      <c r="K773" s="207"/>
    </row>
    <row r="774" spans="1:12">
      <c r="A774" s="70"/>
      <c r="B774" s="422"/>
      <c r="C774" s="422"/>
      <c r="D774" t="s">
        <v>14</v>
      </c>
      <c r="E774" s="207">
        <v>60</v>
      </c>
      <c r="G774" s="2">
        <f t="shared" si="12"/>
        <v>104.40000000000003</v>
      </c>
      <c r="I774" s="422"/>
      <c r="K774" s="207"/>
    </row>
    <row r="775" spans="1:12">
      <c r="A775" s="70"/>
      <c r="B775" s="422"/>
      <c r="C775" s="422"/>
      <c r="D775" t="s">
        <v>15</v>
      </c>
      <c r="E775" s="207">
        <v>5</v>
      </c>
      <c r="G775" s="2">
        <f t="shared" si="12"/>
        <v>109.40000000000003</v>
      </c>
    </row>
    <row r="776" spans="1:12">
      <c r="A776" s="3">
        <v>45479</v>
      </c>
      <c r="B776" s="422">
        <v>29171</v>
      </c>
      <c r="C776" s="422" t="s">
        <v>21</v>
      </c>
      <c r="D776" t="s">
        <v>14</v>
      </c>
      <c r="F776" s="207">
        <v>60</v>
      </c>
      <c r="G776" s="2">
        <f t="shared" si="12"/>
        <v>49.400000000000034</v>
      </c>
    </row>
    <row r="777" spans="1:12">
      <c r="A777" s="3">
        <v>45479</v>
      </c>
      <c r="B777" s="422">
        <v>29171</v>
      </c>
      <c r="C777" s="422" t="s">
        <v>21</v>
      </c>
      <c r="D777" t="s">
        <v>15</v>
      </c>
      <c r="F777" s="207">
        <v>5</v>
      </c>
      <c r="G777" s="2">
        <f t="shared" si="12"/>
        <v>44.400000000000034</v>
      </c>
    </row>
    <row r="778" spans="1:12">
      <c r="A778" s="3">
        <v>45646</v>
      </c>
      <c r="B778" s="422">
        <v>30197</v>
      </c>
      <c r="C778" s="422" t="s">
        <v>21</v>
      </c>
      <c r="D778" t="s">
        <v>12</v>
      </c>
      <c r="F778" s="207">
        <v>37.4</v>
      </c>
      <c r="G778" s="2">
        <f t="shared" si="12"/>
        <v>7.0000000000000355</v>
      </c>
    </row>
    <row r="779" spans="1:12">
      <c r="A779" s="3">
        <v>45646</v>
      </c>
      <c r="B779" s="422">
        <v>30197</v>
      </c>
      <c r="C779" s="422" t="s">
        <v>21</v>
      </c>
      <c r="D779" t="s">
        <v>13</v>
      </c>
      <c r="F779" s="207">
        <v>7</v>
      </c>
      <c r="G779" s="2">
        <f t="shared" si="12"/>
        <v>3.5527136788005009E-14</v>
      </c>
    </row>
    <row r="780" spans="1:12">
      <c r="A780" s="81">
        <v>45504</v>
      </c>
      <c r="B780" s="421" t="s">
        <v>10</v>
      </c>
      <c r="C780" s="421" t="s">
        <v>22</v>
      </c>
      <c r="D780" t="s">
        <v>12</v>
      </c>
      <c r="E780" s="207">
        <v>36.700000000000003</v>
      </c>
      <c r="G780" s="2">
        <f t="shared" si="12"/>
        <v>36.700000000000038</v>
      </c>
    </row>
    <row r="781" spans="1:12">
      <c r="A781" s="70"/>
      <c r="B781" s="422"/>
      <c r="C781" s="422"/>
      <c r="D781" t="s">
        <v>13</v>
      </c>
      <c r="E781" s="207">
        <v>7</v>
      </c>
      <c r="G781" s="2">
        <f t="shared" si="12"/>
        <v>43.700000000000038</v>
      </c>
    </row>
    <row r="782" spans="1:12">
      <c r="A782" s="70"/>
      <c r="B782" s="422"/>
      <c r="C782" s="422"/>
      <c r="D782" t="s">
        <v>14</v>
      </c>
      <c r="E782" s="207">
        <v>60</v>
      </c>
      <c r="G782" s="2">
        <f t="shared" si="12"/>
        <v>103.70000000000005</v>
      </c>
    </row>
    <row r="783" spans="1:12">
      <c r="A783" s="70"/>
      <c r="B783" s="422"/>
      <c r="C783" s="422"/>
      <c r="D783" t="s">
        <v>15</v>
      </c>
      <c r="E783" s="207">
        <v>5</v>
      </c>
      <c r="G783" s="2">
        <f t="shared" si="12"/>
        <v>108.70000000000005</v>
      </c>
      <c r="I783" s="250"/>
      <c r="J783" s="250"/>
      <c r="K783" s="250"/>
    </row>
    <row r="784" spans="1:12">
      <c r="B784" s="422"/>
      <c r="C784" s="422"/>
      <c r="D784" t="s">
        <v>56</v>
      </c>
      <c r="E784" s="207">
        <v>250</v>
      </c>
      <c r="G784" s="2">
        <f t="shared" si="12"/>
        <v>358.70000000000005</v>
      </c>
      <c r="I784" s="421"/>
      <c r="L784" s="207"/>
    </row>
    <row r="785" spans="1:12">
      <c r="A785" s="3">
        <v>45646</v>
      </c>
      <c r="B785" s="422">
        <v>30197</v>
      </c>
      <c r="C785" s="422" t="s">
        <v>22</v>
      </c>
      <c r="D785" t="s">
        <v>12</v>
      </c>
      <c r="E785" s="207"/>
      <c r="F785" s="207">
        <v>36.700000000000003</v>
      </c>
      <c r="G785" s="2">
        <f t="shared" ref="G785:G808" si="13">+G784+E785-F785</f>
        <v>322.00000000000006</v>
      </c>
      <c r="I785" s="421"/>
      <c r="L785" s="207"/>
    </row>
    <row r="786" spans="1:12">
      <c r="A786" s="3">
        <v>45646</v>
      </c>
      <c r="B786" s="422">
        <v>30197</v>
      </c>
      <c r="C786" s="422" t="s">
        <v>22</v>
      </c>
      <c r="D786" t="s">
        <v>13</v>
      </c>
      <c r="E786" s="207"/>
      <c r="F786" s="207">
        <v>7</v>
      </c>
      <c r="G786" s="2">
        <f t="shared" si="13"/>
        <v>315.00000000000006</v>
      </c>
      <c r="I786" s="421"/>
      <c r="L786" s="207"/>
    </row>
    <row r="787" spans="1:12">
      <c r="A787" s="3">
        <v>45692</v>
      </c>
      <c r="B787" s="422">
        <v>30420</v>
      </c>
      <c r="C787" s="422" t="s">
        <v>22</v>
      </c>
      <c r="D787" t="s">
        <v>14</v>
      </c>
      <c r="F787" s="207">
        <v>60</v>
      </c>
      <c r="G787" s="2">
        <f t="shared" si="13"/>
        <v>255.00000000000006</v>
      </c>
      <c r="I787" s="421"/>
      <c r="L787" s="207"/>
    </row>
    <row r="788" spans="1:12">
      <c r="A788" s="3">
        <v>45692</v>
      </c>
      <c r="B788" s="422">
        <v>30420</v>
      </c>
      <c r="C788" s="422" t="s">
        <v>22</v>
      </c>
      <c r="D788" t="s">
        <v>15</v>
      </c>
      <c r="F788" s="207">
        <v>5</v>
      </c>
      <c r="G788" s="2">
        <f t="shared" si="13"/>
        <v>250.00000000000006</v>
      </c>
      <c r="I788" s="421"/>
      <c r="L788" s="207"/>
    </row>
    <row r="789" spans="1:12">
      <c r="A789" s="3">
        <v>45716</v>
      </c>
      <c r="B789" s="422" t="s">
        <v>78</v>
      </c>
      <c r="C789" s="422" t="s">
        <v>22</v>
      </c>
      <c r="D789" t="s">
        <v>56</v>
      </c>
      <c r="F789" s="207">
        <v>120</v>
      </c>
      <c r="G789" s="2">
        <f t="shared" si="13"/>
        <v>130.00000000000006</v>
      </c>
      <c r="I789" s="421"/>
      <c r="L789" s="207"/>
    </row>
    <row r="790" spans="1:12">
      <c r="A790" s="3">
        <v>45741</v>
      </c>
      <c r="B790" s="422">
        <v>30759</v>
      </c>
      <c r="C790" s="422" t="s">
        <v>22</v>
      </c>
      <c r="D790" t="s">
        <v>56</v>
      </c>
      <c r="F790" s="207">
        <v>130</v>
      </c>
      <c r="G790" s="2">
        <f t="shared" si="13"/>
        <v>0</v>
      </c>
      <c r="I790" s="421"/>
      <c r="L790" s="207"/>
    </row>
    <row r="791" spans="1:12">
      <c r="A791" s="31">
        <v>45535</v>
      </c>
      <c r="B791" s="421" t="s">
        <v>10</v>
      </c>
      <c r="C791" s="421" t="s">
        <v>57</v>
      </c>
      <c r="D791" t="s">
        <v>12</v>
      </c>
      <c r="E791" s="207">
        <v>36.799999999999997</v>
      </c>
      <c r="G791" s="2">
        <f t="shared" si="13"/>
        <v>36.799999999999997</v>
      </c>
      <c r="I791" s="422"/>
      <c r="L791" s="207"/>
    </row>
    <row r="792" spans="1:12">
      <c r="B792" s="422"/>
      <c r="C792" s="422"/>
      <c r="D792" t="s">
        <v>13</v>
      </c>
      <c r="E792" s="207">
        <v>7</v>
      </c>
      <c r="G792" s="2">
        <f t="shared" si="13"/>
        <v>43.8</v>
      </c>
      <c r="I792" s="421"/>
      <c r="L792" s="207"/>
    </row>
    <row r="793" spans="1:12">
      <c r="B793" s="422"/>
      <c r="C793" s="422"/>
      <c r="D793" t="s">
        <v>14</v>
      </c>
      <c r="E793" s="207">
        <v>60</v>
      </c>
      <c r="G793" s="2">
        <f t="shared" si="13"/>
        <v>103.8</v>
      </c>
      <c r="I793" s="422"/>
      <c r="L793" s="207"/>
    </row>
    <row r="794" spans="1:12">
      <c r="B794" s="422"/>
      <c r="C794" s="422"/>
      <c r="D794" t="s">
        <v>15</v>
      </c>
      <c r="E794" s="207">
        <v>5</v>
      </c>
      <c r="G794" s="2">
        <f t="shared" si="13"/>
        <v>108.8</v>
      </c>
      <c r="K794" s="207"/>
    </row>
    <row r="795" spans="1:12">
      <c r="A795" s="3">
        <v>45646</v>
      </c>
      <c r="B795" s="422">
        <v>30197</v>
      </c>
      <c r="C795" s="422" t="s">
        <v>57</v>
      </c>
      <c r="D795" t="s">
        <v>12</v>
      </c>
      <c r="E795" s="207"/>
      <c r="F795" s="207">
        <v>36.799999999999997</v>
      </c>
      <c r="G795" s="2">
        <f t="shared" si="13"/>
        <v>72</v>
      </c>
      <c r="K795" s="207"/>
    </row>
    <row r="796" spans="1:12">
      <c r="A796" s="3">
        <v>45646</v>
      </c>
      <c r="B796" s="422">
        <v>30197</v>
      </c>
      <c r="C796" s="422" t="s">
        <v>57</v>
      </c>
      <c r="D796" t="s">
        <v>13</v>
      </c>
      <c r="E796" s="207"/>
      <c r="F796" s="207">
        <v>7</v>
      </c>
      <c r="G796" s="2">
        <f t="shared" si="13"/>
        <v>65</v>
      </c>
      <c r="I796" s="440"/>
      <c r="J796" s="440"/>
      <c r="K796" s="440"/>
    </row>
    <row r="797" spans="1:12">
      <c r="A797" s="3">
        <v>45692</v>
      </c>
      <c r="B797" s="422">
        <v>30420</v>
      </c>
      <c r="C797" s="422" t="s">
        <v>57</v>
      </c>
      <c r="D797" t="s">
        <v>14</v>
      </c>
      <c r="F797" s="207">
        <v>60</v>
      </c>
      <c r="G797" s="2">
        <f t="shared" si="13"/>
        <v>5</v>
      </c>
      <c r="I797" s="422"/>
      <c r="J797" s="422"/>
      <c r="K797" s="422"/>
    </row>
    <row r="798" spans="1:12">
      <c r="A798" s="3">
        <v>45692</v>
      </c>
      <c r="B798" s="422">
        <v>30420</v>
      </c>
      <c r="C798" s="422" t="s">
        <v>57</v>
      </c>
      <c r="D798" t="s">
        <v>15</v>
      </c>
      <c r="F798" s="207">
        <v>5</v>
      </c>
      <c r="G798" s="2">
        <f t="shared" si="13"/>
        <v>0</v>
      </c>
      <c r="I798" s="422"/>
      <c r="J798" s="422"/>
      <c r="K798" s="422"/>
    </row>
    <row r="799" spans="1:12">
      <c r="A799" s="81">
        <v>45565</v>
      </c>
      <c r="B799" s="421" t="s">
        <v>10</v>
      </c>
      <c r="C799" s="421" t="s">
        <v>41</v>
      </c>
      <c r="D799" t="s">
        <v>12</v>
      </c>
      <c r="E799" s="207">
        <v>37</v>
      </c>
      <c r="G799" s="2">
        <f t="shared" si="13"/>
        <v>37</v>
      </c>
      <c r="I799" s="421"/>
      <c r="K799" s="207"/>
    </row>
    <row r="800" spans="1:12">
      <c r="A800" s="70"/>
      <c r="B800" s="422"/>
      <c r="C800" s="422"/>
      <c r="D800" t="s">
        <v>13</v>
      </c>
      <c r="E800" s="207">
        <v>5</v>
      </c>
      <c r="G800" s="2">
        <f t="shared" si="13"/>
        <v>42</v>
      </c>
      <c r="K800" s="207"/>
    </row>
    <row r="801" spans="1:12">
      <c r="A801" s="70"/>
      <c r="B801" s="422"/>
      <c r="C801" s="422"/>
      <c r="D801" t="s">
        <v>14</v>
      </c>
      <c r="E801" s="207">
        <v>60</v>
      </c>
      <c r="G801" s="2">
        <f t="shared" si="13"/>
        <v>102</v>
      </c>
      <c r="I801" s="421"/>
      <c r="K801" s="207"/>
    </row>
    <row r="802" spans="1:12">
      <c r="A802" s="70"/>
      <c r="B802" s="422"/>
      <c r="C802" s="422"/>
      <c r="D802" t="s">
        <v>15</v>
      </c>
      <c r="E802" s="207">
        <v>5</v>
      </c>
      <c r="G802" s="2">
        <f t="shared" si="13"/>
        <v>107</v>
      </c>
      <c r="I802" s="421"/>
      <c r="K802" s="207"/>
      <c r="L802" s="207"/>
    </row>
    <row r="803" spans="1:12">
      <c r="A803" s="3">
        <v>45646</v>
      </c>
      <c r="B803" s="422">
        <v>30197</v>
      </c>
      <c r="C803" s="422" t="s">
        <v>41</v>
      </c>
      <c r="D803" t="s">
        <v>12</v>
      </c>
      <c r="E803" s="207"/>
      <c r="F803" s="207">
        <v>37</v>
      </c>
      <c r="G803" s="2">
        <f t="shared" si="13"/>
        <v>70</v>
      </c>
      <c r="I803" s="422"/>
      <c r="K803" s="207"/>
      <c r="L803" s="207"/>
    </row>
    <row r="804" spans="1:12">
      <c r="A804" s="3">
        <v>45646</v>
      </c>
      <c r="B804" s="422">
        <v>30197</v>
      </c>
      <c r="C804" s="422" t="s">
        <v>41</v>
      </c>
      <c r="D804" t="s">
        <v>13</v>
      </c>
      <c r="E804" s="207"/>
      <c r="F804" s="207">
        <v>5</v>
      </c>
      <c r="G804" s="2">
        <f t="shared" si="13"/>
        <v>65</v>
      </c>
      <c r="I804" s="421"/>
      <c r="K804" s="207"/>
      <c r="L804" s="207"/>
    </row>
    <row r="805" spans="1:12">
      <c r="A805" s="3">
        <v>45692</v>
      </c>
      <c r="B805" s="422">
        <v>30420</v>
      </c>
      <c r="C805" s="422" t="s">
        <v>41</v>
      </c>
      <c r="D805" t="s">
        <v>14</v>
      </c>
      <c r="F805" s="207">
        <v>60</v>
      </c>
      <c r="G805" s="2">
        <f t="shared" si="13"/>
        <v>5</v>
      </c>
      <c r="I805" s="421"/>
      <c r="K805" s="207"/>
      <c r="L805" s="207"/>
    </row>
    <row r="806" spans="1:12">
      <c r="A806" s="3">
        <v>45692</v>
      </c>
      <c r="B806" s="422">
        <v>30420</v>
      </c>
      <c r="C806" s="422" t="s">
        <v>41</v>
      </c>
      <c r="D806" t="s">
        <v>15</v>
      </c>
      <c r="F806" s="207">
        <v>5</v>
      </c>
      <c r="G806" s="2">
        <f t="shared" si="13"/>
        <v>0</v>
      </c>
      <c r="I806" s="421"/>
      <c r="K806" s="207"/>
      <c r="L806" s="207"/>
    </row>
    <row r="807" spans="1:12">
      <c r="A807" s="81">
        <v>45596</v>
      </c>
      <c r="B807" s="421" t="s">
        <v>10</v>
      </c>
      <c r="C807" s="421" t="s">
        <v>25</v>
      </c>
      <c r="D807" t="s">
        <v>12</v>
      </c>
      <c r="E807" s="207">
        <v>31.1</v>
      </c>
      <c r="F807" s="207"/>
      <c r="G807" s="2">
        <f t="shared" si="13"/>
        <v>31.1</v>
      </c>
      <c r="K807" s="207"/>
    </row>
    <row r="808" spans="1:12">
      <c r="A808" s="70"/>
      <c r="B808" s="422"/>
      <c r="C808" s="422"/>
      <c r="D808" t="s">
        <v>13</v>
      </c>
      <c r="E808" s="207">
        <v>7</v>
      </c>
      <c r="F808" s="207"/>
      <c r="G808" s="2">
        <f t="shared" si="13"/>
        <v>38.1</v>
      </c>
      <c r="I808" s="421"/>
      <c r="K808" s="207"/>
    </row>
    <row r="809" spans="1:12">
      <c r="A809" s="70"/>
      <c r="B809" s="422"/>
      <c r="C809" s="422"/>
      <c r="D809" t="s">
        <v>14</v>
      </c>
      <c r="E809" s="207">
        <v>60</v>
      </c>
      <c r="F809" s="207"/>
      <c r="G809" s="2">
        <f t="shared" ref="G809:G872" si="14">+G808+E809-F809</f>
        <v>98.1</v>
      </c>
      <c r="I809" s="421"/>
      <c r="K809" s="207"/>
      <c r="L809" s="207"/>
    </row>
    <row r="810" spans="1:12">
      <c r="A810" s="70"/>
      <c r="B810" s="422"/>
      <c r="C810" s="422"/>
      <c r="D810" t="s">
        <v>15</v>
      </c>
      <c r="E810" s="207">
        <v>5</v>
      </c>
      <c r="F810" s="207"/>
      <c r="G810" s="2">
        <f t="shared" si="14"/>
        <v>103.1</v>
      </c>
      <c r="I810" s="421"/>
      <c r="K810" s="207"/>
      <c r="L810" s="207"/>
    </row>
    <row r="811" spans="1:12">
      <c r="A811" s="70">
        <v>45596</v>
      </c>
      <c r="B811" s="422" t="s">
        <v>75</v>
      </c>
      <c r="C811" s="422" t="s">
        <v>25</v>
      </c>
      <c r="D811" t="s">
        <v>14</v>
      </c>
      <c r="E811" s="207"/>
      <c r="F811" s="207">
        <v>60</v>
      </c>
      <c r="G811" s="2">
        <f t="shared" si="14"/>
        <v>43.099999999999994</v>
      </c>
      <c r="I811" s="422"/>
      <c r="K811" s="207"/>
    </row>
    <row r="812" spans="1:12">
      <c r="A812" s="70">
        <v>45596</v>
      </c>
      <c r="B812" s="422" t="s">
        <v>75</v>
      </c>
      <c r="C812" s="422" t="s">
        <v>25</v>
      </c>
      <c r="D812" t="s">
        <v>15</v>
      </c>
      <c r="E812" s="207"/>
      <c r="F812" s="207">
        <v>5</v>
      </c>
      <c r="G812" s="2">
        <f t="shared" si="14"/>
        <v>38.099999999999994</v>
      </c>
      <c r="I812" s="422"/>
      <c r="K812" s="207"/>
    </row>
    <row r="813" spans="1:12">
      <c r="A813" s="3">
        <v>45646</v>
      </c>
      <c r="B813" s="422">
        <v>30197</v>
      </c>
      <c r="C813" s="422" t="s">
        <v>25</v>
      </c>
      <c r="D813" t="s">
        <v>12</v>
      </c>
      <c r="E813" s="207"/>
      <c r="F813" s="207">
        <v>31.1</v>
      </c>
      <c r="G813" s="2">
        <f t="shared" si="14"/>
        <v>6.9999999999999929</v>
      </c>
      <c r="I813" s="422"/>
      <c r="K813" s="207"/>
    </row>
    <row r="814" spans="1:12">
      <c r="A814" s="3">
        <v>45646</v>
      </c>
      <c r="B814" s="422">
        <v>30197</v>
      </c>
      <c r="C814" s="422" t="s">
        <v>25</v>
      </c>
      <c r="D814" t="s">
        <v>13</v>
      </c>
      <c r="E814" s="207"/>
      <c r="F814" s="207">
        <v>7</v>
      </c>
      <c r="G814" s="2">
        <f t="shared" si="14"/>
        <v>-7.1054273576010019E-15</v>
      </c>
      <c r="I814" s="421"/>
      <c r="K814" s="207"/>
    </row>
    <row r="815" spans="1:12">
      <c r="A815" s="81">
        <v>45626</v>
      </c>
      <c r="B815" s="421" t="s">
        <v>10</v>
      </c>
      <c r="C815" s="421" t="s">
        <v>58</v>
      </c>
      <c r="D815" t="s">
        <v>12</v>
      </c>
      <c r="E815" s="207">
        <v>30.7</v>
      </c>
      <c r="G815" s="2">
        <f t="shared" si="14"/>
        <v>30.699999999999992</v>
      </c>
      <c r="I815" s="421"/>
      <c r="K815" s="207"/>
      <c r="L815" s="207"/>
    </row>
    <row r="816" spans="1:12">
      <c r="A816" s="70"/>
      <c r="B816" s="422"/>
      <c r="C816" s="422"/>
      <c r="D816" t="s">
        <v>13</v>
      </c>
      <c r="E816" s="207">
        <v>7</v>
      </c>
      <c r="G816" s="2">
        <f t="shared" si="14"/>
        <v>37.699999999999989</v>
      </c>
      <c r="I816" s="422"/>
      <c r="K816" s="28"/>
      <c r="L816" s="207"/>
    </row>
    <row r="817" spans="1:12">
      <c r="A817" s="70"/>
      <c r="B817" s="422"/>
      <c r="C817" s="422"/>
      <c r="D817" t="s">
        <v>14</v>
      </c>
      <c r="E817" s="207">
        <v>60</v>
      </c>
      <c r="G817" s="2">
        <f t="shared" si="14"/>
        <v>97.699999999999989</v>
      </c>
      <c r="I817" s="421"/>
      <c r="L817" s="207"/>
    </row>
    <row r="818" spans="1:12">
      <c r="A818" s="70"/>
      <c r="B818" s="422"/>
      <c r="C818" s="422"/>
      <c r="D818" t="s">
        <v>15</v>
      </c>
      <c r="E818" s="207">
        <v>5</v>
      </c>
      <c r="G818" s="2">
        <f t="shared" si="14"/>
        <v>102.69999999999999</v>
      </c>
      <c r="I818" s="422"/>
      <c r="L818" s="207"/>
    </row>
    <row r="819" spans="1:12">
      <c r="A819" s="3">
        <v>45646</v>
      </c>
      <c r="B819" s="422">
        <v>30197</v>
      </c>
      <c r="C819" s="422" t="s">
        <v>58</v>
      </c>
      <c r="D819" t="s">
        <v>12</v>
      </c>
      <c r="F819" s="207">
        <v>30.7</v>
      </c>
      <c r="G819" s="2">
        <f t="shared" si="14"/>
        <v>71.999999999999986</v>
      </c>
      <c r="I819" s="422"/>
      <c r="K819" s="207"/>
    </row>
    <row r="820" spans="1:12">
      <c r="A820" s="3">
        <v>45646</v>
      </c>
      <c r="B820" s="422">
        <v>30197</v>
      </c>
      <c r="C820" s="422" t="s">
        <v>58</v>
      </c>
      <c r="D820" t="s">
        <v>13</v>
      </c>
      <c r="F820" s="207">
        <v>7</v>
      </c>
      <c r="G820" s="2">
        <f t="shared" si="14"/>
        <v>64.999999999999986</v>
      </c>
      <c r="I820" s="422"/>
      <c r="K820" s="207"/>
    </row>
    <row r="821" spans="1:12">
      <c r="A821" s="3">
        <v>45692</v>
      </c>
      <c r="B821" s="422">
        <v>30420</v>
      </c>
      <c r="C821" s="422" t="s">
        <v>58</v>
      </c>
      <c r="D821" t="s">
        <v>14</v>
      </c>
      <c r="F821" s="207">
        <v>60</v>
      </c>
      <c r="G821" s="2">
        <f t="shared" si="14"/>
        <v>4.9999999999999858</v>
      </c>
    </row>
    <row r="822" spans="1:12">
      <c r="A822" s="3">
        <v>45692</v>
      </c>
      <c r="B822" s="422">
        <v>30420</v>
      </c>
      <c r="C822" s="422" t="s">
        <v>58</v>
      </c>
      <c r="D822" t="s">
        <v>15</v>
      </c>
      <c r="F822" s="207">
        <v>5</v>
      </c>
      <c r="G822" s="2">
        <f t="shared" si="14"/>
        <v>-1.4210854715202004E-14</v>
      </c>
    </row>
    <row r="823" spans="1:12">
      <c r="A823" s="31" t="s">
        <v>306</v>
      </c>
      <c r="B823" s="421" t="s">
        <v>10</v>
      </c>
      <c r="C823" s="421" t="s">
        <v>27</v>
      </c>
      <c r="D823" t="s">
        <v>12</v>
      </c>
      <c r="E823" s="207">
        <v>25.9</v>
      </c>
      <c r="F823" s="207"/>
      <c r="G823" s="2">
        <f t="shared" si="14"/>
        <v>25.899999999999984</v>
      </c>
      <c r="L823" s="28"/>
    </row>
    <row r="824" spans="1:12">
      <c r="B824" s="422"/>
      <c r="C824" s="422"/>
      <c r="D824" t="s">
        <v>13</v>
      </c>
      <c r="E824" s="207">
        <v>3</v>
      </c>
      <c r="F824" s="207"/>
      <c r="G824" s="2">
        <f t="shared" si="14"/>
        <v>28.899999999999984</v>
      </c>
    </row>
    <row r="825" spans="1:12">
      <c r="B825" s="422"/>
      <c r="C825" s="422"/>
      <c r="D825" t="s">
        <v>14</v>
      </c>
      <c r="E825" s="207">
        <v>60</v>
      </c>
      <c r="F825" s="207"/>
      <c r="G825" s="2">
        <f t="shared" si="14"/>
        <v>88.899999999999977</v>
      </c>
    </row>
    <row r="826" spans="1:12">
      <c r="B826" s="422"/>
      <c r="C826" s="422"/>
      <c r="D826" t="s">
        <v>15</v>
      </c>
      <c r="E826" s="207">
        <v>5</v>
      </c>
      <c r="F826" s="207"/>
      <c r="G826" s="2">
        <f t="shared" si="14"/>
        <v>93.899999999999977</v>
      </c>
    </row>
    <row r="827" spans="1:12">
      <c r="A827" s="3">
        <v>45692</v>
      </c>
      <c r="B827" s="422">
        <v>30420</v>
      </c>
      <c r="C827" s="422" t="s">
        <v>27</v>
      </c>
      <c r="D827" t="s">
        <v>14</v>
      </c>
      <c r="F827" s="207">
        <v>60</v>
      </c>
      <c r="G827" s="2">
        <f t="shared" si="14"/>
        <v>33.899999999999977</v>
      </c>
    </row>
    <row r="828" spans="1:12">
      <c r="A828" s="3">
        <v>45692</v>
      </c>
      <c r="B828" s="422">
        <v>30420</v>
      </c>
      <c r="C828" s="422" t="s">
        <v>27</v>
      </c>
      <c r="D828" t="s">
        <v>15</v>
      </c>
      <c r="F828" s="207">
        <v>5</v>
      </c>
      <c r="G828" s="2">
        <f t="shared" si="14"/>
        <v>28.899999999999977</v>
      </c>
    </row>
    <row r="829" spans="1:12">
      <c r="A829" s="3">
        <v>45692</v>
      </c>
      <c r="B829" s="422">
        <v>30421</v>
      </c>
      <c r="C829" s="422" t="s">
        <v>27</v>
      </c>
      <c r="D829" t="s">
        <v>12</v>
      </c>
      <c r="F829" s="207">
        <v>25.9</v>
      </c>
      <c r="G829" s="2">
        <f t="shared" si="14"/>
        <v>2.9999999999999787</v>
      </c>
    </row>
    <row r="830" spans="1:12">
      <c r="A830" s="3">
        <v>45692</v>
      </c>
      <c r="B830" s="422">
        <v>30421</v>
      </c>
      <c r="C830" s="422" t="s">
        <v>27</v>
      </c>
      <c r="D830" t="s">
        <v>13</v>
      </c>
      <c r="F830" s="207">
        <v>3</v>
      </c>
      <c r="G830" s="2">
        <f t="shared" si="14"/>
        <v>-2.1316282072803006E-14</v>
      </c>
      <c r="I830" s="421"/>
      <c r="K830" s="212"/>
    </row>
    <row r="831" spans="1:12">
      <c r="A831" s="81">
        <v>45688</v>
      </c>
      <c r="B831" s="421" t="s">
        <v>10</v>
      </c>
      <c r="C831" s="421" t="s">
        <v>11</v>
      </c>
      <c r="D831" t="s">
        <v>12</v>
      </c>
      <c r="E831" s="207">
        <v>29.3</v>
      </c>
      <c r="G831" s="2">
        <f t="shared" si="14"/>
        <v>29.299999999999979</v>
      </c>
      <c r="I831" s="421"/>
      <c r="K831" s="212"/>
    </row>
    <row r="832" spans="1:12">
      <c r="A832" s="70"/>
      <c r="B832" s="422"/>
      <c r="C832" s="422"/>
      <c r="D832" t="s">
        <v>13</v>
      </c>
      <c r="E832" s="207">
        <v>3</v>
      </c>
      <c r="G832" s="2">
        <f t="shared" si="14"/>
        <v>32.299999999999983</v>
      </c>
      <c r="I832" s="422"/>
      <c r="K832" s="212"/>
    </row>
    <row r="833" spans="1:11">
      <c r="A833" s="70"/>
      <c r="B833" s="422"/>
      <c r="C833" s="422"/>
      <c r="D833" t="s">
        <v>14</v>
      </c>
      <c r="E833" s="207">
        <v>60</v>
      </c>
      <c r="G833" s="2">
        <f t="shared" si="14"/>
        <v>92.299999999999983</v>
      </c>
      <c r="I833" s="421"/>
      <c r="K833" s="207"/>
    </row>
    <row r="834" spans="1:11">
      <c r="A834" s="70"/>
      <c r="B834" s="422"/>
      <c r="C834" s="422"/>
      <c r="D834" t="s">
        <v>15</v>
      </c>
      <c r="E834" s="207">
        <v>5</v>
      </c>
      <c r="G834" s="2">
        <f t="shared" si="14"/>
        <v>97.299999999999983</v>
      </c>
      <c r="I834" s="422"/>
      <c r="K834" s="207"/>
    </row>
    <row r="835" spans="1:11">
      <c r="A835" s="3">
        <v>45692</v>
      </c>
      <c r="B835" s="422">
        <v>30420</v>
      </c>
      <c r="C835" s="422" t="s">
        <v>11</v>
      </c>
      <c r="D835" t="s">
        <v>14</v>
      </c>
      <c r="F835" s="207">
        <v>60</v>
      </c>
      <c r="G835" s="2">
        <f t="shared" si="14"/>
        <v>37.299999999999983</v>
      </c>
      <c r="I835" s="422"/>
      <c r="K835" s="207"/>
    </row>
    <row r="836" spans="1:11">
      <c r="A836" s="3">
        <v>45692</v>
      </c>
      <c r="B836" s="422">
        <v>30420</v>
      </c>
      <c r="C836" s="422" t="s">
        <v>11</v>
      </c>
      <c r="D836" t="s">
        <v>15</v>
      </c>
      <c r="F836" s="207">
        <v>5</v>
      </c>
      <c r="G836" s="2">
        <f t="shared" si="14"/>
        <v>32.299999999999983</v>
      </c>
      <c r="I836" s="422"/>
      <c r="K836" s="207"/>
    </row>
    <row r="837" spans="1:11">
      <c r="A837" s="3">
        <v>45741</v>
      </c>
      <c r="B837" s="422">
        <v>30761</v>
      </c>
      <c r="C837" s="422" t="s">
        <v>11</v>
      </c>
      <c r="D837" t="s">
        <v>12</v>
      </c>
      <c r="F837" s="207">
        <v>29.3</v>
      </c>
      <c r="G837" s="2">
        <f t="shared" si="14"/>
        <v>2.9999999999999822</v>
      </c>
      <c r="I837" s="422"/>
      <c r="K837" s="207"/>
    </row>
    <row r="838" spans="1:11">
      <c r="A838" s="3">
        <v>45741</v>
      </c>
      <c r="B838" s="422">
        <v>30761</v>
      </c>
      <c r="C838" s="422" t="s">
        <v>11</v>
      </c>
      <c r="D838" t="s">
        <v>13</v>
      </c>
      <c r="F838" s="207">
        <v>3</v>
      </c>
      <c r="G838" s="2">
        <f t="shared" si="14"/>
        <v>-1.7763568394002505E-14</v>
      </c>
      <c r="I838" s="422"/>
      <c r="K838" s="207"/>
    </row>
    <row r="839" spans="1:11">
      <c r="A839" s="31">
        <v>45716</v>
      </c>
      <c r="B839" s="421" t="s">
        <v>10</v>
      </c>
      <c r="C839" s="421" t="s">
        <v>17</v>
      </c>
      <c r="D839" t="s">
        <v>12</v>
      </c>
      <c r="E839" s="207">
        <v>36.700000000000003</v>
      </c>
      <c r="G839" s="2">
        <f t="shared" si="14"/>
        <v>36.699999999999989</v>
      </c>
      <c r="K839" s="20"/>
    </row>
    <row r="840" spans="1:11">
      <c r="B840" s="422"/>
      <c r="C840" s="422"/>
      <c r="D840" t="s">
        <v>13</v>
      </c>
      <c r="E840" s="207">
        <v>3</v>
      </c>
      <c r="G840" s="2">
        <f t="shared" si="14"/>
        <v>39.699999999999989</v>
      </c>
    </row>
    <row r="841" spans="1:11">
      <c r="B841" s="422"/>
      <c r="C841" s="422"/>
      <c r="D841" t="s">
        <v>14</v>
      </c>
      <c r="E841" s="207">
        <v>56</v>
      </c>
      <c r="G841" s="2">
        <f t="shared" si="14"/>
        <v>95.699999999999989</v>
      </c>
    </row>
    <row r="842" spans="1:11">
      <c r="B842" s="422"/>
      <c r="C842" s="422"/>
      <c r="D842" t="s">
        <v>15</v>
      </c>
      <c r="E842" s="207">
        <v>5</v>
      </c>
      <c r="G842" s="2">
        <f t="shared" si="14"/>
        <v>100.69999999999999</v>
      </c>
      <c r="K842" s="20"/>
    </row>
    <row r="843" spans="1:11">
      <c r="A843" s="3">
        <v>45741</v>
      </c>
      <c r="B843" s="422">
        <v>30760</v>
      </c>
      <c r="C843" s="422" t="s">
        <v>17</v>
      </c>
      <c r="D843" t="s">
        <v>14</v>
      </c>
      <c r="F843" s="2">
        <v>56</v>
      </c>
      <c r="G843" s="2">
        <f t="shared" si="14"/>
        <v>44.699999999999989</v>
      </c>
    </row>
    <row r="844" spans="1:11">
      <c r="A844" s="3">
        <v>45741</v>
      </c>
      <c r="B844" s="422">
        <v>30760</v>
      </c>
      <c r="C844" s="422" t="s">
        <v>17</v>
      </c>
      <c r="D844" t="s">
        <v>15</v>
      </c>
      <c r="F844" s="2">
        <v>5</v>
      </c>
      <c r="G844" s="2">
        <f t="shared" si="14"/>
        <v>39.699999999999989</v>
      </c>
    </row>
    <row r="845" spans="1:11">
      <c r="A845" s="3">
        <v>45741</v>
      </c>
      <c r="B845" s="422">
        <v>30761</v>
      </c>
      <c r="C845" s="422" t="s">
        <v>17</v>
      </c>
      <c r="D845" t="s">
        <v>12</v>
      </c>
      <c r="F845" s="2">
        <v>36.700000000000003</v>
      </c>
      <c r="G845" s="2">
        <f t="shared" si="14"/>
        <v>2.9999999999999858</v>
      </c>
    </row>
    <row r="846" spans="1:11">
      <c r="A846" s="3">
        <v>45741</v>
      </c>
      <c r="B846" s="422">
        <v>30761</v>
      </c>
      <c r="C846" s="422" t="s">
        <v>17</v>
      </c>
      <c r="D846" t="s">
        <v>13</v>
      </c>
      <c r="F846" s="2">
        <v>3</v>
      </c>
      <c r="G846" s="2">
        <f t="shared" si="14"/>
        <v>-1.4210854715202004E-14</v>
      </c>
    </row>
    <row r="847" spans="1:11">
      <c r="A847" s="31">
        <v>45747</v>
      </c>
      <c r="B847" s="421" t="s">
        <v>10</v>
      </c>
      <c r="C847" s="421" t="s">
        <v>18</v>
      </c>
      <c r="D847" t="s">
        <v>12</v>
      </c>
      <c r="E847" s="207">
        <v>50.7</v>
      </c>
      <c r="G847" s="2">
        <f t="shared" si="14"/>
        <v>50.699999999999989</v>
      </c>
      <c r="I847" s="421"/>
      <c r="K847" s="207"/>
    </row>
    <row r="848" spans="1:11">
      <c r="B848" s="422"/>
      <c r="C848" s="422"/>
      <c r="D848" t="s">
        <v>13</v>
      </c>
      <c r="E848" s="207">
        <v>3</v>
      </c>
      <c r="G848" s="2">
        <f t="shared" si="14"/>
        <v>53.699999999999989</v>
      </c>
      <c r="K848" s="207"/>
    </row>
    <row r="849" spans="1:11">
      <c r="B849" s="422"/>
      <c r="C849" s="422"/>
      <c r="D849" t="s">
        <v>14</v>
      </c>
      <c r="E849" s="207">
        <v>60</v>
      </c>
      <c r="G849" s="2">
        <f t="shared" si="14"/>
        <v>113.69999999999999</v>
      </c>
      <c r="K849" s="28"/>
    </row>
    <row r="850" spans="1:11">
      <c r="B850" s="422"/>
      <c r="C850" s="422"/>
      <c r="D850" t="s">
        <v>15</v>
      </c>
      <c r="E850" s="207">
        <v>5</v>
      </c>
      <c r="G850" s="2">
        <f t="shared" si="14"/>
        <v>118.69999999999999</v>
      </c>
    </row>
    <row r="851" spans="1:11">
      <c r="A851" s="3">
        <v>45833</v>
      </c>
      <c r="B851" s="422">
        <v>31206</v>
      </c>
      <c r="C851" s="422" t="s">
        <v>18</v>
      </c>
      <c r="D851" t="s">
        <v>12</v>
      </c>
      <c r="E851" s="207"/>
      <c r="F851" s="2">
        <v>50.7</v>
      </c>
      <c r="G851" s="2">
        <f t="shared" si="14"/>
        <v>67.999999999999986</v>
      </c>
    </row>
    <row r="852" spans="1:11">
      <c r="A852" s="3">
        <v>45833</v>
      </c>
      <c r="B852" s="422">
        <v>31206</v>
      </c>
      <c r="C852" s="422" t="s">
        <v>18</v>
      </c>
      <c r="D852" t="s">
        <v>13</v>
      </c>
      <c r="E852" s="207"/>
      <c r="F852" s="2">
        <v>3</v>
      </c>
      <c r="G852" s="2">
        <f t="shared" si="14"/>
        <v>64.999999999999986</v>
      </c>
    </row>
    <row r="853" spans="1:11">
      <c r="A853" s="3">
        <v>45853</v>
      </c>
      <c r="B853" s="422">
        <v>31383</v>
      </c>
      <c r="C853" s="422" t="s">
        <v>18</v>
      </c>
      <c r="D853" t="s">
        <v>14</v>
      </c>
      <c r="F853" s="207">
        <v>60</v>
      </c>
      <c r="G853" s="2">
        <f t="shared" si="14"/>
        <v>4.9999999999999858</v>
      </c>
    </row>
    <row r="854" spans="1:11">
      <c r="A854" s="3">
        <v>45853</v>
      </c>
      <c r="B854" s="422">
        <v>31383</v>
      </c>
      <c r="C854" s="422" t="s">
        <v>18</v>
      </c>
      <c r="D854" t="s">
        <v>15</v>
      </c>
      <c r="F854" s="207">
        <v>5</v>
      </c>
      <c r="G854" s="2">
        <f t="shared" si="14"/>
        <v>-1.4210854715202004E-14</v>
      </c>
    </row>
    <row r="855" spans="1:11">
      <c r="A855" s="81">
        <v>45777</v>
      </c>
      <c r="B855" s="421" t="s">
        <v>10</v>
      </c>
      <c r="C855" s="421" t="s">
        <v>19</v>
      </c>
      <c r="D855" t="s">
        <v>12</v>
      </c>
      <c r="E855" s="207">
        <v>50.1</v>
      </c>
      <c r="G855" s="2">
        <f t="shared" si="14"/>
        <v>50.099999999999987</v>
      </c>
    </row>
    <row r="856" spans="1:11">
      <c r="A856" s="70"/>
      <c r="B856" s="422"/>
      <c r="C856" s="422"/>
      <c r="D856" t="s">
        <v>13</v>
      </c>
      <c r="E856" s="207">
        <v>3</v>
      </c>
      <c r="G856" s="2">
        <f t="shared" si="14"/>
        <v>53.099999999999987</v>
      </c>
      <c r="I856" s="440" t="s">
        <v>453</v>
      </c>
      <c r="J856" s="440"/>
      <c r="K856" s="440"/>
    </row>
    <row r="857" spans="1:11">
      <c r="A857" s="70"/>
      <c r="B857" s="422"/>
      <c r="C857" s="422"/>
      <c r="D857" t="s">
        <v>14</v>
      </c>
      <c r="E857" s="207">
        <v>60</v>
      </c>
      <c r="G857" s="2">
        <f t="shared" si="14"/>
        <v>113.1</v>
      </c>
      <c r="H857">
        <v>2025</v>
      </c>
      <c r="I857" s="421" t="s">
        <v>18</v>
      </c>
      <c r="J857" t="s">
        <v>14</v>
      </c>
      <c r="K857" s="207">
        <v>60</v>
      </c>
    </row>
    <row r="858" spans="1:11">
      <c r="A858" s="70"/>
      <c r="B858" s="422"/>
      <c r="C858" s="422"/>
      <c r="D858" t="s">
        <v>15</v>
      </c>
      <c r="E858" s="207">
        <v>5</v>
      </c>
      <c r="G858" s="2">
        <f t="shared" si="14"/>
        <v>118.1</v>
      </c>
      <c r="I858" s="422"/>
      <c r="J858" t="s">
        <v>15</v>
      </c>
      <c r="K858" s="207">
        <v>5</v>
      </c>
    </row>
    <row r="859" spans="1:11">
      <c r="A859" s="3">
        <v>45833</v>
      </c>
      <c r="B859" s="422">
        <v>31206</v>
      </c>
      <c r="C859" s="422" t="s">
        <v>19</v>
      </c>
      <c r="D859" t="s">
        <v>12</v>
      </c>
      <c r="E859" s="207"/>
      <c r="F859" s="2">
        <v>50.1</v>
      </c>
      <c r="G859" s="2">
        <f t="shared" si="14"/>
        <v>68</v>
      </c>
      <c r="I859" s="421" t="s">
        <v>19</v>
      </c>
      <c r="J859" t="s">
        <v>14</v>
      </c>
      <c r="K859" s="207">
        <v>60</v>
      </c>
    </row>
    <row r="860" spans="1:11">
      <c r="A860" s="3">
        <v>45833</v>
      </c>
      <c r="B860" s="422">
        <v>31206</v>
      </c>
      <c r="C860" s="422" t="s">
        <v>19</v>
      </c>
      <c r="D860" t="s">
        <v>13</v>
      </c>
      <c r="E860" s="207"/>
      <c r="F860" s="2">
        <v>3</v>
      </c>
      <c r="G860" s="2">
        <f t="shared" si="14"/>
        <v>65</v>
      </c>
      <c r="I860" s="422"/>
      <c r="J860" t="s">
        <v>15</v>
      </c>
      <c r="K860" s="207">
        <v>5</v>
      </c>
    </row>
    <row r="861" spans="1:11">
      <c r="A861" s="3">
        <v>45853</v>
      </c>
      <c r="B861" s="422">
        <v>31383</v>
      </c>
      <c r="C861" s="422" t="s">
        <v>19</v>
      </c>
      <c r="D861" t="s">
        <v>14</v>
      </c>
      <c r="F861" s="207">
        <v>60</v>
      </c>
      <c r="G861" s="2">
        <f t="shared" si="14"/>
        <v>5</v>
      </c>
      <c r="I861" s="422"/>
      <c r="K861" s="207"/>
    </row>
    <row r="862" spans="1:11">
      <c r="A862" s="3">
        <v>45853</v>
      </c>
      <c r="B862" s="422">
        <v>31383</v>
      </c>
      <c r="C862" s="422" t="s">
        <v>19</v>
      </c>
      <c r="D862" t="s">
        <v>15</v>
      </c>
      <c r="F862" s="207">
        <v>5</v>
      </c>
      <c r="G862" s="2">
        <f t="shared" si="14"/>
        <v>0</v>
      </c>
      <c r="I862" s="422"/>
      <c r="K862" s="207"/>
    </row>
    <row r="863" spans="1:11">
      <c r="A863" s="31">
        <v>45808</v>
      </c>
      <c r="B863" s="421" t="s">
        <v>10</v>
      </c>
      <c r="C863" s="421" t="s">
        <v>20</v>
      </c>
      <c r="D863" t="s">
        <v>12</v>
      </c>
      <c r="E863" s="207">
        <v>50.1</v>
      </c>
      <c r="G863" s="2">
        <f t="shared" si="14"/>
        <v>50.1</v>
      </c>
      <c r="I863" s="421" t="s">
        <v>20</v>
      </c>
      <c r="J863" t="s">
        <v>14</v>
      </c>
      <c r="K863" s="207">
        <v>60</v>
      </c>
    </row>
    <row r="864" spans="1:11">
      <c r="A864"/>
      <c r="B864" s="422"/>
      <c r="C864" s="422"/>
      <c r="D864" t="s">
        <v>13</v>
      </c>
      <c r="E864" s="207">
        <v>5</v>
      </c>
      <c r="G864" s="2">
        <f t="shared" si="14"/>
        <v>55.1</v>
      </c>
      <c r="I864" s="422"/>
      <c r="J864" t="s">
        <v>15</v>
      </c>
      <c r="K864" s="207">
        <v>5</v>
      </c>
    </row>
    <row r="865" spans="1:12">
      <c r="A865"/>
      <c r="B865" s="422"/>
      <c r="C865" s="422"/>
      <c r="D865" t="s">
        <v>14</v>
      </c>
      <c r="E865" s="207">
        <v>60</v>
      </c>
      <c r="G865" s="2">
        <f t="shared" si="14"/>
        <v>115.1</v>
      </c>
      <c r="I865" s="421" t="s">
        <v>21</v>
      </c>
      <c r="J865" t="s">
        <v>12</v>
      </c>
      <c r="K865" s="207">
        <v>43.2</v>
      </c>
    </row>
    <row r="866" spans="1:12">
      <c r="A866"/>
      <c r="B866" s="422"/>
      <c r="C866" s="422"/>
      <c r="D866" t="s">
        <v>15</v>
      </c>
      <c r="E866" s="207">
        <v>5</v>
      </c>
      <c r="G866" s="2">
        <f t="shared" si="14"/>
        <v>120.1</v>
      </c>
      <c r="I866" s="422"/>
      <c r="J866" t="s">
        <v>13</v>
      </c>
      <c r="K866" s="207">
        <v>4</v>
      </c>
    </row>
    <row r="867" spans="1:12">
      <c r="A867" s="3">
        <v>45833</v>
      </c>
      <c r="B867" s="422">
        <v>31206</v>
      </c>
      <c r="C867" s="422" t="s">
        <v>20</v>
      </c>
      <c r="D867" t="s">
        <v>12</v>
      </c>
      <c r="F867" s="2">
        <v>50.1</v>
      </c>
      <c r="G867" s="2">
        <f t="shared" si="14"/>
        <v>70</v>
      </c>
      <c r="I867" s="422"/>
      <c r="J867" t="s">
        <v>14</v>
      </c>
      <c r="K867" s="207">
        <v>60</v>
      </c>
    </row>
    <row r="868" spans="1:12">
      <c r="A868" s="3">
        <v>45833</v>
      </c>
      <c r="B868" s="422">
        <v>31206</v>
      </c>
      <c r="C868" s="422" t="s">
        <v>20</v>
      </c>
      <c r="D868" t="s">
        <v>13</v>
      </c>
      <c r="F868" s="2">
        <v>5</v>
      </c>
      <c r="G868" s="2">
        <f t="shared" si="14"/>
        <v>65</v>
      </c>
      <c r="I868" s="422"/>
      <c r="J868" t="s">
        <v>15</v>
      </c>
      <c r="K868" s="207">
        <v>5</v>
      </c>
    </row>
    <row r="869" spans="1:12">
      <c r="A869" s="3">
        <v>45853</v>
      </c>
      <c r="B869" s="422">
        <v>31383</v>
      </c>
      <c r="C869" s="422" t="s">
        <v>20</v>
      </c>
      <c r="D869" t="s">
        <v>14</v>
      </c>
      <c r="F869" s="207">
        <v>60</v>
      </c>
      <c r="G869" s="2">
        <f t="shared" si="14"/>
        <v>5</v>
      </c>
      <c r="I869" s="422"/>
      <c r="K869" s="207"/>
    </row>
    <row r="870" spans="1:12">
      <c r="A870" s="3">
        <v>45853</v>
      </c>
      <c r="B870" s="422">
        <v>31383</v>
      </c>
      <c r="C870" s="422" t="s">
        <v>20</v>
      </c>
      <c r="D870" t="s">
        <v>15</v>
      </c>
      <c r="F870" s="207">
        <v>5</v>
      </c>
      <c r="G870" s="2">
        <f t="shared" si="14"/>
        <v>0</v>
      </c>
      <c r="I870" s="422"/>
      <c r="K870" s="207"/>
    </row>
    <row r="871" spans="1:12">
      <c r="A871" s="81">
        <v>45838</v>
      </c>
      <c r="B871" s="421" t="s">
        <v>10</v>
      </c>
      <c r="C871" s="421" t="s">
        <v>21</v>
      </c>
      <c r="D871" t="s">
        <v>12</v>
      </c>
      <c r="E871" s="207">
        <v>43.2</v>
      </c>
      <c r="G871" s="2">
        <f t="shared" si="14"/>
        <v>43.2</v>
      </c>
      <c r="I871" s="421"/>
      <c r="K871" s="207">
        <f>SUM(K857:K868)</f>
        <v>307.2</v>
      </c>
    </row>
    <row r="872" spans="1:12">
      <c r="A872" s="70"/>
      <c r="B872" s="422"/>
      <c r="C872" s="422"/>
      <c r="D872" t="s">
        <v>13</v>
      </c>
      <c r="E872" s="207">
        <v>4</v>
      </c>
      <c r="G872" s="2">
        <f t="shared" si="14"/>
        <v>47.2</v>
      </c>
      <c r="I872" s="422"/>
      <c r="K872" s="207"/>
    </row>
    <row r="873" spans="1:12">
      <c r="A873" s="70"/>
      <c r="B873" s="422"/>
      <c r="C873" s="422"/>
      <c r="D873" t="s">
        <v>14</v>
      </c>
      <c r="E873" s="207">
        <v>60</v>
      </c>
      <c r="G873" s="2">
        <f t="shared" ref="G873:G914" si="15">+G872+E873-F873</f>
        <v>107.2</v>
      </c>
      <c r="I873" s="422"/>
      <c r="K873" s="207">
        <f>400-K871</f>
        <v>92.800000000000011</v>
      </c>
    </row>
    <row r="874" spans="1:12">
      <c r="A874" s="70"/>
      <c r="B874" s="422"/>
      <c r="C874" s="422"/>
      <c r="D874" t="s">
        <v>15</v>
      </c>
      <c r="E874" s="207">
        <v>5</v>
      </c>
      <c r="G874" s="2">
        <f t="shared" si="15"/>
        <v>112.2</v>
      </c>
      <c r="I874" s="422"/>
      <c r="K874" s="207"/>
    </row>
    <row r="875" spans="1:12">
      <c r="A875" s="3">
        <v>45853</v>
      </c>
      <c r="B875" s="422">
        <v>31383</v>
      </c>
      <c r="C875" s="422" t="s">
        <v>21</v>
      </c>
      <c r="D875" t="s">
        <v>14</v>
      </c>
      <c r="F875" s="207">
        <v>60</v>
      </c>
      <c r="G875" s="2">
        <f t="shared" si="15"/>
        <v>52.2</v>
      </c>
      <c r="K875" s="28"/>
    </row>
    <row r="876" spans="1:12">
      <c r="A876" s="3">
        <v>45853</v>
      </c>
      <c r="B876" s="422">
        <v>31383</v>
      </c>
      <c r="C876" s="422" t="s">
        <v>21</v>
      </c>
      <c r="D876" t="s">
        <v>15</v>
      </c>
      <c r="F876" s="207">
        <v>5</v>
      </c>
      <c r="G876" s="2">
        <f t="shared" si="15"/>
        <v>47.2</v>
      </c>
    </row>
    <row r="877" spans="1:12">
      <c r="A877" s="3">
        <v>45853</v>
      </c>
      <c r="B877" s="422">
        <v>31384</v>
      </c>
      <c r="C877" s="422" t="s">
        <v>21</v>
      </c>
      <c r="D877" t="s">
        <v>12</v>
      </c>
      <c r="F877" s="2">
        <v>43.2</v>
      </c>
      <c r="G877" s="2">
        <f t="shared" si="15"/>
        <v>4</v>
      </c>
    </row>
    <row r="878" spans="1:12">
      <c r="A878" s="3">
        <v>45853</v>
      </c>
      <c r="B878" s="422">
        <v>31384</v>
      </c>
      <c r="C878" s="422" t="s">
        <v>21</v>
      </c>
      <c r="D878" t="s">
        <v>13</v>
      </c>
      <c r="F878" s="2">
        <v>4</v>
      </c>
      <c r="G878" s="2">
        <f t="shared" si="15"/>
        <v>0</v>
      </c>
    </row>
    <row r="879" spans="1:12">
      <c r="A879" s="31">
        <v>45869</v>
      </c>
      <c r="B879" s="421" t="s">
        <v>10</v>
      </c>
      <c r="C879" s="421" t="s">
        <v>22</v>
      </c>
      <c r="D879" t="s">
        <v>12</v>
      </c>
      <c r="E879" s="5">
        <v>43.2</v>
      </c>
      <c r="G879" s="2">
        <f t="shared" si="15"/>
        <v>43.2</v>
      </c>
      <c r="L879">
        <v>84</v>
      </c>
    </row>
    <row r="880" spans="1:12">
      <c r="B880" s="422"/>
      <c r="C880" s="422"/>
      <c r="D880" t="s">
        <v>13</v>
      </c>
      <c r="E880" s="5">
        <v>4</v>
      </c>
      <c r="G880" s="2">
        <f t="shared" si="15"/>
        <v>47.2</v>
      </c>
      <c r="L880">
        <v>17</v>
      </c>
    </row>
    <row r="881" spans="1:12">
      <c r="B881" s="422"/>
      <c r="C881" s="422"/>
      <c r="D881" t="s">
        <v>14</v>
      </c>
      <c r="E881" s="5">
        <v>60</v>
      </c>
      <c r="G881" s="2">
        <f t="shared" si="15"/>
        <v>107.2</v>
      </c>
      <c r="L881">
        <f>SUM(L879:L880)</f>
        <v>101</v>
      </c>
    </row>
    <row r="882" spans="1:12">
      <c r="B882" s="422"/>
      <c r="C882" s="422"/>
      <c r="D882" t="s">
        <v>15</v>
      </c>
      <c r="E882" s="5">
        <v>5</v>
      </c>
      <c r="G882" s="2">
        <f t="shared" si="15"/>
        <v>112.2</v>
      </c>
    </row>
    <row r="883" spans="1:12">
      <c r="A883" s="3">
        <v>45945</v>
      </c>
      <c r="B883" s="422">
        <v>31755</v>
      </c>
      <c r="C883" s="422" t="s">
        <v>22</v>
      </c>
      <c r="D883" t="s">
        <v>12</v>
      </c>
      <c r="E883" s="5"/>
      <c r="F883" s="5">
        <v>43.2</v>
      </c>
      <c r="G883" s="2">
        <f t="shared" si="15"/>
        <v>69</v>
      </c>
    </row>
    <row r="884" spans="1:12">
      <c r="A884" s="3">
        <v>45945</v>
      </c>
      <c r="B884" s="422">
        <v>31755</v>
      </c>
      <c r="C884" s="422" t="s">
        <v>22</v>
      </c>
      <c r="D884" t="s">
        <v>13</v>
      </c>
      <c r="E884" s="5"/>
      <c r="F884" s="5">
        <v>4</v>
      </c>
      <c r="G884" s="2">
        <f t="shared" si="15"/>
        <v>65</v>
      </c>
    </row>
    <row r="885" spans="1:12">
      <c r="A885" s="3">
        <v>45985</v>
      </c>
      <c r="B885" s="422">
        <v>32018</v>
      </c>
      <c r="C885" s="422" t="s">
        <v>22</v>
      </c>
      <c r="D885" t="s">
        <v>14</v>
      </c>
      <c r="E885" s="5"/>
      <c r="F885" s="5">
        <v>60</v>
      </c>
      <c r="G885" s="2">
        <f t="shared" si="15"/>
        <v>5</v>
      </c>
    </row>
    <row r="886" spans="1:12">
      <c r="A886" s="3">
        <v>45985</v>
      </c>
      <c r="B886" s="422">
        <v>32018</v>
      </c>
      <c r="C886" s="422" t="s">
        <v>22</v>
      </c>
      <c r="D886" t="s">
        <v>15</v>
      </c>
      <c r="E886" s="5"/>
      <c r="F886" s="5">
        <v>5</v>
      </c>
      <c r="G886" s="2">
        <f t="shared" si="15"/>
        <v>0</v>
      </c>
    </row>
    <row r="887" spans="1:12">
      <c r="A887" s="31">
        <v>45900</v>
      </c>
      <c r="B887" s="421" t="s">
        <v>10</v>
      </c>
      <c r="C887" s="421" t="s">
        <v>23</v>
      </c>
      <c r="D887" t="s">
        <v>12</v>
      </c>
      <c r="E887" s="5">
        <v>43.2</v>
      </c>
      <c r="G887" s="2">
        <f t="shared" si="15"/>
        <v>43.2</v>
      </c>
    </row>
    <row r="888" spans="1:12">
      <c r="B888" s="422"/>
      <c r="C888" s="422"/>
      <c r="D888" t="s">
        <v>13</v>
      </c>
      <c r="E888" s="5">
        <v>8</v>
      </c>
      <c r="G888" s="2">
        <f t="shared" si="15"/>
        <v>51.2</v>
      </c>
    </row>
    <row r="889" spans="1:12">
      <c r="B889" s="422"/>
      <c r="C889" s="422"/>
      <c r="D889" t="s">
        <v>14</v>
      </c>
      <c r="E889" s="5">
        <v>60</v>
      </c>
      <c r="G889" s="2">
        <f t="shared" si="15"/>
        <v>111.2</v>
      </c>
    </row>
    <row r="890" spans="1:12">
      <c r="B890" s="422"/>
      <c r="C890" s="422"/>
      <c r="D890" t="s">
        <v>15</v>
      </c>
      <c r="E890" s="5">
        <v>5</v>
      </c>
      <c r="G890" s="2">
        <f t="shared" si="15"/>
        <v>116.2</v>
      </c>
    </row>
    <row r="891" spans="1:12">
      <c r="B891" s="422"/>
      <c r="C891" s="422"/>
      <c r="D891" s="363" t="s">
        <v>454</v>
      </c>
      <c r="E891" s="365">
        <v>15</v>
      </c>
      <c r="G891" s="2">
        <f t="shared" si="15"/>
        <v>131.19999999999999</v>
      </c>
    </row>
    <row r="892" spans="1:12">
      <c r="A892" s="3">
        <v>45945</v>
      </c>
      <c r="B892" s="422">
        <v>31755</v>
      </c>
      <c r="C892" s="422" t="s">
        <v>23</v>
      </c>
      <c r="D892" t="s">
        <v>12</v>
      </c>
      <c r="E892" s="5"/>
      <c r="F892" s="5">
        <v>43.2</v>
      </c>
      <c r="G892" s="2">
        <f t="shared" si="15"/>
        <v>87.999999999999986</v>
      </c>
    </row>
    <row r="893" spans="1:12">
      <c r="A893" s="3">
        <v>45945</v>
      </c>
      <c r="B893" s="422">
        <v>31755</v>
      </c>
      <c r="C893" s="422" t="s">
        <v>23</v>
      </c>
      <c r="D893" t="s">
        <v>13</v>
      </c>
      <c r="E893" s="5"/>
      <c r="F893" s="5">
        <v>8</v>
      </c>
      <c r="G893" s="2">
        <f t="shared" si="15"/>
        <v>79.999999999999986</v>
      </c>
    </row>
    <row r="894" spans="1:12">
      <c r="A894" s="3">
        <v>45985</v>
      </c>
      <c r="B894" s="422">
        <v>32018</v>
      </c>
      <c r="C894" s="422" t="s">
        <v>23</v>
      </c>
      <c r="D894" t="s">
        <v>14</v>
      </c>
      <c r="E894" s="5"/>
      <c r="F894" s="5">
        <v>60</v>
      </c>
      <c r="G894" s="2">
        <f t="shared" si="15"/>
        <v>19.999999999999986</v>
      </c>
    </row>
    <row r="895" spans="1:12">
      <c r="A895" s="3">
        <v>45985</v>
      </c>
      <c r="B895" s="422">
        <v>32018</v>
      </c>
      <c r="C895" s="422" t="s">
        <v>23</v>
      </c>
      <c r="D895" t="s">
        <v>15</v>
      </c>
      <c r="E895" s="5"/>
      <c r="F895" s="5">
        <v>5</v>
      </c>
      <c r="G895" s="2">
        <f t="shared" si="15"/>
        <v>14.999999999999986</v>
      </c>
    </row>
    <row r="896" spans="1:12">
      <c r="A896" s="3">
        <v>46050</v>
      </c>
      <c r="B896" s="422">
        <v>32417</v>
      </c>
      <c r="C896" s="422" t="s">
        <v>23</v>
      </c>
      <c r="D896" t="s">
        <v>454</v>
      </c>
      <c r="E896" s="5"/>
      <c r="F896" s="5">
        <v>15</v>
      </c>
      <c r="G896" s="2">
        <f t="shared" si="15"/>
        <v>-1.4210854715202004E-14</v>
      </c>
    </row>
    <row r="897" spans="1:14">
      <c r="A897" s="81">
        <v>45930</v>
      </c>
      <c r="B897" s="421" t="s">
        <v>10</v>
      </c>
      <c r="C897" s="421" t="s">
        <v>172</v>
      </c>
      <c r="D897" t="s">
        <v>12</v>
      </c>
      <c r="E897" s="207">
        <v>41.6</v>
      </c>
      <c r="G897" s="2">
        <f t="shared" si="15"/>
        <v>41.599999999999987</v>
      </c>
    </row>
    <row r="898" spans="1:14">
      <c r="B898" s="422"/>
      <c r="C898" s="422"/>
      <c r="D898" t="s">
        <v>13</v>
      </c>
      <c r="E898" s="20">
        <v>4</v>
      </c>
      <c r="G898" s="2">
        <f t="shared" si="15"/>
        <v>45.599999999999987</v>
      </c>
    </row>
    <row r="899" spans="1:14">
      <c r="B899" s="422"/>
      <c r="C899" s="422"/>
      <c r="D899" t="s">
        <v>14</v>
      </c>
      <c r="E899" s="20">
        <v>60</v>
      </c>
      <c r="G899" s="2">
        <f t="shared" si="15"/>
        <v>105.6</v>
      </c>
      <c r="H899" s="277"/>
      <c r="I899" s="277"/>
      <c r="J899" s="277"/>
      <c r="K899" s="277"/>
    </row>
    <row r="900" spans="1:14">
      <c r="B900" s="422"/>
      <c r="C900" s="422"/>
      <c r="D900" t="s">
        <v>15</v>
      </c>
      <c r="E900" s="20">
        <v>5</v>
      </c>
      <c r="G900" s="2">
        <f t="shared" si="15"/>
        <v>110.6</v>
      </c>
      <c r="L900" s="272"/>
      <c r="M900" s="302"/>
    </row>
    <row r="901" spans="1:14">
      <c r="B901" s="422"/>
      <c r="C901" s="422"/>
      <c r="D901" t="s">
        <v>63</v>
      </c>
      <c r="E901" s="207">
        <v>10</v>
      </c>
      <c r="F901" s="428"/>
      <c r="G901" s="2">
        <f t="shared" si="15"/>
        <v>120.6</v>
      </c>
      <c r="L901" s="277"/>
      <c r="M901" s="302"/>
    </row>
    <row r="902" spans="1:14">
      <c r="A902" s="3">
        <v>45985</v>
      </c>
      <c r="B902" s="422">
        <v>32018</v>
      </c>
      <c r="C902" s="422" t="s">
        <v>172</v>
      </c>
      <c r="D902" t="s">
        <v>14</v>
      </c>
      <c r="E902" s="5"/>
      <c r="F902" s="5">
        <v>60</v>
      </c>
      <c r="G902" s="2">
        <f t="shared" si="15"/>
        <v>60.599999999999994</v>
      </c>
      <c r="L902" s="277"/>
      <c r="M902" s="302"/>
    </row>
    <row r="903" spans="1:14">
      <c r="A903" s="3">
        <v>45985</v>
      </c>
      <c r="B903" s="422">
        <v>32018</v>
      </c>
      <c r="C903" s="422" t="s">
        <v>172</v>
      </c>
      <c r="D903" t="s">
        <v>15</v>
      </c>
      <c r="E903" s="5"/>
      <c r="F903" s="5">
        <v>5</v>
      </c>
      <c r="G903" s="2">
        <f t="shared" si="15"/>
        <v>55.599999999999994</v>
      </c>
      <c r="L903" s="277"/>
      <c r="M903" s="302"/>
    </row>
    <row r="904" spans="1:14">
      <c r="A904" s="3">
        <v>45985</v>
      </c>
      <c r="B904" s="422">
        <v>32018</v>
      </c>
      <c r="C904" s="422" t="s">
        <v>172</v>
      </c>
      <c r="D904" t="s">
        <v>63</v>
      </c>
      <c r="E904" s="5"/>
      <c r="F904" s="5">
        <v>10</v>
      </c>
      <c r="G904" s="2">
        <f t="shared" si="15"/>
        <v>45.599999999999994</v>
      </c>
      <c r="L904" s="277"/>
      <c r="M904" s="302"/>
    </row>
    <row r="905" spans="1:14">
      <c r="A905" s="3">
        <v>45985</v>
      </c>
      <c r="B905" s="422">
        <v>32019</v>
      </c>
      <c r="C905" s="422" t="s">
        <v>172</v>
      </c>
      <c r="D905" t="s">
        <v>12</v>
      </c>
      <c r="E905" s="5"/>
      <c r="F905" s="207">
        <v>41.6</v>
      </c>
      <c r="G905" s="2">
        <f t="shared" si="15"/>
        <v>3.9999999999999929</v>
      </c>
      <c r="L905" s="277"/>
      <c r="M905" s="302"/>
    </row>
    <row r="906" spans="1:14">
      <c r="A906" s="3">
        <v>45985</v>
      </c>
      <c r="B906" s="422">
        <v>32019</v>
      </c>
      <c r="C906" s="422" t="s">
        <v>172</v>
      </c>
      <c r="D906" t="s">
        <v>13</v>
      </c>
      <c r="E906" s="5"/>
      <c r="F906" s="20">
        <v>4</v>
      </c>
      <c r="G906" s="2">
        <f t="shared" si="15"/>
        <v>-7.1054273576010019E-15</v>
      </c>
      <c r="L906" s="295"/>
      <c r="M906" s="360"/>
      <c r="N906" s="339"/>
    </row>
    <row r="907" spans="1:14">
      <c r="A907" s="81">
        <v>45961</v>
      </c>
      <c r="B907" s="421" t="s">
        <v>10</v>
      </c>
      <c r="C907" s="421" t="s">
        <v>25</v>
      </c>
      <c r="D907" t="s">
        <v>12</v>
      </c>
      <c r="E907" s="5">
        <v>41</v>
      </c>
      <c r="F907" s="428"/>
      <c r="G907" s="2">
        <f t="shared" si="15"/>
        <v>40.999999999999993</v>
      </c>
      <c r="L907" s="339"/>
      <c r="M907" s="360"/>
      <c r="N907" s="339"/>
    </row>
    <row r="908" spans="1:14">
      <c r="A908" s="70"/>
      <c r="B908" s="422"/>
      <c r="C908" s="422"/>
      <c r="D908" t="s">
        <v>13</v>
      </c>
      <c r="E908" s="20">
        <v>7</v>
      </c>
      <c r="G908" s="2">
        <f t="shared" si="15"/>
        <v>47.999999999999993</v>
      </c>
      <c r="L908" s="339"/>
      <c r="M908" s="360"/>
      <c r="N908" s="339"/>
    </row>
    <row r="909" spans="1:14">
      <c r="A909" s="70"/>
      <c r="B909" s="422"/>
      <c r="C909" s="422"/>
      <c r="D909" t="s">
        <v>14</v>
      </c>
      <c r="E909" s="20">
        <v>60</v>
      </c>
      <c r="G909" s="2">
        <f t="shared" si="15"/>
        <v>108</v>
      </c>
      <c r="L909" s="339"/>
      <c r="M909" s="360"/>
      <c r="N909" s="339"/>
    </row>
    <row r="910" spans="1:14">
      <c r="A910" s="70"/>
      <c r="B910" s="422"/>
      <c r="C910" s="422"/>
      <c r="D910" t="s">
        <v>15</v>
      </c>
      <c r="E910" s="20">
        <v>5</v>
      </c>
      <c r="G910" s="2">
        <f t="shared" si="15"/>
        <v>113</v>
      </c>
      <c r="L910" s="339"/>
      <c r="M910" s="339"/>
      <c r="N910" s="339"/>
    </row>
    <row r="911" spans="1:14">
      <c r="A911" s="3">
        <v>45985</v>
      </c>
      <c r="B911" s="422">
        <v>32018</v>
      </c>
      <c r="C911" s="422" t="s">
        <v>25</v>
      </c>
      <c r="D911" t="s">
        <v>14</v>
      </c>
      <c r="E911" s="5"/>
      <c r="F911" s="5">
        <v>60</v>
      </c>
      <c r="G911" s="2">
        <f t="shared" si="15"/>
        <v>53</v>
      </c>
      <c r="L911" s="339"/>
      <c r="M911" s="339"/>
      <c r="N911" s="339"/>
    </row>
    <row r="912" spans="1:14">
      <c r="A912" s="3">
        <v>45985</v>
      </c>
      <c r="B912" s="422">
        <v>32018</v>
      </c>
      <c r="C912" s="422" t="s">
        <v>25</v>
      </c>
      <c r="D912" t="s">
        <v>15</v>
      </c>
      <c r="E912" s="5"/>
      <c r="F912" s="5">
        <v>5</v>
      </c>
      <c r="G912" s="2">
        <f t="shared" si="15"/>
        <v>48</v>
      </c>
      <c r="L912" s="339"/>
      <c r="M912" s="339"/>
      <c r="N912" s="339"/>
    </row>
    <row r="913" spans="1:15">
      <c r="A913" s="3">
        <v>45985</v>
      </c>
      <c r="B913" s="422">
        <v>32019</v>
      </c>
      <c r="C913" s="422" t="s">
        <v>25</v>
      </c>
      <c r="D913" t="s">
        <v>12</v>
      </c>
      <c r="F913" s="5">
        <v>41</v>
      </c>
      <c r="G913" s="2">
        <f t="shared" si="15"/>
        <v>7</v>
      </c>
      <c r="H913" s="9"/>
      <c r="I913" s="421"/>
      <c r="J913" s="272"/>
      <c r="K913" s="302"/>
      <c r="L913" s="339"/>
      <c r="M913" s="339"/>
      <c r="N913" s="339"/>
    </row>
    <row r="914" spans="1:15">
      <c r="A914" s="3">
        <v>45985</v>
      </c>
      <c r="B914" s="422">
        <v>32019</v>
      </c>
      <c r="C914" s="422" t="s">
        <v>25</v>
      </c>
      <c r="D914" t="s">
        <v>13</v>
      </c>
      <c r="F914" s="20">
        <v>7</v>
      </c>
      <c r="G914" s="2">
        <f t="shared" si="15"/>
        <v>0</v>
      </c>
      <c r="I914" s="441" t="s">
        <v>453</v>
      </c>
      <c r="J914" s="441"/>
      <c r="K914" s="441"/>
      <c r="L914" s="339"/>
      <c r="M914" s="339"/>
      <c r="N914" s="339"/>
    </row>
    <row r="915" spans="1:15">
      <c r="A915" s="81">
        <v>45991</v>
      </c>
      <c r="B915" s="421" t="s">
        <v>10</v>
      </c>
      <c r="C915" s="421" t="s">
        <v>26</v>
      </c>
      <c r="D915" t="s">
        <v>12</v>
      </c>
      <c r="E915" s="20">
        <v>38.799999999999997</v>
      </c>
      <c r="G915" s="2">
        <f>+G914+E915-F915</f>
        <v>38.799999999999997</v>
      </c>
      <c r="H915" s="421">
        <v>2025</v>
      </c>
      <c r="I915" s="421" t="s">
        <v>26</v>
      </c>
      <c r="J915" t="s">
        <v>14</v>
      </c>
      <c r="K915" s="207">
        <v>60</v>
      </c>
      <c r="L915" s="339"/>
      <c r="M915" s="339"/>
      <c r="N915" s="339"/>
    </row>
    <row r="916" spans="1:15">
      <c r="A916" s="70"/>
      <c r="B916" s="422"/>
      <c r="C916" s="422"/>
      <c r="D916" t="s">
        <v>13</v>
      </c>
      <c r="E916" s="20">
        <v>6</v>
      </c>
      <c r="G916" s="2">
        <f>+G915+E916-F916</f>
        <v>44.8</v>
      </c>
      <c r="H916" s="426"/>
      <c r="J916" t="s">
        <v>15</v>
      </c>
      <c r="K916" s="207">
        <v>5</v>
      </c>
      <c r="L916" s="339"/>
      <c r="M916" s="339"/>
      <c r="N916" s="339"/>
    </row>
    <row r="917" spans="1:15">
      <c r="A917" s="70"/>
      <c r="B917" s="422"/>
      <c r="C917" s="422"/>
      <c r="D917" t="s">
        <v>14</v>
      </c>
      <c r="E917" s="207">
        <v>60</v>
      </c>
      <c r="G917" s="2">
        <f>+G916+E917-F917</f>
        <v>104.8</v>
      </c>
      <c r="H917" s="426"/>
      <c r="I917" s="375" t="s">
        <v>27</v>
      </c>
      <c r="J917" s="376" t="s">
        <v>14</v>
      </c>
      <c r="K917" s="376">
        <v>60</v>
      </c>
      <c r="L917" s="339"/>
      <c r="M917" s="339"/>
      <c r="N917" s="339"/>
    </row>
    <row r="918" spans="1:15">
      <c r="A918" s="70"/>
      <c r="B918" s="422"/>
      <c r="C918" s="422"/>
      <c r="D918" t="s">
        <v>15</v>
      </c>
      <c r="E918" s="207">
        <v>5</v>
      </c>
      <c r="G918" s="2">
        <f>+G917+E918-F918</f>
        <v>109.8</v>
      </c>
      <c r="H918" s="426"/>
      <c r="J918" s="376" t="s">
        <v>15</v>
      </c>
      <c r="K918" s="376">
        <v>5</v>
      </c>
      <c r="L918" s="339"/>
      <c r="M918" s="339"/>
      <c r="N918" s="339"/>
    </row>
    <row r="919" spans="1:15">
      <c r="A919" s="70">
        <v>46050</v>
      </c>
      <c r="B919" s="422">
        <v>32417</v>
      </c>
      <c r="C919" s="422" t="s">
        <v>26</v>
      </c>
      <c r="D919" t="s">
        <v>12</v>
      </c>
      <c r="E919" s="207"/>
      <c r="F919" s="2">
        <v>38.799999999999997</v>
      </c>
      <c r="G919" s="2">
        <f>+G918+E919-F919</f>
        <v>71</v>
      </c>
      <c r="H919" s="421">
        <v>2026</v>
      </c>
      <c r="I919" s="421" t="s">
        <v>11</v>
      </c>
      <c r="J919" t="s">
        <v>14</v>
      </c>
      <c r="K919" s="207">
        <v>60</v>
      </c>
      <c r="L919" s="339"/>
      <c r="M919" s="339"/>
      <c r="N919" s="339"/>
    </row>
    <row r="920" spans="1:15">
      <c r="A920" s="70">
        <v>46050</v>
      </c>
      <c r="B920" s="422">
        <v>32417</v>
      </c>
      <c r="C920" s="422" t="s">
        <v>26</v>
      </c>
      <c r="D920" t="s">
        <v>13</v>
      </c>
      <c r="E920" s="207"/>
      <c r="F920" s="2">
        <v>6</v>
      </c>
      <c r="G920" s="2">
        <f>+G919+E920-F920</f>
        <v>65</v>
      </c>
      <c r="H920" s="426"/>
      <c r="J920" t="s">
        <v>15</v>
      </c>
      <c r="K920" s="207">
        <v>5</v>
      </c>
      <c r="L920" s="339"/>
      <c r="M920" s="339"/>
      <c r="N920" s="339"/>
    </row>
    <row r="921" spans="1:15">
      <c r="A921" s="70">
        <v>46064</v>
      </c>
      <c r="B921" s="422">
        <v>32493</v>
      </c>
      <c r="C921" s="422" t="s">
        <v>26</v>
      </c>
      <c r="D921" t="s">
        <v>14</v>
      </c>
      <c r="E921" s="207"/>
      <c r="F921" s="2">
        <v>60</v>
      </c>
      <c r="G921" s="2">
        <f t="shared" ref="G921:G934" si="16">+G920+E921-F921</f>
        <v>5</v>
      </c>
      <c r="H921" s="426"/>
      <c r="K921" s="207"/>
      <c r="L921" s="339"/>
      <c r="M921" s="339"/>
      <c r="N921" s="339"/>
    </row>
    <row r="922" spans="1:15">
      <c r="A922" s="70">
        <v>46064</v>
      </c>
      <c r="B922" s="422">
        <v>32493</v>
      </c>
      <c r="C922" s="422" t="s">
        <v>26</v>
      </c>
      <c r="D922" t="s">
        <v>15</v>
      </c>
      <c r="E922" s="207"/>
      <c r="F922" s="2">
        <v>5</v>
      </c>
      <c r="G922" s="2">
        <f t="shared" si="16"/>
        <v>0</v>
      </c>
      <c r="H922" s="426"/>
      <c r="K922" s="207"/>
      <c r="L922" s="339"/>
      <c r="M922" s="339"/>
      <c r="N922" s="339"/>
    </row>
    <row r="923" spans="1:15">
      <c r="A923" s="81">
        <v>46022</v>
      </c>
      <c r="B923" s="374" t="s">
        <v>10</v>
      </c>
      <c r="C923" s="374" t="s">
        <v>27</v>
      </c>
      <c r="D923" s="373" t="s">
        <v>12</v>
      </c>
      <c r="E923" s="373">
        <v>39.4</v>
      </c>
      <c r="G923" s="2">
        <f t="shared" si="16"/>
        <v>39.4</v>
      </c>
      <c r="H923" s="424"/>
      <c r="J923" t="s">
        <v>104</v>
      </c>
      <c r="K923" s="207">
        <v>10</v>
      </c>
      <c r="L923" s="339"/>
      <c r="M923" s="339"/>
      <c r="N923" s="339"/>
    </row>
    <row r="924" spans="1:15">
      <c r="A924" s="81"/>
      <c r="B924" s="373"/>
      <c r="C924" s="373"/>
      <c r="D924" s="373" t="s">
        <v>13</v>
      </c>
      <c r="E924" s="373">
        <v>6</v>
      </c>
      <c r="G924" s="2">
        <f t="shared" si="16"/>
        <v>45.4</v>
      </c>
      <c r="H924" s="333"/>
      <c r="K924" s="93">
        <f>SUM(K915:K923)</f>
        <v>205</v>
      </c>
      <c r="L924" s="361"/>
      <c r="M924" s="339"/>
      <c r="N924" s="339"/>
    </row>
    <row r="925" spans="1:15">
      <c r="A925" s="81"/>
      <c r="B925" s="373"/>
      <c r="C925" s="373"/>
      <c r="D925" s="373" t="s">
        <v>14</v>
      </c>
      <c r="E925" s="373">
        <v>60</v>
      </c>
      <c r="G925" s="2">
        <f t="shared" si="16"/>
        <v>105.4</v>
      </c>
      <c r="H925" s="339"/>
      <c r="L925" s="339"/>
      <c r="M925" s="339"/>
      <c r="N925" s="339"/>
    </row>
    <row r="926" spans="1:15">
      <c r="A926" s="373"/>
      <c r="B926" s="373"/>
      <c r="C926" s="373"/>
      <c r="D926" s="373" t="s">
        <v>15</v>
      </c>
      <c r="E926" s="373">
        <v>5</v>
      </c>
      <c r="G926" s="2">
        <f t="shared" si="16"/>
        <v>110.4</v>
      </c>
      <c r="H926" s="339"/>
      <c r="L926" s="339"/>
      <c r="M926" s="339"/>
      <c r="N926" s="339"/>
    </row>
    <row r="927" spans="1:15">
      <c r="A927" s="3">
        <v>46050</v>
      </c>
      <c r="B927" s="422">
        <v>32417</v>
      </c>
      <c r="C927" s="422" t="s">
        <v>27</v>
      </c>
      <c r="D927" t="s">
        <v>12</v>
      </c>
      <c r="F927" s="2">
        <v>39.4</v>
      </c>
      <c r="G927" s="2">
        <f t="shared" si="16"/>
        <v>71</v>
      </c>
      <c r="H927" s="339"/>
      <c r="L927" s="339"/>
      <c r="M927" s="339"/>
      <c r="N927" s="339"/>
    </row>
    <row r="928" spans="1:15">
      <c r="A928" s="3">
        <v>46050</v>
      </c>
      <c r="B928" s="422">
        <v>32417</v>
      </c>
      <c r="C928" s="422" t="s">
        <v>27</v>
      </c>
      <c r="D928" t="s">
        <v>13</v>
      </c>
      <c r="F928" s="2">
        <v>6</v>
      </c>
      <c r="G928" s="2">
        <f t="shared" si="16"/>
        <v>65</v>
      </c>
      <c r="H928" s="421">
        <v>2025</v>
      </c>
      <c r="I928" s="421" t="s">
        <v>26</v>
      </c>
      <c r="J928" t="s">
        <v>14</v>
      </c>
      <c r="K928" s="207">
        <v>60</v>
      </c>
      <c r="L928" s="339"/>
      <c r="M928" s="424"/>
      <c r="N928" s="339"/>
      <c r="O928" s="322"/>
    </row>
    <row r="929" spans="1:15">
      <c r="A929" s="3">
        <v>46064</v>
      </c>
      <c r="B929" s="422">
        <v>32493</v>
      </c>
      <c r="C929" s="422" t="s">
        <v>27</v>
      </c>
      <c r="D929" t="s">
        <v>14</v>
      </c>
      <c r="F929" s="2">
        <v>60</v>
      </c>
      <c r="G929" s="2">
        <f t="shared" si="16"/>
        <v>5</v>
      </c>
      <c r="H929" s="421"/>
      <c r="I929" s="421"/>
      <c r="K929" s="207"/>
      <c r="L929" s="339"/>
      <c r="M929" s="424"/>
      <c r="N929" s="339"/>
      <c r="O929" s="322"/>
    </row>
    <row r="930" spans="1:15">
      <c r="A930" s="3">
        <v>46064</v>
      </c>
      <c r="B930" s="422">
        <v>32493</v>
      </c>
      <c r="C930" s="422" t="s">
        <v>27</v>
      </c>
      <c r="D930" t="s">
        <v>15</v>
      </c>
      <c r="F930" s="2">
        <v>5</v>
      </c>
      <c r="G930" s="2">
        <f t="shared" si="16"/>
        <v>0</v>
      </c>
      <c r="H930" s="421"/>
      <c r="I930" s="421"/>
      <c r="K930" s="207"/>
      <c r="L930" s="339"/>
      <c r="M930" s="424"/>
      <c r="N930" s="339"/>
      <c r="O930" s="322"/>
    </row>
    <row r="931" spans="1:15">
      <c r="A931" s="81">
        <v>46053</v>
      </c>
      <c r="B931" s="421" t="s">
        <v>10</v>
      </c>
      <c r="C931" s="421" t="s">
        <v>11</v>
      </c>
      <c r="D931" t="s">
        <v>12</v>
      </c>
      <c r="E931" s="20">
        <v>38.299999999999997</v>
      </c>
      <c r="G931" s="2">
        <f t="shared" si="16"/>
        <v>38.299999999999997</v>
      </c>
      <c r="H931" s="339"/>
      <c r="J931" t="s">
        <v>15</v>
      </c>
      <c r="K931" s="207">
        <v>5</v>
      </c>
      <c r="L931" s="5"/>
      <c r="M931" s="433"/>
      <c r="N931" s="268"/>
      <c r="O931" s="323"/>
    </row>
    <row r="932" spans="1:15">
      <c r="A932" s="70"/>
      <c r="B932" s="422"/>
      <c r="C932" s="422"/>
      <c r="D932" t="s">
        <v>13</v>
      </c>
      <c r="E932" s="20">
        <v>5</v>
      </c>
      <c r="G932" s="2">
        <f t="shared" si="16"/>
        <v>43.3</v>
      </c>
      <c r="I932" s="375" t="s">
        <v>27</v>
      </c>
      <c r="J932" s="376" t="s">
        <v>14</v>
      </c>
      <c r="K932" s="376">
        <v>60</v>
      </c>
      <c r="L932" s="5"/>
      <c r="M932" s="421"/>
      <c r="O932" s="5"/>
    </row>
    <row r="933" spans="1:15">
      <c r="A933" s="70"/>
      <c r="B933" s="422"/>
      <c r="C933" s="422"/>
      <c r="D933" t="s">
        <v>14</v>
      </c>
      <c r="E933" s="207">
        <v>60</v>
      </c>
      <c r="G933" s="2">
        <f t="shared" si="16"/>
        <v>103.3</v>
      </c>
      <c r="J933" s="376" t="s">
        <v>15</v>
      </c>
      <c r="K933" s="376">
        <v>5</v>
      </c>
      <c r="M933" s="422"/>
      <c r="O933" s="20"/>
    </row>
    <row r="934" spans="1:15">
      <c r="A934" s="70"/>
      <c r="B934" s="422"/>
      <c r="C934" s="422"/>
      <c r="D934" t="s">
        <v>15</v>
      </c>
      <c r="E934" s="207">
        <v>5</v>
      </c>
      <c r="G934" s="2">
        <f t="shared" si="16"/>
        <v>108.3</v>
      </c>
      <c r="J934">
        <v>200</v>
      </c>
      <c r="K934" s="28">
        <f>SUM(K928:K933)</f>
        <v>130</v>
      </c>
      <c r="L934" s="28">
        <f>J934-K934</f>
        <v>70</v>
      </c>
      <c r="O934" s="28"/>
    </row>
    <row r="935" spans="1:15">
      <c r="B935" s="422"/>
      <c r="C935" s="422"/>
      <c r="D935" t="s">
        <v>104</v>
      </c>
      <c r="E935" s="207">
        <v>10</v>
      </c>
      <c r="G935" s="2">
        <f>+G934+E935-F935</f>
        <v>118.3</v>
      </c>
    </row>
    <row r="936" spans="1:15">
      <c r="A936" s="3">
        <v>46102</v>
      </c>
      <c r="B936" s="422">
        <v>32736</v>
      </c>
      <c r="C936" s="422" t="s">
        <v>11</v>
      </c>
      <c r="D936" t="s">
        <v>12</v>
      </c>
      <c r="E936" s="207"/>
      <c r="F936" s="2">
        <v>38.299999999999997</v>
      </c>
      <c r="G936" s="2">
        <f>+G935+E936-F936</f>
        <v>80</v>
      </c>
    </row>
    <row r="937" spans="1:15">
      <c r="A937" s="3">
        <v>46102</v>
      </c>
      <c r="B937" s="422">
        <v>32736</v>
      </c>
      <c r="C937" s="422" t="s">
        <v>11</v>
      </c>
      <c r="D937" t="s">
        <v>13</v>
      </c>
      <c r="E937" s="207"/>
      <c r="F937" s="2">
        <v>5</v>
      </c>
      <c r="G937" s="2">
        <f>+G936+E937-F937</f>
        <v>75</v>
      </c>
    </row>
    <row r="938" spans="1:15">
      <c r="A938" s="3">
        <v>46102</v>
      </c>
      <c r="B938" s="422">
        <v>32737</v>
      </c>
      <c r="C938" s="422" t="s">
        <v>11</v>
      </c>
      <c r="D938" t="s">
        <v>14</v>
      </c>
      <c r="E938" s="207"/>
      <c r="F938" s="2">
        <v>60</v>
      </c>
      <c r="G938" s="2">
        <f>+G937+E938-F938</f>
        <v>15</v>
      </c>
    </row>
    <row r="939" spans="1:15">
      <c r="A939" s="3">
        <v>46102</v>
      </c>
      <c r="B939" s="422">
        <v>32737</v>
      </c>
      <c r="C939" s="422" t="s">
        <v>11</v>
      </c>
      <c r="D939" t="s">
        <v>15</v>
      </c>
      <c r="E939" s="207"/>
      <c r="F939" s="2">
        <v>5</v>
      </c>
      <c r="G939" s="2">
        <f>+G938+E939-F939</f>
        <v>10</v>
      </c>
    </row>
    <row r="940" spans="1:15">
      <c r="A940" s="3">
        <v>46102</v>
      </c>
      <c r="B940" s="422">
        <v>32737</v>
      </c>
      <c r="C940" s="422" t="s">
        <v>11</v>
      </c>
      <c r="D940" t="s">
        <v>104</v>
      </c>
      <c r="E940" s="207"/>
      <c r="F940" s="2">
        <v>10</v>
      </c>
      <c r="G940" s="2">
        <f>+G939+E940-F940</f>
        <v>0</v>
      </c>
    </row>
    <row r="941" spans="1:15">
      <c r="A941" s="31">
        <v>46081</v>
      </c>
      <c r="B941" s="421" t="s">
        <v>10</v>
      </c>
      <c r="C941" s="421" t="s">
        <v>17</v>
      </c>
      <c r="D941" t="s">
        <v>12</v>
      </c>
      <c r="E941" s="20">
        <v>37.700000000000003</v>
      </c>
      <c r="G941" s="2">
        <f>+G940+E941-F941</f>
        <v>37.700000000000003</v>
      </c>
    </row>
    <row r="942" spans="1:15">
      <c r="B942" s="422"/>
      <c r="C942" s="422"/>
      <c r="D942" t="s">
        <v>13</v>
      </c>
      <c r="E942" s="20">
        <v>10</v>
      </c>
      <c r="G942" s="2">
        <f>+G941+E942-F942</f>
        <v>47.7</v>
      </c>
    </row>
    <row r="943" spans="1:15">
      <c r="B943" s="422"/>
      <c r="C943" s="422"/>
      <c r="D943" t="s">
        <v>14</v>
      </c>
      <c r="E943" s="207">
        <v>56</v>
      </c>
      <c r="G943" s="2">
        <f>+G942+E943-F943</f>
        <v>103.7</v>
      </c>
    </row>
    <row r="944" spans="1:15">
      <c r="B944" s="422"/>
      <c r="C944" s="422"/>
      <c r="D944" t="s">
        <v>15</v>
      </c>
      <c r="E944" s="207">
        <v>5</v>
      </c>
      <c r="G944" s="2">
        <f>+G943+E944-F944</f>
        <v>108.7</v>
      </c>
    </row>
    <row r="945" spans="1:12">
      <c r="A945" s="3">
        <v>46102</v>
      </c>
      <c r="B945" s="422">
        <v>32736</v>
      </c>
      <c r="C945" s="422" t="s">
        <v>17</v>
      </c>
      <c r="D945" t="s">
        <v>12</v>
      </c>
      <c r="F945" s="2">
        <v>37.700000000000003</v>
      </c>
      <c r="G945" s="2">
        <f>+G944+E945-F945</f>
        <v>71</v>
      </c>
      <c r="I945" s="441" t="s">
        <v>453</v>
      </c>
      <c r="J945" s="441"/>
      <c r="K945" s="441"/>
    </row>
    <row r="946" spans="1:12">
      <c r="A946" s="3">
        <v>46102</v>
      </c>
      <c r="B946" s="422">
        <v>32736</v>
      </c>
      <c r="C946" s="422" t="s">
        <v>17</v>
      </c>
      <c r="D946" t="s">
        <v>13</v>
      </c>
      <c r="F946" s="2">
        <v>10</v>
      </c>
      <c r="G946" s="2">
        <f>+G945+E946-F946</f>
        <v>61</v>
      </c>
      <c r="H946" s="421">
        <v>2026</v>
      </c>
      <c r="I946" s="421" t="s">
        <v>18</v>
      </c>
      <c r="J946" t="s">
        <v>12</v>
      </c>
      <c r="K946" s="207">
        <v>39.5</v>
      </c>
    </row>
    <row r="947" spans="1:12">
      <c r="A947" s="3">
        <v>46102</v>
      </c>
      <c r="B947" s="422">
        <v>32737</v>
      </c>
      <c r="C947" s="422" t="s">
        <v>17</v>
      </c>
      <c r="D947" t="s">
        <v>14</v>
      </c>
      <c r="E947" s="207"/>
      <c r="F947" s="2">
        <v>56</v>
      </c>
      <c r="G947" s="2">
        <f>+G946+E947-F947</f>
        <v>5</v>
      </c>
      <c r="I947" s="422"/>
      <c r="J947" t="s">
        <v>13</v>
      </c>
      <c r="K947" s="207">
        <v>6</v>
      </c>
    </row>
    <row r="948" spans="1:12">
      <c r="A948" s="3">
        <v>46102</v>
      </c>
      <c r="B948" s="422">
        <v>32737</v>
      </c>
      <c r="C948" s="422" t="s">
        <v>17</v>
      </c>
      <c r="D948" t="s">
        <v>15</v>
      </c>
      <c r="E948" s="207"/>
      <c r="F948" s="2">
        <v>5</v>
      </c>
      <c r="G948" s="2">
        <f>+G947+E948-F948</f>
        <v>0</v>
      </c>
      <c r="I948" s="422"/>
      <c r="J948" t="s">
        <v>14</v>
      </c>
      <c r="K948" s="207">
        <v>60</v>
      </c>
    </row>
    <row r="949" spans="1:12">
      <c r="A949" s="31">
        <v>46112</v>
      </c>
      <c r="B949" s="421" t="s">
        <v>10</v>
      </c>
      <c r="C949" s="421" t="s">
        <v>18</v>
      </c>
      <c r="D949" t="s">
        <v>12</v>
      </c>
      <c r="E949" s="207">
        <v>39.5</v>
      </c>
      <c r="G949" s="2">
        <f>+G948+E949-F949</f>
        <v>39.5</v>
      </c>
      <c r="I949" s="422"/>
      <c r="J949" t="s">
        <v>15</v>
      </c>
      <c r="K949" s="207">
        <v>5</v>
      </c>
    </row>
    <row r="950" spans="1:12">
      <c r="A950" s="31"/>
      <c r="B950" s="422"/>
      <c r="C950" s="422"/>
      <c r="D950" t="s">
        <v>13</v>
      </c>
      <c r="E950" s="207">
        <v>6</v>
      </c>
      <c r="G950" s="2">
        <f>+G949+E950-F950</f>
        <v>45.5</v>
      </c>
      <c r="I950" s="422"/>
      <c r="K950" s="207"/>
    </row>
    <row r="951" spans="1:12">
      <c r="B951" s="422"/>
      <c r="C951" s="422"/>
      <c r="D951" t="s">
        <v>14</v>
      </c>
      <c r="E951" s="207">
        <v>60</v>
      </c>
      <c r="G951" s="2">
        <f>+G950+E951-F951</f>
        <v>105.5</v>
      </c>
      <c r="I951" s="421"/>
      <c r="K951" s="20"/>
    </row>
    <row r="952" spans="1:12">
      <c r="B952" s="422"/>
      <c r="C952" s="422"/>
      <c r="D952" t="s">
        <v>15</v>
      </c>
      <c r="E952" s="207">
        <v>5</v>
      </c>
      <c r="G952" s="2">
        <f>+G951+E952-F952</f>
        <v>110.5</v>
      </c>
      <c r="I952" s="422"/>
      <c r="K952" s="20"/>
    </row>
    <row r="953" spans="1:12">
      <c r="B953" s="422"/>
      <c r="C953" s="422"/>
      <c r="G953" s="2">
        <f>+G952+E953-F953</f>
        <v>110.5</v>
      </c>
      <c r="I953" s="422"/>
      <c r="K953" s="207"/>
    </row>
    <row r="954" spans="1:12">
      <c r="B954" s="422"/>
      <c r="C954" s="422"/>
      <c r="G954" s="2">
        <f>+G953+E954-F954</f>
        <v>110.5</v>
      </c>
      <c r="I954" s="422"/>
      <c r="K954" s="207"/>
    </row>
    <row r="955" spans="1:12">
      <c r="B955" s="422"/>
      <c r="C955" s="422"/>
      <c r="G955" s="2">
        <f>+G954+E955-F955</f>
        <v>110.5</v>
      </c>
      <c r="K955" s="114"/>
      <c r="L955" s="20"/>
    </row>
    <row r="956" spans="1:12">
      <c r="B956" s="422"/>
      <c r="C956" s="422"/>
      <c r="G956" s="2">
        <f>+G955+E956-F956</f>
        <v>110.5</v>
      </c>
    </row>
    <row r="957" spans="1:12">
      <c r="B957" s="422"/>
      <c r="C957" s="422"/>
      <c r="G957" s="2">
        <f>+G956+E957-F957</f>
        <v>110.5</v>
      </c>
    </row>
    <row r="958" spans="1:12">
      <c r="B958" s="422"/>
      <c r="C958" s="422"/>
      <c r="G958" s="2">
        <f>+G957+E958-F958</f>
        <v>110.5</v>
      </c>
      <c r="I958" s="421"/>
      <c r="K958" s="20"/>
    </row>
    <row r="959" spans="1:12">
      <c r="B959" s="422"/>
      <c r="C959" s="422"/>
      <c r="G959" s="2">
        <f>+G958+E959-F959</f>
        <v>110.5</v>
      </c>
      <c r="I959" s="422"/>
      <c r="K959" s="20"/>
    </row>
    <row r="960" spans="1:12">
      <c r="B960" s="422"/>
      <c r="C960" s="422"/>
      <c r="G960" s="2">
        <f>+G959+E960-F960</f>
        <v>110.5</v>
      </c>
      <c r="I960" s="421"/>
      <c r="K960" s="20"/>
    </row>
    <row r="961" spans="2:11">
      <c r="B961" s="422"/>
      <c r="C961" s="422"/>
      <c r="G961" s="2">
        <f>+G960+E961-F961</f>
        <v>110.5</v>
      </c>
      <c r="I961" s="422"/>
      <c r="K961" s="20"/>
    </row>
    <row r="962" spans="2:11">
      <c r="B962" s="422"/>
      <c r="C962" s="422"/>
      <c r="G962" s="2">
        <f>+G961+E962-F962</f>
        <v>110.5</v>
      </c>
      <c r="K962" s="20"/>
    </row>
    <row r="963" spans="2:11">
      <c r="B963" s="422"/>
      <c r="C963" s="422"/>
      <c r="G963" s="2">
        <f>+G962+E963-F963</f>
        <v>110.5</v>
      </c>
    </row>
    <row r="964" spans="2:11">
      <c r="B964" s="422"/>
      <c r="C964" s="422"/>
      <c r="G964" s="2">
        <f>+G963+E964-F964</f>
        <v>110.5</v>
      </c>
      <c r="I964" s="421"/>
      <c r="K964" s="207"/>
    </row>
    <row r="965" spans="2:11">
      <c r="B965" s="422"/>
      <c r="C965" s="422"/>
      <c r="G965" s="2">
        <f>+G964+E965-F965</f>
        <v>110.5</v>
      </c>
      <c r="K965" s="207"/>
    </row>
    <row r="966" spans="2:11">
      <c r="B966" s="422"/>
      <c r="C966" s="422"/>
      <c r="G966" s="2">
        <f>+G965+E966-F966</f>
        <v>110.5</v>
      </c>
      <c r="K966" s="207"/>
    </row>
    <row r="967" spans="2:11">
      <c r="B967" s="422"/>
      <c r="C967" s="422"/>
      <c r="G967" s="2">
        <f>+G966+E967-F967</f>
        <v>110.5</v>
      </c>
      <c r="I967" s="421"/>
      <c r="K967" s="207"/>
    </row>
    <row r="968" spans="2:11">
      <c r="B968" s="422"/>
      <c r="C968" s="422"/>
      <c r="G968" s="2">
        <f>+G967+E968-F968</f>
        <v>110.5</v>
      </c>
      <c r="K968" s="207"/>
    </row>
    <row r="969" spans="2:11">
      <c r="B969" s="422"/>
      <c r="C969" s="422"/>
      <c r="G969" s="2">
        <f>+G968+E969-F969</f>
        <v>110.5</v>
      </c>
      <c r="K969" s="28"/>
    </row>
    <row r="970" spans="2:11">
      <c r="B970" s="422"/>
      <c r="C970" s="422"/>
      <c r="G970" s="2">
        <f>+G969+E970-F970</f>
        <v>110.5</v>
      </c>
    </row>
    <row r="971" spans="2:11">
      <c r="B971" s="422"/>
      <c r="C971" s="422"/>
      <c r="G971" s="2">
        <f>+G970+E971-F971</f>
        <v>110.5</v>
      </c>
    </row>
    <row r="972" spans="2:11">
      <c r="B972" s="422"/>
      <c r="C972" s="422"/>
      <c r="G972" s="2">
        <f>+G971+E972-F972</f>
        <v>110.5</v>
      </c>
    </row>
    <row r="973" spans="2:11">
      <c r="B973" s="422"/>
      <c r="C973" s="422"/>
      <c r="G973" s="2">
        <f>+G972+E973-F973</f>
        <v>110.5</v>
      </c>
    </row>
    <row r="974" spans="2:11">
      <c r="B974" s="422"/>
      <c r="C974" s="422"/>
      <c r="G974" s="2">
        <f>+G973+E974-F974</f>
        <v>110.5</v>
      </c>
    </row>
    <row r="975" spans="2:11">
      <c r="B975" s="422"/>
      <c r="C975" s="422"/>
      <c r="G975" s="2">
        <f>+G974+E975-F975</f>
        <v>110.5</v>
      </c>
    </row>
    <row r="976" spans="2:11">
      <c r="B976" s="422"/>
      <c r="C976" s="422"/>
      <c r="G976" s="2">
        <f>+G975+E976-F976</f>
        <v>110.5</v>
      </c>
    </row>
    <row r="977" spans="2:7">
      <c r="B977" s="422"/>
      <c r="C977" s="422"/>
      <c r="G977" s="2">
        <f>+G976+E977-F977</f>
        <v>110.5</v>
      </c>
    </row>
    <row r="978" spans="2:7">
      <c r="B978" s="422"/>
      <c r="C978" s="422"/>
      <c r="G978" s="2">
        <f>+G977+E978-F978</f>
        <v>110.5</v>
      </c>
    </row>
    <row r="979" spans="2:7">
      <c r="B979" s="422"/>
      <c r="C979" s="422"/>
      <c r="G979" s="2">
        <f>+G978+E979-F979</f>
        <v>110.5</v>
      </c>
    </row>
    <row r="980" spans="2:7">
      <c r="B980" s="422"/>
      <c r="C980" s="422"/>
      <c r="G980" s="2">
        <f>+G979+E980-F980</f>
        <v>110.5</v>
      </c>
    </row>
    <row r="981" spans="2:7">
      <c r="B981" s="422"/>
      <c r="C981" s="422"/>
      <c r="G981" s="2">
        <f>+G980+E981-F981</f>
        <v>110.5</v>
      </c>
    </row>
    <row r="982" spans="2:7">
      <c r="B982" s="422"/>
      <c r="C982" s="422"/>
      <c r="G982" s="2">
        <f>+G981+E982-F982</f>
        <v>110.5</v>
      </c>
    </row>
    <row r="983" spans="2:7">
      <c r="B983" s="422"/>
      <c r="C983" s="422"/>
      <c r="G983" s="2">
        <f>+G982+E983-F983</f>
        <v>110.5</v>
      </c>
    </row>
    <row r="984" spans="2:7">
      <c r="B984" s="422"/>
      <c r="C984" s="422"/>
      <c r="G984" s="2">
        <f>+G983+E984-F984</f>
        <v>110.5</v>
      </c>
    </row>
    <row r="985" spans="2:7">
      <c r="B985" s="422"/>
      <c r="C985" s="422"/>
      <c r="G985" s="2">
        <f>+G984+E985-F985</f>
        <v>110.5</v>
      </c>
    </row>
    <row r="986" spans="2:7">
      <c r="B986" s="422"/>
      <c r="C986" s="422"/>
      <c r="G986" s="2">
        <f>+G985+E986-F986</f>
        <v>110.5</v>
      </c>
    </row>
    <row r="987" spans="2:7">
      <c r="B987" s="422"/>
      <c r="C987" s="422"/>
      <c r="G987" s="2">
        <f>+G986+E987-F987</f>
        <v>110.5</v>
      </c>
    </row>
    <row r="988" spans="2:7">
      <c r="B988" s="422"/>
      <c r="C988" s="422"/>
      <c r="G988" s="2">
        <f>+G987+E988-F988</f>
        <v>110.5</v>
      </c>
    </row>
    <row r="989" spans="2:7">
      <c r="B989" s="422"/>
      <c r="C989" s="422"/>
      <c r="G989" s="2">
        <f>+G988+E989-F989</f>
        <v>110.5</v>
      </c>
    </row>
    <row r="990" spans="2:7">
      <c r="B990" s="422"/>
      <c r="C990" s="422"/>
      <c r="G990" s="2">
        <f>+G989+E990-F990</f>
        <v>110.5</v>
      </c>
    </row>
    <row r="991" spans="2:7">
      <c r="B991" s="422"/>
      <c r="C991" s="422"/>
      <c r="G991" s="2">
        <f>+G990+E991-F991</f>
        <v>110.5</v>
      </c>
    </row>
    <row r="992" spans="2:7">
      <c r="B992" s="422"/>
      <c r="C992" s="422"/>
      <c r="G992" s="2">
        <f>+G991+E992-F992</f>
        <v>110.5</v>
      </c>
    </row>
    <row r="993" spans="2:7">
      <c r="B993" s="422"/>
      <c r="C993" s="422"/>
      <c r="G993" s="2">
        <f>+G992+E993-F993</f>
        <v>110.5</v>
      </c>
    </row>
    <row r="994" spans="2:7">
      <c r="B994" s="422"/>
      <c r="C994" s="422"/>
      <c r="G994" s="2">
        <f>+G993+E994-F994</f>
        <v>110.5</v>
      </c>
    </row>
    <row r="995" spans="2:7">
      <c r="B995" s="422"/>
      <c r="C995" s="422"/>
      <c r="G995" s="2">
        <f>+G994+E995-F995</f>
        <v>110.5</v>
      </c>
    </row>
    <row r="996" spans="2:7">
      <c r="B996" s="422"/>
      <c r="C996" s="422"/>
      <c r="G996" s="2">
        <f>+G995+E996-F996</f>
        <v>110.5</v>
      </c>
    </row>
    <row r="997" spans="2:7">
      <c r="B997" s="422"/>
      <c r="C997" s="422"/>
      <c r="G997" s="2">
        <f>+G996+E997-F997</f>
        <v>110.5</v>
      </c>
    </row>
    <row r="998" spans="2:7">
      <c r="B998" s="422"/>
      <c r="C998" s="422"/>
      <c r="G998" s="2">
        <f>+G997+E998-F998</f>
        <v>110.5</v>
      </c>
    </row>
    <row r="999" spans="2:7">
      <c r="B999" s="422"/>
      <c r="C999" s="422"/>
      <c r="G999" s="2">
        <f>+G998+E999-F999</f>
        <v>110.5</v>
      </c>
    </row>
    <row r="1000" spans="2:7">
      <c r="B1000" s="422"/>
      <c r="C1000" s="422"/>
      <c r="G1000" s="2">
        <f>+G999+E1000-F1000</f>
        <v>110.5</v>
      </c>
    </row>
    <row r="1001" spans="2:7">
      <c r="B1001" s="422"/>
      <c r="C1001" s="422"/>
      <c r="G1001" s="2">
        <f>+G1000+E1001-F1001</f>
        <v>110.5</v>
      </c>
    </row>
    <row r="1002" spans="2:7">
      <c r="B1002" s="422"/>
      <c r="C1002" s="422"/>
      <c r="G1002" s="2">
        <f>+G1001+E1002-F1002</f>
        <v>110.5</v>
      </c>
    </row>
    <row r="1003" spans="2:7">
      <c r="B1003" s="422"/>
      <c r="C1003" s="422"/>
      <c r="G1003" s="2">
        <f>+G1002+E1003-F1003</f>
        <v>110.5</v>
      </c>
    </row>
    <row r="1004" spans="2:7">
      <c r="B1004" s="422"/>
      <c r="C1004" s="422"/>
      <c r="G1004" s="2">
        <f>+G1003+E1004-F1004</f>
        <v>110.5</v>
      </c>
    </row>
    <row r="1005" spans="2:7">
      <c r="B1005" s="422"/>
      <c r="C1005" s="422"/>
      <c r="G1005" s="2">
        <f>+G1004+E1005-F1005</f>
        <v>110.5</v>
      </c>
    </row>
    <row r="1006" spans="2:7">
      <c r="B1006" s="422"/>
      <c r="C1006" s="422"/>
      <c r="G1006" s="2">
        <f>+G1005+E1006-F1006</f>
        <v>110.5</v>
      </c>
    </row>
    <row r="1007" spans="2:7">
      <c r="B1007" s="422"/>
      <c r="C1007" s="422"/>
      <c r="G1007" s="2">
        <f>+G1006+E1007-F1007</f>
        <v>110.5</v>
      </c>
    </row>
    <row r="1008" spans="2:7">
      <c r="B1008" s="422"/>
      <c r="C1008" s="422"/>
      <c r="G1008" s="2">
        <f>+G1007+E1008-F1008</f>
        <v>110.5</v>
      </c>
    </row>
    <row r="1009" spans="2:7">
      <c r="B1009" s="422"/>
      <c r="C1009" s="422"/>
      <c r="G1009" s="2">
        <f>+G1008+E1009-F1009</f>
        <v>110.5</v>
      </c>
    </row>
    <row r="1010" spans="2:7">
      <c r="B1010" s="422"/>
      <c r="C1010" s="422"/>
      <c r="G1010" s="2">
        <f>+G1009+E1010-F1010</f>
        <v>110.5</v>
      </c>
    </row>
    <row r="1011" spans="2:7">
      <c r="B1011" s="422"/>
      <c r="C1011" s="422"/>
      <c r="G1011" s="2">
        <f>+G1010+E1011-F1011</f>
        <v>110.5</v>
      </c>
    </row>
    <row r="1012" spans="2:7">
      <c r="B1012" s="422"/>
      <c r="C1012" s="422"/>
      <c r="G1012" s="2">
        <f>+G1011+E1012-F1012</f>
        <v>110.5</v>
      </c>
    </row>
    <row r="1013" spans="2:7">
      <c r="B1013" s="422"/>
      <c r="C1013" s="422"/>
      <c r="G1013" s="2">
        <f>+G1012+E1013-F1013</f>
        <v>110.5</v>
      </c>
    </row>
    <row r="1014" spans="2:7">
      <c r="B1014" s="422"/>
      <c r="C1014" s="422"/>
      <c r="G1014" s="2">
        <f>+G1013+E1014-F1014</f>
        <v>110.5</v>
      </c>
    </row>
    <row r="1015" spans="2:7">
      <c r="B1015" s="422"/>
      <c r="C1015" s="422"/>
      <c r="G1015" s="2">
        <f>+G1014+E1015-F1015</f>
        <v>110.5</v>
      </c>
    </row>
    <row r="1016" spans="2:7">
      <c r="B1016" s="422"/>
      <c r="C1016" s="422"/>
      <c r="G1016" s="2">
        <f>+G1015+E1016-F1016</f>
        <v>110.5</v>
      </c>
    </row>
    <row r="1017" spans="2:7">
      <c r="B1017" s="422"/>
      <c r="C1017" s="422"/>
      <c r="G1017" s="2">
        <f>+G1016+E1017-F1017</f>
        <v>110.5</v>
      </c>
    </row>
    <row r="1018" spans="2:7">
      <c r="B1018" s="422"/>
      <c r="C1018" s="422"/>
      <c r="G1018" s="2">
        <f>+G1017+E1018-F1018</f>
        <v>110.5</v>
      </c>
    </row>
    <row r="1019" spans="2:7">
      <c r="B1019" s="422"/>
      <c r="C1019" s="422"/>
      <c r="G1019" s="2">
        <f>+G1018+E1019-F1019</f>
        <v>110.5</v>
      </c>
    </row>
    <row r="1020" spans="2:7">
      <c r="B1020" s="422"/>
      <c r="C1020" s="422"/>
      <c r="G1020" s="2">
        <f>+G1019+E1020-F1020</f>
        <v>110.5</v>
      </c>
    </row>
    <row r="1021" spans="2:7">
      <c r="B1021" s="422"/>
      <c r="C1021" s="422"/>
      <c r="G1021" s="2">
        <f>+G1020+E1021-F1021</f>
        <v>110.5</v>
      </c>
    </row>
    <row r="1022" spans="2:7">
      <c r="B1022" s="422"/>
      <c r="C1022" s="422"/>
      <c r="G1022" s="2">
        <f>+G1021+E1022-F1022</f>
        <v>110.5</v>
      </c>
    </row>
    <row r="1023" spans="2:7">
      <c r="B1023" s="422"/>
      <c r="C1023" s="422"/>
      <c r="G1023" s="2">
        <f>+G1022+E1023-F1023</f>
        <v>110.5</v>
      </c>
    </row>
    <row r="1024" spans="2:7">
      <c r="B1024" s="422"/>
      <c r="C1024" s="422"/>
      <c r="G1024" s="2">
        <f>+G1023+E1024-F1024</f>
        <v>110.5</v>
      </c>
    </row>
    <row r="1025" spans="2:7">
      <c r="B1025" s="422"/>
      <c r="C1025" s="422"/>
      <c r="G1025" s="2">
        <f>+G1024+E1025-F1025</f>
        <v>110.5</v>
      </c>
    </row>
    <row r="1026" spans="2:7">
      <c r="B1026" s="422"/>
      <c r="C1026" s="422"/>
      <c r="G1026" s="2">
        <f>+G1025+E1026-F1026</f>
        <v>110.5</v>
      </c>
    </row>
    <row r="1027" spans="2:7">
      <c r="B1027" s="422"/>
      <c r="C1027" s="422"/>
      <c r="G1027" s="2">
        <f>+G1026+E1027-F1027</f>
        <v>110.5</v>
      </c>
    </row>
    <row r="1028" spans="2:7">
      <c r="B1028" s="422"/>
      <c r="C1028" s="422"/>
      <c r="G1028" s="2">
        <f>+G1027+E1028-F1028</f>
        <v>110.5</v>
      </c>
    </row>
    <row r="1029" spans="2:7">
      <c r="B1029" s="422"/>
      <c r="C1029" s="422"/>
      <c r="G1029" s="2">
        <f>+G1028+E1029-F1029</f>
        <v>110.5</v>
      </c>
    </row>
    <row r="1030" spans="2:7">
      <c r="B1030" s="422"/>
      <c r="C1030" s="422"/>
      <c r="G1030" s="2">
        <f>+G1029+E1030-F1030</f>
        <v>110.5</v>
      </c>
    </row>
    <row r="1031" spans="2:7">
      <c r="B1031" s="422"/>
      <c r="C1031" s="422"/>
      <c r="G1031" s="2">
        <f>+G1030+E1031-F1031</f>
        <v>110.5</v>
      </c>
    </row>
    <row r="1032" spans="2:7">
      <c r="B1032" s="422"/>
      <c r="C1032" s="422"/>
      <c r="G1032" s="2">
        <f>+G1031+E1032-F1032</f>
        <v>110.5</v>
      </c>
    </row>
    <row r="1033" spans="2:7">
      <c r="B1033" s="422"/>
      <c r="C1033" s="422"/>
      <c r="G1033" s="2">
        <f>+G1032+E1033-F1033</f>
        <v>110.5</v>
      </c>
    </row>
    <row r="1034" spans="2:7">
      <c r="B1034" s="422"/>
      <c r="C1034" s="422"/>
      <c r="G1034" s="2">
        <f>+G1033+E1034-F1034</f>
        <v>110.5</v>
      </c>
    </row>
    <row r="1035" spans="2:7">
      <c r="B1035" s="422"/>
      <c r="C1035" s="422"/>
      <c r="G1035" s="2">
        <f>+G1034+E1035-F1035</f>
        <v>110.5</v>
      </c>
    </row>
    <row r="1036" spans="2:7">
      <c r="B1036" s="422"/>
      <c r="C1036" s="422"/>
      <c r="G1036" s="2">
        <f>+G1035+E1036-F1036</f>
        <v>110.5</v>
      </c>
    </row>
    <row r="1037" spans="2:7">
      <c r="B1037" s="422"/>
      <c r="C1037" s="422"/>
      <c r="G1037" s="2">
        <f>+G1036+E1037-F1037</f>
        <v>110.5</v>
      </c>
    </row>
    <row r="1038" spans="2:7">
      <c r="B1038" s="422"/>
      <c r="C1038" s="422"/>
      <c r="G1038" s="2">
        <f>+G1037+E1038-F1038</f>
        <v>110.5</v>
      </c>
    </row>
    <row r="1039" spans="2:7">
      <c r="B1039" s="422"/>
      <c r="C1039" s="422"/>
      <c r="G1039" s="2">
        <f>+G1038+E1039-F1039</f>
        <v>110.5</v>
      </c>
    </row>
    <row r="1040" spans="2:7">
      <c r="B1040" s="422"/>
      <c r="C1040" s="422"/>
      <c r="G1040" s="2">
        <f>+G1039+E1040-F1040</f>
        <v>110.5</v>
      </c>
    </row>
    <row r="1041" spans="2:7">
      <c r="B1041" s="422"/>
      <c r="C1041" s="422"/>
      <c r="G1041" s="2">
        <f>+G1040+E1041-F1041</f>
        <v>110.5</v>
      </c>
    </row>
    <row r="1042" spans="2:7">
      <c r="B1042" s="422"/>
      <c r="C1042" s="422"/>
      <c r="G1042" s="2">
        <f>+G1041+E1042-F1042</f>
        <v>110.5</v>
      </c>
    </row>
    <row r="1043" spans="2:7">
      <c r="B1043" s="422"/>
      <c r="C1043" s="422"/>
      <c r="G1043" s="2">
        <f>+G1042+E1043-F1043</f>
        <v>110.5</v>
      </c>
    </row>
    <row r="1044" spans="2:7">
      <c r="B1044" s="422"/>
      <c r="C1044" s="422"/>
      <c r="G1044" s="2">
        <f>+G1043+E1044-F1044</f>
        <v>110.5</v>
      </c>
    </row>
    <row r="1045" spans="2:7">
      <c r="B1045" s="422"/>
      <c r="C1045" s="422"/>
      <c r="G1045" s="2">
        <f>+G1044+E1045-F1045</f>
        <v>110.5</v>
      </c>
    </row>
    <row r="1046" spans="2:7">
      <c r="B1046" s="422"/>
      <c r="C1046" s="422"/>
      <c r="G1046" s="2">
        <f>+G1045+E1046-F1046</f>
        <v>110.5</v>
      </c>
    </row>
    <row r="1047" spans="2:7">
      <c r="B1047" s="422"/>
      <c r="C1047" s="422"/>
      <c r="G1047" s="2">
        <f>+G1046+E1047-F1047</f>
        <v>110.5</v>
      </c>
    </row>
    <row r="1048" spans="2:7">
      <c r="B1048" s="422"/>
      <c r="C1048" s="422"/>
      <c r="G1048" s="2">
        <f>+G1047+E1048-F1048</f>
        <v>110.5</v>
      </c>
    </row>
    <row r="1049" spans="2:7">
      <c r="B1049" s="422"/>
      <c r="C1049" s="422"/>
      <c r="G1049" s="2">
        <f>+G1048+E1049-F1049</f>
        <v>110.5</v>
      </c>
    </row>
    <row r="1050" spans="2:7">
      <c r="B1050" s="422"/>
      <c r="C1050" s="422"/>
      <c r="G1050" s="2">
        <f>+G1049+E1050-F1050</f>
        <v>110.5</v>
      </c>
    </row>
    <row r="1051" spans="2:7">
      <c r="B1051" s="422"/>
      <c r="C1051" s="422"/>
      <c r="G1051" s="2">
        <f>+G1050+E1051-F1051</f>
        <v>110.5</v>
      </c>
    </row>
    <row r="1052" spans="2:7">
      <c r="B1052" s="422"/>
      <c r="C1052" s="422"/>
      <c r="G1052" s="2">
        <f>+G1051+E1052-F1052</f>
        <v>110.5</v>
      </c>
    </row>
    <row r="1053" spans="2:7">
      <c r="B1053" s="422"/>
      <c r="C1053" s="422"/>
      <c r="G1053" s="2">
        <f>+G1052+E1053-F1053</f>
        <v>110.5</v>
      </c>
    </row>
    <row r="1054" spans="2:7">
      <c r="B1054" s="422"/>
      <c r="C1054" s="422"/>
      <c r="G1054" s="2">
        <f>+G1053+E1054-F1054</f>
        <v>110.5</v>
      </c>
    </row>
    <row r="1055" spans="2:7">
      <c r="B1055" s="422"/>
      <c r="C1055" s="422"/>
      <c r="G1055" s="2">
        <f>+G1054+E1055-F1055</f>
        <v>110.5</v>
      </c>
    </row>
    <row r="1056" spans="2:7">
      <c r="B1056" s="422"/>
      <c r="C1056" s="422"/>
      <c r="G1056" s="2">
        <f>+G1055+E1056-F1056</f>
        <v>110.5</v>
      </c>
    </row>
    <row r="1057" spans="2:7">
      <c r="B1057" s="422"/>
      <c r="C1057" s="422"/>
      <c r="G1057" s="2">
        <f>+G1056+E1057-F1057</f>
        <v>110.5</v>
      </c>
    </row>
    <row r="1058" spans="2:7">
      <c r="B1058" s="422"/>
      <c r="C1058" s="422"/>
      <c r="G1058" s="2">
        <f>+G1057+E1058-F1058</f>
        <v>110.5</v>
      </c>
    </row>
    <row r="1059" spans="2:7">
      <c r="B1059" s="422"/>
      <c r="C1059" s="422"/>
      <c r="G1059" s="2">
        <f>+G1058+E1059-F1059</f>
        <v>110.5</v>
      </c>
    </row>
    <row r="1060" spans="2:7">
      <c r="B1060" s="422"/>
      <c r="C1060" s="422"/>
      <c r="G1060" s="2">
        <f>+G1059+E1060-F1060</f>
        <v>110.5</v>
      </c>
    </row>
    <row r="1061" spans="2:7">
      <c r="B1061" s="422"/>
      <c r="C1061" s="422"/>
      <c r="G1061" s="2">
        <f>+G1060+E1061-F1061</f>
        <v>110.5</v>
      </c>
    </row>
    <row r="1062" spans="2:7">
      <c r="B1062" s="422"/>
      <c r="C1062" s="422"/>
      <c r="G1062" s="2">
        <f>+G1061+E1062-F1062</f>
        <v>110.5</v>
      </c>
    </row>
    <row r="1063" spans="2:7">
      <c r="B1063" s="422"/>
      <c r="C1063" s="422"/>
      <c r="G1063" s="2">
        <f>+G1062+E1063-F1063</f>
        <v>110.5</v>
      </c>
    </row>
    <row r="1064" spans="2:7">
      <c r="B1064" s="422"/>
      <c r="C1064" s="422"/>
      <c r="G1064" s="2">
        <f>+G1063+E1064-F1064</f>
        <v>110.5</v>
      </c>
    </row>
    <row r="1065" spans="2:7">
      <c r="B1065" s="422"/>
      <c r="C1065" s="422"/>
      <c r="G1065" s="2">
        <f>+G1064+E1065-F1065</f>
        <v>110.5</v>
      </c>
    </row>
    <row r="1066" spans="2:7">
      <c r="B1066" s="422"/>
      <c r="C1066" s="422"/>
      <c r="G1066" s="2">
        <f>+G1065+E1066-F1066</f>
        <v>110.5</v>
      </c>
    </row>
    <row r="1067" spans="2:7">
      <c r="B1067" s="422"/>
      <c r="C1067" s="422"/>
      <c r="G1067" s="2">
        <f>+G1066+E1067-F1067</f>
        <v>110.5</v>
      </c>
    </row>
    <row r="1068" spans="2:7">
      <c r="B1068" s="422"/>
      <c r="C1068" s="422"/>
      <c r="G1068" s="2">
        <f>+G1067+E1068-F1068</f>
        <v>110.5</v>
      </c>
    </row>
    <row r="1069" spans="2:7">
      <c r="B1069" s="422"/>
      <c r="C1069" s="422"/>
      <c r="G1069" s="2">
        <f>+G1068+E1069-F1069</f>
        <v>110.5</v>
      </c>
    </row>
    <row r="1070" spans="2:7">
      <c r="B1070" s="422"/>
      <c r="C1070" s="422"/>
      <c r="G1070" s="2">
        <f>+G1069+E1070-F1070</f>
        <v>110.5</v>
      </c>
    </row>
    <row r="1071" spans="2:7">
      <c r="B1071" s="422"/>
      <c r="C1071" s="422"/>
      <c r="G1071" s="2">
        <f>+G1070+E1071-F1071</f>
        <v>110.5</v>
      </c>
    </row>
    <row r="1072" spans="2:7">
      <c r="B1072" s="422"/>
      <c r="C1072" s="422"/>
      <c r="G1072" s="2">
        <f>+G1071+E1072-F1072</f>
        <v>110.5</v>
      </c>
    </row>
    <row r="1073" spans="2:7">
      <c r="B1073" s="422"/>
      <c r="C1073" s="422"/>
      <c r="G1073" s="2">
        <f>+G1072+E1073-F1073</f>
        <v>110.5</v>
      </c>
    </row>
    <row r="1074" spans="2:7">
      <c r="B1074" s="422"/>
      <c r="C1074" s="422"/>
      <c r="G1074" s="2">
        <f>+G1073+E1074-F1074</f>
        <v>110.5</v>
      </c>
    </row>
    <row r="1075" spans="2:7">
      <c r="B1075" s="422"/>
      <c r="C1075" s="422"/>
      <c r="G1075" s="2">
        <f>+G1074+E1075-F1075</f>
        <v>110.5</v>
      </c>
    </row>
    <row r="1076" spans="2:7">
      <c r="B1076" s="422"/>
      <c r="C1076" s="422"/>
      <c r="G1076" s="2">
        <f>+G1075+E1076-F1076</f>
        <v>110.5</v>
      </c>
    </row>
    <row r="1077" spans="2:7">
      <c r="B1077" s="422"/>
      <c r="C1077" s="422"/>
      <c r="G1077" s="2">
        <f>+G1076+E1077-F1077</f>
        <v>110.5</v>
      </c>
    </row>
    <row r="1078" spans="2:7">
      <c r="B1078" s="422"/>
      <c r="C1078" s="422"/>
      <c r="G1078" s="2">
        <f>+G1077+E1078-F1078</f>
        <v>110.5</v>
      </c>
    </row>
    <row r="1079" spans="2:7">
      <c r="B1079" s="422"/>
      <c r="C1079" s="422"/>
      <c r="G1079" s="2">
        <f>+G1078+E1079-F1079</f>
        <v>110.5</v>
      </c>
    </row>
    <row r="1080" spans="2:7">
      <c r="B1080" s="422"/>
      <c r="C1080" s="422"/>
      <c r="G1080" s="2">
        <f>+G1079+E1080-F1080</f>
        <v>110.5</v>
      </c>
    </row>
    <row r="1081" spans="2:7">
      <c r="B1081" s="422"/>
      <c r="C1081" s="422"/>
      <c r="G1081" s="2">
        <f>+G1080+E1081-F1081</f>
        <v>110.5</v>
      </c>
    </row>
    <row r="1082" spans="2:7">
      <c r="B1082" s="422"/>
      <c r="C1082" s="422"/>
      <c r="G1082" s="2">
        <f>+G1081+E1082-F1082</f>
        <v>110.5</v>
      </c>
    </row>
    <row r="1083" spans="2:7">
      <c r="B1083" s="422"/>
      <c r="C1083" s="422"/>
      <c r="G1083" s="2">
        <f>+G1082+E1083-F1083</f>
        <v>110.5</v>
      </c>
    </row>
    <row r="1084" spans="2:7">
      <c r="B1084" s="422"/>
      <c r="C1084" s="422"/>
      <c r="G1084" s="2">
        <f>+G1083+E1084-F1084</f>
        <v>110.5</v>
      </c>
    </row>
    <row r="1085" spans="2:7">
      <c r="B1085" s="422"/>
      <c r="C1085" s="422"/>
      <c r="G1085" s="2">
        <f>+G1084+E1085-F1085</f>
        <v>110.5</v>
      </c>
    </row>
    <row r="1086" spans="2:7">
      <c r="B1086" s="422"/>
      <c r="C1086" s="422"/>
      <c r="G1086" s="2">
        <f>+G1085+E1086-F1086</f>
        <v>110.5</v>
      </c>
    </row>
    <row r="1087" spans="2:7">
      <c r="B1087" s="422"/>
      <c r="C1087" s="422"/>
      <c r="G1087" s="2">
        <f>+G1086+E1087-F1087</f>
        <v>110.5</v>
      </c>
    </row>
    <row r="1088" spans="2:7">
      <c r="B1088" s="422"/>
      <c r="C1088" s="422"/>
      <c r="G1088" s="2">
        <f>+G1087+E1088-F1088</f>
        <v>110.5</v>
      </c>
    </row>
    <row r="1089" spans="2:7">
      <c r="B1089" s="422"/>
      <c r="C1089" s="422"/>
      <c r="G1089" s="2">
        <f>+G1088+E1089-F1089</f>
        <v>110.5</v>
      </c>
    </row>
    <row r="1090" spans="2:7">
      <c r="B1090" s="422"/>
      <c r="C1090" s="422"/>
      <c r="G1090" s="2">
        <f>+G1089+E1090-F1090</f>
        <v>110.5</v>
      </c>
    </row>
    <row r="1091" spans="2:7">
      <c r="B1091" s="422"/>
      <c r="C1091" s="422"/>
      <c r="G1091" s="2">
        <f>+G1090+E1091-F1091</f>
        <v>110.5</v>
      </c>
    </row>
    <row r="1092" spans="2:7">
      <c r="B1092" s="422"/>
      <c r="C1092" s="422"/>
      <c r="G1092" s="2">
        <f>+G1091+E1092-F1092</f>
        <v>110.5</v>
      </c>
    </row>
    <row r="1093" spans="2:7">
      <c r="B1093" s="422"/>
      <c r="C1093" s="422"/>
      <c r="G1093" s="2">
        <f>+G1092+E1093-F1093</f>
        <v>110.5</v>
      </c>
    </row>
    <row r="1094" spans="2:7">
      <c r="B1094" s="422"/>
      <c r="C1094" s="422"/>
      <c r="G1094" s="2">
        <f>+G1093+E1094-F1094</f>
        <v>110.5</v>
      </c>
    </row>
    <row r="1095" spans="2:7">
      <c r="B1095" s="422"/>
      <c r="C1095" s="422"/>
      <c r="G1095" s="2">
        <f>+G1094+E1095-F1095</f>
        <v>110.5</v>
      </c>
    </row>
    <row r="1096" spans="2:7">
      <c r="B1096" s="422"/>
      <c r="C1096" s="422"/>
      <c r="G1096" s="2">
        <f>+G1095+E1096-F1096</f>
        <v>110.5</v>
      </c>
    </row>
    <row r="1097" spans="2:7">
      <c r="B1097" s="422"/>
      <c r="C1097" s="422"/>
      <c r="G1097" s="2">
        <f>+G1096+E1097-F1097</f>
        <v>110.5</v>
      </c>
    </row>
    <row r="1098" spans="2:7">
      <c r="B1098" s="422"/>
      <c r="C1098" s="422"/>
      <c r="G1098" s="2">
        <f>+G1097+E1098-F1098</f>
        <v>110.5</v>
      </c>
    </row>
    <row r="1099" spans="2:7">
      <c r="B1099" s="422"/>
      <c r="C1099" s="422"/>
      <c r="G1099" s="2">
        <f>+G1098+E1099-F1099</f>
        <v>110.5</v>
      </c>
    </row>
    <row r="1100" spans="2:7">
      <c r="B1100" s="422"/>
      <c r="C1100" s="422"/>
      <c r="G1100" s="2">
        <f>+G1099+E1100-F1100</f>
        <v>110.5</v>
      </c>
    </row>
    <row r="1101" spans="2:7">
      <c r="B1101" s="422"/>
      <c r="C1101" s="422"/>
      <c r="G1101" s="2">
        <f>+G1100+E1101-F1101</f>
        <v>110.5</v>
      </c>
    </row>
    <row r="1102" spans="2:7">
      <c r="B1102" s="422"/>
      <c r="C1102" s="422"/>
      <c r="G1102" s="2">
        <f>+G1101+E1102-F1102</f>
        <v>110.5</v>
      </c>
    </row>
    <row r="1103" spans="2:7">
      <c r="B1103" s="422"/>
      <c r="C1103" s="422"/>
      <c r="G1103" s="2">
        <f>+G1102+E1103-F1103</f>
        <v>110.5</v>
      </c>
    </row>
    <row r="1104" spans="2:7">
      <c r="B1104" s="422"/>
      <c r="C1104" s="422"/>
      <c r="G1104" s="2">
        <f>+G1103+E1104-F1104</f>
        <v>110.5</v>
      </c>
    </row>
    <row r="1105" spans="2:7">
      <c r="B1105" s="422"/>
      <c r="C1105" s="422"/>
      <c r="G1105" s="2">
        <f>+G1104+E1105-F1105</f>
        <v>110.5</v>
      </c>
    </row>
    <row r="1106" spans="2:7">
      <c r="B1106" s="422"/>
      <c r="C1106" s="422"/>
      <c r="G1106" s="2">
        <f>+G1105+E1106-F1106</f>
        <v>110.5</v>
      </c>
    </row>
    <row r="1107" spans="2:7">
      <c r="B1107" s="422"/>
      <c r="C1107" s="422"/>
      <c r="G1107" s="2">
        <f>+G1106+E1107-F1107</f>
        <v>110.5</v>
      </c>
    </row>
    <row r="1108" spans="2:7">
      <c r="B1108" s="422"/>
      <c r="C1108" s="422"/>
      <c r="G1108" s="2">
        <f>+G1107+E1108-F1108</f>
        <v>110.5</v>
      </c>
    </row>
    <row r="1109" spans="2:7">
      <c r="B1109" s="422"/>
      <c r="C1109" s="422"/>
      <c r="G1109" s="2">
        <f>+G1108+E1109-F1109</f>
        <v>110.5</v>
      </c>
    </row>
    <row r="1110" spans="2:7">
      <c r="B1110" s="422"/>
      <c r="C1110" s="422"/>
      <c r="G1110" s="2">
        <f>+G1109+E1110-F1110</f>
        <v>110.5</v>
      </c>
    </row>
    <row r="1111" spans="2:7">
      <c r="B1111" s="422"/>
      <c r="C1111" s="422"/>
      <c r="G1111" s="2">
        <f>+G1110+E1111-F1111</f>
        <v>110.5</v>
      </c>
    </row>
    <row r="1112" spans="2:7">
      <c r="B1112" s="422"/>
      <c r="C1112" s="422"/>
      <c r="G1112" s="2">
        <f>+G1111+E1112-F1112</f>
        <v>110.5</v>
      </c>
    </row>
    <row r="1113" spans="2:7">
      <c r="B1113" s="422"/>
      <c r="C1113" s="422"/>
      <c r="G1113" s="2">
        <f>+G1112+E1113-F1113</f>
        <v>110.5</v>
      </c>
    </row>
    <row r="1114" spans="2:7">
      <c r="B1114" s="422"/>
      <c r="C1114" s="422"/>
      <c r="G1114" s="2">
        <f>+G1113+E1114-F1114</f>
        <v>110.5</v>
      </c>
    </row>
    <row r="1115" spans="2:7">
      <c r="B1115" s="422"/>
      <c r="C1115" s="422"/>
      <c r="G1115" s="2">
        <f>+G1114+E1115-F1115</f>
        <v>110.5</v>
      </c>
    </row>
    <row r="1116" spans="2:7">
      <c r="B1116" s="422"/>
      <c r="C1116" s="422"/>
      <c r="G1116" s="2">
        <f>+G1115+E1116-F1116</f>
        <v>110.5</v>
      </c>
    </row>
    <row r="1117" spans="2:7">
      <c r="B1117" s="422"/>
      <c r="C1117" s="422"/>
      <c r="G1117" s="2">
        <f>+G1116+E1117-F1117</f>
        <v>110.5</v>
      </c>
    </row>
    <row r="1118" spans="2:7">
      <c r="B1118" s="422"/>
      <c r="C1118" s="422"/>
      <c r="G1118" s="2">
        <f>+G1117+E1118-F1118</f>
        <v>110.5</v>
      </c>
    </row>
    <row r="1119" spans="2:7">
      <c r="B1119" s="422"/>
      <c r="C1119" s="422"/>
      <c r="G1119" s="2">
        <f>+G1118+E1119-F1119</f>
        <v>110.5</v>
      </c>
    </row>
    <row r="1120" spans="2:7">
      <c r="B1120" s="422"/>
      <c r="C1120" s="422"/>
      <c r="G1120" s="2">
        <f>+G1119+E1120-F1120</f>
        <v>110.5</v>
      </c>
    </row>
    <row r="1121" spans="2:7">
      <c r="B1121" s="422"/>
      <c r="C1121" s="422"/>
      <c r="G1121" s="2">
        <f>+G1120+E1121-F1121</f>
        <v>110.5</v>
      </c>
    </row>
    <row r="1122" spans="2:7">
      <c r="B1122" s="422"/>
      <c r="C1122" s="422"/>
      <c r="G1122" s="2">
        <f>+G1121+E1122-F1122</f>
        <v>110.5</v>
      </c>
    </row>
    <row r="1123" spans="2:7">
      <c r="B1123" s="422"/>
      <c r="C1123" s="422"/>
      <c r="G1123" s="2">
        <f>+G1122+E1123-F1123</f>
        <v>110.5</v>
      </c>
    </row>
    <row r="1124" spans="2:7">
      <c r="B1124" s="422"/>
      <c r="C1124" s="422"/>
      <c r="G1124" s="2">
        <f>+G1123+E1124-F1124</f>
        <v>110.5</v>
      </c>
    </row>
    <row r="1125" spans="2:7">
      <c r="B1125" s="422"/>
      <c r="C1125" s="422"/>
      <c r="G1125" s="2">
        <f>+G1124+E1125-F1125</f>
        <v>110.5</v>
      </c>
    </row>
    <row r="1126" spans="2:7">
      <c r="B1126" s="422"/>
      <c r="C1126" s="422"/>
      <c r="G1126" s="2">
        <f>+G1125+E1126-F1126</f>
        <v>110.5</v>
      </c>
    </row>
    <row r="1127" spans="2:7">
      <c r="B1127" s="422"/>
      <c r="C1127" s="422"/>
      <c r="G1127" s="2">
        <f>+G1126+E1127-F1127</f>
        <v>110.5</v>
      </c>
    </row>
    <row r="1128" spans="2:7">
      <c r="B1128" s="422"/>
      <c r="C1128" s="422"/>
      <c r="G1128" s="2">
        <f>+G1127+E1128-F1128</f>
        <v>110.5</v>
      </c>
    </row>
    <row r="1129" spans="2:7">
      <c r="B1129" s="422"/>
      <c r="C1129" s="422"/>
      <c r="G1129" s="2">
        <f>+G1128+E1129-F1129</f>
        <v>110.5</v>
      </c>
    </row>
    <row r="1130" spans="2:7">
      <c r="B1130" s="422"/>
      <c r="C1130" s="422"/>
      <c r="G1130" s="2">
        <f>+G1129+E1130-F1130</f>
        <v>110.5</v>
      </c>
    </row>
    <row r="1131" spans="2:7">
      <c r="B1131" s="422"/>
      <c r="C1131" s="422"/>
      <c r="G1131" s="2">
        <f>+G1130+E1131-F1131</f>
        <v>110.5</v>
      </c>
    </row>
    <row r="1132" spans="2:7">
      <c r="B1132" s="422"/>
      <c r="C1132" s="422"/>
      <c r="G1132" s="2">
        <f>+G1131+E1132-F1132</f>
        <v>110.5</v>
      </c>
    </row>
    <row r="1133" spans="2:7">
      <c r="B1133" s="422"/>
      <c r="C1133" s="422"/>
      <c r="G1133" s="2">
        <f>+G1132+E1133-F1133</f>
        <v>110.5</v>
      </c>
    </row>
    <row r="1134" spans="2:7">
      <c r="B1134" s="422"/>
      <c r="C1134" s="422"/>
      <c r="G1134" s="2">
        <f>+G1133+E1134-F1134</f>
        <v>110.5</v>
      </c>
    </row>
    <row r="1135" spans="2:7">
      <c r="B1135" s="422"/>
      <c r="C1135" s="422"/>
      <c r="G1135" s="2">
        <f>+G1134+E1135-F1135</f>
        <v>110.5</v>
      </c>
    </row>
    <row r="1136" spans="2:7">
      <c r="B1136" s="422"/>
      <c r="C1136" s="422"/>
      <c r="G1136" s="2">
        <f>+G1135+E1136-F1136</f>
        <v>110.5</v>
      </c>
    </row>
    <row r="1137" spans="2:7">
      <c r="B1137" s="422"/>
      <c r="C1137" s="422"/>
      <c r="G1137" s="2">
        <f>+G1136+E1137-F1137</f>
        <v>110.5</v>
      </c>
    </row>
    <row r="1138" spans="2:7">
      <c r="B1138" s="422"/>
      <c r="C1138" s="422"/>
      <c r="G1138" s="2">
        <f>+G1137+E1138-F1138</f>
        <v>110.5</v>
      </c>
    </row>
    <row r="1139" spans="2:7">
      <c r="B1139" s="422"/>
      <c r="C1139" s="422"/>
      <c r="G1139" s="2">
        <f>+G1138+E1139-F1139</f>
        <v>110.5</v>
      </c>
    </row>
    <row r="1140" spans="2:7">
      <c r="B1140" s="422"/>
      <c r="C1140" s="422"/>
      <c r="G1140" s="2">
        <f>+G1139+E1140-F1140</f>
        <v>110.5</v>
      </c>
    </row>
    <row r="1141" spans="2:7">
      <c r="B1141" s="422"/>
      <c r="C1141" s="422"/>
      <c r="G1141" s="2">
        <f>+G1140+E1141-F1141</f>
        <v>110.5</v>
      </c>
    </row>
    <row r="1142" spans="2:7">
      <c r="B1142" s="422"/>
      <c r="C1142" s="422"/>
      <c r="G1142" s="2">
        <f>+G1141+E1142-F1142</f>
        <v>110.5</v>
      </c>
    </row>
    <row r="1143" spans="2:7">
      <c r="B1143" s="422"/>
      <c r="C1143" s="422"/>
      <c r="G1143" s="2">
        <f>+G1142+E1143-F1143</f>
        <v>110.5</v>
      </c>
    </row>
    <row r="1144" spans="2:7">
      <c r="B1144" s="422"/>
      <c r="C1144" s="422"/>
      <c r="G1144" s="2">
        <f>+G1143+E1144-F1144</f>
        <v>110.5</v>
      </c>
    </row>
    <row r="1145" spans="2:7">
      <c r="B1145" s="422"/>
      <c r="C1145" s="422"/>
      <c r="G1145" s="2">
        <f>+G1144+E1145-F1145</f>
        <v>110.5</v>
      </c>
    </row>
    <row r="1146" spans="2:7">
      <c r="B1146" s="422"/>
      <c r="C1146" s="422"/>
      <c r="G1146" s="2">
        <f>+G1145+E1146-F1146</f>
        <v>110.5</v>
      </c>
    </row>
    <row r="1147" spans="2:7">
      <c r="B1147" s="422"/>
      <c r="C1147" s="422"/>
      <c r="G1147" s="2">
        <f>+G1146+E1147-F1147</f>
        <v>110.5</v>
      </c>
    </row>
    <row r="1148" spans="2:7">
      <c r="B1148" s="422"/>
      <c r="C1148" s="422"/>
      <c r="G1148" s="2">
        <f>+G1147+E1148-F1148</f>
        <v>110.5</v>
      </c>
    </row>
    <row r="1149" spans="2:7">
      <c r="B1149" s="422"/>
      <c r="C1149" s="422"/>
      <c r="G1149" s="2">
        <f>+G1148+E1149-F1149</f>
        <v>110.5</v>
      </c>
    </row>
    <row r="1150" spans="2:7">
      <c r="B1150" s="422"/>
      <c r="C1150" s="422"/>
      <c r="G1150" s="2">
        <f>+G1149+E1150-F1150</f>
        <v>110.5</v>
      </c>
    </row>
    <row r="1151" spans="2:7">
      <c r="B1151" s="422"/>
      <c r="C1151" s="422"/>
      <c r="G1151" s="2">
        <f>+G1150+E1151-F1151</f>
        <v>110.5</v>
      </c>
    </row>
    <row r="1152" spans="2:7">
      <c r="B1152" s="422"/>
      <c r="C1152" s="422"/>
      <c r="G1152" s="2">
        <f>+G1151+E1152-F1152</f>
        <v>110.5</v>
      </c>
    </row>
    <row r="1153" spans="2:7">
      <c r="B1153" s="422"/>
      <c r="C1153" s="422"/>
      <c r="G1153" s="2">
        <f>+G1152+E1153-F1153</f>
        <v>110.5</v>
      </c>
    </row>
    <row r="1154" spans="2:7">
      <c r="B1154" s="422"/>
      <c r="C1154" s="422"/>
      <c r="G1154" s="2">
        <f>+G1153+E1154-F1154</f>
        <v>110.5</v>
      </c>
    </row>
    <row r="1155" spans="2:7">
      <c r="B1155" s="422"/>
      <c r="C1155" s="422"/>
      <c r="G1155" s="2">
        <f>+G1154+E1155-F1155</f>
        <v>110.5</v>
      </c>
    </row>
    <row r="1156" spans="2:7">
      <c r="B1156" s="422"/>
      <c r="C1156" s="422"/>
      <c r="G1156" s="2">
        <f>+G1155+E1156-F1156</f>
        <v>110.5</v>
      </c>
    </row>
    <row r="1157" spans="2:7">
      <c r="B1157" s="422"/>
      <c r="C1157" s="422"/>
      <c r="G1157" s="2">
        <f>+G1156+E1157-F1157</f>
        <v>110.5</v>
      </c>
    </row>
    <row r="1158" spans="2:7">
      <c r="B1158" s="422"/>
      <c r="C1158" s="422"/>
      <c r="G1158" s="2">
        <f>+G1157+E1158-F1158</f>
        <v>110.5</v>
      </c>
    </row>
    <row r="1159" spans="2:7">
      <c r="B1159" s="422"/>
      <c r="C1159" s="422"/>
      <c r="G1159" s="2">
        <f>+G1158+E1159-F1159</f>
        <v>110.5</v>
      </c>
    </row>
    <row r="1160" spans="2:7">
      <c r="B1160" s="422"/>
      <c r="C1160" s="422"/>
      <c r="G1160" s="2">
        <f>+G1159+E1160-F1160</f>
        <v>110.5</v>
      </c>
    </row>
    <row r="1161" spans="2:7">
      <c r="B1161" s="422"/>
      <c r="C1161" s="422"/>
      <c r="G1161" s="2">
        <f>+G1160+E1161-F1161</f>
        <v>110.5</v>
      </c>
    </row>
    <row r="1162" spans="2:7">
      <c r="B1162" s="422"/>
      <c r="C1162" s="422"/>
      <c r="G1162" s="2">
        <f>+G1161+E1162-F1162</f>
        <v>110.5</v>
      </c>
    </row>
    <row r="1163" spans="2:7">
      <c r="B1163" s="422"/>
      <c r="C1163" s="422"/>
      <c r="G1163" s="2">
        <f>+G1162+E1163-F1163</f>
        <v>110.5</v>
      </c>
    </row>
    <row r="1164" spans="2:7">
      <c r="B1164" s="422"/>
      <c r="C1164" s="422"/>
      <c r="G1164" s="2">
        <f>+G1163+E1164-F1164</f>
        <v>110.5</v>
      </c>
    </row>
    <row r="1165" spans="2:7">
      <c r="B1165" s="422"/>
      <c r="C1165" s="422"/>
      <c r="G1165" s="2">
        <f>+G1164+E1165-F1165</f>
        <v>110.5</v>
      </c>
    </row>
    <row r="1166" spans="2:7">
      <c r="B1166" s="422"/>
      <c r="C1166" s="422"/>
      <c r="G1166" s="2">
        <f>+G1165+E1166-F1166</f>
        <v>110.5</v>
      </c>
    </row>
    <row r="1167" spans="2:7">
      <c r="B1167" s="422"/>
      <c r="C1167" s="422"/>
      <c r="G1167" s="2">
        <f>+G1166+E1167-F1167</f>
        <v>110.5</v>
      </c>
    </row>
    <row r="1168" spans="2:7">
      <c r="B1168" s="422"/>
      <c r="C1168" s="422"/>
      <c r="G1168" s="2">
        <f>+G1167+E1168-F1168</f>
        <v>110.5</v>
      </c>
    </row>
    <row r="1169" spans="2:7">
      <c r="B1169" s="422"/>
      <c r="C1169" s="422"/>
      <c r="G1169" s="2">
        <f>+G1168+E1169-F1169</f>
        <v>110.5</v>
      </c>
    </row>
    <row r="1170" spans="2:7">
      <c r="B1170" s="422"/>
      <c r="C1170" s="422"/>
      <c r="G1170" s="2">
        <f>+G1169+E1170-F1170</f>
        <v>110.5</v>
      </c>
    </row>
    <row r="1171" spans="2:7">
      <c r="B1171" s="422"/>
      <c r="C1171" s="422"/>
      <c r="G1171" s="2">
        <f>+G1170+E1171-F1171</f>
        <v>110.5</v>
      </c>
    </row>
    <row r="1172" spans="2:7">
      <c r="B1172" s="422"/>
      <c r="C1172" s="422"/>
      <c r="G1172" s="2">
        <f>+G1171+E1172-F1172</f>
        <v>110.5</v>
      </c>
    </row>
    <row r="1173" spans="2:7">
      <c r="B1173" s="422"/>
      <c r="C1173" s="422"/>
      <c r="G1173" s="2">
        <f>+G1172+E1173-F1173</f>
        <v>110.5</v>
      </c>
    </row>
    <row r="1174" spans="2:7">
      <c r="B1174" s="422"/>
      <c r="C1174" s="422"/>
      <c r="G1174" s="2">
        <f>+G1173+E1174-F1174</f>
        <v>110.5</v>
      </c>
    </row>
    <row r="1175" spans="2:7">
      <c r="B1175" s="422"/>
      <c r="C1175" s="422"/>
      <c r="G1175" s="2">
        <f>+G1174+E1175-F1175</f>
        <v>110.5</v>
      </c>
    </row>
    <row r="1176" spans="2:7">
      <c r="B1176" s="422"/>
      <c r="C1176" s="422"/>
      <c r="G1176" s="2">
        <f>+G1175+E1176-F1176</f>
        <v>110.5</v>
      </c>
    </row>
    <row r="1177" spans="2:7">
      <c r="B1177" s="422"/>
      <c r="C1177" s="422"/>
      <c r="G1177" s="2">
        <f>+G1176+E1177-F1177</f>
        <v>110.5</v>
      </c>
    </row>
    <row r="1178" spans="2:7">
      <c r="B1178" s="422"/>
      <c r="C1178" s="422"/>
      <c r="G1178" s="2">
        <f>+G1177+E1178-F1178</f>
        <v>110.5</v>
      </c>
    </row>
    <row r="1179" spans="2:7">
      <c r="B1179" s="422"/>
      <c r="C1179" s="422"/>
      <c r="G1179" s="2">
        <f>+G1178+E1179-F1179</f>
        <v>110.5</v>
      </c>
    </row>
    <row r="1180" spans="2:7">
      <c r="B1180" s="422"/>
      <c r="C1180" s="422"/>
      <c r="G1180" s="2">
        <f>+G1179+E1180-F1180</f>
        <v>110.5</v>
      </c>
    </row>
    <row r="1181" spans="2:7">
      <c r="B1181" s="422"/>
      <c r="C1181" s="422"/>
      <c r="G1181" s="2">
        <f>+G1180+E1181-F1181</f>
        <v>110.5</v>
      </c>
    </row>
    <row r="1182" spans="2:7">
      <c r="B1182" s="422"/>
      <c r="C1182" s="422"/>
      <c r="G1182" s="2">
        <f>+G1181+E1182-F1182</f>
        <v>110.5</v>
      </c>
    </row>
    <row r="1183" spans="2:7">
      <c r="B1183" s="422"/>
      <c r="C1183" s="422"/>
      <c r="G1183" s="2">
        <f>+G1182+E1183-F1183</f>
        <v>110.5</v>
      </c>
    </row>
    <row r="1184" spans="2:7">
      <c r="B1184" s="422"/>
      <c r="C1184" s="422"/>
      <c r="G1184" s="2">
        <f>+G1183+E1184-F1184</f>
        <v>110.5</v>
      </c>
    </row>
    <row r="1185" spans="2:7">
      <c r="B1185" s="422"/>
      <c r="C1185" s="422"/>
      <c r="G1185" s="2">
        <f>+G1184+E1185-F1185</f>
        <v>110.5</v>
      </c>
    </row>
    <row r="1186" spans="2:7">
      <c r="B1186" s="422"/>
      <c r="C1186" s="422"/>
      <c r="G1186" s="2">
        <f>+G1185+E1186-F1186</f>
        <v>110.5</v>
      </c>
    </row>
    <row r="1187" spans="2:7">
      <c r="B1187" s="422"/>
      <c r="C1187" s="422"/>
      <c r="G1187" s="2">
        <f>+G1186+E1187-F1187</f>
        <v>110.5</v>
      </c>
    </row>
    <row r="1188" spans="2:7">
      <c r="B1188" s="422"/>
      <c r="C1188" s="422"/>
      <c r="G1188" s="2">
        <f>+G1187+E1188-F1188</f>
        <v>110.5</v>
      </c>
    </row>
    <row r="1189" spans="2:7">
      <c r="B1189" s="422"/>
      <c r="C1189" s="422"/>
      <c r="G1189" s="2">
        <f>+G1188+E1189-F1189</f>
        <v>110.5</v>
      </c>
    </row>
    <row r="1190" spans="2:7">
      <c r="B1190" s="422"/>
      <c r="C1190" s="422"/>
      <c r="G1190" s="2">
        <f>+G1189+E1190-F1190</f>
        <v>110.5</v>
      </c>
    </row>
    <row r="1191" spans="2:7">
      <c r="B1191" s="422"/>
      <c r="C1191" s="422"/>
      <c r="G1191" s="2">
        <f>+G1190+E1191-F1191</f>
        <v>110.5</v>
      </c>
    </row>
    <row r="1192" spans="2:7">
      <c r="B1192" s="422"/>
      <c r="C1192" s="422"/>
      <c r="G1192" s="2">
        <f>+G1191+E1192-F1192</f>
        <v>110.5</v>
      </c>
    </row>
    <row r="1193" spans="2:7">
      <c r="B1193" s="422"/>
      <c r="C1193" s="422"/>
      <c r="G1193" s="2">
        <f>+G1192+E1193-F1193</f>
        <v>110.5</v>
      </c>
    </row>
    <row r="1194" spans="2:7">
      <c r="B1194" s="422"/>
      <c r="C1194" s="422"/>
      <c r="G1194" s="2">
        <f>+G1193+E1194-F1194</f>
        <v>110.5</v>
      </c>
    </row>
    <row r="1195" spans="2:7">
      <c r="B1195" s="422"/>
      <c r="C1195" s="422"/>
      <c r="G1195" s="2">
        <f>+G1194+E1195-F1195</f>
        <v>110.5</v>
      </c>
    </row>
    <row r="1196" spans="2:7">
      <c r="B1196" s="422"/>
      <c r="C1196" s="422"/>
      <c r="G1196" s="2">
        <f>+G1195+E1196-F1196</f>
        <v>110.5</v>
      </c>
    </row>
    <row r="1197" spans="2:7">
      <c r="B1197" s="422"/>
      <c r="C1197" s="422"/>
      <c r="G1197" s="2">
        <f>+G1196+E1197-F1197</f>
        <v>110.5</v>
      </c>
    </row>
    <row r="1198" spans="2:7">
      <c r="B1198" s="422"/>
      <c r="C1198" s="422"/>
      <c r="G1198" s="2">
        <f>+G1197+E1198-F1198</f>
        <v>110.5</v>
      </c>
    </row>
    <row r="1199" spans="2:7">
      <c r="B1199" s="422"/>
      <c r="C1199" s="422"/>
      <c r="G1199" s="2">
        <f>+G1198+E1199-F1199</f>
        <v>110.5</v>
      </c>
    </row>
    <row r="1200" spans="2:7">
      <c r="B1200" s="422"/>
      <c r="C1200" s="422"/>
      <c r="G1200" s="2">
        <f>+G1199+E1200-F1200</f>
        <v>110.5</v>
      </c>
    </row>
    <row r="1201" spans="2:7">
      <c r="B1201" s="422"/>
      <c r="C1201" s="422"/>
      <c r="G1201" s="2">
        <f>+G1200+E1201-F1201</f>
        <v>110.5</v>
      </c>
    </row>
    <row r="1202" spans="2:7">
      <c r="B1202" s="422"/>
      <c r="C1202" s="422"/>
      <c r="G1202" s="2">
        <f>+G1201+E1202-F1202</f>
        <v>110.5</v>
      </c>
    </row>
    <row r="1203" spans="2:7">
      <c r="B1203" s="422"/>
      <c r="C1203" s="422"/>
      <c r="G1203" s="2">
        <f>+G1202+E1203-F1203</f>
        <v>110.5</v>
      </c>
    </row>
    <row r="1204" spans="2:7">
      <c r="B1204" s="422"/>
      <c r="C1204" s="422"/>
      <c r="G1204" s="2">
        <f>+G1203+E1204-F1204</f>
        <v>110.5</v>
      </c>
    </row>
    <row r="1205" spans="2:7">
      <c r="B1205" s="422"/>
      <c r="C1205" s="422"/>
      <c r="G1205" s="2">
        <f>+G1204+E1205-F1205</f>
        <v>110.5</v>
      </c>
    </row>
    <row r="1206" spans="2:7">
      <c r="B1206" s="422"/>
      <c r="C1206" s="422"/>
      <c r="G1206" s="2">
        <f>+G1205+E1206-F1206</f>
        <v>110.5</v>
      </c>
    </row>
    <row r="1207" spans="2:7">
      <c r="B1207" s="422"/>
      <c r="C1207" s="422"/>
      <c r="G1207" s="2">
        <f>+G1206+E1207-F1207</f>
        <v>110.5</v>
      </c>
    </row>
    <row r="1208" spans="2:7">
      <c r="B1208" s="422"/>
      <c r="C1208" s="422"/>
      <c r="G1208" s="2">
        <f>+G1207+E1208-F1208</f>
        <v>110.5</v>
      </c>
    </row>
    <row r="1209" spans="2:7">
      <c r="B1209" s="422"/>
      <c r="C1209" s="422"/>
      <c r="G1209" s="2">
        <f>+G1208+E1209-F1209</f>
        <v>110.5</v>
      </c>
    </row>
    <row r="1210" spans="2:7">
      <c r="B1210" s="422"/>
      <c r="C1210" s="422"/>
      <c r="G1210" s="2">
        <f>+G1209+E1210-F1210</f>
        <v>110.5</v>
      </c>
    </row>
    <row r="1211" spans="2:7">
      <c r="B1211" s="422"/>
      <c r="C1211" s="422"/>
      <c r="G1211" s="2">
        <f>+G1210+E1211-F1211</f>
        <v>110.5</v>
      </c>
    </row>
    <row r="1212" spans="2:7">
      <c r="B1212" s="422"/>
      <c r="C1212" s="422"/>
      <c r="G1212" s="2">
        <f>+G1211+E1212-F1212</f>
        <v>110.5</v>
      </c>
    </row>
    <row r="1213" spans="2:7">
      <c r="B1213" s="422"/>
      <c r="C1213" s="422"/>
      <c r="G1213" s="2">
        <f>+G1212+E1213-F1213</f>
        <v>110.5</v>
      </c>
    </row>
    <row r="1214" spans="2:7">
      <c r="B1214" s="422"/>
      <c r="C1214" s="422"/>
      <c r="G1214" s="2">
        <f>+G1213+E1214-F1214</f>
        <v>110.5</v>
      </c>
    </row>
    <row r="1215" spans="2:7">
      <c r="B1215" s="422"/>
      <c r="C1215" s="422"/>
      <c r="G1215" s="2">
        <f>+G1214+E1215-F1215</f>
        <v>110.5</v>
      </c>
    </row>
    <row r="1216" spans="2:7">
      <c r="B1216" s="422"/>
      <c r="C1216" s="422"/>
      <c r="G1216" s="2">
        <f>+G1215+E1216-F1216</f>
        <v>110.5</v>
      </c>
    </row>
    <row r="1217" spans="2:7">
      <c r="B1217" s="422"/>
      <c r="C1217" s="422"/>
      <c r="G1217" s="2">
        <f>+G1216+E1217-F1217</f>
        <v>110.5</v>
      </c>
    </row>
    <row r="1218" spans="2:7">
      <c r="B1218" s="422"/>
      <c r="C1218" s="422"/>
      <c r="G1218" s="2">
        <f>+G1217+E1218-F1218</f>
        <v>110.5</v>
      </c>
    </row>
    <row r="1219" spans="2:7">
      <c r="B1219" s="422"/>
      <c r="C1219" s="422"/>
      <c r="G1219" s="2">
        <f>+G1218+E1219-F1219</f>
        <v>110.5</v>
      </c>
    </row>
    <row r="1220" spans="2:7">
      <c r="B1220" s="422"/>
      <c r="C1220" s="422"/>
      <c r="G1220" s="2">
        <f>+G1219+E1220-F1220</f>
        <v>110.5</v>
      </c>
    </row>
    <row r="1221" spans="2:7">
      <c r="B1221" s="422"/>
      <c r="C1221" s="422"/>
      <c r="G1221" s="2">
        <f>+G1220+E1221-F1221</f>
        <v>110.5</v>
      </c>
    </row>
    <row r="1222" spans="2:7">
      <c r="B1222" s="422"/>
      <c r="C1222" s="422"/>
      <c r="G1222" s="2">
        <f>+G1221+E1222-F1222</f>
        <v>110.5</v>
      </c>
    </row>
    <row r="1223" spans="2:7">
      <c r="B1223" s="422"/>
      <c r="C1223" s="422"/>
      <c r="G1223" s="2">
        <f>+G1222+E1223-F1223</f>
        <v>110.5</v>
      </c>
    </row>
    <row r="1224" spans="2:7">
      <c r="B1224" s="422"/>
      <c r="C1224" s="422"/>
      <c r="G1224" s="2">
        <f>+G1223+E1224-F1224</f>
        <v>110.5</v>
      </c>
    </row>
    <row r="1225" spans="2:7">
      <c r="B1225" s="422"/>
      <c r="C1225" s="422"/>
      <c r="G1225" s="2">
        <f>+G1224+E1225-F1225</f>
        <v>110.5</v>
      </c>
    </row>
    <row r="1226" spans="2:7">
      <c r="B1226" s="422"/>
      <c r="C1226" s="422"/>
      <c r="G1226" s="2">
        <f>+G1225+E1226-F1226</f>
        <v>110.5</v>
      </c>
    </row>
    <row r="1227" spans="2:7">
      <c r="B1227" s="422"/>
      <c r="C1227" s="422"/>
      <c r="G1227" s="2">
        <f>+G1226+E1227-F1227</f>
        <v>110.5</v>
      </c>
    </row>
    <row r="1228" spans="2:7">
      <c r="B1228" s="422"/>
      <c r="C1228" s="422"/>
      <c r="G1228" s="2">
        <f>+G1227+E1228-F1228</f>
        <v>110.5</v>
      </c>
    </row>
    <row r="1229" spans="2:7">
      <c r="B1229" s="422"/>
      <c r="C1229" s="422"/>
      <c r="G1229" s="2">
        <f>+G1228+E1229-F1229</f>
        <v>110.5</v>
      </c>
    </row>
    <row r="1230" spans="2:7">
      <c r="B1230" s="422"/>
      <c r="C1230" s="422"/>
      <c r="G1230" s="2">
        <f>+G1229+E1230-F1230</f>
        <v>110.5</v>
      </c>
    </row>
    <row r="1231" spans="2:7">
      <c r="B1231" s="422"/>
      <c r="C1231" s="422"/>
      <c r="G1231" s="2">
        <f>+G1230+E1231-F1231</f>
        <v>110.5</v>
      </c>
    </row>
    <row r="1232" spans="2:7">
      <c r="B1232" s="422"/>
      <c r="C1232" s="422"/>
      <c r="G1232" s="2">
        <f>+G1231+E1232-F1232</f>
        <v>110.5</v>
      </c>
    </row>
    <row r="1233" spans="2:7">
      <c r="B1233" s="422"/>
      <c r="C1233" s="422"/>
      <c r="G1233" s="2">
        <f>+G1232+E1233-F1233</f>
        <v>110.5</v>
      </c>
    </row>
    <row r="1234" spans="2:7">
      <c r="B1234" s="422"/>
      <c r="C1234" s="422"/>
      <c r="G1234" s="2">
        <f>+G1233+E1234-F1234</f>
        <v>110.5</v>
      </c>
    </row>
    <row r="1235" spans="2:7">
      <c r="B1235" s="422"/>
      <c r="C1235" s="422"/>
      <c r="G1235" s="2">
        <f>+G1234+E1235-F1235</f>
        <v>110.5</v>
      </c>
    </row>
    <row r="1236" spans="2:7">
      <c r="B1236" s="422"/>
      <c r="C1236" s="422"/>
      <c r="G1236" s="2">
        <f>+G1235+E1236-F1236</f>
        <v>110.5</v>
      </c>
    </row>
    <row r="1237" spans="2:7">
      <c r="B1237" s="422"/>
      <c r="C1237" s="422"/>
      <c r="G1237" s="2">
        <f>+G1236+E1237-F1237</f>
        <v>110.5</v>
      </c>
    </row>
    <row r="1238" spans="2:7">
      <c r="B1238" s="422"/>
      <c r="C1238" s="422"/>
      <c r="G1238" s="2">
        <f>+G1237+E1238-F1238</f>
        <v>110.5</v>
      </c>
    </row>
    <row r="1239" spans="2:7">
      <c r="B1239" s="422"/>
      <c r="C1239" s="422"/>
      <c r="G1239" s="2">
        <f>+G1238+E1239-F1239</f>
        <v>110.5</v>
      </c>
    </row>
    <row r="1240" spans="2:7">
      <c r="B1240" s="422"/>
      <c r="C1240" s="422"/>
      <c r="G1240" s="2">
        <f>+G1239+E1240-F1240</f>
        <v>110.5</v>
      </c>
    </row>
    <row r="1241" spans="2:7">
      <c r="B1241" s="422"/>
      <c r="C1241" s="422"/>
      <c r="G1241" s="2">
        <f>+G1240+E1241-F1241</f>
        <v>110.5</v>
      </c>
    </row>
    <row r="1242" spans="2:7">
      <c r="B1242" s="422"/>
      <c r="C1242" s="422"/>
      <c r="G1242" s="2">
        <f>+G1241+E1242-F1242</f>
        <v>110.5</v>
      </c>
    </row>
    <row r="1243" spans="2:7">
      <c r="B1243" s="422"/>
      <c r="C1243" s="422"/>
      <c r="G1243" s="2">
        <f>+G1242+E1243-F1243</f>
        <v>110.5</v>
      </c>
    </row>
    <row r="1244" spans="2:7">
      <c r="B1244" s="422"/>
      <c r="C1244" s="422"/>
      <c r="G1244" s="2">
        <f>+G1243+E1244-F1244</f>
        <v>110.5</v>
      </c>
    </row>
    <row r="1245" spans="2:7">
      <c r="B1245" s="422"/>
      <c r="C1245" s="422"/>
      <c r="G1245" s="2">
        <f>+G1244+E1245-F1245</f>
        <v>110.5</v>
      </c>
    </row>
    <row r="1246" spans="2:7">
      <c r="B1246" s="422"/>
      <c r="C1246" s="422"/>
      <c r="G1246" s="2">
        <f>+G1245+E1246-F1246</f>
        <v>110.5</v>
      </c>
    </row>
    <row r="1247" spans="2:7">
      <c r="B1247" s="422"/>
      <c r="C1247" s="422"/>
      <c r="G1247" s="2">
        <f>+G1246+E1247-F1247</f>
        <v>110.5</v>
      </c>
    </row>
    <row r="1248" spans="2:7">
      <c r="B1248" s="422"/>
      <c r="C1248" s="422"/>
      <c r="G1248" s="2">
        <f>+G1247+E1248-F1248</f>
        <v>110.5</v>
      </c>
    </row>
    <row r="1249" spans="2:7">
      <c r="B1249" s="422"/>
      <c r="C1249" s="422"/>
      <c r="G1249" s="2">
        <f>+G1248+E1249-F1249</f>
        <v>110.5</v>
      </c>
    </row>
    <row r="1250" spans="2:7">
      <c r="B1250" s="422"/>
      <c r="C1250" s="422"/>
      <c r="G1250" s="2">
        <f>+G1249+E1250-F1250</f>
        <v>110.5</v>
      </c>
    </row>
    <row r="1251" spans="2:7">
      <c r="B1251" s="422"/>
      <c r="C1251" s="422"/>
      <c r="G1251" s="2">
        <f>+G1250+E1251-F1251</f>
        <v>110.5</v>
      </c>
    </row>
    <row r="1252" spans="2:7">
      <c r="B1252" s="422"/>
      <c r="C1252" s="422"/>
      <c r="G1252" s="2">
        <f>+G1251+E1252-F1252</f>
        <v>110.5</v>
      </c>
    </row>
    <row r="1253" spans="2:7">
      <c r="B1253" s="422"/>
      <c r="C1253" s="422"/>
      <c r="G1253" s="2">
        <f>+G1252+E1253-F1253</f>
        <v>110.5</v>
      </c>
    </row>
    <row r="1254" spans="2:7">
      <c r="B1254" s="422"/>
      <c r="C1254" s="422"/>
      <c r="G1254" s="2">
        <f>+G1253+E1254-F1254</f>
        <v>110.5</v>
      </c>
    </row>
    <row r="1255" spans="2:7">
      <c r="B1255" s="422"/>
      <c r="C1255" s="422"/>
      <c r="G1255" s="2">
        <f>+G1254+E1255-F1255</f>
        <v>110.5</v>
      </c>
    </row>
    <row r="1256" spans="2:7">
      <c r="B1256" s="422"/>
      <c r="C1256" s="422"/>
      <c r="G1256" s="2">
        <f>+G1255+E1256-F1256</f>
        <v>110.5</v>
      </c>
    </row>
    <row r="1257" spans="2:7">
      <c r="B1257" s="422"/>
      <c r="C1257" s="422"/>
      <c r="G1257" s="2">
        <f>+G1256+E1257-F1257</f>
        <v>110.5</v>
      </c>
    </row>
    <row r="1258" spans="2:7">
      <c r="B1258" s="422"/>
      <c r="C1258" s="422"/>
      <c r="G1258" s="2">
        <f>+G1257+E1258-F1258</f>
        <v>110.5</v>
      </c>
    </row>
    <row r="1259" spans="2:7">
      <c r="B1259" s="422"/>
      <c r="C1259" s="422"/>
      <c r="G1259" s="2">
        <f>+G1258+E1259-F1259</f>
        <v>110.5</v>
      </c>
    </row>
    <row r="1260" spans="2:7">
      <c r="B1260" s="422"/>
      <c r="C1260" s="422"/>
      <c r="G1260" s="2">
        <f>+G1259+E1260-F1260</f>
        <v>110.5</v>
      </c>
    </row>
    <row r="1261" spans="2:7">
      <c r="B1261" s="422"/>
      <c r="C1261" s="422"/>
      <c r="G1261" s="2">
        <f>+G1260+E1261-F1261</f>
        <v>110.5</v>
      </c>
    </row>
    <row r="1262" spans="2:7">
      <c r="B1262" s="422"/>
      <c r="C1262" s="422"/>
      <c r="G1262" s="2">
        <f>+G1261+E1262-F1262</f>
        <v>110.5</v>
      </c>
    </row>
    <row r="1263" spans="2:7">
      <c r="B1263" s="422"/>
      <c r="C1263" s="422"/>
      <c r="G1263" s="2">
        <f>+G1262+E1263-F1263</f>
        <v>110.5</v>
      </c>
    </row>
    <row r="1264" spans="2:7">
      <c r="B1264" s="422"/>
      <c r="C1264" s="422"/>
      <c r="G1264" s="2">
        <f>+G1263+E1264-F1264</f>
        <v>110.5</v>
      </c>
    </row>
    <row r="1265" spans="2:7">
      <c r="B1265" s="422"/>
      <c r="C1265" s="422"/>
      <c r="G1265" s="2">
        <f>+G1264+E1265-F1265</f>
        <v>110.5</v>
      </c>
    </row>
    <row r="1266" spans="2:7">
      <c r="B1266" s="422"/>
      <c r="C1266" s="422"/>
      <c r="G1266" s="2">
        <f>+G1265+E1266-F1266</f>
        <v>110.5</v>
      </c>
    </row>
    <row r="1267" spans="2:7">
      <c r="B1267" s="422"/>
      <c r="C1267" s="422"/>
      <c r="G1267" s="2">
        <f>+G1266+E1267-F1267</f>
        <v>110.5</v>
      </c>
    </row>
    <row r="1268" spans="2:7">
      <c r="B1268" s="422"/>
      <c r="C1268" s="422"/>
      <c r="G1268" s="2">
        <f>+G1267+E1268-F1268</f>
        <v>110.5</v>
      </c>
    </row>
    <row r="1269" spans="2:7">
      <c r="B1269" s="422"/>
      <c r="C1269" s="422"/>
      <c r="G1269" s="2">
        <f>+G1268+E1269-F1269</f>
        <v>110.5</v>
      </c>
    </row>
    <row r="1270" spans="2:7">
      <c r="B1270" s="422"/>
      <c r="C1270" s="422"/>
      <c r="G1270" s="2">
        <f>+G1269+E1270-F1270</f>
        <v>110.5</v>
      </c>
    </row>
    <row r="1271" spans="2:7">
      <c r="B1271" s="422"/>
      <c r="C1271" s="422"/>
      <c r="G1271" s="2">
        <f>+G1270+E1271-F1271</f>
        <v>110.5</v>
      </c>
    </row>
    <row r="1272" spans="2:7">
      <c r="B1272" s="422"/>
      <c r="C1272" s="422"/>
      <c r="G1272" s="2">
        <f>+G1271+E1272-F1272</f>
        <v>110.5</v>
      </c>
    </row>
    <row r="1273" spans="2:7">
      <c r="B1273" s="422"/>
      <c r="C1273" s="422"/>
      <c r="G1273" s="2">
        <f>+G1272+E1273-F1273</f>
        <v>110.5</v>
      </c>
    </row>
    <row r="1274" spans="2:7">
      <c r="B1274" s="422"/>
      <c r="C1274" s="422"/>
      <c r="G1274" s="2">
        <f>+G1273+E1274-F1274</f>
        <v>110.5</v>
      </c>
    </row>
    <row r="1275" spans="2:7">
      <c r="B1275" s="422"/>
      <c r="C1275" s="422"/>
      <c r="G1275" s="2">
        <f>+G1274+E1275-F1275</f>
        <v>110.5</v>
      </c>
    </row>
    <row r="1276" spans="2:7">
      <c r="B1276" s="422"/>
      <c r="C1276" s="422"/>
      <c r="G1276" s="2">
        <f>+G1275+E1276-F1276</f>
        <v>110.5</v>
      </c>
    </row>
    <row r="1277" spans="2:7">
      <c r="B1277" s="422"/>
      <c r="C1277" s="422"/>
      <c r="G1277" s="2">
        <f>+G1276+E1277-F1277</f>
        <v>110.5</v>
      </c>
    </row>
    <row r="1278" spans="2:7">
      <c r="B1278" s="422"/>
      <c r="C1278" s="422"/>
      <c r="G1278" s="2">
        <f>+G1277+E1278-F1278</f>
        <v>110.5</v>
      </c>
    </row>
    <row r="1279" spans="2:7">
      <c r="B1279" s="422"/>
      <c r="C1279" s="422"/>
      <c r="G1279" s="2">
        <f>+G1278+E1279-F1279</f>
        <v>110.5</v>
      </c>
    </row>
    <row r="1280" spans="2:7">
      <c r="B1280" s="422"/>
      <c r="C1280" s="422"/>
      <c r="G1280" s="2">
        <f>+G1279+E1280-F1280</f>
        <v>110.5</v>
      </c>
    </row>
    <row r="1281" spans="2:7">
      <c r="B1281" s="422"/>
      <c r="C1281" s="422"/>
      <c r="G1281" s="2">
        <f>+G1280+E1281-F1281</f>
        <v>110.5</v>
      </c>
    </row>
    <row r="1282" spans="2:7">
      <c r="B1282" s="422"/>
      <c r="C1282" s="422"/>
      <c r="G1282" s="2">
        <f>+G1281+E1282-F1282</f>
        <v>110.5</v>
      </c>
    </row>
    <row r="1283" spans="2:7">
      <c r="B1283" s="422"/>
      <c r="C1283" s="422"/>
      <c r="G1283" s="2">
        <f>+G1282+E1283-F1283</f>
        <v>110.5</v>
      </c>
    </row>
    <row r="1284" spans="2:7">
      <c r="B1284" s="422"/>
      <c r="C1284" s="422"/>
      <c r="G1284" s="2">
        <f>+G1283+E1284-F1284</f>
        <v>110.5</v>
      </c>
    </row>
    <row r="1285" spans="2:7">
      <c r="B1285" s="422"/>
      <c r="C1285" s="422"/>
      <c r="G1285" s="2">
        <f>+G1284+E1285-F1285</f>
        <v>110.5</v>
      </c>
    </row>
    <row r="1286" spans="2:7">
      <c r="B1286" s="422"/>
      <c r="C1286" s="422"/>
      <c r="G1286" s="2">
        <f>+G1285+E1286-F1286</f>
        <v>110.5</v>
      </c>
    </row>
    <row r="1287" spans="2:7">
      <c r="B1287" s="422"/>
      <c r="C1287" s="422"/>
      <c r="G1287" s="2">
        <f>+G1286+E1287-F1287</f>
        <v>110.5</v>
      </c>
    </row>
    <row r="1288" spans="2:7">
      <c r="B1288" s="422"/>
      <c r="C1288" s="422"/>
      <c r="G1288" s="2">
        <f>+G1287+E1288-F1288</f>
        <v>110.5</v>
      </c>
    </row>
    <row r="1289" spans="2:7">
      <c r="B1289" s="422"/>
      <c r="C1289" s="422"/>
      <c r="G1289" s="2">
        <f>+G1288+E1289-F1289</f>
        <v>110.5</v>
      </c>
    </row>
    <row r="1290" spans="2:7">
      <c r="B1290" s="422"/>
      <c r="C1290" s="422"/>
      <c r="G1290" s="2">
        <f>+G1289+E1290-F1290</f>
        <v>110.5</v>
      </c>
    </row>
    <row r="1291" spans="2:7">
      <c r="B1291" s="422"/>
      <c r="C1291" s="422"/>
      <c r="G1291" s="2">
        <f>+G1290+E1291-F1291</f>
        <v>110.5</v>
      </c>
    </row>
    <row r="1292" spans="2:7">
      <c r="B1292" s="422"/>
      <c r="C1292" s="422"/>
      <c r="G1292" s="2">
        <f>+G1291+E1292-F1292</f>
        <v>110.5</v>
      </c>
    </row>
    <row r="1293" spans="2:7">
      <c r="B1293" s="422"/>
      <c r="C1293" s="422"/>
      <c r="G1293" s="2">
        <f>+G1292+E1293-F1293</f>
        <v>110.5</v>
      </c>
    </row>
    <row r="1294" spans="2:7">
      <c r="B1294" s="422"/>
      <c r="C1294" s="422"/>
      <c r="G1294" s="2">
        <f>+G1293+E1294-F1294</f>
        <v>110.5</v>
      </c>
    </row>
    <row r="1295" spans="2:7">
      <c r="B1295" s="422"/>
      <c r="C1295" s="422"/>
      <c r="G1295" s="2">
        <f>+G1294+E1295-F1295</f>
        <v>110.5</v>
      </c>
    </row>
    <row r="1296" spans="2:7">
      <c r="B1296" s="422"/>
      <c r="C1296" s="422"/>
      <c r="G1296" s="2">
        <f>+G1295+E1296-F1296</f>
        <v>110.5</v>
      </c>
    </row>
    <row r="1297" spans="2:7">
      <c r="B1297" s="422"/>
      <c r="C1297" s="422"/>
      <c r="G1297" s="2">
        <f>+G1296+E1297-F1297</f>
        <v>110.5</v>
      </c>
    </row>
    <row r="1298" spans="2:7">
      <c r="B1298" s="422"/>
      <c r="C1298" s="422"/>
      <c r="G1298" s="2">
        <f>+G1297+E1298-F1298</f>
        <v>110.5</v>
      </c>
    </row>
    <row r="1299" spans="2:7">
      <c r="B1299" s="422"/>
      <c r="C1299" s="422"/>
      <c r="G1299" s="2">
        <f>+G1298+E1299-F1299</f>
        <v>110.5</v>
      </c>
    </row>
    <row r="1300" spans="2:7">
      <c r="B1300" s="422"/>
      <c r="C1300" s="422"/>
      <c r="G1300" s="2">
        <f>+G1299+E1300-F1300</f>
        <v>110.5</v>
      </c>
    </row>
    <row r="1301" spans="2:7">
      <c r="B1301" s="422"/>
      <c r="C1301" s="422"/>
      <c r="G1301" s="2">
        <f>+G1300+E1301-F1301</f>
        <v>110.5</v>
      </c>
    </row>
    <row r="1302" spans="2:7">
      <c r="B1302" s="422"/>
      <c r="C1302" s="422"/>
      <c r="G1302" s="2">
        <f>+G1301+E1302-F1302</f>
        <v>110.5</v>
      </c>
    </row>
    <row r="1303" spans="2:7">
      <c r="B1303" s="422"/>
      <c r="C1303" s="422"/>
      <c r="G1303" s="2">
        <f>+G1302+E1303-F1303</f>
        <v>110.5</v>
      </c>
    </row>
    <row r="1304" spans="2:7">
      <c r="B1304" s="422"/>
      <c r="C1304" s="422"/>
      <c r="G1304" s="2">
        <f>+G1303+E1304-F1304</f>
        <v>110.5</v>
      </c>
    </row>
    <row r="1305" spans="2:7">
      <c r="B1305" s="422"/>
      <c r="C1305" s="422"/>
      <c r="G1305" s="2">
        <f>+G1304+E1305-F1305</f>
        <v>110.5</v>
      </c>
    </row>
    <row r="1306" spans="2:7">
      <c r="B1306" s="422"/>
      <c r="C1306" s="422"/>
      <c r="G1306" s="2">
        <f>+G1305+E1306-F1306</f>
        <v>110.5</v>
      </c>
    </row>
    <row r="1307" spans="2:7">
      <c r="B1307" s="422"/>
      <c r="C1307" s="422"/>
      <c r="G1307" s="2">
        <f>+G1306+E1307-F1307</f>
        <v>110.5</v>
      </c>
    </row>
    <row r="1308" spans="2:7">
      <c r="B1308" s="422"/>
      <c r="C1308" s="422"/>
      <c r="G1308" s="2">
        <f>+G1307+E1308-F1308</f>
        <v>110.5</v>
      </c>
    </row>
    <row r="1309" spans="2:7">
      <c r="B1309" s="422"/>
      <c r="C1309" s="422"/>
      <c r="G1309" s="2">
        <f>+G1308+E1309-F1309</f>
        <v>110.5</v>
      </c>
    </row>
    <row r="1310" spans="2:7">
      <c r="B1310" s="422"/>
      <c r="C1310" s="422"/>
      <c r="G1310" s="2">
        <f>+G1309+E1310-F1310</f>
        <v>110.5</v>
      </c>
    </row>
    <row r="1311" spans="2:7">
      <c r="B1311" s="422"/>
      <c r="C1311" s="422"/>
      <c r="G1311" s="2">
        <f>+G1310+E1311-F1311</f>
        <v>110.5</v>
      </c>
    </row>
    <row r="1312" spans="2:7">
      <c r="B1312" s="422"/>
      <c r="C1312" s="422"/>
      <c r="G1312" s="2">
        <f>+G1311+E1312-F1312</f>
        <v>110.5</v>
      </c>
    </row>
    <row r="1313" spans="2:7">
      <c r="B1313" s="422"/>
      <c r="C1313" s="422"/>
      <c r="G1313" s="2">
        <f>+G1312+E1313-F1313</f>
        <v>110.5</v>
      </c>
    </row>
    <row r="1314" spans="2:7">
      <c r="B1314" s="422"/>
      <c r="C1314" s="422"/>
      <c r="G1314" s="2">
        <f>+G1313+E1314-F1314</f>
        <v>110.5</v>
      </c>
    </row>
    <row r="1315" spans="2:7">
      <c r="B1315" s="422"/>
      <c r="C1315" s="422"/>
      <c r="G1315" s="2">
        <f>+G1314+E1315-F1315</f>
        <v>110.5</v>
      </c>
    </row>
    <row r="1316" spans="2:7">
      <c r="B1316" s="422"/>
      <c r="C1316" s="422"/>
      <c r="G1316" s="2">
        <f>+G1315+E1316-F1316</f>
        <v>110.5</v>
      </c>
    </row>
    <row r="1317" spans="2:7">
      <c r="B1317" s="422"/>
      <c r="C1317" s="422"/>
      <c r="G1317" s="2">
        <f>+G1316+E1317-F1317</f>
        <v>110.5</v>
      </c>
    </row>
    <row r="1318" spans="2:7">
      <c r="B1318" s="422"/>
      <c r="C1318" s="422"/>
      <c r="G1318" s="2">
        <f>+G1317+E1318-F1318</f>
        <v>110.5</v>
      </c>
    </row>
    <row r="1319" spans="2:7">
      <c r="B1319" s="422"/>
      <c r="C1319" s="422"/>
      <c r="G1319" s="2">
        <f>+G1318+E1319-F1319</f>
        <v>110.5</v>
      </c>
    </row>
    <row r="1320" spans="2:7">
      <c r="B1320" s="422"/>
      <c r="C1320" s="422"/>
      <c r="G1320" s="2">
        <f>+G1319+E1320-F1320</f>
        <v>110.5</v>
      </c>
    </row>
  </sheetData>
  <autoFilter ref="A4:G137" xr:uid="{00000000-0009-0000-0000-000017000000}"/>
  <mergeCells count="8">
    <mergeCell ref="I945:K945"/>
    <mergeCell ref="I914:K914"/>
    <mergeCell ref="I856:K856"/>
    <mergeCell ref="B2:G2"/>
    <mergeCell ref="K587:M587"/>
    <mergeCell ref="H601:J601"/>
    <mergeCell ref="I689:K689"/>
    <mergeCell ref="I796:K796"/>
  </mergeCells>
  <pageMargins left="1.1023622047244095" right="0.70866141732283472" top="0.74803149606299213" bottom="0.74803149606299213" header="0.31496062992125984" footer="0.31496062992125984"/>
  <pageSetup paperSize="9" fitToWidth="0" fitToHeight="0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</sheetPr>
  <dimension ref="A2:O1309"/>
  <sheetViews>
    <sheetView topLeftCell="A943" zoomScaleNormal="100" workbookViewId="0">
      <selection activeCell="F958" sqref="F958"/>
    </sheetView>
  </sheetViews>
  <sheetFormatPr defaultColWidth="11.42578125" defaultRowHeight="15"/>
  <cols>
    <col min="1" max="1" width="11.42578125" style="3"/>
    <col min="2" max="2" width="13.85546875" style="7" bestFit="1" customWidth="1"/>
    <col min="3" max="3" width="11.85546875" style="7" customWidth="1"/>
    <col min="4" max="4" width="51.5703125" bestFit="1" customWidth="1"/>
    <col min="5" max="6" width="11.42578125" style="2"/>
    <col min="9" max="9" width="19.42578125" customWidth="1"/>
    <col min="10" max="10" width="23" bestFit="1" customWidth="1"/>
  </cols>
  <sheetData>
    <row r="2" spans="1:7">
      <c r="B2" s="440" t="s">
        <v>455</v>
      </c>
      <c r="C2" s="440"/>
      <c r="D2" s="440"/>
      <c r="E2" s="440"/>
      <c r="F2" s="440"/>
      <c r="G2" s="440"/>
    </row>
    <row r="4" spans="1:7" ht="41.25">
      <c r="A4" s="30" t="s">
        <v>1</v>
      </c>
      <c r="B4" s="11" t="s">
        <v>2</v>
      </c>
      <c r="C4" s="11" t="s">
        <v>3</v>
      </c>
      <c r="D4" s="11" t="s">
        <v>4</v>
      </c>
      <c r="E4" s="12" t="s">
        <v>5</v>
      </c>
      <c r="F4" s="12" t="s">
        <v>6</v>
      </c>
      <c r="G4" s="12" t="s">
        <v>7</v>
      </c>
    </row>
    <row r="5" spans="1:7">
      <c r="A5" s="3">
        <v>42736</v>
      </c>
      <c r="B5" s="422" t="s">
        <v>8</v>
      </c>
      <c r="C5" s="422"/>
      <c r="G5" s="2">
        <v>807.7</v>
      </c>
    </row>
    <row r="6" spans="1:7">
      <c r="A6" s="3">
        <v>42758</v>
      </c>
      <c r="B6" s="422">
        <v>12138</v>
      </c>
      <c r="C6" s="422" t="s">
        <v>67</v>
      </c>
      <c r="F6" s="2">
        <v>62</v>
      </c>
      <c r="G6" s="2">
        <f>+G5+E6-F6</f>
        <v>745.7</v>
      </c>
    </row>
    <row r="7" spans="1:7">
      <c r="A7" s="3">
        <v>42758</v>
      </c>
      <c r="B7" s="422">
        <v>12139</v>
      </c>
      <c r="C7" s="422" t="s">
        <v>67</v>
      </c>
      <c r="F7" s="2">
        <v>62</v>
      </c>
      <c r="G7" s="2">
        <f>+G6+E7-F7</f>
        <v>683.7</v>
      </c>
    </row>
    <row r="8" spans="1:7">
      <c r="A8" s="3">
        <v>42758</v>
      </c>
      <c r="B8" s="422">
        <v>12140</v>
      </c>
      <c r="C8" s="422" t="s">
        <v>67</v>
      </c>
      <c r="F8" s="2">
        <v>62</v>
      </c>
      <c r="G8" s="2">
        <f>+G7+E8-F8</f>
        <v>621.70000000000005</v>
      </c>
    </row>
    <row r="9" spans="1:7">
      <c r="A9" s="3">
        <v>42758</v>
      </c>
      <c r="B9" s="422">
        <v>12141</v>
      </c>
      <c r="C9" s="422" t="s">
        <v>67</v>
      </c>
      <c r="F9" s="2">
        <v>62</v>
      </c>
      <c r="G9" s="2">
        <f>+G8+E9-F9</f>
        <v>559.70000000000005</v>
      </c>
    </row>
    <row r="10" spans="1:7">
      <c r="A10" s="3">
        <v>42758</v>
      </c>
      <c r="B10" s="422">
        <v>12142</v>
      </c>
      <c r="C10" s="422" t="s">
        <v>67</v>
      </c>
      <c r="F10" s="2">
        <v>62</v>
      </c>
      <c r="G10" s="2">
        <f>+G9+E10-F10</f>
        <v>497.70000000000005</v>
      </c>
    </row>
    <row r="11" spans="1:7">
      <c r="A11" s="3">
        <v>42758</v>
      </c>
      <c r="B11" s="422">
        <v>12143</v>
      </c>
      <c r="C11" s="422" t="s">
        <v>67</v>
      </c>
      <c r="F11" s="2">
        <v>62</v>
      </c>
      <c r="G11" s="2">
        <f>+G10+E11-F11</f>
        <v>435.70000000000005</v>
      </c>
    </row>
    <row r="12" spans="1:7">
      <c r="A12" s="3">
        <v>42758</v>
      </c>
      <c r="B12" s="422">
        <v>12144</v>
      </c>
      <c r="C12" s="422" t="s">
        <v>67</v>
      </c>
      <c r="F12" s="2">
        <v>62</v>
      </c>
      <c r="G12" s="2">
        <f>+G11+E12-F12</f>
        <v>373.70000000000005</v>
      </c>
    </row>
    <row r="13" spans="1:7">
      <c r="A13" s="3">
        <v>42772</v>
      </c>
      <c r="B13" s="422">
        <v>12918</v>
      </c>
      <c r="C13" s="422" t="s">
        <v>67</v>
      </c>
      <c r="F13" s="2">
        <v>119</v>
      </c>
      <c r="G13" s="2">
        <f>+G12+E13-F13</f>
        <v>254.70000000000005</v>
      </c>
    </row>
    <row r="14" spans="1:7">
      <c r="A14" s="3">
        <v>42782</v>
      </c>
      <c r="B14" s="422">
        <v>12962</v>
      </c>
      <c r="C14" s="422" t="s">
        <v>67</v>
      </c>
      <c r="F14" s="2">
        <v>144.69999999999999</v>
      </c>
      <c r="G14" s="2">
        <f>+G13+E14-F14</f>
        <v>110.00000000000006</v>
      </c>
    </row>
    <row r="15" spans="1:7">
      <c r="A15" s="3">
        <v>42822</v>
      </c>
      <c r="B15" s="422">
        <v>12594</v>
      </c>
      <c r="C15" s="422" t="s">
        <v>67</v>
      </c>
      <c r="F15" s="2">
        <v>38</v>
      </c>
      <c r="G15" s="2">
        <f>+G14+E15-F15</f>
        <v>72.000000000000057</v>
      </c>
    </row>
    <row r="16" spans="1:7">
      <c r="A16" s="3">
        <v>42822</v>
      </c>
      <c r="B16" s="422">
        <v>12595</v>
      </c>
      <c r="C16" s="422" t="s">
        <v>67</v>
      </c>
      <c r="F16" s="2">
        <v>72</v>
      </c>
      <c r="G16" s="2">
        <f>+G15+E16-F16</f>
        <v>0</v>
      </c>
    </row>
    <row r="17" spans="1:7">
      <c r="A17" s="3">
        <v>42766</v>
      </c>
      <c r="B17" s="422" t="s">
        <v>10</v>
      </c>
      <c r="C17" s="422" t="s">
        <v>11</v>
      </c>
      <c r="D17" t="s">
        <v>12</v>
      </c>
      <c r="E17" s="2">
        <v>121.6</v>
      </c>
      <c r="G17" s="2">
        <f>+G16+E17-F17</f>
        <v>121.6</v>
      </c>
    </row>
    <row r="18" spans="1:7">
      <c r="B18" s="422"/>
      <c r="C18" s="422"/>
      <c r="D18" t="s">
        <v>13</v>
      </c>
      <c r="E18" s="2">
        <v>2.8</v>
      </c>
      <c r="G18" s="2">
        <f>+G17+E18-F18</f>
        <v>124.39999999999999</v>
      </c>
    </row>
    <row r="19" spans="1:7">
      <c r="B19" s="422"/>
      <c r="C19" s="422"/>
      <c r="D19" t="s">
        <v>14</v>
      </c>
      <c r="E19" s="2">
        <v>60</v>
      </c>
      <c r="G19" s="2">
        <f>+G18+E19-F19</f>
        <v>184.39999999999998</v>
      </c>
    </row>
    <row r="20" spans="1:7">
      <c r="B20" s="422"/>
      <c r="C20" s="422"/>
      <c r="D20" t="s">
        <v>15</v>
      </c>
      <c r="E20" s="2">
        <v>2</v>
      </c>
      <c r="G20" s="2">
        <f>+G19+E20-F20</f>
        <v>186.39999999999998</v>
      </c>
    </row>
    <row r="21" spans="1:7">
      <c r="A21" s="3">
        <v>42786</v>
      </c>
      <c r="B21" s="422">
        <v>12250</v>
      </c>
      <c r="C21" s="422" t="s">
        <v>11</v>
      </c>
      <c r="D21" t="s">
        <v>12</v>
      </c>
      <c r="F21" s="2">
        <v>121.6</v>
      </c>
      <c r="G21" s="2">
        <f>+G20+E21-F21</f>
        <v>64.799999999999983</v>
      </c>
    </row>
    <row r="22" spans="1:7">
      <c r="A22" s="3">
        <v>42786</v>
      </c>
      <c r="B22" s="422">
        <v>12250</v>
      </c>
      <c r="C22" s="422" t="s">
        <v>11</v>
      </c>
      <c r="D22" t="s">
        <v>13</v>
      </c>
      <c r="F22" s="2">
        <v>2.8</v>
      </c>
      <c r="G22" s="2">
        <f>+G21+E22-F22</f>
        <v>61.999999999999986</v>
      </c>
    </row>
    <row r="23" spans="1:7">
      <c r="A23" s="3">
        <v>42949</v>
      </c>
      <c r="B23" s="422" t="s">
        <v>69</v>
      </c>
      <c r="C23" s="422" t="s">
        <v>11</v>
      </c>
      <c r="D23" t="s">
        <v>15</v>
      </c>
      <c r="F23" s="2">
        <v>2</v>
      </c>
      <c r="G23" s="2">
        <f>+G22+E23-F23</f>
        <v>59.999999999999986</v>
      </c>
    </row>
    <row r="24" spans="1:7">
      <c r="A24" s="3">
        <v>42949</v>
      </c>
      <c r="B24" s="422" t="s">
        <v>69</v>
      </c>
      <c r="C24" s="422" t="s">
        <v>11</v>
      </c>
      <c r="D24" t="s">
        <v>14</v>
      </c>
      <c r="F24" s="2">
        <v>60</v>
      </c>
      <c r="G24" s="2">
        <f>+G23+E24-F24</f>
        <v>0</v>
      </c>
    </row>
    <row r="25" spans="1:7">
      <c r="A25" s="3">
        <v>42794</v>
      </c>
      <c r="B25" s="422" t="s">
        <v>10</v>
      </c>
      <c r="C25" s="422" t="s">
        <v>17</v>
      </c>
      <c r="D25" t="s">
        <v>12</v>
      </c>
      <c r="E25" s="2">
        <v>124.3</v>
      </c>
      <c r="G25" s="2">
        <f>+G24+E25-F25</f>
        <v>124.3</v>
      </c>
    </row>
    <row r="26" spans="1:7">
      <c r="B26" s="422"/>
      <c r="C26" s="422"/>
      <c r="D26" t="s">
        <v>13</v>
      </c>
      <c r="E26" s="2">
        <v>2</v>
      </c>
      <c r="G26" s="2">
        <f>+G25+E26-F26</f>
        <v>126.3</v>
      </c>
    </row>
    <row r="27" spans="1:7">
      <c r="B27" s="422"/>
      <c r="C27" s="422"/>
      <c r="D27" t="s">
        <v>14</v>
      </c>
      <c r="E27" s="2">
        <v>56</v>
      </c>
      <c r="G27" s="2">
        <f>+G26+E27-F27</f>
        <v>182.3</v>
      </c>
    </row>
    <row r="28" spans="1:7">
      <c r="B28" s="422"/>
      <c r="C28" s="422"/>
      <c r="D28" t="s">
        <v>15</v>
      </c>
      <c r="E28" s="2">
        <v>2</v>
      </c>
      <c r="G28" s="2">
        <f>+G27+E28-F28</f>
        <v>184.3</v>
      </c>
    </row>
    <row r="29" spans="1:7">
      <c r="A29" s="3">
        <v>42788</v>
      </c>
      <c r="B29" s="422" t="s">
        <v>69</v>
      </c>
      <c r="C29" s="422" t="s">
        <v>17</v>
      </c>
      <c r="D29" t="s">
        <v>14</v>
      </c>
      <c r="F29" s="2">
        <v>10</v>
      </c>
      <c r="G29" s="2">
        <f>+G28+E29-F29</f>
        <v>174.3</v>
      </c>
    </row>
    <row r="30" spans="1:7">
      <c r="A30" s="3">
        <v>42821</v>
      </c>
      <c r="B30" s="422">
        <v>12523</v>
      </c>
      <c r="C30" s="422" t="s">
        <v>17</v>
      </c>
      <c r="D30" t="s">
        <v>12</v>
      </c>
      <c r="F30" s="2">
        <v>124.3</v>
      </c>
      <c r="G30" s="2">
        <f>+G29+E30-F30</f>
        <v>50.000000000000014</v>
      </c>
    </row>
    <row r="31" spans="1:7">
      <c r="A31" s="3">
        <v>42821</v>
      </c>
      <c r="B31" s="422">
        <v>12523</v>
      </c>
      <c r="C31" s="422" t="s">
        <v>17</v>
      </c>
      <c r="D31" t="s">
        <v>13</v>
      </c>
      <c r="F31" s="2">
        <v>2</v>
      </c>
      <c r="G31" s="2">
        <f>+G30+E31-F31</f>
        <v>48.000000000000014</v>
      </c>
    </row>
    <row r="32" spans="1:7">
      <c r="A32" s="3">
        <v>42822</v>
      </c>
      <c r="B32" s="422">
        <v>12595</v>
      </c>
      <c r="C32" s="422" t="s">
        <v>17</v>
      </c>
      <c r="D32" t="s">
        <v>14</v>
      </c>
      <c r="F32" s="2">
        <v>46</v>
      </c>
      <c r="G32" s="2">
        <f>+G31+E32-F32</f>
        <v>2.0000000000000142</v>
      </c>
    </row>
    <row r="33" spans="1:8">
      <c r="A33" s="3">
        <v>42822</v>
      </c>
      <c r="B33" s="422">
        <v>12595</v>
      </c>
      <c r="C33" s="422" t="s">
        <v>17</v>
      </c>
      <c r="D33" t="s">
        <v>15</v>
      </c>
      <c r="F33" s="2">
        <v>2</v>
      </c>
      <c r="G33" s="2">
        <f>+G32+E33-F33</f>
        <v>1.4210854715202004E-14</v>
      </c>
    </row>
    <row r="34" spans="1:8">
      <c r="A34" s="3">
        <v>42825</v>
      </c>
      <c r="B34" s="422" t="s">
        <v>10</v>
      </c>
      <c r="C34" s="422" t="s">
        <v>18</v>
      </c>
      <c r="D34" t="s">
        <v>12</v>
      </c>
      <c r="E34" s="2">
        <v>118.8</v>
      </c>
      <c r="G34" s="2">
        <f>+G33+E34-F34</f>
        <v>118.80000000000001</v>
      </c>
    </row>
    <row r="35" spans="1:8">
      <c r="B35" s="422"/>
      <c r="C35" s="422"/>
      <c r="D35" t="s">
        <v>13</v>
      </c>
      <c r="E35" s="2">
        <v>2</v>
      </c>
      <c r="G35" s="2">
        <f>+G34+E35-F35</f>
        <v>120.80000000000001</v>
      </c>
    </row>
    <row r="36" spans="1:8">
      <c r="B36" s="422"/>
      <c r="C36" s="422"/>
      <c r="D36" t="s">
        <v>14</v>
      </c>
      <c r="E36" s="2">
        <v>60</v>
      </c>
      <c r="G36" s="2">
        <f>+G35+E36-F36</f>
        <v>180.8</v>
      </c>
    </row>
    <row r="37" spans="1:8">
      <c r="B37" s="422"/>
      <c r="C37" s="422"/>
      <c r="D37" t="s">
        <v>15</v>
      </c>
      <c r="E37" s="2">
        <v>2</v>
      </c>
      <c r="G37" s="2">
        <f>+G36+E37-F37</f>
        <v>182.8</v>
      </c>
    </row>
    <row r="38" spans="1:8">
      <c r="A38" s="3">
        <v>42870</v>
      </c>
      <c r="B38" s="422">
        <v>12749</v>
      </c>
      <c r="C38" s="422" t="s">
        <v>18</v>
      </c>
      <c r="D38" t="s">
        <v>12</v>
      </c>
      <c r="F38" s="2">
        <v>118.8</v>
      </c>
      <c r="G38" s="2">
        <f>+G37+E38-F38</f>
        <v>64.000000000000014</v>
      </c>
    </row>
    <row r="39" spans="1:8">
      <c r="A39" s="3">
        <v>42870</v>
      </c>
      <c r="B39" s="422">
        <v>12749</v>
      </c>
      <c r="C39" s="422" t="s">
        <v>18</v>
      </c>
      <c r="D39" t="s">
        <v>13</v>
      </c>
      <c r="F39" s="2">
        <v>2</v>
      </c>
      <c r="G39" s="2">
        <f>+G38+E39-F39</f>
        <v>62.000000000000014</v>
      </c>
    </row>
    <row r="40" spans="1:8">
      <c r="A40" s="3">
        <v>42949</v>
      </c>
      <c r="B40" s="422">
        <v>13379</v>
      </c>
      <c r="C40" s="422" t="s">
        <v>18</v>
      </c>
      <c r="D40" t="s">
        <v>14</v>
      </c>
      <c r="F40" s="2">
        <v>60</v>
      </c>
      <c r="G40" s="2">
        <f>+G39+E40-F40</f>
        <v>2.0000000000000142</v>
      </c>
    </row>
    <row r="41" spans="1:8">
      <c r="A41" s="3">
        <v>42949</v>
      </c>
      <c r="B41" s="422">
        <v>13379</v>
      </c>
      <c r="C41" s="422" t="s">
        <v>18</v>
      </c>
      <c r="D41" t="s">
        <v>15</v>
      </c>
      <c r="F41" s="2">
        <v>2</v>
      </c>
      <c r="G41" s="2">
        <f>+G40+E41-F41</f>
        <v>1.4210854715202004E-14</v>
      </c>
    </row>
    <row r="42" spans="1:8">
      <c r="A42" s="3">
        <v>42855</v>
      </c>
      <c r="B42" s="422" t="s">
        <v>10</v>
      </c>
      <c r="C42" s="422" t="s">
        <v>19</v>
      </c>
      <c r="D42" t="s">
        <v>12</v>
      </c>
      <c r="E42" s="2">
        <v>121.7</v>
      </c>
      <c r="G42" s="2">
        <f>+G41+E42-F42</f>
        <v>121.70000000000002</v>
      </c>
    </row>
    <row r="43" spans="1:8">
      <c r="B43" s="422"/>
      <c r="C43" s="422"/>
      <c r="D43" t="s">
        <v>13</v>
      </c>
      <c r="E43" s="2">
        <v>2</v>
      </c>
      <c r="G43" s="2">
        <f>+G42+E43-F43</f>
        <v>123.70000000000002</v>
      </c>
    </row>
    <row r="44" spans="1:8">
      <c r="B44" s="422"/>
      <c r="C44" s="422"/>
      <c r="D44" t="s">
        <v>14</v>
      </c>
      <c r="E44" s="2">
        <v>60</v>
      </c>
      <c r="G44" s="2">
        <f>+G43+E44-F44</f>
        <v>183.70000000000002</v>
      </c>
    </row>
    <row r="45" spans="1:8">
      <c r="B45" s="422"/>
      <c r="C45" s="422"/>
      <c r="D45" t="s">
        <v>15</v>
      </c>
      <c r="E45" s="2">
        <v>2</v>
      </c>
      <c r="G45" s="2">
        <f>+G44+E45-F45</f>
        <v>185.70000000000002</v>
      </c>
    </row>
    <row r="46" spans="1:8">
      <c r="A46" s="3">
        <v>42892</v>
      </c>
      <c r="B46" s="422">
        <v>13067</v>
      </c>
      <c r="C46" s="422" t="s">
        <v>19</v>
      </c>
      <c r="D46" t="s">
        <v>12</v>
      </c>
      <c r="F46" s="2">
        <v>121.7</v>
      </c>
      <c r="G46" s="2">
        <f>+G45+E46-F46</f>
        <v>64.000000000000014</v>
      </c>
      <c r="H46" s="5"/>
    </row>
    <row r="47" spans="1:8">
      <c r="A47" s="3">
        <v>42892</v>
      </c>
      <c r="B47" s="422">
        <v>13067</v>
      </c>
      <c r="C47" s="422" t="s">
        <v>19</v>
      </c>
      <c r="D47" t="s">
        <v>13</v>
      </c>
      <c r="F47" s="2">
        <v>2</v>
      </c>
      <c r="G47" s="2">
        <f>+G46+E47-F47</f>
        <v>62.000000000000014</v>
      </c>
    </row>
    <row r="48" spans="1:8">
      <c r="A48" s="3">
        <v>42949</v>
      </c>
      <c r="B48" s="422">
        <v>13379</v>
      </c>
      <c r="C48" s="422" t="s">
        <v>19</v>
      </c>
      <c r="D48" t="s">
        <v>14</v>
      </c>
      <c r="F48" s="2">
        <v>60</v>
      </c>
      <c r="G48" s="2">
        <f>+G47+E48-F48</f>
        <v>2.0000000000000142</v>
      </c>
    </row>
    <row r="49" spans="1:7">
      <c r="A49" s="3">
        <v>42949</v>
      </c>
      <c r="B49" s="422">
        <v>13379</v>
      </c>
      <c r="C49" s="422" t="s">
        <v>19</v>
      </c>
      <c r="D49" t="s">
        <v>15</v>
      </c>
      <c r="F49" s="2">
        <v>2</v>
      </c>
      <c r="G49" s="2">
        <f>+G48+E49-F49</f>
        <v>1.4210854715202004E-14</v>
      </c>
    </row>
    <row r="50" spans="1:7">
      <c r="A50" s="3">
        <v>42886</v>
      </c>
      <c r="B50" s="422" t="s">
        <v>10</v>
      </c>
      <c r="C50" s="422" t="s">
        <v>20</v>
      </c>
      <c r="D50" t="s">
        <v>12</v>
      </c>
      <c r="E50" s="2">
        <v>116.1</v>
      </c>
      <c r="G50" s="2">
        <f>+G49+E50-F50</f>
        <v>116.10000000000001</v>
      </c>
    </row>
    <row r="51" spans="1:7">
      <c r="B51" s="422"/>
      <c r="C51" s="422"/>
      <c r="D51" t="s">
        <v>13</v>
      </c>
      <c r="E51" s="2">
        <v>2</v>
      </c>
      <c r="G51" s="2">
        <f>+G50+E51-F51</f>
        <v>118.10000000000001</v>
      </c>
    </row>
    <row r="52" spans="1:7">
      <c r="B52" s="422"/>
      <c r="C52" s="422"/>
      <c r="D52" t="s">
        <v>14</v>
      </c>
      <c r="E52" s="2">
        <v>60</v>
      </c>
      <c r="G52" s="2">
        <f>+G51+E52-F52</f>
        <v>178.10000000000002</v>
      </c>
    </row>
    <row r="53" spans="1:7">
      <c r="B53" s="422"/>
      <c r="C53" s="422"/>
      <c r="D53" t="s">
        <v>15</v>
      </c>
      <c r="E53" s="2">
        <v>2</v>
      </c>
      <c r="G53" s="2">
        <f>+G52+E53-F53</f>
        <v>180.10000000000002</v>
      </c>
    </row>
    <row r="54" spans="1:7">
      <c r="A54" s="3">
        <v>42943</v>
      </c>
      <c r="B54" s="422">
        <v>13276</v>
      </c>
      <c r="C54" s="422" t="s">
        <v>20</v>
      </c>
      <c r="D54" t="s">
        <v>12</v>
      </c>
      <c r="F54" s="2">
        <v>116.1</v>
      </c>
      <c r="G54" s="2">
        <f>+G53+E54-F54</f>
        <v>64.000000000000028</v>
      </c>
    </row>
    <row r="55" spans="1:7">
      <c r="A55" s="3">
        <v>42943</v>
      </c>
      <c r="B55" s="422">
        <v>13276</v>
      </c>
      <c r="C55" s="422" t="s">
        <v>20</v>
      </c>
      <c r="D55" t="s">
        <v>13</v>
      </c>
      <c r="F55" s="2">
        <v>2</v>
      </c>
      <c r="G55" s="2">
        <f>+G54+E55-F55</f>
        <v>62.000000000000028</v>
      </c>
    </row>
    <row r="56" spans="1:7">
      <c r="A56" s="3">
        <v>42949</v>
      </c>
      <c r="B56" s="422">
        <v>13379</v>
      </c>
      <c r="C56" s="422" t="s">
        <v>20</v>
      </c>
      <c r="D56" t="s">
        <v>14</v>
      </c>
      <c r="F56" s="2">
        <v>60</v>
      </c>
      <c r="G56" s="2">
        <f>+G55+E56-F56</f>
        <v>2.0000000000000284</v>
      </c>
    </row>
    <row r="57" spans="1:7">
      <c r="A57" s="3">
        <v>42949</v>
      </c>
      <c r="B57" s="422">
        <v>13379</v>
      </c>
      <c r="C57" s="422" t="s">
        <v>20</v>
      </c>
      <c r="D57" t="s">
        <v>15</v>
      </c>
      <c r="F57" s="2">
        <v>2</v>
      </c>
      <c r="G57" s="2">
        <f>+G56+E57-F57</f>
        <v>2.8421709430404007E-14</v>
      </c>
    </row>
    <row r="58" spans="1:7">
      <c r="A58" s="3">
        <v>42916</v>
      </c>
      <c r="B58" s="422" t="s">
        <v>10</v>
      </c>
      <c r="C58" s="422" t="s">
        <v>21</v>
      </c>
      <c r="D58" t="s">
        <v>12</v>
      </c>
      <c r="E58" s="2">
        <v>103.7</v>
      </c>
      <c r="G58" s="2">
        <f>+G57+E58-F58</f>
        <v>103.70000000000003</v>
      </c>
    </row>
    <row r="59" spans="1:7">
      <c r="B59" s="422"/>
      <c r="C59" s="422"/>
      <c r="D59" t="s">
        <v>13</v>
      </c>
      <c r="E59" s="2">
        <v>2</v>
      </c>
      <c r="G59" s="2">
        <f>+G58+E59-F59</f>
        <v>105.70000000000003</v>
      </c>
    </row>
    <row r="60" spans="1:7">
      <c r="B60" s="422"/>
      <c r="C60" s="422"/>
      <c r="D60" t="s">
        <v>14</v>
      </c>
      <c r="E60" s="2">
        <v>60</v>
      </c>
      <c r="G60" s="2">
        <f>+G59+E60-F60</f>
        <v>165.70000000000005</v>
      </c>
    </row>
    <row r="61" spans="1:7">
      <c r="B61" s="422"/>
      <c r="C61" s="422"/>
      <c r="D61" t="s">
        <v>15</v>
      </c>
      <c r="E61" s="2">
        <v>2</v>
      </c>
      <c r="G61" s="2">
        <f>+G60+E61-F61</f>
        <v>167.70000000000005</v>
      </c>
    </row>
    <row r="62" spans="1:7">
      <c r="A62" s="3">
        <v>42943</v>
      </c>
      <c r="B62" s="422">
        <v>13276</v>
      </c>
      <c r="C62" s="422" t="s">
        <v>21</v>
      </c>
      <c r="D62" t="s">
        <v>12</v>
      </c>
      <c r="F62" s="2">
        <v>103.7</v>
      </c>
      <c r="G62" s="2">
        <f>+G61+E62-F62</f>
        <v>64.000000000000043</v>
      </c>
    </row>
    <row r="63" spans="1:7">
      <c r="A63" s="3">
        <v>42943</v>
      </c>
      <c r="B63" s="422">
        <v>13276</v>
      </c>
      <c r="C63" s="422" t="s">
        <v>21</v>
      </c>
      <c r="D63" t="s">
        <v>13</v>
      </c>
      <c r="F63" s="2">
        <v>2</v>
      </c>
      <c r="G63" s="2">
        <f>+G62+E63-F63</f>
        <v>62.000000000000043</v>
      </c>
    </row>
    <row r="64" spans="1:7">
      <c r="A64" s="3">
        <v>42949</v>
      </c>
      <c r="B64" s="422">
        <v>13379</v>
      </c>
      <c r="C64" s="422" t="s">
        <v>21</v>
      </c>
      <c r="D64" t="s">
        <v>14</v>
      </c>
      <c r="F64" s="2">
        <v>60</v>
      </c>
      <c r="G64" s="2">
        <f>+G63+E64-F64</f>
        <v>2.0000000000000426</v>
      </c>
    </row>
    <row r="65" spans="1:7">
      <c r="A65" s="3">
        <v>42949</v>
      </c>
      <c r="B65" s="422">
        <v>13379</v>
      </c>
      <c r="C65" s="422" t="s">
        <v>21</v>
      </c>
      <c r="D65" t="s">
        <v>15</v>
      </c>
      <c r="F65" s="2">
        <v>2</v>
      </c>
      <c r="G65" s="2">
        <f>+G64+E65-F65</f>
        <v>4.2632564145606011E-14</v>
      </c>
    </row>
    <row r="66" spans="1:7">
      <c r="A66" s="3">
        <v>42947</v>
      </c>
      <c r="B66" s="422" t="s">
        <v>10</v>
      </c>
      <c r="C66" s="422" t="s">
        <v>22</v>
      </c>
      <c r="D66" t="s">
        <v>12</v>
      </c>
      <c r="E66" s="2">
        <v>103.4</v>
      </c>
      <c r="G66" s="2">
        <f>+G65+E66-F66</f>
        <v>103.40000000000005</v>
      </c>
    </row>
    <row r="67" spans="1:7">
      <c r="B67" s="422"/>
      <c r="C67" s="422"/>
      <c r="D67" t="s">
        <v>13</v>
      </c>
      <c r="E67" s="2">
        <v>2</v>
      </c>
      <c r="G67" s="2">
        <f>+G66+E67-F67</f>
        <v>105.40000000000005</v>
      </c>
    </row>
    <row r="68" spans="1:7">
      <c r="B68" s="422"/>
      <c r="C68" s="422"/>
      <c r="D68" t="s">
        <v>14</v>
      </c>
      <c r="E68" s="2">
        <v>60</v>
      </c>
      <c r="G68" s="2">
        <f>+G67+E68-F68</f>
        <v>165.40000000000003</v>
      </c>
    </row>
    <row r="69" spans="1:7">
      <c r="B69" s="422"/>
      <c r="C69" s="422"/>
      <c r="D69" t="s">
        <v>15</v>
      </c>
      <c r="E69" s="2">
        <v>2</v>
      </c>
      <c r="G69" s="2">
        <f>+G68+E69-F69</f>
        <v>167.40000000000003</v>
      </c>
    </row>
    <row r="70" spans="1:7">
      <c r="A70" s="3">
        <v>42949</v>
      </c>
      <c r="B70" s="422">
        <v>13379</v>
      </c>
      <c r="C70" s="422" t="s">
        <v>22</v>
      </c>
      <c r="D70" t="s">
        <v>14</v>
      </c>
      <c r="F70" s="2">
        <v>60</v>
      </c>
      <c r="G70" s="2">
        <f>+G69+E70-F70</f>
        <v>107.40000000000003</v>
      </c>
    </row>
    <row r="71" spans="1:7">
      <c r="A71" s="3">
        <v>42949</v>
      </c>
      <c r="B71" s="422">
        <v>13379</v>
      </c>
      <c r="C71" s="422" t="s">
        <v>22</v>
      </c>
      <c r="D71" t="s">
        <v>15</v>
      </c>
      <c r="F71" s="2">
        <v>2</v>
      </c>
      <c r="G71" s="2">
        <f>+G70+E71-F71</f>
        <v>105.40000000000003</v>
      </c>
    </row>
    <row r="72" spans="1:7">
      <c r="A72" s="3">
        <v>42984</v>
      </c>
      <c r="B72" s="422">
        <v>13550</v>
      </c>
      <c r="C72" s="422" t="s">
        <v>22</v>
      </c>
      <c r="D72" t="s">
        <v>12</v>
      </c>
      <c r="F72" s="2">
        <v>103.4</v>
      </c>
      <c r="G72" s="2">
        <f>+G71+E72-F72</f>
        <v>2.0000000000000284</v>
      </c>
    </row>
    <row r="73" spans="1:7">
      <c r="A73" s="3">
        <v>42984</v>
      </c>
      <c r="B73" s="422">
        <v>13550</v>
      </c>
      <c r="C73" s="422" t="s">
        <v>22</v>
      </c>
      <c r="D73" t="s">
        <v>13</v>
      </c>
      <c r="F73" s="2">
        <v>2</v>
      </c>
      <c r="G73" s="2">
        <f>+G72+E73-F73</f>
        <v>2.8421709430404007E-14</v>
      </c>
    </row>
    <row r="74" spans="1:7">
      <c r="A74" s="3">
        <v>42978</v>
      </c>
      <c r="B74" s="422" t="s">
        <v>10</v>
      </c>
      <c r="C74" s="422" t="s">
        <v>23</v>
      </c>
      <c r="D74" t="s">
        <v>12</v>
      </c>
      <c r="E74" s="2">
        <v>103.4</v>
      </c>
      <c r="G74" s="2">
        <f>+G73+E74-F74</f>
        <v>103.40000000000003</v>
      </c>
    </row>
    <row r="75" spans="1:7">
      <c r="B75" s="422"/>
      <c r="C75" s="422"/>
      <c r="D75" t="s">
        <v>13</v>
      </c>
      <c r="E75" s="2">
        <v>2</v>
      </c>
      <c r="G75" s="2">
        <f>+G74+E75-F75</f>
        <v>105.40000000000003</v>
      </c>
    </row>
    <row r="76" spans="1:7">
      <c r="B76" s="422"/>
      <c r="C76" s="422"/>
      <c r="D76" t="s">
        <v>14</v>
      </c>
      <c r="E76" s="2">
        <v>60</v>
      </c>
      <c r="G76" s="2">
        <f>+G75+E76-F76</f>
        <v>165.40000000000003</v>
      </c>
    </row>
    <row r="77" spans="1:7">
      <c r="B77" s="422"/>
      <c r="C77" s="422"/>
      <c r="D77" t="s">
        <v>15</v>
      </c>
      <c r="E77" s="2">
        <v>2</v>
      </c>
      <c r="G77" s="2">
        <f>+G76+E77-F77</f>
        <v>167.40000000000003</v>
      </c>
    </row>
    <row r="78" spans="1:7">
      <c r="A78" s="3">
        <v>43052</v>
      </c>
      <c r="B78" s="422">
        <v>13969</v>
      </c>
      <c r="C78" s="422" t="s">
        <v>23</v>
      </c>
      <c r="D78" t="s">
        <v>12</v>
      </c>
      <c r="F78" s="2">
        <v>103.4</v>
      </c>
      <c r="G78" s="2">
        <f>+G77+E78-F78</f>
        <v>64.000000000000028</v>
      </c>
    </row>
    <row r="79" spans="1:7">
      <c r="A79" s="3">
        <v>43052</v>
      </c>
      <c r="B79" s="422">
        <v>13969</v>
      </c>
      <c r="C79" s="422" t="s">
        <v>23</v>
      </c>
      <c r="D79" t="s">
        <v>13</v>
      </c>
      <c r="F79" s="2">
        <v>2</v>
      </c>
      <c r="G79" s="2">
        <f>+G78+E79-F79</f>
        <v>62.000000000000028</v>
      </c>
    </row>
    <row r="80" spans="1:7">
      <c r="A80" s="3">
        <v>43052</v>
      </c>
      <c r="B80" s="422">
        <v>13969</v>
      </c>
      <c r="C80" s="422" t="s">
        <v>23</v>
      </c>
      <c r="D80" t="s">
        <v>14</v>
      </c>
      <c r="F80" s="2">
        <v>60</v>
      </c>
      <c r="G80" s="2">
        <f>+G79+E80-F80</f>
        <v>2.0000000000000284</v>
      </c>
    </row>
    <row r="81" spans="1:7">
      <c r="A81" s="3">
        <v>43052</v>
      </c>
      <c r="B81" s="422">
        <v>13969</v>
      </c>
      <c r="C81" s="422" t="s">
        <v>23</v>
      </c>
      <c r="D81" t="s">
        <v>15</v>
      </c>
      <c r="F81" s="2">
        <v>2</v>
      </c>
      <c r="G81" s="2">
        <f>+G80+E81-F81</f>
        <v>2.8421709430404007E-14</v>
      </c>
    </row>
    <row r="82" spans="1:7">
      <c r="A82" s="3">
        <v>43008</v>
      </c>
      <c r="B82" s="422" t="s">
        <v>10</v>
      </c>
      <c r="C82" s="422" t="s">
        <v>24</v>
      </c>
      <c r="D82" t="s">
        <v>12</v>
      </c>
      <c r="E82" s="2">
        <v>69.2</v>
      </c>
      <c r="G82" s="2">
        <f>+G81+E82-F82</f>
        <v>69.200000000000031</v>
      </c>
    </row>
    <row r="83" spans="1:7">
      <c r="B83" s="422"/>
      <c r="C83" s="422"/>
      <c r="D83" t="s">
        <v>13</v>
      </c>
      <c r="E83" s="2">
        <v>2</v>
      </c>
      <c r="G83" s="2">
        <f>+G82+E83-F83</f>
        <v>71.200000000000031</v>
      </c>
    </row>
    <row r="84" spans="1:7">
      <c r="B84" s="422"/>
      <c r="C84" s="422"/>
      <c r="D84" t="s">
        <v>14</v>
      </c>
      <c r="E84" s="2">
        <v>60</v>
      </c>
      <c r="G84" s="2">
        <f>+G83+E84-F84</f>
        <v>131.20000000000005</v>
      </c>
    </row>
    <row r="85" spans="1:7">
      <c r="B85" s="422"/>
      <c r="C85" s="422"/>
      <c r="D85" t="s">
        <v>15</v>
      </c>
      <c r="E85" s="2">
        <v>2</v>
      </c>
      <c r="G85" s="2">
        <f>+G84+E85-F85</f>
        <v>133.20000000000005</v>
      </c>
    </row>
    <row r="86" spans="1:7">
      <c r="A86" s="3">
        <v>42823</v>
      </c>
      <c r="B86" s="422"/>
      <c r="C86" s="422"/>
      <c r="D86" t="s">
        <v>70</v>
      </c>
      <c r="E86" s="2">
        <v>85</v>
      </c>
      <c r="G86" s="2">
        <f>+G85+E86-F86</f>
        <v>218.20000000000005</v>
      </c>
    </row>
    <row r="87" spans="1:7">
      <c r="A87" s="3">
        <v>43052</v>
      </c>
      <c r="B87" s="422">
        <v>13969</v>
      </c>
      <c r="C87" s="422" t="s">
        <v>24</v>
      </c>
      <c r="D87" t="s">
        <v>12</v>
      </c>
      <c r="F87" s="2">
        <v>69.2</v>
      </c>
      <c r="G87" s="2">
        <f>+G86+E87-F87</f>
        <v>149.00000000000006</v>
      </c>
    </row>
    <row r="88" spans="1:7">
      <c r="A88" s="3">
        <v>43052</v>
      </c>
      <c r="B88" s="422">
        <v>13969</v>
      </c>
      <c r="C88" s="422" t="s">
        <v>24</v>
      </c>
      <c r="D88" t="s">
        <v>13</v>
      </c>
      <c r="F88" s="2">
        <v>2</v>
      </c>
      <c r="G88" s="2">
        <f>+G87+E88-F88</f>
        <v>147.00000000000006</v>
      </c>
    </row>
    <row r="89" spans="1:7">
      <c r="A89" s="3">
        <v>43052</v>
      </c>
      <c r="B89" s="422">
        <v>13969</v>
      </c>
      <c r="C89" s="422" t="s">
        <v>24</v>
      </c>
      <c r="D89" t="s">
        <v>14</v>
      </c>
      <c r="F89" s="2">
        <v>60</v>
      </c>
      <c r="G89" s="2">
        <f>+G88+E89-F89</f>
        <v>87.000000000000057</v>
      </c>
    </row>
    <row r="90" spans="1:7">
      <c r="A90" s="3">
        <v>43052</v>
      </c>
      <c r="B90" s="422">
        <v>13969</v>
      </c>
      <c r="C90" s="422" t="s">
        <v>24</v>
      </c>
      <c r="D90" t="s">
        <v>15</v>
      </c>
      <c r="F90" s="2">
        <v>2</v>
      </c>
      <c r="G90" s="2">
        <f>+G89+E90-F90</f>
        <v>85.000000000000057</v>
      </c>
    </row>
    <row r="91" spans="1:7">
      <c r="A91" s="3">
        <v>43216</v>
      </c>
      <c r="B91" s="422">
        <v>15227</v>
      </c>
      <c r="C91" s="422" t="s">
        <v>24</v>
      </c>
      <c r="D91" t="s">
        <v>70</v>
      </c>
      <c r="F91" s="2">
        <v>85</v>
      </c>
      <c r="G91" s="2">
        <f>+G90+E91-F91</f>
        <v>0</v>
      </c>
    </row>
    <row r="92" spans="1:7">
      <c r="A92" s="3">
        <v>43039</v>
      </c>
      <c r="B92" s="422" t="s">
        <v>10</v>
      </c>
      <c r="C92" s="422" t="s">
        <v>25</v>
      </c>
      <c r="D92" t="s">
        <v>12</v>
      </c>
      <c r="E92" s="2">
        <v>68.8</v>
      </c>
      <c r="G92" s="2">
        <f>+G91+E92-F92</f>
        <v>68.8</v>
      </c>
    </row>
    <row r="93" spans="1:7">
      <c r="B93" s="422"/>
      <c r="C93" s="422"/>
      <c r="D93" t="s">
        <v>13</v>
      </c>
      <c r="E93" s="2">
        <v>2</v>
      </c>
      <c r="G93" s="2">
        <f>+G92+E93-F93</f>
        <v>70.8</v>
      </c>
    </row>
    <row r="94" spans="1:7">
      <c r="B94" s="422"/>
      <c r="C94" s="422"/>
      <c r="D94" t="s">
        <v>14</v>
      </c>
      <c r="E94" s="2">
        <v>60</v>
      </c>
      <c r="G94" s="2">
        <f>+G93+E94-F94</f>
        <v>130.80000000000001</v>
      </c>
    </row>
    <row r="95" spans="1:7">
      <c r="B95" s="422"/>
      <c r="C95" s="422"/>
      <c r="D95" t="s">
        <v>15</v>
      </c>
      <c r="E95" s="2">
        <v>2</v>
      </c>
      <c r="G95" s="2">
        <f>+G94+E95-F95</f>
        <v>132.80000000000001</v>
      </c>
    </row>
    <row r="96" spans="1:7">
      <c r="A96" s="3">
        <v>43066</v>
      </c>
      <c r="B96" s="422">
        <v>14102</v>
      </c>
      <c r="C96" s="422" t="s">
        <v>25</v>
      </c>
      <c r="D96" t="s">
        <v>12</v>
      </c>
      <c r="F96" s="2">
        <v>68.8</v>
      </c>
      <c r="G96" s="2">
        <f>+G95+E96-F96</f>
        <v>64.000000000000014</v>
      </c>
    </row>
    <row r="97" spans="1:7" ht="15.75" customHeight="1">
      <c r="A97" s="3">
        <v>43066</v>
      </c>
      <c r="B97" s="422">
        <v>14102</v>
      </c>
      <c r="C97" s="422" t="s">
        <v>25</v>
      </c>
      <c r="D97" t="s">
        <v>13</v>
      </c>
      <c r="F97" s="2">
        <v>2</v>
      </c>
      <c r="G97" s="2">
        <f>+G96+E97-F97</f>
        <v>62.000000000000014</v>
      </c>
    </row>
    <row r="98" spans="1:7" ht="15.75" customHeight="1">
      <c r="A98" s="3">
        <v>43174</v>
      </c>
      <c r="B98" s="422">
        <v>14830</v>
      </c>
      <c r="C98" s="422" t="s">
        <v>25</v>
      </c>
      <c r="D98" t="s">
        <v>14</v>
      </c>
      <c r="F98" s="2">
        <v>60</v>
      </c>
      <c r="G98" s="2">
        <f>+G97+E98-F98</f>
        <v>2.0000000000000142</v>
      </c>
    </row>
    <row r="99" spans="1:7" ht="15.75" customHeight="1">
      <c r="A99" s="3">
        <v>43174</v>
      </c>
      <c r="B99" s="422">
        <v>14830</v>
      </c>
      <c r="C99" s="422" t="s">
        <v>25</v>
      </c>
      <c r="D99" t="s">
        <v>15</v>
      </c>
      <c r="F99" s="2">
        <v>2</v>
      </c>
      <c r="G99" s="2">
        <f>+G98+E99-F99</f>
        <v>1.4210854715202004E-14</v>
      </c>
    </row>
    <row r="100" spans="1:7" ht="15.75" customHeight="1">
      <c r="A100" s="3">
        <v>43069</v>
      </c>
      <c r="B100" s="422" t="s">
        <v>10</v>
      </c>
      <c r="C100" s="422" t="s">
        <v>26</v>
      </c>
      <c r="D100" t="s">
        <v>12</v>
      </c>
      <c r="E100" s="2">
        <v>73.400000000000006</v>
      </c>
      <c r="G100" s="2">
        <f>+G99+E100-F100</f>
        <v>73.40000000000002</v>
      </c>
    </row>
    <row r="101" spans="1:7" ht="15.75" customHeight="1">
      <c r="B101" s="422"/>
      <c r="C101" s="422"/>
      <c r="D101" t="s">
        <v>13</v>
      </c>
      <c r="E101" s="2">
        <v>2</v>
      </c>
      <c r="G101" s="2">
        <f>+G100+E101-F101</f>
        <v>75.40000000000002</v>
      </c>
    </row>
    <row r="102" spans="1:7" ht="15.75" customHeight="1">
      <c r="B102" s="422"/>
      <c r="C102" s="422"/>
      <c r="D102" t="s">
        <v>14</v>
      </c>
      <c r="E102" s="2">
        <v>60</v>
      </c>
      <c r="G102" s="2">
        <f>+G101+E102-F102</f>
        <v>135.40000000000003</v>
      </c>
    </row>
    <row r="103" spans="1:7" ht="15.75" customHeight="1">
      <c r="B103" s="422"/>
      <c r="C103" s="422"/>
      <c r="D103" t="s">
        <v>15</v>
      </c>
      <c r="E103" s="2">
        <v>2</v>
      </c>
      <c r="G103" s="2">
        <f>+G102+E103-F103</f>
        <v>137.40000000000003</v>
      </c>
    </row>
    <row r="104" spans="1:7" ht="15.75" customHeight="1">
      <c r="A104" s="3">
        <v>43088</v>
      </c>
      <c r="B104" s="422">
        <v>14312</v>
      </c>
      <c r="C104" s="422" t="s">
        <v>26</v>
      </c>
      <c r="D104" t="s">
        <v>12</v>
      </c>
      <c r="F104" s="2">
        <v>73.400000000000006</v>
      </c>
      <c r="G104" s="2">
        <f>+G103+E104-F104</f>
        <v>64.000000000000028</v>
      </c>
    </row>
    <row r="105" spans="1:7" ht="15.75" customHeight="1">
      <c r="A105" s="3">
        <v>43088</v>
      </c>
      <c r="B105" s="422">
        <v>14312</v>
      </c>
      <c r="C105" s="422" t="s">
        <v>26</v>
      </c>
      <c r="D105" t="s">
        <v>13</v>
      </c>
      <c r="F105" s="2">
        <v>2</v>
      </c>
      <c r="G105" s="2">
        <f>+G104+E105-F105</f>
        <v>62.000000000000028</v>
      </c>
    </row>
    <row r="106" spans="1:7" ht="15.75" customHeight="1">
      <c r="A106" s="3">
        <v>43174</v>
      </c>
      <c r="B106" s="422">
        <v>14830</v>
      </c>
      <c r="C106" s="422" t="s">
        <v>26</v>
      </c>
      <c r="D106" t="s">
        <v>14</v>
      </c>
      <c r="F106" s="2">
        <v>60</v>
      </c>
      <c r="G106" s="2">
        <f>+G105+E106-F106</f>
        <v>2.0000000000000284</v>
      </c>
    </row>
    <row r="107" spans="1:7" ht="15.75" customHeight="1">
      <c r="A107" s="3">
        <v>43174</v>
      </c>
      <c r="B107" s="422">
        <v>14830</v>
      </c>
      <c r="C107" s="422" t="s">
        <v>26</v>
      </c>
      <c r="D107" t="s">
        <v>15</v>
      </c>
      <c r="F107" s="2">
        <v>2</v>
      </c>
      <c r="G107" s="2">
        <f>+G106+E107-F107</f>
        <v>2.8421709430404007E-14</v>
      </c>
    </row>
    <row r="108" spans="1:7" ht="15.75" customHeight="1">
      <c r="A108" s="3">
        <v>43100</v>
      </c>
      <c r="B108" s="422" t="s">
        <v>10</v>
      </c>
      <c r="C108" s="422" t="s">
        <v>27</v>
      </c>
      <c r="D108" t="s">
        <v>12</v>
      </c>
      <c r="E108" s="2">
        <v>79.900000000000006</v>
      </c>
      <c r="G108" s="2">
        <f>+G107+E108-F108</f>
        <v>79.900000000000034</v>
      </c>
    </row>
    <row r="109" spans="1:7" ht="15.75" customHeight="1">
      <c r="B109" s="422"/>
      <c r="C109" s="422"/>
      <c r="D109" t="s">
        <v>13</v>
      </c>
      <c r="E109" s="2">
        <v>2</v>
      </c>
      <c r="G109" s="2">
        <f>+G108+E109-F109</f>
        <v>81.900000000000034</v>
      </c>
    </row>
    <row r="110" spans="1:7" ht="15.75" customHeight="1">
      <c r="B110" s="422"/>
      <c r="C110" s="422"/>
      <c r="D110" t="s">
        <v>14</v>
      </c>
      <c r="E110" s="2">
        <v>60</v>
      </c>
      <c r="G110" s="2">
        <f>+G109+E110-F110</f>
        <v>141.90000000000003</v>
      </c>
    </row>
    <row r="111" spans="1:7" ht="15.75" customHeight="1">
      <c r="B111" s="422"/>
      <c r="C111" s="422"/>
      <c r="D111" t="s">
        <v>15</v>
      </c>
      <c r="E111" s="2">
        <v>2</v>
      </c>
      <c r="G111" s="2">
        <f>+G110+E111-F111</f>
        <v>143.90000000000003</v>
      </c>
    </row>
    <row r="112" spans="1:7" ht="15.75" customHeight="1">
      <c r="A112" s="3">
        <v>43118</v>
      </c>
      <c r="B112" s="422">
        <v>14470</v>
      </c>
      <c r="C112" s="422" t="s">
        <v>27</v>
      </c>
      <c r="D112" t="s">
        <v>12</v>
      </c>
      <c r="F112" s="2">
        <v>79.900000000000006</v>
      </c>
      <c r="G112" s="2">
        <f>+G111+E112-F112</f>
        <v>64.000000000000028</v>
      </c>
    </row>
    <row r="113" spans="1:7" ht="15.75" customHeight="1">
      <c r="A113" s="3">
        <v>43118</v>
      </c>
      <c r="B113" s="422">
        <v>14470</v>
      </c>
      <c r="C113" s="422" t="s">
        <v>27</v>
      </c>
      <c r="D113" t="s">
        <v>13</v>
      </c>
      <c r="F113" s="2">
        <v>2</v>
      </c>
      <c r="G113" s="2">
        <f>+G112+E113-F113</f>
        <v>62.000000000000028</v>
      </c>
    </row>
    <row r="114" spans="1:7" ht="15.75" customHeight="1">
      <c r="A114" s="3">
        <v>43178</v>
      </c>
      <c r="B114" s="422">
        <v>14838</v>
      </c>
      <c r="C114" s="422" t="s">
        <v>27</v>
      </c>
      <c r="D114" t="s">
        <v>14</v>
      </c>
      <c r="F114" s="2">
        <v>60</v>
      </c>
      <c r="G114" s="2">
        <f>+G113+E114-F114</f>
        <v>2.0000000000000284</v>
      </c>
    </row>
    <row r="115" spans="1:7" ht="15.75" customHeight="1">
      <c r="A115" s="3">
        <v>43178</v>
      </c>
      <c r="B115" s="422">
        <v>14838</v>
      </c>
      <c r="C115" s="422" t="s">
        <v>27</v>
      </c>
      <c r="D115" t="s">
        <v>15</v>
      </c>
      <c r="F115" s="2">
        <v>2</v>
      </c>
      <c r="G115" s="2">
        <f>+G114+E115-F115</f>
        <v>2.8421709430404007E-14</v>
      </c>
    </row>
    <row r="116" spans="1:7" ht="15.75" customHeight="1">
      <c r="A116" s="3">
        <v>43131</v>
      </c>
      <c r="B116" s="422" t="s">
        <v>10</v>
      </c>
      <c r="C116" s="422" t="s">
        <v>11</v>
      </c>
      <c r="D116" t="s">
        <v>12</v>
      </c>
      <c r="E116" s="2">
        <v>71.099999999999994</v>
      </c>
      <c r="G116" s="2">
        <f>+G115+E116-F116</f>
        <v>71.100000000000023</v>
      </c>
    </row>
    <row r="117" spans="1:7" ht="15.75" customHeight="1">
      <c r="B117" s="422"/>
      <c r="C117" s="422"/>
      <c r="D117" t="s">
        <v>13</v>
      </c>
      <c r="E117" s="2">
        <v>2</v>
      </c>
      <c r="G117" s="2">
        <f>+G116+E117-F117</f>
        <v>73.100000000000023</v>
      </c>
    </row>
    <row r="118" spans="1:7" ht="15.75" customHeight="1">
      <c r="B118" s="422"/>
      <c r="C118" s="422"/>
      <c r="D118" t="s">
        <v>14</v>
      </c>
      <c r="E118" s="2">
        <v>60</v>
      </c>
      <c r="G118" s="2">
        <f>+G117+E118-F118</f>
        <v>133.10000000000002</v>
      </c>
    </row>
    <row r="119" spans="1:7" ht="15.75" customHeight="1">
      <c r="B119" s="422"/>
      <c r="C119" s="422"/>
      <c r="D119" t="s">
        <v>15</v>
      </c>
      <c r="E119" s="2">
        <v>2</v>
      </c>
      <c r="G119" s="2">
        <f>+G118+E119-F119</f>
        <v>135.10000000000002</v>
      </c>
    </row>
    <row r="120" spans="1:7" ht="15.75" customHeight="1">
      <c r="A120" s="3">
        <v>43150</v>
      </c>
      <c r="B120" s="422">
        <v>14664</v>
      </c>
      <c r="C120" s="422" t="s">
        <v>11</v>
      </c>
      <c r="D120" t="s">
        <v>12</v>
      </c>
      <c r="F120" s="2">
        <v>71.099999999999994</v>
      </c>
      <c r="G120" s="2">
        <f>+G119+E120-F120</f>
        <v>64.000000000000028</v>
      </c>
    </row>
    <row r="121" spans="1:7" ht="15.75" customHeight="1">
      <c r="A121" s="3">
        <v>43150</v>
      </c>
      <c r="B121" s="422">
        <v>14664</v>
      </c>
      <c r="C121" s="422" t="s">
        <v>11</v>
      </c>
      <c r="D121" t="s">
        <v>13</v>
      </c>
      <c r="F121" s="2">
        <v>2</v>
      </c>
      <c r="G121" s="2">
        <f>+G120+E121-F121</f>
        <v>62.000000000000028</v>
      </c>
    </row>
    <row r="122" spans="1:7" ht="15.75" customHeight="1">
      <c r="A122" s="3">
        <v>43178</v>
      </c>
      <c r="B122" s="422">
        <v>14838</v>
      </c>
      <c r="C122" s="422" t="s">
        <v>11</v>
      </c>
      <c r="D122" t="s">
        <v>14</v>
      </c>
      <c r="F122" s="2">
        <v>60</v>
      </c>
      <c r="G122" s="2">
        <f>+G121+E122-F122</f>
        <v>2.0000000000000284</v>
      </c>
    </row>
    <row r="123" spans="1:7" ht="15.75" customHeight="1">
      <c r="A123" s="3">
        <v>43178</v>
      </c>
      <c r="B123" s="422">
        <v>14838</v>
      </c>
      <c r="C123" s="422" t="s">
        <v>11</v>
      </c>
      <c r="D123" t="s">
        <v>15</v>
      </c>
      <c r="F123" s="2">
        <v>2</v>
      </c>
      <c r="G123" s="2">
        <f>+G122+E123-F123</f>
        <v>2.8421709430404007E-14</v>
      </c>
    </row>
    <row r="124" spans="1:7" ht="15.75" customHeight="1">
      <c r="A124" s="3">
        <v>43159</v>
      </c>
      <c r="B124" s="422" t="s">
        <v>10</v>
      </c>
      <c r="C124" s="422" t="s">
        <v>17</v>
      </c>
      <c r="D124" t="s">
        <v>12</v>
      </c>
      <c r="E124" s="2">
        <v>88.1</v>
      </c>
      <c r="G124" s="2">
        <f>+G123+E124-F124</f>
        <v>88.100000000000023</v>
      </c>
    </row>
    <row r="125" spans="1:7" ht="15.75" customHeight="1">
      <c r="B125" s="422"/>
      <c r="C125" s="422"/>
      <c r="D125" t="s">
        <v>13</v>
      </c>
      <c r="E125" s="2">
        <v>2</v>
      </c>
      <c r="G125" s="2">
        <f>+G124+E125-F125</f>
        <v>90.100000000000023</v>
      </c>
    </row>
    <row r="126" spans="1:7" ht="15.75" customHeight="1">
      <c r="B126" s="422"/>
      <c r="C126" s="422"/>
      <c r="D126" t="s">
        <v>14</v>
      </c>
      <c r="E126" s="2">
        <v>56</v>
      </c>
      <c r="G126" s="2">
        <f>+G125+E126-F126</f>
        <v>146.10000000000002</v>
      </c>
    </row>
    <row r="127" spans="1:7" ht="15.75" customHeight="1">
      <c r="B127" s="422"/>
      <c r="C127" s="422"/>
      <c r="D127" t="s">
        <v>15</v>
      </c>
      <c r="E127" s="2">
        <v>5</v>
      </c>
      <c r="G127" s="2">
        <f>+G126+E127-F127</f>
        <v>151.10000000000002</v>
      </c>
    </row>
    <row r="128" spans="1:7" ht="15.75" customHeight="1">
      <c r="A128" s="3">
        <v>43178</v>
      </c>
      <c r="B128" s="422">
        <v>14838</v>
      </c>
      <c r="C128" s="422" t="s">
        <v>17</v>
      </c>
      <c r="D128" t="s">
        <v>14</v>
      </c>
      <c r="F128" s="2">
        <v>56</v>
      </c>
      <c r="G128" s="2">
        <f>+G127+E128-F128</f>
        <v>95.100000000000023</v>
      </c>
    </row>
    <row r="129" spans="1:7" ht="15.75" customHeight="1">
      <c r="A129" s="3">
        <v>43178</v>
      </c>
      <c r="B129" s="422">
        <v>14838</v>
      </c>
      <c r="C129" s="422" t="s">
        <v>17</v>
      </c>
      <c r="D129" t="s">
        <v>15</v>
      </c>
      <c r="F129" s="2">
        <v>5</v>
      </c>
      <c r="G129" s="2">
        <f>+G128+E129-F129</f>
        <v>90.100000000000023</v>
      </c>
    </row>
    <row r="130" spans="1:7" ht="15.75" customHeight="1">
      <c r="A130" s="3">
        <v>43180</v>
      </c>
      <c r="B130" s="422">
        <v>14871</v>
      </c>
      <c r="C130" s="422" t="s">
        <v>17</v>
      </c>
      <c r="D130" t="s">
        <v>12</v>
      </c>
      <c r="F130" s="2">
        <v>88.1</v>
      </c>
      <c r="G130" s="2">
        <f>+G129+E130-F130</f>
        <v>2.0000000000000284</v>
      </c>
    </row>
    <row r="131" spans="1:7" ht="15.75" customHeight="1">
      <c r="A131" s="3">
        <v>43180</v>
      </c>
      <c r="B131" s="422">
        <v>14871</v>
      </c>
      <c r="C131" s="422" t="s">
        <v>17</v>
      </c>
      <c r="D131" t="s">
        <v>13</v>
      </c>
      <c r="F131" s="2">
        <v>2</v>
      </c>
      <c r="G131" s="2">
        <f>+G130+E131-F131</f>
        <v>2.8421709430404007E-14</v>
      </c>
    </row>
    <row r="132" spans="1:7" ht="15.75" customHeight="1">
      <c r="A132" s="31">
        <v>43189</v>
      </c>
      <c r="B132" s="421" t="s">
        <v>10</v>
      </c>
      <c r="C132" s="421" t="s">
        <v>18</v>
      </c>
      <c r="D132" t="s">
        <v>12</v>
      </c>
      <c r="E132" s="2">
        <v>94.8</v>
      </c>
      <c r="G132" s="2">
        <f>+G131+E132-F132</f>
        <v>94.800000000000026</v>
      </c>
    </row>
    <row r="133" spans="1:7" ht="15.75" customHeight="1">
      <c r="B133" s="422"/>
      <c r="C133" s="422"/>
      <c r="D133" t="s">
        <v>13</v>
      </c>
      <c r="E133" s="2">
        <v>2</v>
      </c>
      <c r="G133" s="2">
        <f>+G132+E133-F133</f>
        <v>96.800000000000026</v>
      </c>
    </row>
    <row r="134" spans="1:7" ht="15.75" customHeight="1">
      <c r="B134" s="422"/>
      <c r="C134" s="422"/>
      <c r="D134" t="s">
        <v>14</v>
      </c>
      <c r="E134" s="2">
        <v>60</v>
      </c>
      <c r="G134" s="2">
        <f>+G133+E134-F134</f>
        <v>156.80000000000001</v>
      </c>
    </row>
    <row r="135" spans="1:7" ht="15.75" customHeight="1">
      <c r="B135" s="422"/>
      <c r="C135" s="422"/>
      <c r="D135" t="s">
        <v>15</v>
      </c>
      <c r="E135" s="2">
        <v>5</v>
      </c>
      <c r="G135" s="2">
        <f>+G134+E135-F135</f>
        <v>161.80000000000001</v>
      </c>
    </row>
    <row r="136" spans="1:7" ht="15.75" customHeight="1">
      <c r="A136" s="3">
        <v>43214</v>
      </c>
      <c r="B136" s="422">
        <v>15166</v>
      </c>
      <c r="C136" s="422" t="s">
        <v>18</v>
      </c>
      <c r="D136" t="s">
        <v>12</v>
      </c>
      <c r="F136" s="2">
        <v>94.8</v>
      </c>
      <c r="G136" s="2">
        <f>+G135+E136-F136</f>
        <v>67.000000000000014</v>
      </c>
    </row>
    <row r="137" spans="1:7" ht="15.75" customHeight="1">
      <c r="A137" s="3">
        <v>43214</v>
      </c>
      <c r="B137" s="422">
        <v>15166</v>
      </c>
      <c r="C137" s="422" t="s">
        <v>18</v>
      </c>
      <c r="D137" t="s">
        <v>13</v>
      </c>
      <c r="F137" s="2">
        <v>2</v>
      </c>
      <c r="G137" s="2">
        <f>+G136+E137-F137</f>
        <v>65.000000000000014</v>
      </c>
    </row>
    <row r="138" spans="1:7" ht="15.75" customHeight="1">
      <c r="A138" s="3">
        <v>43214</v>
      </c>
      <c r="B138" s="422">
        <v>15166</v>
      </c>
      <c r="C138" s="422" t="s">
        <v>18</v>
      </c>
      <c r="D138" t="s">
        <v>14</v>
      </c>
      <c r="F138" s="2">
        <v>60</v>
      </c>
      <c r="G138" s="2">
        <f>+G137+E138-F138</f>
        <v>5.0000000000000142</v>
      </c>
    </row>
    <row r="139" spans="1:7" ht="15.75" customHeight="1">
      <c r="A139" s="3">
        <v>43214</v>
      </c>
      <c r="B139" s="422">
        <v>15166</v>
      </c>
      <c r="C139" s="422" t="s">
        <v>18</v>
      </c>
      <c r="D139" t="s">
        <v>15</v>
      </c>
      <c r="F139" s="2">
        <v>5</v>
      </c>
      <c r="G139" s="2">
        <f>+G138+E139-F139</f>
        <v>1.4210854715202004E-14</v>
      </c>
    </row>
    <row r="140" spans="1:7" ht="15.75" customHeight="1">
      <c r="A140" s="31">
        <v>43220</v>
      </c>
      <c r="B140" s="421" t="s">
        <v>10</v>
      </c>
      <c r="C140" s="421" t="s">
        <v>19</v>
      </c>
      <c r="D140" t="s">
        <v>12</v>
      </c>
      <c r="E140" s="2">
        <v>97.3</v>
      </c>
      <c r="G140" s="2">
        <f>+G139+E140-F140</f>
        <v>97.300000000000011</v>
      </c>
    </row>
    <row r="141" spans="1:7" ht="15.75" customHeight="1">
      <c r="B141" s="422"/>
      <c r="C141" s="422"/>
      <c r="D141" t="s">
        <v>13</v>
      </c>
      <c r="E141" s="2">
        <v>2</v>
      </c>
      <c r="G141" s="2">
        <f>+G140+E141-F141</f>
        <v>99.300000000000011</v>
      </c>
    </row>
    <row r="142" spans="1:7" ht="15.75" customHeight="1">
      <c r="B142" s="422"/>
      <c r="C142" s="422"/>
      <c r="D142" t="s">
        <v>14</v>
      </c>
      <c r="E142" s="2">
        <v>60</v>
      </c>
      <c r="G142" s="2">
        <f>+G141+E142-F142</f>
        <v>159.30000000000001</v>
      </c>
    </row>
    <row r="143" spans="1:7" ht="15.75" customHeight="1">
      <c r="B143" s="422"/>
      <c r="C143" s="422"/>
      <c r="D143" t="s">
        <v>15</v>
      </c>
      <c r="E143" s="2">
        <v>5</v>
      </c>
      <c r="G143" s="2">
        <f>+G142+E143-F143</f>
        <v>164.3</v>
      </c>
    </row>
    <row r="144" spans="1:7" ht="15.75" customHeight="1">
      <c r="A144" s="3">
        <v>43262</v>
      </c>
      <c r="B144" s="422">
        <v>15490</v>
      </c>
      <c r="C144" s="422" t="s">
        <v>19</v>
      </c>
      <c r="D144" t="s">
        <v>12</v>
      </c>
      <c r="F144" s="2">
        <v>97.3</v>
      </c>
      <c r="G144" s="2">
        <f>+G143+E144-F144</f>
        <v>67.000000000000014</v>
      </c>
    </row>
    <row r="145" spans="1:7" ht="15.75" customHeight="1">
      <c r="A145" s="3">
        <v>43262</v>
      </c>
      <c r="B145" s="422">
        <v>15490</v>
      </c>
      <c r="C145" s="422" t="s">
        <v>19</v>
      </c>
      <c r="D145" t="s">
        <v>13</v>
      </c>
      <c r="F145" s="2">
        <v>2</v>
      </c>
      <c r="G145" s="2">
        <f>+G144+E145-F145</f>
        <v>65.000000000000014</v>
      </c>
    </row>
    <row r="146" spans="1:7" ht="15.75" customHeight="1">
      <c r="A146" s="3">
        <v>43263</v>
      </c>
      <c r="B146" s="422">
        <v>15495</v>
      </c>
      <c r="C146" s="422" t="s">
        <v>19</v>
      </c>
      <c r="D146" t="s">
        <v>14</v>
      </c>
      <c r="F146" s="2">
        <v>60</v>
      </c>
      <c r="G146" s="2">
        <f>+G145+E146-F146</f>
        <v>5.0000000000000142</v>
      </c>
    </row>
    <row r="147" spans="1:7" ht="15.75" customHeight="1">
      <c r="A147" s="3">
        <v>43263</v>
      </c>
      <c r="B147" s="422">
        <v>15495</v>
      </c>
      <c r="C147" s="422" t="s">
        <v>19</v>
      </c>
      <c r="D147" t="s">
        <v>15</v>
      </c>
      <c r="F147" s="2">
        <v>5</v>
      </c>
      <c r="G147" s="2">
        <f>+G146+E147-F147</f>
        <v>1.4210854715202004E-14</v>
      </c>
    </row>
    <row r="148" spans="1:7" ht="15.75" customHeight="1">
      <c r="A148" s="31">
        <v>43251</v>
      </c>
      <c r="B148" s="421" t="s">
        <v>10</v>
      </c>
      <c r="C148" s="421" t="s">
        <v>20</v>
      </c>
      <c r="D148" t="s">
        <v>12</v>
      </c>
      <c r="E148" s="2">
        <v>62.1</v>
      </c>
      <c r="G148" s="2">
        <f>+G147+E148-F148</f>
        <v>62.100000000000016</v>
      </c>
    </row>
    <row r="149" spans="1:7" ht="15.75" customHeight="1">
      <c r="B149" s="422"/>
      <c r="C149" s="422"/>
      <c r="D149" t="s">
        <v>13</v>
      </c>
      <c r="E149" s="2">
        <v>2</v>
      </c>
      <c r="G149" s="2">
        <f>+G148+E149-F149</f>
        <v>64.100000000000023</v>
      </c>
    </row>
    <row r="150" spans="1:7" ht="15.75" customHeight="1">
      <c r="B150" s="422"/>
      <c r="C150" s="422"/>
      <c r="D150" t="s">
        <v>14</v>
      </c>
      <c r="E150" s="2">
        <v>60</v>
      </c>
      <c r="G150" s="2">
        <f>+G149+E150-F150</f>
        <v>124.10000000000002</v>
      </c>
    </row>
    <row r="151" spans="1:7" ht="15.75" customHeight="1">
      <c r="B151" s="422"/>
      <c r="C151" s="422"/>
      <c r="D151" t="s">
        <v>15</v>
      </c>
      <c r="E151" s="2">
        <v>5</v>
      </c>
      <c r="G151" s="2">
        <f>+G150+E151-F151</f>
        <v>129.10000000000002</v>
      </c>
    </row>
    <row r="152" spans="1:7" ht="15.75" customHeight="1">
      <c r="A152" s="3">
        <v>43265</v>
      </c>
      <c r="B152" s="422">
        <v>15501</v>
      </c>
      <c r="C152" s="422" t="s">
        <v>20</v>
      </c>
      <c r="D152" t="s">
        <v>14</v>
      </c>
      <c r="F152" s="2">
        <v>60</v>
      </c>
      <c r="G152" s="2">
        <f>+G151+E152-F152</f>
        <v>69.100000000000023</v>
      </c>
    </row>
    <row r="153" spans="1:7" ht="15.75" customHeight="1">
      <c r="A153" s="3">
        <v>43265</v>
      </c>
      <c r="B153" s="422">
        <v>15501</v>
      </c>
      <c r="C153" s="422" t="s">
        <v>20</v>
      </c>
      <c r="D153" t="s">
        <v>15</v>
      </c>
      <c r="F153" s="2">
        <v>5</v>
      </c>
      <c r="G153" s="2">
        <f>+G152+E153-F153</f>
        <v>64.100000000000023</v>
      </c>
    </row>
    <row r="154" spans="1:7" ht="15.75" customHeight="1">
      <c r="A154" s="3">
        <v>43308</v>
      </c>
      <c r="B154" s="422">
        <v>15836</v>
      </c>
      <c r="C154" s="422" t="s">
        <v>20</v>
      </c>
      <c r="D154" t="s">
        <v>12</v>
      </c>
      <c r="F154" s="2">
        <v>62.1</v>
      </c>
      <c r="G154" s="2">
        <f>+G153+E154-F154</f>
        <v>2.0000000000000213</v>
      </c>
    </row>
    <row r="155" spans="1:7" ht="15.75" customHeight="1">
      <c r="A155" s="3">
        <v>43308</v>
      </c>
      <c r="B155" s="422">
        <v>15836</v>
      </c>
      <c r="C155" s="422" t="s">
        <v>20</v>
      </c>
      <c r="D155" t="s">
        <v>13</v>
      </c>
      <c r="F155" s="2">
        <v>2</v>
      </c>
      <c r="G155" s="2">
        <f>+G154+E155-F155</f>
        <v>2.1316282072803006E-14</v>
      </c>
    </row>
    <row r="156" spans="1:7" ht="15.75" customHeight="1">
      <c r="A156" s="31">
        <v>43281</v>
      </c>
      <c r="B156" s="421" t="s">
        <v>10</v>
      </c>
      <c r="C156" s="421" t="s">
        <v>21</v>
      </c>
      <c r="D156" t="s">
        <v>12</v>
      </c>
      <c r="E156" s="2">
        <v>57.3</v>
      </c>
      <c r="G156" s="2">
        <f>+G155+E156-F156</f>
        <v>57.300000000000018</v>
      </c>
    </row>
    <row r="157" spans="1:7" ht="15.75" customHeight="1">
      <c r="B157" s="422"/>
      <c r="C157" s="422"/>
      <c r="D157" t="s">
        <v>13</v>
      </c>
      <c r="E157" s="2">
        <v>4</v>
      </c>
      <c r="G157" s="2">
        <f>+G156+E157-F157</f>
        <v>61.300000000000018</v>
      </c>
    </row>
    <row r="158" spans="1:7" ht="15.75" customHeight="1">
      <c r="B158" s="422"/>
      <c r="C158" s="422"/>
      <c r="D158" t="s">
        <v>14</v>
      </c>
      <c r="E158" s="2">
        <v>60</v>
      </c>
      <c r="G158" s="2">
        <f>+G157+E158-F158</f>
        <v>121.30000000000001</v>
      </c>
    </row>
    <row r="159" spans="1:7" ht="15.75" customHeight="1">
      <c r="B159" s="422"/>
      <c r="C159" s="422"/>
      <c r="D159" t="s">
        <v>15</v>
      </c>
      <c r="E159" s="2">
        <v>5</v>
      </c>
      <c r="G159" s="2">
        <f>+G158+E159-F159</f>
        <v>126.30000000000001</v>
      </c>
    </row>
    <row r="160" spans="1:7" ht="15.75" customHeight="1">
      <c r="A160" s="3">
        <v>43308</v>
      </c>
      <c r="B160" s="422">
        <v>15836</v>
      </c>
      <c r="C160" s="422" t="s">
        <v>21</v>
      </c>
      <c r="D160" t="s">
        <v>12</v>
      </c>
      <c r="F160" s="2">
        <v>57.3</v>
      </c>
      <c r="G160" s="2">
        <f>+G159+E160-F160</f>
        <v>69.000000000000014</v>
      </c>
    </row>
    <row r="161" spans="1:7" ht="15.75" customHeight="1">
      <c r="A161" s="3">
        <v>43308</v>
      </c>
      <c r="B161" s="422">
        <v>15836</v>
      </c>
      <c r="C161" s="422" t="s">
        <v>21</v>
      </c>
      <c r="D161" t="s">
        <v>13</v>
      </c>
      <c r="F161" s="2">
        <v>4</v>
      </c>
      <c r="G161" s="2">
        <f>+G160+E161-F161</f>
        <v>65.000000000000014</v>
      </c>
    </row>
    <row r="162" spans="1:7" ht="15.75" customHeight="1">
      <c r="A162" s="3">
        <v>43308</v>
      </c>
      <c r="B162" s="422">
        <v>15836</v>
      </c>
      <c r="C162" s="422" t="s">
        <v>21</v>
      </c>
      <c r="D162" t="s">
        <v>14</v>
      </c>
      <c r="F162" s="2">
        <v>60</v>
      </c>
      <c r="G162" s="2">
        <f>+G161+E162-F162</f>
        <v>5.0000000000000142</v>
      </c>
    </row>
    <row r="163" spans="1:7" ht="15.75" customHeight="1">
      <c r="A163" s="3">
        <v>43308</v>
      </c>
      <c r="B163" s="422">
        <v>15836</v>
      </c>
      <c r="C163" s="422" t="s">
        <v>21</v>
      </c>
      <c r="D163" t="s">
        <v>15</v>
      </c>
      <c r="F163" s="2">
        <v>5</v>
      </c>
      <c r="G163" s="2">
        <f>+G162+E163-F163</f>
        <v>1.4210854715202004E-14</v>
      </c>
    </row>
    <row r="164" spans="1:7" ht="15.75" customHeight="1">
      <c r="A164" s="31">
        <v>43312</v>
      </c>
      <c r="B164" s="421" t="s">
        <v>10</v>
      </c>
      <c r="C164" s="421" t="s">
        <v>22</v>
      </c>
      <c r="D164" t="s">
        <v>12</v>
      </c>
      <c r="E164" s="2">
        <v>56.2</v>
      </c>
      <c r="G164" s="2">
        <f>+G163+E164-F164</f>
        <v>56.200000000000017</v>
      </c>
    </row>
    <row r="165" spans="1:7" ht="15.75" customHeight="1">
      <c r="B165" s="422"/>
      <c r="C165" s="422"/>
      <c r="D165" t="s">
        <v>13</v>
      </c>
      <c r="E165" s="2">
        <v>2</v>
      </c>
      <c r="G165" s="2">
        <f>+G164+E165-F165</f>
        <v>58.200000000000017</v>
      </c>
    </row>
    <row r="166" spans="1:7" ht="15.75" customHeight="1">
      <c r="B166" s="422"/>
      <c r="C166" s="422"/>
      <c r="D166" t="s">
        <v>14</v>
      </c>
      <c r="E166" s="2">
        <v>60</v>
      </c>
      <c r="G166" s="2">
        <f>+G165+E166-F166</f>
        <v>118.20000000000002</v>
      </c>
    </row>
    <row r="167" spans="1:7" ht="15.75" customHeight="1">
      <c r="B167" s="422"/>
      <c r="C167" s="422"/>
      <c r="D167" t="s">
        <v>15</v>
      </c>
      <c r="E167" s="2">
        <v>5</v>
      </c>
      <c r="G167" s="2">
        <f>+G166+E167-F167</f>
        <v>123.20000000000002</v>
      </c>
    </row>
    <row r="168" spans="1:7" ht="15.75" customHeight="1">
      <c r="A168" s="3">
        <v>43308</v>
      </c>
      <c r="B168" s="422">
        <v>15836</v>
      </c>
      <c r="C168" s="422" t="s">
        <v>22</v>
      </c>
      <c r="D168" t="s">
        <v>14</v>
      </c>
      <c r="F168" s="2">
        <v>60</v>
      </c>
      <c r="G168" s="2">
        <f>+G167+E168-F168</f>
        <v>63.200000000000017</v>
      </c>
    </row>
    <row r="169" spans="1:7" ht="15.75" customHeight="1">
      <c r="A169" s="3">
        <v>43308</v>
      </c>
      <c r="B169" s="422">
        <v>15836</v>
      </c>
      <c r="C169" s="422" t="s">
        <v>22</v>
      </c>
      <c r="D169" t="s">
        <v>15</v>
      </c>
      <c r="F169" s="2">
        <v>5</v>
      </c>
      <c r="G169" s="2">
        <f>+G168+E169-F169</f>
        <v>58.200000000000017</v>
      </c>
    </row>
    <row r="170" spans="1:7" ht="15.75" customHeight="1">
      <c r="A170" s="3">
        <v>43390</v>
      </c>
      <c r="B170" s="422">
        <v>16360</v>
      </c>
      <c r="C170" s="422" t="s">
        <v>22</v>
      </c>
      <c r="D170" t="s">
        <v>12</v>
      </c>
      <c r="F170" s="2">
        <v>56.2</v>
      </c>
      <c r="G170" s="2">
        <f>+G169+E170-F170</f>
        <v>2.0000000000000142</v>
      </c>
    </row>
    <row r="171" spans="1:7" ht="15.75" customHeight="1">
      <c r="A171" s="3">
        <v>43390</v>
      </c>
      <c r="B171" s="422">
        <v>16360</v>
      </c>
      <c r="C171" s="422" t="s">
        <v>22</v>
      </c>
      <c r="D171" t="s">
        <v>13</v>
      </c>
      <c r="F171" s="2">
        <v>2</v>
      </c>
      <c r="G171" s="2">
        <f>+G170+E171-F171</f>
        <v>1.4210854715202004E-14</v>
      </c>
    </row>
    <row r="172" spans="1:7" ht="15.75" customHeight="1">
      <c r="A172" s="31">
        <v>43343</v>
      </c>
      <c r="B172" s="421" t="s">
        <v>10</v>
      </c>
      <c r="C172" s="421" t="s">
        <v>23</v>
      </c>
      <c r="D172" t="s">
        <v>12</v>
      </c>
      <c r="E172" s="2">
        <v>55.8</v>
      </c>
      <c r="G172" s="2">
        <f>+G171+E172-F172</f>
        <v>55.800000000000011</v>
      </c>
    </row>
    <row r="173" spans="1:7" ht="15.75" customHeight="1">
      <c r="B173" s="422"/>
      <c r="C173" s="422"/>
      <c r="D173" t="s">
        <v>13</v>
      </c>
      <c r="E173" s="2">
        <v>2</v>
      </c>
      <c r="G173" s="2">
        <f>+G172+E173-F173</f>
        <v>57.800000000000011</v>
      </c>
    </row>
    <row r="174" spans="1:7" ht="15.75" customHeight="1">
      <c r="B174" s="422"/>
      <c r="C174" s="422"/>
      <c r="D174" t="s">
        <v>14</v>
      </c>
      <c r="E174" s="2">
        <v>60</v>
      </c>
      <c r="G174" s="2">
        <f>+G173+E174-F174</f>
        <v>117.80000000000001</v>
      </c>
    </row>
    <row r="175" spans="1:7" ht="15.75" customHeight="1">
      <c r="B175" s="422"/>
      <c r="C175" s="422"/>
      <c r="D175" t="s">
        <v>15</v>
      </c>
      <c r="E175" s="2">
        <v>5</v>
      </c>
      <c r="G175" s="2">
        <f>+G174+E175-F175</f>
        <v>122.80000000000001</v>
      </c>
    </row>
    <row r="176" spans="1:7" ht="15.75" customHeight="1">
      <c r="A176" s="3">
        <v>43392</v>
      </c>
      <c r="B176" s="422">
        <v>16385</v>
      </c>
      <c r="C176" s="422" t="s">
        <v>23</v>
      </c>
      <c r="D176" t="s">
        <v>12</v>
      </c>
      <c r="F176" s="2">
        <v>55.8</v>
      </c>
      <c r="G176" s="2">
        <f>+G175+E176-F176</f>
        <v>67.000000000000014</v>
      </c>
    </row>
    <row r="177" spans="1:7" ht="15.75" customHeight="1">
      <c r="A177" s="3">
        <v>43392</v>
      </c>
      <c r="B177" s="422">
        <v>16385</v>
      </c>
      <c r="C177" s="422" t="s">
        <v>23</v>
      </c>
      <c r="D177" t="s">
        <v>13</v>
      </c>
      <c r="F177" s="2">
        <v>2</v>
      </c>
      <c r="G177" s="2">
        <f>+G176+E177-F177</f>
        <v>65.000000000000014</v>
      </c>
    </row>
    <row r="178" spans="1:7" ht="15.75" customHeight="1">
      <c r="A178" s="3">
        <v>43392</v>
      </c>
      <c r="B178" s="422">
        <v>16385</v>
      </c>
      <c r="C178" s="422" t="s">
        <v>23</v>
      </c>
      <c r="D178" t="s">
        <v>14</v>
      </c>
      <c r="F178" s="2">
        <v>60</v>
      </c>
      <c r="G178" s="2">
        <f>+G177+E178-F178</f>
        <v>5.0000000000000142</v>
      </c>
    </row>
    <row r="179" spans="1:7" ht="15.75" customHeight="1">
      <c r="A179" s="3">
        <v>43392</v>
      </c>
      <c r="B179" s="422">
        <v>16385</v>
      </c>
      <c r="C179" s="422" t="s">
        <v>23</v>
      </c>
      <c r="D179" t="s">
        <v>15</v>
      </c>
      <c r="F179" s="2">
        <v>5</v>
      </c>
      <c r="G179" s="2">
        <f>+G178+E179-F179</f>
        <v>1.4210854715202004E-14</v>
      </c>
    </row>
    <row r="180" spans="1:7">
      <c r="A180" s="31">
        <v>43373</v>
      </c>
      <c r="B180" s="421" t="s">
        <v>10</v>
      </c>
      <c r="C180" s="421" t="s">
        <v>24</v>
      </c>
      <c r="D180" t="s">
        <v>12</v>
      </c>
      <c r="E180" s="2">
        <v>72.900000000000006</v>
      </c>
      <c r="G180" s="2">
        <f>+G179+E180-F180</f>
        <v>72.90000000000002</v>
      </c>
    </row>
    <row r="181" spans="1:7">
      <c r="B181" s="422"/>
      <c r="C181" s="422"/>
      <c r="D181" t="s">
        <v>13</v>
      </c>
      <c r="E181" s="2">
        <v>3</v>
      </c>
      <c r="G181" s="2">
        <f>+G180+E181-F181</f>
        <v>75.90000000000002</v>
      </c>
    </row>
    <row r="182" spans="1:7">
      <c r="B182" s="422"/>
      <c r="C182" s="422"/>
      <c r="D182" t="s">
        <v>14</v>
      </c>
      <c r="E182" s="2">
        <v>60</v>
      </c>
      <c r="G182" s="2">
        <f>+G181+E182-F182</f>
        <v>135.90000000000003</v>
      </c>
    </row>
    <row r="183" spans="1:7">
      <c r="B183" s="422"/>
      <c r="C183" s="422"/>
      <c r="D183" t="s">
        <v>15</v>
      </c>
      <c r="E183" s="2">
        <v>5</v>
      </c>
      <c r="G183" s="2">
        <f>+G182+E183-F183</f>
        <v>140.90000000000003</v>
      </c>
    </row>
    <row r="184" spans="1:7">
      <c r="A184" s="3">
        <v>43392</v>
      </c>
      <c r="B184" s="422">
        <v>16385</v>
      </c>
      <c r="C184" s="422" t="s">
        <v>41</v>
      </c>
      <c r="D184" t="s">
        <v>14</v>
      </c>
      <c r="F184" s="2">
        <v>60</v>
      </c>
      <c r="G184" s="2">
        <f>+G183+E184-F184</f>
        <v>80.900000000000034</v>
      </c>
    </row>
    <row r="185" spans="1:7">
      <c r="A185" s="3">
        <v>43392</v>
      </c>
      <c r="B185" s="422">
        <v>16385</v>
      </c>
      <c r="C185" s="422" t="s">
        <v>41</v>
      </c>
      <c r="D185" t="s">
        <v>15</v>
      </c>
      <c r="F185" s="2">
        <v>5</v>
      </c>
      <c r="G185" s="2">
        <f>+G184+E185-F185</f>
        <v>75.900000000000034</v>
      </c>
    </row>
    <row r="186" spans="1:7">
      <c r="A186" s="3">
        <v>43439</v>
      </c>
      <c r="B186" s="422">
        <v>16707</v>
      </c>
      <c r="C186" s="422" t="s">
        <v>41</v>
      </c>
      <c r="D186" t="s">
        <v>12</v>
      </c>
      <c r="F186" s="2">
        <v>72.900000000000006</v>
      </c>
      <c r="G186" s="2">
        <f>+G185+E186-F186</f>
        <v>3.0000000000000284</v>
      </c>
    </row>
    <row r="187" spans="1:7">
      <c r="A187" s="3">
        <v>43439</v>
      </c>
      <c r="B187" s="422">
        <v>16707</v>
      </c>
      <c r="C187" s="422" t="s">
        <v>41</v>
      </c>
      <c r="D187" t="s">
        <v>13</v>
      </c>
      <c r="F187" s="2">
        <v>3</v>
      </c>
      <c r="G187" s="2">
        <f>+G186+E187-F187</f>
        <v>2.8421709430404007E-14</v>
      </c>
    </row>
    <row r="188" spans="1:7">
      <c r="A188" s="31">
        <v>43404</v>
      </c>
      <c r="B188" s="421" t="s">
        <v>10</v>
      </c>
      <c r="C188" s="421" t="s">
        <v>25</v>
      </c>
      <c r="D188" t="s">
        <v>12</v>
      </c>
      <c r="E188" s="2">
        <v>74.5</v>
      </c>
      <c r="G188" s="2">
        <f>+G187+E188-F188</f>
        <v>74.500000000000028</v>
      </c>
    </row>
    <row r="189" spans="1:7">
      <c r="B189" s="422"/>
      <c r="C189" s="422"/>
      <c r="D189" t="s">
        <v>13</v>
      </c>
      <c r="E189" s="2">
        <v>4</v>
      </c>
      <c r="G189" s="2">
        <f>+G188+E189-F189</f>
        <v>78.500000000000028</v>
      </c>
    </row>
    <row r="190" spans="1:7">
      <c r="B190" s="422"/>
      <c r="C190" s="422"/>
      <c r="D190" t="s">
        <v>14</v>
      </c>
      <c r="E190" s="2">
        <v>60</v>
      </c>
      <c r="G190" s="2">
        <f>+G189+E190-F190</f>
        <v>138.50000000000003</v>
      </c>
    </row>
    <row r="191" spans="1:7">
      <c r="B191" s="422"/>
      <c r="C191" s="422"/>
      <c r="D191" t="s">
        <v>15</v>
      </c>
      <c r="E191" s="2">
        <v>5</v>
      </c>
      <c r="G191" s="2">
        <f>+G190+E191-F191</f>
        <v>143.50000000000003</v>
      </c>
    </row>
    <row r="192" spans="1:7">
      <c r="A192" s="3">
        <v>43482</v>
      </c>
      <c r="B192" s="422">
        <v>16947</v>
      </c>
      <c r="C192" s="422" t="s">
        <v>25</v>
      </c>
      <c r="D192" t="s">
        <v>12</v>
      </c>
      <c r="F192" s="2">
        <v>74.5</v>
      </c>
      <c r="G192" s="2">
        <f>+G191+E192-F192</f>
        <v>69.000000000000028</v>
      </c>
    </row>
    <row r="193" spans="1:7">
      <c r="A193" s="3">
        <v>43482</v>
      </c>
      <c r="B193" s="422">
        <v>16947</v>
      </c>
      <c r="C193" s="422" t="s">
        <v>25</v>
      </c>
      <c r="D193" t="s">
        <v>13</v>
      </c>
      <c r="F193" s="2">
        <v>4</v>
      </c>
      <c r="G193" s="2">
        <f>+G192+E193-F193</f>
        <v>65.000000000000028</v>
      </c>
    </row>
    <row r="194" spans="1:7">
      <c r="A194" s="3">
        <v>43551</v>
      </c>
      <c r="B194" s="422">
        <v>17473</v>
      </c>
      <c r="C194" s="422" t="s">
        <v>25</v>
      </c>
      <c r="D194" t="s">
        <v>14</v>
      </c>
      <c r="F194" s="2">
        <v>60</v>
      </c>
      <c r="G194" s="2">
        <f>+G193+E194-F194</f>
        <v>5.0000000000000284</v>
      </c>
    </row>
    <row r="195" spans="1:7">
      <c r="A195" s="3">
        <v>43551</v>
      </c>
      <c r="B195" s="422">
        <v>17473</v>
      </c>
      <c r="C195" s="422" t="s">
        <v>25</v>
      </c>
      <c r="D195" t="s">
        <v>15</v>
      </c>
      <c r="F195" s="2">
        <v>5</v>
      </c>
      <c r="G195" s="2">
        <f>+G194+E195-F195</f>
        <v>2.8421709430404007E-14</v>
      </c>
    </row>
    <row r="196" spans="1:7">
      <c r="A196" s="31">
        <v>43434</v>
      </c>
      <c r="B196" s="421" t="s">
        <v>10</v>
      </c>
      <c r="C196" s="421" t="s">
        <v>26</v>
      </c>
      <c r="D196" t="s">
        <v>12</v>
      </c>
      <c r="E196" s="2">
        <v>76.5</v>
      </c>
      <c r="G196" s="2">
        <f>+G195+E196-F196</f>
        <v>76.500000000000028</v>
      </c>
    </row>
    <row r="197" spans="1:7">
      <c r="B197" s="422"/>
      <c r="C197" s="422"/>
      <c r="D197" t="s">
        <v>13</v>
      </c>
      <c r="E197" s="2">
        <v>4</v>
      </c>
      <c r="G197" s="2">
        <f>+G196+E197-F197</f>
        <v>80.500000000000028</v>
      </c>
    </row>
    <row r="198" spans="1:7">
      <c r="B198" s="422"/>
      <c r="C198" s="422"/>
      <c r="D198" t="s">
        <v>14</v>
      </c>
      <c r="E198" s="2">
        <v>60</v>
      </c>
      <c r="G198" s="2">
        <f>+G197+E198-F198</f>
        <v>140.50000000000003</v>
      </c>
    </row>
    <row r="199" spans="1:7">
      <c r="B199" s="422"/>
      <c r="C199" s="422"/>
      <c r="D199" t="s">
        <v>15</v>
      </c>
      <c r="E199" s="2">
        <v>5</v>
      </c>
      <c r="G199" s="2">
        <f>+G198+E199-F199</f>
        <v>145.50000000000003</v>
      </c>
    </row>
    <row r="200" spans="1:7">
      <c r="A200" s="3">
        <v>43517</v>
      </c>
      <c r="B200" s="422">
        <v>17177</v>
      </c>
      <c r="C200" s="422" t="s">
        <v>26</v>
      </c>
      <c r="D200" t="s">
        <v>12</v>
      </c>
      <c r="F200" s="2">
        <v>76.5</v>
      </c>
      <c r="G200" s="2">
        <f>+G199+E200-F200</f>
        <v>69.000000000000028</v>
      </c>
    </row>
    <row r="201" spans="1:7">
      <c r="A201" s="3">
        <v>43517</v>
      </c>
      <c r="B201" s="422">
        <v>17177</v>
      </c>
      <c r="C201" s="422" t="s">
        <v>26</v>
      </c>
      <c r="D201" t="s">
        <v>13</v>
      </c>
      <c r="F201" s="2">
        <v>4</v>
      </c>
      <c r="G201" s="2">
        <f>+G200+E201-F201</f>
        <v>65.000000000000028</v>
      </c>
    </row>
    <row r="202" spans="1:7">
      <c r="A202" s="3">
        <v>43551</v>
      </c>
      <c r="B202" s="422">
        <v>17473</v>
      </c>
      <c r="C202" s="422" t="s">
        <v>26</v>
      </c>
      <c r="D202" t="s">
        <v>14</v>
      </c>
      <c r="F202" s="2">
        <v>60</v>
      </c>
      <c r="G202" s="2">
        <f>+G201+E202-F202</f>
        <v>5.0000000000000284</v>
      </c>
    </row>
    <row r="203" spans="1:7">
      <c r="A203" s="3">
        <v>43551</v>
      </c>
      <c r="B203" s="422">
        <v>17473</v>
      </c>
      <c r="C203" s="422" t="s">
        <v>26</v>
      </c>
      <c r="D203" t="s">
        <v>15</v>
      </c>
      <c r="F203" s="2">
        <v>5</v>
      </c>
      <c r="G203" s="2">
        <f>+G202+E203-F203</f>
        <v>2.8421709430404007E-14</v>
      </c>
    </row>
    <row r="204" spans="1:7">
      <c r="A204" s="31">
        <v>43465</v>
      </c>
      <c r="B204" s="421" t="s">
        <v>10</v>
      </c>
      <c r="C204" s="421" t="s">
        <v>27</v>
      </c>
      <c r="D204" t="s">
        <v>12</v>
      </c>
      <c r="E204" s="2">
        <v>81.8</v>
      </c>
      <c r="G204" s="2">
        <f>+G203+E204-F204</f>
        <v>81.800000000000026</v>
      </c>
    </row>
    <row r="205" spans="1:7">
      <c r="B205" s="422"/>
      <c r="C205" s="422"/>
      <c r="D205" t="s">
        <v>13</v>
      </c>
      <c r="E205" s="2">
        <v>4</v>
      </c>
      <c r="G205" s="2">
        <f>+G204+E205-F205</f>
        <v>85.800000000000026</v>
      </c>
    </row>
    <row r="206" spans="1:7">
      <c r="B206" s="422"/>
      <c r="C206" s="422"/>
      <c r="D206" t="s">
        <v>14</v>
      </c>
      <c r="E206" s="2">
        <v>60</v>
      </c>
      <c r="G206" s="2">
        <f>+G205+E206-F206</f>
        <v>145.80000000000001</v>
      </c>
    </row>
    <row r="207" spans="1:7">
      <c r="B207" s="422"/>
      <c r="C207" s="422"/>
      <c r="D207" t="s">
        <v>15</v>
      </c>
      <c r="E207" s="2">
        <v>5</v>
      </c>
      <c r="G207" s="2">
        <f>+G206+E207-F207</f>
        <v>150.80000000000001</v>
      </c>
    </row>
    <row r="208" spans="1:7">
      <c r="A208" s="3">
        <v>43517</v>
      </c>
      <c r="B208" s="422">
        <v>17177</v>
      </c>
      <c r="C208" s="422" t="s">
        <v>27</v>
      </c>
      <c r="D208" t="s">
        <v>12</v>
      </c>
      <c r="F208" s="2">
        <v>81.8</v>
      </c>
      <c r="G208" s="2">
        <f>+G207+E208-F208</f>
        <v>69.000000000000014</v>
      </c>
    </row>
    <row r="209" spans="1:7">
      <c r="A209" s="3">
        <v>43517</v>
      </c>
      <c r="B209" s="422">
        <v>17177</v>
      </c>
      <c r="C209" s="422" t="s">
        <v>27</v>
      </c>
      <c r="D209" t="s">
        <v>13</v>
      </c>
      <c r="F209" s="2">
        <v>4</v>
      </c>
      <c r="G209" s="2">
        <f>+G208+E209-F209</f>
        <v>65.000000000000014</v>
      </c>
    </row>
    <row r="210" spans="1:7">
      <c r="A210" s="3">
        <v>43551</v>
      </c>
      <c r="B210" s="422">
        <v>17473</v>
      </c>
      <c r="C210" s="422" t="s">
        <v>27</v>
      </c>
      <c r="D210" t="s">
        <v>14</v>
      </c>
      <c r="F210" s="2">
        <v>60</v>
      </c>
      <c r="G210" s="2">
        <f>+G209+E210-F210</f>
        <v>5.0000000000000142</v>
      </c>
    </row>
    <row r="211" spans="1:7">
      <c r="A211" s="3">
        <v>43551</v>
      </c>
      <c r="B211" s="422">
        <v>17473</v>
      </c>
      <c r="C211" s="422" t="s">
        <v>27</v>
      </c>
      <c r="D211" t="s">
        <v>15</v>
      </c>
      <c r="F211" s="2">
        <v>5</v>
      </c>
      <c r="G211" s="2">
        <f>+G210+E211-F211</f>
        <v>1.4210854715202004E-14</v>
      </c>
    </row>
    <row r="212" spans="1:7">
      <c r="A212" s="31">
        <v>43496</v>
      </c>
      <c r="B212" s="421" t="s">
        <v>10</v>
      </c>
      <c r="C212" s="421" t="s">
        <v>11</v>
      </c>
      <c r="D212" t="s">
        <v>12</v>
      </c>
      <c r="E212" s="2">
        <v>85.2</v>
      </c>
      <c r="G212" s="2">
        <f>+G211+E212-F212</f>
        <v>85.200000000000017</v>
      </c>
    </row>
    <row r="213" spans="1:7">
      <c r="B213" s="422"/>
      <c r="C213" s="422"/>
      <c r="D213" t="s">
        <v>13</v>
      </c>
      <c r="E213" s="2">
        <v>4</v>
      </c>
      <c r="G213" s="2">
        <f>+G212+E213-F213</f>
        <v>89.200000000000017</v>
      </c>
    </row>
    <row r="214" spans="1:7">
      <c r="B214" s="422"/>
      <c r="C214" s="422"/>
      <c r="D214" t="s">
        <v>14</v>
      </c>
      <c r="E214" s="2">
        <v>60</v>
      </c>
      <c r="G214" s="2">
        <f>+G213+E214-F214</f>
        <v>149.20000000000002</v>
      </c>
    </row>
    <row r="215" spans="1:7">
      <c r="B215" s="422"/>
      <c r="C215" s="422"/>
      <c r="D215" t="s">
        <v>15</v>
      </c>
      <c r="E215" s="2">
        <v>5</v>
      </c>
      <c r="G215" s="2">
        <f>+G214+E215-F215</f>
        <v>154.20000000000002</v>
      </c>
    </row>
    <row r="216" spans="1:7">
      <c r="A216" s="3">
        <v>43545</v>
      </c>
      <c r="B216" s="422">
        <v>17362</v>
      </c>
      <c r="C216" s="422" t="s">
        <v>11</v>
      </c>
      <c r="D216" t="s">
        <v>12</v>
      </c>
      <c r="F216" s="2">
        <v>85.2</v>
      </c>
      <c r="G216" s="2">
        <f>+G215+E216-F216</f>
        <v>69.000000000000014</v>
      </c>
    </row>
    <row r="217" spans="1:7">
      <c r="A217" s="3">
        <v>43545</v>
      </c>
      <c r="B217" s="422">
        <v>17362</v>
      </c>
      <c r="C217" s="422" t="s">
        <v>11</v>
      </c>
      <c r="D217" t="s">
        <v>13</v>
      </c>
      <c r="F217" s="2">
        <v>4</v>
      </c>
      <c r="G217" s="2">
        <f>+G216+E217-F217</f>
        <v>65.000000000000014</v>
      </c>
    </row>
    <row r="218" spans="1:7">
      <c r="A218" s="3">
        <v>43551</v>
      </c>
      <c r="B218" s="422">
        <v>17473</v>
      </c>
      <c r="C218" s="422" t="s">
        <v>11</v>
      </c>
      <c r="D218" t="s">
        <v>14</v>
      </c>
      <c r="F218" s="2">
        <v>60</v>
      </c>
      <c r="G218" s="2">
        <f>+G217+E218-F218</f>
        <v>5.0000000000000142</v>
      </c>
    </row>
    <row r="219" spans="1:7">
      <c r="A219" s="3">
        <v>43551</v>
      </c>
      <c r="B219" s="422">
        <v>17473</v>
      </c>
      <c r="C219" s="422" t="s">
        <v>11</v>
      </c>
      <c r="D219" t="s">
        <v>15</v>
      </c>
      <c r="F219" s="2">
        <v>5</v>
      </c>
      <c r="G219" s="2">
        <f>+G218+E219-F219</f>
        <v>1.4210854715202004E-14</v>
      </c>
    </row>
    <row r="220" spans="1:7">
      <c r="A220" s="31">
        <v>43524</v>
      </c>
      <c r="B220" s="421" t="s">
        <v>10</v>
      </c>
      <c r="C220" s="421" t="s">
        <v>17</v>
      </c>
      <c r="D220" t="s">
        <v>12</v>
      </c>
      <c r="E220" s="2">
        <v>90.1</v>
      </c>
      <c r="G220" s="2">
        <f>+G219+E220-F220</f>
        <v>90.100000000000009</v>
      </c>
    </row>
    <row r="221" spans="1:7">
      <c r="B221" s="422"/>
      <c r="C221" s="422"/>
      <c r="D221" t="s">
        <v>13</v>
      </c>
      <c r="E221" s="2">
        <v>4.9000000000000004</v>
      </c>
      <c r="G221" s="2">
        <f>+G220+E221-F221</f>
        <v>95.000000000000014</v>
      </c>
    </row>
    <row r="222" spans="1:7">
      <c r="B222" s="422"/>
      <c r="C222" s="422"/>
      <c r="D222" t="s">
        <v>14</v>
      </c>
      <c r="E222" s="2">
        <v>56</v>
      </c>
      <c r="G222" s="2">
        <f>+G221+E222-F222</f>
        <v>151</v>
      </c>
    </row>
    <row r="223" spans="1:7">
      <c r="B223" s="422"/>
      <c r="C223" s="422"/>
      <c r="D223" t="s">
        <v>15</v>
      </c>
      <c r="E223" s="2">
        <v>5</v>
      </c>
      <c r="G223" s="2">
        <f>+G222+E223-F223</f>
        <v>156</v>
      </c>
    </row>
    <row r="224" spans="1:7">
      <c r="A224" s="3">
        <v>43551</v>
      </c>
      <c r="B224" s="422">
        <v>17465</v>
      </c>
      <c r="C224" s="422" t="s">
        <v>17</v>
      </c>
      <c r="D224" t="s">
        <v>12</v>
      </c>
      <c r="F224" s="2">
        <v>90.1</v>
      </c>
      <c r="G224" s="2">
        <f>+G223+E224-F224</f>
        <v>65.900000000000006</v>
      </c>
    </row>
    <row r="225" spans="1:7">
      <c r="A225" s="3">
        <v>43551</v>
      </c>
      <c r="B225" s="422">
        <v>17474</v>
      </c>
      <c r="C225" s="422" t="s">
        <v>17</v>
      </c>
      <c r="D225" t="s">
        <v>14</v>
      </c>
      <c r="F225" s="2">
        <v>56</v>
      </c>
      <c r="G225" s="2">
        <f>+G224+E225-F225</f>
        <v>9.9000000000000057</v>
      </c>
    </row>
    <row r="226" spans="1:7">
      <c r="A226" s="3">
        <v>43551</v>
      </c>
      <c r="B226" s="422">
        <v>17474</v>
      </c>
      <c r="C226" s="422" t="s">
        <v>17</v>
      </c>
      <c r="D226" t="s">
        <v>15</v>
      </c>
      <c r="F226" s="2">
        <v>5</v>
      </c>
      <c r="G226" s="2">
        <f>+G225+E226-F226</f>
        <v>4.9000000000000057</v>
      </c>
    </row>
    <row r="227" spans="1:7">
      <c r="A227" s="3">
        <v>43598</v>
      </c>
      <c r="B227" s="422">
        <v>17835</v>
      </c>
      <c r="C227" s="422" t="s">
        <v>17</v>
      </c>
      <c r="D227" t="s">
        <v>13</v>
      </c>
      <c r="F227" s="2">
        <v>4.9000000000000004</v>
      </c>
      <c r="G227" s="2">
        <f>+G226+E227-F227</f>
        <v>0</v>
      </c>
    </row>
    <row r="228" spans="1:7">
      <c r="A228" s="31">
        <v>43555</v>
      </c>
      <c r="B228" s="421" t="s">
        <v>10</v>
      </c>
      <c r="C228" s="421" t="s">
        <v>18</v>
      </c>
      <c r="D228" t="s">
        <v>12</v>
      </c>
      <c r="E228" s="2">
        <v>83.6</v>
      </c>
      <c r="G228" s="2">
        <f>+G227+E228-F228</f>
        <v>83.6</v>
      </c>
    </row>
    <row r="229" spans="1:7">
      <c r="B229" s="422"/>
      <c r="C229" s="422"/>
      <c r="D229" t="s">
        <v>13</v>
      </c>
      <c r="E229" s="2">
        <v>3.9</v>
      </c>
      <c r="G229" s="2">
        <f>+G228+E229-F229</f>
        <v>87.5</v>
      </c>
    </row>
    <row r="230" spans="1:7">
      <c r="B230" s="422"/>
      <c r="C230" s="422"/>
      <c r="D230" t="s">
        <v>14</v>
      </c>
      <c r="E230" s="2">
        <v>60</v>
      </c>
      <c r="G230" s="2">
        <f>+G229+E230-F230</f>
        <v>147.5</v>
      </c>
    </row>
    <row r="231" spans="1:7">
      <c r="B231" s="422"/>
      <c r="C231" s="422"/>
      <c r="D231" t="s">
        <v>15</v>
      </c>
      <c r="E231" s="2">
        <v>5</v>
      </c>
      <c r="G231" s="2">
        <f>+G230+E231-F231</f>
        <v>152.5</v>
      </c>
    </row>
    <row r="232" spans="1:7">
      <c r="A232" s="3">
        <v>43598</v>
      </c>
      <c r="B232" s="422">
        <v>17835</v>
      </c>
      <c r="C232" s="422" t="s">
        <v>18</v>
      </c>
      <c r="D232" t="s">
        <v>12</v>
      </c>
      <c r="F232" s="2">
        <v>83.6</v>
      </c>
      <c r="G232" s="2">
        <f>+G231+E232-F232</f>
        <v>68.900000000000006</v>
      </c>
    </row>
    <row r="233" spans="1:7">
      <c r="A233" s="3">
        <v>43598</v>
      </c>
      <c r="B233" s="422">
        <v>17835</v>
      </c>
      <c r="C233" s="422" t="s">
        <v>18</v>
      </c>
      <c r="D233" t="s">
        <v>13</v>
      </c>
      <c r="F233" s="2">
        <v>3.9</v>
      </c>
      <c r="G233" s="2">
        <f>+G232+E233-F233</f>
        <v>65</v>
      </c>
    </row>
    <row r="234" spans="1:7">
      <c r="A234" s="3">
        <v>43682</v>
      </c>
      <c r="B234" s="422">
        <v>18396</v>
      </c>
      <c r="C234" s="422" t="s">
        <v>18</v>
      </c>
      <c r="D234" t="s">
        <v>14</v>
      </c>
      <c r="F234" s="2">
        <v>60</v>
      </c>
      <c r="G234" s="2">
        <f>+G233+E234-F234</f>
        <v>5</v>
      </c>
    </row>
    <row r="235" spans="1:7">
      <c r="A235" s="3">
        <v>43682</v>
      </c>
      <c r="B235" s="422">
        <v>18396</v>
      </c>
      <c r="C235" s="422" t="s">
        <v>18</v>
      </c>
      <c r="D235" t="s">
        <v>15</v>
      </c>
      <c r="F235" s="2">
        <v>5</v>
      </c>
      <c r="G235" s="2">
        <f>+G234+E235-F235</f>
        <v>0</v>
      </c>
    </row>
    <row r="236" spans="1:7">
      <c r="A236" s="31">
        <v>43585</v>
      </c>
      <c r="B236" s="421" t="s">
        <v>10</v>
      </c>
      <c r="C236" s="421" t="s">
        <v>19</v>
      </c>
      <c r="D236" t="s">
        <v>12</v>
      </c>
      <c r="E236" s="2">
        <v>84.6</v>
      </c>
      <c r="G236" s="2">
        <f>+G235+E236-F236</f>
        <v>84.6</v>
      </c>
    </row>
    <row r="237" spans="1:7">
      <c r="B237" s="422"/>
      <c r="C237" s="422"/>
      <c r="D237" t="s">
        <v>13</v>
      </c>
      <c r="E237" s="2">
        <v>3.6</v>
      </c>
      <c r="G237" s="2">
        <f>+G236+E237-F237</f>
        <v>88.199999999999989</v>
      </c>
    </row>
    <row r="238" spans="1:7">
      <c r="B238" s="422"/>
      <c r="C238" s="422"/>
      <c r="D238" t="s">
        <v>14</v>
      </c>
      <c r="E238" s="2">
        <v>60</v>
      </c>
      <c r="G238" s="2">
        <f>+G237+E238-F238</f>
        <v>148.19999999999999</v>
      </c>
    </row>
    <row r="239" spans="1:7">
      <c r="B239" s="422"/>
      <c r="C239" s="422"/>
      <c r="D239" t="s">
        <v>15</v>
      </c>
      <c r="E239" s="2">
        <v>5</v>
      </c>
      <c r="G239" s="2">
        <f>+G238+E239-F239</f>
        <v>153.19999999999999</v>
      </c>
    </row>
    <row r="240" spans="1:7">
      <c r="A240" s="3">
        <v>43629</v>
      </c>
      <c r="B240" s="422">
        <v>18060</v>
      </c>
      <c r="C240" s="422" t="s">
        <v>19</v>
      </c>
      <c r="D240" t="s">
        <v>12</v>
      </c>
      <c r="F240" s="2">
        <v>84.6</v>
      </c>
      <c r="G240" s="2">
        <f>+G239+E240-F240</f>
        <v>68.599999999999994</v>
      </c>
    </row>
    <row r="241" spans="1:7">
      <c r="A241" s="3">
        <v>43629</v>
      </c>
      <c r="B241" s="422">
        <v>18060</v>
      </c>
      <c r="C241" s="422" t="s">
        <v>19</v>
      </c>
      <c r="D241" t="s">
        <v>13</v>
      </c>
      <c r="F241" s="2">
        <v>3.6</v>
      </c>
      <c r="G241" s="2">
        <f>+G240+E241-F241</f>
        <v>65</v>
      </c>
    </row>
    <row r="242" spans="1:7">
      <c r="A242" s="3">
        <v>43682</v>
      </c>
      <c r="B242" s="422">
        <v>18396</v>
      </c>
      <c r="C242" s="422" t="s">
        <v>19</v>
      </c>
      <c r="D242" t="s">
        <v>14</v>
      </c>
      <c r="F242" s="2">
        <v>60</v>
      </c>
      <c r="G242" s="2">
        <f>+G241+E242-F242</f>
        <v>5</v>
      </c>
    </row>
    <row r="243" spans="1:7">
      <c r="A243" s="3">
        <v>43682</v>
      </c>
      <c r="B243" s="422">
        <v>18396</v>
      </c>
      <c r="C243" s="422" t="s">
        <v>19</v>
      </c>
      <c r="D243" t="s">
        <v>15</v>
      </c>
      <c r="F243" s="2">
        <v>5</v>
      </c>
      <c r="G243" s="2">
        <f>+G242+E243-F243</f>
        <v>0</v>
      </c>
    </row>
    <row r="244" spans="1:7">
      <c r="A244" s="31">
        <v>43616</v>
      </c>
      <c r="B244" s="421" t="s">
        <v>10</v>
      </c>
      <c r="C244" s="421" t="s">
        <v>20</v>
      </c>
      <c r="D244" t="s">
        <v>12</v>
      </c>
      <c r="E244" s="2">
        <v>78</v>
      </c>
      <c r="G244" s="2">
        <f>+G243+E244-F244</f>
        <v>78</v>
      </c>
    </row>
    <row r="245" spans="1:7">
      <c r="B245" s="422"/>
      <c r="C245" s="422"/>
      <c r="D245" t="s">
        <v>13</v>
      </c>
      <c r="E245" s="2">
        <v>4.0999999999999996</v>
      </c>
      <c r="G245" s="2">
        <f>+G244+E245-F245</f>
        <v>82.1</v>
      </c>
    </row>
    <row r="246" spans="1:7">
      <c r="B246" s="422"/>
      <c r="C246" s="422"/>
      <c r="D246" t="s">
        <v>14</v>
      </c>
      <c r="E246" s="2">
        <v>60</v>
      </c>
      <c r="G246" s="2">
        <f>+G245+E246-F246</f>
        <v>142.1</v>
      </c>
    </row>
    <row r="247" spans="1:7">
      <c r="B247" s="422"/>
      <c r="C247" s="422"/>
      <c r="D247" t="s">
        <v>15</v>
      </c>
      <c r="E247" s="2">
        <v>5</v>
      </c>
      <c r="G247" s="2">
        <f>+G246+E247-F247</f>
        <v>147.1</v>
      </c>
    </row>
    <row r="248" spans="1:7">
      <c r="B248" s="422"/>
      <c r="C248" s="422"/>
      <c r="D248" t="s">
        <v>156</v>
      </c>
      <c r="E248" s="2">
        <v>10</v>
      </c>
      <c r="G248" s="2">
        <f>+G247+E248-F248</f>
        <v>157.1</v>
      </c>
    </row>
    <row r="249" spans="1:7">
      <c r="A249" s="3">
        <v>43680</v>
      </c>
      <c r="B249" s="422">
        <v>18383</v>
      </c>
      <c r="C249" s="422" t="s">
        <v>20</v>
      </c>
      <c r="D249" t="s">
        <v>12</v>
      </c>
      <c r="F249" s="2">
        <v>78</v>
      </c>
      <c r="G249" s="2">
        <f>+G248+E249-F249</f>
        <v>79.099999999999994</v>
      </c>
    </row>
    <row r="250" spans="1:7">
      <c r="A250" s="3">
        <v>43680</v>
      </c>
      <c r="B250" s="422">
        <v>18383</v>
      </c>
      <c r="C250" s="422" t="s">
        <v>20</v>
      </c>
      <c r="D250" t="s">
        <v>13</v>
      </c>
      <c r="F250" s="2">
        <v>4.0999999999999996</v>
      </c>
      <c r="G250" s="2">
        <f>+G249+E250-F250</f>
        <v>75</v>
      </c>
    </row>
    <row r="251" spans="1:7">
      <c r="A251" s="3">
        <v>43682</v>
      </c>
      <c r="B251" s="422">
        <v>18396</v>
      </c>
      <c r="C251" s="422" t="s">
        <v>20</v>
      </c>
      <c r="D251" t="s">
        <v>14</v>
      </c>
      <c r="F251" s="2">
        <v>60</v>
      </c>
      <c r="G251" s="2">
        <f>+G250+E251-F251</f>
        <v>15</v>
      </c>
    </row>
    <row r="252" spans="1:7">
      <c r="A252" s="3">
        <v>43682</v>
      </c>
      <c r="B252" s="422">
        <v>18396</v>
      </c>
      <c r="C252" s="422" t="s">
        <v>20</v>
      </c>
      <c r="D252" t="s">
        <v>15</v>
      </c>
      <c r="F252" s="2">
        <v>5</v>
      </c>
      <c r="G252" s="2">
        <f>+G251+E252-F252</f>
        <v>10</v>
      </c>
    </row>
    <row r="253" spans="1:7">
      <c r="A253" s="3">
        <v>43682</v>
      </c>
      <c r="B253" s="422">
        <v>18449</v>
      </c>
      <c r="C253" s="422" t="s">
        <v>20</v>
      </c>
      <c r="D253" t="s">
        <v>156</v>
      </c>
      <c r="F253" s="2">
        <v>10</v>
      </c>
      <c r="G253" s="2">
        <f>+G252+E253-F253</f>
        <v>0</v>
      </c>
    </row>
    <row r="254" spans="1:7">
      <c r="A254" s="31">
        <v>43646</v>
      </c>
      <c r="B254" s="421" t="s">
        <v>10</v>
      </c>
      <c r="C254" s="421" t="s">
        <v>21</v>
      </c>
      <c r="D254" t="s">
        <v>12</v>
      </c>
      <c r="E254" s="2">
        <v>54.8</v>
      </c>
      <c r="G254" s="2">
        <f>+G253+E254-F254</f>
        <v>54.8</v>
      </c>
    </row>
    <row r="255" spans="1:7">
      <c r="B255" s="422"/>
      <c r="C255" s="422"/>
      <c r="D255" t="s">
        <v>13</v>
      </c>
      <c r="E255" s="2">
        <v>4</v>
      </c>
      <c r="G255" s="2">
        <f>+G254+E255-F255</f>
        <v>58.8</v>
      </c>
    </row>
    <row r="256" spans="1:7">
      <c r="B256" s="422"/>
      <c r="C256" s="422"/>
      <c r="D256" t="s">
        <v>14</v>
      </c>
      <c r="E256" s="2">
        <v>60</v>
      </c>
      <c r="G256" s="2">
        <f>+G255+E256-F256</f>
        <v>118.8</v>
      </c>
    </row>
    <row r="257" spans="1:7">
      <c r="B257" s="422"/>
      <c r="C257" s="422"/>
      <c r="D257" t="s">
        <v>15</v>
      </c>
      <c r="E257" s="2">
        <v>5</v>
      </c>
      <c r="G257" s="2">
        <f>+G256+E257-F257</f>
        <v>123.8</v>
      </c>
    </row>
    <row r="258" spans="1:7">
      <c r="A258" s="3">
        <v>43680</v>
      </c>
      <c r="B258" s="422">
        <v>18383</v>
      </c>
      <c r="C258" s="422" t="s">
        <v>21</v>
      </c>
      <c r="D258" t="s">
        <v>12</v>
      </c>
      <c r="F258" s="2">
        <v>54.8</v>
      </c>
      <c r="G258" s="2">
        <f>+G257+E258-F258</f>
        <v>69</v>
      </c>
    </row>
    <row r="259" spans="1:7">
      <c r="A259" s="3">
        <v>43680</v>
      </c>
      <c r="B259" s="422">
        <v>18383</v>
      </c>
      <c r="C259" s="422" t="s">
        <v>21</v>
      </c>
      <c r="D259" t="s">
        <v>13</v>
      </c>
      <c r="F259" s="2">
        <v>4</v>
      </c>
      <c r="G259" s="2">
        <f>+G258+E259-F259</f>
        <v>65</v>
      </c>
    </row>
    <row r="260" spans="1:7">
      <c r="A260" s="3">
        <v>43682</v>
      </c>
      <c r="B260" s="422">
        <v>18396</v>
      </c>
      <c r="C260" s="422" t="s">
        <v>21</v>
      </c>
      <c r="D260" t="s">
        <v>14</v>
      </c>
      <c r="F260" s="2">
        <v>60</v>
      </c>
      <c r="G260" s="2">
        <f>+G259+E260-F260</f>
        <v>5</v>
      </c>
    </row>
    <row r="261" spans="1:7">
      <c r="A261" s="3">
        <v>43682</v>
      </c>
      <c r="B261" s="422">
        <v>18396</v>
      </c>
      <c r="C261" s="422" t="s">
        <v>21</v>
      </c>
      <c r="D261" t="s">
        <v>15</v>
      </c>
      <c r="F261" s="2">
        <v>5</v>
      </c>
      <c r="G261" s="2">
        <f>+G260+E261-F261</f>
        <v>0</v>
      </c>
    </row>
    <row r="262" spans="1:7">
      <c r="A262" s="31">
        <v>43677</v>
      </c>
      <c r="B262" s="421" t="s">
        <v>10</v>
      </c>
      <c r="C262" s="421" t="s">
        <v>22</v>
      </c>
      <c r="D262" t="s">
        <v>12</v>
      </c>
      <c r="E262" s="2">
        <v>54.9</v>
      </c>
      <c r="G262" s="2">
        <f>+G261+E262-F262</f>
        <v>54.9</v>
      </c>
    </row>
    <row r="263" spans="1:7">
      <c r="B263" s="422"/>
      <c r="C263" s="422"/>
      <c r="D263" t="s">
        <v>13</v>
      </c>
      <c r="E263" s="2">
        <v>3.8</v>
      </c>
      <c r="G263" s="2">
        <f>+G262+E263-F263</f>
        <v>58.699999999999996</v>
      </c>
    </row>
    <row r="264" spans="1:7">
      <c r="B264" s="422"/>
      <c r="C264" s="422"/>
      <c r="D264" t="s">
        <v>14</v>
      </c>
      <c r="E264" s="2">
        <v>60</v>
      </c>
      <c r="G264" s="2">
        <f>+G263+E264-F264</f>
        <v>118.69999999999999</v>
      </c>
    </row>
    <row r="265" spans="1:7">
      <c r="B265" s="422"/>
      <c r="C265" s="422"/>
      <c r="D265" t="s">
        <v>15</v>
      </c>
      <c r="E265" s="2">
        <v>5</v>
      </c>
      <c r="G265" s="2">
        <f>+G264+E265-F265</f>
        <v>123.69999999999999</v>
      </c>
    </row>
    <row r="266" spans="1:7">
      <c r="A266" s="3">
        <v>43682</v>
      </c>
      <c r="B266" s="422">
        <v>18397</v>
      </c>
      <c r="C266" s="422" t="s">
        <v>22</v>
      </c>
      <c r="D266" t="s">
        <v>14</v>
      </c>
      <c r="F266" s="2">
        <v>60</v>
      </c>
      <c r="G266" s="2">
        <f>+G265+E266-F266</f>
        <v>63.699999999999989</v>
      </c>
    </row>
    <row r="267" spans="1:7">
      <c r="A267" s="3">
        <v>43682</v>
      </c>
      <c r="B267" s="422">
        <v>18397</v>
      </c>
      <c r="C267" s="422" t="s">
        <v>22</v>
      </c>
      <c r="D267" t="s">
        <v>15</v>
      </c>
      <c r="F267" s="2">
        <v>5</v>
      </c>
      <c r="G267" s="2">
        <f>+G266+E267-F267</f>
        <v>58.699999999999989</v>
      </c>
    </row>
    <row r="268" spans="1:7">
      <c r="A268" s="3">
        <v>43754</v>
      </c>
      <c r="B268" s="422">
        <v>18886</v>
      </c>
      <c r="C268" s="422" t="s">
        <v>22</v>
      </c>
      <c r="D268" t="s">
        <v>12</v>
      </c>
      <c r="F268" s="2">
        <v>54.9</v>
      </c>
      <c r="G268" s="2">
        <f>+G267+E268-F268</f>
        <v>3.7999999999999901</v>
      </c>
    </row>
    <row r="269" spans="1:7">
      <c r="A269" s="3">
        <v>43754</v>
      </c>
      <c r="B269" s="422">
        <v>18886</v>
      </c>
      <c r="C269" s="422" t="s">
        <v>22</v>
      </c>
      <c r="D269" t="s">
        <v>13</v>
      </c>
      <c r="F269" s="2">
        <v>3.8</v>
      </c>
      <c r="G269" s="2">
        <f>+G268+E269-F269</f>
        <v>-9.7699626167013776E-15</v>
      </c>
    </row>
    <row r="270" spans="1:7">
      <c r="A270" s="31">
        <v>43708</v>
      </c>
      <c r="B270" s="421" t="s">
        <v>10</v>
      </c>
      <c r="C270" s="421" t="s">
        <v>23</v>
      </c>
      <c r="D270" t="s">
        <v>12</v>
      </c>
      <c r="E270" s="2">
        <v>53.3</v>
      </c>
      <c r="G270" s="2">
        <f>+G269+E270-F270</f>
        <v>53.29999999999999</v>
      </c>
    </row>
    <row r="271" spans="1:7">
      <c r="B271" s="422"/>
      <c r="C271" s="422"/>
      <c r="D271" t="s">
        <v>13</v>
      </c>
      <c r="E271" s="2">
        <v>3.7</v>
      </c>
      <c r="G271" s="2">
        <f>+G270+E271-F271</f>
        <v>56.999999999999993</v>
      </c>
    </row>
    <row r="272" spans="1:7">
      <c r="B272" s="422"/>
      <c r="C272" s="422"/>
      <c r="D272" t="s">
        <v>14</v>
      </c>
      <c r="E272" s="2">
        <v>60</v>
      </c>
      <c r="G272" s="2">
        <f>+G271+E272-F272</f>
        <v>117</v>
      </c>
    </row>
    <row r="273" spans="1:7">
      <c r="B273" s="422"/>
      <c r="C273" s="422"/>
      <c r="D273" t="s">
        <v>15</v>
      </c>
      <c r="E273" s="2">
        <v>5</v>
      </c>
      <c r="G273" s="2">
        <f>+G272+E273-F273</f>
        <v>122</v>
      </c>
    </row>
    <row r="274" spans="1:7">
      <c r="B274" s="422"/>
      <c r="C274" s="422"/>
      <c r="D274" t="s">
        <v>30</v>
      </c>
      <c r="E274" s="2">
        <v>10</v>
      </c>
      <c r="G274" s="2">
        <f>+G273+E274-F274</f>
        <v>132</v>
      </c>
    </row>
    <row r="275" spans="1:7">
      <c r="A275" s="3">
        <v>43754</v>
      </c>
      <c r="B275" s="422">
        <v>18886</v>
      </c>
      <c r="C275" s="422" t="s">
        <v>23</v>
      </c>
      <c r="D275" t="s">
        <v>12</v>
      </c>
      <c r="F275" s="2">
        <v>53.3</v>
      </c>
      <c r="G275" s="2">
        <f>+G274+E275-F275</f>
        <v>78.7</v>
      </c>
    </row>
    <row r="276" spans="1:7">
      <c r="A276" s="3">
        <v>43754</v>
      </c>
      <c r="B276" s="422">
        <v>18886</v>
      </c>
      <c r="C276" s="422" t="s">
        <v>23</v>
      </c>
      <c r="D276" t="s">
        <v>13</v>
      </c>
      <c r="F276" s="2">
        <v>3.7</v>
      </c>
      <c r="G276" s="2">
        <f>+G275+E276-F276</f>
        <v>75</v>
      </c>
    </row>
    <row r="277" spans="1:7">
      <c r="A277" s="3">
        <v>43766</v>
      </c>
      <c r="B277" s="422">
        <v>19091</v>
      </c>
      <c r="C277" s="422" t="s">
        <v>23</v>
      </c>
      <c r="D277" t="s">
        <v>14</v>
      </c>
      <c r="F277" s="2">
        <v>60</v>
      </c>
      <c r="G277" s="2">
        <f>+G276+E277-F277</f>
        <v>15</v>
      </c>
    </row>
    <row r="278" spans="1:7">
      <c r="A278" s="3">
        <v>43766</v>
      </c>
      <c r="B278" s="422">
        <v>19091</v>
      </c>
      <c r="C278" s="422" t="s">
        <v>23</v>
      </c>
      <c r="D278" t="s">
        <v>29</v>
      </c>
      <c r="F278" s="2">
        <v>5</v>
      </c>
      <c r="G278" s="2">
        <f>+G277+E278-F278</f>
        <v>10</v>
      </c>
    </row>
    <row r="279" spans="1:7">
      <c r="A279" s="3">
        <v>43766</v>
      </c>
      <c r="B279" s="422">
        <v>19091</v>
      </c>
      <c r="C279" s="422" t="s">
        <v>23</v>
      </c>
      <c r="D279" t="s">
        <v>30</v>
      </c>
      <c r="F279" s="2">
        <v>10</v>
      </c>
      <c r="G279" s="2">
        <f>+G278+E279-F279</f>
        <v>0</v>
      </c>
    </row>
    <row r="280" spans="1:7">
      <c r="A280" s="31">
        <v>43738</v>
      </c>
      <c r="B280" s="421" t="s">
        <v>10</v>
      </c>
      <c r="C280" s="421" t="s">
        <v>24</v>
      </c>
      <c r="D280" t="s">
        <v>12</v>
      </c>
      <c r="E280" s="2">
        <v>53.6</v>
      </c>
      <c r="G280" s="2">
        <f>+G279+E280-F280</f>
        <v>53.6</v>
      </c>
    </row>
    <row r="281" spans="1:7">
      <c r="B281" s="422"/>
      <c r="C281" s="422"/>
      <c r="D281" t="s">
        <v>13</v>
      </c>
      <c r="E281" s="2">
        <v>3.7</v>
      </c>
      <c r="G281" s="2">
        <f>+G280+E281-F281</f>
        <v>57.300000000000004</v>
      </c>
    </row>
    <row r="282" spans="1:7">
      <c r="B282" s="422"/>
      <c r="C282" s="422"/>
      <c r="D282" t="s">
        <v>14</v>
      </c>
      <c r="E282" s="2">
        <v>60</v>
      </c>
      <c r="G282" s="2">
        <f>+G281+E282-F282</f>
        <v>117.30000000000001</v>
      </c>
    </row>
    <row r="283" spans="1:7">
      <c r="B283" s="422"/>
      <c r="C283" s="422"/>
      <c r="D283" t="s">
        <v>15</v>
      </c>
      <c r="E283" s="2">
        <v>5</v>
      </c>
      <c r="G283" s="2">
        <f>+G282+E283-F283</f>
        <v>122.30000000000001</v>
      </c>
    </row>
    <row r="284" spans="1:7">
      <c r="A284" s="3">
        <v>43766</v>
      </c>
      <c r="B284" s="422">
        <v>19070</v>
      </c>
      <c r="C284" s="422" t="s">
        <v>24</v>
      </c>
      <c r="D284" t="s">
        <v>12</v>
      </c>
      <c r="F284" s="2">
        <v>53.6</v>
      </c>
      <c r="G284" s="2">
        <f>+G283+E284-F284</f>
        <v>68.700000000000017</v>
      </c>
    </row>
    <row r="285" spans="1:7">
      <c r="A285" s="3">
        <v>43766</v>
      </c>
      <c r="B285" s="422">
        <v>19070</v>
      </c>
      <c r="C285" s="422" t="s">
        <v>24</v>
      </c>
      <c r="D285" t="s">
        <v>13</v>
      </c>
      <c r="F285" s="2">
        <v>3.7</v>
      </c>
      <c r="G285" s="2">
        <f>+G284+E285-F285</f>
        <v>65.000000000000014</v>
      </c>
    </row>
    <row r="286" spans="1:7">
      <c r="A286" s="3">
        <v>43766</v>
      </c>
      <c r="B286" s="422">
        <v>19091</v>
      </c>
      <c r="C286" s="422" t="s">
        <v>24</v>
      </c>
      <c r="D286" t="s">
        <v>14</v>
      </c>
      <c r="F286" s="2">
        <v>60</v>
      </c>
      <c r="G286" s="2">
        <f>+G285+E286-F286</f>
        <v>5.0000000000000142</v>
      </c>
    </row>
    <row r="287" spans="1:7">
      <c r="A287" s="3">
        <v>43766</v>
      </c>
      <c r="B287" s="422">
        <v>19091</v>
      </c>
      <c r="C287" s="422" t="s">
        <v>24</v>
      </c>
      <c r="D287" t="s">
        <v>29</v>
      </c>
      <c r="F287" s="2">
        <v>5</v>
      </c>
      <c r="G287" s="2">
        <f>+G286+E287-F287</f>
        <v>1.4210854715202004E-14</v>
      </c>
    </row>
    <row r="288" spans="1:7">
      <c r="A288" s="31">
        <v>43769</v>
      </c>
      <c r="B288" s="421" t="s">
        <v>10</v>
      </c>
      <c r="C288" s="421" t="s">
        <v>25</v>
      </c>
      <c r="D288" t="s">
        <v>12</v>
      </c>
      <c r="E288" s="2">
        <v>53.9</v>
      </c>
      <c r="G288" s="2">
        <f>+G287+E288-F288</f>
        <v>53.900000000000013</v>
      </c>
    </row>
    <row r="289" spans="1:7">
      <c r="B289" s="422"/>
      <c r="C289" s="422"/>
      <c r="D289" t="s">
        <v>13</v>
      </c>
      <c r="E289" s="2">
        <v>3.6</v>
      </c>
      <c r="G289" s="2">
        <f>+G288+E289-F289</f>
        <v>57.500000000000014</v>
      </c>
    </row>
    <row r="290" spans="1:7">
      <c r="B290" s="422"/>
      <c r="C290" s="422"/>
      <c r="D290" t="s">
        <v>14</v>
      </c>
      <c r="E290" s="2">
        <v>60</v>
      </c>
      <c r="G290" s="2">
        <f>+G289+E290-F290</f>
        <v>117.50000000000001</v>
      </c>
    </row>
    <row r="291" spans="1:7">
      <c r="B291" s="422"/>
      <c r="C291" s="422"/>
      <c r="D291" t="s">
        <v>15</v>
      </c>
      <c r="E291" s="2">
        <v>5</v>
      </c>
      <c r="G291" s="2">
        <f>+G290+E291-F291</f>
        <v>122.50000000000001</v>
      </c>
    </row>
    <row r="292" spans="1:7">
      <c r="A292" s="3">
        <v>43851</v>
      </c>
      <c r="B292" s="422">
        <v>19539</v>
      </c>
      <c r="C292" s="422" t="s">
        <v>25</v>
      </c>
      <c r="D292" t="s">
        <v>12</v>
      </c>
      <c r="F292" s="2">
        <v>53.9</v>
      </c>
      <c r="G292" s="2">
        <f>+G291+E292-F292</f>
        <v>68.600000000000023</v>
      </c>
    </row>
    <row r="293" spans="1:7">
      <c r="A293" s="3">
        <v>43851</v>
      </c>
      <c r="B293" s="422">
        <v>19539</v>
      </c>
      <c r="C293" s="422" t="s">
        <v>25</v>
      </c>
      <c r="D293" t="s">
        <v>13</v>
      </c>
      <c r="F293" s="2">
        <v>3.6</v>
      </c>
      <c r="G293" s="2">
        <f>+G292+E293-F293</f>
        <v>65.000000000000028</v>
      </c>
    </row>
    <row r="294" spans="1:7">
      <c r="A294" s="3">
        <v>43857</v>
      </c>
      <c r="B294" s="422">
        <v>19716</v>
      </c>
      <c r="C294" s="422" t="s">
        <v>25</v>
      </c>
      <c r="D294" t="s">
        <v>14</v>
      </c>
      <c r="F294" s="2">
        <v>60</v>
      </c>
      <c r="G294" s="2">
        <f>+G293+E294-F294</f>
        <v>5.0000000000000284</v>
      </c>
    </row>
    <row r="295" spans="1:7">
      <c r="A295" s="3">
        <v>43857</v>
      </c>
      <c r="B295" s="422">
        <v>19716</v>
      </c>
      <c r="C295" s="422" t="s">
        <v>25</v>
      </c>
      <c r="D295" t="s">
        <v>15</v>
      </c>
      <c r="F295" s="2">
        <v>5</v>
      </c>
      <c r="G295" s="2">
        <f>+G294+E295-F295</f>
        <v>2.8421709430404007E-14</v>
      </c>
    </row>
    <row r="296" spans="1:7">
      <c r="A296" s="31">
        <v>43799</v>
      </c>
      <c r="B296" s="421" t="s">
        <v>10</v>
      </c>
      <c r="C296" s="421" t="s">
        <v>26</v>
      </c>
      <c r="D296" t="s">
        <v>12</v>
      </c>
      <c r="E296" s="2">
        <v>60.4</v>
      </c>
      <c r="G296" s="2">
        <f>+G295+E296-F296</f>
        <v>60.400000000000027</v>
      </c>
    </row>
    <row r="297" spans="1:7">
      <c r="B297" s="422"/>
      <c r="C297" s="422"/>
      <c r="D297" t="s">
        <v>13</v>
      </c>
      <c r="E297" s="2">
        <v>3.7</v>
      </c>
      <c r="G297" s="2">
        <f>+G296+E297-F297</f>
        <v>64.100000000000023</v>
      </c>
    </row>
    <row r="298" spans="1:7">
      <c r="B298" s="422"/>
      <c r="C298" s="422"/>
      <c r="D298" t="s">
        <v>14</v>
      </c>
      <c r="E298" s="2">
        <v>60</v>
      </c>
      <c r="G298" s="2">
        <f>+G297+E298-F298</f>
        <v>124.10000000000002</v>
      </c>
    </row>
    <row r="299" spans="1:7">
      <c r="B299" s="422"/>
      <c r="C299" s="422"/>
      <c r="D299" t="s">
        <v>15</v>
      </c>
      <c r="E299" s="2">
        <v>5</v>
      </c>
      <c r="G299" s="2">
        <f>+G298+E299-F299</f>
        <v>129.10000000000002</v>
      </c>
    </row>
    <row r="300" spans="1:7">
      <c r="A300" s="3">
        <v>43851</v>
      </c>
      <c r="B300" s="422">
        <v>19539</v>
      </c>
      <c r="C300" s="422" t="s">
        <v>26</v>
      </c>
      <c r="D300" t="s">
        <v>12</v>
      </c>
      <c r="F300" s="2">
        <v>60.4</v>
      </c>
      <c r="G300" s="2">
        <f>+G299+E300-F300</f>
        <v>68.700000000000017</v>
      </c>
    </row>
    <row r="301" spans="1:7">
      <c r="A301" s="3">
        <v>43851</v>
      </c>
      <c r="B301" s="422">
        <v>19539</v>
      </c>
      <c r="C301" s="422" t="s">
        <v>26</v>
      </c>
      <c r="D301" t="s">
        <v>13</v>
      </c>
      <c r="F301" s="2">
        <v>3.7</v>
      </c>
      <c r="G301" s="2">
        <f>+G300+E301-F301</f>
        <v>65.000000000000014</v>
      </c>
    </row>
    <row r="302" spans="1:7">
      <c r="A302" s="3">
        <v>43857</v>
      </c>
      <c r="B302" s="422">
        <v>19716</v>
      </c>
      <c r="C302" s="422" t="s">
        <v>26</v>
      </c>
      <c r="D302" t="s">
        <v>14</v>
      </c>
      <c r="F302" s="2">
        <v>60</v>
      </c>
      <c r="G302" s="2">
        <f>+G301+E302-F302</f>
        <v>5.0000000000000142</v>
      </c>
    </row>
    <row r="303" spans="1:7">
      <c r="A303" s="3">
        <v>43857</v>
      </c>
      <c r="B303" s="422">
        <v>19716</v>
      </c>
      <c r="C303" s="422" t="s">
        <v>26</v>
      </c>
      <c r="D303" t="s">
        <v>15</v>
      </c>
      <c r="F303" s="2">
        <v>5</v>
      </c>
      <c r="G303" s="2">
        <f>+G302+E303-F303</f>
        <v>1.4210854715202004E-14</v>
      </c>
    </row>
    <row r="304" spans="1:7">
      <c r="A304" s="31">
        <v>43830</v>
      </c>
      <c r="B304" s="421" t="s">
        <v>10</v>
      </c>
      <c r="C304" s="421" t="s">
        <v>27</v>
      </c>
      <c r="D304" t="s">
        <v>12</v>
      </c>
      <c r="E304" s="2">
        <v>63</v>
      </c>
      <c r="G304" s="2">
        <f>+G303+E304-F304</f>
        <v>63.000000000000014</v>
      </c>
    </row>
    <row r="305" spans="1:7">
      <c r="B305" s="422"/>
      <c r="C305" s="422"/>
      <c r="D305" t="s">
        <v>13</v>
      </c>
      <c r="E305" s="2">
        <v>3.8</v>
      </c>
      <c r="G305" s="2">
        <f>+G304+E305-F305</f>
        <v>66.800000000000011</v>
      </c>
    </row>
    <row r="306" spans="1:7">
      <c r="B306" s="422"/>
      <c r="C306" s="422"/>
      <c r="D306" t="s">
        <v>14</v>
      </c>
      <c r="E306" s="2">
        <v>60</v>
      </c>
      <c r="G306" s="2">
        <f>+G305+E306-F306</f>
        <v>126.80000000000001</v>
      </c>
    </row>
    <row r="307" spans="1:7">
      <c r="B307" s="422"/>
      <c r="C307" s="422"/>
      <c r="D307" t="s">
        <v>15</v>
      </c>
      <c r="E307" s="2">
        <v>5</v>
      </c>
      <c r="G307" s="2">
        <f>+G306+E307-F307</f>
        <v>131.80000000000001</v>
      </c>
    </row>
    <row r="308" spans="1:7">
      <c r="A308" s="3">
        <v>43854</v>
      </c>
      <c r="B308" s="422">
        <v>19646</v>
      </c>
      <c r="C308" s="422" t="s">
        <v>27</v>
      </c>
      <c r="D308" t="s">
        <v>12</v>
      </c>
      <c r="F308" s="2">
        <v>63</v>
      </c>
      <c r="G308" s="2">
        <f>+G307+E308-F308</f>
        <v>68.800000000000011</v>
      </c>
    </row>
    <row r="309" spans="1:7">
      <c r="A309" s="3">
        <v>43854</v>
      </c>
      <c r="B309" s="422">
        <v>19646</v>
      </c>
      <c r="C309" s="422" t="s">
        <v>27</v>
      </c>
      <c r="D309" t="s">
        <v>13</v>
      </c>
      <c r="F309" s="2">
        <v>3.8</v>
      </c>
      <c r="G309" s="2">
        <f>+G308+E309-F309</f>
        <v>65.000000000000014</v>
      </c>
    </row>
    <row r="310" spans="1:7">
      <c r="A310" s="3">
        <v>43857</v>
      </c>
      <c r="B310" s="422">
        <v>19716</v>
      </c>
      <c r="C310" s="422" t="s">
        <v>27</v>
      </c>
      <c r="D310" t="s">
        <v>14</v>
      </c>
      <c r="F310" s="2">
        <v>60</v>
      </c>
      <c r="G310" s="2">
        <f>+G309+E310-F310</f>
        <v>5.0000000000000142</v>
      </c>
    </row>
    <row r="311" spans="1:7">
      <c r="A311" s="3">
        <v>43857</v>
      </c>
      <c r="B311" s="422">
        <v>19716</v>
      </c>
      <c r="C311" s="422" t="s">
        <v>27</v>
      </c>
      <c r="D311" t="s">
        <v>15</v>
      </c>
      <c r="F311" s="2">
        <v>5</v>
      </c>
      <c r="G311" s="2">
        <f>+G310+E311-F311</f>
        <v>1.4210854715202004E-14</v>
      </c>
    </row>
    <row r="312" spans="1:7">
      <c r="A312" s="31">
        <v>43861</v>
      </c>
      <c r="B312" s="421" t="s">
        <v>10</v>
      </c>
      <c r="C312" s="421" t="s">
        <v>11</v>
      </c>
      <c r="D312" t="s">
        <v>12</v>
      </c>
      <c r="E312" s="2">
        <v>66.7</v>
      </c>
      <c r="G312" s="2">
        <f>+G311+E312-F312</f>
        <v>66.700000000000017</v>
      </c>
    </row>
    <row r="313" spans="1:7">
      <c r="B313" s="422"/>
      <c r="C313" s="422"/>
      <c r="D313" t="s">
        <v>13</v>
      </c>
      <c r="E313" s="2">
        <v>3.6</v>
      </c>
      <c r="G313" s="2">
        <f>+G312+E313-F313</f>
        <v>70.300000000000011</v>
      </c>
    </row>
    <row r="314" spans="1:7">
      <c r="B314" s="422"/>
      <c r="C314" s="422"/>
      <c r="D314" t="s">
        <v>14</v>
      </c>
      <c r="E314" s="2">
        <v>60</v>
      </c>
      <c r="G314" s="2">
        <f>+G313+E314-F314</f>
        <v>130.30000000000001</v>
      </c>
    </row>
    <row r="315" spans="1:7">
      <c r="B315" s="422"/>
      <c r="C315" s="422"/>
      <c r="D315" t="s">
        <v>15</v>
      </c>
      <c r="E315" s="2">
        <v>5</v>
      </c>
      <c r="G315" s="2">
        <f>+G314+E315-F315</f>
        <v>135.30000000000001</v>
      </c>
    </row>
    <row r="316" spans="1:7">
      <c r="A316" s="3">
        <v>44020</v>
      </c>
      <c r="B316" s="422">
        <v>20054</v>
      </c>
      <c r="C316" s="422" t="s">
        <v>11</v>
      </c>
      <c r="D316" t="s">
        <v>12</v>
      </c>
      <c r="F316" s="2">
        <v>66.7</v>
      </c>
      <c r="G316" s="2">
        <f>+G315+E316-F316</f>
        <v>68.600000000000009</v>
      </c>
    </row>
    <row r="317" spans="1:7">
      <c r="A317" s="3">
        <v>44020</v>
      </c>
      <c r="B317" s="422">
        <v>20054</v>
      </c>
      <c r="C317" s="422" t="s">
        <v>11</v>
      </c>
      <c r="D317" t="s">
        <v>13</v>
      </c>
      <c r="F317" s="2">
        <v>3.6</v>
      </c>
      <c r="G317" s="2">
        <f>+G316+E317-F317</f>
        <v>65.000000000000014</v>
      </c>
    </row>
    <row r="318" spans="1:7">
      <c r="A318" s="3">
        <v>44111</v>
      </c>
      <c r="B318" s="422">
        <v>20427</v>
      </c>
      <c r="C318" s="422" t="s">
        <v>11</v>
      </c>
      <c r="D318" t="s">
        <v>14</v>
      </c>
      <c r="F318" s="2">
        <v>60</v>
      </c>
      <c r="G318" s="2">
        <f>+G317+E318-F318</f>
        <v>5.0000000000000142</v>
      </c>
    </row>
    <row r="319" spans="1:7">
      <c r="A319" s="3">
        <v>44111</v>
      </c>
      <c r="B319" s="422">
        <v>20427</v>
      </c>
      <c r="C319" s="422" t="s">
        <v>11</v>
      </c>
      <c r="D319" t="s">
        <v>15</v>
      </c>
      <c r="F319" s="2">
        <v>5</v>
      </c>
      <c r="G319" s="2">
        <f>+G318+E319-F319</f>
        <v>1.4210854715202004E-14</v>
      </c>
    </row>
    <row r="320" spans="1:7">
      <c r="A320" s="31">
        <v>43890</v>
      </c>
      <c r="B320" s="421" t="s">
        <v>10</v>
      </c>
      <c r="C320" s="421" t="s">
        <v>17</v>
      </c>
      <c r="D320" t="s">
        <v>12</v>
      </c>
      <c r="E320" s="2">
        <v>69.3</v>
      </c>
      <c r="G320" s="2">
        <f>+G319+E320-F320</f>
        <v>69.300000000000011</v>
      </c>
    </row>
    <row r="321" spans="1:7">
      <c r="B321" s="422"/>
      <c r="C321" s="422"/>
      <c r="D321" t="s">
        <v>13</v>
      </c>
      <c r="E321" s="2">
        <v>3.8</v>
      </c>
      <c r="G321" s="2">
        <f>+G320+E321-F321</f>
        <v>73.100000000000009</v>
      </c>
    </row>
    <row r="322" spans="1:7">
      <c r="B322" s="422"/>
      <c r="C322" s="422"/>
      <c r="D322" t="s">
        <v>14</v>
      </c>
      <c r="E322" s="2">
        <v>58</v>
      </c>
      <c r="G322" s="2">
        <f>+G321+E322-F322</f>
        <v>131.10000000000002</v>
      </c>
    </row>
    <row r="323" spans="1:7">
      <c r="B323" s="422"/>
      <c r="C323" s="422"/>
      <c r="D323" t="s">
        <v>29</v>
      </c>
      <c r="E323" s="2">
        <v>5</v>
      </c>
      <c r="G323" s="2">
        <f>+G322+E323-F323</f>
        <v>136.10000000000002</v>
      </c>
    </row>
    <row r="324" spans="1:7">
      <c r="A324" s="3">
        <v>44020</v>
      </c>
      <c r="B324" s="422">
        <v>20054</v>
      </c>
      <c r="C324" s="422" t="s">
        <v>17</v>
      </c>
      <c r="D324" t="s">
        <v>12</v>
      </c>
      <c r="F324" s="2">
        <v>69.3</v>
      </c>
      <c r="G324" s="2">
        <f>+G323+E324-F324</f>
        <v>66.800000000000026</v>
      </c>
    </row>
    <row r="325" spans="1:7">
      <c r="A325" s="3">
        <v>44020</v>
      </c>
      <c r="B325" s="422">
        <v>20054</v>
      </c>
      <c r="C325" s="422" t="s">
        <v>17</v>
      </c>
      <c r="D325" t="s">
        <v>13</v>
      </c>
      <c r="F325" s="2">
        <v>3.8</v>
      </c>
      <c r="G325" s="2">
        <f>+G324+E325-F325</f>
        <v>63.000000000000028</v>
      </c>
    </row>
    <row r="326" spans="1:7">
      <c r="A326" s="3">
        <v>44111</v>
      </c>
      <c r="B326" s="422">
        <v>20427</v>
      </c>
      <c r="C326" s="422" t="s">
        <v>17</v>
      </c>
      <c r="D326" t="s">
        <v>14</v>
      </c>
      <c r="F326" s="2">
        <v>58</v>
      </c>
      <c r="G326" s="2">
        <f>+G325+E326-F326</f>
        <v>5.0000000000000284</v>
      </c>
    </row>
    <row r="327" spans="1:7">
      <c r="A327" s="3">
        <v>44111</v>
      </c>
      <c r="B327" s="422">
        <v>20427</v>
      </c>
      <c r="C327" s="422" t="s">
        <v>17</v>
      </c>
      <c r="D327" t="s">
        <v>15</v>
      </c>
      <c r="F327" s="2">
        <v>5</v>
      </c>
      <c r="G327" s="2">
        <f>+G326+E327-F327</f>
        <v>2.8421709430404007E-14</v>
      </c>
    </row>
    <row r="328" spans="1:7">
      <c r="A328" s="31">
        <v>43921</v>
      </c>
      <c r="B328" s="421" t="s">
        <v>10</v>
      </c>
      <c r="C328" s="421" t="s">
        <v>18</v>
      </c>
      <c r="D328" t="s">
        <v>12</v>
      </c>
      <c r="E328" s="2">
        <v>54.5</v>
      </c>
      <c r="G328" s="2">
        <f>+G327+E328-F328</f>
        <v>54.500000000000028</v>
      </c>
    </row>
    <row r="329" spans="1:7">
      <c r="B329" s="422"/>
      <c r="C329" s="422"/>
      <c r="D329" t="s">
        <v>13</v>
      </c>
      <c r="E329" s="2">
        <v>3.9</v>
      </c>
      <c r="G329" s="2">
        <f>+G328+E329-F329</f>
        <v>58.400000000000027</v>
      </c>
    </row>
    <row r="330" spans="1:7">
      <c r="B330" s="422"/>
      <c r="C330" s="422"/>
      <c r="D330" t="s">
        <v>14</v>
      </c>
      <c r="E330" s="2">
        <v>60</v>
      </c>
      <c r="G330" s="2">
        <f>+G329+E330-F330</f>
        <v>118.40000000000003</v>
      </c>
    </row>
    <row r="331" spans="1:7">
      <c r="B331" s="422"/>
      <c r="C331" s="422"/>
      <c r="D331" t="s">
        <v>29</v>
      </c>
      <c r="E331" s="2">
        <v>5</v>
      </c>
      <c r="G331" s="2">
        <f>+G330+E331-F331</f>
        <v>123.40000000000003</v>
      </c>
    </row>
    <row r="332" spans="1:7">
      <c r="A332" s="3">
        <v>44111</v>
      </c>
      <c r="B332" s="422">
        <v>20427</v>
      </c>
      <c r="C332" s="422" t="s">
        <v>18</v>
      </c>
      <c r="D332" t="s">
        <v>14</v>
      </c>
      <c r="F332" s="2">
        <v>60</v>
      </c>
      <c r="G332" s="2">
        <f>+G331+E332-F332</f>
        <v>63.400000000000034</v>
      </c>
    </row>
    <row r="333" spans="1:7">
      <c r="A333" s="3">
        <v>44111</v>
      </c>
      <c r="B333" s="422">
        <v>20427</v>
      </c>
      <c r="C333" s="422" t="s">
        <v>18</v>
      </c>
      <c r="D333" t="s">
        <v>15</v>
      </c>
      <c r="F333" s="2">
        <v>5</v>
      </c>
      <c r="G333" s="2">
        <f>+G332+E333-F333</f>
        <v>58.400000000000034</v>
      </c>
    </row>
    <row r="334" spans="1:7">
      <c r="A334" s="3">
        <v>44153</v>
      </c>
      <c r="B334" s="422">
        <v>20726</v>
      </c>
      <c r="C334" s="422" t="s">
        <v>18</v>
      </c>
      <c r="D334" t="s">
        <v>12</v>
      </c>
      <c r="F334" s="2">
        <v>54.5</v>
      </c>
      <c r="G334" s="2">
        <f>+G333+E334-F334</f>
        <v>3.9000000000000341</v>
      </c>
    </row>
    <row r="335" spans="1:7">
      <c r="A335" s="3">
        <v>44153</v>
      </c>
      <c r="B335" s="422">
        <v>20726</v>
      </c>
      <c r="C335" s="422" t="s">
        <v>18</v>
      </c>
      <c r="D335" t="s">
        <v>13</v>
      </c>
      <c r="F335" s="2">
        <v>3.9</v>
      </c>
      <c r="G335" s="2">
        <f>+G334+E335-F335</f>
        <v>3.4194869158454821E-14</v>
      </c>
    </row>
    <row r="336" spans="1:7">
      <c r="A336" s="31">
        <v>43951</v>
      </c>
      <c r="B336" s="421" t="s">
        <v>10</v>
      </c>
      <c r="C336" s="421" t="s">
        <v>19</v>
      </c>
      <c r="D336" t="s">
        <v>12</v>
      </c>
      <c r="E336" s="2">
        <v>13.1</v>
      </c>
      <c r="G336" s="2">
        <f>+G335+E336-F336</f>
        <v>13.100000000000033</v>
      </c>
    </row>
    <row r="337" spans="1:7">
      <c r="B337" s="422"/>
      <c r="C337" s="422"/>
      <c r="D337" t="s">
        <v>13</v>
      </c>
      <c r="E337" s="2">
        <v>4.5999999999999996</v>
      </c>
      <c r="G337" s="2">
        <f>+G336+E337-F337</f>
        <v>17.700000000000031</v>
      </c>
    </row>
    <row r="338" spans="1:7">
      <c r="B338" s="422"/>
      <c r="C338" s="422"/>
      <c r="D338" t="s">
        <v>14</v>
      </c>
      <c r="E338" s="2">
        <v>60</v>
      </c>
      <c r="G338" s="2">
        <f>+G337+E338-F338</f>
        <v>77.700000000000031</v>
      </c>
    </row>
    <row r="339" spans="1:7">
      <c r="B339" s="422"/>
      <c r="C339" s="422"/>
      <c r="D339" t="s">
        <v>29</v>
      </c>
      <c r="E339" s="2">
        <v>5</v>
      </c>
      <c r="G339" s="2">
        <f>+G338+E339-F339</f>
        <v>82.700000000000031</v>
      </c>
    </row>
    <row r="340" spans="1:7">
      <c r="A340" s="3">
        <v>44111</v>
      </c>
      <c r="B340" s="422">
        <v>20427</v>
      </c>
      <c r="C340" s="422" t="s">
        <v>19</v>
      </c>
      <c r="D340" t="s">
        <v>14</v>
      </c>
      <c r="F340" s="2">
        <v>60</v>
      </c>
      <c r="G340" s="2">
        <f>+G339+E340-F340</f>
        <v>22.700000000000031</v>
      </c>
    </row>
    <row r="341" spans="1:7">
      <c r="A341" s="3">
        <v>44111</v>
      </c>
      <c r="B341" s="422">
        <v>20427</v>
      </c>
      <c r="C341" s="422" t="s">
        <v>19</v>
      </c>
      <c r="D341" t="s">
        <v>15</v>
      </c>
      <c r="F341" s="2">
        <v>5</v>
      </c>
      <c r="G341" s="2">
        <f>+G340+E341-F341</f>
        <v>17.700000000000031</v>
      </c>
    </row>
    <row r="342" spans="1:7">
      <c r="A342" s="3">
        <v>44152</v>
      </c>
      <c r="B342" s="422">
        <v>20723</v>
      </c>
      <c r="C342" s="422" t="s">
        <v>19</v>
      </c>
      <c r="D342" t="s">
        <v>12</v>
      </c>
      <c r="F342" s="2">
        <v>13.1</v>
      </c>
      <c r="G342" s="2">
        <f>+G341+E342-F342</f>
        <v>4.6000000000000316</v>
      </c>
    </row>
    <row r="343" spans="1:7">
      <c r="A343" s="3">
        <v>44152</v>
      </c>
      <c r="B343" s="422">
        <v>20723</v>
      </c>
      <c r="C343" s="422" t="s">
        <v>19</v>
      </c>
      <c r="D343" t="s">
        <v>13</v>
      </c>
      <c r="F343" s="2">
        <v>4.5999999999999996</v>
      </c>
      <c r="G343" s="2">
        <f>+G342+E343-F343</f>
        <v>3.1974423109204508E-14</v>
      </c>
    </row>
    <row r="344" spans="1:7">
      <c r="A344" s="31">
        <v>43982</v>
      </c>
      <c r="B344" s="421" t="s">
        <v>10</v>
      </c>
      <c r="C344" s="421" t="s">
        <v>20</v>
      </c>
      <c r="D344" t="s">
        <v>12</v>
      </c>
      <c r="E344" s="2">
        <v>12.1</v>
      </c>
      <c r="G344" s="2">
        <f>+G343+E344-F344</f>
        <v>12.100000000000032</v>
      </c>
    </row>
    <row r="345" spans="1:7">
      <c r="B345" s="422"/>
      <c r="C345" s="422"/>
      <c r="D345" t="s">
        <v>13</v>
      </c>
      <c r="E345" s="2">
        <v>2.5</v>
      </c>
      <c r="G345" s="2">
        <f>+G344+E345-F345</f>
        <v>14.600000000000032</v>
      </c>
    </row>
    <row r="346" spans="1:7">
      <c r="B346" s="422"/>
      <c r="C346" s="422"/>
      <c r="D346" t="s">
        <v>14</v>
      </c>
      <c r="E346" s="2">
        <v>60</v>
      </c>
      <c r="G346" s="2">
        <f>+G345+E346-F346</f>
        <v>74.600000000000037</v>
      </c>
    </row>
    <row r="347" spans="1:7">
      <c r="B347" s="422"/>
      <c r="C347" s="422"/>
      <c r="D347" t="s">
        <v>29</v>
      </c>
      <c r="E347" s="2">
        <v>5</v>
      </c>
      <c r="G347" s="2">
        <f>+G346+E347-F347</f>
        <v>79.600000000000037</v>
      </c>
    </row>
    <row r="348" spans="1:7">
      <c r="A348" s="3">
        <v>44111</v>
      </c>
      <c r="B348" s="422">
        <v>20427</v>
      </c>
      <c r="C348" s="422" t="s">
        <v>20</v>
      </c>
      <c r="D348" t="s">
        <v>14</v>
      </c>
      <c r="F348" s="2">
        <v>60</v>
      </c>
      <c r="G348" s="2">
        <f>+G347+E348-F348</f>
        <v>19.600000000000037</v>
      </c>
    </row>
    <row r="349" spans="1:7">
      <c r="A349" s="3">
        <v>44111</v>
      </c>
      <c r="B349" s="422">
        <v>20427</v>
      </c>
      <c r="C349" s="422" t="s">
        <v>20</v>
      </c>
      <c r="D349" t="s">
        <v>15</v>
      </c>
      <c r="F349" s="2">
        <v>5</v>
      </c>
      <c r="G349" s="2">
        <f>+G348+E349-F349</f>
        <v>14.600000000000037</v>
      </c>
    </row>
    <row r="350" spans="1:7">
      <c r="A350" s="3">
        <v>44152</v>
      </c>
      <c r="B350" s="422">
        <v>20723</v>
      </c>
      <c r="C350" s="422" t="s">
        <v>20</v>
      </c>
      <c r="D350" t="s">
        <v>12</v>
      </c>
      <c r="F350" s="2">
        <v>12.1</v>
      </c>
      <c r="G350" s="2">
        <f>+G349+E350-F350</f>
        <v>2.5000000000000373</v>
      </c>
    </row>
    <row r="351" spans="1:7">
      <c r="A351" s="3">
        <v>44152</v>
      </c>
      <c r="B351" s="422">
        <v>20723</v>
      </c>
      <c r="C351" s="422" t="s">
        <v>20</v>
      </c>
      <c r="D351" t="s">
        <v>13</v>
      </c>
      <c r="F351" s="2">
        <v>2.5</v>
      </c>
      <c r="G351" s="2">
        <f>+G350+E351-F351</f>
        <v>3.730349362740526E-14</v>
      </c>
    </row>
    <row r="352" spans="1:7">
      <c r="A352" s="31">
        <v>44012</v>
      </c>
      <c r="B352" s="421" t="s">
        <v>10</v>
      </c>
      <c r="C352" s="421" t="s">
        <v>21</v>
      </c>
      <c r="D352" t="s">
        <v>12</v>
      </c>
      <c r="E352" s="2">
        <v>10.7</v>
      </c>
      <c r="G352" s="2">
        <f>+G351+E352-F352</f>
        <v>10.700000000000037</v>
      </c>
    </row>
    <row r="353" spans="1:7">
      <c r="B353" s="422"/>
      <c r="C353" s="422"/>
      <c r="D353" t="s">
        <v>13</v>
      </c>
      <c r="E353" s="2">
        <v>1.2</v>
      </c>
      <c r="G353" s="2">
        <f>+G352+E353-F353</f>
        <v>11.900000000000036</v>
      </c>
    </row>
    <row r="354" spans="1:7">
      <c r="B354" s="422"/>
      <c r="C354" s="422"/>
      <c r="D354" t="s">
        <v>14</v>
      </c>
      <c r="E354" s="2">
        <v>60</v>
      </c>
      <c r="G354" s="2">
        <f>+G353+E354-F354</f>
        <v>71.900000000000034</v>
      </c>
    </row>
    <row r="355" spans="1:7">
      <c r="B355" s="422"/>
      <c r="C355" s="422"/>
      <c r="D355" t="s">
        <v>29</v>
      </c>
      <c r="E355" s="2">
        <v>5</v>
      </c>
      <c r="G355" s="2">
        <f>+G354+E355-F355</f>
        <v>76.900000000000034</v>
      </c>
    </row>
    <row r="356" spans="1:7">
      <c r="A356" s="3">
        <v>44111</v>
      </c>
      <c r="B356" s="422">
        <v>20427</v>
      </c>
      <c r="C356" s="422" t="s">
        <v>21</v>
      </c>
      <c r="D356" t="s">
        <v>14</v>
      </c>
      <c r="F356" s="2">
        <v>60</v>
      </c>
      <c r="G356" s="2">
        <f>+G355+E356-F356</f>
        <v>16.900000000000034</v>
      </c>
    </row>
    <row r="357" spans="1:7">
      <c r="A357" s="3">
        <v>44111</v>
      </c>
      <c r="B357" s="422">
        <v>20427</v>
      </c>
      <c r="C357" s="422" t="s">
        <v>21</v>
      </c>
      <c r="D357" t="s">
        <v>15</v>
      </c>
      <c r="F357" s="2">
        <v>5</v>
      </c>
      <c r="G357" s="2">
        <f>+G356+E357-F357</f>
        <v>11.900000000000034</v>
      </c>
    </row>
    <row r="358" spans="1:7">
      <c r="A358" s="3">
        <v>44152</v>
      </c>
      <c r="B358" s="422">
        <v>20723</v>
      </c>
      <c r="C358" s="422" t="s">
        <v>21</v>
      </c>
      <c r="D358" t="s">
        <v>12</v>
      </c>
      <c r="F358" s="2">
        <v>10.7</v>
      </c>
      <c r="G358" s="2">
        <f>+G357+E358-F358</f>
        <v>1.2000000000000348</v>
      </c>
    </row>
    <row r="359" spans="1:7">
      <c r="A359" s="3">
        <v>44152</v>
      </c>
      <c r="B359" s="422">
        <v>20723</v>
      </c>
      <c r="C359" s="422" t="s">
        <v>21</v>
      </c>
      <c r="D359" t="s">
        <v>13</v>
      </c>
      <c r="F359" s="2">
        <v>1.2</v>
      </c>
      <c r="G359" s="2">
        <f>+G358+E359-F359</f>
        <v>3.4861002973229915E-14</v>
      </c>
    </row>
    <row r="360" spans="1:7">
      <c r="A360" s="31">
        <v>44043</v>
      </c>
      <c r="B360" s="421" t="s">
        <v>10</v>
      </c>
      <c r="C360" s="421" t="s">
        <v>22</v>
      </c>
      <c r="D360" t="s">
        <v>12</v>
      </c>
      <c r="E360" s="2">
        <v>23.4</v>
      </c>
      <c r="G360" s="2">
        <f>+G359+E360-F360</f>
        <v>23.400000000000034</v>
      </c>
    </row>
    <row r="361" spans="1:7">
      <c r="B361" s="422"/>
      <c r="C361" s="422"/>
      <c r="D361" t="s">
        <v>13</v>
      </c>
      <c r="E361" s="2">
        <v>6.2</v>
      </c>
      <c r="G361" s="2">
        <f>+G360+E361-F361</f>
        <v>29.600000000000033</v>
      </c>
    </row>
    <row r="362" spans="1:7">
      <c r="B362" s="422"/>
      <c r="C362" s="422"/>
      <c r="D362" t="s">
        <v>14</v>
      </c>
      <c r="E362" s="2">
        <v>60</v>
      </c>
      <c r="G362" s="2">
        <f>+G361+E362-F362</f>
        <v>89.600000000000037</v>
      </c>
    </row>
    <row r="363" spans="1:7">
      <c r="B363" s="422"/>
      <c r="C363" s="422"/>
      <c r="D363" t="s">
        <v>29</v>
      </c>
      <c r="E363" s="2">
        <v>5</v>
      </c>
      <c r="G363" s="2">
        <f>+G362+E363-F363</f>
        <v>94.600000000000037</v>
      </c>
    </row>
    <row r="364" spans="1:7">
      <c r="B364" s="422"/>
      <c r="C364" s="422"/>
      <c r="D364" s="62" t="s">
        <v>32</v>
      </c>
      <c r="E364" s="2">
        <v>10</v>
      </c>
      <c r="G364" s="2">
        <f>+G363+E364-F364</f>
        <v>104.60000000000004</v>
      </c>
    </row>
    <row r="365" spans="1:7">
      <c r="B365" s="422"/>
      <c r="C365" s="422"/>
      <c r="D365" s="62" t="s">
        <v>72</v>
      </c>
      <c r="E365" s="2">
        <v>10</v>
      </c>
      <c r="G365" s="2">
        <f>+G364+E365-F365</f>
        <v>114.60000000000004</v>
      </c>
    </row>
    <row r="366" spans="1:7">
      <c r="A366" s="3">
        <v>44152</v>
      </c>
      <c r="B366" s="422">
        <v>20719</v>
      </c>
      <c r="C366" s="422" t="s">
        <v>22</v>
      </c>
      <c r="D366" s="62" t="s">
        <v>12</v>
      </c>
      <c r="F366" s="2">
        <v>23.4</v>
      </c>
      <c r="G366" s="2">
        <f>+G365+E366-F366</f>
        <v>91.200000000000045</v>
      </c>
    </row>
    <row r="367" spans="1:7">
      <c r="A367" s="3">
        <v>44152</v>
      </c>
      <c r="B367" s="422">
        <v>20719</v>
      </c>
      <c r="C367" s="422" t="s">
        <v>22</v>
      </c>
      <c r="D367" s="62" t="s">
        <v>13</v>
      </c>
      <c r="F367" s="2">
        <v>6.2</v>
      </c>
      <c r="G367" s="2">
        <f>+G366+E367-F367</f>
        <v>85.000000000000043</v>
      </c>
    </row>
    <row r="368" spans="1:7">
      <c r="A368" s="3">
        <v>44279</v>
      </c>
      <c r="B368" s="422">
        <v>22060</v>
      </c>
      <c r="C368" s="422" t="s">
        <v>22</v>
      </c>
      <c r="D368" s="62" t="s">
        <v>14</v>
      </c>
      <c r="F368" s="2">
        <v>60</v>
      </c>
      <c r="G368" s="2">
        <f>+G367+E368-F368</f>
        <v>25.000000000000043</v>
      </c>
    </row>
    <row r="369" spans="1:7">
      <c r="A369" s="3">
        <v>44279</v>
      </c>
      <c r="B369" s="422">
        <v>22060</v>
      </c>
      <c r="C369" s="422" t="s">
        <v>22</v>
      </c>
      <c r="D369" s="62" t="s">
        <v>15</v>
      </c>
      <c r="F369" s="2">
        <v>5</v>
      </c>
      <c r="G369" s="2">
        <f>+G368+E369-F369</f>
        <v>20.000000000000043</v>
      </c>
    </row>
    <row r="370" spans="1:7">
      <c r="A370" s="3">
        <v>44279</v>
      </c>
      <c r="B370" s="422">
        <v>22062</v>
      </c>
      <c r="C370" s="422" t="s">
        <v>22</v>
      </c>
      <c r="D370" s="62" t="s">
        <v>32</v>
      </c>
      <c r="F370" s="2">
        <v>10</v>
      </c>
      <c r="G370" s="2">
        <f>+G369+E370-F370</f>
        <v>10.000000000000043</v>
      </c>
    </row>
    <row r="371" spans="1:7">
      <c r="A371" s="3">
        <v>44279</v>
      </c>
      <c r="B371" s="422">
        <v>22062</v>
      </c>
      <c r="C371" s="422" t="s">
        <v>22</v>
      </c>
      <c r="D371" s="62" t="s">
        <v>72</v>
      </c>
      <c r="F371" s="2">
        <v>10</v>
      </c>
      <c r="G371" s="2">
        <f>+G370+E371-F371</f>
        <v>4.2632564145606011E-14</v>
      </c>
    </row>
    <row r="372" spans="1:7">
      <c r="A372" s="31">
        <v>44074</v>
      </c>
      <c r="B372" s="421" t="s">
        <v>10</v>
      </c>
      <c r="C372" s="421" t="s">
        <v>23</v>
      </c>
      <c r="D372" t="s">
        <v>12</v>
      </c>
      <c r="E372" s="2">
        <v>22.5</v>
      </c>
      <c r="G372" s="2">
        <f>+G371+E372-F372</f>
        <v>22.500000000000043</v>
      </c>
    </row>
    <row r="373" spans="1:7">
      <c r="B373" s="422"/>
      <c r="C373" s="422"/>
      <c r="D373" t="s">
        <v>13</v>
      </c>
      <c r="E373" s="2">
        <v>8.9</v>
      </c>
      <c r="G373" s="2">
        <f>+G372+E373-F373</f>
        <v>31.400000000000041</v>
      </c>
    </row>
    <row r="374" spans="1:7">
      <c r="B374" s="422"/>
      <c r="C374" s="422"/>
      <c r="D374" t="s">
        <v>14</v>
      </c>
      <c r="E374" s="2">
        <v>60</v>
      </c>
      <c r="G374" s="2">
        <f>+G373+E374-F374</f>
        <v>91.400000000000034</v>
      </c>
    </row>
    <row r="375" spans="1:7">
      <c r="B375" s="422"/>
      <c r="C375" s="422"/>
      <c r="D375" t="s">
        <v>29</v>
      </c>
      <c r="E375" s="2">
        <v>5</v>
      </c>
      <c r="G375" s="2">
        <f>+G374+E375-F375</f>
        <v>96.400000000000034</v>
      </c>
    </row>
    <row r="376" spans="1:7">
      <c r="B376" s="422"/>
      <c r="C376" s="422"/>
      <c r="D376" t="s">
        <v>33</v>
      </c>
      <c r="E376" s="2">
        <v>15</v>
      </c>
      <c r="G376" s="2">
        <f>+G375+E376-F376</f>
        <v>111.40000000000003</v>
      </c>
    </row>
    <row r="377" spans="1:7">
      <c r="A377" s="3">
        <v>44152</v>
      </c>
      <c r="B377" s="422">
        <v>20719</v>
      </c>
      <c r="C377" s="422" t="s">
        <v>23</v>
      </c>
      <c r="D377" t="s">
        <v>12</v>
      </c>
      <c r="F377" s="2">
        <v>22.5</v>
      </c>
      <c r="G377" s="2">
        <f>+G376+E377-F377</f>
        <v>88.900000000000034</v>
      </c>
    </row>
    <row r="378" spans="1:7">
      <c r="A378" s="3">
        <v>44152</v>
      </c>
      <c r="B378" s="422">
        <v>20719</v>
      </c>
      <c r="C378" s="422" t="s">
        <v>23</v>
      </c>
      <c r="D378" t="s">
        <v>13</v>
      </c>
      <c r="F378" s="2">
        <v>8.9</v>
      </c>
      <c r="G378" s="2">
        <f>+G377+E378-F378</f>
        <v>80.000000000000028</v>
      </c>
    </row>
    <row r="379" spans="1:7">
      <c r="A379" s="3">
        <v>44279</v>
      </c>
      <c r="B379" s="422">
        <v>22060</v>
      </c>
      <c r="C379" s="422" t="s">
        <v>23</v>
      </c>
      <c r="D379" t="s">
        <v>14</v>
      </c>
      <c r="F379" s="2">
        <v>60</v>
      </c>
      <c r="G379" s="2">
        <f>+G378+E379-F379</f>
        <v>20.000000000000028</v>
      </c>
    </row>
    <row r="380" spans="1:7">
      <c r="A380" s="3">
        <v>44279</v>
      </c>
      <c r="B380" s="422">
        <v>22060</v>
      </c>
      <c r="C380" s="422" t="s">
        <v>23</v>
      </c>
      <c r="D380" t="s">
        <v>15</v>
      </c>
      <c r="F380" s="2">
        <v>5</v>
      </c>
      <c r="G380" s="2">
        <f>+G379+E380-F380</f>
        <v>15.000000000000028</v>
      </c>
    </row>
    <row r="381" spans="1:7">
      <c r="A381" s="3">
        <v>44279</v>
      </c>
      <c r="B381" s="422">
        <v>22060</v>
      </c>
      <c r="C381" s="422" t="s">
        <v>23</v>
      </c>
      <c r="D381" t="s">
        <v>33</v>
      </c>
      <c r="F381" s="2">
        <v>15</v>
      </c>
      <c r="G381" s="2">
        <f>+G380+E381-F381</f>
        <v>2.8421709430404007E-14</v>
      </c>
    </row>
    <row r="382" spans="1:7">
      <c r="A382" s="31">
        <v>44104</v>
      </c>
      <c r="B382" s="421" t="s">
        <v>10</v>
      </c>
      <c r="C382" s="421" t="s">
        <v>24</v>
      </c>
      <c r="D382" t="s">
        <v>12</v>
      </c>
      <c r="E382" s="2">
        <v>23</v>
      </c>
      <c r="G382" s="2">
        <f>+G381+E382-F382</f>
        <v>23.000000000000028</v>
      </c>
    </row>
    <row r="383" spans="1:7">
      <c r="B383" s="422"/>
      <c r="C383" s="422"/>
      <c r="D383" t="s">
        <v>13</v>
      </c>
      <c r="E383" s="2">
        <v>8.1999999999999993</v>
      </c>
      <c r="G383" s="2">
        <f>+G382+E383-F383</f>
        <v>31.200000000000028</v>
      </c>
    </row>
    <row r="384" spans="1:7">
      <c r="B384" s="422"/>
      <c r="C384" s="422"/>
      <c r="D384" t="s">
        <v>14</v>
      </c>
      <c r="E384" s="2">
        <v>60</v>
      </c>
      <c r="G384" s="2">
        <f>+G383+E384-F384</f>
        <v>91.200000000000031</v>
      </c>
    </row>
    <row r="385" spans="1:7">
      <c r="B385" s="422"/>
      <c r="C385" s="422"/>
      <c r="D385" t="s">
        <v>29</v>
      </c>
      <c r="E385" s="2">
        <v>5</v>
      </c>
      <c r="G385" s="2">
        <f>+G384+E385-F385</f>
        <v>96.200000000000031</v>
      </c>
    </row>
    <row r="386" spans="1:7">
      <c r="B386" s="422"/>
      <c r="C386" s="422"/>
      <c r="D386" t="s">
        <v>33</v>
      </c>
      <c r="E386" s="2">
        <v>8.5</v>
      </c>
      <c r="G386" s="2">
        <f>+G385+E386-F386</f>
        <v>104.70000000000003</v>
      </c>
    </row>
    <row r="387" spans="1:7">
      <c r="A387" s="3">
        <v>44172</v>
      </c>
      <c r="B387" s="422">
        <v>20971</v>
      </c>
      <c r="C387" s="422" t="s">
        <v>24</v>
      </c>
      <c r="D387" t="s">
        <v>12</v>
      </c>
      <c r="F387" s="2">
        <v>23</v>
      </c>
      <c r="G387" s="2">
        <f>+G386+E387-F387</f>
        <v>81.700000000000031</v>
      </c>
    </row>
    <row r="388" spans="1:7">
      <c r="A388" s="3">
        <v>44172</v>
      </c>
      <c r="B388" s="422">
        <v>20971</v>
      </c>
      <c r="C388" s="422" t="s">
        <v>24</v>
      </c>
      <c r="D388" t="s">
        <v>13</v>
      </c>
      <c r="F388" s="2">
        <v>8.1999999999999993</v>
      </c>
      <c r="G388" s="2">
        <f>+G387+E388-F388</f>
        <v>73.500000000000028</v>
      </c>
    </row>
    <row r="389" spans="1:7">
      <c r="A389" s="3">
        <v>44279</v>
      </c>
      <c r="B389" s="422">
        <v>22060</v>
      </c>
      <c r="C389" s="422" t="s">
        <v>24</v>
      </c>
      <c r="D389" t="s">
        <v>14</v>
      </c>
      <c r="F389" s="2">
        <v>60</v>
      </c>
      <c r="G389" s="2">
        <f>+G388+E389-F389</f>
        <v>13.500000000000028</v>
      </c>
    </row>
    <row r="390" spans="1:7">
      <c r="A390" s="3">
        <v>44279</v>
      </c>
      <c r="B390" s="422">
        <v>22060</v>
      </c>
      <c r="C390" s="422" t="s">
        <v>24</v>
      </c>
      <c r="D390" t="s">
        <v>15</v>
      </c>
      <c r="F390" s="2">
        <v>5</v>
      </c>
      <c r="G390" s="2">
        <f>+G389+E390-F390</f>
        <v>8.5000000000000284</v>
      </c>
    </row>
    <row r="391" spans="1:7">
      <c r="A391" s="3">
        <v>44279</v>
      </c>
      <c r="B391" s="422">
        <v>22060</v>
      </c>
      <c r="C391" s="422" t="s">
        <v>24</v>
      </c>
      <c r="D391" t="s">
        <v>33</v>
      </c>
      <c r="F391" s="2">
        <v>8.5</v>
      </c>
      <c r="G391" s="2">
        <f>+G390+E391-F391</f>
        <v>2.8421709430404007E-14</v>
      </c>
    </row>
    <row r="392" spans="1:7">
      <c r="A392" s="31">
        <v>44135</v>
      </c>
      <c r="B392" s="421" t="s">
        <v>10</v>
      </c>
      <c r="C392" s="421" t="s">
        <v>25</v>
      </c>
      <c r="D392" t="s">
        <v>12</v>
      </c>
      <c r="E392" s="2">
        <v>27</v>
      </c>
      <c r="G392" s="2">
        <f>+G391+E392-F392</f>
        <v>27.000000000000028</v>
      </c>
    </row>
    <row r="393" spans="1:7">
      <c r="B393" s="422"/>
      <c r="C393" s="422"/>
      <c r="D393" t="s">
        <v>13</v>
      </c>
      <c r="E393" s="2">
        <v>8.6999999999999993</v>
      </c>
      <c r="G393" s="2">
        <f>+G392+E393-F393</f>
        <v>35.700000000000031</v>
      </c>
    </row>
    <row r="394" spans="1:7">
      <c r="B394" s="422"/>
      <c r="C394" s="422"/>
      <c r="D394" t="s">
        <v>14</v>
      </c>
      <c r="E394" s="2">
        <v>60</v>
      </c>
      <c r="G394" s="2">
        <f>+G393+E394-F394</f>
        <v>95.700000000000031</v>
      </c>
    </row>
    <row r="395" spans="1:7">
      <c r="B395" s="422"/>
      <c r="C395" s="422"/>
      <c r="D395" t="s">
        <v>29</v>
      </c>
      <c r="E395" s="2">
        <v>5</v>
      </c>
      <c r="G395" s="2">
        <f>+G394+E395-F395</f>
        <v>100.70000000000003</v>
      </c>
    </row>
    <row r="396" spans="1:7">
      <c r="B396" s="422"/>
      <c r="C396" s="422"/>
      <c r="D396" s="62" t="s">
        <v>36</v>
      </c>
      <c r="E396" s="2">
        <v>10</v>
      </c>
      <c r="G396" s="2">
        <f>+G395+E396-F396</f>
        <v>110.70000000000003</v>
      </c>
    </row>
    <row r="397" spans="1:7">
      <c r="B397" s="422"/>
      <c r="C397" s="422"/>
      <c r="D397" s="62" t="s">
        <v>37</v>
      </c>
      <c r="E397" s="2">
        <v>10</v>
      </c>
      <c r="G397" s="2">
        <f>+G396+E397-F397</f>
        <v>120.70000000000003</v>
      </c>
    </row>
    <row r="398" spans="1:7">
      <c r="A398" s="3">
        <v>44172</v>
      </c>
      <c r="B398" s="422">
        <v>20971</v>
      </c>
      <c r="C398" s="422" t="s">
        <v>25</v>
      </c>
      <c r="D398" s="62" t="s">
        <v>12</v>
      </c>
      <c r="F398" s="2">
        <v>27</v>
      </c>
      <c r="G398" s="2">
        <f>+G397+E398-F398</f>
        <v>93.700000000000031</v>
      </c>
    </row>
    <row r="399" spans="1:7">
      <c r="A399" s="3">
        <v>44172</v>
      </c>
      <c r="B399" s="422">
        <v>20971</v>
      </c>
      <c r="C399" s="422" t="s">
        <v>25</v>
      </c>
      <c r="D399" s="62" t="s">
        <v>13</v>
      </c>
      <c r="F399" s="2">
        <v>8.6999999999999993</v>
      </c>
      <c r="G399" s="2">
        <f>+G398+E399-F399</f>
        <v>85.000000000000028</v>
      </c>
    </row>
    <row r="400" spans="1:7">
      <c r="A400" s="3">
        <v>44279</v>
      </c>
      <c r="B400" s="422">
        <v>22060</v>
      </c>
      <c r="C400" s="422" t="s">
        <v>25</v>
      </c>
      <c r="D400" s="62" t="s">
        <v>14</v>
      </c>
      <c r="F400" s="2">
        <v>60</v>
      </c>
      <c r="G400" s="2">
        <f>+G399+E400-F400</f>
        <v>25.000000000000028</v>
      </c>
    </row>
    <row r="401" spans="1:7">
      <c r="A401" s="3">
        <v>44279</v>
      </c>
      <c r="B401" s="422">
        <v>22060</v>
      </c>
      <c r="C401" s="422" t="s">
        <v>25</v>
      </c>
      <c r="D401" s="62" t="s">
        <v>15</v>
      </c>
      <c r="F401" s="2">
        <v>5</v>
      </c>
      <c r="G401" s="2">
        <f>+G400+E401-F401</f>
        <v>20.000000000000028</v>
      </c>
    </row>
    <row r="402" spans="1:7">
      <c r="A402" s="3">
        <v>44279</v>
      </c>
      <c r="B402" s="422">
        <v>22062</v>
      </c>
      <c r="C402" s="422" t="s">
        <v>25</v>
      </c>
      <c r="D402" s="62" t="s">
        <v>36</v>
      </c>
      <c r="F402" s="2">
        <v>10</v>
      </c>
      <c r="G402" s="2">
        <f>+G401+E402-F402</f>
        <v>10.000000000000028</v>
      </c>
    </row>
    <row r="403" spans="1:7">
      <c r="A403" s="3">
        <v>44279</v>
      </c>
      <c r="B403" s="422">
        <v>22062</v>
      </c>
      <c r="C403" s="422" t="s">
        <v>25</v>
      </c>
      <c r="D403" s="62" t="s">
        <v>37</v>
      </c>
      <c r="F403" s="2">
        <v>10</v>
      </c>
      <c r="G403" s="2">
        <f>+G402+E403-F403</f>
        <v>2.8421709430404007E-14</v>
      </c>
    </row>
    <row r="404" spans="1:7">
      <c r="A404" s="31">
        <v>44165</v>
      </c>
      <c r="B404" s="421" t="s">
        <v>10</v>
      </c>
      <c r="C404" s="421" t="s">
        <v>26</v>
      </c>
      <c r="D404" s="62" t="s">
        <v>12</v>
      </c>
      <c r="E404" s="2">
        <v>25.6</v>
      </c>
      <c r="G404" s="2">
        <f>+G403+E404-F404</f>
        <v>25.60000000000003</v>
      </c>
    </row>
    <row r="405" spans="1:7">
      <c r="B405" s="422"/>
      <c r="C405" s="422"/>
      <c r="D405" s="62" t="s">
        <v>13</v>
      </c>
      <c r="E405" s="2">
        <v>8.9</v>
      </c>
      <c r="G405" s="2">
        <f>+G404+E405-F405</f>
        <v>34.500000000000028</v>
      </c>
    </row>
    <row r="406" spans="1:7">
      <c r="B406" s="422"/>
      <c r="C406" s="422"/>
      <c r="D406" s="62" t="s">
        <v>14</v>
      </c>
      <c r="E406" s="2">
        <v>60</v>
      </c>
      <c r="G406" s="2">
        <f>+G405+E406-F406</f>
        <v>94.500000000000028</v>
      </c>
    </row>
    <row r="407" spans="1:7">
      <c r="B407" s="422"/>
      <c r="C407" s="422"/>
      <c r="D407" s="62" t="s">
        <v>29</v>
      </c>
      <c r="E407" s="2">
        <v>5</v>
      </c>
      <c r="G407" s="2">
        <f>+G406+E407-F407</f>
        <v>99.500000000000028</v>
      </c>
    </row>
    <row r="408" spans="1:7">
      <c r="A408" s="3">
        <v>44223</v>
      </c>
      <c r="B408" s="422">
        <v>21456</v>
      </c>
      <c r="C408" s="422" t="s">
        <v>26</v>
      </c>
      <c r="D408" s="62" t="s">
        <v>12</v>
      </c>
      <c r="F408" s="2">
        <v>25.6</v>
      </c>
      <c r="G408" s="2">
        <f>+G407+E408-F408</f>
        <v>73.900000000000034</v>
      </c>
    </row>
    <row r="409" spans="1:7">
      <c r="A409" s="3">
        <v>44223</v>
      </c>
      <c r="B409" s="422">
        <v>21456</v>
      </c>
      <c r="C409" s="422" t="s">
        <v>26</v>
      </c>
      <c r="D409" s="62" t="s">
        <v>13</v>
      </c>
      <c r="F409" s="2">
        <v>8.9</v>
      </c>
      <c r="G409" s="2">
        <f>+G408+E409-F409</f>
        <v>65.000000000000028</v>
      </c>
    </row>
    <row r="410" spans="1:7">
      <c r="A410" s="3">
        <v>44279</v>
      </c>
      <c r="B410" s="422">
        <v>22061</v>
      </c>
      <c r="C410" s="422" t="s">
        <v>26</v>
      </c>
      <c r="D410" s="62" t="s">
        <v>14</v>
      </c>
      <c r="F410" s="2">
        <v>60</v>
      </c>
      <c r="G410" s="2">
        <f>+G409+E410-F410</f>
        <v>5.0000000000000284</v>
      </c>
    </row>
    <row r="411" spans="1:7">
      <c r="A411" s="3">
        <v>44279</v>
      </c>
      <c r="B411" s="422">
        <v>22061</v>
      </c>
      <c r="C411" s="422" t="s">
        <v>26</v>
      </c>
      <c r="D411" s="62" t="s">
        <v>15</v>
      </c>
      <c r="F411" s="2">
        <v>5</v>
      </c>
      <c r="G411" s="2">
        <f>+G410+E411-F411</f>
        <v>2.8421709430404007E-14</v>
      </c>
    </row>
    <row r="412" spans="1:7">
      <c r="A412" s="31">
        <v>44196</v>
      </c>
      <c r="B412" s="421" t="s">
        <v>10</v>
      </c>
      <c r="C412" s="421" t="s">
        <v>27</v>
      </c>
      <c r="D412" t="s">
        <v>12</v>
      </c>
      <c r="E412" s="67">
        <v>29.3</v>
      </c>
      <c r="G412" s="2">
        <f>+G411+E412-F412</f>
        <v>29.300000000000029</v>
      </c>
    </row>
    <row r="413" spans="1:7">
      <c r="B413" s="422"/>
      <c r="C413" s="422"/>
      <c r="D413" t="s">
        <v>13</v>
      </c>
      <c r="E413" s="67">
        <v>13.8</v>
      </c>
      <c r="G413" s="2">
        <f>+G412+E413-F413</f>
        <v>43.10000000000003</v>
      </c>
    </row>
    <row r="414" spans="1:7">
      <c r="B414" s="422"/>
      <c r="C414" s="422"/>
      <c r="D414" t="s">
        <v>31</v>
      </c>
      <c r="E414" s="67">
        <v>60</v>
      </c>
      <c r="G414" s="2">
        <f>+G413+E414-F414</f>
        <v>103.10000000000002</v>
      </c>
    </row>
    <row r="415" spans="1:7">
      <c r="B415" s="422"/>
      <c r="C415" s="422"/>
      <c r="D415" t="s">
        <v>29</v>
      </c>
      <c r="E415" s="67">
        <v>5</v>
      </c>
      <c r="G415" s="2">
        <f>+G414+E415-F415</f>
        <v>108.10000000000002</v>
      </c>
    </row>
    <row r="416" spans="1:7">
      <c r="A416" s="3">
        <v>44223</v>
      </c>
      <c r="B416" s="422">
        <v>21456</v>
      </c>
      <c r="C416" s="422" t="s">
        <v>27</v>
      </c>
      <c r="D416" t="s">
        <v>12</v>
      </c>
      <c r="E416" s="67"/>
      <c r="F416" s="2">
        <v>29.3</v>
      </c>
      <c r="G416" s="2">
        <f>+G415+E416-F416</f>
        <v>78.800000000000026</v>
      </c>
    </row>
    <row r="417" spans="1:7">
      <c r="A417" s="3">
        <v>44223</v>
      </c>
      <c r="B417" s="422">
        <v>21456</v>
      </c>
      <c r="C417" s="422" t="s">
        <v>27</v>
      </c>
      <c r="D417" t="s">
        <v>13</v>
      </c>
      <c r="E417" s="67"/>
      <c r="F417" s="2">
        <v>13.8</v>
      </c>
      <c r="G417" s="2">
        <f>+G416+E417-F417</f>
        <v>65.000000000000028</v>
      </c>
    </row>
    <row r="418" spans="1:7">
      <c r="A418" s="3">
        <v>44279</v>
      </c>
      <c r="B418" s="422">
        <v>22061</v>
      </c>
      <c r="C418" s="422" t="s">
        <v>27</v>
      </c>
      <c r="D418" t="s">
        <v>14</v>
      </c>
      <c r="E418" s="67"/>
      <c r="F418" s="2">
        <v>60</v>
      </c>
      <c r="G418" s="2">
        <f>+G417+E418-F418</f>
        <v>5.0000000000000284</v>
      </c>
    </row>
    <row r="419" spans="1:7">
      <c r="A419" s="3">
        <v>44279</v>
      </c>
      <c r="B419" s="422">
        <v>22061</v>
      </c>
      <c r="C419" s="422" t="s">
        <v>27</v>
      </c>
      <c r="D419" t="s">
        <v>15</v>
      </c>
      <c r="E419" s="67"/>
      <c r="F419" s="2">
        <v>5</v>
      </c>
      <c r="G419" s="2">
        <f>+G418+E419-F419</f>
        <v>2.8421709430404007E-14</v>
      </c>
    </row>
    <row r="420" spans="1:7">
      <c r="A420" s="31">
        <v>44227</v>
      </c>
      <c r="B420" s="421" t="s">
        <v>10</v>
      </c>
      <c r="C420" s="421" t="s">
        <v>11</v>
      </c>
      <c r="D420" t="s">
        <v>12</v>
      </c>
      <c r="E420" s="67">
        <v>31.3</v>
      </c>
      <c r="G420" s="2">
        <f>+G419+E420-F420</f>
        <v>31.300000000000029</v>
      </c>
    </row>
    <row r="421" spans="1:7">
      <c r="B421" s="422"/>
      <c r="C421" s="422"/>
      <c r="D421" t="s">
        <v>13</v>
      </c>
      <c r="E421" s="67">
        <v>18.8</v>
      </c>
      <c r="G421" s="2">
        <f>+G420+E421-F421</f>
        <v>50.10000000000003</v>
      </c>
    </row>
    <row r="422" spans="1:7">
      <c r="B422" s="422"/>
      <c r="C422" s="422"/>
      <c r="D422" t="s">
        <v>31</v>
      </c>
      <c r="E422" s="67">
        <v>60</v>
      </c>
      <c r="G422" s="2">
        <f>+G421+E422-F422</f>
        <v>110.10000000000002</v>
      </c>
    </row>
    <row r="423" spans="1:7">
      <c r="B423" s="422"/>
      <c r="C423" s="422"/>
      <c r="D423" t="s">
        <v>29</v>
      </c>
      <c r="E423" s="67">
        <v>5</v>
      </c>
      <c r="G423" s="2">
        <f>+G422+E423-F423</f>
        <v>115.10000000000002</v>
      </c>
    </row>
    <row r="424" spans="1:7">
      <c r="A424" s="3">
        <v>44257</v>
      </c>
      <c r="B424" s="422">
        <v>21700</v>
      </c>
      <c r="C424" s="422" t="s">
        <v>11</v>
      </c>
      <c r="D424" t="s">
        <v>12</v>
      </c>
      <c r="E424" s="67"/>
      <c r="F424" s="2">
        <v>31.3</v>
      </c>
      <c r="G424" s="2">
        <f>+G423+E424-F424</f>
        <v>83.800000000000026</v>
      </c>
    </row>
    <row r="425" spans="1:7">
      <c r="A425" s="3">
        <v>44257</v>
      </c>
      <c r="B425" s="422">
        <v>21700</v>
      </c>
      <c r="C425" s="422" t="s">
        <v>11</v>
      </c>
      <c r="D425" t="s">
        <v>13</v>
      </c>
      <c r="E425" s="67"/>
      <c r="F425" s="2">
        <v>18.8</v>
      </c>
      <c r="G425" s="2">
        <f>+G424+E425-F425</f>
        <v>65.000000000000028</v>
      </c>
    </row>
    <row r="426" spans="1:7">
      <c r="A426" s="3">
        <v>44279</v>
      </c>
      <c r="B426" s="422">
        <v>22061</v>
      </c>
      <c r="C426" s="422" t="s">
        <v>11</v>
      </c>
      <c r="D426" t="s">
        <v>14</v>
      </c>
      <c r="E426" s="67"/>
      <c r="F426" s="2">
        <v>60</v>
      </c>
      <c r="G426" s="2">
        <f>+G425+E426-F426</f>
        <v>5.0000000000000284</v>
      </c>
    </row>
    <row r="427" spans="1:7">
      <c r="A427" s="3">
        <v>44279</v>
      </c>
      <c r="B427" s="422">
        <v>22061</v>
      </c>
      <c r="C427" s="422" t="s">
        <v>11</v>
      </c>
      <c r="D427" t="s">
        <v>15</v>
      </c>
      <c r="E427" s="67"/>
      <c r="F427" s="2">
        <v>5</v>
      </c>
      <c r="G427" s="2">
        <f>+G426+E427-F427</f>
        <v>2.8421709430404007E-14</v>
      </c>
    </row>
    <row r="428" spans="1:7">
      <c r="A428" s="31">
        <v>44255</v>
      </c>
      <c r="B428" s="421" t="s">
        <v>10</v>
      </c>
      <c r="C428" s="421" t="s">
        <v>17</v>
      </c>
      <c r="D428" t="s">
        <v>12</v>
      </c>
      <c r="E428" s="67">
        <v>10.9</v>
      </c>
      <c r="G428" s="2">
        <f>+G427+E428-F428</f>
        <v>10.900000000000029</v>
      </c>
    </row>
    <row r="429" spans="1:7">
      <c r="B429" s="422"/>
      <c r="C429" s="422"/>
      <c r="D429" t="s">
        <v>13</v>
      </c>
      <c r="E429" s="67">
        <v>4.7</v>
      </c>
      <c r="G429" s="2">
        <f>+G428+E429-F429</f>
        <v>15.60000000000003</v>
      </c>
    </row>
    <row r="430" spans="1:7">
      <c r="B430" s="422"/>
      <c r="C430" s="422"/>
      <c r="D430" t="s">
        <v>31</v>
      </c>
      <c r="E430" s="67">
        <v>56</v>
      </c>
      <c r="G430" s="2">
        <f>+G429+E430-F430</f>
        <v>71.600000000000023</v>
      </c>
    </row>
    <row r="431" spans="1:7">
      <c r="B431" s="422"/>
      <c r="C431" s="422"/>
      <c r="D431" t="s">
        <v>29</v>
      </c>
      <c r="E431" s="67">
        <v>5</v>
      </c>
      <c r="G431" s="2">
        <f>+G430+E431-F431</f>
        <v>76.600000000000023</v>
      </c>
    </row>
    <row r="432" spans="1:7">
      <c r="B432" s="422"/>
      <c r="C432" s="422"/>
      <c r="D432" t="s">
        <v>38</v>
      </c>
      <c r="E432" s="67">
        <v>10</v>
      </c>
      <c r="G432" s="2">
        <f>+G431+E432-F432</f>
        <v>86.600000000000023</v>
      </c>
    </row>
    <row r="433" spans="1:7">
      <c r="A433" s="3">
        <v>44279</v>
      </c>
      <c r="B433" s="422">
        <v>22062</v>
      </c>
      <c r="C433" s="422" t="s">
        <v>17</v>
      </c>
      <c r="D433" t="s">
        <v>38</v>
      </c>
      <c r="E433" s="67"/>
      <c r="F433" s="2">
        <v>10</v>
      </c>
      <c r="G433" s="2">
        <f>+G432+E433-F433</f>
        <v>76.600000000000023</v>
      </c>
    </row>
    <row r="434" spans="1:7">
      <c r="A434" s="3">
        <v>44364</v>
      </c>
      <c r="B434" s="422">
        <v>22823</v>
      </c>
      <c r="C434" s="422" t="s">
        <v>17</v>
      </c>
      <c r="D434" t="s">
        <v>12</v>
      </c>
      <c r="E434" s="67"/>
      <c r="F434" s="2">
        <v>10.9</v>
      </c>
      <c r="G434" s="2">
        <f>+G433+E434-F434</f>
        <v>65.700000000000017</v>
      </c>
    </row>
    <row r="435" spans="1:7">
      <c r="A435" s="3">
        <v>44364</v>
      </c>
      <c r="B435" s="422">
        <v>22823</v>
      </c>
      <c r="C435" s="422" t="s">
        <v>17</v>
      </c>
      <c r="D435" t="s">
        <v>13</v>
      </c>
      <c r="E435" s="67"/>
      <c r="F435" s="2">
        <v>4.7</v>
      </c>
      <c r="G435" s="2">
        <f>+G434+E435-F435</f>
        <v>61.000000000000014</v>
      </c>
    </row>
    <row r="436" spans="1:7">
      <c r="A436" s="3">
        <v>44382</v>
      </c>
      <c r="B436" s="422">
        <v>22925</v>
      </c>
      <c r="C436" s="422" t="s">
        <v>17</v>
      </c>
      <c r="D436" t="s">
        <v>14</v>
      </c>
      <c r="E436" s="67"/>
      <c r="F436" s="2">
        <v>56</v>
      </c>
      <c r="G436" s="2">
        <f>+G435+E436-F436</f>
        <v>5.0000000000000142</v>
      </c>
    </row>
    <row r="437" spans="1:7">
      <c r="A437" s="3">
        <v>44382</v>
      </c>
      <c r="B437" s="422">
        <v>22925</v>
      </c>
      <c r="C437" s="422" t="s">
        <v>17</v>
      </c>
      <c r="D437" t="s">
        <v>15</v>
      </c>
      <c r="E437" s="67"/>
      <c r="F437" s="2">
        <v>5</v>
      </c>
      <c r="G437" s="2">
        <f>+G436+E437-F437</f>
        <v>1.4210854715202004E-14</v>
      </c>
    </row>
    <row r="438" spans="1:7">
      <c r="A438" s="31">
        <v>44286</v>
      </c>
      <c r="B438" s="421" t="s">
        <v>10</v>
      </c>
      <c r="C438" s="421" t="s">
        <v>18</v>
      </c>
      <c r="D438" t="s">
        <v>12</v>
      </c>
      <c r="E438" s="67">
        <v>12</v>
      </c>
      <c r="G438" s="2">
        <f>+G437+E438-F438</f>
        <v>12.000000000000014</v>
      </c>
    </row>
    <row r="439" spans="1:7">
      <c r="B439" s="422"/>
      <c r="C439" s="422"/>
      <c r="D439" t="s">
        <v>13</v>
      </c>
      <c r="E439" s="67">
        <v>2.8</v>
      </c>
      <c r="G439" s="2">
        <f>+G438+E439-F439</f>
        <v>14.800000000000015</v>
      </c>
    </row>
    <row r="440" spans="1:7">
      <c r="B440" s="422"/>
      <c r="C440" s="422"/>
      <c r="D440" t="s">
        <v>31</v>
      </c>
      <c r="E440" s="67">
        <v>60</v>
      </c>
      <c r="G440" s="2">
        <f>+G439+E440-F440</f>
        <v>74.800000000000011</v>
      </c>
    </row>
    <row r="441" spans="1:7">
      <c r="B441" s="422"/>
      <c r="C441" s="422"/>
      <c r="D441" t="s">
        <v>29</v>
      </c>
      <c r="E441" s="67">
        <v>5</v>
      </c>
      <c r="G441" s="2">
        <f>+G440+E441-F441</f>
        <v>79.800000000000011</v>
      </c>
    </row>
    <row r="442" spans="1:7">
      <c r="B442" s="422"/>
      <c r="C442" s="422"/>
      <c r="D442" t="s">
        <v>40</v>
      </c>
      <c r="E442" s="67">
        <v>10</v>
      </c>
      <c r="G442" s="2">
        <f>+G441+E442-F442</f>
        <v>89.800000000000011</v>
      </c>
    </row>
    <row r="443" spans="1:7">
      <c r="A443" s="3">
        <v>44279</v>
      </c>
      <c r="B443" s="422">
        <v>22062</v>
      </c>
      <c r="C443" s="422" t="s">
        <v>18</v>
      </c>
      <c r="D443" t="s">
        <v>40</v>
      </c>
      <c r="E443" s="67"/>
      <c r="F443" s="2">
        <v>10</v>
      </c>
      <c r="G443" s="2">
        <f>+G442+E443-F443</f>
        <v>79.800000000000011</v>
      </c>
    </row>
    <row r="444" spans="1:7">
      <c r="A444" s="3">
        <v>44364</v>
      </c>
      <c r="B444" s="422">
        <v>22823</v>
      </c>
      <c r="C444" s="422" t="s">
        <v>18</v>
      </c>
      <c r="D444" t="s">
        <v>12</v>
      </c>
      <c r="E444" s="67"/>
      <c r="F444" s="2">
        <v>12</v>
      </c>
      <c r="G444" s="2">
        <f>+G443+E444-F444</f>
        <v>67.800000000000011</v>
      </c>
    </row>
    <row r="445" spans="1:7">
      <c r="A445" s="3">
        <v>44364</v>
      </c>
      <c r="B445" s="422">
        <v>22823</v>
      </c>
      <c r="C445" s="422" t="s">
        <v>18</v>
      </c>
      <c r="D445" t="s">
        <v>13</v>
      </c>
      <c r="E445" s="67"/>
      <c r="F445" s="2">
        <v>2.8</v>
      </c>
      <c r="G445" s="2">
        <f>+G444+E445-F445</f>
        <v>65.000000000000014</v>
      </c>
    </row>
    <row r="446" spans="1:7">
      <c r="A446" s="3">
        <v>44382</v>
      </c>
      <c r="B446" s="422">
        <v>22925</v>
      </c>
      <c r="C446" s="422" t="s">
        <v>18</v>
      </c>
      <c r="D446" t="s">
        <v>14</v>
      </c>
      <c r="E446" s="67"/>
      <c r="F446" s="2">
        <v>60</v>
      </c>
      <c r="G446" s="2">
        <f>+G445+E446-F446</f>
        <v>5.0000000000000142</v>
      </c>
    </row>
    <row r="447" spans="1:7">
      <c r="A447" s="3">
        <v>44382</v>
      </c>
      <c r="B447" s="422">
        <v>22925</v>
      </c>
      <c r="C447" s="422" t="s">
        <v>18</v>
      </c>
      <c r="D447" t="s">
        <v>15</v>
      </c>
      <c r="E447" s="67"/>
      <c r="F447" s="2">
        <v>5</v>
      </c>
      <c r="G447" s="2">
        <f>+G446+E447-F447</f>
        <v>1.4210854715202004E-14</v>
      </c>
    </row>
    <row r="448" spans="1:7">
      <c r="A448" s="31">
        <v>44316</v>
      </c>
      <c r="B448" s="421" t="s">
        <v>10</v>
      </c>
      <c r="C448" s="421" t="s">
        <v>19</v>
      </c>
      <c r="D448" t="s">
        <v>12</v>
      </c>
      <c r="E448" s="67">
        <v>11.5</v>
      </c>
      <c r="G448" s="2">
        <f>+G447+E448-F448</f>
        <v>11.500000000000014</v>
      </c>
    </row>
    <row r="449" spans="1:7">
      <c r="B449" s="422"/>
      <c r="C449" s="422"/>
      <c r="D449" t="s">
        <v>13</v>
      </c>
      <c r="E449" s="67">
        <v>3.8</v>
      </c>
      <c r="G449" s="2">
        <f>+G448+E449-F449</f>
        <v>15.300000000000015</v>
      </c>
    </row>
    <row r="450" spans="1:7">
      <c r="B450" s="422"/>
      <c r="C450" s="422"/>
      <c r="D450" t="s">
        <v>31</v>
      </c>
      <c r="E450" s="67">
        <v>60</v>
      </c>
      <c r="G450" s="2">
        <f>+G449+E450-F450</f>
        <v>75.300000000000011</v>
      </c>
    </row>
    <row r="451" spans="1:7">
      <c r="B451" s="422"/>
      <c r="C451" s="422"/>
      <c r="D451" t="s">
        <v>29</v>
      </c>
      <c r="E451" s="67">
        <v>5</v>
      </c>
      <c r="G451" s="2">
        <f>+G450+E451-F451</f>
        <v>80.300000000000011</v>
      </c>
    </row>
    <row r="452" spans="1:7">
      <c r="A452" s="3">
        <v>44364</v>
      </c>
      <c r="B452" s="422">
        <v>22823</v>
      </c>
      <c r="C452" s="422" t="s">
        <v>19</v>
      </c>
      <c r="D452" t="s">
        <v>12</v>
      </c>
      <c r="E452" s="67"/>
      <c r="F452" s="2">
        <v>11.5</v>
      </c>
      <c r="G452" s="2">
        <f>+G451+E452-F452</f>
        <v>68.800000000000011</v>
      </c>
    </row>
    <row r="453" spans="1:7">
      <c r="A453" s="3">
        <v>44364</v>
      </c>
      <c r="B453" s="422">
        <v>22823</v>
      </c>
      <c r="C453" s="422" t="s">
        <v>19</v>
      </c>
      <c r="D453" t="s">
        <v>13</v>
      </c>
      <c r="E453" s="67"/>
      <c r="F453" s="2">
        <v>3.8</v>
      </c>
      <c r="G453" s="2">
        <f>+G452+E453-F453</f>
        <v>65.000000000000014</v>
      </c>
    </row>
    <row r="454" spans="1:7">
      <c r="A454" s="3">
        <v>44382</v>
      </c>
      <c r="B454" s="422">
        <v>22925</v>
      </c>
      <c r="C454" s="422" t="s">
        <v>19</v>
      </c>
      <c r="D454" t="s">
        <v>14</v>
      </c>
      <c r="E454" s="67"/>
      <c r="F454" s="2">
        <v>60</v>
      </c>
      <c r="G454" s="2">
        <f>+G453+E454-F454</f>
        <v>5.0000000000000142</v>
      </c>
    </row>
    <row r="455" spans="1:7">
      <c r="A455" s="3">
        <v>44382</v>
      </c>
      <c r="B455" s="422">
        <v>22925</v>
      </c>
      <c r="C455" s="422" t="s">
        <v>19</v>
      </c>
      <c r="D455" t="s">
        <v>15</v>
      </c>
      <c r="E455" s="67"/>
      <c r="F455" s="2">
        <v>5</v>
      </c>
      <c r="G455" s="2">
        <f>+G454+E455-F455</f>
        <v>1.4210854715202004E-14</v>
      </c>
    </row>
    <row r="456" spans="1:7">
      <c r="A456" s="31">
        <v>44347</v>
      </c>
      <c r="B456" s="421" t="s">
        <v>10</v>
      </c>
      <c r="C456" s="421" t="s">
        <v>20</v>
      </c>
      <c r="D456" t="s">
        <v>12</v>
      </c>
      <c r="E456" s="67">
        <v>26.3</v>
      </c>
      <c r="G456" s="2">
        <f>+G455+E456-F456</f>
        <v>26.300000000000015</v>
      </c>
    </row>
    <row r="457" spans="1:7">
      <c r="B457" s="422"/>
      <c r="C457" s="422"/>
      <c r="D457" t="s">
        <v>13</v>
      </c>
      <c r="E457" s="67">
        <v>3.5</v>
      </c>
      <c r="G457" s="2">
        <f>+G456+E457-F457</f>
        <v>29.800000000000015</v>
      </c>
    </row>
    <row r="458" spans="1:7">
      <c r="B458" s="422"/>
      <c r="C458" s="422"/>
      <c r="D458" t="s">
        <v>31</v>
      </c>
      <c r="E458" s="67">
        <v>60</v>
      </c>
      <c r="G458" s="2">
        <f>+G457+E458-F458</f>
        <v>89.800000000000011</v>
      </c>
    </row>
    <row r="459" spans="1:7">
      <c r="B459" s="422"/>
      <c r="C459" s="422"/>
      <c r="D459" t="s">
        <v>29</v>
      </c>
      <c r="E459" s="67">
        <v>5</v>
      </c>
      <c r="G459" s="2">
        <f>+G458+E459-F459</f>
        <v>94.800000000000011</v>
      </c>
    </row>
    <row r="460" spans="1:7">
      <c r="B460" s="422"/>
      <c r="C460" s="422"/>
      <c r="D460" t="s">
        <v>181</v>
      </c>
      <c r="E460" s="67">
        <v>8.5</v>
      </c>
      <c r="G460" s="2">
        <f>+G459+E460-F460</f>
        <v>103.30000000000001</v>
      </c>
    </row>
    <row r="461" spans="1:7">
      <c r="A461" s="3">
        <v>44382</v>
      </c>
      <c r="B461" s="422">
        <v>22925</v>
      </c>
      <c r="C461" s="422" t="s">
        <v>20</v>
      </c>
      <c r="D461" t="s">
        <v>14</v>
      </c>
      <c r="E461" s="67"/>
      <c r="F461" s="2">
        <v>60</v>
      </c>
      <c r="G461" s="2">
        <f>+G460+E461-F461</f>
        <v>43.300000000000011</v>
      </c>
    </row>
    <row r="462" spans="1:7">
      <c r="A462" s="3">
        <v>44382</v>
      </c>
      <c r="B462" s="422">
        <v>22925</v>
      </c>
      <c r="C462" s="422" t="s">
        <v>20</v>
      </c>
      <c r="D462" t="s">
        <v>15</v>
      </c>
      <c r="E462" s="67"/>
      <c r="F462" s="2">
        <v>5</v>
      </c>
      <c r="G462" s="2">
        <f>+G461+E462-F462</f>
        <v>38.300000000000011</v>
      </c>
    </row>
    <row r="463" spans="1:7">
      <c r="A463" s="3">
        <v>44389</v>
      </c>
      <c r="B463" s="422">
        <v>23001</v>
      </c>
      <c r="C463" s="422" t="s">
        <v>20</v>
      </c>
      <c r="D463" t="s">
        <v>12</v>
      </c>
      <c r="E463" s="67"/>
      <c r="F463" s="67">
        <v>26.3</v>
      </c>
      <c r="G463" s="2">
        <f>+G462+E463-F463</f>
        <v>12.000000000000011</v>
      </c>
    </row>
    <row r="464" spans="1:7">
      <c r="A464" s="3">
        <v>44389</v>
      </c>
      <c r="B464" s="422">
        <v>23001</v>
      </c>
      <c r="C464" s="422" t="s">
        <v>20</v>
      </c>
      <c r="D464" t="s">
        <v>13</v>
      </c>
      <c r="E464" s="67"/>
      <c r="F464" s="67">
        <v>3.5</v>
      </c>
      <c r="G464" s="2">
        <f>+G463+E464-F464</f>
        <v>8.5000000000000107</v>
      </c>
    </row>
    <row r="465" spans="1:7">
      <c r="A465" s="3">
        <v>44389</v>
      </c>
      <c r="B465" s="422">
        <v>23001</v>
      </c>
      <c r="C465" s="422" t="s">
        <v>20</v>
      </c>
      <c r="D465" t="s">
        <v>181</v>
      </c>
      <c r="E465" s="67"/>
      <c r="F465" s="67">
        <v>8.5</v>
      </c>
      <c r="G465" s="2">
        <f>+G464+E465-F465</f>
        <v>0</v>
      </c>
    </row>
    <row r="466" spans="1:7">
      <c r="A466" s="31">
        <v>44377</v>
      </c>
      <c r="B466" s="421" t="s">
        <v>10</v>
      </c>
      <c r="C466" s="421" t="s">
        <v>21</v>
      </c>
      <c r="D466" t="s">
        <v>12</v>
      </c>
      <c r="E466" s="67">
        <v>54.4</v>
      </c>
      <c r="G466" s="2">
        <f>+G465+E466-F466</f>
        <v>54.4</v>
      </c>
    </row>
    <row r="467" spans="1:7">
      <c r="B467" s="422"/>
      <c r="C467" s="422"/>
      <c r="D467" t="s">
        <v>13</v>
      </c>
      <c r="E467" s="82">
        <v>5.4</v>
      </c>
      <c r="G467" s="2">
        <f>+G466+E467-F467</f>
        <v>59.8</v>
      </c>
    </row>
    <row r="468" spans="1:7">
      <c r="B468" s="422"/>
      <c r="C468" s="422"/>
      <c r="D468" t="s">
        <v>31</v>
      </c>
      <c r="E468" s="67">
        <v>60</v>
      </c>
      <c r="G468" s="2">
        <f>+G467+E468-F468</f>
        <v>119.8</v>
      </c>
    </row>
    <row r="469" spans="1:7">
      <c r="B469" s="422"/>
      <c r="C469" s="422"/>
      <c r="D469" t="s">
        <v>29</v>
      </c>
      <c r="E469" s="67">
        <v>5</v>
      </c>
      <c r="G469" s="2">
        <f>+G468+E469-F469</f>
        <v>124.8</v>
      </c>
    </row>
    <row r="470" spans="1:7">
      <c r="A470" s="3">
        <v>44389</v>
      </c>
      <c r="B470" s="422">
        <v>23001</v>
      </c>
      <c r="C470" s="422" t="s">
        <v>21</v>
      </c>
      <c r="D470" t="s">
        <v>31</v>
      </c>
      <c r="E470" s="67"/>
      <c r="F470" s="67">
        <v>60</v>
      </c>
      <c r="G470" s="2">
        <f>+G469+E470-F470</f>
        <v>64.8</v>
      </c>
    </row>
    <row r="471" spans="1:7">
      <c r="A471" s="3">
        <v>44389</v>
      </c>
      <c r="B471" s="422">
        <v>23001</v>
      </c>
      <c r="C471" s="422" t="s">
        <v>21</v>
      </c>
      <c r="D471" t="s">
        <v>29</v>
      </c>
      <c r="E471" s="67"/>
      <c r="F471" s="67">
        <v>5</v>
      </c>
      <c r="G471" s="2">
        <f>+G470+E471-F471</f>
        <v>59.8</v>
      </c>
    </row>
    <row r="472" spans="1:7">
      <c r="A472" s="3">
        <v>44445</v>
      </c>
      <c r="B472" s="422">
        <v>23373</v>
      </c>
      <c r="C472" s="422" t="s">
        <v>21</v>
      </c>
      <c r="D472" t="s">
        <v>12</v>
      </c>
      <c r="E472" s="67"/>
      <c r="F472" s="67">
        <v>54.4</v>
      </c>
      <c r="G472" s="2">
        <f>+G471+E472-F472</f>
        <v>5.3999999999999986</v>
      </c>
    </row>
    <row r="473" spans="1:7">
      <c r="A473" s="3">
        <v>44445</v>
      </c>
      <c r="B473" s="422">
        <v>23373</v>
      </c>
      <c r="C473" s="422" t="s">
        <v>21</v>
      </c>
      <c r="D473" t="s">
        <v>13</v>
      </c>
      <c r="E473" s="67"/>
      <c r="F473" s="82">
        <v>5.4</v>
      </c>
      <c r="G473" s="73">
        <f>+G472+E473-F473</f>
        <v>0</v>
      </c>
    </row>
    <row r="474" spans="1:7">
      <c r="A474" s="81">
        <v>44408</v>
      </c>
      <c r="B474" s="421" t="s">
        <v>10</v>
      </c>
      <c r="C474" s="421" t="s">
        <v>22</v>
      </c>
      <c r="D474" t="s">
        <v>12</v>
      </c>
      <c r="E474" s="2">
        <v>47.6</v>
      </c>
      <c r="G474" s="73">
        <f>+G473+E474-F474</f>
        <v>47.6</v>
      </c>
    </row>
    <row r="475" spans="1:7">
      <c r="A475" s="70"/>
      <c r="B475" s="422"/>
      <c r="C475" s="422"/>
      <c r="D475" t="s">
        <v>13</v>
      </c>
      <c r="E475" s="2">
        <v>2.8</v>
      </c>
      <c r="G475" s="73">
        <f>+G474+E475-F475</f>
        <v>50.4</v>
      </c>
    </row>
    <row r="476" spans="1:7">
      <c r="A476" s="70"/>
      <c r="B476" s="422"/>
      <c r="C476" s="422"/>
      <c r="D476" t="s">
        <v>14</v>
      </c>
      <c r="E476" s="2">
        <v>60</v>
      </c>
      <c r="G476" s="73">
        <f>+G475+E476-F476</f>
        <v>110.4</v>
      </c>
    </row>
    <row r="477" spans="1:7">
      <c r="A477" s="70"/>
      <c r="B477" s="422"/>
      <c r="C477" s="422"/>
      <c r="D477" t="s">
        <v>15</v>
      </c>
      <c r="E477" s="2">
        <v>5</v>
      </c>
      <c r="G477" s="73">
        <f>+G476+E477-F477</f>
        <v>115.4</v>
      </c>
    </row>
    <row r="478" spans="1:7">
      <c r="A478" s="70">
        <v>44522</v>
      </c>
      <c r="B478" s="422" t="s">
        <v>456</v>
      </c>
      <c r="C478" s="422" t="s">
        <v>22</v>
      </c>
      <c r="D478" t="s">
        <v>14</v>
      </c>
      <c r="F478" s="2">
        <v>60</v>
      </c>
      <c r="G478" s="73">
        <f>+G477+E478-F478</f>
        <v>55.400000000000006</v>
      </c>
    </row>
    <row r="479" spans="1:7">
      <c r="A479" s="70">
        <v>44522</v>
      </c>
      <c r="B479" s="422" t="s">
        <v>456</v>
      </c>
      <c r="C479" s="422" t="s">
        <v>22</v>
      </c>
      <c r="D479" t="s">
        <v>15</v>
      </c>
      <c r="F479" s="2">
        <v>5</v>
      </c>
      <c r="G479" s="73">
        <f>+G478+E479-F479</f>
        <v>50.400000000000006</v>
      </c>
    </row>
    <row r="480" spans="1:7">
      <c r="A480" s="70">
        <v>44614</v>
      </c>
      <c r="B480" s="422">
        <v>24248</v>
      </c>
      <c r="C480" s="422" t="s">
        <v>22</v>
      </c>
      <c r="D480" t="s">
        <v>12</v>
      </c>
      <c r="F480" s="2">
        <v>47.6</v>
      </c>
      <c r="G480" s="73">
        <f>+G479+E480-F480</f>
        <v>2.8000000000000043</v>
      </c>
    </row>
    <row r="481" spans="1:7">
      <c r="A481" s="70">
        <v>44614</v>
      </c>
      <c r="B481" s="422">
        <v>24248</v>
      </c>
      <c r="C481" s="422" t="s">
        <v>22</v>
      </c>
      <c r="D481" t="s">
        <v>13</v>
      </c>
      <c r="F481" s="2">
        <v>2.8</v>
      </c>
      <c r="G481" s="73">
        <f>+G480+E481-F481</f>
        <v>4.4408920985006262E-15</v>
      </c>
    </row>
    <row r="482" spans="1:7">
      <c r="A482" s="31">
        <v>44439</v>
      </c>
      <c r="B482" s="421" t="s">
        <v>10</v>
      </c>
      <c r="C482" s="421" t="s">
        <v>23</v>
      </c>
      <c r="D482" t="s">
        <v>12</v>
      </c>
      <c r="E482" s="2">
        <v>53.9</v>
      </c>
      <c r="G482" s="73">
        <f>+G481+E482-F482</f>
        <v>53.900000000000006</v>
      </c>
    </row>
    <row r="483" spans="1:7">
      <c r="B483" s="422"/>
      <c r="C483" s="422"/>
      <c r="D483" t="s">
        <v>13</v>
      </c>
      <c r="E483" s="2">
        <v>3.1</v>
      </c>
      <c r="G483" s="73">
        <f>+G482+E483-F483</f>
        <v>57.000000000000007</v>
      </c>
    </row>
    <row r="484" spans="1:7">
      <c r="B484" s="422"/>
      <c r="C484" s="422"/>
      <c r="D484" t="s">
        <v>14</v>
      </c>
      <c r="E484" s="2">
        <v>60</v>
      </c>
      <c r="G484" s="73">
        <f>+G483+E484-F484</f>
        <v>117</v>
      </c>
    </row>
    <row r="485" spans="1:7">
      <c r="B485" s="422"/>
      <c r="C485" s="422"/>
      <c r="D485" t="s">
        <v>15</v>
      </c>
      <c r="E485" s="2">
        <v>5</v>
      </c>
      <c r="G485" s="73">
        <f>+G484+E485-F485</f>
        <v>122</v>
      </c>
    </row>
    <row r="486" spans="1:7">
      <c r="A486" s="70">
        <v>44522</v>
      </c>
      <c r="B486" s="422" t="s">
        <v>456</v>
      </c>
      <c r="C486" s="422" t="s">
        <v>23</v>
      </c>
      <c r="D486" t="s">
        <v>14</v>
      </c>
      <c r="F486" s="2">
        <v>60</v>
      </c>
      <c r="G486" s="73">
        <f>+G485+E486-F486</f>
        <v>62</v>
      </c>
    </row>
    <row r="487" spans="1:7">
      <c r="A487" s="70">
        <v>44522</v>
      </c>
      <c r="B487" s="422" t="s">
        <v>456</v>
      </c>
      <c r="C487" s="422" t="s">
        <v>23</v>
      </c>
      <c r="D487" t="s">
        <v>15</v>
      </c>
      <c r="F487" s="2">
        <v>5</v>
      </c>
      <c r="G487" s="73">
        <f>+G486+E487-F487</f>
        <v>57</v>
      </c>
    </row>
    <row r="488" spans="1:7">
      <c r="A488" s="70">
        <v>44614</v>
      </c>
      <c r="B488" s="422">
        <v>24248</v>
      </c>
      <c r="C488" s="422" t="s">
        <v>23</v>
      </c>
      <c r="D488" t="s">
        <v>12</v>
      </c>
      <c r="F488" s="2">
        <v>53.9</v>
      </c>
      <c r="G488" s="73">
        <f>+G487+E488-F488</f>
        <v>3.1000000000000014</v>
      </c>
    </row>
    <row r="489" spans="1:7">
      <c r="A489" s="70">
        <v>44614</v>
      </c>
      <c r="B489" s="422">
        <v>24248</v>
      </c>
      <c r="C489" s="422" t="s">
        <v>23</v>
      </c>
      <c r="D489" t="s">
        <v>13</v>
      </c>
      <c r="F489" s="2">
        <v>3.1</v>
      </c>
      <c r="G489" s="73">
        <f>+G488+E489-F489</f>
        <v>0</v>
      </c>
    </row>
    <row r="490" spans="1:7">
      <c r="A490" s="31">
        <v>44469</v>
      </c>
      <c r="B490" s="421" t="s">
        <v>10</v>
      </c>
      <c r="C490" s="421" t="s">
        <v>41</v>
      </c>
      <c r="D490" t="s">
        <v>12</v>
      </c>
      <c r="E490" s="2">
        <v>55.8</v>
      </c>
      <c r="G490" s="73">
        <f>+G489+E490-F490</f>
        <v>55.8</v>
      </c>
    </row>
    <row r="491" spans="1:7">
      <c r="B491" s="422"/>
      <c r="C491" s="422"/>
      <c r="D491" t="s">
        <v>13</v>
      </c>
      <c r="E491" s="2">
        <v>4.7</v>
      </c>
      <c r="G491" s="73">
        <f>+G490+E491-F491</f>
        <v>60.5</v>
      </c>
    </row>
    <row r="492" spans="1:7">
      <c r="B492" s="422"/>
      <c r="C492" s="422"/>
      <c r="D492" t="s">
        <v>14</v>
      </c>
      <c r="E492" s="2">
        <v>60</v>
      </c>
      <c r="G492" s="73">
        <f>+G491+E492-F492</f>
        <v>120.5</v>
      </c>
    </row>
    <row r="493" spans="1:7">
      <c r="B493" s="422"/>
      <c r="C493" s="422"/>
      <c r="D493" t="s">
        <v>15</v>
      </c>
      <c r="E493" s="2">
        <v>5</v>
      </c>
      <c r="G493" s="73">
        <f>+G492+E493-F493</f>
        <v>125.5</v>
      </c>
    </row>
    <row r="494" spans="1:7">
      <c r="A494" s="70">
        <v>44522</v>
      </c>
      <c r="B494" s="422" t="s">
        <v>456</v>
      </c>
      <c r="C494" s="422" t="s">
        <v>41</v>
      </c>
      <c r="D494" t="s">
        <v>14</v>
      </c>
      <c r="F494" s="2">
        <v>60</v>
      </c>
      <c r="G494" s="73">
        <f>+G493+E494-F494</f>
        <v>65.5</v>
      </c>
    </row>
    <row r="495" spans="1:7">
      <c r="A495" s="70">
        <v>44522</v>
      </c>
      <c r="B495" s="422" t="s">
        <v>456</v>
      </c>
      <c r="C495" s="422" t="s">
        <v>41</v>
      </c>
      <c r="D495" t="s">
        <v>15</v>
      </c>
      <c r="F495" s="2">
        <v>5</v>
      </c>
      <c r="G495" s="73">
        <f>+G494+E495-F495</f>
        <v>60.5</v>
      </c>
    </row>
    <row r="496" spans="1:7">
      <c r="A496" s="70">
        <v>44618</v>
      </c>
      <c r="B496" s="422">
        <v>24313</v>
      </c>
      <c r="C496" s="422" t="s">
        <v>41</v>
      </c>
      <c r="D496" t="s">
        <v>12</v>
      </c>
      <c r="F496" s="2">
        <v>55.8</v>
      </c>
      <c r="G496" s="73">
        <f>+G495+E496-F496</f>
        <v>4.7000000000000028</v>
      </c>
    </row>
    <row r="497" spans="1:12">
      <c r="A497" s="70">
        <v>44618</v>
      </c>
      <c r="B497" s="422">
        <v>24313</v>
      </c>
      <c r="C497" s="422" t="s">
        <v>41</v>
      </c>
      <c r="D497" t="s">
        <v>13</v>
      </c>
      <c r="F497" s="2">
        <v>4.7</v>
      </c>
      <c r="G497" s="73">
        <f>+G496+E497-F497</f>
        <v>0</v>
      </c>
    </row>
    <row r="498" spans="1:12">
      <c r="A498" s="81">
        <v>44500</v>
      </c>
      <c r="B498" s="421" t="s">
        <v>10</v>
      </c>
      <c r="C498" s="421" t="s">
        <v>25</v>
      </c>
      <c r="D498" t="s">
        <v>12</v>
      </c>
      <c r="E498" s="2">
        <v>57.8</v>
      </c>
      <c r="G498" s="73">
        <f>+G497+E498-F498</f>
        <v>57.8</v>
      </c>
      <c r="J498" s="421" t="s">
        <v>22</v>
      </c>
      <c r="K498" t="s">
        <v>12</v>
      </c>
      <c r="L498" s="2">
        <v>47.6</v>
      </c>
    </row>
    <row r="499" spans="1:12">
      <c r="A499" s="70"/>
      <c r="B499" s="422"/>
      <c r="C499" s="422"/>
      <c r="D499" t="s">
        <v>13</v>
      </c>
      <c r="E499" s="2">
        <v>2.6</v>
      </c>
      <c r="G499" s="73">
        <f>+G498+E499-F499</f>
        <v>60.4</v>
      </c>
      <c r="J499" s="422"/>
      <c r="K499" t="s">
        <v>13</v>
      </c>
      <c r="L499" s="2">
        <v>2.8</v>
      </c>
    </row>
    <row r="500" spans="1:12">
      <c r="A500" s="70"/>
      <c r="B500" s="422"/>
      <c r="C500" s="422"/>
      <c r="D500" t="s">
        <v>14</v>
      </c>
      <c r="E500" s="2">
        <v>60</v>
      </c>
      <c r="G500" s="73">
        <f>+G499+E500-F500</f>
        <v>120.4</v>
      </c>
      <c r="J500" s="421" t="s">
        <v>23</v>
      </c>
      <c r="K500" t="s">
        <v>12</v>
      </c>
      <c r="L500" s="2">
        <v>53.9</v>
      </c>
    </row>
    <row r="501" spans="1:12">
      <c r="A501" s="70"/>
      <c r="B501" s="422"/>
      <c r="C501" s="422"/>
      <c r="D501" t="s">
        <v>15</v>
      </c>
      <c r="E501" s="2">
        <v>5</v>
      </c>
      <c r="G501" s="73">
        <f>+G500+E501-F501</f>
        <v>125.4</v>
      </c>
      <c r="J501" s="422"/>
      <c r="K501" t="s">
        <v>13</v>
      </c>
      <c r="L501" s="2">
        <v>3.1</v>
      </c>
    </row>
    <row r="502" spans="1:12">
      <c r="A502" s="70">
        <v>44522</v>
      </c>
      <c r="B502" s="422" t="s">
        <v>456</v>
      </c>
      <c r="C502" s="422" t="s">
        <v>25</v>
      </c>
      <c r="D502" t="s">
        <v>14</v>
      </c>
      <c r="F502" s="2">
        <v>60</v>
      </c>
      <c r="G502" s="73">
        <f>+G501+E502-F502</f>
        <v>65.400000000000006</v>
      </c>
      <c r="J502" s="422"/>
      <c r="L502" s="2"/>
    </row>
    <row r="503" spans="1:12">
      <c r="A503" s="70">
        <v>44522</v>
      </c>
      <c r="B503" s="422" t="s">
        <v>456</v>
      </c>
      <c r="C503" s="422" t="s">
        <v>25</v>
      </c>
      <c r="D503" t="s">
        <v>15</v>
      </c>
      <c r="F503" s="2">
        <v>5</v>
      </c>
      <c r="G503" s="73">
        <f>+G502+E503-F503</f>
        <v>60.400000000000006</v>
      </c>
      <c r="J503" s="422"/>
      <c r="L503" s="2"/>
    </row>
    <row r="504" spans="1:12">
      <c r="A504" s="70">
        <v>44618</v>
      </c>
      <c r="B504" s="422">
        <v>24313</v>
      </c>
      <c r="C504" s="422" t="s">
        <v>25</v>
      </c>
      <c r="D504" t="s">
        <v>12</v>
      </c>
      <c r="F504" s="2">
        <v>57.8</v>
      </c>
      <c r="G504" s="73">
        <f>+G503+E504-F504</f>
        <v>2.6000000000000085</v>
      </c>
      <c r="J504" s="422"/>
      <c r="L504" s="2"/>
    </row>
    <row r="505" spans="1:12">
      <c r="A505" s="70">
        <v>44618</v>
      </c>
      <c r="B505" s="422">
        <v>24313</v>
      </c>
      <c r="C505" s="422" t="s">
        <v>25</v>
      </c>
      <c r="D505" t="s">
        <v>13</v>
      </c>
      <c r="F505" s="2">
        <v>2.6</v>
      </c>
      <c r="G505" s="6">
        <f>+G504+E505-F505</f>
        <v>8.4376949871511897E-15</v>
      </c>
      <c r="J505" s="422"/>
      <c r="L505" s="2"/>
    </row>
    <row r="506" spans="1:12">
      <c r="A506" s="81">
        <v>44530</v>
      </c>
      <c r="B506" s="421" t="s">
        <v>10</v>
      </c>
      <c r="C506" s="421" t="s">
        <v>26</v>
      </c>
      <c r="D506" t="s">
        <v>12</v>
      </c>
      <c r="E506" s="2">
        <v>61.7</v>
      </c>
      <c r="G506" s="73">
        <f>+G505+E506-F506</f>
        <v>61.70000000000001</v>
      </c>
      <c r="J506" s="421" t="s">
        <v>41</v>
      </c>
      <c r="K506" t="s">
        <v>12</v>
      </c>
      <c r="L506" s="2">
        <v>55.8</v>
      </c>
    </row>
    <row r="507" spans="1:12">
      <c r="A507" s="70"/>
      <c r="B507" s="422"/>
      <c r="C507" s="422"/>
      <c r="D507" t="s">
        <v>13</v>
      </c>
      <c r="E507" s="2">
        <v>4</v>
      </c>
      <c r="G507" s="73">
        <f>+G506+E507-F507</f>
        <v>65.700000000000017</v>
      </c>
      <c r="J507" s="422"/>
      <c r="K507" t="s">
        <v>13</v>
      </c>
      <c r="L507" s="2">
        <v>4.7</v>
      </c>
    </row>
    <row r="508" spans="1:12">
      <c r="A508" s="70"/>
      <c r="B508" s="422"/>
      <c r="C508" s="422"/>
      <c r="D508" t="s">
        <v>14</v>
      </c>
      <c r="E508" s="2">
        <v>60</v>
      </c>
      <c r="G508" s="73">
        <f>+G507+E508-F508</f>
        <v>125.70000000000002</v>
      </c>
      <c r="J508" s="421" t="s">
        <v>25</v>
      </c>
      <c r="K508" t="s">
        <v>12</v>
      </c>
      <c r="L508" s="2">
        <v>57.8</v>
      </c>
    </row>
    <row r="509" spans="1:12">
      <c r="A509" s="70"/>
      <c r="B509" s="422"/>
      <c r="C509" s="422"/>
      <c r="D509" t="s">
        <v>15</v>
      </c>
      <c r="E509" s="2">
        <v>5</v>
      </c>
      <c r="G509" s="73">
        <f>+G508+E509-F509</f>
        <v>130.70000000000002</v>
      </c>
      <c r="J509" s="422"/>
      <c r="K509" t="s">
        <v>13</v>
      </c>
      <c r="L509" s="2">
        <v>2.6</v>
      </c>
    </row>
    <row r="510" spans="1:12">
      <c r="A510" s="70"/>
      <c r="B510" s="422"/>
      <c r="C510" s="422"/>
      <c r="D510" t="s">
        <v>182</v>
      </c>
      <c r="E510" s="2">
        <v>10</v>
      </c>
      <c r="G510" s="73">
        <f>+G509+E510-F510</f>
        <v>140.70000000000002</v>
      </c>
      <c r="J510" s="421" t="s">
        <v>26</v>
      </c>
      <c r="K510" t="s">
        <v>12</v>
      </c>
      <c r="L510" s="2">
        <v>61.7</v>
      </c>
    </row>
    <row r="511" spans="1:12">
      <c r="A511" s="70"/>
      <c r="B511" s="422"/>
      <c r="C511" s="422"/>
      <c r="D511" t="s">
        <v>70</v>
      </c>
      <c r="E511" s="2">
        <v>93</v>
      </c>
      <c r="G511" s="73">
        <f>+G510+E511-F511</f>
        <v>233.70000000000002</v>
      </c>
      <c r="J511" s="421"/>
      <c r="L511" s="2"/>
    </row>
    <row r="512" spans="1:12">
      <c r="A512" s="70">
        <v>44522</v>
      </c>
      <c r="B512" s="422" t="s">
        <v>456</v>
      </c>
      <c r="C512" s="422" t="s">
        <v>26</v>
      </c>
      <c r="D512" t="s">
        <v>14</v>
      </c>
      <c r="F512" s="2">
        <v>60</v>
      </c>
      <c r="G512" s="73">
        <f>+G511+E512-F512</f>
        <v>173.70000000000002</v>
      </c>
      <c r="J512" s="422"/>
      <c r="K512" t="s">
        <v>13</v>
      </c>
      <c r="L512" s="2">
        <v>4</v>
      </c>
    </row>
    <row r="513" spans="1:12">
      <c r="A513" s="70">
        <v>44522</v>
      </c>
      <c r="B513" s="422" t="s">
        <v>456</v>
      </c>
      <c r="C513" s="422" t="s">
        <v>26</v>
      </c>
      <c r="D513" t="s">
        <v>15</v>
      </c>
      <c r="F513" s="2">
        <v>5</v>
      </c>
      <c r="G513" s="73">
        <f>+G512+E513-F513</f>
        <v>168.70000000000002</v>
      </c>
      <c r="J513" s="421" t="s">
        <v>27</v>
      </c>
      <c r="K513" t="s">
        <v>12</v>
      </c>
      <c r="L513" s="2">
        <v>64.8</v>
      </c>
    </row>
    <row r="514" spans="1:12">
      <c r="A514" s="70">
        <v>44621</v>
      </c>
      <c r="B514" s="422">
        <v>24453</v>
      </c>
      <c r="C514" s="422" t="s">
        <v>26</v>
      </c>
      <c r="D514" t="s">
        <v>12</v>
      </c>
      <c r="F514" s="2">
        <v>61.7</v>
      </c>
      <c r="G514" s="73">
        <f>+G513+E514-F514</f>
        <v>107.00000000000001</v>
      </c>
      <c r="J514" s="421"/>
      <c r="L514" s="2"/>
    </row>
    <row r="515" spans="1:12">
      <c r="A515" s="70">
        <v>44621</v>
      </c>
      <c r="B515" s="422">
        <v>24453</v>
      </c>
      <c r="C515" s="422" t="s">
        <v>26</v>
      </c>
      <c r="D515" t="s">
        <v>13</v>
      </c>
      <c r="F515" s="2">
        <v>4</v>
      </c>
      <c r="G515" s="73">
        <f>+G514+E515-F515</f>
        <v>103.00000000000001</v>
      </c>
      <c r="J515" s="421"/>
      <c r="L515" s="2"/>
    </row>
    <row r="516" spans="1:12">
      <c r="A516" s="70">
        <v>44621</v>
      </c>
      <c r="B516" s="422">
        <v>24503</v>
      </c>
      <c r="C516" s="422" t="s">
        <v>26</v>
      </c>
      <c r="D516" t="s">
        <v>182</v>
      </c>
      <c r="F516" s="2">
        <v>10</v>
      </c>
      <c r="G516" s="73">
        <f>+G515+E516-F516</f>
        <v>93.000000000000014</v>
      </c>
      <c r="J516" s="421"/>
      <c r="L516" s="2"/>
    </row>
    <row r="517" spans="1:12">
      <c r="A517" s="70">
        <v>44621</v>
      </c>
      <c r="B517" s="422">
        <v>24503</v>
      </c>
      <c r="C517" s="422" t="s">
        <v>26</v>
      </c>
      <c r="D517" t="s">
        <v>70</v>
      </c>
      <c r="F517" s="2">
        <v>93</v>
      </c>
      <c r="G517" s="73">
        <f>+G516+E517-F517</f>
        <v>0</v>
      </c>
      <c r="J517" s="421"/>
      <c r="L517" s="2"/>
    </row>
    <row r="518" spans="1:12">
      <c r="A518" s="81">
        <v>44561</v>
      </c>
      <c r="B518" s="421" t="s">
        <v>10</v>
      </c>
      <c r="C518" s="421" t="s">
        <v>27</v>
      </c>
      <c r="D518" t="s">
        <v>12</v>
      </c>
      <c r="E518" s="2">
        <v>64.8</v>
      </c>
      <c r="G518" s="73">
        <f>+G517+E518-F518</f>
        <v>64.8</v>
      </c>
      <c r="J518" s="422"/>
      <c r="K518" t="s">
        <v>13</v>
      </c>
      <c r="L518" s="2">
        <v>4.4000000000000004</v>
      </c>
    </row>
    <row r="519" spans="1:12">
      <c r="A519" s="70"/>
      <c r="B519" s="422"/>
      <c r="C519" s="422"/>
      <c r="D519" t="s">
        <v>13</v>
      </c>
      <c r="E519" s="2">
        <v>4.4000000000000004</v>
      </c>
      <c r="G519" s="73">
        <f>+G518+E519-F519</f>
        <v>69.2</v>
      </c>
    </row>
    <row r="520" spans="1:12">
      <c r="A520" s="70"/>
      <c r="B520" s="422"/>
      <c r="C520" s="422"/>
      <c r="D520" t="s">
        <v>14</v>
      </c>
      <c r="E520" s="2">
        <v>60</v>
      </c>
      <c r="G520" s="73">
        <f>+G519+E520-F520</f>
        <v>129.19999999999999</v>
      </c>
      <c r="L520" s="5">
        <f>SUM(L498:L519)</f>
        <v>363.2</v>
      </c>
    </row>
    <row r="521" spans="1:12">
      <c r="A521" s="70"/>
      <c r="B521" s="422"/>
      <c r="C521" s="422"/>
      <c r="D521" t="s">
        <v>15</v>
      </c>
      <c r="E521" s="2">
        <v>5</v>
      </c>
      <c r="G521" s="73">
        <f>+G520+E521-F521</f>
        <v>134.19999999999999</v>
      </c>
    </row>
    <row r="522" spans="1:12">
      <c r="A522" s="70">
        <v>44522</v>
      </c>
      <c r="B522" s="422" t="s">
        <v>456</v>
      </c>
      <c r="C522" s="422" t="s">
        <v>27</v>
      </c>
      <c r="D522" t="s">
        <v>14</v>
      </c>
      <c r="F522" s="2">
        <v>60</v>
      </c>
      <c r="G522" s="73">
        <f>+G521+E522-F522</f>
        <v>74.199999999999989</v>
      </c>
    </row>
    <row r="523" spans="1:12">
      <c r="A523" s="70">
        <v>44522</v>
      </c>
      <c r="B523" s="422" t="s">
        <v>456</v>
      </c>
      <c r="C523" s="422" t="s">
        <v>27</v>
      </c>
      <c r="D523" t="s">
        <v>15</v>
      </c>
      <c r="F523" s="2">
        <v>5</v>
      </c>
      <c r="G523" s="73">
        <f>+G522+E523-F523</f>
        <v>69.199999999999989</v>
      </c>
    </row>
    <row r="524" spans="1:12">
      <c r="A524" s="70">
        <v>44621</v>
      </c>
      <c r="B524" s="422">
        <v>24456</v>
      </c>
      <c r="C524" s="422" t="s">
        <v>27</v>
      </c>
      <c r="D524" t="s">
        <v>12</v>
      </c>
      <c r="F524" s="2">
        <v>64.8</v>
      </c>
      <c r="G524" s="73">
        <f>+G523+E524-F524</f>
        <v>4.3999999999999915</v>
      </c>
    </row>
    <row r="525" spans="1:12">
      <c r="A525" s="70">
        <v>44621</v>
      </c>
      <c r="B525" s="422">
        <v>24456</v>
      </c>
      <c r="C525" s="422" t="s">
        <v>27</v>
      </c>
      <c r="D525" t="s">
        <v>13</v>
      </c>
      <c r="F525" s="2">
        <v>4.4000000000000004</v>
      </c>
      <c r="G525" s="73">
        <f>+G524+E525-F525</f>
        <v>-8.8817841970012523E-15</v>
      </c>
    </row>
    <row r="526" spans="1:12">
      <c r="A526" s="31">
        <v>44592</v>
      </c>
      <c r="B526" s="421" t="s">
        <v>10</v>
      </c>
      <c r="C526" s="421" t="s">
        <v>11</v>
      </c>
      <c r="D526" t="s">
        <v>12</v>
      </c>
      <c r="E526" s="2">
        <v>68.5</v>
      </c>
      <c r="G526" s="73">
        <f>+G525+E526-F526</f>
        <v>68.499999999999986</v>
      </c>
    </row>
    <row r="527" spans="1:12">
      <c r="B527" s="422"/>
      <c r="C527" s="422"/>
      <c r="D527" t="s">
        <v>13</v>
      </c>
      <c r="E527" s="2">
        <v>1.3</v>
      </c>
      <c r="G527" s="73">
        <f>+G526+E527-F527</f>
        <v>69.799999999999983</v>
      </c>
    </row>
    <row r="528" spans="1:12">
      <c r="B528" s="422"/>
      <c r="C528" s="422"/>
      <c r="D528" t="s">
        <v>14</v>
      </c>
      <c r="E528" s="2">
        <v>60</v>
      </c>
      <c r="G528" s="73">
        <f>+G527+E528-F528</f>
        <v>129.79999999999998</v>
      </c>
    </row>
    <row r="529" spans="1:7">
      <c r="B529" s="422"/>
      <c r="C529" s="422"/>
      <c r="D529" t="s">
        <v>15</v>
      </c>
      <c r="E529" s="2">
        <v>5</v>
      </c>
      <c r="G529" s="73">
        <f>+G528+E529-F529</f>
        <v>134.79999999999998</v>
      </c>
    </row>
    <row r="530" spans="1:7">
      <c r="B530" s="422"/>
      <c r="C530" s="422"/>
      <c r="D530" t="s">
        <v>457</v>
      </c>
      <c r="E530" s="2">
        <v>10</v>
      </c>
      <c r="G530" s="73">
        <f>+G529+E530-F530</f>
        <v>144.79999999999998</v>
      </c>
    </row>
    <row r="531" spans="1:7">
      <c r="A531" s="3">
        <v>44587</v>
      </c>
      <c r="B531" s="422">
        <v>24158</v>
      </c>
      <c r="C531" s="422" t="s">
        <v>11</v>
      </c>
      <c r="D531" t="s">
        <v>457</v>
      </c>
      <c r="F531" s="2">
        <v>10</v>
      </c>
      <c r="G531" s="73">
        <f>+G530+E531-F531</f>
        <v>134.79999999999998</v>
      </c>
    </row>
    <row r="532" spans="1:7">
      <c r="A532" s="70">
        <v>44621</v>
      </c>
      <c r="B532" s="422">
        <v>24503</v>
      </c>
      <c r="C532" s="422" t="s">
        <v>11</v>
      </c>
      <c r="D532" t="s">
        <v>12</v>
      </c>
      <c r="F532" s="2">
        <v>68.5</v>
      </c>
      <c r="G532" s="73">
        <f>+G531+E532-F532</f>
        <v>66.299999999999983</v>
      </c>
    </row>
    <row r="533" spans="1:7">
      <c r="A533" s="70">
        <v>44621</v>
      </c>
      <c r="B533" s="422">
        <v>24503</v>
      </c>
      <c r="C533" s="422" t="s">
        <v>11</v>
      </c>
      <c r="D533" t="s">
        <v>13</v>
      </c>
      <c r="F533" s="2">
        <v>1.3</v>
      </c>
      <c r="G533" s="73">
        <f>+G532+E533-F533</f>
        <v>64.999999999999986</v>
      </c>
    </row>
    <row r="534" spans="1:7">
      <c r="A534" s="70">
        <v>44621</v>
      </c>
      <c r="B534" s="422">
        <v>24503</v>
      </c>
      <c r="C534" s="422" t="s">
        <v>11</v>
      </c>
      <c r="D534" t="s">
        <v>14</v>
      </c>
      <c r="F534" s="2">
        <v>60</v>
      </c>
      <c r="G534" s="73">
        <f>+G533+E534-F534</f>
        <v>4.9999999999999858</v>
      </c>
    </row>
    <row r="535" spans="1:7">
      <c r="A535" s="70">
        <v>44621</v>
      </c>
      <c r="B535" s="422">
        <v>24503</v>
      </c>
      <c r="C535" s="422" t="s">
        <v>11</v>
      </c>
      <c r="D535" t="s">
        <v>15</v>
      </c>
      <c r="F535" s="2">
        <v>5</v>
      </c>
      <c r="G535" s="6">
        <f>+G534+E535-F535</f>
        <v>-1.4210854715202004E-14</v>
      </c>
    </row>
    <row r="536" spans="1:7">
      <c r="A536" s="31">
        <v>44620</v>
      </c>
      <c r="B536" s="421" t="s">
        <v>10</v>
      </c>
      <c r="C536" s="421" t="s">
        <v>17</v>
      </c>
      <c r="D536" t="s">
        <v>12</v>
      </c>
      <c r="E536" s="2">
        <v>67.5</v>
      </c>
      <c r="G536" s="73">
        <f>+G535+E536-F536</f>
        <v>67.499999999999986</v>
      </c>
    </row>
    <row r="537" spans="1:7">
      <c r="B537" s="422"/>
      <c r="C537" s="422"/>
      <c r="D537" t="s">
        <v>13</v>
      </c>
      <c r="E537" s="2">
        <v>4.3</v>
      </c>
      <c r="G537" s="73">
        <f>+G536+E537-F537</f>
        <v>71.799999999999983</v>
      </c>
    </row>
    <row r="538" spans="1:7">
      <c r="B538" s="422"/>
      <c r="C538" s="422"/>
      <c r="D538" t="s">
        <v>14</v>
      </c>
      <c r="E538" s="2">
        <v>56</v>
      </c>
      <c r="G538" s="73">
        <f>+G537+E538-F538</f>
        <v>127.79999999999998</v>
      </c>
    </row>
    <row r="539" spans="1:7">
      <c r="B539" s="422"/>
      <c r="C539" s="422"/>
      <c r="D539" t="s">
        <v>15</v>
      </c>
      <c r="E539" s="2">
        <v>5</v>
      </c>
      <c r="G539" s="73">
        <f>+G538+E539-F539</f>
        <v>132.79999999999998</v>
      </c>
    </row>
    <row r="540" spans="1:7">
      <c r="A540" s="3">
        <v>44676</v>
      </c>
      <c r="B540" s="422">
        <v>24779</v>
      </c>
      <c r="C540" s="422" t="s">
        <v>17</v>
      </c>
      <c r="D540" t="s">
        <v>12</v>
      </c>
      <c r="F540" s="2">
        <v>67.5</v>
      </c>
      <c r="G540" s="73">
        <f>+G539+E540-F540</f>
        <v>65.299999999999983</v>
      </c>
    </row>
    <row r="541" spans="1:7">
      <c r="A541" s="3">
        <v>44676</v>
      </c>
      <c r="B541" s="422">
        <v>24779</v>
      </c>
      <c r="C541" s="422" t="s">
        <v>17</v>
      </c>
      <c r="D541" t="s">
        <v>13</v>
      </c>
      <c r="F541" s="2">
        <v>4.3</v>
      </c>
      <c r="G541" s="73">
        <f>+G540+E541-F541</f>
        <v>60.999999999999986</v>
      </c>
    </row>
    <row r="542" spans="1:7">
      <c r="A542" s="3">
        <v>44795</v>
      </c>
      <c r="B542" s="422">
        <v>25266</v>
      </c>
      <c r="C542" s="422" t="s">
        <v>17</v>
      </c>
      <c r="D542" t="s">
        <v>14</v>
      </c>
      <c r="F542" s="2">
        <v>56</v>
      </c>
      <c r="G542" s="73">
        <f>+G541+E542-F542</f>
        <v>4.9999999999999858</v>
      </c>
    </row>
    <row r="543" spans="1:7">
      <c r="A543" s="3">
        <v>44795</v>
      </c>
      <c r="B543" s="422">
        <v>25266</v>
      </c>
      <c r="C543" s="422" t="s">
        <v>17</v>
      </c>
      <c r="D543" t="s">
        <v>15</v>
      </c>
      <c r="F543" s="2">
        <v>5</v>
      </c>
      <c r="G543" s="73">
        <f>+G542+E543-F543</f>
        <v>-1.4210854715202004E-14</v>
      </c>
    </row>
    <row r="544" spans="1:7">
      <c r="A544" s="31">
        <v>44651</v>
      </c>
      <c r="B544" s="421" t="s">
        <v>10</v>
      </c>
      <c r="C544" s="421" t="s">
        <v>18</v>
      </c>
      <c r="D544" t="s">
        <v>12</v>
      </c>
      <c r="E544" s="2">
        <v>67.2</v>
      </c>
      <c r="G544" s="73">
        <f>+G543+E544-F544</f>
        <v>67.199999999999989</v>
      </c>
    </row>
    <row r="545" spans="1:12">
      <c r="B545" s="422"/>
      <c r="C545" s="422"/>
      <c r="D545" t="s">
        <v>13</v>
      </c>
      <c r="E545" s="2">
        <v>5.2</v>
      </c>
      <c r="G545" s="73">
        <f>+G544+E545-F545</f>
        <v>72.399999999999991</v>
      </c>
      <c r="J545" s="421"/>
      <c r="L545" s="2"/>
    </row>
    <row r="546" spans="1:12">
      <c r="B546" s="422"/>
      <c r="C546" s="422"/>
      <c r="D546" t="s">
        <v>14</v>
      </c>
      <c r="E546" s="2">
        <v>60</v>
      </c>
      <c r="G546" s="73">
        <f>+G545+E546-F546</f>
        <v>132.39999999999998</v>
      </c>
      <c r="J546" s="422"/>
      <c r="L546" s="2"/>
    </row>
    <row r="547" spans="1:12">
      <c r="B547" s="422"/>
      <c r="C547" s="422"/>
      <c r="D547" t="s">
        <v>15</v>
      </c>
      <c r="E547" s="2">
        <v>5</v>
      </c>
      <c r="G547" s="73">
        <f>+G546+E547-F547</f>
        <v>137.39999999999998</v>
      </c>
      <c r="J547" s="421"/>
      <c r="L547" s="2"/>
    </row>
    <row r="548" spans="1:12">
      <c r="B548" s="422"/>
      <c r="C548" s="422"/>
      <c r="D548" t="s">
        <v>425</v>
      </c>
      <c r="E548" s="142">
        <v>93</v>
      </c>
      <c r="G548" s="73">
        <f>+G547+E548-F548</f>
        <v>230.39999999999998</v>
      </c>
      <c r="J548" s="421"/>
      <c r="L548" s="2"/>
    </row>
    <row r="549" spans="1:12">
      <c r="A549" s="3">
        <v>44700</v>
      </c>
      <c r="B549" s="422" t="s">
        <v>458</v>
      </c>
      <c r="C549" s="422" t="s">
        <v>18</v>
      </c>
      <c r="D549" t="s">
        <v>12</v>
      </c>
      <c r="F549" s="2">
        <v>67.2</v>
      </c>
      <c r="G549" s="73">
        <f>+G548+E549-F549</f>
        <v>163.19999999999999</v>
      </c>
      <c r="J549" s="422"/>
      <c r="L549" s="2"/>
    </row>
    <row r="550" spans="1:12">
      <c r="A550" s="3">
        <v>44700</v>
      </c>
      <c r="B550" s="422" t="s">
        <v>458</v>
      </c>
      <c r="C550" s="422" t="s">
        <v>18</v>
      </c>
      <c r="D550" t="s">
        <v>13</v>
      </c>
      <c r="F550" s="2">
        <v>5.2</v>
      </c>
      <c r="G550" s="73">
        <f>+G549+E550-F550</f>
        <v>158</v>
      </c>
    </row>
    <row r="551" spans="1:12">
      <c r="A551" s="3">
        <v>44795</v>
      </c>
      <c r="B551" s="422">
        <v>25266</v>
      </c>
      <c r="C551" s="422" t="s">
        <v>18</v>
      </c>
      <c r="D551" t="s">
        <v>14</v>
      </c>
      <c r="F551" s="2">
        <v>60</v>
      </c>
      <c r="G551" s="73">
        <f>+G550+E551-F551</f>
        <v>98</v>
      </c>
    </row>
    <row r="552" spans="1:12">
      <c r="A552" s="3">
        <v>44795</v>
      </c>
      <c r="B552" s="422">
        <v>25266</v>
      </c>
      <c r="C552" s="422" t="s">
        <v>18</v>
      </c>
      <c r="D552" t="s">
        <v>15</v>
      </c>
      <c r="F552" s="2">
        <v>5</v>
      </c>
      <c r="G552" s="73">
        <f>+G551+E552-F552</f>
        <v>93</v>
      </c>
    </row>
    <row r="553" spans="1:12">
      <c r="A553" s="3">
        <v>44795</v>
      </c>
      <c r="B553" s="422">
        <v>25266</v>
      </c>
      <c r="C553" s="422" t="s">
        <v>18</v>
      </c>
      <c r="D553" t="s">
        <v>425</v>
      </c>
      <c r="F553" s="142">
        <v>93</v>
      </c>
      <c r="G553" s="73">
        <f>+G552+E553-F553</f>
        <v>0</v>
      </c>
    </row>
    <row r="554" spans="1:12">
      <c r="A554" s="8">
        <v>44681</v>
      </c>
      <c r="B554" s="421" t="s">
        <v>10</v>
      </c>
      <c r="C554" s="421" t="s">
        <v>19</v>
      </c>
      <c r="D554" t="s">
        <v>12</v>
      </c>
      <c r="E554" s="45">
        <v>68.5</v>
      </c>
      <c r="G554" s="73">
        <f>+G553+E554-F554</f>
        <v>68.5</v>
      </c>
      <c r="L554" s="5"/>
    </row>
    <row r="555" spans="1:12">
      <c r="A555" s="54"/>
      <c r="B555" s="425"/>
      <c r="C555" s="425"/>
      <c r="D555" t="s">
        <v>13</v>
      </c>
      <c r="E555" s="45">
        <v>2.8</v>
      </c>
      <c r="G555" s="73">
        <f>+G554+E555-F555</f>
        <v>71.3</v>
      </c>
    </row>
    <row r="556" spans="1:12">
      <c r="A556" s="54"/>
      <c r="B556" s="425"/>
      <c r="C556" s="425"/>
      <c r="D556" t="s">
        <v>14</v>
      </c>
      <c r="E556" s="45">
        <v>60</v>
      </c>
      <c r="G556" s="73">
        <f>+G555+E556-F556</f>
        <v>131.30000000000001</v>
      </c>
      <c r="J556" s="421" t="s">
        <v>19</v>
      </c>
      <c r="K556" t="s">
        <v>12</v>
      </c>
      <c r="L556" s="45">
        <v>68.5</v>
      </c>
    </row>
    <row r="557" spans="1:12">
      <c r="A557" s="54"/>
      <c r="B557" s="425"/>
      <c r="C557" s="425"/>
      <c r="D557" t="s">
        <v>15</v>
      </c>
      <c r="E557" s="45">
        <v>5</v>
      </c>
      <c r="G557" s="73">
        <f>+G556+E557-F557</f>
        <v>136.30000000000001</v>
      </c>
      <c r="J557" s="425"/>
      <c r="K557" t="s">
        <v>13</v>
      </c>
      <c r="L557" s="45">
        <v>2.8</v>
      </c>
    </row>
    <row r="558" spans="1:12">
      <c r="B558" s="422"/>
      <c r="C558" s="422"/>
      <c r="D558" t="s">
        <v>144</v>
      </c>
      <c r="E558" s="5">
        <v>10</v>
      </c>
      <c r="G558" s="73">
        <f>+G557+E558-F558</f>
        <v>146.30000000000001</v>
      </c>
      <c r="J558" s="421" t="s">
        <v>20</v>
      </c>
      <c r="K558" t="s">
        <v>12</v>
      </c>
      <c r="L558" s="2">
        <v>65.5</v>
      </c>
    </row>
    <row r="559" spans="1:12">
      <c r="A559" s="3">
        <v>44760</v>
      </c>
      <c r="B559" s="422">
        <v>250105</v>
      </c>
      <c r="C559" s="422" t="s">
        <v>19</v>
      </c>
      <c r="D559" t="s">
        <v>12</v>
      </c>
      <c r="E559" s="5"/>
      <c r="F559" s="45">
        <v>68.5</v>
      </c>
      <c r="G559" s="73">
        <f>+G558+E559-F559</f>
        <v>77.800000000000011</v>
      </c>
      <c r="J559" s="421"/>
      <c r="L559" s="2"/>
    </row>
    <row r="560" spans="1:12">
      <c r="A560" s="3">
        <v>44760</v>
      </c>
      <c r="B560" s="422">
        <v>250105</v>
      </c>
      <c r="C560" s="422" t="s">
        <v>19</v>
      </c>
      <c r="D560" t="s">
        <v>13</v>
      </c>
      <c r="E560" s="5"/>
      <c r="F560" s="45">
        <v>2.8</v>
      </c>
      <c r="G560" s="73">
        <f>+G559+E560-F560</f>
        <v>75.000000000000014</v>
      </c>
      <c r="J560" s="421"/>
      <c r="L560" s="2"/>
    </row>
    <row r="561" spans="1:12">
      <c r="A561" s="3">
        <v>44795</v>
      </c>
      <c r="B561" s="422">
        <v>25266</v>
      </c>
      <c r="C561" s="422" t="s">
        <v>19</v>
      </c>
      <c r="D561" t="s">
        <v>14</v>
      </c>
      <c r="E561" s="5"/>
      <c r="F561" s="45">
        <v>60</v>
      </c>
      <c r="G561" s="73">
        <f>+G560+E561-F561</f>
        <v>15.000000000000014</v>
      </c>
      <c r="J561" s="421"/>
      <c r="L561" s="2"/>
    </row>
    <row r="562" spans="1:12">
      <c r="A562" s="3">
        <v>44795</v>
      </c>
      <c r="B562" s="422">
        <v>25266</v>
      </c>
      <c r="C562" s="422" t="s">
        <v>19</v>
      </c>
      <c r="D562" t="s">
        <v>15</v>
      </c>
      <c r="E562" s="5"/>
      <c r="F562" s="45">
        <v>5</v>
      </c>
      <c r="G562" s="73">
        <f>+G561+E562-F562</f>
        <v>10.000000000000014</v>
      </c>
      <c r="J562" s="421"/>
      <c r="L562" s="2"/>
    </row>
    <row r="563" spans="1:12">
      <c r="A563" s="3">
        <v>44795</v>
      </c>
      <c r="B563" s="422">
        <v>25266</v>
      </c>
      <c r="C563" s="422" t="s">
        <v>19</v>
      </c>
      <c r="D563" t="s">
        <v>144</v>
      </c>
      <c r="E563" s="5"/>
      <c r="F563" s="5">
        <v>10</v>
      </c>
      <c r="G563" s="73">
        <f>+G562+E563-F563</f>
        <v>1.4210854715202004E-14</v>
      </c>
      <c r="J563" s="421"/>
      <c r="L563" s="2"/>
    </row>
    <row r="564" spans="1:12">
      <c r="A564" s="31">
        <v>44712</v>
      </c>
      <c r="B564" s="421" t="s">
        <v>10</v>
      </c>
      <c r="C564" s="421" t="s">
        <v>20</v>
      </c>
      <c r="D564" t="s">
        <v>12</v>
      </c>
      <c r="E564" s="2">
        <v>65.5</v>
      </c>
      <c r="G564" s="73">
        <f>+G563+E564-F564</f>
        <v>65.500000000000014</v>
      </c>
      <c r="J564" s="422"/>
      <c r="K564" t="s">
        <v>13</v>
      </c>
      <c r="L564" s="2">
        <v>9.1</v>
      </c>
    </row>
    <row r="565" spans="1:12">
      <c r="B565" s="422"/>
      <c r="C565" s="422"/>
      <c r="D565" t="s">
        <v>13</v>
      </c>
      <c r="E565" s="2">
        <v>9.1</v>
      </c>
      <c r="G565" s="73">
        <f>+G564+E565-F565</f>
        <v>74.600000000000009</v>
      </c>
    </row>
    <row r="566" spans="1:12">
      <c r="B566" s="422"/>
      <c r="C566" s="422"/>
      <c r="D566" t="s">
        <v>14</v>
      </c>
      <c r="E566" s="2">
        <v>60</v>
      </c>
      <c r="G566" s="73">
        <f>+G565+E566-F566</f>
        <v>134.60000000000002</v>
      </c>
      <c r="L566" s="5">
        <f>SUM(L556:L565)</f>
        <v>145.9</v>
      </c>
    </row>
    <row r="567" spans="1:12">
      <c r="B567" s="422"/>
      <c r="C567" s="422"/>
      <c r="D567" t="s">
        <v>15</v>
      </c>
      <c r="E567" s="2">
        <v>5</v>
      </c>
      <c r="G567" s="73">
        <f>+G566+E567-F567</f>
        <v>139.60000000000002</v>
      </c>
    </row>
    <row r="568" spans="1:12">
      <c r="B568" s="422"/>
      <c r="C568" s="422"/>
      <c r="D568" t="s">
        <v>44</v>
      </c>
      <c r="E568" s="2">
        <v>6</v>
      </c>
      <c r="G568" s="73">
        <f>+G567+E568-F568</f>
        <v>145.60000000000002</v>
      </c>
    </row>
    <row r="569" spans="1:12">
      <c r="A569" s="3">
        <v>44795</v>
      </c>
      <c r="B569" s="422">
        <v>25259</v>
      </c>
      <c r="C569" s="422" t="s">
        <v>20</v>
      </c>
      <c r="D569" t="s">
        <v>12</v>
      </c>
      <c r="F569" s="2">
        <v>65.5</v>
      </c>
      <c r="G569" s="73">
        <f>+G568+E569-F569</f>
        <v>80.100000000000023</v>
      </c>
    </row>
    <row r="570" spans="1:12">
      <c r="A570" s="3">
        <v>44795</v>
      </c>
      <c r="B570" s="422">
        <v>25259</v>
      </c>
      <c r="C570" s="422" t="s">
        <v>20</v>
      </c>
      <c r="D570" t="s">
        <v>13</v>
      </c>
      <c r="F570" s="2">
        <v>9.1</v>
      </c>
      <c r="G570" s="73">
        <f>+G569+E570-F570</f>
        <v>71.000000000000028</v>
      </c>
    </row>
    <row r="571" spans="1:12">
      <c r="A571" s="3">
        <v>44795</v>
      </c>
      <c r="B571" s="422">
        <v>25266</v>
      </c>
      <c r="C571" s="422" t="s">
        <v>20</v>
      </c>
      <c r="D571" t="s">
        <v>14</v>
      </c>
      <c r="F571" s="2">
        <v>60</v>
      </c>
      <c r="G571" s="73">
        <f>+G570+E571-F571</f>
        <v>11.000000000000028</v>
      </c>
    </row>
    <row r="572" spans="1:12">
      <c r="A572" s="3">
        <v>44795</v>
      </c>
      <c r="B572" s="422">
        <v>25266</v>
      </c>
      <c r="C572" s="422" t="s">
        <v>20</v>
      </c>
      <c r="D572" t="s">
        <v>15</v>
      </c>
      <c r="F572" s="2">
        <v>5</v>
      </c>
      <c r="G572" s="73">
        <f>+G571+E572-F572</f>
        <v>6.0000000000000284</v>
      </c>
    </row>
    <row r="573" spans="1:12">
      <c r="A573" s="3">
        <v>44795</v>
      </c>
      <c r="B573" s="422">
        <v>25266</v>
      </c>
      <c r="C573" s="422" t="s">
        <v>20</v>
      </c>
      <c r="D573" t="s">
        <v>44</v>
      </c>
      <c r="F573" s="2">
        <v>6</v>
      </c>
      <c r="G573" s="73">
        <f>+G572+E573-F573</f>
        <v>2.8421709430404007E-14</v>
      </c>
    </row>
    <row r="574" spans="1:12">
      <c r="A574" s="31">
        <v>44712</v>
      </c>
      <c r="B574" s="421" t="s">
        <v>10</v>
      </c>
      <c r="C574" s="421" t="s">
        <v>21</v>
      </c>
      <c r="D574" t="s">
        <v>12</v>
      </c>
      <c r="E574" s="2">
        <v>63.4</v>
      </c>
      <c r="G574" s="73">
        <f>+G573+E574-F574</f>
        <v>63.400000000000027</v>
      </c>
    </row>
    <row r="575" spans="1:12">
      <c r="B575" s="422"/>
      <c r="C575" s="422"/>
      <c r="D575" t="s">
        <v>13</v>
      </c>
      <c r="E575" s="2">
        <v>6.9</v>
      </c>
      <c r="G575" s="73">
        <f>+G574+E575-F575</f>
        <v>70.300000000000026</v>
      </c>
    </row>
    <row r="576" spans="1:12">
      <c r="B576" s="422"/>
      <c r="C576" s="422"/>
      <c r="D576" t="s">
        <v>14</v>
      </c>
      <c r="E576" s="2">
        <v>60</v>
      </c>
      <c r="G576" s="73">
        <f>+G575+E576-F576</f>
        <v>130.30000000000001</v>
      </c>
    </row>
    <row r="577" spans="1:12" ht="16.5" customHeight="1">
      <c r="B577" s="422"/>
      <c r="C577" s="422"/>
      <c r="D577" t="s">
        <v>15</v>
      </c>
      <c r="E577" s="2">
        <v>5</v>
      </c>
      <c r="G577" s="73">
        <f>+G576+E577-F577</f>
        <v>135.30000000000001</v>
      </c>
    </row>
    <row r="578" spans="1:12" ht="16.5" customHeight="1">
      <c r="A578" s="3">
        <v>44795</v>
      </c>
      <c r="B578" s="422">
        <v>25259</v>
      </c>
      <c r="C578" s="422" t="s">
        <v>21</v>
      </c>
      <c r="D578" t="s">
        <v>12</v>
      </c>
      <c r="F578" s="2">
        <v>63.4</v>
      </c>
      <c r="G578" s="73">
        <f>+G577+E578-F578</f>
        <v>71.900000000000006</v>
      </c>
    </row>
    <row r="579" spans="1:12" ht="16.5" customHeight="1">
      <c r="A579" s="3">
        <v>44795</v>
      </c>
      <c r="B579" s="422">
        <v>25259</v>
      </c>
      <c r="C579" s="422" t="s">
        <v>21</v>
      </c>
      <c r="D579" t="s">
        <v>13</v>
      </c>
      <c r="F579" s="2">
        <v>6.9</v>
      </c>
      <c r="G579" s="73">
        <f>+G578+E579-F579</f>
        <v>65</v>
      </c>
    </row>
    <row r="580" spans="1:12" ht="16.5" customHeight="1">
      <c r="A580" s="3">
        <v>44795</v>
      </c>
      <c r="B580" s="422">
        <v>25266</v>
      </c>
      <c r="C580" s="422" t="s">
        <v>21</v>
      </c>
      <c r="D580" t="s">
        <v>14</v>
      </c>
      <c r="F580" s="2">
        <v>60</v>
      </c>
      <c r="G580" s="73">
        <f>+G579+E580-F580</f>
        <v>5</v>
      </c>
    </row>
    <row r="581" spans="1:12" ht="16.5" customHeight="1">
      <c r="A581" s="3">
        <v>44795</v>
      </c>
      <c r="B581" s="422">
        <v>25266</v>
      </c>
      <c r="C581" s="422" t="s">
        <v>21</v>
      </c>
      <c r="D581" t="s">
        <v>15</v>
      </c>
      <c r="F581" s="2">
        <v>5</v>
      </c>
      <c r="G581" s="73">
        <f>+G580+E581-F581</f>
        <v>0</v>
      </c>
    </row>
    <row r="582" spans="1:12" ht="14.25" customHeight="1">
      <c r="A582" s="31">
        <v>44773</v>
      </c>
      <c r="B582" s="421" t="s">
        <v>10</v>
      </c>
      <c r="C582" s="421" t="s">
        <v>22</v>
      </c>
      <c r="D582" t="s">
        <v>12</v>
      </c>
      <c r="E582" s="2">
        <v>63.1</v>
      </c>
      <c r="G582" s="73">
        <f>+G581+E582-F582</f>
        <v>63.1</v>
      </c>
    </row>
    <row r="583" spans="1:12">
      <c r="B583" s="422"/>
      <c r="C583" s="422"/>
      <c r="D583" t="s">
        <v>13</v>
      </c>
      <c r="E583" s="2">
        <v>9.6999999999999993</v>
      </c>
      <c r="G583" s="73">
        <f>+G582+E583-F583</f>
        <v>72.8</v>
      </c>
    </row>
    <row r="584" spans="1:12">
      <c r="B584" s="422"/>
      <c r="C584" s="422"/>
      <c r="D584" t="s">
        <v>14</v>
      </c>
      <c r="E584" s="2">
        <v>60</v>
      </c>
      <c r="G584" s="73">
        <f>+G583+E584-F584</f>
        <v>132.80000000000001</v>
      </c>
    </row>
    <row r="585" spans="1:12">
      <c r="B585" s="422"/>
      <c r="C585" s="422"/>
      <c r="D585" t="s">
        <v>15</v>
      </c>
      <c r="E585" s="2">
        <v>5</v>
      </c>
      <c r="G585" s="73">
        <f>+G584+E585-F585</f>
        <v>137.80000000000001</v>
      </c>
    </row>
    <row r="586" spans="1:12">
      <c r="A586" s="3">
        <v>44795</v>
      </c>
      <c r="B586" s="422">
        <v>25266</v>
      </c>
      <c r="C586" s="422" t="s">
        <v>22</v>
      </c>
      <c r="D586" t="s">
        <v>12</v>
      </c>
      <c r="F586" s="2">
        <v>63.1</v>
      </c>
      <c r="G586" s="73">
        <f>+G585+E586-F586</f>
        <v>74.700000000000017</v>
      </c>
    </row>
    <row r="587" spans="1:12">
      <c r="A587" s="3">
        <v>44795</v>
      </c>
      <c r="B587" s="422">
        <v>25266</v>
      </c>
      <c r="C587" s="422" t="s">
        <v>22</v>
      </c>
      <c r="D587" t="s">
        <v>13</v>
      </c>
      <c r="F587" s="2">
        <v>9.6999999999999993</v>
      </c>
      <c r="G587" s="73">
        <f>+G586+E587-F587</f>
        <v>65.000000000000014</v>
      </c>
    </row>
    <row r="588" spans="1:12">
      <c r="A588" s="3">
        <v>44795</v>
      </c>
      <c r="B588" s="422">
        <v>25266</v>
      </c>
      <c r="C588" s="422" t="s">
        <v>22</v>
      </c>
      <c r="D588" t="s">
        <v>14</v>
      </c>
      <c r="F588" s="2">
        <v>60</v>
      </c>
      <c r="G588" s="73">
        <f>+G587+E588-F588</f>
        <v>5.0000000000000142</v>
      </c>
      <c r="J588" s="440"/>
      <c r="K588" s="440"/>
      <c r="L588" s="440"/>
    </row>
    <row r="589" spans="1:12">
      <c r="A589" s="3">
        <v>44795</v>
      </c>
      <c r="B589" s="422">
        <v>25266</v>
      </c>
      <c r="C589" s="422" t="s">
        <v>22</v>
      </c>
      <c r="D589" t="s">
        <v>15</v>
      </c>
      <c r="F589" s="2">
        <v>5</v>
      </c>
      <c r="G589" s="73">
        <f>+G588+E589-F589</f>
        <v>1.4210854715202004E-14</v>
      </c>
    </row>
    <row r="590" spans="1:12">
      <c r="A590" s="31">
        <v>44804</v>
      </c>
      <c r="B590" s="421" t="s">
        <v>10</v>
      </c>
      <c r="C590" s="421" t="s">
        <v>23</v>
      </c>
      <c r="D590" t="s">
        <v>12</v>
      </c>
      <c r="E590" s="2">
        <v>63.5</v>
      </c>
      <c r="G590" s="73">
        <f>+G589+E590-F590</f>
        <v>63.500000000000014</v>
      </c>
      <c r="J590" s="421"/>
      <c r="L590" s="2"/>
    </row>
    <row r="591" spans="1:12">
      <c r="B591" s="422"/>
      <c r="C591" s="422"/>
      <c r="D591" t="s">
        <v>13</v>
      </c>
      <c r="E591" s="2">
        <v>7</v>
      </c>
      <c r="G591" s="73">
        <f>+G590+E591-F591</f>
        <v>70.500000000000014</v>
      </c>
      <c r="J591" s="422"/>
      <c r="L591" s="2"/>
    </row>
    <row r="592" spans="1:12">
      <c r="B592" s="422"/>
      <c r="C592" s="422"/>
      <c r="D592" t="s">
        <v>14</v>
      </c>
      <c r="E592" s="2">
        <v>60</v>
      </c>
      <c r="G592" s="73">
        <f>+G591+E592-F592</f>
        <v>130.5</v>
      </c>
      <c r="J592" s="422"/>
      <c r="L592" s="2"/>
    </row>
    <row r="593" spans="1:14">
      <c r="B593" s="422"/>
      <c r="C593" s="422"/>
      <c r="D593" t="s">
        <v>15</v>
      </c>
      <c r="E593" s="2">
        <v>5</v>
      </c>
      <c r="G593" s="73">
        <f>+G592+E593-F593</f>
        <v>135.5</v>
      </c>
      <c r="J593" s="422"/>
      <c r="L593" s="2"/>
    </row>
    <row r="594" spans="1:14">
      <c r="B594" s="422"/>
      <c r="C594" s="422"/>
      <c r="D594" t="s">
        <v>45</v>
      </c>
      <c r="E594" s="2">
        <v>10</v>
      </c>
      <c r="G594" s="73">
        <f>+G593+E594-F594</f>
        <v>145.5</v>
      </c>
      <c r="J594" s="422"/>
      <c r="K594" s="421"/>
      <c r="M594" s="2"/>
    </row>
    <row r="595" spans="1:14">
      <c r="A595" s="3">
        <v>44897</v>
      </c>
      <c r="B595" s="422" t="s">
        <v>459</v>
      </c>
      <c r="C595" s="422" t="s">
        <v>23</v>
      </c>
      <c r="D595" t="s">
        <v>14</v>
      </c>
      <c r="F595" s="2">
        <v>60</v>
      </c>
      <c r="G595" s="73">
        <f>+G594+E595-F595</f>
        <v>85.5</v>
      </c>
      <c r="J595" s="422"/>
      <c r="K595" s="421"/>
      <c r="M595" s="2"/>
    </row>
    <row r="596" spans="1:14">
      <c r="A596" s="3">
        <v>44897</v>
      </c>
      <c r="B596" s="422" t="s">
        <v>459</v>
      </c>
      <c r="C596" s="422" t="s">
        <v>23</v>
      </c>
      <c r="D596" t="s">
        <v>15</v>
      </c>
      <c r="F596" s="2">
        <v>5</v>
      </c>
      <c r="G596" s="73">
        <f>+G595+E596-F596</f>
        <v>80.5</v>
      </c>
      <c r="J596" s="422"/>
      <c r="K596" s="421"/>
      <c r="L596" s="421"/>
      <c r="N596" s="2"/>
    </row>
    <row r="597" spans="1:14">
      <c r="A597" s="3">
        <v>44900</v>
      </c>
      <c r="B597" s="422" t="s">
        <v>460</v>
      </c>
      <c r="C597" s="422" t="s">
        <v>23</v>
      </c>
      <c r="D597" t="s">
        <v>12</v>
      </c>
      <c r="F597" s="2">
        <v>63.5</v>
      </c>
      <c r="G597" s="73">
        <f>+G596+E597-F597</f>
        <v>17</v>
      </c>
      <c r="J597" s="422"/>
      <c r="K597" s="421"/>
      <c r="L597" s="421"/>
      <c r="N597" s="2"/>
    </row>
    <row r="598" spans="1:14">
      <c r="A598" s="3">
        <v>44900</v>
      </c>
      <c r="B598" s="422" t="s">
        <v>460</v>
      </c>
      <c r="C598" s="422" t="s">
        <v>23</v>
      </c>
      <c r="D598" t="s">
        <v>13</v>
      </c>
      <c r="F598" s="2">
        <v>7</v>
      </c>
      <c r="G598" s="73">
        <f>+G597+E598-F598</f>
        <v>10</v>
      </c>
      <c r="J598" s="422"/>
      <c r="K598" s="421"/>
      <c r="L598" s="421"/>
      <c r="N598" s="2"/>
    </row>
    <row r="599" spans="1:14">
      <c r="A599" s="3">
        <v>44992</v>
      </c>
      <c r="B599" s="422">
        <v>26519</v>
      </c>
      <c r="C599" s="422" t="s">
        <v>23</v>
      </c>
      <c r="D599" t="s">
        <v>45</v>
      </c>
      <c r="F599" s="2">
        <v>10</v>
      </c>
      <c r="G599" s="73">
        <f>+G598+E599-F599</f>
        <v>0</v>
      </c>
      <c r="J599" s="422"/>
      <c r="K599" s="421"/>
      <c r="L599" s="421"/>
      <c r="N599" s="2"/>
    </row>
    <row r="600" spans="1:14">
      <c r="A600" s="31">
        <v>44834</v>
      </c>
      <c r="B600" s="421" t="s">
        <v>10</v>
      </c>
      <c r="C600" s="421" t="s">
        <v>41</v>
      </c>
      <c r="D600" t="s">
        <v>12</v>
      </c>
      <c r="E600" s="2">
        <v>75.5</v>
      </c>
      <c r="G600" s="73">
        <f>+G599+E600-F600</f>
        <v>75.5</v>
      </c>
      <c r="J600" s="421"/>
      <c r="K600" s="422"/>
      <c r="L600" s="422"/>
      <c r="N600" s="2"/>
    </row>
    <row r="601" spans="1:14">
      <c r="B601" s="422"/>
      <c r="C601" s="422"/>
      <c r="D601" t="s">
        <v>13</v>
      </c>
      <c r="E601" s="2">
        <v>8.1999999999999993</v>
      </c>
      <c r="G601" s="73">
        <f>+G600+E601-F601</f>
        <v>83.7</v>
      </c>
      <c r="J601" s="422"/>
      <c r="K601" s="421"/>
      <c r="L601" s="421"/>
      <c r="N601" s="2"/>
    </row>
    <row r="602" spans="1:14">
      <c r="B602" s="422"/>
      <c r="C602" s="422"/>
      <c r="D602" t="s">
        <v>14</v>
      </c>
      <c r="E602" s="2">
        <v>60</v>
      </c>
      <c r="G602" s="73">
        <f>+G601+E602-F602</f>
        <v>143.69999999999999</v>
      </c>
      <c r="J602" s="422"/>
      <c r="L602" s="422"/>
      <c r="N602" s="2"/>
    </row>
    <row r="603" spans="1:14">
      <c r="B603" s="422"/>
      <c r="C603" s="422"/>
      <c r="D603" t="s">
        <v>15</v>
      </c>
      <c r="E603" s="2">
        <v>5</v>
      </c>
      <c r="G603" s="73">
        <f>+G602+E603-F603</f>
        <v>148.69999999999999</v>
      </c>
      <c r="J603" s="422"/>
      <c r="K603" s="421"/>
      <c r="M603" s="2"/>
    </row>
    <row r="604" spans="1:14">
      <c r="A604" s="3">
        <v>44897</v>
      </c>
      <c r="B604" s="422" t="s">
        <v>459</v>
      </c>
      <c r="C604" s="422" t="s">
        <v>41</v>
      </c>
      <c r="D604" t="s">
        <v>14</v>
      </c>
      <c r="F604" s="2">
        <v>60</v>
      </c>
      <c r="G604" s="73">
        <f>+G603+E604-F604</f>
        <v>88.699999999999989</v>
      </c>
      <c r="J604" s="422"/>
      <c r="K604" s="421"/>
      <c r="M604" s="2"/>
      <c r="N604" s="5"/>
    </row>
    <row r="605" spans="1:14">
      <c r="A605" s="3">
        <v>44897</v>
      </c>
      <c r="B605" s="422" t="s">
        <v>459</v>
      </c>
      <c r="C605" s="422" t="s">
        <v>41</v>
      </c>
      <c r="D605" t="s">
        <v>15</v>
      </c>
      <c r="F605" s="2">
        <v>5</v>
      </c>
      <c r="G605" s="73">
        <f>+G604+E605-F605</f>
        <v>83.699999999999989</v>
      </c>
      <c r="J605" s="422"/>
      <c r="K605" s="421"/>
      <c r="M605" s="2"/>
    </row>
    <row r="606" spans="1:14">
      <c r="A606" s="3">
        <v>44900</v>
      </c>
      <c r="B606" s="422" t="s">
        <v>460</v>
      </c>
      <c r="C606" s="422" t="s">
        <v>41</v>
      </c>
      <c r="D606" t="s">
        <v>12</v>
      </c>
      <c r="F606" s="2">
        <v>75.5</v>
      </c>
      <c r="G606" s="73">
        <f>+G605+E606-F606</f>
        <v>8.1999999999999886</v>
      </c>
      <c r="J606" s="422"/>
      <c r="K606" s="421"/>
      <c r="M606" s="2"/>
    </row>
    <row r="607" spans="1:14">
      <c r="A607" s="3">
        <v>44900</v>
      </c>
      <c r="B607" s="422" t="s">
        <v>460</v>
      </c>
      <c r="C607" s="422" t="s">
        <v>41</v>
      </c>
      <c r="D607" t="s">
        <v>13</v>
      </c>
      <c r="F607" s="2">
        <v>8.1999999999999993</v>
      </c>
      <c r="G607" s="73">
        <f>+G606+E607-F607</f>
        <v>0</v>
      </c>
      <c r="J607" s="422"/>
      <c r="K607" s="421"/>
      <c r="M607" s="2"/>
    </row>
    <row r="608" spans="1:14">
      <c r="A608" s="31">
        <v>44834</v>
      </c>
      <c r="B608" s="421" t="s">
        <v>10</v>
      </c>
      <c r="C608" s="421" t="s">
        <v>25</v>
      </c>
      <c r="D608" t="s">
        <v>12</v>
      </c>
      <c r="E608" s="2">
        <v>75.2</v>
      </c>
      <c r="G608" s="73">
        <f>+G607+E608-F608</f>
        <v>75.2</v>
      </c>
      <c r="J608" s="421"/>
      <c r="K608" s="422"/>
      <c r="M608" s="2"/>
    </row>
    <row r="609" spans="1:14">
      <c r="B609" s="422"/>
      <c r="C609" s="422"/>
      <c r="D609" t="s">
        <v>13</v>
      </c>
      <c r="E609" s="2">
        <v>4.9000000000000004</v>
      </c>
      <c r="G609" s="73">
        <f>+G608+E609-F609</f>
        <v>80.100000000000009</v>
      </c>
      <c r="J609" s="422"/>
      <c r="K609" s="421"/>
      <c r="M609" s="2"/>
    </row>
    <row r="610" spans="1:14">
      <c r="B610" s="422"/>
      <c r="C610" s="422"/>
      <c r="D610" t="s">
        <v>14</v>
      </c>
      <c r="E610" s="2">
        <v>60</v>
      </c>
      <c r="G610" s="73">
        <f>+G609+E610-F610</f>
        <v>140.10000000000002</v>
      </c>
      <c r="J610" s="422"/>
      <c r="K610" s="421"/>
      <c r="M610" s="2"/>
    </row>
    <row r="611" spans="1:14">
      <c r="B611" s="422"/>
      <c r="C611" s="422"/>
      <c r="D611" t="s">
        <v>15</v>
      </c>
      <c r="E611" s="2">
        <v>5</v>
      </c>
      <c r="G611" s="73">
        <f>+G610+E611-F611</f>
        <v>145.10000000000002</v>
      </c>
      <c r="J611" s="422"/>
      <c r="K611" s="422"/>
      <c r="M611" s="2"/>
    </row>
    <row r="612" spans="1:14">
      <c r="A612" s="3">
        <v>44897</v>
      </c>
      <c r="B612" s="422" t="s">
        <v>459</v>
      </c>
      <c r="C612" s="422" t="s">
        <v>25</v>
      </c>
      <c r="D612" t="s">
        <v>14</v>
      </c>
      <c r="F612" s="2">
        <v>60</v>
      </c>
      <c r="G612" s="73">
        <f>+G611+E612-F612</f>
        <v>85.100000000000023</v>
      </c>
      <c r="J612" s="422"/>
      <c r="K612" s="421"/>
      <c r="M612" s="2"/>
    </row>
    <row r="613" spans="1:14">
      <c r="A613" s="3">
        <v>44897</v>
      </c>
      <c r="B613" s="422" t="s">
        <v>459</v>
      </c>
      <c r="C613" s="422" t="s">
        <v>25</v>
      </c>
      <c r="D613" t="s">
        <v>15</v>
      </c>
      <c r="F613" s="2">
        <v>5</v>
      </c>
      <c r="G613" s="73">
        <f>+G612+E613-F613</f>
        <v>80.100000000000023</v>
      </c>
      <c r="J613" s="422"/>
      <c r="K613" s="422"/>
      <c r="M613" s="2"/>
    </row>
    <row r="614" spans="1:14">
      <c r="A614" s="3">
        <v>44932</v>
      </c>
      <c r="B614" s="422" t="s">
        <v>461</v>
      </c>
      <c r="C614" s="422" t="s">
        <v>25</v>
      </c>
      <c r="D614" t="s">
        <v>12</v>
      </c>
      <c r="F614" s="2">
        <v>75.2</v>
      </c>
      <c r="G614" s="73">
        <f>+G613+E614-F614</f>
        <v>4.9000000000000199</v>
      </c>
      <c r="J614" s="422"/>
      <c r="K614" s="422"/>
      <c r="M614" s="2"/>
    </row>
    <row r="615" spans="1:14">
      <c r="A615" s="3">
        <v>44932</v>
      </c>
      <c r="B615" s="422" t="s">
        <v>461</v>
      </c>
      <c r="C615" s="422" t="s">
        <v>25</v>
      </c>
      <c r="D615" t="s">
        <v>13</v>
      </c>
      <c r="F615" s="2">
        <v>4.9000000000000004</v>
      </c>
      <c r="G615" s="73">
        <f>+G614+E615-F615</f>
        <v>1.9539925233402755E-14</v>
      </c>
      <c r="J615" s="422"/>
      <c r="K615" s="422"/>
      <c r="M615" s="2"/>
    </row>
    <row r="616" spans="1:14">
      <c r="A616" s="31">
        <v>44895</v>
      </c>
      <c r="B616" s="421" t="s">
        <v>10</v>
      </c>
      <c r="C616" s="421" t="s">
        <v>26</v>
      </c>
      <c r="D616" t="s">
        <v>12</v>
      </c>
      <c r="E616" s="2">
        <v>42</v>
      </c>
      <c r="G616" s="73">
        <f>+G615+E616-F616</f>
        <v>42.000000000000021</v>
      </c>
      <c r="J616" s="422"/>
      <c r="L616" s="2"/>
    </row>
    <row r="617" spans="1:14">
      <c r="B617" s="422"/>
      <c r="C617" s="422"/>
      <c r="D617" t="s">
        <v>13</v>
      </c>
      <c r="E617" s="2">
        <v>6.3</v>
      </c>
      <c r="G617" s="73">
        <f>+G616+E617-F617</f>
        <v>48.300000000000018</v>
      </c>
      <c r="J617" s="422"/>
      <c r="L617" s="2"/>
      <c r="M617" s="5"/>
    </row>
    <row r="618" spans="1:14">
      <c r="B618" s="422"/>
      <c r="C618" s="422"/>
      <c r="D618" t="s">
        <v>14</v>
      </c>
      <c r="E618" s="2">
        <v>60</v>
      </c>
      <c r="G618" s="73">
        <f>+G617+E618-F618</f>
        <v>108.30000000000001</v>
      </c>
      <c r="J618" s="422"/>
      <c r="L618" s="2"/>
      <c r="N618" s="28"/>
    </row>
    <row r="619" spans="1:14">
      <c r="B619" s="422"/>
      <c r="C619" s="422"/>
      <c r="D619" t="s">
        <v>15</v>
      </c>
      <c r="E619" s="2">
        <v>5</v>
      </c>
      <c r="G619" s="73">
        <f>+G618+E619-F619</f>
        <v>113.30000000000001</v>
      </c>
      <c r="J619" s="422"/>
      <c r="L619" s="2"/>
    </row>
    <row r="620" spans="1:14">
      <c r="A620" s="3">
        <v>44897</v>
      </c>
      <c r="B620" s="422" t="s">
        <v>459</v>
      </c>
      <c r="C620" s="422" t="s">
        <v>26</v>
      </c>
      <c r="D620" t="s">
        <v>14</v>
      </c>
      <c r="F620" s="2">
        <v>60</v>
      </c>
      <c r="G620" s="73">
        <f>+G619+E620-F620</f>
        <v>53.300000000000011</v>
      </c>
      <c r="H620" s="421"/>
      <c r="J620" s="2"/>
      <c r="L620" s="2"/>
    </row>
    <row r="621" spans="1:14">
      <c r="A621" s="3">
        <v>44897</v>
      </c>
      <c r="B621" s="422" t="s">
        <v>459</v>
      </c>
      <c r="C621" s="422" t="s">
        <v>26</v>
      </c>
      <c r="D621" t="s">
        <v>15</v>
      </c>
      <c r="F621" s="2">
        <v>5</v>
      </c>
      <c r="G621" s="73">
        <f>+G620+E621-F621</f>
        <v>48.300000000000011</v>
      </c>
      <c r="H621" s="421"/>
      <c r="J621" s="2"/>
      <c r="L621" s="2"/>
    </row>
    <row r="622" spans="1:14">
      <c r="A622" s="3">
        <v>44932</v>
      </c>
      <c r="B622" s="422" t="s">
        <v>461</v>
      </c>
      <c r="C622" s="422" t="s">
        <v>26</v>
      </c>
      <c r="D622" t="s">
        <v>12</v>
      </c>
      <c r="F622" s="2">
        <v>42</v>
      </c>
      <c r="G622" s="73">
        <f>+G621+E622-F622</f>
        <v>6.3000000000000114</v>
      </c>
      <c r="H622" s="422"/>
      <c r="J622" s="2"/>
      <c r="L622" s="2"/>
    </row>
    <row r="623" spans="1:14">
      <c r="A623" s="3">
        <v>44932</v>
      </c>
      <c r="B623" s="422" t="s">
        <v>461</v>
      </c>
      <c r="C623" s="422" t="s">
        <v>26</v>
      </c>
      <c r="D623" t="s">
        <v>13</v>
      </c>
      <c r="F623" s="2">
        <v>6.3</v>
      </c>
      <c r="G623" s="73">
        <f>+G622+E623-F623</f>
        <v>1.1546319456101628E-14</v>
      </c>
      <c r="H623" s="421"/>
      <c r="J623" s="2"/>
      <c r="L623" s="2"/>
    </row>
    <row r="624" spans="1:14">
      <c r="A624" s="31">
        <v>44926</v>
      </c>
      <c r="B624" s="421" t="s">
        <v>10</v>
      </c>
      <c r="C624" s="421" t="s">
        <v>27</v>
      </c>
      <c r="D624" t="s">
        <v>12</v>
      </c>
      <c r="E624" s="2">
        <v>13.5</v>
      </c>
      <c r="G624" s="73">
        <f>+G623+E624-F624</f>
        <v>13.500000000000011</v>
      </c>
      <c r="H624" s="422"/>
      <c r="J624" s="2"/>
      <c r="L624" s="2"/>
    </row>
    <row r="625" spans="1:12">
      <c r="B625" s="422"/>
      <c r="C625" s="422"/>
      <c r="D625" t="s">
        <v>13</v>
      </c>
      <c r="E625" s="2">
        <v>5.7</v>
      </c>
      <c r="G625" s="73">
        <f>+G624+E625-F625</f>
        <v>19.20000000000001</v>
      </c>
      <c r="H625" s="422"/>
      <c r="J625" s="2"/>
      <c r="L625" s="2"/>
    </row>
    <row r="626" spans="1:12">
      <c r="B626" s="422"/>
      <c r="C626" s="422"/>
      <c r="D626" t="s">
        <v>14</v>
      </c>
      <c r="E626" s="2">
        <v>60</v>
      </c>
      <c r="G626" s="73">
        <f>+G625+E626-F626</f>
        <v>79.200000000000017</v>
      </c>
      <c r="H626" s="422"/>
      <c r="J626" s="2"/>
      <c r="L626" s="2"/>
    </row>
    <row r="627" spans="1:12">
      <c r="B627" s="422"/>
      <c r="C627" s="422"/>
      <c r="D627" t="s">
        <v>15</v>
      </c>
      <c r="E627" s="2">
        <v>5</v>
      </c>
      <c r="G627" s="73">
        <f>+G626+E627-F627</f>
        <v>84.200000000000017</v>
      </c>
      <c r="H627" s="421"/>
      <c r="K627" s="2"/>
      <c r="L627" s="2"/>
    </row>
    <row r="628" spans="1:12">
      <c r="A628" s="3">
        <v>44897</v>
      </c>
      <c r="B628" s="422" t="s">
        <v>459</v>
      </c>
      <c r="C628" s="422" t="s">
        <v>27</v>
      </c>
      <c r="D628" t="s">
        <v>14</v>
      </c>
      <c r="F628" s="2">
        <v>60</v>
      </c>
      <c r="G628" s="73">
        <f>+G627+E628-F628</f>
        <v>24.200000000000017</v>
      </c>
      <c r="K628" s="2"/>
      <c r="L628" s="2"/>
    </row>
    <row r="629" spans="1:12">
      <c r="A629" s="3">
        <v>44897</v>
      </c>
      <c r="B629" s="422" t="s">
        <v>459</v>
      </c>
      <c r="C629" s="422" t="s">
        <v>27</v>
      </c>
      <c r="D629" t="s">
        <v>15</v>
      </c>
      <c r="F629" s="2">
        <v>5</v>
      </c>
      <c r="G629" s="73">
        <f>+G628+E629-F629</f>
        <v>19.200000000000017</v>
      </c>
      <c r="J629" s="422"/>
      <c r="L629" s="2"/>
    </row>
    <row r="630" spans="1:12">
      <c r="A630" s="3">
        <v>44992</v>
      </c>
      <c r="B630" s="422">
        <v>26519</v>
      </c>
      <c r="C630" s="422" t="s">
        <v>27</v>
      </c>
      <c r="D630" t="s">
        <v>12</v>
      </c>
      <c r="F630" s="2">
        <v>13.5</v>
      </c>
      <c r="G630" s="73">
        <f>+G629+E630-F630</f>
        <v>5.7000000000000171</v>
      </c>
      <c r="J630" s="422"/>
      <c r="L630" s="2"/>
    </row>
    <row r="631" spans="1:12">
      <c r="A631" s="3">
        <v>44992</v>
      </c>
      <c r="B631" s="422">
        <v>26519</v>
      </c>
      <c r="C631" s="422" t="s">
        <v>27</v>
      </c>
      <c r="D631" t="s">
        <v>13</v>
      </c>
      <c r="F631" s="2">
        <v>5.7</v>
      </c>
      <c r="G631" s="73">
        <f>+G630+E631-F631</f>
        <v>1.6875389974302379E-14</v>
      </c>
      <c r="J631" s="422"/>
      <c r="L631" s="2"/>
    </row>
    <row r="632" spans="1:12">
      <c r="A632" s="31">
        <v>44926</v>
      </c>
      <c r="B632" s="421" t="s">
        <v>10</v>
      </c>
      <c r="C632" s="421" t="s">
        <v>11</v>
      </c>
      <c r="D632" t="s">
        <v>12</v>
      </c>
      <c r="E632" s="2">
        <v>15.9</v>
      </c>
      <c r="G632" s="73">
        <f>+G631+E632-F632</f>
        <v>15.900000000000016</v>
      </c>
      <c r="J632" s="431"/>
      <c r="K632" s="431"/>
      <c r="L632" s="2"/>
    </row>
    <row r="633" spans="1:12">
      <c r="B633" s="422"/>
      <c r="C633" s="422"/>
      <c r="D633" t="s">
        <v>13</v>
      </c>
      <c r="E633" s="2">
        <v>4.8</v>
      </c>
      <c r="G633" s="73">
        <f>+G632+E633-F633</f>
        <v>20.700000000000017</v>
      </c>
      <c r="J633" s="422"/>
      <c r="L633" s="2"/>
    </row>
    <row r="634" spans="1:12">
      <c r="B634" s="422"/>
      <c r="C634" s="422"/>
      <c r="D634" t="s">
        <v>14</v>
      </c>
      <c r="E634" s="2">
        <v>60</v>
      </c>
      <c r="G634" s="73">
        <f>+G633+E634-F634</f>
        <v>80.700000000000017</v>
      </c>
      <c r="J634" s="422"/>
      <c r="L634" s="2"/>
    </row>
    <row r="635" spans="1:12">
      <c r="B635" s="422"/>
      <c r="C635" s="422"/>
      <c r="D635" t="s">
        <v>15</v>
      </c>
      <c r="E635" s="2">
        <v>5</v>
      </c>
      <c r="G635" s="73">
        <f>+G634+E635-F635</f>
        <v>85.700000000000017</v>
      </c>
      <c r="J635" s="422"/>
      <c r="L635" s="2"/>
    </row>
    <row r="636" spans="1:12">
      <c r="A636" s="3">
        <v>44992</v>
      </c>
      <c r="B636" s="422">
        <v>26519</v>
      </c>
      <c r="C636" s="422" t="s">
        <v>11</v>
      </c>
      <c r="D636" t="s">
        <v>12</v>
      </c>
      <c r="F636" s="2">
        <v>15.9</v>
      </c>
      <c r="G636" s="73">
        <f>+G635+E636-F636</f>
        <v>69.800000000000011</v>
      </c>
      <c r="J636" s="422"/>
      <c r="L636" s="2"/>
    </row>
    <row r="637" spans="1:12">
      <c r="A637" s="3">
        <v>44992</v>
      </c>
      <c r="B637" s="422">
        <v>26519</v>
      </c>
      <c r="C637" s="422" t="s">
        <v>11</v>
      </c>
      <c r="D637" t="s">
        <v>13</v>
      </c>
      <c r="F637" s="2">
        <v>4.8</v>
      </c>
      <c r="G637" s="73">
        <f>+G636+E637-F637</f>
        <v>65.000000000000014</v>
      </c>
      <c r="J637" s="422"/>
      <c r="L637" s="2"/>
    </row>
    <row r="638" spans="1:12">
      <c r="A638" s="3">
        <v>44992</v>
      </c>
      <c r="B638" s="422">
        <v>26519</v>
      </c>
      <c r="C638" s="422" t="s">
        <v>11</v>
      </c>
      <c r="D638" t="s">
        <v>14</v>
      </c>
      <c r="F638" s="2">
        <v>60</v>
      </c>
      <c r="G638" s="73">
        <f>+G637+E638-F638</f>
        <v>5.0000000000000142</v>
      </c>
      <c r="J638" s="422"/>
      <c r="L638" s="2"/>
    </row>
    <row r="639" spans="1:12">
      <c r="A639" s="3">
        <v>44992</v>
      </c>
      <c r="B639" s="422">
        <v>26519</v>
      </c>
      <c r="C639" s="422" t="s">
        <v>11</v>
      </c>
      <c r="D639" t="s">
        <v>15</v>
      </c>
      <c r="F639" s="2">
        <v>5</v>
      </c>
      <c r="G639" s="73">
        <f>+G638+E639-F639</f>
        <v>1.4210854715202004E-14</v>
      </c>
      <c r="J639" s="422"/>
      <c r="L639" s="2"/>
    </row>
    <row r="640" spans="1:12">
      <c r="A640" s="31">
        <v>44926</v>
      </c>
      <c r="B640" s="421" t="s">
        <v>10</v>
      </c>
      <c r="C640" s="421" t="s">
        <v>17</v>
      </c>
      <c r="D640" t="s">
        <v>12</v>
      </c>
      <c r="E640" s="2">
        <v>17.399999999999999</v>
      </c>
      <c r="G640" s="73">
        <f>+G639+E640-F640</f>
        <v>17.400000000000013</v>
      </c>
      <c r="J640" s="422"/>
      <c r="L640" s="2"/>
    </row>
    <row r="641" spans="1:13">
      <c r="B641" s="422"/>
      <c r="C641" s="422"/>
      <c r="D641" t="s">
        <v>13</v>
      </c>
      <c r="E641" s="2">
        <v>1.2</v>
      </c>
      <c r="G641" s="73">
        <f>+G640+E641-F641</f>
        <v>18.600000000000012</v>
      </c>
      <c r="J641" s="422"/>
      <c r="L641" s="2"/>
    </row>
    <row r="642" spans="1:13">
      <c r="B642" s="422"/>
      <c r="C642" s="422"/>
      <c r="D642" t="s">
        <v>14</v>
      </c>
      <c r="E642" s="2">
        <v>56</v>
      </c>
      <c r="G642" s="73">
        <f>+G641+E642-F642</f>
        <v>74.600000000000009</v>
      </c>
    </row>
    <row r="643" spans="1:13">
      <c r="B643" s="422"/>
      <c r="C643" s="422"/>
      <c r="D643" t="s">
        <v>15</v>
      </c>
      <c r="E643" s="2">
        <v>5</v>
      </c>
      <c r="G643" s="73">
        <f>+G642+E643-F643</f>
        <v>79.600000000000009</v>
      </c>
      <c r="L643" s="5"/>
    </row>
    <row r="644" spans="1:13">
      <c r="A644" s="3">
        <v>44992</v>
      </c>
      <c r="B644" s="422">
        <v>26566</v>
      </c>
      <c r="C644" s="422" t="s">
        <v>11</v>
      </c>
      <c r="D644" t="s">
        <v>14</v>
      </c>
      <c r="F644" s="2">
        <v>56</v>
      </c>
      <c r="G644" s="73">
        <f>+G643+E644-F644</f>
        <v>23.600000000000009</v>
      </c>
    </row>
    <row r="645" spans="1:13">
      <c r="A645" s="3">
        <v>44992</v>
      </c>
      <c r="B645" s="422">
        <v>26566</v>
      </c>
      <c r="C645" s="422" t="s">
        <v>11</v>
      </c>
      <c r="D645" t="s">
        <v>15</v>
      </c>
      <c r="F645" s="2">
        <v>5</v>
      </c>
      <c r="G645" s="73">
        <f>+G644+E645-F645</f>
        <v>18.600000000000009</v>
      </c>
    </row>
    <row r="646" spans="1:13">
      <c r="A646" s="3">
        <v>45008</v>
      </c>
      <c r="B646" s="422">
        <v>26602</v>
      </c>
      <c r="C646" s="422" t="s">
        <v>11</v>
      </c>
      <c r="D646" t="s">
        <v>12</v>
      </c>
      <c r="F646" s="2">
        <v>17.399999999999999</v>
      </c>
      <c r="G646" s="73">
        <f>+G645+E646-F646</f>
        <v>1.2000000000000099</v>
      </c>
    </row>
    <row r="647" spans="1:13">
      <c r="A647" s="3">
        <v>45008</v>
      </c>
      <c r="B647" s="422">
        <v>26602</v>
      </c>
      <c r="C647" s="422" t="s">
        <v>11</v>
      </c>
      <c r="D647" t="s">
        <v>13</v>
      </c>
      <c r="F647" s="2">
        <v>1.2</v>
      </c>
      <c r="G647" s="73">
        <f>+G646+E647-F647</f>
        <v>9.9920072216264089E-15</v>
      </c>
    </row>
    <row r="648" spans="1:13">
      <c r="A648" s="81">
        <v>45016</v>
      </c>
      <c r="B648" s="421" t="s">
        <v>10</v>
      </c>
      <c r="C648" s="421" t="s">
        <v>18</v>
      </c>
      <c r="D648" t="s">
        <v>12</v>
      </c>
      <c r="E648" s="196">
        <v>18.399999999999999</v>
      </c>
      <c r="G648" s="73">
        <f>+G647+E648-F648</f>
        <v>18.400000000000009</v>
      </c>
    </row>
    <row r="649" spans="1:13">
      <c r="A649" s="70"/>
      <c r="B649" s="422"/>
      <c r="C649" s="422"/>
      <c r="D649" t="s">
        <v>13</v>
      </c>
      <c r="E649" s="196">
        <v>1.3</v>
      </c>
      <c r="G649" s="73">
        <f>+G648+E649-F649</f>
        <v>19.70000000000001</v>
      </c>
    </row>
    <row r="650" spans="1:13">
      <c r="A650" s="70"/>
      <c r="B650" s="422"/>
      <c r="C650" s="422"/>
      <c r="D650" t="s">
        <v>14</v>
      </c>
      <c r="E650" s="196">
        <v>60</v>
      </c>
      <c r="G650" s="73">
        <f>+G649+E650-F650</f>
        <v>79.700000000000017</v>
      </c>
      <c r="J650" s="421"/>
      <c r="L650" s="196"/>
    </row>
    <row r="651" spans="1:13">
      <c r="A651" s="70"/>
      <c r="B651" s="422"/>
      <c r="C651" s="422"/>
      <c r="D651" t="s">
        <v>15</v>
      </c>
      <c r="E651" s="196">
        <v>5</v>
      </c>
      <c r="G651" s="73">
        <f>+G650+E651-F651</f>
        <v>84.700000000000017</v>
      </c>
      <c r="J651" s="422"/>
      <c r="L651" s="196"/>
    </row>
    <row r="652" spans="1:13">
      <c r="A652" s="70">
        <v>45111</v>
      </c>
      <c r="B652" s="422">
        <v>27183</v>
      </c>
      <c r="C652" s="422" t="s">
        <v>18</v>
      </c>
      <c r="D652" t="s">
        <v>14</v>
      </c>
      <c r="E652" s="196"/>
      <c r="F652" s="196">
        <v>60</v>
      </c>
      <c r="G652" s="73">
        <f>+G651+E652-F652</f>
        <v>24.700000000000017</v>
      </c>
      <c r="J652" s="422"/>
      <c r="L652" s="196"/>
    </row>
    <row r="653" spans="1:13">
      <c r="A653" s="70">
        <v>45111</v>
      </c>
      <c r="B653" s="422">
        <v>27183</v>
      </c>
      <c r="C653" s="422" t="s">
        <v>18</v>
      </c>
      <c r="D653" t="s">
        <v>15</v>
      </c>
      <c r="E653" s="196"/>
      <c r="F653" s="196">
        <v>5</v>
      </c>
      <c r="G653" s="73">
        <f>+G652+E653-F653</f>
        <v>19.700000000000017</v>
      </c>
      <c r="J653" s="422"/>
      <c r="L653" s="196"/>
    </row>
    <row r="654" spans="1:13">
      <c r="A654" s="70">
        <v>45111</v>
      </c>
      <c r="B654" s="422">
        <v>27185</v>
      </c>
      <c r="C654" s="422" t="s">
        <v>18</v>
      </c>
      <c r="D654" t="s">
        <v>12</v>
      </c>
      <c r="E654" s="196"/>
      <c r="F654" s="196">
        <v>18.399999999999999</v>
      </c>
      <c r="G654" s="73">
        <f>+G653+E654-F654</f>
        <v>1.3000000000000185</v>
      </c>
      <c r="J654" s="422"/>
      <c r="L654" s="196"/>
    </row>
    <row r="655" spans="1:13">
      <c r="A655" s="70">
        <v>45111</v>
      </c>
      <c r="B655" s="422">
        <v>27185</v>
      </c>
      <c r="C655" s="422" t="s">
        <v>18</v>
      </c>
      <c r="D655" t="s">
        <v>13</v>
      </c>
      <c r="E655" s="196"/>
      <c r="F655" s="196">
        <v>1.3</v>
      </c>
      <c r="G655" s="73">
        <f>+G654+E655-F655</f>
        <v>1.8429702208777599E-14</v>
      </c>
      <c r="J655" s="422"/>
      <c r="L655" s="196"/>
    </row>
    <row r="656" spans="1:13">
      <c r="A656" s="81">
        <v>45046</v>
      </c>
      <c r="B656" s="421" t="s">
        <v>10</v>
      </c>
      <c r="C656" s="421" t="s">
        <v>19</v>
      </c>
      <c r="D656" t="s">
        <v>12</v>
      </c>
      <c r="E656" s="207">
        <v>145.1</v>
      </c>
      <c r="G656" s="73">
        <f>+G655+E656-F656</f>
        <v>145.10000000000002</v>
      </c>
      <c r="J656" s="422"/>
      <c r="M656" s="196"/>
    </row>
    <row r="657" spans="1:13">
      <c r="A657" s="70"/>
      <c r="B657" s="422"/>
      <c r="C657" s="422"/>
      <c r="D657" t="s">
        <v>13</v>
      </c>
      <c r="E657" s="207">
        <v>1.5</v>
      </c>
      <c r="G657" s="73">
        <f>+G656+E657-F657</f>
        <v>146.60000000000002</v>
      </c>
      <c r="J657" s="422"/>
      <c r="M657" s="196"/>
    </row>
    <row r="658" spans="1:13">
      <c r="A658" s="70"/>
      <c r="B658" s="422"/>
      <c r="C658" s="422"/>
      <c r="D658" t="s">
        <v>14</v>
      </c>
      <c r="E658" s="207">
        <v>60</v>
      </c>
      <c r="G658" s="73">
        <f>+G657+E658-F658</f>
        <v>206.60000000000002</v>
      </c>
      <c r="J658" s="421"/>
      <c r="L658" s="207"/>
    </row>
    <row r="659" spans="1:13">
      <c r="A659" s="70"/>
      <c r="B659" s="422"/>
      <c r="C659" s="422"/>
      <c r="D659" t="s">
        <v>15</v>
      </c>
      <c r="E659" s="207">
        <v>5</v>
      </c>
      <c r="G659" s="73">
        <f>+G658+E659-F659</f>
        <v>211.60000000000002</v>
      </c>
      <c r="J659" s="422"/>
      <c r="L659" s="207"/>
    </row>
    <row r="660" spans="1:13">
      <c r="A660" s="70">
        <v>45111</v>
      </c>
      <c r="B660" s="422">
        <v>27209</v>
      </c>
      <c r="C660" s="422" t="s">
        <v>19</v>
      </c>
      <c r="D660" t="s">
        <v>12</v>
      </c>
      <c r="E660" s="207"/>
      <c r="F660" s="207">
        <v>145.1</v>
      </c>
      <c r="G660" s="73">
        <f>+G659+E660-F660</f>
        <v>66.500000000000028</v>
      </c>
      <c r="J660" s="422"/>
      <c r="L660" s="207"/>
    </row>
    <row r="661" spans="1:13">
      <c r="A661" s="70">
        <v>45111</v>
      </c>
      <c r="B661" s="422">
        <v>27209</v>
      </c>
      <c r="C661" s="422" t="s">
        <v>19</v>
      </c>
      <c r="D661" t="s">
        <v>13</v>
      </c>
      <c r="E661" s="207"/>
      <c r="F661" s="207">
        <v>1.5</v>
      </c>
      <c r="G661" s="73">
        <f>+G660+E661-F661</f>
        <v>65.000000000000028</v>
      </c>
      <c r="J661" s="422"/>
      <c r="L661" s="207"/>
    </row>
    <row r="662" spans="1:13">
      <c r="A662" s="70">
        <v>45111</v>
      </c>
      <c r="B662" s="422">
        <v>27183</v>
      </c>
      <c r="C662" s="422" t="s">
        <v>19</v>
      </c>
      <c r="D662" t="s">
        <v>14</v>
      </c>
      <c r="E662" s="207"/>
      <c r="F662" s="196">
        <v>60</v>
      </c>
      <c r="G662" s="73">
        <f>+G661+E662-F662</f>
        <v>5.0000000000000284</v>
      </c>
      <c r="J662" s="422"/>
      <c r="L662" s="207"/>
    </row>
    <row r="663" spans="1:13">
      <c r="A663" s="70">
        <v>45111</v>
      </c>
      <c r="B663" s="422">
        <v>27183</v>
      </c>
      <c r="C663" s="422" t="s">
        <v>19</v>
      </c>
      <c r="D663" t="s">
        <v>15</v>
      </c>
      <c r="E663" s="207"/>
      <c r="F663" s="196">
        <v>5</v>
      </c>
      <c r="G663" s="73">
        <f>+G662+E663-F663</f>
        <v>2.8421709430404007E-14</v>
      </c>
      <c r="J663" s="422"/>
      <c r="L663" s="207"/>
    </row>
    <row r="664" spans="1:13">
      <c r="A664" s="31">
        <v>45077</v>
      </c>
      <c r="B664" s="421" t="s">
        <v>10</v>
      </c>
      <c r="C664" s="421" t="s">
        <v>20</v>
      </c>
      <c r="D664" t="s">
        <v>12</v>
      </c>
      <c r="E664" s="2">
        <v>117.1</v>
      </c>
      <c r="G664" s="73">
        <f>+G663+E664-F664</f>
        <v>117.10000000000002</v>
      </c>
      <c r="J664" s="422"/>
      <c r="M664" s="207"/>
    </row>
    <row r="665" spans="1:13">
      <c r="B665" s="422"/>
      <c r="C665" s="422"/>
      <c r="D665" t="s">
        <v>13</v>
      </c>
      <c r="E665" s="2">
        <v>2.1</v>
      </c>
      <c r="G665" s="73">
        <f>+G664+E665-F665</f>
        <v>119.20000000000002</v>
      </c>
      <c r="J665" s="422"/>
      <c r="M665" s="207"/>
    </row>
    <row r="666" spans="1:13">
      <c r="B666" s="422"/>
      <c r="C666" s="422"/>
      <c r="D666" t="s">
        <v>14</v>
      </c>
      <c r="E666" s="2">
        <v>60</v>
      </c>
      <c r="G666" s="73">
        <f>+G665+E666-F666</f>
        <v>179.20000000000002</v>
      </c>
      <c r="J666" s="421"/>
      <c r="L666" s="2"/>
    </row>
    <row r="667" spans="1:13">
      <c r="B667" s="422"/>
      <c r="C667" s="422"/>
      <c r="D667" t="s">
        <v>15</v>
      </c>
      <c r="E667" s="2">
        <v>5</v>
      </c>
      <c r="G667" s="73">
        <f>+G666+E667-F667</f>
        <v>184.20000000000002</v>
      </c>
      <c r="J667" s="422"/>
      <c r="L667" s="2"/>
    </row>
    <row r="668" spans="1:13">
      <c r="A668" s="70">
        <v>45111</v>
      </c>
      <c r="B668" s="422">
        <v>27209</v>
      </c>
      <c r="C668" s="422" t="s">
        <v>20</v>
      </c>
      <c r="D668" t="s">
        <v>12</v>
      </c>
      <c r="F668" s="2">
        <v>117.1</v>
      </c>
      <c r="G668" s="73">
        <f>+G667+E668-F668</f>
        <v>67.100000000000023</v>
      </c>
      <c r="J668" s="422"/>
      <c r="M668" s="2"/>
    </row>
    <row r="669" spans="1:13">
      <c r="A669" s="70">
        <v>45111</v>
      </c>
      <c r="B669" s="422">
        <v>27209</v>
      </c>
      <c r="C669" s="422" t="s">
        <v>20</v>
      </c>
      <c r="D669" t="s">
        <v>13</v>
      </c>
      <c r="F669" s="2">
        <v>2.1</v>
      </c>
      <c r="G669" s="73">
        <f>+G668+E669-F669</f>
        <v>65.000000000000028</v>
      </c>
      <c r="J669" s="422"/>
      <c r="M669" s="2"/>
    </row>
    <row r="670" spans="1:13">
      <c r="A670" s="70">
        <v>45111</v>
      </c>
      <c r="B670" s="422">
        <v>27183</v>
      </c>
      <c r="C670" s="422" t="s">
        <v>20</v>
      </c>
      <c r="D670" t="s">
        <v>14</v>
      </c>
      <c r="F670" s="196">
        <v>60</v>
      </c>
      <c r="G670" s="73">
        <f>+G669+E670-F670</f>
        <v>5.0000000000000284</v>
      </c>
      <c r="J670" s="422"/>
      <c r="M670" s="2"/>
    </row>
    <row r="671" spans="1:13">
      <c r="A671" s="70">
        <v>45111</v>
      </c>
      <c r="B671" s="422">
        <v>27183</v>
      </c>
      <c r="C671" s="422" t="s">
        <v>20</v>
      </c>
      <c r="D671" t="s">
        <v>15</v>
      </c>
      <c r="F671" s="196">
        <v>5</v>
      </c>
      <c r="G671" s="73">
        <f>+G670+E671-F671</f>
        <v>2.8421709430404007E-14</v>
      </c>
      <c r="J671" s="422"/>
      <c r="M671" s="2"/>
    </row>
    <row r="672" spans="1:13">
      <c r="A672" s="31">
        <v>45107</v>
      </c>
      <c r="B672" s="421" t="s">
        <v>10</v>
      </c>
      <c r="C672" s="421" t="s">
        <v>21</v>
      </c>
      <c r="D672" t="s">
        <v>12</v>
      </c>
      <c r="E672" s="2">
        <v>155</v>
      </c>
      <c r="G672" s="73">
        <f>+G671+E672-F672</f>
        <v>155.00000000000003</v>
      </c>
      <c r="J672" s="422"/>
      <c r="M672" s="2"/>
    </row>
    <row r="673" spans="1:13">
      <c r="B673" s="422"/>
      <c r="C673" s="422"/>
      <c r="D673" t="s">
        <v>13</v>
      </c>
      <c r="E673" s="2">
        <v>2</v>
      </c>
      <c r="G673" s="73">
        <f>+G672+E673-F673</f>
        <v>157.00000000000003</v>
      </c>
      <c r="J673" s="422"/>
      <c r="M673" s="2"/>
    </row>
    <row r="674" spans="1:13">
      <c r="B674" s="422"/>
      <c r="C674" s="422"/>
      <c r="D674" t="s">
        <v>14</v>
      </c>
      <c r="E674" s="2">
        <v>60</v>
      </c>
      <c r="G674" s="73">
        <f>+G673+E674-F674</f>
        <v>217.00000000000003</v>
      </c>
      <c r="J674" s="422"/>
      <c r="M674" s="2"/>
    </row>
    <row r="675" spans="1:13">
      <c r="B675" s="422"/>
      <c r="C675" s="422"/>
      <c r="D675" t="s">
        <v>15</v>
      </c>
      <c r="E675" s="2">
        <v>5</v>
      </c>
      <c r="G675" s="73">
        <f>+G674+E675-F675</f>
        <v>222.00000000000003</v>
      </c>
      <c r="I675" s="421"/>
      <c r="K675" s="2"/>
      <c r="M675" s="2"/>
    </row>
    <row r="676" spans="1:13">
      <c r="A676" s="70">
        <v>45132</v>
      </c>
      <c r="B676" s="422">
        <v>27267</v>
      </c>
      <c r="C676" s="422" t="s">
        <v>21</v>
      </c>
      <c r="D676" t="s">
        <v>12</v>
      </c>
      <c r="F676" s="2">
        <v>120</v>
      </c>
      <c r="G676" s="73">
        <f>+G675+E676-F676</f>
        <v>102.00000000000003</v>
      </c>
      <c r="I676" s="422"/>
      <c r="K676" s="2"/>
      <c r="M676" s="2"/>
    </row>
    <row r="677" spans="1:13">
      <c r="A677" s="70">
        <v>45201</v>
      </c>
      <c r="B677" s="422">
        <v>27559</v>
      </c>
      <c r="C677" s="422" t="s">
        <v>21</v>
      </c>
      <c r="D677" t="s">
        <v>12</v>
      </c>
      <c r="F677" s="2">
        <v>35</v>
      </c>
      <c r="G677" s="73">
        <f>+G676+E677-F677</f>
        <v>67.000000000000028</v>
      </c>
      <c r="I677" s="422"/>
      <c r="K677" s="2"/>
      <c r="M677" s="2"/>
    </row>
    <row r="678" spans="1:13">
      <c r="A678" s="70">
        <v>45201</v>
      </c>
      <c r="B678" s="422">
        <v>27559</v>
      </c>
      <c r="C678" s="422" t="s">
        <v>21</v>
      </c>
      <c r="D678" t="s">
        <v>13</v>
      </c>
      <c r="F678" s="2">
        <v>2</v>
      </c>
      <c r="G678" s="73">
        <f>+G677+E678-F678</f>
        <v>65.000000000000028</v>
      </c>
      <c r="I678" s="422"/>
      <c r="K678" s="2"/>
      <c r="M678" s="2"/>
    </row>
    <row r="679" spans="1:13">
      <c r="A679" s="3">
        <v>45266</v>
      </c>
      <c r="B679" s="422">
        <v>27917</v>
      </c>
      <c r="C679" s="422" t="s">
        <v>21</v>
      </c>
      <c r="D679" t="s">
        <v>14</v>
      </c>
      <c r="F679" s="2">
        <v>60</v>
      </c>
      <c r="G679" s="73">
        <f>+G678+E679-F679</f>
        <v>5.0000000000000284</v>
      </c>
      <c r="I679" s="422"/>
      <c r="K679" s="2"/>
      <c r="M679" s="2"/>
    </row>
    <row r="680" spans="1:13">
      <c r="A680" s="3">
        <v>45266</v>
      </c>
      <c r="B680" s="422">
        <v>27917</v>
      </c>
      <c r="C680" s="422" t="s">
        <v>21</v>
      </c>
      <c r="D680" t="s">
        <v>15</v>
      </c>
      <c r="F680" s="2">
        <v>5</v>
      </c>
      <c r="G680" s="73">
        <f>+G679+E680-F680</f>
        <v>2.8421709430404007E-14</v>
      </c>
      <c r="I680" s="422"/>
      <c r="K680" s="2"/>
      <c r="M680" s="2"/>
    </row>
    <row r="681" spans="1:13">
      <c r="A681" s="81">
        <v>45138</v>
      </c>
      <c r="B681" s="421" t="s">
        <v>10</v>
      </c>
      <c r="C681" s="421" t="s">
        <v>22</v>
      </c>
      <c r="D681" t="s">
        <v>12</v>
      </c>
      <c r="E681" s="207">
        <v>146</v>
      </c>
      <c r="G681" s="73">
        <f>+G680+E681-F681</f>
        <v>146.00000000000003</v>
      </c>
      <c r="I681" s="421"/>
      <c r="K681" s="207"/>
      <c r="L681" s="28"/>
      <c r="M681" s="28"/>
    </row>
    <row r="682" spans="1:13">
      <c r="A682" s="70"/>
      <c r="B682" s="422"/>
      <c r="C682" s="422"/>
      <c r="D682" t="s">
        <v>13</v>
      </c>
      <c r="E682" s="207">
        <v>2</v>
      </c>
      <c r="G682" s="73">
        <f>+G681+E682-F682</f>
        <v>148.00000000000003</v>
      </c>
      <c r="I682" s="422"/>
    </row>
    <row r="683" spans="1:13">
      <c r="A683" s="70"/>
      <c r="B683" s="422"/>
      <c r="C683" s="422"/>
      <c r="D683" t="s">
        <v>14</v>
      </c>
      <c r="E683" s="207">
        <v>60</v>
      </c>
      <c r="G683" s="73">
        <f>+G682+E683-F683</f>
        <v>208.00000000000003</v>
      </c>
      <c r="L683" s="2"/>
    </row>
    <row r="684" spans="1:13">
      <c r="A684" s="70"/>
      <c r="B684" s="422"/>
      <c r="C684" s="422"/>
      <c r="D684" t="s">
        <v>15</v>
      </c>
      <c r="E684" s="207">
        <v>5</v>
      </c>
      <c r="G684" s="73">
        <f>+G683+E684-F684</f>
        <v>213.00000000000003</v>
      </c>
      <c r="L684" s="2"/>
    </row>
    <row r="685" spans="1:13">
      <c r="A685" s="70">
        <v>45201</v>
      </c>
      <c r="B685" s="422">
        <v>27559</v>
      </c>
      <c r="C685" s="422" t="s">
        <v>22</v>
      </c>
      <c r="D685" t="s">
        <v>12</v>
      </c>
      <c r="E685" s="207"/>
      <c r="F685" s="2">
        <v>146</v>
      </c>
      <c r="G685" s="73">
        <f>+G684+E685-F685</f>
        <v>67.000000000000028</v>
      </c>
      <c r="L685" s="207"/>
    </row>
    <row r="686" spans="1:13">
      <c r="A686" s="70">
        <v>45201</v>
      </c>
      <c r="B686" s="422">
        <v>27559</v>
      </c>
      <c r="C686" s="422" t="s">
        <v>22</v>
      </c>
      <c r="D686" t="s">
        <v>13</v>
      </c>
      <c r="E686" s="207"/>
      <c r="F686" s="2">
        <v>2</v>
      </c>
      <c r="G686" s="73">
        <f>+G685+E686-F686</f>
        <v>65.000000000000028</v>
      </c>
      <c r="L686" s="207"/>
    </row>
    <row r="687" spans="1:13">
      <c r="A687" s="3">
        <v>45266</v>
      </c>
      <c r="B687" s="422">
        <v>27917</v>
      </c>
      <c r="C687" s="422" t="s">
        <v>22</v>
      </c>
      <c r="D687" t="s">
        <v>14</v>
      </c>
      <c r="F687" s="2">
        <v>60</v>
      </c>
      <c r="G687" s="73">
        <f>+G686+E687-F687</f>
        <v>5.0000000000000284</v>
      </c>
      <c r="L687" s="207"/>
    </row>
    <row r="688" spans="1:13">
      <c r="A688" s="3">
        <v>45266</v>
      </c>
      <c r="B688" s="422">
        <v>27917</v>
      </c>
      <c r="C688" s="422" t="s">
        <v>22</v>
      </c>
      <c r="D688" t="s">
        <v>15</v>
      </c>
      <c r="F688" s="2">
        <v>5</v>
      </c>
      <c r="G688" s="73">
        <f>+G687+E688-F688</f>
        <v>2.8421709430404007E-14</v>
      </c>
      <c r="L688" s="207"/>
    </row>
    <row r="689" spans="1:13">
      <c r="A689" s="81">
        <v>45169</v>
      </c>
      <c r="B689" s="421" t="s">
        <v>10</v>
      </c>
      <c r="C689" s="421" t="s">
        <v>23</v>
      </c>
      <c r="D689" t="s">
        <v>12</v>
      </c>
      <c r="E689" s="207">
        <v>139.6</v>
      </c>
      <c r="G689" s="73">
        <f>+G688+E689-F689</f>
        <v>139.60000000000002</v>
      </c>
      <c r="L689" s="207"/>
    </row>
    <row r="690" spans="1:13">
      <c r="A690" s="70"/>
      <c r="B690" s="422"/>
      <c r="C690" s="422"/>
      <c r="D690" t="s">
        <v>13</v>
      </c>
      <c r="E690" s="207">
        <v>2.2999999999999998</v>
      </c>
      <c r="G690" s="73">
        <f>+G689+E690-F690</f>
        <v>141.90000000000003</v>
      </c>
      <c r="L690" s="207"/>
    </row>
    <row r="691" spans="1:13">
      <c r="A691" s="70"/>
      <c r="B691" s="422"/>
      <c r="C691" s="422"/>
      <c r="D691" t="s">
        <v>14</v>
      </c>
      <c r="E691" s="207">
        <v>60</v>
      </c>
      <c r="G691" s="73">
        <f>+G690+E691-F691</f>
        <v>201.90000000000003</v>
      </c>
      <c r="K691" s="207"/>
      <c r="L691" s="2"/>
    </row>
    <row r="692" spans="1:13">
      <c r="A692" s="70"/>
      <c r="B692" s="422"/>
      <c r="C692" s="422"/>
      <c r="D692" t="s">
        <v>15</v>
      </c>
      <c r="E692" s="207">
        <v>5</v>
      </c>
      <c r="G692" s="73">
        <f>+G691+E692-F692</f>
        <v>206.90000000000003</v>
      </c>
      <c r="K692" s="2"/>
      <c r="M692" s="207"/>
    </row>
    <row r="693" spans="1:13">
      <c r="B693" s="422"/>
      <c r="C693" s="422"/>
      <c r="D693" t="s">
        <v>45</v>
      </c>
      <c r="E693" s="2">
        <v>15</v>
      </c>
      <c r="G693" s="73">
        <f>+G692+E693-F693</f>
        <v>221.90000000000003</v>
      </c>
      <c r="I693" s="421"/>
      <c r="K693" s="207"/>
      <c r="M693" s="207"/>
    </row>
    <row r="694" spans="1:13">
      <c r="A694" s="70">
        <v>45201</v>
      </c>
      <c r="B694" s="422">
        <v>27559</v>
      </c>
      <c r="C694" s="422" t="s">
        <v>23</v>
      </c>
      <c r="D694" t="s">
        <v>12</v>
      </c>
      <c r="F694" s="2">
        <v>139.6</v>
      </c>
      <c r="G694" s="73">
        <f>+G693+E694-F694</f>
        <v>82.30000000000004</v>
      </c>
      <c r="K694" s="207"/>
      <c r="L694" s="207"/>
    </row>
    <row r="695" spans="1:13">
      <c r="A695" s="70">
        <v>45201</v>
      </c>
      <c r="B695" s="422">
        <v>27559</v>
      </c>
      <c r="C695" s="422" t="s">
        <v>23</v>
      </c>
      <c r="D695" t="s">
        <v>13</v>
      </c>
      <c r="F695" s="2">
        <v>2.2999999999999998</v>
      </c>
      <c r="G695" s="73">
        <f>+G694+E695-F695</f>
        <v>80.000000000000043</v>
      </c>
      <c r="K695" s="207"/>
      <c r="L695" s="207"/>
    </row>
    <row r="696" spans="1:13">
      <c r="A696" s="70">
        <v>45357</v>
      </c>
      <c r="B696" s="422">
        <v>28458</v>
      </c>
      <c r="C696" s="422" t="s">
        <v>23</v>
      </c>
      <c r="D696" t="s">
        <v>45</v>
      </c>
      <c r="F696" s="2">
        <v>15</v>
      </c>
      <c r="G696" s="73">
        <f>+G695+E696-F696</f>
        <v>65.000000000000043</v>
      </c>
      <c r="K696" s="207"/>
      <c r="L696" s="207"/>
    </row>
    <row r="697" spans="1:13">
      <c r="A697" s="70">
        <v>45357</v>
      </c>
      <c r="B697" s="422">
        <v>28459</v>
      </c>
      <c r="C697" s="422" t="s">
        <v>23</v>
      </c>
      <c r="D697" t="s">
        <v>14</v>
      </c>
      <c r="F697" s="207">
        <v>60</v>
      </c>
      <c r="G697" s="73">
        <f>+G696+E697-F697</f>
        <v>5.0000000000000426</v>
      </c>
      <c r="K697" s="207"/>
      <c r="L697" s="207"/>
    </row>
    <row r="698" spans="1:13">
      <c r="A698" s="70">
        <v>45357</v>
      </c>
      <c r="B698" s="422">
        <v>28459</v>
      </c>
      <c r="C698" s="422" t="s">
        <v>23</v>
      </c>
      <c r="D698" t="s">
        <v>15</v>
      </c>
      <c r="F698" s="207">
        <v>5</v>
      </c>
      <c r="G698" s="73">
        <f>+G697+E698-F698</f>
        <v>4.2632564145606011E-14</v>
      </c>
      <c r="K698" s="207"/>
      <c r="L698" s="207"/>
    </row>
    <row r="699" spans="1:13">
      <c r="A699" s="31">
        <v>45199</v>
      </c>
      <c r="B699" s="421" t="s">
        <v>10</v>
      </c>
      <c r="C699" s="421" t="s">
        <v>41</v>
      </c>
      <c r="D699" t="s">
        <v>12</v>
      </c>
      <c r="E699" s="207">
        <v>139</v>
      </c>
      <c r="G699" s="73">
        <f>+G698+E699-F699</f>
        <v>139.00000000000006</v>
      </c>
      <c r="K699" s="207"/>
      <c r="L699" s="207"/>
    </row>
    <row r="700" spans="1:13">
      <c r="A700" s="70"/>
      <c r="B700" s="422"/>
      <c r="C700" s="422"/>
      <c r="D700" t="s">
        <v>13</v>
      </c>
      <c r="E700" s="207">
        <v>2</v>
      </c>
      <c r="G700" s="73">
        <f>+G699+E700-F700</f>
        <v>141.00000000000006</v>
      </c>
      <c r="I700" s="421"/>
      <c r="K700" s="20"/>
      <c r="L700" s="207"/>
    </row>
    <row r="701" spans="1:13">
      <c r="A701" s="70"/>
      <c r="B701" s="422"/>
      <c r="C701" s="422"/>
      <c r="D701" t="s">
        <v>14</v>
      </c>
      <c r="E701" s="207">
        <v>60</v>
      </c>
      <c r="G701" s="73">
        <f>+G700+E701-F701</f>
        <v>201.00000000000006</v>
      </c>
      <c r="I701" s="422"/>
      <c r="K701" s="20"/>
      <c r="M701" s="207"/>
    </row>
    <row r="702" spans="1:13">
      <c r="A702" s="70"/>
      <c r="B702" s="422"/>
      <c r="C702" s="422"/>
      <c r="D702" t="s">
        <v>15</v>
      </c>
      <c r="E702" s="207">
        <v>5</v>
      </c>
      <c r="G702" s="73">
        <f>+G701+E702-F702</f>
        <v>206.00000000000006</v>
      </c>
      <c r="K702" s="5"/>
      <c r="M702" s="207"/>
    </row>
    <row r="703" spans="1:13">
      <c r="A703" s="432"/>
      <c r="B703" s="422"/>
      <c r="C703" s="422"/>
      <c r="D703" t="s">
        <v>51</v>
      </c>
      <c r="E703" s="207">
        <v>10</v>
      </c>
      <c r="G703" s="73">
        <f>+G702+E703-F703</f>
        <v>216.00000000000006</v>
      </c>
      <c r="L703" s="5"/>
    </row>
    <row r="704" spans="1:13">
      <c r="A704" s="432"/>
      <c r="B704" s="422"/>
      <c r="C704" s="422"/>
      <c r="D704" t="s">
        <v>52</v>
      </c>
      <c r="E704" s="207">
        <v>10</v>
      </c>
      <c r="G704" s="73">
        <f>+G703+E704-F704</f>
        <v>226.00000000000006</v>
      </c>
    </row>
    <row r="705" spans="1:14">
      <c r="A705" s="3">
        <v>45243</v>
      </c>
      <c r="B705" s="422">
        <v>27767</v>
      </c>
      <c r="C705" s="422" t="s">
        <v>41</v>
      </c>
      <c r="D705" t="s">
        <v>12</v>
      </c>
      <c r="E705" s="207"/>
      <c r="F705" s="207">
        <v>139</v>
      </c>
      <c r="G705" s="73">
        <f>+G704+E705-F705</f>
        <v>87.000000000000057</v>
      </c>
      <c r="I705" s="441"/>
      <c r="J705" s="441"/>
      <c r="K705" s="441"/>
    </row>
    <row r="706" spans="1:14">
      <c r="A706" s="3">
        <v>45243</v>
      </c>
      <c r="B706" s="422">
        <v>27767</v>
      </c>
      <c r="C706" s="422" t="s">
        <v>41</v>
      </c>
      <c r="D706" t="s">
        <v>13</v>
      </c>
      <c r="E706" s="207"/>
      <c r="F706" s="207">
        <v>2</v>
      </c>
      <c r="G706" s="73">
        <f>+G705+E706-F706</f>
        <v>85.000000000000057</v>
      </c>
      <c r="I706" s="421"/>
      <c r="K706" s="207"/>
    </row>
    <row r="707" spans="1:14">
      <c r="A707" s="70">
        <v>45357</v>
      </c>
      <c r="B707" s="422">
        <v>28459</v>
      </c>
      <c r="C707" s="422" t="s">
        <v>41</v>
      </c>
      <c r="D707" t="s">
        <v>14</v>
      </c>
      <c r="E707" s="207"/>
      <c r="F707" s="207">
        <v>60</v>
      </c>
      <c r="G707" s="73">
        <f>+G706+E707-F707</f>
        <v>25.000000000000057</v>
      </c>
      <c r="I707" s="421"/>
      <c r="K707" s="207"/>
    </row>
    <row r="708" spans="1:14">
      <c r="A708" s="70">
        <v>45357</v>
      </c>
      <c r="B708" s="422">
        <v>28459</v>
      </c>
      <c r="C708" s="422" t="s">
        <v>41</v>
      </c>
      <c r="D708" t="s">
        <v>15</v>
      </c>
      <c r="E708" s="207"/>
      <c r="F708" s="207">
        <v>5</v>
      </c>
      <c r="G708" s="73">
        <f>+G707+E708-F708</f>
        <v>20.000000000000057</v>
      </c>
      <c r="I708" s="421"/>
      <c r="K708" s="207"/>
    </row>
    <row r="709" spans="1:14">
      <c r="A709" s="70">
        <v>45357</v>
      </c>
      <c r="B709" s="422">
        <v>28459</v>
      </c>
      <c r="C709" s="422" t="s">
        <v>41</v>
      </c>
      <c r="D709" t="s">
        <v>51</v>
      </c>
      <c r="E709" s="207"/>
      <c r="F709" s="207">
        <v>10</v>
      </c>
      <c r="G709" s="73">
        <f>+G708+E709-F709</f>
        <v>10.000000000000057</v>
      </c>
      <c r="I709" s="421"/>
      <c r="K709" s="207"/>
    </row>
    <row r="710" spans="1:14">
      <c r="A710" s="70">
        <v>45357</v>
      </c>
      <c r="B710" s="422">
        <v>28459</v>
      </c>
      <c r="C710" s="422" t="s">
        <v>41</v>
      </c>
      <c r="D710" t="s">
        <v>52</v>
      </c>
      <c r="E710" s="207"/>
      <c r="F710" s="207">
        <v>10</v>
      </c>
      <c r="G710" s="73">
        <f>+G709+E710-F710</f>
        <v>5.6843418860808015E-14</v>
      </c>
      <c r="I710" s="421"/>
      <c r="K710" s="207"/>
    </row>
    <row r="711" spans="1:14">
      <c r="A711" s="31">
        <v>45230</v>
      </c>
      <c r="B711" s="421" t="s">
        <v>10</v>
      </c>
      <c r="C711" s="421" t="s">
        <v>25</v>
      </c>
      <c r="D711" t="s">
        <v>12</v>
      </c>
      <c r="E711" s="20">
        <v>135.19999999999999</v>
      </c>
      <c r="G711" s="73">
        <f>+G710+E711-F711</f>
        <v>135.20000000000005</v>
      </c>
      <c r="I711" s="422"/>
      <c r="K711" s="207"/>
      <c r="M711" s="20"/>
    </row>
    <row r="712" spans="1:14">
      <c r="B712" s="422"/>
      <c r="C712" s="422"/>
      <c r="D712" t="s">
        <v>13</v>
      </c>
      <c r="E712" s="20">
        <v>2</v>
      </c>
      <c r="G712" s="73">
        <f>+G711+E712-F712</f>
        <v>137.20000000000005</v>
      </c>
      <c r="I712" s="421"/>
      <c r="K712" s="2"/>
      <c r="M712" s="20"/>
    </row>
    <row r="713" spans="1:14">
      <c r="B713" s="422"/>
      <c r="C713" s="422"/>
      <c r="D713" t="s">
        <v>14</v>
      </c>
      <c r="E713" s="207">
        <v>60</v>
      </c>
      <c r="G713" s="73">
        <f>+G712+E713-F713</f>
        <v>197.20000000000005</v>
      </c>
      <c r="I713" s="421"/>
      <c r="K713" s="207"/>
      <c r="M713" s="20"/>
    </row>
    <row r="714" spans="1:14">
      <c r="B714" s="422"/>
      <c r="C714" s="422"/>
      <c r="D714" t="s">
        <v>15</v>
      </c>
      <c r="E714" s="207">
        <v>5</v>
      </c>
      <c r="G714" s="2">
        <f>+G713+E714-F714</f>
        <v>202.20000000000005</v>
      </c>
      <c r="I714" s="421"/>
      <c r="K714" s="207"/>
      <c r="N714" s="20"/>
    </row>
    <row r="715" spans="1:14">
      <c r="A715" s="3">
        <v>45243</v>
      </c>
      <c r="B715" s="422">
        <v>27767</v>
      </c>
      <c r="C715" s="422" t="s">
        <v>25</v>
      </c>
      <c r="D715" t="s">
        <v>14</v>
      </c>
      <c r="F715" s="207">
        <v>60</v>
      </c>
      <c r="G715" s="2">
        <f>+G714+E715-F715</f>
        <v>142.20000000000005</v>
      </c>
      <c r="K715" s="207"/>
    </row>
    <row r="716" spans="1:14">
      <c r="A716" s="3">
        <v>45243</v>
      </c>
      <c r="B716" s="422">
        <v>27767</v>
      </c>
      <c r="C716" s="422" t="s">
        <v>25</v>
      </c>
      <c r="D716" t="s">
        <v>15</v>
      </c>
      <c r="F716" s="207">
        <v>5</v>
      </c>
      <c r="G716" s="2">
        <f>+G715+E716-F716</f>
        <v>137.20000000000005</v>
      </c>
      <c r="I716" s="421"/>
      <c r="K716" s="207"/>
    </row>
    <row r="717" spans="1:14">
      <c r="A717" s="3">
        <v>45267</v>
      </c>
      <c r="B717" s="422">
        <v>27932</v>
      </c>
      <c r="C717" s="422" t="s">
        <v>25</v>
      </c>
      <c r="D717" t="s">
        <v>12</v>
      </c>
      <c r="F717" s="207">
        <v>135.19999999999999</v>
      </c>
      <c r="G717" s="2">
        <f>+G716+E717-F717</f>
        <v>2.0000000000000568</v>
      </c>
      <c r="I717" s="421"/>
      <c r="K717" s="207"/>
    </row>
    <row r="718" spans="1:14">
      <c r="A718" s="3">
        <v>45267</v>
      </c>
      <c r="B718" s="422">
        <v>27932</v>
      </c>
      <c r="C718" s="422" t="s">
        <v>25</v>
      </c>
      <c r="D718" t="s">
        <v>13</v>
      </c>
      <c r="F718" s="207">
        <v>2</v>
      </c>
      <c r="G718" s="2">
        <f>+G717+E718-F718</f>
        <v>5.6843418860808015E-14</v>
      </c>
      <c r="K718" s="207"/>
    </row>
    <row r="719" spans="1:14">
      <c r="A719" s="31">
        <v>45260</v>
      </c>
      <c r="B719" s="421" t="s">
        <v>10</v>
      </c>
      <c r="C719" s="421" t="s">
        <v>26</v>
      </c>
      <c r="D719" t="s">
        <v>12</v>
      </c>
      <c r="E719" s="20">
        <v>146.9</v>
      </c>
      <c r="G719" s="2">
        <f>+G718+E719-F719</f>
        <v>146.90000000000006</v>
      </c>
      <c r="J719" s="20"/>
      <c r="K719" s="28"/>
    </row>
    <row r="720" spans="1:14">
      <c r="B720" s="422"/>
      <c r="C720" s="422"/>
      <c r="D720" t="s">
        <v>13</v>
      </c>
      <c r="E720" s="20">
        <v>10</v>
      </c>
      <c r="G720" s="2">
        <f>+G719+E720-F720</f>
        <v>156.90000000000006</v>
      </c>
      <c r="J720" s="20"/>
    </row>
    <row r="721" spans="1:15">
      <c r="B721" s="422"/>
      <c r="C721" s="422"/>
      <c r="D721" t="s">
        <v>14</v>
      </c>
      <c r="E721" s="207">
        <v>60</v>
      </c>
      <c r="G721" s="2">
        <f>+G720+E721-F721</f>
        <v>216.90000000000006</v>
      </c>
      <c r="J721" s="207"/>
    </row>
    <row r="722" spans="1:15">
      <c r="B722" s="422"/>
      <c r="C722" s="422"/>
      <c r="D722" t="s">
        <v>15</v>
      </c>
      <c r="E722" s="207">
        <v>5</v>
      </c>
      <c r="G722" s="2">
        <f>+G721+E722-F722</f>
        <v>221.90000000000006</v>
      </c>
      <c r="J722" s="207"/>
    </row>
    <row r="723" spans="1:15">
      <c r="A723" s="3">
        <v>45294</v>
      </c>
      <c r="B723" s="422">
        <v>28106</v>
      </c>
      <c r="C723" s="422" t="s">
        <v>26</v>
      </c>
      <c r="D723" t="s">
        <v>12</v>
      </c>
      <c r="F723" s="20">
        <v>146.9</v>
      </c>
      <c r="G723" s="2">
        <f>+G722+E723-F723</f>
        <v>75.000000000000057</v>
      </c>
      <c r="J723" s="20"/>
    </row>
    <row r="724" spans="1:15">
      <c r="A724" s="3">
        <v>45294</v>
      </c>
      <c r="B724" s="422">
        <v>28106</v>
      </c>
      <c r="C724" s="422" t="s">
        <v>26</v>
      </c>
      <c r="D724" t="s">
        <v>13</v>
      </c>
      <c r="F724" s="20">
        <v>10</v>
      </c>
      <c r="G724" s="2">
        <f>+G723+E724-F724</f>
        <v>65.000000000000057</v>
      </c>
      <c r="K724" s="20"/>
      <c r="M724" s="421"/>
      <c r="O724" s="5"/>
    </row>
    <row r="725" spans="1:15">
      <c r="A725" s="3">
        <v>45294</v>
      </c>
      <c r="B725" s="422">
        <v>28106</v>
      </c>
      <c r="C725" s="422" t="s">
        <v>26</v>
      </c>
      <c r="D725" t="s">
        <v>14</v>
      </c>
      <c r="F725" s="207">
        <v>60</v>
      </c>
      <c r="G725" s="2">
        <f>+G724+E725-F725</f>
        <v>5.0000000000000568</v>
      </c>
      <c r="M725" s="422"/>
      <c r="O725" s="5"/>
    </row>
    <row r="726" spans="1:15">
      <c r="A726" s="3">
        <v>45294</v>
      </c>
      <c r="B726" s="422">
        <v>28106</v>
      </c>
      <c r="C726" s="422" t="s">
        <v>26</v>
      </c>
      <c r="D726" t="s">
        <v>15</v>
      </c>
      <c r="F726" s="207">
        <v>5</v>
      </c>
      <c r="G726" s="2">
        <f>+G725+E726-F726</f>
        <v>5.6843418860808015E-14</v>
      </c>
      <c r="M726" s="422"/>
      <c r="O726" s="5"/>
    </row>
    <row r="727" spans="1:15">
      <c r="A727" s="31">
        <v>45291</v>
      </c>
      <c r="B727" s="421" t="s">
        <v>10</v>
      </c>
      <c r="C727" s="421" t="s">
        <v>27</v>
      </c>
      <c r="D727" t="s">
        <v>12</v>
      </c>
      <c r="E727" s="5">
        <v>156.9</v>
      </c>
      <c r="G727" s="2">
        <f>+G726+E727-F727</f>
        <v>156.90000000000006</v>
      </c>
      <c r="M727" s="422"/>
      <c r="O727" s="5"/>
    </row>
    <row r="728" spans="1:15">
      <c r="B728" s="422"/>
      <c r="C728" s="422"/>
      <c r="D728" t="s">
        <v>13</v>
      </c>
      <c r="E728" s="5">
        <v>5</v>
      </c>
      <c r="G728" s="2">
        <f>+G727+E728-F728</f>
        <v>161.90000000000006</v>
      </c>
      <c r="O728" s="5"/>
    </row>
    <row r="729" spans="1:15">
      <c r="B729" s="422"/>
      <c r="C729" s="422"/>
      <c r="D729" t="s">
        <v>14</v>
      </c>
      <c r="E729" s="5">
        <v>60</v>
      </c>
      <c r="G729" s="2">
        <f>+G728+E729-F729</f>
        <v>221.90000000000006</v>
      </c>
    </row>
    <row r="730" spans="1:15">
      <c r="B730" s="422"/>
      <c r="C730" s="422"/>
      <c r="D730" t="s">
        <v>15</v>
      </c>
      <c r="E730" s="5">
        <v>5</v>
      </c>
      <c r="G730" s="2">
        <f>+G729+E730-F730</f>
        <v>226.90000000000006</v>
      </c>
    </row>
    <row r="731" spans="1:15">
      <c r="A731" s="3">
        <v>45327</v>
      </c>
      <c r="B731" s="422">
        <v>28219</v>
      </c>
      <c r="C731" s="422" t="s">
        <v>27</v>
      </c>
      <c r="D731" t="s">
        <v>12</v>
      </c>
      <c r="F731" s="5">
        <v>156.9</v>
      </c>
      <c r="G731" s="2">
        <f>+G730+E731-F731</f>
        <v>70.000000000000057</v>
      </c>
    </row>
    <row r="732" spans="1:15">
      <c r="A732" s="3">
        <v>45327</v>
      </c>
      <c r="B732" s="422">
        <v>28219</v>
      </c>
      <c r="C732" s="422" t="s">
        <v>27</v>
      </c>
      <c r="D732" t="s">
        <v>13</v>
      </c>
      <c r="F732" s="5">
        <v>5</v>
      </c>
      <c r="G732" s="2">
        <f>+G731+E732-F732</f>
        <v>65.000000000000057</v>
      </c>
    </row>
    <row r="733" spans="1:15">
      <c r="A733" s="3">
        <v>45327</v>
      </c>
      <c r="B733" s="422">
        <v>28219</v>
      </c>
      <c r="C733" s="422" t="s">
        <v>27</v>
      </c>
      <c r="D733" t="s">
        <v>14</v>
      </c>
      <c r="F733" s="5">
        <v>60</v>
      </c>
      <c r="G733" s="2">
        <f>+G732+E733-F733</f>
        <v>5.0000000000000568</v>
      </c>
      <c r="K733" s="2"/>
    </row>
    <row r="734" spans="1:15">
      <c r="A734" s="3">
        <v>45327</v>
      </c>
      <c r="B734" s="422">
        <v>28219</v>
      </c>
      <c r="C734" s="422" t="s">
        <v>27</v>
      </c>
      <c r="D734" t="s">
        <v>15</v>
      </c>
      <c r="F734" s="5">
        <v>5</v>
      </c>
      <c r="G734" s="2">
        <f>+G733+E734-F734</f>
        <v>5.6843418860808015E-14</v>
      </c>
      <c r="I734" s="421"/>
      <c r="K734" s="20"/>
    </row>
    <row r="735" spans="1:15">
      <c r="A735" s="81">
        <v>45322</v>
      </c>
      <c r="B735" s="421" t="s">
        <v>10</v>
      </c>
      <c r="C735" s="421" t="s">
        <v>11</v>
      </c>
      <c r="D735" t="s">
        <v>12</v>
      </c>
      <c r="E735" s="20">
        <v>120.5</v>
      </c>
      <c r="G735" s="2">
        <f>+G734+E735-F735</f>
        <v>120.50000000000006</v>
      </c>
      <c r="I735" s="422"/>
      <c r="K735" s="20"/>
    </row>
    <row r="736" spans="1:15">
      <c r="A736" s="70"/>
      <c r="B736" s="422"/>
      <c r="C736" s="422"/>
      <c r="D736" t="s">
        <v>13</v>
      </c>
      <c r="E736" s="20">
        <v>8.8000000000000007</v>
      </c>
      <c r="G736" s="2">
        <f>+G735+E736-F736</f>
        <v>129.30000000000007</v>
      </c>
      <c r="I736" s="422"/>
      <c r="K736" s="207"/>
    </row>
    <row r="737" spans="1:12">
      <c r="A737" s="70"/>
      <c r="B737" s="422"/>
      <c r="C737" s="422"/>
      <c r="D737" t="s">
        <v>14</v>
      </c>
      <c r="E737" s="207">
        <v>60</v>
      </c>
      <c r="G737" s="2">
        <f>+G736+E737-F737</f>
        <v>189.30000000000007</v>
      </c>
      <c r="I737" s="422"/>
      <c r="K737" s="207"/>
    </row>
    <row r="738" spans="1:12">
      <c r="A738" s="70"/>
      <c r="B738" s="422"/>
      <c r="C738" s="422"/>
      <c r="D738" t="s">
        <v>15</v>
      </c>
      <c r="E738" s="207">
        <v>5</v>
      </c>
      <c r="G738" s="2">
        <f>+G737+E738-F738</f>
        <v>194.30000000000007</v>
      </c>
      <c r="I738" s="421"/>
      <c r="K738" s="207"/>
    </row>
    <row r="739" spans="1:12">
      <c r="A739" s="70">
        <v>45357</v>
      </c>
      <c r="B739" s="422">
        <v>28458</v>
      </c>
      <c r="C739" s="422" t="s">
        <v>11</v>
      </c>
      <c r="D739" t="s">
        <v>12</v>
      </c>
      <c r="E739" s="207"/>
      <c r="F739" s="20">
        <v>120.5</v>
      </c>
      <c r="G739" s="2">
        <f>+G738+E739-F739</f>
        <v>73.800000000000068</v>
      </c>
      <c r="I739" s="421"/>
      <c r="K739" s="207"/>
    </row>
    <row r="740" spans="1:12">
      <c r="A740" s="70">
        <v>45357</v>
      </c>
      <c r="B740" s="422">
        <v>28458</v>
      </c>
      <c r="C740" s="422" t="s">
        <v>11</v>
      </c>
      <c r="D740" t="s">
        <v>13</v>
      </c>
      <c r="E740" s="207"/>
      <c r="F740" s="20">
        <v>8.8000000000000007</v>
      </c>
      <c r="G740" s="2">
        <f>+G739+E740-F740</f>
        <v>65.000000000000071</v>
      </c>
      <c r="I740" s="421"/>
      <c r="K740" s="207"/>
    </row>
    <row r="741" spans="1:12">
      <c r="A741" s="70">
        <v>45357</v>
      </c>
      <c r="B741" s="422">
        <v>28458</v>
      </c>
      <c r="C741" s="422" t="s">
        <v>11</v>
      </c>
      <c r="D741" t="s">
        <v>14</v>
      </c>
      <c r="E741" s="207"/>
      <c r="F741" s="207">
        <v>60</v>
      </c>
      <c r="G741" s="2">
        <f>+G740+E741-F741</f>
        <v>5.0000000000000711</v>
      </c>
      <c r="I741" s="421"/>
      <c r="K741" s="207"/>
    </row>
    <row r="742" spans="1:12">
      <c r="A742" s="70">
        <v>45357</v>
      </c>
      <c r="B742" s="422">
        <v>28458</v>
      </c>
      <c r="C742" s="422" t="s">
        <v>11</v>
      </c>
      <c r="D742" t="s">
        <v>15</v>
      </c>
      <c r="E742" s="207"/>
      <c r="F742" s="207">
        <v>5</v>
      </c>
      <c r="G742" s="2">
        <f>+G741+E742-F742</f>
        <v>7.1054273576010019E-14</v>
      </c>
      <c r="I742" s="421"/>
      <c r="K742" s="207"/>
    </row>
    <row r="743" spans="1:12">
      <c r="A743" s="31">
        <v>45351</v>
      </c>
      <c r="B743" s="421" t="s">
        <v>10</v>
      </c>
      <c r="C743" s="421" t="s">
        <v>17</v>
      </c>
      <c r="D743" t="s">
        <v>12</v>
      </c>
      <c r="E743" s="20">
        <v>124.8</v>
      </c>
      <c r="G743" s="2">
        <f>+G742+E743-F743</f>
        <v>124.80000000000007</v>
      </c>
      <c r="K743" s="207"/>
    </row>
    <row r="744" spans="1:12">
      <c r="A744" s="31"/>
      <c r="B744" s="421"/>
      <c r="C744" s="421"/>
      <c r="D744" t="s">
        <v>13</v>
      </c>
      <c r="E744" s="20">
        <v>5</v>
      </c>
      <c r="G744" s="2">
        <f>+G743+E744-F744</f>
        <v>129.80000000000007</v>
      </c>
      <c r="K744" s="20"/>
    </row>
    <row r="745" spans="1:12">
      <c r="B745" s="422"/>
      <c r="C745" s="422"/>
      <c r="D745" t="s">
        <v>14</v>
      </c>
      <c r="E745" s="207">
        <v>58</v>
      </c>
      <c r="G745" s="2">
        <f>+G744+E745-F745</f>
        <v>187.80000000000007</v>
      </c>
      <c r="L745" s="20"/>
    </row>
    <row r="746" spans="1:12">
      <c r="B746" s="422"/>
      <c r="C746" s="422"/>
      <c r="D746" t="s">
        <v>15</v>
      </c>
      <c r="E746" s="207">
        <v>5</v>
      </c>
      <c r="G746" s="2">
        <f>+G745+E746-F746</f>
        <v>192.80000000000007</v>
      </c>
    </row>
    <row r="747" spans="1:12">
      <c r="A747" s="70">
        <v>45357</v>
      </c>
      <c r="B747" s="422">
        <v>28458</v>
      </c>
      <c r="C747" s="422" t="s">
        <v>17</v>
      </c>
      <c r="D747" t="s">
        <v>14</v>
      </c>
      <c r="F747" s="207">
        <v>58</v>
      </c>
      <c r="G747" s="2">
        <f>+G746+E747-F747</f>
        <v>134.80000000000007</v>
      </c>
    </row>
    <row r="748" spans="1:12">
      <c r="A748" s="70">
        <v>45357</v>
      </c>
      <c r="B748" s="422">
        <v>28458</v>
      </c>
      <c r="C748" s="422" t="s">
        <v>17</v>
      </c>
      <c r="D748" t="s">
        <v>15</v>
      </c>
      <c r="F748" s="207">
        <v>5</v>
      </c>
      <c r="G748" s="2">
        <f>+G747+E748-F748</f>
        <v>129.80000000000007</v>
      </c>
    </row>
    <row r="749" spans="1:12">
      <c r="A749" s="3">
        <v>45376</v>
      </c>
      <c r="B749" s="422">
        <v>28631</v>
      </c>
      <c r="C749" s="422" t="s">
        <v>17</v>
      </c>
      <c r="D749" t="s">
        <v>12</v>
      </c>
      <c r="F749" s="20">
        <v>124.8</v>
      </c>
      <c r="G749" s="2">
        <f>+G748+E749-F749</f>
        <v>5.0000000000000711</v>
      </c>
    </row>
    <row r="750" spans="1:12">
      <c r="A750" s="3">
        <v>45376</v>
      </c>
      <c r="B750" s="422">
        <v>28631</v>
      </c>
      <c r="C750" s="422" t="s">
        <v>17</v>
      </c>
      <c r="D750" t="s">
        <v>13</v>
      </c>
      <c r="F750" s="20">
        <v>5</v>
      </c>
      <c r="G750" s="2">
        <f>+G749+E750-F750</f>
        <v>7.1054273576010019E-14</v>
      </c>
    </row>
    <row r="751" spans="1:12">
      <c r="A751" s="31">
        <v>45382</v>
      </c>
      <c r="B751" s="421" t="s">
        <v>10</v>
      </c>
      <c r="C751" s="421" t="s">
        <v>18</v>
      </c>
      <c r="D751" t="s">
        <v>12</v>
      </c>
      <c r="E751" s="207">
        <v>120.8</v>
      </c>
      <c r="G751" s="2">
        <f>+G750+E751-F751</f>
        <v>120.80000000000007</v>
      </c>
    </row>
    <row r="752" spans="1:12">
      <c r="B752" s="422"/>
      <c r="C752" s="422"/>
      <c r="D752" t="s">
        <v>13</v>
      </c>
      <c r="E752" s="207">
        <v>5</v>
      </c>
      <c r="G752" s="2">
        <f>+G751+E752-F752</f>
        <v>125.80000000000007</v>
      </c>
    </row>
    <row r="753" spans="1:12">
      <c r="B753" s="422"/>
      <c r="C753" s="422"/>
      <c r="D753" t="s">
        <v>14</v>
      </c>
      <c r="E753" s="207">
        <v>60</v>
      </c>
      <c r="G753" s="2">
        <f>+G752+E753-F753</f>
        <v>185.80000000000007</v>
      </c>
      <c r="I753" s="28"/>
    </row>
    <row r="754" spans="1:12">
      <c r="B754" s="422"/>
      <c r="C754" s="422"/>
      <c r="D754" t="s">
        <v>15</v>
      </c>
      <c r="E754" s="207">
        <v>5</v>
      </c>
      <c r="G754" s="2">
        <f>+G753+E754-F754</f>
        <v>190.80000000000007</v>
      </c>
    </row>
    <row r="755" spans="1:12">
      <c r="A755" s="3">
        <v>45411</v>
      </c>
      <c r="B755" s="422">
        <v>28778</v>
      </c>
      <c r="C755" s="422" t="s">
        <v>18</v>
      </c>
      <c r="D755" t="s">
        <v>12</v>
      </c>
      <c r="F755" s="207">
        <v>120.8</v>
      </c>
      <c r="G755" s="2">
        <f>+G754+E755-F755</f>
        <v>70.000000000000071</v>
      </c>
    </row>
    <row r="756" spans="1:12">
      <c r="A756" s="3">
        <v>45411</v>
      </c>
      <c r="B756" s="422">
        <v>28778</v>
      </c>
      <c r="C756" s="422" t="s">
        <v>18</v>
      </c>
      <c r="D756" t="s">
        <v>13</v>
      </c>
      <c r="F756" s="207">
        <v>5</v>
      </c>
      <c r="G756" s="2">
        <f>+G755+E756-F756</f>
        <v>65.000000000000071</v>
      </c>
    </row>
    <row r="757" spans="1:12">
      <c r="A757" s="3">
        <v>45427</v>
      </c>
      <c r="B757" s="422">
        <v>28870</v>
      </c>
      <c r="C757" s="422" t="s">
        <v>18</v>
      </c>
      <c r="D757" t="s">
        <v>14</v>
      </c>
      <c r="E757" s="207"/>
      <c r="F757" s="207">
        <v>60</v>
      </c>
      <c r="G757" s="2">
        <f>+G756+E757-F757</f>
        <v>5.0000000000000711</v>
      </c>
    </row>
    <row r="758" spans="1:12">
      <c r="A758" s="3">
        <v>45427</v>
      </c>
      <c r="B758" s="422">
        <v>28870</v>
      </c>
      <c r="C758" s="422" t="s">
        <v>18</v>
      </c>
      <c r="D758" t="s">
        <v>15</v>
      </c>
      <c r="E758" s="207"/>
      <c r="F758" s="207">
        <v>5</v>
      </c>
      <c r="G758" s="2">
        <f>+G757+E758-F758</f>
        <v>7.1054273576010019E-14</v>
      </c>
    </row>
    <row r="759" spans="1:12">
      <c r="A759" s="31">
        <v>45412</v>
      </c>
      <c r="B759" s="421" t="s">
        <v>10</v>
      </c>
      <c r="C759" s="421" t="s">
        <v>19</v>
      </c>
      <c r="D759" t="s">
        <v>12</v>
      </c>
      <c r="E759" s="207">
        <v>120.1</v>
      </c>
      <c r="G759" s="2">
        <f>+G758+E759-F759</f>
        <v>120.10000000000007</v>
      </c>
    </row>
    <row r="760" spans="1:12">
      <c r="B760" s="422"/>
      <c r="C760" s="422"/>
      <c r="D760" t="s">
        <v>13</v>
      </c>
      <c r="E760" s="207">
        <v>5</v>
      </c>
      <c r="G760" s="2">
        <f>+G759+E760-F760</f>
        <v>125.10000000000007</v>
      </c>
    </row>
    <row r="761" spans="1:12">
      <c r="B761" s="422"/>
      <c r="C761" s="422"/>
      <c r="D761" t="s">
        <v>14</v>
      </c>
      <c r="E761" s="207">
        <v>60</v>
      </c>
      <c r="G761" s="2">
        <f>+G760+E761-F761</f>
        <v>185.10000000000008</v>
      </c>
    </row>
    <row r="762" spans="1:12">
      <c r="B762" s="422"/>
      <c r="C762" s="422"/>
      <c r="D762" t="s">
        <v>15</v>
      </c>
      <c r="E762" s="207">
        <v>5</v>
      </c>
      <c r="G762" s="2">
        <f>+G761+E762-F762</f>
        <v>190.10000000000008</v>
      </c>
    </row>
    <row r="763" spans="1:12">
      <c r="A763" s="3">
        <v>45427</v>
      </c>
      <c r="B763" s="422">
        <v>28870</v>
      </c>
      <c r="C763" s="422" t="s">
        <v>19</v>
      </c>
      <c r="D763" t="s">
        <v>14</v>
      </c>
      <c r="E763" s="207"/>
      <c r="F763" s="207">
        <v>60</v>
      </c>
      <c r="G763" s="2">
        <f>+G762+E763-F763</f>
        <v>130.10000000000008</v>
      </c>
    </row>
    <row r="764" spans="1:12">
      <c r="A764" s="3">
        <v>45427</v>
      </c>
      <c r="B764" s="422">
        <v>28870</v>
      </c>
      <c r="C764" s="422" t="s">
        <v>19</v>
      </c>
      <c r="D764" t="s">
        <v>15</v>
      </c>
      <c r="E764" s="207"/>
      <c r="F764" s="207">
        <v>5</v>
      </c>
      <c r="G764" s="2">
        <f>+G763+E764-F764</f>
        <v>125.10000000000008</v>
      </c>
    </row>
    <row r="765" spans="1:12">
      <c r="A765" s="3">
        <v>45455</v>
      </c>
      <c r="B765" s="422">
        <v>29016</v>
      </c>
      <c r="C765" s="422" t="s">
        <v>19</v>
      </c>
      <c r="D765" t="s">
        <v>12</v>
      </c>
      <c r="E765" s="207"/>
      <c r="F765" s="207">
        <v>120.1</v>
      </c>
      <c r="G765" s="2">
        <f>+G764+E765-F765</f>
        <v>5.0000000000000853</v>
      </c>
    </row>
    <row r="766" spans="1:12">
      <c r="A766" s="3">
        <v>45455</v>
      </c>
      <c r="B766" s="422">
        <v>29016</v>
      </c>
      <c r="C766" s="422" t="s">
        <v>19</v>
      </c>
      <c r="D766" t="s">
        <v>13</v>
      </c>
      <c r="E766" s="207"/>
      <c r="F766" s="207">
        <v>5</v>
      </c>
      <c r="G766" s="2">
        <f>+G765+E766-F766</f>
        <v>8.5265128291212022E-14</v>
      </c>
    </row>
    <row r="767" spans="1:12">
      <c r="A767" s="31">
        <v>45443</v>
      </c>
      <c r="B767" s="421" t="s">
        <v>10</v>
      </c>
      <c r="C767" s="421" t="s">
        <v>20</v>
      </c>
      <c r="D767" t="s">
        <v>12</v>
      </c>
      <c r="E767" s="207">
        <v>109.3</v>
      </c>
      <c r="G767" s="2">
        <f>+G766+E767-F767</f>
        <v>109.30000000000008</v>
      </c>
      <c r="J767" s="421"/>
      <c r="L767" s="207"/>
    </row>
    <row r="768" spans="1:12">
      <c r="B768" s="422"/>
      <c r="C768" s="422"/>
      <c r="D768" t="s">
        <v>13</v>
      </c>
      <c r="E768" s="207">
        <v>5</v>
      </c>
      <c r="G768" s="2">
        <f>+G767+E768-F768</f>
        <v>114.30000000000008</v>
      </c>
      <c r="J768" s="422"/>
      <c r="L768" s="207"/>
    </row>
    <row r="769" spans="1:13">
      <c r="B769" s="422"/>
      <c r="C769" s="422"/>
      <c r="D769" t="s">
        <v>14</v>
      </c>
      <c r="E769" s="207">
        <v>60</v>
      </c>
      <c r="G769" s="2">
        <f>+G768+E769-F769</f>
        <v>174.30000000000007</v>
      </c>
      <c r="J769" s="422"/>
      <c r="L769" s="207"/>
    </row>
    <row r="770" spans="1:13">
      <c r="B770" s="422"/>
      <c r="C770" s="422"/>
      <c r="D770" t="s">
        <v>15</v>
      </c>
      <c r="E770" s="207">
        <v>5</v>
      </c>
      <c r="G770" s="2">
        <f>+G769+E770-F770</f>
        <v>179.30000000000007</v>
      </c>
      <c r="J770" s="422"/>
      <c r="L770" s="207"/>
    </row>
    <row r="771" spans="1:13">
      <c r="A771" s="3">
        <v>45482</v>
      </c>
      <c r="B771" s="422">
        <v>29276</v>
      </c>
      <c r="C771" s="422" t="s">
        <v>20</v>
      </c>
      <c r="D771" t="s">
        <v>12</v>
      </c>
      <c r="E771" s="207"/>
      <c r="F771" s="2">
        <v>109.3</v>
      </c>
      <c r="G771" s="2">
        <f>+G770+E771-F771</f>
        <v>70.000000000000071</v>
      </c>
      <c r="J771" s="422"/>
      <c r="L771" s="207"/>
    </row>
    <row r="772" spans="1:13">
      <c r="A772" s="3">
        <v>45482</v>
      </c>
      <c r="B772" s="422">
        <v>29276</v>
      </c>
      <c r="C772" s="422" t="s">
        <v>20</v>
      </c>
      <c r="D772" t="s">
        <v>13</v>
      </c>
      <c r="E772" s="207"/>
      <c r="F772" s="2">
        <v>5</v>
      </c>
      <c r="G772" s="2">
        <f>+G771+E772-F772</f>
        <v>65.000000000000071</v>
      </c>
      <c r="J772" s="422"/>
      <c r="L772" s="207"/>
    </row>
    <row r="773" spans="1:13">
      <c r="A773" s="3">
        <v>45482</v>
      </c>
      <c r="B773" s="422">
        <v>29276</v>
      </c>
      <c r="C773" s="422" t="s">
        <v>20</v>
      </c>
      <c r="D773" t="s">
        <v>14</v>
      </c>
      <c r="E773" s="207"/>
      <c r="F773" s="2">
        <v>60</v>
      </c>
      <c r="G773" s="2">
        <f>+G772+E773-F773</f>
        <v>5.0000000000000711</v>
      </c>
      <c r="J773" s="422"/>
      <c r="L773" s="207"/>
    </row>
    <row r="774" spans="1:13">
      <c r="A774" s="3">
        <v>45482</v>
      </c>
      <c r="B774" s="422">
        <v>29276</v>
      </c>
      <c r="C774" s="422" t="s">
        <v>20</v>
      </c>
      <c r="D774" t="s">
        <v>15</v>
      </c>
      <c r="E774" s="207"/>
      <c r="F774" s="2">
        <v>5</v>
      </c>
      <c r="G774" s="2">
        <f>+G773+E774-F774</f>
        <v>7.1054273576010019E-14</v>
      </c>
      <c r="J774" s="422"/>
      <c r="L774" s="207"/>
    </row>
    <row r="775" spans="1:13">
      <c r="A775" s="81">
        <v>45473</v>
      </c>
      <c r="B775" s="421" t="s">
        <v>10</v>
      </c>
      <c r="C775" s="421" t="s">
        <v>21</v>
      </c>
      <c r="D775" t="s">
        <v>12</v>
      </c>
      <c r="E775" s="207">
        <v>106.1</v>
      </c>
      <c r="G775" s="2">
        <f>+G774+E775-F775</f>
        <v>106.10000000000007</v>
      </c>
      <c r="J775" s="421"/>
      <c r="L775" s="207"/>
    </row>
    <row r="776" spans="1:13">
      <c r="A776" s="70"/>
      <c r="B776" s="422"/>
      <c r="C776" s="422"/>
      <c r="D776" t="s">
        <v>13</v>
      </c>
      <c r="E776" s="207">
        <v>7</v>
      </c>
      <c r="G776" s="2">
        <f>+G775+E776-F776</f>
        <v>113.10000000000007</v>
      </c>
      <c r="J776" s="422"/>
      <c r="L776" s="207"/>
    </row>
    <row r="777" spans="1:13">
      <c r="A777" s="70"/>
      <c r="B777" s="422"/>
      <c r="C777" s="422"/>
      <c r="D777" t="s">
        <v>14</v>
      </c>
      <c r="E777" s="207">
        <v>60</v>
      </c>
      <c r="G777" s="2">
        <f>+G776+E777-F777</f>
        <v>173.10000000000008</v>
      </c>
      <c r="I777" s="207"/>
      <c r="J777" s="422"/>
      <c r="L777" s="28"/>
    </row>
    <row r="778" spans="1:13">
      <c r="A778" s="70"/>
      <c r="B778" s="422"/>
      <c r="C778" s="422"/>
      <c r="D778" t="s">
        <v>15</v>
      </c>
      <c r="E778" s="207">
        <v>5</v>
      </c>
      <c r="G778" s="2">
        <f>+G777+E778-F778</f>
        <v>178.10000000000008</v>
      </c>
      <c r="I778" s="207"/>
      <c r="J778" s="422"/>
      <c r="L778" s="28"/>
    </row>
    <row r="779" spans="1:13">
      <c r="A779" s="3">
        <v>45482</v>
      </c>
      <c r="B779" s="422">
        <v>29276</v>
      </c>
      <c r="C779" s="422" t="s">
        <v>21</v>
      </c>
      <c r="D779" t="s">
        <v>14</v>
      </c>
      <c r="F779" s="2">
        <v>60</v>
      </c>
      <c r="G779" s="2">
        <f>+G778+E779-F779</f>
        <v>118.10000000000008</v>
      </c>
      <c r="I779" s="207"/>
      <c r="J779" s="422"/>
      <c r="L779" s="2"/>
      <c r="M779" s="28"/>
    </row>
    <row r="780" spans="1:13">
      <c r="A780" s="3">
        <v>45482</v>
      </c>
      <c r="B780" s="422">
        <v>29276</v>
      </c>
      <c r="C780" s="422" t="s">
        <v>21</v>
      </c>
      <c r="D780" t="s">
        <v>15</v>
      </c>
      <c r="F780" s="2">
        <v>5</v>
      </c>
      <c r="G780" s="2">
        <f>+G779+E780-F780</f>
        <v>113.10000000000008</v>
      </c>
      <c r="I780" s="207"/>
    </row>
    <row r="781" spans="1:13">
      <c r="A781" s="3">
        <v>45544</v>
      </c>
      <c r="B781" s="422">
        <v>29646</v>
      </c>
      <c r="C781" s="422" t="s">
        <v>21</v>
      </c>
      <c r="D781" t="s">
        <v>12</v>
      </c>
      <c r="F781" s="2">
        <v>106.1</v>
      </c>
      <c r="G781" s="2">
        <f>+G780+E781-F781</f>
        <v>7.0000000000000853</v>
      </c>
      <c r="I781" s="207"/>
    </row>
    <row r="782" spans="1:13">
      <c r="A782" s="3">
        <v>45544</v>
      </c>
      <c r="B782" s="422">
        <v>29646</v>
      </c>
      <c r="C782" s="422" t="s">
        <v>21</v>
      </c>
      <c r="D782" t="s">
        <v>13</v>
      </c>
      <c r="F782" s="2">
        <v>7</v>
      </c>
      <c r="G782" s="2">
        <f>+G781+E782-F782</f>
        <v>8.5265128291212022E-14</v>
      </c>
      <c r="I782" s="207"/>
    </row>
    <row r="783" spans="1:13">
      <c r="A783" s="81">
        <v>45504</v>
      </c>
      <c r="B783" s="421" t="s">
        <v>10</v>
      </c>
      <c r="C783" s="421" t="s">
        <v>22</v>
      </c>
      <c r="D783" t="s">
        <v>12</v>
      </c>
      <c r="E783" s="207">
        <v>104.2</v>
      </c>
      <c r="G783" s="2">
        <f>+G782+E783-F783</f>
        <v>104.20000000000009</v>
      </c>
      <c r="I783" s="28"/>
    </row>
    <row r="784" spans="1:13">
      <c r="A784" s="70"/>
      <c r="B784" s="422"/>
      <c r="C784" s="422"/>
      <c r="D784" t="s">
        <v>13</v>
      </c>
      <c r="E784" s="207">
        <v>7</v>
      </c>
      <c r="G784" s="2">
        <f>+G783+E784-F784</f>
        <v>111.20000000000009</v>
      </c>
      <c r="I784" s="28"/>
    </row>
    <row r="785" spans="1:12">
      <c r="A785" s="70"/>
      <c r="B785" s="422"/>
      <c r="C785" s="422"/>
      <c r="D785" t="s">
        <v>14</v>
      </c>
      <c r="E785" s="207">
        <v>60</v>
      </c>
      <c r="G785" s="2">
        <f>+G784+E785-F785</f>
        <v>171.2000000000001</v>
      </c>
    </row>
    <row r="786" spans="1:12">
      <c r="A786" s="70"/>
      <c r="B786" s="422"/>
      <c r="C786" s="422"/>
      <c r="D786" t="s">
        <v>15</v>
      </c>
      <c r="E786" s="207">
        <v>5</v>
      </c>
      <c r="G786" s="2">
        <f>+G785+E786-F786</f>
        <v>176.2000000000001</v>
      </c>
    </row>
    <row r="787" spans="1:12">
      <c r="A787" s="70"/>
      <c r="B787" s="422"/>
      <c r="C787" s="422"/>
      <c r="D787" t="s">
        <v>56</v>
      </c>
      <c r="E787" s="207">
        <v>250</v>
      </c>
      <c r="G787" s="2">
        <f>+G786+E787-F787</f>
        <v>426.2000000000001</v>
      </c>
    </row>
    <row r="788" spans="1:12">
      <c r="A788" s="3">
        <v>45544</v>
      </c>
      <c r="B788" s="422">
        <v>29646</v>
      </c>
      <c r="C788" s="422" t="s">
        <v>22</v>
      </c>
      <c r="D788" t="s">
        <v>14</v>
      </c>
      <c r="F788" s="2">
        <v>60</v>
      </c>
      <c r="G788" s="2">
        <f>+G787+E788-F788</f>
        <v>366.2000000000001</v>
      </c>
    </row>
    <row r="789" spans="1:12">
      <c r="A789" s="3">
        <v>45544</v>
      </c>
      <c r="B789" s="422">
        <v>29646</v>
      </c>
      <c r="C789" s="422" t="s">
        <v>22</v>
      </c>
      <c r="D789" t="s">
        <v>15</v>
      </c>
      <c r="F789" s="2">
        <v>5</v>
      </c>
      <c r="G789" s="2">
        <f>+G788+E789-F789</f>
        <v>361.2000000000001</v>
      </c>
      <c r="I789" s="421"/>
      <c r="L789" s="207"/>
    </row>
    <row r="790" spans="1:12">
      <c r="A790" s="3">
        <v>45499</v>
      </c>
      <c r="B790" s="422">
        <v>29418</v>
      </c>
      <c r="C790" s="422" t="s">
        <v>22</v>
      </c>
      <c r="D790" t="s">
        <v>56</v>
      </c>
      <c r="F790" s="2">
        <v>250</v>
      </c>
      <c r="G790" s="2">
        <f>+G789+E790-F790</f>
        <v>111.2000000000001</v>
      </c>
      <c r="I790" s="422"/>
      <c r="L790" s="207"/>
    </row>
    <row r="791" spans="1:12">
      <c r="A791" s="3">
        <v>45581</v>
      </c>
      <c r="B791" s="422">
        <v>29839</v>
      </c>
      <c r="C791" s="422" t="s">
        <v>22</v>
      </c>
      <c r="D791" t="s">
        <v>12</v>
      </c>
      <c r="F791" s="2">
        <v>104.2</v>
      </c>
      <c r="G791" s="2">
        <f>+G790+E791-F791</f>
        <v>7.0000000000000995</v>
      </c>
      <c r="I791" s="422"/>
      <c r="L791" s="207"/>
    </row>
    <row r="792" spans="1:12">
      <c r="A792" s="3">
        <v>45581</v>
      </c>
      <c r="B792" s="422">
        <v>29839</v>
      </c>
      <c r="C792" s="422" t="s">
        <v>22</v>
      </c>
      <c r="D792" t="s">
        <v>13</v>
      </c>
      <c r="F792" s="2">
        <v>7</v>
      </c>
      <c r="G792" s="2">
        <f>+G791+E792-F792</f>
        <v>9.9475983006414026E-14</v>
      </c>
      <c r="I792" s="422"/>
      <c r="L792" s="207"/>
    </row>
    <row r="793" spans="1:12">
      <c r="A793" s="31">
        <v>45535</v>
      </c>
      <c r="B793" s="421" t="s">
        <v>10</v>
      </c>
      <c r="C793" s="421" t="s">
        <v>57</v>
      </c>
      <c r="D793" t="s">
        <v>12</v>
      </c>
      <c r="E793" s="207">
        <v>104</v>
      </c>
      <c r="G793" s="2">
        <f>+G792+E793-F793</f>
        <v>104.0000000000001</v>
      </c>
      <c r="I793" s="421"/>
      <c r="L793" s="207"/>
    </row>
    <row r="794" spans="1:12">
      <c r="B794" s="422"/>
      <c r="C794" s="422"/>
      <c r="D794" t="s">
        <v>13</v>
      </c>
      <c r="E794" s="207">
        <v>7</v>
      </c>
      <c r="G794" s="2">
        <f>+G793+E794-F794</f>
        <v>111.0000000000001</v>
      </c>
      <c r="I794" s="422"/>
      <c r="L794" s="207"/>
    </row>
    <row r="795" spans="1:12">
      <c r="B795" s="422"/>
      <c r="C795" s="422"/>
      <c r="D795" t="s">
        <v>14</v>
      </c>
      <c r="E795" s="207">
        <v>60</v>
      </c>
      <c r="G795" s="2">
        <f>+G794+E795-F795</f>
        <v>171.00000000000011</v>
      </c>
      <c r="I795" s="422"/>
      <c r="K795" s="207"/>
    </row>
    <row r="796" spans="1:12">
      <c r="B796" s="422"/>
      <c r="C796" s="422"/>
      <c r="D796" t="s">
        <v>15</v>
      </c>
      <c r="E796" s="207">
        <v>5</v>
      </c>
      <c r="G796" s="2">
        <f>+G795+E796-F796</f>
        <v>176.00000000000011</v>
      </c>
      <c r="I796" s="422"/>
      <c r="K796" s="207"/>
    </row>
    <row r="797" spans="1:12">
      <c r="A797" s="3">
        <v>45581</v>
      </c>
      <c r="B797" s="422">
        <v>29839</v>
      </c>
      <c r="C797" s="422" t="s">
        <v>57</v>
      </c>
      <c r="D797" t="s">
        <v>12</v>
      </c>
      <c r="E797" s="207"/>
      <c r="F797" s="2">
        <v>104</v>
      </c>
      <c r="G797" s="2">
        <f>+G796+E797-F797</f>
        <v>72.000000000000114</v>
      </c>
      <c r="I797" s="422"/>
      <c r="K797" s="207"/>
    </row>
    <row r="798" spans="1:12">
      <c r="A798" s="3">
        <v>45581</v>
      </c>
      <c r="B798" s="422">
        <v>29839</v>
      </c>
      <c r="C798" s="422" t="s">
        <v>57</v>
      </c>
      <c r="D798" t="s">
        <v>13</v>
      </c>
      <c r="E798" s="207"/>
      <c r="F798" s="2">
        <v>7</v>
      </c>
      <c r="G798" s="2">
        <f>+G797+E798-F798</f>
        <v>65.000000000000114</v>
      </c>
      <c r="I798" s="422"/>
      <c r="K798" s="207"/>
    </row>
    <row r="799" spans="1:12">
      <c r="A799" s="3">
        <v>45609</v>
      </c>
      <c r="B799" s="422">
        <v>30001</v>
      </c>
      <c r="C799" s="422" t="s">
        <v>57</v>
      </c>
      <c r="D799" t="s">
        <v>14</v>
      </c>
      <c r="F799" s="2">
        <v>60</v>
      </c>
      <c r="G799" s="2">
        <f>+G798+E799-F799</f>
        <v>5.0000000000001137</v>
      </c>
      <c r="I799" s="422"/>
      <c r="K799" s="207"/>
    </row>
    <row r="800" spans="1:12">
      <c r="A800" s="3">
        <v>45609</v>
      </c>
      <c r="B800" s="422">
        <v>30001</v>
      </c>
      <c r="C800" s="422" t="s">
        <v>57</v>
      </c>
      <c r="D800" t="s">
        <v>15</v>
      </c>
      <c r="F800" s="2">
        <v>5</v>
      </c>
      <c r="G800" s="2">
        <f>+G799+E800-F800</f>
        <v>1.1368683772161603E-13</v>
      </c>
      <c r="I800" s="422"/>
      <c r="K800" s="207"/>
    </row>
    <row r="801" spans="1:13">
      <c r="A801" s="81">
        <v>45565</v>
      </c>
      <c r="B801" s="421" t="s">
        <v>10</v>
      </c>
      <c r="C801" s="421" t="s">
        <v>41</v>
      </c>
      <c r="D801" t="s">
        <v>12</v>
      </c>
      <c r="E801" s="207">
        <v>105.1</v>
      </c>
      <c r="G801" s="2">
        <f>+G800+E801-F801</f>
        <v>105.10000000000011</v>
      </c>
      <c r="I801" s="421"/>
      <c r="K801" s="207"/>
    </row>
    <row r="802" spans="1:13">
      <c r="A802" s="70"/>
      <c r="B802" s="422"/>
      <c r="C802" s="422"/>
      <c r="D802" t="s">
        <v>13</v>
      </c>
      <c r="E802" s="207">
        <v>5</v>
      </c>
      <c r="G802" s="2">
        <f>+G801+E802-F802</f>
        <v>110.10000000000011</v>
      </c>
      <c r="I802" s="422"/>
      <c r="K802" s="207"/>
    </row>
    <row r="803" spans="1:13">
      <c r="A803" s="70"/>
      <c r="B803" s="422"/>
      <c r="C803" s="422"/>
      <c r="D803" t="s">
        <v>14</v>
      </c>
      <c r="E803" s="207">
        <v>60</v>
      </c>
      <c r="G803" s="2">
        <f>+G802+E803-F803</f>
        <v>170.10000000000011</v>
      </c>
      <c r="I803" s="422"/>
      <c r="K803" s="207"/>
    </row>
    <row r="804" spans="1:13">
      <c r="A804" s="70"/>
      <c r="B804" s="422"/>
      <c r="C804" s="422"/>
      <c r="D804" t="s">
        <v>15</v>
      </c>
      <c r="E804" s="207">
        <v>5</v>
      </c>
      <c r="G804" s="2">
        <f>+G803+E804-F804</f>
        <v>175.10000000000011</v>
      </c>
      <c r="I804" s="422"/>
      <c r="K804" s="207"/>
    </row>
    <row r="805" spans="1:13">
      <c r="A805" s="3">
        <v>45609</v>
      </c>
      <c r="B805" s="422">
        <v>30001</v>
      </c>
      <c r="C805" s="422" t="s">
        <v>41</v>
      </c>
      <c r="D805" t="s">
        <v>14</v>
      </c>
      <c r="F805" s="2">
        <v>60</v>
      </c>
      <c r="G805" s="2">
        <f>+G804+E805-F805</f>
        <v>115.10000000000011</v>
      </c>
      <c r="I805" s="422"/>
      <c r="K805" s="207"/>
    </row>
    <row r="806" spans="1:13">
      <c r="A806" s="3">
        <v>45609</v>
      </c>
      <c r="B806" s="422">
        <v>30001</v>
      </c>
      <c r="C806" s="422" t="s">
        <v>41</v>
      </c>
      <c r="D806" t="s">
        <v>15</v>
      </c>
      <c r="F806" s="2">
        <v>5</v>
      </c>
      <c r="G806" s="2">
        <f>+G805+E806-F806</f>
        <v>110.10000000000011</v>
      </c>
      <c r="I806" s="422"/>
      <c r="K806" s="207"/>
    </row>
    <row r="807" spans="1:13">
      <c r="A807" s="3">
        <v>45617</v>
      </c>
      <c r="B807" s="422">
        <v>30033</v>
      </c>
      <c r="C807" s="422" t="s">
        <v>41</v>
      </c>
      <c r="D807" t="s">
        <v>12</v>
      </c>
      <c r="F807" s="2">
        <v>105.1</v>
      </c>
      <c r="G807" s="2">
        <f>+G806+E807-F807</f>
        <v>5.0000000000001137</v>
      </c>
      <c r="I807" s="422"/>
      <c r="K807" s="207"/>
    </row>
    <row r="808" spans="1:13">
      <c r="A808" s="3">
        <v>45617</v>
      </c>
      <c r="B808" s="422">
        <v>30033</v>
      </c>
      <c r="C808" s="422" t="s">
        <v>41</v>
      </c>
      <c r="D808" t="s">
        <v>13</v>
      </c>
      <c r="F808" s="2">
        <v>5</v>
      </c>
      <c r="G808" s="2">
        <f>+G807+E808-F808</f>
        <v>1.1368683772161603E-13</v>
      </c>
      <c r="I808" s="422"/>
      <c r="K808" s="207"/>
    </row>
    <row r="809" spans="1:13">
      <c r="A809" s="81">
        <v>45596</v>
      </c>
      <c r="B809" s="421" t="s">
        <v>10</v>
      </c>
      <c r="C809" s="421" t="s">
        <v>25</v>
      </c>
      <c r="D809" t="s">
        <v>12</v>
      </c>
      <c r="E809" s="207">
        <v>88.2</v>
      </c>
      <c r="G809" s="2">
        <f>+G808+E809-F809</f>
        <v>88.200000000000117</v>
      </c>
      <c r="J809" s="253"/>
      <c r="K809" s="260"/>
      <c r="L809" s="260"/>
    </row>
    <row r="810" spans="1:13">
      <c r="A810" s="70"/>
      <c r="B810" s="422"/>
      <c r="C810" s="422"/>
      <c r="D810" t="s">
        <v>13</v>
      </c>
      <c r="E810" s="207">
        <v>7</v>
      </c>
      <c r="G810" s="2">
        <f>+G809+E810-F810</f>
        <v>95.200000000000117</v>
      </c>
      <c r="M810" s="28"/>
    </row>
    <row r="811" spans="1:13">
      <c r="A811" s="70"/>
      <c r="B811" s="422"/>
      <c r="C811" s="422"/>
      <c r="D811" t="s">
        <v>14</v>
      </c>
      <c r="E811" s="207">
        <v>60</v>
      </c>
      <c r="G811" s="2">
        <f>+G810+E811-F811</f>
        <v>155.2000000000001</v>
      </c>
    </row>
    <row r="812" spans="1:13">
      <c r="A812" s="70"/>
      <c r="B812" s="422"/>
      <c r="C812" s="422"/>
      <c r="D812" t="s">
        <v>15</v>
      </c>
      <c r="E812" s="207">
        <v>5</v>
      </c>
      <c r="G812" s="2">
        <f t="shared" ref="G812:G827" si="0">+G811+E812-F812</f>
        <v>160.2000000000001</v>
      </c>
    </row>
    <row r="813" spans="1:13">
      <c r="A813" s="3">
        <v>45609</v>
      </c>
      <c r="B813" s="422">
        <v>30001</v>
      </c>
      <c r="C813" s="422" t="s">
        <v>25</v>
      </c>
      <c r="D813" t="s">
        <v>14</v>
      </c>
      <c r="F813" s="2">
        <v>60</v>
      </c>
      <c r="G813" s="2">
        <f t="shared" si="0"/>
        <v>100.2000000000001</v>
      </c>
      <c r="I813" s="421"/>
      <c r="K813" s="207"/>
    </row>
    <row r="814" spans="1:13">
      <c r="A814" s="3">
        <v>45609</v>
      </c>
      <c r="B814" s="422">
        <v>30001</v>
      </c>
      <c r="C814" s="422" t="s">
        <v>25</v>
      </c>
      <c r="D814" t="s">
        <v>15</v>
      </c>
      <c r="F814" s="2">
        <v>5</v>
      </c>
      <c r="G814" s="2">
        <f t="shared" si="0"/>
        <v>95.200000000000102</v>
      </c>
      <c r="I814" s="422"/>
      <c r="K814" s="207"/>
    </row>
    <row r="815" spans="1:13">
      <c r="A815" s="3">
        <v>45680</v>
      </c>
      <c r="B815" s="422">
        <v>30356</v>
      </c>
      <c r="C815" s="422" t="s">
        <v>25</v>
      </c>
      <c r="D815" t="s">
        <v>12</v>
      </c>
      <c r="F815" s="207">
        <v>88.2</v>
      </c>
      <c r="G815" s="2">
        <f t="shared" si="0"/>
        <v>7.0000000000000995</v>
      </c>
      <c r="I815" s="422"/>
      <c r="K815" s="207"/>
    </row>
    <row r="816" spans="1:13">
      <c r="A816" s="3">
        <v>45680</v>
      </c>
      <c r="B816" s="422">
        <v>30356</v>
      </c>
      <c r="C816" s="422" t="s">
        <v>25</v>
      </c>
      <c r="D816" t="s">
        <v>13</v>
      </c>
      <c r="F816" s="207">
        <v>7</v>
      </c>
      <c r="G816" s="2">
        <f t="shared" si="0"/>
        <v>9.9475983006414026E-14</v>
      </c>
      <c r="I816" s="422"/>
      <c r="K816" s="207"/>
    </row>
    <row r="817" spans="1:12">
      <c r="A817" s="81">
        <v>45626</v>
      </c>
      <c r="B817" s="421" t="s">
        <v>10</v>
      </c>
      <c r="C817" s="421" t="s">
        <v>58</v>
      </c>
      <c r="D817" t="s">
        <v>12</v>
      </c>
      <c r="E817" s="207">
        <v>15</v>
      </c>
      <c r="G817" s="2">
        <f t="shared" si="0"/>
        <v>15.000000000000099</v>
      </c>
      <c r="I817" s="421"/>
      <c r="K817" s="207"/>
    </row>
    <row r="818" spans="1:12">
      <c r="A818" s="70"/>
      <c r="B818" s="422"/>
      <c r="C818" s="422"/>
      <c r="D818" t="s">
        <v>13</v>
      </c>
      <c r="E818" s="207">
        <v>7</v>
      </c>
      <c r="G818" s="2">
        <f t="shared" si="0"/>
        <v>22.000000000000099</v>
      </c>
      <c r="I818" s="422"/>
      <c r="K818" s="207"/>
    </row>
    <row r="819" spans="1:12">
      <c r="A819" s="70"/>
      <c r="B819" s="422"/>
      <c r="C819" s="422"/>
      <c r="D819" t="s">
        <v>14</v>
      </c>
      <c r="E819" s="207">
        <v>60</v>
      </c>
      <c r="G819" s="2">
        <f t="shared" si="0"/>
        <v>82.000000000000099</v>
      </c>
      <c r="I819" s="422"/>
      <c r="K819" s="207"/>
    </row>
    <row r="820" spans="1:12">
      <c r="A820" s="70"/>
      <c r="B820" s="422"/>
      <c r="C820" s="422"/>
      <c r="D820" t="s">
        <v>15</v>
      </c>
      <c r="E820" s="207">
        <v>5</v>
      </c>
      <c r="G820" s="2">
        <f t="shared" si="0"/>
        <v>87.000000000000099</v>
      </c>
      <c r="I820" s="422"/>
      <c r="K820" s="207"/>
    </row>
    <row r="821" spans="1:12">
      <c r="A821" s="3">
        <v>45680</v>
      </c>
      <c r="B821" s="422">
        <v>30356</v>
      </c>
      <c r="C821" s="422" t="s">
        <v>58</v>
      </c>
      <c r="D821" t="s">
        <v>12</v>
      </c>
      <c r="E821" s="207"/>
      <c r="F821" s="207">
        <v>15</v>
      </c>
      <c r="G821" s="2">
        <f t="shared" si="0"/>
        <v>72.000000000000099</v>
      </c>
      <c r="I821" s="422"/>
      <c r="K821" s="207"/>
    </row>
    <row r="822" spans="1:12">
      <c r="A822" s="3">
        <v>45680</v>
      </c>
      <c r="B822" s="422">
        <v>30356</v>
      </c>
      <c r="C822" s="422" t="s">
        <v>58</v>
      </c>
      <c r="D822" t="s">
        <v>13</v>
      </c>
      <c r="E822" s="207"/>
      <c r="F822" s="207">
        <v>7</v>
      </c>
      <c r="G822" s="2">
        <f t="shared" si="0"/>
        <v>65.000000000000099</v>
      </c>
      <c r="I822" s="422"/>
      <c r="K822" s="207"/>
    </row>
    <row r="823" spans="1:12">
      <c r="A823" s="3">
        <v>45680</v>
      </c>
      <c r="B823" s="422">
        <v>30356</v>
      </c>
      <c r="C823" s="422" t="s">
        <v>58</v>
      </c>
      <c r="D823" t="s">
        <v>14</v>
      </c>
      <c r="E823" s="207"/>
      <c r="F823" s="207">
        <v>60</v>
      </c>
      <c r="G823" s="2">
        <f t="shared" si="0"/>
        <v>5.0000000000000995</v>
      </c>
      <c r="I823" s="422"/>
      <c r="K823" s="207"/>
    </row>
    <row r="824" spans="1:12">
      <c r="A824" s="3">
        <v>45680</v>
      </c>
      <c r="B824" s="422">
        <v>30356</v>
      </c>
      <c r="C824" s="422" t="s">
        <v>58</v>
      </c>
      <c r="D824" t="s">
        <v>15</v>
      </c>
      <c r="E824" s="207"/>
      <c r="F824" s="207">
        <v>5</v>
      </c>
      <c r="G824" s="2">
        <f t="shared" si="0"/>
        <v>9.9475983006414026E-14</v>
      </c>
      <c r="I824" s="422"/>
      <c r="K824" s="207"/>
    </row>
    <row r="825" spans="1:12">
      <c r="A825" s="31" t="s">
        <v>306</v>
      </c>
      <c r="B825" s="421" t="s">
        <v>10</v>
      </c>
      <c r="C825" s="421" t="s">
        <v>27</v>
      </c>
      <c r="D825" t="s">
        <v>12</v>
      </c>
      <c r="E825" s="207">
        <v>12.5</v>
      </c>
      <c r="F825" s="207"/>
      <c r="G825" s="2">
        <f t="shared" si="0"/>
        <v>12.500000000000099</v>
      </c>
      <c r="I825" s="421"/>
      <c r="K825" s="207"/>
    </row>
    <row r="826" spans="1:12">
      <c r="B826" s="422"/>
      <c r="C826" s="422"/>
      <c r="D826" t="s">
        <v>13</v>
      </c>
      <c r="E826" s="207">
        <v>3</v>
      </c>
      <c r="F826" s="207"/>
      <c r="G826" s="2">
        <f t="shared" si="0"/>
        <v>15.500000000000099</v>
      </c>
      <c r="I826" s="422"/>
      <c r="K826" s="207"/>
    </row>
    <row r="827" spans="1:12">
      <c r="B827" s="422"/>
      <c r="C827" s="422"/>
      <c r="D827" t="s">
        <v>14</v>
      </c>
      <c r="E827" s="207">
        <v>60</v>
      </c>
      <c r="F827" s="207"/>
      <c r="G827" s="2">
        <f t="shared" si="0"/>
        <v>75.500000000000099</v>
      </c>
      <c r="I827" s="422"/>
      <c r="K827" s="207"/>
    </row>
    <row r="828" spans="1:12">
      <c r="B828" s="422"/>
      <c r="C828" s="422"/>
      <c r="D828" t="s">
        <v>15</v>
      </c>
      <c r="E828" s="207">
        <v>5</v>
      </c>
      <c r="F828" s="207"/>
      <c r="G828" s="2">
        <f t="shared" ref="G828:G891" si="1">+G827+E828-F828</f>
        <v>80.500000000000099</v>
      </c>
      <c r="I828" s="422"/>
      <c r="K828" s="207"/>
    </row>
    <row r="829" spans="1:12">
      <c r="A829" s="3">
        <v>45680</v>
      </c>
      <c r="B829" s="422">
        <v>30356</v>
      </c>
      <c r="C829" s="422" t="s">
        <v>27</v>
      </c>
      <c r="D829" t="s">
        <v>12</v>
      </c>
      <c r="F829" s="207">
        <v>12.5</v>
      </c>
      <c r="G829" s="2">
        <f t="shared" si="1"/>
        <v>68.000000000000099</v>
      </c>
      <c r="K829" s="28"/>
    </row>
    <row r="830" spans="1:12">
      <c r="A830" s="3">
        <v>45680</v>
      </c>
      <c r="B830" s="422">
        <v>30356</v>
      </c>
      <c r="C830" s="422" t="s">
        <v>27</v>
      </c>
      <c r="D830" t="s">
        <v>13</v>
      </c>
      <c r="F830" s="207">
        <v>3</v>
      </c>
      <c r="G830" s="2">
        <f t="shared" si="1"/>
        <v>65.000000000000099</v>
      </c>
      <c r="L830" s="28"/>
    </row>
    <row r="831" spans="1:12">
      <c r="A831" s="3">
        <v>45680</v>
      </c>
      <c r="B831" s="422">
        <v>30356</v>
      </c>
      <c r="C831" s="422" t="s">
        <v>27</v>
      </c>
      <c r="D831" t="s">
        <v>14</v>
      </c>
      <c r="F831" s="207">
        <v>60</v>
      </c>
      <c r="G831" s="2">
        <f t="shared" si="1"/>
        <v>5.0000000000000995</v>
      </c>
    </row>
    <row r="832" spans="1:12">
      <c r="A832" s="3">
        <v>45680</v>
      </c>
      <c r="B832" s="422">
        <v>30356</v>
      </c>
      <c r="C832" s="422" t="s">
        <v>27</v>
      </c>
      <c r="D832" t="s">
        <v>15</v>
      </c>
      <c r="F832" s="207">
        <v>5</v>
      </c>
      <c r="G832" s="2">
        <f t="shared" si="1"/>
        <v>9.9475983006414026E-14</v>
      </c>
    </row>
    <row r="833" spans="1:11">
      <c r="A833" s="81">
        <v>45688</v>
      </c>
      <c r="B833" s="421" t="s">
        <v>10</v>
      </c>
      <c r="C833" s="421" t="s">
        <v>11</v>
      </c>
      <c r="D833" t="s">
        <v>12</v>
      </c>
      <c r="E833" s="207">
        <v>15</v>
      </c>
      <c r="G833" s="2">
        <f t="shared" si="1"/>
        <v>15.000000000000099</v>
      </c>
    </row>
    <row r="834" spans="1:11">
      <c r="A834" s="70"/>
      <c r="B834" s="422"/>
      <c r="C834" s="422"/>
      <c r="D834" t="s">
        <v>13</v>
      </c>
      <c r="E834" s="207">
        <v>3</v>
      </c>
      <c r="G834" s="2">
        <f t="shared" si="1"/>
        <v>18.000000000000099</v>
      </c>
    </row>
    <row r="835" spans="1:11">
      <c r="A835" s="70"/>
      <c r="B835" s="422"/>
      <c r="C835" s="422"/>
      <c r="D835" t="s">
        <v>14</v>
      </c>
      <c r="E835" s="207">
        <v>60</v>
      </c>
      <c r="G835" s="2">
        <f t="shared" si="1"/>
        <v>78.000000000000099</v>
      </c>
    </row>
    <row r="836" spans="1:11">
      <c r="A836" s="70"/>
      <c r="B836" s="422"/>
      <c r="C836" s="422"/>
      <c r="D836" t="s">
        <v>15</v>
      </c>
      <c r="E836" s="207">
        <v>5</v>
      </c>
      <c r="G836" s="2">
        <f t="shared" si="1"/>
        <v>83.000000000000099</v>
      </c>
    </row>
    <row r="837" spans="1:11">
      <c r="B837" s="422"/>
      <c r="C837" s="422"/>
      <c r="D837" t="s">
        <v>382</v>
      </c>
      <c r="E837" s="2">
        <v>300</v>
      </c>
      <c r="G837" s="2">
        <f t="shared" si="1"/>
        <v>383.00000000000011</v>
      </c>
    </row>
    <row r="838" spans="1:11">
      <c r="A838" s="3">
        <v>45713</v>
      </c>
      <c r="B838" s="422">
        <v>30534</v>
      </c>
      <c r="C838" s="422" t="s">
        <v>11</v>
      </c>
      <c r="D838" t="s">
        <v>382</v>
      </c>
      <c r="F838" s="2">
        <v>300</v>
      </c>
      <c r="G838" s="2">
        <f t="shared" si="1"/>
        <v>83.000000000000114</v>
      </c>
      <c r="I838" t="s">
        <v>462</v>
      </c>
    </row>
    <row r="839" spans="1:11">
      <c r="A839" s="3">
        <v>45742</v>
      </c>
      <c r="B839" s="422">
        <v>30812</v>
      </c>
      <c r="C839" s="422" t="s">
        <v>11</v>
      </c>
      <c r="D839" t="s">
        <v>12</v>
      </c>
      <c r="F839" s="2">
        <v>15</v>
      </c>
      <c r="G839" s="2">
        <f t="shared" si="1"/>
        <v>68.000000000000114</v>
      </c>
    </row>
    <row r="840" spans="1:11">
      <c r="A840" s="3">
        <v>45742</v>
      </c>
      <c r="B840" s="422">
        <v>30812</v>
      </c>
      <c r="C840" s="422" t="s">
        <v>11</v>
      </c>
      <c r="D840" t="s">
        <v>13</v>
      </c>
      <c r="F840" s="2">
        <v>3</v>
      </c>
      <c r="G840" s="2">
        <f t="shared" si="1"/>
        <v>65.000000000000114</v>
      </c>
    </row>
    <row r="841" spans="1:11">
      <c r="A841" s="3">
        <v>45742</v>
      </c>
      <c r="B841" s="422">
        <v>30813</v>
      </c>
      <c r="C841" s="422" t="s">
        <v>11</v>
      </c>
      <c r="D841" t="s">
        <v>14</v>
      </c>
      <c r="F841" s="2">
        <v>60</v>
      </c>
      <c r="G841" s="2">
        <f t="shared" si="1"/>
        <v>5.0000000000001137</v>
      </c>
    </row>
    <row r="842" spans="1:11">
      <c r="A842" s="3">
        <v>45742</v>
      </c>
      <c r="B842" s="422">
        <v>30813</v>
      </c>
      <c r="C842" s="422" t="s">
        <v>11</v>
      </c>
      <c r="D842" t="s">
        <v>15</v>
      </c>
      <c r="F842" s="2">
        <v>5</v>
      </c>
      <c r="G842" s="2">
        <f t="shared" si="1"/>
        <v>1.1368683772161603E-13</v>
      </c>
    </row>
    <row r="843" spans="1:11">
      <c r="A843" s="31">
        <v>45716</v>
      </c>
      <c r="B843" s="421" t="s">
        <v>10</v>
      </c>
      <c r="C843" s="421" t="s">
        <v>17</v>
      </c>
      <c r="D843" t="s">
        <v>12</v>
      </c>
      <c r="E843" s="207">
        <v>41.6</v>
      </c>
      <c r="G843" s="2">
        <f t="shared" si="1"/>
        <v>41.600000000000115</v>
      </c>
    </row>
    <row r="844" spans="1:11">
      <c r="B844" s="422"/>
      <c r="C844" s="422"/>
      <c r="D844" t="s">
        <v>13</v>
      </c>
      <c r="E844" s="207">
        <v>3</v>
      </c>
      <c r="G844" s="2">
        <f t="shared" si="1"/>
        <v>44.600000000000115</v>
      </c>
    </row>
    <row r="845" spans="1:11">
      <c r="B845" s="422"/>
      <c r="C845" s="422"/>
      <c r="D845" t="s">
        <v>14</v>
      </c>
      <c r="E845" s="207">
        <v>56</v>
      </c>
      <c r="G845" s="2">
        <f t="shared" si="1"/>
        <v>100.60000000000011</v>
      </c>
    </row>
    <row r="846" spans="1:11">
      <c r="B846" s="422"/>
      <c r="C846" s="422"/>
      <c r="D846" t="s">
        <v>15</v>
      </c>
      <c r="E846" s="207">
        <v>5</v>
      </c>
      <c r="G846" s="2">
        <f t="shared" si="1"/>
        <v>105.60000000000011</v>
      </c>
    </row>
    <row r="847" spans="1:11">
      <c r="A847" s="3">
        <v>45742</v>
      </c>
      <c r="B847" s="422">
        <v>30812</v>
      </c>
      <c r="C847" s="422" t="s">
        <v>17</v>
      </c>
      <c r="D847" t="s">
        <v>12</v>
      </c>
      <c r="F847" s="2">
        <v>41.6</v>
      </c>
      <c r="G847" s="2">
        <f t="shared" si="1"/>
        <v>64.000000000000114</v>
      </c>
    </row>
    <row r="848" spans="1:11">
      <c r="A848" s="3">
        <v>45742</v>
      </c>
      <c r="B848" s="422">
        <v>30812</v>
      </c>
      <c r="C848" s="422" t="s">
        <v>17</v>
      </c>
      <c r="D848" t="s">
        <v>13</v>
      </c>
      <c r="F848" s="2">
        <v>3</v>
      </c>
      <c r="G848" s="2">
        <f t="shared" si="1"/>
        <v>61.000000000000114</v>
      </c>
      <c r="I848" s="421"/>
      <c r="K848" s="207"/>
    </row>
    <row r="849" spans="1:12">
      <c r="A849" s="3">
        <v>45742</v>
      </c>
      <c r="B849" s="422">
        <v>30813</v>
      </c>
      <c r="C849" s="422" t="s">
        <v>17</v>
      </c>
      <c r="D849" t="s">
        <v>14</v>
      </c>
      <c r="F849" s="2">
        <v>56</v>
      </c>
      <c r="G849" s="2">
        <f t="shared" si="1"/>
        <v>5.0000000000001137</v>
      </c>
      <c r="I849" s="421"/>
      <c r="K849" s="207"/>
    </row>
    <row r="850" spans="1:12">
      <c r="A850" s="3">
        <v>45742</v>
      </c>
      <c r="B850" s="422">
        <v>30813</v>
      </c>
      <c r="C850" s="422" t="s">
        <v>17</v>
      </c>
      <c r="D850" t="s">
        <v>15</v>
      </c>
      <c r="F850" s="2">
        <v>5</v>
      </c>
      <c r="G850" s="2">
        <f t="shared" si="1"/>
        <v>1.1368683772161603E-13</v>
      </c>
      <c r="I850" s="277"/>
      <c r="J850" s="277"/>
      <c r="K850" s="277"/>
    </row>
    <row r="851" spans="1:12">
      <c r="A851" s="31">
        <v>45747</v>
      </c>
      <c r="B851" s="421" t="s">
        <v>10</v>
      </c>
      <c r="C851" s="421" t="s">
        <v>18</v>
      </c>
      <c r="D851" t="s">
        <v>12</v>
      </c>
      <c r="E851" s="207">
        <v>56.8</v>
      </c>
      <c r="G851" s="2">
        <f t="shared" si="1"/>
        <v>56.800000000000111</v>
      </c>
      <c r="I851" s="421"/>
      <c r="K851" s="207"/>
    </row>
    <row r="852" spans="1:12">
      <c r="B852" s="422"/>
      <c r="C852" s="422"/>
      <c r="D852" t="s">
        <v>13</v>
      </c>
      <c r="E852" s="207">
        <v>3</v>
      </c>
      <c r="G852" s="2">
        <f t="shared" si="1"/>
        <v>59.800000000000111</v>
      </c>
      <c r="I852" s="422"/>
      <c r="K852" s="207"/>
    </row>
    <row r="853" spans="1:12">
      <c r="B853" s="422"/>
      <c r="C853" s="422"/>
      <c r="D853" t="s">
        <v>14</v>
      </c>
      <c r="E853" s="207">
        <v>60</v>
      </c>
      <c r="G853" s="2">
        <f t="shared" si="1"/>
        <v>119.80000000000011</v>
      </c>
      <c r="I853" s="422"/>
      <c r="K853" s="207"/>
    </row>
    <row r="854" spans="1:12">
      <c r="B854" s="422"/>
      <c r="C854" s="422"/>
      <c r="D854" t="s">
        <v>15</v>
      </c>
      <c r="E854" s="207">
        <v>5</v>
      </c>
      <c r="G854" s="2">
        <f t="shared" si="1"/>
        <v>124.80000000000011</v>
      </c>
      <c r="I854" s="422"/>
      <c r="K854" s="207"/>
    </row>
    <row r="855" spans="1:12">
      <c r="A855" s="3">
        <v>45798</v>
      </c>
      <c r="B855" s="422">
        <v>31018</v>
      </c>
      <c r="C855" s="422" t="s">
        <v>18</v>
      </c>
      <c r="D855" t="s">
        <v>12</v>
      </c>
      <c r="E855" s="207"/>
      <c r="F855" s="2">
        <v>56.8</v>
      </c>
      <c r="G855" s="2">
        <f t="shared" si="1"/>
        <v>68.000000000000114</v>
      </c>
      <c r="I855" s="422"/>
      <c r="K855" s="207"/>
    </row>
    <row r="856" spans="1:12">
      <c r="A856" s="3">
        <v>45798</v>
      </c>
      <c r="B856" s="422">
        <v>31018</v>
      </c>
      <c r="C856" s="422" t="s">
        <v>18</v>
      </c>
      <c r="D856" t="s">
        <v>13</v>
      </c>
      <c r="E856" s="207"/>
      <c r="F856" s="2">
        <v>3</v>
      </c>
      <c r="G856" s="2">
        <f t="shared" si="1"/>
        <v>65.000000000000114</v>
      </c>
      <c r="I856" s="422"/>
      <c r="K856" s="207"/>
    </row>
    <row r="857" spans="1:12">
      <c r="A857" s="3">
        <v>45798</v>
      </c>
      <c r="B857" s="422">
        <v>31027</v>
      </c>
      <c r="C857" s="422" t="s">
        <v>18</v>
      </c>
      <c r="D857" t="s">
        <v>14</v>
      </c>
      <c r="E857" s="207"/>
      <c r="F857" s="2">
        <v>60</v>
      </c>
      <c r="G857" s="2">
        <f t="shared" si="1"/>
        <v>5.0000000000001137</v>
      </c>
      <c r="I857" s="422"/>
      <c r="K857" s="207"/>
    </row>
    <row r="858" spans="1:12">
      <c r="A858" s="3">
        <v>45798</v>
      </c>
      <c r="B858" s="422">
        <v>31027</v>
      </c>
      <c r="C858" s="422" t="s">
        <v>18</v>
      </c>
      <c r="D858" t="s">
        <v>15</v>
      </c>
      <c r="E858" s="207"/>
      <c r="F858" s="2">
        <v>5</v>
      </c>
      <c r="G858" s="2">
        <f t="shared" si="1"/>
        <v>1.1368683772161603E-13</v>
      </c>
      <c r="I858" s="422"/>
      <c r="K858" s="207"/>
    </row>
    <row r="859" spans="1:12">
      <c r="A859" s="81">
        <v>45777</v>
      </c>
      <c r="B859" s="421" t="s">
        <v>10</v>
      </c>
      <c r="C859" s="421" t="s">
        <v>19</v>
      </c>
      <c r="D859" t="s">
        <v>12</v>
      </c>
      <c r="E859" s="207">
        <v>56.2</v>
      </c>
      <c r="G859" s="2">
        <f t="shared" si="1"/>
        <v>56.200000000000117</v>
      </c>
      <c r="I859" s="421"/>
      <c r="K859" s="207"/>
      <c r="L859" s="207"/>
    </row>
    <row r="860" spans="1:12">
      <c r="A860" s="70"/>
      <c r="B860" s="422"/>
      <c r="C860" s="422"/>
      <c r="D860" t="s">
        <v>13</v>
      </c>
      <c r="E860" s="207">
        <v>3</v>
      </c>
      <c r="G860" s="2">
        <f t="shared" si="1"/>
        <v>59.200000000000117</v>
      </c>
      <c r="I860" s="422"/>
      <c r="K860" s="207"/>
      <c r="L860" s="207"/>
    </row>
    <row r="861" spans="1:12">
      <c r="A861" s="70"/>
      <c r="B861" s="422"/>
      <c r="C861" s="422"/>
      <c r="D861" t="s">
        <v>14</v>
      </c>
      <c r="E861" s="207">
        <v>60</v>
      </c>
      <c r="G861" s="2">
        <f t="shared" si="1"/>
        <v>119.20000000000012</v>
      </c>
      <c r="I861" s="422"/>
      <c r="K861" s="207"/>
    </row>
    <row r="862" spans="1:12">
      <c r="A862" s="70"/>
      <c r="B862" s="422"/>
      <c r="C862" s="422"/>
      <c r="D862" t="s">
        <v>15</v>
      </c>
      <c r="E862" s="207">
        <v>5</v>
      </c>
      <c r="G862" s="2">
        <f t="shared" si="1"/>
        <v>124.20000000000012</v>
      </c>
      <c r="I862" s="422"/>
      <c r="K862" s="207"/>
    </row>
    <row r="863" spans="1:12">
      <c r="A863" s="3">
        <v>45798</v>
      </c>
      <c r="B863" s="422">
        <v>31018</v>
      </c>
      <c r="C863" s="422" t="s">
        <v>19</v>
      </c>
      <c r="D863" t="s">
        <v>12</v>
      </c>
      <c r="F863" s="2">
        <v>56.2</v>
      </c>
      <c r="G863" s="2">
        <f t="shared" si="1"/>
        <v>68.000000000000114</v>
      </c>
      <c r="I863" s="422"/>
      <c r="K863" s="28"/>
      <c r="L863" s="207"/>
    </row>
    <row r="864" spans="1:12">
      <c r="A864" s="3">
        <v>45798</v>
      </c>
      <c r="B864" s="422">
        <v>31018</v>
      </c>
      <c r="C864" s="422" t="s">
        <v>19</v>
      </c>
      <c r="D864" t="s">
        <v>13</v>
      </c>
      <c r="F864" s="2">
        <v>3</v>
      </c>
      <c r="G864" s="2">
        <f t="shared" si="1"/>
        <v>65.000000000000114</v>
      </c>
      <c r="I864" s="422"/>
      <c r="L864" s="207"/>
    </row>
    <row r="865" spans="1:11">
      <c r="A865" s="3">
        <v>45798</v>
      </c>
      <c r="B865" s="422">
        <v>31027</v>
      </c>
      <c r="C865" s="422" t="s">
        <v>19</v>
      </c>
      <c r="D865" t="s">
        <v>14</v>
      </c>
      <c r="F865" s="2">
        <v>60</v>
      </c>
      <c r="G865" s="73">
        <f t="shared" si="1"/>
        <v>5.0000000000001137</v>
      </c>
      <c r="I865" s="422"/>
      <c r="K865" s="2"/>
    </row>
    <row r="866" spans="1:11">
      <c r="A866" s="3">
        <v>45798</v>
      </c>
      <c r="B866" s="422">
        <v>31027</v>
      </c>
      <c r="C866" s="422" t="s">
        <v>19</v>
      </c>
      <c r="D866" t="s">
        <v>15</v>
      </c>
      <c r="F866" s="2">
        <v>5</v>
      </c>
      <c r="G866" s="73">
        <f t="shared" si="1"/>
        <v>1.1368683772161603E-13</v>
      </c>
    </row>
    <row r="867" spans="1:11">
      <c r="A867" s="31">
        <v>45808</v>
      </c>
      <c r="B867" s="421" t="s">
        <v>10</v>
      </c>
      <c r="C867" s="421" t="s">
        <v>20</v>
      </c>
      <c r="D867" t="s">
        <v>12</v>
      </c>
      <c r="E867" s="207">
        <v>56.2</v>
      </c>
      <c r="G867" s="73">
        <f t="shared" si="1"/>
        <v>56.200000000000117</v>
      </c>
      <c r="K867" s="28"/>
    </row>
    <row r="868" spans="1:11">
      <c r="A868"/>
      <c r="B868" s="422"/>
      <c r="C868" s="422"/>
      <c r="D868" t="s">
        <v>13</v>
      </c>
      <c r="E868" s="207">
        <v>5</v>
      </c>
      <c r="G868" s="73">
        <f t="shared" si="1"/>
        <v>61.200000000000117</v>
      </c>
    </row>
    <row r="869" spans="1:11">
      <c r="A869"/>
      <c r="B869" s="422"/>
      <c r="C869" s="422"/>
      <c r="D869" t="s">
        <v>14</v>
      </c>
      <c r="E869" s="207">
        <v>60</v>
      </c>
      <c r="G869" s="73">
        <f t="shared" si="1"/>
        <v>121.20000000000012</v>
      </c>
    </row>
    <row r="870" spans="1:11">
      <c r="A870"/>
      <c r="B870" s="422"/>
      <c r="C870" s="422"/>
      <c r="D870" t="s">
        <v>15</v>
      </c>
      <c r="E870" s="207">
        <v>5</v>
      </c>
      <c r="G870" s="73">
        <f t="shared" si="1"/>
        <v>126.20000000000012</v>
      </c>
      <c r="I870" s="440" t="s">
        <v>463</v>
      </c>
      <c r="J870" s="440"/>
      <c r="K870" s="440"/>
    </row>
    <row r="871" spans="1:11">
      <c r="A871" s="3">
        <v>45834</v>
      </c>
      <c r="B871" s="422">
        <v>31231</v>
      </c>
      <c r="C871" s="422" t="s">
        <v>20</v>
      </c>
      <c r="D871" t="s">
        <v>12</v>
      </c>
      <c r="F871" s="2">
        <v>56.2</v>
      </c>
      <c r="G871" s="73">
        <f t="shared" si="1"/>
        <v>70.000000000000114</v>
      </c>
      <c r="H871">
        <v>2025</v>
      </c>
      <c r="I871" s="421" t="s">
        <v>21</v>
      </c>
      <c r="J871" t="s">
        <v>12</v>
      </c>
      <c r="K871" s="207">
        <v>72.099999999999994</v>
      </c>
    </row>
    <row r="872" spans="1:11">
      <c r="A872" s="3">
        <v>45834</v>
      </c>
      <c r="B872" s="422">
        <v>31231</v>
      </c>
      <c r="C872" s="422" t="s">
        <v>20</v>
      </c>
      <c r="D872" t="s">
        <v>13</v>
      </c>
      <c r="F872" s="2">
        <v>5</v>
      </c>
      <c r="G872" s="73">
        <f t="shared" si="1"/>
        <v>65.000000000000114</v>
      </c>
      <c r="I872" s="422"/>
      <c r="J872" t="s">
        <v>13</v>
      </c>
      <c r="K872" s="207">
        <v>4</v>
      </c>
    </row>
    <row r="873" spans="1:11">
      <c r="A873" s="3">
        <v>45834</v>
      </c>
      <c r="B873" s="422">
        <v>31232</v>
      </c>
      <c r="C873" s="422" t="s">
        <v>20</v>
      </c>
      <c r="D873" t="s">
        <v>14</v>
      </c>
      <c r="F873" s="207">
        <v>60</v>
      </c>
      <c r="G873" s="73">
        <f t="shared" si="1"/>
        <v>5.0000000000001137</v>
      </c>
      <c r="I873" s="422"/>
      <c r="J873" t="s">
        <v>14</v>
      </c>
      <c r="K873" s="207">
        <v>60</v>
      </c>
    </row>
    <row r="874" spans="1:11">
      <c r="A874" s="3">
        <v>45834</v>
      </c>
      <c r="B874" s="422">
        <v>31232</v>
      </c>
      <c r="C874" s="422" t="s">
        <v>20</v>
      </c>
      <c r="D874" t="s">
        <v>15</v>
      </c>
      <c r="F874" s="207">
        <v>5</v>
      </c>
      <c r="G874" s="73">
        <f t="shared" si="1"/>
        <v>1.1368683772161603E-13</v>
      </c>
      <c r="I874" s="422"/>
      <c r="J874" t="s">
        <v>15</v>
      </c>
      <c r="K874" s="207">
        <v>5</v>
      </c>
    </row>
    <row r="875" spans="1:11">
      <c r="A875" s="81">
        <v>45838</v>
      </c>
      <c r="B875" s="421" t="s">
        <v>10</v>
      </c>
      <c r="C875" s="421" t="s">
        <v>21</v>
      </c>
      <c r="D875" t="s">
        <v>12</v>
      </c>
      <c r="E875" s="207">
        <v>72.099999999999994</v>
      </c>
      <c r="G875" s="73">
        <f t="shared" si="1"/>
        <v>72.100000000000108</v>
      </c>
      <c r="K875" s="28">
        <f>SUM(K871:K874)</f>
        <v>141.1</v>
      </c>
    </row>
    <row r="876" spans="1:11">
      <c r="A876" s="70"/>
      <c r="B876" s="422"/>
      <c r="C876" s="422"/>
      <c r="D876" t="s">
        <v>13</v>
      </c>
      <c r="E876" s="207">
        <v>4</v>
      </c>
      <c r="G876" s="73">
        <f t="shared" si="1"/>
        <v>76.100000000000108</v>
      </c>
      <c r="K876" s="28">
        <f>150-K875</f>
        <v>8.9000000000000057</v>
      </c>
    </row>
    <row r="877" spans="1:11">
      <c r="A877" s="70"/>
      <c r="B877" s="422"/>
      <c r="C877" s="422"/>
      <c r="D877" t="s">
        <v>14</v>
      </c>
      <c r="E877" s="207">
        <v>60</v>
      </c>
      <c r="G877" s="73">
        <f t="shared" si="1"/>
        <v>136.10000000000011</v>
      </c>
    </row>
    <row r="878" spans="1:11">
      <c r="A878" s="70"/>
      <c r="B878" s="422"/>
      <c r="C878" s="422"/>
      <c r="D878" t="s">
        <v>15</v>
      </c>
      <c r="E878" s="207">
        <v>5</v>
      </c>
      <c r="G878" s="73">
        <f t="shared" si="1"/>
        <v>141.10000000000011</v>
      </c>
    </row>
    <row r="879" spans="1:11">
      <c r="A879" s="3">
        <v>45855</v>
      </c>
      <c r="B879" s="422">
        <v>31515</v>
      </c>
      <c r="C879" s="422" t="s">
        <v>21</v>
      </c>
      <c r="D879" t="s">
        <v>12</v>
      </c>
      <c r="F879" s="207">
        <v>72.099999999999994</v>
      </c>
      <c r="G879" s="73">
        <f t="shared" si="1"/>
        <v>69.000000000000114</v>
      </c>
    </row>
    <row r="880" spans="1:11">
      <c r="A880" s="3">
        <v>45855</v>
      </c>
      <c r="B880" s="422">
        <v>31515</v>
      </c>
      <c r="C880" s="422" t="s">
        <v>21</v>
      </c>
      <c r="D880" t="s">
        <v>13</v>
      </c>
      <c r="F880" s="207">
        <v>4</v>
      </c>
      <c r="G880" s="73">
        <f t="shared" si="1"/>
        <v>65.000000000000114</v>
      </c>
    </row>
    <row r="881" spans="1:7">
      <c r="A881" s="3">
        <v>45855</v>
      </c>
      <c r="B881" s="422">
        <v>31515</v>
      </c>
      <c r="C881" s="422" t="s">
        <v>21</v>
      </c>
      <c r="D881" t="s">
        <v>14</v>
      </c>
      <c r="F881" s="207">
        <v>60</v>
      </c>
      <c r="G881" s="73">
        <f t="shared" si="1"/>
        <v>5.0000000000001137</v>
      </c>
    </row>
    <row r="882" spans="1:7">
      <c r="A882" s="3">
        <v>45855</v>
      </c>
      <c r="B882" s="422">
        <v>31515</v>
      </c>
      <c r="C882" s="422" t="s">
        <v>21</v>
      </c>
      <c r="D882" t="s">
        <v>15</v>
      </c>
      <c r="F882" s="207">
        <v>5</v>
      </c>
      <c r="G882" s="73">
        <f t="shared" si="1"/>
        <v>1.1368683772161603E-13</v>
      </c>
    </row>
    <row r="883" spans="1:7">
      <c r="A883" s="31">
        <v>45869</v>
      </c>
      <c r="B883" s="421" t="s">
        <v>10</v>
      </c>
      <c r="C883" s="421" t="s">
        <v>22</v>
      </c>
      <c r="D883" t="s">
        <v>12</v>
      </c>
      <c r="E883" s="5">
        <v>8</v>
      </c>
      <c r="G883" s="73">
        <f t="shared" si="1"/>
        <v>8.0000000000001137</v>
      </c>
    </row>
    <row r="884" spans="1:7">
      <c r="B884" s="422"/>
      <c r="C884" s="422"/>
      <c r="D884" t="s">
        <v>13</v>
      </c>
      <c r="E884" s="5">
        <v>4</v>
      </c>
      <c r="G884" s="73">
        <f t="shared" si="1"/>
        <v>12.000000000000114</v>
      </c>
    </row>
    <row r="885" spans="1:7">
      <c r="B885" s="422"/>
      <c r="C885" s="422"/>
      <c r="D885" t="s">
        <v>14</v>
      </c>
      <c r="E885" s="5">
        <v>60</v>
      </c>
      <c r="G885" s="73">
        <f t="shared" si="1"/>
        <v>72.000000000000114</v>
      </c>
    </row>
    <row r="886" spans="1:7">
      <c r="B886" s="422"/>
      <c r="C886" s="422"/>
      <c r="D886" t="s">
        <v>15</v>
      </c>
      <c r="E886" s="5">
        <v>5</v>
      </c>
      <c r="G886" s="73">
        <f t="shared" si="1"/>
        <v>77.000000000000114</v>
      </c>
    </row>
    <row r="887" spans="1:7">
      <c r="A887" s="3">
        <v>45906</v>
      </c>
      <c r="B887" s="422">
        <v>31624</v>
      </c>
      <c r="C887" s="422" t="s">
        <v>22</v>
      </c>
      <c r="D887" t="s">
        <v>12</v>
      </c>
      <c r="E887" s="5"/>
      <c r="F887" s="5">
        <v>8</v>
      </c>
      <c r="G887" s="73">
        <f t="shared" si="1"/>
        <v>69.000000000000114</v>
      </c>
    </row>
    <row r="888" spans="1:7">
      <c r="A888" s="3">
        <v>45906</v>
      </c>
      <c r="B888" s="422">
        <v>31624</v>
      </c>
      <c r="C888" s="422" t="s">
        <v>22</v>
      </c>
      <c r="D888" t="s">
        <v>13</v>
      </c>
      <c r="E888" s="5"/>
      <c r="F888" s="5">
        <v>4</v>
      </c>
      <c r="G888" s="73">
        <f t="shared" si="1"/>
        <v>65.000000000000114</v>
      </c>
    </row>
    <row r="889" spans="1:7">
      <c r="A889" s="3">
        <v>45906</v>
      </c>
      <c r="B889" s="422">
        <v>31624</v>
      </c>
      <c r="C889" s="422" t="s">
        <v>22</v>
      </c>
      <c r="D889" t="s">
        <v>14</v>
      </c>
      <c r="E889" s="5"/>
      <c r="F889" s="5">
        <v>60</v>
      </c>
      <c r="G889" s="73">
        <f t="shared" si="1"/>
        <v>5.0000000000001137</v>
      </c>
    </row>
    <row r="890" spans="1:7">
      <c r="A890" s="3">
        <v>45906</v>
      </c>
      <c r="B890" s="422">
        <v>31624</v>
      </c>
      <c r="C890" s="422" t="s">
        <v>22</v>
      </c>
      <c r="D890" t="s">
        <v>15</v>
      </c>
      <c r="E890" s="5"/>
      <c r="F890" s="5">
        <v>5</v>
      </c>
      <c r="G890" s="73">
        <f t="shared" si="1"/>
        <v>1.1368683772161603E-13</v>
      </c>
    </row>
    <row r="891" spans="1:7">
      <c r="A891" s="31">
        <v>45900</v>
      </c>
      <c r="B891" s="421" t="s">
        <v>10</v>
      </c>
      <c r="C891" s="421" t="s">
        <v>23</v>
      </c>
      <c r="D891" t="s">
        <v>12</v>
      </c>
      <c r="E891" s="5">
        <v>8</v>
      </c>
      <c r="G891" s="73">
        <f t="shared" si="1"/>
        <v>8.0000000000001137</v>
      </c>
    </row>
    <row r="892" spans="1:7">
      <c r="B892" s="422"/>
      <c r="C892" s="422"/>
      <c r="D892" t="s">
        <v>13</v>
      </c>
      <c r="E892" s="5">
        <v>4</v>
      </c>
      <c r="G892" s="73">
        <f t="shared" ref="G892:G941" si="2">+G891+E892-F892</f>
        <v>12.000000000000114</v>
      </c>
    </row>
    <row r="893" spans="1:7">
      <c r="B893" s="422"/>
      <c r="C893" s="422"/>
      <c r="D893" t="s">
        <v>14</v>
      </c>
      <c r="E893" s="5">
        <v>60</v>
      </c>
      <c r="G893" s="73">
        <f t="shared" si="2"/>
        <v>72.000000000000114</v>
      </c>
    </row>
    <row r="894" spans="1:7">
      <c r="B894" s="422"/>
      <c r="C894" s="422"/>
      <c r="D894" t="s">
        <v>15</v>
      </c>
      <c r="E894" s="5">
        <v>5</v>
      </c>
      <c r="G894" s="73">
        <f t="shared" si="2"/>
        <v>77.000000000000114</v>
      </c>
    </row>
    <row r="895" spans="1:7">
      <c r="B895" s="422"/>
      <c r="C895" s="422"/>
      <c r="D895" s="363" t="s">
        <v>454</v>
      </c>
      <c r="E895" s="365">
        <v>15</v>
      </c>
      <c r="G895" s="73">
        <f t="shared" si="2"/>
        <v>92.000000000000114</v>
      </c>
    </row>
    <row r="896" spans="1:7">
      <c r="A896" s="3">
        <v>45906</v>
      </c>
      <c r="B896" s="422">
        <v>31624</v>
      </c>
      <c r="C896" s="422" t="s">
        <v>23</v>
      </c>
      <c r="D896" t="s">
        <v>12</v>
      </c>
      <c r="F896" s="5">
        <v>8</v>
      </c>
      <c r="G896" s="73">
        <f t="shared" si="2"/>
        <v>84.000000000000114</v>
      </c>
    </row>
    <row r="897" spans="1:11">
      <c r="A897" s="3">
        <v>45906</v>
      </c>
      <c r="B897" s="422">
        <v>31624</v>
      </c>
      <c r="C897" s="422" t="s">
        <v>23</v>
      </c>
      <c r="D897" t="s">
        <v>13</v>
      </c>
      <c r="F897" s="5">
        <v>4</v>
      </c>
      <c r="G897" s="73">
        <f t="shared" si="2"/>
        <v>80.000000000000114</v>
      </c>
    </row>
    <row r="898" spans="1:11">
      <c r="A898" s="3">
        <v>45906</v>
      </c>
      <c r="B898" s="422">
        <v>31624</v>
      </c>
      <c r="C898" s="422" t="s">
        <v>23</v>
      </c>
      <c r="D898" t="s">
        <v>14</v>
      </c>
      <c r="F898" s="5">
        <v>60</v>
      </c>
      <c r="G898" s="73">
        <f t="shared" si="2"/>
        <v>20.000000000000114</v>
      </c>
    </row>
    <row r="899" spans="1:11">
      <c r="A899" s="3">
        <v>45906</v>
      </c>
      <c r="B899" s="422">
        <v>31624</v>
      </c>
      <c r="C899" s="422" t="s">
        <v>23</v>
      </c>
      <c r="D899" t="s">
        <v>15</v>
      </c>
      <c r="F899" s="5">
        <v>5</v>
      </c>
      <c r="G899" s="73">
        <f t="shared" si="2"/>
        <v>15.000000000000114</v>
      </c>
    </row>
    <row r="900" spans="1:11">
      <c r="A900" s="3">
        <v>46106</v>
      </c>
      <c r="B900" s="422">
        <v>32917</v>
      </c>
      <c r="C900" s="422" t="s">
        <v>23</v>
      </c>
      <c r="D900" t="s">
        <v>454</v>
      </c>
      <c r="F900" s="5">
        <v>15</v>
      </c>
      <c r="G900" s="73">
        <f>+G899+E900-F900</f>
        <v>1.1368683772161603E-13</v>
      </c>
    </row>
    <row r="901" spans="1:11">
      <c r="A901" s="81">
        <v>45930</v>
      </c>
      <c r="B901" s="421" t="s">
        <v>10</v>
      </c>
      <c r="C901" s="421" t="s">
        <v>172</v>
      </c>
      <c r="D901" t="s">
        <v>12</v>
      </c>
      <c r="E901" s="207">
        <v>8</v>
      </c>
      <c r="G901" s="73">
        <f>+G900+E901-F901</f>
        <v>8.0000000000001137</v>
      </c>
    </row>
    <row r="902" spans="1:11">
      <c r="B902" s="422"/>
      <c r="C902" s="422"/>
      <c r="D902" t="s">
        <v>13</v>
      </c>
      <c r="E902" s="20">
        <v>4</v>
      </c>
      <c r="G902" s="73">
        <f t="shared" si="2"/>
        <v>12.000000000000114</v>
      </c>
    </row>
    <row r="903" spans="1:11">
      <c r="B903" s="422"/>
      <c r="C903" s="422"/>
      <c r="D903" t="s">
        <v>14</v>
      </c>
      <c r="E903" s="20">
        <v>60</v>
      </c>
      <c r="G903" s="73">
        <f t="shared" si="2"/>
        <v>72.000000000000114</v>
      </c>
    </row>
    <row r="904" spans="1:11">
      <c r="B904" s="422"/>
      <c r="C904" s="422"/>
      <c r="D904" t="s">
        <v>15</v>
      </c>
      <c r="E904" s="20">
        <v>5</v>
      </c>
      <c r="G904" s="73">
        <f t="shared" si="2"/>
        <v>77.000000000000114</v>
      </c>
    </row>
    <row r="905" spans="1:11">
      <c r="B905" s="422"/>
      <c r="C905" s="422"/>
      <c r="D905" t="s">
        <v>63</v>
      </c>
      <c r="E905" s="207">
        <v>10</v>
      </c>
      <c r="G905" s="73">
        <f t="shared" si="2"/>
        <v>87.000000000000114</v>
      </c>
      <c r="I905" s="441" t="s">
        <v>463</v>
      </c>
      <c r="J905" s="441"/>
      <c r="K905" s="441"/>
    </row>
    <row r="906" spans="1:11">
      <c r="A906" s="3">
        <v>45982</v>
      </c>
      <c r="B906" s="422">
        <v>31996</v>
      </c>
      <c r="C906" s="422" t="s">
        <v>172</v>
      </c>
      <c r="D906" t="s">
        <v>12</v>
      </c>
      <c r="E906" s="207"/>
      <c r="F906" s="207">
        <v>8</v>
      </c>
      <c r="G906" s="73">
        <f t="shared" si="2"/>
        <v>79.000000000000114</v>
      </c>
      <c r="H906" s="9">
        <v>2025</v>
      </c>
      <c r="I906" s="421" t="s">
        <v>23</v>
      </c>
      <c r="J906" s="363" t="s">
        <v>45</v>
      </c>
      <c r="K906" s="365">
        <v>15</v>
      </c>
    </row>
    <row r="907" spans="1:11">
      <c r="A907" s="3">
        <v>45982</v>
      </c>
      <c r="B907" s="422">
        <v>31996</v>
      </c>
      <c r="C907" s="422" t="s">
        <v>172</v>
      </c>
      <c r="D907" t="s">
        <v>13</v>
      </c>
      <c r="E907" s="207"/>
      <c r="F907" s="20">
        <v>4</v>
      </c>
      <c r="G907" s="73">
        <f t="shared" si="2"/>
        <v>75.000000000000114</v>
      </c>
      <c r="I907" s="421" t="s">
        <v>26</v>
      </c>
      <c r="J907" t="s">
        <v>12</v>
      </c>
      <c r="K907" s="20">
        <v>38.799999999999997</v>
      </c>
    </row>
    <row r="908" spans="1:11">
      <c r="A908" s="3">
        <v>45982</v>
      </c>
      <c r="B908" s="422">
        <v>31996</v>
      </c>
      <c r="C908" s="422" t="s">
        <v>172</v>
      </c>
      <c r="D908" t="s">
        <v>14</v>
      </c>
      <c r="E908" s="207"/>
      <c r="F908" s="20">
        <v>60</v>
      </c>
      <c r="G908" s="73">
        <f t="shared" si="2"/>
        <v>15.000000000000114</v>
      </c>
      <c r="I908" s="422"/>
      <c r="J908" t="s">
        <v>13</v>
      </c>
      <c r="K908" s="20">
        <v>6</v>
      </c>
    </row>
    <row r="909" spans="1:11">
      <c r="A909" s="3">
        <v>45982</v>
      </c>
      <c r="B909" s="422">
        <v>31996</v>
      </c>
      <c r="C909" s="422" t="s">
        <v>172</v>
      </c>
      <c r="D909" t="s">
        <v>15</v>
      </c>
      <c r="E909" s="207"/>
      <c r="F909" s="20">
        <v>5</v>
      </c>
      <c r="G909" s="73">
        <f t="shared" si="2"/>
        <v>10.000000000000114</v>
      </c>
      <c r="I909" s="422"/>
      <c r="J909" t="s">
        <v>14</v>
      </c>
      <c r="K909" s="207">
        <v>60</v>
      </c>
    </row>
    <row r="910" spans="1:11">
      <c r="A910" s="3">
        <v>45982</v>
      </c>
      <c r="B910" s="422">
        <v>31996</v>
      </c>
      <c r="C910" s="422" t="s">
        <v>172</v>
      </c>
      <c r="D910" t="s">
        <v>63</v>
      </c>
      <c r="E910" s="207"/>
      <c r="F910" s="207">
        <v>10</v>
      </c>
      <c r="G910" s="73">
        <f t="shared" si="2"/>
        <v>1.1368683772161603E-13</v>
      </c>
      <c r="I910" s="422"/>
      <c r="J910" t="s">
        <v>15</v>
      </c>
      <c r="K910" s="207">
        <v>5</v>
      </c>
    </row>
    <row r="911" spans="1:11">
      <c r="A911" s="81">
        <v>45961</v>
      </c>
      <c r="B911" s="421" t="s">
        <v>10</v>
      </c>
      <c r="C911" s="421" t="s">
        <v>25</v>
      </c>
      <c r="D911" t="s">
        <v>12</v>
      </c>
      <c r="E911" s="5">
        <v>27.4</v>
      </c>
      <c r="G911" s="73">
        <f t="shared" si="2"/>
        <v>27.400000000000112</v>
      </c>
      <c r="H911" s="9"/>
      <c r="I911" s="375" t="s">
        <v>27</v>
      </c>
      <c r="J911" t="s">
        <v>14</v>
      </c>
      <c r="K911" s="207">
        <v>60</v>
      </c>
    </row>
    <row r="912" spans="1:11">
      <c r="A912" s="70"/>
      <c r="B912" s="422"/>
      <c r="C912" s="422"/>
      <c r="D912" t="s">
        <v>13</v>
      </c>
      <c r="E912" s="2">
        <v>7</v>
      </c>
      <c r="G912" s="73">
        <f t="shared" si="2"/>
        <v>34.400000000000112</v>
      </c>
      <c r="I912" s="422"/>
      <c r="J912" t="s">
        <v>15</v>
      </c>
      <c r="K912" s="207">
        <v>5</v>
      </c>
    </row>
    <row r="913" spans="1:12">
      <c r="A913" s="70"/>
      <c r="B913" s="422"/>
      <c r="C913" s="422"/>
      <c r="D913" t="s">
        <v>14</v>
      </c>
      <c r="E913" s="20">
        <v>60</v>
      </c>
      <c r="G913" s="73">
        <f t="shared" si="2"/>
        <v>94.400000000000119</v>
      </c>
      <c r="I913" s="422"/>
      <c r="K913" s="114">
        <f>SUM(K906:K912)</f>
        <v>189.8</v>
      </c>
    </row>
    <row r="914" spans="1:12">
      <c r="A914" s="70"/>
      <c r="B914" s="422"/>
      <c r="C914" s="422"/>
      <c r="D914" t="s">
        <v>15</v>
      </c>
      <c r="E914" s="20">
        <v>5</v>
      </c>
      <c r="G914" s="73">
        <f t="shared" si="2"/>
        <v>99.400000000000119</v>
      </c>
      <c r="I914" s="422"/>
      <c r="K914" s="20"/>
    </row>
    <row r="915" spans="1:12">
      <c r="A915" s="3">
        <v>45979</v>
      </c>
      <c r="B915" s="422">
        <v>31960</v>
      </c>
      <c r="C915" s="422" t="s">
        <v>25</v>
      </c>
      <c r="D915" t="s">
        <v>12</v>
      </c>
      <c r="F915" s="5">
        <v>27.4</v>
      </c>
      <c r="G915" s="73">
        <f t="shared" si="2"/>
        <v>72.000000000000114</v>
      </c>
      <c r="I915" s="422"/>
      <c r="K915" s="207"/>
    </row>
    <row r="916" spans="1:12">
      <c r="A916" s="3">
        <v>45979</v>
      </c>
      <c r="B916" s="422">
        <v>31960</v>
      </c>
      <c r="C916" s="422" t="s">
        <v>25</v>
      </c>
      <c r="D916" t="s">
        <v>13</v>
      </c>
      <c r="F916" s="2">
        <v>7</v>
      </c>
      <c r="G916" s="73">
        <f t="shared" si="2"/>
        <v>65.000000000000114</v>
      </c>
      <c r="I916" s="421"/>
      <c r="K916" s="20"/>
    </row>
    <row r="917" spans="1:12">
      <c r="A917" s="3">
        <v>45982</v>
      </c>
      <c r="B917" s="422">
        <v>31996</v>
      </c>
      <c r="C917" s="422" t="s">
        <v>25</v>
      </c>
      <c r="D917" t="s">
        <v>14</v>
      </c>
      <c r="F917" s="20">
        <v>60</v>
      </c>
      <c r="G917" s="73">
        <f t="shared" si="2"/>
        <v>5.0000000000001137</v>
      </c>
      <c r="K917" s="20"/>
    </row>
    <row r="918" spans="1:12">
      <c r="A918" s="3">
        <v>45982</v>
      </c>
      <c r="B918" s="422">
        <v>31996</v>
      </c>
      <c r="C918" s="422" t="s">
        <v>25</v>
      </c>
      <c r="D918" t="s">
        <v>15</v>
      </c>
      <c r="F918" s="20">
        <v>5</v>
      </c>
      <c r="G918" s="73">
        <f t="shared" si="2"/>
        <v>1.1368683772161603E-13</v>
      </c>
      <c r="K918" s="28"/>
      <c r="L918" s="28"/>
    </row>
    <row r="919" spans="1:12">
      <c r="A919" s="81">
        <v>45991</v>
      </c>
      <c r="B919" s="421" t="s">
        <v>10</v>
      </c>
      <c r="C919" s="421" t="s">
        <v>26</v>
      </c>
      <c r="D919" t="s">
        <v>12</v>
      </c>
      <c r="E919" s="20">
        <v>38.799999999999997</v>
      </c>
      <c r="G919" s="73">
        <f t="shared" si="2"/>
        <v>38.800000000000111</v>
      </c>
      <c r="I919" s="441" t="s">
        <v>463</v>
      </c>
      <c r="J919" s="441"/>
      <c r="K919" s="441"/>
    </row>
    <row r="920" spans="1:12">
      <c r="A920" s="70"/>
      <c r="B920" s="422"/>
      <c r="C920" s="422"/>
      <c r="D920" t="s">
        <v>13</v>
      </c>
      <c r="E920" s="20">
        <v>6</v>
      </c>
      <c r="G920" s="73">
        <f t="shared" si="2"/>
        <v>44.800000000000111</v>
      </c>
      <c r="H920" s="9">
        <v>2025</v>
      </c>
      <c r="I920" s="421" t="s">
        <v>26</v>
      </c>
      <c r="J920" t="s">
        <v>12</v>
      </c>
      <c r="K920" s="20">
        <v>38.799999999999997</v>
      </c>
    </row>
    <row r="921" spans="1:12">
      <c r="A921" s="70"/>
      <c r="B921" s="422"/>
      <c r="C921" s="422"/>
      <c r="D921" t="s">
        <v>14</v>
      </c>
      <c r="E921" s="207">
        <v>60</v>
      </c>
      <c r="G921" s="73">
        <f t="shared" si="2"/>
        <v>104.80000000000011</v>
      </c>
      <c r="I921" s="422"/>
      <c r="J921" t="s">
        <v>13</v>
      </c>
      <c r="K921" s="20">
        <v>6</v>
      </c>
    </row>
    <row r="922" spans="1:12">
      <c r="A922" s="70"/>
      <c r="B922" s="422"/>
      <c r="C922" s="422"/>
      <c r="D922" t="s">
        <v>15</v>
      </c>
      <c r="E922" s="207">
        <v>5</v>
      </c>
      <c r="G922" s="73">
        <f t="shared" si="2"/>
        <v>109.80000000000011</v>
      </c>
      <c r="I922" s="374" t="s">
        <v>27</v>
      </c>
      <c r="J922" s="373" t="s">
        <v>12</v>
      </c>
      <c r="K922" s="373">
        <v>39.4</v>
      </c>
    </row>
    <row r="923" spans="1:12">
      <c r="A923" s="70">
        <v>46038</v>
      </c>
      <c r="B923" s="422">
        <v>32357</v>
      </c>
      <c r="C923" s="422" t="s">
        <v>26</v>
      </c>
      <c r="D923" t="s">
        <v>14</v>
      </c>
      <c r="E923" s="207"/>
      <c r="F923" s="207">
        <v>60</v>
      </c>
      <c r="G923" s="73">
        <f t="shared" si="2"/>
        <v>49.800000000000111</v>
      </c>
      <c r="I923" s="373"/>
      <c r="J923" s="373" t="s">
        <v>13</v>
      </c>
      <c r="K923" s="373">
        <v>6</v>
      </c>
    </row>
    <row r="924" spans="1:12">
      <c r="A924" s="70">
        <v>46038</v>
      </c>
      <c r="B924" s="422">
        <v>32357</v>
      </c>
      <c r="C924" s="422" t="s">
        <v>26</v>
      </c>
      <c r="D924" t="s">
        <v>15</v>
      </c>
      <c r="E924" s="207"/>
      <c r="F924" s="207">
        <v>5</v>
      </c>
      <c r="G924" s="73">
        <f t="shared" si="2"/>
        <v>44.800000000000111</v>
      </c>
      <c r="J924">
        <v>100</v>
      </c>
      <c r="K924" s="114">
        <f>SUM(K920:K923)</f>
        <v>90.199999999999989</v>
      </c>
      <c r="L924" s="20">
        <f>J924-K924</f>
        <v>9.8000000000000114</v>
      </c>
    </row>
    <row r="925" spans="1:12">
      <c r="A925" s="70">
        <v>46048</v>
      </c>
      <c r="B925" s="422">
        <v>32400</v>
      </c>
      <c r="C925" s="422" t="s">
        <v>26</v>
      </c>
      <c r="D925" t="s">
        <v>12</v>
      </c>
      <c r="E925" s="207"/>
      <c r="F925" s="207">
        <v>38.799999999999997</v>
      </c>
      <c r="G925" s="73">
        <f t="shared" si="2"/>
        <v>6.0000000000001137</v>
      </c>
      <c r="K925" s="114"/>
      <c r="L925" s="20"/>
    </row>
    <row r="926" spans="1:12">
      <c r="A926" s="70">
        <v>46048</v>
      </c>
      <c r="B926" s="422">
        <v>32400</v>
      </c>
      <c r="C926" s="422" t="s">
        <v>26</v>
      </c>
      <c r="D926" t="s">
        <v>13</v>
      </c>
      <c r="E926" s="207"/>
      <c r="F926" s="207">
        <v>6</v>
      </c>
      <c r="G926" s="73">
        <f t="shared" si="2"/>
        <v>1.1368683772161603E-13</v>
      </c>
      <c r="K926" s="114"/>
      <c r="L926" s="20"/>
    </row>
    <row r="927" spans="1:12">
      <c r="A927" s="81">
        <v>46022</v>
      </c>
      <c r="B927" s="374" t="s">
        <v>10</v>
      </c>
      <c r="C927" s="374" t="s">
        <v>27</v>
      </c>
      <c r="D927" s="373" t="s">
        <v>12</v>
      </c>
      <c r="E927" s="373">
        <v>39.4</v>
      </c>
      <c r="G927" s="73">
        <f t="shared" si="2"/>
        <v>39.400000000000112</v>
      </c>
    </row>
    <row r="928" spans="1:12">
      <c r="A928" s="81"/>
      <c r="B928" s="373"/>
      <c r="C928" s="373"/>
      <c r="D928" s="373" t="s">
        <v>13</v>
      </c>
      <c r="E928" s="373">
        <v>6</v>
      </c>
      <c r="G928" s="73">
        <f t="shared" si="2"/>
        <v>45.400000000000112</v>
      </c>
      <c r="K928" s="28"/>
      <c r="L928" s="28"/>
    </row>
    <row r="929" spans="1:12">
      <c r="A929" s="81"/>
      <c r="B929" s="373"/>
      <c r="C929" s="373"/>
      <c r="D929" s="373" t="s">
        <v>14</v>
      </c>
      <c r="E929" s="373">
        <v>60</v>
      </c>
      <c r="G929" s="73">
        <f t="shared" si="2"/>
        <v>105.40000000000012</v>
      </c>
    </row>
    <row r="930" spans="1:12">
      <c r="A930" s="373"/>
      <c r="B930" s="373"/>
      <c r="C930" s="373"/>
      <c r="D930" s="373" t="s">
        <v>15</v>
      </c>
      <c r="E930" s="373">
        <v>5</v>
      </c>
      <c r="G930" s="73">
        <f t="shared" si="2"/>
        <v>110.40000000000012</v>
      </c>
    </row>
    <row r="931" spans="1:12">
      <c r="A931" s="3">
        <v>46038</v>
      </c>
      <c r="B931" s="422">
        <v>32357</v>
      </c>
      <c r="C931" s="422" t="s">
        <v>27</v>
      </c>
      <c r="D931" t="s">
        <v>14</v>
      </c>
      <c r="F931" s="207">
        <v>60</v>
      </c>
      <c r="G931" s="73">
        <f t="shared" si="2"/>
        <v>50.400000000000119</v>
      </c>
    </row>
    <row r="932" spans="1:12">
      <c r="A932" s="3">
        <v>46038</v>
      </c>
      <c r="B932" s="422">
        <v>32357</v>
      </c>
      <c r="C932" s="422" t="s">
        <v>27</v>
      </c>
      <c r="D932" t="s">
        <v>15</v>
      </c>
      <c r="F932" s="207">
        <v>5</v>
      </c>
      <c r="G932" s="73">
        <f t="shared" si="2"/>
        <v>45.400000000000119</v>
      </c>
      <c r="I932" s="441" t="s">
        <v>463</v>
      </c>
      <c r="J932" s="441"/>
      <c r="K932" s="441"/>
    </row>
    <row r="933" spans="1:12">
      <c r="A933" s="3">
        <v>46048</v>
      </c>
      <c r="B933" s="422">
        <v>32400</v>
      </c>
      <c r="C933" s="422" t="s">
        <v>27</v>
      </c>
      <c r="D933" s="373" t="s">
        <v>12</v>
      </c>
      <c r="F933" s="373">
        <v>39.4</v>
      </c>
      <c r="G933" s="73">
        <f t="shared" si="2"/>
        <v>6.0000000000001208</v>
      </c>
      <c r="H933" s="9">
        <v>2025</v>
      </c>
      <c r="I933" s="421" t="s">
        <v>23</v>
      </c>
      <c r="J933" s="363" t="s">
        <v>45</v>
      </c>
      <c r="K933" s="365">
        <v>15</v>
      </c>
    </row>
    <row r="934" spans="1:12">
      <c r="A934" s="3">
        <v>46048</v>
      </c>
      <c r="B934" s="422">
        <v>32400</v>
      </c>
      <c r="C934" s="422" t="s">
        <v>27</v>
      </c>
      <c r="D934" s="373" t="s">
        <v>13</v>
      </c>
      <c r="F934" s="373">
        <v>6</v>
      </c>
      <c r="G934" s="73">
        <f t="shared" si="2"/>
        <v>1.2079226507921703E-13</v>
      </c>
      <c r="I934" s="421" t="s">
        <v>11</v>
      </c>
      <c r="J934" t="s">
        <v>14</v>
      </c>
      <c r="K934" s="207">
        <v>60</v>
      </c>
    </row>
    <row r="935" spans="1:12">
      <c r="A935" s="81">
        <v>46053</v>
      </c>
      <c r="B935" s="421" t="s">
        <v>10</v>
      </c>
      <c r="C935" s="421" t="s">
        <v>11</v>
      </c>
      <c r="D935" t="s">
        <v>12</v>
      </c>
      <c r="E935" s="20">
        <v>38.299999999999997</v>
      </c>
      <c r="G935" s="73">
        <f t="shared" si="2"/>
        <v>38.300000000000118</v>
      </c>
      <c r="I935" s="421"/>
      <c r="J935" t="s">
        <v>15</v>
      </c>
      <c r="K935" s="207">
        <v>5</v>
      </c>
    </row>
    <row r="936" spans="1:12">
      <c r="A936" s="70"/>
      <c r="B936" s="422"/>
      <c r="C936" s="422"/>
      <c r="D936" t="s">
        <v>13</v>
      </c>
      <c r="E936" s="20">
        <v>5</v>
      </c>
      <c r="G936" s="73">
        <f t="shared" si="2"/>
        <v>43.300000000000118</v>
      </c>
      <c r="I936" s="422"/>
      <c r="J936" t="s">
        <v>104</v>
      </c>
      <c r="K936" s="207">
        <v>10</v>
      </c>
    </row>
    <row r="937" spans="1:12">
      <c r="A937" s="70"/>
      <c r="B937" s="422"/>
      <c r="C937" s="422"/>
      <c r="D937" t="s">
        <v>14</v>
      </c>
      <c r="E937" s="207">
        <v>60</v>
      </c>
      <c r="G937" s="73">
        <f t="shared" si="2"/>
        <v>103.30000000000013</v>
      </c>
      <c r="I937" s="421" t="s">
        <v>17</v>
      </c>
      <c r="J937" t="s">
        <v>14</v>
      </c>
      <c r="K937" s="207">
        <v>56</v>
      </c>
      <c r="L937" s="20"/>
    </row>
    <row r="938" spans="1:12">
      <c r="A938" s="70"/>
      <c r="B938" s="422"/>
      <c r="C938" s="422"/>
      <c r="D938" t="s">
        <v>15</v>
      </c>
      <c r="E938" s="207">
        <v>5</v>
      </c>
      <c r="G938" s="73">
        <f t="shared" si="2"/>
        <v>108.30000000000013</v>
      </c>
      <c r="I938" s="422"/>
      <c r="J938" t="s">
        <v>15</v>
      </c>
      <c r="K938" s="207">
        <v>5</v>
      </c>
    </row>
    <row r="939" spans="1:12">
      <c r="B939" s="422"/>
      <c r="C939" s="422"/>
      <c r="D939" t="s">
        <v>104</v>
      </c>
      <c r="E939" s="207">
        <v>10</v>
      </c>
      <c r="G939" s="73">
        <f t="shared" si="2"/>
        <v>118.30000000000013</v>
      </c>
      <c r="I939" s="422"/>
      <c r="K939" s="141">
        <f>SUM(K933:K938)</f>
        <v>151</v>
      </c>
    </row>
    <row r="940" spans="1:12">
      <c r="A940" s="3">
        <v>46076</v>
      </c>
      <c r="B940" s="422">
        <v>32560</v>
      </c>
      <c r="C940" s="422" t="s">
        <v>11</v>
      </c>
      <c r="D940" t="s">
        <v>12</v>
      </c>
      <c r="F940" s="2">
        <v>38.299999999999997</v>
      </c>
      <c r="G940" s="73">
        <f t="shared" si="2"/>
        <v>80.000000000000128</v>
      </c>
      <c r="I940" s="422"/>
    </row>
    <row r="941" spans="1:12">
      <c r="A941" s="3">
        <v>46076</v>
      </c>
      <c r="B941" s="422">
        <v>32560</v>
      </c>
      <c r="C941" s="422" t="s">
        <v>11</v>
      </c>
      <c r="D941" t="s">
        <v>13</v>
      </c>
      <c r="F941" s="2">
        <v>5</v>
      </c>
      <c r="G941" s="73">
        <f t="shared" si="2"/>
        <v>75.000000000000128</v>
      </c>
    </row>
    <row r="942" spans="1:12">
      <c r="A942" s="3">
        <v>46106</v>
      </c>
      <c r="B942" s="422">
        <v>32917</v>
      </c>
      <c r="C942" s="422" t="s">
        <v>11</v>
      </c>
      <c r="D942" t="s">
        <v>14</v>
      </c>
      <c r="F942" s="2">
        <v>60</v>
      </c>
      <c r="G942" s="73">
        <f>+G941+E942-F942</f>
        <v>15.000000000000128</v>
      </c>
    </row>
    <row r="943" spans="1:12">
      <c r="A943" s="3">
        <v>46106</v>
      </c>
      <c r="B943" s="422">
        <v>32917</v>
      </c>
      <c r="C943" s="422" t="s">
        <v>11</v>
      </c>
      <c r="D943" t="s">
        <v>15</v>
      </c>
      <c r="F943" s="2">
        <v>5</v>
      </c>
      <c r="G943" s="73">
        <f>+G942+E943-F943</f>
        <v>10.000000000000128</v>
      </c>
    </row>
    <row r="944" spans="1:12">
      <c r="A944" s="3">
        <v>46106</v>
      </c>
      <c r="B944" s="422">
        <v>32917</v>
      </c>
      <c r="C944" s="422" t="s">
        <v>11</v>
      </c>
      <c r="D944" t="s">
        <v>104</v>
      </c>
      <c r="F944" s="2">
        <v>10</v>
      </c>
      <c r="G944" s="73">
        <f>+G943+E944-F944</f>
        <v>1.2789769243681803E-13</v>
      </c>
    </row>
    <row r="945" spans="1:12">
      <c r="A945" s="31">
        <v>46081</v>
      </c>
      <c r="B945" s="421" t="s">
        <v>10</v>
      </c>
      <c r="C945" s="421" t="s">
        <v>17</v>
      </c>
      <c r="D945" t="s">
        <v>12</v>
      </c>
      <c r="E945" s="20">
        <v>37.700000000000003</v>
      </c>
      <c r="G945" s="73">
        <f>+G944+E945-F945</f>
        <v>37.700000000000131</v>
      </c>
    </row>
    <row r="946" spans="1:12">
      <c r="B946" s="422"/>
      <c r="C946" s="422"/>
      <c r="D946" t="s">
        <v>13</v>
      </c>
      <c r="E946" s="20">
        <v>10</v>
      </c>
      <c r="G946" s="2">
        <f>+G945+E946-F946</f>
        <v>47.700000000000131</v>
      </c>
    </row>
    <row r="947" spans="1:12">
      <c r="B947" s="422"/>
      <c r="C947" s="422"/>
      <c r="D947" t="s">
        <v>14</v>
      </c>
      <c r="E947" s="207">
        <v>56</v>
      </c>
      <c r="G947" s="2">
        <f>+G946+E947-F947</f>
        <v>103.70000000000013</v>
      </c>
    </row>
    <row r="948" spans="1:12">
      <c r="B948" s="422"/>
      <c r="C948" s="422"/>
      <c r="D948" t="s">
        <v>15</v>
      </c>
      <c r="E948" s="207">
        <v>5</v>
      </c>
      <c r="G948" s="2">
        <f>+G947+E948-F948</f>
        <v>108.70000000000013</v>
      </c>
    </row>
    <row r="949" spans="1:12">
      <c r="A949" s="3">
        <v>46102</v>
      </c>
      <c r="B949" s="422">
        <v>32733</v>
      </c>
      <c r="C949" s="422" t="s">
        <v>17</v>
      </c>
      <c r="D949" t="s">
        <v>12</v>
      </c>
      <c r="F949" s="2">
        <v>37.700000000000003</v>
      </c>
      <c r="G949" s="2">
        <f>+G948+E949-F949</f>
        <v>71.000000000000128</v>
      </c>
      <c r="I949" s="421"/>
      <c r="K949" s="20"/>
    </row>
    <row r="950" spans="1:12">
      <c r="A950" s="3">
        <v>46102</v>
      </c>
      <c r="B950" s="422">
        <v>32733</v>
      </c>
      <c r="C950" s="422" t="s">
        <v>17</v>
      </c>
      <c r="D950" t="s">
        <v>13</v>
      </c>
      <c r="F950" s="2">
        <v>10</v>
      </c>
      <c r="G950" s="2">
        <f>+G949+E950-F950</f>
        <v>61.000000000000128</v>
      </c>
      <c r="I950" s="422"/>
      <c r="K950" s="20"/>
    </row>
    <row r="951" spans="1:12">
      <c r="A951" s="3">
        <v>46106</v>
      </c>
      <c r="B951" s="422">
        <v>32917</v>
      </c>
      <c r="C951" s="422" t="s">
        <v>17</v>
      </c>
      <c r="D951" t="s">
        <v>14</v>
      </c>
      <c r="F951" s="2">
        <v>56</v>
      </c>
      <c r="G951" s="2">
        <f>+G950+E951-F951</f>
        <v>5.0000000000001279</v>
      </c>
      <c r="K951" s="20"/>
      <c r="L951" s="20"/>
    </row>
    <row r="952" spans="1:12">
      <c r="A952" s="3">
        <v>46106</v>
      </c>
      <c r="B952" s="422">
        <v>32917</v>
      </c>
      <c r="C952" s="422" t="s">
        <v>17</v>
      </c>
      <c r="D952" t="s">
        <v>15</v>
      </c>
      <c r="F952" s="2">
        <v>5</v>
      </c>
      <c r="G952" s="2">
        <f>+G951+E952-F952</f>
        <v>1.2789769243681803E-13</v>
      </c>
    </row>
    <row r="953" spans="1:12">
      <c r="A953" s="31">
        <v>46112</v>
      </c>
      <c r="B953" s="421" t="s">
        <v>10</v>
      </c>
      <c r="C953" s="421" t="s">
        <v>18</v>
      </c>
      <c r="D953" t="s">
        <v>12</v>
      </c>
      <c r="E953" s="207">
        <v>39.5</v>
      </c>
      <c r="G953" s="2">
        <f>+G952+E953-F953</f>
        <v>39.500000000000128</v>
      </c>
      <c r="I953" s="441" t="s">
        <v>463</v>
      </c>
      <c r="J953" s="441"/>
      <c r="K953" s="441"/>
    </row>
    <row r="954" spans="1:12">
      <c r="A954" s="31"/>
      <c r="B954" s="422"/>
      <c r="C954" s="422"/>
      <c r="D954" t="s">
        <v>13</v>
      </c>
      <c r="E954" s="207">
        <v>6</v>
      </c>
      <c r="G954" s="2">
        <f>+G953+E954-F954</f>
        <v>45.500000000000128</v>
      </c>
      <c r="H954" s="421">
        <v>2026</v>
      </c>
      <c r="I954" s="421" t="s">
        <v>18</v>
      </c>
      <c r="J954" t="s">
        <v>12</v>
      </c>
      <c r="K954" s="207">
        <v>39.5</v>
      </c>
    </row>
    <row r="955" spans="1:12">
      <c r="B955" s="422"/>
      <c r="C955" s="422"/>
      <c r="D955" t="s">
        <v>14</v>
      </c>
      <c r="E955" s="207">
        <v>60</v>
      </c>
      <c r="G955" s="2">
        <f>+G954+E955-F955</f>
        <v>105.50000000000013</v>
      </c>
      <c r="I955" s="422"/>
      <c r="J955" t="s">
        <v>13</v>
      </c>
      <c r="K955" s="207">
        <v>6</v>
      </c>
    </row>
    <row r="956" spans="1:12">
      <c r="B956" s="422"/>
      <c r="C956" s="422"/>
      <c r="D956" t="s">
        <v>15</v>
      </c>
      <c r="E956" s="207">
        <v>5</v>
      </c>
      <c r="G956" s="2">
        <f>+G955+E956-F956</f>
        <v>110.50000000000013</v>
      </c>
      <c r="K956" s="93">
        <f>SUM(K954:K955)</f>
        <v>45.5</v>
      </c>
    </row>
    <row r="957" spans="1:12">
      <c r="A957" s="3">
        <v>46140</v>
      </c>
      <c r="B957" s="422">
        <v>32976</v>
      </c>
      <c r="C957" s="422" t="s">
        <v>18</v>
      </c>
      <c r="D957" t="s">
        <v>12</v>
      </c>
      <c r="F957" s="2">
        <v>39.5</v>
      </c>
      <c r="G957" s="2">
        <f>+G956+E957-F957</f>
        <v>71.000000000000128</v>
      </c>
    </row>
    <row r="958" spans="1:12">
      <c r="A958" s="3">
        <v>46140</v>
      </c>
      <c r="B958" s="422">
        <v>32976</v>
      </c>
      <c r="C958" s="422" t="s">
        <v>18</v>
      </c>
      <c r="D958" t="s">
        <v>13</v>
      </c>
      <c r="F958" s="2">
        <v>6</v>
      </c>
      <c r="G958" s="2">
        <f>+G957+E958-F958</f>
        <v>65.000000000000128</v>
      </c>
    </row>
    <row r="959" spans="1:12">
      <c r="B959" s="422"/>
      <c r="C959" s="422"/>
      <c r="G959" s="2">
        <f>+G958+E959-F959</f>
        <v>65.000000000000128</v>
      </c>
    </row>
    <row r="960" spans="1:12">
      <c r="B960" s="422"/>
      <c r="C960" s="422"/>
      <c r="G960" s="2">
        <f>+G959+E960-F960</f>
        <v>65.000000000000128</v>
      </c>
    </row>
    <row r="961" spans="2:7">
      <c r="B961" s="422"/>
      <c r="C961" s="422"/>
      <c r="G961" s="2">
        <f>+G960+E961-F961</f>
        <v>65.000000000000128</v>
      </c>
    </row>
    <row r="962" spans="2:7">
      <c r="B962" s="422"/>
      <c r="C962" s="422"/>
      <c r="G962" s="2">
        <f>+G961+E962-F962</f>
        <v>65.000000000000128</v>
      </c>
    </row>
    <row r="963" spans="2:7">
      <c r="B963" s="422"/>
      <c r="C963" s="422"/>
      <c r="G963" s="2">
        <f>+G962+E963-F963</f>
        <v>65.000000000000128</v>
      </c>
    </row>
    <row r="964" spans="2:7">
      <c r="B964" s="422"/>
      <c r="C964" s="422"/>
      <c r="G964" s="2">
        <f>+G963+E964-F964</f>
        <v>65.000000000000128</v>
      </c>
    </row>
    <row r="965" spans="2:7">
      <c r="B965" s="422"/>
      <c r="C965" s="422"/>
      <c r="G965" s="2">
        <f>+G964+E965-F965</f>
        <v>65.000000000000128</v>
      </c>
    </row>
    <row r="966" spans="2:7">
      <c r="B966" s="422"/>
      <c r="C966" s="422"/>
      <c r="G966" s="2">
        <f>+G965+E966-F966</f>
        <v>65.000000000000128</v>
      </c>
    </row>
    <row r="967" spans="2:7">
      <c r="B967" s="422"/>
      <c r="C967" s="422"/>
      <c r="G967" s="2">
        <f>+G966+E967-F967</f>
        <v>65.000000000000128</v>
      </c>
    </row>
    <row r="968" spans="2:7">
      <c r="B968" s="422"/>
      <c r="C968" s="422"/>
      <c r="G968" s="2">
        <f>+G967+E968-F968</f>
        <v>65.000000000000128</v>
      </c>
    </row>
    <row r="969" spans="2:7">
      <c r="B969" s="422"/>
      <c r="C969" s="422"/>
      <c r="G969" s="2">
        <f>+G968+E969-F969</f>
        <v>65.000000000000128</v>
      </c>
    </row>
    <row r="970" spans="2:7">
      <c r="B970" s="422"/>
      <c r="C970" s="422"/>
      <c r="G970" s="2">
        <f>+G969+E970-F970</f>
        <v>65.000000000000128</v>
      </c>
    </row>
    <row r="971" spans="2:7">
      <c r="B971" s="422"/>
      <c r="C971" s="422"/>
      <c r="G971" s="2">
        <f>+G970+E971-F971</f>
        <v>65.000000000000128</v>
      </c>
    </row>
    <row r="972" spans="2:7">
      <c r="B972" s="422"/>
      <c r="C972" s="422"/>
      <c r="G972" s="2">
        <f>+G971+E972-F972</f>
        <v>65.000000000000128</v>
      </c>
    </row>
    <row r="973" spans="2:7">
      <c r="B973" s="422"/>
      <c r="C973" s="422"/>
      <c r="G973" s="2">
        <f>+G972+E973-F973</f>
        <v>65.000000000000128</v>
      </c>
    </row>
    <row r="974" spans="2:7">
      <c r="B974" s="422"/>
      <c r="C974" s="422"/>
      <c r="G974" s="2">
        <f>+G973+E974-F974</f>
        <v>65.000000000000128</v>
      </c>
    </row>
    <row r="975" spans="2:7">
      <c r="B975" s="422"/>
      <c r="C975" s="422"/>
      <c r="G975" s="2">
        <f>+G974+E975-F975</f>
        <v>65.000000000000128</v>
      </c>
    </row>
    <row r="976" spans="2:7">
      <c r="B976" s="422"/>
      <c r="C976" s="422"/>
      <c r="G976" s="2">
        <f>+G975+E976-F976</f>
        <v>65.000000000000128</v>
      </c>
    </row>
    <row r="977" spans="2:7">
      <c r="B977" s="422"/>
      <c r="C977" s="422"/>
      <c r="G977" s="2">
        <f>+G976+E977-F977</f>
        <v>65.000000000000128</v>
      </c>
    </row>
    <row r="978" spans="2:7">
      <c r="B978" s="422"/>
      <c r="C978" s="422"/>
      <c r="G978" s="2">
        <f>+G977+E978-F978</f>
        <v>65.000000000000128</v>
      </c>
    </row>
    <row r="979" spans="2:7">
      <c r="B979" s="422"/>
      <c r="C979" s="422"/>
      <c r="G979" s="2">
        <f>+G978+E979-F979</f>
        <v>65.000000000000128</v>
      </c>
    </row>
    <row r="980" spans="2:7">
      <c r="B980" s="422"/>
      <c r="C980" s="422"/>
      <c r="G980" s="2">
        <f>+G979+E980-F980</f>
        <v>65.000000000000128</v>
      </c>
    </row>
    <row r="981" spans="2:7">
      <c r="B981" s="422"/>
      <c r="C981" s="422"/>
      <c r="G981" s="2">
        <f>+G980+E981-F981</f>
        <v>65.000000000000128</v>
      </c>
    </row>
    <row r="982" spans="2:7">
      <c r="B982" s="422"/>
      <c r="C982" s="422"/>
      <c r="G982" s="2">
        <f>+G981+E982-F982</f>
        <v>65.000000000000128</v>
      </c>
    </row>
    <row r="983" spans="2:7">
      <c r="B983" s="422"/>
      <c r="C983" s="422"/>
      <c r="G983" s="2">
        <f>+G982+E983-F983</f>
        <v>65.000000000000128</v>
      </c>
    </row>
    <row r="984" spans="2:7">
      <c r="B984" s="422"/>
      <c r="C984" s="422"/>
      <c r="G984" s="2">
        <f>+G983+E984-F984</f>
        <v>65.000000000000128</v>
      </c>
    </row>
    <row r="985" spans="2:7">
      <c r="B985" s="422"/>
      <c r="C985" s="422"/>
      <c r="G985" s="2">
        <f>+G984+E985-F985</f>
        <v>65.000000000000128</v>
      </c>
    </row>
    <row r="986" spans="2:7">
      <c r="B986" s="422"/>
      <c r="C986" s="422"/>
      <c r="G986" s="2">
        <f>+G985+E986-F986</f>
        <v>65.000000000000128</v>
      </c>
    </row>
    <row r="987" spans="2:7">
      <c r="B987" s="422"/>
      <c r="C987" s="422"/>
      <c r="G987" s="2">
        <f>+G986+E987-F987</f>
        <v>65.000000000000128</v>
      </c>
    </row>
    <row r="988" spans="2:7">
      <c r="B988" s="422"/>
      <c r="C988" s="422"/>
      <c r="G988" s="2">
        <f>+G987+E988-F988</f>
        <v>65.000000000000128</v>
      </c>
    </row>
    <row r="989" spans="2:7">
      <c r="B989" s="422"/>
      <c r="C989" s="422"/>
      <c r="G989" s="2">
        <f>+G988+E989-F989</f>
        <v>65.000000000000128</v>
      </c>
    </row>
    <row r="990" spans="2:7">
      <c r="B990" s="422"/>
      <c r="C990" s="422"/>
      <c r="G990" s="2">
        <f>+G989+E990-F990</f>
        <v>65.000000000000128</v>
      </c>
    </row>
    <row r="991" spans="2:7">
      <c r="B991" s="422"/>
      <c r="C991" s="422"/>
      <c r="G991" s="2">
        <f>+G990+E991-F991</f>
        <v>65.000000000000128</v>
      </c>
    </row>
    <row r="992" spans="2:7">
      <c r="B992" s="422"/>
      <c r="C992" s="422"/>
      <c r="G992" s="2">
        <f>+G991+E992-F992</f>
        <v>65.000000000000128</v>
      </c>
    </row>
    <row r="993" spans="2:7">
      <c r="B993" s="422"/>
      <c r="C993" s="422"/>
      <c r="G993" s="2">
        <f>+G992+E993-F993</f>
        <v>65.000000000000128</v>
      </c>
    </row>
    <row r="994" spans="2:7">
      <c r="B994" s="422"/>
      <c r="C994" s="422"/>
      <c r="G994" s="2">
        <f>+G993+E994-F994</f>
        <v>65.000000000000128</v>
      </c>
    </row>
    <row r="995" spans="2:7">
      <c r="B995" s="422"/>
      <c r="C995" s="422"/>
      <c r="G995" s="2">
        <f>+G994+E995-F995</f>
        <v>65.000000000000128</v>
      </c>
    </row>
    <row r="996" spans="2:7">
      <c r="B996" s="422"/>
      <c r="C996" s="422"/>
      <c r="G996" s="2">
        <f>+G995+E996-F996</f>
        <v>65.000000000000128</v>
      </c>
    </row>
    <row r="997" spans="2:7">
      <c r="B997" s="422"/>
      <c r="C997" s="422"/>
      <c r="G997" s="2">
        <f>+G996+E997-F997</f>
        <v>65.000000000000128</v>
      </c>
    </row>
    <row r="998" spans="2:7">
      <c r="B998" s="422"/>
      <c r="C998" s="422"/>
      <c r="G998" s="2">
        <f>+G997+E998-F998</f>
        <v>65.000000000000128</v>
      </c>
    </row>
    <row r="999" spans="2:7">
      <c r="B999" s="422"/>
      <c r="C999" s="422"/>
      <c r="G999" s="2">
        <f>+G998+E999-F999</f>
        <v>65.000000000000128</v>
      </c>
    </row>
    <row r="1000" spans="2:7">
      <c r="B1000" s="422"/>
      <c r="C1000" s="422"/>
      <c r="G1000" s="2">
        <f>+G999+E1000-F1000</f>
        <v>65.000000000000128</v>
      </c>
    </row>
    <row r="1001" spans="2:7">
      <c r="B1001" s="422"/>
      <c r="C1001" s="422"/>
      <c r="G1001" s="2">
        <f>+G1000+E1001-F1001</f>
        <v>65.000000000000128</v>
      </c>
    </row>
    <row r="1002" spans="2:7">
      <c r="B1002" s="422"/>
      <c r="C1002" s="422"/>
      <c r="G1002" s="2">
        <f>+G1001+E1002-F1002</f>
        <v>65.000000000000128</v>
      </c>
    </row>
    <row r="1003" spans="2:7">
      <c r="B1003" s="422"/>
      <c r="C1003" s="422"/>
      <c r="G1003" s="2">
        <f>+G1002+E1003-F1003</f>
        <v>65.000000000000128</v>
      </c>
    </row>
    <row r="1004" spans="2:7">
      <c r="B1004" s="422"/>
      <c r="C1004" s="422"/>
      <c r="G1004" s="2">
        <f>+G1003+E1004-F1004</f>
        <v>65.000000000000128</v>
      </c>
    </row>
    <row r="1005" spans="2:7">
      <c r="B1005" s="422"/>
      <c r="C1005" s="422"/>
      <c r="G1005" s="2">
        <f>+G1004+E1005-F1005</f>
        <v>65.000000000000128</v>
      </c>
    </row>
    <row r="1006" spans="2:7">
      <c r="B1006" s="422"/>
      <c r="C1006" s="422"/>
      <c r="G1006" s="2">
        <f>+G1005+E1006-F1006</f>
        <v>65.000000000000128</v>
      </c>
    </row>
    <row r="1007" spans="2:7">
      <c r="B1007" s="422"/>
      <c r="C1007" s="422"/>
      <c r="G1007" s="2">
        <f>+G1006+E1007-F1007</f>
        <v>65.000000000000128</v>
      </c>
    </row>
    <row r="1008" spans="2:7">
      <c r="B1008" s="422"/>
      <c r="C1008" s="422"/>
      <c r="G1008" s="2">
        <f>+G1007+E1008-F1008</f>
        <v>65.000000000000128</v>
      </c>
    </row>
    <row r="1009" spans="2:7">
      <c r="B1009" s="422"/>
      <c r="C1009" s="422"/>
      <c r="G1009" s="2">
        <f>+G1008+E1009-F1009</f>
        <v>65.000000000000128</v>
      </c>
    </row>
    <row r="1010" spans="2:7">
      <c r="B1010" s="422"/>
      <c r="C1010" s="422"/>
      <c r="G1010" s="2">
        <f>+G1009+E1010-F1010</f>
        <v>65.000000000000128</v>
      </c>
    </row>
    <row r="1011" spans="2:7">
      <c r="B1011" s="422"/>
      <c r="C1011" s="422"/>
      <c r="G1011" s="2">
        <f>+G1010+E1011-F1011</f>
        <v>65.000000000000128</v>
      </c>
    </row>
    <row r="1012" spans="2:7">
      <c r="B1012" s="422"/>
      <c r="C1012" s="422"/>
      <c r="G1012" s="2">
        <f>+G1011+E1012-F1012</f>
        <v>65.000000000000128</v>
      </c>
    </row>
    <row r="1013" spans="2:7">
      <c r="B1013" s="422"/>
      <c r="C1013" s="422"/>
      <c r="G1013" s="2">
        <f>+G1012+E1013-F1013</f>
        <v>65.000000000000128</v>
      </c>
    </row>
    <row r="1014" spans="2:7">
      <c r="B1014" s="422"/>
      <c r="C1014" s="422"/>
      <c r="G1014" s="2">
        <f>+G1013+E1014-F1014</f>
        <v>65.000000000000128</v>
      </c>
    </row>
    <row r="1015" spans="2:7">
      <c r="B1015" s="422"/>
      <c r="C1015" s="422"/>
      <c r="G1015" s="2">
        <f>+G1014+E1015-F1015</f>
        <v>65.000000000000128</v>
      </c>
    </row>
    <row r="1016" spans="2:7">
      <c r="B1016" s="422"/>
      <c r="C1016" s="422"/>
      <c r="G1016" s="2">
        <f>+G1015+E1016-F1016</f>
        <v>65.000000000000128</v>
      </c>
    </row>
    <row r="1017" spans="2:7">
      <c r="B1017" s="422"/>
      <c r="C1017" s="422"/>
      <c r="G1017" s="2">
        <f>+G1016+E1017-F1017</f>
        <v>65.000000000000128</v>
      </c>
    </row>
    <row r="1018" spans="2:7">
      <c r="B1018" s="422"/>
      <c r="C1018" s="422"/>
      <c r="G1018" s="2">
        <f>+G1017+E1018-F1018</f>
        <v>65.000000000000128</v>
      </c>
    </row>
    <row r="1019" spans="2:7">
      <c r="B1019" s="422"/>
      <c r="C1019" s="422"/>
      <c r="G1019" s="2">
        <f>+G1018+E1019-F1019</f>
        <v>65.000000000000128</v>
      </c>
    </row>
    <row r="1020" spans="2:7">
      <c r="B1020" s="422"/>
      <c r="C1020" s="422"/>
      <c r="G1020" s="2">
        <f>+G1019+E1020-F1020</f>
        <v>65.000000000000128</v>
      </c>
    </row>
    <row r="1021" spans="2:7">
      <c r="B1021" s="422"/>
      <c r="C1021" s="422"/>
      <c r="G1021" s="2">
        <f>+G1020+E1021-F1021</f>
        <v>65.000000000000128</v>
      </c>
    </row>
    <row r="1022" spans="2:7">
      <c r="B1022" s="422"/>
      <c r="C1022" s="422"/>
      <c r="G1022" s="2">
        <f>+G1021+E1022-F1022</f>
        <v>65.000000000000128</v>
      </c>
    </row>
    <row r="1023" spans="2:7">
      <c r="B1023" s="422"/>
      <c r="C1023" s="422"/>
      <c r="G1023" s="2">
        <f>+G1022+E1023-F1023</f>
        <v>65.000000000000128</v>
      </c>
    </row>
    <row r="1024" spans="2:7">
      <c r="B1024" s="422"/>
      <c r="C1024" s="422"/>
      <c r="G1024" s="2">
        <f>+G1023+E1024-F1024</f>
        <v>65.000000000000128</v>
      </c>
    </row>
    <row r="1025" spans="2:7">
      <c r="B1025" s="422"/>
      <c r="C1025" s="422"/>
      <c r="G1025" s="2">
        <f>+G1024+E1025-F1025</f>
        <v>65.000000000000128</v>
      </c>
    </row>
    <row r="1026" spans="2:7">
      <c r="B1026" s="422"/>
      <c r="C1026" s="422"/>
      <c r="G1026" s="2">
        <f>+G1025+E1026-F1026</f>
        <v>65.000000000000128</v>
      </c>
    </row>
    <row r="1027" spans="2:7">
      <c r="B1027" s="422"/>
      <c r="C1027" s="422"/>
      <c r="G1027" s="2">
        <f>+G1026+E1027-F1027</f>
        <v>65.000000000000128</v>
      </c>
    </row>
    <row r="1028" spans="2:7">
      <c r="B1028" s="422"/>
      <c r="C1028" s="422"/>
      <c r="G1028" s="2">
        <f>+G1027+E1028-F1028</f>
        <v>65.000000000000128</v>
      </c>
    </row>
    <row r="1029" spans="2:7">
      <c r="B1029" s="422"/>
      <c r="C1029" s="422"/>
      <c r="G1029" s="2">
        <f>+G1028+E1029-F1029</f>
        <v>65.000000000000128</v>
      </c>
    </row>
    <row r="1030" spans="2:7">
      <c r="B1030" s="422"/>
      <c r="C1030" s="422"/>
      <c r="G1030" s="2">
        <f>+G1029+E1030-F1030</f>
        <v>65.000000000000128</v>
      </c>
    </row>
    <row r="1031" spans="2:7">
      <c r="B1031" s="422"/>
      <c r="C1031" s="422"/>
      <c r="G1031" s="2">
        <f>+G1030+E1031-F1031</f>
        <v>65.000000000000128</v>
      </c>
    </row>
    <row r="1032" spans="2:7">
      <c r="B1032" s="422"/>
      <c r="C1032" s="422"/>
      <c r="G1032" s="2">
        <f>+G1031+E1032-F1032</f>
        <v>65.000000000000128</v>
      </c>
    </row>
    <row r="1033" spans="2:7">
      <c r="B1033" s="422"/>
      <c r="C1033" s="422"/>
      <c r="G1033" s="2">
        <f>+G1032+E1033-F1033</f>
        <v>65.000000000000128</v>
      </c>
    </row>
    <row r="1034" spans="2:7">
      <c r="B1034" s="422"/>
      <c r="C1034" s="422"/>
      <c r="G1034" s="2">
        <f>+G1033+E1034-F1034</f>
        <v>65.000000000000128</v>
      </c>
    </row>
    <row r="1035" spans="2:7">
      <c r="B1035" s="422"/>
      <c r="C1035" s="422"/>
      <c r="G1035" s="2">
        <f>+G1034+E1035-F1035</f>
        <v>65.000000000000128</v>
      </c>
    </row>
    <row r="1036" spans="2:7">
      <c r="B1036" s="422"/>
      <c r="C1036" s="422"/>
      <c r="G1036" s="2">
        <f>+G1035+E1036-F1036</f>
        <v>65.000000000000128</v>
      </c>
    </row>
    <row r="1037" spans="2:7">
      <c r="B1037" s="422"/>
      <c r="C1037" s="422"/>
      <c r="G1037" s="2">
        <f>+G1036+E1037-F1037</f>
        <v>65.000000000000128</v>
      </c>
    </row>
    <row r="1038" spans="2:7">
      <c r="B1038" s="422"/>
      <c r="C1038" s="422"/>
      <c r="G1038" s="2">
        <f>+G1037+E1038-F1038</f>
        <v>65.000000000000128</v>
      </c>
    </row>
    <row r="1039" spans="2:7">
      <c r="B1039" s="422"/>
      <c r="C1039" s="422"/>
      <c r="G1039" s="2">
        <f>+G1038+E1039-F1039</f>
        <v>65.000000000000128</v>
      </c>
    </row>
    <row r="1040" spans="2:7">
      <c r="B1040" s="422"/>
      <c r="C1040" s="422"/>
      <c r="G1040" s="2">
        <f>+G1039+E1040-F1040</f>
        <v>65.000000000000128</v>
      </c>
    </row>
    <row r="1041" spans="2:7">
      <c r="B1041" s="422"/>
      <c r="C1041" s="422"/>
      <c r="G1041" s="2">
        <f>+G1040+E1041-F1041</f>
        <v>65.000000000000128</v>
      </c>
    </row>
    <row r="1042" spans="2:7">
      <c r="B1042" s="422"/>
      <c r="C1042" s="422"/>
      <c r="G1042" s="2">
        <f>+G1041+E1042-F1042</f>
        <v>65.000000000000128</v>
      </c>
    </row>
    <row r="1043" spans="2:7">
      <c r="B1043" s="422"/>
      <c r="C1043" s="422"/>
      <c r="G1043" s="2">
        <f>+G1042+E1043-F1043</f>
        <v>65.000000000000128</v>
      </c>
    </row>
    <row r="1044" spans="2:7">
      <c r="B1044" s="422"/>
      <c r="C1044" s="422"/>
      <c r="G1044" s="2">
        <f>+G1043+E1044-F1044</f>
        <v>65.000000000000128</v>
      </c>
    </row>
    <row r="1045" spans="2:7">
      <c r="B1045" s="422"/>
      <c r="C1045" s="422"/>
      <c r="G1045" s="2">
        <f>+G1044+E1045-F1045</f>
        <v>65.000000000000128</v>
      </c>
    </row>
    <row r="1046" spans="2:7">
      <c r="B1046" s="422"/>
      <c r="C1046" s="422"/>
      <c r="G1046" s="2">
        <f>+G1045+E1046-F1046</f>
        <v>65.000000000000128</v>
      </c>
    </row>
    <row r="1047" spans="2:7">
      <c r="B1047" s="422"/>
      <c r="C1047" s="422"/>
      <c r="G1047" s="2">
        <f>+G1046+E1047-F1047</f>
        <v>65.000000000000128</v>
      </c>
    </row>
    <row r="1048" spans="2:7">
      <c r="B1048" s="422"/>
      <c r="C1048" s="422"/>
      <c r="G1048" s="2">
        <f>+G1047+E1048-F1048</f>
        <v>65.000000000000128</v>
      </c>
    </row>
    <row r="1049" spans="2:7">
      <c r="B1049" s="422"/>
      <c r="C1049" s="422"/>
      <c r="G1049" s="2">
        <f>+G1048+E1049-F1049</f>
        <v>65.000000000000128</v>
      </c>
    </row>
    <row r="1050" spans="2:7">
      <c r="B1050" s="422"/>
      <c r="C1050" s="422"/>
      <c r="G1050" s="2">
        <f>+G1049+E1050-F1050</f>
        <v>65.000000000000128</v>
      </c>
    </row>
    <row r="1051" spans="2:7">
      <c r="B1051" s="422"/>
      <c r="C1051" s="422"/>
      <c r="G1051" s="2">
        <f>+G1050+E1051-F1051</f>
        <v>65.000000000000128</v>
      </c>
    </row>
    <row r="1052" spans="2:7">
      <c r="B1052" s="422"/>
      <c r="C1052" s="422"/>
      <c r="G1052" s="2">
        <f>+G1051+E1052-F1052</f>
        <v>65.000000000000128</v>
      </c>
    </row>
    <row r="1053" spans="2:7">
      <c r="B1053" s="422"/>
      <c r="C1053" s="422"/>
      <c r="G1053" s="2">
        <f>+G1052+E1053-F1053</f>
        <v>65.000000000000128</v>
      </c>
    </row>
    <row r="1054" spans="2:7">
      <c r="B1054" s="422"/>
      <c r="C1054" s="422"/>
      <c r="G1054" s="2">
        <f>+G1053+E1054-F1054</f>
        <v>65.000000000000128</v>
      </c>
    </row>
    <row r="1055" spans="2:7">
      <c r="B1055" s="422"/>
      <c r="C1055" s="422"/>
      <c r="G1055" s="2">
        <f>+G1054+E1055-F1055</f>
        <v>65.000000000000128</v>
      </c>
    </row>
    <row r="1056" spans="2:7">
      <c r="B1056" s="422"/>
      <c r="C1056" s="422"/>
      <c r="G1056" s="2">
        <f>+G1055+E1056-F1056</f>
        <v>65.000000000000128</v>
      </c>
    </row>
    <row r="1057" spans="2:7">
      <c r="B1057" s="422"/>
      <c r="C1057" s="422"/>
      <c r="G1057" s="2">
        <f>+G1056+E1057-F1057</f>
        <v>65.000000000000128</v>
      </c>
    </row>
    <row r="1058" spans="2:7">
      <c r="B1058" s="422"/>
      <c r="C1058" s="422"/>
      <c r="G1058" s="2">
        <f>+G1057+E1058-F1058</f>
        <v>65.000000000000128</v>
      </c>
    </row>
    <row r="1059" spans="2:7">
      <c r="B1059" s="422"/>
      <c r="C1059" s="422"/>
      <c r="G1059" s="2">
        <f>+G1058+E1059-F1059</f>
        <v>65.000000000000128</v>
      </c>
    </row>
    <row r="1060" spans="2:7">
      <c r="B1060" s="422"/>
      <c r="C1060" s="422"/>
      <c r="G1060" s="2">
        <f>+G1059+E1060-F1060</f>
        <v>65.000000000000128</v>
      </c>
    </row>
    <row r="1061" spans="2:7">
      <c r="B1061" s="422"/>
      <c r="C1061" s="422"/>
      <c r="G1061" s="2">
        <f>+G1060+E1061-F1061</f>
        <v>65.000000000000128</v>
      </c>
    </row>
    <row r="1062" spans="2:7">
      <c r="B1062" s="422"/>
      <c r="C1062" s="422"/>
      <c r="G1062" s="2">
        <f>+G1061+E1062-F1062</f>
        <v>65.000000000000128</v>
      </c>
    </row>
    <row r="1063" spans="2:7">
      <c r="B1063" s="422"/>
      <c r="C1063" s="422"/>
      <c r="G1063" s="2">
        <f>+G1062+E1063-F1063</f>
        <v>65.000000000000128</v>
      </c>
    </row>
    <row r="1064" spans="2:7">
      <c r="B1064" s="422"/>
      <c r="C1064" s="422"/>
      <c r="G1064" s="2">
        <f>+G1063+E1064-F1064</f>
        <v>65.000000000000128</v>
      </c>
    </row>
    <row r="1065" spans="2:7">
      <c r="B1065" s="422"/>
      <c r="C1065" s="422"/>
      <c r="G1065" s="2">
        <f>+G1064+E1065-F1065</f>
        <v>65.000000000000128</v>
      </c>
    </row>
    <row r="1066" spans="2:7">
      <c r="B1066" s="422"/>
      <c r="C1066" s="422"/>
      <c r="G1066" s="2">
        <f>+G1065+E1066-F1066</f>
        <v>65.000000000000128</v>
      </c>
    </row>
    <row r="1067" spans="2:7">
      <c r="B1067" s="422"/>
      <c r="C1067" s="422"/>
      <c r="G1067" s="2">
        <f>+G1066+E1067-F1067</f>
        <v>65.000000000000128</v>
      </c>
    </row>
    <row r="1068" spans="2:7">
      <c r="B1068" s="422"/>
      <c r="C1068" s="422"/>
      <c r="G1068" s="2">
        <f>+G1067+E1068-F1068</f>
        <v>65.000000000000128</v>
      </c>
    </row>
    <row r="1069" spans="2:7">
      <c r="B1069" s="422"/>
      <c r="C1069" s="422"/>
      <c r="G1069" s="2">
        <f>+G1068+E1069-F1069</f>
        <v>65.000000000000128</v>
      </c>
    </row>
    <row r="1070" spans="2:7">
      <c r="B1070" s="422"/>
      <c r="C1070" s="422"/>
      <c r="G1070" s="2">
        <f>+G1069+E1070-F1070</f>
        <v>65.000000000000128</v>
      </c>
    </row>
    <row r="1071" spans="2:7">
      <c r="B1071" s="422"/>
      <c r="C1071" s="422"/>
      <c r="G1071" s="2">
        <f>+G1070+E1071-F1071</f>
        <v>65.000000000000128</v>
      </c>
    </row>
    <row r="1072" spans="2:7">
      <c r="B1072" s="422"/>
      <c r="C1072" s="422"/>
      <c r="G1072" s="2">
        <f>+G1071+E1072-F1072</f>
        <v>65.000000000000128</v>
      </c>
    </row>
    <row r="1073" spans="2:7">
      <c r="B1073" s="422"/>
      <c r="C1073" s="422"/>
      <c r="G1073" s="2">
        <f>+G1072+E1073-F1073</f>
        <v>65.000000000000128</v>
      </c>
    </row>
    <row r="1074" spans="2:7">
      <c r="B1074" s="422"/>
      <c r="C1074" s="422"/>
      <c r="G1074" s="2">
        <f>+G1073+E1074-F1074</f>
        <v>65.000000000000128</v>
      </c>
    </row>
    <row r="1075" spans="2:7">
      <c r="B1075" s="422"/>
      <c r="C1075" s="422"/>
      <c r="G1075" s="2">
        <f>+G1074+E1075-F1075</f>
        <v>65.000000000000128</v>
      </c>
    </row>
    <row r="1076" spans="2:7">
      <c r="B1076" s="422"/>
      <c r="C1076" s="422"/>
      <c r="G1076" s="2">
        <f>+G1075+E1076-F1076</f>
        <v>65.000000000000128</v>
      </c>
    </row>
    <row r="1077" spans="2:7">
      <c r="B1077" s="422"/>
      <c r="C1077" s="422"/>
      <c r="G1077" s="2">
        <f>+G1076+E1077-F1077</f>
        <v>65.000000000000128</v>
      </c>
    </row>
    <row r="1078" spans="2:7">
      <c r="B1078" s="422"/>
      <c r="C1078" s="422"/>
      <c r="G1078" s="2">
        <f>+G1077+E1078-F1078</f>
        <v>65.000000000000128</v>
      </c>
    </row>
    <row r="1079" spans="2:7">
      <c r="B1079" s="422"/>
      <c r="C1079" s="422"/>
      <c r="G1079" s="2">
        <f>+G1078+E1079-F1079</f>
        <v>65.000000000000128</v>
      </c>
    </row>
    <row r="1080" spans="2:7">
      <c r="B1080" s="422"/>
      <c r="C1080" s="422"/>
      <c r="G1080" s="2">
        <f>+G1079+E1080-F1080</f>
        <v>65.000000000000128</v>
      </c>
    </row>
    <row r="1081" spans="2:7">
      <c r="B1081" s="422"/>
      <c r="C1081" s="422"/>
      <c r="G1081" s="2">
        <f>+G1080+E1081-F1081</f>
        <v>65.000000000000128</v>
      </c>
    </row>
    <row r="1082" spans="2:7">
      <c r="B1082" s="422"/>
      <c r="C1082" s="422"/>
      <c r="G1082" s="2">
        <f>+G1081+E1082-F1082</f>
        <v>65.000000000000128</v>
      </c>
    </row>
    <row r="1083" spans="2:7">
      <c r="B1083" s="422"/>
      <c r="C1083" s="422"/>
      <c r="G1083" s="2">
        <f>+G1082+E1083-F1083</f>
        <v>65.000000000000128</v>
      </c>
    </row>
    <row r="1084" spans="2:7">
      <c r="B1084" s="422"/>
      <c r="C1084" s="422"/>
      <c r="G1084" s="2">
        <f>+G1083+E1084-F1084</f>
        <v>65.000000000000128</v>
      </c>
    </row>
    <row r="1085" spans="2:7">
      <c r="B1085" s="422"/>
      <c r="C1085" s="422"/>
      <c r="G1085" s="2">
        <f>+G1084+E1085-F1085</f>
        <v>65.000000000000128</v>
      </c>
    </row>
    <row r="1086" spans="2:7">
      <c r="B1086" s="422"/>
      <c r="C1086" s="422"/>
      <c r="G1086" s="2">
        <f>+G1085+E1086-F1086</f>
        <v>65.000000000000128</v>
      </c>
    </row>
    <row r="1087" spans="2:7">
      <c r="B1087" s="422"/>
      <c r="C1087" s="422"/>
      <c r="G1087" s="2">
        <f>+G1086+E1087-F1087</f>
        <v>65.000000000000128</v>
      </c>
    </row>
    <row r="1088" spans="2:7">
      <c r="B1088" s="422"/>
      <c r="C1088" s="422"/>
      <c r="G1088" s="2">
        <f>+G1087+E1088-F1088</f>
        <v>65.000000000000128</v>
      </c>
    </row>
    <row r="1089" spans="2:7">
      <c r="B1089" s="422"/>
      <c r="C1089" s="422"/>
      <c r="G1089" s="2">
        <f>+G1088+E1089-F1089</f>
        <v>65.000000000000128</v>
      </c>
    </row>
    <row r="1090" spans="2:7">
      <c r="B1090" s="422"/>
      <c r="C1090" s="422"/>
      <c r="G1090" s="2">
        <f>+G1089+E1090-F1090</f>
        <v>65.000000000000128</v>
      </c>
    </row>
    <row r="1091" spans="2:7">
      <c r="B1091" s="422"/>
      <c r="C1091" s="422"/>
      <c r="G1091" s="2">
        <f>+G1090+E1091-F1091</f>
        <v>65.000000000000128</v>
      </c>
    </row>
    <row r="1092" spans="2:7">
      <c r="B1092" s="422"/>
      <c r="C1092" s="422"/>
      <c r="G1092" s="2">
        <f>+G1091+E1092-F1092</f>
        <v>65.000000000000128</v>
      </c>
    </row>
    <row r="1093" spans="2:7">
      <c r="B1093" s="422"/>
      <c r="C1093" s="422"/>
      <c r="G1093" s="2">
        <f>+G1092+E1093-F1093</f>
        <v>65.000000000000128</v>
      </c>
    </row>
    <row r="1094" spans="2:7">
      <c r="B1094" s="422"/>
      <c r="C1094" s="422"/>
      <c r="G1094" s="2">
        <f>+G1093+E1094-F1094</f>
        <v>65.000000000000128</v>
      </c>
    </row>
    <row r="1095" spans="2:7">
      <c r="B1095" s="422"/>
      <c r="C1095" s="422"/>
      <c r="G1095" s="2">
        <f>+G1094+E1095-F1095</f>
        <v>65.000000000000128</v>
      </c>
    </row>
    <row r="1096" spans="2:7">
      <c r="B1096" s="422"/>
      <c r="C1096" s="422"/>
      <c r="G1096" s="2">
        <f>+G1095+E1096-F1096</f>
        <v>65.000000000000128</v>
      </c>
    </row>
    <row r="1097" spans="2:7">
      <c r="B1097" s="422"/>
      <c r="C1097" s="422"/>
      <c r="G1097" s="2">
        <f>+G1096+E1097-F1097</f>
        <v>65.000000000000128</v>
      </c>
    </row>
    <row r="1098" spans="2:7">
      <c r="B1098" s="422"/>
      <c r="C1098" s="422"/>
      <c r="G1098" s="2">
        <f>+G1097+E1098-F1098</f>
        <v>65.000000000000128</v>
      </c>
    </row>
    <row r="1099" spans="2:7">
      <c r="B1099" s="422"/>
      <c r="C1099" s="422"/>
      <c r="G1099" s="2">
        <f>+G1098+E1099-F1099</f>
        <v>65.000000000000128</v>
      </c>
    </row>
    <row r="1100" spans="2:7">
      <c r="B1100" s="422"/>
      <c r="C1100" s="422"/>
      <c r="G1100" s="2">
        <f>+G1099+E1100-F1100</f>
        <v>65.000000000000128</v>
      </c>
    </row>
    <row r="1101" spans="2:7">
      <c r="B1101" s="422"/>
      <c r="C1101" s="422"/>
      <c r="G1101" s="2">
        <f>+G1100+E1101-F1101</f>
        <v>65.000000000000128</v>
      </c>
    </row>
    <row r="1102" spans="2:7">
      <c r="B1102" s="422"/>
      <c r="C1102" s="422"/>
      <c r="G1102" s="2">
        <f>+G1101+E1102-F1102</f>
        <v>65.000000000000128</v>
      </c>
    </row>
    <row r="1103" spans="2:7">
      <c r="B1103" s="422"/>
      <c r="C1103" s="422"/>
      <c r="G1103" s="2">
        <f>+G1102+E1103-F1103</f>
        <v>65.000000000000128</v>
      </c>
    </row>
    <row r="1104" spans="2:7">
      <c r="B1104" s="422"/>
      <c r="C1104" s="422"/>
      <c r="G1104" s="2">
        <f>+G1103+E1104-F1104</f>
        <v>65.000000000000128</v>
      </c>
    </row>
    <row r="1105" spans="2:7">
      <c r="B1105" s="422"/>
      <c r="C1105" s="422"/>
      <c r="G1105" s="2">
        <f>+G1104+E1105-F1105</f>
        <v>65.000000000000128</v>
      </c>
    </row>
    <row r="1106" spans="2:7">
      <c r="B1106" s="422"/>
      <c r="C1106" s="422"/>
      <c r="G1106" s="2">
        <f>+G1105+E1106-F1106</f>
        <v>65.000000000000128</v>
      </c>
    </row>
    <row r="1107" spans="2:7">
      <c r="B1107" s="422"/>
      <c r="C1107" s="422"/>
      <c r="G1107" s="2">
        <f>+G1106+E1107-F1107</f>
        <v>65.000000000000128</v>
      </c>
    </row>
    <row r="1108" spans="2:7">
      <c r="B1108" s="422"/>
      <c r="C1108" s="422"/>
      <c r="G1108" s="2">
        <f>+G1107+E1108-F1108</f>
        <v>65.000000000000128</v>
      </c>
    </row>
    <row r="1109" spans="2:7">
      <c r="B1109" s="422"/>
      <c r="C1109" s="422"/>
      <c r="G1109" s="2">
        <f>+G1108+E1109-F1109</f>
        <v>65.000000000000128</v>
      </c>
    </row>
    <row r="1110" spans="2:7">
      <c r="B1110" s="422"/>
      <c r="C1110" s="422"/>
      <c r="G1110" s="2">
        <f>+G1109+E1110-F1110</f>
        <v>65.000000000000128</v>
      </c>
    </row>
    <row r="1111" spans="2:7">
      <c r="B1111" s="422"/>
      <c r="C1111" s="422"/>
      <c r="G1111" s="2">
        <f>+G1110+E1111-F1111</f>
        <v>65.000000000000128</v>
      </c>
    </row>
    <row r="1112" spans="2:7">
      <c r="B1112" s="422"/>
      <c r="C1112" s="422"/>
      <c r="G1112" s="2">
        <f>+G1111+E1112-F1112</f>
        <v>65.000000000000128</v>
      </c>
    </row>
    <row r="1113" spans="2:7">
      <c r="B1113" s="422"/>
      <c r="C1113" s="422"/>
      <c r="G1113" s="2">
        <f>+G1112+E1113-F1113</f>
        <v>65.000000000000128</v>
      </c>
    </row>
    <row r="1114" spans="2:7">
      <c r="B1114" s="422"/>
      <c r="C1114" s="422"/>
      <c r="G1114" s="2">
        <f>+G1113+E1114-F1114</f>
        <v>65.000000000000128</v>
      </c>
    </row>
    <row r="1115" spans="2:7">
      <c r="B1115" s="422"/>
      <c r="C1115" s="422"/>
      <c r="G1115" s="2">
        <f>+G1114+E1115-F1115</f>
        <v>65.000000000000128</v>
      </c>
    </row>
    <row r="1116" spans="2:7">
      <c r="B1116" s="422"/>
      <c r="C1116" s="422"/>
      <c r="G1116" s="2">
        <f>+G1115+E1116-F1116</f>
        <v>65.000000000000128</v>
      </c>
    </row>
    <row r="1117" spans="2:7">
      <c r="B1117" s="422"/>
      <c r="C1117" s="422"/>
      <c r="G1117" s="2">
        <f>+G1116+E1117-F1117</f>
        <v>65.000000000000128</v>
      </c>
    </row>
    <row r="1118" spans="2:7">
      <c r="B1118" s="422"/>
      <c r="C1118" s="422"/>
      <c r="G1118" s="2">
        <f>+G1117+E1118-F1118</f>
        <v>65.000000000000128</v>
      </c>
    </row>
    <row r="1119" spans="2:7">
      <c r="B1119" s="422"/>
      <c r="C1119" s="422"/>
      <c r="G1119" s="2">
        <f>+G1118+E1119-F1119</f>
        <v>65.000000000000128</v>
      </c>
    </row>
    <row r="1120" spans="2:7">
      <c r="B1120" s="422"/>
      <c r="C1120" s="422"/>
      <c r="G1120" s="2">
        <f>+G1119+E1120-F1120</f>
        <v>65.000000000000128</v>
      </c>
    </row>
    <row r="1121" spans="2:7">
      <c r="B1121" s="422"/>
      <c r="C1121" s="422"/>
      <c r="G1121" s="2">
        <f>+G1120+E1121-F1121</f>
        <v>65.000000000000128</v>
      </c>
    </row>
    <row r="1122" spans="2:7">
      <c r="B1122" s="422"/>
      <c r="C1122" s="422"/>
      <c r="G1122" s="2">
        <f>+G1121+E1122-F1122</f>
        <v>65.000000000000128</v>
      </c>
    </row>
    <row r="1123" spans="2:7">
      <c r="B1123" s="422"/>
      <c r="C1123" s="422"/>
      <c r="G1123" s="2">
        <f>+G1122+E1123-F1123</f>
        <v>65.000000000000128</v>
      </c>
    </row>
    <row r="1124" spans="2:7">
      <c r="B1124" s="422"/>
      <c r="C1124" s="422"/>
      <c r="G1124" s="2">
        <f>+G1123+E1124-F1124</f>
        <v>65.000000000000128</v>
      </c>
    </row>
    <row r="1125" spans="2:7">
      <c r="B1125" s="422"/>
      <c r="C1125" s="422"/>
      <c r="G1125" s="2">
        <f>+G1124+E1125-F1125</f>
        <v>65.000000000000128</v>
      </c>
    </row>
    <row r="1126" spans="2:7">
      <c r="B1126" s="422"/>
      <c r="C1126" s="422"/>
      <c r="G1126" s="2">
        <f>+G1125+E1126-F1126</f>
        <v>65.000000000000128</v>
      </c>
    </row>
    <row r="1127" spans="2:7">
      <c r="B1127" s="422"/>
      <c r="C1127" s="422"/>
      <c r="G1127" s="2">
        <f>+G1126+E1127-F1127</f>
        <v>65.000000000000128</v>
      </c>
    </row>
    <row r="1128" spans="2:7">
      <c r="B1128" s="422"/>
      <c r="C1128" s="422"/>
      <c r="G1128" s="2">
        <f>+G1127+E1128-F1128</f>
        <v>65.000000000000128</v>
      </c>
    </row>
    <row r="1129" spans="2:7">
      <c r="B1129" s="422"/>
      <c r="C1129" s="422"/>
      <c r="G1129" s="2">
        <f>+G1128+E1129-F1129</f>
        <v>65.000000000000128</v>
      </c>
    </row>
    <row r="1130" spans="2:7">
      <c r="B1130" s="422"/>
      <c r="C1130" s="422"/>
      <c r="G1130" s="2">
        <f>+G1129+E1130-F1130</f>
        <v>65.000000000000128</v>
      </c>
    </row>
    <row r="1131" spans="2:7">
      <c r="B1131" s="422"/>
      <c r="C1131" s="422"/>
      <c r="G1131" s="2">
        <f>+G1130+E1131-F1131</f>
        <v>65.000000000000128</v>
      </c>
    </row>
    <row r="1132" spans="2:7">
      <c r="B1132" s="422"/>
      <c r="C1132" s="422"/>
      <c r="G1132" s="2">
        <f>+G1131+E1132-F1132</f>
        <v>65.000000000000128</v>
      </c>
    </row>
    <row r="1133" spans="2:7">
      <c r="B1133" s="422"/>
      <c r="C1133" s="422"/>
      <c r="G1133" s="2">
        <f>+G1132+E1133-F1133</f>
        <v>65.000000000000128</v>
      </c>
    </row>
    <row r="1134" spans="2:7">
      <c r="B1134" s="422"/>
      <c r="C1134" s="422"/>
      <c r="G1134" s="2">
        <f>+G1133+E1134-F1134</f>
        <v>65.000000000000128</v>
      </c>
    </row>
    <row r="1135" spans="2:7">
      <c r="B1135" s="422"/>
      <c r="C1135" s="422"/>
      <c r="G1135" s="2">
        <f>+G1134+E1135-F1135</f>
        <v>65.000000000000128</v>
      </c>
    </row>
    <row r="1136" spans="2:7">
      <c r="B1136" s="422"/>
      <c r="C1136" s="422"/>
      <c r="G1136" s="2">
        <f>+G1135+E1136-F1136</f>
        <v>65.000000000000128</v>
      </c>
    </row>
    <row r="1137" spans="2:7">
      <c r="B1137" s="422"/>
      <c r="C1137" s="422"/>
      <c r="G1137" s="2">
        <f>+G1136+E1137-F1137</f>
        <v>65.000000000000128</v>
      </c>
    </row>
    <row r="1138" spans="2:7">
      <c r="B1138" s="422"/>
      <c r="C1138" s="422"/>
      <c r="G1138" s="2">
        <f>+G1137+E1138-F1138</f>
        <v>65.000000000000128</v>
      </c>
    </row>
    <row r="1139" spans="2:7">
      <c r="B1139" s="422"/>
      <c r="C1139" s="422"/>
      <c r="G1139" s="2">
        <f>+G1138+E1139-F1139</f>
        <v>65.000000000000128</v>
      </c>
    </row>
    <row r="1140" spans="2:7">
      <c r="B1140" s="422"/>
      <c r="C1140" s="422"/>
      <c r="G1140" s="2">
        <f>+G1139+E1140-F1140</f>
        <v>65.000000000000128</v>
      </c>
    </row>
    <row r="1141" spans="2:7">
      <c r="B1141" s="422"/>
      <c r="C1141" s="422"/>
      <c r="G1141" s="2">
        <f>+G1140+E1141-F1141</f>
        <v>65.000000000000128</v>
      </c>
    </row>
    <row r="1142" spans="2:7">
      <c r="B1142" s="422"/>
      <c r="C1142" s="422"/>
      <c r="G1142" s="2">
        <f>+G1141+E1142-F1142</f>
        <v>65.000000000000128</v>
      </c>
    </row>
    <row r="1143" spans="2:7">
      <c r="B1143" s="422"/>
      <c r="C1143" s="422"/>
      <c r="G1143" s="2">
        <f>+G1142+E1143-F1143</f>
        <v>65.000000000000128</v>
      </c>
    </row>
    <row r="1144" spans="2:7">
      <c r="B1144" s="422"/>
      <c r="C1144" s="422"/>
      <c r="G1144" s="2">
        <f>+G1143+E1144-F1144</f>
        <v>65.000000000000128</v>
      </c>
    </row>
    <row r="1145" spans="2:7">
      <c r="B1145" s="422"/>
      <c r="C1145" s="422"/>
      <c r="G1145" s="2">
        <f>+G1144+E1145-F1145</f>
        <v>65.000000000000128</v>
      </c>
    </row>
    <row r="1146" spans="2:7">
      <c r="B1146" s="422"/>
      <c r="C1146" s="422"/>
      <c r="G1146" s="2">
        <f>+G1145+E1146-F1146</f>
        <v>65.000000000000128</v>
      </c>
    </row>
    <row r="1147" spans="2:7">
      <c r="B1147" s="422"/>
      <c r="C1147" s="422"/>
      <c r="G1147" s="2">
        <f>+G1146+E1147-F1147</f>
        <v>65.000000000000128</v>
      </c>
    </row>
    <row r="1148" spans="2:7">
      <c r="B1148" s="422"/>
      <c r="C1148" s="422"/>
      <c r="G1148" s="2">
        <f>+G1147+E1148-F1148</f>
        <v>65.000000000000128</v>
      </c>
    </row>
    <row r="1149" spans="2:7">
      <c r="B1149" s="422"/>
      <c r="C1149" s="422"/>
      <c r="G1149" s="2">
        <f>+G1148+E1149-F1149</f>
        <v>65.000000000000128</v>
      </c>
    </row>
    <row r="1150" spans="2:7">
      <c r="B1150" s="422"/>
      <c r="C1150" s="422"/>
      <c r="G1150" s="2">
        <f>+G1149+E1150-F1150</f>
        <v>65.000000000000128</v>
      </c>
    </row>
    <row r="1151" spans="2:7">
      <c r="B1151" s="422"/>
      <c r="C1151" s="422"/>
      <c r="G1151" s="2">
        <f>+G1150+E1151-F1151</f>
        <v>65.000000000000128</v>
      </c>
    </row>
    <row r="1152" spans="2:7">
      <c r="B1152" s="422"/>
      <c r="C1152" s="422"/>
      <c r="G1152" s="2">
        <f>+G1151+E1152-F1152</f>
        <v>65.000000000000128</v>
      </c>
    </row>
    <row r="1153" spans="2:7">
      <c r="B1153" s="422"/>
      <c r="C1153" s="422"/>
      <c r="G1153" s="2">
        <f>+G1152+E1153-F1153</f>
        <v>65.000000000000128</v>
      </c>
    </row>
    <row r="1154" spans="2:7">
      <c r="B1154" s="422"/>
      <c r="C1154" s="422"/>
      <c r="G1154" s="2">
        <f>+G1153+E1154-F1154</f>
        <v>65.000000000000128</v>
      </c>
    </row>
    <row r="1155" spans="2:7">
      <c r="B1155" s="422"/>
      <c r="C1155" s="422"/>
      <c r="G1155" s="2">
        <f>+G1154+E1155-F1155</f>
        <v>65.000000000000128</v>
      </c>
    </row>
    <row r="1156" spans="2:7">
      <c r="B1156" s="422"/>
      <c r="C1156" s="422"/>
      <c r="G1156" s="2">
        <f>+G1155+E1156-F1156</f>
        <v>65.000000000000128</v>
      </c>
    </row>
    <row r="1157" spans="2:7">
      <c r="B1157" s="422"/>
      <c r="C1157" s="422"/>
      <c r="G1157" s="2">
        <f>+G1156+E1157-F1157</f>
        <v>65.000000000000128</v>
      </c>
    </row>
    <row r="1158" spans="2:7">
      <c r="B1158" s="422"/>
      <c r="C1158" s="422"/>
      <c r="G1158" s="2">
        <f>+G1157+E1158-F1158</f>
        <v>65.000000000000128</v>
      </c>
    </row>
    <row r="1159" spans="2:7">
      <c r="B1159" s="422"/>
      <c r="C1159" s="422"/>
      <c r="G1159" s="2">
        <f>+G1158+E1159-F1159</f>
        <v>65.000000000000128</v>
      </c>
    </row>
    <row r="1160" spans="2:7">
      <c r="B1160" s="422"/>
      <c r="C1160" s="422"/>
      <c r="G1160" s="2">
        <f>+G1159+E1160-F1160</f>
        <v>65.000000000000128</v>
      </c>
    </row>
    <row r="1161" spans="2:7">
      <c r="B1161" s="422"/>
      <c r="C1161" s="422"/>
      <c r="G1161" s="2">
        <f>+G1160+E1161-F1161</f>
        <v>65.000000000000128</v>
      </c>
    </row>
    <row r="1162" spans="2:7">
      <c r="B1162" s="422"/>
      <c r="C1162" s="422"/>
      <c r="G1162" s="2">
        <f>+G1161+E1162-F1162</f>
        <v>65.000000000000128</v>
      </c>
    </row>
    <row r="1163" spans="2:7">
      <c r="B1163" s="422"/>
      <c r="C1163" s="422"/>
      <c r="G1163" s="2">
        <f>+G1162+E1163-F1163</f>
        <v>65.000000000000128</v>
      </c>
    </row>
    <row r="1164" spans="2:7">
      <c r="B1164" s="422"/>
      <c r="C1164" s="422"/>
      <c r="G1164" s="2">
        <f>+G1163+E1164-F1164</f>
        <v>65.000000000000128</v>
      </c>
    </row>
    <row r="1165" spans="2:7">
      <c r="B1165" s="422"/>
      <c r="C1165" s="422"/>
      <c r="G1165" s="2">
        <f>+G1164+E1165-F1165</f>
        <v>65.000000000000128</v>
      </c>
    </row>
    <row r="1166" spans="2:7">
      <c r="B1166" s="422"/>
      <c r="C1166" s="422"/>
      <c r="G1166" s="2">
        <f>+G1165+E1166-F1166</f>
        <v>65.000000000000128</v>
      </c>
    </row>
    <row r="1167" spans="2:7">
      <c r="B1167" s="422"/>
      <c r="C1167" s="422"/>
      <c r="G1167" s="2">
        <f>+G1166+E1167-F1167</f>
        <v>65.000000000000128</v>
      </c>
    </row>
    <row r="1168" spans="2:7">
      <c r="B1168" s="422"/>
      <c r="C1168" s="422"/>
      <c r="G1168" s="2">
        <f>+G1167+E1168-F1168</f>
        <v>65.000000000000128</v>
      </c>
    </row>
    <row r="1169" spans="2:7">
      <c r="B1169" s="422"/>
      <c r="C1169" s="422"/>
      <c r="G1169" s="2">
        <f>+G1168+E1169-F1169</f>
        <v>65.000000000000128</v>
      </c>
    </row>
    <row r="1170" spans="2:7">
      <c r="B1170" s="422"/>
      <c r="C1170" s="422"/>
      <c r="G1170" s="2">
        <f>+G1169+E1170-F1170</f>
        <v>65.000000000000128</v>
      </c>
    </row>
    <row r="1171" spans="2:7">
      <c r="B1171" s="422"/>
      <c r="C1171" s="422"/>
      <c r="G1171" s="2">
        <f>+G1170+E1171-F1171</f>
        <v>65.000000000000128</v>
      </c>
    </row>
    <row r="1172" spans="2:7">
      <c r="B1172" s="422"/>
      <c r="C1172" s="422"/>
      <c r="G1172" s="2">
        <f>+G1171+E1172-F1172</f>
        <v>65.000000000000128</v>
      </c>
    </row>
    <row r="1173" spans="2:7">
      <c r="B1173" s="422"/>
      <c r="C1173" s="422"/>
      <c r="G1173" s="2">
        <f>+G1172+E1173-F1173</f>
        <v>65.000000000000128</v>
      </c>
    </row>
    <row r="1174" spans="2:7">
      <c r="B1174" s="422"/>
      <c r="C1174" s="422"/>
      <c r="G1174" s="2">
        <f>+G1173+E1174-F1174</f>
        <v>65.000000000000128</v>
      </c>
    </row>
    <row r="1175" spans="2:7">
      <c r="B1175" s="422"/>
      <c r="C1175" s="422"/>
      <c r="G1175" s="2">
        <f>+G1174+E1175-F1175</f>
        <v>65.000000000000128</v>
      </c>
    </row>
    <row r="1176" spans="2:7">
      <c r="B1176" s="422"/>
      <c r="C1176" s="422"/>
      <c r="G1176" s="2">
        <f>+G1175+E1176-F1176</f>
        <v>65.000000000000128</v>
      </c>
    </row>
    <row r="1177" spans="2:7">
      <c r="B1177" s="422"/>
      <c r="C1177" s="422"/>
      <c r="G1177" s="2">
        <f>+G1176+E1177-F1177</f>
        <v>65.000000000000128</v>
      </c>
    </row>
    <row r="1178" spans="2:7">
      <c r="B1178" s="422"/>
      <c r="C1178" s="422"/>
      <c r="G1178" s="2">
        <f>+G1177+E1178-F1178</f>
        <v>65.000000000000128</v>
      </c>
    </row>
    <row r="1179" spans="2:7">
      <c r="B1179" s="422"/>
      <c r="C1179" s="422"/>
      <c r="G1179" s="2">
        <f>+G1178+E1179-F1179</f>
        <v>65.000000000000128</v>
      </c>
    </row>
    <row r="1180" spans="2:7">
      <c r="B1180" s="422"/>
      <c r="C1180" s="422"/>
      <c r="G1180" s="2">
        <f>+G1179+E1180-F1180</f>
        <v>65.000000000000128</v>
      </c>
    </row>
    <row r="1181" spans="2:7">
      <c r="B1181" s="422"/>
      <c r="C1181" s="422"/>
      <c r="G1181" s="2">
        <f>+G1180+E1181-F1181</f>
        <v>65.000000000000128</v>
      </c>
    </row>
    <row r="1182" spans="2:7">
      <c r="B1182" s="422"/>
      <c r="C1182" s="422"/>
      <c r="G1182" s="2">
        <f>+G1181+E1182-F1182</f>
        <v>65.000000000000128</v>
      </c>
    </row>
    <row r="1183" spans="2:7">
      <c r="B1183" s="422"/>
      <c r="C1183" s="422"/>
      <c r="G1183" s="2">
        <f>+G1182+E1183-F1183</f>
        <v>65.000000000000128</v>
      </c>
    </row>
    <row r="1184" spans="2:7">
      <c r="B1184" s="422"/>
      <c r="C1184" s="422"/>
      <c r="G1184" s="2">
        <f>+G1183+E1184-F1184</f>
        <v>65.000000000000128</v>
      </c>
    </row>
    <row r="1185" spans="2:7">
      <c r="B1185" s="422"/>
      <c r="C1185" s="422"/>
      <c r="G1185" s="2">
        <f>+G1184+E1185-F1185</f>
        <v>65.000000000000128</v>
      </c>
    </row>
    <row r="1186" spans="2:7">
      <c r="B1186" s="422"/>
      <c r="C1186" s="422"/>
      <c r="G1186" s="2">
        <f>+G1185+E1186-F1186</f>
        <v>65.000000000000128</v>
      </c>
    </row>
    <row r="1187" spans="2:7">
      <c r="B1187" s="422"/>
      <c r="C1187" s="422"/>
      <c r="G1187" s="2">
        <f>+G1186+E1187-F1187</f>
        <v>65.000000000000128</v>
      </c>
    </row>
    <row r="1188" spans="2:7">
      <c r="B1188" s="422"/>
      <c r="C1188" s="422"/>
      <c r="G1188" s="2">
        <f>+G1187+E1188-F1188</f>
        <v>65.000000000000128</v>
      </c>
    </row>
    <row r="1189" spans="2:7">
      <c r="B1189" s="422"/>
      <c r="C1189" s="422"/>
      <c r="G1189" s="2">
        <f>+G1188+E1189-F1189</f>
        <v>65.000000000000128</v>
      </c>
    </row>
    <row r="1190" spans="2:7">
      <c r="B1190" s="422"/>
      <c r="C1190" s="422"/>
      <c r="G1190" s="2">
        <f>+G1189+E1190-F1190</f>
        <v>65.000000000000128</v>
      </c>
    </row>
    <row r="1191" spans="2:7">
      <c r="B1191" s="422"/>
      <c r="C1191" s="422"/>
      <c r="G1191" s="2">
        <f>+G1190+E1191-F1191</f>
        <v>65.000000000000128</v>
      </c>
    </row>
    <row r="1192" spans="2:7">
      <c r="B1192" s="422"/>
      <c r="C1192" s="422"/>
      <c r="G1192" s="2">
        <f>+G1191+E1192-F1192</f>
        <v>65.000000000000128</v>
      </c>
    </row>
    <row r="1193" spans="2:7">
      <c r="B1193" s="422"/>
      <c r="C1193" s="422"/>
      <c r="G1193" s="2">
        <f>+G1192+E1193-F1193</f>
        <v>65.000000000000128</v>
      </c>
    </row>
    <row r="1194" spans="2:7">
      <c r="B1194" s="422"/>
      <c r="C1194" s="422"/>
      <c r="G1194" s="2">
        <f>+G1193+E1194-F1194</f>
        <v>65.000000000000128</v>
      </c>
    </row>
    <row r="1195" spans="2:7">
      <c r="B1195" s="422"/>
      <c r="C1195" s="422"/>
      <c r="G1195" s="2">
        <f>+G1194+E1195-F1195</f>
        <v>65.000000000000128</v>
      </c>
    </row>
    <row r="1196" spans="2:7">
      <c r="B1196" s="422"/>
      <c r="C1196" s="422"/>
      <c r="G1196" s="2">
        <f>+G1195+E1196-F1196</f>
        <v>65.000000000000128</v>
      </c>
    </row>
    <row r="1197" spans="2:7">
      <c r="B1197" s="422"/>
      <c r="C1197" s="422"/>
      <c r="G1197" s="2">
        <f>+G1196+E1197-F1197</f>
        <v>65.000000000000128</v>
      </c>
    </row>
    <row r="1198" spans="2:7">
      <c r="B1198" s="422"/>
      <c r="C1198" s="422"/>
      <c r="G1198" s="2">
        <f>+G1197+E1198-F1198</f>
        <v>65.000000000000128</v>
      </c>
    </row>
    <row r="1199" spans="2:7">
      <c r="B1199" s="422"/>
      <c r="C1199" s="422"/>
      <c r="G1199" s="2">
        <f>+G1198+E1199-F1199</f>
        <v>65.000000000000128</v>
      </c>
    </row>
    <row r="1200" spans="2:7">
      <c r="B1200" s="422"/>
      <c r="C1200" s="422"/>
      <c r="G1200" s="2">
        <f>+G1199+E1200-F1200</f>
        <v>65.000000000000128</v>
      </c>
    </row>
    <row r="1201" spans="2:7">
      <c r="B1201" s="422"/>
      <c r="C1201" s="422"/>
      <c r="G1201" s="2">
        <f>+G1200+E1201-F1201</f>
        <v>65.000000000000128</v>
      </c>
    </row>
    <row r="1202" spans="2:7">
      <c r="B1202" s="422"/>
      <c r="C1202" s="422"/>
      <c r="G1202" s="2">
        <f>+G1201+E1202-F1202</f>
        <v>65.000000000000128</v>
      </c>
    </row>
    <row r="1203" spans="2:7">
      <c r="B1203" s="422"/>
      <c r="C1203" s="422"/>
      <c r="G1203" s="2">
        <f>+G1202+E1203-F1203</f>
        <v>65.000000000000128</v>
      </c>
    </row>
    <row r="1204" spans="2:7">
      <c r="B1204" s="422"/>
      <c r="C1204" s="422"/>
      <c r="G1204" s="2">
        <f>+G1203+E1204-F1204</f>
        <v>65.000000000000128</v>
      </c>
    </row>
    <row r="1205" spans="2:7">
      <c r="B1205" s="422"/>
      <c r="C1205" s="422"/>
      <c r="G1205" s="2">
        <f>+G1204+E1205-F1205</f>
        <v>65.000000000000128</v>
      </c>
    </row>
    <row r="1206" spans="2:7">
      <c r="B1206" s="422"/>
      <c r="C1206" s="422"/>
      <c r="G1206" s="2">
        <f>+G1205+E1206-F1206</f>
        <v>65.000000000000128</v>
      </c>
    </row>
    <row r="1207" spans="2:7">
      <c r="B1207" s="422"/>
      <c r="C1207" s="422"/>
      <c r="G1207" s="2">
        <f>+G1206+E1207-F1207</f>
        <v>65.000000000000128</v>
      </c>
    </row>
    <row r="1208" spans="2:7">
      <c r="B1208" s="422"/>
      <c r="C1208" s="422"/>
      <c r="G1208" s="2">
        <f>+G1207+E1208-F1208</f>
        <v>65.000000000000128</v>
      </c>
    </row>
    <row r="1209" spans="2:7">
      <c r="B1209" s="422"/>
      <c r="C1209" s="422"/>
      <c r="G1209" s="2">
        <f>+G1208+E1209-F1209</f>
        <v>65.000000000000128</v>
      </c>
    </row>
    <row r="1210" spans="2:7">
      <c r="B1210" s="422"/>
      <c r="C1210" s="422"/>
      <c r="G1210" s="2">
        <f>+G1209+E1210-F1210</f>
        <v>65.000000000000128</v>
      </c>
    </row>
    <row r="1211" spans="2:7">
      <c r="B1211" s="422"/>
      <c r="C1211" s="422"/>
      <c r="G1211" s="2">
        <f>+G1210+E1211-F1211</f>
        <v>65.000000000000128</v>
      </c>
    </row>
    <row r="1212" spans="2:7">
      <c r="B1212" s="422"/>
      <c r="C1212" s="422"/>
      <c r="G1212" s="2">
        <f>+G1211+E1212-F1212</f>
        <v>65.000000000000128</v>
      </c>
    </row>
    <row r="1213" spans="2:7">
      <c r="B1213" s="422"/>
      <c r="C1213" s="422"/>
      <c r="G1213" s="2">
        <f>+G1212+E1213-F1213</f>
        <v>65.000000000000128</v>
      </c>
    </row>
    <row r="1214" spans="2:7">
      <c r="B1214" s="422"/>
      <c r="C1214" s="422"/>
      <c r="G1214" s="2">
        <f>+G1213+E1214-F1214</f>
        <v>65.000000000000128</v>
      </c>
    </row>
    <row r="1215" spans="2:7">
      <c r="B1215" s="422"/>
      <c r="C1215" s="422"/>
      <c r="G1215" s="2">
        <f>+G1214+E1215-F1215</f>
        <v>65.000000000000128</v>
      </c>
    </row>
    <row r="1216" spans="2:7">
      <c r="B1216" s="422"/>
      <c r="C1216" s="422"/>
      <c r="G1216" s="2">
        <f>+G1215+E1216-F1216</f>
        <v>65.000000000000128</v>
      </c>
    </row>
    <row r="1217" spans="2:7">
      <c r="B1217" s="422"/>
      <c r="C1217" s="422"/>
      <c r="G1217" s="2">
        <f>+G1216+E1217-F1217</f>
        <v>65.000000000000128</v>
      </c>
    </row>
    <row r="1218" spans="2:7">
      <c r="B1218" s="422"/>
      <c r="C1218" s="422"/>
      <c r="G1218" s="2">
        <f>+G1217+E1218-F1218</f>
        <v>65.000000000000128</v>
      </c>
    </row>
    <row r="1219" spans="2:7">
      <c r="B1219" s="422"/>
      <c r="C1219" s="422"/>
      <c r="G1219" s="2">
        <f>+G1218+E1219-F1219</f>
        <v>65.000000000000128</v>
      </c>
    </row>
    <row r="1220" spans="2:7">
      <c r="B1220" s="422"/>
      <c r="C1220" s="422"/>
      <c r="G1220" s="2">
        <f>+G1219+E1220-F1220</f>
        <v>65.000000000000128</v>
      </c>
    </row>
    <row r="1221" spans="2:7">
      <c r="B1221" s="422"/>
      <c r="C1221" s="422"/>
      <c r="G1221" s="2">
        <f>+G1220+E1221-F1221</f>
        <v>65.000000000000128</v>
      </c>
    </row>
    <row r="1222" spans="2:7">
      <c r="B1222" s="422"/>
      <c r="C1222" s="422"/>
      <c r="G1222" s="2">
        <f>+G1221+E1222-F1222</f>
        <v>65.000000000000128</v>
      </c>
    </row>
    <row r="1223" spans="2:7">
      <c r="B1223" s="422"/>
      <c r="C1223" s="422"/>
      <c r="G1223" s="2">
        <f>+G1222+E1223-F1223</f>
        <v>65.000000000000128</v>
      </c>
    </row>
    <row r="1224" spans="2:7">
      <c r="B1224" s="422"/>
      <c r="C1224" s="422"/>
      <c r="G1224" s="2">
        <f>+G1223+E1224-F1224</f>
        <v>65.000000000000128</v>
      </c>
    </row>
    <row r="1225" spans="2:7">
      <c r="B1225" s="422"/>
      <c r="C1225" s="422"/>
      <c r="G1225" s="2">
        <f>+G1224+E1225-F1225</f>
        <v>65.000000000000128</v>
      </c>
    </row>
    <row r="1226" spans="2:7">
      <c r="B1226" s="422"/>
      <c r="C1226" s="422"/>
      <c r="G1226" s="2">
        <f>+G1225+E1226-F1226</f>
        <v>65.000000000000128</v>
      </c>
    </row>
    <row r="1227" spans="2:7">
      <c r="B1227" s="422"/>
      <c r="C1227" s="422"/>
      <c r="G1227" s="2">
        <f>+G1226+E1227-F1227</f>
        <v>65.000000000000128</v>
      </c>
    </row>
    <row r="1228" spans="2:7">
      <c r="B1228" s="422"/>
      <c r="C1228" s="422"/>
      <c r="G1228" s="2">
        <f>+G1227+E1228-F1228</f>
        <v>65.000000000000128</v>
      </c>
    </row>
    <row r="1229" spans="2:7">
      <c r="B1229" s="422"/>
      <c r="C1229" s="422"/>
      <c r="G1229" s="2">
        <f>+G1228+E1229-F1229</f>
        <v>65.000000000000128</v>
      </c>
    </row>
    <row r="1230" spans="2:7">
      <c r="B1230" s="422"/>
      <c r="C1230" s="422"/>
      <c r="G1230" s="2">
        <f>+G1229+E1230-F1230</f>
        <v>65.000000000000128</v>
      </c>
    </row>
    <row r="1231" spans="2:7">
      <c r="B1231" s="422"/>
      <c r="C1231" s="422"/>
      <c r="G1231" s="2">
        <f>+G1230+E1231-F1231</f>
        <v>65.000000000000128</v>
      </c>
    </row>
    <row r="1232" spans="2:7">
      <c r="B1232" s="422"/>
      <c r="C1232" s="422"/>
      <c r="G1232" s="2">
        <f>+G1231+E1232-F1232</f>
        <v>65.000000000000128</v>
      </c>
    </row>
    <row r="1233" spans="2:7">
      <c r="B1233" s="422"/>
      <c r="C1233" s="422"/>
      <c r="G1233" s="2">
        <f>+G1232+E1233-F1233</f>
        <v>65.000000000000128</v>
      </c>
    </row>
    <row r="1234" spans="2:7">
      <c r="B1234" s="422"/>
      <c r="C1234" s="422"/>
      <c r="G1234" s="2">
        <f>+G1233+E1234-F1234</f>
        <v>65.000000000000128</v>
      </c>
    </row>
    <row r="1235" spans="2:7">
      <c r="B1235" s="422"/>
      <c r="C1235" s="422"/>
      <c r="G1235" s="2">
        <f>+G1234+E1235-F1235</f>
        <v>65.000000000000128</v>
      </c>
    </row>
    <row r="1236" spans="2:7">
      <c r="B1236" s="422"/>
      <c r="C1236" s="422"/>
      <c r="G1236" s="2">
        <f>+G1235+E1236-F1236</f>
        <v>65.000000000000128</v>
      </c>
    </row>
    <row r="1237" spans="2:7">
      <c r="B1237" s="422"/>
      <c r="C1237" s="422"/>
      <c r="G1237" s="2">
        <f>+G1236+E1237-F1237</f>
        <v>65.000000000000128</v>
      </c>
    </row>
    <row r="1238" spans="2:7">
      <c r="B1238" s="422"/>
      <c r="C1238" s="422"/>
      <c r="G1238" s="2">
        <f>+G1237+E1238-F1238</f>
        <v>65.000000000000128</v>
      </c>
    </row>
    <row r="1239" spans="2:7">
      <c r="B1239" s="422"/>
      <c r="C1239" s="422"/>
      <c r="G1239" s="2">
        <f>+G1238+E1239-F1239</f>
        <v>65.000000000000128</v>
      </c>
    </row>
    <row r="1240" spans="2:7">
      <c r="B1240" s="422"/>
      <c r="C1240" s="422"/>
      <c r="G1240" s="2">
        <f>+G1239+E1240-F1240</f>
        <v>65.000000000000128</v>
      </c>
    </row>
    <row r="1241" spans="2:7">
      <c r="B1241" s="422"/>
      <c r="C1241" s="422"/>
      <c r="G1241" s="2">
        <f>+G1240+E1241-F1241</f>
        <v>65.000000000000128</v>
      </c>
    </row>
    <row r="1242" spans="2:7">
      <c r="B1242" s="422"/>
      <c r="C1242" s="422"/>
      <c r="G1242" s="2">
        <f>+G1241+E1242-F1242</f>
        <v>65.000000000000128</v>
      </c>
    </row>
    <row r="1243" spans="2:7">
      <c r="B1243" s="422"/>
      <c r="C1243" s="422"/>
      <c r="G1243" s="2">
        <f>+G1242+E1243-F1243</f>
        <v>65.000000000000128</v>
      </c>
    </row>
    <row r="1244" spans="2:7">
      <c r="B1244" s="422"/>
      <c r="C1244" s="422"/>
      <c r="G1244" s="2">
        <f>+G1243+E1244-F1244</f>
        <v>65.000000000000128</v>
      </c>
    </row>
    <row r="1245" spans="2:7">
      <c r="B1245" s="422"/>
      <c r="C1245" s="422"/>
      <c r="G1245" s="2">
        <f>+G1244+E1245-F1245</f>
        <v>65.000000000000128</v>
      </c>
    </row>
    <row r="1246" spans="2:7">
      <c r="B1246" s="422"/>
      <c r="C1246" s="422"/>
      <c r="G1246" s="2">
        <f>+G1245+E1246-F1246</f>
        <v>65.000000000000128</v>
      </c>
    </row>
    <row r="1247" spans="2:7">
      <c r="B1247" s="422"/>
      <c r="C1247" s="422"/>
      <c r="G1247" s="2">
        <f>+G1246+E1247-F1247</f>
        <v>65.000000000000128</v>
      </c>
    </row>
    <row r="1248" spans="2:7">
      <c r="B1248" s="422"/>
      <c r="C1248" s="422"/>
      <c r="G1248" s="2">
        <f>+G1247+E1248-F1248</f>
        <v>65.000000000000128</v>
      </c>
    </row>
    <row r="1249" spans="2:7">
      <c r="B1249" s="422"/>
      <c r="C1249" s="422"/>
      <c r="G1249" s="2">
        <f>+G1248+E1249-F1249</f>
        <v>65.000000000000128</v>
      </c>
    </row>
    <row r="1250" spans="2:7">
      <c r="B1250" s="422"/>
      <c r="C1250" s="422"/>
      <c r="G1250" s="2">
        <f>+G1249+E1250-F1250</f>
        <v>65.000000000000128</v>
      </c>
    </row>
    <row r="1251" spans="2:7">
      <c r="B1251" s="422"/>
      <c r="C1251" s="422"/>
      <c r="G1251" s="2">
        <f>+G1250+E1251-F1251</f>
        <v>65.000000000000128</v>
      </c>
    </row>
    <row r="1252" spans="2:7">
      <c r="B1252" s="422"/>
      <c r="C1252" s="422"/>
      <c r="G1252" s="2">
        <f>+G1251+E1252-F1252</f>
        <v>65.000000000000128</v>
      </c>
    </row>
    <row r="1253" spans="2:7">
      <c r="B1253" s="422"/>
      <c r="C1253" s="422"/>
      <c r="G1253" s="2">
        <f>+G1252+E1253-F1253</f>
        <v>65.000000000000128</v>
      </c>
    </row>
    <row r="1254" spans="2:7">
      <c r="B1254" s="422"/>
      <c r="C1254" s="422"/>
      <c r="G1254" s="2">
        <f>+G1253+E1254-F1254</f>
        <v>65.000000000000128</v>
      </c>
    </row>
    <row r="1255" spans="2:7">
      <c r="B1255" s="422"/>
      <c r="C1255" s="422"/>
      <c r="G1255" s="2">
        <f>+G1254+E1255-F1255</f>
        <v>65.000000000000128</v>
      </c>
    </row>
    <row r="1256" spans="2:7">
      <c r="B1256" s="422"/>
      <c r="C1256" s="422"/>
      <c r="G1256" s="2">
        <f>+G1255+E1256-F1256</f>
        <v>65.000000000000128</v>
      </c>
    </row>
    <row r="1257" spans="2:7">
      <c r="B1257" s="422"/>
      <c r="C1257" s="422"/>
      <c r="G1257" s="2">
        <f>+G1256+E1257-F1257</f>
        <v>65.000000000000128</v>
      </c>
    </row>
    <row r="1258" spans="2:7">
      <c r="B1258" s="422"/>
      <c r="C1258" s="422"/>
      <c r="G1258" s="2">
        <f>+G1257+E1258-F1258</f>
        <v>65.000000000000128</v>
      </c>
    </row>
    <row r="1259" spans="2:7">
      <c r="B1259" s="422"/>
      <c r="C1259" s="422"/>
      <c r="G1259" s="2">
        <f>+G1258+E1259-F1259</f>
        <v>65.000000000000128</v>
      </c>
    </row>
    <row r="1260" spans="2:7">
      <c r="B1260" s="422"/>
      <c r="C1260" s="422"/>
      <c r="G1260" s="2">
        <f>+G1259+E1260-F1260</f>
        <v>65.000000000000128</v>
      </c>
    </row>
    <row r="1261" spans="2:7">
      <c r="B1261" s="422"/>
      <c r="C1261" s="422"/>
      <c r="G1261" s="2">
        <f>+G1260+E1261-F1261</f>
        <v>65.000000000000128</v>
      </c>
    </row>
    <row r="1262" spans="2:7">
      <c r="B1262" s="422"/>
      <c r="C1262" s="422"/>
      <c r="G1262" s="2">
        <f>+G1261+E1262-F1262</f>
        <v>65.000000000000128</v>
      </c>
    </row>
    <row r="1263" spans="2:7">
      <c r="B1263" s="422"/>
      <c r="C1263" s="422"/>
      <c r="G1263" s="2">
        <f>+G1262+E1263-F1263</f>
        <v>65.000000000000128</v>
      </c>
    </row>
    <row r="1264" spans="2:7">
      <c r="B1264" s="422"/>
      <c r="C1264" s="422"/>
      <c r="G1264" s="2">
        <f>+G1263+E1264-F1264</f>
        <v>65.000000000000128</v>
      </c>
    </row>
    <row r="1265" spans="2:7">
      <c r="B1265" s="422"/>
      <c r="C1265" s="422"/>
      <c r="G1265" s="2">
        <f>+G1264+E1265-F1265</f>
        <v>65.000000000000128</v>
      </c>
    </row>
    <row r="1266" spans="2:7">
      <c r="B1266" s="422"/>
      <c r="C1266" s="422"/>
      <c r="G1266" s="2">
        <f>+G1265+E1266-F1266</f>
        <v>65.000000000000128</v>
      </c>
    </row>
    <row r="1267" spans="2:7">
      <c r="B1267" s="422"/>
      <c r="C1267" s="422"/>
      <c r="G1267" s="2">
        <f>+G1266+E1267-F1267</f>
        <v>65.000000000000128</v>
      </c>
    </row>
    <row r="1268" spans="2:7">
      <c r="B1268" s="422"/>
      <c r="C1268" s="422"/>
      <c r="G1268" s="2">
        <f>+G1267+E1268-F1268</f>
        <v>65.000000000000128</v>
      </c>
    </row>
    <row r="1269" spans="2:7">
      <c r="B1269" s="422"/>
      <c r="C1269" s="422"/>
      <c r="G1269" s="2">
        <f>+G1268+E1269-F1269</f>
        <v>65.000000000000128</v>
      </c>
    </row>
    <row r="1270" spans="2:7">
      <c r="B1270" s="422"/>
      <c r="C1270" s="422"/>
      <c r="G1270" s="2">
        <f>+G1269+E1270-F1270</f>
        <v>65.000000000000128</v>
      </c>
    </row>
    <row r="1271" spans="2:7">
      <c r="B1271" s="422"/>
      <c r="C1271" s="422"/>
      <c r="G1271" s="2">
        <f>+G1270+E1271-F1271</f>
        <v>65.000000000000128</v>
      </c>
    </row>
    <row r="1272" spans="2:7">
      <c r="B1272" s="422"/>
      <c r="C1272" s="422"/>
      <c r="G1272" s="2">
        <f>+G1271+E1272-F1272</f>
        <v>65.000000000000128</v>
      </c>
    </row>
    <row r="1273" spans="2:7">
      <c r="B1273" s="422"/>
      <c r="C1273" s="422"/>
      <c r="G1273" s="2">
        <f>+G1272+E1273-F1273</f>
        <v>65.000000000000128</v>
      </c>
    </row>
    <row r="1274" spans="2:7">
      <c r="B1274" s="422"/>
      <c r="C1274" s="422"/>
      <c r="G1274" s="2">
        <f>+G1273+E1274-F1274</f>
        <v>65.000000000000128</v>
      </c>
    </row>
    <row r="1275" spans="2:7">
      <c r="B1275" s="422"/>
      <c r="C1275" s="422"/>
      <c r="G1275" s="2">
        <f>+G1274+E1275-F1275</f>
        <v>65.000000000000128</v>
      </c>
    </row>
    <row r="1276" spans="2:7">
      <c r="B1276" s="422"/>
      <c r="C1276" s="422"/>
      <c r="G1276" s="2">
        <f>+G1275+E1276-F1276</f>
        <v>65.000000000000128</v>
      </c>
    </row>
    <row r="1277" spans="2:7">
      <c r="B1277" s="422"/>
      <c r="C1277" s="422"/>
      <c r="G1277" s="2">
        <f>+G1276+E1277-F1277</f>
        <v>65.000000000000128</v>
      </c>
    </row>
    <row r="1278" spans="2:7">
      <c r="B1278" s="422"/>
      <c r="C1278" s="422"/>
      <c r="G1278" s="2">
        <f>+G1277+E1278-F1278</f>
        <v>65.000000000000128</v>
      </c>
    </row>
    <row r="1279" spans="2:7">
      <c r="B1279" s="422"/>
      <c r="C1279" s="422"/>
      <c r="G1279" s="2">
        <f>+G1278+E1279-F1279</f>
        <v>65.000000000000128</v>
      </c>
    </row>
    <row r="1280" spans="2:7">
      <c r="B1280" s="422"/>
      <c r="C1280" s="422"/>
      <c r="G1280" s="2">
        <f>+G1279+E1280-F1280</f>
        <v>65.000000000000128</v>
      </c>
    </row>
    <row r="1281" spans="2:7">
      <c r="B1281" s="422"/>
      <c r="C1281" s="422"/>
      <c r="G1281" s="2">
        <f>+G1280+E1281-F1281</f>
        <v>65.000000000000128</v>
      </c>
    </row>
    <row r="1282" spans="2:7">
      <c r="B1282" s="422"/>
      <c r="C1282" s="422"/>
      <c r="G1282" s="2">
        <f>+G1281+E1282-F1282</f>
        <v>65.000000000000128</v>
      </c>
    </row>
    <row r="1283" spans="2:7">
      <c r="B1283" s="422"/>
      <c r="C1283" s="422"/>
      <c r="G1283" s="2">
        <f>+G1282+E1283-F1283</f>
        <v>65.000000000000128</v>
      </c>
    </row>
    <row r="1284" spans="2:7">
      <c r="B1284" s="422"/>
      <c r="C1284" s="422"/>
      <c r="G1284" s="2">
        <f>+G1283+E1284-F1284</f>
        <v>65.000000000000128</v>
      </c>
    </row>
    <row r="1285" spans="2:7">
      <c r="B1285" s="422"/>
      <c r="C1285" s="422"/>
      <c r="G1285" s="2">
        <f>+G1284+E1285-F1285</f>
        <v>65.000000000000128</v>
      </c>
    </row>
    <row r="1286" spans="2:7">
      <c r="B1286" s="422"/>
      <c r="C1286" s="422"/>
      <c r="G1286" s="2">
        <f>+G1285+E1286-F1286</f>
        <v>65.000000000000128</v>
      </c>
    </row>
    <row r="1287" spans="2:7">
      <c r="B1287" s="422"/>
      <c r="C1287" s="422"/>
      <c r="G1287" s="2">
        <f>+G1286+E1287-F1287</f>
        <v>65.000000000000128</v>
      </c>
    </row>
    <row r="1288" spans="2:7">
      <c r="B1288" s="422"/>
      <c r="C1288" s="422"/>
      <c r="G1288" s="2">
        <f>+G1287+E1288-F1288</f>
        <v>65.000000000000128</v>
      </c>
    </row>
    <row r="1289" spans="2:7">
      <c r="B1289" s="422"/>
      <c r="C1289" s="422"/>
      <c r="G1289" s="2">
        <f>+G1288+E1289-F1289</f>
        <v>65.000000000000128</v>
      </c>
    </row>
    <row r="1290" spans="2:7">
      <c r="B1290" s="422"/>
      <c r="C1290" s="422"/>
      <c r="G1290" s="2">
        <f>+G1289+E1290-F1290</f>
        <v>65.000000000000128</v>
      </c>
    </row>
    <row r="1291" spans="2:7">
      <c r="B1291" s="422"/>
      <c r="C1291" s="422"/>
      <c r="G1291" s="2">
        <f>+G1290+E1291-F1291</f>
        <v>65.000000000000128</v>
      </c>
    </row>
    <row r="1292" spans="2:7">
      <c r="B1292" s="422"/>
      <c r="C1292" s="422"/>
      <c r="G1292" s="2">
        <f>+G1291+E1292-F1292</f>
        <v>65.000000000000128</v>
      </c>
    </row>
    <row r="1293" spans="2:7">
      <c r="B1293" s="422"/>
      <c r="C1293" s="422"/>
      <c r="G1293" s="2">
        <f>+G1292+E1293-F1293</f>
        <v>65.000000000000128</v>
      </c>
    </row>
    <row r="1294" spans="2:7">
      <c r="B1294" s="422"/>
      <c r="C1294" s="422"/>
      <c r="G1294" s="2">
        <f>+G1293+E1294-F1294</f>
        <v>65.000000000000128</v>
      </c>
    </row>
    <row r="1295" spans="2:7">
      <c r="B1295" s="422"/>
      <c r="C1295" s="422"/>
      <c r="G1295" s="2">
        <f>+G1294+E1295-F1295</f>
        <v>65.000000000000128</v>
      </c>
    </row>
    <row r="1296" spans="2:7">
      <c r="B1296" s="422"/>
      <c r="C1296" s="422"/>
      <c r="G1296" s="2">
        <f>+G1295+E1296-F1296</f>
        <v>65.000000000000128</v>
      </c>
    </row>
    <row r="1297" spans="2:7">
      <c r="B1297" s="422"/>
      <c r="C1297" s="422"/>
      <c r="G1297" s="2">
        <f>+G1296+E1297-F1297</f>
        <v>65.000000000000128</v>
      </c>
    </row>
    <row r="1298" spans="2:7">
      <c r="B1298" s="422"/>
      <c r="C1298" s="422"/>
      <c r="G1298" s="2">
        <f>+G1297+E1298-F1298</f>
        <v>65.000000000000128</v>
      </c>
    </row>
    <row r="1299" spans="2:7">
      <c r="B1299" s="422"/>
      <c r="C1299" s="422"/>
      <c r="G1299" s="2">
        <f>+G1298+E1299-F1299</f>
        <v>65.000000000000128</v>
      </c>
    </row>
    <row r="1300" spans="2:7">
      <c r="B1300" s="422"/>
      <c r="C1300" s="422"/>
      <c r="G1300" s="2">
        <f>+G1299+E1300-F1300</f>
        <v>65.000000000000128</v>
      </c>
    </row>
    <row r="1301" spans="2:7">
      <c r="B1301" s="422"/>
      <c r="C1301" s="422"/>
      <c r="G1301" s="2">
        <f>+G1300+E1301-F1301</f>
        <v>65.000000000000128</v>
      </c>
    </row>
    <row r="1302" spans="2:7">
      <c r="B1302" s="422"/>
      <c r="C1302" s="422"/>
      <c r="G1302" s="2">
        <f>+G1301+E1302-F1302</f>
        <v>65.000000000000128</v>
      </c>
    </row>
    <row r="1303" spans="2:7">
      <c r="B1303" s="422"/>
      <c r="C1303" s="422"/>
      <c r="G1303" s="2">
        <f>+G1302+E1303-F1303</f>
        <v>65.000000000000128</v>
      </c>
    </row>
    <row r="1304" spans="2:7">
      <c r="B1304" s="422"/>
      <c r="C1304" s="422"/>
      <c r="G1304" s="2">
        <f>+G1303+E1304-F1304</f>
        <v>65.000000000000128</v>
      </c>
    </row>
    <row r="1305" spans="2:7">
      <c r="B1305" s="422"/>
      <c r="C1305" s="422"/>
      <c r="G1305" s="2">
        <f>+G1304+E1305-F1305</f>
        <v>65.000000000000128</v>
      </c>
    </row>
    <row r="1306" spans="2:7">
      <c r="B1306" s="422"/>
      <c r="C1306" s="422"/>
      <c r="G1306" s="2">
        <f>+G1305+E1306-F1306</f>
        <v>65.000000000000128</v>
      </c>
    </row>
    <row r="1307" spans="2:7">
      <c r="B1307" s="422"/>
      <c r="C1307" s="422"/>
      <c r="G1307" s="2">
        <f>+G1306+E1307-F1307</f>
        <v>65.000000000000128</v>
      </c>
    </row>
    <row r="1308" spans="2:7">
      <c r="B1308" s="422"/>
      <c r="C1308" s="422"/>
      <c r="G1308" s="2">
        <f>+G1307+E1308-F1308</f>
        <v>65.000000000000128</v>
      </c>
    </row>
    <row r="1309" spans="2:7">
      <c r="B1309" s="422"/>
      <c r="C1309" s="422"/>
      <c r="G1309" s="2">
        <f>+G1308+E1309-F1309</f>
        <v>65.000000000000128</v>
      </c>
    </row>
  </sheetData>
  <autoFilter ref="A4:O4" xr:uid="{00000000-0001-0000-1800-000000000000}"/>
  <mergeCells count="8">
    <mergeCell ref="I953:K953"/>
    <mergeCell ref="I932:K932"/>
    <mergeCell ref="I919:K919"/>
    <mergeCell ref="B2:G2"/>
    <mergeCell ref="J588:L588"/>
    <mergeCell ref="I705:K705"/>
    <mergeCell ref="I870:K870"/>
    <mergeCell ref="I905:K905"/>
  </mergeCells>
  <phoneticPr fontId="17" type="noConversion"/>
  <pageMargins left="0" right="0" top="0.75" bottom="7.41" header="0.3" footer="0.3"/>
  <pageSetup paperSize="9" scale="110" fitToWidth="0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P1323"/>
  <sheetViews>
    <sheetView topLeftCell="A961" zoomScaleNormal="100" workbookViewId="0">
      <selection activeCell="H977" sqref="H977"/>
    </sheetView>
  </sheetViews>
  <sheetFormatPr defaultColWidth="11.42578125" defaultRowHeight="15"/>
  <cols>
    <col min="1" max="1" width="11.42578125" style="3"/>
    <col min="2" max="2" width="16" style="7" customWidth="1"/>
    <col min="3" max="3" width="13.85546875" style="7" customWidth="1"/>
    <col min="4" max="4" width="40" customWidth="1"/>
    <col min="5" max="5" width="9.140625" style="28" customWidth="1"/>
    <col min="6" max="6" width="8.42578125" style="10" customWidth="1"/>
    <col min="9" max="9" width="16" bestFit="1" customWidth="1"/>
    <col min="10" max="10" width="23.85546875" customWidth="1"/>
    <col min="11" max="11" width="11.85546875" bestFit="1" customWidth="1"/>
    <col min="12" max="12" width="12.42578125" customWidth="1"/>
  </cols>
  <sheetData>
    <row r="2" spans="1:7">
      <c r="B2" s="440" t="s">
        <v>464</v>
      </c>
      <c r="C2" s="440"/>
      <c r="D2" s="440"/>
      <c r="E2" s="440"/>
      <c r="F2" s="440"/>
      <c r="G2" s="440"/>
    </row>
    <row r="4" spans="1:7" ht="41.25">
      <c r="A4" s="30" t="s">
        <v>1</v>
      </c>
      <c r="B4" s="11" t="s">
        <v>2</v>
      </c>
      <c r="C4" s="11" t="s">
        <v>3</v>
      </c>
      <c r="D4" s="11" t="s">
        <v>4</v>
      </c>
      <c r="E4" s="47" t="s">
        <v>5</v>
      </c>
      <c r="F4" s="12" t="s">
        <v>6</v>
      </c>
      <c r="G4" s="12" t="s">
        <v>7</v>
      </c>
    </row>
    <row r="5" spans="1:7">
      <c r="A5" s="3">
        <v>42736</v>
      </c>
      <c r="B5" s="422" t="s">
        <v>8</v>
      </c>
      <c r="C5" s="422"/>
      <c r="G5" s="2">
        <v>4498.5600000000004</v>
      </c>
    </row>
    <row r="6" spans="1:7">
      <c r="A6" s="3">
        <v>42736</v>
      </c>
      <c r="B6" s="422" t="s">
        <v>70</v>
      </c>
      <c r="C6" s="422"/>
      <c r="E6" s="28">
        <v>234.34</v>
      </c>
      <c r="G6" s="2">
        <f>+G5+E6-F6</f>
        <v>4732.9000000000005</v>
      </c>
    </row>
    <row r="7" spans="1:7">
      <c r="A7" s="3">
        <v>42737</v>
      </c>
      <c r="B7" s="422">
        <v>12049</v>
      </c>
      <c r="C7" s="422" t="s">
        <v>67</v>
      </c>
      <c r="F7" s="10">
        <v>1042.46</v>
      </c>
      <c r="G7" s="2">
        <f t="shared" ref="G7:G70" si="0">+G6+E7-F7</f>
        <v>3690.4400000000005</v>
      </c>
    </row>
    <row r="8" spans="1:7">
      <c r="A8" s="3">
        <v>42737</v>
      </c>
      <c r="B8" s="422">
        <v>12050</v>
      </c>
      <c r="C8" s="422" t="s">
        <v>67</v>
      </c>
      <c r="F8" s="10">
        <v>265.8</v>
      </c>
      <c r="G8" s="2">
        <f t="shared" si="0"/>
        <v>3424.6400000000003</v>
      </c>
    </row>
    <row r="9" spans="1:7">
      <c r="A9" s="3">
        <v>42737</v>
      </c>
      <c r="B9" s="422">
        <v>12051</v>
      </c>
      <c r="C9" s="422" t="s">
        <v>67</v>
      </c>
      <c r="F9" s="10">
        <v>365.8</v>
      </c>
      <c r="G9" s="2">
        <f t="shared" si="0"/>
        <v>3058.84</v>
      </c>
    </row>
    <row r="10" spans="1:7">
      <c r="A10" s="3">
        <v>42737</v>
      </c>
      <c r="B10" s="422">
        <v>12052</v>
      </c>
      <c r="C10" s="422" t="s">
        <v>67</v>
      </c>
      <c r="F10" s="10">
        <v>54</v>
      </c>
      <c r="G10" s="2">
        <f t="shared" si="0"/>
        <v>3004.84</v>
      </c>
    </row>
    <row r="11" spans="1:7">
      <c r="A11" s="3">
        <v>42737</v>
      </c>
      <c r="B11" s="422">
        <v>12053</v>
      </c>
      <c r="C11" s="422" t="s">
        <v>67</v>
      </c>
      <c r="F11" s="10">
        <v>41.9</v>
      </c>
      <c r="G11" s="2">
        <f t="shared" si="0"/>
        <v>2962.94</v>
      </c>
    </row>
    <row r="12" spans="1:7">
      <c r="A12" s="3">
        <v>42737</v>
      </c>
      <c r="B12" s="422">
        <v>12055</v>
      </c>
      <c r="C12" s="422" t="s">
        <v>67</v>
      </c>
      <c r="F12" s="10">
        <v>230.04</v>
      </c>
      <c r="G12" s="2">
        <f t="shared" si="0"/>
        <v>2732.9</v>
      </c>
    </row>
    <row r="13" spans="1:7">
      <c r="A13" s="3">
        <v>42871</v>
      </c>
      <c r="B13" s="422">
        <v>12754</v>
      </c>
      <c r="C13" s="422" t="s">
        <v>67</v>
      </c>
      <c r="F13" s="10">
        <v>206.3</v>
      </c>
      <c r="G13" s="2">
        <f t="shared" si="0"/>
        <v>2526.6</v>
      </c>
    </row>
    <row r="14" spans="1:7">
      <c r="A14" s="3">
        <v>42871</v>
      </c>
      <c r="B14" s="422">
        <v>12755</v>
      </c>
      <c r="C14" s="422" t="s">
        <v>67</v>
      </c>
      <c r="F14" s="10">
        <v>251</v>
      </c>
      <c r="G14" s="2">
        <f t="shared" si="0"/>
        <v>2275.6</v>
      </c>
    </row>
    <row r="15" spans="1:7">
      <c r="A15" s="3">
        <v>42871</v>
      </c>
      <c r="B15" s="422">
        <v>12756</v>
      </c>
      <c r="C15" s="422" t="s">
        <v>67</v>
      </c>
      <c r="F15" s="10">
        <v>1059</v>
      </c>
      <c r="G15" s="2">
        <f t="shared" si="0"/>
        <v>1216.5999999999999</v>
      </c>
    </row>
    <row r="16" spans="1:7">
      <c r="A16" s="3">
        <v>42871</v>
      </c>
      <c r="B16" s="422">
        <v>12757</v>
      </c>
      <c r="C16" s="422" t="s">
        <v>67</v>
      </c>
      <c r="F16" s="10">
        <v>483.1</v>
      </c>
      <c r="G16" s="2">
        <f t="shared" si="0"/>
        <v>733.49999999999989</v>
      </c>
    </row>
    <row r="17" spans="1:7">
      <c r="A17" s="3">
        <v>42902</v>
      </c>
      <c r="B17" s="422">
        <v>13098</v>
      </c>
      <c r="C17" s="422" t="s">
        <v>67</v>
      </c>
      <c r="F17" s="10">
        <v>379</v>
      </c>
      <c r="G17" s="2">
        <f t="shared" si="0"/>
        <v>354.49999999999989</v>
      </c>
    </row>
    <row r="18" spans="1:7">
      <c r="A18" s="3">
        <v>42902</v>
      </c>
      <c r="B18" s="422">
        <v>13099</v>
      </c>
      <c r="C18" s="422" t="s">
        <v>67</v>
      </c>
      <c r="F18" s="10">
        <v>119.5</v>
      </c>
      <c r="G18" s="2">
        <f t="shared" si="0"/>
        <v>234.99999999999989</v>
      </c>
    </row>
    <row r="19" spans="1:7">
      <c r="A19" s="3">
        <v>42902</v>
      </c>
      <c r="B19" s="422">
        <v>13101</v>
      </c>
      <c r="C19" s="422" t="s">
        <v>177</v>
      </c>
      <c r="F19" s="10">
        <v>235</v>
      </c>
      <c r="G19" s="2">
        <f t="shared" si="0"/>
        <v>0</v>
      </c>
    </row>
    <row r="20" spans="1:7">
      <c r="A20" s="3">
        <v>42766</v>
      </c>
      <c r="B20" s="422" t="s">
        <v>10</v>
      </c>
      <c r="C20" s="422" t="s">
        <v>11</v>
      </c>
      <c r="D20" t="s">
        <v>12</v>
      </c>
      <c r="E20" s="48">
        <v>13.5</v>
      </c>
      <c r="G20" s="2">
        <f t="shared" si="0"/>
        <v>13.5</v>
      </c>
    </row>
    <row r="21" spans="1:7">
      <c r="B21" s="422"/>
      <c r="C21" s="422"/>
      <c r="D21" t="s">
        <v>13</v>
      </c>
      <c r="E21" s="48">
        <v>2.7</v>
      </c>
      <c r="G21" s="2">
        <f t="shared" si="0"/>
        <v>16.2</v>
      </c>
    </row>
    <row r="22" spans="1:7">
      <c r="B22" s="422"/>
      <c r="C22" s="422"/>
      <c r="D22" t="s">
        <v>14</v>
      </c>
      <c r="E22" s="48">
        <v>60</v>
      </c>
      <c r="G22" s="2">
        <f t="shared" si="0"/>
        <v>76.2</v>
      </c>
    </row>
    <row r="23" spans="1:7">
      <c r="B23" s="422"/>
      <c r="C23" s="422"/>
      <c r="D23" t="s">
        <v>15</v>
      </c>
      <c r="E23" s="48">
        <v>2</v>
      </c>
      <c r="G23" s="2">
        <f t="shared" si="0"/>
        <v>78.2</v>
      </c>
    </row>
    <row r="24" spans="1:7">
      <c r="A24" s="3">
        <v>42766</v>
      </c>
      <c r="B24" s="422" t="s">
        <v>69</v>
      </c>
      <c r="C24" s="422" t="s">
        <v>11</v>
      </c>
      <c r="D24" t="s">
        <v>14</v>
      </c>
      <c r="E24" s="48"/>
      <c r="F24" s="10">
        <v>60</v>
      </c>
      <c r="G24" s="2">
        <f t="shared" si="0"/>
        <v>18.200000000000003</v>
      </c>
    </row>
    <row r="25" spans="1:7">
      <c r="A25" s="3">
        <v>42766</v>
      </c>
      <c r="B25" s="422" t="s">
        <v>69</v>
      </c>
      <c r="C25" s="422" t="s">
        <v>11</v>
      </c>
      <c r="D25" t="s">
        <v>15</v>
      </c>
      <c r="E25" s="48"/>
      <c r="F25" s="10">
        <v>2</v>
      </c>
      <c r="G25" s="2">
        <f t="shared" si="0"/>
        <v>16.200000000000003</v>
      </c>
    </row>
    <row r="26" spans="1:7">
      <c r="A26" s="3">
        <v>42902</v>
      </c>
      <c r="B26" s="422">
        <v>13101</v>
      </c>
      <c r="C26" s="422" t="s">
        <v>11</v>
      </c>
      <c r="D26" t="s">
        <v>12</v>
      </c>
      <c r="E26" s="48"/>
      <c r="F26" s="10">
        <v>13.5</v>
      </c>
      <c r="G26" s="2">
        <f t="shared" si="0"/>
        <v>2.7000000000000028</v>
      </c>
    </row>
    <row r="27" spans="1:7">
      <c r="A27" s="3">
        <v>42902</v>
      </c>
      <c r="B27" s="422">
        <v>13101</v>
      </c>
      <c r="C27" s="422" t="s">
        <v>11</v>
      </c>
      <c r="D27" t="s">
        <v>13</v>
      </c>
      <c r="E27" s="48"/>
      <c r="F27" s="10">
        <v>2.7</v>
      </c>
      <c r="G27" s="2">
        <f t="shared" si="0"/>
        <v>0</v>
      </c>
    </row>
    <row r="28" spans="1:7">
      <c r="A28" s="3">
        <v>42794</v>
      </c>
      <c r="B28" s="422" t="s">
        <v>10</v>
      </c>
      <c r="C28" s="422" t="s">
        <v>17</v>
      </c>
      <c r="D28" t="s">
        <v>12</v>
      </c>
      <c r="E28" s="48">
        <v>13</v>
      </c>
      <c r="G28" s="2">
        <f t="shared" si="0"/>
        <v>13</v>
      </c>
    </row>
    <row r="29" spans="1:7">
      <c r="B29" s="422"/>
      <c r="C29" s="422"/>
      <c r="D29" t="s">
        <v>13</v>
      </c>
      <c r="E29" s="48">
        <v>2</v>
      </c>
      <c r="G29" s="2">
        <f t="shared" si="0"/>
        <v>15</v>
      </c>
    </row>
    <row r="30" spans="1:7">
      <c r="B30" s="422"/>
      <c r="C30" s="422"/>
      <c r="D30" t="s">
        <v>14</v>
      </c>
      <c r="E30" s="48">
        <v>56</v>
      </c>
      <c r="G30" s="2">
        <f t="shared" si="0"/>
        <v>71</v>
      </c>
    </row>
    <row r="31" spans="1:7">
      <c r="B31" s="422"/>
      <c r="C31" s="422"/>
      <c r="D31" t="s">
        <v>15</v>
      </c>
      <c r="E31" s="48">
        <v>2</v>
      </c>
      <c r="G31" s="2">
        <f t="shared" si="0"/>
        <v>73</v>
      </c>
    </row>
    <row r="32" spans="1:7">
      <c r="A32" s="3">
        <v>42794</v>
      </c>
      <c r="B32" s="422" t="s">
        <v>69</v>
      </c>
      <c r="C32" s="422" t="s">
        <v>17</v>
      </c>
      <c r="D32" t="s">
        <v>14</v>
      </c>
      <c r="E32" s="48"/>
      <c r="F32" s="10">
        <v>48</v>
      </c>
      <c r="G32" s="2">
        <f t="shared" si="0"/>
        <v>25</v>
      </c>
    </row>
    <row r="33" spans="1:7">
      <c r="A33" s="3">
        <v>42902</v>
      </c>
      <c r="B33" s="422">
        <v>13101</v>
      </c>
      <c r="C33" s="422" t="s">
        <v>17</v>
      </c>
      <c r="D33" t="s">
        <v>12</v>
      </c>
      <c r="E33" s="48"/>
      <c r="F33" s="10">
        <v>13</v>
      </c>
      <c r="G33" s="2">
        <f t="shared" si="0"/>
        <v>12</v>
      </c>
    </row>
    <row r="34" spans="1:7">
      <c r="A34" s="3">
        <v>42902</v>
      </c>
      <c r="B34" s="422">
        <v>13101</v>
      </c>
      <c r="C34" s="422" t="s">
        <v>17</v>
      </c>
      <c r="D34" t="s">
        <v>13</v>
      </c>
      <c r="E34" s="48"/>
      <c r="F34" s="10">
        <v>2</v>
      </c>
      <c r="G34" s="2">
        <f t="shared" si="0"/>
        <v>10</v>
      </c>
    </row>
    <row r="35" spans="1:7">
      <c r="A35" s="3">
        <v>42902</v>
      </c>
      <c r="B35" s="422">
        <v>13101</v>
      </c>
      <c r="C35" s="422" t="s">
        <v>17</v>
      </c>
      <c r="D35" t="s">
        <v>14</v>
      </c>
      <c r="E35" s="48"/>
      <c r="F35" s="10">
        <v>8</v>
      </c>
      <c r="G35" s="2">
        <f t="shared" si="0"/>
        <v>2</v>
      </c>
    </row>
    <row r="36" spans="1:7">
      <c r="A36" s="3">
        <v>42902</v>
      </c>
      <c r="B36" s="422">
        <v>13101</v>
      </c>
      <c r="C36" s="422" t="s">
        <v>17</v>
      </c>
      <c r="D36" t="s">
        <v>15</v>
      </c>
      <c r="E36" s="48"/>
      <c r="F36" s="10">
        <v>2</v>
      </c>
      <c r="G36" s="2">
        <f t="shared" si="0"/>
        <v>0</v>
      </c>
    </row>
    <row r="37" spans="1:7">
      <c r="A37" s="3">
        <v>42825</v>
      </c>
      <c r="B37" s="422" t="s">
        <v>10</v>
      </c>
      <c r="C37" s="422" t="s">
        <v>18</v>
      </c>
      <c r="D37" t="s">
        <v>12</v>
      </c>
      <c r="E37" s="48">
        <v>12</v>
      </c>
      <c r="G37" s="2">
        <f t="shared" si="0"/>
        <v>12</v>
      </c>
    </row>
    <row r="38" spans="1:7">
      <c r="B38" s="422"/>
      <c r="C38" s="422"/>
      <c r="D38" t="s">
        <v>13</v>
      </c>
      <c r="E38" s="48">
        <v>2</v>
      </c>
      <c r="G38" s="2">
        <f t="shared" si="0"/>
        <v>14</v>
      </c>
    </row>
    <row r="39" spans="1:7">
      <c r="B39" s="422"/>
      <c r="C39" s="422"/>
      <c r="D39" t="s">
        <v>14</v>
      </c>
      <c r="E39" s="48">
        <v>60</v>
      </c>
      <c r="G39" s="2">
        <f t="shared" si="0"/>
        <v>74</v>
      </c>
    </row>
    <row r="40" spans="1:7">
      <c r="B40" s="422"/>
      <c r="C40" s="422"/>
      <c r="D40" t="s">
        <v>15</v>
      </c>
      <c r="E40" s="48">
        <v>2</v>
      </c>
      <c r="G40" s="2">
        <f t="shared" si="0"/>
        <v>76</v>
      </c>
    </row>
    <row r="41" spans="1:7">
      <c r="A41" s="3">
        <v>42824</v>
      </c>
      <c r="B41" s="422" t="s">
        <v>69</v>
      </c>
      <c r="C41" s="422" t="s">
        <v>18</v>
      </c>
      <c r="D41" t="s">
        <v>14</v>
      </c>
      <c r="E41" s="48"/>
      <c r="F41" s="10">
        <v>60</v>
      </c>
      <c r="G41" s="2">
        <f t="shared" si="0"/>
        <v>16</v>
      </c>
    </row>
    <row r="42" spans="1:7">
      <c r="A42" s="3">
        <v>42824</v>
      </c>
      <c r="B42" s="422" t="s">
        <v>69</v>
      </c>
      <c r="C42" s="422" t="s">
        <v>18</v>
      </c>
      <c r="D42" t="s">
        <v>15</v>
      </c>
      <c r="E42" s="48"/>
      <c r="F42" s="10">
        <v>2</v>
      </c>
      <c r="G42" s="2">
        <f t="shared" si="0"/>
        <v>14</v>
      </c>
    </row>
    <row r="43" spans="1:7">
      <c r="A43" s="3">
        <v>42902</v>
      </c>
      <c r="B43" s="422">
        <v>13101</v>
      </c>
      <c r="C43" s="422" t="s">
        <v>18</v>
      </c>
      <c r="D43" t="s">
        <v>12</v>
      </c>
      <c r="E43" s="48"/>
      <c r="F43" s="10">
        <v>12</v>
      </c>
      <c r="G43" s="2">
        <f t="shared" si="0"/>
        <v>2</v>
      </c>
    </row>
    <row r="44" spans="1:7">
      <c r="A44" s="3">
        <v>42902</v>
      </c>
      <c r="B44" s="422">
        <v>13101</v>
      </c>
      <c r="C44" s="422" t="s">
        <v>18</v>
      </c>
      <c r="D44" t="s">
        <v>13</v>
      </c>
      <c r="E44" s="48"/>
      <c r="F44" s="10">
        <v>2</v>
      </c>
      <c r="G44" s="2">
        <f t="shared" si="0"/>
        <v>0</v>
      </c>
    </row>
    <row r="45" spans="1:7">
      <c r="A45" s="3">
        <v>42855</v>
      </c>
      <c r="B45" s="422" t="s">
        <v>10</v>
      </c>
      <c r="C45" s="422" t="s">
        <v>19</v>
      </c>
      <c r="D45" t="s">
        <v>12</v>
      </c>
      <c r="E45" s="48">
        <v>13</v>
      </c>
      <c r="G45" s="2">
        <f t="shared" si="0"/>
        <v>13</v>
      </c>
    </row>
    <row r="46" spans="1:7">
      <c r="B46" s="422"/>
      <c r="C46" s="422"/>
      <c r="D46" t="s">
        <v>13</v>
      </c>
      <c r="E46" s="48">
        <v>2</v>
      </c>
      <c r="G46" s="2">
        <f t="shared" si="0"/>
        <v>15</v>
      </c>
    </row>
    <row r="47" spans="1:7">
      <c r="B47" s="422"/>
      <c r="C47" s="422"/>
      <c r="D47" t="s">
        <v>14</v>
      </c>
      <c r="E47" s="48">
        <v>60</v>
      </c>
      <c r="G47" s="2">
        <f t="shared" si="0"/>
        <v>75</v>
      </c>
    </row>
    <row r="48" spans="1:7">
      <c r="B48" s="422"/>
      <c r="C48" s="422"/>
      <c r="D48" t="s">
        <v>15</v>
      </c>
      <c r="E48" s="48">
        <v>2</v>
      </c>
      <c r="G48" s="2">
        <f t="shared" si="0"/>
        <v>77</v>
      </c>
    </row>
    <row r="49" spans="1:7">
      <c r="A49" s="3">
        <v>42855</v>
      </c>
      <c r="B49" s="422" t="s">
        <v>69</v>
      </c>
      <c r="C49" s="422" t="s">
        <v>19</v>
      </c>
      <c r="D49" t="s">
        <v>14</v>
      </c>
      <c r="E49" s="48"/>
      <c r="F49" s="10">
        <v>60</v>
      </c>
      <c r="G49" s="2">
        <f t="shared" si="0"/>
        <v>17</v>
      </c>
    </row>
    <row r="50" spans="1:7">
      <c r="A50" s="3">
        <v>42855</v>
      </c>
      <c r="B50" s="422" t="s">
        <v>69</v>
      </c>
      <c r="C50" s="422" t="s">
        <v>19</v>
      </c>
      <c r="D50" t="s">
        <v>15</v>
      </c>
      <c r="E50" s="48"/>
      <c r="F50" s="10">
        <v>2</v>
      </c>
      <c r="G50" s="2">
        <f t="shared" si="0"/>
        <v>15</v>
      </c>
    </row>
    <row r="51" spans="1:7">
      <c r="A51" s="3">
        <v>42902</v>
      </c>
      <c r="B51" s="422">
        <v>13101</v>
      </c>
      <c r="C51" s="422" t="s">
        <v>19</v>
      </c>
      <c r="D51" t="s">
        <v>12</v>
      </c>
      <c r="E51" s="48"/>
      <c r="F51" s="10">
        <v>13</v>
      </c>
      <c r="G51" s="2">
        <f t="shared" si="0"/>
        <v>2</v>
      </c>
    </row>
    <row r="52" spans="1:7">
      <c r="A52" s="3">
        <v>42902</v>
      </c>
      <c r="B52" s="422">
        <v>13101</v>
      </c>
      <c r="C52" s="422" t="s">
        <v>19</v>
      </c>
      <c r="D52" t="s">
        <v>13</v>
      </c>
      <c r="E52" s="48"/>
      <c r="F52" s="10">
        <v>2</v>
      </c>
      <c r="G52" s="2">
        <f t="shared" si="0"/>
        <v>0</v>
      </c>
    </row>
    <row r="53" spans="1:7">
      <c r="A53" s="3">
        <v>42886</v>
      </c>
      <c r="B53" s="422" t="s">
        <v>10</v>
      </c>
      <c r="C53" s="422" t="s">
        <v>20</v>
      </c>
      <c r="D53" t="s">
        <v>12</v>
      </c>
      <c r="E53" s="48">
        <v>13</v>
      </c>
      <c r="G53" s="2">
        <f t="shared" si="0"/>
        <v>13</v>
      </c>
    </row>
    <row r="54" spans="1:7">
      <c r="B54" s="422"/>
      <c r="C54" s="422"/>
      <c r="D54" t="s">
        <v>13</v>
      </c>
      <c r="E54" s="48">
        <v>2</v>
      </c>
      <c r="G54" s="2">
        <f t="shared" si="0"/>
        <v>15</v>
      </c>
    </row>
    <row r="55" spans="1:7">
      <c r="B55" s="422"/>
      <c r="C55" s="422"/>
      <c r="D55" t="s">
        <v>14</v>
      </c>
      <c r="E55" s="48">
        <v>60</v>
      </c>
      <c r="G55" s="2">
        <f t="shared" si="0"/>
        <v>75</v>
      </c>
    </row>
    <row r="56" spans="1:7">
      <c r="B56" s="422"/>
      <c r="C56" s="422"/>
      <c r="D56" t="s">
        <v>15</v>
      </c>
      <c r="E56" s="48">
        <v>2</v>
      </c>
      <c r="G56" s="2">
        <f t="shared" si="0"/>
        <v>77</v>
      </c>
    </row>
    <row r="57" spans="1:7">
      <c r="A57" s="3">
        <v>42885</v>
      </c>
      <c r="B57" s="422" t="s">
        <v>69</v>
      </c>
      <c r="C57" s="422" t="s">
        <v>20</v>
      </c>
      <c r="D57" t="s">
        <v>14</v>
      </c>
      <c r="E57" s="48"/>
      <c r="F57" s="10">
        <v>60</v>
      </c>
      <c r="G57" s="2">
        <f t="shared" si="0"/>
        <v>17</v>
      </c>
    </row>
    <row r="58" spans="1:7">
      <c r="A58" s="3">
        <v>42885</v>
      </c>
      <c r="B58" s="422" t="s">
        <v>69</v>
      </c>
      <c r="C58" s="422" t="s">
        <v>20</v>
      </c>
      <c r="D58" t="s">
        <v>15</v>
      </c>
      <c r="E58" s="48"/>
      <c r="F58" s="10">
        <v>2</v>
      </c>
      <c r="G58" s="2">
        <f t="shared" si="0"/>
        <v>15</v>
      </c>
    </row>
    <row r="59" spans="1:7">
      <c r="A59" s="3">
        <v>42902</v>
      </c>
      <c r="B59" s="422">
        <v>13101</v>
      </c>
      <c r="C59" s="422" t="s">
        <v>20</v>
      </c>
      <c r="D59" t="s">
        <v>12</v>
      </c>
      <c r="E59" s="48"/>
      <c r="F59" s="10">
        <v>13</v>
      </c>
      <c r="G59" s="2">
        <f t="shared" si="0"/>
        <v>2</v>
      </c>
    </row>
    <row r="60" spans="1:7">
      <c r="A60" s="3">
        <v>42902</v>
      </c>
      <c r="B60" s="422">
        <v>13101</v>
      </c>
      <c r="C60" s="422" t="s">
        <v>20</v>
      </c>
      <c r="D60" t="s">
        <v>13</v>
      </c>
      <c r="E60" s="48"/>
      <c r="F60" s="10">
        <v>2</v>
      </c>
      <c r="G60" s="2">
        <f t="shared" si="0"/>
        <v>0</v>
      </c>
    </row>
    <row r="61" spans="1:7">
      <c r="A61" s="31">
        <v>42916</v>
      </c>
      <c r="B61" s="421" t="s">
        <v>10</v>
      </c>
      <c r="C61" s="421" t="s">
        <v>21</v>
      </c>
      <c r="D61" t="s">
        <v>12</v>
      </c>
      <c r="E61" s="48">
        <v>12.5</v>
      </c>
      <c r="G61" s="2">
        <f t="shared" si="0"/>
        <v>12.5</v>
      </c>
    </row>
    <row r="62" spans="1:7">
      <c r="B62" s="422"/>
      <c r="C62" s="422"/>
      <c r="D62" t="s">
        <v>13</v>
      </c>
      <c r="E62" s="48">
        <v>2</v>
      </c>
      <c r="G62" s="2">
        <f t="shared" si="0"/>
        <v>14.5</v>
      </c>
    </row>
    <row r="63" spans="1:7">
      <c r="B63" s="422"/>
      <c r="C63" s="422"/>
      <c r="D63" t="s">
        <v>14</v>
      </c>
      <c r="E63" s="48">
        <v>60</v>
      </c>
      <c r="G63" s="2">
        <f t="shared" si="0"/>
        <v>74.5</v>
      </c>
    </row>
    <row r="64" spans="1:7">
      <c r="B64" s="422"/>
      <c r="C64" s="422"/>
      <c r="D64" t="s">
        <v>15</v>
      </c>
      <c r="E64" s="48">
        <v>2</v>
      </c>
      <c r="G64" s="2">
        <f t="shared" si="0"/>
        <v>76.5</v>
      </c>
    </row>
    <row r="65" spans="1:7">
      <c r="A65" s="3">
        <v>42916</v>
      </c>
      <c r="B65" s="422" t="s">
        <v>69</v>
      </c>
      <c r="C65" s="422" t="s">
        <v>21</v>
      </c>
      <c r="D65" t="s">
        <v>14</v>
      </c>
      <c r="E65" s="48"/>
      <c r="F65" s="10">
        <v>60</v>
      </c>
      <c r="G65" s="2">
        <f t="shared" si="0"/>
        <v>16.5</v>
      </c>
    </row>
    <row r="66" spans="1:7">
      <c r="A66" s="3">
        <v>42916</v>
      </c>
      <c r="B66" s="422" t="s">
        <v>69</v>
      </c>
      <c r="C66" s="422" t="s">
        <v>21</v>
      </c>
      <c r="D66" t="s">
        <v>15</v>
      </c>
      <c r="E66" s="48"/>
      <c r="F66" s="10">
        <v>2</v>
      </c>
      <c r="G66" s="2">
        <f t="shared" si="0"/>
        <v>14.5</v>
      </c>
    </row>
    <row r="67" spans="1:7">
      <c r="A67" s="3">
        <v>42947</v>
      </c>
      <c r="B67" s="422">
        <v>13284</v>
      </c>
      <c r="C67" s="422" t="s">
        <v>21</v>
      </c>
      <c r="D67" t="s">
        <v>12</v>
      </c>
      <c r="E67" s="48"/>
      <c r="F67" s="10">
        <v>12.5</v>
      </c>
      <c r="G67" s="2">
        <f t="shared" si="0"/>
        <v>2</v>
      </c>
    </row>
    <row r="68" spans="1:7">
      <c r="A68" s="3">
        <v>42947</v>
      </c>
      <c r="B68" s="422">
        <v>13284</v>
      </c>
      <c r="C68" s="422" t="s">
        <v>21</v>
      </c>
      <c r="D68" t="s">
        <v>13</v>
      </c>
      <c r="E68" s="48"/>
      <c r="F68" s="10">
        <v>2</v>
      </c>
      <c r="G68" s="2">
        <f t="shared" si="0"/>
        <v>0</v>
      </c>
    </row>
    <row r="69" spans="1:7">
      <c r="A69" s="31">
        <v>42947</v>
      </c>
      <c r="B69" s="421" t="s">
        <v>10</v>
      </c>
      <c r="C69" s="421" t="s">
        <v>22</v>
      </c>
      <c r="D69" t="s">
        <v>12</v>
      </c>
      <c r="E69" s="48">
        <v>13</v>
      </c>
      <c r="G69" s="2">
        <f t="shared" si="0"/>
        <v>13</v>
      </c>
    </row>
    <row r="70" spans="1:7">
      <c r="B70" s="422"/>
      <c r="C70" s="422"/>
      <c r="D70" t="s">
        <v>13</v>
      </c>
      <c r="E70" s="48">
        <v>2</v>
      </c>
      <c r="G70" s="2">
        <f t="shared" si="0"/>
        <v>15</v>
      </c>
    </row>
    <row r="71" spans="1:7">
      <c r="B71" s="422"/>
      <c r="C71" s="422"/>
      <c r="D71" t="s">
        <v>14</v>
      </c>
      <c r="E71" s="48">
        <v>60</v>
      </c>
      <c r="G71" s="2">
        <f t="shared" ref="G71:G134" si="1">+G70+E71-F71</f>
        <v>75</v>
      </c>
    </row>
    <row r="72" spans="1:7">
      <c r="B72" s="422"/>
      <c r="C72" s="422"/>
      <c r="D72" t="s">
        <v>15</v>
      </c>
      <c r="E72" s="48">
        <v>2</v>
      </c>
      <c r="G72" s="2">
        <f t="shared" si="1"/>
        <v>77</v>
      </c>
    </row>
    <row r="73" spans="1:7">
      <c r="A73" s="3">
        <v>42947</v>
      </c>
      <c r="B73" s="422" t="s">
        <v>69</v>
      </c>
      <c r="C73" s="422" t="s">
        <v>22</v>
      </c>
      <c r="D73" t="s">
        <v>14</v>
      </c>
      <c r="E73" s="48"/>
      <c r="F73" s="10">
        <v>60</v>
      </c>
      <c r="G73" s="2">
        <f t="shared" si="1"/>
        <v>17</v>
      </c>
    </row>
    <row r="74" spans="1:7">
      <c r="A74" s="3">
        <v>42947</v>
      </c>
      <c r="B74" s="422" t="s">
        <v>69</v>
      </c>
      <c r="C74" s="422" t="s">
        <v>22</v>
      </c>
      <c r="D74" t="s">
        <v>15</v>
      </c>
      <c r="E74" s="48"/>
      <c r="F74" s="10">
        <v>2</v>
      </c>
      <c r="G74" s="2">
        <f t="shared" si="1"/>
        <v>15</v>
      </c>
    </row>
    <row r="75" spans="1:7">
      <c r="A75" s="3">
        <v>43008</v>
      </c>
      <c r="B75" s="422">
        <v>13715</v>
      </c>
      <c r="C75" s="422" t="s">
        <v>22</v>
      </c>
      <c r="D75" t="s">
        <v>12</v>
      </c>
      <c r="E75" s="48"/>
      <c r="F75" s="10">
        <v>13</v>
      </c>
      <c r="G75" s="2">
        <f t="shared" si="1"/>
        <v>2</v>
      </c>
    </row>
    <row r="76" spans="1:7">
      <c r="A76" s="3">
        <v>43008</v>
      </c>
      <c r="B76" s="422">
        <v>13715</v>
      </c>
      <c r="C76" s="422" t="s">
        <v>22</v>
      </c>
      <c r="D76" t="s">
        <v>13</v>
      </c>
      <c r="E76" s="48"/>
      <c r="F76" s="10">
        <v>2</v>
      </c>
      <c r="G76" s="2">
        <f t="shared" si="1"/>
        <v>0</v>
      </c>
    </row>
    <row r="77" spans="1:7">
      <c r="A77" s="31">
        <v>42978</v>
      </c>
      <c r="B77" s="421" t="s">
        <v>10</v>
      </c>
      <c r="C77" s="421" t="s">
        <v>23</v>
      </c>
      <c r="D77" t="s">
        <v>12</v>
      </c>
      <c r="E77" s="48">
        <v>13</v>
      </c>
      <c r="G77" s="2">
        <f t="shared" si="1"/>
        <v>13</v>
      </c>
    </row>
    <row r="78" spans="1:7">
      <c r="B78" s="422"/>
      <c r="C78" s="422"/>
      <c r="D78" t="s">
        <v>13</v>
      </c>
      <c r="E78" s="48">
        <v>2</v>
      </c>
      <c r="G78" s="2">
        <f t="shared" si="1"/>
        <v>15</v>
      </c>
    </row>
    <row r="79" spans="1:7">
      <c r="B79" s="422"/>
      <c r="C79" s="422"/>
      <c r="D79" t="s">
        <v>14</v>
      </c>
      <c r="E79" s="48">
        <v>60</v>
      </c>
      <c r="G79" s="2">
        <f t="shared" si="1"/>
        <v>75</v>
      </c>
    </row>
    <row r="80" spans="1:7">
      <c r="B80" s="422"/>
      <c r="C80" s="422"/>
      <c r="D80" t="s">
        <v>15</v>
      </c>
      <c r="E80" s="48">
        <v>2</v>
      </c>
      <c r="G80" s="2">
        <f t="shared" si="1"/>
        <v>77</v>
      </c>
    </row>
    <row r="81" spans="1:7">
      <c r="A81" s="3">
        <v>42978</v>
      </c>
      <c r="B81" s="422" t="s">
        <v>69</v>
      </c>
      <c r="C81" s="422" t="s">
        <v>23</v>
      </c>
      <c r="D81" t="s">
        <v>14</v>
      </c>
      <c r="E81" s="48"/>
      <c r="F81" s="10">
        <v>60</v>
      </c>
      <c r="G81" s="2">
        <f t="shared" si="1"/>
        <v>17</v>
      </c>
    </row>
    <row r="82" spans="1:7">
      <c r="A82" s="3">
        <v>42978</v>
      </c>
      <c r="B82" s="422" t="s">
        <v>69</v>
      </c>
      <c r="C82" s="422" t="s">
        <v>23</v>
      </c>
      <c r="D82" t="s">
        <v>15</v>
      </c>
      <c r="E82" s="48"/>
      <c r="F82" s="10">
        <v>2</v>
      </c>
      <c r="G82" s="2">
        <f t="shared" si="1"/>
        <v>15</v>
      </c>
    </row>
    <row r="83" spans="1:7">
      <c r="A83" s="3">
        <v>43008</v>
      </c>
      <c r="B83" s="422">
        <v>13715</v>
      </c>
      <c r="C83" s="422" t="s">
        <v>23</v>
      </c>
      <c r="D83" t="s">
        <v>12</v>
      </c>
      <c r="E83" s="48"/>
      <c r="F83" s="10">
        <v>13</v>
      </c>
      <c r="G83" s="2">
        <f t="shared" si="1"/>
        <v>2</v>
      </c>
    </row>
    <row r="84" spans="1:7">
      <c r="A84" s="3">
        <v>43008</v>
      </c>
      <c r="B84" s="422">
        <v>13715</v>
      </c>
      <c r="C84" s="422" t="s">
        <v>23</v>
      </c>
      <c r="D84" t="s">
        <v>13</v>
      </c>
      <c r="E84" s="48"/>
      <c r="F84" s="10">
        <v>2</v>
      </c>
      <c r="G84" s="2">
        <f t="shared" si="1"/>
        <v>0</v>
      </c>
    </row>
    <row r="85" spans="1:7">
      <c r="A85" s="31">
        <v>43008</v>
      </c>
      <c r="B85" s="421" t="s">
        <v>10</v>
      </c>
      <c r="C85" s="421" t="s">
        <v>24</v>
      </c>
      <c r="D85" t="s">
        <v>12</v>
      </c>
      <c r="E85" s="48">
        <v>8</v>
      </c>
      <c r="G85" s="2">
        <f t="shared" si="1"/>
        <v>8</v>
      </c>
    </row>
    <row r="86" spans="1:7">
      <c r="B86" s="422"/>
      <c r="C86" s="422"/>
      <c r="D86" t="s">
        <v>13</v>
      </c>
      <c r="E86" s="48">
        <v>2</v>
      </c>
      <c r="G86" s="2">
        <f t="shared" si="1"/>
        <v>10</v>
      </c>
    </row>
    <row r="87" spans="1:7">
      <c r="B87" s="422"/>
      <c r="C87" s="422"/>
      <c r="D87" t="s">
        <v>14</v>
      </c>
      <c r="E87" s="48">
        <v>60</v>
      </c>
      <c r="G87" s="2">
        <f t="shared" si="1"/>
        <v>70</v>
      </c>
    </row>
    <row r="88" spans="1:7">
      <c r="B88" s="422"/>
      <c r="C88" s="422"/>
      <c r="D88" t="s">
        <v>15</v>
      </c>
      <c r="E88" s="48">
        <v>2</v>
      </c>
      <c r="G88" s="2">
        <f t="shared" si="1"/>
        <v>72</v>
      </c>
    </row>
    <row r="89" spans="1:7">
      <c r="A89" s="3">
        <v>42788</v>
      </c>
      <c r="B89" s="422"/>
      <c r="C89" s="422"/>
      <c r="D89" t="s">
        <v>70</v>
      </c>
      <c r="E89" s="48">
        <v>85</v>
      </c>
      <c r="G89" s="2">
        <f t="shared" si="1"/>
        <v>157</v>
      </c>
    </row>
    <row r="90" spans="1:7">
      <c r="A90" s="3">
        <v>42823</v>
      </c>
      <c r="B90" s="422"/>
      <c r="C90" s="422"/>
      <c r="D90" t="s">
        <v>70</v>
      </c>
      <c r="E90" s="48">
        <v>85</v>
      </c>
      <c r="G90" s="2">
        <f t="shared" si="1"/>
        <v>242</v>
      </c>
    </row>
    <row r="91" spans="1:7">
      <c r="A91" s="3">
        <v>43008</v>
      </c>
      <c r="B91" s="422" t="s">
        <v>69</v>
      </c>
      <c r="C91" s="422" t="s">
        <v>24</v>
      </c>
      <c r="D91" t="s">
        <v>14</v>
      </c>
      <c r="E91" s="48"/>
      <c r="F91" s="10">
        <v>60</v>
      </c>
      <c r="G91" s="2">
        <f t="shared" si="1"/>
        <v>182</v>
      </c>
    </row>
    <row r="92" spans="1:7">
      <c r="A92" s="3">
        <v>43008</v>
      </c>
      <c r="B92" s="422" t="s">
        <v>69</v>
      </c>
      <c r="C92" s="422" t="s">
        <v>24</v>
      </c>
      <c r="D92" t="s">
        <v>15</v>
      </c>
      <c r="E92" s="48"/>
      <c r="F92" s="10">
        <v>2</v>
      </c>
      <c r="G92" s="2">
        <f t="shared" si="1"/>
        <v>180</v>
      </c>
    </row>
    <row r="93" spans="1:7">
      <c r="A93" s="3">
        <v>43048</v>
      </c>
      <c r="B93" s="422">
        <v>13947</v>
      </c>
      <c r="C93" s="422" t="s">
        <v>24</v>
      </c>
      <c r="D93" t="s">
        <v>12</v>
      </c>
      <c r="E93" s="48"/>
      <c r="F93" s="10">
        <v>8</v>
      </c>
      <c r="G93" s="2">
        <f t="shared" si="1"/>
        <v>172</v>
      </c>
    </row>
    <row r="94" spans="1:7">
      <c r="A94" s="3">
        <v>43048</v>
      </c>
      <c r="B94" s="422">
        <v>13947</v>
      </c>
      <c r="C94" s="422" t="s">
        <v>24</v>
      </c>
      <c r="D94" t="s">
        <v>13</v>
      </c>
      <c r="E94" s="48"/>
      <c r="F94" s="10">
        <v>2</v>
      </c>
      <c r="G94" s="2">
        <f t="shared" si="1"/>
        <v>170</v>
      </c>
    </row>
    <row r="95" spans="1:7">
      <c r="A95" s="3">
        <v>43067</v>
      </c>
      <c r="B95" s="422" t="s">
        <v>61</v>
      </c>
      <c r="C95" s="4">
        <v>42788</v>
      </c>
      <c r="D95" t="s">
        <v>70</v>
      </c>
      <c r="E95" s="48"/>
      <c r="F95" s="10">
        <v>85</v>
      </c>
      <c r="G95" s="2">
        <f t="shared" si="1"/>
        <v>85</v>
      </c>
    </row>
    <row r="96" spans="1:7">
      <c r="A96" s="3">
        <v>43067</v>
      </c>
      <c r="B96" s="422" t="s">
        <v>61</v>
      </c>
      <c r="C96" s="4">
        <v>42823</v>
      </c>
      <c r="D96" t="s">
        <v>70</v>
      </c>
      <c r="E96" s="48"/>
      <c r="F96" s="10">
        <v>85</v>
      </c>
      <c r="G96" s="2">
        <f t="shared" si="1"/>
        <v>0</v>
      </c>
    </row>
    <row r="97" spans="1:7">
      <c r="A97" s="31">
        <v>43039</v>
      </c>
      <c r="B97" s="421" t="s">
        <v>10</v>
      </c>
      <c r="C97" s="421" t="s">
        <v>25</v>
      </c>
      <c r="D97" t="s">
        <v>12</v>
      </c>
      <c r="E97" s="48">
        <v>8</v>
      </c>
      <c r="G97" s="2">
        <f t="shared" si="1"/>
        <v>8</v>
      </c>
    </row>
    <row r="98" spans="1:7">
      <c r="B98" s="422"/>
      <c r="C98" s="422"/>
      <c r="D98" t="s">
        <v>13</v>
      </c>
      <c r="E98" s="48">
        <v>2</v>
      </c>
      <c r="G98" s="2">
        <f t="shared" si="1"/>
        <v>10</v>
      </c>
    </row>
    <row r="99" spans="1:7">
      <c r="B99" s="422"/>
      <c r="C99" s="422"/>
      <c r="D99" t="s">
        <v>14</v>
      </c>
      <c r="E99" s="48">
        <v>60</v>
      </c>
      <c r="G99" s="2">
        <f t="shared" si="1"/>
        <v>70</v>
      </c>
    </row>
    <row r="100" spans="1:7">
      <c r="B100" s="422"/>
      <c r="C100" s="422"/>
      <c r="D100" t="s">
        <v>15</v>
      </c>
      <c r="E100" s="48">
        <v>2</v>
      </c>
      <c r="G100" s="2">
        <f t="shared" si="1"/>
        <v>72</v>
      </c>
    </row>
    <row r="101" spans="1:7">
      <c r="A101" s="3">
        <v>43039</v>
      </c>
      <c r="B101" s="422" t="s">
        <v>69</v>
      </c>
      <c r="C101" s="422" t="s">
        <v>25</v>
      </c>
      <c r="D101" t="s">
        <v>14</v>
      </c>
      <c r="E101" s="48"/>
      <c r="F101" s="10">
        <v>60</v>
      </c>
      <c r="G101" s="2">
        <f t="shared" si="1"/>
        <v>12</v>
      </c>
    </row>
    <row r="102" spans="1:7">
      <c r="A102" s="3">
        <v>43039</v>
      </c>
      <c r="B102" s="422" t="s">
        <v>69</v>
      </c>
      <c r="C102" s="422" t="s">
        <v>25</v>
      </c>
      <c r="D102" t="s">
        <v>15</v>
      </c>
      <c r="E102" s="48"/>
      <c r="F102" s="10">
        <v>2</v>
      </c>
      <c r="G102" s="2">
        <f t="shared" si="1"/>
        <v>10</v>
      </c>
    </row>
    <row r="103" spans="1:7">
      <c r="A103" s="3">
        <v>43067</v>
      </c>
      <c r="B103" s="422">
        <v>14126</v>
      </c>
      <c r="C103" s="422" t="s">
        <v>25</v>
      </c>
      <c r="D103" t="s">
        <v>12</v>
      </c>
      <c r="E103" s="48"/>
      <c r="F103" s="10">
        <v>8</v>
      </c>
      <c r="G103" s="2">
        <f t="shared" si="1"/>
        <v>2</v>
      </c>
    </row>
    <row r="104" spans="1:7">
      <c r="A104" s="3">
        <v>43067</v>
      </c>
      <c r="B104" s="422">
        <v>14126</v>
      </c>
      <c r="C104" s="422" t="s">
        <v>25</v>
      </c>
      <c r="D104" t="s">
        <v>13</v>
      </c>
      <c r="E104" s="48"/>
      <c r="F104" s="10">
        <v>2</v>
      </c>
      <c r="G104" s="2">
        <f t="shared" si="1"/>
        <v>0</v>
      </c>
    </row>
    <row r="105" spans="1:7">
      <c r="A105" s="31">
        <v>43069</v>
      </c>
      <c r="B105" s="421" t="s">
        <v>10</v>
      </c>
      <c r="C105" s="421" t="s">
        <v>465</v>
      </c>
      <c r="D105" t="s">
        <v>12</v>
      </c>
      <c r="E105" s="48">
        <v>8.1999999999999993</v>
      </c>
      <c r="G105" s="2">
        <f t="shared" si="1"/>
        <v>8.1999999999999993</v>
      </c>
    </row>
    <row r="106" spans="1:7">
      <c r="B106" s="422"/>
      <c r="C106" s="422"/>
      <c r="D106" t="s">
        <v>13</v>
      </c>
      <c r="E106" s="48">
        <v>2</v>
      </c>
      <c r="G106" s="2">
        <f t="shared" si="1"/>
        <v>10.199999999999999</v>
      </c>
    </row>
    <row r="107" spans="1:7">
      <c r="B107" s="422"/>
      <c r="C107" s="422"/>
      <c r="D107" t="s">
        <v>14</v>
      </c>
      <c r="E107" s="48">
        <v>60</v>
      </c>
      <c r="G107" s="2">
        <f t="shared" si="1"/>
        <v>70.2</v>
      </c>
    </row>
    <row r="108" spans="1:7">
      <c r="B108" s="422"/>
      <c r="C108" s="422"/>
      <c r="D108" t="s">
        <v>15</v>
      </c>
      <c r="E108" s="48">
        <v>2</v>
      </c>
      <c r="G108" s="2">
        <f t="shared" si="1"/>
        <v>72.2</v>
      </c>
    </row>
    <row r="109" spans="1:7">
      <c r="A109" s="3">
        <v>43087</v>
      </c>
      <c r="B109" s="422">
        <v>14284</v>
      </c>
      <c r="C109" s="422" t="s">
        <v>465</v>
      </c>
      <c r="D109" t="s">
        <v>12</v>
      </c>
      <c r="E109" s="48"/>
      <c r="F109" s="10">
        <v>8.1999999999999993</v>
      </c>
      <c r="G109" s="2">
        <f t="shared" si="1"/>
        <v>64</v>
      </c>
    </row>
    <row r="110" spans="1:7">
      <c r="A110" s="3">
        <v>43087</v>
      </c>
      <c r="B110" s="422">
        <v>14284</v>
      </c>
      <c r="C110" s="422" t="s">
        <v>465</v>
      </c>
      <c r="D110" t="s">
        <v>13</v>
      </c>
      <c r="E110" s="48"/>
      <c r="F110" s="10">
        <v>2</v>
      </c>
      <c r="G110" s="2">
        <f t="shared" si="1"/>
        <v>62</v>
      </c>
    </row>
    <row r="111" spans="1:7">
      <c r="A111" s="3">
        <v>43069</v>
      </c>
      <c r="B111" s="422" t="s">
        <v>69</v>
      </c>
      <c r="C111" s="422" t="s">
        <v>465</v>
      </c>
      <c r="D111" t="s">
        <v>14</v>
      </c>
      <c r="E111" s="48"/>
      <c r="F111" s="10">
        <v>60</v>
      </c>
      <c r="G111" s="2">
        <f t="shared" si="1"/>
        <v>2</v>
      </c>
    </row>
    <row r="112" spans="1:7">
      <c r="A112" s="3">
        <v>43069</v>
      </c>
      <c r="B112" s="422" t="s">
        <v>69</v>
      </c>
      <c r="C112" s="422" t="s">
        <v>465</v>
      </c>
      <c r="D112" t="s">
        <v>15</v>
      </c>
      <c r="E112" s="48"/>
      <c r="F112" s="10">
        <v>2</v>
      </c>
      <c r="G112" s="2">
        <f t="shared" si="1"/>
        <v>0</v>
      </c>
    </row>
    <row r="113" spans="1:7">
      <c r="A113" s="31">
        <v>43100</v>
      </c>
      <c r="B113" s="421" t="s">
        <v>10</v>
      </c>
      <c r="C113" s="421" t="s">
        <v>27</v>
      </c>
      <c r="D113" t="s">
        <v>12</v>
      </c>
      <c r="E113" s="48">
        <v>9</v>
      </c>
      <c r="G113" s="2">
        <f t="shared" si="1"/>
        <v>9</v>
      </c>
    </row>
    <row r="114" spans="1:7">
      <c r="B114" s="422"/>
      <c r="C114" s="422"/>
      <c r="D114" t="s">
        <v>13</v>
      </c>
      <c r="E114" s="48">
        <v>2</v>
      </c>
      <c r="G114" s="2">
        <f t="shared" si="1"/>
        <v>11</v>
      </c>
    </row>
    <row r="115" spans="1:7">
      <c r="B115" s="422"/>
      <c r="C115" s="422"/>
      <c r="D115" t="s">
        <v>14</v>
      </c>
      <c r="E115" s="48">
        <v>60</v>
      </c>
      <c r="G115" s="2">
        <f t="shared" si="1"/>
        <v>71</v>
      </c>
    </row>
    <row r="116" spans="1:7">
      <c r="B116" s="422"/>
      <c r="C116" s="422"/>
      <c r="D116" t="s">
        <v>15</v>
      </c>
      <c r="E116" s="48">
        <v>2</v>
      </c>
      <c r="G116" s="2">
        <f t="shared" si="1"/>
        <v>73</v>
      </c>
    </row>
    <row r="117" spans="1:7">
      <c r="A117" s="3">
        <v>43099</v>
      </c>
      <c r="B117" s="422" t="s">
        <v>69</v>
      </c>
      <c r="C117" s="422" t="s">
        <v>27</v>
      </c>
      <c r="D117" t="s">
        <v>14</v>
      </c>
      <c r="E117" s="48"/>
      <c r="F117" s="10">
        <v>60</v>
      </c>
      <c r="G117" s="2">
        <f t="shared" si="1"/>
        <v>13</v>
      </c>
    </row>
    <row r="118" spans="1:7">
      <c r="A118" s="3">
        <v>43099</v>
      </c>
      <c r="B118" s="422" t="s">
        <v>69</v>
      </c>
      <c r="C118" s="422" t="s">
        <v>27</v>
      </c>
      <c r="D118" t="s">
        <v>15</v>
      </c>
      <c r="E118" s="48"/>
      <c r="F118" s="10">
        <v>2</v>
      </c>
      <c r="G118" s="2">
        <f t="shared" si="1"/>
        <v>11</v>
      </c>
    </row>
    <row r="119" spans="1:7">
      <c r="A119" s="3">
        <v>43119</v>
      </c>
      <c r="B119" s="422">
        <v>14517</v>
      </c>
      <c r="C119" s="422" t="s">
        <v>27</v>
      </c>
      <c r="D119" t="s">
        <v>12</v>
      </c>
      <c r="E119" s="48"/>
      <c r="F119" s="10">
        <v>9</v>
      </c>
      <c r="G119" s="2">
        <f t="shared" si="1"/>
        <v>2</v>
      </c>
    </row>
    <row r="120" spans="1:7">
      <c r="A120" s="3">
        <v>43119</v>
      </c>
      <c r="B120" s="422">
        <v>14517</v>
      </c>
      <c r="C120" s="422" t="s">
        <v>27</v>
      </c>
      <c r="D120" t="s">
        <v>13</v>
      </c>
      <c r="E120" s="48"/>
      <c r="F120" s="10">
        <v>2</v>
      </c>
      <c r="G120" s="2">
        <f t="shared" si="1"/>
        <v>0</v>
      </c>
    </row>
    <row r="121" spans="1:7">
      <c r="A121" s="31">
        <v>43131</v>
      </c>
      <c r="B121" s="421" t="s">
        <v>10</v>
      </c>
      <c r="C121" s="421" t="s">
        <v>11</v>
      </c>
      <c r="D121" t="s">
        <v>12</v>
      </c>
      <c r="E121" s="48">
        <v>8</v>
      </c>
      <c r="G121" s="2">
        <f t="shared" si="1"/>
        <v>8</v>
      </c>
    </row>
    <row r="122" spans="1:7">
      <c r="B122" s="422"/>
      <c r="C122" s="422"/>
      <c r="D122" t="s">
        <v>13</v>
      </c>
      <c r="E122" s="48">
        <v>2</v>
      </c>
      <c r="G122" s="2">
        <f t="shared" si="1"/>
        <v>10</v>
      </c>
    </row>
    <row r="123" spans="1:7">
      <c r="B123" s="422"/>
      <c r="C123" s="422"/>
      <c r="D123" t="s">
        <v>14</v>
      </c>
      <c r="E123" s="48">
        <v>60</v>
      </c>
      <c r="G123" s="2">
        <f t="shared" si="1"/>
        <v>70</v>
      </c>
    </row>
    <row r="124" spans="1:7">
      <c r="B124" s="422"/>
      <c r="C124" s="422"/>
      <c r="D124" t="s">
        <v>15</v>
      </c>
      <c r="E124" s="48">
        <v>2</v>
      </c>
      <c r="G124" s="2">
        <f t="shared" si="1"/>
        <v>72</v>
      </c>
    </row>
    <row r="125" spans="1:7">
      <c r="A125" s="3">
        <v>43131</v>
      </c>
      <c r="B125" s="422" t="s">
        <v>69</v>
      </c>
      <c r="C125" s="422" t="s">
        <v>11</v>
      </c>
      <c r="D125" t="s">
        <v>14</v>
      </c>
      <c r="E125" s="48"/>
      <c r="F125" s="10">
        <v>60</v>
      </c>
      <c r="G125" s="2">
        <f t="shared" si="1"/>
        <v>12</v>
      </c>
    </row>
    <row r="126" spans="1:7">
      <c r="A126" s="3">
        <v>43131</v>
      </c>
      <c r="B126" s="422" t="s">
        <v>69</v>
      </c>
      <c r="C126" s="422" t="s">
        <v>11</v>
      </c>
      <c r="D126" t="s">
        <v>15</v>
      </c>
      <c r="E126" s="48"/>
      <c r="F126" s="10">
        <v>2</v>
      </c>
      <c r="G126" s="2">
        <f t="shared" si="1"/>
        <v>10</v>
      </c>
    </row>
    <row r="127" spans="1:7">
      <c r="A127" s="3">
        <v>43154</v>
      </c>
      <c r="B127" s="422">
        <v>14713</v>
      </c>
      <c r="C127" s="422" t="s">
        <v>11</v>
      </c>
      <c r="D127" t="s">
        <v>12</v>
      </c>
      <c r="E127" s="48"/>
      <c r="F127" s="10">
        <v>8</v>
      </c>
      <c r="G127" s="2">
        <f t="shared" si="1"/>
        <v>2</v>
      </c>
    </row>
    <row r="128" spans="1:7">
      <c r="A128" s="3">
        <v>43154</v>
      </c>
      <c r="B128" s="422">
        <v>14713</v>
      </c>
      <c r="C128" s="422" t="s">
        <v>11</v>
      </c>
      <c r="D128" t="s">
        <v>13</v>
      </c>
      <c r="E128" s="48"/>
      <c r="F128" s="10">
        <v>2</v>
      </c>
      <c r="G128" s="2">
        <f t="shared" si="1"/>
        <v>0</v>
      </c>
    </row>
    <row r="129" spans="1:7">
      <c r="A129" s="31">
        <v>43159</v>
      </c>
      <c r="B129" s="421" t="s">
        <v>10</v>
      </c>
      <c r="C129" s="421" t="s">
        <v>17</v>
      </c>
      <c r="D129" t="s">
        <v>12</v>
      </c>
      <c r="E129" s="48">
        <v>9.9</v>
      </c>
      <c r="G129" s="2">
        <f t="shared" si="1"/>
        <v>9.9</v>
      </c>
    </row>
    <row r="130" spans="1:7">
      <c r="B130" s="422"/>
      <c r="C130" s="422"/>
      <c r="D130" t="s">
        <v>13</v>
      </c>
      <c r="E130" s="48">
        <v>2</v>
      </c>
      <c r="G130" s="2">
        <f t="shared" si="1"/>
        <v>11.9</v>
      </c>
    </row>
    <row r="131" spans="1:7">
      <c r="B131" s="422"/>
      <c r="C131" s="422"/>
      <c r="D131" t="s">
        <v>14</v>
      </c>
      <c r="E131" s="48">
        <v>56</v>
      </c>
      <c r="G131" s="2">
        <f t="shared" si="1"/>
        <v>67.900000000000006</v>
      </c>
    </row>
    <row r="132" spans="1:7">
      <c r="B132" s="422"/>
      <c r="C132" s="422"/>
      <c r="D132" t="s">
        <v>15</v>
      </c>
      <c r="E132" s="48">
        <v>5</v>
      </c>
      <c r="G132" s="2">
        <f t="shared" si="1"/>
        <v>72.900000000000006</v>
      </c>
    </row>
    <row r="133" spans="1:7">
      <c r="A133" s="3">
        <v>43159</v>
      </c>
      <c r="B133" s="422" t="s">
        <v>69</v>
      </c>
      <c r="C133" s="422" t="s">
        <v>17</v>
      </c>
      <c r="D133" t="s">
        <v>14</v>
      </c>
      <c r="E133" s="48"/>
      <c r="F133" s="10">
        <v>56</v>
      </c>
      <c r="G133" s="2">
        <f t="shared" si="1"/>
        <v>16.900000000000006</v>
      </c>
    </row>
    <row r="134" spans="1:7">
      <c r="A134" s="3">
        <v>43159</v>
      </c>
      <c r="B134" s="422" t="s">
        <v>69</v>
      </c>
      <c r="C134" s="422" t="s">
        <v>17</v>
      </c>
      <c r="D134" t="s">
        <v>15</v>
      </c>
      <c r="E134" s="48"/>
      <c r="F134" s="10">
        <v>5</v>
      </c>
      <c r="G134" s="2">
        <f t="shared" si="1"/>
        <v>11.900000000000006</v>
      </c>
    </row>
    <row r="135" spans="1:7">
      <c r="A135" s="3">
        <v>43186</v>
      </c>
      <c r="B135" s="422">
        <v>15030</v>
      </c>
      <c r="C135" s="422" t="s">
        <v>17</v>
      </c>
      <c r="D135" t="s">
        <v>12</v>
      </c>
      <c r="E135" s="48"/>
      <c r="F135" s="10">
        <v>9.9</v>
      </c>
      <c r="G135" s="2">
        <f t="shared" ref="G135:G202" si="2">+G134+E135-F135</f>
        <v>2.0000000000000053</v>
      </c>
    </row>
    <row r="136" spans="1:7">
      <c r="A136" s="3">
        <v>43186</v>
      </c>
      <c r="B136" s="422">
        <v>15030</v>
      </c>
      <c r="C136" s="422" t="s">
        <v>17</v>
      </c>
      <c r="D136" t="s">
        <v>13</v>
      </c>
      <c r="E136" s="48"/>
      <c r="F136" s="10">
        <v>2</v>
      </c>
      <c r="G136" s="2">
        <f t="shared" si="2"/>
        <v>5.3290705182007514E-15</v>
      </c>
    </row>
    <row r="137" spans="1:7">
      <c r="A137" s="31">
        <v>43189</v>
      </c>
      <c r="B137" s="421" t="s">
        <v>10</v>
      </c>
      <c r="C137" s="421" t="s">
        <v>18</v>
      </c>
      <c r="D137" t="s">
        <v>12</v>
      </c>
      <c r="E137" s="48">
        <v>9.5</v>
      </c>
      <c r="G137" s="2">
        <f t="shared" si="2"/>
        <v>9.5000000000000053</v>
      </c>
    </row>
    <row r="138" spans="1:7">
      <c r="B138" s="422"/>
      <c r="C138" s="422"/>
      <c r="D138" t="s">
        <v>13</v>
      </c>
      <c r="E138" s="48">
        <v>2</v>
      </c>
      <c r="G138" s="2">
        <f t="shared" si="2"/>
        <v>11.500000000000005</v>
      </c>
    </row>
    <row r="139" spans="1:7">
      <c r="B139" s="422"/>
      <c r="C139" s="422"/>
      <c r="D139" t="s">
        <v>14</v>
      </c>
      <c r="E139" s="48">
        <v>60</v>
      </c>
      <c r="G139" s="2">
        <f t="shared" si="2"/>
        <v>71.5</v>
      </c>
    </row>
    <row r="140" spans="1:7">
      <c r="B140" s="422"/>
      <c r="C140" s="422"/>
      <c r="D140" t="s">
        <v>15</v>
      </c>
      <c r="E140" s="48">
        <v>5</v>
      </c>
      <c r="G140" s="2">
        <f t="shared" si="2"/>
        <v>76.5</v>
      </c>
    </row>
    <row r="141" spans="1:7">
      <c r="B141" s="422"/>
      <c r="C141" s="422"/>
      <c r="D141" s="35" t="s">
        <v>70</v>
      </c>
      <c r="E141" s="63">
        <v>85</v>
      </c>
      <c r="G141" s="2">
        <f t="shared" si="2"/>
        <v>161.5</v>
      </c>
    </row>
    <row r="142" spans="1:7">
      <c r="A142" s="3">
        <v>43190</v>
      </c>
      <c r="B142" s="422" t="s">
        <v>69</v>
      </c>
      <c r="C142" s="422" t="s">
        <v>18</v>
      </c>
      <c r="D142" t="s">
        <v>14</v>
      </c>
      <c r="E142" s="48"/>
      <c r="F142" s="10">
        <v>60</v>
      </c>
      <c r="G142" s="2">
        <f t="shared" si="2"/>
        <v>101.5</v>
      </c>
    </row>
    <row r="143" spans="1:7">
      <c r="A143" s="3">
        <v>43190</v>
      </c>
      <c r="B143" s="422" t="s">
        <v>69</v>
      </c>
      <c r="C143" s="422" t="s">
        <v>18</v>
      </c>
      <c r="D143" t="s">
        <v>15</v>
      </c>
      <c r="E143" s="48"/>
      <c r="F143" s="10">
        <v>5</v>
      </c>
      <c r="G143" s="2">
        <f t="shared" si="2"/>
        <v>96.5</v>
      </c>
    </row>
    <row r="144" spans="1:7">
      <c r="A144" s="3">
        <v>43216</v>
      </c>
      <c r="B144" s="422">
        <v>15201</v>
      </c>
      <c r="C144" s="422" t="s">
        <v>18</v>
      </c>
      <c r="D144" t="s">
        <v>12</v>
      </c>
      <c r="E144" s="48"/>
      <c r="F144" s="10">
        <v>9.5</v>
      </c>
      <c r="G144" s="2">
        <f t="shared" si="2"/>
        <v>87</v>
      </c>
    </row>
    <row r="145" spans="1:7">
      <c r="A145" s="3">
        <v>43216</v>
      </c>
      <c r="B145" s="422">
        <v>15201</v>
      </c>
      <c r="C145" s="422" t="s">
        <v>18</v>
      </c>
      <c r="D145" t="s">
        <v>13</v>
      </c>
      <c r="E145" s="48"/>
      <c r="F145" s="10">
        <v>2</v>
      </c>
      <c r="G145" s="2">
        <f t="shared" si="2"/>
        <v>85</v>
      </c>
    </row>
    <row r="146" spans="1:7">
      <c r="A146" s="3">
        <v>44867</v>
      </c>
      <c r="B146" s="155">
        <v>0.5</v>
      </c>
      <c r="C146" s="422" t="s">
        <v>61</v>
      </c>
      <c r="D146" s="35" t="s">
        <v>70</v>
      </c>
      <c r="E146" s="48"/>
      <c r="F146" s="10">
        <v>42.5</v>
      </c>
      <c r="G146" s="2">
        <f t="shared" si="2"/>
        <v>42.5</v>
      </c>
    </row>
    <row r="147" spans="1:7">
      <c r="A147" s="3">
        <v>44867</v>
      </c>
      <c r="B147" s="155" t="s">
        <v>466</v>
      </c>
      <c r="C147" s="422" t="s">
        <v>18</v>
      </c>
      <c r="D147" s="35" t="s">
        <v>70</v>
      </c>
      <c r="E147" s="48"/>
      <c r="F147" s="10">
        <v>42.5</v>
      </c>
      <c r="G147" s="2">
        <f t="shared" si="2"/>
        <v>0</v>
      </c>
    </row>
    <row r="148" spans="1:7">
      <c r="A148" s="3">
        <v>43220</v>
      </c>
      <c r="B148" s="422" t="s">
        <v>10</v>
      </c>
      <c r="C148" s="421" t="s">
        <v>19</v>
      </c>
      <c r="D148" t="s">
        <v>12</v>
      </c>
      <c r="E148" s="48">
        <v>9.8000000000000007</v>
      </c>
      <c r="G148" s="2">
        <f t="shared" si="2"/>
        <v>9.8000000000000007</v>
      </c>
    </row>
    <row r="149" spans="1:7">
      <c r="B149" s="422"/>
      <c r="C149" s="422"/>
      <c r="D149" t="s">
        <v>13</v>
      </c>
      <c r="E149" s="48">
        <v>2</v>
      </c>
      <c r="G149" s="2">
        <f t="shared" si="2"/>
        <v>11.8</v>
      </c>
    </row>
    <row r="150" spans="1:7">
      <c r="B150" s="422"/>
      <c r="C150" s="422"/>
      <c r="D150" t="s">
        <v>14</v>
      </c>
      <c r="E150" s="48">
        <v>60</v>
      </c>
      <c r="G150" s="2">
        <f t="shared" si="2"/>
        <v>71.8</v>
      </c>
    </row>
    <row r="151" spans="1:7">
      <c r="B151" s="422"/>
      <c r="C151" s="422"/>
      <c r="D151" t="s">
        <v>15</v>
      </c>
      <c r="E151" s="48">
        <v>5</v>
      </c>
      <c r="G151" s="2">
        <f t="shared" si="2"/>
        <v>76.8</v>
      </c>
    </row>
    <row r="152" spans="1:7">
      <c r="B152" s="422"/>
      <c r="C152" s="422"/>
      <c r="D152" s="35" t="s">
        <v>70</v>
      </c>
      <c r="E152" s="63">
        <v>93</v>
      </c>
      <c r="G152" s="2">
        <f t="shared" si="2"/>
        <v>169.8</v>
      </c>
    </row>
    <row r="153" spans="1:7">
      <c r="A153" s="3">
        <v>43220</v>
      </c>
      <c r="B153" s="422" t="s">
        <v>69</v>
      </c>
      <c r="C153" s="422" t="s">
        <v>19</v>
      </c>
      <c r="D153" t="s">
        <v>14</v>
      </c>
      <c r="E153" s="48"/>
      <c r="F153" s="10">
        <v>60</v>
      </c>
      <c r="G153" s="2">
        <f t="shared" si="2"/>
        <v>109.80000000000001</v>
      </c>
    </row>
    <row r="154" spans="1:7">
      <c r="A154" s="3">
        <v>43220</v>
      </c>
      <c r="B154" s="422" t="s">
        <v>69</v>
      </c>
      <c r="C154" s="422" t="s">
        <v>19</v>
      </c>
      <c r="D154" t="s">
        <v>15</v>
      </c>
      <c r="E154" s="48"/>
      <c r="F154" s="10">
        <v>5</v>
      </c>
      <c r="G154" s="2">
        <f t="shared" si="2"/>
        <v>104.80000000000001</v>
      </c>
    </row>
    <row r="155" spans="1:7">
      <c r="A155" s="3">
        <v>43242</v>
      </c>
      <c r="B155" s="422">
        <v>15402</v>
      </c>
      <c r="C155" s="422" t="s">
        <v>19</v>
      </c>
      <c r="D155" t="s">
        <v>12</v>
      </c>
      <c r="E155" s="48"/>
      <c r="F155" s="10">
        <v>9.8000000000000007</v>
      </c>
      <c r="G155" s="2">
        <f t="shared" si="2"/>
        <v>95.000000000000014</v>
      </c>
    </row>
    <row r="156" spans="1:7">
      <c r="A156" s="3">
        <v>43242</v>
      </c>
      <c r="B156" s="422">
        <v>15402</v>
      </c>
      <c r="C156" s="422" t="s">
        <v>19</v>
      </c>
      <c r="D156" t="s">
        <v>13</v>
      </c>
      <c r="E156" s="48"/>
      <c r="F156" s="10">
        <v>2</v>
      </c>
      <c r="G156" s="2">
        <f t="shared" si="2"/>
        <v>93.000000000000014</v>
      </c>
    </row>
    <row r="157" spans="1:7">
      <c r="A157" s="3">
        <v>44867</v>
      </c>
      <c r="B157" s="155">
        <v>0.5</v>
      </c>
      <c r="C157" s="422" t="s">
        <v>61</v>
      </c>
      <c r="D157" s="35" t="s">
        <v>70</v>
      </c>
      <c r="E157" s="48"/>
      <c r="F157" s="10">
        <v>46.5</v>
      </c>
      <c r="G157" s="2">
        <f t="shared" si="2"/>
        <v>46.500000000000014</v>
      </c>
    </row>
    <row r="158" spans="1:7">
      <c r="A158" s="3">
        <v>44867</v>
      </c>
      <c r="B158" s="155" t="s">
        <v>466</v>
      </c>
      <c r="C158" s="422" t="s">
        <v>19</v>
      </c>
      <c r="D158" s="35" t="s">
        <v>70</v>
      </c>
      <c r="E158" s="48"/>
      <c r="F158" s="10">
        <v>46.5</v>
      </c>
      <c r="G158" s="2">
        <f t="shared" si="2"/>
        <v>0</v>
      </c>
    </row>
    <row r="159" spans="1:7">
      <c r="A159" s="3">
        <v>43251</v>
      </c>
      <c r="B159" s="422" t="s">
        <v>10</v>
      </c>
      <c r="C159" s="421" t="s">
        <v>20</v>
      </c>
      <c r="D159" t="s">
        <v>12</v>
      </c>
      <c r="E159" s="48">
        <v>9.1</v>
      </c>
      <c r="G159" s="2">
        <f t="shared" si="2"/>
        <v>9.1</v>
      </c>
    </row>
    <row r="160" spans="1:7">
      <c r="B160" s="422"/>
      <c r="C160" s="422"/>
      <c r="D160" t="s">
        <v>13</v>
      </c>
      <c r="E160" s="48">
        <v>10</v>
      </c>
      <c r="G160" s="2">
        <f t="shared" si="2"/>
        <v>19.100000000000001</v>
      </c>
    </row>
    <row r="161" spans="1:7">
      <c r="B161" s="422"/>
      <c r="C161" s="422"/>
      <c r="D161" t="s">
        <v>14</v>
      </c>
      <c r="E161" s="48">
        <v>60</v>
      </c>
      <c r="G161" s="2">
        <f t="shared" si="2"/>
        <v>79.099999999999994</v>
      </c>
    </row>
    <row r="162" spans="1:7">
      <c r="B162" s="422"/>
      <c r="C162" s="422"/>
      <c r="D162" t="s">
        <v>15</v>
      </c>
      <c r="E162" s="48">
        <v>5</v>
      </c>
      <c r="G162" s="2">
        <f t="shared" si="2"/>
        <v>84.1</v>
      </c>
    </row>
    <row r="163" spans="1:7">
      <c r="A163" s="3">
        <v>43251</v>
      </c>
      <c r="B163" s="422" t="s">
        <v>69</v>
      </c>
      <c r="C163" s="422" t="s">
        <v>20</v>
      </c>
      <c r="D163" t="s">
        <v>14</v>
      </c>
      <c r="E163" s="48"/>
      <c r="F163" s="10">
        <v>60</v>
      </c>
      <c r="G163" s="2">
        <f t="shared" si="2"/>
        <v>24.099999999999994</v>
      </c>
    </row>
    <row r="164" spans="1:7">
      <c r="A164" s="3">
        <v>43251</v>
      </c>
      <c r="B164" s="422" t="s">
        <v>69</v>
      </c>
      <c r="C164" s="422" t="s">
        <v>20</v>
      </c>
      <c r="D164" t="s">
        <v>15</v>
      </c>
      <c r="F164" s="10">
        <v>5</v>
      </c>
      <c r="G164" s="2">
        <f t="shared" si="2"/>
        <v>19.099999999999994</v>
      </c>
    </row>
    <row r="165" spans="1:7">
      <c r="A165" s="3">
        <v>43278</v>
      </c>
      <c r="B165" s="422">
        <v>15614</v>
      </c>
      <c r="C165" s="422" t="s">
        <v>20</v>
      </c>
      <c r="D165" t="s">
        <v>12</v>
      </c>
      <c r="F165" s="10">
        <v>9.1</v>
      </c>
      <c r="G165" s="2">
        <f t="shared" si="2"/>
        <v>9.9999999999999947</v>
      </c>
    </row>
    <row r="166" spans="1:7">
      <c r="A166" s="3">
        <v>43278</v>
      </c>
      <c r="B166" s="422">
        <v>15614</v>
      </c>
      <c r="C166" s="422" t="s">
        <v>20</v>
      </c>
      <c r="D166" t="s">
        <v>13</v>
      </c>
      <c r="F166" s="10">
        <v>10</v>
      </c>
      <c r="G166" s="2">
        <f t="shared" si="2"/>
        <v>0</v>
      </c>
    </row>
    <row r="167" spans="1:7">
      <c r="A167" s="3">
        <v>43281</v>
      </c>
      <c r="B167" s="422" t="s">
        <v>10</v>
      </c>
      <c r="C167" s="421" t="s">
        <v>21</v>
      </c>
      <c r="D167" t="s">
        <v>12</v>
      </c>
      <c r="E167" s="48">
        <v>8.4</v>
      </c>
      <c r="G167" s="2">
        <f t="shared" si="2"/>
        <v>8.4</v>
      </c>
    </row>
    <row r="168" spans="1:7">
      <c r="B168" s="422"/>
      <c r="C168" s="422"/>
      <c r="D168" t="s">
        <v>13</v>
      </c>
      <c r="E168" s="48">
        <v>6</v>
      </c>
      <c r="G168" s="2">
        <f t="shared" si="2"/>
        <v>14.4</v>
      </c>
    </row>
    <row r="169" spans="1:7">
      <c r="B169" s="422"/>
      <c r="C169" s="422"/>
      <c r="D169" t="s">
        <v>14</v>
      </c>
      <c r="E169" s="48">
        <v>60</v>
      </c>
      <c r="G169" s="2">
        <f t="shared" si="2"/>
        <v>74.400000000000006</v>
      </c>
    </row>
    <row r="170" spans="1:7">
      <c r="B170" s="422"/>
      <c r="C170" s="422"/>
      <c r="D170" t="s">
        <v>15</v>
      </c>
      <c r="E170" s="48">
        <v>5</v>
      </c>
      <c r="G170" s="2">
        <f t="shared" si="2"/>
        <v>79.400000000000006</v>
      </c>
    </row>
    <row r="171" spans="1:7">
      <c r="A171" s="3">
        <v>43281</v>
      </c>
      <c r="B171" s="422" t="s">
        <v>69</v>
      </c>
      <c r="C171" s="422" t="s">
        <v>21</v>
      </c>
      <c r="D171" t="s">
        <v>14</v>
      </c>
      <c r="F171" s="10">
        <v>60</v>
      </c>
      <c r="G171" s="2">
        <f t="shared" si="2"/>
        <v>19.400000000000006</v>
      </c>
    </row>
    <row r="172" spans="1:7">
      <c r="A172" s="3">
        <v>43281</v>
      </c>
      <c r="B172" s="422" t="s">
        <v>69</v>
      </c>
      <c r="C172" s="422" t="s">
        <v>21</v>
      </c>
      <c r="D172" t="s">
        <v>15</v>
      </c>
      <c r="F172" s="10">
        <v>5</v>
      </c>
      <c r="G172" s="2">
        <f t="shared" si="2"/>
        <v>14.400000000000006</v>
      </c>
    </row>
    <row r="173" spans="1:7">
      <c r="A173" s="3">
        <v>43304</v>
      </c>
      <c r="B173" s="422">
        <v>15773</v>
      </c>
      <c r="C173" s="422" t="s">
        <v>21</v>
      </c>
      <c r="D173" t="s">
        <v>12</v>
      </c>
      <c r="F173" s="10">
        <v>8.4</v>
      </c>
      <c r="G173" s="2">
        <f t="shared" si="2"/>
        <v>6.0000000000000053</v>
      </c>
    </row>
    <row r="174" spans="1:7">
      <c r="A174" s="3">
        <v>43304</v>
      </c>
      <c r="B174" s="422">
        <v>15773</v>
      </c>
      <c r="C174" s="422" t="s">
        <v>21</v>
      </c>
      <c r="D174" t="s">
        <v>13</v>
      </c>
      <c r="F174" s="10">
        <v>6</v>
      </c>
      <c r="G174" s="21">
        <f t="shared" si="2"/>
        <v>0</v>
      </c>
    </row>
    <row r="175" spans="1:7">
      <c r="A175" s="3">
        <v>43312</v>
      </c>
      <c r="B175" s="422" t="s">
        <v>10</v>
      </c>
      <c r="C175" s="421" t="s">
        <v>22</v>
      </c>
      <c r="D175" t="s">
        <v>12</v>
      </c>
      <c r="E175" s="48">
        <v>8.3000000000000007</v>
      </c>
      <c r="G175" s="2">
        <f t="shared" si="2"/>
        <v>8.3000000000000007</v>
      </c>
    </row>
    <row r="176" spans="1:7">
      <c r="B176" s="422"/>
      <c r="C176" s="422"/>
      <c r="D176" t="s">
        <v>13</v>
      </c>
      <c r="E176" s="48">
        <v>2</v>
      </c>
      <c r="G176" s="2">
        <f t="shared" si="2"/>
        <v>10.3</v>
      </c>
    </row>
    <row r="177" spans="1:7">
      <c r="B177" s="422"/>
      <c r="C177" s="422"/>
      <c r="D177" t="s">
        <v>14</v>
      </c>
      <c r="E177" s="48">
        <v>60</v>
      </c>
      <c r="G177" s="2">
        <f t="shared" si="2"/>
        <v>70.3</v>
      </c>
    </row>
    <row r="178" spans="1:7">
      <c r="B178" s="422"/>
      <c r="C178" s="422"/>
      <c r="D178" t="s">
        <v>15</v>
      </c>
      <c r="E178" s="48">
        <v>5</v>
      </c>
      <c r="G178" s="2">
        <f t="shared" si="2"/>
        <v>75.3</v>
      </c>
    </row>
    <row r="179" spans="1:7">
      <c r="A179" s="3">
        <v>43312</v>
      </c>
      <c r="B179" s="422" t="s">
        <v>69</v>
      </c>
      <c r="C179" s="422" t="s">
        <v>22</v>
      </c>
      <c r="D179" t="s">
        <v>14</v>
      </c>
      <c r="E179" s="48"/>
      <c r="F179" s="10">
        <v>60</v>
      </c>
      <c r="G179" s="2">
        <f t="shared" si="2"/>
        <v>15.299999999999997</v>
      </c>
    </row>
    <row r="180" spans="1:7">
      <c r="A180" s="3">
        <v>43312</v>
      </c>
      <c r="B180" s="422" t="s">
        <v>69</v>
      </c>
      <c r="C180" s="422" t="s">
        <v>22</v>
      </c>
      <c r="D180" t="s">
        <v>15</v>
      </c>
      <c r="E180" s="48"/>
      <c r="F180" s="10">
        <v>5</v>
      </c>
      <c r="G180" s="2">
        <f t="shared" si="2"/>
        <v>10.299999999999997</v>
      </c>
    </row>
    <row r="181" spans="1:7">
      <c r="A181" s="3">
        <v>43333</v>
      </c>
      <c r="B181" s="422">
        <v>16018</v>
      </c>
      <c r="C181" s="422" t="s">
        <v>22</v>
      </c>
      <c r="D181" t="s">
        <v>12</v>
      </c>
      <c r="E181" s="48"/>
      <c r="F181" s="10">
        <v>8.3000000000000007</v>
      </c>
      <c r="G181" s="2">
        <f t="shared" si="2"/>
        <v>1.9999999999999964</v>
      </c>
    </row>
    <row r="182" spans="1:7">
      <c r="A182" s="3">
        <v>43333</v>
      </c>
      <c r="B182" s="422">
        <v>16018</v>
      </c>
      <c r="C182" s="422" t="s">
        <v>22</v>
      </c>
      <c r="D182" t="s">
        <v>13</v>
      </c>
      <c r="E182" s="48"/>
      <c r="F182" s="10">
        <v>2</v>
      </c>
      <c r="G182" s="2">
        <f t="shared" si="2"/>
        <v>-3.5527136788005009E-15</v>
      </c>
    </row>
    <row r="183" spans="1:7">
      <c r="A183" s="3">
        <v>43343</v>
      </c>
      <c r="B183" s="422" t="s">
        <v>10</v>
      </c>
      <c r="C183" s="421" t="s">
        <v>23</v>
      </c>
      <c r="D183" t="s">
        <v>12</v>
      </c>
      <c r="E183" s="48">
        <v>8.1999999999999993</v>
      </c>
      <c r="G183" s="2">
        <f t="shared" si="2"/>
        <v>8.1999999999999957</v>
      </c>
    </row>
    <row r="184" spans="1:7">
      <c r="B184" s="422"/>
      <c r="C184" s="422"/>
      <c r="D184" t="s">
        <v>13</v>
      </c>
      <c r="E184" s="48">
        <v>2</v>
      </c>
      <c r="G184" s="2">
        <f t="shared" si="2"/>
        <v>10.199999999999996</v>
      </c>
    </row>
    <row r="185" spans="1:7">
      <c r="B185" s="422"/>
      <c r="C185" s="422"/>
      <c r="D185" t="s">
        <v>14</v>
      </c>
      <c r="E185" s="48">
        <v>60</v>
      </c>
      <c r="G185" s="2">
        <f t="shared" si="2"/>
        <v>70.199999999999989</v>
      </c>
    </row>
    <row r="186" spans="1:7">
      <c r="B186" s="422"/>
      <c r="C186" s="422"/>
      <c r="D186" t="s">
        <v>15</v>
      </c>
      <c r="E186" s="48">
        <v>5</v>
      </c>
      <c r="G186" s="2">
        <f t="shared" si="2"/>
        <v>75.199999999999989</v>
      </c>
    </row>
    <row r="187" spans="1:7">
      <c r="A187" s="3">
        <v>43343</v>
      </c>
      <c r="B187" s="422" t="s">
        <v>69</v>
      </c>
      <c r="C187" s="422" t="s">
        <v>23</v>
      </c>
      <c r="D187" t="s">
        <v>14</v>
      </c>
      <c r="E187" s="48"/>
      <c r="F187" s="10">
        <v>60</v>
      </c>
      <c r="G187" s="2">
        <f t="shared" si="2"/>
        <v>15.199999999999989</v>
      </c>
    </row>
    <row r="188" spans="1:7">
      <c r="A188" s="3">
        <v>43343</v>
      </c>
      <c r="B188" s="422" t="s">
        <v>69</v>
      </c>
      <c r="C188" s="422" t="s">
        <v>23</v>
      </c>
      <c r="D188" t="s">
        <v>15</v>
      </c>
      <c r="E188" s="48"/>
      <c r="F188" s="10">
        <v>5</v>
      </c>
      <c r="G188" s="2">
        <f t="shared" si="2"/>
        <v>10.199999999999989</v>
      </c>
    </row>
    <row r="189" spans="1:7">
      <c r="A189" s="3">
        <v>43367</v>
      </c>
      <c r="B189" s="422">
        <v>16174</v>
      </c>
      <c r="C189" s="422" t="s">
        <v>23</v>
      </c>
      <c r="D189" t="s">
        <v>12</v>
      </c>
      <c r="E189" s="48"/>
      <c r="F189" s="10">
        <v>8.1999999999999993</v>
      </c>
      <c r="G189" s="2">
        <f t="shared" si="2"/>
        <v>1.9999999999999893</v>
      </c>
    </row>
    <row r="190" spans="1:7">
      <c r="A190" s="3">
        <v>43367</v>
      </c>
      <c r="B190" s="422">
        <v>16174</v>
      </c>
      <c r="C190" s="422" t="s">
        <v>23</v>
      </c>
      <c r="D190" t="s">
        <v>13</v>
      </c>
      <c r="E190" s="48"/>
      <c r="F190" s="10">
        <v>2</v>
      </c>
      <c r="G190" s="2">
        <f t="shared" si="2"/>
        <v>-1.0658141036401503E-14</v>
      </c>
    </row>
    <row r="191" spans="1:7">
      <c r="A191" s="3">
        <v>43373</v>
      </c>
      <c r="B191" s="422" t="s">
        <v>10</v>
      </c>
      <c r="C191" s="421" t="s">
        <v>24</v>
      </c>
      <c r="D191" t="s">
        <v>12</v>
      </c>
      <c r="E191" s="48">
        <v>8.4</v>
      </c>
      <c r="G191" s="2">
        <f t="shared" si="2"/>
        <v>8.3999999999999897</v>
      </c>
    </row>
    <row r="192" spans="1:7">
      <c r="B192" s="422"/>
      <c r="C192" s="422"/>
      <c r="D192" t="s">
        <v>13</v>
      </c>
      <c r="E192" s="48">
        <v>6</v>
      </c>
      <c r="G192" s="2">
        <f t="shared" si="2"/>
        <v>14.39999999999999</v>
      </c>
    </row>
    <row r="193" spans="1:7">
      <c r="B193" s="422"/>
      <c r="C193" s="422"/>
      <c r="D193" t="s">
        <v>14</v>
      </c>
      <c r="E193" s="48">
        <v>60</v>
      </c>
      <c r="G193" s="2">
        <f t="shared" si="2"/>
        <v>74.399999999999991</v>
      </c>
    </row>
    <row r="194" spans="1:7">
      <c r="B194" s="422"/>
      <c r="C194" s="422"/>
      <c r="D194" t="s">
        <v>15</v>
      </c>
      <c r="E194" s="48">
        <v>5</v>
      </c>
      <c r="G194" s="2">
        <f t="shared" si="2"/>
        <v>79.399999999999991</v>
      </c>
    </row>
    <row r="195" spans="1:7">
      <c r="A195" s="3">
        <v>43373</v>
      </c>
      <c r="B195" s="422" t="s">
        <v>69</v>
      </c>
      <c r="C195" s="422" t="s">
        <v>24</v>
      </c>
      <c r="D195" t="s">
        <v>14</v>
      </c>
      <c r="E195" s="48"/>
      <c r="F195" s="10">
        <v>60</v>
      </c>
      <c r="G195" s="2">
        <f t="shared" si="2"/>
        <v>19.399999999999991</v>
      </c>
    </row>
    <row r="196" spans="1:7">
      <c r="A196" s="3">
        <v>43373</v>
      </c>
      <c r="B196" s="422" t="s">
        <v>69</v>
      </c>
      <c r="C196" s="422" t="s">
        <v>24</v>
      </c>
      <c r="D196" t="s">
        <v>15</v>
      </c>
      <c r="E196" s="48"/>
      <c r="F196" s="10">
        <v>5</v>
      </c>
      <c r="G196" s="2">
        <f t="shared" si="2"/>
        <v>14.399999999999991</v>
      </c>
    </row>
    <row r="197" spans="1:7">
      <c r="A197" s="3">
        <v>43399</v>
      </c>
      <c r="B197" s="422">
        <v>16487</v>
      </c>
      <c r="C197" s="422" t="s">
        <v>24</v>
      </c>
      <c r="D197" t="s">
        <v>12</v>
      </c>
      <c r="E197" s="48"/>
      <c r="F197" s="10">
        <v>8.4</v>
      </c>
      <c r="G197" s="2">
        <f t="shared" si="2"/>
        <v>5.9999999999999911</v>
      </c>
    </row>
    <row r="198" spans="1:7">
      <c r="A198" s="3">
        <v>43399</v>
      </c>
      <c r="B198" s="422">
        <v>16487</v>
      </c>
      <c r="C198" s="422" t="s">
        <v>24</v>
      </c>
      <c r="D198" t="s">
        <v>13</v>
      </c>
      <c r="E198" s="48"/>
      <c r="F198" s="10">
        <v>6</v>
      </c>
      <c r="G198" s="2">
        <f t="shared" si="2"/>
        <v>-8.8817841970012523E-15</v>
      </c>
    </row>
    <row r="199" spans="1:7">
      <c r="A199" s="31">
        <v>43404</v>
      </c>
      <c r="B199" s="421" t="s">
        <v>10</v>
      </c>
      <c r="C199" s="421" t="s">
        <v>25</v>
      </c>
      <c r="D199" t="s">
        <v>12</v>
      </c>
      <c r="E199" s="48">
        <v>8.5</v>
      </c>
      <c r="G199" s="2">
        <f t="shared" si="2"/>
        <v>8.4999999999999911</v>
      </c>
    </row>
    <row r="200" spans="1:7">
      <c r="B200" s="422"/>
      <c r="C200" s="422"/>
      <c r="D200" t="s">
        <v>13</v>
      </c>
      <c r="E200" s="48">
        <v>7</v>
      </c>
      <c r="G200" s="2">
        <f t="shared" si="2"/>
        <v>15.499999999999991</v>
      </c>
    </row>
    <row r="201" spans="1:7">
      <c r="B201" s="422"/>
      <c r="C201" s="422"/>
      <c r="D201" t="s">
        <v>14</v>
      </c>
      <c r="E201" s="48">
        <v>60</v>
      </c>
      <c r="G201" s="2">
        <f t="shared" si="2"/>
        <v>75.499999999999986</v>
      </c>
    </row>
    <row r="202" spans="1:7">
      <c r="B202" s="422"/>
      <c r="C202" s="422"/>
      <c r="D202" t="s">
        <v>15</v>
      </c>
      <c r="E202" s="48">
        <v>5</v>
      </c>
      <c r="G202" s="2">
        <f t="shared" si="2"/>
        <v>80.499999999999986</v>
      </c>
    </row>
    <row r="203" spans="1:7">
      <c r="A203" s="3">
        <v>43404</v>
      </c>
      <c r="B203" s="422" t="s">
        <v>69</v>
      </c>
      <c r="C203" s="422" t="s">
        <v>25</v>
      </c>
      <c r="D203" t="s">
        <v>14</v>
      </c>
      <c r="E203" s="48"/>
      <c r="F203" s="10">
        <v>60</v>
      </c>
      <c r="G203" s="2">
        <f t="shared" ref="G203:G266" si="3">+G202+E203-F203</f>
        <v>20.499999999999986</v>
      </c>
    </row>
    <row r="204" spans="1:7">
      <c r="A204" s="3">
        <v>43404</v>
      </c>
      <c r="B204" s="422" t="s">
        <v>69</v>
      </c>
      <c r="C204" s="422" t="s">
        <v>25</v>
      </c>
      <c r="D204" t="s">
        <v>15</v>
      </c>
      <c r="E204" s="48"/>
      <c r="F204" s="10">
        <v>5</v>
      </c>
      <c r="G204" s="2">
        <f t="shared" si="3"/>
        <v>15.499999999999986</v>
      </c>
    </row>
    <row r="205" spans="1:7">
      <c r="A205" s="3">
        <v>43433</v>
      </c>
      <c r="B205" s="422">
        <v>16643</v>
      </c>
      <c r="C205" s="422" t="s">
        <v>25</v>
      </c>
      <c r="D205" t="s">
        <v>12</v>
      </c>
      <c r="E205" s="48"/>
      <c r="F205" s="10">
        <v>8.5</v>
      </c>
      <c r="G205" s="2">
        <f t="shared" si="3"/>
        <v>6.9999999999999858</v>
      </c>
    </row>
    <row r="206" spans="1:7">
      <c r="A206" s="3">
        <v>43433</v>
      </c>
      <c r="B206" s="422">
        <v>16643</v>
      </c>
      <c r="C206" s="422" t="s">
        <v>25</v>
      </c>
      <c r="D206" t="s">
        <v>13</v>
      </c>
      <c r="E206" s="48"/>
      <c r="F206" s="10">
        <v>7</v>
      </c>
      <c r="G206" s="2">
        <f t="shared" si="3"/>
        <v>-1.4210854715202004E-14</v>
      </c>
    </row>
    <row r="207" spans="1:7">
      <c r="A207" s="31">
        <v>43434</v>
      </c>
      <c r="B207" s="421" t="s">
        <v>10</v>
      </c>
      <c r="C207" s="421" t="s">
        <v>465</v>
      </c>
      <c r="D207" t="s">
        <v>12</v>
      </c>
      <c r="E207" s="48">
        <v>8.6999999999999993</v>
      </c>
      <c r="G207" s="2">
        <f t="shared" si="3"/>
        <v>8.6999999999999851</v>
      </c>
    </row>
    <row r="208" spans="1:7">
      <c r="B208" s="422"/>
      <c r="C208" s="422"/>
      <c r="D208" t="s">
        <v>13</v>
      </c>
      <c r="E208" s="48">
        <v>7</v>
      </c>
      <c r="G208" s="2">
        <f t="shared" si="3"/>
        <v>15.699999999999985</v>
      </c>
    </row>
    <row r="209" spans="1:7">
      <c r="B209" s="422"/>
      <c r="C209" s="422"/>
      <c r="D209" t="s">
        <v>14</v>
      </c>
      <c r="E209" s="48">
        <v>60</v>
      </c>
      <c r="G209" s="2">
        <f t="shared" si="3"/>
        <v>75.699999999999989</v>
      </c>
    </row>
    <row r="210" spans="1:7">
      <c r="B210" s="422"/>
      <c r="C210" s="422"/>
      <c r="D210" t="s">
        <v>15</v>
      </c>
      <c r="E210" s="48">
        <v>5</v>
      </c>
      <c r="G210" s="2">
        <f t="shared" si="3"/>
        <v>80.699999999999989</v>
      </c>
    </row>
    <row r="211" spans="1:7">
      <c r="A211" s="3">
        <v>43434</v>
      </c>
      <c r="B211" s="422" t="s">
        <v>69</v>
      </c>
      <c r="C211" s="422" t="s">
        <v>465</v>
      </c>
      <c r="D211" t="s">
        <v>14</v>
      </c>
      <c r="E211" s="48"/>
      <c r="F211" s="10">
        <v>60</v>
      </c>
      <c r="G211" s="2">
        <f t="shared" si="3"/>
        <v>20.699999999999989</v>
      </c>
    </row>
    <row r="212" spans="1:7">
      <c r="A212" s="3">
        <v>43434</v>
      </c>
      <c r="B212" s="422" t="s">
        <v>69</v>
      </c>
      <c r="C212" s="422" t="s">
        <v>465</v>
      </c>
      <c r="D212" t="s">
        <v>15</v>
      </c>
      <c r="E212" s="48"/>
      <c r="F212" s="10">
        <v>5</v>
      </c>
      <c r="G212" s="2">
        <f t="shared" si="3"/>
        <v>15.699999999999989</v>
      </c>
    </row>
    <row r="213" spans="1:7">
      <c r="A213" s="3">
        <v>43474</v>
      </c>
      <c r="B213" s="422">
        <v>16894</v>
      </c>
      <c r="C213" s="422" t="s">
        <v>465</v>
      </c>
      <c r="D213" t="s">
        <v>12</v>
      </c>
      <c r="E213" s="48"/>
      <c r="F213" s="10">
        <v>8.6999999999999993</v>
      </c>
      <c r="G213" s="2">
        <f t="shared" si="3"/>
        <v>6.9999999999999893</v>
      </c>
    </row>
    <row r="214" spans="1:7">
      <c r="A214" s="3">
        <v>43474</v>
      </c>
      <c r="B214" s="422">
        <v>16894</v>
      </c>
      <c r="C214" s="422" t="s">
        <v>465</v>
      </c>
      <c r="D214" t="s">
        <v>13</v>
      </c>
      <c r="E214" s="48"/>
      <c r="F214" s="10">
        <v>7</v>
      </c>
      <c r="G214" s="2">
        <f t="shared" si="3"/>
        <v>-1.0658141036401503E-14</v>
      </c>
    </row>
    <row r="215" spans="1:7">
      <c r="A215" s="31">
        <v>43465</v>
      </c>
      <c r="B215" s="421" t="s">
        <v>10</v>
      </c>
      <c r="C215" s="421" t="s">
        <v>27</v>
      </c>
      <c r="D215" t="s">
        <v>12</v>
      </c>
      <c r="E215" s="48">
        <v>9.3000000000000007</v>
      </c>
      <c r="G215" s="2">
        <f t="shared" si="3"/>
        <v>9.2999999999999901</v>
      </c>
    </row>
    <row r="216" spans="1:7">
      <c r="B216" s="422"/>
      <c r="C216" s="422"/>
      <c r="D216" t="s">
        <v>13</v>
      </c>
      <c r="E216" s="48">
        <v>7</v>
      </c>
      <c r="G216" s="2">
        <f t="shared" si="3"/>
        <v>16.29999999999999</v>
      </c>
    </row>
    <row r="217" spans="1:7">
      <c r="B217" s="422"/>
      <c r="C217" s="422"/>
      <c r="D217" t="s">
        <v>14</v>
      </c>
      <c r="E217" s="48">
        <v>60</v>
      </c>
      <c r="G217" s="2">
        <f t="shared" si="3"/>
        <v>76.299999999999983</v>
      </c>
    </row>
    <row r="218" spans="1:7">
      <c r="B218" s="422"/>
      <c r="C218" s="422"/>
      <c r="D218" t="s">
        <v>15</v>
      </c>
      <c r="E218" s="48">
        <v>5</v>
      </c>
      <c r="G218" s="2">
        <f t="shared" si="3"/>
        <v>81.299999999999983</v>
      </c>
    </row>
    <row r="219" spans="1:7">
      <c r="A219" s="3">
        <v>43465</v>
      </c>
      <c r="B219" s="422" t="s">
        <v>69</v>
      </c>
      <c r="C219" s="422" t="s">
        <v>27</v>
      </c>
      <c r="D219" t="s">
        <v>14</v>
      </c>
      <c r="E219" s="48"/>
      <c r="F219" s="10">
        <v>60</v>
      </c>
      <c r="G219" s="2">
        <f t="shared" si="3"/>
        <v>21.299999999999983</v>
      </c>
    </row>
    <row r="220" spans="1:7">
      <c r="A220" s="3">
        <v>43465</v>
      </c>
      <c r="B220" s="422" t="s">
        <v>69</v>
      </c>
      <c r="C220" s="422" t="s">
        <v>27</v>
      </c>
      <c r="D220" t="s">
        <v>15</v>
      </c>
      <c r="E220" s="48"/>
      <c r="F220" s="10">
        <v>5</v>
      </c>
      <c r="G220" s="2">
        <f t="shared" si="3"/>
        <v>16.299999999999983</v>
      </c>
    </row>
    <row r="221" spans="1:7">
      <c r="A221" s="3">
        <v>43496</v>
      </c>
      <c r="B221" s="422">
        <v>17071</v>
      </c>
      <c r="C221" s="422" t="s">
        <v>27</v>
      </c>
      <c r="D221" t="s">
        <v>12</v>
      </c>
      <c r="E221" s="48"/>
      <c r="F221" s="10">
        <v>9.3000000000000007</v>
      </c>
      <c r="G221" s="2">
        <f t="shared" si="3"/>
        <v>6.9999999999999822</v>
      </c>
    </row>
    <row r="222" spans="1:7">
      <c r="A222" s="3">
        <v>43496</v>
      </c>
      <c r="B222" s="422">
        <v>17071</v>
      </c>
      <c r="C222" s="422" t="s">
        <v>27</v>
      </c>
      <c r="D222" t="s">
        <v>13</v>
      </c>
      <c r="E222" s="48"/>
      <c r="F222" s="10">
        <v>7</v>
      </c>
      <c r="G222" s="2">
        <f t="shared" si="3"/>
        <v>-1.7763568394002505E-14</v>
      </c>
    </row>
    <row r="223" spans="1:7">
      <c r="A223" s="31">
        <v>43496</v>
      </c>
      <c r="B223" s="421" t="s">
        <v>10</v>
      </c>
      <c r="C223" s="421" t="s">
        <v>11</v>
      </c>
      <c r="D223" t="s">
        <v>12</v>
      </c>
      <c r="E223" s="48">
        <v>9.6999999999999993</v>
      </c>
      <c r="G223" s="2">
        <f t="shared" si="3"/>
        <v>9.6999999999999815</v>
      </c>
    </row>
    <row r="224" spans="1:7">
      <c r="B224" s="422"/>
      <c r="C224" s="422"/>
      <c r="D224" t="s">
        <v>13</v>
      </c>
      <c r="E224" s="48">
        <v>7</v>
      </c>
      <c r="G224" s="2">
        <f t="shared" si="3"/>
        <v>16.699999999999982</v>
      </c>
    </row>
    <row r="225" spans="1:7">
      <c r="B225" s="422"/>
      <c r="C225" s="422"/>
      <c r="D225" t="s">
        <v>14</v>
      </c>
      <c r="E225" s="48">
        <v>60</v>
      </c>
      <c r="G225" s="2">
        <f t="shared" si="3"/>
        <v>76.699999999999989</v>
      </c>
    </row>
    <row r="226" spans="1:7">
      <c r="B226" s="422"/>
      <c r="C226" s="422"/>
      <c r="D226" t="s">
        <v>15</v>
      </c>
      <c r="E226" s="48">
        <v>5</v>
      </c>
      <c r="G226" s="2">
        <f t="shared" si="3"/>
        <v>81.699999999999989</v>
      </c>
    </row>
    <row r="227" spans="1:7">
      <c r="A227" s="3">
        <v>43496</v>
      </c>
      <c r="B227" s="422" t="s">
        <v>69</v>
      </c>
      <c r="C227" s="422" t="s">
        <v>11</v>
      </c>
      <c r="D227" t="s">
        <v>14</v>
      </c>
      <c r="E227" s="48"/>
      <c r="F227" s="10">
        <v>60</v>
      </c>
      <c r="G227" s="2">
        <f t="shared" si="3"/>
        <v>21.699999999999989</v>
      </c>
    </row>
    <row r="228" spans="1:7">
      <c r="A228" s="3">
        <v>43496</v>
      </c>
      <c r="B228" s="422" t="s">
        <v>69</v>
      </c>
      <c r="C228" s="422" t="s">
        <v>11</v>
      </c>
      <c r="D228" t="s">
        <v>15</v>
      </c>
      <c r="E228" s="48"/>
      <c r="F228" s="10">
        <v>5</v>
      </c>
      <c r="G228" s="2">
        <f t="shared" si="3"/>
        <v>16.699999999999989</v>
      </c>
    </row>
    <row r="229" spans="1:7">
      <c r="A229" s="3">
        <v>43525</v>
      </c>
      <c r="B229" s="422">
        <v>17257</v>
      </c>
      <c r="C229" s="422" t="s">
        <v>11</v>
      </c>
      <c r="D229" t="s">
        <v>12</v>
      </c>
      <c r="E229" s="48"/>
      <c r="F229" s="10">
        <v>9.6999999999999993</v>
      </c>
      <c r="G229" s="2">
        <f t="shared" si="3"/>
        <v>6.9999999999999893</v>
      </c>
    </row>
    <row r="230" spans="1:7">
      <c r="A230" s="3">
        <v>43525</v>
      </c>
      <c r="B230" s="422">
        <v>17257</v>
      </c>
      <c r="C230" s="422" t="s">
        <v>11</v>
      </c>
      <c r="D230" t="s">
        <v>13</v>
      </c>
      <c r="E230" s="48"/>
      <c r="F230" s="10">
        <v>7</v>
      </c>
      <c r="G230" s="2">
        <f t="shared" si="3"/>
        <v>-1.0658141036401503E-14</v>
      </c>
    </row>
    <row r="231" spans="1:7">
      <c r="A231" s="31">
        <v>43524</v>
      </c>
      <c r="B231" s="421" t="s">
        <v>10</v>
      </c>
      <c r="C231" s="421" t="s">
        <v>17</v>
      </c>
      <c r="D231" t="s">
        <v>12</v>
      </c>
      <c r="E231" s="48">
        <v>10.199999999999999</v>
      </c>
      <c r="G231" s="2">
        <f t="shared" si="3"/>
        <v>10.199999999999989</v>
      </c>
    </row>
    <row r="232" spans="1:7">
      <c r="B232" s="422"/>
      <c r="C232" s="422"/>
      <c r="D232" t="s">
        <v>13</v>
      </c>
      <c r="E232" s="48">
        <v>8.6</v>
      </c>
      <c r="G232" s="2">
        <f t="shared" si="3"/>
        <v>18.79999999999999</v>
      </c>
    </row>
    <row r="233" spans="1:7">
      <c r="B233" s="422"/>
      <c r="C233" s="422"/>
      <c r="D233" t="s">
        <v>14</v>
      </c>
      <c r="E233" s="48">
        <v>56</v>
      </c>
      <c r="G233" s="2">
        <f t="shared" si="3"/>
        <v>74.799999999999983</v>
      </c>
    </row>
    <row r="234" spans="1:7">
      <c r="B234" s="422"/>
      <c r="C234" s="422"/>
      <c r="D234" t="s">
        <v>15</v>
      </c>
      <c r="E234" s="48">
        <v>5</v>
      </c>
      <c r="G234" s="2">
        <f t="shared" si="3"/>
        <v>79.799999999999983</v>
      </c>
    </row>
    <row r="235" spans="1:7">
      <c r="A235" s="3">
        <v>43524</v>
      </c>
      <c r="B235" s="422" t="s">
        <v>69</v>
      </c>
      <c r="C235" s="422" t="s">
        <v>17</v>
      </c>
      <c r="D235" t="s">
        <v>14</v>
      </c>
      <c r="E235" s="48"/>
      <c r="F235" s="10">
        <v>56</v>
      </c>
      <c r="G235" s="2">
        <f t="shared" si="3"/>
        <v>23.799999999999983</v>
      </c>
    </row>
    <row r="236" spans="1:7">
      <c r="A236" s="3">
        <v>43524</v>
      </c>
      <c r="B236" s="422" t="s">
        <v>69</v>
      </c>
      <c r="C236" s="422" t="s">
        <v>17</v>
      </c>
      <c r="D236" t="s">
        <v>15</v>
      </c>
      <c r="E236" s="48"/>
      <c r="F236" s="10">
        <v>5</v>
      </c>
      <c r="G236" s="2">
        <f t="shared" si="3"/>
        <v>18.799999999999983</v>
      </c>
    </row>
    <row r="237" spans="1:7">
      <c r="A237" s="3">
        <v>43566</v>
      </c>
      <c r="B237" s="422">
        <v>17604</v>
      </c>
      <c r="C237" s="422" t="s">
        <v>17</v>
      </c>
      <c r="D237" t="s">
        <v>12</v>
      </c>
      <c r="E237" s="48"/>
      <c r="F237" s="10">
        <v>10.199999999999999</v>
      </c>
      <c r="G237" s="2">
        <f t="shared" si="3"/>
        <v>8.5999999999999837</v>
      </c>
    </row>
    <row r="238" spans="1:7">
      <c r="A238" s="3">
        <v>43580</v>
      </c>
      <c r="B238" s="422">
        <v>17709</v>
      </c>
      <c r="C238" s="422" t="s">
        <v>17</v>
      </c>
      <c r="D238" t="s">
        <v>13</v>
      </c>
      <c r="E238" s="48"/>
      <c r="F238" s="10">
        <v>8.6</v>
      </c>
      <c r="G238" s="2">
        <f t="shared" si="3"/>
        <v>-1.5987211554602254E-14</v>
      </c>
    </row>
    <row r="239" spans="1:7">
      <c r="A239" s="31">
        <v>43555</v>
      </c>
      <c r="B239" s="421" t="s">
        <v>10</v>
      </c>
      <c r="C239" s="421" t="s">
        <v>18</v>
      </c>
      <c r="D239" t="s">
        <v>12</v>
      </c>
      <c r="E239" s="48">
        <v>9.5</v>
      </c>
      <c r="G239" s="2">
        <f t="shared" si="3"/>
        <v>9.499999999999984</v>
      </c>
    </row>
    <row r="240" spans="1:7">
      <c r="B240" s="422"/>
      <c r="C240" s="422"/>
      <c r="D240" t="s">
        <v>13</v>
      </c>
      <c r="E240" s="48">
        <v>6.8</v>
      </c>
      <c r="G240" s="2">
        <f t="shared" si="3"/>
        <v>16.299999999999983</v>
      </c>
    </row>
    <row r="241" spans="1:7">
      <c r="B241" s="422"/>
      <c r="C241" s="422"/>
      <c r="D241" t="s">
        <v>14</v>
      </c>
      <c r="E241" s="48">
        <v>60</v>
      </c>
      <c r="G241" s="2">
        <f t="shared" si="3"/>
        <v>76.299999999999983</v>
      </c>
    </row>
    <row r="242" spans="1:7">
      <c r="B242" s="422"/>
      <c r="C242" s="422"/>
      <c r="D242" t="s">
        <v>15</v>
      </c>
      <c r="E242" s="48">
        <v>5</v>
      </c>
      <c r="G242" s="2">
        <f t="shared" si="3"/>
        <v>81.299999999999983</v>
      </c>
    </row>
    <row r="243" spans="1:7">
      <c r="A243" s="3">
        <v>43555</v>
      </c>
      <c r="B243" s="422" t="s">
        <v>69</v>
      </c>
      <c r="C243" s="422" t="s">
        <v>18</v>
      </c>
      <c r="D243" t="s">
        <v>14</v>
      </c>
      <c r="E243" s="48"/>
      <c r="F243" s="10">
        <v>60</v>
      </c>
      <c r="G243" s="2">
        <f t="shared" si="3"/>
        <v>21.299999999999983</v>
      </c>
    </row>
    <row r="244" spans="1:7">
      <c r="A244" s="3">
        <v>43555</v>
      </c>
      <c r="B244" s="422" t="s">
        <v>69</v>
      </c>
      <c r="C244" s="422" t="s">
        <v>18</v>
      </c>
      <c r="D244" t="s">
        <v>15</v>
      </c>
      <c r="E244" s="48"/>
      <c r="F244" s="10">
        <v>5</v>
      </c>
      <c r="G244" s="2">
        <f t="shared" si="3"/>
        <v>16.299999999999983</v>
      </c>
    </row>
    <row r="245" spans="1:7">
      <c r="A245" s="3">
        <v>43589</v>
      </c>
      <c r="B245" s="422">
        <v>17773</v>
      </c>
      <c r="C245" s="422" t="s">
        <v>18</v>
      </c>
      <c r="D245" t="s">
        <v>12</v>
      </c>
      <c r="E245" s="48"/>
      <c r="F245" s="10">
        <v>9.5</v>
      </c>
      <c r="G245" s="2">
        <f t="shared" si="3"/>
        <v>6.7999999999999829</v>
      </c>
    </row>
    <row r="246" spans="1:7">
      <c r="A246" s="3">
        <v>43589</v>
      </c>
      <c r="B246" s="422">
        <v>17773</v>
      </c>
      <c r="C246" s="422" t="s">
        <v>18</v>
      </c>
      <c r="D246" t="s">
        <v>13</v>
      </c>
      <c r="E246" s="48"/>
      <c r="F246" s="10">
        <v>6.8</v>
      </c>
      <c r="G246" s="2">
        <f t="shared" si="3"/>
        <v>-1.6875389974302379E-14</v>
      </c>
    </row>
    <row r="247" spans="1:7">
      <c r="A247" s="31">
        <v>43585</v>
      </c>
      <c r="B247" s="421" t="s">
        <v>10</v>
      </c>
      <c r="C247" s="421" t="s">
        <v>19</v>
      </c>
      <c r="D247" t="s">
        <v>12</v>
      </c>
      <c r="E247" s="48">
        <v>9.6</v>
      </c>
      <c r="G247" s="2">
        <f t="shared" si="3"/>
        <v>9.5999999999999837</v>
      </c>
    </row>
    <row r="248" spans="1:7">
      <c r="B248" s="422"/>
      <c r="C248" s="422"/>
      <c r="D248" t="s">
        <v>13</v>
      </c>
      <c r="E248" s="48">
        <v>6.2</v>
      </c>
      <c r="G248" s="2">
        <f t="shared" si="3"/>
        <v>15.799999999999983</v>
      </c>
    </row>
    <row r="249" spans="1:7">
      <c r="B249" s="422"/>
      <c r="C249" s="422"/>
      <c r="D249" t="s">
        <v>14</v>
      </c>
      <c r="E249" s="48">
        <v>60</v>
      </c>
      <c r="G249" s="2">
        <f t="shared" si="3"/>
        <v>75.799999999999983</v>
      </c>
    </row>
    <row r="250" spans="1:7">
      <c r="B250" s="422"/>
      <c r="C250" s="422"/>
      <c r="D250" t="s">
        <v>15</v>
      </c>
      <c r="E250" s="48">
        <v>5</v>
      </c>
      <c r="G250" s="2">
        <f t="shared" si="3"/>
        <v>80.799999999999983</v>
      </c>
    </row>
    <row r="251" spans="1:7">
      <c r="A251" s="3">
        <v>43585</v>
      </c>
      <c r="B251" s="422" t="s">
        <v>69</v>
      </c>
      <c r="C251" s="422" t="s">
        <v>19</v>
      </c>
      <c r="D251" t="s">
        <v>14</v>
      </c>
      <c r="E251" s="48"/>
      <c r="F251" s="10">
        <v>60</v>
      </c>
      <c r="G251" s="2">
        <f t="shared" si="3"/>
        <v>20.799999999999983</v>
      </c>
    </row>
    <row r="252" spans="1:7">
      <c r="A252" s="3">
        <v>43585</v>
      </c>
      <c r="B252" s="422" t="s">
        <v>69</v>
      </c>
      <c r="C252" s="422" t="s">
        <v>19</v>
      </c>
      <c r="D252" t="s">
        <v>15</v>
      </c>
      <c r="E252" s="48"/>
      <c r="F252" s="10">
        <v>5</v>
      </c>
      <c r="G252" s="2">
        <f t="shared" si="3"/>
        <v>15.799999999999983</v>
      </c>
    </row>
    <row r="253" spans="1:7">
      <c r="A253" s="3">
        <v>43607</v>
      </c>
      <c r="B253" s="422">
        <v>17882</v>
      </c>
      <c r="C253" s="422" t="s">
        <v>19</v>
      </c>
      <c r="D253" t="s">
        <v>12</v>
      </c>
      <c r="E253" s="48"/>
      <c r="F253" s="2">
        <v>9.6</v>
      </c>
      <c r="G253" s="2">
        <f t="shared" si="3"/>
        <v>6.1999999999999833</v>
      </c>
    </row>
    <row r="254" spans="1:7">
      <c r="A254" s="3">
        <v>43607</v>
      </c>
      <c r="B254" s="422">
        <v>17882</v>
      </c>
      <c r="C254" s="422" t="s">
        <v>19</v>
      </c>
      <c r="D254" t="s">
        <v>13</v>
      </c>
      <c r="E254" s="48"/>
      <c r="F254" s="2">
        <v>6.2</v>
      </c>
      <c r="G254" s="2">
        <f t="shared" si="3"/>
        <v>-1.6875389974302379E-14</v>
      </c>
    </row>
    <row r="255" spans="1:7">
      <c r="A255" s="31">
        <v>43616</v>
      </c>
      <c r="B255" s="421" t="s">
        <v>10</v>
      </c>
      <c r="C255" s="421" t="s">
        <v>20</v>
      </c>
      <c r="D255" t="s">
        <v>12</v>
      </c>
      <c r="E255" s="48">
        <v>8.9</v>
      </c>
      <c r="G255" s="2">
        <f t="shared" si="3"/>
        <v>8.8999999999999844</v>
      </c>
    </row>
    <row r="256" spans="1:7">
      <c r="B256" s="422"/>
      <c r="C256" s="422"/>
      <c r="D256" t="s">
        <v>13</v>
      </c>
      <c r="E256" s="48">
        <v>7.2</v>
      </c>
      <c r="G256" s="2">
        <f t="shared" si="3"/>
        <v>16.099999999999984</v>
      </c>
    </row>
    <row r="257" spans="1:7">
      <c r="B257" s="422"/>
      <c r="C257" s="422"/>
      <c r="D257" t="s">
        <v>14</v>
      </c>
      <c r="E257" s="48">
        <v>60</v>
      </c>
      <c r="G257" s="2">
        <f t="shared" si="3"/>
        <v>76.09999999999998</v>
      </c>
    </row>
    <row r="258" spans="1:7">
      <c r="B258" s="422"/>
      <c r="C258" s="422"/>
      <c r="D258" t="s">
        <v>15</v>
      </c>
      <c r="E258" s="48">
        <v>5</v>
      </c>
      <c r="G258" s="2">
        <f t="shared" si="3"/>
        <v>81.09999999999998</v>
      </c>
    </row>
    <row r="259" spans="1:7">
      <c r="A259" s="3">
        <v>43616</v>
      </c>
      <c r="B259" s="422" t="s">
        <v>69</v>
      </c>
      <c r="C259" s="422" t="s">
        <v>20</v>
      </c>
      <c r="D259" t="s">
        <v>14</v>
      </c>
      <c r="E259" s="48"/>
      <c r="F259" s="10">
        <v>60</v>
      </c>
      <c r="G259" s="2">
        <f t="shared" si="3"/>
        <v>21.09999999999998</v>
      </c>
    </row>
    <row r="260" spans="1:7">
      <c r="A260" s="3">
        <v>43616</v>
      </c>
      <c r="B260" s="422" t="s">
        <v>69</v>
      </c>
      <c r="C260" s="422" t="s">
        <v>20</v>
      </c>
      <c r="D260" t="s">
        <v>15</v>
      </c>
      <c r="E260" s="48"/>
      <c r="F260" s="10">
        <v>5</v>
      </c>
      <c r="G260" s="2">
        <f t="shared" si="3"/>
        <v>16.09999999999998</v>
      </c>
    </row>
    <row r="261" spans="1:7">
      <c r="A261" s="3">
        <v>43642</v>
      </c>
      <c r="B261" s="422">
        <v>18127</v>
      </c>
      <c r="C261" s="422" t="s">
        <v>20</v>
      </c>
      <c r="D261" t="s">
        <v>12</v>
      </c>
      <c r="E261" s="48"/>
      <c r="F261" s="10">
        <v>8.9</v>
      </c>
      <c r="G261" s="2">
        <f t="shared" si="3"/>
        <v>7.1999999999999797</v>
      </c>
    </row>
    <row r="262" spans="1:7">
      <c r="A262" s="3">
        <v>43642</v>
      </c>
      <c r="B262" s="422">
        <v>18127</v>
      </c>
      <c r="C262" s="422" t="s">
        <v>20</v>
      </c>
      <c r="D262" t="s">
        <v>13</v>
      </c>
      <c r="E262" s="48"/>
      <c r="F262" s="10">
        <v>7.2</v>
      </c>
      <c r="G262" s="2">
        <f t="shared" si="3"/>
        <v>-2.042810365310288E-14</v>
      </c>
    </row>
    <row r="263" spans="1:7">
      <c r="A263" s="31">
        <v>43646</v>
      </c>
      <c r="B263" s="421" t="s">
        <v>10</v>
      </c>
      <c r="C263" s="421" t="s">
        <v>21</v>
      </c>
      <c r="D263" t="s">
        <v>12</v>
      </c>
      <c r="E263" s="48">
        <v>7.9</v>
      </c>
      <c r="G263" s="2">
        <f t="shared" si="3"/>
        <v>7.8999999999999799</v>
      </c>
    </row>
    <row r="264" spans="1:7">
      <c r="B264" s="422"/>
      <c r="C264" s="422"/>
      <c r="D264" t="s">
        <v>13</v>
      </c>
      <c r="E264" s="48">
        <v>6.9</v>
      </c>
      <c r="G264" s="2">
        <f t="shared" si="3"/>
        <v>14.799999999999979</v>
      </c>
    </row>
    <row r="265" spans="1:7">
      <c r="B265" s="422"/>
      <c r="C265" s="422"/>
      <c r="D265" t="s">
        <v>14</v>
      </c>
      <c r="E265" s="48">
        <v>60</v>
      </c>
      <c r="G265" s="2">
        <f t="shared" si="3"/>
        <v>74.799999999999983</v>
      </c>
    </row>
    <row r="266" spans="1:7">
      <c r="B266" s="422"/>
      <c r="C266" s="422"/>
      <c r="D266" t="s">
        <v>15</v>
      </c>
      <c r="E266" s="48">
        <v>5</v>
      </c>
      <c r="G266" s="2">
        <f t="shared" si="3"/>
        <v>79.799999999999983</v>
      </c>
    </row>
    <row r="267" spans="1:7">
      <c r="A267" s="3">
        <v>43646</v>
      </c>
      <c r="B267" s="422" t="s">
        <v>69</v>
      </c>
      <c r="C267" s="422" t="s">
        <v>21</v>
      </c>
      <c r="D267" t="s">
        <v>14</v>
      </c>
      <c r="E267" s="48"/>
      <c r="F267" s="10">
        <v>60</v>
      </c>
      <c r="G267" s="2">
        <f t="shared" ref="G267:G330" si="4">+G266+E267-F267</f>
        <v>19.799999999999983</v>
      </c>
    </row>
    <row r="268" spans="1:7">
      <c r="A268" s="3">
        <v>43646</v>
      </c>
      <c r="B268" s="422" t="s">
        <v>69</v>
      </c>
      <c r="C268" s="422" t="s">
        <v>21</v>
      </c>
      <c r="D268" t="s">
        <v>15</v>
      </c>
      <c r="E268" s="48"/>
      <c r="F268" s="10">
        <v>5</v>
      </c>
      <c r="G268" s="2">
        <f t="shared" si="4"/>
        <v>14.799999999999983</v>
      </c>
    </row>
    <row r="269" spans="1:7">
      <c r="A269" s="3">
        <v>43671</v>
      </c>
      <c r="B269" s="422">
        <v>18314</v>
      </c>
      <c r="C269" s="422" t="s">
        <v>21</v>
      </c>
      <c r="D269" t="s">
        <v>12</v>
      </c>
      <c r="E269" s="48"/>
      <c r="F269" s="10">
        <v>7.9</v>
      </c>
      <c r="G269" s="2">
        <f t="shared" si="4"/>
        <v>6.8999999999999826</v>
      </c>
    </row>
    <row r="270" spans="1:7">
      <c r="A270" s="3">
        <v>43671</v>
      </c>
      <c r="B270" s="422">
        <v>18314</v>
      </c>
      <c r="C270" s="422" t="s">
        <v>21</v>
      </c>
      <c r="D270" t="s">
        <v>13</v>
      </c>
      <c r="E270" s="48"/>
      <c r="F270" s="10">
        <v>6.9</v>
      </c>
      <c r="G270" s="2">
        <f t="shared" si="4"/>
        <v>-1.7763568394002505E-14</v>
      </c>
    </row>
    <row r="271" spans="1:7">
      <c r="A271" s="31">
        <v>43677</v>
      </c>
      <c r="B271" s="421" t="s">
        <v>10</v>
      </c>
      <c r="C271" s="421" t="s">
        <v>22</v>
      </c>
      <c r="D271" t="s">
        <v>12</v>
      </c>
      <c r="E271" s="48">
        <v>7.9</v>
      </c>
      <c r="G271" s="2">
        <f t="shared" si="4"/>
        <v>7.8999999999999826</v>
      </c>
    </row>
    <row r="272" spans="1:7">
      <c r="B272" s="422"/>
      <c r="C272" s="422"/>
      <c r="D272" t="s">
        <v>13</v>
      </c>
      <c r="E272" s="48">
        <v>6.7</v>
      </c>
      <c r="G272" s="2">
        <f t="shared" si="4"/>
        <v>14.599999999999984</v>
      </c>
    </row>
    <row r="273" spans="1:7">
      <c r="B273" s="422"/>
      <c r="C273" s="422"/>
      <c r="D273" t="s">
        <v>14</v>
      </c>
      <c r="E273" s="48">
        <v>60</v>
      </c>
      <c r="G273" s="2">
        <f t="shared" si="4"/>
        <v>74.59999999999998</v>
      </c>
    </row>
    <row r="274" spans="1:7">
      <c r="B274" s="422"/>
      <c r="C274" s="422"/>
      <c r="D274" t="s">
        <v>15</v>
      </c>
      <c r="E274" s="48">
        <v>5</v>
      </c>
      <c r="G274" s="2">
        <f t="shared" si="4"/>
        <v>79.59999999999998</v>
      </c>
    </row>
    <row r="275" spans="1:7">
      <c r="A275" s="3">
        <v>43677</v>
      </c>
      <c r="B275" s="422" t="s">
        <v>69</v>
      </c>
      <c r="C275" s="422" t="s">
        <v>22</v>
      </c>
      <c r="D275" t="s">
        <v>14</v>
      </c>
      <c r="E275" s="48"/>
      <c r="F275" s="10">
        <v>60</v>
      </c>
      <c r="G275" s="2">
        <f t="shared" si="4"/>
        <v>19.59999999999998</v>
      </c>
    </row>
    <row r="276" spans="1:7">
      <c r="A276" s="3">
        <v>43677</v>
      </c>
      <c r="B276" s="422" t="s">
        <v>69</v>
      </c>
      <c r="C276" s="422" t="s">
        <v>22</v>
      </c>
      <c r="D276" t="s">
        <v>15</v>
      </c>
      <c r="E276" s="48"/>
      <c r="F276" s="10">
        <v>5</v>
      </c>
      <c r="G276" s="2">
        <f t="shared" si="4"/>
        <v>14.59999999999998</v>
      </c>
    </row>
    <row r="277" spans="1:7">
      <c r="A277" s="3">
        <v>43712</v>
      </c>
      <c r="B277" s="422">
        <v>18626</v>
      </c>
      <c r="C277" s="422" t="s">
        <v>22</v>
      </c>
      <c r="D277" t="s">
        <v>12</v>
      </c>
      <c r="E277" s="48"/>
      <c r="F277" s="10">
        <v>7.9</v>
      </c>
      <c r="G277" s="2">
        <f t="shared" si="4"/>
        <v>6.6999999999999797</v>
      </c>
    </row>
    <row r="278" spans="1:7">
      <c r="A278" s="3">
        <v>43712</v>
      </c>
      <c r="B278" s="422">
        <v>18626</v>
      </c>
      <c r="C278" s="422" t="s">
        <v>22</v>
      </c>
      <c r="D278" t="s">
        <v>13</v>
      </c>
      <c r="E278" s="48"/>
      <c r="F278" s="10">
        <v>6.7</v>
      </c>
      <c r="G278" s="2">
        <f t="shared" si="4"/>
        <v>-2.042810365310288E-14</v>
      </c>
    </row>
    <row r="279" spans="1:7">
      <c r="A279" s="31">
        <v>43708</v>
      </c>
      <c r="B279" s="421" t="s">
        <v>10</v>
      </c>
      <c r="C279" s="421" t="s">
        <v>23</v>
      </c>
      <c r="D279" t="s">
        <v>12</v>
      </c>
      <c r="E279" s="48">
        <v>7.7</v>
      </c>
      <c r="G279" s="2">
        <f t="shared" si="4"/>
        <v>7.6999999999999797</v>
      </c>
    </row>
    <row r="280" spans="1:7">
      <c r="B280" s="422"/>
      <c r="C280" s="422"/>
      <c r="D280" t="s">
        <v>13</v>
      </c>
      <c r="E280" s="48">
        <v>6.5</v>
      </c>
      <c r="G280" s="2">
        <f t="shared" si="4"/>
        <v>14.19999999999998</v>
      </c>
    </row>
    <row r="281" spans="1:7">
      <c r="B281" s="422"/>
      <c r="C281" s="422"/>
      <c r="D281" t="s">
        <v>14</v>
      </c>
      <c r="E281" s="48">
        <v>60</v>
      </c>
      <c r="G281" s="2">
        <f t="shared" si="4"/>
        <v>74.199999999999974</v>
      </c>
    </row>
    <row r="282" spans="1:7">
      <c r="B282" s="422"/>
      <c r="C282" s="422"/>
      <c r="D282" t="s">
        <v>15</v>
      </c>
      <c r="E282" s="48">
        <v>5</v>
      </c>
      <c r="G282" s="2">
        <f t="shared" si="4"/>
        <v>79.199999999999974</v>
      </c>
    </row>
    <row r="283" spans="1:7">
      <c r="A283" s="3">
        <v>43708</v>
      </c>
      <c r="B283" s="422" t="s">
        <v>69</v>
      </c>
      <c r="C283" s="422" t="s">
        <v>23</v>
      </c>
      <c r="D283" t="s">
        <v>14</v>
      </c>
      <c r="E283" s="48"/>
      <c r="F283" s="10">
        <v>60</v>
      </c>
      <c r="G283" s="2">
        <f t="shared" si="4"/>
        <v>19.199999999999974</v>
      </c>
    </row>
    <row r="284" spans="1:7">
      <c r="A284" s="3">
        <v>43708</v>
      </c>
      <c r="B284" s="422" t="s">
        <v>69</v>
      </c>
      <c r="C284" s="422" t="s">
        <v>23</v>
      </c>
      <c r="D284" t="s">
        <v>15</v>
      </c>
      <c r="E284" s="48"/>
      <c r="F284" s="10">
        <v>5</v>
      </c>
      <c r="G284" s="2">
        <f t="shared" si="4"/>
        <v>14.199999999999974</v>
      </c>
    </row>
    <row r="285" spans="1:7">
      <c r="A285" s="3">
        <v>43732</v>
      </c>
      <c r="B285" s="422">
        <v>18755</v>
      </c>
      <c r="C285" s="422" t="s">
        <v>23</v>
      </c>
      <c r="D285" t="s">
        <v>12</v>
      </c>
      <c r="E285" s="48"/>
      <c r="F285" s="10">
        <v>7.7</v>
      </c>
      <c r="G285" s="2">
        <f t="shared" si="4"/>
        <v>6.4999999999999742</v>
      </c>
    </row>
    <row r="286" spans="1:7">
      <c r="A286" s="3">
        <v>43732</v>
      </c>
      <c r="B286" s="422">
        <v>18755</v>
      </c>
      <c r="C286" s="422" t="s">
        <v>23</v>
      </c>
      <c r="D286" t="s">
        <v>13</v>
      </c>
      <c r="E286" s="48"/>
      <c r="F286" s="10">
        <v>6.5</v>
      </c>
      <c r="G286" s="2">
        <f t="shared" si="4"/>
        <v>-2.5757174171303632E-14</v>
      </c>
    </row>
    <row r="287" spans="1:7">
      <c r="A287" s="31">
        <v>43738</v>
      </c>
      <c r="B287" s="421" t="s">
        <v>10</v>
      </c>
      <c r="C287" s="421" t="s">
        <v>24</v>
      </c>
      <c r="D287" t="s">
        <v>12</v>
      </c>
      <c r="E287" s="48">
        <v>7.7</v>
      </c>
      <c r="G287" s="2">
        <f t="shared" si="4"/>
        <v>7.6999999999999744</v>
      </c>
    </row>
    <row r="288" spans="1:7">
      <c r="B288" s="422"/>
      <c r="C288" s="422"/>
      <c r="D288" t="s">
        <v>13</v>
      </c>
      <c r="E288" s="48">
        <v>6.6</v>
      </c>
      <c r="G288" s="2">
        <f t="shared" si="4"/>
        <v>14.299999999999974</v>
      </c>
    </row>
    <row r="289" spans="1:7">
      <c r="B289" s="422"/>
      <c r="C289" s="422"/>
      <c r="D289" t="s">
        <v>14</v>
      </c>
      <c r="E289" s="48">
        <v>60</v>
      </c>
      <c r="G289" s="2">
        <f t="shared" si="4"/>
        <v>74.299999999999969</v>
      </c>
    </row>
    <row r="290" spans="1:7">
      <c r="B290" s="422"/>
      <c r="C290" s="422"/>
      <c r="D290" t="s">
        <v>15</v>
      </c>
      <c r="E290" s="48">
        <v>5</v>
      </c>
      <c r="G290" s="2">
        <f t="shared" si="4"/>
        <v>79.299999999999969</v>
      </c>
    </row>
    <row r="291" spans="1:7">
      <c r="A291" s="3">
        <v>43738</v>
      </c>
      <c r="B291" s="422" t="s">
        <v>69</v>
      </c>
      <c r="C291" s="422" t="s">
        <v>24</v>
      </c>
      <c r="D291" t="s">
        <v>14</v>
      </c>
      <c r="E291" s="48"/>
      <c r="F291" s="10">
        <v>60</v>
      </c>
      <c r="G291" s="2">
        <f t="shared" si="4"/>
        <v>19.299999999999969</v>
      </c>
    </row>
    <row r="292" spans="1:7">
      <c r="A292" s="3">
        <v>43738</v>
      </c>
      <c r="B292" s="422" t="s">
        <v>69</v>
      </c>
      <c r="C292" s="422" t="s">
        <v>24</v>
      </c>
      <c r="D292" t="s">
        <v>15</v>
      </c>
      <c r="E292" s="48"/>
      <c r="F292" s="10">
        <v>5</v>
      </c>
      <c r="G292" s="2">
        <f t="shared" si="4"/>
        <v>14.299999999999969</v>
      </c>
    </row>
    <row r="293" spans="1:7">
      <c r="A293" s="3">
        <v>43761</v>
      </c>
      <c r="B293" s="422">
        <v>18955</v>
      </c>
      <c r="C293" s="422" t="s">
        <v>24</v>
      </c>
      <c r="D293" t="s">
        <v>12</v>
      </c>
      <c r="E293" s="48"/>
      <c r="F293" s="10">
        <v>7.7</v>
      </c>
      <c r="G293" s="2">
        <f t="shared" si="4"/>
        <v>6.5999999999999686</v>
      </c>
    </row>
    <row r="294" spans="1:7">
      <c r="A294" s="3">
        <v>43761</v>
      </c>
      <c r="B294" s="422">
        <v>18955</v>
      </c>
      <c r="C294" s="422" t="s">
        <v>24</v>
      </c>
      <c r="D294" t="s">
        <v>13</v>
      </c>
      <c r="E294" s="48"/>
      <c r="F294" s="10">
        <v>6.6</v>
      </c>
      <c r="G294" s="2">
        <f t="shared" si="4"/>
        <v>-3.1086244689504383E-14</v>
      </c>
    </row>
    <row r="295" spans="1:7">
      <c r="A295" s="31">
        <v>43769</v>
      </c>
      <c r="B295" s="421" t="s">
        <v>10</v>
      </c>
      <c r="C295" s="421" t="s">
        <v>25</v>
      </c>
      <c r="D295" t="s">
        <v>12</v>
      </c>
      <c r="E295" s="48">
        <v>7.8</v>
      </c>
      <c r="G295" s="2">
        <f t="shared" si="4"/>
        <v>7.7999999999999687</v>
      </c>
    </row>
    <row r="296" spans="1:7">
      <c r="B296" s="422"/>
      <c r="C296" s="422"/>
      <c r="D296" t="s">
        <v>13</v>
      </c>
      <c r="E296" s="48">
        <v>6.3</v>
      </c>
      <c r="G296" s="2">
        <f t="shared" si="4"/>
        <v>14.099999999999969</v>
      </c>
    </row>
    <row r="297" spans="1:7">
      <c r="B297" s="422"/>
      <c r="C297" s="422"/>
      <c r="D297" t="s">
        <v>14</v>
      </c>
      <c r="E297" s="48">
        <v>60</v>
      </c>
      <c r="G297" s="2">
        <f t="shared" si="4"/>
        <v>74.099999999999966</v>
      </c>
    </row>
    <row r="298" spans="1:7">
      <c r="B298" s="422"/>
      <c r="C298" s="422"/>
      <c r="D298" t="s">
        <v>15</v>
      </c>
      <c r="E298" s="48">
        <v>5</v>
      </c>
      <c r="G298" s="2">
        <f t="shared" si="4"/>
        <v>79.099999999999966</v>
      </c>
    </row>
    <row r="299" spans="1:7">
      <c r="A299" s="3">
        <v>43769</v>
      </c>
      <c r="B299" s="422" t="s">
        <v>69</v>
      </c>
      <c r="C299" s="422" t="s">
        <v>25</v>
      </c>
      <c r="D299" t="s">
        <v>14</v>
      </c>
      <c r="E299" s="48"/>
      <c r="F299" s="2">
        <v>60</v>
      </c>
      <c r="G299" s="2">
        <f t="shared" si="4"/>
        <v>19.099999999999966</v>
      </c>
    </row>
    <row r="300" spans="1:7">
      <c r="A300" s="3">
        <v>43769</v>
      </c>
      <c r="B300" s="422" t="s">
        <v>69</v>
      </c>
      <c r="C300" s="422" t="s">
        <v>25</v>
      </c>
      <c r="D300" t="s">
        <v>29</v>
      </c>
      <c r="E300" s="48"/>
      <c r="F300" s="2">
        <v>5</v>
      </c>
      <c r="G300" s="2">
        <f t="shared" si="4"/>
        <v>14.099999999999966</v>
      </c>
    </row>
    <row r="301" spans="1:7">
      <c r="A301" s="3">
        <v>43796</v>
      </c>
      <c r="B301" s="422">
        <v>19222</v>
      </c>
      <c r="C301" s="422" t="s">
        <v>25</v>
      </c>
      <c r="D301" t="s">
        <v>12</v>
      </c>
      <c r="E301" s="48"/>
      <c r="F301" s="2">
        <v>7.8</v>
      </c>
      <c r="G301" s="2">
        <f t="shared" si="4"/>
        <v>6.2999999999999661</v>
      </c>
    </row>
    <row r="302" spans="1:7">
      <c r="A302" s="3">
        <v>43796</v>
      </c>
      <c r="B302" s="422">
        <v>19222</v>
      </c>
      <c r="C302" s="422" t="s">
        <v>25</v>
      </c>
      <c r="D302" t="s">
        <v>13</v>
      </c>
      <c r="E302" s="48"/>
      <c r="F302" s="2">
        <v>6.3</v>
      </c>
      <c r="G302" s="2">
        <f t="shared" si="4"/>
        <v>-3.3750779948604759E-14</v>
      </c>
    </row>
    <row r="303" spans="1:7">
      <c r="A303" s="31">
        <v>43799</v>
      </c>
      <c r="B303" s="421" t="s">
        <v>10</v>
      </c>
      <c r="C303" s="421" t="s">
        <v>26</v>
      </c>
      <c r="D303" t="s">
        <v>12</v>
      </c>
      <c r="E303" s="48">
        <v>8.6999999999999993</v>
      </c>
      <c r="F303" s="2"/>
      <c r="G303" s="2">
        <f t="shared" si="4"/>
        <v>8.6999999999999655</v>
      </c>
    </row>
    <row r="304" spans="1:7">
      <c r="B304" s="422"/>
      <c r="C304" s="422"/>
      <c r="D304" t="s">
        <v>13</v>
      </c>
      <c r="E304" s="48">
        <v>6.6</v>
      </c>
      <c r="F304" s="2"/>
      <c r="G304" s="2">
        <f t="shared" si="4"/>
        <v>15.299999999999965</v>
      </c>
    </row>
    <row r="305" spans="1:7">
      <c r="B305" s="422"/>
      <c r="C305" s="422"/>
      <c r="D305" t="s">
        <v>14</v>
      </c>
      <c r="E305" s="48">
        <v>60</v>
      </c>
      <c r="F305" s="2"/>
      <c r="G305" s="2">
        <f t="shared" si="4"/>
        <v>75.299999999999969</v>
      </c>
    </row>
    <row r="306" spans="1:7">
      <c r="B306" s="422"/>
      <c r="C306" s="422"/>
      <c r="D306" t="s">
        <v>15</v>
      </c>
      <c r="E306" s="48">
        <v>5</v>
      </c>
      <c r="F306" s="2"/>
      <c r="G306" s="2">
        <f t="shared" si="4"/>
        <v>80.299999999999969</v>
      </c>
    </row>
    <row r="307" spans="1:7">
      <c r="A307" s="3">
        <v>43799</v>
      </c>
      <c r="B307" s="422" t="s">
        <v>69</v>
      </c>
      <c r="C307" s="422" t="s">
        <v>26</v>
      </c>
      <c r="D307" t="s">
        <v>14</v>
      </c>
      <c r="E307" s="48"/>
      <c r="F307" s="2">
        <v>60</v>
      </c>
      <c r="G307" s="2">
        <f t="shared" si="4"/>
        <v>20.299999999999969</v>
      </c>
    </row>
    <row r="308" spans="1:7">
      <c r="A308" s="3">
        <v>43799</v>
      </c>
      <c r="B308" s="422" t="s">
        <v>69</v>
      </c>
      <c r="C308" s="422" t="s">
        <v>26</v>
      </c>
      <c r="D308" t="s">
        <v>15</v>
      </c>
      <c r="E308" s="48"/>
      <c r="F308" s="2">
        <v>5</v>
      </c>
      <c r="G308" s="2">
        <f t="shared" si="4"/>
        <v>15.299999999999969</v>
      </c>
    </row>
    <row r="309" spans="1:7">
      <c r="A309" s="3">
        <v>43826</v>
      </c>
      <c r="B309" s="422">
        <v>19408</v>
      </c>
      <c r="C309" s="422" t="s">
        <v>26</v>
      </c>
      <c r="D309" t="s">
        <v>12</v>
      </c>
      <c r="E309" s="48"/>
      <c r="F309" s="2">
        <v>8.6999999999999993</v>
      </c>
      <c r="G309" s="2">
        <f t="shared" si="4"/>
        <v>6.5999999999999694</v>
      </c>
    </row>
    <row r="310" spans="1:7">
      <c r="A310" s="3">
        <v>43826</v>
      </c>
      <c r="B310" s="422">
        <v>19408</v>
      </c>
      <c r="C310" s="422" t="s">
        <v>26</v>
      </c>
      <c r="D310" t="s">
        <v>13</v>
      </c>
      <c r="E310" s="48"/>
      <c r="F310" s="2">
        <v>6.6</v>
      </c>
      <c r="G310" s="2">
        <f t="shared" si="4"/>
        <v>-3.0198066269804258E-14</v>
      </c>
    </row>
    <row r="311" spans="1:7">
      <c r="A311" s="31">
        <v>43830</v>
      </c>
      <c r="B311" s="421" t="s">
        <v>10</v>
      </c>
      <c r="C311" s="421" t="s">
        <v>27</v>
      </c>
      <c r="D311" t="s">
        <v>12</v>
      </c>
      <c r="E311" s="48">
        <v>9.1</v>
      </c>
      <c r="F311" s="2"/>
      <c r="G311" s="2">
        <f t="shared" si="4"/>
        <v>9.0999999999999694</v>
      </c>
    </row>
    <row r="312" spans="1:7">
      <c r="B312" s="422"/>
      <c r="C312" s="422"/>
      <c r="D312" t="s">
        <v>13</v>
      </c>
      <c r="E312" s="48">
        <v>6.6</v>
      </c>
      <c r="F312" s="2"/>
      <c r="G312" s="2">
        <f t="shared" si="4"/>
        <v>15.699999999999969</v>
      </c>
    </row>
    <row r="313" spans="1:7">
      <c r="B313" s="422"/>
      <c r="C313" s="422"/>
      <c r="D313" t="s">
        <v>14</v>
      </c>
      <c r="E313" s="48">
        <v>60</v>
      </c>
      <c r="F313" s="2"/>
      <c r="G313" s="2">
        <f t="shared" si="4"/>
        <v>75.699999999999974</v>
      </c>
    </row>
    <row r="314" spans="1:7">
      <c r="B314" s="422"/>
      <c r="C314" s="422"/>
      <c r="D314" t="s">
        <v>15</v>
      </c>
      <c r="E314" s="48">
        <v>5</v>
      </c>
      <c r="F314" s="2"/>
      <c r="G314" s="2">
        <f t="shared" si="4"/>
        <v>80.699999999999974</v>
      </c>
    </row>
    <row r="315" spans="1:7">
      <c r="A315" s="3">
        <v>43830</v>
      </c>
      <c r="B315" s="422" t="s">
        <v>69</v>
      </c>
      <c r="C315" s="422" t="s">
        <v>27</v>
      </c>
      <c r="D315" t="s">
        <v>14</v>
      </c>
      <c r="E315" s="48"/>
      <c r="F315" s="2">
        <v>60</v>
      </c>
      <c r="G315" s="2">
        <f t="shared" si="4"/>
        <v>20.699999999999974</v>
      </c>
    </row>
    <row r="316" spans="1:7">
      <c r="A316" s="3">
        <v>43830</v>
      </c>
      <c r="B316" s="422" t="s">
        <v>69</v>
      </c>
      <c r="C316" s="422" t="s">
        <v>27</v>
      </c>
      <c r="D316" t="s">
        <v>15</v>
      </c>
      <c r="E316" s="48"/>
      <c r="F316" s="2">
        <v>5</v>
      </c>
      <c r="G316" s="2">
        <f t="shared" si="4"/>
        <v>15.699999999999974</v>
      </c>
    </row>
    <row r="317" spans="1:7">
      <c r="A317" s="3">
        <v>43853</v>
      </c>
      <c r="B317" s="422">
        <v>19607</v>
      </c>
      <c r="C317" s="422" t="s">
        <v>27</v>
      </c>
      <c r="D317" t="s">
        <v>12</v>
      </c>
      <c r="E317" s="48"/>
      <c r="F317" s="2">
        <v>9.1</v>
      </c>
      <c r="G317" s="2">
        <f t="shared" si="4"/>
        <v>6.5999999999999748</v>
      </c>
    </row>
    <row r="318" spans="1:7">
      <c r="A318" s="3">
        <v>43853</v>
      </c>
      <c r="B318" s="422">
        <v>19607</v>
      </c>
      <c r="C318" s="422" t="s">
        <v>27</v>
      </c>
      <c r="D318" t="s">
        <v>13</v>
      </c>
      <c r="E318" s="48"/>
      <c r="F318" s="2">
        <v>6.6</v>
      </c>
      <c r="G318" s="2">
        <f t="shared" si="4"/>
        <v>-2.4868995751603507E-14</v>
      </c>
    </row>
    <row r="319" spans="1:7">
      <c r="A319" s="31">
        <v>43861</v>
      </c>
      <c r="B319" s="421" t="s">
        <v>10</v>
      </c>
      <c r="C319" s="421" t="s">
        <v>11</v>
      </c>
      <c r="D319" t="s">
        <v>12</v>
      </c>
      <c r="E319" s="48">
        <v>11.6</v>
      </c>
      <c r="F319" s="2"/>
      <c r="G319" s="2">
        <f t="shared" si="4"/>
        <v>11.599999999999975</v>
      </c>
    </row>
    <row r="320" spans="1:7">
      <c r="B320" s="422"/>
      <c r="C320" s="422"/>
      <c r="D320" t="s">
        <v>13</v>
      </c>
      <c r="E320" s="48">
        <v>6.3</v>
      </c>
      <c r="F320" s="2"/>
      <c r="G320" s="2">
        <f t="shared" si="4"/>
        <v>17.899999999999974</v>
      </c>
    </row>
    <row r="321" spans="1:7">
      <c r="B321" s="422"/>
      <c r="C321" s="422"/>
      <c r="D321" t="s">
        <v>14</v>
      </c>
      <c r="E321" s="48">
        <v>60</v>
      </c>
      <c r="F321" s="2"/>
      <c r="G321" s="2">
        <f t="shared" si="4"/>
        <v>77.899999999999977</v>
      </c>
    </row>
    <row r="322" spans="1:7">
      <c r="B322" s="422"/>
      <c r="C322" s="422"/>
      <c r="D322" t="s">
        <v>15</v>
      </c>
      <c r="E322" s="48">
        <v>5</v>
      </c>
      <c r="F322" s="2"/>
      <c r="G322" s="2">
        <f t="shared" si="4"/>
        <v>82.899999999999977</v>
      </c>
    </row>
    <row r="323" spans="1:7">
      <c r="A323" s="3">
        <v>43861</v>
      </c>
      <c r="B323" s="422" t="s">
        <v>69</v>
      </c>
      <c r="C323" s="422" t="s">
        <v>11</v>
      </c>
      <c r="D323" t="s">
        <v>14</v>
      </c>
      <c r="E323" s="48"/>
      <c r="F323" s="2">
        <v>60</v>
      </c>
      <c r="G323" s="2">
        <f t="shared" si="4"/>
        <v>22.899999999999977</v>
      </c>
    </row>
    <row r="324" spans="1:7">
      <c r="A324" s="3">
        <v>43861</v>
      </c>
      <c r="B324" s="422" t="s">
        <v>69</v>
      </c>
      <c r="C324" s="422" t="s">
        <v>11</v>
      </c>
      <c r="D324" t="s">
        <v>15</v>
      </c>
      <c r="E324" s="48"/>
      <c r="F324" s="2">
        <v>5</v>
      </c>
      <c r="G324" s="2">
        <f t="shared" si="4"/>
        <v>17.899999999999977</v>
      </c>
    </row>
    <row r="325" spans="1:7">
      <c r="A325" s="3">
        <v>43888</v>
      </c>
      <c r="B325" s="422">
        <v>19830</v>
      </c>
      <c r="C325" s="422" t="s">
        <v>11</v>
      </c>
      <c r="D325" t="s">
        <v>12</v>
      </c>
      <c r="E325" s="48"/>
      <c r="F325" s="2">
        <v>11.6</v>
      </c>
      <c r="G325" s="2">
        <f t="shared" si="4"/>
        <v>6.2999999999999776</v>
      </c>
    </row>
    <row r="326" spans="1:7">
      <c r="A326" s="3">
        <v>43888</v>
      </c>
      <c r="B326" s="422">
        <v>19830</v>
      </c>
      <c r="C326" s="422" t="s">
        <v>11</v>
      </c>
      <c r="D326" t="s">
        <v>13</v>
      </c>
      <c r="E326" s="48"/>
      <c r="F326" s="2">
        <v>6.3</v>
      </c>
      <c r="G326" s="2">
        <f t="shared" si="4"/>
        <v>-2.2204460492503131E-14</v>
      </c>
    </row>
    <row r="327" spans="1:7">
      <c r="A327" s="31">
        <v>43890</v>
      </c>
      <c r="B327" s="421" t="s">
        <v>10</v>
      </c>
      <c r="C327" s="421" t="s">
        <v>17</v>
      </c>
      <c r="D327" t="s">
        <v>12</v>
      </c>
      <c r="E327" s="48">
        <v>12</v>
      </c>
      <c r="F327" s="2"/>
      <c r="G327" s="2">
        <f t="shared" si="4"/>
        <v>11.999999999999979</v>
      </c>
    </row>
    <row r="328" spans="1:7">
      <c r="B328" s="422"/>
      <c r="C328" s="422"/>
      <c r="D328" t="s">
        <v>13</v>
      </c>
      <c r="E328" s="48">
        <v>6.7</v>
      </c>
      <c r="F328" s="2"/>
      <c r="G328" s="2">
        <f t="shared" si="4"/>
        <v>18.699999999999978</v>
      </c>
    </row>
    <row r="329" spans="1:7">
      <c r="B329" s="422"/>
      <c r="C329" s="422"/>
      <c r="D329" t="s">
        <v>14</v>
      </c>
      <c r="E329" s="48">
        <v>58</v>
      </c>
      <c r="F329" s="2"/>
      <c r="G329" s="2">
        <f t="shared" si="4"/>
        <v>76.699999999999974</v>
      </c>
    </row>
    <row r="330" spans="1:7">
      <c r="B330" s="422"/>
      <c r="C330" s="422"/>
      <c r="D330" t="s">
        <v>29</v>
      </c>
      <c r="E330" s="48">
        <v>5</v>
      </c>
      <c r="F330" s="2"/>
      <c r="G330" s="2">
        <f t="shared" si="4"/>
        <v>81.699999999999974</v>
      </c>
    </row>
    <row r="331" spans="1:7">
      <c r="A331" s="3">
        <v>43890</v>
      </c>
      <c r="B331" s="422" t="s">
        <v>69</v>
      </c>
      <c r="C331" s="422" t="s">
        <v>17</v>
      </c>
      <c r="D331" t="s">
        <v>14</v>
      </c>
      <c r="E331" s="48"/>
      <c r="F331" s="2">
        <v>58</v>
      </c>
      <c r="G331" s="2">
        <f t="shared" ref="G331:G394" si="5">+G330+E331-F331</f>
        <v>23.699999999999974</v>
      </c>
    </row>
    <row r="332" spans="1:7">
      <c r="A332" s="3">
        <v>43890</v>
      </c>
      <c r="B332" s="422" t="s">
        <v>69</v>
      </c>
      <c r="C332" s="422" t="s">
        <v>17</v>
      </c>
      <c r="D332" t="s">
        <v>29</v>
      </c>
      <c r="E332" s="48"/>
      <c r="F332" s="2">
        <v>5</v>
      </c>
      <c r="G332" s="2">
        <f t="shared" si="5"/>
        <v>18.699999999999974</v>
      </c>
    </row>
    <row r="333" spans="1:7">
      <c r="A333" s="3">
        <v>44153</v>
      </c>
      <c r="B333" s="422">
        <v>20757</v>
      </c>
      <c r="C333" s="422" t="s">
        <v>17</v>
      </c>
      <c r="D333" t="s">
        <v>12</v>
      </c>
      <c r="E333" s="48"/>
      <c r="F333" s="2">
        <v>12</v>
      </c>
      <c r="G333" s="2">
        <f t="shared" si="5"/>
        <v>6.6999999999999744</v>
      </c>
    </row>
    <row r="334" spans="1:7">
      <c r="A334" s="3">
        <v>44153</v>
      </c>
      <c r="B334" s="422">
        <v>20757</v>
      </c>
      <c r="C334" s="422" t="s">
        <v>17</v>
      </c>
      <c r="D334" t="s">
        <v>13</v>
      </c>
      <c r="E334" s="48"/>
      <c r="F334" s="2">
        <v>6.7</v>
      </c>
      <c r="G334" s="2">
        <f t="shared" si="5"/>
        <v>-2.5757174171303632E-14</v>
      </c>
    </row>
    <row r="335" spans="1:7">
      <c r="A335" s="31">
        <v>43921</v>
      </c>
      <c r="B335" s="421" t="s">
        <v>10</v>
      </c>
      <c r="C335" s="421" t="s">
        <v>18</v>
      </c>
      <c r="D335" t="s">
        <v>12</v>
      </c>
      <c r="E335" s="48">
        <v>12.6</v>
      </c>
      <c r="F335" s="2"/>
      <c r="G335" s="2">
        <f t="shared" si="5"/>
        <v>12.599999999999973</v>
      </c>
    </row>
    <row r="336" spans="1:7">
      <c r="B336" s="422"/>
      <c r="C336" s="422"/>
      <c r="D336" t="s">
        <v>13</v>
      </c>
      <c r="E336" s="48">
        <v>6.8</v>
      </c>
      <c r="F336" s="2"/>
      <c r="G336" s="2">
        <f t="shared" si="5"/>
        <v>19.399999999999974</v>
      </c>
    </row>
    <row r="337" spans="1:7">
      <c r="B337" s="422"/>
      <c r="C337" s="422"/>
      <c r="D337" t="s">
        <v>14</v>
      </c>
      <c r="E337" s="48">
        <v>60</v>
      </c>
      <c r="F337" s="2"/>
      <c r="G337" s="2">
        <f t="shared" si="5"/>
        <v>79.399999999999977</v>
      </c>
    </row>
    <row r="338" spans="1:7">
      <c r="B338" s="422"/>
      <c r="C338" s="422"/>
      <c r="D338" t="s">
        <v>29</v>
      </c>
      <c r="E338" s="48">
        <v>5</v>
      </c>
      <c r="F338" s="2"/>
      <c r="G338" s="2">
        <f t="shared" si="5"/>
        <v>84.399999999999977</v>
      </c>
    </row>
    <row r="339" spans="1:7">
      <c r="A339" s="3">
        <v>43921</v>
      </c>
      <c r="B339" s="422" t="s">
        <v>69</v>
      </c>
      <c r="C339" s="422" t="s">
        <v>18</v>
      </c>
      <c r="D339" t="s">
        <v>14</v>
      </c>
      <c r="E339" s="48"/>
      <c r="F339" s="2">
        <v>60</v>
      </c>
      <c r="G339" s="2">
        <f t="shared" si="5"/>
        <v>24.399999999999977</v>
      </c>
    </row>
    <row r="340" spans="1:7">
      <c r="A340" s="3">
        <v>43921</v>
      </c>
      <c r="B340" s="422" t="s">
        <v>69</v>
      </c>
      <c r="C340" s="422" t="s">
        <v>18</v>
      </c>
      <c r="D340" t="s">
        <v>15</v>
      </c>
      <c r="E340" s="48"/>
      <c r="F340" s="2">
        <v>5</v>
      </c>
      <c r="G340" s="2">
        <f t="shared" si="5"/>
        <v>19.399999999999977</v>
      </c>
    </row>
    <row r="341" spans="1:7">
      <c r="A341" s="3">
        <v>44153</v>
      </c>
      <c r="B341" s="422">
        <v>20757</v>
      </c>
      <c r="C341" s="422" t="s">
        <v>18</v>
      </c>
      <c r="D341" t="s">
        <v>12</v>
      </c>
      <c r="E341" s="48"/>
      <c r="F341" s="2">
        <v>12.6</v>
      </c>
      <c r="G341" s="2">
        <f t="shared" si="5"/>
        <v>6.7999999999999776</v>
      </c>
    </row>
    <row r="342" spans="1:7">
      <c r="A342" s="3">
        <v>44153</v>
      </c>
      <c r="B342" s="422">
        <v>20757</v>
      </c>
      <c r="C342" s="422" t="s">
        <v>18</v>
      </c>
      <c r="D342" t="s">
        <v>13</v>
      </c>
      <c r="E342" s="48"/>
      <c r="F342" s="2">
        <v>6.8</v>
      </c>
      <c r="G342" s="2">
        <f t="shared" si="5"/>
        <v>-2.2204460492503131E-14</v>
      </c>
    </row>
    <row r="343" spans="1:7">
      <c r="A343" s="31">
        <v>43951</v>
      </c>
      <c r="B343" s="421" t="s">
        <v>10</v>
      </c>
      <c r="C343" s="421" t="s">
        <v>19</v>
      </c>
      <c r="D343" t="s">
        <v>12</v>
      </c>
      <c r="E343" s="48">
        <v>13.1</v>
      </c>
      <c r="F343" s="2"/>
      <c r="G343" s="2">
        <f t="shared" si="5"/>
        <v>13.099999999999977</v>
      </c>
    </row>
    <row r="344" spans="1:7">
      <c r="B344" s="422"/>
      <c r="C344" s="422"/>
      <c r="D344" t="s">
        <v>13</v>
      </c>
      <c r="E344" s="48">
        <v>10.8</v>
      </c>
      <c r="F344" s="2"/>
      <c r="G344" s="2">
        <f t="shared" si="5"/>
        <v>23.899999999999977</v>
      </c>
    </row>
    <row r="345" spans="1:7">
      <c r="B345" s="422"/>
      <c r="C345" s="422"/>
      <c r="D345" t="s">
        <v>14</v>
      </c>
      <c r="E345" s="48">
        <v>60</v>
      </c>
      <c r="F345" s="2"/>
      <c r="G345" s="2">
        <f t="shared" si="5"/>
        <v>83.899999999999977</v>
      </c>
    </row>
    <row r="346" spans="1:7">
      <c r="B346" s="422"/>
      <c r="C346" s="422"/>
      <c r="D346" t="s">
        <v>29</v>
      </c>
      <c r="E346" s="48">
        <v>5</v>
      </c>
      <c r="F346" s="2"/>
      <c r="G346" s="2">
        <f t="shared" si="5"/>
        <v>88.899999999999977</v>
      </c>
    </row>
    <row r="347" spans="1:7">
      <c r="A347" s="3">
        <v>43951</v>
      </c>
      <c r="B347" s="422" t="s">
        <v>69</v>
      </c>
      <c r="C347" s="422" t="s">
        <v>19</v>
      </c>
      <c r="D347" t="s">
        <v>14</v>
      </c>
      <c r="E347" s="48"/>
      <c r="F347" s="2">
        <v>60</v>
      </c>
      <c r="G347" s="2">
        <f t="shared" si="5"/>
        <v>28.899999999999977</v>
      </c>
    </row>
    <row r="348" spans="1:7">
      <c r="A348" s="3">
        <v>43951</v>
      </c>
      <c r="B348" s="422" t="s">
        <v>69</v>
      </c>
      <c r="C348" s="422" t="s">
        <v>19</v>
      </c>
      <c r="D348" t="s">
        <v>15</v>
      </c>
      <c r="E348" s="48"/>
      <c r="F348" s="2">
        <v>5</v>
      </c>
      <c r="G348" s="2">
        <f t="shared" si="5"/>
        <v>23.899999999999977</v>
      </c>
    </row>
    <row r="349" spans="1:7">
      <c r="A349" s="3">
        <v>44153</v>
      </c>
      <c r="B349" s="422">
        <v>20757</v>
      </c>
      <c r="C349" s="422" t="s">
        <v>19</v>
      </c>
      <c r="D349" t="s">
        <v>12</v>
      </c>
      <c r="E349" s="48"/>
      <c r="F349" s="2">
        <v>11.9</v>
      </c>
      <c r="G349" s="2">
        <f t="shared" si="5"/>
        <v>11.999999999999977</v>
      </c>
    </row>
    <row r="350" spans="1:7">
      <c r="A350" s="3">
        <v>44159</v>
      </c>
      <c r="B350" s="422">
        <v>20904</v>
      </c>
      <c r="C350" s="422" t="s">
        <v>19</v>
      </c>
      <c r="D350" t="s">
        <v>12</v>
      </c>
      <c r="E350" s="48"/>
      <c r="F350" s="2">
        <v>1.2</v>
      </c>
      <c r="G350" s="2">
        <f t="shared" si="5"/>
        <v>10.799999999999978</v>
      </c>
    </row>
    <row r="351" spans="1:7">
      <c r="A351" s="3">
        <v>44159</v>
      </c>
      <c r="B351" s="422">
        <v>20904</v>
      </c>
      <c r="C351" s="422" t="s">
        <v>19</v>
      </c>
      <c r="D351" t="s">
        <v>13</v>
      </c>
      <c r="E351" s="48"/>
      <c r="F351" s="2">
        <v>10.8</v>
      </c>
      <c r="G351" s="2">
        <f t="shared" si="5"/>
        <v>-2.3092638912203256E-14</v>
      </c>
    </row>
    <row r="352" spans="1:7">
      <c r="A352" s="31">
        <v>43982</v>
      </c>
      <c r="B352" s="421" t="s">
        <v>10</v>
      </c>
      <c r="C352" s="421" t="s">
        <v>20</v>
      </c>
      <c r="D352" t="s">
        <v>12</v>
      </c>
      <c r="E352" s="49">
        <v>12.1</v>
      </c>
      <c r="F352" s="45"/>
      <c r="G352" s="2">
        <f t="shared" si="5"/>
        <v>12.099999999999977</v>
      </c>
    </row>
    <row r="353" spans="1:7">
      <c r="B353" s="422"/>
      <c r="C353" s="422"/>
      <c r="D353" t="s">
        <v>13</v>
      </c>
      <c r="E353" s="49">
        <v>5.8</v>
      </c>
      <c r="F353" s="45"/>
      <c r="G353" s="2">
        <f t="shared" si="5"/>
        <v>17.899999999999977</v>
      </c>
    </row>
    <row r="354" spans="1:7">
      <c r="B354" s="422"/>
      <c r="C354" s="422"/>
      <c r="D354" t="s">
        <v>14</v>
      </c>
      <c r="E354" s="49">
        <v>60</v>
      </c>
      <c r="F354" s="45"/>
      <c r="G354" s="2">
        <f t="shared" si="5"/>
        <v>77.899999999999977</v>
      </c>
    </row>
    <row r="355" spans="1:7">
      <c r="B355" s="422"/>
      <c r="C355" s="422"/>
      <c r="D355" t="s">
        <v>29</v>
      </c>
      <c r="E355" s="49">
        <v>5</v>
      </c>
      <c r="F355" s="45"/>
      <c r="G355" s="2">
        <f t="shared" si="5"/>
        <v>82.899999999999977</v>
      </c>
    </row>
    <row r="356" spans="1:7">
      <c r="A356" s="3">
        <v>43982</v>
      </c>
      <c r="B356" s="422" t="s">
        <v>69</v>
      </c>
      <c r="C356" s="422" t="s">
        <v>20</v>
      </c>
      <c r="D356" t="s">
        <v>31</v>
      </c>
      <c r="E356" s="49"/>
      <c r="F356" s="45">
        <v>50</v>
      </c>
      <c r="G356" s="2">
        <f t="shared" si="5"/>
        <v>32.899999999999977</v>
      </c>
    </row>
    <row r="357" spans="1:7">
      <c r="A357" s="3">
        <v>44159</v>
      </c>
      <c r="B357" s="422">
        <v>20904</v>
      </c>
      <c r="C357" s="422" t="s">
        <v>20</v>
      </c>
      <c r="D357" t="s">
        <v>12</v>
      </c>
      <c r="E357" s="49"/>
      <c r="F357" s="45">
        <v>12.1</v>
      </c>
      <c r="G357" s="2">
        <f t="shared" si="5"/>
        <v>20.799999999999976</v>
      </c>
    </row>
    <row r="358" spans="1:7">
      <c r="A358" s="3">
        <v>44159</v>
      </c>
      <c r="B358" s="422">
        <v>20904</v>
      </c>
      <c r="C358" s="422" t="s">
        <v>20</v>
      </c>
      <c r="D358" t="s">
        <v>13</v>
      </c>
      <c r="E358" s="49"/>
      <c r="F358" s="45">
        <v>5.8</v>
      </c>
      <c r="G358" s="2">
        <f t="shared" si="5"/>
        <v>14.999999999999975</v>
      </c>
    </row>
    <row r="359" spans="1:7">
      <c r="A359" s="3">
        <v>44159</v>
      </c>
      <c r="B359" s="422">
        <v>20905</v>
      </c>
      <c r="C359" s="422" t="s">
        <v>20</v>
      </c>
      <c r="D359" t="s">
        <v>31</v>
      </c>
      <c r="E359" s="49"/>
      <c r="F359" s="45">
        <v>10</v>
      </c>
      <c r="G359" s="2">
        <f t="shared" si="5"/>
        <v>4.9999999999999751</v>
      </c>
    </row>
    <row r="360" spans="1:7">
      <c r="A360" s="3">
        <v>44159</v>
      </c>
      <c r="B360" s="422">
        <v>20905</v>
      </c>
      <c r="C360" s="422" t="s">
        <v>20</v>
      </c>
      <c r="D360" t="s">
        <v>29</v>
      </c>
      <c r="E360" s="49"/>
      <c r="F360" s="45">
        <v>5</v>
      </c>
      <c r="G360" s="2">
        <f t="shared" si="5"/>
        <v>-2.4868995751603507E-14</v>
      </c>
    </row>
    <row r="361" spans="1:7" ht="14.25" customHeight="1">
      <c r="A361" s="31">
        <v>44012</v>
      </c>
      <c r="B361" s="421" t="s">
        <v>10</v>
      </c>
      <c r="C361" s="421" t="s">
        <v>21</v>
      </c>
      <c r="D361" t="s">
        <v>12</v>
      </c>
      <c r="E361" s="49">
        <v>10.7</v>
      </c>
      <c r="F361" s="2"/>
      <c r="G361" s="2">
        <f t="shared" si="5"/>
        <v>10.699999999999974</v>
      </c>
    </row>
    <row r="362" spans="1:7">
      <c r="B362" s="422"/>
      <c r="C362" s="422"/>
      <c r="D362" t="s">
        <v>13</v>
      </c>
      <c r="E362" s="49">
        <v>2.8</v>
      </c>
      <c r="G362" s="2">
        <f t="shared" si="5"/>
        <v>13.499999999999975</v>
      </c>
    </row>
    <row r="363" spans="1:7">
      <c r="B363" s="422"/>
      <c r="C363" s="422"/>
      <c r="D363" t="s">
        <v>14</v>
      </c>
      <c r="E363" s="49">
        <v>60</v>
      </c>
      <c r="G363" s="2">
        <f t="shared" si="5"/>
        <v>73.499999999999972</v>
      </c>
    </row>
    <row r="364" spans="1:7">
      <c r="B364" s="422"/>
      <c r="C364" s="422"/>
      <c r="D364" t="s">
        <v>29</v>
      </c>
      <c r="E364" s="49">
        <v>5</v>
      </c>
      <c r="G364" s="2">
        <f t="shared" si="5"/>
        <v>78.499999999999972</v>
      </c>
    </row>
    <row r="365" spans="1:7">
      <c r="A365" s="3">
        <v>44159</v>
      </c>
      <c r="B365" s="422">
        <v>20904</v>
      </c>
      <c r="C365" s="422" t="s">
        <v>21</v>
      </c>
      <c r="D365" t="s">
        <v>12</v>
      </c>
      <c r="E365" s="49"/>
      <c r="F365" s="10">
        <v>10.7</v>
      </c>
      <c r="G365" s="2">
        <f t="shared" si="5"/>
        <v>67.799999999999969</v>
      </c>
    </row>
    <row r="366" spans="1:7">
      <c r="A366" s="3">
        <v>44159</v>
      </c>
      <c r="B366" s="422">
        <v>20904</v>
      </c>
      <c r="C366" s="422" t="s">
        <v>21</v>
      </c>
      <c r="D366" t="s">
        <v>13</v>
      </c>
      <c r="E366" s="49"/>
      <c r="F366" s="10">
        <v>2.8</v>
      </c>
      <c r="G366" s="2">
        <f t="shared" si="5"/>
        <v>64.999999999999972</v>
      </c>
    </row>
    <row r="367" spans="1:7">
      <c r="A367" s="3">
        <v>44247</v>
      </c>
      <c r="B367" s="422">
        <v>21609</v>
      </c>
      <c r="C367" s="422" t="s">
        <v>21</v>
      </c>
      <c r="D367" t="s">
        <v>14</v>
      </c>
      <c r="E367" s="49"/>
      <c r="F367" s="10">
        <v>60</v>
      </c>
      <c r="G367" s="2">
        <f t="shared" si="5"/>
        <v>4.9999999999999716</v>
      </c>
    </row>
    <row r="368" spans="1:7">
      <c r="A368" s="3">
        <v>44247</v>
      </c>
      <c r="B368" s="422">
        <v>21609</v>
      </c>
      <c r="C368" s="422" t="s">
        <v>21</v>
      </c>
      <c r="D368" t="s">
        <v>15</v>
      </c>
      <c r="E368" s="49"/>
      <c r="F368" s="10">
        <v>5</v>
      </c>
      <c r="G368" s="2">
        <f t="shared" si="5"/>
        <v>-2.8421709430404007E-14</v>
      </c>
    </row>
    <row r="369" spans="1:7">
      <c r="A369" s="31">
        <v>44043</v>
      </c>
      <c r="B369" s="421" t="s">
        <v>10</v>
      </c>
      <c r="C369" s="421" t="s">
        <v>22</v>
      </c>
      <c r="D369" t="s">
        <v>12</v>
      </c>
      <c r="E369" s="28">
        <v>9</v>
      </c>
      <c r="G369" s="2">
        <f t="shared" si="5"/>
        <v>8.9999999999999716</v>
      </c>
    </row>
    <row r="370" spans="1:7">
      <c r="B370" s="422"/>
      <c r="C370" s="422"/>
      <c r="D370" t="s">
        <v>13</v>
      </c>
      <c r="E370" s="28">
        <v>8.6999999999999993</v>
      </c>
      <c r="G370" s="2">
        <f t="shared" si="5"/>
        <v>17.699999999999971</v>
      </c>
    </row>
    <row r="371" spans="1:7">
      <c r="B371" s="422"/>
      <c r="C371" s="422"/>
      <c r="D371" t="s">
        <v>14</v>
      </c>
      <c r="E371" s="49">
        <v>60</v>
      </c>
      <c r="G371" s="2">
        <f t="shared" si="5"/>
        <v>77.699999999999974</v>
      </c>
    </row>
    <row r="372" spans="1:7">
      <c r="B372" s="422"/>
      <c r="C372" s="422"/>
      <c r="D372" t="s">
        <v>29</v>
      </c>
      <c r="E372" s="49">
        <v>5</v>
      </c>
      <c r="G372" s="2">
        <f t="shared" si="5"/>
        <v>82.699999999999974</v>
      </c>
    </row>
    <row r="373" spans="1:7">
      <c r="A373" s="3">
        <v>44043</v>
      </c>
      <c r="B373" s="422" t="s">
        <v>69</v>
      </c>
      <c r="C373" s="422" t="s">
        <v>22</v>
      </c>
      <c r="D373" t="s">
        <v>14</v>
      </c>
      <c r="E373" s="49"/>
      <c r="F373" s="10">
        <v>60</v>
      </c>
      <c r="G373" s="2">
        <f t="shared" si="5"/>
        <v>22.699999999999974</v>
      </c>
    </row>
    <row r="374" spans="1:7">
      <c r="A374" s="3">
        <v>44043</v>
      </c>
      <c r="B374" s="422" t="s">
        <v>69</v>
      </c>
      <c r="C374" s="422" t="s">
        <v>22</v>
      </c>
      <c r="D374" t="s">
        <v>15</v>
      </c>
      <c r="E374" s="49"/>
      <c r="F374" s="10">
        <v>5</v>
      </c>
      <c r="G374" s="2">
        <f t="shared" si="5"/>
        <v>17.699999999999974</v>
      </c>
    </row>
    <row r="375" spans="1:7">
      <c r="A375" s="3">
        <v>44159</v>
      </c>
      <c r="B375" s="422">
        <v>20904</v>
      </c>
      <c r="C375" s="422" t="s">
        <v>22</v>
      </c>
      <c r="D375" t="s">
        <v>12</v>
      </c>
      <c r="E375" s="49"/>
      <c r="F375" s="10">
        <v>9</v>
      </c>
      <c r="G375" s="2">
        <f t="shared" si="5"/>
        <v>8.6999999999999744</v>
      </c>
    </row>
    <row r="376" spans="1:7">
      <c r="A376" s="3">
        <v>44159</v>
      </c>
      <c r="B376" s="422">
        <v>20904</v>
      </c>
      <c r="C376" s="422" t="s">
        <v>22</v>
      </c>
      <c r="D376" t="s">
        <v>13</v>
      </c>
      <c r="E376" s="49"/>
      <c r="F376" s="10">
        <v>8.6999999999999993</v>
      </c>
      <c r="G376" s="2">
        <f t="shared" si="5"/>
        <v>-2.4868995751603507E-14</v>
      </c>
    </row>
    <row r="377" spans="1:7">
      <c r="A377" s="31">
        <v>44074</v>
      </c>
      <c r="B377" s="421" t="s">
        <v>10</v>
      </c>
      <c r="C377" s="421" t="s">
        <v>23</v>
      </c>
      <c r="D377" t="s">
        <v>12</v>
      </c>
      <c r="E377" s="28">
        <v>8.6</v>
      </c>
      <c r="G377" s="2">
        <f t="shared" si="5"/>
        <v>8.5999999999999748</v>
      </c>
    </row>
    <row r="378" spans="1:7">
      <c r="B378" s="422"/>
      <c r="C378" s="422"/>
      <c r="D378" t="s">
        <v>13</v>
      </c>
      <c r="E378" s="28">
        <v>6.2</v>
      </c>
      <c r="G378" s="2">
        <f t="shared" si="5"/>
        <v>14.799999999999976</v>
      </c>
    </row>
    <row r="379" spans="1:7">
      <c r="B379" s="422"/>
      <c r="C379" s="422"/>
      <c r="D379" t="s">
        <v>14</v>
      </c>
      <c r="E379" s="28">
        <v>60</v>
      </c>
      <c r="G379" s="2">
        <f t="shared" si="5"/>
        <v>74.799999999999983</v>
      </c>
    </row>
    <row r="380" spans="1:7">
      <c r="B380" s="422"/>
      <c r="C380" s="422"/>
      <c r="D380" t="s">
        <v>29</v>
      </c>
      <c r="E380" s="28">
        <v>5</v>
      </c>
      <c r="G380" s="2">
        <f t="shared" si="5"/>
        <v>79.799999999999983</v>
      </c>
    </row>
    <row r="381" spans="1:7">
      <c r="B381" s="422"/>
      <c r="C381" s="422"/>
      <c r="D381" t="s">
        <v>33</v>
      </c>
      <c r="E381" s="28">
        <v>15</v>
      </c>
      <c r="G381" s="2">
        <f t="shared" si="5"/>
        <v>94.799999999999983</v>
      </c>
    </row>
    <row r="382" spans="1:7">
      <c r="A382" s="3">
        <v>44074</v>
      </c>
      <c r="B382" s="422" t="s">
        <v>69</v>
      </c>
      <c r="C382" s="422" t="s">
        <v>23</v>
      </c>
      <c r="D382" t="s">
        <v>14</v>
      </c>
      <c r="F382" s="10">
        <v>60</v>
      </c>
      <c r="G382" s="2">
        <f t="shared" si="5"/>
        <v>34.799999999999983</v>
      </c>
    </row>
    <row r="383" spans="1:7">
      <c r="A383" s="3">
        <v>44074</v>
      </c>
      <c r="B383" s="422" t="s">
        <v>69</v>
      </c>
      <c r="C383" s="422" t="s">
        <v>23</v>
      </c>
      <c r="D383" t="s">
        <v>15</v>
      </c>
      <c r="F383" s="10">
        <v>5</v>
      </c>
      <c r="G383" s="2">
        <f t="shared" si="5"/>
        <v>29.799999999999983</v>
      </c>
    </row>
    <row r="384" spans="1:7">
      <c r="A384" s="3">
        <v>44074</v>
      </c>
      <c r="B384" s="422" t="s">
        <v>69</v>
      </c>
      <c r="C384" s="422" t="s">
        <v>23</v>
      </c>
      <c r="D384" t="s">
        <v>33</v>
      </c>
      <c r="F384" s="10">
        <v>3</v>
      </c>
      <c r="G384" s="2">
        <f t="shared" si="5"/>
        <v>26.799999999999983</v>
      </c>
    </row>
    <row r="385" spans="1:7">
      <c r="A385" s="3">
        <v>44159</v>
      </c>
      <c r="B385" s="422">
        <v>20904</v>
      </c>
      <c r="C385" s="422" t="s">
        <v>23</v>
      </c>
      <c r="D385" t="s">
        <v>12</v>
      </c>
      <c r="F385" s="10">
        <v>8.6</v>
      </c>
      <c r="G385" s="2">
        <f t="shared" si="5"/>
        <v>18.199999999999982</v>
      </c>
    </row>
    <row r="386" spans="1:7">
      <c r="A386" s="3">
        <v>44159</v>
      </c>
      <c r="B386" s="422">
        <v>20904</v>
      </c>
      <c r="C386" s="422" t="s">
        <v>23</v>
      </c>
      <c r="D386" t="s">
        <v>13</v>
      </c>
      <c r="F386" s="10">
        <v>6.2</v>
      </c>
      <c r="G386" s="2">
        <f t="shared" si="5"/>
        <v>11.999999999999982</v>
      </c>
    </row>
    <row r="387" spans="1:7">
      <c r="A387" s="3">
        <v>44159</v>
      </c>
      <c r="B387" s="422">
        <v>20905</v>
      </c>
      <c r="C387" s="422" t="s">
        <v>23</v>
      </c>
      <c r="D387" t="s">
        <v>33</v>
      </c>
      <c r="F387" s="10">
        <v>12</v>
      </c>
      <c r="G387" s="2">
        <f t="shared" si="5"/>
        <v>-1.7763568394002505E-14</v>
      </c>
    </row>
    <row r="388" spans="1:7">
      <c r="A388" s="31">
        <v>44104</v>
      </c>
      <c r="B388" s="421" t="s">
        <v>10</v>
      </c>
      <c r="C388" s="421" t="s">
        <v>24</v>
      </c>
      <c r="D388" t="s">
        <v>12</v>
      </c>
      <c r="E388" s="28">
        <v>8.9</v>
      </c>
      <c r="G388" s="2">
        <f t="shared" si="5"/>
        <v>8.8999999999999826</v>
      </c>
    </row>
    <row r="389" spans="1:7">
      <c r="B389" s="422"/>
      <c r="C389" s="422"/>
      <c r="D389" t="s">
        <v>13</v>
      </c>
      <c r="E389" s="28">
        <v>7.2</v>
      </c>
      <c r="G389" s="2">
        <f t="shared" si="5"/>
        <v>16.099999999999984</v>
      </c>
    </row>
    <row r="390" spans="1:7">
      <c r="B390" s="422"/>
      <c r="C390" s="422"/>
      <c r="D390" t="s">
        <v>14</v>
      </c>
      <c r="E390" s="28">
        <v>60</v>
      </c>
      <c r="G390" s="2">
        <f t="shared" si="5"/>
        <v>76.09999999999998</v>
      </c>
    </row>
    <row r="391" spans="1:7">
      <c r="B391" s="422"/>
      <c r="C391" s="422"/>
      <c r="D391" t="s">
        <v>29</v>
      </c>
      <c r="E391" s="28">
        <v>5</v>
      </c>
      <c r="G391" s="2">
        <f t="shared" si="5"/>
        <v>81.09999999999998</v>
      </c>
    </row>
    <row r="392" spans="1:7">
      <c r="B392" s="422"/>
      <c r="C392" s="422"/>
      <c r="D392" t="s">
        <v>33</v>
      </c>
      <c r="E392" s="28">
        <v>8.5</v>
      </c>
      <c r="G392" s="2">
        <f t="shared" si="5"/>
        <v>89.59999999999998</v>
      </c>
    </row>
    <row r="393" spans="1:7">
      <c r="A393" s="3">
        <v>44104</v>
      </c>
      <c r="B393" s="422" t="s">
        <v>69</v>
      </c>
      <c r="C393" s="422" t="s">
        <v>24</v>
      </c>
      <c r="D393" t="s">
        <v>14</v>
      </c>
      <c r="F393" s="10">
        <v>60</v>
      </c>
      <c r="G393" s="2">
        <f t="shared" si="5"/>
        <v>29.59999999999998</v>
      </c>
    </row>
    <row r="394" spans="1:7">
      <c r="A394" s="3">
        <v>44104</v>
      </c>
      <c r="B394" s="422" t="s">
        <v>69</v>
      </c>
      <c r="C394" s="422" t="s">
        <v>24</v>
      </c>
      <c r="D394" t="s">
        <v>15</v>
      </c>
      <c r="F394" s="10">
        <v>5</v>
      </c>
      <c r="G394" s="2">
        <f t="shared" si="5"/>
        <v>24.59999999999998</v>
      </c>
    </row>
    <row r="395" spans="1:7">
      <c r="A395" s="3">
        <v>44159</v>
      </c>
      <c r="B395" s="422">
        <v>20905</v>
      </c>
      <c r="C395" s="422" t="s">
        <v>24</v>
      </c>
      <c r="D395" t="s">
        <v>33</v>
      </c>
      <c r="F395" s="10">
        <v>3</v>
      </c>
      <c r="G395" s="2">
        <f t="shared" ref="G395:G461" si="6">+G394+E395-F395</f>
        <v>21.59999999999998</v>
      </c>
    </row>
    <row r="396" spans="1:7">
      <c r="A396" s="3">
        <v>44184</v>
      </c>
      <c r="B396" s="422">
        <v>21145</v>
      </c>
      <c r="C396" s="422" t="s">
        <v>24</v>
      </c>
      <c r="D396" t="s">
        <v>12</v>
      </c>
      <c r="F396" s="10">
        <v>8.9</v>
      </c>
      <c r="G396" s="2">
        <f t="shared" si="6"/>
        <v>12.69999999999998</v>
      </c>
    </row>
    <row r="397" spans="1:7">
      <c r="A397" s="3">
        <v>44184</v>
      </c>
      <c r="B397" s="422">
        <v>21145</v>
      </c>
      <c r="C397" s="422" t="s">
        <v>24</v>
      </c>
      <c r="D397" t="s">
        <v>13</v>
      </c>
      <c r="F397" s="10">
        <v>7.2</v>
      </c>
      <c r="G397" s="2">
        <f t="shared" si="6"/>
        <v>5.4999999999999796</v>
      </c>
    </row>
    <row r="398" spans="1:7">
      <c r="A398" s="3">
        <v>44247</v>
      </c>
      <c r="B398" s="422">
        <v>21609</v>
      </c>
      <c r="C398" s="422" t="s">
        <v>24</v>
      </c>
      <c r="D398" t="s">
        <v>33</v>
      </c>
      <c r="F398" s="10">
        <v>5.5</v>
      </c>
      <c r="G398" s="2">
        <f t="shared" si="6"/>
        <v>-2.042810365310288E-14</v>
      </c>
    </row>
    <row r="399" spans="1:7">
      <c r="A399" s="31">
        <v>44135</v>
      </c>
      <c r="B399" s="421" t="s">
        <v>10</v>
      </c>
      <c r="C399" s="421" t="s">
        <v>25</v>
      </c>
      <c r="D399" t="s">
        <v>12</v>
      </c>
      <c r="E399" s="28">
        <v>10.4</v>
      </c>
      <c r="G399" s="2">
        <f t="shared" si="6"/>
        <v>10.399999999999981</v>
      </c>
    </row>
    <row r="400" spans="1:7">
      <c r="B400" s="422"/>
      <c r="C400" s="422"/>
      <c r="D400" t="s">
        <v>13</v>
      </c>
      <c r="E400" s="28">
        <v>7.6</v>
      </c>
      <c r="G400" s="2">
        <f t="shared" si="6"/>
        <v>17.999999999999979</v>
      </c>
    </row>
    <row r="401" spans="1:7">
      <c r="B401" s="422"/>
      <c r="C401" s="422"/>
      <c r="D401" t="s">
        <v>14</v>
      </c>
      <c r="E401" s="28">
        <v>60</v>
      </c>
      <c r="G401" s="2">
        <f t="shared" si="6"/>
        <v>77.999999999999972</v>
      </c>
    </row>
    <row r="402" spans="1:7">
      <c r="B402" s="422"/>
      <c r="C402" s="422"/>
      <c r="D402" t="s">
        <v>29</v>
      </c>
      <c r="E402" s="28">
        <v>5</v>
      </c>
      <c r="G402" s="2">
        <f t="shared" si="6"/>
        <v>82.999999999999972</v>
      </c>
    </row>
    <row r="403" spans="1:7">
      <c r="B403" s="422"/>
      <c r="C403" s="422"/>
      <c r="D403" s="62" t="s">
        <v>36</v>
      </c>
      <c r="E403" s="28">
        <v>10</v>
      </c>
      <c r="G403" s="2">
        <f t="shared" si="6"/>
        <v>92.999999999999972</v>
      </c>
    </row>
    <row r="404" spans="1:7">
      <c r="B404" s="422"/>
      <c r="C404" s="422"/>
      <c r="D404" s="62" t="s">
        <v>37</v>
      </c>
      <c r="E404" s="28">
        <v>10</v>
      </c>
      <c r="G404" s="2">
        <f t="shared" si="6"/>
        <v>102.99999999999997</v>
      </c>
    </row>
    <row r="405" spans="1:7">
      <c r="A405" s="3">
        <v>44135</v>
      </c>
      <c r="B405" s="422" t="s">
        <v>69</v>
      </c>
      <c r="C405" s="422" t="s">
        <v>25</v>
      </c>
      <c r="D405" t="s">
        <v>14</v>
      </c>
      <c r="F405" s="10">
        <v>60</v>
      </c>
      <c r="G405" s="2">
        <f t="shared" si="6"/>
        <v>42.999999999999972</v>
      </c>
    </row>
    <row r="406" spans="1:7">
      <c r="A406" s="3">
        <v>44135</v>
      </c>
      <c r="B406" s="422" t="s">
        <v>69</v>
      </c>
      <c r="C406" s="422" t="s">
        <v>25</v>
      </c>
      <c r="D406" t="s">
        <v>15</v>
      </c>
      <c r="F406" s="10">
        <v>5</v>
      </c>
      <c r="G406" s="2">
        <f t="shared" si="6"/>
        <v>37.999999999999972</v>
      </c>
    </row>
    <row r="407" spans="1:7">
      <c r="A407" s="3">
        <v>44159</v>
      </c>
      <c r="B407" s="422">
        <v>20905</v>
      </c>
      <c r="C407" s="422" t="s">
        <v>25</v>
      </c>
      <c r="D407" s="62" t="s">
        <v>36</v>
      </c>
      <c r="F407" s="28">
        <v>10</v>
      </c>
      <c r="G407" s="2">
        <f t="shared" si="6"/>
        <v>27.999999999999972</v>
      </c>
    </row>
    <row r="408" spans="1:7">
      <c r="A408" s="3">
        <v>44159</v>
      </c>
      <c r="B408" s="422">
        <v>20905</v>
      </c>
      <c r="C408" s="422" t="s">
        <v>25</v>
      </c>
      <c r="D408" s="62" t="s">
        <v>37</v>
      </c>
      <c r="F408" s="28">
        <v>10</v>
      </c>
      <c r="G408" s="2">
        <f t="shared" si="6"/>
        <v>17.999999999999972</v>
      </c>
    </row>
    <row r="409" spans="1:7">
      <c r="A409" s="3">
        <v>44184</v>
      </c>
      <c r="B409" s="422">
        <v>21145</v>
      </c>
      <c r="C409" s="422" t="s">
        <v>25</v>
      </c>
      <c r="D409" s="62" t="s">
        <v>12</v>
      </c>
      <c r="F409" s="28">
        <v>10.4</v>
      </c>
      <c r="G409" s="2">
        <f t="shared" si="6"/>
        <v>7.5999999999999712</v>
      </c>
    </row>
    <row r="410" spans="1:7">
      <c r="A410" s="3">
        <v>44184</v>
      </c>
      <c r="B410" s="422">
        <v>21145</v>
      </c>
      <c r="C410" s="422" t="s">
        <v>25</v>
      </c>
      <c r="D410" s="62" t="s">
        <v>13</v>
      </c>
      <c r="F410" s="28">
        <v>7.6</v>
      </c>
      <c r="G410" s="2">
        <f t="shared" si="6"/>
        <v>-2.8421709430404007E-14</v>
      </c>
    </row>
    <row r="411" spans="1:7">
      <c r="A411" s="31">
        <v>44165</v>
      </c>
      <c r="B411" s="421" t="s">
        <v>10</v>
      </c>
      <c r="C411" s="421" t="s">
        <v>26</v>
      </c>
      <c r="D411" s="62" t="s">
        <v>12</v>
      </c>
      <c r="E411" s="28">
        <v>9.9</v>
      </c>
      <c r="F411" s="28"/>
      <c r="G411" s="2">
        <f t="shared" si="6"/>
        <v>9.8999999999999719</v>
      </c>
    </row>
    <row r="412" spans="1:7">
      <c r="B412" s="422"/>
      <c r="C412" s="422"/>
      <c r="D412" s="62" t="s">
        <v>13</v>
      </c>
      <c r="E412" s="28">
        <v>7.8</v>
      </c>
      <c r="F412" s="28"/>
      <c r="G412" s="2">
        <f t="shared" si="6"/>
        <v>17.699999999999971</v>
      </c>
    </row>
    <row r="413" spans="1:7">
      <c r="B413" s="422"/>
      <c r="C413" s="422"/>
      <c r="D413" s="62" t="s">
        <v>31</v>
      </c>
      <c r="E413" s="28">
        <v>60</v>
      </c>
      <c r="F413" s="28"/>
      <c r="G413" s="2">
        <f t="shared" si="6"/>
        <v>77.699999999999974</v>
      </c>
    </row>
    <row r="414" spans="1:7">
      <c r="B414" s="422"/>
      <c r="C414" s="422"/>
      <c r="D414" s="62" t="s">
        <v>29</v>
      </c>
      <c r="E414" s="28">
        <v>5</v>
      </c>
      <c r="F414" s="28"/>
      <c r="G414" s="2">
        <f t="shared" si="6"/>
        <v>82.699999999999974</v>
      </c>
    </row>
    <row r="415" spans="1:7">
      <c r="A415" s="3">
        <v>44165</v>
      </c>
      <c r="B415" s="422" t="s">
        <v>69</v>
      </c>
      <c r="C415" s="422" t="s">
        <v>26</v>
      </c>
      <c r="D415" s="62" t="s">
        <v>14</v>
      </c>
      <c r="E415" s="5"/>
      <c r="F415" s="2">
        <v>60</v>
      </c>
      <c r="G415" s="2">
        <f t="shared" si="6"/>
        <v>22.699999999999974</v>
      </c>
    </row>
    <row r="416" spans="1:7">
      <c r="A416" s="3">
        <v>44165</v>
      </c>
      <c r="B416" s="422" t="s">
        <v>69</v>
      </c>
      <c r="C416" s="422" t="s">
        <v>26</v>
      </c>
      <c r="D416" s="62" t="s">
        <v>29</v>
      </c>
      <c r="E416" s="5"/>
      <c r="F416" s="2">
        <v>5</v>
      </c>
      <c r="G416" s="2">
        <f t="shared" si="6"/>
        <v>17.699999999999974</v>
      </c>
    </row>
    <row r="417" spans="1:7">
      <c r="A417" s="3">
        <v>44184</v>
      </c>
      <c r="B417" s="422">
        <v>21145</v>
      </c>
      <c r="C417" s="422" t="s">
        <v>26</v>
      </c>
      <c r="D417" s="62" t="s">
        <v>12</v>
      </c>
      <c r="E417" s="5"/>
      <c r="F417" s="2">
        <v>9.9</v>
      </c>
      <c r="G417" s="2">
        <f t="shared" si="6"/>
        <v>7.7999999999999741</v>
      </c>
    </row>
    <row r="418" spans="1:7">
      <c r="A418" s="3">
        <v>44184</v>
      </c>
      <c r="B418" s="422">
        <v>21145</v>
      </c>
      <c r="C418" s="422" t="s">
        <v>26</v>
      </c>
      <c r="D418" s="62" t="s">
        <v>13</v>
      </c>
      <c r="E418" s="5"/>
      <c r="F418" s="2">
        <v>7.8</v>
      </c>
      <c r="G418" s="2">
        <f t="shared" si="6"/>
        <v>-2.5757174171303632E-14</v>
      </c>
    </row>
    <row r="419" spans="1:7">
      <c r="A419" s="31">
        <v>44196</v>
      </c>
      <c r="B419" s="421" t="s">
        <v>10</v>
      </c>
      <c r="C419" s="421" t="s">
        <v>27</v>
      </c>
      <c r="D419" t="s">
        <v>12</v>
      </c>
      <c r="E419" s="67">
        <v>11.3</v>
      </c>
      <c r="F419" s="2"/>
      <c r="G419" s="2">
        <f t="shared" si="6"/>
        <v>11.299999999999976</v>
      </c>
    </row>
    <row r="420" spans="1:7">
      <c r="B420" s="422"/>
      <c r="C420" s="422"/>
      <c r="D420" t="s">
        <v>13</v>
      </c>
      <c r="E420" s="67">
        <v>6.9</v>
      </c>
      <c r="F420" s="2"/>
      <c r="G420" s="2">
        <f t="shared" si="6"/>
        <v>18.199999999999974</v>
      </c>
    </row>
    <row r="421" spans="1:7">
      <c r="B421" s="422"/>
      <c r="C421" s="422"/>
      <c r="D421" t="s">
        <v>31</v>
      </c>
      <c r="E421" s="67">
        <v>60</v>
      </c>
      <c r="F421" s="2"/>
      <c r="G421" s="2">
        <f t="shared" si="6"/>
        <v>78.199999999999974</v>
      </c>
    </row>
    <row r="422" spans="1:7">
      <c r="B422" s="422"/>
      <c r="C422" s="422"/>
      <c r="D422" t="s">
        <v>29</v>
      </c>
      <c r="E422" s="67">
        <v>5</v>
      </c>
      <c r="F422" s="2"/>
      <c r="G422" s="2">
        <f t="shared" si="6"/>
        <v>83.199999999999974</v>
      </c>
    </row>
    <row r="423" spans="1:7">
      <c r="A423" s="70">
        <v>44196</v>
      </c>
      <c r="B423" s="422" t="s">
        <v>69</v>
      </c>
      <c r="C423" s="422" t="s">
        <v>27</v>
      </c>
      <c r="D423" t="s">
        <v>31</v>
      </c>
      <c r="E423" s="2"/>
      <c r="F423" s="2">
        <v>60</v>
      </c>
      <c r="G423" s="2">
        <f t="shared" si="6"/>
        <v>23.199999999999974</v>
      </c>
    </row>
    <row r="424" spans="1:7">
      <c r="A424" s="70">
        <v>44196</v>
      </c>
      <c r="B424" s="422" t="s">
        <v>69</v>
      </c>
      <c r="C424" s="422" t="s">
        <v>27</v>
      </c>
      <c r="D424" t="s">
        <v>29</v>
      </c>
      <c r="E424" s="2"/>
      <c r="F424" s="2">
        <v>5</v>
      </c>
      <c r="G424" s="2">
        <f t="shared" si="6"/>
        <v>18.199999999999974</v>
      </c>
    </row>
    <row r="425" spans="1:7">
      <c r="A425" s="70">
        <v>44247</v>
      </c>
      <c r="B425" s="422">
        <v>21609</v>
      </c>
      <c r="C425" s="422" t="s">
        <v>27</v>
      </c>
      <c r="D425" t="s">
        <v>12</v>
      </c>
      <c r="E425" s="2"/>
      <c r="F425" s="2">
        <v>11.3</v>
      </c>
      <c r="G425" s="2">
        <f t="shared" si="6"/>
        <v>6.8999999999999737</v>
      </c>
    </row>
    <row r="426" spans="1:7">
      <c r="A426" s="70">
        <v>44247</v>
      </c>
      <c r="B426" s="422">
        <v>21609</v>
      </c>
      <c r="C426" s="422" t="s">
        <v>27</v>
      </c>
      <c r="D426" t="s">
        <v>13</v>
      </c>
      <c r="E426" s="2"/>
      <c r="F426" s="2">
        <v>6.9</v>
      </c>
      <c r="G426" s="2">
        <f t="shared" si="6"/>
        <v>-2.6645352591003757E-14</v>
      </c>
    </row>
    <row r="427" spans="1:7">
      <c r="A427" s="31">
        <v>44227</v>
      </c>
      <c r="B427" s="421" t="s">
        <v>10</v>
      </c>
      <c r="C427" s="421" t="s">
        <v>11</v>
      </c>
      <c r="D427" t="s">
        <v>12</v>
      </c>
      <c r="E427" s="67">
        <v>12</v>
      </c>
      <c r="F427" s="2"/>
      <c r="G427" s="2">
        <f t="shared" si="6"/>
        <v>11.999999999999973</v>
      </c>
    </row>
    <row r="428" spans="1:7">
      <c r="B428" s="422"/>
      <c r="C428" s="422"/>
      <c r="D428" t="s">
        <v>13</v>
      </c>
      <c r="E428" s="67">
        <v>4.4000000000000004</v>
      </c>
      <c r="F428" s="2"/>
      <c r="G428" s="2">
        <f t="shared" si="6"/>
        <v>16.399999999999974</v>
      </c>
    </row>
    <row r="429" spans="1:7">
      <c r="B429" s="422"/>
      <c r="C429" s="422"/>
      <c r="D429" t="s">
        <v>31</v>
      </c>
      <c r="E429" s="67">
        <v>60</v>
      </c>
      <c r="F429" s="2"/>
      <c r="G429" s="2">
        <f t="shared" si="6"/>
        <v>76.399999999999977</v>
      </c>
    </row>
    <row r="430" spans="1:7">
      <c r="B430" s="422"/>
      <c r="C430" s="422"/>
      <c r="D430" t="s">
        <v>29</v>
      </c>
      <c r="E430" s="67">
        <v>5</v>
      </c>
      <c r="F430" s="2"/>
      <c r="G430" s="2">
        <f t="shared" si="6"/>
        <v>81.399999999999977</v>
      </c>
    </row>
    <row r="431" spans="1:7">
      <c r="A431" s="3">
        <v>44227</v>
      </c>
      <c r="B431" s="422" t="s">
        <v>69</v>
      </c>
      <c r="C431" s="422" t="s">
        <v>11</v>
      </c>
      <c r="D431" t="s">
        <v>31</v>
      </c>
      <c r="E431" s="67"/>
      <c r="F431" s="2">
        <v>18</v>
      </c>
      <c r="G431" s="2">
        <f t="shared" si="6"/>
        <v>63.399999999999977</v>
      </c>
    </row>
    <row r="432" spans="1:7">
      <c r="A432" s="3">
        <v>44247</v>
      </c>
      <c r="B432" s="422">
        <v>21609</v>
      </c>
      <c r="C432" s="422" t="s">
        <v>11</v>
      </c>
      <c r="D432" t="s">
        <v>14</v>
      </c>
      <c r="E432" s="67"/>
      <c r="F432" s="2">
        <v>42</v>
      </c>
      <c r="G432" s="2">
        <f t="shared" si="6"/>
        <v>21.399999999999977</v>
      </c>
    </row>
    <row r="433" spans="1:14">
      <c r="A433" s="3">
        <v>44247</v>
      </c>
      <c r="B433" s="422">
        <v>21609</v>
      </c>
      <c r="C433" s="422" t="s">
        <v>11</v>
      </c>
      <c r="D433" t="s">
        <v>15</v>
      </c>
      <c r="E433" s="67"/>
      <c r="F433" s="2">
        <v>5</v>
      </c>
      <c r="G433" s="2">
        <f t="shared" si="6"/>
        <v>16.399999999999977</v>
      </c>
    </row>
    <row r="434" spans="1:14">
      <c r="A434" s="3">
        <v>44330</v>
      </c>
      <c r="B434" s="422">
        <v>22455</v>
      </c>
      <c r="C434" s="422" t="s">
        <v>11</v>
      </c>
      <c r="D434" t="s">
        <v>12</v>
      </c>
      <c r="E434" s="67"/>
      <c r="F434" s="2">
        <v>12</v>
      </c>
      <c r="G434" s="2">
        <f t="shared" si="6"/>
        <v>4.3999999999999773</v>
      </c>
    </row>
    <row r="435" spans="1:14">
      <c r="A435" s="3">
        <v>44330</v>
      </c>
      <c r="B435" s="422">
        <v>22455</v>
      </c>
      <c r="C435" s="422" t="s">
        <v>11</v>
      </c>
      <c r="D435" t="s">
        <v>13</v>
      </c>
      <c r="E435" s="67"/>
      <c r="F435" s="2">
        <v>4.4000000000000004</v>
      </c>
      <c r="G435" s="21">
        <f t="shared" si="6"/>
        <v>-2.3092638912203256E-14</v>
      </c>
    </row>
    <row r="436" spans="1:14">
      <c r="A436" s="31">
        <v>44255</v>
      </c>
      <c r="B436" s="421" t="s">
        <v>10</v>
      </c>
      <c r="C436" s="421" t="s">
        <v>17</v>
      </c>
      <c r="D436" t="s">
        <v>12</v>
      </c>
      <c r="E436" s="67">
        <v>10.9</v>
      </c>
      <c r="F436" s="2"/>
      <c r="G436" s="2">
        <f t="shared" si="6"/>
        <v>10.899999999999977</v>
      </c>
    </row>
    <row r="437" spans="1:14">
      <c r="B437" s="422"/>
      <c r="C437" s="422"/>
      <c r="D437" t="s">
        <v>13</v>
      </c>
      <c r="E437" s="67">
        <v>4.7</v>
      </c>
      <c r="F437" s="2"/>
      <c r="G437" s="2">
        <f t="shared" si="6"/>
        <v>15.599999999999977</v>
      </c>
    </row>
    <row r="438" spans="1:14">
      <c r="B438" s="422"/>
      <c r="C438" s="422"/>
      <c r="D438" t="s">
        <v>31</v>
      </c>
      <c r="E438" s="67">
        <v>56</v>
      </c>
      <c r="F438" s="2"/>
      <c r="G438" s="2">
        <f t="shared" si="6"/>
        <v>71.59999999999998</v>
      </c>
    </row>
    <row r="439" spans="1:14">
      <c r="B439" s="422"/>
      <c r="C439" s="422"/>
      <c r="D439" t="s">
        <v>29</v>
      </c>
      <c r="E439" s="67">
        <v>5</v>
      </c>
      <c r="F439" s="2"/>
      <c r="G439" s="2">
        <f t="shared" si="6"/>
        <v>76.59999999999998</v>
      </c>
    </row>
    <row r="440" spans="1:14">
      <c r="B440" s="422"/>
      <c r="C440" s="422"/>
      <c r="D440" t="s">
        <v>38</v>
      </c>
      <c r="E440" s="87">
        <v>10</v>
      </c>
      <c r="F440" s="2"/>
      <c r="G440" s="2">
        <f t="shared" si="6"/>
        <v>86.59999999999998</v>
      </c>
    </row>
    <row r="441" spans="1:14">
      <c r="A441" s="3">
        <v>44330</v>
      </c>
      <c r="B441" s="422">
        <v>22455</v>
      </c>
      <c r="C441" s="422" t="s">
        <v>17</v>
      </c>
      <c r="D441" t="s">
        <v>12</v>
      </c>
      <c r="E441" s="67"/>
      <c r="F441" s="2">
        <v>10.9</v>
      </c>
      <c r="G441" s="2">
        <f t="shared" si="6"/>
        <v>75.699999999999974</v>
      </c>
    </row>
    <row r="442" spans="1:14">
      <c r="A442" s="3">
        <v>44330</v>
      </c>
      <c r="B442" s="422">
        <v>22455</v>
      </c>
      <c r="C442" s="422" t="s">
        <v>17</v>
      </c>
      <c r="D442" t="s">
        <v>13</v>
      </c>
      <c r="E442" s="67"/>
      <c r="F442" s="2">
        <v>4.7</v>
      </c>
      <c r="G442" s="2">
        <f t="shared" si="6"/>
        <v>70.999999999999972</v>
      </c>
    </row>
    <row r="443" spans="1:14">
      <c r="A443" s="3">
        <v>44330</v>
      </c>
      <c r="B443" s="422">
        <v>22455</v>
      </c>
      <c r="C443" s="422" t="s">
        <v>17</v>
      </c>
      <c r="D443" t="s">
        <v>14</v>
      </c>
      <c r="E443" s="67"/>
      <c r="F443" s="2">
        <v>56</v>
      </c>
      <c r="G443" s="2">
        <f t="shared" si="6"/>
        <v>14.999999999999972</v>
      </c>
    </row>
    <row r="444" spans="1:14">
      <c r="A444" s="3">
        <v>44330</v>
      </c>
      <c r="B444" s="422">
        <v>22455</v>
      </c>
      <c r="C444" s="422" t="s">
        <v>17</v>
      </c>
      <c r="D444" t="s">
        <v>15</v>
      </c>
      <c r="E444" s="67"/>
      <c r="F444" s="2">
        <v>5</v>
      </c>
      <c r="G444" s="2">
        <f t="shared" si="6"/>
        <v>9.9999999999999716</v>
      </c>
    </row>
    <row r="445" spans="1:14">
      <c r="A445" s="3">
        <v>44519</v>
      </c>
      <c r="B445" s="422">
        <v>23948</v>
      </c>
      <c r="C445" s="422" t="s">
        <v>17</v>
      </c>
      <c r="D445" t="s">
        <v>38</v>
      </c>
      <c r="E445" s="67"/>
      <c r="F445" s="87">
        <v>10</v>
      </c>
      <c r="G445" s="2">
        <f t="shared" si="6"/>
        <v>-2.8421709430404007E-14</v>
      </c>
    </row>
    <row r="446" spans="1:14">
      <c r="A446" s="31">
        <v>44286</v>
      </c>
      <c r="B446" s="421" t="s">
        <v>10</v>
      </c>
      <c r="C446" s="421" t="s">
        <v>18</v>
      </c>
      <c r="D446" t="s">
        <v>12</v>
      </c>
      <c r="E446" s="67">
        <v>12</v>
      </c>
      <c r="F446" s="2"/>
      <c r="G446" s="2">
        <f t="shared" si="6"/>
        <v>11.999999999999972</v>
      </c>
    </row>
    <row r="447" spans="1:14">
      <c r="B447" s="422"/>
      <c r="C447" s="422"/>
      <c r="D447" t="s">
        <v>13</v>
      </c>
      <c r="E447" s="67">
        <v>2.8</v>
      </c>
      <c r="F447" s="2"/>
      <c r="G447" s="2">
        <f t="shared" si="6"/>
        <v>14.799999999999972</v>
      </c>
    </row>
    <row r="448" spans="1:14">
      <c r="B448" s="422"/>
      <c r="C448" s="422"/>
      <c r="D448" t="s">
        <v>31</v>
      </c>
      <c r="E448" s="67">
        <v>60</v>
      </c>
      <c r="F448" s="2"/>
      <c r="G448" s="2">
        <f t="shared" si="6"/>
        <v>74.799999999999969</v>
      </c>
      <c r="N448" s="28"/>
    </row>
    <row r="449" spans="1:13">
      <c r="B449" s="422"/>
      <c r="C449" s="422"/>
      <c r="D449" t="s">
        <v>29</v>
      </c>
      <c r="E449" s="67">
        <v>5</v>
      </c>
      <c r="F449" s="2"/>
      <c r="G449" s="2">
        <f t="shared" si="6"/>
        <v>79.799999999999969</v>
      </c>
    </row>
    <row r="450" spans="1:13">
      <c r="B450" s="422"/>
      <c r="C450" s="422"/>
      <c r="D450" t="s">
        <v>40</v>
      </c>
      <c r="E450" s="87">
        <v>10</v>
      </c>
      <c r="F450" s="2"/>
      <c r="G450" s="2">
        <f t="shared" si="6"/>
        <v>89.799999999999969</v>
      </c>
    </row>
    <row r="451" spans="1:13">
      <c r="A451" s="3">
        <v>44330</v>
      </c>
      <c r="B451" s="422">
        <v>22455</v>
      </c>
      <c r="C451" s="422" t="s">
        <v>18</v>
      </c>
      <c r="D451" t="s">
        <v>12</v>
      </c>
      <c r="E451" s="67"/>
      <c r="F451" s="2">
        <v>12</v>
      </c>
      <c r="G451" s="2">
        <f t="shared" si="6"/>
        <v>77.799999999999969</v>
      </c>
    </row>
    <row r="452" spans="1:13">
      <c r="A452" s="3">
        <v>44330</v>
      </c>
      <c r="B452" s="422">
        <v>22455</v>
      </c>
      <c r="C452" s="422" t="s">
        <v>18</v>
      </c>
      <c r="D452" t="s">
        <v>13</v>
      </c>
      <c r="E452" s="67"/>
      <c r="F452" s="2">
        <v>2.8</v>
      </c>
      <c r="G452" s="2">
        <f t="shared" si="6"/>
        <v>74.999999999999972</v>
      </c>
    </row>
    <row r="453" spans="1:13">
      <c r="A453" s="3">
        <v>44330</v>
      </c>
      <c r="B453" s="422">
        <v>22455</v>
      </c>
      <c r="C453" s="422" t="s">
        <v>18</v>
      </c>
      <c r="D453" t="s">
        <v>14</v>
      </c>
      <c r="E453" s="67"/>
      <c r="F453" s="2">
        <v>60</v>
      </c>
      <c r="G453" s="2">
        <f t="shared" si="6"/>
        <v>14.999999999999972</v>
      </c>
    </row>
    <row r="454" spans="1:13">
      <c r="A454" s="3">
        <v>44330</v>
      </c>
      <c r="B454" s="422">
        <v>22455</v>
      </c>
      <c r="C454" s="422" t="s">
        <v>18</v>
      </c>
      <c r="D454" t="s">
        <v>15</v>
      </c>
      <c r="E454" s="67"/>
      <c r="F454" s="2">
        <v>5</v>
      </c>
      <c r="G454" s="2">
        <f t="shared" si="6"/>
        <v>9.9999999999999716</v>
      </c>
    </row>
    <row r="455" spans="1:13">
      <c r="A455" s="3">
        <v>44519</v>
      </c>
      <c r="B455" s="422">
        <v>23948</v>
      </c>
      <c r="C455" s="422" t="s">
        <v>18</v>
      </c>
      <c r="D455" t="s">
        <v>40</v>
      </c>
      <c r="E455" s="67"/>
      <c r="F455" s="87">
        <v>10</v>
      </c>
      <c r="G455" s="2">
        <f t="shared" si="6"/>
        <v>-2.8421709430404007E-14</v>
      </c>
      <c r="L455" s="35"/>
      <c r="M455" s="63"/>
    </row>
    <row r="456" spans="1:13">
      <c r="A456" s="31">
        <v>44316</v>
      </c>
      <c r="B456" s="421" t="s">
        <v>10</v>
      </c>
      <c r="C456" s="421" t="s">
        <v>19</v>
      </c>
      <c r="D456" t="s">
        <v>12</v>
      </c>
      <c r="E456" s="67">
        <v>11.5</v>
      </c>
      <c r="F456" s="2"/>
      <c r="G456" s="2">
        <f t="shared" si="6"/>
        <v>11.499999999999972</v>
      </c>
    </row>
    <row r="457" spans="1:13">
      <c r="B457" s="422"/>
      <c r="C457" s="422"/>
      <c r="D457" t="s">
        <v>13</v>
      </c>
      <c r="E457" s="67">
        <v>3.8</v>
      </c>
      <c r="F457" s="2"/>
      <c r="G457" s="2">
        <f t="shared" si="6"/>
        <v>15.299999999999972</v>
      </c>
    </row>
    <row r="458" spans="1:13">
      <c r="B458" s="422"/>
      <c r="C458" s="422"/>
      <c r="D458" t="s">
        <v>31</v>
      </c>
      <c r="E458" s="87">
        <v>60</v>
      </c>
      <c r="F458" s="2"/>
      <c r="G458" s="2">
        <f t="shared" si="6"/>
        <v>75.299999999999969</v>
      </c>
    </row>
    <row r="459" spans="1:13">
      <c r="B459" s="422"/>
      <c r="C459" s="422"/>
      <c r="D459" t="s">
        <v>29</v>
      </c>
      <c r="E459" s="87">
        <v>5</v>
      </c>
      <c r="F459" s="2"/>
      <c r="G459" s="2">
        <f t="shared" si="6"/>
        <v>80.299999999999969</v>
      </c>
    </row>
    <row r="460" spans="1:13">
      <c r="A460" s="3">
        <v>44330</v>
      </c>
      <c r="B460" s="422">
        <v>22455</v>
      </c>
      <c r="C460" s="422" t="s">
        <v>19</v>
      </c>
      <c r="D460" t="s">
        <v>14</v>
      </c>
      <c r="E460" s="67"/>
      <c r="F460" s="2">
        <v>47.2</v>
      </c>
      <c r="G460" s="2">
        <f t="shared" si="6"/>
        <v>33.099999999999966</v>
      </c>
    </row>
    <row r="461" spans="1:13">
      <c r="A461" s="3">
        <v>44389</v>
      </c>
      <c r="B461" s="422">
        <v>23011</v>
      </c>
      <c r="C461" s="422" t="s">
        <v>19</v>
      </c>
      <c r="D461" t="s">
        <v>12</v>
      </c>
      <c r="E461" s="67"/>
      <c r="F461" s="67">
        <v>11.5</v>
      </c>
      <c r="G461" s="2">
        <f t="shared" si="6"/>
        <v>21.599999999999966</v>
      </c>
    </row>
    <row r="462" spans="1:13">
      <c r="A462" s="3">
        <v>44389</v>
      </c>
      <c r="B462" s="422">
        <v>23011</v>
      </c>
      <c r="C462" s="422" t="s">
        <v>19</v>
      </c>
      <c r="D462" t="s">
        <v>13</v>
      </c>
      <c r="E462" s="67"/>
      <c r="F462" s="67">
        <v>3.8</v>
      </c>
      <c r="G462" s="2">
        <f t="shared" ref="G462:G475" si="7">+G461+E462-F462</f>
        <v>17.799999999999965</v>
      </c>
    </row>
    <row r="463" spans="1:13">
      <c r="A463" s="3">
        <v>44519</v>
      </c>
      <c r="B463" s="422">
        <v>23948</v>
      </c>
      <c r="C463" s="422" t="s">
        <v>19</v>
      </c>
      <c r="D463" t="s">
        <v>31</v>
      </c>
      <c r="E463" s="67"/>
      <c r="F463" s="67">
        <v>12.8</v>
      </c>
      <c r="G463" s="2">
        <f t="shared" si="7"/>
        <v>4.9999999999999645</v>
      </c>
    </row>
    <row r="464" spans="1:13">
      <c r="A464" s="3">
        <v>44519</v>
      </c>
      <c r="B464" s="422">
        <v>23948</v>
      </c>
      <c r="C464" s="422" t="s">
        <v>19</v>
      </c>
      <c r="D464" t="s">
        <v>29</v>
      </c>
      <c r="E464" s="67"/>
      <c r="F464" s="67">
        <v>5</v>
      </c>
      <c r="G464" s="2">
        <f t="shared" si="7"/>
        <v>-3.5527136788005009E-14</v>
      </c>
    </row>
    <row r="465" spans="1:13">
      <c r="A465" s="31">
        <v>44347</v>
      </c>
      <c r="B465" s="421" t="s">
        <v>10</v>
      </c>
      <c r="C465" s="421" t="s">
        <v>20</v>
      </c>
      <c r="D465" t="s">
        <v>12</v>
      </c>
      <c r="E465" s="67">
        <v>9.4</v>
      </c>
      <c r="F465" s="2"/>
      <c r="G465" s="2">
        <f t="shared" si="7"/>
        <v>9.3999999999999648</v>
      </c>
    </row>
    <row r="466" spans="1:13">
      <c r="B466" s="422"/>
      <c r="C466" s="422"/>
      <c r="D466" t="s">
        <v>13</v>
      </c>
      <c r="E466" s="67">
        <v>2.5</v>
      </c>
      <c r="F466" s="2"/>
      <c r="G466" s="2">
        <f t="shared" si="7"/>
        <v>11.899999999999965</v>
      </c>
    </row>
    <row r="467" spans="1:13">
      <c r="B467" s="422"/>
      <c r="C467" s="422"/>
      <c r="D467" t="s">
        <v>31</v>
      </c>
      <c r="E467" s="87">
        <v>60</v>
      </c>
      <c r="F467" s="2"/>
      <c r="G467" s="2">
        <f t="shared" si="7"/>
        <v>71.899999999999963</v>
      </c>
    </row>
    <row r="468" spans="1:13">
      <c r="B468" s="422"/>
      <c r="C468" s="422"/>
      <c r="D468" t="s">
        <v>29</v>
      </c>
      <c r="E468" s="87">
        <v>5</v>
      </c>
      <c r="F468" s="2"/>
      <c r="G468" s="2">
        <f t="shared" si="7"/>
        <v>76.899999999999963</v>
      </c>
    </row>
    <row r="469" spans="1:13">
      <c r="B469" s="422"/>
      <c r="C469" s="422"/>
      <c r="D469" t="s">
        <v>181</v>
      </c>
      <c r="E469" s="87">
        <v>8.5</v>
      </c>
      <c r="F469" s="2"/>
      <c r="G469" s="2">
        <f t="shared" si="7"/>
        <v>85.399999999999963</v>
      </c>
    </row>
    <row r="470" spans="1:13">
      <c r="A470" s="3">
        <v>44389</v>
      </c>
      <c r="B470" s="422">
        <v>23011</v>
      </c>
      <c r="C470" s="421" t="s">
        <v>20</v>
      </c>
      <c r="D470" t="s">
        <v>12</v>
      </c>
      <c r="E470" s="67"/>
      <c r="F470" s="67">
        <v>9.4</v>
      </c>
      <c r="G470" s="2">
        <f t="shared" si="7"/>
        <v>75.999999999999957</v>
      </c>
    </row>
    <row r="471" spans="1:13">
      <c r="A471" s="3">
        <v>44389</v>
      </c>
      <c r="B471" s="422">
        <v>23011</v>
      </c>
      <c r="C471" s="421" t="s">
        <v>20</v>
      </c>
      <c r="D471" t="s">
        <v>13</v>
      </c>
      <c r="E471" s="67"/>
      <c r="F471" s="67">
        <v>2.5</v>
      </c>
      <c r="G471" s="2">
        <f t="shared" si="7"/>
        <v>73.499999999999957</v>
      </c>
    </row>
    <row r="472" spans="1:13">
      <c r="A472" s="3">
        <v>44519</v>
      </c>
      <c r="B472" s="422">
        <v>23948</v>
      </c>
      <c r="C472" s="421" t="s">
        <v>20</v>
      </c>
      <c r="D472" t="s">
        <v>31</v>
      </c>
      <c r="E472" s="67"/>
      <c r="F472" s="67">
        <v>60</v>
      </c>
      <c r="G472" s="2">
        <f t="shared" si="7"/>
        <v>13.499999999999957</v>
      </c>
    </row>
    <row r="473" spans="1:13">
      <c r="A473" s="3">
        <v>44519</v>
      </c>
      <c r="B473" s="422">
        <v>23948</v>
      </c>
      <c r="C473" s="421" t="s">
        <v>20</v>
      </c>
      <c r="D473" t="s">
        <v>29</v>
      </c>
      <c r="E473" s="67"/>
      <c r="F473" s="67">
        <v>5</v>
      </c>
      <c r="G473" s="2">
        <f t="shared" si="7"/>
        <v>8.4999999999999574</v>
      </c>
    </row>
    <row r="474" spans="1:13">
      <c r="A474" s="3">
        <v>44519</v>
      </c>
      <c r="B474" s="422">
        <v>23948</v>
      </c>
      <c r="C474" s="421" t="s">
        <v>20</v>
      </c>
      <c r="D474" t="s">
        <v>181</v>
      </c>
      <c r="E474" s="67"/>
      <c r="F474" s="67">
        <v>8.5</v>
      </c>
      <c r="G474" s="2">
        <f t="shared" si="7"/>
        <v>-4.2632564145606011E-14</v>
      </c>
    </row>
    <row r="475" spans="1:13">
      <c r="A475" s="31">
        <v>44377</v>
      </c>
      <c r="B475" s="421" t="s">
        <v>10</v>
      </c>
      <c r="C475" s="421" t="s">
        <v>21</v>
      </c>
      <c r="D475" t="s">
        <v>12</v>
      </c>
      <c r="E475" s="67">
        <v>10.3</v>
      </c>
      <c r="F475" s="2"/>
      <c r="G475" s="2">
        <f t="shared" si="7"/>
        <v>10.299999999999958</v>
      </c>
    </row>
    <row r="476" spans="1:13">
      <c r="B476" s="422"/>
      <c r="C476" s="422"/>
      <c r="D476" t="s">
        <v>13</v>
      </c>
      <c r="E476" s="82">
        <v>4.4000000000000004</v>
      </c>
      <c r="F476" s="2"/>
      <c r="G476" s="2">
        <f>+G475+E476-F476</f>
        <v>14.699999999999958</v>
      </c>
    </row>
    <row r="477" spans="1:13">
      <c r="B477" s="422"/>
      <c r="C477" s="422"/>
      <c r="D477" t="s">
        <v>31</v>
      </c>
      <c r="E477" s="67">
        <v>60</v>
      </c>
      <c r="F477" s="2"/>
      <c r="G477" s="2">
        <f t="shared" ref="G477:G552" si="8">+G476+E477-F477</f>
        <v>74.69999999999996</v>
      </c>
    </row>
    <row r="478" spans="1:13">
      <c r="B478" s="422"/>
      <c r="C478" s="422"/>
      <c r="D478" t="s">
        <v>29</v>
      </c>
      <c r="E478" s="67">
        <v>5</v>
      </c>
      <c r="F478" s="2"/>
      <c r="G478" s="2">
        <f t="shared" si="8"/>
        <v>79.69999999999996</v>
      </c>
    </row>
    <row r="479" spans="1:13">
      <c r="A479" s="3">
        <v>44377</v>
      </c>
      <c r="B479" s="422" t="s">
        <v>69</v>
      </c>
      <c r="C479" s="422" t="s">
        <v>21</v>
      </c>
      <c r="D479" t="s">
        <v>14</v>
      </c>
      <c r="E479" s="67"/>
      <c r="F479" s="2">
        <v>60</v>
      </c>
      <c r="G479" s="2">
        <f t="shared" si="8"/>
        <v>19.69999999999996</v>
      </c>
      <c r="K479" s="421"/>
      <c r="L479" s="35"/>
      <c r="M479" s="63"/>
    </row>
    <row r="480" spans="1:13">
      <c r="A480" s="3">
        <v>44377</v>
      </c>
      <c r="B480" s="422" t="s">
        <v>69</v>
      </c>
      <c r="C480" s="422" t="s">
        <v>21</v>
      </c>
      <c r="D480" t="s">
        <v>29</v>
      </c>
      <c r="E480" s="67"/>
      <c r="F480" s="2">
        <v>5</v>
      </c>
      <c r="G480" s="2">
        <f t="shared" si="8"/>
        <v>14.69999999999996</v>
      </c>
      <c r="K480" s="421"/>
      <c r="L480" s="35"/>
      <c r="M480" s="63"/>
    </row>
    <row r="481" spans="1:11">
      <c r="A481" s="3">
        <v>44519</v>
      </c>
      <c r="B481" s="422">
        <v>23947</v>
      </c>
      <c r="C481" s="422" t="s">
        <v>21</v>
      </c>
      <c r="D481" t="s">
        <v>12</v>
      </c>
      <c r="E481" s="67"/>
      <c r="F481" s="2">
        <v>10.3</v>
      </c>
      <c r="G481" s="2">
        <f t="shared" si="8"/>
        <v>4.3999999999999595</v>
      </c>
      <c r="K481" s="421"/>
    </row>
    <row r="482" spans="1:11">
      <c r="A482" s="3">
        <v>44519</v>
      </c>
      <c r="B482" s="422">
        <v>23947</v>
      </c>
      <c r="C482" s="422" t="s">
        <v>21</v>
      </c>
      <c r="D482" t="s">
        <v>13</v>
      </c>
      <c r="E482" s="67"/>
      <c r="F482" s="2">
        <v>4.4000000000000004</v>
      </c>
      <c r="G482" s="2">
        <f t="shared" si="8"/>
        <v>-4.0856207306205761E-14</v>
      </c>
    </row>
    <row r="483" spans="1:11">
      <c r="A483" s="81">
        <v>44408</v>
      </c>
      <c r="B483" s="421" t="s">
        <v>10</v>
      </c>
      <c r="C483" s="421" t="s">
        <v>22</v>
      </c>
      <c r="D483" t="s">
        <v>12</v>
      </c>
      <c r="E483" s="2">
        <v>9</v>
      </c>
      <c r="G483" s="2">
        <f t="shared" si="8"/>
        <v>8.9999999999999591</v>
      </c>
    </row>
    <row r="484" spans="1:11">
      <c r="A484" s="70"/>
      <c r="B484" s="422"/>
      <c r="C484" s="422"/>
      <c r="D484" t="s">
        <v>13</v>
      </c>
      <c r="E484" s="2">
        <v>1.8</v>
      </c>
      <c r="G484" s="2">
        <f t="shared" si="8"/>
        <v>10.79999999999996</v>
      </c>
    </row>
    <row r="485" spans="1:11">
      <c r="A485" s="70"/>
      <c r="B485" s="422"/>
      <c r="C485" s="422"/>
      <c r="D485" t="s">
        <v>14</v>
      </c>
      <c r="E485" s="2">
        <v>60</v>
      </c>
      <c r="G485" s="2">
        <f t="shared" si="8"/>
        <v>70.799999999999955</v>
      </c>
    </row>
    <row r="486" spans="1:11">
      <c r="A486" s="70"/>
      <c r="B486" s="422"/>
      <c r="C486" s="422"/>
      <c r="D486" t="s">
        <v>15</v>
      </c>
      <c r="E486" s="2">
        <v>5</v>
      </c>
      <c r="G486" s="2">
        <f t="shared" si="8"/>
        <v>75.799999999999955</v>
      </c>
    </row>
    <row r="487" spans="1:11">
      <c r="A487" s="70">
        <v>44408</v>
      </c>
      <c r="B487" s="422" t="s">
        <v>69</v>
      </c>
      <c r="C487" s="422" t="s">
        <v>22</v>
      </c>
      <c r="D487" t="s">
        <v>31</v>
      </c>
      <c r="E487" s="2"/>
      <c r="F487" s="2">
        <v>60</v>
      </c>
      <c r="G487" s="2">
        <f t="shared" si="8"/>
        <v>15.799999999999955</v>
      </c>
    </row>
    <row r="488" spans="1:11">
      <c r="A488" s="70">
        <v>44408</v>
      </c>
      <c r="B488" s="422" t="s">
        <v>69</v>
      </c>
      <c r="C488" s="422" t="s">
        <v>22</v>
      </c>
      <c r="D488" t="s">
        <v>29</v>
      </c>
      <c r="E488" s="2"/>
      <c r="F488" s="2">
        <v>5</v>
      </c>
      <c r="G488" s="2">
        <f t="shared" si="8"/>
        <v>10.799999999999955</v>
      </c>
    </row>
    <row r="489" spans="1:11">
      <c r="A489" s="3">
        <v>44519</v>
      </c>
      <c r="B489" s="422">
        <v>23947</v>
      </c>
      <c r="C489" s="422" t="s">
        <v>22</v>
      </c>
      <c r="D489" t="s">
        <v>12</v>
      </c>
      <c r="E489" s="2"/>
      <c r="F489" s="2">
        <v>9</v>
      </c>
      <c r="G489" s="2">
        <f t="shared" si="8"/>
        <v>1.7999999999999545</v>
      </c>
    </row>
    <row r="490" spans="1:11">
      <c r="A490" s="3">
        <v>44519</v>
      </c>
      <c r="B490" s="422">
        <v>23947</v>
      </c>
      <c r="C490" s="422" t="s">
        <v>22</v>
      </c>
      <c r="D490" t="s">
        <v>13</v>
      </c>
      <c r="E490" s="2"/>
      <c r="F490" s="2">
        <v>1.8</v>
      </c>
      <c r="G490" s="2">
        <f t="shared" si="8"/>
        <v>-4.5519144009631418E-14</v>
      </c>
    </row>
    <row r="491" spans="1:11">
      <c r="A491" s="31">
        <v>44439</v>
      </c>
      <c r="B491" s="421" t="s">
        <v>10</v>
      </c>
      <c r="C491" s="421" t="s">
        <v>23</v>
      </c>
      <c r="D491" t="s">
        <v>12</v>
      </c>
      <c r="E491" s="2">
        <v>10.199999999999999</v>
      </c>
      <c r="G491" s="2">
        <f t="shared" si="8"/>
        <v>10.199999999999953</v>
      </c>
    </row>
    <row r="492" spans="1:11">
      <c r="B492" s="422"/>
      <c r="C492" s="422"/>
      <c r="D492" t="s">
        <v>13</v>
      </c>
      <c r="E492" s="2">
        <v>2.1</v>
      </c>
      <c r="G492" s="2">
        <f t="shared" si="8"/>
        <v>12.299999999999953</v>
      </c>
    </row>
    <row r="493" spans="1:11">
      <c r="B493" s="422"/>
      <c r="C493" s="422"/>
      <c r="D493" t="s">
        <v>14</v>
      </c>
      <c r="E493" s="2">
        <v>60</v>
      </c>
      <c r="G493" s="2">
        <f t="shared" si="8"/>
        <v>72.299999999999955</v>
      </c>
    </row>
    <row r="494" spans="1:11">
      <c r="B494" s="422"/>
      <c r="C494" s="422"/>
      <c r="D494" t="s">
        <v>15</v>
      </c>
      <c r="E494" s="2">
        <v>5</v>
      </c>
      <c r="G494" s="2">
        <f t="shared" si="8"/>
        <v>77.299999999999955</v>
      </c>
    </row>
    <row r="495" spans="1:11">
      <c r="A495" s="70">
        <v>44439</v>
      </c>
      <c r="B495" s="422" t="s">
        <v>69</v>
      </c>
      <c r="C495" s="422" t="s">
        <v>23</v>
      </c>
      <c r="D495" t="s">
        <v>14</v>
      </c>
      <c r="E495" s="2"/>
      <c r="F495" s="2">
        <v>60</v>
      </c>
      <c r="G495" s="2">
        <f t="shared" si="8"/>
        <v>17.299999999999955</v>
      </c>
    </row>
    <row r="496" spans="1:11">
      <c r="A496" s="70">
        <v>44439</v>
      </c>
      <c r="B496" s="422" t="s">
        <v>69</v>
      </c>
      <c r="C496" s="422" t="s">
        <v>23</v>
      </c>
      <c r="D496" t="s">
        <v>15</v>
      </c>
      <c r="E496" s="2"/>
      <c r="F496" s="2">
        <v>5</v>
      </c>
      <c r="G496" s="2">
        <f t="shared" si="8"/>
        <v>12.299999999999955</v>
      </c>
      <c r="K496" s="421"/>
    </row>
    <row r="497" spans="1:13">
      <c r="A497" s="3">
        <v>44519</v>
      </c>
      <c r="B497" s="422">
        <v>23947</v>
      </c>
      <c r="C497" s="422" t="s">
        <v>23</v>
      </c>
      <c r="D497" t="s">
        <v>12</v>
      </c>
      <c r="E497" s="2"/>
      <c r="F497" s="2">
        <v>10.199999999999999</v>
      </c>
      <c r="G497" s="2">
        <f t="shared" si="8"/>
        <v>2.0999999999999552</v>
      </c>
    </row>
    <row r="498" spans="1:13">
      <c r="A498" s="3">
        <v>44519</v>
      </c>
      <c r="B498" s="422">
        <v>23947</v>
      </c>
      <c r="C498" s="422" t="s">
        <v>23</v>
      </c>
      <c r="D498" t="s">
        <v>13</v>
      </c>
      <c r="E498" s="2"/>
      <c r="F498" s="2">
        <v>2.1</v>
      </c>
      <c r="G498" s="2">
        <f t="shared" si="8"/>
        <v>-4.4853010194856324E-14</v>
      </c>
    </row>
    <row r="499" spans="1:13">
      <c r="A499" s="31">
        <v>44469</v>
      </c>
      <c r="B499" s="421" t="s">
        <v>10</v>
      </c>
      <c r="C499" s="421" t="s">
        <v>41</v>
      </c>
      <c r="D499" t="s">
        <v>12</v>
      </c>
      <c r="E499" s="2">
        <v>10.5</v>
      </c>
      <c r="F499" s="2"/>
      <c r="G499" s="2">
        <f t="shared" si="8"/>
        <v>10.499999999999956</v>
      </c>
    </row>
    <row r="500" spans="1:13">
      <c r="B500" s="422"/>
      <c r="C500" s="422"/>
      <c r="D500" t="s">
        <v>13</v>
      </c>
      <c r="E500" s="2">
        <v>3.7</v>
      </c>
      <c r="F500" s="2"/>
      <c r="G500" s="2">
        <f t="shared" si="8"/>
        <v>14.199999999999957</v>
      </c>
      <c r="K500" s="421"/>
      <c r="M500" s="2"/>
    </row>
    <row r="501" spans="1:13">
      <c r="B501" s="422"/>
      <c r="C501" s="422"/>
      <c r="D501" t="s">
        <v>14</v>
      </c>
      <c r="E501" s="2">
        <v>60</v>
      </c>
      <c r="F501" s="2"/>
      <c r="G501" s="2">
        <f t="shared" si="8"/>
        <v>74.19999999999996</v>
      </c>
      <c r="M501" s="2"/>
    </row>
    <row r="502" spans="1:13">
      <c r="B502" s="422"/>
      <c r="C502" s="422"/>
      <c r="D502" t="s">
        <v>15</v>
      </c>
      <c r="E502" s="2">
        <v>5</v>
      </c>
      <c r="F502" s="2"/>
      <c r="G502" s="2">
        <f t="shared" si="8"/>
        <v>79.19999999999996</v>
      </c>
      <c r="K502" s="421"/>
      <c r="M502" s="2"/>
    </row>
    <row r="503" spans="1:13">
      <c r="A503" s="70">
        <v>44469</v>
      </c>
      <c r="B503" s="422" t="s">
        <v>69</v>
      </c>
      <c r="C503" s="422" t="s">
        <v>41</v>
      </c>
      <c r="D503" t="s">
        <v>14</v>
      </c>
      <c r="E503" s="2"/>
      <c r="F503" s="2">
        <v>60</v>
      </c>
      <c r="G503" s="2">
        <f t="shared" si="8"/>
        <v>19.19999999999996</v>
      </c>
      <c r="M503" s="2"/>
    </row>
    <row r="504" spans="1:13">
      <c r="A504" s="70">
        <v>44469</v>
      </c>
      <c r="B504" s="422" t="s">
        <v>69</v>
      </c>
      <c r="C504" s="422" t="s">
        <v>41</v>
      </c>
      <c r="D504" t="s">
        <v>15</v>
      </c>
      <c r="E504" s="2"/>
      <c r="F504" s="2">
        <v>5</v>
      </c>
      <c r="G504" s="2">
        <f t="shared" si="8"/>
        <v>14.19999999999996</v>
      </c>
      <c r="K504" s="421"/>
      <c r="M504" s="2"/>
    </row>
    <row r="505" spans="1:13">
      <c r="A505" s="70">
        <v>44712</v>
      </c>
      <c r="B505" s="422" t="s">
        <v>467</v>
      </c>
      <c r="C505" s="422" t="s">
        <v>41</v>
      </c>
      <c r="D505" t="s">
        <v>12</v>
      </c>
      <c r="E505" s="2"/>
      <c r="F505" s="2">
        <v>10.5</v>
      </c>
      <c r="G505" s="2">
        <f t="shared" si="8"/>
        <v>3.6999999999999602</v>
      </c>
      <c r="K505" s="421"/>
      <c r="M505" s="2"/>
    </row>
    <row r="506" spans="1:13">
      <c r="A506" s="70">
        <v>44712</v>
      </c>
      <c r="B506" s="422" t="s">
        <v>467</v>
      </c>
      <c r="C506" s="422" t="s">
        <v>41</v>
      </c>
      <c r="D506" t="s">
        <v>13</v>
      </c>
      <c r="E506" s="2"/>
      <c r="F506" s="2">
        <v>3.7</v>
      </c>
      <c r="G506" s="2">
        <f t="shared" si="8"/>
        <v>-3.9968028886505635E-14</v>
      </c>
      <c r="K506" s="421"/>
      <c r="M506" s="2"/>
    </row>
    <row r="507" spans="1:13">
      <c r="A507" s="81">
        <v>44500</v>
      </c>
      <c r="B507" s="421" t="s">
        <v>10</v>
      </c>
      <c r="C507" s="421" t="s">
        <v>25</v>
      </c>
      <c r="D507" t="s">
        <v>12</v>
      </c>
      <c r="E507" s="2">
        <v>10.9</v>
      </c>
      <c r="F507" s="2"/>
      <c r="G507" s="2">
        <f t="shared" si="8"/>
        <v>10.899999999999959</v>
      </c>
      <c r="K507" s="422"/>
      <c r="M507" s="2"/>
    </row>
    <row r="508" spans="1:13">
      <c r="A508" s="70"/>
      <c r="B508" s="422"/>
      <c r="C508" s="422"/>
      <c r="D508" t="s">
        <v>13</v>
      </c>
      <c r="E508" s="2">
        <v>1.6</v>
      </c>
      <c r="F508" s="2"/>
      <c r="G508" s="2">
        <f t="shared" si="8"/>
        <v>12.499999999999959</v>
      </c>
      <c r="K508" s="421"/>
      <c r="M508" s="2"/>
    </row>
    <row r="509" spans="1:13">
      <c r="A509" s="70"/>
      <c r="B509" s="422"/>
      <c r="C509" s="422"/>
      <c r="D509" t="s">
        <v>14</v>
      </c>
      <c r="E509" s="2">
        <v>60</v>
      </c>
      <c r="F509" s="2"/>
      <c r="G509" s="2">
        <f t="shared" si="8"/>
        <v>72.499999999999957</v>
      </c>
      <c r="K509" s="422"/>
      <c r="M509" s="2"/>
    </row>
    <row r="510" spans="1:13">
      <c r="A510" s="70"/>
      <c r="B510" s="422"/>
      <c r="C510" s="422"/>
      <c r="D510" t="s">
        <v>15</v>
      </c>
      <c r="E510" s="2">
        <v>5</v>
      </c>
      <c r="F510" s="2"/>
      <c r="G510" s="2">
        <f t="shared" si="8"/>
        <v>77.499999999999957</v>
      </c>
      <c r="K510" s="421"/>
      <c r="M510" s="28"/>
    </row>
    <row r="511" spans="1:13">
      <c r="A511" s="70">
        <v>44500</v>
      </c>
      <c r="B511" s="422" t="s">
        <v>75</v>
      </c>
      <c r="C511" s="422" t="s">
        <v>25</v>
      </c>
      <c r="D511" t="s">
        <v>14</v>
      </c>
      <c r="E511" s="45"/>
      <c r="F511" s="45">
        <v>60</v>
      </c>
      <c r="G511" s="2">
        <f t="shared" si="8"/>
        <v>17.499999999999957</v>
      </c>
      <c r="H511" s="86"/>
      <c r="K511" s="422"/>
      <c r="M511" s="28"/>
    </row>
    <row r="512" spans="1:13">
      <c r="A512" s="70">
        <v>44500</v>
      </c>
      <c r="B512" s="422" t="s">
        <v>75</v>
      </c>
      <c r="C512" s="422" t="s">
        <v>25</v>
      </c>
      <c r="D512" t="s">
        <v>15</v>
      </c>
      <c r="E512" s="45"/>
      <c r="F512" s="45">
        <v>5</v>
      </c>
      <c r="G512" s="2">
        <f t="shared" si="8"/>
        <v>12.499999999999957</v>
      </c>
      <c r="K512" s="421"/>
      <c r="M512" s="28"/>
    </row>
    <row r="513" spans="1:13">
      <c r="A513" s="70">
        <v>44712</v>
      </c>
      <c r="B513" s="422" t="s">
        <v>467</v>
      </c>
      <c r="C513" s="422" t="s">
        <v>25</v>
      </c>
      <c r="D513" t="s">
        <v>12</v>
      </c>
      <c r="E513" s="45"/>
      <c r="F513" s="2">
        <v>10.9</v>
      </c>
      <c r="G513" s="2">
        <f t="shared" si="8"/>
        <v>1.599999999999957</v>
      </c>
      <c r="K513" s="421"/>
      <c r="M513" s="28"/>
    </row>
    <row r="514" spans="1:13">
      <c r="A514" s="70">
        <v>44712</v>
      </c>
      <c r="B514" s="422" t="s">
        <v>467</v>
      </c>
      <c r="C514" s="422" t="s">
        <v>25</v>
      </c>
      <c r="D514" t="s">
        <v>13</v>
      </c>
      <c r="E514" s="45"/>
      <c r="F514" s="2">
        <v>1.6</v>
      </c>
      <c r="G514" s="2">
        <f t="shared" si="8"/>
        <v>-4.3076653355456074E-14</v>
      </c>
      <c r="K514" s="421"/>
      <c r="M514" s="28"/>
    </row>
    <row r="515" spans="1:13">
      <c r="A515" s="81">
        <v>44530</v>
      </c>
      <c r="B515" s="421" t="s">
        <v>10</v>
      </c>
      <c r="C515" s="421" t="s">
        <v>26</v>
      </c>
      <c r="D515" t="s">
        <v>12</v>
      </c>
      <c r="E515" s="2">
        <v>11.6</v>
      </c>
      <c r="G515" s="2">
        <f t="shared" si="8"/>
        <v>11.599999999999957</v>
      </c>
      <c r="K515" s="422"/>
      <c r="M515" s="28"/>
    </row>
    <row r="516" spans="1:13">
      <c r="A516" s="70"/>
      <c r="B516" s="422"/>
      <c r="C516" s="422"/>
      <c r="D516" t="s">
        <v>13</v>
      </c>
      <c r="E516" s="2">
        <v>3</v>
      </c>
      <c r="F516" s="2"/>
      <c r="G516" s="2">
        <f t="shared" si="8"/>
        <v>14.599999999999957</v>
      </c>
      <c r="K516" s="421"/>
      <c r="M516" s="2"/>
    </row>
    <row r="517" spans="1:13">
      <c r="A517" s="70"/>
      <c r="B517" s="422"/>
      <c r="C517" s="422"/>
      <c r="D517" t="s">
        <v>14</v>
      </c>
      <c r="E517" s="2">
        <v>60</v>
      </c>
      <c r="F517" s="2"/>
      <c r="G517" s="2">
        <f t="shared" si="8"/>
        <v>74.599999999999952</v>
      </c>
      <c r="K517" s="422"/>
      <c r="M517" s="2"/>
    </row>
    <row r="518" spans="1:13">
      <c r="A518" s="70"/>
      <c r="B518" s="422"/>
      <c r="C518" s="422"/>
      <c r="D518" t="s">
        <v>15</v>
      </c>
      <c r="E518" s="2">
        <v>5</v>
      </c>
      <c r="F518" s="2"/>
      <c r="G518" s="2">
        <f t="shared" si="8"/>
        <v>79.599999999999952</v>
      </c>
    </row>
    <row r="519" spans="1:13">
      <c r="A519" s="70"/>
      <c r="B519" s="422"/>
      <c r="C519" s="422"/>
      <c r="D519" t="s">
        <v>70</v>
      </c>
      <c r="E519" s="2">
        <v>93</v>
      </c>
      <c r="F519" s="2"/>
      <c r="G519" s="2">
        <f t="shared" si="8"/>
        <v>172.59999999999997</v>
      </c>
    </row>
    <row r="520" spans="1:13">
      <c r="A520" s="70"/>
      <c r="B520" s="422"/>
      <c r="C520" s="422"/>
      <c r="D520" t="s">
        <v>468</v>
      </c>
      <c r="E520" s="2"/>
      <c r="F520" s="2">
        <v>93</v>
      </c>
      <c r="G520" s="2">
        <f t="shared" si="8"/>
        <v>79.599999999999966</v>
      </c>
    </row>
    <row r="521" spans="1:13">
      <c r="A521" s="70">
        <v>44530</v>
      </c>
      <c r="B521" s="422" t="s">
        <v>69</v>
      </c>
      <c r="C521" s="422" t="s">
        <v>26</v>
      </c>
      <c r="D521" t="s">
        <v>14</v>
      </c>
      <c r="E521" s="2"/>
      <c r="F521" s="2">
        <v>60</v>
      </c>
      <c r="G521" s="2">
        <f t="shared" si="8"/>
        <v>19.599999999999966</v>
      </c>
    </row>
    <row r="522" spans="1:13">
      <c r="A522" s="70">
        <v>44530</v>
      </c>
      <c r="B522" s="422" t="s">
        <v>69</v>
      </c>
      <c r="C522" s="422" t="s">
        <v>26</v>
      </c>
      <c r="D522" t="s">
        <v>15</v>
      </c>
      <c r="E522" s="2"/>
      <c r="F522" s="2">
        <v>5</v>
      </c>
      <c r="G522" s="2">
        <f t="shared" si="8"/>
        <v>14.599999999999966</v>
      </c>
    </row>
    <row r="523" spans="1:13">
      <c r="A523" s="70">
        <v>44712</v>
      </c>
      <c r="B523" s="422" t="s">
        <v>467</v>
      </c>
      <c r="C523" s="422" t="s">
        <v>26</v>
      </c>
      <c r="D523" t="s">
        <v>12</v>
      </c>
      <c r="E523" s="2"/>
      <c r="F523" s="2">
        <v>11.6</v>
      </c>
      <c r="G523" s="2">
        <f t="shared" si="8"/>
        <v>2.9999999999999662</v>
      </c>
    </row>
    <row r="524" spans="1:13">
      <c r="A524" s="70">
        <v>44712</v>
      </c>
      <c r="B524" s="422" t="s">
        <v>467</v>
      </c>
      <c r="C524" s="422" t="s">
        <v>26</v>
      </c>
      <c r="D524" t="s">
        <v>13</v>
      </c>
      <c r="E524" s="2"/>
      <c r="F524" s="2">
        <v>3</v>
      </c>
      <c r="G524" s="2">
        <f t="shared" si="8"/>
        <v>-3.3750779948604759E-14</v>
      </c>
    </row>
    <row r="525" spans="1:13">
      <c r="A525" s="81">
        <v>44561</v>
      </c>
      <c r="B525" s="421" t="s">
        <v>10</v>
      </c>
      <c r="C525" s="421" t="s">
        <v>27</v>
      </c>
      <c r="D525" t="s">
        <v>12</v>
      </c>
      <c r="E525" s="2">
        <v>12.2</v>
      </c>
      <c r="F525" s="2"/>
      <c r="G525" s="2">
        <f t="shared" si="8"/>
        <v>12.199999999999966</v>
      </c>
      <c r="I525" s="421" t="s">
        <v>41</v>
      </c>
      <c r="J525" t="s">
        <v>12</v>
      </c>
      <c r="K525" s="2">
        <v>10.5</v>
      </c>
    </row>
    <row r="526" spans="1:13">
      <c r="A526" s="70"/>
      <c r="B526" s="422"/>
      <c r="C526" s="422"/>
      <c r="D526" t="s">
        <v>13</v>
      </c>
      <c r="E526" s="2">
        <v>3.4</v>
      </c>
      <c r="F526" s="2"/>
      <c r="G526" s="2">
        <f t="shared" si="8"/>
        <v>15.599999999999966</v>
      </c>
      <c r="I526" s="422"/>
      <c r="J526" t="s">
        <v>13</v>
      </c>
      <c r="K526" s="2">
        <v>3.7</v>
      </c>
    </row>
    <row r="527" spans="1:13">
      <c r="A527" s="70"/>
      <c r="B527" s="422"/>
      <c r="C527" s="422"/>
      <c r="D527" t="s">
        <v>14</v>
      </c>
      <c r="E527" s="2">
        <v>60</v>
      </c>
      <c r="F527" s="2"/>
      <c r="G527" s="2">
        <f t="shared" si="8"/>
        <v>75.599999999999966</v>
      </c>
      <c r="I527" s="421" t="s">
        <v>25</v>
      </c>
      <c r="J527" t="s">
        <v>12</v>
      </c>
      <c r="K527" s="2">
        <v>10.9</v>
      </c>
    </row>
    <row r="528" spans="1:13">
      <c r="A528" s="70"/>
      <c r="B528" s="422"/>
      <c r="C528" s="422"/>
      <c r="D528" t="s">
        <v>15</v>
      </c>
      <c r="E528" s="2">
        <v>5</v>
      </c>
      <c r="F528" s="2"/>
      <c r="G528" s="2">
        <f t="shared" si="8"/>
        <v>80.599999999999966</v>
      </c>
      <c r="I528" s="422"/>
      <c r="J528" t="s">
        <v>13</v>
      </c>
      <c r="K528" s="2">
        <v>1.6</v>
      </c>
    </row>
    <row r="529" spans="1:11">
      <c r="A529" s="3">
        <v>44561</v>
      </c>
      <c r="B529" s="422" t="s">
        <v>76</v>
      </c>
      <c r="C529" s="422" t="s">
        <v>27</v>
      </c>
      <c r="D529" t="s">
        <v>14</v>
      </c>
      <c r="F529" s="10">
        <v>60</v>
      </c>
      <c r="G529" s="2">
        <f t="shared" si="8"/>
        <v>20.599999999999966</v>
      </c>
      <c r="I529" s="421" t="s">
        <v>26</v>
      </c>
      <c r="J529" t="s">
        <v>12</v>
      </c>
      <c r="K529" s="2">
        <v>11.6</v>
      </c>
    </row>
    <row r="530" spans="1:11">
      <c r="A530" s="3">
        <v>44561</v>
      </c>
      <c r="B530" s="422" t="s">
        <v>76</v>
      </c>
      <c r="C530" s="422" t="s">
        <v>27</v>
      </c>
      <c r="D530" t="s">
        <v>15</v>
      </c>
      <c r="F530" s="10">
        <v>5</v>
      </c>
      <c r="G530" s="2">
        <f t="shared" si="8"/>
        <v>15.599999999999966</v>
      </c>
      <c r="I530" s="422"/>
      <c r="J530" t="s">
        <v>13</v>
      </c>
      <c r="K530" s="2">
        <v>3</v>
      </c>
    </row>
    <row r="531" spans="1:11">
      <c r="A531" s="70">
        <v>44712</v>
      </c>
      <c r="B531" s="422" t="s">
        <v>467</v>
      </c>
      <c r="C531" s="422" t="s">
        <v>27</v>
      </c>
      <c r="D531" t="s">
        <v>12</v>
      </c>
      <c r="F531" s="2">
        <v>12.2</v>
      </c>
      <c r="G531" s="2">
        <f t="shared" si="8"/>
        <v>3.3999999999999666</v>
      </c>
      <c r="I531" s="422"/>
      <c r="K531" s="2"/>
    </row>
    <row r="532" spans="1:11">
      <c r="A532" s="70">
        <v>44712</v>
      </c>
      <c r="B532" s="422" t="s">
        <v>467</v>
      </c>
      <c r="C532" s="422" t="s">
        <v>27</v>
      </c>
      <c r="D532" t="s">
        <v>13</v>
      </c>
      <c r="F532" s="2">
        <v>3.4</v>
      </c>
      <c r="G532" s="2">
        <f t="shared" si="8"/>
        <v>-3.3306690738754696E-14</v>
      </c>
      <c r="I532" s="422"/>
      <c r="K532" s="2"/>
    </row>
    <row r="533" spans="1:11">
      <c r="A533" s="31">
        <v>44592</v>
      </c>
      <c r="B533" s="421" t="s">
        <v>10</v>
      </c>
      <c r="C533" s="421" t="s">
        <v>11</v>
      </c>
      <c r="D533" t="s">
        <v>12</v>
      </c>
      <c r="E533" s="28">
        <v>12.9</v>
      </c>
      <c r="G533" s="2">
        <f t="shared" si="8"/>
        <v>12.899999999999967</v>
      </c>
      <c r="I533" s="421" t="s">
        <v>27</v>
      </c>
      <c r="J533" t="s">
        <v>12</v>
      </c>
      <c r="K533" s="2">
        <v>12.2</v>
      </c>
    </row>
    <row r="534" spans="1:11">
      <c r="B534" s="422"/>
      <c r="C534" s="422"/>
      <c r="D534" t="s">
        <v>13</v>
      </c>
      <c r="E534" s="28">
        <v>4.3</v>
      </c>
      <c r="G534" s="2">
        <f t="shared" si="8"/>
        <v>17.199999999999967</v>
      </c>
      <c r="I534" s="422"/>
      <c r="J534" t="s">
        <v>13</v>
      </c>
      <c r="K534" s="2">
        <v>3.4</v>
      </c>
    </row>
    <row r="535" spans="1:11">
      <c r="B535" s="422"/>
      <c r="C535" s="422"/>
      <c r="D535" t="s">
        <v>14</v>
      </c>
      <c r="E535" s="28">
        <v>60</v>
      </c>
      <c r="G535" s="2">
        <f t="shared" si="8"/>
        <v>77.19999999999996</v>
      </c>
      <c r="I535" s="421" t="s">
        <v>11</v>
      </c>
      <c r="J535" t="s">
        <v>12</v>
      </c>
      <c r="K535" s="28">
        <v>12.9</v>
      </c>
    </row>
    <row r="536" spans="1:11">
      <c r="B536" s="422"/>
      <c r="C536" s="422"/>
      <c r="D536" t="s">
        <v>15</v>
      </c>
      <c r="E536" s="28">
        <v>5</v>
      </c>
      <c r="G536" s="2">
        <f t="shared" si="8"/>
        <v>82.19999999999996</v>
      </c>
      <c r="I536" s="422"/>
      <c r="J536" t="s">
        <v>13</v>
      </c>
      <c r="K536" s="28">
        <v>4.3</v>
      </c>
    </row>
    <row r="537" spans="1:11">
      <c r="A537" s="3">
        <v>44592</v>
      </c>
      <c r="B537" s="422" t="s">
        <v>77</v>
      </c>
      <c r="C537" s="422" t="s">
        <v>11</v>
      </c>
      <c r="D537" t="s">
        <v>14</v>
      </c>
      <c r="F537" s="10">
        <v>60</v>
      </c>
      <c r="G537" s="2">
        <f t="shared" si="8"/>
        <v>22.19999999999996</v>
      </c>
      <c r="I537" s="421" t="s">
        <v>17</v>
      </c>
      <c r="J537" t="s">
        <v>12</v>
      </c>
      <c r="K537" s="28">
        <v>12.7</v>
      </c>
    </row>
    <row r="538" spans="1:11">
      <c r="A538" s="3">
        <v>44592</v>
      </c>
      <c r="B538" s="422" t="s">
        <v>77</v>
      </c>
      <c r="C538" s="422" t="s">
        <v>11</v>
      </c>
      <c r="D538" t="s">
        <v>15</v>
      </c>
      <c r="F538" s="10">
        <v>5</v>
      </c>
      <c r="G538" s="2">
        <f t="shared" si="8"/>
        <v>17.19999999999996</v>
      </c>
      <c r="I538" s="422"/>
      <c r="J538" t="s">
        <v>13</v>
      </c>
      <c r="K538" s="28">
        <v>7.3</v>
      </c>
    </row>
    <row r="539" spans="1:11">
      <c r="A539" s="3">
        <v>44712</v>
      </c>
      <c r="B539" s="422" t="s">
        <v>469</v>
      </c>
      <c r="C539" s="422" t="s">
        <v>11</v>
      </c>
      <c r="D539" t="s">
        <v>12</v>
      </c>
      <c r="F539" s="28">
        <v>12.9</v>
      </c>
      <c r="G539" s="2">
        <f t="shared" si="8"/>
        <v>4.2999999999999599</v>
      </c>
      <c r="I539" s="422"/>
      <c r="K539" s="28"/>
    </row>
    <row r="540" spans="1:11">
      <c r="A540" s="3">
        <v>44712</v>
      </c>
      <c r="B540" s="422" t="s">
        <v>469</v>
      </c>
      <c r="C540" s="422" t="s">
        <v>11</v>
      </c>
      <c r="D540" t="s">
        <v>13</v>
      </c>
      <c r="F540" s="28">
        <v>4.3</v>
      </c>
      <c r="G540" s="2">
        <f t="shared" si="8"/>
        <v>-3.9968028886505635E-14</v>
      </c>
      <c r="I540" s="422"/>
      <c r="K540" s="28"/>
    </row>
    <row r="541" spans="1:11">
      <c r="A541" s="31">
        <v>44620</v>
      </c>
      <c r="B541" s="421" t="s">
        <v>10</v>
      </c>
      <c r="C541" s="421" t="s">
        <v>17</v>
      </c>
      <c r="D541" t="s">
        <v>12</v>
      </c>
      <c r="E541" s="28">
        <v>12.7</v>
      </c>
      <c r="G541" s="2">
        <f t="shared" si="8"/>
        <v>12.69999999999996</v>
      </c>
      <c r="I541" s="421" t="s">
        <v>18</v>
      </c>
      <c r="J541" t="s">
        <v>12</v>
      </c>
      <c r="K541" s="2">
        <v>13.1</v>
      </c>
    </row>
    <row r="542" spans="1:11">
      <c r="B542" s="422"/>
      <c r="C542" s="422"/>
      <c r="D542" t="s">
        <v>13</v>
      </c>
      <c r="E542" s="28">
        <v>7.3</v>
      </c>
      <c r="G542" s="2">
        <f t="shared" si="8"/>
        <v>19.999999999999961</v>
      </c>
      <c r="I542" s="422"/>
      <c r="J542" t="s">
        <v>13</v>
      </c>
      <c r="K542" s="2">
        <v>8.1</v>
      </c>
    </row>
    <row r="543" spans="1:11">
      <c r="B543" s="422"/>
      <c r="C543" s="422"/>
      <c r="D543" t="s">
        <v>14</v>
      </c>
      <c r="E543" s="28">
        <v>56</v>
      </c>
      <c r="G543" s="2">
        <f t="shared" si="8"/>
        <v>75.999999999999957</v>
      </c>
      <c r="I543" s="421" t="s">
        <v>19</v>
      </c>
      <c r="J543" t="s">
        <v>12</v>
      </c>
      <c r="K543" s="45">
        <v>12.9</v>
      </c>
    </row>
    <row r="544" spans="1:11">
      <c r="B544" s="422"/>
      <c r="C544" s="422"/>
      <c r="D544" t="s">
        <v>15</v>
      </c>
      <c r="E544" s="28">
        <v>5</v>
      </c>
      <c r="G544" s="2">
        <f t="shared" si="8"/>
        <v>80.999999999999957</v>
      </c>
      <c r="I544" s="425"/>
      <c r="J544" t="s">
        <v>13</v>
      </c>
      <c r="K544" s="45">
        <v>5.8</v>
      </c>
    </row>
    <row r="545" spans="1:11">
      <c r="A545" s="3">
        <v>44620</v>
      </c>
      <c r="B545" s="422" t="s">
        <v>78</v>
      </c>
      <c r="C545" s="422" t="s">
        <v>17</v>
      </c>
      <c r="D545" t="s">
        <v>14</v>
      </c>
      <c r="F545" s="10">
        <v>56</v>
      </c>
      <c r="G545" s="2">
        <f t="shared" si="8"/>
        <v>24.999999999999957</v>
      </c>
    </row>
    <row r="546" spans="1:11">
      <c r="A546" s="3">
        <v>44620</v>
      </c>
      <c r="B546" s="422" t="s">
        <v>78</v>
      </c>
      <c r="C546" s="422" t="s">
        <v>17</v>
      </c>
      <c r="D546" t="s">
        <v>15</v>
      </c>
      <c r="F546" s="10">
        <v>5</v>
      </c>
      <c r="G546" s="2">
        <f t="shared" si="8"/>
        <v>19.999999999999957</v>
      </c>
      <c r="K546" s="5">
        <f>SUM(K525:K545)</f>
        <v>134</v>
      </c>
    </row>
    <row r="547" spans="1:11">
      <c r="A547" s="3">
        <v>44712</v>
      </c>
      <c r="B547" s="422" t="s">
        <v>469</v>
      </c>
      <c r="C547" s="422" t="s">
        <v>17</v>
      </c>
      <c r="D547" t="s">
        <v>12</v>
      </c>
      <c r="F547" s="28">
        <v>12.7</v>
      </c>
      <c r="G547" s="2">
        <f t="shared" si="8"/>
        <v>7.2999999999999581</v>
      </c>
      <c r="K547" s="5"/>
    </row>
    <row r="548" spans="1:11">
      <c r="A548" s="3">
        <v>44712</v>
      </c>
      <c r="B548" s="422" t="s">
        <v>469</v>
      </c>
      <c r="C548" s="422" t="s">
        <v>17</v>
      </c>
      <c r="D548" t="s">
        <v>13</v>
      </c>
      <c r="F548" s="28">
        <v>7.3</v>
      </c>
      <c r="G548" s="2">
        <f t="shared" si="8"/>
        <v>-4.1744385725905886E-14</v>
      </c>
      <c r="K548" s="5"/>
    </row>
    <row r="549" spans="1:11" ht="14.25" customHeight="1">
      <c r="A549" s="31">
        <v>44651</v>
      </c>
      <c r="B549" s="421" t="s">
        <v>10</v>
      </c>
      <c r="C549" s="421" t="s">
        <v>18</v>
      </c>
      <c r="D549" t="s">
        <v>12</v>
      </c>
      <c r="E549" s="2">
        <v>13.1</v>
      </c>
      <c r="F549" s="2"/>
      <c r="G549" s="2">
        <f t="shared" si="8"/>
        <v>13.099999999999959</v>
      </c>
    </row>
    <row r="550" spans="1:11">
      <c r="B550" s="422"/>
      <c r="C550" s="422"/>
      <c r="D550" t="s">
        <v>13</v>
      </c>
      <c r="E550" s="2">
        <v>8.1</v>
      </c>
      <c r="F550" s="2"/>
      <c r="G550" s="2">
        <f t="shared" si="8"/>
        <v>21.19999999999996</v>
      </c>
    </row>
    <row r="551" spans="1:11">
      <c r="B551" s="422"/>
      <c r="C551" s="422"/>
      <c r="D551" t="s">
        <v>14</v>
      </c>
      <c r="E551" s="2">
        <v>60</v>
      </c>
      <c r="F551" s="2"/>
      <c r="G551" s="2">
        <f t="shared" si="8"/>
        <v>81.19999999999996</v>
      </c>
    </row>
    <row r="552" spans="1:11">
      <c r="B552" s="422"/>
      <c r="C552" s="422"/>
      <c r="D552" t="s">
        <v>15</v>
      </c>
      <c r="E552" s="2">
        <v>5</v>
      </c>
      <c r="F552" s="2"/>
      <c r="G552" s="2">
        <f t="shared" si="8"/>
        <v>86.19999999999996</v>
      </c>
    </row>
    <row r="553" spans="1:11">
      <c r="B553" s="422"/>
      <c r="C553" s="422"/>
      <c r="D553" t="s">
        <v>79</v>
      </c>
      <c r="E553" s="142">
        <v>93</v>
      </c>
      <c r="F553" s="2"/>
      <c r="G553" s="2">
        <f t="shared" ref="G553:G567" si="9">+G552+E553-F553</f>
        <v>179.19999999999996</v>
      </c>
    </row>
    <row r="554" spans="1:11">
      <c r="B554" s="422"/>
      <c r="C554" s="422"/>
      <c r="D554" t="s">
        <v>425</v>
      </c>
      <c r="E554" s="142">
        <v>93</v>
      </c>
      <c r="F554" s="2"/>
      <c r="G554" s="2">
        <f t="shared" si="9"/>
        <v>272.19999999999993</v>
      </c>
    </row>
    <row r="555" spans="1:11">
      <c r="A555" s="3">
        <v>44651</v>
      </c>
      <c r="B555" s="422" t="s">
        <v>81</v>
      </c>
      <c r="C555" s="422" t="s">
        <v>18</v>
      </c>
      <c r="D555" t="s">
        <v>14</v>
      </c>
      <c r="E555" s="2"/>
      <c r="F555" s="2">
        <v>60</v>
      </c>
      <c r="G555" s="2">
        <f t="shared" si="9"/>
        <v>212.19999999999993</v>
      </c>
    </row>
    <row r="556" spans="1:11">
      <c r="A556" s="3">
        <v>44651</v>
      </c>
      <c r="B556" s="422" t="s">
        <v>81</v>
      </c>
      <c r="C556" s="422" t="s">
        <v>18</v>
      </c>
      <c r="D556" t="s">
        <v>15</v>
      </c>
      <c r="E556" s="2"/>
      <c r="F556" s="2">
        <v>5</v>
      </c>
      <c r="G556" s="2">
        <f t="shared" si="9"/>
        <v>207.19999999999993</v>
      </c>
    </row>
    <row r="557" spans="1:11">
      <c r="A557" s="3">
        <v>44712</v>
      </c>
      <c r="B557" s="422" t="s">
        <v>469</v>
      </c>
      <c r="C557" s="422" t="s">
        <v>18</v>
      </c>
      <c r="D557" t="s">
        <v>12</v>
      </c>
      <c r="E557" s="2"/>
      <c r="F557" s="2">
        <v>13.1</v>
      </c>
      <c r="G557" s="2">
        <f t="shared" si="9"/>
        <v>194.09999999999994</v>
      </c>
    </row>
    <row r="558" spans="1:11">
      <c r="A558" s="3">
        <v>44712</v>
      </c>
      <c r="B558" s="422" t="s">
        <v>469</v>
      </c>
      <c r="C558" s="422" t="s">
        <v>18</v>
      </c>
      <c r="D558" t="s">
        <v>13</v>
      </c>
      <c r="E558" s="2"/>
      <c r="F558" s="2">
        <v>8.1</v>
      </c>
      <c r="G558" s="2">
        <f t="shared" si="9"/>
        <v>185.99999999999994</v>
      </c>
    </row>
    <row r="559" spans="1:11">
      <c r="A559" s="3">
        <v>44867</v>
      </c>
      <c r="B559" s="155">
        <v>0.5</v>
      </c>
      <c r="C559" s="422" t="s">
        <v>61</v>
      </c>
      <c r="D559" t="s">
        <v>79</v>
      </c>
      <c r="E559" s="2"/>
      <c r="F559" s="2">
        <v>46.5</v>
      </c>
      <c r="G559" s="2">
        <f t="shared" si="9"/>
        <v>139.49999999999994</v>
      </c>
    </row>
    <row r="560" spans="1:11">
      <c r="A560" s="3">
        <v>44867</v>
      </c>
      <c r="B560" s="155">
        <v>0.5</v>
      </c>
      <c r="C560" s="422" t="s">
        <v>61</v>
      </c>
      <c r="D560" t="s">
        <v>79</v>
      </c>
      <c r="E560" s="2"/>
      <c r="F560" s="2">
        <v>46.5</v>
      </c>
      <c r="G560" s="2">
        <f t="shared" si="9"/>
        <v>92.999999999999943</v>
      </c>
    </row>
    <row r="561" spans="1:11">
      <c r="A561" s="3">
        <v>44874</v>
      </c>
      <c r="B561" s="422" t="s">
        <v>466</v>
      </c>
      <c r="C561" s="422" t="s">
        <v>18</v>
      </c>
      <c r="D561" t="s">
        <v>425</v>
      </c>
      <c r="E561" s="2"/>
      <c r="F561" s="2">
        <v>46.5</v>
      </c>
      <c r="G561" s="2">
        <f t="shared" si="9"/>
        <v>46.499999999999943</v>
      </c>
    </row>
    <row r="562" spans="1:11">
      <c r="A562" s="3">
        <v>44874</v>
      </c>
      <c r="B562" s="422" t="s">
        <v>466</v>
      </c>
      <c r="C562" s="422" t="s">
        <v>18</v>
      </c>
      <c r="D562" t="s">
        <v>425</v>
      </c>
      <c r="E562" s="2"/>
      <c r="F562" s="2">
        <v>46.5</v>
      </c>
      <c r="G562" s="2">
        <f t="shared" si="9"/>
        <v>-5.6843418860808015E-14</v>
      </c>
    </row>
    <row r="563" spans="1:11">
      <c r="A563" s="8">
        <v>44681</v>
      </c>
      <c r="B563" s="421" t="s">
        <v>10</v>
      </c>
      <c r="C563" s="421" t="s">
        <v>19</v>
      </c>
      <c r="D563" t="s">
        <v>12</v>
      </c>
      <c r="E563" s="45">
        <v>12.9</v>
      </c>
      <c r="F563" s="2"/>
      <c r="G563" s="2">
        <f t="shared" si="9"/>
        <v>12.899999999999944</v>
      </c>
    </row>
    <row r="564" spans="1:11">
      <c r="A564" s="54"/>
      <c r="B564" s="425"/>
      <c r="C564" s="425"/>
      <c r="D564" t="s">
        <v>13</v>
      </c>
      <c r="E564" s="45">
        <v>5.8</v>
      </c>
      <c r="F564" s="2"/>
      <c r="G564" s="2">
        <f t="shared" si="9"/>
        <v>18.699999999999942</v>
      </c>
    </row>
    <row r="565" spans="1:11">
      <c r="A565" s="54"/>
      <c r="B565" s="425"/>
      <c r="C565" s="425"/>
      <c r="D565" t="s">
        <v>14</v>
      </c>
      <c r="E565" s="45">
        <v>60</v>
      </c>
      <c r="F565" s="2"/>
      <c r="G565" s="2">
        <f t="shared" si="9"/>
        <v>78.699999999999946</v>
      </c>
    </row>
    <row r="566" spans="1:11">
      <c r="A566" s="54"/>
      <c r="B566" s="425"/>
      <c r="C566" s="425"/>
      <c r="D566" t="s">
        <v>15</v>
      </c>
      <c r="E566" s="45">
        <v>5</v>
      </c>
      <c r="F566" s="2"/>
      <c r="G566" s="2">
        <f t="shared" si="9"/>
        <v>83.699999999999946</v>
      </c>
    </row>
    <row r="567" spans="1:11">
      <c r="A567" s="70">
        <v>44681</v>
      </c>
      <c r="B567" s="422" t="s">
        <v>83</v>
      </c>
      <c r="C567" s="422" t="s">
        <v>19</v>
      </c>
      <c r="D567" t="s">
        <v>14</v>
      </c>
      <c r="E567" s="5"/>
      <c r="F567" s="2">
        <v>60</v>
      </c>
      <c r="G567" s="2">
        <f t="shared" si="9"/>
        <v>23.699999999999946</v>
      </c>
    </row>
    <row r="568" spans="1:11">
      <c r="A568" s="70">
        <v>44681</v>
      </c>
      <c r="B568" s="422" t="s">
        <v>83</v>
      </c>
      <c r="C568" s="422" t="s">
        <v>19</v>
      </c>
      <c r="D568" t="s">
        <v>15</v>
      </c>
      <c r="E568" s="5"/>
      <c r="F568" s="2">
        <v>5</v>
      </c>
      <c r="G568" s="2">
        <f t="shared" ref="G568:G652" si="10">+G567+E568-F568</f>
        <v>18.699999999999946</v>
      </c>
    </row>
    <row r="569" spans="1:11">
      <c r="A569" s="3">
        <v>44712</v>
      </c>
      <c r="B569" s="422" t="s">
        <v>469</v>
      </c>
      <c r="C569" s="422" t="s">
        <v>19</v>
      </c>
      <c r="D569" t="s">
        <v>12</v>
      </c>
      <c r="E569" s="2"/>
      <c r="F569" s="45">
        <v>12.9</v>
      </c>
      <c r="G569" s="2">
        <f t="shared" si="10"/>
        <v>5.7999999999999456</v>
      </c>
    </row>
    <row r="570" spans="1:11">
      <c r="A570" s="3">
        <v>44712</v>
      </c>
      <c r="B570" s="422" t="s">
        <v>469</v>
      </c>
      <c r="C570" s="422" t="s">
        <v>19</v>
      </c>
      <c r="D570" t="s">
        <v>13</v>
      </c>
      <c r="E570" s="2"/>
      <c r="F570" s="45">
        <v>5.8</v>
      </c>
      <c r="G570" s="2">
        <f t="shared" si="10"/>
        <v>-5.4178883601707639E-14</v>
      </c>
    </row>
    <row r="571" spans="1:11">
      <c r="A571" s="31">
        <v>44712</v>
      </c>
      <c r="B571" s="421" t="s">
        <v>10</v>
      </c>
      <c r="C571" s="421" t="s">
        <v>20</v>
      </c>
      <c r="D571" t="s">
        <v>12</v>
      </c>
      <c r="E571" s="2">
        <v>12.4</v>
      </c>
      <c r="F571" s="2"/>
      <c r="G571" s="2">
        <f t="shared" si="10"/>
        <v>12.399999999999945</v>
      </c>
    </row>
    <row r="572" spans="1:11">
      <c r="B572" s="422"/>
      <c r="C572" s="422"/>
      <c r="D572" t="s">
        <v>13</v>
      </c>
      <c r="E572" s="2">
        <v>12.1</v>
      </c>
      <c r="F572" s="2"/>
      <c r="G572" s="2">
        <f t="shared" si="10"/>
        <v>24.499999999999943</v>
      </c>
    </row>
    <row r="573" spans="1:11">
      <c r="B573" s="422"/>
      <c r="C573" s="422"/>
      <c r="D573" t="s">
        <v>14</v>
      </c>
      <c r="E573" s="2">
        <v>60</v>
      </c>
      <c r="F573" s="2"/>
      <c r="G573" s="2">
        <f t="shared" si="10"/>
        <v>84.499999999999943</v>
      </c>
    </row>
    <row r="574" spans="1:11">
      <c r="B574" s="422"/>
      <c r="C574" s="422"/>
      <c r="D574" t="s">
        <v>15</v>
      </c>
      <c r="E574" s="2">
        <v>5</v>
      </c>
      <c r="F574" s="2"/>
      <c r="G574" s="2">
        <f t="shared" si="10"/>
        <v>89.499999999999943</v>
      </c>
      <c r="I574" s="422"/>
      <c r="K574" s="2"/>
    </row>
    <row r="575" spans="1:11">
      <c r="A575" s="3">
        <v>44858</v>
      </c>
      <c r="B575" s="422" t="s">
        <v>470</v>
      </c>
      <c r="C575" s="422" t="s">
        <v>20</v>
      </c>
      <c r="D575" t="s">
        <v>12</v>
      </c>
      <c r="E575" s="2"/>
      <c r="F575" s="2">
        <v>12.4</v>
      </c>
      <c r="G575" s="2">
        <f t="shared" si="10"/>
        <v>77.099999999999937</v>
      </c>
      <c r="I575" s="422"/>
      <c r="K575" s="2"/>
    </row>
    <row r="576" spans="1:11">
      <c r="A576" s="3">
        <v>44858</v>
      </c>
      <c r="B576" s="422" t="s">
        <v>470</v>
      </c>
      <c r="C576" s="422" t="s">
        <v>20</v>
      </c>
      <c r="D576" t="s">
        <v>13</v>
      </c>
      <c r="E576" s="2"/>
      <c r="F576" s="2">
        <v>12.1</v>
      </c>
      <c r="G576" s="2">
        <f t="shared" si="10"/>
        <v>64.999999999999943</v>
      </c>
      <c r="I576" s="422"/>
      <c r="K576" s="2"/>
    </row>
    <row r="577" spans="1:13">
      <c r="A577" s="3">
        <v>44874</v>
      </c>
      <c r="B577" s="422" t="s">
        <v>471</v>
      </c>
      <c r="C577" s="422" t="s">
        <v>20</v>
      </c>
      <c r="D577" t="s">
        <v>14</v>
      </c>
      <c r="E577" s="2"/>
      <c r="F577" s="2">
        <v>60</v>
      </c>
      <c r="G577" s="2">
        <f t="shared" si="10"/>
        <v>4.9999999999999432</v>
      </c>
      <c r="I577" s="422"/>
      <c r="K577" s="2"/>
    </row>
    <row r="578" spans="1:13">
      <c r="A578" s="3">
        <v>44874</v>
      </c>
      <c r="B578" s="422" t="s">
        <v>471</v>
      </c>
      <c r="C578" s="422" t="s">
        <v>20</v>
      </c>
      <c r="D578" t="s">
        <v>15</v>
      </c>
      <c r="E578" s="2"/>
      <c r="F578" s="2">
        <v>5</v>
      </c>
      <c r="G578" s="2">
        <f t="shared" si="10"/>
        <v>-5.6843418860808015E-14</v>
      </c>
      <c r="I578" s="422"/>
      <c r="K578" s="2"/>
    </row>
    <row r="579" spans="1:13">
      <c r="A579" s="31">
        <v>44712</v>
      </c>
      <c r="B579" s="421" t="s">
        <v>10</v>
      </c>
      <c r="C579" s="421" t="s">
        <v>21</v>
      </c>
      <c r="D579" t="s">
        <v>12</v>
      </c>
      <c r="E579" s="2">
        <v>12</v>
      </c>
      <c r="F579" s="2"/>
      <c r="G579" s="2">
        <f t="shared" si="10"/>
        <v>11.999999999999943</v>
      </c>
      <c r="I579" s="422"/>
      <c r="L579" s="2"/>
    </row>
    <row r="580" spans="1:13">
      <c r="B580" s="422"/>
      <c r="C580" s="422"/>
      <c r="D580" t="s">
        <v>13</v>
      </c>
      <c r="E580" s="2">
        <v>8.9</v>
      </c>
      <c r="F580" s="2"/>
      <c r="G580" s="2">
        <f t="shared" si="10"/>
        <v>20.899999999999942</v>
      </c>
      <c r="I580" s="422"/>
      <c r="L580" s="2"/>
    </row>
    <row r="581" spans="1:13">
      <c r="B581" s="422"/>
      <c r="C581" s="422"/>
      <c r="D581" t="s">
        <v>14</v>
      </c>
      <c r="E581" s="2">
        <v>60</v>
      </c>
      <c r="F581" s="2"/>
      <c r="G581" s="2">
        <f t="shared" si="10"/>
        <v>80.899999999999949</v>
      </c>
      <c r="I581" s="421"/>
      <c r="K581" s="2"/>
    </row>
    <row r="582" spans="1:13">
      <c r="B582" s="422"/>
      <c r="C582" s="422"/>
      <c r="D582" t="s">
        <v>15</v>
      </c>
      <c r="E582" s="2">
        <v>5</v>
      </c>
      <c r="F582" s="2"/>
      <c r="G582" s="2">
        <f t="shared" si="10"/>
        <v>85.899999999999949</v>
      </c>
      <c r="I582" s="422"/>
      <c r="K582" s="2"/>
    </row>
    <row r="583" spans="1:13">
      <c r="A583" s="3">
        <v>44858</v>
      </c>
      <c r="B583" s="422" t="s">
        <v>470</v>
      </c>
      <c r="C583" s="422" t="s">
        <v>21</v>
      </c>
      <c r="D583" t="s">
        <v>12</v>
      </c>
      <c r="E583" s="2"/>
      <c r="F583" s="2">
        <v>12</v>
      </c>
      <c r="G583" s="2">
        <f t="shared" si="10"/>
        <v>73.899999999999949</v>
      </c>
      <c r="I583" s="422"/>
      <c r="K583" s="2"/>
    </row>
    <row r="584" spans="1:13">
      <c r="A584" s="3">
        <v>44858</v>
      </c>
      <c r="B584" s="422" t="s">
        <v>470</v>
      </c>
      <c r="C584" s="422" t="s">
        <v>21</v>
      </c>
      <c r="D584" t="s">
        <v>13</v>
      </c>
      <c r="E584" s="2"/>
      <c r="F584" s="2">
        <v>8.9</v>
      </c>
      <c r="G584" s="2">
        <f t="shared" si="10"/>
        <v>64.999999999999943</v>
      </c>
      <c r="I584" s="422"/>
      <c r="K584" s="2"/>
    </row>
    <row r="585" spans="1:13">
      <c r="A585" s="3">
        <v>44874</v>
      </c>
      <c r="B585" s="422" t="s">
        <v>471</v>
      </c>
      <c r="C585" s="422" t="s">
        <v>21</v>
      </c>
      <c r="D585" t="s">
        <v>14</v>
      </c>
      <c r="E585" s="2"/>
      <c r="F585" s="2">
        <v>60</v>
      </c>
      <c r="G585" s="2">
        <f t="shared" si="10"/>
        <v>4.9999999999999432</v>
      </c>
      <c r="I585" s="422"/>
      <c r="K585" s="2"/>
    </row>
    <row r="586" spans="1:13">
      <c r="A586" s="3">
        <v>44874</v>
      </c>
      <c r="B586" s="422" t="s">
        <v>471</v>
      </c>
      <c r="C586" s="422" t="s">
        <v>21</v>
      </c>
      <c r="D586" t="s">
        <v>15</v>
      </c>
      <c r="E586" s="2"/>
      <c r="F586" s="2">
        <v>5</v>
      </c>
      <c r="G586" s="2">
        <f t="shared" si="10"/>
        <v>-5.6843418860808015E-14</v>
      </c>
      <c r="I586" s="422"/>
      <c r="K586" s="2"/>
    </row>
    <row r="587" spans="1:13">
      <c r="A587" s="31">
        <v>44773</v>
      </c>
      <c r="B587" s="421" t="s">
        <v>10</v>
      </c>
      <c r="C587" s="421" t="s">
        <v>22</v>
      </c>
      <c r="D587" t="s">
        <v>12</v>
      </c>
      <c r="E587" s="2">
        <v>11.9</v>
      </c>
      <c r="G587" s="2">
        <f t="shared" si="10"/>
        <v>11.899999999999944</v>
      </c>
      <c r="L587" s="73"/>
    </row>
    <row r="588" spans="1:13">
      <c r="B588" s="422"/>
      <c r="C588" s="422"/>
      <c r="D588" t="s">
        <v>13</v>
      </c>
      <c r="E588" s="2">
        <v>11.7</v>
      </c>
      <c r="G588" s="2">
        <f t="shared" si="10"/>
        <v>23.599999999999945</v>
      </c>
      <c r="I588" s="421"/>
      <c r="K588" s="152"/>
      <c r="L588" s="152"/>
      <c r="M588" s="28"/>
    </row>
    <row r="589" spans="1:13">
      <c r="B589" s="422"/>
      <c r="C589" s="422"/>
      <c r="D589" t="s">
        <v>14</v>
      </c>
      <c r="E589" s="2">
        <v>60</v>
      </c>
      <c r="G589" s="2">
        <f t="shared" si="10"/>
        <v>83.599999999999937</v>
      </c>
      <c r="I589" s="421"/>
      <c r="K589" s="152"/>
      <c r="L589" s="152"/>
      <c r="M589" s="28"/>
    </row>
    <row r="590" spans="1:13">
      <c r="B590" s="422"/>
      <c r="C590" s="422"/>
      <c r="D590" t="s">
        <v>15</v>
      </c>
      <c r="E590" s="2">
        <v>5</v>
      </c>
      <c r="G590" s="2">
        <f t="shared" si="10"/>
        <v>88.599999999999937</v>
      </c>
      <c r="K590" s="142"/>
      <c r="L590" s="142"/>
      <c r="M590" s="28"/>
    </row>
    <row r="591" spans="1:13">
      <c r="A591" s="3">
        <v>44858</v>
      </c>
      <c r="B591" s="422" t="s">
        <v>470</v>
      </c>
      <c r="C591" s="422" t="s">
        <v>22</v>
      </c>
      <c r="D591" t="s">
        <v>12</v>
      </c>
      <c r="E591" s="2"/>
      <c r="F591" s="2">
        <v>11.9</v>
      </c>
      <c r="G591" s="2">
        <f t="shared" si="10"/>
        <v>76.699999999999932</v>
      </c>
      <c r="K591" s="142"/>
      <c r="L591" s="142"/>
      <c r="M591" s="28"/>
    </row>
    <row r="592" spans="1:13">
      <c r="A592" s="3">
        <v>44858</v>
      </c>
      <c r="B592" s="422" t="s">
        <v>470</v>
      </c>
      <c r="C592" s="422" t="s">
        <v>22</v>
      </c>
      <c r="D592" t="s">
        <v>13</v>
      </c>
      <c r="E592" s="2"/>
      <c r="F592" s="2">
        <v>11.7</v>
      </c>
      <c r="G592" s="2">
        <f t="shared" si="10"/>
        <v>64.999999999999929</v>
      </c>
      <c r="I592" s="421"/>
      <c r="K592" s="2"/>
      <c r="M592" s="28"/>
    </row>
    <row r="593" spans="1:13">
      <c r="A593" s="3">
        <v>44874</v>
      </c>
      <c r="B593" s="422" t="s">
        <v>471</v>
      </c>
      <c r="C593" s="422" t="s">
        <v>22</v>
      </c>
      <c r="D593" t="s">
        <v>14</v>
      </c>
      <c r="E593" s="2"/>
      <c r="F593" s="2">
        <v>60</v>
      </c>
      <c r="G593" s="2">
        <f t="shared" si="10"/>
        <v>4.9999999999999289</v>
      </c>
      <c r="I593" s="421"/>
      <c r="K593" s="2"/>
      <c r="M593" s="28"/>
    </row>
    <row r="594" spans="1:13">
      <c r="A594" s="3">
        <v>44874</v>
      </c>
      <c r="B594" s="422" t="s">
        <v>471</v>
      </c>
      <c r="C594" s="422" t="s">
        <v>22</v>
      </c>
      <c r="D594" t="s">
        <v>15</v>
      </c>
      <c r="E594" s="2"/>
      <c r="F594" s="2">
        <v>5</v>
      </c>
      <c r="G594" s="2">
        <f t="shared" si="10"/>
        <v>-7.1054273576010019E-14</v>
      </c>
      <c r="I594" s="421"/>
      <c r="K594" s="2"/>
      <c r="M594" s="28"/>
    </row>
    <row r="595" spans="1:13">
      <c r="A595" s="31">
        <v>44804</v>
      </c>
      <c r="B595" s="421" t="s">
        <v>10</v>
      </c>
      <c r="C595" s="421" t="s">
        <v>23</v>
      </c>
      <c r="D595" t="s">
        <v>12</v>
      </c>
      <c r="E595" s="2">
        <v>12</v>
      </c>
      <c r="G595" s="2">
        <f t="shared" si="10"/>
        <v>11.999999999999929</v>
      </c>
      <c r="K595" s="2"/>
      <c r="L595" s="2"/>
      <c r="M595" s="28"/>
    </row>
    <row r="596" spans="1:13">
      <c r="B596" s="422"/>
      <c r="C596" s="422"/>
      <c r="D596" t="s">
        <v>13</v>
      </c>
      <c r="E596" s="2">
        <v>9</v>
      </c>
      <c r="G596" s="2">
        <f t="shared" si="10"/>
        <v>20.999999999999929</v>
      </c>
      <c r="I596" s="421"/>
      <c r="K596" s="2"/>
      <c r="L596" s="2"/>
      <c r="M596" s="28"/>
    </row>
    <row r="597" spans="1:13">
      <c r="B597" s="422"/>
      <c r="C597" s="422"/>
      <c r="D597" t="s">
        <v>14</v>
      </c>
      <c r="E597" s="2">
        <v>60</v>
      </c>
      <c r="G597" s="2">
        <f t="shared" si="10"/>
        <v>80.999999999999929</v>
      </c>
      <c r="K597" s="2"/>
      <c r="M597" s="28"/>
    </row>
    <row r="598" spans="1:13">
      <c r="B598" s="422"/>
      <c r="C598" s="422"/>
      <c r="D598" t="s">
        <v>15</v>
      </c>
      <c r="E598" s="2">
        <v>5</v>
      </c>
      <c r="G598" s="2">
        <f t="shared" si="10"/>
        <v>85.999999999999929</v>
      </c>
      <c r="I598" s="421"/>
      <c r="K598" s="2"/>
      <c r="M598" s="28"/>
    </row>
    <row r="599" spans="1:13">
      <c r="B599" s="422"/>
      <c r="C599" s="422"/>
      <c r="D599" t="s">
        <v>199</v>
      </c>
      <c r="E599" s="142">
        <v>102.5</v>
      </c>
      <c r="G599" s="2">
        <f t="shared" si="10"/>
        <v>188.49999999999994</v>
      </c>
      <c r="K599" s="2"/>
      <c r="M599" s="28"/>
    </row>
    <row r="600" spans="1:13">
      <c r="B600" s="422"/>
      <c r="C600" s="422"/>
      <c r="D600" t="s">
        <v>200</v>
      </c>
      <c r="E600" s="142">
        <v>102.5</v>
      </c>
      <c r="G600" s="2">
        <f t="shared" si="10"/>
        <v>290.99999999999994</v>
      </c>
      <c r="I600" s="421"/>
      <c r="K600" s="2"/>
      <c r="M600" s="28"/>
    </row>
    <row r="601" spans="1:13">
      <c r="A601" s="3">
        <v>44858</v>
      </c>
      <c r="B601" s="422" t="s">
        <v>470</v>
      </c>
      <c r="C601" s="422" t="s">
        <v>23</v>
      </c>
      <c r="D601" t="s">
        <v>12</v>
      </c>
      <c r="E601" s="2"/>
      <c r="F601" s="2">
        <v>12</v>
      </c>
      <c r="G601" s="2">
        <f t="shared" si="10"/>
        <v>278.99999999999994</v>
      </c>
      <c r="K601" s="2"/>
      <c r="M601" s="28"/>
    </row>
    <row r="602" spans="1:13">
      <c r="A602" s="3">
        <v>44858</v>
      </c>
      <c r="B602" s="422" t="s">
        <v>470</v>
      </c>
      <c r="C602" s="422" t="s">
        <v>23</v>
      </c>
      <c r="D602" t="s">
        <v>13</v>
      </c>
      <c r="E602" s="2"/>
      <c r="F602" s="2">
        <v>9</v>
      </c>
      <c r="G602" s="2">
        <f t="shared" si="10"/>
        <v>269.99999999999994</v>
      </c>
      <c r="K602" s="142"/>
      <c r="L602" s="142"/>
      <c r="M602" s="28"/>
    </row>
    <row r="603" spans="1:13">
      <c r="A603" s="3">
        <v>44874</v>
      </c>
      <c r="B603" s="422" t="s">
        <v>471</v>
      </c>
      <c r="C603" s="422" t="s">
        <v>23</v>
      </c>
      <c r="D603" t="s">
        <v>14</v>
      </c>
      <c r="E603" s="2"/>
      <c r="F603" s="2">
        <v>60</v>
      </c>
      <c r="G603" s="2">
        <f t="shared" si="10"/>
        <v>209.99999999999994</v>
      </c>
      <c r="K603" s="142"/>
      <c r="L603" s="142"/>
      <c r="M603" s="28"/>
    </row>
    <row r="604" spans="1:13">
      <c r="A604" s="3">
        <v>44874</v>
      </c>
      <c r="B604" s="422" t="s">
        <v>471</v>
      </c>
      <c r="C604" s="422" t="s">
        <v>23</v>
      </c>
      <c r="D604" t="s">
        <v>15</v>
      </c>
      <c r="E604" s="2"/>
      <c r="F604" s="2">
        <v>5</v>
      </c>
      <c r="G604" s="2">
        <f t="shared" si="10"/>
        <v>204.99999999999994</v>
      </c>
      <c r="K604" s="142"/>
      <c r="L604" s="142"/>
      <c r="M604" s="28"/>
    </row>
    <row r="605" spans="1:13">
      <c r="A605" s="3">
        <v>44867</v>
      </c>
      <c r="B605" s="155">
        <v>0.5</v>
      </c>
      <c r="C605" s="422" t="s">
        <v>61</v>
      </c>
      <c r="D605" t="s">
        <v>199</v>
      </c>
      <c r="E605" s="2"/>
      <c r="F605" s="2">
        <v>51.25</v>
      </c>
      <c r="G605" s="2">
        <f t="shared" si="10"/>
        <v>153.74999999999994</v>
      </c>
      <c r="K605" s="142"/>
      <c r="L605" s="142"/>
      <c r="M605" s="28"/>
    </row>
    <row r="606" spans="1:13">
      <c r="A606" s="3">
        <v>44867</v>
      </c>
      <c r="B606" s="155">
        <v>0.5</v>
      </c>
      <c r="C606" s="422" t="s">
        <v>61</v>
      </c>
      <c r="D606" t="s">
        <v>199</v>
      </c>
      <c r="E606" s="2"/>
      <c r="F606" s="2">
        <v>51.25</v>
      </c>
      <c r="G606" s="2">
        <f t="shared" si="10"/>
        <v>102.49999999999994</v>
      </c>
      <c r="K606" s="142"/>
      <c r="L606" s="142"/>
      <c r="M606" s="28"/>
    </row>
    <row r="607" spans="1:13">
      <c r="A607" s="3">
        <v>44874</v>
      </c>
      <c r="B607" s="422" t="s">
        <v>466</v>
      </c>
      <c r="C607" s="422" t="s">
        <v>23</v>
      </c>
      <c r="D607" t="s">
        <v>200</v>
      </c>
      <c r="E607" s="2"/>
      <c r="F607" s="2">
        <v>51.25</v>
      </c>
      <c r="G607" s="2">
        <f t="shared" si="10"/>
        <v>51.249999999999943</v>
      </c>
      <c r="K607" s="142"/>
      <c r="L607" s="142"/>
      <c r="M607" s="28"/>
    </row>
    <row r="608" spans="1:13">
      <c r="A608" s="3">
        <v>44874</v>
      </c>
      <c r="B608" s="422" t="s">
        <v>466</v>
      </c>
      <c r="C608" s="422" t="s">
        <v>23</v>
      </c>
      <c r="D608" t="s">
        <v>200</v>
      </c>
      <c r="E608" s="2"/>
      <c r="F608" s="2">
        <v>51.25</v>
      </c>
      <c r="G608" s="2">
        <f t="shared" si="10"/>
        <v>-5.6843418860808015E-14</v>
      </c>
      <c r="K608" s="142"/>
      <c r="L608" s="142"/>
      <c r="M608" s="28"/>
    </row>
    <row r="609" spans="1:13">
      <c r="A609" s="31">
        <v>44834</v>
      </c>
      <c r="B609" s="421" t="s">
        <v>10</v>
      </c>
      <c r="C609" s="421" t="s">
        <v>41</v>
      </c>
      <c r="D609" t="s">
        <v>12</v>
      </c>
      <c r="E609" s="2">
        <v>10.6</v>
      </c>
      <c r="G609" s="2">
        <f t="shared" si="10"/>
        <v>10.599999999999943</v>
      </c>
      <c r="K609" s="142"/>
      <c r="L609" s="142"/>
      <c r="M609" s="28"/>
    </row>
    <row r="610" spans="1:13">
      <c r="B610" s="422"/>
      <c r="C610" s="422"/>
      <c r="D610" t="s">
        <v>13</v>
      </c>
      <c r="E610" s="2">
        <v>10.199999999999999</v>
      </c>
      <c r="G610" s="2">
        <f t="shared" si="10"/>
        <v>20.79999999999994</v>
      </c>
      <c r="I610" s="421"/>
      <c r="K610" s="2"/>
      <c r="L610" s="2"/>
      <c r="M610" s="28"/>
    </row>
    <row r="611" spans="1:13">
      <c r="B611" s="422"/>
      <c r="C611" s="422"/>
      <c r="D611" t="s">
        <v>14</v>
      </c>
      <c r="E611" s="2">
        <v>60</v>
      </c>
      <c r="G611" s="2">
        <f t="shared" si="10"/>
        <v>80.79999999999994</v>
      </c>
      <c r="I611" s="422"/>
      <c r="K611" s="2"/>
      <c r="L611" s="2"/>
      <c r="M611" s="28"/>
    </row>
    <row r="612" spans="1:13">
      <c r="B612" s="422"/>
      <c r="C612" s="422"/>
      <c r="D612" t="s">
        <v>15</v>
      </c>
      <c r="E612" s="2">
        <v>5</v>
      </c>
      <c r="G612" s="2">
        <f t="shared" si="10"/>
        <v>85.79999999999994</v>
      </c>
      <c r="I612" s="421"/>
      <c r="K612" s="2"/>
      <c r="L612" s="2"/>
      <c r="M612" s="28"/>
    </row>
    <row r="613" spans="1:13">
      <c r="A613" s="3">
        <v>44858</v>
      </c>
      <c r="B613" s="422" t="s">
        <v>470</v>
      </c>
      <c r="C613" s="422" t="s">
        <v>41</v>
      </c>
      <c r="D613" t="s">
        <v>12</v>
      </c>
      <c r="F613" s="2">
        <v>10.6</v>
      </c>
      <c r="G613" s="2">
        <f t="shared" si="10"/>
        <v>75.199999999999946</v>
      </c>
      <c r="K613" s="2"/>
      <c r="M613" s="28"/>
    </row>
    <row r="614" spans="1:13">
      <c r="A614" s="3">
        <v>44858</v>
      </c>
      <c r="B614" s="422" t="s">
        <v>470</v>
      </c>
      <c r="C614" s="422" t="s">
        <v>41</v>
      </c>
      <c r="D614" t="s">
        <v>13</v>
      </c>
      <c r="F614" s="2">
        <v>10.199999999999999</v>
      </c>
      <c r="G614" s="2">
        <f t="shared" si="10"/>
        <v>64.999999999999943</v>
      </c>
      <c r="I614" s="421"/>
      <c r="K614" s="2"/>
      <c r="M614" s="28"/>
    </row>
    <row r="615" spans="1:13">
      <c r="A615" s="3">
        <v>44874</v>
      </c>
      <c r="B615" s="422" t="s">
        <v>471</v>
      </c>
      <c r="C615" s="422" t="s">
        <v>41</v>
      </c>
      <c r="D615" t="s">
        <v>14</v>
      </c>
      <c r="F615" s="2">
        <v>60</v>
      </c>
      <c r="G615" s="2">
        <f t="shared" si="10"/>
        <v>4.9999999999999432</v>
      </c>
      <c r="K615" s="2"/>
      <c r="M615" s="28"/>
    </row>
    <row r="616" spans="1:13">
      <c r="A616" s="3">
        <v>44874</v>
      </c>
      <c r="B616" s="422" t="s">
        <v>471</v>
      </c>
      <c r="C616" s="422" t="s">
        <v>41</v>
      </c>
      <c r="D616" t="s">
        <v>15</v>
      </c>
      <c r="F616" s="2">
        <v>5</v>
      </c>
      <c r="G616" s="2">
        <f t="shared" si="10"/>
        <v>-5.6843418860808015E-14</v>
      </c>
    </row>
    <row r="617" spans="1:13">
      <c r="A617" s="31">
        <v>44865</v>
      </c>
      <c r="B617" s="421" t="s">
        <v>10</v>
      </c>
      <c r="C617" s="421" t="s">
        <v>25</v>
      </c>
      <c r="D617" t="s">
        <v>12</v>
      </c>
      <c r="E617" s="28">
        <v>10.6</v>
      </c>
      <c r="G617" s="2">
        <f t="shared" si="10"/>
        <v>10.599999999999943</v>
      </c>
      <c r="M617" s="28"/>
    </row>
    <row r="618" spans="1:13">
      <c r="B618" s="422"/>
      <c r="C618" s="422"/>
      <c r="D618" t="s">
        <v>13</v>
      </c>
      <c r="E618" s="28">
        <v>6.9</v>
      </c>
      <c r="G618" s="2">
        <f t="shared" si="10"/>
        <v>17.499999999999943</v>
      </c>
      <c r="H618" s="421"/>
      <c r="J618" s="28"/>
      <c r="M618" s="28"/>
    </row>
    <row r="619" spans="1:13">
      <c r="B619" s="422"/>
      <c r="C619" s="422"/>
      <c r="D619" t="s">
        <v>14</v>
      </c>
      <c r="E619" s="2">
        <v>60</v>
      </c>
      <c r="G619" s="2">
        <f t="shared" si="10"/>
        <v>77.499999999999943</v>
      </c>
      <c r="H619" s="422"/>
      <c r="J619" s="28"/>
      <c r="M619" s="28"/>
    </row>
    <row r="620" spans="1:13">
      <c r="B620" s="422"/>
      <c r="C620" s="422"/>
      <c r="D620" t="s">
        <v>15</v>
      </c>
      <c r="E620" s="2">
        <v>5</v>
      </c>
      <c r="G620" s="2">
        <f t="shared" si="10"/>
        <v>82.499999999999943</v>
      </c>
      <c r="H620" s="421"/>
      <c r="J620" s="28"/>
      <c r="M620" s="28"/>
    </row>
    <row r="621" spans="1:13">
      <c r="A621" s="3">
        <v>44874</v>
      </c>
      <c r="B621" s="422" t="s">
        <v>472</v>
      </c>
      <c r="C621" s="422" t="s">
        <v>25</v>
      </c>
      <c r="D621" t="s">
        <v>14</v>
      </c>
      <c r="E621" s="2"/>
      <c r="F621" s="2">
        <v>60</v>
      </c>
      <c r="G621" s="2">
        <f t="shared" si="10"/>
        <v>22.499999999999943</v>
      </c>
      <c r="H621" s="422"/>
      <c r="J621" s="28"/>
      <c r="M621" s="28"/>
    </row>
    <row r="622" spans="1:13">
      <c r="A622" s="3">
        <v>44874</v>
      </c>
      <c r="B622" s="422" t="s">
        <v>472</v>
      </c>
      <c r="C622" s="422" t="s">
        <v>25</v>
      </c>
      <c r="D622" t="s">
        <v>15</v>
      </c>
      <c r="E622" s="2"/>
      <c r="F622" s="2">
        <v>5</v>
      </c>
      <c r="G622" s="2">
        <f t="shared" si="10"/>
        <v>17.499999999999943</v>
      </c>
      <c r="H622" s="421"/>
      <c r="J622" s="2"/>
      <c r="M622" s="28"/>
    </row>
    <row r="623" spans="1:13">
      <c r="A623" s="3">
        <v>44984</v>
      </c>
      <c r="B623" s="422" t="s">
        <v>473</v>
      </c>
      <c r="C623" s="422" t="s">
        <v>25</v>
      </c>
      <c r="D623" t="s">
        <v>12</v>
      </c>
      <c r="E623" s="2"/>
      <c r="F623" s="28">
        <v>10.6</v>
      </c>
      <c r="G623" s="2">
        <f t="shared" si="10"/>
        <v>6.8999999999999435</v>
      </c>
      <c r="H623" s="421"/>
      <c r="J623" s="2"/>
      <c r="M623" s="28"/>
    </row>
    <row r="624" spans="1:13">
      <c r="A624" s="3">
        <v>44984</v>
      </c>
      <c r="B624" s="422" t="s">
        <v>473</v>
      </c>
      <c r="C624" s="422" t="s">
        <v>25</v>
      </c>
      <c r="D624" t="s">
        <v>13</v>
      </c>
      <c r="E624" s="2"/>
      <c r="F624" s="28">
        <v>6.9</v>
      </c>
      <c r="G624" s="2">
        <f t="shared" si="10"/>
        <v>-5.6843418860808015E-14</v>
      </c>
      <c r="H624" s="421"/>
      <c r="J624" s="2"/>
      <c r="M624" s="28"/>
    </row>
    <row r="625" spans="1:13">
      <c r="A625" s="31">
        <v>44895</v>
      </c>
      <c r="B625" s="421" t="s">
        <v>10</v>
      </c>
      <c r="C625" s="421" t="s">
        <v>26</v>
      </c>
      <c r="D625" t="s">
        <v>12</v>
      </c>
      <c r="E625" s="28">
        <v>11.8</v>
      </c>
      <c r="G625" s="2">
        <f t="shared" si="10"/>
        <v>11.799999999999944</v>
      </c>
      <c r="H625" s="422"/>
      <c r="J625" s="2"/>
      <c r="M625" s="28"/>
    </row>
    <row r="626" spans="1:13">
      <c r="B626" s="422"/>
      <c r="C626" s="422"/>
      <c r="D626" t="s">
        <v>13</v>
      </c>
      <c r="E626" s="28">
        <v>8.3000000000000007</v>
      </c>
      <c r="G626" s="2">
        <f t="shared" si="10"/>
        <v>20.099999999999945</v>
      </c>
      <c r="H626" s="422"/>
      <c r="K626" s="2"/>
      <c r="M626" s="28"/>
    </row>
    <row r="627" spans="1:13">
      <c r="B627" s="422"/>
      <c r="C627" s="422"/>
      <c r="D627" t="s">
        <v>14</v>
      </c>
      <c r="E627" s="2">
        <v>60</v>
      </c>
      <c r="G627" s="2">
        <f t="shared" si="10"/>
        <v>80.099999999999937</v>
      </c>
      <c r="H627" s="422"/>
      <c r="K627" s="2"/>
      <c r="M627" s="28"/>
    </row>
    <row r="628" spans="1:13">
      <c r="B628" s="422"/>
      <c r="C628" s="422"/>
      <c r="D628" t="s">
        <v>15</v>
      </c>
      <c r="E628" s="2">
        <v>5</v>
      </c>
      <c r="G628" s="2">
        <f t="shared" si="10"/>
        <v>85.099999999999937</v>
      </c>
      <c r="K628" s="2"/>
    </row>
    <row r="629" spans="1:13">
      <c r="A629" s="3">
        <v>44874</v>
      </c>
      <c r="B629" s="422" t="s">
        <v>472</v>
      </c>
      <c r="C629" s="422" t="s">
        <v>26</v>
      </c>
      <c r="D629" t="s">
        <v>14</v>
      </c>
      <c r="E629" s="2"/>
      <c r="F629" s="2">
        <v>60</v>
      </c>
      <c r="G629" s="2">
        <f t="shared" si="10"/>
        <v>25.099999999999937</v>
      </c>
      <c r="K629" s="2"/>
    </row>
    <row r="630" spans="1:13">
      <c r="A630" s="3">
        <v>44874</v>
      </c>
      <c r="B630" s="422" t="s">
        <v>472</v>
      </c>
      <c r="C630" s="422" t="s">
        <v>26</v>
      </c>
      <c r="D630" t="s">
        <v>15</v>
      </c>
      <c r="E630" s="2"/>
      <c r="F630" s="2">
        <v>5</v>
      </c>
      <c r="G630" s="2">
        <f t="shared" si="10"/>
        <v>20.099999999999937</v>
      </c>
      <c r="K630" s="2"/>
    </row>
    <row r="631" spans="1:13">
      <c r="A631" s="3">
        <v>44984</v>
      </c>
      <c r="B631" s="422" t="s">
        <v>473</v>
      </c>
      <c r="C631" s="422" t="s">
        <v>26</v>
      </c>
      <c r="D631" t="s">
        <v>12</v>
      </c>
      <c r="E631" s="2"/>
      <c r="F631" s="28">
        <v>11.8</v>
      </c>
      <c r="G631" s="2">
        <f t="shared" si="10"/>
        <v>8.2999999999999368</v>
      </c>
      <c r="K631" s="2"/>
    </row>
    <row r="632" spans="1:13">
      <c r="A632" s="3">
        <v>44984</v>
      </c>
      <c r="B632" s="422" t="s">
        <v>473</v>
      </c>
      <c r="C632" s="422" t="s">
        <v>26</v>
      </c>
      <c r="D632" t="s">
        <v>13</v>
      </c>
      <c r="E632" s="2"/>
      <c r="F632" s="28">
        <v>8.3000000000000007</v>
      </c>
      <c r="G632" s="2">
        <f t="shared" si="10"/>
        <v>-6.3948846218409017E-14</v>
      </c>
      <c r="K632" s="2"/>
    </row>
    <row r="633" spans="1:13">
      <c r="A633" s="81">
        <v>44926</v>
      </c>
      <c r="B633" s="421" t="s">
        <v>10</v>
      </c>
      <c r="C633" s="421" t="s">
        <v>27</v>
      </c>
      <c r="D633" t="s">
        <v>12</v>
      </c>
      <c r="E633" s="2">
        <v>13.5</v>
      </c>
      <c r="G633" s="2">
        <f t="shared" si="10"/>
        <v>13.499999999999936</v>
      </c>
      <c r="K633" s="2"/>
    </row>
    <row r="634" spans="1:13">
      <c r="A634" s="70"/>
      <c r="B634" s="422"/>
      <c r="C634" s="422"/>
      <c r="D634" t="s">
        <v>13</v>
      </c>
      <c r="E634" s="2">
        <v>7.7</v>
      </c>
      <c r="G634" s="2">
        <f t="shared" si="10"/>
        <v>21.199999999999935</v>
      </c>
    </row>
    <row r="635" spans="1:13">
      <c r="A635" s="70"/>
      <c r="B635" s="422"/>
      <c r="C635" s="422"/>
      <c r="D635" t="s">
        <v>14</v>
      </c>
      <c r="E635" s="2">
        <v>60</v>
      </c>
      <c r="G635" s="2">
        <f t="shared" si="10"/>
        <v>81.199999999999932</v>
      </c>
      <c r="J635" s="28"/>
      <c r="K635" s="28"/>
    </row>
    <row r="636" spans="1:13">
      <c r="A636" s="70"/>
      <c r="B636" s="422"/>
      <c r="C636" s="422"/>
      <c r="D636" t="s">
        <v>15</v>
      </c>
      <c r="E636" s="2">
        <v>5</v>
      </c>
      <c r="G636" s="2">
        <f t="shared" si="10"/>
        <v>86.199999999999932</v>
      </c>
    </row>
    <row r="637" spans="1:13">
      <c r="A637" s="70">
        <v>44979</v>
      </c>
      <c r="B637" s="422" t="s">
        <v>474</v>
      </c>
      <c r="C637" s="422" t="s">
        <v>27</v>
      </c>
      <c r="D637" t="s">
        <v>14</v>
      </c>
      <c r="E637" s="2"/>
      <c r="F637" s="10">
        <v>60</v>
      </c>
      <c r="G637" s="2">
        <f t="shared" si="10"/>
        <v>26.199999999999932</v>
      </c>
    </row>
    <row r="638" spans="1:13">
      <c r="A638" s="70">
        <v>44979</v>
      </c>
      <c r="B638" s="422" t="s">
        <v>474</v>
      </c>
      <c r="C638" s="422" t="s">
        <v>27</v>
      </c>
      <c r="D638" t="s">
        <v>15</v>
      </c>
      <c r="E638" s="2"/>
      <c r="F638" s="10">
        <v>5</v>
      </c>
      <c r="G638" s="2">
        <f t="shared" si="10"/>
        <v>21.199999999999932</v>
      </c>
    </row>
    <row r="639" spans="1:13">
      <c r="A639" s="3">
        <v>44984</v>
      </c>
      <c r="B639" s="422" t="s">
        <v>473</v>
      </c>
      <c r="C639" s="422" t="s">
        <v>27</v>
      </c>
      <c r="D639" t="s">
        <v>12</v>
      </c>
      <c r="E639" s="2"/>
      <c r="F639" s="2">
        <v>13.5</v>
      </c>
      <c r="G639" s="2">
        <f t="shared" si="10"/>
        <v>7.6999999999999318</v>
      </c>
    </row>
    <row r="640" spans="1:13">
      <c r="A640" s="3">
        <v>44984</v>
      </c>
      <c r="B640" s="422" t="s">
        <v>473</v>
      </c>
      <c r="C640" s="422" t="s">
        <v>27</v>
      </c>
      <c r="D640" t="s">
        <v>13</v>
      </c>
      <c r="E640" s="2"/>
      <c r="F640" s="2">
        <v>7.7</v>
      </c>
      <c r="G640" s="2">
        <f t="shared" si="10"/>
        <v>-6.8389738316909643E-14</v>
      </c>
    </row>
    <row r="641" spans="1:13">
      <c r="A641" s="81">
        <v>44926</v>
      </c>
      <c r="B641" s="421" t="s">
        <v>10</v>
      </c>
      <c r="C641" s="421" t="s">
        <v>11</v>
      </c>
      <c r="D641" t="s">
        <v>12</v>
      </c>
      <c r="E641" s="2">
        <v>15.9</v>
      </c>
      <c r="G641" s="2">
        <f t="shared" si="10"/>
        <v>15.899999999999931</v>
      </c>
    </row>
    <row r="642" spans="1:13">
      <c r="A642" s="70"/>
      <c r="B642" s="422"/>
      <c r="C642" s="422"/>
      <c r="D642" t="s">
        <v>13</v>
      </c>
      <c r="E642" s="2">
        <v>6.8</v>
      </c>
      <c r="G642" s="2">
        <f t="shared" si="10"/>
        <v>22.699999999999932</v>
      </c>
    </row>
    <row r="643" spans="1:13">
      <c r="A643" s="70"/>
      <c r="B643" s="422"/>
      <c r="C643" s="422"/>
      <c r="D643" t="s">
        <v>14</v>
      </c>
      <c r="E643" s="2">
        <v>60</v>
      </c>
      <c r="G643" s="2">
        <f>+G642+E643-F643</f>
        <v>82.699999999999932</v>
      </c>
    </row>
    <row r="644" spans="1:13">
      <c r="A644" s="70"/>
      <c r="B644" s="422"/>
      <c r="C644" s="422"/>
      <c r="D644" t="s">
        <v>15</v>
      </c>
      <c r="E644" s="2">
        <v>5</v>
      </c>
      <c r="G644" s="2">
        <f>+G643+E644-F644</f>
        <v>87.699999999999932</v>
      </c>
    </row>
    <row r="645" spans="1:13">
      <c r="A645" s="70">
        <v>44979</v>
      </c>
      <c r="B645" s="422" t="s">
        <v>474</v>
      </c>
      <c r="C645" s="422" t="s">
        <v>11</v>
      </c>
      <c r="D645" t="s">
        <v>14</v>
      </c>
      <c r="E645" s="2"/>
      <c r="F645" s="10">
        <v>60</v>
      </c>
      <c r="G645" s="2">
        <f>+G644+E645-F645</f>
        <v>27.699999999999932</v>
      </c>
    </row>
    <row r="646" spans="1:13">
      <c r="A646" s="70">
        <v>44979</v>
      </c>
      <c r="B646" s="422" t="s">
        <v>474</v>
      </c>
      <c r="C646" s="422" t="s">
        <v>11</v>
      </c>
      <c r="D646" t="s">
        <v>15</v>
      </c>
      <c r="E646" s="2"/>
      <c r="F646" s="10">
        <v>5</v>
      </c>
      <c r="G646" s="2">
        <f>+G645+E646-F646</f>
        <v>22.699999999999932</v>
      </c>
    </row>
    <row r="647" spans="1:13">
      <c r="A647" s="70">
        <v>45010</v>
      </c>
      <c r="B647" s="422">
        <v>26677</v>
      </c>
      <c r="C647" s="422" t="s">
        <v>11</v>
      </c>
      <c r="D647" t="s">
        <v>12</v>
      </c>
      <c r="E647" s="2"/>
      <c r="F647" s="10">
        <v>15.9</v>
      </c>
      <c r="G647" s="2">
        <f>+G646+E647-F647</f>
        <v>6.7999999999999314</v>
      </c>
    </row>
    <row r="648" spans="1:13">
      <c r="A648" s="70">
        <v>45010</v>
      </c>
      <c r="B648" s="422">
        <v>26677</v>
      </c>
      <c r="C648" s="422" t="s">
        <v>11</v>
      </c>
      <c r="D648" t="s">
        <v>13</v>
      </c>
      <c r="E648" s="2"/>
      <c r="F648" s="10">
        <v>6.8</v>
      </c>
      <c r="G648" s="2">
        <f>+G647+E648-F648</f>
        <v>-6.8389738316909643E-14</v>
      </c>
    </row>
    <row r="649" spans="1:13">
      <c r="A649" s="81">
        <v>44926</v>
      </c>
      <c r="B649" s="421" t="s">
        <v>10</v>
      </c>
      <c r="C649" s="421" t="s">
        <v>17</v>
      </c>
      <c r="D649" t="s">
        <v>12</v>
      </c>
      <c r="E649" s="2">
        <v>17.399999999999999</v>
      </c>
      <c r="G649" s="2">
        <f>+G648+E649-F649</f>
        <v>17.399999999999931</v>
      </c>
      <c r="H649" s="421"/>
      <c r="J649" s="2"/>
    </row>
    <row r="650" spans="1:13">
      <c r="A650" s="70"/>
      <c r="B650" s="422"/>
      <c r="C650" s="422"/>
      <c r="D650" t="s">
        <v>13</v>
      </c>
      <c r="E650" s="2">
        <v>1.2</v>
      </c>
      <c r="G650" s="2">
        <f>+G649+E650-F650</f>
        <v>18.59999999999993</v>
      </c>
      <c r="H650" s="422"/>
      <c r="J650" s="2"/>
    </row>
    <row r="651" spans="1:13">
      <c r="A651" s="70"/>
      <c r="B651" s="422"/>
      <c r="C651" s="422"/>
      <c r="D651" t="s">
        <v>14</v>
      </c>
      <c r="E651" s="2">
        <v>56</v>
      </c>
      <c r="G651" s="2">
        <f>+G650+E651-F651</f>
        <v>74.599999999999937</v>
      </c>
      <c r="H651" s="421"/>
      <c r="J651" s="2"/>
    </row>
    <row r="652" spans="1:13">
      <c r="A652" s="70"/>
      <c r="B652" s="422"/>
      <c r="C652" s="422"/>
      <c r="D652" t="s">
        <v>15</v>
      </c>
      <c r="E652" s="28">
        <v>5</v>
      </c>
      <c r="G652" s="2">
        <f>+G651+E652-F652</f>
        <v>79.599999999999937</v>
      </c>
      <c r="H652" s="422"/>
      <c r="J652" s="2"/>
      <c r="K652" s="5"/>
      <c r="L652" s="5"/>
      <c r="M652" s="28"/>
    </row>
    <row r="653" spans="1:13">
      <c r="A653" s="70">
        <v>44979</v>
      </c>
      <c r="B653" s="422" t="s">
        <v>474</v>
      </c>
      <c r="C653" s="422" t="s">
        <v>17</v>
      </c>
      <c r="D653" t="s">
        <v>14</v>
      </c>
      <c r="F653" s="10">
        <v>56</v>
      </c>
      <c r="G653" s="2">
        <f t="shared" ref="G653:G716" si="11">+G652+E653-F653</f>
        <v>23.599999999999937</v>
      </c>
      <c r="K653" s="5"/>
      <c r="L653" s="5"/>
      <c r="M653" s="28"/>
    </row>
    <row r="654" spans="1:13">
      <c r="A654" s="70">
        <v>44979</v>
      </c>
      <c r="B654" s="422" t="s">
        <v>474</v>
      </c>
      <c r="C654" s="422" t="s">
        <v>17</v>
      </c>
      <c r="D654" t="s">
        <v>15</v>
      </c>
      <c r="F654" s="10">
        <v>5</v>
      </c>
      <c r="G654" s="2">
        <f t="shared" si="11"/>
        <v>18.599999999999937</v>
      </c>
      <c r="J654" s="5"/>
      <c r="K654" s="5"/>
      <c r="L654" s="5"/>
      <c r="M654" s="28"/>
    </row>
    <row r="655" spans="1:13">
      <c r="A655" s="70">
        <v>45010</v>
      </c>
      <c r="B655" s="422">
        <v>26677</v>
      </c>
      <c r="C655" s="422" t="s">
        <v>17</v>
      </c>
      <c r="D655" t="s">
        <v>12</v>
      </c>
      <c r="F655" s="2">
        <v>17.399999999999999</v>
      </c>
      <c r="G655" s="2">
        <f t="shared" si="11"/>
        <v>1.1999999999999389</v>
      </c>
      <c r="K655" s="5"/>
      <c r="L655" s="5"/>
      <c r="M655" s="28"/>
    </row>
    <row r="656" spans="1:13">
      <c r="A656" s="70">
        <v>45010</v>
      </c>
      <c r="B656" s="422">
        <v>26677</v>
      </c>
      <c r="C656" s="422" t="s">
        <v>17</v>
      </c>
      <c r="D656" t="s">
        <v>13</v>
      </c>
      <c r="F656" s="2">
        <v>1.2</v>
      </c>
      <c r="G656" s="2">
        <f t="shared" si="11"/>
        <v>-6.106226635438361E-14</v>
      </c>
      <c r="K656" s="5"/>
      <c r="L656" s="5"/>
      <c r="M656" s="28"/>
    </row>
    <row r="657" spans="1:13">
      <c r="A657" s="81">
        <v>45016</v>
      </c>
      <c r="B657" s="421" t="s">
        <v>10</v>
      </c>
      <c r="C657" s="421" t="s">
        <v>18</v>
      </c>
      <c r="D657" t="s">
        <v>12</v>
      </c>
      <c r="E657" s="196">
        <v>18.399999999999999</v>
      </c>
      <c r="G657" s="2">
        <f t="shared" si="11"/>
        <v>18.399999999999938</v>
      </c>
      <c r="K657" s="5"/>
      <c r="L657" s="5"/>
      <c r="M657" s="28"/>
    </row>
    <row r="658" spans="1:13">
      <c r="A658" s="70"/>
      <c r="B658" s="422"/>
      <c r="C658" s="422"/>
      <c r="D658" t="s">
        <v>13</v>
      </c>
      <c r="E658" s="196">
        <v>1.3</v>
      </c>
      <c r="G658" s="2">
        <f t="shared" si="11"/>
        <v>19.699999999999939</v>
      </c>
    </row>
    <row r="659" spans="1:13">
      <c r="A659" s="70"/>
      <c r="B659" s="422"/>
      <c r="C659" s="422"/>
      <c r="D659" t="s">
        <v>14</v>
      </c>
      <c r="E659" s="196">
        <v>60</v>
      </c>
      <c r="G659" s="2">
        <f t="shared" si="11"/>
        <v>79.699999999999932</v>
      </c>
      <c r="I659" s="421"/>
      <c r="L659" s="196"/>
      <c r="M659" s="28"/>
    </row>
    <row r="660" spans="1:13">
      <c r="A660" s="70"/>
      <c r="B660" s="422"/>
      <c r="C660" s="422"/>
      <c r="D660" t="s">
        <v>15</v>
      </c>
      <c r="E660" s="196">
        <v>5</v>
      </c>
      <c r="G660" s="2">
        <f t="shared" si="11"/>
        <v>84.699999999999932</v>
      </c>
      <c r="I660" s="422"/>
      <c r="L660" s="196"/>
    </row>
    <row r="661" spans="1:13">
      <c r="B661" s="422"/>
      <c r="C661" s="422"/>
      <c r="D661" t="s">
        <v>165</v>
      </c>
      <c r="E661" s="207">
        <v>102.5</v>
      </c>
      <c r="G661" s="2">
        <f t="shared" si="11"/>
        <v>187.19999999999993</v>
      </c>
      <c r="I661" s="422"/>
      <c r="K661" s="196"/>
    </row>
    <row r="662" spans="1:13">
      <c r="A662" s="3">
        <v>45084</v>
      </c>
      <c r="B662" s="422" t="s">
        <v>475</v>
      </c>
      <c r="C662" s="422" t="s">
        <v>18</v>
      </c>
      <c r="D662" t="s">
        <v>12</v>
      </c>
      <c r="E662" s="207"/>
      <c r="F662" s="196">
        <v>18.399999999999999</v>
      </c>
      <c r="G662" s="2">
        <f t="shared" si="11"/>
        <v>168.79999999999993</v>
      </c>
      <c r="I662" s="422"/>
      <c r="K662" s="196"/>
    </row>
    <row r="663" spans="1:13">
      <c r="A663" s="3">
        <v>45084</v>
      </c>
      <c r="B663" s="422" t="s">
        <v>475</v>
      </c>
      <c r="C663" s="422" t="s">
        <v>18</v>
      </c>
      <c r="D663" t="s">
        <v>13</v>
      </c>
      <c r="E663" s="207"/>
      <c r="F663" s="196">
        <v>1.3</v>
      </c>
      <c r="G663" s="2">
        <f t="shared" si="11"/>
        <v>167.49999999999991</v>
      </c>
      <c r="I663" s="422"/>
      <c r="K663" s="196"/>
    </row>
    <row r="664" spans="1:13">
      <c r="A664" s="3">
        <v>45084</v>
      </c>
      <c r="B664" s="422" t="s">
        <v>476</v>
      </c>
      <c r="C664" s="422" t="s">
        <v>18</v>
      </c>
      <c r="D664" t="s">
        <v>14</v>
      </c>
      <c r="E664" s="207"/>
      <c r="F664" s="196">
        <v>60</v>
      </c>
      <c r="G664" s="2">
        <f t="shared" si="11"/>
        <v>107.49999999999991</v>
      </c>
      <c r="I664" s="422"/>
      <c r="K664" s="196"/>
    </row>
    <row r="665" spans="1:13">
      <c r="A665" s="3">
        <v>45084</v>
      </c>
      <c r="B665" s="422" t="s">
        <v>476</v>
      </c>
      <c r="C665" s="422" t="s">
        <v>18</v>
      </c>
      <c r="D665" t="s">
        <v>15</v>
      </c>
      <c r="E665" s="207"/>
      <c r="F665" s="196">
        <v>5</v>
      </c>
      <c r="G665" s="2">
        <f t="shared" si="11"/>
        <v>102.49999999999991</v>
      </c>
      <c r="I665" s="422"/>
      <c r="K665" s="196"/>
    </row>
    <row r="666" spans="1:13">
      <c r="B666" s="422" t="s">
        <v>61</v>
      </c>
      <c r="C666" s="422"/>
      <c r="D666" t="s">
        <v>165</v>
      </c>
      <c r="E666" s="207"/>
      <c r="F666" s="196">
        <v>51.2</v>
      </c>
      <c r="G666" s="2">
        <f t="shared" si="11"/>
        <v>51.299999999999912</v>
      </c>
      <c r="I666" s="422"/>
      <c r="K666" s="196"/>
    </row>
    <row r="667" spans="1:13">
      <c r="A667" s="3">
        <v>45356</v>
      </c>
      <c r="B667" s="422">
        <v>28393</v>
      </c>
      <c r="C667" s="422" t="s">
        <v>18</v>
      </c>
      <c r="D667" t="s">
        <v>165</v>
      </c>
      <c r="E667" s="207"/>
      <c r="F667" s="196">
        <v>51.3</v>
      </c>
      <c r="G667" s="2">
        <f t="shared" si="11"/>
        <v>-8.5265128291212022E-14</v>
      </c>
      <c r="I667" s="422"/>
      <c r="K667" s="196"/>
    </row>
    <row r="668" spans="1:13">
      <c r="A668" s="81">
        <v>45046</v>
      </c>
      <c r="B668" s="421" t="s">
        <v>10</v>
      </c>
      <c r="C668" s="421" t="s">
        <v>19</v>
      </c>
      <c r="D668" t="s">
        <v>12</v>
      </c>
      <c r="E668" s="207">
        <v>19.3</v>
      </c>
      <c r="G668" s="2">
        <f t="shared" si="11"/>
        <v>19.299999999999915</v>
      </c>
      <c r="I668" s="422"/>
      <c r="K668" s="196"/>
    </row>
    <row r="669" spans="1:13">
      <c r="A669" s="70"/>
      <c r="B669" s="422"/>
      <c r="C669" s="422"/>
      <c r="D669" t="s">
        <v>13</v>
      </c>
      <c r="E669" s="207">
        <v>1.5</v>
      </c>
      <c r="G669" s="2">
        <f t="shared" si="11"/>
        <v>20.799999999999915</v>
      </c>
      <c r="I669" s="422"/>
      <c r="M669" s="207"/>
    </row>
    <row r="670" spans="1:13">
      <c r="A670" s="70"/>
      <c r="B670" s="422"/>
      <c r="C670" s="422"/>
      <c r="D670" t="s">
        <v>14</v>
      </c>
      <c r="E670" s="207">
        <v>60</v>
      </c>
      <c r="G670" s="2">
        <f t="shared" si="11"/>
        <v>80.799999999999912</v>
      </c>
      <c r="I670" s="421"/>
      <c r="L670" s="207"/>
    </row>
    <row r="671" spans="1:13">
      <c r="A671" s="70"/>
      <c r="B671" s="422"/>
      <c r="C671" s="422"/>
      <c r="D671" t="s">
        <v>15</v>
      </c>
      <c r="E671" s="207">
        <v>5</v>
      </c>
      <c r="G671" s="2">
        <f t="shared" si="11"/>
        <v>85.799999999999912</v>
      </c>
      <c r="I671" s="422"/>
      <c r="L671" s="207"/>
    </row>
    <row r="672" spans="1:13">
      <c r="A672" s="3">
        <v>45084</v>
      </c>
      <c r="B672" s="422" t="s">
        <v>475</v>
      </c>
      <c r="C672" s="422" t="s">
        <v>19</v>
      </c>
      <c r="D672" t="s">
        <v>12</v>
      </c>
      <c r="E672" s="207"/>
      <c r="F672" s="207">
        <v>19.3</v>
      </c>
      <c r="G672" s="2">
        <f t="shared" si="11"/>
        <v>66.499999999999915</v>
      </c>
      <c r="I672" s="422"/>
      <c r="L672" s="207"/>
    </row>
    <row r="673" spans="1:13">
      <c r="A673" s="3">
        <v>45084</v>
      </c>
      <c r="B673" s="422" t="s">
        <v>475</v>
      </c>
      <c r="C673" s="422" t="s">
        <v>19</v>
      </c>
      <c r="D673" t="s">
        <v>13</v>
      </c>
      <c r="E673" s="207"/>
      <c r="F673" s="207">
        <v>1.5</v>
      </c>
      <c r="G673" s="2">
        <f t="shared" si="11"/>
        <v>64.999999999999915</v>
      </c>
      <c r="I673" s="422"/>
      <c r="L673" s="207"/>
    </row>
    <row r="674" spans="1:13">
      <c r="A674" s="3">
        <v>45084</v>
      </c>
      <c r="B674" s="422" t="s">
        <v>476</v>
      </c>
      <c r="C674" s="422" t="s">
        <v>19</v>
      </c>
      <c r="D674" t="s">
        <v>14</v>
      </c>
      <c r="E674" s="207"/>
      <c r="F674" s="196">
        <v>60</v>
      </c>
      <c r="G674" s="2">
        <f t="shared" si="11"/>
        <v>4.9999999999999147</v>
      </c>
      <c r="I674" s="422"/>
      <c r="L674" s="207"/>
    </row>
    <row r="675" spans="1:13">
      <c r="A675" s="3">
        <v>45084</v>
      </c>
      <c r="B675" s="422" t="s">
        <v>476</v>
      </c>
      <c r="C675" s="422" t="s">
        <v>19</v>
      </c>
      <c r="D675" t="s">
        <v>15</v>
      </c>
      <c r="E675" s="207"/>
      <c r="F675" s="196">
        <v>5</v>
      </c>
      <c r="G675" s="2">
        <f t="shared" si="11"/>
        <v>-8.5265128291212022E-14</v>
      </c>
      <c r="I675" s="422"/>
      <c r="L675" s="207"/>
    </row>
    <row r="676" spans="1:13">
      <c r="A676" s="81">
        <v>45077</v>
      </c>
      <c r="B676" s="421" t="s">
        <v>10</v>
      </c>
      <c r="C676" s="421" t="s">
        <v>20</v>
      </c>
      <c r="D676" t="s">
        <v>12</v>
      </c>
      <c r="E676" s="207">
        <v>17.8</v>
      </c>
      <c r="G676" s="2">
        <f t="shared" si="11"/>
        <v>17.799999999999915</v>
      </c>
    </row>
    <row r="677" spans="1:13">
      <c r="A677" s="70"/>
      <c r="B677" s="422"/>
      <c r="C677" s="422"/>
      <c r="D677" t="s">
        <v>13</v>
      </c>
      <c r="E677" s="207">
        <v>2.1</v>
      </c>
      <c r="G677" s="2">
        <f t="shared" si="11"/>
        <v>19.899999999999917</v>
      </c>
    </row>
    <row r="678" spans="1:13">
      <c r="A678" s="70"/>
      <c r="B678" s="422"/>
      <c r="C678" s="422"/>
      <c r="D678" t="s">
        <v>14</v>
      </c>
      <c r="E678" s="207">
        <v>60</v>
      </c>
      <c r="G678" s="2">
        <f t="shared" si="11"/>
        <v>79.89999999999992</v>
      </c>
    </row>
    <row r="679" spans="1:13">
      <c r="A679" s="70"/>
      <c r="B679" s="422"/>
      <c r="C679" s="422"/>
      <c r="D679" t="s">
        <v>15</v>
      </c>
      <c r="E679" s="207">
        <v>5</v>
      </c>
      <c r="G679" s="2">
        <f t="shared" si="11"/>
        <v>84.89999999999992</v>
      </c>
      <c r="K679" s="207"/>
    </row>
    <row r="680" spans="1:13">
      <c r="A680" s="70"/>
      <c r="B680" s="422"/>
      <c r="C680" s="422"/>
      <c r="D680" s="207" t="s">
        <v>95</v>
      </c>
      <c r="E680" s="5">
        <v>10</v>
      </c>
      <c r="G680" s="2">
        <f t="shared" si="11"/>
        <v>94.89999999999992</v>
      </c>
      <c r="J680" s="207"/>
      <c r="M680" s="5"/>
    </row>
    <row r="681" spans="1:13">
      <c r="A681" s="3">
        <v>45084</v>
      </c>
      <c r="B681" s="422" t="s">
        <v>476</v>
      </c>
      <c r="C681" s="422" t="s">
        <v>20</v>
      </c>
      <c r="D681" t="s">
        <v>14</v>
      </c>
      <c r="E681" s="207"/>
      <c r="F681" s="196">
        <v>60</v>
      </c>
      <c r="G681" s="2">
        <f t="shared" si="11"/>
        <v>34.89999999999992</v>
      </c>
    </row>
    <row r="682" spans="1:13">
      <c r="A682" s="3">
        <v>45084</v>
      </c>
      <c r="B682" s="422" t="s">
        <v>476</v>
      </c>
      <c r="C682" s="422" t="s">
        <v>20</v>
      </c>
      <c r="D682" t="s">
        <v>15</v>
      </c>
      <c r="E682" s="207"/>
      <c r="F682" s="196">
        <v>5</v>
      </c>
      <c r="G682" s="2">
        <f t="shared" si="11"/>
        <v>29.89999999999992</v>
      </c>
      <c r="K682" s="28"/>
      <c r="L682" s="28"/>
    </row>
    <row r="683" spans="1:13">
      <c r="A683" s="3">
        <v>45084</v>
      </c>
      <c r="B683" s="422" t="s">
        <v>477</v>
      </c>
      <c r="C683" s="422" t="s">
        <v>20</v>
      </c>
      <c r="D683" s="207" t="s">
        <v>95</v>
      </c>
      <c r="F683" s="5">
        <v>10</v>
      </c>
      <c r="G683" s="2">
        <f t="shared" si="11"/>
        <v>19.89999999999992</v>
      </c>
    </row>
    <row r="684" spans="1:13">
      <c r="A684" s="3">
        <v>45194</v>
      </c>
      <c r="B684" s="422">
        <v>27508</v>
      </c>
      <c r="C684" s="422" t="s">
        <v>20</v>
      </c>
      <c r="D684" t="s">
        <v>12</v>
      </c>
      <c r="F684" s="207">
        <v>17.8</v>
      </c>
      <c r="G684" s="2">
        <f t="shared" si="11"/>
        <v>2.0999999999999197</v>
      </c>
    </row>
    <row r="685" spans="1:13">
      <c r="A685" s="3">
        <v>45194</v>
      </c>
      <c r="B685" s="422">
        <v>27508</v>
      </c>
      <c r="C685" s="422" t="s">
        <v>20</v>
      </c>
      <c r="D685" t="s">
        <v>13</v>
      </c>
      <c r="F685" s="207">
        <v>2.1</v>
      </c>
      <c r="G685" s="2">
        <f t="shared" si="11"/>
        <v>-8.0380146982861334E-14</v>
      </c>
    </row>
    <row r="686" spans="1:13">
      <c r="A686" s="31">
        <v>45107</v>
      </c>
      <c r="B686" s="421" t="s">
        <v>10</v>
      </c>
      <c r="C686" s="421" t="s">
        <v>21</v>
      </c>
      <c r="D686" t="s">
        <v>12</v>
      </c>
      <c r="E686" s="2">
        <v>18.2</v>
      </c>
      <c r="G686" s="2">
        <f t="shared" si="11"/>
        <v>18.199999999999918</v>
      </c>
    </row>
    <row r="687" spans="1:13">
      <c r="B687" s="422"/>
      <c r="C687" s="422"/>
      <c r="D687" t="s">
        <v>13</v>
      </c>
      <c r="E687" s="2">
        <v>2</v>
      </c>
      <c r="G687" s="2">
        <f t="shared" si="11"/>
        <v>20.199999999999918</v>
      </c>
    </row>
    <row r="688" spans="1:13">
      <c r="B688" s="422"/>
      <c r="C688" s="422"/>
      <c r="D688" t="s">
        <v>14</v>
      </c>
      <c r="E688" s="2">
        <v>60</v>
      </c>
      <c r="G688" s="2">
        <f t="shared" si="11"/>
        <v>80.199999999999918</v>
      </c>
    </row>
    <row r="689" spans="1:13">
      <c r="B689" s="422"/>
      <c r="C689" s="422"/>
      <c r="D689" t="s">
        <v>15</v>
      </c>
      <c r="E689" s="2">
        <v>5</v>
      </c>
      <c r="G689" s="2">
        <f t="shared" si="11"/>
        <v>85.199999999999918</v>
      </c>
      <c r="J689" s="421"/>
      <c r="M689" s="207"/>
    </row>
    <row r="690" spans="1:13">
      <c r="A690" s="3">
        <v>45194</v>
      </c>
      <c r="B690" s="422">
        <v>27508</v>
      </c>
      <c r="C690" s="422" t="s">
        <v>21</v>
      </c>
      <c r="D690" t="s">
        <v>12</v>
      </c>
      <c r="E690" s="2"/>
      <c r="F690" s="2">
        <v>18.2</v>
      </c>
      <c r="G690" s="2">
        <f t="shared" si="11"/>
        <v>66.999999999999915</v>
      </c>
      <c r="J690" s="421"/>
      <c r="M690" s="207"/>
    </row>
    <row r="691" spans="1:13">
      <c r="A691" s="3">
        <v>45194</v>
      </c>
      <c r="B691" s="422">
        <v>27508</v>
      </c>
      <c r="C691" s="422" t="s">
        <v>21</v>
      </c>
      <c r="D691" t="s">
        <v>13</v>
      </c>
      <c r="E691" s="2"/>
      <c r="F691" s="2">
        <v>2</v>
      </c>
      <c r="G691" s="2">
        <f t="shared" si="11"/>
        <v>64.999999999999915</v>
      </c>
      <c r="J691" s="421"/>
      <c r="M691" s="207"/>
    </row>
    <row r="692" spans="1:13">
      <c r="A692" s="3">
        <v>45196</v>
      </c>
      <c r="B692" s="422">
        <v>27533</v>
      </c>
      <c r="C692" s="422" t="s">
        <v>21</v>
      </c>
      <c r="D692" t="s">
        <v>14</v>
      </c>
      <c r="E692" s="207"/>
      <c r="F692" s="196">
        <v>60</v>
      </c>
      <c r="G692" s="2">
        <f t="shared" si="11"/>
        <v>4.9999999999999147</v>
      </c>
      <c r="J692" s="421"/>
      <c r="M692" s="207"/>
    </row>
    <row r="693" spans="1:13">
      <c r="A693" s="3">
        <v>45196</v>
      </c>
      <c r="B693" s="422">
        <v>27533</v>
      </c>
      <c r="C693" s="422" t="s">
        <v>21</v>
      </c>
      <c r="D693" t="s">
        <v>15</v>
      </c>
      <c r="E693" s="207"/>
      <c r="F693" s="196">
        <v>5</v>
      </c>
      <c r="G693" s="2">
        <f t="shared" si="11"/>
        <v>-8.5265128291212022E-14</v>
      </c>
      <c r="J693" s="421"/>
      <c r="M693" s="207"/>
    </row>
    <row r="694" spans="1:13">
      <c r="A694" s="81">
        <v>45138</v>
      </c>
      <c r="B694" s="421" t="s">
        <v>10</v>
      </c>
      <c r="C694" s="421" t="s">
        <v>22</v>
      </c>
      <c r="D694" t="s">
        <v>12</v>
      </c>
      <c r="E694" s="207">
        <v>17.100000000000001</v>
      </c>
      <c r="G694" s="2">
        <f t="shared" si="11"/>
        <v>17.099999999999916</v>
      </c>
      <c r="J694" s="421"/>
      <c r="L694" s="207"/>
    </row>
    <row r="695" spans="1:13">
      <c r="A695" s="70"/>
      <c r="B695" s="422"/>
      <c r="C695" s="422"/>
      <c r="D695" t="s">
        <v>13</v>
      </c>
      <c r="E695" s="207">
        <v>2</v>
      </c>
      <c r="G695" s="2">
        <f t="shared" si="11"/>
        <v>19.099999999999916</v>
      </c>
      <c r="J695" s="422"/>
      <c r="L695" s="207"/>
    </row>
    <row r="696" spans="1:13">
      <c r="A696" s="70"/>
      <c r="B696" s="422"/>
      <c r="C696" s="422"/>
      <c r="D696" t="s">
        <v>14</v>
      </c>
      <c r="E696" s="207">
        <v>60</v>
      </c>
      <c r="G696" s="2">
        <f t="shared" si="11"/>
        <v>79.099999999999909</v>
      </c>
      <c r="J696" s="421"/>
      <c r="L696" s="2"/>
    </row>
    <row r="697" spans="1:13">
      <c r="A697" s="70"/>
      <c r="B697" s="422"/>
      <c r="C697" s="422"/>
      <c r="D697" t="s">
        <v>15</v>
      </c>
      <c r="E697" s="207">
        <v>5</v>
      </c>
      <c r="G697" s="2">
        <f t="shared" si="11"/>
        <v>84.099999999999909</v>
      </c>
    </row>
    <row r="698" spans="1:13">
      <c r="A698" s="70"/>
      <c r="B698" s="422"/>
      <c r="C698" s="422"/>
      <c r="D698" t="s">
        <v>148</v>
      </c>
      <c r="E698" s="207">
        <v>102.5</v>
      </c>
      <c r="G698" s="2">
        <f t="shared" si="11"/>
        <v>186.59999999999991</v>
      </c>
    </row>
    <row r="699" spans="1:13">
      <c r="A699" s="70"/>
      <c r="B699" s="422"/>
      <c r="C699" s="422"/>
      <c r="D699" t="s">
        <v>189</v>
      </c>
      <c r="E699" s="207">
        <v>102.5</v>
      </c>
      <c r="G699" s="2">
        <f t="shared" si="11"/>
        <v>289.09999999999991</v>
      </c>
    </row>
    <row r="700" spans="1:13">
      <c r="A700" s="3">
        <v>45194</v>
      </c>
      <c r="B700" s="422">
        <v>27508</v>
      </c>
      <c r="C700" s="422" t="s">
        <v>22</v>
      </c>
      <c r="D700" t="s">
        <v>12</v>
      </c>
      <c r="E700" s="207"/>
      <c r="F700" s="207">
        <v>17.100000000000001</v>
      </c>
      <c r="G700" s="2">
        <f t="shared" si="11"/>
        <v>271.99999999999989</v>
      </c>
    </row>
    <row r="701" spans="1:13">
      <c r="A701" s="3">
        <v>45194</v>
      </c>
      <c r="B701" s="422">
        <v>27508</v>
      </c>
      <c r="C701" s="422" t="s">
        <v>22</v>
      </c>
      <c r="D701" t="s">
        <v>13</v>
      </c>
      <c r="E701" s="207"/>
      <c r="F701" s="207">
        <v>2</v>
      </c>
      <c r="G701" s="2">
        <f t="shared" si="11"/>
        <v>269.99999999999989</v>
      </c>
    </row>
    <row r="702" spans="1:13">
      <c r="A702" s="3">
        <v>45196</v>
      </c>
      <c r="B702" s="422">
        <v>27533</v>
      </c>
      <c r="C702" s="422" t="s">
        <v>22</v>
      </c>
      <c r="D702" t="s">
        <v>14</v>
      </c>
      <c r="E702" s="207"/>
      <c r="F702" s="196">
        <v>60</v>
      </c>
      <c r="G702" s="2">
        <f t="shared" si="11"/>
        <v>209.99999999999989</v>
      </c>
    </row>
    <row r="703" spans="1:13">
      <c r="A703" s="3">
        <v>45196</v>
      </c>
      <c r="B703" s="422">
        <v>27533</v>
      </c>
      <c r="C703" s="422" t="s">
        <v>22</v>
      </c>
      <c r="D703" t="s">
        <v>15</v>
      </c>
      <c r="E703" s="207"/>
      <c r="F703" s="196">
        <v>5</v>
      </c>
      <c r="G703" s="2">
        <f t="shared" si="11"/>
        <v>204.99999999999989</v>
      </c>
      <c r="I703" s="422"/>
      <c r="K703" s="207"/>
      <c r="L703" s="2"/>
    </row>
    <row r="704" spans="1:13">
      <c r="B704" s="422" t="s">
        <v>61</v>
      </c>
      <c r="C704" s="422"/>
      <c r="D704" t="s">
        <v>148</v>
      </c>
      <c r="E704" s="207"/>
      <c r="F704" s="196">
        <v>51.2</v>
      </c>
      <c r="G704" s="2">
        <f t="shared" si="11"/>
        <v>153.7999999999999</v>
      </c>
      <c r="I704" s="422"/>
      <c r="K704" s="207"/>
      <c r="L704" s="2"/>
    </row>
    <row r="705" spans="1:13">
      <c r="B705" s="422" t="s">
        <v>61</v>
      </c>
      <c r="C705" s="422"/>
      <c r="D705" t="s">
        <v>189</v>
      </c>
      <c r="E705" s="207"/>
      <c r="F705" s="196">
        <v>51.2</v>
      </c>
      <c r="G705" s="2">
        <f t="shared" si="11"/>
        <v>102.59999999999989</v>
      </c>
      <c r="I705" s="422"/>
      <c r="K705" s="207"/>
      <c r="L705" s="2"/>
    </row>
    <row r="706" spans="1:13">
      <c r="A706" s="3">
        <v>45356</v>
      </c>
      <c r="B706" s="422">
        <v>28393</v>
      </c>
      <c r="C706" s="422" t="s">
        <v>22</v>
      </c>
      <c r="D706" t="s">
        <v>148</v>
      </c>
      <c r="E706" s="207"/>
      <c r="F706" s="196">
        <v>51.3</v>
      </c>
      <c r="G706" s="2">
        <f t="shared" si="11"/>
        <v>51.299999999999898</v>
      </c>
      <c r="I706" s="422"/>
      <c r="K706" s="207"/>
      <c r="L706" s="2"/>
    </row>
    <row r="707" spans="1:13">
      <c r="A707" s="3">
        <v>45356</v>
      </c>
      <c r="B707" s="422">
        <v>28393</v>
      </c>
      <c r="C707" s="422" t="s">
        <v>22</v>
      </c>
      <c r="D707" t="s">
        <v>189</v>
      </c>
      <c r="E707" s="207"/>
      <c r="F707" s="196">
        <v>51.3</v>
      </c>
      <c r="G707" s="2">
        <f t="shared" si="11"/>
        <v>-9.9475983006414026E-14</v>
      </c>
      <c r="I707" s="422"/>
      <c r="K707" s="207"/>
      <c r="L707" s="2"/>
    </row>
    <row r="708" spans="1:13">
      <c r="A708" s="31">
        <v>45169</v>
      </c>
      <c r="B708" s="421" t="s">
        <v>10</v>
      </c>
      <c r="C708" s="421" t="s">
        <v>23</v>
      </c>
      <c r="D708" t="s">
        <v>12</v>
      </c>
      <c r="E708" s="207">
        <v>16.399999999999999</v>
      </c>
      <c r="G708" s="2">
        <f t="shared" si="11"/>
        <v>16.399999999999899</v>
      </c>
      <c r="I708" s="422"/>
      <c r="K708" s="207"/>
      <c r="L708" s="207"/>
    </row>
    <row r="709" spans="1:13">
      <c r="B709" s="422"/>
      <c r="C709" s="422"/>
      <c r="D709" t="s">
        <v>13</v>
      </c>
      <c r="E709" s="207">
        <v>2.2999999999999998</v>
      </c>
      <c r="G709" s="2">
        <f t="shared" si="11"/>
        <v>18.6999999999999</v>
      </c>
      <c r="I709" s="422"/>
      <c r="K709" s="207"/>
      <c r="L709" s="207"/>
    </row>
    <row r="710" spans="1:13">
      <c r="B710" s="422"/>
      <c r="C710" s="422"/>
      <c r="D710" t="s">
        <v>14</v>
      </c>
      <c r="E710" s="207">
        <v>60</v>
      </c>
      <c r="G710" s="2">
        <f t="shared" si="11"/>
        <v>78.699999999999903</v>
      </c>
      <c r="I710" s="422"/>
      <c r="K710" s="207"/>
      <c r="L710" s="207"/>
    </row>
    <row r="711" spans="1:13">
      <c r="B711" s="422"/>
      <c r="C711" s="422"/>
      <c r="D711" t="s">
        <v>15</v>
      </c>
      <c r="E711" s="207">
        <v>5</v>
      </c>
      <c r="G711" s="2">
        <f t="shared" si="11"/>
        <v>83.699999999999903</v>
      </c>
      <c r="I711" s="422"/>
      <c r="K711" s="207"/>
      <c r="L711" s="207"/>
    </row>
    <row r="712" spans="1:13">
      <c r="B712" s="422"/>
      <c r="C712" s="422"/>
      <c r="D712" t="s">
        <v>45</v>
      </c>
      <c r="E712" s="28">
        <v>15</v>
      </c>
      <c r="G712" s="2">
        <f t="shared" si="11"/>
        <v>98.699999999999903</v>
      </c>
      <c r="I712" s="421"/>
      <c r="K712" s="20"/>
      <c r="M712" s="207"/>
    </row>
    <row r="713" spans="1:13">
      <c r="A713" s="3">
        <v>45194</v>
      </c>
      <c r="B713" s="422">
        <v>27508</v>
      </c>
      <c r="C713" s="422" t="s">
        <v>23</v>
      </c>
      <c r="D713" t="s">
        <v>12</v>
      </c>
      <c r="F713" s="207">
        <v>16.399999999999999</v>
      </c>
      <c r="G713" s="2">
        <f t="shared" si="11"/>
        <v>82.299999999999898</v>
      </c>
      <c r="I713" s="422"/>
      <c r="K713" s="20"/>
      <c r="M713" s="207"/>
    </row>
    <row r="714" spans="1:13">
      <c r="A714" s="3">
        <v>45194</v>
      </c>
      <c r="B714" s="422">
        <v>27508</v>
      </c>
      <c r="C714" s="422" t="s">
        <v>23</v>
      </c>
      <c r="D714" t="s">
        <v>13</v>
      </c>
      <c r="F714" s="207">
        <v>2.2999999999999998</v>
      </c>
      <c r="G714" s="2">
        <f t="shared" si="11"/>
        <v>79.999999999999901</v>
      </c>
      <c r="I714" s="422"/>
      <c r="K714" s="207"/>
      <c r="M714" s="207"/>
    </row>
    <row r="715" spans="1:13">
      <c r="A715" s="3">
        <v>45194</v>
      </c>
      <c r="B715" s="422">
        <v>27508</v>
      </c>
      <c r="C715" s="422" t="s">
        <v>23</v>
      </c>
      <c r="D715" t="s">
        <v>45</v>
      </c>
      <c r="F715" s="28">
        <v>15</v>
      </c>
      <c r="G715" s="2">
        <f t="shared" si="11"/>
        <v>64.999999999999901</v>
      </c>
      <c r="I715" s="422"/>
      <c r="K715" s="207"/>
      <c r="M715" s="207"/>
    </row>
    <row r="716" spans="1:13">
      <c r="A716" s="3">
        <v>45196</v>
      </c>
      <c r="B716" s="422">
        <v>27533</v>
      </c>
      <c r="C716" s="422" t="s">
        <v>23</v>
      </c>
      <c r="D716" t="s">
        <v>14</v>
      </c>
      <c r="E716" s="207"/>
      <c r="F716" s="196">
        <v>60</v>
      </c>
      <c r="G716" s="2">
        <f t="shared" si="11"/>
        <v>4.9999999999999005</v>
      </c>
      <c r="I716" s="421"/>
      <c r="K716" s="207"/>
      <c r="M716" s="207"/>
    </row>
    <row r="717" spans="1:13">
      <c r="A717" s="3">
        <v>45196</v>
      </c>
      <c r="B717" s="422">
        <v>27533</v>
      </c>
      <c r="C717" s="422" t="s">
        <v>23</v>
      </c>
      <c r="D717" t="s">
        <v>15</v>
      </c>
      <c r="E717" s="207"/>
      <c r="F717" s="196">
        <v>5</v>
      </c>
      <c r="G717" s="2">
        <f>+G716+E717-F717</f>
        <v>-9.9475983006414026E-14</v>
      </c>
      <c r="I717" s="422"/>
      <c r="K717" s="207"/>
      <c r="L717" s="207"/>
    </row>
    <row r="718" spans="1:13">
      <c r="A718" s="31">
        <v>45199</v>
      </c>
      <c r="B718" s="421" t="s">
        <v>10</v>
      </c>
      <c r="C718" s="421" t="s">
        <v>41</v>
      </c>
      <c r="D718" t="s">
        <v>12</v>
      </c>
      <c r="E718" s="207">
        <v>16.3</v>
      </c>
      <c r="G718" s="2">
        <f t="shared" ref="G718:G791" si="12">+G717+E718-F718</f>
        <v>16.299999999999901</v>
      </c>
      <c r="I718" s="422"/>
      <c r="K718" s="28"/>
      <c r="L718" s="207"/>
    </row>
    <row r="719" spans="1:13">
      <c r="A719" s="70"/>
      <c r="B719" s="422"/>
      <c r="C719" s="422"/>
      <c r="D719" t="s">
        <v>13</v>
      </c>
      <c r="E719" s="207">
        <v>2</v>
      </c>
      <c r="G719" s="2">
        <f t="shared" si="12"/>
        <v>18.299999999999901</v>
      </c>
      <c r="I719" s="422"/>
      <c r="L719" s="207"/>
    </row>
    <row r="720" spans="1:13">
      <c r="A720" s="70"/>
      <c r="B720" s="422"/>
      <c r="C720" s="422"/>
      <c r="D720" t="s">
        <v>14</v>
      </c>
      <c r="E720" s="207">
        <v>60</v>
      </c>
      <c r="G720" s="2">
        <f t="shared" si="12"/>
        <v>78.299999999999898</v>
      </c>
      <c r="I720" s="422"/>
      <c r="K720" s="28"/>
      <c r="L720" s="207"/>
    </row>
    <row r="721" spans="1:14">
      <c r="A721" s="70"/>
      <c r="B721" s="422"/>
      <c r="C721" s="422"/>
      <c r="D721" t="s">
        <v>15</v>
      </c>
      <c r="E721" s="207">
        <v>5</v>
      </c>
      <c r="G721" s="2">
        <f t="shared" si="12"/>
        <v>83.299999999999898</v>
      </c>
      <c r="L721" s="28"/>
    </row>
    <row r="722" spans="1:14">
      <c r="A722" s="432"/>
      <c r="B722" s="422"/>
      <c r="C722" s="422"/>
      <c r="D722" t="s">
        <v>51</v>
      </c>
      <c r="E722" s="207">
        <v>10</v>
      </c>
      <c r="G722" s="2">
        <f t="shared" si="12"/>
        <v>93.299999999999898</v>
      </c>
      <c r="L722" s="28"/>
    </row>
    <row r="723" spans="1:14">
      <c r="A723" s="432"/>
      <c r="B723" s="422"/>
      <c r="C723" s="422"/>
      <c r="D723" t="s">
        <v>52</v>
      </c>
      <c r="E723" s="207">
        <v>10</v>
      </c>
      <c r="G723" s="2">
        <f t="shared" si="12"/>
        <v>103.2999999999999</v>
      </c>
      <c r="L723" s="2"/>
    </row>
    <row r="724" spans="1:14">
      <c r="A724" s="3">
        <v>45273</v>
      </c>
      <c r="B724" s="422">
        <v>27966</v>
      </c>
      <c r="C724" s="422" t="s">
        <v>41</v>
      </c>
      <c r="D724" t="s">
        <v>12</v>
      </c>
      <c r="E724" s="207"/>
      <c r="F724" s="207">
        <v>16.3</v>
      </c>
      <c r="G724" s="2">
        <f t="shared" si="12"/>
        <v>86.999999999999901</v>
      </c>
      <c r="I724" s="440" t="s">
        <v>478</v>
      </c>
      <c r="J724" s="440"/>
      <c r="K724" s="440"/>
      <c r="L724" s="2"/>
    </row>
    <row r="725" spans="1:14">
      <c r="A725" s="3">
        <v>45273</v>
      </c>
      <c r="B725" s="422">
        <v>27966</v>
      </c>
      <c r="C725" s="422" t="s">
        <v>41</v>
      </c>
      <c r="D725" t="s">
        <v>13</v>
      </c>
      <c r="E725" s="207"/>
      <c r="F725" s="207">
        <v>2</v>
      </c>
      <c r="G725" s="2">
        <f t="shared" si="12"/>
        <v>84.999999999999901</v>
      </c>
      <c r="H725">
        <v>2023</v>
      </c>
      <c r="I725" s="421" t="s">
        <v>18</v>
      </c>
      <c r="J725" t="s">
        <v>165</v>
      </c>
      <c r="L725" s="207">
        <v>102.5</v>
      </c>
      <c r="M725" s="28">
        <v>51.3</v>
      </c>
    </row>
    <row r="726" spans="1:14">
      <c r="A726" s="3">
        <v>45273</v>
      </c>
      <c r="B726" s="422">
        <v>27966</v>
      </c>
      <c r="C726" s="422" t="s">
        <v>41</v>
      </c>
      <c r="D726" t="s">
        <v>14</v>
      </c>
      <c r="E726" s="207"/>
      <c r="F726" s="207">
        <v>60</v>
      </c>
      <c r="G726" s="2">
        <f t="shared" si="12"/>
        <v>24.999999999999901</v>
      </c>
      <c r="I726" s="421" t="s">
        <v>22</v>
      </c>
      <c r="J726" t="s">
        <v>148</v>
      </c>
      <c r="L726" s="207">
        <v>102.5</v>
      </c>
      <c r="M726" s="28">
        <v>51.3</v>
      </c>
    </row>
    <row r="727" spans="1:14">
      <c r="A727" s="3">
        <v>45273</v>
      </c>
      <c r="B727" s="422">
        <v>27966</v>
      </c>
      <c r="C727" s="422" t="s">
        <v>41</v>
      </c>
      <c r="D727" t="s">
        <v>15</v>
      </c>
      <c r="E727" s="207"/>
      <c r="F727" s="207">
        <v>5</v>
      </c>
      <c r="G727" s="2">
        <f t="shared" si="12"/>
        <v>19.999999999999901</v>
      </c>
      <c r="J727" t="s">
        <v>189</v>
      </c>
      <c r="L727" s="207">
        <v>102.5</v>
      </c>
      <c r="M727" s="28">
        <v>51.3</v>
      </c>
    </row>
    <row r="728" spans="1:14">
      <c r="A728" s="3">
        <v>45273</v>
      </c>
      <c r="B728" s="422">
        <v>27966</v>
      </c>
      <c r="C728" s="422" t="s">
        <v>41</v>
      </c>
      <c r="D728" t="s">
        <v>51</v>
      </c>
      <c r="E728" s="207"/>
      <c r="F728" s="207">
        <v>10</v>
      </c>
      <c r="G728" s="2">
        <f t="shared" si="12"/>
        <v>9.9999999999999005</v>
      </c>
      <c r="I728" s="421"/>
      <c r="K728" s="20"/>
      <c r="L728" s="2">
        <f>SUM(L725:L727)</f>
        <v>307.5</v>
      </c>
      <c r="M728" s="28">
        <f>SUM(M725:M727)</f>
        <v>153.89999999999998</v>
      </c>
      <c r="N728" s="28">
        <f>200-M728</f>
        <v>46.100000000000023</v>
      </c>
    </row>
    <row r="729" spans="1:14">
      <c r="A729" s="3">
        <v>45273</v>
      </c>
      <c r="B729" s="422">
        <v>27966</v>
      </c>
      <c r="C729" s="422" t="s">
        <v>41</v>
      </c>
      <c r="D729" t="s">
        <v>52</v>
      </c>
      <c r="E729" s="207"/>
      <c r="F729" s="207">
        <v>10</v>
      </c>
      <c r="G729" s="2">
        <f t="shared" si="12"/>
        <v>-9.9475983006414026E-14</v>
      </c>
      <c r="I729" s="422"/>
      <c r="K729" s="20"/>
    </row>
    <row r="730" spans="1:14">
      <c r="A730" s="31">
        <v>45230</v>
      </c>
      <c r="B730" s="421" t="s">
        <v>10</v>
      </c>
      <c r="C730" s="421" t="s">
        <v>25</v>
      </c>
      <c r="D730" t="s">
        <v>12</v>
      </c>
      <c r="E730" s="20">
        <v>15.8</v>
      </c>
      <c r="G730" s="2">
        <f t="shared" si="12"/>
        <v>15.799999999999901</v>
      </c>
      <c r="I730" s="422"/>
      <c r="K730" s="207"/>
    </row>
    <row r="731" spans="1:14">
      <c r="B731" s="422"/>
      <c r="C731" s="422"/>
      <c r="D731" t="s">
        <v>13</v>
      </c>
      <c r="E731" s="20">
        <v>2</v>
      </c>
      <c r="G731" s="2">
        <f t="shared" si="12"/>
        <v>17.799999999999901</v>
      </c>
      <c r="I731" s="422"/>
      <c r="K731" s="207"/>
    </row>
    <row r="732" spans="1:14">
      <c r="B732" s="422"/>
      <c r="C732" s="422"/>
      <c r="D732" t="s">
        <v>14</v>
      </c>
      <c r="E732" s="207">
        <v>60</v>
      </c>
      <c r="G732" s="2">
        <f t="shared" si="12"/>
        <v>77.799999999999898</v>
      </c>
      <c r="I732" s="421"/>
      <c r="K732" s="5"/>
    </row>
    <row r="733" spans="1:14">
      <c r="B733" s="422"/>
      <c r="C733" s="422"/>
      <c r="D733" t="s">
        <v>15</v>
      </c>
      <c r="E733" s="207">
        <v>5</v>
      </c>
      <c r="G733" s="2">
        <f t="shared" si="12"/>
        <v>82.799999999999898</v>
      </c>
      <c r="I733" s="422"/>
      <c r="K733" s="5"/>
    </row>
    <row r="734" spans="1:14">
      <c r="A734" s="3">
        <v>45273</v>
      </c>
      <c r="B734" s="422">
        <v>27966</v>
      </c>
      <c r="C734" s="422" t="s">
        <v>25</v>
      </c>
      <c r="D734" t="s">
        <v>12</v>
      </c>
      <c r="E734" s="207"/>
      <c r="F734" s="20">
        <v>15.8</v>
      </c>
      <c r="G734" s="2">
        <f t="shared" si="12"/>
        <v>66.999999999999901</v>
      </c>
      <c r="I734" s="422"/>
      <c r="K734" s="5"/>
    </row>
    <row r="735" spans="1:14">
      <c r="A735" s="3">
        <v>45273</v>
      </c>
      <c r="B735" s="422">
        <v>27966</v>
      </c>
      <c r="C735" s="422" t="s">
        <v>25</v>
      </c>
      <c r="D735" t="s">
        <v>13</v>
      </c>
      <c r="E735" s="207"/>
      <c r="F735" s="20">
        <v>2</v>
      </c>
      <c r="G735" s="2">
        <f t="shared" si="12"/>
        <v>64.999999999999901</v>
      </c>
      <c r="I735" s="422"/>
      <c r="K735" s="5"/>
    </row>
    <row r="736" spans="1:14">
      <c r="A736" s="3">
        <v>45273</v>
      </c>
      <c r="B736" s="422">
        <v>27966</v>
      </c>
      <c r="C736" s="422" t="s">
        <v>25</v>
      </c>
      <c r="D736" t="s">
        <v>14</v>
      </c>
      <c r="E736" s="207"/>
      <c r="F736" s="207">
        <v>60</v>
      </c>
      <c r="G736" s="2">
        <f t="shared" si="12"/>
        <v>4.9999999999999005</v>
      </c>
      <c r="I736" s="421"/>
      <c r="K736" s="20"/>
    </row>
    <row r="737" spans="1:12">
      <c r="A737" s="3">
        <v>45273</v>
      </c>
      <c r="B737" s="422">
        <v>27966</v>
      </c>
      <c r="C737" s="422" t="s">
        <v>25</v>
      </c>
      <c r="D737" t="s">
        <v>15</v>
      </c>
      <c r="E737" s="207"/>
      <c r="F737" s="207">
        <v>5</v>
      </c>
      <c r="G737" s="2">
        <f t="shared" si="12"/>
        <v>-9.9475983006414026E-14</v>
      </c>
      <c r="I737" s="422"/>
      <c r="K737" s="20"/>
    </row>
    <row r="738" spans="1:12">
      <c r="A738" s="31">
        <v>45260</v>
      </c>
      <c r="B738" s="421" t="s">
        <v>10</v>
      </c>
      <c r="C738" s="421" t="s">
        <v>26</v>
      </c>
      <c r="D738" t="s">
        <v>12</v>
      </c>
      <c r="E738" s="20">
        <v>17.2</v>
      </c>
      <c r="G738" s="2">
        <f t="shared" si="12"/>
        <v>17.1999999999999</v>
      </c>
      <c r="I738" s="422"/>
      <c r="K738" s="207"/>
    </row>
    <row r="739" spans="1:12">
      <c r="B739" s="422"/>
      <c r="C739" s="422"/>
      <c r="D739" t="s">
        <v>13</v>
      </c>
      <c r="E739" s="20">
        <v>5</v>
      </c>
      <c r="G739" s="2">
        <f t="shared" si="12"/>
        <v>22.1999999999999</v>
      </c>
      <c r="I739" s="422"/>
      <c r="K739" s="207"/>
    </row>
    <row r="740" spans="1:12">
      <c r="B740" s="422"/>
      <c r="C740" s="422"/>
      <c r="D740" t="s">
        <v>14</v>
      </c>
      <c r="E740" s="207">
        <v>60</v>
      </c>
      <c r="G740" s="2">
        <f t="shared" si="12"/>
        <v>82.199999999999903</v>
      </c>
      <c r="I740" s="422"/>
      <c r="K740" s="28"/>
    </row>
    <row r="741" spans="1:12">
      <c r="B741" s="422"/>
      <c r="C741" s="422"/>
      <c r="D741" t="s">
        <v>15</v>
      </c>
      <c r="E741" s="207">
        <v>5</v>
      </c>
      <c r="G741" s="2">
        <f t="shared" si="12"/>
        <v>87.199999999999903</v>
      </c>
      <c r="K741" s="20"/>
      <c r="L741" s="20"/>
    </row>
    <row r="742" spans="1:12">
      <c r="A742" s="3">
        <v>45355</v>
      </c>
      <c r="B742" s="422">
        <v>28359</v>
      </c>
      <c r="C742" s="422" t="s">
        <v>26</v>
      </c>
      <c r="D742" t="s">
        <v>12</v>
      </c>
      <c r="E742" s="207"/>
      <c r="F742" s="20">
        <v>17.2</v>
      </c>
      <c r="G742" s="2">
        <f t="shared" si="12"/>
        <v>69.999999999999901</v>
      </c>
      <c r="K742" s="20"/>
      <c r="L742" s="20"/>
    </row>
    <row r="743" spans="1:12">
      <c r="A743" s="3">
        <v>45355</v>
      </c>
      <c r="B743" s="422">
        <v>28359</v>
      </c>
      <c r="C743" s="422" t="s">
        <v>26</v>
      </c>
      <c r="D743" t="s">
        <v>13</v>
      </c>
      <c r="E743" s="207"/>
      <c r="F743" s="20">
        <v>5</v>
      </c>
      <c r="G743" s="2">
        <f t="shared" si="12"/>
        <v>64.999999999999901</v>
      </c>
      <c r="K743" s="20"/>
      <c r="L743" s="20"/>
    </row>
    <row r="744" spans="1:12">
      <c r="A744" s="3">
        <v>45355</v>
      </c>
      <c r="B744" s="422">
        <v>28359</v>
      </c>
      <c r="C744" s="422" t="s">
        <v>26</v>
      </c>
      <c r="D744" t="s">
        <v>14</v>
      </c>
      <c r="E744" s="207"/>
      <c r="F744" s="207">
        <v>60</v>
      </c>
      <c r="G744" s="2">
        <f t="shared" si="12"/>
        <v>4.9999999999999005</v>
      </c>
      <c r="K744" s="20"/>
      <c r="L744" s="20"/>
    </row>
    <row r="745" spans="1:12">
      <c r="A745" s="3">
        <v>45355</v>
      </c>
      <c r="B745" s="422">
        <v>28359</v>
      </c>
      <c r="C745" s="422" t="s">
        <v>26</v>
      </c>
      <c r="D745" t="s">
        <v>15</v>
      </c>
      <c r="E745" s="207"/>
      <c r="F745" s="207">
        <v>5</v>
      </c>
      <c r="G745" s="2">
        <f t="shared" si="12"/>
        <v>-9.9475983006414026E-14</v>
      </c>
      <c r="K745" s="20"/>
      <c r="L745" s="20"/>
    </row>
    <row r="746" spans="1:12">
      <c r="A746" s="31">
        <v>45291</v>
      </c>
      <c r="B746" s="421" t="s">
        <v>10</v>
      </c>
      <c r="C746" s="421" t="s">
        <v>27</v>
      </c>
      <c r="D746" t="s">
        <v>12</v>
      </c>
      <c r="E746" s="5">
        <v>18.399999999999999</v>
      </c>
      <c r="G746" s="2">
        <f t="shared" si="12"/>
        <v>18.399999999999899</v>
      </c>
    </row>
    <row r="747" spans="1:12">
      <c r="B747" s="422"/>
      <c r="C747" s="422"/>
      <c r="D747" t="s">
        <v>13</v>
      </c>
      <c r="E747" s="5">
        <v>5</v>
      </c>
      <c r="G747" s="2">
        <f t="shared" si="12"/>
        <v>23.399999999999899</v>
      </c>
    </row>
    <row r="748" spans="1:12">
      <c r="B748" s="422"/>
      <c r="C748" s="422"/>
      <c r="D748" t="s">
        <v>14</v>
      </c>
      <c r="E748" s="5">
        <v>60</v>
      </c>
      <c r="G748" s="2">
        <f t="shared" si="12"/>
        <v>83.399999999999892</v>
      </c>
    </row>
    <row r="749" spans="1:12">
      <c r="B749" s="422"/>
      <c r="C749" s="422"/>
      <c r="D749" t="s">
        <v>15</v>
      </c>
      <c r="E749" s="5">
        <v>5</v>
      </c>
      <c r="G749" s="2">
        <f t="shared" si="12"/>
        <v>88.399999999999892</v>
      </c>
    </row>
    <row r="750" spans="1:12">
      <c r="A750" s="3">
        <v>45355</v>
      </c>
      <c r="B750" s="422">
        <v>28359</v>
      </c>
      <c r="C750" s="422" t="s">
        <v>27</v>
      </c>
      <c r="D750" t="s">
        <v>12</v>
      </c>
      <c r="E750" s="5"/>
      <c r="F750" s="5">
        <v>18.399999999999999</v>
      </c>
      <c r="G750" s="2">
        <f t="shared" si="12"/>
        <v>69.999999999999886</v>
      </c>
    </row>
    <row r="751" spans="1:12">
      <c r="A751" s="3">
        <v>45355</v>
      </c>
      <c r="B751" s="422">
        <v>28359</v>
      </c>
      <c r="C751" s="422" t="s">
        <v>27</v>
      </c>
      <c r="D751" t="s">
        <v>13</v>
      </c>
      <c r="E751" s="5"/>
      <c r="F751" s="5">
        <v>5</v>
      </c>
      <c r="G751" s="2">
        <f t="shared" si="12"/>
        <v>64.999999999999886</v>
      </c>
    </row>
    <row r="752" spans="1:12">
      <c r="A752" s="3">
        <v>45355</v>
      </c>
      <c r="B752" s="422">
        <v>28359</v>
      </c>
      <c r="C752" s="422" t="s">
        <v>27</v>
      </c>
      <c r="D752" t="s">
        <v>14</v>
      </c>
      <c r="E752" s="5"/>
      <c r="F752" s="5">
        <v>60</v>
      </c>
      <c r="G752" s="2">
        <f t="shared" si="12"/>
        <v>4.9999999999998863</v>
      </c>
    </row>
    <row r="753" spans="1:7">
      <c r="A753" s="3">
        <v>45355</v>
      </c>
      <c r="B753" s="422">
        <v>28359</v>
      </c>
      <c r="C753" s="422" t="s">
        <v>27</v>
      </c>
      <c r="D753" t="s">
        <v>15</v>
      </c>
      <c r="E753" s="5"/>
      <c r="F753" s="5">
        <v>5</v>
      </c>
      <c r="G753" s="2">
        <f t="shared" si="12"/>
        <v>-1.1368683772161603E-13</v>
      </c>
    </row>
    <row r="754" spans="1:7">
      <c r="A754" s="81">
        <v>45322</v>
      </c>
      <c r="B754" s="421" t="s">
        <v>10</v>
      </c>
      <c r="C754" s="421" t="s">
        <v>11</v>
      </c>
      <c r="D754" t="s">
        <v>12</v>
      </c>
      <c r="E754" s="20">
        <v>20.5</v>
      </c>
      <c r="G754" s="2">
        <f t="shared" si="12"/>
        <v>20.499999999999886</v>
      </c>
    </row>
    <row r="755" spans="1:7">
      <c r="A755" s="70"/>
      <c r="B755" s="422"/>
      <c r="C755" s="422"/>
      <c r="D755" t="s">
        <v>13</v>
      </c>
      <c r="E755" s="20">
        <v>8.8000000000000007</v>
      </c>
      <c r="G755" s="2">
        <f t="shared" si="12"/>
        <v>29.299999999999887</v>
      </c>
    </row>
    <row r="756" spans="1:7">
      <c r="A756" s="70"/>
      <c r="B756" s="422"/>
      <c r="C756" s="422"/>
      <c r="D756" t="s">
        <v>14</v>
      </c>
      <c r="E756" s="207">
        <v>60</v>
      </c>
      <c r="G756" s="2">
        <f t="shared" si="12"/>
        <v>89.299999999999883</v>
      </c>
    </row>
    <row r="757" spans="1:7">
      <c r="A757" s="70"/>
      <c r="B757" s="422"/>
      <c r="C757" s="422"/>
      <c r="D757" t="s">
        <v>15</v>
      </c>
      <c r="E757" s="207">
        <v>5</v>
      </c>
      <c r="G757" s="2">
        <f t="shared" si="12"/>
        <v>94.299999999999883</v>
      </c>
    </row>
    <row r="758" spans="1:7">
      <c r="B758" s="422"/>
      <c r="C758" s="422"/>
      <c r="D758" t="s">
        <v>119</v>
      </c>
      <c r="E758" s="28">
        <v>24.2</v>
      </c>
      <c r="G758" s="2">
        <f t="shared" si="12"/>
        <v>118.49999999999989</v>
      </c>
    </row>
    <row r="759" spans="1:7">
      <c r="A759" s="3">
        <v>45355</v>
      </c>
      <c r="B759" s="422">
        <v>28359</v>
      </c>
      <c r="C759" s="422" t="s">
        <v>11</v>
      </c>
      <c r="D759" t="s">
        <v>12</v>
      </c>
      <c r="F759" s="20">
        <v>20.5</v>
      </c>
      <c r="G759" s="2">
        <f t="shared" si="12"/>
        <v>97.999999999999886</v>
      </c>
    </row>
    <row r="760" spans="1:7">
      <c r="A760" s="3">
        <v>45355</v>
      </c>
      <c r="B760" s="422">
        <v>28359</v>
      </c>
      <c r="C760" s="422" t="s">
        <v>11</v>
      </c>
      <c r="D760" t="s">
        <v>13</v>
      </c>
      <c r="F760" s="20">
        <v>8.8000000000000007</v>
      </c>
      <c r="G760" s="2">
        <f t="shared" si="12"/>
        <v>89.199999999999889</v>
      </c>
    </row>
    <row r="761" spans="1:7">
      <c r="A761" s="3">
        <v>45355</v>
      </c>
      <c r="B761" s="422">
        <v>28359</v>
      </c>
      <c r="C761" s="422" t="s">
        <v>11</v>
      </c>
      <c r="D761" t="s">
        <v>14</v>
      </c>
      <c r="F761" s="207">
        <v>60</v>
      </c>
      <c r="G761" s="2">
        <f t="shared" si="12"/>
        <v>29.199999999999889</v>
      </c>
    </row>
    <row r="762" spans="1:7">
      <c r="A762" s="3">
        <v>45355</v>
      </c>
      <c r="B762" s="422">
        <v>28359</v>
      </c>
      <c r="C762" s="422" t="s">
        <v>11</v>
      </c>
      <c r="D762" t="s">
        <v>15</v>
      </c>
      <c r="F762" s="207">
        <v>5</v>
      </c>
      <c r="G762" s="2">
        <f t="shared" si="12"/>
        <v>24.199999999999889</v>
      </c>
    </row>
    <row r="763" spans="1:7">
      <c r="A763" s="3">
        <v>45355</v>
      </c>
      <c r="B763" s="422">
        <v>28359</v>
      </c>
      <c r="C763" s="422" t="s">
        <v>11</v>
      </c>
      <c r="D763" t="s">
        <v>119</v>
      </c>
      <c r="F763" s="28">
        <v>24.2</v>
      </c>
      <c r="G763" s="2">
        <f t="shared" si="12"/>
        <v>-1.1013412404281553E-13</v>
      </c>
    </row>
    <row r="764" spans="1:7">
      <c r="A764" s="31">
        <v>45351</v>
      </c>
      <c r="B764" s="421" t="s">
        <v>10</v>
      </c>
      <c r="C764" s="421" t="s">
        <v>17</v>
      </c>
      <c r="D764" t="s">
        <v>12</v>
      </c>
      <c r="E764" s="20">
        <v>21.3</v>
      </c>
      <c r="G764" s="2">
        <f t="shared" si="12"/>
        <v>21.299999999999891</v>
      </c>
    </row>
    <row r="765" spans="1:7">
      <c r="A765" s="31"/>
      <c r="B765" s="421"/>
      <c r="C765" s="421"/>
      <c r="D765" t="s">
        <v>13</v>
      </c>
      <c r="E765" s="20">
        <v>5</v>
      </c>
      <c r="G765" s="2">
        <f t="shared" si="12"/>
        <v>26.299999999999891</v>
      </c>
    </row>
    <row r="766" spans="1:7">
      <c r="B766" s="422"/>
      <c r="C766" s="422"/>
      <c r="D766" t="s">
        <v>14</v>
      </c>
      <c r="E766" s="207">
        <v>58</v>
      </c>
      <c r="G766" s="2">
        <f t="shared" si="12"/>
        <v>84.299999999999898</v>
      </c>
    </row>
    <row r="767" spans="1:7">
      <c r="B767" s="422"/>
      <c r="C767" s="422"/>
      <c r="D767" t="s">
        <v>15</v>
      </c>
      <c r="E767" s="207">
        <v>5</v>
      </c>
      <c r="G767" s="2">
        <f t="shared" si="12"/>
        <v>89.299999999999898</v>
      </c>
    </row>
    <row r="768" spans="1:7">
      <c r="A768" s="3">
        <v>45428</v>
      </c>
      <c r="B768" s="422">
        <v>28876</v>
      </c>
      <c r="C768" s="422" t="s">
        <v>17</v>
      </c>
      <c r="D768" t="s">
        <v>12</v>
      </c>
      <c r="E768" s="207"/>
      <c r="F768" s="20">
        <v>21.3</v>
      </c>
      <c r="G768" s="2">
        <f t="shared" si="12"/>
        <v>67.999999999999901</v>
      </c>
    </row>
    <row r="769" spans="1:12">
      <c r="A769" s="3">
        <v>45428</v>
      </c>
      <c r="B769" s="422">
        <v>28876</v>
      </c>
      <c r="C769" s="422" t="s">
        <v>17</v>
      </c>
      <c r="D769" t="s">
        <v>13</v>
      </c>
      <c r="E769" s="207"/>
      <c r="F769" s="20">
        <v>5</v>
      </c>
      <c r="G769" s="2">
        <f t="shared" si="12"/>
        <v>62.999999999999901</v>
      </c>
    </row>
    <row r="770" spans="1:12">
      <c r="A770" s="3">
        <v>45428</v>
      </c>
      <c r="B770" s="422">
        <v>28876</v>
      </c>
      <c r="C770" s="422" t="s">
        <v>17</v>
      </c>
      <c r="D770" t="s">
        <v>14</v>
      </c>
      <c r="E770" s="207"/>
      <c r="F770" s="207">
        <v>58</v>
      </c>
      <c r="G770" s="2">
        <f t="shared" si="12"/>
        <v>4.9999999999999005</v>
      </c>
    </row>
    <row r="771" spans="1:12">
      <c r="A771" s="3">
        <v>45428</v>
      </c>
      <c r="B771" s="422">
        <v>28876</v>
      </c>
      <c r="C771" s="422" t="s">
        <v>17</v>
      </c>
      <c r="D771" t="s">
        <v>15</v>
      </c>
      <c r="E771" s="207"/>
      <c r="F771" s="207">
        <v>5</v>
      </c>
      <c r="G771" s="2">
        <f t="shared" si="12"/>
        <v>-9.9475983006414026E-14</v>
      </c>
    </row>
    <row r="772" spans="1:12">
      <c r="A772" s="31">
        <v>45382</v>
      </c>
      <c r="B772" s="421" t="s">
        <v>10</v>
      </c>
      <c r="C772" s="421" t="s">
        <v>18</v>
      </c>
      <c r="D772" t="s">
        <v>12</v>
      </c>
      <c r="E772" s="207">
        <v>20.6</v>
      </c>
      <c r="G772" s="2">
        <f t="shared" si="12"/>
        <v>20.599999999999902</v>
      </c>
      <c r="J772" s="440"/>
      <c r="K772" s="440"/>
      <c r="L772" s="440"/>
    </row>
    <row r="773" spans="1:12">
      <c r="B773" s="422"/>
      <c r="C773" s="422"/>
      <c r="D773" t="s">
        <v>13</v>
      </c>
      <c r="E773" s="207">
        <v>5</v>
      </c>
      <c r="G773" s="2">
        <f t="shared" si="12"/>
        <v>25.599999999999902</v>
      </c>
      <c r="J773" s="421"/>
      <c r="L773" s="20"/>
    </row>
    <row r="774" spans="1:12">
      <c r="B774" s="422"/>
      <c r="C774" s="422"/>
      <c r="D774" t="s">
        <v>14</v>
      </c>
      <c r="E774" s="207">
        <v>60</v>
      </c>
      <c r="G774" s="2">
        <f t="shared" si="12"/>
        <v>85.599999999999909</v>
      </c>
      <c r="J774" s="421"/>
      <c r="L774" s="20"/>
    </row>
    <row r="775" spans="1:12">
      <c r="B775" s="422"/>
      <c r="C775" s="422"/>
      <c r="D775" t="s">
        <v>15</v>
      </c>
      <c r="E775" s="207">
        <v>5</v>
      </c>
      <c r="G775" s="2">
        <f t="shared" si="12"/>
        <v>90.599999999999909</v>
      </c>
      <c r="J775" s="422"/>
      <c r="L775" s="207"/>
    </row>
    <row r="776" spans="1:12">
      <c r="B776" s="422"/>
      <c r="C776" s="422"/>
      <c r="D776" t="s">
        <v>55</v>
      </c>
      <c r="E776" s="28">
        <v>102.5</v>
      </c>
      <c r="G776" s="2">
        <f t="shared" si="12"/>
        <v>193.09999999999991</v>
      </c>
      <c r="J776" s="422"/>
      <c r="L776" s="207"/>
    </row>
    <row r="777" spans="1:12">
      <c r="A777" s="3">
        <v>45428</v>
      </c>
      <c r="B777" s="422">
        <v>28876</v>
      </c>
      <c r="C777" s="422" t="s">
        <v>18</v>
      </c>
      <c r="D777" t="s">
        <v>12</v>
      </c>
      <c r="F777" s="207">
        <v>20.6</v>
      </c>
      <c r="G777" s="2">
        <f t="shared" si="12"/>
        <v>172.49999999999991</v>
      </c>
      <c r="J777" s="422"/>
      <c r="L777" s="207"/>
    </row>
    <row r="778" spans="1:12">
      <c r="A778" s="3">
        <v>45428</v>
      </c>
      <c r="B778" s="422">
        <v>28876</v>
      </c>
      <c r="C778" s="422" t="s">
        <v>18</v>
      </c>
      <c r="D778" t="s">
        <v>13</v>
      </c>
      <c r="F778" s="207">
        <v>5</v>
      </c>
      <c r="G778" s="2">
        <f t="shared" si="12"/>
        <v>167.49999999999991</v>
      </c>
      <c r="J778" s="422"/>
      <c r="L778" s="207"/>
    </row>
    <row r="779" spans="1:12">
      <c r="A779" s="3">
        <v>45428</v>
      </c>
      <c r="B779" s="422">
        <v>28876</v>
      </c>
      <c r="C779" s="422" t="s">
        <v>18</v>
      </c>
      <c r="D779" t="s">
        <v>14</v>
      </c>
      <c r="F779" s="207">
        <v>60</v>
      </c>
      <c r="G779" s="2">
        <f t="shared" si="12"/>
        <v>107.49999999999991</v>
      </c>
      <c r="J779" s="422"/>
      <c r="L779" s="207"/>
    </row>
    <row r="780" spans="1:12">
      <c r="A780" s="3">
        <v>45428</v>
      </c>
      <c r="B780" s="422">
        <v>28876</v>
      </c>
      <c r="C780" s="422" t="s">
        <v>18</v>
      </c>
      <c r="D780" t="s">
        <v>15</v>
      </c>
      <c r="F780" s="207">
        <v>5</v>
      </c>
      <c r="G780" s="2">
        <f t="shared" si="12"/>
        <v>102.49999999999991</v>
      </c>
      <c r="J780" s="422"/>
      <c r="L780" s="207"/>
    </row>
    <row r="781" spans="1:12">
      <c r="A781" s="3">
        <v>45428</v>
      </c>
      <c r="B781" s="422">
        <v>28876</v>
      </c>
      <c r="C781" s="422" t="s">
        <v>18</v>
      </c>
      <c r="D781" t="s">
        <v>55</v>
      </c>
      <c r="F781" s="28">
        <v>102.5</v>
      </c>
      <c r="G781" s="2">
        <f t="shared" si="12"/>
        <v>0</v>
      </c>
      <c r="J781" s="422"/>
      <c r="L781" s="207"/>
    </row>
    <row r="782" spans="1:12">
      <c r="A782" s="31">
        <v>45412</v>
      </c>
      <c r="B782" s="421" t="s">
        <v>10</v>
      </c>
      <c r="C782" s="421" t="s">
        <v>19</v>
      </c>
      <c r="D782" t="s">
        <v>12</v>
      </c>
      <c r="E782" s="207">
        <v>20.5</v>
      </c>
      <c r="G782" s="2">
        <f t="shared" si="12"/>
        <v>20.5</v>
      </c>
      <c r="J782" s="421"/>
      <c r="L782" s="207"/>
    </row>
    <row r="783" spans="1:12">
      <c r="B783" s="422"/>
      <c r="C783" s="422"/>
      <c r="D783" t="s">
        <v>13</v>
      </c>
      <c r="E783" s="207">
        <v>5</v>
      </c>
      <c r="G783" s="2">
        <f t="shared" si="12"/>
        <v>25.5</v>
      </c>
      <c r="J783" s="422"/>
      <c r="L783" s="207"/>
    </row>
    <row r="784" spans="1:12">
      <c r="B784" s="422"/>
      <c r="C784" s="422"/>
      <c r="D784" t="s">
        <v>14</v>
      </c>
      <c r="E784" s="207">
        <v>60</v>
      </c>
      <c r="G784" s="2">
        <f t="shared" si="12"/>
        <v>85.5</v>
      </c>
      <c r="J784" s="422"/>
      <c r="L784" s="207"/>
    </row>
    <row r="785" spans="1:13">
      <c r="B785" s="422"/>
      <c r="C785" s="422"/>
      <c r="D785" t="s">
        <v>15</v>
      </c>
      <c r="E785" s="207">
        <v>5</v>
      </c>
      <c r="G785" s="2">
        <f t="shared" si="12"/>
        <v>90.5</v>
      </c>
      <c r="J785" s="422"/>
      <c r="L785" s="207"/>
    </row>
    <row r="786" spans="1:13">
      <c r="A786" s="3">
        <v>45428</v>
      </c>
      <c r="B786" s="422">
        <v>28876</v>
      </c>
      <c r="C786" s="422" t="s">
        <v>19</v>
      </c>
      <c r="D786" t="s">
        <v>12</v>
      </c>
      <c r="F786" s="207">
        <v>20.5</v>
      </c>
      <c r="G786" s="2">
        <f t="shared" si="12"/>
        <v>70</v>
      </c>
      <c r="J786" s="422"/>
      <c r="L786" s="28"/>
    </row>
    <row r="787" spans="1:13">
      <c r="A787" s="3">
        <v>45428</v>
      </c>
      <c r="B787" s="422">
        <v>28876</v>
      </c>
      <c r="C787" s="422" t="s">
        <v>19</v>
      </c>
      <c r="D787" t="s">
        <v>13</v>
      </c>
      <c r="F787" s="207">
        <v>5</v>
      </c>
      <c r="G787" s="2">
        <f t="shared" si="12"/>
        <v>65</v>
      </c>
      <c r="J787" s="421"/>
      <c r="L787" s="207"/>
    </row>
    <row r="788" spans="1:13">
      <c r="A788" s="3">
        <v>45428</v>
      </c>
      <c r="B788" s="422">
        <v>28876</v>
      </c>
      <c r="C788" s="422" t="s">
        <v>19</v>
      </c>
      <c r="D788" t="s">
        <v>14</v>
      </c>
      <c r="F788" s="207">
        <v>60</v>
      </c>
      <c r="G788" s="2">
        <f t="shared" si="12"/>
        <v>5</v>
      </c>
      <c r="J788" s="422"/>
      <c r="L788" s="207"/>
    </row>
    <row r="789" spans="1:13">
      <c r="A789" s="3">
        <v>45428</v>
      </c>
      <c r="B789" s="422">
        <v>28876</v>
      </c>
      <c r="C789" s="422" t="s">
        <v>19</v>
      </c>
      <c r="D789" t="s">
        <v>15</v>
      </c>
      <c r="F789" s="207">
        <v>5</v>
      </c>
      <c r="G789" s="2">
        <f t="shared" si="12"/>
        <v>0</v>
      </c>
      <c r="J789" s="422"/>
      <c r="L789" s="207"/>
    </row>
    <row r="790" spans="1:13">
      <c r="A790" s="31">
        <v>45443</v>
      </c>
      <c r="B790" s="421" t="s">
        <v>10</v>
      </c>
      <c r="C790" s="421" t="s">
        <v>20</v>
      </c>
      <c r="D790" t="s">
        <v>12</v>
      </c>
      <c r="E790" s="207">
        <v>18.600000000000001</v>
      </c>
      <c r="G790" s="2">
        <f t="shared" si="12"/>
        <v>18.600000000000001</v>
      </c>
      <c r="J790" s="422"/>
      <c r="L790" s="207"/>
    </row>
    <row r="791" spans="1:13">
      <c r="B791" s="422"/>
      <c r="C791" s="422"/>
      <c r="D791" t="s">
        <v>13</v>
      </c>
      <c r="E791" s="207">
        <v>5</v>
      </c>
      <c r="G791" s="2">
        <f t="shared" si="12"/>
        <v>23.6</v>
      </c>
      <c r="L791" s="20"/>
    </row>
    <row r="792" spans="1:13">
      <c r="B792" s="422"/>
      <c r="C792" s="422"/>
      <c r="D792" t="s">
        <v>14</v>
      </c>
      <c r="E792" s="207">
        <v>60</v>
      </c>
      <c r="G792" s="2">
        <f t="shared" ref="G792:G799" si="13">+G791+E792-F792</f>
        <v>83.6</v>
      </c>
      <c r="M792" s="20"/>
    </row>
    <row r="793" spans="1:13">
      <c r="B793" s="422"/>
      <c r="C793" s="422"/>
      <c r="D793" t="s">
        <v>15</v>
      </c>
      <c r="E793" s="207">
        <v>5</v>
      </c>
      <c r="G793" s="2">
        <f t="shared" si="13"/>
        <v>88.6</v>
      </c>
    </row>
    <row r="794" spans="1:13">
      <c r="A794" s="3">
        <v>45484</v>
      </c>
      <c r="B794" s="422">
        <v>29322</v>
      </c>
      <c r="C794" s="422" t="s">
        <v>20</v>
      </c>
      <c r="D794" t="s">
        <v>12</v>
      </c>
      <c r="E794" s="207"/>
      <c r="F794" s="207">
        <v>18.600000000000001</v>
      </c>
      <c r="G794" s="2">
        <f t="shared" si="13"/>
        <v>70</v>
      </c>
    </row>
    <row r="795" spans="1:13">
      <c r="A795" s="3">
        <v>45484</v>
      </c>
      <c r="B795" s="422">
        <v>29322</v>
      </c>
      <c r="C795" s="422" t="s">
        <v>20</v>
      </c>
      <c r="D795" t="s">
        <v>13</v>
      </c>
      <c r="E795" s="207"/>
      <c r="F795" s="207">
        <v>5</v>
      </c>
      <c r="G795" s="2">
        <f t="shared" si="13"/>
        <v>65</v>
      </c>
    </row>
    <row r="796" spans="1:13">
      <c r="A796" s="3">
        <v>45484</v>
      </c>
      <c r="B796" s="422">
        <v>29322</v>
      </c>
      <c r="C796" s="422" t="s">
        <v>20</v>
      </c>
      <c r="D796" t="s">
        <v>14</v>
      </c>
      <c r="E796" s="207"/>
      <c r="F796" s="207">
        <v>60</v>
      </c>
      <c r="G796" s="2">
        <f t="shared" si="13"/>
        <v>5</v>
      </c>
    </row>
    <row r="797" spans="1:13">
      <c r="A797" s="3">
        <v>45484</v>
      </c>
      <c r="B797" s="422">
        <v>29322</v>
      </c>
      <c r="C797" s="422" t="s">
        <v>20</v>
      </c>
      <c r="D797" t="s">
        <v>15</v>
      </c>
      <c r="E797" s="207"/>
      <c r="F797" s="207">
        <v>5</v>
      </c>
      <c r="G797" s="2">
        <f t="shared" si="13"/>
        <v>0</v>
      </c>
    </row>
    <row r="798" spans="1:13">
      <c r="A798" s="81">
        <v>45473</v>
      </c>
      <c r="B798" s="421" t="s">
        <v>10</v>
      </c>
      <c r="C798" s="421" t="s">
        <v>21</v>
      </c>
      <c r="D798" t="s">
        <v>12</v>
      </c>
      <c r="E798" s="207">
        <v>18.100000000000001</v>
      </c>
      <c r="G798" s="2">
        <f t="shared" si="13"/>
        <v>18.100000000000001</v>
      </c>
    </row>
    <row r="799" spans="1:13">
      <c r="A799" s="70"/>
      <c r="B799" s="422"/>
      <c r="C799" s="422"/>
      <c r="D799" t="s">
        <v>13</v>
      </c>
      <c r="E799" s="207">
        <v>7</v>
      </c>
      <c r="G799" s="2">
        <f t="shared" si="13"/>
        <v>25.1</v>
      </c>
    </row>
    <row r="800" spans="1:13">
      <c r="A800" s="70"/>
      <c r="B800" s="422"/>
      <c r="C800" s="422"/>
      <c r="D800" t="s">
        <v>14</v>
      </c>
      <c r="E800" s="207">
        <v>60</v>
      </c>
      <c r="G800" s="2">
        <f t="shared" ref="G800:G863" si="14">+G799+E800-F800</f>
        <v>85.1</v>
      </c>
    </row>
    <row r="801" spans="1:11">
      <c r="A801" s="70"/>
      <c r="B801" s="422"/>
      <c r="C801" s="422"/>
      <c r="D801" t="s">
        <v>15</v>
      </c>
      <c r="E801" s="207">
        <v>5</v>
      </c>
      <c r="G801" s="2">
        <f t="shared" si="14"/>
        <v>90.1</v>
      </c>
      <c r="I801" s="421" t="s">
        <v>21</v>
      </c>
      <c r="J801" t="s">
        <v>12</v>
      </c>
      <c r="K801" s="207">
        <v>18.100000000000001</v>
      </c>
    </row>
    <row r="802" spans="1:11">
      <c r="A802" s="3">
        <v>45484</v>
      </c>
      <c r="B802" s="422">
        <v>29322</v>
      </c>
      <c r="C802" s="422" t="s">
        <v>21</v>
      </c>
      <c r="D802" t="s">
        <v>14</v>
      </c>
      <c r="F802" s="207">
        <v>60</v>
      </c>
      <c r="G802" s="2">
        <f t="shared" si="14"/>
        <v>30.099999999999994</v>
      </c>
      <c r="I802" s="422"/>
      <c r="J802" t="s">
        <v>13</v>
      </c>
      <c r="K802" s="207">
        <v>7</v>
      </c>
    </row>
    <row r="803" spans="1:11">
      <c r="A803" s="3">
        <v>45484</v>
      </c>
      <c r="B803" s="422">
        <v>29322</v>
      </c>
      <c r="C803" s="422" t="s">
        <v>21</v>
      </c>
      <c r="D803" t="s">
        <v>15</v>
      </c>
      <c r="F803" s="207">
        <v>5</v>
      </c>
      <c r="G803" s="2">
        <f t="shared" si="14"/>
        <v>25.099999999999994</v>
      </c>
      <c r="I803" s="421"/>
      <c r="K803" s="207"/>
    </row>
    <row r="804" spans="1:11">
      <c r="A804" s="3">
        <v>45527</v>
      </c>
      <c r="B804" s="422">
        <v>29566</v>
      </c>
      <c r="C804" s="422" t="s">
        <v>21</v>
      </c>
      <c r="D804" t="s">
        <v>12</v>
      </c>
      <c r="F804" s="207">
        <v>18.100000000000001</v>
      </c>
      <c r="G804" s="2">
        <f t="shared" si="14"/>
        <v>6.9999999999999929</v>
      </c>
      <c r="I804" s="421"/>
      <c r="K804" s="207"/>
    </row>
    <row r="805" spans="1:11">
      <c r="A805" s="3">
        <v>45527</v>
      </c>
      <c r="B805" s="422">
        <v>29566</v>
      </c>
      <c r="C805" s="422" t="s">
        <v>21</v>
      </c>
      <c r="D805" t="s">
        <v>13</v>
      </c>
      <c r="F805" s="207">
        <v>7</v>
      </c>
      <c r="G805" s="2">
        <f t="shared" si="14"/>
        <v>-7.1054273576010019E-15</v>
      </c>
      <c r="I805" s="421"/>
      <c r="K805" s="207"/>
    </row>
    <row r="806" spans="1:11">
      <c r="A806" s="81">
        <v>45504</v>
      </c>
      <c r="B806" s="421" t="s">
        <v>10</v>
      </c>
      <c r="C806" s="421" t="s">
        <v>22</v>
      </c>
      <c r="D806" t="s">
        <v>12</v>
      </c>
      <c r="E806" s="207">
        <v>17.8</v>
      </c>
      <c r="G806" s="2">
        <f t="shared" si="14"/>
        <v>17.799999999999994</v>
      </c>
      <c r="I806" s="422"/>
      <c r="K806" s="207"/>
    </row>
    <row r="807" spans="1:11">
      <c r="A807" s="70"/>
      <c r="B807" s="422"/>
      <c r="C807" s="422"/>
      <c r="D807" t="s">
        <v>13</v>
      </c>
      <c r="E807" s="207">
        <v>7</v>
      </c>
      <c r="G807" s="2">
        <f t="shared" si="14"/>
        <v>24.799999999999994</v>
      </c>
      <c r="I807" s="422"/>
      <c r="K807" s="207"/>
    </row>
    <row r="808" spans="1:11">
      <c r="A808" s="70"/>
      <c r="B808" s="422"/>
      <c r="C808" s="422"/>
      <c r="D808" t="s">
        <v>14</v>
      </c>
      <c r="E808" s="207">
        <v>60</v>
      </c>
      <c r="G808" s="2">
        <f t="shared" si="14"/>
        <v>84.8</v>
      </c>
      <c r="I808" s="422"/>
      <c r="K808" s="207"/>
    </row>
    <row r="809" spans="1:11">
      <c r="A809" s="70"/>
      <c r="B809" s="422"/>
      <c r="C809" s="422"/>
      <c r="D809" t="s">
        <v>15</v>
      </c>
      <c r="E809" s="207">
        <v>5</v>
      </c>
      <c r="G809" s="2">
        <f t="shared" si="14"/>
        <v>89.8</v>
      </c>
    </row>
    <row r="810" spans="1:11">
      <c r="A810" s="70"/>
      <c r="B810" s="422"/>
      <c r="C810" s="422"/>
      <c r="D810" s="62" t="s">
        <v>153</v>
      </c>
      <c r="E810" s="62">
        <v>250</v>
      </c>
      <c r="F810" s="207"/>
      <c r="G810" s="2">
        <f t="shared" si="14"/>
        <v>339.8</v>
      </c>
      <c r="I810" s="421"/>
      <c r="K810" s="207"/>
    </row>
    <row r="811" spans="1:11">
      <c r="A811" s="70">
        <v>45495</v>
      </c>
      <c r="B811" s="422">
        <v>29390</v>
      </c>
      <c r="C811" s="422" t="s">
        <v>22</v>
      </c>
      <c r="D811" t="s">
        <v>153</v>
      </c>
      <c r="E811" s="207"/>
      <c r="F811" s="207">
        <v>250</v>
      </c>
      <c r="G811" s="2">
        <f t="shared" si="14"/>
        <v>89.800000000000011</v>
      </c>
      <c r="I811" s="422"/>
      <c r="K811" s="207"/>
    </row>
    <row r="812" spans="1:11">
      <c r="A812" s="70">
        <v>45601</v>
      </c>
      <c r="B812" s="422">
        <v>29952</v>
      </c>
      <c r="C812" s="422" t="s">
        <v>22</v>
      </c>
      <c r="D812" t="s">
        <v>12</v>
      </c>
      <c r="E812" s="207"/>
      <c r="F812" s="207">
        <v>17.8</v>
      </c>
      <c r="G812" s="2">
        <f t="shared" si="14"/>
        <v>72.000000000000014</v>
      </c>
      <c r="I812" s="422"/>
      <c r="K812" s="207"/>
    </row>
    <row r="813" spans="1:11">
      <c r="A813" s="70">
        <v>45601</v>
      </c>
      <c r="B813" s="422">
        <v>29952</v>
      </c>
      <c r="C813" s="422" t="s">
        <v>22</v>
      </c>
      <c r="D813" t="s">
        <v>13</v>
      </c>
      <c r="E813" s="207"/>
      <c r="F813" s="207">
        <v>7</v>
      </c>
      <c r="G813" s="2">
        <f t="shared" si="14"/>
        <v>65.000000000000014</v>
      </c>
      <c r="I813" s="422"/>
      <c r="K813" s="207"/>
    </row>
    <row r="814" spans="1:11">
      <c r="A814" s="70">
        <v>45601</v>
      </c>
      <c r="B814" s="422">
        <v>29952</v>
      </c>
      <c r="C814" s="422" t="s">
        <v>22</v>
      </c>
      <c r="D814" t="s">
        <v>14</v>
      </c>
      <c r="E814" s="207"/>
      <c r="F814" s="207">
        <v>60</v>
      </c>
      <c r="G814" s="2">
        <f t="shared" si="14"/>
        <v>5.0000000000000142</v>
      </c>
      <c r="I814" s="422"/>
      <c r="K814" s="207"/>
    </row>
    <row r="815" spans="1:11">
      <c r="A815" s="70">
        <v>45601</v>
      </c>
      <c r="B815" s="422">
        <v>29952</v>
      </c>
      <c r="C815" s="422" t="s">
        <v>22</v>
      </c>
      <c r="D815" t="s">
        <v>15</v>
      </c>
      <c r="E815" s="207"/>
      <c r="F815" s="207">
        <v>5</v>
      </c>
      <c r="G815" s="2">
        <f t="shared" si="14"/>
        <v>1.4210854715202004E-14</v>
      </c>
      <c r="I815" s="422"/>
      <c r="K815" s="207"/>
    </row>
    <row r="816" spans="1:11">
      <c r="A816" s="31">
        <v>45535</v>
      </c>
      <c r="B816" s="421" t="s">
        <v>10</v>
      </c>
      <c r="C816" s="421" t="s">
        <v>57</v>
      </c>
      <c r="D816" t="s">
        <v>12</v>
      </c>
      <c r="E816" s="207">
        <v>17.8</v>
      </c>
      <c r="G816" s="2">
        <f t="shared" si="14"/>
        <v>17.800000000000015</v>
      </c>
      <c r="I816" s="422"/>
      <c r="K816" s="207"/>
    </row>
    <row r="817" spans="1:11">
      <c r="B817" s="422"/>
      <c r="C817" s="422"/>
      <c r="D817" t="s">
        <v>13</v>
      </c>
      <c r="E817" s="207">
        <v>7</v>
      </c>
      <c r="G817" s="2">
        <f t="shared" si="14"/>
        <v>24.800000000000015</v>
      </c>
      <c r="I817" s="422"/>
      <c r="K817" s="207"/>
    </row>
    <row r="818" spans="1:11">
      <c r="B818" s="422"/>
      <c r="C818" s="422"/>
      <c r="D818" t="s">
        <v>14</v>
      </c>
      <c r="E818" s="207">
        <v>60</v>
      </c>
      <c r="G818" s="2">
        <f t="shared" si="14"/>
        <v>84.800000000000011</v>
      </c>
      <c r="I818" s="421"/>
      <c r="K818" s="207"/>
    </row>
    <row r="819" spans="1:11">
      <c r="B819" s="422"/>
      <c r="C819" s="422"/>
      <c r="D819" t="s">
        <v>15</v>
      </c>
      <c r="E819" s="207">
        <v>5</v>
      </c>
      <c r="G819" s="2">
        <f t="shared" si="14"/>
        <v>89.800000000000011</v>
      </c>
      <c r="I819" s="422"/>
      <c r="K819" s="207"/>
    </row>
    <row r="820" spans="1:11">
      <c r="A820" s="70">
        <v>45601</v>
      </c>
      <c r="B820" s="422">
        <v>29952</v>
      </c>
      <c r="C820" s="422" t="s">
        <v>57</v>
      </c>
      <c r="D820" t="s">
        <v>12</v>
      </c>
      <c r="E820" s="207"/>
      <c r="F820" s="207">
        <v>17.8</v>
      </c>
      <c r="G820" s="2">
        <f t="shared" si="14"/>
        <v>72.000000000000014</v>
      </c>
      <c r="I820" s="422"/>
      <c r="K820" s="207"/>
    </row>
    <row r="821" spans="1:11">
      <c r="A821" s="70">
        <v>45601</v>
      </c>
      <c r="B821" s="422">
        <v>29952</v>
      </c>
      <c r="C821" s="422" t="s">
        <v>57</v>
      </c>
      <c r="D821" t="s">
        <v>13</v>
      </c>
      <c r="E821" s="207"/>
      <c r="F821" s="207">
        <v>7</v>
      </c>
      <c r="G821" s="2">
        <f t="shared" si="14"/>
        <v>65.000000000000014</v>
      </c>
      <c r="I821" s="422"/>
      <c r="K821" s="207"/>
    </row>
    <row r="822" spans="1:11">
      <c r="A822" s="70">
        <v>45601</v>
      </c>
      <c r="B822" s="422">
        <v>29952</v>
      </c>
      <c r="C822" s="422" t="s">
        <v>57</v>
      </c>
      <c r="D822" t="s">
        <v>14</v>
      </c>
      <c r="E822" s="207"/>
      <c r="F822" s="207">
        <v>60</v>
      </c>
      <c r="G822" s="2">
        <f t="shared" si="14"/>
        <v>5.0000000000000142</v>
      </c>
      <c r="I822" s="422"/>
      <c r="K822" s="207"/>
    </row>
    <row r="823" spans="1:11">
      <c r="A823" s="70">
        <v>45601</v>
      </c>
      <c r="B823" s="422">
        <v>29952</v>
      </c>
      <c r="C823" s="422" t="s">
        <v>57</v>
      </c>
      <c r="D823" t="s">
        <v>15</v>
      </c>
      <c r="E823" s="207"/>
      <c r="F823" s="207">
        <v>5</v>
      </c>
      <c r="G823" s="2">
        <f t="shared" si="14"/>
        <v>1.4210854715202004E-14</v>
      </c>
      <c r="I823" s="422"/>
      <c r="K823" s="207"/>
    </row>
    <row r="824" spans="1:11">
      <c r="A824" s="81">
        <v>45565</v>
      </c>
      <c r="B824" s="421" t="s">
        <v>10</v>
      </c>
      <c r="C824" s="421" t="s">
        <v>41</v>
      </c>
      <c r="D824" t="s">
        <v>12</v>
      </c>
      <c r="E824" s="207">
        <v>17.899999999999999</v>
      </c>
      <c r="F824" s="207"/>
      <c r="G824" s="2">
        <f t="shared" si="14"/>
        <v>17.900000000000013</v>
      </c>
      <c r="I824" s="422"/>
      <c r="K824" s="207"/>
    </row>
    <row r="825" spans="1:11">
      <c r="A825" s="70"/>
      <c r="B825" s="422"/>
      <c r="C825" s="422"/>
      <c r="D825" t="s">
        <v>13</v>
      </c>
      <c r="E825" s="207">
        <v>5</v>
      </c>
      <c r="G825" s="2">
        <f t="shared" si="14"/>
        <v>22.900000000000013</v>
      </c>
      <c r="I825" s="422"/>
      <c r="K825" s="207"/>
    </row>
    <row r="826" spans="1:11">
      <c r="A826" s="70"/>
      <c r="B826" s="422"/>
      <c r="C826" s="422"/>
      <c r="D826" t="s">
        <v>14</v>
      </c>
      <c r="E826" s="207">
        <v>60</v>
      </c>
      <c r="G826" s="2">
        <f t="shared" si="14"/>
        <v>82.9</v>
      </c>
      <c r="I826" s="421"/>
      <c r="K826" s="207"/>
    </row>
    <row r="827" spans="1:11">
      <c r="A827" s="70"/>
      <c r="B827" s="422"/>
      <c r="C827" s="422"/>
      <c r="D827" t="s">
        <v>15</v>
      </c>
      <c r="E827" s="207">
        <v>5</v>
      </c>
      <c r="G827" s="2">
        <f t="shared" si="14"/>
        <v>87.9</v>
      </c>
      <c r="I827" s="422"/>
      <c r="K827" s="207"/>
    </row>
    <row r="828" spans="1:11">
      <c r="A828" s="70">
        <v>45601</v>
      </c>
      <c r="B828" s="422">
        <v>29952</v>
      </c>
      <c r="C828" s="422" t="s">
        <v>41</v>
      </c>
      <c r="D828" t="s">
        <v>12</v>
      </c>
      <c r="E828" s="207"/>
      <c r="F828" s="207">
        <v>17.899999999999999</v>
      </c>
      <c r="G828" s="2">
        <f t="shared" si="14"/>
        <v>70</v>
      </c>
      <c r="I828" s="422"/>
      <c r="K828" s="207"/>
    </row>
    <row r="829" spans="1:11">
      <c r="A829" s="70">
        <v>45601</v>
      </c>
      <c r="B829" s="422">
        <v>29952</v>
      </c>
      <c r="C829" s="422" t="s">
        <v>41</v>
      </c>
      <c r="D829" t="s">
        <v>13</v>
      </c>
      <c r="E829" s="207"/>
      <c r="F829" s="207">
        <v>5</v>
      </c>
      <c r="G829" s="2">
        <f t="shared" si="14"/>
        <v>65</v>
      </c>
      <c r="I829" s="422"/>
      <c r="K829" s="207"/>
    </row>
    <row r="830" spans="1:11">
      <c r="A830" s="70">
        <v>45601</v>
      </c>
      <c r="B830" s="422">
        <v>29952</v>
      </c>
      <c r="C830" s="422" t="s">
        <v>41</v>
      </c>
      <c r="D830" t="s">
        <v>14</v>
      </c>
      <c r="E830" s="207"/>
      <c r="F830" s="207">
        <v>60</v>
      </c>
      <c r="G830" s="2">
        <f t="shared" si="14"/>
        <v>5</v>
      </c>
      <c r="I830" s="422"/>
      <c r="K830" s="207"/>
    </row>
    <row r="831" spans="1:11">
      <c r="A831" s="70">
        <v>45601</v>
      </c>
      <c r="B831" s="422">
        <v>29952</v>
      </c>
      <c r="C831" s="422" t="s">
        <v>41</v>
      </c>
      <c r="D831" t="s">
        <v>15</v>
      </c>
      <c r="E831" s="207"/>
      <c r="F831" s="207">
        <v>5</v>
      </c>
      <c r="G831" s="2">
        <f t="shared" si="14"/>
        <v>0</v>
      </c>
      <c r="I831" s="422"/>
      <c r="K831" s="207"/>
    </row>
    <row r="832" spans="1:11">
      <c r="A832" s="81">
        <v>45596</v>
      </c>
      <c r="B832" s="421" t="s">
        <v>10</v>
      </c>
      <c r="C832" s="421" t="s">
        <v>25</v>
      </c>
      <c r="D832" t="s">
        <v>12</v>
      </c>
      <c r="E832" s="207">
        <v>4.0999999999999996</v>
      </c>
      <c r="G832" s="2">
        <f t="shared" si="14"/>
        <v>4.0999999999999996</v>
      </c>
      <c r="I832" s="422"/>
      <c r="K832" s="207"/>
    </row>
    <row r="833" spans="1:12">
      <c r="A833" s="70"/>
      <c r="B833" s="422"/>
      <c r="C833" s="422"/>
      <c r="D833" t="s">
        <v>13</v>
      </c>
      <c r="E833" s="207">
        <v>7</v>
      </c>
      <c r="G833" s="2">
        <f t="shared" si="14"/>
        <v>11.1</v>
      </c>
      <c r="I833" s="422"/>
      <c r="J833" t="s">
        <v>478</v>
      </c>
      <c r="K833" s="207"/>
    </row>
    <row r="834" spans="1:12">
      <c r="A834" s="70"/>
      <c r="B834" s="422"/>
      <c r="C834" s="422"/>
      <c r="D834" t="s">
        <v>14</v>
      </c>
      <c r="E834" s="207">
        <v>60</v>
      </c>
      <c r="G834" s="2">
        <f t="shared" si="14"/>
        <v>71.099999999999994</v>
      </c>
      <c r="H834">
        <v>2024</v>
      </c>
      <c r="I834" s="421" t="s">
        <v>25</v>
      </c>
      <c r="J834" t="s">
        <v>12</v>
      </c>
      <c r="K834" s="207">
        <v>4.0999999999999996</v>
      </c>
      <c r="L834" s="207"/>
    </row>
    <row r="835" spans="1:12">
      <c r="A835" s="70"/>
      <c r="B835" s="422"/>
      <c r="C835" s="422"/>
      <c r="D835" t="s">
        <v>15</v>
      </c>
      <c r="E835" s="207">
        <v>5</v>
      </c>
      <c r="G835" s="2">
        <f t="shared" si="14"/>
        <v>76.099999999999994</v>
      </c>
      <c r="I835" s="422"/>
      <c r="J835" t="s">
        <v>13</v>
      </c>
      <c r="K835" s="207">
        <v>7</v>
      </c>
      <c r="L835" s="207"/>
    </row>
    <row r="836" spans="1:12">
      <c r="A836" s="3">
        <v>45707</v>
      </c>
      <c r="B836" s="422">
        <v>30497</v>
      </c>
      <c r="C836" s="422" t="s">
        <v>25</v>
      </c>
      <c r="D836" t="s">
        <v>12</v>
      </c>
      <c r="E836" s="207"/>
      <c r="F836" s="207">
        <v>4.0999999999999996</v>
      </c>
      <c r="G836" s="2">
        <f t="shared" si="14"/>
        <v>72</v>
      </c>
      <c r="I836" s="422"/>
      <c r="K836" s="207"/>
      <c r="L836" s="207"/>
    </row>
    <row r="837" spans="1:12">
      <c r="A837" s="3">
        <v>45707</v>
      </c>
      <c r="B837" s="422">
        <v>30497</v>
      </c>
      <c r="C837" s="422" t="s">
        <v>25</v>
      </c>
      <c r="D837" t="s">
        <v>13</v>
      </c>
      <c r="E837" s="207"/>
      <c r="F837" s="207">
        <v>7</v>
      </c>
      <c r="G837" s="2">
        <f t="shared" si="14"/>
        <v>65</v>
      </c>
      <c r="I837" s="422"/>
      <c r="K837" s="207"/>
      <c r="L837" s="207"/>
    </row>
    <row r="838" spans="1:12">
      <c r="A838" s="3">
        <v>45707</v>
      </c>
      <c r="B838" s="422">
        <v>30497</v>
      </c>
      <c r="C838" s="422" t="s">
        <v>25</v>
      </c>
      <c r="D838" t="s">
        <v>14</v>
      </c>
      <c r="E838" s="207"/>
      <c r="F838" s="207">
        <v>60</v>
      </c>
      <c r="G838" s="2">
        <f t="shared" si="14"/>
        <v>5</v>
      </c>
      <c r="I838" s="422"/>
      <c r="K838" s="207"/>
      <c r="L838" s="207"/>
    </row>
    <row r="839" spans="1:12">
      <c r="A839" s="3">
        <v>45707</v>
      </c>
      <c r="B839" s="422">
        <v>30497</v>
      </c>
      <c r="C839" s="422" t="s">
        <v>25</v>
      </c>
      <c r="D839" t="s">
        <v>15</v>
      </c>
      <c r="E839" s="207"/>
      <c r="F839" s="207">
        <v>5</v>
      </c>
      <c r="G839" s="2">
        <f t="shared" si="14"/>
        <v>0</v>
      </c>
      <c r="I839" s="422"/>
      <c r="K839" s="207"/>
      <c r="L839" s="207"/>
    </row>
    <row r="840" spans="1:12">
      <c r="A840" s="81">
        <v>45626</v>
      </c>
      <c r="B840" s="421" t="s">
        <v>10</v>
      </c>
      <c r="C840" s="421" t="s">
        <v>58</v>
      </c>
      <c r="D840" t="s">
        <v>12</v>
      </c>
      <c r="E840" s="207">
        <v>4.5999999999999996</v>
      </c>
      <c r="G840" s="2">
        <f t="shared" si="14"/>
        <v>4.5999999999999996</v>
      </c>
      <c r="I840" s="422"/>
      <c r="J840" t="s">
        <v>14</v>
      </c>
      <c r="K840" s="207">
        <v>60</v>
      </c>
      <c r="L840" s="207"/>
    </row>
    <row r="841" spans="1:12">
      <c r="A841" s="70"/>
      <c r="B841" s="422"/>
      <c r="C841" s="422"/>
      <c r="D841" t="s">
        <v>13</v>
      </c>
      <c r="E841" s="207">
        <v>7</v>
      </c>
      <c r="G841" s="2">
        <f t="shared" si="14"/>
        <v>11.6</v>
      </c>
      <c r="I841" s="422"/>
      <c r="J841" t="s">
        <v>15</v>
      </c>
      <c r="K841" s="207">
        <v>5</v>
      </c>
      <c r="L841" s="207"/>
    </row>
    <row r="842" spans="1:12">
      <c r="A842" s="70"/>
      <c r="B842" s="422"/>
      <c r="C842" s="422"/>
      <c r="D842" t="s">
        <v>14</v>
      </c>
      <c r="E842" s="207">
        <v>60</v>
      </c>
      <c r="G842" s="2">
        <f t="shared" si="14"/>
        <v>71.599999999999994</v>
      </c>
      <c r="I842" s="421" t="s">
        <v>58</v>
      </c>
      <c r="J842" t="s">
        <v>12</v>
      </c>
      <c r="K842" s="207">
        <v>4.5999999999999996</v>
      </c>
      <c r="L842" s="207"/>
    </row>
    <row r="843" spans="1:12">
      <c r="A843" s="70"/>
      <c r="B843" s="422"/>
      <c r="C843" s="422"/>
      <c r="D843" t="s">
        <v>15</v>
      </c>
      <c r="E843" s="207">
        <v>5</v>
      </c>
      <c r="G843" s="2">
        <f t="shared" si="14"/>
        <v>76.599999999999994</v>
      </c>
      <c r="I843" s="422"/>
      <c r="J843" t="s">
        <v>13</v>
      </c>
      <c r="K843" s="207">
        <v>7</v>
      </c>
      <c r="L843" s="207"/>
    </row>
    <row r="844" spans="1:12">
      <c r="A844" s="3">
        <v>45707</v>
      </c>
      <c r="B844" s="422">
        <v>30497</v>
      </c>
      <c r="C844" s="422" t="s">
        <v>58</v>
      </c>
      <c r="D844" t="s">
        <v>12</v>
      </c>
      <c r="E844" s="207"/>
      <c r="F844" s="207">
        <v>4.5999999999999996</v>
      </c>
      <c r="G844" s="2">
        <f t="shared" si="14"/>
        <v>72</v>
      </c>
      <c r="I844" s="422"/>
      <c r="K844" s="207"/>
      <c r="L844" s="207"/>
    </row>
    <row r="845" spans="1:12">
      <c r="A845" s="3">
        <v>45707</v>
      </c>
      <c r="B845" s="422">
        <v>30497</v>
      </c>
      <c r="C845" s="422" t="s">
        <v>58</v>
      </c>
      <c r="D845" t="s">
        <v>13</v>
      </c>
      <c r="E845" s="207"/>
      <c r="F845" s="207">
        <v>7</v>
      </c>
      <c r="G845" s="2">
        <f t="shared" si="14"/>
        <v>65</v>
      </c>
      <c r="I845" s="422"/>
      <c r="K845" s="207"/>
      <c r="L845" s="207"/>
    </row>
    <row r="846" spans="1:12">
      <c r="A846" s="3">
        <v>45707</v>
      </c>
      <c r="B846" s="422">
        <v>30497</v>
      </c>
      <c r="C846" s="422" t="s">
        <v>58</v>
      </c>
      <c r="D846" t="s">
        <v>14</v>
      </c>
      <c r="E846" s="207"/>
      <c r="F846" s="207">
        <v>60</v>
      </c>
      <c r="G846" s="2">
        <f t="shared" si="14"/>
        <v>5</v>
      </c>
      <c r="I846" s="422"/>
      <c r="K846" s="207"/>
      <c r="L846" s="207"/>
    </row>
    <row r="847" spans="1:12">
      <c r="A847" s="3">
        <v>45707</v>
      </c>
      <c r="B847" s="422">
        <v>30497</v>
      </c>
      <c r="C847" s="422" t="s">
        <v>58</v>
      </c>
      <c r="D847" t="s">
        <v>15</v>
      </c>
      <c r="E847" s="207"/>
      <c r="F847" s="207">
        <v>5</v>
      </c>
      <c r="G847" s="2">
        <f t="shared" si="14"/>
        <v>0</v>
      </c>
      <c r="I847" s="422"/>
      <c r="K847" s="207"/>
      <c r="L847" s="207"/>
    </row>
    <row r="848" spans="1:12">
      <c r="A848" s="31" t="s">
        <v>306</v>
      </c>
      <c r="B848" s="421" t="s">
        <v>10</v>
      </c>
      <c r="C848" s="421" t="s">
        <v>27</v>
      </c>
      <c r="D848" t="s">
        <v>12</v>
      </c>
      <c r="E848" s="207">
        <v>5.2</v>
      </c>
      <c r="F848" s="207"/>
      <c r="G848" s="2">
        <f t="shared" si="14"/>
        <v>5.2</v>
      </c>
      <c r="I848" s="422"/>
      <c r="J848" t="s">
        <v>14</v>
      </c>
      <c r="K848" s="207">
        <v>60</v>
      </c>
      <c r="L848" s="207"/>
    </row>
    <row r="849" spans="1:12">
      <c r="B849" s="422"/>
      <c r="C849" s="422"/>
      <c r="D849" t="s">
        <v>13</v>
      </c>
      <c r="E849" s="207">
        <v>3</v>
      </c>
      <c r="F849" s="207"/>
      <c r="G849" s="2">
        <f t="shared" si="14"/>
        <v>8.1999999999999993</v>
      </c>
      <c r="I849" s="422"/>
      <c r="J849" t="s">
        <v>15</v>
      </c>
      <c r="K849" s="207">
        <v>5</v>
      </c>
      <c r="L849" s="207"/>
    </row>
    <row r="850" spans="1:12">
      <c r="B850" s="422"/>
      <c r="C850" s="422"/>
      <c r="D850" t="s">
        <v>14</v>
      </c>
      <c r="E850" s="207">
        <v>60</v>
      </c>
      <c r="F850" s="207"/>
      <c r="G850" s="2">
        <f t="shared" si="14"/>
        <v>68.2</v>
      </c>
      <c r="I850" s="421" t="s">
        <v>27</v>
      </c>
      <c r="J850" t="s">
        <v>12</v>
      </c>
      <c r="K850" s="207">
        <v>5.2</v>
      </c>
      <c r="L850" s="207"/>
    </row>
    <row r="851" spans="1:12">
      <c r="B851" s="422"/>
      <c r="C851" s="422"/>
      <c r="D851" t="s">
        <v>15</v>
      </c>
      <c r="E851" s="207">
        <v>5</v>
      </c>
      <c r="F851" s="207"/>
      <c r="G851" s="2">
        <f t="shared" si="14"/>
        <v>73.2</v>
      </c>
      <c r="I851" s="422"/>
      <c r="J851" t="s">
        <v>13</v>
      </c>
      <c r="K851" s="207">
        <v>3</v>
      </c>
      <c r="L851" s="207"/>
    </row>
    <row r="852" spans="1:12">
      <c r="A852" s="3">
        <v>45707</v>
      </c>
      <c r="B852" s="422">
        <v>30497</v>
      </c>
      <c r="C852" s="422" t="s">
        <v>27</v>
      </c>
      <c r="D852" t="s">
        <v>12</v>
      </c>
      <c r="E852" s="207"/>
      <c r="F852" s="207">
        <v>5.2</v>
      </c>
      <c r="G852" s="2">
        <f t="shared" si="14"/>
        <v>68</v>
      </c>
      <c r="I852" s="422"/>
      <c r="K852" s="207"/>
      <c r="L852" s="207"/>
    </row>
    <row r="853" spans="1:12">
      <c r="A853" s="3">
        <v>45707</v>
      </c>
      <c r="B853" s="422">
        <v>30497</v>
      </c>
      <c r="C853" s="422" t="s">
        <v>27</v>
      </c>
      <c r="D853" t="s">
        <v>13</v>
      </c>
      <c r="E853" s="207"/>
      <c r="F853" s="207">
        <v>3</v>
      </c>
      <c r="G853" s="2">
        <f t="shared" si="14"/>
        <v>65</v>
      </c>
      <c r="I853" s="422"/>
      <c r="K853" s="207"/>
      <c r="L853" s="207"/>
    </row>
    <row r="854" spans="1:12">
      <c r="A854" s="3">
        <v>45707</v>
      </c>
      <c r="B854" s="422">
        <v>30497</v>
      </c>
      <c r="C854" s="422" t="s">
        <v>27</v>
      </c>
      <c r="D854" t="s">
        <v>14</v>
      </c>
      <c r="E854" s="207"/>
      <c r="F854" s="207">
        <v>60</v>
      </c>
      <c r="G854" s="2">
        <f t="shared" si="14"/>
        <v>5</v>
      </c>
      <c r="I854" s="422"/>
      <c r="K854" s="207"/>
      <c r="L854" s="207"/>
    </row>
    <row r="855" spans="1:12">
      <c r="A855" s="3">
        <v>45707</v>
      </c>
      <c r="B855" s="422">
        <v>30497</v>
      </c>
      <c r="C855" s="422" t="s">
        <v>27</v>
      </c>
      <c r="D855" t="s">
        <v>15</v>
      </c>
      <c r="E855" s="207"/>
      <c r="F855" s="207">
        <v>5</v>
      </c>
      <c r="G855" s="2">
        <f t="shared" si="14"/>
        <v>0</v>
      </c>
      <c r="I855" s="422"/>
      <c r="K855" s="207"/>
      <c r="L855" s="207"/>
    </row>
    <row r="856" spans="1:12">
      <c r="A856" s="81">
        <v>45688</v>
      </c>
      <c r="B856" s="421" t="s">
        <v>10</v>
      </c>
      <c r="C856" s="421" t="s">
        <v>11</v>
      </c>
      <c r="D856" t="s">
        <v>12</v>
      </c>
      <c r="E856" s="207">
        <v>4.4000000000000004</v>
      </c>
      <c r="G856" s="2">
        <f t="shared" si="14"/>
        <v>4.4000000000000004</v>
      </c>
      <c r="I856" s="422"/>
      <c r="J856" t="s">
        <v>14</v>
      </c>
      <c r="K856" s="207">
        <v>60</v>
      </c>
      <c r="L856" s="207"/>
    </row>
    <row r="857" spans="1:12">
      <c r="A857" s="70"/>
      <c r="B857" s="422"/>
      <c r="C857" s="422"/>
      <c r="D857" t="s">
        <v>13</v>
      </c>
      <c r="E857" s="207">
        <v>3</v>
      </c>
      <c r="G857" s="2">
        <f t="shared" si="14"/>
        <v>7.4</v>
      </c>
      <c r="I857" s="422"/>
      <c r="J857" t="s">
        <v>15</v>
      </c>
      <c r="K857" s="207">
        <v>5</v>
      </c>
      <c r="L857" s="207"/>
    </row>
    <row r="858" spans="1:12">
      <c r="A858" s="70"/>
      <c r="B858" s="422"/>
      <c r="C858" s="422"/>
      <c r="D858" t="s">
        <v>14</v>
      </c>
      <c r="E858" s="207">
        <v>60</v>
      </c>
      <c r="G858" s="2">
        <f t="shared" si="14"/>
        <v>67.400000000000006</v>
      </c>
      <c r="H858">
        <v>2025</v>
      </c>
      <c r="I858" s="421" t="s">
        <v>11</v>
      </c>
      <c r="J858" t="s">
        <v>12</v>
      </c>
      <c r="K858" s="207">
        <v>4.4000000000000004</v>
      </c>
      <c r="L858" s="207"/>
    </row>
    <row r="859" spans="1:12">
      <c r="A859" s="70"/>
      <c r="B859" s="422"/>
      <c r="C859" s="422"/>
      <c r="D859" t="s">
        <v>15</v>
      </c>
      <c r="E859" s="207">
        <v>5</v>
      </c>
      <c r="G859" s="2">
        <f t="shared" si="14"/>
        <v>72.400000000000006</v>
      </c>
      <c r="I859" s="422"/>
      <c r="J859" t="s">
        <v>13</v>
      </c>
      <c r="K859" s="207">
        <v>3</v>
      </c>
      <c r="L859" s="207"/>
    </row>
    <row r="860" spans="1:12">
      <c r="A860" s="3">
        <v>45707</v>
      </c>
      <c r="B860" s="422">
        <v>30498</v>
      </c>
      <c r="C860" s="422" t="s">
        <v>11</v>
      </c>
      <c r="D860" t="s">
        <v>12</v>
      </c>
      <c r="F860" s="207">
        <v>4.4000000000000004</v>
      </c>
      <c r="G860" s="2">
        <f t="shared" si="14"/>
        <v>68</v>
      </c>
      <c r="I860" s="422"/>
      <c r="J860" t="s">
        <v>14</v>
      </c>
      <c r="K860" s="207">
        <v>60</v>
      </c>
      <c r="L860" s="207"/>
    </row>
    <row r="861" spans="1:12">
      <c r="A861" s="3">
        <v>45707</v>
      </c>
      <c r="B861" s="422">
        <v>30498</v>
      </c>
      <c r="C861" s="422" t="s">
        <v>11</v>
      </c>
      <c r="D861" t="s">
        <v>13</v>
      </c>
      <c r="F861" s="207">
        <v>3</v>
      </c>
      <c r="G861" s="2">
        <f t="shared" si="14"/>
        <v>65</v>
      </c>
      <c r="I861" s="422"/>
      <c r="J861" t="s">
        <v>15</v>
      </c>
      <c r="K861" s="207">
        <v>5</v>
      </c>
      <c r="L861" s="207"/>
    </row>
    <row r="862" spans="1:12">
      <c r="A862" s="3">
        <v>45707</v>
      </c>
      <c r="B862" s="422">
        <v>30498</v>
      </c>
      <c r="C862" s="422" t="s">
        <v>11</v>
      </c>
      <c r="D862" t="s">
        <v>14</v>
      </c>
      <c r="F862" s="207">
        <v>60</v>
      </c>
      <c r="G862" s="2">
        <f t="shared" si="14"/>
        <v>5</v>
      </c>
      <c r="K862" s="28">
        <f>SUM(K834:K861)</f>
        <v>298.29999999999995</v>
      </c>
    </row>
    <row r="863" spans="1:12">
      <c r="A863" s="3">
        <v>45707</v>
      </c>
      <c r="B863" s="422">
        <v>30498</v>
      </c>
      <c r="C863" s="422" t="s">
        <v>11</v>
      </c>
      <c r="D863" t="s">
        <v>15</v>
      </c>
      <c r="F863" s="207">
        <v>5</v>
      </c>
      <c r="G863" s="2">
        <f t="shared" si="14"/>
        <v>0</v>
      </c>
    </row>
    <row r="864" spans="1:12">
      <c r="A864" s="31">
        <v>45716</v>
      </c>
      <c r="B864" s="421" t="s">
        <v>10</v>
      </c>
      <c r="C864" s="421" t="s">
        <v>17</v>
      </c>
      <c r="D864" t="s">
        <v>12</v>
      </c>
      <c r="E864" s="207">
        <v>15.4</v>
      </c>
      <c r="G864" s="2">
        <f t="shared" ref="G864:G889" si="15">+G863+E864-F864</f>
        <v>15.4</v>
      </c>
      <c r="L864" s="28">
        <f>300-K862</f>
        <v>1.7000000000000455</v>
      </c>
    </row>
    <row r="865" spans="1:11">
      <c r="B865" s="422"/>
      <c r="C865" s="422"/>
      <c r="D865" t="s">
        <v>13</v>
      </c>
      <c r="E865" s="207">
        <v>3</v>
      </c>
      <c r="G865" s="2">
        <f t="shared" si="15"/>
        <v>18.399999999999999</v>
      </c>
    </row>
    <row r="866" spans="1:11">
      <c r="B866" s="422"/>
      <c r="C866" s="422"/>
      <c r="D866" t="s">
        <v>14</v>
      </c>
      <c r="E866" s="207">
        <v>56</v>
      </c>
      <c r="G866" s="2">
        <f t="shared" si="15"/>
        <v>74.400000000000006</v>
      </c>
    </row>
    <row r="867" spans="1:11">
      <c r="B867" s="422"/>
      <c r="C867" s="422"/>
      <c r="D867" t="s">
        <v>15</v>
      </c>
      <c r="E867" s="207">
        <v>5</v>
      </c>
      <c r="G867" s="2">
        <f t="shared" si="15"/>
        <v>79.400000000000006</v>
      </c>
    </row>
    <row r="868" spans="1:11">
      <c r="A868" s="3">
        <v>45785</v>
      </c>
      <c r="B868" s="422">
        <v>30953</v>
      </c>
      <c r="C868" s="422" t="s">
        <v>17</v>
      </c>
      <c r="D868" t="s">
        <v>12</v>
      </c>
      <c r="E868" s="207"/>
      <c r="F868" s="207">
        <v>15.4</v>
      </c>
      <c r="G868" s="2">
        <f t="shared" si="15"/>
        <v>64</v>
      </c>
    </row>
    <row r="869" spans="1:11">
      <c r="A869" s="3">
        <v>45785</v>
      </c>
      <c r="B869" s="422">
        <v>30953</v>
      </c>
      <c r="C869" s="422" t="s">
        <v>17</v>
      </c>
      <c r="D869" t="s">
        <v>13</v>
      </c>
      <c r="E869" s="207"/>
      <c r="F869" s="207">
        <v>3</v>
      </c>
      <c r="G869" s="2">
        <f t="shared" si="15"/>
        <v>61</v>
      </c>
    </row>
    <row r="870" spans="1:11">
      <c r="A870" s="3">
        <v>45785</v>
      </c>
      <c r="B870" s="422">
        <v>30953</v>
      </c>
      <c r="C870" s="422" t="s">
        <v>17</v>
      </c>
      <c r="D870" t="s">
        <v>14</v>
      </c>
      <c r="E870" s="207"/>
      <c r="F870" s="207">
        <v>56</v>
      </c>
      <c r="G870" s="2">
        <f t="shared" si="15"/>
        <v>5</v>
      </c>
    </row>
    <row r="871" spans="1:11">
      <c r="A871" s="3">
        <v>45785</v>
      </c>
      <c r="B871" s="422">
        <v>30953</v>
      </c>
      <c r="C871" s="422" t="s">
        <v>17</v>
      </c>
      <c r="D871" t="s">
        <v>15</v>
      </c>
      <c r="E871" s="207"/>
      <c r="F871" s="207">
        <v>5</v>
      </c>
      <c r="G871" s="2">
        <f t="shared" si="15"/>
        <v>0</v>
      </c>
    </row>
    <row r="872" spans="1:11">
      <c r="A872" s="31">
        <v>45747</v>
      </c>
      <c r="B872" s="421" t="s">
        <v>10</v>
      </c>
      <c r="C872" s="421" t="s">
        <v>18</v>
      </c>
      <c r="D872" t="s">
        <v>12</v>
      </c>
      <c r="E872" s="207">
        <v>12.5</v>
      </c>
      <c r="G872" s="2">
        <f t="shared" si="15"/>
        <v>12.5</v>
      </c>
    </row>
    <row r="873" spans="1:11">
      <c r="B873" s="422"/>
      <c r="C873" s="422"/>
      <c r="D873" t="s">
        <v>13</v>
      </c>
      <c r="E873" s="207">
        <v>3</v>
      </c>
      <c r="G873" s="2">
        <f t="shared" si="15"/>
        <v>15.5</v>
      </c>
      <c r="K873" s="207"/>
    </row>
    <row r="874" spans="1:11">
      <c r="B874" s="422"/>
      <c r="C874" s="422"/>
      <c r="D874" t="s">
        <v>14</v>
      </c>
      <c r="E874" s="207">
        <v>60</v>
      </c>
      <c r="G874" s="2">
        <f t="shared" si="15"/>
        <v>75.5</v>
      </c>
      <c r="I874" s="422"/>
      <c r="K874" s="207"/>
    </row>
    <row r="875" spans="1:11">
      <c r="B875" s="422"/>
      <c r="C875" s="422"/>
      <c r="D875" t="s">
        <v>15</v>
      </c>
      <c r="E875" s="207">
        <v>5</v>
      </c>
      <c r="G875" s="2">
        <f t="shared" si="15"/>
        <v>80.5</v>
      </c>
      <c r="I875" s="422"/>
      <c r="K875" s="207"/>
    </row>
    <row r="876" spans="1:11">
      <c r="B876" s="422"/>
      <c r="C876" s="422"/>
      <c r="D876" t="s">
        <v>60</v>
      </c>
      <c r="E876" s="207">
        <v>113</v>
      </c>
      <c r="G876" s="2">
        <f t="shared" si="15"/>
        <v>193.5</v>
      </c>
      <c r="I876" s="422"/>
      <c r="K876" s="207"/>
    </row>
    <row r="877" spans="1:11">
      <c r="B877" s="422" t="s">
        <v>61</v>
      </c>
      <c r="C877" s="422"/>
      <c r="D877" t="s">
        <v>60</v>
      </c>
      <c r="E877" s="207"/>
      <c r="F877" s="10">
        <v>113</v>
      </c>
      <c r="G877" s="2">
        <f t="shared" si="15"/>
        <v>80.5</v>
      </c>
      <c r="I877" s="422"/>
      <c r="K877" s="207"/>
    </row>
    <row r="878" spans="1:11">
      <c r="A878" s="3">
        <v>45785</v>
      </c>
      <c r="B878" s="422">
        <v>30953</v>
      </c>
      <c r="C878" s="422" t="s">
        <v>18</v>
      </c>
      <c r="D878" t="s">
        <v>12</v>
      </c>
      <c r="E878" s="207"/>
      <c r="F878" s="207">
        <v>12.5</v>
      </c>
      <c r="G878" s="2">
        <f t="shared" si="15"/>
        <v>68</v>
      </c>
      <c r="I878" s="422"/>
      <c r="K878" s="207"/>
    </row>
    <row r="879" spans="1:11">
      <c r="A879" s="3">
        <v>45785</v>
      </c>
      <c r="B879" s="422">
        <v>30953</v>
      </c>
      <c r="C879" s="422" t="s">
        <v>18</v>
      </c>
      <c r="D879" t="s">
        <v>13</v>
      </c>
      <c r="E879" s="207"/>
      <c r="F879" s="207">
        <v>3</v>
      </c>
      <c r="G879" s="2">
        <f t="shared" si="15"/>
        <v>65</v>
      </c>
      <c r="I879" s="422"/>
      <c r="K879" s="207"/>
    </row>
    <row r="880" spans="1:11">
      <c r="A880" s="3">
        <v>45785</v>
      </c>
      <c r="B880" s="422">
        <v>30953</v>
      </c>
      <c r="C880" s="422" t="s">
        <v>18</v>
      </c>
      <c r="D880" t="s">
        <v>14</v>
      </c>
      <c r="E880" s="207"/>
      <c r="F880" s="207">
        <v>60</v>
      </c>
      <c r="G880" s="2">
        <f t="shared" si="15"/>
        <v>5</v>
      </c>
      <c r="I880" s="422"/>
      <c r="K880" s="207"/>
    </row>
    <row r="881" spans="1:12">
      <c r="A881" s="3">
        <v>45785</v>
      </c>
      <c r="B881" s="422">
        <v>30953</v>
      </c>
      <c r="C881" s="422" t="s">
        <v>18</v>
      </c>
      <c r="D881" t="s">
        <v>15</v>
      </c>
      <c r="E881" s="207"/>
      <c r="F881" s="207">
        <v>5</v>
      </c>
      <c r="G881" s="2">
        <f t="shared" si="15"/>
        <v>0</v>
      </c>
      <c r="I881" s="422"/>
      <c r="K881" s="207"/>
    </row>
    <row r="882" spans="1:12">
      <c r="A882" s="31">
        <v>45777</v>
      </c>
      <c r="B882" s="421" t="s">
        <v>10</v>
      </c>
      <c r="C882" s="421" t="s">
        <v>19</v>
      </c>
      <c r="D882" t="s">
        <v>12</v>
      </c>
      <c r="E882" s="28">
        <v>12.4</v>
      </c>
      <c r="G882" s="2">
        <f t="shared" si="15"/>
        <v>12.4</v>
      </c>
      <c r="I882" s="421"/>
      <c r="K882" s="207"/>
    </row>
    <row r="883" spans="1:12">
      <c r="B883" s="422"/>
      <c r="C883" s="422"/>
      <c r="D883" t="s">
        <v>13</v>
      </c>
      <c r="E883" s="28">
        <v>3</v>
      </c>
      <c r="G883" s="2">
        <f t="shared" si="15"/>
        <v>15.4</v>
      </c>
      <c r="I883" s="422"/>
      <c r="K883" s="207"/>
    </row>
    <row r="884" spans="1:12">
      <c r="B884" s="422"/>
      <c r="C884" s="422"/>
      <c r="D884" t="s">
        <v>14</v>
      </c>
      <c r="E884" s="28">
        <v>60</v>
      </c>
      <c r="G884" s="2">
        <f t="shared" si="15"/>
        <v>75.400000000000006</v>
      </c>
      <c r="I884" s="422"/>
      <c r="K884" s="207"/>
    </row>
    <row r="885" spans="1:12">
      <c r="B885" s="422"/>
      <c r="C885" s="422"/>
      <c r="D885" t="s">
        <v>15</v>
      </c>
      <c r="E885" s="28">
        <v>5</v>
      </c>
      <c r="G885" s="2">
        <f t="shared" si="15"/>
        <v>80.400000000000006</v>
      </c>
      <c r="I885" s="422"/>
      <c r="K885" s="207"/>
    </row>
    <row r="886" spans="1:12">
      <c r="A886" s="3">
        <v>45785</v>
      </c>
      <c r="B886" s="422">
        <v>30953</v>
      </c>
      <c r="C886" s="422" t="s">
        <v>19</v>
      </c>
      <c r="D886" t="s">
        <v>14</v>
      </c>
      <c r="F886" s="28">
        <v>60</v>
      </c>
      <c r="G886" s="2">
        <f t="shared" si="15"/>
        <v>20.400000000000006</v>
      </c>
      <c r="L886" s="207"/>
    </row>
    <row r="887" spans="1:12">
      <c r="A887" s="3">
        <v>45785</v>
      </c>
      <c r="B887" s="422">
        <v>30953</v>
      </c>
      <c r="C887" s="422" t="s">
        <v>19</v>
      </c>
      <c r="D887" t="s">
        <v>15</v>
      </c>
      <c r="F887" s="28">
        <v>5</v>
      </c>
      <c r="G887" s="2">
        <f t="shared" si="15"/>
        <v>15.400000000000006</v>
      </c>
      <c r="I887" s="421"/>
      <c r="K887" s="28"/>
    </row>
    <row r="888" spans="1:12">
      <c r="A888" s="3">
        <v>45798</v>
      </c>
      <c r="B888" s="422">
        <v>31028</v>
      </c>
      <c r="C888" s="422" t="s">
        <v>19</v>
      </c>
      <c r="D888" t="s">
        <v>12</v>
      </c>
      <c r="F888" s="10">
        <v>12.4</v>
      </c>
      <c r="G888" s="2">
        <f t="shared" si="15"/>
        <v>3.0000000000000053</v>
      </c>
      <c r="I888" s="422"/>
      <c r="K888" s="28"/>
    </row>
    <row r="889" spans="1:12">
      <c r="A889" s="3">
        <v>45798</v>
      </c>
      <c r="B889" s="422">
        <v>31028</v>
      </c>
      <c r="C889" s="422" t="s">
        <v>19</v>
      </c>
      <c r="D889" t="s">
        <v>13</v>
      </c>
      <c r="F889" s="10">
        <v>3</v>
      </c>
      <c r="G889" s="2">
        <f t="shared" si="15"/>
        <v>5.3290705182007514E-15</v>
      </c>
      <c r="I889" s="422"/>
      <c r="K889" s="28"/>
      <c r="L889" s="28"/>
    </row>
    <row r="890" spans="1:12">
      <c r="A890" s="31">
        <v>45808</v>
      </c>
      <c r="B890" s="421" t="s">
        <v>10</v>
      </c>
      <c r="C890" s="421" t="s">
        <v>20</v>
      </c>
      <c r="D890" t="s">
        <v>12</v>
      </c>
      <c r="E890" s="207">
        <v>12.3</v>
      </c>
      <c r="G890" s="2">
        <f t="shared" ref="G890:G958" si="16">+G889+E890-F890</f>
        <v>12.300000000000006</v>
      </c>
      <c r="J890" t="s">
        <v>478</v>
      </c>
    </row>
    <row r="891" spans="1:12">
      <c r="A891"/>
      <c r="B891" s="422"/>
      <c r="C891" s="422"/>
      <c r="D891" t="s">
        <v>13</v>
      </c>
      <c r="E891" s="207">
        <v>5</v>
      </c>
      <c r="G891" s="2">
        <f t="shared" si="16"/>
        <v>17.300000000000004</v>
      </c>
      <c r="H891">
        <v>2025</v>
      </c>
      <c r="I891" s="421" t="s">
        <v>20</v>
      </c>
      <c r="J891" t="s">
        <v>12</v>
      </c>
      <c r="K891" s="207">
        <v>12.3</v>
      </c>
    </row>
    <row r="892" spans="1:12">
      <c r="A892"/>
      <c r="B892" s="422"/>
      <c r="C892" s="422"/>
      <c r="D892" t="s">
        <v>14</v>
      </c>
      <c r="E892" s="207">
        <v>60</v>
      </c>
      <c r="G892" s="2">
        <f t="shared" si="16"/>
        <v>77.300000000000011</v>
      </c>
      <c r="I892" s="422"/>
      <c r="J892" t="s">
        <v>13</v>
      </c>
      <c r="K892" s="207">
        <v>5</v>
      </c>
    </row>
    <row r="893" spans="1:12">
      <c r="A893"/>
      <c r="B893" s="422"/>
      <c r="C893" s="422"/>
      <c r="D893" t="s">
        <v>15</v>
      </c>
      <c r="E893" s="207">
        <v>5</v>
      </c>
      <c r="G893" s="2">
        <f t="shared" si="16"/>
        <v>82.300000000000011</v>
      </c>
      <c r="I893" s="422"/>
      <c r="J893" t="s">
        <v>14</v>
      </c>
      <c r="K893" s="207">
        <v>60</v>
      </c>
    </row>
    <row r="894" spans="1:12">
      <c r="A894" s="3">
        <v>45852</v>
      </c>
      <c r="B894" s="422">
        <v>31355</v>
      </c>
      <c r="C894" s="422" t="s">
        <v>20</v>
      </c>
      <c r="D894" t="s">
        <v>12</v>
      </c>
      <c r="E894" s="207"/>
      <c r="F894" s="207">
        <v>12.3</v>
      </c>
      <c r="G894" s="2">
        <f t="shared" si="16"/>
        <v>70.000000000000014</v>
      </c>
      <c r="I894" s="422"/>
      <c r="K894" s="207"/>
    </row>
    <row r="895" spans="1:12">
      <c r="A895" s="3">
        <v>45852</v>
      </c>
      <c r="B895" s="422">
        <v>31355</v>
      </c>
      <c r="C895" s="422" t="s">
        <v>20</v>
      </c>
      <c r="D895" t="s">
        <v>13</v>
      </c>
      <c r="E895" s="207"/>
      <c r="F895" s="207">
        <v>5</v>
      </c>
      <c r="G895" s="2">
        <f t="shared" si="16"/>
        <v>65.000000000000014</v>
      </c>
      <c r="I895" s="422"/>
      <c r="K895" s="207"/>
    </row>
    <row r="896" spans="1:12">
      <c r="A896" s="3">
        <v>45852</v>
      </c>
      <c r="B896" s="422">
        <v>31355</v>
      </c>
      <c r="C896" s="422" t="s">
        <v>20</v>
      </c>
      <c r="D896" t="s">
        <v>14</v>
      </c>
      <c r="E896" s="207"/>
      <c r="F896" s="207">
        <v>60</v>
      </c>
      <c r="G896" s="2">
        <f t="shared" si="16"/>
        <v>5.0000000000000142</v>
      </c>
      <c r="I896" s="422"/>
      <c r="K896" s="207"/>
    </row>
    <row r="897" spans="1:11">
      <c r="A897" s="3">
        <v>45852</v>
      </c>
      <c r="B897" s="422">
        <v>31355</v>
      </c>
      <c r="C897" s="422" t="s">
        <v>20</v>
      </c>
      <c r="D897" t="s">
        <v>15</v>
      </c>
      <c r="E897" s="207"/>
      <c r="F897" s="207">
        <v>5</v>
      </c>
      <c r="G897" s="2">
        <f t="shared" si="16"/>
        <v>1.4210854715202004E-14</v>
      </c>
      <c r="I897" s="422"/>
      <c r="K897" s="207"/>
    </row>
    <row r="898" spans="1:11">
      <c r="A898" s="81">
        <v>45838</v>
      </c>
      <c r="B898" s="421" t="s">
        <v>10</v>
      </c>
      <c r="C898" s="421" t="s">
        <v>21</v>
      </c>
      <c r="D898" t="s">
        <v>12</v>
      </c>
      <c r="E898" s="207">
        <v>5.2</v>
      </c>
      <c r="G898" s="2">
        <f t="shared" si="16"/>
        <v>5.2000000000000144</v>
      </c>
      <c r="I898" s="422"/>
      <c r="J898" t="s">
        <v>15</v>
      </c>
      <c r="K898" s="207">
        <v>5</v>
      </c>
    </row>
    <row r="899" spans="1:11">
      <c r="A899" s="70"/>
      <c r="B899" s="422"/>
      <c r="C899" s="422"/>
      <c r="D899" t="s">
        <v>13</v>
      </c>
      <c r="E899" s="207">
        <v>4</v>
      </c>
      <c r="G899" s="2">
        <f t="shared" si="16"/>
        <v>9.2000000000000135</v>
      </c>
      <c r="I899" s="421" t="s">
        <v>21</v>
      </c>
      <c r="J899" t="s">
        <v>12</v>
      </c>
      <c r="K899" s="207">
        <v>5.2</v>
      </c>
    </row>
    <row r="900" spans="1:11">
      <c r="A900" s="70"/>
      <c r="B900" s="422"/>
      <c r="C900" s="422"/>
      <c r="D900" t="s">
        <v>14</v>
      </c>
      <c r="E900" s="207">
        <v>60</v>
      </c>
      <c r="G900" s="2">
        <f t="shared" si="16"/>
        <v>69.200000000000017</v>
      </c>
      <c r="I900" s="422"/>
      <c r="J900" t="s">
        <v>13</v>
      </c>
      <c r="K900" s="207">
        <v>4</v>
      </c>
    </row>
    <row r="901" spans="1:11">
      <c r="A901" s="70"/>
      <c r="B901" s="422"/>
      <c r="C901" s="422"/>
      <c r="D901" t="s">
        <v>15</v>
      </c>
      <c r="E901" s="207">
        <v>5</v>
      </c>
      <c r="G901" s="2">
        <f t="shared" si="16"/>
        <v>74.200000000000017</v>
      </c>
      <c r="I901" s="422"/>
      <c r="J901" t="s">
        <v>14</v>
      </c>
      <c r="K901" s="207">
        <v>60</v>
      </c>
    </row>
    <row r="902" spans="1:11">
      <c r="A902" s="3">
        <v>45852</v>
      </c>
      <c r="B902" s="422">
        <v>31355</v>
      </c>
      <c r="C902" s="422" t="s">
        <v>21</v>
      </c>
      <c r="D902" t="s">
        <v>12</v>
      </c>
      <c r="F902" s="207">
        <v>5.2</v>
      </c>
      <c r="G902" s="2">
        <f t="shared" si="16"/>
        <v>69.000000000000014</v>
      </c>
      <c r="I902" s="422"/>
      <c r="J902" t="s">
        <v>15</v>
      </c>
      <c r="K902" s="207">
        <v>5</v>
      </c>
    </row>
    <row r="903" spans="1:11">
      <c r="A903" s="3">
        <v>45852</v>
      </c>
      <c r="B903" s="422">
        <v>31355</v>
      </c>
      <c r="C903" s="422" t="s">
        <v>21</v>
      </c>
      <c r="D903" t="s">
        <v>13</v>
      </c>
      <c r="F903" s="207">
        <v>4</v>
      </c>
      <c r="G903" s="2">
        <f t="shared" si="16"/>
        <v>65.000000000000014</v>
      </c>
      <c r="K903" s="28">
        <f>SUM(K891:K902)</f>
        <v>156.5</v>
      </c>
    </row>
    <row r="904" spans="1:11">
      <c r="A904" s="3">
        <v>45852</v>
      </c>
      <c r="B904" s="422">
        <v>31355</v>
      </c>
      <c r="C904" s="422" t="s">
        <v>21</v>
      </c>
      <c r="D904" t="s">
        <v>14</v>
      </c>
      <c r="F904" s="207">
        <v>60</v>
      </c>
      <c r="G904" s="2">
        <f t="shared" si="16"/>
        <v>5.0000000000000142</v>
      </c>
      <c r="K904" s="28">
        <f>200-K903</f>
        <v>43.5</v>
      </c>
    </row>
    <row r="905" spans="1:11">
      <c r="A905" s="3">
        <v>45852</v>
      </c>
      <c r="B905" s="422">
        <v>31355</v>
      </c>
      <c r="C905" s="422" t="s">
        <v>21</v>
      </c>
      <c r="D905" t="s">
        <v>15</v>
      </c>
      <c r="F905" s="207">
        <v>5</v>
      </c>
      <c r="G905" s="2">
        <f t="shared" si="16"/>
        <v>1.4210854715202004E-14</v>
      </c>
    </row>
    <row r="906" spans="1:11">
      <c r="A906" s="31">
        <v>45869</v>
      </c>
      <c r="B906" s="421" t="s">
        <v>10</v>
      </c>
      <c r="C906" s="421" t="s">
        <v>22</v>
      </c>
      <c r="D906" t="s">
        <v>12</v>
      </c>
      <c r="E906" s="5">
        <v>4.8</v>
      </c>
      <c r="G906" s="2">
        <f t="shared" si="16"/>
        <v>4.800000000000014</v>
      </c>
    </row>
    <row r="907" spans="1:11">
      <c r="B907" s="422"/>
      <c r="C907" s="422"/>
      <c r="D907" t="s">
        <v>13</v>
      </c>
      <c r="E907" s="5">
        <v>4</v>
      </c>
      <c r="G907" s="2">
        <f t="shared" si="16"/>
        <v>8.8000000000000149</v>
      </c>
    </row>
    <row r="908" spans="1:11">
      <c r="B908" s="422"/>
      <c r="C908" s="422"/>
      <c r="D908" t="s">
        <v>14</v>
      </c>
      <c r="E908" s="5">
        <v>60</v>
      </c>
      <c r="G908" s="2">
        <f t="shared" si="16"/>
        <v>68.800000000000011</v>
      </c>
    </row>
    <row r="909" spans="1:11">
      <c r="B909" s="422"/>
      <c r="C909" s="422"/>
      <c r="D909" t="s">
        <v>15</v>
      </c>
      <c r="E909" s="5">
        <v>5</v>
      </c>
      <c r="G909" s="2">
        <f t="shared" si="16"/>
        <v>73.800000000000011</v>
      </c>
    </row>
    <row r="910" spans="1:11">
      <c r="A910" s="3">
        <v>45971</v>
      </c>
      <c r="B910" s="422">
        <v>31897</v>
      </c>
      <c r="C910" s="422" t="s">
        <v>22</v>
      </c>
      <c r="D910" t="s">
        <v>12</v>
      </c>
      <c r="E910" s="5"/>
      <c r="F910" s="5">
        <v>4.8</v>
      </c>
      <c r="G910" s="2">
        <f t="shared" si="16"/>
        <v>69.000000000000014</v>
      </c>
    </row>
    <row r="911" spans="1:11">
      <c r="A911" s="3">
        <v>45971</v>
      </c>
      <c r="B911" s="422">
        <v>31897</v>
      </c>
      <c r="C911" s="422" t="s">
        <v>22</v>
      </c>
      <c r="D911" t="s">
        <v>13</v>
      </c>
      <c r="E911" s="5"/>
      <c r="F911" s="5">
        <v>4</v>
      </c>
      <c r="G911" s="2">
        <f t="shared" si="16"/>
        <v>65.000000000000014</v>
      </c>
    </row>
    <row r="912" spans="1:11">
      <c r="A912" s="3">
        <v>45971</v>
      </c>
      <c r="B912" s="422">
        <v>31897</v>
      </c>
      <c r="C912" s="422" t="s">
        <v>22</v>
      </c>
      <c r="D912" t="s">
        <v>14</v>
      </c>
      <c r="E912" s="5"/>
      <c r="F912" s="5">
        <v>60</v>
      </c>
      <c r="G912" s="2">
        <f t="shared" si="16"/>
        <v>5.0000000000000142</v>
      </c>
    </row>
    <row r="913" spans="1:11">
      <c r="A913" s="3">
        <v>45971</v>
      </c>
      <c r="B913" s="422">
        <v>31897</v>
      </c>
      <c r="C913" s="422" t="s">
        <v>22</v>
      </c>
      <c r="D913" t="s">
        <v>15</v>
      </c>
      <c r="E913" s="5"/>
      <c r="F913" s="5">
        <v>5</v>
      </c>
      <c r="G913" s="2">
        <f t="shared" si="16"/>
        <v>1.4210854715202004E-14</v>
      </c>
    </row>
    <row r="914" spans="1:11">
      <c r="A914" s="31">
        <v>45900</v>
      </c>
      <c r="B914" s="421" t="s">
        <v>10</v>
      </c>
      <c r="C914" s="421" t="s">
        <v>23</v>
      </c>
      <c r="D914" t="s">
        <v>12</v>
      </c>
      <c r="E914" s="5">
        <v>5.2</v>
      </c>
      <c r="G914" s="2">
        <f t="shared" si="16"/>
        <v>5.2000000000000144</v>
      </c>
      <c r="I914" s="441" t="s">
        <v>478</v>
      </c>
      <c r="J914" s="441"/>
      <c r="K914" s="441"/>
    </row>
    <row r="915" spans="1:11">
      <c r="B915" s="422"/>
      <c r="C915" s="422"/>
      <c r="D915" t="s">
        <v>13</v>
      </c>
      <c r="E915" s="5">
        <v>8</v>
      </c>
      <c r="G915" s="2">
        <f t="shared" si="16"/>
        <v>13.200000000000014</v>
      </c>
      <c r="I915" s="421" t="s">
        <v>22</v>
      </c>
      <c r="J915" t="s">
        <v>12</v>
      </c>
      <c r="K915" s="5">
        <v>4.8</v>
      </c>
    </row>
    <row r="916" spans="1:11">
      <c r="B916" s="422"/>
      <c r="C916" s="422"/>
      <c r="D916" t="s">
        <v>14</v>
      </c>
      <c r="E916" s="5">
        <v>60</v>
      </c>
      <c r="G916" s="2">
        <f t="shared" si="16"/>
        <v>73.200000000000017</v>
      </c>
      <c r="I916" s="422"/>
      <c r="J916" t="s">
        <v>13</v>
      </c>
      <c r="K916" s="5">
        <v>4</v>
      </c>
    </row>
    <row r="917" spans="1:11">
      <c r="B917" s="422"/>
      <c r="C917" s="422"/>
      <c r="D917" t="s">
        <v>15</v>
      </c>
      <c r="E917" s="5">
        <v>5</v>
      </c>
      <c r="G917" s="2">
        <f t="shared" si="16"/>
        <v>78.200000000000017</v>
      </c>
      <c r="I917" s="422"/>
      <c r="J917" t="s">
        <v>14</v>
      </c>
      <c r="K917" s="5">
        <v>60</v>
      </c>
    </row>
    <row r="918" spans="1:11">
      <c r="A918" s="3">
        <v>45971</v>
      </c>
      <c r="B918" s="422">
        <v>31897</v>
      </c>
      <c r="C918" s="422" t="s">
        <v>23</v>
      </c>
      <c r="D918" t="s">
        <v>12</v>
      </c>
      <c r="E918" s="5"/>
      <c r="F918" s="5">
        <v>5.2</v>
      </c>
      <c r="G918" s="2">
        <f t="shared" si="16"/>
        <v>73.000000000000014</v>
      </c>
      <c r="I918" s="422"/>
      <c r="K918" s="5"/>
    </row>
    <row r="919" spans="1:11">
      <c r="A919" s="3">
        <v>45971</v>
      </c>
      <c r="B919" s="422">
        <v>31897</v>
      </c>
      <c r="C919" s="422" t="s">
        <v>23</v>
      </c>
      <c r="D919" t="s">
        <v>13</v>
      </c>
      <c r="E919" s="5"/>
      <c r="F919" s="5">
        <v>8</v>
      </c>
      <c r="G919" s="2">
        <f t="shared" si="16"/>
        <v>65.000000000000014</v>
      </c>
      <c r="I919" s="422"/>
      <c r="K919" s="5"/>
    </row>
    <row r="920" spans="1:11">
      <c r="A920" s="3">
        <v>45971</v>
      </c>
      <c r="B920" s="422">
        <v>31897</v>
      </c>
      <c r="C920" s="422" t="s">
        <v>23</v>
      </c>
      <c r="D920" t="s">
        <v>14</v>
      </c>
      <c r="E920" s="5"/>
      <c r="F920" s="5">
        <v>60</v>
      </c>
      <c r="G920" s="2">
        <f t="shared" si="16"/>
        <v>5.0000000000000142</v>
      </c>
      <c r="I920" s="422"/>
      <c r="K920" s="5"/>
    </row>
    <row r="921" spans="1:11">
      <c r="A921" s="3">
        <v>45971</v>
      </c>
      <c r="B921" s="422">
        <v>31897</v>
      </c>
      <c r="C921" s="422" t="s">
        <v>23</v>
      </c>
      <c r="D921" t="s">
        <v>15</v>
      </c>
      <c r="E921" s="5"/>
      <c r="F921" s="5">
        <v>5</v>
      </c>
      <c r="G921" s="2">
        <f t="shared" si="16"/>
        <v>1.4210854715202004E-14</v>
      </c>
      <c r="I921" s="422"/>
      <c r="K921" s="5"/>
    </row>
    <row r="922" spans="1:11">
      <c r="A922" s="81">
        <v>45930</v>
      </c>
      <c r="B922" s="421" t="s">
        <v>10</v>
      </c>
      <c r="C922" s="421" t="s">
        <v>172</v>
      </c>
      <c r="D922" t="s">
        <v>12</v>
      </c>
      <c r="E922" s="207">
        <v>5.7</v>
      </c>
      <c r="G922" s="2">
        <f t="shared" si="16"/>
        <v>5.7000000000000144</v>
      </c>
      <c r="I922" s="422"/>
      <c r="J922" t="s">
        <v>15</v>
      </c>
      <c r="K922" s="5">
        <v>5</v>
      </c>
    </row>
    <row r="923" spans="1:11">
      <c r="B923" s="422"/>
      <c r="C923" s="422"/>
      <c r="D923" t="s">
        <v>13</v>
      </c>
      <c r="E923" s="20">
        <v>4</v>
      </c>
      <c r="G923" s="2">
        <f t="shared" si="16"/>
        <v>9.7000000000000135</v>
      </c>
      <c r="I923" s="421" t="s">
        <v>23</v>
      </c>
      <c r="J923" t="s">
        <v>12</v>
      </c>
      <c r="K923" s="5">
        <v>5.2</v>
      </c>
    </row>
    <row r="924" spans="1:11">
      <c r="B924" s="422"/>
      <c r="C924" s="422"/>
      <c r="D924" t="s">
        <v>14</v>
      </c>
      <c r="E924" s="20">
        <v>60</v>
      </c>
      <c r="G924" s="2">
        <f t="shared" si="16"/>
        <v>69.700000000000017</v>
      </c>
      <c r="I924" s="422"/>
      <c r="J924" t="s">
        <v>13</v>
      </c>
      <c r="K924" s="5">
        <v>8</v>
      </c>
    </row>
    <row r="925" spans="1:11">
      <c r="B925" s="422"/>
      <c r="C925" s="422"/>
      <c r="D925" t="s">
        <v>15</v>
      </c>
      <c r="E925" s="20">
        <v>5</v>
      </c>
      <c r="G925" s="2">
        <f t="shared" si="16"/>
        <v>74.700000000000017</v>
      </c>
      <c r="I925" s="422"/>
      <c r="J925" t="s">
        <v>14</v>
      </c>
      <c r="K925" s="5">
        <v>60</v>
      </c>
    </row>
    <row r="926" spans="1:11">
      <c r="B926" s="422"/>
      <c r="C926" s="422"/>
      <c r="D926" t="s">
        <v>63</v>
      </c>
      <c r="E926" s="207">
        <v>10</v>
      </c>
      <c r="G926" s="2">
        <f t="shared" si="16"/>
        <v>84.700000000000017</v>
      </c>
      <c r="I926" s="422"/>
      <c r="J926" t="s">
        <v>15</v>
      </c>
      <c r="K926" s="5">
        <v>5</v>
      </c>
    </row>
    <row r="927" spans="1:11">
      <c r="A927" s="3">
        <v>45971</v>
      </c>
      <c r="B927" s="422">
        <v>31897</v>
      </c>
      <c r="C927" s="422" t="s">
        <v>172</v>
      </c>
      <c r="D927" t="s">
        <v>12</v>
      </c>
      <c r="F927" s="207">
        <v>5.7</v>
      </c>
      <c r="G927" s="2">
        <f t="shared" si="16"/>
        <v>79.000000000000014</v>
      </c>
      <c r="I927" s="422"/>
      <c r="K927" s="5"/>
    </row>
    <row r="928" spans="1:11">
      <c r="A928" s="3">
        <v>45971</v>
      </c>
      <c r="B928" s="422">
        <v>31897</v>
      </c>
      <c r="C928" s="422" t="s">
        <v>172</v>
      </c>
      <c r="D928" t="s">
        <v>13</v>
      </c>
      <c r="F928" s="20">
        <v>4</v>
      </c>
      <c r="G928" s="2">
        <f t="shared" si="16"/>
        <v>75.000000000000014</v>
      </c>
      <c r="I928" s="422"/>
      <c r="K928" s="5"/>
    </row>
    <row r="929" spans="1:12">
      <c r="A929" s="3">
        <v>45971</v>
      </c>
      <c r="B929" s="422">
        <v>31897</v>
      </c>
      <c r="C929" s="422" t="s">
        <v>172</v>
      </c>
      <c r="D929" t="s">
        <v>14</v>
      </c>
      <c r="F929" s="20">
        <v>60</v>
      </c>
      <c r="G929" s="2">
        <f t="shared" si="16"/>
        <v>15.000000000000014</v>
      </c>
      <c r="I929" s="422"/>
      <c r="K929" s="5"/>
    </row>
    <row r="930" spans="1:12">
      <c r="A930" s="3">
        <v>45971</v>
      </c>
      <c r="B930" s="422">
        <v>31897</v>
      </c>
      <c r="C930" s="422" t="s">
        <v>172</v>
      </c>
      <c r="D930" t="s">
        <v>15</v>
      </c>
      <c r="F930" s="20">
        <v>5</v>
      </c>
      <c r="G930" s="2">
        <f t="shared" si="16"/>
        <v>10.000000000000014</v>
      </c>
      <c r="I930" s="422"/>
      <c r="K930" s="5"/>
    </row>
    <row r="931" spans="1:12">
      <c r="A931" s="3">
        <v>45971</v>
      </c>
      <c r="B931" s="422">
        <v>31898</v>
      </c>
      <c r="C931" s="422" t="s">
        <v>172</v>
      </c>
      <c r="D931" t="s">
        <v>63</v>
      </c>
      <c r="E931" s="20"/>
      <c r="F931" s="207">
        <v>10</v>
      </c>
      <c r="G931" s="2">
        <f t="shared" si="16"/>
        <v>1.4210854715202004E-14</v>
      </c>
      <c r="I931" s="422"/>
      <c r="K931" s="5"/>
    </row>
    <row r="932" spans="1:12">
      <c r="A932" s="81">
        <v>45961</v>
      </c>
      <c r="B932" s="421" t="s">
        <v>10</v>
      </c>
      <c r="C932" s="421" t="s">
        <v>25</v>
      </c>
      <c r="D932" t="s">
        <v>12</v>
      </c>
      <c r="E932" s="5">
        <v>6.4</v>
      </c>
      <c r="G932" s="2">
        <f t="shared" si="16"/>
        <v>6.4000000000000146</v>
      </c>
      <c r="I932" s="421"/>
      <c r="K932" s="207"/>
    </row>
    <row r="933" spans="1:12">
      <c r="A933" s="70"/>
      <c r="B933" s="422"/>
      <c r="C933" s="422"/>
      <c r="D933" t="s">
        <v>13</v>
      </c>
      <c r="E933" s="28">
        <v>7</v>
      </c>
      <c r="G933" s="2">
        <f t="shared" si="16"/>
        <v>13.400000000000015</v>
      </c>
      <c r="I933" s="422"/>
      <c r="K933" s="20"/>
    </row>
    <row r="934" spans="1:12">
      <c r="A934" s="70"/>
      <c r="B934" s="422"/>
      <c r="C934" s="422"/>
      <c r="D934" t="s">
        <v>14</v>
      </c>
      <c r="E934" s="20">
        <v>60</v>
      </c>
      <c r="G934" s="2">
        <f t="shared" si="16"/>
        <v>73.40000000000002</v>
      </c>
      <c r="I934" s="422"/>
      <c r="K934" s="20"/>
    </row>
    <row r="935" spans="1:12">
      <c r="A935" s="70"/>
      <c r="B935" s="422"/>
      <c r="C935" s="422"/>
      <c r="D935" t="s">
        <v>15</v>
      </c>
      <c r="E935" s="20">
        <v>5</v>
      </c>
      <c r="G935" s="2">
        <f t="shared" si="16"/>
        <v>78.40000000000002</v>
      </c>
      <c r="I935" s="441" t="s">
        <v>478</v>
      </c>
      <c r="J935" s="441"/>
      <c r="K935" s="441"/>
    </row>
    <row r="936" spans="1:12">
      <c r="A936" s="3">
        <v>45971</v>
      </c>
      <c r="B936" s="422">
        <v>31898</v>
      </c>
      <c r="C936" s="422" t="s">
        <v>25</v>
      </c>
      <c r="D936" t="s">
        <v>14</v>
      </c>
      <c r="F936" s="20">
        <v>60</v>
      </c>
      <c r="G936" s="2">
        <f t="shared" si="16"/>
        <v>18.40000000000002</v>
      </c>
      <c r="H936" s="421">
        <v>2025</v>
      </c>
      <c r="I936" s="421" t="s">
        <v>25</v>
      </c>
      <c r="J936" t="s">
        <v>12</v>
      </c>
      <c r="K936" s="5">
        <v>6.4</v>
      </c>
    </row>
    <row r="937" spans="1:12">
      <c r="A937" s="3">
        <v>45971</v>
      </c>
      <c r="B937" s="422">
        <v>31898</v>
      </c>
      <c r="C937" s="422" t="s">
        <v>25</v>
      </c>
      <c r="D937" t="s">
        <v>15</v>
      </c>
      <c r="F937" s="20">
        <v>5</v>
      </c>
      <c r="G937" s="2">
        <f t="shared" si="16"/>
        <v>13.40000000000002</v>
      </c>
      <c r="I937" s="422"/>
      <c r="J937" t="s">
        <v>13</v>
      </c>
      <c r="K937" s="28">
        <v>7</v>
      </c>
    </row>
    <row r="938" spans="1:12">
      <c r="A938" s="3">
        <v>46071</v>
      </c>
      <c r="B938" s="422">
        <v>32524</v>
      </c>
      <c r="C938" s="422" t="s">
        <v>25</v>
      </c>
      <c r="D938" t="s">
        <v>12</v>
      </c>
      <c r="F938" s="20">
        <v>6.4</v>
      </c>
      <c r="G938" s="2">
        <f t="shared" si="16"/>
        <v>7.0000000000000195</v>
      </c>
      <c r="I938" s="422"/>
      <c r="K938" s="28"/>
    </row>
    <row r="939" spans="1:12">
      <c r="A939" s="3">
        <v>46071</v>
      </c>
      <c r="B939" s="422">
        <v>32524</v>
      </c>
      <c r="C939" s="422" t="s">
        <v>25</v>
      </c>
      <c r="D939" t="s">
        <v>13</v>
      </c>
      <c r="F939" s="20">
        <v>7</v>
      </c>
      <c r="G939" s="2">
        <f t="shared" si="16"/>
        <v>1.9539925233402755E-14</v>
      </c>
      <c r="I939" s="422"/>
      <c r="K939" s="28"/>
    </row>
    <row r="940" spans="1:12">
      <c r="A940" s="81">
        <v>45991</v>
      </c>
      <c r="B940" s="421" t="s">
        <v>10</v>
      </c>
      <c r="C940" s="421" t="s">
        <v>26</v>
      </c>
      <c r="D940" t="s">
        <v>12</v>
      </c>
      <c r="E940" s="20">
        <v>6.5</v>
      </c>
      <c r="F940" s="28"/>
      <c r="G940" s="2">
        <f t="shared" si="16"/>
        <v>6.5000000000000195</v>
      </c>
      <c r="I940" s="421" t="s">
        <v>26</v>
      </c>
      <c r="J940" t="s">
        <v>12</v>
      </c>
      <c r="K940" s="20">
        <v>6.5</v>
      </c>
    </row>
    <row r="941" spans="1:12">
      <c r="A941" s="70"/>
      <c r="B941" s="422"/>
      <c r="C941" s="422"/>
      <c r="D941" t="s">
        <v>13</v>
      </c>
      <c r="E941" s="20">
        <v>6</v>
      </c>
      <c r="G941" s="2">
        <f t="shared" si="16"/>
        <v>12.50000000000002</v>
      </c>
      <c r="I941" s="422"/>
      <c r="J941" t="s">
        <v>13</v>
      </c>
      <c r="K941" s="20">
        <v>6</v>
      </c>
      <c r="L941" s="28"/>
    </row>
    <row r="942" spans="1:12">
      <c r="A942" s="70"/>
      <c r="B942" s="422"/>
      <c r="C942" s="422"/>
      <c r="D942" t="s">
        <v>14</v>
      </c>
      <c r="E942" s="207">
        <v>60</v>
      </c>
      <c r="G942" s="2">
        <f t="shared" si="16"/>
        <v>72.500000000000014</v>
      </c>
      <c r="I942" s="422"/>
      <c r="J942" t="s">
        <v>14</v>
      </c>
      <c r="K942" s="207">
        <v>60</v>
      </c>
    </row>
    <row r="943" spans="1:12">
      <c r="A943" s="70"/>
      <c r="B943" s="422"/>
      <c r="C943" s="422"/>
      <c r="D943" t="s">
        <v>15</v>
      </c>
      <c r="E943" s="207">
        <v>5</v>
      </c>
      <c r="G943" s="2">
        <f t="shared" si="16"/>
        <v>77.500000000000014</v>
      </c>
      <c r="I943" s="422"/>
      <c r="J943" t="s">
        <v>15</v>
      </c>
      <c r="K943" s="207">
        <v>5</v>
      </c>
    </row>
    <row r="944" spans="1:12">
      <c r="A944" s="70">
        <v>46071</v>
      </c>
      <c r="B944" s="422">
        <v>32524</v>
      </c>
      <c r="C944" s="422" t="s">
        <v>26</v>
      </c>
      <c r="D944" t="s">
        <v>12</v>
      </c>
      <c r="E944" s="207"/>
      <c r="F944" s="10">
        <v>6.5</v>
      </c>
      <c r="G944" s="2">
        <f t="shared" si="16"/>
        <v>71.000000000000014</v>
      </c>
      <c r="I944" s="422"/>
      <c r="K944" s="207"/>
    </row>
    <row r="945" spans="1:16">
      <c r="A945" s="70">
        <v>46071</v>
      </c>
      <c r="B945" s="422">
        <v>32524</v>
      </c>
      <c r="C945" s="422" t="s">
        <v>26</v>
      </c>
      <c r="D945" t="s">
        <v>13</v>
      </c>
      <c r="E945" s="207"/>
      <c r="F945" s="10">
        <v>6</v>
      </c>
      <c r="G945" s="2">
        <f t="shared" si="16"/>
        <v>65.000000000000014</v>
      </c>
      <c r="I945" s="422"/>
      <c r="K945" s="207"/>
    </row>
    <row r="946" spans="1:16">
      <c r="A946" s="70">
        <v>46071</v>
      </c>
      <c r="B946" s="422">
        <v>32524</v>
      </c>
      <c r="C946" s="422" t="s">
        <v>26</v>
      </c>
      <c r="D946" t="s">
        <v>14</v>
      </c>
      <c r="E946" s="207"/>
      <c r="F946" s="10">
        <v>60</v>
      </c>
      <c r="G946" s="2">
        <f t="shared" si="16"/>
        <v>5.0000000000000142</v>
      </c>
      <c r="I946" s="422"/>
      <c r="K946" s="207"/>
    </row>
    <row r="947" spans="1:16">
      <c r="A947" s="70">
        <v>46071</v>
      </c>
      <c r="B947" s="422">
        <v>32524</v>
      </c>
      <c r="C947" s="422" t="s">
        <v>26</v>
      </c>
      <c r="D947" t="s">
        <v>15</v>
      </c>
      <c r="E947" s="207"/>
      <c r="F947" s="10">
        <v>5</v>
      </c>
      <c r="G947" s="2">
        <f t="shared" si="16"/>
        <v>1.4210854715202004E-14</v>
      </c>
      <c r="I947" s="422"/>
      <c r="K947" s="207"/>
    </row>
    <row r="948" spans="1:16">
      <c r="A948" s="81">
        <v>46022</v>
      </c>
      <c r="B948" s="374" t="s">
        <v>10</v>
      </c>
      <c r="C948" s="374" t="s">
        <v>27</v>
      </c>
      <c r="D948" s="373" t="s">
        <v>12</v>
      </c>
      <c r="E948" s="373">
        <v>5.8</v>
      </c>
      <c r="G948" s="2">
        <f t="shared" si="16"/>
        <v>5.800000000000014</v>
      </c>
      <c r="I948" s="374" t="s">
        <v>27</v>
      </c>
      <c r="J948" s="373" t="s">
        <v>12</v>
      </c>
      <c r="K948" s="373">
        <v>5.8</v>
      </c>
    </row>
    <row r="949" spans="1:16">
      <c r="A949" s="81"/>
      <c r="B949" s="373"/>
      <c r="C949" s="373"/>
      <c r="D949" s="373" t="s">
        <v>13</v>
      </c>
      <c r="E949" s="373">
        <v>6</v>
      </c>
      <c r="G949" s="2">
        <f t="shared" si="16"/>
        <v>11.800000000000015</v>
      </c>
      <c r="I949" s="373"/>
      <c r="J949" s="373" t="s">
        <v>13</v>
      </c>
      <c r="K949" s="373">
        <v>6</v>
      </c>
    </row>
    <row r="950" spans="1:16">
      <c r="A950" s="81"/>
      <c r="B950" s="373"/>
      <c r="C950" s="373"/>
      <c r="D950" s="373" t="s">
        <v>14</v>
      </c>
      <c r="E950" s="373">
        <v>60</v>
      </c>
      <c r="G950" s="2">
        <f t="shared" si="16"/>
        <v>71.800000000000011</v>
      </c>
      <c r="I950" s="373"/>
      <c r="J950" s="373" t="s">
        <v>14</v>
      </c>
      <c r="K950" s="373">
        <v>60</v>
      </c>
    </row>
    <row r="951" spans="1:16">
      <c r="A951" s="373"/>
      <c r="B951" s="373"/>
      <c r="C951" s="373"/>
      <c r="D951" s="373" t="s">
        <v>15</v>
      </c>
      <c r="E951" s="373">
        <v>5</v>
      </c>
      <c r="G951" s="2">
        <f t="shared" si="16"/>
        <v>76.800000000000011</v>
      </c>
      <c r="I951" s="373"/>
      <c r="J951" s="373" t="s">
        <v>15</v>
      </c>
      <c r="K951" s="373">
        <v>5</v>
      </c>
    </row>
    <row r="952" spans="1:16">
      <c r="A952" s="70">
        <v>46071</v>
      </c>
      <c r="B952" s="422">
        <v>32524</v>
      </c>
      <c r="C952" s="422" t="s">
        <v>27</v>
      </c>
      <c r="D952" s="373" t="s">
        <v>12</v>
      </c>
      <c r="E952" s="373"/>
      <c r="F952" s="10">
        <v>5.8</v>
      </c>
      <c r="G952" s="2">
        <f t="shared" si="16"/>
        <v>71.000000000000014</v>
      </c>
      <c r="I952" s="373"/>
      <c r="J952" s="373"/>
      <c r="K952" s="373"/>
    </row>
    <row r="953" spans="1:16">
      <c r="A953" s="70">
        <v>46071</v>
      </c>
      <c r="B953" s="422">
        <v>32524</v>
      </c>
      <c r="C953" s="422" t="s">
        <v>27</v>
      </c>
      <c r="D953" s="373" t="s">
        <v>13</v>
      </c>
      <c r="E953" s="373"/>
      <c r="F953" s="10">
        <v>6</v>
      </c>
      <c r="G953" s="2">
        <f t="shared" si="16"/>
        <v>65.000000000000014</v>
      </c>
      <c r="I953" s="373"/>
      <c r="J953" s="373"/>
      <c r="K953" s="373"/>
    </row>
    <row r="954" spans="1:16">
      <c r="A954" s="70">
        <v>46071</v>
      </c>
      <c r="B954" s="422">
        <v>32524</v>
      </c>
      <c r="C954" s="422" t="s">
        <v>27</v>
      </c>
      <c r="D954" s="373" t="s">
        <v>14</v>
      </c>
      <c r="E954" s="373"/>
      <c r="F954" s="10">
        <v>60</v>
      </c>
      <c r="G954" s="2">
        <f t="shared" si="16"/>
        <v>5.0000000000000142</v>
      </c>
      <c r="I954" s="373"/>
      <c r="J954" s="373"/>
      <c r="K954" s="373"/>
    </row>
    <row r="955" spans="1:16">
      <c r="A955" s="70">
        <v>46071</v>
      </c>
      <c r="B955" s="422">
        <v>32524</v>
      </c>
      <c r="C955" s="422" t="s">
        <v>27</v>
      </c>
      <c r="D955" s="373" t="s">
        <v>15</v>
      </c>
      <c r="E955" s="373"/>
      <c r="F955" s="10">
        <v>5</v>
      </c>
      <c r="G955" s="2">
        <f t="shared" si="16"/>
        <v>1.4210854715202004E-14</v>
      </c>
      <c r="I955" s="373"/>
      <c r="J955" s="373"/>
      <c r="K955" s="373"/>
    </row>
    <row r="956" spans="1:16">
      <c r="A956" s="81">
        <v>46053</v>
      </c>
      <c r="B956" s="421" t="s">
        <v>10</v>
      </c>
      <c r="C956" s="421" t="s">
        <v>11</v>
      </c>
      <c r="D956" t="s">
        <v>12</v>
      </c>
      <c r="E956" s="20">
        <v>6.3</v>
      </c>
      <c r="G956" s="2">
        <f t="shared" si="16"/>
        <v>6.300000000000014</v>
      </c>
      <c r="H956" s="421">
        <v>2026</v>
      </c>
      <c r="I956" s="421" t="s">
        <v>11</v>
      </c>
      <c r="J956" t="s">
        <v>12</v>
      </c>
      <c r="K956" s="20">
        <v>6.3</v>
      </c>
      <c r="P956" t="s">
        <v>479</v>
      </c>
    </row>
    <row r="957" spans="1:16">
      <c r="A957" s="70"/>
      <c r="B957" s="422"/>
      <c r="C957" s="422"/>
      <c r="D957" t="s">
        <v>13</v>
      </c>
      <c r="E957" s="20">
        <v>5</v>
      </c>
      <c r="G957" s="2">
        <f t="shared" si="16"/>
        <v>11.300000000000015</v>
      </c>
      <c r="I957" s="422"/>
      <c r="J957" t="s">
        <v>13</v>
      </c>
      <c r="K957" s="20">
        <v>5</v>
      </c>
    </row>
    <row r="958" spans="1:16">
      <c r="A958" s="70"/>
      <c r="B958" s="422"/>
      <c r="C958" s="422"/>
      <c r="D958" t="s">
        <v>14</v>
      </c>
      <c r="E958" s="207">
        <v>60</v>
      </c>
      <c r="G958" s="2">
        <f t="shared" si="16"/>
        <v>71.300000000000011</v>
      </c>
      <c r="I958" s="422"/>
      <c r="J958" t="s">
        <v>14</v>
      </c>
      <c r="K958" s="207">
        <v>60</v>
      </c>
    </row>
    <row r="959" spans="1:16">
      <c r="A959" s="70"/>
      <c r="B959" s="422"/>
      <c r="C959" s="422"/>
      <c r="D959" t="s">
        <v>15</v>
      </c>
      <c r="E959" s="207">
        <v>5</v>
      </c>
      <c r="G959" s="2">
        <f>+G958+E959-F959</f>
        <v>76.300000000000011</v>
      </c>
      <c r="I959" s="422"/>
      <c r="J959" t="s">
        <v>15</v>
      </c>
      <c r="K959" s="207">
        <v>5</v>
      </c>
    </row>
    <row r="960" spans="1:16">
      <c r="B960" s="422"/>
      <c r="C960" s="422"/>
      <c r="D960" t="s">
        <v>104</v>
      </c>
      <c r="E960" s="207">
        <v>10</v>
      </c>
      <c r="G960" s="2">
        <f>+G959+E960-F960</f>
        <v>86.300000000000011</v>
      </c>
      <c r="I960" s="422"/>
      <c r="J960" t="s">
        <v>104</v>
      </c>
      <c r="K960" s="207">
        <v>10</v>
      </c>
    </row>
    <row r="961" spans="1:12">
      <c r="A961" s="3">
        <v>46071</v>
      </c>
      <c r="B961" s="422">
        <v>32525</v>
      </c>
      <c r="C961" s="422" t="s">
        <v>11</v>
      </c>
      <c r="D961" t="s">
        <v>12</v>
      </c>
      <c r="F961" s="10">
        <v>6.3</v>
      </c>
      <c r="G961" s="2">
        <f>+G960+E961-F961</f>
        <v>80.000000000000014</v>
      </c>
      <c r="I961" s="422"/>
      <c r="J961" s="388" t="s">
        <v>205</v>
      </c>
      <c r="K961" s="389"/>
    </row>
    <row r="962" spans="1:12">
      <c r="A962" s="3">
        <v>46071</v>
      </c>
      <c r="B962" s="422">
        <v>32525</v>
      </c>
      <c r="C962" s="422" t="s">
        <v>11</v>
      </c>
      <c r="D962" t="s">
        <v>13</v>
      </c>
      <c r="F962" s="10">
        <v>5</v>
      </c>
      <c r="G962" s="2">
        <f>+G961+E962-F962</f>
        <v>75.000000000000014</v>
      </c>
      <c r="K962" s="141">
        <f>SUM(K936:K961)</f>
        <v>254</v>
      </c>
    </row>
    <row r="963" spans="1:12">
      <c r="A963" s="3">
        <v>46071</v>
      </c>
      <c r="B963" s="422">
        <v>32525</v>
      </c>
      <c r="C963" s="422" t="s">
        <v>11</v>
      </c>
      <c r="D963" t="s">
        <v>14</v>
      </c>
      <c r="F963" s="10">
        <v>60</v>
      </c>
      <c r="G963" s="2">
        <f>+G962+E963-F963</f>
        <v>15.000000000000014</v>
      </c>
    </row>
    <row r="964" spans="1:12">
      <c r="A964" s="3">
        <v>46071</v>
      </c>
      <c r="B964" s="422">
        <v>32525</v>
      </c>
      <c r="C964" s="422" t="s">
        <v>11</v>
      </c>
      <c r="D964" t="s">
        <v>15</v>
      </c>
      <c r="F964" s="10">
        <v>5</v>
      </c>
      <c r="G964" s="2">
        <f>+G963+E964-F964</f>
        <v>10.000000000000014</v>
      </c>
    </row>
    <row r="965" spans="1:12">
      <c r="A965" s="3">
        <v>46071</v>
      </c>
      <c r="B965" s="422">
        <v>32525</v>
      </c>
      <c r="C965" s="422" t="s">
        <v>11</v>
      </c>
      <c r="D965" t="s">
        <v>104</v>
      </c>
      <c r="F965" s="10">
        <v>10</v>
      </c>
      <c r="G965" s="2">
        <f>+G964+E965-F965</f>
        <v>1.4210854715202004E-14</v>
      </c>
      <c r="I965" s="441" t="s">
        <v>478</v>
      </c>
      <c r="J965" s="441"/>
      <c r="K965" s="441"/>
    </row>
    <row r="966" spans="1:12">
      <c r="A966" s="31">
        <v>46081</v>
      </c>
      <c r="B966" s="421" t="s">
        <v>10</v>
      </c>
      <c r="C966" s="421" t="s">
        <v>17</v>
      </c>
      <c r="D966" t="s">
        <v>12</v>
      </c>
      <c r="E966" s="20">
        <v>5.9</v>
      </c>
      <c r="G966" s="2">
        <f t="shared" ref="G966:G983" si="17">+G965+E966-F966</f>
        <v>5.9000000000000146</v>
      </c>
      <c r="H966" s="421">
        <v>2026</v>
      </c>
      <c r="I966" s="421" t="s">
        <v>17</v>
      </c>
      <c r="J966" t="s">
        <v>12</v>
      </c>
      <c r="K966" s="20">
        <v>5.9</v>
      </c>
    </row>
    <row r="967" spans="1:12">
      <c r="B967" s="422"/>
      <c r="C967" s="422"/>
      <c r="D967" t="s">
        <v>13</v>
      </c>
      <c r="E967" s="20">
        <v>10</v>
      </c>
      <c r="G967" s="2">
        <f t="shared" si="17"/>
        <v>15.900000000000015</v>
      </c>
      <c r="I967" s="422"/>
      <c r="J967" t="s">
        <v>13</v>
      </c>
      <c r="K967" s="20">
        <v>10</v>
      </c>
    </row>
    <row r="968" spans="1:12">
      <c r="B968" s="422"/>
      <c r="C968" s="422"/>
      <c r="D968" t="s">
        <v>14</v>
      </c>
      <c r="E968" s="207">
        <v>56</v>
      </c>
      <c r="G968" s="2">
        <f t="shared" si="17"/>
        <v>71.90000000000002</v>
      </c>
      <c r="I968" s="422"/>
      <c r="J968" t="s">
        <v>14</v>
      </c>
      <c r="K968" s="207">
        <v>56</v>
      </c>
    </row>
    <row r="969" spans="1:12">
      <c r="B969" s="422"/>
      <c r="C969" s="422"/>
      <c r="D969" t="s">
        <v>15</v>
      </c>
      <c r="E969" s="207">
        <v>5</v>
      </c>
      <c r="G969" s="2">
        <f t="shared" si="17"/>
        <v>76.90000000000002</v>
      </c>
      <c r="I969" s="422"/>
      <c r="J969" t="s">
        <v>15</v>
      </c>
      <c r="K969" s="207">
        <v>5</v>
      </c>
    </row>
    <row r="970" spans="1:12">
      <c r="A970" s="3">
        <v>46125</v>
      </c>
      <c r="B970" s="422">
        <v>32942</v>
      </c>
      <c r="C970" s="422" t="s">
        <v>17</v>
      </c>
      <c r="D970" t="s">
        <v>12</v>
      </c>
      <c r="E970" s="207"/>
      <c r="F970" s="10">
        <v>5.9</v>
      </c>
      <c r="G970" s="2">
        <f t="shared" si="17"/>
        <v>71.000000000000014</v>
      </c>
      <c r="I970" s="422"/>
      <c r="K970" s="207"/>
    </row>
    <row r="971" spans="1:12">
      <c r="A971" s="3">
        <v>46125</v>
      </c>
      <c r="B971" s="422">
        <v>32942</v>
      </c>
      <c r="C971" s="422" t="s">
        <v>17</v>
      </c>
      <c r="D971" t="s">
        <v>13</v>
      </c>
      <c r="E971" s="207"/>
      <c r="F971" s="10">
        <v>10</v>
      </c>
      <c r="G971" s="2">
        <f t="shared" si="17"/>
        <v>61.000000000000014</v>
      </c>
      <c r="I971" s="422"/>
      <c r="K971" s="207"/>
    </row>
    <row r="972" spans="1:12">
      <c r="A972" s="3">
        <v>46125</v>
      </c>
      <c r="B972" s="422">
        <v>32942</v>
      </c>
      <c r="C972" s="422" t="s">
        <v>17</v>
      </c>
      <c r="D972" t="s">
        <v>14</v>
      </c>
      <c r="E972" s="207"/>
      <c r="F972" s="10">
        <v>56</v>
      </c>
      <c r="G972" s="2">
        <f t="shared" si="17"/>
        <v>5.0000000000000142</v>
      </c>
      <c r="I972" s="422"/>
      <c r="K972" s="207"/>
    </row>
    <row r="973" spans="1:12">
      <c r="A973" s="3">
        <v>46125</v>
      </c>
      <c r="B973" s="422">
        <v>32942</v>
      </c>
      <c r="C973" s="422" t="s">
        <v>17</v>
      </c>
      <c r="D973" t="s">
        <v>15</v>
      </c>
      <c r="E973" s="207"/>
      <c r="F973" s="10">
        <v>5</v>
      </c>
      <c r="G973" s="2">
        <f t="shared" si="17"/>
        <v>1.4210854715202004E-14</v>
      </c>
      <c r="I973" s="422"/>
      <c r="K973" s="207"/>
    </row>
    <row r="974" spans="1:12">
      <c r="A974" s="31">
        <v>46112</v>
      </c>
      <c r="B974" s="421" t="s">
        <v>10</v>
      </c>
      <c r="C974" s="421" t="s">
        <v>18</v>
      </c>
      <c r="D974" t="s">
        <v>12</v>
      </c>
      <c r="E974" s="207">
        <v>5.7</v>
      </c>
      <c r="G974" s="2">
        <f t="shared" si="17"/>
        <v>5.7000000000000144</v>
      </c>
      <c r="I974" s="421" t="s">
        <v>18</v>
      </c>
      <c r="J974" t="s">
        <v>14</v>
      </c>
      <c r="K974" s="207">
        <v>60</v>
      </c>
    </row>
    <row r="975" spans="1:12">
      <c r="A975" s="31"/>
      <c r="B975" s="422"/>
      <c r="C975" s="422"/>
      <c r="D975" t="s">
        <v>13</v>
      </c>
      <c r="E975" s="207">
        <v>6</v>
      </c>
      <c r="G975" s="2">
        <f t="shared" si="17"/>
        <v>11.700000000000014</v>
      </c>
      <c r="I975" s="422"/>
      <c r="J975" t="s">
        <v>15</v>
      </c>
      <c r="K975" s="207">
        <v>5</v>
      </c>
    </row>
    <row r="976" spans="1:12">
      <c r="B976" s="422"/>
      <c r="C976" s="422"/>
      <c r="D976" t="s">
        <v>14</v>
      </c>
      <c r="E976" s="207">
        <v>60</v>
      </c>
      <c r="G976" s="2">
        <f t="shared" si="17"/>
        <v>71.700000000000017</v>
      </c>
      <c r="I976" s="375"/>
      <c r="J976" s="376">
        <v>150</v>
      </c>
      <c r="K976" s="419">
        <f>SUM(K966:K975)</f>
        <v>141.9</v>
      </c>
      <c r="L976" s="20">
        <f>J976-K976</f>
        <v>8.0999999999999943</v>
      </c>
    </row>
    <row r="977" spans="1:11">
      <c r="B977" s="422"/>
      <c r="C977" s="422"/>
      <c r="D977" t="s">
        <v>15</v>
      </c>
      <c r="E977" s="207">
        <v>5</v>
      </c>
      <c r="G977" s="2">
        <f t="shared" si="17"/>
        <v>76.700000000000017</v>
      </c>
      <c r="I977" s="376"/>
      <c r="J977" s="376"/>
      <c r="K977" s="376"/>
    </row>
    <row r="978" spans="1:11">
      <c r="A978" s="3">
        <v>46125</v>
      </c>
      <c r="B978" s="422">
        <v>32942</v>
      </c>
      <c r="C978" s="422" t="s">
        <v>18</v>
      </c>
      <c r="D978" t="s">
        <v>14</v>
      </c>
      <c r="F978" s="10">
        <v>60</v>
      </c>
      <c r="G978" s="2">
        <f t="shared" si="17"/>
        <v>16.700000000000017</v>
      </c>
      <c r="I978" s="376"/>
      <c r="J978" s="376"/>
      <c r="K978" s="376"/>
    </row>
    <row r="979" spans="1:11">
      <c r="A979" s="3">
        <v>46125</v>
      </c>
      <c r="B979" s="422">
        <v>32942</v>
      </c>
      <c r="C979" s="422" t="s">
        <v>18</v>
      </c>
      <c r="D979" t="s">
        <v>15</v>
      </c>
      <c r="F979" s="10">
        <v>5</v>
      </c>
      <c r="G979" s="2">
        <f t="shared" si="17"/>
        <v>11.700000000000017</v>
      </c>
      <c r="I979" s="376"/>
      <c r="J979" s="376"/>
      <c r="K979" s="376"/>
    </row>
    <row r="980" spans="1:11">
      <c r="B980" s="422"/>
      <c r="C980" s="422"/>
      <c r="G980" s="2">
        <f t="shared" si="17"/>
        <v>11.700000000000017</v>
      </c>
      <c r="K980" s="5"/>
    </row>
    <row r="981" spans="1:11">
      <c r="B981" s="422"/>
      <c r="C981" s="422"/>
      <c r="G981" s="2">
        <f t="shared" si="17"/>
        <v>11.700000000000017</v>
      </c>
    </row>
    <row r="982" spans="1:11">
      <c r="B982" s="422"/>
      <c r="C982" s="422"/>
      <c r="G982" s="2">
        <f t="shared" si="17"/>
        <v>11.700000000000017</v>
      </c>
    </row>
    <row r="983" spans="1:11">
      <c r="B983" s="422"/>
      <c r="C983" s="422"/>
      <c r="G983" s="2">
        <f t="shared" si="17"/>
        <v>11.700000000000017</v>
      </c>
    </row>
    <row r="984" spans="1:11">
      <c r="B984" s="422"/>
      <c r="C984" s="422"/>
      <c r="G984" s="2">
        <f>+G983+E983-F984</f>
        <v>11.700000000000017</v>
      </c>
    </row>
    <row r="985" spans="1:11">
      <c r="B985" s="422"/>
      <c r="C985" s="422"/>
      <c r="G985" s="2">
        <f>+G984+E984-F985</f>
        <v>11.700000000000017</v>
      </c>
    </row>
    <row r="986" spans="1:11">
      <c r="B986" s="422"/>
      <c r="C986" s="422"/>
      <c r="G986" s="2">
        <f>+G985+E985-F986</f>
        <v>11.700000000000017</v>
      </c>
    </row>
    <row r="987" spans="1:11">
      <c r="B987" s="422"/>
      <c r="C987" s="422"/>
      <c r="G987" s="2">
        <f>+G986+E986-F987</f>
        <v>11.700000000000017</v>
      </c>
    </row>
    <row r="988" spans="1:11">
      <c r="B988" s="422"/>
      <c r="C988" s="422"/>
      <c r="G988" s="2">
        <f>+G987+E987-F988</f>
        <v>11.700000000000017</v>
      </c>
    </row>
    <row r="989" spans="1:11">
      <c r="B989" s="422"/>
      <c r="C989" s="422"/>
      <c r="G989" s="2">
        <f>+G988+E988-F989</f>
        <v>11.700000000000017</v>
      </c>
    </row>
    <row r="990" spans="1:11">
      <c r="B990" s="422"/>
      <c r="C990" s="422"/>
      <c r="G990" s="2">
        <f>+G989+E989-F990</f>
        <v>11.700000000000017</v>
      </c>
    </row>
    <row r="991" spans="1:11">
      <c r="B991" s="422"/>
      <c r="C991" s="422"/>
      <c r="G991" s="2">
        <f>+G990+E990-F991</f>
        <v>11.700000000000017</v>
      </c>
    </row>
    <row r="992" spans="1:11">
      <c r="B992" s="422"/>
      <c r="C992" s="422"/>
      <c r="G992" s="2">
        <f>+G991+E991-F992</f>
        <v>11.700000000000017</v>
      </c>
    </row>
    <row r="993" spans="2:7">
      <c r="B993" s="422"/>
      <c r="C993" s="422"/>
      <c r="G993" s="2">
        <f>+G992+E992-F993</f>
        <v>11.700000000000017</v>
      </c>
    </row>
    <row r="994" spans="2:7">
      <c r="B994" s="422"/>
      <c r="C994" s="422"/>
      <c r="G994" s="2">
        <f>+G993+E993-F994</f>
        <v>11.700000000000017</v>
      </c>
    </row>
    <row r="995" spans="2:7">
      <c r="B995" s="422"/>
      <c r="C995" s="422"/>
      <c r="G995" s="2">
        <f>+G994+E994-F995</f>
        <v>11.700000000000017</v>
      </c>
    </row>
    <row r="996" spans="2:7">
      <c r="B996" s="422"/>
      <c r="C996" s="422"/>
      <c r="G996" s="2">
        <f>+G995+E995-F996</f>
        <v>11.700000000000017</v>
      </c>
    </row>
    <row r="997" spans="2:7">
      <c r="B997" s="422"/>
      <c r="C997" s="422"/>
      <c r="G997" s="2">
        <f>+G996+E996-F997</f>
        <v>11.700000000000017</v>
      </c>
    </row>
    <row r="998" spans="2:7">
      <c r="B998" s="422"/>
      <c r="C998" s="422"/>
      <c r="G998" s="2">
        <f>+G997+E997-F998</f>
        <v>11.700000000000017</v>
      </c>
    </row>
    <row r="999" spans="2:7">
      <c r="B999" s="422"/>
      <c r="C999" s="422"/>
      <c r="G999" s="2">
        <f>+G998+E998-F999</f>
        <v>11.700000000000017</v>
      </c>
    </row>
    <row r="1000" spans="2:7">
      <c r="B1000" s="422"/>
      <c r="C1000" s="422"/>
      <c r="G1000" s="2">
        <f>+G999+E999-F1000</f>
        <v>11.700000000000017</v>
      </c>
    </row>
    <row r="1001" spans="2:7">
      <c r="B1001" s="422"/>
      <c r="C1001" s="422"/>
      <c r="G1001" s="2">
        <f>+G1000+E1000-F1001</f>
        <v>11.700000000000017</v>
      </c>
    </row>
    <row r="1002" spans="2:7">
      <c r="B1002" s="422"/>
      <c r="C1002" s="422"/>
      <c r="G1002" s="2">
        <f>+G1001+E1001-F1002</f>
        <v>11.700000000000017</v>
      </c>
    </row>
    <row r="1003" spans="2:7">
      <c r="B1003" s="422"/>
      <c r="C1003" s="422"/>
      <c r="G1003" s="2">
        <f>+G1002+E1002-F1003</f>
        <v>11.700000000000017</v>
      </c>
    </row>
    <row r="1004" spans="2:7">
      <c r="B1004" s="422"/>
      <c r="C1004" s="422"/>
      <c r="G1004" s="2">
        <f>+G1003+E1003-F1004</f>
        <v>11.700000000000017</v>
      </c>
    </row>
    <row r="1005" spans="2:7">
      <c r="B1005" s="422"/>
      <c r="C1005" s="422"/>
      <c r="G1005" s="2">
        <f>+G1004+E1004-F1005</f>
        <v>11.700000000000017</v>
      </c>
    </row>
    <row r="1006" spans="2:7">
      <c r="B1006" s="422"/>
      <c r="C1006" s="422"/>
      <c r="G1006" s="2">
        <f>+G1005+E1005-F1006</f>
        <v>11.700000000000017</v>
      </c>
    </row>
    <row r="1007" spans="2:7">
      <c r="B1007" s="422"/>
      <c r="C1007" s="422"/>
      <c r="G1007" s="2">
        <f>+G1006+E1006-F1007</f>
        <v>11.700000000000017</v>
      </c>
    </row>
    <row r="1008" spans="2:7">
      <c r="B1008" s="422"/>
      <c r="C1008" s="422"/>
      <c r="G1008" s="2">
        <f>+G1007+E1007-F1008</f>
        <v>11.700000000000017</v>
      </c>
    </row>
    <row r="1009" spans="2:7">
      <c r="B1009" s="422"/>
      <c r="C1009" s="422"/>
      <c r="G1009" s="2">
        <f>+G1008+E1008-F1009</f>
        <v>11.700000000000017</v>
      </c>
    </row>
    <row r="1010" spans="2:7">
      <c r="B1010" s="422"/>
      <c r="C1010" s="422"/>
      <c r="G1010" s="2">
        <f>+G1009+E1009-F1010</f>
        <v>11.700000000000017</v>
      </c>
    </row>
    <row r="1011" spans="2:7">
      <c r="B1011" s="422"/>
      <c r="C1011" s="422"/>
      <c r="G1011" s="2">
        <f>+G1010+E1010-F1011</f>
        <v>11.700000000000017</v>
      </c>
    </row>
    <row r="1012" spans="2:7">
      <c r="B1012" s="422"/>
      <c r="C1012" s="422"/>
      <c r="G1012" s="2">
        <f>+G1011+E1011-F1012</f>
        <v>11.700000000000017</v>
      </c>
    </row>
    <row r="1013" spans="2:7">
      <c r="B1013" s="422"/>
      <c r="C1013" s="422"/>
      <c r="G1013" s="2">
        <f>+G1012+E1012-F1013</f>
        <v>11.700000000000017</v>
      </c>
    </row>
    <row r="1014" spans="2:7">
      <c r="B1014" s="422"/>
      <c r="C1014" s="422"/>
      <c r="G1014" s="2">
        <f>+G1013+E1013-F1014</f>
        <v>11.700000000000017</v>
      </c>
    </row>
    <row r="1015" spans="2:7">
      <c r="B1015" s="422"/>
      <c r="C1015" s="422"/>
      <c r="G1015" s="2">
        <f>+G1014+E1014-F1015</f>
        <v>11.700000000000017</v>
      </c>
    </row>
    <row r="1016" spans="2:7">
      <c r="B1016" s="422"/>
      <c r="C1016" s="422"/>
      <c r="G1016" s="2">
        <f>+G1015+E1015-F1016</f>
        <v>11.700000000000017</v>
      </c>
    </row>
    <row r="1017" spans="2:7">
      <c r="B1017" s="422"/>
      <c r="C1017" s="422"/>
      <c r="G1017" s="2">
        <f>+G1016+E1016-F1017</f>
        <v>11.700000000000017</v>
      </c>
    </row>
    <row r="1018" spans="2:7">
      <c r="B1018" s="422"/>
      <c r="C1018" s="422"/>
      <c r="G1018" s="2">
        <f>+G1017+E1017-F1018</f>
        <v>11.700000000000017</v>
      </c>
    </row>
    <row r="1019" spans="2:7">
      <c r="B1019" s="422"/>
      <c r="C1019" s="422"/>
      <c r="G1019" s="2">
        <f>+G1018+E1018-F1019</f>
        <v>11.700000000000017</v>
      </c>
    </row>
    <row r="1020" spans="2:7">
      <c r="B1020" s="422"/>
      <c r="C1020" s="422"/>
      <c r="G1020" s="2">
        <f>+G1019+E1019-F1020</f>
        <v>11.700000000000017</v>
      </c>
    </row>
    <row r="1021" spans="2:7">
      <c r="B1021" s="422"/>
      <c r="C1021" s="422"/>
      <c r="G1021" s="2">
        <f>+G1020+E1020-F1021</f>
        <v>11.700000000000017</v>
      </c>
    </row>
    <row r="1022" spans="2:7">
      <c r="B1022" s="422"/>
      <c r="C1022" s="422"/>
      <c r="G1022" s="2">
        <f>+G1021+E1021-F1022</f>
        <v>11.700000000000017</v>
      </c>
    </row>
    <row r="1023" spans="2:7">
      <c r="B1023" s="422"/>
      <c r="C1023" s="422"/>
      <c r="G1023" s="2">
        <f>+G1022+E1022-F1023</f>
        <v>11.700000000000017</v>
      </c>
    </row>
    <row r="1024" spans="2:7">
      <c r="B1024" s="422"/>
      <c r="C1024" s="422"/>
      <c r="G1024" s="2">
        <f>+G1023+E1023-F1024</f>
        <v>11.700000000000017</v>
      </c>
    </row>
    <row r="1025" spans="2:7">
      <c r="B1025" s="422"/>
      <c r="C1025" s="422"/>
      <c r="G1025" s="2">
        <f>+G1024+E1024-F1025</f>
        <v>11.700000000000017</v>
      </c>
    </row>
    <row r="1026" spans="2:7">
      <c r="B1026" s="422"/>
      <c r="C1026" s="422"/>
      <c r="G1026" s="2">
        <f>+G1025+E1025-F1026</f>
        <v>11.700000000000017</v>
      </c>
    </row>
    <row r="1027" spans="2:7">
      <c r="B1027" s="422"/>
      <c r="C1027" s="422"/>
      <c r="G1027" s="2">
        <f>+G1026+E1026-F1027</f>
        <v>11.700000000000017</v>
      </c>
    </row>
    <row r="1028" spans="2:7">
      <c r="B1028" s="422"/>
      <c r="C1028" s="422"/>
      <c r="G1028" s="2">
        <f>+G1027+E1027-F1028</f>
        <v>11.700000000000017</v>
      </c>
    </row>
    <row r="1029" spans="2:7">
      <c r="B1029" s="422"/>
      <c r="C1029" s="422"/>
      <c r="G1029" s="2">
        <f>+G1028+E1028-F1029</f>
        <v>11.700000000000017</v>
      </c>
    </row>
    <row r="1030" spans="2:7">
      <c r="B1030" s="422"/>
      <c r="C1030" s="422"/>
      <c r="G1030" s="2">
        <f>+G1029+E1029-F1030</f>
        <v>11.700000000000017</v>
      </c>
    </row>
    <row r="1031" spans="2:7">
      <c r="B1031" s="422"/>
      <c r="C1031" s="422"/>
      <c r="G1031" s="2">
        <f>+G1030+E1030-F1031</f>
        <v>11.700000000000017</v>
      </c>
    </row>
    <row r="1032" spans="2:7">
      <c r="B1032" s="422"/>
      <c r="C1032" s="422"/>
      <c r="G1032" s="2">
        <f>+G1031+E1031-F1032</f>
        <v>11.700000000000017</v>
      </c>
    </row>
    <row r="1033" spans="2:7">
      <c r="B1033" s="422"/>
      <c r="C1033" s="422"/>
      <c r="G1033" s="2">
        <f>+G1032+E1032-F1033</f>
        <v>11.700000000000017</v>
      </c>
    </row>
    <row r="1034" spans="2:7">
      <c r="B1034" s="422"/>
      <c r="C1034" s="422"/>
      <c r="G1034" s="2">
        <f>+G1033+E1033-F1034</f>
        <v>11.700000000000017</v>
      </c>
    </row>
    <row r="1035" spans="2:7">
      <c r="B1035" s="422"/>
      <c r="C1035" s="422"/>
      <c r="G1035" s="2">
        <f>+G1034+E1034-F1035</f>
        <v>11.700000000000017</v>
      </c>
    </row>
    <row r="1036" spans="2:7">
      <c r="B1036" s="422"/>
      <c r="C1036" s="422"/>
      <c r="G1036" s="2">
        <f>+G1035+E1035-F1036</f>
        <v>11.700000000000017</v>
      </c>
    </row>
    <row r="1037" spans="2:7">
      <c r="B1037" s="422"/>
      <c r="C1037" s="422"/>
      <c r="G1037" s="2">
        <f>+G1036+E1036-F1037</f>
        <v>11.700000000000017</v>
      </c>
    </row>
    <row r="1038" spans="2:7">
      <c r="B1038" s="422"/>
      <c r="C1038" s="422"/>
      <c r="G1038" s="2">
        <f>+G1037+E1037-F1038</f>
        <v>11.700000000000017</v>
      </c>
    </row>
    <row r="1039" spans="2:7">
      <c r="B1039" s="422"/>
      <c r="C1039" s="422"/>
      <c r="G1039" s="2">
        <f>+G1038+E1038-F1039</f>
        <v>11.700000000000017</v>
      </c>
    </row>
    <row r="1040" spans="2:7">
      <c r="B1040" s="422"/>
      <c r="C1040" s="422"/>
      <c r="G1040" s="2">
        <f>+G1039+E1039-F1040</f>
        <v>11.700000000000017</v>
      </c>
    </row>
    <row r="1041" spans="2:7">
      <c r="B1041" s="422"/>
      <c r="C1041" s="422"/>
      <c r="G1041" s="2">
        <f>+G1040+E1040-F1041</f>
        <v>11.700000000000017</v>
      </c>
    </row>
    <row r="1042" spans="2:7">
      <c r="B1042" s="422"/>
      <c r="C1042" s="422"/>
      <c r="G1042" s="2">
        <f>+G1041+E1041-F1042</f>
        <v>11.700000000000017</v>
      </c>
    </row>
    <row r="1043" spans="2:7">
      <c r="B1043" s="422"/>
      <c r="C1043" s="422"/>
      <c r="G1043" s="2">
        <f>+G1042+E1042-F1043</f>
        <v>11.700000000000017</v>
      </c>
    </row>
    <row r="1044" spans="2:7">
      <c r="B1044" s="422"/>
      <c r="C1044" s="422"/>
      <c r="G1044" s="2">
        <f>+G1043+E1043-F1044</f>
        <v>11.700000000000017</v>
      </c>
    </row>
    <row r="1045" spans="2:7">
      <c r="B1045" s="422"/>
      <c r="C1045" s="422"/>
      <c r="G1045" s="2">
        <f>+G1044+E1044-F1045</f>
        <v>11.700000000000017</v>
      </c>
    </row>
    <row r="1046" spans="2:7">
      <c r="B1046" s="422"/>
      <c r="C1046" s="422"/>
      <c r="G1046" s="2">
        <f>+G1045+E1045-F1046</f>
        <v>11.700000000000017</v>
      </c>
    </row>
    <row r="1047" spans="2:7">
      <c r="B1047" s="422"/>
      <c r="C1047" s="422"/>
      <c r="G1047" s="2">
        <f>+G1046+E1046-F1047</f>
        <v>11.700000000000017</v>
      </c>
    </row>
    <row r="1048" spans="2:7">
      <c r="B1048" s="422"/>
      <c r="C1048" s="422"/>
      <c r="G1048" s="2">
        <f>+G1047+E1047-F1048</f>
        <v>11.700000000000017</v>
      </c>
    </row>
    <row r="1049" spans="2:7">
      <c r="B1049" s="422"/>
      <c r="C1049" s="422"/>
      <c r="G1049" s="2">
        <f>+G1048+E1048-F1049</f>
        <v>11.700000000000017</v>
      </c>
    </row>
    <row r="1050" spans="2:7">
      <c r="B1050" s="422"/>
      <c r="C1050" s="422"/>
      <c r="G1050" s="2">
        <f>+G1049+E1049-F1050</f>
        <v>11.700000000000017</v>
      </c>
    </row>
    <row r="1051" spans="2:7">
      <c r="B1051" s="422"/>
      <c r="C1051" s="422"/>
      <c r="G1051" s="2">
        <f>+G1050+E1050-F1051</f>
        <v>11.700000000000017</v>
      </c>
    </row>
    <row r="1052" spans="2:7">
      <c r="B1052" s="422"/>
      <c r="C1052" s="422"/>
      <c r="G1052" s="2">
        <f>+G1051+E1051-F1052</f>
        <v>11.700000000000017</v>
      </c>
    </row>
    <row r="1053" spans="2:7">
      <c r="B1053" s="422"/>
      <c r="C1053" s="422"/>
      <c r="G1053" s="2">
        <f>+G1052+E1052-F1053</f>
        <v>11.700000000000017</v>
      </c>
    </row>
    <row r="1054" spans="2:7">
      <c r="B1054" s="422"/>
      <c r="C1054" s="422"/>
      <c r="G1054" s="2">
        <f>+G1053+E1053-F1054</f>
        <v>11.700000000000017</v>
      </c>
    </row>
    <row r="1055" spans="2:7">
      <c r="B1055" s="422"/>
      <c r="C1055" s="422"/>
      <c r="G1055" s="2">
        <f>+G1054+E1054-F1055</f>
        <v>11.700000000000017</v>
      </c>
    </row>
    <row r="1056" spans="2:7">
      <c r="B1056" s="422"/>
      <c r="C1056" s="422"/>
      <c r="G1056" s="2">
        <f>+G1055+E1055-F1056</f>
        <v>11.700000000000017</v>
      </c>
    </row>
    <row r="1057" spans="2:7">
      <c r="B1057" s="422"/>
      <c r="C1057" s="422"/>
      <c r="G1057" s="2">
        <f>+G1056+E1056-F1057</f>
        <v>11.700000000000017</v>
      </c>
    </row>
    <row r="1058" spans="2:7">
      <c r="B1058" s="422"/>
      <c r="C1058" s="422"/>
      <c r="G1058" s="2">
        <f>+G1057+E1057-F1058</f>
        <v>11.700000000000017</v>
      </c>
    </row>
    <row r="1059" spans="2:7">
      <c r="B1059" s="422"/>
      <c r="C1059" s="422"/>
      <c r="G1059" s="2">
        <f>+G1058+E1058-F1059</f>
        <v>11.700000000000017</v>
      </c>
    </row>
    <row r="1060" spans="2:7">
      <c r="B1060" s="422"/>
      <c r="C1060" s="422"/>
      <c r="G1060" s="2">
        <f>+G1059+E1059-F1060</f>
        <v>11.700000000000017</v>
      </c>
    </row>
    <row r="1061" spans="2:7">
      <c r="B1061" s="422"/>
      <c r="C1061" s="422"/>
      <c r="G1061" s="2">
        <f>+G1060+E1060-F1061</f>
        <v>11.700000000000017</v>
      </c>
    </row>
    <row r="1062" spans="2:7">
      <c r="B1062" s="422"/>
      <c r="C1062" s="422"/>
      <c r="G1062" s="2">
        <f>+G1061+E1061-F1062</f>
        <v>11.700000000000017</v>
      </c>
    </row>
    <row r="1063" spans="2:7">
      <c r="B1063" s="422"/>
      <c r="C1063" s="422"/>
      <c r="G1063" s="2">
        <f>+G1062+E1062-F1063</f>
        <v>11.700000000000017</v>
      </c>
    </row>
    <row r="1064" spans="2:7">
      <c r="B1064" s="422"/>
      <c r="C1064" s="422"/>
      <c r="G1064" s="2">
        <f>+G1063+E1063-F1064</f>
        <v>11.700000000000017</v>
      </c>
    </row>
    <row r="1065" spans="2:7">
      <c r="B1065" s="422"/>
      <c r="C1065" s="422"/>
      <c r="G1065" s="2">
        <f>+G1064+E1064-F1065</f>
        <v>11.700000000000017</v>
      </c>
    </row>
    <row r="1066" spans="2:7">
      <c r="B1066" s="422"/>
      <c r="C1066" s="422"/>
      <c r="G1066" s="2">
        <f>+G1065+E1065-F1066</f>
        <v>11.700000000000017</v>
      </c>
    </row>
    <row r="1067" spans="2:7">
      <c r="B1067" s="422"/>
      <c r="C1067" s="422"/>
      <c r="G1067" s="2">
        <f>+G1066+E1066-F1067</f>
        <v>11.700000000000017</v>
      </c>
    </row>
    <row r="1068" spans="2:7">
      <c r="B1068" s="422"/>
      <c r="C1068" s="422"/>
      <c r="G1068" s="2">
        <f>+G1067+E1067-F1068</f>
        <v>11.700000000000017</v>
      </c>
    </row>
    <row r="1069" spans="2:7">
      <c r="B1069" s="422"/>
      <c r="C1069" s="422"/>
      <c r="G1069" s="2">
        <f>+G1068+E1068-F1069</f>
        <v>11.700000000000017</v>
      </c>
    </row>
    <row r="1070" spans="2:7">
      <c r="B1070" s="422"/>
      <c r="C1070" s="422"/>
      <c r="G1070" s="2">
        <f>+G1069+E1069-F1070</f>
        <v>11.700000000000017</v>
      </c>
    </row>
    <row r="1071" spans="2:7">
      <c r="B1071" s="422"/>
      <c r="C1071" s="422"/>
      <c r="G1071" s="2">
        <f>+G1070+E1070-F1071</f>
        <v>11.700000000000017</v>
      </c>
    </row>
    <row r="1072" spans="2:7">
      <c r="B1072" s="422"/>
      <c r="C1072" s="422"/>
      <c r="G1072" s="2">
        <f>+G1071+E1071-F1072</f>
        <v>11.700000000000017</v>
      </c>
    </row>
    <row r="1073" spans="2:7">
      <c r="B1073" s="422"/>
      <c r="C1073" s="422"/>
      <c r="G1073" s="2">
        <f>+G1072+E1072-F1073</f>
        <v>11.700000000000017</v>
      </c>
    </row>
    <row r="1074" spans="2:7">
      <c r="B1074" s="422"/>
      <c r="C1074" s="422"/>
      <c r="G1074" s="2">
        <f>+G1073+E1073-F1074</f>
        <v>11.700000000000017</v>
      </c>
    </row>
    <row r="1075" spans="2:7">
      <c r="B1075" s="422"/>
      <c r="C1075" s="422"/>
      <c r="G1075" s="2">
        <f>+G1074+E1074-F1075</f>
        <v>11.700000000000017</v>
      </c>
    </row>
    <row r="1076" spans="2:7">
      <c r="B1076" s="422"/>
      <c r="C1076" s="422"/>
      <c r="G1076" s="2">
        <f>+G1075+E1075-F1076</f>
        <v>11.700000000000017</v>
      </c>
    </row>
    <row r="1077" spans="2:7">
      <c r="B1077" s="422"/>
      <c r="C1077" s="422"/>
      <c r="G1077" s="2">
        <f>+G1076+E1076-F1077</f>
        <v>11.700000000000017</v>
      </c>
    </row>
    <row r="1078" spans="2:7">
      <c r="B1078" s="422"/>
      <c r="C1078" s="422"/>
      <c r="G1078" s="2">
        <f>+G1077+E1077-F1078</f>
        <v>11.700000000000017</v>
      </c>
    </row>
    <row r="1079" spans="2:7">
      <c r="B1079" s="422"/>
      <c r="C1079" s="422"/>
      <c r="G1079" s="2">
        <f>+G1078+E1078-F1079</f>
        <v>11.700000000000017</v>
      </c>
    </row>
    <row r="1080" spans="2:7">
      <c r="B1080" s="422"/>
      <c r="C1080" s="422"/>
      <c r="G1080" s="2">
        <f>+G1079+E1079-F1080</f>
        <v>11.700000000000017</v>
      </c>
    </row>
    <row r="1081" spans="2:7">
      <c r="B1081" s="422"/>
      <c r="C1081" s="422"/>
      <c r="G1081" s="2">
        <f>+G1080+E1080-F1081</f>
        <v>11.700000000000017</v>
      </c>
    </row>
    <row r="1082" spans="2:7">
      <c r="B1082" s="422"/>
      <c r="C1082" s="422"/>
      <c r="G1082" s="2">
        <f>+G1081+E1081-F1082</f>
        <v>11.700000000000017</v>
      </c>
    </row>
    <row r="1083" spans="2:7">
      <c r="B1083" s="422"/>
      <c r="C1083" s="422"/>
      <c r="G1083" s="2">
        <f>+G1082+E1082-F1083</f>
        <v>11.700000000000017</v>
      </c>
    </row>
    <row r="1084" spans="2:7">
      <c r="B1084" s="422"/>
      <c r="C1084" s="422"/>
      <c r="G1084" s="2">
        <f>+G1083+E1083-F1084</f>
        <v>11.700000000000017</v>
      </c>
    </row>
    <row r="1085" spans="2:7">
      <c r="B1085" s="422"/>
      <c r="C1085" s="422"/>
      <c r="G1085" s="2">
        <f>+G1084+E1084-F1085</f>
        <v>11.700000000000017</v>
      </c>
    </row>
    <row r="1086" spans="2:7">
      <c r="B1086" s="422"/>
      <c r="C1086" s="422"/>
      <c r="G1086" s="2">
        <f>+G1085+E1085-F1086</f>
        <v>11.700000000000017</v>
      </c>
    </row>
    <row r="1087" spans="2:7">
      <c r="B1087" s="422"/>
      <c r="C1087" s="422"/>
      <c r="G1087" s="2">
        <f>+G1086+E1086-F1087</f>
        <v>11.700000000000017</v>
      </c>
    </row>
    <row r="1088" spans="2:7">
      <c r="B1088" s="422"/>
      <c r="C1088" s="422"/>
      <c r="G1088" s="2">
        <f>+G1087+E1087-F1088</f>
        <v>11.700000000000017</v>
      </c>
    </row>
    <row r="1089" spans="2:7">
      <c r="B1089" s="422"/>
      <c r="C1089" s="422"/>
      <c r="G1089" s="2">
        <f>+G1088+E1088-F1089</f>
        <v>11.700000000000017</v>
      </c>
    </row>
    <row r="1090" spans="2:7">
      <c r="B1090" s="422"/>
      <c r="C1090" s="422"/>
      <c r="G1090" s="2">
        <f>+G1089+E1089-F1090</f>
        <v>11.700000000000017</v>
      </c>
    </row>
    <row r="1091" spans="2:7">
      <c r="B1091" s="422"/>
      <c r="C1091" s="422"/>
      <c r="G1091" s="2">
        <f>+G1090+E1090-F1091</f>
        <v>11.700000000000017</v>
      </c>
    </row>
    <row r="1092" spans="2:7">
      <c r="B1092" s="422"/>
      <c r="C1092" s="422"/>
      <c r="G1092" s="2">
        <f>+G1091+E1091-F1092</f>
        <v>11.700000000000017</v>
      </c>
    </row>
    <row r="1093" spans="2:7">
      <c r="B1093" s="422"/>
      <c r="C1093" s="422"/>
      <c r="G1093" s="2">
        <f>+G1092+E1092-F1093</f>
        <v>11.700000000000017</v>
      </c>
    </row>
    <row r="1094" spans="2:7">
      <c r="B1094" s="422"/>
      <c r="C1094" s="422"/>
      <c r="G1094" s="2">
        <f>+G1093+E1093-F1094</f>
        <v>11.700000000000017</v>
      </c>
    </row>
    <row r="1095" spans="2:7">
      <c r="B1095" s="422"/>
      <c r="C1095" s="422"/>
      <c r="G1095" s="2">
        <f>+G1094+E1094-F1095</f>
        <v>11.700000000000017</v>
      </c>
    </row>
    <row r="1096" spans="2:7">
      <c r="B1096" s="422"/>
      <c r="C1096" s="422"/>
      <c r="G1096" s="2">
        <f>+G1095+E1095-F1096</f>
        <v>11.700000000000017</v>
      </c>
    </row>
    <row r="1097" spans="2:7">
      <c r="B1097" s="422"/>
      <c r="C1097" s="422"/>
      <c r="G1097" s="2">
        <f>+G1096+E1096-F1097</f>
        <v>11.700000000000017</v>
      </c>
    </row>
    <row r="1098" spans="2:7">
      <c r="B1098" s="422"/>
      <c r="C1098" s="422"/>
      <c r="G1098" s="2">
        <f>+G1097+E1097-F1098</f>
        <v>11.700000000000017</v>
      </c>
    </row>
    <row r="1099" spans="2:7">
      <c r="B1099" s="422"/>
      <c r="C1099" s="422"/>
      <c r="G1099" s="2">
        <f>+G1098+E1098-F1099</f>
        <v>11.700000000000017</v>
      </c>
    </row>
    <row r="1100" spans="2:7">
      <c r="B1100" s="422"/>
      <c r="C1100" s="422"/>
      <c r="G1100" s="2">
        <f>+G1099+E1099-F1100</f>
        <v>11.700000000000017</v>
      </c>
    </row>
    <row r="1101" spans="2:7">
      <c r="B1101" s="422"/>
      <c r="C1101" s="422"/>
      <c r="G1101" s="2">
        <f>+G1100+E1100-F1101</f>
        <v>11.700000000000017</v>
      </c>
    </row>
    <row r="1102" spans="2:7">
      <c r="B1102" s="422"/>
      <c r="C1102" s="422"/>
      <c r="G1102" s="2">
        <f>+G1101+E1101-F1102</f>
        <v>11.700000000000017</v>
      </c>
    </row>
    <row r="1103" spans="2:7">
      <c r="B1103" s="422"/>
      <c r="C1103" s="422"/>
      <c r="G1103" s="2">
        <f>+G1102+E1102-F1103</f>
        <v>11.700000000000017</v>
      </c>
    </row>
    <row r="1104" spans="2:7">
      <c r="B1104" s="422"/>
      <c r="C1104" s="422"/>
      <c r="G1104" s="2">
        <f>+G1103+E1103-F1104</f>
        <v>11.700000000000017</v>
      </c>
    </row>
    <row r="1105" spans="2:7">
      <c r="B1105" s="422"/>
      <c r="C1105" s="422"/>
      <c r="G1105" s="2">
        <f>+G1104+E1104-F1105</f>
        <v>11.700000000000017</v>
      </c>
    </row>
    <row r="1106" spans="2:7">
      <c r="B1106" s="422"/>
      <c r="C1106" s="422"/>
      <c r="G1106" s="2">
        <f>+G1105+E1105-F1106</f>
        <v>11.700000000000017</v>
      </c>
    </row>
    <row r="1107" spans="2:7">
      <c r="B1107" s="422"/>
      <c r="C1107" s="422"/>
      <c r="G1107" s="2">
        <f>+G1106+E1106-F1107</f>
        <v>11.700000000000017</v>
      </c>
    </row>
    <row r="1108" spans="2:7">
      <c r="B1108" s="422"/>
      <c r="C1108" s="422"/>
      <c r="G1108" s="2">
        <f>+G1107+E1107-F1108</f>
        <v>11.700000000000017</v>
      </c>
    </row>
    <row r="1109" spans="2:7">
      <c r="B1109" s="422"/>
      <c r="C1109" s="422"/>
      <c r="G1109" s="2">
        <f>+G1108+E1108-F1109</f>
        <v>11.700000000000017</v>
      </c>
    </row>
    <row r="1110" spans="2:7">
      <c r="B1110" s="422"/>
      <c r="C1110" s="422"/>
      <c r="G1110" s="2">
        <f>+G1109+E1109-F1110</f>
        <v>11.700000000000017</v>
      </c>
    </row>
    <row r="1111" spans="2:7">
      <c r="B1111" s="422"/>
      <c r="C1111" s="422"/>
      <c r="G1111" s="2">
        <f>+G1110+E1110-F1111</f>
        <v>11.700000000000017</v>
      </c>
    </row>
    <row r="1112" spans="2:7">
      <c r="B1112" s="422"/>
      <c r="C1112" s="422"/>
      <c r="G1112" s="2">
        <f>+G1111+E1111-F1112</f>
        <v>11.700000000000017</v>
      </c>
    </row>
    <row r="1113" spans="2:7">
      <c r="B1113" s="422"/>
      <c r="C1113" s="422"/>
      <c r="G1113" s="2">
        <f>+G1112+E1112-F1113</f>
        <v>11.700000000000017</v>
      </c>
    </row>
    <row r="1114" spans="2:7">
      <c r="B1114" s="422"/>
      <c r="C1114" s="422"/>
      <c r="G1114" s="2">
        <f>+G1113+E1113-F1114</f>
        <v>11.700000000000017</v>
      </c>
    </row>
    <row r="1115" spans="2:7">
      <c r="B1115" s="422"/>
      <c r="C1115" s="422"/>
      <c r="G1115" s="2">
        <f>+G1114+E1114-F1115</f>
        <v>11.700000000000017</v>
      </c>
    </row>
    <row r="1116" spans="2:7">
      <c r="B1116" s="422"/>
      <c r="C1116" s="422"/>
      <c r="G1116" s="2">
        <f>+G1115+E1115-F1116</f>
        <v>11.700000000000017</v>
      </c>
    </row>
    <row r="1117" spans="2:7">
      <c r="B1117" s="422"/>
      <c r="C1117" s="422"/>
      <c r="G1117" s="2">
        <f>+G1116+E1116-F1117</f>
        <v>11.700000000000017</v>
      </c>
    </row>
    <row r="1118" spans="2:7">
      <c r="B1118" s="422"/>
      <c r="C1118" s="422"/>
      <c r="G1118" s="2">
        <f>+G1117+E1117-F1118</f>
        <v>11.700000000000017</v>
      </c>
    </row>
    <row r="1119" spans="2:7">
      <c r="B1119" s="422"/>
      <c r="C1119" s="422"/>
      <c r="G1119" s="2">
        <f>+G1118+E1118-F1119</f>
        <v>11.700000000000017</v>
      </c>
    </row>
    <row r="1120" spans="2:7">
      <c r="B1120" s="422"/>
      <c r="C1120" s="422"/>
      <c r="G1120" s="2">
        <f>+G1119+E1119-F1120</f>
        <v>11.700000000000017</v>
      </c>
    </row>
    <row r="1121" spans="2:7">
      <c r="B1121" s="422"/>
      <c r="C1121" s="422"/>
      <c r="G1121" s="2">
        <f>+G1120+E1120-F1121</f>
        <v>11.700000000000017</v>
      </c>
    </row>
    <row r="1122" spans="2:7">
      <c r="B1122" s="422"/>
      <c r="C1122" s="422"/>
      <c r="G1122" s="2">
        <f>+G1121+E1121-F1122</f>
        <v>11.700000000000017</v>
      </c>
    </row>
    <row r="1123" spans="2:7">
      <c r="B1123" s="422"/>
      <c r="C1123" s="422"/>
      <c r="G1123" s="2">
        <f>+G1122+E1122-F1123</f>
        <v>11.700000000000017</v>
      </c>
    </row>
    <row r="1124" spans="2:7">
      <c r="B1124" s="422"/>
      <c r="C1124" s="422"/>
      <c r="G1124" s="2">
        <f>+G1123+E1123-F1124</f>
        <v>11.700000000000017</v>
      </c>
    </row>
    <row r="1125" spans="2:7">
      <c r="B1125" s="422"/>
      <c r="C1125" s="422"/>
      <c r="G1125" s="2">
        <f>+G1124+E1124-F1125</f>
        <v>11.700000000000017</v>
      </c>
    </row>
    <row r="1126" spans="2:7">
      <c r="B1126" s="422"/>
      <c r="C1126" s="422"/>
      <c r="G1126" s="2">
        <f>+G1125+E1125-F1126</f>
        <v>11.700000000000017</v>
      </c>
    </row>
    <row r="1127" spans="2:7">
      <c r="B1127" s="422"/>
      <c r="C1127" s="422"/>
      <c r="G1127" s="2">
        <f>+G1126+E1126-F1127</f>
        <v>11.700000000000017</v>
      </c>
    </row>
    <row r="1128" spans="2:7">
      <c r="B1128" s="422"/>
      <c r="C1128" s="422"/>
      <c r="G1128" s="2">
        <f>+G1127+E1127-F1128</f>
        <v>11.700000000000017</v>
      </c>
    </row>
    <row r="1129" spans="2:7">
      <c r="B1129" s="422"/>
      <c r="C1129" s="422"/>
      <c r="G1129" s="2">
        <f>+G1128+E1128-F1129</f>
        <v>11.700000000000017</v>
      </c>
    </row>
    <row r="1130" spans="2:7">
      <c r="B1130" s="422"/>
      <c r="C1130" s="422"/>
      <c r="G1130" s="2">
        <f>+G1129+E1129-F1130</f>
        <v>11.700000000000017</v>
      </c>
    </row>
    <row r="1131" spans="2:7">
      <c r="B1131" s="422"/>
      <c r="C1131" s="422"/>
      <c r="G1131" s="2">
        <f>+G1130+E1130-F1131</f>
        <v>11.700000000000017</v>
      </c>
    </row>
    <row r="1132" spans="2:7">
      <c r="B1132" s="422"/>
      <c r="C1132" s="422"/>
      <c r="G1132" s="2">
        <f>+G1131+E1131-F1132</f>
        <v>11.700000000000017</v>
      </c>
    </row>
    <row r="1133" spans="2:7">
      <c r="B1133" s="422"/>
      <c r="C1133" s="422"/>
      <c r="G1133" s="2">
        <f>+G1132+E1132-F1133</f>
        <v>11.700000000000017</v>
      </c>
    </row>
    <row r="1134" spans="2:7">
      <c r="B1134" s="422"/>
      <c r="C1134" s="422"/>
      <c r="G1134" s="2">
        <f>+G1133+E1133-F1134</f>
        <v>11.700000000000017</v>
      </c>
    </row>
    <row r="1135" spans="2:7">
      <c r="B1135" s="422"/>
      <c r="C1135" s="422"/>
      <c r="G1135" s="2">
        <f>+G1134+E1134-F1135</f>
        <v>11.700000000000017</v>
      </c>
    </row>
    <row r="1136" spans="2:7">
      <c r="B1136" s="422"/>
      <c r="C1136" s="422"/>
      <c r="G1136" s="2">
        <f>+G1135+E1135-F1136</f>
        <v>11.700000000000017</v>
      </c>
    </row>
    <row r="1137" spans="2:7">
      <c r="B1137" s="422"/>
      <c r="C1137" s="422"/>
      <c r="G1137" s="2">
        <f>+G1136+E1136-F1137</f>
        <v>11.700000000000017</v>
      </c>
    </row>
    <row r="1138" spans="2:7">
      <c r="B1138" s="422"/>
      <c r="C1138" s="422"/>
      <c r="G1138" s="2">
        <f>+G1137+E1137-F1138</f>
        <v>11.700000000000017</v>
      </c>
    </row>
    <row r="1139" spans="2:7">
      <c r="B1139" s="422"/>
      <c r="C1139" s="422"/>
      <c r="G1139" s="2">
        <f>+G1138+E1138-F1139</f>
        <v>11.700000000000017</v>
      </c>
    </row>
    <row r="1140" spans="2:7">
      <c r="B1140" s="422"/>
      <c r="C1140" s="422"/>
      <c r="G1140" s="2">
        <f>+G1139+E1139-F1140</f>
        <v>11.700000000000017</v>
      </c>
    </row>
    <row r="1141" spans="2:7">
      <c r="B1141" s="422"/>
      <c r="C1141" s="422"/>
      <c r="G1141" s="2">
        <f>+G1140+E1140-F1141</f>
        <v>11.700000000000017</v>
      </c>
    </row>
    <row r="1142" spans="2:7">
      <c r="B1142" s="422"/>
      <c r="C1142" s="422"/>
      <c r="G1142" s="2">
        <f>+G1141+E1141-F1142</f>
        <v>11.700000000000017</v>
      </c>
    </row>
    <row r="1143" spans="2:7">
      <c r="B1143" s="422"/>
      <c r="C1143" s="422"/>
      <c r="G1143" s="2">
        <f>+G1142+E1142-F1143</f>
        <v>11.700000000000017</v>
      </c>
    </row>
    <row r="1144" spans="2:7">
      <c r="B1144" s="422"/>
      <c r="C1144" s="422"/>
      <c r="G1144" s="2">
        <f>+G1143+E1143-F1144</f>
        <v>11.700000000000017</v>
      </c>
    </row>
    <row r="1145" spans="2:7">
      <c r="B1145" s="422"/>
      <c r="C1145" s="422"/>
      <c r="G1145" s="2">
        <f>+G1144+E1144-F1145</f>
        <v>11.700000000000017</v>
      </c>
    </row>
    <row r="1146" spans="2:7">
      <c r="B1146" s="422"/>
      <c r="C1146" s="422"/>
      <c r="G1146" s="2">
        <f>+G1145+E1145-F1146</f>
        <v>11.700000000000017</v>
      </c>
    </row>
    <row r="1147" spans="2:7">
      <c r="B1147" s="422"/>
      <c r="C1147" s="422"/>
      <c r="G1147" s="2">
        <f>+G1146+E1146-F1147</f>
        <v>11.700000000000017</v>
      </c>
    </row>
    <row r="1148" spans="2:7">
      <c r="B1148" s="422"/>
      <c r="C1148" s="422"/>
      <c r="G1148" s="2">
        <f>+G1147+E1147-F1148</f>
        <v>11.700000000000017</v>
      </c>
    </row>
    <row r="1149" spans="2:7">
      <c r="B1149" s="422"/>
      <c r="C1149" s="422"/>
      <c r="G1149" s="2">
        <f>+G1148+E1148-F1149</f>
        <v>11.700000000000017</v>
      </c>
    </row>
    <row r="1150" spans="2:7">
      <c r="B1150" s="422"/>
      <c r="C1150" s="422"/>
      <c r="G1150" s="2">
        <f>+G1149+E1149-F1150</f>
        <v>11.700000000000017</v>
      </c>
    </row>
    <row r="1151" spans="2:7">
      <c r="B1151" s="422"/>
      <c r="C1151" s="422"/>
      <c r="G1151" s="2">
        <f>+G1150+E1150-F1151</f>
        <v>11.700000000000017</v>
      </c>
    </row>
    <row r="1152" spans="2:7">
      <c r="B1152" s="422"/>
      <c r="C1152" s="422"/>
      <c r="G1152" s="2">
        <f>+G1151+E1151-F1152</f>
        <v>11.700000000000017</v>
      </c>
    </row>
    <row r="1153" spans="2:7">
      <c r="B1153" s="422"/>
      <c r="C1153" s="422"/>
      <c r="G1153" s="2">
        <f>+G1152+E1152-F1153</f>
        <v>11.700000000000017</v>
      </c>
    </row>
    <row r="1154" spans="2:7">
      <c r="B1154" s="422"/>
      <c r="C1154" s="422"/>
      <c r="G1154" s="2">
        <f>+G1153+E1153-F1154</f>
        <v>11.700000000000017</v>
      </c>
    </row>
    <row r="1155" spans="2:7">
      <c r="B1155" s="422"/>
      <c r="C1155" s="422"/>
      <c r="G1155" s="2">
        <f>+G1154+E1154-F1155</f>
        <v>11.700000000000017</v>
      </c>
    </row>
    <row r="1156" spans="2:7">
      <c r="B1156" s="422"/>
      <c r="C1156" s="422"/>
      <c r="G1156" s="2">
        <f>+G1155+E1155-F1156</f>
        <v>11.700000000000017</v>
      </c>
    </row>
    <row r="1157" spans="2:7">
      <c r="B1157" s="422"/>
      <c r="C1157" s="422"/>
      <c r="G1157" s="2">
        <f>+G1156+E1156-F1157</f>
        <v>11.700000000000017</v>
      </c>
    </row>
    <row r="1158" spans="2:7">
      <c r="B1158" s="422"/>
      <c r="C1158" s="422"/>
      <c r="G1158" s="2">
        <f>+G1157+E1157-F1158</f>
        <v>11.700000000000017</v>
      </c>
    </row>
    <row r="1159" spans="2:7">
      <c r="B1159" s="422"/>
      <c r="C1159" s="422"/>
      <c r="G1159" s="2">
        <f>+G1158+E1158-F1159</f>
        <v>11.700000000000017</v>
      </c>
    </row>
    <row r="1160" spans="2:7">
      <c r="B1160" s="422"/>
      <c r="C1160" s="422"/>
      <c r="G1160" s="2">
        <f>+G1159+E1159-F1160</f>
        <v>11.700000000000017</v>
      </c>
    </row>
    <row r="1161" spans="2:7">
      <c r="B1161" s="422"/>
      <c r="C1161" s="422"/>
      <c r="G1161" s="2">
        <f>+G1160+E1160-F1161</f>
        <v>11.700000000000017</v>
      </c>
    </row>
    <row r="1162" spans="2:7">
      <c r="B1162" s="422"/>
      <c r="C1162" s="422"/>
      <c r="G1162" s="2">
        <f>+G1161+E1161-F1162</f>
        <v>11.700000000000017</v>
      </c>
    </row>
    <row r="1163" spans="2:7">
      <c r="B1163" s="422"/>
      <c r="C1163" s="422"/>
      <c r="G1163" s="2">
        <f>+G1162+E1162-F1163</f>
        <v>11.700000000000017</v>
      </c>
    </row>
    <row r="1164" spans="2:7">
      <c r="B1164" s="422"/>
      <c r="C1164" s="422"/>
      <c r="G1164" s="2">
        <f>+G1163+E1163-F1164</f>
        <v>11.700000000000017</v>
      </c>
    </row>
    <row r="1165" spans="2:7">
      <c r="B1165" s="422"/>
      <c r="C1165" s="422"/>
      <c r="G1165" s="2">
        <f>+G1164+E1164-F1165</f>
        <v>11.700000000000017</v>
      </c>
    </row>
    <row r="1166" spans="2:7">
      <c r="B1166" s="422"/>
      <c r="C1166" s="422"/>
      <c r="G1166" s="2">
        <f>+G1165+E1165-F1166</f>
        <v>11.700000000000017</v>
      </c>
    </row>
    <row r="1167" spans="2:7">
      <c r="B1167" s="422"/>
      <c r="C1167" s="422"/>
      <c r="G1167" s="2">
        <f>+G1166+E1166-F1167</f>
        <v>11.700000000000017</v>
      </c>
    </row>
    <row r="1168" spans="2:7">
      <c r="B1168" s="422"/>
      <c r="C1168" s="422"/>
      <c r="G1168" s="2">
        <f>+G1167+E1167-F1168</f>
        <v>11.700000000000017</v>
      </c>
    </row>
    <row r="1169" spans="2:7">
      <c r="B1169" s="422"/>
      <c r="C1169" s="422"/>
      <c r="G1169" s="2">
        <f>+G1168+E1168-F1169</f>
        <v>11.700000000000017</v>
      </c>
    </row>
    <row r="1170" spans="2:7">
      <c r="B1170" s="422"/>
      <c r="C1170" s="422"/>
      <c r="G1170" s="2">
        <f>+G1169+E1169-F1170</f>
        <v>11.700000000000017</v>
      </c>
    </row>
    <row r="1171" spans="2:7">
      <c r="B1171" s="422"/>
      <c r="C1171" s="422"/>
      <c r="G1171" s="2">
        <f>+G1170+E1170-F1171</f>
        <v>11.700000000000017</v>
      </c>
    </row>
    <row r="1172" spans="2:7">
      <c r="B1172" s="422"/>
      <c r="C1172" s="422"/>
      <c r="G1172" s="2">
        <f>+G1171+E1171-F1172</f>
        <v>11.700000000000017</v>
      </c>
    </row>
    <row r="1173" spans="2:7">
      <c r="B1173" s="422"/>
      <c r="C1173" s="422"/>
      <c r="G1173" s="2">
        <f>+G1172+E1172-F1173</f>
        <v>11.700000000000017</v>
      </c>
    </row>
    <row r="1174" spans="2:7">
      <c r="B1174" s="422"/>
      <c r="C1174" s="422"/>
      <c r="G1174" s="2">
        <f>+G1173+E1173-F1174</f>
        <v>11.700000000000017</v>
      </c>
    </row>
    <row r="1175" spans="2:7">
      <c r="B1175" s="422"/>
      <c r="C1175" s="422"/>
      <c r="G1175" s="2">
        <f>+G1174+E1174-F1175</f>
        <v>11.700000000000017</v>
      </c>
    </row>
    <row r="1176" spans="2:7">
      <c r="B1176" s="422"/>
      <c r="C1176" s="422"/>
      <c r="G1176" s="2">
        <f>+G1175+E1175-F1176</f>
        <v>11.700000000000017</v>
      </c>
    </row>
    <row r="1177" spans="2:7">
      <c r="B1177" s="422"/>
      <c r="C1177" s="422"/>
      <c r="G1177" s="2">
        <f>+G1176+E1176-F1177</f>
        <v>11.700000000000017</v>
      </c>
    </row>
    <row r="1178" spans="2:7">
      <c r="B1178" s="422"/>
      <c r="C1178" s="422"/>
      <c r="G1178" s="2">
        <f>+G1177+E1177-F1178</f>
        <v>11.700000000000017</v>
      </c>
    </row>
    <row r="1179" spans="2:7">
      <c r="B1179" s="422"/>
      <c r="C1179" s="422"/>
      <c r="G1179" s="2">
        <f>+G1178+E1178-F1179</f>
        <v>11.700000000000017</v>
      </c>
    </row>
    <row r="1180" spans="2:7">
      <c r="B1180" s="422"/>
      <c r="C1180" s="422"/>
      <c r="G1180" s="2">
        <f>+G1179+E1179-F1180</f>
        <v>11.700000000000017</v>
      </c>
    </row>
    <row r="1181" spans="2:7">
      <c r="B1181" s="422"/>
      <c r="C1181" s="422"/>
      <c r="G1181" s="2">
        <f>+G1180+E1180-F1181</f>
        <v>11.700000000000017</v>
      </c>
    </row>
    <row r="1182" spans="2:7">
      <c r="B1182" s="422"/>
      <c r="C1182" s="422"/>
      <c r="G1182" s="2">
        <f>+G1181+E1181-F1182</f>
        <v>11.700000000000017</v>
      </c>
    </row>
    <row r="1183" spans="2:7">
      <c r="B1183" s="422"/>
      <c r="C1183" s="422"/>
      <c r="G1183" s="2">
        <f>+G1182+E1182-F1183</f>
        <v>11.700000000000017</v>
      </c>
    </row>
    <row r="1184" spans="2:7">
      <c r="B1184" s="422"/>
      <c r="C1184" s="422"/>
      <c r="G1184" s="2">
        <f>+G1183+E1183-F1184</f>
        <v>11.700000000000017</v>
      </c>
    </row>
    <row r="1185" spans="2:7">
      <c r="B1185" s="422"/>
      <c r="C1185" s="422"/>
      <c r="G1185" s="2">
        <f>+G1184+E1184-F1185</f>
        <v>11.700000000000017</v>
      </c>
    </row>
    <row r="1186" spans="2:7">
      <c r="B1186" s="422"/>
      <c r="C1186" s="422"/>
      <c r="G1186" s="2">
        <f>+G1185+E1185-F1186</f>
        <v>11.700000000000017</v>
      </c>
    </row>
    <row r="1187" spans="2:7">
      <c r="B1187" s="422"/>
      <c r="C1187" s="422"/>
      <c r="G1187" s="2">
        <f>+G1186+E1186-F1187</f>
        <v>11.700000000000017</v>
      </c>
    </row>
    <row r="1188" spans="2:7">
      <c r="B1188" s="422"/>
      <c r="C1188" s="422"/>
      <c r="G1188" s="2">
        <f>+G1187+E1187-F1188</f>
        <v>11.700000000000017</v>
      </c>
    </row>
    <row r="1189" spans="2:7">
      <c r="B1189" s="422"/>
      <c r="C1189" s="422"/>
      <c r="G1189" s="2">
        <f>+G1188+E1188-F1189</f>
        <v>11.700000000000017</v>
      </c>
    </row>
    <row r="1190" spans="2:7">
      <c r="B1190" s="422"/>
      <c r="C1190" s="422"/>
      <c r="G1190" s="2">
        <f>+G1189+E1189-F1190</f>
        <v>11.700000000000017</v>
      </c>
    </row>
    <row r="1191" spans="2:7">
      <c r="B1191" s="422"/>
      <c r="C1191" s="422"/>
      <c r="G1191" s="2">
        <f>+G1190+E1190-F1191</f>
        <v>11.700000000000017</v>
      </c>
    </row>
    <row r="1192" spans="2:7">
      <c r="B1192" s="422"/>
      <c r="C1192" s="422"/>
      <c r="G1192" s="2">
        <f>+G1191+E1191-F1192</f>
        <v>11.700000000000017</v>
      </c>
    </row>
    <row r="1193" spans="2:7">
      <c r="B1193" s="422"/>
      <c r="C1193" s="422"/>
      <c r="G1193" s="2">
        <f>+G1192+E1192-F1193</f>
        <v>11.700000000000017</v>
      </c>
    </row>
    <row r="1194" spans="2:7">
      <c r="B1194" s="422"/>
      <c r="C1194" s="422"/>
      <c r="G1194" s="2">
        <f>+G1193+E1193-F1194</f>
        <v>11.700000000000017</v>
      </c>
    </row>
    <row r="1195" spans="2:7">
      <c r="B1195" s="422"/>
      <c r="C1195" s="422"/>
      <c r="G1195" s="2">
        <f>+G1194+E1194-F1195</f>
        <v>11.700000000000017</v>
      </c>
    </row>
    <row r="1196" spans="2:7">
      <c r="B1196" s="422"/>
      <c r="C1196" s="422"/>
      <c r="G1196" s="2">
        <f>+G1195+E1195-F1196</f>
        <v>11.700000000000017</v>
      </c>
    </row>
    <row r="1197" spans="2:7">
      <c r="B1197" s="422"/>
      <c r="C1197" s="422"/>
      <c r="G1197" s="2">
        <f>+G1196+E1196-F1197</f>
        <v>11.700000000000017</v>
      </c>
    </row>
    <row r="1198" spans="2:7">
      <c r="B1198" s="422"/>
      <c r="C1198" s="422"/>
      <c r="G1198" s="2">
        <f>+G1197+E1197-F1198</f>
        <v>11.700000000000017</v>
      </c>
    </row>
    <row r="1199" spans="2:7">
      <c r="B1199" s="422"/>
      <c r="C1199" s="422"/>
      <c r="G1199" s="2">
        <f>+G1198+E1198-F1199</f>
        <v>11.700000000000017</v>
      </c>
    </row>
    <row r="1200" spans="2:7">
      <c r="B1200" s="422"/>
      <c r="C1200" s="422"/>
      <c r="G1200" s="2">
        <f>+G1199+E1199-F1200</f>
        <v>11.700000000000017</v>
      </c>
    </row>
    <row r="1201" spans="2:7">
      <c r="B1201" s="422"/>
      <c r="C1201" s="422"/>
      <c r="G1201" s="2">
        <f>+G1200+E1200-F1201</f>
        <v>11.700000000000017</v>
      </c>
    </row>
    <row r="1202" spans="2:7">
      <c r="B1202" s="422"/>
      <c r="C1202" s="422"/>
      <c r="G1202" s="2">
        <f>+G1201+E1201-F1202</f>
        <v>11.700000000000017</v>
      </c>
    </row>
    <row r="1203" spans="2:7">
      <c r="B1203" s="422"/>
      <c r="C1203" s="422"/>
      <c r="G1203" s="2">
        <f>+G1202+E1202-F1203</f>
        <v>11.700000000000017</v>
      </c>
    </row>
    <row r="1204" spans="2:7">
      <c r="B1204" s="422"/>
      <c r="C1204" s="422"/>
      <c r="G1204" s="2">
        <f>+G1203+E1203-F1204</f>
        <v>11.700000000000017</v>
      </c>
    </row>
    <row r="1205" spans="2:7">
      <c r="B1205" s="422"/>
      <c r="C1205" s="422"/>
      <c r="G1205" s="2">
        <f>+G1204+E1204-F1205</f>
        <v>11.700000000000017</v>
      </c>
    </row>
    <row r="1206" spans="2:7">
      <c r="B1206" s="422"/>
      <c r="C1206" s="422"/>
      <c r="G1206" s="2">
        <f>+G1205+E1205-F1206</f>
        <v>11.700000000000017</v>
      </c>
    </row>
    <row r="1207" spans="2:7">
      <c r="B1207" s="422"/>
      <c r="C1207" s="422"/>
      <c r="G1207" s="2">
        <f>+G1206+E1206-F1207</f>
        <v>11.700000000000017</v>
      </c>
    </row>
    <row r="1208" spans="2:7">
      <c r="B1208" s="422"/>
      <c r="C1208" s="422"/>
      <c r="G1208" s="2">
        <f>+G1207+E1207-F1208</f>
        <v>11.700000000000017</v>
      </c>
    </row>
    <row r="1209" spans="2:7">
      <c r="B1209" s="422"/>
      <c r="C1209" s="422"/>
      <c r="G1209" s="2">
        <f>+G1208+E1208-F1209</f>
        <v>11.700000000000017</v>
      </c>
    </row>
    <row r="1210" spans="2:7">
      <c r="B1210" s="422"/>
      <c r="C1210" s="422"/>
      <c r="G1210" s="2">
        <f>+G1209+E1209-F1210</f>
        <v>11.700000000000017</v>
      </c>
    </row>
    <row r="1211" spans="2:7">
      <c r="B1211" s="422"/>
      <c r="C1211" s="422"/>
      <c r="G1211" s="2">
        <f>+G1210+E1210-F1211</f>
        <v>11.700000000000017</v>
      </c>
    </row>
    <row r="1212" spans="2:7">
      <c r="B1212" s="422"/>
      <c r="C1212" s="422"/>
      <c r="G1212" s="2">
        <f>+G1211+E1211-F1212</f>
        <v>11.700000000000017</v>
      </c>
    </row>
    <row r="1213" spans="2:7">
      <c r="B1213" s="422"/>
      <c r="C1213" s="422"/>
      <c r="G1213" s="2">
        <f>+G1212+E1212-F1213</f>
        <v>11.700000000000017</v>
      </c>
    </row>
    <row r="1214" spans="2:7">
      <c r="B1214" s="422"/>
      <c r="C1214" s="422"/>
      <c r="G1214" s="2">
        <f>+G1213+E1213-F1214</f>
        <v>11.700000000000017</v>
      </c>
    </row>
    <row r="1215" spans="2:7">
      <c r="B1215" s="422"/>
      <c r="C1215" s="422"/>
      <c r="G1215" s="2">
        <f>+G1214+E1214-F1215</f>
        <v>11.700000000000017</v>
      </c>
    </row>
    <row r="1216" spans="2:7">
      <c r="B1216" s="422"/>
      <c r="C1216" s="422"/>
      <c r="G1216" s="2">
        <f>+G1215+E1215-F1216</f>
        <v>11.700000000000017</v>
      </c>
    </row>
    <row r="1217" spans="2:7">
      <c r="B1217" s="422"/>
      <c r="C1217" s="422"/>
      <c r="G1217" s="2">
        <f>+G1216+E1216-F1217</f>
        <v>11.700000000000017</v>
      </c>
    </row>
    <row r="1218" spans="2:7">
      <c r="B1218" s="422"/>
      <c r="C1218" s="422"/>
      <c r="G1218" s="2">
        <f>+G1217+E1217-F1218</f>
        <v>11.700000000000017</v>
      </c>
    </row>
    <row r="1219" spans="2:7">
      <c r="B1219" s="422"/>
      <c r="C1219" s="422"/>
      <c r="G1219" s="2">
        <f>+G1218+E1218-F1219</f>
        <v>11.700000000000017</v>
      </c>
    </row>
    <row r="1220" spans="2:7">
      <c r="B1220" s="422"/>
      <c r="C1220" s="422"/>
      <c r="G1220" s="2">
        <f>+G1219+E1219-F1220</f>
        <v>11.700000000000017</v>
      </c>
    </row>
    <row r="1221" spans="2:7">
      <c r="B1221" s="422"/>
      <c r="C1221" s="422"/>
      <c r="G1221" s="2">
        <f>+G1220+E1220-F1221</f>
        <v>11.700000000000017</v>
      </c>
    </row>
    <row r="1222" spans="2:7">
      <c r="B1222" s="422"/>
      <c r="C1222" s="422"/>
      <c r="G1222" s="2">
        <f>+G1221+E1221-F1222</f>
        <v>11.700000000000017</v>
      </c>
    </row>
    <row r="1223" spans="2:7">
      <c r="B1223" s="422"/>
      <c r="C1223" s="422"/>
      <c r="G1223" s="2">
        <f>+G1222+E1222-F1223</f>
        <v>11.700000000000017</v>
      </c>
    </row>
    <row r="1224" spans="2:7">
      <c r="B1224" s="422"/>
      <c r="C1224" s="422"/>
      <c r="G1224" s="2">
        <f>+G1223+E1223-F1224</f>
        <v>11.700000000000017</v>
      </c>
    </row>
    <row r="1225" spans="2:7">
      <c r="B1225" s="422"/>
      <c r="C1225" s="422"/>
      <c r="G1225" s="2">
        <f>+G1224+E1224-F1225</f>
        <v>11.700000000000017</v>
      </c>
    </row>
    <row r="1226" spans="2:7">
      <c r="B1226" s="422"/>
      <c r="C1226" s="422"/>
      <c r="G1226" s="2">
        <f>+G1225+E1225-F1226</f>
        <v>11.700000000000017</v>
      </c>
    </row>
    <row r="1227" spans="2:7">
      <c r="B1227" s="422"/>
      <c r="C1227" s="422"/>
      <c r="G1227" s="2">
        <f>+G1226+E1226-F1227</f>
        <v>11.700000000000017</v>
      </c>
    </row>
    <row r="1228" spans="2:7">
      <c r="B1228" s="422"/>
      <c r="C1228" s="422"/>
      <c r="G1228" s="2">
        <f>+G1227+E1227-F1228</f>
        <v>11.700000000000017</v>
      </c>
    </row>
    <row r="1229" spans="2:7">
      <c r="B1229" s="422"/>
      <c r="C1229" s="422"/>
      <c r="G1229" s="2">
        <f>+G1228+E1228-F1229</f>
        <v>11.700000000000017</v>
      </c>
    </row>
    <row r="1230" spans="2:7">
      <c r="B1230" s="422"/>
      <c r="C1230" s="422"/>
      <c r="G1230" s="2">
        <f>+G1229+E1229-F1230</f>
        <v>11.700000000000017</v>
      </c>
    </row>
    <row r="1231" spans="2:7">
      <c r="B1231" s="422"/>
      <c r="C1231" s="422"/>
      <c r="G1231" s="2">
        <f>+G1230+E1230-F1231</f>
        <v>11.700000000000017</v>
      </c>
    </row>
    <row r="1232" spans="2:7">
      <c r="B1232" s="422"/>
      <c r="C1232" s="422"/>
      <c r="G1232" s="2">
        <f>+G1231+E1231-F1232</f>
        <v>11.700000000000017</v>
      </c>
    </row>
    <row r="1233" spans="2:7">
      <c r="B1233" s="422"/>
      <c r="C1233" s="422"/>
      <c r="G1233" s="2">
        <f>+G1232+E1232-F1233</f>
        <v>11.700000000000017</v>
      </c>
    </row>
    <row r="1234" spans="2:7">
      <c r="B1234" s="422"/>
      <c r="C1234" s="422"/>
      <c r="G1234" s="2">
        <f>+G1233+E1233-F1234</f>
        <v>11.700000000000017</v>
      </c>
    </row>
    <row r="1235" spans="2:7">
      <c r="B1235" s="422"/>
      <c r="C1235" s="422"/>
      <c r="G1235" s="2">
        <f>+G1234+E1234-F1235</f>
        <v>11.700000000000017</v>
      </c>
    </row>
    <row r="1236" spans="2:7">
      <c r="B1236" s="422"/>
      <c r="C1236" s="422"/>
      <c r="G1236" s="2">
        <f>+G1235+E1235-F1236</f>
        <v>11.700000000000017</v>
      </c>
    </row>
    <row r="1237" spans="2:7">
      <c r="B1237" s="422"/>
      <c r="C1237" s="422"/>
      <c r="G1237" s="2">
        <f>+G1236+E1236-F1237</f>
        <v>11.700000000000017</v>
      </c>
    </row>
    <row r="1238" spans="2:7">
      <c r="B1238" s="422"/>
      <c r="C1238" s="422"/>
      <c r="G1238" s="2">
        <f>+G1237+E1237-F1238</f>
        <v>11.700000000000017</v>
      </c>
    </row>
    <row r="1239" spans="2:7">
      <c r="B1239" s="422"/>
      <c r="C1239" s="422"/>
      <c r="G1239" s="2">
        <f>+G1238+E1238-F1239</f>
        <v>11.700000000000017</v>
      </c>
    </row>
    <row r="1240" spans="2:7">
      <c r="B1240" s="422"/>
      <c r="C1240" s="422"/>
      <c r="G1240" s="2">
        <f>+G1239+E1239-F1240</f>
        <v>11.700000000000017</v>
      </c>
    </row>
    <row r="1241" spans="2:7">
      <c r="B1241" s="422"/>
      <c r="C1241" s="422"/>
      <c r="G1241" s="2">
        <f>+G1240+E1240-F1241</f>
        <v>11.700000000000017</v>
      </c>
    </row>
    <row r="1242" spans="2:7">
      <c r="B1242" s="422"/>
      <c r="C1242" s="422"/>
      <c r="G1242" s="2">
        <f>+G1241+E1241-F1242</f>
        <v>11.700000000000017</v>
      </c>
    </row>
    <row r="1243" spans="2:7">
      <c r="B1243" s="422"/>
      <c r="C1243" s="422"/>
      <c r="G1243" s="2">
        <f>+G1242+E1242-F1243</f>
        <v>11.700000000000017</v>
      </c>
    </row>
    <row r="1244" spans="2:7">
      <c r="B1244" s="422"/>
      <c r="C1244" s="422"/>
      <c r="G1244" s="2">
        <f>+G1243+E1243-F1244</f>
        <v>11.700000000000017</v>
      </c>
    </row>
    <row r="1245" spans="2:7">
      <c r="B1245" s="422"/>
      <c r="C1245" s="422"/>
      <c r="G1245" s="2">
        <f>+G1244+E1244-F1245</f>
        <v>11.700000000000017</v>
      </c>
    </row>
    <row r="1246" spans="2:7">
      <c r="B1246" s="422"/>
      <c r="C1246" s="422"/>
      <c r="G1246" s="2">
        <f>+G1245+E1245-F1246</f>
        <v>11.700000000000017</v>
      </c>
    </row>
    <row r="1247" spans="2:7">
      <c r="B1247" s="422"/>
      <c r="C1247" s="422"/>
      <c r="G1247" s="2">
        <f>+G1246+E1246-F1247</f>
        <v>11.700000000000017</v>
      </c>
    </row>
    <row r="1248" spans="2:7">
      <c r="B1248" s="422"/>
      <c r="C1248" s="422"/>
      <c r="G1248" s="2">
        <f>+G1247+E1247-F1248</f>
        <v>11.700000000000017</v>
      </c>
    </row>
    <row r="1249" spans="2:7">
      <c r="B1249" s="422"/>
      <c r="C1249" s="422"/>
      <c r="G1249" s="2">
        <f>+G1248+E1248-F1249</f>
        <v>11.700000000000017</v>
      </c>
    </row>
    <row r="1250" spans="2:7">
      <c r="B1250" s="422"/>
      <c r="C1250" s="422"/>
      <c r="G1250" s="2">
        <f>+G1249+E1249-F1250</f>
        <v>11.700000000000017</v>
      </c>
    </row>
    <row r="1251" spans="2:7">
      <c r="B1251" s="422"/>
      <c r="C1251" s="422"/>
      <c r="G1251" s="2">
        <f>+G1250+E1250-F1251</f>
        <v>11.700000000000017</v>
      </c>
    </row>
    <row r="1252" spans="2:7">
      <c r="B1252" s="422"/>
      <c r="C1252" s="422"/>
      <c r="G1252" s="2">
        <f>+G1251+E1251-F1252</f>
        <v>11.700000000000017</v>
      </c>
    </row>
    <row r="1253" spans="2:7">
      <c r="B1253" s="422"/>
      <c r="C1253" s="422"/>
      <c r="G1253" s="2">
        <f>+G1252+E1252-F1253</f>
        <v>11.700000000000017</v>
      </c>
    </row>
    <row r="1254" spans="2:7">
      <c r="B1254" s="422"/>
      <c r="C1254" s="422"/>
      <c r="G1254" s="2">
        <f>+G1253+E1253-F1254</f>
        <v>11.700000000000017</v>
      </c>
    </row>
    <row r="1255" spans="2:7">
      <c r="B1255" s="422"/>
      <c r="C1255" s="422"/>
      <c r="G1255" s="2">
        <f>+G1254+E1254-F1255</f>
        <v>11.700000000000017</v>
      </c>
    </row>
    <row r="1256" spans="2:7">
      <c r="B1256" s="422"/>
      <c r="C1256" s="422"/>
      <c r="G1256" s="2">
        <f>+G1255+E1255-F1256</f>
        <v>11.700000000000017</v>
      </c>
    </row>
    <row r="1257" spans="2:7">
      <c r="B1257" s="422"/>
      <c r="C1257" s="422"/>
      <c r="G1257" s="2">
        <f>+G1256+E1256-F1257</f>
        <v>11.700000000000017</v>
      </c>
    </row>
    <row r="1258" spans="2:7">
      <c r="B1258" s="422"/>
      <c r="C1258" s="422"/>
      <c r="G1258" s="2">
        <f>+G1257+E1257-F1258</f>
        <v>11.700000000000017</v>
      </c>
    </row>
    <row r="1259" spans="2:7">
      <c r="B1259" s="422"/>
      <c r="C1259" s="422"/>
      <c r="G1259" s="2">
        <f>+G1258+E1258-F1259</f>
        <v>11.700000000000017</v>
      </c>
    </row>
    <row r="1260" spans="2:7">
      <c r="B1260" s="422"/>
      <c r="C1260" s="422"/>
      <c r="G1260" s="2">
        <f>+G1259+E1259-F1260</f>
        <v>11.700000000000017</v>
      </c>
    </row>
    <row r="1261" spans="2:7">
      <c r="B1261" s="422"/>
      <c r="C1261" s="422"/>
      <c r="G1261" s="2">
        <f>+G1260+E1260-F1261</f>
        <v>11.700000000000017</v>
      </c>
    </row>
    <row r="1262" spans="2:7">
      <c r="B1262" s="422"/>
      <c r="C1262" s="422"/>
      <c r="G1262" s="2">
        <f>+G1261+E1261-F1262</f>
        <v>11.700000000000017</v>
      </c>
    </row>
    <row r="1263" spans="2:7">
      <c r="B1263" s="422"/>
      <c r="C1263" s="422"/>
      <c r="G1263" s="2">
        <f>+G1262+E1262-F1263</f>
        <v>11.700000000000017</v>
      </c>
    </row>
    <row r="1264" spans="2:7">
      <c r="B1264" s="422"/>
      <c r="C1264" s="422"/>
      <c r="G1264" s="2">
        <f>+G1263+E1263-F1264</f>
        <v>11.700000000000017</v>
      </c>
    </row>
    <row r="1265" spans="2:7">
      <c r="B1265" s="422"/>
      <c r="C1265" s="422"/>
      <c r="G1265" s="2">
        <f>+G1264+E1264-F1265</f>
        <v>11.700000000000017</v>
      </c>
    </row>
    <row r="1266" spans="2:7">
      <c r="B1266" s="422"/>
      <c r="C1266" s="422"/>
      <c r="G1266" s="2">
        <f>+G1265+E1265-F1266</f>
        <v>11.700000000000017</v>
      </c>
    </row>
    <row r="1267" spans="2:7">
      <c r="B1267" s="422"/>
      <c r="C1267" s="422"/>
      <c r="G1267" s="2">
        <f>+G1266+E1266-F1267</f>
        <v>11.700000000000017</v>
      </c>
    </row>
    <row r="1268" spans="2:7">
      <c r="B1268" s="422"/>
      <c r="C1268" s="422"/>
      <c r="G1268" s="2">
        <f>+G1267+E1267-F1268</f>
        <v>11.700000000000017</v>
      </c>
    </row>
    <row r="1269" spans="2:7">
      <c r="B1269" s="422"/>
      <c r="C1269" s="422"/>
      <c r="G1269" s="2">
        <f>+G1268+E1268-F1269</f>
        <v>11.700000000000017</v>
      </c>
    </row>
    <row r="1270" spans="2:7">
      <c r="B1270" s="422"/>
      <c r="C1270" s="422"/>
      <c r="G1270" s="2">
        <f>+G1269+E1269-F1270</f>
        <v>11.700000000000017</v>
      </c>
    </row>
    <row r="1271" spans="2:7">
      <c r="B1271" s="422"/>
      <c r="C1271" s="422"/>
      <c r="G1271" s="2">
        <f>+G1270+E1270-F1271</f>
        <v>11.700000000000017</v>
      </c>
    </row>
    <row r="1272" spans="2:7">
      <c r="B1272" s="422"/>
      <c r="C1272" s="422"/>
      <c r="G1272" s="2">
        <f>+G1271+E1271-F1272</f>
        <v>11.700000000000017</v>
      </c>
    </row>
    <row r="1273" spans="2:7">
      <c r="B1273" s="422"/>
      <c r="C1273" s="422"/>
      <c r="G1273" s="2">
        <f>+G1272+E1272-F1273</f>
        <v>11.700000000000017</v>
      </c>
    </row>
    <row r="1274" spans="2:7">
      <c r="B1274" s="422"/>
      <c r="C1274" s="422"/>
      <c r="G1274" s="2">
        <f>+G1273+E1273-F1274</f>
        <v>11.700000000000017</v>
      </c>
    </row>
    <row r="1275" spans="2:7">
      <c r="B1275" s="422"/>
      <c r="C1275" s="422"/>
      <c r="G1275" s="2">
        <f>+G1274+E1274-F1275</f>
        <v>11.700000000000017</v>
      </c>
    </row>
    <row r="1276" spans="2:7">
      <c r="B1276" s="422"/>
      <c r="C1276" s="422"/>
      <c r="G1276" s="2">
        <f>+G1275+E1275-F1276</f>
        <v>11.700000000000017</v>
      </c>
    </row>
    <row r="1277" spans="2:7">
      <c r="B1277" s="422"/>
      <c r="C1277" s="422"/>
      <c r="G1277" s="2">
        <f>+G1276+E1276-F1277</f>
        <v>11.700000000000017</v>
      </c>
    </row>
    <row r="1278" spans="2:7">
      <c r="B1278" s="422"/>
      <c r="C1278" s="422"/>
      <c r="G1278" s="2">
        <f>+G1277+E1277-F1278</f>
        <v>11.700000000000017</v>
      </c>
    </row>
    <row r="1279" spans="2:7">
      <c r="B1279" s="422"/>
      <c r="C1279" s="422"/>
      <c r="G1279" s="2">
        <f>+G1278+E1278-F1279</f>
        <v>11.700000000000017</v>
      </c>
    </row>
    <row r="1280" spans="2:7">
      <c r="B1280" s="422"/>
      <c r="C1280" s="422"/>
      <c r="G1280" s="2">
        <f>+G1279+E1279-F1280</f>
        <v>11.700000000000017</v>
      </c>
    </row>
    <row r="1281" spans="2:7">
      <c r="B1281" s="422"/>
      <c r="C1281" s="422"/>
      <c r="G1281" s="2">
        <f>+G1280+E1280-F1281</f>
        <v>11.700000000000017</v>
      </c>
    </row>
    <row r="1282" spans="2:7">
      <c r="B1282" s="422"/>
      <c r="C1282" s="422"/>
      <c r="G1282" s="2">
        <f>+G1281+E1281-F1282</f>
        <v>11.700000000000017</v>
      </c>
    </row>
    <row r="1283" spans="2:7">
      <c r="B1283" s="422"/>
      <c r="C1283" s="422"/>
      <c r="G1283" s="2">
        <f>+G1282+E1282-F1283</f>
        <v>11.700000000000017</v>
      </c>
    </row>
    <row r="1284" spans="2:7">
      <c r="B1284" s="422"/>
      <c r="C1284" s="422"/>
      <c r="G1284" s="2">
        <f>+G1283+E1283-F1284</f>
        <v>11.700000000000017</v>
      </c>
    </row>
    <row r="1285" spans="2:7">
      <c r="B1285" s="422"/>
      <c r="C1285" s="422"/>
      <c r="G1285" s="2">
        <f>+G1284+E1284-F1285</f>
        <v>11.700000000000017</v>
      </c>
    </row>
    <row r="1286" spans="2:7">
      <c r="B1286" s="422"/>
      <c r="C1286" s="422"/>
      <c r="G1286" s="2">
        <f>+G1285+E1285-F1286</f>
        <v>11.700000000000017</v>
      </c>
    </row>
    <row r="1287" spans="2:7">
      <c r="B1287" s="422"/>
      <c r="C1287" s="422"/>
      <c r="G1287" s="2">
        <f>+G1286+E1286-F1287</f>
        <v>11.700000000000017</v>
      </c>
    </row>
    <row r="1288" spans="2:7">
      <c r="B1288" s="422"/>
      <c r="C1288" s="422"/>
      <c r="G1288" s="2">
        <f>+G1287+E1287-F1288</f>
        <v>11.700000000000017</v>
      </c>
    </row>
    <row r="1289" spans="2:7">
      <c r="B1289" s="422"/>
      <c r="C1289" s="422"/>
      <c r="G1289" s="2">
        <f>+G1288+E1288-F1289</f>
        <v>11.700000000000017</v>
      </c>
    </row>
    <row r="1290" spans="2:7">
      <c r="B1290" s="422"/>
      <c r="C1290" s="422"/>
      <c r="G1290" s="2">
        <f>+G1289+E1289-F1290</f>
        <v>11.700000000000017</v>
      </c>
    </row>
    <row r="1291" spans="2:7">
      <c r="B1291" s="422"/>
      <c r="C1291" s="422"/>
      <c r="G1291" s="2">
        <f>+G1290+E1290-F1291</f>
        <v>11.700000000000017</v>
      </c>
    </row>
    <row r="1292" spans="2:7">
      <c r="B1292" s="422"/>
      <c r="C1292" s="422"/>
      <c r="G1292" s="2">
        <f>+G1291+E1291-F1292</f>
        <v>11.700000000000017</v>
      </c>
    </row>
    <row r="1293" spans="2:7">
      <c r="B1293" s="422"/>
      <c r="C1293" s="422"/>
      <c r="G1293" s="2">
        <f>+G1292+E1292-F1293</f>
        <v>11.700000000000017</v>
      </c>
    </row>
    <row r="1294" spans="2:7">
      <c r="B1294" s="422"/>
      <c r="C1294" s="422"/>
      <c r="G1294" s="2">
        <f>+G1293+E1293-F1294</f>
        <v>11.700000000000017</v>
      </c>
    </row>
    <row r="1295" spans="2:7">
      <c r="B1295" s="422"/>
      <c r="C1295" s="422"/>
      <c r="G1295" s="2">
        <f>+G1294+E1294-F1295</f>
        <v>11.700000000000017</v>
      </c>
    </row>
    <row r="1296" spans="2:7">
      <c r="B1296" s="422"/>
      <c r="C1296" s="422"/>
      <c r="G1296" s="2">
        <f>+G1295+E1295-F1296</f>
        <v>11.700000000000017</v>
      </c>
    </row>
    <row r="1297" spans="2:7">
      <c r="B1297" s="422"/>
      <c r="C1297" s="422"/>
      <c r="G1297" s="2">
        <f>+G1296+E1296-F1297</f>
        <v>11.700000000000017</v>
      </c>
    </row>
    <row r="1298" spans="2:7">
      <c r="B1298" s="422"/>
      <c r="C1298" s="422"/>
      <c r="G1298" s="2">
        <f>+G1297+E1297-F1298</f>
        <v>11.700000000000017</v>
      </c>
    </row>
    <row r="1299" spans="2:7">
      <c r="B1299" s="422"/>
      <c r="C1299" s="422"/>
      <c r="G1299" s="2">
        <f>+G1298+E1298-F1299</f>
        <v>11.700000000000017</v>
      </c>
    </row>
    <row r="1300" spans="2:7">
      <c r="B1300" s="422"/>
      <c r="C1300" s="422"/>
      <c r="G1300" s="2">
        <f>+G1299+E1299-F1300</f>
        <v>11.700000000000017</v>
      </c>
    </row>
    <row r="1301" spans="2:7">
      <c r="B1301" s="422"/>
      <c r="C1301" s="422"/>
      <c r="G1301" s="2">
        <f>+G1300+E1300-F1301</f>
        <v>11.700000000000017</v>
      </c>
    </row>
    <row r="1302" spans="2:7">
      <c r="B1302" s="422"/>
      <c r="C1302" s="422"/>
      <c r="G1302" s="2">
        <f>+G1301+E1301-F1302</f>
        <v>11.700000000000017</v>
      </c>
    </row>
    <row r="1303" spans="2:7">
      <c r="B1303" s="422"/>
      <c r="C1303" s="422"/>
      <c r="G1303" s="2">
        <f>+G1302+E1302-F1303</f>
        <v>11.700000000000017</v>
      </c>
    </row>
    <row r="1304" spans="2:7">
      <c r="B1304" s="422"/>
      <c r="C1304" s="422"/>
      <c r="G1304" s="2">
        <f>+G1303+E1303-F1304</f>
        <v>11.700000000000017</v>
      </c>
    </row>
    <row r="1305" spans="2:7">
      <c r="B1305" s="422"/>
      <c r="C1305" s="422"/>
      <c r="G1305" s="2">
        <f>+G1304+E1304-F1305</f>
        <v>11.700000000000017</v>
      </c>
    </row>
    <row r="1306" spans="2:7">
      <c r="B1306" s="422"/>
      <c r="C1306" s="422"/>
      <c r="G1306" s="2">
        <f>+G1305+E1305-F1306</f>
        <v>11.700000000000017</v>
      </c>
    </row>
    <row r="1307" spans="2:7">
      <c r="B1307" s="422"/>
      <c r="C1307" s="422"/>
      <c r="G1307" s="2">
        <f>+G1306+E1306-F1307</f>
        <v>11.700000000000017</v>
      </c>
    </row>
    <row r="1308" spans="2:7">
      <c r="B1308" s="422"/>
      <c r="C1308" s="422"/>
      <c r="G1308" s="2">
        <f>+G1307+E1307-F1308</f>
        <v>11.700000000000017</v>
      </c>
    </row>
    <row r="1309" spans="2:7">
      <c r="B1309" s="422"/>
      <c r="C1309" s="422"/>
      <c r="G1309" s="2">
        <f>+G1308+E1308-F1309</f>
        <v>11.700000000000017</v>
      </c>
    </row>
    <row r="1310" spans="2:7">
      <c r="B1310" s="422"/>
      <c r="C1310" s="422"/>
      <c r="G1310" s="2">
        <f>+G1309+E1309-F1310</f>
        <v>11.700000000000017</v>
      </c>
    </row>
    <row r="1311" spans="2:7">
      <c r="B1311" s="422"/>
      <c r="C1311" s="422"/>
      <c r="G1311" s="2">
        <f>+G1310+E1310-F1311</f>
        <v>11.700000000000017</v>
      </c>
    </row>
    <row r="1312" spans="2:7">
      <c r="B1312" s="422"/>
      <c r="C1312" s="422"/>
      <c r="G1312" s="2">
        <f>+G1311+E1311-F1312</f>
        <v>11.700000000000017</v>
      </c>
    </row>
    <row r="1313" spans="2:7">
      <c r="B1313" s="422"/>
      <c r="C1313" s="422"/>
      <c r="G1313" s="2">
        <f>+G1312+E1312-F1313</f>
        <v>11.700000000000017</v>
      </c>
    </row>
    <row r="1314" spans="2:7">
      <c r="B1314" s="422"/>
      <c r="C1314" s="422"/>
      <c r="G1314" s="2">
        <f>+G1313+E1313-F1314</f>
        <v>11.700000000000017</v>
      </c>
    </row>
    <row r="1315" spans="2:7">
      <c r="B1315" s="422"/>
      <c r="C1315" s="422"/>
      <c r="G1315" s="2">
        <f>+G1314+E1314-F1315</f>
        <v>11.700000000000017</v>
      </c>
    </row>
    <row r="1316" spans="2:7">
      <c r="B1316" s="422"/>
      <c r="C1316" s="422"/>
      <c r="G1316" s="2">
        <f>+G1315+E1315-F1316</f>
        <v>11.700000000000017</v>
      </c>
    </row>
    <row r="1317" spans="2:7">
      <c r="B1317" s="422"/>
      <c r="C1317" s="422"/>
      <c r="G1317" s="2">
        <f>+G1316+E1316-F1317</f>
        <v>11.700000000000017</v>
      </c>
    </row>
    <row r="1318" spans="2:7">
      <c r="B1318" s="422"/>
      <c r="C1318" s="422"/>
      <c r="G1318" s="2">
        <f>+G1317+E1317-F1318</f>
        <v>11.700000000000017</v>
      </c>
    </row>
    <row r="1319" spans="2:7">
      <c r="B1319" s="422"/>
      <c r="C1319" s="422"/>
      <c r="G1319" s="2">
        <f>+G1318+E1318-F1319</f>
        <v>11.700000000000017</v>
      </c>
    </row>
    <row r="1320" spans="2:7">
      <c r="B1320" s="422"/>
      <c r="C1320" s="422"/>
      <c r="G1320" s="2">
        <f>+G1319+E1319-F1320</f>
        <v>11.700000000000017</v>
      </c>
    </row>
    <row r="1321" spans="2:7">
      <c r="B1321" s="422"/>
      <c r="C1321" s="422"/>
      <c r="G1321" s="2">
        <f>+G1320+E1320-F1321</f>
        <v>11.700000000000017</v>
      </c>
    </row>
    <row r="1322" spans="2:7">
      <c r="B1322" s="422"/>
      <c r="C1322" s="422"/>
      <c r="G1322" s="2">
        <f>+G1321+E1321-F1322</f>
        <v>11.700000000000017</v>
      </c>
    </row>
    <row r="1323" spans="2:7">
      <c r="B1323" s="422"/>
      <c r="C1323" s="422"/>
      <c r="G1323" s="2">
        <f>+G1322+E1322-F1323</f>
        <v>11.700000000000017</v>
      </c>
    </row>
  </sheetData>
  <autoFilter ref="A4:G659" xr:uid="{00000000-0009-0000-0000-000019000000}"/>
  <mergeCells count="6">
    <mergeCell ref="I965:K965"/>
    <mergeCell ref="B2:G2"/>
    <mergeCell ref="I724:K724"/>
    <mergeCell ref="J772:L772"/>
    <mergeCell ref="I914:K914"/>
    <mergeCell ref="I935:K935"/>
  </mergeCells>
  <phoneticPr fontId="17" type="noConversion"/>
  <pageMargins left="0" right="0" top="0.75" bottom="0.75" header="0.3" footer="0.3"/>
  <pageSetup paperSize="9" scale="120" fitToWidth="0" fitToHeight="0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2:N1316"/>
  <sheetViews>
    <sheetView topLeftCell="A950" zoomScaleNormal="100" workbookViewId="0">
      <selection activeCell="F967" sqref="F967"/>
    </sheetView>
  </sheetViews>
  <sheetFormatPr defaultColWidth="11.42578125" defaultRowHeight="15"/>
  <cols>
    <col min="1" max="1" width="11.7109375" style="3" bestFit="1" customWidth="1"/>
    <col min="2" max="2" width="14.5703125" style="7" customWidth="1"/>
    <col min="3" max="3" width="14.5703125" style="7" bestFit="1" customWidth="1"/>
    <col min="4" max="4" width="47.140625" bestFit="1" customWidth="1"/>
    <col min="5" max="5" width="11.42578125" style="5"/>
    <col min="6" max="6" width="11.42578125" style="2"/>
    <col min="7" max="7" width="13.7109375" customWidth="1"/>
    <col min="9" max="9" width="12.140625" bestFit="1" customWidth="1"/>
    <col min="10" max="10" width="19.7109375" customWidth="1"/>
    <col min="11" max="11" width="34.140625" bestFit="1" customWidth="1"/>
    <col min="12" max="12" width="26.85546875" bestFit="1" customWidth="1"/>
  </cols>
  <sheetData>
    <row r="2" spans="1:8">
      <c r="B2" s="451" t="s">
        <v>480</v>
      </c>
      <c r="C2" s="451"/>
      <c r="D2" s="451"/>
      <c r="E2" s="451"/>
      <c r="F2" s="451"/>
      <c r="G2" s="451"/>
      <c r="H2" s="398">
        <v>46082</v>
      </c>
    </row>
    <row r="3" spans="1:8">
      <c r="B3" s="422"/>
      <c r="C3" s="422"/>
      <c r="D3" s="427" t="s">
        <v>481</v>
      </c>
    </row>
    <row r="4" spans="1:8" ht="27.75">
      <c r="A4" s="30" t="s">
        <v>1</v>
      </c>
      <c r="B4" s="11" t="s">
        <v>2</v>
      </c>
      <c r="C4" s="11" t="s">
        <v>3</v>
      </c>
      <c r="D4" s="11" t="s">
        <v>4</v>
      </c>
      <c r="E4" s="12" t="s">
        <v>5</v>
      </c>
      <c r="F4" s="12" t="s">
        <v>6</v>
      </c>
      <c r="G4" s="12" t="s">
        <v>7</v>
      </c>
    </row>
    <row r="5" spans="1:8">
      <c r="A5" s="3">
        <v>42736</v>
      </c>
      <c r="B5" s="422" t="s">
        <v>8</v>
      </c>
      <c r="C5" s="422"/>
      <c r="G5" s="2">
        <v>68.900000000000006</v>
      </c>
    </row>
    <row r="6" spans="1:8">
      <c r="A6" s="3">
        <v>42796</v>
      </c>
      <c r="B6" s="422">
        <v>12391</v>
      </c>
      <c r="C6" s="422" t="s">
        <v>67</v>
      </c>
      <c r="F6" s="2">
        <v>68.900000000000006</v>
      </c>
      <c r="G6" s="2">
        <f t="shared" ref="G6:G70" si="0">+G5+E6-F6</f>
        <v>0</v>
      </c>
    </row>
    <row r="7" spans="1:8">
      <c r="A7" s="3">
        <v>42766</v>
      </c>
      <c r="B7" s="422" t="s">
        <v>10</v>
      </c>
      <c r="C7" s="422" t="s">
        <v>11</v>
      </c>
      <c r="D7" t="s">
        <v>12</v>
      </c>
      <c r="E7" s="2">
        <v>47.6</v>
      </c>
      <c r="G7" s="2">
        <f t="shared" si="0"/>
        <v>47.6</v>
      </c>
    </row>
    <row r="8" spans="1:8">
      <c r="B8" s="422"/>
      <c r="C8" s="422"/>
      <c r="D8" t="s">
        <v>13</v>
      </c>
      <c r="E8" s="2">
        <v>2.8</v>
      </c>
      <c r="G8" s="2">
        <f t="shared" si="0"/>
        <v>50.4</v>
      </c>
    </row>
    <row r="9" spans="1:8">
      <c r="B9" s="422"/>
      <c r="C9" s="422"/>
      <c r="D9" t="s">
        <v>14</v>
      </c>
      <c r="E9" s="2">
        <v>60</v>
      </c>
      <c r="G9" s="2">
        <f t="shared" si="0"/>
        <v>110.4</v>
      </c>
    </row>
    <row r="10" spans="1:8">
      <c r="B10" s="422"/>
      <c r="C10" s="422"/>
      <c r="D10" t="s">
        <v>15</v>
      </c>
      <c r="E10" s="2">
        <v>2</v>
      </c>
      <c r="G10" s="2">
        <f t="shared" si="0"/>
        <v>112.4</v>
      </c>
    </row>
    <row r="11" spans="1:8">
      <c r="A11" s="3">
        <v>42796</v>
      </c>
      <c r="B11" s="422">
        <v>12391</v>
      </c>
      <c r="C11" s="422" t="s">
        <v>11</v>
      </c>
      <c r="D11" t="s">
        <v>14</v>
      </c>
      <c r="E11" s="2"/>
      <c r="F11" s="2">
        <v>60</v>
      </c>
      <c r="G11" s="2">
        <f t="shared" si="0"/>
        <v>52.400000000000006</v>
      </c>
    </row>
    <row r="12" spans="1:8">
      <c r="B12" s="422"/>
      <c r="C12" s="422"/>
      <c r="D12" t="s">
        <v>15</v>
      </c>
      <c r="E12" s="2"/>
      <c r="F12" s="2">
        <v>2</v>
      </c>
      <c r="G12" s="2">
        <f t="shared" si="0"/>
        <v>50.400000000000006</v>
      </c>
    </row>
    <row r="13" spans="1:8">
      <c r="B13" s="422"/>
      <c r="C13" s="422"/>
      <c r="D13" t="s">
        <v>12</v>
      </c>
      <c r="E13" s="2"/>
      <c r="F13" s="2">
        <v>47.6</v>
      </c>
      <c r="G13" s="2">
        <f t="shared" si="0"/>
        <v>2.8000000000000043</v>
      </c>
    </row>
    <row r="14" spans="1:8">
      <c r="B14" s="422"/>
      <c r="C14" s="422"/>
      <c r="D14" t="s">
        <v>13</v>
      </c>
      <c r="E14" s="2"/>
      <c r="F14" s="2">
        <v>2.8</v>
      </c>
      <c r="G14" s="2">
        <f t="shared" si="0"/>
        <v>4.4408920985006262E-15</v>
      </c>
    </row>
    <row r="15" spans="1:8">
      <c r="A15" s="3">
        <v>42794</v>
      </c>
      <c r="B15" s="422" t="s">
        <v>10</v>
      </c>
      <c r="C15" s="422" t="s">
        <v>17</v>
      </c>
      <c r="D15" t="s">
        <v>12</v>
      </c>
      <c r="E15" s="2">
        <v>48.4</v>
      </c>
      <c r="G15" s="2">
        <f t="shared" si="0"/>
        <v>48.400000000000006</v>
      </c>
    </row>
    <row r="16" spans="1:8">
      <c r="B16" s="422"/>
      <c r="C16" s="422"/>
      <c r="D16" t="s">
        <v>13</v>
      </c>
      <c r="E16" s="2">
        <v>2</v>
      </c>
      <c r="G16" s="2">
        <f t="shared" si="0"/>
        <v>50.400000000000006</v>
      </c>
    </row>
    <row r="17" spans="1:7">
      <c r="B17" s="422"/>
      <c r="C17" s="422"/>
      <c r="D17" t="s">
        <v>14</v>
      </c>
      <c r="E17" s="2">
        <v>56</v>
      </c>
      <c r="G17" s="2">
        <f t="shared" si="0"/>
        <v>106.4</v>
      </c>
    </row>
    <row r="18" spans="1:7">
      <c r="B18" s="422"/>
      <c r="C18" s="422"/>
      <c r="D18" t="s">
        <v>15</v>
      </c>
      <c r="E18" s="2">
        <v>2</v>
      </c>
      <c r="G18" s="2">
        <f t="shared" si="0"/>
        <v>108.4</v>
      </c>
    </row>
    <row r="19" spans="1:7">
      <c r="A19" s="3">
        <v>42796</v>
      </c>
      <c r="B19" s="422">
        <v>12391</v>
      </c>
      <c r="C19" s="422" t="s">
        <v>17</v>
      </c>
      <c r="D19" t="s">
        <v>14</v>
      </c>
      <c r="E19" s="2"/>
      <c r="F19" s="2">
        <v>56</v>
      </c>
      <c r="G19" s="2">
        <f t="shared" si="0"/>
        <v>52.400000000000006</v>
      </c>
    </row>
    <row r="20" spans="1:7">
      <c r="A20" s="3">
        <v>42796</v>
      </c>
      <c r="B20" s="422">
        <v>12391</v>
      </c>
      <c r="C20" s="422" t="s">
        <v>17</v>
      </c>
      <c r="D20" t="s">
        <v>15</v>
      </c>
      <c r="E20" s="2"/>
      <c r="F20" s="2">
        <v>2</v>
      </c>
      <c r="G20" s="2">
        <f t="shared" si="0"/>
        <v>50.400000000000006</v>
      </c>
    </row>
    <row r="21" spans="1:7">
      <c r="A21" s="3">
        <v>42845</v>
      </c>
      <c r="B21" s="422">
        <v>12663</v>
      </c>
      <c r="C21" s="422" t="s">
        <v>17</v>
      </c>
      <c r="D21" t="s">
        <v>12</v>
      </c>
      <c r="E21" s="2"/>
      <c r="F21" s="2">
        <v>48.4</v>
      </c>
      <c r="G21" s="2">
        <f t="shared" si="0"/>
        <v>2.0000000000000071</v>
      </c>
    </row>
    <row r="22" spans="1:7">
      <c r="A22" s="3">
        <v>42845</v>
      </c>
      <c r="B22" s="422">
        <v>12663</v>
      </c>
      <c r="C22" s="422" t="s">
        <v>17</v>
      </c>
      <c r="D22" t="s">
        <v>13</v>
      </c>
      <c r="E22" s="2"/>
      <c r="F22" s="2">
        <v>2</v>
      </c>
      <c r="G22" s="2">
        <f t="shared" si="0"/>
        <v>7.1054273576010019E-15</v>
      </c>
    </row>
    <row r="23" spans="1:7">
      <c r="A23" s="3">
        <v>42825</v>
      </c>
      <c r="B23" s="422" t="s">
        <v>10</v>
      </c>
      <c r="C23" s="422" t="s">
        <v>18</v>
      </c>
      <c r="D23" t="s">
        <v>12</v>
      </c>
      <c r="E23" s="2">
        <v>46.1</v>
      </c>
      <c r="G23" s="2">
        <f t="shared" si="0"/>
        <v>46.100000000000009</v>
      </c>
    </row>
    <row r="24" spans="1:7">
      <c r="B24" s="422"/>
      <c r="C24" s="422"/>
      <c r="D24" t="s">
        <v>13</v>
      </c>
      <c r="E24" s="2">
        <v>2</v>
      </c>
      <c r="G24" s="2">
        <f t="shared" si="0"/>
        <v>48.100000000000009</v>
      </c>
    </row>
    <row r="25" spans="1:7">
      <c r="B25" s="422"/>
      <c r="C25" s="422"/>
      <c r="D25" t="s">
        <v>14</v>
      </c>
      <c r="E25" s="2">
        <v>60</v>
      </c>
      <c r="G25" s="2">
        <f t="shared" si="0"/>
        <v>108.10000000000001</v>
      </c>
    </row>
    <row r="26" spans="1:7">
      <c r="B26" s="422"/>
      <c r="C26" s="422"/>
      <c r="D26" t="s">
        <v>15</v>
      </c>
      <c r="E26" s="2">
        <v>2</v>
      </c>
      <c r="G26" s="2">
        <f t="shared" si="0"/>
        <v>110.10000000000001</v>
      </c>
    </row>
    <row r="27" spans="1:7">
      <c r="A27" s="3">
        <v>42845</v>
      </c>
      <c r="B27" s="422">
        <v>12663</v>
      </c>
      <c r="C27" s="422" t="s">
        <v>18</v>
      </c>
      <c r="D27" t="s">
        <v>12</v>
      </c>
      <c r="E27" s="2"/>
      <c r="F27" s="2">
        <v>46.1</v>
      </c>
      <c r="G27" s="2">
        <f t="shared" si="0"/>
        <v>64</v>
      </c>
    </row>
    <row r="28" spans="1:7">
      <c r="A28" s="3">
        <v>42845</v>
      </c>
      <c r="B28" s="422">
        <v>12663</v>
      </c>
      <c r="C28" s="422" t="s">
        <v>18</v>
      </c>
      <c r="D28" t="s">
        <v>13</v>
      </c>
      <c r="E28" s="2"/>
      <c r="F28" s="2">
        <v>2</v>
      </c>
      <c r="G28" s="2">
        <f t="shared" si="0"/>
        <v>62</v>
      </c>
    </row>
    <row r="29" spans="1:7">
      <c r="A29" s="3">
        <v>42845</v>
      </c>
      <c r="B29" s="422">
        <v>12663</v>
      </c>
      <c r="C29" s="422" t="s">
        <v>18</v>
      </c>
      <c r="D29" t="s">
        <v>14</v>
      </c>
      <c r="E29" s="2"/>
      <c r="F29" s="2">
        <v>60</v>
      </c>
      <c r="G29" s="2">
        <f t="shared" si="0"/>
        <v>2</v>
      </c>
    </row>
    <row r="30" spans="1:7">
      <c r="A30" s="3">
        <v>42845</v>
      </c>
      <c r="B30" s="422">
        <v>12663</v>
      </c>
      <c r="C30" s="422" t="s">
        <v>18</v>
      </c>
      <c r="D30" t="s">
        <v>15</v>
      </c>
      <c r="E30" s="2"/>
      <c r="F30" s="2">
        <v>2</v>
      </c>
      <c r="G30" s="2">
        <f t="shared" si="0"/>
        <v>0</v>
      </c>
    </row>
    <row r="31" spans="1:7">
      <c r="A31" s="3">
        <v>42855</v>
      </c>
      <c r="B31" s="422" t="s">
        <v>10</v>
      </c>
      <c r="C31" s="422" t="s">
        <v>19</v>
      </c>
      <c r="D31" t="s">
        <v>12</v>
      </c>
      <c r="E31" s="2">
        <v>47.4</v>
      </c>
      <c r="G31" s="2">
        <f t="shared" si="0"/>
        <v>47.4</v>
      </c>
    </row>
    <row r="32" spans="1:7">
      <c r="B32" s="422"/>
      <c r="C32" s="422"/>
      <c r="D32" t="s">
        <v>13</v>
      </c>
      <c r="E32" s="2">
        <v>2</v>
      </c>
      <c r="G32" s="2">
        <f t="shared" si="0"/>
        <v>49.4</v>
      </c>
    </row>
    <row r="33" spans="1:7">
      <c r="B33" s="422"/>
      <c r="C33" s="422"/>
      <c r="D33" t="s">
        <v>14</v>
      </c>
      <c r="E33" s="2">
        <v>60</v>
      </c>
      <c r="G33" s="2">
        <f t="shared" si="0"/>
        <v>109.4</v>
      </c>
    </row>
    <row r="34" spans="1:7">
      <c r="B34" s="422"/>
      <c r="C34" s="422"/>
      <c r="D34" t="s">
        <v>15</v>
      </c>
      <c r="E34" s="2">
        <v>2</v>
      </c>
      <c r="G34" s="2">
        <f t="shared" si="0"/>
        <v>111.4</v>
      </c>
    </row>
    <row r="35" spans="1:7">
      <c r="A35" s="3">
        <v>42845</v>
      </c>
      <c r="B35" s="422">
        <v>12663</v>
      </c>
      <c r="C35" s="422" t="s">
        <v>19</v>
      </c>
      <c r="D35" t="s">
        <v>14</v>
      </c>
      <c r="E35" s="2"/>
      <c r="F35" s="2">
        <v>60</v>
      </c>
      <c r="G35" s="2">
        <f t="shared" si="0"/>
        <v>51.400000000000006</v>
      </c>
    </row>
    <row r="36" spans="1:7">
      <c r="A36" s="3">
        <v>42845</v>
      </c>
      <c r="B36" s="422">
        <v>12663</v>
      </c>
      <c r="C36" s="422" t="s">
        <v>19</v>
      </c>
      <c r="D36" t="s">
        <v>15</v>
      </c>
      <c r="E36" s="2"/>
      <c r="F36" s="2">
        <v>2</v>
      </c>
      <c r="G36" s="2">
        <f t="shared" si="0"/>
        <v>49.400000000000006</v>
      </c>
    </row>
    <row r="37" spans="1:7">
      <c r="A37" s="3">
        <v>42886</v>
      </c>
      <c r="B37" s="422">
        <v>13007</v>
      </c>
      <c r="C37" s="422" t="s">
        <v>19</v>
      </c>
      <c r="D37" t="s">
        <v>392</v>
      </c>
      <c r="E37" s="2"/>
      <c r="F37" s="2">
        <v>47.4</v>
      </c>
      <c r="G37" s="2">
        <f t="shared" si="0"/>
        <v>2.0000000000000071</v>
      </c>
    </row>
    <row r="38" spans="1:7">
      <c r="A38" s="3">
        <v>42886</v>
      </c>
      <c r="B38" s="422">
        <v>13007</v>
      </c>
      <c r="C38" s="422" t="s">
        <v>19</v>
      </c>
      <c r="D38" t="s">
        <v>13</v>
      </c>
      <c r="E38" s="2"/>
      <c r="F38" s="2">
        <v>2</v>
      </c>
      <c r="G38" s="2">
        <f t="shared" si="0"/>
        <v>7.1054273576010019E-15</v>
      </c>
    </row>
    <row r="39" spans="1:7">
      <c r="A39" s="3">
        <v>42886</v>
      </c>
      <c r="B39" s="422" t="s">
        <v>10</v>
      </c>
      <c r="C39" s="422" t="s">
        <v>20</v>
      </c>
      <c r="D39" t="s">
        <v>12</v>
      </c>
      <c r="E39" s="2">
        <v>44.7</v>
      </c>
      <c r="G39" s="2">
        <f t="shared" si="0"/>
        <v>44.70000000000001</v>
      </c>
    </row>
    <row r="40" spans="1:7">
      <c r="B40" s="422"/>
      <c r="C40" s="422"/>
      <c r="D40" t="s">
        <v>13</v>
      </c>
      <c r="E40" s="2">
        <v>2</v>
      </c>
      <c r="G40" s="2">
        <f t="shared" si="0"/>
        <v>46.70000000000001</v>
      </c>
    </row>
    <row r="41" spans="1:7">
      <c r="B41" s="422"/>
      <c r="C41" s="422"/>
      <c r="D41" t="s">
        <v>14</v>
      </c>
      <c r="E41" s="2">
        <v>60</v>
      </c>
      <c r="G41" s="2">
        <f t="shared" si="0"/>
        <v>106.70000000000002</v>
      </c>
    </row>
    <row r="42" spans="1:7">
      <c r="B42" s="422"/>
      <c r="C42" s="422"/>
      <c r="D42" t="s">
        <v>15</v>
      </c>
      <c r="E42" s="2">
        <v>2</v>
      </c>
      <c r="G42" s="2">
        <f t="shared" si="0"/>
        <v>108.70000000000002</v>
      </c>
    </row>
    <row r="43" spans="1:7">
      <c r="A43" s="3">
        <v>42886</v>
      </c>
      <c r="B43" s="422">
        <v>13007</v>
      </c>
      <c r="C43" s="422" t="s">
        <v>20</v>
      </c>
      <c r="D43" t="s">
        <v>14</v>
      </c>
      <c r="F43" s="2">
        <v>60</v>
      </c>
      <c r="G43" s="2">
        <f t="shared" si="0"/>
        <v>48.700000000000017</v>
      </c>
    </row>
    <row r="44" spans="1:7">
      <c r="A44" s="3">
        <v>42886</v>
      </c>
      <c r="B44" s="422">
        <v>13007</v>
      </c>
      <c r="C44" s="422" t="s">
        <v>20</v>
      </c>
      <c r="D44" t="s">
        <v>15</v>
      </c>
      <c r="F44" s="2">
        <v>2</v>
      </c>
      <c r="G44" s="2">
        <f t="shared" si="0"/>
        <v>46.700000000000017</v>
      </c>
    </row>
    <row r="45" spans="1:7">
      <c r="A45" s="3">
        <v>42949</v>
      </c>
      <c r="B45" s="422">
        <v>13324</v>
      </c>
      <c r="C45" s="422" t="s">
        <v>20</v>
      </c>
      <c r="D45" t="s">
        <v>12</v>
      </c>
      <c r="F45" s="2">
        <v>44.7</v>
      </c>
      <c r="G45" s="2">
        <f t="shared" si="0"/>
        <v>2.0000000000000142</v>
      </c>
    </row>
    <row r="46" spans="1:7">
      <c r="A46" s="3">
        <v>42949</v>
      </c>
      <c r="B46" s="422">
        <v>13324</v>
      </c>
      <c r="C46" s="422" t="s">
        <v>20</v>
      </c>
      <c r="D46" t="s">
        <v>13</v>
      </c>
      <c r="F46" s="2">
        <v>2</v>
      </c>
      <c r="G46" s="2">
        <f t="shared" si="0"/>
        <v>1.4210854715202004E-14</v>
      </c>
    </row>
    <row r="47" spans="1:7">
      <c r="A47" s="3">
        <v>42916</v>
      </c>
      <c r="B47" s="422" t="s">
        <v>10</v>
      </c>
      <c r="C47" s="422" t="s">
        <v>21</v>
      </c>
      <c r="D47" t="s">
        <v>12</v>
      </c>
      <c r="E47" s="2">
        <v>43.6</v>
      </c>
      <c r="G47" s="2">
        <f t="shared" si="0"/>
        <v>43.600000000000016</v>
      </c>
    </row>
    <row r="48" spans="1:7">
      <c r="B48" s="422"/>
      <c r="C48" s="422"/>
      <c r="D48" t="s">
        <v>13</v>
      </c>
      <c r="E48" s="2">
        <v>2</v>
      </c>
      <c r="G48" s="2">
        <f t="shared" si="0"/>
        <v>45.600000000000016</v>
      </c>
    </row>
    <row r="49" spans="1:7">
      <c r="B49" s="422"/>
      <c r="C49" s="422"/>
      <c r="D49" t="s">
        <v>14</v>
      </c>
      <c r="E49" s="2">
        <v>60</v>
      </c>
      <c r="G49" s="2">
        <f t="shared" si="0"/>
        <v>105.60000000000002</v>
      </c>
    </row>
    <row r="50" spans="1:7">
      <c r="B50" s="422"/>
      <c r="C50" s="422"/>
      <c r="D50" t="s">
        <v>15</v>
      </c>
      <c r="E50" s="2">
        <v>2</v>
      </c>
      <c r="G50" s="2">
        <f t="shared" si="0"/>
        <v>107.60000000000002</v>
      </c>
    </row>
    <row r="51" spans="1:7">
      <c r="A51" s="3">
        <v>42949</v>
      </c>
      <c r="B51" s="422">
        <v>13324</v>
      </c>
      <c r="C51" s="422" t="s">
        <v>21</v>
      </c>
      <c r="D51" t="s">
        <v>14</v>
      </c>
      <c r="E51" s="2"/>
      <c r="F51" s="2">
        <v>60</v>
      </c>
      <c r="G51" s="2">
        <f t="shared" si="0"/>
        <v>47.600000000000023</v>
      </c>
    </row>
    <row r="52" spans="1:7">
      <c r="A52" s="3">
        <v>42949</v>
      </c>
      <c r="B52" s="422">
        <v>13324</v>
      </c>
      <c r="C52" s="422" t="s">
        <v>21</v>
      </c>
      <c r="D52" t="s">
        <v>15</v>
      </c>
      <c r="E52" s="2"/>
      <c r="F52" s="2">
        <v>2</v>
      </c>
      <c r="G52" s="2">
        <f t="shared" si="0"/>
        <v>45.600000000000023</v>
      </c>
    </row>
    <row r="53" spans="1:7">
      <c r="A53" s="3">
        <v>42949</v>
      </c>
      <c r="B53" s="422">
        <v>13324</v>
      </c>
      <c r="C53" s="422" t="s">
        <v>21</v>
      </c>
      <c r="D53" t="s">
        <v>12</v>
      </c>
      <c r="E53" s="2"/>
      <c r="F53" s="2">
        <v>43.6</v>
      </c>
      <c r="G53" s="2">
        <f t="shared" si="0"/>
        <v>2.0000000000000213</v>
      </c>
    </row>
    <row r="54" spans="1:7">
      <c r="A54" s="3">
        <v>42949</v>
      </c>
      <c r="B54" s="422">
        <v>13324</v>
      </c>
      <c r="C54" s="422" t="s">
        <v>21</v>
      </c>
      <c r="D54" t="s">
        <v>13</v>
      </c>
      <c r="E54" s="2"/>
      <c r="F54" s="2">
        <v>2</v>
      </c>
      <c r="G54" s="2">
        <f t="shared" si="0"/>
        <v>2.1316282072803006E-14</v>
      </c>
    </row>
    <row r="55" spans="1:7">
      <c r="A55" s="3">
        <v>42947</v>
      </c>
      <c r="B55" s="422" t="s">
        <v>10</v>
      </c>
      <c r="C55" s="422" t="s">
        <v>22</v>
      </c>
      <c r="D55" t="s">
        <v>12</v>
      </c>
      <c r="E55" s="2">
        <v>40.200000000000003</v>
      </c>
      <c r="G55" s="2">
        <f t="shared" si="0"/>
        <v>40.200000000000024</v>
      </c>
    </row>
    <row r="56" spans="1:7">
      <c r="B56" s="422"/>
      <c r="C56" s="422"/>
      <c r="D56" t="s">
        <v>13</v>
      </c>
      <c r="E56" s="2">
        <v>2</v>
      </c>
      <c r="G56" s="2">
        <f t="shared" si="0"/>
        <v>42.200000000000024</v>
      </c>
    </row>
    <row r="57" spans="1:7">
      <c r="B57" s="422"/>
      <c r="C57" s="422"/>
      <c r="D57" t="s">
        <v>14</v>
      </c>
      <c r="E57" s="2">
        <v>60</v>
      </c>
      <c r="G57" s="2">
        <f t="shared" si="0"/>
        <v>102.20000000000002</v>
      </c>
    </row>
    <row r="58" spans="1:7">
      <c r="B58" s="422"/>
      <c r="C58" s="422"/>
      <c r="D58" t="s">
        <v>15</v>
      </c>
      <c r="E58" s="2">
        <v>2</v>
      </c>
      <c r="G58" s="2">
        <f t="shared" si="0"/>
        <v>104.20000000000002</v>
      </c>
    </row>
    <row r="59" spans="1:7">
      <c r="A59" s="3">
        <v>42949</v>
      </c>
      <c r="B59" s="422">
        <v>13324</v>
      </c>
      <c r="C59" s="422" t="s">
        <v>22</v>
      </c>
      <c r="D59" t="s">
        <v>14</v>
      </c>
      <c r="E59" s="2"/>
      <c r="F59" s="2">
        <v>60</v>
      </c>
      <c r="G59" s="2">
        <f t="shared" si="0"/>
        <v>44.200000000000017</v>
      </c>
    </row>
    <row r="60" spans="1:7">
      <c r="A60" s="3">
        <v>42949</v>
      </c>
      <c r="B60" s="422">
        <v>13324</v>
      </c>
      <c r="C60" s="422" t="s">
        <v>22</v>
      </c>
      <c r="D60" t="s">
        <v>15</v>
      </c>
      <c r="E60" s="2"/>
      <c r="F60" s="2">
        <v>2</v>
      </c>
      <c r="G60" s="2">
        <f t="shared" si="0"/>
        <v>42.200000000000017</v>
      </c>
    </row>
    <row r="61" spans="1:7">
      <c r="A61" s="3">
        <v>42989</v>
      </c>
      <c r="B61" s="422">
        <v>13564</v>
      </c>
      <c r="C61" s="422" t="s">
        <v>22</v>
      </c>
      <c r="D61" t="s">
        <v>12</v>
      </c>
      <c r="E61" s="2"/>
      <c r="F61" s="2">
        <v>40.200000000000003</v>
      </c>
      <c r="G61" s="2">
        <f t="shared" si="0"/>
        <v>2.0000000000000142</v>
      </c>
    </row>
    <row r="62" spans="1:7">
      <c r="A62" s="3">
        <v>42989</v>
      </c>
      <c r="B62" s="422">
        <v>13564</v>
      </c>
      <c r="C62" s="422" t="s">
        <v>22</v>
      </c>
      <c r="D62" t="s">
        <v>13</v>
      </c>
      <c r="E62" s="2"/>
      <c r="F62" s="2">
        <v>2</v>
      </c>
      <c r="G62" s="2">
        <f t="shared" si="0"/>
        <v>1.4210854715202004E-14</v>
      </c>
    </row>
    <row r="63" spans="1:7">
      <c r="A63" s="3">
        <v>42978</v>
      </c>
      <c r="B63" s="422" t="s">
        <v>10</v>
      </c>
      <c r="C63" s="422" t="s">
        <v>23</v>
      </c>
      <c r="D63" t="s">
        <v>12</v>
      </c>
      <c r="E63" s="2">
        <v>40.200000000000003</v>
      </c>
      <c r="G63" s="2">
        <f t="shared" si="0"/>
        <v>40.200000000000017</v>
      </c>
    </row>
    <row r="64" spans="1:7">
      <c r="B64" s="422"/>
      <c r="C64" s="422"/>
      <c r="D64" t="s">
        <v>13</v>
      </c>
      <c r="E64" s="2">
        <v>2</v>
      </c>
      <c r="G64" s="2">
        <f t="shared" si="0"/>
        <v>42.200000000000017</v>
      </c>
    </row>
    <row r="65" spans="1:7">
      <c r="B65" s="422"/>
      <c r="C65" s="422"/>
      <c r="D65" t="s">
        <v>14</v>
      </c>
      <c r="E65" s="2">
        <v>60</v>
      </c>
      <c r="G65" s="2">
        <f t="shared" si="0"/>
        <v>102.20000000000002</v>
      </c>
    </row>
    <row r="66" spans="1:7">
      <c r="B66" s="422"/>
      <c r="C66" s="422"/>
      <c r="D66" t="s">
        <v>15</v>
      </c>
      <c r="E66" s="2">
        <v>2</v>
      </c>
      <c r="G66" s="2">
        <f t="shared" si="0"/>
        <v>104.20000000000002</v>
      </c>
    </row>
    <row r="67" spans="1:7">
      <c r="B67" s="422"/>
      <c r="C67" s="422"/>
      <c r="D67" t="s">
        <v>70</v>
      </c>
      <c r="E67" s="2">
        <v>85</v>
      </c>
      <c r="G67" s="2">
        <f t="shared" si="0"/>
        <v>189.20000000000002</v>
      </c>
    </row>
    <row r="68" spans="1:7">
      <c r="A68" s="3">
        <v>42989</v>
      </c>
      <c r="B68" s="422">
        <v>13564</v>
      </c>
      <c r="C68" s="422" t="s">
        <v>23</v>
      </c>
      <c r="D68" t="s">
        <v>14</v>
      </c>
      <c r="E68" s="2"/>
      <c r="F68" s="2">
        <v>60</v>
      </c>
      <c r="G68" s="2">
        <f t="shared" si="0"/>
        <v>129.20000000000002</v>
      </c>
    </row>
    <row r="69" spans="1:7">
      <c r="A69" s="3">
        <v>42989</v>
      </c>
      <c r="B69" s="422">
        <v>13564</v>
      </c>
      <c r="C69" s="422" t="s">
        <v>23</v>
      </c>
      <c r="D69" t="s">
        <v>15</v>
      </c>
      <c r="E69" s="2"/>
      <c r="F69" s="2">
        <v>2</v>
      </c>
      <c r="G69" s="2">
        <f t="shared" si="0"/>
        <v>127.20000000000002</v>
      </c>
    </row>
    <row r="70" spans="1:7">
      <c r="A70" s="3">
        <v>43031</v>
      </c>
      <c r="B70" s="422">
        <v>13862</v>
      </c>
      <c r="C70" s="422" t="s">
        <v>23</v>
      </c>
      <c r="D70" t="s">
        <v>12</v>
      </c>
      <c r="E70" s="2"/>
      <c r="F70" s="2">
        <v>40.200000000000003</v>
      </c>
      <c r="G70" s="2">
        <f t="shared" si="0"/>
        <v>87.000000000000014</v>
      </c>
    </row>
    <row r="71" spans="1:7">
      <c r="A71" s="3">
        <v>43031</v>
      </c>
      <c r="B71" s="422">
        <v>13862</v>
      </c>
      <c r="C71" s="422" t="s">
        <v>23</v>
      </c>
      <c r="D71" t="s">
        <v>13</v>
      </c>
      <c r="E71" s="2"/>
      <c r="F71" s="2">
        <v>2</v>
      </c>
      <c r="G71" s="2">
        <f t="shared" ref="G71:G143" si="1">+G70+E71-F71</f>
        <v>85.000000000000014</v>
      </c>
    </row>
    <row r="72" spans="1:7">
      <c r="A72" s="3">
        <v>43050</v>
      </c>
      <c r="B72" s="422">
        <v>13962</v>
      </c>
      <c r="C72" s="422" t="s">
        <v>23</v>
      </c>
      <c r="D72" t="s">
        <v>70</v>
      </c>
      <c r="E72" s="2"/>
      <c r="F72" s="2">
        <v>85</v>
      </c>
      <c r="G72" s="2">
        <f t="shared" si="1"/>
        <v>0</v>
      </c>
    </row>
    <row r="73" spans="1:7">
      <c r="A73" s="3">
        <v>43008</v>
      </c>
      <c r="B73" s="422" t="s">
        <v>10</v>
      </c>
      <c r="C73" s="422" t="s">
        <v>24</v>
      </c>
      <c r="D73" t="s">
        <v>12</v>
      </c>
      <c r="E73" s="2">
        <v>65.3</v>
      </c>
      <c r="G73" s="2">
        <f t="shared" si="1"/>
        <v>65.3</v>
      </c>
    </row>
    <row r="74" spans="1:7">
      <c r="B74" s="422"/>
      <c r="C74" s="422"/>
      <c r="D74" t="s">
        <v>13</v>
      </c>
      <c r="E74" s="2">
        <v>1.3</v>
      </c>
      <c r="G74" s="2">
        <f t="shared" si="1"/>
        <v>66.599999999999994</v>
      </c>
    </row>
    <row r="75" spans="1:7">
      <c r="B75" s="422"/>
      <c r="C75" s="422"/>
      <c r="D75" t="s">
        <v>14</v>
      </c>
      <c r="E75" s="2">
        <v>60</v>
      </c>
      <c r="G75" s="2">
        <f t="shared" si="1"/>
        <v>126.6</v>
      </c>
    </row>
    <row r="76" spans="1:7">
      <c r="B76" s="422"/>
      <c r="C76" s="422"/>
      <c r="D76" t="s">
        <v>15</v>
      </c>
      <c r="E76" s="2">
        <v>2</v>
      </c>
      <c r="G76" s="2">
        <f t="shared" si="1"/>
        <v>128.6</v>
      </c>
    </row>
    <row r="77" spans="1:7">
      <c r="A77" s="3">
        <v>42788</v>
      </c>
      <c r="B77" s="422"/>
      <c r="C77" s="422"/>
      <c r="D77" t="s">
        <v>70</v>
      </c>
      <c r="E77" s="2">
        <v>85</v>
      </c>
      <c r="G77" s="2">
        <f t="shared" si="1"/>
        <v>213.6</v>
      </c>
    </row>
    <row r="78" spans="1:7">
      <c r="A78" s="3">
        <v>42823</v>
      </c>
      <c r="B78" s="422"/>
      <c r="C78" s="422"/>
      <c r="D78" t="s">
        <v>70</v>
      </c>
      <c r="E78" s="2">
        <v>85</v>
      </c>
      <c r="G78" s="2">
        <f t="shared" si="1"/>
        <v>298.60000000000002</v>
      </c>
    </row>
    <row r="79" spans="1:7">
      <c r="A79" s="3">
        <v>43031</v>
      </c>
      <c r="B79" s="422">
        <v>13862</v>
      </c>
      <c r="C79" s="422" t="s">
        <v>24</v>
      </c>
      <c r="D79" t="s">
        <v>14</v>
      </c>
      <c r="E79" s="2"/>
      <c r="F79" s="2">
        <v>60</v>
      </c>
      <c r="G79" s="2">
        <f t="shared" si="1"/>
        <v>238.60000000000002</v>
      </c>
    </row>
    <row r="80" spans="1:7">
      <c r="A80" s="3">
        <v>43031</v>
      </c>
      <c r="B80" s="422">
        <v>13862</v>
      </c>
      <c r="C80" s="422" t="s">
        <v>24</v>
      </c>
      <c r="D80" t="s">
        <v>15</v>
      </c>
      <c r="E80" s="2"/>
      <c r="F80" s="2">
        <v>2</v>
      </c>
      <c r="G80" s="2">
        <f t="shared" si="1"/>
        <v>236.60000000000002</v>
      </c>
    </row>
    <row r="81" spans="1:7">
      <c r="A81" s="3">
        <v>43031</v>
      </c>
      <c r="B81" s="422">
        <v>13862</v>
      </c>
      <c r="C81" s="422" t="s">
        <v>24</v>
      </c>
      <c r="D81" t="s">
        <v>12</v>
      </c>
      <c r="E81" s="2"/>
      <c r="F81" s="2">
        <v>65.3</v>
      </c>
      <c r="G81" s="2">
        <f t="shared" si="1"/>
        <v>171.3</v>
      </c>
    </row>
    <row r="82" spans="1:7">
      <c r="A82" s="3">
        <v>43031</v>
      </c>
      <c r="B82" s="422">
        <v>13862</v>
      </c>
      <c r="C82" s="422" t="s">
        <v>24</v>
      </c>
      <c r="D82" t="s">
        <v>13</v>
      </c>
      <c r="E82" s="2"/>
      <c r="F82" s="2">
        <v>1.3</v>
      </c>
      <c r="G82" s="2">
        <f t="shared" si="1"/>
        <v>170</v>
      </c>
    </row>
    <row r="83" spans="1:7">
      <c r="A83" s="3">
        <v>43050</v>
      </c>
      <c r="B83" s="422">
        <v>13962</v>
      </c>
      <c r="C83" s="4">
        <v>42788</v>
      </c>
      <c r="D83" t="s">
        <v>70</v>
      </c>
      <c r="E83" s="2"/>
      <c r="F83" s="2">
        <v>85</v>
      </c>
      <c r="G83" s="2">
        <f t="shared" si="1"/>
        <v>85</v>
      </c>
    </row>
    <row r="84" spans="1:7">
      <c r="A84" s="3">
        <v>43050</v>
      </c>
      <c r="B84" s="422">
        <v>13962</v>
      </c>
      <c r="C84" s="4">
        <v>42823</v>
      </c>
      <c r="D84" t="s">
        <v>70</v>
      </c>
      <c r="E84" s="2"/>
      <c r="F84" s="2">
        <v>85</v>
      </c>
      <c r="G84" s="2">
        <f t="shared" si="1"/>
        <v>0</v>
      </c>
    </row>
    <row r="85" spans="1:7">
      <c r="A85" s="3">
        <v>43039</v>
      </c>
      <c r="B85" s="422" t="s">
        <v>10</v>
      </c>
      <c r="C85" s="422" t="s">
        <v>25</v>
      </c>
      <c r="D85" t="s">
        <v>12</v>
      </c>
      <c r="E85" s="2">
        <v>65</v>
      </c>
      <c r="G85" s="2">
        <f t="shared" si="1"/>
        <v>65</v>
      </c>
    </row>
    <row r="86" spans="1:7">
      <c r="B86" s="422"/>
      <c r="C86" s="422"/>
      <c r="D86" t="s">
        <v>13</v>
      </c>
      <c r="E86" s="2">
        <v>2</v>
      </c>
      <c r="G86" s="2">
        <f t="shared" si="1"/>
        <v>67</v>
      </c>
    </row>
    <row r="87" spans="1:7">
      <c r="B87" s="422"/>
      <c r="C87" s="422"/>
      <c r="D87" t="s">
        <v>14</v>
      </c>
      <c r="E87" s="2">
        <v>60</v>
      </c>
      <c r="G87" s="2">
        <f t="shared" si="1"/>
        <v>127</v>
      </c>
    </row>
    <row r="88" spans="1:7">
      <c r="B88" s="422"/>
      <c r="C88" s="422"/>
      <c r="D88" t="s">
        <v>15</v>
      </c>
      <c r="E88" s="2">
        <v>2</v>
      </c>
      <c r="G88" s="2">
        <f t="shared" si="1"/>
        <v>129</v>
      </c>
    </row>
    <row r="89" spans="1:7">
      <c r="A89" s="3">
        <v>43050</v>
      </c>
      <c r="B89" s="422">
        <v>13962</v>
      </c>
      <c r="C89" s="422" t="s">
        <v>25</v>
      </c>
      <c r="D89" t="s">
        <v>14</v>
      </c>
      <c r="E89" s="2"/>
      <c r="F89" s="2">
        <v>60</v>
      </c>
      <c r="G89" s="2">
        <f t="shared" si="1"/>
        <v>69</v>
      </c>
    </row>
    <row r="90" spans="1:7">
      <c r="A90" s="3">
        <v>43050</v>
      </c>
      <c r="B90" s="422">
        <v>13962</v>
      </c>
      <c r="C90" s="422" t="s">
        <v>25</v>
      </c>
      <c r="D90" t="s">
        <v>15</v>
      </c>
      <c r="E90" s="2"/>
      <c r="F90" s="2">
        <v>2</v>
      </c>
      <c r="G90" s="2">
        <f t="shared" si="1"/>
        <v>67</v>
      </c>
    </row>
    <row r="91" spans="1:7">
      <c r="A91" s="3">
        <v>43063</v>
      </c>
      <c r="B91" s="422">
        <v>14070</v>
      </c>
      <c r="C91" s="422" t="s">
        <v>25</v>
      </c>
      <c r="D91" t="s">
        <v>12</v>
      </c>
      <c r="E91" s="2"/>
      <c r="F91" s="2">
        <v>65</v>
      </c>
      <c r="G91" s="2">
        <f t="shared" si="1"/>
        <v>2</v>
      </c>
    </row>
    <row r="92" spans="1:7">
      <c r="A92" s="3">
        <v>43063</v>
      </c>
      <c r="B92" s="422">
        <v>14070</v>
      </c>
      <c r="C92" s="422" t="s">
        <v>25</v>
      </c>
      <c r="D92" t="s">
        <v>13</v>
      </c>
      <c r="E92" s="2"/>
      <c r="F92" s="2">
        <v>2</v>
      </c>
      <c r="G92" s="2">
        <f t="shared" si="1"/>
        <v>0</v>
      </c>
    </row>
    <row r="93" spans="1:7">
      <c r="A93" s="3">
        <v>43069</v>
      </c>
      <c r="B93" s="422" t="s">
        <v>10</v>
      </c>
      <c r="C93" s="422" t="s">
        <v>26</v>
      </c>
      <c r="D93" t="s">
        <v>12</v>
      </c>
      <c r="E93" s="2">
        <v>69.3</v>
      </c>
      <c r="G93" s="2">
        <f t="shared" si="1"/>
        <v>69.3</v>
      </c>
    </row>
    <row r="94" spans="1:7">
      <c r="B94" s="422"/>
      <c r="C94" s="422"/>
      <c r="D94" t="s">
        <v>13</v>
      </c>
      <c r="E94" s="2">
        <v>2</v>
      </c>
      <c r="G94" s="2">
        <f t="shared" si="1"/>
        <v>71.3</v>
      </c>
    </row>
    <row r="95" spans="1:7">
      <c r="B95" s="422"/>
      <c r="C95" s="422"/>
      <c r="D95" t="s">
        <v>14</v>
      </c>
      <c r="E95" s="2">
        <v>60</v>
      </c>
      <c r="G95" s="2">
        <f t="shared" si="1"/>
        <v>131.30000000000001</v>
      </c>
    </row>
    <row r="96" spans="1:7">
      <c r="B96" s="422"/>
      <c r="C96" s="422"/>
      <c r="D96" t="s">
        <v>15</v>
      </c>
      <c r="E96" s="2">
        <v>2</v>
      </c>
      <c r="G96" s="2">
        <f t="shared" si="1"/>
        <v>133.30000000000001</v>
      </c>
    </row>
    <row r="97" spans="1:7">
      <c r="B97" s="422"/>
      <c r="C97" s="422"/>
      <c r="D97" t="s">
        <v>411</v>
      </c>
      <c r="E97" s="2">
        <v>10</v>
      </c>
      <c r="G97" s="2">
        <f t="shared" si="1"/>
        <v>143.30000000000001</v>
      </c>
    </row>
    <row r="98" spans="1:7">
      <c r="A98" s="3">
        <v>43066</v>
      </c>
      <c r="B98" s="422">
        <v>14101</v>
      </c>
      <c r="C98" s="422" t="s">
        <v>26</v>
      </c>
      <c r="D98" t="s">
        <v>14</v>
      </c>
      <c r="E98" s="2"/>
      <c r="F98" s="2">
        <v>60</v>
      </c>
      <c r="G98" s="2">
        <f t="shared" si="1"/>
        <v>83.300000000000011</v>
      </c>
    </row>
    <row r="99" spans="1:7">
      <c r="A99" s="3">
        <v>43066</v>
      </c>
      <c r="B99" s="422">
        <v>14101</v>
      </c>
      <c r="C99" s="422" t="s">
        <v>26</v>
      </c>
      <c r="D99" t="s">
        <v>15</v>
      </c>
      <c r="E99" s="2"/>
      <c r="F99" s="2">
        <v>2</v>
      </c>
      <c r="G99" s="2">
        <f t="shared" si="1"/>
        <v>81.300000000000011</v>
      </c>
    </row>
    <row r="100" spans="1:7">
      <c r="A100" s="3">
        <v>43087</v>
      </c>
      <c r="B100" s="422">
        <v>14272</v>
      </c>
      <c r="C100" s="422" t="s">
        <v>26</v>
      </c>
      <c r="D100" t="s">
        <v>12</v>
      </c>
      <c r="E100" s="2"/>
      <c r="F100" s="2">
        <v>69.3</v>
      </c>
      <c r="G100" s="2">
        <f t="shared" si="1"/>
        <v>12.000000000000014</v>
      </c>
    </row>
    <row r="101" spans="1:7">
      <c r="A101" s="3">
        <v>43087</v>
      </c>
      <c r="B101" s="422">
        <v>14272</v>
      </c>
      <c r="C101" s="422" t="s">
        <v>26</v>
      </c>
      <c r="D101" t="s">
        <v>13</v>
      </c>
      <c r="E101" s="2"/>
      <c r="F101" s="2">
        <v>2</v>
      </c>
      <c r="G101" s="2">
        <f t="shared" si="1"/>
        <v>10.000000000000014</v>
      </c>
    </row>
    <row r="102" spans="1:7">
      <c r="A102" s="3">
        <v>43105</v>
      </c>
      <c r="B102" s="422">
        <v>14393</v>
      </c>
      <c r="C102" s="422" t="s">
        <v>26</v>
      </c>
      <c r="D102" t="s">
        <v>411</v>
      </c>
      <c r="E102" s="2"/>
      <c r="F102" s="2">
        <v>10</v>
      </c>
      <c r="G102" s="2">
        <f t="shared" si="1"/>
        <v>1.4210854715202004E-14</v>
      </c>
    </row>
    <row r="103" spans="1:7">
      <c r="A103" s="3">
        <v>43100</v>
      </c>
      <c r="B103" s="422" t="s">
        <v>10</v>
      </c>
      <c r="C103" s="422" t="s">
        <v>27</v>
      </c>
      <c r="D103" t="s">
        <v>12</v>
      </c>
      <c r="E103" s="2">
        <v>73.7</v>
      </c>
      <c r="G103" s="2">
        <f t="shared" si="1"/>
        <v>73.700000000000017</v>
      </c>
    </row>
    <row r="104" spans="1:7">
      <c r="B104" s="422"/>
      <c r="C104" s="422"/>
      <c r="D104" t="s">
        <v>13</v>
      </c>
      <c r="E104" s="2">
        <v>2</v>
      </c>
      <c r="G104" s="2">
        <f t="shared" si="1"/>
        <v>75.700000000000017</v>
      </c>
    </row>
    <row r="105" spans="1:7">
      <c r="B105" s="422"/>
      <c r="C105" s="422"/>
      <c r="D105" t="s">
        <v>14</v>
      </c>
      <c r="E105" s="2">
        <v>60</v>
      </c>
      <c r="G105" s="2">
        <f t="shared" si="1"/>
        <v>135.70000000000002</v>
      </c>
    </row>
    <row r="106" spans="1:7">
      <c r="B106" s="422"/>
      <c r="C106" s="422"/>
      <c r="D106" t="s">
        <v>15</v>
      </c>
      <c r="E106" s="2">
        <v>2</v>
      </c>
      <c r="G106" s="2">
        <f t="shared" si="1"/>
        <v>137.70000000000002</v>
      </c>
    </row>
    <row r="107" spans="1:7">
      <c r="A107" s="3">
        <v>43105</v>
      </c>
      <c r="B107" s="422">
        <v>14393</v>
      </c>
      <c r="C107" s="422" t="s">
        <v>27</v>
      </c>
      <c r="D107" t="s">
        <v>14</v>
      </c>
      <c r="E107" s="2"/>
      <c r="F107" s="2">
        <v>60</v>
      </c>
      <c r="G107" s="2">
        <f t="shared" si="1"/>
        <v>77.700000000000017</v>
      </c>
    </row>
    <row r="108" spans="1:7">
      <c r="A108" s="3">
        <v>43105</v>
      </c>
      <c r="B108" s="422">
        <v>14393</v>
      </c>
      <c r="C108" s="422" t="s">
        <v>27</v>
      </c>
      <c r="D108" t="s">
        <v>15</v>
      </c>
      <c r="E108" s="2"/>
      <c r="F108" s="2">
        <v>2</v>
      </c>
      <c r="G108" s="2">
        <f t="shared" si="1"/>
        <v>75.700000000000017</v>
      </c>
    </row>
    <row r="109" spans="1:7">
      <c r="A109" s="3">
        <v>43124</v>
      </c>
      <c r="B109" s="422">
        <v>14575</v>
      </c>
      <c r="C109" s="422" t="s">
        <v>27</v>
      </c>
      <c r="D109" t="s">
        <v>12</v>
      </c>
      <c r="E109" s="2"/>
      <c r="F109" s="2">
        <v>73.7</v>
      </c>
      <c r="G109" s="2">
        <f t="shared" si="1"/>
        <v>2.0000000000000142</v>
      </c>
    </row>
    <row r="110" spans="1:7">
      <c r="A110" s="3">
        <v>43124</v>
      </c>
      <c r="B110" s="422">
        <v>14575</v>
      </c>
      <c r="C110" s="422" t="s">
        <v>27</v>
      </c>
      <c r="D110" t="s">
        <v>13</v>
      </c>
      <c r="E110" s="2"/>
      <c r="F110" s="2">
        <v>2</v>
      </c>
      <c r="G110" s="2">
        <f t="shared" si="1"/>
        <v>1.4210854715202004E-14</v>
      </c>
    </row>
    <row r="111" spans="1:7">
      <c r="A111" s="3">
        <v>43131</v>
      </c>
      <c r="B111" s="422" t="s">
        <v>10</v>
      </c>
      <c r="C111" s="422" t="s">
        <v>11</v>
      </c>
      <c r="D111" t="s">
        <v>12</v>
      </c>
      <c r="E111" s="2">
        <v>65.599999999999994</v>
      </c>
      <c r="G111" s="2">
        <f t="shared" si="1"/>
        <v>65.600000000000009</v>
      </c>
    </row>
    <row r="112" spans="1:7">
      <c r="B112" s="422"/>
      <c r="C112" s="422"/>
      <c r="D112" t="s">
        <v>13</v>
      </c>
      <c r="E112" s="2">
        <v>2</v>
      </c>
      <c r="G112" s="2">
        <f t="shared" si="1"/>
        <v>67.600000000000009</v>
      </c>
    </row>
    <row r="113" spans="1:7">
      <c r="B113" s="422"/>
      <c r="C113" s="422"/>
      <c r="D113" t="s">
        <v>14</v>
      </c>
      <c r="E113" s="2">
        <v>60</v>
      </c>
      <c r="G113" s="2">
        <f t="shared" si="1"/>
        <v>127.60000000000001</v>
      </c>
    </row>
    <row r="114" spans="1:7">
      <c r="B114" s="422"/>
      <c r="C114" s="422"/>
      <c r="D114" t="s">
        <v>15</v>
      </c>
      <c r="E114" s="2">
        <v>2</v>
      </c>
      <c r="G114" s="2">
        <f t="shared" si="1"/>
        <v>129.60000000000002</v>
      </c>
    </row>
    <row r="115" spans="1:7">
      <c r="A115" s="3">
        <v>43105</v>
      </c>
      <c r="B115" s="422">
        <v>14393</v>
      </c>
      <c r="C115" s="422" t="s">
        <v>11</v>
      </c>
      <c r="D115" t="s">
        <v>14</v>
      </c>
      <c r="E115" s="2"/>
      <c r="F115" s="2">
        <v>60</v>
      </c>
      <c r="G115" s="2">
        <f t="shared" si="1"/>
        <v>69.600000000000023</v>
      </c>
    </row>
    <row r="116" spans="1:7">
      <c r="A116" s="3">
        <v>43105</v>
      </c>
      <c r="B116" s="422">
        <v>14393</v>
      </c>
      <c r="C116" s="422" t="s">
        <v>11</v>
      </c>
      <c r="D116" t="s">
        <v>15</v>
      </c>
      <c r="E116" s="2"/>
      <c r="F116" s="2">
        <v>2</v>
      </c>
      <c r="G116" s="2">
        <f t="shared" si="1"/>
        <v>67.600000000000023</v>
      </c>
    </row>
    <row r="117" spans="1:7">
      <c r="A117" s="3">
        <v>43161</v>
      </c>
      <c r="B117" s="422">
        <v>14773</v>
      </c>
      <c r="C117" s="422" t="s">
        <v>11</v>
      </c>
      <c r="D117" t="s">
        <v>12</v>
      </c>
      <c r="E117" s="2"/>
      <c r="F117" s="2">
        <v>65.599999999999994</v>
      </c>
      <c r="G117" s="2">
        <f t="shared" si="1"/>
        <v>2.0000000000000284</v>
      </c>
    </row>
    <row r="118" spans="1:7">
      <c r="A118" s="3">
        <v>43161</v>
      </c>
      <c r="B118" s="422">
        <v>14773</v>
      </c>
      <c r="C118" s="422" t="s">
        <v>11</v>
      </c>
      <c r="D118" t="s">
        <v>13</v>
      </c>
      <c r="E118" s="2"/>
      <c r="F118" s="2">
        <v>2</v>
      </c>
      <c r="G118" s="2">
        <f t="shared" si="1"/>
        <v>2.8421709430404007E-14</v>
      </c>
    </row>
    <row r="119" spans="1:7">
      <c r="A119" s="3">
        <v>43159</v>
      </c>
      <c r="B119" s="422" t="s">
        <v>10</v>
      </c>
      <c r="C119" s="422" t="s">
        <v>17</v>
      </c>
      <c r="D119" t="s">
        <v>12</v>
      </c>
      <c r="E119" s="2">
        <v>81.3</v>
      </c>
      <c r="G119" s="2">
        <f t="shared" si="1"/>
        <v>81.300000000000026</v>
      </c>
    </row>
    <row r="120" spans="1:7">
      <c r="B120" s="422"/>
      <c r="C120" s="422"/>
      <c r="D120" t="s">
        <v>13</v>
      </c>
      <c r="E120" s="2">
        <v>2</v>
      </c>
      <c r="G120" s="2">
        <f t="shared" si="1"/>
        <v>83.300000000000026</v>
      </c>
    </row>
    <row r="121" spans="1:7">
      <c r="B121" s="422"/>
      <c r="C121" s="422"/>
      <c r="D121" t="s">
        <v>14</v>
      </c>
      <c r="E121" s="2">
        <v>56</v>
      </c>
      <c r="G121" s="2">
        <f t="shared" si="1"/>
        <v>139.30000000000001</v>
      </c>
    </row>
    <row r="122" spans="1:7">
      <c r="B122" s="422"/>
      <c r="C122" s="422"/>
      <c r="D122" t="s">
        <v>15</v>
      </c>
      <c r="E122" s="2">
        <v>5</v>
      </c>
      <c r="G122" s="2">
        <f t="shared" si="1"/>
        <v>144.30000000000001</v>
      </c>
    </row>
    <row r="123" spans="1:7">
      <c r="B123" s="422"/>
      <c r="C123" s="422"/>
      <c r="D123" t="s">
        <v>44</v>
      </c>
      <c r="E123" s="2">
        <v>6</v>
      </c>
      <c r="G123" s="2">
        <f t="shared" si="1"/>
        <v>150.30000000000001</v>
      </c>
    </row>
    <row r="124" spans="1:7">
      <c r="A124" s="3">
        <v>43434</v>
      </c>
      <c r="B124" s="422"/>
      <c r="C124" s="422"/>
      <c r="D124" t="s">
        <v>70</v>
      </c>
      <c r="E124" s="2">
        <v>85</v>
      </c>
      <c r="G124" s="2">
        <f t="shared" si="1"/>
        <v>235.3</v>
      </c>
    </row>
    <row r="125" spans="1:7">
      <c r="A125" s="3">
        <v>43161</v>
      </c>
      <c r="B125" s="422">
        <v>14773</v>
      </c>
      <c r="C125" s="422" t="s">
        <v>17</v>
      </c>
      <c r="D125" t="s">
        <v>14</v>
      </c>
      <c r="E125" s="2"/>
      <c r="F125" s="2">
        <v>56</v>
      </c>
      <c r="G125" s="2">
        <f t="shared" si="1"/>
        <v>179.3</v>
      </c>
    </row>
    <row r="126" spans="1:7">
      <c r="A126" s="3">
        <v>43161</v>
      </c>
      <c r="B126" s="422">
        <v>14773</v>
      </c>
      <c r="C126" s="422" t="s">
        <v>17</v>
      </c>
      <c r="D126" t="s">
        <v>15</v>
      </c>
      <c r="E126" s="2"/>
      <c r="F126" s="2">
        <v>5</v>
      </c>
      <c r="G126" s="2">
        <f t="shared" si="1"/>
        <v>174.3</v>
      </c>
    </row>
    <row r="127" spans="1:7">
      <c r="A127" s="3">
        <v>43294</v>
      </c>
      <c r="B127" s="422">
        <v>15701</v>
      </c>
      <c r="C127" s="422" t="s">
        <v>17</v>
      </c>
      <c r="D127" t="s">
        <v>12</v>
      </c>
      <c r="E127" s="2"/>
      <c r="F127" s="2">
        <v>81.3</v>
      </c>
      <c r="G127" s="2">
        <f t="shared" si="1"/>
        <v>93.000000000000014</v>
      </c>
    </row>
    <row r="128" spans="1:7">
      <c r="A128" s="3">
        <v>43294</v>
      </c>
      <c r="B128" s="422">
        <v>15701</v>
      </c>
      <c r="C128" s="422" t="s">
        <v>17</v>
      </c>
      <c r="D128" t="s">
        <v>13</v>
      </c>
      <c r="E128" s="2"/>
      <c r="F128" s="2">
        <v>2</v>
      </c>
      <c r="G128" s="2">
        <f t="shared" si="1"/>
        <v>91.000000000000014</v>
      </c>
    </row>
    <row r="129" spans="1:7">
      <c r="A129" s="3">
        <v>43314</v>
      </c>
      <c r="B129" s="422">
        <v>15855</v>
      </c>
      <c r="C129" s="422" t="s">
        <v>17</v>
      </c>
      <c r="D129" t="s">
        <v>44</v>
      </c>
      <c r="E129" s="2"/>
      <c r="F129" s="2">
        <v>6</v>
      </c>
      <c r="G129" s="2">
        <f t="shared" si="1"/>
        <v>85.000000000000014</v>
      </c>
    </row>
    <row r="130" spans="1:7">
      <c r="A130" s="3">
        <v>43550</v>
      </c>
      <c r="B130" s="422">
        <v>17425</v>
      </c>
      <c r="C130" s="432">
        <v>43069</v>
      </c>
      <c r="D130" t="s">
        <v>70</v>
      </c>
      <c r="E130" s="2"/>
      <c r="F130" s="2">
        <v>85</v>
      </c>
      <c r="G130" s="2">
        <f t="shared" si="1"/>
        <v>0</v>
      </c>
    </row>
    <row r="131" spans="1:7">
      <c r="A131" s="31">
        <v>43189</v>
      </c>
      <c r="B131" s="421" t="s">
        <v>10</v>
      </c>
      <c r="C131" s="421" t="s">
        <v>18</v>
      </c>
      <c r="D131" t="s">
        <v>12</v>
      </c>
      <c r="E131" s="2">
        <v>78.7</v>
      </c>
      <c r="G131" s="2">
        <f t="shared" si="1"/>
        <v>78.7</v>
      </c>
    </row>
    <row r="132" spans="1:7">
      <c r="B132" s="422"/>
      <c r="C132" s="422"/>
      <c r="D132" t="s">
        <v>13</v>
      </c>
      <c r="E132" s="2">
        <v>2</v>
      </c>
      <c r="G132" s="2">
        <f t="shared" si="1"/>
        <v>80.7</v>
      </c>
    </row>
    <row r="133" spans="1:7">
      <c r="B133" s="422"/>
      <c r="C133" s="422"/>
      <c r="D133" t="s">
        <v>14</v>
      </c>
      <c r="E133" s="2">
        <v>60</v>
      </c>
      <c r="G133" s="2">
        <f t="shared" si="1"/>
        <v>140.69999999999999</v>
      </c>
    </row>
    <row r="134" spans="1:7">
      <c r="B134" s="422"/>
      <c r="C134" s="422"/>
      <c r="D134" t="s">
        <v>15</v>
      </c>
      <c r="E134" s="2">
        <v>5</v>
      </c>
      <c r="G134" s="2">
        <f t="shared" si="1"/>
        <v>145.69999999999999</v>
      </c>
    </row>
    <row r="135" spans="1:7">
      <c r="B135" s="422"/>
      <c r="C135" s="422"/>
      <c r="D135" t="s">
        <v>70</v>
      </c>
      <c r="E135" s="2">
        <v>85</v>
      </c>
      <c r="G135" s="2">
        <f t="shared" si="1"/>
        <v>230.7</v>
      </c>
    </row>
    <row r="136" spans="1:7">
      <c r="A136" s="3">
        <v>43242</v>
      </c>
      <c r="B136" s="422">
        <v>15373</v>
      </c>
      <c r="C136" s="422" t="s">
        <v>18</v>
      </c>
      <c r="D136" t="s">
        <v>12</v>
      </c>
      <c r="E136" s="2"/>
      <c r="F136" s="2">
        <v>78.7</v>
      </c>
      <c r="G136" s="2">
        <f t="shared" si="1"/>
        <v>152</v>
      </c>
    </row>
    <row r="137" spans="1:7">
      <c r="A137" s="3">
        <v>43242</v>
      </c>
      <c r="B137" s="422">
        <v>15373</v>
      </c>
      <c r="C137" s="422" t="s">
        <v>18</v>
      </c>
      <c r="D137" t="s">
        <v>13</v>
      </c>
      <c r="E137" s="2"/>
      <c r="F137" s="2">
        <v>2</v>
      </c>
      <c r="G137" s="2">
        <f t="shared" si="1"/>
        <v>150</v>
      </c>
    </row>
    <row r="138" spans="1:7">
      <c r="A138" s="3">
        <v>43242</v>
      </c>
      <c r="B138" s="422">
        <v>15373</v>
      </c>
      <c r="C138" s="422" t="s">
        <v>18</v>
      </c>
      <c r="D138" t="s">
        <v>14</v>
      </c>
      <c r="E138" s="2"/>
      <c r="F138" s="2">
        <v>60</v>
      </c>
      <c r="G138" s="2">
        <f t="shared" si="1"/>
        <v>90</v>
      </c>
    </row>
    <row r="139" spans="1:7">
      <c r="A139" s="3">
        <v>43242</v>
      </c>
      <c r="B139" s="422">
        <v>15373</v>
      </c>
      <c r="C139" s="422" t="s">
        <v>18</v>
      </c>
      <c r="D139" t="s">
        <v>15</v>
      </c>
      <c r="E139" s="2"/>
      <c r="F139" s="2">
        <v>5</v>
      </c>
      <c r="G139" s="2">
        <f t="shared" si="1"/>
        <v>85</v>
      </c>
    </row>
    <row r="140" spans="1:7">
      <c r="A140" s="3">
        <v>43250</v>
      </c>
      <c r="B140" s="422">
        <v>15462</v>
      </c>
      <c r="C140" s="422" t="s">
        <v>18</v>
      </c>
      <c r="D140" t="s">
        <v>70</v>
      </c>
      <c r="E140" s="2"/>
      <c r="F140" s="2">
        <v>85</v>
      </c>
      <c r="G140" s="2">
        <f t="shared" si="1"/>
        <v>0</v>
      </c>
    </row>
    <row r="141" spans="1:7">
      <c r="A141" s="31">
        <v>43220</v>
      </c>
      <c r="B141" s="421" t="s">
        <v>10</v>
      </c>
      <c r="C141" s="421" t="s">
        <v>19</v>
      </c>
      <c r="D141" t="s">
        <v>12</v>
      </c>
      <c r="E141" s="2">
        <v>80.8</v>
      </c>
      <c r="G141" s="2">
        <f t="shared" si="1"/>
        <v>80.8</v>
      </c>
    </row>
    <row r="142" spans="1:7">
      <c r="B142" s="422"/>
      <c r="C142" s="422"/>
      <c r="D142" t="s">
        <v>13</v>
      </c>
      <c r="E142" s="2">
        <v>2</v>
      </c>
      <c r="G142" s="2">
        <f t="shared" si="1"/>
        <v>82.8</v>
      </c>
    </row>
    <row r="143" spans="1:7">
      <c r="B143" s="422"/>
      <c r="C143" s="422"/>
      <c r="D143" t="s">
        <v>14</v>
      </c>
      <c r="E143" s="2">
        <v>60</v>
      </c>
      <c r="G143" s="2">
        <f t="shared" si="1"/>
        <v>142.80000000000001</v>
      </c>
    </row>
    <row r="144" spans="1:7">
      <c r="B144" s="422"/>
      <c r="C144" s="422"/>
      <c r="D144" t="s">
        <v>15</v>
      </c>
      <c r="E144" s="2">
        <v>5</v>
      </c>
      <c r="G144" s="2">
        <f t="shared" ref="G144:G216" si="2">+G143+E144-F144</f>
        <v>147.80000000000001</v>
      </c>
    </row>
    <row r="145" spans="1:7">
      <c r="B145" s="422"/>
      <c r="C145" s="422"/>
      <c r="D145" t="s">
        <v>70</v>
      </c>
      <c r="E145" s="2">
        <v>93</v>
      </c>
      <c r="G145" s="2">
        <f t="shared" si="2"/>
        <v>240.8</v>
      </c>
    </row>
    <row r="146" spans="1:7">
      <c r="A146" s="3">
        <v>43242</v>
      </c>
      <c r="B146" s="422">
        <v>15373</v>
      </c>
      <c r="C146" s="422" t="s">
        <v>19</v>
      </c>
      <c r="D146" t="s">
        <v>14</v>
      </c>
      <c r="E146" s="2"/>
      <c r="F146" s="2">
        <v>60</v>
      </c>
      <c r="G146" s="2">
        <f t="shared" si="2"/>
        <v>180.8</v>
      </c>
    </row>
    <row r="147" spans="1:7">
      <c r="A147" s="3">
        <v>43242</v>
      </c>
      <c r="B147" s="422">
        <v>15373</v>
      </c>
      <c r="C147" s="422" t="s">
        <v>19</v>
      </c>
      <c r="D147" t="s">
        <v>15</v>
      </c>
      <c r="E147" s="2"/>
      <c r="F147" s="2">
        <v>5</v>
      </c>
      <c r="G147" s="2">
        <f t="shared" si="2"/>
        <v>175.8</v>
      </c>
    </row>
    <row r="148" spans="1:7">
      <c r="A148" s="3">
        <v>43239</v>
      </c>
      <c r="B148" s="422">
        <v>15340</v>
      </c>
      <c r="C148" s="422" t="s">
        <v>19</v>
      </c>
      <c r="D148" t="s">
        <v>12</v>
      </c>
      <c r="E148" s="2"/>
      <c r="F148" s="2">
        <v>80.8</v>
      </c>
      <c r="G148" s="2">
        <f t="shared" si="2"/>
        <v>95.000000000000014</v>
      </c>
    </row>
    <row r="149" spans="1:7">
      <c r="A149" s="3">
        <v>43239</v>
      </c>
      <c r="B149" s="422">
        <v>15340</v>
      </c>
      <c r="C149" s="422" t="s">
        <v>19</v>
      </c>
      <c r="D149" t="s">
        <v>13</v>
      </c>
      <c r="E149" s="2"/>
      <c r="F149" s="2">
        <v>2</v>
      </c>
      <c r="G149" s="2">
        <f t="shared" si="2"/>
        <v>93.000000000000014</v>
      </c>
    </row>
    <row r="150" spans="1:7">
      <c r="A150" s="3">
        <v>43250</v>
      </c>
      <c r="B150" s="422">
        <v>15462</v>
      </c>
      <c r="C150" s="422" t="s">
        <v>19</v>
      </c>
      <c r="D150" t="s">
        <v>70</v>
      </c>
      <c r="E150" s="2"/>
      <c r="F150" s="2">
        <v>93</v>
      </c>
      <c r="G150" s="2">
        <f t="shared" si="2"/>
        <v>0</v>
      </c>
    </row>
    <row r="151" spans="1:7">
      <c r="A151" s="31">
        <v>43251</v>
      </c>
      <c r="B151" s="421" t="s">
        <v>10</v>
      </c>
      <c r="C151" s="421" t="s">
        <v>20</v>
      </c>
      <c r="D151" t="s">
        <v>12</v>
      </c>
      <c r="E151" s="2">
        <v>75.2</v>
      </c>
      <c r="G151" s="2">
        <f t="shared" si="2"/>
        <v>75.2</v>
      </c>
    </row>
    <row r="152" spans="1:7">
      <c r="B152" s="422"/>
      <c r="C152" s="422"/>
      <c r="D152" t="s">
        <v>13</v>
      </c>
      <c r="E152" s="2">
        <v>2</v>
      </c>
      <c r="G152" s="2">
        <f t="shared" si="2"/>
        <v>77.2</v>
      </c>
    </row>
    <row r="153" spans="1:7">
      <c r="B153" s="422"/>
      <c r="C153" s="422"/>
      <c r="D153" t="s">
        <v>14</v>
      </c>
      <c r="E153" s="2">
        <v>60</v>
      </c>
      <c r="G153" s="2">
        <f t="shared" si="2"/>
        <v>137.19999999999999</v>
      </c>
    </row>
    <row r="154" spans="1:7">
      <c r="B154" s="422"/>
      <c r="C154" s="422"/>
      <c r="D154" t="s">
        <v>15</v>
      </c>
      <c r="E154" s="2">
        <v>5</v>
      </c>
      <c r="G154" s="2">
        <f t="shared" si="2"/>
        <v>142.19999999999999</v>
      </c>
    </row>
    <row r="155" spans="1:7">
      <c r="A155" s="3">
        <v>43294</v>
      </c>
      <c r="B155" s="422">
        <v>15701</v>
      </c>
      <c r="C155" s="422" t="s">
        <v>20</v>
      </c>
      <c r="D155" t="s">
        <v>12</v>
      </c>
      <c r="E155" s="2"/>
      <c r="F155" s="2">
        <v>75.2</v>
      </c>
      <c r="G155" s="2">
        <f t="shared" si="2"/>
        <v>66.999999999999986</v>
      </c>
    </row>
    <row r="156" spans="1:7">
      <c r="A156" s="3">
        <v>43294</v>
      </c>
      <c r="B156" s="422">
        <v>15701</v>
      </c>
      <c r="C156" s="422" t="s">
        <v>20</v>
      </c>
      <c r="D156" t="s">
        <v>13</v>
      </c>
      <c r="E156" s="2"/>
      <c r="F156" s="2">
        <v>2</v>
      </c>
      <c r="G156" s="2">
        <f t="shared" si="2"/>
        <v>64.999999999999986</v>
      </c>
    </row>
    <row r="157" spans="1:7">
      <c r="A157" s="3">
        <v>43314</v>
      </c>
      <c r="B157" s="422">
        <v>15855</v>
      </c>
      <c r="C157" s="422" t="s">
        <v>20</v>
      </c>
      <c r="D157" t="s">
        <v>14</v>
      </c>
      <c r="E157" s="2"/>
      <c r="F157" s="2">
        <v>60</v>
      </c>
      <c r="G157" s="2">
        <f t="shared" si="2"/>
        <v>4.9999999999999858</v>
      </c>
    </row>
    <row r="158" spans="1:7">
      <c r="A158" s="3">
        <v>43314</v>
      </c>
      <c r="B158" s="422">
        <v>15855</v>
      </c>
      <c r="C158" s="422" t="s">
        <v>20</v>
      </c>
      <c r="D158" t="s">
        <v>15</v>
      </c>
      <c r="E158" s="2"/>
      <c r="F158" s="2">
        <v>5</v>
      </c>
      <c r="G158" s="2">
        <f t="shared" si="2"/>
        <v>-1.4210854715202004E-14</v>
      </c>
    </row>
    <row r="159" spans="1:7">
      <c r="A159" s="31">
        <v>43281</v>
      </c>
      <c r="B159" s="421" t="s">
        <v>10</v>
      </c>
      <c r="C159" s="421" t="s">
        <v>21</v>
      </c>
      <c r="D159" t="s">
        <v>12</v>
      </c>
      <c r="E159" s="2">
        <v>70.099999999999994</v>
      </c>
      <c r="G159" s="2">
        <f t="shared" si="2"/>
        <v>70.09999999999998</v>
      </c>
    </row>
    <row r="160" spans="1:7">
      <c r="B160" s="422"/>
      <c r="C160" s="422"/>
      <c r="D160" t="s">
        <v>13</v>
      </c>
      <c r="E160" s="2">
        <v>4</v>
      </c>
      <c r="G160" s="2">
        <f t="shared" si="2"/>
        <v>74.09999999999998</v>
      </c>
    </row>
    <row r="161" spans="1:7">
      <c r="B161" s="422"/>
      <c r="C161" s="422"/>
      <c r="D161" t="s">
        <v>14</v>
      </c>
      <c r="E161" s="2">
        <v>60</v>
      </c>
      <c r="G161" s="2">
        <f t="shared" si="2"/>
        <v>134.09999999999997</v>
      </c>
    </row>
    <row r="162" spans="1:7">
      <c r="B162" s="422"/>
      <c r="C162" s="422"/>
      <c r="D162" t="s">
        <v>15</v>
      </c>
      <c r="E162" s="2">
        <v>5</v>
      </c>
      <c r="G162" s="2">
        <f t="shared" si="2"/>
        <v>139.09999999999997</v>
      </c>
    </row>
    <row r="163" spans="1:7">
      <c r="A163" s="3">
        <v>43305</v>
      </c>
      <c r="B163" s="422">
        <v>15798</v>
      </c>
      <c r="C163" s="422" t="s">
        <v>21</v>
      </c>
      <c r="D163" t="s">
        <v>12</v>
      </c>
      <c r="E163" s="2"/>
      <c r="F163" s="2">
        <v>70.099999999999994</v>
      </c>
      <c r="G163" s="2">
        <f t="shared" si="2"/>
        <v>68.999999999999972</v>
      </c>
    </row>
    <row r="164" spans="1:7">
      <c r="A164" s="3">
        <v>43305</v>
      </c>
      <c r="B164" s="422">
        <v>15798</v>
      </c>
      <c r="C164" s="422" t="s">
        <v>21</v>
      </c>
      <c r="D164" t="s">
        <v>13</v>
      </c>
      <c r="E164" s="2"/>
      <c r="F164" s="2">
        <v>4</v>
      </c>
      <c r="G164" s="2">
        <f t="shared" si="2"/>
        <v>64.999999999999972</v>
      </c>
    </row>
    <row r="165" spans="1:7">
      <c r="A165" s="3">
        <v>43314</v>
      </c>
      <c r="B165" s="422">
        <v>15855</v>
      </c>
      <c r="C165" s="422" t="s">
        <v>21</v>
      </c>
      <c r="D165" t="s">
        <v>14</v>
      </c>
      <c r="E165" s="2"/>
      <c r="F165" s="2">
        <v>60</v>
      </c>
      <c r="G165" s="2">
        <f t="shared" si="2"/>
        <v>4.9999999999999716</v>
      </c>
    </row>
    <row r="166" spans="1:7">
      <c r="A166" s="3">
        <v>43314</v>
      </c>
      <c r="B166" s="422">
        <v>15855</v>
      </c>
      <c r="C166" s="422" t="s">
        <v>21</v>
      </c>
      <c r="D166" t="s">
        <v>15</v>
      </c>
      <c r="E166" s="2"/>
      <c r="F166" s="2">
        <v>5</v>
      </c>
      <c r="G166" s="2">
        <f t="shared" si="2"/>
        <v>-2.8421709430404007E-14</v>
      </c>
    </row>
    <row r="167" spans="1:7">
      <c r="A167" s="31">
        <v>43312</v>
      </c>
      <c r="B167" s="421" t="s">
        <v>10</v>
      </c>
      <c r="C167" s="421" t="s">
        <v>22</v>
      </c>
      <c r="D167" t="s">
        <v>12</v>
      </c>
      <c r="E167" s="2">
        <v>68.099999999999994</v>
      </c>
      <c r="G167" s="2">
        <f t="shared" si="2"/>
        <v>68.099999999999966</v>
      </c>
    </row>
    <row r="168" spans="1:7">
      <c r="B168" s="422"/>
      <c r="C168" s="422"/>
      <c r="D168" t="s">
        <v>13</v>
      </c>
      <c r="E168" s="2">
        <v>2</v>
      </c>
      <c r="G168" s="2">
        <f t="shared" si="2"/>
        <v>70.099999999999966</v>
      </c>
    </row>
    <row r="169" spans="1:7">
      <c r="B169" s="422"/>
      <c r="C169" s="422"/>
      <c r="D169" t="s">
        <v>14</v>
      </c>
      <c r="E169" s="2">
        <v>60</v>
      </c>
      <c r="G169" s="2">
        <f t="shared" si="2"/>
        <v>130.09999999999997</v>
      </c>
    </row>
    <row r="170" spans="1:7">
      <c r="B170" s="422"/>
      <c r="C170" s="422"/>
      <c r="D170" t="s">
        <v>15</v>
      </c>
      <c r="E170" s="2">
        <v>5</v>
      </c>
      <c r="G170" s="2">
        <f t="shared" si="2"/>
        <v>135.09999999999997</v>
      </c>
    </row>
    <row r="171" spans="1:7">
      <c r="A171" s="3">
        <v>43314</v>
      </c>
      <c r="B171" s="422">
        <v>15855</v>
      </c>
      <c r="C171" s="422" t="s">
        <v>22</v>
      </c>
      <c r="D171" t="s">
        <v>14</v>
      </c>
      <c r="E171" s="2"/>
      <c r="F171" s="2">
        <v>60</v>
      </c>
      <c r="G171" s="2">
        <f t="shared" si="2"/>
        <v>75.099999999999966</v>
      </c>
    </row>
    <row r="172" spans="1:7">
      <c r="A172" s="3">
        <v>43314</v>
      </c>
      <c r="B172" s="422">
        <v>15855</v>
      </c>
      <c r="C172" s="422" t="s">
        <v>22</v>
      </c>
      <c r="D172" t="s">
        <v>15</v>
      </c>
      <c r="E172" s="2"/>
      <c r="F172" s="2">
        <v>5</v>
      </c>
      <c r="G172" s="2">
        <f t="shared" si="2"/>
        <v>70.099999999999966</v>
      </c>
    </row>
    <row r="173" spans="1:7">
      <c r="A173" s="3">
        <v>43334</v>
      </c>
      <c r="B173" s="422">
        <v>16036</v>
      </c>
      <c r="C173" s="422" t="s">
        <v>22</v>
      </c>
      <c r="D173" t="s">
        <v>12</v>
      </c>
      <c r="E173" s="2"/>
      <c r="F173" s="2">
        <v>68.099999999999994</v>
      </c>
      <c r="G173" s="2">
        <f t="shared" si="2"/>
        <v>1.9999999999999716</v>
      </c>
    </row>
    <row r="174" spans="1:7">
      <c r="A174" s="3">
        <v>43334</v>
      </c>
      <c r="B174" s="422">
        <v>16036</v>
      </c>
      <c r="C174" s="422" t="s">
        <v>22</v>
      </c>
      <c r="D174" t="s">
        <v>13</v>
      </c>
      <c r="E174" s="2"/>
      <c r="F174" s="2">
        <v>2</v>
      </c>
      <c r="G174" s="2">
        <f t="shared" si="2"/>
        <v>-2.8421709430404007E-14</v>
      </c>
    </row>
    <row r="175" spans="1:7">
      <c r="A175" s="31">
        <v>43343</v>
      </c>
      <c r="B175" s="421" t="s">
        <v>10</v>
      </c>
      <c r="C175" s="421" t="s">
        <v>23</v>
      </c>
      <c r="D175" t="s">
        <v>12</v>
      </c>
      <c r="E175" s="2">
        <v>67.5</v>
      </c>
      <c r="G175" s="2">
        <f t="shared" si="2"/>
        <v>67.499999999999972</v>
      </c>
    </row>
    <row r="176" spans="1:7">
      <c r="B176" s="422"/>
      <c r="C176" s="422"/>
      <c r="D176" t="s">
        <v>13</v>
      </c>
      <c r="E176" s="2">
        <v>2</v>
      </c>
      <c r="G176" s="2">
        <f t="shared" si="2"/>
        <v>69.499999999999972</v>
      </c>
    </row>
    <row r="177" spans="1:7">
      <c r="B177" s="422"/>
      <c r="C177" s="422"/>
      <c r="D177" t="s">
        <v>14</v>
      </c>
      <c r="E177" s="2">
        <v>60</v>
      </c>
      <c r="G177" s="2">
        <f t="shared" si="2"/>
        <v>129.49999999999997</v>
      </c>
    </row>
    <row r="178" spans="1:7">
      <c r="B178" s="422"/>
      <c r="C178" s="422"/>
      <c r="D178" t="s">
        <v>15</v>
      </c>
      <c r="E178" s="2">
        <v>5</v>
      </c>
      <c r="G178" s="2">
        <f t="shared" si="2"/>
        <v>134.49999999999997</v>
      </c>
    </row>
    <row r="179" spans="1:7">
      <c r="B179" s="422"/>
      <c r="C179" s="422"/>
      <c r="D179" t="s">
        <v>179</v>
      </c>
      <c r="E179" s="2">
        <v>25</v>
      </c>
      <c r="G179" s="2">
        <f t="shared" si="2"/>
        <v>159.49999999999997</v>
      </c>
    </row>
    <row r="180" spans="1:7">
      <c r="B180" s="422"/>
      <c r="C180" s="422"/>
      <c r="D180" t="s">
        <v>70</v>
      </c>
      <c r="E180" s="2">
        <v>93</v>
      </c>
      <c r="G180" s="2">
        <f t="shared" si="2"/>
        <v>252.49999999999997</v>
      </c>
    </row>
    <row r="181" spans="1:7">
      <c r="A181" s="3">
        <v>43368</v>
      </c>
      <c r="B181" s="422">
        <v>16217</v>
      </c>
      <c r="C181" s="422" t="s">
        <v>23</v>
      </c>
      <c r="D181" t="s">
        <v>12</v>
      </c>
      <c r="E181" s="2"/>
      <c r="F181" s="2">
        <v>67.5</v>
      </c>
      <c r="G181" s="2">
        <f t="shared" si="2"/>
        <v>184.99999999999997</v>
      </c>
    </row>
    <row r="182" spans="1:7">
      <c r="A182" s="3">
        <v>43368</v>
      </c>
      <c r="B182" s="422">
        <v>16217</v>
      </c>
      <c r="C182" s="422" t="s">
        <v>23</v>
      </c>
      <c r="D182" t="s">
        <v>13</v>
      </c>
      <c r="E182" s="2"/>
      <c r="F182" s="2">
        <v>2</v>
      </c>
      <c r="G182" s="2">
        <f t="shared" si="2"/>
        <v>182.99999999999997</v>
      </c>
    </row>
    <row r="183" spans="1:7">
      <c r="A183" s="3">
        <v>43369</v>
      </c>
      <c r="B183" s="422">
        <v>16259</v>
      </c>
      <c r="C183" s="422" t="s">
        <v>23</v>
      </c>
      <c r="D183" t="s">
        <v>14</v>
      </c>
      <c r="E183" s="2"/>
      <c r="F183" s="2">
        <v>60</v>
      </c>
      <c r="G183" s="2">
        <f t="shared" si="2"/>
        <v>122.99999999999997</v>
      </c>
    </row>
    <row r="184" spans="1:7">
      <c r="A184" s="3">
        <v>43369</v>
      </c>
      <c r="B184" s="422">
        <v>16259</v>
      </c>
      <c r="C184" s="422" t="s">
        <v>23</v>
      </c>
      <c r="D184" t="s">
        <v>15</v>
      </c>
      <c r="E184" s="2"/>
      <c r="F184" s="2">
        <v>5</v>
      </c>
      <c r="G184" s="2">
        <f t="shared" si="2"/>
        <v>117.99999999999997</v>
      </c>
    </row>
    <row r="185" spans="1:7">
      <c r="A185" s="3">
        <v>43369</v>
      </c>
      <c r="B185" s="422">
        <v>7783</v>
      </c>
      <c r="C185" s="422" t="s">
        <v>23</v>
      </c>
      <c r="D185" t="s">
        <v>179</v>
      </c>
      <c r="E185" s="2"/>
      <c r="F185" s="2">
        <v>25</v>
      </c>
      <c r="G185" s="2">
        <f t="shared" si="2"/>
        <v>92.999999999999972</v>
      </c>
    </row>
    <row r="186" spans="1:7">
      <c r="A186" s="3">
        <v>43550</v>
      </c>
      <c r="B186" s="422">
        <v>17425</v>
      </c>
      <c r="C186" s="422" t="s">
        <v>23</v>
      </c>
      <c r="D186" t="s">
        <v>70</v>
      </c>
      <c r="E186" s="2"/>
      <c r="F186" s="2">
        <v>93</v>
      </c>
      <c r="G186" s="2">
        <f t="shared" si="2"/>
        <v>0</v>
      </c>
    </row>
    <row r="187" spans="1:7">
      <c r="A187" s="31">
        <v>43373</v>
      </c>
      <c r="B187" s="421" t="s">
        <v>10</v>
      </c>
      <c r="C187" s="421" t="s">
        <v>24</v>
      </c>
      <c r="D187" t="s">
        <v>12</v>
      </c>
      <c r="E187" s="2">
        <v>69.2</v>
      </c>
      <c r="G187" s="2">
        <f t="shared" si="2"/>
        <v>69.2</v>
      </c>
    </row>
    <row r="188" spans="1:7">
      <c r="B188" s="422"/>
      <c r="C188" s="422"/>
      <c r="D188" t="s">
        <v>13</v>
      </c>
      <c r="E188" s="2">
        <v>3</v>
      </c>
      <c r="G188" s="2">
        <f t="shared" si="2"/>
        <v>72.2</v>
      </c>
    </row>
    <row r="189" spans="1:7">
      <c r="B189" s="422"/>
      <c r="C189" s="422"/>
      <c r="D189" t="s">
        <v>14</v>
      </c>
      <c r="E189" s="2">
        <v>60</v>
      </c>
      <c r="G189" s="2">
        <f t="shared" si="2"/>
        <v>132.19999999999999</v>
      </c>
    </row>
    <row r="190" spans="1:7">
      <c r="B190" s="422"/>
      <c r="C190" s="422"/>
      <c r="D190" t="s">
        <v>15</v>
      </c>
      <c r="E190" s="2">
        <v>5</v>
      </c>
      <c r="G190" s="2">
        <f t="shared" si="2"/>
        <v>137.19999999999999</v>
      </c>
    </row>
    <row r="191" spans="1:7">
      <c r="A191" s="3">
        <v>43393</v>
      </c>
      <c r="B191" s="422">
        <v>16396</v>
      </c>
      <c r="C191" s="422" t="s">
        <v>41</v>
      </c>
      <c r="D191" t="s">
        <v>14</v>
      </c>
      <c r="E191" s="2"/>
      <c r="F191" s="2">
        <v>60</v>
      </c>
      <c r="G191" s="2">
        <f t="shared" si="2"/>
        <v>77.199999999999989</v>
      </c>
    </row>
    <row r="192" spans="1:7">
      <c r="A192" s="3">
        <v>43393</v>
      </c>
      <c r="B192" s="422">
        <v>16396</v>
      </c>
      <c r="C192" s="422" t="s">
        <v>41</v>
      </c>
      <c r="D192" t="s">
        <v>15</v>
      </c>
      <c r="E192" s="2"/>
      <c r="F192" s="2">
        <v>5</v>
      </c>
      <c r="G192" s="2">
        <f t="shared" si="2"/>
        <v>72.199999999999989</v>
      </c>
    </row>
    <row r="193" spans="1:7">
      <c r="A193" s="3">
        <v>43399</v>
      </c>
      <c r="B193" s="422">
        <v>16473</v>
      </c>
      <c r="C193" s="422" t="s">
        <v>41</v>
      </c>
      <c r="E193" s="2"/>
      <c r="F193" s="2">
        <v>69.2</v>
      </c>
      <c r="G193" s="2">
        <f t="shared" si="2"/>
        <v>2.9999999999999858</v>
      </c>
    </row>
    <row r="194" spans="1:7">
      <c r="A194" s="3">
        <v>43399</v>
      </c>
      <c r="B194" s="422">
        <v>16473</v>
      </c>
      <c r="C194" s="422" t="s">
        <v>41</v>
      </c>
      <c r="E194" s="2"/>
      <c r="F194" s="2">
        <v>3</v>
      </c>
      <c r="G194" s="2">
        <f t="shared" si="2"/>
        <v>-1.4210854715202004E-14</v>
      </c>
    </row>
    <row r="195" spans="1:7">
      <c r="A195" s="31">
        <v>43404</v>
      </c>
      <c r="B195" s="421" t="s">
        <v>10</v>
      </c>
      <c r="C195" s="421" t="s">
        <v>25</v>
      </c>
      <c r="D195" t="s">
        <v>12</v>
      </c>
      <c r="E195" s="2">
        <v>61.3</v>
      </c>
      <c r="G195" s="2">
        <f t="shared" si="2"/>
        <v>61.299999999999983</v>
      </c>
    </row>
    <row r="196" spans="1:7">
      <c r="B196" s="422"/>
      <c r="C196" s="422"/>
      <c r="D196" t="s">
        <v>13</v>
      </c>
      <c r="E196" s="2">
        <v>4</v>
      </c>
      <c r="G196" s="2">
        <f t="shared" si="2"/>
        <v>65.299999999999983</v>
      </c>
    </row>
    <row r="197" spans="1:7">
      <c r="B197" s="422"/>
      <c r="C197" s="422"/>
      <c r="D197" t="s">
        <v>14</v>
      </c>
      <c r="E197" s="2">
        <v>60</v>
      </c>
      <c r="G197" s="2">
        <f t="shared" si="2"/>
        <v>125.29999999999998</v>
      </c>
    </row>
    <row r="198" spans="1:7">
      <c r="B198" s="422"/>
      <c r="C198" s="422"/>
      <c r="D198" t="s">
        <v>15</v>
      </c>
      <c r="E198" s="2">
        <v>5</v>
      </c>
      <c r="G198" s="2">
        <f t="shared" si="2"/>
        <v>130.29999999999998</v>
      </c>
    </row>
    <row r="199" spans="1:7">
      <c r="B199" s="422"/>
      <c r="C199" s="422"/>
      <c r="D199" t="s">
        <v>70</v>
      </c>
      <c r="E199" s="2">
        <v>93</v>
      </c>
      <c r="G199" s="2">
        <f t="shared" si="2"/>
        <v>223.29999999999998</v>
      </c>
    </row>
    <row r="200" spans="1:7">
      <c r="A200" s="3">
        <v>43438</v>
      </c>
      <c r="B200" s="422">
        <v>16697</v>
      </c>
      <c r="C200" s="422" t="s">
        <v>25</v>
      </c>
      <c r="D200" t="s">
        <v>12</v>
      </c>
      <c r="E200" s="2"/>
      <c r="F200" s="2">
        <v>61.3</v>
      </c>
      <c r="G200" s="2">
        <f t="shared" si="2"/>
        <v>162</v>
      </c>
    </row>
    <row r="201" spans="1:7">
      <c r="A201" s="3">
        <v>43438</v>
      </c>
      <c r="B201" s="422">
        <v>16697</v>
      </c>
      <c r="C201" s="422" t="s">
        <v>25</v>
      </c>
      <c r="D201" t="s">
        <v>13</v>
      </c>
      <c r="E201" s="2"/>
      <c r="F201" s="2">
        <v>4</v>
      </c>
      <c r="G201" s="2">
        <f t="shared" si="2"/>
        <v>158</v>
      </c>
    </row>
    <row r="202" spans="1:7">
      <c r="A202" s="3">
        <v>43438</v>
      </c>
      <c r="B202" s="422">
        <v>16697</v>
      </c>
      <c r="C202" s="422" t="s">
        <v>25</v>
      </c>
      <c r="D202" t="s">
        <v>14</v>
      </c>
      <c r="E202" s="2"/>
      <c r="F202" s="2">
        <v>60</v>
      </c>
      <c r="G202" s="2">
        <f t="shared" si="2"/>
        <v>98</v>
      </c>
    </row>
    <row r="203" spans="1:7">
      <c r="A203" s="3">
        <v>43438</v>
      </c>
      <c r="B203" s="422">
        <v>16697</v>
      </c>
      <c r="C203" s="422" t="s">
        <v>25</v>
      </c>
      <c r="D203" t="s">
        <v>15</v>
      </c>
      <c r="E203" s="2"/>
      <c r="F203" s="2">
        <v>5</v>
      </c>
      <c r="G203" s="2">
        <f t="shared" si="2"/>
        <v>93</v>
      </c>
    </row>
    <row r="204" spans="1:7">
      <c r="A204" s="3">
        <v>43550</v>
      </c>
      <c r="B204" s="422">
        <v>17425</v>
      </c>
      <c r="C204" s="422" t="s">
        <v>25</v>
      </c>
      <c r="D204" t="s">
        <v>70</v>
      </c>
      <c r="E204" s="2"/>
      <c r="F204" s="2">
        <v>93</v>
      </c>
      <c r="G204" s="2">
        <f t="shared" si="2"/>
        <v>0</v>
      </c>
    </row>
    <row r="205" spans="1:7">
      <c r="A205" s="31">
        <v>43434</v>
      </c>
      <c r="B205" s="421" t="s">
        <v>10</v>
      </c>
      <c r="C205" s="421" t="s">
        <v>26</v>
      </c>
      <c r="D205" t="s">
        <v>12</v>
      </c>
      <c r="E205" s="2">
        <v>63</v>
      </c>
      <c r="G205" s="2">
        <f t="shared" si="2"/>
        <v>63</v>
      </c>
    </row>
    <row r="206" spans="1:7">
      <c r="B206" s="422"/>
      <c r="C206" s="422"/>
      <c r="D206" t="s">
        <v>13</v>
      </c>
      <c r="E206" s="2">
        <v>4</v>
      </c>
      <c r="G206" s="2">
        <f t="shared" si="2"/>
        <v>67</v>
      </c>
    </row>
    <row r="207" spans="1:7">
      <c r="B207" s="422"/>
      <c r="C207" s="422"/>
      <c r="D207" t="s">
        <v>14</v>
      </c>
      <c r="E207" s="2">
        <v>60</v>
      </c>
      <c r="G207" s="2">
        <f t="shared" si="2"/>
        <v>127</v>
      </c>
    </row>
    <row r="208" spans="1:7">
      <c r="B208" s="422"/>
      <c r="C208" s="422"/>
      <c r="D208" t="s">
        <v>15</v>
      </c>
      <c r="E208" s="2">
        <v>5</v>
      </c>
      <c r="G208" s="2">
        <f t="shared" si="2"/>
        <v>132</v>
      </c>
    </row>
    <row r="209" spans="1:7">
      <c r="A209" s="3">
        <v>43484</v>
      </c>
      <c r="B209" s="422">
        <v>16978</v>
      </c>
      <c r="C209" s="422" t="s">
        <v>26</v>
      </c>
      <c r="D209" t="s">
        <v>12</v>
      </c>
      <c r="E209" s="2"/>
      <c r="F209" s="2">
        <v>63</v>
      </c>
      <c r="G209" s="2">
        <f t="shared" si="2"/>
        <v>69</v>
      </c>
    </row>
    <row r="210" spans="1:7">
      <c r="A210" s="3">
        <v>43484</v>
      </c>
      <c r="B210" s="422">
        <v>16978</v>
      </c>
      <c r="C210" s="422" t="s">
        <v>26</v>
      </c>
      <c r="D210" t="s">
        <v>13</v>
      </c>
      <c r="E210" s="2"/>
      <c r="F210" s="2">
        <v>4</v>
      </c>
      <c r="G210" s="2">
        <f t="shared" si="2"/>
        <v>65</v>
      </c>
    </row>
    <row r="211" spans="1:7">
      <c r="A211" s="3">
        <v>43484</v>
      </c>
      <c r="B211" s="422">
        <v>16978</v>
      </c>
      <c r="C211" s="422" t="s">
        <v>26</v>
      </c>
      <c r="D211" t="s">
        <v>14</v>
      </c>
      <c r="E211" s="2"/>
      <c r="F211" s="2">
        <v>60</v>
      </c>
      <c r="G211" s="2">
        <f t="shared" si="2"/>
        <v>5</v>
      </c>
    </row>
    <row r="212" spans="1:7">
      <c r="A212" s="3">
        <v>43484</v>
      </c>
      <c r="B212" s="422">
        <v>16978</v>
      </c>
      <c r="C212" s="422" t="s">
        <v>26</v>
      </c>
      <c r="D212" t="s">
        <v>15</v>
      </c>
      <c r="E212" s="2"/>
      <c r="F212" s="2">
        <v>5</v>
      </c>
      <c r="G212" s="2">
        <f t="shared" si="2"/>
        <v>0</v>
      </c>
    </row>
    <row r="213" spans="1:7">
      <c r="A213" s="31">
        <v>43465</v>
      </c>
      <c r="B213" s="421" t="s">
        <v>10</v>
      </c>
      <c r="C213" s="421" t="s">
        <v>27</v>
      </c>
      <c r="D213" t="s">
        <v>12</v>
      </c>
      <c r="E213" s="2">
        <v>82.2</v>
      </c>
      <c r="G213" s="2">
        <f t="shared" si="2"/>
        <v>82.2</v>
      </c>
    </row>
    <row r="214" spans="1:7">
      <c r="B214" s="422"/>
      <c r="C214" s="422"/>
      <c r="D214" t="s">
        <v>13</v>
      </c>
      <c r="E214" s="2">
        <v>4</v>
      </c>
      <c r="G214" s="2">
        <f t="shared" si="2"/>
        <v>86.2</v>
      </c>
    </row>
    <row r="215" spans="1:7">
      <c r="B215" s="422"/>
      <c r="C215" s="422"/>
      <c r="D215" t="s">
        <v>14</v>
      </c>
      <c r="E215" s="2">
        <v>60</v>
      </c>
      <c r="G215" s="2">
        <f t="shared" si="2"/>
        <v>146.19999999999999</v>
      </c>
    </row>
    <row r="216" spans="1:7">
      <c r="B216" s="422"/>
      <c r="C216" s="422"/>
      <c r="D216" t="s">
        <v>15</v>
      </c>
      <c r="E216" s="2">
        <v>5</v>
      </c>
      <c r="G216" s="2">
        <f t="shared" si="2"/>
        <v>151.19999999999999</v>
      </c>
    </row>
    <row r="217" spans="1:7">
      <c r="A217" s="3">
        <v>43495</v>
      </c>
      <c r="B217" s="422">
        <v>17032</v>
      </c>
      <c r="C217" s="422" t="s">
        <v>27</v>
      </c>
      <c r="D217" t="s">
        <v>12</v>
      </c>
      <c r="E217" s="2"/>
      <c r="F217" s="2">
        <v>82.2</v>
      </c>
      <c r="G217" s="2">
        <f t="shared" ref="G217:G282" si="3">+G216+E217-F217</f>
        <v>68.999999999999986</v>
      </c>
    </row>
    <row r="218" spans="1:7">
      <c r="A218" s="3">
        <v>43495</v>
      </c>
      <c r="B218" s="422">
        <v>17032</v>
      </c>
      <c r="C218" s="422" t="s">
        <v>27</v>
      </c>
      <c r="D218" t="s">
        <v>13</v>
      </c>
      <c r="E218" s="2"/>
      <c r="F218" s="2">
        <v>4</v>
      </c>
      <c r="G218" s="2">
        <f t="shared" si="3"/>
        <v>64.999999999999986</v>
      </c>
    </row>
    <row r="219" spans="1:7">
      <c r="A219" s="3">
        <v>43525</v>
      </c>
      <c r="B219" s="422">
        <v>17242</v>
      </c>
      <c r="C219" s="422" t="s">
        <v>27</v>
      </c>
      <c r="D219" t="s">
        <v>14</v>
      </c>
      <c r="E219" s="2"/>
      <c r="F219" s="2">
        <v>60</v>
      </c>
      <c r="G219" s="2">
        <f t="shared" si="3"/>
        <v>4.9999999999999858</v>
      </c>
    </row>
    <row r="220" spans="1:7">
      <c r="A220" s="3">
        <v>43525</v>
      </c>
      <c r="B220" s="422">
        <v>17242</v>
      </c>
      <c r="C220" s="422" t="s">
        <v>27</v>
      </c>
      <c r="D220" t="s">
        <v>15</v>
      </c>
      <c r="E220" s="2"/>
      <c r="F220" s="2">
        <v>5</v>
      </c>
      <c r="G220" s="2">
        <f t="shared" si="3"/>
        <v>-1.4210854715202004E-14</v>
      </c>
    </row>
    <row r="221" spans="1:7">
      <c r="A221" s="31">
        <v>43496</v>
      </c>
      <c r="B221" s="421" t="s">
        <v>10</v>
      </c>
      <c r="C221" s="421" t="s">
        <v>11</v>
      </c>
      <c r="D221" t="s">
        <v>12</v>
      </c>
      <c r="E221" s="2">
        <v>76.099999999999994</v>
      </c>
      <c r="G221" s="2">
        <f t="shared" si="3"/>
        <v>76.09999999999998</v>
      </c>
    </row>
    <row r="222" spans="1:7">
      <c r="B222" s="422"/>
      <c r="C222" s="422"/>
      <c r="D222" t="s">
        <v>13</v>
      </c>
      <c r="E222" s="2">
        <v>4</v>
      </c>
      <c r="G222" s="2">
        <f t="shared" si="3"/>
        <v>80.09999999999998</v>
      </c>
    </row>
    <row r="223" spans="1:7">
      <c r="B223" s="422"/>
      <c r="C223" s="422"/>
      <c r="D223" t="s">
        <v>14</v>
      </c>
      <c r="E223" s="2">
        <v>60</v>
      </c>
      <c r="G223" s="2">
        <f t="shared" si="3"/>
        <v>140.09999999999997</v>
      </c>
    </row>
    <row r="224" spans="1:7">
      <c r="B224" s="422"/>
      <c r="C224" s="422"/>
      <c r="D224" t="s">
        <v>15</v>
      </c>
      <c r="E224" s="2">
        <v>5</v>
      </c>
      <c r="G224" s="2">
        <f t="shared" si="3"/>
        <v>145.09999999999997</v>
      </c>
    </row>
    <row r="225" spans="1:7">
      <c r="A225" s="3">
        <v>43525</v>
      </c>
      <c r="B225" s="422">
        <v>17242</v>
      </c>
      <c r="C225" s="422" t="s">
        <v>11</v>
      </c>
      <c r="D225" t="s">
        <v>14</v>
      </c>
      <c r="E225" s="2"/>
      <c r="F225" s="2">
        <v>60</v>
      </c>
      <c r="G225" s="2">
        <f t="shared" si="3"/>
        <v>85.099999999999966</v>
      </c>
    </row>
    <row r="226" spans="1:7">
      <c r="A226" s="3">
        <v>43525</v>
      </c>
      <c r="B226" s="422">
        <v>17242</v>
      </c>
      <c r="C226" s="422" t="s">
        <v>11</v>
      </c>
      <c r="D226" t="s">
        <v>15</v>
      </c>
      <c r="E226" s="2"/>
      <c r="F226" s="2">
        <v>5</v>
      </c>
      <c r="G226" s="2">
        <f t="shared" si="3"/>
        <v>80.099999999999966</v>
      </c>
    </row>
    <row r="227" spans="1:7">
      <c r="A227" s="3">
        <v>43525</v>
      </c>
      <c r="B227" s="422">
        <v>17242</v>
      </c>
      <c r="C227" s="422" t="s">
        <v>11</v>
      </c>
      <c r="D227" t="s">
        <v>12</v>
      </c>
      <c r="E227" s="2"/>
      <c r="F227" s="2">
        <v>76.099999999999994</v>
      </c>
      <c r="G227" s="2">
        <f t="shared" si="3"/>
        <v>3.9999999999999716</v>
      </c>
    </row>
    <row r="228" spans="1:7">
      <c r="A228" s="3">
        <v>43525</v>
      </c>
      <c r="B228" s="422">
        <v>17242</v>
      </c>
      <c r="C228" s="422" t="s">
        <v>11</v>
      </c>
      <c r="D228" t="s">
        <v>13</v>
      </c>
      <c r="E228" s="2"/>
      <c r="F228" s="2">
        <v>4</v>
      </c>
      <c r="G228" s="2">
        <f t="shared" si="3"/>
        <v>-2.8421709430404007E-14</v>
      </c>
    </row>
    <row r="229" spans="1:7">
      <c r="A229" s="31">
        <v>43524</v>
      </c>
      <c r="B229" s="421" t="s">
        <v>10</v>
      </c>
      <c r="C229" s="421" t="s">
        <v>17</v>
      </c>
      <c r="D229" t="s">
        <v>12</v>
      </c>
      <c r="E229" s="2">
        <v>80.5</v>
      </c>
      <c r="G229" s="2">
        <f t="shared" si="3"/>
        <v>80.499999999999972</v>
      </c>
    </row>
    <row r="230" spans="1:7">
      <c r="B230" s="422"/>
      <c r="C230" s="422"/>
      <c r="D230" t="s">
        <v>13</v>
      </c>
      <c r="E230" s="2">
        <v>4.9000000000000004</v>
      </c>
      <c r="G230" s="2">
        <f t="shared" si="3"/>
        <v>85.399999999999977</v>
      </c>
    </row>
    <row r="231" spans="1:7">
      <c r="B231" s="422"/>
      <c r="C231" s="422"/>
      <c r="D231" t="s">
        <v>14</v>
      </c>
      <c r="E231" s="2">
        <v>56</v>
      </c>
      <c r="G231" s="2">
        <f t="shared" si="3"/>
        <v>141.39999999999998</v>
      </c>
    </row>
    <row r="232" spans="1:7">
      <c r="B232" s="422"/>
      <c r="C232" s="422"/>
      <c r="D232" t="s">
        <v>15</v>
      </c>
      <c r="E232" s="2">
        <v>5</v>
      </c>
      <c r="G232" s="2">
        <f t="shared" si="3"/>
        <v>146.39999999999998</v>
      </c>
    </row>
    <row r="233" spans="1:7">
      <c r="A233" s="3">
        <v>43525</v>
      </c>
      <c r="B233" s="422">
        <v>17242</v>
      </c>
      <c r="C233" s="422" t="s">
        <v>17</v>
      </c>
      <c r="D233" t="s">
        <v>14</v>
      </c>
      <c r="E233" s="2"/>
      <c r="F233" s="2">
        <v>56</v>
      </c>
      <c r="G233" s="2">
        <f t="shared" si="3"/>
        <v>90.399999999999977</v>
      </c>
    </row>
    <row r="234" spans="1:7">
      <c r="A234" s="3">
        <v>43525</v>
      </c>
      <c r="B234" s="422">
        <v>17242</v>
      </c>
      <c r="C234" s="422" t="s">
        <v>17</v>
      </c>
      <c r="D234" t="s">
        <v>15</v>
      </c>
      <c r="E234" s="2"/>
      <c r="F234" s="2">
        <v>5</v>
      </c>
      <c r="G234" s="2">
        <f t="shared" si="3"/>
        <v>85.399999999999977</v>
      </c>
    </row>
    <row r="235" spans="1:7">
      <c r="A235" s="3">
        <v>43550</v>
      </c>
      <c r="B235" s="422">
        <v>17417</v>
      </c>
      <c r="C235" s="422" t="s">
        <v>17</v>
      </c>
      <c r="D235" t="s">
        <v>12</v>
      </c>
      <c r="E235" s="2"/>
      <c r="F235" s="2">
        <v>80.5</v>
      </c>
      <c r="G235" s="2">
        <f t="shared" si="3"/>
        <v>4.8999999999999773</v>
      </c>
    </row>
    <row r="236" spans="1:7">
      <c r="A236" s="3">
        <v>43580</v>
      </c>
      <c r="B236" s="422">
        <v>17694</v>
      </c>
      <c r="C236" s="422" t="s">
        <v>17</v>
      </c>
      <c r="D236" t="s">
        <v>13</v>
      </c>
      <c r="E236" s="2"/>
      <c r="F236" s="2">
        <v>4.9000000000000004</v>
      </c>
      <c r="G236" s="2">
        <f t="shared" si="3"/>
        <v>-2.3092638912203256E-14</v>
      </c>
    </row>
    <row r="237" spans="1:7">
      <c r="A237" s="31">
        <v>43555</v>
      </c>
      <c r="B237" s="421" t="s">
        <v>10</v>
      </c>
      <c r="C237" s="421" t="s">
        <v>18</v>
      </c>
      <c r="D237" t="s">
        <v>12</v>
      </c>
      <c r="E237" s="2">
        <v>74.599999999999994</v>
      </c>
      <c r="G237" s="2">
        <f t="shared" si="3"/>
        <v>74.599999999999966</v>
      </c>
    </row>
    <row r="238" spans="1:7">
      <c r="B238" s="422"/>
      <c r="C238" s="422"/>
      <c r="D238" t="s">
        <v>13</v>
      </c>
      <c r="E238" s="2">
        <v>3.9</v>
      </c>
      <c r="G238" s="2">
        <f t="shared" si="3"/>
        <v>78.499999999999972</v>
      </c>
    </row>
    <row r="239" spans="1:7">
      <c r="B239" s="422"/>
      <c r="C239" s="422"/>
      <c r="D239" t="s">
        <v>14</v>
      </c>
      <c r="E239" s="2">
        <v>60</v>
      </c>
      <c r="G239" s="2">
        <f t="shared" si="3"/>
        <v>138.49999999999997</v>
      </c>
    </row>
    <row r="240" spans="1:7">
      <c r="B240" s="422"/>
      <c r="C240" s="422"/>
      <c r="D240" t="s">
        <v>15</v>
      </c>
      <c r="E240" s="2">
        <v>5</v>
      </c>
      <c r="G240" s="2">
        <f t="shared" si="3"/>
        <v>143.49999999999997</v>
      </c>
    </row>
    <row r="241" spans="1:7">
      <c r="A241" s="3">
        <v>43588</v>
      </c>
      <c r="B241" s="422">
        <v>17736</v>
      </c>
      <c r="C241" s="422" t="s">
        <v>18</v>
      </c>
      <c r="D241" t="s">
        <v>213</v>
      </c>
      <c r="E241" s="2"/>
      <c r="F241" s="2">
        <v>74.599999999999994</v>
      </c>
      <c r="G241" s="2">
        <f t="shared" si="3"/>
        <v>68.899999999999977</v>
      </c>
    </row>
    <row r="242" spans="1:7">
      <c r="A242" s="3">
        <v>43588</v>
      </c>
      <c r="B242" s="422">
        <v>17736</v>
      </c>
      <c r="C242" s="422" t="s">
        <v>18</v>
      </c>
      <c r="D242" t="s">
        <v>13</v>
      </c>
      <c r="E242" s="2"/>
      <c r="F242" s="2">
        <v>3.9</v>
      </c>
      <c r="G242" s="2">
        <f t="shared" si="3"/>
        <v>64.999999999999972</v>
      </c>
    </row>
    <row r="243" spans="1:7">
      <c r="A243" s="3">
        <v>43602</v>
      </c>
      <c r="B243" s="422">
        <v>17858</v>
      </c>
      <c r="C243" s="422" t="s">
        <v>18</v>
      </c>
      <c r="D243" t="s">
        <v>14</v>
      </c>
      <c r="E243" s="2"/>
      <c r="F243" s="2">
        <v>60</v>
      </c>
      <c r="G243" s="2">
        <f t="shared" si="3"/>
        <v>4.9999999999999716</v>
      </c>
    </row>
    <row r="244" spans="1:7">
      <c r="A244" s="3">
        <v>43602</v>
      </c>
      <c r="B244" s="422">
        <v>17858</v>
      </c>
      <c r="C244" s="422" t="s">
        <v>18</v>
      </c>
      <c r="D244" t="s">
        <v>15</v>
      </c>
      <c r="E244" s="2"/>
      <c r="F244" s="2">
        <v>5</v>
      </c>
      <c r="G244" s="2">
        <f t="shared" si="3"/>
        <v>-2.8421709430404007E-14</v>
      </c>
    </row>
    <row r="245" spans="1:7">
      <c r="A245" s="31">
        <v>43585</v>
      </c>
      <c r="B245" s="421" t="s">
        <v>10</v>
      </c>
      <c r="C245" s="421" t="s">
        <v>19</v>
      </c>
      <c r="D245" t="s">
        <v>12</v>
      </c>
      <c r="E245" s="2">
        <v>75.599999999999994</v>
      </c>
      <c r="G245" s="2">
        <f t="shared" si="3"/>
        <v>75.599999999999966</v>
      </c>
    </row>
    <row r="246" spans="1:7">
      <c r="B246" s="422"/>
      <c r="C246" s="422"/>
      <c r="D246" t="s">
        <v>13</v>
      </c>
      <c r="E246" s="2">
        <v>3.6</v>
      </c>
      <c r="G246" s="2">
        <f t="shared" si="3"/>
        <v>79.19999999999996</v>
      </c>
    </row>
    <row r="247" spans="1:7">
      <c r="B247" s="422"/>
      <c r="C247" s="422"/>
      <c r="D247" t="s">
        <v>14</v>
      </c>
      <c r="E247" s="2">
        <v>60</v>
      </c>
      <c r="G247" s="2">
        <f t="shared" si="3"/>
        <v>139.19999999999996</v>
      </c>
    </row>
    <row r="248" spans="1:7">
      <c r="B248" s="422"/>
      <c r="C248" s="422"/>
      <c r="D248" t="s">
        <v>15</v>
      </c>
      <c r="E248" s="2">
        <v>5</v>
      </c>
      <c r="G248" s="2">
        <f t="shared" si="3"/>
        <v>144.19999999999996</v>
      </c>
    </row>
    <row r="249" spans="1:7">
      <c r="A249" s="3">
        <v>43602</v>
      </c>
      <c r="B249" s="422">
        <v>17858</v>
      </c>
      <c r="C249" s="422" t="s">
        <v>19</v>
      </c>
      <c r="D249" t="s">
        <v>14</v>
      </c>
      <c r="E249" s="2"/>
      <c r="F249" s="2">
        <v>60</v>
      </c>
      <c r="G249" s="2">
        <f t="shared" si="3"/>
        <v>84.19999999999996</v>
      </c>
    </row>
    <row r="250" spans="1:7">
      <c r="A250" s="3">
        <v>43602</v>
      </c>
      <c r="B250" s="422">
        <v>17858</v>
      </c>
      <c r="C250" s="422" t="s">
        <v>19</v>
      </c>
      <c r="D250" t="s">
        <v>15</v>
      </c>
      <c r="E250" s="2"/>
      <c r="F250" s="2">
        <v>5</v>
      </c>
      <c r="G250" s="2">
        <f t="shared" si="3"/>
        <v>79.19999999999996</v>
      </c>
    </row>
    <row r="251" spans="1:7">
      <c r="A251" s="3">
        <v>43608</v>
      </c>
      <c r="B251" s="422">
        <v>17938</v>
      </c>
      <c r="C251" s="422" t="s">
        <v>19</v>
      </c>
      <c r="D251" t="s">
        <v>12</v>
      </c>
      <c r="E251" s="2"/>
      <c r="F251" s="2">
        <v>75.599999999999994</v>
      </c>
      <c r="G251" s="2">
        <f t="shared" si="3"/>
        <v>3.5999999999999659</v>
      </c>
    </row>
    <row r="252" spans="1:7">
      <c r="A252" s="3">
        <v>43608</v>
      </c>
      <c r="B252" s="422">
        <v>17938</v>
      </c>
      <c r="C252" s="422" t="s">
        <v>19</v>
      </c>
      <c r="D252" t="s">
        <v>13</v>
      </c>
      <c r="E252" s="2"/>
      <c r="F252" s="2">
        <v>3.6</v>
      </c>
      <c r="G252" s="2">
        <f t="shared" si="3"/>
        <v>-3.4194869158454821E-14</v>
      </c>
    </row>
    <row r="253" spans="1:7">
      <c r="A253" s="31">
        <v>43616</v>
      </c>
      <c r="B253" s="421" t="s">
        <v>10</v>
      </c>
      <c r="C253" s="421" t="s">
        <v>20</v>
      </c>
      <c r="D253" t="s">
        <v>12</v>
      </c>
      <c r="E253" s="2">
        <v>52</v>
      </c>
      <c r="G253" s="2">
        <f t="shared" si="3"/>
        <v>51.999999999999964</v>
      </c>
    </row>
    <row r="254" spans="1:7">
      <c r="B254" s="422"/>
      <c r="C254" s="422"/>
      <c r="D254" t="s">
        <v>13</v>
      </c>
      <c r="E254" s="2">
        <v>4.0999999999999996</v>
      </c>
      <c r="G254" s="2">
        <f t="shared" si="3"/>
        <v>56.099999999999966</v>
      </c>
    </row>
    <row r="255" spans="1:7">
      <c r="B255" s="422"/>
      <c r="C255" s="422"/>
      <c r="D255" t="s">
        <v>14</v>
      </c>
      <c r="E255" s="2">
        <v>60</v>
      </c>
      <c r="G255" s="2">
        <f t="shared" si="3"/>
        <v>116.09999999999997</v>
      </c>
    </row>
    <row r="256" spans="1:7">
      <c r="B256" s="422"/>
      <c r="C256" s="422"/>
      <c r="D256" t="s">
        <v>15</v>
      </c>
      <c r="E256" s="2">
        <v>5</v>
      </c>
      <c r="G256" s="2">
        <f t="shared" si="3"/>
        <v>121.09999999999997</v>
      </c>
    </row>
    <row r="257" spans="1:7" ht="14.25" customHeight="1">
      <c r="B257" s="422"/>
      <c r="C257" s="422"/>
      <c r="D257" t="s">
        <v>156</v>
      </c>
      <c r="E257" s="2">
        <v>10</v>
      </c>
      <c r="G257" s="2">
        <f t="shared" si="3"/>
        <v>131.09999999999997</v>
      </c>
    </row>
    <row r="258" spans="1:7" ht="14.25" customHeight="1">
      <c r="A258" s="3">
        <v>43640</v>
      </c>
      <c r="B258" s="422">
        <v>18095</v>
      </c>
      <c r="C258" s="422" t="s">
        <v>20</v>
      </c>
      <c r="D258" t="s">
        <v>12</v>
      </c>
      <c r="E258" s="2"/>
      <c r="F258" s="2">
        <v>52</v>
      </c>
      <c r="G258" s="2">
        <f t="shared" si="3"/>
        <v>79.099999999999966</v>
      </c>
    </row>
    <row r="259" spans="1:7" ht="14.25" customHeight="1">
      <c r="A259" s="3">
        <v>43640</v>
      </c>
      <c r="B259" s="422">
        <v>18095</v>
      </c>
      <c r="C259" s="422" t="s">
        <v>20</v>
      </c>
      <c r="D259" t="s">
        <v>13</v>
      </c>
      <c r="E259" s="2"/>
      <c r="F259" s="2">
        <v>4.0999999999999996</v>
      </c>
      <c r="G259" s="2">
        <f t="shared" si="3"/>
        <v>74.999999999999972</v>
      </c>
    </row>
    <row r="260" spans="1:7" ht="14.25" customHeight="1">
      <c r="A260" s="3">
        <v>43670</v>
      </c>
      <c r="B260" s="422">
        <v>18297</v>
      </c>
      <c r="C260" s="422" t="s">
        <v>423</v>
      </c>
      <c r="D260" t="s">
        <v>14</v>
      </c>
      <c r="E260" s="2"/>
      <c r="F260" s="2">
        <v>60</v>
      </c>
      <c r="G260" s="2">
        <f t="shared" si="3"/>
        <v>14.999999999999972</v>
      </c>
    </row>
    <row r="261" spans="1:7" ht="14.25" customHeight="1">
      <c r="A261" s="3">
        <v>43670</v>
      </c>
      <c r="B261" s="422">
        <v>18297</v>
      </c>
      <c r="C261" s="422" t="s">
        <v>423</v>
      </c>
      <c r="D261" t="s">
        <v>15</v>
      </c>
      <c r="E261" s="2"/>
      <c r="F261" s="2">
        <v>5</v>
      </c>
      <c r="G261" s="2">
        <f t="shared" si="3"/>
        <v>9.9999999999999716</v>
      </c>
    </row>
    <row r="262" spans="1:7" ht="14.25" customHeight="1">
      <c r="A262" s="3">
        <v>43670</v>
      </c>
      <c r="B262" s="422">
        <v>18297</v>
      </c>
      <c r="C262" s="422" t="s">
        <v>423</v>
      </c>
      <c r="D262" t="s">
        <v>156</v>
      </c>
      <c r="E262" s="2"/>
      <c r="F262" s="2">
        <v>10</v>
      </c>
      <c r="G262" s="2">
        <f t="shared" si="3"/>
        <v>-2.8421709430404007E-14</v>
      </c>
    </row>
    <row r="263" spans="1:7">
      <c r="A263" s="31">
        <v>43646</v>
      </c>
      <c r="B263" s="421" t="s">
        <v>10</v>
      </c>
      <c r="C263" s="421" t="s">
        <v>21</v>
      </c>
      <c r="D263" t="s">
        <v>12</v>
      </c>
      <c r="E263" s="2">
        <v>46.4</v>
      </c>
      <c r="G263" s="2">
        <f t="shared" si="3"/>
        <v>46.39999999999997</v>
      </c>
    </row>
    <row r="264" spans="1:7">
      <c r="B264" s="422"/>
      <c r="C264" s="422"/>
      <c r="D264" t="s">
        <v>13</v>
      </c>
      <c r="E264" s="2">
        <v>4</v>
      </c>
      <c r="G264" s="2">
        <f t="shared" si="3"/>
        <v>50.39999999999997</v>
      </c>
    </row>
    <row r="265" spans="1:7">
      <c r="B265" s="422"/>
      <c r="C265" s="422"/>
      <c r="D265" t="s">
        <v>14</v>
      </c>
      <c r="E265" s="2">
        <v>60</v>
      </c>
      <c r="G265" s="2">
        <f t="shared" si="3"/>
        <v>110.39999999999998</v>
      </c>
    </row>
    <row r="266" spans="1:7">
      <c r="B266" s="422"/>
      <c r="C266" s="422"/>
      <c r="D266" t="s">
        <v>15</v>
      </c>
      <c r="E266" s="2">
        <v>5</v>
      </c>
      <c r="G266" s="2">
        <f t="shared" si="3"/>
        <v>115.39999999999998</v>
      </c>
    </row>
    <row r="267" spans="1:7">
      <c r="A267" s="3">
        <v>43670</v>
      </c>
      <c r="B267" s="422">
        <v>18297</v>
      </c>
      <c r="C267" s="422" t="s">
        <v>21</v>
      </c>
      <c r="D267" t="s">
        <v>12</v>
      </c>
      <c r="E267" s="2"/>
      <c r="F267" s="2">
        <v>46.4</v>
      </c>
      <c r="G267" s="2">
        <f t="shared" si="3"/>
        <v>68.999999999999972</v>
      </c>
    </row>
    <row r="268" spans="1:7">
      <c r="A268" s="3">
        <v>43670</v>
      </c>
      <c r="B268" s="422">
        <v>18297</v>
      </c>
      <c r="C268" s="422" t="s">
        <v>21</v>
      </c>
      <c r="D268" t="s">
        <v>13</v>
      </c>
      <c r="E268" s="2"/>
      <c r="F268" s="2">
        <v>4</v>
      </c>
      <c r="G268" s="2">
        <f t="shared" si="3"/>
        <v>64.999999999999972</v>
      </c>
    </row>
    <row r="269" spans="1:7">
      <c r="A269" s="3">
        <v>43670</v>
      </c>
      <c r="B269" s="422">
        <v>18297</v>
      </c>
      <c r="C269" s="422" t="s">
        <v>21</v>
      </c>
      <c r="D269" t="s">
        <v>14</v>
      </c>
      <c r="E269" s="2"/>
      <c r="F269" s="2">
        <v>60</v>
      </c>
      <c r="G269" s="2">
        <f t="shared" si="3"/>
        <v>4.9999999999999716</v>
      </c>
    </row>
    <row r="270" spans="1:7">
      <c r="A270" s="3">
        <v>43670</v>
      </c>
      <c r="B270" s="422">
        <v>18297</v>
      </c>
      <c r="C270" s="422" t="s">
        <v>21</v>
      </c>
      <c r="D270" t="s">
        <v>15</v>
      </c>
      <c r="E270" s="2"/>
      <c r="F270" s="2">
        <v>5</v>
      </c>
      <c r="G270" s="2">
        <f t="shared" si="3"/>
        <v>-2.8421709430404007E-14</v>
      </c>
    </row>
    <row r="271" spans="1:7">
      <c r="A271" s="31">
        <v>43677</v>
      </c>
      <c r="B271" s="421" t="s">
        <v>10</v>
      </c>
      <c r="C271" s="421" t="s">
        <v>22</v>
      </c>
      <c r="D271" t="s">
        <v>12</v>
      </c>
      <c r="E271" s="2">
        <v>46.5</v>
      </c>
      <c r="G271" s="2">
        <f t="shared" si="3"/>
        <v>46.499999999999972</v>
      </c>
    </row>
    <row r="272" spans="1:7">
      <c r="B272" s="422"/>
      <c r="C272" s="422"/>
      <c r="D272" t="s">
        <v>13</v>
      </c>
      <c r="E272" s="2">
        <v>3.8</v>
      </c>
      <c r="G272" s="2">
        <f t="shared" si="3"/>
        <v>50.299999999999969</v>
      </c>
    </row>
    <row r="273" spans="1:7">
      <c r="B273" s="422"/>
      <c r="C273" s="422"/>
      <c r="D273" t="s">
        <v>14</v>
      </c>
      <c r="E273" s="2">
        <v>60</v>
      </c>
      <c r="G273" s="2">
        <f t="shared" si="3"/>
        <v>110.29999999999997</v>
      </c>
    </row>
    <row r="274" spans="1:7">
      <c r="B274" s="422"/>
      <c r="C274" s="422"/>
      <c r="D274" t="s">
        <v>15</v>
      </c>
      <c r="E274" s="2">
        <v>5</v>
      </c>
      <c r="G274" s="2">
        <f t="shared" si="3"/>
        <v>115.29999999999997</v>
      </c>
    </row>
    <row r="275" spans="1:7">
      <c r="A275" s="3">
        <v>43683</v>
      </c>
      <c r="B275" s="422">
        <v>18497</v>
      </c>
      <c r="C275" s="422" t="s">
        <v>22</v>
      </c>
      <c r="D275" t="s">
        <v>14</v>
      </c>
      <c r="E275" s="2"/>
      <c r="F275" s="2">
        <v>60</v>
      </c>
      <c r="G275" s="2">
        <f t="shared" si="3"/>
        <v>55.299999999999969</v>
      </c>
    </row>
    <row r="276" spans="1:7">
      <c r="A276" s="3">
        <v>43683</v>
      </c>
      <c r="B276" s="422">
        <v>18497</v>
      </c>
      <c r="C276" s="422" t="s">
        <v>22</v>
      </c>
      <c r="D276" t="s">
        <v>15</v>
      </c>
      <c r="E276" s="2"/>
      <c r="F276" s="2">
        <v>5</v>
      </c>
      <c r="G276" s="2">
        <f t="shared" si="3"/>
        <v>50.299999999999969</v>
      </c>
    </row>
    <row r="277" spans="1:7">
      <c r="A277" s="3">
        <v>43705</v>
      </c>
      <c r="B277" s="422">
        <v>18590</v>
      </c>
      <c r="C277" s="422" t="s">
        <v>22</v>
      </c>
      <c r="D277" t="s">
        <v>12</v>
      </c>
      <c r="E277" s="2"/>
      <c r="F277" s="2">
        <v>46.5</v>
      </c>
      <c r="G277" s="2">
        <f t="shared" si="3"/>
        <v>3.7999999999999687</v>
      </c>
    </row>
    <row r="278" spans="1:7">
      <c r="A278" s="3">
        <v>43705</v>
      </c>
      <c r="B278" s="422">
        <v>18590</v>
      </c>
      <c r="C278" s="422" t="s">
        <v>22</v>
      </c>
      <c r="D278" t="s">
        <v>13</v>
      </c>
      <c r="E278" s="2"/>
      <c r="F278" s="2">
        <v>3.8</v>
      </c>
      <c r="G278" s="2">
        <f t="shared" si="3"/>
        <v>-3.1086244689504383E-14</v>
      </c>
    </row>
    <row r="279" spans="1:7">
      <c r="A279" s="31">
        <v>43708</v>
      </c>
      <c r="B279" s="421" t="s">
        <v>10</v>
      </c>
      <c r="C279" s="421" t="s">
        <v>23</v>
      </c>
      <c r="D279" t="s">
        <v>12</v>
      </c>
      <c r="E279" s="2">
        <v>45.2</v>
      </c>
      <c r="G279" s="2">
        <f t="shared" si="3"/>
        <v>45.199999999999974</v>
      </c>
    </row>
    <row r="280" spans="1:7">
      <c r="B280" s="422"/>
      <c r="C280" s="422"/>
      <c r="D280" t="s">
        <v>13</v>
      </c>
      <c r="E280" s="2">
        <v>3.7</v>
      </c>
      <c r="G280" s="2">
        <f t="shared" si="3"/>
        <v>48.899999999999977</v>
      </c>
    </row>
    <row r="281" spans="1:7">
      <c r="B281" s="422"/>
      <c r="C281" s="422"/>
      <c r="D281" t="s">
        <v>14</v>
      </c>
      <c r="E281" s="2">
        <v>60</v>
      </c>
      <c r="G281" s="2">
        <f t="shared" si="3"/>
        <v>108.89999999999998</v>
      </c>
    </row>
    <row r="282" spans="1:7">
      <c r="B282" s="422"/>
      <c r="C282" s="422"/>
      <c r="D282" t="s">
        <v>29</v>
      </c>
      <c r="E282" s="2">
        <v>5</v>
      </c>
      <c r="G282" s="2">
        <f t="shared" si="3"/>
        <v>113.89999999999998</v>
      </c>
    </row>
    <row r="283" spans="1:7">
      <c r="B283" s="422"/>
      <c r="C283" s="422"/>
      <c r="D283" t="s">
        <v>16</v>
      </c>
      <c r="E283" s="2">
        <v>10</v>
      </c>
      <c r="G283" s="2">
        <f t="shared" ref="G283:G365" si="4">+G282+E283-F283</f>
        <v>123.89999999999998</v>
      </c>
    </row>
    <row r="284" spans="1:7">
      <c r="A284" s="3">
        <v>43689</v>
      </c>
      <c r="B284" s="422">
        <v>18519</v>
      </c>
      <c r="C284" s="422" t="s">
        <v>23</v>
      </c>
      <c r="D284" t="s">
        <v>16</v>
      </c>
      <c r="E284" s="2"/>
      <c r="F284" s="2">
        <v>10</v>
      </c>
      <c r="G284" s="2">
        <f t="shared" si="4"/>
        <v>113.89999999999998</v>
      </c>
    </row>
    <row r="285" spans="1:7">
      <c r="A285" s="3">
        <v>43729</v>
      </c>
      <c r="B285" s="422">
        <v>18702</v>
      </c>
      <c r="C285" s="422" t="s">
        <v>23</v>
      </c>
      <c r="D285" t="s">
        <v>12</v>
      </c>
      <c r="E285" s="2"/>
      <c r="F285" s="2">
        <v>45.2</v>
      </c>
      <c r="G285" s="2">
        <f t="shared" si="4"/>
        <v>68.699999999999974</v>
      </c>
    </row>
    <row r="286" spans="1:7">
      <c r="A286" s="3">
        <v>43729</v>
      </c>
      <c r="B286" s="422">
        <v>18702</v>
      </c>
      <c r="C286" s="422" t="s">
        <v>23</v>
      </c>
      <c r="D286" t="s">
        <v>13</v>
      </c>
      <c r="E286" s="2"/>
      <c r="F286" s="2">
        <v>3.7</v>
      </c>
      <c r="G286" s="2">
        <f t="shared" si="4"/>
        <v>64.999999999999972</v>
      </c>
    </row>
    <row r="287" spans="1:7">
      <c r="A287" s="3">
        <v>43729</v>
      </c>
      <c r="B287" s="422">
        <v>18703</v>
      </c>
      <c r="C287" s="422" t="s">
        <v>23</v>
      </c>
      <c r="D287" t="s">
        <v>14</v>
      </c>
      <c r="E287" s="2"/>
      <c r="F287" s="2">
        <v>60</v>
      </c>
      <c r="G287" s="2">
        <f t="shared" si="4"/>
        <v>4.9999999999999716</v>
      </c>
    </row>
    <row r="288" spans="1:7">
      <c r="A288" s="3">
        <v>43729</v>
      </c>
      <c r="B288" s="422">
        <v>18703</v>
      </c>
      <c r="C288" s="422" t="s">
        <v>23</v>
      </c>
      <c r="D288" t="s">
        <v>15</v>
      </c>
      <c r="E288" s="2"/>
      <c r="F288" s="2">
        <v>5</v>
      </c>
      <c r="G288" s="2">
        <f t="shared" si="4"/>
        <v>-2.8421709430404007E-14</v>
      </c>
    </row>
    <row r="289" spans="1:7">
      <c r="A289" s="31">
        <v>43738</v>
      </c>
      <c r="B289" s="421" t="s">
        <v>10</v>
      </c>
      <c r="C289" s="421" t="s">
        <v>41</v>
      </c>
      <c r="D289" t="s">
        <v>12</v>
      </c>
      <c r="E289" s="2">
        <v>45.4</v>
      </c>
      <c r="G289" s="2">
        <f t="shared" si="4"/>
        <v>45.39999999999997</v>
      </c>
    </row>
    <row r="290" spans="1:7">
      <c r="B290" s="422"/>
      <c r="C290" s="422"/>
      <c r="D290" t="s">
        <v>13</v>
      </c>
      <c r="E290" s="2">
        <v>3.7</v>
      </c>
      <c r="G290" s="2">
        <f t="shared" si="4"/>
        <v>49.099999999999973</v>
      </c>
    </row>
    <row r="291" spans="1:7">
      <c r="B291" s="422"/>
      <c r="C291" s="422"/>
      <c r="D291" t="s">
        <v>14</v>
      </c>
      <c r="E291" s="2">
        <v>60</v>
      </c>
      <c r="G291" s="2">
        <f t="shared" si="4"/>
        <v>109.09999999999997</v>
      </c>
    </row>
    <row r="292" spans="1:7">
      <c r="B292" s="422"/>
      <c r="C292" s="422"/>
      <c r="D292" t="s">
        <v>29</v>
      </c>
      <c r="E292" s="2">
        <v>5</v>
      </c>
      <c r="G292" s="2">
        <f t="shared" si="4"/>
        <v>114.09999999999997</v>
      </c>
    </row>
    <row r="293" spans="1:7">
      <c r="A293" s="3">
        <v>43760</v>
      </c>
      <c r="B293" s="422">
        <v>18918</v>
      </c>
      <c r="C293" s="422" t="s">
        <v>41</v>
      </c>
      <c r="D293" t="s">
        <v>12</v>
      </c>
      <c r="E293" s="2"/>
      <c r="F293" s="2">
        <v>45.4</v>
      </c>
      <c r="G293" s="2">
        <f t="shared" si="4"/>
        <v>68.69999999999996</v>
      </c>
    </row>
    <row r="294" spans="1:7">
      <c r="A294" s="3">
        <v>43760</v>
      </c>
      <c r="B294" s="422">
        <v>18918</v>
      </c>
      <c r="C294" s="422" t="s">
        <v>41</v>
      </c>
      <c r="D294" t="s">
        <v>13</v>
      </c>
      <c r="E294" s="2"/>
      <c r="F294" s="2">
        <v>3.7</v>
      </c>
      <c r="G294" s="2">
        <f t="shared" si="4"/>
        <v>64.999999999999957</v>
      </c>
    </row>
    <row r="295" spans="1:7">
      <c r="A295" s="3">
        <v>43764</v>
      </c>
      <c r="B295" s="422">
        <v>19020</v>
      </c>
      <c r="C295" s="422" t="s">
        <v>41</v>
      </c>
      <c r="D295" t="s">
        <v>14</v>
      </c>
      <c r="E295" s="2"/>
      <c r="F295" s="2">
        <v>60</v>
      </c>
      <c r="G295" s="2">
        <f t="shared" si="4"/>
        <v>4.9999999999999574</v>
      </c>
    </row>
    <row r="296" spans="1:7">
      <c r="A296" s="3">
        <v>43764</v>
      </c>
      <c r="B296" s="422">
        <v>19020</v>
      </c>
      <c r="C296" s="422" t="s">
        <v>41</v>
      </c>
      <c r="D296" t="s">
        <v>15</v>
      </c>
      <c r="E296" s="2"/>
      <c r="F296" s="2">
        <v>5</v>
      </c>
      <c r="G296" s="2">
        <f t="shared" si="4"/>
        <v>-4.2632564145606011E-14</v>
      </c>
    </row>
    <row r="297" spans="1:7">
      <c r="A297" s="31">
        <v>43769</v>
      </c>
      <c r="B297" s="421" t="s">
        <v>10</v>
      </c>
      <c r="C297" s="421" t="s">
        <v>25</v>
      </c>
      <c r="D297" t="s">
        <v>12</v>
      </c>
      <c r="E297" s="2">
        <v>45.7</v>
      </c>
      <c r="G297" s="2">
        <f t="shared" si="4"/>
        <v>45.69999999999996</v>
      </c>
    </row>
    <row r="298" spans="1:7">
      <c r="B298" s="422"/>
      <c r="C298" s="422"/>
      <c r="D298" t="s">
        <v>13</v>
      </c>
      <c r="E298" s="2">
        <v>3.6</v>
      </c>
      <c r="G298" s="2">
        <f t="shared" si="4"/>
        <v>49.299999999999962</v>
      </c>
    </row>
    <row r="299" spans="1:7">
      <c r="B299" s="422"/>
      <c r="C299" s="422"/>
      <c r="D299" t="s">
        <v>14</v>
      </c>
      <c r="E299" s="2">
        <v>60</v>
      </c>
      <c r="G299" s="2">
        <f t="shared" si="4"/>
        <v>109.29999999999995</v>
      </c>
    </row>
    <row r="300" spans="1:7">
      <c r="B300" s="422"/>
      <c r="C300" s="422"/>
      <c r="D300" t="s">
        <v>15</v>
      </c>
      <c r="E300" s="2">
        <v>5</v>
      </c>
      <c r="G300" s="2">
        <f t="shared" si="4"/>
        <v>114.29999999999995</v>
      </c>
    </row>
    <row r="301" spans="1:7">
      <c r="A301" s="3">
        <v>43796</v>
      </c>
      <c r="B301" s="422">
        <v>19241</v>
      </c>
      <c r="C301" s="422" t="s">
        <v>25</v>
      </c>
      <c r="D301" t="s">
        <v>12</v>
      </c>
      <c r="E301" s="2"/>
      <c r="F301" s="2">
        <v>45.7</v>
      </c>
      <c r="G301" s="2">
        <f t="shared" si="4"/>
        <v>68.599999999999952</v>
      </c>
    </row>
    <row r="302" spans="1:7">
      <c r="A302" s="3">
        <v>43796</v>
      </c>
      <c r="B302" s="422">
        <v>19241</v>
      </c>
      <c r="C302" s="422" t="s">
        <v>25</v>
      </c>
      <c r="D302" t="s">
        <v>13</v>
      </c>
      <c r="E302" s="2"/>
      <c r="F302" s="2">
        <v>3.6</v>
      </c>
      <c r="G302" s="2">
        <f t="shared" si="4"/>
        <v>64.999999999999957</v>
      </c>
    </row>
    <row r="303" spans="1:7">
      <c r="A303" s="3">
        <v>43829</v>
      </c>
      <c r="B303" s="422">
        <v>19443</v>
      </c>
      <c r="C303" s="422" t="s">
        <v>25</v>
      </c>
      <c r="D303" t="s">
        <v>14</v>
      </c>
      <c r="E303" s="2"/>
      <c r="F303" s="2">
        <v>60</v>
      </c>
      <c r="G303" s="2">
        <f t="shared" si="4"/>
        <v>4.9999999999999574</v>
      </c>
    </row>
    <row r="304" spans="1:7">
      <c r="A304" s="3">
        <v>43829</v>
      </c>
      <c r="B304" s="422">
        <v>19443</v>
      </c>
      <c r="C304" s="422" t="s">
        <v>25</v>
      </c>
      <c r="D304" t="s">
        <v>15</v>
      </c>
      <c r="E304" s="2"/>
      <c r="F304" s="2">
        <v>5</v>
      </c>
      <c r="G304" s="2">
        <f t="shared" si="4"/>
        <v>-4.2632564145606011E-14</v>
      </c>
    </row>
    <row r="305" spans="1:7">
      <c r="A305" s="31">
        <v>43799</v>
      </c>
      <c r="B305" s="421" t="s">
        <v>10</v>
      </c>
      <c r="C305" s="421" t="s">
        <v>26</v>
      </c>
      <c r="D305" t="s">
        <v>12</v>
      </c>
      <c r="E305" s="2">
        <v>51.2</v>
      </c>
      <c r="G305" s="2">
        <f t="shared" si="4"/>
        <v>51.19999999999996</v>
      </c>
    </row>
    <row r="306" spans="1:7">
      <c r="B306" s="422"/>
      <c r="C306" s="422"/>
      <c r="D306" t="s">
        <v>13</v>
      </c>
      <c r="E306" s="2">
        <v>3.7</v>
      </c>
      <c r="G306" s="2">
        <f t="shared" si="4"/>
        <v>54.899999999999963</v>
      </c>
    </row>
    <row r="307" spans="1:7">
      <c r="B307" s="422"/>
      <c r="C307" s="422"/>
      <c r="D307" t="s">
        <v>14</v>
      </c>
      <c r="E307" s="2">
        <v>60</v>
      </c>
      <c r="G307" s="2">
        <f t="shared" si="4"/>
        <v>114.89999999999996</v>
      </c>
    </row>
    <row r="308" spans="1:7">
      <c r="B308" s="422"/>
      <c r="C308" s="422"/>
      <c r="D308" t="s">
        <v>15</v>
      </c>
      <c r="E308" s="2">
        <v>5</v>
      </c>
      <c r="G308" s="2">
        <f t="shared" si="4"/>
        <v>119.89999999999996</v>
      </c>
    </row>
    <row r="309" spans="1:7">
      <c r="A309" s="3">
        <v>43825</v>
      </c>
      <c r="B309" s="422">
        <v>19371</v>
      </c>
      <c r="C309" s="422" t="s">
        <v>26</v>
      </c>
      <c r="D309" t="s">
        <v>12</v>
      </c>
      <c r="E309" s="2"/>
      <c r="F309" s="2">
        <v>51.2</v>
      </c>
      <c r="G309" s="2">
        <f t="shared" si="4"/>
        <v>68.69999999999996</v>
      </c>
    </row>
    <row r="310" spans="1:7">
      <c r="A310" s="3">
        <v>43825</v>
      </c>
      <c r="B310" s="422">
        <v>19371</v>
      </c>
      <c r="C310" s="422" t="s">
        <v>26</v>
      </c>
      <c r="D310" t="s">
        <v>13</v>
      </c>
      <c r="E310" s="2"/>
      <c r="F310" s="2">
        <v>3.7</v>
      </c>
      <c r="G310" s="2">
        <f t="shared" si="4"/>
        <v>64.999999999999957</v>
      </c>
    </row>
    <row r="311" spans="1:7">
      <c r="A311" s="3">
        <v>43829</v>
      </c>
      <c r="B311" s="422">
        <v>19443</v>
      </c>
      <c r="C311" s="422" t="s">
        <v>26</v>
      </c>
      <c r="D311" t="s">
        <v>14</v>
      </c>
      <c r="E311" s="2"/>
      <c r="F311" s="2">
        <v>60</v>
      </c>
      <c r="G311" s="2">
        <f t="shared" si="4"/>
        <v>4.9999999999999574</v>
      </c>
    </row>
    <row r="312" spans="1:7">
      <c r="A312" s="3">
        <v>43829</v>
      </c>
      <c r="B312" s="422">
        <v>19443</v>
      </c>
      <c r="C312" s="422" t="s">
        <v>26</v>
      </c>
      <c r="D312" t="s">
        <v>15</v>
      </c>
      <c r="E312" s="2"/>
      <c r="F312" s="2">
        <v>5</v>
      </c>
      <c r="G312" s="2">
        <f t="shared" si="4"/>
        <v>-4.2632564145606011E-14</v>
      </c>
    </row>
    <row r="313" spans="1:7">
      <c r="A313" s="31">
        <v>43830</v>
      </c>
      <c r="B313" s="421" t="s">
        <v>10</v>
      </c>
      <c r="C313" s="421" t="s">
        <v>27</v>
      </c>
      <c r="D313" t="s">
        <v>12</v>
      </c>
      <c r="E313" s="2">
        <v>58.4</v>
      </c>
      <c r="G313" s="2">
        <f t="shared" si="4"/>
        <v>58.399999999999956</v>
      </c>
    </row>
    <row r="314" spans="1:7">
      <c r="B314" s="422"/>
      <c r="C314" s="422"/>
      <c r="D314" t="s">
        <v>13</v>
      </c>
      <c r="E314" s="2">
        <v>3.8</v>
      </c>
      <c r="G314" s="2">
        <f t="shared" si="4"/>
        <v>62.199999999999953</v>
      </c>
    </row>
    <row r="315" spans="1:7">
      <c r="B315" s="422"/>
      <c r="C315" s="422"/>
      <c r="D315" t="s">
        <v>14</v>
      </c>
      <c r="E315" s="2">
        <v>60</v>
      </c>
      <c r="G315" s="2">
        <f t="shared" si="4"/>
        <v>122.19999999999996</v>
      </c>
    </row>
    <row r="316" spans="1:7">
      <c r="B316" s="422"/>
      <c r="C316" s="422"/>
      <c r="D316" t="s">
        <v>15</v>
      </c>
      <c r="E316" s="2">
        <v>5</v>
      </c>
      <c r="G316" s="2">
        <f t="shared" si="4"/>
        <v>127.19999999999996</v>
      </c>
    </row>
    <row r="317" spans="1:7">
      <c r="A317" s="3">
        <v>43829</v>
      </c>
      <c r="B317" s="422">
        <v>19443</v>
      </c>
      <c r="C317" s="422" t="s">
        <v>27</v>
      </c>
      <c r="D317" t="s">
        <v>14</v>
      </c>
      <c r="E317" s="2"/>
      <c r="F317" s="2">
        <v>60</v>
      </c>
      <c r="G317" s="2">
        <f t="shared" si="4"/>
        <v>67.19999999999996</v>
      </c>
    </row>
    <row r="318" spans="1:7">
      <c r="A318" s="3">
        <v>43829</v>
      </c>
      <c r="B318" s="422">
        <v>19443</v>
      </c>
      <c r="C318" s="422" t="s">
        <v>27</v>
      </c>
      <c r="D318" t="s">
        <v>15</v>
      </c>
      <c r="E318" s="2"/>
      <c r="F318" s="2">
        <v>5</v>
      </c>
      <c r="G318" s="2">
        <f t="shared" si="4"/>
        <v>62.19999999999996</v>
      </c>
    </row>
    <row r="319" spans="1:7">
      <c r="A319" s="3">
        <v>43853</v>
      </c>
      <c r="B319" s="422">
        <v>19625</v>
      </c>
      <c r="C319" s="422" t="s">
        <v>27</v>
      </c>
      <c r="D319" t="s">
        <v>12</v>
      </c>
      <c r="E319" s="2"/>
      <c r="F319" s="2">
        <v>58.4</v>
      </c>
      <c r="G319" s="2">
        <f t="shared" si="4"/>
        <v>3.7999999999999616</v>
      </c>
    </row>
    <row r="320" spans="1:7">
      <c r="A320" s="3">
        <v>43853</v>
      </c>
      <c r="B320" s="422">
        <v>19625</v>
      </c>
      <c r="C320" s="422" t="s">
        <v>27</v>
      </c>
      <c r="D320" t="s">
        <v>13</v>
      </c>
      <c r="E320" s="2"/>
      <c r="F320" s="2">
        <v>3.8</v>
      </c>
      <c r="G320" s="2">
        <f t="shared" si="4"/>
        <v>-3.8191672047105385E-14</v>
      </c>
    </row>
    <row r="321" spans="1:7">
      <c r="A321" s="31">
        <v>43861</v>
      </c>
      <c r="B321" s="421" t="s">
        <v>10</v>
      </c>
      <c r="C321" s="421" t="s">
        <v>11</v>
      </c>
      <c r="D321" t="s">
        <v>12</v>
      </c>
      <c r="E321" s="2">
        <v>56.9</v>
      </c>
      <c r="G321" s="2">
        <f t="shared" si="4"/>
        <v>56.899999999999963</v>
      </c>
    </row>
    <row r="322" spans="1:7">
      <c r="B322" s="422"/>
      <c r="C322" s="422"/>
      <c r="D322" t="s">
        <v>13</v>
      </c>
      <c r="E322" s="2">
        <v>3.6</v>
      </c>
      <c r="G322" s="2">
        <f t="shared" si="4"/>
        <v>60.499999999999964</v>
      </c>
    </row>
    <row r="323" spans="1:7">
      <c r="B323" s="422"/>
      <c r="C323" s="422"/>
      <c r="D323" t="s">
        <v>14</v>
      </c>
      <c r="E323" s="2">
        <v>60</v>
      </c>
      <c r="G323" s="2">
        <f t="shared" si="4"/>
        <v>120.49999999999997</v>
      </c>
    </row>
    <row r="324" spans="1:7">
      <c r="B324" s="422"/>
      <c r="C324" s="422"/>
      <c r="D324" t="s">
        <v>15</v>
      </c>
      <c r="E324" s="2">
        <v>5</v>
      </c>
      <c r="G324" s="2">
        <f t="shared" si="4"/>
        <v>125.49999999999997</v>
      </c>
    </row>
    <row r="325" spans="1:7">
      <c r="A325" s="3">
        <v>43871</v>
      </c>
      <c r="B325" s="422">
        <v>19760</v>
      </c>
      <c r="C325" s="422" t="s">
        <v>11</v>
      </c>
      <c r="D325" t="s">
        <v>14</v>
      </c>
      <c r="E325" s="2"/>
      <c r="F325" s="2">
        <v>60</v>
      </c>
      <c r="G325" s="2">
        <f t="shared" si="4"/>
        <v>65.499999999999972</v>
      </c>
    </row>
    <row r="326" spans="1:7">
      <c r="A326" s="3">
        <v>43871</v>
      </c>
      <c r="B326" s="422">
        <v>19760</v>
      </c>
      <c r="C326" s="422" t="s">
        <v>11</v>
      </c>
      <c r="D326" t="s">
        <v>29</v>
      </c>
      <c r="E326" s="2"/>
      <c r="F326" s="2">
        <v>5</v>
      </c>
      <c r="G326" s="2">
        <f t="shared" si="4"/>
        <v>60.499999999999972</v>
      </c>
    </row>
    <row r="327" spans="1:7">
      <c r="A327" s="3">
        <v>43886</v>
      </c>
      <c r="B327" s="422">
        <v>19793</v>
      </c>
      <c r="C327" s="422" t="s">
        <v>11</v>
      </c>
      <c r="D327" t="s">
        <v>12</v>
      </c>
      <c r="E327" s="2"/>
      <c r="F327" s="2">
        <v>56.9</v>
      </c>
      <c r="G327" s="2">
        <f t="shared" si="4"/>
        <v>3.599999999999973</v>
      </c>
    </row>
    <row r="328" spans="1:7">
      <c r="A328" s="3">
        <v>43886</v>
      </c>
      <c r="B328" s="422">
        <v>19793</v>
      </c>
      <c r="C328" s="422" t="s">
        <v>11</v>
      </c>
      <c r="D328" t="s">
        <v>13</v>
      </c>
      <c r="E328" s="2"/>
      <c r="F328" s="2">
        <v>3.6</v>
      </c>
      <c r="G328" s="2">
        <f t="shared" si="4"/>
        <v>-2.708944180085382E-14</v>
      </c>
    </row>
    <row r="329" spans="1:7">
      <c r="A329" s="31">
        <v>43890</v>
      </c>
      <c r="B329" s="421" t="s">
        <v>10</v>
      </c>
      <c r="C329" s="421" t="s">
        <v>17</v>
      </c>
      <c r="D329" t="s">
        <v>12</v>
      </c>
      <c r="E329" s="2">
        <v>59</v>
      </c>
      <c r="G329" s="2">
        <f t="shared" si="4"/>
        <v>58.999999999999972</v>
      </c>
    </row>
    <row r="330" spans="1:7">
      <c r="B330" s="422"/>
      <c r="C330" s="422"/>
      <c r="D330" t="s">
        <v>13</v>
      </c>
      <c r="E330" s="2">
        <v>3.8</v>
      </c>
      <c r="G330" s="2">
        <f t="shared" si="4"/>
        <v>62.799999999999969</v>
      </c>
    </row>
    <row r="331" spans="1:7">
      <c r="B331" s="422"/>
      <c r="C331" s="422"/>
      <c r="D331" t="s">
        <v>14</v>
      </c>
      <c r="E331" s="2">
        <v>58</v>
      </c>
      <c r="G331" s="2">
        <f t="shared" si="4"/>
        <v>120.79999999999997</v>
      </c>
    </row>
    <row r="332" spans="1:7">
      <c r="B332" s="422"/>
      <c r="C332" s="422"/>
      <c r="D332" t="s">
        <v>29</v>
      </c>
      <c r="E332" s="2">
        <v>5</v>
      </c>
      <c r="G332" s="2">
        <f t="shared" si="4"/>
        <v>125.79999999999997</v>
      </c>
    </row>
    <row r="333" spans="1:7">
      <c r="A333" s="3">
        <v>44051</v>
      </c>
      <c r="B333" s="422">
        <v>20163</v>
      </c>
      <c r="C333" s="422" t="s">
        <v>17</v>
      </c>
      <c r="D333" t="s">
        <v>12</v>
      </c>
      <c r="E333" s="2"/>
      <c r="F333" s="2">
        <v>59</v>
      </c>
      <c r="G333" s="2">
        <f t="shared" si="4"/>
        <v>66.799999999999969</v>
      </c>
    </row>
    <row r="334" spans="1:7">
      <c r="A334" s="3">
        <v>44051</v>
      </c>
      <c r="B334" s="422">
        <v>20163</v>
      </c>
      <c r="C334" s="422" t="s">
        <v>17</v>
      </c>
      <c r="D334" t="s">
        <v>13</v>
      </c>
      <c r="E334" s="2"/>
      <c r="F334" s="2">
        <v>3.8</v>
      </c>
      <c r="G334" s="2">
        <f t="shared" si="4"/>
        <v>62.999999999999972</v>
      </c>
    </row>
    <row r="335" spans="1:7">
      <c r="A335" s="3">
        <v>44051</v>
      </c>
      <c r="B335" s="422">
        <v>20163</v>
      </c>
      <c r="C335" s="422" t="s">
        <v>17</v>
      </c>
      <c r="D335" t="s">
        <v>14</v>
      </c>
      <c r="E335" s="2"/>
      <c r="F335" s="2">
        <v>58</v>
      </c>
      <c r="G335" s="2">
        <f t="shared" si="4"/>
        <v>4.9999999999999716</v>
      </c>
    </row>
    <row r="336" spans="1:7">
      <c r="A336" s="3">
        <v>44051</v>
      </c>
      <c r="B336" s="422">
        <v>20163</v>
      </c>
      <c r="C336" s="422" t="s">
        <v>17</v>
      </c>
      <c r="D336" t="s">
        <v>29</v>
      </c>
      <c r="E336" s="2"/>
      <c r="F336" s="2">
        <v>5</v>
      </c>
      <c r="G336" s="2">
        <f t="shared" si="4"/>
        <v>-2.8421709430404007E-14</v>
      </c>
    </row>
    <row r="337" spans="1:7">
      <c r="A337" s="31">
        <v>43921</v>
      </c>
      <c r="B337" s="421" t="s">
        <v>10</v>
      </c>
      <c r="C337" s="421" t="s">
        <v>18</v>
      </c>
      <c r="D337" t="s">
        <v>12</v>
      </c>
      <c r="E337" s="2">
        <v>47</v>
      </c>
      <c r="G337" s="2">
        <f t="shared" si="4"/>
        <v>46.999999999999972</v>
      </c>
    </row>
    <row r="338" spans="1:7">
      <c r="B338" s="422"/>
      <c r="C338" s="422"/>
      <c r="D338" t="s">
        <v>13</v>
      </c>
      <c r="E338" s="2">
        <v>3.9</v>
      </c>
      <c r="G338" s="2">
        <f t="shared" si="4"/>
        <v>50.89999999999997</v>
      </c>
    </row>
    <row r="339" spans="1:7">
      <c r="B339" s="422"/>
      <c r="C339" s="422"/>
      <c r="D339" t="s">
        <v>14</v>
      </c>
      <c r="E339" s="2">
        <v>60</v>
      </c>
      <c r="G339" s="2">
        <f t="shared" si="4"/>
        <v>110.89999999999998</v>
      </c>
    </row>
    <row r="340" spans="1:7">
      <c r="B340" s="422"/>
      <c r="C340" s="422"/>
      <c r="D340" t="s">
        <v>29</v>
      </c>
      <c r="E340" s="2">
        <v>5</v>
      </c>
      <c r="G340" s="2">
        <f t="shared" si="4"/>
        <v>115.89999999999998</v>
      </c>
    </row>
    <row r="341" spans="1:7">
      <c r="A341" s="3">
        <v>44051</v>
      </c>
      <c r="B341" s="422">
        <v>20163</v>
      </c>
      <c r="C341" s="422" t="s">
        <v>18</v>
      </c>
      <c r="D341" t="s">
        <v>12</v>
      </c>
      <c r="E341" s="2"/>
      <c r="F341" s="2">
        <v>45.4</v>
      </c>
      <c r="G341" s="2">
        <f t="shared" si="4"/>
        <v>70.499999999999972</v>
      </c>
    </row>
    <row r="342" spans="1:7">
      <c r="A342" s="3">
        <v>44051</v>
      </c>
      <c r="B342" s="422">
        <v>20163</v>
      </c>
      <c r="C342" s="422" t="s">
        <v>18</v>
      </c>
      <c r="D342" t="s">
        <v>13</v>
      </c>
      <c r="E342" s="2"/>
      <c r="F342" s="2">
        <v>3.9</v>
      </c>
      <c r="G342" s="2">
        <f t="shared" si="4"/>
        <v>66.599999999999966</v>
      </c>
    </row>
    <row r="343" spans="1:7">
      <c r="A343" s="3">
        <v>44051</v>
      </c>
      <c r="B343" s="422">
        <v>20163</v>
      </c>
      <c r="C343" s="422" t="s">
        <v>18</v>
      </c>
      <c r="D343" t="s">
        <v>14</v>
      </c>
      <c r="E343" s="2"/>
      <c r="F343" s="2">
        <v>60</v>
      </c>
      <c r="G343" s="2">
        <f t="shared" si="4"/>
        <v>6.5999999999999659</v>
      </c>
    </row>
    <row r="344" spans="1:7">
      <c r="A344" s="3">
        <v>44051</v>
      </c>
      <c r="B344" s="422">
        <v>20163</v>
      </c>
      <c r="C344" s="422" t="s">
        <v>18</v>
      </c>
      <c r="D344" t="s">
        <v>29</v>
      </c>
      <c r="E344" s="2"/>
      <c r="F344" s="2">
        <v>5</v>
      </c>
      <c r="G344" s="2">
        <f t="shared" si="4"/>
        <v>1.5999999999999659</v>
      </c>
    </row>
    <row r="345" spans="1:7">
      <c r="A345" s="3">
        <v>44159</v>
      </c>
      <c r="B345" s="422">
        <v>20917</v>
      </c>
      <c r="C345" s="422" t="s">
        <v>18</v>
      </c>
      <c r="D345" t="s">
        <v>12</v>
      </c>
      <c r="E345" s="2"/>
      <c r="F345" s="2">
        <v>1.6</v>
      </c>
      <c r="G345" s="2">
        <f t="shared" si="4"/>
        <v>-3.4194869158454821E-14</v>
      </c>
    </row>
    <row r="346" spans="1:7">
      <c r="A346" s="31">
        <v>43951</v>
      </c>
      <c r="B346" s="421" t="s">
        <v>10</v>
      </c>
      <c r="C346" s="421" t="s">
        <v>19</v>
      </c>
      <c r="D346" t="s">
        <v>12</v>
      </c>
      <c r="E346" s="2">
        <v>13.1</v>
      </c>
      <c r="G346" s="2">
        <f t="shared" si="4"/>
        <v>13.099999999999966</v>
      </c>
    </row>
    <row r="347" spans="1:7">
      <c r="B347" s="422"/>
      <c r="C347" s="422"/>
      <c r="D347" t="s">
        <v>13</v>
      </c>
      <c r="E347" s="2">
        <v>4.5999999999999996</v>
      </c>
      <c r="G347" s="2">
        <f t="shared" si="4"/>
        <v>17.699999999999967</v>
      </c>
    </row>
    <row r="348" spans="1:7">
      <c r="B348" s="422"/>
      <c r="C348" s="422"/>
      <c r="D348" t="s">
        <v>14</v>
      </c>
      <c r="E348" s="2">
        <v>60</v>
      </c>
      <c r="G348" s="2">
        <f t="shared" si="4"/>
        <v>77.69999999999996</v>
      </c>
    </row>
    <row r="349" spans="1:7">
      <c r="B349" s="422"/>
      <c r="C349" s="422"/>
      <c r="D349" t="s">
        <v>29</v>
      </c>
      <c r="E349" s="2">
        <v>5</v>
      </c>
      <c r="G349" s="2">
        <f t="shared" si="4"/>
        <v>82.69999999999996</v>
      </c>
    </row>
    <row r="350" spans="1:7">
      <c r="A350" s="3">
        <v>44051</v>
      </c>
      <c r="B350" s="422">
        <v>20164</v>
      </c>
      <c r="C350" s="422" t="s">
        <v>19</v>
      </c>
      <c r="D350" t="s">
        <v>12</v>
      </c>
      <c r="E350" s="2"/>
      <c r="F350" s="2">
        <v>11.9</v>
      </c>
      <c r="G350" s="2">
        <f t="shared" si="4"/>
        <v>70.799999999999955</v>
      </c>
    </row>
    <row r="351" spans="1:7">
      <c r="A351" s="3">
        <v>44051</v>
      </c>
      <c r="B351" s="422">
        <v>20164</v>
      </c>
      <c r="C351" s="422" t="s">
        <v>19</v>
      </c>
      <c r="D351" t="s">
        <v>13</v>
      </c>
      <c r="E351" s="2"/>
      <c r="F351" s="2">
        <v>3.8</v>
      </c>
      <c r="G351" s="2">
        <f t="shared" si="4"/>
        <v>66.999999999999957</v>
      </c>
    </row>
    <row r="352" spans="1:7">
      <c r="A352" s="3">
        <v>44051</v>
      </c>
      <c r="B352" s="422">
        <v>20164</v>
      </c>
      <c r="C352" s="422" t="s">
        <v>19</v>
      </c>
      <c r="D352" t="s">
        <v>14</v>
      </c>
      <c r="E352" s="2"/>
      <c r="F352" s="2">
        <v>60</v>
      </c>
      <c r="G352" s="2">
        <f t="shared" si="4"/>
        <v>6.9999999999999574</v>
      </c>
    </row>
    <row r="353" spans="1:7">
      <c r="A353" s="3">
        <v>44051</v>
      </c>
      <c r="B353" s="422">
        <v>20164</v>
      </c>
      <c r="C353" s="422" t="s">
        <v>19</v>
      </c>
      <c r="D353" t="s">
        <v>29</v>
      </c>
      <c r="E353" s="2"/>
      <c r="F353" s="2">
        <v>5</v>
      </c>
      <c r="G353" s="2">
        <f t="shared" si="4"/>
        <v>1.9999999999999574</v>
      </c>
    </row>
    <row r="354" spans="1:7">
      <c r="A354" s="3">
        <v>44159</v>
      </c>
      <c r="B354" s="422">
        <v>20917</v>
      </c>
      <c r="C354" s="422" t="s">
        <v>19</v>
      </c>
      <c r="D354" t="s">
        <v>12</v>
      </c>
      <c r="E354" s="2"/>
      <c r="F354" s="2">
        <v>1.2</v>
      </c>
      <c r="G354" s="2">
        <f t="shared" si="4"/>
        <v>0.79999999999995741</v>
      </c>
    </row>
    <row r="355" spans="1:7">
      <c r="A355" s="3">
        <v>44159</v>
      </c>
      <c r="B355" s="422">
        <v>20917</v>
      </c>
      <c r="C355" s="422" t="s">
        <v>19</v>
      </c>
      <c r="D355" t="s">
        <v>13</v>
      </c>
      <c r="E355" s="2"/>
      <c r="F355" s="2">
        <v>0.8</v>
      </c>
      <c r="G355" s="2">
        <f t="shared" si="4"/>
        <v>-4.2632564145606011E-14</v>
      </c>
    </row>
    <row r="356" spans="1:7">
      <c r="A356" s="31">
        <v>43982</v>
      </c>
      <c r="B356" s="421" t="s">
        <v>10</v>
      </c>
      <c r="C356" s="421" t="s">
        <v>20</v>
      </c>
      <c r="D356" t="s">
        <v>12</v>
      </c>
      <c r="E356" s="2">
        <v>12</v>
      </c>
      <c r="G356" s="2">
        <f t="shared" si="4"/>
        <v>11.999999999999957</v>
      </c>
    </row>
    <row r="357" spans="1:7">
      <c r="B357" s="422"/>
      <c r="C357" s="422"/>
      <c r="D357" t="s">
        <v>13</v>
      </c>
      <c r="E357" s="2">
        <v>2.6</v>
      </c>
      <c r="G357" s="2">
        <f t="shared" si="4"/>
        <v>14.599999999999957</v>
      </c>
    </row>
    <row r="358" spans="1:7">
      <c r="B358" s="422"/>
      <c r="C358" s="422"/>
      <c r="D358" t="s">
        <v>14</v>
      </c>
      <c r="E358" s="2">
        <v>60</v>
      </c>
      <c r="G358" s="2">
        <f t="shared" si="4"/>
        <v>74.599999999999952</v>
      </c>
    </row>
    <row r="359" spans="1:7">
      <c r="B359" s="422"/>
      <c r="C359" s="422"/>
      <c r="D359" t="s">
        <v>29</v>
      </c>
      <c r="E359" s="2">
        <v>5</v>
      </c>
      <c r="G359" s="2">
        <f t="shared" si="4"/>
        <v>79.599999999999952</v>
      </c>
    </row>
    <row r="360" spans="1:7">
      <c r="A360" s="3">
        <v>44051</v>
      </c>
      <c r="B360" s="422">
        <v>20164</v>
      </c>
      <c r="C360" s="422" t="s">
        <v>20</v>
      </c>
      <c r="D360" t="s">
        <v>12</v>
      </c>
      <c r="E360" s="2"/>
      <c r="F360" s="2">
        <v>12</v>
      </c>
      <c r="G360" s="2">
        <f t="shared" si="4"/>
        <v>67.599999999999952</v>
      </c>
    </row>
    <row r="361" spans="1:7">
      <c r="A361" s="3">
        <v>44051</v>
      </c>
      <c r="B361" s="422">
        <v>20164</v>
      </c>
      <c r="C361" s="422" t="s">
        <v>20</v>
      </c>
      <c r="D361" t="s">
        <v>13</v>
      </c>
      <c r="E361" s="2"/>
      <c r="F361" s="2">
        <v>2.6</v>
      </c>
      <c r="G361" s="2">
        <f t="shared" si="4"/>
        <v>64.999999999999957</v>
      </c>
    </row>
    <row r="362" spans="1:7">
      <c r="A362" s="3">
        <v>44051</v>
      </c>
      <c r="B362" s="422">
        <v>20164</v>
      </c>
      <c r="C362" s="422" t="s">
        <v>20</v>
      </c>
      <c r="D362" t="s">
        <v>14</v>
      </c>
      <c r="E362" s="2"/>
      <c r="F362" s="2">
        <v>60</v>
      </c>
      <c r="G362" s="2">
        <f t="shared" si="4"/>
        <v>4.9999999999999574</v>
      </c>
    </row>
    <row r="363" spans="1:7">
      <c r="A363" s="3">
        <v>44051</v>
      </c>
      <c r="B363" s="422">
        <v>20164</v>
      </c>
      <c r="C363" s="422" t="s">
        <v>20</v>
      </c>
      <c r="D363" t="s">
        <v>29</v>
      </c>
      <c r="E363" s="2"/>
      <c r="F363" s="2">
        <v>5</v>
      </c>
      <c r="G363" s="2">
        <f t="shared" si="4"/>
        <v>-4.2632564145606011E-14</v>
      </c>
    </row>
    <row r="364" spans="1:7">
      <c r="A364" s="31">
        <v>44012</v>
      </c>
      <c r="B364" s="421" t="s">
        <v>10</v>
      </c>
      <c r="C364" s="421" t="s">
        <v>21</v>
      </c>
      <c r="D364" t="s">
        <v>12</v>
      </c>
      <c r="E364" s="2">
        <v>10.6</v>
      </c>
      <c r="G364" s="2">
        <f t="shared" si="4"/>
        <v>10.599999999999957</v>
      </c>
    </row>
    <row r="365" spans="1:7">
      <c r="B365" s="422"/>
      <c r="C365" s="422"/>
      <c r="D365" t="s">
        <v>13</v>
      </c>
      <c r="E365" s="2">
        <v>1.2</v>
      </c>
      <c r="G365" s="2">
        <f t="shared" si="4"/>
        <v>11.799999999999956</v>
      </c>
    </row>
    <row r="366" spans="1:7">
      <c r="B366" s="422"/>
      <c r="C366" s="422"/>
      <c r="D366" t="s">
        <v>14</v>
      </c>
      <c r="E366" s="2">
        <v>60</v>
      </c>
      <c r="G366" s="2">
        <f t="shared" ref="G366:G429" si="5">+G365+E366-F366</f>
        <v>71.799999999999955</v>
      </c>
    </row>
    <row r="367" spans="1:7">
      <c r="B367" s="422"/>
      <c r="C367" s="422"/>
      <c r="D367" t="s">
        <v>29</v>
      </c>
      <c r="E367" s="2">
        <v>5</v>
      </c>
      <c r="G367" s="2">
        <f t="shared" si="5"/>
        <v>76.799999999999955</v>
      </c>
    </row>
    <row r="368" spans="1:7">
      <c r="B368" s="422"/>
      <c r="C368" s="422"/>
      <c r="D368" s="62" t="s">
        <v>32</v>
      </c>
      <c r="E368" s="2">
        <v>10</v>
      </c>
      <c r="G368" s="2">
        <f t="shared" si="5"/>
        <v>86.799999999999955</v>
      </c>
    </row>
    <row r="369" spans="1:7">
      <c r="B369" s="422"/>
      <c r="C369" s="422"/>
      <c r="D369" s="62" t="s">
        <v>72</v>
      </c>
      <c r="E369" s="2">
        <v>10</v>
      </c>
      <c r="G369" s="2">
        <f t="shared" si="5"/>
        <v>96.799999999999955</v>
      </c>
    </row>
    <row r="370" spans="1:7">
      <c r="A370" s="3">
        <v>44051</v>
      </c>
      <c r="B370" s="422">
        <v>20165</v>
      </c>
      <c r="C370" s="422" t="s">
        <v>21</v>
      </c>
      <c r="D370" t="s">
        <v>12</v>
      </c>
      <c r="E370" s="2"/>
      <c r="F370" s="2">
        <v>10.6</v>
      </c>
      <c r="G370" s="2">
        <f t="shared" si="5"/>
        <v>86.19999999999996</v>
      </c>
    </row>
    <row r="371" spans="1:7">
      <c r="A371" s="3">
        <v>44051</v>
      </c>
      <c r="B371" s="422">
        <v>20165</v>
      </c>
      <c r="C371" s="422" t="s">
        <v>21</v>
      </c>
      <c r="D371" t="s">
        <v>13</v>
      </c>
      <c r="E371" s="2"/>
      <c r="F371" s="2">
        <v>1.2</v>
      </c>
      <c r="G371" s="2">
        <f t="shared" si="5"/>
        <v>84.999999999999957</v>
      </c>
    </row>
    <row r="372" spans="1:7">
      <c r="A372" s="3">
        <v>44051</v>
      </c>
      <c r="B372" s="422">
        <v>20165</v>
      </c>
      <c r="C372" s="422" t="s">
        <v>21</v>
      </c>
      <c r="D372" t="s">
        <v>14</v>
      </c>
      <c r="E372" s="2"/>
      <c r="F372" s="2">
        <v>60</v>
      </c>
      <c r="G372" s="2">
        <f t="shared" si="5"/>
        <v>24.999999999999957</v>
      </c>
    </row>
    <row r="373" spans="1:7">
      <c r="A373" s="3">
        <v>44051</v>
      </c>
      <c r="B373" s="422">
        <v>20165</v>
      </c>
      <c r="C373" s="422" t="s">
        <v>21</v>
      </c>
      <c r="D373" t="s">
        <v>29</v>
      </c>
      <c r="E373" s="2"/>
      <c r="F373" s="2">
        <v>5</v>
      </c>
      <c r="G373" s="2">
        <f t="shared" si="5"/>
        <v>19.999999999999957</v>
      </c>
    </row>
    <row r="374" spans="1:7">
      <c r="A374" s="3">
        <v>44159</v>
      </c>
      <c r="B374" s="422">
        <v>20917</v>
      </c>
      <c r="C374" s="422" t="s">
        <v>21</v>
      </c>
      <c r="D374" s="62" t="s">
        <v>32</v>
      </c>
      <c r="E374" s="2"/>
      <c r="F374" s="2">
        <v>10</v>
      </c>
      <c r="G374" s="2">
        <f t="shared" si="5"/>
        <v>9.9999999999999574</v>
      </c>
    </row>
    <row r="375" spans="1:7">
      <c r="A375" s="3">
        <v>44159</v>
      </c>
      <c r="B375" s="422">
        <v>20917</v>
      </c>
      <c r="C375" s="422" t="s">
        <v>21</v>
      </c>
      <c r="D375" s="62" t="s">
        <v>72</v>
      </c>
      <c r="E375" s="2"/>
      <c r="F375" s="2">
        <v>10</v>
      </c>
      <c r="G375" s="2">
        <f t="shared" si="5"/>
        <v>-4.2632564145606011E-14</v>
      </c>
    </row>
    <row r="376" spans="1:7">
      <c r="A376" s="31">
        <v>44043</v>
      </c>
      <c r="B376" s="421" t="s">
        <v>10</v>
      </c>
      <c r="C376" s="421" t="s">
        <v>22</v>
      </c>
      <c r="D376" t="s">
        <v>12</v>
      </c>
      <c r="E376" s="2">
        <v>9</v>
      </c>
      <c r="G376" s="2">
        <f t="shared" si="5"/>
        <v>8.9999999999999574</v>
      </c>
    </row>
    <row r="377" spans="1:7">
      <c r="B377" s="422"/>
      <c r="C377" s="422"/>
      <c r="D377" t="s">
        <v>13</v>
      </c>
      <c r="E377" s="2">
        <v>3.7</v>
      </c>
      <c r="G377" s="2">
        <f t="shared" si="5"/>
        <v>12.699999999999957</v>
      </c>
    </row>
    <row r="378" spans="1:7">
      <c r="B378" s="422"/>
      <c r="C378" s="422"/>
      <c r="D378" t="s">
        <v>14</v>
      </c>
      <c r="E378" s="2">
        <v>60</v>
      </c>
      <c r="G378" s="2">
        <f t="shared" si="5"/>
        <v>72.69999999999996</v>
      </c>
    </row>
    <row r="379" spans="1:7" ht="15" customHeight="1">
      <c r="B379" s="422"/>
      <c r="C379" s="422"/>
      <c r="D379" t="s">
        <v>29</v>
      </c>
      <c r="E379" s="2">
        <v>5</v>
      </c>
      <c r="G379" s="2">
        <f t="shared" si="5"/>
        <v>77.69999999999996</v>
      </c>
    </row>
    <row r="380" spans="1:7" ht="15" customHeight="1">
      <c r="A380" s="3">
        <v>44051</v>
      </c>
      <c r="B380" s="422">
        <v>20165</v>
      </c>
      <c r="C380" s="422" t="s">
        <v>22</v>
      </c>
      <c r="D380" t="s">
        <v>14</v>
      </c>
      <c r="E380" s="2"/>
      <c r="F380" s="2">
        <v>60</v>
      </c>
      <c r="G380" s="2">
        <f t="shared" si="5"/>
        <v>17.69999999999996</v>
      </c>
    </row>
    <row r="381" spans="1:7" ht="15" customHeight="1">
      <c r="A381" s="3">
        <v>44051</v>
      </c>
      <c r="B381" s="422">
        <v>20165</v>
      </c>
      <c r="C381" s="422" t="s">
        <v>22</v>
      </c>
      <c r="D381" t="s">
        <v>29</v>
      </c>
      <c r="E381" s="2"/>
      <c r="F381" s="2">
        <v>5</v>
      </c>
      <c r="G381" s="2">
        <f t="shared" si="5"/>
        <v>12.69999999999996</v>
      </c>
    </row>
    <row r="382" spans="1:7" ht="15" customHeight="1">
      <c r="A382" s="3">
        <v>44159</v>
      </c>
      <c r="B382" s="422">
        <v>20917</v>
      </c>
      <c r="C382" s="422" t="s">
        <v>22</v>
      </c>
      <c r="D382" t="s">
        <v>12</v>
      </c>
      <c r="E382" s="2"/>
      <c r="F382" s="2">
        <v>9</v>
      </c>
      <c r="G382" s="2">
        <f t="shared" si="5"/>
        <v>3.6999999999999602</v>
      </c>
    </row>
    <row r="383" spans="1:7" ht="15" customHeight="1">
      <c r="A383" s="3">
        <v>44159</v>
      </c>
      <c r="B383" s="422">
        <v>20917</v>
      </c>
      <c r="C383" s="422" t="s">
        <v>22</v>
      </c>
      <c r="D383" t="s">
        <v>13</v>
      </c>
      <c r="E383" s="2"/>
      <c r="F383" s="2">
        <v>3.7</v>
      </c>
      <c r="G383" s="2">
        <f t="shared" si="5"/>
        <v>-3.9968028886505635E-14</v>
      </c>
    </row>
    <row r="384" spans="1:7">
      <c r="A384" s="31">
        <v>44074</v>
      </c>
      <c r="B384" s="421" t="s">
        <v>10</v>
      </c>
      <c r="C384" s="421" t="s">
        <v>23</v>
      </c>
      <c r="D384" t="s">
        <v>12</v>
      </c>
      <c r="E384" s="2">
        <v>8.6</v>
      </c>
      <c r="G384" s="2">
        <f t="shared" si="5"/>
        <v>8.5999999999999588</v>
      </c>
    </row>
    <row r="385" spans="1:7">
      <c r="B385" s="422"/>
      <c r="C385" s="422"/>
      <c r="D385" t="s">
        <v>13</v>
      </c>
      <c r="E385" s="2">
        <v>2.7</v>
      </c>
      <c r="G385" s="2">
        <f t="shared" si="5"/>
        <v>11.299999999999958</v>
      </c>
    </row>
    <row r="386" spans="1:7">
      <c r="B386" s="422"/>
      <c r="C386" s="422"/>
      <c r="D386" t="s">
        <v>14</v>
      </c>
      <c r="E386" s="2">
        <v>60</v>
      </c>
      <c r="G386" s="2">
        <f t="shared" si="5"/>
        <v>71.299999999999955</v>
      </c>
    </row>
    <row r="387" spans="1:7">
      <c r="B387" s="422"/>
      <c r="C387" s="422"/>
      <c r="D387" t="s">
        <v>29</v>
      </c>
      <c r="E387" s="2">
        <v>5</v>
      </c>
      <c r="G387" s="2">
        <f t="shared" si="5"/>
        <v>76.299999999999955</v>
      </c>
    </row>
    <row r="388" spans="1:7">
      <c r="B388" s="422"/>
      <c r="C388" s="422"/>
      <c r="D388" t="s">
        <v>33</v>
      </c>
      <c r="E388" s="2">
        <v>15</v>
      </c>
      <c r="G388" s="2">
        <f t="shared" si="5"/>
        <v>91.299999999999955</v>
      </c>
    </row>
    <row r="389" spans="1:7">
      <c r="A389" s="3">
        <v>44159</v>
      </c>
      <c r="B389" s="422">
        <v>20917</v>
      </c>
      <c r="C389" s="422" t="s">
        <v>23</v>
      </c>
      <c r="D389" t="s">
        <v>12</v>
      </c>
      <c r="E389" s="2"/>
      <c r="F389" s="2">
        <v>8.6</v>
      </c>
      <c r="G389" s="2">
        <f t="shared" si="5"/>
        <v>82.69999999999996</v>
      </c>
    </row>
    <row r="390" spans="1:7">
      <c r="A390" s="3">
        <v>44159</v>
      </c>
      <c r="B390" s="422">
        <v>20917</v>
      </c>
      <c r="C390" s="422" t="s">
        <v>23</v>
      </c>
      <c r="D390" t="s">
        <v>13</v>
      </c>
      <c r="E390" s="2"/>
      <c r="F390" s="2">
        <v>2.7</v>
      </c>
      <c r="G390" s="2">
        <f t="shared" si="5"/>
        <v>79.999999999999957</v>
      </c>
    </row>
    <row r="391" spans="1:7">
      <c r="A391" s="3">
        <v>44159</v>
      </c>
      <c r="B391" s="422">
        <v>20917</v>
      </c>
      <c r="C391" s="422" t="s">
        <v>23</v>
      </c>
      <c r="D391" t="s">
        <v>14</v>
      </c>
      <c r="E391" s="2"/>
      <c r="F391" s="2">
        <v>60</v>
      </c>
      <c r="G391" s="2">
        <f t="shared" si="5"/>
        <v>19.999999999999957</v>
      </c>
    </row>
    <row r="392" spans="1:7">
      <c r="A392" s="3">
        <v>44159</v>
      </c>
      <c r="B392" s="422">
        <v>20917</v>
      </c>
      <c r="C392" s="422" t="s">
        <v>23</v>
      </c>
      <c r="D392" t="s">
        <v>29</v>
      </c>
      <c r="E392" s="2"/>
      <c r="F392" s="2">
        <v>5</v>
      </c>
      <c r="G392" s="2">
        <f t="shared" si="5"/>
        <v>14.999999999999957</v>
      </c>
    </row>
    <row r="393" spans="1:7">
      <c r="A393" s="3">
        <v>44159</v>
      </c>
      <c r="B393" s="422">
        <v>20918</v>
      </c>
      <c r="C393" s="422" t="s">
        <v>23</v>
      </c>
      <c r="D393" t="s">
        <v>33</v>
      </c>
      <c r="E393" s="2"/>
      <c r="F393" s="2">
        <v>15</v>
      </c>
      <c r="G393" s="2">
        <f t="shared" si="5"/>
        <v>-4.2632564145606011E-14</v>
      </c>
    </row>
    <row r="394" spans="1:7">
      <c r="A394" s="31">
        <v>44104</v>
      </c>
      <c r="B394" s="421" t="s">
        <v>10</v>
      </c>
      <c r="C394" s="421" t="s">
        <v>24</v>
      </c>
      <c r="D394" t="s">
        <v>12</v>
      </c>
      <c r="E394" s="5">
        <v>8.9</v>
      </c>
      <c r="G394" s="2">
        <f t="shared" si="5"/>
        <v>8.8999999999999577</v>
      </c>
    </row>
    <row r="395" spans="1:7">
      <c r="B395" s="422"/>
      <c r="C395" s="422"/>
      <c r="D395" t="s">
        <v>13</v>
      </c>
      <c r="E395" s="5">
        <v>3.1</v>
      </c>
      <c r="G395" s="2">
        <f t="shared" si="5"/>
        <v>11.999999999999957</v>
      </c>
    </row>
    <row r="396" spans="1:7">
      <c r="B396" s="422"/>
      <c r="C396" s="422"/>
      <c r="D396" t="s">
        <v>14</v>
      </c>
      <c r="E396" s="2">
        <v>60</v>
      </c>
      <c r="G396" s="2">
        <f t="shared" si="5"/>
        <v>71.999999999999957</v>
      </c>
    </row>
    <row r="397" spans="1:7">
      <c r="B397" s="422"/>
      <c r="C397" s="422"/>
      <c r="D397" t="s">
        <v>29</v>
      </c>
      <c r="E397" s="2">
        <v>5</v>
      </c>
      <c r="G397" s="2">
        <f t="shared" si="5"/>
        <v>76.999999999999957</v>
      </c>
    </row>
    <row r="398" spans="1:7">
      <c r="B398" s="422"/>
      <c r="C398" s="422"/>
      <c r="D398" t="s">
        <v>33</v>
      </c>
      <c r="E398" s="2">
        <v>8.5</v>
      </c>
      <c r="G398" s="2">
        <f t="shared" si="5"/>
        <v>85.499999999999957</v>
      </c>
    </row>
    <row r="399" spans="1:7">
      <c r="A399" s="3">
        <v>44159</v>
      </c>
      <c r="B399" s="422">
        <v>20918</v>
      </c>
      <c r="C399" s="422" t="s">
        <v>24</v>
      </c>
      <c r="D399" t="s">
        <v>14</v>
      </c>
      <c r="E399" s="2"/>
      <c r="F399" s="2">
        <v>60</v>
      </c>
      <c r="G399" s="2">
        <f t="shared" si="5"/>
        <v>25.499999999999957</v>
      </c>
    </row>
    <row r="400" spans="1:7">
      <c r="A400" s="3">
        <v>44159</v>
      </c>
      <c r="B400" s="422">
        <v>20918</v>
      </c>
      <c r="C400" s="422" t="s">
        <v>24</v>
      </c>
      <c r="D400" t="s">
        <v>29</v>
      </c>
      <c r="E400" s="2"/>
      <c r="F400" s="2">
        <v>5</v>
      </c>
      <c r="G400" s="2">
        <f t="shared" si="5"/>
        <v>20.499999999999957</v>
      </c>
    </row>
    <row r="401" spans="1:7">
      <c r="A401" s="3">
        <v>44159</v>
      </c>
      <c r="B401" s="422">
        <v>20918</v>
      </c>
      <c r="C401" s="422" t="s">
        <v>24</v>
      </c>
      <c r="D401" t="s">
        <v>33</v>
      </c>
      <c r="E401" s="2"/>
      <c r="F401" s="2">
        <v>8.5</v>
      </c>
      <c r="G401" s="2">
        <f t="shared" si="5"/>
        <v>11.999999999999957</v>
      </c>
    </row>
    <row r="402" spans="1:7">
      <c r="A402" s="3">
        <v>44195</v>
      </c>
      <c r="B402" s="422">
        <v>21251</v>
      </c>
      <c r="C402" s="422" t="s">
        <v>24</v>
      </c>
      <c r="D402" t="s">
        <v>12</v>
      </c>
      <c r="E402" s="2"/>
      <c r="F402" s="2">
        <v>8.9</v>
      </c>
      <c r="G402" s="2">
        <f t="shared" si="5"/>
        <v>3.099999999999957</v>
      </c>
    </row>
    <row r="403" spans="1:7">
      <c r="A403" s="3">
        <v>44195</v>
      </c>
      <c r="B403" s="422">
        <v>21251</v>
      </c>
      <c r="C403" s="422" t="s">
        <v>24</v>
      </c>
      <c r="D403" t="s">
        <v>13</v>
      </c>
      <c r="E403" s="2"/>
      <c r="F403" s="2">
        <v>3.1</v>
      </c>
      <c r="G403" s="2">
        <f t="shared" si="5"/>
        <v>-4.3076653355456074E-14</v>
      </c>
    </row>
    <row r="404" spans="1:7">
      <c r="A404" s="31">
        <v>44135</v>
      </c>
      <c r="B404" s="421" t="s">
        <v>10</v>
      </c>
      <c r="C404" s="421" t="s">
        <v>25</v>
      </c>
      <c r="D404" t="s">
        <v>12</v>
      </c>
      <c r="E404" s="5">
        <v>10.4</v>
      </c>
      <c r="G404" s="2">
        <f t="shared" si="5"/>
        <v>10.399999999999958</v>
      </c>
    </row>
    <row r="405" spans="1:7">
      <c r="B405" s="422"/>
      <c r="C405" s="422"/>
      <c r="D405" t="s">
        <v>13</v>
      </c>
      <c r="E405" s="5">
        <v>3.3</v>
      </c>
      <c r="G405" s="2">
        <f t="shared" si="5"/>
        <v>13.699999999999957</v>
      </c>
    </row>
    <row r="406" spans="1:7">
      <c r="B406" s="422"/>
      <c r="C406" s="422"/>
      <c r="D406" t="s">
        <v>14</v>
      </c>
      <c r="E406" s="2">
        <v>60</v>
      </c>
      <c r="G406" s="2">
        <f t="shared" si="5"/>
        <v>73.69999999999996</v>
      </c>
    </row>
    <row r="407" spans="1:7">
      <c r="B407" s="422"/>
      <c r="C407" s="422"/>
      <c r="D407" t="s">
        <v>29</v>
      </c>
      <c r="E407" s="2">
        <v>5</v>
      </c>
      <c r="G407" s="2">
        <f t="shared" si="5"/>
        <v>78.69999999999996</v>
      </c>
    </row>
    <row r="408" spans="1:7">
      <c r="B408" s="422"/>
      <c r="C408" s="422"/>
      <c r="D408" s="62" t="s">
        <v>36</v>
      </c>
      <c r="E408" s="2">
        <v>10</v>
      </c>
      <c r="G408" s="2">
        <f t="shared" si="5"/>
        <v>88.69999999999996</v>
      </c>
    </row>
    <row r="409" spans="1:7">
      <c r="B409" s="422"/>
      <c r="C409" s="422"/>
      <c r="D409" s="62" t="s">
        <v>37</v>
      </c>
      <c r="E409" s="2">
        <v>10</v>
      </c>
      <c r="G409" s="2">
        <f t="shared" si="5"/>
        <v>98.69999999999996</v>
      </c>
    </row>
    <row r="410" spans="1:7">
      <c r="A410" s="3">
        <v>44159</v>
      </c>
      <c r="B410" s="422">
        <v>20918</v>
      </c>
      <c r="C410" s="422" t="s">
        <v>25</v>
      </c>
      <c r="D410" t="s">
        <v>14</v>
      </c>
      <c r="E410" s="2"/>
      <c r="F410" s="2">
        <v>60</v>
      </c>
      <c r="G410" s="2">
        <f t="shared" si="5"/>
        <v>38.69999999999996</v>
      </c>
    </row>
    <row r="411" spans="1:7">
      <c r="A411" s="3">
        <v>44159</v>
      </c>
      <c r="B411" s="422">
        <v>20918</v>
      </c>
      <c r="C411" s="422" t="s">
        <v>25</v>
      </c>
      <c r="D411" t="s">
        <v>29</v>
      </c>
      <c r="E411" s="2"/>
      <c r="F411" s="2">
        <v>5</v>
      </c>
      <c r="G411" s="2">
        <f t="shared" si="5"/>
        <v>33.69999999999996</v>
      </c>
    </row>
    <row r="412" spans="1:7">
      <c r="A412" s="3">
        <v>44159</v>
      </c>
      <c r="B412" s="422">
        <v>20918</v>
      </c>
      <c r="C412" s="422" t="s">
        <v>25</v>
      </c>
      <c r="D412" s="62" t="s">
        <v>36</v>
      </c>
      <c r="E412" s="2"/>
      <c r="F412" s="2">
        <v>10</v>
      </c>
      <c r="G412" s="2">
        <f t="shared" si="5"/>
        <v>23.69999999999996</v>
      </c>
    </row>
    <row r="413" spans="1:7">
      <c r="A413" s="3">
        <v>44159</v>
      </c>
      <c r="B413" s="422">
        <v>20918</v>
      </c>
      <c r="C413" s="422" t="s">
        <v>25</v>
      </c>
      <c r="D413" s="62" t="s">
        <v>37</v>
      </c>
      <c r="E413" s="2"/>
      <c r="F413" s="2">
        <v>10</v>
      </c>
      <c r="G413" s="2">
        <f t="shared" si="5"/>
        <v>13.69999999999996</v>
      </c>
    </row>
    <row r="414" spans="1:7">
      <c r="A414" s="3">
        <v>44195</v>
      </c>
      <c r="B414" s="422">
        <v>21251</v>
      </c>
      <c r="C414" s="422" t="s">
        <v>25</v>
      </c>
      <c r="D414" s="62" t="s">
        <v>12</v>
      </c>
      <c r="E414" s="2"/>
      <c r="F414" s="2">
        <v>10.4</v>
      </c>
      <c r="G414" s="2">
        <f t="shared" si="5"/>
        <v>3.2999999999999599</v>
      </c>
    </row>
    <row r="415" spans="1:7">
      <c r="A415" s="3">
        <v>44195</v>
      </c>
      <c r="B415" s="422">
        <v>21251</v>
      </c>
      <c r="C415" s="422" t="s">
        <v>25</v>
      </c>
      <c r="D415" s="62" t="s">
        <v>13</v>
      </c>
      <c r="E415" s="2"/>
      <c r="F415" s="2">
        <v>3.3</v>
      </c>
      <c r="G415" s="2">
        <f t="shared" si="5"/>
        <v>-3.9968028886505635E-14</v>
      </c>
    </row>
    <row r="416" spans="1:7">
      <c r="A416" s="31">
        <v>44165</v>
      </c>
      <c r="B416" s="421" t="s">
        <v>10</v>
      </c>
      <c r="C416" s="421" t="s">
        <v>26</v>
      </c>
      <c r="D416" s="62" t="s">
        <v>12</v>
      </c>
      <c r="E416" s="2">
        <v>9.9</v>
      </c>
      <c r="G416" s="2">
        <f t="shared" si="5"/>
        <v>9.8999999999999595</v>
      </c>
    </row>
    <row r="417" spans="1:7">
      <c r="B417" s="422"/>
      <c r="C417" s="422"/>
      <c r="D417" s="62" t="s">
        <v>13</v>
      </c>
      <c r="E417" s="2">
        <v>3.3</v>
      </c>
      <c r="G417" s="2">
        <f t="shared" si="5"/>
        <v>13.19999999999996</v>
      </c>
    </row>
    <row r="418" spans="1:7">
      <c r="B418" s="422"/>
      <c r="C418" s="422"/>
      <c r="D418" s="62" t="s">
        <v>14</v>
      </c>
      <c r="E418" s="2">
        <v>60</v>
      </c>
      <c r="G418" s="2">
        <f t="shared" si="5"/>
        <v>73.19999999999996</v>
      </c>
    </row>
    <row r="419" spans="1:7">
      <c r="B419" s="422"/>
      <c r="C419" s="422"/>
      <c r="D419" s="62" t="s">
        <v>29</v>
      </c>
      <c r="E419" s="2">
        <v>5</v>
      </c>
      <c r="G419" s="2">
        <f t="shared" si="5"/>
        <v>78.19999999999996</v>
      </c>
    </row>
    <row r="420" spans="1:7">
      <c r="A420" s="3">
        <v>44195</v>
      </c>
      <c r="B420" s="422">
        <v>21251</v>
      </c>
      <c r="C420" s="422" t="s">
        <v>26</v>
      </c>
      <c r="D420" s="62" t="s">
        <v>12</v>
      </c>
      <c r="E420" s="2"/>
      <c r="F420" s="2">
        <v>9.9</v>
      </c>
      <c r="G420" s="2">
        <f t="shared" si="5"/>
        <v>68.299999999999955</v>
      </c>
    </row>
    <row r="421" spans="1:7">
      <c r="A421" s="3">
        <v>44195</v>
      </c>
      <c r="B421" s="422">
        <v>21251</v>
      </c>
      <c r="C421" s="422" t="s">
        <v>26</v>
      </c>
      <c r="D421" s="62" t="s">
        <v>13</v>
      </c>
      <c r="E421" s="2"/>
      <c r="F421" s="2">
        <v>3.3</v>
      </c>
      <c r="G421" s="2">
        <f t="shared" si="5"/>
        <v>64.999999999999957</v>
      </c>
    </row>
    <row r="422" spans="1:7">
      <c r="A422" s="3">
        <v>44195</v>
      </c>
      <c r="B422" s="422">
        <v>21251</v>
      </c>
      <c r="C422" s="422" t="s">
        <v>26</v>
      </c>
      <c r="D422" s="62" t="s">
        <v>14</v>
      </c>
      <c r="E422" s="2"/>
      <c r="F422" s="2">
        <v>60</v>
      </c>
      <c r="G422" s="2">
        <f t="shared" si="5"/>
        <v>4.9999999999999574</v>
      </c>
    </row>
    <row r="423" spans="1:7">
      <c r="A423" s="3">
        <v>44195</v>
      </c>
      <c r="B423" s="422">
        <v>21251</v>
      </c>
      <c r="C423" s="422" t="s">
        <v>26</v>
      </c>
      <c r="D423" s="62" t="s">
        <v>29</v>
      </c>
      <c r="E423" s="2"/>
      <c r="F423" s="2">
        <v>5</v>
      </c>
      <c r="G423" s="2">
        <f t="shared" si="5"/>
        <v>-4.2632564145606011E-14</v>
      </c>
    </row>
    <row r="424" spans="1:7">
      <c r="A424" s="31">
        <v>44196</v>
      </c>
      <c r="B424" s="421" t="s">
        <v>10</v>
      </c>
      <c r="C424" s="421" t="s">
        <v>27</v>
      </c>
      <c r="D424" t="s">
        <v>12</v>
      </c>
      <c r="E424" s="67">
        <v>11.3</v>
      </c>
      <c r="G424" s="2">
        <f t="shared" si="5"/>
        <v>11.299999999999958</v>
      </c>
    </row>
    <row r="425" spans="1:7">
      <c r="B425" s="422"/>
      <c r="C425" s="422"/>
      <c r="D425" t="s">
        <v>13</v>
      </c>
      <c r="E425" s="67">
        <v>3</v>
      </c>
      <c r="G425" s="2">
        <f t="shared" si="5"/>
        <v>14.299999999999958</v>
      </c>
    </row>
    <row r="426" spans="1:7">
      <c r="B426" s="422"/>
      <c r="C426" s="422"/>
      <c r="D426" t="s">
        <v>31</v>
      </c>
      <c r="E426" s="67">
        <v>60</v>
      </c>
      <c r="G426" s="2">
        <f t="shared" si="5"/>
        <v>74.299999999999955</v>
      </c>
    </row>
    <row r="427" spans="1:7">
      <c r="B427" s="422"/>
      <c r="C427" s="422"/>
      <c r="D427" t="s">
        <v>29</v>
      </c>
      <c r="E427" s="67">
        <v>5</v>
      </c>
      <c r="G427" s="2">
        <f t="shared" si="5"/>
        <v>79.299999999999955</v>
      </c>
    </row>
    <row r="428" spans="1:7">
      <c r="A428" s="3">
        <v>44195</v>
      </c>
      <c r="B428" s="422">
        <v>21251</v>
      </c>
      <c r="C428" s="422" t="s">
        <v>27</v>
      </c>
      <c r="D428" t="s">
        <v>31</v>
      </c>
      <c r="E428" s="67"/>
      <c r="F428" s="2">
        <v>60</v>
      </c>
      <c r="G428" s="2">
        <f t="shared" si="5"/>
        <v>19.299999999999955</v>
      </c>
    </row>
    <row r="429" spans="1:7">
      <c r="A429" s="3">
        <v>44195</v>
      </c>
      <c r="B429" s="422">
        <v>21251</v>
      </c>
      <c r="C429" s="422" t="s">
        <v>27</v>
      </c>
      <c r="D429" t="s">
        <v>29</v>
      </c>
      <c r="E429" s="67"/>
      <c r="F429" s="2">
        <v>5</v>
      </c>
      <c r="G429" s="2">
        <f t="shared" si="5"/>
        <v>14.299999999999955</v>
      </c>
    </row>
    <row r="430" spans="1:7">
      <c r="A430" s="3">
        <v>44259</v>
      </c>
      <c r="B430" s="422">
        <v>21732</v>
      </c>
      <c r="C430" s="422" t="s">
        <v>27</v>
      </c>
      <c r="D430" t="s">
        <v>12</v>
      </c>
      <c r="E430" s="67"/>
      <c r="F430" s="2">
        <v>11.3</v>
      </c>
      <c r="G430" s="2">
        <f t="shared" ref="G430:G493" si="6">+G429+E430-F430</f>
        <v>2.9999999999999538</v>
      </c>
    </row>
    <row r="431" spans="1:7">
      <c r="A431" s="3">
        <v>44259</v>
      </c>
      <c r="B431" s="422">
        <v>21732</v>
      </c>
      <c r="C431" s="422" t="s">
        <v>27</v>
      </c>
      <c r="D431" t="s">
        <v>13</v>
      </c>
      <c r="E431" s="67"/>
      <c r="F431" s="2">
        <v>3</v>
      </c>
      <c r="G431" s="2">
        <f t="shared" si="6"/>
        <v>-4.6185277824406512E-14</v>
      </c>
    </row>
    <row r="432" spans="1:7">
      <c r="A432" s="31">
        <v>44227</v>
      </c>
      <c r="B432" s="421" t="s">
        <v>10</v>
      </c>
      <c r="C432" s="421" t="s">
        <v>11</v>
      </c>
      <c r="D432" t="s">
        <v>12</v>
      </c>
      <c r="E432" s="67">
        <v>12</v>
      </c>
      <c r="G432" s="2">
        <f t="shared" si="6"/>
        <v>11.999999999999954</v>
      </c>
    </row>
    <row r="433" spans="1:7">
      <c r="B433" s="422"/>
      <c r="C433" s="422"/>
      <c r="D433" t="s">
        <v>13</v>
      </c>
      <c r="E433" s="67">
        <v>3.8</v>
      </c>
      <c r="G433" s="2">
        <f t="shared" si="6"/>
        <v>15.799999999999955</v>
      </c>
    </row>
    <row r="434" spans="1:7">
      <c r="B434" s="422"/>
      <c r="C434" s="422"/>
      <c r="D434" t="s">
        <v>31</v>
      </c>
      <c r="E434" s="67">
        <v>60</v>
      </c>
      <c r="G434" s="2">
        <f t="shared" si="6"/>
        <v>75.799999999999955</v>
      </c>
    </row>
    <row r="435" spans="1:7">
      <c r="B435" s="422"/>
      <c r="C435" s="422"/>
      <c r="D435" t="s">
        <v>29</v>
      </c>
      <c r="E435" s="67">
        <v>5</v>
      </c>
      <c r="G435" s="2">
        <f t="shared" si="6"/>
        <v>80.799999999999955</v>
      </c>
    </row>
    <row r="436" spans="1:7">
      <c r="A436" s="3">
        <v>44259</v>
      </c>
      <c r="B436" s="422">
        <v>21732</v>
      </c>
      <c r="C436" s="422" t="s">
        <v>11</v>
      </c>
      <c r="D436" t="s">
        <v>12</v>
      </c>
      <c r="E436" s="67"/>
      <c r="F436" s="2">
        <v>12</v>
      </c>
      <c r="G436" s="2">
        <f t="shared" si="6"/>
        <v>68.799999999999955</v>
      </c>
    </row>
    <row r="437" spans="1:7">
      <c r="A437" s="3">
        <v>44259</v>
      </c>
      <c r="B437" s="422">
        <v>21732</v>
      </c>
      <c r="C437" s="422" t="s">
        <v>11</v>
      </c>
      <c r="D437" t="s">
        <v>13</v>
      </c>
      <c r="E437" s="67"/>
      <c r="F437" s="2">
        <v>3.8</v>
      </c>
      <c r="G437" s="2">
        <f t="shared" si="6"/>
        <v>64.999999999999957</v>
      </c>
    </row>
    <row r="438" spans="1:7">
      <c r="A438" s="3">
        <v>44259</v>
      </c>
      <c r="B438" s="422">
        <v>21732</v>
      </c>
      <c r="C438" s="422" t="s">
        <v>11</v>
      </c>
      <c r="D438" t="s">
        <v>14</v>
      </c>
      <c r="E438" s="67"/>
      <c r="F438" s="2">
        <v>60</v>
      </c>
      <c r="G438" s="2">
        <f t="shared" si="6"/>
        <v>4.9999999999999574</v>
      </c>
    </row>
    <row r="439" spans="1:7">
      <c r="A439" s="3">
        <v>44259</v>
      </c>
      <c r="B439" s="422">
        <v>21732</v>
      </c>
      <c r="C439" s="422" t="s">
        <v>11</v>
      </c>
      <c r="D439" t="s">
        <v>15</v>
      </c>
      <c r="E439" s="67"/>
      <c r="F439" s="2">
        <v>5</v>
      </c>
      <c r="G439" s="2">
        <f t="shared" si="6"/>
        <v>-4.2632564145606011E-14</v>
      </c>
    </row>
    <row r="440" spans="1:7">
      <c r="A440" s="31">
        <v>44255</v>
      </c>
      <c r="B440" s="421" t="s">
        <v>10</v>
      </c>
      <c r="C440" s="421" t="s">
        <v>17</v>
      </c>
      <c r="D440" t="s">
        <v>12</v>
      </c>
      <c r="E440" s="67">
        <v>10.9</v>
      </c>
      <c r="G440" s="2">
        <f t="shared" si="6"/>
        <v>10.899999999999958</v>
      </c>
    </row>
    <row r="441" spans="1:7">
      <c r="B441" s="422"/>
      <c r="C441" s="422"/>
      <c r="D441" t="s">
        <v>13</v>
      </c>
      <c r="E441" s="67">
        <v>4.7</v>
      </c>
      <c r="G441" s="2">
        <f t="shared" si="6"/>
        <v>15.599999999999959</v>
      </c>
    </row>
    <row r="442" spans="1:7">
      <c r="B442" s="422"/>
      <c r="C442" s="422"/>
      <c r="D442" t="s">
        <v>31</v>
      </c>
      <c r="E442" s="67">
        <v>56</v>
      </c>
      <c r="G442" s="2">
        <f t="shared" si="6"/>
        <v>71.599999999999966</v>
      </c>
    </row>
    <row r="443" spans="1:7">
      <c r="B443" s="422"/>
      <c r="C443" s="422"/>
      <c r="D443" t="s">
        <v>29</v>
      </c>
      <c r="E443" s="67">
        <v>5</v>
      </c>
      <c r="G443" s="2">
        <f t="shared" si="6"/>
        <v>76.599999999999966</v>
      </c>
    </row>
    <row r="444" spans="1:7">
      <c r="B444" s="422"/>
      <c r="C444" s="422"/>
      <c r="D444" t="s">
        <v>38</v>
      </c>
      <c r="E444" s="67">
        <v>10</v>
      </c>
      <c r="G444" s="2">
        <f t="shared" si="6"/>
        <v>86.599999999999966</v>
      </c>
    </row>
    <row r="445" spans="1:7">
      <c r="A445" s="3">
        <v>44259</v>
      </c>
      <c r="B445" s="422">
        <v>21733</v>
      </c>
      <c r="C445" s="422" t="s">
        <v>17</v>
      </c>
      <c r="D445" t="s">
        <v>38</v>
      </c>
      <c r="E445" s="67"/>
      <c r="F445" s="2">
        <v>10</v>
      </c>
      <c r="G445" s="2">
        <f t="shared" si="6"/>
        <v>76.599999999999966</v>
      </c>
    </row>
    <row r="446" spans="1:7">
      <c r="A446" s="3">
        <v>44259</v>
      </c>
      <c r="B446" s="422">
        <v>21732</v>
      </c>
      <c r="C446" s="422" t="s">
        <v>17</v>
      </c>
      <c r="D446" t="s">
        <v>14</v>
      </c>
      <c r="E446" s="67"/>
      <c r="F446" s="2">
        <v>56</v>
      </c>
      <c r="G446" s="2">
        <f t="shared" si="6"/>
        <v>20.599999999999966</v>
      </c>
    </row>
    <row r="447" spans="1:7">
      <c r="A447" s="3">
        <v>44259</v>
      </c>
      <c r="B447" s="422">
        <v>21732</v>
      </c>
      <c r="C447" s="422" t="s">
        <v>17</v>
      </c>
      <c r="D447" t="s">
        <v>15</v>
      </c>
      <c r="E447" s="67"/>
      <c r="F447" s="2">
        <v>5</v>
      </c>
      <c r="G447" s="2">
        <f t="shared" si="6"/>
        <v>15.599999999999966</v>
      </c>
    </row>
    <row r="448" spans="1:7">
      <c r="A448" s="3">
        <v>44322</v>
      </c>
      <c r="B448" s="422">
        <v>22369</v>
      </c>
      <c r="C448" s="422" t="s">
        <v>17</v>
      </c>
      <c r="D448" t="s">
        <v>12</v>
      </c>
      <c r="E448" s="67"/>
      <c r="F448" s="2">
        <v>10.9</v>
      </c>
      <c r="G448" s="2">
        <f t="shared" si="6"/>
        <v>4.6999999999999655</v>
      </c>
    </row>
    <row r="449" spans="1:7">
      <c r="A449" s="3">
        <v>44322</v>
      </c>
      <c r="B449" s="422">
        <v>22369</v>
      </c>
      <c r="C449" s="422" t="s">
        <v>17</v>
      </c>
      <c r="D449" t="s">
        <v>13</v>
      </c>
      <c r="E449" s="67"/>
      <c r="F449" s="2">
        <v>4.7</v>
      </c>
      <c r="G449" s="2">
        <f t="shared" si="6"/>
        <v>-3.4638958368304884E-14</v>
      </c>
    </row>
    <row r="450" spans="1:7">
      <c r="A450" s="31">
        <v>44286</v>
      </c>
      <c r="B450" s="421" t="s">
        <v>10</v>
      </c>
      <c r="C450" s="421" t="s">
        <v>18</v>
      </c>
      <c r="D450" t="s">
        <v>12</v>
      </c>
      <c r="E450" s="67">
        <v>12</v>
      </c>
      <c r="G450" s="2">
        <f t="shared" si="6"/>
        <v>11.999999999999964</v>
      </c>
    </row>
    <row r="451" spans="1:7">
      <c r="B451" s="422"/>
      <c r="C451" s="422"/>
      <c r="D451" t="s">
        <v>13</v>
      </c>
      <c r="E451" s="67">
        <v>2.8</v>
      </c>
      <c r="G451" s="2">
        <f t="shared" si="6"/>
        <v>14.799999999999965</v>
      </c>
    </row>
    <row r="452" spans="1:7">
      <c r="B452" s="422"/>
      <c r="C452" s="422"/>
      <c r="D452" t="s">
        <v>31</v>
      </c>
      <c r="E452" s="67">
        <v>60</v>
      </c>
      <c r="G452" s="2">
        <f t="shared" si="6"/>
        <v>74.799999999999969</v>
      </c>
    </row>
    <row r="453" spans="1:7">
      <c r="B453" s="422"/>
      <c r="C453" s="422"/>
      <c r="D453" t="s">
        <v>29</v>
      </c>
      <c r="E453" s="67">
        <v>5</v>
      </c>
      <c r="G453" s="2">
        <f t="shared" si="6"/>
        <v>79.799999999999969</v>
      </c>
    </row>
    <row r="454" spans="1:7">
      <c r="B454" s="422"/>
      <c r="C454" s="422"/>
      <c r="D454" t="s">
        <v>40</v>
      </c>
      <c r="E454" s="67">
        <v>10</v>
      </c>
      <c r="G454" s="2">
        <f t="shared" si="6"/>
        <v>89.799999999999969</v>
      </c>
    </row>
    <row r="455" spans="1:7">
      <c r="A455" s="3">
        <v>44322</v>
      </c>
      <c r="B455" s="422">
        <v>22369</v>
      </c>
      <c r="C455" s="422" t="s">
        <v>18</v>
      </c>
      <c r="D455" t="s">
        <v>12</v>
      </c>
      <c r="E455" s="67"/>
      <c r="F455" s="2">
        <v>12</v>
      </c>
      <c r="G455" s="2">
        <f t="shared" si="6"/>
        <v>77.799999999999969</v>
      </c>
    </row>
    <row r="456" spans="1:7">
      <c r="A456" s="3">
        <v>44322</v>
      </c>
      <c r="B456" s="422">
        <v>22369</v>
      </c>
      <c r="C456" s="422" t="s">
        <v>18</v>
      </c>
      <c r="D456" t="s">
        <v>13</v>
      </c>
      <c r="E456" s="67"/>
      <c r="F456" s="2">
        <v>2.8</v>
      </c>
      <c r="G456" s="2">
        <f t="shared" si="6"/>
        <v>74.999999999999972</v>
      </c>
    </row>
    <row r="457" spans="1:7">
      <c r="A457" s="3">
        <v>44322</v>
      </c>
      <c r="B457" s="422">
        <v>22369</v>
      </c>
      <c r="C457" s="422" t="s">
        <v>18</v>
      </c>
      <c r="D457" t="s">
        <v>14</v>
      </c>
      <c r="E457" s="67"/>
      <c r="F457" s="2">
        <v>60</v>
      </c>
      <c r="G457" s="2">
        <f t="shared" si="6"/>
        <v>14.999999999999972</v>
      </c>
    </row>
    <row r="458" spans="1:7">
      <c r="A458" s="3">
        <v>44322</v>
      </c>
      <c r="B458" s="422">
        <v>22369</v>
      </c>
      <c r="C458" s="422" t="s">
        <v>18</v>
      </c>
      <c r="D458" t="s">
        <v>15</v>
      </c>
      <c r="E458" s="67"/>
      <c r="F458" s="2">
        <v>5</v>
      </c>
      <c r="G458" s="2">
        <f t="shared" si="6"/>
        <v>9.9999999999999716</v>
      </c>
    </row>
    <row r="459" spans="1:7">
      <c r="A459" s="3">
        <v>44322</v>
      </c>
      <c r="B459" s="422">
        <v>22369</v>
      </c>
      <c r="C459" s="422" t="s">
        <v>18</v>
      </c>
      <c r="D459" t="s">
        <v>40</v>
      </c>
      <c r="E459" s="67"/>
      <c r="F459" s="2">
        <v>10</v>
      </c>
      <c r="G459" s="2">
        <f t="shared" si="6"/>
        <v>-2.8421709430404007E-14</v>
      </c>
    </row>
    <row r="460" spans="1:7">
      <c r="A460" s="31">
        <v>44316</v>
      </c>
      <c r="B460" s="421" t="s">
        <v>10</v>
      </c>
      <c r="C460" s="421" t="s">
        <v>19</v>
      </c>
      <c r="D460" t="s">
        <v>12</v>
      </c>
      <c r="E460" s="67">
        <v>11.5</v>
      </c>
      <c r="G460" s="2">
        <f t="shared" si="6"/>
        <v>11.499999999999972</v>
      </c>
    </row>
    <row r="461" spans="1:7">
      <c r="B461" s="422"/>
      <c r="C461" s="422"/>
      <c r="D461" t="s">
        <v>13</v>
      </c>
      <c r="E461" s="67">
        <v>3.8</v>
      </c>
      <c r="G461" s="2">
        <f t="shared" si="6"/>
        <v>15.299999999999972</v>
      </c>
    </row>
    <row r="462" spans="1:7">
      <c r="B462" s="422"/>
      <c r="C462" s="422"/>
      <c r="D462" t="s">
        <v>31</v>
      </c>
      <c r="E462" s="67">
        <v>60</v>
      </c>
      <c r="G462" s="2">
        <f t="shared" si="6"/>
        <v>75.299999999999969</v>
      </c>
    </row>
    <row r="463" spans="1:7">
      <c r="B463" s="422"/>
      <c r="C463" s="422"/>
      <c r="D463" t="s">
        <v>29</v>
      </c>
      <c r="E463" s="67">
        <v>5</v>
      </c>
      <c r="G463" s="2">
        <f t="shared" si="6"/>
        <v>80.299999999999969</v>
      </c>
    </row>
    <row r="464" spans="1:7">
      <c r="A464" s="3">
        <v>44322</v>
      </c>
      <c r="B464" s="422">
        <v>22369</v>
      </c>
      <c r="C464" s="422" t="s">
        <v>19</v>
      </c>
      <c r="D464" t="s">
        <v>14</v>
      </c>
      <c r="E464" s="67"/>
      <c r="F464" s="2">
        <v>60</v>
      </c>
      <c r="G464" s="2">
        <f t="shared" si="6"/>
        <v>20.299999999999969</v>
      </c>
    </row>
    <row r="465" spans="1:7">
      <c r="A465" s="3">
        <v>44322</v>
      </c>
      <c r="B465" s="422">
        <v>22369</v>
      </c>
      <c r="C465" s="422" t="s">
        <v>19</v>
      </c>
      <c r="D465" t="s">
        <v>15</v>
      </c>
      <c r="E465" s="67"/>
      <c r="F465" s="2">
        <v>5</v>
      </c>
      <c r="G465" s="2">
        <f t="shared" si="6"/>
        <v>15.299999999999969</v>
      </c>
    </row>
    <row r="466" spans="1:7">
      <c r="A466" s="3">
        <v>44464</v>
      </c>
      <c r="B466" s="422">
        <v>23495</v>
      </c>
      <c r="C466" s="422" t="s">
        <v>19</v>
      </c>
      <c r="D466" t="s">
        <v>12</v>
      </c>
      <c r="E466" s="67"/>
      <c r="F466" s="67">
        <v>11.5</v>
      </c>
      <c r="G466" s="2">
        <f t="shared" si="6"/>
        <v>3.7999999999999687</v>
      </c>
    </row>
    <row r="467" spans="1:7">
      <c r="A467" s="3">
        <v>44464</v>
      </c>
      <c r="B467" s="422">
        <v>23495</v>
      </c>
      <c r="C467" s="422" t="s">
        <v>19</v>
      </c>
      <c r="D467" t="s">
        <v>13</v>
      </c>
      <c r="E467" s="67"/>
      <c r="F467" s="67">
        <v>3.8</v>
      </c>
      <c r="G467" s="2">
        <f t="shared" si="6"/>
        <v>-3.1086244689504383E-14</v>
      </c>
    </row>
    <row r="468" spans="1:7">
      <c r="A468" s="31">
        <v>44347</v>
      </c>
      <c r="B468" s="421" t="s">
        <v>10</v>
      </c>
      <c r="C468" s="421" t="s">
        <v>20</v>
      </c>
      <c r="D468" t="s">
        <v>12</v>
      </c>
      <c r="E468" s="67">
        <v>9.4</v>
      </c>
      <c r="G468" s="2">
        <f t="shared" si="6"/>
        <v>9.3999999999999702</v>
      </c>
    </row>
    <row r="469" spans="1:7">
      <c r="B469" s="422"/>
      <c r="C469" s="422"/>
      <c r="D469" t="s">
        <v>13</v>
      </c>
      <c r="E469" s="67">
        <v>2.5</v>
      </c>
      <c r="G469" s="2">
        <f t="shared" si="6"/>
        <v>11.89999999999997</v>
      </c>
    </row>
    <row r="470" spans="1:7">
      <c r="B470" s="422"/>
      <c r="C470" s="422"/>
      <c r="D470" t="s">
        <v>31</v>
      </c>
      <c r="E470" s="67">
        <v>60</v>
      </c>
      <c r="G470" s="2">
        <f t="shared" si="6"/>
        <v>71.899999999999977</v>
      </c>
    </row>
    <row r="471" spans="1:7">
      <c r="B471" s="422"/>
      <c r="C471" s="422"/>
      <c r="D471" t="s">
        <v>29</v>
      </c>
      <c r="E471" s="67">
        <v>5</v>
      </c>
      <c r="G471" s="2">
        <f t="shared" si="6"/>
        <v>76.899999999999977</v>
      </c>
    </row>
    <row r="472" spans="1:7">
      <c r="B472" s="422"/>
      <c r="C472" s="422"/>
      <c r="D472" t="s">
        <v>482</v>
      </c>
      <c r="E472" s="67">
        <v>8.5</v>
      </c>
      <c r="G472" s="2">
        <f t="shared" si="6"/>
        <v>85.399999999999977</v>
      </c>
    </row>
    <row r="473" spans="1:7">
      <c r="A473" s="3">
        <v>44464</v>
      </c>
      <c r="B473" s="422">
        <v>23495</v>
      </c>
      <c r="C473" s="422" t="s">
        <v>20</v>
      </c>
      <c r="D473" t="s">
        <v>12</v>
      </c>
      <c r="E473" s="67"/>
      <c r="F473" s="67">
        <v>9.4</v>
      </c>
      <c r="G473" s="2">
        <f t="shared" si="6"/>
        <v>75.999999999999972</v>
      </c>
    </row>
    <row r="474" spans="1:7">
      <c r="A474" s="3">
        <v>44464</v>
      </c>
      <c r="B474" s="422">
        <v>23495</v>
      </c>
      <c r="C474" s="422" t="s">
        <v>20</v>
      </c>
      <c r="D474" t="s">
        <v>13</v>
      </c>
      <c r="E474" s="67"/>
      <c r="F474" s="67">
        <v>2.5</v>
      </c>
      <c r="G474" s="2">
        <f t="shared" si="6"/>
        <v>73.499999999999972</v>
      </c>
    </row>
    <row r="475" spans="1:7">
      <c r="A475" s="3">
        <v>44464</v>
      </c>
      <c r="B475" s="422">
        <v>23495</v>
      </c>
      <c r="C475" s="422" t="s">
        <v>20</v>
      </c>
      <c r="D475" t="s">
        <v>31</v>
      </c>
      <c r="E475" s="67"/>
      <c r="F475" s="67">
        <v>60</v>
      </c>
      <c r="G475" s="2">
        <f t="shared" si="6"/>
        <v>13.499999999999972</v>
      </c>
    </row>
    <row r="476" spans="1:7">
      <c r="A476" s="3">
        <v>44464</v>
      </c>
      <c r="B476" s="422">
        <v>23495</v>
      </c>
      <c r="C476" s="422" t="s">
        <v>20</v>
      </c>
      <c r="D476" t="s">
        <v>29</v>
      </c>
      <c r="E476" s="67"/>
      <c r="F476" s="67">
        <v>5</v>
      </c>
      <c r="G476" s="2">
        <f t="shared" si="6"/>
        <v>8.4999999999999716</v>
      </c>
    </row>
    <row r="477" spans="1:7">
      <c r="A477" s="3">
        <v>44464</v>
      </c>
      <c r="B477" s="422">
        <v>23495</v>
      </c>
      <c r="C477" s="422" t="s">
        <v>20</v>
      </c>
      <c r="D477" t="s">
        <v>482</v>
      </c>
      <c r="E477" s="67"/>
      <c r="F477" s="67">
        <v>8.5</v>
      </c>
      <c r="G477" s="2">
        <f t="shared" si="6"/>
        <v>-2.8421709430404007E-14</v>
      </c>
    </row>
    <row r="478" spans="1:7">
      <c r="A478" s="31">
        <v>44377</v>
      </c>
      <c r="B478" s="421" t="s">
        <v>10</v>
      </c>
      <c r="C478" s="421" t="s">
        <v>21</v>
      </c>
      <c r="D478" t="s">
        <v>12</v>
      </c>
      <c r="E478" s="67">
        <v>10.3</v>
      </c>
      <c r="G478" s="2">
        <f t="shared" si="6"/>
        <v>10.299999999999972</v>
      </c>
    </row>
    <row r="479" spans="1:7">
      <c r="B479" s="422"/>
      <c r="C479" s="422"/>
      <c r="D479" t="s">
        <v>13</v>
      </c>
      <c r="E479" s="82">
        <v>4.4000000000000004</v>
      </c>
      <c r="G479" s="2">
        <f t="shared" si="6"/>
        <v>14.699999999999973</v>
      </c>
    </row>
    <row r="480" spans="1:7">
      <c r="B480" s="422"/>
      <c r="C480" s="422"/>
      <c r="D480" t="s">
        <v>31</v>
      </c>
      <c r="E480" s="67">
        <v>60</v>
      </c>
      <c r="G480" s="2">
        <f t="shared" si="6"/>
        <v>74.699999999999974</v>
      </c>
    </row>
    <row r="481" spans="1:7">
      <c r="B481" s="422"/>
      <c r="C481" s="422"/>
      <c r="D481" t="s">
        <v>29</v>
      </c>
      <c r="E481" s="67">
        <v>5</v>
      </c>
      <c r="G481" s="2">
        <f t="shared" si="6"/>
        <v>79.699999999999974</v>
      </c>
    </row>
    <row r="482" spans="1:7">
      <c r="A482" s="3">
        <v>44464</v>
      </c>
      <c r="B482" s="422">
        <v>23496</v>
      </c>
      <c r="C482" s="422" t="s">
        <v>21</v>
      </c>
      <c r="D482" t="s">
        <v>12</v>
      </c>
      <c r="E482" s="67"/>
      <c r="F482" s="67">
        <v>10.3</v>
      </c>
      <c r="G482" s="2">
        <f t="shared" si="6"/>
        <v>69.399999999999977</v>
      </c>
    </row>
    <row r="483" spans="1:7">
      <c r="A483" s="3">
        <v>44464</v>
      </c>
      <c r="B483" s="422">
        <v>23496</v>
      </c>
      <c r="C483" s="422" t="s">
        <v>21</v>
      </c>
      <c r="D483" t="s">
        <v>13</v>
      </c>
      <c r="E483" s="67"/>
      <c r="F483" s="82">
        <v>4.4000000000000004</v>
      </c>
      <c r="G483" s="2">
        <f t="shared" si="6"/>
        <v>64.999999999999972</v>
      </c>
    </row>
    <row r="484" spans="1:7">
      <c r="A484" s="3">
        <v>44464</v>
      </c>
      <c r="B484" s="422">
        <v>23496</v>
      </c>
      <c r="C484" s="422" t="s">
        <v>21</v>
      </c>
      <c r="D484" t="s">
        <v>31</v>
      </c>
      <c r="E484" s="67"/>
      <c r="F484" s="67">
        <v>60</v>
      </c>
      <c r="G484" s="2">
        <f t="shared" si="6"/>
        <v>4.9999999999999716</v>
      </c>
    </row>
    <row r="485" spans="1:7">
      <c r="A485" s="3">
        <v>44464</v>
      </c>
      <c r="B485" s="422">
        <v>23496</v>
      </c>
      <c r="C485" s="422" t="s">
        <v>21</v>
      </c>
      <c r="D485" t="s">
        <v>29</v>
      </c>
      <c r="E485" s="67"/>
      <c r="F485" s="67">
        <v>5</v>
      </c>
      <c r="G485" s="2">
        <f t="shared" si="6"/>
        <v>-2.8421709430404007E-14</v>
      </c>
    </row>
    <row r="486" spans="1:7">
      <c r="A486" s="81">
        <v>44408</v>
      </c>
      <c r="B486" s="421" t="s">
        <v>10</v>
      </c>
      <c r="C486" s="421" t="s">
        <v>22</v>
      </c>
      <c r="D486" t="s">
        <v>12</v>
      </c>
      <c r="E486" s="2">
        <v>9</v>
      </c>
      <c r="G486" s="2">
        <f t="shared" si="6"/>
        <v>8.9999999999999716</v>
      </c>
    </row>
    <row r="487" spans="1:7">
      <c r="A487" s="70"/>
      <c r="B487" s="422"/>
      <c r="C487" s="422"/>
      <c r="D487" t="s">
        <v>13</v>
      </c>
      <c r="E487" s="2">
        <v>1.8</v>
      </c>
      <c r="G487" s="2">
        <f t="shared" si="6"/>
        <v>10.799999999999972</v>
      </c>
    </row>
    <row r="488" spans="1:7">
      <c r="A488" s="70"/>
      <c r="B488" s="422"/>
      <c r="C488" s="422"/>
      <c r="D488" t="s">
        <v>14</v>
      </c>
      <c r="E488" s="2">
        <v>60</v>
      </c>
      <c r="G488" s="2">
        <f t="shared" si="6"/>
        <v>70.799999999999969</v>
      </c>
    </row>
    <row r="489" spans="1:7">
      <c r="A489" s="70"/>
      <c r="B489" s="422"/>
      <c r="C489" s="422"/>
      <c r="D489" t="s">
        <v>15</v>
      </c>
      <c r="E489" s="2">
        <v>5</v>
      </c>
      <c r="G489" s="2">
        <f t="shared" si="6"/>
        <v>75.799999999999969</v>
      </c>
    </row>
    <row r="490" spans="1:7">
      <c r="A490" s="3">
        <v>44464</v>
      </c>
      <c r="B490" s="422">
        <v>23496</v>
      </c>
      <c r="C490" s="422" t="s">
        <v>22</v>
      </c>
      <c r="D490" t="s">
        <v>12</v>
      </c>
      <c r="E490" s="2"/>
      <c r="F490" s="2">
        <v>9</v>
      </c>
      <c r="G490" s="2">
        <f t="shared" si="6"/>
        <v>66.799999999999969</v>
      </c>
    </row>
    <row r="491" spans="1:7">
      <c r="A491" s="3">
        <v>44464</v>
      </c>
      <c r="B491" s="422">
        <v>23496</v>
      </c>
      <c r="C491" s="422" t="s">
        <v>22</v>
      </c>
      <c r="D491" t="s">
        <v>13</v>
      </c>
      <c r="E491" s="2"/>
      <c r="F491" s="2">
        <v>1.8</v>
      </c>
      <c r="G491" s="2">
        <f t="shared" si="6"/>
        <v>64.999999999999972</v>
      </c>
    </row>
    <row r="492" spans="1:7">
      <c r="A492" s="3">
        <v>44464</v>
      </c>
      <c r="B492" s="422">
        <v>23496</v>
      </c>
      <c r="C492" s="422" t="s">
        <v>22</v>
      </c>
      <c r="D492" t="s">
        <v>14</v>
      </c>
      <c r="E492" s="2"/>
      <c r="F492" s="2">
        <v>60</v>
      </c>
      <c r="G492" s="2">
        <f t="shared" si="6"/>
        <v>4.9999999999999716</v>
      </c>
    </row>
    <row r="493" spans="1:7">
      <c r="A493" s="3">
        <v>44464</v>
      </c>
      <c r="B493" s="422">
        <v>23496</v>
      </c>
      <c r="C493" s="422" t="s">
        <v>22</v>
      </c>
      <c r="D493" t="s">
        <v>15</v>
      </c>
      <c r="E493" s="2"/>
      <c r="F493" s="2">
        <v>5</v>
      </c>
      <c r="G493" s="2">
        <f t="shared" si="6"/>
        <v>-2.8421709430404007E-14</v>
      </c>
    </row>
    <row r="494" spans="1:7">
      <c r="A494" s="31">
        <v>44439</v>
      </c>
      <c r="B494" s="421" t="s">
        <v>10</v>
      </c>
      <c r="C494" s="421" t="s">
        <v>23</v>
      </c>
      <c r="D494" t="s">
        <v>12</v>
      </c>
      <c r="E494" s="2">
        <v>10.199999999999999</v>
      </c>
      <c r="G494" s="2">
        <f t="shared" ref="G494:G557" si="7">+G493+E494-F494</f>
        <v>10.199999999999971</v>
      </c>
    </row>
    <row r="495" spans="1:7">
      <c r="B495" s="422"/>
      <c r="C495" s="422"/>
      <c r="D495" t="s">
        <v>13</v>
      </c>
      <c r="E495" s="2">
        <v>2.1</v>
      </c>
      <c r="G495" s="2">
        <f t="shared" si="7"/>
        <v>12.299999999999971</v>
      </c>
    </row>
    <row r="496" spans="1:7">
      <c r="B496" s="422"/>
      <c r="C496" s="422"/>
      <c r="D496" t="s">
        <v>14</v>
      </c>
      <c r="E496" s="2">
        <v>60</v>
      </c>
      <c r="G496" s="2">
        <f t="shared" si="7"/>
        <v>72.299999999999969</v>
      </c>
    </row>
    <row r="497" spans="1:13">
      <c r="B497" s="422"/>
      <c r="C497" s="422"/>
      <c r="D497" t="s">
        <v>15</v>
      </c>
      <c r="E497" s="2">
        <v>5</v>
      </c>
      <c r="G497" s="2">
        <f t="shared" si="7"/>
        <v>77.299999999999969</v>
      </c>
    </row>
    <row r="498" spans="1:13">
      <c r="A498" s="3">
        <v>44464</v>
      </c>
      <c r="B498" s="422">
        <v>23497</v>
      </c>
      <c r="C498" s="422" t="s">
        <v>23</v>
      </c>
      <c r="D498" t="s">
        <v>14</v>
      </c>
      <c r="E498" s="2"/>
      <c r="F498" s="2">
        <v>60</v>
      </c>
      <c r="G498" s="2">
        <f t="shared" si="7"/>
        <v>17.299999999999969</v>
      </c>
    </row>
    <row r="499" spans="1:13">
      <c r="A499" s="3">
        <v>44464</v>
      </c>
      <c r="B499" s="422">
        <v>23497</v>
      </c>
      <c r="C499" s="422" t="s">
        <v>23</v>
      </c>
      <c r="D499" t="s">
        <v>15</v>
      </c>
      <c r="E499" s="73"/>
      <c r="F499" s="2">
        <v>5</v>
      </c>
      <c r="G499" s="2">
        <f t="shared" si="7"/>
        <v>12.299999999999969</v>
      </c>
    </row>
    <row r="500" spans="1:13">
      <c r="A500" s="3">
        <v>44516</v>
      </c>
      <c r="B500" s="422">
        <v>23926</v>
      </c>
      <c r="C500" s="422" t="s">
        <v>23</v>
      </c>
      <c r="D500" t="s">
        <v>12</v>
      </c>
      <c r="E500" s="73"/>
      <c r="F500" s="2">
        <v>10.199999999999999</v>
      </c>
      <c r="G500" s="2">
        <f t="shared" si="7"/>
        <v>2.0999999999999694</v>
      </c>
    </row>
    <row r="501" spans="1:13">
      <c r="A501" s="3">
        <v>44516</v>
      </c>
      <c r="B501" s="422">
        <v>23926</v>
      </c>
      <c r="C501" s="422" t="s">
        <v>23</v>
      </c>
      <c r="D501" t="s">
        <v>13</v>
      </c>
      <c r="E501" s="73"/>
      <c r="F501" s="2">
        <v>2.1</v>
      </c>
      <c r="G501" s="6">
        <f t="shared" si="7"/>
        <v>-3.0642155479654321E-14</v>
      </c>
    </row>
    <row r="502" spans="1:13">
      <c r="A502" s="31">
        <v>44469</v>
      </c>
      <c r="B502" s="421" t="s">
        <v>10</v>
      </c>
      <c r="C502" s="421" t="s">
        <v>24</v>
      </c>
      <c r="D502" t="s">
        <v>12</v>
      </c>
      <c r="E502" s="73">
        <v>10.5</v>
      </c>
      <c r="G502" s="2">
        <f t="shared" si="7"/>
        <v>10.49999999999997</v>
      </c>
    </row>
    <row r="503" spans="1:13">
      <c r="B503" s="422"/>
      <c r="C503" s="422"/>
      <c r="D503" t="s">
        <v>13</v>
      </c>
      <c r="E503" s="73">
        <v>3.7</v>
      </c>
      <c r="G503" s="2">
        <f t="shared" si="7"/>
        <v>14.199999999999971</v>
      </c>
    </row>
    <row r="504" spans="1:13">
      <c r="B504" s="422"/>
      <c r="C504" s="422"/>
      <c r="D504" t="s">
        <v>14</v>
      </c>
      <c r="E504" s="73">
        <v>60</v>
      </c>
      <c r="G504" s="2">
        <f t="shared" si="7"/>
        <v>74.199999999999974</v>
      </c>
      <c r="K504" s="421" t="s">
        <v>24</v>
      </c>
      <c r="L504" t="s">
        <v>12</v>
      </c>
      <c r="M504" s="73">
        <v>10.5</v>
      </c>
    </row>
    <row r="505" spans="1:13">
      <c r="B505" s="422"/>
      <c r="C505" s="422"/>
      <c r="D505" t="s">
        <v>15</v>
      </c>
      <c r="E505" s="73">
        <v>5</v>
      </c>
      <c r="G505" s="2">
        <f t="shared" si="7"/>
        <v>79.199999999999974</v>
      </c>
      <c r="K505" s="422"/>
      <c r="L505" t="s">
        <v>13</v>
      </c>
      <c r="M505" s="73">
        <v>3.7</v>
      </c>
    </row>
    <row r="506" spans="1:13">
      <c r="A506" s="3">
        <v>44469</v>
      </c>
      <c r="B506" s="422" t="s">
        <v>69</v>
      </c>
      <c r="C506" s="422" t="s">
        <v>24</v>
      </c>
      <c r="D506" t="s">
        <v>14</v>
      </c>
      <c r="E506" s="73"/>
      <c r="F506" s="2">
        <v>60</v>
      </c>
      <c r="G506" s="2">
        <f t="shared" si="7"/>
        <v>19.199999999999974</v>
      </c>
      <c r="K506" s="421" t="s">
        <v>25</v>
      </c>
      <c r="L506" t="s">
        <v>12</v>
      </c>
      <c r="M506" s="73">
        <v>10.9</v>
      </c>
    </row>
    <row r="507" spans="1:13">
      <c r="A507" s="3">
        <v>44469</v>
      </c>
      <c r="B507" s="422" t="s">
        <v>69</v>
      </c>
      <c r="C507" s="422" t="s">
        <v>24</v>
      </c>
      <c r="D507" t="s">
        <v>15</v>
      </c>
      <c r="E507" s="73"/>
      <c r="F507" s="2">
        <v>5</v>
      </c>
      <c r="G507" s="2">
        <f t="shared" si="7"/>
        <v>14.199999999999974</v>
      </c>
      <c r="K507" s="422"/>
      <c r="L507" t="s">
        <v>13</v>
      </c>
      <c r="M507" s="73">
        <v>2.6</v>
      </c>
    </row>
    <row r="508" spans="1:13">
      <c r="A508" s="3">
        <v>44621</v>
      </c>
      <c r="B508" s="422">
        <v>24493</v>
      </c>
      <c r="C508" s="422" t="s">
        <v>24</v>
      </c>
      <c r="D508" t="s">
        <v>12</v>
      </c>
      <c r="E508" s="73"/>
      <c r="F508" s="73">
        <v>10.5</v>
      </c>
      <c r="G508" s="2">
        <f t="shared" si="7"/>
        <v>3.6999999999999744</v>
      </c>
      <c r="K508" s="422"/>
      <c r="M508" s="73"/>
    </row>
    <row r="509" spans="1:13">
      <c r="A509" s="3">
        <v>44621</v>
      </c>
      <c r="B509" s="422">
        <v>24493</v>
      </c>
      <c r="C509" s="422" t="s">
        <v>24</v>
      </c>
      <c r="D509" t="s">
        <v>13</v>
      </c>
      <c r="E509" s="73"/>
      <c r="F509" s="73">
        <v>3.7</v>
      </c>
      <c r="G509" s="2">
        <f t="shared" si="7"/>
        <v>-2.5757174171303632E-14</v>
      </c>
      <c r="K509" s="422"/>
      <c r="M509" s="73"/>
    </row>
    <row r="510" spans="1:13">
      <c r="A510" s="81">
        <v>44500</v>
      </c>
      <c r="B510" s="421" t="s">
        <v>10</v>
      </c>
      <c r="C510" s="421" t="s">
        <v>25</v>
      </c>
      <c r="D510" t="s">
        <v>12</v>
      </c>
      <c r="E510" s="73">
        <v>10.9</v>
      </c>
      <c r="G510" s="2">
        <f t="shared" si="7"/>
        <v>10.899999999999974</v>
      </c>
      <c r="K510" s="421" t="s">
        <v>26</v>
      </c>
      <c r="L510" t="s">
        <v>12</v>
      </c>
      <c r="M510" s="2">
        <v>11.6</v>
      </c>
    </row>
    <row r="511" spans="1:13">
      <c r="A511" s="70"/>
      <c r="B511" s="422"/>
      <c r="C511" s="422"/>
      <c r="D511" t="s">
        <v>13</v>
      </c>
      <c r="E511" s="73">
        <v>2.6</v>
      </c>
      <c r="G511" s="2">
        <f t="shared" si="7"/>
        <v>13.499999999999973</v>
      </c>
      <c r="K511" s="422"/>
      <c r="L511" t="s">
        <v>13</v>
      </c>
      <c r="M511" s="2">
        <v>4</v>
      </c>
    </row>
    <row r="512" spans="1:13">
      <c r="A512" s="70"/>
      <c r="B512" s="422"/>
      <c r="C512" s="422"/>
      <c r="D512" t="s">
        <v>14</v>
      </c>
      <c r="E512" s="73">
        <v>60</v>
      </c>
      <c r="G512" s="2">
        <f t="shared" si="7"/>
        <v>73.499999999999972</v>
      </c>
      <c r="L512" t="s">
        <v>43</v>
      </c>
      <c r="M512" s="2">
        <v>10</v>
      </c>
    </row>
    <row r="513" spans="1:13">
      <c r="A513" s="70"/>
      <c r="B513" s="422"/>
      <c r="C513" s="422"/>
      <c r="D513" t="s">
        <v>15</v>
      </c>
      <c r="E513" s="73">
        <v>5</v>
      </c>
      <c r="G513" s="2">
        <f t="shared" si="7"/>
        <v>78.499999999999972</v>
      </c>
      <c r="K513" s="421" t="s">
        <v>27</v>
      </c>
      <c r="L513" t="s">
        <v>12</v>
      </c>
      <c r="M513" s="2">
        <v>12.2</v>
      </c>
    </row>
    <row r="514" spans="1:13">
      <c r="A514" s="70">
        <v>44500</v>
      </c>
      <c r="B514" s="422" t="s">
        <v>75</v>
      </c>
      <c r="C514" s="422" t="s">
        <v>25</v>
      </c>
      <c r="D514" t="s">
        <v>14</v>
      </c>
      <c r="E514" s="94"/>
      <c r="F514" s="45">
        <v>60</v>
      </c>
      <c r="G514" s="2">
        <f t="shared" si="7"/>
        <v>18.499999999999972</v>
      </c>
      <c r="H514" s="86"/>
      <c r="K514" s="422"/>
      <c r="L514" t="s">
        <v>13</v>
      </c>
      <c r="M514" s="2">
        <v>4.4000000000000004</v>
      </c>
    </row>
    <row r="515" spans="1:13">
      <c r="A515" s="70">
        <v>44500</v>
      </c>
      <c r="B515" s="422" t="s">
        <v>75</v>
      </c>
      <c r="C515" s="422" t="s">
        <v>25</v>
      </c>
      <c r="D515" t="s">
        <v>15</v>
      </c>
      <c r="E515" s="45"/>
      <c r="F515" s="45">
        <v>5</v>
      </c>
      <c r="G515" s="2">
        <f t="shared" si="7"/>
        <v>13.499999999999972</v>
      </c>
      <c r="H515" s="18"/>
      <c r="K515" s="421" t="s">
        <v>11</v>
      </c>
      <c r="L515" t="s">
        <v>12</v>
      </c>
      <c r="M515" s="5">
        <v>12.9</v>
      </c>
    </row>
    <row r="516" spans="1:13">
      <c r="A516" s="3">
        <v>44621</v>
      </c>
      <c r="B516" s="422">
        <v>24493</v>
      </c>
      <c r="C516" s="422" t="s">
        <v>25</v>
      </c>
      <c r="D516" t="s">
        <v>12</v>
      </c>
      <c r="E516" s="45"/>
      <c r="F516" s="73">
        <v>10.9</v>
      </c>
      <c r="G516" s="2">
        <f t="shared" si="7"/>
        <v>2.5999999999999712</v>
      </c>
      <c r="H516" s="18"/>
      <c r="K516" s="421"/>
      <c r="M516" s="5"/>
    </row>
    <row r="517" spans="1:13">
      <c r="A517" s="3">
        <v>44621</v>
      </c>
      <c r="B517" s="422">
        <v>24493</v>
      </c>
      <c r="C517" s="422" t="s">
        <v>25</v>
      </c>
      <c r="D517" t="s">
        <v>13</v>
      </c>
      <c r="E517" s="45"/>
      <c r="F517" s="73">
        <v>2.6</v>
      </c>
      <c r="G517" s="2">
        <f t="shared" si="7"/>
        <v>-2.886579864025407E-14</v>
      </c>
      <c r="H517" s="18"/>
      <c r="K517" s="421"/>
      <c r="M517" s="5"/>
    </row>
    <row r="518" spans="1:13">
      <c r="A518" s="81">
        <v>44530</v>
      </c>
      <c r="B518" s="421" t="s">
        <v>10</v>
      </c>
      <c r="C518" s="421" t="s">
        <v>26</v>
      </c>
      <c r="D518" t="s">
        <v>12</v>
      </c>
      <c r="E518" s="2">
        <v>11.6</v>
      </c>
      <c r="G518" s="2">
        <f t="shared" si="7"/>
        <v>11.599999999999971</v>
      </c>
      <c r="K518" s="422"/>
      <c r="L518" t="s">
        <v>13</v>
      </c>
      <c r="M518" s="5">
        <v>1.3</v>
      </c>
    </row>
    <row r="519" spans="1:13">
      <c r="A519" s="70"/>
      <c r="B519" s="422"/>
      <c r="C519" s="422"/>
      <c r="D519" t="s">
        <v>13</v>
      </c>
      <c r="E519" s="2">
        <v>4</v>
      </c>
      <c r="G519" s="2">
        <f t="shared" si="7"/>
        <v>15.599999999999971</v>
      </c>
      <c r="L519" t="s">
        <v>43</v>
      </c>
      <c r="M519" s="5">
        <v>10</v>
      </c>
    </row>
    <row r="520" spans="1:13">
      <c r="A520" s="70"/>
      <c r="B520" s="422"/>
      <c r="C520" s="422"/>
      <c r="D520" t="s">
        <v>14</v>
      </c>
      <c r="E520" s="2">
        <v>60</v>
      </c>
      <c r="G520" s="2">
        <f t="shared" si="7"/>
        <v>75.599999999999966</v>
      </c>
      <c r="M520" s="5">
        <f>SUM(M504:M519)</f>
        <v>94.100000000000009</v>
      </c>
    </row>
    <row r="521" spans="1:13">
      <c r="A521" s="70"/>
      <c r="B521" s="422"/>
      <c r="C521" s="422"/>
      <c r="D521" t="s">
        <v>15</v>
      </c>
      <c r="E521" s="2">
        <v>5</v>
      </c>
      <c r="G521" s="2">
        <f t="shared" si="7"/>
        <v>80.599999999999966</v>
      </c>
    </row>
    <row r="522" spans="1:13">
      <c r="A522" s="70"/>
      <c r="B522" s="422"/>
      <c r="C522" s="422"/>
      <c r="D522" t="s">
        <v>43</v>
      </c>
      <c r="E522" s="2">
        <v>10</v>
      </c>
      <c r="G522" s="2">
        <f t="shared" si="7"/>
        <v>90.599999999999966</v>
      </c>
    </row>
    <row r="523" spans="1:13">
      <c r="A523" s="70">
        <v>44530</v>
      </c>
      <c r="B523" s="422" t="s">
        <v>69</v>
      </c>
      <c r="C523" s="422" t="s">
        <v>26</v>
      </c>
      <c r="D523" t="s">
        <v>14</v>
      </c>
      <c r="E523" s="2"/>
      <c r="F523" s="2">
        <v>60</v>
      </c>
      <c r="G523" s="2">
        <f t="shared" si="7"/>
        <v>30.599999999999966</v>
      </c>
    </row>
    <row r="524" spans="1:13">
      <c r="A524" s="70">
        <v>44530</v>
      </c>
      <c r="B524" s="422" t="s">
        <v>69</v>
      </c>
      <c r="C524" s="422" t="s">
        <v>26</v>
      </c>
      <c r="D524" t="s">
        <v>15</v>
      </c>
      <c r="E524" s="2"/>
      <c r="F524" s="2">
        <v>5</v>
      </c>
      <c r="G524" s="2">
        <f t="shared" si="7"/>
        <v>25.599999999999966</v>
      </c>
    </row>
    <row r="525" spans="1:13">
      <c r="A525" s="3">
        <v>44621</v>
      </c>
      <c r="B525" s="422">
        <v>24493</v>
      </c>
      <c r="C525" s="422" t="s">
        <v>26</v>
      </c>
      <c r="D525" t="s">
        <v>12</v>
      </c>
      <c r="E525" s="2"/>
      <c r="F525" s="2">
        <v>11.6</v>
      </c>
      <c r="G525" s="2">
        <f t="shared" si="7"/>
        <v>13.999999999999966</v>
      </c>
    </row>
    <row r="526" spans="1:13">
      <c r="A526" s="3">
        <v>44621</v>
      </c>
      <c r="B526" s="422">
        <v>24493</v>
      </c>
      <c r="C526" s="422" t="s">
        <v>26</v>
      </c>
      <c r="D526" t="s">
        <v>13</v>
      </c>
      <c r="E526" s="2"/>
      <c r="F526" s="2">
        <v>4</v>
      </c>
      <c r="G526" s="2">
        <f t="shared" si="7"/>
        <v>9.9999999999999662</v>
      </c>
    </row>
    <row r="527" spans="1:13">
      <c r="A527" s="3">
        <v>44621</v>
      </c>
      <c r="B527" s="422">
        <v>24493</v>
      </c>
      <c r="C527" s="422" t="s">
        <v>26</v>
      </c>
      <c r="D527" t="s">
        <v>43</v>
      </c>
      <c r="E527" s="2"/>
      <c r="F527" s="2">
        <v>10</v>
      </c>
      <c r="G527" s="2">
        <f t="shared" si="7"/>
        <v>-3.3750779948604759E-14</v>
      </c>
    </row>
    <row r="528" spans="1:13">
      <c r="A528" s="81">
        <v>44561</v>
      </c>
      <c r="B528" s="421" t="s">
        <v>10</v>
      </c>
      <c r="C528" s="421" t="s">
        <v>27</v>
      </c>
      <c r="D528" t="s">
        <v>12</v>
      </c>
      <c r="E528" s="2">
        <v>12.2</v>
      </c>
      <c r="G528" s="2">
        <f t="shared" si="7"/>
        <v>12.199999999999966</v>
      </c>
    </row>
    <row r="529" spans="1:7">
      <c r="A529" s="70"/>
      <c r="B529" s="422"/>
      <c r="C529" s="422"/>
      <c r="D529" t="s">
        <v>13</v>
      </c>
      <c r="E529" s="2">
        <v>4.4000000000000004</v>
      </c>
      <c r="G529" s="2">
        <f t="shared" si="7"/>
        <v>16.599999999999966</v>
      </c>
    </row>
    <row r="530" spans="1:7">
      <c r="A530" s="70"/>
      <c r="B530" s="422"/>
      <c r="C530" s="422"/>
      <c r="D530" t="s">
        <v>14</v>
      </c>
      <c r="E530" s="2">
        <v>60</v>
      </c>
      <c r="G530" s="2">
        <f t="shared" si="7"/>
        <v>76.599999999999966</v>
      </c>
    </row>
    <row r="531" spans="1:7">
      <c r="A531" s="70"/>
      <c r="B531" s="422"/>
      <c r="C531" s="422"/>
      <c r="D531" t="s">
        <v>15</v>
      </c>
      <c r="E531" s="2">
        <v>5</v>
      </c>
      <c r="G531" s="2">
        <f t="shared" si="7"/>
        <v>81.599999999999966</v>
      </c>
    </row>
    <row r="532" spans="1:7">
      <c r="A532" s="3">
        <v>44561</v>
      </c>
      <c r="B532" s="422" t="s">
        <v>76</v>
      </c>
      <c r="C532" s="422" t="s">
        <v>27</v>
      </c>
      <c r="D532" t="s">
        <v>14</v>
      </c>
      <c r="F532" s="2">
        <v>60</v>
      </c>
      <c r="G532" s="2">
        <f t="shared" si="7"/>
        <v>21.599999999999966</v>
      </c>
    </row>
    <row r="533" spans="1:7">
      <c r="A533" s="3">
        <v>44561</v>
      </c>
      <c r="B533" s="422" t="s">
        <v>76</v>
      </c>
      <c r="C533" s="422" t="s">
        <v>27</v>
      </c>
      <c r="D533" t="s">
        <v>15</v>
      </c>
      <c r="F533" s="2">
        <v>5</v>
      </c>
      <c r="G533" s="2">
        <f t="shared" si="7"/>
        <v>16.599999999999966</v>
      </c>
    </row>
    <row r="534" spans="1:7">
      <c r="A534" s="3">
        <v>44621</v>
      </c>
      <c r="B534" s="422">
        <v>24494</v>
      </c>
      <c r="C534" s="422" t="s">
        <v>27</v>
      </c>
      <c r="D534" t="s">
        <v>12</v>
      </c>
      <c r="F534" s="2">
        <v>12.2</v>
      </c>
      <c r="G534" s="2">
        <f t="shared" si="7"/>
        <v>4.3999999999999666</v>
      </c>
    </row>
    <row r="535" spans="1:7">
      <c r="A535" s="3">
        <v>44621</v>
      </c>
      <c r="B535" s="422">
        <v>24494</v>
      </c>
      <c r="C535" s="422" t="s">
        <v>27</v>
      </c>
      <c r="D535" t="s">
        <v>13</v>
      </c>
      <c r="F535" s="2">
        <v>4.4000000000000004</v>
      </c>
      <c r="G535" s="2">
        <f t="shared" si="7"/>
        <v>-3.3750779948604759E-14</v>
      </c>
    </row>
    <row r="536" spans="1:7">
      <c r="A536" s="31">
        <v>44592</v>
      </c>
      <c r="B536" s="421" t="s">
        <v>10</v>
      </c>
      <c r="C536" s="421" t="s">
        <v>11</v>
      </c>
      <c r="D536" t="s">
        <v>12</v>
      </c>
      <c r="E536" s="5">
        <v>12.9</v>
      </c>
      <c r="G536" s="2">
        <f t="shared" si="7"/>
        <v>12.899999999999967</v>
      </c>
    </row>
    <row r="537" spans="1:7">
      <c r="B537" s="422"/>
      <c r="C537" s="422"/>
      <c r="D537" t="s">
        <v>13</v>
      </c>
      <c r="E537" s="5">
        <v>1.3</v>
      </c>
      <c r="G537" s="2">
        <f t="shared" si="7"/>
        <v>14.199999999999967</v>
      </c>
    </row>
    <row r="538" spans="1:7">
      <c r="B538" s="422"/>
      <c r="C538" s="422"/>
      <c r="D538" t="s">
        <v>14</v>
      </c>
      <c r="E538" s="5">
        <v>60</v>
      </c>
      <c r="G538" s="2">
        <f t="shared" si="7"/>
        <v>74.19999999999996</v>
      </c>
    </row>
    <row r="539" spans="1:7">
      <c r="B539" s="422"/>
      <c r="C539" s="422"/>
      <c r="D539" t="s">
        <v>15</v>
      </c>
      <c r="E539" s="5">
        <v>5</v>
      </c>
      <c r="G539" s="2">
        <f t="shared" si="7"/>
        <v>79.19999999999996</v>
      </c>
    </row>
    <row r="540" spans="1:7">
      <c r="B540" s="422"/>
      <c r="C540" s="422"/>
      <c r="D540" t="s">
        <v>43</v>
      </c>
      <c r="E540" s="5">
        <v>10</v>
      </c>
      <c r="G540" s="2">
        <f t="shared" si="7"/>
        <v>89.19999999999996</v>
      </c>
    </row>
    <row r="541" spans="1:7">
      <c r="A541" s="3">
        <v>44592</v>
      </c>
      <c r="B541" s="422" t="s">
        <v>77</v>
      </c>
      <c r="C541" s="422" t="s">
        <v>11</v>
      </c>
      <c r="D541" t="s">
        <v>14</v>
      </c>
      <c r="F541" s="2">
        <v>60</v>
      </c>
      <c r="G541" s="2">
        <f t="shared" si="7"/>
        <v>29.19999999999996</v>
      </c>
    </row>
    <row r="542" spans="1:7">
      <c r="A542" s="3">
        <v>44592</v>
      </c>
      <c r="B542" s="422" t="s">
        <v>77</v>
      </c>
      <c r="C542" s="422" t="s">
        <v>11</v>
      </c>
      <c r="D542" t="s">
        <v>15</v>
      </c>
      <c r="F542" s="2">
        <v>5</v>
      </c>
      <c r="G542" s="2">
        <f t="shared" si="7"/>
        <v>24.19999999999996</v>
      </c>
    </row>
    <row r="543" spans="1:7">
      <c r="A543" s="3">
        <v>44621</v>
      </c>
      <c r="B543" s="422">
        <v>24494</v>
      </c>
      <c r="C543" s="422" t="s">
        <v>11</v>
      </c>
      <c r="D543" t="s">
        <v>12</v>
      </c>
      <c r="F543" s="5">
        <v>12.9</v>
      </c>
      <c r="G543" s="2">
        <f t="shared" si="7"/>
        <v>11.29999999999996</v>
      </c>
    </row>
    <row r="544" spans="1:7">
      <c r="A544" s="3">
        <v>44621</v>
      </c>
      <c r="B544" s="422">
        <v>24494</v>
      </c>
      <c r="C544" s="422" t="s">
        <v>11</v>
      </c>
      <c r="D544" t="s">
        <v>13</v>
      </c>
      <c r="F544" s="5">
        <v>1.3</v>
      </c>
      <c r="G544" s="2">
        <f t="shared" si="7"/>
        <v>9.9999999999999591</v>
      </c>
    </row>
    <row r="545" spans="1:7">
      <c r="A545" s="3">
        <v>44621</v>
      </c>
      <c r="B545" s="422">
        <v>24493</v>
      </c>
      <c r="C545" s="422" t="s">
        <v>11</v>
      </c>
      <c r="D545" t="s">
        <v>43</v>
      </c>
      <c r="F545" s="2">
        <v>10</v>
      </c>
      <c r="G545" s="6">
        <f t="shared" si="7"/>
        <v>-4.0856207306205761E-14</v>
      </c>
    </row>
    <row r="546" spans="1:7">
      <c r="A546" s="31">
        <v>44620</v>
      </c>
      <c r="B546" s="421" t="s">
        <v>10</v>
      </c>
      <c r="C546" s="421" t="s">
        <v>17</v>
      </c>
      <c r="D546" t="s">
        <v>12</v>
      </c>
      <c r="E546" s="5">
        <v>43.3</v>
      </c>
      <c r="G546" s="2">
        <f t="shared" si="7"/>
        <v>43.299999999999955</v>
      </c>
    </row>
    <row r="547" spans="1:7">
      <c r="B547" s="422"/>
      <c r="C547" s="422"/>
      <c r="D547" t="s">
        <v>13</v>
      </c>
      <c r="E547" s="5">
        <v>4.3</v>
      </c>
      <c r="G547" s="2">
        <f t="shared" si="7"/>
        <v>47.599999999999952</v>
      </c>
    </row>
    <row r="548" spans="1:7">
      <c r="B548" s="422"/>
      <c r="C548" s="422"/>
      <c r="D548" t="s">
        <v>14</v>
      </c>
      <c r="E548" s="5">
        <v>56</v>
      </c>
      <c r="G548" s="2">
        <f t="shared" si="7"/>
        <v>103.59999999999995</v>
      </c>
    </row>
    <row r="549" spans="1:7">
      <c r="B549" s="422"/>
      <c r="C549" s="422"/>
      <c r="D549" t="s">
        <v>15</v>
      </c>
      <c r="E549" s="5">
        <v>5</v>
      </c>
      <c r="G549" s="2">
        <f t="shared" si="7"/>
        <v>108.59999999999995</v>
      </c>
    </row>
    <row r="550" spans="1:7">
      <c r="A550" s="3">
        <v>44620</v>
      </c>
      <c r="B550" s="422" t="s">
        <v>78</v>
      </c>
      <c r="C550" s="422" t="s">
        <v>17</v>
      </c>
      <c r="D550" t="s">
        <v>14</v>
      </c>
      <c r="F550" s="2">
        <v>56</v>
      </c>
      <c r="G550" s="2">
        <f t="shared" si="7"/>
        <v>52.599999999999952</v>
      </c>
    </row>
    <row r="551" spans="1:7">
      <c r="A551" s="3">
        <v>44620</v>
      </c>
      <c r="B551" s="422" t="s">
        <v>78</v>
      </c>
      <c r="C551" s="422" t="s">
        <v>17</v>
      </c>
      <c r="D551" t="s">
        <v>15</v>
      </c>
      <c r="F551" s="2">
        <v>5</v>
      </c>
      <c r="G551" s="2">
        <f t="shared" si="7"/>
        <v>47.599999999999952</v>
      </c>
    </row>
    <row r="552" spans="1:7">
      <c r="A552" s="3">
        <v>44649</v>
      </c>
      <c r="B552" s="422">
        <v>24747</v>
      </c>
      <c r="C552" s="422" t="s">
        <v>17</v>
      </c>
      <c r="D552" t="s">
        <v>12</v>
      </c>
      <c r="F552" s="5">
        <v>43.3</v>
      </c>
      <c r="G552" s="2">
        <f t="shared" si="7"/>
        <v>4.2999999999999545</v>
      </c>
    </row>
    <row r="553" spans="1:7">
      <c r="A553" s="3">
        <v>44649</v>
      </c>
      <c r="B553" s="422">
        <v>24747</v>
      </c>
      <c r="C553" s="422" t="s">
        <v>17</v>
      </c>
      <c r="D553" t="s">
        <v>13</v>
      </c>
      <c r="F553" s="5">
        <v>4.3</v>
      </c>
      <c r="G553" s="2">
        <f t="shared" si="7"/>
        <v>-4.5297099404706387E-14</v>
      </c>
    </row>
    <row r="554" spans="1:7">
      <c r="A554" s="31">
        <v>44651</v>
      </c>
      <c r="B554" s="421" t="s">
        <v>10</v>
      </c>
      <c r="C554" s="421" t="s">
        <v>18</v>
      </c>
      <c r="D554" t="s">
        <v>12</v>
      </c>
      <c r="E554" s="28">
        <v>23.1</v>
      </c>
      <c r="F554" s="28"/>
      <c r="G554" s="2">
        <f t="shared" si="7"/>
        <v>23.099999999999955</v>
      </c>
    </row>
    <row r="555" spans="1:7">
      <c r="B555" s="422"/>
      <c r="C555" s="422"/>
      <c r="D555" t="s">
        <v>13</v>
      </c>
      <c r="E555" s="28">
        <v>5.2</v>
      </c>
      <c r="F555" s="28"/>
      <c r="G555" s="2">
        <f t="shared" si="7"/>
        <v>28.299999999999955</v>
      </c>
    </row>
    <row r="556" spans="1:7">
      <c r="B556" s="422"/>
      <c r="C556" s="422"/>
      <c r="D556" t="s">
        <v>14</v>
      </c>
      <c r="E556" s="28">
        <v>60</v>
      </c>
      <c r="F556" s="28"/>
      <c r="G556" s="2">
        <f t="shared" si="7"/>
        <v>88.299999999999955</v>
      </c>
    </row>
    <row r="557" spans="1:7">
      <c r="B557" s="422"/>
      <c r="C557" s="422"/>
      <c r="D557" t="s">
        <v>15</v>
      </c>
      <c r="E557" s="28">
        <v>5</v>
      </c>
      <c r="F557" s="28"/>
      <c r="G557" s="2">
        <f t="shared" si="7"/>
        <v>93.299999999999955</v>
      </c>
    </row>
    <row r="558" spans="1:7">
      <c r="A558" s="3">
        <v>44651</v>
      </c>
      <c r="B558" s="422" t="s">
        <v>81</v>
      </c>
      <c r="C558" s="422" t="s">
        <v>18</v>
      </c>
      <c r="D558" t="s">
        <v>14</v>
      </c>
      <c r="E558" s="28"/>
      <c r="F558" s="28">
        <v>60</v>
      </c>
      <c r="G558" s="2">
        <f t="shared" ref="G558:G665" si="8">+G557+E558-F558</f>
        <v>33.299999999999955</v>
      </c>
    </row>
    <row r="559" spans="1:7">
      <c r="A559" s="3">
        <v>44651</v>
      </c>
      <c r="B559" s="422" t="s">
        <v>81</v>
      </c>
      <c r="C559" s="422" t="s">
        <v>18</v>
      </c>
      <c r="D559" t="s">
        <v>15</v>
      </c>
      <c r="E559" s="28"/>
      <c r="F559" s="28">
        <v>5</v>
      </c>
      <c r="G559" s="2">
        <f t="shared" si="8"/>
        <v>28.299999999999955</v>
      </c>
    </row>
    <row r="560" spans="1:7">
      <c r="A560" s="3">
        <v>44748</v>
      </c>
      <c r="B560" s="422" t="s">
        <v>483</v>
      </c>
      <c r="C560" s="422" t="s">
        <v>18</v>
      </c>
      <c r="D560" t="s">
        <v>12</v>
      </c>
      <c r="E560" s="28"/>
      <c r="F560" s="28">
        <v>23.1</v>
      </c>
      <c r="G560" s="2">
        <f t="shared" si="8"/>
        <v>5.1999999999999531</v>
      </c>
    </row>
    <row r="561" spans="1:7">
      <c r="A561" s="3">
        <v>44748</v>
      </c>
      <c r="B561" s="422" t="s">
        <v>483</v>
      </c>
      <c r="C561" s="422" t="s">
        <v>18</v>
      </c>
      <c r="D561" t="s">
        <v>13</v>
      </c>
      <c r="E561" s="28"/>
      <c r="F561" s="28">
        <v>5.2</v>
      </c>
      <c r="G561" s="2">
        <f t="shared" si="8"/>
        <v>-4.7073456244106637E-14</v>
      </c>
    </row>
    <row r="562" spans="1:7">
      <c r="A562" s="31">
        <v>44681</v>
      </c>
      <c r="B562" s="421" t="s">
        <v>10</v>
      </c>
      <c r="C562" s="421" t="s">
        <v>19</v>
      </c>
      <c r="D562" t="s">
        <v>12</v>
      </c>
      <c r="E562" s="45">
        <v>23.3</v>
      </c>
      <c r="G562" s="2">
        <f t="shared" si="8"/>
        <v>23.299999999999955</v>
      </c>
    </row>
    <row r="563" spans="1:7">
      <c r="A563" s="71"/>
      <c r="B563" s="425"/>
      <c r="C563" s="425"/>
      <c r="D563" t="s">
        <v>13</v>
      </c>
      <c r="E563" s="45">
        <v>2.8</v>
      </c>
      <c r="G563" s="2">
        <f t="shared" si="8"/>
        <v>26.099999999999955</v>
      </c>
    </row>
    <row r="564" spans="1:7">
      <c r="A564" s="71"/>
      <c r="B564" s="425"/>
      <c r="C564" s="425"/>
      <c r="D564" t="s">
        <v>14</v>
      </c>
      <c r="E564" s="45">
        <v>60</v>
      </c>
      <c r="G564" s="2">
        <f t="shared" si="8"/>
        <v>86.099999999999952</v>
      </c>
    </row>
    <row r="565" spans="1:7">
      <c r="A565" s="71"/>
      <c r="B565" s="425"/>
      <c r="C565" s="425"/>
      <c r="D565" t="s">
        <v>15</v>
      </c>
      <c r="E565" s="45">
        <v>5</v>
      </c>
      <c r="G565" s="2">
        <f t="shared" si="8"/>
        <v>91.099999999999952</v>
      </c>
    </row>
    <row r="566" spans="1:7">
      <c r="A566" s="71"/>
      <c r="B566" s="425"/>
      <c r="C566" s="425"/>
      <c r="D566" t="s">
        <v>144</v>
      </c>
      <c r="E566" s="142">
        <v>10</v>
      </c>
      <c r="G566" s="2">
        <f t="shared" si="8"/>
        <v>101.09999999999995</v>
      </c>
    </row>
    <row r="567" spans="1:7">
      <c r="A567" s="70">
        <v>44681</v>
      </c>
      <c r="B567" s="422" t="s">
        <v>83</v>
      </c>
      <c r="C567" s="422" t="s">
        <v>19</v>
      </c>
      <c r="D567" t="s">
        <v>14</v>
      </c>
      <c r="F567" s="2">
        <v>60</v>
      </c>
      <c r="G567" s="2">
        <f t="shared" si="8"/>
        <v>41.099999999999952</v>
      </c>
    </row>
    <row r="568" spans="1:7">
      <c r="A568" s="70">
        <v>44681</v>
      </c>
      <c r="B568" s="422" t="s">
        <v>83</v>
      </c>
      <c r="C568" s="422" t="s">
        <v>19</v>
      </c>
      <c r="D568" t="s">
        <v>15</v>
      </c>
      <c r="F568" s="2">
        <v>5</v>
      </c>
      <c r="G568" s="2">
        <f t="shared" si="8"/>
        <v>36.099999999999952</v>
      </c>
    </row>
    <row r="569" spans="1:7">
      <c r="A569" s="3">
        <v>44748</v>
      </c>
      <c r="B569" s="422" t="s">
        <v>483</v>
      </c>
      <c r="C569" s="422" t="s">
        <v>19</v>
      </c>
      <c r="D569" t="s">
        <v>12</v>
      </c>
      <c r="F569" s="45">
        <v>23.3</v>
      </c>
      <c r="G569" s="2">
        <f t="shared" si="8"/>
        <v>12.799999999999951</v>
      </c>
    </row>
    <row r="570" spans="1:7">
      <c r="A570" s="3">
        <v>44748</v>
      </c>
      <c r="B570" s="422" t="s">
        <v>483</v>
      </c>
      <c r="C570" s="422" t="s">
        <v>19</v>
      </c>
      <c r="D570" t="s">
        <v>13</v>
      </c>
      <c r="F570" s="45">
        <v>2.8</v>
      </c>
      <c r="G570" s="2">
        <f t="shared" si="8"/>
        <v>9.9999999999999503</v>
      </c>
    </row>
    <row r="571" spans="1:7">
      <c r="A571" s="3">
        <v>44748</v>
      </c>
      <c r="B571" s="422" t="s">
        <v>483</v>
      </c>
      <c r="C571" s="422" t="s">
        <v>19</v>
      </c>
      <c r="D571" t="s">
        <v>144</v>
      </c>
      <c r="F571" s="142">
        <v>10</v>
      </c>
      <c r="G571" s="2">
        <f t="shared" si="8"/>
        <v>-4.9737991503207013E-14</v>
      </c>
    </row>
    <row r="572" spans="1:7">
      <c r="A572" s="31">
        <v>44712</v>
      </c>
      <c r="B572" s="421" t="s">
        <v>10</v>
      </c>
      <c r="C572" s="421" t="s">
        <v>20</v>
      </c>
      <c r="D572" t="s">
        <v>12</v>
      </c>
      <c r="E572" s="2">
        <v>22.2</v>
      </c>
      <c r="G572" s="2">
        <f t="shared" si="8"/>
        <v>22.19999999999995</v>
      </c>
    </row>
    <row r="573" spans="1:7">
      <c r="B573" s="422"/>
      <c r="C573" s="422"/>
      <c r="D573" t="s">
        <v>13</v>
      </c>
      <c r="E573" s="2">
        <v>9.1</v>
      </c>
      <c r="G573" s="2">
        <f t="shared" si="8"/>
        <v>31.299999999999947</v>
      </c>
    </row>
    <row r="574" spans="1:7">
      <c r="B574" s="422"/>
      <c r="C574" s="422"/>
      <c r="D574" t="s">
        <v>14</v>
      </c>
      <c r="E574" s="2">
        <v>60</v>
      </c>
      <c r="G574" s="2">
        <f t="shared" si="8"/>
        <v>91.299999999999955</v>
      </c>
    </row>
    <row r="575" spans="1:7">
      <c r="B575" s="422"/>
      <c r="C575" s="422"/>
      <c r="D575" t="s">
        <v>15</v>
      </c>
      <c r="E575" s="2">
        <v>5</v>
      </c>
      <c r="G575" s="2">
        <f t="shared" si="8"/>
        <v>96.299999999999955</v>
      </c>
    </row>
    <row r="576" spans="1:7">
      <c r="B576" s="422"/>
      <c r="C576" s="422"/>
      <c r="D576" t="s">
        <v>44</v>
      </c>
      <c r="E576" s="2">
        <v>6</v>
      </c>
      <c r="G576" s="2">
        <f t="shared" si="8"/>
        <v>102.29999999999995</v>
      </c>
    </row>
    <row r="577" spans="1:7">
      <c r="A577" s="3">
        <v>44712</v>
      </c>
      <c r="B577" s="422" t="s">
        <v>84</v>
      </c>
      <c r="C577" s="422" t="s">
        <v>20</v>
      </c>
      <c r="D577" t="s">
        <v>14</v>
      </c>
      <c r="E577" s="2"/>
      <c r="F577" s="2">
        <v>60</v>
      </c>
      <c r="G577" s="2">
        <f t="shared" si="8"/>
        <v>42.299999999999955</v>
      </c>
    </row>
    <row r="578" spans="1:7">
      <c r="A578" s="3">
        <v>44712</v>
      </c>
      <c r="B578" s="422" t="s">
        <v>84</v>
      </c>
      <c r="C578" s="422" t="s">
        <v>20</v>
      </c>
      <c r="D578" t="s">
        <v>15</v>
      </c>
      <c r="E578" s="2"/>
      <c r="F578" s="2">
        <v>5</v>
      </c>
      <c r="G578" s="2">
        <f t="shared" si="8"/>
        <v>37.299999999999955</v>
      </c>
    </row>
    <row r="579" spans="1:7">
      <c r="A579" s="3">
        <v>44748</v>
      </c>
      <c r="B579" s="422" t="s">
        <v>483</v>
      </c>
      <c r="C579" s="422" t="s">
        <v>20</v>
      </c>
      <c r="D579" t="s">
        <v>12</v>
      </c>
      <c r="F579" s="2">
        <v>22.2</v>
      </c>
      <c r="G579" s="2">
        <f t="shared" si="8"/>
        <v>15.099999999999955</v>
      </c>
    </row>
    <row r="580" spans="1:7">
      <c r="A580" s="3">
        <v>44748</v>
      </c>
      <c r="B580" s="422" t="s">
        <v>483</v>
      </c>
      <c r="C580" s="422" t="s">
        <v>20</v>
      </c>
      <c r="D580" t="s">
        <v>13</v>
      </c>
      <c r="F580" s="2">
        <v>9.1</v>
      </c>
      <c r="G580" s="2">
        <f t="shared" si="8"/>
        <v>5.9999999999999556</v>
      </c>
    </row>
    <row r="581" spans="1:7">
      <c r="A581" s="3">
        <v>44792</v>
      </c>
      <c r="B581" s="422">
        <v>25222</v>
      </c>
      <c r="C581" s="422" t="s">
        <v>20</v>
      </c>
      <c r="D581" t="s">
        <v>44</v>
      </c>
      <c r="F581" s="2">
        <v>6</v>
      </c>
      <c r="G581" s="2">
        <f t="shared" si="8"/>
        <v>-4.4408920985006262E-14</v>
      </c>
    </row>
    <row r="582" spans="1:7">
      <c r="A582" s="81">
        <v>44742</v>
      </c>
      <c r="B582" s="421" t="s">
        <v>10</v>
      </c>
      <c r="C582" s="421" t="s">
        <v>21</v>
      </c>
      <c r="D582" t="s">
        <v>12</v>
      </c>
      <c r="E582" s="28">
        <v>12</v>
      </c>
      <c r="G582" s="2">
        <f t="shared" si="8"/>
        <v>11.999999999999956</v>
      </c>
    </row>
    <row r="583" spans="1:7">
      <c r="A583" s="70"/>
      <c r="B583" s="422"/>
      <c r="C583" s="422"/>
      <c r="D583" t="s">
        <v>13</v>
      </c>
      <c r="E583" s="28">
        <v>6.9</v>
      </c>
      <c r="G583" s="2">
        <f t="shared" si="8"/>
        <v>18.899999999999956</v>
      </c>
    </row>
    <row r="584" spans="1:7">
      <c r="A584" s="70"/>
      <c r="B584" s="422"/>
      <c r="C584" s="422"/>
      <c r="D584" t="s">
        <v>14</v>
      </c>
      <c r="E584" s="28">
        <v>60</v>
      </c>
      <c r="G584" s="2">
        <f t="shared" si="8"/>
        <v>78.899999999999949</v>
      </c>
    </row>
    <row r="585" spans="1:7">
      <c r="A585" s="70"/>
      <c r="B585" s="422"/>
      <c r="C585" s="422"/>
      <c r="D585" t="s">
        <v>15</v>
      </c>
      <c r="E585" s="28">
        <v>5</v>
      </c>
      <c r="G585" s="2">
        <f t="shared" si="8"/>
        <v>83.899999999999949</v>
      </c>
    </row>
    <row r="586" spans="1:7">
      <c r="A586" s="3">
        <v>44792</v>
      </c>
      <c r="B586" s="422">
        <v>25222</v>
      </c>
      <c r="C586" s="422" t="s">
        <v>21</v>
      </c>
      <c r="D586" t="s">
        <v>12</v>
      </c>
      <c r="E586" s="28"/>
      <c r="F586" s="28">
        <v>12</v>
      </c>
      <c r="G586" s="2">
        <f t="shared" si="8"/>
        <v>71.899999999999949</v>
      </c>
    </row>
    <row r="587" spans="1:7">
      <c r="A587" s="3">
        <v>44792</v>
      </c>
      <c r="B587" s="422">
        <v>25222</v>
      </c>
      <c r="C587" s="422" t="s">
        <v>21</v>
      </c>
      <c r="D587" t="s">
        <v>13</v>
      </c>
      <c r="E587" s="28"/>
      <c r="F587" s="28">
        <v>6.9</v>
      </c>
      <c r="G587" s="2">
        <f t="shared" si="8"/>
        <v>64.999999999999943</v>
      </c>
    </row>
    <row r="588" spans="1:7">
      <c r="A588" s="3">
        <v>44792</v>
      </c>
      <c r="B588" s="422">
        <v>25222</v>
      </c>
      <c r="C588" s="422" t="s">
        <v>21</v>
      </c>
      <c r="D588" t="s">
        <v>14</v>
      </c>
      <c r="E588" s="28"/>
      <c r="F588" s="28">
        <v>60</v>
      </c>
      <c r="G588" s="2">
        <f t="shared" si="8"/>
        <v>4.9999999999999432</v>
      </c>
    </row>
    <row r="589" spans="1:7">
      <c r="A589" s="3">
        <v>44792</v>
      </c>
      <c r="B589" s="422">
        <v>25222</v>
      </c>
      <c r="C589" s="422" t="s">
        <v>21</v>
      </c>
      <c r="D589" t="s">
        <v>15</v>
      </c>
      <c r="E589" s="28"/>
      <c r="F589" s="28">
        <v>5</v>
      </c>
      <c r="G589" s="2">
        <f t="shared" si="8"/>
        <v>-5.6843418860808015E-14</v>
      </c>
    </row>
    <row r="590" spans="1:7">
      <c r="A590" s="31">
        <v>44773</v>
      </c>
      <c r="B590" s="421" t="s">
        <v>10</v>
      </c>
      <c r="C590" s="421" t="s">
        <v>22</v>
      </c>
      <c r="D590" t="s">
        <v>12</v>
      </c>
      <c r="E590" s="2">
        <v>11.9</v>
      </c>
      <c r="G590" s="2">
        <f t="shared" si="8"/>
        <v>11.899999999999944</v>
      </c>
    </row>
    <row r="591" spans="1:7">
      <c r="B591" s="422"/>
      <c r="C591" s="422"/>
      <c r="D591" t="s">
        <v>13</v>
      </c>
      <c r="E591" s="2">
        <v>9.6999999999999993</v>
      </c>
      <c r="G591" s="2">
        <f t="shared" si="8"/>
        <v>21.599999999999945</v>
      </c>
    </row>
    <row r="592" spans="1:7">
      <c r="B592" s="422"/>
      <c r="C592" s="422"/>
      <c r="D592" t="s">
        <v>14</v>
      </c>
      <c r="E592" s="2">
        <v>60</v>
      </c>
      <c r="G592" s="2">
        <f t="shared" si="8"/>
        <v>81.599999999999937</v>
      </c>
    </row>
    <row r="593" spans="1:7">
      <c r="B593" s="422"/>
      <c r="C593" s="422"/>
      <c r="D593" t="s">
        <v>15</v>
      </c>
      <c r="E593" s="2">
        <v>5</v>
      </c>
      <c r="G593" s="2">
        <f t="shared" si="8"/>
        <v>86.599999999999937</v>
      </c>
    </row>
    <row r="594" spans="1:7">
      <c r="A594" s="3">
        <v>44792</v>
      </c>
      <c r="B594" s="422">
        <v>25222</v>
      </c>
      <c r="C594" s="422" t="s">
        <v>22</v>
      </c>
      <c r="D594" t="s">
        <v>12</v>
      </c>
      <c r="E594" s="2"/>
      <c r="F594" s="2">
        <v>11.9</v>
      </c>
      <c r="G594" s="2">
        <f t="shared" si="8"/>
        <v>74.699999999999932</v>
      </c>
    </row>
    <row r="595" spans="1:7">
      <c r="A595" s="3">
        <v>44792</v>
      </c>
      <c r="B595" s="422">
        <v>25222</v>
      </c>
      <c r="C595" s="422" t="s">
        <v>22</v>
      </c>
      <c r="D595" t="s">
        <v>13</v>
      </c>
      <c r="E595" s="2"/>
      <c r="F595" s="2">
        <v>9.6999999999999993</v>
      </c>
      <c r="G595" s="2">
        <f t="shared" si="8"/>
        <v>64.999999999999929</v>
      </c>
    </row>
    <row r="596" spans="1:7">
      <c r="A596" s="3">
        <v>44792</v>
      </c>
      <c r="B596" s="422">
        <v>25222</v>
      </c>
      <c r="C596" s="422" t="s">
        <v>22</v>
      </c>
      <c r="D596" t="s">
        <v>14</v>
      </c>
      <c r="E596" s="2"/>
      <c r="F596" s="2">
        <v>60</v>
      </c>
      <c r="G596" s="2">
        <f t="shared" si="8"/>
        <v>4.9999999999999289</v>
      </c>
    </row>
    <row r="597" spans="1:7">
      <c r="A597" s="3">
        <v>44792</v>
      </c>
      <c r="B597" s="422">
        <v>25222</v>
      </c>
      <c r="C597" s="422" t="s">
        <v>22</v>
      </c>
      <c r="D597" t="s">
        <v>15</v>
      </c>
      <c r="E597" s="2"/>
      <c r="F597" s="2">
        <v>5</v>
      </c>
      <c r="G597" s="2">
        <f t="shared" si="8"/>
        <v>-7.1054273576010019E-14</v>
      </c>
    </row>
    <row r="598" spans="1:7">
      <c r="A598" s="81">
        <v>44804</v>
      </c>
      <c r="B598" s="421" t="s">
        <v>10</v>
      </c>
      <c r="C598" s="421" t="s">
        <v>23</v>
      </c>
      <c r="D598" t="s">
        <v>12</v>
      </c>
      <c r="E598" s="28">
        <v>12</v>
      </c>
      <c r="G598" s="2">
        <f t="shared" si="8"/>
        <v>11.999999999999929</v>
      </c>
    </row>
    <row r="599" spans="1:7">
      <c r="A599" s="70"/>
      <c r="B599" s="422"/>
      <c r="C599" s="422"/>
      <c r="D599" t="s">
        <v>13</v>
      </c>
      <c r="E599" s="28">
        <v>7</v>
      </c>
      <c r="G599" s="2">
        <f t="shared" si="8"/>
        <v>18.999999999999929</v>
      </c>
    </row>
    <row r="600" spans="1:7">
      <c r="A600" s="70"/>
      <c r="B600" s="422"/>
      <c r="C600" s="422"/>
      <c r="D600" t="s">
        <v>14</v>
      </c>
      <c r="E600" s="2">
        <v>60</v>
      </c>
      <c r="G600" s="2">
        <f t="shared" si="8"/>
        <v>78.999999999999929</v>
      </c>
    </row>
    <row r="601" spans="1:7">
      <c r="A601" s="70"/>
      <c r="B601" s="422"/>
      <c r="C601" s="422"/>
      <c r="D601" t="s">
        <v>15</v>
      </c>
      <c r="E601" s="2">
        <v>5</v>
      </c>
      <c r="G601" s="2">
        <f t="shared" si="8"/>
        <v>83.999999999999929</v>
      </c>
    </row>
    <row r="602" spans="1:7">
      <c r="A602" s="70">
        <v>44867</v>
      </c>
      <c r="B602" s="422">
        <v>25735</v>
      </c>
      <c r="C602" s="422" t="s">
        <v>23</v>
      </c>
      <c r="D602" t="s">
        <v>12</v>
      </c>
      <c r="E602" s="2"/>
      <c r="F602" s="28">
        <v>12</v>
      </c>
      <c r="G602" s="2">
        <f t="shared" si="8"/>
        <v>71.999999999999929</v>
      </c>
    </row>
    <row r="603" spans="1:7">
      <c r="A603" s="70">
        <v>44867</v>
      </c>
      <c r="B603" s="422">
        <v>25735</v>
      </c>
      <c r="C603" s="422" t="s">
        <v>23</v>
      </c>
      <c r="D603" t="s">
        <v>13</v>
      </c>
      <c r="E603" s="2"/>
      <c r="F603" s="28">
        <v>7</v>
      </c>
      <c r="G603" s="2">
        <f t="shared" si="8"/>
        <v>64.999999999999929</v>
      </c>
    </row>
    <row r="604" spans="1:7">
      <c r="A604" s="70">
        <v>44867</v>
      </c>
      <c r="B604" s="422">
        <v>25735</v>
      </c>
      <c r="C604" s="422" t="s">
        <v>23</v>
      </c>
      <c r="D604" t="s">
        <v>14</v>
      </c>
      <c r="E604" s="2"/>
      <c r="F604" s="2">
        <v>60</v>
      </c>
      <c r="G604" s="2">
        <f t="shared" si="8"/>
        <v>4.9999999999999289</v>
      </c>
    </row>
    <row r="605" spans="1:7">
      <c r="A605" s="70">
        <v>44867</v>
      </c>
      <c r="B605" s="422">
        <v>25735</v>
      </c>
      <c r="C605" s="422" t="s">
        <v>23</v>
      </c>
      <c r="D605" t="s">
        <v>15</v>
      </c>
      <c r="E605" s="2"/>
      <c r="F605" s="2">
        <v>5</v>
      </c>
      <c r="G605" s="2">
        <f t="shared" si="8"/>
        <v>-7.1054273576010019E-14</v>
      </c>
    </row>
    <row r="606" spans="1:7">
      <c r="A606" s="81">
        <v>44834</v>
      </c>
      <c r="B606" s="421" t="s">
        <v>10</v>
      </c>
      <c r="C606" s="421" t="s">
        <v>41</v>
      </c>
      <c r="D606" t="s">
        <v>12</v>
      </c>
      <c r="E606" s="28">
        <v>21.3</v>
      </c>
      <c r="G606" s="2">
        <f t="shared" si="8"/>
        <v>21.29999999999993</v>
      </c>
    </row>
    <row r="607" spans="1:7">
      <c r="A607" s="70"/>
      <c r="B607" s="422"/>
      <c r="C607" s="422"/>
      <c r="D607" t="s">
        <v>13</v>
      </c>
      <c r="E607" s="28">
        <v>8.1999999999999993</v>
      </c>
      <c r="G607" s="2">
        <f t="shared" si="8"/>
        <v>29.499999999999929</v>
      </c>
    </row>
    <row r="608" spans="1:7">
      <c r="A608" s="70"/>
      <c r="B608" s="422"/>
      <c r="C608" s="422"/>
      <c r="D608" t="s">
        <v>14</v>
      </c>
      <c r="E608" s="2">
        <v>60</v>
      </c>
      <c r="G608" s="2">
        <f t="shared" si="8"/>
        <v>89.499999999999929</v>
      </c>
    </row>
    <row r="609" spans="1:11">
      <c r="A609" s="70"/>
      <c r="B609" s="422"/>
      <c r="C609" s="422"/>
      <c r="D609" t="s">
        <v>15</v>
      </c>
      <c r="E609" s="2">
        <v>5</v>
      </c>
      <c r="G609" s="2">
        <f t="shared" si="8"/>
        <v>94.499999999999929</v>
      </c>
    </row>
    <row r="610" spans="1:11">
      <c r="A610" s="70">
        <v>44867</v>
      </c>
      <c r="B610" s="422">
        <v>25735</v>
      </c>
      <c r="C610" s="422" t="s">
        <v>41</v>
      </c>
      <c r="D610" t="s">
        <v>12</v>
      </c>
      <c r="E610" s="2"/>
      <c r="F610" s="28">
        <v>21.3</v>
      </c>
      <c r="G610" s="2">
        <f t="shared" si="8"/>
        <v>73.199999999999932</v>
      </c>
    </row>
    <row r="611" spans="1:11">
      <c r="A611" s="70">
        <v>44867</v>
      </c>
      <c r="B611" s="422">
        <v>25735</v>
      </c>
      <c r="C611" s="422" t="s">
        <v>41</v>
      </c>
      <c r="D611" t="s">
        <v>13</v>
      </c>
      <c r="E611" s="2"/>
      <c r="F611" s="28">
        <v>8.1999999999999993</v>
      </c>
      <c r="G611" s="2">
        <f t="shared" si="8"/>
        <v>64.999999999999929</v>
      </c>
    </row>
    <row r="612" spans="1:11">
      <c r="A612" s="70">
        <v>44867</v>
      </c>
      <c r="B612" s="422">
        <v>25735</v>
      </c>
      <c r="C612" s="422" t="s">
        <v>41</v>
      </c>
      <c r="D612" t="s">
        <v>14</v>
      </c>
      <c r="E612" s="2"/>
      <c r="F612" s="2">
        <v>60</v>
      </c>
      <c r="G612" s="2">
        <f t="shared" si="8"/>
        <v>4.9999999999999289</v>
      </c>
    </row>
    <row r="613" spans="1:11">
      <c r="A613" s="70">
        <v>44867</v>
      </c>
      <c r="B613" s="422">
        <v>25735</v>
      </c>
      <c r="C613" s="422" t="s">
        <v>41</v>
      </c>
      <c r="D613" t="s">
        <v>15</v>
      </c>
      <c r="E613" s="2"/>
      <c r="F613" s="2">
        <v>5</v>
      </c>
      <c r="G613" s="2">
        <f t="shared" si="8"/>
        <v>-7.1054273576010019E-14</v>
      </c>
    </row>
    <row r="614" spans="1:11">
      <c r="A614" s="81">
        <v>44865</v>
      </c>
      <c r="B614" s="421" t="s">
        <v>10</v>
      </c>
      <c r="C614" s="421" t="s">
        <v>25</v>
      </c>
      <c r="D614" t="s">
        <v>12</v>
      </c>
      <c r="E614" s="28">
        <v>21.2</v>
      </c>
      <c r="G614" s="2">
        <f t="shared" si="8"/>
        <v>21.199999999999928</v>
      </c>
      <c r="I614" s="421"/>
      <c r="K614" s="28"/>
    </row>
    <row r="615" spans="1:11">
      <c r="A615" s="70"/>
      <c r="B615" s="422"/>
      <c r="C615" s="422"/>
      <c r="D615" t="s">
        <v>13</v>
      </c>
      <c r="E615" s="28">
        <v>4.9000000000000004</v>
      </c>
      <c r="G615" s="2">
        <f t="shared" si="8"/>
        <v>26.09999999999993</v>
      </c>
      <c r="I615" s="422"/>
      <c r="K615" s="28"/>
    </row>
    <row r="616" spans="1:11">
      <c r="A616" s="70"/>
      <c r="B616" s="422"/>
      <c r="C616" s="422"/>
      <c r="D616" t="s">
        <v>14</v>
      </c>
      <c r="E616" s="2">
        <v>60</v>
      </c>
      <c r="G616" s="2">
        <f t="shared" si="8"/>
        <v>86.099999999999937</v>
      </c>
      <c r="I616" s="421"/>
      <c r="K616" s="28"/>
    </row>
    <row r="617" spans="1:11">
      <c r="A617" s="70"/>
      <c r="B617" s="422"/>
      <c r="C617" s="422"/>
      <c r="D617" t="s">
        <v>15</v>
      </c>
      <c r="E617" s="2">
        <v>5</v>
      </c>
      <c r="G617" s="2">
        <f t="shared" si="8"/>
        <v>91.099999999999937</v>
      </c>
      <c r="I617" s="422"/>
      <c r="K617" s="28"/>
    </row>
    <row r="618" spans="1:11">
      <c r="A618" s="70">
        <v>44867</v>
      </c>
      <c r="B618" s="422">
        <v>25736</v>
      </c>
      <c r="C618" s="422" t="s">
        <v>25</v>
      </c>
      <c r="D618" t="s">
        <v>14</v>
      </c>
      <c r="E618" s="2"/>
      <c r="F618" s="2">
        <v>60</v>
      </c>
      <c r="G618" s="2">
        <f t="shared" si="8"/>
        <v>31.099999999999937</v>
      </c>
      <c r="I618" s="422"/>
      <c r="K618" s="2"/>
    </row>
    <row r="619" spans="1:11">
      <c r="A619" s="70">
        <v>44867</v>
      </c>
      <c r="B619" s="422">
        <v>25736</v>
      </c>
      <c r="C619" s="422" t="s">
        <v>25</v>
      </c>
      <c r="D619" t="s">
        <v>15</v>
      </c>
      <c r="E619" s="2"/>
      <c r="F619" s="2">
        <v>5</v>
      </c>
      <c r="G619" s="2">
        <f t="shared" si="8"/>
        <v>26.099999999999937</v>
      </c>
      <c r="I619" s="422"/>
      <c r="K619" s="2"/>
    </row>
    <row r="620" spans="1:11">
      <c r="A620" s="70">
        <v>44924</v>
      </c>
      <c r="B620" s="422" t="s">
        <v>484</v>
      </c>
      <c r="C620" s="422" t="s">
        <v>25</v>
      </c>
      <c r="D620" t="s">
        <v>12</v>
      </c>
      <c r="E620" s="2"/>
      <c r="F620" s="28">
        <v>21.2</v>
      </c>
      <c r="G620" s="2">
        <f t="shared" si="8"/>
        <v>4.8999999999999382</v>
      </c>
      <c r="I620" s="422"/>
      <c r="K620" s="2"/>
    </row>
    <row r="621" spans="1:11">
      <c r="A621" s="70">
        <v>44924</v>
      </c>
      <c r="B621" s="422" t="s">
        <v>484</v>
      </c>
      <c r="C621" s="422" t="s">
        <v>25</v>
      </c>
      <c r="D621" t="s">
        <v>13</v>
      </c>
      <c r="E621" s="2"/>
      <c r="F621" s="28">
        <v>4.9000000000000004</v>
      </c>
      <c r="G621" s="2">
        <f t="shared" si="8"/>
        <v>-6.2172489379008766E-14</v>
      </c>
      <c r="I621" s="422"/>
      <c r="K621" s="2"/>
    </row>
    <row r="622" spans="1:11">
      <c r="A622" s="81">
        <v>44895</v>
      </c>
      <c r="B622" s="421" t="s">
        <v>10</v>
      </c>
      <c r="C622" s="421" t="s">
        <v>26</v>
      </c>
      <c r="D622" t="s">
        <v>12</v>
      </c>
      <c r="E622" s="28">
        <v>23.7</v>
      </c>
      <c r="G622" s="2">
        <f t="shared" si="8"/>
        <v>23.699999999999939</v>
      </c>
      <c r="K622" s="28"/>
    </row>
    <row r="623" spans="1:11">
      <c r="A623" s="70"/>
      <c r="B623" s="422"/>
      <c r="C623" s="422"/>
      <c r="D623" t="s">
        <v>13</v>
      </c>
      <c r="E623" s="28">
        <v>6.3</v>
      </c>
      <c r="G623" s="2">
        <f t="shared" si="8"/>
        <v>29.99999999999994</v>
      </c>
      <c r="K623" s="28"/>
    </row>
    <row r="624" spans="1:11">
      <c r="A624" s="70"/>
      <c r="B624" s="422"/>
      <c r="C624" s="422"/>
      <c r="D624" t="s">
        <v>14</v>
      </c>
      <c r="E624" s="2">
        <v>60</v>
      </c>
      <c r="G624" s="2">
        <f t="shared" si="8"/>
        <v>89.999999999999943</v>
      </c>
    </row>
    <row r="625" spans="1:10">
      <c r="A625" s="70"/>
      <c r="B625" s="422"/>
      <c r="C625" s="422"/>
      <c r="D625" t="s">
        <v>15</v>
      </c>
      <c r="E625" s="2">
        <v>5</v>
      </c>
      <c r="G625" s="2">
        <f t="shared" si="8"/>
        <v>94.999999999999943</v>
      </c>
    </row>
    <row r="626" spans="1:10">
      <c r="A626" s="70">
        <v>44924</v>
      </c>
      <c r="B626" s="422" t="s">
        <v>484</v>
      </c>
      <c r="C626" s="422" t="s">
        <v>25</v>
      </c>
      <c r="D626" t="s">
        <v>12</v>
      </c>
      <c r="E626" s="2"/>
      <c r="F626" s="28">
        <v>23.7</v>
      </c>
      <c r="G626" s="2">
        <f t="shared" si="8"/>
        <v>71.29999999999994</v>
      </c>
    </row>
    <row r="627" spans="1:10">
      <c r="A627" s="70">
        <v>44924</v>
      </c>
      <c r="B627" s="422" t="s">
        <v>484</v>
      </c>
      <c r="C627" s="422" t="s">
        <v>25</v>
      </c>
      <c r="D627" t="s">
        <v>13</v>
      </c>
      <c r="E627" s="2"/>
      <c r="F627" s="28">
        <v>6.3</v>
      </c>
      <c r="G627" s="2">
        <f t="shared" si="8"/>
        <v>64.999999999999943</v>
      </c>
    </row>
    <row r="628" spans="1:10">
      <c r="A628" s="70">
        <v>44924</v>
      </c>
      <c r="B628" s="422" t="s">
        <v>484</v>
      </c>
      <c r="C628" s="422" t="s">
        <v>25</v>
      </c>
      <c r="D628" t="s">
        <v>14</v>
      </c>
      <c r="E628" s="2"/>
      <c r="F628" s="2">
        <v>60</v>
      </c>
      <c r="G628" s="2">
        <f t="shared" si="8"/>
        <v>4.9999999999999432</v>
      </c>
    </row>
    <row r="629" spans="1:10">
      <c r="A629" s="70">
        <v>44924</v>
      </c>
      <c r="B629" s="422" t="s">
        <v>484</v>
      </c>
      <c r="C629" s="422" t="s">
        <v>25</v>
      </c>
      <c r="D629" t="s">
        <v>15</v>
      </c>
      <c r="E629" s="2"/>
      <c r="F629" s="2">
        <v>5</v>
      </c>
      <c r="G629" s="2">
        <f t="shared" si="8"/>
        <v>-5.6843418860808015E-14</v>
      </c>
    </row>
    <row r="630" spans="1:10">
      <c r="A630" s="81">
        <v>44926</v>
      </c>
      <c r="B630" s="421" t="s">
        <v>10</v>
      </c>
      <c r="C630" s="421" t="s">
        <v>27</v>
      </c>
      <c r="D630" t="s">
        <v>12</v>
      </c>
      <c r="E630" s="28">
        <v>27</v>
      </c>
      <c r="G630" s="2">
        <f t="shared" si="8"/>
        <v>26.999999999999943</v>
      </c>
    </row>
    <row r="631" spans="1:10">
      <c r="A631" s="70"/>
      <c r="B631" s="422"/>
      <c r="C631" s="422"/>
      <c r="D631" t="s">
        <v>13</v>
      </c>
      <c r="E631" s="28">
        <v>5.7</v>
      </c>
      <c r="G631" s="2">
        <f t="shared" si="8"/>
        <v>32.699999999999946</v>
      </c>
    </row>
    <row r="632" spans="1:10">
      <c r="A632" s="70"/>
      <c r="B632" s="422"/>
      <c r="C632" s="422"/>
      <c r="D632" t="s">
        <v>14</v>
      </c>
      <c r="E632" s="2">
        <v>60</v>
      </c>
      <c r="G632" s="2">
        <f t="shared" si="8"/>
        <v>92.699999999999946</v>
      </c>
    </row>
    <row r="633" spans="1:10">
      <c r="A633" s="70"/>
      <c r="B633" s="422"/>
      <c r="C633" s="422"/>
      <c r="D633" t="s">
        <v>15</v>
      </c>
      <c r="E633" s="2">
        <v>5</v>
      </c>
      <c r="G633" s="2">
        <f t="shared" si="8"/>
        <v>97.699999999999946</v>
      </c>
    </row>
    <row r="634" spans="1:10">
      <c r="A634" s="70">
        <v>44924</v>
      </c>
      <c r="B634" s="422" t="s">
        <v>484</v>
      </c>
      <c r="C634" s="422" t="s">
        <v>27</v>
      </c>
      <c r="D634" t="s">
        <v>14</v>
      </c>
      <c r="E634" s="2"/>
      <c r="F634" s="2">
        <v>60</v>
      </c>
      <c r="G634" s="2">
        <f t="shared" si="8"/>
        <v>37.699999999999946</v>
      </c>
      <c r="H634" s="421"/>
      <c r="J634" s="2"/>
    </row>
    <row r="635" spans="1:10">
      <c r="A635" s="70">
        <v>44924</v>
      </c>
      <c r="B635" s="422" t="s">
        <v>484</v>
      </c>
      <c r="C635" s="422" t="s">
        <v>27</v>
      </c>
      <c r="D635" t="s">
        <v>15</v>
      </c>
      <c r="E635" s="2"/>
      <c r="F635" s="2">
        <v>5</v>
      </c>
      <c r="G635" s="2">
        <f t="shared" si="8"/>
        <v>32.699999999999946</v>
      </c>
      <c r="H635" s="422"/>
      <c r="J635" s="2"/>
    </row>
    <row r="636" spans="1:10">
      <c r="A636" s="70">
        <v>44959</v>
      </c>
      <c r="B636" s="422" t="s">
        <v>485</v>
      </c>
      <c r="C636" s="422" t="s">
        <v>27</v>
      </c>
      <c r="D636" t="s">
        <v>12</v>
      </c>
      <c r="E636" s="2"/>
      <c r="F636" s="28">
        <v>27</v>
      </c>
      <c r="G636" s="2">
        <f t="shared" si="8"/>
        <v>5.699999999999946</v>
      </c>
      <c r="H636" s="422"/>
      <c r="J636" s="2"/>
    </row>
    <row r="637" spans="1:10">
      <c r="A637" s="70">
        <v>44959</v>
      </c>
      <c r="B637" s="422" t="s">
        <v>485</v>
      </c>
      <c r="C637" s="422" t="s">
        <v>27</v>
      </c>
      <c r="D637" t="s">
        <v>13</v>
      </c>
      <c r="E637" s="2"/>
      <c r="F637" s="28">
        <v>5.7</v>
      </c>
      <c r="G637" s="2">
        <f t="shared" si="8"/>
        <v>-5.4178883601707639E-14</v>
      </c>
      <c r="H637" s="422"/>
      <c r="J637" s="2"/>
    </row>
    <row r="638" spans="1:10">
      <c r="A638" s="81">
        <v>44957</v>
      </c>
      <c r="B638" s="421" t="s">
        <v>10</v>
      </c>
      <c r="C638" s="421" t="s">
        <v>11</v>
      </c>
      <c r="D638" t="s">
        <v>12</v>
      </c>
      <c r="E638" s="2">
        <v>36.700000000000003</v>
      </c>
      <c r="F638" s="28"/>
      <c r="G638" s="2">
        <f t="shared" si="8"/>
        <v>36.699999999999946</v>
      </c>
      <c r="H638" s="421"/>
      <c r="J638" s="2"/>
    </row>
    <row r="639" spans="1:10">
      <c r="A639" s="70"/>
      <c r="B639" s="422"/>
      <c r="C639" s="422"/>
      <c r="D639" t="s">
        <v>13</v>
      </c>
      <c r="E639" s="2">
        <v>4.8</v>
      </c>
      <c r="F639" s="28"/>
      <c r="G639" s="2">
        <f t="shared" si="8"/>
        <v>41.499999999999943</v>
      </c>
      <c r="J639" s="2"/>
    </row>
    <row r="640" spans="1:10">
      <c r="A640" s="70"/>
      <c r="B640" s="422"/>
      <c r="C640" s="422"/>
      <c r="D640" t="s">
        <v>14</v>
      </c>
      <c r="E640" s="2">
        <v>60</v>
      </c>
      <c r="F640" s="28"/>
      <c r="G640" s="2">
        <f t="shared" si="8"/>
        <v>101.49999999999994</v>
      </c>
    </row>
    <row r="641" spans="1:10">
      <c r="A641" s="70"/>
      <c r="B641" s="422"/>
      <c r="C641" s="422"/>
      <c r="D641" t="s">
        <v>15</v>
      </c>
      <c r="E641" s="2">
        <v>5</v>
      </c>
      <c r="F641" s="28"/>
      <c r="G641" s="2">
        <f t="shared" si="8"/>
        <v>106.49999999999994</v>
      </c>
      <c r="J641" s="5"/>
    </row>
    <row r="642" spans="1:10">
      <c r="A642" s="70">
        <v>44992</v>
      </c>
      <c r="B642" s="422">
        <v>26556</v>
      </c>
      <c r="C642" s="422" t="s">
        <v>11</v>
      </c>
      <c r="D642" t="s">
        <v>12</v>
      </c>
      <c r="E642" s="2"/>
      <c r="F642" s="2">
        <v>36.700000000000003</v>
      </c>
      <c r="G642" s="2">
        <f t="shared" si="8"/>
        <v>69.79999999999994</v>
      </c>
      <c r="J642" s="5"/>
    </row>
    <row r="643" spans="1:10">
      <c r="A643" s="70">
        <v>44992</v>
      </c>
      <c r="B643" s="422">
        <v>26556</v>
      </c>
      <c r="C643" s="422" t="s">
        <v>11</v>
      </c>
      <c r="D643" t="s">
        <v>13</v>
      </c>
      <c r="E643" s="2"/>
      <c r="F643" s="2">
        <v>4.8</v>
      </c>
      <c r="G643" s="2">
        <f t="shared" si="8"/>
        <v>64.999999999999943</v>
      </c>
      <c r="J643" s="5"/>
    </row>
    <row r="644" spans="1:10">
      <c r="A644" s="70">
        <v>44992</v>
      </c>
      <c r="B644" s="422">
        <v>26556</v>
      </c>
      <c r="C644" s="422" t="s">
        <v>11</v>
      </c>
      <c r="D644" t="s">
        <v>14</v>
      </c>
      <c r="E644" s="2"/>
      <c r="F644" s="2">
        <v>60</v>
      </c>
      <c r="G644" s="2">
        <f t="shared" si="8"/>
        <v>4.9999999999999432</v>
      </c>
      <c r="J644" s="5"/>
    </row>
    <row r="645" spans="1:10">
      <c r="A645" s="70">
        <v>44992</v>
      </c>
      <c r="B645" s="422">
        <v>26556</v>
      </c>
      <c r="C645" s="422" t="s">
        <v>11</v>
      </c>
      <c r="D645" t="s">
        <v>15</v>
      </c>
      <c r="E645" s="2"/>
      <c r="F645" s="2">
        <v>5</v>
      </c>
      <c r="G645" s="2">
        <f t="shared" si="8"/>
        <v>-5.6843418860808015E-14</v>
      </c>
      <c r="J645" s="5"/>
    </row>
    <row r="646" spans="1:10">
      <c r="A646" s="81">
        <v>44985</v>
      </c>
      <c r="B646" s="421" t="s">
        <v>10</v>
      </c>
      <c r="C646" s="421" t="s">
        <v>17</v>
      </c>
      <c r="D646" t="s">
        <v>12</v>
      </c>
      <c r="E646" s="2">
        <v>40.1</v>
      </c>
      <c r="F646" s="28"/>
      <c r="G646" s="2">
        <f t="shared" si="8"/>
        <v>40.099999999999945</v>
      </c>
    </row>
    <row r="647" spans="1:10">
      <c r="A647" s="70"/>
      <c r="B647" s="422"/>
      <c r="C647" s="422"/>
      <c r="D647" t="s">
        <v>13</v>
      </c>
      <c r="E647" s="2">
        <v>1.2</v>
      </c>
      <c r="F647" s="28"/>
      <c r="G647" s="2">
        <f t="shared" si="8"/>
        <v>41.299999999999947</v>
      </c>
    </row>
    <row r="648" spans="1:10">
      <c r="A648" s="70"/>
      <c r="B648" s="422"/>
      <c r="C648" s="422"/>
      <c r="D648" t="s">
        <v>14</v>
      </c>
      <c r="E648" s="2">
        <v>56</v>
      </c>
      <c r="F648" s="28"/>
      <c r="G648" s="2">
        <f t="shared" si="8"/>
        <v>97.299999999999955</v>
      </c>
    </row>
    <row r="649" spans="1:10">
      <c r="A649" s="70"/>
      <c r="B649" s="422"/>
      <c r="C649" s="422"/>
      <c r="D649" t="s">
        <v>15</v>
      </c>
      <c r="E649" s="2">
        <v>5</v>
      </c>
      <c r="G649" s="2">
        <f t="shared" si="8"/>
        <v>102.29999999999995</v>
      </c>
    </row>
    <row r="650" spans="1:10">
      <c r="A650" s="70">
        <v>44992</v>
      </c>
      <c r="B650" s="422">
        <v>26556</v>
      </c>
      <c r="C650" s="422" t="s">
        <v>17</v>
      </c>
      <c r="D650" t="s">
        <v>14</v>
      </c>
      <c r="E650" s="2"/>
      <c r="F650" s="2">
        <v>56</v>
      </c>
      <c r="G650" s="2">
        <f t="shared" si="8"/>
        <v>46.299999999999955</v>
      </c>
    </row>
    <row r="651" spans="1:10">
      <c r="A651" s="70">
        <v>44992</v>
      </c>
      <c r="B651" s="422">
        <v>26556</v>
      </c>
      <c r="C651" s="422" t="s">
        <v>17</v>
      </c>
      <c r="D651" t="s">
        <v>15</v>
      </c>
      <c r="E651" s="2"/>
      <c r="F651" s="2">
        <v>5</v>
      </c>
      <c r="G651" s="2">
        <f t="shared" si="8"/>
        <v>41.299999999999955</v>
      </c>
    </row>
    <row r="652" spans="1:10">
      <c r="A652" s="70">
        <v>45012</v>
      </c>
      <c r="B652" s="422">
        <v>26729</v>
      </c>
      <c r="C652" s="422" t="s">
        <v>17</v>
      </c>
      <c r="D652" t="s">
        <v>12</v>
      </c>
      <c r="E652" s="2"/>
      <c r="F652" s="2">
        <v>40.1</v>
      </c>
      <c r="G652" s="2">
        <f t="shared" si="8"/>
        <v>1.1999999999999531</v>
      </c>
    </row>
    <row r="653" spans="1:10">
      <c r="A653" s="70">
        <v>45012</v>
      </c>
      <c r="B653" s="422">
        <v>26729</v>
      </c>
      <c r="C653" s="422" t="s">
        <v>17</v>
      </c>
      <c r="D653" t="s">
        <v>13</v>
      </c>
      <c r="E653" s="2"/>
      <c r="F653" s="2">
        <v>1.2</v>
      </c>
      <c r="G653" s="2">
        <f t="shared" si="8"/>
        <v>-4.6851411639181606E-14</v>
      </c>
    </row>
    <row r="654" spans="1:10">
      <c r="A654" s="81">
        <v>45016</v>
      </c>
      <c r="B654" s="421" t="s">
        <v>10</v>
      </c>
      <c r="C654" s="421" t="s">
        <v>18</v>
      </c>
      <c r="D654" t="s">
        <v>12</v>
      </c>
      <c r="E654" s="196">
        <v>43</v>
      </c>
      <c r="G654" s="2">
        <f t="shared" si="8"/>
        <v>42.99999999999995</v>
      </c>
    </row>
    <row r="655" spans="1:10">
      <c r="A655" s="70"/>
      <c r="B655" s="422"/>
      <c r="C655" s="422"/>
      <c r="D655" t="s">
        <v>13</v>
      </c>
      <c r="E655" s="196">
        <v>1.3</v>
      </c>
      <c r="G655" s="2">
        <f t="shared" si="8"/>
        <v>44.299999999999947</v>
      </c>
    </row>
    <row r="656" spans="1:10">
      <c r="A656" s="70"/>
      <c r="B656" s="422"/>
      <c r="C656" s="422"/>
      <c r="D656" t="s">
        <v>14</v>
      </c>
      <c r="E656" s="196">
        <v>60</v>
      </c>
      <c r="G656" s="2">
        <f t="shared" si="8"/>
        <v>104.29999999999995</v>
      </c>
    </row>
    <row r="657" spans="1:7">
      <c r="A657" s="70"/>
      <c r="B657" s="422"/>
      <c r="C657" s="422"/>
      <c r="D657" t="s">
        <v>15</v>
      </c>
      <c r="E657" s="196">
        <v>5</v>
      </c>
      <c r="G657" s="2">
        <f t="shared" si="8"/>
        <v>109.29999999999995</v>
      </c>
    </row>
    <row r="658" spans="1:7">
      <c r="A658" s="70">
        <v>45110</v>
      </c>
      <c r="B658" s="422">
        <v>27085</v>
      </c>
      <c r="C658" s="422" t="s">
        <v>18</v>
      </c>
      <c r="D658" t="s">
        <v>12</v>
      </c>
      <c r="E658" s="196"/>
      <c r="F658" s="2">
        <v>43</v>
      </c>
      <c r="G658" s="2">
        <f t="shared" si="8"/>
        <v>66.299999999999955</v>
      </c>
    </row>
    <row r="659" spans="1:7">
      <c r="A659" s="70">
        <v>45110</v>
      </c>
      <c r="B659" s="422">
        <v>27085</v>
      </c>
      <c r="C659" s="422" t="s">
        <v>18</v>
      </c>
      <c r="D659" t="s">
        <v>13</v>
      </c>
      <c r="E659" s="196"/>
      <c r="F659" s="2">
        <v>1.3</v>
      </c>
      <c r="G659" s="2">
        <f t="shared" si="8"/>
        <v>64.999999999999957</v>
      </c>
    </row>
    <row r="660" spans="1:7">
      <c r="A660" s="70">
        <v>45110</v>
      </c>
      <c r="B660" s="422">
        <v>27085</v>
      </c>
      <c r="C660" s="422" t="s">
        <v>18</v>
      </c>
      <c r="D660" t="s">
        <v>14</v>
      </c>
      <c r="E660" s="196"/>
      <c r="F660" s="2">
        <v>60</v>
      </c>
      <c r="G660" s="2">
        <f t="shared" si="8"/>
        <v>4.9999999999999574</v>
      </c>
    </row>
    <row r="661" spans="1:7">
      <c r="A661" s="70">
        <v>45110</v>
      </c>
      <c r="B661" s="422">
        <v>27085</v>
      </c>
      <c r="C661" s="422" t="s">
        <v>18</v>
      </c>
      <c r="D661" t="s">
        <v>15</v>
      </c>
      <c r="E661" s="196"/>
      <c r="F661" s="2">
        <v>5</v>
      </c>
      <c r="G661" s="2">
        <f t="shared" si="8"/>
        <v>-4.2632564145606011E-14</v>
      </c>
    </row>
    <row r="662" spans="1:7">
      <c r="A662" s="81">
        <v>45046</v>
      </c>
      <c r="B662" s="421" t="s">
        <v>10</v>
      </c>
      <c r="C662" s="421" t="s">
        <v>19</v>
      </c>
      <c r="D662" t="s">
        <v>12</v>
      </c>
      <c r="E662" s="207">
        <v>45</v>
      </c>
      <c r="G662" s="2">
        <f t="shared" si="8"/>
        <v>44.999999999999957</v>
      </c>
    </row>
    <row r="663" spans="1:7">
      <c r="A663" s="70"/>
      <c r="B663" s="422"/>
      <c r="C663" s="422"/>
      <c r="D663" t="s">
        <v>13</v>
      </c>
      <c r="E663" s="207">
        <v>1.5</v>
      </c>
      <c r="G663" s="2">
        <f t="shared" si="8"/>
        <v>46.499999999999957</v>
      </c>
    </row>
    <row r="664" spans="1:7">
      <c r="A664" s="70"/>
      <c r="B664" s="422"/>
      <c r="C664" s="422"/>
      <c r="D664" t="s">
        <v>14</v>
      </c>
      <c r="E664" s="207">
        <v>60</v>
      </c>
      <c r="G664" s="2">
        <f t="shared" si="8"/>
        <v>106.49999999999996</v>
      </c>
    </row>
    <row r="665" spans="1:7">
      <c r="A665" s="70"/>
      <c r="B665" s="422"/>
      <c r="C665" s="422"/>
      <c r="D665" t="s">
        <v>15</v>
      </c>
      <c r="E665" s="207">
        <v>5</v>
      </c>
      <c r="G665" s="2">
        <f t="shared" si="8"/>
        <v>111.49999999999996</v>
      </c>
    </row>
    <row r="666" spans="1:7">
      <c r="A666" s="70">
        <v>45110</v>
      </c>
      <c r="B666" s="422">
        <v>27085</v>
      </c>
      <c r="C666" s="422" t="s">
        <v>19</v>
      </c>
      <c r="D666" t="s">
        <v>12</v>
      </c>
      <c r="E666" s="207"/>
      <c r="F666" s="2">
        <v>45</v>
      </c>
      <c r="G666" s="2">
        <f t="shared" ref="G666:G673" si="9">+G665+E666-F666</f>
        <v>66.499999999999957</v>
      </c>
    </row>
    <row r="667" spans="1:7">
      <c r="A667" s="70">
        <v>45110</v>
      </c>
      <c r="B667" s="422">
        <v>27085</v>
      </c>
      <c r="C667" s="422" t="s">
        <v>19</v>
      </c>
      <c r="D667" t="s">
        <v>13</v>
      </c>
      <c r="E667" s="207"/>
      <c r="F667" s="2">
        <v>1.5</v>
      </c>
      <c r="G667" s="2">
        <f t="shared" si="9"/>
        <v>64.999999999999957</v>
      </c>
    </row>
    <row r="668" spans="1:7">
      <c r="A668" s="70">
        <v>45110</v>
      </c>
      <c r="B668" s="422">
        <v>27085</v>
      </c>
      <c r="C668" s="422" t="s">
        <v>19</v>
      </c>
      <c r="D668" t="s">
        <v>14</v>
      </c>
      <c r="E668" s="207"/>
      <c r="F668" s="2">
        <v>60</v>
      </c>
      <c r="G668" s="2">
        <f t="shared" si="9"/>
        <v>4.9999999999999574</v>
      </c>
    </row>
    <row r="669" spans="1:7">
      <c r="A669" s="70">
        <v>45110</v>
      </c>
      <c r="B669" s="422">
        <v>27085</v>
      </c>
      <c r="C669" s="422" t="s">
        <v>19</v>
      </c>
      <c r="D669" t="s">
        <v>15</v>
      </c>
      <c r="E669" s="207"/>
      <c r="F669" s="2">
        <v>5</v>
      </c>
      <c r="G669" s="2">
        <f t="shared" si="9"/>
        <v>-4.2632564145606011E-14</v>
      </c>
    </row>
    <row r="670" spans="1:7">
      <c r="A670" s="81">
        <v>45077</v>
      </c>
      <c r="B670" s="421" t="s">
        <v>10</v>
      </c>
      <c r="C670" s="421" t="s">
        <v>20</v>
      </c>
      <c r="D670" t="s">
        <v>12</v>
      </c>
      <c r="E670" s="2">
        <v>41.6</v>
      </c>
      <c r="G670" s="2">
        <f t="shared" si="9"/>
        <v>41.599999999999959</v>
      </c>
    </row>
    <row r="671" spans="1:7">
      <c r="A671" s="70"/>
      <c r="B671" s="422"/>
      <c r="C671" s="422"/>
      <c r="D671" t="s">
        <v>13</v>
      </c>
      <c r="E671" s="2">
        <v>2.1</v>
      </c>
      <c r="G671" s="2">
        <f t="shared" si="9"/>
        <v>43.69999999999996</v>
      </c>
    </row>
    <row r="672" spans="1:7">
      <c r="A672" s="70"/>
      <c r="B672" s="422"/>
      <c r="C672" s="422"/>
      <c r="D672" t="s">
        <v>14</v>
      </c>
      <c r="E672" s="2">
        <v>60</v>
      </c>
      <c r="G672" s="2">
        <f t="shared" si="9"/>
        <v>103.69999999999996</v>
      </c>
    </row>
    <row r="673" spans="1:11">
      <c r="A673" s="70"/>
      <c r="B673" s="422"/>
      <c r="C673" s="422"/>
      <c r="D673" t="s">
        <v>15</v>
      </c>
      <c r="E673" s="2">
        <v>5</v>
      </c>
      <c r="G673" s="2">
        <f t="shared" si="9"/>
        <v>108.69999999999996</v>
      </c>
    </row>
    <row r="674" spans="1:11">
      <c r="B674" s="422"/>
      <c r="C674" s="422"/>
      <c r="D674" t="s">
        <v>358</v>
      </c>
      <c r="E674" s="2">
        <v>10</v>
      </c>
      <c r="G674" s="2">
        <f t="shared" ref="G674:G706" si="10">+G673+E674-F674</f>
        <v>118.69999999999996</v>
      </c>
    </row>
    <row r="675" spans="1:11">
      <c r="A675" s="3">
        <v>45110</v>
      </c>
      <c r="B675" s="422">
        <v>27086</v>
      </c>
      <c r="C675" s="422" t="s">
        <v>20</v>
      </c>
      <c r="D675" t="s">
        <v>12</v>
      </c>
      <c r="E675" s="2"/>
      <c r="F675" s="2">
        <v>41.6</v>
      </c>
      <c r="G675" s="2">
        <f t="shared" si="10"/>
        <v>77.099999999999966</v>
      </c>
    </row>
    <row r="676" spans="1:11">
      <c r="A676" s="3">
        <v>45110</v>
      </c>
      <c r="B676" s="422">
        <v>27086</v>
      </c>
      <c r="C676" s="422" t="s">
        <v>20</v>
      </c>
      <c r="D676" t="s">
        <v>13</v>
      </c>
      <c r="F676" s="2">
        <v>2.1</v>
      </c>
      <c r="G676" s="2">
        <f t="shared" si="10"/>
        <v>74.999999999999972</v>
      </c>
    </row>
    <row r="677" spans="1:11">
      <c r="A677" s="3">
        <v>45110</v>
      </c>
      <c r="B677" s="422">
        <v>27086</v>
      </c>
      <c r="C677" s="422" t="s">
        <v>20</v>
      </c>
      <c r="D677" t="s">
        <v>14</v>
      </c>
      <c r="F677" s="2">
        <v>60</v>
      </c>
      <c r="G677" s="2">
        <f t="shared" si="10"/>
        <v>14.999999999999972</v>
      </c>
    </row>
    <row r="678" spans="1:11">
      <c r="A678" s="3">
        <v>45110</v>
      </c>
      <c r="B678" s="422">
        <v>27086</v>
      </c>
      <c r="C678" s="422" t="s">
        <v>20</v>
      </c>
      <c r="D678" t="s">
        <v>15</v>
      </c>
      <c r="F678" s="2">
        <v>5</v>
      </c>
      <c r="G678" s="2">
        <f t="shared" si="10"/>
        <v>9.9999999999999716</v>
      </c>
    </row>
    <row r="679" spans="1:11">
      <c r="A679" s="3">
        <v>45110</v>
      </c>
      <c r="B679" s="422">
        <v>27086</v>
      </c>
      <c r="C679" s="422" t="s">
        <v>20</v>
      </c>
      <c r="D679" t="s">
        <v>358</v>
      </c>
      <c r="F679" s="2">
        <v>10</v>
      </c>
      <c r="G679" s="2">
        <f t="shared" si="10"/>
        <v>-2.8421709430404007E-14</v>
      </c>
    </row>
    <row r="680" spans="1:11">
      <c r="A680" s="81">
        <v>45107</v>
      </c>
      <c r="B680" s="421" t="s">
        <v>10</v>
      </c>
      <c r="C680" s="421" t="s">
        <v>21</v>
      </c>
      <c r="D680" t="s">
        <v>12</v>
      </c>
      <c r="E680" s="207">
        <v>42.4</v>
      </c>
      <c r="G680" s="2">
        <f t="shared" si="10"/>
        <v>42.39999999999997</v>
      </c>
    </row>
    <row r="681" spans="1:11">
      <c r="A681" s="70"/>
      <c r="B681" s="422"/>
      <c r="C681" s="422"/>
      <c r="D681" t="s">
        <v>13</v>
      </c>
      <c r="E681" s="207">
        <v>2</v>
      </c>
      <c r="G681" s="2">
        <f t="shared" si="10"/>
        <v>44.39999999999997</v>
      </c>
    </row>
    <row r="682" spans="1:11">
      <c r="A682" s="70"/>
      <c r="B682" s="422"/>
      <c r="C682" s="422"/>
      <c r="D682" t="s">
        <v>14</v>
      </c>
      <c r="E682" s="207">
        <v>60</v>
      </c>
      <c r="G682" s="2">
        <f t="shared" si="10"/>
        <v>104.39999999999998</v>
      </c>
    </row>
    <row r="683" spans="1:11">
      <c r="A683" s="70"/>
      <c r="B683" s="422"/>
      <c r="C683" s="422"/>
      <c r="D683" t="s">
        <v>15</v>
      </c>
      <c r="E683" s="207">
        <v>5</v>
      </c>
      <c r="G683" s="2">
        <f t="shared" si="10"/>
        <v>109.39999999999998</v>
      </c>
    </row>
    <row r="684" spans="1:11">
      <c r="A684" s="3">
        <v>45266</v>
      </c>
      <c r="B684" s="422">
        <v>27913</v>
      </c>
      <c r="C684" s="422" t="s">
        <v>21</v>
      </c>
      <c r="D684" t="s">
        <v>12</v>
      </c>
      <c r="E684" s="207"/>
      <c r="F684" s="207">
        <v>42.4</v>
      </c>
      <c r="G684" s="2">
        <f t="shared" si="10"/>
        <v>66.999999999999972</v>
      </c>
    </row>
    <row r="685" spans="1:11">
      <c r="A685" s="3">
        <v>45266</v>
      </c>
      <c r="B685" s="422">
        <v>27913</v>
      </c>
      <c r="C685" s="422" t="s">
        <v>21</v>
      </c>
      <c r="D685" t="s">
        <v>13</v>
      </c>
      <c r="E685" s="207"/>
      <c r="F685" s="207">
        <v>2</v>
      </c>
      <c r="G685" s="2">
        <f t="shared" si="10"/>
        <v>64.999999999999972</v>
      </c>
    </row>
    <row r="686" spans="1:11">
      <c r="A686" s="3">
        <v>45266</v>
      </c>
      <c r="B686" s="422">
        <v>27913</v>
      </c>
      <c r="C686" s="422" t="s">
        <v>21</v>
      </c>
      <c r="D686" t="s">
        <v>14</v>
      </c>
      <c r="E686" s="207"/>
      <c r="F686" s="207">
        <v>60</v>
      </c>
      <c r="G686" s="2">
        <f t="shared" si="10"/>
        <v>4.9999999999999716</v>
      </c>
      <c r="I686" s="421"/>
      <c r="K686" s="207"/>
    </row>
    <row r="687" spans="1:11">
      <c r="A687" s="3">
        <v>45266</v>
      </c>
      <c r="B687" s="422">
        <v>27913</v>
      </c>
      <c r="C687" s="422" t="s">
        <v>21</v>
      </c>
      <c r="D687" t="s">
        <v>15</v>
      </c>
      <c r="E687" s="207"/>
      <c r="F687" s="207">
        <v>5</v>
      </c>
      <c r="G687" s="2">
        <f t="shared" si="10"/>
        <v>-2.8421709430404007E-14</v>
      </c>
      <c r="I687" s="421"/>
      <c r="K687" s="207"/>
    </row>
    <row r="688" spans="1:11">
      <c r="A688" s="81">
        <v>45138</v>
      </c>
      <c r="B688" s="421" t="s">
        <v>10</v>
      </c>
      <c r="C688" s="421" t="s">
        <v>22</v>
      </c>
      <c r="D688" t="s">
        <v>12</v>
      </c>
      <c r="E688" s="207">
        <v>39.9</v>
      </c>
      <c r="G688" s="2">
        <f t="shared" si="10"/>
        <v>39.89999999999997</v>
      </c>
      <c r="I688" s="422"/>
      <c r="K688" s="207"/>
    </row>
    <row r="689" spans="1:11">
      <c r="A689" s="70"/>
      <c r="B689" s="422"/>
      <c r="C689" s="422"/>
      <c r="D689" t="s">
        <v>13</v>
      </c>
      <c r="E689" s="207">
        <v>2</v>
      </c>
      <c r="G689" s="2">
        <f t="shared" si="10"/>
        <v>41.89999999999997</v>
      </c>
      <c r="I689" s="422"/>
      <c r="K689" s="207"/>
    </row>
    <row r="690" spans="1:11">
      <c r="A690" s="70"/>
      <c r="B690" s="422"/>
      <c r="C690" s="422"/>
      <c r="D690" t="s">
        <v>14</v>
      </c>
      <c r="E690" s="207">
        <v>60</v>
      </c>
      <c r="G690" s="2">
        <f t="shared" si="10"/>
        <v>101.89999999999998</v>
      </c>
      <c r="I690" s="422"/>
      <c r="K690" s="207"/>
    </row>
    <row r="691" spans="1:11">
      <c r="A691" s="70"/>
      <c r="B691" s="422"/>
      <c r="C691" s="422"/>
      <c r="D691" t="s">
        <v>15</v>
      </c>
      <c r="E691" s="207">
        <v>5</v>
      </c>
      <c r="G691" s="2">
        <f t="shared" si="10"/>
        <v>106.89999999999998</v>
      </c>
      <c r="I691" s="421"/>
      <c r="K691" s="207"/>
    </row>
    <row r="692" spans="1:11">
      <c r="A692" s="3">
        <v>45266</v>
      </c>
      <c r="B692" s="422">
        <v>27913</v>
      </c>
      <c r="C692" s="422" t="s">
        <v>22</v>
      </c>
      <c r="D692" t="s">
        <v>12</v>
      </c>
      <c r="E692" s="207"/>
      <c r="F692" s="207">
        <v>39.9</v>
      </c>
      <c r="G692" s="2">
        <f t="shared" si="10"/>
        <v>66.999999999999972</v>
      </c>
      <c r="I692" s="421"/>
      <c r="K692" s="207"/>
    </row>
    <row r="693" spans="1:11">
      <c r="A693" s="3">
        <v>45266</v>
      </c>
      <c r="B693" s="422">
        <v>27913</v>
      </c>
      <c r="C693" s="422" t="s">
        <v>22</v>
      </c>
      <c r="D693" t="s">
        <v>13</v>
      </c>
      <c r="E693" s="207"/>
      <c r="F693" s="207">
        <v>2</v>
      </c>
      <c r="G693" s="2">
        <f t="shared" si="10"/>
        <v>64.999999999999972</v>
      </c>
      <c r="I693" s="421"/>
      <c r="K693" s="207"/>
    </row>
    <row r="694" spans="1:11">
      <c r="A694" s="3">
        <v>45266</v>
      </c>
      <c r="B694" s="422">
        <v>27913</v>
      </c>
      <c r="C694" s="422" t="s">
        <v>22</v>
      </c>
      <c r="D694" t="s">
        <v>14</v>
      </c>
      <c r="E694" s="207"/>
      <c r="F694" s="207">
        <v>60</v>
      </c>
      <c r="G694" s="2">
        <f t="shared" si="10"/>
        <v>4.9999999999999716</v>
      </c>
      <c r="I694" s="421"/>
      <c r="K694" s="207"/>
    </row>
    <row r="695" spans="1:11">
      <c r="A695" s="3">
        <v>45266</v>
      </c>
      <c r="B695" s="422">
        <v>27913</v>
      </c>
      <c r="C695" s="422" t="s">
        <v>22</v>
      </c>
      <c r="D695" t="s">
        <v>15</v>
      </c>
      <c r="E695" s="207"/>
      <c r="F695" s="207">
        <v>5</v>
      </c>
      <c r="G695" s="2">
        <f t="shared" si="10"/>
        <v>-2.8421709430404007E-14</v>
      </c>
      <c r="I695" s="421"/>
      <c r="K695" s="207"/>
    </row>
    <row r="696" spans="1:11">
      <c r="A696" s="81">
        <v>45169</v>
      </c>
      <c r="B696" s="421" t="s">
        <v>10</v>
      </c>
      <c r="C696" s="421" t="s">
        <v>23</v>
      </c>
      <c r="D696" t="s">
        <v>12</v>
      </c>
      <c r="E696" s="207">
        <v>38.200000000000003</v>
      </c>
      <c r="G696" s="2">
        <f t="shared" si="10"/>
        <v>38.199999999999974</v>
      </c>
      <c r="I696" s="422"/>
      <c r="K696" s="207"/>
    </row>
    <row r="697" spans="1:11">
      <c r="A697" s="70"/>
      <c r="B697" s="422"/>
      <c r="C697" s="422"/>
      <c r="D697" t="s">
        <v>13</v>
      </c>
      <c r="E697" s="207">
        <v>2.2999999999999998</v>
      </c>
      <c r="G697" s="2">
        <f t="shared" si="10"/>
        <v>40.499999999999972</v>
      </c>
      <c r="I697" s="422"/>
      <c r="K697" s="207"/>
    </row>
    <row r="698" spans="1:11">
      <c r="A698" s="70"/>
      <c r="B698" s="422"/>
      <c r="C698" s="422"/>
      <c r="D698" t="s">
        <v>14</v>
      </c>
      <c r="E698" s="207">
        <v>60</v>
      </c>
      <c r="G698" s="2">
        <f t="shared" si="10"/>
        <v>100.49999999999997</v>
      </c>
      <c r="I698" s="422"/>
      <c r="K698" s="207"/>
    </row>
    <row r="699" spans="1:11">
      <c r="A699" s="70"/>
      <c r="B699" s="422"/>
      <c r="C699" s="422"/>
      <c r="D699" t="s">
        <v>15</v>
      </c>
      <c r="E699" s="207">
        <v>5</v>
      </c>
      <c r="G699" s="2">
        <f t="shared" si="10"/>
        <v>105.49999999999997</v>
      </c>
      <c r="I699" s="422"/>
      <c r="K699" s="5"/>
    </row>
    <row r="700" spans="1:11">
      <c r="B700" s="422"/>
      <c r="C700" s="422"/>
      <c r="D700" t="s">
        <v>45</v>
      </c>
      <c r="E700" s="5">
        <v>15</v>
      </c>
      <c r="G700" s="2">
        <f t="shared" si="10"/>
        <v>120.49999999999997</v>
      </c>
      <c r="I700" s="421"/>
      <c r="K700" s="207"/>
    </row>
    <row r="701" spans="1:11">
      <c r="A701" s="3">
        <v>45266</v>
      </c>
      <c r="B701" s="422">
        <v>27913</v>
      </c>
      <c r="C701" s="422" t="s">
        <v>23</v>
      </c>
      <c r="D701" t="s">
        <v>12</v>
      </c>
      <c r="F701" s="207">
        <v>38.200000000000003</v>
      </c>
      <c r="G701" s="2">
        <f t="shared" si="10"/>
        <v>82.299999999999969</v>
      </c>
      <c r="I701" s="440" t="s">
        <v>486</v>
      </c>
      <c r="J701" s="440"/>
      <c r="K701" s="440"/>
    </row>
    <row r="702" spans="1:11">
      <c r="A702" s="3">
        <v>45266</v>
      </c>
      <c r="B702" s="422">
        <v>27913</v>
      </c>
      <c r="C702" s="422" t="s">
        <v>23</v>
      </c>
      <c r="D702" t="s">
        <v>13</v>
      </c>
      <c r="F702" s="207">
        <v>2.2999999999999998</v>
      </c>
      <c r="G702" s="2">
        <f t="shared" si="10"/>
        <v>79.999999999999972</v>
      </c>
      <c r="H702">
        <v>2023</v>
      </c>
      <c r="I702" s="421" t="s">
        <v>21</v>
      </c>
      <c r="J702" t="s">
        <v>12</v>
      </c>
      <c r="K702" s="207">
        <v>42.4</v>
      </c>
    </row>
    <row r="703" spans="1:11">
      <c r="A703" s="3">
        <v>45266</v>
      </c>
      <c r="B703" s="422">
        <v>27913</v>
      </c>
      <c r="C703" s="422" t="s">
        <v>23</v>
      </c>
      <c r="D703" t="s">
        <v>14</v>
      </c>
      <c r="F703" s="207">
        <v>60</v>
      </c>
      <c r="G703" s="2">
        <f t="shared" si="10"/>
        <v>19.999999999999972</v>
      </c>
      <c r="I703" s="422"/>
      <c r="J703" t="s">
        <v>13</v>
      </c>
      <c r="K703" s="207">
        <v>2</v>
      </c>
    </row>
    <row r="704" spans="1:11">
      <c r="A704" s="3">
        <v>45266</v>
      </c>
      <c r="B704" s="422">
        <v>27913</v>
      </c>
      <c r="C704" s="422" t="s">
        <v>23</v>
      </c>
      <c r="D704" t="s">
        <v>15</v>
      </c>
      <c r="F704" s="207">
        <v>5</v>
      </c>
      <c r="G704" s="2">
        <f t="shared" si="10"/>
        <v>14.999999999999972</v>
      </c>
      <c r="I704" s="421" t="s">
        <v>22</v>
      </c>
      <c r="J704" t="s">
        <v>12</v>
      </c>
      <c r="K704" s="207">
        <v>39.9</v>
      </c>
    </row>
    <row r="705" spans="1:11">
      <c r="A705" s="3">
        <v>45266</v>
      </c>
      <c r="B705" s="422">
        <v>27913</v>
      </c>
      <c r="C705" s="422" t="s">
        <v>23</v>
      </c>
      <c r="D705" t="s">
        <v>45</v>
      </c>
      <c r="F705" s="5">
        <v>15</v>
      </c>
      <c r="G705" s="2">
        <f t="shared" si="10"/>
        <v>-2.8421709430404007E-14</v>
      </c>
      <c r="I705" s="422"/>
      <c r="J705" t="s">
        <v>13</v>
      </c>
      <c r="K705" s="207">
        <v>2</v>
      </c>
    </row>
    <row r="706" spans="1:11">
      <c r="A706" s="31">
        <v>45199</v>
      </c>
      <c r="B706" s="421" t="s">
        <v>10</v>
      </c>
      <c r="C706" s="421" t="s">
        <v>41</v>
      </c>
      <c r="D706" t="s">
        <v>12</v>
      </c>
      <c r="E706" s="207">
        <v>38</v>
      </c>
      <c r="G706" s="2">
        <f t="shared" si="10"/>
        <v>37.999999999999972</v>
      </c>
      <c r="I706" s="421" t="s">
        <v>23</v>
      </c>
      <c r="J706" t="s">
        <v>12</v>
      </c>
      <c r="K706" s="207">
        <v>38.200000000000003</v>
      </c>
    </row>
    <row r="707" spans="1:11">
      <c r="A707" s="70"/>
      <c r="B707" s="422"/>
      <c r="C707" s="422"/>
      <c r="D707" t="s">
        <v>13</v>
      </c>
      <c r="E707" s="207">
        <v>2</v>
      </c>
      <c r="G707" s="2">
        <f>+G706+E707-F707</f>
        <v>39.999999999999972</v>
      </c>
      <c r="I707" s="422"/>
      <c r="J707" t="s">
        <v>13</v>
      </c>
      <c r="K707" s="207">
        <v>2.2999999999999998</v>
      </c>
    </row>
    <row r="708" spans="1:11">
      <c r="A708" s="70"/>
      <c r="B708" s="422"/>
      <c r="C708" s="422"/>
      <c r="D708" t="s">
        <v>14</v>
      </c>
      <c r="E708" s="207">
        <v>60</v>
      </c>
      <c r="G708" s="2">
        <f>+G707+E708-F708</f>
        <v>99.999999999999972</v>
      </c>
      <c r="I708" s="421" t="s">
        <v>41</v>
      </c>
      <c r="J708" t="s">
        <v>12</v>
      </c>
      <c r="K708" s="207">
        <v>38</v>
      </c>
    </row>
    <row r="709" spans="1:11">
      <c r="A709" s="70"/>
      <c r="B709" s="422"/>
      <c r="C709" s="422"/>
      <c r="D709" t="s">
        <v>15</v>
      </c>
      <c r="E709" s="207">
        <v>5</v>
      </c>
      <c r="G709" s="2">
        <f>+G708+E709-F709</f>
        <v>104.99999999999997</v>
      </c>
      <c r="I709" s="422"/>
      <c r="J709" t="s">
        <v>13</v>
      </c>
      <c r="K709" s="207">
        <v>2</v>
      </c>
    </row>
    <row r="710" spans="1:11">
      <c r="A710" s="432"/>
      <c r="B710" s="422"/>
      <c r="C710" s="422"/>
      <c r="D710" t="s">
        <v>51</v>
      </c>
      <c r="E710" s="207">
        <v>10</v>
      </c>
      <c r="G710" s="2">
        <f>+G709+E710-F710</f>
        <v>114.99999999999997</v>
      </c>
      <c r="I710" s="421" t="s">
        <v>25</v>
      </c>
      <c r="J710" t="s">
        <v>12</v>
      </c>
      <c r="K710" s="20">
        <v>37</v>
      </c>
    </row>
    <row r="711" spans="1:11">
      <c r="A711" s="432"/>
      <c r="B711" s="422"/>
      <c r="C711" s="422"/>
      <c r="D711" t="s">
        <v>52</v>
      </c>
      <c r="E711" s="207">
        <v>10</v>
      </c>
      <c r="G711" s="2">
        <f>+G710+E711-F711</f>
        <v>124.99999999999997</v>
      </c>
      <c r="I711" s="422"/>
      <c r="J711" t="s">
        <v>13</v>
      </c>
      <c r="K711" s="20">
        <v>2</v>
      </c>
    </row>
    <row r="712" spans="1:11">
      <c r="A712" s="3">
        <v>45266</v>
      </c>
      <c r="B712" s="422">
        <v>27914</v>
      </c>
      <c r="C712" s="422" t="s">
        <v>41</v>
      </c>
      <c r="D712" t="s">
        <v>12</v>
      </c>
      <c r="E712" s="207"/>
      <c r="F712" s="207">
        <v>38</v>
      </c>
      <c r="G712" s="2">
        <f t="shared" ref="G712:G719" si="11">+G711+E712-F712</f>
        <v>86.999999999999972</v>
      </c>
      <c r="I712" s="421" t="s">
        <v>26</v>
      </c>
      <c r="J712" t="s">
        <v>12</v>
      </c>
      <c r="K712" s="20">
        <v>40.200000000000003</v>
      </c>
    </row>
    <row r="713" spans="1:11">
      <c r="A713" s="3">
        <v>45266</v>
      </c>
      <c r="B713" s="422">
        <v>27914</v>
      </c>
      <c r="C713" s="422" t="s">
        <v>41</v>
      </c>
      <c r="D713" t="s">
        <v>13</v>
      </c>
      <c r="E713" s="207"/>
      <c r="F713" s="207">
        <v>2</v>
      </c>
      <c r="G713" s="2">
        <f t="shared" si="11"/>
        <v>84.999999999999972</v>
      </c>
      <c r="I713" s="422"/>
      <c r="J713" t="s">
        <v>13</v>
      </c>
      <c r="K713" s="20">
        <v>5</v>
      </c>
    </row>
    <row r="714" spans="1:11">
      <c r="A714" s="3">
        <v>45266</v>
      </c>
      <c r="B714" s="422">
        <v>27914</v>
      </c>
      <c r="C714" s="422" t="s">
        <v>41</v>
      </c>
      <c r="D714" t="s">
        <v>14</v>
      </c>
      <c r="E714" s="207"/>
      <c r="F714" s="207">
        <v>60</v>
      </c>
      <c r="G714" s="2">
        <f t="shared" si="11"/>
        <v>24.999999999999972</v>
      </c>
      <c r="I714" s="421" t="s">
        <v>27</v>
      </c>
      <c r="J714" t="s">
        <v>12</v>
      </c>
      <c r="K714" s="20">
        <v>42.9</v>
      </c>
    </row>
    <row r="715" spans="1:11">
      <c r="A715" s="3">
        <v>45266</v>
      </c>
      <c r="B715" s="422">
        <v>27914</v>
      </c>
      <c r="C715" s="422" t="s">
        <v>41</v>
      </c>
      <c r="D715" t="s">
        <v>15</v>
      </c>
      <c r="E715" s="207"/>
      <c r="F715" s="207">
        <v>5</v>
      </c>
      <c r="G715" s="2">
        <f t="shared" si="11"/>
        <v>19.999999999999972</v>
      </c>
      <c r="I715" s="421"/>
      <c r="J715" t="s">
        <v>13</v>
      </c>
      <c r="K715" s="20">
        <v>5</v>
      </c>
    </row>
    <row r="716" spans="1:11">
      <c r="A716" s="3">
        <v>45266</v>
      </c>
      <c r="B716" s="422">
        <v>27914</v>
      </c>
      <c r="C716" s="422" t="s">
        <v>41</v>
      </c>
      <c r="D716" t="s">
        <v>51</v>
      </c>
      <c r="E716" s="207"/>
      <c r="F716" s="207">
        <v>10</v>
      </c>
      <c r="G716" s="2">
        <f t="shared" si="11"/>
        <v>9.9999999999999716</v>
      </c>
      <c r="I716" s="421"/>
      <c r="K716" s="20">
        <f>SUM(K702:K715)</f>
        <v>298.89999999999998</v>
      </c>
    </row>
    <row r="717" spans="1:11">
      <c r="A717" s="3">
        <v>45266</v>
      </c>
      <c r="B717" s="422">
        <v>27914</v>
      </c>
      <c r="C717" s="422" t="s">
        <v>41</v>
      </c>
      <c r="D717" t="s">
        <v>52</v>
      </c>
      <c r="E717" s="207"/>
      <c r="F717" s="207">
        <v>10</v>
      </c>
      <c r="G717" s="2">
        <f t="shared" si="11"/>
        <v>-2.8421709430404007E-14</v>
      </c>
      <c r="I717" s="421"/>
      <c r="K717" s="20"/>
    </row>
    <row r="718" spans="1:11">
      <c r="A718" s="31">
        <v>45230</v>
      </c>
      <c r="B718" s="421" t="s">
        <v>10</v>
      </c>
      <c r="C718" s="421" t="s">
        <v>25</v>
      </c>
      <c r="D718" t="s">
        <v>12</v>
      </c>
      <c r="E718" s="20">
        <v>37</v>
      </c>
      <c r="G718" s="2">
        <f t="shared" si="11"/>
        <v>36.999999999999972</v>
      </c>
      <c r="I718" s="422"/>
      <c r="K718" s="20"/>
    </row>
    <row r="719" spans="1:11">
      <c r="A719" s="31"/>
      <c r="B719" s="422"/>
      <c r="C719" s="422"/>
      <c r="D719" t="s">
        <v>13</v>
      </c>
      <c r="E719" s="20">
        <v>2</v>
      </c>
      <c r="G719" s="2">
        <f t="shared" si="11"/>
        <v>38.999999999999972</v>
      </c>
      <c r="I719" s="422"/>
      <c r="K719" s="207"/>
    </row>
    <row r="720" spans="1:11">
      <c r="A720" s="31"/>
      <c r="B720" s="422"/>
      <c r="C720" s="422"/>
      <c r="D720" t="s">
        <v>14</v>
      </c>
      <c r="E720" s="207">
        <v>60</v>
      </c>
      <c r="G720" s="2">
        <f t="shared" ref="G720:G795" si="12">+G719+E720-F720</f>
        <v>98.999999999999972</v>
      </c>
      <c r="I720" s="422"/>
      <c r="K720" s="207"/>
    </row>
    <row r="721" spans="1:12">
      <c r="A721" s="31"/>
      <c r="B721" s="422"/>
      <c r="C721" s="422"/>
      <c r="D721" t="s">
        <v>15</v>
      </c>
      <c r="E721" s="207">
        <v>5</v>
      </c>
      <c r="G721" s="2">
        <f t="shared" si="12"/>
        <v>103.99999999999997</v>
      </c>
      <c r="I721" s="421"/>
      <c r="K721" s="207"/>
    </row>
    <row r="722" spans="1:12">
      <c r="A722" s="3">
        <v>45266</v>
      </c>
      <c r="B722" s="422">
        <v>27914</v>
      </c>
      <c r="C722" s="422" t="s">
        <v>25</v>
      </c>
      <c r="D722" t="s">
        <v>12</v>
      </c>
      <c r="E722" s="207"/>
      <c r="F722" s="20">
        <v>37</v>
      </c>
      <c r="G722" s="2">
        <f t="shared" si="12"/>
        <v>66.999999999999972</v>
      </c>
      <c r="I722" s="421"/>
      <c r="K722" s="207"/>
    </row>
    <row r="723" spans="1:12">
      <c r="A723" s="3">
        <v>45266</v>
      </c>
      <c r="B723" s="422">
        <v>27914</v>
      </c>
      <c r="C723" s="422" t="s">
        <v>25</v>
      </c>
      <c r="D723" t="s">
        <v>13</v>
      </c>
      <c r="E723" s="207"/>
      <c r="F723" s="20">
        <v>2</v>
      </c>
      <c r="G723" s="2">
        <f t="shared" si="12"/>
        <v>64.999999999999972</v>
      </c>
      <c r="I723" s="421"/>
      <c r="K723" s="207"/>
    </row>
    <row r="724" spans="1:12">
      <c r="A724" s="3">
        <v>45266</v>
      </c>
      <c r="B724" s="422">
        <v>27914</v>
      </c>
      <c r="C724" s="422" t="s">
        <v>25</v>
      </c>
      <c r="D724" t="s">
        <v>14</v>
      </c>
      <c r="E724" s="207"/>
      <c r="F724" s="207">
        <v>60</v>
      </c>
      <c r="G724" s="2">
        <f t="shared" si="12"/>
        <v>4.9999999999999716</v>
      </c>
      <c r="I724" s="421"/>
      <c r="K724" s="207"/>
    </row>
    <row r="725" spans="1:12">
      <c r="A725" s="3">
        <v>45266</v>
      </c>
      <c r="B725" s="422">
        <v>27914</v>
      </c>
      <c r="C725" s="422" t="s">
        <v>25</v>
      </c>
      <c r="D725" t="s">
        <v>15</v>
      </c>
      <c r="E725" s="207"/>
      <c r="F725" s="207">
        <v>5</v>
      </c>
      <c r="G725" s="2">
        <f t="shared" si="12"/>
        <v>-2.8421709430404007E-14</v>
      </c>
      <c r="I725" s="421"/>
      <c r="K725" s="207"/>
    </row>
    <row r="726" spans="1:12">
      <c r="A726" s="31">
        <v>45260</v>
      </c>
      <c r="B726" s="421" t="s">
        <v>10</v>
      </c>
      <c r="C726" s="421" t="s">
        <v>26</v>
      </c>
      <c r="D726" t="s">
        <v>12</v>
      </c>
      <c r="E726" s="20">
        <v>40.200000000000003</v>
      </c>
      <c r="G726" s="2">
        <f t="shared" si="12"/>
        <v>40.199999999999974</v>
      </c>
      <c r="K726" s="207"/>
    </row>
    <row r="727" spans="1:12">
      <c r="A727" s="31"/>
      <c r="B727" s="422"/>
      <c r="C727" s="422"/>
      <c r="D727" t="s">
        <v>13</v>
      </c>
      <c r="E727" s="20">
        <v>5</v>
      </c>
      <c r="G727" s="2">
        <f t="shared" si="12"/>
        <v>45.199999999999974</v>
      </c>
      <c r="K727" s="28"/>
    </row>
    <row r="728" spans="1:12">
      <c r="A728" s="31"/>
      <c r="B728" s="422"/>
      <c r="C728" s="422"/>
      <c r="D728" t="s">
        <v>14</v>
      </c>
      <c r="E728" s="207">
        <v>60</v>
      </c>
      <c r="G728" s="2">
        <f t="shared" si="12"/>
        <v>105.19999999999997</v>
      </c>
      <c r="L728" s="28"/>
    </row>
    <row r="729" spans="1:12">
      <c r="A729" s="31"/>
      <c r="B729" s="422"/>
      <c r="C729" s="422"/>
      <c r="D729" t="s">
        <v>15</v>
      </c>
      <c r="E729" s="207">
        <v>5</v>
      </c>
      <c r="G729" s="2">
        <f t="shared" si="12"/>
        <v>110.19999999999997</v>
      </c>
      <c r="J729" s="421" t="s">
        <v>26</v>
      </c>
      <c r="K729" t="s">
        <v>12</v>
      </c>
      <c r="L729" s="20">
        <v>40.200000000000003</v>
      </c>
    </row>
    <row r="730" spans="1:12">
      <c r="A730" s="3">
        <v>45266</v>
      </c>
      <c r="B730" s="422">
        <v>27914</v>
      </c>
      <c r="C730" s="422" t="s">
        <v>26</v>
      </c>
      <c r="D730" t="s">
        <v>14</v>
      </c>
      <c r="E730" s="207"/>
      <c r="F730" s="207">
        <v>60</v>
      </c>
      <c r="G730" s="2">
        <f t="shared" si="12"/>
        <v>50.199999999999974</v>
      </c>
      <c r="J730" s="422"/>
      <c r="K730" t="s">
        <v>13</v>
      </c>
      <c r="L730" s="20">
        <v>5</v>
      </c>
    </row>
    <row r="731" spans="1:12">
      <c r="A731" s="3">
        <v>45266</v>
      </c>
      <c r="B731" s="422">
        <v>27914</v>
      </c>
      <c r="C731" s="422" t="s">
        <v>26</v>
      </c>
      <c r="D731" t="s">
        <v>15</v>
      </c>
      <c r="E731" s="207"/>
      <c r="F731" s="207">
        <v>5</v>
      </c>
      <c r="G731" s="2">
        <f t="shared" si="12"/>
        <v>45.199999999999974</v>
      </c>
      <c r="J731" s="421" t="s">
        <v>27</v>
      </c>
      <c r="K731" t="s">
        <v>12</v>
      </c>
      <c r="L731" s="20">
        <v>42.9</v>
      </c>
    </row>
    <row r="732" spans="1:12">
      <c r="A732" s="3">
        <v>45357</v>
      </c>
      <c r="B732" s="422">
        <v>28462</v>
      </c>
      <c r="C732" s="422" t="s">
        <v>26</v>
      </c>
      <c r="D732" t="s">
        <v>12</v>
      </c>
      <c r="E732" s="207"/>
      <c r="F732" s="20">
        <v>40.200000000000003</v>
      </c>
      <c r="G732" s="2">
        <f t="shared" si="12"/>
        <v>4.9999999999999716</v>
      </c>
      <c r="J732" s="421"/>
      <c r="L732" s="20"/>
    </row>
    <row r="733" spans="1:12">
      <c r="A733" s="3">
        <v>45357</v>
      </c>
      <c r="B733" s="422">
        <v>28462</v>
      </c>
      <c r="C733" s="422" t="s">
        <v>26</v>
      </c>
      <c r="D733" t="s">
        <v>13</v>
      </c>
      <c r="E733" s="207"/>
      <c r="F733" s="20">
        <v>5</v>
      </c>
      <c r="G733" s="2">
        <f t="shared" si="12"/>
        <v>-2.8421709430404007E-14</v>
      </c>
      <c r="J733" s="421"/>
      <c r="L733" s="20"/>
    </row>
    <row r="734" spans="1:12">
      <c r="A734" s="31">
        <v>45291</v>
      </c>
      <c r="B734" s="421" t="s">
        <v>10</v>
      </c>
      <c r="C734" s="421" t="s">
        <v>27</v>
      </c>
      <c r="D734" t="s">
        <v>12</v>
      </c>
      <c r="E734" s="20">
        <v>42.9</v>
      </c>
      <c r="G734" s="2">
        <f t="shared" si="12"/>
        <v>42.89999999999997</v>
      </c>
      <c r="J734" s="422"/>
      <c r="K734" t="s">
        <v>13</v>
      </c>
      <c r="L734" s="20">
        <v>5</v>
      </c>
    </row>
    <row r="735" spans="1:12">
      <c r="B735" s="422"/>
      <c r="C735" s="422"/>
      <c r="D735" t="s">
        <v>13</v>
      </c>
      <c r="E735" s="20">
        <v>5</v>
      </c>
      <c r="G735" s="2">
        <f t="shared" si="12"/>
        <v>47.89999999999997</v>
      </c>
      <c r="J735" s="421" t="s">
        <v>11</v>
      </c>
      <c r="K735" t="s">
        <v>12</v>
      </c>
      <c r="L735" s="20">
        <v>47.9</v>
      </c>
    </row>
    <row r="736" spans="1:12">
      <c r="B736" s="422"/>
      <c r="C736" s="422"/>
      <c r="D736" t="s">
        <v>14</v>
      </c>
      <c r="E736" s="207">
        <v>60</v>
      </c>
      <c r="G736" s="2">
        <f t="shared" si="12"/>
        <v>107.89999999999998</v>
      </c>
      <c r="J736" s="422"/>
      <c r="K736" t="s">
        <v>13</v>
      </c>
      <c r="L736" s="20">
        <v>8.8000000000000007</v>
      </c>
    </row>
    <row r="737" spans="1:14">
      <c r="B737" s="422"/>
      <c r="C737" s="422"/>
      <c r="D737" t="s">
        <v>15</v>
      </c>
      <c r="E737" s="207">
        <v>5</v>
      </c>
      <c r="G737" s="2">
        <f t="shared" si="12"/>
        <v>112.89999999999998</v>
      </c>
      <c r="L737" s="20">
        <f>SUM(L729:L736)</f>
        <v>149.80000000000001</v>
      </c>
      <c r="M737">
        <v>48.9</v>
      </c>
    </row>
    <row r="738" spans="1:14">
      <c r="A738" s="3">
        <v>45323</v>
      </c>
      <c r="B738" s="422">
        <v>28210</v>
      </c>
      <c r="C738" s="422" t="s">
        <v>27</v>
      </c>
      <c r="D738" t="s">
        <v>14</v>
      </c>
      <c r="E738" s="207"/>
      <c r="F738" s="207">
        <v>60</v>
      </c>
      <c r="G738" s="2">
        <f t="shared" si="12"/>
        <v>52.899999999999977</v>
      </c>
    </row>
    <row r="739" spans="1:14">
      <c r="A739" s="3">
        <v>45323</v>
      </c>
      <c r="B739" s="422">
        <v>28210</v>
      </c>
      <c r="C739" s="422" t="s">
        <v>27</v>
      </c>
      <c r="D739" t="s">
        <v>15</v>
      </c>
      <c r="E739" s="207"/>
      <c r="F739" s="207">
        <v>5</v>
      </c>
      <c r="G739" s="2">
        <f t="shared" si="12"/>
        <v>47.899999999999977</v>
      </c>
      <c r="N739">
        <f>50-M737</f>
        <v>1.1000000000000014</v>
      </c>
    </row>
    <row r="740" spans="1:14">
      <c r="A740" s="3">
        <v>45357</v>
      </c>
      <c r="B740" s="422">
        <v>28462</v>
      </c>
      <c r="C740" s="422" t="s">
        <v>27</v>
      </c>
      <c r="D740" t="s">
        <v>12</v>
      </c>
      <c r="E740" s="207"/>
      <c r="F740" s="20">
        <v>42.9</v>
      </c>
      <c r="G740" s="2">
        <f t="shared" si="12"/>
        <v>4.9999999999999787</v>
      </c>
    </row>
    <row r="741" spans="1:14">
      <c r="A741" s="3">
        <v>45357</v>
      </c>
      <c r="B741" s="422">
        <v>28462</v>
      </c>
      <c r="C741" s="422" t="s">
        <v>27</v>
      </c>
      <c r="D741" t="s">
        <v>13</v>
      </c>
      <c r="E741" s="207"/>
      <c r="F741" s="20">
        <v>5</v>
      </c>
      <c r="G741" s="2">
        <f t="shared" si="12"/>
        <v>-2.1316282072803006E-14</v>
      </c>
    </row>
    <row r="742" spans="1:14">
      <c r="A742" s="81">
        <v>45322</v>
      </c>
      <c r="B742" s="421" t="s">
        <v>10</v>
      </c>
      <c r="C742" s="421" t="s">
        <v>11</v>
      </c>
      <c r="D742" t="s">
        <v>12</v>
      </c>
      <c r="E742" s="20">
        <v>47.9</v>
      </c>
      <c r="F742" s="207"/>
      <c r="G742" s="2">
        <f t="shared" si="12"/>
        <v>47.899999999999977</v>
      </c>
    </row>
    <row r="743" spans="1:14">
      <c r="A743" s="70"/>
      <c r="B743" s="422"/>
      <c r="C743" s="422"/>
      <c r="D743" t="s">
        <v>13</v>
      </c>
      <c r="E743" s="20">
        <v>8.8000000000000007</v>
      </c>
      <c r="F743" s="207"/>
      <c r="G743" s="2">
        <f t="shared" si="12"/>
        <v>56.699999999999974</v>
      </c>
    </row>
    <row r="744" spans="1:14">
      <c r="A744" s="70"/>
      <c r="B744" s="422"/>
      <c r="C744" s="422"/>
      <c r="D744" t="s">
        <v>14</v>
      </c>
      <c r="E744" s="207">
        <v>60</v>
      </c>
      <c r="F744" s="207"/>
      <c r="G744" s="2">
        <f t="shared" si="12"/>
        <v>116.69999999999997</v>
      </c>
      <c r="M744">
        <f>300-130</f>
        <v>170</v>
      </c>
    </row>
    <row r="745" spans="1:14">
      <c r="A745" s="70"/>
      <c r="B745" s="422"/>
      <c r="C745" s="422"/>
      <c r="D745" t="s">
        <v>15</v>
      </c>
      <c r="E745" s="207">
        <v>5</v>
      </c>
      <c r="F745" s="207"/>
      <c r="G745" s="2">
        <f t="shared" si="12"/>
        <v>121.69999999999997</v>
      </c>
    </row>
    <row r="746" spans="1:14">
      <c r="A746" s="3">
        <v>45323</v>
      </c>
      <c r="B746" s="422">
        <v>28210</v>
      </c>
      <c r="C746" s="422" t="s">
        <v>11</v>
      </c>
      <c r="D746" t="s">
        <v>14</v>
      </c>
      <c r="E746" s="207"/>
      <c r="F746" s="207">
        <v>60</v>
      </c>
      <c r="G746" s="2">
        <f t="shared" si="12"/>
        <v>61.699999999999974</v>
      </c>
    </row>
    <row r="747" spans="1:14">
      <c r="A747" s="3">
        <v>45323</v>
      </c>
      <c r="B747" s="422">
        <v>28210</v>
      </c>
      <c r="C747" s="422" t="s">
        <v>11</v>
      </c>
      <c r="D747" t="s">
        <v>15</v>
      </c>
      <c r="E747" s="207"/>
      <c r="F747" s="207">
        <v>5</v>
      </c>
      <c r="G747" s="2">
        <f t="shared" si="12"/>
        <v>56.699999999999974</v>
      </c>
    </row>
    <row r="748" spans="1:14">
      <c r="A748" s="3">
        <v>45357</v>
      </c>
      <c r="B748" s="422">
        <v>28462</v>
      </c>
      <c r="C748" s="422" t="s">
        <v>11</v>
      </c>
      <c r="D748" t="s">
        <v>12</v>
      </c>
      <c r="E748" s="28"/>
      <c r="F748" s="20">
        <v>47.9</v>
      </c>
      <c r="G748" s="2">
        <f t="shared" si="12"/>
        <v>8.7999999999999758</v>
      </c>
    </row>
    <row r="749" spans="1:14">
      <c r="A749" s="3">
        <v>45357</v>
      </c>
      <c r="B749" s="422">
        <v>28462</v>
      </c>
      <c r="C749" s="422" t="s">
        <v>11</v>
      </c>
      <c r="D749" t="s">
        <v>13</v>
      </c>
      <c r="F749" s="20">
        <v>8.8000000000000007</v>
      </c>
      <c r="G749" s="2">
        <f t="shared" si="12"/>
        <v>-2.4868995751603507E-14</v>
      </c>
    </row>
    <row r="750" spans="1:14">
      <c r="A750" s="31">
        <v>45351</v>
      </c>
      <c r="B750" s="421" t="s">
        <v>10</v>
      </c>
      <c r="C750" s="421" t="s">
        <v>17</v>
      </c>
      <c r="D750" t="s">
        <v>12</v>
      </c>
      <c r="E750" s="20">
        <v>49.6</v>
      </c>
      <c r="G750" s="2">
        <f t="shared" si="12"/>
        <v>49.59999999999998</v>
      </c>
      <c r="H750" s="28">
        <f>100-G751</f>
        <v>45.40000000000002</v>
      </c>
    </row>
    <row r="751" spans="1:14">
      <c r="B751" s="422"/>
      <c r="C751" s="422"/>
      <c r="D751" t="s">
        <v>13</v>
      </c>
      <c r="E751" s="20">
        <v>5</v>
      </c>
      <c r="G751" s="2">
        <f t="shared" si="12"/>
        <v>54.59999999999998</v>
      </c>
    </row>
    <row r="752" spans="1:14">
      <c r="B752" s="422"/>
      <c r="C752" s="422"/>
      <c r="D752" t="s">
        <v>14</v>
      </c>
      <c r="E752" s="207">
        <v>58</v>
      </c>
      <c r="G752" s="2">
        <f t="shared" si="12"/>
        <v>112.59999999999998</v>
      </c>
      <c r="I752" s="28">
        <f>70-E752-E753</f>
        <v>7</v>
      </c>
    </row>
    <row r="753" spans="1:9">
      <c r="B753" s="422"/>
      <c r="C753" s="422"/>
      <c r="D753" t="s">
        <v>15</v>
      </c>
      <c r="E753" s="207">
        <v>5</v>
      </c>
      <c r="G753" s="2">
        <f t="shared" si="12"/>
        <v>117.59999999999998</v>
      </c>
    </row>
    <row r="754" spans="1:9">
      <c r="A754" s="3">
        <v>45376</v>
      </c>
      <c r="B754" s="422">
        <v>28668</v>
      </c>
      <c r="C754" s="422" t="s">
        <v>17</v>
      </c>
      <c r="D754" t="s">
        <v>12</v>
      </c>
      <c r="F754" s="20">
        <v>49.6</v>
      </c>
      <c r="G754" s="2">
        <f t="shared" si="12"/>
        <v>67.999999999999972</v>
      </c>
    </row>
    <row r="755" spans="1:9">
      <c r="A755" s="3">
        <v>45376</v>
      </c>
      <c r="B755" s="422">
        <v>28668</v>
      </c>
      <c r="C755" s="422" t="s">
        <v>17</v>
      </c>
      <c r="D755" t="s">
        <v>13</v>
      </c>
      <c r="F755" s="20">
        <v>5</v>
      </c>
      <c r="G755" s="2">
        <f t="shared" si="12"/>
        <v>62.999999999999972</v>
      </c>
    </row>
    <row r="756" spans="1:9">
      <c r="A756" s="3">
        <v>45376</v>
      </c>
      <c r="B756" s="422">
        <v>28697</v>
      </c>
      <c r="C756" s="422" t="s">
        <v>17</v>
      </c>
      <c r="D756" t="s">
        <v>14</v>
      </c>
      <c r="F756" s="207">
        <v>58</v>
      </c>
      <c r="G756" s="2">
        <f t="shared" si="12"/>
        <v>4.9999999999999716</v>
      </c>
    </row>
    <row r="757" spans="1:9">
      <c r="A757" s="3">
        <v>45376</v>
      </c>
      <c r="B757" s="422">
        <v>28697</v>
      </c>
      <c r="C757" s="422" t="s">
        <v>17</v>
      </c>
      <c r="D757" t="s">
        <v>15</v>
      </c>
      <c r="F757" s="207">
        <v>5</v>
      </c>
      <c r="G757" s="2">
        <f t="shared" si="12"/>
        <v>-2.8421709430404007E-14</v>
      </c>
    </row>
    <row r="758" spans="1:9">
      <c r="A758" s="31">
        <v>45382</v>
      </c>
      <c r="B758" s="421" t="s">
        <v>10</v>
      </c>
      <c r="C758" s="421" t="s">
        <v>18</v>
      </c>
      <c r="D758" t="s">
        <v>12</v>
      </c>
      <c r="E758" s="207">
        <v>48.1</v>
      </c>
      <c r="G758" s="2">
        <f t="shared" si="12"/>
        <v>48.099999999999973</v>
      </c>
    </row>
    <row r="759" spans="1:9">
      <c r="B759" s="422"/>
      <c r="C759" s="422"/>
      <c r="D759" t="s">
        <v>13</v>
      </c>
      <c r="E759" s="207">
        <v>5</v>
      </c>
      <c r="G759" s="2">
        <f t="shared" si="12"/>
        <v>53.099999999999973</v>
      </c>
    </row>
    <row r="760" spans="1:9">
      <c r="B760" s="422"/>
      <c r="C760" s="422"/>
      <c r="D760" t="s">
        <v>14</v>
      </c>
      <c r="E760" s="5">
        <v>60</v>
      </c>
      <c r="G760" s="2">
        <f t="shared" si="12"/>
        <v>113.09999999999997</v>
      </c>
      <c r="I760" s="207"/>
    </row>
    <row r="761" spans="1:9">
      <c r="B761" s="422"/>
      <c r="C761" s="422"/>
      <c r="D761" t="s">
        <v>15</v>
      </c>
      <c r="E761" s="5">
        <v>5</v>
      </c>
      <c r="G761" s="2">
        <f t="shared" si="12"/>
        <v>118.09999999999997</v>
      </c>
      <c r="I761" s="207"/>
    </row>
    <row r="762" spans="1:9">
      <c r="A762" s="3">
        <v>45467</v>
      </c>
      <c r="B762" s="422">
        <v>29066</v>
      </c>
      <c r="C762" s="422" t="s">
        <v>18</v>
      </c>
      <c r="D762" t="s">
        <v>14</v>
      </c>
      <c r="E762" s="207"/>
      <c r="F762" s="207">
        <v>60</v>
      </c>
      <c r="G762" s="2">
        <f t="shared" si="12"/>
        <v>58.099999999999966</v>
      </c>
      <c r="I762" s="207"/>
    </row>
    <row r="763" spans="1:9">
      <c r="A763" s="3">
        <v>45467</v>
      </c>
      <c r="B763" s="422">
        <v>29066</v>
      </c>
      <c r="C763" s="422" t="s">
        <v>18</v>
      </c>
      <c r="D763" t="s">
        <v>15</v>
      </c>
      <c r="E763" s="207"/>
      <c r="F763" s="207">
        <v>5</v>
      </c>
      <c r="G763" s="2">
        <f t="shared" si="12"/>
        <v>53.099999999999966</v>
      </c>
      <c r="I763" s="207"/>
    </row>
    <row r="764" spans="1:9">
      <c r="A764" s="3">
        <v>45469</v>
      </c>
      <c r="B764" s="422">
        <v>29121</v>
      </c>
      <c r="C764" s="422" t="s">
        <v>18</v>
      </c>
      <c r="D764" t="s">
        <v>12</v>
      </c>
      <c r="E764" s="207"/>
      <c r="F764" s="207">
        <v>48.1</v>
      </c>
      <c r="G764" s="2">
        <f t="shared" si="12"/>
        <v>4.9999999999999645</v>
      </c>
      <c r="I764" s="207"/>
    </row>
    <row r="765" spans="1:9">
      <c r="A765" s="3">
        <v>45469</v>
      </c>
      <c r="B765" s="422">
        <v>29121</v>
      </c>
      <c r="C765" s="422" t="s">
        <v>18</v>
      </c>
      <c r="D765" t="s">
        <v>13</v>
      </c>
      <c r="E765" s="207"/>
      <c r="F765" s="207">
        <v>5</v>
      </c>
      <c r="G765" s="2">
        <f t="shared" si="12"/>
        <v>-3.5527136788005009E-14</v>
      </c>
      <c r="I765" s="207"/>
    </row>
    <row r="766" spans="1:9">
      <c r="A766" s="31">
        <v>45412</v>
      </c>
      <c r="B766" s="421" t="s">
        <v>10</v>
      </c>
      <c r="C766" s="421" t="s">
        <v>19</v>
      </c>
      <c r="D766" t="s">
        <v>12</v>
      </c>
      <c r="E766" s="207">
        <v>47.8</v>
      </c>
      <c r="G766" s="2">
        <f t="shared" si="12"/>
        <v>47.799999999999962</v>
      </c>
    </row>
    <row r="767" spans="1:9">
      <c r="B767" s="422"/>
      <c r="C767" s="422"/>
      <c r="D767" t="s">
        <v>13</v>
      </c>
      <c r="E767" s="207">
        <v>5</v>
      </c>
      <c r="G767" s="2">
        <f t="shared" si="12"/>
        <v>52.799999999999962</v>
      </c>
      <c r="I767" s="207"/>
    </row>
    <row r="768" spans="1:9">
      <c r="B768" s="422"/>
      <c r="C768" s="422"/>
      <c r="D768" t="s">
        <v>14</v>
      </c>
      <c r="E768" s="5">
        <v>60</v>
      </c>
      <c r="G768" s="2">
        <f t="shared" si="12"/>
        <v>112.79999999999995</v>
      </c>
      <c r="I768" s="207"/>
    </row>
    <row r="769" spans="1:11">
      <c r="B769" s="422"/>
      <c r="C769" s="422"/>
      <c r="D769" t="s">
        <v>15</v>
      </c>
      <c r="E769" s="5">
        <v>5</v>
      </c>
      <c r="G769" s="2">
        <f t="shared" si="12"/>
        <v>117.79999999999995</v>
      </c>
      <c r="I769" s="28"/>
    </row>
    <row r="770" spans="1:11">
      <c r="A770" s="3">
        <v>45467</v>
      </c>
      <c r="B770" s="422">
        <v>29066</v>
      </c>
      <c r="C770" s="422" t="s">
        <v>19</v>
      </c>
      <c r="D770" t="s">
        <v>14</v>
      </c>
      <c r="E770" s="207"/>
      <c r="F770" s="207">
        <v>60</v>
      </c>
      <c r="G770" s="2">
        <f t="shared" si="12"/>
        <v>57.799999999999955</v>
      </c>
    </row>
    <row r="771" spans="1:11">
      <c r="A771" s="3">
        <v>45467</v>
      </c>
      <c r="B771" s="422">
        <v>29066</v>
      </c>
      <c r="C771" s="422" t="s">
        <v>19</v>
      </c>
      <c r="D771" t="s">
        <v>15</v>
      </c>
      <c r="E771" s="207"/>
      <c r="F771" s="207">
        <v>5</v>
      </c>
      <c r="G771" s="2">
        <f t="shared" si="12"/>
        <v>52.799999999999955</v>
      </c>
    </row>
    <row r="772" spans="1:11">
      <c r="A772" s="3">
        <v>45472</v>
      </c>
      <c r="B772" s="422">
        <v>29128</v>
      </c>
      <c r="C772" s="422" t="s">
        <v>19</v>
      </c>
      <c r="D772" t="s">
        <v>12</v>
      </c>
      <c r="E772" s="207"/>
      <c r="F772" s="207">
        <v>47.8</v>
      </c>
      <c r="G772" s="2">
        <f t="shared" si="12"/>
        <v>4.9999999999999574</v>
      </c>
    </row>
    <row r="773" spans="1:11">
      <c r="A773" s="3">
        <v>45472</v>
      </c>
      <c r="B773" s="422">
        <v>29128</v>
      </c>
      <c r="C773" s="422" t="s">
        <v>19</v>
      </c>
      <c r="D773" t="s">
        <v>13</v>
      </c>
      <c r="E773" s="207"/>
      <c r="F773" s="207">
        <v>5</v>
      </c>
      <c r="G773" s="2">
        <f t="shared" si="12"/>
        <v>-4.2632564145606011E-14</v>
      </c>
    </row>
    <row r="774" spans="1:11">
      <c r="A774" s="31">
        <v>45443</v>
      </c>
      <c r="B774" s="421" t="s">
        <v>10</v>
      </c>
      <c r="C774" s="421" t="s">
        <v>20</v>
      </c>
      <c r="D774" t="s">
        <v>12</v>
      </c>
      <c r="E774" s="207">
        <v>43.5</v>
      </c>
      <c r="G774" s="2">
        <f t="shared" si="12"/>
        <v>43.499999999999957</v>
      </c>
    </row>
    <row r="775" spans="1:11">
      <c r="B775" s="422"/>
      <c r="C775" s="422"/>
      <c r="D775" t="s">
        <v>13</v>
      </c>
      <c r="E775" s="207">
        <v>5</v>
      </c>
      <c r="G775" s="2">
        <f t="shared" si="12"/>
        <v>48.499999999999957</v>
      </c>
      <c r="I775" s="207"/>
    </row>
    <row r="776" spans="1:11">
      <c r="B776" s="422"/>
      <c r="C776" s="422"/>
      <c r="D776" t="s">
        <v>14</v>
      </c>
      <c r="E776" s="5">
        <v>60</v>
      </c>
      <c r="G776" s="2">
        <f t="shared" si="12"/>
        <v>108.49999999999996</v>
      </c>
      <c r="H776" s="421"/>
      <c r="I776" s="421"/>
      <c r="K776" s="207"/>
    </row>
    <row r="777" spans="1:11">
      <c r="B777" s="422"/>
      <c r="C777" s="422"/>
      <c r="D777" t="s">
        <v>15</v>
      </c>
      <c r="E777" s="5">
        <v>5</v>
      </c>
      <c r="G777" s="2">
        <f t="shared" si="12"/>
        <v>113.49999999999996</v>
      </c>
      <c r="H777" s="422"/>
      <c r="K777" s="207"/>
    </row>
    <row r="778" spans="1:11">
      <c r="B778" s="422"/>
      <c r="C778" s="422"/>
      <c r="D778" t="s">
        <v>96</v>
      </c>
      <c r="E778" s="5">
        <v>10</v>
      </c>
      <c r="G778" s="2">
        <f t="shared" si="12"/>
        <v>123.49999999999996</v>
      </c>
      <c r="H778" s="422"/>
      <c r="I778" s="421"/>
      <c r="K778" s="207"/>
    </row>
    <row r="779" spans="1:11">
      <c r="A779" s="3">
        <v>45467</v>
      </c>
      <c r="B779" s="422">
        <v>29066</v>
      </c>
      <c r="C779" s="422" t="s">
        <v>20</v>
      </c>
      <c r="D779" t="s">
        <v>14</v>
      </c>
      <c r="E779" s="207"/>
      <c r="F779" s="207">
        <v>60</v>
      </c>
      <c r="G779" s="2">
        <f t="shared" si="12"/>
        <v>63.499999999999957</v>
      </c>
      <c r="H779" s="421"/>
      <c r="K779" s="207"/>
    </row>
    <row r="780" spans="1:11">
      <c r="A780" s="3">
        <v>45467</v>
      </c>
      <c r="B780" s="422">
        <v>29066</v>
      </c>
      <c r="C780" s="422" t="s">
        <v>20</v>
      </c>
      <c r="D780" t="s">
        <v>15</v>
      </c>
      <c r="E780" s="207"/>
      <c r="F780" s="207">
        <v>5</v>
      </c>
      <c r="G780" s="2">
        <f t="shared" si="12"/>
        <v>58.499999999999957</v>
      </c>
      <c r="H780" s="422"/>
      <c r="K780" s="207"/>
    </row>
    <row r="781" spans="1:11">
      <c r="A781" s="3">
        <v>45483</v>
      </c>
      <c r="B781" s="422">
        <v>29312</v>
      </c>
      <c r="C781" s="422" t="s">
        <v>20</v>
      </c>
      <c r="D781" t="s">
        <v>12</v>
      </c>
      <c r="E781" s="207"/>
      <c r="F781" s="207">
        <v>43.5</v>
      </c>
      <c r="G781" s="2">
        <f t="shared" si="12"/>
        <v>14.999999999999957</v>
      </c>
      <c r="H781" s="422"/>
      <c r="K781" s="207"/>
    </row>
    <row r="782" spans="1:11">
      <c r="A782" s="3">
        <v>45483</v>
      </c>
      <c r="B782" s="422">
        <v>29312</v>
      </c>
      <c r="C782" s="422" t="s">
        <v>20</v>
      </c>
      <c r="D782" t="s">
        <v>13</v>
      </c>
      <c r="E782" s="207"/>
      <c r="F782" s="207">
        <v>5</v>
      </c>
      <c r="G782" s="2">
        <f t="shared" si="12"/>
        <v>9.9999999999999574</v>
      </c>
      <c r="H782" s="422"/>
      <c r="K782" s="207"/>
    </row>
    <row r="783" spans="1:11">
      <c r="A783" s="3">
        <v>45483</v>
      </c>
      <c r="B783" s="422">
        <v>29312</v>
      </c>
      <c r="C783" s="422" t="s">
        <v>20</v>
      </c>
      <c r="D783" t="s">
        <v>96</v>
      </c>
      <c r="E783" s="207"/>
      <c r="F783" s="5">
        <v>10</v>
      </c>
      <c r="G783" s="2">
        <f t="shared" si="12"/>
        <v>-4.2632564145606011E-14</v>
      </c>
      <c r="H783" s="422"/>
      <c r="K783" s="207"/>
    </row>
    <row r="784" spans="1:11">
      <c r="A784" s="81">
        <v>45473</v>
      </c>
      <c r="B784" s="421" t="s">
        <v>10</v>
      </c>
      <c r="C784" s="421" t="s">
        <v>21</v>
      </c>
      <c r="D784" t="s">
        <v>12</v>
      </c>
      <c r="E784" s="207">
        <v>42.2</v>
      </c>
      <c r="G784" s="2">
        <f t="shared" si="12"/>
        <v>42.19999999999996</v>
      </c>
      <c r="J784" s="28"/>
      <c r="K784" s="28"/>
    </row>
    <row r="785" spans="1:12">
      <c r="A785" s="70"/>
      <c r="B785" s="422"/>
      <c r="C785" s="422"/>
      <c r="D785" t="s">
        <v>13</v>
      </c>
      <c r="E785" s="207">
        <v>7</v>
      </c>
      <c r="G785" s="2">
        <f t="shared" si="12"/>
        <v>49.19999999999996</v>
      </c>
      <c r="I785" s="421"/>
      <c r="L785" s="207"/>
    </row>
    <row r="786" spans="1:12">
      <c r="A786" s="70"/>
      <c r="B786" s="422"/>
      <c r="C786" s="422"/>
      <c r="D786" t="s">
        <v>14</v>
      </c>
      <c r="E786" s="207">
        <v>60</v>
      </c>
      <c r="G786" s="2">
        <f t="shared" si="12"/>
        <v>109.19999999999996</v>
      </c>
      <c r="I786" s="422"/>
      <c r="L786" s="207"/>
    </row>
    <row r="787" spans="1:12">
      <c r="A787" s="70"/>
      <c r="B787" s="422"/>
      <c r="C787" s="422"/>
      <c r="D787" t="s">
        <v>15</v>
      </c>
      <c r="E787" s="207">
        <v>5</v>
      </c>
      <c r="G787" s="2">
        <f t="shared" si="12"/>
        <v>114.19999999999996</v>
      </c>
      <c r="I787" s="421"/>
      <c r="K787" s="207"/>
    </row>
    <row r="788" spans="1:12">
      <c r="A788" s="70">
        <v>45537</v>
      </c>
      <c r="B788" s="422">
        <v>29596</v>
      </c>
      <c r="C788" s="422" t="s">
        <v>21</v>
      </c>
      <c r="D788" t="s">
        <v>14</v>
      </c>
      <c r="E788" s="248"/>
      <c r="F788" s="248">
        <v>60</v>
      </c>
      <c r="G788" s="2">
        <f t="shared" si="12"/>
        <v>54.19999999999996</v>
      </c>
      <c r="I788" s="421"/>
      <c r="K788" s="207"/>
    </row>
    <row r="789" spans="1:12">
      <c r="A789" s="70">
        <v>45537</v>
      </c>
      <c r="B789" s="422">
        <v>29596</v>
      </c>
      <c r="C789" s="422" t="s">
        <v>21</v>
      </c>
      <c r="D789" t="s">
        <v>15</v>
      </c>
      <c r="E789" s="248"/>
      <c r="F789" s="248">
        <v>5</v>
      </c>
      <c r="G789" s="2">
        <f t="shared" si="12"/>
        <v>49.19999999999996</v>
      </c>
      <c r="I789" s="421"/>
      <c r="K789" s="207"/>
    </row>
    <row r="790" spans="1:12">
      <c r="A790" s="70">
        <v>45581</v>
      </c>
      <c r="B790" s="422">
        <v>29838</v>
      </c>
      <c r="C790" s="422" t="s">
        <v>21</v>
      </c>
      <c r="D790" t="s">
        <v>12</v>
      </c>
      <c r="E790" s="248"/>
      <c r="F790" s="248">
        <v>42.2</v>
      </c>
      <c r="G790" s="2">
        <f t="shared" si="12"/>
        <v>6.9999999999999574</v>
      </c>
      <c r="I790" s="421"/>
      <c r="K790" s="207"/>
    </row>
    <row r="791" spans="1:12">
      <c r="A791" s="70">
        <v>45581</v>
      </c>
      <c r="B791" s="422">
        <v>29838</v>
      </c>
      <c r="C791" s="422" t="s">
        <v>21</v>
      </c>
      <c r="D791" t="s">
        <v>13</v>
      </c>
      <c r="E791" s="248"/>
      <c r="F791" s="248">
        <v>7</v>
      </c>
      <c r="G791" s="2">
        <f t="shared" si="12"/>
        <v>-4.2632564145606011E-14</v>
      </c>
      <c r="I791" s="421"/>
      <c r="K791" s="207"/>
    </row>
    <row r="792" spans="1:12">
      <c r="A792" s="81">
        <v>45504</v>
      </c>
      <c r="B792" s="421" t="s">
        <v>10</v>
      </c>
      <c r="C792" s="421" t="s">
        <v>22</v>
      </c>
      <c r="D792" t="s">
        <v>12</v>
      </c>
      <c r="E792" s="207">
        <v>41.4</v>
      </c>
      <c r="G792" s="2">
        <f t="shared" si="12"/>
        <v>41.399999999999956</v>
      </c>
      <c r="I792" s="422"/>
      <c r="K792" s="207"/>
    </row>
    <row r="793" spans="1:12">
      <c r="A793" s="70"/>
      <c r="B793" s="422"/>
      <c r="C793" s="422"/>
      <c r="D793" t="s">
        <v>13</v>
      </c>
      <c r="E793" s="207">
        <v>7</v>
      </c>
      <c r="G793" s="2">
        <f t="shared" si="12"/>
        <v>48.399999999999956</v>
      </c>
      <c r="I793" s="421"/>
      <c r="K793" s="207"/>
    </row>
    <row r="794" spans="1:12">
      <c r="A794" s="70"/>
      <c r="B794" s="422"/>
      <c r="C794" s="422"/>
      <c r="D794" t="s">
        <v>14</v>
      </c>
      <c r="E794" s="207">
        <v>60</v>
      </c>
      <c r="G794" s="2">
        <f t="shared" si="12"/>
        <v>108.39999999999995</v>
      </c>
      <c r="I794" s="422"/>
      <c r="K794" s="207"/>
    </row>
    <row r="795" spans="1:12">
      <c r="A795" s="70"/>
      <c r="B795" s="422"/>
      <c r="C795" s="422"/>
      <c r="D795" t="s">
        <v>15</v>
      </c>
      <c r="E795" s="207">
        <v>5</v>
      </c>
      <c r="G795" s="2">
        <f t="shared" si="12"/>
        <v>113.39999999999995</v>
      </c>
      <c r="K795" s="5"/>
      <c r="L795" s="2"/>
    </row>
    <row r="796" spans="1:12">
      <c r="A796" s="70"/>
      <c r="B796" s="422"/>
      <c r="C796" s="422"/>
      <c r="D796" t="s">
        <v>153</v>
      </c>
      <c r="E796" s="207">
        <v>250</v>
      </c>
      <c r="G796" s="2">
        <f t="shared" ref="G796:G813" si="13">+G795+E796-F796</f>
        <v>363.4</v>
      </c>
      <c r="K796" s="5"/>
      <c r="L796" s="2"/>
    </row>
    <row r="797" spans="1:12">
      <c r="A797" s="70">
        <v>45537</v>
      </c>
      <c r="B797" s="422">
        <v>29596</v>
      </c>
      <c r="C797" s="422" t="s">
        <v>22</v>
      </c>
      <c r="D797" t="s">
        <v>14</v>
      </c>
      <c r="E797" s="248"/>
      <c r="F797" s="248">
        <v>60</v>
      </c>
      <c r="G797" s="2">
        <f t="shared" si="13"/>
        <v>303.39999999999998</v>
      </c>
      <c r="K797" s="5"/>
      <c r="L797" s="2"/>
    </row>
    <row r="798" spans="1:12">
      <c r="A798" s="70">
        <v>45537</v>
      </c>
      <c r="B798" s="422">
        <v>29596</v>
      </c>
      <c r="C798" s="422" t="s">
        <v>22</v>
      </c>
      <c r="D798" t="s">
        <v>15</v>
      </c>
      <c r="E798" s="248"/>
      <c r="F798" s="248">
        <v>5</v>
      </c>
      <c r="G798" s="2">
        <f t="shared" si="13"/>
        <v>298.39999999999998</v>
      </c>
      <c r="K798" s="5"/>
      <c r="L798" s="2"/>
    </row>
    <row r="799" spans="1:12">
      <c r="A799" s="70">
        <v>45485</v>
      </c>
      <c r="B799" s="422">
        <v>29330</v>
      </c>
      <c r="C799" s="422" t="s">
        <v>22</v>
      </c>
      <c r="D799" t="s">
        <v>153</v>
      </c>
      <c r="E799" s="248"/>
      <c r="F799" s="248">
        <v>250</v>
      </c>
      <c r="G799" s="2">
        <f t="shared" si="13"/>
        <v>48.399999999999977</v>
      </c>
      <c r="K799" s="5"/>
      <c r="L799" s="2"/>
    </row>
    <row r="800" spans="1:12">
      <c r="A800" s="70">
        <v>45581</v>
      </c>
      <c r="B800" s="422">
        <v>29838</v>
      </c>
      <c r="C800" s="422" t="s">
        <v>22</v>
      </c>
      <c r="D800" t="s">
        <v>12</v>
      </c>
      <c r="E800" s="248"/>
      <c r="F800" s="248">
        <v>41.4</v>
      </c>
      <c r="G800" s="2">
        <f t="shared" si="13"/>
        <v>6.9999999999999787</v>
      </c>
      <c r="K800" s="5"/>
      <c r="L800" s="2"/>
    </row>
    <row r="801" spans="1:12">
      <c r="A801" s="70">
        <v>45581</v>
      </c>
      <c r="B801" s="422">
        <v>29838</v>
      </c>
      <c r="C801" s="422" t="s">
        <v>22</v>
      </c>
      <c r="D801" t="s">
        <v>13</v>
      </c>
      <c r="E801" s="248"/>
      <c r="F801" s="248">
        <v>7</v>
      </c>
      <c r="G801" s="2">
        <f t="shared" si="13"/>
        <v>-2.1316282072803006E-14</v>
      </c>
      <c r="K801" s="5"/>
      <c r="L801" s="2"/>
    </row>
    <row r="802" spans="1:12">
      <c r="A802" s="31">
        <v>45535</v>
      </c>
      <c r="B802" s="421" t="s">
        <v>10</v>
      </c>
      <c r="C802" s="421" t="s">
        <v>23</v>
      </c>
      <c r="D802" t="s">
        <v>12</v>
      </c>
      <c r="E802" s="248">
        <v>41.6</v>
      </c>
      <c r="F802" s="248"/>
      <c r="G802" s="2">
        <f t="shared" si="13"/>
        <v>41.59999999999998</v>
      </c>
      <c r="H802" s="250"/>
      <c r="I802" s="250"/>
      <c r="J802" s="250"/>
      <c r="K802" s="28"/>
    </row>
    <row r="803" spans="1:12">
      <c r="B803" s="422"/>
      <c r="C803" s="422"/>
      <c r="D803" t="s">
        <v>13</v>
      </c>
      <c r="E803" s="248">
        <v>7</v>
      </c>
      <c r="F803" s="248"/>
      <c r="G803" s="2">
        <f t="shared" si="13"/>
        <v>48.59999999999998</v>
      </c>
      <c r="H803" s="421"/>
      <c r="J803" s="207"/>
      <c r="K803" s="28"/>
    </row>
    <row r="804" spans="1:12">
      <c r="B804" s="422"/>
      <c r="C804" s="422"/>
      <c r="D804" t="s">
        <v>14</v>
      </c>
      <c r="E804" s="207">
        <v>60</v>
      </c>
      <c r="F804" s="248"/>
      <c r="G804" s="2">
        <f t="shared" si="13"/>
        <v>108.59999999999998</v>
      </c>
      <c r="H804" s="422"/>
      <c r="J804" s="207"/>
    </row>
    <row r="805" spans="1:12">
      <c r="B805" s="422"/>
      <c r="C805" s="422"/>
      <c r="D805" t="s">
        <v>15</v>
      </c>
      <c r="E805" s="207">
        <v>5</v>
      </c>
      <c r="F805" s="248"/>
      <c r="G805" s="2">
        <f t="shared" si="13"/>
        <v>113.59999999999998</v>
      </c>
      <c r="H805" s="421"/>
      <c r="J805" s="207"/>
    </row>
    <row r="806" spans="1:12">
      <c r="A806" s="70">
        <v>45537</v>
      </c>
      <c r="B806" s="422">
        <v>29596</v>
      </c>
      <c r="C806" s="422" t="s">
        <v>23</v>
      </c>
      <c r="D806" t="s">
        <v>14</v>
      </c>
      <c r="E806" s="248"/>
      <c r="F806" s="248">
        <v>60</v>
      </c>
      <c r="G806" s="2">
        <f t="shared" si="13"/>
        <v>53.59999999999998</v>
      </c>
      <c r="H806" s="422"/>
      <c r="J806" s="207"/>
    </row>
    <row r="807" spans="1:12">
      <c r="A807" s="70">
        <v>45537</v>
      </c>
      <c r="B807" s="422">
        <v>29596</v>
      </c>
      <c r="C807" s="422" t="s">
        <v>23</v>
      </c>
      <c r="D807" t="s">
        <v>15</v>
      </c>
      <c r="E807" s="248"/>
      <c r="F807" s="248">
        <v>5</v>
      </c>
      <c r="G807" s="2">
        <f t="shared" si="13"/>
        <v>48.59999999999998</v>
      </c>
      <c r="H807" s="421"/>
      <c r="J807" s="248"/>
    </row>
    <row r="808" spans="1:12">
      <c r="A808" s="70">
        <v>45581</v>
      </c>
      <c r="B808" s="422">
        <v>29838</v>
      </c>
      <c r="C808" s="422" t="s">
        <v>23</v>
      </c>
      <c r="D808" t="s">
        <v>12</v>
      </c>
      <c r="E808" s="248"/>
      <c r="F808" s="248">
        <v>41.6</v>
      </c>
      <c r="G808" s="2">
        <f t="shared" si="13"/>
        <v>6.9999999999999787</v>
      </c>
      <c r="H808" s="421"/>
      <c r="J808" s="248"/>
    </row>
    <row r="809" spans="1:12">
      <c r="A809" s="70">
        <v>45581</v>
      </c>
      <c r="B809" s="422">
        <v>29838</v>
      </c>
      <c r="C809" s="422" t="s">
        <v>23</v>
      </c>
      <c r="D809" t="s">
        <v>13</v>
      </c>
      <c r="E809" s="248"/>
      <c r="F809" s="248">
        <v>7</v>
      </c>
      <c r="G809" s="2">
        <f t="shared" si="13"/>
        <v>-2.1316282072803006E-14</v>
      </c>
      <c r="H809" s="421"/>
      <c r="J809" s="248"/>
    </row>
    <row r="810" spans="1:12">
      <c r="A810" s="31">
        <v>45565</v>
      </c>
      <c r="B810" s="421" t="s">
        <v>10</v>
      </c>
      <c r="C810" s="421" t="s">
        <v>41</v>
      </c>
      <c r="D810" t="s">
        <v>12</v>
      </c>
      <c r="E810" s="5">
        <v>41.8</v>
      </c>
      <c r="F810" s="248"/>
      <c r="G810" s="2">
        <f t="shared" si="13"/>
        <v>41.799999999999976</v>
      </c>
      <c r="H810" s="422"/>
      <c r="J810" s="248"/>
    </row>
    <row r="811" spans="1:12">
      <c r="B811" s="422"/>
      <c r="C811" s="422"/>
      <c r="D811" t="s">
        <v>13</v>
      </c>
      <c r="E811" s="5">
        <v>5</v>
      </c>
      <c r="F811" s="248"/>
      <c r="G811" s="2">
        <f t="shared" si="13"/>
        <v>46.799999999999976</v>
      </c>
      <c r="J811" s="28"/>
    </row>
    <row r="812" spans="1:12">
      <c r="B812" s="422"/>
      <c r="C812" s="422"/>
      <c r="D812" t="s">
        <v>14</v>
      </c>
      <c r="E812" s="207">
        <v>60</v>
      </c>
      <c r="F812" s="248"/>
      <c r="G812" s="2">
        <f t="shared" si="13"/>
        <v>106.79999999999998</v>
      </c>
    </row>
    <row r="813" spans="1:12">
      <c r="B813" s="422"/>
      <c r="C813" s="422"/>
      <c r="D813" t="s">
        <v>15</v>
      </c>
      <c r="E813" s="207">
        <v>5</v>
      </c>
      <c r="F813" s="248"/>
      <c r="G813" s="2">
        <f t="shared" si="13"/>
        <v>111.79999999999998</v>
      </c>
    </row>
    <row r="814" spans="1:12">
      <c r="A814" s="70">
        <v>45537</v>
      </c>
      <c r="B814" s="422">
        <v>29596</v>
      </c>
      <c r="C814" s="422" t="s">
        <v>41</v>
      </c>
      <c r="D814" t="s">
        <v>14</v>
      </c>
      <c r="E814" s="248"/>
      <c r="F814" s="248">
        <v>60</v>
      </c>
      <c r="G814" s="2">
        <f t="shared" ref="G814:G885" si="14">+G813+E814-F814</f>
        <v>51.799999999999983</v>
      </c>
    </row>
    <row r="815" spans="1:12">
      <c r="A815" s="70">
        <v>45537</v>
      </c>
      <c r="B815" s="422">
        <v>29596</v>
      </c>
      <c r="C815" s="422" t="s">
        <v>41</v>
      </c>
      <c r="D815" t="s">
        <v>15</v>
      </c>
      <c r="E815" s="248"/>
      <c r="F815" s="248">
        <v>5</v>
      </c>
      <c r="G815" s="2">
        <f t="shared" si="14"/>
        <v>46.799999999999983</v>
      </c>
    </row>
    <row r="816" spans="1:12">
      <c r="A816" s="3">
        <v>45685</v>
      </c>
      <c r="B816" s="422">
        <v>30373</v>
      </c>
      <c r="C816" s="422" t="s">
        <v>41</v>
      </c>
      <c r="D816" t="s">
        <v>12</v>
      </c>
      <c r="E816" s="248"/>
      <c r="F816" s="5">
        <v>41.8</v>
      </c>
      <c r="G816" s="2">
        <f t="shared" si="14"/>
        <v>4.9999999999999858</v>
      </c>
    </row>
    <row r="817" spans="1:12">
      <c r="A817" s="3">
        <v>45685</v>
      </c>
      <c r="B817" s="422">
        <v>30373</v>
      </c>
      <c r="C817" s="422" t="s">
        <v>41</v>
      </c>
      <c r="D817" t="s">
        <v>13</v>
      </c>
      <c r="E817" s="248"/>
      <c r="F817" s="5">
        <v>5</v>
      </c>
      <c r="G817" s="2">
        <f t="shared" si="14"/>
        <v>-1.4210854715202004E-14</v>
      </c>
    </row>
    <row r="818" spans="1:12">
      <c r="A818" s="81">
        <v>45596</v>
      </c>
      <c r="B818" s="421" t="s">
        <v>10</v>
      </c>
      <c r="C818" s="421" t="s">
        <v>25</v>
      </c>
      <c r="D818" t="s">
        <v>12</v>
      </c>
      <c r="E818" s="207">
        <v>7.4</v>
      </c>
      <c r="G818" s="2">
        <f t="shared" si="14"/>
        <v>7.3999999999999861</v>
      </c>
    </row>
    <row r="819" spans="1:12">
      <c r="A819" s="70"/>
      <c r="B819" s="422"/>
      <c r="C819" s="422"/>
      <c r="D819" t="s">
        <v>13</v>
      </c>
      <c r="E819" s="207">
        <v>7</v>
      </c>
      <c r="G819" s="2">
        <f t="shared" si="14"/>
        <v>14.399999999999986</v>
      </c>
    </row>
    <row r="820" spans="1:12">
      <c r="A820" s="70"/>
      <c r="B820" s="422"/>
      <c r="C820" s="422"/>
      <c r="D820" t="s">
        <v>14</v>
      </c>
      <c r="E820" s="207">
        <v>60</v>
      </c>
      <c r="G820" s="2">
        <f t="shared" si="14"/>
        <v>74.399999999999991</v>
      </c>
      <c r="J820" s="421"/>
      <c r="L820" s="5"/>
    </row>
    <row r="821" spans="1:12">
      <c r="A821" s="70"/>
      <c r="B821" s="422"/>
      <c r="C821" s="422"/>
      <c r="D821" t="s">
        <v>15</v>
      </c>
      <c r="E821" s="207">
        <v>5</v>
      </c>
      <c r="G821" s="2">
        <f t="shared" si="14"/>
        <v>79.399999999999991</v>
      </c>
      <c r="J821" s="422"/>
      <c r="L821" s="5"/>
    </row>
    <row r="822" spans="1:12">
      <c r="A822" s="3">
        <v>45610</v>
      </c>
      <c r="B822" s="422">
        <v>30007</v>
      </c>
      <c r="C822" s="422" t="s">
        <v>25</v>
      </c>
      <c r="D822" t="s">
        <v>14</v>
      </c>
      <c r="E822" s="248"/>
      <c r="F822" s="248">
        <v>60</v>
      </c>
      <c r="G822" s="2">
        <f t="shared" si="14"/>
        <v>19.399999999999991</v>
      </c>
      <c r="J822" s="421"/>
      <c r="L822" s="207"/>
    </row>
    <row r="823" spans="1:12">
      <c r="A823" s="3">
        <v>45610</v>
      </c>
      <c r="B823" s="422">
        <v>30007</v>
      </c>
      <c r="C823" s="422" t="s">
        <v>25</v>
      </c>
      <c r="D823" t="s">
        <v>15</v>
      </c>
      <c r="E823" s="248"/>
      <c r="F823" s="248">
        <v>5</v>
      </c>
      <c r="G823" s="2">
        <f t="shared" si="14"/>
        <v>14.399999999999991</v>
      </c>
      <c r="J823" s="422"/>
      <c r="L823" s="207"/>
    </row>
    <row r="824" spans="1:12">
      <c r="A824" s="3">
        <v>45685</v>
      </c>
      <c r="B824" s="422">
        <v>30373</v>
      </c>
      <c r="C824" s="422" t="s">
        <v>25</v>
      </c>
      <c r="D824" t="s">
        <v>12</v>
      </c>
      <c r="E824" s="248"/>
      <c r="F824" s="207">
        <v>7.4</v>
      </c>
      <c r="G824" s="2">
        <f t="shared" si="14"/>
        <v>6.9999999999999911</v>
      </c>
      <c r="J824" s="422"/>
      <c r="L824" s="207"/>
    </row>
    <row r="825" spans="1:12">
      <c r="A825" s="3">
        <v>45685</v>
      </c>
      <c r="B825" s="422">
        <v>30373</v>
      </c>
      <c r="C825" s="422" t="s">
        <v>25</v>
      </c>
      <c r="D825" t="s">
        <v>13</v>
      </c>
      <c r="E825" s="248"/>
      <c r="F825" s="207">
        <v>7</v>
      </c>
      <c r="G825" s="2">
        <f t="shared" si="14"/>
        <v>-8.8817841970012523E-15</v>
      </c>
      <c r="J825" s="422"/>
      <c r="L825" s="207"/>
    </row>
    <row r="826" spans="1:12">
      <c r="A826" s="31">
        <v>45626</v>
      </c>
      <c r="B826" s="421" t="s">
        <v>10</v>
      </c>
      <c r="C826" s="421" t="s">
        <v>26</v>
      </c>
      <c r="D826" t="s">
        <v>12</v>
      </c>
      <c r="E826" s="207">
        <v>8.8000000000000007</v>
      </c>
      <c r="G826" s="2">
        <f t="shared" si="14"/>
        <v>8.7999999999999918</v>
      </c>
      <c r="J826" s="421"/>
      <c r="L826" s="207"/>
    </row>
    <row r="827" spans="1:12">
      <c r="B827" s="422"/>
      <c r="C827" s="422"/>
      <c r="D827" t="s">
        <v>13</v>
      </c>
      <c r="E827" s="207">
        <v>7</v>
      </c>
      <c r="G827" s="2">
        <f t="shared" si="14"/>
        <v>15.799999999999992</v>
      </c>
      <c r="J827" s="422"/>
      <c r="L827" s="207"/>
    </row>
    <row r="828" spans="1:12">
      <c r="B828" s="422"/>
      <c r="C828" s="422"/>
      <c r="D828" t="s">
        <v>14</v>
      </c>
      <c r="E828" s="207">
        <v>60</v>
      </c>
      <c r="G828" s="2">
        <f t="shared" si="14"/>
        <v>75.8</v>
      </c>
      <c r="J828" s="421"/>
      <c r="L828" s="207"/>
    </row>
    <row r="829" spans="1:12">
      <c r="B829" s="422"/>
      <c r="C829" s="422"/>
      <c r="D829" t="s">
        <v>15</v>
      </c>
      <c r="E829" s="207">
        <v>5</v>
      </c>
      <c r="G829" s="2">
        <f t="shared" si="14"/>
        <v>80.8</v>
      </c>
      <c r="J829" s="422"/>
      <c r="L829" s="207"/>
    </row>
    <row r="830" spans="1:12">
      <c r="A830" s="3">
        <v>45610</v>
      </c>
      <c r="B830" s="422">
        <v>30007</v>
      </c>
      <c r="C830" s="422" t="s">
        <v>26</v>
      </c>
      <c r="D830" t="s">
        <v>14</v>
      </c>
      <c r="E830" s="248"/>
      <c r="F830" s="248">
        <v>60</v>
      </c>
      <c r="G830" s="2">
        <f t="shared" si="14"/>
        <v>20.799999999999997</v>
      </c>
      <c r="L830" s="5"/>
    </row>
    <row r="831" spans="1:12">
      <c r="A831" s="3">
        <v>45610</v>
      </c>
      <c r="B831" s="422">
        <v>30007</v>
      </c>
      <c r="C831" s="422" t="s">
        <v>26</v>
      </c>
      <c r="D831" t="s">
        <v>15</v>
      </c>
      <c r="E831" s="248"/>
      <c r="F831" s="248">
        <v>5</v>
      </c>
      <c r="G831" s="2">
        <f t="shared" si="14"/>
        <v>15.799999999999997</v>
      </c>
      <c r="L831" s="28"/>
    </row>
    <row r="832" spans="1:12">
      <c r="A832" s="3">
        <v>45685</v>
      </c>
      <c r="B832" s="422">
        <v>30373</v>
      </c>
      <c r="C832" s="422" t="s">
        <v>26</v>
      </c>
      <c r="D832" t="s">
        <v>12</v>
      </c>
      <c r="E832" s="248"/>
      <c r="F832" s="207">
        <v>8.8000000000000007</v>
      </c>
      <c r="G832" s="2">
        <f t="shared" si="14"/>
        <v>6.9999999999999964</v>
      </c>
      <c r="L832" s="28"/>
    </row>
    <row r="833" spans="1:12">
      <c r="A833" s="3">
        <v>45685</v>
      </c>
      <c r="B833" s="422">
        <v>30373</v>
      </c>
      <c r="C833" s="422" t="s">
        <v>26</v>
      </c>
      <c r="D833" t="s">
        <v>13</v>
      </c>
      <c r="E833" s="248"/>
      <c r="F833" s="207">
        <v>7</v>
      </c>
      <c r="G833" s="2">
        <f t="shared" si="14"/>
        <v>0</v>
      </c>
      <c r="L833" s="28"/>
    </row>
    <row r="834" spans="1:12">
      <c r="A834" s="31">
        <v>45657</v>
      </c>
      <c r="B834" s="421" t="s">
        <v>10</v>
      </c>
      <c r="C834" s="421" t="s">
        <v>27</v>
      </c>
      <c r="D834" t="s">
        <v>12</v>
      </c>
      <c r="E834" s="207">
        <v>10.7</v>
      </c>
      <c r="F834" s="207"/>
      <c r="G834" s="2">
        <f t="shared" si="14"/>
        <v>10.7</v>
      </c>
    </row>
    <row r="835" spans="1:12">
      <c r="B835" s="422"/>
      <c r="C835" s="422"/>
      <c r="D835" t="s">
        <v>13</v>
      </c>
      <c r="E835" s="207">
        <v>3</v>
      </c>
      <c r="G835" s="2">
        <f t="shared" si="14"/>
        <v>13.7</v>
      </c>
    </row>
    <row r="836" spans="1:12">
      <c r="B836" s="422"/>
      <c r="C836" s="422"/>
      <c r="D836" t="s">
        <v>14</v>
      </c>
      <c r="E836" s="207">
        <v>60</v>
      </c>
      <c r="G836" s="2">
        <f t="shared" si="14"/>
        <v>73.7</v>
      </c>
    </row>
    <row r="837" spans="1:12">
      <c r="B837" s="422"/>
      <c r="C837" s="422"/>
      <c r="D837" t="s">
        <v>15</v>
      </c>
      <c r="E837" s="207">
        <v>5</v>
      </c>
      <c r="G837" s="2">
        <f t="shared" si="14"/>
        <v>78.7</v>
      </c>
    </row>
    <row r="838" spans="1:12">
      <c r="A838" s="3">
        <v>45610</v>
      </c>
      <c r="B838" s="422">
        <v>30007</v>
      </c>
      <c r="C838" s="422" t="s">
        <v>27</v>
      </c>
      <c r="D838" t="s">
        <v>14</v>
      </c>
      <c r="E838" s="248"/>
      <c r="F838" s="248">
        <v>60</v>
      </c>
      <c r="G838" s="2">
        <f t="shared" si="14"/>
        <v>18.700000000000003</v>
      </c>
    </row>
    <row r="839" spans="1:12">
      <c r="A839" s="3">
        <v>45610</v>
      </c>
      <c r="B839" s="422">
        <v>30007</v>
      </c>
      <c r="C839" s="422" t="s">
        <v>27</v>
      </c>
      <c r="D839" t="s">
        <v>15</v>
      </c>
      <c r="E839" s="248"/>
      <c r="F839" s="248">
        <v>5</v>
      </c>
      <c r="G839" s="2">
        <f t="shared" si="14"/>
        <v>13.700000000000003</v>
      </c>
    </row>
    <row r="840" spans="1:12">
      <c r="A840" s="3">
        <v>45685</v>
      </c>
      <c r="B840" s="422">
        <v>30373</v>
      </c>
      <c r="C840" s="422" t="s">
        <v>27</v>
      </c>
      <c r="D840" t="s">
        <v>12</v>
      </c>
      <c r="F840" s="207">
        <v>10.7</v>
      </c>
      <c r="G840" s="2">
        <f t="shared" si="14"/>
        <v>3.0000000000000036</v>
      </c>
    </row>
    <row r="841" spans="1:12">
      <c r="A841" s="3">
        <v>45685</v>
      </c>
      <c r="B841" s="422">
        <v>30373</v>
      </c>
      <c r="C841" s="422" t="s">
        <v>27</v>
      </c>
      <c r="D841" t="s">
        <v>13</v>
      </c>
      <c r="F841" s="207">
        <v>3</v>
      </c>
      <c r="G841" s="2">
        <f t="shared" si="14"/>
        <v>3.5527136788005009E-15</v>
      </c>
    </row>
    <row r="842" spans="1:12">
      <c r="A842" s="31">
        <v>45688</v>
      </c>
      <c r="B842" s="421" t="s">
        <v>10</v>
      </c>
      <c r="C842" s="421" t="s">
        <v>11</v>
      </c>
      <c r="D842" t="s">
        <v>12</v>
      </c>
      <c r="E842" s="207">
        <v>10.7</v>
      </c>
      <c r="G842" s="2">
        <f t="shared" si="14"/>
        <v>10.700000000000003</v>
      </c>
    </row>
    <row r="843" spans="1:12">
      <c r="B843" s="422"/>
      <c r="C843" s="422"/>
      <c r="D843" t="s">
        <v>13</v>
      </c>
      <c r="E843" s="207">
        <v>3</v>
      </c>
      <c r="G843" s="2">
        <f t="shared" si="14"/>
        <v>13.700000000000003</v>
      </c>
    </row>
    <row r="844" spans="1:12">
      <c r="B844" s="422"/>
      <c r="C844" s="422"/>
      <c r="D844" t="s">
        <v>14</v>
      </c>
      <c r="E844" s="207">
        <v>60</v>
      </c>
      <c r="G844" s="2">
        <f t="shared" si="14"/>
        <v>73.7</v>
      </c>
    </row>
    <row r="845" spans="1:12">
      <c r="B845" s="422"/>
      <c r="C845" s="422"/>
      <c r="D845" t="s">
        <v>15</v>
      </c>
      <c r="E845" s="207">
        <v>5</v>
      </c>
      <c r="G845" s="2">
        <f t="shared" si="14"/>
        <v>78.7</v>
      </c>
    </row>
    <row r="846" spans="1:12">
      <c r="B846" s="422"/>
      <c r="C846" s="422"/>
      <c r="D846" t="s">
        <v>382</v>
      </c>
      <c r="E846" s="207">
        <v>300</v>
      </c>
      <c r="G846" s="2">
        <f t="shared" si="14"/>
        <v>378.7</v>
      </c>
    </row>
    <row r="847" spans="1:12">
      <c r="A847" s="3">
        <v>45687</v>
      </c>
      <c r="B847" s="422">
        <v>30397</v>
      </c>
      <c r="C847" s="422" t="s">
        <v>11</v>
      </c>
      <c r="D847" t="s">
        <v>12</v>
      </c>
      <c r="F847" s="2">
        <v>10.7</v>
      </c>
      <c r="G847" s="2">
        <f t="shared" si="14"/>
        <v>368</v>
      </c>
      <c r="I847" s="421" t="s">
        <v>11</v>
      </c>
      <c r="J847" t="s">
        <v>14</v>
      </c>
      <c r="K847" s="207">
        <v>60</v>
      </c>
    </row>
    <row r="848" spans="1:12">
      <c r="A848" s="3">
        <v>45687</v>
      </c>
      <c r="B848" s="422">
        <v>30397</v>
      </c>
      <c r="C848" s="422" t="s">
        <v>11</v>
      </c>
      <c r="D848" t="s">
        <v>13</v>
      </c>
      <c r="F848" s="2">
        <v>3</v>
      </c>
      <c r="G848" s="2">
        <f t="shared" si="14"/>
        <v>365</v>
      </c>
      <c r="J848" t="s">
        <v>15</v>
      </c>
      <c r="K848" s="207">
        <v>5</v>
      </c>
    </row>
    <row r="849" spans="1:11">
      <c r="A849" s="3">
        <v>45738</v>
      </c>
      <c r="B849" s="422">
        <v>30708</v>
      </c>
      <c r="C849" s="422" t="s">
        <v>11</v>
      </c>
      <c r="D849" t="s">
        <v>14</v>
      </c>
      <c r="F849" s="2">
        <v>60</v>
      </c>
      <c r="G849" s="2">
        <f t="shared" si="14"/>
        <v>305</v>
      </c>
      <c r="K849" s="207"/>
    </row>
    <row r="850" spans="1:11">
      <c r="A850" s="3">
        <v>45738</v>
      </c>
      <c r="B850" s="422">
        <v>30708</v>
      </c>
      <c r="C850" s="422" t="s">
        <v>11</v>
      </c>
      <c r="D850" t="s">
        <v>15</v>
      </c>
      <c r="F850" s="2">
        <v>5</v>
      </c>
      <c r="G850" s="2">
        <f t="shared" si="14"/>
        <v>300</v>
      </c>
      <c r="K850" s="207"/>
    </row>
    <row r="851" spans="1:11">
      <c r="A851" s="3">
        <v>45738</v>
      </c>
      <c r="B851" s="422">
        <v>30708</v>
      </c>
      <c r="C851" s="422" t="s">
        <v>11</v>
      </c>
      <c r="D851" t="s">
        <v>382</v>
      </c>
      <c r="F851" s="2">
        <v>300</v>
      </c>
      <c r="G851" s="2">
        <f t="shared" si="14"/>
        <v>0</v>
      </c>
      <c r="K851" s="207"/>
    </row>
    <row r="852" spans="1:11">
      <c r="A852" s="31">
        <v>45716</v>
      </c>
      <c r="B852" s="421" t="s">
        <v>10</v>
      </c>
      <c r="C852" s="421" t="s">
        <v>17</v>
      </c>
      <c r="D852" t="s">
        <v>12</v>
      </c>
      <c r="E852" s="207">
        <v>17.3</v>
      </c>
      <c r="G852" s="2">
        <f t="shared" si="14"/>
        <v>17.3</v>
      </c>
      <c r="J852" t="s">
        <v>382</v>
      </c>
      <c r="K852" s="207">
        <v>300</v>
      </c>
    </row>
    <row r="853" spans="1:11">
      <c r="B853" s="422"/>
      <c r="C853" s="422"/>
      <c r="D853" t="s">
        <v>13</v>
      </c>
      <c r="E853" s="207">
        <v>3</v>
      </c>
      <c r="G853" s="2">
        <f t="shared" si="14"/>
        <v>20.3</v>
      </c>
      <c r="I853" s="421" t="s">
        <v>17</v>
      </c>
      <c r="J853" t="s">
        <v>12</v>
      </c>
      <c r="K853" s="207">
        <v>17.3</v>
      </c>
    </row>
    <row r="854" spans="1:11">
      <c r="B854" s="422"/>
      <c r="C854" s="422"/>
      <c r="D854" t="s">
        <v>14</v>
      </c>
      <c r="E854" s="207">
        <v>56</v>
      </c>
      <c r="G854" s="2">
        <f t="shared" si="14"/>
        <v>76.3</v>
      </c>
      <c r="I854" s="422"/>
      <c r="J854" t="s">
        <v>13</v>
      </c>
      <c r="K854" s="207">
        <v>3</v>
      </c>
    </row>
    <row r="855" spans="1:11">
      <c r="B855" s="422"/>
      <c r="C855" s="422"/>
      <c r="D855" t="s">
        <v>15</v>
      </c>
      <c r="E855" s="207">
        <v>5</v>
      </c>
      <c r="G855" s="2">
        <f t="shared" si="14"/>
        <v>81.3</v>
      </c>
      <c r="I855" s="422"/>
      <c r="J855" t="s">
        <v>14</v>
      </c>
      <c r="K855" s="207">
        <v>56</v>
      </c>
    </row>
    <row r="856" spans="1:11">
      <c r="A856" s="3">
        <v>45738</v>
      </c>
      <c r="B856" s="422">
        <v>30707</v>
      </c>
      <c r="C856" s="422" t="s">
        <v>17</v>
      </c>
      <c r="D856" t="s">
        <v>12</v>
      </c>
      <c r="F856" s="2">
        <v>17.3</v>
      </c>
      <c r="G856" s="2">
        <f t="shared" si="14"/>
        <v>64</v>
      </c>
      <c r="I856" s="422"/>
      <c r="J856" t="s">
        <v>15</v>
      </c>
      <c r="K856" s="207">
        <v>5</v>
      </c>
    </row>
    <row r="857" spans="1:11">
      <c r="A857" s="3">
        <v>45738</v>
      </c>
      <c r="B857" s="422">
        <v>30707</v>
      </c>
      <c r="C857" s="422" t="s">
        <v>17</v>
      </c>
      <c r="D857" t="s">
        <v>13</v>
      </c>
      <c r="F857" s="2">
        <v>3</v>
      </c>
      <c r="G857" s="2">
        <f t="shared" si="14"/>
        <v>61</v>
      </c>
      <c r="K857" s="28">
        <f>SUM(K847:K856)</f>
        <v>446.3</v>
      </c>
    </row>
    <row r="858" spans="1:11">
      <c r="A858" s="3">
        <v>45738</v>
      </c>
      <c r="B858" s="422">
        <v>30708</v>
      </c>
      <c r="C858" s="422" t="s">
        <v>17</v>
      </c>
      <c r="D858" t="s">
        <v>14</v>
      </c>
      <c r="F858" s="2">
        <v>56</v>
      </c>
      <c r="G858" s="2">
        <f t="shared" si="14"/>
        <v>5</v>
      </c>
      <c r="K858" s="28">
        <f>500-K857</f>
        <v>53.699999999999989</v>
      </c>
    </row>
    <row r="859" spans="1:11">
      <c r="A859" s="3">
        <v>45738</v>
      </c>
      <c r="B859" s="422">
        <v>30708</v>
      </c>
      <c r="C859" s="422" t="s">
        <v>17</v>
      </c>
      <c r="D859" t="s">
        <v>15</v>
      </c>
      <c r="F859" s="2">
        <v>5</v>
      </c>
      <c r="G859" s="2">
        <f t="shared" si="14"/>
        <v>0</v>
      </c>
    </row>
    <row r="860" spans="1:11">
      <c r="A860" s="31">
        <v>45747</v>
      </c>
      <c r="B860" s="421" t="s">
        <v>10</v>
      </c>
      <c r="C860" s="421" t="s">
        <v>18</v>
      </c>
      <c r="D860" t="s">
        <v>12</v>
      </c>
      <c r="E860" s="207">
        <v>22.1</v>
      </c>
      <c r="G860" s="2">
        <f t="shared" si="14"/>
        <v>22.1</v>
      </c>
    </row>
    <row r="861" spans="1:11">
      <c r="B861" s="422"/>
      <c r="C861" s="422"/>
      <c r="D861" t="s">
        <v>13</v>
      </c>
      <c r="E861" s="207">
        <v>3</v>
      </c>
      <c r="G861" s="2">
        <f t="shared" si="14"/>
        <v>25.1</v>
      </c>
    </row>
    <row r="862" spans="1:11">
      <c r="B862" s="422"/>
      <c r="C862" s="422"/>
      <c r="D862" t="s">
        <v>14</v>
      </c>
      <c r="E862" s="207">
        <v>60</v>
      </c>
      <c r="G862" s="2">
        <f t="shared" si="14"/>
        <v>85.1</v>
      </c>
    </row>
    <row r="863" spans="1:11">
      <c r="B863" s="422"/>
      <c r="C863" s="422"/>
      <c r="D863" t="s">
        <v>15</v>
      </c>
      <c r="E863" s="207">
        <v>5</v>
      </c>
      <c r="G863" s="2">
        <f t="shared" si="14"/>
        <v>90.1</v>
      </c>
    </row>
    <row r="864" spans="1:11">
      <c r="A864" s="3">
        <v>45780</v>
      </c>
      <c r="B864" s="422">
        <v>30930</v>
      </c>
      <c r="C864" s="422" t="s">
        <v>18</v>
      </c>
      <c r="D864" t="s">
        <v>12</v>
      </c>
      <c r="F864" s="207">
        <v>22.1</v>
      </c>
      <c r="G864" s="2">
        <f t="shared" si="14"/>
        <v>68</v>
      </c>
    </row>
    <row r="865" spans="1:11">
      <c r="A865" s="3">
        <v>45780</v>
      </c>
      <c r="B865" s="422">
        <v>30930</v>
      </c>
      <c r="C865" s="422" t="s">
        <v>18</v>
      </c>
      <c r="D865" t="s">
        <v>13</v>
      </c>
      <c r="F865" s="207">
        <v>3</v>
      </c>
      <c r="G865" s="2">
        <f t="shared" si="14"/>
        <v>65</v>
      </c>
    </row>
    <row r="866" spans="1:11">
      <c r="A866" s="3">
        <v>45817</v>
      </c>
      <c r="B866" s="422">
        <v>31112</v>
      </c>
      <c r="C866" s="422" t="s">
        <v>18</v>
      </c>
      <c r="D866" t="s">
        <v>14</v>
      </c>
      <c r="F866" s="2">
        <v>60</v>
      </c>
      <c r="G866" s="2">
        <f t="shared" si="14"/>
        <v>5</v>
      </c>
    </row>
    <row r="867" spans="1:11">
      <c r="A867" s="3">
        <v>45817</v>
      </c>
      <c r="B867" s="422">
        <v>31112</v>
      </c>
      <c r="C867" s="422" t="s">
        <v>18</v>
      </c>
      <c r="D867" t="s">
        <v>15</v>
      </c>
      <c r="F867" s="2">
        <v>5</v>
      </c>
      <c r="G867" s="2">
        <f t="shared" si="14"/>
        <v>0</v>
      </c>
    </row>
    <row r="868" spans="1:11">
      <c r="A868" s="81">
        <v>45777</v>
      </c>
      <c r="B868" s="421" t="s">
        <v>10</v>
      </c>
      <c r="C868" s="421" t="s">
        <v>19</v>
      </c>
      <c r="D868" t="s">
        <v>12</v>
      </c>
      <c r="E868" s="207">
        <v>18.7</v>
      </c>
      <c r="G868" s="2">
        <f t="shared" si="14"/>
        <v>18.7</v>
      </c>
      <c r="I868" s="421"/>
      <c r="K868" s="207"/>
    </row>
    <row r="869" spans="1:11">
      <c r="A869" s="70"/>
      <c r="B869" s="422"/>
      <c r="C869" s="422"/>
      <c r="D869" t="s">
        <v>13</v>
      </c>
      <c r="E869" s="207">
        <v>3</v>
      </c>
      <c r="G869" s="2">
        <f t="shared" si="14"/>
        <v>21.7</v>
      </c>
      <c r="I869" s="422"/>
      <c r="K869" s="207"/>
    </row>
    <row r="870" spans="1:11">
      <c r="A870" s="70"/>
      <c r="B870" s="422"/>
      <c r="C870" s="422"/>
      <c r="D870" t="s">
        <v>14</v>
      </c>
      <c r="E870" s="207">
        <v>60</v>
      </c>
      <c r="G870" s="2">
        <f t="shared" si="14"/>
        <v>81.7</v>
      </c>
      <c r="K870" s="28"/>
    </row>
    <row r="871" spans="1:11">
      <c r="A871" s="70"/>
      <c r="B871" s="422"/>
      <c r="C871" s="422"/>
      <c r="D871" t="s">
        <v>15</v>
      </c>
      <c r="E871" s="207">
        <v>5</v>
      </c>
      <c r="G871" s="2">
        <f t="shared" si="14"/>
        <v>86.7</v>
      </c>
    </row>
    <row r="872" spans="1:11">
      <c r="A872" s="3">
        <v>45817</v>
      </c>
      <c r="B872" s="422">
        <v>31112</v>
      </c>
      <c r="C872" s="422" t="s">
        <v>19</v>
      </c>
      <c r="D872" t="s">
        <v>14</v>
      </c>
      <c r="F872" s="2">
        <v>60</v>
      </c>
      <c r="G872" s="2">
        <f t="shared" si="14"/>
        <v>26.700000000000003</v>
      </c>
    </row>
    <row r="873" spans="1:11">
      <c r="A873" s="3">
        <v>45817</v>
      </c>
      <c r="B873" s="422">
        <v>31112</v>
      </c>
      <c r="C873" s="422" t="s">
        <v>19</v>
      </c>
      <c r="D873" t="s">
        <v>15</v>
      </c>
      <c r="F873" s="2">
        <v>5</v>
      </c>
      <c r="G873" s="2">
        <f t="shared" si="14"/>
        <v>21.700000000000003</v>
      </c>
    </row>
    <row r="874" spans="1:11">
      <c r="A874" s="3">
        <v>45815</v>
      </c>
      <c r="B874" s="422">
        <v>31108</v>
      </c>
      <c r="C874" s="422" t="s">
        <v>19</v>
      </c>
      <c r="D874" t="s">
        <v>12</v>
      </c>
      <c r="F874" s="2">
        <v>18.7</v>
      </c>
      <c r="G874" s="2">
        <f t="shared" si="14"/>
        <v>3.0000000000000036</v>
      </c>
    </row>
    <row r="875" spans="1:11">
      <c r="A875" s="3">
        <v>45815</v>
      </c>
      <c r="B875" s="422">
        <v>31108</v>
      </c>
      <c r="C875" s="422" t="s">
        <v>19</v>
      </c>
      <c r="D875" t="s">
        <v>13</v>
      </c>
      <c r="F875" s="2">
        <v>3</v>
      </c>
      <c r="G875" s="2">
        <f t="shared" si="14"/>
        <v>3.5527136788005009E-15</v>
      </c>
    </row>
    <row r="876" spans="1:11">
      <c r="A876" s="31">
        <v>45808</v>
      </c>
      <c r="B876" s="421" t="s">
        <v>10</v>
      </c>
      <c r="C876" s="421" t="s">
        <v>20</v>
      </c>
      <c r="D876" t="s">
        <v>12</v>
      </c>
      <c r="E876" s="207">
        <v>15.7</v>
      </c>
      <c r="G876" s="2">
        <f t="shared" si="14"/>
        <v>15.700000000000003</v>
      </c>
    </row>
    <row r="877" spans="1:11">
      <c r="B877" s="422"/>
      <c r="C877" s="422"/>
      <c r="D877" t="s">
        <v>13</v>
      </c>
      <c r="E877" s="207">
        <v>5</v>
      </c>
      <c r="G877" s="2">
        <f t="shared" si="14"/>
        <v>20.700000000000003</v>
      </c>
    </row>
    <row r="878" spans="1:11">
      <c r="B878" s="422"/>
      <c r="C878" s="422"/>
      <c r="D878" t="s">
        <v>14</v>
      </c>
      <c r="E878" s="207">
        <v>60</v>
      </c>
      <c r="G878" s="2">
        <f t="shared" si="14"/>
        <v>80.7</v>
      </c>
    </row>
    <row r="879" spans="1:11">
      <c r="B879" s="422"/>
      <c r="C879" s="422"/>
      <c r="D879" t="s">
        <v>15</v>
      </c>
      <c r="E879" s="207">
        <v>5</v>
      </c>
      <c r="G879" s="2">
        <f t="shared" si="14"/>
        <v>85.7</v>
      </c>
    </row>
    <row r="880" spans="1:11">
      <c r="A880" s="3">
        <v>45817</v>
      </c>
      <c r="B880" s="422">
        <v>31112</v>
      </c>
      <c r="C880" s="422" t="s">
        <v>20</v>
      </c>
      <c r="D880" t="s">
        <v>14</v>
      </c>
      <c r="F880" s="2">
        <v>60</v>
      </c>
      <c r="G880" s="2">
        <f t="shared" si="14"/>
        <v>25.700000000000003</v>
      </c>
      <c r="I880" s="421"/>
      <c r="K880" s="207"/>
    </row>
    <row r="881" spans="1:11">
      <c r="A881" s="3">
        <v>45817</v>
      </c>
      <c r="B881" s="422">
        <v>31112</v>
      </c>
      <c r="C881" s="422" t="s">
        <v>20</v>
      </c>
      <c r="D881" t="s">
        <v>15</v>
      </c>
      <c r="F881" s="2">
        <v>5</v>
      </c>
      <c r="G881" s="2">
        <f t="shared" si="14"/>
        <v>20.700000000000003</v>
      </c>
      <c r="I881" s="422"/>
      <c r="K881" s="207"/>
    </row>
    <row r="882" spans="1:11">
      <c r="A882" s="3">
        <v>45854</v>
      </c>
      <c r="B882" s="422">
        <v>31441</v>
      </c>
      <c r="C882" s="422" t="s">
        <v>20</v>
      </c>
      <c r="D882" t="s">
        <v>12</v>
      </c>
      <c r="F882" s="2">
        <v>15.7</v>
      </c>
      <c r="G882" s="2">
        <f t="shared" si="14"/>
        <v>5.0000000000000036</v>
      </c>
      <c r="I882" s="422"/>
      <c r="K882" s="207"/>
    </row>
    <row r="883" spans="1:11">
      <c r="A883" s="3">
        <v>45854</v>
      </c>
      <c r="B883" s="422">
        <v>31441</v>
      </c>
      <c r="C883" s="422" t="s">
        <v>20</v>
      </c>
      <c r="D883" t="s">
        <v>13</v>
      </c>
      <c r="F883" s="2">
        <v>5</v>
      </c>
      <c r="G883" s="2">
        <f t="shared" si="14"/>
        <v>0</v>
      </c>
      <c r="I883" s="422"/>
      <c r="K883" s="207"/>
    </row>
    <row r="884" spans="1:11">
      <c r="A884" s="81">
        <v>45838</v>
      </c>
      <c r="B884" s="421" t="s">
        <v>10</v>
      </c>
      <c r="C884" s="421" t="s">
        <v>21</v>
      </c>
      <c r="D884" t="s">
        <v>12</v>
      </c>
      <c r="E884" s="207">
        <v>8.6999999999999993</v>
      </c>
      <c r="F884" s="207"/>
      <c r="G884" s="2">
        <f t="shared" si="14"/>
        <v>8.6999999999999993</v>
      </c>
      <c r="I884" s="421"/>
      <c r="K884" s="207"/>
    </row>
    <row r="885" spans="1:11">
      <c r="A885" s="70"/>
      <c r="B885" s="422"/>
      <c r="C885" s="422"/>
      <c r="D885" t="s">
        <v>13</v>
      </c>
      <c r="E885" s="207">
        <v>4</v>
      </c>
      <c r="F885" s="207"/>
      <c r="G885" s="2">
        <f t="shared" si="14"/>
        <v>12.7</v>
      </c>
      <c r="I885" s="422"/>
      <c r="K885" s="207"/>
    </row>
    <row r="886" spans="1:11">
      <c r="A886" s="70"/>
      <c r="B886" s="422"/>
      <c r="C886" s="422"/>
      <c r="D886" t="s">
        <v>14</v>
      </c>
      <c r="E886" s="207">
        <v>60</v>
      </c>
      <c r="F886" s="207"/>
      <c r="G886" s="2">
        <f t="shared" ref="G886" si="15">+G885+E886-F886</f>
        <v>72.7</v>
      </c>
      <c r="K886" s="28"/>
    </row>
    <row r="887" spans="1:11">
      <c r="A887" s="70"/>
      <c r="B887" s="422"/>
      <c r="C887" s="422"/>
      <c r="D887" t="s">
        <v>15</v>
      </c>
      <c r="E887" s="207">
        <v>5</v>
      </c>
      <c r="F887" s="207"/>
      <c r="G887" s="2">
        <f t="shared" ref="G886:G888" si="16">+G886+E887-F887</f>
        <v>77.7</v>
      </c>
    </row>
    <row r="888" spans="1:11">
      <c r="A888" s="70">
        <v>45841</v>
      </c>
      <c r="B888" s="422">
        <v>31262</v>
      </c>
      <c r="C888" s="422" t="s">
        <v>21</v>
      </c>
      <c r="D888" t="s">
        <v>14</v>
      </c>
      <c r="E888" s="207"/>
      <c r="F888" s="207">
        <v>60</v>
      </c>
      <c r="G888" s="2">
        <f t="shared" si="16"/>
        <v>17.700000000000003</v>
      </c>
      <c r="K888" s="28"/>
    </row>
    <row r="889" spans="1:11">
      <c r="A889" s="70">
        <v>45841</v>
      </c>
      <c r="B889" s="422">
        <v>31262</v>
      </c>
      <c r="C889" s="422" t="s">
        <v>21</v>
      </c>
      <c r="D889" t="s">
        <v>15</v>
      </c>
      <c r="E889" s="207"/>
      <c r="F889" s="207">
        <v>5</v>
      </c>
      <c r="G889" s="2">
        <f t="shared" ref="G889:G948" si="17">+G888+E889-F889</f>
        <v>12.700000000000003</v>
      </c>
    </row>
    <row r="890" spans="1:11">
      <c r="A890" s="3">
        <v>45854</v>
      </c>
      <c r="B890" s="422">
        <v>31441</v>
      </c>
      <c r="C890" s="422" t="s">
        <v>21</v>
      </c>
      <c r="D890" t="s">
        <v>12</v>
      </c>
      <c r="F890" s="2">
        <v>8.6999999999999993</v>
      </c>
      <c r="G890" s="2">
        <f t="shared" si="17"/>
        <v>4.0000000000000036</v>
      </c>
    </row>
    <row r="891" spans="1:11">
      <c r="A891" s="3">
        <v>45854</v>
      </c>
      <c r="B891" s="422">
        <v>31441</v>
      </c>
      <c r="C891" s="422" t="s">
        <v>21</v>
      </c>
      <c r="D891" t="s">
        <v>13</v>
      </c>
      <c r="F891" s="2">
        <v>4</v>
      </c>
      <c r="G891" s="2">
        <f t="shared" si="17"/>
        <v>0</v>
      </c>
    </row>
    <row r="892" spans="1:11">
      <c r="A892" s="31">
        <v>45869</v>
      </c>
      <c r="B892" s="421" t="s">
        <v>10</v>
      </c>
      <c r="C892" s="421" t="s">
        <v>22</v>
      </c>
      <c r="D892" t="s">
        <v>12</v>
      </c>
      <c r="E892" s="5">
        <v>6.4</v>
      </c>
      <c r="G892" s="2">
        <f t="shared" si="17"/>
        <v>6.4</v>
      </c>
    </row>
    <row r="893" spans="1:11">
      <c r="B893" s="422"/>
      <c r="C893" s="422"/>
      <c r="D893" t="s">
        <v>13</v>
      </c>
      <c r="E893" s="5">
        <v>4</v>
      </c>
      <c r="G893" s="2">
        <f t="shared" si="17"/>
        <v>10.4</v>
      </c>
    </row>
    <row r="894" spans="1:11">
      <c r="B894" s="422"/>
      <c r="C894" s="422"/>
      <c r="D894" t="s">
        <v>14</v>
      </c>
      <c r="E894" s="5">
        <v>60</v>
      </c>
      <c r="G894" s="2">
        <f t="shared" si="17"/>
        <v>70.400000000000006</v>
      </c>
    </row>
    <row r="895" spans="1:11">
      <c r="B895" s="422"/>
      <c r="C895" s="422"/>
      <c r="D895" t="s">
        <v>15</v>
      </c>
      <c r="E895" s="5">
        <v>5</v>
      </c>
      <c r="G895" s="2">
        <f t="shared" si="17"/>
        <v>75.400000000000006</v>
      </c>
    </row>
    <row r="896" spans="1:11">
      <c r="A896" s="3">
        <v>45891</v>
      </c>
      <c r="B896" s="422">
        <v>31558</v>
      </c>
      <c r="C896" s="422" t="s">
        <v>22</v>
      </c>
      <c r="D896" t="s">
        <v>12</v>
      </c>
      <c r="F896" s="2">
        <v>6.4</v>
      </c>
      <c r="G896" s="2">
        <f t="shared" si="17"/>
        <v>69</v>
      </c>
    </row>
    <row r="897" spans="1:12">
      <c r="A897" s="3">
        <v>45891</v>
      </c>
      <c r="B897" s="422">
        <v>31558</v>
      </c>
      <c r="C897" s="422" t="s">
        <v>22</v>
      </c>
      <c r="D897" t="s">
        <v>13</v>
      </c>
      <c r="F897" s="2">
        <v>4</v>
      </c>
      <c r="G897" s="2">
        <f t="shared" si="17"/>
        <v>65</v>
      </c>
    </row>
    <row r="898" spans="1:12">
      <c r="A898" s="3">
        <v>45891</v>
      </c>
      <c r="B898" s="422">
        <v>31559</v>
      </c>
      <c r="C898" s="422" t="s">
        <v>22</v>
      </c>
      <c r="D898" t="s">
        <v>14</v>
      </c>
      <c r="F898" s="2">
        <v>60</v>
      </c>
      <c r="G898" s="2">
        <f t="shared" si="17"/>
        <v>5</v>
      </c>
    </row>
    <row r="899" spans="1:12">
      <c r="A899" s="3">
        <v>45891</v>
      </c>
      <c r="B899" s="422">
        <v>31559</v>
      </c>
      <c r="C899" s="422" t="s">
        <v>22</v>
      </c>
      <c r="D899" t="s">
        <v>15</v>
      </c>
      <c r="F899" s="2">
        <v>5</v>
      </c>
      <c r="G899" s="2">
        <f t="shared" si="17"/>
        <v>0</v>
      </c>
    </row>
    <row r="900" spans="1:12">
      <c r="A900" s="31">
        <v>45900</v>
      </c>
      <c r="B900" s="421" t="s">
        <v>10</v>
      </c>
      <c r="C900" s="421" t="s">
        <v>23</v>
      </c>
      <c r="D900" t="s">
        <v>12</v>
      </c>
      <c r="E900" s="207">
        <v>6.4</v>
      </c>
      <c r="G900" s="2">
        <f t="shared" si="17"/>
        <v>6.4</v>
      </c>
    </row>
    <row r="901" spans="1:12">
      <c r="B901" s="422"/>
      <c r="C901" s="422"/>
      <c r="D901" t="s">
        <v>13</v>
      </c>
      <c r="E901" s="207">
        <v>8</v>
      </c>
      <c r="G901" s="2">
        <f t="shared" si="17"/>
        <v>14.4</v>
      </c>
    </row>
    <row r="902" spans="1:12">
      <c r="B902" s="422"/>
      <c r="C902" s="422"/>
      <c r="D902" t="s">
        <v>14</v>
      </c>
      <c r="E902" s="207">
        <v>60</v>
      </c>
      <c r="G902" s="2">
        <f t="shared" si="17"/>
        <v>74.400000000000006</v>
      </c>
    </row>
    <row r="903" spans="1:12">
      <c r="B903" s="422"/>
      <c r="C903" s="422"/>
      <c r="D903" t="s">
        <v>15</v>
      </c>
      <c r="E903" s="207">
        <v>5</v>
      </c>
      <c r="G903" s="2">
        <f t="shared" si="17"/>
        <v>79.400000000000006</v>
      </c>
      <c r="H903" s="28">
        <f>100-G903</f>
        <v>20.599999999999994</v>
      </c>
      <c r="J903" s="421" t="s">
        <v>23</v>
      </c>
      <c r="K903" t="s">
        <v>12</v>
      </c>
      <c r="L903" s="207">
        <v>6.4</v>
      </c>
    </row>
    <row r="904" spans="1:12">
      <c r="A904" s="3">
        <v>45931</v>
      </c>
      <c r="B904" s="422">
        <v>31678</v>
      </c>
      <c r="C904" s="422" t="s">
        <v>23</v>
      </c>
      <c r="D904" t="s">
        <v>12</v>
      </c>
      <c r="E904" s="207"/>
      <c r="F904" s="207">
        <v>6.4</v>
      </c>
      <c r="G904" s="2">
        <f t="shared" si="17"/>
        <v>73</v>
      </c>
      <c r="H904" s="28"/>
      <c r="J904" s="421"/>
      <c r="L904" s="207"/>
    </row>
    <row r="905" spans="1:12">
      <c r="A905" s="3">
        <v>45931</v>
      </c>
      <c r="B905" s="422">
        <v>31678</v>
      </c>
      <c r="C905" s="422" t="s">
        <v>23</v>
      </c>
      <c r="D905" t="s">
        <v>13</v>
      </c>
      <c r="E905" s="207"/>
      <c r="F905" s="207">
        <v>8</v>
      </c>
      <c r="G905" s="2">
        <f t="shared" si="17"/>
        <v>65</v>
      </c>
      <c r="H905" s="28"/>
      <c r="J905" s="421"/>
      <c r="L905" s="207"/>
    </row>
    <row r="906" spans="1:12">
      <c r="A906" s="3">
        <v>45931</v>
      </c>
      <c r="B906" s="422">
        <v>31678</v>
      </c>
      <c r="C906" s="422" t="s">
        <v>23</v>
      </c>
      <c r="D906" t="s">
        <v>14</v>
      </c>
      <c r="E906" s="207"/>
      <c r="F906" s="207">
        <v>60</v>
      </c>
      <c r="G906" s="2">
        <f t="shared" si="17"/>
        <v>5</v>
      </c>
      <c r="H906" s="28"/>
      <c r="J906" s="421"/>
      <c r="L906" s="207"/>
    </row>
    <row r="907" spans="1:12">
      <c r="A907" s="3">
        <v>45931</v>
      </c>
      <c r="B907" s="422">
        <v>31678</v>
      </c>
      <c r="C907" s="422" t="s">
        <v>23</v>
      </c>
      <c r="D907" t="s">
        <v>15</v>
      </c>
      <c r="E907" s="207"/>
      <c r="F907" s="207">
        <v>5</v>
      </c>
      <c r="G907" s="2">
        <f t="shared" si="17"/>
        <v>0</v>
      </c>
      <c r="H907" s="28"/>
      <c r="J907" s="421"/>
      <c r="L907" s="207"/>
    </row>
    <row r="908" spans="1:12">
      <c r="A908" s="81">
        <v>45930</v>
      </c>
      <c r="B908" s="421" t="s">
        <v>10</v>
      </c>
      <c r="C908" s="421" t="s">
        <v>172</v>
      </c>
      <c r="D908" t="s">
        <v>12</v>
      </c>
      <c r="E908" s="207">
        <v>2.2000000000000002</v>
      </c>
      <c r="G908" s="2">
        <f t="shared" si="17"/>
        <v>2.2000000000000002</v>
      </c>
      <c r="J908" s="422"/>
      <c r="K908" t="s">
        <v>13</v>
      </c>
      <c r="L908" s="207">
        <v>8</v>
      </c>
    </row>
    <row r="909" spans="1:12">
      <c r="B909" s="422"/>
      <c r="C909" s="422"/>
      <c r="D909" t="s">
        <v>13</v>
      </c>
      <c r="E909" s="20">
        <v>4</v>
      </c>
      <c r="G909" s="2">
        <f t="shared" si="17"/>
        <v>6.2</v>
      </c>
      <c r="J909" s="422"/>
      <c r="K909" t="s">
        <v>14</v>
      </c>
      <c r="L909" s="207">
        <v>60</v>
      </c>
    </row>
    <row r="910" spans="1:12">
      <c r="B910" s="422"/>
      <c r="C910" s="422"/>
      <c r="D910" t="s">
        <v>14</v>
      </c>
      <c r="E910" s="20">
        <v>60</v>
      </c>
      <c r="G910" s="2">
        <f t="shared" si="17"/>
        <v>66.2</v>
      </c>
      <c r="J910" s="422"/>
      <c r="K910" t="s">
        <v>15</v>
      </c>
      <c r="L910" s="207">
        <v>5</v>
      </c>
    </row>
    <row r="911" spans="1:12">
      <c r="B911" s="422"/>
      <c r="C911" s="422"/>
      <c r="D911" t="s">
        <v>15</v>
      </c>
      <c r="E911" s="20">
        <v>5</v>
      </c>
      <c r="G911" s="2">
        <f t="shared" si="17"/>
        <v>71.2</v>
      </c>
      <c r="L911" s="28">
        <f>SUM(L903:L910)</f>
        <v>79.400000000000006</v>
      </c>
    </row>
    <row r="912" spans="1:12">
      <c r="A912" s="3">
        <v>46009</v>
      </c>
      <c r="B912" s="422">
        <v>32216</v>
      </c>
      <c r="C912" s="422" t="s">
        <v>172</v>
      </c>
      <c r="D912" t="s">
        <v>12</v>
      </c>
      <c r="E912" s="20"/>
      <c r="F912" s="2">
        <v>2.2000000000000002</v>
      </c>
      <c r="G912" s="2">
        <f t="shared" si="17"/>
        <v>69</v>
      </c>
      <c r="L912" s="28"/>
    </row>
    <row r="913" spans="1:12">
      <c r="A913" s="3">
        <v>46009</v>
      </c>
      <c r="B913" s="422">
        <v>32216</v>
      </c>
      <c r="C913" s="422" t="s">
        <v>172</v>
      </c>
      <c r="D913" t="s">
        <v>13</v>
      </c>
      <c r="E913" s="20"/>
      <c r="F913" s="2">
        <v>4</v>
      </c>
      <c r="G913" s="2">
        <f t="shared" si="17"/>
        <v>65</v>
      </c>
      <c r="L913" s="28"/>
    </row>
    <row r="914" spans="1:12">
      <c r="A914" s="3">
        <v>46009</v>
      </c>
      <c r="B914" s="422">
        <v>32216</v>
      </c>
      <c r="C914" s="422" t="s">
        <v>172</v>
      </c>
      <c r="D914" t="s">
        <v>14</v>
      </c>
      <c r="E914" s="20"/>
      <c r="F914" s="2">
        <v>60</v>
      </c>
      <c r="G914" s="2">
        <f t="shared" si="17"/>
        <v>5</v>
      </c>
      <c r="L914" s="28"/>
    </row>
    <row r="915" spans="1:12">
      <c r="A915" s="3">
        <v>46009</v>
      </c>
      <c r="B915" s="422">
        <v>32216</v>
      </c>
      <c r="C915" s="422" t="s">
        <v>172</v>
      </c>
      <c r="D915" t="s">
        <v>15</v>
      </c>
      <c r="E915" s="20"/>
      <c r="F915" s="2">
        <v>5</v>
      </c>
      <c r="G915" s="2">
        <f t="shared" si="17"/>
        <v>0</v>
      </c>
      <c r="L915" s="28"/>
    </row>
    <row r="916" spans="1:12">
      <c r="A916" s="81">
        <v>45961</v>
      </c>
      <c r="B916" s="421" t="s">
        <v>10</v>
      </c>
      <c r="C916" s="421" t="s">
        <v>25</v>
      </c>
      <c r="D916" t="s">
        <v>12</v>
      </c>
      <c r="E916" s="5">
        <v>2</v>
      </c>
      <c r="G916" s="2">
        <f t="shared" si="17"/>
        <v>2</v>
      </c>
    </row>
    <row r="917" spans="1:12">
      <c r="A917" s="70"/>
      <c r="B917" s="422"/>
      <c r="C917" s="422"/>
      <c r="D917" t="s">
        <v>13</v>
      </c>
      <c r="E917" s="5">
        <v>7</v>
      </c>
      <c r="G917" s="2">
        <f t="shared" si="17"/>
        <v>9</v>
      </c>
    </row>
    <row r="918" spans="1:12">
      <c r="A918" s="70"/>
      <c r="B918" s="422"/>
      <c r="C918" s="422"/>
      <c r="D918" t="s">
        <v>14</v>
      </c>
      <c r="E918" s="20">
        <v>60</v>
      </c>
      <c r="G918" s="2">
        <f t="shared" si="17"/>
        <v>69</v>
      </c>
    </row>
    <row r="919" spans="1:12">
      <c r="A919" s="70"/>
      <c r="B919" s="422"/>
      <c r="C919" s="422"/>
      <c r="D919" t="s">
        <v>15</v>
      </c>
      <c r="E919" s="20">
        <v>5</v>
      </c>
      <c r="G919" s="2">
        <f t="shared" si="17"/>
        <v>74</v>
      </c>
      <c r="J919" s="421" t="s">
        <v>172</v>
      </c>
      <c r="K919" t="s">
        <v>12</v>
      </c>
      <c r="L919" s="207">
        <v>2.2000000000000002</v>
      </c>
    </row>
    <row r="920" spans="1:12">
      <c r="A920" s="70">
        <v>46009</v>
      </c>
      <c r="B920" s="422">
        <v>32216</v>
      </c>
      <c r="C920" s="422" t="s">
        <v>25</v>
      </c>
      <c r="D920" t="s">
        <v>12</v>
      </c>
      <c r="E920" s="20"/>
      <c r="F920" s="2">
        <v>2</v>
      </c>
      <c r="G920" s="2">
        <f t="shared" si="17"/>
        <v>72</v>
      </c>
      <c r="J920" s="421"/>
      <c r="L920" s="207"/>
    </row>
    <row r="921" spans="1:12">
      <c r="A921" s="70">
        <v>46009</v>
      </c>
      <c r="B921" s="422">
        <v>32216</v>
      </c>
      <c r="C921" s="422" t="s">
        <v>25</v>
      </c>
      <c r="D921" t="s">
        <v>13</v>
      </c>
      <c r="E921" s="20"/>
      <c r="F921" s="2">
        <v>7</v>
      </c>
      <c r="G921" s="2">
        <f t="shared" si="17"/>
        <v>65</v>
      </c>
      <c r="J921" s="421"/>
      <c r="L921" s="207"/>
    </row>
    <row r="922" spans="1:12">
      <c r="A922" s="70">
        <v>46009</v>
      </c>
      <c r="B922" s="422">
        <v>32216</v>
      </c>
      <c r="C922" s="422" t="s">
        <v>25</v>
      </c>
      <c r="D922" t="s">
        <v>14</v>
      </c>
      <c r="E922" s="20"/>
      <c r="F922" s="2">
        <v>60</v>
      </c>
      <c r="G922" s="2">
        <f t="shared" si="17"/>
        <v>5</v>
      </c>
      <c r="J922" s="421"/>
      <c r="L922" s="207"/>
    </row>
    <row r="923" spans="1:12">
      <c r="A923" s="70">
        <v>46009</v>
      </c>
      <c r="B923" s="422">
        <v>32216</v>
      </c>
      <c r="C923" s="422" t="s">
        <v>25</v>
      </c>
      <c r="D923" t="s">
        <v>15</v>
      </c>
      <c r="E923" s="20"/>
      <c r="F923" s="2">
        <v>5</v>
      </c>
      <c r="G923" s="2">
        <f t="shared" si="17"/>
        <v>0</v>
      </c>
    </row>
    <row r="924" spans="1:12">
      <c r="A924" s="81">
        <v>45991</v>
      </c>
      <c r="B924" s="421" t="s">
        <v>10</v>
      </c>
      <c r="C924" s="421" t="s">
        <v>26</v>
      </c>
      <c r="D924" t="s">
        <v>12</v>
      </c>
      <c r="E924" s="20">
        <v>2</v>
      </c>
      <c r="G924" s="2">
        <f t="shared" si="17"/>
        <v>2</v>
      </c>
    </row>
    <row r="925" spans="1:12">
      <c r="A925" s="70"/>
      <c r="B925" s="422"/>
      <c r="C925" s="422"/>
      <c r="D925" t="s">
        <v>13</v>
      </c>
      <c r="E925" s="20">
        <v>6</v>
      </c>
      <c r="G925" s="2">
        <f t="shared" si="17"/>
        <v>8</v>
      </c>
    </row>
    <row r="926" spans="1:12">
      <c r="A926" s="70"/>
      <c r="B926" s="422"/>
      <c r="C926" s="422"/>
      <c r="D926" t="s">
        <v>14</v>
      </c>
      <c r="E926" s="207">
        <v>60</v>
      </c>
      <c r="G926" s="2">
        <f t="shared" si="17"/>
        <v>68</v>
      </c>
      <c r="J926" s="374" t="s">
        <v>27</v>
      </c>
      <c r="K926" s="373" t="s">
        <v>12</v>
      </c>
      <c r="L926" s="373">
        <v>4.5</v>
      </c>
    </row>
    <row r="927" spans="1:12">
      <c r="A927" s="70"/>
      <c r="B927" s="422"/>
      <c r="C927" s="422"/>
      <c r="D927" t="s">
        <v>15</v>
      </c>
      <c r="E927" s="207">
        <v>5</v>
      </c>
      <c r="G927" s="2">
        <f t="shared" si="17"/>
        <v>73</v>
      </c>
      <c r="J927" s="373"/>
      <c r="K927" s="373" t="s">
        <v>13</v>
      </c>
      <c r="L927" s="373">
        <v>6</v>
      </c>
    </row>
    <row r="928" spans="1:12">
      <c r="A928" s="70">
        <v>46009</v>
      </c>
      <c r="B928" s="422">
        <v>32216</v>
      </c>
      <c r="C928" s="422" t="s">
        <v>26</v>
      </c>
      <c r="D928" t="s">
        <v>12</v>
      </c>
      <c r="F928" s="2">
        <v>2</v>
      </c>
      <c r="G928" s="2">
        <f t="shared" si="17"/>
        <v>71</v>
      </c>
      <c r="J928" s="373"/>
      <c r="K928" s="373" t="s">
        <v>14</v>
      </c>
      <c r="L928" s="373">
        <v>60</v>
      </c>
    </row>
    <row r="929" spans="1:12">
      <c r="A929" s="70">
        <v>46009</v>
      </c>
      <c r="B929" s="422">
        <v>32216</v>
      </c>
      <c r="C929" s="422" t="s">
        <v>26</v>
      </c>
      <c r="D929" t="s">
        <v>13</v>
      </c>
      <c r="F929" s="2">
        <v>6</v>
      </c>
      <c r="G929" s="2">
        <f t="shared" si="17"/>
        <v>65</v>
      </c>
      <c r="J929" s="373"/>
      <c r="K929" s="373" t="s">
        <v>15</v>
      </c>
      <c r="L929" s="373">
        <v>5</v>
      </c>
    </row>
    <row r="930" spans="1:12">
      <c r="A930" s="70">
        <v>46009</v>
      </c>
      <c r="B930" s="422">
        <v>32216</v>
      </c>
      <c r="C930" s="422" t="s">
        <v>26</v>
      </c>
      <c r="D930" t="s">
        <v>14</v>
      </c>
      <c r="F930" s="2">
        <v>60</v>
      </c>
      <c r="G930" s="2">
        <f t="shared" si="17"/>
        <v>5</v>
      </c>
      <c r="K930" s="373"/>
      <c r="L930" s="114">
        <f ca="1">SUM(L926:L931)</f>
        <v>75.5</v>
      </c>
    </row>
    <row r="931" spans="1:12">
      <c r="A931" s="70">
        <v>46009</v>
      </c>
      <c r="B931" s="422">
        <v>32216</v>
      </c>
      <c r="C931" s="422" t="s">
        <v>26</v>
      </c>
      <c r="D931" t="s">
        <v>15</v>
      </c>
      <c r="F931" s="2">
        <v>5</v>
      </c>
      <c r="G931" s="2">
        <f t="shared" si="17"/>
        <v>0</v>
      </c>
      <c r="K931" s="373"/>
      <c r="L931" s="373"/>
    </row>
    <row r="932" spans="1:12">
      <c r="A932" s="81">
        <v>46022</v>
      </c>
      <c r="B932" s="374" t="s">
        <v>10</v>
      </c>
      <c r="C932" s="374" t="s">
        <v>27</v>
      </c>
      <c r="D932" s="373" t="s">
        <v>12</v>
      </c>
      <c r="E932" s="373">
        <v>4.5</v>
      </c>
      <c r="G932" s="2">
        <f t="shared" si="17"/>
        <v>4.5</v>
      </c>
    </row>
    <row r="933" spans="1:12">
      <c r="A933" s="81"/>
      <c r="B933" s="373"/>
      <c r="C933" s="373"/>
      <c r="D933" s="373" t="s">
        <v>13</v>
      </c>
      <c r="E933" s="373">
        <v>6</v>
      </c>
      <c r="G933" s="2">
        <f t="shared" si="17"/>
        <v>10.5</v>
      </c>
    </row>
    <row r="934" spans="1:12">
      <c r="A934" s="81"/>
      <c r="B934" s="373"/>
      <c r="C934" s="373"/>
      <c r="D934" s="373" t="s">
        <v>14</v>
      </c>
      <c r="E934" s="373">
        <v>60</v>
      </c>
      <c r="G934" s="2">
        <f t="shared" si="17"/>
        <v>70.5</v>
      </c>
    </row>
    <row r="935" spans="1:12">
      <c r="A935" s="373"/>
      <c r="B935" s="373"/>
      <c r="C935" s="373"/>
      <c r="D935" s="373" t="s">
        <v>15</v>
      </c>
      <c r="E935" s="373">
        <v>5</v>
      </c>
      <c r="G935" s="2">
        <f t="shared" si="17"/>
        <v>75.5</v>
      </c>
    </row>
    <row r="936" spans="1:12">
      <c r="A936" s="3">
        <v>46046</v>
      </c>
      <c r="B936" s="422">
        <v>32395</v>
      </c>
      <c r="C936" s="422" t="s">
        <v>27</v>
      </c>
      <c r="D936" s="373" t="s">
        <v>12</v>
      </c>
      <c r="F936" s="373">
        <v>4.5</v>
      </c>
      <c r="G936" s="2">
        <f t="shared" si="17"/>
        <v>71</v>
      </c>
    </row>
    <row r="937" spans="1:12">
      <c r="A937" s="3">
        <v>46046</v>
      </c>
      <c r="B937" s="422">
        <v>32395</v>
      </c>
      <c r="C937" s="422" t="s">
        <v>27</v>
      </c>
      <c r="D937" s="373" t="s">
        <v>13</v>
      </c>
      <c r="F937" s="373">
        <v>6</v>
      </c>
      <c r="G937" s="2">
        <f t="shared" si="17"/>
        <v>65</v>
      </c>
    </row>
    <row r="938" spans="1:12">
      <c r="A938" s="3">
        <v>46046</v>
      </c>
      <c r="B938" s="422">
        <v>32395</v>
      </c>
      <c r="C938" s="422" t="s">
        <v>27</v>
      </c>
      <c r="D938" s="373" t="s">
        <v>14</v>
      </c>
      <c r="F938" s="373">
        <v>60</v>
      </c>
      <c r="G938" s="2">
        <f t="shared" si="17"/>
        <v>5</v>
      </c>
    </row>
    <row r="939" spans="1:12">
      <c r="A939" s="3">
        <v>46046</v>
      </c>
      <c r="B939" s="422">
        <v>32395</v>
      </c>
      <c r="C939" s="422" t="s">
        <v>27</v>
      </c>
      <c r="D939" s="373" t="s">
        <v>15</v>
      </c>
      <c r="F939" s="373">
        <v>5</v>
      </c>
      <c r="G939" s="2">
        <f t="shared" si="17"/>
        <v>0</v>
      </c>
    </row>
    <row r="940" spans="1:12">
      <c r="A940" s="31">
        <v>46053</v>
      </c>
      <c r="B940" s="421" t="s">
        <v>10</v>
      </c>
      <c r="C940" s="421" t="s">
        <v>11</v>
      </c>
      <c r="D940" t="s">
        <v>12</v>
      </c>
      <c r="E940" s="20">
        <v>13.5</v>
      </c>
      <c r="G940" s="2">
        <f t="shared" si="17"/>
        <v>13.5</v>
      </c>
    </row>
    <row r="941" spans="1:12">
      <c r="B941" s="422"/>
      <c r="C941" s="422"/>
      <c r="D941" t="s">
        <v>13</v>
      </c>
      <c r="E941" s="20">
        <v>5</v>
      </c>
      <c r="G941" s="2">
        <f t="shared" si="17"/>
        <v>18.5</v>
      </c>
    </row>
    <row r="942" spans="1:12">
      <c r="B942" s="422"/>
      <c r="C942" s="422"/>
      <c r="D942" s="373" t="s">
        <v>14</v>
      </c>
      <c r="E942" s="373">
        <v>60</v>
      </c>
      <c r="G942" s="2">
        <f t="shared" si="17"/>
        <v>78.5</v>
      </c>
    </row>
    <row r="943" spans="1:12">
      <c r="B943" s="422"/>
      <c r="C943" s="422"/>
      <c r="D943" s="373" t="s">
        <v>15</v>
      </c>
      <c r="E943" s="373">
        <v>5</v>
      </c>
      <c r="G943" s="2">
        <f t="shared" si="17"/>
        <v>83.5</v>
      </c>
      <c r="J943" s="421" t="s">
        <v>11</v>
      </c>
      <c r="K943" t="s">
        <v>12</v>
      </c>
      <c r="L943" s="20">
        <v>13.5</v>
      </c>
    </row>
    <row r="944" spans="1:12">
      <c r="B944" s="422"/>
      <c r="C944" s="422"/>
      <c r="D944" t="s">
        <v>104</v>
      </c>
      <c r="E944" s="207">
        <v>10</v>
      </c>
      <c r="G944" s="2">
        <f>+G943+E944-F944</f>
        <v>93.5</v>
      </c>
      <c r="J944" s="422"/>
      <c r="K944" t="s">
        <v>13</v>
      </c>
      <c r="L944" s="20">
        <v>5</v>
      </c>
    </row>
    <row r="945" spans="1:12">
      <c r="B945" s="422"/>
      <c r="C945" s="422"/>
      <c r="D945" s="388" t="s">
        <v>205</v>
      </c>
      <c r="E945" s="389">
        <v>28.3</v>
      </c>
      <c r="G945" s="2">
        <f>+G944+E945-F945</f>
        <v>121.8</v>
      </c>
      <c r="K945" t="s">
        <v>104</v>
      </c>
      <c r="L945" s="207">
        <v>10</v>
      </c>
    </row>
    <row r="946" spans="1:12">
      <c r="B946" s="422"/>
      <c r="C946" s="422"/>
      <c r="D946" s="385" t="s">
        <v>487</v>
      </c>
      <c r="E946" s="385">
        <v>82.5</v>
      </c>
      <c r="G946" s="2">
        <f>+G945+E946-F946</f>
        <v>204.3</v>
      </c>
      <c r="K946" s="388" t="s">
        <v>205</v>
      </c>
      <c r="L946" s="389">
        <v>28.3</v>
      </c>
    </row>
    <row r="947" spans="1:12">
      <c r="A947" s="3">
        <v>46046</v>
      </c>
      <c r="B947" s="422">
        <v>32395</v>
      </c>
      <c r="C947" s="422" t="s">
        <v>11</v>
      </c>
      <c r="D947" s="373" t="s">
        <v>14</v>
      </c>
      <c r="F947" s="373">
        <v>60</v>
      </c>
      <c r="G947" s="2">
        <f>+G946+E947-F947</f>
        <v>144.30000000000001</v>
      </c>
      <c r="J947" s="421" t="s">
        <v>17</v>
      </c>
      <c r="K947" t="s">
        <v>12</v>
      </c>
      <c r="L947" s="20">
        <v>9.6</v>
      </c>
    </row>
    <row r="948" spans="1:12">
      <c r="A948" s="3">
        <v>46046</v>
      </c>
      <c r="B948" s="422">
        <v>32395</v>
      </c>
      <c r="C948" s="422" t="s">
        <v>11</v>
      </c>
      <c r="D948" s="373" t="s">
        <v>15</v>
      </c>
      <c r="F948" s="373">
        <v>5</v>
      </c>
      <c r="G948" s="2">
        <f>+G947+E948-F948</f>
        <v>139.30000000000001</v>
      </c>
      <c r="J948" s="422"/>
      <c r="K948" t="s">
        <v>13</v>
      </c>
      <c r="L948" s="20">
        <v>10</v>
      </c>
    </row>
    <row r="949" spans="1:12">
      <c r="A949" s="3">
        <v>46048</v>
      </c>
      <c r="B949" s="422">
        <v>32405</v>
      </c>
      <c r="C949" s="422" t="s">
        <v>11</v>
      </c>
      <c r="D949" s="386" t="s">
        <v>487</v>
      </c>
      <c r="E949" s="387"/>
      <c r="F949" s="100">
        <v>82.5</v>
      </c>
      <c r="G949" s="2">
        <f>+G948+E949-F949</f>
        <v>56.800000000000011</v>
      </c>
      <c r="J949" s="422"/>
      <c r="K949" t="s">
        <v>14</v>
      </c>
      <c r="L949" s="207">
        <v>56</v>
      </c>
    </row>
    <row r="950" spans="1:12">
      <c r="A950" s="3">
        <v>46099</v>
      </c>
      <c r="B950" s="422">
        <v>32692</v>
      </c>
      <c r="C950" s="422" t="s">
        <v>11</v>
      </c>
      <c r="D950" t="s">
        <v>12</v>
      </c>
      <c r="E950" s="422"/>
      <c r="F950" s="202">
        <v>13.5</v>
      </c>
      <c r="G950" s="2">
        <f>+G949+E950-F950</f>
        <v>43.300000000000011</v>
      </c>
      <c r="J950" s="422"/>
      <c r="L950" s="207"/>
    </row>
    <row r="951" spans="1:12">
      <c r="A951" s="3">
        <v>46099</v>
      </c>
      <c r="B951" s="422">
        <v>32692</v>
      </c>
      <c r="C951" s="422" t="s">
        <v>11</v>
      </c>
      <c r="D951" t="s">
        <v>13</v>
      </c>
      <c r="E951" s="422"/>
      <c r="F951" s="202">
        <v>5</v>
      </c>
      <c r="G951" s="2">
        <f>+G950+E951-F951</f>
        <v>38.300000000000011</v>
      </c>
      <c r="J951" s="422"/>
      <c r="L951" s="207"/>
    </row>
    <row r="952" spans="1:12">
      <c r="A952" s="3">
        <v>46099</v>
      </c>
      <c r="B952" s="422">
        <v>32692</v>
      </c>
      <c r="C952" s="422" t="s">
        <v>11</v>
      </c>
      <c r="D952" s="376" t="s">
        <v>104</v>
      </c>
      <c r="E952" s="422"/>
      <c r="F952" s="202">
        <v>10</v>
      </c>
      <c r="G952" s="2">
        <f>+G951+E952-F952</f>
        <v>28.300000000000011</v>
      </c>
      <c r="J952" s="422"/>
      <c r="L952" s="207"/>
    </row>
    <row r="953" spans="1:12">
      <c r="A953" s="3">
        <v>46099</v>
      </c>
      <c r="B953" s="422">
        <v>32692</v>
      </c>
      <c r="C953" s="422" t="s">
        <v>11</v>
      </c>
      <c r="D953" s="388" t="s">
        <v>205</v>
      </c>
      <c r="E953" s="422"/>
      <c r="F953" s="389">
        <v>28.3</v>
      </c>
      <c r="G953" s="2">
        <f>+G952+E953-F953</f>
        <v>0</v>
      </c>
      <c r="J953" s="422"/>
      <c r="L953" s="207"/>
    </row>
    <row r="954" spans="1:12">
      <c r="A954" s="31">
        <v>46081</v>
      </c>
      <c r="B954" s="421" t="s">
        <v>10</v>
      </c>
      <c r="C954" s="421" t="s">
        <v>17</v>
      </c>
      <c r="D954" t="s">
        <v>12</v>
      </c>
      <c r="E954" s="20">
        <v>9.6</v>
      </c>
      <c r="G954" s="2">
        <f>+G953+E954-F954</f>
        <v>9.6</v>
      </c>
      <c r="J954" s="422"/>
      <c r="K954" t="s">
        <v>15</v>
      </c>
      <c r="L954" s="207">
        <v>5</v>
      </c>
    </row>
    <row r="955" spans="1:12">
      <c r="B955" s="422"/>
      <c r="C955" s="422"/>
      <c r="D955" t="s">
        <v>13</v>
      </c>
      <c r="E955" s="20">
        <v>10</v>
      </c>
      <c r="G955" s="2">
        <f>+G954+E955-F955</f>
        <v>19.600000000000001</v>
      </c>
      <c r="L955" s="20">
        <f>SUM(L943:L954)</f>
        <v>137.39999999999998</v>
      </c>
    </row>
    <row r="956" spans="1:12">
      <c r="B956" s="422"/>
      <c r="C956" s="422"/>
      <c r="D956" t="s">
        <v>14</v>
      </c>
      <c r="E956" s="207">
        <v>56</v>
      </c>
      <c r="G956" s="2">
        <f>+G955+E956-F956</f>
        <v>75.599999999999994</v>
      </c>
    </row>
    <row r="957" spans="1:12">
      <c r="B957" s="422"/>
      <c r="C957" s="422"/>
      <c r="D957" t="s">
        <v>15</v>
      </c>
      <c r="E957" s="207">
        <v>5</v>
      </c>
      <c r="G957" s="2">
        <f t="shared" ref="G957:G961" si="18">+G956+E957-F957</f>
        <v>80.599999999999994</v>
      </c>
    </row>
    <row r="958" spans="1:12">
      <c r="A958" s="3">
        <v>46099</v>
      </c>
      <c r="B958" s="422">
        <v>32692</v>
      </c>
      <c r="C958" s="422" t="s">
        <v>17</v>
      </c>
      <c r="D958" t="s">
        <v>12</v>
      </c>
      <c r="E958" s="207"/>
      <c r="F958" s="20">
        <v>9.6</v>
      </c>
      <c r="G958" s="2">
        <f t="shared" si="18"/>
        <v>71</v>
      </c>
    </row>
    <row r="959" spans="1:12">
      <c r="A959" s="3">
        <v>46099</v>
      </c>
      <c r="B959" s="422">
        <v>32692</v>
      </c>
      <c r="C959" s="422" t="s">
        <v>17</v>
      </c>
      <c r="D959" t="s">
        <v>13</v>
      </c>
      <c r="E959" s="263"/>
      <c r="F959" s="20">
        <v>10</v>
      </c>
      <c r="G959" s="2">
        <f t="shared" si="18"/>
        <v>61</v>
      </c>
    </row>
    <row r="960" spans="1:12">
      <c r="A960" s="3">
        <v>46099</v>
      </c>
      <c r="B960" s="422">
        <v>32692</v>
      </c>
      <c r="C960" s="422" t="s">
        <v>17</v>
      </c>
      <c r="D960" t="s">
        <v>14</v>
      </c>
      <c r="F960" s="207">
        <v>56</v>
      </c>
      <c r="G960" s="2">
        <f t="shared" si="18"/>
        <v>5</v>
      </c>
    </row>
    <row r="961" spans="1:7">
      <c r="A961" s="3">
        <v>46099</v>
      </c>
      <c r="B961" s="422">
        <v>32692</v>
      </c>
      <c r="C961" s="422" t="s">
        <v>17</v>
      </c>
      <c r="D961" t="s">
        <v>15</v>
      </c>
      <c r="F961" s="207">
        <v>5</v>
      </c>
      <c r="G961" s="2">
        <f t="shared" si="18"/>
        <v>0</v>
      </c>
    </row>
    <row r="962" spans="1:7">
      <c r="A962" s="31">
        <v>46112</v>
      </c>
      <c r="B962" s="421" t="s">
        <v>10</v>
      </c>
      <c r="C962" s="421" t="s">
        <v>18</v>
      </c>
      <c r="D962" t="s">
        <v>12</v>
      </c>
      <c r="E962" s="207">
        <v>5</v>
      </c>
      <c r="G962" s="2">
        <f>+G961+E962-F962</f>
        <v>5</v>
      </c>
    </row>
    <row r="963" spans="1:7">
      <c r="A963" s="31"/>
      <c r="B963" s="422"/>
      <c r="C963" s="422"/>
      <c r="D963" t="s">
        <v>13</v>
      </c>
      <c r="E963" s="207">
        <v>6</v>
      </c>
      <c r="G963" s="2">
        <f>+G962+E963-F963</f>
        <v>11</v>
      </c>
    </row>
    <row r="964" spans="1:7">
      <c r="B964" s="422"/>
      <c r="C964" s="422"/>
      <c r="D964" t="s">
        <v>14</v>
      </c>
      <c r="E964" s="207">
        <v>60</v>
      </c>
      <c r="G964" s="2">
        <f>+G963+E964-F964</f>
        <v>71</v>
      </c>
    </row>
    <row r="965" spans="1:7">
      <c r="B965" s="422"/>
      <c r="C965" s="422"/>
      <c r="D965" t="s">
        <v>15</v>
      </c>
      <c r="E965" s="207">
        <v>5</v>
      </c>
      <c r="G965" s="2">
        <f>+G964+E965-F965</f>
        <v>76</v>
      </c>
    </row>
    <row r="966" spans="1:7">
      <c r="A966" s="3">
        <v>46140</v>
      </c>
      <c r="B966" s="422">
        <v>32972</v>
      </c>
      <c r="C966" s="422" t="s">
        <v>18</v>
      </c>
      <c r="D966" t="s">
        <v>12</v>
      </c>
      <c r="F966" s="2">
        <v>5</v>
      </c>
      <c r="G966" s="2">
        <f>+G965+E966-F966</f>
        <v>71</v>
      </c>
    </row>
    <row r="967" spans="1:7">
      <c r="A967" s="3">
        <v>46140</v>
      </c>
      <c r="B967" s="422">
        <v>32972</v>
      </c>
      <c r="C967" s="422" t="s">
        <v>18</v>
      </c>
      <c r="D967" t="s">
        <v>13</v>
      </c>
      <c r="F967" s="2">
        <v>6</v>
      </c>
      <c r="G967" s="2">
        <f>+G966+E967-F967</f>
        <v>65</v>
      </c>
    </row>
    <row r="968" spans="1:7">
      <c r="A968" s="3">
        <v>46140</v>
      </c>
      <c r="B968" s="422">
        <v>32972</v>
      </c>
      <c r="C968" s="422" t="s">
        <v>18</v>
      </c>
      <c r="D968" t="s">
        <v>14</v>
      </c>
      <c r="F968" s="2">
        <v>60</v>
      </c>
      <c r="G968" s="2">
        <f>+G967+E968-F968</f>
        <v>5</v>
      </c>
    </row>
    <row r="969" spans="1:7">
      <c r="A969" s="3">
        <v>46140</v>
      </c>
      <c r="B969" s="422">
        <v>32972</v>
      </c>
      <c r="C969" s="422" t="s">
        <v>18</v>
      </c>
      <c r="D969" t="s">
        <v>15</v>
      </c>
      <c r="F969" s="2">
        <v>5</v>
      </c>
      <c r="G969" s="2">
        <f>+G968+E969-F969</f>
        <v>0</v>
      </c>
    </row>
    <row r="970" spans="1:7">
      <c r="B970" s="422"/>
      <c r="C970" s="422"/>
      <c r="G970" s="2">
        <f>+G969+E970-F970</f>
        <v>0</v>
      </c>
    </row>
    <row r="971" spans="1:7">
      <c r="B971" s="422"/>
      <c r="C971" s="422"/>
      <c r="G971" s="2">
        <f>+G970+E971-F971</f>
        <v>0</v>
      </c>
    </row>
    <row r="972" spans="1:7">
      <c r="B972" s="422"/>
      <c r="C972" s="422"/>
      <c r="G972" s="2">
        <f>+G971+E972-F972</f>
        <v>0</v>
      </c>
    </row>
    <row r="973" spans="1:7">
      <c r="B973" s="422"/>
      <c r="C973" s="422"/>
      <c r="G973" s="2">
        <f>+G972+E973-F973</f>
        <v>0</v>
      </c>
    </row>
    <row r="974" spans="1:7">
      <c r="B974" s="422"/>
      <c r="C974" s="422"/>
      <c r="G974" s="2">
        <f>+G973+E974-F974</f>
        <v>0</v>
      </c>
    </row>
    <row r="975" spans="1:7">
      <c r="B975" s="422"/>
      <c r="C975" s="422"/>
      <c r="G975" s="2">
        <f>+G974+E975-F975</f>
        <v>0</v>
      </c>
    </row>
    <row r="976" spans="1:7">
      <c r="B976" s="422"/>
      <c r="C976" s="422"/>
      <c r="G976" s="2">
        <f>+G975+E976-F976</f>
        <v>0</v>
      </c>
    </row>
    <row r="977" spans="2:7">
      <c r="B977" s="422"/>
      <c r="C977" s="422"/>
      <c r="G977" s="2">
        <f>+G976+E977-F977</f>
        <v>0</v>
      </c>
    </row>
    <row r="978" spans="2:7">
      <c r="B978" s="422"/>
      <c r="C978" s="422"/>
      <c r="G978" s="2">
        <f>+G977+E978-F978</f>
        <v>0</v>
      </c>
    </row>
    <row r="979" spans="2:7">
      <c r="B979" s="422"/>
      <c r="C979" s="422"/>
      <c r="G979" s="2">
        <f>+G978+E979-F979</f>
        <v>0</v>
      </c>
    </row>
    <row r="980" spans="2:7">
      <c r="B980" s="422"/>
      <c r="C980" s="422"/>
      <c r="G980" s="2">
        <f>+G979+E980-F980</f>
        <v>0</v>
      </c>
    </row>
    <row r="981" spans="2:7">
      <c r="B981" s="422"/>
      <c r="C981" s="422"/>
      <c r="G981" s="2">
        <f>+G980+E981-F981</f>
        <v>0</v>
      </c>
    </row>
    <row r="982" spans="2:7">
      <c r="B982" s="422"/>
      <c r="C982" s="422"/>
      <c r="G982" s="2">
        <f>+G981+E982-F982</f>
        <v>0</v>
      </c>
    </row>
    <row r="983" spans="2:7">
      <c r="B983" s="422"/>
      <c r="C983" s="422"/>
      <c r="G983" s="2">
        <f>+G982+E983-F983</f>
        <v>0</v>
      </c>
    </row>
    <row r="984" spans="2:7">
      <c r="B984" s="422"/>
      <c r="C984" s="422"/>
      <c r="G984" s="2">
        <f>+G983+E984-F984</f>
        <v>0</v>
      </c>
    </row>
    <row r="985" spans="2:7">
      <c r="B985" s="422"/>
      <c r="C985" s="422"/>
      <c r="G985" s="2">
        <f>+G984+E985-F985</f>
        <v>0</v>
      </c>
    </row>
    <row r="986" spans="2:7">
      <c r="B986" s="422"/>
      <c r="C986" s="422"/>
      <c r="G986" s="2">
        <f>+G985+E986-F986</f>
        <v>0</v>
      </c>
    </row>
    <row r="987" spans="2:7">
      <c r="B987" s="422"/>
      <c r="C987" s="422"/>
      <c r="G987" s="2">
        <f>+G986+E987-F987</f>
        <v>0</v>
      </c>
    </row>
    <row r="988" spans="2:7">
      <c r="B988" s="422"/>
      <c r="C988" s="422"/>
      <c r="G988" s="2">
        <f>+G987+E988-F988</f>
        <v>0</v>
      </c>
    </row>
    <row r="989" spans="2:7">
      <c r="B989" s="422"/>
      <c r="C989" s="422"/>
      <c r="G989" s="2">
        <f>+G988+E989-F989</f>
        <v>0</v>
      </c>
    </row>
    <row r="990" spans="2:7">
      <c r="B990" s="422"/>
      <c r="C990" s="422"/>
      <c r="G990" s="2">
        <f>+G989+E990-F990</f>
        <v>0</v>
      </c>
    </row>
    <row r="991" spans="2:7">
      <c r="B991" s="422"/>
      <c r="C991" s="422"/>
      <c r="G991" s="2">
        <f>+G990+E991-F991</f>
        <v>0</v>
      </c>
    </row>
    <row r="992" spans="2:7">
      <c r="B992" s="422"/>
      <c r="C992" s="422"/>
      <c r="G992" s="2">
        <f>+G991+E992-F992</f>
        <v>0</v>
      </c>
    </row>
    <row r="993" spans="2:7">
      <c r="B993" s="422"/>
      <c r="C993" s="422"/>
      <c r="G993" s="2">
        <f>+G992+E993-F993</f>
        <v>0</v>
      </c>
    </row>
    <row r="994" spans="2:7">
      <c r="B994" s="422"/>
      <c r="C994" s="422"/>
      <c r="G994" s="2">
        <f>+G993+E994-F994</f>
        <v>0</v>
      </c>
    </row>
    <row r="995" spans="2:7">
      <c r="B995" s="422"/>
      <c r="C995" s="422"/>
      <c r="G995" s="2">
        <f>+G994+E995-F995</f>
        <v>0</v>
      </c>
    </row>
    <row r="996" spans="2:7">
      <c r="B996" s="422"/>
      <c r="C996" s="422"/>
      <c r="G996" s="2">
        <f>+G995+E996-F996</f>
        <v>0</v>
      </c>
    </row>
    <row r="997" spans="2:7">
      <c r="B997" s="422"/>
      <c r="C997" s="422"/>
      <c r="G997" s="2">
        <f>+G996+E997-F997</f>
        <v>0</v>
      </c>
    </row>
    <row r="998" spans="2:7">
      <c r="B998" s="422"/>
      <c r="C998" s="422"/>
      <c r="G998" s="2">
        <f>+G997+E998-F998</f>
        <v>0</v>
      </c>
    </row>
    <row r="999" spans="2:7">
      <c r="B999" s="422"/>
      <c r="C999" s="422"/>
      <c r="G999" s="2">
        <f>+G998+E999-F999</f>
        <v>0</v>
      </c>
    </row>
    <row r="1000" spans="2:7">
      <c r="B1000" s="422"/>
      <c r="C1000" s="422"/>
      <c r="G1000" s="2">
        <f>+G999+E1000-F1000</f>
        <v>0</v>
      </c>
    </row>
    <row r="1001" spans="2:7">
      <c r="B1001" s="422"/>
      <c r="C1001" s="422"/>
      <c r="G1001" s="2">
        <f>+G1000+E1001-F1001</f>
        <v>0</v>
      </c>
    </row>
    <row r="1002" spans="2:7">
      <c r="B1002" s="422"/>
      <c r="C1002" s="422"/>
      <c r="G1002" s="2">
        <f>+G1001+E1002-F1002</f>
        <v>0</v>
      </c>
    </row>
    <row r="1003" spans="2:7">
      <c r="B1003" s="422"/>
      <c r="C1003" s="422"/>
      <c r="G1003" s="2">
        <f>+G1002+E1003-F1003</f>
        <v>0</v>
      </c>
    </row>
    <row r="1004" spans="2:7">
      <c r="B1004" s="422"/>
      <c r="C1004" s="422"/>
      <c r="G1004" s="2">
        <f>+G1003+E1004-F1004</f>
        <v>0</v>
      </c>
    </row>
    <row r="1005" spans="2:7">
      <c r="B1005" s="422"/>
      <c r="C1005" s="422"/>
      <c r="G1005" s="2">
        <f>+G1004+E1005-F1005</f>
        <v>0</v>
      </c>
    </row>
    <row r="1006" spans="2:7">
      <c r="B1006" s="422"/>
      <c r="C1006" s="422"/>
      <c r="G1006" s="2">
        <f>+G1005+E1006-F1006</f>
        <v>0</v>
      </c>
    </row>
    <row r="1007" spans="2:7">
      <c r="B1007" s="422"/>
      <c r="C1007" s="422"/>
      <c r="G1007" s="2">
        <f>+G1006+E1007-F1007</f>
        <v>0</v>
      </c>
    </row>
    <row r="1008" spans="2:7">
      <c r="B1008" s="422"/>
      <c r="C1008" s="422"/>
      <c r="G1008" s="2">
        <f>+G1007+E1008-F1008</f>
        <v>0</v>
      </c>
    </row>
    <row r="1009" spans="2:7">
      <c r="B1009" s="422"/>
      <c r="C1009" s="422"/>
      <c r="G1009" s="2">
        <f>+G1008+E1009-F1009</f>
        <v>0</v>
      </c>
    </row>
    <row r="1010" spans="2:7">
      <c r="B1010" s="422"/>
      <c r="C1010" s="422"/>
      <c r="G1010" s="2">
        <f>+G1009+E1010-F1010</f>
        <v>0</v>
      </c>
    </row>
    <row r="1011" spans="2:7">
      <c r="B1011" s="422"/>
      <c r="C1011" s="422"/>
      <c r="G1011" s="2">
        <f>+G1010+E1011-F1011</f>
        <v>0</v>
      </c>
    </row>
    <row r="1012" spans="2:7">
      <c r="B1012" s="422"/>
      <c r="C1012" s="422"/>
      <c r="G1012" s="2">
        <f>+G1011+E1012-F1012</f>
        <v>0</v>
      </c>
    </row>
    <row r="1013" spans="2:7">
      <c r="B1013" s="422"/>
      <c r="C1013" s="422"/>
      <c r="G1013" s="2">
        <f>+G1012+E1013-F1013</f>
        <v>0</v>
      </c>
    </row>
    <row r="1014" spans="2:7">
      <c r="B1014" s="422"/>
      <c r="C1014" s="422"/>
      <c r="G1014" s="2">
        <f>+G1013+E1014-F1014</f>
        <v>0</v>
      </c>
    </row>
    <row r="1015" spans="2:7">
      <c r="B1015" s="422"/>
      <c r="C1015" s="422"/>
      <c r="G1015" s="2">
        <f>+G1014+E1015-F1015</f>
        <v>0</v>
      </c>
    </row>
    <row r="1016" spans="2:7">
      <c r="B1016" s="422"/>
      <c r="C1016" s="422"/>
      <c r="G1016" s="2">
        <f>+G1015+E1016-F1016</f>
        <v>0</v>
      </c>
    </row>
    <row r="1017" spans="2:7">
      <c r="B1017" s="422"/>
      <c r="C1017" s="422"/>
      <c r="G1017" s="2">
        <f>+G1016+E1017-F1017</f>
        <v>0</v>
      </c>
    </row>
    <row r="1018" spans="2:7">
      <c r="B1018" s="422"/>
      <c r="C1018" s="422"/>
      <c r="G1018" s="2">
        <f>+G1017+E1018-F1018</f>
        <v>0</v>
      </c>
    </row>
    <row r="1019" spans="2:7">
      <c r="B1019" s="422"/>
      <c r="C1019" s="422"/>
      <c r="G1019" s="2">
        <f>+G1018+E1019-F1019</f>
        <v>0</v>
      </c>
    </row>
    <row r="1020" spans="2:7">
      <c r="B1020" s="422"/>
      <c r="C1020" s="422"/>
      <c r="G1020" s="2">
        <f>+G1019+E1020-F1020</f>
        <v>0</v>
      </c>
    </row>
    <row r="1021" spans="2:7">
      <c r="B1021" s="422"/>
      <c r="C1021" s="422"/>
      <c r="G1021" s="2">
        <f>+G1020+E1021-F1021</f>
        <v>0</v>
      </c>
    </row>
    <row r="1022" spans="2:7">
      <c r="B1022" s="422"/>
      <c r="C1022" s="422"/>
      <c r="G1022" s="2">
        <f>+G1021+E1022-F1022</f>
        <v>0</v>
      </c>
    </row>
    <row r="1023" spans="2:7">
      <c r="B1023" s="422"/>
      <c r="C1023" s="422"/>
      <c r="G1023" s="2">
        <f>+G1022+E1023-F1023</f>
        <v>0</v>
      </c>
    </row>
    <row r="1024" spans="2:7">
      <c r="B1024" s="422"/>
      <c r="C1024" s="422"/>
      <c r="G1024" s="2">
        <f>+G1023+E1024-F1024</f>
        <v>0</v>
      </c>
    </row>
    <row r="1025" spans="2:7">
      <c r="B1025" s="422"/>
      <c r="C1025" s="422"/>
      <c r="G1025" s="2">
        <f>+G1024+E1025-F1025</f>
        <v>0</v>
      </c>
    </row>
    <row r="1026" spans="2:7">
      <c r="B1026" s="422"/>
      <c r="C1026" s="422"/>
      <c r="G1026" s="2">
        <f>+G1025+E1026-F1026</f>
        <v>0</v>
      </c>
    </row>
    <row r="1027" spans="2:7">
      <c r="B1027" s="422"/>
      <c r="C1027" s="422"/>
      <c r="G1027" s="2">
        <f>+G1026+E1027-F1027</f>
        <v>0</v>
      </c>
    </row>
    <row r="1028" spans="2:7">
      <c r="B1028" s="422"/>
      <c r="C1028" s="422"/>
      <c r="G1028" s="2">
        <f>+G1027+E1028-F1028</f>
        <v>0</v>
      </c>
    </row>
    <row r="1029" spans="2:7">
      <c r="B1029" s="422"/>
      <c r="C1029" s="422"/>
      <c r="G1029" s="2">
        <f>+G1028+E1029-F1029</f>
        <v>0</v>
      </c>
    </row>
    <row r="1030" spans="2:7">
      <c r="B1030" s="422"/>
      <c r="C1030" s="422"/>
      <c r="G1030" s="2">
        <f>+G1029+E1030-F1030</f>
        <v>0</v>
      </c>
    </row>
    <row r="1031" spans="2:7">
      <c r="B1031" s="422"/>
      <c r="C1031" s="422"/>
      <c r="G1031" s="2">
        <f>+G1030+E1031-F1031</f>
        <v>0</v>
      </c>
    </row>
    <row r="1032" spans="2:7">
      <c r="B1032" s="422"/>
      <c r="C1032" s="422"/>
      <c r="G1032" s="2">
        <f>+G1031+E1032-F1032</f>
        <v>0</v>
      </c>
    </row>
    <row r="1033" spans="2:7">
      <c r="B1033" s="422"/>
      <c r="C1033" s="422"/>
      <c r="G1033" s="2">
        <f>+G1032+E1033-F1033</f>
        <v>0</v>
      </c>
    </row>
    <row r="1034" spans="2:7">
      <c r="B1034" s="422"/>
      <c r="C1034" s="422"/>
      <c r="G1034" s="2">
        <f>+G1033+E1034-F1034</f>
        <v>0</v>
      </c>
    </row>
    <row r="1035" spans="2:7">
      <c r="B1035" s="422"/>
      <c r="C1035" s="422"/>
      <c r="G1035" s="2">
        <f>+G1034+E1035-F1035</f>
        <v>0</v>
      </c>
    </row>
    <row r="1036" spans="2:7">
      <c r="B1036" s="422"/>
      <c r="C1036" s="422"/>
      <c r="G1036" s="2">
        <f>+G1035+E1036-F1036</f>
        <v>0</v>
      </c>
    </row>
    <row r="1037" spans="2:7">
      <c r="B1037" s="422"/>
      <c r="C1037" s="422"/>
      <c r="G1037" s="2">
        <f>+G1036+E1037-F1037</f>
        <v>0</v>
      </c>
    </row>
    <row r="1038" spans="2:7">
      <c r="B1038" s="422"/>
      <c r="C1038" s="422"/>
      <c r="G1038" s="2">
        <f>+G1037+E1038-F1038</f>
        <v>0</v>
      </c>
    </row>
    <row r="1039" spans="2:7">
      <c r="B1039" s="422"/>
      <c r="C1039" s="422"/>
      <c r="G1039" s="2">
        <f>+G1038+E1039-F1039</f>
        <v>0</v>
      </c>
    </row>
    <row r="1040" spans="2:7">
      <c r="B1040" s="422"/>
      <c r="C1040" s="422"/>
      <c r="G1040" s="2">
        <f>+G1039+E1040-F1040</f>
        <v>0</v>
      </c>
    </row>
    <row r="1041" spans="2:7">
      <c r="B1041" s="422"/>
      <c r="C1041" s="422"/>
      <c r="G1041" s="2">
        <f>+G1040+E1041-F1041</f>
        <v>0</v>
      </c>
    </row>
    <row r="1042" spans="2:7">
      <c r="B1042" s="422"/>
      <c r="C1042" s="422"/>
      <c r="G1042" s="2">
        <f>+G1041+E1042-F1042</f>
        <v>0</v>
      </c>
    </row>
    <row r="1043" spans="2:7">
      <c r="B1043" s="422"/>
      <c r="C1043" s="422"/>
      <c r="G1043" s="2">
        <f>+G1042+E1043-F1043</f>
        <v>0</v>
      </c>
    </row>
    <row r="1044" spans="2:7">
      <c r="B1044" s="422"/>
      <c r="C1044" s="422"/>
      <c r="G1044" s="2">
        <f>+G1043+E1044-F1044</f>
        <v>0</v>
      </c>
    </row>
    <row r="1045" spans="2:7">
      <c r="B1045" s="422"/>
      <c r="C1045" s="422"/>
      <c r="G1045" s="2">
        <f>+G1044+E1045-F1045</f>
        <v>0</v>
      </c>
    </row>
    <row r="1046" spans="2:7">
      <c r="B1046" s="422"/>
      <c r="C1046" s="422"/>
      <c r="G1046" s="2">
        <f>+G1045+E1046-F1046</f>
        <v>0</v>
      </c>
    </row>
    <row r="1047" spans="2:7">
      <c r="B1047" s="422"/>
      <c r="C1047" s="422"/>
      <c r="G1047" s="2">
        <f>+G1046+E1047-F1047</f>
        <v>0</v>
      </c>
    </row>
    <row r="1048" spans="2:7">
      <c r="B1048" s="422"/>
      <c r="C1048" s="422"/>
      <c r="G1048" s="2">
        <f>+G1047+E1048-F1048</f>
        <v>0</v>
      </c>
    </row>
    <row r="1049" spans="2:7">
      <c r="B1049" s="422"/>
      <c r="C1049" s="422"/>
      <c r="G1049" s="2">
        <f>+G1048+E1049-F1049</f>
        <v>0</v>
      </c>
    </row>
    <row r="1050" spans="2:7">
      <c r="B1050" s="422"/>
      <c r="C1050" s="422"/>
      <c r="G1050" s="2">
        <f>+G1049+E1050-F1050</f>
        <v>0</v>
      </c>
    </row>
    <row r="1051" spans="2:7">
      <c r="B1051" s="422"/>
      <c r="C1051" s="422"/>
      <c r="G1051" s="2">
        <f>+G1050+E1051-F1051</f>
        <v>0</v>
      </c>
    </row>
    <row r="1052" spans="2:7">
      <c r="B1052" s="422"/>
      <c r="C1052" s="422"/>
      <c r="G1052" s="2">
        <f>+G1051+E1052-F1052</f>
        <v>0</v>
      </c>
    </row>
    <row r="1053" spans="2:7">
      <c r="B1053" s="422"/>
      <c r="C1053" s="422"/>
      <c r="G1053" s="2">
        <f>+G1052+E1053-F1053</f>
        <v>0</v>
      </c>
    </row>
    <row r="1054" spans="2:7">
      <c r="B1054" s="422"/>
      <c r="C1054" s="422"/>
      <c r="G1054" s="2">
        <f>+G1053+E1054-F1054</f>
        <v>0</v>
      </c>
    </row>
    <row r="1055" spans="2:7">
      <c r="B1055" s="422"/>
      <c r="C1055" s="422"/>
      <c r="G1055" s="2">
        <f>+G1054+E1055-F1055</f>
        <v>0</v>
      </c>
    </row>
    <row r="1056" spans="2:7">
      <c r="B1056" s="422"/>
      <c r="C1056" s="422"/>
      <c r="G1056" s="2">
        <f>+G1055+E1056-F1056</f>
        <v>0</v>
      </c>
    </row>
    <row r="1057" spans="2:7">
      <c r="B1057" s="422"/>
      <c r="C1057" s="422"/>
      <c r="G1057" s="2">
        <f>+G1056+E1057-F1057</f>
        <v>0</v>
      </c>
    </row>
    <row r="1058" spans="2:7">
      <c r="B1058" s="422"/>
      <c r="C1058" s="422"/>
      <c r="G1058" s="2">
        <f>+G1057+E1058-F1058</f>
        <v>0</v>
      </c>
    </row>
    <row r="1059" spans="2:7">
      <c r="B1059" s="422"/>
      <c r="C1059" s="422"/>
      <c r="G1059" s="2">
        <f>+G1058+E1059-F1059</f>
        <v>0</v>
      </c>
    </row>
    <row r="1060" spans="2:7">
      <c r="B1060" s="422"/>
      <c r="C1060" s="422"/>
      <c r="G1060" s="2">
        <f>+G1059+E1060-F1060</f>
        <v>0</v>
      </c>
    </row>
    <row r="1061" spans="2:7">
      <c r="B1061" s="422"/>
      <c r="C1061" s="422"/>
      <c r="G1061" s="2">
        <f>+G1060+E1061-F1061</f>
        <v>0</v>
      </c>
    </row>
    <row r="1062" spans="2:7">
      <c r="B1062" s="422"/>
      <c r="C1062" s="422"/>
      <c r="G1062" s="2">
        <f>+G1061+E1062-F1062</f>
        <v>0</v>
      </c>
    </row>
    <row r="1063" spans="2:7">
      <c r="B1063" s="422"/>
      <c r="C1063" s="422"/>
      <c r="G1063" s="2">
        <f>+G1062+E1063-F1063</f>
        <v>0</v>
      </c>
    </row>
    <row r="1064" spans="2:7">
      <c r="B1064" s="422"/>
      <c r="C1064" s="422"/>
      <c r="G1064" s="2">
        <f>+G1063+E1064-F1064</f>
        <v>0</v>
      </c>
    </row>
    <row r="1065" spans="2:7">
      <c r="B1065" s="422"/>
      <c r="C1065" s="422"/>
      <c r="G1065" s="2">
        <f>+G1064+E1065-F1065</f>
        <v>0</v>
      </c>
    </row>
    <row r="1066" spans="2:7">
      <c r="B1066" s="422"/>
      <c r="C1066" s="422"/>
      <c r="G1066" s="2">
        <f>+G1065+E1066-F1066</f>
        <v>0</v>
      </c>
    </row>
    <row r="1067" spans="2:7">
      <c r="B1067" s="422"/>
      <c r="C1067" s="422"/>
      <c r="G1067" s="2">
        <f>+G1066+E1067-F1067</f>
        <v>0</v>
      </c>
    </row>
    <row r="1068" spans="2:7">
      <c r="B1068" s="422"/>
      <c r="C1068" s="422"/>
      <c r="G1068" s="2">
        <f>+G1067+E1068-F1068</f>
        <v>0</v>
      </c>
    </row>
    <row r="1069" spans="2:7">
      <c r="B1069" s="422"/>
      <c r="C1069" s="422"/>
      <c r="G1069" s="2">
        <f>+G1068+E1069-F1069</f>
        <v>0</v>
      </c>
    </row>
    <row r="1070" spans="2:7">
      <c r="B1070" s="422"/>
      <c r="C1070" s="422"/>
      <c r="G1070" s="2">
        <f>+G1069+E1070-F1070</f>
        <v>0</v>
      </c>
    </row>
    <row r="1071" spans="2:7">
      <c r="B1071" s="422"/>
      <c r="C1071" s="422"/>
      <c r="G1071" s="2">
        <f>+G1070+E1071-F1071</f>
        <v>0</v>
      </c>
    </row>
    <row r="1072" spans="2:7">
      <c r="B1072" s="422"/>
      <c r="C1072" s="422"/>
      <c r="G1072" s="2">
        <f>+G1071+E1072-F1072</f>
        <v>0</v>
      </c>
    </row>
    <row r="1073" spans="2:7">
      <c r="B1073" s="422"/>
      <c r="C1073" s="422"/>
      <c r="G1073" s="2">
        <f>+G1072+E1073-F1073</f>
        <v>0</v>
      </c>
    </row>
    <row r="1074" spans="2:7">
      <c r="B1074" s="422"/>
      <c r="C1074" s="422"/>
      <c r="G1074" s="2">
        <f>+G1073+E1074-F1074</f>
        <v>0</v>
      </c>
    </row>
    <row r="1075" spans="2:7">
      <c r="B1075" s="422"/>
      <c r="C1075" s="422"/>
      <c r="G1075" s="2">
        <f>+G1074+E1075-F1075</f>
        <v>0</v>
      </c>
    </row>
    <row r="1076" spans="2:7">
      <c r="B1076" s="422"/>
      <c r="C1076" s="422"/>
      <c r="G1076" s="2">
        <f>+G1075+E1076-F1076</f>
        <v>0</v>
      </c>
    </row>
    <row r="1077" spans="2:7">
      <c r="B1077" s="422"/>
      <c r="C1077" s="422"/>
      <c r="G1077" s="2">
        <f>+G1076+E1077-F1077</f>
        <v>0</v>
      </c>
    </row>
    <row r="1078" spans="2:7">
      <c r="B1078" s="422"/>
      <c r="C1078" s="422"/>
      <c r="G1078" s="2">
        <f>+G1077+E1078-F1078</f>
        <v>0</v>
      </c>
    </row>
    <row r="1079" spans="2:7">
      <c r="B1079" s="422"/>
      <c r="C1079" s="422"/>
      <c r="G1079" s="2">
        <f>+G1078+E1079-F1079</f>
        <v>0</v>
      </c>
    </row>
    <row r="1080" spans="2:7">
      <c r="B1080" s="422"/>
      <c r="C1080" s="422"/>
      <c r="G1080" s="2">
        <f>+G1079+E1080-F1080</f>
        <v>0</v>
      </c>
    </row>
    <row r="1081" spans="2:7">
      <c r="B1081" s="422"/>
      <c r="C1081" s="422"/>
      <c r="G1081" s="2">
        <f>+G1080+E1081-F1081</f>
        <v>0</v>
      </c>
    </row>
    <row r="1082" spans="2:7">
      <c r="B1082" s="422"/>
      <c r="C1082" s="422"/>
      <c r="G1082" s="2">
        <f>+G1081+E1082-F1082</f>
        <v>0</v>
      </c>
    </row>
    <row r="1083" spans="2:7">
      <c r="B1083" s="422"/>
      <c r="C1083" s="422"/>
      <c r="G1083" s="2">
        <f>+G1082+E1083-F1083</f>
        <v>0</v>
      </c>
    </row>
    <row r="1084" spans="2:7">
      <c r="B1084" s="422"/>
      <c r="C1084" s="422"/>
      <c r="G1084" s="2">
        <f>+G1083+E1084-F1084</f>
        <v>0</v>
      </c>
    </row>
    <row r="1085" spans="2:7">
      <c r="B1085" s="422"/>
      <c r="C1085" s="422"/>
      <c r="G1085" s="2">
        <f>+G1084+E1085-F1085</f>
        <v>0</v>
      </c>
    </row>
    <row r="1086" spans="2:7">
      <c r="B1086" s="422"/>
      <c r="C1086" s="422"/>
      <c r="G1086" s="2">
        <f>+G1085+E1086-F1086</f>
        <v>0</v>
      </c>
    </row>
    <row r="1087" spans="2:7">
      <c r="B1087" s="422"/>
      <c r="C1087" s="422"/>
      <c r="G1087" s="2">
        <f>+G1086+E1087-F1087</f>
        <v>0</v>
      </c>
    </row>
    <row r="1088" spans="2:7">
      <c r="B1088" s="422"/>
      <c r="C1088" s="422"/>
      <c r="G1088" s="2">
        <f>+G1087+E1088-F1088</f>
        <v>0</v>
      </c>
    </row>
    <row r="1089" spans="2:7">
      <c r="B1089" s="422"/>
      <c r="C1089" s="422"/>
      <c r="G1089" s="2">
        <f>+G1088+E1089-F1089</f>
        <v>0</v>
      </c>
    </row>
    <row r="1090" spans="2:7">
      <c r="B1090" s="422"/>
      <c r="C1090" s="422"/>
      <c r="G1090" s="2">
        <f>+G1089+E1090-F1090</f>
        <v>0</v>
      </c>
    </row>
    <row r="1091" spans="2:7">
      <c r="B1091" s="422"/>
      <c r="C1091" s="422"/>
      <c r="G1091" s="2">
        <f>+G1090+E1091-F1091</f>
        <v>0</v>
      </c>
    </row>
    <row r="1092" spans="2:7">
      <c r="B1092" s="422"/>
      <c r="C1092" s="422"/>
      <c r="G1092" s="2">
        <f>+G1091+E1092-F1092</f>
        <v>0</v>
      </c>
    </row>
    <row r="1093" spans="2:7">
      <c r="B1093" s="422"/>
      <c r="C1093" s="422"/>
      <c r="G1093" s="2">
        <f>+G1092+E1093-F1093</f>
        <v>0</v>
      </c>
    </row>
    <row r="1094" spans="2:7">
      <c r="B1094" s="422"/>
      <c r="C1094" s="422"/>
      <c r="G1094" s="2">
        <f>+G1093+E1094-F1094</f>
        <v>0</v>
      </c>
    </row>
    <row r="1095" spans="2:7">
      <c r="B1095" s="422"/>
      <c r="C1095" s="422"/>
      <c r="G1095" s="2">
        <f>+G1094+E1095-F1095</f>
        <v>0</v>
      </c>
    </row>
    <row r="1096" spans="2:7">
      <c r="B1096" s="422"/>
      <c r="C1096" s="422"/>
      <c r="G1096" s="2">
        <f>+G1095+E1096-F1096</f>
        <v>0</v>
      </c>
    </row>
    <row r="1097" spans="2:7">
      <c r="B1097" s="422"/>
      <c r="C1097" s="422"/>
      <c r="G1097" s="2">
        <f>+G1096+E1097-F1097</f>
        <v>0</v>
      </c>
    </row>
    <row r="1098" spans="2:7">
      <c r="B1098" s="422"/>
      <c r="C1098" s="422"/>
      <c r="G1098" s="2">
        <f>+G1097+E1098-F1098</f>
        <v>0</v>
      </c>
    </row>
    <row r="1099" spans="2:7">
      <c r="B1099" s="422"/>
      <c r="C1099" s="422"/>
      <c r="G1099" s="2">
        <f>+G1098+E1099-F1099</f>
        <v>0</v>
      </c>
    </row>
    <row r="1100" spans="2:7">
      <c r="B1100" s="422"/>
      <c r="C1100" s="422"/>
      <c r="G1100" s="2">
        <f>+G1099+E1100-F1100</f>
        <v>0</v>
      </c>
    </row>
    <row r="1101" spans="2:7">
      <c r="B1101" s="422"/>
      <c r="C1101" s="422"/>
      <c r="G1101" s="2">
        <f>+G1100+E1101-F1101</f>
        <v>0</v>
      </c>
    </row>
    <row r="1102" spans="2:7">
      <c r="B1102" s="422"/>
      <c r="C1102" s="422"/>
      <c r="G1102" s="2">
        <f>+G1101+E1102-F1102</f>
        <v>0</v>
      </c>
    </row>
    <row r="1103" spans="2:7">
      <c r="B1103" s="422"/>
      <c r="C1103" s="422"/>
      <c r="G1103" s="2">
        <f>+G1102+E1103-F1103</f>
        <v>0</v>
      </c>
    </row>
    <row r="1104" spans="2:7">
      <c r="B1104" s="422"/>
      <c r="C1104" s="422"/>
      <c r="G1104" s="2">
        <f>+G1103+E1104-F1104</f>
        <v>0</v>
      </c>
    </row>
    <row r="1105" spans="2:7">
      <c r="B1105" s="422"/>
      <c r="C1105" s="422"/>
      <c r="G1105" s="2">
        <f>+G1104+E1105-F1105</f>
        <v>0</v>
      </c>
    </row>
    <row r="1106" spans="2:7">
      <c r="B1106" s="422"/>
      <c r="C1106" s="422"/>
      <c r="G1106" s="2">
        <f>+G1105+E1106-F1106</f>
        <v>0</v>
      </c>
    </row>
    <row r="1107" spans="2:7">
      <c r="B1107" s="422"/>
      <c r="C1107" s="422"/>
      <c r="G1107" s="2">
        <f>+G1106+E1107-F1107</f>
        <v>0</v>
      </c>
    </row>
    <row r="1108" spans="2:7">
      <c r="B1108" s="422"/>
      <c r="C1108" s="422"/>
      <c r="G1108" s="2">
        <f>+G1107+E1108-F1108</f>
        <v>0</v>
      </c>
    </row>
    <row r="1109" spans="2:7">
      <c r="B1109" s="422"/>
      <c r="C1109" s="422"/>
      <c r="G1109" s="2">
        <f>+G1108+E1109-F1109</f>
        <v>0</v>
      </c>
    </row>
    <row r="1110" spans="2:7">
      <c r="B1110" s="422"/>
      <c r="C1110" s="422"/>
      <c r="G1110" s="2">
        <f>+G1109+E1110-F1110</f>
        <v>0</v>
      </c>
    </row>
    <row r="1111" spans="2:7">
      <c r="B1111" s="422"/>
      <c r="C1111" s="422"/>
      <c r="G1111" s="2">
        <f>+G1110+E1111-F1111</f>
        <v>0</v>
      </c>
    </row>
    <row r="1112" spans="2:7">
      <c r="B1112" s="422"/>
      <c r="C1112" s="422"/>
      <c r="G1112" s="2">
        <f>+G1111+E1112-F1112</f>
        <v>0</v>
      </c>
    </row>
    <row r="1113" spans="2:7">
      <c r="B1113" s="422"/>
      <c r="C1113" s="422"/>
      <c r="G1113" s="2">
        <f>+G1112+E1113-F1113</f>
        <v>0</v>
      </c>
    </row>
    <row r="1114" spans="2:7">
      <c r="B1114" s="422"/>
      <c r="C1114" s="422"/>
      <c r="G1114" s="2">
        <f>+G1113+E1114-F1114</f>
        <v>0</v>
      </c>
    </row>
    <row r="1115" spans="2:7">
      <c r="B1115" s="422"/>
      <c r="C1115" s="422"/>
      <c r="G1115" s="2">
        <f>+G1114+E1115-F1115</f>
        <v>0</v>
      </c>
    </row>
    <row r="1116" spans="2:7">
      <c r="B1116" s="422"/>
      <c r="C1116" s="422"/>
      <c r="G1116" s="2">
        <f>+G1115+E1116-F1116</f>
        <v>0</v>
      </c>
    </row>
    <row r="1117" spans="2:7">
      <c r="B1117" s="422"/>
      <c r="C1117" s="422"/>
      <c r="G1117" s="2">
        <f>+G1116+E1117-F1117</f>
        <v>0</v>
      </c>
    </row>
    <row r="1118" spans="2:7">
      <c r="B1118" s="422"/>
      <c r="C1118" s="422"/>
      <c r="G1118" s="2">
        <f>+G1117+E1118-F1118</f>
        <v>0</v>
      </c>
    </row>
    <row r="1119" spans="2:7">
      <c r="B1119" s="422"/>
      <c r="C1119" s="422"/>
      <c r="G1119" s="2">
        <f>+G1118+E1119-F1119</f>
        <v>0</v>
      </c>
    </row>
    <row r="1120" spans="2:7">
      <c r="B1120" s="422"/>
      <c r="C1120" s="422"/>
      <c r="G1120" s="2">
        <f>+G1119+E1120-F1120</f>
        <v>0</v>
      </c>
    </row>
    <row r="1121" spans="2:7">
      <c r="B1121" s="422"/>
      <c r="C1121" s="422"/>
      <c r="G1121" s="2">
        <f>+G1120+E1121-F1121</f>
        <v>0</v>
      </c>
    </row>
    <row r="1122" spans="2:7">
      <c r="B1122" s="422"/>
      <c r="C1122" s="422"/>
      <c r="G1122" s="2">
        <f>+G1121+E1122-F1122</f>
        <v>0</v>
      </c>
    </row>
    <row r="1123" spans="2:7">
      <c r="B1123" s="422"/>
      <c r="C1123" s="422"/>
      <c r="G1123" s="2">
        <f>+G1122+E1123-F1123</f>
        <v>0</v>
      </c>
    </row>
    <row r="1124" spans="2:7">
      <c r="B1124" s="422"/>
      <c r="C1124" s="422"/>
      <c r="G1124" s="2">
        <f>+G1123+E1124-F1124</f>
        <v>0</v>
      </c>
    </row>
    <row r="1125" spans="2:7">
      <c r="B1125" s="422"/>
      <c r="C1125" s="422"/>
      <c r="G1125" s="2">
        <f>+G1124+E1125-F1125</f>
        <v>0</v>
      </c>
    </row>
    <row r="1126" spans="2:7">
      <c r="B1126" s="422"/>
      <c r="C1126" s="422"/>
      <c r="G1126" s="2">
        <f>+G1125+E1126-F1126</f>
        <v>0</v>
      </c>
    </row>
    <row r="1127" spans="2:7">
      <c r="B1127" s="422"/>
      <c r="C1127" s="422"/>
      <c r="G1127" s="2">
        <f>+G1126+E1127-F1127</f>
        <v>0</v>
      </c>
    </row>
    <row r="1128" spans="2:7">
      <c r="B1128" s="422"/>
      <c r="C1128" s="422"/>
      <c r="G1128" s="2">
        <f>+G1127+E1128-F1128</f>
        <v>0</v>
      </c>
    </row>
    <row r="1129" spans="2:7">
      <c r="B1129" s="422"/>
      <c r="C1129" s="422"/>
      <c r="G1129" s="2">
        <f>+G1128+E1129-F1129</f>
        <v>0</v>
      </c>
    </row>
    <row r="1130" spans="2:7">
      <c r="B1130" s="422"/>
      <c r="C1130" s="422"/>
      <c r="G1130" s="2">
        <f>+G1129+E1130-F1130</f>
        <v>0</v>
      </c>
    </row>
    <row r="1131" spans="2:7">
      <c r="B1131" s="422"/>
      <c r="C1131" s="422"/>
      <c r="G1131" s="2">
        <f>+G1130+E1131-F1131</f>
        <v>0</v>
      </c>
    </row>
    <row r="1132" spans="2:7">
      <c r="B1132" s="422"/>
      <c r="C1132" s="422"/>
      <c r="G1132" s="2">
        <f>+G1131+E1132-F1132</f>
        <v>0</v>
      </c>
    </row>
    <row r="1133" spans="2:7">
      <c r="B1133" s="422"/>
      <c r="C1133" s="422"/>
      <c r="G1133" s="2">
        <f>+G1132+E1133-F1133</f>
        <v>0</v>
      </c>
    </row>
    <row r="1134" spans="2:7">
      <c r="B1134" s="422"/>
      <c r="C1134" s="422"/>
      <c r="G1134" s="2">
        <f>+G1133+E1134-F1134</f>
        <v>0</v>
      </c>
    </row>
    <row r="1135" spans="2:7">
      <c r="B1135" s="422"/>
      <c r="C1135" s="422"/>
      <c r="G1135" s="2">
        <f>+G1134+E1135-F1135</f>
        <v>0</v>
      </c>
    </row>
    <row r="1136" spans="2:7">
      <c r="B1136" s="422"/>
      <c r="C1136" s="422"/>
      <c r="G1136" s="2">
        <f>+G1135+E1136-F1136</f>
        <v>0</v>
      </c>
    </row>
    <row r="1137" spans="2:7">
      <c r="B1137" s="422"/>
      <c r="C1137" s="422"/>
      <c r="G1137" s="2">
        <f>+G1136+E1137-F1137</f>
        <v>0</v>
      </c>
    </row>
    <row r="1138" spans="2:7">
      <c r="B1138" s="422"/>
      <c r="C1138" s="422"/>
      <c r="G1138" s="2">
        <f>+G1137+E1138-F1138</f>
        <v>0</v>
      </c>
    </row>
    <row r="1139" spans="2:7">
      <c r="B1139" s="422"/>
      <c r="C1139" s="422"/>
      <c r="G1139" s="2">
        <f>+G1138+E1139-F1139</f>
        <v>0</v>
      </c>
    </row>
    <row r="1140" spans="2:7">
      <c r="B1140" s="422"/>
      <c r="C1140" s="422"/>
      <c r="G1140" s="2">
        <f>+G1139+E1140-F1140</f>
        <v>0</v>
      </c>
    </row>
    <row r="1141" spans="2:7">
      <c r="B1141" s="422"/>
      <c r="C1141" s="422"/>
      <c r="G1141" s="2">
        <f>+G1140+E1141-F1141</f>
        <v>0</v>
      </c>
    </row>
    <row r="1142" spans="2:7">
      <c r="B1142" s="422"/>
      <c r="C1142" s="422"/>
      <c r="G1142" s="2">
        <f>+G1141+E1142-F1142</f>
        <v>0</v>
      </c>
    </row>
    <row r="1143" spans="2:7">
      <c r="B1143" s="422"/>
      <c r="C1143" s="422"/>
      <c r="G1143" s="2">
        <f>+G1142+E1143-F1143</f>
        <v>0</v>
      </c>
    </row>
    <row r="1144" spans="2:7">
      <c r="B1144" s="422"/>
      <c r="C1144" s="422"/>
      <c r="G1144" s="2">
        <f>+G1143+E1144-F1144</f>
        <v>0</v>
      </c>
    </row>
    <row r="1145" spans="2:7">
      <c r="B1145" s="422"/>
      <c r="C1145" s="422"/>
      <c r="G1145" s="2">
        <f>+G1144+E1145-F1145</f>
        <v>0</v>
      </c>
    </row>
    <row r="1146" spans="2:7">
      <c r="B1146" s="422"/>
      <c r="C1146" s="422"/>
      <c r="G1146" s="2">
        <f>+G1145+E1146-F1146</f>
        <v>0</v>
      </c>
    </row>
    <row r="1147" spans="2:7">
      <c r="B1147" s="422"/>
      <c r="C1147" s="422"/>
      <c r="G1147" s="2">
        <f>+G1146+E1147-F1147</f>
        <v>0</v>
      </c>
    </row>
    <row r="1148" spans="2:7">
      <c r="B1148" s="422"/>
      <c r="C1148" s="422"/>
      <c r="G1148" s="2">
        <f>+G1147+E1148-F1148</f>
        <v>0</v>
      </c>
    </row>
    <row r="1149" spans="2:7">
      <c r="B1149" s="422"/>
      <c r="C1149" s="422"/>
      <c r="G1149" s="2">
        <f>+G1148+E1149-F1149</f>
        <v>0</v>
      </c>
    </row>
    <row r="1150" spans="2:7">
      <c r="B1150" s="422"/>
      <c r="C1150" s="422"/>
      <c r="G1150" s="2">
        <f>+G1149+E1150-F1150</f>
        <v>0</v>
      </c>
    </row>
    <row r="1151" spans="2:7">
      <c r="B1151" s="422"/>
      <c r="C1151" s="422"/>
      <c r="G1151" s="2">
        <f>+G1150+E1151-F1151</f>
        <v>0</v>
      </c>
    </row>
    <row r="1152" spans="2:7">
      <c r="B1152" s="422"/>
      <c r="C1152" s="422"/>
      <c r="G1152" s="2">
        <f>+G1151+E1152-F1152</f>
        <v>0</v>
      </c>
    </row>
    <row r="1153" spans="2:7">
      <c r="B1153" s="422"/>
      <c r="C1153" s="422"/>
      <c r="G1153" s="2">
        <f>+G1152+E1153-F1153</f>
        <v>0</v>
      </c>
    </row>
    <row r="1154" spans="2:7">
      <c r="B1154" s="422"/>
      <c r="C1154" s="422"/>
      <c r="G1154" s="2">
        <f>+G1153+E1154-F1154</f>
        <v>0</v>
      </c>
    </row>
    <row r="1155" spans="2:7">
      <c r="B1155" s="422"/>
      <c r="C1155" s="422"/>
      <c r="G1155" s="2">
        <f>+G1154+E1155-F1155</f>
        <v>0</v>
      </c>
    </row>
    <row r="1156" spans="2:7">
      <c r="B1156" s="422"/>
      <c r="C1156" s="422"/>
      <c r="G1156" s="2">
        <f>+G1155+E1156-F1156</f>
        <v>0</v>
      </c>
    </row>
    <row r="1157" spans="2:7">
      <c r="B1157" s="422"/>
      <c r="C1157" s="422"/>
      <c r="G1157" s="2">
        <f>+G1156+E1157-F1157</f>
        <v>0</v>
      </c>
    </row>
    <row r="1158" spans="2:7">
      <c r="B1158" s="422"/>
      <c r="C1158" s="422"/>
      <c r="G1158" s="2">
        <f>+G1157+E1158-F1158</f>
        <v>0</v>
      </c>
    </row>
    <row r="1159" spans="2:7">
      <c r="B1159" s="422"/>
      <c r="C1159" s="422"/>
      <c r="G1159" s="2">
        <f>+G1158+E1159-F1159</f>
        <v>0</v>
      </c>
    </row>
    <row r="1160" spans="2:7">
      <c r="B1160" s="422"/>
      <c r="C1160" s="422"/>
      <c r="G1160" s="2">
        <f>+G1159+E1160-F1160</f>
        <v>0</v>
      </c>
    </row>
    <row r="1161" spans="2:7">
      <c r="B1161" s="422"/>
      <c r="C1161" s="422"/>
      <c r="G1161" s="2">
        <f>+G1160+E1161-F1161</f>
        <v>0</v>
      </c>
    </row>
    <row r="1162" spans="2:7">
      <c r="B1162" s="422"/>
      <c r="C1162" s="422"/>
      <c r="G1162" s="2">
        <f>+G1161+E1162-F1162</f>
        <v>0</v>
      </c>
    </row>
    <row r="1163" spans="2:7">
      <c r="B1163" s="422"/>
      <c r="C1163" s="422"/>
      <c r="G1163" s="2">
        <f>+G1162+E1163-F1163</f>
        <v>0</v>
      </c>
    </row>
    <row r="1164" spans="2:7">
      <c r="B1164" s="422"/>
      <c r="C1164" s="422"/>
      <c r="G1164" s="2">
        <f>+G1163+E1164-F1164</f>
        <v>0</v>
      </c>
    </row>
    <row r="1165" spans="2:7">
      <c r="B1165" s="422"/>
      <c r="C1165" s="422"/>
      <c r="G1165" s="2">
        <f>+G1164+E1165-F1165</f>
        <v>0</v>
      </c>
    </row>
    <row r="1166" spans="2:7">
      <c r="B1166" s="422"/>
      <c r="C1166" s="422"/>
      <c r="G1166" s="2">
        <f>+G1165+E1166-F1166</f>
        <v>0</v>
      </c>
    </row>
    <row r="1167" spans="2:7">
      <c r="B1167" s="422"/>
      <c r="C1167" s="422"/>
      <c r="G1167" s="2">
        <f>+G1166+E1167-F1167</f>
        <v>0</v>
      </c>
    </row>
    <row r="1168" spans="2:7">
      <c r="B1168" s="422"/>
      <c r="C1168" s="422"/>
      <c r="G1168" s="2">
        <f>+G1167+E1168-F1168</f>
        <v>0</v>
      </c>
    </row>
    <row r="1169" spans="2:7">
      <c r="B1169" s="422"/>
      <c r="C1169" s="422"/>
      <c r="G1169" s="2">
        <f>+G1168+E1169-F1169</f>
        <v>0</v>
      </c>
    </row>
    <row r="1170" spans="2:7">
      <c r="B1170" s="422"/>
      <c r="C1170" s="422"/>
      <c r="G1170" s="2">
        <f>+G1169+E1170-F1170</f>
        <v>0</v>
      </c>
    </row>
    <row r="1171" spans="2:7">
      <c r="B1171" s="422"/>
      <c r="C1171" s="422"/>
      <c r="G1171" s="2">
        <f>+G1170+E1171-F1171</f>
        <v>0</v>
      </c>
    </row>
    <row r="1172" spans="2:7">
      <c r="B1172" s="422"/>
      <c r="C1172" s="422"/>
      <c r="G1172" s="2">
        <f>+G1171+E1172-F1172</f>
        <v>0</v>
      </c>
    </row>
    <row r="1173" spans="2:7">
      <c r="B1173" s="422"/>
      <c r="C1173" s="422"/>
      <c r="G1173" s="2">
        <f>+G1172+E1173-F1173</f>
        <v>0</v>
      </c>
    </row>
    <row r="1174" spans="2:7">
      <c r="B1174" s="422"/>
      <c r="C1174" s="422"/>
      <c r="G1174" s="2">
        <f>+G1173+E1174-F1174</f>
        <v>0</v>
      </c>
    </row>
    <row r="1175" spans="2:7">
      <c r="B1175" s="422"/>
      <c r="C1175" s="422"/>
      <c r="G1175" s="2">
        <f>+G1174+E1175-F1175</f>
        <v>0</v>
      </c>
    </row>
    <row r="1176" spans="2:7">
      <c r="B1176" s="422"/>
      <c r="C1176" s="422"/>
      <c r="G1176" s="2">
        <f>+G1175+E1176-F1176</f>
        <v>0</v>
      </c>
    </row>
    <row r="1177" spans="2:7">
      <c r="B1177" s="422"/>
      <c r="C1177" s="422"/>
      <c r="G1177" s="2">
        <f>+G1176+E1177-F1177</f>
        <v>0</v>
      </c>
    </row>
    <row r="1178" spans="2:7">
      <c r="B1178" s="422"/>
      <c r="C1178" s="422"/>
      <c r="G1178" s="2">
        <f>+G1177+E1178-F1178</f>
        <v>0</v>
      </c>
    </row>
    <row r="1179" spans="2:7">
      <c r="B1179" s="422"/>
      <c r="C1179" s="422"/>
      <c r="G1179" s="2">
        <f>+G1178+E1179-F1179</f>
        <v>0</v>
      </c>
    </row>
    <row r="1180" spans="2:7">
      <c r="B1180" s="422"/>
      <c r="C1180" s="422"/>
      <c r="G1180" s="2">
        <f>+G1179+E1180-F1180</f>
        <v>0</v>
      </c>
    </row>
    <row r="1181" spans="2:7">
      <c r="B1181" s="422"/>
      <c r="C1181" s="422"/>
      <c r="G1181" s="2">
        <f>+G1180+E1181-F1181</f>
        <v>0</v>
      </c>
    </row>
    <row r="1182" spans="2:7">
      <c r="B1182" s="422"/>
      <c r="C1182" s="422"/>
      <c r="G1182" s="2">
        <f>+G1181+E1182-F1182</f>
        <v>0</v>
      </c>
    </row>
    <row r="1183" spans="2:7">
      <c r="B1183" s="422"/>
      <c r="C1183" s="422"/>
      <c r="G1183" s="2">
        <f>+G1182+E1183-F1183</f>
        <v>0</v>
      </c>
    </row>
    <row r="1184" spans="2:7">
      <c r="B1184" s="422"/>
      <c r="C1184" s="422"/>
      <c r="G1184" s="2">
        <f>+G1183+E1184-F1184</f>
        <v>0</v>
      </c>
    </row>
    <row r="1185" spans="2:7">
      <c r="B1185" s="422"/>
      <c r="C1185" s="422"/>
      <c r="G1185" s="2">
        <f>+G1184+E1185-F1185</f>
        <v>0</v>
      </c>
    </row>
    <row r="1186" spans="2:7">
      <c r="B1186" s="422"/>
      <c r="C1186" s="422"/>
      <c r="G1186" s="2">
        <f>+G1185+E1186-F1186</f>
        <v>0</v>
      </c>
    </row>
    <row r="1187" spans="2:7">
      <c r="B1187" s="422"/>
      <c r="C1187" s="422"/>
      <c r="G1187" s="2">
        <f>+G1186+E1187-F1187</f>
        <v>0</v>
      </c>
    </row>
    <row r="1188" spans="2:7">
      <c r="B1188" s="422"/>
      <c r="C1188" s="422"/>
      <c r="G1188" s="2">
        <f>+G1187+E1188-F1188</f>
        <v>0</v>
      </c>
    </row>
    <row r="1189" spans="2:7">
      <c r="B1189" s="422"/>
      <c r="C1189" s="422"/>
      <c r="G1189" s="2">
        <f>+G1188+E1189-F1189</f>
        <v>0</v>
      </c>
    </row>
    <row r="1190" spans="2:7">
      <c r="B1190" s="422"/>
      <c r="C1190" s="422"/>
      <c r="G1190" s="2">
        <f>+G1189+E1190-F1190</f>
        <v>0</v>
      </c>
    </row>
    <row r="1191" spans="2:7">
      <c r="B1191" s="422"/>
      <c r="C1191" s="422"/>
      <c r="G1191" s="2">
        <f>+G1190+E1191-F1191</f>
        <v>0</v>
      </c>
    </row>
    <row r="1192" spans="2:7">
      <c r="B1192" s="422"/>
      <c r="C1192" s="422"/>
      <c r="G1192" s="2">
        <f>+G1191+E1192-F1192</f>
        <v>0</v>
      </c>
    </row>
    <row r="1193" spans="2:7">
      <c r="B1193" s="422"/>
      <c r="C1193" s="422"/>
      <c r="G1193" s="2">
        <f>+G1192+E1193-F1193</f>
        <v>0</v>
      </c>
    </row>
    <row r="1194" spans="2:7">
      <c r="B1194" s="422"/>
      <c r="C1194" s="422"/>
      <c r="G1194" s="2">
        <f>+G1193+E1194-F1194</f>
        <v>0</v>
      </c>
    </row>
    <row r="1195" spans="2:7">
      <c r="B1195" s="422"/>
      <c r="C1195" s="422"/>
      <c r="G1195" s="2">
        <f>+G1194+E1195-F1195</f>
        <v>0</v>
      </c>
    </row>
    <row r="1196" spans="2:7">
      <c r="B1196" s="422"/>
      <c r="C1196" s="422"/>
      <c r="G1196" s="2">
        <f>+G1195+E1196-F1196</f>
        <v>0</v>
      </c>
    </row>
    <row r="1197" spans="2:7">
      <c r="B1197" s="422"/>
      <c r="C1197" s="422"/>
      <c r="G1197" s="2">
        <f>+G1196+E1197-F1197</f>
        <v>0</v>
      </c>
    </row>
    <row r="1198" spans="2:7">
      <c r="B1198" s="422"/>
      <c r="C1198" s="422"/>
      <c r="G1198" s="2">
        <f>+G1197+E1198-F1198</f>
        <v>0</v>
      </c>
    </row>
    <row r="1199" spans="2:7">
      <c r="B1199" s="422"/>
      <c r="C1199" s="422"/>
      <c r="G1199" s="2">
        <f>+G1198+E1199-F1199</f>
        <v>0</v>
      </c>
    </row>
    <row r="1200" spans="2:7">
      <c r="B1200" s="422"/>
      <c r="C1200" s="422"/>
      <c r="G1200" s="2">
        <f>+G1199+E1200-F1200</f>
        <v>0</v>
      </c>
    </row>
    <row r="1201" spans="2:7">
      <c r="B1201" s="422"/>
      <c r="C1201" s="422"/>
      <c r="G1201" s="2">
        <f>+G1200+E1201-F1201</f>
        <v>0</v>
      </c>
    </row>
    <row r="1202" spans="2:7">
      <c r="B1202" s="422"/>
      <c r="C1202" s="422"/>
      <c r="G1202" s="2">
        <f>+G1201+E1202-F1202</f>
        <v>0</v>
      </c>
    </row>
    <row r="1203" spans="2:7">
      <c r="B1203" s="422"/>
      <c r="C1203" s="422"/>
      <c r="G1203" s="2">
        <f>+G1202+E1203-F1203</f>
        <v>0</v>
      </c>
    </row>
    <row r="1204" spans="2:7">
      <c r="B1204" s="422"/>
      <c r="C1204" s="422"/>
      <c r="G1204" s="2">
        <f>+G1203+E1204-F1204</f>
        <v>0</v>
      </c>
    </row>
    <row r="1205" spans="2:7">
      <c r="B1205" s="422"/>
      <c r="C1205" s="422"/>
      <c r="G1205" s="2">
        <f>+G1204+E1205-F1205</f>
        <v>0</v>
      </c>
    </row>
    <row r="1206" spans="2:7">
      <c r="B1206" s="422"/>
      <c r="C1206" s="422"/>
      <c r="G1206" s="2">
        <f>+G1205+E1206-F1206</f>
        <v>0</v>
      </c>
    </row>
    <row r="1207" spans="2:7">
      <c r="B1207" s="422"/>
      <c r="C1207" s="422"/>
      <c r="G1207" s="2">
        <f>+G1206+E1207-F1207</f>
        <v>0</v>
      </c>
    </row>
    <row r="1208" spans="2:7">
      <c r="B1208" s="422"/>
      <c r="C1208" s="422"/>
      <c r="G1208" s="2">
        <f>+G1207+E1208-F1208</f>
        <v>0</v>
      </c>
    </row>
    <row r="1209" spans="2:7">
      <c r="B1209" s="422"/>
      <c r="C1209" s="422"/>
      <c r="G1209" s="2">
        <f>+G1208+E1209-F1209</f>
        <v>0</v>
      </c>
    </row>
    <row r="1210" spans="2:7">
      <c r="B1210" s="422"/>
      <c r="C1210" s="422"/>
      <c r="G1210" s="2">
        <f>+G1209+E1210-F1210</f>
        <v>0</v>
      </c>
    </row>
    <row r="1211" spans="2:7">
      <c r="B1211" s="422"/>
      <c r="C1211" s="422"/>
      <c r="G1211" s="2">
        <f>+G1210+E1211-F1211</f>
        <v>0</v>
      </c>
    </row>
    <row r="1212" spans="2:7">
      <c r="B1212" s="422"/>
      <c r="C1212" s="422"/>
      <c r="G1212" s="2">
        <f>+G1211+E1212-F1212</f>
        <v>0</v>
      </c>
    </row>
    <row r="1213" spans="2:7">
      <c r="B1213" s="422"/>
      <c r="C1213" s="422"/>
      <c r="G1213" s="2">
        <f>+G1212+E1213-F1213</f>
        <v>0</v>
      </c>
    </row>
    <row r="1214" spans="2:7">
      <c r="B1214" s="422"/>
      <c r="C1214" s="422"/>
      <c r="G1214" s="2">
        <f>+G1213+E1214-F1214</f>
        <v>0</v>
      </c>
    </row>
    <row r="1215" spans="2:7">
      <c r="B1215" s="422"/>
      <c r="C1215" s="422"/>
      <c r="G1215" s="2">
        <f>+G1214+E1215-F1215</f>
        <v>0</v>
      </c>
    </row>
    <row r="1216" spans="2:7">
      <c r="B1216" s="422"/>
      <c r="C1216" s="422"/>
      <c r="G1216" s="2">
        <f>+G1215+E1216-F1216</f>
        <v>0</v>
      </c>
    </row>
    <row r="1217" spans="2:7">
      <c r="B1217" s="422"/>
      <c r="C1217" s="422"/>
      <c r="G1217" s="2">
        <f>+G1216+E1217-F1217</f>
        <v>0</v>
      </c>
    </row>
    <row r="1218" spans="2:7">
      <c r="B1218" s="422"/>
      <c r="C1218" s="422"/>
      <c r="G1218" s="2">
        <f>+G1217+E1218-F1218</f>
        <v>0</v>
      </c>
    </row>
    <row r="1219" spans="2:7">
      <c r="B1219" s="422"/>
      <c r="C1219" s="422"/>
      <c r="G1219" s="2">
        <f>+G1218+E1219-F1219</f>
        <v>0</v>
      </c>
    </row>
    <row r="1220" spans="2:7">
      <c r="B1220" s="422"/>
      <c r="C1220" s="422"/>
      <c r="G1220" s="2">
        <f>+G1219+E1220-F1220</f>
        <v>0</v>
      </c>
    </row>
    <row r="1221" spans="2:7">
      <c r="B1221" s="422"/>
      <c r="C1221" s="422"/>
      <c r="G1221" s="2">
        <f>+G1220+E1221-F1221</f>
        <v>0</v>
      </c>
    </row>
    <row r="1222" spans="2:7">
      <c r="B1222" s="422"/>
      <c r="C1222" s="422"/>
      <c r="G1222" s="2">
        <f>+G1221+E1222-F1222</f>
        <v>0</v>
      </c>
    </row>
    <row r="1223" spans="2:7">
      <c r="B1223" s="422"/>
      <c r="C1223" s="422"/>
      <c r="G1223" s="2">
        <f>+G1222+E1223-F1223</f>
        <v>0</v>
      </c>
    </row>
    <row r="1224" spans="2:7">
      <c r="B1224" s="422"/>
      <c r="C1224" s="422"/>
      <c r="G1224" s="2">
        <f>+G1223+E1224-F1224</f>
        <v>0</v>
      </c>
    </row>
    <row r="1225" spans="2:7">
      <c r="B1225" s="422"/>
      <c r="C1225" s="422"/>
      <c r="G1225" s="2">
        <f>+G1224+E1225-F1225</f>
        <v>0</v>
      </c>
    </row>
    <row r="1226" spans="2:7">
      <c r="B1226" s="422"/>
      <c r="C1226" s="422"/>
      <c r="G1226" s="2">
        <f>+G1225+E1226-F1226</f>
        <v>0</v>
      </c>
    </row>
    <row r="1227" spans="2:7">
      <c r="B1227" s="422"/>
      <c r="C1227" s="422"/>
      <c r="G1227" s="2">
        <f>+G1226+E1227-F1227</f>
        <v>0</v>
      </c>
    </row>
    <row r="1228" spans="2:7">
      <c r="B1228" s="422"/>
      <c r="C1228" s="422"/>
      <c r="G1228" s="2">
        <f>+G1227+E1228-F1228</f>
        <v>0</v>
      </c>
    </row>
    <row r="1229" spans="2:7">
      <c r="B1229" s="422"/>
      <c r="C1229" s="422"/>
      <c r="G1229" s="2">
        <f>+G1228+E1229-F1229</f>
        <v>0</v>
      </c>
    </row>
    <row r="1230" spans="2:7">
      <c r="B1230" s="422"/>
      <c r="C1230" s="422"/>
      <c r="G1230" s="2">
        <f>+G1229+E1230-F1230</f>
        <v>0</v>
      </c>
    </row>
    <row r="1231" spans="2:7">
      <c r="B1231" s="422"/>
      <c r="C1231" s="422"/>
      <c r="G1231" s="2">
        <f>+G1230+E1231-F1231</f>
        <v>0</v>
      </c>
    </row>
    <row r="1232" spans="2:7">
      <c r="B1232" s="422"/>
      <c r="C1232" s="422"/>
      <c r="G1232" s="2">
        <f>+G1231+E1232-F1232</f>
        <v>0</v>
      </c>
    </row>
    <row r="1233" spans="2:7">
      <c r="B1233" s="422"/>
      <c r="C1233" s="422"/>
      <c r="G1233" s="2">
        <f>+G1232+E1233-F1233</f>
        <v>0</v>
      </c>
    </row>
    <row r="1234" spans="2:7">
      <c r="B1234" s="422"/>
      <c r="C1234" s="422"/>
      <c r="G1234" s="2">
        <f>+G1233+E1234-F1234</f>
        <v>0</v>
      </c>
    </row>
    <row r="1235" spans="2:7">
      <c r="B1235" s="422"/>
      <c r="C1235" s="422"/>
      <c r="G1235" s="2">
        <f>+G1234+E1235-F1235</f>
        <v>0</v>
      </c>
    </row>
    <row r="1236" spans="2:7">
      <c r="B1236" s="422"/>
      <c r="C1236" s="422"/>
      <c r="G1236" s="2">
        <f>+G1235+E1236-F1236</f>
        <v>0</v>
      </c>
    </row>
    <row r="1237" spans="2:7">
      <c r="B1237" s="422"/>
      <c r="C1237" s="422"/>
      <c r="G1237" s="2">
        <f>+G1236+E1237-F1237</f>
        <v>0</v>
      </c>
    </row>
    <row r="1238" spans="2:7">
      <c r="B1238" s="422"/>
      <c r="C1238" s="422"/>
      <c r="G1238" s="2">
        <f>+G1237+E1238-F1238</f>
        <v>0</v>
      </c>
    </row>
    <row r="1239" spans="2:7">
      <c r="B1239" s="422"/>
      <c r="C1239" s="422"/>
      <c r="G1239" s="2">
        <f>+G1238+E1239-F1239</f>
        <v>0</v>
      </c>
    </row>
    <row r="1240" spans="2:7">
      <c r="B1240" s="422"/>
      <c r="C1240" s="422"/>
      <c r="G1240" s="2">
        <f>+G1239+E1240-F1240</f>
        <v>0</v>
      </c>
    </row>
    <row r="1241" spans="2:7">
      <c r="B1241" s="422"/>
      <c r="C1241" s="422"/>
      <c r="G1241" s="2">
        <f>+G1240+E1241-F1241</f>
        <v>0</v>
      </c>
    </row>
    <row r="1242" spans="2:7">
      <c r="B1242" s="422"/>
      <c r="C1242" s="422"/>
      <c r="G1242" s="2">
        <f>+G1241+E1242-F1242</f>
        <v>0</v>
      </c>
    </row>
    <row r="1243" spans="2:7">
      <c r="B1243" s="422"/>
      <c r="C1243" s="422"/>
      <c r="G1243" s="2">
        <f>+G1242+E1243-F1243</f>
        <v>0</v>
      </c>
    </row>
    <row r="1244" spans="2:7">
      <c r="B1244" s="422"/>
      <c r="C1244" s="422"/>
      <c r="G1244" s="2">
        <f>+G1243+E1244-F1244</f>
        <v>0</v>
      </c>
    </row>
    <row r="1245" spans="2:7">
      <c r="B1245" s="422"/>
      <c r="C1245" s="422"/>
      <c r="G1245" s="2">
        <f>+G1244+E1245-F1245</f>
        <v>0</v>
      </c>
    </row>
    <row r="1246" spans="2:7">
      <c r="B1246" s="422"/>
      <c r="C1246" s="422"/>
      <c r="G1246" s="2">
        <f>+G1245+E1246-F1246</f>
        <v>0</v>
      </c>
    </row>
    <row r="1247" spans="2:7">
      <c r="B1247" s="422"/>
      <c r="C1247" s="422"/>
      <c r="G1247" s="2">
        <f>+G1246+E1247-F1247</f>
        <v>0</v>
      </c>
    </row>
    <row r="1248" spans="2:7">
      <c r="B1248" s="422"/>
      <c r="C1248" s="422"/>
      <c r="G1248" s="2">
        <f>+G1247+E1248-F1248</f>
        <v>0</v>
      </c>
    </row>
    <row r="1249" spans="2:7">
      <c r="B1249" s="422"/>
      <c r="C1249" s="422"/>
      <c r="G1249" s="2">
        <f>+G1248+E1249-F1249</f>
        <v>0</v>
      </c>
    </row>
    <row r="1250" spans="2:7">
      <c r="B1250" s="422"/>
      <c r="C1250" s="422"/>
      <c r="G1250" s="2">
        <f>+G1249+E1250-F1250</f>
        <v>0</v>
      </c>
    </row>
    <row r="1251" spans="2:7">
      <c r="B1251" s="422"/>
      <c r="C1251" s="422"/>
      <c r="G1251" s="2">
        <f>+G1250+E1251-F1251</f>
        <v>0</v>
      </c>
    </row>
    <row r="1252" spans="2:7">
      <c r="B1252" s="422"/>
      <c r="C1252" s="422"/>
      <c r="G1252" s="2">
        <f>+G1251+E1252-F1252</f>
        <v>0</v>
      </c>
    </row>
    <row r="1253" spans="2:7">
      <c r="B1253" s="422"/>
      <c r="C1253" s="422"/>
      <c r="G1253" s="2">
        <f>+G1252+E1253-F1253</f>
        <v>0</v>
      </c>
    </row>
    <row r="1254" spans="2:7">
      <c r="B1254" s="422"/>
      <c r="C1254" s="422"/>
      <c r="G1254" s="2">
        <f>+G1253+E1254-F1254</f>
        <v>0</v>
      </c>
    </row>
    <row r="1255" spans="2:7">
      <c r="B1255" s="422"/>
      <c r="C1255" s="422"/>
      <c r="G1255" s="2">
        <f>+G1254+E1255-F1255</f>
        <v>0</v>
      </c>
    </row>
    <row r="1256" spans="2:7">
      <c r="B1256" s="422"/>
      <c r="C1256" s="422"/>
      <c r="G1256" s="2">
        <f>+G1255+E1256-F1256</f>
        <v>0</v>
      </c>
    </row>
    <row r="1257" spans="2:7">
      <c r="B1257" s="422"/>
      <c r="C1257" s="422"/>
      <c r="G1257" s="2">
        <f>+G1256+E1257-F1257</f>
        <v>0</v>
      </c>
    </row>
    <row r="1258" spans="2:7">
      <c r="B1258" s="422"/>
      <c r="C1258" s="422"/>
      <c r="G1258" s="2">
        <f>+G1257+E1258-F1258</f>
        <v>0</v>
      </c>
    </row>
    <row r="1259" spans="2:7">
      <c r="B1259" s="422"/>
      <c r="C1259" s="422"/>
      <c r="G1259" s="2">
        <f>+G1258+E1259-F1259</f>
        <v>0</v>
      </c>
    </row>
    <row r="1260" spans="2:7">
      <c r="B1260" s="422"/>
      <c r="C1260" s="422"/>
      <c r="G1260" s="2">
        <f>+G1259+E1260-F1260</f>
        <v>0</v>
      </c>
    </row>
    <row r="1261" spans="2:7">
      <c r="B1261" s="422"/>
      <c r="C1261" s="422"/>
      <c r="G1261" s="2">
        <f>+G1260+E1261-F1261</f>
        <v>0</v>
      </c>
    </row>
    <row r="1262" spans="2:7">
      <c r="B1262" s="422"/>
      <c r="C1262" s="422"/>
      <c r="G1262" s="2">
        <f>+G1261+E1262-F1262</f>
        <v>0</v>
      </c>
    </row>
    <row r="1263" spans="2:7">
      <c r="B1263" s="422"/>
      <c r="C1263" s="422"/>
      <c r="G1263" s="2">
        <f>+G1262+E1263-F1263</f>
        <v>0</v>
      </c>
    </row>
    <row r="1264" spans="2:7">
      <c r="B1264" s="422"/>
      <c r="C1264" s="422"/>
      <c r="G1264" s="2">
        <f>+G1263+E1264-F1264</f>
        <v>0</v>
      </c>
    </row>
    <row r="1265" spans="2:7">
      <c r="B1265" s="422"/>
      <c r="C1265" s="422"/>
      <c r="G1265" s="2">
        <f>+G1264+E1265-F1265</f>
        <v>0</v>
      </c>
    </row>
    <row r="1266" spans="2:7">
      <c r="B1266" s="422"/>
      <c r="C1266" s="422"/>
      <c r="G1266" s="2">
        <f>+G1265+E1266-F1266</f>
        <v>0</v>
      </c>
    </row>
    <row r="1267" spans="2:7">
      <c r="B1267" s="422"/>
      <c r="C1267" s="422"/>
      <c r="G1267" s="2">
        <f>+G1266+E1267-F1267</f>
        <v>0</v>
      </c>
    </row>
    <row r="1268" spans="2:7">
      <c r="B1268" s="422"/>
      <c r="C1268" s="422"/>
      <c r="G1268" s="2">
        <f>+G1267+E1268-F1268</f>
        <v>0</v>
      </c>
    </row>
    <row r="1269" spans="2:7">
      <c r="B1269" s="422"/>
      <c r="C1269" s="422"/>
      <c r="G1269" s="2">
        <f>+G1268+E1269-F1269</f>
        <v>0</v>
      </c>
    </row>
    <row r="1270" spans="2:7">
      <c r="B1270" s="422"/>
      <c r="C1270" s="422"/>
      <c r="G1270" s="2">
        <f>+G1269+E1270-F1270</f>
        <v>0</v>
      </c>
    </row>
    <row r="1271" spans="2:7">
      <c r="B1271" s="422"/>
      <c r="C1271" s="422"/>
      <c r="G1271" s="2">
        <f>+G1270+E1271-F1271</f>
        <v>0</v>
      </c>
    </row>
    <row r="1272" spans="2:7">
      <c r="B1272" s="422"/>
      <c r="C1272" s="422"/>
      <c r="G1272" s="2">
        <f>+G1271+E1272-F1272</f>
        <v>0</v>
      </c>
    </row>
    <row r="1273" spans="2:7">
      <c r="B1273" s="422"/>
      <c r="C1273" s="422"/>
      <c r="G1273" s="2">
        <f>+G1272+E1273-F1273</f>
        <v>0</v>
      </c>
    </row>
    <row r="1274" spans="2:7">
      <c r="B1274" s="422"/>
      <c r="C1274" s="422"/>
      <c r="G1274" s="2">
        <f>+G1273+E1274-F1274</f>
        <v>0</v>
      </c>
    </row>
    <row r="1275" spans="2:7">
      <c r="B1275" s="422"/>
      <c r="C1275" s="422"/>
      <c r="G1275" s="2">
        <f>+G1274+E1275-F1275</f>
        <v>0</v>
      </c>
    </row>
    <row r="1276" spans="2:7">
      <c r="B1276" s="422"/>
      <c r="C1276" s="422"/>
      <c r="G1276" s="2">
        <f>+G1275+E1276-F1276</f>
        <v>0</v>
      </c>
    </row>
    <row r="1277" spans="2:7">
      <c r="B1277" s="422"/>
      <c r="C1277" s="422"/>
      <c r="G1277" s="2">
        <f>+G1276+E1277-F1277</f>
        <v>0</v>
      </c>
    </row>
    <row r="1278" spans="2:7">
      <c r="B1278" s="422"/>
      <c r="C1278" s="422"/>
      <c r="G1278" s="2">
        <f>+G1277+E1278-F1278</f>
        <v>0</v>
      </c>
    </row>
    <row r="1279" spans="2:7">
      <c r="B1279" s="422"/>
      <c r="C1279" s="422"/>
      <c r="G1279" s="2">
        <f>+G1278+E1279-F1279</f>
        <v>0</v>
      </c>
    </row>
    <row r="1280" spans="2:7">
      <c r="B1280" s="422"/>
      <c r="C1280" s="422"/>
      <c r="G1280" s="2">
        <f>+G1279+E1280-F1280</f>
        <v>0</v>
      </c>
    </row>
    <row r="1281" spans="2:7">
      <c r="B1281" s="422"/>
      <c r="C1281" s="422"/>
      <c r="G1281" s="2">
        <f>+G1280+E1281-F1281</f>
        <v>0</v>
      </c>
    </row>
    <row r="1282" spans="2:7">
      <c r="B1282" s="422"/>
      <c r="C1282" s="422"/>
      <c r="G1282" s="2">
        <f>+G1281+E1282-F1282</f>
        <v>0</v>
      </c>
    </row>
    <row r="1283" spans="2:7">
      <c r="B1283" s="422"/>
      <c r="C1283" s="422"/>
      <c r="G1283" s="2">
        <f>+G1282+E1283-F1283</f>
        <v>0</v>
      </c>
    </row>
    <row r="1284" spans="2:7">
      <c r="B1284" s="422"/>
      <c r="C1284" s="422"/>
      <c r="G1284" s="2">
        <f>+G1283+E1284-F1284</f>
        <v>0</v>
      </c>
    </row>
    <row r="1285" spans="2:7">
      <c r="B1285" s="422"/>
      <c r="C1285" s="422"/>
      <c r="G1285" s="2">
        <f>+G1284+E1285-F1285</f>
        <v>0</v>
      </c>
    </row>
    <row r="1286" spans="2:7">
      <c r="B1286" s="422"/>
      <c r="C1286" s="422"/>
      <c r="G1286" s="2">
        <f>+G1285+E1286-F1286</f>
        <v>0</v>
      </c>
    </row>
    <row r="1287" spans="2:7">
      <c r="B1287" s="422"/>
      <c r="C1287" s="422"/>
      <c r="G1287" s="2">
        <f>+G1286+E1287-F1287</f>
        <v>0</v>
      </c>
    </row>
    <row r="1288" spans="2:7">
      <c r="B1288" s="422"/>
      <c r="C1288" s="422"/>
      <c r="G1288" s="2">
        <f>+G1287+E1288-F1288</f>
        <v>0</v>
      </c>
    </row>
    <row r="1289" spans="2:7">
      <c r="B1289" s="422"/>
      <c r="C1289" s="422"/>
      <c r="G1289" s="2">
        <f>+G1288+E1289-F1289</f>
        <v>0</v>
      </c>
    </row>
    <row r="1290" spans="2:7">
      <c r="B1290" s="422"/>
      <c r="C1290" s="422"/>
      <c r="G1290" s="2">
        <f>+G1289+E1290-F1290</f>
        <v>0</v>
      </c>
    </row>
    <row r="1291" spans="2:7">
      <c r="B1291" s="422"/>
      <c r="C1291" s="422"/>
      <c r="G1291" s="2">
        <f>+G1290+E1291-F1291</f>
        <v>0</v>
      </c>
    </row>
    <row r="1292" spans="2:7">
      <c r="B1292" s="422"/>
      <c r="C1292" s="422"/>
      <c r="G1292" s="2">
        <f>+G1291+E1292-F1292</f>
        <v>0</v>
      </c>
    </row>
    <row r="1293" spans="2:7">
      <c r="B1293" s="422"/>
      <c r="C1293" s="422"/>
      <c r="G1293" s="2">
        <f>+G1292+E1293-F1293</f>
        <v>0</v>
      </c>
    </row>
    <row r="1294" spans="2:7">
      <c r="B1294" s="422"/>
      <c r="C1294" s="422"/>
      <c r="G1294" s="2">
        <f>+G1293+E1294-F1294</f>
        <v>0</v>
      </c>
    </row>
    <row r="1295" spans="2:7">
      <c r="B1295" s="422"/>
      <c r="C1295" s="422"/>
      <c r="G1295" s="2">
        <f>+G1294+E1295-F1295</f>
        <v>0</v>
      </c>
    </row>
    <row r="1296" spans="2:7">
      <c r="B1296" s="422"/>
      <c r="C1296" s="422"/>
      <c r="G1296" s="2">
        <f>+G1295+E1296-F1296</f>
        <v>0</v>
      </c>
    </row>
    <row r="1297" spans="2:7">
      <c r="B1297" s="422"/>
      <c r="C1297" s="422"/>
      <c r="G1297" s="2">
        <f>+G1296+E1297-F1297</f>
        <v>0</v>
      </c>
    </row>
    <row r="1298" spans="2:7">
      <c r="B1298" s="422"/>
      <c r="C1298" s="422"/>
      <c r="G1298" s="2">
        <f>+G1297+E1298-F1298</f>
        <v>0</v>
      </c>
    </row>
    <row r="1299" spans="2:7">
      <c r="B1299" s="422"/>
      <c r="C1299" s="422"/>
      <c r="G1299" s="2">
        <f>+G1298+E1299-F1299</f>
        <v>0</v>
      </c>
    </row>
    <row r="1300" spans="2:7">
      <c r="B1300" s="422"/>
      <c r="C1300" s="422"/>
      <c r="G1300" s="2">
        <f>+G1299+E1300-F1300</f>
        <v>0</v>
      </c>
    </row>
    <row r="1301" spans="2:7">
      <c r="B1301" s="422"/>
      <c r="C1301" s="422"/>
      <c r="G1301" s="2">
        <f>+G1300+E1301-F1301</f>
        <v>0</v>
      </c>
    </row>
    <row r="1302" spans="2:7">
      <c r="B1302" s="422"/>
      <c r="C1302" s="422"/>
      <c r="G1302" s="2">
        <f>+G1301+E1302-F1302</f>
        <v>0</v>
      </c>
    </row>
    <row r="1303" spans="2:7">
      <c r="B1303" s="422"/>
      <c r="C1303" s="422"/>
      <c r="G1303" s="2">
        <f>+G1302+E1303-F1303</f>
        <v>0</v>
      </c>
    </row>
    <row r="1304" spans="2:7">
      <c r="B1304" s="422"/>
      <c r="C1304" s="422"/>
      <c r="G1304" s="2">
        <f>+G1303+E1304-F1304</f>
        <v>0</v>
      </c>
    </row>
    <row r="1305" spans="2:7">
      <c r="B1305" s="422"/>
      <c r="C1305" s="422"/>
      <c r="G1305" s="2">
        <f>+G1304+E1305-F1305</f>
        <v>0</v>
      </c>
    </row>
    <row r="1306" spans="2:7">
      <c r="B1306" s="422"/>
      <c r="C1306" s="422"/>
      <c r="G1306" s="2">
        <f>+G1305+E1306-F1306</f>
        <v>0</v>
      </c>
    </row>
    <row r="1307" spans="2:7">
      <c r="B1307" s="422"/>
      <c r="C1307" s="422"/>
      <c r="G1307" s="2">
        <f>+G1306+E1307-F1307</f>
        <v>0</v>
      </c>
    </row>
    <row r="1308" spans="2:7">
      <c r="B1308" s="422"/>
      <c r="C1308" s="422"/>
      <c r="G1308" s="2">
        <f>+G1307+E1308-F1308</f>
        <v>0</v>
      </c>
    </row>
    <row r="1309" spans="2:7">
      <c r="B1309" s="422"/>
      <c r="C1309" s="422"/>
      <c r="G1309" s="2">
        <f>+G1308+E1309-F1309</f>
        <v>0</v>
      </c>
    </row>
    <row r="1310" spans="2:7">
      <c r="B1310" s="422"/>
      <c r="C1310" s="422"/>
      <c r="G1310" s="2">
        <f>+G1309+E1310-F1310</f>
        <v>0</v>
      </c>
    </row>
    <row r="1311" spans="2:7">
      <c r="B1311" s="422"/>
      <c r="C1311" s="422"/>
      <c r="G1311" s="2">
        <f>+G1310+E1311-F1311</f>
        <v>0</v>
      </c>
    </row>
    <row r="1312" spans="2:7">
      <c r="B1312" s="422"/>
      <c r="C1312" s="422"/>
      <c r="G1312" s="2">
        <f>+G1311+E1312-F1312</f>
        <v>0</v>
      </c>
    </row>
    <row r="1313" spans="2:7">
      <c r="B1313" s="422"/>
      <c r="C1313" s="422"/>
      <c r="G1313" s="2">
        <f>+G1312+E1313-F1313</f>
        <v>0</v>
      </c>
    </row>
    <row r="1314" spans="2:7">
      <c r="B1314" s="422"/>
      <c r="C1314" s="422"/>
      <c r="G1314" s="2">
        <f>+G1313+E1314-F1314</f>
        <v>0</v>
      </c>
    </row>
    <row r="1315" spans="2:7">
      <c r="B1315" s="422"/>
      <c r="C1315" s="422"/>
      <c r="G1315" s="2">
        <f>+G1314+E1315-F1315</f>
        <v>0</v>
      </c>
    </row>
    <row r="1316" spans="2:7">
      <c r="B1316" s="422"/>
      <c r="C1316" s="422"/>
    </row>
  </sheetData>
  <autoFilter ref="A4:N4" xr:uid="{00000000-0001-0000-2900-000000000000}"/>
  <mergeCells count="2">
    <mergeCell ref="B2:G2"/>
    <mergeCell ref="I701:K701"/>
  </mergeCells>
  <phoneticPr fontId="17" type="noConversion"/>
  <pageMargins left="0" right="0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1313"/>
  <sheetViews>
    <sheetView topLeftCell="A1022" zoomScaleNormal="100" workbookViewId="0">
      <selection activeCell="F1039" sqref="F1039"/>
    </sheetView>
  </sheetViews>
  <sheetFormatPr defaultColWidth="11.42578125" defaultRowHeight="15"/>
  <cols>
    <col min="1" max="1" width="11.7109375" style="3" bestFit="1" customWidth="1"/>
    <col min="2" max="2" width="14.85546875" style="7" customWidth="1"/>
    <col min="3" max="3" width="18.28515625" style="7" bestFit="1" customWidth="1"/>
    <col min="4" max="4" width="51.5703125" bestFit="1" customWidth="1"/>
    <col min="5" max="5" width="11.42578125" style="28"/>
    <col min="6" max="6" width="11.42578125" style="2"/>
    <col min="7" max="7" width="12.28515625" customWidth="1"/>
    <col min="8" max="8" width="20.28515625" customWidth="1"/>
    <col min="9" max="9" width="17.85546875" bestFit="1" customWidth="1"/>
    <col min="10" max="10" width="15.85546875" bestFit="1" customWidth="1"/>
    <col min="11" max="11" width="23" bestFit="1" customWidth="1"/>
  </cols>
  <sheetData>
    <row r="2" spans="1:10">
      <c r="B2" s="440" t="s">
        <v>488</v>
      </c>
      <c r="C2" s="440"/>
      <c r="D2" s="440"/>
      <c r="E2" s="440"/>
      <c r="F2" s="440"/>
      <c r="G2" s="440"/>
    </row>
    <row r="4" spans="1:10" ht="41.25">
      <c r="A4" s="30" t="s">
        <v>1</v>
      </c>
      <c r="B4" s="11" t="s">
        <v>2</v>
      </c>
      <c r="C4" s="11" t="s">
        <v>3</v>
      </c>
      <c r="D4" s="11" t="s">
        <v>4</v>
      </c>
      <c r="E4" s="47" t="s">
        <v>5</v>
      </c>
      <c r="F4" s="12" t="s">
        <v>6</v>
      </c>
      <c r="G4" s="12" t="s">
        <v>7</v>
      </c>
    </row>
    <row r="5" spans="1:10" ht="18.75">
      <c r="A5" s="3">
        <v>42736</v>
      </c>
      <c r="B5" s="422" t="s">
        <v>8</v>
      </c>
      <c r="C5" s="422"/>
      <c r="G5" s="2">
        <v>5221.2</v>
      </c>
      <c r="H5" s="15"/>
      <c r="I5" s="5"/>
    </row>
    <row r="6" spans="1:10">
      <c r="A6" s="3">
        <v>42877</v>
      </c>
      <c r="B6" s="422">
        <v>12788</v>
      </c>
      <c r="C6" s="422" t="s">
        <v>67</v>
      </c>
      <c r="F6" s="21">
        <v>96.5</v>
      </c>
      <c r="G6" s="2">
        <f>+G5+E6-F6</f>
        <v>5124.7</v>
      </c>
    </row>
    <row r="7" spans="1:10">
      <c r="A7" s="3">
        <v>42877</v>
      </c>
      <c r="B7" s="422">
        <v>12789</v>
      </c>
      <c r="C7" s="422" t="s">
        <v>67</v>
      </c>
      <c r="F7" s="21">
        <v>503.5</v>
      </c>
      <c r="G7" s="2">
        <f t="shared" ref="G7:G71" si="0">+G6+E7-F7</f>
        <v>4621.2</v>
      </c>
    </row>
    <row r="8" spans="1:10">
      <c r="A8" s="3">
        <v>42942</v>
      </c>
      <c r="B8" s="422">
        <v>13260</v>
      </c>
      <c r="C8" s="422" t="s">
        <v>67</v>
      </c>
      <c r="F8" s="21">
        <v>2000</v>
      </c>
      <c r="G8" s="2">
        <f t="shared" si="0"/>
        <v>2621.1999999999998</v>
      </c>
      <c r="H8" s="5"/>
      <c r="I8" s="5"/>
    </row>
    <row r="9" spans="1:10">
      <c r="A9" s="3">
        <v>42886</v>
      </c>
      <c r="B9" s="422" t="s">
        <v>69</v>
      </c>
      <c r="C9" s="422" t="s">
        <v>67</v>
      </c>
      <c r="F9" s="2">
        <v>30</v>
      </c>
      <c r="G9" s="2">
        <f t="shared" si="0"/>
        <v>2591.1999999999998</v>
      </c>
      <c r="H9" s="5"/>
      <c r="I9" s="5"/>
      <c r="J9" s="5"/>
    </row>
    <row r="10" spans="1:10">
      <c r="A10" s="3">
        <v>43322</v>
      </c>
      <c r="B10" s="422">
        <v>15980</v>
      </c>
      <c r="C10" s="422" t="s">
        <v>67</v>
      </c>
      <c r="F10" s="2">
        <v>283</v>
      </c>
      <c r="G10" s="2">
        <f t="shared" si="0"/>
        <v>2308.1999999999998</v>
      </c>
      <c r="H10" s="5"/>
      <c r="I10" s="5"/>
      <c r="J10" s="5"/>
    </row>
    <row r="11" spans="1:10">
      <c r="A11" s="3">
        <v>43384</v>
      </c>
      <c r="B11" s="422">
        <v>16303</v>
      </c>
      <c r="C11" s="422" t="s">
        <v>67</v>
      </c>
      <c r="F11" s="2">
        <v>492.7</v>
      </c>
      <c r="G11" s="2">
        <f t="shared" si="0"/>
        <v>1815.4999999999998</v>
      </c>
      <c r="H11" s="5"/>
      <c r="I11" s="5"/>
      <c r="J11" s="5"/>
    </row>
    <row r="12" spans="1:10">
      <c r="A12" s="3">
        <v>43409</v>
      </c>
      <c r="B12" s="422">
        <v>16516</v>
      </c>
      <c r="C12" s="422" t="s">
        <v>67</v>
      </c>
      <c r="F12" s="2">
        <v>960</v>
      </c>
      <c r="G12" s="2">
        <f t="shared" si="0"/>
        <v>855.49999999999977</v>
      </c>
      <c r="H12" s="5"/>
      <c r="I12" s="5"/>
      <c r="J12" s="5"/>
    </row>
    <row r="13" spans="1:10">
      <c r="A13" s="3">
        <v>43409</v>
      </c>
      <c r="B13" s="422">
        <v>16515</v>
      </c>
      <c r="C13" s="422" t="s">
        <v>67</v>
      </c>
      <c r="F13" s="2">
        <v>100</v>
      </c>
      <c r="G13" s="2">
        <f t="shared" si="0"/>
        <v>755.49999999999977</v>
      </c>
      <c r="H13" s="5"/>
      <c r="I13" s="5"/>
      <c r="J13" s="5"/>
    </row>
    <row r="14" spans="1:10">
      <c r="A14" s="3">
        <v>43409</v>
      </c>
      <c r="B14" s="422">
        <v>16517</v>
      </c>
      <c r="C14" s="422" t="s">
        <v>67</v>
      </c>
      <c r="F14" s="2">
        <v>560</v>
      </c>
      <c r="G14" s="2">
        <f t="shared" si="0"/>
        <v>195.49999999999977</v>
      </c>
      <c r="H14" s="5"/>
      <c r="I14" s="5"/>
      <c r="J14" s="5"/>
    </row>
    <row r="15" spans="1:10">
      <c r="A15" s="3">
        <v>43439</v>
      </c>
      <c r="B15" s="422">
        <v>16705</v>
      </c>
      <c r="C15" s="422" t="s">
        <v>177</v>
      </c>
      <c r="F15" s="2">
        <v>195.5</v>
      </c>
      <c r="G15" s="2">
        <f t="shared" si="0"/>
        <v>-2.2737367544323206E-13</v>
      </c>
      <c r="H15" s="5"/>
      <c r="I15" s="5"/>
      <c r="J15" s="5"/>
    </row>
    <row r="16" spans="1:10">
      <c r="A16" s="31">
        <v>42766</v>
      </c>
      <c r="B16" s="421" t="s">
        <v>10</v>
      </c>
      <c r="C16" s="421" t="s">
        <v>11</v>
      </c>
      <c r="D16" t="s">
        <v>12</v>
      </c>
      <c r="E16" s="48">
        <v>91</v>
      </c>
      <c r="G16" s="2">
        <f t="shared" si="0"/>
        <v>90.999999999999773</v>
      </c>
      <c r="I16" s="5"/>
    </row>
    <row r="17" spans="1:10">
      <c r="B17" s="422"/>
      <c r="C17" s="422"/>
      <c r="D17" t="s">
        <v>13</v>
      </c>
      <c r="E17" s="48">
        <v>2.8</v>
      </c>
      <c r="G17" s="2">
        <f t="shared" si="0"/>
        <v>93.79999999999977</v>
      </c>
      <c r="I17" s="5"/>
    </row>
    <row r="18" spans="1:10">
      <c r="B18" s="422"/>
      <c r="C18" s="422"/>
      <c r="D18" t="s">
        <v>14</v>
      </c>
      <c r="E18" s="48">
        <v>60</v>
      </c>
      <c r="G18" s="2">
        <f t="shared" si="0"/>
        <v>153.79999999999978</v>
      </c>
      <c r="I18" s="5"/>
    </row>
    <row r="19" spans="1:10">
      <c r="B19" s="422"/>
      <c r="C19" s="422"/>
      <c r="D19" t="s">
        <v>15</v>
      </c>
      <c r="E19" s="48">
        <v>2</v>
      </c>
      <c r="G19" s="2">
        <f t="shared" si="0"/>
        <v>155.79999999999978</v>
      </c>
      <c r="I19" s="5"/>
    </row>
    <row r="20" spans="1:10">
      <c r="A20" s="3">
        <v>42766</v>
      </c>
      <c r="B20" s="422" t="s">
        <v>69</v>
      </c>
      <c r="C20" s="422" t="s">
        <v>11</v>
      </c>
      <c r="D20" t="s">
        <v>12</v>
      </c>
      <c r="E20" s="48"/>
      <c r="F20" s="2">
        <v>91</v>
      </c>
      <c r="G20" s="2">
        <f t="shared" si="0"/>
        <v>64.799999999999784</v>
      </c>
      <c r="I20" s="5"/>
    </row>
    <row r="21" spans="1:10">
      <c r="A21" s="3">
        <v>43098</v>
      </c>
      <c r="B21" s="422">
        <v>14363</v>
      </c>
      <c r="C21" s="422" t="s">
        <v>11</v>
      </c>
      <c r="D21" t="s">
        <v>14</v>
      </c>
      <c r="E21" s="48"/>
      <c r="F21" s="2">
        <v>60</v>
      </c>
      <c r="G21" s="2">
        <f t="shared" si="0"/>
        <v>4.799999999999784</v>
      </c>
      <c r="I21" s="5"/>
    </row>
    <row r="22" spans="1:10">
      <c r="A22" s="3">
        <v>43098</v>
      </c>
      <c r="B22" s="422">
        <v>14363</v>
      </c>
      <c r="C22" s="422" t="s">
        <v>11</v>
      </c>
      <c r="D22" t="s">
        <v>15</v>
      </c>
      <c r="E22" s="48"/>
      <c r="F22" s="2">
        <v>2</v>
      </c>
      <c r="G22" s="2">
        <f t="shared" si="0"/>
        <v>2.799999999999784</v>
      </c>
      <c r="I22" s="5"/>
    </row>
    <row r="23" spans="1:10">
      <c r="A23" s="3">
        <v>43099</v>
      </c>
      <c r="B23" s="422">
        <v>14377</v>
      </c>
      <c r="C23" s="422" t="s">
        <v>11</v>
      </c>
      <c r="D23" t="s">
        <v>13</v>
      </c>
      <c r="E23" s="48"/>
      <c r="F23" s="2">
        <v>2.8</v>
      </c>
      <c r="G23" s="2">
        <f t="shared" si="0"/>
        <v>-2.1582735598713043E-13</v>
      </c>
      <c r="I23" s="5"/>
    </row>
    <row r="24" spans="1:10">
      <c r="A24" s="3">
        <v>42794</v>
      </c>
      <c r="B24" s="422" t="s">
        <v>10</v>
      </c>
      <c r="C24" s="422" t="s">
        <v>17</v>
      </c>
      <c r="D24" t="s">
        <v>12</v>
      </c>
      <c r="E24" s="48">
        <v>94.5</v>
      </c>
      <c r="G24" s="2">
        <f t="shared" si="0"/>
        <v>94.499999999999787</v>
      </c>
      <c r="I24" s="5"/>
    </row>
    <row r="25" spans="1:10">
      <c r="B25" s="422"/>
      <c r="C25" s="422"/>
      <c r="D25" t="s">
        <v>13</v>
      </c>
      <c r="E25" s="48">
        <v>2</v>
      </c>
      <c r="G25" s="2">
        <f t="shared" si="0"/>
        <v>96.499999999999787</v>
      </c>
      <c r="I25" s="5"/>
      <c r="J25" s="5"/>
    </row>
    <row r="26" spans="1:10">
      <c r="B26" s="422"/>
      <c r="C26" s="422"/>
      <c r="D26" t="s">
        <v>14</v>
      </c>
      <c r="E26" s="48">
        <v>56</v>
      </c>
      <c r="G26" s="2">
        <f t="shared" si="0"/>
        <v>152.49999999999977</v>
      </c>
    </row>
    <row r="27" spans="1:10">
      <c r="B27" s="422"/>
      <c r="C27" s="422"/>
      <c r="D27" t="s">
        <v>15</v>
      </c>
      <c r="E27" s="48">
        <v>2</v>
      </c>
      <c r="G27" s="2">
        <f t="shared" si="0"/>
        <v>154.49999999999977</v>
      </c>
    </row>
    <row r="28" spans="1:10">
      <c r="B28" s="422"/>
      <c r="C28" s="422"/>
      <c r="D28" t="s">
        <v>70</v>
      </c>
      <c r="E28" s="48">
        <v>85</v>
      </c>
      <c r="G28" s="2">
        <f t="shared" si="0"/>
        <v>239.49999999999977</v>
      </c>
    </row>
    <row r="29" spans="1:10">
      <c r="A29" s="3">
        <v>42789</v>
      </c>
      <c r="B29" s="422" t="s">
        <v>69</v>
      </c>
      <c r="C29" s="422" t="s">
        <v>17</v>
      </c>
      <c r="D29" t="s">
        <v>12</v>
      </c>
      <c r="E29" s="48"/>
      <c r="F29" s="2">
        <v>25</v>
      </c>
      <c r="G29" s="2">
        <f t="shared" si="0"/>
        <v>214.49999999999977</v>
      </c>
    </row>
    <row r="30" spans="1:10">
      <c r="A30" s="3">
        <v>43098</v>
      </c>
      <c r="B30" s="422">
        <v>14363</v>
      </c>
      <c r="C30" s="422" t="s">
        <v>17</v>
      </c>
      <c r="D30" t="s">
        <v>14</v>
      </c>
      <c r="E30" s="48"/>
      <c r="F30" s="2">
        <v>56</v>
      </c>
      <c r="G30" s="2">
        <f t="shared" si="0"/>
        <v>158.49999999999977</v>
      </c>
    </row>
    <row r="31" spans="1:10">
      <c r="A31" s="3">
        <v>43098</v>
      </c>
      <c r="B31" s="422">
        <v>14363</v>
      </c>
      <c r="C31" s="422" t="s">
        <v>17</v>
      </c>
      <c r="D31" t="s">
        <v>15</v>
      </c>
      <c r="E31" s="48"/>
      <c r="F31" s="2">
        <v>2</v>
      </c>
      <c r="G31" s="2">
        <f t="shared" si="0"/>
        <v>156.49999999999977</v>
      </c>
    </row>
    <row r="32" spans="1:10">
      <c r="A32" s="3">
        <v>43099</v>
      </c>
      <c r="B32" s="422">
        <v>14377</v>
      </c>
      <c r="C32" s="422" t="s">
        <v>17</v>
      </c>
      <c r="D32" t="s">
        <v>12</v>
      </c>
      <c r="E32" s="48"/>
      <c r="F32" s="2">
        <v>69.5</v>
      </c>
      <c r="G32" s="2">
        <f t="shared" si="0"/>
        <v>86.999999999999773</v>
      </c>
    </row>
    <row r="33" spans="1:14">
      <c r="A33" s="3">
        <v>43099</v>
      </c>
      <c r="B33" s="422">
        <v>14377</v>
      </c>
      <c r="C33" s="422" t="s">
        <v>17</v>
      </c>
      <c r="D33" t="s">
        <v>13</v>
      </c>
      <c r="F33" s="2">
        <v>2</v>
      </c>
      <c r="G33" s="2">
        <f t="shared" si="0"/>
        <v>84.999999999999773</v>
      </c>
      <c r="H33" s="1"/>
      <c r="I33" s="422"/>
      <c r="L33" s="2"/>
      <c r="M33" s="2"/>
      <c r="N33" s="2"/>
    </row>
    <row r="34" spans="1:14">
      <c r="A34" s="3">
        <v>43409</v>
      </c>
      <c r="B34" s="422">
        <v>16517</v>
      </c>
      <c r="C34" s="422" t="s">
        <v>17</v>
      </c>
      <c r="D34" t="s">
        <v>70</v>
      </c>
      <c r="F34" s="2">
        <v>85</v>
      </c>
      <c r="G34" s="2">
        <f t="shared" si="0"/>
        <v>-2.2737367544323206E-13</v>
      </c>
      <c r="H34" s="1"/>
      <c r="I34" s="422"/>
      <c r="L34" s="2"/>
      <c r="M34" s="2"/>
      <c r="N34" s="2"/>
    </row>
    <row r="35" spans="1:14">
      <c r="A35" s="3">
        <v>42825</v>
      </c>
      <c r="B35" s="422" t="s">
        <v>10</v>
      </c>
      <c r="C35" s="422" t="s">
        <v>18</v>
      </c>
      <c r="D35" t="s">
        <v>12</v>
      </c>
      <c r="E35" s="48">
        <v>90</v>
      </c>
      <c r="G35" s="2">
        <f t="shared" si="0"/>
        <v>89.999999999999773</v>
      </c>
    </row>
    <row r="36" spans="1:14">
      <c r="B36" s="422"/>
      <c r="C36" s="422"/>
      <c r="D36" t="s">
        <v>13</v>
      </c>
      <c r="E36" s="48">
        <v>2</v>
      </c>
      <c r="G36" s="2">
        <f t="shared" si="0"/>
        <v>91.999999999999773</v>
      </c>
    </row>
    <row r="37" spans="1:14">
      <c r="B37" s="422"/>
      <c r="C37" s="422"/>
      <c r="D37" t="s">
        <v>14</v>
      </c>
      <c r="E37" s="48">
        <v>60</v>
      </c>
      <c r="G37" s="2">
        <f t="shared" si="0"/>
        <v>151.99999999999977</v>
      </c>
    </row>
    <row r="38" spans="1:14">
      <c r="B38" s="422"/>
      <c r="C38" s="422"/>
      <c r="D38" t="s">
        <v>15</v>
      </c>
      <c r="E38" s="48">
        <v>2</v>
      </c>
      <c r="G38" s="2">
        <f t="shared" si="0"/>
        <v>153.99999999999977</v>
      </c>
    </row>
    <row r="39" spans="1:14">
      <c r="B39" s="422"/>
      <c r="C39" s="422"/>
      <c r="D39" t="s">
        <v>70</v>
      </c>
      <c r="E39" s="48">
        <v>85</v>
      </c>
      <c r="G39" s="2">
        <f t="shared" si="0"/>
        <v>238.99999999999977</v>
      </c>
    </row>
    <row r="40" spans="1:14">
      <c r="A40" s="3">
        <v>42811</v>
      </c>
      <c r="B40" s="422" t="s">
        <v>69</v>
      </c>
      <c r="C40" s="422" t="s">
        <v>18</v>
      </c>
      <c r="D40" t="s">
        <v>12</v>
      </c>
      <c r="E40" s="48"/>
      <c r="F40" s="2">
        <v>20</v>
      </c>
      <c r="G40" s="2">
        <f t="shared" si="0"/>
        <v>218.99999999999977</v>
      </c>
    </row>
    <row r="41" spans="1:14">
      <c r="A41" s="3">
        <v>43098</v>
      </c>
      <c r="B41" s="422">
        <v>14363</v>
      </c>
      <c r="C41" s="422" t="s">
        <v>18</v>
      </c>
      <c r="D41" t="s">
        <v>14</v>
      </c>
      <c r="E41" s="48"/>
      <c r="F41" s="2">
        <v>60</v>
      </c>
      <c r="G41" s="2">
        <f t="shared" si="0"/>
        <v>158.99999999999977</v>
      </c>
    </row>
    <row r="42" spans="1:14">
      <c r="A42" s="3">
        <v>43098</v>
      </c>
      <c r="B42" s="422">
        <v>14363</v>
      </c>
      <c r="C42" s="422" t="s">
        <v>18</v>
      </c>
      <c r="D42" t="s">
        <v>15</v>
      </c>
      <c r="E42" s="48"/>
      <c r="F42" s="2">
        <v>2</v>
      </c>
      <c r="G42" s="2">
        <f t="shared" si="0"/>
        <v>156.99999999999977</v>
      </c>
    </row>
    <row r="43" spans="1:14">
      <c r="A43" s="3">
        <v>43099</v>
      </c>
      <c r="B43" s="422">
        <v>14377</v>
      </c>
      <c r="C43" s="422" t="s">
        <v>18</v>
      </c>
      <c r="D43" t="s">
        <v>13</v>
      </c>
      <c r="E43" s="48"/>
      <c r="F43" s="2">
        <v>2</v>
      </c>
      <c r="G43" s="2">
        <f t="shared" si="0"/>
        <v>154.99999999999977</v>
      </c>
    </row>
    <row r="44" spans="1:14">
      <c r="A44" s="3">
        <v>43099</v>
      </c>
      <c r="B44" s="422">
        <v>14377</v>
      </c>
      <c r="C44" s="422" t="s">
        <v>18</v>
      </c>
      <c r="D44" t="s">
        <v>12</v>
      </c>
      <c r="F44" s="2">
        <v>70</v>
      </c>
      <c r="G44" s="2">
        <f t="shared" si="0"/>
        <v>84.999999999999773</v>
      </c>
      <c r="H44" s="1"/>
      <c r="I44" s="422"/>
      <c r="L44" s="2"/>
      <c r="M44" s="2"/>
      <c r="N44" s="2"/>
    </row>
    <row r="45" spans="1:14">
      <c r="A45" s="3">
        <v>43409</v>
      </c>
      <c r="B45" s="422">
        <v>16517</v>
      </c>
      <c r="C45" s="422" t="s">
        <v>18</v>
      </c>
      <c r="D45" t="s">
        <v>70</v>
      </c>
      <c r="F45" s="2">
        <v>85</v>
      </c>
      <c r="G45" s="2">
        <f t="shared" si="0"/>
        <v>-2.2737367544323206E-13</v>
      </c>
      <c r="H45" s="1"/>
      <c r="I45" s="422"/>
      <c r="L45" s="2"/>
      <c r="M45" s="2"/>
      <c r="N45" s="2"/>
    </row>
    <row r="46" spans="1:14">
      <c r="A46" s="3">
        <v>42855</v>
      </c>
      <c r="B46" s="422" t="s">
        <v>10</v>
      </c>
      <c r="C46" s="422" t="s">
        <v>19</v>
      </c>
      <c r="D46" t="s">
        <v>12</v>
      </c>
      <c r="E46" s="48">
        <v>109.9</v>
      </c>
      <c r="G46" s="2">
        <f t="shared" si="0"/>
        <v>109.89999999999978</v>
      </c>
    </row>
    <row r="47" spans="1:14">
      <c r="B47" s="422"/>
      <c r="C47" s="422"/>
      <c r="D47" t="s">
        <v>13</v>
      </c>
      <c r="E47" s="48">
        <v>2</v>
      </c>
      <c r="G47" s="2">
        <f t="shared" si="0"/>
        <v>111.89999999999978</v>
      </c>
    </row>
    <row r="48" spans="1:14">
      <c r="B48" s="422"/>
      <c r="C48" s="422"/>
      <c r="D48" t="s">
        <v>14</v>
      </c>
      <c r="E48" s="48">
        <v>60</v>
      </c>
      <c r="G48" s="2">
        <f t="shared" si="0"/>
        <v>171.89999999999978</v>
      </c>
    </row>
    <row r="49" spans="1:7">
      <c r="B49" s="422"/>
      <c r="C49" s="422"/>
      <c r="D49" t="s">
        <v>15</v>
      </c>
      <c r="E49" s="48">
        <v>2</v>
      </c>
      <c r="G49" s="2">
        <f t="shared" si="0"/>
        <v>173.89999999999978</v>
      </c>
    </row>
    <row r="50" spans="1:7">
      <c r="A50" s="3">
        <v>43098</v>
      </c>
      <c r="B50" s="422">
        <v>14363</v>
      </c>
      <c r="C50" s="422" t="s">
        <v>19</v>
      </c>
      <c r="D50" t="s">
        <v>14</v>
      </c>
      <c r="E50" s="48"/>
      <c r="F50" s="2">
        <v>60</v>
      </c>
      <c r="G50" s="2">
        <f t="shared" si="0"/>
        <v>113.89999999999978</v>
      </c>
    </row>
    <row r="51" spans="1:7">
      <c r="A51" s="3">
        <v>43098</v>
      </c>
      <c r="B51" s="422">
        <v>14363</v>
      </c>
      <c r="C51" s="422" t="s">
        <v>19</v>
      </c>
      <c r="D51" t="s">
        <v>15</v>
      </c>
      <c r="E51" s="48"/>
      <c r="F51" s="2">
        <v>2</v>
      </c>
      <c r="G51" s="2">
        <f t="shared" si="0"/>
        <v>111.89999999999978</v>
      </c>
    </row>
    <row r="52" spans="1:7">
      <c r="A52" s="3">
        <v>43099</v>
      </c>
      <c r="B52" s="422">
        <v>14377</v>
      </c>
      <c r="C52" s="422" t="s">
        <v>19</v>
      </c>
      <c r="D52" t="s">
        <v>12</v>
      </c>
      <c r="E52" s="48"/>
      <c r="F52" s="2">
        <v>53.7</v>
      </c>
      <c r="G52" s="2">
        <f t="shared" si="0"/>
        <v>58.199999999999775</v>
      </c>
    </row>
    <row r="53" spans="1:7">
      <c r="A53" s="3">
        <v>42916</v>
      </c>
      <c r="B53" s="422" t="s">
        <v>69</v>
      </c>
      <c r="C53" s="422" t="s">
        <v>19</v>
      </c>
      <c r="D53" t="s">
        <v>12</v>
      </c>
      <c r="E53" s="48"/>
      <c r="F53" s="2">
        <v>5.7</v>
      </c>
      <c r="G53" s="2">
        <f t="shared" si="0"/>
        <v>52.499999999999773</v>
      </c>
    </row>
    <row r="54" spans="1:7">
      <c r="A54" s="3">
        <v>43039</v>
      </c>
      <c r="B54" s="422" t="s">
        <v>69</v>
      </c>
      <c r="C54" s="422" t="s">
        <v>19</v>
      </c>
      <c r="D54" t="s">
        <v>12</v>
      </c>
      <c r="E54" s="48"/>
      <c r="F54" s="2">
        <v>13.9</v>
      </c>
      <c r="G54" s="2">
        <f t="shared" si="0"/>
        <v>38.599999999999774</v>
      </c>
    </row>
    <row r="55" spans="1:7">
      <c r="A55" s="3">
        <v>43069</v>
      </c>
      <c r="B55" s="422" t="s">
        <v>69</v>
      </c>
      <c r="C55" s="422" t="s">
        <v>19</v>
      </c>
      <c r="D55" t="s">
        <v>12</v>
      </c>
      <c r="E55" s="48"/>
      <c r="F55" s="2">
        <v>23.6</v>
      </c>
      <c r="G55" s="2">
        <f t="shared" si="0"/>
        <v>14.999999999999773</v>
      </c>
    </row>
    <row r="56" spans="1:7">
      <c r="A56" s="3">
        <v>43099</v>
      </c>
      <c r="B56" s="422" t="s">
        <v>69</v>
      </c>
      <c r="C56" s="422" t="s">
        <v>19</v>
      </c>
      <c r="D56" t="s">
        <v>12</v>
      </c>
      <c r="E56" s="48"/>
      <c r="F56" s="2">
        <v>13</v>
      </c>
      <c r="G56" s="2">
        <f t="shared" si="0"/>
        <v>1.9999999999997726</v>
      </c>
    </row>
    <row r="57" spans="1:7">
      <c r="A57" s="3">
        <v>43099</v>
      </c>
      <c r="B57" s="422" t="s">
        <v>69</v>
      </c>
      <c r="C57" s="422" t="s">
        <v>19</v>
      </c>
      <c r="D57" t="s">
        <v>13</v>
      </c>
      <c r="E57" s="48"/>
      <c r="F57" s="2">
        <v>2</v>
      </c>
      <c r="G57" s="2">
        <f t="shared" si="0"/>
        <v>-2.2737367544323206E-13</v>
      </c>
    </row>
    <row r="58" spans="1:7">
      <c r="A58" s="3">
        <v>42886</v>
      </c>
      <c r="B58" s="422" t="s">
        <v>10</v>
      </c>
      <c r="C58" s="422" t="s">
        <v>20</v>
      </c>
      <c r="D58" t="s">
        <v>12</v>
      </c>
      <c r="E58" s="48">
        <v>103.2</v>
      </c>
      <c r="G58" s="2">
        <f t="shared" si="0"/>
        <v>103.19999999999978</v>
      </c>
    </row>
    <row r="59" spans="1:7">
      <c r="B59" s="422"/>
      <c r="C59" s="422"/>
      <c r="D59" t="s">
        <v>13</v>
      </c>
      <c r="E59" s="48">
        <v>2</v>
      </c>
      <c r="G59" s="2">
        <f t="shared" si="0"/>
        <v>105.19999999999978</v>
      </c>
    </row>
    <row r="60" spans="1:7">
      <c r="B60" s="422"/>
      <c r="C60" s="422"/>
      <c r="D60" t="s">
        <v>14</v>
      </c>
      <c r="E60" s="48">
        <v>60</v>
      </c>
      <c r="G60" s="2">
        <f t="shared" si="0"/>
        <v>165.19999999999976</v>
      </c>
    </row>
    <row r="61" spans="1:7">
      <c r="B61" s="422"/>
      <c r="C61" s="422"/>
      <c r="D61" t="s">
        <v>15</v>
      </c>
      <c r="E61" s="48">
        <v>2</v>
      </c>
      <c r="G61" s="2">
        <f t="shared" si="0"/>
        <v>167.19999999999976</v>
      </c>
    </row>
    <row r="62" spans="1:7">
      <c r="B62" s="422"/>
      <c r="C62" s="422"/>
      <c r="D62" t="s">
        <v>311</v>
      </c>
      <c r="E62" s="48">
        <v>30</v>
      </c>
      <c r="G62" s="2">
        <f t="shared" si="0"/>
        <v>197.19999999999976</v>
      </c>
    </row>
    <row r="63" spans="1:7">
      <c r="A63" s="3">
        <v>42877</v>
      </c>
      <c r="B63" s="422">
        <v>12789</v>
      </c>
      <c r="C63" s="422" t="s">
        <v>20</v>
      </c>
      <c r="D63" t="s">
        <v>311</v>
      </c>
      <c r="E63" s="48"/>
      <c r="F63" s="2">
        <v>30</v>
      </c>
      <c r="G63" s="2">
        <f t="shared" si="0"/>
        <v>167.19999999999976</v>
      </c>
    </row>
    <row r="64" spans="1:7">
      <c r="A64" s="3">
        <v>43098</v>
      </c>
      <c r="B64" s="422">
        <v>14363</v>
      </c>
      <c r="C64" s="422" t="s">
        <v>20</v>
      </c>
      <c r="D64" t="s">
        <v>14</v>
      </c>
      <c r="E64" s="48"/>
      <c r="F64" s="2">
        <v>60</v>
      </c>
      <c r="G64" s="2">
        <f t="shared" si="0"/>
        <v>107.19999999999976</v>
      </c>
    </row>
    <row r="65" spans="1:7">
      <c r="A65" s="3">
        <v>43098</v>
      </c>
      <c r="B65" s="422">
        <v>14363</v>
      </c>
      <c r="C65" s="422" t="s">
        <v>20</v>
      </c>
      <c r="D65" t="s">
        <v>15</v>
      </c>
      <c r="E65" s="48"/>
      <c r="F65" s="2">
        <v>2</v>
      </c>
      <c r="G65" s="2">
        <f t="shared" si="0"/>
        <v>105.19999999999976</v>
      </c>
    </row>
    <row r="66" spans="1:7">
      <c r="A66" s="3">
        <v>43099</v>
      </c>
      <c r="B66" s="422" t="s">
        <v>69</v>
      </c>
      <c r="C66" s="422" t="s">
        <v>20</v>
      </c>
      <c r="D66" t="s">
        <v>12</v>
      </c>
      <c r="E66" s="48"/>
      <c r="F66" s="2">
        <v>14.4</v>
      </c>
      <c r="G66" s="2">
        <f t="shared" si="0"/>
        <v>90.799999999999756</v>
      </c>
    </row>
    <row r="67" spans="1:7">
      <c r="A67" s="3">
        <v>43118</v>
      </c>
      <c r="B67" s="422">
        <v>14471</v>
      </c>
      <c r="C67" s="422" t="s">
        <v>20</v>
      </c>
      <c r="D67" t="s">
        <v>12</v>
      </c>
      <c r="E67" s="48"/>
      <c r="F67" s="2">
        <v>76.900000000000006</v>
      </c>
      <c r="G67" s="2">
        <f t="shared" si="0"/>
        <v>13.89999999999975</v>
      </c>
    </row>
    <row r="68" spans="1:7">
      <c r="A68" s="3">
        <v>43236</v>
      </c>
      <c r="B68" s="422">
        <v>15323</v>
      </c>
      <c r="C68" s="422" t="s">
        <v>20</v>
      </c>
      <c r="D68" t="s">
        <v>12</v>
      </c>
      <c r="E68" s="48"/>
      <c r="F68" s="2">
        <v>11.9</v>
      </c>
      <c r="G68" s="2">
        <f t="shared" si="0"/>
        <v>1.9999999999997495</v>
      </c>
    </row>
    <row r="69" spans="1:7">
      <c r="A69" s="3">
        <v>43236</v>
      </c>
      <c r="B69" s="422">
        <v>15324</v>
      </c>
      <c r="C69" s="422" t="s">
        <v>20</v>
      </c>
      <c r="D69" t="s">
        <v>13</v>
      </c>
      <c r="E69" s="48"/>
      <c r="F69" s="2">
        <v>2</v>
      </c>
      <c r="G69" s="2">
        <f t="shared" si="0"/>
        <v>-2.5046631435543532E-13</v>
      </c>
    </row>
    <row r="70" spans="1:7">
      <c r="A70" s="3">
        <v>42916</v>
      </c>
      <c r="B70" s="422" t="s">
        <v>10</v>
      </c>
      <c r="C70" s="422" t="s">
        <v>21</v>
      </c>
      <c r="D70" t="s">
        <v>12</v>
      </c>
      <c r="E70" s="48">
        <v>81.3</v>
      </c>
      <c r="G70" s="2">
        <f t="shared" si="0"/>
        <v>81.299999999999741</v>
      </c>
    </row>
    <row r="71" spans="1:7">
      <c r="B71" s="422"/>
      <c r="C71" s="422"/>
      <c r="D71" t="s">
        <v>13</v>
      </c>
      <c r="E71" s="48">
        <v>2</v>
      </c>
      <c r="G71" s="2">
        <f t="shared" si="0"/>
        <v>83.299999999999741</v>
      </c>
    </row>
    <row r="72" spans="1:7">
      <c r="B72" s="422"/>
      <c r="C72" s="422"/>
      <c r="D72" t="s">
        <v>14</v>
      </c>
      <c r="E72" s="48">
        <v>60</v>
      </c>
      <c r="G72" s="2">
        <f t="shared" ref="G72:G135" si="1">+G71+E72-F72</f>
        <v>143.29999999999973</v>
      </c>
    </row>
    <row r="73" spans="1:7">
      <c r="B73" s="422"/>
      <c r="C73" s="422"/>
      <c r="D73" t="s">
        <v>15</v>
      </c>
      <c r="E73" s="48">
        <v>2</v>
      </c>
      <c r="G73" s="2">
        <f t="shared" si="1"/>
        <v>145.29999999999973</v>
      </c>
    </row>
    <row r="74" spans="1:7">
      <c r="A74" s="3">
        <v>43098</v>
      </c>
      <c r="B74" s="422">
        <v>14363</v>
      </c>
      <c r="C74" s="422" t="s">
        <v>21</v>
      </c>
      <c r="D74" t="s">
        <v>14</v>
      </c>
      <c r="E74" s="48"/>
      <c r="F74" s="2">
        <v>60</v>
      </c>
      <c r="G74" s="2">
        <f t="shared" si="1"/>
        <v>85.299999999999727</v>
      </c>
    </row>
    <row r="75" spans="1:7">
      <c r="A75" s="3">
        <v>43098</v>
      </c>
      <c r="B75" s="422">
        <v>14363</v>
      </c>
      <c r="C75" s="422" t="s">
        <v>21</v>
      </c>
      <c r="D75" t="s">
        <v>15</v>
      </c>
      <c r="E75" s="48"/>
      <c r="F75" s="2">
        <v>2</v>
      </c>
      <c r="G75" s="2">
        <f t="shared" si="1"/>
        <v>83.299999999999727</v>
      </c>
    </row>
    <row r="76" spans="1:7">
      <c r="A76" s="3">
        <v>42916</v>
      </c>
      <c r="B76" s="422" t="s">
        <v>69</v>
      </c>
      <c r="C76" s="422" t="s">
        <v>21</v>
      </c>
      <c r="D76" t="s">
        <v>12</v>
      </c>
      <c r="E76" s="48"/>
      <c r="F76" s="2">
        <v>81.3</v>
      </c>
      <c r="G76" s="2">
        <f t="shared" si="1"/>
        <v>1.99999999999973</v>
      </c>
    </row>
    <row r="77" spans="1:7">
      <c r="A77" s="3">
        <v>42916</v>
      </c>
      <c r="B77" s="422" t="s">
        <v>69</v>
      </c>
      <c r="C77" s="422" t="s">
        <v>21</v>
      </c>
      <c r="D77" t="s">
        <v>13</v>
      </c>
      <c r="E77" s="48"/>
      <c r="F77" s="2">
        <v>2</v>
      </c>
      <c r="G77" s="2">
        <f t="shared" si="1"/>
        <v>-2.7000623958883807E-13</v>
      </c>
    </row>
    <row r="78" spans="1:7">
      <c r="A78" s="3">
        <v>42947</v>
      </c>
      <c r="B78" s="422" t="s">
        <v>10</v>
      </c>
      <c r="C78" s="422" t="s">
        <v>22</v>
      </c>
      <c r="D78" t="s">
        <v>12</v>
      </c>
      <c r="E78" s="48">
        <v>92.3</v>
      </c>
      <c r="G78" s="2">
        <f t="shared" si="1"/>
        <v>92.299999999999727</v>
      </c>
    </row>
    <row r="79" spans="1:7">
      <c r="B79" s="422"/>
      <c r="C79" s="422"/>
      <c r="D79" t="s">
        <v>13</v>
      </c>
      <c r="E79" s="48">
        <v>2</v>
      </c>
      <c r="G79" s="2">
        <f t="shared" si="1"/>
        <v>94.299999999999727</v>
      </c>
    </row>
    <row r="80" spans="1:7">
      <c r="B80" s="422"/>
      <c r="C80" s="422"/>
      <c r="D80" t="s">
        <v>14</v>
      </c>
      <c r="E80" s="48">
        <v>60</v>
      </c>
      <c r="G80" s="2">
        <f t="shared" si="1"/>
        <v>154.29999999999973</v>
      </c>
    </row>
    <row r="81" spans="1:8">
      <c r="B81" s="422"/>
      <c r="C81" s="422"/>
      <c r="D81" t="s">
        <v>15</v>
      </c>
      <c r="E81" s="48">
        <v>2</v>
      </c>
      <c r="G81" s="2">
        <f t="shared" si="1"/>
        <v>156.29999999999973</v>
      </c>
    </row>
    <row r="82" spans="1:8">
      <c r="A82" s="3">
        <v>42947</v>
      </c>
      <c r="B82" s="422" t="s">
        <v>69</v>
      </c>
      <c r="C82" s="422" t="s">
        <v>22</v>
      </c>
      <c r="D82" t="s">
        <v>12</v>
      </c>
      <c r="E82" s="48"/>
      <c r="F82" s="2">
        <v>75</v>
      </c>
      <c r="G82" s="2">
        <f t="shared" si="1"/>
        <v>81.299999999999727</v>
      </c>
      <c r="H82" s="5"/>
    </row>
    <row r="83" spans="1:8">
      <c r="A83" s="3">
        <v>43098</v>
      </c>
      <c r="B83" s="422">
        <v>14363</v>
      </c>
      <c r="C83" s="422" t="s">
        <v>22</v>
      </c>
      <c r="D83" t="s">
        <v>14</v>
      </c>
      <c r="E83" s="48"/>
      <c r="F83" s="2">
        <v>60</v>
      </c>
      <c r="G83" s="2">
        <f t="shared" si="1"/>
        <v>21.299999999999727</v>
      </c>
    </row>
    <row r="84" spans="1:8">
      <c r="A84" s="3">
        <v>43098</v>
      </c>
      <c r="B84" s="422">
        <v>14363</v>
      </c>
      <c r="C84" s="422" t="s">
        <v>22</v>
      </c>
      <c r="D84" t="s">
        <v>15</v>
      </c>
      <c r="E84" s="48"/>
      <c r="F84" s="2">
        <v>2</v>
      </c>
      <c r="G84" s="2">
        <f t="shared" si="1"/>
        <v>19.299999999999727</v>
      </c>
    </row>
    <row r="85" spans="1:8">
      <c r="A85" s="3">
        <v>43236</v>
      </c>
      <c r="B85" s="422">
        <v>15323</v>
      </c>
      <c r="C85" s="422" t="s">
        <v>22</v>
      </c>
      <c r="D85" t="s">
        <v>12</v>
      </c>
      <c r="E85" s="48"/>
      <c r="F85" s="2">
        <v>17.3</v>
      </c>
      <c r="G85" s="2">
        <f t="shared" si="1"/>
        <v>1.9999999999997264</v>
      </c>
    </row>
    <row r="86" spans="1:8">
      <c r="A86" s="3">
        <v>43236</v>
      </c>
      <c r="B86" s="422">
        <v>15324</v>
      </c>
      <c r="C86" s="422" t="s">
        <v>22</v>
      </c>
      <c r="D86" t="s">
        <v>13</v>
      </c>
      <c r="E86" s="48"/>
      <c r="F86" s="2">
        <v>2</v>
      </c>
      <c r="G86" s="2">
        <f t="shared" si="1"/>
        <v>-2.7355895326763857E-13</v>
      </c>
    </row>
    <row r="87" spans="1:8">
      <c r="A87" s="3">
        <v>42978</v>
      </c>
      <c r="B87" s="422" t="s">
        <v>10</v>
      </c>
      <c r="C87" s="422" t="s">
        <v>23</v>
      </c>
      <c r="D87" t="s">
        <v>12</v>
      </c>
      <c r="E87" s="48">
        <v>92.3</v>
      </c>
      <c r="G87" s="2">
        <f t="shared" si="1"/>
        <v>92.299999999999727</v>
      </c>
    </row>
    <row r="88" spans="1:8">
      <c r="B88" s="422"/>
      <c r="C88" s="422"/>
      <c r="D88" t="s">
        <v>13</v>
      </c>
      <c r="E88" s="48">
        <v>2</v>
      </c>
      <c r="G88" s="2">
        <f t="shared" si="1"/>
        <v>94.299999999999727</v>
      </c>
    </row>
    <row r="89" spans="1:8">
      <c r="B89" s="422"/>
      <c r="C89" s="422"/>
      <c r="D89" t="s">
        <v>14</v>
      </c>
      <c r="E89" s="48">
        <v>60</v>
      </c>
      <c r="G89" s="2">
        <f t="shared" si="1"/>
        <v>154.29999999999973</v>
      </c>
    </row>
    <row r="90" spans="1:8">
      <c r="B90" s="422"/>
      <c r="C90" s="422"/>
      <c r="D90" t="s">
        <v>15</v>
      </c>
      <c r="E90" s="48">
        <v>2</v>
      </c>
      <c r="G90" s="2">
        <f t="shared" si="1"/>
        <v>156.29999999999973</v>
      </c>
    </row>
    <row r="91" spans="1:8">
      <c r="B91" s="422"/>
      <c r="C91" s="422"/>
      <c r="D91" t="s">
        <v>70</v>
      </c>
      <c r="E91" s="48">
        <v>85</v>
      </c>
      <c r="G91" s="2">
        <f t="shared" si="1"/>
        <v>241.29999999999973</v>
      </c>
    </row>
    <row r="92" spans="1:8">
      <c r="A92" s="3">
        <v>42978</v>
      </c>
      <c r="B92" s="422" t="s">
        <v>69</v>
      </c>
      <c r="C92" s="422" t="s">
        <v>23</v>
      </c>
      <c r="D92" t="s">
        <v>12</v>
      </c>
      <c r="E92" s="48"/>
      <c r="F92" s="2">
        <v>45</v>
      </c>
      <c r="G92" s="2">
        <f t="shared" si="1"/>
        <v>196.29999999999973</v>
      </c>
      <c r="H92" s="5"/>
    </row>
    <row r="93" spans="1:8">
      <c r="A93" s="3">
        <v>43098</v>
      </c>
      <c r="B93" s="422">
        <v>14363</v>
      </c>
      <c r="C93" s="422" t="s">
        <v>23</v>
      </c>
      <c r="D93" t="s">
        <v>14</v>
      </c>
      <c r="E93" s="48"/>
      <c r="F93" s="2">
        <v>60</v>
      </c>
      <c r="G93" s="2">
        <f t="shared" si="1"/>
        <v>136.29999999999973</v>
      </c>
    </row>
    <row r="94" spans="1:8">
      <c r="A94" s="3">
        <v>43098</v>
      </c>
      <c r="B94" s="422">
        <v>14363</v>
      </c>
      <c r="C94" s="422" t="s">
        <v>23</v>
      </c>
      <c r="D94" t="s">
        <v>15</v>
      </c>
      <c r="E94" s="48"/>
      <c r="F94" s="2">
        <v>2</v>
      </c>
      <c r="G94" s="2">
        <f t="shared" si="1"/>
        <v>134.29999999999973</v>
      </c>
    </row>
    <row r="95" spans="1:8">
      <c r="A95" s="3">
        <v>43236</v>
      </c>
      <c r="B95" s="422">
        <v>15323</v>
      </c>
      <c r="C95" s="422" t="s">
        <v>23</v>
      </c>
      <c r="D95" t="s">
        <v>12</v>
      </c>
      <c r="E95" s="48"/>
      <c r="F95" s="2">
        <v>47.3</v>
      </c>
      <c r="G95" s="2">
        <f t="shared" si="1"/>
        <v>86.99999999999973</v>
      </c>
    </row>
    <row r="96" spans="1:8">
      <c r="A96" s="3">
        <v>43236</v>
      </c>
      <c r="B96" s="422">
        <v>15324</v>
      </c>
      <c r="C96" s="422" t="s">
        <v>23</v>
      </c>
      <c r="D96" t="s">
        <v>13</v>
      </c>
      <c r="E96" s="48"/>
      <c r="F96" s="2">
        <v>2</v>
      </c>
      <c r="G96" s="2">
        <f t="shared" si="1"/>
        <v>84.99999999999973</v>
      </c>
    </row>
    <row r="97" spans="1:14">
      <c r="A97" s="3">
        <v>43409</v>
      </c>
      <c r="B97" s="422">
        <v>16517</v>
      </c>
      <c r="C97" s="422" t="s">
        <v>23</v>
      </c>
      <c r="F97" s="2">
        <v>85</v>
      </c>
      <c r="G97" s="2">
        <f t="shared" si="1"/>
        <v>-2.7000623958883807E-13</v>
      </c>
      <c r="H97" s="1"/>
      <c r="I97" s="422"/>
      <c r="L97" s="2"/>
      <c r="M97" s="2"/>
      <c r="N97" s="2"/>
    </row>
    <row r="98" spans="1:14">
      <c r="A98" s="3">
        <v>43008</v>
      </c>
      <c r="B98" s="422" t="s">
        <v>10</v>
      </c>
      <c r="C98" s="422" t="s">
        <v>24</v>
      </c>
      <c r="D98" t="s">
        <v>12</v>
      </c>
      <c r="E98" s="48">
        <v>49.3</v>
      </c>
      <c r="G98" s="2">
        <f t="shared" si="1"/>
        <v>49.299999999999727</v>
      </c>
    </row>
    <row r="99" spans="1:14">
      <c r="B99" s="422"/>
      <c r="C99" s="422"/>
      <c r="D99" t="s">
        <v>13</v>
      </c>
      <c r="E99" s="48">
        <v>2</v>
      </c>
      <c r="G99" s="2">
        <f t="shared" si="1"/>
        <v>51.299999999999727</v>
      </c>
    </row>
    <row r="100" spans="1:14">
      <c r="B100" s="422"/>
      <c r="C100" s="422"/>
      <c r="D100" t="s">
        <v>14</v>
      </c>
      <c r="E100" s="48">
        <v>60</v>
      </c>
      <c r="G100" s="2">
        <f t="shared" si="1"/>
        <v>111.29999999999973</v>
      </c>
    </row>
    <row r="101" spans="1:14">
      <c r="B101" s="422"/>
      <c r="C101" s="422"/>
      <c r="D101" t="s">
        <v>15</v>
      </c>
      <c r="E101" s="48">
        <v>2</v>
      </c>
      <c r="G101" s="2">
        <f t="shared" si="1"/>
        <v>113.29999999999973</v>
      </c>
    </row>
    <row r="102" spans="1:14">
      <c r="A102" s="3">
        <v>43008</v>
      </c>
      <c r="B102" s="422" t="s">
        <v>69</v>
      </c>
      <c r="C102" s="422" t="s">
        <v>24</v>
      </c>
      <c r="D102" t="s">
        <v>12</v>
      </c>
      <c r="E102" s="48"/>
      <c r="F102" s="2">
        <v>49.3</v>
      </c>
      <c r="G102" s="2">
        <f t="shared" si="1"/>
        <v>63.99999999999973</v>
      </c>
    </row>
    <row r="103" spans="1:14">
      <c r="A103" s="3">
        <v>43008</v>
      </c>
      <c r="B103" s="422" t="s">
        <v>69</v>
      </c>
      <c r="C103" s="422" t="s">
        <v>24</v>
      </c>
      <c r="D103" t="s">
        <v>13</v>
      </c>
      <c r="E103" s="48"/>
      <c r="F103" s="2">
        <v>2</v>
      </c>
      <c r="G103" s="2">
        <f t="shared" si="1"/>
        <v>61.99999999999973</v>
      </c>
    </row>
    <row r="104" spans="1:14">
      <c r="A104" s="3">
        <v>43098</v>
      </c>
      <c r="B104" s="422">
        <v>14363</v>
      </c>
      <c r="C104" s="422" t="s">
        <v>24</v>
      </c>
      <c r="D104" t="s">
        <v>14</v>
      </c>
      <c r="E104" s="48"/>
      <c r="F104" s="2">
        <v>60</v>
      </c>
      <c r="G104" s="2">
        <f t="shared" si="1"/>
        <v>1.99999999999973</v>
      </c>
    </row>
    <row r="105" spans="1:14">
      <c r="A105" s="3">
        <v>43098</v>
      </c>
      <c r="B105" s="422">
        <v>14363</v>
      </c>
      <c r="C105" s="422" t="s">
        <v>24</v>
      </c>
      <c r="D105" t="s">
        <v>15</v>
      </c>
      <c r="E105" s="48"/>
      <c r="F105" s="2">
        <v>2</v>
      </c>
      <c r="G105" s="2">
        <f t="shared" si="1"/>
        <v>-2.7000623958883807E-13</v>
      </c>
    </row>
    <row r="106" spans="1:14">
      <c r="A106" s="3">
        <v>43039</v>
      </c>
      <c r="B106" s="422" t="s">
        <v>10</v>
      </c>
      <c r="C106" s="422" t="s">
        <v>25</v>
      </c>
      <c r="D106" t="s">
        <v>12</v>
      </c>
      <c r="E106" s="48">
        <v>49.1</v>
      </c>
      <c r="G106" s="2">
        <f t="shared" si="1"/>
        <v>49.099999999999731</v>
      </c>
    </row>
    <row r="107" spans="1:14">
      <c r="B107" s="422"/>
      <c r="C107" s="422"/>
      <c r="D107" t="s">
        <v>13</v>
      </c>
      <c r="E107" s="48">
        <v>2</v>
      </c>
      <c r="G107" s="2">
        <f t="shared" si="1"/>
        <v>51.099999999999731</v>
      </c>
    </row>
    <row r="108" spans="1:14">
      <c r="B108" s="422"/>
      <c r="C108" s="422"/>
      <c r="D108" t="s">
        <v>14</v>
      </c>
      <c r="E108" s="48">
        <v>60</v>
      </c>
      <c r="G108" s="2">
        <f t="shared" si="1"/>
        <v>111.09999999999974</v>
      </c>
    </row>
    <row r="109" spans="1:14">
      <c r="B109" s="422"/>
      <c r="C109" s="422"/>
      <c r="D109" t="s">
        <v>15</v>
      </c>
      <c r="E109" s="48">
        <v>2</v>
      </c>
      <c r="G109" s="2">
        <f t="shared" si="1"/>
        <v>113.09999999999974</v>
      </c>
    </row>
    <row r="110" spans="1:14">
      <c r="A110" s="3">
        <v>43039</v>
      </c>
      <c r="B110" s="422" t="s">
        <v>69</v>
      </c>
      <c r="C110" s="422" t="s">
        <v>25</v>
      </c>
      <c r="D110" t="s">
        <v>12</v>
      </c>
      <c r="E110" s="48"/>
      <c r="F110" s="2">
        <v>49.1</v>
      </c>
      <c r="G110" s="2">
        <f t="shared" si="1"/>
        <v>63.999999999999737</v>
      </c>
    </row>
    <row r="111" spans="1:14">
      <c r="A111" s="3">
        <v>43039</v>
      </c>
      <c r="B111" s="422" t="s">
        <v>69</v>
      </c>
      <c r="C111" s="422" t="s">
        <v>25</v>
      </c>
      <c r="D111" t="s">
        <v>13</v>
      </c>
      <c r="E111" s="48"/>
      <c r="F111" s="2">
        <v>2</v>
      </c>
      <c r="G111" s="2">
        <f t="shared" si="1"/>
        <v>61.999999999999737</v>
      </c>
    </row>
    <row r="112" spans="1:14">
      <c r="A112" s="3">
        <v>43098</v>
      </c>
      <c r="B112" s="422">
        <v>14363</v>
      </c>
      <c r="C112" s="422" t="s">
        <v>25</v>
      </c>
      <c r="D112" t="s">
        <v>14</v>
      </c>
      <c r="E112" s="48"/>
      <c r="F112" s="2">
        <v>60</v>
      </c>
      <c r="G112" s="2">
        <f t="shared" si="1"/>
        <v>1.9999999999997371</v>
      </c>
    </row>
    <row r="113" spans="1:9">
      <c r="A113" s="3">
        <v>43098</v>
      </c>
      <c r="B113" s="422">
        <v>14363</v>
      </c>
      <c r="C113" s="422" t="s">
        <v>25</v>
      </c>
      <c r="D113" t="s">
        <v>15</v>
      </c>
      <c r="E113" s="48"/>
      <c r="F113" s="2">
        <v>2</v>
      </c>
      <c r="G113" s="2">
        <f t="shared" si="1"/>
        <v>-2.6290081223123707E-13</v>
      </c>
    </row>
    <row r="114" spans="1:9">
      <c r="A114" s="3">
        <v>43069</v>
      </c>
      <c r="B114" s="422" t="s">
        <v>10</v>
      </c>
      <c r="C114" s="422" t="s">
        <v>26</v>
      </c>
      <c r="D114" t="s">
        <v>12</v>
      </c>
      <c r="E114" s="48">
        <v>52.4</v>
      </c>
      <c r="G114" s="2">
        <f t="shared" si="1"/>
        <v>52.399999999999736</v>
      </c>
    </row>
    <row r="115" spans="1:9">
      <c r="B115" s="422"/>
      <c r="C115" s="422"/>
      <c r="D115" t="s">
        <v>13</v>
      </c>
      <c r="E115" s="48">
        <v>2</v>
      </c>
      <c r="G115" s="2">
        <f t="shared" si="1"/>
        <v>54.399999999999736</v>
      </c>
    </row>
    <row r="116" spans="1:9">
      <c r="B116" s="422"/>
      <c r="C116" s="422"/>
      <c r="D116" t="s">
        <v>14</v>
      </c>
      <c r="E116" s="48">
        <v>60</v>
      </c>
      <c r="G116" s="2">
        <f t="shared" si="1"/>
        <v>114.39999999999974</v>
      </c>
    </row>
    <row r="117" spans="1:9">
      <c r="B117" s="422"/>
      <c r="C117" s="422"/>
      <c r="D117" t="s">
        <v>15</v>
      </c>
      <c r="E117" s="48">
        <v>2</v>
      </c>
      <c r="G117" s="2">
        <f t="shared" si="1"/>
        <v>116.39999999999974</v>
      </c>
    </row>
    <row r="118" spans="1:9">
      <c r="A118" s="3">
        <v>43098</v>
      </c>
      <c r="B118" s="422">
        <v>14363</v>
      </c>
      <c r="C118" s="422" t="s">
        <v>26</v>
      </c>
      <c r="D118" t="s">
        <v>14</v>
      </c>
      <c r="E118" s="48"/>
      <c r="F118" s="2">
        <v>60</v>
      </c>
      <c r="G118" s="2">
        <f t="shared" si="1"/>
        <v>56.399999999999736</v>
      </c>
    </row>
    <row r="119" spans="1:9">
      <c r="A119" s="3">
        <v>43098</v>
      </c>
      <c r="B119" s="422">
        <v>14363</v>
      </c>
      <c r="C119" s="422" t="s">
        <v>26</v>
      </c>
      <c r="D119" t="s">
        <v>15</v>
      </c>
      <c r="E119" s="48"/>
      <c r="F119" s="2">
        <v>2</v>
      </c>
      <c r="G119" s="2">
        <f t="shared" si="1"/>
        <v>54.399999999999736</v>
      </c>
    </row>
    <row r="120" spans="1:9">
      <c r="A120" s="3">
        <v>43008</v>
      </c>
      <c r="B120" s="422" t="s">
        <v>69</v>
      </c>
      <c r="C120" s="422" t="s">
        <v>26</v>
      </c>
      <c r="D120" t="s">
        <v>12</v>
      </c>
      <c r="E120" s="48"/>
      <c r="F120" s="2">
        <v>13.7</v>
      </c>
      <c r="G120" s="2">
        <f t="shared" si="1"/>
        <v>40.699999999999733</v>
      </c>
    </row>
    <row r="121" spans="1:9">
      <c r="A121" s="3">
        <v>43039</v>
      </c>
      <c r="B121" s="422" t="s">
        <v>69</v>
      </c>
      <c r="C121" s="422" t="s">
        <v>26</v>
      </c>
      <c r="D121" t="s">
        <v>12</v>
      </c>
      <c r="E121" s="48"/>
      <c r="F121" s="2">
        <v>13.9</v>
      </c>
      <c r="G121" s="2">
        <f t="shared" si="1"/>
        <v>26.799999999999734</v>
      </c>
      <c r="I121" s="16"/>
    </row>
    <row r="122" spans="1:9">
      <c r="A122" s="3">
        <v>43069</v>
      </c>
      <c r="B122" s="422" t="s">
        <v>69</v>
      </c>
      <c r="C122" s="422" t="s">
        <v>26</v>
      </c>
      <c r="D122" t="s">
        <v>12</v>
      </c>
      <c r="E122" s="48"/>
      <c r="F122" s="2">
        <v>24.8</v>
      </c>
      <c r="G122" s="2">
        <f t="shared" si="1"/>
        <v>1.9999999999997335</v>
      </c>
      <c r="I122" s="16"/>
    </row>
    <row r="123" spans="1:9">
      <c r="A123" s="3">
        <v>43069</v>
      </c>
      <c r="B123" s="422" t="s">
        <v>69</v>
      </c>
      <c r="C123" s="422" t="s">
        <v>26</v>
      </c>
      <c r="D123" t="s">
        <v>13</v>
      </c>
      <c r="E123" s="48"/>
      <c r="F123" s="2">
        <v>2</v>
      </c>
      <c r="G123" s="2">
        <f t="shared" si="1"/>
        <v>-2.6645352591003757E-13</v>
      </c>
      <c r="H123" s="5"/>
      <c r="I123" s="16"/>
    </row>
    <row r="124" spans="1:9">
      <c r="A124" s="3">
        <v>43100</v>
      </c>
      <c r="B124" s="422" t="s">
        <v>10</v>
      </c>
      <c r="C124" s="422" t="s">
        <v>27</v>
      </c>
      <c r="D124" t="s">
        <v>12</v>
      </c>
      <c r="E124" s="48">
        <v>74.8</v>
      </c>
      <c r="G124" s="2">
        <f t="shared" si="1"/>
        <v>74.799999999999727</v>
      </c>
      <c r="I124" s="16"/>
    </row>
    <row r="125" spans="1:9">
      <c r="B125" s="422"/>
      <c r="C125" s="422"/>
      <c r="D125" t="s">
        <v>13</v>
      </c>
      <c r="E125" s="48">
        <v>2</v>
      </c>
      <c r="G125" s="2">
        <f t="shared" si="1"/>
        <v>76.799999999999727</v>
      </c>
    </row>
    <row r="126" spans="1:9">
      <c r="B126" s="422"/>
      <c r="C126" s="422"/>
      <c r="D126" t="s">
        <v>14</v>
      </c>
      <c r="E126" s="48">
        <v>60</v>
      </c>
      <c r="G126" s="2">
        <f t="shared" si="1"/>
        <v>136.79999999999973</v>
      </c>
    </row>
    <row r="127" spans="1:9">
      <c r="B127" s="422"/>
      <c r="C127" s="422"/>
      <c r="D127" t="s">
        <v>15</v>
      </c>
      <c r="E127" s="48">
        <v>2</v>
      </c>
      <c r="G127" s="2">
        <f t="shared" si="1"/>
        <v>138.79999999999973</v>
      </c>
    </row>
    <row r="128" spans="1:9">
      <c r="A128" s="3">
        <v>43098</v>
      </c>
      <c r="B128" s="422">
        <v>14363</v>
      </c>
      <c r="C128" s="422" t="s">
        <v>27</v>
      </c>
      <c r="D128" t="s">
        <v>14</v>
      </c>
      <c r="E128" s="48"/>
      <c r="F128" s="2">
        <v>60</v>
      </c>
      <c r="G128" s="2">
        <f t="shared" si="1"/>
        <v>78.799999999999727</v>
      </c>
    </row>
    <row r="129" spans="1:8">
      <c r="A129" s="3">
        <v>43098</v>
      </c>
      <c r="B129" s="422">
        <v>14363</v>
      </c>
      <c r="C129" s="422" t="s">
        <v>27</v>
      </c>
      <c r="D129" t="s">
        <v>15</v>
      </c>
      <c r="E129" s="48"/>
      <c r="F129" s="2">
        <v>2</v>
      </c>
      <c r="G129" s="2">
        <f t="shared" si="1"/>
        <v>76.799999999999727</v>
      </c>
      <c r="H129" s="16"/>
    </row>
    <row r="130" spans="1:8">
      <c r="A130" s="3">
        <v>43069</v>
      </c>
      <c r="B130" s="422" t="s">
        <v>69</v>
      </c>
      <c r="C130" s="422" t="s">
        <v>27</v>
      </c>
      <c r="D130" t="s">
        <v>12</v>
      </c>
      <c r="E130" s="48"/>
      <c r="F130" s="2">
        <v>51.2</v>
      </c>
      <c r="G130" s="2">
        <f t="shared" si="1"/>
        <v>25.599999999999724</v>
      </c>
      <c r="H130" s="16"/>
    </row>
    <row r="131" spans="1:8">
      <c r="A131" s="3">
        <v>43099</v>
      </c>
      <c r="B131" s="422" t="s">
        <v>69</v>
      </c>
      <c r="C131" s="422" t="s">
        <v>27</v>
      </c>
      <c r="D131" t="s">
        <v>12</v>
      </c>
      <c r="E131" s="48"/>
      <c r="F131" s="2">
        <v>23.6</v>
      </c>
      <c r="G131" s="2">
        <f t="shared" si="1"/>
        <v>1.9999999999997229</v>
      </c>
      <c r="H131" s="16"/>
    </row>
    <row r="132" spans="1:8">
      <c r="A132" s="3">
        <v>43099</v>
      </c>
      <c r="B132" s="422" t="s">
        <v>69</v>
      </c>
      <c r="C132" s="422" t="s">
        <v>27</v>
      </c>
      <c r="D132" t="s">
        <v>13</v>
      </c>
      <c r="E132" s="48"/>
      <c r="F132" s="2">
        <v>2</v>
      </c>
      <c r="G132" s="2">
        <f t="shared" si="1"/>
        <v>-2.7711166694643907E-13</v>
      </c>
      <c r="H132" s="16"/>
    </row>
    <row r="133" spans="1:8">
      <c r="A133" s="3">
        <v>43131</v>
      </c>
      <c r="B133" s="422" t="s">
        <v>10</v>
      </c>
      <c r="C133" s="422" t="s">
        <v>11</v>
      </c>
      <c r="D133" t="s">
        <v>12</v>
      </c>
      <c r="E133" s="48">
        <v>66.599999999999994</v>
      </c>
      <c r="G133" s="2">
        <f t="shared" si="1"/>
        <v>66.59999999999971</v>
      </c>
      <c r="H133" s="16"/>
    </row>
    <row r="134" spans="1:8">
      <c r="B134" s="422"/>
      <c r="C134" s="422"/>
      <c r="D134" t="s">
        <v>13</v>
      </c>
      <c r="E134" s="48">
        <v>2</v>
      </c>
      <c r="G134" s="2">
        <f t="shared" si="1"/>
        <v>68.59999999999971</v>
      </c>
      <c r="H134" s="16"/>
    </row>
    <row r="135" spans="1:8">
      <c r="B135" s="422"/>
      <c r="C135" s="422"/>
      <c r="D135" t="s">
        <v>14</v>
      </c>
      <c r="E135" s="48">
        <v>60</v>
      </c>
      <c r="G135" s="2">
        <f t="shared" si="1"/>
        <v>128.59999999999971</v>
      </c>
      <c r="H135" s="16"/>
    </row>
    <row r="136" spans="1:8">
      <c r="B136" s="422"/>
      <c r="C136" s="422"/>
      <c r="D136" t="s">
        <v>15</v>
      </c>
      <c r="E136" s="48">
        <v>2</v>
      </c>
      <c r="G136" s="2">
        <f t="shared" ref="G136:G199" si="2">+G135+E136-F136</f>
        <v>130.59999999999971</v>
      </c>
      <c r="H136" s="16"/>
    </row>
    <row r="137" spans="1:8">
      <c r="A137" s="3">
        <v>43190</v>
      </c>
      <c r="B137" s="422" t="s">
        <v>69</v>
      </c>
      <c r="C137" s="422" t="s">
        <v>11</v>
      </c>
      <c r="D137" t="s">
        <v>13</v>
      </c>
      <c r="E137" s="48"/>
      <c r="F137" s="2">
        <v>2</v>
      </c>
      <c r="G137" s="2">
        <f t="shared" si="2"/>
        <v>128.59999999999971</v>
      </c>
      <c r="H137" s="16"/>
    </row>
    <row r="138" spans="1:8">
      <c r="A138" s="3">
        <v>43190</v>
      </c>
      <c r="B138" s="422" t="s">
        <v>69</v>
      </c>
      <c r="C138" s="422" t="s">
        <v>11</v>
      </c>
      <c r="D138" t="s">
        <v>12</v>
      </c>
      <c r="E138" s="48"/>
      <c r="F138" s="2">
        <v>31.6</v>
      </c>
      <c r="G138" s="2">
        <f t="shared" si="2"/>
        <v>96.999999999999716</v>
      </c>
      <c r="H138" s="16"/>
    </row>
    <row r="139" spans="1:8">
      <c r="A139" s="3">
        <v>43131</v>
      </c>
      <c r="B139" s="422" t="s">
        <v>69</v>
      </c>
      <c r="C139" s="422" t="s">
        <v>11</v>
      </c>
      <c r="D139" t="s">
        <v>12</v>
      </c>
      <c r="E139" s="48"/>
      <c r="F139" s="2">
        <v>35</v>
      </c>
      <c r="G139" s="2">
        <f t="shared" si="2"/>
        <v>61.999999999999716</v>
      </c>
      <c r="H139" s="17"/>
    </row>
    <row r="140" spans="1:8">
      <c r="A140" s="3">
        <v>43322</v>
      </c>
      <c r="B140" s="422">
        <v>15980</v>
      </c>
      <c r="C140" s="422" t="s">
        <v>11</v>
      </c>
      <c r="D140" t="s">
        <v>14</v>
      </c>
      <c r="E140" s="48"/>
      <c r="F140" s="2">
        <v>60</v>
      </c>
      <c r="G140" s="2">
        <f t="shared" si="2"/>
        <v>1.9999999999997158</v>
      </c>
      <c r="H140" s="17"/>
    </row>
    <row r="141" spans="1:8">
      <c r="A141" s="3">
        <v>43322</v>
      </c>
      <c r="B141" s="422">
        <v>15980</v>
      </c>
      <c r="C141" s="422" t="s">
        <v>11</v>
      </c>
      <c r="D141" t="s">
        <v>15</v>
      </c>
      <c r="E141" s="48"/>
      <c r="F141" s="2">
        <v>2</v>
      </c>
      <c r="G141" s="2">
        <f t="shared" si="2"/>
        <v>-2.8421709430404007E-13</v>
      </c>
      <c r="H141" s="17"/>
    </row>
    <row r="142" spans="1:8">
      <c r="A142" s="3">
        <v>43159</v>
      </c>
      <c r="B142" s="422" t="s">
        <v>10</v>
      </c>
      <c r="C142" s="422" t="s">
        <v>17</v>
      </c>
      <c r="D142" t="s">
        <v>12</v>
      </c>
      <c r="E142" s="48">
        <v>101</v>
      </c>
      <c r="G142" s="2">
        <f t="shared" si="2"/>
        <v>100.99999999999972</v>
      </c>
      <c r="H142" s="16"/>
    </row>
    <row r="143" spans="1:8">
      <c r="B143" s="422"/>
      <c r="C143" s="422"/>
      <c r="D143" t="s">
        <v>13</v>
      </c>
      <c r="E143" s="48">
        <v>2</v>
      </c>
      <c r="G143" s="2">
        <f t="shared" si="2"/>
        <v>102.99999999999972</v>
      </c>
      <c r="H143" s="16"/>
    </row>
    <row r="144" spans="1:8">
      <c r="B144" s="422"/>
      <c r="C144" s="422"/>
      <c r="D144" t="s">
        <v>14</v>
      </c>
      <c r="E144" s="48">
        <v>56</v>
      </c>
      <c r="G144" s="2">
        <f t="shared" si="2"/>
        <v>158.99999999999972</v>
      </c>
      <c r="H144" s="16"/>
    </row>
    <row r="145" spans="1:14">
      <c r="B145" s="422"/>
      <c r="C145" s="422"/>
      <c r="D145" t="s">
        <v>15</v>
      </c>
      <c r="E145" s="48">
        <v>5</v>
      </c>
      <c r="G145" s="2">
        <f t="shared" si="2"/>
        <v>163.99999999999972</v>
      </c>
      <c r="H145" s="16"/>
    </row>
    <row r="146" spans="1:14">
      <c r="A146" s="3">
        <v>43434</v>
      </c>
      <c r="B146" s="422"/>
      <c r="C146" s="422"/>
      <c r="D146" t="s">
        <v>70</v>
      </c>
      <c r="E146" s="48">
        <v>85</v>
      </c>
      <c r="G146" s="2">
        <f t="shared" si="2"/>
        <v>248.99999999999972</v>
      </c>
      <c r="H146" s="16"/>
    </row>
    <row r="147" spans="1:14">
      <c r="A147" s="3">
        <v>43190</v>
      </c>
      <c r="B147" s="422" t="s">
        <v>69</v>
      </c>
      <c r="C147" s="422" t="s">
        <v>17</v>
      </c>
      <c r="D147" t="s">
        <v>12</v>
      </c>
      <c r="E147" s="48"/>
      <c r="F147" s="2">
        <v>6.4</v>
      </c>
      <c r="G147" s="2">
        <f t="shared" si="2"/>
        <v>242.59999999999971</v>
      </c>
      <c r="H147" s="16"/>
    </row>
    <row r="148" spans="1:14">
      <c r="A148" s="3">
        <v>43159</v>
      </c>
      <c r="B148" s="422" t="s">
        <v>69</v>
      </c>
      <c r="C148" s="422" t="s">
        <v>17</v>
      </c>
      <c r="D148" t="s">
        <v>12</v>
      </c>
      <c r="E148" s="48"/>
      <c r="F148" s="2">
        <v>35</v>
      </c>
      <c r="G148" s="2">
        <f t="shared" si="2"/>
        <v>207.59999999999971</v>
      </c>
      <c r="H148" s="16"/>
    </row>
    <row r="149" spans="1:14">
      <c r="A149" s="3">
        <v>43236</v>
      </c>
      <c r="B149" s="422">
        <v>15323</v>
      </c>
      <c r="C149" s="422" t="s">
        <v>17</v>
      </c>
      <c r="D149" t="s">
        <v>12</v>
      </c>
      <c r="E149" s="48"/>
      <c r="F149" s="2">
        <v>59.6</v>
      </c>
      <c r="G149" s="2">
        <f t="shared" si="2"/>
        <v>147.99999999999972</v>
      </c>
      <c r="H149" s="16"/>
    </row>
    <row r="150" spans="1:14">
      <c r="A150" s="3">
        <v>43236</v>
      </c>
      <c r="B150" s="422">
        <v>15324</v>
      </c>
      <c r="C150" s="422" t="s">
        <v>17</v>
      </c>
      <c r="D150" t="s">
        <v>13</v>
      </c>
      <c r="E150" s="48"/>
      <c r="F150" s="2">
        <v>2</v>
      </c>
      <c r="G150" s="2">
        <f t="shared" si="2"/>
        <v>145.99999999999972</v>
      </c>
      <c r="H150" s="16"/>
    </row>
    <row r="151" spans="1:14">
      <c r="A151" s="3">
        <v>43322</v>
      </c>
      <c r="B151" s="422">
        <v>15980</v>
      </c>
      <c r="C151" s="422" t="s">
        <v>17</v>
      </c>
      <c r="D151" t="s">
        <v>14</v>
      </c>
      <c r="E151" s="48"/>
      <c r="F151" s="2">
        <v>56</v>
      </c>
      <c r="G151" s="2">
        <f t="shared" si="2"/>
        <v>89.999999999999716</v>
      </c>
      <c r="H151" s="16"/>
    </row>
    <row r="152" spans="1:14">
      <c r="A152" s="3">
        <v>43322</v>
      </c>
      <c r="B152" s="422">
        <v>15980</v>
      </c>
      <c r="C152" s="422" t="s">
        <v>17</v>
      </c>
      <c r="D152" t="s">
        <v>15</v>
      </c>
      <c r="E152" s="48"/>
      <c r="F152" s="2">
        <v>5</v>
      </c>
      <c r="G152" s="2">
        <f t="shared" si="2"/>
        <v>84.999999999999716</v>
      </c>
      <c r="H152" s="16"/>
    </row>
    <row r="153" spans="1:14" ht="13.5" customHeight="1">
      <c r="A153" s="3">
        <v>43409</v>
      </c>
      <c r="B153" s="422">
        <v>16517</v>
      </c>
      <c r="C153" s="422" t="s">
        <v>17</v>
      </c>
      <c r="D153" t="s">
        <v>70</v>
      </c>
      <c r="F153" s="2">
        <v>85</v>
      </c>
      <c r="G153" s="2">
        <f t="shared" si="2"/>
        <v>-2.8421709430404007E-13</v>
      </c>
      <c r="H153" s="1"/>
      <c r="I153" s="422"/>
      <c r="L153" s="2"/>
      <c r="M153" s="2"/>
      <c r="N153" s="2"/>
    </row>
    <row r="154" spans="1:14">
      <c r="A154" s="3">
        <v>43189</v>
      </c>
      <c r="B154" s="422" t="s">
        <v>10</v>
      </c>
      <c r="C154" s="422" t="s">
        <v>18</v>
      </c>
      <c r="D154" t="s">
        <v>12</v>
      </c>
      <c r="E154" s="48">
        <v>119.3</v>
      </c>
      <c r="G154" s="2">
        <f t="shared" si="2"/>
        <v>119.29999999999971</v>
      </c>
      <c r="H154" s="16"/>
    </row>
    <row r="155" spans="1:14">
      <c r="B155" s="422"/>
      <c r="C155" s="422"/>
      <c r="D155" t="s">
        <v>13</v>
      </c>
      <c r="E155" s="48">
        <v>2</v>
      </c>
      <c r="G155" s="2">
        <f t="shared" si="2"/>
        <v>121.29999999999971</v>
      </c>
      <c r="H155" s="16"/>
    </row>
    <row r="156" spans="1:14">
      <c r="B156" s="422"/>
      <c r="C156" s="422"/>
      <c r="D156" t="s">
        <v>14</v>
      </c>
      <c r="E156" s="48">
        <v>60</v>
      </c>
      <c r="G156" s="2">
        <f t="shared" si="2"/>
        <v>181.29999999999973</v>
      </c>
      <c r="H156" s="16"/>
    </row>
    <row r="157" spans="1:14">
      <c r="B157" s="422"/>
      <c r="C157" s="422"/>
      <c r="D157" t="s">
        <v>15</v>
      </c>
      <c r="E157" s="48">
        <v>5</v>
      </c>
      <c r="G157" s="2">
        <f t="shared" si="2"/>
        <v>186.29999999999973</v>
      </c>
      <c r="H157" s="16"/>
    </row>
    <row r="158" spans="1:14">
      <c r="A158" s="3">
        <v>43236</v>
      </c>
      <c r="B158" s="422">
        <v>15324</v>
      </c>
      <c r="C158" s="432" t="s">
        <v>18</v>
      </c>
      <c r="D158" t="s">
        <v>13</v>
      </c>
      <c r="E158" s="48"/>
      <c r="F158" s="2">
        <v>2</v>
      </c>
      <c r="G158" s="2">
        <f t="shared" si="2"/>
        <v>184.29999999999973</v>
      </c>
      <c r="H158" s="16"/>
    </row>
    <row r="159" spans="1:14">
      <c r="A159" s="3">
        <v>43249</v>
      </c>
      <c r="B159" s="422">
        <v>15454</v>
      </c>
      <c r="C159" s="432" t="s">
        <v>18</v>
      </c>
      <c r="D159" t="s">
        <v>12</v>
      </c>
      <c r="E159" s="48"/>
      <c r="F159" s="2">
        <v>119.3</v>
      </c>
      <c r="G159" s="2">
        <f t="shared" si="2"/>
        <v>64.99999999999973</v>
      </c>
      <c r="H159" s="16"/>
    </row>
    <row r="160" spans="1:14">
      <c r="A160" s="3">
        <v>43322</v>
      </c>
      <c r="B160" s="422">
        <v>15980</v>
      </c>
      <c r="C160" s="432" t="s">
        <v>18</v>
      </c>
      <c r="D160" t="s">
        <v>14</v>
      </c>
      <c r="E160" s="48"/>
      <c r="F160" s="2">
        <v>60</v>
      </c>
      <c r="G160" s="2">
        <f t="shared" si="2"/>
        <v>4.99999999999973</v>
      </c>
      <c r="H160" s="16"/>
    </row>
    <row r="161" spans="1:8">
      <c r="A161" s="3">
        <v>43322</v>
      </c>
      <c r="B161" s="422">
        <v>15980</v>
      </c>
      <c r="C161" s="432" t="s">
        <v>18</v>
      </c>
      <c r="D161" t="s">
        <v>15</v>
      </c>
      <c r="E161" s="48"/>
      <c r="F161" s="2">
        <v>5</v>
      </c>
      <c r="G161" s="2">
        <f t="shared" si="2"/>
        <v>-2.7000623958883807E-13</v>
      </c>
      <c r="H161" s="16"/>
    </row>
    <row r="162" spans="1:8">
      <c r="A162" s="3">
        <v>43220</v>
      </c>
      <c r="B162" s="422" t="s">
        <v>10</v>
      </c>
      <c r="C162" s="422" t="s">
        <v>19</v>
      </c>
      <c r="D162" t="s">
        <v>12</v>
      </c>
      <c r="E162" s="48">
        <v>123.5</v>
      </c>
      <c r="G162" s="2">
        <f t="shared" si="2"/>
        <v>123.49999999999973</v>
      </c>
      <c r="H162" s="16"/>
    </row>
    <row r="163" spans="1:8">
      <c r="B163" s="422"/>
      <c r="C163" s="422"/>
      <c r="D163" t="s">
        <v>13</v>
      </c>
      <c r="E163" s="48">
        <v>2</v>
      </c>
      <c r="G163" s="2">
        <f t="shared" si="2"/>
        <v>125.49999999999973</v>
      </c>
      <c r="H163" s="16"/>
    </row>
    <row r="164" spans="1:8">
      <c r="B164" s="422"/>
      <c r="C164" s="422"/>
      <c r="D164" t="s">
        <v>14</v>
      </c>
      <c r="E164" s="48">
        <v>60</v>
      </c>
      <c r="G164" s="2">
        <f t="shared" si="2"/>
        <v>185.49999999999972</v>
      </c>
      <c r="H164" s="16"/>
    </row>
    <row r="165" spans="1:8">
      <c r="B165" s="422"/>
      <c r="C165" s="422"/>
      <c r="D165" t="s">
        <v>15</v>
      </c>
      <c r="E165" s="48">
        <v>5</v>
      </c>
      <c r="G165" s="2">
        <f t="shared" si="2"/>
        <v>190.49999999999972</v>
      </c>
      <c r="H165" s="16"/>
    </row>
    <row r="166" spans="1:8">
      <c r="B166" s="422"/>
      <c r="C166" s="422"/>
      <c r="D166" t="s">
        <v>312</v>
      </c>
      <c r="E166" s="48">
        <v>300</v>
      </c>
      <c r="G166" s="2">
        <f t="shared" si="2"/>
        <v>490.49999999999972</v>
      </c>
      <c r="H166" s="16"/>
    </row>
    <row r="167" spans="1:8">
      <c r="A167" s="3">
        <v>43294</v>
      </c>
      <c r="B167" s="422">
        <v>15723</v>
      </c>
      <c r="C167" s="422" t="s">
        <v>19</v>
      </c>
      <c r="D167" t="s">
        <v>12</v>
      </c>
      <c r="E167" s="48"/>
      <c r="F167" s="2">
        <v>100</v>
      </c>
      <c r="G167" s="2">
        <f t="shared" si="2"/>
        <v>390.49999999999972</v>
      </c>
      <c r="H167" s="16"/>
    </row>
    <row r="168" spans="1:8">
      <c r="A168" s="3">
        <v>43302</v>
      </c>
      <c r="B168" s="422">
        <v>15759</v>
      </c>
      <c r="C168" s="422" t="s">
        <v>19</v>
      </c>
      <c r="D168" t="s">
        <v>12</v>
      </c>
      <c r="E168" s="48"/>
      <c r="F168" s="2">
        <v>23.5</v>
      </c>
      <c r="G168" s="2">
        <f t="shared" si="2"/>
        <v>366.99999999999972</v>
      </c>
      <c r="H168" s="16"/>
    </row>
    <row r="169" spans="1:8">
      <c r="A169" s="3">
        <v>43302</v>
      </c>
      <c r="B169" s="422">
        <v>15759</v>
      </c>
      <c r="C169" s="422" t="s">
        <v>19</v>
      </c>
      <c r="D169" t="s">
        <v>13</v>
      </c>
      <c r="E169" s="48"/>
      <c r="F169" s="2">
        <v>2</v>
      </c>
      <c r="G169" s="2">
        <f t="shared" si="2"/>
        <v>364.99999999999972</v>
      </c>
      <c r="H169" s="16"/>
    </row>
    <row r="170" spans="1:8">
      <c r="A170" s="3">
        <v>43322</v>
      </c>
      <c r="B170" s="422">
        <v>15980</v>
      </c>
      <c r="C170" s="422" t="s">
        <v>19</v>
      </c>
      <c r="D170" t="s">
        <v>14</v>
      </c>
      <c r="E170" s="48"/>
      <c r="F170" s="2">
        <v>60</v>
      </c>
      <c r="G170" s="2">
        <f t="shared" si="2"/>
        <v>304.99999999999972</v>
      </c>
      <c r="H170" s="16"/>
    </row>
    <row r="171" spans="1:8">
      <c r="A171" s="3">
        <v>43322</v>
      </c>
      <c r="B171" s="422">
        <v>15980</v>
      </c>
      <c r="C171" s="422" t="s">
        <v>19</v>
      </c>
      <c r="D171" t="s">
        <v>15</v>
      </c>
      <c r="E171" s="48"/>
      <c r="F171" s="2">
        <v>5</v>
      </c>
      <c r="G171" s="2">
        <f t="shared" si="2"/>
        <v>299.99999999999972</v>
      </c>
      <c r="H171" s="16"/>
    </row>
    <row r="172" spans="1:8">
      <c r="A172" s="3">
        <v>43363</v>
      </c>
      <c r="B172" s="422">
        <v>16159</v>
      </c>
      <c r="C172" s="422" t="s">
        <v>19</v>
      </c>
      <c r="D172" t="s">
        <v>312</v>
      </c>
      <c r="E172" s="48"/>
      <c r="F172" s="2">
        <v>300</v>
      </c>
      <c r="G172" s="2">
        <f t="shared" si="2"/>
        <v>0</v>
      </c>
      <c r="H172" s="16"/>
    </row>
    <row r="173" spans="1:8">
      <c r="A173" s="3">
        <v>43251</v>
      </c>
      <c r="B173" s="422" t="s">
        <v>10</v>
      </c>
      <c r="C173" s="422" t="s">
        <v>20</v>
      </c>
      <c r="D173" t="s">
        <v>12</v>
      </c>
      <c r="E173" s="48">
        <v>67.2</v>
      </c>
      <c r="G173" s="2">
        <f t="shared" si="2"/>
        <v>67.2</v>
      </c>
      <c r="H173" s="16"/>
    </row>
    <row r="174" spans="1:8">
      <c r="B174" s="422"/>
      <c r="C174" s="422"/>
      <c r="D174" t="s">
        <v>13</v>
      </c>
      <c r="E174" s="48">
        <v>2</v>
      </c>
      <c r="G174" s="2">
        <f t="shared" si="2"/>
        <v>69.2</v>
      </c>
      <c r="H174" s="16"/>
    </row>
    <row r="175" spans="1:8">
      <c r="B175" s="422"/>
      <c r="C175" s="422"/>
      <c r="D175" t="s">
        <v>14</v>
      </c>
      <c r="E175" s="48">
        <v>60</v>
      </c>
      <c r="G175" s="2">
        <f t="shared" si="2"/>
        <v>129.19999999999999</v>
      </c>
      <c r="H175" s="16"/>
    </row>
    <row r="176" spans="1:8">
      <c r="B176" s="422"/>
      <c r="C176" s="422"/>
      <c r="D176" t="s">
        <v>15</v>
      </c>
      <c r="E176" s="48">
        <v>5</v>
      </c>
      <c r="G176" s="2">
        <f t="shared" si="2"/>
        <v>134.19999999999999</v>
      </c>
      <c r="H176" s="16"/>
    </row>
    <row r="177" spans="1:8">
      <c r="A177" s="3">
        <v>43251</v>
      </c>
      <c r="B177" s="422" t="s">
        <v>69</v>
      </c>
      <c r="C177" s="422" t="s">
        <v>20</v>
      </c>
      <c r="D177" t="s">
        <v>12</v>
      </c>
      <c r="E177" s="48"/>
      <c r="F177" s="2">
        <v>20</v>
      </c>
      <c r="G177" s="2">
        <f t="shared" si="2"/>
        <v>114.19999999999999</v>
      </c>
      <c r="H177" s="16"/>
    </row>
    <row r="178" spans="1:8">
      <c r="A178" s="3">
        <v>43322</v>
      </c>
      <c r="B178" s="422">
        <v>15974</v>
      </c>
      <c r="C178" s="422" t="s">
        <v>20</v>
      </c>
      <c r="D178" t="s">
        <v>12</v>
      </c>
      <c r="E178" s="48"/>
      <c r="F178" s="2">
        <v>47.2</v>
      </c>
      <c r="G178" s="2">
        <f t="shared" si="2"/>
        <v>66.999999999999986</v>
      </c>
      <c r="H178" s="16"/>
    </row>
    <row r="179" spans="1:8">
      <c r="A179" s="3">
        <v>43322</v>
      </c>
      <c r="B179" s="422">
        <v>15974</v>
      </c>
      <c r="C179" s="422" t="s">
        <v>20</v>
      </c>
      <c r="D179" t="s">
        <v>13</v>
      </c>
      <c r="E179" s="48"/>
      <c r="F179" s="2">
        <v>2</v>
      </c>
      <c r="G179" s="2">
        <f t="shared" si="2"/>
        <v>64.999999999999986</v>
      </c>
      <c r="H179" s="16"/>
    </row>
    <row r="180" spans="1:8">
      <c r="A180" s="3">
        <v>43322</v>
      </c>
      <c r="B180" s="422">
        <v>15980</v>
      </c>
      <c r="C180" s="422" t="s">
        <v>20</v>
      </c>
      <c r="D180" t="s">
        <v>14</v>
      </c>
      <c r="E180" s="48"/>
      <c r="F180" s="2">
        <v>60</v>
      </c>
      <c r="G180" s="2">
        <f t="shared" si="2"/>
        <v>4.9999999999999858</v>
      </c>
      <c r="H180" s="16"/>
    </row>
    <row r="181" spans="1:8">
      <c r="A181" s="3">
        <v>43322</v>
      </c>
      <c r="B181" s="422">
        <v>15980</v>
      </c>
      <c r="C181" s="422" t="s">
        <v>20</v>
      </c>
      <c r="D181" t="s">
        <v>15</v>
      </c>
      <c r="E181" s="48"/>
      <c r="F181" s="2">
        <v>5</v>
      </c>
      <c r="G181" s="2">
        <f t="shared" si="2"/>
        <v>-1.4210854715202004E-14</v>
      </c>
      <c r="H181" s="16"/>
    </row>
    <row r="182" spans="1:8">
      <c r="A182" s="3">
        <v>43281</v>
      </c>
      <c r="B182" s="422" t="s">
        <v>10</v>
      </c>
      <c r="C182" s="422" t="s">
        <v>21</v>
      </c>
      <c r="D182" t="s">
        <v>12</v>
      </c>
      <c r="E182" s="48">
        <v>62.1</v>
      </c>
      <c r="G182" s="2">
        <f t="shared" si="2"/>
        <v>62.099999999999987</v>
      </c>
      <c r="H182" s="16"/>
    </row>
    <row r="183" spans="1:8">
      <c r="B183" s="422"/>
      <c r="C183" s="422"/>
      <c r="D183" t="s">
        <v>13</v>
      </c>
      <c r="E183" s="48">
        <v>4</v>
      </c>
      <c r="G183" s="2">
        <f t="shared" si="2"/>
        <v>66.099999999999994</v>
      </c>
      <c r="H183" s="16"/>
    </row>
    <row r="184" spans="1:8">
      <c r="B184" s="422"/>
      <c r="C184" s="422"/>
      <c r="D184" t="s">
        <v>14</v>
      </c>
      <c r="E184" s="48">
        <v>60</v>
      </c>
      <c r="G184" s="2">
        <f t="shared" si="2"/>
        <v>126.1</v>
      </c>
      <c r="H184" s="16"/>
    </row>
    <row r="185" spans="1:8">
      <c r="B185" s="422"/>
      <c r="C185" s="422"/>
      <c r="D185" t="s">
        <v>15</v>
      </c>
      <c r="E185" s="48">
        <v>5</v>
      </c>
      <c r="G185" s="2">
        <f t="shared" si="2"/>
        <v>131.1</v>
      </c>
      <c r="H185" s="16"/>
    </row>
    <row r="186" spans="1:8">
      <c r="A186" s="3">
        <v>43322</v>
      </c>
      <c r="B186" s="422">
        <v>15980</v>
      </c>
      <c r="C186" s="422" t="s">
        <v>21</v>
      </c>
      <c r="D186" t="s">
        <v>14</v>
      </c>
      <c r="E186" s="48"/>
      <c r="F186" s="2">
        <v>60</v>
      </c>
      <c r="G186" s="2">
        <f t="shared" si="2"/>
        <v>71.099999999999994</v>
      </c>
      <c r="H186" s="16"/>
    </row>
    <row r="187" spans="1:8">
      <c r="A187" s="3">
        <v>43322</v>
      </c>
      <c r="B187" s="422">
        <v>15980</v>
      </c>
      <c r="C187" s="422" t="s">
        <v>21</v>
      </c>
      <c r="D187" t="s">
        <v>15</v>
      </c>
      <c r="E187" s="48"/>
      <c r="F187" s="2">
        <v>5</v>
      </c>
      <c r="G187" s="2">
        <f t="shared" si="2"/>
        <v>66.099999999999994</v>
      </c>
      <c r="H187" s="16"/>
    </row>
    <row r="188" spans="1:8">
      <c r="A188" s="3">
        <v>43326</v>
      </c>
      <c r="B188" s="422">
        <v>15986</v>
      </c>
      <c r="C188" s="422" t="s">
        <v>21</v>
      </c>
      <c r="D188" t="s">
        <v>12</v>
      </c>
      <c r="E188" s="48"/>
      <c r="F188" s="2">
        <v>62.1</v>
      </c>
      <c r="G188" s="2">
        <f t="shared" si="2"/>
        <v>3.9999999999999929</v>
      </c>
      <c r="H188" s="16"/>
    </row>
    <row r="189" spans="1:8">
      <c r="A189" s="3">
        <v>43326</v>
      </c>
      <c r="B189" s="422">
        <v>15986</v>
      </c>
      <c r="C189" s="422" t="s">
        <v>21</v>
      </c>
      <c r="D189" t="s">
        <v>13</v>
      </c>
      <c r="E189" s="48"/>
      <c r="F189" s="2">
        <v>4</v>
      </c>
      <c r="G189" s="2">
        <f t="shared" si="2"/>
        <v>-7.1054273576010019E-15</v>
      </c>
      <c r="H189" s="16"/>
    </row>
    <row r="190" spans="1:8">
      <c r="A190" s="31">
        <v>43312</v>
      </c>
      <c r="B190" s="421" t="s">
        <v>10</v>
      </c>
      <c r="C190" s="421" t="s">
        <v>22</v>
      </c>
      <c r="D190" t="s">
        <v>12</v>
      </c>
      <c r="E190" s="48">
        <v>62.1</v>
      </c>
      <c r="G190" s="2">
        <f t="shared" si="2"/>
        <v>62.099999999999994</v>
      </c>
      <c r="H190" s="16"/>
    </row>
    <row r="191" spans="1:8">
      <c r="B191" s="422"/>
      <c r="C191" s="422"/>
      <c r="D191" t="s">
        <v>13</v>
      </c>
      <c r="E191" s="48">
        <v>4</v>
      </c>
      <c r="G191" s="2">
        <f t="shared" si="2"/>
        <v>66.099999999999994</v>
      </c>
      <c r="H191" s="16"/>
    </row>
    <row r="192" spans="1:8">
      <c r="B192" s="422"/>
      <c r="C192" s="422"/>
      <c r="D192" t="s">
        <v>14</v>
      </c>
      <c r="E192" s="48">
        <v>60</v>
      </c>
      <c r="G192" s="2">
        <f t="shared" si="2"/>
        <v>126.1</v>
      </c>
      <c r="H192" s="16"/>
    </row>
    <row r="193" spans="1:8">
      <c r="B193" s="422"/>
      <c r="C193" s="422"/>
      <c r="D193" t="s">
        <v>15</v>
      </c>
      <c r="E193" s="48">
        <v>5</v>
      </c>
      <c r="G193" s="2">
        <f t="shared" si="2"/>
        <v>131.1</v>
      </c>
      <c r="H193" s="16"/>
    </row>
    <row r="194" spans="1:8">
      <c r="A194" s="3">
        <v>43322</v>
      </c>
      <c r="B194" s="422">
        <v>15980</v>
      </c>
      <c r="C194" s="422" t="s">
        <v>22</v>
      </c>
      <c r="D194" t="s">
        <v>14</v>
      </c>
      <c r="E194" s="48"/>
      <c r="F194" s="2">
        <v>29</v>
      </c>
      <c r="G194" s="2">
        <f t="shared" si="2"/>
        <v>102.1</v>
      </c>
      <c r="H194" s="16"/>
    </row>
    <row r="195" spans="1:8">
      <c r="A195" s="3">
        <v>43322</v>
      </c>
      <c r="B195" s="422">
        <v>15980</v>
      </c>
      <c r="C195" s="422" t="s">
        <v>22</v>
      </c>
      <c r="D195" t="s">
        <v>15</v>
      </c>
      <c r="E195" s="48"/>
      <c r="F195" s="2">
        <v>5</v>
      </c>
      <c r="G195" s="2">
        <f t="shared" si="2"/>
        <v>97.1</v>
      </c>
      <c r="H195" s="16"/>
    </row>
    <row r="196" spans="1:8">
      <c r="A196" s="3">
        <v>43326</v>
      </c>
      <c r="B196" s="422">
        <v>15988</v>
      </c>
      <c r="C196" s="422" t="s">
        <v>22</v>
      </c>
      <c r="D196" t="s">
        <v>12</v>
      </c>
      <c r="E196" s="48"/>
      <c r="F196" s="2">
        <v>62.1</v>
      </c>
      <c r="G196" s="2">
        <f t="shared" si="2"/>
        <v>34.999999999999993</v>
      </c>
      <c r="H196" s="16"/>
    </row>
    <row r="197" spans="1:8">
      <c r="A197" s="3">
        <v>43326</v>
      </c>
      <c r="B197" s="422">
        <v>15988</v>
      </c>
      <c r="C197" s="422" t="s">
        <v>22</v>
      </c>
      <c r="D197" t="s">
        <v>13</v>
      </c>
      <c r="E197" s="48"/>
      <c r="F197" s="2">
        <v>4</v>
      </c>
      <c r="G197" s="2">
        <f t="shared" si="2"/>
        <v>30.999999999999993</v>
      </c>
      <c r="H197" s="16"/>
    </row>
    <row r="198" spans="1:8">
      <c r="A198" s="3">
        <v>43363</v>
      </c>
      <c r="B198" s="422">
        <v>16159</v>
      </c>
      <c r="C198" s="422" t="s">
        <v>22</v>
      </c>
      <c r="D198" t="s">
        <v>14</v>
      </c>
      <c r="E198" s="48"/>
      <c r="F198" s="2">
        <v>31</v>
      </c>
      <c r="G198" s="2">
        <f t="shared" si="2"/>
        <v>0</v>
      </c>
      <c r="H198" s="16"/>
    </row>
    <row r="199" spans="1:8">
      <c r="A199" s="31">
        <v>43343</v>
      </c>
      <c r="B199" s="421" t="s">
        <v>10</v>
      </c>
      <c r="C199" s="421" t="s">
        <v>23</v>
      </c>
      <c r="D199" t="s">
        <v>12</v>
      </c>
      <c r="E199" s="48">
        <v>30.9</v>
      </c>
      <c r="G199" s="2">
        <f t="shared" si="2"/>
        <v>30.9</v>
      </c>
      <c r="H199" s="16"/>
    </row>
    <row r="200" spans="1:8">
      <c r="B200" s="422"/>
      <c r="C200" s="422"/>
      <c r="D200" t="s">
        <v>13</v>
      </c>
      <c r="E200" s="48">
        <v>2</v>
      </c>
      <c r="G200" s="2">
        <f t="shared" ref="G200:G263" si="3">+G199+E200-F200</f>
        <v>32.9</v>
      </c>
      <c r="H200" s="16"/>
    </row>
    <row r="201" spans="1:8">
      <c r="B201" s="422"/>
      <c r="C201" s="422"/>
      <c r="D201" t="s">
        <v>14</v>
      </c>
      <c r="E201" s="48">
        <v>60</v>
      </c>
      <c r="G201" s="2">
        <f t="shared" si="3"/>
        <v>92.9</v>
      </c>
      <c r="H201" s="16"/>
    </row>
    <row r="202" spans="1:8">
      <c r="B202" s="422"/>
      <c r="C202" s="422"/>
      <c r="D202" t="s">
        <v>15</v>
      </c>
      <c r="E202" s="48">
        <v>5</v>
      </c>
      <c r="G202" s="2">
        <f t="shared" si="3"/>
        <v>97.9</v>
      </c>
      <c r="H202" s="16"/>
    </row>
    <row r="203" spans="1:8">
      <c r="B203" s="422"/>
      <c r="C203" s="422"/>
      <c r="D203" t="s">
        <v>179</v>
      </c>
      <c r="E203" s="48">
        <v>25</v>
      </c>
      <c r="G203" s="2">
        <f t="shared" si="3"/>
        <v>122.9</v>
      </c>
      <c r="H203" s="16"/>
    </row>
    <row r="204" spans="1:8">
      <c r="B204" s="422"/>
      <c r="C204" s="422"/>
      <c r="D204" t="s">
        <v>489</v>
      </c>
      <c r="E204" s="48">
        <f>3*15</f>
        <v>45</v>
      </c>
      <c r="G204" s="2">
        <f t="shared" si="3"/>
        <v>167.9</v>
      </c>
      <c r="H204" s="16"/>
    </row>
    <row r="205" spans="1:8">
      <c r="A205" s="3">
        <v>43326</v>
      </c>
      <c r="B205" s="422">
        <v>15988</v>
      </c>
      <c r="C205" s="422" t="s">
        <v>23</v>
      </c>
      <c r="D205" t="s">
        <v>12</v>
      </c>
      <c r="E205" s="48"/>
      <c r="F205" s="2">
        <v>28</v>
      </c>
      <c r="G205" s="2">
        <f t="shared" si="3"/>
        <v>139.9</v>
      </c>
      <c r="H205" s="16"/>
    </row>
    <row r="206" spans="1:8">
      <c r="A206" s="3">
        <v>43326</v>
      </c>
      <c r="B206" s="422">
        <v>15988</v>
      </c>
      <c r="C206" s="422" t="s">
        <v>23</v>
      </c>
      <c r="D206" t="s">
        <v>13</v>
      </c>
      <c r="E206" s="48"/>
      <c r="F206" s="2">
        <v>2</v>
      </c>
      <c r="G206" s="2">
        <f t="shared" si="3"/>
        <v>137.9</v>
      </c>
      <c r="H206" s="16"/>
    </row>
    <row r="207" spans="1:8">
      <c r="A207" s="3">
        <v>43363</v>
      </c>
      <c r="B207" s="422">
        <v>16159</v>
      </c>
      <c r="C207" s="422" t="s">
        <v>23</v>
      </c>
      <c r="D207" t="s">
        <v>14</v>
      </c>
      <c r="E207" s="48"/>
      <c r="F207" s="2">
        <v>60</v>
      </c>
      <c r="G207" s="2">
        <f t="shared" si="3"/>
        <v>77.900000000000006</v>
      </c>
      <c r="H207" s="16"/>
    </row>
    <row r="208" spans="1:8">
      <c r="A208" s="3">
        <v>43363</v>
      </c>
      <c r="B208" s="422">
        <v>16159</v>
      </c>
      <c r="C208" s="422" t="s">
        <v>23</v>
      </c>
      <c r="D208" t="s">
        <v>15</v>
      </c>
      <c r="E208" s="48"/>
      <c r="F208" s="2">
        <v>5</v>
      </c>
      <c r="G208" s="2">
        <f t="shared" si="3"/>
        <v>72.900000000000006</v>
      </c>
      <c r="H208" s="16"/>
    </row>
    <row r="209" spans="1:8">
      <c r="A209" s="3">
        <v>43363</v>
      </c>
      <c r="B209" s="422">
        <v>7776</v>
      </c>
      <c r="C209" s="422" t="s">
        <v>23</v>
      </c>
      <c r="D209" t="s">
        <v>179</v>
      </c>
      <c r="E209" s="48"/>
      <c r="F209" s="2">
        <v>25</v>
      </c>
      <c r="G209" s="2">
        <f t="shared" si="3"/>
        <v>47.900000000000006</v>
      </c>
      <c r="H209" s="16"/>
    </row>
    <row r="210" spans="1:8">
      <c r="A210" s="3">
        <v>43409</v>
      </c>
      <c r="B210" s="422">
        <v>16517</v>
      </c>
      <c r="C210" s="422" t="s">
        <v>23</v>
      </c>
      <c r="D210" t="s">
        <v>489</v>
      </c>
      <c r="E210" s="48"/>
      <c r="F210" s="2">
        <v>45</v>
      </c>
      <c r="G210" s="2">
        <f t="shared" si="3"/>
        <v>2.9000000000000057</v>
      </c>
      <c r="H210" s="16"/>
    </row>
    <row r="211" spans="1:8">
      <c r="A211" s="3">
        <v>43409</v>
      </c>
      <c r="B211" s="422">
        <v>16517</v>
      </c>
      <c r="C211" s="422" t="s">
        <v>23</v>
      </c>
      <c r="D211" t="s">
        <v>12</v>
      </c>
      <c r="E211" s="48"/>
      <c r="F211" s="2">
        <v>2.9</v>
      </c>
      <c r="G211" s="2">
        <f t="shared" si="3"/>
        <v>5.773159728050814E-15</v>
      </c>
      <c r="H211" s="16"/>
    </row>
    <row r="212" spans="1:8">
      <c r="A212" s="31">
        <v>43373</v>
      </c>
      <c r="B212" s="421" t="s">
        <v>10</v>
      </c>
      <c r="C212" s="421" t="s">
        <v>24</v>
      </c>
      <c r="D212" t="s">
        <v>12</v>
      </c>
      <c r="E212" s="48">
        <v>8.4</v>
      </c>
      <c r="G212" s="2">
        <f t="shared" si="3"/>
        <v>8.4000000000000057</v>
      </c>
      <c r="H212" s="16"/>
    </row>
    <row r="213" spans="1:8">
      <c r="B213" s="422"/>
      <c r="C213" s="422"/>
      <c r="D213" t="s">
        <v>13</v>
      </c>
      <c r="E213" s="48">
        <v>2</v>
      </c>
      <c r="G213" s="2">
        <f t="shared" si="3"/>
        <v>10.400000000000006</v>
      </c>
      <c r="H213" s="16"/>
    </row>
    <row r="214" spans="1:8">
      <c r="B214" s="422"/>
      <c r="C214" s="422"/>
      <c r="D214" t="s">
        <v>14</v>
      </c>
      <c r="E214" s="48">
        <v>60</v>
      </c>
      <c r="G214" s="2">
        <f t="shared" si="3"/>
        <v>70.400000000000006</v>
      </c>
      <c r="H214" s="16"/>
    </row>
    <row r="215" spans="1:8">
      <c r="B215" s="422"/>
      <c r="C215" s="422"/>
      <c r="D215" t="s">
        <v>15</v>
      </c>
      <c r="E215" s="48">
        <v>5</v>
      </c>
      <c r="G215" s="2">
        <f t="shared" si="3"/>
        <v>75.400000000000006</v>
      </c>
      <c r="H215" s="16"/>
    </row>
    <row r="216" spans="1:8">
      <c r="A216" s="31"/>
      <c r="B216" s="421"/>
      <c r="C216" s="421"/>
      <c r="D216" t="s">
        <v>28</v>
      </c>
      <c r="E216" s="48">
        <v>10</v>
      </c>
      <c r="G216" s="2">
        <f t="shared" si="3"/>
        <v>85.4</v>
      </c>
      <c r="H216" s="16"/>
    </row>
    <row r="217" spans="1:8">
      <c r="A217" s="3">
        <v>43409</v>
      </c>
      <c r="B217" s="422">
        <v>16517</v>
      </c>
      <c r="C217" s="422" t="s">
        <v>24</v>
      </c>
      <c r="D217" t="s">
        <v>12</v>
      </c>
      <c r="E217" s="48"/>
      <c r="F217" s="2">
        <v>8.4</v>
      </c>
      <c r="G217" s="2">
        <f t="shared" si="3"/>
        <v>77</v>
      </c>
      <c r="H217" s="16"/>
    </row>
    <row r="218" spans="1:8">
      <c r="A218" s="3">
        <v>43409</v>
      </c>
      <c r="B218" s="422">
        <v>16517</v>
      </c>
      <c r="C218" s="422" t="s">
        <v>24</v>
      </c>
      <c r="D218" t="s">
        <v>13</v>
      </c>
      <c r="E218" s="48"/>
      <c r="F218" s="2">
        <v>2</v>
      </c>
      <c r="G218" s="2">
        <f t="shared" si="3"/>
        <v>75</v>
      </c>
      <c r="H218" s="16"/>
    </row>
    <row r="219" spans="1:8">
      <c r="A219" s="3">
        <v>43409</v>
      </c>
      <c r="B219" s="422">
        <v>16517</v>
      </c>
      <c r="C219" s="422" t="s">
        <v>24</v>
      </c>
      <c r="D219" t="s">
        <v>14</v>
      </c>
      <c r="E219" s="48"/>
      <c r="F219" s="2">
        <v>60</v>
      </c>
      <c r="G219" s="2">
        <f t="shared" si="3"/>
        <v>15</v>
      </c>
      <c r="H219" s="16"/>
    </row>
    <row r="220" spans="1:8">
      <c r="A220" s="3">
        <v>43409</v>
      </c>
      <c r="B220" s="422">
        <v>16517</v>
      </c>
      <c r="C220" s="422" t="s">
        <v>24</v>
      </c>
      <c r="D220" t="s">
        <v>15</v>
      </c>
      <c r="E220" s="48"/>
      <c r="F220" s="2">
        <v>5</v>
      </c>
      <c r="G220" s="2">
        <f t="shared" si="3"/>
        <v>10</v>
      </c>
      <c r="H220" s="16"/>
    </row>
    <row r="221" spans="1:8">
      <c r="A221" s="3">
        <v>43409</v>
      </c>
      <c r="B221" s="422">
        <v>16517</v>
      </c>
      <c r="C221" s="422" t="s">
        <v>24</v>
      </c>
      <c r="D221" t="s">
        <v>28</v>
      </c>
      <c r="E221" s="48"/>
      <c r="F221" s="2">
        <v>10</v>
      </c>
      <c r="G221" s="2">
        <f t="shared" si="3"/>
        <v>0</v>
      </c>
      <c r="H221" s="16"/>
    </row>
    <row r="222" spans="1:8">
      <c r="A222" s="31">
        <v>43404</v>
      </c>
      <c r="B222" s="421" t="s">
        <v>10</v>
      </c>
      <c r="C222" s="421" t="s">
        <v>25</v>
      </c>
      <c r="D222" t="s">
        <v>12</v>
      </c>
      <c r="E222" s="48">
        <v>10</v>
      </c>
      <c r="G222" s="2">
        <f t="shared" si="3"/>
        <v>10</v>
      </c>
      <c r="H222" s="16"/>
    </row>
    <row r="223" spans="1:8">
      <c r="B223" s="422"/>
      <c r="C223" s="422"/>
      <c r="D223" t="s">
        <v>13</v>
      </c>
      <c r="E223" s="48">
        <v>2</v>
      </c>
      <c r="G223" s="2">
        <f t="shared" si="3"/>
        <v>12</v>
      </c>
      <c r="H223" s="16"/>
    </row>
    <row r="224" spans="1:8">
      <c r="B224" s="422"/>
      <c r="C224" s="422"/>
      <c r="D224" t="s">
        <v>14</v>
      </c>
      <c r="E224" s="48">
        <v>60</v>
      </c>
      <c r="G224" s="2">
        <f t="shared" si="3"/>
        <v>72</v>
      </c>
      <c r="H224" s="16"/>
    </row>
    <row r="225" spans="1:8">
      <c r="B225" s="422"/>
      <c r="C225" s="422"/>
      <c r="D225" t="s">
        <v>15</v>
      </c>
      <c r="E225" s="48">
        <v>5</v>
      </c>
      <c r="G225" s="2">
        <f t="shared" si="3"/>
        <v>77</v>
      </c>
      <c r="H225" s="16"/>
    </row>
    <row r="226" spans="1:8">
      <c r="B226" s="422"/>
      <c r="C226" s="422"/>
      <c r="D226" t="s">
        <v>44</v>
      </c>
      <c r="E226" s="48">
        <v>6</v>
      </c>
      <c r="G226" s="2">
        <f t="shared" si="3"/>
        <v>83</v>
      </c>
      <c r="H226" s="16"/>
    </row>
    <row r="227" spans="1:8">
      <c r="A227" s="3">
        <v>43409</v>
      </c>
      <c r="B227" s="422">
        <v>16517</v>
      </c>
      <c r="C227" s="422" t="s">
        <v>25</v>
      </c>
      <c r="D227" t="s">
        <v>12</v>
      </c>
      <c r="E227" s="48"/>
      <c r="F227" s="2">
        <v>10</v>
      </c>
      <c r="G227" s="2">
        <f t="shared" si="3"/>
        <v>73</v>
      </c>
      <c r="H227" s="16"/>
    </row>
    <row r="228" spans="1:8">
      <c r="A228" s="3">
        <v>43409</v>
      </c>
      <c r="B228" s="422">
        <v>16517</v>
      </c>
      <c r="C228" s="422" t="s">
        <v>25</v>
      </c>
      <c r="D228" t="s">
        <v>13</v>
      </c>
      <c r="E228" s="48"/>
      <c r="F228" s="2">
        <v>2</v>
      </c>
      <c r="G228" s="2">
        <f t="shared" si="3"/>
        <v>71</v>
      </c>
      <c r="H228" s="16"/>
    </row>
    <row r="229" spans="1:8">
      <c r="A229" s="3">
        <v>43409</v>
      </c>
      <c r="B229" s="422">
        <v>16517</v>
      </c>
      <c r="C229" s="422" t="s">
        <v>25</v>
      </c>
      <c r="D229" t="s">
        <v>14</v>
      </c>
      <c r="E229" s="48"/>
      <c r="F229" s="2">
        <v>60</v>
      </c>
      <c r="G229" s="2">
        <f t="shared" si="3"/>
        <v>11</v>
      </c>
      <c r="H229" s="16"/>
    </row>
    <row r="230" spans="1:8">
      <c r="A230" s="3">
        <v>43409</v>
      </c>
      <c r="B230" s="422">
        <v>16517</v>
      </c>
      <c r="C230" s="422" t="s">
        <v>25</v>
      </c>
      <c r="D230" t="s">
        <v>15</v>
      </c>
      <c r="E230" s="48"/>
      <c r="F230" s="2">
        <v>5</v>
      </c>
      <c r="G230" s="2">
        <f t="shared" si="3"/>
        <v>6</v>
      </c>
      <c r="H230" s="16"/>
    </row>
    <row r="231" spans="1:8">
      <c r="A231" s="3">
        <v>43409</v>
      </c>
      <c r="B231" s="422">
        <v>16517</v>
      </c>
      <c r="C231" s="422" t="s">
        <v>25</v>
      </c>
      <c r="D231" t="s">
        <v>44</v>
      </c>
      <c r="E231" s="48"/>
      <c r="F231" s="2">
        <v>6</v>
      </c>
      <c r="G231" s="2">
        <f t="shared" si="3"/>
        <v>0</v>
      </c>
      <c r="H231" s="16"/>
    </row>
    <row r="232" spans="1:8">
      <c r="A232" s="31">
        <v>43434</v>
      </c>
      <c r="B232" s="421" t="s">
        <v>10</v>
      </c>
      <c r="C232" s="421" t="s">
        <v>26</v>
      </c>
      <c r="D232" t="s">
        <v>12</v>
      </c>
      <c r="E232" s="48">
        <v>8.6999999999999993</v>
      </c>
      <c r="G232" s="2">
        <f t="shared" si="3"/>
        <v>8.6999999999999993</v>
      </c>
      <c r="H232" s="16"/>
    </row>
    <row r="233" spans="1:8">
      <c r="B233" s="422"/>
      <c r="C233" s="422"/>
      <c r="D233" t="s">
        <v>13</v>
      </c>
      <c r="E233" s="48">
        <v>2.4</v>
      </c>
      <c r="G233" s="2">
        <f t="shared" si="3"/>
        <v>11.1</v>
      </c>
      <c r="H233" s="16"/>
    </row>
    <row r="234" spans="1:8">
      <c r="B234" s="422"/>
      <c r="C234" s="422"/>
      <c r="D234" t="s">
        <v>14</v>
      </c>
      <c r="E234" s="48">
        <v>60</v>
      </c>
      <c r="G234" s="2">
        <f t="shared" si="3"/>
        <v>71.099999999999994</v>
      </c>
      <c r="H234" s="16"/>
    </row>
    <row r="235" spans="1:8">
      <c r="B235" s="422"/>
      <c r="C235" s="422"/>
      <c r="D235" t="s">
        <v>15</v>
      </c>
      <c r="E235" s="48">
        <v>5</v>
      </c>
      <c r="G235" s="2">
        <f t="shared" si="3"/>
        <v>76.099999999999994</v>
      </c>
      <c r="H235" s="16"/>
    </row>
    <row r="236" spans="1:8">
      <c r="A236" s="3">
        <v>43550</v>
      </c>
      <c r="B236" s="422">
        <v>17434</v>
      </c>
      <c r="C236" s="422" t="s">
        <v>26</v>
      </c>
      <c r="D236" t="s">
        <v>12</v>
      </c>
      <c r="E236" s="48"/>
      <c r="F236" s="2">
        <v>8.6999999999999993</v>
      </c>
      <c r="G236" s="2">
        <f t="shared" si="3"/>
        <v>67.399999999999991</v>
      </c>
      <c r="H236" s="16"/>
    </row>
    <row r="237" spans="1:8">
      <c r="A237" s="3">
        <v>43550</v>
      </c>
      <c r="B237" s="422">
        <v>17434</v>
      </c>
      <c r="C237" s="422" t="s">
        <v>26</v>
      </c>
      <c r="D237" t="s">
        <v>13</v>
      </c>
      <c r="E237" s="48"/>
      <c r="F237" s="2">
        <v>2.4</v>
      </c>
      <c r="G237" s="2">
        <f t="shared" si="3"/>
        <v>64.999999999999986</v>
      </c>
      <c r="H237" s="16"/>
    </row>
    <row r="238" spans="1:8">
      <c r="A238" s="3">
        <v>43550</v>
      </c>
      <c r="B238" s="422">
        <v>17434</v>
      </c>
      <c r="C238" s="422" t="s">
        <v>26</v>
      </c>
      <c r="D238" t="s">
        <v>14</v>
      </c>
      <c r="E238" s="48"/>
      <c r="F238" s="2">
        <v>60</v>
      </c>
      <c r="G238" s="2">
        <f t="shared" si="3"/>
        <v>4.9999999999999858</v>
      </c>
      <c r="H238" s="16"/>
    </row>
    <row r="239" spans="1:8">
      <c r="A239" s="3">
        <v>43550</v>
      </c>
      <c r="B239" s="422">
        <v>17434</v>
      </c>
      <c r="C239" s="422" t="s">
        <v>26</v>
      </c>
      <c r="D239" t="s">
        <v>15</v>
      </c>
      <c r="E239" s="48"/>
      <c r="F239" s="2">
        <v>5</v>
      </c>
      <c r="G239" s="2">
        <f t="shared" si="3"/>
        <v>-1.4210854715202004E-14</v>
      </c>
      <c r="H239" s="16"/>
    </row>
    <row r="240" spans="1:8">
      <c r="A240" s="31">
        <v>43465</v>
      </c>
      <c r="B240" s="421" t="s">
        <v>10</v>
      </c>
      <c r="C240" s="421" t="s">
        <v>27</v>
      </c>
      <c r="D240" t="s">
        <v>12</v>
      </c>
      <c r="E240" s="48">
        <v>9.3000000000000007</v>
      </c>
      <c r="G240" s="2">
        <f t="shared" si="3"/>
        <v>9.2999999999999865</v>
      </c>
      <c r="H240" s="16"/>
    </row>
    <row r="241" spans="1:8">
      <c r="B241" s="422"/>
      <c r="C241" s="422"/>
      <c r="D241" t="s">
        <v>13</v>
      </c>
      <c r="E241" s="48">
        <v>4</v>
      </c>
      <c r="G241" s="2">
        <f t="shared" si="3"/>
        <v>13.299999999999986</v>
      </c>
      <c r="H241" s="16"/>
    </row>
    <row r="242" spans="1:8">
      <c r="B242" s="422"/>
      <c r="C242" s="422"/>
      <c r="D242" t="s">
        <v>14</v>
      </c>
      <c r="E242" s="48">
        <v>60</v>
      </c>
      <c r="G242" s="2">
        <f t="shared" si="3"/>
        <v>73.299999999999983</v>
      </c>
      <c r="H242" s="16"/>
    </row>
    <row r="243" spans="1:8">
      <c r="B243" s="422"/>
      <c r="C243" s="422"/>
      <c r="D243" t="s">
        <v>15</v>
      </c>
      <c r="E243" s="48">
        <v>5</v>
      </c>
      <c r="G243" s="2">
        <f t="shared" si="3"/>
        <v>78.299999999999983</v>
      </c>
      <c r="H243" s="16"/>
    </row>
    <row r="244" spans="1:8">
      <c r="B244" s="422"/>
      <c r="C244" s="422"/>
      <c r="D244" t="s">
        <v>490</v>
      </c>
      <c r="E244" s="48">
        <v>300</v>
      </c>
      <c r="G244" s="2">
        <f t="shared" si="3"/>
        <v>378.29999999999995</v>
      </c>
      <c r="H244" s="16"/>
    </row>
    <row r="245" spans="1:8">
      <c r="A245" s="3">
        <v>43439</v>
      </c>
      <c r="B245" s="422">
        <v>16708</v>
      </c>
      <c r="C245" s="422" t="s">
        <v>27</v>
      </c>
      <c r="D245" t="s">
        <v>491</v>
      </c>
      <c r="E245" s="48"/>
      <c r="F245" s="2">
        <v>300</v>
      </c>
      <c r="G245" s="2">
        <f t="shared" si="3"/>
        <v>78.299999999999955</v>
      </c>
      <c r="H245" s="16"/>
    </row>
    <row r="246" spans="1:8">
      <c r="A246" s="3">
        <v>43550</v>
      </c>
      <c r="B246" s="422">
        <v>17434</v>
      </c>
      <c r="C246" s="422" t="s">
        <v>27</v>
      </c>
      <c r="D246" t="s">
        <v>12</v>
      </c>
      <c r="E246" s="48"/>
      <c r="F246" s="2">
        <v>9.3000000000000007</v>
      </c>
      <c r="G246" s="2">
        <f t="shared" si="3"/>
        <v>68.999999999999957</v>
      </c>
      <c r="H246" s="16"/>
    </row>
    <row r="247" spans="1:8">
      <c r="A247" s="3">
        <v>43550</v>
      </c>
      <c r="B247" s="422">
        <v>17434</v>
      </c>
      <c r="C247" s="422" t="s">
        <v>27</v>
      </c>
      <c r="D247" t="s">
        <v>13</v>
      </c>
      <c r="E247" s="48"/>
      <c r="F247" s="2">
        <v>4</v>
      </c>
      <c r="G247" s="2">
        <f t="shared" si="3"/>
        <v>64.999999999999957</v>
      </c>
      <c r="H247" s="16"/>
    </row>
    <row r="248" spans="1:8">
      <c r="A248" s="3">
        <v>43550</v>
      </c>
      <c r="B248" s="422">
        <v>17434</v>
      </c>
      <c r="C248" s="422" t="s">
        <v>27</v>
      </c>
      <c r="D248" t="s">
        <v>14</v>
      </c>
      <c r="E248" s="48"/>
      <c r="F248" s="2">
        <v>60</v>
      </c>
      <c r="G248" s="2">
        <f t="shared" si="3"/>
        <v>4.9999999999999574</v>
      </c>
      <c r="H248" s="16"/>
    </row>
    <row r="249" spans="1:8">
      <c r="A249" s="3">
        <v>43550</v>
      </c>
      <c r="B249" s="422">
        <v>17434</v>
      </c>
      <c r="C249" s="422" t="s">
        <v>27</v>
      </c>
      <c r="D249" t="s">
        <v>15</v>
      </c>
      <c r="E249" s="48"/>
      <c r="F249" s="2">
        <v>5</v>
      </c>
      <c r="G249" s="2">
        <f t="shared" si="3"/>
        <v>-4.2632564145606011E-14</v>
      </c>
      <c r="H249" s="16"/>
    </row>
    <row r="250" spans="1:8">
      <c r="A250" s="31">
        <v>43496</v>
      </c>
      <c r="B250" s="421" t="s">
        <v>10</v>
      </c>
      <c r="C250" s="421" t="s">
        <v>11</v>
      </c>
      <c r="D250" t="s">
        <v>12</v>
      </c>
      <c r="E250" s="48">
        <v>9.6999999999999993</v>
      </c>
      <c r="G250" s="2">
        <f t="shared" si="3"/>
        <v>9.6999999999999567</v>
      </c>
      <c r="H250" s="16"/>
    </row>
    <row r="251" spans="1:8">
      <c r="B251" s="422"/>
      <c r="C251" s="422"/>
      <c r="D251" t="s">
        <v>13</v>
      </c>
      <c r="E251" s="48">
        <v>3</v>
      </c>
      <c r="G251" s="2">
        <f t="shared" si="3"/>
        <v>12.699999999999957</v>
      </c>
      <c r="H251" s="16"/>
    </row>
    <row r="252" spans="1:8">
      <c r="B252" s="422"/>
      <c r="C252" s="422"/>
      <c r="D252" t="s">
        <v>14</v>
      </c>
      <c r="E252" s="48">
        <v>60</v>
      </c>
      <c r="G252" s="2">
        <f t="shared" si="3"/>
        <v>72.69999999999996</v>
      </c>
      <c r="H252" s="16"/>
    </row>
    <row r="253" spans="1:8">
      <c r="B253" s="422"/>
      <c r="C253" s="422"/>
      <c r="D253" t="s">
        <v>15</v>
      </c>
      <c r="E253" s="48">
        <v>5</v>
      </c>
      <c r="G253" s="2">
        <f t="shared" si="3"/>
        <v>77.69999999999996</v>
      </c>
      <c r="H253" s="16"/>
    </row>
    <row r="254" spans="1:8">
      <c r="A254" s="3">
        <v>43550</v>
      </c>
      <c r="B254" s="422">
        <v>17437</v>
      </c>
      <c r="C254" s="422" t="s">
        <v>11</v>
      </c>
      <c r="D254" t="s">
        <v>12</v>
      </c>
      <c r="E254" s="48"/>
      <c r="F254" s="2">
        <v>9.6999999999999993</v>
      </c>
      <c r="G254" s="2">
        <f t="shared" si="3"/>
        <v>67.999999999999957</v>
      </c>
      <c r="H254" s="16"/>
    </row>
    <row r="255" spans="1:8">
      <c r="A255" s="3">
        <v>43550</v>
      </c>
      <c r="B255" s="422">
        <v>17437</v>
      </c>
      <c r="C255" s="422" t="s">
        <v>11</v>
      </c>
      <c r="D255" t="s">
        <v>13</v>
      </c>
      <c r="E255" s="48"/>
      <c r="F255" s="2">
        <v>3</v>
      </c>
      <c r="G255" s="2">
        <f t="shared" si="3"/>
        <v>64.999999999999957</v>
      </c>
      <c r="H255" s="16"/>
    </row>
    <row r="256" spans="1:8">
      <c r="A256" s="3">
        <v>43550</v>
      </c>
      <c r="B256" s="422">
        <v>17437</v>
      </c>
      <c r="C256" s="422" t="s">
        <v>11</v>
      </c>
      <c r="D256" t="s">
        <v>14</v>
      </c>
      <c r="E256" s="48"/>
      <c r="F256" s="2">
        <v>60</v>
      </c>
      <c r="G256" s="2">
        <f t="shared" si="3"/>
        <v>4.9999999999999574</v>
      </c>
      <c r="H256" s="16"/>
    </row>
    <row r="257" spans="1:8">
      <c r="A257" s="3">
        <v>43550</v>
      </c>
      <c r="B257" s="422">
        <v>17437</v>
      </c>
      <c r="C257" s="422" t="s">
        <v>11</v>
      </c>
      <c r="D257" t="s">
        <v>15</v>
      </c>
      <c r="E257" s="48"/>
      <c r="F257" s="2">
        <v>5</v>
      </c>
      <c r="G257" s="73">
        <f t="shared" si="3"/>
        <v>-4.2632564145606011E-14</v>
      </c>
      <c r="H257" s="16"/>
    </row>
    <row r="258" spans="1:8">
      <c r="A258" s="31">
        <v>43524</v>
      </c>
      <c r="B258" s="421" t="s">
        <v>10</v>
      </c>
      <c r="C258" s="421" t="s">
        <v>17</v>
      </c>
      <c r="D258" t="s">
        <v>12</v>
      </c>
      <c r="E258" s="48">
        <v>10.199999999999999</v>
      </c>
      <c r="G258" s="73">
        <f t="shared" si="3"/>
        <v>10.199999999999957</v>
      </c>
      <c r="H258" s="16"/>
    </row>
    <row r="259" spans="1:8">
      <c r="B259" s="422"/>
      <c r="C259" s="422"/>
      <c r="D259" t="s">
        <v>13</v>
      </c>
      <c r="E259" s="48">
        <v>3.7</v>
      </c>
      <c r="G259" s="73">
        <f t="shared" si="3"/>
        <v>13.899999999999956</v>
      </c>
      <c r="H259" s="16"/>
    </row>
    <row r="260" spans="1:8">
      <c r="B260" s="422"/>
      <c r="C260" s="422"/>
      <c r="D260" t="s">
        <v>14</v>
      </c>
      <c r="E260" s="48">
        <v>56</v>
      </c>
      <c r="G260" s="73">
        <f t="shared" si="3"/>
        <v>69.899999999999949</v>
      </c>
      <c r="H260" s="16"/>
    </row>
    <row r="261" spans="1:8">
      <c r="B261" s="422"/>
      <c r="C261" s="422"/>
      <c r="D261" t="s">
        <v>15</v>
      </c>
      <c r="E261" s="48">
        <v>5</v>
      </c>
      <c r="G261" s="73">
        <f t="shared" si="3"/>
        <v>74.899999999999949</v>
      </c>
      <c r="H261" s="16"/>
    </row>
    <row r="262" spans="1:8">
      <c r="A262" s="3">
        <v>43550</v>
      </c>
      <c r="B262" s="422">
        <v>17437</v>
      </c>
      <c r="C262" s="422" t="s">
        <v>17</v>
      </c>
      <c r="D262" t="s">
        <v>12</v>
      </c>
      <c r="E262" s="48"/>
      <c r="F262" s="2">
        <v>10.199999999999999</v>
      </c>
      <c r="G262" s="73">
        <f t="shared" si="3"/>
        <v>64.699999999999946</v>
      </c>
      <c r="H262" s="16"/>
    </row>
    <row r="263" spans="1:8">
      <c r="A263" s="3">
        <v>43550</v>
      </c>
      <c r="B263" s="422">
        <v>17437</v>
      </c>
      <c r="C263" s="422" t="s">
        <v>17</v>
      </c>
      <c r="D263" t="s">
        <v>14</v>
      </c>
      <c r="E263" s="48"/>
      <c r="F263" s="2">
        <v>56</v>
      </c>
      <c r="G263" s="73">
        <f t="shared" si="3"/>
        <v>8.699999999999946</v>
      </c>
      <c r="H263" s="16"/>
    </row>
    <row r="264" spans="1:8">
      <c r="A264" s="3">
        <v>43550</v>
      </c>
      <c r="B264" s="422">
        <v>17437</v>
      </c>
      <c r="C264" s="422" t="s">
        <v>17</v>
      </c>
      <c r="D264" t="s">
        <v>15</v>
      </c>
      <c r="E264" s="48"/>
      <c r="F264" s="2">
        <v>5</v>
      </c>
      <c r="G264" s="73">
        <f t="shared" ref="G264:G282" si="4">+G263+E264-F264</f>
        <v>3.699999999999946</v>
      </c>
      <c r="H264" s="16"/>
    </row>
    <row r="265" spans="1:8">
      <c r="A265" s="3">
        <v>44848</v>
      </c>
      <c r="B265" s="422">
        <v>25632</v>
      </c>
      <c r="C265" s="422" t="s">
        <v>17</v>
      </c>
      <c r="D265" t="s">
        <v>13</v>
      </c>
      <c r="E265" s="48"/>
      <c r="F265" s="2">
        <v>3.7</v>
      </c>
      <c r="G265" s="73">
        <f t="shared" si="4"/>
        <v>-5.4178883601707639E-14</v>
      </c>
      <c r="H265" s="16"/>
    </row>
    <row r="266" spans="1:8">
      <c r="A266" s="31">
        <v>43555</v>
      </c>
      <c r="B266" s="421" t="s">
        <v>10</v>
      </c>
      <c r="C266" s="421" t="s">
        <v>18</v>
      </c>
      <c r="D266" t="s">
        <v>12</v>
      </c>
      <c r="E266" s="48">
        <v>61</v>
      </c>
      <c r="G266" s="73">
        <f t="shared" si="4"/>
        <v>60.999999999999943</v>
      </c>
      <c r="H266" s="16"/>
    </row>
    <row r="267" spans="1:8">
      <c r="B267" s="422"/>
      <c r="C267" s="422"/>
      <c r="D267" t="s">
        <v>13</v>
      </c>
      <c r="E267" s="48">
        <v>3.9</v>
      </c>
      <c r="G267" s="73">
        <f t="shared" si="4"/>
        <v>64.899999999999949</v>
      </c>
      <c r="H267" s="16"/>
    </row>
    <row r="268" spans="1:8">
      <c r="B268" s="422"/>
      <c r="C268" s="422"/>
      <c r="D268" t="s">
        <v>14</v>
      </c>
      <c r="E268" s="48">
        <v>60</v>
      </c>
      <c r="G268" s="73">
        <f t="shared" si="4"/>
        <v>124.89999999999995</v>
      </c>
      <c r="H268" s="16"/>
    </row>
    <row r="269" spans="1:8">
      <c r="B269" s="422"/>
      <c r="C269" s="422"/>
      <c r="D269" t="s">
        <v>15</v>
      </c>
      <c r="E269" s="48">
        <v>5</v>
      </c>
      <c r="G269" s="73">
        <f t="shared" si="4"/>
        <v>129.89999999999995</v>
      </c>
      <c r="H269" s="16"/>
    </row>
    <row r="270" spans="1:8">
      <c r="B270" s="422"/>
      <c r="C270" s="422"/>
      <c r="D270" t="s">
        <v>492</v>
      </c>
      <c r="E270" s="48">
        <v>300</v>
      </c>
      <c r="G270" s="73">
        <f t="shared" si="4"/>
        <v>429.9</v>
      </c>
      <c r="H270" s="16"/>
    </row>
    <row r="271" spans="1:8">
      <c r="B271" s="422"/>
      <c r="C271" s="422"/>
      <c r="D271" t="s">
        <v>70</v>
      </c>
      <c r="E271" s="48">
        <v>93</v>
      </c>
      <c r="G271" s="73">
        <f t="shared" si="4"/>
        <v>522.9</v>
      </c>
      <c r="H271" s="16"/>
    </row>
    <row r="272" spans="1:8">
      <c r="A272" s="3">
        <v>43550</v>
      </c>
      <c r="B272" s="422">
        <v>17436</v>
      </c>
      <c r="C272" s="422" t="s">
        <v>18</v>
      </c>
      <c r="D272" t="s">
        <v>492</v>
      </c>
      <c r="E272" s="48"/>
      <c r="F272" s="2">
        <v>300</v>
      </c>
      <c r="G272" s="73">
        <f t="shared" si="4"/>
        <v>222.89999999999998</v>
      </c>
      <c r="H272" s="16"/>
    </row>
    <row r="273" spans="1:8">
      <c r="A273" s="3">
        <v>43615</v>
      </c>
      <c r="B273" s="422">
        <v>17997</v>
      </c>
      <c r="C273" s="422" t="s">
        <v>18</v>
      </c>
      <c r="D273" t="s">
        <v>12</v>
      </c>
      <c r="E273" s="48"/>
      <c r="F273" s="2">
        <v>61</v>
      </c>
      <c r="G273" s="73">
        <f t="shared" si="4"/>
        <v>161.89999999999998</v>
      </c>
      <c r="H273" s="16"/>
    </row>
    <row r="274" spans="1:8">
      <c r="A274" s="3">
        <v>43615</v>
      </c>
      <c r="B274" s="422">
        <v>17997</v>
      </c>
      <c r="C274" s="422" t="s">
        <v>18</v>
      </c>
      <c r="D274" t="s">
        <v>13</v>
      </c>
      <c r="E274" s="48"/>
      <c r="F274" s="2">
        <v>3.9</v>
      </c>
      <c r="G274" s="73">
        <f t="shared" si="4"/>
        <v>157.99999999999997</v>
      </c>
      <c r="H274" s="16"/>
    </row>
    <row r="275" spans="1:8">
      <c r="A275" s="3">
        <v>44848</v>
      </c>
      <c r="B275" s="422">
        <v>25632</v>
      </c>
      <c r="C275" s="422" t="s">
        <v>18</v>
      </c>
      <c r="D275" t="s">
        <v>14</v>
      </c>
      <c r="E275" s="48"/>
      <c r="F275" s="48">
        <v>60</v>
      </c>
      <c r="G275" s="73">
        <f t="shared" si="4"/>
        <v>97.999999999999972</v>
      </c>
      <c r="H275" s="16"/>
    </row>
    <row r="276" spans="1:8">
      <c r="A276" s="3">
        <v>44848</v>
      </c>
      <c r="B276" s="422">
        <v>25632</v>
      </c>
      <c r="C276" s="422" t="s">
        <v>18</v>
      </c>
      <c r="D276" t="s">
        <v>15</v>
      </c>
      <c r="E276" s="48"/>
      <c r="F276" s="48">
        <v>5</v>
      </c>
      <c r="G276" s="73">
        <f t="shared" si="4"/>
        <v>92.999999999999972</v>
      </c>
      <c r="H276" s="16"/>
    </row>
    <row r="277" spans="1:8">
      <c r="B277" s="422" t="s">
        <v>61</v>
      </c>
      <c r="C277" s="422" t="s">
        <v>18</v>
      </c>
      <c r="D277" t="s">
        <v>70</v>
      </c>
      <c r="E277" s="48"/>
      <c r="F277" s="48">
        <v>46.5</v>
      </c>
      <c r="G277" s="73">
        <f t="shared" si="4"/>
        <v>46.499999999999972</v>
      </c>
      <c r="H277" s="16"/>
    </row>
    <row r="278" spans="1:8">
      <c r="A278" s="3">
        <v>45196</v>
      </c>
      <c r="B278" s="422">
        <v>27537</v>
      </c>
      <c r="C278" s="422" t="s">
        <v>18</v>
      </c>
      <c r="D278" t="s">
        <v>70</v>
      </c>
      <c r="E278" s="48"/>
      <c r="F278" s="48">
        <v>46.5</v>
      </c>
      <c r="G278" s="73">
        <f t="shared" si="4"/>
        <v>0</v>
      </c>
      <c r="H278" s="16"/>
    </row>
    <row r="279" spans="1:8">
      <c r="A279" s="31">
        <v>43585</v>
      </c>
      <c r="B279" s="421" t="s">
        <v>10</v>
      </c>
      <c r="C279" s="421" t="s">
        <v>19</v>
      </c>
      <c r="D279" t="s">
        <v>12</v>
      </c>
      <c r="E279" s="48">
        <v>123.2</v>
      </c>
      <c r="G279" s="73">
        <f t="shared" si="4"/>
        <v>123.2</v>
      </c>
      <c r="H279" s="16"/>
    </row>
    <row r="280" spans="1:8">
      <c r="B280" s="422"/>
      <c r="C280" s="422"/>
      <c r="D280" t="s">
        <v>13</v>
      </c>
      <c r="E280" s="48">
        <v>3.5</v>
      </c>
      <c r="G280" s="73">
        <f t="shared" si="4"/>
        <v>126.7</v>
      </c>
      <c r="H280" s="16"/>
    </row>
    <row r="281" spans="1:8">
      <c r="B281" s="422"/>
      <c r="C281" s="422"/>
      <c r="D281" t="s">
        <v>14</v>
      </c>
      <c r="E281" s="48">
        <v>60</v>
      </c>
      <c r="G281" s="73">
        <f t="shared" si="4"/>
        <v>186.7</v>
      </c>
      <c r="H281" s="16"/>
    </row>
    <row r="282" spans="1:8">
      <c r="B282" s="422"/>
      <c r="C282" s="422"/>
      <c r="D282" t="s">
        <v>15</v>
      </c>
      <c r="E282" s="48">
        <v>5</v>
      </c>
      <c r="G282" s="73">
        <f t="shared" si="4"/>
        <v>191.7</v>
      </c>
      <c r="H282" s="16"/>
    </row>
    <row r="283" spans="1:8">
      <c r="A283" s="3">
        <v>43615</v>
      </c>
      <c r="B283" s="422">
        <v>17997</v>
      </c>
      <c r="C283" s="422" t="s">
        <v>19</v>
      </c>
      <c r="D283" t="s">
        <v>12</v>
      </c>
      <c r="E283" s="48"/>
      <c r="F283" s="2">
        <v>123.2</v>
      </c>
      <c r="G283" s="73">
        <f t="shared" ref="G283:G351" si="5">+G282+E283-F283</f>
        <v>68.499999999999986</v>
      </c>
      <c r="H283" s="16"/>
    </row>
    <row r="284" spans="1:8">
      <c r="A284" s="3">
        <v>43615</v>
      </c>
      <c r="B284" s="422">
        <v>17997</v>
      </c>
      <c r="C284" s="422" t="s">
        <v>19</v>
      </c>
      <c r="D284" t="s">
        <v>13</v>
      </c>
      <c r="E284" s="48"/>
      <c r="F284" s="2">
        <v>3.5</v>
      </c>
      <c r="G284" s="73">
        <f t="shared" si="5"/>
        <v>64.999999999999986</v>
      </c>
      <c r="H284" s="16"/>
    </row>
    <row r="285" spans="1:8">
      <c r="A285" s="3">
        <v>44848</v>
      </c>
      <c r="B285" s="422">
        <v>25632</v>
      </c>
      <c r="C285" s="422" t="s">
        <v>19</v>
      </c>
      <c r="D285" t="s">
        <v>14</v>
      </c>
      <c r="E285" s="48"/>
      <c r="F285" s="48">
        <v>60</v>
      </c>
      <c r="G285" s="73">
        <f t="shared" si="5"/>
        <v>4.9999999999999858</v>
      </c>
      <c r="H285" s="16"/>
    </row>
    <row r="286" spans="1:8">
      <c r="A286" s="3">
        <v>44848</v>
      </c>
      <c r="B286" s="422">
        <v>25632</v>
      </c>
      <c r="C286" s="422" t="s">
        <v>19</v>
      </c>
      <c r="D286" t="s">
        <v>15</v>
      </c>
      <c r="E286" s="48"/>
      <c r="F286" s="48">
        <v>5</v>
      </c>
      <c r="G286" s="73">
        <f t="shared" si="5"/>
        <v>-1.4210854715202004E-14</v>
      </c>
      <c r="H286" s="16"/>
    </row>
    <row r="287" spans="1:8">
      <c r="A287" s="31">
        <v>43616</v>
      </c>
      <c r="B287" s="421" t="s">
        <v>10</v>
      </c>
      <c r="C287" s="421" t="s">
        <v>20</v>
      </c>
      <c r="D287" t="s">
        <v>12</v>
      </c>
      <c r="E287" s="48">
        <v>122.6</v>
      </c>
      <c r="G287" s="73">
        <f t="shared" si="5"/>
        <v>122.59999999999998</v>
      </c>
      <c r="H287" s="16"/>
    </row>
    <row r="288" spans="1:8">
      <c r="B288" s="422"/>
      <c r="C288" s="422"/>
      <c r="D288" t="s">
        <v>13</v>
      </c>
      <c r="E288" s="48">
        <v>4.0999999999999996</v>
      </c>
      <c r="G288" s="73">
        <f t="shared" si="5"/>
        <v>126.69999999999997</v>
      </c>
      <c r="H288" s="16"/>
    </row>
    <row r="289" spans="1:8">
      <c r="B289" s="422"/>
      <c r="C289" s="422"/>
      <c r="D289" t="s">
        <v>14</v>
      </c>
      <c r="E289" s="48">
        <v>60</v>
      </c>
      <c r="G289" s="73">
        <f t="shared" si="5"/>
        <v>186.7</v>
      </c>
      <c r="H289" s="16"/>
    </row>
    <row r="290" spans="1:8">
      <c r="B290" s="422"/>
      <c r="C290" s="422"/>
      <c r="D290" t="s">
        <v>15</v>
      </c>
      <c r="E290" s="48">
        <v>5</v>
      </c>
      <c r="G290" s="73">
        <f t="shared" si="5"/>
        <v>191.7</v>
      </c>
      <c r="H290" s="16"/>
    </row>
    <row r="291" spans="1:8">
      <c r="A291" s="3">
        <v>43650</v>
      </c>
      <c r="B291" s="422">
        <v>18161</v>
      </c>
      <c r="C291" s="422" t="s">
        <v>20</v>
      </c>
      <c r="D291" t="s">
        <v>12</v>
      </c>
      <c r="E291" s="48"/>
      <c r="F291" s="2">
        <v>122.6</v>
      </c>
      <c r="G291" s="73">
        <f t="shared" si="5"/>
        <v>69.099999999999994</v>
      </c>
      <c r="H291" s="16"/>
    </row>
    <row r="292" spans="1:8">
      <c r="A292" s="3">
        <v>43650</v>
      </c>
      <c r="B292" s="422">
        <v>18161</v>
      </c>
      <c r="C292" s="422" t="s">
        <v>20</v>
      </c>
      <c r="D292" t="s">
        <v>13</v>
      </c>
      <c r="E292" s="48"/>
      <c r="F292" s="2">
        <v>4.0999999999999996</v>
      </c>
      <c r="G292" s="73">
        <f t="shared" si="5"/>
        <v>65</v>
      </c>
      <c r="H292" s="16"/>
    </row>
    <row r="293" spans="1:8">
      <c r="A293" s="3">
        <v>44848</v>
      </c>
      <c r="B293" s="422">
        <v>25632</v>
      </c>
      <c r="C293" s="422" t="s">
        <v>20</v>
      </c>
      <c r="D293" t="s">
        <v>14</v>
      </c>
      <c r="E293" s="48"/>
      <c r="F293" s="48">
        <v>60</v>
      </c>
      <c r="G293" s="73">
        <f t="shared" si="5"/>
        <v>5</v>
      </c>
      <c r="H293" s="16"/>
    </row>
    <row r="294" spans="1:8">
      <c r="A294" s="3">
        <v>44848</v>
      </c>
      <c r="B294" s="422">
        <v>25632</v>
      </c>
      <c r="C294" s="422" t="s">
        <v>20</v>
      </c>
      <c r="D294" t="s">
        <v>15</v>
      </c>
      <c r="E294" s="48"/>
      <c r="F294" s="48">
        <v>5</v>
      </c>
      <c r="G294" s="73">
        <f t="shared" si="5"/>
        <v>0</v>
      </c>
      <c r="H294" s="16"/>
    </row>
    <row r="295" spans="1:8">
      <c r="A295" s="31">
        <v>43646</v>
      </c>
      <c r="B295" s="421" t="s">
        <v>10</v>
      </c>
      <c r="C295" s="421" t="s">
        <v>21</v>
      </c>
      <c r="D295" t="s">
        <v>12</v>
      </c>
      <c r="E295" s="48">
        <v>139.30000000000001</v>
      </c>
      <c r="G295" s="73">
        <f t="shared" si="5"/>
        <v>139.30000000000001</v>
      </c>
      <c r="H295" s="16"/>
    </row>
    <row r="296" spans="1:8">
      <c r="B296" s="422"/>
      <c r="C296" s="422"/>
      <c r="D296" t="s">
        <v>13</v>
      </c>
      <c r="E296" s="48">
        <v>4</v>
      </c>
      <c r="G296" s="73">
        <f t="shared" si="5"/>
        <v>143.30000000000001</v>
      </c>
      <c r="H296" s="16"/>
    </row>
    <row r="297" spans="1:8">
      <c r="B297" s="422"/>
      <c r="C297" s="422"/>
      <c r="D297" t="s">
        <v>14</v>
      </c>
      <c r="E297" s="48">
        <v>60</v>
      </c>
      <c r="G297" s="73">
        <f t="shared" si="5"/>
        <v>203.3</v>
      </c>
      <c r="H297" s="16"/>
    </row>
    <row r="298" spans="1:8">
      <c r="B298" s="422"/>
      <c r="C298" s="422"/>
      <c r="D298" t="s">
        <v>15</v>
      </c>
      <c r="E298" s="48">
        <v>5</v>
      </c>
      <c r="G298" s="73">
        <f t="shared" si="5"/>
        <v>208.3</v>
      </c>
      <c r="H298" s="16"/>
    </row>
    <row r="299" spans="1:8">
      <c r="A299" s="3">
        <v>43676</v>
      </c>
      <c r="B299" s="422">
        <v>18356</v>
      </c>
      <c r="C299" s="422" t="s">
        <v>21</v>
      </c>
      <c r="D299" t="s">
        <v>12</v>
      </c>
      <c r="E299" s="48"/>
      <c r="F299" s="2">
        <v>139.30000000000001</v>
      </c>
      <c r="G299" s="73">
        <f t="shared" si="5"/>
        <v>69</v>
      </c>
      <c r="H299" s="16"/>
    </row>
    <row r="300" spans="1:8">
      <c r="A300" s="3">
        <v>43676</v>
      </c>
      <c r="B300" s="422">
        <v>18356</v>
      </c>
      <c r="C300" s="422" t="s">
        <v>21</v>
      </c>
      <c r="D300" t="s">
        <v>13</v>
      </c>
      <c r="E300" s="48"/>
      <c r="F300" s="2">
        <v>4</v>
      </c>
      <c r="G300" s="73">
        <f t="shared" si="5"/>
        <v>65</v>
      </c>
      <c r="H300" s="16"/>
    </row>
    <row r="301" spans="1:8">
      <c r="A301" s="3">
        <v>44848</v>
      </c>
      <c r="B301" s="422">
        <v>25632</v>
      </c>
      <c r="C301" s="422" t="s">
        <v>21</v>
      </c>
      <c r="D301" t="s">
        <v>14</v>
      </c>
      <c r="E301" s="48"/>
      <c r="F301" s="48">
        <v>60</v>
      </c>
      <c r="G301" s="73">
        <f t="shared" si="5"/>
        <v>5</v>
      </c>
      <c r="H301" s="16"/>
    </row>
    <row r="302" spans="1:8">
      <c r="A302" s="3">
        <v>44848</v>
      </c>
      <c r="B302" s="422">
        <v>25632</v>
      </c>
      <c r="C302" s="422" t="s">
        <v>21</v>
      </c>
      <c r="D302" t="s">
        <v>15</v>
      </c>
      <c r="E302" s="48"/>
      <c r="F302" s="48">
        <v>5</v>
      </c>
      <c r="G302" s="73">
        <f t="shared" si="5"/>
        <v>0</v>
      </c>
      <c r="H302" s="16"/>
    </row>
    <row r="303" spans="1:8">
      <c r="A303" s="31">
        <v>43677</v>
      </c>
      <c r="B303" s="421" t="s">
        <v>10</v>
      </c>
      <c r="C303" s="421" t="s">
        <v>22</v>
      </c>
      <c r="D303" t="s">
        <v>12</v>
      </c>
      <c r="E303" s="48">
        <v>139.30000000000001</v>
      </c>
      <c r="G303" s="73">
        <f t="shared" si="5"/>
        <v>139.30000000000001</v>
      </c>
      <c r="H303" s="16"/>
    </row>
    <row r="304" spans="1:8">
      <c r="B304" s="422"/>
      <c r="C304" s="422"/>
      <c r="D304" t="s">
        <v>13</v>
      </c>
      <c r="E304" s="48">
        <v>3.8</v>
      </c>
      <c r="G304" s="73">
        <f t="shared" si="5"/>
        <v>143.10000000000002</v>
      </c>
      <c r="H304" s="16"/>
    </row>
    <row r="305" spans="1:8">
      <c r="B305" s="422"/>
      <c r="C305" s="422"/>
      <c r="D305" t="s">
        <v>14</v>
      </c>
      <c r="E305" s="48">
        <v>60</v>
      </c>
      <c r="G305" s="73">
        <f t="shared" si="5"/>
        <v>203.10000000000002</v>
      </c>
      <c r="H305" s="16"/>
    </row>
    <row r="306" spans="1:8">
      <c r="B306" s="422"/>
      <c r="C306" s="422"/>
      <c r="D306" t="s">
        <v>15</v>
      </c>
      <c r="E306" s="48">
        <v>5</v>
      </c>
      <c r="G306" s="73">
        <f t="shared" si="5"/>
        <v>208.10000000000002</v>
      </c>
      <c r="H306" s="16"/>
    </row>
    <row r="307" spans="1:8">
      <c r="A307" s="3">
        <v>43704</v>
      </c>
      <c r="B307" s="422">
        <v>18581</v>
      </c>
      <c r="C307" s="422" t="s">
        <v>22</v>
      </c>
      <c r="D307" t="s">
        <v>12</v>
      </c>
      <c r="E307" s="48"/>
      <c r="F307" s="2">
        <v>139.30000000000001</v>
      </c>
      <c r="G307" s="73">
        <f t="shared" si="5"/>
        <v>68.800000000000011</v>
      </c>
      <c r="H307" s="16"/>
    </row>
    <row r="308" spans="1:8">
      <c r="A308" s="3">
        <v>43704</v>
      </c>
      <c r="B308" s="422">
        <v>18581</v>
      </c>
      <c r="C308" s="422" t="s">
        <v>22</v>
      </c>
      <c r="D308" t="s">
        <v>13</v>
      </c>
      <c r="E308" s="48"/>
      <c r="F308" s="2">
        <v>3.8</v>
      </c>
      <c r="G308" s="73">
        <f t="shared" si="5"/>
        <v>65.000000000000014</v>
      </c>
      <c r="H308" s="16"/>
    </row>
    <row r="309" spans="1:8">
      <c r="A309" s="3">
        <v>44848</v>
      </c>
      <c r="B309" s="422">
        <v>25632</v>
      </c>
      <c r="C309" s="422" t="s">
        <v>22</v>
      </c>
      <c r="D309" t="s">
        <v>14</v>
      </c>
      <c r="E309" s="48"/>
      <c r="F309" s="48">
        <v>60</v>
      </c>
      <c r="G309" s="73">
        <f t="shared" si="5"/>
        <v>5.0000000000000142</v>
      </c>
      <c r="H309" s="16"/>
    </row>
    <row r="310" spans="1:8">
      <c r="A310" s="3">
        <v>44848</v>
      </c>
      <c r="B310" s="422">
        <v>25632</v>
      </c>
      <c r="C310" s="422" t="s">
        <v>22</v>
      </c>
      <c r="D310" t="s">
        <v>15</v>
      </c>
      <c r="E310" s="48"/>
      <c r="F310" s="48">
        <v>5</v>
      </c>
      <c r="G310" s="21">
        <f t="shared" si="5"/>
        <v>1.4210854715202004E-14</v>
      </c>
      <c r="H310" s="16"/>
    </row>
    <row r="311" spans="1:8">
      <c r="A311" s="31">
        <v>43708</v>
      </c>
      <c r="B311" s="421" t="s">
        <v>10</v>
      </c>
      <c r="C311" s="421" t="s">
        <v>23</v>
      </c>
      <c r="D311" t="s">
        <v>12</v>
      </c>
      <c r="E311" s="48">
        <v>135.5</v>
      </c>
      <c r="G311" s="73">
        <f t="shared" si="5"/>
        <v>135.5</v>
      </c>
      <c r="H311" s="16"/>
    </row>
    <row r="312" spans="1:8">
      <c r="B312" s="422"/>
      <c r="C312" s="422"/>
      <c r="D312" t="s">
        <v>13</v>
      </c>
      <c r="E312" s="48">
        <v>3.7</v>
      </c>
      <c r="G312" s="73">
        <f t="shared" si="5"/>
        <v>139.19999999999999</v>
      </c>
      <c r="H312" s="16"/>
    </row>
    <row r="313" spans="1:8">
      <c r="B313" s="422"/>
      <c r="C313" s="422"/>
      <c r="D313" t="s">
        <v>14</v>
      </c>
      <c r="E313" s="48">
        <v>60</v>
      </c>
      <c r="G313" s="73">
        <f t="shared" si="5"/>
        <v>199.2</v>
      </c>
      <c r="H313" s="16"/>
    </row>
    <row r="314" spans="1:8">
      <c r="B314" s="422"/>
      <c r="C314" s="422"/>
      <c r="D314" t="s">
        <v>29</v>
      </c>
      <c r="E314" s="48">
        <v>5</v>
      </c>
      <c r="G314" s="73">
        <f t="shared" si="5"/>
        <v>204.2</v>
      </c>
      <c r="H314" s="16"/>
    </row>
    <row r="315" spans="1:8">
      <c r="B315" s="422"/>
      <c r="C315" s="422"/>
      <c r="D315" t="s">
        <v>16</v>
      </c>
      <c r="E315" s="48">
        <v>10</v>
      </c>
      <c r="G315" s="73">
        <f t="shared" si="5"/>
        <v>214.2</v>
      </c>
      <c r="H315" s="16"/>
    </row>
    <row r="316" spans="1:8">
      <c r="B316" s="422"/>
      <c r="C316" s="422"/>
      <c r="D316" s="35" t="s">
        <v>70</v>
      </c>
      <c r="E316" s="63">
        <v>93</v>
      </c>
      <c r="G316" s="73">
        <f t="shared" si="5"/>
        <v>307.2</v>
      </c>
      <c r="H316" s="16"/>
    </row>
    <row r="317" spans="1:8">
      <c r="A317" s="3">
        <v>43731</v>
      </c>
      <c r="B317" s="422">
        <v>18732</v>
      </c>
      <c r="C317" s="422" t="s">
        <v>23</v>
      </c>
      <c r="D317" t="s">
        <v>12</v>
      </c>
      <c r="E317" s="48"/>
      <c r="F317" s="2">
        <v>135.5</v>
      </c>
      <c r="G317" s="73">
        <f t="shared" si="5"/>
        <v>171.7</v>
      </c>
      <c r="H317" s="16"/>
    </row>
    <row r="318" spans="1:8">
      <c r="A318" s="3">
        <v>43731</v>
      </c>
      <c r="B318" s="422">
        <v>18732</v>
      </c>
      <c r="C318" s="422" t="s">
        <v>23</v>
      </c>
      <c r="D318" t="s">
        <v>13</v>
      </c>
      <c r="E318" s="48"/>
      <c r="F318" s="2">
        <v>3.7</v>
      </c>
      <c r="G318" s="73">
        <f t="shared" si="5"/>
        <v>168</v>
      </c>
      <c r="H318" s="16"/>
    </row>
    <row r="319" spans="1:8">
      <c r="A319" s="3">
        <v>43761</v>
      </c>
      <c r="B319" s="422">
        <v>18947</v>
      </c>
      <c r="C319" s="422" t="s">
        <v>23</v>
      </c>
      <c r="D319" t="s">
        <v>16</v>
      </c>
      <c r="E319" s="48"/>
      <c r="F319" s="2">
        <v>10</v>
      </c>
      <c r="G319" s="73">
        <f t="shared" si="5"/>
        <v>158</v>
      </c>
      <c r="H319" s="16"/>
    </row>
    <row r="320" spans="1:8">
      <c r="A320" s="3">
        <v>44848</v>
      </c>
      <c r="B320" s="422">
        <v>25633</v>
      </c>
      <c r="C320" s="422" t="s">
        <v>23</v>
      </c>
      <c r="D320" t="s">
        <v>14</v>
      </c>
      <c r="E320" s="48"/>
      <c r="F320" s="48">
        <v>60</v>
      </c>
      <c r="G320" s="73">
        <f t="shared" si="5"/>
        <v>98</v>
      </c>
      <c r="H320" s="16"/>
    </row>
    <row r="321" spans="1:8">
      <c r="A321" s="3">
        <v>44848</v>
      </c>
      <c r="B321" s="422">
        <v>25633</v>
      </c>
      <c r="C321" s="422" t="s">
        <v>23</v>
      </c>
      <c r="D321" t="s">
        <v>15</v>
      </c>
      <c r="E321" s="48"/>
      <c r="F321" s="48">
        <v>5</v>
      </c>
      <c r="G321" s="73">
        <f t="shared" si="5"/>
        <v>93</v>
      </c>
      <c r="H321" s="16"/>
    </row>
    <row r="322" spans="1:8">
      <c r="B322" s="422" t="s">
        <v>61</v>
      </c>
      <c r="C322" s="422" t="s">
        <v>23</v>
      </c>
      <c r="D322" t="s">
        <v>70</v>
      </c>
      <c r="E322" s="48"/>
      <c r="F322" s="48">
        <v>46.5</v>
      </c>
      <c r="G322" s="73">
        <f t="shared" si="5"/>
        <v>46.5</v>
      </c>
      <c r="H322" s="16"/>
    </row>
    <row r="323" spans="1:8">
      <c r="A323" s="3">
        <v>45196</v>
      </c>
      <c r="B323" s="422">
        <v>27537</v>
      </c>
      <c r="C323" s="422" t="s">
        <v>23</v>
      </c>
      <c r="D323" t="s">
        <v>70</v>
      </c>
      <c r="E323" s="48"/>
      <c r="F323" s="48">
        <v>46.5</v>
      </c>
      <c r="G323" s="73">
        <f t="shared" si="5"/>
        <v>0</v>
      </c>
      <c r="H323" s="16"/>
    </row>
    <row r="324" spans="1:8">
      <c r="A324" s="31">
        <v>43738</v>
      </c>
      <c r="B324" s="421" t="s">
        <v>10</v>
      </c>
      <c r="C324" s="421" t="s">
        <v>24</v>
      </c>
      <c r="D324" t="s">
        <v>12</v>
      </c>
      <c r="E324" s="48">
        <v>136.1</v>
      </c>
      <c r="G324" s="73">
        <f t="shared" si="5"/>
        <v>136.1</v>
      </c>
      <c r="H324" s="16"/>
    </row>
    <row r="325" spans="1:8">
      <c r="B325" s="422"/>
      <c r="C325" s="422"/>
      <c r="D325" t="s">
        <v>13</v>
      </c>
      <c r="E325" s="48">
        <v>3.7</v>
      </c>
      <c r="G325" s="73">
        <f t="shared" si="5"/>
        <v>139.79999999999998</v>
      </c>
      <c r="H325" s="16"/>
    </row>
    <row r="326" spans="1:8">
      <c r="B326" s="422"/>
      <c r="C326" s="422"/>
      <c r="D326" t="s">
        <v>14</v>
      </c>
      <c r="E326" s="48">
        <v>60</v>
      </c>
      <c r="G326" s="73">
        <f t="shared" si="5"/>
        <v>199.79999999999998</v>
      </c>
      <c r="H326" s="16"/>
    </row>
    <row r="327" spans="1:8">
      <c r="B327" s="422"/>
      <c r="C327" s="422"/>
      <c r="D327" t="s">
        <v>29</v>
      </c>
      <c r="E327" s="48">
        <v>5</v>
      </c>
      <c r="G327" s="73">
        <f t="shared" si="5"/>
        <v>204.79999999999998</v>
      </c>
      <c r="H327" s="16"/>
    </row>
    <row r="328" spans="1:8">
      <c r="A328" s="3">
        <v>43761</v>
      </c>
      <c r="B328" s="422">
        <v>18946</v>
      </c>
      <c r="C328" s="422" t="s">
        <v>24</v>
      </c>
      <c r="D328" t="s">
        <v>12</v>
      </c>
      <c r="E328" s="48"/>
      <c r="F328" s="2">
        <v>136.1</v>
      </c>
      <c r="G328" s="73">
        <f t="shared" si="5"/>
        <v>68.699999999999989</v>
      </c>
      <c r="H328" s="16"/>
    </row>
    <row r="329" spans="1:8">
      <c r="A329" s="3">
        <v>43761</v>
      </c>
      <c r="B329" s="422">
        <v>18946</v>
      </c>
      <c r="C329" s="422" t="s">
        <v>24</v>
      </c>
      <c r="D329" t="s">
        <v>13</v>
      </c>
      <c r="E329" s="48"/>
      <c r="F329" s="2">
        <v>3.7</v>
      </c>
      <c r="G329" s="73">
        <f t="shared" si="5"/>
        <v>64.999999999999986</v>
      </c>
      <c r="H329" s="16"/>
    </row>
    <row r="330" spans="1:8">
      <c r="A330" s="3">
        <v>44848</v>
      </c>
      <c r="B330" s="422">
        <v>25633</v>
      </c>
      <c r="C330" s="422" t="s">
        <v>24</v>
      </c>
      <c r="D330" t="s">
        <v>14</v>
      </c>
      <c r="E330" s="48"/>
      <c r="F330" s="48">
        <v>60</v>
      </c>
      <c r="G330" s="73">
        <f t="shared" si="5"/>
        <v>4.9999999999999858</v>
      </c>
      <c r="H330" s="16"/>
    </row>
    <row r="331" spans="1:8">
      <c r="A331" s="3">
        <v>44848</v>
      </c>
      <c r="B331" s="422">
        <v>25633</v>
      </c>
      <c r="C331" s="422" t="s">
        <v>24</v>
      </c>
      <c r="D331" t="s">
        <v>15</v>
      </c>
      <c r="E331" s="48"/>
      <c r="F331" s="48">
        <v>5</v>
      </c>
      <c r="G331" s="73">
        <f t="shared" si="5"/>
        <v>-1.4210854715202004E-14</v>
      </c>
      <c r="H331" s="16"/>
    </row>
    <row r="332" spans="1:8">
      <c r="A332" s="31">
        <v>43769</v>
      </c>
      <c r="B332" s="421" t="s">
        <v>10</v>
      </c>
      <c r="C332" s="421" t="s">
        <v>25</v>
      </c>
      <c r="D332" t="s">
        <v>12</v>
      </c>
      <c r="E332" s="48">
        <v>72.400000000000006</v>
      </c>
      <c r="G332" s="73">
        <f t="shared" si="5"/>
        <v>72.399999999999991</v>
      </c>
      <c r="H332" s="16"/>
    </row>
    <row r="333" spans="1:8">
      <c r="B333" s="422"/>
      <c r="C333" s="422"/>
      <c r="D333" t="s">
        <v>13</v>
      </c>
      <c r="E333" s="48">
        <v>3.6</v>
      </c>
      <c r="G333" s="73">
        <f t="shared" si="5"/>
        <v>75.999999999999986</v>
      </c>
      <c r="H333" s="16"/>
    </row>
    <row r="334" spans="1:8">
      <c r="B334" s="422"/>
      <c r="C334" s="422"/>
      <c r="D334" t="s">
        <v>14</v>
      </c>
      <c r="E334" s="48">
        <v>60</v>
      </c>
      <c r="G334" s="73">
        <f t="shared" si="5"/>
        <v>136</v>
      </c>
      <c r="H334" s="16"/>
    </row>
    <row r="335" spans="1:8">
      <c r="B335" s="422"/>
      <c r="C335" s="422"/>
      <c r="D335" t="s">
        <v>15</v>
      </c>
      <c r="E335" s="48">
        <v>5</v>
      </c>
      <c r="G335" s="73">
        <f t="shared" si="5"/>
        <v>141</v>
      </c>
      <c r="H335" s="16"/>
    </row>
    <row r="336" spans="1:8">
      <c r="A336" s="3">
        <v>43802</v>
      </c>
      <c r="B336" s="422">
        <v>19285</v>
      </c>
      <c r="C336" s="422" t="s">
        <v>25</v>
      </c>
      <c r="D336" t="s">
        <v>12</v>
      </c>
      <c r="E336" s="48"/>
      <c r="F336" s="2">
        <v>72.400000000000006</v>
      </c>
      <c r="G336" s="73">
        <f t="shared" si="5"/>
        <v>68.599999999999994</v>
      </c>
      <c r="H336" s="16"/>
    </row>
    <row r="337" spans="1:8">
      <c r="A337" s="3">
        <v>43802</v>
      </c>
      <c r="B337" s="422">
        <v>19285</v>
      </c>
      <c r="C337" s="422" t="s">
        <v>25</v>
      </c>
      <c r="D337" t="s">
        <v>13</v>
      </c>
      <c r="E337" s="48"/>
      <c r="F337" s="2">
        <v>3.6</v>
      </c>
      <c r="G337" s="73">
        <f t="shared" si="5"/>
        <v>65</v>
      </c>
      <c r="H337" s="16"/>
    </row>
    <row r="338" spans="1:8">
      <c r="A338" s="3">
        <v>44848</v>
      </c>
      <c r="B338" s="422">
        <v>25633</v>
      </c>
      <c r="C338" s="422" t="s">
        <v>25</v>
      </c>
      <c r="D338" t="s">
        <v>14</v>
      </c>
      <c r="E338" s="48"/>
      <c r="F338" s="48">
        <v>41.3</v>
      </c>
      <c r="G338" s="73">
        <f t="shared" si="5"/>
        <v>23.700000000000003</v>
      </c>
      <c r="H338" s="16"/>
    </row>
    <row r="339" spans="1:8">
      <c r="A339" s="3">
        <v>44914</v>
      </c>
      <c r="B339" s="422" t="s">
        <v>493</v>
      </c>
      <c r="C339" s="422" t="s">
        <v>25</v>
      </c>
      <c r="D339" t="s">
        <v>14</v>
      </c>
      <c r="E339" s="48"/>
      <c r="F339" s="48">
        <v>18.7</v>
      </c>
      <c r="G339" s="73">
        <f t="shared" si="5"/>
        <v>5.0000000000000036</v>
      </c>
      <c r="H339" s="16"/>
    </row>
    <row r="340" spans="1:8">
      <c r="A340" s="3">
        <v>44914</v>
      </c>
      <c r="B340" s="422" t="s">
        <v>493</v>
      </c>
      <c r="C340" s="422" t="s">
        <v>25</v>
      </c>
      <c r="D340" t="s">
        <v>15</v>
      </c>
      <c r="E340" s="48"/>
      <c r="F340" s="48">
        <v>5</v>
      </c>
      <c r="G340" s="73">
        <f t="shared" si="5"/>
        <v>0</v>
      </c>
      <c r="H340" s="16"/>
    </row>
    <row r="341" spans="1:8">
      <c r="A341" s="31">
        <v>43799</v>
      </c>
      <c r="B341" s="421" t="s">
        <v>10</v>
      </c>
      <c r="C341" s="421" t="s">
        <v>26</v>
      </c>
      <c r="D341" t="s">
        <v>12</v>
      </c>
      <c r="E341" s="48">
        <v>8.6999999999999993</v>
      </c>
      <c r="G341" s="73">
        <f t="shared" si="5"/>
        <v>8.6999999999999993</v>
      </c>
      <c r="H341" s="16"/>
    </row>
    <row r="342" spans="1:8">
      <c r="B342" s="422"/>
      <c r="C342" s="422"/>
      <c r="D342" t="s">
        <v>13</v>
      </c>
      <c r="E342" s="48">
        <v>2.8</v>
      </c>
      <c r="G342" s="73">
        <f t="shared" si="5"/>
        <v>11.5</v>
      </c>
      <c r="H342" s="16"/>
    </row>
    <row r="343" spans="1:8">
      <c r="B343" s="422"/>
      <c r="C343" s="422"/>
      <c r="D343" t="s">
        <v>14</v>
      </c>
      <c r="E343" s="48">
        <v>60</v>
      </c>
      <c r="G343" s="73">
        <f t="shared" si="5"/>
        <v>71.5</v>
      </c>
      <c r="H343" s="16"/>
    </row>
    <row r="344" spans="1:8">
      <c r="B344" s="422"/>
      <c r="C344" s="422"/>
      <c r="D344" t="s">
        <v>15</v>
      </c>
      <c r="E344" s="48">
        <v>5</v>
      </c>
      <c r="G344" s="73">
        <f t="shared" si="5"/>
        <v>76.5</v>
      </c>
      <c r="H344" s="16"/>
    </row>
    <row r="345" spans="1:8">
      <c r="A345" s="3">
        <v>44158</v>
      </c>
      <c r="B345" s="422">
        <v>20895</v>
      </c>
      <c r="C345" s="422" t="s">
        <v>26</v>
      </c>
      <c r="D345" t="s">
        <v>12</v>
      </c>
      <c r="E345" s="48"/>
      <c r="F345" s="2">
        <v>8.6999999999999993</v>
      </c>
      <c r="G345" s="73">
        <f t="shared" si="5"/>
        <v>67.8</v>
      </c>
      <c r="H345" s="16"/>
    </row>
    <row r="346" spans="1:8">
      <c r="A346" s="3">
        <v>44158</v>
      </c>
      <c r="B346" s="422">
        <v>20895</v>
      </c>
      <c r="C346" s="422" t="s">
        <v>26</v>
      </c>
      <c r="D346" t="s">
        <v>13</v>
      </c>
      <c r="E346" s="48"/>
      <c r="F346" s="2">
        <v>2.8</v>
      </c>
      <c r="G346" s="73">
        <f t="shared" si="5"/>
        <v>65</v>
      </c>
      <c r="H346" s="16"/>
    </row>
    <row r="347" spans="1:8">
      <c r="A347" s="3">
        <v>44914</v>
      </c>
      <c r="B347" s="422" t="s">
        <v>493</v>
      </c>
      <c r="C347" s="422" t="s">
        <v>26</v>
      </c>
      <c r="D347" t="s">
        <v>14</v>
      </c>
      <c r="E347" s="48"/>
      <c r="F347" s="48">
        <v>60</v>
      </c>
      <c r="G347" s="73">
        <f t="shared" si="5"/>
        <v>5</v>
      </c>
      <c r="H347" s="16"/>
    </row>
    <row r="348" spans="1:8">
      <c r="A348" s="3">
        <v>44914</v>
      </c>
      <c r="B348" s="422" t="s">
        <v>493</v>
      </c>
      <c r="C348" s="422" t="s">
        <v>26</v>
      </c>
      <c r="D348" t="s">
        <v>15</v>
      </c>
      <c r="E348" s="48"/>
      <c r="F348" s="48">
        <v>5</v>
      </c>
      <c r="G348" s="73">
        <f t="shared" si="5"/>
        <v>0</v>
      </c>
      <c r="H348" s="16"/>
    </row>
    <row r="349" spans="1:8">
      <c r="A349" s="31">
        <v>43830</v>
      </c>
      <c r="B349" s="421" t="s">
        <v>10</v>
      </c>
      <c r="C349" s="421" t="s">
        <v>27</v>
      </c>
      <c r="D349" t="s">
        <v>12</v>
      </c>
      <c r="E349" s="48">
        <v>9.1</v>
      </c>
      <c r="G349" s="73">
        <f t="shared" si="5"/>
        <v>9.1</v>
      </c>
      <c r="H349" s="16"/>
    </row>
    <row r="350" spans="1:8">
      <c r="B350" s="422"/>
      <c r="C350" s="422"/>
      <c r="D350" t="s">
        <v>13</v>
      </c>
      <c r="E350" s="48">
        <v>2.8</v>
      </c>
      <c r="G350" s="73">
        <f t="shared" si="5"/>
        <v>11.899999999999999</v>
      </c>
      <c r="H350" s="16"/>
    </row>
    <row r="351" spans="1:8">
      <c r="B351" s="422"/>
      <c r="C351" s="422"/>
      <c r="D351" t="s">
        <v>14</v>
      </c>
      <c r="E351" s="48">
        <v>60</v>
      </c>
      <c r="G351" s="73">
        <f t="shared" si="5"/>
        <v>71.900000000000006</v>
      </c>
      <c r="H351" s="16"/>
    </row>
    <row r="352" spans="1:8">
      <c r="B352" s="422"/>
      <c r="C352" s="422"/>
      <c r="D352" t="s">
        <v>15</v>
      </c>
      <c r="E352" s="48">
        <v>5</v>
      </c>
      <c r="G352" s="73">
        <f t="shared" ref="G352:G371" si="6">+G351+E352-F352</f>
        <v>76.900000000000006</v>
      </c>
      <c r="H352" s="16"/>
    </row>
    <row r="353" spans="1:8">
      <c r="A353" s="3">
        <v>44158</v>
      </c>
      <c r="B353" s="422">
        <v>20895</v>
      </c>
      <c r="C353" s="422" t="s">
        <v>27</v>
      </c>
      <c r="D353" t="s">
        <v>12</v>
      </c>
      <c r="E353" s="48"/>
      <c r="F353" s="2">
        <v>9.1</v>
      </c>
      <c r="G353" s="73">
        <f t="shared" si="6"/>
        <v>67.800000000000011</v>
      </c>
      <c r="H353" s="16"/>
    </row>
    <row r="354" spans="1:8">
      <c r="A354" s="3">
        <v>44158</v>
      </c>
      <c r="B354" s="422">
        <v>20895</v>
      </c>
      <c r="C354" s="422" t="s">
        <v>27</v>
      </c>
      <c r="D354" t="s">
        <v>13</v>
      </c>
      <c r="E354" s="48"/>
      <c r="F354" s="2">
        <v>2.8</v>
      </c>
      <c r="G354" s="73">
        <f t="shared" si="6"/>
        <v>65.000000000000014</v>
      </c>
      <c r="H354" s="16"/>
    </row>
    <row r="355" spans="1:8">
      <c r="A355" s="3">
        <v>44914</v>
      </c>
      <c r="B355" s="422" t="s">
        <v>493</v>
      </c>
      <c r="C355" s="422" t="s">
        <v>27</v>
      </c>
      <c r="D355" t="s">
        <v>14</v>
      </c>
      <c r="E355" s="48"/>
      <c r="F355" s="48">
        <v>60</v>
      </c>
      <c r="G355" s="73">
        <f t="shared" si="6"/>
        <v>5.0000000000000142</v>
      </c>
      <c r="H355" s="16"/>
    </row>
    <row r="356" spans="1:8">
      <c r="A356" s="3">
        <v>44914</v>
      </c>
      <c r="B356" s="422" t="s">
        <v>493</v>
      </c>
      <c r="C356" s="422" t="s">
        <v>27</v>
      </c>
      <c r="D356" t="s">
        <v>15</v>
      </c>
      <c r="E356" s="48"/>
      <c r="F356" s="48">
        <v>5</v>
      </c>
      <c r="G356" s="73">
        <f t="shared" si="6"/>
        <v>1.4210854715202004E-14</v>
      </c>
      <c r="H356" s="16"/>
    </row>
    <row r="357" spans="1:8">
      <c r="A357" s="31">
        <v>43861</v>
      </c>
      <c r="B357" s="421" t="s">
        <v>10</v>
      </c>
      <c r="C357" s="421" t="s">
        <v>11</v>
      </c>
      <c r="D357" t="s">
        <v>12</v>
      </c>
      <c r="E357" s="48">
        <v>11.6</v>
      </c>
      <c r="G357" s="73">
        <f t="shared" si="6"/>
        <v>11.600000000000014</v>
      </c>
      <c r="H357" s="16"/>
    </row>
    <row r="358" spans="1:8">
      <c r="B358" s="422"/>
      <c r="C358" s="422"/>
      <c r="D358" t="s">
        <v>13</v>
      </c>
      <c r="E358" s="48">
        <v>2.7</v>
      </c>
      <c r="G358" s="73">
        <f t="shared" si="6"/>
        <v>14.300000000000015</v>
      </c>
      <c r="H358" s="16"/>
    </row>
    <row r="359" spans="1:8">
      <c r="B359" s="422"/>
      <c r="C359" s="422"/>
      <c r="D359" t="s">
        <v>14</v>
      </c>
      <c r="E359" s="48">
        <v>60</v>
      </c>
      <c r="G359" s="73">
        <f t="shared" si="6"/>
        <v>74.300000000000011</v>
      </c>
      <c r="H359" s="16"/>
    </row>
    <row r="360" spans="1:8">
      <c r="B360" s="422"/>
      <c r="C360" s="422"/>
      <c r="D360" t="s">
        <v>15</v>
      </c>
      <c r="E360" s="48">
        <v>5</v>
      </c>
      <c r="G360" s="73">
        <f t="shared" si="6"/>
        <v>79.300000000000011</v>
      </c>
      <c r="H360" s="16"/>
    </row>
    <row r="361" spans="1:8">
      <c r="B361" s="422"/>
      <c r="C361" s="422"/>
      <c r="D361" s="35" t="s">
        <v>70</v>
      </c>
      <c r="E361" s="63">
        <v>93</v>
      </c>
      <c r="G361" s="73">
        <f t="shared" si="6"/>
        <v>172.3</v>
      </c>
      <c r="H361" s="16"/>
    </row>
    <row r="362" spans="1:8">
      <c r="A362" s="3">
        <v>44158</v>
      </c>
      <c r="B362" s="422">
        <v>20895</v>
      </c>
      <c r="C362" s="422" t="s">
        <v>11</v>
      </c>
      <c r="D362" t="s">
        <v>12</v>
      </c>
      <c r="E362" s="48"/>
      <c r="F362" s="2">
        <v>11.6</v>
      </c>
      <c r="G362" s="73">
        <f t="shared" si="6"/>
        <v>160.70000000000002</v>
      </c>
      <c r="H362" s="16"/>
    </row>
    <row r="363" spans="1:8">
      <c r="A363" s="3">
        <v>44158</v>
      </c>
      <c r="B363" s="422">
        <v>20895</v>
      </c>
      <c r="C363" s="422" t="s">
        <v>11</v>
      </c>
      <c r="D363" t="s">
        <v>13</v>
      </c>
      <c r="E363" s="48"/>
      <c r="F363" s="2">
        <v>2.7</v>
      </c>
      <c r="G363" s="73">
        <f t="shared" si="6"/>
        <v>158.00000000000003</v>
      </c>
      <c r="H363" s="16"/>
    </row>
    <row r="364" spans="1:8">
      <c r="A364" s="3">
        <v>44914</v>
      </c>
      <c r="B364" s="422" t="s">
        <v>493</v>
      </c>
      <c r="C364" s="422" t="s">
        <v>11</v>
      </c>
      <c r="D364" t="s">
        <v>14</v>
      </c>
      <c r="E364" s="48"/>
      <c r="F364" s="48">
        <v>60</v>
      </c>
      <c r="G364" s="73">
        <f t="shared" si="6"/>
        <v>98.000000000000028</v>
      </c>
      <c r="H364" s="16"/>
    </row>
    <row r="365" spans="1:8">
      <c r="A365" s="3">
        <v>44914</v>
      </c>
      <c r="B365" s="422" t="s">
        <v>493</v>
      </c>
      <c r="C365" s="422" t="s">
        <v>11</v>
      </c>
      <c r="D365" t="s">
        <v>15</v>
      </c>
      <c r="E365" s="48"/>
      <c r="F365" s="48">
        <v>5</v>
      </c>
      <c r="G365" s="73">
        <f t="shared" si="6"/>
        <v>93.000000000000028</v>
      </c>
      <c r="H365" s="16"/>
    </row>
    <row r="366" spans="1:8">
      <c r="B366" s="422" t="s">
        <v>61</v>
      </c>
      <c r="C366" s="422" t="s">
        <v>11</v>
      </c>
      <c r="D366" t="s">
        <v>70</v>
      </c>
      <c r="E366" s="48"/>
      <c r="F366" s="48">
        <v>46.5</v>
      </c>
      <c r="G366" s="73">
        <f t="shared" si="6"/>
        <v>46.500000000000028</v>
      </c>
      <c r="H366" s="16"/>
    </row>
    <row r="367" spans="1:8">
      <c r="A367" s="3">
        <v>45196</v>
      </c>
      <c r="B367" s="422">
        <v>27537</v>
      </c>
      <c r="C367" s="422" t="s">
        <v>11</v>
      </c>
      <c r="D367" t="s">
        <v>70</v>
      </c>
      <c r="E367" s="48"/>
      <c r="F367" s="48">
        <v>46.5</v>
      </c>
      <c r="G367" s="73">
        <f t="shared" si="6"/>
        <v>0</v>
      </c>
      <c r="H367" s="16"/>
    </row>
    <row r="368" spans="1:8">
      <c r="A368" s="31">
        <v>43890</v>
      </c>
      <c r="B368" s="421" t="s">
        <v>10</v>
      </c>
      <c r="C368" s="421" t="s">
        <v>17</v>
      </c>
      <c r="D368" t="s">
        <v>12</v>
      </c>
      <c r="E368" s="48">
        <v>12</v>
      </c>
      <c r="G368" s="73">
        <f t="shared" si="6"/>
        <v>12</v>
      </c>
      <c r="H368" s="16"/>
    </row>
    <row r="369" spans="1:8">
      <c r="B369" s="422"/>
      <c r="C369" s="422"/>
      <c r="D369" t="s">
        <v>13</v>
      </c>
      <c r="E369" s="48">
        <v>2.9</v>
      </c>
      <c r="G369" s="73">
        <f t="shared" si="6"/>
        <v>14.9</v>
      </c>
      <c r="H369" s="16"/>
    </row>
    <row r="370" spans="1:8">
      <c r="B370" s="422"/>
      <c r="C370" s="422"/>
      <c r="D370" t="s">
        <v>14</v>
      </c>
      <c r="E370" s="48">
        <v>58</v>
      </c>
      <c r="G370" s="73">
        <f t="shared" si="6"/>
        <v>72.900000000000006</v>
      </c>
      <c r="H370" s="16"/>
    </row>
    <row r="371" spans="1:8">
      <c r="B371" s="422"/>
      <c r="C371" s="422"/>
      <c r="D371" t="s">
        <v>29</v>
      </c>
      <c r="E371" s="48">
        <v>5</v>
      </c>
      <c r="G371" s="73">
        <f t="shared" si="6"/>
        <v>77.900000000000006</v>
      </c>
      <c r="H371" s="16"/>
    </row>
    <row r="372" spans="1:8">
      <c r="A372" s="3">
        <v>44158</v>
      </c>
      <c r="B372" s="422">
        <v>20895</v>
      </c>
      <c r="C372" s="422" t="s">
        <v>17</v>
      </c>
      <c r="D372" t="s">
        <v>12</v>
      </c>
      <c r="E372" s="48"/>
      <c r="F372" s="2">
        <v>12</v>
      </c>
      <c r="G372" s="73">
        <f t="shared" ref="G372:G437" si="7">+G371+E372-F372</f>
        <v>65.900000000000006</v>
      </c>
      <c r="H372" s="16"/>
    </row>
    <row r="373" spans="1:8">
      <c r="A373" s="3">
        <v>44158</v>
      </c>
      <c r="B373" s="422">
        <v>20895</v>
      </c>
      <c r="C373" s="422" t="s">
        <v>17</v>
      </c>
      <c r="D373" t="s">
        <v>13</v>
      </c>
      <c r="E373" s="48"/>
      <c r="F373" s="2">
        <v>2.9</v>
      </c>
      <c r="G373" s="73">
        <f t="shared" si="7"/>
        <v>63.000000000000007</v>
      </c>
      <c r="H373" s="16"/>
    </row>
    <row r="374" spans="1:8">
      <c r="A374" s="3">
        <v>44914</v>
      </c>
      <c r="B374" s="422" t="s">
        <v>494</v>
      </c>
      <c r="C374" s="422" t="s">
        <v>17</v>
      </c>
      <c r="D374" t="s">
        <v>14</v>
      </c>
      <c r="E374" s="48"/>
      <c r="F374" s="48">
        <v>58</v>
      </c>
      <c r="G374" s="73">
        <f t="shared" si="7"/>
        <v>5.0000000000000071</v>
      </c>
      <c r="H374" s="16"/>
    </row>
    <row r="375" spans="1:8">
      <c r="A375" s="3">
        <v>44914</v>
      </c>
      <c r="B375" s="422" t="s">
        <v>494</v>
      </c>
      <c r="C375" s="422" t="s">
        <v>17</v>
      </c>
      <c r="D375" t="s">
        <v>29</v>
      </c>
      <c r="E375" s="48"/>
      <c r="F375" s="48">
        <v>5</v>
      </c>
      <c r="G375" s="73">
        <f t="shared" si="7"/>
        <v>7.1054273576010019E-15</v>
      </c>
      <c r="H375" s="16"/>
    </row>
    <row r="376" spans="1:8">
      <c r="A376" s="31">
        <v>43921</v>
      </c>
      <c r="B376" s="421" t="s">
        <v>10</v>
      </c>
      <c r="C376" s="421" t="s">
        <v>18</v>
      </c>
      <c r="D376" t="s">
        <v>12</v>
      </c>
      <c r="E376" s="48">
        <v>12.6</v>
      </c>
      <c r="G376" s="73">
        <f t="shared" si="7"/>
        <v>12.600000000000007</v>
      </c>
      <c r="H376" s="16"/>
    </row>
    <row r="377" spans="1:8">
      <c r="B377" s="422"/>
      <c r="C377" s="422"/>
      <c r="D377" t="s">
        <v>13</v>
      </c>
      <c r="E377" s="48">
        <v>2.9</v>
      </c>
      <c r="G377" s="73">
        <f t="shared" si="7"/>
        <v>15.500000000000007</v>
      </c>
      <c r="H377" s="16"/>
    </row>
    <row r="378" spans="1:8">
      <c r="B378" s="422"/>
      <c r="C378" s="422"/>
      <c r="D378" t="s">
        <v>14</v>
      </c>
      <c r="E378" s="48">
        <v>60</v>
      </c>
      <c r="G378" s="73">
        <f t="shared" si="7"/>
        <v>75.5</v>
      </c>
      <c r="H378" s="16"/>
    </row>
    <row r="379" spans="1:8">
      <c r="B379" s="422"/>
      <c r="C379" s="422"/>
      <c r="D379" t="s">
        <v>29</v>
      </c>
      <c r="E379" s="48">
        <v>5</v>
      </c>
      <c r="G379" s="73">
        <f t="shared" si="7"/>
        <v>80.5</v>
      </c>
      <c r="H379" s="16"/>
    </row>
    <row r="380" spans="1:8">
      <c r="A380" s="3">
        <v>44158</v>
      </c>
      <c r="B380" s="422">
        <v>20896</v>
      </c>
      <c r="C380" s="422" t="s">
        <v>18</v>
      </c>
      <c r="D380" t="s">
        <v>12</v>
      </c>
      <c r="E380" s="48"/>
      <c r="F380" s="2">
        <v>12.6</v>
      </c>
      <c r="G380" s="73">
        <f t="shared" si="7"/>
        <v>67.900000000000006</v>
      </c>
      <c r="H380" s="16"/>
    </row>
    <row r="381" spans="1:8">
      <c r="A381" s="3">
        <v>44158</v>
      </c>
      <c r="B381" s="422">
        <v>20896</v>
      </c>
      <c r="C381" s="422" t="s">
        <v>18</v>
      </c>
      <c r="D381" t="s">
        <v>13</v>
      </c>
      <c r="E381" s="48"/>
      <c r="F381" s="2">
        <v>2.9</v>
      </c>
      <c r="G381" s="73">
        <f t="shared" si="7"/>
        <v>65</v>
      </c>
      <c r="H381" s="16"/>
    </row>
    <row r="382" spans="1:8">
      <c r="A382" s="3">
        <v>44914</v>
      </c>
      <c r="B382" s="422" t="s">
        <v>494</v>
      </c>
      <c r="C382" s="422" t="s">
        <v>18</v>
      </c>
      <c r="D382" t="s">
        <v>14</v>
      </c>
      <c r="E382" s="48"/>
      <c r="F382" s="48">
        <v>60</v>
      </c>
      <c r="G382" s="73">
        <f t="shared" si="7"/>
        <v>5</v>
      </c>
      <c r="H382" s="16"/>
    </row>
    <row r="383" spans="1:8">
      <c r="A383" s="3">
        <v>44914</v>
      </c>
      <c r="B383" s="422" t="s">
        <v>494</v>
      </c>
      <c r="C383" s="422" t="s">
        <v>18</v>
      </c>
      <c r="D383" t="s">
        <v>29</v>
      </c>
      <c r="E383" s="48"/>
      <c r="F383" s="48">
        <v>5</v>
      </c>
      <c r="G383" s="73">
        <f t="shared" si="7"/>
        <v>0</v>
      </c>
      <c r="H383" s="16"/>
    </row>
    <row r="384" spans="1:8">
      <c r="A384" s="31">
        <v>43951</v>
      </c>
      <c r="B384" s="421" t="s">
        <v>10</v>
      </c>
      <c r="C384" s="421" t="s">
        <v>19</v>
      </c>
      <c r="D384" t="s">
        <v>12</v>
      </c>
      <c r="E384" s="48">
        <v>13.1</v>
      </c>
      <c r="G384" s="73">
        <f t="shared" si="7"/>
        <v>13.1</v>
      </c>
      <c r="H384" s="16"/>
    </row>
    <row r="385" spans="1:9">
      <c r="B385" s="422"/>
      <c r="C385" s="422"/>
      <c r="D385" t="s">
        <v>13</v>
      </c>
      <c r="E385" s="48">
        <v>4.5999999999999996</v>
      </c>
      <c r="G385" s="73">
        <f t="shared" si="7"/>
        <v>17.7</v>
      </c>
      <c r="H385" s="16"/>
    </row>
    <row r="386" spans="1:9">
      <c r="B386" s="422"/>
      <c r="C386" s="422"/>
      <c r="D386" t="s">
        <v>14</v>
      </c>
      <c r="E386" s="48">
        <v>60</v>
      </c>
      <c r="G386" s="73">
        <f t="shared" si="7"/>
        <v>77.7</v>
      </c>
      <c r="H386" s="16"/>
    </row>
    <row r="387" spans="1:9">
      <c r="B387" s="422"/>
      <c r="C387" s="422"/>
      <c r="D387" t="s">
        <v>29</v>
      </c>
      <c r="E387" s="48">
        <v>5</v>
      </c>
      <c r="G387" s="73">
        <f t="shared" si="7"/>
        <v>82.7</v>
      </c>
      <c r="H387" s="16"/>
    </row>
    <row r="388" spans="1:9">
      <c r="A388" s="3">
        <v>44158</v>
      </c>
      <c r="B388" s="422">
        <v>20896</v>
      </c>
      <c r="C388" s="422" t="s">
        <v>19</v>
      </c>
      <c r="D388" t="s">
        <v>12</v>
      </c>
      <c r="E388" s="48"/>
      <c r="F388" s="2">
        <v>13.1</v>
      </c>
      <c r="G388" s="73">
        <f t="shared" si="7"/>
        <v>69.600000000000009</v>
      </c>
      <c r="H388" s="16"/>
    </row>
    <row r="389" spans="1:9">
      <c r="A389" s="3">
        <v>44158</v>
      </c>
      <c r="B389" s="422">
        <v>20896</v>
      </c>
      <c r="C389" s="422" t="s">
        <v>19</v>
      </c>
      <c r="D389" t="s">
        <v>13</v>
      </c>
      <c r="E389" s="48"/>
      <c r="F389" s="2">
        <v>4.5999999999999996</v>
      </c>
      <c r="G389" s="73">
        <f t="shared" si="7"/>
        <v>65.000000000000014</v>
      </c>
      <c r="H389" s="16"/>
    </row>
    <row r="390" spans="1:9">
      <c r="A390" s="3">
        <v>44914</v>
      </c>
      <c r="B390" s="422" t="s">
        <v>494</v>
      </c>
      <c r="C390" s="422" t="s">
        <v>19</v>
      </c>
      <c r="D390" t="s">
        <v>14</v>
      </c>
      <c r="E390" s="48"/>
      <c r="F390" s="48">
        <v>60</v>
      </c>
      <c r="G390" s="73">
        <f t="shared" si="7"/>
        <v>5.0000000000000142</v>
      </c>
      <c r="H390" s="16"/>
    </row>
    <row r="391" spans="1:9">
      <c r="A391" s="3">
        <v>44914</v>
      </c>
      <c r="B391" s="422" t="s">
        <v>494</v>
      </c>
      <c r="C391" s="422" t="s">
        <v>19</v>
      </c>
      <c r="D391" t="s">
        <v>29</v>
      </c>
      <c r="E391" s="48"/>
      <c r="F391" s="48">
        <v>5</v>
      </c>
      <c r="G391" s="73">
        <f t="shared" si="7"/>
        <v>1.4210854715202004E-14</v>
      </c>
      <c r="H391" s="16"/>
    </row>
    <row r="392" spans="1:9">
      <c r="A392" s="31">
        <v>43982</v>
      </c>
      <c r="B392" s="421" t="s">
        <v>10</v>
      </c>
      <c r="C392" s="421" t="s">
        <v>20</v>
      </c>
      <c r="D392" t="s">
        <v>12</v>
      </c>
      <c r="E392" s="28">
        <v>12.1</v>
      </c>
      <c r="G392" s="73">
        <f t="shared" si="7"/>
        <v>12.100000000000014</v>
      </c>
      <c r="H392" s="5"/>
      <c r="I392" s="5"/>
    </row>
    <row r="393" spans="1:9">
      <c r="B393" s="422"/>
      <c r="C393" s="422"/>
      <c r="D393" t="s">
        <v>13</v>
      </c>
      <c r="E393" s="28">
        <v>2.5</v>
      </c>
      <c r="G393" s="73">
        <f t="shared" si="7"/>
        <v>14.600000000000014</v>
      </c>
    </row>
    <row r="394" spans="1:9">
      <c r="B394" s="422"/>
      <c r="C394" s="422"/>
      <c r="D394" t="s">
        <v>14</v>
      </c>
      <c r="E394" s="28">
        <v>60</v>
      </c>
      <c r="G394" s="73">
        <f t="shared" si="7"/>
        <v>74.600000000000009</v>
      </c>
    </row>
    <row r="395" spans="1:9">
      <c r="B395" s="422"/>
      <c r="C395" s="422"/>
      <c r="D395" t="s">
        <v>29</v>
      </c>
      <c r="E395" s="28">
        <v>5</v>
      </c>
      <c r="G395" s="73">
        <f t="shared" si="7"/>
        <v>79.600000000000009</v>
      </c>
    </row>
    <row r="396" spans="1:9">
      <c r="A396" s="3">
        <v>44158</v>
      </c>
      <c r="B396" s="422">
        <v>20896</v>
      </c>
      <c r="C396" s="422" t="s">
        <v>20</v>
      </c>
      <c r="D396" t="s">
        <v>12</v>
      </c>
      <c r="F396" s="2">
        <v>12.1</v>
      </c>
      <c r="G396" s="73">
        <f t="shared" si="7"/>
        <v>67.500000000000014</v>
      </c>
    </row>
    <row r="397" spans="1:9">
      <c r="A397" s="3">
        <v>44158</v>
      </c>
      <c r="B397" s="422">
        <v>20896</v>
      </c>
      <c r="C397" s="422" t="s">
        <v>20</v>
      </c>
      <c r="D397" t="s">
        <v>13</v>
      </c>
      <c r="F397" s="2">
        <v>2.5</v>
      </c>
      <c r="G397" s="73">
        <f t="shared" si="7"/>
        <v>65.000000000000014</v>
      </c>
    </row>
    <row r="398" spans="1:9">
      <c r="A398" s="3">
        <v>44914</v>
      </c>
      <c r="B398" s="422" t="s">
        <v>494</v>
      </c>
      <c r="C398" s="422" t="s">
        <v>20</v>
      </c>
      <c r="D398" t="s">
        <v>14</v>
      </c>
      <c r="F398" s="48">
        <v>60</v>
      </c>
      <c r="G398" s="73">
        <f t="shared" si="7"/>
        <v>5.0000000000000142</v>
      </c>
    </row>
    <row r="399" spans="1:9">
      <c r="A399" s="3">
        <v>44914</v>
      </c>
      <c r="B399" s="422" t="s">
        <v>494</v>
      </c>
      <c r="C399" s="422" t="s">
        <v>20</v>
      </c>
      <c r="D399" t="s">
        <v>29</v>
      </c>
      <c r="F399" s="48">
        <v>5</v>
      </c>
      <c r="G399" s="73">
        <f t="shared" si="7"/>
        <v>1.4210854715202004E-14</v>
      </c>
    </row>
    <row r="400" spans="1:9">
      <c r="A400" s="31">
        <v>44012</v>
      </c>
      <c r="B400" s="421" t="s">
        <v>10</v>
      </c>
      <c r="C400" s="421" t="s">
        <v>21</v>
      </c>
      <c r="D400" t="s">
        <v>12</v>
      </c>
      <c r="E400" s="28">
        <v>10.7</v>
      </c>
      <c r="G400" s="73">
        <f t="shared" si="7"/>
        <v>10.700000000000014</v>
      </c>
    </row>
    <row r="401" spans="1:7">
      <c r="B401" s="422"/>
      <c r="C401" s="422"/>
      <c r="D401" t="s">
        <v>13</v>
      </c>
      <c r="E401" s="28">
        <v>1.2</v>
      </c>
      <c r="G401" s="73">
        <f t="shared" si="7"/>
        <v>11.900000000000013</v>
      </c>
    </row>
    <row r="402" spans="1:7">
      <c r="B402" s="422"/>
      <c r="C402" s="422"/>
      <c r="D402" t="s">
        <v>14</v>
      </c>
      <c r="E402" s="28">
        <v>60</v>
      </c>
      <c r="G402" s="73">
        <f t="shared" si="7"/>
        <v>71.900000000000006</v>
      </c>
    </row>
    <row r="403" spans="1:7">
      <c r="B403" s="422"/>
      <c r="C403" s="422"/>
      <c r="D403" t="s">
        <v>29</v>
      </c>
      <c r="E403" s="28">
        <v>5</v>
      </c>
      <c r="G403" s="73">
        <f t="shared" si="7"/>
        <v>76.900000000000006</v>
      </c>
    </row>
    <row r="404" spans="1:7">
      <c r="A404" s="3">
        <v>44158</v>
      </c>
      <c r="B404" s="422">
        <v>20896</v>
      </c>
      <c r="C404" s="422" t="s">
        <v>21</v>
      </c>
      <c r="D404" t="s">
        <v>12</v>
      </c>
      <c r="F404" s="2">
        <v>10.7</v>
      </c>
      <c r="G404" s="73">
        <f t="shared" si="7"/>
        <v>66.2</v>
      </c>
    </row>
    <row r="405" spans="1:7">
      <c r="A405" s="3">
        <v>44158</v>
      </c>
      <c r="B405" s="422">
        <v>20896</v>
      </c>
      <c r="C405" s="422" t="s">
        <v>21</v>
      </c>
      <c r="D405" t="s">
        <v>13</v>
      </c>
      <c r="F405" s="2">
        <v>1.2</v>
      </c>
      <c r="G405" s="73">
        <f t="shared" si="7"/>
        <v>65</v>
      </c>
    </row>
    <row r="406" spans="1:7">
      <c r="A406" s="3">
        <v>44914</v>
      </c>
      <c r="B406" s="422" t="s">
        <v>494</v>
      </c>
      <c r="C406" s="422" t="s">
        <v>21</v>
      </c>
      <c r="D406" t="s">
        <v>14</v>
      </c>
      <c r="F406" s="2">
        <v>23.3</v>
      </c>
      <c r="G406" s="73">
        <f t="shared" si="7"/>
        <v>41.7</v>
      </c>
    </row>
    <row r="407" spans="1:7">
      <c r="A407" s="3">
        <v>45127</v>
      </c>
      <c r="B407" s="422">
        <v>27249</v>
      </c>
      <c r="C407" s="422" t="s">
        <v>21</v>
      </c>
      <c r="D407" t="s">
        <v>14</v>
      </c>
      <c r="F407" s="2">
        <v>36.700000000000003</v>
      </c>
      <c r="G407" s="73">
        <f t="shared" si="7"/>
        <v>5</v>
      </c>
    </row>
    <row r="408" spans="1:7">
      <c r="A408" s="3">
        <v>45127</v>
      </c>
      <c r="B408" s="422">
        <v>27249</v>
      </c>
      <c r="C408" s="422" t="s">
        <v>21</v>
      </c>
      <c r="D408" t="s">
        <v>29</v>
      </c>
      <c r="F408" s="2">
        <v>5</v>
      </c>
      <c r="G408" s="73">
        <f t="shared" si="7"/>
        <v>0</v>
      </c>
    </row>
    <row r="409" spans="1:7">
      <c r="A409" s="31">
        <v>44043</v>
      </c>
      <c r="B409" s="421" t="s">
        <v>10</v>
      </c>
      <c r="C409" s="421" t="s">
        <v>22</v>
      </c>
      <c r="D409" t="s">
        <v>12</v>
      </c>
      <c r="E409" s="28">
        <v>9</v>
      </c>
      <c r="G409" s="73">
        <f t="shared" si="7"/>
        <v>9</v>
      </c>
    </row>
    <row r="410" spans="1:7">
      <c r="B410" s="422"/>
      <c r="C410" s="422"/>
      <c r="D410" t="s">
        <v>13</v>
      </c>
      <c r="E410" s="28">
        <v>3.7</v>
      </c>
      <c r="G410" s="73">
        <f t="shared" si="7"/>
        <v>12.7</v>
      </c>
    </row>
    <row r="411" spans="1:7">
      <c r="B411" s="422"/>
      <c r="C411" s="422"/>
      <c r="D411" t="s">
        <v>14</v>
      </c>
      <c r="E411" s="28">
        <v>60</v>
      </c>
      <c r="G411" s="73">
        <f t="shared" si="7"/>
        <v>72.7</v>
      </c>
    </row>
    <row r="412" spans="1:7">
      <c r="B412" s="422"/>
      <c r="C412" s="422"/>
      <c r="D412" t="s">
        <v>29</v>
      </c>
      <c r="E412" s="28">
        <v>5</v>
      </c>
      <c r="G412" s="73">
        <f t="shared" si="7"/>
        <v>77.7</v>
      </c>
    </row>
    <row r="413" spans="1:7">
      <c r="B413" s="422"/>
      <c r="C413" s="422"/>
      <c r="D413" s="62" t="s">
        <v>32</v>
      </c>
      <c r="E413" s="28">
        <v>10</v>
      </c>
      <c r="G413" s="73">
        <f t="shared" si="7"/>
        <v>87.7</v>
      </c>
    </row>
    <row r="414" spans="1:7">
      <c r="B414" s="422"/>
      <c r="C414" s="422"/>
      <c r="D414" s="62" t="s">
        <v>72</v>
      </c>
      <c r="E414" s="28">
        <v>10</v>
      </c>
      <c r="G414" s="73">
        <f t="shared" si="7"/>
        <v>97.7</v>
      </c>
    </row>
    <row r="415" spans="1:7">
      <c r="A415" s="3">
        <v>44158</v>
      </c>
      <c r="B415" s="422">
        <v>20896</v>
      </c>
      <c r="C415" s="422" t="s">
        <v>22</v>
      </c>
      <c r="D415" s="62" t="s">
        <v>12</v>
      </c>
      <c r="F415" s="2">
        <v>9</v>
      </c>
      <c r="G415" s="73">
        <f t="shared" si="7"/>
        <v>88.7</v>
      </c>
    </row>
    <row r="416" spans="1:7">
      <c r="A416" s="3">
        <v>44158</v>
      </c>
      <c r="B416" s="422">
        <v>20896</v>
      </c>
      <c r="C416" s="422" t="s">
        <v>22</v>
      </c>
      <c r="D416" s="62" t="s">
        <v>13</v>
      </c>
      <c r="F416" s="2">
        <v>3.7</v>
      </c>
      <c r="G416" s="73">
        <f t="shared" si="7"/>
        <v>85</v>
      </c>
    </row>
    <row r="417" spans="1:7">
      <c r="A417" s="3">
        <v>45127</v>
      </c>
      <c r="B417" s="422">
        <v>27249</v>
      </c>
      <c r="C417" s="422" t="s">
        <v>22</v>
      </c>
      <c r="D417" t="s">
        <v>14</v>
      </c>
      <c r="F417" s="28">
        <v>60</v>
      </c>
      <c r="G417" s="73">
        <f t="shared" si="7"/>
        <v>25</v>
      </c>
    </row>
    <row r="418" spans="1:7">
      <c r="A418" s="3">
        <v>45127</v>
      </c>
      <c r="B418" s="422">
        <v>27249</v>
      </c>
      <c r="C418" s="422" t="s">
        <v>22</v>
      </c>
      <c r="D418" t="s">
        <v>29</v>
      </c>
      <c r="F418" s="28">
        <v>5</v>
      </c>
      <c r="G418" s="73">
        <f t="shared" si="7"/>
        <v>20</v>
      </c>
    </row>
    <row r="419" spans="1:7">
      <c r="A419" s="3">
        <v>45127</v>
      </c>
      <c r="B419" s="422">
        <v>27249</v>
      </c>
      <c r="C419" s="422" t="s">
        <v>22</v>
      </c>
      <c r="D419" s="62" t="s">
        <v>32</v>
      </c>
      <c r="F419" s="28">
        <v>10</v>
      </c>
      <c r="G419" s="73">
        <f t="shared" si="7"/>
        <v>10</v>
      </c>
    </row>
    <row r="420" spans="1:7">
      <c r="A420" s="3">
        <v>45127</v>
      </c>
      <c r="B420" s="422">
        <v>27249</v>
      </c>
      <c r="C420" s="422" t="s">
        <v>22</v>
      </c>
      <c r="D420" s="62" t="s">
        <v>72</v>
      </c>
      <c r="F420" s="28">
        <v>10</v>
      </c>
      <c r="G420" s="73">
        <f t="shared" si="7"/>
        <v>0</v>
      </c>
    </row>
    <row r="421" spans="1:7">
      <c r="A421" s="31">
        <v>44074</v>
      </c>
      <c r="B421" s="421" t="s">
        <v>10</v>
      </c>
      <c r="C421" s="421" t="s">
        <v>23</v>
      </c>
      <c r="D421" t="s">
        <v>12</v>
      </c>
      <c r="E421" s="28">
        <v>41.2</v>
      </c>
      <c r="G421" s="73">
        <f t="shared" si="7"/>
        <v>41.2</v>
      </c>
    </row>
    <row r="422" spans="1:7">
      <c r="B422" s="422"/>
      <c r="C422" s="422"/>
      <c r="D422" t="s">
        <v>13</v>
      </c>
      <c r="E422" s="28">
        <v>2.8</v>
      </c>
      <c r="G422" s="73">
        <f t="shared" si="7"/>
        <v>44</v>
      </c>
    </row>
    <row r="423" spans="1:7">
      <c r="B423" s="422"/>
      <c r="C423" s="422"/>
      <c r="D423" t="s">
        <v>14</v>
      </c>
      <c r="E423" s="28">
        <v>60</v>
      </c>
      <c r="G423" s="73">
        <f t="shared" si="7"/>
        <v>104</v>
      </c>
    </row>
    <row r="424" spans="1:7">
      <c r="B424" s="422"/>
      <c r="C424" s="422"/>
      <c r="D424" t="s">
        <v>29</v>
      </c>
      <c r="E424" s="28">
        <v>5</v>
      </c>
      <c r="G424" s="73">
        <f t="shared" si="7"/>
        <v>109</v>
      </c>
    </row>
    <row r="425" spans="1:7">
      <c r="B425" s="422"/>
      <c r="C425" s="422"/>
      <c r="D425" t="s">
        <v>33</v>
      </c>
      <c r="E425" s="28">
        <v>15</v>
      </c>
      <c r="G425" s="73">
        <f t="shared" si="7"/>
        <v>124</v>
      </c>
    </row>
    <row r="426" spans="1:7">
      <c r="A426" s="3">
        <v>44083</v>
      </c>
      <c r="B426" s="422">
        <v>20278</v>
      </c>
      <c r="C426" s="422" t="s">
        <v>23</v>
      </c>
      <c r="D426" t="s">
        <v>14</v>
      </c>
      <c r="F426" s="2">
        <v>60</v>
      </c>
      <c r="G426" s="73">
        <f t="shared" si="7"/>
        <v>64</v>
      </c>
    </row>
    <row r="427" spans="1:7">
      <c r="A427" s="3">
        <v>44083</v>
      </c>
      <c r="B427" s="422">
        <v>20278</v>
      </c>
      <c r="C427" s="422" t="s">
        <v>23</v>
      </c>
      <c r="D427" t="s">
        <v>29</v>
      </c>
      <c r="F427" s="2">
        <v>5</v>
      </c>
      <c r="G427" s="73">
        <f t="shared" si="7"/>
        <v>59</v>
      </c>
    </row>
    <row r="428" spans="1:7">
      <c r="A428" s="3">
        <v>44128</v>
      </c>
      <c r="B428" s="422">
        <v>20517</v>
      </c>
      <c r="C428" s="422" t="s">
        <v>23</v>
      </c>
      <c r="D428" t="s">
        <v>12</v>
      </c>
      <c r="F428" s="2">
        <v>41.2</v>
      </c>
      <c r="G428" s="73">
        <f t="shared" si="7"/>
        <v>17.799999999999997</v>
      </c>
    </row>
    <row r="429" spans="1:7">
      <c r="A429" s="3">
        <v>44128</v>
      </c>
      <c r="B429" s="422">
        <v>20517</v>
      </c>
      <c r="C429" s="422" t="s">
        <v>23</v>
      </c>
      <c r="D429" t="s">
        <v>13</v>
      </c>
      <c r="F429" s="2">
        <v>2.8</v>
      </c>
      <c r="G429" s="73">
        <f t="shared" si="7"/>
        <v>14.999999999999996</v>
      </c>
    </row>
    <row r="430" spans="1:7">
      <c r="A430" s="3">
        <v>45127</v>
      </c>
      <c r="B430" s="422">
        <v>27249</v>
      </c>
      <c r="C430" s="422" t="s">
        <v>23</v>
      </c>
      <c r="D430" t="s">
        <v>33</v>
      </c>
      <c r="F430" s="2">
        <v>15</v>
      </c>
      <c r="G430" s="73">
        <f t="shared" si="7"/>
        <v>0</v>
      </c>
    </row>
    <row r="431" spans="1:7">
      <c r="A431" s="31">
        <v>44104</v>
      </c>
      <c r="B431" s="421" t="s">
        <v>10</v>
      </c>
      <c r="C431" s="421" t="s">
        <v>24</v>
      </c>
      <c r="D431" t="s">
        <v>12</v>
      </c>
      <c r="E431" s="28">
        <v>61.5</v>
      </c>
      <c r="G431" s="73">
        <f t="shared" si="7"/>
        <v>61.5</v>
      </c>
    </row>
    <row r="432" spans="1:7">
      <c r="B432" s="422"/>
      <c r="C432" s="422"/>
      <c r="D432" t="s">
        <v>13</v>
      </c>
      <c r="E432" s="28">
        <v>4.0999999999999996</v>
      </c>
      <c r="G432" s="73">
        <f t="shared" si="7"/>
        <v>65.599999999999994</v>
      </c>
    </row>
    <row r="433" spans="1:7">
      <c r="B433" s="422"/>
      <c r="C433" s="422"/>
      <c r="D433" t="s">
        <v>14</v>
      </c>
      <c r="E433" s="28">
        <v>60</v>
      </c>
      <c r="G433" s="73">
        <f t="shared" si="7"/>
        <v>125.6</v>
      </c>
    </row>
    <row r="434" spans="1:7">
      <c r="B434" s="422"/>
      <c r="C434" s="422"/>
      <c r="D434" t="s">
        <v>29</v>
      </c>
      <c r="E434" s="28">
        <v>5</v>
      </c>
      <c r="G434" s="73">
        <f t="shared" si="7"/>
        <v>130.6</v>
      </c>
    </row>
    <row r="435" spans="1:7">
      <c r="B435" s="422"/>
      <c r="C435" s="422"/>
      <c r="D435" t="s">
        <v>33</v>
      </c>
      <c r="E435" s="28">
        <v>8.5</v>
      </c>
      <c r="G435" s="73">
        <f t="shared" si="7"/>
        <v>139.1</v>
      </c>
    </row>
    <row r="436" spans="1:7">
      <c r="A436" s="3">
        <v>44144</v>
      </c>
      <c r="B436" s="422">
        <v>20627</v>
      </c>
      <c r="C436" s="422" t="s">
        <v>24</v>
      </c>
      <c r="D436" t="s">
        <v>14</v>
      </c>
      <c r="F436" s="2">
        <v>60</v>
      </c>
      <c r="G436" s="73">
        <f t="shared" si="7"/>
        <v>79.099999999999994</v>
      </c>
    </row>
    <row r="437" spans="1:7">
      <c r="A437" s="3">
        <v>44144</v>
      </c>
      <c r="B437" s="422">
        <v>20627</v>
      </c>
      <c r="C437" s="422" t="s">
        <v>24</v>
      </c>
      <c r="D437" t="s">
        <v>29</v>
      </c>
      <c r="F437" s="2">
        <v>5</v>
      </c>
      <c r="G437" s="73">
        <f t="shared" si="7"/>
        <v>74.099999999999994</v>
      </c>
    </row>
    <row r="438" spans="1:7">
      <c r="A438" s="3">
        <v>44174</v>
      </c>
      <c r="B438" s="422">
        <v>20985</v>
      </c>
      <c r="C438" s="422" t="s">
        <v>24</v>
      </c>
      <c r="D438" t="s">
        <v>12</v>
      </c>
      <c r="F438" s="2">
        <v>61.5</v>
      </c>
      <c r="G438" s="73">
        <f t="shared" ref="G438:G444" si="8">+G437+E438-F438</f>
        <v>12.599999999999994</v>
      </c>
    </row>
    <row r="439" spans="1:7">
      <c r="A439" s="3">
        <v>44174</v>
      </c>
      <c r="B439" s="422">
        <v>20985</v>
      </c>
      <c r="C439" s="422" t="s">
        <v>24</v>
      </c>
      <c r="D439" t="s">
        <v>13</v>
      </c>
      <c r="F439" s="2">
        <v>4.0999999999999996</v>
      </c>
      <c r="G439" s="73">
        <f t="shared" si="8"/>
        <v>8.4999999999999947</v>
      </c>
    </row>
    <row r="440" spans="1:7">
      <c r="A440" s="3">
        <v>45127</v>
      </c>
      <c r="B440" s="422">
        <v>27249</v>
      </c>
      <c r="C440" s="422" t="s">
        <v>24</v>
      </c>
      <c r="D440" t="s">
        <v>33</v>
      </c>
      <c r="F440" s="2">
        <v>8.5</v>
      </c>
      <c r="G440" s="73">
        <f t="shared" si="8"/>
        <v>0</v>
      </c>
    </row>
    <row r="441" spans="1:7">
      <c r="A441" s="31">
        <v>44135</v>
      </c>
      <c r="B441" s="421" t="s">
        <v>10</v>
      </c>
      <c r="C441" s="421" t="s">
        <v>25</v>
      </c>
      <c r="D441" t="s">
        <v>12</v>
      </c>
      <c r="E441" s="28">
        <v>72.2</v>
      </c>
      <c r="G441" s="73">
        <f t="shared" si="8"/>
        <v>72.2</v>
      </c>
    </row>
    <row r="442" spans="1:7">
      <c r="B442" s="422"/>
      <c r="C442" s="422"/>
      <c r="D442" t="s">
        <v>13</v>
      </c>
      <c r="E442" s="28">
        <v>4.3</v>
      </c>
      <c r="G442" s="73">
        <f t="shared" si="8"/>
        <v>76.5</v>
      </c>
    </row>
    <row r="443" spans="1:7">
      <c r="B443" s="422"/>
      <c r="C443" s="422"/>
      <c r="D443" t="s">
        <v>14</v>
      </c>
      <c r="E443" s="28">
        <v>60</v>
      </c>
      <c r="G443" s="73">
        <f t="shared" si="8"/>
        <v>136.5</v>
      </c>
    </row>
    <row r="444" spans="1:7">
      <c r="B444" s="422"/>
      <c r="C444" s="422"/>
      <c r="D444" t="s">
        <v>29</v>
      </c>
      <c r="E444" s="28">
        <v>5</v>
      </c>
      <c r="G444" s="73">
        <f t="shared" si="8"/>
        <v>141.5</v>
      </c>
    </row>
    <row r="445" spans="1:7">
      <c r="B445" s="422"/>
      <c r="C445" s="422"/>
      <c r="D445" s="62" t="s">
        <v>36</v>
      </c>
      <c r="E445" s="28">
        <v>10</v>
      </c>
      <c r="G445" s="73">
        <f t="shared" ref="G445:G506" si="9">+G444+E445-F445</f>
        <v>151.5</v>
      </c>
    </row>
    <row r="446" spans="1:7">
      <c r="B446" s="422"/>
      <c r="C446" s="422"/>
      <c r="D446" s="62" t="s">
        <v>37</v>
      </c>
      <c r="E446" s="28">
        <v>10</v>
      </c>
      <c r="G446" s="73">
        <f t="shared" si="9"/>
        <v>161.5</v>
      </c>
    </row>
    <row r="447" spans="1:7">
      <c r="A447" s="3">
        <v>44144</v>
      </c>
      <c r="B447" s="422">
        <v>20627</v>
      </c>
      <c r="C447" s="422" t="s">
        <v>25</v>
      </c>
      <c r="D447" t="s">
        <v>14</v>
      </c>
      <c r="F447" s="2">
        <v>60</v>
      </c>
      <c r="G447" s="73">
        <f t="shared" si="9"/>
        <v>101.5</v>
      </c>
    </row>
    <row r="448" spans="1:7">
      <c r="A448" s="3">
        <v>44144</v>
      </c>
      <c r="B448" s="422">
        <v>20627</v>
      </c>
      <c r="C448" s="422" t="s">
        <v>25</v>
      </c>
      <c r="D448" t="s">
        <v>29</v>
      </c>
      <c r="F448" s="2">
        <v>5</v>
      </c>
      <c r="G448" s="73">
        <f t="shared" si="9"/>
        <v>96.5</v>
      </c>
    </row>
    <row r="449" spans="1:13">
      <c r="A449" s="3">
        <v>44174</v>
      </c>
      <c r="B449" s="422">
        <v>20985</v>
      </c>
      <c r="C449" s="422" t="s">
        <v>25</v>
      </c>
      <c r="D449" t="s">
        <v>12</v>
      </c>
      <c r="F449" s="2">
        <v>72.2</v>
      </c>
      <c r="G449" s="73">
        <f t="shared" si="9"/>
        <v>24.299999999999997</v>
      </c>
    </row>
    <row r="450" spans="1:13">
      <c r="A450" s="3">
        <v>44174</v>
      </c>
      <c r="B450" s="422">
        <v>20985</v>
      </c>
      <c r="C450" s="422" t="s">
        <v>25</v>
      </c>
      <c r="D450" t="s">
        <v>13</v>
      </c>
      <c r="F450" s="2">
        <v>4.3</v>
      </c>
      <c r="G450" s="73">
        <f t="shared" si="9"/>
        <v>19.999999999999996</v>
      </c>
    </row>
    <row r="451" spans="1:13">
      <c r="A451" s="3">
        <v>45127</v>
      </c>
      <c r="B451" s="422">
        <v>27249</v>
      </c>
      <c r="C451" s="422" t="s">
        <v>25</v>
      </c>
      <c r="D451" s="62" t="s">
        <v>36</v>
      </c>
      <c r="F451" s="28">
        <v>10</v>
      </c>
      <c r="G451" s="73">
        <f t="shared" si="9"/>
        <v>9.9999999999999964</v>
      </c>
    </row>
    <row r="452" spans="1:13">
      <c r="A452" s="3">
        <v>45127</v>
      </c>
      <c r="B452" s="422">
        <v>27249</v>
      </c>
      <c r="C452" s="422" t="s">
        <v>25</v>
      </c>
      <c r="D452" s="62" t="s">
        <v>37</v>
      </c>
      <c r="F452" s="28">
        <v>10</v>
      </c>
      <c r="G452" s="73">
        <f t="shared" si="9"/>
        <v>0</v>
      </c>
    </row>
    <row r="453" spans="1:13">
      <c r="A453" s="31">
        <v>44165</v>
      </c>
      <c r="B453" s="421" t="s">
        <v>10</v>
      </c>
      <c r="C453" s="421" t="s">
        <v>26</v>
      </c>
      <c r="D453" t="s">
        <v>12</v>
      </c>
      <c r="E453" s="28">
        <v>68.5</v>
      </c>
      <c r="G453" s="73">
        <f t="shared" si="9"/>
        <v>68.5</v>
      </c>
    </row>
    <row r="454" spans="1:13">
      <c r="B454" s="422"/>
      <c r="C454" s="422"/>
      <c r="D454" t="s">
        <v>13</v>
      </c>
      <c r="E454" s="28">
        <v>4.5</v>
      </c>
      <c r="G454" s="73">
        <f t="shared" si="9"/>
        <v>73</v>
      </c>
    </row>
    <row r="455" spans="1:13">
      <c r="B455" s="422"/>
      <c r="C455" s="422"/>
      <c r="D455" t="s">
        <v>14</v>
      </c>
      <c r="E455" s="28">
        <v>60</v>
      </c>
      <c r="G455" s="73">
        <f t="shared" si="9"/>
        <v>133</v>
      </c>
    </row>
    <row r="456" spans="1:13">
      <c r="B456" s="422"/>
      <c r="C456" s="422"/>
      <c r="D456" t="s">
        <v>29</v>
      </c>
      <c r="E456" s="28">
        <v>5</v>
      </c>
      <c r="G456" s="73">
        <f t="shared" si="9"/>
        <v>138</v>
      </c>
    </row>
    <row r="457" spans="1:13">
      <c r="A457" s="3">
        <v>44231</v>
      </c>
      <c r="B457" s="422">
        <v>21523</v>
      </c>
      <c r="C457" s="422" t="s">
        <v>26</v>
      </c>
      <c r="D457" t="s">
        <v>12</v>
      </c>
      <c r="F457" s="2">
        <v>68.5</v>
      </c>
      <c r="G457" s="73">
        <f t="shared" si="9"/>
        <v>69.5</v>
      </c>
    </row>
    <row r="458" spans="1:13">
      <c r="A458" s="3">
        <v>44231</v>
      </c>
      <c r="B458" s="422">
        <v>21523</v>
      </c>
      <c r="C458" s="422" t="s">
        <v>26</v>
      </c>
      <c r="D458" t="s">
        <v>13</v>
      </c>
      <c r="F458" s="2">
        <v>4.5</v>
      </c>
      <c r="G458" s="73">
        <f t="shared" si="9"/>
        <v>65</v>
      </c>
    </row>
    <row r="459" spans="1:13">
      <c r="A459" s="3">
        <v>44244</v>
      </c>
      <c r="B459" s="422">
        <v>21596</v>
      </c>
      <c r="C459" s="422" t="s">
        <v>26</v>
      </c>
      <c r="D459" t="s">
        <v>14</v>
      </c>
      <c r="F459" s="2">
        <v>60</v>
      </c>
      <c r="G459" s="73">
        <f t="shared" si="9"/>
        <v>5</v>
      </c>
    </row>
    <row r="460" spans="1:13">
      <c r="A460" s="3">
        <v>44244</v>
      </c>
      <c r="B460" s="422">
        <v>21596</v>
      </c>
      <c r="C460" s="422" t="s">
        <v>26</v>
      </c>
      <c r="D460" t="s">
        <v>15</v>
      </c>
      <c r="F460" s="2">
        <v>5</v>
      </c>
      <c r="G460" s="73">
        <f t="shared" si="9"/>
        <v>0</v>
      </c>
      <c r="L460" s="28"/>
      <c r="M460" s="28"/>
    </row>
    <row r="461" spans="1:13">
      <c r="A461" s="31">
        <v>44196</v>
      </c>
      <c r="B461" s="421" t="s">
        <v>10</v>
      </c>
      <c r="C461" s="421" t="s">
        <v>27</v>
      </c>
      <c r="D461" t="s">
        <v>12</v>
      </c>
      <c r="E461" s="67">
        <v>78.3</v>
      </c>
      <c r="G461" s="73">
        <f t="shared" si="9"/>
        <v>78.3</v>
      </c>
    </row>
    <row r="462" spans="1:13">
      <c r="B462" s="422"/>
      <c r="C462" s="422"/>
      <c r="D462" t="s">
        <v>13</v>
      </c>
      <c r="E462" s="67">
        <v>4</v>
      </c>
      <c r="G462" s="73">
        <f t="shared" si="9"/>
        <v>82.3</v>
      </c>
    </row>
    <row r="463" spans="1:13">
      <c r="B463" s="422"/>
      <c r="C463" s="422"/>
      <c r="D463" t="s">
        <v>31</v>
      </c>
      <c r="E463" s="67">
        <v>60</v>
      </c>
      <c r="G463" s="73">
        <f t="shared" si="9"/>
        <v>142.30000000000001</v>
      </c>
    </row>
    <row r="464" spans="1:13">
      <c r="B464" s="422"/>
      <c r="C464" s="422"/>
      <c r="D464" t="s">
        <v>29</v>
      </c>
      <c r="E464" s="67">
        <v>5</v>
      </c>
      <c r="G464" s="73">
        <f t="shared" si="9"/>
        <v>147.30000000000001</v>
      </c>
    </row>
    <row r="465" spans="1:7">
      <c r="A465" s="3">
        <v>44231</v>
      </c>
      <c r="B465" s="422">
        <v>21523</v>
      </c>
      <c r="C465" s="422" t="s">
        <v>27</v>
      </c>
      <c r="D465" t="s">
        <v>12</v>
      </c>
      <c r="E465" s="67"/>
      <c r="F465" s="2">
        <v>78.3</v>
      </c>
      <c r="G465" s="73">
        <f t="shared" si="9"/>
        <v>69.000000000000014</v>
      </c>
    </row>
    <row r="466" spans="1:7">
      <c r="A466" s="3">
        <v>44231</v>
      </c>
      <c r="B466" s="422">
        <v>21523</v>
      </c>
      <c r="C466" s="422" t="s">
        <v>27</v>
      </c>
      <c r="D466" t="s">
        <v>13</v>
      </c>
      <c r="E466" s="67"/>
      <c r="F466" s="2">
        <v>4</v>
      </c>
      <c r="G466" s="73">
        <f t="shared" si="9"/>
        <v>65.000000000000014</v>
      </c>
    </row>
    <row r="467" spans="1:7">
      <c r="A467" s="3">
        <v>44244</v>
      </c>
      <c r="B467" s="422">
        <v>21596</v>
      </c>
      <c r="C467" s="422" t="s">
        <v>27</v>
      </c>
      <c r="D467" t="s">
        <v>14</v>
      </c>
      <c r="E467" s="67"/>
      <c r="F467" s="2">
        <v>60</v>
      </c>
      <c r="G467" s="73">
        <f t="shared" si="9"/>
        <v>5.0000000000000142</v>
      </c>
    </row>
    <row r="468" spans="1:7">
      <c r="A468" s="3">
        <v>44244</v>
      </c>
      <c r="B468" s="422">
        <v>21596</v>
      </c>
      <c r="C468" s="422" t="s">
        <v>27</v>
      </c>
      <c r="D468" t="s">
        <v>15</v>
      </c>
      <c r="E468" s="67"/>
      <c r="F468" s="2">
        <v>5</v>
      </c>
      <c r="G468" s="73">
        <f t="shared" si="9"/>
        <v>1.4210854715202004E-14</v>
      </c>
    </row>
    <row r="469" spans="1:7">
      <c r="A469" s="31">
        <v>44227</v>
      </c>
      <c r="B469" s="421" t="s">
        <v>10</v>
      </c>
      <c r="C469" s="421" t="s">
        <v>11</v>
      </c>
      <c r="D469" t="s">
        <v>12</v>
      </c>
      <c r="E469" s="67">
        <v>95.6</v>
      </c>
      <c r="G469" s="73">
        <f t="shared" si="9"/>
        <v>95.600000000000009</v>
      </c>
    </row>
    <row r="470" spans="1:7">
      <c r="B470" s="422"/>
      <c r="C470" s="422"/>
      <c r="D470" t="s">
        <v>13</v>
      </c>
      <c r="E470" s="67">
        <v>5</v>
      </c>
      <c r="G470" s="73">
        <f t="shared" si="9"/>
        <v>100.60000000000001</v>
      </c>
    </row>
    <row r="471" spans="1:7">
      <c r="B471" s="422"/>
      <c r="C471" s="422"/>
      <c r="D471" t="s">
        <v>31</v>
      </c>
      <c r="E471" s="67">
        <v>60</v>
      </c>
      <c r="G471" s="73">
        <f t="shared" si="9"/>
        <v>160.60000000000002</v>
      </c>
    </row>
    <row r="472" spans="1:7">
      <c r="B472" s="422"/>
      <c r="C472" s="422"/>
      <c r="D472" t="s">
        <v>29</v>
      </c>
      <c r="E472" s="67">
        <v>5</v>
      </c>
      <c r="G472" s="73">
        <f t="shared" si="9"/>
        <v>165.60000000000002</v>
      </c>
    </row>
    <row r="473" spans="1:7">
      <c r="A473" s="3">
        <v>44244</v>
      </c>
      <c r="B473" s="422">
        <v>21596</v>
      </c>
      <c r="C473" s="422" t="s">
        <v>11</v>
      </c>
      <c r="D473" t="s">
        <v>14</v>
      </c>
      <c r="E473" s="67"/>
      <c r="F473" s="2">
        <v>60</v>
      </c>
      <c r="G473" s="73">
        <f t="shared" si="9"/>
        <v>105.60000000000002</v>
      </c>
    </row>
    <row r="474" spans="1:7">
      <c r="A474" s="3">
        <v>44244</v>
      </c>
      <c r="B474" s="422">
        <v>21596</v>
      </c>
      <c r="C474" s="422" t="s">
        <v>11</v>
      </c>
      <c r="D474" t="s">
        <v>15</v>
      </c>
      <c r="E474" s="67"/>
      <c r="F474" s="2">
        <v>5</v>
      </c>
      <c r="G474" s="73">
        <f t="shared" si="9"/>
        <v>100.60000000000002</v>
      </c>
    </row>
    <row r="475" spans="1:7">
      <c r="A475" s="3">
        <v>44258</v>
      </c>
      <c r="B475" s="422">
        <v>21722</v>
      </c>
      <c r="C475" s="422" t="s">
        <v>11</v>
      </c>
      <c r="D475" t="s">
        <v>12</v>
      </c>
      <c r="E475" s="67"/>
      <c r="F475" s="2">
        <v>95.6</v>
      </c>
      <c r="G475" s="73">
        <f t="shared" si="9"/>
        <v>5.0000000000000284</v>
      </c>
    </row>
    <row r="476" spans="1:7">
      <c r="A476" s="3">
        <v>44258</v>
      </c>
      <c r="B476" s="422">
        <v>21722</v>
      </c>
      <c r="C476" s="422" t="s">
        <v>11</v>
      </c>
      <c r="D476" t="s">
        <v>13</v>
      </c>
      <c r="E476" s="67"/>
      <c r="F476" s="2">
        <v>5</v>
      </c>
      <c r="G476" s="73">
        <f t="shared" si="9"/>
        <v>2.8421709430404007E-14</v>
      </c>
    </row>
    <row r="477" spans="1:7">
      <c r="A477" s="31">
        <v>44255</v>
      </c>
      <c r="B477" s="421" t="s">
        <v>10</v>
      </c>
      <c r="C477" s="421" t="s">
        <v>17</v>
      </c>
      <c r="D477" t="s">
        <v>12</v>
      </c>
      <c r="E477" s="67">
        <v>92</v>
      </c>
      <c r="G477" s="73">
        <f t="shared" si="9"/>
        <v>92.000000000000028</v>
      </c>
    </row>
    <row r="478" spans="1:7">
      <c r="B478" s="422"/>
      <c r="C478" s="422"/>
      <c r="D478" t="s">
        <v>13</v>
      </c>
      <c r="E478" s="67">
        <v>5.7</v>
      </c>
      <c r="G478" s="73">
        <f t="shared" si="9"/>
        <v>97.700000000000031</v>
      </c>
    </row>
    <row r="479" spans="1:7">
      <c r="B479" s="422"/>
      <c r="C479" s="422"/>
      <c r="D479" t="s">
        <v>31</v>
      </c>
      <c r="E479" s="67">
        <v>56</v>
      </c>
      <c r="G479" s="73">
        <f t="shared" si="9"/>
        <v>153.70000000000005</v>
      </c>
    </row>
    <row r="480" spans="1:7">
      <c r="B480" s="422"/>
      <c r="C480" s="422"/>
      <c r="D480" t="s">
        <v>29</v>
      </c>
      <c r="E480" s="67">
        <v>5</v>
      </c>
      <c r="G480" s="73">
        <f t="shared" si="9"/>
        <v>158.70000000000005</v>
      </c>
    </row>
    <row r="481" spans="1:7">
      <c r="B481" s="422"/>
      <c r="C481" s="422"/>
      <c r="D481" t="s">
        <v>38</v>
      </c>
      <c r="E481" s="67">
        <v>10</v>
      </c>
      <c r="G481" s="73">
        <f t="shared" si="9"/>
        <v>168.70000000000005</v>
      </c>
    </row>
    <row r="482" spans="1:7">
      <c r="A482" s="3">
        <v>44293</v>
      </c>
      <c r="B482" s="422">
        <v>22092</v>
      </c>
      <c r="C482" s="422" t="s">
        <v>17</v>
      </c>
      <c r="D482" t="s">
        <v>14</v>
      </c>
      <c r="E482" s="67"/>
      <c r="F482" s="2">
        <v>56</v>
      </c>
      <c r="G482" s="73">
        <f t="shared" si="9"/>
        <v>112.70000000000005</v>
      </c>
    </row>
    <row r="483" spans="1:7">
      <c r="A483" s="3">
        <v>44293</v>
      </c>
      <c r="B483" s="422">
        <v>22092</v>
      </c>
      <c r="C483" s="422" t="s">
        <v>17</v>
      </c>
      <c r="D483" t="s">
        <v>15</v>
      </c>
      <c r="E483" s="67"/>
      <c r="F483" s="2">
        <v>5</v>
      </c>
      <c r="G483" s="73">
        <f t="shared" si="9"/>
        <v>107.70000000000005</v>
      </c>
    </row>
    <row r="484" spans="1:7">
      <c r="A484" s="3">
        <v>44301</v>
      </c>
      <c r="B484" s="422">
        <v>22169</v>
      </c>
      <c r="C484" s="422" t="s">
        <v>17</v>
      </c>
      <c r="D484" t="s">
        <v>12</v>
      </c>
      <c r="E484" s="67"/>
      <c r="F484" s="2">
        <v>92</v>
      </c>
      <c r="G484" s="73">
        <f t="shared" si="9"/>
        <v>15.700000000000045</v>
      </c>
    </row>
    <row r="485" spans="1:7">
      <c r="A485" s="3">
        <v>44301</v>
      </c>
      <c r="B485" s="422">
        <v>22169</v>
      </c>
      <c r="C485" s="422" t="s">
        <v>17</v>
      </c>
      <c r="D485" t="s">
        <v>13</v>
      </c>
      <c r="E485" s="67"/>
      <c r="F485" s="2">
        <v>5.7</v>
      </c>
      <c r="G485" s="73">
        <f t="shared" si="9"/>
        <v>10.000000000000046</v>
      </c>
    </row>
    <row r="486" spans="1:7">
      <c r="A486" s="3">
        <v>45127</v>
      </c>
      <c r="B486" s="422">
        <v>27250</v>
      </c>
      <c r="C486" s="422" t="s">
        <v>17</v>
      </c>
      <c r="D486" t="s">
        <v>38</v>
      </c>
      <c r="E486" s="67"/>
      <c r="F486" s="2">
        <v>10</v>
      </c>
      <c r="G486" s="73">
        <f t="shared" si="9"/>
        <v>4.6185277824406512E-14</v>
      </c>
    </row>
    <row r="487" spans="1:7">
      <c r="A487" s="31">
        <v>44286</v>
      </c>
      <c r="B487" s="421" t="s">
        <v>10</v>
      </c>
      <c r="C487" s="421" t="s">
        <v>18</v>
      </c>
      <c r="D487" t="s">
        <v>12</v>
      </c>
      <c r="E487" s="67">
        <v>120.7</v>
      </c>
      <c r="G487" s="73">
        <f t="shared" si="9"/>
        <v>120.70000000000005</v>
      </c>
    </row>
    <row r="488" spans="1:7">
      <c r="B488" s="422"/>
      <c r="C488" s="422"/>
      <c r="D488" t="s">
        <v>13</v>
      </c>
      <c r="E488" s="67">
        <v>3.8</v>
      </c>
      <c r="G488" s="73">
        <f t="shared" si="9"/>
        <v>124.50000000000004</v>
      </c>
    </row>
    <row r="489" spans="1:7">
      <c r="B489" s="422"/>
      <c r="C489" s="422"/>
      <c r="D489" t="s">
        <v>31</v>
      </c>
      <c r="E489" s="67">
        <v>60</v>
      </c>
      <c r="G489" s="73">
        <f t="shared" si="9"/>
        <v>184.50000000000006</v>
      </c>
    </row>
    <row r="490" spans="1:7">
      <c r="B490" s="422"/>
      <c r="C490" s="422"/>
      <c r="D490" t="s">
        <v>29</v>
      </c>
      <c r="E490" s="67">
        <v>5</v>
      </c>
      <c r="G490" s="73">
        <f t="shared" si="9"/>
        <v>189.50000000000006</v>
      </c>
    </row>
    <row r="491" spans="1:7">
      <c r="B491" s="422"/>
      <c r="C491" s="422"/>
      <c r="D491" t="s">
        <v>40</v>
      </c>
      <c r="E491" s="67">
        <v>10</v>
      </c>
      <c r="G491" s="73">
        <f t="shared" si="9"/>
        <v>199.50000000000006</v>
      </c>
    </row>
    <row r="492" spans="1:7">
      <c r="A492" s="3">
        <v>44293</v>
      </c>
      <c r="B492" s="422">
        <v>22092</v>
      </c>
      <c r="C492" s="422" t="s">
        <v>18</v>
      </c>
      <c r="D492" t="s">
        <v>14</v>
      </c>
      <c r="E492" s="67"/>
      <c r="F492" s="2">
        <v>60</v>
      </c>
      <c r="G492" s="73">
        <f t="shared" si="9"/>
        <v>139.50000000000006</v>
      </c>
    </row>
    <row r="493" spans="1:7">
      <c r="A493" s="3">
        <v>44293</v>
      </c>
      <c r="B493" s="422">
        <v>22092</v>
      </c>
      <c r="C493" s="422" t="s">
        <v>18</v>
      </c>
      <c r="D493" t="s">
        <v>15</v>
      </c>
      <c r="E493" s="67"/>
      <c r="F493" s="2">
        <v>5</v>
      </c>
      <c r="G493" s="73">
        <f t="shared" si="9"/>
        <v>134.50000000000006</v>
      </c>
    </row>
    <row r="494" spans="1:7">
      <c r="A494" s="3">
        <v>44327</v>
      </c>
      <c r="B494" s="422">
        <v>22413</v>
      </c>
      <c r="C494" s="422" t="s">
        <v>18</v>
      </c>
      <c r="D494" t="s">
        <v>12</v>
      </c>
      <c r="E494" s="67"/>
      <c r="F494" s="2">
        <v>120.7</v>
      </c>
      <c r="G494" s="73">
        <f t="shared" si="9"/>
        <v>13.800000000000054</v>
      </c>
    </row>
    <row r="495" spans="1:7">
      <c r="A495" s="3">
        <v>44327</v>
      </c>
      <c r="B495" s="422">
        <v>22413</v>
      </c>
      <c r="C495" s="422" t="s">
        <v>18</v>
      </c>
      <c r="D495" t="s">
        <v>13</v>
      </c>
      <c r="E495" s="67"/>
      <c r="F495" s="2">
        <v>3.8</v>
      </c>
      <c r="G495" s="73">
        <f t="shared" si="9"/>
        <v>10.000000000000053</v>
      </c>
    </row>
    <row r="496" spans="1:7">
      <c r="A496" s="3">
        <v>45127</v>
      </c>
      <c r="B496" s="422">
        <v>27250</v>
      </c>
      <c r="C496" s="422" t="s">
        <v>18</v>
      </c>
      <c r="D496" t="s">
        <v>40</v>
      </c>
      <c r="E496" s="67"/>
      <c r="F496" s="2">
        <v>10</v>
      </c>
      <c r="G496" s="73">
        <f t="shared" si="9"/>
        <v>5.3290705182007514E-14</v>
      </c>
    </row>
    <row r="497" spans="1:7">
      <c r="A497" s="31">
        <v>44316</v>
      </c>
      <c r="B497" s="421" t="s">
        <v>10</v>
      </c>
      <c r="C497" s="421" t="s">
        <v>19</v>
      </c>
      <c r="D497" t="s">
        <v>12</v>
      </c>
      <c r="E497" s="67">
        <v>151.6</v>
      </c>
      <c r="G497" s="73">
        <f t="shared" si="9"/>
        <v>151.60000000000005</v>
      </c>
    </row>
    <row r="498" spans="1:7">
      <c r="B498" s="422"/>
      <c r="C498" s="422"/>
      <c r="D498" t="s">
        <v>13</v>
      </c>
      <c r="E498" s="67">
        <v>4.8</v>
      </c>
      <c r="G498" s="73">
        <f t="shared" si="9"/>
        <v>156.40000000000006</v>
      </c>
    </row>
    <row r="499" spans="1:7">
      <c r="B499" s="422"/>
      <c r="C499" s="422"/>
      <c r="D499" t="s">
        <v>31</v>
      </c>
      <c r="E499" s="67">
        <v>60</v>
      </c>
      <c r="G499" s="73">
        <f t="shared" si="9"/>
        <v>216.40000000000006</v>
      </c>
    </row>
    <row r="500" spans="1:7">
      <c r="B500" s="422"/>
      <c r="C500" s="422"/>
      <c r="D500" t="s">
        <v>29</v>
      </c>
      <c r="E500" s="67">
        <v>5</v>
      </c>
      <c r="G500" s="73">
        <f t="shared" si="9"/>
        <v>221.40000000000006</v>
      </c>
    </row>
    <row r="501" spans="1:7">
      <c r="A501" s="3">
        <v>44327</v>
      </c>
      <c r="B501" s="422">
        <v>22413</v>
      </c>
      <c r="C501" s="422" t="s">
        <v>19</v>
      </c>
      <c r="D501" t="s">
        <v>14</v>
      </c>
      <c r="E501" s="67"/>
      <c r="F501" s="2">
        <v>60</v>
      </c>
      <c r="G501" s="73">
        <f t="shared" si="9"/>
        <v>161.40000000000006</v>
      </c>
    </row>
    <row r="502" spans="1:7">
      <c r="A502" s="3">
        <v>44327</v>
      </c>
      <c r="B502" s="422">
        <v>22413</v>
      </c>
      <c r="C502" s="422" t="s">
        <v>19</v>
      </c>
      <c r="D502" t="s">
        <v>15</v>
      </c>
      <c r="E502" s="67"/>
      <c r="F502" s="2">
        <v>5</v>
      </c>
      <c r="G502" s="73">
        <f t="shared" si="9"/>
        <v>156.40000000000006</v>
      </c>
    </row>
    <row r="503" spans="1:7">
      <c r="A503" s="3">
        <v>44343</v>
      </c>
      <c r="B503" s="422">
        <v>22623</v>
      </c>
      <c r="C503" s="422" t="s">
        <v>19</v>
      </c>
      <c r="D503" t="s">
        <v>12</v>
      </c>
      <c r="E503" s="67"/>
      <c r="F503" s="2">
        <v>151.6</v>
      </c>
      <c r="G503" s="73">
        <f t="shared" si="9"/>
        <v>4.8000000000000682</v>
      </c>
    </row>
    <row r="504" spans="1:7">
      <c r="A504" s="3">
        <v>44343</v>
      </c>
      <c r="B504" s="422">
        <v>22623</v>
      </c>
      <c r="C504" s="422" t="s">
        <v>19</v>
      </c>
      <c r="D504" t="s">
        <v>13</v>
      </c>
      <c r="E504" s="67"/>
      <c r="F504" s="2">
        <v>4.8</v>
      </c>
      <c r="G504" s="73">
        <f t="shared" si="9"/>
        <v>6.8389738316909643E-14</v>
      </c>
    </row>
    <row r="505" spans="1:7">
      <c r="A505" s="31">
        <v>44347</v>
      </c>
      <c r="B505" s="421" t="s">
        <v>10</v>
      </c>
      <c r="C505" s="421" t="s">
        <v>20</v>
      </c>
      <c r="D505" t="s">
        <v>12</v>
      </c>
      <c r="E505" s="67">
        <v>101.5</v>
      </c>
      <c r="G505" s="73">
        <f t="shared" si="9"/>
        <v>101.50000000000007</v>
      </c>
    </row>
    <row r="506" spans="1:7">
      <c r="B506" s="422"/>
      <c r="C506" s="422"/>
      <c r="D506" t="s">
        <v>13</v>
      </c>
      <c r="E506" s="67">
        <v>3.5</v>
      </c>
      <c r="G506" s="73">
        <f t="shared" si="9"/>
        <v>105.00000000000007</v>
      </c>
    </row>
    <row r="507" spans="1:7">
      <c r="B507" s="422"/>
      <c r="C507" s="422"/>
      <c r="D507" t="s">
        <v>31</v>
      </c>
      <c r="E507" s="67">
        <v>60</v>
      </c>
      <c r="G507" s="73">
        <f t="shared" ref="G507:G572" si="10">+G506+E507-F507</f>
        <v>165.00000000000006</v>
      </c>
    </row>
    <row r="508" spans="1:7">
      <c r="B508" s="422"/>
      <c r="C508" s="422"/>
      <c r="D508" t="s">
        <v>29</v>
      </c>
      <c r="E508" s="67">
        <v>5</v>
      </c>
      <c r="G508" s="73">
        <f t="shared" si="10"/>
        <v>170.00000000000006</v>
      </c>
    </row>
    <row r="509" spans="1:7">
      <c r="A509" s="3">
        <v>44343</v>
      </c>
      <c r="B509" s="422">
        <v>22623</v>
      </c>
      <c r="C509" s="422" t="s">
        <v>20</v>
      </c>
      <c r="D509" t="s">
        <v>14</v>
      </c>
      <c r="E509" s="67"/>
      <c r="F509" s="2">
        <v>60</v>
      </c>
      <c r="G509" s="73">
        <f t="shared" si="10"/>
        <v>110.00000000000006</v>
      </c>
    </row>
    <row r="510" spans="1:7">
      <c r="A510" s="3">
        <v>44343</v>
      </c>
      <c r="B510" s="422">
        <v>22623</v>
      </c>
      <c r="C510" s="422" t="s">
        <v>20</v>
      </c>
      <c r="D510" t="s">
        <v>15</v>
      </c>
      <c r="E510" s="67"/>
      <c r="F510" s="2">
        <v>5</v>
      </c>
      <c r="G510" s="73">
        <f t="shared" si="10"/>
        <v>105.00000000000006</v>
      </c>
    </row>
    <row r="511" spans="1:7">
      <c r="A511" s="3">
        <v>44375</v>
      </c>
      <c r="B511" s="422">
        <v>22901</v>
      </c>
      <c r="C511" s="422" t="s">
        <v>20</v>
      </c>
      <c r="D511" t="s">
        <v>12</v>
      </c>
      <c r="E511" s="67"/>
      <c r="F511" s="2">
        <v>101.5</v>
      </c>
      <c r="G511" s="73">
        <f t="shared" si="10"/>
        <v>3.5000000000000568</v>
      </c>
    </row>
    <row r="512" spans="1:7">
      <c r="A512" s="3">
        <v>44375</v>
      </c>
      <c r="B512" s="422">
        <v>22901</v>
      </c>
      <c r="C512" s="422" t="s">
        <v>20</v>
      </c>
      <c r="D512" t="s">
        <v>13</v>
      </c>
      <c r="E512" s="67"/>
      <c r="F512" s="2">
        <v>3.5</v>
      </c>
      <c r="G512" s="73">
        <f t="shared" si="10"/>
        <v>5.6843418860808015E-14</v>
      </c>
    </row>
    <row r="513" spans="1:7">
      <c r="A513" s="31">
        <v>44377</v>
      </c>
      <c r="B513" s="421" t="s">
        <v>10</v>
      </c>
      <c r="C513" s="421" t="s">
        <v>21</v>
      </c>
      <c r="D513" t="s">
        <v>12</v>
      </c>
      <c r="E513" s="67">
        <v>119.5</v>
      </c>
      <c r="G513" s="73">
        <f t="shared" si="10"/>
        <v>119.50000000000006</v>
      </c>
    </row>
    <row r="514" spans="1:7">
      <c r="B514" s="422"/>
      <c r="C514" s="422"/>
      <c r="D514" t="s">
        <v>13</v>
      </c>
      <c r="E514" s="67">
        <v>5.4</v>
      </c>
      <c r="G514" s="73">
        <f t="shared" si="10"/>
        <v>124.90000000000006</v>
      </c>
    </row>
    <row r="515" spans="1:7">
      <c r="B515" s="422"/>
      <c r="C515" s="422"/>
      <c r="D515" t="s">
        <v>31</v>
      </c>
      <c r="E515" s="67">
        <v>60</v>
      </c>
      <c r="G515" s="73">
        <f t="shared" si="10"/>
        <v>184.90000000000006</v>
      </c>
    </row>
    <row r="516" spans="1:7">
      <c r="B516" s="422"/>
      <c r="C516" s="422"/>
      <c r="D516" t="s">
        <v>29</v>
      </c>
      <c r="E516" s="67">
        <v>5</v>
      </c>
      <c r="G516" s="73">
        <f t="shared" si="10"/>
        <v>189.90000000000006</v>
      </c>
    </row>
    <row r="517" spans="1:7">
      <c r="A517" s="3">
        <v>44375</v>
      </c>
      <c r="B517" s="422">
        <v>22901</v>
      </c>
      <c r="C517" s="422" t="s">
        <v>21</v>
      </c>
      <c r="D517" t="s">
        <v>14</v>
      </c>
      <c r="E517" s="67"/>
      <c r="F517" s="2">
        <v>60</v>
      </c>
      <c r="G517" s="73">
        <f t="shared" si="10"/>
        <v>129.90000000000006</v>
      </c>
    </row>
    <row r="518" spans="1:7">
      <c r="A518" s="3">
        <v>44375</v>
      </c>
      <c r="B518" s="422">
        <v>22901</v>
      </c>
      <c r="C518" s="422" t="s">
        <v>21</v>
      </c>
      <c r="D518" t="s">
        <v>15</v>
      </c>
      <c r="E518" s="67"/>
      <c r="F518" s="2">
        <v>5</v>
      </c>
      <c r="G518" s="73">
        <f t="shared" si="10"/>
        <v>124.90000000000006</v>
      </c>
    </row>
    <row r="519" spans="1:7">
      <c r="A519" s="3">
        <v>44411</v>
      </c>
      <c r="B519" s="422">
        <v>23162</v>
      </c>
      <c r="C519" s="422" t="s">
        <v>21</v>
      </c>
      <c r="D519" t="s">
        <v>12</v>
      </c>
      <c r="E519" s="67"/>
      <c r="F519" s="67">
        <v>119.5</v>
      </c>
      <c r="G519" s="73">
        <f t="shared" si="10"/>
        <v>5.4000000000000625</v>
      </c>
    </row>
    <row r="520" spans="1:7">
      <c r="A520" s="3">
        <v>44411</v>
      </c>
      <c r="B520" s="422">
        <v>23162</v>
      </c>
      <c r="C520" s="422" t="s">
        <v>21</v>
      </c>
      <c r="D520" t="s">
        <v>13</v>
      </c>
      <c r="E520" s="67"/>
      <c r="F520" s="67">
        <v>5.4</v>
      </c>
      <c r="G520" s="73">
        <f t="shared" si="10"/>
        <v>6.2172489379008766E-14</v>
      </c>
    </row>
    <row r="521" spans="1:7">
      <c r="A521" s="81">
        <v>44408</v>
      </c>
      <c r="B521" s="421" t="s">
        <v>10</v>
      </c>
      <c r="C521" s="421" t="s">
        <v>22</v>
      </c>
      <c r="D521" t="s">
        <v>12</v>
      </c>
      <c r="E521" s="2">
        <v>104.7</v>
      </c>
      <c r="G521" s="73">
        <f t="shared" si="10"/>
        <v>104.70000000000006</v>
      </c>
    </row>
    <row r="522" spans="1:7">
      <c r="A522" s="70"/>
      <c r="B522" s="422"/>
      <c r="C522" s="422"/>
      <c r="D522" t="s">
        <v>13</v>
      </c>
      <c r="E522" s="2">
        <v>2.8</v>
      </c>
      <c r="G522" s="73">
        <f t="shared" si="10"/>
        <v>107.50000000000006</v>
      </c>
    </row>
    <row r="523" spans="1:7">
      <c r="A523" s="70"/>
      <c r="B523" s="422"/>
      <c r="C523" s="422"/>
      <c r="D523" t="s">
        <v>14</v>
      </c>
      <c r="E523" s="2">
        <v>60</v>
      </c>
      <c r="G523" s="73">
        <f t="shared" si="10"/>
        <v>167.50000000000006</v>
      </c>
    </row>
    <row r="524" spans="1:7">
      <c r="A524" s="70"/>
      <c r="B524" s="422"/>
      <c r="C524" s="422"/>
      <c r="D524" t="s">
        <v>15</v>
      </c>
      <c r="E524" s="2">
        <v>5</v>
      </c>
      <c r="G524" s="73">
        <f t="shared" si="10"/>
        <v>172.50000000000006</v>
      </c>
    </row>
    <row r="525" spans="1:7">
      <c r="A525" s="3">
        <v>44411</v>
      </c>
      <c r="B525" s="422">
        <v>23162</v>
      </c>
      <c r="C525" s="422" t="s">
        <v>22</v>
      </c>
      <c r="D525" t="s">
        <v>14</v>
      </c>
      <c r="E525" s="2"/>
      <c r="F525" s="2">
        <v>60</v>
      </c>
      <c r="G525" s="73">
        <f t="shared" si="10"/>
        <v>112.50000000000006</v>
      </c>
    </row>
    <row r="526" spans="1:7">
      <c r="A526" s="3">
        <v>44411</v>
      </c>
      <c r="B526" s="422">
        <v>23162</v>
      </c>
      <c r="C526" s="422" t="s">
        <v>22</v>
      </c>
      <c r="D526" t="s">
        <v>15</v>
      </c>
      <c r="E526" s="2"/>
      <c r="F526" s="2">
        <v>5</v>
      </c>
      <c r="G526" s="73">
        <f t="shared" si="10"/>
        <v>107.50000000000006</v>
      </c>
    </row>
    <row r="527" spans="1:7">
      <c r="A527" s="3">
        <v>44435</v>
      </c>
      <c r="B527" s="422">
        <v>23297</v>
      </c>
      <c r="C527" s="422" t="s">
        <v>22</v>
      </c>
      <c r="D527" t="s">
        <v>12</v>
      </c>
      <c r="E527" s="73"/>
      <c r="F527" s="73">
        <v>104.7</v>
      </c>
      <c r="G527" s="73">
        <f t="shared" si="10"/>
        <v>2.800000000000054</v>
      </c>
    </row>
    <row r="528" spans="1:7">
      <c r="A528" s="3">
        <v>44435</v>
      </c>
      <c r="B528" s="422">
        <v>23297</v>
      </c>
      <c r="C528" s="422" t="s">
        <v>22</v>
      </c>
      <c r="D528" t="s">
        <v>13</v>
      </c>
      <c r="E528" s="73"/>
      <c r="F528" s="73">
        <v>2.8</v>
      </c>
      <c r="G528" s="73">
        <f t="shared" si="10"/>
        <v>5.4178883601707639E-14</v>
      </c>
    </row>
    <row r="529" spans="1:7">
      <c r="A529" s="31">
        <v>44439</v>
      </c>
      <c r="B529" s="421" t="s">
        <v>10</v>
      </c>
      <c r="C529" s="421" t="s">
        <v>23</v>
      </c>
      <c r="D529" t="s">
        <v>12</v>
      </c>
      <c r="E529" s="73">
        <v>118.5</v>
      </c>
      <c r="F529" s="73"/>
      <c r="G529" s="73">
        <f t="shared" si="10"/>
        <v>118.50000000000006</v>
      </c>
    </row>
    <row r="530" spans="1:7">
      <c r="B530" s="422"/>
      <c r="C530" s="422"/>
      <c r="D530" t="s">
        <v>13</v>
      </c>
      <c r="E530" s="73">
        <v>3.1</v>
      </c>
      <c r="F530" s="73"/>
      <c r="G530" s="73">
        <f t="shared" si="10"/>
        <v>121.60000000000005</v>
      </c>
    </row>
    <row r="531" spans="1:7">
      <c r="B531" s="422"/>
      <c r="C531" s="422"/>
      <c r="D531" t="s">
        <v>14</v>
      </c>
      <c r="E531" s="73">
        <v>60</v>
      </c>
      <c r="F531" s="73"/>
      <c r="G531" s="73">
        <f t="shared" si="10"/>
        <v>181.60000000000005</v>
      </c>
    </row>
    <row r="532" spans="1:7">
      <c r="B532" s="422"/>
      <c r="C532" s="422"/>
      <c r="D532" t="s">
        <v>15</v>
      </c>
      <c r="E532" s="73">
        <v>5</v>
      </c>
      <c r="F532" s="73"/>
      <c r="G532" s="73">
        <f t="shared" si="10"/>
        <v>186.60000000000005</v>
      </c>
    </row>
    <row r="533" spans="1:7">
      <c r="A533" s="3">
        <v>44463</v>
      </c>
      <c r="B533" s="422">
        <v>23494</v>
      </c>
      <c r="C533" s="422" t="s">
        <v>23</v>
      </c>
      <c r="D533" t="s">
        <v>14</v>
      </c>
      <c r="E533" s="73"/>
      <c r="F533" s="73">
        <v>60</v>
      </c>
      <c r="G533" s="73">
        <f t="shared" si="10"/>
        <v>126.60000000000005</v>
      </c>
    </row>
    <row r="534" spans="1:7">
      <c r="A534" s="3">
        <v>44463</v>
      </c>
      <c r="B534" s="422">
        <v>23494</v>
      </c>
      <c r="C534" s="422" t="s">
        <v>23</v>
      </c>
      <c r="D534" t="s">
        <v>15</v>
      </c>
      <c r="E534" s="73"/>
      <c r="F534" s="73">
        <v>5</v>
      </c>
      <c r="G534" s="73">
        <f t="shared" si="10"/>
        <v>121.60000000000005</v>
      </c>
    </row>
    <row r="535" spans="1:7">
      <c r="A535" s="3">
        <v>44467</v>
      </c>
      <c r="B535" s="422">
        <v>23519</v>
      </c>
      <c r="C535" s="422" t="s">
        <v>23</v>
      </c>
      <c r="D535" t="s">
        <v>12</v>
      </c>
      <c r="E535" s="73"/>
      <c r="F535" s="73">
        <v>118.5</v>
      </c>
      <c r="G535" s="73">
        <f t="shared" si="10"/>
        <v>3.1000000000000512</v>
      </c>
    </row>
    <row r="536" spans="1:7">
      <c r="A536" s="3">
        <v>44467</v>
      </c>
      <c r="B536" s="422">
        <v>23519</v>
      </c>
      <c r="C536" s="422" t="s">
        <v>23</v>
      </c>
      <c r="D536" t="s">
        <v>13</v>
      </c>
      <c r="E536" s="73"/>
      <c r="F536" s="73">
        <v>3.1</v>
      </c>
      <c r="G536" s="73">
        <f t="shared" si="10"/>
        <v>5.1070259132757201E-14</v>
      </c>
    </row>
    <row r="537" spans="1:7">
      <c r="A537" s="31">
        <v>44469</v>
      </c>
      <c r="B537" s="421" t="s">
        <v>10</v>
      </c>
      <c r="C537" s="421" t="s">
        <v>41</v>
      </c>
      <c r="D537" t="s">
        <v>12</v>
      </c>
      <c r="E537" s="73">
        <v>122.7</v>
      </c>
      <c r="F537" s="73"/>
      <c r="G537" s="73">
        <f t="shared" si="10"/>
        <v>122.70000000000006</v>
      </c>
    </row>
    <row r="538" spans="1:7">
      <c r="B538" s="422"/>
      <c r="C538" s="422"/>
      <c r="D538" t="s">
        <v>13</v>
      </c>
      <c r="E538" s="73">
        <v>4.7</v>
      </c>
      <c r="F538" s="73"/>
      <c r="G538" s="73">
        <f t="shared" si="10"/>
        <v>127.40000000000006</v>
      </c>
    </row>
    <row r="539" spans="1:7">
      <c r="B539" s="422"/>
      <c r="C539" s="422"/>
      <c r="D539" t="s">
        <v>14</v>
      </c>
      <c r="E539" s="73">
        <v>60</v>
      </c>
      <c r="F539" s="73"/>
      <c r="G539" s="73">
        <f t="shared" si="10"/>
        <v>187.40000000000006</v>
      </c>
    </row>
    <row r="540" spans="1:7">
      <c r="B540" s="422"/>
      <c r="C540" s="422"/>
      <c r="D540" t="s">
        <v>15</v>
      </c>
      <c r="E540" s="73">
        <v>5</v>
      </c>
      <c r="F540" s="73"/>
      <c r="G540" s="73">
        <f t="shared" si="10"/>
        <v>192.40000000000006</v>
      </c>
    </row>
    <row r="541" spans="1:7">
      <c r="A541" s="3">
        <v>44617</v>
      </c>
      <c r="B541" s="422">
        <v>24296</v>
      </c>
      <c r="C541" s="422" t="s">
        <v>41</v>
      </c>
      <c r="D541" t="s">
        <v>12</v>
      </c>
      <c r="E541" s="73"/>
      <c r="F541" s="73">
        <v>122.7</v>
      </c>
      <c r="G541" s="73">
        <f t="shared" si="10"/>
        <v>69.70000000000006</v>
      </c>
    </row>
    <row r="542" spans="1:7">
      <c r="A542" s="3">
        <v>44617</v>
      </c>
      <c r="B542" s="422">
        <v>24296</v>
      </c>
      <c r="C542" s="422" t="s">
        <v>41</v>
      </c>
      <c r="D542" t="s">
        <v>13</v>
      </c>
      <c r="E542" s="73"/>
      <c r="F542" s="73">
        <v>4.7</v>
      </c>
      <c r="G542" s="73">
        <f t="shared" si="10"/>
        <v>65.000000000000057</v>
      </c>
    </row>
    <row r="543" spans="1:7">
      <c r="A543" s="3">
        <v>44617</v>
      </c>
      <c r="B543" s="422">
        <v>24296</v>
      </c>
      <c r="C543" s="422" t="s">
        <v>41</v>
      </c>
      <c r="D543" t="s">
        <v>14</v>
      </c>
      <c r="E543" s="73"/>
      <c r="F543" s="73">
        <v>60</v>
      </c>
      <c r="G543" s="73">
        <f t="shared" si="10"/>
        <v>5.0000000000000568</v>
      </c>
    </row>
    <row r="544" spans="1:7">
      <c r="A544" s="3">
        <v>44617</v>
      </c>
      <c r="B544" s="422">
        <v>24296</v>
      </c>
      <c r="C544" s="422" t="s">
        <v>41</v>
      </c>
      <c r="D544" t="s">
        <v>15</v>
      </c>
      <c r="E544" s="73"/>
      <c r="F544" s="73">
        <v>5</v>
      </c>
      <c r="G544" s="73">
        <f t="shared" si="10"/>
        <v>5.6843418860808015E-14</v>
      </c>
    </row>
    <row r="545" spans="1:7">
      <c r="A545" s="81">
        <v>44500</v>
      </c>
      <c r="B545" s="421" t="s">
        <v>10</v>
      </c>
      <c r="C545" s="421" t="s">
        <v>25</v>
      </c>
      <c r="D545" t="s">
        <v>12</v>
      </c>
      <c r="E545" s="2">
        <v>127.1</v>
      </c>
      <c r="G545" s="73">
        <f t="shared" si="10"/>
        <v>127.10000000000005</v>
      </c>
    </row>
    <row r="546" spans="1:7">
      <c r="A546" s="70"/>
      <c r="B546" s="422"/>
      <c r="C546" s="422"/>
      <c r="D546" t="s">
        <v>13</v>
      </c>
      <c r="E546" s="2">
        <v>2.6</v>
      </c>
      <c r="G546" s="73">
        <f t="shared" si="10"/>
        <v>129.70000000000005</v>
      </c>
    </row>
    <row r="547" spans="1:7">
      <c r="A547" s="70"/>
      <c r="B547" s="422"/>
      <c r="C547" s="422"/>
      <c r="D547" t="s">
        <v>14</v>
      </c>
      <c r="E547" s="2">
        <v>60</v>
      </c>
      <c r="G547" s="73">
        <f t="shared" si="10"/>
        <v>189.70000000000005</v>
      </c>
    </row>
    <row r="548" spans="1:7">
      <c r="A548" s="70"/>
      <c r="B548" s="422"/>
      <c r="C548" s="422"/>
      <c r="D548" t="s">
        <v>15</v>
      </c>
      <c r="E548" s="2">
        <v>5</v>
      </c>
      <c r="G548" s="73">
        <f t="shared" si="10"/>
        <v>194.70000000000005</v>
      </c>
    </row>
    <row r="549" spans="1:7">
      <c r="A549" s="3">
        <v>44617</v>
      </c>
      <c r="B549" s="422">
        <v>24296</v>
      </c>
      <c r="C549" s="422" t="s">
        <v>25</v>
      </c>
      <c r="D549" t="s">
        <v>12</v>
      </c>
      <c r="F549" s="2">
        <v>127.1</v>
      </c>
      <c r="G549" s="73">
        <f t="shared" si="10"/>
        <v>67.600000000000051</v>
      </c>
    </row>
    <row r="550" spans="1:7">
      <c r="A550" s="3">
        <v>44617</v>
      </c>
      <c r="B550" s="422">
        <v>24296</v>
      </c>
      <c r="C550" s="422" t="s">
        <v>25</v>
      </c>
      <c r="D550" t="s">
        <v>13</v>
      </c>
      <c r="E550" s="2"/>
      <c r="F550" s="2">
        <v>2.6</v>
      </c>
      <c r="G550" s="73">
        <f t="shared" si="10"/>
        <v>65.000000000000057</v>
      </c>
    </row>
    <row r="551" spans="1:7">
      <c r="A551" s="3">
        <v>44617</v>
      </c>
      <c r="B551" s="422">
        <v>24296</v>
      </c>
      <c r="C551" s="422" t="s">
        <v>25</v>
      </c>
      <c r="D551" t="s">
        <v>14</v>
      </c>
      <c r="E551" s="2"/>
      <c r="F551" s="2">
        <v>60</v>
      </c>
      <c r="G551" s="73">
        <f t="shared" si="10"/>
        <v>5.0000000000000568</v>
      </c>
    </row>
    <row r="552" spans="1:7">
      <c r="A552" s="3">
        <v>44617</v>
      </c>
      <c r="B552" s="422">
        <v>24296</v>
      </c>
      <c r="C552" s="422" t="s">
        <v>25</v>
      </c>
      <c r="D552" t="s">
        <v>15</v>
      </c>
      <c r="E552" s="2"/>
      <c r="F552" s="2">
        <v>5</v>
      </c>
      <c r="G552" s="73">
        <f t="shared" si="10"/>
        <v>5.6843418860808015E-14</v>
      </c>
    </row>
    <row r="553" spans="1:7">
      <c r="A553" s="81">
        <v>44530</v>
      </c>
      <c r="B553" s="421" t="s">
        <v>10</v>
      </c>
      <c r="C553" s="421" t="s">
        <v>26</v>
      </c>
      <c r="D553" t="s">
        <v>12</v>
      </c>
      <c r="E553" s="2">
        <v>135.6</v>
      </c>
      <c r="G553" s="73">
        <f t="shared" si="10"/>
        <v>135.60000000000005</v>
      </c>
    </row>
    <row r="554" spans="1:7">
      <c r="A554" s="70"/>
      <c r="B554" s="422"/>
      <c r="C554" s="422"/>
      <c r="D554" t="s">
        <v>13</v>
      </c>
      <c r="E554" s="2">
        <v>4</v>
      </c>
      <c r="G554" s="73">
        <f t="shared" si="10"/>
        <v>139.60000000000005</v>
      </c>
    </row>
    <row r="555" spans="1:7">
      <c r="A555" s="70"/>
      <c r="B555" s="422"/>
      <c r="C555" s="422"/>
      <c r="D555" t="s">
        <v>14</v>
      </c>
      <c r="E555" s="2">
        <v>60</v>
      </c>
      <c r="G555" s="73">
        <f t="shared" si="10"/>
        <v>199.60000000000005</v>
      </c>
    </row>
    <row r="556" spans="1:7">
      <c r="A556" s="70"/>
      <c r="B556" s="422"/>
      <c r="C556" s="422"/>
      <c r="D556" t="s">
        <v>15</v>
      </c>
      <c r="E556" s="2">
        <v>5</v>
      </c>
      <c r="G556" s="73">
        <f t="shared" si="10"/>
        <v>204.60000000000005</v>
      </c>
    </row>
    <row r="557" spans="1:7">
      <c r="A557" s="70"/>
      <c r="B557" s="422"/>
      <c r="C557" s="422"/>
      <c r="D557" t="s">
        <v>70</v>
      </c>
      <c r="E557" s="2">
        <v>93</v>
      </c>
      <c r="G557" s="73">
        <f t="shared" si="10"/>
        <v>297.60000000000002</v>
      </c>
    </row>
    <row r="558" spans="1:7">
      <c r="A558" s="3">
        <v>44617</v>
      </c>
      <c r="B558" s="422">
        <v>24297</v>
      </c>
      <c r="C558" s="422" t="s">
        <v>26</v>
      </c>
      <c r="D558" t="s">
        <v>12</v>
      </c>
      <c r="E558" s="2"/>
      <c r="F558" s="2">
        <v>135.6</v>
      </c>
      <c r="G558" s="73">
        <f t="shared" si="10"/>
        <v>162.00000000000003</v>
      </c>
    </row>
    <row r="559" spans="1:7">
      <c r="A559" s="3">
        <v>44617</v>
      </c>
      <c r="B559" s="422">
        <v>24297</v>
      </c>
      <c r="C559" s="422" t="s">
        <v>26</v>
      </c>
      <c r="D559" t="s">
        <v>13</v>
      </c>
      <c r="E559" s="2"/>
      <c r="F559" s="2">
        <v>4</v>
      </c>
      <c r="G559" s="73">
        <f t="shared" si="10"/>
        <v>158.00000000000003</v>
      </c>
    </row>
    <row r="560" spans="1:7">
      <c r="A560" s="3">
        <v>44617</v>
      </c>
      <c r="B560" s="422">
        <v>24297</v>
      </c>
      <c r="C560" s="422" t="s">
        <v>26</v>
      </c>
      <c r="D560" t="s">
        <v>14</v>
      </c>
      <c r="E560" s="2"/>
      <c r="F560" s="2">
        <v>60</v>
      </c>
      <c r="G560" s="73">
        <f t="shared" si="10"/>
        <v>98.000000000000028</v>
      </c>
    </row>
    <row r="561" spans="1:10">
      <c r="A561" s="3">
        <v>44617</v>
      </c>
      <c r="B561" s="422">
        <v>24297</v>
      </c>
      <c r="C561" s="422" t="s">
        <v>26</v>
      </c>
      <c r="D561" t="s">
        <v>15</v>
      </c>
      <c r="E561" s="2"/>
      <c r="F561" s="2">
        <v>5</v>
      </c>
      <c r="G561" s="73">
        <f t="shared" si="10"/>
        <v>93.000000000000028</v>
      </c>
    </row>
    <row r="562" spans="1:10">
      <c r="B562" s="422" t="s">
        <v>61</v>
      </c>
      <c r="C562" s="422" t="s">
        <v>26</v>
      </c>
      <c r="D562" t="s">
        <v>70</v>
      </c>
      <c r="E562" s="2"/>
      <c r="F562" s="2">
        <v>46.5</v>
      </c>
      <c r="G562" s="73">
        <f t="shared" si="10"/>
        <v>46.500000000000028</v>
      </c>
    </row>
    <row r="563" spans="1:10">
      <c r="A563" s="3">
        <v>45196</v>
      </c>
      <c r="B563" s="422">
        <v>27537</v>
      </c>
      <c r="C563" s="422" t="s">
        <v>26</v>
      </c>
      <c r="D563" t="s">
        <v>70</v>
      </c>
      <c r="E563" s="2"/>
      <c r="F563" s="2">
        <v>46.5</v>
      </c>
      <c r="G563" s="73">
        <f t="shared" si="10"/>
        <v>0</v>
      </c>
    </row>
    <row r="564" spans="1:10">
      <c r="A564" s="81">
        <v>44561</v>
      </c>
      <c r="B564" s="421" t="s">
        <v>10</v>
      </c>
      <c r="C564" s="421" t="s">
        <v>27</v>
      </c>
      <c r="D564" t="s">
        <v>495</v>
      </c>
      <c r="E564" s="2">
        <v>124.4</v>
      </c>
      <c r="G564" s="73">
        <f t="shared" si="10"/>
        <v>124.4</v>
      </c>
    </row>
    <row r="565" spans="1:10">
      <c r="A565" s="70"/>
      <c r="B565" s="422"/>
      <c r="C565" s="422"/>
      <c r="D565" t="s">
        <v>13</v>
      </c>
      <c r="E565" s="2">
        <v>4.4000000000000004</v>
      </c>
      <c r="G565" s="73">
        <f t="shared" si="10"/>
        <v>128.80000000000001</v>
      </c>
    </row>
    <row r="566" spans="1:10">
      <c r="A566" s="70"/>
      <c r="B566" s="422"/>
      <c r="C566" s="422"/>
      <c r="D566" t="s">
        <v>14</v>
      </c>
      <c r="E566" s="2">
        <v>60</v>
      </c>
      <c r="G566" s="73">
        <f t="shared" si="10"/>
        <v>188.8</v>
      </c>
    </row>
    <row r="567" spans="1:10">
      <c r="A567" s="70"/>
      <c r="B567" s="422"/>
      <c r="C567" s="422"/>
      <c r="D567" t="s">
        <v>15</v>
      </c>
      <c r="E567" s="2">
        <v>5</v>
      </c>
      <c r="G567" s="73">
        <f t="shared" si="10"/>
        <v>193.8</v>
      </c>
    </row>
    <row r="568" spans="1:10">
      <c r="A568" s="3">
        <v>44617</v>
      </c>
      <c r="B568" s="422">
        <v>24297</v>
      </c>
      <c r="C568" s="422" t="s">
        <v>27</v>
      </c>
      <c r="D568" t="s">
        <v>495</v>
      </c>
      <c r="E568" s="2"/>
      <c r="F568" s="2">
        <v>124.4</v>
      </c>
      <c r="G568" s="73">
        <f t="shared" si="10"/>
        <v>69.400000000000006</v>
      </c>
    </row>
    <row r="569" spans="1:10">
      <c r="A569" s="3">
        <v>44617</v>
      </c>
      <c r="B569" s="422">
        <v>24297</v>
      </c>
      <c r="C569" s="422" t="s">
        <v>27</v>
      </c>
      <c r="D569" t="s">
        <v>13</v>
      </c>
      <c r="E569" s="2"/>
      <c r="F569" s="2">
        <v>4.4000000000000004</v>
      </c>
      <c r="G569" s="73">
        <f t="shared" si="10"/>
        <v>65</v>
      </c>
    </row>
    <row r="570" spans="1:10">
      <c r="A570" s="3">
        <v>44617</v>
      </c>
      <c r="B570" s="422">
        <v>24297</v>
      </c>
      <c r="C570" s="422" t="s">
        <v>27</v>
      </c>
      <c r="D570" t="s">
        <v>14</v>
      </c>
      <c r="E570" s="2"/>
      <c r="F570" s="2">
        <v>60</v>
      </c>
      <c r="G570" s="73">
        <f t="shared" si="10"/>
        <v>5</v>
      </c>
    </row>
    <row r="571" spans="1:10">
      <c r="A571" s="3">
        <v>44617</v>
      </c>
      <c r="B571" s="422">
        <v>24297</v>
      </c>
      <c r="C571" s="422" t="s">
        <v>27</v>
      </c>
      <c r="D571" t="s">
        <v>15</v>
      </c>
      <c r="E571" s="2"/>
      <c r="F571" s="2">
        <v>5</v>
      </c>
      <c r="G571" s="73">
        <f t="shared" si="10"/>
        <v>0</v>
      </c>
    </row>
    <row r="572" spans="1:10">
      <c r="A572" s="31">
        <v>44592</v>
      </c>
      <c r="B572" s="421" t="s">
        <v>10</v>
      </c>
      <c r="C572" s="421" t="s">
        <v>11</v>
      </c>
      <c r="D572" t="s">
        <v>495</v>
      </c>
      <c r="E572" s="28">
        <v>150.6</v>
      </c>
      <c r="F572" s="73"/>
      <c r="G572" s="73">
        <f t="shared" si="10"/>
        <v>150.6</v>
      </c>
    </row>
    <row r="573" spans="1:10">
      <c r="B573" s="422"/>
      <c r="C573" s="422"/>
      <c r="D573" t="s">
        <v>13</v>
      </c>
      <c r="E573" s="28">
        <v>1.3</v>
      </c>
      <c r="F573" s="73"/>
      <c r="G573" s="73">
        <f t="shared" ref="G573:G643" si="11">+G572+E573-F573</f>
        <v>151.9</v>
      </c>
    </row>
    <row r="574" spans="1:10">
      <c r="B574" s="422"/>
      <c r="C574" s="422"/>
      <c r="D574" t="s">
        <v>14</v>
      </c>
      <c r="E574" s="28">
        <v>60</v>
      </c>
      <c r="F574" s="73"/>
      <c r="G574" s="73">
        <f t="shared" si="11"/>
        <v>211.9</v>
      </c>
    </row>
    <row r="575" spans="1:10">
      <c r="B575" s="422"/>
      <c r="C575" s="422"/>
      <c r="D575" t="s">
        <v>15</v>
      </c>
      <c r="E575" s="28">
        <v>5</v>
      </c>
      <c r="F575" s="73"/>
      <c r="G575" s="73">
        <f t="shared" si="11"/>
        <v>216.9</v>
      </c>
      <c r="J575" s="421"/>
    </row>
    <row r="576" spans="1:10">
      <c r="A576" s="3">
        <v>44617</v>
      </c>
      <c r="B576" s="422">
        <v>24298</v>
      </c>
      <c r="C576" s="422" t="s">
        <v>11</v>
      </c>
      <c r="D576" t="s">
        <v>495</v>
      </c>
      <c r="F576" s="28">
        <v>150.6</v>
      </c>
      <c r="G576" s="73">
        <f t="shared" si="11"/>
        <v>66.300000000000011</v>
      </c>
    </row>
    <row r="577" spans="1:14">
      <c r="A577" s="3">
        <v>44617</v>
      </c>
      <c r="B577" s="422">
        <v>24298</v>
      </c>
      <c r="C577" s="422" t="s">
        <v>11</v>
      </c>
      <c r="D577" t="s">
        <v>13</v>
      </c>
      <c r="F577" s="28">
        <v>1.3</v>
      </c>
      <c r="G577" s="73">
        <f t="shared" si="11"/>
        <v>65.000000000000014</v>
      </c>
    </row>
    <row r="578" spans="1:14">
      <c r="A578" s="3">
        <v>44617</v>
      </c>
      <c r="B578" s="422">
        <v>24298</v>
      </c>
      <c r="C578" s="422" t="s">
        <v>11</v>
      </c>
      <c r="D578" t="s">
        <v>14</v>
      </c>
      <c r="F578" s="28">
        <v>60</v>
      </c>
      <c r="G578" s="73">
        <f t="shared" si="11"/>
        <v>5.0000000000000142</v>
      </c>
    </row>
    <row r="579" spans="1:14">
      <c r="A579" s="3">
        <v>44617</v>
      </c>
      <c r="B579" s="422">
        <v>24298</v>
      </c>
      <c r="C579" s="422" t="s">
        <v>11</v>
      </c>
      <c r="D579" t="s">
        <v>15</v>
      </c>
      <c r="F579" s="28">
        <v>5</v>
      </c>
      <c r="G579" s="73">
        <f t="shared" si="11"/>
        <v>1.4210854715202004E-14</v>
      </c>
      <c r="J579" s="421"/>
    </row>
    <row r="580" spans="1:14">
      <c r="A580" s="31">
        <v>44620</v>
      </c>
      <c r="B580" s="421" t="s">
        <v>10</v>
      </c>
      <c r="C580" s="421" t="s">
        <v>17</v>
      </c>
      <c r="D580" t="s">
        <v>12</v>
      </c>
      <c r="E580" s="28">
        <v>96.1</v>
      </c>
      <c r="G580" s="73">
        <f t="shared" si="11"/>
        <v>96.100000000000009</v>
      </c>
    </row>
    <row r="581" spans="1:14">
      <c r="B581" s="422"/>
      <c r="C581" s="422"/>
      <c r="D581" t="s">
        <v>13</v>
      </c>
      <c r="E581" s="28">
        <v>4.3</v>
      </c>
      <c r="G581" s="73">
        <f t="shared" si="11"/>
        <v>100.4</v>
      </c>
      <c r="J581" s="421"/>
    </row>
    <row r="582" spans="1:14">
      <c r="B582" s="422"/>
      <c r="C582" s="422"/>
      <c r="D582" t="s">
        <v>14</v>
      </c>
      <c r="E582" s="28">
        <v>56</v>
      </c>
      <c r="G582" s="73">
        <f t="shared" si="11"/>
        <v>156.4</v>
      </c>
    </row>
    <row r="583" spans="1:14">
      <c r="B583" s="422"/>
      <c r="C583" s="422"/>
      <c r="D583" t="s">
        <v>15</v>
      </c>
      <c r="E583" s="28">
        <v>5</v>
      </c>
      <c r="G583" s="73">
        <f t="shared" si="11"/>
        <v>161.4</v>
      </c>
      <c r="J583" s="421"/>
    </row>
    <row r="584" spans="1:14">
      <c r="A584" s="3">
        <v>44700</v>
      </c>
      <c r="B584" s="422" t="s">
        <v>496</v>
      </c>
      <c r="C584" s="422" t="s">
        <v>17</v>
      </c>
      <c r="D584" t="s">
        <v>12</v>
      </c>
      <c r="F584" s="28">
        <v>96.1</v>
      </c>
      <c r="G584" s="73">
        <f t="shared" si="11"/>
        <v>65.300000000000011</v>
      </c>
    </row>
    <row r="585" spans="1:14">
      <c r="A585" s="3">
        <v>44700</v>
      </c>
      <c r="B585" s="422" t="s">
        <v>496</v>
      </c>
      <c r="C585" s="422" t="s">
        <v>17</v>
      </c>
      <c r="D585" t="s">
        <v>13</v>
      </c>
      <c r="F585" s="28">
        <v>4.3</v>
      </c>
      <c r="G585" s="73">
        <f t="shared" si="11"/>
        <v>61.000000000000014</v>
      </c>
      <c r="J585" s="421"/>
    </row>
    <row r="586" spans="1:14">
      <c r="A586" s="3">
        <v>44700</v>
      </c>
      <c r="B586" s="422" t="s">
        <v>496</v>
      </c>
      <c r="C586" s="422" t="s">
        <v>17</v>
      </c>
      <c r="D586" t="s">
        <v>14</v>
      </c>
      <c r="F586" s="28">
        <v>56</v>
      </c>
      <c r="G586" s="73">
        <f t="shared" si="11"/>
        <v>5.0000000000000142</v>
      </c>
    </row>
    <row r="587" spans="1:14">
      <c r="A587" s="3">
        <v>44700</v>
      </c>
      <c r="B587" s="422" t="s">
        <v>496</v>
      </c>
      <c r="C587" s="422" t="s">
        <v>17</v>
      </c>
      <c r="D587" t="s">
        <v>15</v>
      </c>
      <c r="F587" s="28">
        <v>5</v>
      </c>
      <c r="G587" s="73">
        <f t="shared" si="11"/>
        <v>1.4210854715202004E-14</v>
      </c>
    </row>
    <row r="588" spans="1:14">
      <c r="A588" s="31">
        <v>44651</v>
      </c>
      <c r="B588" s="421" t="s">
        <v>10</v>
      </c>
      <c r="C588" s="421" t="s">
        <v>18</v>
      </c>
      <c r="D588" t="s">
        <v>12</v>
      </c>
      <c r="E588" s="2">
        <v>95.5</v>
      </c>
      <c r="G588" s="73">
        <f t="shared" si="11"/>
        <v>95.500000000000014</v>
      </c>
    </row>
    <row r="589" spans="1:14">
      <c r="B589" s="422"/>
      <c r="C589" s="422"/>
      <c r="D589" t="s">
        <v>13</v>
      </c>
      <c r="E589" s="2">
        <v>5.2</v>
      </c>
      <c r="G589" s="73">
        <f t="shared" si="11"/>
        <v>100.70000000000002</v>
      </c>
    </row>
    <row r="590" spans="1:14">
      <c r="B590" s="422"/>
      <c r="C590" s="422"/>
      <c r="D590" t="s">
        <v>14</v>
      </c>
      <c r="E590" s="2">
        <v>60</v>
      </c>
      <c r="G590" s="73">
        <f t="shared" si="11"/>
        <v>160.70000000000002</v>
      </c>
      <c r="N590" s="48"/>
    </row>
    <row r="591" spans="1:14">
      <c r="B591" s="422"/>
      <c r="C591" s="422"/>
      <c r="D591" t="s">
        <v>15</v>
      </c>
      <c r="E591" s="2">
        <v>5</v>
      </c>
      <c r="G591" s="73">
        <f t="shared" si="11"/>
        <v>165.70000000000002</v>
      </c>
      <c r="N591" s="48"/>
    </row>
    <row r="592" spans="1:14">
      <c r="B592" s="422"/>
      <c r="C592" s="422"/>
      <c r="D592" t="s">
        <v>79</v>
      </c>
      <c r="E592" s="142">
        <v>93</v>
      </c>
      <c r="G592" s="73">
        <f t="shared" si="11"/>
        <v>258.70000000000005</v>
      </c>
      <c r="J592" s="421"/>
    </row>
    <row r="593" spans="1:14">
      <c r="B593" s="422"/>
      <c r="C593" s="422"/>
      <c r="D593" t="s">
        <v>425</v>
      </c>
      <c r="E593" s="142">
        <v>93</v>
      </c>
      <c r="G593" s="73">
        <f t="shared" si="11"/>
        <v>351.70000000000005</v>
      </c>
    </row>
    <row r="594" spans="1:14">
      <c r="A594" s="3">
        <v>44700</v>
      </c>
      <c r="B594" s="422" t="s">
        <v>496</v>
      </c>
      <c r="C594" s="422" t="s">
        <v>18</v>
      </c>
      <c r="D594" t="s">
        <v>12</v>
      </c>
      <c r="F594" s="2">
        <v>95.5</v>
      </c>
      <c r="G594" s="73">
        <f t="shared" si="11"/>
        <v>256.20000000000005</v>
      </c>
      <c r="J594" s="421"/>
      <c r="M594" s="48"/>
    </row>
    <row r="595" spans="1:14">
      <c r="A595" s="3">
        <v>44700</v>
      </c>
      <c r="B595" s="422" t="s">
        <v>496</v>
      </c>
      <c r="C595" s="422" t="s">
        <v>18</v>
      </c>
      <c r="D595" t="s">
        <v>13</v>
      </c>
      <c r="F595" s="2">
        <v>5.2</v>
      </c>
      <c r="G595" s="73">
        <f t="shared" si="11"/>
        <v>251.00000000000006</v>
      </c>
      <c r="M595" s="48"/>
    </row>
    <row r="596" spans="1:14">
      <c r="A596" s="3">
        <v>44700</v>
      </c>
      <c r="B596" s="422" t="s">
        <v>496</v>
      </c>
      <c r="C596" s="422" t="s">
        <v>18</v>
      </c>
      <c r="D596" t="s">
        <v>14</v>
      </c>
      <c r="F596" s="2">
        <v>60</v>
      </c>
      <c r="G596" s="73">
        <f t="shared" si="11"/>
        <v>191.00000000000006</v>
      </c>
      <c r="J596" s="421"/>
      <c r="M596" s="48"/>
    </row>
    <row r="597" spans="1:14">
      <c r="A597" s="3">
        <v>44700</v>
      </c>
      <c r="B597" s="422" t="s">
        <v>496</v>
      </c>
      <c r="C597" s="422" t="s">
        <v>18</v>
      </c>
      <c r="D597" t="s">
        <v>15</v>
      </c>
      <c r="F597" s="2">
        <v>5</v>
      </c>
      <c r="G597" s="73">
        <f t="shared" si="11"/>
        <v>186.00000000000006</v>
      </c>
      <c r="M597" s="48"/>
    </row>
    <row r="598" spans="1:14">
      <c r="B598" s="422" t="s">
        <v>61</v>
      </c>
      <c r="C598" s="422" t="s">
        <v>18</v>
      </c>
      <c r="D598" t="s">
        <v>79</v>
      </c>
      <c r="F598" s="2">
        <v>46.5</v>
      </c>
      <c r="G598" s="73">
        <f t="shared" si="11"/>
        <v>139.50000000000006</v>
      </c>
      <c r="M598" s="48"/>
    </row>
    <row r="599" spans="1:14">
      <c r="B599" s="422" t="s">
        <v>61</v>
      </c>
      <c r="C599" s="422" t="s">
        <v>18</v>
      </c>
      <c r="D599" t="s">
        <v>425</v>
      </c>
      <c r="F599" s="2">
        <v>46.5</v>
      </c>
      <c r="G599" s="73">
        <f t="shared" si="11"/>
        <v>93.000000000000057</v>
      </c>
      <c r="M599" s="48"/>
    </row>
    <row r="600" spans="1:14">
      <c r="A600" s="3">
        <v>45196</v>
      </c>
      <c r="B600" s="422">
        <v>27537</v>
      </c>
      <c r="C600" s="422" t="s">
        <v>18</v>
      </c>
      <c r="D600" t="s">
        <v>79</v>
      </c>
      <c r="F600" s="2">
        <v>46.5</v>
      </c>
      <c r="G600" s="73">
        <f t="shared" si="11"/>
        <v>46.500000000000057</v>
      </c>
      <c r="M600" s="48"/>
    </row>
    <row r="601" spans="1:14">
      <c r="A601" s="3">
        <v>45196</v>
      </c>
      <c r="B601" s="422">
        <v>27537</v>
      </c>
      <c r="C601" s="422" t="s">
        <v>18</v>
      </c>
      <c r="D601" t="s">
        <v>425</v>
      </c>
      <c r="F601" s="2">
        <v>46.5</v>
      </c>
      <c r="G601" s="73">
        <f t="shared" si="11"/>
        <v>5.6843418860808015E-14</v>
      </c>
      <c r="M601" s="48"/>
    </row>
    <row r="602" spans="1:14">
      <c r="A602" s="31">
        <v>44681</v>
      </c>
      <c r="B602" s="421" t="s">
        <v>10</v>
      </c>
      <c r="C602" s="421" t="s">
        <v>19</v>
      </c>
      <c r="D602" t="s">
        <v>12</v>
      </c>
      <c r="E602" s="45">
        <v>105.3</v>
      </c>
      <c r="G602" s="73">
        <f t="shared" si="11"/>
        <v>105.30000000000005</v>
      </c>
      <c r="M602" s="48"/>
    </row>
    <row r="603" spans="1:14">
      <c r="A603" s="71"/>
      <c r="B603" s="425"/>
      <c r="C603" s="425"/>
      <c r="D603" t="s">
        <v>13</v>
      </c>
      <c r="E603" s="45">
        <v>2.8</v>
      </c>
      <c r="G603" s="73">
        <f t="shared" si="11"/>
        <v>108.10000000000005</v>
      </c>
      <c r="M603" s="48"/>
    </row>
    <row r="604" spans="1:14">
      <c r="A604" s="71"/>
      <c r="B604" s="425"/>
      <c r="C604" s="425"/>
      <c r="D604" t="s">
        <v>14</v>
      </c>
      <c r="E604" s="45">
        <v>60</v>
      </c>
      <c r="G604" s="73">
        <f t="shared" si="11"/>
        <v>168.10000000000005</v>
      </c>
      <c r="N604" s="48"/>
    </row>
    <row r="605" spans="1:14">
      <c r="A605" s="71"/>
      <c r="B605" s="425"/>
      <c r="C605" s="425"/>
      <c r="D605" t="s">
        <v>15</v>
      </c>
      <c r="E605" s="45">
        <v>5</v>
      </c>
      <c r="G605" s="73">
        <f t="shared" si="11"/>
        <v>173.10000000000005</v>
      </c>
      <c r="J605" s="421"/>
      <c r="M605" s="48"/>
    </row>
    <row r="606" spans="1:14">
      <c r="B606" s="422"/>
      <c r="C606" s="422"/>
      <c r="D606" t="s">
        <v>144</v>
      </c>
      <c r="E606" s="5">
        <v>10</v>
      </c>
      <c r="G606" s="73">
        <f t="shared" si="11"/>
        <v>183.10000000000005</v>
      </c>
      <c r="M606" s="48"/>
    </row>
    <row r="607" spans="1:14">
      <c r="A607" s="3">
        <v>44790</v>
      </c>
      <c r="B607" s="422">
        <v>25196</v>
      </c>
      <c r="C607" s="422" t="s">
        <v>19</v>
      </c>
      <c r="D607" t="s">
        <v>12</v>
      </c>
      <c r="E607" s="5"/>
      <c r="F607" s="45">
        <v>105.3</v>
      </c>
      <c r="G607" s="73">
        <f t="shared" si="11"/>
        <v>77.800000000000054</v>
      </c>
      <c r="M607" s="48"/>
    </row>
    <row r="608" spans="1:14">
      <c r="A608" s="3">
        <v>44790</v>
      </c>
      <c r="B608" s="422">
        <v>25196</v>
      </c>
      <c r="C608" s="422" t="s">
        <v>19</v>
      </c>
      <c r="D608" t="s">
        <v>13</v>
      </c>
      <c r="E608" s="5"/>
      <c r="F608" s="45">
        <v>2.8</v>
      </c>
      <c r="G608" s="73">
        <f t="shared" si="11"/>
        <v>75.000000000000057</v>
      </c>
      <c r="M608" s="48"/>
    </row>
    <row r="609" spans="1:13">
      <c r="A609" s="3">
        <v>44790</v>
      </c>
      <c r="B609" s="422">
        <v>25196</v>
      </c>
      <c r="C609" s="422" t="s">
        <v>19</v>
      </c>
      <c r="D609" t="s">
        <v>14</v>
      </c>
      <c r="E609" s="5"/>
      <c r="F609" s="45">
        <v>60</v>
      </c>
      <c r="G609" s="73">
        <f t="shared" si="11"/>
        <v>15.000000000000057</v>
      </c>
      <c r="M609" s="48"/>
    </row>
    <row r="610" spans="1:13">
      <c r="A610" s="3">
        <v>44790</v>
      </c>
      <c r="B610" s="422">
        <v>25196</v>
      </c>
      <c r="C610" s="422" t="s">
        <v>19</v>
      </c>
      <c r="D610" t="s">
        <v>15</v>
      </c>
      <c r="E610" s="5"/>
      <c r="F610" s="45">
        <v>5</v>
      </c>
      <c r="G610" s="73">
        <f t="shared" si="11"/>
        <v>10.000000000000057</v>
      </c>
      <c r="M610" s="48"/>
    </row>
    <row r="611" spans="1:13">
      <c r="A611" s="3">
        <v>45127</v>
      </c>
      <c r="B611" s="422">
        <v>27250</v>
      </c>
      <c r="C611" s="422" t="s">
        <v>19</v>
      </c>
      <c r="D611" t="s">
        <v>144</v>
      </c>
      <c r="E611" s="5"/>
      <c r="F611" s="45">
        <v>10</v>
      </c>
      <c r="G611" s="73">
        <f t="shared" si="11"/>
        <v>5.6843418860808015E-14</v>
      </c>
      <c r="M611" s="48"/>
    </row>
    <row r="612" spans="1:13">
      <c r="A612" s="31">
        <v>44712</v>
      </c>
      <c r="B612" s="421" t="s">
        <v>10</v>
      </c>
      <c r="C612" s="421" t="s">
        <v>20</v>
      </c>
      <c r="D612" t="s">
        <v>12</v>
      </c>
      <c r="E612" s="2">
        <v>100.7</v>
      </c>
      <c r="F612" s="5"/>
      <c r="G612" s="73">
        <f t="shared" si="11"/>
        <v>100.70000000000006</v>
      </c>
      <c r="M612" s="28"/>
    </row>
    <row r="613" spans="1:13">
      <c r="B613" s="422"/>
      <c r="C613" s="422"/>
      <c r="D613" t="s">
        <v>13</v>
      </c>
      <c r="E613" s="2">
        <v>9.1</v>
      </c>
      <c r="G613" s="73">
        <f t="shared" si="11"/>
        <v>109.80000000000005</v>
      </c>
      <c r="M613" s="28"/>
    </row>
    <row r="614" spans="1:13">
      <c r="B614" s="422"/>
      <c r="C614" s="422"/>
      <c r="D614" t="s">
        <v>14</v>
      </c>
      <c r="E614" s="2">
        <v>60</v>
      </c>
      <c r="G614" s="73">
        <f t="shared" si="11"/>
        <v>169.80000000000007</v>
      </c>
      <c r="M614" s="28"/>
    </row>
    <row r="615" spans="1:13">
      <c r="B615" s="422"/>
      <c r="C615" s="422"/>
      <c r="D615" t="s">
        <v>15</v>
      </c>
      <c r="E615" s="2">
        <v>5</v>
      </c>
      <c r="G615" s="73">
        <f t="shared" si="11"/>
        <v>174.80000000000007</v>
      </c>
      <c r="M615" s="28"/>
    </row>
    <row r="616" spans="1:13">
      <c r="B616" s="422"/>
      <c r="C616" s="422"/>
      <c r="D616" t="s">
        <v>44</v>
      </c>
      <c r="E616" s="2">
        <v>6</v>
      </c>
      <c r="G616" s="73">
        <f t="shared" si="11"/>
        <v>180.80000000000007</v>
      </c>
      <c r="M616" s="28"/>
    </row>
    <row r="617" spans="1:13">
      <c r="A617" s="3">
        <v>44790</v>
      </c>
      <c r="B617" s="422">
        <v>25196</v>
      </c>
      <c r="C617" s="422" t="s">
        <v>20</v>
      </c>
      <c r="D617" t="s">
        <v>12</v>
      </c>
      <c r="E617" s="2"/>
      <c r="F617" s="2">
        <v>100.7</v>
      </c>
      <c r="G617" s="73">
        <f t="shared" si="11"/>
        <v>80.100000000000065</v>
      </c>
      <c r="M617" s="28"/>
    </row>
    <row r="618" spans="1:13">
      <c r="A618" s="3">
        <v>44790</v>
      </c>
      <c r="B618" s="422">
        <v>25196</v>
      </c>
      <c r="C618" s="422" t="s">
        <v>20</v>
      </c>
      <c r="D618" t="s">
        <v>13</v>
      </c>
      <c r="E618" s="2"/>
      <c r="F618" s="2">
        <v>9.1</v>
      </c>
      <c r="G618" s="73">
        <f t="shared" si="11"/>
        <v>71.000000000000071</v>
      </c>
      <c r="M618" s="28"/>
    </row>
    <row r="619" spans="1:13">
      <c r="A619" s="3">
        <v>44790</v>
      </c>
      <c r="B619" s="422">
        <v>25196</v>
      </c>
      <c r="C619" s="422" t="s">
        <v>20</v>
      </c>
      <c r="D619" t="s">
        <v>14</v>
      </c>
      <c r="E619" s="2"/>
      <c r="F619" s="2">
        <v>60</v>
      </c>
      <c r="G619" s="73">
        <f t="shared" si="11"/>
        <v>11.000000000000071</v>
      </c>
      <c r="M619" s="28"/>
    </row>
    <row r="620" spans="1:13">
      <c r="A620" s="3">
        <v>44790</v>
      </c>
      <c r="B620" s="422">
        <v>25196</v>
      </c>
      <c r="C620" s="422" t="s">
        <v>20</v>
      </c>
      <c r="D620" t="s">
        <v>15</v>
      </c>
      <c r="E620" s="2"/>
      <c r="F620" s="2">
        <v>5</v>
      </c>
      <c r="G620" s="73">
        <f t="shared" si="11"/>
        <v>6.0000000000000711</v>
      </c>
      <c r="M620" s="28"/>
    </row>
    <row r="621" spans="1:13">
      <c r="A621" s="3">
        <v>45127</v>
      </c>
      <c r="B621" s="422">
        <v>27250</v>
      </c>
      <c r="C621" s="422" t="s">
        <v>20</v>
      </c>
      <c r="D621" t="s">
        <v>44</v>
      </c>
      <c r="E621" s="2"/>
      <c r="F621" s="2">
        <v>6</v>
      </c>
      <c r="G621" s="73">
        <f t="shared" si="11"/>
        <v>7.1054273576010019E-14</v>
      </c>
      <c r="M621" s="28"/>
    </row>
    <row r="622" spans="1:13" ht="14.25" customHeight="1">
      <c r="A622" s="31">
        <v>44712</v>
      </c>
      <c r="B622" s="421" t="s">
        <v>10</v>
      </c>
      <c r="C622" s="421" t="s">
        <v>21</v>
      </c>
      <c r="D622" t="s">
        <v>12</v>
      </c>
      <c r="E622" s="2">
        <v>97.5</v>
      </c>
      <c r="G622" s="73">
        <f t="shared" si="11"/>
        <v>97.500000000000071</v>
      </c>
      <c r="M622" s="28"/>
    </row>
    <row r="623" spans="1:13">
      <c r="B623" s="422"/>
      <c r="C623" s="422"/>
      <c r="D623" t="s">
        <v>13</v>
      </c>
      <c r="E623" s="2">
        <v>6.9</v>
      </c>
      <c r="G623" s="73">
        <f t="shared" si="11"/>
        <v>104.40000000000008</v>
      </c>
      <c r="M623" s="28"/>
    </row>
    <row r="624" spans="1:13">
      <c r="B624" s="422"/>
      <c r="C624" s="422"/>
      <c r="D624" t="s">
        <v>14</v>
      </c>
      <c r="E624" s="2">
        <v>60</v>
      </c>
      <c r="G624" s="73">
        <f t="shared" si="11"/>
        <v>164.40000000000009</v>
      </c>
      <c r="M624" s="28"/>
    </row>
    <row r="625" spans="1:13">
      <c r="B625" s="422"/>
      <c r="C625" s="422"/>
      <c r="D625" t="s">
        <v>15</v>
      </c>
      <c r="E625" s="2">
        <v>5</v>
      </c>
      <c r="G625" s="73">
        <f t="shared" si="11"/>
        <v>169.40000000000009</v>
      </c>
      <c r="M625" s="67"/>
    </row>
    <row r="626" spans="1:13">
      <c r="A626" s="3">
        <v>44790</v>
      </c>
      <c r="B626" s="422">
        <v>25197</v>
      </c>
      <c r="C626" s="422" t="s">
        <v>21</v>
      </c>
      <c r="D626" t="s">
        <v>12</v>
      </c>
      <c r="E626" s="2"/>
      <c r="F626" s="2">
        <v>97.5</v>
      </c>
      <c r="G626" s="73">
        <f t="shared" si="11"/>
        <v>71.900000000000091</v>
      </c>
      <c r="M626" s="67"/>
    </row>
    <row r="627" spans="1:13">
      <c r="A627" s="3">
        <v>44790</v>
      </c>
      <c r="B627" s="422">
        <v>25197</v>
      </c>
      <c r="C627" s="422" t="s">
        <v>21</v>
      </c>
      <c r="D627" t="s">
        <v>13</v>
      </c>
      <c r="E627" s="2"/>
      <c r="F627" s="2">
        <v>6.9</v>
      </c>
      <c r="G627" s="73">
        <f t="shared" si="11"/>
        <v>65.000000000000085</v>
      </c>
    </row>
    <row r="628" spans="1:13">
      <c r="A628" s="3">
        <v>44790</v>
      </c>
      <c r="B628" s="422">
        <v>25197</v>
      </c>
      <c r="C628" s="422" t="s">
        <v>21</v>
      </c>
      <c r="D628" t="s">
        <v>14</v>
      </c>
      <c r="E628" s="2"/>
      <c r="F628" s="2">
        <v>60</v>
      </c>
      <c r="G628" s="73">
        <f t="shared" si="11"/>
        <v>5.0000000000000853</v>
      </c>
    </row>
    <row r="629" spans="1:13">
      <c r="A629" s="3">
        <v>44790</v>
      </c>
      <c r="B629" s="422">
        <v>25197</v>
      </c>
      <c r="C629" s="422" t="s">
        <v>21</v>
      </c>
      <c r="D629" t="s">
        <v>15</v>
      </c>
      <c r="E629" s="73"/>
      <c r="F629" s="73">
        <v>5</v>
      </c>
      <c r="G629" s="73">
        <f t="shared" si="11"/>
        <v>8.5265128291212022E-14</v>
      </c>
    </row>
    <row r="630" spans="1:13">
      <c r="A630" s="31">
        <v>44773</v>
      </c>
      <c r="B630" s="421" t="s">
        <v>10</v>
      </c>
      <c r="C630" s="421" t="s">
        <v>22</v>
      </c>
      <c r="D630" t="s">
        <v>12</v>
      </c>
      <c r="E630" s="73">
        <v>97.1</v>
      </c>
      <c r="F630" s="73"/>
      <c r="G630" s="73">
        <f t="shared" si="11"/>
        <v>97.10000000000008</v>
      </c>
      <c r="M630" s="5"/>
    </row>
    <row r="631" spans="1:13">
      <c r="B631" s="422"/>
      <c r="C631" s="422"/>
      <c r="D631" t="s">
        <v>13</v>
      </c>
      <c r="E631" s="73">
        <v>9.6999999999999993</v>
      </c>
      <c r="F631" s="73"/>
      <c r="G631" s="73">
        <f t="shared" si="11"/>
        <v>106.80000000000008</v>
      </c>
      <c r="M631" s="73"/>
    </row>
    <row r="632" spans="1:13">
      <c r="B632" s="422"/>
      <c r="C632" s="422"/>
      <c r="D632" t="s">
        <v>14</v>
      </c>
      <c r="E632" s="73">
        <v>60</v>
      </c>
      <c r="F632" s="73"/>
      <c r="G632" s="73">
        <f t="shared" si="11"/>
        <v>166.80000000000007</v>
      </c>
      <c r="M632" s="28"/>
    </row>
    <row r="633" spans="1:13">
      <c r="B633" s="422"/>
      <c r="C633" s="422"/>
      <c r="D633" t="s">
        <v>15</v>
      </c>
      <c r="E633" s="73">
        <v>5</v>
      </c>
      <c r="F633" s="73"/>
      <c r="G633" s="73">
        <f t="shared" si="11"/>
        <v>171.80000000000007</v>
      </c>
    </row>
    <row r="634" spans="1:13">
      <c r="B634" s="422"/>
      <c r="C634" s="422"/>
      <c r="D634" t="s">
        <v>45</v>
      </c>
      <c r="E634" s="28">
        <v>10</v>
      </c>
      <c r="G634" s="73">
        <f t="shared" si="11"/>
        <v>181.80000000000007</v>
      </c>
    </row>
    <row r="635" spans="1:13">
      <c r="A635" s="3">
        <v>44790</v>
      </c>
      <c r="B635" s="422">
        <v>25197</v>
      </c>
      <c r="C635" s="422" t="s">
        <v>22</v>
      </c>
      <c r="D635" t="s">
        <v>14</v>
      </c>
      <c r="F635" s="2">
        <v>60</v>
      </c>
      <c r="G635" s="73">
        <f t="shared" si="11"/>
        <v>121.80000000000007</v>
      </c>
      <c r="M635" s="28"/>
    </row>
    <row r="636" spans="1:13">
      <c r="A636" s="3">
        <v>44790</v>
      </c>
      <c r="B636" s="422">
        <v>25197</v>
      </c>
      <c r="C636" s="422" t="s">
        <v>22</v>
      </c>
      <c r="D636" t="s">
        <v>15</v>
      </c>
      <c r="F636" s="2">
        <v>5</v>
      </c>
      <c r="G636" s="73">
        <f t="shared" si="11"/>
        <v>116.80000000000007</v>
      </c>
    </row>
    <row r="637" spans="1:13">
      <c r="A637" s="3">
        <v>44813</v>
      </c>
      <c r="B637" s="422" t="s">
        <v>497</v>
      </c>
      <c r="C637" s="422" t="s">
        <v>22</v>
      </c>
      <c r="D637" t="s">
        <v>12</v>
      </c>
      <c r="F637" s="2">
        <v>97.1</v>
      </c>
      <c r="G637" s="73">
        <f t="shared" si="11"/>
        <v>19.700000000000074</v>
      </c>
    </row>
    <row r="638" spans="1:13">
      <c r="A638" s="3">
        <v>44813</v>
      </c>
      <c r="B638" s="422" t="s">
        <v>497</v>
      </c>
      <c r="C638" s="422" t="s">
        <v>22</v>
      </c>
      <c r="D638" t="s">
        <v>13</v>
      </c>
      <c r="F638" s="2">
        <v>9.6999999999999993</v>
      </c>
      <c r="G638" s="73">
        <f t="shared" si="11"/>
        <v>10.000000000000075</v>
      </c>
    </row>
    <row r="639" spans="1:13">
      <c r="A639" s="3">
        <v>45127</v>
      </c>
      <c r="B639" s="422">
        <v>27250</v>
      </c>
      <c r="C639" s="422" t="s">
        <v>22</v>
      </c>
      <c r="D639" t="s">
        <v>45</v>
      </c>
      <c r="F639" s="2">
        <v>10</v>
      </c>
      <c r="G639" s="73">
        <f t="shared" si="11"/>
        <v>7.460698725481052E-14</v>
      </c>
    </row>
    <row r="640" spans="1:13">
      <c r="A640" s="31">
        <v>44804</v>
      </c>
      <c r="B640" s="421" t="s">
        <v>10</v>
      </c>
      <c r="C640" s="421" t="s">
        <v>23</v>
      </c>
      <c r="D640" t="s">
        <v>12</v>
      </c>
      <c r="E640" s="28">
        <v>97.6</v>
      </c>
      <c r="G640" s="73">
        <f t="shared" si="11"/>
        <v>97.600000000000065</v>
      </c>
    </row>
    <row r="641" spans="1:14">
      <c r="B641" s="422"/>
      <c r="C641" s="422"/>
      <c r="D641" t="s">
        <v>13</v>
      </c>
      <c r="E641" s="28">
        <v>7</v>
      </c>
      <c r="G641" s="73">
        <f t="shared" si="11"/>
        <v>104.60000000000007</v>
      </c>
    </row>
    <row r="642" spans="1:14">
      <c r="B642" s="422"/>
      <c r="C642" s="422"/>
      <c r="D642" t="s">
        <v>14</v>
      </c>
      <c r="E642" s="73">
        <v>60</v>
      </c>
      <c r="G642" s="73">
        <f t="shared" si="11"/>
        <v>164.60000000000008</v>
      </c>
      <c r="M642" s="28"/>
      <c r="N642" s="28"/>
    </row>
    <row r="643" spans="1:14">
      <c r="B643" s="422"/>
      <c r="C643" s="422"/>
      <c r="D643" t="s">
        <v>15</v>
      </c>
      <c r="E643" s="2">
        <v>5</v>
      </c>
      <c r="G643" s="73">
        <f t="shared" si="11"/>
        <v>169.60000000000008</v>
      </c>
    </row>
    <row r="644" spans="1:14">
      <c r="B644" s="422"/>
      <c r="C644" s="422"/>
      <c r="D644" t="s">
        <v>199</v>
      </c>
      <c r="E644" s="142">
        <v>102.5</v>
      </c>
      <c r="G644" s="73">
        <f t="shared" ref="G644:G659" si="12">+G643+E644-F644</f>
        <v>272.10000000000008</v>
      </c>
    </row>
    <row r="645" spans="1:14">
      <c r="B645" s="422"/>
      <c r="C645" s="422"/>
      <c r="D645" t="s">
        <v>200</v>
      </c>
      <c r="E645" s="142">
        <v>102.5</v>
      </c>
      <c r="G645" s="73">
        <f t="shared" si="12"/>
        <v>374.60000000000008</v>
      </c>
      <c r="N645" s="28"/>
    </row>
    <row r="646" spans="1:14">
      <c r="A646" s="3">
        <v>44813</v>
      </c>
      <c r="B646" s="422" t="s">
        <v>498</v>
      </c>
      <c r="C646" s="422" t="s">
        <v>23</v>
      </c>
      <c r="D646" t="s">
        <v>14</v>
      </c>
      <c r="F646" s="2">
        <v>60</v>
      </c>
      <c r="G646" s="73">
        <f t="shared" si="12"/>
        <v>314.60000000000008</v>
      </c>
    </row>
    <row r="647" spans="1:14">
      <c r="A647" s="3">
        <v>44813</v>
      </c>
      <c r="B647" s="422" t="s">
        <v>498</v>
      </c>
      <c r="C647" s="422" t="s">
        <v>23</v>
      </c>
      <c r="D647" t="s">
        <v>15</v>
      </c>
      <c r="F647" s="2">
        <v>5</v>
      </c>
      <c r="G647" s="73">
        <f t="shared" si="12"/>
        <v>309.60000000000008</v>
      </c>
    </row>
    <row r="648" spans="1:14">
      <c r="A648" s="3">
        <v>44848</v>
      </c>
      <c r="B648" s="422">
        <v>25631</v>
      </c>
      <c r="C648" s="422" t="s">
        <v>23</v>
      </c>
      <c r="D648" t="s">
        <v>12</v>
      </c>
      <c r="F648" s="28">
        <v>97.6</v>
      </c>
      <c r="G648" s="73">
        <f t="shared" si="12"/>
        <v>212.00000000000009</v>
      </c>
    </row>
    <row r="649" spans="1:14">
      <c r="A649" s="3">
        <v>44848</v>
      </c>
      <c r="B649" s="422">
        <v>25631</v>
      </c>
      <c r="C649" s="422" t="s">
        <v>23</v>
      </c>
      <c r="D649" t="s">
        <v>13</v>
      </c>
      <c r="F649" s="28">
        <v>7</v>
      </c>
      <c r="G649" s="73">
        <f t="shared" si="12"/>
        <v>205.00000000000009</v>
      </c>
    </row>
    <row r="650" spans="1:14">
      <c r="B650" s="422" t="s">
        <v>61</v>
      </c>
      <c r="C650" s="422" t="s">
        <v>23</v>
      </c>
      <c r="D650" t="s">
        <v>79</v>
      </c>
      <c r="F650" s="2">
        <v>51.2</v>
      </c>
      <c r="G650" s="73">
        <f t="shared" si="12"/>
        <v>153.80000000000007</v>
      </c>
    </row>
    <row r="651" spans="1:14">
      <c r="B651" s="422" t="s">
        <v>61</v>
      </c>
      <c r="C651" s="422" t="s">
        <v>23</v>
      </c>
      <c r="D651" t="s">
        <v>425</v>
      </c>
      <c r="F651" s="2">
        <v>51.2</v>
      </c>
      <c r="G651" s="73">
        <f t="shared" si="12"/>
        <v>102.60000000000007</v>
      </c>
    </row>
    <row r="652" spans="1:14">
      <c r="A652" s="3">
        <v>45196</v>
      </c>
      <c r="B652" s="422">
        <v>27537</v>
      </c>
      <c r="C652" s="422" t="s">
        <v>23</v>
      </c>
      <c r="D652" t="s">
        <v>79</v>
      </c>
      <c r="F652" s="2">
        <v>51.3</v>
      </c>
      <c r="G652" s="73">
        <f t="shared" si="12"/>
        <v>51.300000000000068</v>
      </c>
    </row>
    <row r="653" spans="1:14">
      <c r="A653" s="3">
        <v>45196</v>
      </c>
      <c r="B653" s="422">
        <v>27537</v>
      </c>
      <c r="C653" s="422" t="s">
        <v>23</v>
      </c>
      <c r="D653" t="s">
        <v>425</v>
      </c>
      <c r="F653" s="2">
        <v>51.3</v>
      </c>
      <c r="G653" s="73">
        <f t="shared" si="12"/>
        <v>7.1054273576010019E-14</v>
      </c>
    </row>
    <row r="654" spans="1:14">
      <c r="A654" s="31">
        <v>44834</v>
      </c>
      <c r="B654" s="421" t="s">
        <v>10</v>
      </c>
      <c r="C654" s="421" t="s">
        <v>41</v>
      </c>
      <c r="D654" t="s">
        <v>12</v>
      </c>
      <c r="E654" s="28">
        <v>138.69999999999999</v>
      </c>
      <c r="G654" s="73">
        <f t="shared" si="12"/>
        <v>138.70000000000005</v>
      </c>
    </row>
    <row r="655" spans="1:14">
      <c r="B655" s="422"/>
      <c r="C655" s="422"/>
      <c r="D655" t="s">
        <v>13</v>
      </c>
      <c r="E655" s="28">
        <v>8.1999999999999993</v>
      </c>
      <c r="G655" s="73">
        <f t="shared" si="12"/>
        <v>146.90000000000003</v>
      </c>
    </row>
    <row r="656" spans="1:14">
      <c r="B656" s="422"/>
      <c r="C656" s="422"/>
      <c r="D656" t="s">
        <v>14</v>
      </c>
      <c r="E656" s="28">
        <v>60</v>
      </c>
      <c r="G656" s="73">
        <f t="shared" si="12"/>
        <v>206.90000000000003</v>
      </c>
    </row>
    <row r="657" spans="1:12">
      <c r="B657" s="422"/>
      <c r="C657" s="422"/>
      <c r="D657" t="s">
        <v>15</v>
      </c>
      <c r="E657" s="28">
        <v>5</v>
      </c>
      <c r="G657" s="73">
        <f t="shared" si="12"/>
        <v>211.90000000000003</v>
      </c>
    </row>
    <row r="658" spans="1:12">
      <c r="A658" s="3">
        <v>44848</v>
      </c>
      <c r="B658" s="422">
        <v>25631</v>
      </c>
      <c r="C658" s="422" t="s">
        <v>41</v>
      </c>
      <c r="D658" t="s">
        <v>14</v>
      </c>
      <c r="F658" s="28">
        <v>60</v>
      </c>
      <c r="G658" s="73">
        <f t="shared" si="12"/>
        <v>151.90000000000003</v>
      </c>
    </row>
    <row r="659" spans="1:12">
      <c r="A659" s="3">
        <v>37543</v>
      </c>
      <c r="B659" s="422">
        <v>25631</v>
      </c>
      <c r="C659" s="422" t="s">
        <v>41</v>
      </c>
      <c r="D659" t="s">
        <v>15</v>
      </c>
      <c r="F659" s="28">
        <v>5</v>
      </c>
      <c r="G659" s="73">
        <f t="shared" si="12"/>
        <v>146.90000000000003</v>
      </c>
      <c r="L659" s="28"/>
    </row>
    <row r="660" spans="1:12">
      <c r="A660" s="3">
        <v>44897</v>
      </c>
      <c r="B660" s="422" t="s">
        <v>499</v>
      </c>
      <c r="C660" s="422" t="s">
        <v>41</v>
      </c>
      <c r="D660" t="s">
        <v>12</v>
      </c>
      <c r="F660" s="28">
        <v>138.69999999999999</v>
      </c>
      <c r="G660" s="73">
        <f t="shared" ref="G660:G764" si="13">+G659+E660-F660</f>
        <v>8.2000000000000455</v>
      </c>
      <c r="L660" s="28"/>
    </row>
    <row r="661" spans="1:12">
      <c r="A661" s="3">
        <v>44897</v>
      </c>
      <c r="B661" s="422" t="s">
        <v>499</v>
      </c>
      <c r="C661" s="422" t="s">
        <v>41</v>
      </c>
      <c r="D661" t="s">
        <v>13</v>
      </c>
      <c r="F661" s="28">
        <v>8.1999999999999993</v>
      </c>
      <c r="G661" s="73">
        <f t="shared" si="13"/>
        <v>4.6185277824406512E-14</v>
      </c>
      <c r="L661" s="28"/>
    </row>
    <row r="662" spans="1:12">
      <c r="A662" s="31">
        <v>44834</v>
      </c>
      <c r="B662" s="421" t="s">
        <v>10</v>
      </c>
      <c r="C662" s="421" t="s">
        <v>25</v>
      </c>
      <c r="D662" t="s">
        <v>12</v>
      </c>
      <c r="E662" s="28">
        <v>138.30000000000001</v>
      </c>
      <c r="F662" s="28"/>
      <c r="G662" s="73">
        <f t="shared" si="13"/>
        <v>138.30000000000007</v>
      </c>
    </row>
    <row r="663" spans="1:12">
      <c r="B663" s="422"/>
      <c r="C663" s="422"/>
      <c r="D663" t="s">
        <v>13</v>
      </c>
      <c r="E663" s="28">
        <v>4.9000000000000004</v>
      </c>
      <c r="F663" s="28"/>
      <c r="G663" s="73">
        <f t="shared" si="13"/>
        <v>143.20000000000007</v>
      </c>
    </row>
    <row r="664" spans="1:12">
      <c r="B664" s="422"/>
      <c r="C664" s="422"/>
      <c r="D664" t="s">
        <v>14</v>
      </c>
      <c r="E664" s="28">
        <v>60</v>
      </c>
      <c r="F664" s="28"/>
      <c r="G664" s="73">
        <f t="shared" si="13"/>
        <v>203.20000000000007</v>
      </c>
    </row>
    <row r="665" spans="1:12">
      <c r="B665" s="422"/>
      <c r="C665" s="422"/>
      <c r="D665" t="s">
        <v>15</v>
      </c>
      <c r="E665" s="28">
        <v>5</v>
      </c>
      <c r="F665" s="28"/>
      <c r="G665" s="73">
        <f t="shared" si="13"/>
        <v>208.20000000000007</v>
      </c>
    </row>
    <row r="666" spans="1:12">
      <c r="A666" s="3">
        <v>44897</v>
      </c>
      <c r="B666" s="422" t="s">
        <v>499</v>
      </c>
      <c r="C666" s="422" t="s">
        <v>25</v>
      </c>
      <c r="D666" t="s">
        <v>12</v>
      </c>
      <c r="F666" s="28">
        <v>138.30000000000001</v>
      </c>
      <c r="G666" s="73">
        <f t="shared" si="13"/>
        <v>69.900000000000063</v>
      </c>
    </row>
    <row r="667" spans="1:12">
      <c r="A667" s="3">
        <v>44897</v>
      </c>
      <c r="B667" s="422" t="s">
        <v>499</v>
      </c>
      <c r="C667" s="422" t="s">
        <v>25</v>
      </c>
      <c r="D667" t="s">
        <v>13</v>
      </c>
      <c r="F667" s="28">
        <v>4.9000000000000004</v>
      </c>
      <c r="G667" s="73">
        <f t="shared" si="13"/>
        <v>65.000000000000057</v>
      </c>
    </row>
    <row r="668" spans="1:12">
      <c r="A668" s="3">
        <v>44897</v>
      </c>
      <c r="B668" s="422" t="s">
        <v>499</v>
      </c>
      <c r="C668" s="422" t="s">
        <v>25</v>
      </c>
      <c r="D668" t="s">
        <v>14</v>
      </c>
      <c r="F668" s="28">
        <v>60</v>
      </c>
      <c r="G668" s="73">
        <f t="shared" si="13"/>
        <v>5.0000000000000568</v>
      </c>
    </row>
    <row r="669" spans="1:12">
      <c r="A669" s="3">
        <v>44897</v>
      </c>
      <c r="B669" s="422" t="s">
        <v>499</v>
      </c>
      <c r="C669" s="422" t="s">
        <v>25</v>
      </c>
      <c r="D669" t="s">
        <v>15</v>
      </c>
      <c r="F669" s="28">
        <v>5</v>
      </c>
      <c r="G669" s="73">
        <f t="shared" si="13"/>
        <v>5.6843418860808015E-14</v>
      </c>
    </row>
    <row r="670" spans="1:12">
      <c r="A670" s="31">
        <v>44895</v>
      </c>
      <c r="B670" s="421" t="s">
        <v>10</v>
      </c>
      <c r="C670" s="421" t="s">
        <v>26</v>
      </c>
      <c r="D670" t="s">
        <v>12</v>
      </c>
      <c r="E670" s="28">
        <v>154.4</v>
      </c>
      <c r="F670" s="28"/>
      <c r="G670" s="73">
        <f t="shared" si="13"/>
        <v>154.40000000000006</v>
      </c>
    </row>
    <row r="671" spans="1:12">
      <c r="B671" s="422"/>
      <c r="C671" s="422"/>
      <c r="D671" t="s">
        <v>13</v>
      </c>
      <c r="E671" s="28">
        <v>6.3</v>
      </c>
      <c r="F671" s="28"/>
      <c r="G671" s="73">
        <f t="shared" si="13"/>
        <v>160.70000000000007</v>
      </c>
    </row>
    <row r="672" spans="1:12">
      <c r="B672" s="422"/>
      <c r="C672" s="422"/>
      <c r="D672" t="s">
        <v>14</v>
      </c>
      <c r="E672" s="2">
        <v>60</v>
      </c>
      <c r="F672" s="28"/>
      <c r="G672" s="73">
        <f t="shared" si="13"/>
        <v>220.70000000000007</v>
      </c>
      <c r="I672" s="421"/>
    </row>
    <row r="673" spans="1:7">
      <c r="B673" s="422"/>
      <c r="C673" s="422"/>
      <c r="D673" t="s">
        <v>15</v>
      </c>
      <c r="E673" s="2">
        <v>5</v>
      </c>
      <c r="G673" s="73">
        <f t="shared" si="13"/>
        <v>225.70000000000007</v>
      </c>
    </row>
    <row r="674" spans="1:7">
      <c r="A674" s="3">
        <v>44971</v>
      </c>
      <c r="B674" s="422" t="s">
        <v>500</v>
      </c>
      <c r="C674" s="422" t="s">
        <v>26</v>
      </c>
      <c r="D674" t="s">
        <v>12</v>
      </c>
      <c r="E674" s="2"/>
      <c r="F674" s="28">
        <v>154.4</v>
      </c>
      <c r="G674" s="73">
        <f t="shared" si="13"/>
        <v>71.300000000000068</v>
      </c>
    </row>
    <row r="675" spans="1:7">
      <c r="A675" s="3">
        <v>44971</v>
      </c>
      <c r="B675" s="422" t="s">
        <v>500</v>
      </c>
      <c r="C675" s="422" t="s">
        <v>26</v>
      </c>
      <c r="D675" t="s">
        <v>13</v>
      </c>
      <c r="E675" s="2"/>
      <c r="F675" s="28">
        <v>6.3</v>
      </c>
      <c r="G675" s="73">
        <f t="shared" si="13"/>
        <v>65.000000000000071</v>
      </c>
    </row>
    <row r="676" spans="1:7">
      <c r="A676" s="3">
        <v>44971</v>
      </c>
      <c r="B676" s="422" t="s">
        <v>500</v>
      </c>
      <c r="C676" s="422" t="s">
        <v>26</v>
      </c>
      <c r="D676" t="s">
        <v>14</v>
      </c>
      <c r="E676" s="2"/>
      <c r="F676" s="2">
        <v>60</v>
      </c>
      <c r="G676" s="73">
        <f t="shared" si="13"/>
        <v>5.0000000000000711</v>
      </c>
    </row>
    <row r="677" spans="1:7">
      <c r="A677" s="3">
        <v>44971</v>
      </c>
      <c r="B677" s="422" t="s">
        <v>500</v>
      </c>
      <c r="C677" s="422" t="s">
        <v>26</v>
      </c>
      <c r="D677" t="s">
        <v>15</v>
      </c>
      <c r="E677" s="2"/>
      <c r="F677" s="2">
        <v>5</v>
      </c>
      <c r="G677" s="73">
        <f t="shared" si="13"/>
        <v>7.1054273576010019E-14</v>
      </c>
    </row>
    <row r="678" spans="1:7">
      <c r="A678" s="81">
        <v>44926</v>
      </c>
      <c r="B678" s="421" t="s">
        <v>10</v>
      </c>
      <c r="C678" s="421" t="s">
        <v>27</v>
      </c>
      <c r="D678" t="s">
        <v>12</v>
      </c>
      <c r="E678" s="2">
        <v>176.4</v>
      </c>
      <c r="G678" s="73">
        <f t="shared" si="13"/>
        <v>176.40000000000009</v>
      </c>
    </row>
    <row r="679" spans="1:7">
      <c r="A679" s="70"/>
      <c r="B679" s="422"/>
      <c r="C679" s="422"/>
      <c r="D679" t="s">
        <v>13</v>
      </c>
      <c r="E679" s="2">
        <v>5.7</v>
      </c>
      <c r="G679" s="73">
        <f t="shared" si="13"/>
        <v>182.10000000000008</v>
      </c>
    </row>
    <row r="680" spans="1:7">
      <c r="A680" s="70"/>
      <c r="B680" s="422"/>
      <c r="C680" s="422"/>
      <c r="D680" t="s">
        <v>14</v>
      </c>
      <c r="E680" s="2">
        <v>60</v>
      </c>
      <c r="G680" s="73">
        <f t="shared" si="13"/>
        <v>242.10000000000008</v>
      </c>
    </row>
    <row r="681" spans="1:7">
      <c r="A681" s="70"/>
      <c r="B681" s="422"/>
      <c r="C681" s="422"/>
      <c r="D681" t="s">
        <v>15</v>
      </c>
      <c r="E681" s="2">
        <v>5</v>
      </c>
      <c r="G681" s="73">
        <f t="shared" si="13"/>
        <v>247.10000000000008</v>
      </c>
    </row>
    <row r="682" spans="1:7">
      <c r="A682" s="3">
        <v>44971</v>
      </c>
      <c r="B682" s="422" t="s">
        <v>500</v>
      </c>
      <c r="C682" s="422" t="s">
        <v>27</v>
      </c>
      <c r="D682" t="s">
        <v>12</v>
      </c>
      <c r="F682" s="2">
        <v>176.4</v>
      </c>
      <c r="G682" s="73">
        <f t="shared" si="13"/>
        <v>70.700000000000074</v>
      </c>
    </row>
    <row r="683" spans="1:7">
      <c r="A683" s="3">
        <v>44971</v>
      </c>
      <c r="B683" s="422" t="s">
        <v>500</v>
      </c>
      <c r="C683" s="422" t="s">
        <v>27</v>
      </c>
      <c r="D683" t="s">
        <v>13</v>
      </c>
      <c r="F683" s="2">
        <v>5.7</v>
      </c>
      <c r="G683" s="73">
        <f t="shared" si="13"/>
        <v>65.000000000000071</v>
      </c>
    </row>
    <row r="684" spans="1:7">
      <c r="A684" s="3">
        <v>44971</v>
      </c>
      <c r="B684" s="422" t="s">
        <v>500</v>
      </c>
      <c r="C684" s="422" t="s">
        <v>27</v>
      </c>
      <c r="D684" t="s">
        <v>14</v>
      </c>
      <c r="F684" s="2">
        <v>60</v>
      </c>
      <c r="G684" s="73">
        <f t="shared" si="13"/>
        <v>5.0000000000000711</v>
      </c>
    </row>
    <row r="685" spans="1:7">
      <c r="A685" s="3">
        <v>44971</v>
      </c>
      <c r="B685" s="422" t="s">
        <v>500</v>
      </c>
      <c r="C685" s="422" t="s">
        <v>27</v>
      </c>
      <c r="D685" t="s">
        <v>15</v>
      </c>
      <c r="F685" s="2">
        <v>5</v>
      </c>
      <c r="G685" s="73">
        <f t="shared" si="13"/>
        <v>7.1054273576010019E-14</v>
      </c>
    </row>
    <row r="686" spans="1:7">
      <c r="A686" s="81">
        <v>44957</v>
      </c>
      <c r="B686" s="421" t="s">
        <v>10</v>
      </c>
      <c r="C686" s="421" t="s">
        <v>11</v>
      </c>
      <c r="D686" t="s">
        <v>12</v>
      </c>
      <c r="E686" s="28">
        <v>159.80000000000001</v>
      </c>
      <c r="G686" s="73">
        <f t="shared" si="13"/>
        <v>159.80000000000007</v>
      </c>
    </row>
    <row r="687" spans="1:7">
      <c r="A687" s="70"/>
      <c r="B687" s="422"/>
      <c r="C687" s="422"/>
      <c r="D687" t="s">
        <v>13</v>
      </c>
      <c r="E687" s="28">
        <v>4.8</v>
      </c>
      <c r="G687" s="73">
        <f t="shared" si="13"/>
        <v>164.60000000000008</v>
      </c>
    </row>
    <row r="688" spans="1:7">
      <c r="A688" s="70"/>
      <c r="B688" s="422"/>
      <c r="C688" s="422"/>
      <c r="D688" t="s">
        <v>14</v>
      </c>
      <c r="E688" s="2">
        <v>60</v>
      </c>
      <c r="G688" s="73">
        <f t="shared" si="13"/>
        <v>224.60000000000008</v>
      </c>
    </row>
    <row r="689" spans="1:7">
      <c r="A689" s="70"/>
      <c r="B689" s="422"/>
      <c r="C689" s="422"/>
      <c r="D689" t="s">
        <v>15</v>
      </c>
      <c r="E689" s="2">
        <v>5</v>
      </c>
      <c r="G689" s="73">
        <f t="shared" si="13"/>
        <v>229.60000000000008</v>
      </c>
    </row>
    <row r="690" spans="1:7">
      <c r="A690" s="70">
        <v>45019</v>
      </c>
      <c r="B690" s="422" t="s">
        <v>501</v>
      </c>
      <c r="C690" s="422" t="s">
        <v>11</v>
      </c>
      <c r="D690" t="s">
        <v>12</v>
      </c>
      <c r="E690" s="2"/>
      <c r="F690" s="28">
        <v>159.80000000000001</v>
      </c>
      <c r="G690" s="73">
        <f t="shared" si="13"/>
        <v>69.800000000000068</v>
      </c>
    </row>
    <row r="691" spans="1:7">
      <c r="A691" s="70">
        <v>45019</v>
      </c>
      <c r="B691" s="422" t="s">
        <v>501</v>
      </c>
      <c r="C691" s="422" t="s">
        <v>11</v>
      </c>
      <c r="D691" t="s">
        <v>13</v>
      </c>
      <c r="E691" s="2"/>
      <c r="F691" s="28">
        <v>4.8</v>
      </c>
      <c r="G691" s="73">
        <f t="shared" si="13"/>
        <v>65.000000000000071</v>
      </c>
    </row>
    <row r="692" spans="1:7">
      <c r="A692" s="70">
        <v>45019</v>
      </c>
      <c r="B692" s="422" t="s">
        <v>501</v>
      </c>
      <c r="C692" s="422" t="s">
        <v>11</v>
      </c>
      <c r="D692" t="s">
        <v>14</v>
      </c>
      <c r="E692" s="2"/>
      <c r="F692" s="2">
        <v>60</v>
      </c>
      <c r="G692" s="73">
        <f t="shared" si="13"/>
        <v>5.0000000000000711</v>
      </c>
    </row>
    <row r="693" spans="1:7">
      <c r="A693" s="70">
        <v>45019</v>
      </c>
      <c r="B693" s="422" t="s">
        <v>501</v>
      </c>
      <c r="C693" s="422" t="s">
        <v>11</v>
      </c>
      <c r="D693" t="s">
        <v>15</v>
      </c>
      <c r="E693" s="2"/>
      <c r="F693" s="2">
        <v>5</v>
      </c>
      <c r="G693" s="73">
        <f t="shared" si="13"/>
        <v>7.1054273576010019E-14</v>
      </c>
    </row>
    <row r="694" spans="1:7">
      <c r="A694" s="81">
        <v>44985</v>
      </c>
      <c r="B694" s="421" t="s">
        <v>10</v>
      </c>
      <c r="C694" s="421" t="s">
        <v>17</v>
      </c>
      <c r="D694" t="s">
        <v>12</v>
      </c>
      <c r="E694" s="28">
        <v>174.3</v>
      </c>
      <c r="G694" s="73">
        <f t="shared" si="13"/>
        <v>174.30000000000007</v>
      </c>
    </row>
    <row r="695" spans="1:7">
      <c r="A695" s="70"/>
      <c r="B695" s="422"/>
      <c r="C695" s="422"/>
      <c r="D695" t="s">
        <v>13</v>
      </c>
      <c r="E695" s="28">
        <v>1.2</v>
      </c>
      <c r="G695" s="73">
        <f t="shared" si="13"/>
        <v>175.50000000000006</v>
      </c>
    </row>
    <row r="696" spans="1:7">
      <c r="A696" s="70"/>
      <c r="B696" s="422"/>
      <c r="C696" s="422"/>
      <c r="D696" t="s">
        <v>14</v>
      </c>
      <c r="E696" s="2">
        <v>56</v>
      </c>
      <c r="G696" s="73">
        <f t="shared" si="13"/>
        <v>231.50000000000006</v>
      </c>
    </row>
    <row r="697" spans="1:7">
      <c r="A697" s="70"/>
      <c r="B697" s="422"/>
      <c r="C697" s="422"/>
      <c r="D697" t="s">
        <v>15</v>
      </c>
      <c r="E697" s="2">
        <v>5</v>
      </c>
      <c r="G697" s="73">
        <f t="shared" si="13"/>
        <v>236.50000000000006</v>
      </c>
    </row>
    <row r="698" spans="1:7">
      <c r="A698" s="70">
        <v>45019</v>
      </c>
      <c r="B698" s="422" t="s">
        <v>501</v>
      </c>
      <c r="C698" s="422" t="s">
        <v>17</v>
      </c>
      <c r="D698" t="s">
        <v>12</v>
      </c>
      <c r="E698" s="2"/>
      <c r="F698" s="28">
        <v>174.3</v>
      </c>
      <c r="G698" s="73">
        <f t="shared" si="13"/>
        <v>62.200000000000045</v>
      </c>
    </row>
    <row r="699" spans="1:7">
      <c r="A699" s="70">
        <v>45019</v>
      </c>
      <c r="B699" s="422" t="s">
        <v>501</v>
      </c>
      <c r="C699" s="422" t="s">
        <v>17</v>
      </c>
      <c r="D699" t="s">
        <v>13</v>
      </c>
      <c r="E699" s="2"/>
      <c r="F699" s="28">
        <v>1.2</v>
      </c>
      <c r="G699" s="73">
        <f t="shared" si="13"/>
        <v>61.000000000000043</v>
      </c>
    </row>
    <row r="700" spans="1:7">
      <c r="A700" s="70">
        <v>45019</v>
      </c>
      <c r="B700" s="422" t="s">
        <v>501</v>
      </c>
      <c r="C700" s="422" t="s">
        <v>17</v>
      </c>
      <c r="D700" t="s">
        <v>14</v>
      </c>
      <c r="E700" s="2"/>
      <c r="F700" s="2">
        <v>56</v>
      </c>
      <c r="G700" s="73">
        <f t="shared" si="13"/>
        <v>5.0000000000000426</v>
      </c>
    </row>
    <row r="701" spans="1:7">
      <c r="A701" s="70">
        <v>45019</v>
      </c>
      <c r="B701" s="422" t="s">
        <v>501</v>
      </c>
      <c r="C701" s="422" t="s">
        <v>17</v>
      </c>
      <c r="D701" t="s">
        <v>15</v>
      </c>
      <c r="E701" s="2"/>
      <c r="F701" s="2">
        <v>5</v>
      </c>
      <c r="G701" s="73">
        <f t="shared" si="13"/>
        <v>4.2632564145606011E-14</v>
      </c>
    </row>
    <row r="702" spans="1:7">
      <c r="A702" s="81">
        <v>45016</v>
      </c>
      <c r="B702" s="421" t="s">
        <v>10</v>
      </c>
      <c r="C702" s="421" t="s">
        <v>18</v>
      </c>
      <c r="D702" t="s">
        <v>12</v>
      </c>
      <c r="E702" s="196">
        <v>166.5</v>
      </c>
      <c r="G702" s="73">
        <f t="shared" si="13"/>
        <v>166.50000000000006</v>
      </c>
    </row>
    <row r="703" spans="1:7">
      <c r="A703" s="70"/>
      <c r="B703" s="422"/>
      <c r="C703" s="422"/>
      <c r="D703" t="s">
        <v>13</v>
      </c>
      <c r="E703" s="196">
        <v>1.3</v>
      </c>
      <c r="G703" s="73">
        <f t="shared" si="13"/>
        <v>167.80000000000007</v>
      </c>
    </row>
    <row r="704" spans="1:7">
      <c r="A704" s="70"/>
      <c r="B704" s="422"/>
      <c r="C704" s="422"/>
      <c r="D704" t="s">
        <v>14</v>
      </c>
      <c r="E704" s="196">
        <v>60</v>
      </c>
      <c r="G704" s="73">
        <f t="shared" si="13"/>
        <v>227.80000000000007</v>
      </c>
    </row>
    <row r="705" spans="1:13">
      <c r="A705" s="70"/>
      <c r="B705" s="422"/>
      <c r="C705" s="422"/>
      <c r="D705" t="s">
        <v>15</v>
      </c>
      <c r="E705" s="196">
        <v>5</v>
      </c>
      <c r="G705" s="73">
        <f t="shared" si="13"/>
        <v>232.80000000000007</v>
      </c>
    </row>
    <row r="706" spans="1:13">
      <c r="B706" s="422"/>
      <c r="C706" s="422"/>
      <c r="D706" t="s">
        <v>165</v>
      </c>
      <c r="E706" s="207">
        <v>102.5</v>
      </c>
      <c r="G706" s="73">
        <f t="shared" si="13"/>
        <v>335.30000000000007</v>
      </c>
    </row>
    <row r="707" spans="1:13">
      <c r="B707" s="422"/>
      <c r="C707" s="422"/>
      <c r="D707" t="s">
        <v>203</v>
      </c>
      <c r="E707" s="207">
        <v>102.5</v>
      </c>
      <c r="G707" s="73">
        <f t="shared" si="13"/>
        <v>437.80000000000007</v>
      </c>
    </row>
    <row r="708" spans="1:13">
      <c r="A708" s="3">
        <v>45079</v>
      </c>
      <c r="B708" s="422">
        <v>26896</v>
      </c>
      <c r="C708" s="422" t="s">
        <v>18</v>
      </c>
      <c r="D708" t="s">
        <v>12</v>
      </c>
      <c r="E708" s="207"/>
      <c r="F708" s="196">
        <v>166.5</v>
      </c>
      <c r="G708" s="73">
        <f t="shared" si="13"/>
        <v>271.30000000000007</v>
      </c>
    </row>
    <row r="709" spans="1:13">
      <c r="A709" s="3">
        <v>45079</v>
      </c>
      <c r="B709" s="422">
        <v>26896</v>
      </c>
      <c r="C709" s="422" t="s">
        <v>18</v>
      </c>
      <c r="D709" t="s">
        <v>13</v>
      </c>
      <c r="E709" s="207"/>
      <c r="F709" s="196">
        <v>1.3</v>
      </c>
      <c r="G709" s="73">
        <f t="shared" si="13"/>
        <v>270.00000000000006</v>
      </c>
      <c r="J709" s="421"/>
      <c r="M709" s="28"/>
    </row>
    <row r="710" spans="1:13">
      <c r="A710" s="3">
        <v>45079</v>
      </c>
      <c r="B710" s="422">
        <v>26896</v>
      </c>
      <c r="C710" s="422" t="s">
        <v>18</v>
      </c>
      <c r="D710" t="s">
        <v>14</v>
      </c>
      <c r="E710" s="207"/>
      <c r="F710" s="196">
        <v>60</v>
      </c>
      <c r="G710" s="73">
        <f t="shared" si="13"/>
        <v>210.00000000000006</v>
      </c>
      <c r="M710" s="28"/>
    </row>
    <row r="711" spans="1:13" ht="13.5" customHeight="1">
      <c r="A711" s="3">
        <v>45079</v>
      </c>
      <c r="B711" s="422">
        <v>26896</v>
      </c>
      <c r="C711" s="422" t="s">
        <v>18</v>
      </c>
      <c r="D711" t="s">
        <v>15</v>
      </c>
      <c r="E711" s="207"/>
      <c r="F711" s="196">
        <v>5</v>
      </c>
      <c r="G711" s="73">
        <f t="shared" si="13"/>
        <v>205.00000000000006</v>
      </c>
      <c r="J711" s="421"/>
      <c r="M711" s="28"/>
    </row>
    <row r="712" spans="1:13" ht="13.5" customHeight="1">
      <c r="B712" s="422" t="s">
        <v>61</v>
      </c>
      <c r="C712" s="422" t="s">
        <v>18</v>
      </c>
      <c r="D712" t="s">
        <v>165</v>
      </c>
      <c r="F712" s="2">
        <v>51.2</v>
      </c>
      <c r="G712" s="73">
        <f t="shared" si="13"/>
        <v>153.80000000000007</v>
      </c>
      <c r="J712" s="421"/>
      <c r="M712" s="28"/>
    </row>
    <row r="713" spans="1:13" ht="13.5" customHeight="1">
      <c r="B713" s="422" t="s">
        <v>61</v>
      </c>
      <c r="C713" s="422" t="s">
        <v>18</v>
      </c>
      <c r="D713" t="s">
        <v>203</v>
      </c>
      <c r="F713" s="2">
        <v>51.2</v>
      </c>
      <c r="G713" s="73">
        <f t="shared" si="13"/>
        <v>102.60000000000007</v>
      </c>
      <c r="J713" s="421"/>
      <c r="M713" s="28"/>
    </row>
    <row r="714" spans="1:13" ht="13.5" customHeight="1">
      <c r="A714" s="3">
        <v>45196</v>
      </c>
      <c r="B714" s="422">
        <v>27537</v>
      </c>
      <c r="C714" s="422" t="s">
        <v>18</v>
      </c>
      <c r="D714" t="s">
        <v>165</v>
      </c>
      <c r="F714" s="2">
        <v>51.3</v>
      </c>
      <c r="G714" s="73">
        <f t="shared" si="13"/>
        <v>51.300000000000068</v>
      </c>
      <c r="J714" s="421"/>
      <c r="M714" s="28"/>
    </row>
    <row r="715" spans="1:13" ht="13.5" customHeight="1">
      <c r="A715" s="3">
        <v>45196</v>
      </c>
      <c r="B715" s="422">
        <v>27537</v>
      </c>
      <c r="C715" s="422" t="s">
        <v>18</v>
      </c>
      <c r="D715" t="s">
        <v>203</v>
      </c>
      <c r="F715" s="2">
        <v>51.3</v>
      </c>
      <c r="G715" s="73">
        <f t="shared" si="13"/>
        <v>7.1054273576010019E-14</v>
      </c>
      <c r="J715" s="421"/>
      <c r="M715" s="28"/>
    </row>
    <row r="716" spans="1:13">
      <c r="A716" s="81">
        <v>45046</v>
      </c>
      <c r="B716" s="421" t="s">
        <v>10</v>
      </c>
      <c r="C716" s="421" t="s">
        <v>19</v>
      </c>
      <c r="D716" t="s">
        <v>12</v>
      </c>
      <c r="E716" s="207">
        <v>174.2</v>
      </c>
      <c r="G716" s="73">
        <f t="shared" si="13"/>
        <v>174.20000000000005</v>
      </c>
      <c r="M716" s="28"/>
    </row>
    <row r="717" spans="1:13">
      <c r="A717" s="70"/>
      <c r="B717" s="422"/>
      <c r="C717" s="422"/>
      <c r="D717" t="s">
        <v>13</v>
      </c>
      <c r="E717" s="207">
        <v>1.5</v>
      </c>
      <c r="G717" s="73">
        <f t="shared" si="13"/>
        <v>175.70000000000005</v>
      </c>
      <c r="K717" s="62"/>
      <c r="M717" s="28"/>
    </row>
    <row r="718" spans="1:13">
      <c r="A718" s="70"/>
      <c r="B718" s="422"/>
      <c r="C718" s="422"/>
      <c r="D718" t="s">
        <v>14</v>
      </c>
      <c r="E718" s="207">
        <v>60</v>
      </c>
      <c r="G718" s="73">
        <f t="shared" si="13"/>
        <v>235.70000000000005</v>
      </c>
      <c r="K718" s="62"/>
      <c r="M718" s="28"/>
    </row>
    <row r="719" spans="1:13">
      <c r="A719" s="70"/>
      <c r="B719" s="422"/>
      <c r="C719" s="422"/>
      <c r="D719" t="s">
        <v>15</v>
      </c>
      <c r="E719" s="207">
        <v>5</v>
      </c>
      <c r="G719" s="73">
        <f t="shared" si="13"/>
        <v>240.70000000000005</v>
      </c>
      <c r="J719" s="421"/>
      <c r="M719" s="28"/>
    </row>
    <row r="720" spans="1:13">
      <c r="A720" s="3">
        <v>45126</v>
      </c>
      <c r="B720" s="422">
        <v>27246</v>
      </c>
      <c r="C720" s="422" t="s">
        <v>19</v>
      </c>
      <c r="D720" t="s">
        <v>12</v>
      </c>
      <c r="F720" s="207">
        <v>174.2</v>
      </c>
      <c r="G720" s="73">
        <f t="shared" si="13"/>
        <v>66.500000000000057</v>
      </c>
      <c r="J720" s="421"/>
      <c r="M720" s="28"/>
    </row>
    <row r="721" spans="1:16384">
      <c r="A721" s="3">
        <v>45126</v>
      </c>
      <c r="B721" s="422">
        <v>27246</v>
      </c>
      <c r="C721" s="422" t="s">
        <v>19</v>
      </c>
      <c r="D721" t="s">
        <v>13</v>
      </c>
      <c r="F721" s="207">
        <v>1.5</v>
      </c>
      <c r="G721" s="73">
        <f t="shared" si="13"/>
        <v>65.000000000000057</v>
      </c>
      <c r="J721" s="421"/>
      <c r="K721" s="150"/>
      <c r="M721" s="28"/>
    </row>
    <row r="722" spans="1:16384">
      <c r="A722" s="3">
        <v>45079</v>
      </c>
      <c r="B722" s="422">
        <v>26896</v>
      </c>
      <c r="C722" s="422" t="s">
        <v>19</v>
      </c>
      <c r="D722" t="s">
        <v>14</v>
      </c>
      <c r="F722" s="207">
        <v>60</v>
      </c>
      <c r="G722" s="73">
        <f t="shared" si="13"/>
        <v>5.0000000000000568</v>
      </c>
      <c r="J722" s="421"/>
      <c r="L722" s="48"/>
      <c r="M722" s="28"/>
    </row>
    <row r="723" spans="1:16384">
      <c r="A723" s="3">
        <v>45079</v>
      </c>
      <c r="B723" s="422">
        <v>26896</v>
      </c>
      <c r="C723" s="422" t="s">
        <v>19</v>
      </c>
      <c r="D723" t="s">
        <v>15</v>
      </c>
      <c r="F723" s="207">
        <v>5</v>
      </c>
      <c r="G723" s="73">
        <f t="shared" si="13"/>
        <v>5.6843418860808015E-14</v>
      </c>
      <c r="J723" s="421"/>
      <c r="L723" s="48"/>
      <c r="M723" s="28"/>
    </row>
    <row r="724" spans="1:16384">
      <c r="A724" s="31">
        <v>45077</v>
      </c>
      <c r="B724" s="421" t="s">
        <v>10</v>
      </c>
      <c r="C724" s="421" t="s">
        <v>20</v>
      </c>
      <c r="D724" t="s">
        <v>12</v>
      </c>
      <c r="E724" s="207">
        <v>161</v>
      </c>
      <c r="G724" s="73">
        <f t="shared" si="13"/>
        <v>161.00000000000006</v>
      </c>
      <c r="J724" s="421"/>
      <c r="L724" s="48"/>
      <c r="M724" s="28"/>
    </row>
    <row r="725" spans="1:16384">
      <c r="A725" s="31"/>
      <c r="B725" s="421"/>
      <c r="C725" s="421"/>
      <c r="D725" t="s">
        <v>13</v>
      </c>
      <c r="E725" s="207">
        <v>2.1</v>
      </c>
      <c r="G725" s="73">
        <f t="shared" si="13"/>
        <v>163.10000000000005</v>
      </c>
      <c r="J725" s="421"/>
      <c r="L725" s="2"/>
      <c r="M725" s="28"/>
    </row>
    <row r="726" spans="1:16384">
      <c r="A726" s="31"/>
      <c r="B726" s="421"/>
      <c r="C726" s="421"/>
      <c r="D726" t="s">
        <v>14</v>
      </c>
      <c r="E726" s="207">
        <v>60</v>
      </c>
      <c r="G726" s="73">
        <f t="shared" si="13"/>
        <v>223.10000000000005</v>
      </c>
      <c r="J726" s="421"/>
      <c r="L726" s="142"/>
      <c r="M726" s="28"/>
    </row>
    <row r="727" spans="1:16384">
      <c r="A727" s="31"/>
      <c r="B727" s="421"/>
      <c r="C727" s="421"/>
      <c r="D727" t="s">
        <v>15</v>
      </c>
      <c r="E727" s="207">
        <v>5</v>
      </c>
      <c r="G727" s="73">
        <f t="shared" si="13"/>
        <v>228.10000000000005</v>
      </c>
      <c r="L727" s="142"/>
      <c r="M727" s="28"/>
    </row>
    <row r="728" spans="1:16384">
      <c r="A728" s="31"/>
      <c r="B728" s="421"/>
      <c r="C728" s="421"/>
      <c r="D728" s="207" t="s">
        <v>95</v>
      </c>
      <c r="E728" s="5">
        <v>10</v>
      </c>
      <c r="G728" s="73">
        <f t="shared" si="13"/>
        <v>238.10000000000005</v>
      </c>
      <c r="J728" s="421"/>
      <c r="L728" s="142"/>
      <c r="M728" s="28"/>
    </row>
    <row r="729" spans="1:16384">
      <c r="A729" s="3">
        <v>45079</v>
      </c>
      <c r="B729" s="422">
        <v>26896</v>
      </c>
      <c r="C729" s="422" t="s">
        <v>20</v>
      </c>
      <c r="D729" t="s">
        <v>14</v>
      </c>
      <c r="F729" s="207">
        <v>60</v>
      </c>
      <c r="G729" s="73">
        <f t="shared" si="13"/>
        <v>178.10000000000005</v>
      </c>
      <c r="L729" s="142"/>
      <c r="M729" s="28"/>
    </row>
    <row r="730" spans="1:16384">
      <c r="A730" s="3">
        <v>45079</v>
      </c>
      <c r="B730" s="422">
        <v>26896</v>
      </c>
      <c r="C730" s="422" t="s">
        <v>20</v>
      </c>
      <c r="D730" t="s">
        <v>15</v>
      </c>
      <c r="E730" s="3"/>
      <c r="F730" s="207">
        <v>5</v>
      </c>
      <c r="G730" s="73">
        <f t="shared" si="13"/>
        <v>173.10000000000005</v>
      </c>
      <c r="H730" s="422"/>
      <c r="J730" s="421"/>
      <c r="L730" s="207"/>
      <c r="M730" s="28"/>
      <c r="N730" s="422"/>
      <c r="O730" s="3"/>
      <c r="P730" s="422"/>
      <c r="Q730" s="3"/>
      <c r="R730" s="422"/>
      <c r="S730" s="3"/>
      <c r="T730" s="422"/>
      <c r="U730" s="3"/>
      <c r="V730" s="422"/>
      <c r="W730" s="3"/>
      <c r="X730" s="422"/>
      <c r="Y730" s="3"/>
      <c r="Z730" s="422"/>
      <c r="AA730" s="3"/>
      <c r="AB730" s="422"/>
      <c r="AC730" s="3"/>
      <c r="AD730" s="422"/>
      <c r="AE730" s="3"/>
      <c r="AF730" s="422"/>
      <c r="AG730" s="3"/>
      <c r="AH730" s="422"/>
      <c r="AI730" s="3"/>
      <c r="AJ730" s="422"/>
      <c r="AK730" s="3"/>
      <c r="AL730" s="422"/>
      <c r="AM730" s="3"/>
      <c r="AN730" s="422"/>
      <c r="AO730" s="3"/>
      <c r="AP730" s="422"/>
      <c r="AQ730" s="3"/>
      <c r="AR730" s="422"/>
      <c r="AS730" s="3"/>
      <c r="AT730" s="422"/>
      <c r="AU730" s="3"/>
      <c r="AV730" s="422"/>
      <c r="AW730" s="3"/>
      <c r="AX730" s="422"/>
      <c r="AY730" s="3"/>
      <c r="AZ730" s="422"/>
      <c r="BA730" s="3"/>
      <c r="BB730" s="422"/>
      <c r="BC730" s="3"/>
      <c r="BD730" s="422"/>
      <c r="BE730" s="3"/>
      <c r="BF730" s="422"/>
      <c r="BG730" s="3"/>
      <c r="BH730" s="422"/>
      <c r="BI730" s="3"/>
      <c r="BJ730" s="422"/>
      <c r="BK730" s="3"/>
      <c r="BL730" s="422"/>
      <c r="BM730" s="3"/>
      <c r="BN730" s="422"/>
      <c r="BO730" s="3"/>
      <c r="BP730" s="422"/>
      <c r="BQ730" s="3"/>
      <c r="BR730" s="422"/>
      <c r="BS730" s="3"/>
      <c r="BT730" s="422"/>
      <c r="BU730" s="3"/>
      <c r="BV730" s="422"/>
      <c r="BW730" s="3"/>
      <c r="BX730" s="422"/>
      <c r="BY730" s="3"/>
      <c r="BZ730" s="422"/>
      <c r="CA730" s="3"/>
      <c r="CB730" s="422"/>
      <c r="CC730" s="3"/>
      <c r="CD730" s="422"/>
      <c r="CE730" s="3"/>
      <c r="CF730" s="422"/>
      <c r="CG730" s="3"/>
      <c r="CH730" s="422"/>
      <c r="CI730" s="3"/>
      <c r="CJ730" s="422"/>
      <c r="CK730" s="3"/>
      <c r="CL730" s="422"/>
      <c r="CM730" s="3"/>
      <c r="CN730" s="422"/>
      <c r="CO730" s="3"/>
      <c r="CP730" s="422"/>
      <c r="CQ730" s="3"/>
      <c r="CR730" s="422"/>
      <c r="CS730" s="3"/>
      <c r="CT730" s="422"/>
      <c r="CU730" s="3"/>
      <c r="CV730" s="422"/>
      <c r="CW730" s="3"/>
      <c r="CX730" s="422"/>
      <c r="CY730" s="3"/>
      <c r="CZ730" s="422"/>
      <c r="DA730" s="3"/>
      <c r="DB730" s="422"/>
      <c r="DC730" s="3"/>
      <c r="DD730" s="422"/>
      <c r="DE730" s="3"/>
      <c r="DF730" s="422"/>
      <c r="DG730" s="3"/>
      <c r="DH730" s="422"/>
      <c r="DI730" s="3"/>
      <c r="DJ730" s="422"/>
      <c r="DK730" s="3"/>
      <c r="DL730" s="422"/>
      <c r="DM730" s="3"/>
      <c r="DN730" s="422"/>
      <c r="DO730" s="3"/>
      <c r="DP730" s="422"/>
      <c r="DQ730" s="3"/>
      <c r="DR730" s="422"/>
      <c r="DS730" s="3"/>
      <c r="DT730" s="422"/>
      <c r="DU730" s="3"/>
      <c r="DV730" s="422"/>
      <c r="DW730" s="3"/>
      <c r="DX730" s="422"/>
      <c r="DY730" s="3"/>
      <c r="DZ730" s="422"/>
      <c r="EA730" s="3"/>
      <c r="EB730" s="422"/>
      <c r="EC730" s="3"/>
      <c r="ED730" s="422"/>
      <c r="EE730" s="3"/>
      <c r="EF730" s="422"/>
      <c r="EG730" s="3"/>
      <c r="EH730" s="422"/>
      <c r="EI730" s="3"/>
      <c r="EJ730" s="422"/>
      <c r="EK730" s="3"/>
      <c r="EL730" s="422"/>
      <c r="EM730" s="3"/>
      <c r="EN730" s="422"/>
      <c r="EO730" s="3"/>
      <c r="EP730" s="422"/>
      <c r="EQ730" s="3"/>
      <c r="ER730" s="422"/>
      <c r="ES730" s="3"/>
      <c r="ET730" s="422"/>
      <c r="EU730" s="3"/>
      <c r="EV730" s="422"/>
      <c r="EW730" s="3"/>
      <c r="EX730" s="422"/>
      <c r="EY730" s="3"/>
      <c r="EZ730" s="422"/>
      <c r="FA730" s="3"/>
      <c r="FB730" s="422"/>
      <c r="FC730" s="3"/>
      <c r="FD730" s="422"/>
      <c r="FE730" s="3"/>
      <c r="FF730" s="422"/>
      <c r="FG730" s="3"/>
      <c r="FH730" s="422"/>
      <c r="FI730" s="3"/>
      <c r="FJ730" s="422"/>
      <c r="FK730" s="3"/>
      <c r="FL730" s="422"/>
      <c r="FM730" s="3"/>
      <c r="FN730" s="422"/>
      <c r="FO730" s="3"/>
      <c r="FP730" s="422"/>
      <c r="FQ730" s="3"/>
      <c r="FR730" s="422"/>
      <c r="FS730" s="3"/>
      <c r="FT730" s="422"/>
      <c r="FU730" s="3"/>
      <c r="FV730" s="422"/>
      <c r="FW730" s="3"/>
      <c r="FX730" s="422"/>
      <c r="FY730" s="3"/>
      <c r="FZ730" s="422"/>
      <c r="GA730" s="3"/>
      <c r="GB730" s="422"/>
      <c r="GC730" s="3"/>
      <c r="GD730" s="422"/>
      <c r="GE730" s="3"/>
      <c r="GF730" s="422"/>
      <c r="GG730" s="3"/>
      <c r="GH730" s="422"/>
      <c r="GI730" s="3"/>
      <c r="GJ730" s="422"/>
      <c r="GK730" s="3"/>
      <c r="GL730" s="422"/>
      <c r="GM730" s="3"/>
      <c r="GN730" s="422"/>
      <c r="GO730" s="3"/>
      <c r="GP730" s="422"/>
      <c r="GQ730" s="3"/>
      <c r="GR730" s="422"/>
      <c r="GS730" s="3"/>
      <c r="GT730" s="422"/>
      <c r="GU730" s="3"/>
      <c r="GV730" s="422"/>
      <c r="GW730" s="3"/>
      <c r="GX730" s="422"/>
      <c r="GY730" s="3"/>
      <c r="GZ730" s="422"/>
      <c r="HA730" s="3"/>
      <c r="HB730" s="422"/>
      <c r="HC730" s="3"/>
      <c r="HD730" s="422"/>
      <c r="HE730" s="3"/>
      <c r="HF730" s="422"/>
      <c r="HG730" s="3"/>
      <c r="HH730" s="422"/>
      <c r="HI730" s="3"/>
      <c r="HJ730" s="422"/>
      <c r="HK730" s="3"/>
      <c r="HL730" s="422"/>
      <c r="HM730" s="3"/>
      <c r="HN730" s="422"/>
      <c r="HO730" s="3"/>
      <c r="HP730" s="422"/>
      <c r="HQ730" s="3"/>
      <c r="HR730" s="422"/>
      <c r="HS730" s="3"/>
      <c r="HT730" s="422"/>
      <c r="HU730" s="3"/>
      <c r="HV730" s="422"/>
      <c r="HW730" s="3"/>
      <c r="HX730" s="422"/>
      <c r="HY730" s="3"/>
      <c r="HZ730" s="422"/>
      <c r="IA730" s="3"/>
      <c r="IB730" s="422"/>
      <c r="IC730" s="3"/>
      <c r="ID730" s="422"/>
      <c r="IE730" s="3"/>
      <c r="IF730" s="422"/>
      <c r="IG730" s="3"/>
      <c r="IH730" s="422"/>
      <c r="II730" s="3"/>
      <c r="IJ730" s="422"/>
      <c r="IK730" s="3"/>
      <c r="IL730" s="422"/>
      <c r="IM730" s="3"/>
      <c r="IN730" s="422"/>
      <c r="IO730" s="3"/>
      <c r="IP730" s="422"/>
      <c r="IQ730" s="3"/>
      <c r="IR730" s="422"/>
      <c r="IS730" s="3"/>
      <c r="IT730" s="422"/>
      <c r="IU730" s="3"/>
      <c r="IV730" s="422"/>
      <c r="IW730" s="3"/>
      <c r="IX730" s="422"/>
      <c r="IY730" s="3"/>
      <c r="IZ730" s="422"/>
      <c r="JA730" s="3"/>
      <c r="JB730" s="422"/>
      <c r="JC730" s="3"/>
      <c r="JD730" s="422"/>
      <c r="JE730" s="3"/>
      <c r="JF730" s="422"/>
      <c r="JG730" s="3"/>
      <c r="JH730" s="422"/>
      <c r="JI730" s="3"/>
      <c r="JJ730" s="422"/>
      <c r="JK730" s="3"/>
      <c r="JL730" s="422"/>
      <c r="JM730" s="3"/>
      <c r="JN730" s="422"/>
      <c r="JO730" s="3"/>
      <c r="JP730" s="422"/>
      <c r="JQ730" s="3"/>
      <c r="JR730" s="422"/>
      <c r="JS730" s="3"/>
      <c r="JT730" s="422"/>
      <c r="JU730" s="3"/>
      <c r="JV730" s="422"/>
      <c r="JW730" s="3"/>
      <c r="JX730" s="422"/>
      <c r="JY730" s="3"/>
      <c r="JZ730" s="422"/>
      <c r="KA730" s="3"/>
      <c r="KB730" s="422"/>
      <c r="KC730" s="3"/>
      <c r="KD730" s="422"/>
      <c r="KE730" s="3"/>
      <c r="KF730" s="422"/>
      <c r="KG730" s="3"/>
      <c r="KH730" s="422"/>
      <c r="KI730" s="3"/>
      <c r="KJ730" s="422"/>
      <c r="KK730" s="3"/>
      <c r="KL730" s="422"/>
      <c r="KM730" s="3"/>
      <c r="KN730" s="422"/>
      <c r="KO730" s="3"/>
      <c r="KP730" s="422"/>
      <c r="KQ730" s="3"/>
      <c r="KR730" s="422"/>
      <c r="KS730" s="3"/>
      <c r="KT730" s="422"/>
      <c r="KU730" s="3"/>
      <c r="KV730" s="422"/>
      <c r="KW730" s="3"/>
      <c r="KX730" s="422"/>
      <c r="KY730" s="3"/>
      <c r="KZ730" s="422"/>
      <c r="LA730" s="3"/>
      <c r="LB730" s="422"/>
      <c r="LC730" s="3"/>
      <c r="LD730" s="422"/>
      <c r="LE730" s="3"/>
      <c r="LF730" s="422"/>
      <c r="LG730" s="3"/>
      <c r="LH730" s="422"/>
      <c r="LI730" s="3"/>
      <c r="LJ730" s="422"/>
      <c r="LK730" s="3"/>
      <c r="LL730" s="422"/>
      <c r="LM730" s="3"/>
      <c r="LN730" s="422"/>
      <c r="LO730" s="3"/>
      <c r="LP730" s="422"/>
      <c r="LQ730" s="3"/>
      <c r="LR730" s="422"/>
      <c r="LS730" s="3"/>
      <c r="LT730" s="422"/>
      <c r="LU730" s="3"/>
      <c r="LV730" s="422"/>
      <c r="LW730" s="3"/>
      <c r="LX730" s="422"/>
      <c r="LY730" s="3"/>
      <c r="LZ730" s="422"/>
      <c r="MA730" s="3"/>
      <c r="MB730" s="422"/>
      <c r="MC730" s="3"/>
      <c r="MD730" s="422"/>
      <c r="ME730" s="3"/>
      <c r="MF730" s="422"/>
      <c r="MG730" s="3"/>
      <c r="MH730" s="422"/>
      <c r="MI730" s="3"/>
      <c r="MJ730" s="422"/>
      <c r="MK730" s="3"/>
      <c r="ML730" s="422"/>
      <c r="MM730" s="3"/>
      <c r="MN730" s="422"/>
      <c r="MO730" s="3"/>
      <c r="MP730" s="422"/>
      <c r="MQ730" s="3"/>
      <c r="MR730" s="422"/>
      <c r="MS730" s="3"/>
      <c r="MT730" s="422"/>
      <c r="MU730" s="3"/>
      <c r="MV730" s="422"/>
      <c r="MW730" s="3"/>
      <c r="MX730" s="422"/>
      <c r="MY730" s="3"/>
      <c r="MZ730" s="422"/>
      <c r="NA730" s="3"/>
      <c r="NB730" s="422"/>
      <c r="NC730" s="3"/>
      <c r="ND730" s="422"/>
      <c r="NE730" s="3"/>
      <c r="NF730" s="422"/>
      <c r="NG730" s="3"/>
      <c r="NH730" s="422"/>
      <c r="NI730" s="3"/>
      <c r="NJ730" s="422"/>
      <c r="NK730" s="3"/>
      <c r="NL730" s="422"/>
      <c r="NM730" s="3"/>
      <c r="NN730" s="422"/>
      <c r="NO730" s="3"/>
      <c r="NP730" s="422"/>
      <c r="NQ730" s="3"/>
      <c r="NR730" s="422"/>
      <c r="NS730" s="3"/>
      <c r="NT730" s="422"/>
      <c r="NU730" s="3"/>
      <c r="NV730" s="422"/>
      <c r="NW730" s="3"/>
      <c r="NX730" s="422"/>
      <c r="NY730" s="3"/>
      <c r="NZ730" s="422"/>
      <c r="OA730" s="3"/>
      <c r="OB730" s="422"/>
      <c r="OC730" s="3"/>
      <c r="OD730" s="422"/>
      <c r="OE730" s="3"/>
      <c r="OF730" s="422"/>
      <c r="OG730" s="3"/>
      <c r="OH730" s="422"/>
      <c r="OI730" s="3"/>
      <c r="OJ730" s="422"/>
      <c r="OK730" s="3"/>
      <c r="OL730" s="422"/>
      <c r="OM730" s="3"/>
      <c r="ON730" s="422"/>
      <c r="OO730" s="3"/>
      <c r="OP730" s="422"/>
      <c r="OQ730" s="3"/>
      <c r="OR730" s="422"/>
      <c r="OS730" s="3"/>
      <c r="OT730" s="422"/>
      <c r="OU730" s="3"/>
      <c r="OV730" s="422"/>
      <c r="OW730" s="3"/>
      <c r="OX730" s="422"/>
      <c r="OY730" s="3"/>
      <c r="OZ730" s="422"/>
      <c r="PA730" s="3"/>
      <c r="PB730" s="422"/>
      <c r="PC730" s="3"/>
      <c r="PD730" s="422"/>
      <c r="PE730" s="3"/>
      <c r="PF730" s="422"/>
      <c r="PG730" s="3"/>
      <c r="PH730" s="422"/>
      <c r="PI730" s="3"/>
      <c r="PJ730" s="422"/>
      <c r="PK730" s="3"/>
      <c r="PL730" s="422"/>
      <c r="PM730" s="3"/>
      <c r="PN730" s="422"/>
      <c r="PO730" s="3"/>
      <c r="PP730" s="422"/>
      <c r="PQ730" s="3"/>
      <c r="PR730" s="422"/>
      <c r="PS730" s="3"/>
      <c r="PT730" s="422"/>
      <c r="PU730" s="3"/>
      <c r="PV730" s="422"/>
      <c r="PW730" s="3"/>
      <c r="PX730" s="422"/>
      <c r="PY730" s="3"/>
      <c r="PZ730" s="422"/>
      <c r="QA730" s="3"/>
      <c r="QB730" s="422"/>
      <c r="QC730" s="3"/>
      <c r="QD730" s="422"/>
      <c r="QE730" s="3"/>
      <c r="QF730" s="422"/>
      <c r="QG730" s="3"/>
      <c r="QH730" s="422"/>
      <c r="QI730" s="3"/>
      <c r="QJ730" s="422"/>
      <c r="QK730" s="3"/>
      <c r="QL730" s="422"/>
      <c r="QM730" s="3"/>
      <c r="QN730" s="422"/>
      <c r="QO730" s="3"/>
      <c r="QP730" s="422"/>
      <c r="QQ730" s="3"/>
      <c r="QR730" s="422"/>
      <c r="QS730" s="3"/>
      <c r="QT730" s="422"/>
      <c r="QU730" s="3"/>
      <c r="QV730" s="422"/>
      <c r="QW730" s="3"/>
      <c r="QX730" s="422"/>
      <c r="QY730" s="3"/>
      <c r="QZ730" s="422"/>
      <c r="RA730" s="3"/>
      <c r="RB730" s="422"/>
      <c r="RC730" s="3"/>
      <c r="RD730" s="422"/>
      <c r="RE730" s="3"/>
      <c r="RF730" s="422"/>
      <c r="RG730" s="3"/>
      <c r="RH730" s="422"/>
      <c r="RI730" s="3"/>
      <c r="RJ730" s="422"/>
      <c r="RK730" s="3"/>
      <c r="RL730" s="422"/>
      <c r="RM730" s="3"/>
      <c r="RN730" s="422"/>
      <c r="RO730" s="3"/>
      <c r="RP730" s="422"/>
      <c r="RQ730" s="3"/>
      <c r="RR730" s="422"/>
      <c r="RS730" s="3"/>
      <c r="RT730" s="422"/>
      <c r="RU730" s="3"/>
      <c r="RV730" s="422"/>
      <c r="RW730" s="3"/>
      <c r="RX730" s="422"/>
      <c r="RY730" s="3"/>
      <c r="RZ730" s="422"/>
      <c r="SA730" s="3"/>
      <c r="SB730" s="422"/>
      <c r="SC730" s="3"/>
      <c r="SD730" s="422"/>
      <c r="SE730" s="3"/>
      <c r="SF730" s="422"/>
      <c r="SG730" s="3"/>
      <c r="SH730" s="422"/>
      <c r="SI730" s="3"/>
      <c r="SJ730" s="422"/>
      <c r="SK730" s="3"/>
      <c r="SL730" s="422"/>
      <c r="SM730" s="3"/>
      <c r="SN730" s="422"/>
      <c r="SO730" s="3"/>
      <c r="SP730" s="422"/>
      <c r="SQ730" s="3"/>
      <c r="SR730" s="422"/>
      <c r="SS730" s="3"/>
      <c r="ST730" s="422"/>
      <c r="SU730" s="3"/>
      <c r="SV730" s="422"/>
      <c r="SW730" s="3"/>
      <c r="SX730" s="422"/>
      <c r="SY730" s="3"/>
      <c r="SZ730" s="422"/>
      <c r="TA730" s="3"/>
      <c r="TB730" s="422"/>
      <c r="TC730" s="3"/>
      <c r="TD730" s="422"/>
      <c r="TE730" s="3"/>
      <c r="TF730" s="422"/>
      <c r="TG730" s="3"/>
      <c r="TH730" s="422"/>
      <c r="TI730" s="3"/>
      <c r="TJ730" s="422"/>
      <c r="TK730" s="3"/>
      <c r="TL730" s="422"/>
      <c r="TM730" s="3"/>
      <c r="TN730" s="422"/>
      <c r="TO730" s="3"/>
      <c r="TP730" s="422"/>
      <c r="TQ730" s="3"/>
      <c r="TR730" s="422"/>
      <c r="TS730" s="3"/>
      <c r="TT730" s="422"/>
      <c r="TU730" s="3"/>
      <c r="TV730" s="422"/>
      <c r="TW730" s="3"/>
      <c r="TX730" s="422"/>
      <c r="TY730" s="3"/>
      <c r="TZ730" s="422"/>
      <c r="UA730" s="3"/>
      <c r="UB730" s="422"/>
      <c r="UC730" s="3"/>
      <c r="UD730" s="422"/>
      <c r="UE730" s="3"/>
      <c r="UF730" s="422"/>
      <c r="UG730" s="3"/>
      <c r="UH730" s="422"/>
      <c r="UI730" s="3"/>
      <c r="UJ730" s="422"/>
      <c r="UK730" s="3"/>
      <c r="UL730" s="422"/>
      <c r="UM730" s="3"/>
      <c r="UN730" s="422"/>
      <c r="UO730" s="3"/>
      <c r="UP730" s="422"/>
      <c r="UQ730" s="3"/>
      <c r="UR730" s="422"/>
      <c r="US730" s="3"/>
      <c r="UT730" s="422"/>
      <c r="UU730" s="3"/>
      <c r="UV730" s="422"/>
      <c r="UW730" s="3"/>
      <c r="UX730" s="422"/>
      <c r="UY730" s="3"/>
      <c r="UZ730" s="422"/>
      <c r="VA730" s="3"/>
      <c r="VB730" s="422"/>
      <c r="VC730" s="3"/>
      <c r="VD730" s="422"/>
      <c r="VE730" s="3"/>
      <c r="VF730" s="422"/>
      <c r="VG730" s="3"/>
      <c r="VH730" s="422"/>
      <c r="VI730" s="3"/>
      <c r="VJ730" s="422"/>
      <c r="VK730" s="3"/>
      <c r="VL730" s="422"/>
      <c r="VM730" s="3"/>
      <c r="VN730" s="422"/>
      <c r="VO730" s="3"/>
      <c r="VP730" s="422"/>
      <c r="VQ730" s="3"/>
      <c r="VR730" s="422"/>
      <c r="VS730" s="3"/>
      <c r="VT730" s="422"/>
      <c r="VU730" s="3"/>
      <c r="VV730" s="422"/>
      <c r="VW730" s="3"/>
      <c r="VX730" s="422"/>
      <c r="VY730" s="3"/>
      <c r="VZ730" s="422"/>
      <c r="WA730" s="3"/>
      <c r="WB730" s="422"/>
      <c r="WC730" s="3"/>
      <c r="WD730" s="422"/>
      <c r="WE730" s="3"/>
      <c r="WF730" s="422"/>
      <c r="WG730" s="3"/>
      <c r="WH730" s="422"/>
      <c r="WI730" s="3"/>
      <c r="WJ730" s="422"/>
      <c r="WK730" s="3"/>
      <c r="WL730" s="422"/>
      <c r="WM730" s="3"/>
      <c r="WN730" s="422"/>
      <c r="WO730" s="3"/>
      <c r="WP730" s="422"/>
      <c r="WQ730" s="3"/>
      <c r="WR730" s="422"/>
      <c r="WS730" s="3"/>
      <c r="WT730" s="422"/>
      <c r="WU730" s="3"/>
      <c r="WV730" s="422"/>
      <c r="WW730" s="3"/>
      <c r="WX730" s="422"/>
      <c r="WY730" s="3"/>
      <c r="WZ730" s="422"/>
      <c r="XA730" s="3"/>
      <c r="XB730" s="422"/>
      <c r="XC730" s="3"/>
      <c r="XD730" s="422"/>
      <c r="XE730" s="3"/>
      <c r="XF730" s="422"/>
      <c r="XG730" s="3"/>
      <c r="XH730" s="422"/>
      <c r="XI730" s="3"/>
      <c r="XJ730" s="422"/>
      <c r="XK730" s="3"/>
      <c r="XL730" s="422"/>
      <c r="XM730" s="3"/>
      <c r="XN730" s="422"/>
      <c r="XO730" s="3"/>
      <c r="XP730" s="422"/>
      <c r="XQ730" s="3"/>
      <c r="XR730" s="422"/>
      <c r="XS730" s="3"/>
      <c r="XT730" s="422"/>
      <c r="XU730" s="3"/>
      <c r="XV730" s="422"/>
      <c r="XW730" s="3"/>
      <c r="XX730" s="422"/>
      <c r="XY730" s="3"/>
      <c r="XZ730" s="422"/>
      <c r="YA730" s="3"/>
      <c r="YB730" s="422"/>
      <c r="YC730" s="3"/>
      <c r="YD730" s="422"/>
      <c r="YE730" s="3"/>
      <c r="YF730" s="422"/>
      <c r="YG730" s="3"/>
      <c r="YH730" s="422"/>
      <c r="YI730" s="3"/>
      <c r="YJ730" s="422"/>
      <c r="YK730" s="3"/>
      <c r="YL730" s="422"/>
      <c r="YM730" s="3"/>
      <c r="YN730" s="422"/>
      <c r="YO730" s="3"/>
      <c r="YP730" s="422"/>
      <c r="YQ730" s="3"/>
      <c r="YR730" s="422"/>
      <c r="YS730" s="3"/>
      <c r="YT730" s="422"/>
      <c r="YU730" s="3"/>
      <c r="YV730" s="422"/>
      <c r="YW730" s="3"/>
      <c r="YX730" s="422"/>
      <c r="YY730" s="3"/>
      <c r="YZ730" s="422"/>
      <c r="ZA730" s="3"/>
      <c r="ZB730" s="422"/>
      <c r="ZC730" s="3"/>
      <c r="ZD730" s="422"/>
      <c r="ZE730" s="3"/>
      <c r="ZF730" s="422"/>
      <c r="ZG730" s="3"/>
      <c r="ZH730" s="422"/>
      <c r="ZI730" s="3"/>
      <c r="ZJ730" s="422"/>
      <c r="ZK730" s="3"/>
      <c r="ZL730" s="422"/>
      <c r="ZM730" s="3"/>
      <c r="ZN730" s="422"/>
      <c r="ZO730" s="3"/>
      <c r="ZP730" s="422"/>
      <c r="ZQ730" s="3"/>
      <c r="ZR730" s="422"/>
      <c r="ZS730" s="3"/>
      <c r="ZT730" s="422"/>
      <c r="ZU730" s="3"/>
      <c r="ZV730" s="422"/>
      <c r="ZW730" s="3"/>
      <c r="ZX730" s="422"/>
      <c r="ZY730" s="3"/>
      <c r="ZZ730" s="422"/>
      <c r="AAA730" s="3"/>
      <c r="AAB730" s="422"/>
      <c r="AAC730" s="3"/>
      <c r="AAD730" s="422"/>
      <c r="AAE730" s="3"/>
      <c r="AAF730" s="422"/>
      <c r="AAG730" s="3"/>
      <c r="AAH730" s="422"/>
      <c r="AAI730" s="3"/>
      <c r="AAJ730" s="422"/>
      <c r="AAK730" s="3"/>
      <c r="AAL730" s="422"/>
      <c r="AAM730" s="3"/>
      <c r="AAN730" s="422"/>
      <c r="AAO730" s="3"/>
      <c r="AAP730" s="422"/>
      <c r="AAQ730" s="3"/>
      <c r="AAR730" s="422"/>
      <c r="AAS730" s="3"/>
      <c r="AAT730" s="422"/>
      <c r="AAU730" s="3"/>
      <c r="AAV730" s="422"/>
      <c r="AAW730" s="3"/>
      <c r="AAX730" s="422"/>
      <c r="AAY730" s="3"/>
      <c r="AAZ730" s="422"/>
      <c r="ABA730" s="3"/>
      <c r="ABB730" s="422"/>
      <c r="ABC730" s="3"/>
      <c r="ABD730" s="422"/>
      <c r="ABE730" s="3"/>
      <c r="ABF730" s="422"/>
      <c r="ABG730" s="3"/>
      <c r="ABH730" s="422"/>
      <c r="ABI730" s="3"/>
      <c r="ABJ730" s="422"/>
      <c r="ABK730" s="3"/>
      <c r="ABL730" s="422"/>
      <c r="ABM730" s="3"/>
      <c r="ABN730" s="422"/>
      <c r="ABO730" s="3"/>
      <c r="ABP730" s="422"/>
      <c r="ABQ730" s="3"/>
      <c r="ABR730" s="422"/>
      <c r="ABS730" s="3"/>
      <c r="ABT730" s="422"/>
      <c r="ABU730" s="3"/>
      <c r="ABV730" s="422"/>
      <c r="ABW730" s="3"/>
      <c r="ABX730" s="422"/>
      <c r="ABY730" s="3"/>
      <c r="ABZ730" s="422"/>
      <c r="ACA730" s="3"/>
      <c r="ACB730" s="422"/>
      <c r="ACC730" s="3"/>
      <c r="ACD730" s="422"/>
      <c r="ACE730" s="3"/>
      <c r="ACF730" s="422"/>
      <c r="ACG730" s="3"/>
      <c r="ACH730" s="422"/>
      <c r="ACI730" s="3"/>
      <c r="ACJ730" s="422"/>
      <c r="ACK730" s="3"/>
      <c r="ACL730" s="422"/>
      <c r="ACM730" s="3"/>
      <c r="ACN730" s="422"/>
      <c r="ACO730" s="3"/>
      <c r="ACP730" s="422"/>
      <c r="ACQ730" s="3"/>
      <c r="ACR730" s="422"/>
      <c r="ACS730" s="3"/>
      <c r="ACT730" s="422"/>
      <c r="ACU730" s="3"/>
      <c r="ACV730" s="422"/>
      <c r="ACW730" s="3"/>
      <c r="ACX730" s="422"/>
      <c r="ACY730" s="3"/>
      <c r="ACZ730" s="422"/>
      <c r="ADA730" s="3"/>
      <c r="ADB730" s="422"/>
      <c r="ADC730" s="3"/>
      <c r="ADD730" s="422"/>
      <c r="ADE730" s="3"/>
      <c r="ADF730" s="422"/>
      <c r="ADG730" s="3"/>
      <c r="ADH730" s="422"/>
      <c r="ADI730" s="3"/>
      <c r="ADJ730" s="422"/>
      <c r="ADK730" s="3"/>
      <c r="ADL730" s="422"/>
      <c r="ADM730" s="3"/>
      <c r="ADN730" s="422"/>
      <c r="ADO730" s="3"/>
      <c r="ADP730" s="422"/>
      <c r="ADQ730" s="3"/>
      <c r="ADR730" s="422"/>
      <c r="ADS730" s="3"/>
      <c r="ADT730" s="422"/>
      <c r="ADU730" s="3"/>
      <c r="ADV730" s="422"/>
      <c r="ADW730" s="3"/>
      <c r="ADX730" s="422"/>
      <c r="ADY730" s="3"/>
      <c r="ADZ730" s="422"/>
      <c r="AEA730" s="3"/>
      <c r="AEB730" s="422"/>
      <c r="AEC730" s="3"/>
      <c r="AED730" s="422"/>
      <c r="AEE730" s="3"/>
      <c r="AEF730" s="422"/>
      <c r="AEG730" s="3"/>
      <c r="AEH730" s="422"/>
      <c r="AEI730" s="3"/>
      <c r="AEJ730" s="422"/>
      <c r="AEK730" s="3"/>
      <c r="AEL730" s="422"/>
      <c r="AEM730" s="3"/>
      <c r="AEN730" s="422"/>
      <c r="AEO730" s="3"/>
      <c r="AEP730" s="422"/>
      <c r="AEQ730" s="3"/>
      <c r="AER730" s="422"/>
      <c r="AES730" s="3"/>
      <c r="AET730" s="422"/>
      <c r="AEU730" s="3"/>
      <c r="AEV730" s="422"/>
      <c r="AEW730" s="3"/>
      <c r="AEX730" s="422"/>
      <c r="AEY730" s="3"/>
      <c r="AEZ730" s="422"/>
      <c r="AFA730" s="3"/>
      <c r="AFB730" s="422"/>
      <c r="AFC730" s="3"/>
      <c r="AFD730" s="422"/>
      <c r="AFE730" s="3"/>
      <c r="AFF730" s="422"/>
      <c r="AFG730" s="3"/>
      <c r="AFH730" s="422"/>
      <c r="AFI730" s="3"/>
      <c r="AFJ730" s="422"/>
      <c r="AFK730" s="3"/>
      <c r="AFL730" s="422"/>
      <c r="AFM730" s="3"/>
      <c r="AFN730" s="422"/>
      <c r="AFO730" s="3"/>
      <c r="AFP730" s="422"/>
      <c r="AFQ730" s="3"/>
      <c r="AFR730" s="422"/>
      <c r="AFS730" s="3"/>
      <c r="AFT730" s="422"/>
      <c r="AFU730" s="3"/>
      <c r="AFV730" s="422"/>
      <c r="AFW730" s="3"/>
      <c r="AFX730" s="422"/>
      <c r="AFY730" s="3"/>
      <c r="AFZ730" s="422"/>
      <c r="AGA730" s="3"/>
      <c r="AGB730" s="422"/>
      <c r="AGC730" s="3"/>
      <c r="AGD730" s="422"/>
      <c r="AGE730" s="3"/>
      <c r="AGF730" s="422"/>
      <c r="AGG730" s="3"/>
      <c r="AGH730" s="422"/>
      <c r="AGI730" s="3"/>
      <c r="AGJ730" s="422"/>
      <c r="AGK730" s="3"/>
      <c r="AGL730" s="422"/>
      <c r="AGM730" s="3"/>
      <c r="AGN730" s="422"/>
      <c r="AGO730" s="3"/>
      <c r="AGP730" s="422"/>
      <c r="AGQ730" s="3"/>
      <c r="AGR730" s="422"/>
      <c r="AGS730" s="3"/>
      <c r="AGT730" s="422"/>
      <c r="AGU730" s="3"/>
      <c r="AGV730" s="422"/>
      <c r="AGW730" s="3"/>
      <c r="AGX730" s="422"/>
      <c r="AGY730" s="3"/>
      <c r="AGZ730" s="422"/>
      <c r="AHA730" s="3"/>
      <c r="AHB730" s="422"/>
      <c r="AHC730" s="3"/>
      <c r="AHD730" s="422"/>
      <c r="AHE730" s="3"/>
      <c r="AHF730" s="422"/>
      <c r="AHG730" s="3"/>
      <c r="AHH730" s="422"/>
      <c r="AHI730" s="3"/>
      <c r="AHJ730" s="422"/>
      <c r="AHK730" s="3"/>
      <c r="AHL730" s="422"/>
      <c r="AHM730" s="3"/>
      <c r="AHN730" s="422"/>
      <c r="AHO730" s="3"/>
      <c r="AHP730" s="422"/>
      <c r="AHQ730" s="3"/>
      <c r="AHR730" s="422"/>
      <c r="AHS730" s="3"/>
      <c r="AHT730" s="422"/>
      <c r="AHU730" s="3"/>
      <c r="AHV730" s="422"/>
      <c r="AHW730" s="3"/>
      <c r="AHX730" s="422"/>
      <c r="AHY730" s="3"/>
      <c r="AHZ730" s="422"/>
      <c r="AIA730" s="3"/>
      <c r="AIB730" s="422"/>
      <c r="AIC730" s="3"/>
      <c r="AID730" s="422"/>
      <c r="AIE730" s="3"/>
      <c r="AIF730" s="422"/>
      <c r="AIG730" s="3"/>
      <c r="AIH730" s="422"/>
      <c r="AII730" s="3"/>
      <c r="AIJ730" s="422"/>
      <c r="AIK730" s="3"/>
      <c r="AIL730" s="422"/>
      <c r="AIM730" s="3"/>
      <c r="AIN730" s="422"/>
      <c r="AIO730" s="3"/>
      <c r="AIP730" s="422"/>
      <c r="AIQ730" s="3"/>
      <c r="AIR730" s="422"/>
      <c r="AIS730" s="3"/>
      <c r="AIT730" s="422"/>
      <c r="AIU730" s="3"/>
      <c r="AIV730" s="422"/>
      <c r="AIW730" s="3"/>
      <c r="AIX730" s="422"/>
      <c r="AIY730" s="3"/>
      <c r="AIZ730" s="422"/>
      <c r="AJA730" s="3"/>
      <c r="AJB730" s="422"/>
      <c r="AJC730" s="3"/>
      <c r="AJD730" s="422"/>
      <c r="AJE730" s="3"/>
      <c r="AJF730" s="422"/>
      <c r="AJG730" s="3"/>
      <c r="AJH730" s="422"/>
      <c r="AJI730" s="3"/>
      <c r="AJJ730" s="422"/>
      <c r="AJK730" s="3"/>
      <c r="AJL730" s="422"/>
      <c r="AJM730" s="3"/>
      <c r="AJN730" s="422"/>
      <c r="AJO730" s="3"/>
      <c r="AJP730" s="422"/>
      <c r="AJQ730" s="3"/>
      <c r="AJR730" s="422"/>
      <c r="AJS730" s="3"/>
      <c r="AJT730" s="422"/>
      <c r="AJU730" s="3"/>
      <c r="AJV730" s="422"/>
      <c r="AJW730" s="3"/>
      <c r="AJX730" s="422"/>
      <c r="AJY730" s="3"/>
      <c r="AJZ730" s="422"/>
      <c r="AKA730" s="3"/>
      <c r="AKB730" s="422"/>
      <c r="AKC730" s="3"/>
      <c r="AKD730" s="422"/>
      <c r="AKE730" s="3"/>
      <c r="AKF730" s="422"/>
      <c r="AKG730" s="3"/>
      <c r="AKH730" s="422"/>
      <c r="AKI730" s="3"/>
      <c r="AKJ730" s="422"/>
      <c r="AKK730" s="3"/>
      <c r="AKL730" s="422"/>
      <c r="AKM730" s="3"/>
      <c r="AKN730" s="422"/>
      <c r="AKO730" s="3"/>
      <c r="AKP730" s="422"/>
      <c r="AKQ730" s="3"/>
      <c r="AKR730" s="422"/>
      <c r="AKS730" s="3"/>
      <c r="AKT730" s="422"/>
      <c r="AKU730" s="3"/>
      <c r="AKV730" s="422"/>
      <c r="AKW730" s="3"/>
      <c r="AKX730" s="422"/>
      <c r="AKY730" s="3"/>
      <c r="AKZ730" s="422"/>
      <c r="ALA730" s="3"/>
      <c r="ALB730" s="422"/>
      <c r="ALC730" s="3"/>
      <c r="ALD730" s="422"/>
      <c r="ALE730" s="3"/>
      <c r="ALF730" s="422"/>
      <c r="ALG730" s="3"/>
      <c r="ALH730" s="422"/>
      <c r="ALI730" s="3"/>
      <c r="ALJ730" s="422"/>
      <c r="ALK730" s="3"/>
      <c r="ALL730" s="422"/>
      <c r="ALM730" s="3"/>
      <c r="ALN730" s="422"/>
      <c r="ALO730" s="3"/>
      <c r="ALP730" s="422"/>
      <c r="ALQ730" s="3"/>
      <c r="ALR730" s="422"/>
      <c r="ALS730" s="3"/>
      <c r="ALT730" s="422"/>
      <c r="ALU730" s="3"/>
      <c r="ALV730" s="422"/>
      <c r="ALW730" s="3"/>
      <c r="ALX730" s="422"/>
      <c r="ALY730" s="3"/>
      <c r="ALZ730" s="422"/>
      <c r="AMA730" s="3"/>
      <c r="AMB730" s="422"/>
      <c r="AMC730" s="3"/>
      <c r="AMD730" s="422"/>
      <c r="AME730" s="3"/>
      <c r="AMF730" s="422"/>
      <c r="AMG730" s="3"/>
      <c r="AMH730" s="422"/>
      <c r="AMI730" s="3"/>
      <c r="AMJ730" s="422"/>
      <c r="AMK730" s="3"/>
      <c r="AML730" s="422"/>
      <c r="AMM730" s="3"/>
      <c r="AMN730" s="422"/>
      <c r="AMO730" s="3"/>
      <c r="AMP730" s="422"/>
      <c r="AMQ730" s="3"/>
      <c r="AMR730" s="422"/>
      <c r="AMS730" s="3"/>
      <c r="AMT730" s="422"/>
      <c r="AMU730" s="3"/>
      <c r="AMV730" s="422"/>
      <c r="AMW730" s="3"/>
      <c r="AMX730" s="422"/>
      <c r="AMY730" s="3"/>
      <c r="AMZ730" s="422"/>
      <c r="ANA730" s="3"/>
      <c r="ANB730" s="422"/>
      <c r="ANC730" s="3"/>
      <c r="AND730" s="422"/>
      <c r="ANE730" s="3"/>
      <c r="ANF730" s="422"/>
      <c r="ANG730" s="3"/>
      <c r="ANH730" s="422"/>
      <c r="ANI730" s="3"/>
      <c r="ANJ730" s="422"/>
      <c r="ANK730" s="3"/>
      <c r="ANL730" s="422"/>
      <c r="ANM730" s="3"/>
      <c r="ANN730" s="422"/>
      <c r="ANO730" s="3"/>
      <c r="ANP730" s="422"/>
      <c r="ANQ730" s="3"/>
      <c r="ANR730" s="422"/>
      <c r="ANS730" s="3"/>
      <c r="ANT730" s="422"/>
      <c r="ANU730" s="3"/>
      <c r="ANV730" s="422"/>
      <c r="ANW730" s="3"/>
      <c r="ANX730" s="422"/>
      <c r="ANY730" s="3"/>
      <c r="ANZ730" s="422"/>
      <c r="AOA730" s="3"/>
      <c r="AOB730" s="422"/>
      <c r="AOC730" s="3"/>
      <c r="AOD730" s="422"/>
      <c r="AOE730" s="3"/>
      <c r="AOF730" s="422"/>
      <c r="AOG730" s="3"/>
      <c r="AOH730" s="422"/>
      <c r="AOI730" s="3"/>
      <c r="AOJ730" s="422"/>
      <c r="AOK730" s="3"/>
      <c r="AOL730" s="422"/>
      <c r="AOM730" s="3"/>
      <c r="AON730" s="422"/>
      <c r="AOO730" s="3"/>
      <c r="AOP730" s="422"/>
      <c r="AOQ730" s="3"/>
      <c r="AOR730" s="422"/>
      <c r="AOS730" s="3"/>
      <c r="AOT730" s="422"/>
      <c r="AOU730" s="3"/>
      <c r="AOV730" s="422"/>
      <c r="AOW730" s="3"/>
      <c r="AOX730" s="422"/>
      <c r="AOY730" s="3"/>
      <c r="AOZ730" s="422"/>
      <c r="APA730" s="3"/>
      <c r="APB730" s="422"/>
      <c r="APC730" s="3"/>
      <c r="APD730" s="422"/>
      <c r="APE730" s="3"/>
      <c r="APF730" s="422"/>
      <c r="APG730" s="3"/>
      <c r="APH730" s="422"/>
      <c r="API730" s="3"/>
      <c r="APJ730" s="422"/>
      <c r="APK730" s="3"/>
      <c r="APL730" s="422"/>
      <c r="APM730" s="3"/>
      <c r="APN730" s="422"/>
      <c r="APO730" s="3"/>
      <c r="APP730" s="422"/>
      <c r="APQ730" s="3"/>
      <c r="APR730" s="422"/>
      <c r="APS730" s="3"/>
      <c r="APT730" s="422"/>
      <c r="APU730" s="3"/>
      <c r="APV730" s="422"/>
      <c r="APW730" s="3"/>
      <c r="APX730" s="422"/>
      <c r="APY730" s="3"/>
      <c r="APZ730" s="422"/>
      <c r="AQA730" s="3"/>
      <c r="AQB730" s="422"/>
      <c r="AQC730" s="3"/>
      <c r="AQD730" s="422"/>
      <c r="AQE730" s="3"/>
      <c r="AQF730" s="422"/>
      <c r="AQG730" s="3"/>
      <c r="AQH730" s="422"/>
      <c r="AQI730" s="3"/>
      <c r="AQJ730" s="422"/>
      <c r="AQK730" s="3"/>
      <c r="AQL730" s="422"/>
      <c r="AQM730" s="3"/>
      <c r="AQN730" s="422"/>
      <c r="AQO730" s="3"/>
      <c r="AQP730" s="422"/>
      <c r="AQQ730" s="3"/>
      <c r="AQR730" s="422"/>
      <c r="AQS730" s="3"/>
      <c r="AQT730" s="422"/>
      <c r="AQU730" s="3"/>
      <c r="AQV730" s="422"/>
      <c r="AQW730" s="3"/>
      <c r="AQX730" s="422"/>
      <c r="AQY730" s="3"/>
      <c r="AQZ730" s="422"/>
      <c r="ARA730" s="3"/>
      <c r="ARB730" s="422"/>
      <c r="ARC730" s="3"/>
      <c r="ARD730" s="422"/>
      <c r="ARE730" s="3"/>
      <c r="ARF730" s="422"/>
      <c r="ARG730" s="3"/>
      <c r="ARH730" s="422"/>
      <c r="ARI730" s="3"/>
      <c r="ARJ730" s="422"/>
      <c r="ARK730" s="3"/>
      <c r="ARL730" s="422"/>
      <c r="ARM730" s="3"/>
      <c r="ARN730" s="422"/>
      <c r="ARO730" s="3"/>
      <c r="ARP730" s="422"/>
      <c r="ARQ730" s="3"/>
      <c r="ARR730" s="422"/>
      <c r="ARS730" s="3"/>
      <c r="ART730" s="422"/>
      <c r="ARU730" s="3"/>
      <c r="ARV730" s="422"/>
      <c r="ARW730" s="3"/>
      <c r="ARX730" s="422"/>
      <c r="ARY730" s="3"/>
      <c r="ARZ730" s="422"/>
      <c r="ASA730" s="3"/>
      <c r="ASB730" s="422"/>
      <c r="ASC730" s="3"/>
      <c r="ASD730" s="422"/>
      <c r="ASE730" s="3"/>
      <c r="ASF730" s="422"/>
      <c r="ASG730" s="3"/>
      <c r="ASH730" s="422"/>
      <c r="ASI730" s="3"/>
      <c r="ASJ730" s="422"/>
      <c r="ASK730" s="3"/>
      <c r="ASL730" s="422"/>
      <c r="ASM730" s="3"/>
      <c r="ASN730" s="422"/>
      <c r="ASO730" s="3"/>
      <c r="ASP730" s="422"/>
      <c r="ASQ730" s="3"/>
      <c r="ASR730" s="422"/>
      <c r="ASS730" s="3"/>
      <c r="AST730" s="422"/>
      <c r="ASU730" s="3"/>
      <c r="ASV730" s="422"/>
      <c r="ASW730" s="3"/>
      <c r="ASX730" s="422"/>
      <c r="ASY730" s="3"/>
      <c r="ASZ730" s="422"/>
      <c r="ATA730" s="3"/>
      <c r="ATB730" s="422"/>
      <c r="ATC730" s="3"/>
      <c r="ATD730" s="422"/>
      <c r="ATE730" s="3"/>
      <c r="ATF730" s="422"/>
      <c r="ATG730" s="3"/>
      <c r="ATH730" s="422"/>
      <c r="ATI730" s="3"/>
      <c r="ATJ730" s="422"/>
      <c r="ATK730" s="3"/>
      <c r="ATL730" s="422"/>
      <c r="ATM730" s="3"/>
      <c r="ATN730" s="422"/>
      <c r="ATO730" s="3"/>
      <c r="ATP730" s="422"/>
      <c r="ATQ730" s="3"/>
      <c r="ATR730" s="422"/>
      <c r="ATS730" s="3"/>
      <c r="ATT730" s="422"/>
      <c r="ATU730" s="3"/>
      <c r="ATV730" s="422"/>
      <c r="ATW730" s="3"/>
      <c r="ATX730" s="422"/>
      <c r="ATY730" s="3"/>
      <c r="ATZ730" s="422"/>
      <c r="AUA730" s="3"/>
      <c r="AUB730" s="422"/>
      <c r="AUC730" s="3"/>
      <c r="AUD730" s="422"/>
      <c r="AUE730" s="3"/>
      <c r="AUF730" s="422"/>
      <c r="AUG730" s="3"/>
      <c r="AUH730" s="422"/>
      <c r="AUI730" s="3"/>
      <c r="AUJ730" s="422"/>
      <c r="AUK730" s="3"/>
      <c r="AUL730" s="422"/>
      <c r="AUM730" s="3"/>
      <c r="AUN730" s="422"/>
      <c r="AUO730" s="3"/>
      <c r="AUP730" s="422"/>
      <c r="AUQ730" s="3"/>
      <c r="AUR730" s="422"/>
      <c r="AUS730" s="3"/>
      <c r="AUT730" s="422"/>
      <c r="AUU730" s="3"/>
      <c r="AUV730" s="422"/>
      <c r="AUW730" s="3"/>
      <c r="AUX730" s="422"/>
      <c r="AUY730" s="3"/>
      <c r="AUZ730" s="422"/>
      <c r="AVA730" s="3"/>
      <c r="AVB730" s="422"/>
      <c r="AVC730" s="3"/>
      <c r="AVD730" s="422"/>
      <c r="AVE730" s="3"/>
      <c r="AVF730" s="422"/>
      <c r="AVG730" s="3"/>
      <c r="AVH730" s="422"/>
      <c r="AVI730" s="3"/>
      <c r="AVJ730" s="422"/>
      <c r="AVK730" s="3"/>
      <c r="AVL730" s="422"/>
      <c r="AVM730" s="3"/>
      <c r="AVN730" s="422"/>
      <c r="AVO730" s="3"/>
      <c r="AVP730" s="422"/>
      <c r="AVQ730" s="3"/>
      <c r="AVR730" s="422"/>
      <c r="AVS730" s="3"/>
      <c r="AVT730" s="422"/>
      <c r="AVU730" s="3"/>
      <c r="AVV730" s="422"/>
      <c r="AVW730" s="3"/>
      <c r="AVX730" s="422"/>
      <c r="AVY730" s="3"/>
      <c r="AVZ730" s="422"/>
      <c r="AWA730" s="3"/>
      <c r="AWB730" s="422"/>
      <c r="AWC730" s="3"/>
      <c r="AWD730" s="422"/>
      <c r="AWE730" s="3"/>
      <c r="AWF730" s="422"/>
      <c r="AWG730" s="3"/>
      <c r="AWH730" s="422"/>
      <c r="AWI730" s="3"/>
      <c r="AWJ730" s="422"/>
      <c r="AWK730" s="3"/>
      <c r="AWL730" s="422"/>
      <c r="AWM730" s="3"/>
      <c r="AWN730" s="422"/>
      <c r="AWO730" s="3"/>
      <c r="AWP730" s="422"/>
      <c r="AWQ730" s="3"/>
      <c r="AWR730" s="422"/>
      <c r="AWS730" s="3"/>
      <c r="AWT730" s="422"/>
      <c r="AWU730" s="3"/>
      <c r="AWV730" s="422"/>
      <c r="AWW730" s="3"/>
      <c r="AWX730" s="422"/>
      <c r="AWY730" s="3"/>
      <c r="AWZ730" s="422"/>
      <c r="AXA730" s="3"/>
      <c r="AXB730" s="422"/>
      <c r="AXC730" s="3"/>
      <c r="AXD730" s="422"/>
      <c r="AXE730" s="3"/>
      <c r="AXF730" s="422"/>
      <c r="AXG730" s="3"/>
      <c r="AXH730" s="422"/>
      <c r="AXI730" s="3"/>
      <c r="AXJ730" s="422"/>
      <c r="AXK730" s="3"/>
      <c r="AXL730" s="422"/>
      <c r="AXM730" s="3"/>
      <c r="AXN730" s="422"/>
      <c r="AXO730" s="3"/>
      <c r="AXP730" s="422"/>
      <c r="AXQ730" s="3"/>
      <c r="AXR730" s="422"/>
      <c r="AXS730" s="3"/>
      <c r="AXT730" s="422"/>
      <c r="AXU730" s="3"/>
      <c r="AXV730" s="422"/>
      <c r="AXW730" s="3"/>
      <c r="AXX730" s="422"/>
      <c r="AXY730" s="3"/>
      <c r="AXZ730" s="422"/>
      <c r="AYA730" s="3"/>
      <c r="AYB730" s="422"/>
      <c r="AYC730" s="3"/>
      <c r="AYD730" s="422"/>
      <c r="AYE730" s="3"/>
      <c r="AYF730" s="422"/>
      <c r="AYG730" s="3"/>
      <c r="AYH730" s="422"/>
      <c r="AYI730" s="3"/>
      <c r="AYJ730" s="422"/>
      <c r="AYK730" s="3"/>
      <c r="AYL730" s="422"/>
      <c r="AYM730" s="3"/>
      <c r="AYN730" s="422"/>
      <c r="AYO730" s="3"/>
      <c r="AYP730" s="422"/>
      <c r="AYQ730" s="3"/>
      <c r="AYR730" s="422"/>
      <c r="AYS730" s="3"/>
      <c r="AYT730" s="422"/>
      <c r="AYU730" s="3"/>
      <c r="AYV730" s="422"/>
      <c r="AYW730" s="3"/>
      <c r="AYX730" s="422"/>
      <c r="AYY730" s="3"/>
      <c r="AYZ730" s="422"/>
      <c r="AZA730" s="3"/>
      <c r="AZB730" s="422"/>
      <c r="AZC730" s="3"/>
      <c r="AZD730" s="422"/>
      <c r="AZE730" s="3"/>
      <c r="AZF730" s="422"/>
      <c r="AZG730" s="3"/>
      <c r="AZH730" s="422"/>
      <c r="AZI730" s="3"/>
      <c r="AZJ730" s="422"/>
      <c r="AZK730" s="3"/>
      <c r="AZL730" s="422"/>
      <c r="AZM730" s="3"/>
      <c r="AZN730" s="422"/>
      <c r="AZO730" s="3"/>
      <c r="AZP730" s="422"/>
      <c r="AZQ730" s="3"/>
      <c r="AZR730" s="422"/>
      <c r="AZS730" s="3"/>
      <c r="AZT730" s="422"/>
      <c r="AZU730" s="3"/>
      <c r="AZV730" s="422"/>
      <c r="AZW730" s="3"/>
      <c r="AZX730" s="422"/>
      <c r="AZY730" s="3"/>
      <c r="AZZ730" s="422"/>
      <c r="BAA730" s="3"/>
      <c r="BAB730" s="422"/>
      <c r="BAC730" s="3"/>
      <c r="BAD730" s="422"/>
      <c r="BAE730" s="3"/>
      <c r="BAF730" s="422"/>
      <c r="BAG730" s="3"/>
      <c r="BAH730" s="422"/>
      <c r="BAI730" s="3"/>
      <c r="BAJ730" s="422"/>
      <c r="BAK730" s="3"/>
      <c r="BAL730" s="422"/>
      <c r="BAM730" s="3"/>
      <c r="BAN730" s="422"/>
      <c r="BAO730" s="3"/>
      <c r="BAP730" s="422"/>
      <c r="BAQ730" s="3"/>
      <c r="BAR730" s="422"/>
      <c r="BAS730" s="3"/>
      <c r="BAT730" s="422"/>
      <c r="BAU730" s="3"/>
      <c r="BAV730" s="422"/>
      <c r="BAW730" s="3"/>
      <c r="BAX730" s="422"/>
      <c r="BAY730" s="3"/>
      <c r="BAZ730" s="422"/>
      <c r="BBA730" s="3"/>
      <c r="BBB730" s="422"/>
      <c r="BBC730" s="3"/>
      <c r="BBD730" s="422"/>
      <c r="BBE730" s="3"/>
      <c r="BBF730" s="422"/>
      <c r="BBG730" s="3"/>
      <c r="BBH730" s="422"/>
      <c r="BBI730" s="3"/>
      <c r="BBJ730" s="422"/>
      <c r="BBK730" s="3"/>
      <c r="BBL730" s="422"/>
      <c r="BBM730" s="3"/>
      <c r="BBN730" s="422"/>
      <c r="BBO730" s="3"/>
      <c r="BBP730" s="422"/>
      <c r="BBQ730" s="3"/>
      <c r="BBR730" s="422"/>
      <c r="BBS730" s="3"/>
      <c r="BBT730" s="422"/>
      <c r="BBU730" s="3"/>
      <c r="BBV730" s="422"/>
      <c r="BBW730" s="3"/>
      <c r="BBX730" s="422"/>
      <c r="BBY730" s="3"/>
      <c r="BBZ730" s="422"/>
      <c r="BCA730" s="3"/>
      <c r="BCB730" s="422"/>
      <c r="BCC730" s="3"/>
      <c r="BCD730" s="422"/>
      <c r="BCE730" s="3"/>
      <c r="BCF730" s="422"/>
      <c r="BCG730" s="3"/>
      <c r="BCH730" s="422"/>
      <c r="BCI730" s="3"/>
      <c r="BCJ730" s="422"/>
      <c r="BCK730" s="3"/>
      <c r="BCL730" s="422"/>
      <c r="BCM730" s="3"/>
      <c r="BCN730" s="422"/>
      <c r="BCO730" s="3"/>
      <c r="BCP730" s="422"/>
      <c r="BCQ730" s="3"/>
      <c r="BCR730" s="422"/>
      <c r="BCS730" s="3"/>
      <c r="BCT730" s="422"/>
      <c r="BCU730" s="3"/>
      <c r="BCV730" s="422"/>
      <c r="BCW730" s="3"/>
      <c r="BCX730" s="422"/>
      <c r="BCY730" s="3"/>
      <c r="BCZ730" s="422"/>
      <c r="BDA730" s="3"/>
      <c r="BDB730" s="422"/>
      <c r="BDC730" s="3"/>
      <c r="BDD730" s="422"/>
      <c r="BDE730" s="3"/>
      <c r="BDF730" s="422"/>
      <c r="BDG730" s="3"/>
      <c r="BDH730" s="422"/>
      <c r="BDI730" s="3"/>
      <c r="BDJ730" s="422"/>
      <c r="BDK730" s="3"/>
      <c r="BDL730" s="422"/>
      <c r="BDM730" s="3"/>
      <c r="BDN730" s="422"/>
      <c r="BDO730" s="3"/>
      <c r="BDP730" s="422"/>
      <c r="BDQ730" s="3"/>
      <c r="BDR730" s="422"/>
      <c r="BDS730" s="3"/>
      <c r="BDT730" s="422"/>
      <c r="BDU730" s="3"/>
      <c r="BDV730" s="422"/>
      <c r="BDW730" s="3"/>
      <c r="BDX730" s="422"/>
      <c r="BDY730" s="3"/>
      <c r="BDZ730" s="422"/>
      <c r="BEA730" s="3"/>
      <c r="BEB730" s="422"/>
      <c r="BEC730" s="3"/>
      <c r="BED730" s="422"/>
      <c r="BEE730" s="3"/>
      <c r="BEF730" s="422"/>
      <c r="BEG730" s="3"/>
      <c r="BEH730" s="422"/>
      <c r="BEI730" s="3"/>
      <c r="BEJ730" s="422"/>
      <c r="BEK730" s="3"/>
      <c r="BEL730" s="422"/>
      <c r="BEM730" s="3"/>
      <c r="BEN730" s="422"/>
      <c r="BEO730" s="3"/>
      <c r="BEP730" s="422"/>
      <c r="BEQ730" s="3"/>
      <c r="BER730" s="422"/>
      <c r="BES730" s="3"/>
      <c r="BET730" s="422"/>
      <c r="BEU730" s="3"/>
      <c r="BEV730" s="422"/>
      <c r="BEW730" s="3"/>
      <c r="BEX730" s="422"/>
      <c r="BEY730" s="3"/>
      <c r="BEZ730" s="422"/>
      <c r="BFA730" s="3"/>
      <c r="BFB730" s="422"/>
      <c r="BFC730" s="3"/>
      <c r="BFD730" s="422"/>
      <c r="BFE730" s="3"/>
      <c r="BFF730" s="422"/>
      <c r="BFG730" s="3"/>
      <c r="BFH730" s="422"/>
      <c r="BFI730" s="3"/>
      <c r="BFJ730" s="422"/>
      <c r="BFK730" s="3"/>
      <c r="BFL730" s="422"/>
      <c r="BFM730" s="3"/>
      <c r="BFN730" s="422"/>
      <c r="BFO730" s="3"/>
      <c r="BFP730" s="422"/>
      <c r="BFQ730" s="3"/>
      <c r="BFR730" s="422"/>
      <c r="BFS730" s="3"/>
      <c r="BFT730" s="422"/>
      <c r="BFU730" s="3"/>
      <c r="BFV730" s="422"/>
      <c r="BFW730" s="3"/>
      <c r="BFX730" s="422"/>
      <c r="BFY730" s="3"/>
      <c r="BFZ730" s="422"/>
      <c r="BGA730" s="3"/>
      <c r="BGB730" s="422"/>
      <c r="BGC730" s="3"/>
      <c r="BGD730" s="422"/>
      <c r="BGE730" s="3"/>
      <c r="BGF730" s="422"/>
      <c r="BGG730" s="3"/>
      <c r="BGH730" s="422"/>
      <c r="BGI730" s="3"/>
      <c r="BGJ730" s="422"/>
      <c r="BGK730" s="3"/>
      <c r="BGL730" s="422"/>
      <c r="BGM730" s="3"/>
      <c r="BGN730" s="422"/>
      <c r="BGO730" s="3"/>
      <c r="BGP730" s="422"/>
      <c r="BGQ730" s="3"/>
      <c r="BGR730" s="422"/>
      <c r="BGS730" s="3"/>
      <c r="BGT730" s="422"/>
      <c r="BGU730" s="3"/>
      <c r="BGV730" s="422"/>
      <c r="BGW730" s="3"/>
      <c r="BGX730" s="422"/>
      <c r="BGY730" s="3"/>
      <c r="BGZ730" s="422"/>
      <c r="BHA730" s="3"/>
      <c r="BHB730" s="422"/>
      <c r="BHC730" s="3"/>
      <c r="BHD730" s="422"/>
      <c r="BHE730" s="3"/>
      <c r="BHF730" s="422"/>
      <c r="BHG730" s="3"/>
      <c r="BHH730" s="422"/>
      <c r="BHI730" s="3"/>
      <c r="BHJ730" s="422"/>
      <c r="BHK730" s="3"/>
      <c r="BHL730" s="422"/>
      <c r="BHM730" s="3"/>
      <c r="BHN730" s="422"/>
      <c r="BHO730" s="3"/>
      <c r="BHP730" s="422"/>
      <c r="BHQ730" s="3"/>
      <c r="BHR730" s="422"/>
      <c r="BHS730" s="3"/>
      <c r="BHT730" s="422"/>
      <c r="BHU730" s="3"/>
      <c r="BHV730" s="422"/>
      <c r="BHW730" s="3"/>
      <c r="BHX730" s="422"/>
      <c r="BHY730" s="3"/>
      <c r="BHZ730" s="422"/>
      <c r="BIA730" s="3"/>
      <c r="BIB730" s="422"/>
      <c r="BIC730" s="3"/>
      <c r="BID730" s="422"/>
      <c r="BIE730" s="3"/>
      <c r="BIF730" s="422"/>
      <c r="BIG730" s="3"/>
      <c r="BIH730" s="422"/>
      <c r="BII730" s="3"/>
      <c r="BIJ730" s="422"/>
      <c r="BIK730" s="3"/>
      <c r="BIL730" s="422"/>
      <c r="BIM730" s="3"/>
      <c r="BIN730" s="422"/>
      <c r="BIO730" s="3"/>
      <c r="BIP730" s="422"/>
      <c r="BIQ730" s="3"/>
      <c r="BIR730" s="422"/>
      <c r="BIS730" s="3"/>
      <c r="BIT730" s="422"/>
      <c r="BIU730" s="3"/>
      <c r="BIV730" s="422"/>
      <c r="BIW730" s="3"/>
      <c r="BIX730" s="422"/>
      <c r="BIY730" s="3"/>
      <c r="BIZ730" s="422"/>
      <c r="BJA730" s="3"/>
      <c r="BJB730" s="422"/>
      <c r="BJC730" s="3"/>
      <c r="BJD730" s="422"/>
      <c r="BJE730" s="3"/>
      <c r="BJF730" s="422"/>
      <c r="BJG730" s="3"/>
      <c r="BJH730" s="422"/>
      <c r="BJI730" s="3"/>
      <c r="BJJ730" s="422"/>
      <c r="BJK730" s="3"/>
      <c r="BJL730" s="422"/>
      <c r="BJM730" s="3"/>
      <c r="BJN730" s="422"/>
      <c r="BJO730" s="3"/>
      <c r="BJP730" s="422"/>
      <c r="BJQ730" s="3"/>
      <c r="BJR730" s="422"/>
      <c r="BJS730" s="3"/>
      <c r="BJT730" s="422"/>
      <c r="BJU730" s="3"/>
      <c r="BJV730" s="422"/>
      <c r="BJW730" s="3"/>
      <c r="BJX730" s="422"/>
      <c r="BJY730" s="3"/>
      <c r="BJZ730" s="422"/>
      <c r="BKA730" s="3"/>
      <c r="BKB730" s="422"/>
      <c r="BKC730" s="3"/>
      <c r="BKD730" s="422"/>
      <c r="BKE730" s="3"/>
      <c r="BKF730" s="422"/>
      <c r="BKG730" s="3"/>
      <c r="BKH730" s="422"/>
      <c r="BKI730" s="3"/>
      <c r="BKJ730" s="422"/>
      <c r="BKK730" s="3"/>
      <c r="BKL730" s="422"/>
      <c r="BKM730" s="3"/>
      <c r="BKN730" s="422"/>
      <c r="BKO730" s="3"/>
      <c r="BKP730" s="422"/>
      <c r="BKQ730" s="3"/>
      <c r="BKR730" s="422"/>
      <c r="BKS730" s="3"/>
      <c r="BKT730" s="422"/>
      <c r="BKU730" s="3"/>
      <c r="BKV730" s="422"/>
      <c r="BKW730" s="3"/>
      <c r="BKX730" s="422"/>
      <c r="BKY730" s="3"/>
      <c r="BKZ730" s="422"/>
      <c r="BLA730" s="3"/>
      <c r="BLB730" s="422"/>
      <c r="BLC730" s="3"/>
      <c r="BLD730" s="422"/>
      <c r="BLE730" s="3"/>
      <c r="BLF730" s="422"/>
      <c r="BLG730" s="3"/>
      <c r="BLH730" s="422"/>
      <c r="BLI730" s="3"/>
      <c r="BLJ730" s="422"/>
      <c r="BLK730" s="3"/>
      <c r="BLL730" s="422"/>
      <c r="BLM730" s="3"/>
      <c r="BLN730" s="422"/>
      <c r="BLO730" s="3"/>
      <c r="BLP730" s="422"/>
      <c r="BLQ730" s="3"/>
      <c r="BLR730" s="422"/>
      <c r="BLS730" s="3"/>
      <c r="BLT730" s="422"/>
      <c r="BLU730" s="3"/>
      <c r="BLV730" s="422"/>
      <c r="BLW730" s="3"/>
      <c r="BLX730" s="422"/>
      <c r="BLY730" s="3"/>
      <c r="BLZ730" s="422"/>
      <c r="BMA730" s="3"/>
      <c r="BMB730" s="422"/>
      <c r="BMC730" s="3"/>
      <c r="BMD730" s="422"/>
      <c r="BME730" s="3"/>
      <c r="BMF730" s="422"/>
      <c r="BMG730" s="3"/>
      <c r="BMH730" s="422"/>
      <c r="BMI730" s="3"/>
      <c r="BMJ730" s="422"/>
      <c r="BMK730" s="3"/>
      <c r="BML730" s="422"/>
      <c r="BMM730" s="3"/>
      <c r="BMN730" s="422"/>
      <c r="BMO730" s="3"/>
      <c r="BMP730" s="422"/>
      <c r="BMQ730" s="3"/>
      <c r="BMR730" s="422"/>
      <c r="BMS730" s="3"/>
      <c r="BMT730" s="422"/>
      <c r="BMU730" s="3"/>
      <c r="BMV730" s="422"/>
      <c r="BMW730" s="3"/>
      <c r="BMX730" s="422"/>
      <c r="BMY730" s="3"/>
      <c r="BMZ730" s="422"/>
      <c r="BNA730" s="3"/>
      <c r="BNB730" s="422"/>
      <c r="BNC730" s="3"/>
      <c r="BND730" s="422"/>
      <c r="BNE730" s="3"/>
      <c r="BNF730" s="422"/>
      <c r="BNG730" s="3"/>
      <c r="BNH730" s="422"/>
      <c r="BNI730" s="3"/>
      <c r="BNJ730" s="422"/>
      <c r="BNK730" s="3"/>
      <c r="BNL730" s="422"/>
      <c r="BNM730" s="3"/>
      <c r="BNN730" s="422"/>
      <c r="BNO730" s="3"/>
      <c r="BNP730" s="422"/>
      <c r="BNQ730" s="3"/>
      <c r="BNR730" s="422"/>
      <c r="BNS730" s="3"/>
      <c r="BNT730" s="422"/>
      <c r="BNU730" s="3"/>
      <c r="BNV730" s="422"/>
      <c r="BNW730" s="3"/>
      <c r="BNX730" s="422"/>
      <c r="BNY730" s="3"/>
      <c r="BNZ730" s="422"/>
      <c r="BOA730" s="3"/>
      <c r="BOB730" s="422"/>
      <c r="BOC730" s="3"/>
      <c r="BOD730" s="422"/>
      <c r="BOE730" s="3"/>
      <c r="BOF730" s="422"/>
      <c r="BOG730" s="3"/>
      <c r="BOH730" s="422"/>
      <c r="BOI730" s="3"/>
      <c r="BOJ730" s="422"/>
      <c r="BOK730" s="3"/>
      <c r="BOL730" s="422"/>
      <c r="BOM730" s="3"/>
      <c r="BON730" s="422"/>
      <c r="BOO730" s="3"/>
      <c r="BOP730" s="422"/>
      <c r="BOQ730" s="3"/>
      <c r="BOR730" s="422"/>
      <c r="BOS730" s="3"/>
      <c r="BOT730" s="422"/>
      <c r="BOU730" s="3"/>
      <c r="BOV730" s="422"/>
      <c r="BOW730" s="3"/>
      <c r="BOX730" s="422"/>
      <c r="BOY730" s="3"/>
      <c r="BOZ730" s="422"/>
      <c r="BPA730" s="3"/>
      <c r="BPB730" s="422"/>
      <c r="BPC730" s="3"/>
      <c r="BPD730" s="422"/>
      <c r="BPE730" s="3"/>
      <c r="BPF730" s="422"/>
      <c r="BPG730" s="3"/>
      <c r="BPH730" s="422"/>
      <c r="BPI730" s="3"/>
      <c r="BPJ730" s="422"/>
      <c r="BPK730" s="3"/>
      <c r="BPL730" s="422"/>
      <c r="BPM730" s="3"/>
      <c r="BPN730" s="422"/>
      <c r="BPO730" s="3"/>
      <c r="BPP730" s="422"/>
      <c r="BPQ730" s="3"/>
      <c r="BPR730" s="422"/>
      <c r="BPS730" s="3"/>
      <c r="BPT730" s="422"/>
      <c r="BPU730" s="3"/>
      <c r="BPV730" s="422"/>
      <c r="BPW730" s="3"/>
      <c r="BPX730" s="422"/>
      <c r="BPY730" s="3"/>
      <c r="BPZ730" s="422"/>
      <c r="BQA730" s="3"/>
      <c r="BQB730" s="422"/>
      <c r="BQC730" s="3"/>
      <c r="BQD730" s="422"/>
      <c r="BQE730" s="3"/>
      <c r="BQF730" s="422"/>
      <c r="BQG730" s="3"/>
      <c r="BQH730" s="422"/>
      <c r="BQI730" s="3"/>
      <c r="BQJ730" s="422"/>
      <c r="BQK730" s="3"/>
      <c r="BQL730" s="422"/>
      <c r="BQM730" s="3"/>
      <c r="BQN730" s="422"/>
      <c r="BQO730" s="3"/>
      <c r="BQP730" s="422"/>
      <c r="BQQ730" s="3"/>
      <c r="BQR730" s="422"/>
      <c r="BQS730" s="3"/>
      <c r="BQT730" s="422"/>
      <c r="BQU730" s="3"/>
      <c r="BQV730" s="422"/>
      <c r="BQW730" s="3"/>
      <c r="BQX730" s="422"/>
      <c r="BQY730" s="3"/>
      <c r="BQZ730" s="422"/>
      <c r="BRA730" s="3"/>
      <c r="BRB730" s="422"/>
      <c r="BRC730" s="3"/>
      <c r="BRD730" s="422"/>
      <c r="BRE730" s="3"/>
      <c r="BRF730" s="422"/>
      <c r="BRG730" s="3"/>
      <c r="BRH730" s="422"/>
      <c r="BRI730" s="3"/>
      <c r="BRJ730" s="422"/>
      <c r="BRK730" s="3"/>
      <c r="BRL730" s="422"/>
      <c r="BRM730" s="3"/>
      <c r="BRN730" s="422"/>
      <c r="BRO730" s="3"/>
      <c r="BRP730" s="422"/>
      <c r="BRQ730" s="3"/>
      <c r="BRR730" s="422"/>
      <c r="BRS730" s="3"/>
      <c r="BRT730" s="422"/>
      <c r="BRU730" s="3"/>
      <c r="BRV730" s="422"/>
      <c r="BRW730" s="3"/>
      <c r="BRX730" s="422"/>
      <c r="BRY730" s="3"/>
      <c r="BRZ730" s="422"/>
      <c r="BSA730" s="3"/>
      <c r="BSB730" s="422"/>
      <c r="BSC730" s="3"/>
      <c r="BSD730" s="422"/>
      <c r="BSE730" s="3"/>
      <c r="BSF730" s="422"/>
      <c r="BSG730" s="3"/>
      <c r="BSH730" s="422"/>
      <c r="BSI730" s="3"/>
      <c r="BSJ730" s="422"/>
      <c r="BSK730" s="3"/>
      <c r="BSL730" s="422"/>
      <c r="BSM730" s="3"/>
      <c r="BSN730" s="422"/>
      <c r="BSO730" s="3"/>
      <c r="BSP730" s="422"/>
      <c r="BSQ730" s="3"/>
      <c r="BSR730" s="422"/>
      <c r="BSS730" s="3"/>
      <c r="BST730" s="422"/>
      <c r="BSU730" s="3"/>
      <c r="BSV730" s="422"/>
      <c r="BSW730" s="3"/>
      <c r="BSX730" s="422"/>
      <c r="BSY730" s="3"/>
      <c r="BSZ730" s="422"/>
      <c r="BTA730" s="3"/>
      <c r="BTB730" s="422"/>
      <c r="BTC730" s="3"/>
      <c r="BTD730" s="422"/>
      <c r="BTE730" s="3"/>
      <c r="BTF730" s="422"/>
      <c r="BTG730" s="3"/>
      <c r="BTH730" s="422"/>
      <c r="BTI730" s="3"/>
      <c r="BTJ730" s="422"/>
      <c r="BTK730" s="3"/>
      <c r="BTL730" s="422"/>
      <c r="BTM730" s="3"/>
      <c r="BTN730" s="422"/>
      <c r="BTO730" s="3"/>
      <c r="BTP730" s="422"/>
      <c r="BTQ730" s="3"/>
      <c r="BTR730" s="422"/>
      <c r="BTS730" s="3"/>
      <c r="BTT730" s="422"/>
      <c r="BTU730" s="3"/>
      <c r="BTV730" s="422"/>
      <c r="BTW730" s="3"/>
      <c r="BTX730" s="422"/>
      <c r="BTY730" s="3"/>
      <c r="BTZ730" s="422"/>
      <c r="BUA730" s="3"/>
      <c r="BUB730" s="422"/>
      <c r="BUC730" s="3"/>
      <c r="BUD730" s="422"/>
      <c r="BUE730" s="3"/>
      <c r="BUF730" s="422"/>
      <c r="BUG730" s="3"/>
      <c r="BUH730" s="422"/>
      <c r="BUI730" s="3"/>
      <c r="BUJ730" s="422"/>
      <c r="BUK730" s="3"/>
      <c r="BUL730" s="422"/>
      <c r="BUM730" s="3"/>
      <c r="BUN730" s="422"/>
      <c r="BUO730" s="3"/>
      <c r="BUP730" s="422"/>
      <c r="BUQ730" s="3"/>
      <c r="BUR730" s="422"/>
      <c r="BUS730" s="3"/>
      <c r="BUT730" s="422"/>
      <c r="BUU730" s="3"/>
      <c r="BUV730" s="422"/>
      <c r="BUW730" s="3"/>
      <c r="BUX730" s="422"/>
      <c r="BUY730" s="3"/>
      <c r="BUZ730" s="422"/>
      <c r="BVA730" s="3"/>
      <c r="BVB730" s="422"/>
      <c r="BVC730" s="3"/>
      <c r="BVD730" s="422"/>
      <c r="BVE730" s="3"/>
      <c r="BVF730" s="422"/>
      <c r="BVG730" s="3"/>
      <c r="BVH730" s="422"/>
      <c r="BVI730" s="3"/>
      <c r="BVJ730" s="422"/>
      <c r="BVK730" s="3"/>
      <c r="BVL730" s="422"/>
      <c r="BVM730" s="3"/>
      <c r="BVN730" s="422"/>
      <c r="BVO730" s="3"/>
      <c r="BVP730" s="422"/>
      <c r="BVQ730" s="3"/>
      <c r="BVR730" s="422"/>
      <c r="BVS730" s="3"/>
      <c r="BVT730" s="422"/>
      <c r="BVU730" s="3"/>
      <c r="BVV730" s="422"/>
      <c r="BVW730" s="3"/>
      <c r="BVX730" s="422"/>
      <c r="BVY730" s="3"/>
      <c r="BVZ730" s="422"/>
      <c r="BWA730" s="3"/>
      <c r="BWB730" s="422"/>
      <c r="BWC730" s="3"/>
      <c r="BWD730" s="422"/>
      <c r="BWE730" s="3"/>
      <c r="BWF730" s="422"/>
      <c r="BWG730" s="3"/>
      <c r="BWH730" s="422"/>
      <c r="BWI730" s="3"/>
      <c r="BWJ730" s="422"/>
      <c r="BWK730" s="3"/>
      <c r="BWL730" s="422"/>
      <c r="BWM730" s="3"/>
      <c r="BWN730" s="422"/>
      <c r="BWO730" s="3"/>
      <c r="BWP730" s="422"/>
      <c r="BWQ730" s="3"/>
      <c r="BWR730" s="422"/>
      <c r="BWS730" s="3"/>
      <c r="BWT730" s="422"/>
      <c r="BWU730" s="3"/>
      <c r="BWV730" s="422"/>
      <c r="BWW730" s="3"/>
      <c r="BWX730" s="422"/>
      <c r="BWY730" s="3"/>
      <c r="BWZ730" s="422"/>
      <c r="BXA730" s="3"/>
      <c r="BXB730" s="422"/>
      <c r="BXC730" s="3"/>
      <c r="BXD730" s="422"/>
      <c r="BXE730" s="3"/>
      <c r="BXF730" s="422"/>
      <c r="BXG730" s="3"/>
      <c r="BXH730" s="422"/>
      <c r="BXI730" s="3"/>
      <c r="BXJ730" s="422"/>
      <c r="BXK730" s="3"/>
      <c r="BXL730" s="422"/>
      <c r="BXM730" s="3"/>
      <c r="BXN730" s="422"/>
      <c r="BXO730" s="3"/>
      <c r="BXP730" s="422"/>
      <c r="BXQ730" s="3"/>
      <c r="BXR730" s="422"/>
      <c r="BXS730" s="3"/>
      <c r="BXT730" s="422"/>
      <c r="BXU730" s="3"/>
      <c r="BXV730" s="422"/>
      <c r="BXW730" s="3"/>
      <c r="BXX730" s="422"/>
      <c r="BXY730" s="3"/>
      <c r="BXZ730" s="422"/>
      <c r="BYA730" s="3"/>
      <c r="BYB730" s="422"/>
      <c r="BYC730" s="3"/>
      <c r="BYD730" s="422"/>
      <c r="BYE730" s="3"/>
      <c r="BYF730" s="422"/>
      <c r="BYG730" s="3"/>
      <c r="BYH730" s="422"/>
      <c r="BYI730" s="3"/>
      <c r="BYJ730" s="422"/>
      <c r="BYK730" s="3"/>
      <c r="BYL730" s="422"/>
      <c r="BYM730" s="3"/>
      <c r="BYN730" s="422"/>
      <c r="BYO730" s="3"/>
      <c r="BYP730" s="422"/>
      <c r="BYQ730" s="3"/>
      <c r="BYR730" s="422"/>
      <c r="BYS730" s="3"/>
      <c r="BYT730" s="422"/>
      <c r="BYU730" s="3"/>
      <c r="BYV730" s="422"/>
      <c r="BYW730" s="3"/>
      <c r="BYX730" s="422"/>
      <c r="BYY730" s="3"/>
      <c r="BYZ730" s="422"/>
      <c r="BZA730" s="3"/>
      <c r="BZB730" s="422"/>
      <c r="BZC730" s="3"/>
      <c r="BZD730" s="422"/>
      <c r="BZE730" s="3"/>
      <c r="BZF730" s="422"/>
      <c r="BZG730" s="3"/>
      <c r="BZH730" s="422"/>
      <c r="BZI730" s="3"/>
      <c r="BZJ730" s="422"/>
      <c r="BZK730" s="3"/>
      <c r="BZL730" s="422"/>
      <c r="BZM730" s="3"/>
      <c r="BZN730" s="422"/>
      <c r="BZO730" s="3"/>
      <c r="BZP730" s="422"/>
      <c r="BZQ730" s="3"/>
      <c r="BZR730" s="422"/>
      <c r="BZS730" s="3"/>
      <c r="BZT730" s="422"/>
      <c r="BZU730" s="3"/>
      <c r="BZV730" s="422"/>
      <c r="BZW730" s="3"/>
      <c r="BZX730" s="422"/>
      <c r="BZY730" s="3"/>
      <c r="BZZ730" s="422"/>
      <c r="CAA730" s="3"/>
      <c r="CAB730" s="422"/>
      <c r="CAC730" s="3"/>
      <c r="CAD730" s="422"/>
      <c r="CAE730" s="3"/>
      <c r="CAF730" s="422"/>
      <c r="CAG730" s="3"/>
      <c r="CAH730" s="422"/>
      <c r="CAI730" s="3"/>
      <c r="CAJ730" s="422"/>
      <c r="CAK730" s="3"/>
      <c r="CAL730" s="422"/>
      <c r="CAM730" s="3"/>
      <c r="CAN730" s="422"/>
      <c r="CAO730" s="3"/>
      <c r="CAP730" s="422"/>
      <c r="CAQ730" s="3"/>
      <c r="CAR730" s="422"/>
      <c r="CAS730" s="3"/>
      <c r="CAT730" s="422"/>
      <c r="CAU730" s="3"/>
      <c r="CAV730" s="422"/>
      <c r="CAW730" s="3"/>
      <c r="CAX730" s="422"/>
      <c r="CAY730" s="3"/>
      <c r="CAZ730" s="422"/>
      <c r="CBA730" s="3"/>
      <c r="CBB730" s="422"/>
      <c r="CBC730" s="3"/>
      <c r="CBD730" s="422"/>
      <c r="CBE730" s="3"/>
      <c r="CBF730" s="422"/>
      <c r="CBG730" s="3"/>
      <c r="CBH730" s="422"/>
      <c r="CBI730" s="3"/>
      <c r="CBJ730" s="422"/>
      <c r="CBK730" s="3"/>
      <c r="CBL730" s="422"/>
      <c r="CBM730" s="3"/>
      <c r="CBN730" s="422"/>
      <c r="CBO730" s="3"/>
      <c r="CBP730" s="422"/>
      <c r="CBQ730" s="3"/>
      <c r="CBR730" s="422"/>
      <c r="CBS730" s="3"/>
      <c r="CBT730" s="422"/>
      <c r="CBU730" s="3"/>
      <c r="CBV730" s="422"/>
      <c r="CBW730" s="3"/>
      <c r="CBX730" s="422"/>
      <c r="CBY730" s="3"/>
      <c r="CBZ730" s="422"/>
      <c r="CCA730" s="3"/>
      <c r="CCB730" s="422"/>
      <c r="CCC730" s="3"/>
      <c r="CCD730" s="422"/>
      <c r="CCE730" s="3"/>
      <c r="CCF730" s="422"/>
      <c r="CCG730" s="3"/>
      <c r="CCH730" s="422"/>
      <c r="CCI730" s="3"/>
      <c r="CCJ730" s="422"/>
      <c r="CCK730" s="3"/>
      <c r="CCL730" s="422"/>
      <c r="CCM730" s="3"/>
      <c r="CCN730" s="422"/>
      <c r="CCO730" s="3"/>
      <c r="CCP730" s="422"/>
      <c r="CCQ730" s="3"/>
      <c r="CCR730" s="422"/>
      <c r="CCS730" s="3"/>
      <c r="CCT730" s="422"/>
      <c r="CCU730" s="3"/>
      <c r="CCV730" s="422"/>
      <c r="CCW730" s="3"/>
      <c r="CCX730" s="422"/>
      <c r="CCY730" s="3"/>
      <c r="CCZ730" s="422"/>
      <c r="CDA730" s="3"/>
      <c r="CDB730" s="422"/>
      <c r="CDC730" s="3"/>
      <c r="CDD730" s="422"/>
      <c r="CDE730" s="3"/>
      <c r="CDF730" s="422"/>
      <c r="CDG730" s="3"/>
      <c r="CDH730" s="422"/>
      <c r="CDI730" s="3"/>
      <c r="CDJ730" s="422"/>
      <c r="CDK730" s="3"/>
      <c r="CDL730" s="422"/>
      <c r="CDM730" s="3"/>
      <c r="CDN730" s="422"/>
      <c r="CDO730" s="3"/>
      <c r="CDP730" s="422"/>
      <c r="CDQ730" s="3"/>
      <c r="CDR730" s="422"/>
      <c r="CDS730" s="3"/>
      <c r="CDT730" s="422"/>
      <c r="CDU730" s="3"/>
      <c r="CDV730" s="422"/>
      <c r="CDW730" s="3"/>
      <c r="CDX730" s="422"/>
      <c r="CDY730" s="3"/>
      <c r="CDZ730" s="422"/>
      <c r="CEA730" s="3"/>
      <c r="CEB730" s="422"/>
      <c r="CEC730" s="3"/>
      <c r="CED730" s="422"/>
      <c r="CEE730" s="3"/>
      <c r="CEF730" s="422"/>
      <c r="CEG730" s="3"/>
      <c r="CEH730" s="422"/>
      <c r="CEI730" s="3"/>
      <c r="CEJ730" s="422"/>
      <c r="CEK730" s="3"/>
      <c r="CEL730" s="422"/>
      <c r="CEM730" s="3"/>
      <c r="CEN730" s="422"/>
      <c r="CEO730" s="3"/>
      <c r="CEP730" s="422"/>
      <c r="CEQ730" s="3"/>
      <c r="CER730" s="422"/>
      <c r="CES730" s="3"/>
      <c r="CET730" s="422"/>
      <c r="CEU730" s="3"/>
      <c r="CEV730" s="422"/>
      <c r="CEW730" s="3"/>
      <c r="CEX730" s="422"/>
      <c r="CEY730" s="3"/>
      <c r="CEZ730" s="422"/>
      <c r="CFA730" s="3"/>
      <c r="CFB730" s="422"/>
      <c r="CFC730" s="3"/>
      <c r="CFD730" s="422"/>
      <c r="CFE730" s="3"/>
      <c r="CFF730" s="422"/>
      <c r="CFG730" s="3"/>
      <c r="CFH730" s="422"/>
      <c r="CFI730" s="3"/>
      <c r="CFJ730" s="422"/>
      <c r="CFK730" s="3"/>
      <c r="CFL730" s="422"/>
      <c r="CFM730" s="3"/>
      <c r="CFN730" s="422"/>
      <c r="CFO730" s="3"/>
      <c r="CFP730" s="422"/>
      <c r="CFQ730" s="3"/>
      <c r="CFR730" s="422"/>
      <c r="CFS730" s="3"/>
      <c r="CFT730" s="422"/>
      <c r="CFU730" s="3"/>
      <c r="CFV730" s="422"/>
      <c r="CFW730" s="3"/>
      <c r="CFX730" s="422"/>
      <c r="CFY730" s="3"/>
      <c r="CFZ730" s="422"/>
      <c r="CGA730" s="3"/>
      <c r="CGB730" s="422"/>
      <c r="CGC730" s="3"/>
      <c r="CGD730" s="422"/>
      <c r="CGE730" s="3"/>
      <c r="CGF730" s="422"/>
      <c r="CGG730" s="3"/>
      <c r="CGH730" s="422"/>
      <c r="CGI730" s="3"/>
      <c r="CGJ730" s="422"/>
      <c r="CGK730" s="3"/>
      <c r="CGL730" s="422"/>
      <c r="CGM730" s="3"/>
      <c r="CGN730" s="422"/>
      <c r="CGO730" s="3"/>
      <c r="CGP730" s="422"/>
      <c r="CGQ730" s="3"/>
      <c r="CGR730" s="422"/>
      <c r="CGS730" s="3"/>
      <c r="CGT730" s="422"/>
      <c r="CGU730" s="3"/>
      <c r="CGV730" s="422"/>
      <c r="CGW730" s="3"/>
      <c r="CGX730" s="422"/>
      <c r="CGY730" s="3"/>
      <c r="CGZ730" s="422"/>
      <c r="CHA730" s="3"/>
      <c r="CHB730" s="422"/>
      <c r="CHC730" s="3"/>
      <c r="CHD730" s="422"/>
      <c r="CHE730" s="3"/>
      <c r="CHF730" s="422"/>
      <c r="CHG730" s="3"/>
      <c r="CHH730" s="422"/>
      <c r="CHI730" s="3"/>
      <c r="CHJ730" s="422"/>
      <c r="CHK730" s="3"/>
      <c r="CHL730" s="422"/>
      <c r="CHM730" s="3"/>
      <c r="CHN730" s="422"/>
      <c r="CHO730" s="3"/>
      <c r="CHP730" s="422"/>
      <c r="CHQ730" s="3"/>
      <c r="CHR730" s="422"/>
      <c r="CHS730" s="3"/>
      <c r="CHT730" s="422"/>
      <c r="CHU730" s="3"/>
      <c r="CHV730" s="422"/>
      <c r="CHW730" s="3"/>
      <c r="CHX730" s="422"/>
      <c r="CHY730" s="3"/>
      <c r="CHZ730" s="422"/>
      <c r="CIA730" s="3"/>
      <c r="CIB730" s="422"/>
      <c r="CIC730" s="3"/>
      <c r="CID730" s="422"/>
      <c r="CIE730" s="3"/>
      <c r="CIF730" s="422"/>
      <c r="CIG730" s="3"/>
      <c r="CIH730" s="422"/>
      <c r="CII730" s="3"/>
      <c r="CIJ730" s="422"/>
      <c r="CIK730" s="3"/>
      <c r="CIL730" s="422"/>
      <c r="CIM730" s="3"/>
      <c r="CIN730" s="422"/>
      <c r="CIO730" s="3"/>
      <c r="CIP730" s="422"/>
      <c r="CIQ730" s="3"/>
      <c r="CIR730" s="422"/>
      <c r="CIS730" s="3"/>
      <c r="CIT730" s="422"/>
      <c r="CIU730" s="3"/>
      <c r="CIV730" s="422"/>
      <c r="CIW730" s="3"/>
      <c r="CIX730" s="422"/>
      <c r="CIY730" s="3"/>
      <c r="CIZ730" s="422"/>
      <c r="CJA730" s="3"/>
      <c r="CJB730" s="422"/>
      <c r="CJC730" s="3"/>
      <c r="CJD730" s="422"/>
      <c r="CJE730" s="3"/>
      <c r="CJF730" s="422"/>
      <c r="CJG730" s="3"/>
      <c r="CJH730" s="422"/>
      <c r="CJI730" s="3"/>
      <c r="CJJ730" s="422"/>
      <c r="CJK730" s="3"/>
      <c r="CJL730" s="422"/>
      <c r="CJM730" s="3"/>
      <c r="CJN730" s="422"/>
      <c r="CJO730" s="3"/>
      <c r="CJP730" s="422"/>
      <c r="CJQ730" s="3"/>
      <c r="CJR730" s="422"/>
      <c r="CJS730" s="3"/>
      <c r="CJT730" s="422"/>
      <c r="CJU730" s="3"/>
      <c r="CJV730" s="422"/>
      <c r="CJW730" s="3"/>
      <c r="CJX730" s="422"/>
      <c r="CJY730" s="3"/>
      <c r="CJZ730" s="422"/>
      <c r="CKA730" s="3"/>
      <c r="CKB730" s="422"/>
      <c r="CKC730" s="3"/>
      <c r="CKD730" s="422"/>
      <c r="CKE730" s="3"/>
      <c r="CKF730" s="422"/>
      <c r="CKG730" s="3"/>
      <c r="CKH730" s="422"/>
      <c r="CKI730" s="3"/>
      <c r="CKJ730" s="422"/>
      <c r="CKK730" s="3"/>
      <c r="CKL730" s="422"/>
      <c r="CKM730" s="3"/>
      <c r="CKN730" s="422"/>
      <c r="CKO730" s="3"/>
      <c r="CKP730" s="422"/>
      <c r="CKQ730" s="3"/>
      <c r="CKR730" s="422"/>
      <c r="CKS730" s="3"/>
      <c r="CKT730" s="422"/>
      <c r="CKU730" s="3"/>
      <c r="CKV730" s="422"/>
      <c r="CKW730" s="3"/>
      <c r="CKX730" s="422"/>
      <c r="CKY730" s="3"/>
      <c r="CKZ730" s="422"/>
      <c r="CLA730" s="3"/>
      <c r="CLB730" s="422"/>
      <c r="CLC730" s="3"/>
      <c r="CLD730" s="422"/>
      <c r="CLE730" s="3"/>
      <c r="CLF730" s="422"/>
      <c r="CLG730" s="3"/>
      <c r="CLH730" s="422"/>
      <c r="CLI730" s="3"/>
      <c r="CLJ730" s="422"/>
      <c r="CLK730" s="3"/>
      <c r="CLL730" s="422"/>
      <c r="CLM730" s="3"/>
      <c r="CLN730" s="422"/>
      <c r="CLO730" s="3"/>
      <c r="CLP730" s="422"/>
      <c r="CLQ730" s="3"/>
      <c r="CLR730" s="422"/>
      <c r="CLS730" s="3"/>
      <c r="CLT730" s="422"/>
      <c r="CLU730" s="3"/>
      <c r="CLV730" s="422"/>
      <c r="CLW730" s="3"/>
      <c r="CLX730" s="422"/>
      <c r="CLY730" s="3"/>
      <c r="CLZ730" s="422"/>
      <c r="CMA730" s="3"/>
      <c r="CMB730" s="422"/>
      <c r="CMC730" s="3"/>
      <c r="CMD730" s="422"/>
      <c r="CME730" s="3"/>
      <c r="CMF730" s="422"/>
      <c r="CMG730" s="3"/>
      <c r="CMH730" s="422"/>
      <c r="CMI730" s="3"/>
      <c r="CMJ730" s="422"/>
      <c r="CMK730" s="3"/>
      <c r="CML730" s="422"/>
      <c r="CMM730" s="3"/>
      <c r="CMN730" s="422"/>
      <c r="CMO730" s="3"/>
      <c r="CMP730" s="422"/>
      <c r="CMQ730" s="3"/>
      <c r="CMR730" s="422"/>
      <c r="CMS730" s="3"/>
      <c r="CMT730" s="422"/>
      <c r="CMU730" s="3"/>
      <c r="CMV730" s="422"/>
      <c r="CMW730" s="3"/>
      <c r="CMX730" s="422"/>
      <c r="CMY730" s="3"/>
      <c r="CMZ730" s="422"/>
      <c r="CNA730" s="3"/>
      <c r="CNB730" s="422"/>
      <c r="CNC730" s="3"/>
      <c r="CND730" s="422"/>
      <c r="CNE730" s="3"/>
      <c r="CNF730" s="422"/>
      <c r="CNG730" s="3"/>
      <c r="CNH730" s="422"/>
      <c r="CNI730" s="3"/>
      <c r="CNJ730" s="422"/>
      <c r="CNK730" s="3"/>
      <c r="CNL730" s="422"/>
      <c r="CNM730" s="3"/>
      <c r="CNN730" s="422"/>
      <c r="CNO730" s="3"/>
      <c r="CNP730" s="422"/>
      <c r="CNQ730" s="3"/>
      <c r="CNR730" s="422"/>
      <c r="CNS730" s="3"/>
      <c r="CNT730" s="422"/>
      <c r="CNU730" s="3"/>
      <c r="CNV730" s="422"/>
      <c r="CNW730" s="3"/>
      <c r="CNX730" s="422"/>
      <c r="CNY730" s="3"/>
      <c r="CNZ730" s="422"/>
      <c r="COA730" s="3"/>
      <c r="COB730" s="422"/>
      <c r="COC730" s="3"/>
      <c r="COD730" s="422"/>
      <c r="COE730" s="3"/>
      <c r="COF730" s="422"/>
      <c r="COG730" s="3"/>
      <c r="COH730" s="422"/>
      <c r="COI730" s="3"/>
      <c r="COJ730" s="422"/>
      <c r="COK730" s="3"/>
      <c r="COL730" s="422"/>
      <c r="COM730" s="3"/>
      <c r="CON730" s="422"/>
      <c r="COO730" s="3"/>
      <c r="COP730" s="422"/>
      <c r="COQ730" s="3"/>
      <c r="COR730" s="422"/>
      <c r="COS730" s="3"/>
      <c r="COT730" s="422"/>
      <c r="COU730" s="3"/>
      <c r="COV730" s="422"/>
      <c r="COW730" s="3"/>
      <c r="COX730" s="422"/>
      <c r="COY730" s="3"/>
      <c r="COZ730" s="422"/>
      <c r="CPA730" s="3"/>
      <c r="CPB730" s="422"/>
      <c r="CPC730" s="3"/>
      <c r="CPD730" s="422"/>
      <c r="CPE730" s="3"/>
      <c r="CPF730" s="422"/>
      <c r="CPG730" s="3"/>
      <c r="CPH730" s="422"/>
      <c r="CPI730" s="3"/>
      <c r="CPJ730" s="422"/>
      <c r="CPK730" s="3"/>
      <c r="CPL730" s="422"/>
      <c r="CPM730" s="3"/>
      <c r="CPN730" s="422"/>
      <c r="CPO730" s="3"/>
      <c r="CPP730" s="422"/>
      <c r="CPQ730" s="3"/>
      <c r="CPR730" s="422"/>
      <c r="CPS730" s="3"/>
      <c r="CPT730" s="422"/>
      <c r="CPU730" s="3"/>
      <c r="CPV730" s="422"/>
      <c r="CPW730" s="3"/>
      <c r="CPX730" s="422"/>
      <c r="CPY730" s="3"/>
      <c r="CPZ730" s="422"/>
      <c r="CQA730" s="3"/>
      <c r="CQB730" s="422"/>
      <c r="CQC730" s="3"/>
      <c r="CQD730" s="422"/>
      <c r="CQE730" s="3"/>
      <c r="CQF730" s="422"/>
      <c r="CQG730" s="3"/>
      <c r="CQH730" s="422"/>
      <c r="CQI730" s="3"/>
      <c r="CQJ730" s="422"/>
      <c r="CQK730" s="3"/>
      <c r="CQL730" s="422"/>
      <c r="CQM730" s="3"/>
      <c r="CQN730" s="422"/>
      <c r="CQO730" s="3"/>
      <c r="CQP730" s="422"/>
      <c r="CQQ730" s="3"/>
      <c r="CQR730" s="422"/>
      <c r="CQS730" s="3"/>
      <c r="CQT730" s="422"/>
      <c r="CQU730" s="3"/>
      <c r="CQV730" s="422"/>
      <c r="CQW730" s="3"/>
      <c r="CQX730" s="422"/>
      <c r="CQY730" s="3"/>
      <c r="CQZ730" s="422"/>
      <c r="CRA730" s="3"/>
      <c r="CRB730" s="422"/>
      <c r="CRC730" s="3"/>
      <c r="CRD730" s="422"/>
      <c r="CRE730" s="3"/>
      <c r="CRF730" s="422"/>
      <c r="CRG730" s="3"/>
      <c r="CRH730" s="422"/>
      <c r="CRI730" s="3"/>
      <c r="CRJ730" s="422"/>
      <c r="CRK730" s="3"/>
      <c r="CRL730" s="422"/>
      <c r="CRM730" s="3"/>
      <c r="CRN730" s="422"/>
      <c r="CRO730" s="3"/>
      <c r="CRP730" s="422"/>
      <c r="CRQ730" s="3"/>
      <c r="CRR730" s="422"/>
      <c r="CRS730" s="3"/>
      <c r="CRT730" s="422"/>
      <c r="CRU730" s="3"/>
      <c r="CRV730" s="422"/>
      <c r="CRW730" s="3"/>
      <c r="CRX730" s="422"/>
      <c r="CRY730" s="3"/>
      <c r="CRZ730" s="422"/>
      <c r="CSA730" s="3"/>
      <c r="CSB730" s="422"/>
      <c r="CSC730" s="3"/>
      <c r="CSD730" s="422"/>
      <c r="CSE730" s="3"/>
      <c r="CSF730" s="422"/>
      <c r="CSG730" s="3"/>
      <c r="CSH730" s="422"/>
      <c r="CSI730" s="3"/>
      <c r="CSJ730" s="422"/>
      <c r="CSK730" s="3"/>
      <c r="CSL730" s="422"/>
      <c r="CSM730" s="3"/>
      <c r="CSN730" s="422"/>
      <c r="CSO730" s="3"/>
      <c r="CSP730" s="422"/>
      <c r="CSQ730" s="3"/>
      <c r="CSR730" s="422"/>
      <c r="CSS730" s="3"/>
      <c r="CST730" s="422"/>
      <c r="CSU730" s="3"/>
      <c r="CSV730" s="422"/>
      <c r="CSW730" s="3"/>
      <c r="CSX730" s="422"/>
      <c r="CSY730" s="3"/>
      <c r="CSZ730" s="422"/>
      <c r="CTA730" s="3"/>
      <c r="CTB730" s="422"/>
      <c r="CTC730" s="3"/>
      <c r="CTD730" s="422"/>
      <c r="CTE730" s="3"/>
      <c r="CTF730" s="422"/>
      <c r="CTG730" s="3"/>
      <c r="CTH730" s="422"/>
      <c r="CTI730" s="3"/>
      <c r="CTJ730" s="422"/>
      <c r="CTK730" s="3"/>
      <c r="CTL730" s="422"/>
      <c r="CTM730" s="3"/>
      <c r="CTN730" s="422"/>
      <c r="CTO730" s="3"/>
      <c r="CTP730" s="422"/>
      <c r="CTQ730" s="3"/>
      <c r="CTR730" s="422"/>
      <c r="CTS730" s="3"/>
      <c r="CTT730" s="422"/>
      <c r="CTU730" s="3"/>
      <c r="CTV730" s="422"/>
      <c r="CTW730" s="3"/>
      <c r="CTX730" s="422"/>
      <c r="CTY730" s="3"/>
      <c r="CTZ730" s="422"/>
      <c r="CUA730" s="3"/>
      <c r="CUB730" s="422"/>
      <c r="CUC730" s="3"/>
      <c r="CUD730" s="422"/>
      <c r="CUE730" s="3"/>
      <c r="CUF730" s="422"/>
      <c r="CUG730" s="3"/>
      <c r="CUH730" s="422"/>
      <c r="CUI730" s="3"/>
      <c r="CUJ730" s="422"/>
      <c r="CUK730" s="3"/>
      <c r="CUL730" s="422"/>
      <c r="CUM730" s="3"/>
      <c r="CUN730" s="422"/>
      <c r="CUO730" s="3"/>
      <c r="CUP730" s="422"/>
      <c r="CUQ730" s="3"/>
      <c r="CUR730" s="422"/>
      <c r="CUS730" s="3"/>
      <c r="CUT730" s="422"/>
      <c r="CUU730" s="3"/>
      <c r="CUV730" s="422"/>
      <c r="CUW730" s="3"/>
      <c r="CUX730" s="422"/>
      <c r="CUY730" s="3"/>
      <c r="CUZ730" s="422"/>
      <c r="CVA730" s="3"/>
      <c r="CVB730" s="422"/>
      <c r="CVC730" s="3"/>
      <c r="CVD730" s="422"/>
      <c r="CVE730" s="3"/>
      <c r="CVF730" s="422"/>
      <c r="CVG730" s="3"/>
      <c r="CVH730" s="422"/>
      <c r="CVI730" s="3"/>
      <c r="CVJ730" s="422"/>
      <c r="CVK730" s="3"/>
      <c r="CVL730" s="422"/>
      <c r="CVM730" s="3"/>
      <c r="CVN730" s="422"/>
      <c r="CVO730" s="3"/>
      <c r="CVP730" s="422"/>
      <c r="CVQ730" s="3"/>
      <c r="CVR730" s="422"/>
      <c r="CVS730" s="3"/>
      <c r="CVT730" s="422"/>
      <c r="CVU730" s="3"/>
      <c r="CVV730" s="422"/>
      <c r="CVW730" s="3"/>
      <c r="CVX730" s="422"/>
      <c r="CVY730" s="3"/>
      <c r="CVZ730" s="422"/>
      <c r="CWA730" s="3"/>
      <c r="CWB730" s="422"/>
      <c r="CWC730" s="3"/>
      <c r="CWD730" s="422"/>
      <c r="CWE730" s="3"/>
      <c r="CWF730" s="422"/>
      <c r="CWG730" s="3"/>
      <c r="CWH730" s="422"/>
      <c r="CWI730" s="3"/>
      <c r="CWJ730" s="422"/>
      <c r="CWK730" s="3"/>
      <c r="CWL730" s="422"/>
      <c r="CWM730" s="3"/>
      <c r="CWN730" s="422"/>
      <c r="CWO730" s="3"/>
      <c r="CWP730" s="422"/>
      <c r="CWQ730" s="3"/>
      <c r="CWR730" s="422"/>
      <c r="CWS730" s="3"/>
      <c r="CWT730" s="422"/>
      <c r="CWU730" s="3"/>
      <c r="CWV730" s="422"/>
      <c r="CWW730" s="3"/>
      <c r="CWX730" s="422"/>
      <c r="CWY730" s="3"/>
      <c r="CWZ730" s="422"/>
      <c r="CXA730" s="3"/>
      <c r="CXB730" s="422"/>
      <c r="CXC730" s="3"/>
      <c r="CXD730" s="422"/>
      <c r="CXE730" s="3"/>
      <c r="CXF730" s="422"/>
      <c r="CXG730" s="3"/>
      <c r="CXH730" s="422"/>
      <c r="CXI730" s="3"/>
      <c r="CXJ730" s="422"/>
      <c r="CXK730" s="3"/>
      <c r="CXL730" s="422"/>
      <c r="CXM730" s="3"/>
      <c r="CXN730" s="422"/>
      <c r="CXO730" s="3"/>
      <c r="CXP730" s="422"/>
      <c r="CXQ730" s="3"/>
      <c r="CXR730" s="422"/>
      <c r="CXS730" s="3"/>
      <c r="CXT730" s="422"/>
      <c r="CXU730" s="3"/>
      <c r="CXV730" s="422"/>
      <c r="CXW730" s="3"/>
      <c r="CXX730" s="422"/>
      <c r="CXY730" s="3"/>
      <c r="CXZ730" s="422"/>
      <c r="CYA730" s="3"/>
      <c r="CYB730" s="422"/>
      <c r="CYC730" s="3"/>
      <c r="CYD730" s="422"/>
      <c r="CYE730" s="3"/>
      <c r="CYF730" s="422"/>
      <c r="CYG730" s="3"/>
      <c r="CYH730" s="422"/>
      <c r="CYI730" s="3"/>
      <c r="CYJ730" s="422"/>
      <c r="CYK730" s="3"/>
      <c r="CYL730" s="422"/>
      <c r="CYM730" s="3"/>
      <c r="CYN730" s="422"/>
      <c r="CYO730" s="3"/>
      <c r="CYP730" s="422"/>
      <c r="CYQ730" s="3"/>
      <c r="CYR730" s="422"/>
      <c r="CYS730" s="3"/>
      <c r="CYT730" s="422"/>
      <c r="CYU730" s="3"/>
      <c r="CYV730" s="422"/>
      <c r="CYW730" s="3"/>
      <c r="CYX730" s="422"/>
      <c r="CYY730" s="3"/>
      <c r="CYZ730" s="422"/>
      <c r="CZA730" s="3"/>
      <c r="CZB730" s="422"/>
      <c r="CZC730" s="3"/>
      <c r="CZD730" s="422"/>
      <c r="CZE730" s="3"/>
      <c r="CZF730" s="422"/>
      <c r="CZG730" s="3"/>
      <c r="CZH730" s="422"/>
      <c r="CZI730" s="3"/>
      <c r="CZJ730" s="422"/>
      <c r="CZK730" s="3"/>
      <c r="CZL730" s="422"/>
      <c r="CZM730" s="3"/>
      <c r="CZN730" s="422"/>
      <c r="CZO730" s="3"/>
      <c r="CZP730" s="422"/>
      <c r="CZQ730" s="3"/>
      <c r="CZR730" s="422"/>
      <c r="CZS730" s="3"/>
      <c r="CZT730" s="422"/>
      <c r="CZU730" s="3"/>
      <c r="CZV730" s="422"/>
      <c r="CZW730" s="3"/>
      <c r="CZX730" s="422"/>
      <c r="CZY730" s="3"/>
      <c r="CZZ730" s="422"/>
      <c r="DAA730" s="3"/>
      <c r="DAB730" s="422"/>
      <c r="DAC730" s="3"/>
      <c r="DAD730" s="422"/>
      <c r="DAE730" s="3"/>
      <c r="DAF730" s="422"/>
      <c r="DAG730" s="3"/>
      <c r="DAH730" s="422"/>
      <c r="DAI730" s="3"/>
      <c r="DAJ730" s="422"/>
      <c r="DAK730" s="3"/>
      <c r="DAL730" s="422"/>
      <c r="DAM730" s="3"/>
      <c r="DAN730" s="422"/>
      <c r="DAO730" s="3"/>
      <c r="DAP730" s="422"/>
      <c r="DAQ730" s="3"/>
      <c r="DAR730" s="422"/>
      <c r="DAS730" s="3"/>
      <c r="DAT730" s="422"/>
      <c r="DAU730" s="3"/>
      <c r="DAV730" s="422"/>
      <c r="DAW730" s="3"/>
      <c r="DAX730" s="422"/>
      <c r="DAY730" s="3"/>
      <c r="DAZ730" s="422"/>
      <c r="DBA730" s="3"/>
      <c r="DBB730" s="422"/>
      <c r="DBC730" s="3"/>
      <c r="DBD730" s="422"/>
      <c r="DBE730" s="3"/>
      <c r="DBF730" s="422"/>
      <c r="DBG730" s="3"/>
      <c r="DBH730" s="422"/>
      <c r="DBI730" s="3"/>
      <c r="DBJ730" s="422"/>
      <c r="DBK730" s="3"/>
      <c r="DBL730" s="422"/>
      <c r="DBM730" s="3"/>
      <c r="DBN730" s="422"/>
      <c r="DBO730" s="3"/>
      <c r="DBP730" s="422"/>
      <c r="DBQ730" s="3"/>
      <c r="DBR730" s="422"/>
      <c r="DBS730" s="3"/>
      <c r="DBT730" s="422"/>
      <c r="DBU730" s="3"/>
      <c r="DBV730" s="422"/>
      <c r="DBW730" s="3"/>
      <c r="DBX730" s="422"/>
      <c r="DBY730" s="3"/>
      <c r="DBZ730" s="422"/>
      <c r="DCA730" s="3"/>
      <c r="DCB730" s="422"/>
      <c r="DCC730" s="3"/>
      <c r="DCD730" s="422"/>
      <c r="DCE730" s="3"/>
      <c r="DCF730" s="422"/>
      <c r="DCG730" s="3"/>
      <c r="DCH730" s="422"/>
      <c r="DCI730" s="3"/>
      <c r="DCJ730" s="422"/>
      <c r="DCK730" s="3"/>
      <c r="DCL730" s="422"/>
      <c r="DCM730" s="3"/>
      <c r="DCN730" s="422"/>
      <c r="DCO730" s="3"/>
      <c r="DCP730" s="422"/>
      <c r="DCQ730" s="3"/>
      <c r="DCR730" s="422"/>
      <c r="DCS730" s="3"/>
      <c r="DCT730" s="422"/>
      <c r="DCU730" s="3"/>
      <c r="DCV730" s="422"/>
      <c r="DCW730" s="3"/>
      <c r="DCX730" s="422"/>
      <c r="DCY730" s="3"/>
      <c r="DCZ730" s="422"/>
      <c r="DDA730" s="3"/>
      <c r="DDB730" s="422"/>
      <c r="DDC730" s="3"/>
      <c r="DDD730" s="422"/>
      <c r="DDE730" s="3"/>
      <c r="DDF730" s="422"/>
      <c r="DDG730" s="3"/>
      <c r="DDH730" s="422"/>
      <c r="DDI730" s="3"/>
      <c r="DDJ730" s="422"/>
      <c r="DDK730" s="3"/>
      <c r="DDL730" s="422"/>
      <c r="DDM730" s="3"/>
      <c r="DDN730" s="422"/>
      <c r="DDO730" s="3"/>
      <c r="DDP730" s="422"/>
      <c r="DDQ730" s="3"/>
      <c r="DDR730" s="422"/>
      <c r="DDS730" s="3"/>
      <c r="DDT730" s="422"/>
      <c r="DDU730" s="3"/>
      <c r="DDV730" s="422"/>
      <c r="DDW730" s="3"/>
      <c r="DDX730" s="422"/>
      <c r="DDY730" s="3"/>
      <c r="DDZ730" s="422"/>
      <c r="DEA730" s="3"/>
      <c r="DEB730" s="422"/>
      <c r="DEC730" s="3"/>
      <c r="DED730" s="422"/>
      <c r="DEE730" s="3"/>
      <c r="DEF730" s="422"/>
      <c r="DEG730" s="3"/>
      <c r="DEH730" s="422"/>
      <c r="DEI730" s="3"/>
      <c r="DEJ730" s="422"/>
      <c r="DEK730" s="3"/>
      <c r="DEL730" s="422"/>
      <c r="DEM730" s="3"/>
      <c r="DEN730" s="422"/>
      <c r="DEO730" s="3"/>
      <c r="DEP730" s="422"/>
      <c r="DEQ730" s="3"/>
      <c r="DER730" s="422"/>
      <c r="DES730" s="3"/>
      <c r="DET730" s="422"/>
      <c r="DEU730" s="3"/>
      <c r="DEV730" s="422"/>
      <c r="DEW730" s="3"/>
      <c r="DEX730" s="422"/>
      <c r="DEY730" s="3"/>
      <c r="DEZ730" s="422"/>
      <c r="DFA730" s="3"/>
      <c r="DFB730" s="422"/>
      <c r="DFC730" s="3"/>
      <c r="DFD730" s="422"/>
      <c r="DFE730" s="3"/>
      <c r="DFF730" s="422"/>
      <c r="DFG730" s="3"/>
      <c r="DFH730" s="422"/>
      <c r="DFI730" s="3"/>
      <c r="DFJ730" s="422"/>
      <c r="DFK730" s="3"/>
      <c r="DFL730" s="422"/>
      <c r="DFM730" s="3"/>
      <c r="DFN730" s="422"/>
      <c r="DFO730" s="3"/>
      <c r="DFP730" s="422"/>
      <c r="DFQ730" s="3"/>
      <c r="DFR730" s="422"/>
      <c r="DFS730" s="3"/>
      <c r="DFT730" s="422"/>
      <c r="DFU730" s="3"/>
      <c r="DFV730" s="422"/>
      <c r="DFW730" s="3"/>
      <c r="DFX730" s="422"/>
      <c r="DFY730" s="3"/>
      <c r="DFZ730" s="422"/>
      <c r="DGA730" s="3"/>
      <c r="DGB730" s="422"/>
      <c r="DGC730" s="3"/>
      <c r="DGD730" s="422"/>
      <c r="DGE730" s="3"/>
      <c r="DGF730" s="422"/>
      <c r="DGG730" s="3"/>
      <c r="DGH730" s="422"/>
      <c r="DGI730" s="3"/>
      <c r="DGJ730" s="422"/>
      <c r="DGK730" s="3"/>
      <c r="DGL730" s="422"/>
      <c r="DGM730" s="3"/>
      <c r="DGN730" s="422"/>
      <c r="DGO730" s="3"/>
      <c r="DGP730" s="422"/>
      <c r="DGQ730" s="3"/>
      <c r="DGR730" s="422"/>
      <c r="DGS730" s="3"/>
      <c r="DGT730" s="422"/>
      <c r="DGU730" s="3"/>
      <c r="DGV730" s="422"/>
      <c r="DGW730" s="3"/>
      <c r="DGX730" s="422"/>
      <c r="DGY730" s="3"/>
      <c r="DGZ730" s="422"/>
      <c r="DHA730" s="3"/>
      <c r="DHB730" s="422"/>
      <c r="DHC730" s="3"/>
      <c r="DHD730" s="422"/>
      <c r="DHE730" s="3"/>
      <c r="DHF730" s="422"/>
      <c r="DHG730" s="3"/>
      <c r="DHH730" s="422"/>
      <c r="DHI730" s="3"/>
      <c r="DHJ730" s="422"/>
      <c r="DHK730" s="3"/>
      <c r="DHL730" s="422"/>
      <c r="DHM730" s="3"/>
      <c r="DHN730" s="422"/>
      <c r="DHO730" s="3"/>
      <c r="DHP730" s="422"/>
      <c r="DHQ730" s="3"/>
      <c r="DHR730" s="422"/>
      <c r="DHS730" s="3"/>
      <c r="DHT730" s="422"/>
      <c r="DHU730" s="3"/>
      <c r="DHV730" s="422"/>
      <c r="DHW730" s="3"/>
      <c r="DHX730" s="422"/>
      <c r="DHY730" s="3"/>
      <c r="DHZ730" s="422"/>
      <c r="DIA730" s="3"/>
      <c r="DIB730" s="422"/>
      <c r="DIC730" s="3"/>
      <c r="DID730" s="422"/>
      <c r="DIE730" s="3"/>
      <c r="DIF730" s="422"/>
      <c r="DIG730" s="3"/>
      <c r="DIH730" s="422"/>
      <c r="DII730" s="3"/>
      <c r="DIJ730" s="422"/>
      <c r="DIK730" s="3"/>
      <c r="DIL730" s="422"/>
      <c r="DIM730" s="3"/>
      <c r="DIN730" s="422"/>
      <c r="DIO730" s="3"/>
      <c r="DIP730" s="422"/>
      <c r="DIQ730" s="3"/>
      <c r="DIR730" s="422"/>
      <c r="DIS730" s="3"/>
      <c r="DIT730" s="422"/>
      <c r="DIU730" s="3"/>
      <c r="DIV730" s="422"/>
      <c r="DIW730" s="3"/>
      <c r="DIX730" s="422"/>
      <c r="DIY730" s="3"/>
      <c r="DIZ730" s="422"/>
      <c r="DJA730" s="3"/>
      <c r="DJB730" s="422"/>
      <c r="DJC730" s="3"/>
      <c r="DJD730" s="422"/>
      <c r="DJE730" s="3"/>
      <c r="DJF730" s="422"/>
      <c r="DJG730" s="3"/>
      <c r="DJH730" s="422"/>
      <c r="DJI730" s="3"/>
      <c r="DJJ730" s="422"/>
      <c r="DJK730" s="3"/>
      <c r="DJL730" s="422"/>
      <c r="DJM730" s="3"/>
      <c r="DJN730" s="422"/>
      <c r="DJO730" s="3"/>
      <c r="DJP730" s="422"/>
      <c r="DJQ730" s="3"/>
      <c r="DJR730" s="422"/>
      <c r="DJS730" s="3"/>
      <c r="DJT730" s="422"/>
      <c r="DJU730" s="3"/>
      <c r="DJV730" s="422"/>
      <c r="DJW730" s="3"/>
      <c r="DJX730" s="422"/>
      <c r="DJY730" s="3"/>
      <c r="DJZ730" s="422"/>
      <c r="DKA730" s="3"/>
      <c r="DKB730" s="422"/>
      <c r="DKC730" s="3"/>
      <c r="DKD730" s="422"/>
      <c r="DKE730" s="3"/>
      <c r="DKF730" s="422"/>
      <c r="DKG730" s="3"/>
      <c r="DKH730" s="422"/>
      <c r="DKI730" s="3"/>
      <c r="DKJ730" s="422"/>
      <c r="DKK730" s="3"/>
      <c r="DKL730" s="422"/>
      <c r="DKM730" s="3"/>
      <c r="DKN730" s="422"/>
      <c r="DKO730" s="3"/>
      <c r="DKP730" s="422"/>
      <c r="DKQ730" s="3"/>
      <c r="DKR730" s="422"/>
      <c r="DKS730" s="3"/>
      <c r="DKT730" s="422"/>
      <c r="DKU730" s="3"/>
      <c r="DKV730" s="422"/>
      <c r="DKW730" s="3"/>
      <c r="DKX730" s="422"/>
      <c r="DKY730" s="3"/>
      <c r="DKZ730" s="422"/>
      <c r="DLA730" s="3"/>
      <c r="DLB730" s="422"/>
      <c r="DLC730" s="3"/>
      <c r="DLD730" s="422"/>
      <c r="DLE730" s="3"/>
      <c r="DLF730" s="422"/>
      <c r="DLG730" s="3"/>
      <c r="DLH730" s="422"/>
      <c r="DLI730" s="3"/>
      <c r="DLJ730" s="422"/>
      <c r="DLK730" s="3"/>
      <c r="DLL730" s="422"/>
      <c r="DLM730" s="3"/>
      <c r="DLN730" s="422"/>
      <c r="DLO730" s="3"/>
      <c r="DLP730" s="422"/>
      <c r="DLQ730" s="3"/>
      <c r="DLR730" s="422"/>
      <c r="DLS730" s="3"/>
      <c r="DLT730" s="422"/>
      <c r="DLU730" s="3"/>
      <c r="DLV730" s="422"/>
      <c r="DLW730" s="3"/>
      <c r="DLX730" s="422"/>
      <c r="DLY730" s="3"/>
      <c r="DLZ730" s="422"/>
      <c r="DMA730" s="3"/>
      <c r="DMB730" s="422"/>
      <c r="DMC730" s="3"/>
      <c r="DMD730" s="422"/>
      <c r="DME730" s="3"/>
      <c r="DMF730" s="422"/>
      <c r="DMG730" s="3"/>
      <c r="DMH730" s="422"/>
      <c r="DMI730" s="3"/>
      <c r="DMJ730" s="422"/>
      <c r="DMK730" s="3"/>
      <c r="DML730" s="422"/>
      <c r="DMM730" s="3"/>
      <c r="DMN730" s="422"/>
      <c r="DMO730" s="3"/>
      <c r="DMP730" s="422"/>
      <c r="DMQ730" s="3"/>
      <c r="DMR730" s="422"/>
      <c r="DMS730" s="3"/>
      <c r="DMT730" s="422"/>
      <c r="DMU730" s="3"/>
      <c r="DMV730" s="422"/>
      <c r="DMW730" s="3"/>
      <c r="DMX730" s="422"/>
      <c r="DMY730" s="3"/>
      <c r="DMZ730" s="422"/>
      <c r="DNA730" s="3"/>
      <c r="DNB730" s="422"/>
      <c r="DNC730" s="3"/>
      <c r="DND730" s="422"/>
      <c r="DNE730" s="3"/>
      <c r="DNF730" s="422"/>
      <c r="DNG730" s="3"/>
      <c r="DNH730" s="422"/>
      <c r="DNI730" s="3"/>
      <c r="DNJ730" s="422"/>
      <c r="DNK730" s="3"/>
      <c r="DNL730" s="422"/>
      <c r="DNM730" s="3"/>
      <c r="DNN730" s="422"/>
      <c r="DNO730" s="3"/>
      <c r="DNP730" s="422"/>
      <c r="DNQ730" s="3"/>
      <c r="DNR730" s="422"/>
      <c r="DNS730" s="3"/>
      <c r="DNT730" s="422"/>
      <c r="DNU730" s="3"/>
      <c r="DNV730" s="422"/>
      <c r="DNW730" s="3"/>
      <c r="DNX730" s="422"/>
      <c r="DNY730" s="3"/>
      <c r="DNZ730" s="422"/>
      <c r="DOA730" s="3"/>
      <c r="DOB730" s="422"/>
      <c r="DOC730" s="3"/>
      <c r="DOD730" s="422"/>
      <c r="DOE730" s="3"/>
      <c r="DOF730" s="422"/>
      <c r="DOG730" s="3"/>
      <c r="DOH730" s="422"/>
      <c r="DOI730" s="3"/>
      <c r="DOJ730" s="422"/>
      <c r="DOK730" s="3"/>
      <c r="DOL730" s="422"/>
      <c r="DOM730" s="3"/>
      <c r="DON730" s="422"/>
      <c r="DOO730" s="3"/>
      <c r="DOP730" s="422"/>
      <c r="DOQ730" s="3"/>
      <c r="DOR730" s="422"/>
      <c r="DOS730" s="3"/>
      <c r="DOT730" s="422"/>
      <c r="DOU730" s="3"/>
      <c r="DOV730" s="422"/>
      <c r="DOW730" s="3"/>
      <c r="DOX730" s="422"/>
      <c r="DOY730" s="3"/>
      <c r="DOZ730" s="422"/>
      <c r="DPA730" s="3"/>
      <c r="DPB730" s="422"/>
      <c r="DPC730" s="3"/>
      <c r="DPD730" s="422"/>
      <c r="DPE730" s="3"/>
      <c r="DPF730" s="422"/>
      <c r="DPG730" s="3"/>
      <c r="DPH730" s="422"/>
      <c r="DPI730" s="3"/>
      <c r="DPJ730" s="422"/>
      <c r="DPK730" s="3"/>
      <c r="DPL730" s="422"/>
      <c r="DPM730" s="3"/>
      <c r="DPN730" s="422"/>
      <c r="DPO730" s="3"/>
      <c r="DPP730" s="422"/>
      <c r="DPQ730" s="3"/>
      <c r="DPR730" s="422"/>
      <c r="DPS730" s="3"/>
      <c r="DPT730" s="422"/>
      <c r="DPU730" s="3"/>
      <c r="DPV730" s="422"/>
      <c r="DPW730" s="3"/>
      <c r="DPX730" s="422"/>
      <c r="DPY730" s="3"/>
      <c r="DPZ730" s="422"/>
      <c r="DQA730" s="3"/>
      <c r="DQB730" s="422"/>
      <c r="DQC730" s="3"/>
      <c r="DQD730" s="422"/>
      <c r="DQE730" s="3"/>
      <c r="DQF730" s="422"/>
      <c r="DQG730" s="3"/>
      <c r="DQH730" s="422"/>
      <c r="DQI730" s="3"/>
      <c r="DQJ730" s="422"/>
      <c r="DQK730" s="3"/>
      <c r="DQL730" s="422"/>
      <c r="DQM730" s="3"/>
      <c r="DQN730" s="422"/>
      <c r="DQO730" s="3"/>
      <c r="DQP730" s="422"/>
      <c r="DQQ730" s="3"/>
      <c r="DQR730" s="422"/>
      <c r="DQS730" s="3"/>
      <c r="DQT730" s="422"/>
      <c r="DQU730" s="3"/>
      <c r="DQV730" s="422"/>
      <c r="DQW730" s="3"/>
      <c r="DQX730" s="422"/>
      <c r="DQY730" s="3"/>
      <c r="DQZ730" s="422"/>
      <c r="DRA730" s="3"/>
      <c r="DRB730" s="422"/>
      <c r="DRC730" s="3"/>
      <c r="DRD730" s="422"/>
      <c r="DRE730" s="3"/>
      <c r="DRF730" s="422"/>
      <c r="DRG730" s="3"/>
      <c r="DRH730" s="422"/>
      <c r="DRI730" s="3"/>
      <c r="DRJ730" s="422"/>
      <c r="DRK730" s="3"/>
      <c r="DRL730" s="422"/>
      <c r="DRM730" s="3"/>
      <c r="DRN730" s="422"/>
      <c r="DRO730" s="3"/>
      <c r="DRP730" s="422"/>
      <c r="DRQ730" s="3"/>
      <c r="DRR730" s="422"/>
      <c r="DRS730" s="3"/>
      <c r="DRT730" s="422"/>
      <c r="DRU730" s="3"/>
      <c r="DRV730" s="422"/>
      <c r="DRW730" s="3"/>
      <c r="DRX730" s="422"/>
      <c r="DRY730" s="3"/>
      <c r="DRZ730" s="422"/>
      <c r="DSA730" s="3"/>
      <c r="DSB730" s="422"/>
      <c r="DSC730" s="3"/>
      <c r="DSD730" s="422"/>
      <c r="DSE730" s="3"/>
      <c r="DSF730" s="422"/>
      <c r="DSG730" s="3"/>
      <c r="DSH730" s="422"/>
      <c r="DSI730" s="3"/>
      <c r="DSJ730" s="422"/>
      <c r="DSK730" s="3"/>
      <c r="DSL730" s="422"/>
      <c r="DSM730" s="3"/>
      <c r="DSN730" s="422"/>
      <c r="DSO730" s="3"/>
      <c r="DSP730" s="422"/>
      <c r="DSQ730" s="3"/>
      <c r="DSR730" s="422"/>
      <c r="DSS730" s="3"/>
      <c r="DST730" s="422"/>
      <c r="DSU730" s="3"/>
      <c r="DSV730" s="422"/>
      <c r="DSW730" s="3"/>
      <c r="DSX730" s="422"/>
      <c r="DSY730" s="3"/>
      <c r="DSZ730" s="422"/>
      <c r="DTA730" s="3"/>
      <c r="DTB730" s="422"/>
      <c r="DTC730" s="3"/>
      <c r="DTD730" s="422"/>
      <c r="DTE730" s="3"/>
      <c r="DTF730" s="422"/>
      <c r="DTG730" s="3"/>
      <c r="DTH730" s="422"/>
      <c r="DTI730" s="3"/>
      <c r="DTJ730" s="422"/>
      <c r="DTK730" s="3"/>
      <c r="DTL730" s="422"/>
      <c r="DTM730" s="3"/>
      <c r="DTN730" s="422"/>
      <c r="DTO730" s="3"/>
      <c r="DTP730" s="422"/>
      <c r="DTQ730" s="3"/>
      <c r="DTR730" s="422"/>
      <c r="DTS730" s="3"/>
      <c r="DTT730" s="422"/>
      <c r="DTU730" s="3"/>
      <c r="DTV730" s="422"/>
      <c r="DTW730" s="3"/>
      <c r="DTX730" s="422"/>
      <c r="DTY730" s="3"/>
      <c r="DTZ730" s="422"/>
      <c r="DUA730" s="3"/>
      <c r="DUB730" s="422"/>
      <c r="DUC730" s="3"/>
      <c r="DUD730" s="422"/>
      <c r="DUE730" s="3"/>
      <c r="DUF730" s="422"/>
      <c r="DUG730" s="3"/>
      <c r="DUH730" s="422"/>
      <c r="DUI730" s="3"/>
      <c r="DUJ730" s="422"/>
      <c r="DUK730" s="3"/>
      <c r="DUL730" s="422"/>
      <c r="DUM730" s="3"/>
      <c r="DUN730" s="422"/>
      <c r="DUO730" s="3"/>
      <c r="DUP730" s="422"/>
      <c r="DUQ730" s="3"/>
      <c r="DUR730" s="422"/>
      <c r="DUS730" s="3"/>
      <c r="DUT730" s="422"/>
      <c r="DUU730" s="3"/>
      <c r="DUV730" s="422"/>
      <c r="DUW730" s="3"/>
      <c r="DUX730" s="422"/>
      <c r="DUY730" s="3"/>
      <c r="DUZ730" s="422"/>
      <c r="DVA730" s="3"/>
      <c r="DVB730" s="422"/>
      <c r="DVC730" s="3"/>
      <c r="DVD730" s="422"/>
      <c r="DVE730" s="3"/>
      <c r="DVF730" s="422"/>
      <c r="DVG730" s="3"/>
      <c r="DVH730" s="422"/>
      <c r="DVI730" s="3"/>
      <c r="DVJ730" s="422"/>
      <c r="DVK730" s="3"/>
      <c r="DVL730" s="422"/>
      <c r="DVM730" s="3"/>
      <c r="DVN730" s="422"/>
      <c r="DVO730" s="3"/>
      <c r="DVP730" s="422"/>
      <c r="DVQ730" s="3"/>
      <c r="DVR730" s="422"/>
      <c r="DVS730" s="3"/>
      <c r="DVT730" s="422"/>
      <c r="DVU730" s="3"/>
      <c r="DVV730" s="422"/>
      <c r="DVW730" s="3"/>
      <c r="DVX730" s="422"/>
      <c r="DVY730" s="3"/>
      <c r="DVZ730" s="422"/>
      <c r="DWA730" s="3"/>
      <c r="DWB730" s="422"/>
      <c r="DWC730" s="3"/>
      <c r="DWD730" s="422"/>
      <c r="DWE730" s="3"/>
      <c r="DWF730" s="422"/>
      <c r="DWG730" s="3"/>
      <c r="DWH730" s="422"/>
      <c r="DWI730" s="3"/>
      <c r="DWJ730" s="422"/>
      <c r="DWK730" s="3"/>
      <c r="DWL730" s="422"/>
      <c r="DWM730" s="3"/>
      <c r="DWN730" s="422"/>
      <c r="DWO730" s="3"/>
      <c r="DWP730" s="422"/>
      <c r="DWQ730" s="3"/>
      <c r="DWR730" s="422"/>
      <c r="DWS730" s="3"/>
      <c r="DWT730" s="422"/>
      <c r="DWU730" s="3"/>
      <c r="DWV730" s="422"/>
      <c r="DWW730" s="3"/>
      <c r="DWX730" s="422"/>
      <c r="DWY730" s="3"/>
      <c r="DWZ730" s="422"/>
      <c r="DXA730" s="3"/>
      <c r="DXB730" s="422"/>
      <c r="DXC730" s="3"/>
      <c r="DXD730" s="422"/>
      <c r="DXE730" s="3"/>
      <c r="DXF730" s="422"/>
      <c r="DXG730" s="3"/>
      <c r="DXH730" s="422"/>
      <c r="DXI730" s="3"/>
      <c r="DXJ730" s="422"/>
      <c r="DXK730" s="3"/>
      <c r="DXL730" s="422"/>
      <c r="DXM730" s="3"/>
      <c r="DXN730" s="422"/>
      <c r="DXO730" s="3"/>
      <c r="DXP730" s="422"/>
      <c r="DXQ730" s="3"/>
      <c r="DXR730" s="422"/>
      <c r="DXS730" s="3"/>
      <c r="DXT730" s="422"/>
      <c r="DXU730" s="3"/>
      <c r="DXV730" s="422"/>
      <c r="DXW730" s="3"/>
      <c r="DXX730" s="422"/>
      <c r="DXY730" s="3"/>
      <c r="DXZ730" s="422"/>
      <c r="DYA730" s="3"/>
      <c r="DYB730" s="422"/>
      <c r="DYC730" s="3"/>
      <c r="DYD730" s="422"/>
      <c r="DYE730" s="3"/>
      <c r="DYF730" s="422"/>
      <c r="DYG730" s="3"/>
      <c r="DYH730" s="422"/>
      <c r="DYI730" s="3"/>
      <c r="DYJ730" s="422"/>
      <c r="DYK730" s="3"/>
      <c r="DYL730" s="422"/>
      <c r="DYM730" s="3"/>
      <c r="DYN730" s="422"/>
      <c r="DYO730" s="3"/>
      <c r="DYP730" s="422"/>
      <c r="DYQ730" s="3"/>
      <c r="DYR730" s="422"/>
      <c r="DYS730" s="3"/>
      <c r="DYT730" s="422"/>
      <c r="DYU730" s="3"/>
      <c r="DYV730" s="422"/>
      <c r="DYW730" s="3"/>
      <c r="DYX730" s="422"/>
      <c r="DYY730" s="3"/>
      <c r="DYZ730" s="422"/>
      <c r="DZA730" s="3"/>
      <c r="DZB730" s="422"/>
      <c r="DZC730" s="3"/>
      <c r="DZD730" s="422"/>
      <c r="DZE730" s="3"/>
      <c r="DZF730" s="422"/>
      <c r="DZG730" s="3"/>
      <c r="DZH730" s="422"/>
      <c r="DZI730" s="3"/>
      <c r="DZJ730" s="422"/>
      <c r="DZK730" s="3"/>
      <c r="DZL730" s="422"/>
      <c r="DZM730" s="3"/>
      <c r="DZN730" s="422"/>
      <c r="DZO730" s="3"/>
      <c r="DZP730" s="422"/>
      <c r="DZQ730" s="3"/>
      <c r="DZR730" s="422"/>
      <c r="DZS730" s="3"/>
      <c r="DZT730" s="422"/>
      <c r="DZU730" s="3"/>
      <c r="DZV730" s="422"/>
      <c r="DZW730" s="3"/>
      <c r="DZX730" s="422"/>
      <c r="DZY730" s="3"/>
      <c r="DZZ730" s="422"/>
      <c r="EAA730" s="3"/>
      <c r="EAB730" s="422"/>
      <c r="EAC730" s="3"/>
      <c r="EAD730" s="422"/>
      <c r="EAE730" s="3"/>
      <c r="EAF730" s="422"/>
      <c r="EAG730" s="3"/>
      <c r="EAH730" s="422"/>
      <c r="EAI730" s="3"/>
      <c r="EAJ730" s="422"/>
      <c r="EAK730" s="3"/>
      <c r="EAL730" s="422"/>
      <c r="EAM730" s="3"/>
      <c r="EAN730" s="422"/>
      <c r="EAO730" s="3"/>
      <c r="EAP730" s="422"/>
      <c r="EAQ730" s="3"/>
      <c r="EAR730" s="422"/>
      <c r="EAS730" s="3"/>
      <c r="EAT730" s="422"/>
      <c r="EAU730" s="3"/>
      <c r="EAV730" s="422"/>
      <c r="EAW730" s="3"/>
      <c r="EAX730" s="422"/>
      <c r="EAY730" s="3"/>
      <c r="EAZ730" s="422"/>
      <c r="EBA730" s="3"/>
      <c r="EBB730" s="422"/>
      <c r="EBC730" s="3"/>
      <c r="EBD730" s="422"/>
      <c r="EBE730" s="3"/>
      <c r="EBF730" s="422"/>
      <c r="EBG730" s="3"/>
      <c r="EBH730" s="422"/>
      <c r="EBI730" s="3"/>
      <c r="EBJ730" s="422"/>
      <c r="EBK730" s="3"/>
      <c r="EBL730" s="422"/>
      <c r="EBM730" s="3"/>
      <c r="EBN730" s="422"/>
      <c r="EBO730" s="3"/>
      <c r="EBP730" s="422"/>
      <c r="EBQ730" s="3"/>
      <c r="EBR730" s="422"/>
      <c r="EBS730" s="3"/>
      <c r="EBT730" s="422"/>
      <c r="EBU730" s="3"/>
      <c r="EBV730" s="422"/>
      <c r="EBW730" s="3"/>
      <c r="EBX730" s="422"/>
      <c r="EBY730" s="3"/>
      <c r="EBZ730" s="422"/>
      <c r="ECA730" s="3"/>
      <c r="ECB730" s="422"/>
      <c r="ECC730" s="3"/>
      <c r="ECD730" s="422"/>
      <c r="ECE730" s="3"/>
      <c r="ECF730" s="422"/>
      <c r="ECG730" s="3"/>
      <c r="ECH730" s="422"/>
      <c r="ECI730" s="3"/>
      <c r="ECJ730" s="422"/>
      <c r="ECK730" s="3"/>
      <c r="ECL730" s="422"/>
      <c r="ECM730" s="3"/>
      <c r="ECN730" s="422"/>
      <c r="ECO730" s="3"/>
      <c r="ECP730" s="422"/>
      <c r="ECQ730" s="3"/>
      <c r="ECR730" s="422"/>
      <c r="ECS730" s="3"/>
      <c r="ECT730" s="422"/>
      <c r="ECU730" s="3"/>
      <c r="ECV730" s="422"/>
      <c r="ECW730" s="3"/>
      <c r="ECX730" s="422"/>
      <c r="ECY730" s="3"/>
      <c r="ECZ730" s="422"/>
      <c r="EDA730" s="3"/>
      <c r="EDB730" s="422"/>
      <c r="EDC730" s="3"/>
      <c r="EDD730" s="422"/>
      <c r="EDE730" s="3"/>
      <c r="EDF730" s="422"/>
      <c r="EDG730" s="3"/>
      <c r="EDH730" s="422"/>
      <c r="EDI730" s="3"/>
      <c r="EDJ730" s="422"/>
      <c r="EDK730" s="3"/>
      <c r="EDL730" s="422"/>
      <c r="EDM730" s="3"/>
      <c r="EDN730" s="422"/>
      <c r="EDO730" s="3"/>
      <c r="EDP730" s="422"/>
      <c r="EDQ730" s="3"/>
      <c r="EDR730" s="422"/>
      <c r="EDS730" s="3"/>
      <c r="EDT730" s="422"/>
      <c r="EDU730" s="3"/>
      <c r="EDV730" s="422"/>
      <c r="EDW730" s="3"/>
      <c r="EDX730" s="422"/>
      <c r="EDY730" s="3"/>
      <c r="EDZ730" s="422"/>
      <c r="EEA730" s="3"/>
      <c r="EEB730" s="422"/>
      <c r="EEC730" s="3"/>
      <c r="EED730" s="422"/>
      <c r="EEE730" s="3"/>
      <c r="EEF730" s="422"/>
      <c r="EEG730" s="3"/>
      <c r="EEH730" s="422"/>
      <c r="EEI730" s="3"/>
      <c r="EEJ730" s="422"/>
      <c r="EEK730" s="3"/>
      <c r="EEL730" s="422"/>
      <c r="EEM730" s="3"/>
      <c r="EEN730" s="422"/>
      <c r="EEO730" s="3"/>
      <c r="EEP730" s="422"/>
      <c r="EEQ730" s="3"/>
      <c r="EER730" s="422"/>
      <c r="EES730" s="3"/>
      <c r="EET730" s="422"/>
      <c r="EEU730" s="3"/>
      <c r="EEV730" s="422"/>
      <c r="EEW730" s="3"/>
      <c r="EEX730" s="422"/>
      <c r="EEY730" s="3"/>
      <c r="EEZ730" s="422"/>
      <c r="EFA730" s="3"/>
      <c r="EFB730" s="422"/>
      <c r="EFC730" s="3"/>
      <c r="EFD730" s="422"/>
      <c r="EFE730" s="3"/>
      <c r="EFF730" s="422"/>
      <c r="EFG730" s="3"/>
      <c r="EFH730" s="422"/>
      <c r="EFI730" s="3"/>
      <c r="EFJ730" s="422"/>
      <c r="EFK730" s="3"/>
      <c r="EFL730" s="422"/>
      <c r="EFM730" s="3"/>
      <c r="EFN730" s="422"/>
      <c r="EFO730" s="3"/>
      <c r="EFP730" s="422"/>
      <c r="EFQ730" s="3"/>
      <c r="EFR730" s="422"/>
      <c r="EFS730" s="3"/>
      <c r="EFT730" s="422"/>
      <c r="EFU730" s="3"/>
      <c r="EFV730" s="422"/>
      <c r="EFW730" s="3"/>
      <c r="EFX730" s="422"/>
      <c r="EFY730" s="3"/>
      <c r="EFZ730" s="422"/>
      <c r="EGA730" s="3"/>
      <c r="EGB730" s="422"/>
      <c r="EGC730" s="3"/>
      <c r="EGD730" s="422"/>
      <c r="EGE730" s="3"/>
      <c r="EGF730" s="422"/>
      <c r="EGG730" s="3"/>
      <c r="EGH730" s="422"/>
      <c r="EGI730" s="3"/>
      <c r="EGJ730" s="422"/>
      <c r="EGK730" s="3"/>
      <c r="EGL730" s="422"/>
      <c r="EGM730" s="3"/>
      <c r="EGN730" s="422"/>
      <c r="EGO730" s="3"/>
      <c r="EGP730" s="422"/>
      <c r="EGQ730" s="3"/>
      <c r="EGR730" s="422"/>
      <c r="EGS730" s="3"/>
      <c r="EGT730" s="422"/>
      <c r="EGU730" s="3"/>
      <c r="EGV730" s="422"/>
      <c r="EGW730" s="3"/>
      <c r="EGX730" s="422"/>
      <c r="EGY730" s="3"/>
      <c r="EGZ730" s="422"/>
      <c r="EHA730" s="3"/>
      <c r="EHB730" s="422"/>
      <c r="EHC730" s="3"/>
      <c r="EHD730" s="422"/>
      <c r="EHE730" s="3"/>
      <c r="EHF730" s="422"/>
      <c r="EHG730" s="3"/>
      <c r="EHH730" s="422"/>
      <c r="EHI730" s="3"/>
      <c r="EHJ730" s="422"/>
      <c r="EHK730" s="3"/>
      <c r="EHL730" s="422"/>
      <c r="EHM730" s="3"/>
      <c r="EHN730" s="422"/>
      <c r="EHO730" s="3"/>
      <c r="EHP730" s="422"/>
      <c r="EHQ730" s="3"/>
      <c r="EHR730" s="422"/>
      <c r="EHS730" s="3"/>
      <c r="EHT730" s="422"/>
      <c r="EHU730" s="3"/>
      <c r="EHV730" s="422"/>
      <c r="EHW730" s="3"/>
      <c r="EHX730" s="422"/>
      <c r="EHY730" s="3"/>
      <c r="EHZ730" s="422"/>
      <c r="EIA730" s="3"/>
      <c r="EIB730" s="422"/>
      <c r="EIC730" s="3"/>
      <c r="EID730" s="422"/>
      <c r="EIE730" s="3"/>
      <c r="EIF730" s="422"/>
      <c r="EIG730" s="3"/>
      <c r="EIH730" s="422"/>
      <c r="EII730" s="3"/>
      <c r="EIJ730" s="422"/>
      <c r="EIK730" s="3"/>
      <c r="EIL730" s="422"/>
      <c r="EIM730" s="3"/>
      <c r="EIN730" s="422"/>
      <c r="EIO730" s="3"/>
      <c r="EIP730" s="422"/>
      <c r="EIQ730" s="3"/>
      <c r="EIR730" s="422"/>
      <c r="EIS730" s="3"/>
      <c r="EIT730" s="422"/>
      <c r="EIU730" s="3"/>
      <c r="EIV730" s="422"/>
      <c r="EIW730" s="3"/>
      <c r="EIX730" s="422"/>
      <c r="EIY730" s="3"/>
      <c r="EIZ730" s="422"/>
      <c r="EJA730" s="3"/>
      <c r="EJB730" s="422"/>
      <c r="EJC730" s="3"/>
      <c r="EJD730" s="422"/>
      <c r="EJE730" s="3"/>
      <c r="EJF730" s="422"/>
      <c r="EJG730" s="3"/>
      <c r="EJH730" s="422"/>
      <c r="EJI730" s="3"/>
      <c r="EJJ730" s="422"/>
      <c r="EJK730" s="3"/>
      <c r="EJL730" s="422"/>
      <c r="EJM730" s="3"/>
      <c r="EJN730" s="422"/>
      <c r="EJO730" s="3"/>
      <c r="EJP730" s="422"/>
      <c r="EJQ730" s="3"/>
      <c r="EJR730" s="422"/>
      <c r="EJS730" s="3"/>
      <c r="EJT730" s="422"/>
      <c r="EJU730" s="3"/>
      <c r="EJV730" s="422"/>
      <c r="EJW730" s="3"/>
      <c r="EJX730" s="422"/>
      <c r="EJY730" s="3"/>
      <c r="EJZ730" s="422"/>
      <c r="EKA730" s="3"/>
      <c r="EKB730" s="422"/>
      <c r="EKC730" s="3"/>
      <c r="EKD730" s="422"/>
      <c r="EKE730" s="3"/>
      <c r="EKF730" s="422"/>
      <c r="EKG730" s="3"/>
      <c r="EKH730" s="422"/>
      <c r="EKI730" s="3"/>
      <c r="EKJ730" s="422"/>
      <c r="EKK730" s="3"/>
      <c r="EKL730" s="422"/>
      <c r="EKM730" s="3"/>
      <c r="EKN730" s="422"/>
      <c r="EKO730" s="3"/>
      <c r="EKP730" s="422"/>
      <c r="EKQ730" s="3"/>
      <c r="EKR730" s="422"/>
      <c r="EKS730" s="3"/>
      <c r="EKT730" s="422"/>
      <c r="EKU730" s="3"/>
      <c r="EKV730" s="422"/>
      <c r="EKW730" s="3"/>
      <c r="EKX730" s="422"/>
      <c r="EKY730" s="3"/>
      <c r="EKZ730" s="422"/>
      <c r="ELA730" s="3"/>
      <c r="ELB730" s="422"/>
      <c r="ELC730" s="3"/>
      <c r="ELD730" s="422"/>
      <c r="ELE730" s="3"/>
      <c r="ELF730" s="422"/>
      <c r="ELG730" s="3"/>
      <c r="ELH730" s="422"/>
      <c r="ELI730" s="3"/>
      <c r="ELJ730" s="422"/>
      <c r="ELK730" s="3"/>
      <c r="ELL730" s="422"/>
      <c r="ELM730" s="3"/>
      <c r="ELN730" s="422"/>
      <c r="ELO730" s="3"/>
      <c r="ELP730" s="422"/>
      <c r="ELQ730" s="3"/>
      <c r="ELR730" s="422"/>
      <c r="ELS730" s="3"/>
      <c r="ELT730" s="422"/>
      <c r="ELU730" s="3"/>
      <c r="ELV730" s="422"/>
      <c r="ELW730" s="3"/>
      <c r="ELX730" s="422"/>
      <c r="ELY730" s="3"/>
      <c r="ELZ730" s="422"/>
      <c r="EMA730" s="3"/>
      <c r="EMB730" s="422"/>
      <c r="EMC730" s="3"/>
      <c r="EMD730" s="422"/>
      <c r="EME730" s="3"/>
      <c r="EMF730" s="422"/>
      <c r="EMG730" s="3"/>
      <c r="EMH730" s="422"/>
      <c r="EMI730" s="3"/>
      <c r="EMJ730" s="422"/>
      <c r="EMK730" s="3"/>
      <c r="EML730" s="422"/>
      <c r="EMM730" s="3"/>
      <c r="EMN730" s="422"/>
      <c r="EMO730" s="3"/>
      <c r="EMP730" s="422"/>
      <c r="EMQ730" s="3"/>
      <c r="EMR730" s="422"/>
      <c r="EMS730" s="3"/>
      <c r="EMT730" s="422"/>
      <c r="EMU730" s="3"/>
      <c r="EMV730" s="422"/>
      <c r="EMW730" s="3"/>
      <c r="EMX730" s="422"/>
      <c r="EMY730" s="3"/>
      <c r="EMZ730" s="422"/>
      <c r="ENA730" s="3"/>
      <c r="ENB730" s="422"/>
      <c r="ENC730" s="3"/>
      <c r="END730" s="422"/>
      <c r="ENE730" s="3"/>
      <c r="ENF730" s="422"/>
      <c r="ENG730" s="3"/>
      <c r="ENH730" s="422"/>
      <c r="ENI730" s="3"/>
      <c r="ENJ730" s="422"/>
      <c r="ENK730" s="3"/>
      <c r="ENL730" s="422"/>
      <c r="ENM730" s="3"/>
      <c r="ENN730" s="422"/>
      <c r="ENO730" s="3"/>
      <c r="ENP730" s="422"/>
      <c r="ENQ730" s="3"/>
      <c r="ENR730" s="422"/>
      <c r="ENS730" s="3"/>
      <c r="ENT730" s="422"/>
      <c r="ENU730" s="3"/>
      <c r="ENV730" s="422"/>
      <c r="ENW730" s="3"/>
      <c r="ENX730" s="422"/>
      <c r="ENY730" s="3"/>
      <c r="ENZ730" s="422"/>
      <c r="EOA730" s="3"/>
      <c r="EOB730" s="422"/>
      <c r="EOC730" s="3"/>
      <c r="EOD730" s="422"/>
      <c r="EOE730" s="3"/>
      <c r="EOF730" s="422"/>
      <c r="EOG730" s="3"/>
      <c r="EOH730" s="422"/>
      <c r="EOI730" s="3"/>
      <c r="EOJ730" s="422"/>
      <c r="EOK730" s="3"/>
      <c r="EOL730" s="422"/>
      <c r="EOM730" s="3"/>
      <c r="EON730" s="422"/>
      <c r="EOO730" s="3"/>
      <c r="EOP730" s="422"/>
      <c r="EOQ730" s="3"/>
      <c r="EOR730" s="422"/>
      <c r="EOS730" s="3"/>
      <c r="EOT730" s="422"/>
      <c r="EOU730" s="3"/>
      <c r="EOV730" s="422"/>
      <c r="EOW730" s="3"/>
      <c r="EOX730" s="422"/>
      <c r="EOY730" s="3"/>
      <c r="EOZ730" s="422"/>
      <c r="EPA730" s="3"/>
      <c r="EPB730" s="422"/>
      <c r="EPC730" s="3"/>
      <c r="EPD730" s="422"/>
      <c r="EPE730" s="3"/>
      <c r="EPF730" s="422"/>
      <c r="EPG730" s="3"/>
      <c r="EPH730" s="422"/>
      <c r="EPI730" s="3"/>
      <c r="EPJ730" s="422"/>
      <c r="EPK730" s="3"/>
      <c r="EPL730" s="422"/>
      <c r="EPM730" s="3"/>
      <c r="EPN730" s="422"/>
      <c r="EPO730" s="3"/>
      <c r="EPP730" s="422"/>
      <c r="EPQ730" s="3"/>
      <c r="EPR730" s="422"/>
      <c r="EPS730" s="3"/>
      <c r="EPT730" s="422"/>
      <c r="EPU730" s="3"/>
      <c r="EPV730" s="422"/>
      <c r="EPW730" s="3"/>
      <c r="EPX730" s="422"/>
      <c r="EPY730" s="3"/>
      <c r="EPZ730" s="422"/>
      <c r="EQA730" s="3"/>
      <c r="EQB730" s="422"/>
      <c r="EQC730" s="3"/>
      <c r="EQD730" s="422"/>
      <c r="EQE730" s="3"/>
      <c r="EQF730" s="422"/>
      <c r="EQG730" s="3"/>
      <c r="EQH730" s="422"/>
      <c r="EQI730" s="3"/>
      <c r="EQJ730" s="422"/>
      <c r="EQK730" s="3"/>
      <c r="EQL730" s="422"/>
      <c r="EQM730" s="3"/>
      <c r="EQN730" s="422"/>
      <c r="EQO730" s="3"/>
      <c r="EQP730" s="422"/>
      <c r="EQQ730" s="3"/>
      <c r="EQR730" s="422"/>
      <c r="EQS730" s="3"/>
      <c r="EQT730" s="422"/>
      <c r="EQU730" s="3"/>
      <c r="EQV730" s="422"/>
      <c r="EQW730" s="3"/>
      <c r="EQX730" s="422"/>
      <c r="EQY730" s="3"/>
      <c r="EQZ730" s="422"/>
      <c r="ERA730" s="3"/>
      <c r="ERB730" s="422"/>
      <c r="ERC730" s="3"/>
      <c r="ERD730" s="422"/>
      <c r="ERE730" s="3"/>
      <c r="ERF730" s="422"/>
      <c r="ERG730" s="3"/>
      <c r="ERH730" s="422"/>
      <c r="ERI730" s="3"/>
      <c r="ERJ730" s="422"/>
      <c r="ERK730" s="3"/>
      <c r="ERL730" s="422"/>
      <c r="ERM730" s="3"/>
      <c r="ERN730" s="422"/>
      <c r="ERO730" s="3"/>
      <c r="ERP730" s="422"/>
      <c r="ERQ730" s="3"/>
      <c r="ERR730" s="422"/>
      <c r="ERS730" s="3"/>
      <c r="ERT730" s="422"/>
      <c r="ERU730" s="3"/>
      <c r="ERV730" s="422"/>
      <c r="ERW730" s="3"/>
      <c r="ERX730" s="422"/>
      <c r="ERY730" s="3"/>
      <c r="ERZ730" s="422"/>
      <c r="ESA730" s="3"/>
      <c r="ESB730" s="422"/>
      <c r="ESC730" s="3"/>
      <c r="ESD730" s="422"/>
      <c r="ESE730" s="3"/>
      <c r="ESF730" s="422"/>
      <c r="ESG730" s="3"/>
      <c r="ESH730" s="422"/>
      <c r="ESI730" s="3"/>
      <c r="ESJ730" s="422"/>
      <c r="ESK730" s="3"/>
      <c r="ESL730" s="422"/>
      <c r="ESM730" s="3"/>
      <c r="ESN730" s="422"/>
      <c r="ESO730" s="3"/>
      <c r="ESP730" s="422"/>
      <c r="ESQ730" s="3"/>
      <c r="ESR730" s="422"/>
      <c r="ESS730" s="3"/>
      <c r="EST730" s="422"/>
      <c r="ESU730" s="3"/>
      <c r="ESV730" s="422"/>
      <c r="ESW730" s="3"/>
      <c r="ESX730" s="422"/>
      <c r="ESY730" s="3"/>
      <c r="ESZ730" s="422"/>
      <c r="ETA730" s="3"/>
      <c r="ETB730" s="422"/>
      <c r="ETC730" s="3"/>
      <c r="ETD730" s="422"/>
      <c r="ETE730" s="3"/>
      <c r="ETF730" s="422"/>
      <c r="ETG730" s="3"/>
      <c r="ETH730" s="422"/>
      <c r="ETI730" s="3"/>
      <c r="ETJ730" s="422"/>
      <c r="ETK730" s="3"/>
      <c r="ETL730" s="422"/>
      <c r="ETM730" s="3"/>
      <c r="ETN730" s="422"/>
      <c r="ETO730" s="3"/>
      <c r="ETP730" s="422"/>
      <c r="ETQ730" s="3"/>
      <c r="ETR730" s="422"/>
      <c r="ETS730" s="3"/>
      <c r="ETT730" s="422"/>
      <c r="ETU730" s="3"/>
      <c r="ETV730" s="422"/>
      <c r="ETW730" s="3"/>
      <c r="ETX730" s="422"/>
      <c r="ETY730" s="3"/>
      <c r="ETZ730" s="422"/>
      <c r="EUA730" s="3"/>
      <c r="EUB730" s="422"/>
      <c r="EUC730" s="3"/>
      <c r="EUD730" s="422"/>
      <c r="EUE730" s="3"/>
      <c r="EUF730" s="422"/>
      <c r="EUG730" s="3"/>
      <c r="EUH730" s="422"/>
      <c r="EUI730" s="3"/>
      <c r="EUJ730" s="422"/>
      <c r="EUK730" s="3"/>
      <c r="EUL730" s="422"/>
      <c r="EUM730" s="3"/>
      <c r="EUN730" s="422"/>
      <c r="EUO730" s="3"/>
      <c r="EUP730" s="422"/>
      <c r="EUQ730" s="3"/>
      <c r="EUR730" s="422"/>
      <c r="EUS730" s="3"/>
      <c r="EUT730" s="422"/>
      <c r="EUU730" s="3"/>
      <c r="EUV730" s="422"/>
      <c r="EUW730" s="3"/>
      <c r="EUX730" s="422"/>
      <c r="EUY730" s="3"/>
      <c r="EUZ730" s="422"/>
      <c r="EVA730" s="3"/>
      <c r="EVB730" s="422"/>
      <c r="EVC730" s="3"/>
      <c r="EVD730" s="422"/>
      <c r="EVE730" s="3"/>
      <c r="EVF730" s="422"/>
      <c r="EVG730" s="3"/>
      <c r="EVH730" s="422"/>
      <c r="EVI730" s="3"/>
      <c r="EVJ730" s="422"/>
      <c r="EVK730" s="3"/>
      <c r="EVL730" s="422"/>
      <c r="EVM730" s="3"/>
      <c r="EVN730" s="422"/>
      <c r="EVO730" s="3"/>
      <c r="EVP730" s="422"/>
      <c r="EVQ730" s="3"/>
      <c r="EVR730" s="422"/>
      <c r="EVS730" s="3"/>
      <c r="EVT730" s="422"/>
      <c r="EVU730" s="3"/>
      <c r="EVV730" s="422"/>
      <c r="EVW730" s="3"/>
      <c r="EVX730" s="422"/>
      <c r="EVY730" s="3"/>
      <c r="EVZ730" s="422"/>
      <c r="EWA730" s="3"/>
      <c r="EWB730" s="422"/>
      <c r="EWC730" s="3"/>
      <c r="EWD730" s="422"/>
      <c r="EWE730" s="3"/>
      <c r="EWF730" s="422"/>
      <c r="EWG730" s="3"/>
      <c r="EWH730" s="422"/>
      <c r="EWI730" s="3"/>
      <c r="EWJ730" s="422"/>
      <c r="EWK730" s="3"/>
      <c r="EWL730" s="422"/>
      <c r="EWM730" s="3"/>
      <c r="EWN730" s="422"/>
      <c r="EWO730" s="3"/>
      <c r="EWP730" s="422"/>
      <c r="EWQ730" s="3"/>
      <c r="EWR730" s="422"/>
      <c r="EWS730" s="3"/>
      <c r="EWT730" s="422"/>
      <c r="EWU730" s="3"/>
      <c r="EWV730" s="422"/>
      <c r="EWW730" s="3"/>
      <c r="EWX730" s="422"/>
      <c r="EWY730" s="3"/>
      <c r="EWZ730" s="422"/>
      <c r="EXA730" s="3"/>
      <c r="EXB730" s="422"/>
      <c r="EXC730" s="3"/>
      <c r="EXD730" s="422"/>
      <c r="EXE730" s="3"/>
      <c r="EXF730" s="422"/>
      <c r="EXG730" s="3"/>
      <c r="EXH730" s="422"/>
      <c r="EXI730" s="3"/>
      <c r="EXJ730" s="422"/>
      <c r="EXK730" s="3"/>
      <c r="EXL730" s="422"/>
      <c r="EXM730" s="3"/>
      <c r="EXN730" s="422"/>
      <c r="EXO730" s="3"/>
      <c r="EXP730" s="422"/>
      <c r="EXQ730" s="3"/>
      <c r="EXR730" s="422"/>
      <c r="EXS730" s="3"/>
      <c r="EXT730" s="422"/>
      <c r="EXU730" s="3"/>
      <c r="EXV730" s="422"/>
      <c r="EXW730" s="3"/>
      <c r="EXX730" s="422"/>
      <c r="EXY730" s="3"/>
      <c r="EXZ730" s="422"/>
      <c r="EYA730" s="3"/>
      <c r="EYB730" s="422"/>
      <c r="EYC730" s="3"/>
      <c r="EYD730" s="422"/>
      <c r="EYE730" s="3"/>
      <c r="EYF730" s="422"/>
      <c r="EYG730" s="3"/>
      <c r="EYH730" s="422"/>
      <c r="EYI730" s="3"/>
      <c r="EYJ730" s="422"/>
      <c r="EYK730" s="3"/>
      <c r="EYL730" s="422"/>
      <c r="EYM730" s="3"/>
      <c r="EYN730" s="422"/>
      <c r="EYO730" s="3"/>
      <c r="EYP730" s="422"/>
      <c r="EYQ730" s="3"/>
      <c r="EYR730" s="422"/>
      <c r="EYS730" s="3"/>
      <c r="EYT730" s="422"/>
      <c r="EYU730" s="3"/>
      <c r="EYV730" s="422"/>
      <c r="EYW730" s="3"/>
      <c r="EYX730" s="422"/>
      <c r="EYY730" s="3"/>
      <c r="EYZ730" s="422"/>
      <c r="EZA730" s="3"/>
      <c r="EZB730" s="422"/>
      <c r="EZC730" s="3"/>
      <c r="EZD730" s="422"/>
      <c r="EZE730" s="3"/>
      <c r="EZF730" s="422"/>
      <c r="EZG730" s="3"/>
      <c r="EZH730" s="422"/>
      <c r="EZI730" s="3"/>
      <c r="EZJ730" s="422"/>
      <c r="EZK730" s="3"/>
      <c r="EZL730" s="422"/>
      <c r="EZM730" s="3"/>
      <c r="EZN730" s="422"/>
      <c r="EZO730" s="3"/>
      <c r="EZP730" s="422"/>
      <c r="EZQ730" s="3"/>
      <c r="EZR730" s="422"/>
      <c r="EZS730" s="3"/>
      <c r="EZT730" s="422"/>
      <c r="EZU730" s="3"/>
      <c r="EZV730" s="422"/>
      <c r="EZW730" s="3"/>
      <c r="EZX730" s="422"/>
      <c r="EZY730" s="3"/>
      <c r="EZZ730" s="422"/>
      <c r="FAA730" s="3"/>
      <c r="FAB730" s="422"/>
      <c r="FAC730" s="3"/>
      <c r="FAD730" s="422"/>
      <c r="FAE730" s="3"/>
      <c r="FAF730" s="422"/>
      <c r="FAG730" s="3"/>
      <c r="FAH730" s="422"/>
      <c r="FAI730" s="3"/>
      <c r="FAJ730" s="422"/>
      <c r="FAK730" s="3"/>
      <c r="FAL730" s="422"/>
      <c r="FAM730" s="3"/>
      <c r="FAN730" s="422"/>
      <c r="FAO730" s="3"/>
      <c r="FAP730" s="422"/>
      <c r="FAQ730" s="3"/>
      <c r="FAR730" s="422"/>
      <c r="FAS730" s="3"/>
      <c r="FAT730" s="422"/>
      <c r="FAU730" s="3"/>
      <c r="FAV730" s="422"/>
      <c r="FAW730" s="3"/>
      <c r="FAX730" s="422"/>
      <c r="FAY730" s="3"/>
      <c r="FAZ730" s="422"/>
      <c r="FBA730" s="3"/>
      <c r="FBB730" s="422"/>
      <c r="FBC730" s="3"/>
      <c r="FBD730" s="422"/>
      <c r="FBE730" s="3"/>
      <c r="FBF730" s="422"/>
      <c r="FBG730" s="3"/>
      <c r="FBH730" s="422"/>
      <c r="FBI730" s="3"/>
      <c r="FBJ730" s="422"/>
      <c r="FBK730" s="3"/>
      <c r="FBL730" s="422"/>
      <c r="FBM730" s="3"/>
      <c r="FBN730" s="422"/>
      <c r="FBO730" s="3"/>
      <c r="FBP730" s="422"/>
      <c r="FBQ730" s="3"/>
      <c r="FBR730" s="422"/>
      <c r="FBS730" s="3"/>
      <c r="FBT730" s="422"/>
      <c r="FBU730" s="3"/>
      <c r="FBV730" s="422"/>
      <c r="FBW730" s="3"/>
      <c r="FBX730" s="422"/>
      <c r="FBY730" s="3"/>
      <c r="FBZ730" s="422"/>
      <c r="FCA730" s="3"/>
      <c r="FCB730" s="422"/>
      <c r="FCC730" s="3"/>
      <c r="FCD730" s="422"/>
      <c r="FCE730" s="3"/>
      <c r="FCF730" s="422"/>
      <c r="FCG730" s="3"/>
      <c r="FCH730" s="422"/>
      <c r="FCI730" s="3"/>
      <c r="FCJ730" s="422"/>
      <c r="FCK730" s="3"/>
      <c r="FCL730" s="422"/>
      <c r="FCM730" s="3"/>
      <c r="FCN730" s="422"/>
      <c r="FCO730" s="3"/>
      <c r="FCP730" s="422"/>
      <c r="FCQ730" s="3"/>
      <c r="FCR730" s="422"/>
      <c r="FCS730" s="3"/>
      <c r="FCT730" s="422"/>
      <c r="FCU730" s="3"/>
      <c r="FCV730" s="422"/>
      <c r="FCW730" s="3"/>
      <c r="FCX730" s="422"/>
      <c r="FCY730" s="3"/>
      <c r="FCZ730" s="422"/>
      <c r="FDA730" s="3"/>
      <c r="FDB730" s="422"/>
      <c r="FDC730" s="3"/>
      <c r="FDD730" s="422"/>
      <c r="FDE730" s="3"/>
      <c r="FDF730" s="422"/>
      <c r="FDG730" s="3"/>
      <c r="FDH730" s="422"/>
      <c r="FDI730" s="3"/>
      <c r="FDJ730" s="422"/>
      <c r="FDK730" s="3"/>
      <c r="FDL730" s="422"/>
      <c r="FDM730" s="3"/>
      <c r="FDN730" s="422"/>
      <c r="FDO730" s="3"/>
      <c r="FDP730" s="422"/>
      <c r="FDQ730" s="3"/>
      <c r="FDR730" s="422"/>
      <c r="FDS730" s="3"/>
      <c r="FDT730" s="422"/>
      <c r="FDU730" s="3"/>
      <c r="FDV730" s="422"/>
      <c r="FDW730" s="3"/>
      <c r="FDX730" s="422"/>
      <c r="FDY730" s="3"/>
      <c r="FDZ730" s="422"/>
      <c r="FEA730" s="3"/>
      <c r="FEB730" s="422"/>
      <c r="FEC730" s="3"/>
      <c r="FED730" s="422"/>
      <c r="FEE730" s="3"/>
      <c r="FEF730" s="422"/>
      <c r="FEG730" s="3"/>
      <c r="FEH730" s="422"/>
      <c r="FEI730" s="3"/>
      <c r="FEJ730" s="422"/>
      <c r="FEK730" s="3"/>
      <c r="FEL730" s="422"/>
      <c r="FEM730" s="3"/>
      <c r="FEN730" s="422"/>
      <c r="FEO730" s="3"/>
      <c r="FEP730" s="422"/>
      <c r="FEQ730" s="3"/>
      <c r="FER730" s="422"/>
      <c r="FES730" s="3"/>
      <c r="FET730" s="422"/>
      <c r="FEU730" s="3"/>
      <c r="FEV730" s="422"/>
      <c r="FEW730" s="3"/>
      <c r="FEX730" s="422"/>
      <c r="FEY730" s="3"/>
      <c r="FEZ730" s="422"/>
      <c r="FFA730" s="3"/>
      <c r="FFB730" s="422"/>
      <c r="FFC730" s="3"/>
      <c r="FFD730" s="422"/>
      <c r="FFE730" s="3"/>
      <c r="FFF730" s="422"/>
      <c r="FFG730" s="3"/>
      <c r="FFH730" s="422"/>
      <c r="FFI730" s="3"/>
      <c r="FFJ730" s="422"/>
      <c r="FFK730" s="3"/>
      <c r="FFL730" s="422"/>
      <c r="FFM730" s="3"/>
      <c r="FFN730" s="422"/>
      <c r="FFO730" s="3"/>
      <c r="FFP730" s="422"/>
      <c r="FFQ730" s="3"/>
      <c r="FFR730" s="422"/>
      <c r="FFS730" s="3"/>
      <c r="FFT730" s="422"/>
      <c r="FFU730" s="3"/>
      <c r="FFV730" s="422"/>
      <c r="FFW730" s="3"/>
      <c r="FFX730" s="422"/>
      <c r="FFY730" s="3"/>
      <c r="FFZ730" s="422"/>
      <c r="FGA730" s="3"/>
      <c r="FGB730" s="422"/>
      <c r="FGC730" s="3"/>
      <c r="FGD730" s="422"/>
      <c r="FGE730" s="3"/>
      <c r="FGF730" s="422"/>
      <c r="FGG730" s="3"/>
      <c r="FGH730" s="422"/>
      <c r="FGI730" s="3"/>
      <c r="FGJ730" s="422"/>
      <c r="FGK730" s="3"/>
      <c r="FGL730" s="422"/>
      <c r="FGM730" s="3"/>
      <c r="FGN730" s="422"/>
      <c r="FGO730" s="3"/>
      <c r="FGP730" s="422"/>
      <c r="FGQ730" s="3"/>
      <c r="FGR730" s="422"/>
      <c r="FGS730" s="3"/>
      <c r="FGT730" s="422"/>
      <c r="FGU730" s="3"/>
      <c r="FGV730" s="422"/>
      <c r="FGW730" s="3"/>
      <c r="FGX730" s="422"/>
      <c r="FGY730" s="3"/>
      <c r="FGZ730" s="422"/>
      <c r="FHA730" s="3"/>
      <c r="FHB730" s="422"/>
      <c r="FHC730" s="3"/>
      <c r="FHD730" s="422"/>
      <c r="FHE730" s="3"/>
      <c r="FHF730" s="422"/>
      <c r="FHG730" s="3"/>
      <c r="FHH730" s="422"/>
      <c r="FHI730" s="3"/>
      <c r="FHJ730" s="422"/>
      <c r="FHK730" s="3"/>
      <c r="FHL730" s="422"/>
      <c r="FHM730" s="3"/>
      <c r="FHN730" s="422"/>
      <c r="FHO730" s="3"/>
      <c r="FHP730" s="422"/>
      <c r="FHQ730" s="3"/>
      <c r="FHR730" s="422"/>
      <c r="FHS730" s="3"/>
      <c r="FHT730" s="422"/>
      <c r="FHU730" s="3"/>
      <c r="FHV730" s="422"/>
      <c r="FHW730" s="3"/>
      <c r="FHX730" s="422"/>
      <c r="FHY730" s="3"/>
      <c r="FHZ730" s="422"/>
      <c r="FIA730" s="3"/>
      <c r="FIB730" s="422"/>
      <c r="FIC730" s="3"/>
      <c r="FID730" s="422"/>
      <c r="FIE730" s="3"/>
      <c r="FIF730" s="422"/>
      <c r="FIG730" s="3"/>
      <c r="FIH730" s="422"/>
      <c r="FII730" s="3"/>
      <c r="FIJ730" s="422"/>
      <c r="FIK730" s="3"/>
      <c r="FIL730" s="422"/>
      <c r="FIM730" s="3"/>
      <c r="FIN730" s="422"/>
      <c r="FIO730" s="3"/>
      <c r="FIP730" s="422"/>
      <c r="FIQ730" s="3"/>
      <c r="FIR730" s="422"/>
      <c r="FIS730" s="3"/>
      <c r="FIT730" s="422"/>
      <c r="FIU730" s="3"/>
      <c r="FIV730" s="422"/>
      <c r="FIW730" s="3"/>
      <c r="FIX730" s="422"/>
      <c r="FIY730" s="3"/>
      <c r="FIZ730" s="422"/>
      <c r="FJA730" s="3"/>
      <c r="FJB730" s="422"/>
      <c r="FJC730" s="3"/>
      <c r="FJD730" s="422"/>
      <c r="FJE730" s="3"/>
      <c r="FJF730" s="422"/>
      <c r="FJG730" s="3"/>
      <c r="FJH730" s="422"/>
      <c r="FJI730" s="3"/>
      <c r="FJJ730" s="422"/>
      <c r="FJK730" s="3"/>
      <c r="FJL730" s="422"/>
      <c r="FJM730" s="3"/>
      <c r="FJN730" s="422"/>
      <c r="FJO730" s="3"/>
      <c r="FJP730" s="422"/>
      <c r="FJQ730" s="3"/>
      <c r="FJR730" s="422"/>
      <c r="FJS730" s="3"/>
      <c r="FJT730" s="422"/>
      <c r="FJU730" s="3"/>
      <c r="FJV730" s="422"/>
      <c r="FJW730" s="3"/>
      <c r="FJX730" s="422"/>
      <c r="FJY730" s="3"/>
      <c r="FJZ730" s="422"/>
      <c r="FKA730" s="3"/>
      <c r="FKB730" s="422"/>
      <c r="FKC730" s="3"/>
      <c r="FKD730" s="422"/>
      <c r="FKE730" s="3"/>
      <c r="FKF730" s="422"/>
      <c r="FKG730" s="3"/>
      <c r="FKH730" s="422"/>
      <c r="FKI730" s="3"/>
      <c r="FKJ730" s="422"/>
      <c r="FKK730" s="3"/>
      <c r="FKL730" s="422"/>
      <c r="FKM730" s="3"/>
      <c r="FKN730" s="422"/>
      <c r="FKO730" s="3"/>
      <c r="FKP730" s="422"/>
      <c r="FKQ730" s="3"/>
      <c r="FKR730" s="422"/>
      <c r="FKS730" s="3"/>
      <c r="FKT730" s="422"/>
      <c r="FKU730" s="3"/>
      <c r="FKV730" s="422"/>
      <c r="FKW730" s="3"/>
      <c r="FKX730" s="422"/>
      <c r="FKY730" s="3"/>
      <c r="FKZ730" s="422"/>
      <c r="FLA730" s="3"/>
      <c r="FLB730" s="422"/>
      <c r="FLC730" s="3"/>
      <c r="FLD730" s="422"/>
      <c r="FLE730" s="3"/>
      <c r="FLF730" s="422"/>
      <c r="FLG730" s="3"/>
      <c r="FLH730" s="422"/>
      <c r="FLI730" s="3"/>
      <c r="FLJ730" s="422"/>
      <c r="FLK730" s="3"/>
      <c r="FLL730" s="422"/>
      <c r="FLM730" s="3"/>
      <c r="FLN730" s="422"/>
      <c r="FLO730" s="3"/>
      <c r="FLP730" s="422"/>
      <c r="FLQ730" s="3"/>
      <c r="FLR730" s="422"/>
      <c r="FLS730" s="3"/>
      <c r="FLT730" s="422"/>
      <c r="FLU730" s="3"/>
      <c r="FLV730" s="422"/>
      <c r="FLW730" s="3"/>
      <c r="FLX730" s="422"/>
      <c r="FLY730" s="3"/>
      <c r="FLZ730" s="422"/>
      <c r="FMA730" s="3"/>
      <c r="FMB730" s="422"/>
      <c r="FMC730" s="3"/>
      <c r="FMD730" s="422"/>
      <c r="FME730" s="3"/>
      <c r="FMF730" s="422"/>
      <c r="FMG730" s="3"/>
      <c r="FMH730" s="422"/>
      <c r="FMI730" s="3"/>
      <c r="FMJ730" s="422"/>
      <c r="FMK730" s="3"/>
      <c r="FML730" s="422"/>
      <c r="FMM730" s="3"/>
      <c r="FMN730" s="422"/>
      <c r="FMO730" s="3"/>
      <c r="FMP730" s="422"/>
      <c r="FMQ730" s="3"/>
      <c r="FMR730" s="422"/>
      <c r="FMS730" s="3"/>
      <c r="FMT730" s="422"/>
      <c r="FMU730" s="3"/>
      <c r="FMV730" s="422"/>
      <c r="FMW730" s="3"/>
      <c r="FMX730" s="422"/>
      <c r="FMY730" s="3"/>
      <c r="FMZ730" s="422"/>
      <c r="FNA730" s="3"/>
      <c r="FNB730" s="422"/>
      <c r="FNC730" s="3"/>
      <c r="FND730" s="422"/>
      <c r="FNE730" s="3"/>
      <c r="FNF730" s="422"/>
      <c r="FNG730" s="3"/>
      <c r="FNH730" s="422"/>
      <c r="FNI730" s="3"/>
      <c r="FNJ730" s="422"/>
      <c r="FNK730" s="3"/>
      <c r="FNL730" s="422"/>
      <c r="FNM730" s="3"/>
      <c r="FNN730" s="422"/>
      <c r="FNO730" s="3"/>
      <c r="FNP730" s="422"/>
      <c r="FNQ730" s="3"/>
      <c r="FNR730" s="422"/>
      <c r="FNS730" s="3"/>
      <c r="FNT730" s="422"/>
      <c r="FNU730" s="3"/>
      <c r="FNV730" s="422"/>
      <c r="FNW730" s="3"/>
      <c r="FNX730" s="422"/>
      <c r="FNY730" s="3"/>
      <c r="FNZ730" s="422"/>
      <c r="FOA730" s="3"/>
      <c r="FOB730" s="422"/>
      <c r="FOC730" s="3"/>
      <c r="FOD730" s="422"/>
      <c r="FOE730" s="3"/>
      <c r="FOF730" s="422"/>
      <c r="FOG730" s="3"/>
      <c r="FOH730" s="422"/>
      <c r="FOI730" s="3"/>
      <c r="FOJ730" s="422"/>
      <c r="FOK730" s="3"/>
      <c r="FOL730" s="422"/>
      <c r="FOM730" s="3"/>
      <c r="FON730" s="422"/>
      <c r="FOO730" s="3"/>
      <c r="FOP730" s="422"/>
      <c r="FOQ730" s="3"/>
      <c r="FOR730" s="422"/>
      <c r="FOS730" s="3"/>
      <c r="FOT730" s="422"/>
      <c r="FOU730" s="3"/>
      <c r="FOV730" s="422"/>
      <c r="FOW730" s="3"/>
      <c r="FOX730" s="422"/>
      <c r="FOY730" s="3"/>
      <c r="FOZ730" s="422"/>
      <c r="FPA730" s="3"/>
      <c r="FPB730" s="422"/>
      <c r="FPC730" s="3"/>
      <c r="FPD730" s="422"/>
      <c r="FPE730" s="3"/>
      <c r="FPF730" s="422"/>
      <c r="FPG730" s="3"/>
      <c r="FPH730" s="422"/>
      <c r="FPI730" s="3"/>
      <c r="FPJ730" s="422"/>
      <c r="FPK730" s="3"/>
      <c r="FPL730" s="422"/>
      <c r="FPM730" s="3"/>
      <c r="FPN730" s="422"/>
      <c r="FPO730" s="3"/>
      <c r="FPP730" s="422"/>
      <c r="FPQ730" s="3"/>
      <c r="FPR730" s="422"/>
      <c r="FPS730" s="3"/>
      <c r="FPT730" s="422"/>
      <c r="FPU730" s="3"/>
      <c r="FPV730" s="422"/>
      <c r="FPW730" s="3"/>
      <c r="FPX730" s="422"/>
      <c r="FPY730" s="3"/>
      <c r="FPZ730" s="422"/>
      <c r="FQA730" s="3"/>
      <c r="FQB730" s="422"/>
      <c r="FQC730" s="3"/>
      <c r="FQD730" s="422"/>
      <c r="FQE730" s="3"/>
      <c r="FQF730" s="422"/>
      <c r="FQG730" s="3"/>
      <c r="FQH730" s="422"/>
      <c r="FQI730" s="3"/>
      <c r="FQJ730" s="422"/>
      <c r="FQK730" s="3"/>
      <c r="FQL730" s="422"/>
      <c r="FQM730" s="3"/>
      <c r="FQN730" s="422"/>
      <c r="FQO730" s="3"/>
      <c r="FQP730" s="422"/>
      <c r="FQQ730" s="3"/>
      <c r="FQR730" s="422"/>
      <c r="FQS730" s="3"/>
      <c r="FQT730" s="422"/>
      <c r="FQU730" s="3"/>
      <c r="FQV730" s="422"/>
      <c r="FQW730" s="3"/>
      <c r="FQX730" s="422"/>
      <c r="FQY730" s="3"/>
      <c r="FQZ730" s="422"/>
      <c r="FRA730" s="3"/>
      <c r="FRB730" s="422"/>
      <c r="FRC730" s="3"/>
      <c r="FRD730" s="422"/>
      <c r="FRE730" s="3"/>
      <c r="FRF730" s="422"/>
      <c r="FRG730" s="3"/>
      <c r="FRH730" s="422"/>
      <c r="FRI730" s="3"/>
      <c r="FRJ730" s="422"/>
      <c r="FRK730" s="3"/>
      <c r="FRL730" s="422"/>
      <c r="FRM730" s="3"/>
      <c r="FRN730" s="422"/>
      <c r="FRO730" s="3"/>
      <c r="FRP730" s="422"/>
      <c r="FRQ730" s="3"/>
      <c r="FRR730" s="422"/>
      <c r="FRS730" s="3"/>
      <c r="FRT730" s="422"/>
      <c r="FRU730" s="3"/>
      <c r="FRV730" s="422"/>
      <c r="FRW730" s="3"/>
      <c r="FRX730" s="422"/>
      <c r="FRY730" s="3"/>
      <c r="FRZ730" s="422"/>
      <c r="FSA730" s="3"/>
      <c r="FSB730" s="422"/>
      <c r="FSC730" s="3"/>
      <c r="FSD730" s="422"/>
      <c r="FSE730" s="3"/>
      <c r="FSF730" s="422"/>
      <c r="FSG730" s="3"/>
      <c r="FSH730" s="422"/>
      <c r="FSI730" s="3"/>
      <c r="FSJ730" s="422"/>
      <c r="FSK730" s="3"/>
      <c r="FSL730" s="422"/>
      <c r="FSM730" s="3"/>
      <c r="FSN730" s="422"/>
      <c r="FSO730" s="3"/>
      <c r="FSP730" s="422"/>
      <c r="FSQ730" s="3"/>
      <c r="FSR730" s="422"/>
      <c r="FSS730" s="3"/>
      <c r="FST730" s="422"/>
      <c r="FSU730" s="3"/>
      <c r="FSV730" s="422"/>
      <c r="FSW730" s="3"/>
      <c r="FSX730" s="422"/>
      <c r="FSY730" s="3"/>
      <c r="FSZ730" s="422"/>
      <c r="FTA730" s="3"/>
      <c r="FTB730" s="422"/>
      <c r="FTC730" s="3"/>
      <c r="FTD730" s="422"/>
      <c r="FTE730" s="3"/>
      <c r="FTF730" s="422"/>
      <c r="FTG730" s="3"/>
      <c r="FTH730" s="422"/>
      <c r="FTI730" s="3"/>
      <c r="FTJ730" s="422"/>
      <c r="FTK730" s="3"/>
      <c r="FTL730" s="422"/>
      <c r="FTM730" s="3"/>
      <c r="FTN730" s="422"/>
      <c r="FTO730" s="3"/>
      <c r="FTP730" s="422"/>
      <c r="FTQ730" s="3"/>
      <c r="FTR730" s="422"/>
      <c r="FTS730" s="3"/>
      <c r="FTT730" s="422"/>
      <c r="FTU730" s="3"/>
      <c r="FTV730" s="422"/>
      <c r="FTW730" s="3"/>
      <c r="FTX730" s="422"/>
      <c r="FTY730" s="3"/>
      <c r="FTZ730" s="422"/>
      <c r="FUA730" s="3"/>
      <c r="FUB730" s="422"/>
      <c r="FUC730" s="3"/>
      <c r="FUD730" s="422"/>
      <c r="FUE730" s="3"/>
      <c r="FUF730" s="422"/>
      <c r="FUG730" s="3"/>
      <c r="FUH730" s="422"/>
      <c r="FUI730" s="3"/>
      <c r="FUJ730" s="422"/>
      <c r="FUK730" s="3"/>
      <c r="FUL730" s="422"/>
      <c r="FUM730" s="3"/>
      <c r="FUN730" s="422"/>
      <c r="FUO730" s="3"/>
      <c r="FUP730" s="422"/>
      <c r="FUQ730" s="3"/>
      <c r="FUR730" s="422"/>
      <c r="FUS730" s="3"/>
      <c r="FUT730" s="422"/>
      <c r="FUU730" s="3"/>
      <c r="FUV730" s="422"/>
      <c r="FUW730" s="3"/>
      <c r="FUX730" s="422"/>
      <c r="FUY730" s="3"/>
      <c r="FUZ730" s="422"/>
      <c r="FVA730" s="3"/>
      <c r="FVB730" s="422"/>
      <c r="FVC730" s="3"/>
      <c r="FVD730" s="422"/>
      <c r="FVE730" s="3"/>
      <c r="FVF730" s="422"/>
      <c r="FVG730" s="3"/>
      <c r="FVH730" s="422"/>
      <c r="FVI730" s="3"/>
      <c r="FVJ730" s="422"/>
      <c r="FVK730" s="3"/>
      <c r="FVL730" s="422"/>
      <c r="FVM730" s="3"/>
      <c r="FVN730" s="422"/>
      <c r="FVO730" s="3"/>
      <c r="FVP730" s="422"/>
      <c r="FVQ730" s="3"/>
      <c r="FVR730" s="422"/>
      <c r="FVS730" s="3"/>
      <c r="FVT730" s="422"/>
      <c r="FVU730" s="3"/>
      <c r="FVV730" s="422"/>
      <c r="FVW730" s="3"/>
      <c r="FVX730" s="422"/>
      <c r="FVY730" s="3"/>
      <c r="FVZ730" s="422"/>
      <c r="FWA730" s="3"/>
      <c r="FWB730" s="422"/>
      <c r="FWC730" s="3"/>
      <c r="FWD730" s="422"/>
      <c r="FWE730" s="3"/>
      <c r="FWF730" s="422"/>
      <c r="FWG730" s="3"/>
      <c r="FWH730" s="422"/>
      <c r="FWI730" s="3"/>
      <c r="FWJ730" s="422"/>
      <c r="FWK730" s="3"/>
      <c r="FWL730" s="422"/>
      <c r="FWM730" s="3"/>
      <c r="FWN730" s="422"/>
      <c r="FWO730" s="3"/>
      <c r="FWP730" s="422"/>
      <c r="FWQ730" s="3"/>
      <c r="FWR730" s="422"/>
      <c r="FWS730" s="3"/>
      <c r="FWT730" s="422"/>
      <c r="FWU730" s="3"/>
      <c r="FWV730" s="422"/>
      <c r="FWW730" s="3"/>
      <c r="FWX730" s="422"/>
      <c r="FWY730" s="3"/>
      <c r="FWZ730" s="422"/>
      <c r="FXA730" s="3"/>
      <c r="FXB730" s="422"/>
      <c r="FXC730" s="3"/>
      <c r="FXD730" s="422"/>
      <c r="FXE730" s="3"/>
      <c r="FXF730" s="422"/>
      <c r="FXG730" s="3"/>
      <c r="FXH730" s="422"/>
      <c r="FXI730" s="3"/>
      <c r="FXJ730" s="422"/>
      <c r="FXK730" s="3"/>
      <c r="FXL730" s="422"/>
      <c r="FXM730" s="3"/>
      <c r="FXN730" s="422"/>
      <c r="FXO730" s="3"/>
      <c r="FXP730" s="422"/>
      <c r="FXQ730" s="3"/>
      <c r="FXR730" s="422"/>
      <c r="FXS730" s="3"/>
      <c r="FXT730" s="422"/>
      <c r="FXU730" s="3"/>
      <c r="FXV730" s="422"/>
      <c r="FXW730" s="3"/>
      <c r="FXX730" s="422"/>
      <c r="FXY730" s="3"/>
      <c r="FXZ730" s="422"/>
      <c r="FYA730" s="3"/>
      <c r="FYB730" s="422"/>
      <c r="FYC730" s="3"/>
      <c r="FYD730" s="422"/>
      <c r="FYE730" s="3"/>
      <c r="FYF730" s="422"/>
      <c r="FYG730" s="3"/>
      <c r="FYH730" s="422"/>
      <c r="FYI730" s="3"/>
      <c r="FYJ730" s="422"/>
      <c r="FYK730" s="3"/>
      <c r="FYL730" s="422"/>
      <c r="FYM730" s="3"/>
      <c r="FYN730" s="422"/>
      <c r="FYO730" s="3"/>
      <c r="FYP730" s="422"/>
      <c r="FYQ730" s="3"/>
      <c r="FYR730" s="422"/>
      <c r="FYS730" s="3"/>
      <c r="FYT730" s="422"/>
      <c r="FYU730" s="3"/>
      <c r="FYV730" s="422"/>
      <c r="FYW730" s="3"/>
      <c r="FYX730" s="422"/>
      <c r="FYY730" s="3"/>
      <c r="FYZ730" s="422"/>
      <c r="FZA730" s="3"/>
      <c r="FZB730" s="422"/>
      <c r="FZC730" s="3"/>
      <c r="FZD730" s="422"/>
      <c r="FZE730" s="3"/>
      <c r="FZF730" s="422"/>
      <c r="FZG730" s="3"/>
      <c r="FZH730" s="422"/>
      <c r="FZI730" s="3"/>
      <c r="FZJ730" s="422"/>
      <c r="FZK730" s="3"/>
      <c r="FZL730" s="422"/>
      <c r="FZM730" s="3"/>
      <c r="FZN730" s="422"/>
      <c r="FZO730" s="3"/>
      <c r="FZP730" s="422"/>
      <c r="FZQ730" s="3"/>
      <c r="FZR730" s="422"/>
      <c r="FZS730" s="3"/>
      <c r="FZT730" s="422"/>
      <c r="FZU730" s="3"/>
      <c r="FZV730" s="422"/>
      <c r="FZW730" s="3"/>
      <c r="FZX730" s="422"/>
      <c r="FZY730" s="3"/>
      <c r="FZZ730" s="422"/>
      <c r="GAA730" s="3"/>
      <c r="GAB730" s="422"/>
      <c r="GAC730" s="3"/>
      <c r="GAD730" s="422"/>
      <c r="GAE730" s="3"/>
      <c r="GAF730" s="422"/>
      <c r="GAG730" s="3"/>
      <c r="GAH730" s="422"/>
      <c r="GAI730" s="3"/>
      <c r="GAJ730" s="422"/>
      <c r="GAK730" s="3"/>
      <c r="GAL730" s="422"/>
      <c r="GAM730" s="3"/>
      <c r="GAN730" s="422"/>
      <c r="GAO730" s="3"/>
      <c r="GAP730" s="422"/>
      <c r="GAQ730" s="3"/>
      <c r="GAR730" s="422"/>
      <c r="GAS730" s="3"/>
      <c r="GAT730" s="422"/>
      <c r="GAU730" s="3"/>
      <c r="GAV730" s="422"/>
      <c r="GAW730" s="3"/>
      <c r="GAX730" s="422"/>
      <c r="GAY730" s="3"/>
      <c r="GAZ730" s="422"/>
      <c r="GBA730" s="3"/>
      <c r="GBB730" s="422"/>
      <c r="GBC730" s="3"/>
      <c r="GBD730" s="422"/>
      <c r="GBE730" s="3"/>
      <c r="GBF730" s="422"/>
      <c r="GBG730" s="3"/>
      <c r="GBH730" s="422"/>
      <c r="GBI730" s="3"/>
      <c r="GBJ730" s="422"/>
      <c r="GBK730" s="3"/>
      <c r="GBL730" s="422"/>
      <c r="GBM730" s="3"/>
      <c r="GBN730" s="422"/>
      <c r="GBO730" s="3"/>
      <c r="GBP730" s="422"/>
      <c r="GBQ730" s="3"/>
      <c r="GBR730" s="422"/>
      <c r="GBS730" s="3"/>
      <c r="GBT730" s="422"/>
      <c r="GBU730" s="3"/>
      <c r="GBV730" s="422"/>
      <c r="GBW730" s="3"/>
      <c r="GBX730" s="422"/>
      <c r="GBY730" s="3"/>
      <c r="GBZ730" s="422"/>
      <c r="GCA730" s="3"/>
      <c r="GCB730" s="422"/>
      <c r="GCC730" s="3"/>
      <c r="GCD730" s="422"/>
      <c r="GCE730" s="3"/>
      <c r="GCF730" s="422"/>
      <c r="GCG730" s="3"/>
      <c r="GCH730" s="422"/>
      <c r="GCI730" s="3"/>
      <c r="GCJ730" s="422"/>
      <c r="GCK730" s="3"/>
      <c r="GCL730" s="422"/>
      <c r="GCM730" s="3"/>
      <c r="GCN730" s="422"/>
      <c r="GCO730" s="3"/>
      <c r="GCP730" s="422"/>
      <c r="GCQ730" s="3"/>
      <c r="GCR730" s="422"/>
      <c r="GCS730" s="3"/>
      <c r="GCT730" s="422"/>
      <c r="GCU730" s="3"/>
      <c r="GCV730" s="422"/>
      <c r="GCW730" s="3"/>
      <c r="GCX730" s="422"/>
      <c r="GCY730" s="3"/>
      <c r="GCZ730" s="422"/>
      <c r="GDA730" s="3"/>
      <c r="GDB730" s="422"/>
      <c r="GDC730" s="3"/>
      <c r="GDD730" s="422"/>
      <c r="GDE730" s="3"/>
      <c r="GDF730" s="422"/>
      <c r="GDG730" s="3"/>
      <c r="GDH730" s="422"/>
      <c r="GDI730" s="3"/>
      <c r="GDJ730" s="422"/>
      <c r="GDK730" s="3"/>
      <c r="GDL730" s="422"/>
      <c r="GDM730" s="3"/>
      <c r="GDN730" s="422"/>
      <c r="GDO730" s="3"/>
      <c r="GDP730" s="422"/>
      <c r="GDQ730" s="3"/>
      <c r="GDR730" s="422"/>
      <c r="GDS730" s="3"/>
      <c r="GDT730" s="422"/>
      <c r="GDU730" s="3"/>
      <c r="GDV730" s="422"/>
      <c r="GDW730" s="3"/>
      <c r="GDX730" s="422"/>
      <c r="GDY730" s="3"/>
      <c r="GDZ730" s="422"/>
      <c r="GEA730" s="3"/>
      <c r="GEB730" s="422"/>
      <c r="GEC730" s="3"/>
      <c r="GED730" s="422"/>
      <c r="GEE730" s="3"/>
      <c r="GEF730" s="422"/>
      <c r="GEG730" s="3"/>
      <c r="GEH730" s="422"/>
      <c r="GEI730" s="3"/>
      <c r="GEJ730" s="422"/>
      <c r="GEK730" s="3"/>
      <c r="GEL730" s="422"/>
      <c r="GEM730" s="3"/>
      <c r="GEN730" s="422"/>
      <c r="GEO730" s="3"/>
      <c r="GEP730" s="422"/>
      <c r="GEQ730" s="3"/>
      <c r="GER730" s="422"/>
      <c r="GES730" s="3"/>
      <c r="GET730" s="422"/>
      <c r="GEU730" s="3"/>
      <c r="GEV730" s="422"/>
      <c r="GEW730" s="3"/>
      <c r="GEX730" s="422"/>
      <c r="GEY730" s="3"/>
      <c r="GEZ730" s="422"/>
      <c r="GFA730" s="3"/>
      <c r="GFB730" s="422"/>
      <c r="GFC730" s="3"/>
      <c r="GFD730" s="422"/>
      <c r="GFE730" s="3"/>
      <c r="GFF730" s="422"/>
      <c r="GFG730" s="3"/>
      <c r="GFH730" s="422"/>
      <c r="GFI730" s="3"/>
      <c r="GFJ730" s="422"/>
      <c r="GFK730" s="3"/>
      <c r="GFL730" s="422"/>
      <c r="GFM730" s="3"/>
      <c r="GFN730" s="422"/>
      <c r="GFO730" s="3"/>
      <c r="GFP730" s="422"/>
      <c r="GFQ730" s="3"/>
      <c r="GFR730" s="422"/>
      <c r="GFS730" s="3"/>
      <c r="GFT730" s="422"/>
      <c r="GFU730" s="3"/>
      <c r="GFV730" s="422"/>
      <c r="GFW730" s="3"/>
      <c r="GFX730" s="422"/>
      <c r="GFY730" s="3"/>
      <c r="GFZ730" s="422"/>
      <c r="GGA730" s="3"/>
      <c r="GGB730" s="422"/>
      <c r="GGC730" s="3"/>
      <c r="GGD730" s="422"/>
      <c r="GGE730" s="3"/>
      <c r="GGF730" s="422"/>
      <c r="GGG730" s="3"/>
      <c r="GGH730" s="422"/>
      <c r="GGI730" s="3"/>
      <c r="GGJ730" s="422"/>
      <c r="GGK730" s="3"/>
      <c r="GGL730" s="422"/>
      <c r="GGM730" s="3"/>
      <c r="GGN730" s="422"/>
      <c r="GGO730" s="3"/>
      <c r="GGP730" s="422"/>
      <c r="GGQ730" s="3"/>
      <c r="GGR730" s="422"/>
      <c r="GGS730" s="3"/>
      <c r="GGT730" s="422"/>
      <c r="GGU730" s="3"/>
      <c r="GGV730" s="422"/>
      <c r="GGW730" s="3"/>
      <c r="GGX730" s="422"/>
      <c r="GGY730" s="3"/>
      <c r="GGZ730" s="422"/>
      <c r="GHA730" s="3"/>
      <c r="GHB730" s="422"/>
      <c r="GHC730" s="3"/>
      <c r="GHD730" s="422"/>
      <c r="GHE730" s="3"/>
      <c r="GHF730" s="422"/>
      <c r="GHG730" s="3"/>
      <c r="GHH730" s="422"/>
      <c r="GHI730" s="3"/>
      <c r="GHJ730" s="422"/>
      <c r="GHK730" s="3"/>
      <c r="GHL730" s="422"/>
      <c r="GHM730" s="3"/>
      <c r="GHN730" s="422"/>
      <c r="GHO730" s="3"/>
      <c r="GHP730" s="422"/>
      <c r="GHQ730" s="3"/>
      <c r="GHR730" s="422"/>
      <c r="GHS730" s="3"/>
      <c r="GHT730" s="422"/>
      <c r="GHU730" s="3"/>
      <c r="GHV730" s="422"/>
      <c r="GHW730" s="3"/>
      <c r="GHX730" s="422"/>
      <c r="GHY730" s="3"/>
      <c r="GHZ730" s="422"/>
      <c r="GIA730" s="3"/>
      <c r="GIB730" s="422"/>
      <c r="GIC730" s="3"/>
      <c r="GID730" s="422"/>
      <c r="GIE730" s="3"/>
      <c r="GIF730" s="422"/>
      <c r="GIG730" s="3"/>
      <c r="GIH730" s="422"/>
      <c r="GII730" s="3"/>
      <c r="GIJ730" s="422"/>
      <c r="GIK730" s="3"/>
      <c r="GIL730" s="422"/>
      <c r="GIM730" s="3"/>
      <c r="GIN730" s="422"/>
      <c r="GIO730" s="3"/>
      <c r="GIP730" s="422"/>
      <c r="GIQ730" s="3"/>
      <c r="GIR730" s="422"/>
      <c r="GIS730" s="3"/>
      <c r="GIT730" s="422"/>
      <c r="GIU730" s="3"/>
      <c r="GIV730" s="422"/>
      <c r="GIW730" s="3"/>
      <c r="GIX730" s="422"/>
      <c r="GIY730" s="3"/>
      <c r="GIZ730" s="422"/>
      <c r="GJA730" s="3"/>
      <c r="GJB730" s="422"/>
      <c r="GJC730" s="3"/>
      <c r="GJD730" s="422"/>
      <c r="GJE730" s="3"/>
      <c r="GJF730" s="422"/>
      <c r="GJG730" s="3"/>
      <c r="GJH730" s="422"/>
      <c r="GJI730" s="3"/>
      <c r="GJJ730" s="422"/>
      <c r="GJK730" s="3"/>
      <c r="GJL730" s="422"/>
      <c r="GJM730" s="3"/>
      <c r="GJN730" s="422"/>
      <c r="GJO730" s="3"/>
      <c r="GJP730" s="422"/>
      <c r="GJQ730" s="3"/>
      <c r="GJR730" s="422"/>
      <c r="GJS730" s="3"/>
      <c r="GJT730" s="422"/>
      <c r="GJU730" s="3"/>
      <c r="GJV730" s="422"/>
      <c r="GJW730" s="3"/>
      <c r="GJX730" s="422"/>
      <c r="GJY730" s="3"/>
      <c r="GJZ730" s="422"/>
      <c r="GKA730" s="3"/>
      <c r="GKB730" s="422"/>
      <c r="GKC730" s="3"/>
      <c r="GKD730" s="422"/>
      <c r="GKE730" s="3"/>
      <c r="GKF730" s="422"/>
      <c r="GKG730" s="3"/>
      <c r="GKH730" s="422"/>
      <c r="GKI730" s="3"/>
      <c r="GKJ730" s="422"/>
      <c r="GKK730" s="3"/>
      <c r="GKL730" s="422"/>
      <c r="GKM730" s="3"/>
      <c r="GKN730" s="422"/>
      <c r="GKO730" s="3"/>
      <c r="GKP730" s="422"/>
      <c r="GKQ730" s="3"/>
      <c r="GKR730" s="422"/>
      <c r="GKS730" s="3"/>
      <c r="GKT730" s="422"/>
      <c r="GKU730" s="3"/>
      <c r="GKV730" s="422"/>
      <c r="GKW730" s="3"/>
      <c r="GKX730" s="422"/>
      <c r="GKY730" s="3"/>
      <c r="GKZ730" s="422"/>
      <c r="GLA730" s="3"/>
      <c r="GLB730" s="422"/>
      <c r="GLC730" s="3"/>
      <c r="GLD730" s="422"/>
      <c r="GLE730" s="3"/>
      <c r="GLF730" s="422"/>
      <c r="GLG730" s="3"/>
      <c r="GLH730" s="422"/>
      <c r="GLI730" s="3"/>
      <c r="GLJ730" s="422"/>
      <c r="GLK730" s="3"/>
      <c r="GLL730" s="422"/>
      <c r="GLM730" s="3"/>
      <c r="GLN730" s="422"/>
      <c r="GLO730" s="3"/>
      <c r="GLP730" s="422"/>
      <c r="GLQ730" s="3"/>
      <c r="GLR730" s="422"/>
      <c r="GLS730" s="3"/>
      <c r="GLT730" s="422"/>
      <c r="GLU730" s="3"/>
      <c r="GLV730" s="422"/>
      <c r="GLW730" s="3"/>
      <c r="GLX730" s="422"/>
      <c r="GLY730" s="3"/>
      <c r="GLZ730" s="422"/>
      <c r="GMA730" s="3"/>
      <c r="GMB730" s="422"/>
      <c r="GMC730" s="3"/>
      <c r="GMD730" s="422"/>
      <c r="GME730" s="3"/>
      <c r="GMF730" s="422"/>
      <c r="GMG730" s="3"/>
      <c r="GMH730" s="422"/>
      <c r="GMI730" s="3"/>
      <c r="GMJ730" s="422"/>
      <c r="GMK730" s="3"/>
      <c r="GML730" s="422"/>
      <c r="GMM730" s="3"/>
      <c r="GMN730" s="422"/>
      <c r="GMO730" s="3"/>
      <c r="GMP730" s="422"/>
      <c r="GMQ730" s="3"/>
      <c r="GMR730" s="422"/>
      <c r="GMS730" s="3"/>
      <c r="GMT730" s="422"/>
      <c r="GMU730" s="3"/>
      <c r="GMV730" s="422"/>
      <c r="GMW730" s="3"/>
      <c r="GMX730" s="422"/>
      <c r="GMY730" s="3"/>
      <c r="GMZ730" s="422"/>
      <c r="GNA730" s="3"/>
      <c r="GNB730" s="422"/>
      <c r="GNC730" s="3"/>
      <c r="GND730" s="422"/>
      <c r="GNE730" s="3"/>
      <c r="GNF730" s="422"/>
      <c r="GNG730" s="3"/>
      <c r="GNH730" s="422"/>
      <c r="GNI730" s="3"/>
      <c r="GNJ730" s="422"/>
      <c r="GNK730" s="3"/>
      <c r="GNL730" s="422"/>
      <c r="GNM730" s="3"/>
      <c r="GNN730" s="422"/>
      <c r="GNO730" s="3"/>
      <c r="GNP730" s="422"/>
      <c r="GNQ730" s="3"/>
      <c r="GNR730" s="422"/>
      <c r="GNS730" s="3"/>
      <c r="GNT730" s="422"/>
      <c r="GNU730" s="3"/>
      <c r="GNV730" s="422"/>
      <c r="GNW730" s="3"/>
      <c r="GNX730" s="422"/>
      <c r="GNY730" s="3"/>
      <c r="GNZ730" s="422"/>
      <c r="GOA730" s="3"/>
      <c r="GOB730" s="422"/>
      <c r="GOC730" s="3"/>
      <c r="GOD730" s="422"/>
      <c r="GOE730" s="3"/>
      <c r="GOF730" s="422"/>
      <c r="GOG730" s="3"/>
      <c r="GOH730" s="422"/>
      <c r="GOI730" s="3"/>
      <c r="GOJ730" s="422"/>
      <c r="GOK730" s="3"/>
      <c r="GOL730" s="422"/>
      <c r="GOM730" s="3"/>
      <c r="GON730" s="422"/>
      <c r="GOO730" s="3"/>
      <c r="GOP730" s="422"/>
      <c r="GOQ730" s="3"/>
      <c r="GOR730" s="422"/>
      <c r="GOS730" s="3"/>
      <c r="GOT730" s="422"/>
      <c r="GOU730" s="3"/>
      <c r="GOV730" s="422"/>
      <c r="GOW730" s="3"/>
      <c r="GOX730" s="422"/>
      <c r="GOY730" s="3"/>
      <c r="GOZ730" s="422"/>
      <c r="GPA730" s="3"/>
      <c r="GPB730" s="422"/>
      <c r="GPC730" s="3"/>
      <c r="GPD730" s="422"/>
      <c r="GPE730" s="3"/>
      <c r="GPF730" s="422"/>
      <c r="GPG730" s="3"/>
      <c r="GPH730" s="422"/>
      <c r="GPI730" s="3"/>
      <c r="GPJ730" s="422"/>
      <c r="GPK730" s="3"/>
      <c r="GPL730" s="422"/>
      <c r="GPM730" s="3"/>
      <c r="GPN730" s="422"/>
      <c r="GPO730" s="3"/>
      <c r="GPP730" s="422"/>
      <c r="GPQ730" s="3"/>
      <c r="GPR730" s="422"/>
      <c r="GPS730" s="3"/>
      <c r="GPT730" s="422"/>
      <c r="GPU730" s="3"/>
      <c r="GPV730" s="422"/>
      <c r="GPW730" s="3"/>
      <c r="GPX730" s="422"/>
      <c r="GPY730" s="3"/>
      <c r="GPZ730" s="422"/>
      <c r="GQA730" s="3"/>
      <c r="GQB730" s="422"/>
      <c r="GQC730" s="3"/>
      <c r="GQD730" s="422"/>
      <c r="GQE730" s="3"/>
      <c r="GQF730" s="422"/>
      <c r="GQG730" s="3"/>
      <c r="GQH730" s="422"/>
      <c r="GQI730" s="3"/>
      <c r="GQJ730" s="422"/>
      <c r="GQK730" s="3"/>
      <c r="GQL730" s="422"/>
      <c r="GQM730" s="3"/>
      <c r="GQN730" s="422"/>
      <c r="GQO730" s="3"/>
      <c r="GQP730" s="422"/>
      <c r="GQQ730" s="3"/>
      <c r="GQR730" s="422"/>
      <c r="GQS730" s="3"/>
      <c r="GQT730" s="422"/>
      <c r="GQU730" s="3"/>
      <c r="GQV730" s="422"/>
      <c r="GQW730" s="3"/>
      <c r="GQX730" s="422"/>
      <c r="GQY730" s="3"/>
      <c r="GQZ730" s="422"/>
      <c r="GRA730" s="3"/>
      <c r="GRB730" s="422"/>
      <c r="GRC730" s="3"/>
      <c r="GRD730" s="422"/>
      <c r="GRE730" s="3"/>
      <c r="GRF730" s="422"/>
      <c r="GRG730" s="3"/>
      <c r="GRH730" s="422"/>
      <c r="GRI730" s="3"/>
      <c r="GRJ730" s="422"/>
      <c r="GRK730" s="3"/>
      <c r="GRL730" s="422"/>
      <c r="GRM730" s="3"/>
      <c r="GRN730" s="422"/>
      <c r="GRO730" s="3"/>
      <c r="GRP730" s="422"/>
      <c r="GRQ730" s="3"/>
      <c r="GRR730" s="422"/>
      <c r="GRS730" s="3"/>
      <c r="GRT730" s="422"/>
      <c r="GRU730" s="3"/>
      <c r="GRV730" s="422"/>
      <c r="GRW730" s="3"/>
      <c r="GRX730" s="422"/>
      <c r="GRY730" s="3"/>
      <c r="GRZ730" s="422"/>
      <c r="GSA730" s="3"/>
      <c r="GSB730" s="422"/>
      <c r="GSC730" s="3"/>
      <c r="GSD730" s="422"/>
      <c r="GSE730" s="3"/>
      <c r="GSF730" s="422"/>
      <c r="GSG730" s="3"/>
      <c r="GSH730" s="422"/>
      <c r="GSI730" s="3"/>
      <c r="GSJ730" s="422"/>
      <c r="GSK730" s="3"/>
      <c r="GSL730" s="422"/>
      <c r="GSM730" s="3"/>
      <c r="GSN730" s="422"/>
      <c r="GSO730" s="3"/>
      <c r="GSP730" s="422"/>
      <c r="GSQ730" s="3"/>
      <c r="GSR730" s="422"/>
      <c r="GSS730" s="3"/>
      <c r="GST730" s="422"/>
      <c r="GSU730" s="3"/>
      <c r="GSV730" s="422"/>
      <c r="GSW730" s="3"/>
      <c r="GSX730" s="422"/>
      <c r="GSY730" s="3"/>
      <c r="GSZ730" s="422"/>
      <c r="GTA730" s="3"/>
      <c r="GTB730" s="422"/>
      <c r="GTC730" s="3"/>
      <c r="GTD730" s="422"/>
      <c r="GTE730" s="3"/>
      <c r="GTF730" s="422"/>
      <c r="GTG730" s="3"/>
      <c r="GTH730" s="422"/>
      <c r="GTI730" s="3"/>
      <c r="GTJ730" s="422"/>
      <c r="GTK730" s="3"/>
      <c r="GTL730" s="422"/>
      <c r="GTM730" s="3"/>
      <c r="GTN730" s="422"/>
      <c r="GTO730" s="3"/>
      <c r="GTP730" s="422"/>
      <c r="GTQ730" s="3"/>
      <c r="GTR730" s="422"/>
      <c r="GTS730" s="3"/>
      <c r="GTT730" s="422"/>
      <c r="GTU730" s="3"/>
      <c r="GTV730" s="422"/>
      <c r="GTW730" s="3"/>
      <c r="GTX730" s="422"/>
      <c r="GTY730" s="3"/>
      <c r="GTZ730" s="422"/>
      <c r="GUA730" s="3"/>
      <c r="GUB730" s="422"/>
      <c r="GUC730" s="3"/>
      <c r="GUD730" s="422"/>
      <c r="GUE730" s="3"/>
      <c r="GUF730" s="422"/>
      <c r="GUG730" s="3"/>
      <c r="GUH730" s="422"/>
      <c r="GUI730" s="3"/>
      <c r="GUJ730" s="422"/>
      <c r="GUK730" s="3"/>
      <c r="GUL730" s="422"/>
      <c r="GUM730" s="3"/>
      <c r="GUN730" s="422"/>
      <c r="GUO730" s="3"/>
      <c r="GUP730" s="422"/>
      <c r="GUQ730" s="3"/>
      <c r="GUR730" s="422"/>
      <c r="GUS730" s="3"/>
      <c r="GUT730" s="422"/>
      <c r="GUU730" s="3"/>
      <c r="GUV730" s="422"/>
      <c r="GUW730" s="3"/>
      <c r="GUX730" s="422"/>
      <c r="GUY730" s="3"/>
      <c r="GUZ730" s="422"/>
      <c r="GVA730" s="3"/>
      <c r="GVB730" s="422"/>
      <c r="GVC730" s="3"/>
      <c r="GVD730" s="422"/>
      <c r="GVE730" s="3"/>
      <c r="GVF730" s="422"/>
      <c r="GVG730" s="3"/>
      <c r="GVH730" s="422"/>
      <c r="GVI730" s="3"/>
      <c r="GVJ730" s="422"/>
      <c r="GVK730" s="3"/>
      <c r="GVL730" s="422"/>
      <c r="GVM730" s="3"/>
      <c r="GVN730" s="422"/>
      <c r="GVO730" s="3"/>
      <c r="GVP730" s="422"/>
      <c r="GVQ730" s="3"/>
      <c r="GVR730" s="422"/>
      <c r="GVS730" s="3"/>
      <c r="GVT730" s="422"/>
      <c r="GVU730" s="3"/>
      <c r="GVV730" s="422"/>
      <c r="GVW730" s="3"/>
      <c r="GVX730" s="422"/>
      <c r="GVY730" s="3"/>
      <c r="GVZ730" s="422"/>
      <c r="GWA730" s="3"/>
      <c r="GWB730" s="422"/>
      <c r="GWC730" s="3"/>
      <c r="GWD730" s="422"/>
      <c r="GWE730" s="3"/>
      <c r="GWF730" s="422"/>
      <c r="GWG730" s="3"/>
      <c r="GWH730" s="422"/>
      <c r="GWI730" s="3"/>
      <c r="GWJ730" s="422"/>
      <c r="GWK730" s="3"/>
      <c r="GWL730" s="422"/>
      <c r="GWM730" s="3"/>
      <c r="GWN730" s="422"/>
      <c r="GWO730" s="3"/>
      <c r="GWP730" s="422"/>
      <c r="GWQ730" s="3"/>
      <c r="GWR730" s="422"/>
      <c r="GWS730" s="3"/>
      <c r="GWT730" s="422"/>
      <c r="GWU730" s="3"/>
      <c r="GWV730" s="422"/>
      <c r="GWW730" s="3"/>
      <c r="GWX730" s="422"/>
      <c r="GWY730" s="3"/>
      <c r="GWZ730" s="422"/>
      <c r="GXA730" s="3"/>
      <c r="GXB730" s="422"/>
      <c r="GXC730" s="3"/>
      <c r="GXD730" s="422"/>
      <c r="GXE730" s="3"/>
      <c r="GXF730" s="422"/>
      <c r="GXG730" s="3"/>
      <c r="GXH730" s="422"/>
      <c r="GXI730" s="3"/>
      <c r="GXJ730" s="422"/>
      <c r="GXK730" s="3"/>
      <c r="GXL730" s="422"/>
      <c r="GXM730" s="3"/>
      <c r="GXN730" s="422"/>
      <c r="GXO730" s="3"/>
      <c r="GXP730" s="422"/>
      <c r="GXQ730" s="3"/>
      <c r="GXR730" s="422"/>
      <c r="GXS730" s="3"/>
      <c r="GXT730" s="422"/>
      <c r="GXU730" s="3"/>
      <c r="GXV730" s="422"/>
      <c r="GXW730" s="3"/>
      <c r="GXX730" s="422"/>
      <c r="GXY730" s="3"/>
      <c r="GXZ730" s="422"/>
      <c r="GYA730" s="3"/>
      <c r="GYB730" s="422"/>
      <c r="GYC730" s="3"/>
      <c r="GYD730" s="422"/>
      <c r="GYE730" s="3"/>
      <c r="GYF730" s="422"/>
      <c r="GYG730" s="3"/>
      <c r="GYH730" s="422"/>
      <c r="GYI730" s="3"/>
      <c r="GYJ730" s="422"/>
      <c r="GYK730" s="3"/>
      <c r="GYL730" s="422"/>
      <c r="GYM730" s="3"/>
      <c r="GYN730" s="422"/>
      <c r="GYO730" s="3"/>
      <c r="GYP730" s="422"/>
      <c r="GYQ730" s="3"/>
      <c r="GYR730" s="422"/>
      <c r="GYS730" s="3"/>
      <c r="GYT730" s="422"/>
      <c r="GYU730" s="3"/>
      <c r="GYV730" s="422"/>
      <c r="GYW730" s="3"/>
      <c r="GYX730" s="422"/>
      <c r="GYY730" s="3"/>
      <c r="GYZ730" s="422"/>
      <c r="GZA730" s="3"/>
      <c r="GZB730" s="422"/>
      <c r="GZC730" s="3"/>
      <c r="GZD730" s="422"/>
      <c r="GZE730" s="3"/>
      <c r="GZF730" s="422"/>
      <c r="GZG730" s="3"/>
      <c r="GZH730" s="422"/>
      <c r="GZI730" s="3"/>
      <c r="GZJ730" s="422"/>
      <c r="GZK730" s="3"/>
      <c r="GZL730" s="422"/>
      <c r="GZM730" s="3"/>
      <c r="GZN730" s="422"/>
      <c r="GZO730" s="3"/>
      <c r="GZP730" s="422"/>
      <c r="GZQ730" s="3"/>
      <c r="GZR730" s="422"/>
      <c r="GZS730" s="3"/>
      <c r="GZT730" s="422"/>
      <c r="GZU730" s="3"/>
      <c r="GZV730" s="422"/>
      <c r="GZW730" s="3"/>
      <c r="GZX730" s="422"/>
      <c r="GZY730" s="3"/>
      <c r="GZZ730" s="422"/>
      <c r="HAA730" s="3"/>
      <c r="HAB730" s="422"/>
      <c r="HAC730" s="3"/>
      <c r="HAD730" s="422"/>
      <c r="HAE730" s="3"/>
      <c r="HAF730" s="422"/>
      <c r="HAG730" s="3"/>
      <c r="HAH730" s="422"/>
      <c r="HAI730" s="3"/>
      <c r="HAJ730" s="422"/>
      <c r="HAK730" s="3"/>
      <c r="HAL730" s="422"/>
      <c r="HAM730" s="3"/>
      <c r="HAN730" s="422"/>
      <c r="HAO730" s="3"/>
      <c r="HAP730" s="422"/>
      <c r="HAQ730" s="3"/>
      <c r="HAR730" s="422"/>
      <c r="HAS730" s="3"/>
      <c r="HAT730" s="422"/>
      <c r="HAU730" s="3"/>
      <c r="HAV730" s="422"/>
      <c r="HAW730" s="3"/>
      <c r="HAX730" s="422"/>
      <c r="HAY730" s="3"/>
      <c r="HAZ730" s="422"/>
      <c r="HBA730" s="3"/>
      <c r="HBB730" s="422"/>
      <c r="HBC730" s="3"/>
      <c r="HBD730" s="422"/>
      <c r="HBE730" s="3"/>
      <c r="HBF730" s="422"/>
      <c r="HBG730" s="3"/>
      <c r="HBH730" s="422"/>
      <c r="HBI730" s="3"/>
      <c r="HBJ730" s="422"/>
      <c r="HBK730" s="3"/>
      <c r="HBL730" s="422"/>
      <c r="HBM730" s="3"/>
      <c r="HBN730" s="422"/>
      <c r="HBO730" s="3"/>
      <c r="HBP730" s="422"/>
      <c r="HBQ730" s="3"/>
      <c r="HBR730" s="422"/>
      <c r="HBS730" s="3"/>
      <c r="HBT730" s="422"/>
      <c r="HBU730" s="3"/>
      <c r="HBV730" s="422"/>
      <c r="HBW730" s="3"/>
      <c r="HBX730" s="422"/>
      <c r="HBY730" s="3"/>
      <c r="HBZ730" s="422"/>
      <c r="HCA730" s="3"/>
      <c r="HCB730" s="422"/>
      <c r="HCC730" s="3"/>
      <c r="HCD730" s="422"/>
      <c r="HCE730" s="3"/>
      <c r="HCF730" s="422"/>
      <c r="HCG730" s="3"/>
      <c r="HCH730" s="422"/>
      <c r="HCI730" s="3"/>
      <c r="HCJ730" s="422"/>
      <c r="HCK730" s="3"/>
      <c r="HCL730" s="422"/>
      <c r="HCM730" s="3"/>
      <c r="HCN730" s="422"/>
      <c r="HCO730" s="3"/>
      <c r="HCP730" s="422"/>
      <c r="HCQ730" s="3"/>
      <c r="HCR730" s="422"/>
      <c r="HCS730" s="3"/>
      <c r="HCT730" s="422"/>
      <c r="HCU730" s="3"/>
      <c r="HCV730" s="422"/>
      <c r="HCW730" s="3"/>
      <c r="HCX730" s="422"/>
      <c r="HCY730" s="3"/>
      <c r="HCZ730" s="422"/>
      <c r="HDA730" s="3"/>
      <c r="HDB730" s="422"/>
      <c r="HDC730" s="3"/>
      <c r="HDD730" s="422"/>
      <c r="HDE730" s="3"/>
      <c r="HDF730" s="422"/>
      <c r="HDG730" s="3"/>
      <c r="HDH730" s="422"/>
      <c r="HDI730" s="3"/>
      <c r="HDJ730" s="422"/>
      <c r="HDK730" s="3"/>
      <c r="HDL730" s="422"/>
      <c r="HDM730" s="3"/>
      <c r="HDN730" s="422"/>
      <c r="HDO730" s="3"/>
      <c r="HDP730" s="422"/>
      <c r="HDQ730" s="3"/>
      <c r="HDR730" s="422"/>
      <c r="HDS730" s="3"/>
      <c r="HDT730" s="422"/>
      <c r="HDU730" s="3"/>
      <c r="HDV730" s="422"/>
      <c r="HDW730" s="3"/>
      <c r="HDX730" s="422"/>
      <c r="HDY730" s="3"/>
      <c r="HDZ730" s="422"/>
      <c r="HEA730" s="3"/>
      <c r="HEB730" s="422"/>
      <c r="HEC730" s="3"/>
      <c r="HED730" s="422"/>
      <c r="HEE730" s="3"/>
      <c r="HEF730" s="422"/>
      <c r="HEG730" s="3"/>
      <c r="HEH730" s="422"/>
      <c r="HEI730" s="3"/>
      <c r="HEJ730" s="422"/>
      <c r="HEK730" s="3"/>
      <c r="HEL730" s="422"/>
      <c r="HEM730" s="3"/>
      <c r="HEN730" s="422"/>
      <c r="HEO730" s="3"/>
      <c r="HEP730" s="422"/>
      <c r="HEQ730" s="3"/>
      <c r="HER730" s="422"/>
      <c r="HES730" s="3"/>
      <c r="HET730" s="422"/>
      <c r="HEU730" s="3"/>
      <c r="HEV730" s="422"/>
      <c r="HEW730" s="3"/>
      <c r="HEX730" s="422"/>
      <c r="HEY730" s="3"/>
      <c r="HEZ730" s="422"/>
      <c r="HFA730" s="3"/>
      <c r="HFB730" s="422"/>
      <c r="HFC730" s="3"/>
      <c r="HFD730" s="422"/>
      <c r="HFE730" s="3"/>
      <c r="HFF730" s="422"/>
      <c r="HFG730" s="3"/>
      <c r="HFH730" s="422"/>
      <c r="HFI730" s="3"/>
      <c r="HFJ730" s="422"/>
      <c r="HFK730" s="3"/>
      <c r="HFL730" s="422"/>
      <c r="HFM730" s="3"/>
      <c r="HFN730" s="422"/>
      <c r="HFO730" s="3"/>
      <c r="HFP730" s="422"/>
      <c r="HFQ730" s="3"/>
      <c r="HFR730" s="422"/>
      <c r="HFS730" s="3"/>
      <c r="HFT730" s="422"/>
      <c r="HFU730" s="3"/>
      <c r="HFV730" s="422"/>
      <c r="HFW730" s="3"/>
      <c r="HFX730" s="422"/>
      <c r="HFY730" s="3"/>
      <c r="HFZ730" s="422"/>
      <c r="HGA730" s="3"/>
      <c r="HGB730" s="422"/>
      <c r="HGC730" s="3"/>
      <c r="HGD730" s="422"/>
      <c r="HGE730" s="3"/>
      <c r="HGF730" s="422"/>
      <c r="HGG730" s="3"/>
      <c r="HGH730" s="422"/>
      <c r="HGI730" s="3"/>
      <c r="HGJ730" s="422"/>
      <c r="HGK730" s="3"/>
      <c r="HGL730" s="422"/>
      <c r="HGM730" s="3"/>
      <c r="HGN730" s="422"/>
      <c r="HGO730" s="3"/>
      <c r="HGP730" s="422"/>
      <c r="HGQ730" s="3"/>
      <c r="HGR730" s="422"/>
      <c r="HGS730" s="3"/>
      <c r="HGT730" s="422"/>
      <c r="HGU730" s="3"/>
      <c r="HGV730" s="422"/>
      <c r="HGW730" s="3"/>
      <c r="HGX730" s="422"/>
      <c r="HGY730" s="3"/>
      <c r="HGZ730" s="422"/>
      <c r="HHA730" s="3"/>
      <c r="HHB730" s="422"/>
      <c r="HHC730" s="3"/>
      <c r="HHD730" s="422"/>
      <c r="HHE730" s="3"/>
      <c r="HHF730" s="422"/>
      <c r="HHG730" s="3"/>
      <c r="HHH730" s="422"/>
      <c r="HHI730" s="3"/>
      <c r="HHJ730" s="422"/>
      <c r="HHK730" s="3"/>
      <c r="HHL730" s="422"/>
      <c r="HHM730" s="3"/>
      <c r="HHN730" s="422"/>
      <c r="HHO730" s="3"/>
      <c r="HHP730" s="422"/>
      <c r="HHQ730" s="3"/>
      <c r="HHR730" s="422"/>
      <c r="HHS730" s="3"/>
      <c r="HHT730" s="422"/>
      <c r="HHU730" s="3"/>
      <c r="HHV730" s="422"/>
      <c r="HHW730" s="3"/>
      <c r="HHX730" s="422"/>
      <c r="HHY730" s="3"/>
      <c r="HHZ730" s="422"/>
      <c r="HIA730" s="3"/>
      <c r="HIB730" s="422"/>
      <c r="HIC730" s="3"/>
      <c r="HID730" s="422"/>
      <c r="HIE730" s="3"/>
      <c r="HIF730" s="422"/>
      <c r="HIG730" s="3"/>
      <c r="HIH730" s="422"/>
      <c r="HII730" s="3"/>
      <c r="HIJ730" s="422"/>
      <c r="HIK730" s="3"/>
      <c r="HIL730" s="422"/>
      <c r="HIM730" s="3"/>
      <c r="HIN730" s="422"/>
      <c r="HIO730" s="3"/>
      <c r="HIP730" s="422"/>
      <c r="HIQ730" s="3"/>
      <c r="HIR730" s="422"/>
      <c r="HIS730" s="3"/>
      <c r="HIT730" s="422"/>
      <c r="HIU730" s="3"/>
      <c r="HIV730" s="422"/>
      <c r="HIW730" s="3"/>
      <c r="HIX730" s="422"/>
      <c r="HIY730" s="3"/>
      <c r="HIZ730" s="422"/>
      <c r="HJA730" s="3"/>
      <c r="HJB730" s="422"/>
      <c r="HJC730" s="3"/>
      <c r="HJD730" s="422"/>
      <c r="HJE730" s="3"/>
      <c r="HJF730" s="422"/>
      <c r="HJG730" s="3"/>
      <c r="HJH730" s="422"/>
      <c r="HJI730" s="3"/>
      <c r="HJJ730" s="422"/>
      <c r="HJK730" s="3"/>
      <c r="HJL730" s="422"/>
      <c r="HJM730" s="3"/>
      <c r="HJN730" s="422"/>
      <c r="HJO730" s="3"/>
      <c r="HJP730" s="422"/>
      <c r="HJQ730" s="3"/>
      <c r="HJR730" s="422"/>
      <c r="HJS730" s="3"/>
      <c r="HJT730" s="422"/>
      <c r="HJU730" s="3"/>
      <c r="HJV730" s="422"/>
      <c r="HJW730" s="3"/>
      <c r="HJX730" s="422"/>
      <c r="HJY730" s="3"/>
      <c r="HJZ730" s="422"/>
      <c r="HKA730" s="3"/>
      <c r="HKB730" s="422"/>
      <c r="HKC730" s="3"/>
      <c r="HKD730" s="422"/>
      <c r="HKE730" s="3"/>
      <c r="HKF730" s="422"/>
      <c r="HKG730" s="3"/>
      <c r="HKH730" s="422"/>
      <c r="HKI730" s="3"/>
      <c r="HKJ730" s="422"/>
      <c r="HKK730" s="3"/>
      <c r="HKL730" s="422"/>
      <c r="HKM730" s="3"/>
      <c r="HKN730" s="422"/>
      <c r="HKO730" s="3"/>
      <c r="HKP730" s="422"/>
      <c r="HKQ730" s="3"/>
      <c r="HKR730" s="422"/>
      <c r="HKS730" s="3"/>
      <c r="HKT730" s="422"/>
      <c r="HKU730" s="3"/>
      <c r="HKV730" s="422"/>
      <c r="HKW730" s="3"/>
      <c r="HKX730" s="422"/>
      <c r="HKY730" s="3"/>
      <c r="HKZ730" s="422"/>
      <c r="HLA730" s="3"/>
      <c r="HLB730" s="422"/>
      <c r="HLC730" s="3"/>
      <c r="HLD730" s="422"/>
      <c r="HLE730" s="3"/>
      <c r="HLF730" s="422"/>
      <c r="HLG730" s="3"/>
      <c r="HLH730" s="422"/>
      <c r="HLI730" s="3"/>
      <c r="HLJ730" s="422"/>
      <c r="HLK730" s="3"/>
      <c r="HLL730" s="422"/>
      <c r="HLM730" s="3"/>
      <c r="HLN730" s="422"/>
      <c r="HLO730" s="3"/>
      <c r="HLP730" s="422"/>
      <c r="HLQ730" s="3"/>
      <c r="HLR730" s="422"/>
      <c r="HLS730" s="3"/>
      <c r="HLT730" s="422"/>
      <c r="HLU730" s="3"/>
      <c r="HLV730" s="422"/>
      <c r="HLW730" s="3"/>
      <c r="HLX730" s="422"/>
      <c r="HLY730" s="3"/>
      <c r="HLZ730" s="422"/>
      <c r="HMA730" s="3"/>
      <c r="HMB730" s="422"/>
      <c r="HMC730" s="3"/>
      <c r="HMD730" s="422"/>
      <c r="HME730" s="3"/>
      <c r="HMF730" s="422"/>
      <c r="HMG730" s="3"/>
      <c r="HMH730" s="422"/>
      <c r="HMI730" s="3"/>
      <c r="HMJ730" s="422"/>
      <c r="HMK730" s="3"/>
      <c r="HML730" s="422"/>
      <c r="HMM730" s="3"/>
      <c r="HMN730" s="422"/>
      <c r="HMO730" s="3"/>
      <c r="HMP730" s="422"/>
      <c r="HMQ730" s="3"/>
      <c r="HMR730" s="422"/>
      <c r="HMS730" s="3"/>
      <c r="HMT730" s="422"/>
      <c r="HMU730" s="3"/>
      <c r="HMV730" s="422"/>
      <c r="HMW730" s="3"/>
      <c r="HMX730" s="422"/>
      <c r="HMY730" s="3"/>
      <c r="HMZ730" s="422"/>
      <c r="HNA730" s="3"/>
      <c r="HNB730" s="422"/>
      <c r="HNC730" s="3"/>
      <c r="HND730" s="422"/>
      <c r="HNE730" s="3"/>
      <c r="HNF730" s="422"/>
      <c r="HNG730" s="3"/>
      <c r="HNH730" s="422"/>
      <c r="HNI730" s="3"/>
      <c r="HNJ730" s="422"/>
      <c r="HNK730" s="3"/>
      <c r="HNL730" s="422"/>
      <c r="HNM730" s="3"/>
      <c r="HNN730" s="422"/>
      <c r="HNO730" s="3"/>
      <c r="HNP730" s="422"/>
      <c r="HNQ730" s="3"/>
      <c r="HNR730" s="422"/>
      <c r="HNS730" s="3"/>
      <c r="HNT730" s="422"/>
      <c r="HNU730" s="3"/>
      <c r="HNV730" s="422"/>
      <c r="HNW730" s="3"/>
      <c r="HNX730" s="422"/>
      <c r="HNY730" s="3"/>
      <c r="HNZ730" s="422"/>
      <c r="HOA730" s="3"/>
      <c r="HOB730" s="422"/>
      <c r="HOC730" s="3"/>
      <c r="HOD730" s="422"/>
      <c r="HOE730" s="3"/>
      <c r="HOF730" s="422"/>
      <c r="HOG730" s="3"/>
      <c r="HOH730" s="422"/>
      <c r="HOI730" s="3"/>
      <c r="HOJ730" s="422"/>
      <c r="HOK730" s="3"/>
      <c r="HOL730" s="422"/>
      <c r="HOM730" s="3"/>
      <c r="HON730" s="422"/>
      <c r="HOO730" s="3"/>
      <c r="HOP730" s="422"/>
      <c r="HOQ730" s="3"/>
      <c r="HOR730" s="422"/>
      <c r="HOS730" s="3"/>
      <c r="HOT730" s="422"/>
      <c r="HOU730" s="3"/>
      <c r="HOV730" s="422"/>
      <c r="HOW730" s="3"/>
      <c r="HOX730" s="422"/>
      <c r="HOY730" s="3"/>
      <c r="HOZ730" s="422"/>
      <c r="HPA730" s="3"/>
      <c r="HPB730" s="422"/>
      <c r="HPC730" s="3"/>
      <c r="HPD730" s="422"/>
      <c r="HPE730" s="3"/>
      <c r="HPF730" s="422"/>
      <c r="HPG730" s="3"/>
      <c r="HPH730" s="422"/>
      <c r="HPI730" s="3"/>
      <c r="HPJ730" s="422"/>
      <c r="HPK730" s="3"/>
      <c r="HPL730" s="422"/>
      <c r="HPM730" s="3"/>
      <c r="HPN730" s="422"/>
      <c r="HPO730" s="3"/>
      <c r="HPP730" s="422"/>
      <c r="HPQ730" s="3"/>
      <c r="HPR730" s="422"/>
      <c r="HPS730" s="3"/>
      <c r="HPT730" s="422"/>
      <c r="HPU730" s="3"/>
      <c r="HPV730" s="422"/>
      <c r="HPW730" s="3"/>
      <c r="HPX730" s="422"/>
      <c r="HPY730" s="3"/>
      <c r="HPZ730" s="422"/>
      <c r="HQA730" s="3"/>
      <c r="HQB730" s="422"/>
      <c r="HQC730" s="3"/>
      <c r="HQD730" s="422"/>
      <c r="HQE730" s="3"/>
      <c r="HQF730" s="422"/>
      <c r="HQG730" s="3"/>
      <c r="HQH730" s="422"/>
      <c r="HQI730" s="3"/>
      <c r="HQJ730" s="422"/>
      <c r="HQK730" s="3"/>
      <c r="HQL730" s="422"/>
      <c r="HQM730" s="3"/>
      <c r="HQN730" s="422"/>
      <c r="HQO730" s="3"/>
      <c r="HQP730" s="422"/>
      <c r="HQQ730" s="3"/>
      <c r="HQR730" s="422"/>
      <c r="HQS730" s="3"/>
      <c r="HQT730" s="422"/>
      <c r="HQU730" s="3"/>
      <c r="HQV730" s="422"/>
      <c r="HQW730" s="3"/>
      <c r="HQX730" s="422"/>
      <c r="HQY730" s="3"/>
      <c r="HQZ730" s="422"/>
      <c r="HRA730" s="3"/>
      <c r="HRB730" s="422"/>
      <c r="HRC730" s="3"/>
      <c r="HRD730" s="422"/>
      <c r="HRE730" s="3"/>
      <c r="HRF730" s="422"/>
      <c r="HRG730" s="3"/>
      <c r="HRH730" s="422"/>
      <c r="HRI730" s="3"/>
      <c r="HRJ730" s="422"/>
      <c r="HRK730" s="3"/>
      <c r="HRL730" s="422"/>
      <c r="HRM730" s="3"/>
      <c r="HRN730" s="422"/>
      <c r="HRO730" s="3"/>
      <c r="HRP730" s="422"/>
      <c r="HRQ730" s="3"/>
      <c r="HRR730" s="422"/>
      <c r="HRS730" s="3"/>
      <c r="HRT730" s="422"/>
      <c r="HRU730" s="3"/>
      <c r="HRV730" s="422"/>
      <c r="HRW730" s="3"/>
      <c r="HRX730" s="422"/>
      <c r="HRY730" s="3"/>
      <c r="HRZ730" s="422"/>
      <c r="HSA730" s="3"/>
      <c r="HSB730" s="422"/>
      <c r="HSC730" s="3"/>
      <c r="HSD730" s="422"/>
      <c r="HSE730" s="3"/>
      <c r="HSF730" s="422"/>
      <c r="HSG730" s="3"/>
      <c r="HSH730" s="422"/>
      <c r="HSI730" s="3"/>
      <c r="HSJ730" s="422"/>
      <c r="HSK730" s="3"/>
      <c r="HSL730" s="422"/>
      <c r="HSM730" s="3"/>
      <c r="HSN730" s="422"/>
      <c r="HSO730" s="3"/>
      <c r="HSP730" s="422"/>
      <c r="HSQ730" s="3"/>
      <c r="HSR730" s="422"/>
      <c r="HSS730" s="3"/>
      <c r="HST730" s="422"/>
      <c r="HSU730" s="3"/>
      <c r="HSV730" s="422"/>
      <c r="HSW730" s="3"/>
      <c r="HSX730" s="422"/>
      <c r="HSY730" s="3"/>
      <c r="HSZ730" s="422"/>
      <c r="HTA730" s="3"/>
      <c r="HTB730" s="422"/>
      <c r="HTC730" s="3"/>
      <c r="HTD730" s="422"/>
      <c r="HTE730" s="3"/>
      <c r="HTF730" s="422"/>
      <c r="HTG730" s="3"/>
      <c r="HTH730" s="422"/>
      <c r="HTI730" s="3"/>
      <c r="HTJ730" s="422"/>
      <c r="HTK730" s="3"/>
      <c r="HTL730" s="422"/>
      <c r="HTM730" s="3"/>
      <c r="HTN730" s="422"/>
      <c r="HTO730" s="3"/>
      <c r="HTP730" s="422"/>
      <c r="HTQ730" s="3"/>
      <c r="HTR730" s="422"/>
      <c r="HTS730" s="3"/>
      <c r="HTT730" s="422"/>
      <c r="HTU730" s="3"/>
      <c r="HTV730" s="422"/>
      <c r="HTW730" s="3"/>
      <c r="HTX730" s="422"/>
      <c r="HTY730" s="3"/>
      <c r="HTZ730" s="422"/>
      <c r="HUA730" s="3"/>
      <c r="HUB730" s="422"/>
      <c r="HUC730" s="3"/>
      <c r="HUD730" s="422"/>
      <c r="HUE730" s="3"/>
      <c r="HUF730" s="422"/>
      <c r="HUG730" s="3"/>
      <c r="HUH730" s="422"/>
      <c r="HUI730" s="3"/>
      <c r="HUJ730" s="422"/>
      <c r="HUK730" s="3"/>
      <c r="HUL730" s="422"/>
      <c r="HUM730" s="3"/>
      <c r="HUN730" s="422"/>
      <c r="HUO730" s="3"/>
      <c r="HUP730" s="422"/>
      <c r="HUQ730" s="3"/>
      <c r="HUR730" s="422"/>
      <c r="HUS730" s="3"/>
      <c r="HUT730" s="422"/>
      <c r="HUU730" s="3"/>
      <c r="HUV730" s="422"/>
      <c r="HUW730" s="3"/>
      <c r="HUX730" s="422"/>
      <c r="HUY730" s="3"/>
      <c r="HUZ730" s="422"/>
      <c r="HVA730" s="3"/>
      <c r="HVB730" s="422"/>
      <c r="HVC730" s="3"/>
      <c r="HVD730" s="422"/>
      <c r="HVE730" s="3"/>
      <c r="HVF730" s="422"/>
      <c r="HVG730" s="3"/>
      <c r="HVH730" s="422"/>
      <c r="HVI730" s="3"/>
      <c r="HVJ730" s="422"/>
      <c r="HVK730" s="3"/>
      <c r="HVL730" s="422"/>
      <c r="HVM730" s="3"/>
      <c r="HVN730" s="422"/>
      <c r="HVO730" s="3"/>
      <c r="HVP730" s="422"/>
      <c r="HVQ730" s="3"/>
      <c r="HVR730" s="422"/>
      <c r="HVS730" s="3"/>
      <c r="HVT730" s="422"/>
      <c r="HVU730" s="3"/>
      <c r="HVV730" s="422"/>
      <c r="HVW730" s="3"/>
      <c r="HVX730" s="422"/>
      <c r="HVY730" s="3"/>
      <c r="HVZ730" s="422"/>
      <c r="HWA730" s="3"/>
      <c r="HWB730" s="422"/>
      <c r="HWC730" s="3"/>
      <c r="HWD730" s="422"/>
      <c r="HWE730" s="3"/>
      <c r="HWF730" s="422"/>
      <c r="HWG730" s="3"/>
      <c r="HWH730" s="422"/>
      <c r="HWI730" s="3"/>
      <c r="HWJ730" s="422"/>
      <c r="HWK730" s="3"/>
      <c r="HWL730" s="422"/>
      <c r="HWM730" s="3"/>
      <c r="HWN730" s="422"/>
      <c r="HWO730" s="3"/>
      <c r="HWP730" s="422"/>
      <c r="HWQ730" s="3"/>
      <c r="HWR730" s="422"/>
      <c r="HWS730" s="3"/>
      <c r="HWT730" s="422"/>
      <c r="HWU730" s="3"/>
      <c r="HWV730" s="422"/>
      <c r="HWW730" s="3"/>
      <c r="HWX730" s="422"/>
      <c r="HWY730" s="3"/>
      <c r="HWZ730" s="422"/>
      <c r="HXA730" s="3"/>
      <c r="HXB730" s="422"/>
      <c r="HXC730" s="3"/>
      <c r="HXD730" s="422"/>
      <c r="HXE730" s="3"/>
      <c r="HXF730" s="422"/>
      <c r="HXG730" s="3"/>
      <c r="HXH730" s="422"/>
      <c r="HXI730" s="3"/>
      <c r="HXJ730" s="422"/>
      <c r="HXK730" s="3"/>
      <c r="HXL730" s="422"/>
      <c r="HXM730" s="3"/>
      <c r="HXN730" s="422"/>
      <c r="HXO730" s="3"/>
      <c r="HXP730" s="422"/>
      <c r="HXQ730" s="3"/>
      <c r="HXR730" s="422"/>
      <c r="HXS730" s="3"/>
      <c r="HXT730" s="422"/>
      <c r="HXU730" s="3"/>
      <c r="HXV730" s="422"/>
      <c r="HXW730" s="3"/>
      <c r="HXX730" s="422"/>
      <c r="HXY730" s="3"/>
      <c r="HXZ730" s="422"/>
      <c r="HYA730" s="3"/>
      <c r="HYB730" s="422"/>
      <c r="HYC730" s="3"/>
      <c r="HYD730" s="422"/>
      <c r="HYE730" s="3"/>
      <c r="HYF730" s="422"/>
      <c r="HYG730" s="3"/>
      <c r="HYH730" s="422"/>
      <c r="HYI730" s="3"/>
      <c r="HYJ730" s="422"/>
      <c r="HYK730" s="3"/>
      <c r="HYL730" s="422"/>
      <c r="HYM730" s="3"/>
      <c r="HYN730" s="422"/>
      <c r="HYO730" s="3"/>
      <c r="HYP730" s="422"/>
      <c r="HYQ730" s="3"/>
      <c r="HYR730" s="422"/>
      <c r="HYS730" s="3"/>
      <c r="HYT730" s="422"/>
      <c r="HYU730" s="3"/>
      <c r="HYV730" s="422"/>
      <c r="HYW730" s="3"/>
      <c r="HYX730" s="422"/>
      <c r="HYY730" s="3"/>
      <c r="HYZ730" s="422"/>
      <c r="HZA730" s="3"/>
      <c r="HZB730" s="422"/>
      <c r="HZC730" s="3"/>
      <c r="HZD730" s="422"/>
      <c r="HZE730" s="3"/>
      <c r="HZF730" s="422"/>
      <c r="HZG730" s="3"/>
      <c r="HZH730" s="422"/>
      <c r="HZI730" s="3"/>
      <c r="HZJ730" s="422"/>
      <c r="HZK730" s="3"/>
      <c r="HZL730" s="422"/>
      <c r="HZM730" s="3"/>
      <c r="HZN730" s="422"/>
      <c r="HZO730" s="3"/>
      <c r="HZP730" s="422"/>
      <c r="HZQ730" s="3"/>
      <c r="HZR730" s="422"/>
      <c r="HZS730" s="3"/>
      <c r="HZT730" s="422"/>
      <c r="HZU730" s="3"/>
      <c r="HZV730" s="422"/>
      <c r="HZW730" s="3"/>
      <c r="HZX730" s="422"/>
      <c r="HZY730" s="3"/>
      <c r="HZZ730" s="422"/>
      <c r="IAA730" s="3"/>
      <c r="IAB730" s="422"/>
      <c r="IAC730" s="3"/>
      <c r="IAD730" s="422"/>
      <c r="IAE730" s="3"/>
      <c r="IAF730" s="422"/>
      <c r="IAG730" s="3"/>
      <c r="IAH730" s="422"/>
      <c r="IAI730" s="3"/>
      <c r="IAJ730" s="422"/>
      <c r="IAK730" s="3"/>
      <c r="IAL730" s="422"/>
      <c r="IAM730" s="3"/>
      <c r="IAN730" s="422"/>
      <c r="IAO730" s="3"/>
      <c r="IAP730" s="422"/>
      <c r="IAQ730" s="3"/>
      <c r="IAR730" s="422"/>
      <c r="IAS730" s="3"/>
      <c r="IAT730" s="422"/>
      <c r="IAU730" s="3"/>
      <c r="IAV730" s="422"/>
      <c r="IAW730" s="3"/>
      <c r="IAX730" s="422"/>
      <c r="IAY730" s="3"/>
      <c r="IAZ730" s="422"/>
      <c r="IBA730" s="3"/>
      <c r="IBB730" s="422"/>
      <c r="IBC730" s="3"/>
      <c r="IBD730" s="422"/>
      <c r="IBE730" s="3"/>
      <c r="IBF730" s="422"/>
      <c r="IBG730" s="3"/>
      <c r="IBH730" s="422"/>
      <c r="IBI730" s="3"/>
      <c r="IBJ730" s="422"/>
      <c r="IBK730" s="3"/>
      <c r="IBL730" s="422"/>
      <c r="IBM730" s="3"/>
      <c r="IBN730" s="422"/>
      <c r="IBO730" s="3"/>
      <c r="IBP730" s="422"/>
      <c r="IBQ730" s="3"/>
      <c r="IBR730" s="422"/>
      <c r="IBS730" s="3"/>
      <c r="IBT730" s="422"/>
      <c r="IBU730" s="3"/>
      <c r="IBV730" s="422"/>
      <c r="IBW730" s="3"/>
      <c r="IBX730" s="422"/>
      <c r="IBY730" s="3"/>
      <c r="IBZ730" s="422"/>
      <c r="ICA730" s="3"/>
      <c r="ICB730" s="422"/>
      <c r="ICC730" s="3"/>
      <c r="ICD730" s="422"/>
      <c r="ICE730" s="3"/>
      <c r="ICF730" s="422"/>
      <c r="ICG730" s="3"/>
      <c r="ICH730" s="422"/>
      <c r="ICI730" s="3"/>
      <c r="ICJ730" s="422"/>
      <c r="ICK730" s="3"/>
      <c r="ICL730" s="422"/>
      <c r="ICM730" s="3"/>
      <c r="ICN730" s="422"/>
      <c r="ICO730" s="3"/>
      <c r="ICP730" s="422"/>
      <c r="ICQ730" s="3"/>
      <c r="ICR730" s="422"/>
      <c r="ICS730" s="3"/>
      <c r="ICT730" s="422"/>
      <c r="ICU730" s="3"/>
      <c r="ICV730" s="422"/>
      <c r="ICW730" s="3"/>
      <c r="ICX730" s="422"/>
      <c r="ICY730" s="3"/>
      <c r="ICZ730" s="422"/>
      <c r="IDA730" s="3"/>
      <c r="IDB730" s="422"/>
      <c r="IDC730" s="3"/>
      <c r="IDD730" s="422"/>
      <c r="IDE730" s="3"/>
      <c r="IDF730" s="422"/>
      <c r="IDG730" s="3"/>
      <c r="IDH730" s="422"/>
      <c r="IDI730" s="3"/>
      <c r="IDJ730" s="422"/>
      <c r="IDK730" s="3"/>
      <c r="IDL730" s="422"/>
      <c r="IDM730" s="3"/>
      <c r="IDN730" s="422"/>
      <c r="IDO730" s="3"/>
      <c r="IDP730" s="422"/>
      <c r="IDQ730" s="3"/>
      <c r="IDR730" s="422"/>
      <c r="IDS730" s="3"/>
      <c r="IDT730" s="422"/>
      <c r="IDU730" s="3"/>
      <c r="IDV730" s="422"/>
      <c r="IDW730" s="3"/>
      <c r="IDX730" s="422"/>
      <c r="IDY730" s="3"/>
      <c r="IDZ730" s="422"/>
      <c r="IEA730" s="3"/>
      <c r="IEB730" s="422"/>
      <c r="IEC730" s="3"/>
      <c r="IED730" s="422"/>
      <c r="IEE730" s="3"/>
      <c r="IEF730" s="422"/>
      <c r="IEG730" s="3"/>
      <c r="IEH730" s="422"/>
      <c r="IEI730" s="3"/>
      <c r="IEJ730" s="422"/>
      <c r="IEK730" s="3"/>
      <c r="IEL730" s="422"/>
      <c r="IEM730" s="3"/>
      <c r="IEN730" s="422"/>
      <c r="IEO730" s="3"/>
      <c r="IEP730" s="422"/>
      <c r="IEQ730" s="3"/>
      <c r="IER730" s="422"/>
      <c r="IES730" s="3"/>
      <c r="IET730" s="422"/>
      <c r="IEU730" s="3"/>
      <c r="IEV730" s="422"/>
      <c r="IEW730" s="3"/>
      <c r="IEX730" s="422"/>
      <c r="IEY730" s="3"/>
      <c r="IEZ730" s="422"/>
      <c r="IFA730" s="3"/>
      <c r="IFB730" s="422"/>
      <c r="IFC730" s="3"/>
      <c r="IFD730" s="422"/>
      <c r="IFE730" s="3"/>
      <c r="IFF730" s="422"/>
      <c r="IFG730" s="3"/>
      <c r="IFH730" s="422"/>
      <c r="IFI730" s="3"/>
      <c r="IFJ730" s="422"/>
      <c r="IFK730" s="3"/>
      <c r="IFL730" s="422"/>
      <c r="IFM730" s="3"/>
      <c r="IFN730" s="422"/>
      <c r="IFO730" s="3"/>
      <c r="IFP730" s="422"/>
      <c r="IFQ730" s="3"/>
      <c r="IFR730" s="422"/>
      <c r="IFS730" s="3"/>
      <c r="IFT730" s="422"/>
      <c r="IFU730" s="3"/>
      <c r="IFV730" s="422"/>
      <c r="IFW730" s="3"/>
      <c r="IFX730" s="422"/>
      <c r="IFY730" s="3"/>
      <c r="IFZ730" s="422"/>
      <c r="IGA730" s="3"/>
      <c r="IGB730" s="422"/>
      <c r="IGC730" s="3"/>
      <c r="IGD730" s="422"/>
      <c r="IGE730" s="3"/>
      <c r="IGF730" s="422"/>
      <c r="IGG730" s="3"/>
      <c r="IGH730" s="422"/>
      <c r="IGI730" s="3"/>
      <c r="IGJ730" s="422"/>
      <c r="IGK730" s="3"/>
      <c r="IGL730" s="422"/>
      <c r="IGM730" s="3"/>
      <c r="IGN730" s="422"/>
      <c r="IGO730" s="3"/>
      <c r="IGP730" s="422"/>
      <c r="IGQ730" s="3"/>
      <c r="IGR730" s="422"/>
      <c r="IGS730" s="3"/>
      <c r="IGT730" s="422"/>
      <c r="IGU730" s="3"/>
      <c r="IGV730" s="422"/>
      <c r="IGW730" s="3"/>
      <c r="IGX730" s="422"/>
      <c r="IGY730" s="3"/>
      <c r="IGZ730" s="422"/>
      <c r="IHA730" s="3"/>
      <c r="IHB730" s="422"/>
      <c r="IHC730" s="3"/>
      <c r="IHD730" s="422"/>
      <c r="IHE730" s="3"/>
      <c r="IHF730" s="422"/>
      <c r="IHG730" s="3"/>
      <c r="IHH730" s="422"/>
      <c r="IHI730" s="3"/>
      <c r="IHJ730" s="422"/>
      <c r="IHK730" s="3"/>
      <c r="IHL730" s="422"/>
      <c r="IHM730" s="3"/>
      <c r="IHN730" s="422"/>
      <c r="IHO730" s="3"/>
      <c r="IHP730" s="422"/>
      <c r="IHQ730" s="3"/>
      <c r="IHR730" s="422"/>
      <c r="IHS730" s="3"/>
      <c r="IHT730" s="422"/>
      <c r="IHU730" s="3"/>
      <c r="IHV730" s="422"/>
      <c r="IHW730" s="3"/>
      <c r="IHX730" s="422"/>
      <c r="IHY730" s="3"/>
      <c r="IHZ730" s="422"/>
      <c r="IIA730" s="3"/>
      <c r="IIB730" s="422"/>
      <c r="IIC730" s="3"/>
      <c r="IID730" s="422"/>
      <c r="IIE730" s="3"/>
      <c r="IIF730" s="422"/>
      <c r="IIG730" s="3"/>
      <c r="IIH730" s="422"/>
      <c r="III730" s="3"/>
      <c r="IIJ730" s="422"/>
      <c r="IIK730" s="3"/>
      <c r="IIL730" s="422"/>
      <c r="IIM730" s="3"/>
      <c r="IIN730" s="422"/>
      <c r="IIO730" s="3"/>
      <c r="IIP730" s="422"/>
      <c r="IIQ730" s="3"/>
      <c r="IIR730" s="422"/>
      <c r="IIS730" s="3"/>
      <c r="IIT730" s="422"/>
      <c r="IIU730" s="3"/>
      <c r="IIV730" s="422"/>
      <c r="IIW730" s="3"/>
      <c r="IIX730" s="422"/>
      <c r="IIY730" s="3"/>
      <c r="IIZ730" s="422"/>
      <c r="IJA730" s="3"/>
      <c r="IJB730" s="422"/>
      <c r="IJC730" s="3"/>
      <c r="IJD730" s="422"/>
      <c r="IJE730" s="3"/>
      <c r="IJF730" s="422"/>
      <c r="IJG730" s="3"/>
      <c r="IJH730" s="422"/>
      <c r="IJI730" s="3"/>
      <c r="IJJ730" s="422"/>
      <c r="IJK730" s="3"/>
      <c r="IJL730" s="422"/>
      <c r="IJM730" s="3"/>
      <c r="IJN730" s="422"/>
      <c r="IJO730" s="3"/>
      <c r="IJP730" s="422"/>
      <c r="IJQ730" s="3"/>
      <c r="IJR730" s="422"/>
      <c r="IJS730" s="3"/>
      <c r="IJT730" s="422"/>
      <c r="IJU730" s="3"/>
      <c r="IJV730" s="422"/>
      <c r="IJW730" s="3"/>
      <c r="IJX730" s="422"/>
      <c r="IJY730" s="3"/>
      <c r="IJZ730" s="422"/>
      <c r="IKA730" s="3"/>
      <c r="IKB730" s="422"/>
      <c r="IKC730" s="3"/>
      <c r="IKD730" s="422"/>
      <c r="IKE730" s="3"/>
      <c r="IKF730" s="422"/>
      <c r="IKG730" s="3"/>
      <c r="IKH730" s="422"/>
      <c r="IKI730" s="3"/>
      <c r="IKJ730" s="422"/>
      <c r="IKK730" s="3"/>
      <c r="IKL730" s="422"/>
      <c r="IKM730" s="3"/>
      <c r="IKN730" s="422"/>
      <c r="IKO730" s="3"/>
      <c r="IKP730" s="422"/>
      <c r="IKQ730" s="3"/>
      <c r="IKR730" s="422"/>
      <c r="IKS730" s="3"/>
      <c r="IKT730" s="422"/>
      <c r="IKU730" s="3"/>
      <c r="IKV730" s="422"/>
      <c r="IKW730" s="3"/>
      <c r="IKX730" s="422"/>
      <c r="IKY730" s="3"/>
      <c r="IKZ730" s="422"/>
      <c r="ILA730" s="3"/>
      <c r="ILB730" s="422"/>
      <c r="ILC730" s="3"/>
      <c r="ILD730" s="422"/>
      <c r="ILE730" s="3"/>
      <c r="ILF730" s="422"/>
      <c r="ILG730" s="3"/>
      <c r="ILH730" s="422"/>
      <c r="ILI730" s="3"/>
      <c r="ILJ730" s="422"/>
      <c r="ILK730" s="3"/>
      <c r="ILL730" s="422"/>
      <c r="ILM730" s="3"/>
      <c r="ILN730" s="422"/>
      <c r="ILO730" s="3"/>
      <c r="ILP730" s="422"/>
      <c r="ILQ730" s="3"/>
      <c r="ILR730" s="422"/>
      <c r="ILS730" s="3"/>
      <c r="ILT730" s="422"/>
      <c r="ILU730" s="3"/>
      <c r="ILV730" s="422"/>
      <c r="ILW730" s="3"/>
      <c r="ILX730" s="422"/>
      <c r="ILY730" s="3"/>
      <c r="ILZ730" s="422"/>
      <c r="IMA730" s="3"/>
      <c r="IMB730" s="422"/>
      <c r="IMC730" s="3"/>
      <c r="IMD730" s="422"/>
      <c r="IME730" s="3"/>
      <c r="IMF730" s="422"/>
      <c r="IMG730" s="3"/>
      <c r="IMH730" s="422"/>
      <c r="IMI730" s="3"/>
      <c r="IMJ730" s="422"/>
      <c r="IMK730" s="3"/>
      <c r="IML730" s="422"/>
      <c r="IMM730" s="3"/>
      <c r="IMN730" s="422"/>
      <c r="IMO730" s="3"/>
      <c r="IMP730" s="422"/>
      <c r="IMQ730" s="3"/>
      <c r="IMR730" s="422"/>
      <c r="IMS730" s="3"/>
      <c r="IMT730" s="422"/>
      <c r="IMU730" s="3"/>
      <c r="IMV730" s="422"/>
      <c r="IMW730" s="3"/>
      <c r="IMX730" s="422"/>
      <c r="IMY730" s="3"/>
      <c r="IMZ730" s="422"/>
      <c r="INA730" s="3"/>
      <c r="INB730" s="422"/>
      <c r="INC730" s="3"/>
      <c r="IND730" s="422"/>
      <c r="INE730" s="3"/>
      <c r="INF730" s="422"/>
      <c r="ING730" s="3"/>
      <c r="INH730" s="422"/>
      <c r="INI730" s="3"/>
      <c r="INJ730" s="422"/>
      <c r="INK730" s="3"/>
      <c r="INL730" s="422"/>
      <c r="INM730" s="3"/>
      <c r="INN730" s="422"/>
      <c r="INO730" s="3"/>
      <c r="INP730" s="422"/>
      <c r="INQ730" s="3"/>
      <c r="INR730" s="422"/>
      <c r="INS730" s="3"/>
      <c r="INT730" s="422"/>
      <c r="INU730" s="3"/>
      <c r="INV730" s="422"/>
      <c r="INW730" s="3"/>
      <c r="INX730" s="422"/>
      <c r="INY730" s="3"/>
      <c r="INZ730" s="422"/>
      <c r="IOA730" s="3"/>
      <c r="IOB730" s="422"/>
      <c r="IOC730" s="3"/>
      <c r="IOD730" s="422"/>
      <c r="IOE730" s="3"/>
      <c r="IOF730" s="422"/>
      <c r="IOG730" s="3"/>
      <c r="IOH730" s="422"/>
      <c r="IOI730" s="3"/>
      <c r="IOJ730" s="422"/>
      <c r="IOK730" s="3"/>
      <c r="IOL730" s="422"/>
      <c r="IOM730" s="3"/>
      <c r="ION730" s="422"/>
      <c r="IOO730" s="3"/>
      <c r="IOP730" s="422"/>
      <c r="IOQ730" s="3"/>
      <c r="IOR730" s="422"/>
      <c r="IOS730" s="3"/>
      <c r="IOT730" s="422"/>
      <c r="IOU730" s="3"/>
      <c r="IOV730" s="422"/>
      <c r="IOW730" s="3"/>
      <c r="IOX730" s="422"/>
      <c r="IOY730" s="3"/>
      <c r="IOZ730" s="422"/>
      <c r="IPA730" s="3"/>
      <c r="IPB730" s="422"/>
      <c r="IPC730" s="3"/>
      <c r="IPD730" s="422"/>
      <c r="IPE730" s="3"/>
      <c r="IPF730" s="422"/>
      <c r="IPG730" s="3"/>
      <c r="IPH730" s="422"/>
      <c r="IPI730" s="3"/>
      <c r="IPJ730" s="422"/>
      <c r="IPK730" s="3"/>
      <c r="IPL730" s="422"/>
      <c r="IPM730" s="3"/>
      <c r="IPN730" s="422"/>
      <c r="IPO730" s="3"/>
      <c r="IPP730" s="422"/>
      <c r="IPQ730" s="3"/>
      <c r="IPR730" s="422"/>
      <c r="IPS730" s="3"/>
      <c r="IPT730" s="422"/>
      <c r="IPU730" s="3"/>
      <c r="IPV730" s="422"/>
      <c r="IPW730" s="3"/>
      <c r="IPX730" s="422"/>
      <c r="IPY730" s="3"/>
      <c r="IPZ730" s="422"/>
      <c r="IQA730" s="3"/>
      <c r="IQB730" s="422"/>
      <c r="IQC730" s="3"/>
      <c r="IQD730" s="422"/>
      <c r="IQE730" s="3"/>
      <c r="IQF730" s="422"/>
      <c r="IQG730" s="3"/>
      <c r="IQH730" s="422"/>
      <c r="IQI730" s="3"/>
      <c r="IQJ730" s="422"/>
      <c r="IQK730" s="3"/>
      <c r="IQL730" s="422"/>
      <c r="IQM730" s="3"/>
      <c r="IQN730" s="422"/>
      <c r="IQO730" s="3"/>
      <c r="IQP730" s="422"/>
      <c r="IQQ730" s="3"/>
      <c r="IQR730" s="422"/>
      <c r="IQS730" s="3"/>
      <c r="IQT730" s="422"/>
      <c r="IQU730" s="3"/>
      <c r="IQV730" s="422"/>
      <c r="IQW730" s="3"/>
      <c r="IQX730" s="422"/>
      <c r="IQY730" s="3"/>
      <c r="IQZ730" s="422"/>
      <c r="IRA730" s="3"/>
      <c r="IRB730" s="422"/>
      <c r="IRC730" s="3"/>
      <c r="IRD730" s="422"/>
      <c r="IRE730" s="3"/>
      <c r="IRF730" s="422"/>
      <c r="IRG730" s="3"/>
      <c r="IRH730" s="422"/>
      <c r="IRI730" s="3"/>
      <c r="IRJ730" s="422"/>
      <c r="IRK730" s="3"/>
      <c r="IRL730" s="422"/>
      <c r="IRM730" s="3"/>
      <c r="IRN730" s="422"/>
      <c r="IRO730" s="3"/>
      <c r="IRP730" s="422"/>
      <c r="IRQ730" s="3"/>
      <c r="IRR730" s="422"/>
      <c r="IRS730" s="3"/>
      <c r="IRT730" s="422"/>
      <c r="IRU730" s="3"/>
      <c r="IRV730" s="422"/>
      <c r="IRW730" s="3"/>
      <c r="IRX730" s="422"/>
      <c r="IRY730" s="3"/>
      <c r="IRZ730" s="422"/>
      <c r="ISA730" s="3"/>
      <c r="ISB730" s="422"/>
      <c r="ISC730" s="3"/>
      <c r="ISD730" s="422"/>
      <c r="ISE730" s="3"/>
      <c r="ISF730" s="422"/>
      <c r="ISG730" s="3"/>
      <c r="ISH730" s="422"/>
      <c r="ISI730" s="3"/>
      <c r="ISJ730" s="422"/>
      <c r="ISK730" s="3"/>
      <c r="ISL730" s="422"/>
      <c r="ISM730" s="3"/>
      <c r="ISN730" s="422"/>
      <c r="ISO730" s="3"/>
      <c r="ISP730" s="422"/>
      <c r="ISQ730" s="3"/>
      <c r="ISR730" s="422"/>
      <c r="ISS730" s="3"/>
      <c r="IST730" s="422"/>
      <c r="ISU730" s="3"/>
      <c r="ISV730" s="422"/>
      <c r="ISW730" s="3"/>
      <c r="ISX730" s="422"/>
      <c r="ISY730" s="3"/>
      <c r="ISZ730" s="422"/>
      <c r="ITA730" s="3"/>
      <c r="ITB730" s="422"/>
      <c r="ITC730" s="3"/>
      <c r="ITD730" s="422"/>
      <c r="ITE730" s="3"/>
      <c r="ITF730" s="422"/>
      <c r="ITG730" s="3"/>
      <c r="ITH730" s="422"/>
      <c r="ITI730" s="3"/>
      <c r="ITJ730" s="422"/>
      <c r="ITK730" s="3"/>
      <c r="ITL730" s="422"/>
      <c r="ITM730" s="3"/>
      <c r="ITN730" s="422"/>
      <c r="ITO730" s="3"/>
      <c r="ITP730" s="422"/>
      <c r="ITQ730" s="3"/>
      <c r="ITR730" s="422"/>
      <c r="ITS730" s="3"/>
      <c r="ITT730" s="422"/>
      <c r="ITU730" s="3"/>
      <c r="ITV730" s="422"/>
      <c r="ITW730" s="3"/>
      <c r="ITX730" s="422"/>
      <c r="ITY730" s="3"/>
      <c r="ITZ730" s="422"/>
      <c r="IUA730" s="3"/>
      <c r="IUB730" s="422"/>
      <c r="IUC730" s="3"/>
      <c r="IUD730" s="422"/>
      <c r="IUE730" s="3"/>
      <c r="IUF730" s="422"/>
      <c r="IUG730" s="3"/>
      <c r="IUH730" s="422"/>
      <c r="IUI730" s="3"/>
      <c r="IUJ730" s="422"/>
      <c r="IUK730" s="3"/>
      <c r="IUL730" s="422"/>
      <c r="IUM730" s="3"/>
      <c r="IUN730" s="422"/>
      <c r="IUO730" s="3"/>
      <c r="IUP730" s="422"/>
      <c r="IUQ730" s="3"/>
      <c r="IUR730" s="422"/>
      <c r="IUS730" s="3"/>
      <c r="IUT730" s="422"/>
      <c r="IUU730" s="3"/>
      <c r="IUV730" s="422"/>
      <c r="IUW730" s="3"/>
      <c r="IUX730" s="422"/>
      <c r="IUY730" s="3"/>
      <c r="IUZ730" s="422"/>
      <c r="IVA730" s="3"/>
      <c r="IVB730" s="422"/>
      <c r="IVC730" s="3"/>
      <c r="IVD730" s="422"/>
      <c r="IVE730" s="3"/>
      <c r="IVF730" s="422"/>
      <c r="IVG730" s="3"/>
      <c r="IVH730" s="422"/>
      <c r="IVI730" s="3"/>
      <c r="IVJ730" s="422"/>
      <c r="IVK730" s="3"/>
      <c r="IVL730" s="422"/>
      <c r="IVM730" s="3"/>
      <c r="IVN730" s="422"/>
      <c r="IVO730" s="3"/>
      <c r="IVP730" s="422"/>
      <c r="IVQ730" s="3"/>
      <c r="IVR730" s="422"/>
      <c r="IVS730" s="3"/>
      <c r="IVT730" s="422"/>
      <c r="IVU730" s="3"/>
      <c r="IVV730" s="422"/>
      <c r="IVW730" s="3"/>
      <c r="IVX730" s="422"/>
      <c r="IVY730" s="3"/>
      <c r="IVZ730" s="422"/>
      <c r="IWA730" s="3"/>
      <c r="IWB730" s="422"/>
      <c r="IWC730" s="3"/>
      <c r="IWD730" s="422"/>
      <c r="IWE730" s="3"/>
      <c r="IWF730" s="422"/>
      <c r="IWG730" s="3"/>
      <c r="IWH730" s="422"/>
      <c r="IWI730" s="3"/>
      <c r="IWJ730" s="422"/>
      <c r="IWK730" s="3"/>
      <c r="IWL730" s="422"/>
      <c r="IWM730" s="3"/>
      <c r="IWN730" s="422"/>
      <c r="IWO730" s="3"/>
      <c r="IWP730" s="422"/>
      <c r="IWQ730" s="3"/>
      <c r="IWR730" s="422"/>
      <c r="IWS730" s="3"/>
      <c r="IWT730" s="422"/>
      <c r="IWU730" s="3"/>
      <c r="IWV730" s="422"/>
      <c r="IWW730" s="3"/>
      <c r="IWX730" s="422"/>
      <c r="IWY730" s="3"/>
      <c r="IWZ730" s="422"/>
      <c r="IXA730" s="3"/>
      <c r="IXB730" s="422"/>
      <c r="IXC730" s="3"/>
      <c r="IXD730" s="422"/>
      <c r="IXE730" s="3"/>
      <c r="IXF730" s="422"/>
      <c r="IXG730" s="3"/>
      <c r="IXH730" s="422"/>
      <c r="IXI730" s="3"/>
      <c r="IXJ730" s="422"/>
      <c r="IXK730" s="3"/>
      <c r="IXL730" s="422"/>
      <c r="IXM730" s="3"/>
      <c r="IXN730" s="422"/>
      <c r="IXO730" s="3"/>
      <c r="IXP730" s="422"/>
      <c r="IXQ730" s="3"/>
      <c r="IXR730" s="422"/>
      <c r="IXS730" s="3"/>
      <c r="IXT730" s="422"/>
      <c r="IXU730" s="3"/>
      <c r="IXV730" s="422"/>
      <c r="IXW730" s="3"/>
      <c r="IXX730" s="422"/>
      <c r="IXY730" s="3"/>
      <c r="IXZ730" s="422"/>
      <c r="IYA730" s="3"/>
      <c r="IYB730" s="422"/>
      <c r="IYC730" s="3"/>
      <c r="IYD730" s="422"/>
      <c r="IYE730" s="3"/>
      <c r="IYF730" s="422"/>
      <c r="IYG730" s="3"/>
      <c r="IYH730" s="422"/>
      <c r="IYI730" s="3"/>
      <c r="IYJ730" s="422"/>
      <c r="IYK730" s="3"/>
      <c r="IYL730" s="422"/>
      <c r="IYM730" s="3"/>
      <c r="IYN730" s="422"/>
      <c r="IYO730" s="3"/>
      <c r="IYP730" s="422"/>
      <c r="IYQ730" s="3"/>
      <c r="IYR730" s="422"/>
      <c r="IYS730" s="3"/>
      <c r="IYT730" s="422"/>
      <c r="IYU730" s="3"/>
      <c r="IYV730" s="422"/>
      <c r="IYW730" s="3"/>
      <c r="IYX730" s="422"/>
      <c r="IYY730" s="3"/>
      <c r="IYZ730" s="422"/>
      <c r="IZA730" s="3"/>
      <c r="IZB730" s="422"/>
      <c r="IZC730" s="3"/>
      <c r="IZD730" s="422"/>
      <c r="IZE730" s="3"/>
      <c r="IZF730" s="422"/>
      <c r="IZG730" s="3"/>
      <c r="IZH730" s="422"/>
      <c r="IZI730" s="3"/>
      <c r="IZJ730" s="422"/>
      <c r="IZK730" s="3"/>
      <c r="IZL730" s="422"/>
      <c r="IZM730" s="3"/>
      <c r="IZN730" s="422"/>
      <c r="IZO730" s="3"/>
      <c r="IZP730" s="422"/>
      <c r="IZQ730" s="3"/>
      <c r="IZR730" s="422"/>
      <c r="IZS730" s="3"/>
      <c r="IZT730" s="422"/>
      <c r="IZU730" s="3"/>
      <c r="IZV730" s="422"/>
      <c r="IZW730" s="3"/>
      <c r="IZX730" s="422"/>
      <c r="IZY730" s="3"/>
      <c r="IZZ730" s="422"/>
      <c r="JAA730" s="3"/>
      <c r="JAB730" s="422"/>
      <c r="JAC730" s="3"/>
      <c r="JAD730" s="422"/>
      <c r="JAE730" s="3"/>
      <c r="JAF730" s="422"/>
      <c r="JAG730" s="3"/>
      <c r="JAH730" s="422"/>
      <c r="JAI730" s="3"/>
      <c r="JAJ730" s="422"/>
      <c r="JAK730" s="3"/>
      <c r="JAL730" s="422"/>
      <c r="JAM730" s="3"/>
      <c r="JAN730" s="422"/>
      <c r="JAO730" s="3"/>
      <c r="JAP730" s="422"/>
      <c r="JAQ730" s="3"/>
      <c r="JAR730" s="422"/>
      <c r="JAS730" s="3"/>
      <c r="JAT730" s="422"/>
      <c r="JAU730" s="3"/>
      <c r="JAV730" s="422"/>
      <c r="JAW730" s="3"/>
      <c r="JAX730" s="422"/>
      <c r="JAY730" s="3"/>
      <c r="JAZ730" s="422"/>
      <c r="JBA730" s="3"/>
      <c r="JBB730" s="422"/>
      <c r="JBC730" s="3"/>
      <c r="JBD730" s="422"/>
      <c r="JBE730" s="3"/>
      <c r="JBF730" s="422"/>
      <c r="JBG730" s="3"/>
      <c r="JBH730" s="422"/>
      <c r="JBI730" s="3"/>
      <c r="JBJ730" s="422"/>
      <c r="JBK730" s="3"/>
      <c r="JBL730" s="422"/>
      <c r="JBM730" s="3"/>
      <c r="JBN730" s="422"/>
      <c r="JBO730" s="3"/>
      <c r="JBP730" s="422"/>
      <c r="JBQ730" s="3"/>
      <c r="JBR730" s="422"/>
      <c r="JBS730" s="3"/>
      <c r="JBT730" s="422"/>
      <c r="JBU730" s="3"/>
      <c r="JBV730" s="422"/>
      <c r="JBW730" s="3"/>
      <c r="JBX730" s="422"/>
      <c r="JBY730" s="3"/>
      <c r="JBZ730" s="422"/>
      <c r="JCA730" s="3"/>
      <c r="JCB730" s="422"/>
      <c r="JCC730" s="3"/>
      <c r="JCD730" s="422"/>
      <c r="JCE730" s="3"/>
      <c r="JCF730" s="422"/>
      <c r="JCG730" s="3"/>
      <c r="JCH730" s="422"/>
      <c r="JCI730" s="3"/>
      <c r="JCJ730" s="422"/>
      <c r="JCK730" s="3"/>
      <c r="JCL730" s="422"/>
      <c r="JCM730" s="3"/>
      <c r="JCN730" s="422"/>
      <c r="JCO730" s="3"/>
      <c r="JCP730" s="422"/>
      <c r="JCQ730" s="3"/>
      <c r="JCR730" s="422"/>
      <c r="JCS730" s="3"/>
      <c r="JCT730" s="422"/>
      <c r="JCU730" s="3"/>
      <c r="JCV730" s="422"/>
      <c r="JCW730" s="3"/>
      <c r="JCX730" s="422"/>
      <c r="JCY730" s="3"/>
      <c r="JCZ730" s="422"/>
      <c r="JDA730" s="3"/>
      <c r="JDB730" s="422"/>
      <c r="JDC730" s="3"/>
      <c r="JDD730" s="422"/>
      <c r="JDE730" s="3"/>
      <c r="JDF730" s="422"/>
      <c r="JDG730" s="3"/>
      <c r="JDH730" s="422"/>
      <c r="JDI730" s="3"/>
      <c r="JDJ730" s="422"/>
      <c r="JDK730" s="3"/>
      <c r="JDL730" s="422"/>
      <c r="JDM730" s="3"/>
      <c r="JDN730" s="422"/>
      <c r="JDO730" s="3"/>
      <c r="JDP730" s="422"/>
      <c r="JDQ730" s="3"/>
      <c r="JDR730" s="422"/>
      <c r="JDS730" s="3"/>
      <c r="JDT730" s="422"/>
      <c r="JDU730" s="3"/>
      <c r="JDV730" s="422"/>
      <c r="JDW730" s="3"/>
      <c r="JDX730" s="422"/>
      <c r="JDY730" s="3"/>
      <c r="JDZ730" s="422"/>
      <c r="JEA730" s="3"/>
      <c r="JEB730" s="422"/>
      <c r="JEC730" s="3"/>
      <c r="JED730" s="422"/>
      <c r="JEE730" s="3"/>
      <c r="JEF730" s="422"/>
      <c r="JEG730" s="3"/>
      <c r="JEH730" s="422"/>
      <c r="JEI730" s="3"/>
      <c r="JEJ730" s="422"/>
      <c r="JEK730" s="3"/>
      <c r="JEL730" s="422"/>
      <c r="JEM730" s="3"/>
      <c r="JEN730" s="422"/>
      <c r="JEO730" s="3"/>
      <c r="JEP730" s="422"/>
      <c r="JEQ730" s="3"/>
      <c r="JER730" s="422"/>
      <c r="JES730" s="3"/>
      <c r="JET730" s="422"/>
      <c r="JEU730" s="3"/>
      <c r="JEV730" s="422"/>
      <c r="JEW730" s="3"/>
      <c r="JEX730" s="422"/>
      <c r="JEY730" s="3"/>
      <c r="JEZ730" s="422"/>
      <c r="JFA730" s="3"/>
      <c r="JFB730" s="422"/>
      <c r="JFC730" s="3"/>
      <c r="JFD730" s="422"/>
      <c r="JFE730" s="3"/>
      <c r="JFF730" s="422"/>
      <c r="JFG730" s="3"/>
      <c r="JFH730" s="422"/>
      <c r="JFI730" s="3"/>
      <c r="JFJ730" s="422"/>
      <c r="JFK730" s="3"/>
      <c r="JFL730" s="422"/>
      <c r="JFM730" s="3"/>
      <c r="JFN730" s="422"/>
      <c r="JFO730" s="3"/>
      <c r="JFP730" s="422"/>
      <c r="JFQ730" s="3"/>
      <c r="JFR730" s="422"/>
      <c r="JFS730" s="3"/>
      <c r="JFT730" s="422"/>
      <c r="JFU730" s="3"/>
      <c r="JFV730" s="422"/>
      <c r="JFW730" s="3"/>
      <c r="JFX730" s="422"/>
      <c r="JFY730" s="3"/>
      <c r="JFZ730" s="422"/>
      <c r="JGA730" s="3"/>
      <c r="JGB730" s="422"/>
      <c r="JGC730" s="3"/>
      <c r="JGD730" s="422"/>
      <c r="JGE730" s="3"/>
      <c r="JGF730" s="422"/>
      <c r="JGG730" s="3"/>
      <c r="JGH730" s="422"/>
      <c r="JGI730" s="3"/>
      <c r="JGJ730" s="422"/>
      <c r="JGK730" s="3"/>
      <c r="JGL730" s="422"/>
      <c r="JGM730" s="3"/>
      <c r="JGN730" s="422"/>
      <c r="JGO730" s="3"/>
      <c r="JGP730" s="422"/>
      <c r="JGQ730" s="3"/>
      <c r="JGR730" s="422"/>
      <c r="JGS730" s="3"/>
      <c r="JGT730" s="422"/>
      <c r="JGU730" s="3"/>
      <c r="JGV730" s="422"/>
      <c r="JGW730" s="3"/>
      <c r="JGX730" s="422"/>
      <c r="JGY730" s="3"/>
      <c r="JGZ730" s="422"/>
      <c r="JHA730" s="3"/>
      <c r="JHB730" s="422"/>
      <c r="JHC730" s="3"/>
      <c r="JHD730" s="422"/>
      <c r="JHE730" s="3"/>
      <c r="JHF730" s="422"/>
      <c r="JHG730" s="3"/>
      <c r="JHH730" s="422"/>
      <c r="JHI730" s="3"/>
      <c r="JHJ730" s="422"/>
      <c r="JHK730" s="3"/>
      <c r="JHL730" s="422"/>
      <c r="JHM730" s="3"/>
      <c r="JHN730" s="422"/>
      <c r="JHO730" s="3"/>
      <c r="JHP730" s="422"/>
      <c r="JHQ730" s="3"/>
      <c r="JHR730" s="422"/>
      <c r="JHS730" s="3"/>
      <c r="JHT730" s="422"/>
      <c r="JHU730" s="3"/>
      <c r="JHV730" s="422"/>
      <c r="JHW730" s="3"/>
      <c r="JHX730" s="422"/>
      <c r="JHY730" s="3"/>
      <c r="JHZ730" s="422"/>
      <c r="JIA730" s="3"/>
      <c r="JIB730" s="422"/>
      <c r="JIC730" s="3"/>
      <c r="JID730" s="422"/>
      <c r="JIE730" s="3"/>
      <c r="JIF730" s="422"/>
      <c r="JIG730" s="3"/>
      <c r="JIH730" s="422"/>
      <c r="JII730" s="3"/>
      <c r="JIJ730" s="422"/>
      <c r="JIK730" s="3"/>
      <c r="JIL730" s="422"/>
      <c r="JIM730" s="3"/>
      <c r="JIN730" s="422"/>
      <c r="JIO730" s="3"/>
      <c r="JIP730" s="422"/>
      <c r="JIQ730" s="3"/>
      <c r="JIR730" s="422"/>
      <c r="JIS730" s="3"/>
      <c r="JIT730" s="422"/>
      <c r="JIU730" s="3"/>
      <c r="JIV730" s="422"/>
      <c r="JIW730" s="3"/>
      <c r="JIX730" s="422"/>
      <c r="JIY730" s="3"/>
      <c r="JIZ730" s="422"/>
      <c r="JJA730" s="3"/>
      <c r="JJB730" s="422"/>
      <c r="JJC730" s="3"/>
      <c r="JJD730" s="422"/>
      <c r="JJE730" s="3"/>
      <c r="JJF730" s="422"/>
      <c r="JJG730" s="3"/>
      <c r="JJH730" s="422"/>
      <c r="JJI730" s="3"/>
      <c r="JJJ730" s="422"/>
      <c r="JJK730" s="3"/>
      <c r="JJL730" s="422"/>
      <c r="JJM730" s="3"/>
      <c r="JJN730" s="422"/>
      <c r="JJO730" s="3"/>
      <c r="JJP730" s="422"/>
      <c r="JJQ730" s="3"/>
      <c r="JJR730" s="422"/>
      <c r="JJS730" s="3"/>
      <c r="JJT730" s="422"/>
      <c r="JJU730" s="3"/>
      <c r="JJV730" s="422"/>
      <c r="JJW730" s="3"/>
      <c r="JJX730" s="422"/>
      <c r="JJY730" s="3"/>
      <c r="JJZ730" s="422"/>
      <c r="JKA730" s="3"/>
      <c r="JKB730" s="422"/>
      <c r="JKC730" s="3"/>
      <c r="JKD730" s="422"/>
      <c r="JKE730" s="3"/>
      <c r="JKF730" s="422"/>
      <c r="JKG730" s="3"/>
      <c r="JKH730" s="422"/>
      <c r="JKI730" s="3"/>
      <c r="JKJ730" s="422"/>
      <c r="JKK730" s="3"/>
      <c r="JKL730" s="422"/>
      <c r="JKM730" s="3"/>
      <c r="JKN730" s="422"/>
      <c r="JKO730" s="3"/>
      <c r="JKP730" s="422"/>
      <c r="JKQ730" s="3"/>
      <c r="JKR730" s="422"/>
      <c r="JKS730" s="3"/>
      <c r="JKT730" s="422"/>
      <c r="JKU730" s="3"/>
      <c r="JKV730" s="422"/>
      <c r="JKW730" s="3"/>
      <c r="JKX730" s="422"/>
      <c r="JKY730" s="3"/>
      <c r="JKZ730" s="422"/>
      <c r="JLA730" s="3"/>
      <c r="JLB730" s="422"/>
      <c r="JLC730" s="3"/>
      <c r="JLD730" s="422"/>
      <c r="JLE730" s="3"/>
      <c r="JLF730" s="422"/>
      <c r="JLG730" s="3"/>
      <c r="JLH730" s="422"/>
      <c r="JLI730" s="3"/>
      <c r="JLJ730" s="422"/>
      <c r="JLK730" s="3"/>
      <c r="JLL730" s="422"/>
      <c r="JLM730" s="3"/>
      <c r="JLN730" s="422"/>
      <c r="JLO730" s="3"/>
      <c r="JLP730" s="422"/>
      <c r="JLQ730" s="3"/>
      <c r="JLR730" s="422"/>
      <c r="JLS730" s="3"/>
      <c r="JLT730" s="422"/>
      <c r="JLU730" s="3"/>
      <c r="JLV730" s="422"/>
      <c r="JLW730" s="3"/>
      <c r="JLX730" s="422"/>
      <c r="JLY730" s="3"/>
      <c r="JLZ730" s="422"/>
      <c r="JMA730" s="3"/>
      <c r="JMB730" s="422"/>
      <c r="JMC730" s="3"/>
      <c r="JMD730" s="422"/>
      <c r="JME730" s="3"/>
      <c r="JMF730" s="422"/>
      <c r="JMG730" s="3"/>
      <c r="JMH730" s="422"/>
      <c r="JMI730" s="3"/>
      <c r="JMJ730" s="422"/>
      <c r="JMK730" s="3"/>
      <c r="JML730" s="422"/>
      <c r="JMM730" s="3"/>
      <c r="JMN730" s="422"/>
      <c r="JMO730" s="3"/>
      <c r="JMP730" s="422"/>
      <c r="JMQ730" s="3"/>
      <c r="JMR730" s="422"/>
      <c r="JMS730" s="3"/>
      <c r="JMT730" s="422"/>
      <c r="JMU730" s="3"/>
      <c r="JMV730" s="422"/>
      <c r="JMW730" s="3"/>
      <c r="JMX730" s="422"/>
      <c r="JMY730" s="3"/>
      <c r="JMZ730" s="422"/>
      <c r="JNA730" s="3"/>
      <c r="JNB730" s="422"/>
      <c r="JNC730" s="3"/>
      <c r="JND730" s="422"/>
      <c r="JNE730" s="3"/>
      <c r="JNF730" s="422"/>
      <c r="JNG730" s="3"/>
      <c r="JNH730" s="422"/>
      <c r="JNI730" s="3"/>
      <c r="JNJ730" s="422"/>
      <c r="JNK730" s="3"/>
      <c r="JNL730" s="422"/>
      <c r="JNM730" s="3"/>
      <c r="JNN730" s="422"/>
      <c r="JNO730" s="3"/>
      <c r="JNP730" s="422"/>
      <c r="JNQ730" s="3"/>
      <c r="JNR730" s="422"/>
      <c r="JNS730" s="3"/>
      <c r="JNT730" s="422"/>
      <c r="JNU730" s="3"/>
      <c r="JNV730" s="422"/>
      <c r="JNW730" s="3"/>
      <c r="JNX730" s="422"/>
      <c r="JNY730" s="3"/>
      <c r="JNZ730" s="422"/>
      <c r="JOA730" s="3"/>
      <c r="JOB730" s="422"/>
      <c r="JOC730" s="3"/>
      <c r="JOD730" s="422"/>
      <c r="JOE730" s="3"/>
      <c r="JOF730" s="422"/>
      <c r="JOG730" s="3"/>
      <c r="JOH730" s="422"/>
      <c r="JOI730" s="3"/>
      <c r="JOJ730" s="422"/>
      <c r="JOK730" s="3"/>
      <c r="JOL730" s="422"/>
      <c r="JOM730" s="3"/>
      <c r="JON730" s="422"/>
      <c r="JOO730" s="3"/>
      <c r="JOP730" s="422"/>
      <c r="JOQ730" s="3"/>
      <c r="JOR730" s="422"/>
      <c r="JOS730" s="3"/>
      <c r="JOT730" s="422"/>
      <c r="JOU730" s="3"/>
      <c r="JOV730" s="422"/>
      <c r="JOW730" s="3"/>
      <c r="JOX730" s="422"/>
      <c r="JOY730" s="3"/>
      <c r="JOZ730" s="422"/>
      <c r="JPA730" s="3"/>
      <c r="JPB730" s="422"/>
      <c r="JPC730" s="3"/>
      <c r="JPD730" s="422"/>
      <c r="JPE730" s="3"/>
      <c r="JPF730" s="422"/>
      <c r="JPG730" s="3"/>
      <c r="JPH730" s="422"/>
      <c r="JPI730" s="3"/>
      <c r="JPJ730" s="422"/>
      <c r="JPK730" s="3"/>
      <c r="JPL730" s="422"/>
      <c r="JPM730" s="3"/>
      <c r="JPN730" s="422"/>
      <c r="JPO730" s="3"/>
      <c r="JPP730" s="422"/>
      <c r="JPQ730" s="3"/>
      <c r="JPR730" s="422"/>
      <c r="JPS730" s="3"/>
      <c r="JPT730" s="422"/>
      <c r="JPU730" s="3"/>
      <c r="JPV730" s="422"/>
      <c r="JPW730" s="3"/>
      <c r="JPX730" s="422"/>
      <c r="JPY730" s="3"/>
      <c r="JPZ730" s="422"/>
      <c r="JQA730" s="3"/>
      <c r="JQB730" s="422"/>
      <c r="JQC730" s="3"/>
      <c r="JQD730" s="422"/>
      <c r="JQE730" s="3"/>
      <c r="JQF730" s="422"/>
      <c r="JQG730" s="3"/>
      <c r="JQH730" s="422"/>
      <c r="JQI730" s="3"/>
      <c r="JQJ730" s="422"/>
      <c r="JQK730" s="3"/>
      <c r="JQL730" s="422"/>
      <c r="JQM730" s="3"/>
      <c r="JQN730" s="422"/>
      <c r="JQO730" s="3"/>
      <c r="JQP730" s="422"/>
      <c r="JQQ730" s="3"/>
      <c r="JQR730" s="422"/>
      <c r="JQS730" s="3"/>
      <c r="JQT730" s="422"/>
      <c r="JQU730" s="3"/>
      <c r="JQV730" s="422"/>
      <c r="JQW730" s="3"/>
      <c r="JQX730" s="422"/>
      <c r="JQY730" s="3"/>
      <c r="JQZ730" s="422"/>
      <c r="JRA730" s="3"/>
      <c r="JRB730" s="422"/>
      <c r="JRC730" s="3"/>
      <c r="JRD730" s="422"/>
      <c r="JRE730" s="3"/>
      <c r="JRF730" s="422"/>
      <c r="JRG730" s="3"/>
      <c r="JRH730" s="422"/>
      <c r="JRI730" s="3"/>
      <c r="JRJ730" s="422"/>
      <c r="JRK730" s="3"/>
      <c r="JRL730" s="422"/>
      <c r="JRM730" s="3"/>
      <c r="JRN730" s="422"/>
      <c r="JRO730" s="3"/>
      <c r="JRP730" s="422"/>
      <c r="JRQ730" s="3"/>
      <c r="JRR730" s="422"/>
      <c r="JRS730" s="3"/>
      <c r="JRT730" s="422"/>
      <c r="JRU730" s="3"/>
      <c r="JRV730" s="422"/>
      <c r="JRW730" s="3"/>
      <c r="JRX730" s="422"/>
      <c r="JRY730" s="3"/>
      <c r="JRZ730" s="422"/>
      <c r="JSA730" s="3"/>
      <c r="JSB730" s="422"/>
      <c r="JSC730" s="3"/>
      <c r="JSD730" s="422"/>
      <c r="JSE730" s="3"/>
      <c r="JSF730" s="422"/>
      <c r="JSG730" s="3"/>
      <c r="JSH730" s="422"/>
      <c r="JSI730" s="3"/>
      <c r="JSJ730" s="422"/>
      <c r="JSK730" s="3"/>
      <c r="JSL730" s="422"/>
      <c r="JSM730" s="3"/>
      <c r="JSN730" s="422"/>
      <c r="JSO730" s="3"/>
      <c r="JSP730" s="422"/>
      <c r="JSQ730" s="3"/>
      <c r="JSR730" s="422"/>
      <c r="JSS730" s="3"/>
      <c r="JST730" s="422"/>
      <c r="JSU730" s="3"/>
      <c r="JSV730" s="422"/>
      <c r="JSW730" s="3"/>
      <c r="JSX730" s="422"/>
      <c r="JSY730" s="3"/>
      <c r="JSZ730" s="422"/>
      <c r="JTA730" s="3"/>
      <c r="JTB730" s="422"/>
      <c r="JTC730" s="3"/>
      <c r="JTD730" s="422"/>
      <c r="JTE730" s="3"/>
      <c r="JTF730" s="422"/>
      <c r="JTG730" s="3"/>
      <c r="JTH730" s="422"/>
      <c r="JTI730" s="3"/>
      <c r="JTJ730" s="422"/>
      <c r="JTK730" s="3"/>
      <c r="JTL730" s="422"/>
      <c r="JTM730" s="3"/>
      <c r="JTN730" s="422"/>
      <c r="JTO730" s="3"/>
      <c r="JTP730" s="422"/>
      <c r="JTQ730" s="3"/>
      <c r="JTR730" s="422"/>
      <c r="JTS730" s="3"/>
      <c r="JTT730" s="422"/>
      <c r="JTU730" s="3"/>
      <c r="JTV730" s="422"/>
      <c r="JTW730" s="3"/>
      <c r="JTX730" s="422"/>
      <c r="JTY730" s="3"/>
      <c r="JTZ730" s="422"/>
      <c r="JUA730" s="3"/>
      <c r="JUB730" s="422"/>
      <c r="JUC730" s="3"/>
      <c r="JUD730" s="422"/>
      <c r="JUE730" s="3"/>
      <c r="JUF730" s="422"/>
      <c r="JUG730" s="3"/>
      <c r="JUH730" s="422"/>
      <c r="JUI730" s="3"/>
      <c r="JUJ730" s="422"/>
      <c r="JUK730" s="3"/>
      <c r="JUL730" s="422"/>
      <c r="JUM730" s="3"/>
      <c r="JUN730" s="422"/>
      <c r="JUO730" s="3"/>
      <c r="JUP730" s="422"/>
      <c r="JUQ730" s="3"/>
      <c r="JUR730" s="422"/>
      <c r="JUS730" s="3"/>
      <c r="JUT730" s="422"/>
      <c r="JUU730" s="3"/>
      <c r="JUV730" s="422"/>
      <c r="JUW730" s="3"/>
      <c r="JUX730" s="422"/>
      <c r="JUY730" s="3"/>
      <c r="JUZ730" s="422"/>
      <c r="JVA730" s="3"/>
      <c r="JVB730" s="422"/>
      <c r="JVC730" s="3"/>
      <c r="JVD730" s="422"/>
      <c r="JVE730" s="3"/>
      <c r="JVF730" s="422"/>
      <c r="JVG730" s="3"/>
      <c r="JVH730" s="422"/>
      <c r="JVI730" s="3"/>
      <c r="JVJ730" s="422"/>
      <c r="JVK730" s="3"/>
      <c r="JVL730" s="422"/>
      <c r="JVM730" s="3"/>
      <c r="JVN730" s="422"/>
      <c r="JVO730" s="3"/>
      <c r="JVP730" s="422"/>
      <c r="JVQ730" s="3"/>
      <c r="JVR730" s="422"/>
      <c r="JVS730" s="3"/>
      <c r="JVT730" s="422"/>
      <c r="JVU730" s="3"/>
      <c r="JVV730" s="422"/>
      <c r="JVW730" s="3"/>
      <c r="JVX730" s="422"/>
      <c r="JVY730" s="3"/>
      <c r="JVZ730" s="422"/>
      <c r="JWA730" s="3"/>
      <c r="JWB730" s="422"/>
      <c r="JWC730" s="3"/>
      <c r="JWD730" s="422"/>
      <c r="JWE730" s="3"/>
      <c r="JWF730" s="422"/>
      <c r="JWG730" s="3"/>
      <c r="JWH730" s="422"/>
      <c r="JWI730" s="3"/>
      <c r="JWJ730" s="422"/>
      <c r="JWK730" s="3"/>
      <c r="JWL730" s="422"/>
      <c r="JWM730" s="3"/>
      <c r="JWN730" s="422"/>
      <c r="JWO730" s="3"/>
      <c r="JWP730" s="422"/>
      <c r="JWQ730" s="3"/>
      <c r="JWR730" s="422"/>
      <c r="JWS730" s="3"/>
      <c r="JWT730" s="422"/>
      <c r="JWU730" s="3"/>
      <c r="JWV730" s="422"/>
      <c r="JWW730" s="3"/>
      <c r="JWX730" s="422"/>
      <c r="JWY730" s="3"/>
      <c r="JWZ730" s="422"/>
      <c r="JXA730" s="3"/>
      <c r="JXB730" s="422"/>
      <c r="JXC730" s="3"/>
      <c r="JXD730" s="422"/>
      <c r="JXE730" s="3"/>
      <c r="JXF730" s="422"/>
      <c r="JXG730" s="3"/>
      <c r="JXH730" s="422"/>
      <c r="JXI730" s="3"/>
      <c r="JXJ730" s="422"/>
      <c r="JXK730" s="3"/>
      <c r="JXL730" s="422"/>
      <c r="JXM730" s="3"/>
      <c r="JXN730" s="422"/>
      <c r="JXO730" s="3"/>
      <c r="JXP730" s="422"/>
      <c r="JXQ730" s="3"/>
      <c r="JXR730" s="422"/>
      <c r="JXS730" s="3"/>
      <c r="JXT730" s="422"/>
      <c r="JXU730" s="3"/>
      <c r="JXV730" s="422"/>
      <c r="JXW730" s="3"/>
      <c r="JXX730" s="422"/>
      <c r="JXY730" s="3"/>
      <c r="JXZ730" s="422"/>
      <c r="JYA730" s="3"/>
      <c r="JYB730" s="422"/>
      <c r="JYC730" s="3"/>
      <c r="JYD730" s="422"/>
      <c r="JYE730" s="3"/>
      <c r="JYF730" s="422"/>
      <c r="JYG730" s="3"/>
      <c r="JYH730" s="422"/>
      <c r="JYI730" s="3"/>
      <c r="JYJ730" s="422"/>
      <c r="JYK730" s="3"/>
      <c r="JYL730" s="422"/>
      <c r="JYM730" s="3"/>
      <c r="JYN730" s="422"/>
      <c r="JYO730" s="3"/>
      <c r="JYP730" s="422"/>
      <c r="JYQ730" s="3"/>
      <c r="JYR730" s="422"/>
      <c r="JYS730" s="3"/>
      <c r="JYT730" s="422"/>
      <c r="JYU730" s="3"/>
      <c r="JYV730" s="422"/>
      <c r="JYW730" s="3"/>
      <c r="JYX730" s="422"/>
      <c r="JYY730" s="3"/>
      <c r="JYZ730" s="422"/>
      <c r="JZA730" s="3"/>
      <c r="JZB730" s="422"/>
      <c r="JZC730" s="3"/>
      <c r="JZD730" s="422"/>
      <c r="JZE730" s="3"/>
      <c r="JZF730" s="422"/>
      <c r="JZG730" s="3"/>
      <c r="JZH730" s="422"/>
      <c r="JZI730" s="3"/>
      <c r="JZJ730" s="422"/>
      <c r="JZK730" s="3"/>
      <c r="JZL730" s="422"/>
      <c r="JZM730" s="3"/>
      <c r="JZN730" s="422"/>
      <c r="JZO730" s="3"/>
      <c r="JZP730" s="422"/>
      <c r="JZQ730" s="3"/>
      <c r="JZR730" s="422"/>
      <c r="JZS730" s="3"/>
      <c r="JZT730" s="422"/>
      <c r="JZU730" s="3"/>
      <c r="JZV730" s="422"/>
      <c r="JZW730" s="3"/>
      <c r="JZX730" s="422"/>
      <c r="JZY730" s="3"/>
      <c r="JZZ730" s="422"/>
      <c r="KAA730" s="3"/>
      <c r="KAB730" s="422"/>
      <c r="KAC730" s="3"/>
      <c r="KAD730" s="422"/>
      <c r="KAE730" s="3"/>
      <c r="KAF730" s="422"/>
      <c r="KAG730" s="3"/>
      <c r="KAH730" s="422"/>
      <c r="KAI730" s="3"/>
      <c r="KAJ730" s="422"/>
      <c r="KAK730" s="3"/>
      <c r="KAL730" s="422"/>
      <c r="KAM730" s="3"/>
      <c r="KAN730" s="422"/>
      <c r="KAO730" s="3"/>
      <c r="KAP730" s="422"/>
      <c r="KAQ730" s="3"/>
      <c r="KAR730" s="422"/>
      <c r="KAS730" s="3"/>
      <c r="KAT730" s="422"/>
      <c r="KAU730" s="3"/>
      <c r="KAV730" s="422"/>
      <c r="KAW730" s="3"/>
      <c r="KAX730" s="422"/>
      <c r="KAY730" s="3"/>
      <c r="KAZ730" s="422"/>
      <c r="KBA730" s="3"/>
      <c r="KBB730" s="422"/>
      <c r="KBC730" s="3"/>
      <c r="KBD730" s="422"/>
      <c r="KBE730" s="3"/>
      <c r="KBF730" s="422"/>
      <c r="KBG730" s="3"/>
      <c r="KBH730" s="422"/>
      <c r="KBI730" s="3"/>
      <c r="KBJ730" s="422"/>
      <c r="KBK730" s="3"/>
      <c r="KBL730" s="422"/>
      <c r="KBM730" s="3"/>
      <c r="KBN730" s="422"/>
      <c r="KBO730" s="3"/>
      <c r="KBP730" s="422"/>
      <c r="KBQ730" s="3"/>
      <c r="KBR730" s="422"/>
      <c r="KBS730" s="3"/>
      <c r="KBT730" s="422"/>
      <c r="KBU730" s="3"/>
      <c r="KBV730" s="422"/>
      <c r="KBW730" s="3"/>
      <c r="KBX730" s="422"/>
      <c r="KBY730" s="3"/>
      <c r="KBZ730" s="422"/>
      <c r="KCA730" s="3"/>
      <c r="KCB730" s="422"/>
      <c r="KCC730" s="3"/>
      <c r="KCD730" s="422"/>
      <c r="KCE730" s="3"/>
      <c r="KCF730" s="422"/>
      <c r="KCG730" s="3"/>
      <c r="KCH730" s="422"/>
      <c r="KCI730" s="3"/>
      <c r="KCJ730" s="422"/>
      <c r="KCK730" s="3"/>
      <c r="KCL730" s="422"/>
      <c r="KCM730" s="3"/>
      <c r="KCN730" s="422"/>
      <c r="KCO730" s="3"/>
      <c r="KCP730" s="422"/>
      <c r="KCQ730" s="3"/>
      <c r="KCR730" s="422"/>
      <c r="KCS730" s="3"/>
      <c r="KCT730" s="422"/>
      <c r="KCU730" s="3"/>
      <c r="KCV730" s="422"/>
      <c r="KCW730" s="3"/>
      <c r="KCX730" s="422"/>
      <c r="KCY730" s="3"/>
      <c r="KCZ730" s="422"/>
      <c r="KDA730" s="3"/>
      <c r="KDB730" s="422"/>
      <c r="KDC730" s="3"/>
      <c r="KDD730" s="422"/>
      <c r="KDE730" s="3"/>
      <c r="KDF730" s="422"/>
      <c r="KDG730" s="3"/>
      <c r="KDH730" s="422"/>
      <c r="KDI730" s="3"/>
      <c r="KDJ730" s="422"/>
      <c r="KDK730" s="3"/>
      <c r="KDL730" s="422"/>
      <c r="KDM730" s="3"/>
      <c r="KDN730" s="422"/>
      <c r="KDO730" s="3"/>
      <c r="KDP730" s="422"/>
      <c r="KDQ730" s="3"/>
      <c r="KDR730" s="422"/>
      <c r="KDS730" s="3"/>
      <c r="KDT730" s="422"/>
      <c r="KDU730" s="3"/>
      <c r="KDV730" s="422"/>
      <c r="KDW730" s="3"/>
      <c r="KDX730" s="422"/>
      <c r="KDY730" s="3"/>
      <c r="KDZ730" s="422"/>
      <c r="KEA730" s="3"/>
      <c r="KEB730" s="422"/>
      <c r="KEC730" s="3"/>
      <c r="KED730" s="422"/>
      <c r="KEE730" s="3"/>
      <c r="KEF730" s="422"/>
      <c r="KEG730" s="3"/>
      <c r="KEH730" s="422"/>
      <c r="KEI730" s="3"/>
      <c r="KEJ730" s="422"/>
      <c r="KEK730" s="3"/>
      <c r="KEL730" s="422"/>
      <c r="KEM730" s="3"/>
      <c r="KEN730" s="422"/>
      <c r="KEO730" s="3"/>
      <c r="KEP730" s="422"/>
      <c r="KEQ730" s="3"/>
      <c r="KER730" s="422"/>
      <c r="KES730" s="3"/>
      <c r="KET730" s="422"/>
      <c r="KEU730" s="3"/>
      <c r="KEV730" s="422"/>
      <c r="KEW730" s="3"/>
      <c r="KEX730" s="422"/>
      <c r="KEY730" s="3"/>
      <c r="KEZ730" s="422"/>
      <c r="KFA730" s="3"/>
      <c r="KFB730" s="422"/>
      <c r="KFC730" s="3"/>
      <c r="KFD730" s="422"/>
      <c r="KFE730" s="3"/>
      <c r="KFF730" s="422"/>
      <c r="KFG730" s="3"/>
      <c r="KFH730" s="422"/>
      <c r="KFI730" s="3"/>
      <c r="KFJ730" s="422"/>
      <c r="KFK730" s="3"/>
      <c r="KFL730" s="422"/>
      <c r="KFM730" s="3"/>
      <c r="KFN730" s="422"/>
      <c r="KFO730" s="3"/>
      <c r="KFP730" s="422"/>
      <c r="KFQ730" s="3"/>
      <c r="KFR730" s="422"/>
      <c r="KFS730" s="3"/>
      <c r="KFT730" s="422"/>
      <c r="KFU730" s="3"/>
      <c r="KFV730" s="422"/>
      <c r="KFW730" s="3"/>
      <c r="KFX730" s="422"/>
      <c r="KFY730" s="3"/>
      <c r="KFZ730" s="422"/>
      <c r="KGA730" s="3"/>
      <c r="KGB730" s="422"/>
      <c r="KGC730" s="3"/>
      <c r="KGD730" s="422"/>
      <c r="KGE730" s="3"/>
      <c r="KGF730" s="422"/>
      <c r="KGG730" s="3"/>
      <c r="KGH730" s="422"/>
      <c r="KGI730" s="3"/>
      <c r="KGJ730" s="422"/>
      <c r="KGK730" s="3"/>
      <c r="KGL730" s="422"/>
      <c r="KGM730" s="3"/>
      <c r="KGN730" s="422"/>
      <c r="KGO730" s="3"/>
      <c r="KGP730" s="422"/>
      <c r="KGQ730" s="3"/>
      <c r="KGR730" s="422"/>
      <c r="KGS730" s="3"/>
      <c r="KGT730" s="422"/>
      <c r="KGU730" s="3"/>
      <c r="KGV730" s="422"/>
      <c r="KGW730" s="3"/>
      <c r="KGX730" s="422"/>
      <c r="KGY730" s="3"/>
      <c r="KGZ730" s="422"/>
      <c r="KHA730" s="3"/>
      <c r="KHB730" s="422"/>
      <c r="KHC730" s="3"/>
      <c r="KHD730" s="422"/>
      <c r="KHE730" s="3"/>
      <c r="KHF730" s="422"/>
      <c r="KHG730" s="3"/>
      <c r="KHH730" s="422"/>
      <c r="KHI730" s="3"/>
      <c r="KHJ730" s="422"/>
      <c r="KHK730" s="3"/>
      <c r="KHL730" s="422"/>
      <c r="KHM730" s="3"/>
      <c r="KHN730" s="422"/>
      <c r="KHO730" s="3"/>
      <c r="KHP730" s="422"/>
      <c r="KHQ730" s="3"/>
      <c r="KHR730" s="422"/>
      <c r="KHS730" s="3"/>
      <c r="KHT730" s="422"/>
      <c r="KHU730" s="3"/>
      <c r="KHV730" s="422"/>
      <c r="KHW730" s="3"/>
      <c r="KHX730" s="422"/>
      <c r="KHY730" s="3"/>
      <c r="KHZ730" s="422"/>
      <c r="KIA730" s="3"/>
      <c r="KIB730" s="422"/>
      <c r="KIC730" s="3"/>
      <c r="KID730" s="422"/>
      <c r="KIE730" s="3"/>
      <c r="KIF730" s="422"/>
      <c r="KIG730" s="3"/>
      <c r="KIH730" s="422"/>
      <c r="KII730" s="3"/>
      <c r="KIJ730" s="422"/>
      <c r="KIK730" s="3"/>
      <c r="KIL730" s="422"/>
      <c r="KIM730" s="3"/>
      <c r="KIN730" s="422"/>
      <c r="KIO730" s="3"/>
      <c r="KIP730" s="422"/>
      <c r="KIQ730" s="3"/>
      <c r="KIR730" s="422"/>
      <c r="KIS730" s="3"/>
      <c r="KIT730" s="422"/>
      <c r="KIU730" s="3"/>
      <c r="KIV730" s="422"/>
      <c r="KIW730" s="3"/>
      <c r="KIX730" s="422"/>
      <c r="KIY730" s="3"/>
      <c r="KIZ730" s="422"/>
      <c r="KJA730" s="3"/>
      <c r="KJB730" s="422"/>
      <c r="KJC730" s="3"/>
      <c r="KJD730" s="422"/>
      <c r="KJE730" s="3"/>
      <c r="KJF730" s="422"/>
      <c r="KJG730" s="3"/>
      <c r="KJH730" s="422"/>
      <c r="KJI730" s="3"/>
      <c r="KJJ730" s="422"/>
      <c r="KJK730" s="3"/>
      <c r="KJL730" s="422"/>
      <c r="KJM730" s="3"/>
      <c r="KJN730" s="422"/>
      <c r="KJO730" s="3"/>
      <c r="KJP730" s="422"/>
      <c r="KJQ730" s="3"/>
      <c r="KJR730" s="422"/>
      <c r="KJS730" s="3"/>
      <c r="KJT730" s="422"/>
      <c r="KJU730" s="3"/>
      <c r="KJV730" s="422"/>
      <c r="KJW730" s="3"/>
      <c r="KJX730" s="422"/>
      <c r="KJY730" s="3"/>
      <c r="KJZ730" s="422"/>
      <c r="KKA730" s="3"/>
      <c r="KKB730" s="422"/>
      <c r="KKC730" s="3"/>
      <c r="KKD730" s="422"/>
      <c r="KKE730" s="3"/>
      <c r="KKF730" s="422"/>
      <c r="KKG730" s="3"/>
      <c r="KKH730" s="422"/>
      <c r="KKI730" s="3"/>
      <c r="KKJ730" s="422"/>
      <c r="KKK730" s="3"/>
      <c r="KKL730" s="422"/>
      <c r="KKM730" s="3"/>
      <c r="KKN730" s="422"/>
      <c r="KKO730" s="3"/>
      <c r="KKP730" s="422"/>
      <c r="KKQ730" s="3"/>
      <c r="KKR730" s="422"/>
      <c r="KKS730" s="3"/>
      <c r="KKT730" s="422"/>
      <c r="KKU730" s="3"/>
      <c r="KKV730" s="422"/>
      <c r="KKW730" s="3"/>
      <c r="KKX730" s="422"/>
      <c r="KKY730" s="3"/>
      <c r="KKZ730" s="422"/>
      <c r="KLA730" s="3"/>
      <c r="KLB730" s="422"/>
      <c r="KLC730" s="3"/>
      <c r="KLD730" s="422"/>
      <c r="KLE730" s="3"/>
      <c r="KLF730" s="422"/>
      <c r="KLG730" s="3"/>
      <c r="KLH730" s="422"/>
      <c r="KLI730" s="3"/>
      <c r="KLJ730" s="422"/>
      <c r="KLK730" s="3"/>
      <c r="KLL730" s="422"/>
      <c r="KLM730" s="3"/>
      <c r="KLN730" s="422"/>
      <c r="KLO730" s="3"/>
      <c r="KLP730" s="422"/>
      <c r="KLQ730" s="3"/>
      <c r="KLR730" s="422"/>
      <c r="KLS730" s="3"/>
      <c r="KLT730" s="422"/>
      <c r="KLU730" s="3"/>
      <c r="KLV730" s="422"/>
      <c r="KLW730" s="3"/>
      <c r="KLX730" s="422"/>
      <c r="KLY730" s="3"/>
      <c r="KLZ730" s="422"/>
      <c r="KMA730" s="3"/>
      <c r="KMB730" s="422"/>
      <c r="KMC730" s="3"/>
      <c r="KMD730" s="422"/>
      <c r="KME730" s="3"/>
      <c r="KMF730" s="422"/>
      <c r="KMG730" s="3"/>
      <c r="KMH730" s="422"/>
      <c r="KMI730" s="3"/>
      <c r="KMJ730" s="422"/>
      <c r="KMK730" s="3"/>
      <c r="KML730" s="422"/>
      <c r="KMM730" s="3"/>
      <c r="KMN730" s="422"/>
      <c r="KMO730" s="3"/>
      <c r="KMP730" s="422"/>
      <c r="KMQ730" s="3"/>
      <c r="KMR730" s="422"/>
      <c r="KMS730" s="3"/>
      <c r="KMT730" s="422"/>
      <c r="KMU730" s="3"/>
      <c r="KMV730" s="422"/>
      <c r="KMW730" s="3"/>
      <c r="KMX730" s="422"/>
      <c r="KMY730" s="3"/>
      <c r="KMZ730" s="422"/>
      <c r="KNA730" s="3"/>
      <c r="KNB730" s="422"/>
      <c r="KNC730" s="3"/>
      <c r="KND730" s="422"/>
      <c r="KNE730" s="3"/>
      <c r="KNF730" s="422"/>
      <c r="KNG730" s="3"/>
      <c r="KNH730" s="422"/>
      <c r="KNI730" s="3"/>
      <c r="KNJ730" s="422"/>
      <c r="KNK730" s="3"/>
      <c r="KNL730" s="422"/>
      <c r="KNM730" s="3"/>
      <c r="KNN730" s="422"/>
      <c r="KNO730" s="3"/>
      <c r="KNP730" s="422"/>
      <c r="KNQ730" s="3"/>
      <c r="KNR730" s="422"/>
      <c r="KNS730" s="3"/>
      <c r="KNT730" s="422"/>
      <c r="KNU730" s="3"/>
      <c r="KNV730" s="422"/>
      <c r="KNW730" s="3"/>
      <c r="KNX730" s="422"/>
      <c r="KNY730" s="3"/>
      <c r="KNZ730" s="422"/>
      <c r="KOA730" s="3"/>
      <c r="KOB730" s="422"/>
      <c r="KOC730" s="3"/>
      <c r="KOD730" s="422"/>
      <c r="KOE730" s="3"/>
      <c r="KOF730" s="422"/>
      <c r="KOG730" s="3"/>
      <c r="KOH730" s="422"/>
      <c r="KOI730" s="3"/>
      <c r="KOJ730" s="422"/>
      <c r="KOK730" s="3"/>
      <c r="KOL730" s="422"/>
      <c r="KOM730" s="3"/>
      <c r="KON730" s="422"/>
      <c r="KOO730" s="3"/>
      <c r="KOP730" s="422"/>
      <c r="KOQ730" s="3"/>
      <c r="KOR730" s="422"/>
      <c r="KOS730" s="3"/>
      <c r="KOT730" s="422"/>
      <c r="KOU730" s="3"/>
      <c r="KOV730" s="422"/>
      <c r="KOW730" s="3"/>
      <c r="KOX730" s="422"/>
      <c r="KOY730" s="3"/>
      <c r="KOZ730" s="422"/>
      <c r="KPA730" s="3"/>
      <c r="KPB730" s="422"/>
      <c r="KPC730" s="3"/>
      <c r="KPD730" s="422"/>
      <c r="KPE730" s="3"/>
      <c r="KPF730" s="422"/>
      <c r="KPG730" s="3"/>
      <c r="KPH730" s="422"/>
      <c r="KPI730" s="3"/>
      <c r="KPJ730" s="422"/>
      <c r="KPK730" s="3"/>
      <c r="KPL730" s="422"/>
      <c r="KPM730" s="3"/>
      <c r="KPN730" s="422"/>
      <c r="KPO730" s="3"/>
      <c r="KPP730" s="422"/>
      <c r="KPQ730" s="3"/>
      <c r="KPR730" s="422"/>
      <c r="KPS730" s="3"/>
      <c r="KPT730" s="422"/>
      <c r="KPU730" s="3"/>
      <c r="KPV730" s="422"/>
      <c r="KPW730" s="3"/>
      <c r="KPX730" s="422"/>
      <c r="KPY730" s="3"/>
      <c r="KPZ730" s="422"/>
      <c r="KQA730" s="3"/>
      <c r="KQB730" s="422"/>
      <c r="KQC730" s="3"/>
      <c r="KQD730" s="422"/>
      <c r="KQE730" s="3"/>
      <c r="KQF730" s="422"/>
      <c r="KQG730" s="3"/>
      <c r="KQH730" s="422"/>
      <c r="KQI730" s="3"/>
      <c r="KQJ730" s="422"/>
      <c r="KQK730" s="3"/>
      <c r="KQL730" s="422"/>
      <c r="KQM730" s="3"/>
      <c r="KQN730" s="422"/>
      <c r="KQO730" s="3"/>
      <c r="KQP730" s="422"/>
      <c r="KQQ730" s="3"/>
      <c r="KQR730" s="422"/>
      <c r="KQS730" s="3"/>
      <c r="KQT730" s="422"/>
      <c r="KQU730" s="3"/>
      <c r="KQV730" s="422"/>
      <c r="KQW730" s="3"/>
      <c r="KQX730" s="422"/>
      <c r="KQY730" s="3"/>
      <c r="KQZ730" s="422"/>
      <c r="KRA730" s="3"/>
      <c r="KRB730" s="422"/>
      <c r="KRC730" s="3"/>
      <c r="KRD730" s="422"/>
      <c r="KRE730" s="3"/>
      <c r="KRF730" s="422"/>
      <c r="KRG730" s="3"/>
      <c r="KRH730" s="422"/>
      <c r="KRI730" s="3"/>
      <c r="KRJ730" s="422"/>
      <c r="KRK730" s="3"/>
      <c r="KRL730" s="422"/>
      <c r="KRM730" s="3"/>
      <c r="KRN730" s="422"/>
      <c r="KRO730" s="3"/>
      <c r="KRP730" s="422"/>
      <c r="KRQ730" s="3"/>
      <c r="KRR730" s="422"/>
      <c r="KRS730" s="3"/>
      <c r="KRT730" s="422"/>
      <c r="KRU730" s="3"/>
      <c r="KRV730" s="422"/>
      <c r="KRW730" s="3"/>
      <c r="KRX730" s="422"/>
      <c r="KRY730" s="3"/>
      <c r="KRZ730" s="422"/>
      <c r="KSA730" s="3"/>
      <c r="KSB730" s="422"/>
      <c r="KSC730" s="3"/>
      <c r="KSD730" s="422"/>
      <c r="KSE730" s="3"/>
      <c r="KSF730" s="422"/>
      <c r="KSG730" s="3"/>
      <c r="KSH730" s="422"/>
      <c r="KSI730" s="3"/>
      <c r="KSJ730" s="422"/>
      <c r="KSK730" s="3"/>
      <c r="KSL730" s="422"/>
      <c r="KSM730" s="3"/>
      <c r="KSN730" s="422"/>
      <c r="KSO730" s="3"/>
      <c r="KSP730" s="422"/>
      <c r="KSQ730" s="3"/>
      <c r="KSR730" s="422"/>
      <c r="KSS730" s="3"/>
      <c r="KST730" s="422"/>
      <c r="KSU730" s="3"/>
      <c r="KSV730" s="422"/>
      <c r="KSW730" s="3"/>
      <c r="KSX730" s="422"/>
      <c r="KSY730" s="3"/>
      <c r="KSZ730" s="422"/>
      <c r="KTA730" s="3"/>
      <c r="KTB730" s="422"/>
      <c r="KTC730" s="3"/>
      <c r="KTD730" s="422"/>
      <c r="KTE730" s="3"/>
      <c r="KTF730" s="422"/>
      <c r="KTG730" s="3"/>
      <c r="KTH730" s="422"/>
      <c r="KTI730" s="3"/>
      <c r="KTJ730" s="422"/>
      <c r="KTK730" s="3"/>
      <c r="KTL730" s="422"/>
      <c r="KTM730" s="3"/>
      <c r="KTN730" s="422"/>
      <c r="KTO730" s="3"/>
      <c r="KTP730" s="422"/>
      <c r="KTQ730" s="3"/>
      <c r="KTR730" s="422"/>
      <c r="KTS730" s="3"/>
      <c r="KTT730" s="422"/>
      <c r="KTU730" s="3"/>
      <c r="KTV730" s="422"/>
      <c r="KTW730" s="3"/>
      <c r="KTX730" s="422"/>
      <c r="KTY730" s="3"/>
      <c r="KTZ730" s="422"/>
      <c r="KUA730" s="3"/>
      <c r="KUB730" s="422"/>
      <c r="KUC730" s="3"/>
      <c r="KUD730" s="422"/>
      <c r="KUE730" s="3"/>
      <c r="KUF730" s="422"/>
      <c r="KUG730" s="3"/>
      <c r="KUH730" s="422"/>
      <c r="KUI730" s="3"/>
      <c r="KUJ730" s="422"/>
      <c r="KUK730" s="3"/>
      <c r="KUL730" s="422"/>
      <c r="KUM730" s="3"/>
      <c r="KUN730" s="422"/>
      <c r="KUO730" s="3"/>
      <c r="KUP730" s="422"/>
      <c r="KUQ730" s="3"/>
      <c r="KUR730" s="422"/>
      <c r="KUS730" s="3"/>
      <c r="KUT730" s="422"/>
      <c r="KUU730" s="3"/>
      <c r="KUV730" s="422"/>
      <c r="KUW730" s="3"/>
      <c r="KUX730" s="422"/>
      <c r="KUY730" s="3"/>
      <c r="KUZ730" s="422"/>
      <c r="KVA730" s="3"/>
      <c r="KVB730" s="422"/>
      <c r="KVC730" s="3"/>
      <c r="KVD730" s="422"/>
      <c r="KVE730" s="3"/>
      <c r="KVF730" s="422"/>
      <c r="KVG730" s="3"/>
      <c r="KVH730" s="422"/>
      <c r="KVI730" s="3"/>
      <c r="KVJ730" s="422"/>
      <c r="KVK730" s="3"/>
      <c r="KVL730" s="422"/>
      <c r="KVM730" s="3"/>
      <c r="KVN730" s="422"/>
      <c r="KVO730" s="3"/>
      <c r="KVP730" s="422"/>
      <c r="KVQ730" s="3"/>
      <c r="KVR730" s="422"/>
      <c r="KVS730" s="3"/>
      <c r="KVT730" s="422"/>
      <c r="KVU730" s="3"/>
      <c r="KVV730" s="422"/>
      <c r="KVW730" s="3"/>
      <c r="KVX730" s="422"/>
      <c r="KVY730" s="3"/>
      <c r="KVZ730" s="422"/>
      <c r="KWA730" s="3"/>
      <c r="KWB730" s="422"/>
      <c r="KWC730" s="3"/>
      <c r="KWD730" s="422"/>
      <c r="KWE730" s="3"/>
      <c r="KWF730" s="422"/>
      <c r="KWG730" s="3"/>
      <c r="KWH730" s="422"/>
      <c r="KWI730" s="3"/>
      <c r="KWJ730" s="422"/>
      <c r="KWK730" s="3"/>
      <c r="KWL730" s="422"/>
      <c r="KWM730" s="3"/>
      <c r="KWN730" s="422"/>
      <c r="KWO730" s="3"/>
      <c r="KWP730" s="422"/>
      <c r="KWQ730" s="3"/>
      <c r="KWR730" s="422"/>
      <c r="KWS730" s="3"/>
      <c r="KWT730" s="422"/>
      <c r="KWU730" s="3"/>
      <c r="KWV730" s="422"/>
      <c r="KWW730" s="3"/>
      <c r="KWX730" s="422"/>
      <c r="KWY730" s="3"/>
      <c r="KWZ730" s="422"/>
      <c r="KXA730" s="3"/>
      <c r="KXB730" s="422"/>
      <c r="KXC730" s="3"/>
      <c r="KXD730" s="422"/>
      <c r="KXE730" s="3"/>
      <c r="KXF730" s="422"/>
      <c r="KXG730" s="3"/>
      <c r="KXH730" s="422"/>
      <c r="KXI730" s="3"/>
      <c r="KXJ730" s="422"/>
      <c r="KXK730" s="3"/>
      <c r="KXL730" s="422"/>
      <c r="KXM730" s="3"/>
      <c r="KXN730" s="422"/>
      <c r="KXO730" s="3"/>
      <c r="KXP730" s="422"/>
      <c r="KXQ730" s="3"/>
      <c r="KXR730" s="422"/>
      <c r="KXS730" s="3"/>
      <c r="KXT730" s="422"/>
      <c r="KXU730" s="3"/>
      <c r="KXV730" s="422"/>
      <c r="KXW730" s="3"/>
      <c r="KXX730" s="422"/>
      <c r="KXY730" s="3"/>
      <c r="KXZ730" s="422"/>
      <c r="KYA730" s="3"/>
      <c r="KYB730" s="422"/>
      <c r="KYC730" s="3"/>
      <c r="KYD730" s="422"/>
      <c r="KYE730" s="3"/>
      <c r="KYF730" s="422"/>
      <c r="KYG730" s="3"/>
      <c r="KYH730" s="422"/>
      <c r="KYI730" s="3"/>
      <c r="KYJ730" s="422"/>
      <c r="KYK730" s="3"/>
      <c r="KYL730" s="422"/>
      <c r="KYM730" s="3"/>
      <c r="KYN730" s="422"/>
      <c r="KYO730" s="3"/>
      <c r="KYP730" s="422"/>
      <c r="KYQ730" s="3"/>
      <c r="KYR730" s="422"/>
      <c r="KYS730" s="3"/>
      <c r="KYT730" s="422"/>
      <c r="KYU730" s="3"/>
      <c r="KYV730" s="422"/>
      <c r="KYW730" s="3"/>
      <c r="KYX730" s="422"/>
      <c r="KYY730" s="3"/>
      <c r="KYZ730" s="422"/>
      <c r="KZA730" s="3"/>
      <c r="KZB730" s="422"/>
      <c r="KZC730" s="3"/>
      <c r="KZD730" s="422"/>
      <c r="KZE730" s="3"/>
      <c r="KZF730" s="422"/>
      <c r="KZG730" s="3"/>
      <c r="KZH730" s="422"/>
      <c r="KZI730" s="3"/>
      <c r="KZJ730" s="422"/>
      <c r="KZK730" s="3"/>
      <c r="KZL730" s="422"/>
      <c r="KZM730" s="3"/>
      <c r="KZN730" s="422"/>
      <c r="KZO730" s="3"/>
      <c r="KZP730" s="422"/>
      <c r="KZQ730" s="3"/>
      <c r="KZR730" s="422"/>
      <c r="KZS730" s="3"/>
      <c r="KZT730" s="422"/>
      <c r="KZU730" s="3"/>
      <c r="KZV730" s="422"/>
      <c r="KZW730" s="3"/>
      <c r="KZX730" s="422"/>
      <c r="KZY730" s="3"/>
      <c r="KZZ730" s="422"/>
      <c r="LAA730" s="3"/>
      <c r="LAB730" s="422"/>
      <c r="LAC730" s="3"/>
      <c r="LAD730" s="422"/>
      <c r="LAE730" s="3"/>
      <c r="LAF730" s="422"/>
      <c r="LAG730" s="3"/>
      <c r="LAH730" s="422"/>
      <c r="LAI730" s="3"/>
      <c r="LAJ730" s="422"/>
      <c r="LAK730" s="3"/>
      <c r="LAL730" s="422"/>
      <c r="LAM730" s="3"/>
      <c r="LAN730" s="422"/>
      <c r="LAO730" s="3"/>
      <c r="LAP730" s="422"/>
      <c r="LAQ730" s="3"/>
      <c r="LAR730" s="422"/>
      <c r="LAS730" s="3"/>
      <c r="LAT730" s="422"/>
      <c r="LAU730" s="3"/>
      <c r="LAV730" s="422"/>
      <c r="LAW730" s="3"/>
      <c r="LAX730" s="422"/>
      <c r="LAY730" s="3"/>
      <c r="LAZ730" s="422"/>
      <c r="LBA730" s="3"/>
      <c r="LBB730" s="422"/>
      <c r="LBC730" s="3"/>
      <c r="LBD730" s="422"/>
      <c r="LBE730" s="3"/>
      <c r="LBF730" s="422"/>
      <c r="LBG730" s="3"/>
      <c r="LBH730" s="422"/>
      <c r="LBI730" s="3"/>
      <c r="LBJ730" s="422"/>
      <c r="LBK730" s="3"/>
      <c r="LBL730" s="422"/>
      <c r="LBM730" s="3"/>
      <c r="LBN730" s="422"/>
      <c r="LBO730" s="3"/>
      <c r="LBP730" s="422"/>
      <c r="LBQ730" s="3"/>
      <c r="LBR730" s="422"/>
      <c r="LBS730" s="3"/>
      <c r="LBT730" s="422"/>
      <c r="LBU730" s="3"/>
      <c r="LBV730" s="422"/>
      <c r="LBW730" s="3"/>
      <c r="LBX730" s="422"/>
      <c r="LBY730" s="3"/>
      <c r="LBZ730" s="422"/>
      <c r="LCA730" s="3"/>
      <c r="LCB730" s="422"/>
      <c r="LCC730" s="3"/>
      <c r="LCD730" s="422"/>
      <c r="LCE730" s="3"/>
      <c r="LCF730" s="422"/>
      <c r="LCG730" s="3"/>
      <c r="LCH730" s="422"/>
      <c r="LCI730" s="3"/>
      <c r="LCJ730" s="422"/>
      <c r="LCK730" s="3"/>
      <c r="LCL730" s="422"/>
      <c r="LCM730" s="3"/>
      <c r="LCN730" s="422"/>
      <c r="LCO730" s="3"/>
      <c r="LCP730" s="422"/>
      <c r="LCQ730" s="3"/>
      <c r="LCR730" s="422"/>
      <c r="LCS730" s="3"/>
      <c r="LCT730" s="422"/>
      <c r="LCU730" s="3"/>
      <c r="LCV730" s="422"/>
      <c r="LCW730" s="3"/>
      <c r="LCX730" s="422"/>
      <c r="LCY730" s="3"/>
      <c r="LCZ730" s="422"/>
      <c r="LDA730" s="3"/>
      <c r="LDB730" s="422"/>
      <c r="LDC730" s="3"/>
      <c r="LDD730" s="422"/>
      <c r="LDE730" s="3"/>
      <c r="LDF730" s="422"/>
      <c r="LDG730" s="3"/>
      <c r="LDH730" s="422"/>
      <c r="LDI730" s="3"/>
      <c r="LDJ730" s="422"/>
      <c r="LDK730" s="3"/>
      <c r="LDL730" s="422"/>
      <c r="LDM730" s="3"/>
      <c r="LDN730" s="422"/>
      <c r="LDO730" s="3"/>
      <c r="LDP730" s="422"/>
      <c r="LDQ730" s="3"/>
      <c r="LDR730" s="422"/>
      <c r="LDS730" s="3"/>
      <c r="LDT730" s="422"/>
      <c r="LDU730" s="3"/>
      <c r="LDV730" s="422"/>
      <c r="LDW730" s="3"/>
      <c r="LDX730" s="422"/>
      <c r="LDY730" s="3"/>
      <c r="LDZ730" s="422"/>
      <c r="LEA730" s="3"/>
      <c r="LEB730" s="422"/>
      <c r="LEC730" s="3"/>
      <c r="LED730" s="422"/>
      <c r="LEE730" s="3"/>
      <c r="LEF730" s="422"/>
      <c r="LEG730" s="3"/>
      <c r="LEH730" s="422"/>
      <c r="LEI730" s="3"/>
      <c r="LEJ730" s="422"/>
      <c r="LEK730" s="3"/>
      <c r="LEL730" s="422"/>
      <c r="LEM730" s="3"/>
      <c r="LEN730" s="422"/>
      <c r="LEO730" s="3"/>
      <c r="LEP730" s="422"/>
      <c r="LEQ730" s="3"/>
      <c r="LER730" s="422"/>
      <c r="LES730" s="3"/>
      <c r="LET730" s="422"/>
      <c r="LEU730" s="3"/>
      <c r="LEV730" s="422"/>
      <c r="LEW730" s="3"/>
      <c r="LEX730" s="422"/>
      <c r="LEY730" s="3"/>
      <c r="LEZ730" s="422"/>
      <c r="LFA730" s="3"/>
      <c r="LFB730" s="422"/>
      <c r="LFC730" s="3"/>
      <c r="LFD730" s="422"/>
      <c r="LFE730" s="3"/>
      <c r="LFF730" s="422"/>
      <c r="LFG730" s="3"/>
      <c r="LFH730" s="422"/>
      <c r="LFI730" s="3"/>
      <c r="LFJ730" s="422"/>
      <c r="LFK730" s="3"/>
      <c r="LFL730" s="422"/>
      <c r="LFM730" s="3"/>
      <c r="LFN730" s="422"/>
      <c r="LFO730" s="3"/>
      <c r="LFP730" s="422"/>
      <c r="LFQ730" s="3"/>
      <c r="LFR730" s="422"/>
      <c r="LFS730" s="3"/>
      <c r="LFT730" s="422"/>
      <c r="LFU730" s="3"/>
      <c r="LFV730" s="422"/>
      <c r="LFW730" s="3"/>
      <c r="LFX730" s="422"/>
      <c r="LFY730" s="3"/>
      <c r="LFZ730" s="422"/>
      <c r="LGA730" s="3"/>
      <c r="LGB730" s="422"/>
      <c r="LGC730" s="3"/>
      <c r="LGD730" s="422"/>
      <c r="LGE730" s="3"/>
      <c r="LGF730" s="422"/>
      <c r="LGG730" s="3"/>
      <c r="LGH730" s="422"/>
      <c r="LGI730" s="3"/>
      <c r="LGJ730" s="422"/>
      <c r="LGK730" s="3"/>
      <c r="LGL730" s="422"/>
      <c r="LGM730" s="3"/>
      <c r="LGN730" s="422"/>
      <c r="LGO730" s="3"/>
      <c r="LGP730" s="422"/>
      <c r="LGQ730" s="3"/>
      <c r="LGR730" s="422"/>
      <c r="LGS730" s="3"/>
      <c r="LGT730" s="422"/>
      <c r="LGU730" s="3"/>
      <c r="LGV730" s="422"/>
      <c r="LGW730" s="3"/>
      <c r="LGX730" s="422"/>
      <c r="LGY730" s="3"/>
      <c r="LGZ730" s="422"/>
      <c r="LHA730" s="3"/>
      <c r="LHB730" s="422"/>
      <c r="LHC730" s="3"/>
      <c r="LHD730" s="422"/>
      <c r="LHE730" s="3"/>
      <c r="LHF730" s="422"/>
      <c r="LHG730" s="3"/>
      <c r="LHH730" s="422"/>
      <c r="LHI730" s="3"/>
      <c r="LHJ730" s="422"/>
      <c r="LHK730" s="3"/>
      <c r="LHL730" s="422"/>
      <c r="LHM730" s="3"/>
      <c r="LHN730" s="422"/>
      <c r="LHO730" s="3"/>
      <c r="LHP730" s="422"/>
      <c r="LHQ730" s="3"/>
      <c r="LHR730" s="422"/>
      <c r="LHS730" s="3"/>
      <c r="LHT730" s="422"/>
      <c r="LHU730" s="3"/>
      <c r="LHV730" s="422"/>
      <c r="LHW730" s="3"/>
      <c r="LHX730" s="422"/>
      <c r="LHY730" s="3"/>
      <c r="LHZ730" s="422"/>
      <c r="LIA730" s="3"/>
      <c r="LIB730" s="422"/>
      <c r="LIC730" s="3"/>
      <c r="LID730" s="422"/>
      <c r="LIE730" s="3"/>
      <c r="LIF730" s="422"/>
      <c r="LIG730" s="3"/>
      <c r="LIH730" s="422"/>
      <c r="LII730" s="3"/>
      <c r="LIJ730" s="422"/>
      <c r="LIK730" s="3"/>
      <c r="LIL730" s="422"/>
      <c r="LIM730" s="3"/>
      <c r="LIN730" s="422"/>
      <c r="LIO730" s="3"/>
      <c r="LIP730" s="422"/>
      <c r="LIQ730" s="3"/>
      <c r="LIR730" s="422"/>
      <c r="LIS730" s="3"/>
      <c r="LIT730" s="422"/>
      <c r="LIU730" s="3"/>
      <c r="LIV730" s="422"/>
      <c r="LIW730" s="3"/>
      <c r="LIX730" s="422"/>
      <c r="LIY730" s="3"/>
      <c r="LIZ730" s="422"/>
      <c r="LJA730" s="3"/>
      <c r="LJB730" s="422"/>
      <c r="LJC730" s="3"/>
      <c r="LJD730" s="422"/>
      <c r="LJE730" s="3"/>
      <c r="LJF730" s="422"/>
      <c r="LJG730" s="3"/>
      <c r="LJH730" s="422"/>
      <c r="LJI730" s="3"/>
      <c r="LJJ730" s="422"/>
      <c r="LJK730" s="3"/>
      <c r="LJL730" s="422"/>
      <c r="LJM730" s="3"/>
      <c r="LJN730" s="422"/>
      <c r="LJO730" s="3"/>
      <c r="LJP730" s="422"/>
      <c r="LJQ730" s="3"/>
      <c r="LJR730" s="422"/>
      <c r="LJS730" s="3"/>
      <c r="LJT730" s="422"/>
      <c r="LJU730" s="3"/>
      <c r="LJV730" s="422"/>
      <c r="LJW730" s="3"/>
      <c r="LJX730" s="422"/>
      <c r="LJY730" s="3"/>
      <c r="LJZ730" s="422"/>
      <c r="LKA730" s="3"/>
      <c r="LKB730" s="422"/>
      <c r="LKC730" s="3"/>
      <c r="LKD730" s="422"/>
      <c r="LKE730" s="3"/>
      <c r="LKF730" s="422"/>
      <c r="LKG730" s="3"/>
      <c r="LKH730" s="422"/>
      <c r="LKI730" s="3"/>
      <c r="LKJ730" s="422"/>
      <c r="LKK730" s="3"/>
      <c r="LKL730" s="422"/>
      <c r="LKM730" s="3"/>
      <c r="LKN730" s="422"/>
      <c r="LKO730" s="3"/>
      <c r="LKP730" s="422"/>
      <c r="LKQ730" s="3"/>
      <c r="LKR730" s="422"/>
      <c r="LKS730" s="3"/>
      <c r="LKT730" s="422"/>
      <c r="LKU730" s="3"/>
      <c r="LKV730" s="422"/>
      <c r="LKW730" s="3"/>
      <c r="LKX730" s="422"/>
      <c r="LKY730" s="3"/>
      <c r="LKZ730" s="422"/>
      <c r="LLA730" s="3"/>
      <c r="LLB730" s="422"/>
      <c r="LLC730" s="3"/>
      <c r="LLD730" s="422"/>
      <c r="LLE730" s="3"/>
      <c r="LLF730" s="422"/>
      <c r="LLG730" s="3"/>
      <c r="LLH730" s="422"/>
      <c r="LLI730" s="3"/>
      <c r="LLJ730" s="422"/>
      <c r="LLK730" s="3"/>
      <c r="LLL730" s="422"/>
      <c r="LLM730" s="3"/>
      <c r="LLN730" s="422"/>
      <c r="LLO730" s="3"/>
      <c r="LLP730" s="422"/>
      <c r="LLQ730" s="3"/>
      <c r="LLR730" s="422"/>
      <c r="LLS730" s="3"/>
      <c r="LLT730" s="422"/>
      <c r="LLU730" s="3"/>
      <c r="LLV730" s="422"/>
      <c r="LLW730" s="3"/>
      <c r="LLX730" s="422"/>
      <c r="LLY730" s="3"/>
      <c r="LLZ730" s="422"/>
      <c r="LMA730" s="3"/>
      <c r="LMB730" s="422"/>
      <c r="LMC730" s="3"/>
      <c r="LMD730" s="422"/>
      <c r="LME730" s="3"/>
      <c r="LMF730" s="422"/>
      <c r="LMG730" s="3"/>
      <c r="LMH730" s="422"/>
      <c r="LMI730" s="3"/>
      <c r="LMJ730" s="422"/>
      <c r="LMK730" s="3"/>
      <c r="LML730" s="422"/>
      <c r="LMM730" s="3"/>
      <c r="LMN730" s="422"/>
      <c r="LMO730" s="3"/>
      <c r="LMP730" s="422"/>
      <c r="LMQ730" s="3"/>
      <c r="LMR730" s="422"/>
      <c r="LMS730" s="3"/>
      <c r="LMT730" s="422"/>
      <c r="LMU730" s="3"/>
      <c r="LMV730" s="422"/>
      <c r="LMW730" s="3"/>
      <c r="LMX730" s="422"/>
      <c r="LMY730" s="3"/>
      <c r="LMZ730" s="422"/>
      <c r="LNA730" s="3"/>
      <c r="LNB730" s="422"/>
      <c r="LNC730" s="3"/>
      <c r="LND730" s="422"/>
      <c r="LNE730" s="3"/>
      <c r="LNF730" s="422"/>
      <c r="LNG730" s="3"/>
      <c r="LNH730" s="422"/>
      <c r="LNI730" s="3"/>
      <c r="LNJ730" s="422"/>
      <c r="LNK730" s="3"/>
      <c r="LNL730" s="422"/>
      <c r="LNM730" s="3"/>
      <c r="LNN730" s="422"/>
      <c r="LNO730" s="3"/>
      <c r="LNP730" s="422"/>
      <c r="LNQ730" s="3"/>
      <c r="LNR730" s="422"/>
      <c r="LNS730" s="3"/>
      <c r="LNT730" s="422"/>
      <c r="LNU730" s="3"/>
      <c r="LNV730" s="422"/>
      <c r="LNW730" s="3"/>
      <c r="LNX730" s="422"/>
      <c r="LNY730" s="3"/>
      <c r="LNZ730" s="422"/>
      <c r="LOA730" s="3"/>
      <c r="LOB730" s="422"/>
      <c r="LOC730" s="3"/>
      <c r="LOD730" s="422"/>
      <c r="LOE730" s="3"/>
      <c r="LOF730" s="422"/>
      <c r="LOG730" s="3"/>
      <c r="LOH730" s="422"/>
      <c r="LOI730" s="3"/>
      <c r="LOJ730" s="422"/>
      <c r="LOK730" s="3"/>
      <c r="LOL730" s="422"/>
      <c r="LOM730" s="3"/>
      <c r="LON730" s="422"/>
      <c r="LOO730" s="3"/>
      <c r="LOP730" s="422"/>
      <c r="LOQ730" s="3"/>
      <c r="LOR730" s="422"/>
      <c r="LOS730" s="3"/>
      <c r="LOT730" s="422"/>
      <c r="LOU730" s="3"/>
      <c r="LOV730" s="422"/>
      <c r="LOW730" s="3"/>
      <c r="LOX730" s="422"/>
      <c r="LOY730" s="3"/>
      <c r="LOZ730" s="422"/>
      <c r="LPA730" s="3"/>
      <c r="LPB730" s="422"/>
      <c r="LPC730" s="3"/>
      <c r="LPD730" s="422"/>
      <c r="LPE730" s="3"/>
      <c r="LPF730" s="422"/>
      <c r="LPG730" s="3"/>
      <c r="LPH730" s="422"/>
      <c r="LPI730" s="3"/>
      <c r="LPJ730" s="422"/>
      <c r="LPK730" s="3"/>
      <c r="LPL730" s="422"/>
      <c r="LPM730" s="3"/>
      <c r="LPN730" s="422"/>
      <c r="LPO730" s="3"/>
      <c r="LPP730" s="422"/>
      <c r="LPQ730" s="3"/>
      <c r="LPR730" s="422"/>
      <c r="LPS730" s="3"/>
      <c r="LPT730" s="422"/>
      <c r="LPU730" s="3"/>
      <c r="LPV730" s="422"/>
      <c r="LPW730" s="3"/>
      <c r="LPX730" s="422"/>
      <c r="LPY730" s="3"/>
      <c r="LPZ730" s="422"/>
      <c r="LQA730" s="3"/>
      <c r="LQB730" s="422"/>
      <c r="LQC730" s="3"/>
      <c r="LQD730" s="422"/>
      <c r="LQE730" s="3"/>
      <c r="LQF730" s="422"/>
      <c r="LQG730" s="3"/>
      <c r="LQH730" s="422"/>
      <c r="LQI730" s="3"/>
      <c r="LQJ730" s="422"/>
      <c r="LQK730" s="3"/>
      <c r="LQL730" s="422"/>
      <c r="LQM730" s="3"/>
      <c r="LQN730" s="422"/>
      <c r="LQO730" s="3"/>
      <c r="LQP730" s="422"/>
      <c r="LQQ730" s="3"/>
      <c r="LQR730" s="422"/>
      <c r="LQS730" s="3"/>
      <c r="LQT730" s="422"/>
      <c r="LQU730" s="3"/>
      <c r="LQV730" s="422"/>
      <c r="LQW730" s="3"/>
      <c r="LQX730" s="422"/>
      <c r="LQY730" s="3"/>
      <c r="LQZ730" s="422"/>
      <c r="LRA730" s="3"/>
      <c r="LRB730" s="422"/>
      <c r="LRC730" s="3"/>
      <c r="LRD730" s="422"/>
      <c r="LRE730" s="3"/>
      <c r="LRF730" s="422"/>
      <c r="LRG730" s="3"/>
      <c r="LRH730" s="422"/>
      <c r="LRI730" s="3"/>
      <c r="LRJ730" s="422"/>
      <c r="LRK730" s="3"/>
      <c r="LRL730" s="422"/>
      <c r="LRM730" s="3"/>
      <c r="LRN730" s="422"/>
      <c r="LRO730" s="3"/>
      <c r="LRP730" s="422"/>
      <c r="LRQ730" s="3"/>
      <c r="LRR730" s="422"/>
      <c r="LRS730" s="3"/>
      <c r="LRT730" s="422"/>
      <c r="LRU730" s="3"/>
      <c r="LRV730" s="422"/>
      <c r="LRW730" s="3"/>
      <c r="LRX730" s="422"/>
      <c r="LRY730" s="3"/>
      <c r="LRZ730" s="422"/>
      <c r="LSA730" s="3"/>
      <c r="LSB730" s="422"/>
      <c r="LSC730" s="3"/>
      <c r="LSD730" s="422"/>
      <c r="LSE730" s="3"/>
      <c r="LSF730" s="422"/>
      <c r="LSG730" s="3"/>
      <c r="LSH730" s="422"/>
      <c r="LSI730" s="3"/>
      <c r="LSJ730" s="422"/>
      <c r="LSK730" s="3"/>
      <c r="LSL730" s="422"/>
      <c r="LSM730" s="3"/>
      <c r="LSN730" s="422"/>
      <c r="LSO730" s="3"/>
      <c r="LSP730" s="422"/>
      <c r="LSQ730" s="3"/>
      <c r="LSR730" s="422"/>
      <c r="LSS730" s="3"/>
      <c r="LST730" s="422"/>
      <c r="LSU730" s="3"/>
      <c r="LSV730" s="422"/>
      <c r="LSW730" s="3"/>
      <c r="LSX730" s="422"/>
      <c r="LSY730" s="3"/>
      <c r="LSZ730" s="422"/>
      <c r="LTA730" s="3"/>
      <c r="LTB730" s="422"/>
      <c r="LTC730" s="3"/>
      <c r="LTD730" s="422"/>
      <c r="LTE730" s="3"/>
      <c r="LTF730" s="422"/>
      <c r="LTG730" s="3"/>
      <c r="LTH730" s="422"/>
      <c r="LTI730" s="3"/>
      <c r="LTJ730" s="422"/>
      <c r="LTK730" s="3"/>
      <c r="LTL730" s="422"/>
      <c r="LTM730" s="3"/>
      <c r="LTN730" s="422"/>
      <c r="LTO730" s="3"/>
      <c r="LTP730" s="422"/>
      <c r="LTQ730" s="3"/>
      <c r="LTR730" s="422"/>
      <c r="LTS730" s="3"/>
      <c r="LTT730" s="422"/>
      <c r="LTU730" s="3"/>
      <c r="LTV730" s="422"/>
      <c r="LTW730" s="3"/>
      <c r="LTX730" s="422"/>
      <c r="LTY730" s="3"/>
      <c r="LTZ730" s="422"/>
      <c r="LUA730" s="3"/>
      <c r="LUB730" s="422"/>
      <c r="LUC730" s="3"/>
      <c r="LUD730" s="422"/>
      <c r="LUE730" s="3"/>
      <c r="LUF730" s="422"/>
      <c r="LUG730" s="3"/>
      <c r="LUH730" s="422"/>
      <c r="LUI730" s="3"/>
      <c r="LUJ730" s="422"/>
      <c r="LUK730" s="3"/>
      <c r="LUL730" s="422"/>
      <c r="LUM730" s="3"/>
      <c r="LUN730" s="422"/>
      <c r="LUO730" s="3"/>
      <c r="LUP730" s="422"/>
      <c r="LUQ730" s="3"/>
      <c r="LUR730" s="422"/>
      <c r="LUS730" s="3"/>
      <c r="LUT730" s="422"/>
      <c r="LUU730" s="3"/>
      <c r="LUV730" s="422"/>
      <c r="LUW730" s="3"/>
      <c r="LUX730" s="422"/>
      <c r="LUY730" s="3"/>
      <c r="LUZ730" s="422"/>
      <c r="LVA730" s="3"/>
      <c r="LVB730" s="422"/>
      <c r="LVC730" s="3"/>
      <c r="LVD730" s="422"/>
      <c r="LVE730" s="3"/>
      <c r="LVF730" s="422"/>
      <c r="LVG730" s="3"/>
      <c r="LVH730" s="422"/>
      <c r="LVI730" s="3"/>
      <c r="LVJ730" s="422"/>
      <c r="LVK730" s="3"/>
      <c r="LVL730" s="422"/>
      <c r="LVM730" s="3"/>
      <c r="LVN730" s="422"/>
      <c r="LVO730" s="3"/>
      <c r="LVP730" s="422"/>
      <c r="LVQ730" s="3"/>
      <c r="LVR730" s="422"/>
      <c r="LVS730" s="3"/>
      <c r="LVT730" s="422"/>
      <c r="LVU730" s="3"/>
      <c r="LVV730" s="422"/>
      <c r="LVW730" s="3"/>
      <c r="LVX730" s="422"/>
      <c r="LVY730" s="3"/>
      <c r="LVZ730" s="422"/>
      <c r="LWA730" s="3"/>
      <c r="LWB730" s="422"/>
      <c r="LWC730" s="3"/>
      <c r="LWD730" s="422"/>
      <c r="LWE730" s="3"/>
      <c r="LWF730" s="422"/>
      <c r="LWG730" s="3"/>
      <c r="LWH730" s="422"/>
      <c r="LWI730" s="3"/>
      <c r="LWJ730" s="422"/>
      <c r="LWK730" s="3"/>
      <c r="LWL730" s="422"/>
      <c r="LWM730" s="3"/>
      <c r="LWN730" s="422"/>
      <c r="LWO730" s="3"/>
      <c r="LWP730" s="422"/>
      <c r="LWQ730" s="3"/>
      <c r="LWR730" s="422"/>
      <c r="LWS730" s="3"/>
      <c r="LWT730" s="422"/>
      <c r="LWU730" s="3"/>
      <c r="LWV730" s="422"/>
      <c r="LWW730" s="3"/>
      <c r="LWX730" s="422"/>
      <c r="LWY730" s="3"/>
      <c r="LWZ730" s="422"/>
      <c r="LXA730" s="3"/>
      <c r="LXB730" s="422"/>
      <c r="LXC730" s="3"/>
      <c r="LXD730" s="422"/>
      <c r="LXE730" s="3"/>
      <c r="LXF730" s="422"/>
      <c r="LXG730" s="3"/>
      <c r="LXH730" s="422"/>
      <c r="LXI730" s="3"/>
      <c r="LXJ730" s="422"/>
      <c r="LXK730" s="3"/>
      <c r="LXL730" s="422"/>
      <c r="LXM730" s="3"/>
      <c r="LXN730" s="422"/>
      <c r="LXO730" s="3"/>
      <c r="LXP730" s="422"/>
      <c r="LXQ730" s="3"/>
      <c r="LXR730" s="422"/>
      <c r="LXS730" s="3"/>
      <c r="LXT730" s="422"/>
      <c r="LXU730" s="3"/>
      <c r="LXV730" s="422"/>
      <c r="LXW730" s="3"/>
      <c r="LXX730" s="422"/>
      <c r="LXY730" s="3"/>
      <c r="LXZ730" s="422"/>
      <c r="LYA730" s="3"/>
      <c r="LYB730" s="422"/>
      <c r="LYC730" s="3"/>
      <c r="LYD730" s="422"/>
      <c r="LYE730" s="3"/>
      <c r="LYF730" s="422"/>
      <c r="LYG730" s="3"/>
      <c r="LYH730" s="422"/>
      <c r="LYI730" s="3"/>
      <c r="LYJ730" s="422"/>
      <c r="LYK730" s="3"/>
      <c r="LYL730" s="422"/>
      <c r="LYM730" s="3"/>
      <c r="LYN730" s="422"/>
      <c r="LYO730" s="3"/>
      <c r="LYP730" s="422"/>
      <c r="LYQ730" s="3"/>
      <c r="LYR730" s="422"/>
      <c r="LYS730" s="3"/>
      <c r="LYT730" s="422"/>
      <c r="LYU730" s="3"/>
      <c r="LYV730" s="422"/>
      <c r="LYW730" s="3"/>
      <c r="LYX730" s="422"/>
      <c r="LYY730" s="3"/>
      <c r="LYZ730" s="422"/>
      <c r="LZA730" s="3"/>
      <c r="LZB730" s="422"/>
      <c r="LZC730" s="3"/>
      <c r="LZD730" s="422"/>
      <c r="LZE730" s="3"/>
      <c r="LZF730" s="422"/>
      <c r="LZG730" s="3"/>
      <c r="LZH730" s="422"/>
      <c r="LZI730" s="3"/>
      <c r="LZJ730" s="422"/>
      <c r="LZK730" s="3"/>
      <c r="LZL730" s="422"/>
      <c r="LZM730" s="3"/>
      <c r="LZN730" s="422"/>
      <c r="LZO730" s="3"/>
      <c r="LZP730" s="422"/>
      <c r="LZQ730" s="3"/>
      <c r="LZR730" s="422"/>
      <c r="LZS730" s="3"/>
      <c r="LZT730" s="422"/>
      <c r="LZU730" s="3"/>
      <c r="LZV730" s="422"/>
      <c r="LZW730" s="3"/>
      <c r="LZX730" s="422"/>
      <c r="LZY730" s="3"/>
      <c r="LZZ730" s="422"/>
      <c r="MAA730" s="3"/>
      <c r="MAB730" s="422"/>
      <c r="MAC730" s="3"/>
      <c r="MAD730" s="422"/>
      <c r="MAE730" s="3"/>
      <c r="MAF730" s="422"/>
      <c r="MAG730" s="3"/>
      <c r="MAH730" s="422"/>
      <c r="MAI730" s="3"/>
      <c r="MAJ730" s="422"/>
      <c r="MAK730" s="3"/>
      <c r="MAL730" s="422"/>
      <c r="MAM730" s="3"/>
      <c r="MAN730" s="422"/>
      <c r="MAO730" s="3"/>
      <c r="MAP730" s="422"/>
      <c r="MAQ730" s="3"/>
      <c r="MAR730" s="422"/>
      <c r="MAS730" s="3"/>
      <c r="MAT730" s="422"/>
      <c r="MAU730" s="3"/>
      <c r="MAV730" s="422"/>
      <c r="MAW730" s="3"/>
      <c r="MAX730" s="422"/>
      <c r="MAY730" s="3"/>
      <c r="MAZ730" s="422"/>
      <c r="MBA730" s="3"/>
      <c r="MBB730" s="422"/>
      <c r="MBC730" s="3"/>
      <c r="MBD730" s="422"/>
      <c r="MBE730" s="3"/>
      <c r="MBF730" s="422"/>
      <c r="MBG730" s="3"/>
      <c r="MBH730" s="422"/>
      <c r="MBI730" s="3"/>
      <c r="MBJ730" s="422"/>
      <c r="MBK730" s="3"/>
      <c r="MBL730" s="422"/>
      <c r="MBM730" s="3"/>
      <c r="MBN730" s="422"/>
      <c r="MBO730" s="3"/>
      <c r="MBP730" s="422"/>
      <c r="MBQ730" s="3"/>
      <c r="MBR730" s="422"/>
      <c r="MBS730" s="3"/>
      <c r="MBT730" s="422"/>
      <c r="MBU730" s="3"/>
      <c r="MBV730" s="422"/>
      <c r="MBW730" s="3"/>
      <c r="MBX730" s="422"/>
      <c r="MBY730" s="3"/>
      <c r="MBZ730" s="422"/>
      <c r="MCA730" s="3"/>
      <c r="MCB730" s="422"/>
      <c r="MCC730" s="3"/>
      <c r="MCD730" s="422"/>
      <c r="MCE730" s="3"/>
      <c r="MCF730" s="422"/>
      <c r="MCG730" s="3"/>
      <c r="MCH730" s="422"/>
      <c r="MCI730" s="3"/>
      <c r="MCJ730" s="422"/>
      <c r="MCK730" s="3"/>
      <c r="MCL730" s="422"/>
      <c r="MCM730" s="3"/>
      <c r="MCN730" s="422"/>
      <c r="MCO730" s="3"/>
      <c r="MCP730" s="422"/>
      <c r="MCQ730" s="3"/>
      <c r="MCR730" s="422"/>
      <c r="MCS730" s="3"/>
      <c r="MCT730" s="422"/>
      <c r="MCU730" s="3"/>
      <c r="MCV730" s="422"/>
      <c r="MCW730" s="3"/>
      <c r="MCX730" s="422"/>
      <c r="MCY730" s="3"/>
      <c r="MCZ730" s="422"/>
      <c r="MDA730" s="3"/>
      <c r="MDB730" s="422"/>
      <c r="MDC730" s="3"/>
      <c r="MDD730" s="422"/>
      <c r="MDE730" s="3"/>
      <c r="MDF730" s="422"/>
      <c r="MDG730" s="3"/>
      <c r="MDH730" s="422"/>
      <c r="MDI730" s="3"/>
      <c r="MDJ730" s="422"/>
      <c r="MDK730" s="3"/>
      <c r="MDL730" s="422"/>
      <c r="MDM730" s="3"/>
      <c r="MDN730" s="422"/>
      <c r="MDO730" s="3"/>
      <c r="MDP730" s="422"/>
      <c r="MDQ730" s="3"/>
      <c r="MDR730" s="422"/>
      <c r="MDS730" s="3"/>
      <c r="MDT730" s="422"/>
      <c r="MDU730" s="3"/>
      <c r="MDV730" s="422"/>
      <c r="MDW730" s="3"/>
      <c r="MDX730" s="422"/>
      <c r="MDY730" s="3"/>
      <c r="MDZ730" s="422"/>
      <c r="MEA730" s="3"/>
      <c r="MEB730" s="422"/>
      <c r="MEC730" s="3"/>
      <c r="MED730" s="422"/>
      <c r="MEE730" s="3"/>
      <c r="MEF730" s="422"/>
      <c r="MEG730" s="3"/>
      <c r="MEH730" s="422"/>
      <c r="MEI730" s="3"/>
      <c r="MEJ730" s="422"/>
      <c r="MEK730" s="3"/>
      <c r="MEL730" s="422"/>
      <c r="MEM730" s="3"/>
      <c r="MEN730" s="422"/>
      <c r="MEO730" s="3"/>
      <c r="MEP730" s="422"/>
      <c r="MEQ730" s="3"/>
      <c r="MER730" s="422"/>
      <c r="MES730" s="3"/>
      <c r="MET730" s="422"/>
      <c r="MEU730" s="3"/>
      <c r="MEV730" s="422"/>
      <c r="MEW730" s="3"/>
      <c r="MEX730" s="422"/>
      <c r="MEY730" s="3"/>
      <c r="MEZ730" s="422"/>
      <c r="MFA730" s="3"/>
      <c r="MFB730" s="422"/>
      <c r="MFC730" s="3"/>
      <c r="MFD730" s="422"/>
      <c r="MFE730" s="3"/>
      <c r="MFF730" s="422"/>
      <c r="MFG730" s="3"/>
      <c r="MFH730" s="422"/>
      <c r="MFI730" s="3"/>
      <c r="MFJ730" s="422"/>
      <c r="MFK730" s="3"/>
      <c r="MFL730" s="422"/>
      <c r="MFM730" s="3"/>
      <c r="MFN730" s="422"/>
      <c r="MFO730" s="3"/>
      <c r="MFP730" s="422"/>
      <c r="MFQ730" s="3"/>
      <c r="MFR730" s="422"/>
      <c r="MFS730" s="3"/>
      <c r="MFT730" s="422"/>
      <c r="MFU730" s="3"/>
      <c r="MFV730" s="422"/>
      <c r="MFW730" s="3"/>
      <c r="MFX730" s="422"/>
      <c r="MFY730" s="3"/>
      <c r="MFZ730" s="422"/>
      <c r="MGA730" s="3"/>
      <c r="MGB730" s="422"/>
      <c r="MGC730" s="3"/>
      <c r="MGD730" s="422"/>
      <c r="MGE730" s="3"/>
      <c r="MGF730" s="422"/>
      <c r="MGG730" s="3"/>
      <c r="MGH730" s="422"/>
      <c r="MGI730" s="3"/>
      <c r="MGJ730" s="422"/>
      <c r="MGK730" s="3"/>
      <c r="MGL730" s="422"/>
      <c r="MGM730" s="3"/>
      <c r="MGN730" s="422"/>
      <c r="MGO730" s="3"/>
      <c r="MGP730" s="422"/>
      <c r="MGQ730" s="3"/>
      <c r="MGR730" s="422"/>
      <c r="MGS730" s="3"/>
      <c r="MGT730" s="422"/>
      <c r="MGU730" s="3"/>
      <c r="MGV730" s="422"/>
      <c r="MGW730" s="3"/>
      <c r="MGX730" s="422"/>
      <c r="MGY730" s="3"/>
      <c r="MGZ730" s="422"/>
      <c r="MHA730" s="3"/>
      <c r="MHB730" s="422"/>
      <c r="MHC730" s="3"/>
      <c r="MHD730" s="422"/>
      <c r="MHE730" s="3"/>
      <c r="MHF730" s="422"/>
      <c r="MHG730" s="3"/>
      <c r="MHH730" s="422"/>
      <c r="MHI730" s="3"/>
      <c r="MHJ730" s="422"/>
      <c r="MHK730" s="3"/>
      <c r="MHL730" s="422"/>
      <c r="MHM730" s="3"/>
      <c r="MHN730" s="422"/>
      <c r="MHO730" s="3"/>
      <c r="MHP730" s="422"/>
      <c r="MHQ730" s="3"/>
      <c r="MHR730" s="422"/>
      <c r="MHS730" s="3"/>
      <c r="MHT730" s="422"/>
      <c r="MHU730" s="3"/>
      <c r="MHV730" s="422"/>
      <c r="MHW730" s="3"/>
      <c r="MHX730" s="422"/>
      <c r="MHY730" s="3"/>
      <c r="MHZ730" s="422"/>
      <c r="MIA730" s="3"/>
      <c r="MIB730" s="422"/>
      <c r="MIC730" s="3"/>
      <c r="MID730" s="422"/>
      <c r="MIE730" s="3"/>
      <c r="MIF730" s="422"/>
      <c r="MIG730" s="3"/>
      <c r="MIH730" s="422"/>
      <c r="MII730" s="3"/>
      <c r="MIJ730" s="422"/>
      <c r="MIK730" s="3"/>
      <c r="MIL730" s="422"/>
      <c r="MIM730" s="3"/>
      <c r="MIN730" s="422"/>
      <c r="MIO730" s="3"/>
      <c r="MIP730" s="422"/>
      <c r="MIQ730" s="3"/>
      <c r="MIR730" s="422"/>
      <c r="MIS730" s="3"/>
      <c r="MIT730" s="422"/>
      <c r="MIU730" s="3"/>
      <c r="MIV730" s="422"/>
      <c r="MIW730" s="3"/>
      <c r="MIX730" s="422"/>
      <c r="MIY730" s="3"/>
      <c r="MIZ730" s="422"/>
      <c r="MJA730" s="3"/>
      <c r="MJB730" s="422"/>
      <c r="MJC730" s="3"/>
      <c r="MJD730" s="422"/>
      <c r="MJE730" s="3"/>
      <c r="MJF730" s="422"/>
      <c r="MJG730" s="3"/>
      <c r="MJH730" s="422"/>
      <c r="MJI730" s="3"/>
      <c r="MJJ730" s="422"/>
      <c r="MJK730" s="3"/>
      <c r="MJL730" s="422"/>
      <c r="MJM730" s="3"/>
      <c r="MJN730" s="422"/>
      <c r="MJO730" s="3"/>
      <c r="MJP730" s="422"/>
      <c r="MJQ730" s="3"/>
      <c r="MJR730" s="422"/>
      <c r="MJS730" s="3"/>
      <c r="MJT730" s="422"/>
      <c r="MJU730" s="3"/>
      <c r="MJV730" s="422"/>
      <c r="MJW730" s="3"/>
      <c r="MJX730" s="422"/>
      <c r="MJY730" s="3"/>
      <c r="MJZ730" s="422"/>
      <c r="MKA730" s="3"/>
      <c r="MKB730" s="422"/>
      <c r="MKC730" s="3"/>
      <c r="MKD730" s="422"/>
      <c r="MKE730" s="3"/>
      <c r="MKF730" s="422"/>
      <c r="MKG730" s="3"/>
      <c r="MKH730" s="422"/>
      <c r="MKI730" s="3"/>
      <c r="MKJ730" s="422"/>
      <c r="MKK730" s="3"/>
      <c r="MKL730" s="422"/>
      <c r="MKM730" s="3"/>
      <c r="MKN730" s="422"/>
      <c r="MKO730" s="3"/>
      <c r="MKP730" s="422"/>
      <c r="MKQ730" s="3"/>
      <c r="MKR730" s="422"/>
      <c r="MKS730" s="3"/>
      <c r="MKT730" s="422"/>
      <c r="MKU730" s="3"/>
      <c r="MKV730" s="422"/>
      <c r="MKW730" s="3"/>
      <c r="MKX730" s="422"/>
      <c r="MKY730" s="3"/>
      <c r="MKZ730" s="422"/>
      <c r="MLA730" s="3"/>
      <c r="MLB730" s="422"/>
      <c r="MLC730" s="3"/>
      <c r="MLD730" s="422"/>
      <c r="MLE730" s="3"/>
      <c r="MLF730" s="422"/>
      <c r="MLG730" s="3"/>
      <c r="MLH730" s="422"/>
      <c r="MLI730" s="3"/>
      <c r="MLJ730" s="422"/>
      <c r="MLK730" s="3"/>
      <c r="MLL730" s="422"/>
      <c r="MLM730" s="3"/>
      <c r="MLN730" s="422"/>
      <c r="MLO730" s="3"/>
      <c r="MLP730" s="422"/>
      <c r="MLQ730" s="3"/>
      <c r="MLR730" s="422"/>
      <c r="MLS730" s="3"/>
      <c r="MLT730" s="422"/>
      <c r="MLU730" s="3"/>
      <c r="MLV730" s="422"/>
      <c r="MLW730" s="3"/>
      <c r="MLX730" s="422"/>
      <c r="MLY730" s="3"/>
      <c r="MLZ730" s="422"/>
      <c r="MMA730" s="3"/>
      <c r="MMB730" s="422"/>
      <c r="MMC730" s="3"/>
      <c r="MMD730" s="422"/>
      <c r="MME730" s="3"/>
      <c r="MMF730" s="422"/>
      <c r="MMG730" s="3"/>
      <c r="MMH730" s="422"/>
      <c r="MMI730" s="3"/>
      <c r="MMJ730" s="422"/>
      <c r="MMK730" s="3"/>
      <c r="MML730" s="422"/>
      <c r="MMM730" s="3"/>
      <c r="MMN730" s="422"/>
      <c r="MMO730" s="3"/>
      <c r="MMP730" s="422"/>
      <c r="MMQ730" s="3"/>
      <c r="MMR730" s="422"/>
      <c r="MMS730" s="3"/>
      <c r="MMT730" s="422"/>
      <c r="MMU730" s="3"/>
      <c r="MMV730" s="422"/>
      <c r="MMW730" s="3"/>
      <c r="MMX730" s="422"/>
      <c r="MMY730" s="3"/>
      <c r="MMZ730" s="422"/>
      <c r="MNA730" s="3"/>
      <c r="MNB730" s="422"/>
      <c r="MNC730" s="3"/>
      <c r="MND730" s="422"/>
      <c r="MNE730" s="3"/>
      <c r="MNF730" s="422"/>
      <c r="MNG730" s="3"/>
      <c r="MNH730" s="422"/>
      <c r="MNI730" s="3"/>
      <c r="MNJ730" s="422"/>
      <c r="MNK730" s="3"/>
      <c r="MNL730" s="422"/>
      <c r="MNM730" s="3"/>
      <c r="MNN730" s="422"/>
      <c r="MNO730" s="3"/>
      <c r="MNP730" s="422"/>
      <c r="MNQ730" s="3"/>
      <c r="MNR730" s="422"/>
      <c r="MNS730" s="3"/>
      <c r="MNT730" s="422"/>
      <c r="MNU730" s="3"/>
      <c r="MNV730" s="422"/>
      <c r="MNW730" s="3"/>
      <c r="MNX730" s="422"/>
      <c r="MNY730" s="3"/>
      <c r="MNZ730" s="422"/>
      <c r="MOA730" s="3"/>
      <c r="MOB730" s="422"/>
      <c r="MOC730" s="3"/>
      <c r="MOD730" s="422"/>
      <c r="MOE730" s="3"/>
      <c r="MOF730" s="422"/>
      <c r="MOG730" s="3"/>
      <c r="MOH730" s="422"/>
      <c r="MOI730" s="3"/>
      <c r="MOJ730" s="422"/>
      <c r="MOK730" s="3"/>
      <c r="MOL730" s="422"/>
      <c r="MOM730" s="3"/>
      <c r="MON730" s="422"/>
      <c r="MOO730" s="3"/>
      <c r="MOP730" s="422"/>
      <c r="MOQ730" s="3"/>
      <c r="MOR730" s="422"/>
      <c r="MOS730" s="3"/>
      <c r="MOT730" s="422"/>
      <c r="MOU730" s="3"/>
      <c r="MOV730" s="422"/>
      <c r="MOW730" s="3"/>
      <c r="MOX730" s="422"/>
      <c r="MOY730" s="3"/>
      <c r="MOZ730" s="422"/>
      <c r="MPA730" s="3"/>
      <c r="MPB730" s="422"/>
      <c r="MPC730" s="3"/>
      <c r="MPD730" s="422"/>
      <c r="MPE730" s="3"/>
      <c r="MPF730" s="422"/>
      <c r="MPG730" s="3"/>
      <c r="MPH730" s="422"/>
      <c r="MPI730" s="3"/>
      <c r="MPJ730" s="422"/>
      <c r="MPK730" s="3"/>
      <c r="MPL730" s="422"/>
      <c r="MPM730" s="3"/>
      <c r="MPN730" s="422"/>
      <c r="MPO730" s="3"/>
      <c r="MPP730" s="422"/>
      <c r="MPQ730" s="3"/>
      <c r="MPR730" s="422"/>
      <c r="MPS730" s="3"/>
      <c r="MPT730" s="422"/>
      <c r="MPU730" s="3"/>
      <c r="MPV730" s="422"/>
      <c r="MPW730" s="3"/>
      <c r="MPX730" s="422"/>
      <c r="MPY730" s="3"/>
      <c r="MPZ730" s="422"/>
      <c r="MQA730" s="3"/>
      <c r="MQB730" s="422"/>
      <c r="MQC730" s="3"/>
      <c r="MQD730" s="422"/>
      <c r="MQE730" s="3"/>
      <c r="MQF730" s="422"/>
      <c r="MQG730" s="3"/>
      <c r="MQH730" s="422"/>
      <c r="MQI730" s="3"/>
      <c r="MQJ730" s="422"/>
      <c r="MQK730" s="3"/>
      <c r="MQL730" s="422"/>
      <c r="MQM730" s="3"/>
      <c r="MQN730" s="422"/>
      <c r="MQO730" s="3"/>
      <c r="MQP730" s="422"/>
      <c r="MQQ730" s="3"/>
      <c r="MQR730" s="422"/>
      <c r="MQS730" s="3"/>
      <c r="MQT730" s="422"/>
      <c r="MQU730" s="3"/>
      <c r="MQV730" s="422"/>
      <c r="MQW730" s="3"/>
      <c r="MQX730" s="422"/>
      <c r="MQY730" s="3"/>
      <c r="MQZ730" s="422"/>
      <c r="MRA730" s="3"/>
      <c r="MRB730" s="422"/>
      <c r="MRC730" s="3"/>
      <c r="MRD730" s="422"/>
      <c r="MRE730" s="3"/>
      <c r="MRF730" s="422"/>
      <c r="MRG730" s="3"/>
      <c r="MRH730" s="422"/>
      <c r="MRI730" s="3"/>
      <c r="MRJ730" s="422"/>
      <c r="MRK730" s="3"/>
      <c r="MRL730" s="422"/>
      <c r="MRM730" s="3"/>
      <c r="MRN730" s="422"/>
      <c r="MRO730" s="3"/>
      <c r="MRP730" s="422"/>
      <c r="MRQ730" s="3"/>
      <c r="MRR730" s="422"/>
      <c r="MRS730" s="3"/>
      <c r="MRT730" s="422"/>
      <c r="MRU730" s="3"/>
      <c r="MRV730" s="422"/>
      <c r="MRW730" s="3"/>
      <c r="MRX730" s="422"/>
      <c r="MRY730" s="3"/>
      <c r="MRZ730" s="422"/>
      <c r="MSA730" s="3"/>
      <c r="MSB730" s="422"/>
      <c r="MSC730" s="3"/>
      <c r="MSD730" s="422"/>
      <c r="MSE730" s="3"/>
      <c r="MSF730" s="422"/>
      <c r="MSG730" s="3"/>
      <c r="MSH730" s="422"/>
      <c r="MSI730" s="3"/>
      <c r="MSJ730" s="422"/>
      <c r="MSK730" s="3"/>
      <c r="MSL730" s="422"/>
      <c r="MSM730" s="3"/>
      <c r="MSN730" s="422"/>
      <c r="MSO730" s="3"/>
      <c r="MSP730" s="422"/>
      <c r="MSQ730" s="3"/>
      <c r="MSR730" s="422"/>
      <c r="MSS730" s="3"/>
      <c r="MST730" s="422"/>
      <c r="MSU730" s="3"/>
      <c r="MSV730" s="422"/>
      <c r="MSW730" s="3"/>
      <c r="MSX730" s="422"/>
      <c r="MSY730" s="3"/>
      <c r="MSZ730" s="422"/>
      <c r="MTA730" s="3"/>
      <c r="MTB730" s="422"/>
      <c r="MTC730" s="3"/>
      <c r="MTD730" s="422"/>
      <c r="MTE730" s="3"/>
      <c r="MTF730" s="422"/>
      <c r="MTG730" s="3"/>
      <c r="MTH730" s="422"/>
      <c r="MTI730" s="3"/>
      <c r="MTJ730" s="422"/>
      <c r="MTK730" s="3"/>
      <c r="MTL730" s="422"/>
      <c r="MTM730" s="3"/>
      <c r="MTN730" s="422"/>
      <c r="MTO730" s="3"/>
      <c r="MTP730" s="422"/>
      <c r="MTQ730" s="3"/>
      <c r="MTR730" s="422"/>
      <c r="MTS730" s="3"/>
      <c r="MTT730" s="422"/>
      <c r="MTU730" s="3"/>
      <c r="MTV730" s="422"/>
      <c r="MTW730" s="3"/>
      <c r="MTX730" s="422"/>
      <c r="MTY730" s="3"/>
      <c r="MTZ730" s="422"/>
      <c r="MUA730" s="3"/>
      <c r="MUB730" s="422"/>
      <c r="MUC730" s="3"/>
      <c r="MUD730" s="422"/>
      <c r="MUE730" s="3"/>
      <c r="MUF730" s="422"/>
      <c r="MUG730" s="3"/>
      <c r="MUH730" s="422"/>
      <c r="MUI730" s="3"/>
      <c r="MUJ730" s="422"/>
      <c r="MUK730" s="3"/>
      <c r="MUL730" s="422"/>
      <c r="MUM730" s="3"/>
      <c r="MUN730" s="422"/>
      <c r="MUO730" s="3"/>
      <c r="MUP730" s="422"/>
      <c r="MUQ730" s="3"/>
      <c r="MUR730" s="422"/>
      <c r="MUS730" s="3"/>
      <c r="MUT730" s="422"/>
      <c r="MUU730" s="3"/>
      <c r="MUV730" s="422"/>
      <c r="MUW730" s="3"/>
      <c r="MUX730" s="422"/>
      <c r="MUY730" s="3"/>
      <c r="MUZ730" s="422"/>
      <c r="MVA730" s="3"/>
      <c r="MVB730" s="422"/>
      <c r="MVC730" s="3"/>
      <c r="MVD730" s="422"/>
      <c r="MVE730" s="3"/>
      <c r="MVF730" s="422"/>
      <c r="MVG730" s="3"/>
      <c r="MVH730" s="422"/>
      <c r="MVI730" s="3"/>
      <c r="MVJ730" s="422"/>
      <c r="MVK730" s="3"/>
      <c r="MVL730" s="422"/>
      <c r="MVM730" s="3"/>
      <c r="MVN730" s="422"/>
      <c r="MVO730" s="3"/>
      <c r="MVP730" s="422"/>
      <c r="MVQ730" s="3"/>
      <c r="MVR730" s="422"/>
      <c r="MVS730" s="3"/>
      <c r="MVT730" s="422"/>
      <c r="MVU730" s="3"/>
      <c r="MVV730" s="422"/>
      <c r="MVW730" s="3"/>
      <c r="MVX730" s="422"/>
      <c r="MVY730" s="3"/>
      <c r="MVZ730" s="422"/>
      <c r="MWA730" s="3"/>
      <c r="MWB730" s="422"/>
      <c r="MWC730" s="3"/>
      <c r="MWD730" s="422"/>
      <c r="MWE730" s="3"/>
      <c r="MWF730" s="422"/>
      <c r="MWG730" s="3"/>
      <c r="MWH730" s="422"/>
      <c r="MWI730" s="3"/>
      <c r="MWJ730" s="422"/>
      <c r="MWK730" s="3"/>
      <c r="MWL730" s="422"/>
      <c r="MWM730" s="3"/>
      <c r="MWN730" s="422"/>
      <c r="MWO730" s="3"/>
      <c r="MWP730" s="422"/>
      <c r="MWQ730" s="3"/>
      <c r="MWR730" s="422"/>
      <c r="MWS730" s="3"/>
      <c r="MWT730" s="422"/>
      <c r="MWU730" s="3"/>
      <c r="MWV730" s="422"/>
      <c r="MWW730" s="3"/>
      <c r="MWX730" s="422"/>
      <c r="MWY730" s="3"/>
      <c r="MWZ730" s="422"/>
      <c r="MXA730" s="3"/>
      <c r="MXB730" s="422"/>
      <c r="MXC730" s="3"/>
      <c r="MXD730" s="422"/>
      <c r="MXE730" s="3"/>
      <c r="MXF730" s="422"/>
      <c r="MXG730" s="3"/>
      <c r="MXH730" s="422"/>
      <c r="MXI730" s="3"/>
      <c r="MXJ730" s="422"/>
      <c r="MXK730" s="3"/>
      <c r="MXL730" s="422"/>
      <c r="MXM730" s="3"/>
      <c r="MXN730" s="422"/>
      <c r="MXO730" s="3"/>
      <c r="MXP730" s="422"/>
      <c r="MXQ730" s="3"/>
      <c r="MXR730" s="422"/>
      <c r="MXS730" s="3"/>
      <c r="MXT730" s="422"/>
      <c r="MXU730" s="3"/>
      <c r="MXV730" s="422"/>
      <c r="MXW730" s="3"/>
      <c r="MXX730" s="422"/>
      <c r="MXY730" s="3"/>
      <c r="MXZ730" s="422"/>
      <c r="MYA730" s="3"/>
      <c r="MYB730" s="422"/>
      <c r="MYC730" s="3"/>
      <c r="MYD730" s="422"/>
      <c r="MYE730" s="3"/>
      <c r="MYF730" s="422"/>
      <c r="MYG730" s="3"/>
      <c r="MYH730" s="422"/>
      <c r="MYI730" s="3"/>
      <c r="MYJ730" s="422"/>
      <c r="MYK730" s="3"/>
      <c r="MYL730" s="422"/>
      <c r="MYM730" s="3"/>
      <c r="MYN730" s="422"/>
      <c r="MYO730" s="3"/>
      <c r="MYP730" s="422"/>
      <c r="MYQ730" s="3"/>
      <c r="MYR730" s="422"/>
      <c r="MYS730" s="3"/>
      <c r="MYT730" s="422"/>
      <c r="MYU730" s="3"/>
      <c r="MYV730" s="422"/>
      <c r="MYW730" s="3"/>
      <c r="MYX730" s="422"/>
      <c r="MYY730" s="3"/>
      <c r="MYZ730" s="422"/>
      <c r="MZA730" s="3"/>
      <c r="MZB730" s="422"/>
      <c r="MZC730" s="3"/>
      <c r="MZD730" s="422"/>
      <c r="MZE730" s="3"/>
      <c r="MZF730" s="422"/>
      <c r="MZG730" s="3"/>
      <c r="MZH730" s="422"/>
      <c r="MZI730" s="3"/>
      <c r="MZJ730" s="422"/>
      <c r="MZK730" s="3"/>
      <c r="MZL730" s="422"/>
      <c r="MZM730" s="3"/>
      <c r="MZN730" s="422"/>
      <c r="MZO730" s="3"/>
      <c r="MZP730" s="422"/>
      <c r="MZQ730" s="3"/>
      <c r="MZR730" s="422"/>
      <c r="MZS730" s="3"/>
      <c r="MZT730" s="422"/>
      <c r="MZU730" s="3"/>
      <c r="MZV730" s="422"/>
      <c r="MZW730" s="3"/>
      <c r="MZX730" s="422"/>
      <c r="MZY730" s="3"/>
      <c r="MZZ730" s="422"/>
      <c r="NAA730" s="3"/>
      <c r="NAB730" s="422"/>
      <c r="NAC730" s="3"/>
      <c r="NAD730" s="422"/>
      <c r="NAE730" s="3"/>
      <c r="NAF730" s="422"/>
      <c r="NAG730" s="3"/>
      <c r="NAH730" s="422"/>
      <c r="NAI730" s="3"/>
      <c r="NAJ730" s="422"/>
      <c r="NAK730" s="3"/>
      <c r="NAL730" s="422"/>
      <c r="NAM730" s="3"/>
      <c r="NAN730" s="422"/>
      <c r="NAO730" s="3"/>
      <c r="NAP730" s="422"/>
      <c r="NAQ730" s="3"/>
      <c r="NAR730" s="422"/>
      <c r="NAS730" s="3"/>
      <c r="NAT730" s="422"/>
      <c r="NAU730" s="3"/>
      <c r="NAV730" s="422"/>
      <c r="NAW730" s="3"/>
      <c r="NAX730" s="422"/>
      <c r="NAY730" s="3"/>
      <c r="NAZ730" s="422"/>
      <c r="NBA730" s="3"/>
      <c r="NBB730" s="422"/>
      <c r="NBC730" s="3"/>
      <c r="NBD730" s="422"/>
      <c r="NBE730" s="3"/>
      <c r="NBF730" s="422"/>
      <c r="NBG730" s="3"/>
      <c r="NBH730" s="422"/>
      <c r="NBI730" s="3"/>
      <c r="NBJ730" s="422"/>
      <c r="NBK730" s="3"/>
      <c r="NBL730" s="422"/>
      <c r="NBM730" s="3"/>
      <c r="NBN730" s="422"/>
      <c r="NBO730" s="3"/>
      <c r="NBP730" s="422"/>
      <c r="NBQ730" s="3"/>
      <c r="NBR730" s="422"/>
      <c r="NBS730" s="3"/>
      <c r="NBT730" s="422"/>
      <c r="NBU730" s="3"/>
      <c r="NBV730" s="422"/>
      <c r="NBW730" s="3"/>
      <c r="NBX730" s="422"/>
      <c r="NBY730" s="3"/>
      <c r="NBZ730" s="422"/>
      <c r="NCA730" s="3"/>
      <c r="NCB730" s="422"/>
      <c r="NCC730" s="3"/>
      <c r="NCD730" s="422"/>
      <c r="NCE730" s="3"/>
      <c r="NCF730" s="422"/>
      <c r="NCG730" s="3"/>
      <c r="NCH730" s="422"/>
      <c r="NCI730" s="3"/>
      <c r="NCJ730" s="422"/>
      <c r="NCK730" s="3"/>
      <c r="NCL730" s="422"/>
      <c r="NCM730" s="3"/>
      <c r="NCN730" s="422"/>
      <c r="NCO730" s="3"/>
      <c r="NCP730" s="422"/>
      <c r="NCQ730" s="3"/>
      <c r="NCR730" s="422"/>
      <c r="NCS730" s="3"/>
      <c r="NCT730" s="422"/>
      <c r="NCU730" s="3"/>
      <c r="NCV730" s="422"/>
      <c r="NCW730" s="3"/>
      <c r="NCX730" s="422"/>
      <c r="NCY730" s="3"/>
      <c r="NCZ730" s="422"/>
      <c r="NDA730" s="3"/>
      <c r="NDB730" s="422"/>
      <c r="NDC730" s="3"/>
      <c r="NDD730" s="422"/>
      <c r="NDE730" s="3"/>
      <c r="NDF730" s="422"/>
      <c r="NDG730" s="3"/>
      <c r="NDH730" s="422"/>
      <c r="NDI730" s="3"/>
      <c r="NDJ730" s="422"/>
      <c r="NDK730" s="3"/>
      <c r="NDL730" s="422"/>
      <c r="NDM730" s="3"/>
      <c r="NDN730" s="422"/>
      <c r="NDO730" s="3"/>
      <c r="NDP730" s="422"/>
      <c r="NDQ730" s="3"/>
      <c r="NDR730" s="422"/>
      <c r="NDS730" s="3"/>
      <c r="NDT730" s="422"/>
      <c r="NDU730" s="3"/>
      <c r="NDV730" s="422"/>
      <c r="NDW730" s="3"/>
      <c r="NDX730" s="422"/>
      <c r="NDY730" s="3"/>
      <c r="NDZ730" s="422"/>
      <c r="NEA730" s="3"/>
      <c r="NEB730" s="422"/>
      <c r="NEC730" s="3"/>
      <c r="NED730" s="422"/>
      <c r="NEE730" s="3"/>
      <c r="NEF730" s="422"/>
      <c r="NEG730" s="3"/>
      <c r="NEH730" s="422"/>
      <c r="NEI730" s="3"/>
      <c r="NEJ730" s="422"/>
      <c r="NEK730" s="3"/>
      <c r="NEL730" s="422"/>
      <c r="NEM730" s="3"/>
      <c r="NEN730" s="422"/>
      <c r="NEO730" s="3"/>
      <c r="NEP730" s="422"/>
      <c r="NEQ730" s="3"/>
      <c r="NER730" s="422"/>
      <c r="NES730" s="3"/>
      <c r="NET730" s="422"/>
      <c r="NEU730" s="3"/>
      <c r="NEV730" s="422"/>
      <c r="NEW730" s="3"/>
      <c r="NEX730" s="422"/>
      <c r="NEY730" s="3"/>
      <c r="NEZ730" s="422"/>
      <c r="NFA730" s="3"/>
      <c r="NFB730" s="422"/>
      <c r="NFC730" s="3"/>
      <c r="NFD730" s="422"/>
      <c r="NFE730" s="3"/>
      <c r="NFF730" s="422"/>
      <c r="NFG730" s="3"/>
      <c r="NFH730" s="422"/>
      <c r="NFI730" s="3"/>
      <c r="NFJ730" s="422"/>
      <c r="NFK730" s="3"/>
      <c r="NFL730" s="422"/>
      <c r="NFM730" s="3"/>
      <c r="NFN730" s="422"/>
      <c r="NFO730" s="3"/>
      <c r="NFP730" s="422"/>
      <c r="NFQ730" s="3"/>
      <c r="NFR730" s="422"/>
      <c r="NFS730" s="3"/>
      <c r="NFT730" s="422"/>
      <c r="NFU730" s="3"/>
      <c r="NFV730" s="422"/>
      <c r="NFW730" s="3"/>
      <c r="NFX730" s="422"/>
      <c r="NFY730" s="3"/>
      <c r="NFZ730" s="422"/>
      <c r="NGA730" s="3"/>
      <c r="NGB730" s="422"/>
      <c r="NGC730" s="3"/>
      <c r="NGD730" s="422"/>
      <c r="NGE730" s="3"/>
      <c r="NGF730" s="422"/>
      <c r="NGG730" s="3"/>
      <c r="NGH730" s="422"/>
      <c r="NGI730" s="3"/>
      <c r="NGJ730" s="422"/>
      <c r="NGK730" s="3"/>
      <c r="NGL730" s="422"/>
      <c r="NGM730" s="3"/>
      <c r="NGN730" s="422"/>
      <c r="NGO730" s="3"/>
      <c r="NGP730" s="422"/>
      <c r="NGQ730" s="3"/>
      <c r="NGR730" s="422"/>
      <c r="NGS730" s="3"/>
      <c r="NGT730" s="422"/>
      <c r="NGU730" s="3"/>
      <c r="NGV730" s="422"/>
      <c r="NGW730" s="3"/>
      <c r="NGX730" s="422"/>
      <c r="NGY730" s="3"/>
      <c r="NGZ730" s="422"/>
      <c r="NHA730" s="3"/>
      <c r="NHB730" s="422"/>
      <c r="NHC730" s="3"/>
      <c r="NHD730" s="422"/>
      <c r="NHE730" s="3"/>
      <c r="NHF730" s="422"/>
      <c r="NHG730" s="3"/>
      <c r="NHH730" s="422"/>
      <c r="NHI730" s="3"/>
      <c r="NHJ730" s="422"/>
      <c r="NHK730" s="3"/>
      <c r="NHL730" s="422"/>
      <c r="NHM730" s="3"/>
      <c r="NHN730" s="422"/>
      <c r="NHO730" s="3"/>
      <c r="NHP730" s="422"/>
      <c r="NHQ730" s="3"/>
      <c r="NHR730" s="422"/>
      <c r="NHS730" s="3"/>
      <c r="NHT730" s="422"/>
      <c r="NHU730" s="3"/>
      <c r="NHV730" s="422"/>
      <c r="NHW730" s="3"/>
      <c r="NHX730" s="422"/>
      <c r="NHY730" s="3"/>
      <c r="NHZ730" s="422"/>
      <c r="NIA730" s="3"/>
      <c r="NIB730" s="422"/>
      <c r="NIC730" s="3"/>
      <c r="NID730" s="422"/>
      <c r="NIE730" s="3"/>
      <c r="NIF730" s="422"/>
      <c r="NIG730" s="3"/>
      <c r="NIH730" s="422"/>
      <c r="NII730" s="3"/>
      <c r="NIJ730" s="422"/>
      <c r="NIK730" s="3"/>
      <c r="NIL730" s="422"/>
      <c r="NIM730" s="3"/>
      <c r="NIN730" s="422"/>
      <c r="NIO730" s="3"/>
      <c r="NIP730" s="422"/>
      <c r="NIQ730" s="3"/>
      <c r="NIR730" s="422"/>
      <c r="NIS730" s="3"/>
      <c r="NIT730" s="422"/>
      <c r="NIU730" s="3"/>
      <c r="NIV730" s="422"/>
      <c r="NIW730" s="3"/>
      <c r="NIX730" s="422"/>
      <c r="NIY730" s="3"/>
      <c r="NIZ730" s="422"/>
      <c r="NJA730" s="3"/>
      <c r="NJB730" s="422"/>
      <c r="NJC730" s="3"/>
      <c r="NJD730" s="422"/>
      <c r="NJE730" s="3"/>
      <c r="NJF730" s="422"/>
      <c r="NJG730" s="3"/>
      <c r="NJH730" s="422"/>
      <c r="NJI730" s="3"/>
      <c r="NJJ730" s="422"/>
      <c r="NJK730" s="3"/>
      <c r="NJL730" s="422"/>
      <c r="NJM730" s="3"/>
      <c r="NJN730" s="422"/>
      <c r="NJO730" s="3"/>
      <c r="NJP730" s="422"/>
      <c r="NJQ730" s="3"/>
      <c r="NJR730" s="422"/>
      <c r="NJS730" s="3"/>
      <c r="NJT730" s="422"/>
      <c r="NJU730" s="3"/>
      <c r="NJV730" s="422"/>
      <c r="NJW730" s="3"/>
      <c r="NJX730" s="422"/>
      <c r="NJY730" s="3"/>
      <c r="NJZ730" s="422"/>
      <c r="NKA730" s="3"/>
      <c r="NKB730" s="422"/>
      <c r="NKC730" s="3"/>
      <c r="NKD730" s="422"/>
      <c r="NKE730" s="3"/>
      <c r="NKF730" s="422"/>
      <c r="NKG730" s="3"/>
      <c r="NKH730" s="422"/>
      <c r="NKI730" s="3"/>
      <c r="NKJ730" s="422"/>
      <c r="NKK730" s="3"/>
      <c r="NKL730" s="422"/>
      <c r="NKM730" s="3"/>
      <c r="NKN730" s="422"/>
      <c r="NKO730" s="3"/>
      <c r="NKP730" s="422"/>
      <c r="NKQ730" s="3"/>
      <c r="NKR730" s="422"/>
      <c r="NKS730" s="3"/>
      <c r="NKT730" s="422"/>
      <c r="NKU730" s="3"/>
      <c r="NKV730" s="422"/>
      <c r="NKW730" s="3"/>
      <c r="NKX730" s="422"/>
      <c r="NKY730" s="3"/>
      <c r="NKZ730" s="422"/>
      <c r="NLA730" s="3"/>
      <c r="NLB730" s="422"/>
      <c r="NLC730" s="3"/>
      <c r="NLD730" s="422"/>
      <c r="NLE730" s="3"/>
      <c r="NLF730" s="422"/>
      <c r="NLG730" s="3"/>
      <c r="NLH730" s="422"/>
      <c r="NLI730" s="3"/>
      <c r="NLJ730" s="422"/>
      <c r="NLK730" s="3"/>
      <c r="NLL730" s="422"/>
      <c r="NLM730" s="3"/>
      <c r="NLN730" s="422"/>
      <c r="NLO730" s="3"/>
      <c r="NLP730" s="422"/>
      <c r="NLQ730" s="3"/>
      <c r="NLR730" s="422"/>
      <c r="NLS730" s="3"/>
      <c r="NLT730" s="422"/>
      <c r="NLU730" s="3"/>
      <c r="NLV730" s="422"/>
      <c r="NLW730" s="3"/>
      <c r="NLX730" s="422"/>
      <c r="NLY730" s="3"/>
      <c r="NLZ730" s="422"/>
      <c r="NMA730" s="3"/>
      <c r="NMB730" s="422"/>
      <c r="NMC730" s="3"/>
      <c r="NMD730" s="422"/>
      <c r="NME730" s="3"/>
      <c r="NMF730" s="422"/>
      <c r="NMG730" s="3"/>
      <c r="NMH730" s="422"/>
      <c r="NMI730" s="3"/>
      <c r="NMJ730" s="422"/>
      <c r="NMK730" s="3"/>
      <c r="NML730" s="422"/>
      <c r="NMM730" s="3"/>
      <c r="NMN730" s="422"/>
      <c r="NMO730" s="3"/>
      <c r="NMP730" s="422"/>
      <c r="NMQ730" s="3"/>
      <c r="NMR730" s="422"/>
      <c r="NMS730" s="3"/>
      <c r="NMT730" s="422"/>
      <c r="NMU730" s="3"/>
      <c r="NMV730" s="422"/>
      <c r="NMW730" s="3"/>
      <c r="NMX730" s="422"/>
      <c r="NMY730" s="3"/>
      <c r="NMZ730" s="422"/>
      <c r="NNA730" s="3"/>
      <c r="NNB730" s="422"/>
      <c r="NNC730" s="3"/>
      <c r="NND730" s="422"/>
      <c r="NNE730" s="3"/>
      <c r="NNF730" s="422"/>
      <c r="NNG730" s="3"/>
      <c r="NNH730" s="422"/>
      <c r="NNI730" s="3"/>
      <c r="NNJ730" s="422"/>
      <c r="NNK730" s="3"/>
      <c r="NNL730" s="422"/>
      <c r="NNM730" s="3"/>
      <c r="NNN730" s="422"/>
      <c r="NNO730" s="3"/>
      <c r="NNP730" s="422"/>
      <c r="NNQ730" s="3"/>
      <c r="NNR730" s="422"/>
      <c r="NNS730" s="3"/>
      <c r="NNT730" s="422"/>
      <c r="NNU730" s="3"/>
      <c r="NNV730" s="422"/>
      <c r="NNW730" s="3"/>
      <c r="NNX730" s="422"/>
      <c r="NNY730" s="3"/>
      <c r="NNZ730" s="422"/>
      <c r="NOA730" s="3"/>
      <c r="NOB730" s="422"/>
      <c r="NOC730" s="3"/>
      <c r="NOD730" s="422"/>
      <c r="NOE730" s="3"/>
      <c r="NOF730" s="422"/>
      <c r="NOG730" s="3"/>
      <c r="NOH730" s="422"/>
      <c r="NOI730" s="3"/>
      <c r="NOJ730" s="422"/>
      <c r="NOK730" s="3"/>
      <c r="NOL730" s="422"/>
      <c r="NOM730" s="3"/>
      <c r="NON730" s="422"/>
      <c r="NOO730" s="3"/>
      <c r="NOP730" s="422"/>
      <c r="NOQ730" s="3"/>
      <c r="NOR730" s="422"/>
      <c r="NOS730" s="3"/>
      <c r="NOT730" s="422"/>
      <c r="NOU730" s="3"/>
      <c r="NOV730" s="422"/>
      <c r="NOW730" s="3"/>
      <c r="NOX730" s="422"/>
      <c r="NOY730" s="3"/>
      <c r="NOZ730" s="422"/>
      <c r="NPA730" s="3"/>
      <c r="NPB730" s="422"/>
      <c r="NPC730" s="3"/>
      <c r="NPD730" s="422"/>
      <c r="NPE730" s="3"/>
      <c r="NPF730" s="422"/>
      <c r="NPG730" s="3"/>
      <c r="NPH730" s="422"/>
      <c r="NPI730" s="3"/>
      <c r="NPJ730" s="422"/>
      <c r="NPK730" s="3"/>
      <c r="NPL730" s="422"/>
      <c r="NPM730" s="3"/>
      <c r="NPN730" s="422"/>
      <c r="NPO730" s="3"/>
      <c r="NPP730" s="422"/>
      <c r="NPQ730" s="3"/>
      <c r="NPR730" s="422"/>
      <c r="NPS730" s="3"/>
      <c r="NPT730" s="422"/>
      <c r="NPU730" s="3"/>
      <c r="NPV730" s="422"/>
      <c r="NPW730" s="3"/>
      <c r="NPX730" s="422"/>
      <c r="NPY730" s="3"/>
      <c r="NPZ730" s="422"/>
      <c r="NQA730" s="3"/>
      <c r="NQB730" s="422"/>
      <c r="NQC730" s="3"/>
      <c r="NQD730" s="422"/>
      <c r="NQE730" s="3"/>
      <c r="NQF730" s="422"/>
      <c r="NQG730" s="3"/>
      <c r="NQH730" s="422"/>
      <c r="NQI730" s="3"/>
      <c r="NQJ730" s="422"/>
      <c r="NQK730" s="3"/>
      <c r="NQL730" s="422"/>
      <c r="NQM730" s="3"/>
      <c r="NQN730" s="422"/>
      <c r="NQO730" s="3"/>
      <c r="NQP730" s="422"/>
      <c r="NQQ730" s="3"/>
      <c r="NQR730" s="422"/>
      <c r="NQS730" s="3"/>
      <c r="NQT730" s="422"/>
      <c r="NQU730" s="3"/>
      <c r="NQV730" s="422"/>
      <c r="NQW730" s="3"/>
      <c r="NQX730" s="422"/>
      <c r="NQY730" s="3"/>
      <c r="NQZ730" s="422"/>
      <c r="NRA730" s="3"/>
      <c r="NRB730" s="422"/>
      <c r="NRC730" s="3"/>
      <c r="NRD730" s="422"/>
      <c r="NRE730" s="3"/>
      <c r="NRF730" s="422"/>
      <c r="NRG730" s="3"/>
      <c r="NRH730" s="422"/>
      <c r="NRI730" s="3"/>
      <c r="NRJ730" s="422"/>
      <c r="NRK730" s="3"/>
      <c r="NRL730" s="422"/>
      <c r="NRM730" s="3"/>
      <c r="NRN730" s="422"/>
      <c r="NRO730" s="3"/>
      <c r="NRP730" s="422"/>
      <c r="NRQ730" s="3"/>
      <c r="NRR730" s="422"/>
      <c r="NRS730" s="3"/>
      <c r="NRT730" s="422"/>
      <c r="NRU730" s="3"/>
      <c r="NRV730" s="422"/>
      <c r="NRW730" s="3"/>
      <c r="NRX730" s="422"/>
      <c r="NRY730" s="3"/>
      <c r="NRZ730" s="422"/>
      <c r="NSA730" s="3"/>
      <c r="NSB730" s="422"/>
      <c r="NSC730" s="3"/>
      <c r="NSD730" s="422"/>
      <c r="NSE730" s="3"/>
      <c r="NSF730" s="422"/>
      <c r="NSG730" s="3"/>
      <c r="NSH730" s="422"/>
      <c r="NSI730" s="3"/>
      <c r="NSJ730" s="422"/>
      <c r="NSK730" s="3"/>
      <c r="NSL730" s="422"/>
      <c r="NSM730" s="3"/>
      <c r="NSN730" s="422"/>
      <c r="NSO730" s="3"/>
      <c r="NSP730" s="422"/>
      <c r="NSQ730" s="3"/>
      <c r="NSR730" s="422"/>
      <c r="NSS730" s="3"/>
      <c r="NST730" s="422"/>
      <c r="NSU730" s="3"/>
      <c r="NSV730" s="422"/>
      <c r="NSW730" s="3"/>
      <c r="NSX730" s="422"/>
      <c r="NSY730" s="3"/>
      <c r="NSZ730" s="422"/>
      <c r="NTA730" s="3"/>
      <c r="NTB730" s="422"/>
      <c r="NTC730" s="3"/>
      <c r="NTD730" s="422"/>
      <c r="NTE730" s="3"/>
      <c r="NTF730" s="422"/>
      <c r="NTG730" s="3"/>
      <c r="NTH730" s="422"/>
      <c r="NTI730" s="3"/>
      <c r="NTJ730" s="422"/>
      <c r="NTK730" s="3"/>
      <c r="NTL730" s="422"/>
      <c r="NTM730" s="3"/>
      <c r="NTN730" s="422"/>
      <c r="NTO730" s="3"/>
      <c r="NTP730" s="422"/>
      <c r="NTQ730" s="3"/>
      <c r="NTR730" s="422"/>
      <c r="NTS730" s="3"/>
      <c r="NTT730" s="422"/>
      <c r="NTU730" s="3"/>
      <c r="NTV730" s="422"/>
      <c r="NTW730" s="3"/>
      <c r="NTX730" s="422"/>
      <c r="NTY730" s="3"/>
      <c r="NTZ730" s="422"/>
      <c r="NUA730" s="3"/>
      <c r="NUB730" s="422"/>
      <c r="NUC730" s="3"/>
      <c r="NUD730" s="422"/>
      <c r="NUE730" s="3"/>
      <c r="NUF730" s="422"/>
      <c r="NUG730" s="3"/>
      <c r="NUH730" s="422"/>
      <c r="NUI730" s="3"/>
      <c r="NUJ730" s="422"/>
      <c r="NUK730" s="3"/>
      <c r="NUL730" s="422"/>
      <c r="NUM730" s="3"/>
      <c r="NUN730" s="422"/>
      <c r="NUO730" s="3"/>
      <c r="NUP730" s="422"/>
      <c r="NUQ730" s="3"/>
      <c r="NUR730" s="422"/>
      <c r="NUS730" s="3"/>
      <c r="NUT730" s="422"/>
      <c r="NUU730" s="3"/>
      <c r="NUV730" s="422"/>
      <c r="NUW730" s="3"/>
      <c r="NUX730" s="422"/>
      <c r="NUY730" s="3"/>
      <c r="NUZ730" s="422"/>
      <c r="NVA730" s="3"/>
      <c r="NVB730" s="422"/>
      <c r="NVC730" s="3"/>
      <c r="NVD730" s="422"/>
      <c r="NVE730" s="3"/>
      <c r="NVF730" s="422"/>
      <c r="NVG730" s="3"/>
      <c r="NVH730" s="422"/>
      <c r="NVI730" s="3"/>
      <c r="NVJ730" s="422"/>
      <c r="NVK730" s="3"/>
      <c r="NVL730" s="422"/>
      <c r="NVM730" s="3"/>
      <c r="NVN730" s="422"/>
      <c r="NVO730" s="3"/>
      <c r="NVP730" s="422"/>
      <c r="NVQ730" s="3"/>
      <c r="NVR730" s="422"/>
      <c r="NVS730" s="3"/>
      <c r="NVT730" s="422"/>
      <c r="NVU730" s="3"/>
      <c r="NVV730" s="422"/>
      <c r="NVW730" s="3"/>
      <c r="NVX730" s="422"/>
      <c r="NVY730" s="3"/>
      <c r="NVZ730" s="422"/>
      <c r="NWA730" s="3"/>
      <c r="NWB730" s="422"/>
      <c r="NWC730" s="3"/>
      <c r="NWD730" s="422"/>
      <c r="NWE730" s="3"/>
      <c r="NWF730" s="422"/>
      <c r="NWG730" s="3"/>
      <c r="NWH730" s="422"/>
      <c r="NWI730" s="3"/>
      <c r="NWJ730" s="422"/>
      <c r="NWK730" s="3"/>
      <c r="NWL730" s="422"/>
      <c r="NWM730" s="3"/>
      <c r="NWN730" s="422"/>
      <c r="NWO730" s="3"/>
      <c r="NWP730" s="422"/>
      <c r="NWQ730" s="3"/>
      <c r="NWR730" s="422"/>
      <c r="NWS730" s="3"/>
      <c r="NWT730" s="422"/>
      <c r="NWU730" s="3"/>
      <c r="NWV730" s="422"/>
      <c r="NWW730" s="3"/>
      <c r="NWX730" s="422"/>
      <c r="NWY730" s="3"/>
      <c r="NWZ730" s="422"/>
      <c r="NXA730" s="3"/>
      <c r="NXB730" s="422"/>
      <c r="NXC730" s="3"/>
      <c r="NXD730" s="422"/>
      <c r="NXE730" s="3"/>
      <c r="NXF730" s="422"/>
      <c r="NXG730" s="3"/>
      <c r="NXH730" s="422"/>
      <c r="NXI730" s="3"/>
      <c r="NXJ730" s="422"/>
      <c r="NXK730" s="3"/>
      <c r="NXL730" s="422"/>
      <c r="NXM730" s="3"/>
      <c r="NXN730" s="422"/>
      <c r="NXO730" s="3"/>
      <c r="NXP730" s="422"/>
      <c r="NXQ730" s="3"/>
      <c r="NXR730" s="422"/>
      <c r="NXS730" s="3"/>
      <c r="NXT730" s="422"/>
      <c r="NXU730" s="3"/>
      <c r="NXV730" s="422"/>
      <c r="NXW730" s="3"/>
      <c r="NXX730" s="422"/>
      <c r="NXY730" s="3"/>
      <c r="NXZ730" s="422"/>
      <c r="NYA730" s="3"/>
      <c r="NYB730" s="422"/>
      <c r="NYC730" s="3"/>
      <c r="NYD730" s="422"/>
      <c r="NYE730" s="3"/>
      <c r="NYF730" s="422"/>
      <c r="NYG730" s="3"/>
      <c r="NYH730" s="422"/>
      <c r="NYI730" s="3"/>
      <c r="NYJ730" s="422"/>
      <c r="NYK730" s="3"/>
      <c r="NYL730" s="422"/>
      <c r="NYM730" s="3"/>
      <c r="NYN730" s="422"/>
      <c r="NYO730" s="3"/>
      <c r="NYP730" s="422"/>
      <c r="NYQ730" s="3"/>
      <c r="NYR730" s="422"/>
      <c r="NYS730" s="3"/>
      <c r="NYT730" s="422"/>
      <c r="NYU730" s="3"/>
      <c r="NYV730" s="422"/>
      <c r="NYW730" s="3"/>
      <c r="NYX730" s="422"/>
      <c r="NYY730" s="3"/>
      <c r="NYZ730" s="422"/>
      <c r="NZA730" s="3"/>
      <c r="NZB730" s="422"/>
      <c r="NZC730" s="3"/>
      <c r="NZD730" s="422"/>
      <c r="NZE730" s="3"/>
      <c r="NZF730" s="422"/>
      <c r="NZG730" s="3"/>
      <c r="NZH730" s="422"/>
      <c r="NZI730" s="3"/>
      <c r="NZJ730" s="422"/>
      <c r="NZK730" s="3"/>
      <c r="NZL730" s="422"/>
      <c r="NZM730" s="3"/>
      <c r="NZN730" s="422"/>
      <c r="NZO730" s="3"/>
      <c r="NZP730" s="422"/>
      <c r="NZQ730" s="3"/>
      <c r="NZR730" s="422"/>
      <c r="NZS730" s="3"/>
      <c r="NZT730" s="422"/>
      <c r="NZU730" s="3"/>
      <c r="NZV730" s="422"/>
      <c r="NZW730" s="3"/>
      <c r="NZX730" s="422"/>
      <c r="NZY730" s="3"/>
      <c r="NZZ730" s="422"/>
      <c r="OAA730" s="3"/>
      <c r="OAB730" s="422"/>
      <c r="OAC730" s="3"/>
      <c r="OAD730" s="422"/>
      <c r="OAE730" s="3"/>
      <c r="OAF730" s="422"/>
      <c r="OAG730" s="3"/>
      <c r="OAH730" s="422"/>
      <c r="OAI730" s="3"/>
      <c r="OAJ730" s="422"/>
      <c r="OAK730" s="3"/>
      <c r="OAL730" s="422"/>
      <c r="OAM730" s="3"/>
      <c r="OAN730" s="422"/>
      <c r="OAO730" s="3"/>
      <c r="OAP730" s="422"/>
      <c r="OAQ730" s="3"/>
      <c r="OAR730" s="422"/>
      <c r="OAS730" s="3"/>
      <c r="OAT730" s="422"/>
      <c r="OAU730" s="3"/>
      <c r="OAV730" s="422"/>
      <c r="OAW730" s="3"/>
      <c r="OAX730" s="422"/>
      <c r="OAY730" s="3"/>
      <c r="OAZ730" s="422"/>
      <c r="OBA730" s="3"/>
      <c r="OBB730" s="422"/>
      <c r="OBC730" s="3"/>
      <c r="OBD730" s="422"/>
      <c r="OBE730" s="3"/>
      <c r="OBF730" s="422"/>
      <c r="OBG730" s="3"/>
      <c r="OBH730" s="422"/>
      <c r="OBI730" s="3"/>
      <c r="OBJ730" s="422"/>
      <c r="OBK730" s="3"/>
      <c r="OBL730" s="422"/>
      <c r="OBM730" s="3"/>
      <c r="OBN730" s="422"/>
      <c r="OBO730" s="3"/>
      <c r="OBP730" s="422"/>
      <c r="OBQ730" s="3"/>
      <c r="OBR730" s="422"/>
      <c r="OBS730" s="3"/>
      <c r="OBT730" s="422"/>
      <c r="OBU730" s="3"/>
      <c r="OBV730" s="422"/>
      <c r="OBW730" s="3"/>
      <c r="OBX730" s="422"/>
      <c r="OBY730" s="3"/>
      <c r="OBZ730" s="422"/>
      <c r="OCA730" s="3"/>
      <c r="OCB730" s="422"/>
      <c r="OCC730" s="3"/>
      <c r="OCD730" s="422"/>
      <c r="OCE730" s="3"/>
      <c r="OCF730" s="422"/>
      <c r="OCG730" s="3"/>
      <c r="OCH730" s="422"/>
      <c r="OCI730" s="3"/>
      <c r="OCJ730" s="422"/>
      <c r="OCK730" s="3"/>
      <c r="OCL730" s="422"/>
      <c r="OCM730" s="3"/>
      <c r="OCN730" s="422"/>
      <c r="OCO730" s="3"/>
      <c r="OCP730" s="422"/>
      <c r="OCQ730" s="3"/>
      <c r="OCR730" s="422"/>
      <c r="OCS730" s="3"/>
      <c r="OCT730" s="422"/>
      <c r="OCU730" s="3"/>
      <c r="OCV730" s="422"/>
      <c r="OCW730" s="3"/>
      <c r="OCX730" s="422"/>
      <c r="OCY730" s="3"/>
      <c r="OCZ730" s="422"/>
      <c r="ODA730" s="3"/>
      <c r="ODB730" s="422"/>
      <c r="ODC730" s="3"/>
      <c r="ODD730" s="422"/>
      <c r="ODE730" s="3"/>
      <c r="ODF730" s="422"/>
      <c r="ODG730" s="3"/>
      <c r="ODH730" s="422"/>
      <c r="ODI730" s="3"/>
      <c r="ODJ730" s="422"/>
      <c r="ODK730" s="3"/>
      <c r="ODL730" s="422"/>
      <c r="ODM730" s="3"/>
      <c r="ODN730" s="422"/>
      <c r="ODO730" s="3"/>
      <c r="ODP730" s="422"/>
      <c r="ODQ730" s="3"/>
      <c r="ODR730" s="422"/>
      <c r="ODS730" s="3"/>
      <c r="ODT730" s="422"/>
      <c r="ODU730" s="3"/>
      <c r="ODV730" s="422"/>
      <c r="ODW730" s="3"/>
      <c r="ODX730" s="422"/>
      <c r="ODY730" s="3"/>
      <c r="ODZ730" s="422"/>
      <c r="OEA730" s="3"/>
      <c r="OEB730" s="422"/>
      <c r="OEC730" s="3"/>
      <c r="OED730" s="422"/>
      <c r="OEE730" s="3"/>
      <c r="OEF730" s="422"/>
      <c r="OEG730" s="3"/>
      <c r="OEH730" s="422"/>
      <c r="OEI730" s="3"/>
      <c r="OEJ730" s="422"/>
      <c r="OEK730" s="3"/>
      <c r="OEL730" s="422"/>
      <c r="OEM730" s="3"/>
      <c r="OEN730" s="422"/>
      <c r="OEO730" s="3"/>
      <c r="OEP730" s="422"/>
      <c r="OEQ730" s="3"/>
      <c r="OER730" s="422"/>
      <c r="OES730" s="3"/>
      <c r="OET730" s="422"/>
      <c r="OEU730" s="3"/>
      <c r="OEV730" s="422"/>
      <c r="OEW730" s="3"/>
      <c r="OEX730" s="422"/>
      <c r="OEY730" s="3"/>
      <c r="OEZ730" s="422"/>
      <c r="OFA730" s="3"/>
      <c r="OFB730" s="422"/>
      <c r="OFC730" s="3"/>
      <c r="OFD730" s="422"/>
      <c r="OFE730" s="3"/>
      <c r="OFF730" s="422"/>
      <c r="OFG730" s="3"/>
      <c r="OFH730" s="422"/>
      <c r="OFI730" s="3"/>
      <c r="OFJ730" s="422"/>
      <c r="OFK730" s="3"/>
      <c r="OFL730" s="422"/>
      <c r="OFM730" s="3"/>
      <c r="OFN730" s="422"/>
      <c r="OFO730" s="3"/>
      <c r="OFP730" s="422"/>
      <c r="OFQ730" s="3"/>
      <c r="OFR730" s="422"/>
      <c r="OFS730" s="3"/>
      <c r="OFT730" s="422"/>
      <c r="OFU730" s="3"/>
      <c r="OFV730" s="422"/>
      <c r="OFW730" s="3"/>
      <c r="OFX730" s="422"/>
      <c r="OFY730" s="3"/>
      <c r="OFZ730" s="422"/>
      <c r="OGA730" s="3"/>
      <c r="OGB730" s="422"/>
      <c r="OGC730" s="3"/>
      <c r="OGD730" s="422"/>
      <c r="OGE730" s="3"/>
      <c r="OGF730" s="422"/>
      <c r="OGG730" s="3"/>
      <c r="OGH730" s="422"/>
      <c r="OGI730" s="3"/>
      <c r="OGJ730" s="422"/>
      <c r="OGK730" s="3"/>
      <c r="OGL730" s="422"/>
      <c r="OGM730" s="3"/>
      <c r="OGN730" s="422"/>
      <c r="OGO730" s="3"/>
      <c r="OGP730" s="422"/>
      <c r="OGQ730" s="3"/>
      <c r="OGR730" s="422"/>
      <c r="OGS730" s="3"/>
      <c r="OGT730" s="422"/>
      <c r="OGU730" s="3"/>
      <c r="OGV730" s="422"/>
      <c r="OGW730" s="3"/>
      <c r="OGX730" s="422"/>
      <c r="OGY730" s="3"/>
      <c r="OGZ730" s="422"/>
      <c r="OHA730" s="3"/>
      <c r="OHB730" s="422"/>
      <c r="OHC730" s="3"/>
      <c r="OHD730" s="422"/>
      <c r="OHE730" s="3"/>
      <c r="OHF730" s="422"/>
      <c r="OHG730" s="3"/>
      <c r="OHH730" s="422"/>
      <c r="OHI730" s="3"/>
      <c r="OHJ730" s="422"/>
      <c r="OHK730" s="3"/>
      <c r="OHL730" s="422"/>
      <c r="OHM730" s="3"/>
      <c r="OHN730" s="422"/>
      <c r="OHO730" s="3"/>
      <c r="OHP730" s="422"/>
      <c r="OHQ730" s="3"/>
      <c r="OHR730" s="422"/>
      <c r="OHS730" s="3"/>
      <c r="OHT730" s="422"/>
      <c r="OHU730" s="3"/>
      <c r="OHV730" s="422"/>
      <c r="OHW730" s="3"/>
      <c r="OHX730" s="422"/>
      <c r="OHY730" s="3"/>
      <c r="OHZ730" s="422"/>
      <c r="OIA730" s="3"/>
      <c r="OIB730" s="422"/>
      <c r="OIC730" s="3"/>
      <c r="OID730" s="422"/>
      <c r="OIE730" s="3"/>
      <c r="OIF730" s="422"/>
      <c r="OIG730" s="3"/>
      <c r="OIH730" s="422"/>
      <c r="OII730" s="3"/>
      <c r="OIJ730" s="422"/>
      <c r="OIK730" s="3"/>
      <c r="OIL730" s="422"/>
      <c r="OIM730" s="3"/>
      <c r="OIN730" s="422"/>
      <c r="OIO730" s="3"/>
      <c r="OIP730" s="422"/>
      <c r="OIQ730" s="3"/>
      <c r="OIR730" s="422"/>
      <c r="OIS730" s="3"/>
      <c r="OIT730" s="422"/>
      <c r="OIU730" s="3"/>
      <c r="OIV730" s="422"/>
      <c r="OIW730" s="3"/>
      <c r="OIX730" s="422"/>
      <c r="OIY730" s="3"/>
      <c r="OIZ730" s="422"/>
      <c r="OJA730" s="3"/>
      <c r="OJB730" s="422"/>
      <c r="OJC730" s="3"/>
      <c r="OJD730" s="422"/>
      <c r="OJE730" s="3"/>
      <c r="OJF730" s="422"/>
      <c r="OJG730" s="3"/>
      <c r="OJH730" s="422"/>
      <c r="OJI730" s="3"/>
      <c r="OJJ730" s="422"/>
      <c r="OJK730" s="3"/>
      <c r="OJL730" s="422"/>
      <c r="OJM730" s="3"/>
      <c r="OJN730" s="422"/>
      <c r="OJO730" s="3"/>
      <c r="OJP730" s="422"/>
      <c r="OJQ730" s="3"/>
      <c r="OJR730" s="422"/>
      <c r="OJS730" s="3"/>
      <c r="OJT730" s="422"/>
      <c r="OJU730" s="3"/>
      <c r="OJV730" s="422"/>
      <c r="OJW730" s="3"/>
      <c r="OJX730" s="422"/>
      <c r="OJY730" s="3"/>
      <c r="OJZ730" s="422"/>
      <c r="OKA730" s="3"/>
      <c r="OKB730" s="422"/>
      <c r="OKC730" s="3"/>
      <c r="OKD730" s="422"/>
      <c r="OKE730" s="3"/>
      <c r="OKF730" s="422"/>
      <c r="OKG730" s="3"/>
      <c r="OKH730" s="422"/>
      <c r="OKI730" s="3"/>
      <c r="OKJ730" s="422"/>
      <c r="OKK730" s="3"/>
      <c r="OKL730" s="422"/>
      <c r="OKM730" s="3"/>
      <c r="OKN730" s="422"/>
      <c r="OKO730" s="3"/>
      <c r="OKP730" s="422"/>
      <c r="OKQ730" s="3"/>
      <c r="OKR730" s="422"/>
      <c r="OKS730" s="3"/>
      <c r="OKT730" s="422"/>
      <c r="OKU730" s="3"/>
      <c r="OKV730" s="422"/>
      <c r="OKW730" s="3"/>
      <c r="OKX730" s="422"/>
      <c r="OKY730" s="3"/>
      <c r="OKZ730" s="422"/>
      <c r="OLA730" s="3"/>
      <c r="OLB730" s="422"/>
      <c r="OLC730" s="3"/>
      <c r="OLD730" s="422"/>
      <c r="OLE730" s="3"/>
      <c r="OLF730" s="422"/>
      <c r="OLG730" s="3"/>
      <c r="OLH730" s="422"/>
      <c r="OLI730" s="3"/>
      <c r="OLJ730" s="422"/>
      <c r="OLK730" s="3"/>
      <c r="OLL730" s="422"/>
      <c r="OLM730" s="3"/>
      <c r="OLN730" s="422"/>
      <c r="OLO730" s="3"/>
      <c r="OLP730" s="422"/>
      <c r="OLQ730" s="3"/>
      <c r="OLR730" s="422"/>
      <c r="OLS730" s="3"/>
      <c r="OLT730" s="422"/>
      <c r="OLU730" s="3"/>
      <c r="OLV730" s="422"/>
      <c r="OLW730" s="3"/>
      <c r="OLX730" s="422"/>
      <c r="OLY730" s="3"/>
      <c r="OLZ730" s="422"/>
      <c r="OMA730" s="3"/>
      <c r="OMB730" s="422"/>
      <c r="OMC730" s="3"/>
      <c r="OMD730" s="422"/>
      <c r="OME730" s="3"/>
      <c r="OMF730" s="422"/>
      <c r="OMG730" s="3"/>
      <c r="OMH730" s="422"/>
      <c r="OMI730" s="3"/>
      <c r="OMJ730" s="422"/>
      <c r="OMK730" s="3"/>
      <c r="OML730" s="422"/>
      <c r="OMM730" s="3"/>
      <c r="OMN730" s="422"/>
      <c r="OMO730" s="3"/>
      <c r="OMP730" s="422"/>
      <c r="OMQ730" s="3"/>
      <c r="OMR730" s="422"/>
      <c r="OMS730" s="3"/>
      <c r="OMT730" s="422"/>
      <c r="OMU730" s="3"/>
      <c r="OMV730" s="422"/>
      <c r="OMW730" s="3"/>
      <c r="OMX730" s="422"/>
      <c r="OMY730" s="3"/>
      <c r="OMZ730" s="422"/>
      <c r="ONA730" s="3"/>
      <c r="ONB730" s="422"/>
      <c r="ONC730" s="3"/>
      <c r="OND730" s="422"/>
      <c r="ONE730" s="3"/>
      <c r="ONF730" s="422"/>
      <c r="ONG730" s="3"/>
      <c r="ONH730" s="422"/>
      <c r="ONI730" s="3"/>
      <c r="ONJ730" s="422"/>
      <c r="ONK730" s="3"/>
      <c r="ONL730" s="422"/>
      <c r="ONM730" s="3"/>
      <c r="ONN730" s="422"/>
      <c r="ONO730" s="3"/>
      <c r="ONP730" s="422"/>
      <c r="ONQ730" s="3"/>
      <c r="ONR730" s="422"/>
      <c r="ONS730" s="3"/>
      <c r="ONT730" s="422"/>
      <c r="ONU730" s="3"/>
      <c r="ONV730" s="422"/>
      <c r="ONW730" s="3"/>
      <c r="ONX730" s="422"/>
      <c r="ONY730" s="3"/>
      <c r="ONZ730" s="422"/>
      <c r="OOA730" s="3"/>
      <c r="OOB730" s="422"/>
      <c r="OOC730" s="3"/>
      <c r="OOD730" s="422"/>
      <c r="OOE730" s="3"/>
      <c r="OOF730" s="422"/>
      <c r="OOG730" s="3"/>
      <c r="OOH730" s="422"/>
      <c r="OOI730" s="3"/>
      <c r="OOJ730" s="422"/>
      <c r="OOK730" s="3"/>
      <c r="OOL730" s="422"/>
      <c r="OOM730" s="3"/>
      <c r="OON730" s="422"/>
      <c r="OOO730" s="3"/>
      <c r="OOP730" s="422"/>
      <c r="OOQ730" s="3"/>
      <c r="OOR730" s="422"/>
      <c r="OOS730" s="3"/>
      <c r="OOT730" s="422"/>
      <c r="OOU730" s="3"/>
      <c r="OOV730" s="422"/>
      <c r="OOW730" s="3"/>
      <c r="OOX730" s="422"/>
      <c r="OOY730" s="3"/>
      <c r="OOZ730" s="422"/>
      <c r="OPA730" s="3"/>
      <c r="OPB730" s="422"/>
      <c r="OPC730" s="3"/>
      <c r="OPD730" s="422"/>
      <c r="OPE730" s="3"/>
      <c r="OPF730" s="422"/>
      <c r="OPG730" s="3"/>
      <c r="OPH730" s="422"/>
      <c r="OPI730" s="3"/>
      <c r="OPJ730" s="422"/>
      <c r="OPK730" s="3"/>
      <c r="OPL730" s="422"/>
      <c r="OPM730" s="3"/>
      <c r="OPN730" s="422"/>
      <c r="OPO730" s="3"/>
      <c r="OPP730" s="422"/>
      <c r="OPQ730" s="3"/>
      <c r="OPR730" s="422"/>
      <c r="OPS730" s="3"/>
      <c r="OPT730" s="422"/>
      <c r="OPU730" s="3"/>
      <c r="OPV730" s="422"/>
      <c r="OPW730" s="3"/>
      <c r="OPX730" s="422"/>
      <c r="OPY730" s="3"/>
      <c r="OPZ730" s="422"/>
      <c r="OQA730" s="3"/>
      <c r="OQB730" s="422"/>
      <c r="OQC730" s="3"/>
      <c r="OQD730" s="422"/>
      <c r="OQE730" s="3"/>
      <c r="OQF730" s="422"/>
      <c r="OQG730" s="3"/>
      <c r="OQH730" s="422"/>
      <c r="OQI730" s="3"/>
      <c r="OQJ730" s="422"/>
      <c r="OQK730" s="3"/>
      <c r="OQL730" s="422"/>
      <c r="OQM730" s="3"/>
      <c r="OQN730" s="422"/>
      <c r="OQO730" s="3"/>
      <c r="OQP730" s="422"/>
      <c r="OQQ730" s="3"/>
      <c r="OQR730" s="422"/>
      <c r="OQS730" s="3"/>
      <c r="OQT730" s="422"/>
      <c r="OQU730" s="3"/>
      <c r="OQV730" s="422"/>
      <c r="OQW730" s="3"/>
      <c r="OQX730" s="422"/>
      <c r="OQY730" s="3"/>
      <c r="OQZ730" s="422"/>
      <c r="ORA730" s="3"/>
      <c r="ORB730" s="422"/>
      <c r="ORC730" s="3"/>
      <c r="ORD730" s="422"/>
      <c r="ORE730" s="3"/>
      <c r="ORF730" s="422"/>
      <c r="ORG730" s="3"/>
      <c r="ORH730" s="422"/>
      <c r="ORI730" s="3"/>
      <c r="ORJ730" s="422"/>
      <c r="ORK730" s="3"/>
      <c r="ORL730" s="422"/>
      <c r="ORM730" s="3"/>
      <c r="ORN730" s="422"/>
      <c r="ORO730" s="3"/>
      <c r="ORP730" s="422"/>
      <c r="ORQ730" s="3"/>
      <c r="ORR730" s="422"/>
      <c r="ORS730" s="3"/>
      <c r="ORT730" s="422"/>
      <c r="ORU730" s="3"/>
      <c r="ORV730" s="422"/>
      <c r="ORW730" s="3"/>
      <c r="ORX730" s="422"/>
      <c r="ORY730" s="3"/>
      <c r="ORZ730" s="422"/>
      <c r="OSA730" s="3"/>
      <c r="OSB730" s="422"/>
      <c r="OSC730" s="3"/>
      <c r="OSD730" s="422"/>
      <c r="OSE730" s="3"/>
      <c r="OSF730" s="422"/>
      <c r="OSG730" s="3"/>
      <c r="OSH730" s="422"/>
      <c r="OSI730" s="3"/>
      <c r="OSJ730" s="422"/>
      <c r="OSK730" s="3"/>
      <c r="OSL730" s="422"/>
      <c r="OSM730" s="3"/>
      <c r="OSN730" s="422"/>
      <c r="OSO730" s="3"/>
      <c r="OSP730" s="422"/>
      <c r="OSQ730" s="3"/>
      <c r="OSR730" s="422"/>
      <c r="OSS730" s="3"/>
      <c r="OST730" s="422"/>
      <c r="OSU730" s="3"/>
      <c r="OSV730" s="422"/>
      <c r="OSW730" s="3"/>
      <c r="OSX730" s="422"/>
      <c r="OSY730" s="3"/>
      <c r="OSZ730" s="422"/>
      <c r="OTA730" s="3"/>
      <c r="OTB730" s="422"/>
      <c r="OTC730" s="3"/>
      <c r="OTD730" s="422"/>
      <c r="OTE730" s="3"/>
      <c r="OTF730" s="422"/>
      <c r="OTG730" s="3"/>
      <c r="OTH730" s="422"/>
      <c r="OTI730" s="3"/>
      <c r="OTJ730" s="422"/>
      <c r="OTK730" s="3"/>
      <c r="OTL730" s="422"/>
      <c r="OTM730" s="3"/>
      <c r="OTN730" s="422"/>
      <c r="OTO730" s="3"/>
      <c r="OTP730" s="422"/>
      <c r="OTQ730" s="3"/>
      <c r="OTR730" s="422"/>
      <c r="OTS730" s="3"/>
      <c r="OTT730" s="422"/>
      <c r="OTU730" s="3"/>
      <c r="OTV730" s="422"/>
      <c r="OTW730" s="3"/>
      <c r="OTX730" s="422"/>
      <c r="OTY730" s="3"/>
      <c r="OTZ730" s="422"/>
      <c r="OUA730" s="3"/>
      <c r="OUB730" s="422"/>
      <c r="OUC730" s="3"/>
      <c r="OUD730" s="422"/>
      <c r="OUE730" s="3"/>
      <c r="OUF730" s="422"/>
      <c r="OUG730" s="3"/>
      <c r="OUH730" s="422"/>
      <c r="OUI730" s="3"/>
      <c r="OUJ730" s="422"/>
      <c r="OUK730" s="3"/>
      <c r="OUL730" s="422"/>
      <c r="OUM730" s="3"/>
      <c r="OUN730" s="422"/>
      <c r="OUO730" s="3"/>
      <c r="OUP730" s="422"/>
      <c r="OUQ730" s="3"/>
      <c r="OUR730" s="422"/>
      <c r="OUS730" s="3"/>
      <c r="OUT730" s="422"/>
      <c r="OUU730" s="3"/>
      <c r="OUV730" s="422"/>
      <c r="OUW730" s="3"/>
      <c r="OUX730" s="422"/>
      <c r="OUY730" s="3"/>
      <c r="OUZ730" s="422"/>
      <c r="OVA730" s="3"/>
      <c r="OVB730" s="422"/>
      <c r="OVC730" s="3"/>
      <c r="OVD730" s="422"/>
      <c r="OVE730" s="3"/>
      <c r="OVF730" s="422"/>
      <c r="OVG730" s="3"/>
      <c r="OVH730" s="422"/>
      <c r="OVI730" s="3"/>
      <c r="OVJ730" s="422"/>
      <c r="OVK730" s="3"/>
      <c r="OVL730" s="422"/>
      <c r="OVM730" s="3"/>
      <c r="OVN730" s="422"/>
      <c r="OVO730" s="3"/>
      <c r="OVP730" s="422"/>
      <c r="OVQ730" s="3"/>
      <c r="OVR730" s="422"/>
      <c r="OVS730" s="3"/>
      <c r="OVT730" s="422"/>
      <c r="OVU730" s="3"/>
      <c r="OVV730" s="422"/>
      <c r="OVW730" s="3"/>
      <c r="OVX730" s="422"/>
      <c r="OVY730" s="3"/>
      <c r="OVZ730" s="422"/>
      <c r="OWA730" s="3"/>
      <c r="OWB730" s="422"/>
      <c r="OWC730" s="3"/>
      <c r="OWD730" s="422"/>
      <c r="OWE730" s="3"/>
      <c r="OWF730" s="422"/>
      <c r="OWG730" s="3"/>
      <c r="OWH730" s="422"/>
      <c r="OWI730" s="3"/>
      <c r="OWJ730" s="422"/>
      <c r="OWK730" s="3"/>
      <c r="OWL730" s="422"/>
      <c r="OWM730" s="3"/>
      <c r="OWN730" s="422"/>
      <c r="OWO730" s="3"/>
      <c r="OWP730" s="422"/>
      <c r="OWQ730" s="3"/>
      <c r="OWR730" s="422"/>
      <c r="OWS730" s="3"/>
      <c r="OWT730" s="422"/>
      <c r="OWU730" s="3"/>
      <c r="OWV730" s="422"/>
      <c r="OWW730" s="3"/>
      <c r="OWX730" s="422"/>
      <c r="OWY730" s="3"/>
      <c r="OWZ730" s="422"/>
      <c r="OXA730" s="3"/>
      <c r="OXB730" s="422"/>
      <c r="OXC730" s="3"/>
      <c r="OXD730" s="422"/>
      <c r="OXE730" s="3"/>
      <c r="OXF730" s="422"/>
      <c r="OXG730" s="3"/>
      <c r="OXH730" s="422"/>
      <c r="OXI730" s="3"/>
      <c r="OXJ730" s="422"/>
      <c r="OXK730" s="3"/>
      <c r="OXL730" s="422"/>
      <c r="OXM730" s="3"/>
      <c r="OXN730" s="422"/>
      <c r="OXO730" s="3"/>
      <c r="OXP730" s="422"/>
      <c r="OXQ730" s="3"/>
      <c r="OXR730" s="422"/>
      <c r="OXS730" s="3"/>
      <c r="OXT730" s="422"/>
      <c r="OXU730" s="3"/>
      <c r="OXV730" s="422"/>
      <c r="OXW730" s="3"/>
      <c r="OXX730" s="422"/>
      <c r="OXY730" s="3"/>
      <c r="OXZ730" s="422"/>
      <c r="OYA730" s="3"/>
      <c r="OYB730" s="422"/>
      <c r="OYC730" s="3"/>
      <c r="OYD730" s="422"/>
      <c r="OYE730" s="3"/>
      <c r="OYF730" s="422"/>
      <c r="OYG730" s="3"/>
      <c r="OYH730" s="422"/>
      <c r="OYI730" s="3"/>
      <c r="OYJ730" s="422"/>
      <c r="OYK730" s="3"/>
      <c r="OYL730" s="422"/>
      <c r="OYM730" s="3"/>
      <c r="OYN730" s="422"/>
      <c r="OYO730" s="3"/>
      <c r="OYP730" s="422"/>
      <c r="OYQ730" s="3"/>
      <c r="OYR730" s="422"/>
      <c r="OYS730" s="3"/>
      <c r="OYT730" s="422"/>
      <c r="OYU730" s="3"/>
      <c r="OYV730" s="422"/>
      <c r="OYW730" s="3"/>
      <c r="OYX730" s="422"/>
      <c r="OYY730" s="3"/>
      <c r="OYZ730" s="422"/>
      <c r="OZA730" s="3"/>
      <c r="OZB730" s="422"/>
      <c r="OZC730" s="3"/>
      <c r="OZD730" s="422"/>
      <c r="OZE730" s="3"/>
      <c r="OZF730" s="422"/>
      <c r="OZG730" s="3"/>
      <c r="OZH730" s="422"/>
      <c r="OZI730" s="3"/>
      <c r="OZJ730" s="422"/>
      <c r="OZK730" s="3"/>
      <c r="OZL730" s="422"/>
      <c r="OZM730" s="3"/>
      <c r="OZN730" s="422"/>
      <c r="OZO730" s="3"/>
      <c r="OZP730" s="422"/>
      <c r="OZQ730" s="3"/>
      <c r="OZR730" s="422"/>
      <c r="OZS730" s="3"/>
      <c r="OZT730" s="422"/>
      <c r="OZU730" s="3"/>
      <c r="OZV730" s="422"/>
      <c r="OZW730" s="3"/>
      <c r="OZX730" s="422"/>
      <c r="OZY730" s="3"/>
      <c r="OZZ730" s="422"/>
      <c r="PAA730" s="3"/>
      <c r="PAB730" s="422"/>
      <c r="PAC730" s="3"/>
      <c r="PAD730" s="422"/>
      <c r="PAE730" s="3"/>
      <c r="PAF730" s="422"/>
      <c r="PAG730" s="3"/>
      <c r="PAH730" s="422"/>
      <c r="PAI730" s="3"/>
      <c r="PAJ730" s="422"/>
      <c r="PAK730" s="3"/>
      <c r="PAL730" s="422"/>
      <c r="PAM730" s="3"/>
      <c r="PAN730" s="422"/>
      <c r="PAO730" s="3"/>
      <c r="PAP730" s="422"/>
      <c r="PAQ730" s="3"/>
      <c r="PAR730" s="422"/>
      <c r="PAS730" s="3"/>
      <c r="PAT730" s="422"/>
      <c r="PAU730" s="3"/>
      <c r="PAV730" s="422"/>
      <c r="PAW730" s="3"/>
      <c r="PAX730" s="422"/>
      <c r="PAY730" s="3"/>
      <c r="PAZ730" s="422"/>
      <c r="PBA730" s="3"/>
      <c r="PBB730" s="422"/>
      <c r="PBC730" s="3"/>
      <c r="PBD730" s="422"/>
      <c r="PBE730" s="3"/>
      <c r="PBF730" s="422"/>
      <c r="PBG730" s="3"/>
      <c r="PBH730" s="422"/>
      <c r="PBI730" s="3"/>
      <c r="PBJ730" s="422"/>
      <c r="PBK730" s="3"/>
      <c r="PBL730" s="422"/>
      <c r="PBM730" s="3"/>
      <c r="PBN730" s="422"/>
      <c r="PBO730" s="3"/>
      <c r="PBP730" s="422"/>
      <c r="PBQ730" s="3"/>
      <c r="PBR730" s="422"/>
      <c r="PBS730" s="3"/>
      <c r="PBT730" s="422"/>
      <c r="PBU730" s="3"/>
      <c r="PBV730" s="422"/>
      <c r="PBW730" s="3"/>
      <c r="PBX730" s="422"/>
      <c r="PBY730" s="3"/>
      <c r="PBZ730" s="422"/>
      <c r="PCA730" s="3"/>
      <c r="PCB730" s="422"/>
      <c r="PCC730" s="3"/>
      <c r="PCD730" s="422"/>
      <c r="PCE730" s="3"/>
      <c r="PCF730" s="422"/>
      <c r="PCG730" s="3"/>
      <c r="PCH730" s="422"/>
      <c r="PCI730" s="3"/>
      <c r="PCJ730" s="422"/>
      <c r="PCK730" s="3"/>
      <c r="PCL730" s="422"/>
      <c r="PCM730" s="3"/>
      <c r="PCN730" s="422"/>
      <c r="PCO730" s="3"/>
      <c r="PCP730" s="422"/>
      <c r="PCQ730" s="3"/>
      <c r="PCR730" s="422"/>
      <c r="PCS730" s="3"/>
      <c r="PCT730" s="422"/>
      <c r="PCU730" s="3"/>
      <c r="PCV730" s="422"/>
      <c r="PCW730" s="3"/>
      <c r="PCX730" s="422"/>
      <c r="PCY730" s="3"/>
      <c r="PCZ730" s="422"/>
      <c r="PDA730" s="3"/>
      <c r="PDB730" s="422"/>
      <c r="PDC730" s="3"/>
      <c r="PDD730" s="422"/>
      <c r="PDE730" s="3"/>
      <c r="PDF730" s="422"/>
      <c r="PDG730" s="3"/>
      <c r="PDH730" s="422"/>
      <c r="PDI730" s="3"/>
      <c r="PDJ730" s="422"/>
      <c r="PDK730" s="3"/>
      <c r="PDL730" s="422"/>
      <c r="PDM730" s="3"/>
      <c r="PDN730" s="422"/>
      <c r="PDO730" s="3"/>
      <c r="PDP730" s="422"/>
      <c r="PDQ730" s="3"/>
      <c r="PDR730" s="422"/>
      <c r="PDS730" s="3"/>
      <c r="PDT730" s="422"/>
      <c r="PDU730" s="3"/>
      <c r="PDV730" s="422"/>
      <c r="PDW730" s="3"/>
      <c r="PDX730" s="422"/>
      <c r="PDY730" s="3"/>
      <c r="PDZ730" s="422"/>
      <c r="PEA730" s="3"/>
      <c r="PEB730" s="422"/>
      <c r="PEC730" s="3"/>
      <c r="PED730" s="422"/>
      <c r="PEE730" s="3"/>
      <c r="PEF730" s="422"/>
      <c r="PEG730" s="3"/>
      <c r="PEH730" s="422"/>
      <c r="PEI730" s="3"/>
      <c r="PEJ730" s="422"/>
      <c r="PEK730" s="3"/>
      <c r="PEL730" s="422"/>
      <c r="PEM730" s="3"/>
      <c r="PEN730" s="422"/>
      <c r="PEO730" s="3"/>
      <c r="PEP730" s="422"/>
      <c r="PEQ730" s="3"/>
      <c r="PER730" s="422"/>
      <c r="PES730" s="3"/>
      <c r="PET730" s="422"/>
      <c r="PEU730" s="3"/>
      <c r="PEV730" s="422"/>
      <c r="PEW730" s="3"/>
      <c r="PEX730" s="422"/>
      <c r="PEY730" s="3"/>
      <c r="PEZ730" s="422"/>
      <c r="PFA730" s="3"/>
      <c r="PFB730" s="422"/>
      <c r="PFC730" s="3"/>
      <c r="PFD730" s="422"/>
      <c r="PFE730" s="3"/>
      <c r="PFF730" s="422"/>
      <c r="PFG730" s="3"/>
      <c r="PFH730" s="422"/>
      <c r="PFI730" s="3"/>
      <c r="PFJ730" s="422"/>
      <c r="PFK730" s="3"/>
      <c r="PFL730" s="422"/>
      <c r="PFM730" s="3"/>
      <c r="PFN730" s="422"/>
      <c r="PFO730" s="3"/>
      <c r="PFP730" s="422"/>
      <c r="PFQ730" s="3"/>
      <c r="PFR730" s="422"/>
      <c r="PFS730" s="3"/>
      <c r="PFT730" s="422"/>
      <c r="PFU730" s="3"/>
      <c r="PFV730" s="422"/>
      <c r="PFW730" s="3"/>
      <c r="PFX730" s="422"/>
      <c r="PFY730" s="3"/>
      <c r="PFZ730" s="422"/>
      <c r="PGA730" s="3"/>
      <c r="PGB730" s="422"/>
      <c r="PGC730" s="3"/>
      <c r="PGD730" s="422"/>
      <c r="PGE730" s="3"/>
      <c r="PGF730" s="422"/>
      <c r="PGG730" s="3"/>
      <c r="PGH730" s="422"/>
      <c r="PGI730" s="3"/>
      <c r="PGJ730" s="422"/>
      <c r="PGK730" s="3"/>
      <c r="PGL730" s="422"/>
      <c r="PGM730" s="3"/>
      <c r="PGN730" s="422"/>
      <c r="PGO730" s="3"/>
      <c r="PGP730" s="422"/>
      <c r="PGQ730" s="3"/>
      <c r="PGR730" s="422"/>
      <c r="PGS730" s="3"/>
      <c r="PGT730" s="422"/>
      <c r="PGU730" s="3"/>
      <c r="PGV730" s="422"/>
      <c r="PGW730" s="3"/>
      <c r="PGX730" s="422"/>
      <c r="PGY730" s="3"/>
      <c r="PGZ730" s="422"/>
      <c r="PHA730" s="3"/>
      <c r="PHB730" s="422"/>
      <c r="PHC730" s="3"/>
      <c r="PHD730" s="422"/>
      <c r="PHE730" s="3"/>
      <c r="PHF730" s="422"/>
      <c r="PHG730" s="3"/>
      <c r="PHH730" s="422"/>
      <c r="PHI730" s="3"/>
      <c r="PHJ730" s="422"/>
      <c r="PHK730" s="3"/>
      <c r="PHL730" s="422"/>
      <c r="PHM730" s="3"/>
      <c r="PHN730" s="422"/>
      <c r="PHO730" s="3"/>
      <c r="PHP730" s="422"/>
      <c r="PHQ730" s="3"/>
      <c r="PHR730" s="422"/>
      <c r="PHS730" s="3"/>
      <c r="PHT730" s="422"/>
      <c r="PHU730" s="3"/>
      <c r="PHV730" s="422"/>
      <c r="PHW730" s="3"/>
      <c r="PHX730" s="422"/>
      <c r="PHY730" s="3"/>
      <c r="PHZ730" s="422"/>
      <c r="PIA730" s="3"/>
      <c r="PIB730" s="422"/>
      <c r="PIC730" s="3"/>
      <c r="PID730" s="422"/>
      <c r="PIE730" s="3"/>
      <c r="PIF730" s="422"/>
      <c r="PIG730" s="3"/>
      <c r="PIH730" s="422"/>
      <c r="PII730" s="3"/>
      <c r="PIJ730" s="422"/>
      <c r="PIK730" s="3"/>
      <c r="PIL730" s="422"/>
      <c r="PIM730" s="3"/>
      <c r="PIN730" s="422"/>
      <c r="PIO730" s="3"/>
      <c r="PIP730" s="422"/>
      <c r="PIQ730" s="3"/>
      <c r="PIR730" s="422"/>
      <c r="PIS730" s="3"/>
      <c r="PIT730" s="422"/>
      <c r="PIU730" s="3"/>
      <c r="PIV730" s="422"/>
      <c r="PIW730" s="3"/>
      <c r="PIX730" s="422"/>
      <c r="PIY730" s="3"/>
      <c r="PIZ730" s="422"/>
      <c r="PJA730" s="3"/>
      <c r="PJB730" s="422"/>
      <c r="PJC730" s="3"/>
      <c r="PJD730" s="422"/>
      <c r="PJE730" s="3"/>
      <c r="PJF730" s="422"/>
      <c r="PJG730" s="3"/>
      <c r="PJH730" s="422"/>
      <c r="PJI730" s="3"/>
      <c r="PJJ730" s="422"/>
      <c r="PJK730" s="3"/>
      <c r="PJL730" s="422"/>
      <c r="PJM730" s="3"/>
      <c r="PJN730" s="422"/>
      <c r="PJO730" s="3"/>
      <c r="PJP730" s="422"/>
      <c r="PJQ730" s="3"/>
      <c r="PJR730" s="422"/>
      <c r="PJS730" s="3"/>
      <c r="PJT730" s="422"/>
      <c r="PJU730" s="3"/>
      <c r="PJV730" s="422"/>
      <c r="PJW730" s="3"/>
      <c r="PJX730" s="422"/>
      <c r="PJY730" s="3"/>
      <c r="PJZ730" s="422"/>
      <c r="PKA730" s="3"/>
      <c r="PKB730" s="422"/>
      <c r="PKC730" s="3"/>
      <c r="PKD730" s="422"/>
      <c r="PKE730" s="3"/>
      <c r="PKF730" s="422"/>
      <c r="PKG730" s="3"/>
      <c r="PKH730" s="422"/>
      <c r="PKI730" s="3"/>
      <c r="PKJ730" s="422"/>
      <c r="PKK730" s="3"/>
      <c r="PKL730" s="422"/>
      <c r="PKM730" s="3"/>
      <c r="PKN730" s="422"/>
      <c r="PKO730" s="3"/>
      <c r="PKP730" s="422"/>
      <c r="PKQ730" s="3"/>
      <c r="PKR730" s="422"/>
      <c r="PKS730" s="3"/>
      <c r="PKT730" s="422"/>
      <c r="PKU730" s="3"/>
      <c r="PKV730" s="422"/>
      <c r="PKW730" s="3"/>
      <c r="PKX730" s="422"/>
      <c r="PKY730" s="3"/>
      <c r="PKZ730" s="422"/>
      <c r="PLA730" s="3"/>
      <c r="PLB730" s="422"/>
      <c r="PLC730" s="3"/>
      <c r="PLD730" s="422"/>
      <c r="PLE730" s="3"/>
      <c r="PLF730" s="422"/>
      <c r="PLG730" s="3"/>
      <c r="PLH730" s="422"/>
      <c r="PLI730" s="3"/>
      <c r="PLJ730" s="422"/>
      <c r="PLK730" s="3"/>
      <c r="PLL730" s="422"/>
      <c r="PLM730" s="3"/>
      <c r="PLN730" s="422"/>
      <c r="PLO730" s="3"/>
      <c r="PLP730" s="422"/>
      <c r="PLQ730" s="3"/>
      <c r="PLR730" s="422"/>
      <c r="PLS730" s="3"/>
      <c r="PLT730" s="422"/>
      <c r="PLU730" s="3"/>
      <c r="PLV730" s="422"/>
      <c r="PLW730" s="3"/>
      <c r="PLX730" s="422"/>
      <c r="PLY730" s="3"/>
      <c r="PLZ730" s="422"/>
      <c r="PMA730" s="3"/>
      <c r="PMB730" s="422"/>
      <c r="PMC730" s="3"/>
      <c r="PMD730" s="422"/>
      <c r="PME730" s="3"/>
      <c r="PMF730" s="422"/>
      <c r="PMG730" s="3"/>
      <c r="PMH730" s="422"/>
      <c r="PMI730" s="3"/>
      <c r="PMJ730" s="422"/>
      <c r="PMK730" s="3"/>
      <c r="PML730" s="422"/>
      <c r="PMM730" s="3"/>
      <c r="PMN730" s="422"/>
      <c r="PMO730" s="3"/>
      <c r="PMP730" s="422"/>
      <c r="PMQ730" s="3"/>
      <c r="PMR730" s="422"/>
      <c r="PMS730" s="3"/>
      <c r="PMT730" s="422"/>
      <c r="PMU730" s="3"/>
      <c r="PMV730" s="422"/>
      <c r="PMW730" s="3"/>
      <c r="PMX730" s="422"/>
      <c r="PMY730" s="3"/>
      <c r="PMZ730" s="422"/>
      <c r="PNA730" s="3"/>
      <c r="PNB730" s="422"/>
      <c r="PNC730" s="3"/>
      <c r="PND730" s="422"/>
      <c r="PNE730" s="3"/>
      <c r="PNF730" s="422"/>
      <c r="PNG730" s="3"/>
      <c r="PNH730" s="422"/>
      <c r="PNI730" s="3"/>
      <c r="PNJ730" s="422"/>
      <c r="PNK730" s="3"/>
      <c r="PNL730" s="422"/>
      <c r="PNM730" s="3"/>
      <c r="PNN730" s="422"/>
      <c r="PNO730" s="3"/>
      <c r="PNP730" s="422"/>
      <c r="PNQ730" s="3"/>
      <c r="PNR730" s="422"/>
      <c r="PNS730" s="3"/>
      <c r="PNT730" s="422"/>
      <c r="PNU730" s="3"/>
      <c r="PNV730" s="422"/>
      <c r="PNW730" s="3"/>
      <c r="PNX730" s="422"/>
      <c r="PNY730" s="3"/>
      <c r="PNZ730" s="422"/>
      <c r="POA730" s="3"/>
      <c r="POB730" s="422"/>
      <c r="POC730" s="3"/>
      <c r="POD730" s="422"/>
      <c r="POE730" s="3"/>
      <c r="POF730" s="422"/>
      <c r="POG730" s="3"/>
      <c r="POH730" s="422"/>
      <c r="POI730" s="3"/>
      <c r="POJ730" s="422"/>
      <c r="POK730" s="3"/>
      <c r="POL730" s="422"/>
      <c r="POM730" s="3"/>
      <c r="PON730" s="422"/>
      <c r="POO730" s="3"/>
      <c r="POP730" s="422"/>
      <c r="POQ730" s="3"/>
      <c r="POR730" s="422"/>
      <c r="POS730" s="3"/>
      <c r="POT730" s="422"/>
      <c r="POU730" s="3"/>
      <c r="POV730" s="422"/>
      <c r="POW730" s="3"/>
      <c r="POX730" s="422"/>
      <c r="POY730" s="3"/>
      <c r="POZ730" s="422"/>
      <c r="PPA730" s="3"/>
      <c r="PPB730" s="422"/>
      <c r="PPC730" s="3"/>
      <c r="PPD730" s="422"/>
      <c r="PPE730" s="3"/>
      <c r="PPF730" s="422"/>
      <c r="PPG730" s="3"/>
      <c r="PPH730" s="422"/>
      <c r="PPI730" s="3"/>
      <c r="PPJ730" s="422"/>
      <c r="PPK730" s="3"/>
      <c r="PPL730" s="422"/>
      <c r="PPM730" s="3"/>
      <c r="PPN730" s="422"/>
      <c r="PPO730" s="3"/>
      <c r="PPP730" s="422"/>
      <c r="PPQ730" s="3"/>
      <c r="PPR730" s="422"/>
      <c r="PPS730" s="3"/>
      <c r="PPT730" s="422"/>
      <c r="PPU730" s="3"/>
      <c r="PPV730" s="422"/>
      <c r="PPW730" s="3"/>
      <c r="PPX730" s="422"/>
      <c r="PPY730" s="3"/>
      <c r="PPZ730" s="422"/>
      <c r="PQA730" s="3"/>
      <c r="PQB730" s="422"/>
      <c r="PQC730" s="3"/>
      <c r="PQD730" s="422"/>
      <c r="PQE730" s="3"/>
      <c r="PQF730" s="422"/>
      <c r="PQG730" s="3"/>
      <c r="PQH730" s="422"/>
      <c r="PQI730" s="3"/>
      <c r="PQJ730" s="422"/>
      <c r="PQK730" s="3"/>
      <c r="PQL730" s="422"/>
      <c r="PQM730" s="3"/>
      <c r="PQN730" s="422"/>
      <c r="PQO730" s="3"/>
      <c r="PQP730" s="422"/>
      <c r="PQQ730" s="3"/>
      <c r="PQR730" s="422"/>
      <c r="PQS730" s="3"/>
      <c r="PQT730" s="422"/>
      <c r="PQU730" s="3"/>
      <c r="PQV730" s="422"/>
      <c r="PQW730" s="3"/>
      <c r="PQX730" s="422"/>
      <c r="PQY730" s="3"/>
      <c r="PQZ730" s="422"/>
      <c r="PRA730" s="3"/>
      <c r="PRB730" s="422"/>
      <c r="PRC730" s="3"/>
      <c r="PRD730" s="422"/>
      <c r="PRE730" s="3"/>
      <c r="PRF730" s="422"/>
      <c r="PRG730" s="3"/>
      <c r="PRH730" s="422"/>
      <c r="PRI730" s="3"/>
      <c r="PRJ730" s="422"/>
      <c r="PRK730" s="3"/>
      <c r="PRL730" s="422"/>
      <c r="PRM730" s="3"/>
      <c r="PRN730" s="422"/>
      <c r="PRO730" s="3"/>
      <c r="PRP730" s="422"/>
      <c r="PRQ730" s="3"/>
      <c r="PRR730" s="422"/>
      <c r="PRS730" s="3"/>
      <c r="PRT730" s="422"/>
      <c r="PRU730" s="3"/>
      <c r="PRV730" s="422"/>
      <c r="PRW730" s="3"/>
      <c r="PRX730" s="422"/>
      <c r="PRY730" s="3"/>
      <c r="PRZ730" s="422"/>
      <c r="PSA730" s="3"/>
      <c r="PSB730" s="422"/>
      <c r="PSC730" s="3"/>
      <c r="PSD730" s="422"/>
      <c r="PSE730" s="3"/>
      <c r="PSF730" s="422"/>
      <c r="PSG730" s="3"/>
      <c r="PSH730" s="422"/>
      <c r="PSI730" s="3"/>
      <c r="PSJ730" s="422"/>
      <c r="PSK730" s="3"/>
      <c r="PSL730" s="422"/>
      <c r="PSM730" s="3"/>
      <c r="PSN730" s="422"/>
      <c r="PSO730" s="3"/>
      <c r="PSP730" s="422"/>
      <c r="PSQ730" s="3"/>
      <c r="PSR730" s="422"/>
      <c r="PSS730" s="3"/>
      <c r="PST730" s="422"/>
      <c r="PSU730" s="3"/>
      <c r="PSV730" s="422"/>
      <c r="PSW730" s="3"/>
      <c r="PSX730" s="422"/>
      <c r="PSY730" s="3"/>
      <c r="PSZ730" s="422"/>
      <c r="PTA730" s="3"/>
      <c r="PTB730" s="422"/>
      <c r="PTC730" s="3"/>
      <c r="PTD730" s="422"/>
      <c r="PTE730" s="3"/>
      <c r="PTF730" s="422"/>
      <c r="PTG730" s="3"/>
      <c r="PTH730" s="422"/>
      <c r="PTI730" s="3"/>
      <c r="PTJ730" s="422"/>
      <c r="PTK730" s="3"/>
      <c r="PTL730" s="422"/>
      <c r="PTM730" s="3"/>
      <c r="PTN730" s="422"/>
      <c r="PTO730" s="3"/>
      <c r="PTP730" s="422"/>
      <c r="PTQ730" s="3"/>
      <c r="PTR730" s="422"/>
      <c r="PTS730" s="3"/>
      <c r="PTT730" s="422"/>
      <c r="PTU730" s="3"/>
      <c r="PTV730" s="422"/>
      <c r="PTW730" s="3"/>
      <c r="PTX730" s="422"/>
      <c r="PTY730" s="3"/>
      <c r="PTZ730" s="422"/>
      <c r="PUA730" s="3"/>
      <c r="PUB730" s="422"/>
      <c r="PUC730" s="3"/>
      <c r="PUD730" s="422"/>
      <c r="PUE730" s="3"/>
      <c r="PUF730" s="422"/>
      <c r="PUG730" s="3"/>
      <c r="PUH730" s="422"/>
      <c r="PUI730" s="3"/>
      <c r="PUJ730" s="422"/>
      <c r="PUK730" s="3"/>
      <c r="PUL730" s="422"/>
      <c r="PUM730" s="3"/>
      <c r="PUN730" s="422"/>
      <c r="PUO730" s="3"/>
      <c r="PUP730" s="422"/>
      <c r="PUQ730" s="3"/>
      <c r="PUR730" s="422"/>
      <c r="PUS730" s="3"/>
      <c r="PUT730" s="422"/>
      <c r="PUU730" s="3"/>
      <c r="PUV730" s="422"/>
      <c r="PUW730" s="3"/>
      <c r="PUX730" s="422"/>
      <c r="PUY730" s="3"/>
      <c r="PUZ730" s="422"/>
      <c r="PVA730" s="3"/>
      <c r="PVB730" s="422"/>
      <c r="PVC730" s="3"/>
      <c r="PVD730" s="422"/>
      <c r="PVE730" s="3"/>
      <c r="PVF730" s="422"/>
      <c r="PVG730" s="3"/>
      <c r="PVH730" s="422"/>
      <c r="PVI730" s="3"/>
      <c r="PVJ730" s="422"/>
      <c r="PVK730" s="3"/>
      <c r="PVL730" s="422"/>
      <c r="PVM730" s="3"/>
      <c r="PVN730" s="422"/>
      <c r="PVO730" s="3"/>
      <c r="PVP730" s="422"/>
      <c r="PVQ730" s="3"/>
      <c r="PVR730" s="422"/>
      <c r="PVS730" s="3"/>
      <c r="PVT730" s="422"/>
      <c r="PVU730" s="3"/>
      <c r="PVV730" s="422"/>
      <c r="PVW730" s="3"/>
      <c r="PVX730" s="422"/>
      <c r="PVY730" s="3"/>
      <c r="PVZ730" s="422"/>
      <c r="PWA730" s="3"/>
      <c r="PWB730" s="422"/>
      <c r="PWC730" s="3"/>
      <c r="PWD730" s="422"/>
      <c r="PWE730" s="3"/>
      <c r="PWF730" s="422"/>
      <c r="PWG730" s="3"/>
      <c r="PWH730" s="422"/>
      <c r="PWI730" s="3"/>
      <c r="PWJ730" s="422"/>
      <c r="PWK730" s="3"/>
      <c r="PWL730" s="422"/>
      <c r="PWM730" s="3"/>
      <c r="PWN730" s="422"/>
      <c r="PWO730" s="3"/>
      <c r="PWP730" s="422"/>
      <c r="PWQ730" s="3"/>
      <c r="PWR730" s="422"/>
      <c r="PWS730" s="3"/>
      <c r="PWT730" s="422"/>
      <c r="PWU730" s="3"/>
      <c r="PWV730" s="422"/>
      <c r="PWW730" s="3"/>
      <c r="PWX730" s="422"/>
      <c r="PWY730" s="3"/>
      <c r="PWZ730" s="422"/>
      <c r="PXA730" s="3"/>
      <c r="PXB730" s="422"/>
      <c r="PXC730" s="3"/>
      <c r="PXD730" s="422"/>
      <c r="PXE730" s="3"/>
      <c r="PXF730" s="422"/>
      <c r="PXG730" s="3"/>
      <c r="PXH730" s="422"/>
      <c r="PXI730" s="3"/>
      <c r="PXJ730" s="422"/>
      <c r="PXK730" s="3"/>
      <c r="PXL730" s="422"/>
      <c r="PXM730" s="3"/>
      <c r="PXN730" s="422"/>
      <c r="PXO730" s="3"/>
      <c r="PXP730" s="422"/>
      <c r="PXQ730" s="3"/>
      <c r="PXR730" s="422"/>
      <c r="PXS730" s="3"/>
      <c r="PXT730" s="422"/>
      <c r="PXU730" s="3"/>
      <c r="PXV730" s="422"/>
      <c r="PXW730" s="3"/>
      <c r="PXX730" s="422"/>
      <c r="PXY730" s="3"/>
      <c r="PXZ730" s="422"/>
      <c r="PYA730" s="3"/>
      <c r="PYB730" s="422"/>
      <c r="PYC730" s="3"/>
      <c r="PYD730" s="422"/>
      <c r="PYE730" s="3"/>
      <c r="PYF730" s="422"/>
      <c r="PYG730" s="3"/>
      <c r="PYH730" s="422"/>
      <c r="PYI730" s="3"/>
      <c r="PYJ730" s="422"/>
      <c r="PYK730" s="3"/>
      <c r="PYL730" s="422"/>
      <c r="PYM730" s="3"/>
      <c r="PYN730" s="422"/>
      <c r="PYO730" s="3"/>
      <c r="PYP730" s="422"/>
      <c r="PYQ730" s="3"/>
      <c r="PYR730" s="422"/>
      <c r="PYS730" s="3"/>
      <c r="PYT730" s="422"/>
      <c r="PYU730" s="3"/>
      <c r="PYV730" s="422"/>
      <c r="PYW730" s="3"/>
      <c r="PYX730" s="422"/>
      <c r="PYY730" s="3"/>
      <c r="PYZ730" s="422"/>
      <c r="PZA730" s="3"/>
      <c r="PZB730" s="422"/>
      <c r="PZC730" s="3"/>
      <c r="PZD730" s="422"/>
      <c r="PZE730" s="3"/>
      <c r="PZF730" s="422"/>
      <c r="PZG730" s="3"/>
      <c r="PZH730" s="422"/>
      <c r="PZI730" s="3"/>
      <c r="PZJ730" s="422"/>
      <c r="PZK730" s="3"/>
      <c r="PZL730" s="422"/>
      <c r="PZM730" s="3"/>
      <c r="PZN730" s="422"/>
      <c r="PZO730" s="3"/>
      <c r="PZP730" s="422"/>
      <c r="PZQ730" s="3"/>
      <c r="PZR730" s="422"/>
      <c r="PZS730" s="3"/>
      <c r="PZT730" s="422"/>
      <c r="PZU730" s="3"/>
      <c r="PZV730" s="422"/>
      <c r="PZW730" s="3"/>
      <c r="PZX730" s="422"/>
      <c r="PZY730" s="3"/>
      <c r="PZZ730" s="422"/>
      <c r="QAA730" s="3"/>
      <c r="QAB730" s="422"/>
      <c r="QAC730" s="3"/>
      <c r="QAD730" s="422"/>
      <c r="QAE730" s="3"/>
      <c r="QAF730" s="422"/>
      <c r="QAG730" s="3"/>
      <c r="QAH730" s="422"/>
      <c r="QAI730" s="3"/>
      <c r="QAJ730" s="422"/>
      <c r="QAK730" s="3"/>
      <c r="QAL730" s="422"/>
      <c r="QAM730" s="3"/>
      <c r="QAN730" s="422"/>
      <c r="QAO730" s="3"/>
      <c r="QAP730" s="422"/>
      <c r="QAQ730" s="3"/>
      <c r="QAR730" s="422"/>
      <c r="QAS730" s="3"/>
      <c r="QAT730" s="422"/>
      <c r="QAU730" s="3"/>
      <c r="QAV730" s="422"/>
      <c r="QAW730" s="3"/>
      <c r="QAX730" s="422"/>
      <c r="QAY730" s="3"/>
      <c r="QAZ730" s="422"/>
      <c r="QBA730" s="3"/>
      <c r="QBB730" s="422"/>
      <c r="QBC730" s="3"/>
      <c r="QBD730" s="422"/>
      <c r="QBE730" s="3"/>
      <c r="QBF730" s="422"/>
      <c r="QBG730" s="3"/>
      <c r="QBH730" s="422"/>
      <c r="QBI730" s="3"/>
      <c r="QBJ730" s="422"/>
      <c r="QBK730" s="3"/>
      <c r="QBL730" s="422"/>
      <c r="QBM730" s="3"/>
      <c r="QBN730" s="422"/>
      <c r="QBO730" s="3"/>
      <c r="QBP730" s="422"/>
      <c r="QBQ730" s="3"/>
      <c r="QBR730" s="422"/>
      <c r="QBS730" s="3"/>
      <c r="QBT730" s="422"/>
      <c r="QBU730" s="3"/>
      <c r="QBV730" s="422"/>
      <c r="QBW730" s="3"/>
      <c r="QBX730" s="422"/>
      <c r="QBY730" s="3"/>
      <c r="QBZ730" s="422"/>
      <c r="QCA730" s="3"/>
      <c r="QCB730" s="422"/>
      <c r="QCC730" s="3"/>
      <c r="QCD730" s="422"/>
      <c r="QCE730" s="3"/>
      <c r="QCF730" s="422"/>
      <c r="QCG730" s="3"/>
      <c r="QCH730" s="422"/>
      <c r="QCI730" s="3"/>
      <c r="QCJ730" s="422"/>
      <c r="QCK730" s="3"/>
      <c r="QCL730" s="422"/>
      <c r="QCM730" s="3"/>
      <c r="QCN730" s="422"/>
      <c r="QCO730" s="3"/>
      <c r="QCP730" s="422"/>
      <c r="QCQ730" s="3"/>
      <c r="QCR730" s="422"/>
      <c r="QCS730" s="3"/>
      <c r="QCT730" s="422"/>
      <c r="QCU730" s="3"/>
      <c r="QCV730" s="422"/>
      <c r="QCW730" s="3"/>
      <c r="QCX730" s="422"/>
      <c r="QCY730" s="3"/>
      <c r="QCZ730" s="422"/>
      <c r="QDA730" s="3"/>
      <c r="QDB730" s="422"/>
      <c r="QDC730" s="3"/>
      <c r="QDD730" s="422"/>
      <c r="QDE730" s="3"/>
      <c r="QDF730" s="422"/>
      <c r="QDG730" s="3"/>
      <c r="QDH730" s="422"/>
      <c r="QDI730" s="3"/>
      <c r="QDJ730" s="422"/>
      <c r="QDK730" s="3"/>
      <c r="QDL730" s="422"/>
      <c r="QDM730" s="3"/>
      <c r="QDN730" s="422"/>
      <c r="QDO730" s="3"/>
      <c r="QDP730" s="422"/>
      <c r="QDQ730" s="3"/>
      <c r="QDR730" s="422"/>
      <c r="QDS730" s="3"/>
      <c r="QDT730" s="422"/>
      <c r="QDU730" s="3"/>
      <c r="QDV730" s="422"/>
      <c r="QDW730" s="3"/>
      <c r="QDX730" s="422"/>
      <c r="QDY730" s="3"/>
      <c r="QDZ730" s="422"/>
      <c r="QEA730" s="3"/>
      <c r="QEB730" s="422"/>
      <c r="QEC730" s="3"/>
      <c r="QED730" s="422"/>
      <c r="QEE730" s="3"/>
      <c r="QEF730" s="422"/>
      <c r="QEG730" s="3"/>
      <c r="QEH730" s="422"/>
      <c r="QEI730" s="3"/>
      <c r="QEJ730" s="422"/>
      <c r="QEK730" s="3"/>
      <c r="QEL730" s="422"/>
      <c r="QEM730" s="3"/>
      <c r="QEN730" s="422"/>
      <c r="QEO730" s="3"/>
      <c r="QEP730" s="422"/>
      <c r="QEQ730" s="3"/>
      <c r="QER730" s="422"/>
      <c r="QES730" s="3"/>
      <c r="QET730" s="422"/>
      <c r="QEU730" s="3"/>
      <c r="QEV730" s="422"/>
      <c r="QEW730" s="3"/>
      <c r="QEX730" s="422"/>
      <c r="QEY730" s="3"/>
      <c r="QEZ730" s="422"/>
      <c r="QFA730" s="3"/>
      <c r="QFB730" s="422"/>
      <c r="QFC730" s="3"/>
      <c r="QFD730" s="422"/>
      <c r="QFE730" s="3"/>
      <c r="QFF730" s="422"/>
      <c r="QFG730" s="3"/>
      <c r="QFH730" s="422"/>
      <c r="QFI730" s="3"/>
      <c r="QFJ730" s="422"/>
      <c r="QFK730" s="3"/>
      <c r="QFL730" s="422"/>
      <c r="QFM730" s="3"/>
      <c r="QFN730" s="422"/>
      <c r="QFO730" s="3"/>
      <c r="QFP730" s="422"/>
      <c r="QFQ730" s="3"/>
      <c r="QFR730" s="422"/>
      <c r="QFS730" s="3"/>
      <c r="QFT730" s="422"/>
      <c r="QFU730" s="3"/>
      <c r="QFV730" s="422"/>
      <c r="QFW730" s="3"/>
      <c r="QFX730" s="422"/>
      <c r="QFY730" s="3"/>
      <c r="QFZ730" s="422"/>
      <c r="QGA730" s="3"/>
      <c r="QGB730" s="422"/>
      <c r="QGC730" s="3"/>
      <c r="QGD730" s="422"/>
      <c r="QGE730" s="3"/>
      <c r="QGF730" s="422"/>
      <c r="QGG730" s="3"/>
      <c r="QGH730" s="422"/>
      <c r="QGI730" s="3"/>
      <c r="QGJ730" s="422"/>
      <c r="QGK730" s="3"/>
      <c r="QGL730" s="422"/>
      <c r="QGM730" s="3"/>
      <c r="QGN730" s="422"/>
      <c r="QGO730" s="3"/>
      <c r="QGP730" s="422"/>
      <c r="QGQ730" s="3"/>
      <c r="QGR730" s="422"/>
      <c r="QGS730" s="3"/>
      <c r="QGT730" s="422"/>
      <c r="QGU730" s="3"/>
      <c r="QGV730" s="422"/>
      <c r="QGW730" s="3"/>
      <c r="QGX730" s="422"/>
      <c r="QGY730" s="3"/>
      <c r="QGZ730" s="422"/>
      <c r="QHA730" s="3"/>
      <c r="QHB730" s="422"/>
      <c r="QHC730" s="3"/>
      <c r="QHD730" s="422"/>
      <c r="QHE730" s="3"/>
      <c r="QHF730" s="422"/>
      <c r="QHG730" s="3"/>
      <c r="QHH730" s="422"/>
      <c r="QHI730" s="3"/>
      <c r="QHJ730" s="422"/>
      <c r="QHK730" s="3"/>
      <c r="QHL730" s="422"/>
      <c r="QHM730" s="3"/>
      <c r="QHN730" s="422"/>
      <c r="QHO730" s="3"/>
      <c r="QHP730" s="422"/>
      <c r="QHQ730" s="3"/>
      <c r="QHR730" s="422"/>
      <c r="QHS730" s="3"/>
      <c r="QHT730" s="422"/>
      <c r="QHU730" s="3"/>
      <c r="QHV730" s="422"/>
      <c r="QHW730" s="3"/>
      <c r="QHX730" s="422"/>
      <c r="QHY730" s="3"/>
      <c r="QHZ730" s="422"/>
      <c r="QIA730" s="3"/>
      <c r="QIB730" s="422"/>
      <c r="QIC730" s="3"/>
      <c r="QID730" s="422"/>
      <c r="QIE730" s="3"/>
      <c r="QIF730" s="422"/>
      <c r="QIG730" s="3"/>
      <c r="QIH730" s="422"/>
      <c r="QII730" s="3"/>
      <c r="QIJ730" s="422"/>
      <c r="QIK730" s="3"/>
      <c r="QIL730" s="422"/>
      <c r="QIM730" s="3"/>
      <c r="QIN730" s="422"/>
      <c r="QIO730" s="3"/>
      <c r="QIP730" s="422"/>
      <c r="QIQ730" s="3"/>
      <c r="QIR730" s="422"/>
      <c r="QIS730" s="3"/>
      <c r="QIT730" s="422"/>
      <c r="QIU730" s="3"/>
      <c r="QIV730" s="422"/>
      <c r="QIW730" s="3"/>
      <c r="QIX730" s="422"/>
      <c r="QIY730" s="3"/>
      <c r="QIZ730" s="422"/>
      <c r="QJA730" s="3"/>
      <c r="QJB730" s="422"/>
      <c r="QJC730" s="3"/>
      <c r="QJD730" s="422"/>
      <c r="QJE730" s="3"/>
      <c r="QJF730" s="422"/>
      <c r="QJG730" s="3"/>
      <c r="QJH730" s="422"/>
      <c r="QJI730" s="3"/>
      <c r="QJJ730" s="422"/>
      <c r="QJK730" s="3"/>
      <c r="QJL730" s="422"/>
      <c r="QJM730" s="3"/>
      <c r="QJN730" s="422"/>
      <c r="QJO730" s="3"/>
      <c r="QJP730" s="422"/>
      <c r="QJQ730" s="3"/>
      <c r="QJR730" s="422"/>
      <c r="QJS730" s="3"/>
      <c r="QJT730" s="422"/>
      <c r="QJU730" s="3"/>
      <c r="QJV730" s="422"/>
      <c r="QJW730" s="3"/>
      <c r="QJX730" s="422"/>
      <c r="QJY730" s="3"/>
      <c r="QJZ730" s="422"/>
      <c r="QKA730" s="3"/>
      <c r="QKB730" s="422"/>
      <c r="QKC730" s="3"/>
      <c r="QKD730" s="422"/>
      <c r="QKE730" s="3"/>
      <c r="QKF730" s="422"/>
      <c r="QKG730" s="3"/>
      <c r="QKH730" s="422"/>
      <c r="QKI730" s="3"/>
      <c r="QKJ730" s="422"/>
      <c r="QKK730" s="3"/>
      <c r="QKL730" s="422"/>
      <c r="QKM730" s="3"/>
      <c r="QKN730" s="422"/>
      <c r="QKO730" s="3"/>
      <c r="QKP730" s="422"/>
      <c r="QKQ730" s="3"/>
      <c r="QKR730" s="422"/>
      <c r="QKS730" s="3"/>
      <c r="QKT730" s="422"/>
      <c r="QKU730" s="3"/>
      <c r="QKV730" s="422"/>
      <c r="QKW730" s="3"/>
      <c r="QKX730" s="422"/>
      <c r="QKY730" s="3"/>
      <c r="QKZ730" s="422"/>
      <c r="QLA730" s="3"/>
      <c r="QLB730" s="422"/>
      <c r="QLC730" s="3"/>
      <c r="QLD730" s="422"/>
      <c r="QLE730" s="3"/>
      <c r="QLF730" s="422"/>
      <c r="QLG730" s="3"/>
      <c r="QLH730" s="422"/>
      <c r="QLI730" s="3"/>
      <c r="QLJ730" s="422"/>
      <c r="QLK730" s="3"/>
      <c r="QLL730" s="422"/>
      <c r="QLM730" s="3"/>
      <c r="QLN730" s="422"/>
      <c r="QLO730" s="3"/>
      <c r="QLP730" s="422"/>
      <c r="QLQ730" s="3"/>
      <c r="QLR730" s="422"/>
      <c r="QLS730" s="3"/>
      <c r="QLT730" s="422"/>
      <c r="QLU730" s="3"/>
      <c r="QLV730" s="422"/>
      <c r="QLW730" s="3"/>
      <c r="QLX730" s="422"/>
      <c r="QLY730" s="3"/>
      <c r="QLZ730" s="422"/>
      <c r="QMA730" s="3"/>
      <c r="QMB730" s="422"/>
      <c r="QMC730" s="3"/>
      <c r="QMD730" s="422"/>
      <c r="QME730" s="3"/>
      <c r="QMF730" s="422"/>
      <c r="QMG730" s="3"/>
      <c r="QMH730" s="422"/>
      <c r="QMI730" s="3"/>
      <c r="QMJ730" s="422"/>
      <c r="QMK730" s="3"/>
      <c r="QML730" s="422"/>
      <c r="QMM730" s="3"/>
      <c r="QMN730" s="422"/>
      <c r="QMO730" s="3"/>
      <c r="QMP730" s="422"/>
      <c r="QMQ730" s="3"/>
      <c r="QMR730" s="422"/>
      <c r="QMS730" s="3"/>
      <c r="QMT730" s="422"/>
      <c r="QMU730" s="3"/>
      <c r="QMV730" s="422"/>
      <c r="QMW730" s="3"/>
      <c r="QMX730" s="422"/>
      <c r="QMY730" s="3"/>
      <c r="QMZ730" s="422"/>
      <c r="QNA730" s="3"/>
      <c r="QNB730" s="422"/>
      <c r="QNC730" s="3"/>
      <c r="QND730" s="422"/>
      <c r="QNE730" s="3"/>
      <c r="QNF730" s="422"/>
      <c r="QNG730" s="3"/>
      <c r="QNH730" s="422"/>
      <c r="QNI730" s="3"/>
      <c r="QNJ730" s="422"/>
      <c r="QNK730" s="3"/>
      <c r="QNL730" s="422"/>
      <c r="QNM730" s="3"/>
      <c r="QNN730" s="422"/>
      <c r="QNO730" s="3"/>
      <c r="QNP730" s="422"/>
      <c r="QNQ730" s="3"/>
      <c r="QNR730" s="422"/>
      <c r="QNS730" s="3"/>
      <c r="QNT730" s="422"/>
      <c r="QNU730" s="3"/>
      <c r="QNV730" s="422"/>
      <c r="QNW730" s="3"/>
      <c r="QNX730" s="422"/>
      <c r="QNY730" s="3"/>
      <c r="QNZ730" s="422"/>
      <c r="QOA730" s="3"/>
      <c r="QOB730" s="422"/>
      <c r="QOC730" s="3"/>
      <c r="QOD730" s="422"/>
      <c r="QOE730" s="3"/>
      <c r="QOF730" s="422"/>
      <c r="QOG730" s="3"/>
      <c r="QOH730" s="422"/>
      <c r="QOI730" s="3"/>
      <c r="QOJ730" s="422"/>
      <c r="QOK730" s="3"/>
      <c r="QOL730" s="422"/>
      <c r="QOM730" s="3"/>
      <c r="QON730" s="422"/>
      <c r="QOO730" s="3"/>
      <c r="QOP730" s="422"/>
      <c r="QOQ730" s="3"/>
      <c r="QOR730" s="422"/>
      <c r="QOS730" s="3"/>
      <c r="QOT730" s="422"/>
      <c r="QOU730" s="3"/>
      <c r="QOV730" s="422"/>
      <c r="QOW730" s="3"/>
      <c r="QOX730" s="422"/>
      <c r="QOY730" s="3"/>
      <c r="QOZ730" s="422"/>
      <c r="QPA730" s="3"/>
      <c r="QPB730" s="422"/>
      <c r="QPC730" s="3"/>
      <c r="QPD730" s="422"/>
      <c r="QPE730" s="3"/>
      <c r="QPF730" s="422"/>
      <c r="QPG730" s="3"/>
      <c r="QPH730" s="422"/>
      <c r="QPI730" s="3"/>
      <c r="QPJ730" s="422"/>
      <c r="QPK730" s="3"/>
      <c r="QPL730" s="422"/>
      <c r="QPM730" s="3"/>
      <c r="QPN730" s="422"/>
      <c r="QPO730" s="3"/>
      <c r="QPP730" s="422"/>
      <c r="QPQ730" s="3"/>
      <c r="QPR730" s="422"/>
      <c r="QPS730" s="3"/>
      <c r="QPT730" s="422"/>
      <c r="QPU730" s="3"/>
      <c r="QPV730" s="422"/>
      <c r="QPW730" s="3"/>
      <c r="QPX730" s="422"/>
      <c r="QPY730" s="3"/>
      <c r="QPZ730" s="422"/>
      <c r="QQA730" s="3"/>
      <c r="QQB730" s="422"/>
      <c r="QQC730" s="3"/>
      <c r="QQD730" s="422"/>
      <c r="QQE730" s="3"/>
      <c r="QQF730" s="422"/>
      <c r="QQG730" s="3"/>
      <c r="QQH730" s="422"/>
      <c r="QQI730" s="3"/>
      <c r="QQJ730" s="422"/>
      <c r="QQK730" s="3"/>
      <c r="QQL730" s="422"/>
      <c r="QQM730" s="3"/>
      <c r="QQN730" s="422"/>
      <c r="QQO730" s="3"/>
      <c r="QQP730" s="422"/>
      <c r="QQQ730" s="3"/>
      <c r="QQR730" s="422"/>
      <c r="QQS730" s="3"/>
      <c r="QQT730" s="422"/>
      <c r="QQU730" s="3"/>
      <c r="QQV730" s="422"/>
      <c r="QQW730" s="3"/>
      <c r="QQX730" s="422"/>
      <c r="QQY730" s="3"/>
      <c r="QQZ730" s="422"/>
      <c r="QRA730" s="3"/>
      <c r="QRB730" s="422"/>
      <c r="QRC730" s="3"/>
      <c r="QRD730" s="422"/>
      <c r="QRE730" s="3"/>
      <c r="QRF730" s="422"/>
      <c r="QRG730" s="3"/>
      <c r="QRH730" s="422"/>
      <c r="QRI730" s="3"/>
      <c r="QRJ730" s="422"/>
      <c r="QRK730" s="3"/>
      <c r="QRL730" s="422"/>
      <c r="QRM730" s="3"/>
      <c r="QRN730" s="422"/>
      <c r="QRO730" s="3"/>
      <c r="QRP730" s="422"/>
      <c r="QRQ730" s="3"/>
      <c r="QRR730" s="422"/>
      <c r="QRS730" s="3"/>
      <c r="QRT730" s="422"/>
      <c r="QRU730" s="3"/>
      <c r="QRV730" s="422"/>
      <c r="QRW730" s="3"/>
      <c r="QRX730" s="422"/>
      <c r="QRY730" s="3"/>
      <c r="QRZ730" s="422"/>
      <c r="QSA730" s="3"/>
      <c r="QSB730" s="422"/>
      <c r="QSC730" s="3"/>
      <c r="QSD730" s="422"/>
      <c r="QSE730" s="3"/>
      <c r="QSF730" s="422"/>
      <c r="QSG730" s="3"/>
      <c r="QSH730" s="422"/>
      <c r="QSI730" s="3"/>
      <c r="QSJ730" s="422"/>
      <c r="QSK730" s="3"/>
      <c r="QSL730" s="422"/>
      <c r="QSM730" s="3"/>
      <c r="QSN730" s="422"/>
      <c r="QSO730" s="3"/>
      <c r="QSP730" s="422"/>
      <c r="QSQ730" s="3"/>
      <c r="QSR730" s="422"/>
      <c r="QSS730" s="3"/>
      <c r="QST730" s="422"/>
      <c r="QSU730" s="3"/>
      <c r="QSV730" s="422"/>
      <c r="QSW730" s="3"/>
      <c r="QSX730" s="422"/>
      <c r="QSY730" s="3"/>
      <c r="QSZ730" s="422"/>
      <c r="QTA730" s="3"/>
      <c r="QTB730" s="422"/>
      <c r="QTC730" s="3"/>
      <c r="QTD730" s="422"/>
      <c r="QTE730" s="3"/>
      <c r="QTF730" s="422"/>
      <c r="QTG730" s="3"/>
      <c r="QTH730" s="422"/>
      <c r="QTI730" s="3"/>
      <c r="QTJ730" s="422"/>
      <c r="QTK730" s="3"/>
      <c r="QTL730" s="422"/>
      <c r="QTM730" s="3"/>
      <c r="QTN730" s="422"/>
      <c r="QTO730" s="3"/>
      <c r="QTP730" s="422"/>
      <c r="QTQ730" s="3"/>
      <c r="QTR730" s="422"/>
      <c r="QTS730" s="3"/>
      <c r="QTT730" s="422"/>
      <c r="QTU730" s="3"/>
      <c r="QTV730" s="422"/>
      <c r="QTW730" s="3"/>
      <c r="QTX730" s="422"/>
      <c r="QTY730" s="3"/>
      <c r="QTZ730" s="422"/>
      <c r="QUA730" s="3"/>
      <c r="QUB730" s="422"/>
      <c r="QUC730" s="3"/>
      <c r="QUD730" s="422"/>
      <c r="QUE730" s="3"/>
      <c r="QUF730" s="422"/>
      <c r="QUG730" s="3"/>
      <c r="QUH730" s="422"/>
      <c r="QUI730" s="3"/>
      <c r="QUJ730" s="422"/>
      <c r="QUK730" s="3"/>
      <c r="QUL730" s="422"/>
      <c r="QUM730" s="3"/>
      <c r="QUN730" s="422"/>
      <c r="QUO730" s="3"/>
      <c r="QUP730" s="422"/>
      <c r="QUQ730" s="3"/>
      <c r="QUR730" s="422"/>
      <c r="QUS730" s="3"/>
      <c r="QUT730" s="422"/>
      <c r="QUU730" s="3"/>
      <c r="QUV730" s="422"/>
      <c r="QUW730" s="3"/>
      <c r="QUX730" s="422"/>
      <c r="QUY730" s="3"/>
      <c r="QUZ730" s="422"/>
      <c r="QVA730" s="3"/>
      <c r="QVB730" s="422"/>
      <c r="QVC730" s="3"/>
      <c r="QVD730" s="422"/>
      <c r="QVE730" s="3"/>
      <c r="QVF730" s="422"/>
      <c r="QVG730" s="3"/>
      <c r="QVH730" s="422"/>
      <c r="QVI730" s="3"/>
      <c r="QVJ730" s="422"/>
      <c r="QVK730" s="3"/>
      <c r="QVL730" s="422"/>
      <c r="QVM730" s="3"/>
      <c r="QVN730" s="422"/>
      <c r="QVO730" s="3"/>
      <c r="QVP730" s="422"/>
      <c r="QVQ730" s="3"/>
      <c r="QVR730" s="422"/>
      <c r="QVS730" s="3"/>
      <c r="QVT730" s="422"/>
      <c r="QVU730" s="3"/>
      <c r="QVV730" s="422"/>
      <c r="QVW730" s="3"/>
      <c r="QVX730" s="422"/>
      <c r="QVY730" s="3"/>
      <c r="QVZ730" s="422"/>
      <c r="QWA730" s="3"/>
      <c r="QWB730" s="422"/>
      <c r="QWC730" s="3"/>
      <c r="QWD730" s="422"/>
      <c r="QWE730" s="3"/>
      <c r="QWF730" s="422"/>
      <c r="QWG730" s="3"/>
      <c r="QWH730" s="422"/>
      <c r="QWI730" s="3"/>
      <c r="QWJ730" s="422"/>
      <c r="QWK730" s="3"/>
      <c r="QWL730" s="422"/>
      <c r="QWM730" s="3"/>
      <c r="QWN730" s="422"/>
      <c r="QWO730" s="3"/>
      <c r="QWP730" s="422"/>
      <c r="QWQ730" s="3"/>
      <c r="QWR730" s="422"/>
      <c r="QWS730" s="3"/>
      <c r="QWT730" s="422"/>
      <c r="QWU730" s="3"/>
      <c r="QWV730" s="422"/>
      <c r="QWW730" s="3"/>
      <c r="QWX730" s="422"/>
      <c r="QWY730" s="3"/>
      <c r="QWZ730" s="422"/>
      <c r="QXA730" s="3"/>
      <c r="QXB730" s="422"/>
      <c r="QXC730" s="3"/>
      <c r="QXD730" s="422"/>
      <c r="QXE730" s="3"/>
      <c r="QXF730" s="422"/>
      <c r="QXG730" s="3"/>
      <c r="QXH730" s="422"/>
      <c r="QXI730" s="3"/>
      <c r="QXJ730" s="422"/>
      <c r="QXK730" s="3"/>
      <c r="QXL730" s="422"/>
      <c r="QXM730" s="3"/>
      <c r="QXN730" s="422"/>
      <c r="QXO730" s="3"/>
      <c r="QXP730" s="422"/>
      <c r="QXQ730" s="3"/>
      <c r="QXR730" s="422"/>
      <c r="QXS730" s="3"/>
      <c r="QXT730" s="422"/>
      <c r="QXU730" s="3"/>
      <c r="QXV730" s="422"/>
      <c r="QXW730" s="3"/>
      <c r="QXX730" s="422"/>
      <c r="QXY730" s="3"/>
      <c r="QXZ730" s="422"/>
      <c r="QYA730" s="3"/>
      <c r="QYB730" s="422"/>
      <c r="QYC730" s="3"/>
      <c r="QYD730" s="422"/>
      <c r="QYE730" s="3"/>
      <c r="QYF730" s="422"/>
      <c r="QYG730" s="3"/>
      <c r="QYH730" s="422"/>
      <c r="QYI730" s="3"/>
      <c r="QYJ730" s="422"/>
      <c r="QYK730" s="3"/>
      <c r="QYL730" s="422"/>
      <c r="QYM730" s="3"/>
      <c r="QYN730" s="422"/>
      <c r="QYO730" s="3"/>
      <c r="QYP730" s="422"/>
      <c r="QYQ730" s="3"/>
      <c r="QYR730" s="422"/>
      <c r="QYS730" s="3"/>
      <c r="QYT730" s="422"/>
      <c r="QYU730" s="3"/>
      <c r="QYV730" s="422"/>
      <c r="QYW730" s="3"/>
      <c r="QYX730" s="422"/>
      <c r="QYY730" s="3"/>
      <c r="QYZ730" s="422"/>
      <c r="QZA730" s="3"/>
      <c r="QZB730" s="422"/>
      <c r="QZC730" s="3"/>
      <c r="QZD730" s="422"/>
      <c r="QZE730" s="3"/>
      <c r="QZF730" s="422"/>
      <c r="QZG730" s="3"/>
      <c r="QZH730" s="422"/>
      <c r="QZI730" s="3"/>
      <c r="QZJ730" s="422"/>
      <c r="QZK730" s="3"/>
      <c r="QZL730" s="422"/>
      <c r="QZM730" s="3"/>
      <c r="QZN730" s="422"/>
      <c r="QZO730" s="3"/>
      <c r="QZP730" s="422"/>
      <c r="QZQ730" s="3"/>
      <c r="QZR730" s="422"/>
      <c r="QZS730" s="3"/>
      <c r="QZT730" s="422"/>
      <c r="QZU730" s="3"/>
      <c r="QZV730" s="422"/>
      <c r="QZW730" s="3"/>
      <c r="QZX730" s="422"/>
      <c r="QZY730" s="3"/>
      <c r="QZZ730" s="422"/>
      <c r="RAA730" s="3"/>
      <c r="RAB730" s="422"/>
      <c r="RAC730" s="3"/>
      <c r="RAD730" s="422"/>
      <c r="RAE730" s="3"/>
      <c r="RAF730" s="422"/>
      <c r="RAG730" s="3"/>
      <c r="RAH730" s="422"/>
      <c r="RAI730" s="3"/>
      <c r="RAJ730" s="422"/>
      <c r="RAK730" s="3"/>
      <c r="RAL730" s="422"/>
      <c r="RAM730" s="3"/>
      <c r="RAN730" s="422"/>
      <c r="RAO730" s="3"/>
      <c r="RAP730" s="422"/>
      <c r="RAQ730" s="3"/>
      <c r="RAR730" s="422"/>
      <c r="RAS730" s="3"/>
      <c r="RAT730" s="422"/>
      <c r="RAU730" s="3"/>
      <c r="RAV730" s="422"/>
      <c r="RAW730" s="3"/>
      <c r="RAX730" s="422"/>
      <c r="RAY730" s="3"/>
      <c r="RAZ730" s="422"/>
      <c r="RBA730" s="3"/>
      <c r="RBB730" s="422"/>
      <c r="RBC730" s="3"/>
      <c r="RBD730" s="422"/>
      <c r="RBE730" s="3"/>
      <c r="RBF730" s="422"/>
      <c r="RBG730" s="3"/>
      <c r="RBH730" s="422"/>
      <c r="RBI730" s="3"/>
      <c r="RBJ730" s="422"/>
      <c r="RBK730" s="3"/>
      <c r="RBL730" s="422"/>
      <c r="RBM730" s="3"/>
      <c r="RBN730" s="422"/>
      <c r="RBO730" s="3"/>
      <c r="RBP730" s="422"/>
      <c r="RBQ730" s="3"/>
      <c r="RBR730" s="422"/>
      <c r="RBS730" s="3"/>
      <c r="RBT730" s="422"/>
      <c r="RBU730" s="3"/>
      <c r="RBV730" s="422"/>
      <c r="RBW730" s="3"/>
      <c r="RBX730" s="422"/>
      <c r="RBY730" s="3"/>
      <c r="RBZ730" s="422"/>
      <c r="RCA730" s="3"/>
      <c r="RCB730" s="422"/>
      <c r="RCC730" s="3"/>
      <c r="RCD730" s="422"/>
      <c r="RCE730" s="3"/>
      <c r="RCF730" s="422"/>
      <c r="RCG730" s="3"/>
      <c r="RCH730" s="422"/>
      <c r="RCI730" s="3"/>
      <c r="RCJ730" s="422"/>
      <c r="RCK730" s="3"/>
      <c r="RCL730" s="422"/>
      <c r="RCM730" s="3"/>
      <c r="RCN730" s="422"/>
      <c r="RCO730" s="3"/>
      <c r="RCP730" s="422"/>
      <c r="RCQ730" s="3"/>
      <c r="RCR730" s="422"/>
      <c r="RCS730" s="3"/>
      <c r="RCT730" s="422"/>
      <c r="RCU730" s="3"/>
      <c r="RCV730" s="422"/>
      <c r="RCW730" s="3"/>
      <c r="RCX730" s="422"/>
      <c r="RCY730" s="3"/>
      <c r="RCZ730" s="422"/>
      <c r="RDA730" s="3"/>
      <c r="RDB730" s="422"/>
      <c r="RDC730" s="3"/>
      <c r="RDD730" s="422"/>
      <c r="RDE730" s="3"/>
      <c r="RDF730" s="422"/>
      <c r="RDG730" s="3"/>
      <c r="RDH730" s="422"/>
      <c r="RDI730" s="3"/>
      <c r="RDJ730" s="422"/>
      <c r="RDK730" s="3"/>
      <c r="RDL730" s="422"/>
      <c r="RDM730" s="3"/>
      <c r="RDN730" s="422"/>
      <c r="RDO730" s="3"/>
      <c r="RDP730" s="422"/>
      <c r="RDQ730" s="3"/>
      <c r="RDR730" s="422"/>
      <c r="RDS730" s="3"/>
      <c r="RDT730" s="422"/>
      <c r="RDU730" s="3"/>
      <c r="RDV730" s="422"/>
      <c r="RDW730" s="3"/>
      <c r="RDX730" s="422"/>
      <c r="RDY730" s="3"/>
      <c r="RDZ730" s="422"/>
      <c r="REA730" s="3"/>
      <c r="REB730" s="422"/>
      <c r="REC730" s="3"/>
      <c r="RED730" s="422"/>
      <c r="REE730" s="3"/>
      <c r="REF730" s="422"/>
      <c r="REG730" s="3"/>
      <c r="REH730" s="422"/>
      <c r="REI730" s="3"/>
      <c r="REJ730" s="422"/>
      <c r="REK730" s="3"/>
      <c r="REL730" s="422"/>
      <c r="REM730" s="3"/>
      <c r="REN730" s="422"/>
      <c r="REO730" s="3"/>
      <c r="REP730" s="422"/>
      <c r="REQ730" s="3"/>
      <c r="RER730" s="422"/>
      <c r="RES730" s="3"/>
      <c r="RET730" s="422"/>
      <c r="REU730" s="3"/>
      <c r="REV730" s="422"/>
      <c r="REW730" s="3"/>
      <c r="REX730" s="422"/>
      <c r="REY730" s="3"/>
      <c r="REZ730" s="422"/>
      <c r="RFA730" s="3"/>
      <c r="RFB730" s="422"/>
      <c r="RFC730" s="3"/>
      <c r="RFD730" s="422"/>
      <c r="RFE730" s="3"/>
      <c r="RFF730" s="422"/>
      <c r="RFG730" s="3"/>
      <c r="RFH730" s="422"/>
      <c r="RFI730" s="3"/>
      <c r="RFJ730" s="422"/>
      <c r="RFK730" s="3"/>
      <c r="RFL730" s="422"/>
      <c r="RFM730" s="3"/>
      <c r="RFN730" s="422"/>
      <c r="RFO730" s="3"/>
      <c r="RFP730" s="422"/>
      <c r="RFQ730" s="3"/>
      <c r="RFR730" s="422"/>
      <c r="RFS730" s="3"/>
      <c r="RFT730" s="422"/>
      <c r="RFU730" s="3"/>
      <c r="RFV730" s="422"/>
      <c r="RFW730" s="3"/>
      <c r="RFX730" s="422"/>
      <c r="RFY730" s="3"/>
      <c r="RFZ730" s="422"/>
      <c r="RGA730" s="3"/>
      <c r="RGB730" s="422"/>
      <c r="RGC730" s="3"/>
      <c r="RGD730" s="422"/>
      <c r="RGE730" s="3"/>
      <c r="RGF730" s="422"/>
      <c r="RGG730" s="3"/>
      <c r="RGH730" s="422"/>
      <c r="RGI730" s="3"/>
      <c r="RGJ730" s="422"/>
      <c r="RGK730" s="3"/>
      <c r="RGL730" s="422"/>
      <c r="RGM730" s="3"/>
      <c r="RGN730" s="422"/>
      <c r="RGO730" s="3"/>
      <c r="RGP730" s="422"/>
      <c r="RGQ730" s="3"/>
      <c r="RGR730" s="422"/>
      <c r="RGS730" s="3"/>
      <c r="RGT730" s="422"/>
      <c r="RGU730" s="3"/>
      <c r="RGV730" s="422"/>
      <c r="RGW730" s="3"/>
      <c r="RGX730" s="422"/>
      <c r="RGY730" s="3"/>
      <c r="RGZ730" s="422"/>
      <c r="RHA730" s="3"/>
      <c r="RHB730" s="422"/>
      <c r="RHC730" s="3"/>
      <c r="RHD730" s="422"/>
      <c r="RHE730" s="3"/>
      <c r="RHF730" s="422"/>
      <c r="RHG730" s="3"/>
      <c r="RHH730" s="422"/>
      <c r="RHI730" s="3"/>
      <c r="RHJ730" s="422"/>
      <c r="RHK730" s="3"/>
      <c r="RHL730" s="422"/>
      <c r="RHM730" s="3"/>
      <c r="RHN730" s="422"/>
      <c r="RHO730" s="3"/>
      <c r="RHP730" s="422"/>
      <c r="RHQ730" s="3"/>
      <c r="RHR730" s="422"/>
      <c r="RHS730" s="3"/>
      <c r="RHT730" s="422"/>
      <c r="RHU730" s="3"/>
      <c r="RHV730" s="422"/>
      <c r="RHW730" s="3"/>
      <c r="RHX730" s="422"/>
      <c r="RHY730" s="3"/>
      <c r="RHZ730" s="422"/>
      <c r="RIA730" s="3"/>
      <c r="RIB730" s="422"/>
      <c r="RIC730" s="3"/>
      <c r="RID730" s="422"/>
      <c r="RIE730" s="3"/>
      <c r="RIF730" s="422"/>
      <c r="RIG730" s="3"/>
      <c r="RIH730" s="422"/>
      <c r="RII730" s="3"/>
      <c r="RIJ730" s="422"/>
      <c r="RIK730" s="3"/>
      <c r="RIL730" s="422"/>
      <c r="RIM730" s="3"/>
      <c r="RIN730" s="422"/>
      <c r="RIO730" s="3"/>
      <c r="RIP730" s="422"/>
      <c r="RIQ730" s="3"/>
      <c r="RIR730" s="422"/>
      <c r="RIS730" s="3"/>
      <c r="RIT730" s="422"/>
      <c r="RIU730" s="3"/>
      <c r="RIV730" s="422"/>
      <c r="RIW730" s="3"/>
      <c r="RIX730" s="422"/>
      <c r="RIY730" s="3"/>
      <c r="RIZ730" s="422"/>
      <c r="RJA730" s="3"/>
      <c r="RJB730" s="422"/>
      <c r="RJC730" s="3"/>
      <c r="RJD730" s="422"/>
      <c r="RJE730" s="3"/>
      <c r="RJF730" s="422"/>
      <c r="RJG730" s="3"/>
      <c r="RJH730" s="422"/>
      <c r="RJI730" s="3"/>
      <c r="RJJ730" s="422"/>
      <c r="RJK730" s="3"/>
      <c r="RJL730" s="422"/>
      <c r="RJM730" s="3"/>
      <c r="RJN730" s="422"/>
      <c r="RJO730" s="3"/>
      <c r="RJP730" s="422"/>
      <c r="RJQ730" s="3"/>
      <c r="RJR730" s="422"/>
      <c r="RJS730" s="3"/>
      <c r="RJT730" s="422"/>
      <c r="RJU730" s="3"/>
      <c r="RJV730" s="422"/>
      <c r="RJW730" s="3"/>
      <c r="RJX730" s="422"/>
      <c r="RJY730" s="3"/>
      <c r="RJZ730" s="422"/>
      <c r="RKA730" s="3"/>
      <c r="RKB730" s="422"/>
      <c r="RKC730" s="3"/>
      <c r="RKD730" s="422"/>
      <c r="RKE730" s="3"/>
      <c r="RKF730" s="422"/>
      <c r="RKG730" s="3"/>
      <c r="RKH730" s="422"/>
      <c r="RKI730" s="3"/>
      <c r="RKJ730" s="422"/>
      <c r="RKK730" s="3"/>
      <c r="RKL730" s="422"/>
      <c r="RKM730" s="3"/>
      <c r="RKN730" s="422"/>
      <c r="RKO730" s="3"/>
      <c r="RKP730" s="422"/>
      <c r="RKQ730" s="3"/>
      <c r="RKR730" s="422"/>
      <c r="RKS730" s="3"/>
      <c r="RKT730" s="422"/>
      <c r="RKU730" s="3"/>
      <c r="RKV730" s="422"/>
      <c r="RKW730" s="3"/>
      <c r="RKX730" s="422"/>
      <c r="RKY730" s="3"/>
      <c r="RKZ730" s="422"/>
      <c r="RLA730" s="3"/>
      <c r="RLB730" s="422"/>
      <c r="RLC730" s="3"/>
      <c r="RLD730" s="422"/>
      <c r="RLE730" s="3"/>
      <c r="RLF730" s="422"/>
      <c r="RLG730" s="3"/>
      <c r="RLH730" s="422"/>
      <c r="RLI730" s="3"/>
      <c r="RLJ730" s="422"/>
      <c r="RLK730" s="3"/>
      <c r="RLL730" s="422"/>
      <c r="RLM730" s="3"/>
      <c r="RLN730" s="422"/>
      <c r="RLO730" s="3"/>
      <c r="RLP730" s="422"/>
      <c r="RLQ730" s="3"/>
      <c r="RLR730" s="422"/>
      <c r="RLS730" s="3"/>
      <c r="RLT730" s="422"/>
      <c r="RLU730" s="3"/>
      <c r="RLV730" s="422"/>
      <c r="RLW730" s="3"/>
      <c r="RLX730" s="422"/>
      <c r="RLY730" s="3"/>
      <c r="RLZ730" s="422"/>
      <c r="RMA730" s="3"/>
      <c r="RMB730" s="422"/>
      <c r="RMC730" s="3"/>
      <c r="RMD730" s="422"/>
      <c r="RME730" s="3"/>
      <c r="RMF730" s="422"/>
      <c r="RMG730" s="3"/>
      <c r="RMH730" s="422"/>
      <c r="RMI730" s="3"/>
      <c r="RMJ730" s="422"/>
      <c r="RMK730" s="3"/>
      <c r="RML730" s="422"/>
      <c r="RMM730" s="3"/>
      <c r="RMN730" s="422"/>
      <c r="RMO730" s="3"/>
      <c r="RMP730" s="422"/>
      <c r="RMQ730" s="3"/>
      <c r="RMR730" s="422"/>
      <c r="RMS730" s="3"/>
      <c r="RMT730" s="422"/>
      <c r="RMU730" s="3"/>
      <c r="RMV730" s="422"/>
      <c r="RMW730" s="3"/>
      <c r="RMX730" s="422"/>
      <c r="RMY730" s="3"/>
      <c r="RMZ730" s="422"/>
      <c r="RNA730" s="3"/>
      <c r="RNB730" s="422"/>
      <c r="RNC730" s="3"/>
      <c r="RND730" s="422"/>
      <c r="RNE730" s="3"/>
      <c r="RNF730" s="422"/>
      <c r="RNG730" s="3"/>
      <c r="RNH730" s="422"/>
      <c r="RNI730" s="3"/>
      <c r="RNJ730" s="422"/>
      <c r="RNK730" s="3"/>
      <c r="RNL730" s="422"/>
      <c r="RNM730" s="3"/>
      <c r="RNN730" s="422"/>
      <c r="RNO730" s="3"/>
      <c r="RNP730" s="422"/>
      <c r="RNQ730" s="3"/>
      <c r="RNR730" s="422"/>
      <c r="RNS730" s="3"/>
      <c r="RNT730" s="422"/>
      <c r="RNU730" s="3"/>
      <c r="RNV730" s="422"/>
      <c r="RNW730" s="3"/>
      <c r="RNX730" s="422"/>
      <c r="RNY730" s="3"/>
      <c r="RNZ730" s="422"/>
      <c r="ROA730" s="3"/>
      <c r="ROB730" s="422"/>
      <c r="ROC730" s="3"/>
      <c r="ROD730" s="422"/>
      <c r="ROE730" s="3"/>
      <c r="ROF730" s="422"/>
      <c r="ROG730" s="3"/>
      <c r="ROH730" s="422"/>
      <c r="ROI730" s="3"/>
      <c r="ROJ730" s="422"/>
      <c r="ROK730" s="3"/>
      <c r="ROL730" s="422"/>
      <c r="ROM730" s="3"/>
      <c r="RON730" s="422"/>
      <c r="ROO730" s="3"/>
      <c r="ROP730" s="422"/>
      <c r="ROQ730" s="3"/>
      <c r="ROR730" s="422"/>
      <c r="ROS730" s="3"/>
      <c r="ROT730" s="422"/>
      <c r="ROU730" s="3"/>
      <c r="ROV730" s="422"/>
      <c r="ROW730" s="3"/>
      <c r="ROX730" s="422"/>
      <c r="ROY730" s="3"/>
      <c r="ROZ730" s="422"/>
      <c r="RPA730" s="3"/>
      <c r="RPB730" s="422"/>
      <c r="RPC730" s="3"/>
      <c r="RPD730" s="422"/>
      <c r="RPE730" s="3"/>
      <c r="RPF730" s="422"/>
      <c r="RPG730" s="3"/>
      <c r="RPH730" s="422"/>
      <c r="RPI730" s="3"/>
      <c r="RPJ730" s="422"/>
      <c r="RPK730" s="3"/>
      <c r="RPL730" s="422"/>
      <c r="RPM730" s="3"/>
      <c r="RPN730" s="422"/>
      <c r="RPO730" s="3"/>
      <c r="RPP730" s="422"/>
      <c r="RPQ730" s="3"/>
      <c r="RPR730" s="422"/>
      <c r="RPS730" s="3"/>
      <c r="RPT730" s="422"/>
      <c r="RPU730" s="3"/>
      <c r="RPV730" s="422"/>
      <c r="RPW730" s="3"/>
      <c r="RPX730" s="422"/>
      <c r="RPY730" s="3"/>
      <c r="RPZ730" s="422"/>
      <c r="RQA730" s="3"/>
      <c r="RQB730" s="422"/>
      <c r="RQC730" s="3"/>
      <c r="RQD730" s="422"/>
      <c r="RQE730" s="3"/>
      <c r="RQF730" s="422"/>
      <c r="RQG730" s="3"/>
      <c r="RQH730" s="422"/>
      <c r="RQI730" s="3"/>
      <c r="RQJ730" s="422"/>
      <c r="RQK730" s="3"/>
      <c r="RQL730" s="422"/>
      <c r="RQM730" s="3"/>
      <c r="RQN730" s="422"/>
      <c r="RQO730" s="3"/>
      <c r="RQP730" s="422"/>
      <c r="RQQ730" s="3"/>
      <c r="RQR730" s="422"/>
      <c r="RQS730" s="3"/>
      <c r="RQT730" s="422"/>
      <c r="RQU730" s="3"/>
      <c r="RQV730" s="422"/>
      <c r="RQW730" s="3"/>
      <c r="RQX730" s="422"/>
      <c r="RQY730" s="3"/>
      <c r="RQZ730" s="422"/>
      <c r="RRA730" s="3"/>
      <c r="RRB730" s="422"/>
      <c r="RRC730" s="3"/>
      <c r="RRD730" s="422"/>
      <c r="RRE730" s="3"/>
      <c r="RRF730" s="422"/>
      <c r="RRG730" s="3"/>
      <c r="RRH730" s="422"/>
      <c r="RRI730" s="3"/>
      <c r="RRJ730" s="422"/>
      <c r="RRK730" s="3"/>
      <c r="RRL730" s="422"/>
      <c r="RRM730" s="3"/>
      <c r="RRN730" s="422"/>
      <c r="RRO730" s="3"/>
      <c r="RRP730" s="422"/>
      <c r="RRQ730" s="3"/>
      <c r="RRR730" s="422"/>
      <c r="RRS730" s="3"/>
      <c r="RRT730" s="422"/>
      <c r="RRU730" s="3"/>
      <c r="RRV730" s="422"/>
      <c r="RRW730" s="3"/>
      <c r="RRX730" s="422"/>
      <c r="RRY730" s="3"/>
      <c r="RRZ730" s="422"/>
      <c r="RSA730" s="3"/>
      <c r="RSB730" s="422"/>
      <c r="RSC730" s="3"/>
      <c r="RSD730" s="422"/>
      <c r="RSE730" s="3"/>
      <c r="RSF730" s="422"/>
      <c r="RSG730" s="3"/>
      <c r="RSH730" s="422"/>
      <c r="RSI730" s="3"/>
      <c r="RSJ730" s="422"/>
      <c r="RSK730" s="3"/>
      <c r="RSL730" s="422"/>
      <c r="RSM730" s="3"/>
      <c r="RSN730" s="422"/>
      <c r="RSO730" s="3"/>
      <c r="RSP730" s="422"/>
      <c r="RSQ730" s="3"/>
      <c r="RSR730" s="422"/>
      <c r="RSS730" s="3"/>
      <c r="RST730" s="422"/>
      <c r="RSU730" s="3"/>
      <c r="RSV730" s="422"/>
      <c r="RSW730" s="3"/>
      <c r="RSX730" s="422"/>
      <c r="RSY730" s="3"/>
      <c r="RSZ730" s="422"/>
      <c r="RTA730" s="3"/>
      <c r="RTB730" s="422"/>
      <c r="RTC730" s="3"/>
      <c r="RTD730" s="422"/>
      <c r="RTE730" s="3"/>
      <c r="RTF730" s="422"/>
      <c r="RTG730" s="3"/>
      <c r="RTH730" s="422"/>
      <c r="RTI730" s="3"/>
      <c r="RTJ730" s="422"/>
      <c r="RTK730" s="3"/>
      <c r="RTL730" s="422"/>
      <c r="RTM730" s="3"/>
      <c r="RTN730" s="422"/>
      <c r="RTO730" s="3"/>
      <c r="RTP730" s="422"/>
      <c r="RTQ730" s="3"/>
      <c r="RTR730" s="422"/>
      <c r="RTS730" s="3"/>
      <c r="RTT730" s="422"/>
      <c r="RTU730" s="3"/>
      <c r="RTV730" s="422"/>
      <c r="RTW730" s="3"/>
      <c r="RTX730" s="422"/>
      <c r="RTY730" s="3"/>
      <c r="RTZ730" s="422"/>
      <c r="RUA730" s="3"/>
      <c r="RUB730" s="422"/>
      <c r="RUC730" s="3"/>
      <c r="RUD730" s="422"/>
      <c r="RUE730" s="3"/>
      <c r="RUF730" s="422"/>
      <c r="RUG730" s="3"/>
      <c r="RUH730" s="422"/>
      <c r="RUI730" s="3"/>
      <c r="RUJ730" s="422"/>
      <c r="RUK730" s="3"/>
      <c r="RUL730" s="422"/>
      <c r="RUM730" s="3"/>
      <c r="RUN730" s="422"/>
      <c r="RUO730" s="3"/>
      <c r="RUP730" s="422"/>
      <c r="RUQ730" s="3"/>
      <c r="RUR730" s="422"/>
      <c r="RUS730" s="3"/>
      <c r="RUT730" s="422"/>
      <c r="RUU730" s="3"/>
      <c r="RUV730" s="422"/>
      <c r="RUW730" s="3"/>
      <c r="RUX730" s="422"/>
      <c r="RUY730" s="3"/>
      <c r="RUZ730" s="422"/>
      <c r="RVA730" s="3"/>
      <c r="RVB730" s="422"/>
      <c r="RVC730" s="3"/>
      <c r="RVD730" s="422"/>
      <c r="RVE730" s="3"/>
      <c r="RVF730" s="422"/>
      <c r="RVG730" s="3"/>
      <c r="RVH730" s="422"/>
      <c r="RVI730" s="3"/>
      <c r="RVJ730" s="422"/>
      <c r="RVK730" s="3"/>
      <c r="RVL730" s="422"/>
      <c r="RVM730" s="3"/>
      <c r="RVN730" s="422"/>
      <c r="RVO730" s="3"/>
      <c r="RVP730" s="422"/>
      <c r="RVQ730" s="3"/>
      <c r="RVR730" s="422"/>
      <c r="RVS730" s="3"/>
      <c r="RVT730" s="422"/>
      <c r="RVU730" s="3"/>
      <c r="RVV730" s="422"/>
      <c r="RVW730" s="3"/>
      <c r="RVX730" s="422"/>
      <c r="RVY730" s="3"/>
      <c r="RVZ730" s="422"/>
      <c r="RWA730" s="3"/>
      <c r="RWB730" s="422"/>
      <c r="RWC730" s="3"/>
      <c r="RWD730" s="422"/>
      <c r="RWE730" s="3"/>
      <c r="RWF730" s="422"/>
      <c r="RWG730" s="3"/>
      <c r="RWH730" s="422"/>
      <c r="RWI730" s="3"/>
      <c r="RWJ730" s="422"/>
      <c r="RWK730" s="3"/>
      <c r="RWL730" s="422"/>
      <c r="RWM730" s="3"/>
      <c r="RWN730" s="422"/>
      <c r="RWO730" s="3"/>
      <c r="RWP730" s="422"/>
      <c r="RWQ730" s="3"/>
      <c r="RWR730" s="422"/>
      <c r="RWS730" s="3"/>
      <c r="RWT730" s="422"/>
      <c r="RWU730" s="3"/>
      <c r="RWV730" s="422"/>
      <c r="RWW730" s="3"/>
      <c r="RWX730" s="422"/>
      <c r="RWY730" s="3"/>
      <c r="RWZ730" s="422"/>
      <c r="RXA730" s="3"/>
      <c r="RXB730" s="422"/>
      <c r="RXC730" s="3"/>
      <c r="RXD730" s="422"/>
      <c r="RXE730" s="3"/>
      <c r="RXF730" s="422"/>
      <c r="RXG730" s="3"/>
      <c r="RXH730" s="422"/>
      <c r="RXI730" s="3"/>
      <c r="RXJ730" s="422"/>
      <c r="RXK730" s="3"/>
      <c r="RXL730" s="422"/>
      <c r="RXM730" s="3"/>
      <c r="RXN730" s="422"/>
      <c r="RXO730" s="3"/>
      <c r="RXP730" s="422"/>
      <c r="RXQ730" s="3"/>
      <c r="RXR730" s="422"/>
      <c r="RXS730" s="3"/>
      <c r="RXT730" s="422"/>
      <c r="RXU730" s="3"/>
      <c r="RXV730" s="422"/>
      <c r="RXW730" s="3"/>
      <c r="RXX730" s="422"/>
      <c r="RXY730" s="3"/>
      <c r="RXZ730" s="422"/>
      <c r="RYA730" s="3"/>
      <c r="RYB730" s="422"/>
      <c r="RYC730" s="3"/>
      <c r="RYD730" s="422"/>
      <c r="RYE730" s="3"/>
      <c r="RYF730" s="422"/>
      <c r="RYG730" s="3"/>
      <c r="RYH730" s="422"/>
      <c r="RYI730" s="3"/>
      <c r="RYJ730" s="422"/>
      <c r="RYK730" s="3"/>
      <c r="RYL730" s="422"/>
      <c r="RYM730" s="3"/>
      <c r="RYN730" s="422"/>
      <c r="RYO730" s="3"/>
      <c r="RYP730" s="422"/>
      <c r="RYQ730" s="3"/>
      <c r="RYR730" s="422"/>
      <c r="RYS730" s="3"/>
      <c r="RYT730" s="422"/>
      <c r="RYU730" s="3"/>
      <c r="RYV730" s="422"/>
      <c r="RYW730" s="3"/>
      <c r="RYX730" s="422"/>
      <c r="RYY730" s="3"/>
      <c r="RYZ730" s="422"/>
      <c r="RZA730" s="3"/>
      <c r="RZB730" s="422"/>
      <c r="RZC730" s="3"/>
      <c r="RZD730" s="422"/>
      <c r="RZE730" s="3"/>
      <c r="RZF730" s="422"/>
      <c r="RZG730" s="3"/>
      <c r="RZH730" s="422"/>
      <c r="RZI730" s="3"/>
      <c r="RZJ730" s="422"/>
      <c r="RZK730" s="3"/>
      <c r="RZL730" s="422"/>
      <c r="RZM730" s="3"/>
      <c r="RZN730" s="422"/>
      <c r="RZO730" s="3"/>
      <c r="RZP730" s="422"/>
      <c r="RZQ730" s="3"/>
      <c r="RZR730" s="422"/>
      <c r="RZS730" s="3"/>
      <c r="RZT730" s="422"/>
      <c r="RZU730" s="3"/>
      <c r="RZV730" s="422"/>
      <c r="RZW730" s="3"/>
      <c r="RZX730" s="422"/>
      <c r="RZY730" s="3"/>
      <c r="RZZ730" s="422"/>
      <c r="SAA730" s="3"/>
      <c r="SAB730" s="422"/>
      <c r="SAC730" s="3"/>
      <c r="SAD730" s="422"/>
      <c r="SAE730" s="3"/>
      <c r="SAF730" s="422"/>
      <c r="SAG730" s="3"/>
      <c r="SAH730" s="422"/>
      <c r="SAI730" s="3"/>
      <c r="SAJ730" s="422"/>
      <c r="SAK730" s="3"/>
      <c r="SAL730" s="422"/>
      <c r="SAM730" s="3"/>
      <c r="SAN730" s="422"/>
      <c r="SAO730" s="3"/>
      <c r="SAP730" s="422"/>
      <c r="SAQ730" s="3"/>
      <c r="SAR730" s="422"/>
      <c r="SAS730" s="3"/>
      <c r="SAT730" s="422"/>
      <c r="SAU730" s="3"/>
      <c r="SAV730" s="422"/>
      <c r="SAW730" s="3"/>
      <c r="SAX730" s="422"/>
      <c r="SAY730" s="3"/>
      <c r="SAZ730" s="422"/>
      <c r="SBA730" s="3"/>
      <c r="SBB730" s="422"/>
      <c r="SBC730" s="3"/>
      <c r="SBD730" s="422"/>
      <c r="SBE730" s="3"/>
      <c r="SBF730" s="422"/>
      <c r="SBG730" s="3"/>
      <c r="SBH730" s="422"/>
      <c r="SBI730" s="3"/>
      <c r="SBJ730" s="422"/>
      <c r="SBK730" s="3"/>
      <c r="SBL730" s="422"/>
      <c r="SBM730" s="3"/>
      <c r="SBN730" s="422"/>
      <c r="SBO730" s="3"/>
      <c r="SBP730" s="422"/>
      <c r="SBQ730" s="3"/>
      <c r="SBR730" s="422"/>
      <c r="SBS730" s="3"/>
      <c r="SBT730" s="422"/>
      <c r="SBU730" s="3"/>
      <c r="SBV730" s="422"/>
      <c r="SBW730" s="3"/>
      <c r="SBX730" s="422"/>
      <c r="SBY730" s="3"/>
      <c r="SBZ730" s="422"/>
      <c r="SCA730" s="3"/>
      <c r="SCB730" s="422"/>
      <c r="SCC730" s="3"/>
      <c r="SCD730" s="422"/>
      <c r="SCE730" s="3"/>
      <c r="SCF730" s="422"/>
      <c r="SCG730" s="3"/>
      <c r="SCH730" s="422"/>
      <c r="SCI730" s="3"/>
      <c r="SCJ730" s="422"/>
      <c r="SCK730" s="3"/>
      <c r="SCL730" s="422"/>
      <c r="SCM730" s="3"/>
      <c r="SCN730" s="422"/>
      <c r="SCO730" s="3"/>
      <c r="SCP730" s="422"/>
      <c r="SCQ730" s="3"/>
      <c r="SCR730" s="422"/>
      <c r="SCS730" s="3"/>
      <c r="SCT730" s="422"/>
      <c r="SCU730" s="3"/>
      <c r="SCV730" s="422"/>
      <c r="SCW730" s="3"/>
      <c r="SCX730" s="422"/>
      <c r="SCY730" s="3"/>
      <c r="SCZ730" s="422"/>
      <c r="SDA730" s="3"/>
      <c r="SDB730" s="422"/>
      <c r="SDC730" s="3"/>
      <c r="SDD730" s="422"/>
      <c r="SDE730" s="3"/>
      <c r="SDF730" s="422"/>
      <c r="SDG730" s="3"/>
      <c r="SDH730" s="422"/>
      <c r="SDI730" s="3"/>
      <c r="SDJ730" s="422"/>
      <c r="SDK730" s="3"/>
      <c r="SDL730" s="422"/>
      <c r="SDM730" s="3"/>
      <c r="SDN730" s="422"/>
      <c r="SDO730" s="3"/>
      <c r="SDP730" s="422"/>
      <c r="SDQ730" s="3"/>
      <c r="SDR730" s="422"/>
      <c r="SDS730" s="3"/>
      <c r="SDT730" s="422"/>
      <c r="SDU730" s="3"/>
      <c r="SDV730" s="422"/>
      <c r="SDW730" s="3"/>
      <c r="SDX730" s="422"/>
      <c r="SDY730" s="3"/>
      <c r="SDZ730" s="422"/>
      <c r="SEA730" s="3"/>
      <c r="SEB730" s="422"/>
      <c r="SEC730" s="3"/>
      <c r="SED730" s="422"/>
      <c r="SEE730" s="3"/>
      <c r="SEF730" s="422"/>
      <c r="SEG730" s="3"/>
      <c r="SEH730" s="422"/>
      <c r="SEI730" s="3"/>
      <c r="SEJ730" s="422"/>
      <c r="SEK730" s="3"/>
      <c r="SEL730" s="422"/>
      <c r="SEM730" s="3"/>
      <c r="SEN730" s="422"/>
      <c r="SEO730" s="3"/>
      <c r="SEP730" s="422"/>
      <c r="SEQ730" s="3"/>
      <c r="SER730" s="422"/>
      <c r="SES730" s="3"/>
      <c r="SET730" s="422"/>
      <c r="SEU730" s="3"/>
      <c r="SEV730" s="422"/>
      <c r="SEW730" s="3"/>
      <c r="SEX730" s="422"/>
      <c r="SEY730" s="3"/>
      <c r="SEZ730" s="422"/>
      <c r="SFA730" s="3"/>
      <c r="SFB730" s="422"/>
      <c r="SFC730" s="3"/>
      <c r="SFD730" s="422"/>
      <c r="SFE730" s="3"/>
      <c r="SFF730" s="422"/>
      <c r="SFG730" s="3"/>
      <c r="SFH730" s="422"/>
      <c r="SFI730" s="3"/>
      <c r="SFJ730" s="422"/>
      <c r="SFK730" s="3"/>
      <c r="SFL730" s="422"/>
      <c r="SFM730" s="3"/>
      <c r="SFN730" s="422"/>
      <c r="SFO730" s="3"/>
      <c r="SFP730" s="422"/>
      <c r="SFQ730" s="3"/>
      <c r="SFR730" s="422"/>
      <c r="SFS730" s="3"/>
      <c r="SFT730" s="422"/>
      <c r="SFU730" s="3"/>
      <c r="SFV730" s="422"/>
      <c r="SFW730" s="3"/>
      <c r="SFX730" s="422"/>
      <c r="SFY730" s="3"/>
      <c r="SFZ730" s="422"/>
      <c r="SGA730" s="3"/>
      <c r="SGB730" s="422"/>
      <c r="SGC730" s="3"/>
      <c r="SGD730" s="422"/>
      <c r="SGE730" s="3"/>
      <c r="SGF730" s="422"/>
      <c r="SGG730" s="3"/>
      <c r="SGH730" s="422"/>
      <c r="SGI730" s="3"/>
      <c r="SGJ730" s="422"/>
      <c r="SGK730" s="3"/>
      <c r="SGL730" s="422"/>
      <c r="SGM730" s="3"/>
      <c r="SGN730" s="422"/>
      <c r="SGO730" s="3"/>
      <c r="SGP730" s="422"/>
      <c r="SGQ730" s="3"/>
      <c r="SGR730" s="422"/>
      <c r="SGS730" s="3"/>
      <c r="SGT730" s="422"/>
      <c r="SGU730" s="3"/>
      <c r="SGV730" s="422"/>
      <c r="SGW730" s="3"/>
      <c r="SGX730" s="422"/>
      <c r="SGY730" s="3"/>
      <c r="SGZ730" s="422"/>
      <c r="SHA730" s="3"/>
      <c r="SHB730" s="422"/>
      <c r="SHC730" s="3"/>
      <c r="SHD730" s="422"/>
      <c r="SHE730" s="3"/>
      <c r="SHF730" s="422"/>
      <c r="SHG730" s="3"/>
      <c r="SHH730" s="422"/>
      <c r="SHI730" s="3"/>
      <c r="SHJ730" s="422"/>
      <c r="SHK730" s="3"/>
      <c r="SHL730" s="422"/>
      <c r="SHM730" s="3"/>
      <c r="SHN730" s="422"/>
      <c r="SHO730" s="3"/>
      <c r="SHP730" s="422"/>
      <c r="SHQ730" s="3"/>
      <c r="SHR730" s="422"/>
      <c r="SHS730" s="3"/>
      <c r="SHT730" s="422"/>
      <c r="SHU730" s="3"/>
      <c r="SHV730" s="422"/>
      <c r="SHW730" s="3"/>
      <c r="SHX730" s="422"/>
      <c r="SHY730" s="3"/>
      <c r="SHZ730" s="422"/>
      <c r="SIA730" s="3"/>
      <c r="SIB730" s="422"/>
      <c r="SIC730" s="3"/>
      <c r="SID730" s="422"/>
      <c r="SIE730" s="3"/>
      <c r="SIF730" s="422"/>
      <c r="SIG730" s="3"/>
      <c r="SIH730" s="422"/>
      <c r="SII730" s="3"/>
      <c r="SIJ730" s="422"/>
      <c r="SIK730" s="3"/>
      <c r="SIL730" s="422"/>
      <c r="SIM730" s="3"/>
      <c r="SIN730" s="422"/>
      <c r="SIO730" s="3"/>
      <c r="SIP730" s="422"/>
      <c r="SIQ730" s="3"/>
      <c r="SIR730" s="422"/>
      <c r="SIS730" s="3"/>
      <c r="SIT730" s="422"/>
      <c r="SIU730" s="3"/>
      <c r="SIV730" s="422"/>
      <c r="SIW730" s="3"/>
      <c r="SIX730" s="422"/>
      <c r="SIY730" s="3"/>
      <c r="SIZ730" s="422"/>
      <c r="SJA730" s="3"/>
      <c r="SJB730" s="422"/>
      <c r="SJC730" s="3"/>
      <c r="SJD730" s="422"/>
      <c r="SJE730" s="3"/>
      <c r="SJF730" s="422"/>
      <c r="SJG730" s="3"/>
      <c r="SJH730" s="422"/>
      <c r="SJI730" s="3"/>
      <c r="SJJ730" s="422"/>
      <c r="SJK730" s="3"/>
      <c r="SJL730" s="422"/>
      <c r="SJM730" s="3"/>
      <c r="SJN730" s="422"/>
      <c r="SJO730" s="3"/>
      <c r="SJP730" s="422"/>
      <c r="SJQ730" s="3"/>
      <c r="SJR730" s="422"/>
      <c r="SJS730" s="3"/>
      <c r="SJT730" s="422"/>
      <c r="SJU730" s="3"/>
      <c r="SJV730" s="422"/>
      <c r="SJW730" s="3"/>
      <c r="SJX730" s="422"/>
      <c r="SJY730" s="3"/>
      <c r="SJZ730" s="422"/>
      <c r="SKA730" s="3"/>
      <c r="SKB730" s="422"/>
      <c r="SKC730" s="3"/>
      <c r="SKD730" s="422"/>
      <c r="SKE730" s="3"/>
      <c r="SKF730" s="422"/>
      <c r="SKG730" s="3"/>
      <c r="SKH730" s="422"/>
      <c r="SKI730" s="3"/>
      <c r="SKJ730" s="422"/>
      <c r="SKK730" s="3"/>
      <c r="SKL730" s="422"/>
      <c r="SKM730" s="3"/>
      <c r="SKN730" s="422"/>
      <c r="SKO730" s="3"/>
      <c r="SKP730" s="422"/>
      <c r="SKQ730" s="3"/>
      <c r="SKR730" s="422"/>
      <c r="SKS730" s="3"/>
      <c r="SKT730" s="422"/>
      <c r="SKU730" s="3"/>
      <c r="SKV730" s="422"/>
      <c r="SKW730" s="3"/>
      <c r="SKX730" s="422"/>
      <c r="SKY730" s="3"/>
      <c r="SKZ730" s="422"/>
      <c r="SLA730" s="3"/>
      <c r="SLB730" s="422"/>
      <c r="SLC730" s="3"/>
      <c r="SLD730" s="422"/>
      <c r="SLE730" s="3"/>
      <c r="SLF730" s="422"/>
      <c r="SLG730" s="3"/>
      <c r="SLH730" s="422"/>
      <c r="SLI730" s="3"/>
      <c r="SLJ730" s="422"/>
      <c r="SLK730" s="3"/>
      <c r="SLL730" s="422"/>
      <c r="SLM730" s="3"/>
      <c r="SLN730" s="422"/>
      <c r="SLO730" s="3"/>
      <c r="SLP730" s="422"/>
      <c r="SLQ730" s="3"/>
      <c r="SLR730" s="422"/>
      <c r="SLS730" s="3"/>
      <c r="SLT730" s="422"/>
      <c r="SLU730" s="3"/>
      <c r="SLV730" s="422"/>
      <c r="SLW730" s="3"/>
      <c r="SLX730" s="422"/>
      <c r="SLY730" s="3"/>
      <c r="SLZ730" s="422"/>
      <c r="SMA730" s="3"/>
      <c r="SMB730" s="422"/>
      <c r="SMC730" s="3"/>
      <c r="SMD730" s="422"/>
      <c r="SME730" s="3"/>
      <c r="SMF730" s="422"/>
      <c r="SMG730" s="3"/>
      <c r="SMH730" s="422"/>
      <c r="SMI730" s="3"/>
      <c r="SMJ730" s="422"/>
      <c r="SMK730" s="3"/>
      <c r="SML730" s="422"/>
      <c r="SMM730" s="3"/>
      <c r="SMN730" s="422"/>
      <c r="SMO730" s="3"/>
      <c r="SMP730" s="422"/>
      <c r="SMQ730" s="3"/>
      <c r="SMR730" s="422"/>
      <c r="SMS730" s="3"/>
      <c r="SMT730" s="422"/>
      <c r="SMU730" s="3"/>
      <c r="SMV730" s="422"/>
      <c r="SMW730" s="3"/>
      <c r="SMX730" s="422"/>
      <c r="SMY730" s="3"/>
      <c r="SMZ730" s="422"/>
      <c r="SNA730" s="3"/>
      <c r="SNB730" s="422"/>
      <c r="SNC730" s="3"/>
      <c r="SND730" s="422"/>
      <c r="SNE730" s="3"/>
      <c r="SNF730" s="422"/>
      <c r="SNG730" s="3"/>
      <c r="SNH730" s="422"/>
      <c r="SNI730" s="3"/>
      <c r="SNJ730" s="422"/>
      <c r="SNK730" s="3"/>
      <c r="SNL730" s="422"/>
      <c r="SNM730" s="3"/>
      <c r="SNN730" s="422"/>
      <c r="SNO730" s="3"/>
      <c r="SNP730" s="422"/>
      <c r="SNQ730" s="3"/>
      <c r="SNR730" s="422"/>
      <c r="SNS730" s="3"/>
      <c r="SNT730" s="422"/>
      <c r="SNU730" s="3"/>
      <c r="SNV730" s="422"/>
      <c r="SNW730" s="3"/>
      <c r="SNX730" s="422"/>
      <c r="SNY730" s="3"/>
      <c r="SNZ730" s="422"/>
      <c r="SOA730" s="3"/>
      <c r="SOB730" s="422"/>
      <c r="SOC730" s="3"/>
      <c r="SOD730" s="422"/>
      <c r="SOE730" s="3"/>
      <c r="SOF730" s="422"/>
      <c r="SOG730" s="3"/>
      <c r="SOH730" s="422"/>
      <c r="SOI730" s="3"/>
      <c r="SOJ730" s="422"/>
      <c r="SOK730" s="3"/>
      <c r="SOL730" s="422"/>
      <c r="SOM730" s="3"/>
      <c r="SON730" s="422"/>
      <c r="SOO730" s="3"/>
      <c r="SOP730" s="422"/>
      <c r="SOQ730" s="3"/>
      <c r="SOR730" s="422"/>
      <c r="SOS730" s="3"/>
      <c r="SOT730" s="422"/>
      <c r="SOU730" s="3"/>
      <c r="SOV730" s="422"/>
      <c r="SOW730" s="3"/>
      <c r="SOX730" s="422"/>
      <c r="SOY730" s="3"/>
      <c r="SOZ730" s="422"/>
      <c r="SPA730" s="3"/>
      <c r="SPB730" s="422"/>
      <c r="SPC730" s="3"/>
      <c r="SPD730" s="422"/>
      <c r="SPE730" s="3"/>
      <c r="SPF730" s="422"/>
      <c r="SPG730" s="3"/>
      <c r="SPH730" s="422"/>
      <c r="SPI730" s="3"/>
      <c r="SPJ730" s="422"/>
      <c r="SPK730" s="3"/>
      <c r="SPL730" s="422"/>
      <c r="SPM730" s="3"/>
      <c r="SPN730" s="422"/>
      <c r="SPO730" s="3"/>
      <c r="SPP730" s="422"/>
      <c r="SPQ730" s="3"/>
      <c r="SPR730" s="422"/>
      <c r="SPS730" s="3"/>
      <c r="SPT730" s="422"/>
      <c r="SPU730" s="3"/>
      <c r="SPV730" s="422"/>
      <c r="SPW730" s="3"/>
      <c r="SPX730" s="422"/>
      <c r="SPY730" s="3"/>
      <c r="SPZ730" s="422"/>
      <c r="SQA730" s="3"/>
      <c r="SQB730" s="422"/>
      <c r="SQC730" s="3"/>
      <c r="SQD730" s="422"/>
      <c r="SQE730" s="3"/>
      <c r="SQF730" s="422"/>
      <c r="SQG730" s="3"/>
      <c r="SQH730" s="422"/>
      <c r="SQI730" s="3"/>
      <c r="SQJ730" s="422"/>
      <c r="SQK730" s="3"/>
      <c r="SQL730" s="422"/>
      <c r="SQM730" s="3"/>
      <c r="SQN730" s="422"/>
      <c r="SQO730" s="3"/>
      <c r="SQP730" s="422"/>
      <c r="SQQ730" s="3"/>
      <c r="SQR730" s="422"/>
      <c r="SQS730" s="3"/>
      <c r="SQT730" s="422"/>
      <c r="SQU730" s="3"/>
      <c r="SQV730" s="422"/>
      <c r="SQW730" s="3"/>
      <c r="SQX730" s="422"/>
      <c r="SQY730" s="3"/>
      <c r="SQZ730" s="422"/>
      <c r="SRA730" s="3"/>
      <c r="SRB730" s="422"/>
      <c r="SRC730" s="3"/>
      <c r="SRD730" s="422"/>
      <c r="SRE730" s="3"/>
      <c r="SRF730" s="422"/>
      <c r="SRG730" s="3"/>
      <c r="SRH730" s="422"/>
      <c r="SRI730" s="3"/>
      <c r="SRJ730" s="422"/>
      <c r="SRK730" s="3"/>
      <c r="SRL730" s="422"/>
      <c r="SRM730" s="3"/>
      <c r="SRN730" s="422"/>
      <c r="SRO730" s="3"/>
      <c r="SRP730" s="422"/>
      <c r="SRQ730" s="3"/>
      <c r="SRR730" s="422"/>
      <c r="SRS730" s="3"/>
      <c r="SRT730" s="422"/>
      <c r="SRU730" s="3"/>
      <c r="SRV730" s="422"/>
      <c r="SRW730" s="3"/>
      <c r="SRX730" s="422"/>
      <c r="SRY730" s="3"/>
      <c r="SRZ730" s="422"/>
      <c r="SSA730" s="3"/>
      <c r="SSB730" s="422"/>
      <c r="SSC730" s="3"/>
      <c r="SSD730" s="422"/>
      <c r="SSE730" s="3"/>
      <c r="SSF730" s="422"/>
      <c r="SSG730" s="3"/>
      <c r="SSH730" s="422"/>
      <c r="SSI730" s="3"/>
      <c r="SSJ730" s="422"/>
      <c r="SSK730" s="3"/>
      <c r="SSL730" s="422"/>
      <c r="SSM730" s="3"/>
      <c r="SSN730" s="422"/>
      <c r="SSO730" s="3"/>
      <c r="SSP730" s="422"/>
      <c r="SSQ730" s="3"/>
      <c r="SSR730" s="422"/>
      <c r="SSS730" s="3"/>
      <c r="SST730" s="422"/>
      <c r="SSU730" s="3"/>
      <c r="SSV730" s="422"/>
      <c r="SSW730" s="3"/>
      <c r="SSX730" s="422"/>
      <c r="SSY730" s="3"/>
      <c r="SSZ730" s="422"/>
      <c r="STA730" s="3"/>
      <c r="STB730" s="422"/>
      <c r="STC730" s="3"/>
      <c r="STD730" s="422"/>
      <c r="STE730" s="3"/>
      <c r="STF730" s="422"/>
      <c r="STG730" s="3"/>
      <c r="STH730" s="422"/>
      <c r="STI730" s="3"/>
      <c r="STJ730" s="422"/>
      <c r="STK730" s="3"/>
      <c r="STL730" s="422"/>
      <c r="STM730" s="3"/>
      <c r="STN730" s="422"/>
      <c r="STO730" s="3"/>
      <c r="STP730" s="422"/>
      <c r="STQ730" s="3"/>
      <c r="STR730" s="422"/>
      <c r="STS730" s="3"/>
      <c r="STT730" s="422"/>
      <c r="STU730" s="3"/>
      <c r="STV730" s="422"/>
      <c r="STW730" s="3"/>
      <c r="STX730" s="422"/>
      <c r="STY730" s="3"/>
      <c r="STZ730" s="422"/>
      <c r="SUA730" s="3"/>
      <c r="SUB730" s="422"/>
      <c r="SUC730" s="3"/>
      <c r="SUD730" s="422"/>
      <c r="SUE730" s="3"/>
      <c r="SUF730" s="422"/>
      <c r="SUG730" s="3"/>
      <c r="SUH730" s="422"/>
      <c r="SUI730" s="3"/>
      <c r="SUJ730" s="422"/>
      <c r="SUK730" s="3"/>
      <c r="SUL730" s="422"/>
      <c r="SUM730" s="3"/>
      <c r="SUN730" s="422"/>
      <c r="SUO730" s="3"/>
      <c r="SUP730" s="422"/>
      <c r="SUQ730" s="3"/>
      <c r="SUR730" s="422"/>
      <c r="SUS730" s="3"/>
      <c r="SUT730" s="422"/>
      <c r="SUU730" s="3"/>
      <c r="SUV730" s="422"/>
      <c r="SUW730" s="3"/>
      <c r="SUX730" s="422"/>
      <c r="SUY730" s="3"/>
      <c r="SUZ730" s="422"/>
      <c r="SVA730" s="3"/>
      <c r="SVB730" s="422"/>
      <c r="SVC730" s="3"/>
      <c r="SVD730" s="422"/>
      <c r="SVE730" s="3"/>
      <c r="SVF730" s="422"/>
      <c r="SVG730" s="3"/>
      <c r="SVH730" s="422"/>
      <c r="SVI730" s="3"/>
      <c r="SVJ730" s="422"/>
      <c r="SVK730" s="3"/>
      <c r="SVL730" s="422"/>
      <c r="SVM730" s="3"/>
      <c r="SVN730" s="422"/>
      <c r="SVO730" s="3"/>
      <c r="SVP730" s="422"/>
      <c r="SVQ730" s="3"/>
      <c r="SVR730" s="422"/>
      <c r="SVS730" s="3"/>
      <c r="SVT730" s="422"/>
      <c r="SVU730" s="3"/>
      <c r="SVV730" s="422"/>
      <c r="SVW730" s="3"/>
      <c r="SVX730" s="422"/>
      <c r="SVY730" s="3"/>
      <c r="SVZ730" s="422"/>
      <c r="SWA730" s="3"/>
      <c r="SWB730" s="422"/>
      <c r="SWC730" s="3"/>
      <c r="SWD730" s="422"/>
      <c r="SWE730" s="3"/>
      <c r="SWF730" s="422"/>
      <c r="SWG730" s="3"/>
      <c r="SWH730" s="422"/>
      <c r="SWI730" s="3"/>
      <c r="SWJ730" s="422"/>
      <c r="SWK730" s="3"/>
      <c r="SWL730" s="422"/>
      <c r="SWM730" s="3"/>
      <c r="SWN730" s="422"/>
      <c r="SWO730" s="3"/>
      <c r="SWP730" s="422"/>
      <c r="SWQ730" s="3"/>
      <c r="SWR730" s="422"/>
      <c r="SWS730" s="3"/>
      <c r="SWT730" s="422"/>
      <c r="SWU730" s="3"/>
      <c r="SWV730" s="422"/>
      <c r="SWW730" s="3"/>
      <c r="SWX730" s="422"/>
      <c r="SWY730" s="3"/>
      <c r="SWZ730" s="422"/>
      <c r="SXA730" s="3"/>
      <c r="SXB730" s="422"/>
      <c r="SXC730" s="3"/>
      <c r="SXD730" s="422"/>
      <c r="SXE730" s="3"/>
      <c r="SXF730" s="422"/>
      <c r="SXG730" s="3"/>
      <c r="SXH730" s="422"/>
      <c r="SXI730" s="3"/>
      <c r="SXJ730" s="422"/>
      <c r="SXK730" s="3"/>
      <c r="SXL730" s="422"/>
      <c r="SXM730" s="3"/>
      <c r="SXN730" s="422"/>
      <c r="SXO730" s="3"/>
      <c r="SXP730" s="422"/>
      <c r="SXQ730" s="3"/>
      <c r="SXR730" s="422"/>
      <c r="SXS730" s="3"/>
      <c r="SXT730" s="422"/>
      <c r="SXU730" s="3"/>
      <c r="SXV730" s="422"/>
      <c r="SXW730" s="3"/>
      <c r="SXX730" s="422"/>
      <c r="SXY730" s="3"/>
      <c r="SXZ730" s="422"/>
      <c r="SYA730" s="3"/>
      <c r="SYB730" s="422"/>
      <c r="SYC730" s="3"/>
      <c r="SYD730" s="422"/>
      <c r="SYE730" s="3"/>
      <c r="SYF730" s="422"/>
      <c r="SYG730" s="3"/>
      <c r="SYH730" s="422"/>
      <c r="SYI730" s="3"/>
      <c r="SYJ730" s="422"/>
      <c r="SYK730" s="3"/>
      <c r="SYL730" s="422"/>
      <c r="SYM730" s="3"/>
      <c r="SYN730" s="422"/>
      <c r="SYO730" s="3"/>
      <c r="SYP730" s="422"/>
      <c r="SYQ730" s="3"/>
      <c r="SYR730" s="422"/>
      <c r="SYS730" s="3"/>
      <c r="SYT730" s="422"/>
      <c r="SYU730" s="3"/>
      <c r="SYV730" s="422"/>
      <c r="SYW730" s="3"/>
      <c r="SYX730" s="422"/>
      <c r="SYY730" s="3"/>
      <c r="SYZ730" s="422"/>
      <c r="SZA730" s="3"/>
      <c r="SZB730" s="422"/>
      <c r="SZC730" s="3"/>
      <c r="SZD730" s="422"/>
      <c r="SZE730" s="3"/>
      <c r="SZF730" s="422"/>
      <c r="SZG730" s="3"/>
      <c r="SZH730" s="422"/>
      <c r="SZI730" s="3"/>
      <c r="SZJ730" s="422"/>
      <c r="SZK730" s="3"/>
      <c r="SZL730" s="422"/>
      <c r="SZM730" s="3"/>
      <c r="SZN730" s="422"/>
      <c r="SZO730" s="3"/>
      <c r="SZP730" s="422"/>
      <c r="SZQ730" s="3"/>
      <c r="SZR730" s="422"/>
      <c r="SZS730" s="3"/>
      <c r="SZT730" s="422"/>
      <c r="SZU730" s="3"/>
      <c r="SZV730" s="422"/>
      <c r="SZW730" s="3"/>
      <c r="SZX730" s="422"/>
      <c r="SZY730" s="3"/>
      <c r="SZZ730" s="422"/>
      <c r="TAA730" s="3"/>
      <c r="TAB730" s="422"/>
      <c r="TAC730" s="3"/>
      <c r="TAD730" s="422"/>
      <c r="TAE730" s="3"/>
      <c r="TAF730" s="422"/>
      <c r="TAG730" s="3"/>
      <c r="TAH730" s="422"/>
      <c r="TAI730" s="3"/>
      <c r="TAJ730" s="422"/>
      <c r="TAK730" s="3"/>
      <c r="TAL730" s="422"/>
      <c r="TAM730" s="3"/>
      <c r="TAN730" s="422"/>
      <c r="TAO730" s="3"/>
      <c r="TAP730" s="422"/>
      <c r="TAQ730" s="3"/>
      <c r="TAR730" s="422"/>
      <c r="TAS730" s="3"/>
      <c r="TAT730" s="422"/>
      <c r="TAU730" s="3"/>
      <c r="TAV730" s="422"/>
      <c r="TAW730" s="3"/>
      <c r="TAX730" s="422"/>
      <c r="TAY730" s="3"/>
      <c r="TAZ730" s="422"/>
      <c r="TBA730" s="3"/>
      <c r="TBB730" s="422"/>
      <c r="TBC730" s="3"/>
      <c r="TBD730" s="422"/>
      <c r="TBE730" s="3"/>
      <c r="TBF730" s="422"/>
      <c r="TBG730" s="3"/>
      <c r="TBH730" s="422"/>
      <c r="TBI730" s="3"/>
      <c r="TBJ730" s="422"/>
      <c r="TBK730" s="3"/>
      <c r="TBL730" s="422"/>
      <c r="TBM730" s="3"/>
      <c r="TBN730" s="422"/>
      <c r="TBO730" s="3"/>
      <c r="TBP730" s="422"/>
      <c r="TBQ730" s="3"/>
      <c r="TBR730" s="422"/>
      <c r="TBS730" s="3"/>
      <c r="TBT730" s="422"/>
      <c r="TBU730" s="3"/>
      <c r="TBV730" s="422"/>
      <c r="TBW730" s="3"/>
      <c r="TBX730" s="422"/>
      <c r="TBY730" s="3"/>
      <c r="TBZ730" s="422"/>
      <c r="TCA730" s="3"/>
      <c r="TCB730" s="422"/>
      <c r="TCC730" s="3"/>
      <c r="TCD730" s="422"/>
      <c r="TCE730" s="3"/>
      <c r="TCF730" s="422"/>
      <c r="TCG730" s="3"/>
      <c r="TCH730" s="422"/>
      <c r="TCI730" s="3"/>
      <c r="TCJ730" s="422"/>
      <c r="TCK730" s="3"/>
      <c r="TCL730" s="422"/>
      <c r="TCM730" s="3"/>
      <c r="TCN730" s="422"/>
      <c r="TCO730" s="3"/>
      <c r="TCP730" s="422"/>
      <c r="TCQ730" s="3"/>
      <c r="TCR730" s="422"/>
      <c r="TCS730" s="3"/>
      <c r="TCT730" s="422"/>
      <c r="TCU730" s="3"/>
      <c r="TCV730" s="422"/>
      <c r="TCW730" s="3"/>
      <c r="TCX730" s="422"/>
      <c r="TCY730" s="3"/>
      <c r="TCZ730" s="422"/>
      <c r="TDA730" s="3"/>
      <c r="TDB730" s="422"/>
      <c r="TDC730" s="3"/>
      <c r="TDD730" s="422"/>
      <c r="TDE730" s="3"/>
      <c r="TDF730" s="422"/>
      <c r="TDG730" s="3"/>
      <c r="TDH730" s="422"/>
      <c r="TDI730" s="3"/>
      <c r="TDJ730" s="422"/>
      <c r="TDK730" s="3"/>
      <c r="TDL730" s="422"/>
      <c r="TDM730" s="3"/>
      <c r="TDN730" s="422"/>
      <c r="TDO730" s="3"/>
      <c r="TDP730" s="422"/>
      <c r="TDQ730" s="3"/>
      <c r="TDR730" s="422"/>
      <c r="TDS730" s="3"/>
      <c r="TDT730" s="422"/>
      <c r="TDU730" s="3"/>
      <c r="TDV730" s="422"/>
      <c r="TDW730" s="3"/>
      <c r="TDX730" s="422"/>
      <c r="TDY730" s="3"/>
      <c r="TDZ730" s="422"/>
      <c r="TEA730" s="3"/>
      <c r="TEB730" s="422"/>
      <c r="TEC730" s="3"/>
      <c r="TED730" s="422"/>
      <c r="TEE730" s="3"/>
      <c r="TEF730" s="422"/>
      <c r="TEG730" s="3"/>
      <c r="TEH730" s="422"/>
      <c r="TEI730" s="3"/>
      <c r="TEJ730" s="422"/>
      <c r="TEK730" s="3"/>
      <c r="TEL730" s="422"/>
      <c r="TEM730" s="3"/>
      <c r="TEN730" s="422"/>
      <c r="TEO730" s="3"/>
      <c r="TEP730" s="422"/>
      <c r="TEQ730" s="3"/>
      <c r="TER730" s="422"/>
      <c r="TES730" s="3"/>
      <c r="TET730" s="422"/>
      <c r="TEU730" s="3"/>
      <c r="TEV730" s="422"/>
      <c r="TEW730" s="3"/>
      <c r="TEX730" s="422"/>
      <c r="TEY730" s="3"/>
      <c r="TEZ730" s="422"/>
      <c r="TFA730" s="3"/>
      <c r="TFB730" s="422"/>
      <c r="TFC730" s="3"/>
      <c r="TFD730" s="422"/>
      <c r="TFE730" s="3"/>
      <c r="TFF730" s="422"/>
      <c r="TFG730" s="3"/>
      <c r="TFH730" s="422"/>
      <c r="TFI730" s="3"/>
      <c r="TFJ730" s="422"/>
      <c r="TFK730" s="3"/>
      <c r="TFL730" s="422"/>
      <c r="TFM730" s="3"/>
      <c r="TFN730" s="422"/>
      <c r="TFO730" s="3"/>
      <c r="TFP730" s="422"/>
      <c r="TFQ730" s="3"/>
      <c r="TFR730" s="422"/>
      <c r="TFS730" s="3"/>
      <c r="TFT730" s="422"/>
      <c r="TFU730" s="3"/>
      <c r="TFV730" s="422"/>
      <c r="TFW730" s="3"/>
      <c r="TFX730" s="422"/>
      <c r="TFY730" s="3"/>
      <c r="TFZ730" s="422"/>
      <c r="TGA730" s="3"/>
      <c r="TGB730" s="422"/>
      <c r="TGC730" s="3"/>
      <c r="TGD730" s="422"/>
      <c r="TGE730" s="3"/>
      <c r="TGF730" s="422"/>
      <c r="TGG730" s="3"/>
      <c r="TGH730" s="422"/>
      <c r="TGI730" s="3"/>
      <c r="TGJ730" s="422"/>
      <c r="TGK730" s="3"/>
      <c r="TGL730" s="422"/>
      <c r="TGM730" s="3"/>
      <c r="TGN730" s="422"/>
      <c r="TGO730" s="3"/>
      <c r="TGP730" s="422"/>
      <c r="TGQ730" s="3"/>
      <c r="TGR730" s="422"/>
      <c r="TGS730" s="3"/>
      <c r="TGT730" s="422"/>
      <c r="TGU730" s="3"/>
      <c r="TGV730" s="422"/>
      <c r="TGW730" s="3"/>
      <c r="TGX730" s="422"/>
      <c r="TGY730" s="3"/>
      <c r="TGZ730" s="422"/>
      <c r="THA730" s="3"/>
      <c r="THB730" s="422"/>
      <c r="THC730" s="3"/>
      <c r="THD730" s="422"/>
      <c r="THE730" s="3"/>
      <c r="THF730" s="422"/>
      <c r="THG730" s="3"/>
      <c r="THH730" s="422"/>
      <c r="THI730" s="3"/>
      <c r="THJ730" s="422"/>
      <c r="THK730" s="3"/>
      <c r="THL730" s="422"/>
      <c r="THM730" s="3"/>
      <c r="THN730" s="422"/>
      <c r="THO730" s="3"/>
      <c r="THP730" s="422"/>
      <c r="THQ730" s="3"/>
      <c r="THR730" s="422"/>
      <c r="THS730" s="3"/>
      <c r="THT730" s="422"/>
      <c r="THU730" s="3"/>
      <c r="THV730" s="422"/>
      <c r="THW730" s="3"/>
      <c r="THX730" s="422"/>
      <c r="THY730" s="3"/>
      <c r="THZ730" s="422"/>
      <c r="TIA730" s="3"/>
      <c r="TIB730" s="422"/>
      <c r="TIC730" s="3"/>
      <c r="TID730" s="422"/>
      <c r="TIE730" s="3"/>
      <c r="TIF730" s="422"/>
      <c r="TIG730" s="3"/>
      <c r="TIH730" s="422"/>
      <c r="TII730" s="3"/>
      <c r="TIJ730" s="422"/>
      <c r="TIK730" s="3"/>
      <c r="TIL730" s="422"/>
      <c r="TIM730" s="3"/>
      <c r="TIN730" s="422"/>
      <c r="TIO730" s="3"/>
      <c r="TIP730" s="422"/>
      <c r="TIQ730" s="3"/>
      <c r="TIR730" s="422"/>
      <c r="TIS730" s="3"/>
      <c r="TIT730" s="422"/>
      <c r="TIU730" s="3"/>
      <c r="TIV730" s="422"/>
      <c r="TIW730" s="3"/>
      <c r="TIX730" s="422"/>
      <c r="TIY730" s="3"/>
      <c r="TIZ730" s="422"/>
      <c r="TJA730" s="3"/>
      <c r="TJB730" s="422"/>
      <c r="TJC730" s="3"/>
      <c r="TJD730" s="422"/>
      <c r="TJE730" s="3"/>
      <c r="TJF730" s="422"/>
      <c r="TJG730" s="3"/>
      <c r="TJH730" s="422"/>
      <c r="TJI730" s="3"/>
      <c r="TJJ730" s="422"/>
      <c r="TJK730" s="3"/>
      <c r="TJL730" s="422"/>
      <c r="TJM730" s="3"/>
      <c r="TJN730" s="422"/>
      <c r="TJO730" s="3"/>
      <c r="TJP730" s="422"/>
      <c r="TJQ730" s="3"/>
      <c r="TJR730" s="422"/>
      <c r="TJS730" s="3"/>
      <c r="TJT730" s="422"/>
      <c r="TJU730" s="3"/>
      <c r="TJV730" s="422"/>
      <c r="TJW730" s="3"/>
      <c r="TJX730" s="422"/>
      <c r="TJY730" s="3"/>
      <c r="TJZ730" s="422"/>
      <c r="TKA730" s="3"/>
      <c r="TKB730" s="422"/>
      <c r="TKC730" s="3"/>
      <c r="TKD730" s="422"/>
      <c r="TKE730" s="3"/>
      <c r="TKF730" s="422"/>
      <c r="TKG730" s="3"/>
      <c r="TKH730" s="422"/>
      <c r="TKI730" s="3"/>
      <c r="TKJ730" s="422"/>
      <c r="TKK730" s="3"/>
      <c r="TKL730" s="422"/>
      <c r="TKM730" s="3"/>
      <c r="TKN730" s="422"/>
      <c r="TKO730" s="3"/>
      <c r="TKP730" s="422"/>
      <c r="TKQ730" s="3"/>
      <c r="TKR730" s="422"/>
      <c r="TKS730" s="3"/>
      <c r="TKT730" s="422"/>
      <c r="TKU730" s="3"/>
      <c r="TKV730" s="422"/>
      <c r="TKW730" s="3"/>
      <c r="TKX730" s="422"/>
      <c r="TKY730" s="3"/>
      <c r="TKZ730" s="422"/>
      <c r="TLA730" s="3"/>
      <c r="TLB730" s="422"/>
      <c r="TLC730" s="3"/>
      <c r="TLD730" s="422"/>
      <c r="TLE730" s="3"/>
      <c r="TLF730" s="422"/>
      <c r="TLG730" s="3"/>
      <c r="TLH730" s="422"/>
      <c r="TLI730" s="3"/>
      <c r="TLJ730" s="422"/>
      <c r="TLK730" s="3"/>
      <c r="TLL730" s="422"/>
      <c r="TLM730" s="3"/>
      <c r="TLN730" s="422"/>
      <c r="TLO730" s="3"/>
      <c r="TLP730" s="422"/>
      <c r="TLQ730" s="3"/>
      <c r="TLR730" s="422"/>
      <c r="TLS730" s="3"/>
      <c r="TLT730" s="422"/>
      <c r="TLU730" s="3"/>
      <c r="TLV730" s="422"/>
      <c r="TLW730" s="3"/>
      <c r="TLX730" s="422"/>
      <c r="TLY730" s="3"/>
      <c r="TLZ730" s="422"/>
      <c r="TMA730" s="3"/>
      <c r="TMB730" s="422"/>
      <c r="TMC730" s="3"/>
      <c r="TMD730" s="422"/>
      <c r="TME730" s="3"/>
      <c r="TMF730" s="422"/>
      <c r="TMG730" s="3"/>
      <c r="TMH730" s="422"/>
      <c r="TMI730" s="3"/>
      <c r="TMJ730" s="422"/>
      <c r="TMK730" s="3"/>
      <c r="TML730" s="422"/>
      <c r="TMM730" s="3"/>
      <c r="TMN730" s="422"/>
      <c r="TMO730" s="3"/>
      <c r="TMP730" s="422"/>
      <c r="TMQ730" s="3"/>
      <c r="TMR730" s="422"/>
      <c r="TMS730" s="3"/>
      <c r="TMT730" s="422"/>
      <c r="TMU730" s="3"/>
      <c r="TMV730" s="422"/>
      <c r="TMW730" s="3"/>
      <c r="TMX730" s="422"/>
      <c r="TMY730" s="3"/>
      <c r="TMZ730" s="422"/>
      <c r="TNA730" s="3"/>
      <c r="TNB730" s="422"/>
      <c r="TNC730" s="3"/>
      <c r="TND730" s="422"/>
      <c r="TNE730" s="3"/>
      <c r="TNF730" s="422"/>
      <c r="TNG730" s="3"/>
      <c r="TNH730" s="422"/>
      <c r="TNI730" s="3"/>
      <c r="TNJ730" s="422"/>
      <c r="TNK730" s="3"/>
      <c r="TNL730" s="422"/>
      <c r="TNM730" s="3"/>
      <c r="TNN730" s="422"/>
      <c r="TNO730" s="3"/>
      <c r="TNP730" s="422"/>
      <c r="TNQ730" s="3"/>
      <c r="TNR730" s="422"/>
      <c r="TNS730" s="3"/>
      <c r="TNT730" s="422"/>
      <c r="TNU730" s="3"/>
      <c r="TNV730" s="422"/>
      <c r="TNW730" s="3"/>
      <c r="TNX730" s="422"/>
      <c r="TNY730" s="3"/>
      <c r="TNZ730" s="422"/>
      <c r="TOA730" s="3"/>
      <c r="TOB730" s="422"/>
      <c r="TOC730" s="3"/>
      <c r="TOD730" s="422"/>
      <c r="TOE730" s="3"/>
      <c r="TOF730" s="422"/>
      <c r="TOG730" s="3"/>
      <c r="TOH730" s="422"/>
      <c r="TOI730" s="3"/>
      <c r="TOJ730" s="422"/>
      <c r="TOK730" s="3"/>
      <c r="TOL730" s="422"/>
      <c r="TOM730" s="3"/>
      <c r="TON730" s="422"/>
      <c r="TOO730" s="3"/>
      <c r="TOP730" s="422"/>
      <c r="TOQ730" s="3"/>
      <c r="TOR730" s="422"/>
      <c r="TOS730" s="3"/>
      <c r="TOT730" s="422"/>
      <c r="TOU730" s="3"/>
      <c r="TOV730" s="422"/>
      <c r="TOW730" s="3"/>
      <c r="TOX730" s="422"/>
      <c r="TOY730" s="3"/>
      <c r="TOZ730" s="422"/>
      <c r="TPA730" s="3"/>
      <c r="TPB730" s="422"/>
      <c r="TPC730" s="3"/>
      <c r="TPD730" s="422"/>
      <c r="TPE730" s="3"/>
      <c r="TPF730" s="422"/>
      <c r="TPG730" s="3"/>
      <c r="TPH730" s="422"/>
      <c r="TPI730" s="3"/>
      <c r="TPJ730" s="422"/>
      <c r="TPK730" s="3"/>
      <c r="TPL730" s="422"/>
      <c r="TPM730" s="3"/>
      <c r="TPN730" s="422"/>
      <c r="TPO730" s="3"/>
      <c r="TPP730" s="422"/>
      <c r="TPQ730" s="3"/>
      <c r="TPR730" s="422"/>
      <c r="TPS730" s="3"/>
      <c r="TPT730" s="422"/>
      <c r="TPU730" s="3"/>
      <c r="TPV730" s="422"/>
      <c r="TPW730" s="3"/>
      <c r="TPX730" s="422"/>
      <c r="TPY730" s="3"/>
      <c r="TPZ730" s="422"/>
      <c r="TQA730" s="3"/>
      <c r="TQB730" s="422"/>
      <c r="TQC730" s="3"/>
      <c r="TQD730" s="422"/>
      <c r="TQE730" s="3"/>
      <c r="TQF730" s="422"/>
      <c r="TQG730" s="3"/>
      <c r="TQH730" s="422"/>
      <c r="TQI730" s="3"/>
      <c r="TQJ730" s="422"/>
      <c r="TQK730" s="3"/>
      <c r="TQL730" s="422"/>
      <c r="TQM730" s="3"/>
      <c r="TQN730" s="422"/>
      <c r="TQO730" s="3"/>
      <c r="TQP730" s="422"/>
      <c r="TQQ730" s="3"/>
      <c r="TQR730" s="422"/>
      <c r="TQS730" s="3"/>
      <c r="TQT730" s="422"/>
      <c r="TQU730" s="3"/>
      <c r="TQV730" s="422"/>
      <c r="TQW730" s="3"/>
      <c r="TQX730" s="422"/>
      <c r="TQY730" s="3"/>
      <c r="TQZ730" s="422"/>
      <c r="TRA730" s="3"/>
      <c r="TRB730" s="422"/>
      <c r="TRC730" s="3"/>
      <c r="TRD730" s="422"/>
      <c r="TRE730" s="3"/>
      <c r="TRF730" s="422"/>
      <c r="TRG730" s="3"/>
      <c r="TRH730" s="422"/>
      <c r="TRI730" s="3"/>
      <c r="TRJ730" s="422"/>
      <c r="TRK730" s="3"/>
      <c r="TRL730" s="422"/>
      <c r="TRM730" s="3"/>
      <c r="TRN730" s="422"/>
      <c r="TRO730" s="3"/>
      <c r="TRP730" s="422"/>
      <c r="TRQ730" s="3"/>
      <c r="TRR730" s="422"/>
      <c r="TRS730" s="3"/>
      <c r="TRT730" s="422"/>
      <c r="TRU730" s="3"/>
      <c r="TRV730" s="422"/>
      <c r="TRW730" s="3"/>
      <c r="TRX730" s="422"/>
      <c r="TRY730" s="3"/>
      <c r="TRZ730" s="422"/>
      <c r="TSA730" s="3"/>
      <c r="TSB730" s="422"/>
      <c r="TSC730" s="3"/>
      <c r="TSD730" s="422"/>
      <c r="TSE730" s="3"/>
      <c r="TSF730" s="422"/>
      <c r="TSG730" s="3"/>
      <c r="TSH730" s="422"/>
      <c r="TSI730" s="3"/>
      <c r="TSJ730" s="422"/>
      <c r="TSK730" s="3"/>
      <c r="TSL730" s="422"/>
      <c r="TSM730" s="3"/>
      <c r="TSN730" s="422"/>
      <c r="TSO730" s="3"/>
      <c r="TSP730" s="422"/>
      <c r="TSQ730" s="3"/>
      <c r="TSR730" s="422"/>
      <c r="TSS730" s="3"/>
      <c r="TST730" s="422"/>
      <c r="TSU730" s="3"/>
      <c r="TSV730" s="422"/>
      <c r="TSW730" s="3"/>
      <c r="TSX730" s="422"/>
      <c r="TSY730" s="3"/>
      <c r="TSZ730" s="422"/>
      <c r="TTA730" s="3"/>
      <c r="TTB730" s="422"/>
      <c r="TTC730" s="3"/>
      <c r="TTD730" s="422"/>
      <c r="TTE730" s="3"/>
      <c r="TTF730" s="422"/>
      <c r="TTG730" s="3"/>
      <c r="TTH730" s="422"/>
      <c r="TTI730" s="3"/>
      <c r="TTJ730" s="422"/>
      <c r="TTK730" s="3"/>
      <c r="TTL730" s="422"/>
      <c r="TTM730" s="3"/>
      <c r="TTN730" s="422"/>
      <c r="TTO730" s="3"/>
      <c r="TTP730" s="422"/>
      <c r="TTQ730" s="3"/>
      <c r="TTR730" s="422"/>
      <c r="TTS730" s="3"/>
      <c r="TTT730" s="422"/>
      <c r="TTU730" s="3"/>
      <c r="TTV730" s="422"/>
      <c r="TTW730" s="3"/>
      <c r="TTX730" s="422"/>
      <c r="TTY730" s="3"/>
      <c r="TTZ730" s="422"/>
      <c r="TUA730" s="3"/>
      <c r="TUB730" s="422"/>
      <c r="TUC730" s="3"/>
      <c r="TUD730" s="422"/>
      <c r="TUE730" s="3"/>
      <c r="TUF730" s="422"/>
      <c r="TUG730" s="3"/>
      <c r="TUH730" s="422"/>
      <c r="TUI730" s="3"/>
      <c r="TUJ730" s="422"/>
      <c r="TUK730" s="3"/>
      <c r="TUL730" s="422"/>
      <c r="TUM730" s="3"/>
      <c r="TUN730" s="422"/>
      <c r="TUO730" s="3"/>
      <c r="TUP730" s="422"/>
      <c r="TUQ730" s="3"/>
      <c r="TUR730" s="422"/>
      <c r="TUS730" s="3"/>
      <c r="TUT730" s="422"/>
      <c r="TUU730" s="3"/>
      <c r="TUV730" s="422"/>
      <c r="TUW730" s="3"/>
      <c r="TUX730" s="422"/>
      <c r="TUY730" s="3"/>
      <c r="TUZ730" s="422"/>
      <c r="TVA730" s="3"/>
      <c r="TVB730" s="422"/>
      <c r="TVC730" s="3"/>
      <c r="TVD730" s="422"/>
      <c r="TVE730" s="3"/>
      <c r="TVF730" s="422"/>
      <c r="TVG730" s="3"/>
      <c r="TVH730" s="422"/>
      <c r="TVI730" s="3"/>
      <c r="TVJ730" s="422"/>
      <c r="TVK730" s="3"/>
      <c r="TVL730" s="422"/>
      <c r="TVM730" s="3"/>
      <c r="TVN730" s="422"/>
      <c r="TVO730" s="3"/>
      <c r="TVP730" s="422"/>
      <c r="TVQ730" s="3"/>
      <c r="TVR730" s="422"/>
      <c r="TVS730" s="3"/>
      <c r="TVT730" s="422"/>
      <c r="TVU730" s="3"/>
      <c r="TVV730" s="422"/>
      <c r="TVW730" s="3"/>
      <c r="TVX730" s="422"/>
      <c r="TVY730" s="3"/>
      <c r="TVZ730" s="422"/>
      <c r="TWA730" s="3"/>
      <c r="TWB730" s="422"/>
      <c r="TWC730" s="3"/>
      <c r="TWD730" s="422"/>
      <c r="TWE730" s="3"/>
      <c r="TWF730" s="422"/>
      <c r="TWG730" s="3"/>
      <c r="TWH730" s="422"/>
      <c r="TWI730" s="3"/>
      <c r="TWJ730" s="422"/>
      <c r="TWK730" s="3"/>
      <c r="TWL730" s="422"/>
      <c r="TWM730" s="3"/>
      <c r="TWN730" s="422"/>
      <c r="TWO730" s="3"/>
      <c r="TWP730" s="422"/>
      <c r="TWQ730" s="3"/>
      <c r="TWR730" s="422"/>
      <c r="TWS730" s="3"/>
      <c r="TWT730" s="422"/>
      <c r="TWU730" s="3"/>
      <c r="TWV730" s="422"/>
      <c r="TWW730" s="3"/>
      <c r="TWX730" s="422"/>
      <c r="TWY730" s="3"/>
      <c r="TWZ730" s="422"/>
      <c r="TXA730" s="3"/>
      <c r="TXB730" s="422"/>
      <c r="TXC730" s="3"/>
      <c r="TXD730" s="422"/>
      <c r="TXE730" s="3"/>
      <c r="TXF730" s="422"/>
      <c r="TXG730" s="3"/>
      <c r="TXH730" s="422"/>
      <c r="TXI730" s="3"/>
      <c r="TXJ730" s="422"/>
      <c r="TXK730" s="3"/>
      <c r="TXL730" s="422"/>
      <c r="TXM730" s="3"/>
      <c r="TXN730" s="422"/>
      <c r="TXO730" s="3"/>
      <c r="TXP730" s="422"/>
      <c r="TXQ730" s="3"/>
      <c r="TXR730" s="422"/>
      <c r="TXS730" s="3"/>
      <c r="TXT730" s="422"/>
      <c r="TXU730" s="3"/>
      <c r="TXV730" s="422"/>
      <c r="TXW730" s="3"/>
      <c r="TXX730" s="422"/>
      <c r="TXY730" s="3"/>
      <c r="TXZ730" s="422"/>
      <c r="TYA730" s="3"/>
      <c r="TYB730" s="422"/>
      <c r="TYC730" s="3"/>
      <c r="TYD730" s="422"/>
      <c r="TYE730" s="3"/>
      <c r="TYF730" s="422"/>
      <c r="TYG730" s="3"/>
      <c r="TYH730" s="422"/>
      <c r="TYI730" s="3"/>
      <c r="TYJ730" s="422"/>
      <c r="TYK730" s="3"/>
      <c r="TYL730" s="422"/>
      <c r="TYM730" s="3"/>
      <c r="TYN730" s="422"/>
      <c r="TYO730" s="3"/>
      <c r="TYP730" s="422"/>
      <c r="TYQ730" s="3"/>
      <c r="TYR730" s="422"/>
      <c r="TYS730" s="3"/>
      <c r="TYT730" s="422"/>
      <c r="TYU730" s="3"/>
      <c r="TYV730" s="422"/>
      <c r="TYW730" s="3"/>
      <c r="TYX730" s="422"/>
      <c r="TYY730" s="3"/>
      <c r="TYZ730" s="422"/>
      <c r="TZA730" s="3"/>
      <c r="TZB730" s="422"/>
      <c r="TZC730" s="3"/>
      <c r="TZD730" s="422"/>
      <c r="TZE730" s="3"/>
      <c r="TZF730" s="422"/>
      <c r="TZG730" s="3"/>
      <c r="TZH730" s="422"/>
      <c r="TZI730" s="3"/>
      <c r="TZJ730" s="422"/>
      <c r="TZK730" s="3"/>
      <c r="TZL730" s="422"/>
      <c r="TZM730" s="3"/>
      <c r="TZN730" s="422"/>
      <c r="TZO730" s="3"/>
      <c r="TZP730" s="422"/>
      <c r="TZQ730" s="3"/>
      <c r="TZR730" s="422"/>
      <c r="TZS730" s="3"/>
      <c r="TZT730" s="422"/>
      <c r="TZU730" s="3"/>
      <c r="TZV730" s="422"/>
      <c r="TZW730" s="3"/>
      <c r="TZX730" s="422"/>
      <c r="TZY730" s="3"/>
      <c r="TZZ730" s="422"/>
      <c r="UAA730" s="3"/>
      <c r="UAB730" s="422"/>
      <c r="UAC730" s="3"/>
      <c r="UAD730" s="422"/>
      <c r="UAE730" s="3"/>
      <c r="UAF730" s="422"/>
      <c r="UAG730" s="3"/>
      <c r="UAH730" s="422"/>
      <c r="UAI730" s="3"/>
      <c r="UAJ730" s="422"/>
      <c r="UAK730" s="3"/>
      <c r="UAL730" s="422"/>
      <c r="UAM730" s="3"/>
      <c r="UAN730" s="422"/>
      <c r="UAO730" s="3"/>
      <c r="UAP730" s="422"/>
      <c r="UAQ730" s="3"/>
      <c r="UAR730" s="422"/>
      <c r="UAS730" s="3"/>
      <c r="UAT730" s="422"/>
      <c r="UAU730" s="3"/>
      <c r="UAV730" s="422"/>
      <c r="UAW730" s="3"/>
      <c r="UAX730" s="422"/>
      <c r="UAY730" s="3"/>
      <c r="UAZ730" s="422"/>
      <c r="UBA730" s="3"/>
      <c r="UBB730" s="422"/>
      <c r="UBC730" s="3"/>
      <c r="UBD730" s="422"/>
      <c r="UBE730" s="3"/>
      <c r="UBF730" s="422"/>
      <c r="UBG730" s="3"/>
      <c r="UBH730" s="422"/>
      <c r="UBI730" s="3"/>
      <c r="UBJ730" s="422"/>
      <c r="UBK730" s="3"/>
      <c r="UBL730" s="422"/>
      <c r="UBM730" s="3"/>
      <c r="UBN730" s="422"/>
      <c r="UBO730" s="3"/>
      <c r="UBP730" s="422"/>
      <c r="UBQ730" s="3"/>
      <c r="UBR730" s="422"/>
      <c r="UBS730" s="3"/>
      <c r="UBT730" s="422"/>
      <c r="UBU730" s="3"/>
      <c r="UBV730" s="422"/>
      <c r="UBW730" s="3"/>
      <c r="UBX730" s="422"/>
      <c r="UBY730" s="3"/>
      <c r="UBZ730" s="422"/>
      <c r="UCA730" s="3"/>
      <c r="UCB730" s="422"/>
      <c r="UCC730" s="3"/>
      <c r="UCD730" s="422"/>
      <c r="UCE730" s="3"/>
      <c r="UCF730" s="422"/>
      <c r="UCG730" s="3"/>
      <c r="UCH730" s="422"/>
      <c r="UCI730" s="3"/>
      <c r="UCJ730" s="422"/>
      <c r="UCK730" s="3"/>
      <c r="UCL730" s="422"/>
      <c r="UCM730" s="3"/>
      <c r="UCN730" s="422"/>
      <c r="UCO730" s="3"/>
      <c r="UCP730" s="422"/>
      <c r="UCQ730" s="3"/>
      <c r="UCR730" s="422"/>
      <c r="UCS730" s="3"/>
      <c r="UCT730" s="422"/>
      <c r="UCU730" s="3"/>
      <c r="UCV730" s="422"/>
      <c r="UCW730" s="3"/>
      <c r="UCX730" s="422"/>
      <c r="UCY730" s="3"/>
      <c r="UCZ730" s="422"/>
      <c r="UDA730" s="3"/>
      <c r="UDB730" s="422"/>
      <c r="UDC730" s="3"/>
      <c r="UDD730" s="422"/>
      <c r="UDE730" s="3"/>
      <c r="UDF730" s="422"/>
      <c r="UDG730" s="3"/>
      <c r="UDH730" s="422"/>
      <c r="UDI730" s="3"/>
      <c r="UDJ730" s="422"/>
      <c r="UDK730" s="3"/>
      <c r="UDL730" s="422"/>
      <c r="UDM730" s="3"/>
      <c r="UDN730" s="422"/>
      <c r="UDO730" s="3"/>
      <c r="UDP730" s="422"/>
      <c r="UDQ730" s="3"/>
      <c r="UDR730" s="422"/>
      <c r="UDS730" s="3"/>
      <c r="UDT730" s="422"/>
      <c r="UDU730" s="3"/>
      <c r="UDV730" s="422"/>
      <c r="UDW730" s="3"/>
      <c r="UDX730" s="422"/>
      <c r="UDY730" s="3"/>
      <c r="UDZ730" s="422"/>
      <c r="UEA730" s="3"/>
      <c r="UEB730" s="422"/>
      <c r="UEC730" s="3"/>
      <c r="UED730" s="422"/>
      <c r="UEE730" s="3"/>
      <c r="UEF730" s="422"/>
      <c r="UEG730" s="3"/>
      <c r="UEH730" s="422"/>
      <c r="UEI730" s="3"/>
      <c r="UEJ730" s="422"/>
      <c r="UEK730" s="3"/>
      <c r="UEL730" s="422"/>
      <c r="UEM730" s="3"/>
      <c r="UEN730" s="422"/>
      <c r="UEO730" s="3"/>
      <c r="UEP730" s="422"/>
      <c r="UEQ730" s="3"/>
      <c r="UER730" s="422"/>
      <c r="UES730" s="3"/>
      <c r="UET730" s="422"/>
      <c r="UEU730" s="3"/>
      <c r="UEV730" s="422"/>
      <c r="UEW730" s="3"/>
      <c r="UEX730" s="422"/>
      <c r="UEY730" s="3"/>
      <c r="UEZ730" s="422"/>
      <c r="UFA730" s="3"/>
      <c r="UFB730" s="422"/>
      <c r="UFC730" s="3"/>
      <c r="UFD730" s="422"/>
      <c r="UFE730" s="3"/>
      <c r="UFF730" s="422"/>
      <c r="UFG730" s="3"/>
      <c r="UFH730" s="422"/>
      <c r="UFI730" s="3"/>
      <c r="UFJ730" s="422"/>
      <c r="UFK730" s="3"/>
      <c r="UFL730" s="422"/>
      <c r="UFM730" s="3"/>
      <c r="UFN730" s="422"/>
      <c r="UFO730" s="3"/>
      <c r="UFP730" s="422"/>
      <c r="UFQ730" s="3"/>
      <c r="UFR730" s="422"/>
      <c r="UFS730" s="3"/>
      <c r="UFT730" s="422"/>
      <c r="UFU730" s="3"/>
      <c r="UFV730" s="422"/>
      <c r="UFW730" s="3"/>
      <c r="UFX730" s="422"/>
      <c r="UFY730" s="3"/>
      <c r="UFZ730" s="422"/>
      <c r="UGA730" s="3"/>
      <c r="UGB730" s="422"/>
      <c r="UGC730" s="3"/>
      <c r="UGD730" s="422"/>
      <c r="UGE730" s="3"/>
      <c r="UGF730" s="422"/>
      <c r="UGG730" s="3"/>
      <c r="UGH730" s="422"/>
      <c r="UGI730" s="3"/>
      <c r="UGJ730" s="422"/>
      <c r="UGK730" s="3"/>
      <c r="UGL730" s="422"/>
      <c r="UGM730" s="3"/>
      <c r="UGN730" s="422"/>
      <c r="UGO730" s="3"/>
      <c r="UGP730" s="422"/>
      <c r="UGQ730" s="3"/>
      <c r="UGR730" s="422"/>
      <c r="UGS730" s="3"/>
      <c r="UGT730" s="422"/>
      <c r="UGU730" s="3"/>
      <c r="UGV730" s="422"/>
      <c r="UGW730" s="3"/>
      <c r="UGX730" s="422"/>
      <c r="UGY730" s="3"/>
      <c r="UGZ730" s="422"/>
      <c r="UHA730" s="3"/>
      <c r="UHB730" s="422"/>
      <c r="UHC730" s="3"/>
      <c r="UHD730" s="422"/>
      <c r="UHE730" s="3"/>
      <c r="UHF730" s="422"/>
      <c r="UHG730" s="3"/>
      <c r="UHH730" s="422"/>
      <c r="UHI730" s="3"/>
      <c r="UHJ730" s="422"/>
      <c r="UHK730" s="3"/>
      <c r="UHL730" s="422"/>
      <c r="UHM730" s="3"/>
      <c r="UHN730" s="422"/>
      <c r="UHO730" s="3"/>
      <c r="UHP730" s="422"/>
      <c r="UHQ730" s="3"/>
      <c r="UHR730" s="422"/>
      <c r="UHS730" s="3"/>
      <c r="UHT730" s="422"/>
      <c r="UHU730" s="3"/>
      <c r="UHV730" s="422"/>
      <c r="UHW730" s="3"/>
      <c r="UHX730" s="422"/>
      <c r="UHY730" s="3"/>
      <c r="UHZ730" s="422"/>
      <c r="UIA730" s="3"/>
      <c r="UIB730" s="422"/>
      <c r="UIC730" s="3"/>
      <c r="UID730" s="422"/>
      <c r="UIE730" s="3"/>
      <c r="UIF730" s="422"/>
      <c r="UIG730" s="3"/>
      <c r="UIH730" s="422"/>
      <c r="UII730" s="3"/>
      <c r="UIJ730" s="422"/>
      <c r="UIK730" s="3"/>
      <c r="UIL730" s="422"/>
      <c r="UIM730" s="3"/>
      <c r="UIN730" s="422"/>
      <c r="UIO730" s="3"/>
      <c r="UIP730" s="422"/>
      <c r="UIQ730" s="3"/>
      <c r="UIR730" s="422"/>
      <c r="UIS730" s="3"/>
      <c r="UIT730" s="422"/>
      <c r="UIU730" s="3"/>
      <c r="UIV730" s="422"/>
      <c r="UIW730" s="3"/>
      <c r="UIX730" s="422"/>
      <c r="UIY730" s="3"/>
      <c r="UIZ730" s="422"/>
      <c r="UJA730" s="3"/>
      <c r="UJB730" s="422"/>
      <c r="UJC730" s="3"/>
      <c r="UJD730" s="422"/>
      <c r="UJE730" s="3"/>
      <c r="UJF730" s="422"/>
      <c r="UJG730" s="3"/>
      <c r="UJH730" s="422"/>
      <c r="UJI730" s="3"/>
      <c r="UJJ730" s="422"/>
      <c r="UJK730" s="3"/>
      <c r="UJL730" s="422"/>
      <c r="UJM730" s="3"/>
      <c r="UJN730" s="422"/>
      <c r="UJO730" s="3"/>
      <c r="UJP730" s="422"/>
      <c r="UJQ730" s="3"/>
      <c r="UJR730" s="422"/>
      <c r="UJS730" s="3"/>
      <c r="UJT730" s="422"/>
      <c r="UJU730" s="3"/>
      <c r="UJV730" s="422"/>
      <c r="UJW730" s="3"/>
      <c r="UJX730" s="422"/>
      <c r="UJY730" s="3"/>
      <c r="UJZ730" s="422"/>
      <c r="UKA730" s="3"/>
      <c r="UKB730" s="422"/>
      <c r="UKC730" s="3"/>
      <c r="UKD730" s="422"/>
      <c r="UKE730" s="3"/>
      <c r="UKF730" s="422"/>
      <c r="UKG730" s="3"/>
      <c r="UKH730" s="422"/>
      <c r="UKI730" s="3"/>
      <c r="UKJ730" s="422"/>
      <c r="UKK730" s="3"/>
      <c r="UKL730" s="422"/>
      <c r="UKM730" s="3"/>
      <c r="UKN730" s="422"/>
      <c r="UKO730" s="3"/>
      <c r="UKP730" s="422"/>
      <c r="UKQ730" s="3"/>
      <c r="UKR730" s="422"/>
      <c r="UKS730" s="3"/>
      <c r="UKT730" s="422"/>
      <c r="UKU730" s="3"/>
      <c r="UKV730" s="422"/>
      <c r="UKW730" s="3"/>
      <c r="UKX730" s="422"/>
      <c r="UKY730" s="3"/>
      <c r="UKZ730" s="422"/>
      <c r="ULA730" s="3"/>
      <c r="ULB730" s="422"/>
      <c r="ULC730" s="3"/>
      <c r="ULD730" s="422"/>
      <c r="ULE730" s="3"/>
      <c r="ULF730" s="422"/>
      <c r="ULG730" s="3"/>
      <c r="ULH730" s="422"/>
      <c r="ULI730" s="3"/>
      <c r="ULJ730" s="422"/>
      <c r="ULK730" s="3"/>
      <c r="ULL730" s="422"/>
      <c r="ULM730" s="3"/>
      <c r="ULN730" s="422"/>
      <c r="ULO730" s="3"/>
      <c r="ULP730" s="422"/>
      <c r="ULQ730" s="3"/>
      <c r="ULR730" s="422"/>
      <c r="ULS730" s="3"/>
      <c r="ULT730" s="422"/>
      <c r="ULU730" s="3"/>
      <c r="ULV730" s="422"/>
      <c r="ULW730" s="3"/>
      <c r="ULX730" s="422"/>
      <c r="ULY730" s="3"/>
      <c r="ULZ730" s="422"/>
      <c r="UMA730" s="3"/>
      <c r="UMB730" s="422"/>
      <c r="UMC730" s="3"/>
      <c r="UMD730" s="422"/>
      <c r="UME730" s="3"/>
      <c r="UMF730" s="422"/>
      <c r="UMG730" s="3"/>
      <c r="UMH730" s="422"/>
      <c r="UMI730" s="3"/>
      <c r="UMJ730" s="422"/>
      <c r="UMK730" s="3"/>
      <c r="UML730" s="422"/>
      <c r="UMM730" s="3"/>
      <c r="UMN730" s="422"/>
      <c r="UMO730" s="3"/>
      <c r="UMP730" s="422"/>
      <c r="UMQ730" s="3"/>
      <c r="UMR730" s="422"/>
      <c r="UMS730" s="3"/>
      <c r="UMT730" s="422"/>
      <c r="UMU730" s="3"/>
      <c r="UMV730" s="422"/>
      <c r="UMW730" s="3"/>
      <c r="UMX730" s="422"/>
      <c r="UMY730" s="3"/>
      <c r="UMZ730" s="422"/>
      <c r="UNA730" s="3"/>
      <c r="UNB730" s="422"/>
      <c r="UNC730" s="3"/>
      <c r="UND730" s="422"/>
      <c r="UNE730" s="3"/>
      <c r="UNF730" s="422"/>
      <c r="UNG730" s="3"/>
      <c r="UNH730" s="422"/>
      <c r="UNI730" s="3"/>
      <c r="UNJ730" s="422"/>
      <c r="UNK730" s="3"/>
      <c r="UNL730" s="422"/>
      <c r="UNM730" s="3"/>
      <c r="UNN730" s="422"/>
      <c r="UNO730" s="3"/>
      <c r="UNP730" s="422"/>
      <c r="UNQ730" s="3"/>
      <c r="UNR730" s="422"/>
      <c r="UNS730" s="3"/>
      <c r="UNT730" s="422"/>
      <c r="UNU730" s="3"/>
      <c r="UNV730" s="422"/>
      <c r="UNW730" s="3"/>
      <c r="UNX730" s="422"/>
      <c r="UNY730" s="3"/>
      <c r="UNZ730" s="422"/>
      <c r="UOA730" s="3"/>
      <c r="UOB730" s="422"/>
      <c r="UOC730" s="3"/>
      <c r="UOD730" s="422"/>
      <c r="UOE730" s="3"/>
      <c r="UOF730" s="422"/>
      <c r="UOG730" s="3"/>
      <c r="UOH730" s="422"/>
      <c r="UOI730" s="3"/>
      <c r="UOJ730" s="422"/>
      <c r="UOK730" s="3"/>
      <c r="UOL730" s="422"/>
      <c r="UOM730" s="3"/>
      <c r="UON730" s="422"/>
      <c r="UOO730" s="3"/>
      <c r="UOP730" s="422"/>
      <c r="UOQ730" s="3"/>
      <c r="UOR730" s="422"/>
      <c r="UOS730" s="3"/>
      <c r="UOT730" s="422"/>
      <c r="UOU730" s="3"/>
      <c r="UOV730" s="422"/>
      <c r="UOW730" s="3"/>
      <c r="UOX730" s="422"/>
      <c r="UOY730" s="3"/>
      <c r="UOZ730" s="422"/>
      <c r="UPA730" s="3"/>
      <c r="UPB730" s="422"/>
      <c r="UPC730" s="3"/>
      <c r="UPD730" s="422"/>
      <c r="UPE730" s="3"/>
      <c r="UPF730" s="422"/>
      <c r="UPG730" s="3"/>
      <c r="UPH730" s="422"/>
      <c r="UPI730" s="3"/>
      <c r="UPJ730" s="422"/>
      <c r="UPK730" s="3"/>
      <c r="UPL730" s="422"/>
      <c r="UPM730" s="3"/>
      <c r="UPN730" s="422"/>
      <c r="UPO730" s="3"/>
      <c r="UPP730" s="422"/>
      <c r="UPQ730" s="3"/>
      <c r="UPR730" s="422"/>
      <c r="UPS730" s="3"/>
      <c r="UPT730" s="422"/>
      <c r="UPU730" s="3"/>
      <c r="UPV730" s="422"/>
      <c r="UPW730" s="3"/>
      <c r="UPX730" s="422"/>
      <c r="UPY730" s="3"/>
      <c r="UPZ730" s="422"/>
      <c r="UQA730" s="3"/>
      <c r="UQB730" s="422"/>
      <c r="UQC730" s="3"/>
      <c r="UQD730" s="422"/>
      <c r="UQE730" s="3"/>
      <c r="UQF730" s="422"/>
      <c r="UQG730" s="3"/>
      <c r="UQH730" s="422"/>
      <c r="UQI730" s="3"/>
      <c r="UQJ730" s="422"/>
      <c r="UQK730" s="3"/>
      <c r="UQL730" s="422"/>
      <c r="UQM730" s="3"/>
      <c r="UQN730" s="422"/>
      <c r="UQO730" s="3"/>
      <c r="UQP730" s="422"/>
      <c r="UQQ730" s="3"/>
      <c r="UQR730" s="422"/>
      <c r="UQS730" s="3"/>
      <c r="UQT730" s="422"/>
      <c r="UQU730" s="3"/>
      <c r="UQV730" s="422"/>
      <c r="UQW730" s="3"/>
      <c r="UQX730" s="422"/>
      <c r="UQY730" s="3"/>
      <c r="UQZ730" s="422"/>
      <c r="URA730" s="3"/>
      <c r="URB730" s="422"/>
      <c r="URC730" s="3"/>
      <c r="URD730" s="422"/>
      <c r="URE730" s="3"/>
      <c r="URF730" s="422"/>
      <c r="URG730" s="3"/>
      <c r="URH730" s="422"/>
      <c r="URI730" s="3"/>
      <c r="URJ730" s="422"/>
      <c r="URK730" s="3"/>
      <c r="URL730" s="422"/>
      <c r="URM730" s="3"/>
      <c r="URN730" s="422"/>
      <c r="URO730" s="3"/>
      <c r="URP730" s="422"/>
      <c r="URQ730" s="3"/>
      <c r="URR730" s="422"/>
      <c r="URS730" s="3"/>
      <c r="URT730" s="422"/>
      <c r="URU730" s="3"/>
      <c r="URV730" s="422"/>
      <c r="URW730" s="3"/>
      <c r="URX730" s="422"/>
      <c r="URY730" s="3"/>
      <c r="URZ730" s="422"/>
      <c r="USA730" s="3"/>
      <c r="USB730" s="422"/>
      <c r="USC730" s="3"/>
      <c r="USD730" s="422"/>
      <c r="USE730" s="3"/>
      <c r="USF730" s="422"/>
      <c r="USG730" s="3"/>
      <c r="USH730" s="422"/>
      <c r="USI730" s="3"/>
      <c r="USJ730" s="422"/>
      <c r="USK730" s="3"/>
      <c r="USL730" s="422"/>
      <c r="USM730" s="3"/>
      <c r="USN730" s="422"/>
      <c r="USO730" s="3"/>
      <c r="USP730" s="422"/>
      <c r="USQ730" s="3"/>
      <c r="USR730" s="422"/>
      <c r="USS730" s="3"/>
      <c r="UST730" s="422"/>
      <c r="USU730" s="3"/>
      <c r="USV730" s="422"/>
      <c r="USW730" s="3"/>
      <c r="USX730" s="422"/>
      <c r="USY730" s="3"/>
      <c r="USZ730" s="422"/>
      <c r="UTA730" s="3"/>
      <c r="UTB730" s="422"/>
      <c r="UTC730" s="3"/>
      <c r="UTD730" s="422"/>
      <c r="UTE730" s="3"/>
      <c r="UTF730" s="422"/>
      <c r="UTG730" s="3"/>
      <c r="UTH730" s="422"/>
      <c r="UTI730" s="3"/>
      <c r="UTJ730" s="422"/>
      <c r="UTK730" s="3"/>
      <c r="UTL730" s="422"/>
      <c r="UTM730" s="3"/>
      <c r="UTN730" s="422"/>
      <c r="UTO730" s="3"/>
      <c r="UTP730" s="422"/>
      <c r="UTQ730" s="3"/>
      <c r="UTR730" s="422"/>
      <c r="UTS730" s="3"/>
      <c r="UTT730" s="422"/>
      <c r="UTU730" s="3"/>
      <c r="UTV730" s="422"/>
      <c r="UTW730" s="3"/>
      <c r="UTX730" s="422"/>
      <c r="UTY730" s="3"/>
      <c r="UTZ730" s="422"/>
      <c r="UUA730" s="3"/>
      <c r="UUB730" s="422"/>
      <c r="UUC730" s="3"/>
      <c r="UUD730" s="422"/>
      <c r="UUE730" s="3"/>
      <c r="UUF730" s="422"/>
      <c r="UUG730" s="3"/>
      <c r="UUH730" s="422"/>
      <c r="UUI730" s="3"/>
      <c r="UUJ730" s="422"/>
      <c r="UUK730" s="3"/>
      <c r="UUL730" s="422"/>
      <c r="UUM730" s="3"/>
      <c r="UUN730" s="422"/>
      <c r="UUO730" s="3"/>
      <c r="UUP730" s="422"/>
      <c r="UUQ730" s="3"/>
      <c r="UUR730" s="422"/>
      <c r="UUS730" s="3"/>
      <c r="UUT730" s="422"/>
      <c r="UUU730" s="3"/>
      <c r="UUV730" s="422"/>
      <c r="UUW730" s="3"/>
      <c r="UUX730" s="422"/>
      <c r="UUY730" s="3"/>
      <c r="UUZ730" s="422"/>
      <c r="UVA730" s="3"/>
      <c r="UVB730" s="422"/>
      <c r="UVC730" s="3"/>
      <c r="UVD730" s="422"/>
      <c r="UVE730" s="3"/>
      <c r="UVF730" s="422"/>
      <c r="UVG730" s="3"/>
      <c r="UVH730" s="422"/>
      <c r="UVI730" s="3"/>
      <c r="UVJ730" s="422"/>
      <c r="UVK730" s="3"/>
      <c r="UVL730" s="422"/>
      <c r="UVM730" s="3"/>
      <c r="UVN730" s="422"/>
      <c r="UVO730" s="3"/>
      <c r="UVP730" s="422"/>
      <c r="UVQ730" s="3"/>
      <c r="UVR730" s="422"/>
      <c r="UVS730" s="3"/>
      <c r="UVT730" s="422"/>
      <c r="UVU730" s="3"/>
      <c r="UVV730" s="422"/>
      <c r="UVW730" s="3"/>
      <c r="UVX730" s="422"/>
      <c r="UVY730" s="3"/>
      <c r="UVZ730" s="422"/>
      <c r="UWA730" s="3"/>
      <c r="UWB730" s="422"/>
      <c r="UWC730" s="3"/>
      <c r="UWD730" s="422"/>
      <c r="UWE730" s="3"/>
      <c r="UWF730" s="422"/>
      <c r="UWG730" s="3"/>
      <c r="UWH730" s="422"/>
      <c r="UWI730" s="3"/>
      <c r="UWJ730" s="422"/>
      <c r="UWK730" s="3"/>
      <c r="UWL730" s="422"/>
      <c r="UWM730" s="3"/>
      <c r="UWN730" s="422"/>
      <c r="UWO730" s="3"/>
      <c r="UWP730" s="422"/>
      <c r="UWQ730" s="3"/>
      <c r="UWR730" s="422"/>
      <c r="UWS730" s="3"/>
      <c r="UWT730" s="422"/>
      <c r="UWU730" s="3"/>
      <c r="UWV730" s="422"/>
      <c r="UWW730" s="3"/>
      <c r="UWX730" s="422"/>
      <c r="UWY730" s="3"/>
      <c r="UWZ730" s="422"/>
      <c r="UXA730" s="3"/>
      <c r="UXB730" s="422"/>
      <c r="UXC730" s="3"/>
      <c r="UXD730" s="422"/>
      <c r="UXE730" s="3"/>
      <c r="UXF730" s="422"/>
      <c r="UXG730" s="3"/>
      <c r="UXH730" s="422"/>
      <c r="UXI730" s="3"/>
      <c r="UXJ730" s="422"/>
      <c r="UXK730" s="3"/>
      <c r="UXL730" s="422"/>
      <c r="UXM730" s="3"/>
      <c r="UXN730" s="422"/>
      <c r="UXO730" s="3"/>
      <c r="UXP730" s="422"/>
      <c r="UXQ730" s="3"/>
      <c r="UXR730" s="422"/>
      <c r="UXS730" s="3"/>
      <c r="UXT730" s="422"/>
      <c r="UXU730" s="3"/>
      <c r="UXV730" s="422"/>
      <c r="UXW730" s="3"/>
      <c r="UXX730" s="422"/>
      <c r="UXY730" s="3"/>
      <c r="UXZ730" s="422"/>
      <c r="UYA730" s="3"/>
      <c r="UYB730" s="422"/>
      <c r="UYC730" s="3"/>
      <c r="UYD730" s="422"/>
      <c r="UYE730" s="3"/>
      <c r="UYF730" s="422"/>
      <c r="UYG730" s="3"/>
      <c r="UYH730" s="422"/>
      <c r="UYI730" s="3"/>
      <c r="UYJ730" s="422"/>
      <c r="UYK730" s="3"/>
      <c r="UYL730" s="422"/>
      <c r="UYM730" s="3"/>
      <c r="UYN730" s="422"/>
      <c r="UYO730" s="3"/>
      <c r="UYP730" s="422"/>
      <c r="UYQ730" s="3"/>
      <c r="UYR730" s="422"/>
      <c r="UYS730" s="3"/>
      <c r="UYT730" s="422"/>
      <c r="UYU730" s="3"/>
      <c r="UYV730" s="422"/>
      <c r="UYW730" s="3"/>
      <c r="UYX730" s="422"/>
      <c r="UYY730" s="3"/>
      <c r="UYZ730" s="422"/>
      <c r="UZA730" s="3"/>
      <c r="UZB730" s="422"/>
      <c r="UZC730" s="3"/>
      <c r="UZD730" s="422"/>
      <c r="UZE730" s="3"/>
      <c r="UZF730" s="422"/>
      <c r="UZG730" s="3"/>
      <c r="UZH730" s="422"/>
      <c r="UZI730" s="3"/>
      <c r="UZJ730" s="422"/>
      <c r="UZK730" s="3"/>
      <c r="UZL730" s="422"/>
      <c r="UZM730" s="3"/>
      <c r="UZN730" s="422"/>
      <c r="UZO730" s="3"/>
      <c r="UZP730" s="422"/>
      <c r="UZQ730" s="3"/>
      <c r="UZR730" s="422"/>
      <c r="UZS730" s="3"/>
      <c r="UZT730" s="422"/>
      <c r="UZU730" s="3"/>
      <c r="UZV730" s="422"/>
      <c r="UZW730" s="3"/>
      <c r="UZX730" s="422"/>
      <c r="UZY730" s="3"/>
      <c r="UZZ730" s="422"/>
      <c r="VAA730" s="3"/>
      <c r="VAB730" s="422"/>
      <c r="VAC730" s="3"/>
      <c r="VAD730" s="422"/>
      <c r="VAE730" s="3"/>
      <c r="VAF730" s="422"/>
      <c r="VAG730" s="3"/>
      <c r="VAH730" s="422"/>
      <c r="VAI730" s="3"/>
      <c r="VAJ730" s="422"/>
      <c r="VAK730" s="3"/>
      <c r="VAL730" s="422"/>
      <c r="VAM730" s="3"/>
      <c r="VAN730" s="422"/>
      <c r="VAO730" s="3"/>
      <c r="VAP730" s="422"/>
      <c r="VAQ730" s="3"/>
      <c r="VAR730" s="422"/>
      <c r="VAS730" s="3"/>
      <c r="VAT730" s="422"/>
      <c r="VAU730" s="3"/>
      <c r="VAV730" s="422"/>
      <c r="VAW730" s="3"/>
      <c r="VAX730" s="422"/>
      <c r="VAY730" s="3"/>
      <c r="VAZ730" s="422"/>
      <c r="VBA730" s="3"/>
      <c r="VBB730" s="422"/>
      <c r="VBC730" s="3"/>
      <c r="VBD730" s="422"/>
      <c r="VBE730" s="3"/>
      <c r="VBF730" s="422"/>
      <c r="VBG730" s="3"/>
      <c r="VBH730" s="422"/>
      <c r="VBI730" s="3"/>
      <c r="VBJ730" s="422"/>
      <c r="VBK730" s="3"/>
      <c r="VBL730" s="422"/>
      <c r="VBM730" s="3"/>
      <c r="VBN730" s="422"/>
      <c r="VBO730" s="3"/>
      <c r="VBP730" s="422"/>
      <c r="VBQ730" s="3"/>
      <c r="VBR730" s="422"/>
      <c r="VBS730" s="3"/>
      <c r="VBT730" s="422"/>
      <c r="VBU730" s="3"/>
      <c r="VBV730" s="422"/>
      <c r="VBW730" s="3"/>
      <c r="VBX730" s="422"/>
      <c r="VBY730" s="3"/>
      <c r="VBZ730" s="422"/>
      <c r="VCA730" s="3"/>
      <c r="VCB730" s="422"/>
      <c r="VCC730" s="3"/>
      <c r="VCD730" s="422"/>
      <c r="VCE730" s="3"/>
      <c r="VCF730" s="422"/>
      <c r="VCG730" s="3"/>
      <c r="VCH730" s="422"/>
      <c r="VCI730" s="3"/>
      <c r="VCJ730" s="422"/>
      <c r="VCK730" s="3"/>
      <c r="VCL730" s="422"/>
      <c r="VCM730" s="3"/>
      <c r="VCN730" s="422"/>
      <c r="VCO730" s="3"/>
      <c r="VCP730" s="422"/>
      <c r="VCQ730" s="3"/>
      <c r="VCR730" s="422"/>
      <c r="VCS730" s="3"/>
      <c r="VCT730" s="422"/>
      <c r="VCU730" s="3"/>
      <c r="VCV730" s="422"/>
      <c r="VCW730" s="3"/>
      <c r="VCX730" s="422"/>
      <c r="VCY730" s="3"/>
      <c r="VCZ730" s="422"/>
      <c r="VDA730" s="3"/>
      <c r="VDB730" s="422"/>
      <c r="VDC730" s="3"/>
      <c r="VDD730" s="422"/>
      <c r="VDE730" s="3"/>
      <c r="VDF730" s="422"/>
      <c r="VDG730" s="3"/>
      <c r="VDH730" s="422"/>
      <c r="VDI730" s="3"/>
      <c r="VDJ730" s="422"/>
      <c r="VDK730" s="3"/>
      <c r="VDL730" s="422"/>
      <c r="VDM730" s="3"/>
      <c r="VDN730" s="422"/>
      <c r="VDO730" s="3"/>
      <c r="VDP730" s="422"/>
      <c r="VDQ730" s="3"/>
      <c r="VDR730" s="422"/>
      <c r="VDS730" s="3"/>
      <c r="VDT730" s="422"/>
      <c r="VDU730" s="3"/>
      <c r="VDV730" s="422"/>
      <c r="VDW730" s="3"/>
      <c r="VDX730" s="422"/>
      <c r="VDY730" s="3"/>
      <c r="VDZ730" s="422"/>
      <c r="VEA730" s="3"/>
      <c r="VEB730" s="422"/>
      <c r="VEC730" s="3"/>
      <c r="VED730" s="422"/>
      <c r="VEE730" s="3"/>
      <c r="VEF730" s="422"/>
      <c r="VEG730" s="3"/>
      <c r="VEH730" s="422"/>
      <c r="VEI730" s="3"/>
      <c r="VEJ730" s="422"/>
      <c r="VEK730" s="3"/>
      <c r="VEL730" s="422"/>
      <c r="VEM730" s="3"/>
      <c r="VEN730" s="422"/>
      <c r="VEO730" s="3"/>
      <c r="VEP730" s="422"/>
      <c r="VEQ730" s="3"/>
      <c r="VER730" s="422"/>
      <c r="VES730" s="3"/>
      <c r="VET730" s="422"/>
      <c r="VEU730" s="3"/>
      <c r="VEV730" s="422"/>
      <c r="VEW730" s="3"/>
      <c r="VEX730" s="422"/>
      <c r="VEY730" s="3"/>
      <c r="VEZ730" s="422"/>
      <c r="VFA730" s="3"/>
      <c r="VFB730" s="422"/>
      <c r="VFC730" s="3"/>
      <c r="VFD730" s="422"/>
      <c r="VFE730" s="3"/>
      <c r="VFF730" s="422"/>
      <c r="VFG730" s="3"/>
      <c r="VFH730" s="422"/>
      <c r="VFI730" s="3"/>
      <c r="VFJ730" s="422"/>
      <c r="VFK730" s="3"/>
      <c r="VFL730" s="422"/>
      <c r="VFM730" s="3"/>
      <c r="VFN730" s="422"/>
      <c r="VFO730" s="3"/>
      <c r="VFP730" s="422"/>
      <c r="VFQ730" s="3"/>
      <c r="VFR730" s="422"/>
      <c r="VFS730" s="3"/>
      <c r="VFT730" s="422"/>
      <c r="VFU730" s="3"/>
      <c r="VFV730" s="422"/>
      <c r="VFW730" s="3"/>
      <c r="VFX730" s="422"/>
      <c r="VFY730" s="3"/>
      <c r="VFZ730" s="422"/>
      <c r="VGA730" s="3"/>
      <c r="VGB730" s="422"/>
      <c r="VGC730" s="3"/>
      <c r="VGD730" s="422"/>
      <c r="VGE730" s="3"/>
      <c r="VGF730" s="422"/>
      <c r="VGG730" s="3"/>
      <c r="VGH730" s="422"/>
      <c r="VGI730" s="3"/>
      <c r="VGJ730" s="422"/>
      <c r="VGK730" s="3"/>
      <c r="VGL730" s="422"/>
      <c r="VGM730" s="3"/>
      <c r="VGN730" s="422"/>
      <c r="VGO730" s="3"/>
      <c r="VGP730" s="422"/>
      <c r="VGQ730" s="3"/>
      <c r="VGR730" s="422"/>
      <c r="VGS730" s="3"/>
      <c r="VGT730" s="422"/>
      <c r="VGU730" s="3"/>
      <c r="VGV730" s="422"/>
      <c r="VGW730" s="3"/>
      <c r="VGX730" s="422"/>
      <c r="VGY730" s="3"/>
      <c r="VGZ730" s="422"/>
      <c r="VHA730" s="3"/>
      <c r="VHB730" s="422"/>
      <c r="VHC730" s="3"/>
      <c r="VHD730" s="422"/>
      <c r="VHE730" s="3"/>
      <c r="VHF730" s="422"/>
      <c r="VHG730" s="3"/>
      <c r="VHH730" s="422"/>
      <c r="VHI730" s="3"/>
      <c r="VHJ730" s="422"/>
      <c r="VHK730" s="3"/>
      <c r="VHL730" s="422"/>
      <c r="VHM730" s="3"/>
      <c r="VHN730" s="422"/>
      <c r="VHO730" s="3"/>
      <c r="VHP730" s="422"/>
      <c r="VHQ730" s="3"/>
      <c r="VHR730" s="422"/>
      <c r="VHS730" s="3"/>
      <c r="VHT730" s="422"/>
      <c r="VHU730" s="3"/>
      <c r="VHV730" s="422"/>
      <c r="VHW730" s="3"/>
      <c r="VHX730" s="422"/>
      <c r="VHY730" s="3"/>
      <c r="VHZ730" s="422"/>
      <c r="VIA730" s="3"/>
      <c r="VIB730" s="422"/>
      <c r="VIC730" s="3"/>
      <c r="VID730" s="422"/>
      <c r="VIE730" s="3"/>
      <c r="VIF730" s="422"/>
      <c r="VIG730" s="3"/>
      <c r="VIH730" s="422"/>
      <c r="VII730" s="3"/>
      <c r="VIJ730" s="422"/>
      <c r="VIK730" s="3"/>
      <c r="VIL730" s="422"/>
      <c r="VIM730" s="3"/>
      <c r="VIN730" s="422"/>
      <c r="VIO730" s="3"/>
      <c r="VIP730" s="422"/>
      <c r="VIQ730" s="3"/>
      <c r="VIR730" s="422"/>
      <c r="VIS730" s="3"/>
      <c r="VIT730" s="422"/>
      <c r="VIU730" s="3"/>
      <c r="VIV730" s="422"/>
      <c r="VIW730" s="3"/>
      <c r="VIX730" s="422"/>
      <c r="VIY730" s="3"/>
      <c r="VIZ730" s="422"/>
      <c r="VJA730" s="3"/>
      <c r="VJB730" s="422"/>
      <c r="VJC730" s="3"/>
      <c r="VJD730" s="422"/>
      <c r="VJE730" s="3"/>
      <c r="VJF730" s="422"/>
      <c r="VJG730" s="3"/>
      <c r="VJH730" s="422"/>
      <c r="VJI730" s="3"/>
      <c r="VJJ730" s="422"/>
      <c r="VJK730" s="3"/>
      <c r="VJL730" s="422"/>
      <c r="VJM730" s="3"/>
      <c r="VJN730" s="422"/>
      <c r="VJO730" s="3"/>
      <c r="VJP730" s="422"/>
      <c r="VJQ730" s="3"/>
      <c r="VJR730" s="422"/>
      <c r="VJS730" s="3"/>
      <c r="VJT730" s="422"/>
      <c r="VJU730" s="3"/>
      <c r="VJV730" s="422"/>
      <c r="VJW730" s="3"/>
      <c r="VJX730" s="422"/>
      <c r="VJY730" s="3"/>
      <c r="VJZ730" s="422"/>
      <c r="VKA730" s="3"/>
      <c r="VKB730" s="422"/>
      <c r="VKC730" s="3"/>
      <c r="VKD730" s="422"/>
      <c r="VKE730" s="3"/>
      <c r="VKF730" s="422"/>
      <c r="VKG730" s="3"/>
      <c r="VKH730" s="422"/>
      <c r="VKI730" s="3"/>
      <c r="VKJ730" s="422"/>
      <c r="VKK730" s="3"/>
      <c r="VKL730" s="422"/>
      <c r="VKM730" s="3"/>
      <c r="VKN730" s="422"/>
      <c r="VKO730" s="3"/>
      <c r="VKP730" s="422"/>
      <c r="VKQ730" s="3"/>
      <c r="VKR730" s="422"/>
      <c r="VKS730" s="3"/>
      <c r="VKT730" s="422"/>
      <c r="VKU730" s="3"/>
      <c r="VKV730" s="422"/>
      <c r="VKW730" s="3"/>
      <c r="VKX730" s="422"/>
      <c r="VKY730" s="3"/>
      <c r="VKZ730" s="422"/>
      <c r="VLA730" s="3"/>
      <c r="VLB730" s="422"/>
      <c r="VLC730" s="3"/>
      <c r="VLD730" s="422"/>
      <c r="VLE730" s="3"/>
      <c r="VLF730" s="422"/>
      <c r="VLG730" s="3"/>
      <c r="VLH730" s="422"/>
      <c r="VLI730" s="3"/>
      <c r="VLJ730" s="422"/>
      <c r="VLK730" s="3"/>
      <c r="VLL730" s="422"/>
      <c r="VLM730" s="3"/>
      <c r="VLN730" s="422"/>
      <c r="VLO730" s="3"/>
      <c r="VLP730" s="422"/>
      <c r="VLQ730" s="3"/>
      <c r="VLR730" s="422"/>
      <c r="VLS730" s="3"/>
      <c r="VLT730" s="422"/>
      <c r="VLU730" s="3"/>
      <c r="VLV730" s="422"/>
      <c r="VLW730" s="3"/>
      <c r="VLX730" s="422"/>
      <c r="VLY730" s="3"/>
      <c r="VLZ730" s="422"/>
      <c r="VMA730" s="3"/>
      <c r="VMB730" s="422"/>
      <c r="VMC730" s="3"/>
      <c r="VMD730" s="422"/>
      <c r="VME730" s="3"/>
      <c r="VMF730" s="422"/>
      <c r="VMG730" s="3"/>
      <c r="VMH730" s="422"/>
      <c r="VMI730" s="3"/>
      <c r="VMJ730" s="422"/>
      <c r="VMK730" s="3"/>
      <c r="VML730" s="422"/>
      <c r="VMM730" s="3"/>
      <c r="VMN730" s="422"/>
      <c r="VMO730" s="3"/>
      <c r="VMP730" s="422"/>
      <c r="VMQ730" s="3"/>
      <c r="VMR730" s="422"/>
      <c r="VMS730" s="3"/>
      <c r="VMT730" s="422"/>
      <c r="VMU730" s="3"/>
      <c r="VMV730" s="422"/>
      <c r="VMW730" s="3"/>
      <c r="VMX730" s="422"/>
      <c r="VMY730" s="3"/>
      <c r="VMZ730" s="422"/>
      <c r="VNA730" s="3"/>
      <c r="VNB730" s="422"/>
      <c r="VNC730" s="3"/>
      <c r="VND730" s="422"/>
      <c r="VNE730" s="3"/>
      <c r="VNF730" s="422"/>
      <c r="VNG730" s="3"/>
      <c r="VNH730" s="422"/>
      <c r="VNI730" s="3"/>
      <c r="VNJ730" s="422"/>
      <c r="VNK730" s="3"/>
      <c r="VNL730" s="422"/>
      <c r="VNM730" s="3"/>
      <c r="VNN730" s="422"/>
      <c r="VNO730" s="3"/>
      <c r="VNP730" s="422"/>
      <c r="VNQ730" s="3"/>
      <c r="VNR730" s="422"/>
      <c r="VNS730" s="3"/>
      <c r="VNT730" s="422"/>
      <c r="VNU730" s="3"/>
      <c r="VNV730" s="422"/>
      <c r="VNW730" s="3"/>
      <c r="VNX730" s="422"/>
      <c r="VNY730" s="3"/>
      <c r="VNZ730" s="422"/>
      <c r="VOA730" s="3"/>
      <c r="VOB730" s="422"/>
      <c r="VOC730" s="3"/>
      <c r="VOD730" s="422"/>
      <c r="VOE730" s="3"/>
      <c r="VOF730" s="422"/>
      <c r="VOG730" s="3"/>
      <c r="VOH730" s="422"/>
      <c r="VOI730" s="3"/>
      <c r="VOJ730" s="422"/>
      <c r="VOK730" s="3"/>
      <c r="VOL730" s="422"/>
      <c r="VOM730" s="3"/>
      <c r="VON730" s="422"/>
      <c r="VOO730" s="3"/>
      <c r="VOP730" s="422"/>
      <c r="VOQ730" s="3"/>
      <c r="VOR730" s="422"/>
      <c r="VOS730" s="3"/>
      <c r="VOT730" s="422"/>
      <c r="VOU730" s="3"/>
      <c r="VOV730" s="422"/>
      <c r="VOW730" s="3"/>
      <c r="VOX730" s="422"/>
      <c r="VOY730" s="3"/>
      <c r="VOZ730" s="422"/>
      <c r="VPA730" s="3"/>
      <c r="VPB730" s="422"/>
      <c r="VPC730" s="3"/>
      <c r="VPD730" s="422"/>
      <c r="VPE730" s="3"/>
      <c r="VPF730" s="422"/>
      <c r="VPG730" s="3"/>
      <c r="VPH730" s="422"/>
      <c r="VPI730" s="3"/>
      <c r="VPJ730" s="422"/>
      <c r="VPK730" s="3"/>
      <c r="VPL730" s="422"/>
      <c r="VPM730" s="3"/>
      <c r="VPN730" s="422"/>
      <c r="VPO730" s="3"/>
      <c r="VPP730" s="422"/>
      <c r="VPQ730" s="3"/>
      <c r="VPR730" s="422"/>
      <c r="VPS730" s="3"/>
      <c r="VPT730" s="422"/>
      <c r="VPU730" s="3"/>
      <c r="VPV730" s="422"/>
      <c r="VPW730" s="3"/>
      <c r="VPX730" s="422"/>
      <c r="VPY730" s="3"/>
      <c r="VPZ730" s="422"/>
      <c r="VQA730" s="3"/>
      <c r="VQB730" s="422"/>
      <c r="VQC730" s="3"/>
      <c r="VQD730" s="422"/>
      <c r="VQE730" s="3"/>
      <c r="VQF730" s="422"/>
      <c r="VQG730" s="3"/>
      <c r="VQH730" s="422"/>
      <c r="VQI730" s="3"/>
      <c r="VQJ730" s="422"/>
      <c r="VQK730" s="3"/>
      <c r="VQL730" s="422"/>
      <c r="VQM730" s="3"/>
      <c r="VQN730" s="422"/>
      <c r="VQO730" s="3"/>
      <c r="VQP730" s="422"/>
      <c r="VQQ730" s="3"/>
      <c r="VQR730" s="422"/>
      <c r="VQS730" s="3"/>
      <c r="VQT730" s="422"/>
      <c r="VQU730" s="3"/>
      <c r="VQV730" s="422"/>
      <c r="VQW730" s="3"/>
      <c r="VQX730" s="422"/>
      <c r="VQY730" s="3"/>
      <c r="VQZ730" s="422"/>
      <c r="VRA730" s="3"/>
      <c r="VRB730" s="422"/>
      <c r="VRC730" s="3"/>
      <c r="VRD730" s="422"/>
      <c r="VRE730" s="3"/>
      <c r="VRF730" s="422"/>
      <c r="VRG730" s="3"/>
      <c r="VRH730" s="422"/>
      <c r="VRI730" s="3"/>
      <c r="VRJ730" s="422"/>
      <c r="VRK730" s="3"/>
      <c r="VRL730" s="422"/>
      <c r="VRM730" s="3"/>
      <c r="VRN730" s="422"/>
      <c r="VRO730" s="3"/>
      <c r="VRP730" s="422"/>
      <c r="VRQ730" s="3"/>
      <c r="VRR730" s="422"/>
      <c r="VRS730" s="3"/>
      <c r="VRT730" s="422"/>
      <c r="VRU730" s="3"/>
      <c r="VRV730" s="422"/>
      <c r="VRW730" s="3"/>
      <c r="VRX730" s="422"/>
      <c r="VRY730" s="3"/>
      <c r="VRZ730" s="422"/>
      <c r="VSA730" s="3"/>
      <c r="VSB730" s="422"/>
      <c r="VSC730" s="3"/>
      <c r="VSD730" s="422"/>
      <c r="VSE730" s="3"/>
      <c r="VSF730" s="422"/>
      <c r="VSG730" s="3"/>
      <c r="VSH730" s="422"/>
      <c r="VSI730" s="3"/>
      <c r="VSJ730" s="422"/>
      <c r="VSK730" s="3"/>
      <c r="VSL730" s="422"/>
      <c r="VSM730" s="3"/>
      <c r="VSN730" s="422"/>
      <c r="VSO730" s="3"/>
      <c r="VSP730" s="422"/>
      <c r="VSQ730" s="3"/>
      <c r="VSR730" s="422"/>
      <c r="VSS730" s="3"/>
      <c r="VST730" s="422"/>
      <c r="VSU730" s="3"/>
      <c r="VSV730" s="422"/>
      <c r="VSW730" s="3"/>
      <c r="VSX730" s="422"/>
      <c r="VSY730" s="3"/>
      <c r="VSZ730" s="422"/>
      <c r="VTA730" s="3"/>
      <c r="VTB730" s="422"/>
      <c r="VTC730" s="3"/>
      <c r="VTD730" s="422"/>
      <c r="VTE730" s="3"/>
      <c r="VTF730" s="422"/>
      <c r="VTG730" s="3"/>
      <c r="VTH730" s="422"/>
      <c r="VTI730" s="3"/>
      <c r="VTJ730" s="422"/>
      <c r="VTK730" s="3"/>
      <c r="VTL730" s="422"/>
      <c r="VTM730" s="3"/>
      <c r="VTN730" s="422"/>
      <c r="VTO730" s="3"/>
      <c r="VTP730" s="422"/>
      <c r="VTQ730" s="3"/>
      <c r="VTR730" s="422"/>
      <c r="VTS730" s="3"/>
      <c r="VTT730" s="422"/>
      <c r="VTU730" s="3"/>
      <c r="VTV730" s="422"/>
      <c r="VTW730" s="3"/>
      <c r="VTX730" s="422"/>
      <c r="VTY730" s="3"/>
      <c r="VTZ730" s="422"/>
      <c r="VUA730" s="3"/>
      <c r="VUB730" s="422"/>
      <c r="VUC730" s="3"/>
      <c r="VUD730" s="422"/>
      <c r="VUE730" s="3"/>
      <c r="VUF730" s="422"/>
      <c r="VUG730" s="3"/>
      <c r="VUH730" s="422"/>
      <c r="VUI730" s="3"/>
      <c r="VUJ730" s="422"/>
      <c r="VUK730" s="3"/>
      <c r="VUL730" s="422"/>
      <c r="VUM730" s="3"/>
      <c r="VUN730" s="422"/>
      <c r="VUO730" s="3"/>
      <c r="VUP730" s="422"/>
      <c r="VUQ730" s="3"/>
      <c r="VUR730" s="422"/>
      <c r="VUS730" s="3"/>
      <c r="VUT730" s="422"/>
      <c r="VUU730" s="3"/>
      <c r="VUV730" s="422"/>
      <c r="VUW730" s="3"/>
      <c r="VUX730" s="422"/>
      <c r="VUY730" s="3"/>
      <c r="VUZ730" s="422"/>
      <c r="VVA730" s="3"/>
      <c r="VVB730" s="422"/>
      <c r="VVC730" s="3"/>
      <c r="VVD730" s="422"/>
      <c r="VVE730" s="3"/>
      <c r="VVF730" s="422"/>
      <c r="VVG730" s="3"/>
      <c r="VVH730" s="422"/>
      <c r="VVI730" s="3"/>
      <c r="VVJ730" s="422"/>
      <c r="VVK730" s="3"/>
      <c r="VVL730" s="422"/>
      <c r="VVM730" s="3"/>
      <c r="VVN730" s="422"/>
      <c r="VVO730" s="3"/>
      <c r="VVP730" s="422"/>
      <c r="VVQ730" s="3"/>
      <c r="VVR730" s="422"/>
      <c r="VVS730" s="3"/>
      <c r="VVT730" s="422"/>
      <c r="VVU730" s="3"/>
      <c r="VVV730" s="422"/>
      <c r="VVW730" s="3"/>
      <c r="VVX730" s="422"/>
      <c r="VVY730" s="3"/>
      <c r="VVZ730" s="422"/>
      <c r="VWA730" s="3"/>
      <c r="VWB730" s="422"/>
      <c r="VWC730" s="3"/>
      <c r="VWD730" s="422"/>
      <c r="VWE730" s="3"/>
      <c r="VWF730" s="422"/>
      <c r="VWG730" s="3"/>
      <c r="VWH730" s="422"/>
      <c r="VWI730" s="3"/>
      <c r="VWJ730" s="422"/>
      <c r="VWK730" s="3"/>
      <c r="VWL730" s="422"/>
      <c r="VWM730" s="3"/>
      <c r="VWN730" s="422"/>
      <c r="VWO730" s="3"/>
      <c r="VWP730" s="422"/>
      <c r="VWQ730" s="3"/>
      <c r="VWR730" s="422"/>
      <c r="VWS730" s="3"/>
      <c r="VWT730" s="422"/>
      <c r="VWU730" s="3"/>
      <c r="VWV730" s="422"/>
      <c r="VWW730" s="3"/>
      <c r="VWX730" s="422"/>
      <c r="VWY730" s="3"/>
      <c r="VWZ730" s="422"/>
      <c r="VXA730" s="3"/>
      <c r="VXB730" s="422"/>
      <c r="VXC730" s="3"/>
      <c r="VXD730" s="422"/>
      <c r="VXE730" s="3"/>
      <c r="VXF730" s="422"/>
      <c r="VXG730" s="3"/>
      <c r="VXH730" s="422"/>
      <c r="VXI730" s="3"/>
      <c r="VXJ730" s="422"/>
      <c r="VXK730" s="3"/>
      <c r="VXL730" s="422"/>
      <c r="VXM730" s="3"/>
      <c r="VXN730" s="422"/>
      <c r="VXO730" s="3"/>
      <c r="VXP730" s="422"/>
      <c r="VXQ730" s="3"/>
      <c r="VXR730" s="422"/>
      <c r="VXS730" s="3"/>
      <c r="VXT730" s="422"/>
      <c r="VXU730" s="3"/>
      <c r="VXV730" s="422"/>
      <c r="VXW730" s="3"/>
      <c r="VXX730" s="422"/>
      <c r="VXY730" s="3"/>
      <c r="VXZ730" s="422"/>
      <c r="VYA730" s="3"/>
      <c r="VYB730" s="422"/>
      <c r="VYC730" s="3"/>
      <c r="VYD730" s="422"/>
      <c r="VYE730" s="3"/>
      <c r="VYF730" s="422"/>
      <c r="VYG730" s="3"/>
      <c r="VYH730" s="422"/>
      <c r="VYI730" s="3"/>
      <c r="VYJ730" s="422"/>
      <c r="VYK730" s="3"/>
      <c r="VYL730" s="422"/>
      <c r="VYM730" s="3"/>
      <c r="VYN730" s="422"/>
      <c r="VYO730" s="3"/>
      <c r="VYP730" s="422"/>
      <c r="VYQ730" s="3"/>
      <c r="VYR730" s="422"/>
      <c r="VYS730" s="3"/>
      <c r="VYT730" s="422"/>
      <c r="VYU730" s="3"/>
      <c r="VYV730" s="422"/>
      <c r="VYW730" s="3"/>
      <c r="VYX730" s="422"/>
      <c r="VYY730" s="3"/>
      <c r="VYZ730" s="422"/>
      <c r="VZA730" s="3"/>
      <c r="VZB730" s="422"/>
      <c r="VZC730" s="3"/>
      <c r="VZD730" s="422"/>
      <c r="VZE730" s="3"/>
      <c r="VZF730" s="422"/>
      <c r="VZG730" s="3"/>
      <c r="VZH730" s="422"/>
      <c r="VZI730" s="3"/>
      <c r="VZJ730" s="422"/>
      <c r="VZK730" s="3"/>
      <c r="VZL730" s="422"/>
      <c r="VZM730" s="3"/>
      <c r="VZN730" s="422"/>
      <c r="VZO730" s="3"/>
      <c r="VZP730" s="422"/>
      <c r="VZQ730" s="3"/>
      <c r="VZR730" s="422"/>
      <c r="VZS730" s="3"/>
      <c r="VZT730" s="422"/>
      <c r="VZU730" s="3"/>
      <c r="VZV730" s="422"/>
      <c r="VZW730" s="3"/>
      <c r="VZX730" s="422"/>
      <c r="VZY730" s="3"/>
      <c r="VZZ730" s="422"/>
      <c r="WAA730" s="3"/>
      <c r="WAB730" s="422"/>
      <c r="WAC730" s="3"/>
      <c r="WAD730" s="422"/>
      <c r="WAE730" s="3"/>
      <c r="WAF730" s="422"/>
      <c r="WAG730" s="3"/>
      <c r="WAH730" s="422"/>
      <c r="WAI730" s="3"/>
      <c r="WAJ730" s="422"/>
      <c r="WAK730" s="3"/>
      <c r="WAL730" s="422"/>
      <c r="WAM730" s="3"/>
      <c r="WAN730" s="422"/>
      <c r="WAO730" s="3"/>
      <c r="WAP730" s="422"/>
      <c r="WAQ730" s="3"/>
      <c r="WAR730" s="422"/>
      <c r="WAS730" s="3"/>
      <c r="WAT730" s="422"/>
      <c r="WAU730" s="3"/>
      <c r="WAV730" s="422"/>
      <c r="WAW730" s="3"/>
      <c r="WAX730" s="422"/>
      <c r="WAY730" s="3"/>
      <c r="WAZ730" s="422"/>
      <c r="WBA730" s="3"/>
      <c r="WBB730" s="422"/>
      <c r="WBC730" s="3"/>
      <c r="WBD730" s="422"/>
      <c r="WBE730" s="3"/>
      <c r="WBF730" s="422"/>
      <c r="WBG730" s="3"/>
      <c r="WBH730" s="422"/>
      <c r="WBI730" s="3"/>
      <c r="WBJ730" s="422"/>
      <c r="WBK730" s="3"/>
      <c r="WBL730" s="422"/>
      <c r="WBM730" s="3"/>
      <c r="WBN730" s="422"/>
      <c r="WBO730" s="3"/>
      <c r="WBP730" s="422"/>
      <c r="WBQ730" s="3"/>
      <c r="WBR730" s="422"/>
      <c r="WBS730" s="3"/>
      <c r="WBT730" s="422"/>
      <c r="WBU730" s="3"/>
      <c r="WBV730" s="422"/>
      <c r="WBW730" s="3"/>
      <c r="WBX730" s="422"/>
      <c r="WBY730" s="3"/>
      <c r="WBZ730" s="422"/>
      <c r="WCA730" s="3"/>
      <c r="WCB730" s="422"/>
      <c r="WCC730" s="3"/>
      <c r="WCD730" s="422"/>
      <c r="WCE730" s="3"/>
      <c r="WCF730" s="422"/>
      <c r="WCG730" s="3"/>
      <c r="WCH730" s="422"/>
      <c r="WCI730" s="3"/>
      <c r="WCJ730" s="422"/>
      <c r="WCK730" s="3"/>
      <c r="WCL730" s="422"/>
      <c r="WCM730" s="3"/>
      <c r="WCN730" s="422"/>
      <c r="WCO730" s="3"/>
      <c r="WCP730" s="422"/>
      <c r="WCQ730" s="3"/>
      <c r="WCR730" s="422"/>
      <c r="WCS730" s="3"/>
      <c r="WCT730" s="422"/>
      <c r="WCU730" s="3"/>
      <c r="WCV730" s="422"/>
      <c r="WCW730" s="3"/>
      <c r="WCX730" s="422"/>
      <c r="WCY730" s="3"/>
      <c r="WCZ730" s="422"/>
      <c r="WDA730" s="3"/>
      <c r="WDB730" s="422"/>
      <c r="WDC730" s="3"/>
      <c r="WDD730" s="422"/>
      <c r="WDE730" s="3"/>
      <c r="WDF730" s="422"/>
      <c r="WDG730" s="3"/>
      <c r="WDH730" s="422"/>
      <c r="WDI730" s="3"/>
      <c r="WDJ730" s="422"/>
      <c r="WDK730" s="3"/>
      <c r="WDL730" s="422"/>
      <c r="WDM730" s="3"/>
      <c r="WDN730" s="422"/>
      <c r="WDO730" s="3"/>
      <c r="WDP730" s="422"/>
      <c r="WDQ730" s="3"/>
      <c r="WDR730" s="422"/>
      <c r="WDS730" s="3"/>
      <c r="WDT730" s="422"/>
      <c r="WDU730" s="3"/>
      <c r="WDV730" s="422"/>
      <c r="WDW730" s="3"/>
      <c r="WDX730" s="422"/>
      <c r="WDY730" s="3"/>
      <c r="WDZ730" s="422"/>
      <c r="WEA730" s="3"/>
      <c r="WEB730" s="422"/>
      <c r="WEC730" s="3"/>
      <c r="WED730" s="422"/>
      <c r="WEE730" s="3"/>
      <c r="WEF730" s="422"/>
      <c r="WEG730" s="3"/>
      <c r="WEH730" s="422"/>
      <c r="WEI730" s="3"/>
      <c r="WEJ730" s="422"/>
      <c r="WEK730" s="3"/>
      <c r="WEL730" s="422"/>
      <c r="WEM730" s="3"/>
      <c r="WEN730" s="422"/>
      <c r="WEO730" s="3"/>
      <c r="WEP730" s="422"/>
      <c r="WEQ730" s="3"/>
      <c r="WER730" s="422"/>
      <c r="WES730" s="3"/>
      <c r="WET730" s="422"/>
      <c r="WEU730" s="3"/>
      <c r="WEV730" s="422"/>
      <c r="WEW730" s="3"/>
      <c r="WEX730" s="422"/>
      <c r="WEY730" s="3"/>
      <c r="WEZ730" s="422"/>
      <c r="WFA730" s="3"/>
      <c r="WFB730" s="422"/>
      <c r="WFC730" s="3"/>
      <c r="WFD730" s="422"/>
      <c r="WFE730" s="3"/>
      <c r="WFF730" s="422"/>
      <c r="WFG730" s="3"/>
      <c r="WFH730" s="422"/>
      <c r="WFI730" s="3"/>
      <c r="WFJ730" s="422"/>
      <c r="WFK730" s="3"/>
      <c r="WFL730" s="422"/>
      <c r="WFM730" s="3"/>
      <c r="WFN730" s="422"/>
      <c r="WFO730" s="3"/>
      <c r="WFP730" s="422"/>
      <c r="WFQ730" s="3"/>
      <c r="WFR730" s="422"/>
      <c r="WFS730" s="3"/>
      <c r="WFT730" s="422"/>
      <c r="WFU730" s="3"/>
      <c r="WFV730" s="422"/>
      <c r="WFW730" s="3"/>
      <c r="WFX730" s="422"/>
      <c r="WFY730" s="3"/>
      <c r="WFZ730" s="422"/>
      <c r="WGA730" s="3"/>
      <c r="WGB730" s="422"/>
      <c r="WGC730" s="3"/>
      <c r="WGD730" s="422"/>
      <c r="WGE730" s="3"/>
      <c r="WGF730" s="422"/>
      <c r="WGG730" s="3"/>
      <c r="WGH730" s="422"/>
      <c r="WGI730" s="3"/>
      <c r="WGJ730" s="422"/>
      <c r="WGK730" s="3"/>
      <c r="WGL730" s="422"/>
      <c r="WGM730" s="3"/>
      <c r="WGN730" s="422"/>
      <c r="WGO730" s="3"/>
      <c r="WGP730" s="422"/>
      <c r="WGQ730" s="3"/>
      <c r="WGR730" s="422"/>
      <c r="WGS730" s="3"/>
      <c r="WGT730" s="422"/>
      <c r="WGU730" s="3"/>
      <c r="WGV730" s="422"/>
      <c r="WGW730" s="3"/>
      <c r="WGX730" s="422"/>
      <c r="WGY730" s="3"/>
      <c r="WGZ730" s="422"/>
      <c r="WHA730" s="3"/>
      <c r="WHB730" s="422"/>
      <c r="WHC730" s="3"/>
      <c r="WHD730" s="422"/>
      <c r="WHE730" s="3"/>
      <c r="WHF730" s="422"/>
      <c r="WHG730" s="3"/>
      <c r="WHH730" s="422"/>
      <c r="WHI730" s="3"/>
      <c r="WHJ730" s="422"/>
      <c r="WHK730" s="3"/>
      <c r="WHL730" s="422"/>
      <c r="WHM730" s="3"/>
      <c r="WHN730" s="422"/>
      <c r="WHO730" s="3"/>
      <c r="WHP730" s="422"/>
      <c r="WHQ730" s="3"/>
      <c r="WHR730" s="422"/>
      <c r="WHS730" s="3"/>
      <c r="WHT730" s="422"/>
      <c r="WHU730" s="3"/>
      <c r="WHV730" s="422"/>
      <c r="WHW730" s="3"/>
      <c r="WHX730" s="422"/>
      <c r="WHY730" s="3"/>
      <c r="WHZ730" s="422"/>
      <c r="WIA730" s="3"/>
      <c r="WIB730" s="422"/>
      <c r="WIC730" s="3"/>
      <c r="WID730" s="422"/>
      <c r="WIE730" s="3"/>
      <c r="WIF730" s="422"/>
      <c r="WIG730" s="3"/>
      <c r="WIH730" s="422"/>
      <c r="WII730" s="3"/>
      <c r="WIJ730" s="422"/>
      <c r="WIK730" s="3"/>
      <c r="WIL730" s="422"/>
      <c r="WIM730" s="3"/>
      <c r="WIN730" s="422"/>
      <c r="WIO730" s="3"/>
      <c r="WIP730" s="422"/>
      <c r="WIQ730" s="3"/>
      <c r="WIR730" s="422"/>
      <c r="WIS730" s="3"/>
      <c r="WIT730" s="422"/>
      <c r="WIU730" s="3"/>
      <c r="WIV730" s="422"/>
      <c r="WIW730" s="3"/>
      <c r="WIX730" s="422"/>
      <c r="WIY730" s="3"/>
      <c r="WIZ730" s="422"/>
      <c r="WJA730" s="3"/>
      <c r="WJB730" s="422"/>
      <c r="WJC730" s="3"/>
      <c r="WJD730" s="422"/>
      <c r="WJE730" s="3"/>
      <c r="WJF730" s="422"/>
      <c r="WJG730" s="3"/>
      <c r="WJH730" s="422"/>
      <c r="WJI730" s="3"/>
      <c r="WJJ730" s="422"/>
      <c r="WJK730" s="3"/>
      <c r="WJL730" s="422"/>
      <c r="WJM730" s="3"/>
      <c r="WJN730" s="422"/>
      <c r="WJO730" s="3"/>
      <c r="WJP730" s="422"/>
      <c r="WJQ730" s="3"/>
      <c r="WJR730" s="422"/>
      <c r="WJS730" s="3"/>
      <c r="WJT730" s="422"/>
      <c r="WJU730" s="3"/>
      <c r="WJV730" s="422"/>
      <c r="WJW730" s="3"/>
      <c r="WJX730" s="422"/>
      <c r="WJY730" s="3"/>
      <c r="WJZ730" s="422"/>
      <c r="WKA730" s="3"/>
      <c r="WKB730" s="422"/>
      <c r="WKC730" s="3"/>
      <c r="WKD730" s="422"/>
      <c r="WKE730" s="3"/>
      <c r="WKF730" s="422"/>
      <c r="WKG730" s="3"/>
      <c r="WKH730" s="422"/>
      <c r="WKI730" s="3"/>
      <c r="WKJ730" s="422"/>
      <c r="WKK730" s="3"/>
      <c r="WKL730" s="422"/>
      <c r="WKM730" s="3"/>
      <c r="WKN730" s="422"/>
      <c r="WKO730" s="3"/>
      <c r="WKP730" s="422"/>
      <c r="WKQ730" s="3"/>
      <c r="WKR730" s="422"/>
      <c r="WKS730" s="3"/>
      <c r="WKT730" s="422"/>
      <c r="WKU730" s="3"/>
      <c r="WKV730" s="422"/>
      <c r="WKW730" s="3"/>
      <c r="WKX730" s="422"/>
      <c r="WKY730" s="3"/>
      <c r="WKZ730" s="422"/>
      <c r="WLA730" s="3"/>
      <c r="WLB730" s="422"/>
      <c r="WLC730" s="3"/>
      <c r="WLD730" s="422"/>
      <c r="WLE730" s="3"/>
      <c r="WLF730" s="422"/>
      <c r="WLG730" s="3"/>
      <c r="WLH730" s="422"/>
      <c r="WLI730" s="3"/>
      <c r="WLJ730" s="422"/>
      <c r="WLK730" s="3"/>
      <c r="WLL730" s="422"/>
      <c r="WLM730" s="3"/>
      <c r="WLN730" s="422"/>
      <c r="WLO730" s="3"/>
      <c r="WLP730" s="422"/>
      <c r="WLQ730" s="3"/>
      <c r="WLR730" s="422"/>
      <c r="WLS730" s="3"/>
      <c r="WLT730" s="422"/>
      <c r="WLU730" s="3"/>
      <c r="WLV730" s="422"/>
      <c r="WLW730" s="3"/>
      <c r="WLX730" s="422"/>
      <c r="WLY730" s="3"/>
      <c r="WLZ730" s="422"/>
      <c r="WMA730" s="3"/>
      <c r="WMB730" s="422"/>
      <c r="WMC730" s="3"/>
      <c r="WMD730" s="422"/>
      <c r="WME730" s="3"/>
      <c r="WMF730" s="422"/>
      <c r="WMG730" s="3"/>
      <c r="WMH730" s="422"/>
      <c r="WMI730" s="3"/>
      <c r="WMJ730" s="422"/>
      <c r="WMK730" s="3"/>
      <c r="WML730" s="422"/>
      <c r="WMM730" s="3"/>
      <c r="WMN730" s="422"/>
      <c r="WMO730" s="3"/>
      <c r="WMP730" s="422"/>
      <c r="WMQ730" s="3"/>
      <c r="WMR730" s="422"/>
      <c r="WMS730" s="3"/>
      <c r="WMT730" s="422"/>
      <c r="WMU730" s="3"/>
      <c r="WMV730" s="422"/>
      <c r="WMW730" s="3"/>
      <c r="WMX730" s="422"/>
      <c r="WMY730" s="3"/>
      <c r="WMZ730" s="422"/>
      <c r="WNA730" s="3"/>
      <c r="WNB730" s="422"/>
      <c r="WNC730" s="3"/>
      <c r="WND730" s="422"/>
      <c r="WNE730" s="3"/>
      <c r="WNF730" s="422"/>
      <c r="WNG730" s="3"/>
      <c r="WNH730" s="422"/>
      <c r="WNI730" s="3"/>
      <c r="WNJ730" s="422"/>
      <c r="WNK730" s="3"/>
      <c r="WNL730" s="422"/>
      <c r="WNM730" s="3"/>
      <c r="WNN730" s="422"/>
      <c r="WNO730" s="3"/>
      <c r="WNP730" s="422"/>
      <c r="WNQ730" s="3"/>
      <c r="WNR730" s="422"/>
      <c r="WNS730" s="3"/>
      <c r="WNT730" s="422"/>
      <c r="WNU730" s="3"/>
      <c r="WNV730" s="422"/>
      <c r="WNW730" s="3"/>
      <c r="WNX730" s="422"/>
      <c r="WNY730" s="3"/>
      <c r="WNZ730" s="422"/>
      <c r="WOA730" s="3"/>
      <c r="WOB730" s="422"/>
      <c r="WOC730" s="3"/>
      <c r="WOD730" s="422"/>
      <c r="WOE730" s="3"/>
      <c r="WOF730" s="422"/>
      <c r="WOG730" s="3"/>
      <c r="WOH730" s="422"/>
      <c r="WOI730" s="3"/>
      <c r="WOJ730" s="422"/>
      <c r="WOK730" s="3"/>
      <c r="WOL730" s="422"/>
      <c r="WOM730" s="3"/>
      <c r="WON730" s="422"/>
      <c r="WOO730" s="3"/>
      <c r="WOP730" s="422"/>
      <c r="WOQ730" s="3"/>
      <c r="WOR730" s="422"/>
      <c r="WOS730" s="3"/>
      <c r="WOT730" s="422"/>
      <c r="WOU730" s="3"/>
      <c r="WOV730" s="422"/>
      <c r="WOW730" s="3"/>
      <c r="WOX730" s="422"/>
      <c r="WOY730" s="3"/>
      <c r="WOZ730" s="422"/>
      <c r="WPA730" s="3"/>
      <c r="WPB730" s="422"/>
      <c r="WPC730" s="3"/>
      <c r="WPD730" s="422"/>
      <c r="WPE730" s="3"/>
      <c r="WPF730" s="422"/>
      <c r="WPG730" s="3"/>
      <c r="WPH730" s="422"/>
      <c r="WPI730" s="3"/>
      <c r="WPJ730" s="422"/>
      <c r="WPK730" s="3"/>
      <c r="WPL730" s="422"/>
      <c r="WPM730" s="3"/>
      <c r="WPN730" s="422"/>
      <c r="WPO730" s="3"/>
      <c r="WPP730" s="422"/>
      <c r="WPQ730" s="3"/>
      <c r="WPR730" s="422"/>
      <c r="WPS730" s="3"/>
      <c r="WPT730" s="422"/>
      <c r="WPU730" s="3"/>
      <c r="WPV730" s="422"/>
      <c r="WPW730" s="3"/>
      <c r="WPX730" s="422"/>
      <c r="WPY730" s="3"/>
      <c r="WPZ730" s="422"/>
      <c r="WQA730" s="3"/>
      <c r="WQB730" s="422"/>
      <c r="WQC730" s="3"/>
      <c r="WQD730" s="422"/>
      <c r="WQE730" s="3"/>
      <c r="WQF730" s="422"/>
      <c r="WQG730" s="3"/>
      <c r="WQH730" s="422"/>
      <c r="WQI730" s="3"/>
      <c r="WQJ730" s="422"/>
      <c r="WQK730" s="3"/>
      <c r="WQL730" s="422"/>
      <c r="WQM730" s="3"/>
      <c r="WQN730" s="422"/>
      <c r="WQO730" s="3"/>
      <c r="WQP730" s="422"/>
      <c r="WQQ730" s="3"/>
      <c r="WQR730" s="422"/>
      <c r="WQS730" s="3"/>
      <c r="WQT730" s="422"/>
      <c r="WQU730" s="3"/>
      <c r="WQV730" s="422"/>
      <c r="WQW730" s="3"/>
      <c r="WQX730" s="422"/>
      <c r="WQY730" s="3"/>
      <c r="WQZ730" s="422"/>
      <c r="WRA730" s="3"/>
      <c r="WRB730" s="422"/>
      <c r="WRC730" s="3"/>
      <c r="WRD730" s="422"/>
      <c r="WRE730" s="3"/>
      <c r="WRF730" s="422"/>
      <c r="WRG730" s="3"/>
      <c r="WRH730" s="422"/>
      <c r="WRI730" s="3"/>
      <c r="WRJ730" s="422"/>
      <c r="WRK730" s="3"/>
      <c r="WRL730" s="422"/>
      <c r="WRM730" s="3"/>
      <c r="WRN730" s="422"/>
      <c r="WRO730" s="3"/>
      <c r="WRP730" s="422"/>
      <c r="WRQ730" s="3"/>
      <c r="WRR730" s="422"/>
      <c r="WRS730" s="3"/>
      <c r="WRT730" s="422"/>
      <c r="WRU730" s="3"/>
      <c r="WRV730" s="422"/>
      <c r="WRW730" s="3"/>
      <c r="WRX730" s="422"/>
      <c r="WRY730" s="3"/>
      <c r="WRZ730" s="422"/>
      <c r="WSA730" s="3"/>
      <c r="WSB730" s="422"/>
      <c r="WSC730" s="3"/>
      <c r="WSD730" s="422"/>
      <c r="WSE730" s="3"/>
      <c r="WSF730" s="422"/>
      <c r="WSG730" s="3"/>
      <c r="WSH730" s="422"/>
      <c r="WSI730" s="3"/>
      <c r="WSJ730" s="422"/>
      <c r="WSK730" s="3"/>
      <c r="WSL730" s="422"/>
      <c r="WSM730" s="3"/>
      <c r="WSN730" s="422"/>
      <c r="WSO730" s="3"/>
      <c r="WSP730" s="422"/>
      <c r="WSQ730" s="3"/>
      <c r="WSR730" s="422"/>
      <c r="WSS730" s="3"/>
      <c r="WST730" s="422"/>
      <c r="WSU730" s="3"/>
      <c r="WSV730" s="422"/>
      <c r="WSW730" s="3"/>
      <c r="WSX730" s="422"/>
      <c r="WSY730" s="3"/>
      <c r="WSZ730" s="422"/>
      <c r="WTA730" s="3"/>
      <c r="WTB730" s="422"/>
      <c r="WTC730" s="3"/>
      <c r="WTD730" s="422"/>
      <c r="WTE730" s="3"/>
      <c r="WTF730" s="422"/>
      <c r="WTG730" s="3"/>
      <c r="WTH730" s="422"/>
      <c r="WTI730" s="3"/>
      <c r="WTJ730" s="422"/>
      <c r="WTK730" s="3"/>
      <c r="WTL730" s="422"/>
      <c r="WTM730" s="3"/>
      <c r="WTN730" s="422"/>
      <c r="WTO730" s="3"/>
      <c r="WTP730" s="422"/>
      <c r="WTQ730" s="3"/>
      <c r="WTR730" s="422"/>
      <c r="WTS730" s="3"/>
      <c r="WTT730" s="422"/>
      <c r="WTU730" s="3"/>
      <c r="WTV730" s="422"/>
      <c r="WTW730" s="3"/>
      <c r="WTX730" s="422"/>
      <c r="WTY730" s="3"/>
      <c r="WTZ730" s="422"/>
      <c r="WUA730" s="3"/>
      <c r="WUB730" s="422"/>
      <c r="WUC730" s="3"/>
      <c r="WUD730" s="422"/>
      <c r="WUE730" s="3"/>
      <c r="WUF730" s="422"/>
      <c r="WUG730" s="3"/>
      <c r="WUH730" s="422"/>
      <c r="WUI730" s="3"/>
      <c r="WUJ730" s="422"/>
      <c r="WUK730" s="3"/>
      <c r="WUL730" s="422"/>
      <c r="WUM730" s="3"/>
      <c r="WUN730" s="422"/>
      <c r="WUO730" s="3"/>
      <c r="WUP730" s="422"/>
      <c r="WUQ730" s="3"/>
      <c r="WUR730" s="422"/>
      <c r="WUS730" s="3"/>
      <c r="WUT730" s="422"/>
      <c r="WUU730" s="3"/>
      <c r="WUV730" s="422"/>
      <c r="WUW730" s="3"/>
      <c r="WUX730" s="422"/>
      <c r="WUY730" s="3"/>
      <c r="WUZ730" s="422"/>
      <c r="WVA730" s="3"/>
      <c r="WVB730" s="422"/>
      <c r="WVC730" s="3"/>
      <c r="WVD730" s="422"/>
      <c r="WVE730" s="3"/>
      <c r="WVF730" s="422"/>
      <c r="WVG730" s="3"/>
      <c r="WVH730" s="422"/>
      <c r="WVI730" s="3"/>
      <c r="WVJ730" s="422"/>
      <c r="WVK730" s="3"/>
      <c r="WVL730" s="422"/>
      <c r="WVM730" s="3"/>
      <c r="WVN730" s="422"/>
      <c r="WVO730" s="3"/>
      <c r="WVP730" s="422"/>
      <c r="WVQ730" s="3"/>
      <c r="WVR730" s="422"/>
      <c r="WVS730" s="3"/>
      <c r="WVT730" s="422"/>
      <c r="WVU730" s="3"/>
      <c r="WVV730" s="422"/>
      <c r="WVW730" s="3"/>
      <c r="WVX730" s="422"/>
      <c r="WVY730" s="3"/>
      <c r="WVZ730" s="422"/>
      <c r="WWA730" s="3"/>
      <c r="WWB730" s="422"/>
      <c r="WWC730" s="3"/>
      <c r="WWD730" s="422"/>
      <c r="WWE730" s="3"/>
      <c r="WWF730" s="422"/>
      <c r="WWG730" s="3"/>
      <c r="WWH730" s="422"/>
      <c r="WWI730" s="3"/>
      <c r="WWJ730" s="422"/>
      <c r="WWK730" s="3"/>
      <c r="WWL730" s="422"/>
      <c r="WWM730" s="3"/>
      <c r="WWN730" s="422"/>
      <c r="WWO730" s="3"/>
      <c r="WWP730" s="422"/>
      <c r="WWQ730" s="3"/>
      <c r="WWR730" s="422"/>
      <c r="WWS730" s="3"/>
      <c r="WWT730" s="422"/>
      <c r="WWU730" s="3"/>
      <c r="WWV730" s="422"/>
      <c r="WWW730" s="3"/>
      <c r="WWX730" s="422"/>
      <c r="WWY730" s="3"/>
      <c r="WWZ730" s="422"/>
      <c r="WXA730" s="3"/>
      <c r="WXB730" s="422"/>
      <c r="WXC730" s="3"/>
      <c r="WXD730" s="422"/>
      <c r="WXE730" s="3"/>
      <c r="WXF730" s="422"/>
      <c r="WXG730" s="3"/>
      <c r="WXH730" s="422"/>
      <c r="WXI730" s="3"/>
      <c r="WXJ730" s="422"/>
      <c r="WXK730" s="3"/>
      <c r="WXL730" s="422"/>
      <c r="WXM730" s="3"/>
      <c r="WXN730" s="422"/>
      <c r="WXO730" s="3"/>
      <c r="WXP730" s="422"/>
      <c r="WXQ730" s="3"/>
      <c r="WXR730" s="422"/>
      <c r="WXS730" s="3"/>
      <c r="WXT730" s="422"/>
      <c r="WXU730" s="3"/>
      <c r="WXV730" s="422"/>
      <c r="WXW730" s="3"/>
      <c r="WXX730" s="422"/>
      <c r="WXY730" s="3"/>
      <c r="WXZ730" s="422"/>
      <c r="WYA730" s="3"/>
      <c r="WYB730" s="422"/>
      <c r="WYC730" s="3"/>
      <c r="WYD730" s="422"/>
      <c r="WYE730" s="3"/>
      <c r="WYF730" s="422"/>
      <c r="WYG730" s="3"/>
      <c r="WYH730" s="422"/>
      <c r="WYI730" s="3"/>
      <c r="WYJ730" s="422"/>
      <c r="WYK730" s="3"/>
      <c r="WYL730" s="422"/>
      <c r="WYM730" s="3"/>
      <c r="WYN730" s="422"/>
      <c r="WYO730" s="3"/>
      <c r="WYP730" s="422"/>
      <c r="WYQ730" s="3"/>
      <c r="WYR730" s="422"/>
      <c r="WYS730" s="3"/>
      <c r="WYT730" s="422"/>
      <c r="WYU730" s="3"/>
      <c r="WYV730" s="422"/>
      <c r="WYW730" s="3"/>
      <c r="WYX730" s="422"/>
      <c r="WYY730" s="3"/>
      <c r="WYZ730" s="422"/>
      <c r="WZA730" s="3"/>
      <c r="WZB730" s="422"/>
      <c r="WZC730" s="3"/>
      <c r="WZD730" s="422"/>
      <c r="WZE730" s="3"/>
      <c r="WZF730" s="422"/>
      <c r="WZG730" s="3"/>
      <c r="WZH730" s="422"/>
      <c r="WZI730" s="3"/>
      <c r="WZJ730" s="422"/>
      <c r="WZK730" s="3"/>
      <c r="WZL730" s="422"/>
      <c r="WZM730" s="3"/>
      <c r="WZN730" s="422"/>
      <c r="WZO730" s="3"/>
      <c r="WZP730" s="422"/>
      <c r="WZQ730" s="3"/>
      <c r="WZR730" s="422"/>
      <c r="WZS730" s="3"/>
      <c r="WZT730" s="422"/>
      <c r="WZU730" s="3"/>
      <c r="WZV730" s="422"/>
      <c r="WZW730" s="3"/>
      <c r="WZX730" s="422"/>
      <c r="WZY730" s="3"/>
      <c r="WZZ730" s="422"/>
      <c r="XAA730" s="3"/>
      <c r="XAB730" s="422"/>
      <c r="XAC730" s="3"/>
      <c r="XAD730" s="422"/>
      <c r="XAE730" s="3"/>
      <c r="XAF730" s="422"/>
      <c r="XAG730" s="3"/>
      <c r="XAH730" s="422"/>
      <c r="XAI730" s="3"/>
      <c r="XAJ730" s="422"/>
      <c r="XAK730" s="3"/>
      <c r="XAL730" s="422"/>
      <c r="XAM730" s="3"/>
      <c r="XAN730" s="422"/>
      <c r="XAO730" s="3"/>
      <c r="XAP730" s="422"/>
      <c r="XAQ730" s="3"/>
      <c r="XAR730" s="422"/>
      <c r="XAS730" s="3"/>
      <c r="XAT730" s="422"/>
      <c r="XAU730" s="3"/>
      <c r="XAV730" s="422"/>
      <c r="XAW730" s="3"/>
      <c r="XAX730" s="422"/>
      <c r="XAY730" s="3"/>
      <c r="XAZ730" s="422"/>
      <c r="XBA730" s="3"/>
      <c r="XBB730" s="422"/>
      <c r="XBC730" s="3"/>
      <c r="XBD730" s="422"/>
      <c r="XBE730" s="3"/>
      <c r="XBF730" s="422"/>
      <c r="XBG730" s="3"/>
      <c r="XBH730" s="422"/>
      <c r="XBI730" s="3"/>
      <c r="XBJ730" s="422"/>
      <c r="XBK730" s="3"/>
      <c r="XBL730" s="422"/>
      <c r="XBM730" s="3"/>
      <c r="XBN730" s="422"/>
      <c r="XBO730" s="3"/>
      <c r="XBP730" s="422"/>
      <c r="XBQ730" s="3"/>
      <c r="XBR730" s="422"/>
      <c r="XBS730" s="3"/>
      <c r="XBT730" s="422"/>
      <c r="XBU730" s="3"/>
      <c r="XBV730" s="422"/>
      <c r="XBW730" s="3"/>
      <c r="XBX730" s="422"/>
      <c r="XBY730" s="3"/>
      <c r="XBZ730" s="422"/>
      <c r="XCA730" s="3"/>
      <c r="XCB730" s="422"/>
      <c r="XCC730" s="3"/>
      <c r="XCD730" s="422"/>
      <c r="XCE730" s="3"/>
      <c r="XCF730" s="422"/>
      <c r="XCG730" s="3"/>
      <c r="XCH730" s="422"/>
      <c r="XCI730" s="3"/>
      <c r="XCJ730" s="422"/>
      <c r="XCK730" s="3"/>
      <c r="XCL730" s="422"/>
      <c r="XCM730" s="3"/>
      <c r="XCN730" s="422"/>
      <c r="XCO730" s="3"/>
      <c r="XCP730" s="422"/>
      <c r="XCQ730" s="3"/>
      <c r="XCR730" s="422"/>
      <c r="XCS730" s="3"/>
      <c r="XCT730" s="422"/>
      <c r="XCU730" s="3"/>
      <c r="XCV730" s="422"/>
      <c r="XCW730" s="3"/>
      <c r="XCX730" s="422"/>
      <c r="XCY730" s="3"/>
      <c r="XCZ730" s="422"/>
      <c r="XDA730" s="3"/>
      <c r="XDB730" s="422"/>
      <c r="XDC730" s="3"/>
      <c r="XDD730" s="422"/>
      <c r="XDE730" s="3"/>
      <c r="XDF730" s="422"/>
      <c r="XDG730" s="3"/>
      <c r="XDH730" s="422"/>
      <c r="XDI730" s="3"/>
      <c r="XDJ730" s="422"/>
      <c r="XDK730" s="3"/>
      <c r="XDL730" s="422"/>
      <c r="XDM730" s="3"/>
      <c r="XDN730" s="422"/>
      <c r="XDO730" s="3"/>
      <c r="XDP730" s="422"/>
      <c r="XDQ730" s="3"/>
      <c r="XDR730" s="422"/>
      <c r="XDS730" s="3"/>
      <c r="XDT730" s="422"/>
      <c r="XDU730" s="3"/>
      <c r="XDV730" s="422"/>
      <c r="XDW730" s="3"/>
      <c r="XDX730" s="422"/>
      <c r="XDY730" s="3"/>
      <c r="XDZ730" s="422"/>
      <c r="XEA730" s="3"/>
      <c r="XEB730" s="422"/>
      <c r="XEC730" s="3"/>
      <c r="XED730" s="422"/>
      <c r="XEE730" s="3"/>
      <c r="XEF730" s="422"/>
      <c r="XEG730" s="3"/>
      <c r="XEH730" s="422"/>
      <c r="XEI730" s="3"/>
      <c r="XEJ730" s="422"/>
      <c r="XEK730" s="3"/>
      <c r="XEL730" s="422"/>
      <c r="XEM730" s="3"/>
      <c r="XEN730" s="422"/>
      <c r="XEO730" s="3"/>
      <c r="XEP730" s="422"/>
      <c r="XEQ730" s="3"/>
      <c r="XER730" s="422"/>
      <c r="XES730" s="3"/>
      <c r="XET730" s="422"/>
      <c r="XEU730" s="3"/>
      <c r="XEV730" s="422"/>
      <c r="XEW730" s="3"/>
      <c r="XEX730" s="422"/>
      <c r="XEY730" s="3"/>
      <c r="XEZ730" s="422"/>
      <c r="XFA730" s="3"/>
      <c r="XFB730" s="422"/>
      <c r="XFC730" s="3"/>
      <c r="XFD730" s="422"/>
    </row>
    <row r="731" spans="1:16384">
      <c r="A731" s="3">
        <v>45126</v>
      </c>
      <c r="B731" s="422">
        <v>27246</v>
      </c>
      <c r="C731" s="422" t="s">
        <v>20</v>
      </c>
      <c r="D731" t="s">
        <v>12</v>
      </c>
      <c r="E731" s="3"/>
      <c r="F731" s="207">
        <v>161</v>
      </c>
      <c r="G731" s="73">
        <f t="shared" si="13"/>
        <v>12.100000000000051</v>
      </c>
      <c r="H731" s="422"/>
      <c r="L731" s="207"/>
      <c r="M731" s="28"/>
      <c r="N731" s="422"/>
      <c r="O731" s="3"/>
      <c r="P731" s="422"/>
      <c r="Q731" s="3"/>
      <c r="R731" s="422"/>
      <c r="S731" s="3"/>
      <c r="T731" s="422"/>
      <c r="U731" s="3"/>
      <c r="V731" s="422"/>
      <c r="W731" s="3"/>
      <c r="X731" s="422"/>
      <c r="Y731" s="3"/>
      <c r="Z731" s="422"/>
      <c r="AA731" s="3"/>
      <c r="AB731" s="422"/>
      <c r="AC731" s="3"/>
      <c r="AD731" s="422"/>
      <c r="AE731" s="3"/>
      <c r="AF731" s="422"/>
      <c r="AG731" s="3"/>
      <c r="AH731" s="422"/>
      <c r="AI731" s="3"/>
      <c r="AJ731" s="422"/>
      <c r="AK731" s="3"/>
      <c r="AL731" s="422"/>
      <c r="AM731" s="3"/>
      <c r="AN731" s="422"/>
      <c r="AO731" s="3"/>
      <c r="AP731" s="422"/>
      <c r="AQ731" s="3"/>
      <c r="AR731" s="422"/>
      <c r="AS731" s="3"/>
      <c r="AT731" s="422"/>
      <c r="AU731" s="3"/>
      <c r="AV731" s="422"/>
      <c r="AW731" s="3"/>
      <c r="AX731" s="422"/>
      <c r="AY731" s="3"/>
      <c r="AZ731" s="422"/>
      <c r="BA731" s="3"/>
      <c r="BB731" s="422"/>
      <c r="BC731" s="3"/>
      <c r="BD731" s="422"/>
      <c r="BE731" s="3"/>
      <c r="BF731" s="422"/>
      <c r="BG731" s="3"/>
      <c r="BH731" s="422"/>
      <c r="BI731" s="3"/>
      <c r="BJ731" s="422"/>
      <c r="BK731" s="3"/>
      <c r="BL731" s="422"/>
      <c r="BM731" s="3"/>
      <c r="BN731" s="422"/>
      <c r="BO731" s="3"/>
      <c r="BP731" s="422"/>
      <c r="BQ731" s="3"/>
      <c r="BR731" s="422"/>
      <c r="BS731" s="3"/>
      <c r="BT731" s="422"/>
      <c r="BU731" s="3"/>
      <c r="BV731" s="422"/>
      <c r="BW731" s="3"/>
      <c r="BX731" s="422"/>
      <c r="BY731" s="3"/>
      <c r="BZ731" s="422"/>
      <c r="CA731" s="3"/>
      <c r="CB731" s="422"/>
      <c r="CC731" s="3"/>
      <c r="CD731" s="422"/>
      <c r="CE731" s="3"/>
      <c r="CF731" s="422"/>
      <c r="CG731" s="3"/>
      <c r="CH731" s="422"/>
      <c r="CI731" s="3"/>
      <c r="CJ731" s="422"/>
      <c r="CK731" s="3"/>
      <c r="CL731" s="422"/>
      <c r="CM731" s="3"/>
      <c r="CN731" s="422"/>
      <c r="CO731" s="3"/>
      <c r="CP731" s="422"/>
      <c r="CQ731" s="3"/>
      <c r="CR731" s="422"/>
      <c r="CS731" s="3"/>
      <c r="CT731" s="422"/>
      <c r="CU731" s="3"/>
      <c r="CV731" s="422"/>
      <c r="CW731" s="3"/>
      <c r="CX731" s="422"/>
      <c r="CY731" s="3"/>
      <c r="CZ731" s="422"/>
      <c r="DA731" s="3"/>
      <c r="DB731" s="422"/>
      <c r="DC731" s="3"/>
      <c r="DD731" s="422"/>
      <c r="DE731" s="3"/>
      <c r="DF731" s="422"/>
      <c r="DG731" s="3"/>
      <c r="DH731" s="422"/>
      <c r="DI731" s="3"/>
      <c r="DJ731" s="422"/>
      <c r="DK731" s="3"/>
      <c r="DL731" s="422"/>
      <c r="DM731" s="3"/>
      <c r="DN731" s="422"/>
      <c r="DO731" s="3"/>
      <c r="DP731" s="422"/>
      <c r="DQ731" s="3"/>
      <c r="DR731" s="422"/>
      <c r="DS731" s="3"/>
      <c r="DT731" s="422"/>
      <c r="DU731" s="3"/>
      <c r="DV731" s="422"/>
      <c r="DW731" s="3"/>
      <c r="DX731" s="422"/>
      <c r="DY731" s="3"/>
      <c r="DZ731" s="422"/>
      <c r="EA731" s="3"/>
      <c r="EB731" s="422"/>
      <c r="EC731" s="3"/>
      <c r="ED731" s="422"/>
      <c r="EE731" s="3"/>
      <c r="EF731" s="422"/>
      <c r="EG731" s="3"/>
      <c r="EH731" s="422"/>
      <c r="EI731" s="3"/>
      <c r="EJ731" s="422"/>
      <c r="EK731" s="3"/>
      <c r="EL731" s="422"/>
      <c r="EM731" s="3"/>
      <c r="EN731" s="422"/>
      <c r="EO731" s="3"/>
      <c r="EP731" s="422"/>
      <c r="EQ731" s="3"/>
      <c r="ER731" s="422"/>
      <c r="ES731" s="3"/>
      <c r="ET731" s="422"/>
      <c r="EU731" s="3"/>
      <c r="EV731" s="422"/>
      <c r="EW731" s="3"/>
      <c r="EX731" s="422"/>
      <c r="EY731" s="3"/>
      <c r="EZ731" s="422"/>
      <c r="FA731" s="3"/>
      <c r="FB731" s="422"/>
      <c r="FC731" s="3"/>
      <c r="FD731" s="422"/>
      <c r="FE731" s="3"/>
      <c r="FF731" s="422"/>
      <c r="FG731" s="3"/>
      <c r="FH731" s="422"/>
      <c r="FI731" s="3"/>
      <c r="FJ731" s="422"/>
      <c r="FK731" s="3"/>
      <c r="FL731" s="422"/>
      <c r="FM731" s="3"/>
      <c r="FN731" s="422"/>
      <c r="FO731" s="3"/>
      <c r="FP731" s="422"/>
      <c r="FQ731" s="3"/>
      <c r="FR731" s="422"/>
      <c r="FS731" s="3"/>
      <c r="FT731" s="422"/>
      <c r="FU731" s="3"/>
      <c r="FV731" s="422"/>
      <c r="FW731" s="3"/>
      <c r="FX731" s="422"/>
      <c r="FY731" s="3"/>
      <c r="FZ731" s="422"/>
      <c r="GA731" s="3"/>
      <c r="GB731" s="422"/>
      <c r="GC731" s="3"/>
      <c r="GD731" s="422"/>
      <c r="GE731" s="3"/>
      <c r="GF731" s="422"/>
      <c r="GG731" s="3"/>
      <c r="GH731" s="422"/>
      <c r="GI731" s="3"/>
      <c r="GJ731" s="422"/>
      <c r="GK731" s="3"/>
      <c r="GL731" s="422"/>
      <c r="GM731" s="3"/>
      <c r="GN731" s="422"/>
      <c r="GO731" s="3"/>
      <c r="GP731" s="422"/>
      <c r="GQ731" s="3"/>
      <c r="GR731" s="422"/>
      <c r="GS731" s="3"/>
      <c r="GT731" s="422"/>
      <c r="GU731" s="3"/>
      <c r="GV731" s="422"/>
      <c r="GW731" s="3"/>
      <c r="GX731" s="422"/>
      <c r="GY731" s="3"/>
      <c r="GZ731" s="422"/>
      <c r="HA731" s="3"/>
      <c r="HB731" s="422"/>
      <c r="HC731" s="3"/>
      <c r="HD731" s="422"/>
      <c r="HE731" s="3"/>
      <c r="HF731" s="422"/>
      <c r="HG731" s="3"/>
      <c r="HH731" s="422"/>
      <c r="HI731" s="3"/>
      <c r="HJ731" s="422"/>
      <c r="HK731" s="3"/>
      <c r="HL731" s="422"/>
      <c r="HM731" s="3"/>
      <c r="HN731" s="422"/>
      <c r="HO731" s="3"/>
      <c r="HP731" s="422"/>
      <c r="HQ731" s="3"/>
      <c r="HR731" s="422"/>
      <c r="HS731" s="3"/>
      <c r="HT731" s="422"/>
      <c r="HU731" s="3"/>
      <c r="HV731" s="422"/>
      <c r="HW731" s="3"/>
      <c r="HX731" s="422"/>
      <c r="HY731" s="3"/>
      <c r="HZ731" s="422"/>
      <c r="IA731" s="3"/>
      <c r="IB731" s="422"/>
      <c r="IC731" s="3"/>
      <c r="ID731" s="422"/>
      <c r="IE731" s="3"/>
      <c r="IF731" s="422"/>
      <c r="IG731" s="3"/>
      <c r="IH731" s="422"/>
      <c r="II731" s="3"/>
      <c r="IJ731" s="422"/>
      <c r="IK731" s="3"/>
      <c r="IL731" s="422"/>
      <c r="IM731" s="3"/>
      <c r="IN731" s="422"/>
      <c r="IO731" s="3"/>
      <c r="IP731" s="422"/>
      <c r="IQ731" s="3"/>
      <c r="IR731" s="422"/>
      <c r="IS731" s="3"/>
      <c r="IT731" s="422"/>
      <c r="IU731" s="3"/>
      <c r="IV731" s="422"/>
      <c r="IW731" s="3"/>
      <c r="IX731" s="422"/>
      <c r="IY731" s="3"/>
      <c r="IZ731" s="422"/>
      <c r="JA731" s="3"/>
      <c r="JB731" s="422"/>
      <c r="JC731" s="3"/>
      <c r="JD731" s="422"/>
      <c r="JE731" s="3"/>
      <c r="JF731" s="422"/>
      <c r="JG731" s="3"/>
      <c r="JH731" s="422"/>
      <c r="JI731" s="3"/>
      <c r="JJ731" s="422"/>
      <c r="JK731" s="3"/>
      <c r="JL731" s="422"/>
      <c r="JM731" s="3"/>
      <c r="JN731" s="422"/>
      <c r="JO731" s="3"/>
      <c r="JP731" s="422"/>
      <c r="JQ731" s="3"/>
      <c r="JR731" s="422"/>
      <c r="JS731" s="3"/>
      <c r="JT731" s="422"/>
      <c r="JU731" s="3"/>
      <c r="JV731" s="422"/>
      <c r="JW731" s="3"/>
      <c r="JX731" s="422"/>
      <c r="JY731" s="3"/>
      <c r="JZ731" s="422"/>
      <c r="KA731" s="3"/>
      <c r="KB731" s="422"/>
      <c r="KC731" s="3"/>
      <c r="KD731" s="422"/>
      <c r="KE731" s="3"/>
      <c r="KF731" s="422"/>
      <c r="KG731" s="3"/>
      <c r="KH731" s="422"/>
      <c r="KI731" s="3"/>
      <c r="KJ731" s="422"/>
      <c r="KK731" s="3"/>
      <c r="KL731" s="422"/>
      <c r="KM731" s="3"/>
      <c r="KN731" s="422"/>
      <c r="KO731" s="3"/>
      <c r="KP731" s="422"/>
      <c r="KQ731" s="3"/>
      <c r="KR731" s="422"/>
      <c r="KS731" s="3"/>
      <c r="KT731" s="422"/>
      <c r="KU731" s="3"/>
      <c r="KV731" s="422"/>
      <c r="KW731" s="3"/>
      <c r="KX731" s="422"/>
      <c r="KY731" s="3"/>
      <c r="KZ731" s="422"/>
      <c r="LA731" s="3"/>
      <c r="LB731" s="422"/>
      <c r="LC731" s="3"/>
      <c r="LD731" s="422"/>
      <c r="LE731" s="3"/>
      <c r="LF731" s="422"/>
      <c r="LG731" s="3"/>
      <c r="LH731" s="422"/>
      <c r="LI731" s="3"/>
      <c r="LJ731" s="422"/>
      <c r="LK731" s="3"/>
      <c r="LL731" s="422"/>
      <c r="LM731" s="3"/>
      <c r="LN731" s="422"/>
      <c r="LO731" s="3"/>
      <c r="LP731" s="422"/>
      <c r="LQ731" s="3"/>
      <c r="LR731" s="422"/>
      <c r="LS731" s="3"/>
      <c r="LT731" s="422"/>
      <c r="LU731" s="3"/>
      <c r="LV731" s="422"/>
      <c r="LW731" s="3"/>
      <c r="LX731" s="422"/>
      <c r="LY731" s="3"/>
      <c r="LZ731" s="422"/>
      <c r="MA731" s="3"/>
      <c r="MB731" s="422"/>
      <c r="MC731" s="3"/>
      <c r="MD731" s="422"/>
      <c r="ME731" s="3"/>
      <c r="MF731" s="422"/>
      <c r="MG731" s="3"/>
      <c r="MH731" s="422"/>
      <c r="MI731" s="3"/>
      <c r="MJ731" s="422"/>
      <c r="MK731" s="3"/>
      <c r="ML731" s="422"/>
      <c r="MM731" s="3"/>
      <c r="MN731" s="422"/>
      <c r="MO731" s="3"/>
      <c r="MP731" s="422"/>
      <c r="MQ731" s="3"/>
      <c r="MR731" s="422"/>
      <c r="MS731" s="3"/>
      <c r="MT731" s="422"/>
      <c r="MU731" s="3"/>
      <c r="MV731" s="422"/>
      <c r="MW731" s="3"/>
      <c r="MX731" s="422"/>
      <c r="MY731" s="3"/>
      <c r="MZ731" s="422"/>
      <c r="NA731" s="3"/>
      <c r="NB731" s="422"/>
      <c r="NC731" s="3"/>
      <c r="ND731" s="422"/>
      <c r="NE731" s="3"/>
      <c r="NF731" s="422"/>
      <c r="NG731" s="3"/>
      <c r="NH731" s="422"/>
      <c r="NI731" s="3"/>
      <c r="NJ731" s="422"/>
      <c r="NK731" s="3"/>
      <c r="NL731" s="422"/>
      <c r="NM731" s="3"/>
      <c r="NN731" s="422"/>
      <c r="NO731" s="3"/>
      <c r="NP731" s="422"/>
      <c r="NQ731" s="3"/>
      <c r="NR731" s="422"/>
      <c r="NS731" s="3"/>
      <c r="NT731" s="422"/>
      <c r="NU731" s="3"/>
      <c r="NV731" s="422"/>
      <c r="NW731" s="3"/>
      <c r="NX731" s="422"/>
      <c r="NY731" s="3"/>
      <c r="NZ731" s="422"/>
      <c r="OA731" s="3"/>
      <c r="OB731" s="422"/>
      <c r="OC731" s="3"/>
      <c r="OD731" s="422"/>
      <c r="OE731" s="3"/>
      <c r="OF731" s="422"/>
      <c r="OG731" s="3"/>
      <c r="OH731" s="422"/>
      <c r="OI731" s="3"/>
      <c r="OJ731" s="422"/>
      <c r="OK731" s="3"/>
      <c r="OL731" s="422"/>
      <c r="OM731" s="3"/>
      <c r="ON731" s="422"/>
      <c r="OO731" s="3"/>
      <c r="OP731" s="422"/>
      <c r="OQ731" s="3"/>
      <c r="OR731" s="422"/>
      <c r="OS731" s="3"/>
      <c r="OT731" s="422"/>
      <c r="OU731" s="3"/>
      <c r="OV731" s="422"/>
      <c r="OW731" s="3"/>
      <c r="OX731" s="422"/>
      <c r="OY731" s="3"/>
      <c r="OZ731" s="422"/>
      <c r="PA731" s="3"/>
      <c r="PB731" s="422"/>
      <c r="PC731" s="3"/>
      <c r="PD731" s="422"/>
      <c r="PE731" s="3"/>
      <c r="PF731" s="422"/>
      <c r="PG731" s="3"/>
      <c r="PH731" s="422"/>
      <c r="PI731" s="3"/>
      <c r="PJ731" s="422"/>
      <c r="PK731" s="3"/>
      <c r="PL731" s="422"/>
      <c r="PM731" s="3"/>
      <c r="PN731" s="422"/>
      <c r="PO731" s="3"/>
      <c r="PP731" s="422"/>
      <c r="PQ731" s="3"/>
      <c r="PR731" s="422"/>
      <c r="PS731" s="3"/>
      <c r="PT731" s="422"/>
      <c r="PU731" s="3"/>
      <c r="PV731" s="422"/>
      <c r="PW731" s="3"/>
      <c r="PX731" s="422"/>
      <c r="PY731" s="3"/>
      <c r="PZ731" s="422"/>
      <c r="QA731" s="3"/>
      <c r="QB731" s="422"/>
      <c r="QC731" s="3"/>
      <c r="QD731" s="422"/>
      <c r="QE731" s="3"/>
      <c r="QF731" s="422"/>
      <c r="QG731" s="3"/>
      <c r="QH731" s="422"/>
      <c r="QI731" s="3"/>
      <c r="QJ731" s="422"/>
      <c r="QK731" s="3"/>
      <c r="QL731" s="422"/>
      <c r="QM731" s="3"/>
      <c r="QN731" s="422"/>
      <c r="QO731" s="3"/>
      <c r="QP731" s="422"/>
      <c r="QQ731" s="3"/>
      <c r="QR731" s="422"/>
      <c r="QS731" s="3"/>
      <c r="QT731" s="422"/>
      <c r="QU731" s="3"/>
      <c r="QV731" s="422"/>
      <c r="QW731" s="3"/>
      <c r="QX731" s="422"/>
      <c r="QY731" s="3"/>
      <c r="QZ731" s="422"/>
      <c r="RA731" s="3"/>
      <c r="RB731" s="422"/>
      <c r="RC731" s="3"/>
      <c r="RD731" s="422"/>
      <c r="RE731" s="3"/>
      <c r="RF731" s="422"/>
      <c r="RG731" s="3"/>
      <c r="RH731" s="422"/>
      <c r="RI731" s="3"/>
      <c r="RJ731" s="422"/>
      <c r="RK731" s="3"/>
      <c r="RL731" s="422"/>
      <c r="RM731" s="3"/>
      <c r="RN731" s="422"/>
      <c r="RO731" s="3"/>
      <c r="RP731" s="422"/>
      <c r="RQ731" s="3"/>
      <c r="RR731" s="422"/>
      <c r="RS731" s="3"/>
      <c r="RT731" s="422"/>
      <c r="RU731" s="3"/>
      <c r="RV731" s="422"/>
      <c r="RW731" s="3"/>
      <c r="RX731" s="422"/>
      <c r="RY731" s="3"/>
      <c r="RZ731" s="422"/>
      <c r="SA731" s="3"/>
      <c r="SB731" s="422"/>
      <c r="SC731" s="3"/>
      <c r="SD731" s="422"/>
      <c r="SE731" s="3"/>
      <c r="SF731" s="422"/>
      <c r="SG731" s="3"/>
      <c r="SH731" s="422"/>
      <c r="SI731" s="3"/>
      <c r="SJ731" s="422"/>
      <c r="SK731" s="3"/>
      <c r="SL731" s="422"/>
      <c r="SM731" s="3"/>
      <c r="SN731" s="422"/>
      <c r="SO731" s="3"/>
      <c r="SP731" s="422"/>
      <c r="SQ731" s="3"/>
      <c r="SR731" s="422"/>
      <c r="SS731" s="3"/>
      <c r="ST731" s="422"/>
      <c r="SU731" s="3"/>
      <c r="SV731" s="422"/>
      <c r="SW731" s="3"/>
      <c r="SX731" s="422"/>
      <c r="SY731" s="3"/>
      <c r="SZ731" s="422"/>
      <c r="TA731" s="3"/>
      <c r="TB731" s="422"/>
      <c r="TC731" s="3"/>
      <c r="TD731" s="422"/>
      <c r="TE731" s="3"/>
      <c r="TF731" s="422"/>
      <c r="TG731" s="3"/>
      <c r="TH731" s="422"/>
      <c r="TI731" s="3"/>
      <c r="TJ731" s="422"/>
      <c r="TK731" s="3"/>
      <c r="TL731" s="422"/>
      <c r="TM731" s="3"/>
      <c r="TN731" s="422"/>
      <c r="TO731" s="3"/>
      <c r="TP731" s="422"/>
      <c r="TQ731" s="3"/>
      <c r="TR731" s="422"/>
      <c r="TS731" s="3"/>
      <c r="TT731" s="422"/>
      <c r="TU731" s="3"/>
      <c r="TV731" s="422"/>
      <c r="TW731" s="3"/>
      <c r="TX731" s="422"/>
      <c r="TY731" s="3"/>
      <c r="TZ731" s="422"/>
      <c r="UA731" s="3"/>
      <c r="UB731" s="422"/>
      <c r="UC731" s="3"/>
      <c r="UD731" s="422"/>
      <c r="UE731" s="3"/>
      <c r="UF731" s="422"/>
      <c r="UG731" s="3"/>
      <c r="UH731" s="422"/>
      <c r="UI731" s="3"/>
      <c r="UJ731" s="422"/>
      <c r="UK731" s="3"/>
      <c r="UL731" s="422"/>
      <c r="UM731" s="3"/>
      <c r="UN731" s="422"/>
      <c r="UO731" s="3"/>
      <c r="UP731" s="422"/>
      <c r="UQ731" s="3"/>
      <c r="UR731" s="422"/>
      <c r="US731" s="3"/>
      <c r="UT731" s="422"/>
      <c r="UU731" s="3"/>
      <c r="UV731" s="422"/>
      <c r="UW731" s="3"/>
      <c r="UX731" s="422"/>
      <c r="UY731" s="3"/>
      <c r="UZ731" s="422"/>
      <c r="VA731" s="3"/>
      <c r="VB731" s="422"/>
      <c r="VC731" s="3"/>
      <c r="VD731" s="422"/>
      <c r="VE731" s="3"/>
      <c r="VF731" s="422"/>
      <c r="VG731" s="3"/>
      <c r="VH731" s="422"/>
      <c r="VI731" s="3"/>
      <c r="VJ731" s="422"/>
      <c r="VK731" s="3"/>
      <c r="VL731" s="422"/>
      <c r="VM731" s="3"/>
      <c r="VN731" s="422"/>
      <c r="VO731" s="3"/>
      <c r="VP731" s="422"/>
      <c r="VQ731" s="3"/>
      <c r="VR731" s="422"/>
      <c r="VS731" s="3"/>
      <c r="VT731" s="422"/>
      <c r="VU731" s="3"/>
      <c r="VV731" s="422"/>
      <c r="VW731" s="3"/>
      <c r="VX731" s="422"/>
      <c r="VY731" s="3"/>
      <c r="VZ731" s="422"/>
      <c r="WA731" s="3"/>
      <c r="WB731" s="422"/>
      <c r="WC731" s="3"/>
      <c r="WD731" s="422"/>
      <c r="WE731" s="3"/>
      <c r="WF731" s="422"/>
      <c r="WG731" s="3"/>
      <c r="WH731" s="422"/>
      <c r="WI731" s="3"/>
      <c r="WJ731" s="422"/>
      <c r="WK731" s="3"/>
      <c r="WL731" s="422"/>
      <c r="WM731" s="3"/>
      <c r="WN731" s="422"/>
      <c r="WO731" s="3"/>
      <c r="WP731" s="422"/>
      <c r="WQ731" s="3"/>
      <c r="WR731" s="422"/>
      <c r="WS731" s="3"/>
      <c r="WT731" s="422"/>
      <c r="WU731" s="3"/>
      <c r="WV731" s="422"/>
      <c r="WW731" s="3"/>
      <c r="WX731" s="422"/>
      <c r="WY731" s="3"/>
      <c r="WZ731" s="422"/>
      <c r="XA731" s="3"/>
      <c r="XB731" s="422"/>
      <c r="XC731" s="3"/>
      <c r="XD731" s="422"/>
      <c r="XE731" s="3"/>
      <c r="XF731" s="422"/>
      <c r="XG731" s="3"/>
      <c r="XH731" s="422"/>
      <c r="XI731" s="3"/>
      <c r="XJ731" s="422"/>
      <c r="XK731" s="3"/>
      <c r="XL731" s="422"/>
      <c r="XM731" s="3"/>
      <c r="XN731" s="422"/>
      <c r="XO731" s="3"/>
      <c r="XP731" s="422"/>
      <c r="XQ731" s="3"/>
      <c r="XR731" s="422"/>
      <c r="XS731" s="3"/>
      <c r="XT731" s="422"/>
      <c r="XU731" s="3"/>
      <c r="XV731" s="422"/>
      <c r="XW731" s="3"/>
      <c r="XX731" s="422"/>
      <c r="XY731" s="3"/>
      <c r="XZ731" s="422"/>
      <c r="YA731" s="3"/>
      <c r="YB731" s="422"/>
      <c r="YC731" s="3"/>
      <c r="YD731" s="422"/>
      <c r="YE731" s="3"/>
      <c r="YF731" s="422"/>
      <c r="YG731" s="3"/>
      <c r="YH731" s="422"/>
      <c r="YI731" s="3"/>
      <c r="YJ731" s="422"/>
      <c r="YK731" s="3"/>
      <c r="YL731" s="422"/>
      <c r="YM731" s="3"/>
      <c r="YN731" s="422"/>
      <c r="YO731" s="3"/>
      <c r="YP731" s="422"/>
      <c r="YQ731" s="3"/>
      <c r="YR731" s="422"/>
      <c r="YS731" s="3"/>
      <c r="YT731" s="422"/>
      <c r="YU731" s="3"/>
      <c r="YV731" s="422"/>
      <c r="YW731" s="3"/>
      <c r="YX731" s="422"/>
      <c r="YY731" s="3"/>
      <c r="YZ731" s="422"/>
      <c r="ZA731" s="3"/>
      <c r="ZB731" s="422"/>
      <c r="ZC731" s="3"/>
      <c r="ZD731" s="422"/>
      <c r="ZE731" s="3"/>
      <c r="ZF731" s="422"/>
      <c r="ZG731" s="3"/>
      <c r="ZH731" s="422"/>
      <c r="ZI731" s="3"/>
      <c r="ZJ731" s="422"/>
      <c r="ZK731" s="3"/>
      <c r="ZL731" s="422"/>
      <c r="ZM731" s="3"/>
      <c r="ZN731" s="422"/>
      <c r="ZO731" s="3"/>
      <c r="ZP731" s="422"/>
      <c r="ZQ731" s="3"/>
      <c r="ZR731" s="422"/>
      <c r="ZS731" s="3"/>
      <c r="ZT731" s="422"/>
      <c r="ZU731" s="3"/>
      <c r="ZV731" s="422"/>
      <c r="ZW731" s="3"/>
      <c r="ZX731" s="422"/>
      <c r="ZY731" s="3"/>
      <c r="ZZ731" s="422"/>
      <c r="AAA731" s="3"/>
      <c r="AAB731" s="422"/>
      <c r="AAC731" s="3"/>
      <c r="AAD731" s="422"/>
      <c r="AAE731" s="3"/>
      <c r="AAF731" s="422"/>
      <c r="AAG731" s="3"/>
      <c r="AAH731" s="422"/>
      <c r="AAI731" s="3"/>
      <c r="AAJ731" s="422"/>
      <c r="AAK731" s="3"/>
      <c r="AAL731" s="422"/>
      <c r="AAM731" s="3"/>
      <c r="AAN731" s="422"/>
      <c r="AAO731" s="3"/>
      <c r="AAP731" s="422"/>
      <c r="AAQ731" s="3"/>
      <c r="AAR731" s="422"/>
      <c r="AAS731" s="3"/>
      <c r="AAT731" s="422"/>
      <c r="AAU731" s="3"/>
      <c r="AAV731" s="422"/>
      <c r="AAW731" s="3"/>
      <c r="AAX731" s="422"/>
      <c r="AAY731" s="3"/>
      <c r="AAZ731" s="422"/>
      <c r="ABA731" s="3"/>
      <c r="ABB731" s="422"/>
      <c r="ABC731" s="3"/>
      <c r="ABD731" s="422"/>
      <c r="ABE731" s="3"/>
      <c r="ABF731" s="422"/>
      <c r="ABG731" s="3"/>
      <c r="ABH731" s="422"/>
      <c r="ABI731" s="3"/>
      <c r="ABJ731" s="422"/>
      <c r="ABK731" s="3"/>
      <c r="ABL731" s="422"/>
      <c r="ABM731" s="3"/>
      <c r="ABN731" s="422"/>
      <c r="ABO731" s="3"/>
      <c r="ABP731" s="422"/>
      <c r="ABQ731" s="3"/>
      <c r="ABR731" s="422"/>
      <c r="ABS731" s="3"/>
      <c r="ABT731" s="422"/>
      <c r="ABU731" s="3"/>
      <c r="ABV731" s="422"/>
      <c r="ABW731" s="3"/>
      <c r="ABX731" s="422"/>
      <c r="ABY731" s="3"/>
      <c r="ABZ731" s="422"/>
      <c r="ACA731" s="3"/>
      <c r="ACB731" s="422"/>
      <c r="ACC731" s="3"/>
      <c r="ACD731" s="422"/>
      <c r="ACE731" s="3"/>
      <c r="ACF731" s="422"/>
      <c r="ACG731" s="3"/>
      <c r="ACH731" s="422"/>
      <c r="ACI731" s="3"/>
      <c r="ACJ731" s="422"/>
      <c r="ACK731" s="3"/>
      <c r="ACL731" s="422"/>
      <c r="ACM731" s="3"/>
      <c r="ACN731" s="422"/>
      <c r="ACO731" s="3"/>
      <c r="ACP731" s="422"/>
      <c r="ACQ731" s="3"/>
      <c r="ACR731" s="422"/>
      <c r="ACS731" s="3"/>
      <c r="ACT731" s="422"/>
      <c r="ACU731" s="3"/>
      <c r="ACV731" s="422"/>
      <c r="ACW731" s="3"/>
      <c r="ACX731" s="422"/>
      <c r="ACY731" s="3"/>
      <c r="ACZ731" s="422"/>
      <c r="ADA731" s="3"/>
      <c r="ADB731" s="422"/>
      <c r="ADC731" s="3"/>
      <c r="ADD731" s="422"/>
      <c r="ADE731" s="3"/>
      <c r="ADF731" s="422"/>
      <c r="ADG731" s="3"/>
      <c r="ADH731" s="422"/>
      <c r="ADI731" s="3"/>
      <c r="ADJ731" s="422"/>
      <c r="ADK731" s="3"/>
      <c r="ADL731" s="422"/>
      <c r="ADM731" s="3"/>
      <c r="ADN731" s="422"/>
      <c r="ADO731" s="3"/>
      <c r="ADP731" s="422"/>
      <c r="ADQ731" s="3"/>
      <c r="ADR731" s="422"/>
      <c r="ADS731" s="3"/>
      <c r="ADT731" s="422"/>
      <c r="ADU731" s="3"/>
      <c r="ADV731" s="422"/>
      <c r="ADW731" s="3"/>
      <c r="ADX731" s="422"/>
      <c r="ADY731" s="3"/>
      <c r="ADZ731" s="422"/>
      <c r="AEA731" s="3"/>
      <c r="AEB731" s="422"/>
      <c r="AEC731" s="3"/>
      <c r="AED731" s="422"/>
      <c r="AEE731" s="3"/>
      <c r="AEF731" s="422"/>
      <c r="AEG731" s="3"/>
      <c r="AEH731" s="422"/>
      <c r="AEI731" s="3"/>
      <c r="AEJ731" s="422"/>
      <c r="AEK731" s="3"/>
      <c r="AEL731" s="422"/>
      <c r="AEM731" s="3"/>
      <c r="AEN731" s="422"/>
      <c r="AEO731" s="3"/>
      <c r="AEP731" s="422"/>
      <c r="AEQ731" s="3"/>
      <c r="AER731" s="422"/>
      <c r="AES731" s="3"/>
      <c r="AET731" s="422"/>
      <c r="AEU731" s="3"/>
      <c r="AEV731" s="422"/>
      <c r="AEW731" s="3"/>
      <c r="AEX731" s="422"/>
      <c r="AEY731" s="3"/>
      <c r="AEZ731" s="422"/>
      <c r="AFA731" s="3"/>
      <c r="AFB731" s="422"/>
      <c r="AFC731" s="3"/>
      <c r="AFD731" s="422"/>
      <c r="AFE731" s="3"/>
      <c r="AFF731" s="422"/>
      <c r="AFG731" s="3"/>
      <c r="AFH731" s="422"/>
      <c r="AFI731" s="3"/>
      <c r="AFJ731" s="422"/>
      <c r="AFK731" s="3"/>
      <c r="AFL731" s="422"/>
      <c r="AFM731" s="3"/>
      <c r="AFN731" s="422"/>
      <c r="AFO731" s="3"/>
      <c r="AFP731" s="422"/>
      <c r="AFQ731" s="3"/>
      <c r="AFR731" s="422"/>
      <c r="AFS731" s="3"/>
      <c r="AFT731" s="422"/>
      <c r="AFU731" s="3"/>
      <c r="AFV731" s="422"/>
      <c r="AFW731" s="3"/>
      <c r="AFX731" s="422"/>
      <c r="AFY731" s="3"/>
      <c r="AFZ731" s="422"/>
      <c r="AGA731" s="3"/>
      <c r="AGB731" s="422"/>
      <c r="AGC731" s="3"/>
      <c r="AGD731" s="422"/>
      <c r="AGE731" s="3"/>
      <c r="AGF731" s="422"/>
      <c r="AGG731" s="3"/>
      <c r="AGH731" s="422"/>
      <c r="AGI731" s="3"/>
      <c r="AGJ731" s="422"/>
      <c r="AGK731" s="3"/>
      <c r="AGL731" s="422"/>
      <c r="AGM731" s="3"/>
      <c r="AGN731" s="422"/>
      <c r="AGO731" s="3"/>
      <c r="AGP731" s="422"/>
      <c r="AGQ731" s="3"/>
      <c r="AGR731" s="422"/>
      <c r="AGS731" s="3"/>
      <c r="AGT731" s="422"/>
      <c r="AGU731" s="3"/>
      <c r="AGV731" s="422"/>
      <c r="AGW731" s="3"/>
      <c r="AGX731" s="422"/>
      <c r="AGY731" s="3"/>
      <c r="AGZ731" s="422"/>
      <c r="AHA731" s="3"/>
      <c r="AHB731" s="422"/>
      <c r="AHC731" s="3"/>
      <c r="AHD731" s="422"/>
      <c r="AHE731" s="3"/>
      <c r="AHF731" s="422"/>
      <c r="AHG731" s="3"/>
      <c r="AHH731" s="422"/>
      <c r="AHI731" s="3"/>
      <c r="AHJ731" s="422"/>
      <c r="AHK731" s="3"/>
      <c r="AHL731" s="422"/>
      <c r="AHM731" s="3"/>
      <c r="AHN731" s="422"/>
      <c r="AHO731" s="3"/>
      <c r="AHP731" s="422"/>
      <c r="AHQ731" s="3"/>
      <c r="AHR731" s="422"/>
      <c r="AHS731" s="3"/>
      <c r="AHT731" s="422"/>
      <c r="AHU731" s="3"/>
      <c r="AHV731" s="422"/>
      <c r="AHW731" s="3"/>
      <c r="AHX731" s="422"/>
      <c r="AHY731" s="3"/>
      <c r="AHZ731" s="422"/>
      <c r="AIA731" s="3"/>
      <c r="AIB731" s="422"/>
      <c r="AIC731" s="3"/>
      <c r="AID731" s="422"/>
      <c r="AIE731" s="3"/>
      <c r="AIF731" s="422"/>
      <c r="AIG731" s="3"/>
      <c r="AIH731" s="422"/>
      <c r="AII731" s="3"/>
      <c r="AIJ731" s="422"/>
      <c r="AIK731" s="3"/>
      <c r="AIL731" s="422"/>
      <c r="AIM731" s="3"/>
      <c r="AIN731" s="422"/>
      <c r="AIO731" s="3"/>
      <c r="AIP731" s="422"/>
      <c r="AIQ731" s="3"/>
      <c r="AIR731" s="422"/>
      <c r="AIS731" s="3"/>
      <c r="AIT731" s="422"/>
      <c r="AIU731" s="3"/>
      <c r="AIV731" s="422"/>
      <c r="AIW731" s="3"/>
      <c r="AIX731" s="422"/>
      <c r="AIY731" s="3"/>
      <c r="AIZ731" s="422"/>
      <c r="AJA731" s="3"/>
      <c r="AJB731" s="422"/>
      <c r="AJC731" s="3"/>
      <c r="AJD731" s="422"/>
      <c r="AJE731" s="3"/>
      <c r="AJF731" s="422"/>
      <c r="AJG731" s="3"/>
      <c r="AJH731" s="422"/>
      <c r="AJI731" s="3"/>
      <c r="AJJ731" s="422"/>
      <c r="AJK731" s="3"/>
      <c r="AJL731" s="422"/>
      <c r="AJM731" s="3"/>
      <c r="AJN731" s="422"/>
      <c r="AJO731" s="3"/>
      <c r="AJP731" s="422"/>
      <c r="AJQ731" s="3"/>
      <c r="AJR731" s="422"/>
      <c r="AJS731" s="3"/>
      <c r="AJT731" s="422"/>
      <c r="AJU731" s="3"/>
      <c r="AJV731" s="422"/>
      <c r="AJW731" s="3"/>
      <c r="AJX731" s="422"/>
      <c r="AJY731" s="3"/>
      <c r="AJZ731" s="422"/>
      <c r="AKA731" s="3"/>
      <c r="AKB731" s="422"/>
      <c r="AKC731" s="3"/>
      <c r="AKD731" s="422"/>
      <c r="AKE731" s="3"/>
      <c r="AKF731" s="422"/>
      <c r="AKG731" s="3"/>
      <c r="AKH731" s="422"/>
      <c r="AKI731" s="3"/>
      <c r="AKJ731" s="422"/>
      <c r="AKK731" s="3"/>
      <c r="AKL731" s="422"/>
      <c r="AKM731" s="3"/>
      <c r="AKN731" s="422"/>
      <c r="AKO731" s="3"/>
      <c r="AKP731" s="422"/>
      <c r="AKQ731" s="3"/>
      <c r="AKR731" s="422"/>
      <c r="AKS731" s="3"/>
      <c r="AKT731" s="422"/>
      <c r="AKU731" s="3"/>
      <c r="AKV731" s="422"/>
      <c r="AKW731" s="3"/>
      <c r="AKX731" s="422"/>
      <c r="AKY731" s="3"/>
      <c r="AKZ731" s="422"/>
      <c r="ALA731" s="3"/>
      <c r="ALB731" s="422"/>
      <c r="ALC731" s="3"/>
      <c r="ALD731" s="422"/>
      <c r="ALE731" s="3"/>
      <c r="ALF731" s="422"/>
      <c r="ALG731" s="3"/>
      <c r="ALH731" s="422"/>
      <c r="ALI731" s="3"/>
      <c r="ALJ731" s="422"/>
      <c r="ALK731" s="3"/>
      <c r="ALL731" s="422"/>
      <c r="ALM731" s="3"/>
      <c r="ALN731" s="422"/>
      <c r="ALO731" s="3"/>
      <c r="ALP731" s="422"/>
      <c r="ALQ731" s="3"/>
      <c r="ALR731" s="422"/>
      <c r="ALS731" s="3"/>
      <c r="ALT731" s="422"/>
      <c r="ALU731" s="3"/>
      <c r="ALV731" s="422"/>
      <c r="ALW731" s="3"/>
      <c r="ALX731" s="422"/>
      <c r="ALY731" s="3"/>
      <c r="ALZ731" s="422"/>
      <c r="AMA731" s="3"/>
      <c r="AMB731" s="422"/>
      <c r="AMC731" s="3"/>
      <c r="AMD731" s="422"/>
      <c r="AME731" s="3"/>
      <c r="AMF731" s="422"/>
      <c r="AMG731" s="3"/>
      <c r="AMH731" s="422"/>
      <c r="AMI731" s="3"/>
      <c r="AMJ731" s="422"/>
      <c r="AMK731" s="3"/>
      <c r="AML731" s="422"/>
      <c r="AMM731" s="3"/>
      <c r="AMN731" s="422"/>
      <c r="AMO731" s="3"/>
      <c r="AMP731" s="422"/>
      <c r="AMQ731" s="3"/>
      <c r="AMR731" s="422"/>
      <c r="AMS731" s="3"/>
      <c r="AMT731" s="422"/>
      <c r="AMU731" s="3"/>
      <c r="AMV731" s="422"/>
      <c r="AMW731" s="3"/>
      <c r="AMX731" s="422"/>
      <c r="AMY731" s="3"/>
      <c r="AMZ731" s="422"/>
      <c r="ANA731" s="3"/>
      <c r="ANB731" s="422"/>
      <c r="ANC731" s="3"/>
      <c r="AND731" s="422"/>
      <c r="ANE731" s="3"/>
      <c r="ANF731" s="422"/>
      <c r="ANG731" s="3"/>
      <c r="ANH731" s="422"/>
      <c r="ANI731" s="3"/>
      <c r="ANJ731" s="422"/>
      <c r="ANK731" s="3"/>
      <c r="ANL731" s="422"/>
      <c r="ANM731" s="3"/>
      <c r="ANN731" s="422"/>
      <c r="ANO731" s="3"/>
      <c r="ANP731" s="422"/>
      <c r="ANQ731" s="3"/>
      <c r="ANR731" s="422"/>
      <c r="ANS731" s="3"/>
      <c r="ANT731" s="422"/>
      <c r="ANU731" s="3"/>
      <c r="ANV731" s="422"/>
      <c r="ANW731" s="3"/>
      <c r="ANX731" s="422"/>
      <c r="ANY731" s="3"/>
      <c r="ANZ731" s="422"/>
      <c r="AOA731" s="3"/>
      <c r="AOB731" s="422"/>
      <c r="AOC731" s="3"/>
      <c r="AOD731" s="422"/>
      <c r="AOE731" s="3"/>
      <c r="AOF731" s="422"/>
      <c r="AOG731" s="3"/>
      <c r="AOH731" s="422"/>
      <c r="AOI731" s="3"/>
      <c r="AOJ731" s="422"/>
      <c r="AOK731" s="3"/>
      <c r="AOL731" s="422"/>
      <c r="AOM731" s="3"/>
      <c r="AON731" s="422"/>
      <c r="AOO731" s="3"/>
      <c r="AOP731" s="422"/>
      <c r="AOQ731" s="3"/>
      <c r="AOR731" s="422"/>
      <c r="AOS731" s="3"/>
      <c r="AOT731" s="422"/>
      <c r="AOU731" s="3"/>
      <c r="AOV731" s="422"/>
      <c r="AOW731" s="3"/>
      <c r="AOX731" s="422"/>
      <c r="AOY731" s="3"/>
      <c r="AOZ731" s="422"/>
      <c r="APA731" s="3"/>
      <c r="APB731" s="422"/>
      <c r="APC731" s="3"/>
      <c r="APD731" s="422"/>
      <c r="APE731" s="3"/>
      <c r="APF731" s="422"/>
      <c r="APG731" s="3"/>
      <c r="APH731" s="422"/>
      <c r="API731" s="3"/>
      <c r="APJ731" s="422"/>
      <c r="APK731" s="3"/>
      <c r="APL731" s="422"/>
      <c r="APM731" s="3"/>
      <c r="APN731" s="422"/>
      <c r="APO731" s="3"/>
      <c r="APP731" s="422"/>
      <c r="APQ731" s="3"/>
      <c r="APR731" s="422"/>
      <c r="APS731" s="3"/>
      <c r="APT731" s="422"/>
      <c r="APU731" s="3"/>
      <c r="APV731" s="422"/>
      <c r="APW731" s="3"/>
      <c r="APX731" s="422"/>
      <c r="APY731" s="3"/>
      <c r="APZ731" s="422"/>
      <c r="AQA731" s="3"/>
      <c r="AQB731" s="422"/>
      <c r="AQC731" s="3"/>
      <c r="AQD731" s="422"/>
      <c r="AQE731" s="3"/>
      <c r="AQF731" s="422"/>
      <c r="AQG731" s="3"/>
      <c r="AQH731" s="422"/>
      <c r="AQI731" s="3"/>
      <c r="AQJ731" s="422"/>
      <c r="AQK731" s="3"/>
      <c r="AQL731" s="422"/>
      <c r="AQM731" s="3"/>
      <c r="AQN731" s="422"/>
      <c r="AQO731" s="3"/>
      <c r="AQP731" s="422"/>
      <c r="AQQ731" s="3"/>
      <c r="AQR731" s="422"/>
      <c r="AQS731" s="3"/>
      <c r="AQT731" s="422"/>
      <c r="AQU731" s="3"/>
      <c r="AQV731" s="422"/>
      <c r="AQW731" s="3"/>
      <c r="AQX731" s="422"/>
      <c r="AQY731" s="3"/>
      <c r="AQZ731" s="422"/>
      <c r="ARA731" s="3"/>
      <c r="ARB731" s="422"/>
      <c r="ARC731" s="3"/>
      <c r="ARD731" s="422"/>
      <c r="ARE731" s="3"/>
      <c r="ARF731" s="422"/>
      <c r="ARG731" s="3"/>
      <c r="ARH731" s="422"/>
      <c r="ARI731" s="3"/>
      <c r="ARJ731" s="422"/>
      <c r="ARK731" s="3"/>
      <c r="ARL731" s="422"/>
      <c r="ARM731" s="3"/>
      <c r="ARN731" s="422"/>
      <c r="ARO731" s="3"/>
      <c r="ARP731" s="422"/>
      <c r="ARQ731" s="3"/>
      <c r="ARR731" s="422"/>
      <c r="ARS731" s="3"/>
      <c r="ART731" s="422"/>
      <c r="ARU731" s="3"/>
      <c r="ARV731" s="422"/>
      <c r="ARW731" s="3"/>
      <c r="ARX731" s="422"/>
      <c r="ARY731" s="3"/>
      <c r="ARZ731" s="422"/>
      <c r="ASA731" s="3"/>
      <c r="ASB731" s="422"/>
      <c r="ASC731" s="3"/>
      <c r="ASD731" s="422"/>
      <c r="ASE731" s="3"/>
      <c r="ASF731" s="422"/>
      <c r="ASG731" s="3"/>
      <c r="ASH731" s="422"/>
      <c r="ASI731" s="3"/>
      <c r="ASJ731" s="422"/>
      <c r="ASK731" s="3"/>
      <c r="ASL731" s="422"/>
      <c r="ASM731" s="3"/>
      <c r="ASN731" s="422"/>
      <c r="ASO731" s="3"/>
      <c r="ASP731" s="422"/>
      <c r="ASQ731" s="3"/>
      <c r="ASR731" s="422"/>
      <c r="ASS731" s="3"/>
      <c r="AST731" s="422"/>
      <c r="ASU731" s="3"/>
      <c r="ASV731" s="422"/>
      <c r="ASW731" s="3"/>
      <c r="ASX731" s="422"/>
      <c r="ASY731" s="3"/>
      <c r="ASZ731" s="422"/>
      <c r="ATA731" s="3"/>
      <c r="ATB731" s="422"/>
      <c r="ATC731" s="3"/>
      <c r="ATD731" s="422"/>
      <c r="ATE731" s="3"/>
      <c r="ATF731" s="422"/>
      <c r="ATG731" s="3"/>
      <c r="ATH731" s="422"/>
      <c r="ATI731" s="3"/>
      <c r="ATJ731" s="422"/>
      <c r="ATK731" s="3"/>
      <c r="ATL731" s="422"/>
      <c r="ATM731" s="3"/>
      <c r="ATN731" s="422"/>
      <c r="ATO731" s="3"/>
      <c r="ATP731" s="422"/>
      <c r="ATQ731" s="3"/>
      <c r="ATR731" s="422"/>
      <c r="ATS731" s="3"/>
      <c r="ATT731" s="422"/>
      <c r="ATU731" s="3"/>
      <c r="ATV731" s="422"/>
      <c r="ATW731" s="3"/>
      <c r="ATX731" s="422"/>
      <c r="ATY731" s="3"/>
      <c r="ATZ731" s="422"/>
      <c r="AUA731" s="3"/>
      <c r="AUB731" s="422"/>
      <c r="AUC731" s="3"/>
      <c r="AUD731" s="422"/>
      <c r="AUE731" s="3"/>
      <c r="AUF731" s="422"/>
      <c r="AUG731" s="3"/>
      <c r="AUH731" s="422"/>
      <c r="AUI731" s="3"/>
      <c r="AUJ731" s="422"/>
      <c r="AUK731" s="3"/>
      <c r="AUL731" s="422"/>
      <c r="AUM731" s="3"/>
      <c r="AUN731" s="422"/>
      <c r="AUO731" s="3"/>
      <c r="AUP731" s="422"/>
      <c r="AUQ731" s="3"/>
      <c r="AUR731" s="422"/>
      <c r="AUS731" s="3"/>
      <c r="AUT731" s="422"/>
      <c r="AUU731" s="3"/>
      <c r="AUV731" s="422"/>
      <c r="AUW731" s="3"/>
      <c r="AUX731" s="422"/>
      <c r="AUY731" s="3"/>
      <c r="AUZ731" s="422"/>
      <c r="AVA731" s="3"/>
      <c r="AVB731" s="422"/>
      <c r="AVC731" s="3"/>
      <c r="AVD731" s="422"/>
      <c r="AVE731" s="3"/>
      <c r="AVF731" s="422"/>
      <c r="AVG731" s="3"/>
      <c r="AVH731" s="422"/>
      <c r="AVI731" s="3"/>
      <c r="AVJ731" s="422"/>
      <c r="AVK731" s="3"/>
      <c r="AVL731" s="422"/>
      <c r="AVM731" s="3"/>
      <c r="AVN731" s="422"/>
      <c r="AVO731" s="3"/>
      <c r="AVP731" s="422"/>
      <c r="AVQ731" s="3"/>
      <c r="AVR731" s="422"/>
      <c r="AVS731" s="3"/>
      <c r="AVT731" s="422"/>
      <c r="AVU731" s="3"/>
      <c r="AVV731" s="422"/>
      <c r="AVW731" s="3"/>
      <c r="AVX731" s="422"/>
      <c r="AVY731" s="3"/>
      <c r="AVZ731" s="422"/>
      <c r="AWA731" s="3"/>
      <c r="AWB731" s="422"/>
      <c r="AWC731" s="3"/>
      <c r="AWD731" s="422"/>
      <c r="AWE731" s="3"/>
      <c r="AWF731" s="422"/>
      <c r="AWG731" s="3"/>
      <c r="AWH731" s="422"/>
      <c r="AWI731" s="3"/>
      <c r="AWJ731" s="422"/>
      <c r="AWK731" s="3"/>
      <c r="AWL731" s="422"/>
      <c r="AWM731" s="3"/>
      <c r="AWN731" s="422"/>
      <c r="AWO731" s="3"/>
      <c r="AWP731" s="422"/>
      <c r="AWQ731" s="3"/>
      <c r="AWR731" s="422"/>
      <c r="AWS731" s="3"/>
      <c r="AWT731" s="422"/>
      <c r="AWU731" s="3"/>
      <c r="AWV731" s="422"/>
      <c r="AWW731" s="3"/>
      <c r="AWX731" s="422"/>
      <c r="AWY731" s="3"/>
      <c r="AWZ731" s="422"/>
      <c r="AXA731" s="3"/>
      <c r="AXB731" s="422"/>
      <c r="AXC731" s="3"/>
      <c r="AXD731" s="422"/>
      <c r="AXE731" s="3"/>
      <c r="AXF731" s="422"/>
      <c r="AXG731" s="3"/>
      <c r="AXH731" s="422"/>
      <c r="AXI731" s="3"/>
      <c r="AXJ731" s="422"/>
      <c r="AXK731" s="3"/>
      <c r="AXL731" s="422"/>
      <c r="AXM731" s="3"/>
      <c r="AXN731" s="422"/>
      <c r="AXO731" s="3"/>
      <c r="AXP731" s="422"/>
      <c r="AXQ731" s="3"/>
      <c r="AXR731" s="422"/>
      <c r="AXS731" s="3"/>
      <c r="AXT731" s="422"/>
      <c r="AXU731" s="3"/>
      <c r="AXV731" s="422"/>
      <c r="AXW731" s="3"/>
      <c r="AXX731" s="422"/>
      <c r="AXY731" s="3"/>
      <c r="AXZ731" s="422"/>
      <c r="AYA731" s="3"/>
      <c r="AYB731" s="422"/>
      <c r="AYC731" s="3"/>
      <c r="AYD731" s="422"/>
      <c r="AYE731" s="3"/>
      <c r="AYF731" s="422"/>
      <c r="AYG731" s="3"/>
      <c r="AYH731" s="422"/>
      <c r="AYI731" s="3"/>
      <c r="AYJ731" s="422"/>
      <c r="AYK731" s="3"/>
      <c r="AYL731" s="422"/>
      <c r="AYM731" s="3"/>
      <c r="AYN731" s="422"/>
      <c r="AYO731" s="3"/>
      <c r="AYP731" s="422"/>
      <c r="AYQ731" s="3"/>
      <c r="AYR731" s="422"/>
      <c r="AYS731" s="3"/>
      <c r="AYT731" s="422"/>
      <c r="AYU731" s="3"/>
      <c r="AYV731" s="422"/>
      <c r="AYW731" s="3"/>
      <c r="AYX731" s="422"/>
      <c r="AYY731" s="3"/>
      <c r="AYZ731" s="422"/>
      <c r="AZA731" s="3"/>
      <c r="AZB731" s="422"/>
      <c r="AZC731" s="3"/>
      <c r="AZD731" s="422"/>
      <c r="AZE731" s="3"/>
      <c r="AZF731" s="422"/>
      <c r="AZG731" s="3"/>
      <c r="AZH731" s="422"/>
      <c r="AZI731" s="3"/>
      <c r="AZJ731" s="422"/>
      <c r="AZK731" s="3"/>
      <c r="AZL731" s="422"/>
      <c r="AZM731" s="3"/>
      <c r="AZN731" s="422"/>
      <c r="AZO731" s="3"/>
      <c r="AZP731" s="422"/>
      <c r="AZQ731" s="3"/>
      <c r="AZR731" s="422"/>
      <c r="AZS731" s="3"/>
      <c r="AZT731" s="422"/>
      <c r="AZU731" s="3"/>
      <c r="AZV731" s="422"/>
      <c r="AZW731" s="3"/>
      <c r="AZX731" s="422"/>
      <c r="AZY731" s="3"/>
      <c r="AZZ731" s="422"/>
      <c r="BAA731" s="3"/>
      <c r="BAB731" s="422"/>
      <c r="BAC731" s="3"/>
      <c r="BAD731" s="422"/>
      <c r="BAE731" s="3"/>
      <c r="BAF731" s="422"/>
      <c r="BAG731" s="3"/>
      <c r="BAH731" s="422"/>
      <c r="BAI731" s="3"/>
      <c r="BAJ731" s="422"/>
      <c r="BAK731" s="3"/>
      <c r="BAL731" s="422"/>
      <c r="BAM731" s="3"/>
      <c r="BAN731" s="422"/>
      <c r="BAO731" s="3"/>
      <c r="BAP731" s="422"/>
      <c r="BAQ731" s="3"/>
      <c r="BAR731" s="422"/>
      <c r="BAS731" s="3"/>
      <c r="BAT731" s="422"/>
      <c r="BAU731" s="3"/>
      <c r="BAV731" s="422"/>
      <c r="BAW731" s="3"/>
      <c r="BAX731" s="422"/>
      <c r="BAY731" s="3"/>
      <c r="BAZ731" s="422"/>
      <c r="BBA731" s="3"/>
      <c r="BBB731" s="422"/>
      <c r="BBC731" s="3"/>
      <c r="BBD731" s="422"/>
      <c r="BBE731" s="3"/>
      <c r="BBF731" s="422"/>
      <c r="BBG731" s="3"/>
      <c r="BBH731" s="422"/>
      <c r="BBI731" s="3"/>
      <c r="BBJ731" s="422"/>
      <c r="BBK731" s="3"/>
      <c r="BBL731" s="422"/>
      <c r="BBM731" s="3"/>
      <c r="BBN731" s="422"/>
      <c r="BBO731" s="3"/>
      <c r="BBP731" s="422"/>
      <c r="BBQ731" s="3"/>
      <c r="BBR731" s="422"/>
      <c r="BBS731" s="3"/>
      <c r="BBT731" s="422"/>
      <c r="BBU731" s="3"/>
      <c r="BBV731" s="422"/>
      <c r="BBW731" s="3"/>
      <c r="BBX731" s="422"/>
      <c r="BBY731" s="3"/>
      <c r="BBZ731" s="422"/>
      <c r="BCA731" s="3"/>
      <c r="BCB731" s="422"/>
      <c r="BCC731" s="3"/>
      <c r="BCD731" s="422"/>
      <c r="BCE731" s="3"/>
      <c r="BCF731" s="422"/>
      <c r="BCG731" s="3"/>
      <c r="BCH731" s="422"/>
      <c r="BCI731" s="3"/>
      <c r="BCJ731" s="422"/>
      <c r="BCK731" s="3"/>
      <c r="BCL731" s="422"/>
      <c r="BCM731" s="3"/>
      <c r="BCN731" s="422"/>
      <c r="BCO731" s="3"/>
      <c r="BCP731" s="422"/>
      <c r="BCQ731" s="3"/>
      <c r="BCR731" s="422"/>
      <c r="BCS731" s="3"/>
      <c r="BCT731" s="422"/>
      <c r="BCU731" s="3"/>
      <c r="BCV731" s="422"/>
      <c r="BCW731" s="3"/>
      <c r="BCX731" s="422"/>
      <c r="BCY731" s="3"/>
      <c r="BCZ731" s="422"/>
      <c r="BDA731" s="3"/>
      <c r="BDB731" s="422"/>
      <c r="BDC731" s="3"/>
      <c r="BDD731" s="422"/>
      <c r="BDE731" s="3"/>
      <c r="BDF731" s="422"/>
      <c r="BDG731" s="3"/>
      <c r="BDH731" s="422"/>
      <c r="BDI731" s="3"/>
      <c r="BDJ731" s="422"/>
      <c r="BDK731" s="3"/>
      <c r="BDL731" s="422"/>
      <c r="BDM731" s="3"/>
      <c r="BDN731" s="422"/>
      <c r="BDO731" s="3"/>
      <c r="BDP731" s="422"/>
      <c r="BDQ731" s="3"/>
      <c r="BDR731" s="422"/>
      <c r="BDS731" s="3"/>
      <c r="BDT731" s="422"/>
      <c r="BDU731" s="3"/>
      <c r="BDV731" s="422"/>
      <c r="BDW731" s="3"/>
      <c r="BDX731" s="422"/>
      <c r="BDY731" s="3"/>
      <c r="BDZ731" s="422"/>
      <c r="BEA731" s="3"/>
      <c r="BEB731" s="422"/>
      <c r="BEC731" s="3"/>
      <c r="BED731" s="422"/>
      <c r="BEE731" s="3"/>
      <c r="BEF731" s="422"/>
      <c r="BEG731" s="3"/>
      <c r="BEH731" s="422"/>
      <c r="BEI731" s="3"/>
      <c r="BEJ731" s="422"/>
      <c r="BEK731" s="3"/>
      <c r="BEL731" s="422"/>
      <c r="BEM731" s="3"/>
      <c r="BEN731" s="422"/>
      <c r="BEO731" s="3"/>
      <c r="BEP731" s="422"/>
      <c r="BEQ731" s="3"/>
      <c r="BER731" s="422"/>
      <c r="BES731" s="3"/>
      <c r="BET731" s="422"/>
      <c r="BEU731" s="3"/>
      <c r="BEV731" s="422"/>
      <c r="BEW731" s="3"/>
      <c r="BEX731" s="422"/>
      <c r="BEY731" s="3"/>
      <c r="BEZ731" s="422"/>
      <c r="BFA731" s="3"/>
      <c r="BFB731" s="422"/>
      <c r="BFC731" s="3"/>
      <c r="BFD731" s="422"/>
      <c r="BFE731" s="3"/>
      <c r="BFF731" s="422"/>
      <c r="BFG731" s="3"/>
      <c r="BFH731" s="422"/>
      <c r="BFI731" s="3"/>
      <c r="BFJ731" s="422"/>
      <c r="BFK731" s="3"/>
      <c r="BFL731" s="422"/>
      <c r="BFM731" s="3"/>
      <c r="BFN731" s="422"/>
      <c r="BFO731" s="3"/>
      <c r="BFP731" s="422"/>
      <c r="BFQ731" s="3"/>
      <c r="BFR731" s="422"/>
      <c r="BFS731" s="3"/>
      <c r="BFT731" s="422"/>
      <c r="BFU731" s="3"/>
      <c r="BFV731" s="422"/>
      <c r="BFW731" s="3"/>
      <c r="BFX731" s="422"/>
      <c r="BFY731" s="3"/>
      <c r="BFZ731" s="422"/>
      <c r="BGA731" s="3"/>
      <c r="BGB731" s="422"/>
      <c r="BGC731" s="3"/>
      <c r="BGD731" s="422"/>
      <c r="BGE731" s="3"/>
      <c r="BGF731" s="422"/>
      <c r="BGG731" s="3"/>
      <c r="BGH731" s="422"/>
      <c r="BGI731" s="3"/>
      <c r="BGJ731" s="422"/>
      <c r="BGK731" s="3"/>
      <c r="BGL731" s="422"/>
      <c r="BGM731" s="3"/>
      <c r="BGN731" s="422"/>
      <c r="BGO731" s="3"/>
      <c r="BGP731" s="422"/>
      <c r="BGQ731" s="3"/>
      <c r="BGR731" s="422"/>
      <c r="BGS731" s="3"/>
      <c r="BGT731" s="422"/>
      <c r="BGU731" s="3"/>
      <c r="BGV731" s="422"/>
      <c r="BGW731" s="3"/>
      <c r="BGX731" s="422"/>
      <c r="BGY731" s="3"/>
      <c r="BGZ731" s="422"/>
      <c r="BHA731" s="3"/>
      <c r="BHB731" s="422"/>
      <c r="BHC731" s="3"/>
      <c r="BHD731" s="422"/>
      <c r="BHE731" s="3"/>
      <c r="BHF731" s="422"/>
      <c r="BHG731" s="3"/>
      <c r="BHH731" s="422"/>
      <c r="BHI731" s="3"/>
      <c r="BHJ731" s="422"/>
      <c r="BHK731" s="3"/>
      <c r="BHL731" s="422"/>
      <c r="BHM731" s="3"/>
      <c r="BHN731" s="422"/>
      <c r="BHO731" s="3"/>
      <c r="BHP731" s="422"/>
      <c r="BHQ731" s="3"/>
      <c r="BHR731" s="422"/>
      <c r="BHS731" s="3"/>
      <c r="BHT731" s="422"/>
      <c r="BHU731" s="3"/>
      <c r="BHV731" s="422"/>
      <c r="BHW731" s="3"/>
      <c r="BHX731" s="422"/>
      <c r="BHY731" s="3"/>
      <c r="BHZ731" s="422"/>
      <c r="BIA731" s="3"/>
      <c r="BIB731" s="422"/>
      <c r="BIC731" s="3"/>
      <c r="BID731" s="422"/>
      <c r="BIE731" s="3"/>
      <c r="BIF731" s="422"/>
      <c r="BIG731" s="3"/>
      <c r="BIH731" s="422"/>
      <c r="BII731" s="3"/>
      <c r="BIJ731" s="422"/>
      <c r="BIK731" s="3"/>
      <c r="BIL731" s="422"/>
      <c r="BIM731" s="3"/>
      <c r="BIN731" s="422"/>
      <c r="BIO731" s="3"/>
      <c r="BIP731" s="422"/>
      <c r="BIQ731" s="3"/>
      <c r="BIR731" s="422"/>
      <c r="BIS731" s="3"/>
      <c r="BIT731" s="422"/>
      <c r="BIU731" s="3"/>
      <c r="BIV731" s="422"/>
      <c r="BIW731" s="3"/>
      <c r="BIX731" s="422"/>
      <c r="BIY731" s="3"/>
      <c r="BIZ731" s="422"/>
      <c r="BJA731" s="3"/>
      <c r="BJB731" s="422"/>
      <c r="BJC731" s="3"/>
      <c r="BJD731" s="422"/>
      <c r="BJE731" s="3"/>
      <c r="BJF731" s="422"/>
      <c r="BJG731" s="3"/>
      <c r="BJH731" s="422"/>
      <c r="BJI731" s="3"/>
      <c r="BJJ731" s="422"/>
      <c r="BJK731" s="3"/>
      <c r="BJL731" s="422"/>
      <c r="BJM731" s="3"/>
      <c r="BJN731" s="422"/>
      <c r="BJO731" s="3"/>
      <c r="BJP731" s="422"/>
      <c r="BJQ731" s="3"/>
      <c r="BJR731" s="422"/>
      <c r="BJS731" s="3"/>
      <c r="BJT731" s="422"/>
      <c r="BJU731" s="3"/>
      <c r="BJV731" s="422"/>
      <c r="BJW731" s="3"/>
      <c r="BJX731" s="422"/>
      <c r="BJY731" s="3"/>
      <c r="BJZ731" s="422"/>
      <c r="BKA731" s="3"/>
      <c r="BKB731" s="422"/>
      <c r="BKC731" s="3"/>
      <c r="BKD731" s="422"/>
      <c r="BKE731" s="3"/>
      <c r="BKF731" s="422"/>
      <c r="BKG731" s="3"/>
      <c r="BKH731" s="422"/>
      <c r="BKI731" s="3"/>
      <c r="BKJ731" s="422"/>
      <c r="BKK731" s="3"/>
      <c r="BKL731" s="422"/>
      <c r="BKM731" s="3"/>
      <c r="BKN731" s="422"/>
      <c r="BKO731" s="3"/>
      <c r="BKP731" s="422"/>
      <c r="BKQ731" s="3"/>
      <c r="BKR731" s="422"/>
      <c r="BKS731" s="3"/>
      <c r="BKT731" s="422"/>
      <c r="BKU731" s="3"/>
      <c r="BKV731" s="422"/>
      <c r="BKW731" s="3"/>
      <c r="BKX731" s="422"/>
      <c r="BKY731" s="3"/>
      <c r="BKZ731" s="422"/>
      <c r="BLA731" s="3"/>
      <c r="BLB731" s="422"/>
      <c r="BLC731" s="3"/>
      <c r="BLD731" s="422"/>
      <c r="BLE731" s="3"/>
      <c r="BLF731" s="422"/>
      <c r="BLG731" s="3"/>
      <c r="BLH731" s="422"/>
      <c r="BLI731" s="3"/>
      <c r="BLJ731" s="422"/>
      <c r="BLK731" s="3"/>
      <c r="BLL731" s="422"/>
      <c r="BLM731" s="3"/>
      <c r="BLN731" s="422"/>
      <c r="BLO731" s="3"/>
      <c r="BLP731" s="422"/>
      <c r="BLQ731" s="3"/>
      <c r="BLR731" s="422"/>
      <c r="BLS731" s="3"/>
      <c r="BLT731" s="422"/>
      <c r="BLU731" s="3"/>
      <c r="BLV731" s="422"/>
      <c r="BLW731" s="3"/>
      <c r="BLX731" s="422"/>
      <c r="BLY731" s="3"/>
      <c r="BLZ731" s="422"/>
      <c r="BMA731" s="3"/>
      <c r="BMB731" s="422"/>
      <c r="BMC731" s="3"/>
      <c r="BMD731" s="422"/>
      <c r="BME731" s="3"/>
      <c r="BMF731" s="422"/>
      <c r="BMG731" s="3"/>
      <c r="BMH731" s="422"/>
      <c r="BMI731" s="3"/>
      <c r="BMJ731" s="422"/>
      <c r="BMK731" s="3"/>
      <c r="BML731" s="422"/>
      <c r="BMM731" s="3"/>
      <c r="BMN731" s="422"/>
      <c r="BMO731" s="3"/>
      <c r="BMP731" s="422"/>
      <c r="BMQ731" s="3"/>
      <c r="BMR731" s="422"/>
      <c r="BMS731" s="3"/>
      <c r="BMT731" s="422"/>
      <c r="BMU731" s="3"/>
      <c r="BMV731" s="422"/>
      <c r="BMW731" s="3"/>
      <c r="BMX731" s="422"/>
      <c r="BMY731" s="3"/>
      <c r="BMZ731" s="422"/>
      <c r="BNA731" s="3"/>
      <c r="BNB731" s="422"/>
      <c r="BNC731" s="3"/>
      <c r="BND731" s="422"/>
      <c r="BNE731" s="3"/>
      <c r="BNF731" s="422"/>
      <c r="BNG731" s="3"/>
      <c r="BNH731" s="422"/>
      <c r="BNI731" s="3"/>
      <c r="BNJ731" s="422"/>
      <c r="BNK731" s="3"/>
      <c r="BNL731" s="422"/>
      <c r="BNM731" s="3"/>
      <c r="BNN731" s="422"/>
      <c r="BNO731" s="3"/>
      <c r="BNP731" s="422"/>
      <c r="BNQ731" s="3"/>
      <c r="BNR731" s="422"/>
      <c r="BNS731" s="3"/>
      <c r="BNT731" s="422"/>
      <c r="BNU731" s="3"/>
      <c r="BNV731" s="422"/>
      <c r="BNW731" s="3"/>
      <c r="BNX731" s="422"/>
      <c r="BNY731" s="3"/>
      <c r="BNZ731" s="422"/>
      <c r="BOA731" s="3"/>
      <c r="BOB731" s="422"/>
      <c r="BOC731" s="3"/>
      <c r="BOD731" s="422"/>
      <c r="BOE731" s="3"/>
      <c r="BOF731" s="422"/>
      <c r="BOG731" s="3"/>
      <c r="BOH731" s="422"/>
      <c r="BOI731" s="3"/>
      <c r="BOJ731" s="422"/>
      <c r="BOK731" s="3"/>
      <c r="BOL731" s="422"/>
      <c r="BOM731" s="3"/>
      <c r="BON731" s="422"/>
      <c r="BOO731" s="3"/>
      <c r="BOP731" s="422"/>
      <c r="BOQ731" s="3"/>
      <c r="BOR731" s="422"/>
      <c r="BOS731" s="3"/>
      <c r="BOT731" s="422"/>
      <c r="BOU731" s="3"/>
      <c r="BOV731" s="422"/>
      <c r="BOW731" s="3"/>
      <c r="BOX731" s="422"/>
      <c r="BOY731" s="3"/>
      <c r="BOZ731" s="422"/>
      <c r="BPA731" s="3"/>
      <c r="BPB731" s="422"/>
      <c r="BPC731" s="3"/>
      <c r="BPD731" s="422"/>
      <c r="BPE731" s="3"/>
      <c r="BPF731" s="422"/>
      <c r="BPG731" s="3"/>
      <c r="BPH731" s="422"/>
      <c r="BPI731" s="3"/>
      <c r="BPJ731" s="422"/>
      <c r="BPK731" s="3"/>
      <c r="BPL731" s="422"/>
      <c r="BPM731" s="3"/>
      <c r="BPN731" s="422"/>
      <c r="BPO731" s="3"/>
      <c r="BPP731" s="422"/>
      <c r="BPQ731" s="3"/>
      <c r="BPR731" s="422"/>
      <c r="BPS731" s="3"/>
      <c r="BPT731" s="422"/>
      <c r="BPU731" s="3"/>
      <c r="BPV731" s="422"/>
      <c r="BPW731" s="3"/>
      <c r="BPX731" s="422"/>
      <c r="BPY731" s="3"/>
      <c r="BPZ731" s="422"/>
      <c r="BQA731" s="3"/>
      <c r="BQB731" s="422"/>
      <c r="BQC731" s="3"/>
      <c r="BQD731" s="422"/>
      <c r="BQE731" s="3"/>
      <c r="BQF731" s="422"/>
      <c r="BQG731" s="3"/>
      <c r="BQH731" s="422"/>
      <c r="BQI731" s="3"/>
      <c r="BQJ731" s="422"/>
      <c r="BQK731" s="3"/>
      <c r="BQL731" s="422"/>
      <c r="BQM731" s="3"/>
      <c r="BQN731" s="422"/>
      <c r="BQO731" s="3"/>
      <c r="BQP731" s="422"/>
      <c r="BQQ731" s="3"/>
      <c r="BQR731" s="422"/>
      <c r="BQS731" s="3"/>
      <c r="BQT731" s="422"/>
      <c r="BQU731" s="3"/>
      <c r="BQV731" s="422"/>
      <c r="BQW731" s="3"/>
      <c r="BQX731" s="422"/>
      <c r="BQY731" s="3"/>
      <c r="BQZ731" s="422"/>
      <c r="BRA731" s="3"/>
      <c r="BRB731" s="422"/>
      <c r="BRC731" s="3"/>
      <c r="BRD731" s="422"/>
      <c r="BRE731" s="3"/>
      <c r="BRF731" s="422"/>
      <c r="BRG731" s="3"/>
      <c r="BRH731" s="422"/>
      <c r="BRI731" s="3"/>
      <c r="BRJ731" s="422"/>
      <c r="BRK731" s="3"/>
      <c r="BRL731" s="422"/>
      <c r="BRM731" s="3"/>
      <c r="BRN731" s="422"/>
      <c r="BRO731" s="3"/>
      <c r="BRP731" s="422"/>
      <c r="BRQ731" s="3"/>
      <c r="BRR731" s="422"/>
      <c r="BRS731" s="3"/>
      <c r="BRT731" s="422"/>
      <c r="BRU731" s="3"/>
      <c r="BRV731" s="422"/>
      <c r="BRW731" s="3"/>
      <c r="BRX731" s="422"/>
      <c r="BRY731" s="3"/>
      <c r="BRZ731" s="422"/>
      <c r="BSA731" s="3"/>
      <c r="BSB731" s="422"/>
      <c r="BSC731" s="3"/>
      <c r="BSD731" s="422"/>
      <c r="BSE731" s="3"/>
      <c r="BSF731" s="422"/>
      <c r="BSG731" s="3"/>
      <c r="BSH731" s="422"/>
      <c r="BSI731" s="3"/>
      <c r="BSJ731" s="422"/>
      <c r="BSK731" s="3"/>
      <c r="BSL731" s="422"/>
      <c r="BSM731" s="3"/>
      <c r="BSN731" s="422"/>
      <c r="BSO731" s="3"/>
      <c r="BSP731" s="422"/>
      <c r="BSQ731" s="3"/>
      <c r="BSR731" s="422"/>
      <c r="BSS731" s="3"/>
      <c r="BST731" s="422"/>
      <c r="BSU731" s="3"/>
      <c r="BSV731" s="422"/>
      <c r="BSW731" s="3"/>
      <c r="BSX731" s="422"/>
      <c r="BSY731" s="3"/>
      <c r="BSZ731" s="422"/>
      <c r="BTA731" s="3"/>
      <c r="BTB731" s="422"/>
      <c r="BTC731" s="3"/>
      <c r="BTD731" s="422"/>
      <c r="BTE731" s="3"/>
      <c r="BTF731" s="422"/>
      <c r="BTG731" s="3"/>
      <c r="BTH731" s="422"/>
      <c r="BTI731" s="3"/>
      <c r="BTJ731" s="422"/>
      <c r="BTK731" s="3"/>
      <c r="BTL731" s="422"/>
      <c r="BTM731" s="3"/>
      <c r="BTN731" s="422"/>
      <c r="BTO731" s="3"/>
      <c r="BTP731" s="422"/>
      <c r="BTQ731" s="3"/>
      <c r="BTR731" s="422"/>
      <c r="BTS731" s="3"/>
      <c r="BTT731" s="422"/>
      <c r="BTU731" s="3"/>
      <c r="BTV731" s="422"/>
      <c r="BTW731" s="3"/>
      <c r="BTX731" s="422"/>
      <c r="BTY731" s="3"/>
      <c r="BTZ731" s="422"/>
      <c r="BUA731" s="3"/>
      <c r="BUB731" s="422"/>
      <c r="BUC731" s="3"/>
      <c r="BUD731" s="422"/>
      <c r="BUE731" s="3"/>
      <c r="BUF731" s="422"/>
      <c r="BUG731" s="3"/>
      <c r="BUH731" s="422"/>
      <c r="BUI731" s="3"/>
      <c r="BUJ731" s="422"/>
      <c r="BUK731" s="3"/>
      <c r="BUL731" s="422"/>
      <c r="BUM731" s="3"/>
      <c r="BUN731" s="422"/>
      <c r="BUO731" s="3"/>
      <c r="BUP731" s="422"/>
      <c r="BUQ731" s="3"/>
      <c r="BUR731" s="422"/>
      <c r="BUS731" s="3"/>
      <c r="BUT731" s="422"/>
      <c r="BUU731" s="3"/>
      <c r="BUV731" s="422"/>
      <c r="BUW731" s="3"/>
      <c r="BUX731" s="422"/>
      <c r="BUY731" s="3"/>
      <c r="BUZ731" s="422"/>
      <c r="BVA731" s="3"/>
      <c r="BVB731" s="422"/>
      <c r="BVC731" s="3"/>
      <c r="BVD731" s="422"/>
      <c r="BVE731" s="3"/>
      <c r="BVF731" s="422"/>
      <c r="BVG731" s="3"/>
      <c r="BVH731" s="422"/>
      <c r="BVI731" s="3"/>
      <c r="BVJ731" s="422"/>
      <c r="BVK731" s="3"/>
      <c r="BVL731" s="422"/>
      <c r="BVM731" s="3"/>
      <c r="BVN731" s="422"/>
      <c r="BVO731" s="3"/>
      <c r="BVP731" s="422"/>
      <c r="BVQ731" s="3"/>
      <c r="BVR731" s="422"/>
      <c r="BVS731" s="3"/>
      <c r="BVT731" s="422"/>
      <c r="BVU731" s="3"/>
      <c r="BVV731" s="422"/>
      <c r="BVW731" s="3"/>
      <c r="BVX731" s="422"/>
      <c r="BVY731" s="3"/>
      <c r="BVZ731" s="422"/>
      <c r="BWA731" s="3"/>
      <c r="BWB731" s="422"/>
      <c r="BWC731" s="3"/>
      <c r="BWD731" s="422"/>
      <c r="BWE731" s="3"/>
      <c r="BWF731" s="422"/>
      <c r="BWG731" s="3"/>
      <c r="BWH731" s="422"/>
      <c r="BWI731" s="3"/>
      <c r="BWJ731" s="422"/>
      <c r="BWK731" s="3"/>
      <c r="BWL731" s="422"/>
      <c r="BWM731" s="3"/>
      <c r="BWN731" s="422"/>
      <c r="BWO731" s="3"/>
      <c r="BWP731" s="422"/>
      <c r="BWQ731" s="3"/>
      <c r="BWR731" s="422"/>
      <c r="BWS731" s="3"/>
      <c r="BWT731" s="422"/>
      <c r="BWU731" s="3"/>
      <c r="BWV731" s="422"/>
      <c r="BWW731" s="3"/>
      <c r="BWX731" s="422"/>
      <c r="BWY731" s="3"/>
      <c r="BWZ731" s="422"/>
      <c r="BXA731" s="3"/>
      <c r="BXB731" s="422"/>
      <c r="BXC731" s="3"/>
      <c r="BXD731" s="422"/>
      <c r="BXE731" s="3"/>
      <c r="BXF731" s="422"/>
      <c r="BXG731" s="3"/>
      <c r="BXH731" s="422"/>
      <c r="BXI731" s="3"/>
      <c r="BXJ731" s="422"/>
      <c r="BXK731" s="3"/>
      <c r="BXL731" s="422"/>
      <c r="BXM731" s="3"/>
      <c r="BXN731" s="422"/>
      <c r="BXO731" s="3"/>
      <c r="BXP731" s="422"/>
      <c r="BXQ731" s="3"/>
      <c r="BXR731" s="422"/>
      <c r="BXS731" s="3"/>
      <c r="BXT731" s="422"/>
      <c r="BXU731" s="3"/>
      <c r="BXV731" s="422"/>
      <c r="BXW731" s="3"/>
      <c r="BXX731" s="422"/>
      <c r="BXY731" s="3"/>
      <c r="BXZ731" s="422"/>
      <c r="BYA731" s="3"/>
      <c r="BYB731" s="422"/>
      <c r="BYC731" s="3"/>
      <c r="BYD731" s="422"/>
      <c r="BYE731" s="3"/>
      <c r="BYF731" s="422"/>
      <c r="BYG731" s="3"/>
      <c r="BYH731" s="422"/>
      <c r="BYI731" s="3"/>
      <c r="BYJ731" s="422"/>
      <c r="BYK731" s="3"/>
      <c r="BYL731" s="422"/>
      <c r="BYM731" s="3"/>
      <c r="BYN731" s="422"/>
      <c r="BYO731" s="3"/>
      <c r="BYP731" s="422"/>
      <c r="BYQ731" s="3"/>
      <c r="BYR731" s="422"/>
      <c r="BYS731" s="3"/>
      <c r="BYT731" s="422"/>
      <c r="BYU731" s="3"/>
      <c r="BYV731" s="422"/>
      <c r="BYW731" s="3"/>
      <c r="BYX731" s="422"/>
      <c r="BYY731" s="3"/>
      <c r="BYZ731" s="422"/>
      <c r="BZA731" s="3"/>
      <c r="BZB731" s="422"/>
      <c r="BZC731" s="3"/>
      <c r="BZD731" s="422"/>
      <c r="BZE731" s="3"/>
      <c r="BZF731" s="422"/>
      <c r="BZG731" s="3"/>
      <c r="BZH731" s="422"/>
      <c r="BZI731" s="3"/>
      <c r="BZJ731" s="422"/>
      <c r="BZK731" s="3"/>
      <c r="BZL731" s="422"/>
      <c r="BZM731" s="3"/>
      <c r="BZN731" s="422"/>
      <c r="BZO731" s="3"/>
      <c r="BZP731" s="422"/>
      <c r="BZQ731" s="3"/>
      <c r="BZR731" s="422"/>
      <c r="BZS731" s="3"/>
      <c r="BZT731" s="422"/>
      <c r="BZU731" s="3"/>
      <c r="BZV731" s="422"/>
      <c r="BZW731" s="3"/>
      <c r="BZX731" s="422"/>
      <c r="BZY731" s="3"/>
      <c r="BZZ731" s="422"/>
      <c r="CAA731" s="3"/>
      <c r="CAB731" s="422"/>
      <c r="CAC731" s="3"/>
      <c r="CAD731" s="422"/>
      <c r="CAE731" s="3"/>
      <c r="CAF731" s="422"/>
      <c r="CAG731" s="3"/>
      <c r="CAH731" s="422"/>
      <c r="CAI731" s="3"/>
      <c r="CAJ731" s="422"/>
      <c r="CAK731" s="3"/>
      <c r="CAL731" s="422"/>
      <c r="CAM731" s="3"/>
      <c r="CAN731" s="422"/>
      <c r="CAO731" s="3"/>
      <c r="CAP731" s="422"/>
      <c r="CAQ731" s="3"/>
      <c r="CAR731" s="422"/>
      <c r="CAS731" s="3"/>
      <c r="CAT731" s="422"/>
      <c r="CAU731" s="3"/>
      <c r="CAV731" s="422"/>
      <c r="CAW731" s="3"/>
      <c r="CAX731" s="422"/>
      <c r="CAY731" s="3"/>
      <c r="CAZ731" s="422"/>
      <c r="CBA731" s="3"/>
      <c r="CBB731" s="422"/>
      <c r="CBC731" s="3"/>
      <c r="CBD731" s="422"/>
      <c r="CBE731" s="3"/>
      <c r="CBF731" s="422"/>
      <c r="CBG731" s="3"/>
      <c r="CBH731" s="422"/>
      <c r="CBI731" s="3"/>
      <c r="CBJ731" s="422"/>
      <c r="CBK731" s="3"/>
      <c r="CBL731" s="422"/>
      <c r="CBM731" s="3"/>
      <c r="CBN731" s="422"/>
      <c r="CBO731" s="3"/>
      <c r="CBP731" s="422"/>
      <c r="CBQ731" s="3"/>
      <c r="CBR731" s="422"/>
      <c r="CBS731" s="3"/>
      <c r="CBT731" s="422"/>
      <c r="CBU731" s="3"/>
      <c r="CBV731" s="422"/>
      <c r="CBW731" s="3"/>
      <c r="CBX731" s="422"/>
      <c r="CBY731" s="3"/>
      <c r="CBZ731" s="422"/>
      <c r="CCA731" s="3"/>
      <c r="CCB731" s="422"/>
      <c r="CCC731" s="3"/>
      <c r="CCD731" s="422"/>
      <c r="CCE731" s="3"/>
      <c r="CCF731" s="422"/>
      <c r="CCG731" s="3"/>
      <c r="CCH731" s="422"/>
      <c r="CCI731" s="3"/>
      <c r="CCJ731" s="422"/>
      <c r="CCK731" s="3"/>
      <c r="CCL731" s="422"/>
      <c r="CCM731" s="3"/>
      <c r="CCN731" s="422"/>
      <c r="CCO731" s="3"/>
      <c r="CCP731" s="422"/>
      <c r="CCQ731" s="3"/>
      <c r="CCR731" s="422"/>
      <c r="CCS731" s="3"/>
      <c r="CCT731" s="422"/>
      <c r="CCU731" s="3"/>
      <c r="CCV731" s="422"/>
      <c r="CCW731" s="3"/>
      <c r="CCX731" s="422"/>
      <c r="CCY731" s="3"/>
      <c r="CCZ731" s="422"/>
      <c r="CDA731" s="3"/>
      <c r="CDB731" s="422"/>
      <c r="CDC731" s="3"/>
      <c r="CDD731" s="422"/>
      <c r="CDE731" s="3"/>
      <c r="CDF731" s="422"/>
      <c r="CDG731" s="3"/>
      <c r="CDH731" s="422"/>
      <c r="CDI731" s="3"/>
      <c r="CDJ731" s="422"/>
      <c r="CDK731" s="3"/>
      <c r="CDL731" s="422"/>
      <c r="CDM731" s="3"/>
      <c r="CDN731" s="422"/>
      <c r="CDO731" s="3"/>
      <c r="CDP731" s="422"/>
      <c r="CDQ731" s="3"/>
      <c r="CDR731" s="422"/>
      <c r="CDS731" s="3"/>
      <c r="CDT731" s="422"/>
      <c r="CDU731" s="3"/>
      <c r="CDV731" s="422"/>
      <c r="CDW731" s="3"/>
      <c r="CDX731" s="422"/>
      <c r="CDY731" s="3"/>
      <c r="CDZ731" s="422"/>
      <c r="CEA731" s="3"/>
      <c r="CEB731" s="422"/>
      <c r="CEC731" s="3"/>
      <c r="CED731" s="422"/>
      <c r="CEE731" s="3"/>
      <c r="CEF731" s="422"/>
      <c r="CEG731" s="3"/>
      <c r="CEH731" s="422"/>
      <c r="CEI731" s="3"/>
      <c r="CEJ731" s="422"/>
      <c r="CEK731" s="3"/>
      <c r="CEL731" s="422"/>
      <c r="CEM731" s="3"/>
      <c r="CEN731" s="422"/>
      <c r="CEO731" s="3"/>
      <c r="CEP731" s="422"/>
      <c r="CEQ731" s="3"/>
      <c r="CER731" s="422"/>
      <c r="CES731" s="3"/>
      <c r="CET731" s="422"/>
      <c r="CEU731" s="3"/>
      <c r="CEV731" s="422"/>
      <c r="CEW731" s="3"/>
      <c r="CEX731" s="422"/>
      <c r="CEY731" s="3"/>
      <c r="CEZ731" s="422"/>
      <c r="CFA731" s="3"/>
      <c r="CFB731" s="422"/>
      <c r="CFC731" s="3"/>
      <c r="CFD731" s="422"/>
      <c r="CFE731" s="3"/>
      <c r="CFF731" s="422"/>
      <c r="CFG731" s="3"/>
      <c r="CFH731" s="422"/>
      <c r="CFI731" s="3"/>
      <c r="CFJ731" s="422"/>
      <c r="CFK731" s="3"/>
      <c r="CFL731" s="422"/>
      <c r="CFM731" s="3"/>
      <c r="CFN731" s="422"/>
      <c r="CFO731" s="3"/>
      <c r="CFP731" s="422"/>
      <c r="CFQ731" s="3"/>
      <c r="CFR731" s="422"/>
      <c r="CFS731" s="3"/>
      <c r="CFT731" s="422"/>
      <c r="CFU731" s="3"/>
      <c r="CFV731" s="422"/>
      <c r="CFW731" s="3"/>
      <c r="CFX731" s="422"/>
      <c r="CFY731" s="3"/>
      <c r="CFZ731" s="422"/>
      <c r="CGA731" s="3"/>
      <c r="CGB731" s="422"/>
      <c r="CGC731" s="3"/>
      <c r="CGD731" s="422"/>
      <c r="CGE731" s="3"/>
      <c r="CGF731" s="422"/>
      <c r="CGG731" s="3"/>
      <c r="CGH731" s="422"/>
      <c r="CGI731" s="3"/>
      <c r="CGJ731" s="422"/>
      <c r="CGK731" s="3"/>
      <c r="CGL731" s="422"/>
      <c r="CGM731" s="3"/>
      <c r="CGN731" s="422"/>
      <c r="CGO731" s="3"/>
      <c r="CGP731" s="422"/>
      <c r="CGQ731" s="3"/>
      <c r="CGR731" s="422"/>
      <c r="CGS731" s="3"/>
      <c r="CGT731" s="422"/>
      <c r="CGU731" s="3"/>
      <c r="CGV731" s="422"/>
      <c r="CGW731" s="3"/>
      <c r="CGX731" s="422"/>
      <c r="CGY731" s="3"/>
      <c r="CGZ731" s="422"/>
      <c r="CHA731" s="3"/>
      <c r="CHB731" s="422"/>
      <c r="CHC731" s="3"/>
      <c r="CHD731" s="422"/>
      <c r="CHE731" s="3"/>
      <c r="CHF731" s="422"/>
      <c r="CHG731" s="3"/>
      <c r="CHH731" s="422"/>
      <c r="CHI731" s="3"/>
      <c r="CHJ731" s="422"/>
      <c r="CHK731" s="3"/>
      <c r="CHL731" s="422"/>
      <c r="CHM731" s="3"/>
      <c r="CHN731" s="422"/>
      <c r="CHO731" s="3"/>
      <c r="CHP731" s="422"/>
      <c r="CHQ731" s="3"/>
      <c r="CHR731" s="422"/>
      <c r="CHS731" s="3"/>
      <c r="CHT731" s="422"/>
      <c r="CHU731" s="3"/>
      <c r="CHV731" s="422"/>
      <c r="CHW731" s="3"/>
      <c r="CHX731" s="422"/>
      <c r="CHY731" s="3"/>
      <c r="CHZ731" s="422"/>
      <c r="CIA731" s="3"/>
      <c r="CIB731" s="422"/>
      <c r="CIC731" s="3"/>
      <c r="CID731" s="422"/>
      <c r="CIE731" s="3"/>
      <c r="CIF731" s="422"/>
      <c r="CIG731" s="3"/>
      <c r="CIH731" s="422"/>
      <c r="CII731" s="3"/>
      <c r="CIJ731" s="422"/>
      <c r="CIK731" s="3"/>
      <c r="CIL731" s="422"/>
      <c r="CIM731" s="3"/>
      <c r="CIN731" s="422"/>
      <c r="CIO731" s="3"/>
      <c r="CIP731" s="422"/>
      <c r="CIQ731" s="3"/>
      <c r="CIR731" s="422"/>
      <c r="CIS731" s="3"/>
      <c r="CIT731" s="422"/>
      <c r="CIU731" s="3"/>
      <c r="CIV731" s="422"/>
      <c r="CIW731" s="3"/>
      <c r="CIX731" s="422"/>
      <c r="CIY731" s="3"/>
      <c r="CIZ731" s="422"/>
      <c r="CJA731" s="3"/>
      <c r="CJB731" s="422"/>
      <c r="CJC731" s="3"/>
      <c r="CJD731" s="422"/>
      <c r="CJE731" s="3"/>
      <c r="CJF731" s="422"/>
      <c r="CJG731" s="3"/>
      <c r="CJH731" s="422"/>
      <c r="CJI731" s="3"/>
      <c r="CJJ731" s="422"/>
      <c r="CJK731" s="3"/>
      <c r="CJL731" s="422"/>
      <c r="CJM731" s="3"/>
      <c r="CJN731" s="422"/>
      <c r="CJO731" s="3"/>
      <c r="CJP731" s="422"/>
      <c r="CJQ731" s="3"/>
      <c r="CJR731" s="422"/>
      <c r="CJS731" s="3"/>
      <c r="CJT731" s="422"/>
      <c r="CJU731" s="3"/>
      <c r="CJV731" s="422"/>
      <c r="CJW731" s="3"/>
      <c r="CJX731" s="422"/>
      <c r="CJY731" s="3"/>
      <c r="CJZ731" s="422"/>
      <c r="CKA731" s="3"/>
      <c r="CKB731" s="422"/>
      <c r="CKC731" s="3"/>
      <c r="CKD731" s="422"/>
      <c r="CKE731" s="3"/>
      <c r="CKF731" s="422"/>
      <c r="CKG731" s="3"/>
      <c r="CKH731" s="422"/>
      <c r="CKI731" s="3"/>
      <c r="CKJ731" s="422"/>
      <c r="CKK731" s="3"/>
      <c r="CKL731" s="422"/>
      <c r="CKM731" s="3"/>
      <c r="CKN731" s="422"/>
      <c r="CKO731" s="3"/>
      <c r="CKP731" s="422"/>
      <c r="CKQ731" s="3"/>
      <c r="CKR731" s="422"/>
      <c r="CKS731" s="3"/>
      <c r="CKT731" s="422"/>
      <c r="CKU731" s="3"/>
      <c r="CKV731" s="422"/>
      <c r="CKW731" s="3"/>
      <c r="CKX731" s="422"/>
      <c r="CKY731" s="3"/>
      <c r="CKZ731" s="422"/>
      <c r="CLA731" s="3"/>
      <c r="CLB731" s="422"/>
      <c r="CLC731" s="3"/>
      <c r="CLD731" s="422"/>
      <c r="CLE731" s="3"/>
      <c r="CLF731" s="422"/>
      <c r="CLG731" s="3"/>
      <c r="CLH731" s="422"/>
      <c r="CLI731" s="3"/>
      <c r="CLJ731" s="422"/>
      <c r="CLK731" s="3"/>
      <c r="CLL731" s="422"/>
      <c r="CLM731" s="3"/>
      <c r="CLN731" s="422"/>
      <c r="CLO731" s="3"/>
      <c r="CLP731" s="422"/>
      <c r="CLQ731" s="3"/>
      <c r="CLR731" s="422"/>
      <c r="CLS731" s="3"/>
      <c r="CLT731" s="422"/>
      <c r="CLU731" s="3"/>
      <c r="CLV731" s="422"/>
      <c r="CLW731" s="3"/>
      <c r="CLX731" s="422"/>
      <c r="CLY731" s="3"/>
      <c r="CLZ731" s="422"/>
      <c r="CMA731" s="3"/>
      <c r="CMB731" s="422"/>
      <c r="CMC731" s="3"/>
      <c r="CMD731" s="422"/>
      <c r="CME731" s="3"/>
      <c r="CMF731" s="422"/>
      <c r="CMG731" s="3"/>
      <c r="CMH731" s="422"/>
      <c r="CMI731" s="3"/>
      <c r="CMJ731" s="422"/>
      <c r="CMK731" s="3"/>
      <c r="CML731" s="422"/>
      <c r="CMM731" s="3"/>
      <c r="CMN731" s="422"/>
      <c r="CMO731" s="3"/>
      <c r="CMP731" s="422"/>
      <c r="CMQ731" s="3"/>
      <c r="CMR731" s="422"/>
      <c r="CMS731" s="3"/>
      <c r="CMT731" s="422"/>
      <c r="CMU731" s="3"/>
      <c r="CMV731" s="422"/>
      <c r="CMW731" s="3"/>
      <c r="CMX731" s="422"/>
      <c r="CMY731" s="3"/>
      <c r="CMZ731" s="422"/>
      <c r="CNA731" s="3"/>
      <c r="CNB731" s="422"/>
      <c r="CNC731" s="3"/>
      <c r="CND731" s="422"/>
      <c r="CNE731" s="3"/>
      <c r="CNF731" s="422"/>
      <c r="CNG731" s="3"/>
      <c r="CNH731" s="422"/>
      <c r="CNI731" s="3"/>
      <c r="CNJ731" s="422"/>
      <c r="CNK731" s="3"/>
      <c r="CNL731" s="422"/>
      <c r="CNM731" s="3"/>
      <c r="CNN731" s="422"/>
      <c r="CNO731" s="3"/>
      <c r="CNP731" s="422"/>
      <c r="CNQ731" s="3"/>
      <c r="CNR731" s="422"/>
      <c r="CNS731" s="3"/>
      <c r="CNT731" s="422"/>
      <c r="CNU731" s="3"/>
      <c r="CNV731" s="422"/>
      <c r="CNW731" s="3"/>
      <c r="CNX731" s="422"/>
      <c r="CNY731" s="3"/>
      <c r="CNZ731" s="422"/>
      <c r="COA731" s="3"/>
      <c r="COB731" s="422"/>
      <c r="COC731" s="3"/>
      <c r="COD731" s="422"/>
      <c r="COE731" s="3"/>
      <c r="COF731" s="422"/>
      <c r="COG731" s="3"/>
      <c r="COH731" s="422"/>
      <c r="COI731" s="3"/>
      <c r="COJ731" s="422"/>
      <c r="COK731" s="3"/>
      <c r="COL731" s="422"/>
      <c r="COM731" s="3"/>
      <c r="CON731" s="422"/>
      <c r="COO731" s="3"/>
      <c r="COP731" s="422"/>
      <c r="COQ731" s="3"/>
      <c r="COR731" s="422"/>
      <c r="COS731" s="3"/>
      <c r="COT731" s="422"/>
      <c r="COU731" s="3"/>
      <c r="COV731" s="422"/>
      <c r="COW731" s="3"/>
      <c r="COX731" s="422"/>
      <c r="COY731" s="3"/>
      <c r="COZ731" s="422"/>
      <c r="CPA731" s="3"/>
      <c r="CPB731" s="422"/>
      <c r="CPC731" s="3"/>
      <c r="CPD731" s="422"/>
      <c r="CPE731" s="3"/>
      <c r="CPF731" s="422"/>
      <c r="CPG731" s="3"/>
      <c r="CPH731" s="422"/>
      <c r="CPI731" s="3"/>
      <c r="CPJ731" s="422"/>
      <c r="CPK731" s="3"/>
      <c r="CPL731" s="422"/>
      <c r="CPM731" s="3"/>
      <c r="CPN731" s="422"/>
      <c r="CPO731" s="3"/>
      <c r="CPP731" s="422"/>
      <c r="CPQ731" s="3"/>
      <c r="CPR731" s="422"/>
      <c r="CPS731" s="3"/>
      <c r="CPT731" s="422"/>
      <c r="CPU731" s="3"/>
      <c r="CPV731" s="422"/>
      <c r="CPW731" s="3"/>
      <c r="CPX731" s="422"/>
      <c r="CPY731" s="3"/>
      <c r="CPZ731" s="422"/>
      <c r="CQA731" s="3"/>
      <c r="CQB731" s="422"/>
      <c r="CQC731" s="3"/>
      <c r="CQD731" s="422"/>
      <c r="CQE731" s="3"/>
      <c r="CQF731" s="422"/>
      <c r="CQG731" s="3"/>
      <c r="CQH731" s="422"/>
      <c r="CQI731" s="3"/>
      <c r="CQJ731" s="422"/>
      <c r="CQK731" s="3"/>
      <c r="CQL731" s="422"/>
      <c r="CQM731" s="3"/>
      <c r="CQN731" s="422"/>
      <c r="CQO731" s="3"/>
      <c r="CQP731" s="422"/>
      <c r="CQQ731" s="3"/>
      <c r="CQR731" s="422"/>
      <c r="CQS731" s="3"/>
      <c r="CQT731" s="422"/>
      <c r="CQU731" s="3"/>
      <c r="CQV731" s="422"/>
      <c r="CQW731" s="3"/>
      <c r="CQX731" s="422"/>
      <c r="CQY731" s="3"/>
      <c r="CQZ731" s="422"/>
      <c r="CRA731" s="3"/>
      <c r="CRB731" s="422"/>
      <c r="CRC731" s="3"/>
      <c r="CRD731" s="422"/>
      <c r="CRE731" s="3"/>
      <c r="CRF731" s="422"/>
      <c r="CRG731" s="3"/>
      <c r="CRH731" s="422"/>
      <c r="CRI731" s="3"/>
      <c r="CRJ731" s="422"/>
      <c r="CRK731" s="3"/>
      <c r="CRL731" s="422"/>
      <c r="CRM731" s="3"/>
      <c r="CRN731" s="422"/>
      <c r="CRO731" s="3"/>
      <c r="CRP731" s="422"/>
      <c r="CRQ731" s="3"/>
      <c r="CRR731" s="422"/>
      <c r="CRS731" s="3"/>
      <c r="CRT731" s="422"/>
      <c r="CRU731" s="3"/>
      <c r="CRV731" s="422"/>
      <c r="CRW731" s="3"/>
      <c r="CRX731" s="422"/>
      <c r="CRY731" s="3"/>
      <c r="CRZ731" s="422"/>
      <c r="CSA731" s="3"/>
      <c r="CSB731" s="422"/>
      <c r="CSC731" s="3"/>
      <c r="CSD731" s="422"/>
      <c r="CSE731" s="3"/>
      <c r="CSF731" s="422"/>
      <c r="CSG731" s="3"/>
      <c r="CSH731" s="422"/>
      <c r="CSI731" s="3"/>
      <c r="CSJ731" s="422"/>
      <c r="CSK731" s="3"/>
      <c r="CSL731" s="422"/>
      <c r="CSM731" s="3"/>
      <c r="CSN731" s="422"/>
      <c r="CSO731" s="3"/>
      <c r="CSP731" s="422"/>
      <c r="CSQ731" s="3"/>
      <c r="CSR731" s="422"/>
      <c r="CSS731" s="3"/>
      <c r="CST731" s="422"/>
      <c r="CSU731" s="3"/>
      <c r="CSV731" s="422"/>
      <c r="CSW731" s="3"/>
      <c r="CSX731" s="422"/>
      <c r="CSY731" s="3"/>
      <c r="CSZ731" s="422"/>
      <c r="CTA731" s="3"/>
      <c r="CTB731" s="422"/>
      <c r="CTC731" s="3"/>
      <c r="CTD731" s="422"/>
      <c r="CTE731" s="3"/>
      <c r="CTF731" s="422"/>
      <c r="CTG731" s="3"/>
      <c r="CTH731" s="422"/>
      <c r="CTI731" s="3"/>
      <c r="CTJ731" s="422"/>
      <c r="CTK731" s="3"/>
      <c r="CTL731" s="422"/>
      <c r="CTM731" s="3"/>
      <c r="CTN731" s="422"/>
      <c r="CTO731" s="3"/>
      <c r="CTP731" s="422"/>
      <c r="CTQ731" s="3"/>
      <c r="CTR731" s="422"/>
      <c r="CTS731" s="3"/>
      <c r="CTT731" s="422"/>
      <c r="CTU731" s="3"/>
      <c r="CTV731" s="422"/>
      <c r="CTW731" s="3"/>
      <c r="CTX731" s="422"/>
      <c r="CTY731" s="3"/>
      <c r="CTZ731" s="422"/>
      <c r="CUA731" s="3"/>
      <c r="CUB731" s="422"/>
      <c r="CUC731" s="3"/>
      <c r="CUD731" s="422"/>
      <c r="CUE731" s="3"/>
      <c r="CUF731" s="422"/>
      <c r="CUG731" s="3"/>
      <c r="CUH731" s="422"/>
      <c r="CUI731" s="3"/>
      <c r="CUJ731" s="422"/>
      <c r="CUK731" s="3"/>
      <c r="CUL731" s="422"/>
      <c r="CUM731" s="3"/>
      <c r="CUN731" s="422"/>
      <c r="CUO731" s="3"/>
      <c r="CUP731" s="422"/>
      <c r="CUQ731" s="3"/>
      <c r="CUR731" s="422"/>
      <c r="CUS731" s="3"/>
      <c r="CUT731" s="422"/>
      <c r="CUU731" s="3"/>
      <c r="CUV731" s="422"/>
      <c r="CUW731" s="3"/>
      <c r="CUX731" s="422"/>
      <c r="CUY731" s="3"/>
      <c r="CUZ731" s="422"/>
      <c r="CVA731" s="3"/>
      <c r="CVB731" s="422"/>
      <c r="CVC731" s="3"/>
      <c r="CVD731" s="422"/>
      <c r="CVE731" s="3"/>
      <c r="CVF731" s="422"/>
      <c r="CVG731" s="3"/>
      <c r="CVH731" s="422"/>
      <c r="CVI731" s="3"/>
      <c r="CVJ731" s="422"/>
      <c r="CVK731" s="3"/>
      <c r="CVL731" s="422"/>
      <c r="CVM731" s="3"/>
      <c r="CVN731" s="422"/>
      <c r="CVO731" s="3"/>
      <c r="CVP731" s="422"/>
      <c r="CVQ731" s="3"/>
      <c r="CVR731" s="422"/>
      <c r="CVS731" s="3"/>
      <c r="CVT731" s="422"/>
      <c r="CVU731" s="3"/>
      <c r="CVV731" s="422"/>
      <c r="CVW731" s="3"/>
      <c r="CVX731" s="422"/>
      <c r="CVY731" s="3"/>
      <c r="CVZ731" s="422"/>
      <c r="CWA731" s="3"/>
      <c r="CWB731" s="422"/>
      <c r="CWC731" s="3"/>
      <c r="CWD731" s="422"/>
      <c r="CWE731" s="3"/>
      <c r="CWF731" s="422"/>
      <c r="CWG731" s="3"/>
      <c r="CWH731" s="422"/>
      <c r="CWI731" s="3"/>
      <c r="CWJ731" s="422"/>
      <c r="CWK731" s="3"/>
      <c r="CWL731" s="422"/>
      <c r="CWM731" s="3"/>
      <c r="CWN731" s="422"/>
      <c r="CWO731" s="3"/>
      <c r="CWP731" s="422"/>
      <c r="CWQ731" s="3"/>
      <c r="CWR731" s="422"/>
      <c r="CWS731" s="3"/>
      <c r="CWT731" s="422"/>
      <c r="CWU731" s="3"/>
      <c r="CWV731" s="422"/>
      <c r="CWW731" s="3"/>
      <c r="CWX731" s="422"/>
      <c r="CWY731" s="3"/>
      <c r="CWZ731" s="422"/>
      <c r="CXA731" s="3"/>
      <c r="CXB731" s="422"/>
      <c r="CXC731" s="3"/>
      <c r="CXD731" s="422"/>
      <c r="CXE731" s="3"/>
      <c r="CXF731" s="422"/>
      <c r="CXG731" s="3"/>
      <c r="CXH731" s="422"/>
      <c r="CXI731" s="3"/>
      <c r="CXJ731" s="422"/>
      <c r="CXK731" s="3"/>
      <c r="CXL731" s="422"/>
      <c r="CXM731" s="3"/>
      <c r="CXN731" s="422"/>
      <c r="CXO731" s="3"/>
      <c r="CXP731" s="422"/>
      <c r="CXQ731" s="3"/>
      <c r="CXR731" s="422"/>
      <c r="CXS731" s="3"/>
      <c r="CXT731" s="422"/>
      <c r="CXU731" s="3"/>
      <c r="CXV731" s="422"/>
      <c r="CXW731" s="3"/>
      <c r="CXX731" s="422"/>
      <c r="CXY731" s="3"/>
      <c r="CXZ731" s="422"/>
      <c r="CYA731" s="3"/>
      <c r="CYB731" s="422"/>
      <c r="CYC731" s="3"/>
      <c r="CYD731" s="422"/>
      <c r="CYE731" s="3"/>
      <c r="CYF731" s="422"/>
      <c r="CYG731" s="3"/>
      <c r="CYH731" s="422"/>
      <c r="CYI731" s="3"/>
      <c r="CYJ731" s="422"/>
      <c r="CYK731" s="3"/>
      <c r="CYL731" s="422"/>
      <c r="CYM731" s="3"/>
      <c r="CYN731" s="422"/>
      <c r="CYO731" s="3"/>
      <c r="CYP731" s="422"/>
      <c r="CYQ731" s="3"/>
      <c r="CYR731" s="422"/>
      <c r="CYS731" s="3"/>
      <c r="CYT731" s="422"/>
      <c r="CYU731" s="3"/>
      <c r="CYV731" s="422"/>
      <c r="CYW731" s="3"/>
      <c r="CYX731" s="422"/>
      <c r="CYY731" s="3"/>
      <c r="CYZ731" s="422"/>
      <c r="CZA731" s="3"/>
      <c r="CZB731" s="422"/>
      <c r="CZC731" s="3"/>
      <c r="CZD731" s="422"/>
      <c r="CZE731" s="3"/>
      <c r="CZF731" s="422"/>
      <c r="CZG731" s="3"/>
      <c r="CZH731" s="422"/>
      <c r="CZI731" s="3"/>
      <c r="CZJ731" s="422"/>
      <c r="CZK731" s="3"/>
      <c r="CZL731" s="422"/>
      <c r="CZM731" s="3"/>
      <c r="CZN731" s="422"/>
      <c r="CZO731" s="3"/>
      <c r="CZP731" s="422"/>
      <c r="CZQ731" s="3"/>
      <c r="CZR731" s="422"/>
      <c r="CZS731" s="3"/>
      <c r="CZT731" s="422"/>
      <c r="CZU731" s="3"/>
      <c r="CZV731" s="422"/>
      <c r="CZW731" s="3"/>
      <c r="CZX731" s="422"/>
      <c r="CZY731" s="3"/>
      <c r="CZZ731" s="422"/>
      <c r="DAA731" s="3"/>
      <c r="DAB731" s="422"/>
      <c r="DAC731" s="3"/>
      <c r="DAD731" s="422"/>
      <c r="DAE731" s="3"/>
      <c r="DAF731" s="422"/>
      <c r="DAG731" s="3"/>
      <c r="DAH731" s="422"/>
      <c r="DAI731" s="3"/>
      <c r="DAJ731" s="422"/>
      <c r="DAK731" s="3"/>
      <c r="DAL731" s="422"/>
      <c r="DAM731" s="3"/>
      <c r="DAN731" s="422"/>
      <c r="DAO731" s="3"/>
      <c r="DAP731" s="422"/>
      <c r="DAQ731" s="3"/>
      <c r="DAR731" s="422"/>
      <c r="DAS731" s="3"/>
      <c r="DAT731" s="422"/>
      <c r="DAU731" s="3"/>
      <c r="DAV731" s="422"/>
      <c r="DAW731" s="3"/>
      <c r="DAX731" s="422"/>
      <c r="DAY731" s="3"/>
      <c r="DAZ731" s="422"/>
      <c r="DBA731" s="3"/>
      <c r="DBB731" s="422"/>
      <c r="DBC731" s="3"/>
      <c r="DBD731" s="422"/>
      <c r="DBE731" s="3"/>
      <c r="DBF731" s="422"/>
      <c r="DBG731" s="3"/>
      <c r="DBH731" s="422"/>
      <c r="DBI731" s="3"/>
      <c r="DBJ731" s="422"/>
      <c r="DBK731" s="3"/>
      <c r="DBL731" s="422"/>
      <c r="DBM731" s="3"/>
      <c r="DBN731" s="422"/>
      <c r="DBO731" s="3"/>
      <c r="DBP731" s="422"/>
      <c r="DBQ731" s="3"/>
      <c r="DBR731" s="422"/>
      <c r="DBS731" s="3"/>
      <c r="DBT731" s="422"/>
      <c r="DBU731" s="3"/>
      <c r="DBV731" s="422"/>
      <c r="DBW731" s="3"/>
      <c r="DBX731" s="422"/>
      <c r="DBY731" s="3"/>
      <c r="DBZ731" s="422"/>
      <c r="DCA731" s="3"/>
      <c r="DCB731" s="422"/>
      <c r="DCC731" s="3"/>
      <c r="DCD731" s="422"/>
      <c r="DCE731" s="3"/>
      <c r="DCF731" s="422"/>
      <c r="DCG731" s="3"/>
      <c r="DCH731" s="422"/>
      <c r="DCI731" s="3"/>
      <c r="DCJ731" s="422"/>
      <c r="DCK731" s="3"/>
      <c r="DCL731" s="422"/>
      <c r="DCM731" s="3"/>
      <c r="DCN731" s="422"/>
      <c r="DCO731" s="3"/>
      <c r="DCP731" s="422"/>
      <c r="DCQ731" s="3"/>
      <c r="DCR731" s="422"/>
      <c r="DCS731" s="3"/>
      <c r="DCT731" s="422"/>
      <c r="DCU731" s="3"/>
      <c r="DCV731" s="422"/>
      <c r="DCW731" s="3"/>
      <c r="DCX731" s="422"/>
      <c r="DCY731" s="3"/>
      <c r="DCZ731" s="422"/>
      <c r="DDA731" s="3"/>
      <c r="DDB731" s="422"/>
      <c r="DDC731" s="3"/>
      <c r="DDD731" s="422"/>
      <c r="DDE731" s="3"/>
      <c r="DDF731" s="422"/>
      <c r="DDG731" s="3"/>
      <c r="DDH731" s="422"/>
      <c r="DDI731" s="3"/>
      <c r="DDJ731" s="422"/>
      <c r="DDK731" s="3"/>
      <c r="DDL731" s="422"/>
      <c r="DDM731" s="3"/>
      <c r="DDN731" s="422"/>
      <c r="DDO731" s="3"/>
      <c r="DDP731" s="422"/>
      <c r="DDQ731" s="3"/>
      <c r="DDR731" s="422"/>
      <c r="DDS731" s="3"/>
      <c r="DDT731" s="422"/>
      <c r="DDU731" s="3"/>
      <c r="DDV731" s="422"/>
      <c r="DDW731" s="3"/>
      <c r="DDX731" s="422"/>
      <c r="DDY731" s="3"/>
      <c r="DDZ731" s="422"/>
      <c r="DEA731" s="3"/>
      <c r="DEB731" s="422"/>
      <c r="DEC731" s="3"/>
      <c r="DED731" s="422"/>
      <c r="DEE731" s="3"/>
      <c r="DEF731" s="422"/>
      <c r="DEG731" s="3"/>
      <c r="DEH731" s="422"/>
      <c r="DEI731" s="3"/>
      <c r="DEJ731" s="422"/>
      <c r="DEK731" s="3"/>
      <c r="DEL731" s="422"/>
      <c r="DEM731" s="3"/>
      <c r="DEN731" s="422"/>
      <c r="DEO731" s="3"/>
      <c r="DEP731" s="422"/>
      <c r="DEQ731" s="3"/>
      <c r="DER731" s="422"/>
      <c r="DES731" s="3"/>
      <c r="DET731" s="422"/>
      <c r="DEU731" s="3"/>
      <c r="DEV731" s="422"/>
      <c r="DEW731" s="3"/>
      <c r="DEX731" s="422"/>
      <c r="DEY731" s="3"/>
      <c r="DEZ731" s="422"/>
      <c r="DFA731" s="3"/>
      <c r="DFB731" s="422"/>
      <c r="DFC731" s="3"/>
      <c r="DFD731" s="422"/>
      <c r="DFE731" s="3"/>
      <c r="DFF731" s="422"/>
      <c r="DFG731" s="3"/>
      <c r="DFH731" s="422"/>
      <c r="DFI731" s="3"/>
      <c r="DFJ731" s="422"/>
      <c r="DFK731" s="3"/>
      <c r="DFL731" s="422"/>
      <c r="DFM731" s="3"/>
      <c r="DFN731" s="422"/>
      <c r="DFO731" s="3"/>
      <c r="DFP731" s="422"/>
      <c r="DFQ731" s="3"/>
      <c r="DFR731" s="422"/>
      <c r="DFS731" s="3"/>
      <c r="DFT731" s="422"/>
      <c r="DFU731" s="3"/>
      <c r="DFV731" s="422"/>
      <c r="DFW731" s="3"/>
      <c r="DFX731" s="422"/>
      <c r="DFY731" s="3"/>
      <c r="DFZ731" s="422"/>
      <c r="DGA731" s="3"/>
      <c r="DGB731" s="422"/>
      <c r="DGC731" s="3"/>
      <c r="DGD731" s="422"/>
      <c r="DGE731" s="3"/>
      <c r="DGF731" s="422"/>
      <c r="DGG731" s="3"/>
      <c r="DGH731" s="422"/>
      <c r="DGI731" s="3"/>
      <c r="DGJ731" s="422"/>
      <c r="DGK731" s="3"/>
      <c r="DGL731" s="422"/>
      <c r="DGM731" s="3"/>
      <c r="DGN731" s="422"/>
      <c r="DGO731" s="3"/>
      <c r="DGP731" s="422"/>
      <c r="DGQ731" s="3"/>
      <c r="DGR731" s="422"/>
      <c r="DGS731" s="3"/>
      <c r="DGT731" s="422"/>
      <c r="DGU731" s="3"/>
      <c r="DGV731" s="422"/>
      <c r="DGW731" s="3"/>
      <c r="DGX731" s="422"/>
      <c r="DGY731" s="3"/>
      <c r="DGZ731" s="422"/>
      <c r="DHA731" s="3"/>
      <c r="DHB731" s="422"/>
      <c r="DHC731" s="3"/>
      <c r="DHD731" s="422"/>
      <c r="DHE731" s="3"/>
      <c r="DHF731" s="422"/>
      <c r="DHG731" s="3"/>
      <c r="DHH731" s="422"/>
      <c r="DHI731" s="3"/>
      <c r="DHJ731" s="422"/>
      <c r="DHK731" s="3"/>
      <c r="DHL731" s="422"/>
      <c r="DHM731" s="3"/>
      <c r="DHN731" s="422"/>
      <c r="DHO731" s="3"/>
      <c r="DHP731" s="422"/>
      <c r="DHQ731" s="3"/>
      <c r="DHR731" s="422"/>
      <c r="DHS731" s="3"/>
      <c r="DHT731" s="422"/>
      <c r="DHU731" s="3"/>
      <c r="DHV731" s="422"/>
      <c r="DHW731" s="3"/>
      <c r="DHX731" s="422"/>
      <c r="DHY731" s="3"/>
      <c r="DHZ731" s="422"/>
      <c r="DIA731" s="3"/>
      <c r="DIB731" s="422"/>
      <c r="DIC731" s="3"/>
      <c r="DID731" s="422"/>
      <c r="DIE731" s="3"/>
      <c r="DIF731" s="422"/>
      <c r="DIG731" s="3"/>
      <c r="DIH731" s="422"/>
      <c r="DII731" s="3"/>
      <c r="DIJ731" s="422"/>
      <c r="DIK731" s="3"/>
      <c r="DIL731" s="422"/>
      <c r="DIM731" s="3"/>
      <c r="DIN731" s="422"/>
      <c r="DIO731" s="3"/>
      <c r="DIP731" s="422"/>
      <c r="DIQ731" s="3"/>
      <c r="DIR731" s="422"/>
      <c r="DIS731" s="3"/>
      <c r="DIT731" s="422"/>
      <c r="DIU731" s="3"/>
      <c r="DIV731" s="422"/>
      <c r="DIW731" s="3"/>
      <c r="DIX731" s="422"/>
      <c r="DIY731" s="3"/>
      <c r="DIZ731" s="422"/>
      <c r="DJA731" s="3"/>
      <c r="DJB731" s="422"/>
      <c r="DJC731" s="3"/>
      <c r="DJD731" s="422"/>
      <c r="DJE731" s="3"/>
      <c r="DJF731" s="422"/>
      <c r="DJG731" s="3"/>
      <c r="DJH731" s="422"/>
      <c r="DJI731" s="3"/>
      <c r="DJJ731" s="422"/>
      <c r="DJK731" s="3"/>
      <c r="DJL731" s="422"/>
      <c r="DJM731" s="3"/>
      <c r="DJN731" s="422"/>
      <c r="DJO731" s="3"/>
      <c r="DJP731" s="422"/>
      <c r="DJQ731" s="3"/>
      <c r="DJR731" s="422"/>
      <c r="DJS731" s="3"/>
      <c r="DJT731" s="422"/>
      <c r="DJU731" s="3"/>
      <c r="DJV731" s="422"/>
      <c r="DJW731" s="3"/>
      <c r="DJX731" s="422"/>
      <c r="DJY731" s="3"/>
      <c r="DJZ731" s="422"/>
      <c r="DKA731" s="3"/>
      <c r="DKB731" s="422"/>
      <c r="DKC731" s="3"/>
      <c r="DKD731" s="422"/>
      <c r="DKE731" s="3"/>
      <c r="DKF731" s="422"/>
      <c r="DKG731" s="3"/>
      <c r="DKH731" s="422"/>
      <c r="DKI731" s="3"/>
      <c r="DKJ731" s="422"/>
      <c r="DKK731" s="3"/>
      <c r="DKL731" s="422"/>
      <c r="DKM731" s="3"/>
      <c r="DKN731" s="422"/>
      <c r="DKO731" s="3"/>
      <c r="DKP731" s="422"/>
      <c r="DKQ731" s="3"/>
      <c r="DKR731" s="422"/>
      <c r="DKS731" s="3"/>
      <c r="DKT731" s="422"/>
      <c r="DKU731" s="3"/>
      <c r="DKV731" s="422"/>
      <c r="DKW731" s="3"/>
      <c r="DKX731" s="422"/>
      <c r="DKY731" s="3"/>
      <c r="DKZ731" s="422"/>
      <c r="DLA731" s="3"/>
      <c r="DLB731" s="422"/>
      <c r="DLC731" s="3"/>
      <c r="DLD731" s="422"/>
      <c r="DLE731" s="3"/>
      <c r="DLF731" s="422"/>
      <c r="DLG731" s="3"/>
      <c r="DLH731" s="422"/>
      <c r="DLI731" s="3"/>
      <c r="DLJ731" s="422"/>
      <c r="DLK731" s="3"/>
      <c r="DLL731" s="422"/>
      <c r="DLM731" s="3"/>
      <c r="DLN731" s="422"/>
      <c r="DLO731" s="3"/>
      <c r="DLP731" s="422"/>
      <c r="DLQ731" s="3"/>
      <c r="DLR731" s="422"/>
      <c r="DLS731" s="3"/>
      <c r="DLT731" s="422"/>
      <c r="DLU731" s="3"/>
      <c r="DLV731" s="422"/>
      <c r="DLW731" s="3"/>
      <c r="DLX731" s="422"/>
      <c r="DLY731" s="3"/>
      <c r="DLZ731" s="422"/>
      <c r="DMA731" s="3"/>
      <c r="DMB731" s="422"/>
      <c r="DMC731" s="3"/>
      <c r="DMD731" s="422"/>
      <c r="DME731" s="3"/>
      <c r="DMF731" s="422"/>
      <c r="DMG731" s="3"/>
      <c r="DMH731" s="422"/>
      <c r="DMI731" s="3"/>
      <c r="DMJ731" s="422"/>
      <c r="DMK731" s="3"/>
      <c r="DML731" s="422"/>
      <c r="DMM731" s="3"/>
      <c r="DMN731" s="422"/>
      <c r="DMO731" s="3"/>
      <c r="DMP731" s="422"/>
      <c r="DMQ731" s="3"/>
      <c r="DMR731" s="422"/>
      <c r="DMS731" s="3"/>
      <c r="DMT731" s="422"/>
      <c r="DMU731" s="3"/>
      <c r="DMV731" s="422"/>
      <c r="DMW731" s="3"/>
      <c r="DMX731" s="422"/>
      <c r="DMY731" s="3"/>
      <c r="DMZ731" s="422"/>
      <c r="DNA731" s="3"/>
      <c r="DNB731" s="422"/>
      <c r="DNC731" s="3"/>
      <c r="DND731" s="422"/>
      <c r="DNE731" s="3"/>
      <c r="DNF731" s="422"/>
      <c r="DNG731" s="3"/>
      <c r="DNH731" s="422"/>
      <c r="DNI731" s="3"/>
      <c r="DNJ731" s="422"/>
      <c r="DNK731" s="3"/>
      <c r="DNL731" s="422"/>
      <c r="DNM731" s="3"/>
      <c r="DNN731" s="422"/>
      <c r="DNO731" s="3"/>
      <c r="DNP731" s="422"/>
      <c r="DNQ731" s="3"/>
      <c r="DNR731" s="422"/>
      <c r="DNS731" s="3"/>
      <c r="DNT731" s="422"/>
      <c r="DNU731" s="3"/>
      <c r="DNV731" s="422"/>
      <c r="DNW731" s="3"/>
      <c r="DNX731" s="422"/>
      <c r="DNY731" s="3"/>
      <c r="DNZ731" s="422"/>
      <c r="DOA731" s="3"/>
      <c r="DOB731" s="422"/>
      <c r="DOC731" s="3"/>
      <c r="DOD731" s="422"/>
      <c r="DOE731" s="3"/>
      <c r="DOF731" s="422"/>
      <c r="DOG731" s="3"/>
      <c r="DOH731" s="422"/>
      <c r="DOI731" s="3"/>
      <c r="DOJ731" s="422"/>
      <c r="DOK731" s="3"/>
      <c r="DOL731" s="422"/>
      <c r="DOM731" s="3"/>
      <c r="DON731" s="422"/>
      <c r="DOO731" s="3"/>
      <c r="DOP731" s="422"/>
      <c r="DOQ731" s="3"/>
      <c r="DOR731" s="422"/>
      <c r="DOS731" s="3"/>
      <c r="DOT731" s="422"/>
      <c r="DOU731" s="3"/>
      <c r="DOV731" s="422"/>
      <c r="DOW731" s="3"/>
      <c r="DOX731" s="422"/>
      <c r="DOY731" s="3"/>
      <c r="DOZ731" s="422"/>
      <c r="DPA731" s="3"/>
      <c r="DPB731" s="422"/>
      <c r="DPC731" s="3"/>
      <c r="DPD731" s="422"/>
      <c r="DPE731" s="3"/>
      <c r="DPF731" s="422"/>
      <c r="DPG731" s="3"/>
      <c r="DPH731" s="422"/>
      <c r="DPI731" s="3"/>
      <c r="DPJ731" s="422"/>
      <c r="DPK731" s="3"/>
      <c r="DPL731" s="422"/>
      <c r="DPM731" s="3"/>
      <c r="DPN731" s="422"/>
      <c r="DPO731" s="3"/>
      <c r="DPP731" s="422"/>
      <c r="DPQ731" s="3"/>
      <c r="DPR731" s="422"/>
      <c r="DPS731" s="3"/>
      <c r="DPT731" s="422"/>
      <c r="DPU731" s="3"/>
      <c r="DPV731" s="422"/>
      <c r="DPW731" s="3"/>
      <c r="DPX731" s="422"/>
      <c r="DPY731" s="3"/>
      <c r="DPZ731" s="422"/>
      <c r="DQA731" s="3"/>
      <c r="DQB731" s="422"/>
      <c r="DQC731" s="3"/>
      <c r="DQD731" s="422"/>
      <c r="DQE731" s="3"/>
      <c r="DQF731" s="422"/>
      <c r="DQG731" s="3"/>
      <c r="DQH731" s="422"/>
      <c r="DQI731" s="3"/>
      <c r="DQJ731" s="422"/>
      <c r="DQK731" s="3"/>
      <c r="DQL731" s="422"/>
      <c r="DQM731" s="3"/>
      <c r="DQN731" s="422"/>
      <c r="DQO731" s="3"/>
      <c r="DQP731" s="422"/>
      <c r="DQQ731" s="3"/>
      <c r="DQR731" s="422"/>
      <c r="DQS731" s="3"/>
      <c r="DQT731" s="422"/>
      <c r="DQU731" s="3"/>
      <c r="DQV731" s="422"/>
      <c r="DQW731" s="3"/>
      <c r="DQX731" s="422"/>
      <c r="DQY731" s="3"/>
      <c r="DQZ731" s="422"/>
      <c r="DRA731" s="3"/>
      <c r="DRB731" s="422"/>
      <c r="DRC731" s="3"/>
      <c r="DRD731" s="422"/>
      <c r="DRE731" s="3"/>
      <c r="DRF731" s="422"/>
      <c r="DRG731" s="3"/>
      <c r="DRH731" s="422"/>
      <c r="DRI731" s="3"/>
      <c r="DRJ731" s="422"/>
      <c r="DRK731" s="3"/>
      <c r="DRL731" s="422"/>
      <c r="DRM731" s="3"/>
      <c r="DRN731" s="422"/>
      <c r="DRO731" s="3"/>
      <c r="DRP731" s="422"/>
      <c r="DRQ731" s="3"/>
      <c r="DRR731" s="422"/>
      <c r="DRS731" s="3"/>
      <c r="DRT731" s="422"/>
      <c r="DRU731" s="3"/>
      <c r="DRV731" s="422"/>
      <c r="DRW731" s="3"/>
      <c r="DRX731" s="422"/>
      <c r="DRY731" s="3"/>
      <c r="DRZ731" s="422"/>
      <c r="DSA731" s="3"/>
      <c r="DSB731" s="422"/>
      <c r="DSC731" s="3"/>
      <c r="DSD731" s="422"/>
      <c r="DSE731" s="3"/>
      <c r="DSF731" s="422"/>
      <c r="DSG731" s="3"/>
      <c r="DSH731" s="422"/>
      <c r="DSI731" s="3"/>
      <c r="DSJ731" s="422"/>
      <c r="DSK731" s="3"/>
      <c r="DSL731" s="422"/>
      <c r="DSM731" s="3"/>
      <c r="DSN731" s="422"/>
      <c r="DSO731" s="3"/>
      <c r="DSP731" s="422"/>
      <c r="DSQ731" s="3"/>
      <c r="DSR731" s="422"/>
      <c r="DSS731" s="3"/>
      <c r="DST731" s="422"/>
      <c r="DSU731" s="3"/>
      <c r="DSV731" s="422"/>
      <c r="DSW731" s="3"/>
      <c r="DSX731" s="422"/>
      <c r="DSY731" s="3"/>
      <c r="DSZ731" s="422"/>
      <c r="DTA731" s="3"/>
      <c r="DTB731" s="422"/>
      <c r="DTC731" s="3"/>
      <c r="DTD731" s="422"/>
      <c r="DTE731" s="3"/>
      <c r="DTF731" s="422"/>
      <c r="DTG731" s="3"/>
      <c r="DTH731" s="422"/>
      <c r="DTI731" s="3"/>
      <c r="DTJ731" s="422"/>
      <c r="DTK731" s="3"/>
      <c r="DTL731" s="422"/>
      <c r="DTM731" s="3"/>
      <c r="DTN731" s="422"/>
      <c r="DTO731" s="3"/>
      <c r="DTP731" s="422"/>
      <c r="DTQ731" s="3"/>
      <c r="DTR731" s="422"/>
      <c r="DTS731" s="3"/>
      <c r="DTT731" s="422"/>
      <c r="DTU731" s="3"/>
      <c r="DTV731" s="422"/>
      <c r="DTW731" s="3"/>
      <c r="DTX731" s="422"/>
      <c r="DTY731" s="3"/>
      <c r="DTZ731" s="422"/>
      <c r="DUA731" s="3"/>
      <c r="DUB731" s="422"/>
      <c r="DUC731" s="3"/>
      <c r="DUD731" s="422"/>
      <c r="DUE731" s="3"/>
      <c r="DUF731" s="422"/>
      <c r="DUG731" s="3"/>
      <c r="DUH731" s="422"/>
      <c r="DUI731" s="3"/>
      <c r="DUJ731" s="422"/>
      <c r="DUK731" s="3"/>
      <c r="DUL731" s="422"/>
      <c r="DUM731" s="3"/>
      <c r="DUN731" s="422"/>
      <c r="DUO731" s="3"/>
      <c r="DUP731" s="422"/>
      <c r="DUQ731" s="3"/>
      <c r="DUR731" s="422"/>
      <c r="DUS731" s="3"/>
      <c r="DUT731" s="422"/>
      <c r="DUU731" s="3"/>
      <c r="DUV731" s="422"/>
      <c r="DUW731" s="3"/>
      <c r="DUX731" s="422"/>
      <c r="DUY731" s="3"/>
      <c r="DUZ731" s="422"/>
      <c r="DVA731" s="3"/>
      <c r="DVB731" s="422"/>
      <c r="DVC731" s="3"/>
      <c r="DVD731" s="422"/>
      <c r="DVE731" s="3"/>
      <c r="DVF731" s="422"/>
      <c r="DVG731" s="3"/>
      <c r="DVH731" s="422"/>
      <c r="DVI731" s="3"/>
      <c r="DVJ731" s="422"/>
      <c r="DVK731" s="3"/>
      <c r="DVL731" s="422"/>
      <c r="DVM731" s="3"/>
      <c r="DVN731" s="422"/>
      <c r="DVO731" s="3"/>
      <c r="DVP731" s="422"/>
      <c r="DVQ731" s="3"/>
      <c r="DVR731" s="422"/>
      <c r="DVS731" s="3"/>
      <c r="DVT731" s="422"/>
      <c r="DVU731" s="3"/>
      <c r="DVV731" s="422"/>
      <c r="DVW731" s="3"/>
      <c r="DVX731" s="422"/>
      <c r="DVY731" s="3"/>
      <c r="DVZ731" s="422"/>
      <c r="DWA731" s="3"/>
      <c r="DWB731" s="422"/>
      <c r="DWC731" s="3"/>
      <c r="DWD731" s="422"/>
      <c r="DWE731" s="3"/>
      <c r="DWF731" s="422"/>
      <c r="DWG731" s="3"/>
      <c r="DWH731" s="422"/>
      <c r="DWI731" s="3"/>
      <c r="DWJ731" s="422"/>
      <c r="DWK731" s="3"/>
      <c r="DWL731" s="422"/>
      <c r="DWM731" s="3"/>
      <c r="DWN731" s="422"/>
      <c r="DWO731" s="3"/>
      <c r="DWP731" s="422"/>
      <c r="DWQ731" s="3"/>
      <c r="DWR731" s="422"/>
      <c r="DWS731" s="3"/>
      <c r="DWT731" s="422"/>
      <c r="DWU731" s="3"/>
      <c r="DWV731" s="422"/>
      <c r="DWW731" s="3"/>
      <c r="DWX731" s="422"/>
      <c r="DWY731" s="3"/>
      <c r="DWZ731" s="422"/>
      <c r="DXA731" s="3"/>
      <c r="DXB731" s="422"/>
      <c r="DXC731" s="3"/>
      <c r="DXD731" s="422"/>
      <c r="DXE731" s="3"/>
      <c r="DXF731" s="422"/>
      <c r="DXG731" s="3"/>
      <c r="DXH731" s="422"/>
      <c r="DXI731" s="3"/>
      <c r="DXJ731" s="422"/>
      <c r="DXK731" s="3"/>
      <c r="DXL731" s="422"/>
      <c r="DXM731" s="3"/>
      <c r="DXN731" s="422"/>
      <c r="DXO731" s="3"/>
      <c r="DXP731" s="422"/>
      <c r="DXQ731" s="3"/>
      <c r="DXR731" s="422"/>
      <c r="DXS731" s="3"/>
      <c r="DXT731" s="422"/>
      <c r="DXU731" s="3"/>
      <c r="DXV731" s="422"/>
      <c r="DXW731" s="3"/>
      <c r="DXX731" s="422"/>
      <c r="DXY731" s="3"/>
      <c r="DXZ731" s="422"/>
      <c r="DYA731" s="3"/>
      <c r="DYB731" s="422"/>
      <c r="DYC731" s="3"/>
      <c r="DYD731" s="422"/>
      <c r="DYE731" s="3"/>
      <c r="DYF731" s="422"/>
      <c r="DYG731" s="3"/>
      <c r="DYH731" s="422"/>
      <c r="DYI731" s="3"/>
      <c r="DYJ731" s="422"/>
      <c r="DYK731" s="3"/>
      <c r="DYL731" s="422"/>
      <c r="DYM731" s="3"/>
      <c r="DYN731" s="422"/>
      <c r="DYO731" s="3"/>
      <c r="DYP731" s="422"/>
      <c r="DYQ731" s="3"/>
      <c r="DYR731" s="422"/>
      <c r="DYS731" s="3"/>
      <c r="DYT731" s="422"/>
      <c r="DYU731" s="3"/>
      <c r="DYV731" s="422"/>
      <c r="DYW731" s="3"/>
      <c r="DYX731" s="422"/>
      <c r="DYY731" s="3"/>
      <c r="DYZ731" s="422"/>
      <c r="DZA731" s="3"/>
      <c r="DZB731" s="422"/>
      <c r="DZC731" s="3"/>
      <c r="DZD731" s="422"/>
      <c r="DZE731" s="3"/>
      <c r="DZF731" s="422"/>
      <c r="DZG731" s="3"/>
      <c r="DZH731" s="422"/>
      <c r="DZI731" s="3"/>
      <c r="DZJ731" s="422"/>
      <c r="DZK731" s="3"/>
      <c r="DZL731" s="422"/>
      <c r="DZM731" s="3"/>
      <c r="DZN731" s="422"/>
      <c r="DZO731" s="3"/>
      <c r="DZP731" s="422"/>
      <c r="DZQ731" s="3"/>
      <c r="DZR731" s="422"/>
      <c r="DZS731" s="3"/>
      <c r="DZT731" s="422"/>
      <c r="DZU731" s="3"/>
      <c r="DZV731" s="422"/>
      <c r="DZW731" s="3"/>
      <c r="DZX731" s="422"/>
      <c r="DZY731" s="3"/>
      <c r="DZZ731" s="422"/>
      <c r="EAA731" s="3"/>
      <c r="EAB731" s="422"/>
      <c r="EAC731" s="3"/>
      <c r="EAD731" s="422"/>
      <c r="EAE731" s="3"/>
      <c r="EAF731" s="422"/>
      <c r="EAG731" s="3"/>
      <c r="EAH731" s="422"/>
      <c r="EAI731" s="3"/>
      <c r="EAJ731" s="422"/>
      <c r="EAK731" s="3"/>
      <c r="EAL731" s="422"/>
      <c r="EAM731" s="3"/>
      <c r="EAN731" s="422"/>
      <c r="EAO731" s="3"/>
      <c r="EAP731" s="422"/>
      <c r="EAQ731" s="3"/>
      <c r="EAR731" s="422"/>
      <c r="EAS731" s="3"/>
      <c r="EAT731" s="422"/>
      <c r="EAU731" s="3"/>
      <c r="EAV731" s="422"/>
      <c r="EAW731" s="3"/>
      <c r="EAX731" s="422"/>
      <c r="EAY731" s="3"/>
      <c r="EAZ731" s="422"/>
      <c r="EBA731" s="3"/>
      <c r="EBB731" s="422"/>
      <c r="EBC731" s="3"/>
      <c r="EBD731" s="422"/>
      <c r="EBE731" s="3"/>
      <c r="EBF731" s="422"/>
      <c r="EBG731" s="3"/>
      <c r="EBH731" s="422"/>
      <c r="EBI731" s="3"/>
      <c r="EBJ731" s="422"/>
      <c r="EBK731" s="3"/>
      <c r="EBL731" s="422"/>
      <c r="EBM731" s="3"/>
      <c r="EBN731" s="422"/>
      <c r="EBO731" s="3"/>
      <c r="EBP731" s="422"/>
      <c r="EBQ731" s="3"/>
      <c r="EBR731" s="422"/>
      <c r="EBS731" s="3"/>
      <c r="EBT731" s="422"/>
      <c r="EBU731" s="3"/>
      <c r="EBV731" s="422"/>
      <c r="EBW731" s="3"/>
      <c r="EBX731" s="422"/>
      <c r="EBY731" s="3"/>
      <c r="EBZ731" s="422"/>
      <c r="ECA731" s="3"/>
      <c r="ECB731" s="422"/>
      <c r="ECC731" s="3"/>
      <c r="ECD731" s="422"/>
      <c r="ECE731" s="3"/>
      <c r="ECF731" s="422"/>
      <c r="ECG731" s="3"/>
      <c r="ECH731" s="422"/>
      <c r="ECI731" s="3"/>
      <c r="ECJ731" s="422"/>
      <c r="ECK731" s="3"/>
      <c r="ECL731" s="422"/>
      <c r="ECM731" s="3"/>
      <c r="ECN731" s="422"/>
      <c r="ECO731" s="3"/>
      <c r="ECP731" s="422"/>
      <c r="ECQ731" s="3"/>
      <c r="ECR731" s="422"/>
      <c r="ECS731" s="3"/>
      <c r="ECT731" s="422"/>
      <c r="ECU731" s="3"/>
      <c r="ECV731" s="422"/>
      <c r="ECW731" s="3"/>
      <c r="ECX731" s="422"/>
      <c r="ECY731" s="3"/>
      <c r="ECZ731" s="422"/>
      <c r="EDA731" s="3"/>
      <c r="EDB731" s="422"/>
      <c r="EDC731" s="3"/>
      <c r="EDD731" s="422"/>
      <c r="EDE731" s="3"/>
      <c r="EDF731" s="422"/>
      <c r="EDG731" s="3"/>
      <c r="EDH731" s="422"/>
      <c r="EDI731" s="3"/>
      <c r="EDJ731" s="422"/>
      <c r="EDK731" s="3"/>
      <c r="EDL731" s="422"/>
      <c r="EDM731" s="3"/>
      <c r="EDN731" s="422"/>
      <c r="EDO731" s="3"/>
      <c r="EDP731" s="422"/>
      <c r="EDQ731" s="3"/>
      <c r="EDR731" s="422"/>
      <c r="EDS731" s="3"/>
      <c r="EDT731" s="422"/>
      <c r="EDU731" s="3"/>
      <c r="EDV731" s="422"/>
      <c r="EDW731" s="3"/>
      <c r="EDX731" s="422"/>
      <c r="EDY731" s="3"/>
      <c r="EDZ731" s="422"/>
      <c r="EEA731" s="3"/>
      <c r="EEB731" s="422"/>
      <c r="EEC731" s="3"/>
      <c r="EED731" s="422"/>
      <c r="EEE731" s="3"/>
      <c r="EEF731" s="422"/>
      <c r="EEG731" s="3"/>
      <c r="EEH731" s="422"/>
      <c r="EEI731" s="3"/>
      <c r="EEJ731" s="422"/>
      <c r="EEK731" s="3"/>
      <c r="EEL731" s="422"/>
      <c r="EEM731" s="3"/>
      <c r="EEN731" s="422"/>
      <c r="EEO731" s="3"/>
      <c r="EEP731" s="422"/>
      <c r="EEQ731" s="3"/>
      <c r="EER731" s="422"/>
      <c r="EES731" s="3"/>
      <c r="EET731" s="422"/>
      <c r="EEU731" s="3"/>
      <c r="EEV731" s="422"/>
      <c r="EEW731" s="3"/>
      <c r="EEX731" s="422"/>
      <c r="EEY731" s="3"/>
      <c r="EEZ731" s="422"/>
      <c r="EFA731" s="3"/>
      <c r="EFB731" s="422"/>
      <c r="EFC731" s="3"/>
      <c r="EFD731" s="422"/>
      <c r="EFE731" s="3"/>
      <c r="EFF731" s="422"/>
      <c r="EFG731" s="3"/>
      <c r="EFH731" s="422"/>
      <c r="EFI731" s="3"/>
      <c r="EFJ731" s="422"/>
      <c r="EFK731" s="3"/>
      <c r="EFL731" s="422"/>
      <c r="EFM731" s="3"/>
      <c r="EFN731" s="422"/>
      <c r="EFO731" s="3"/>
      <c r="EFP731" s="422"/>
      <c r="EFQ731" s="3"/>
      <c r="EFR731" s="422"/>
      <c r="EFS731" s="3"/>
      <c r="EFT731" s="422"/>
      <c r="EFU731" s="3"/>
      <c r="EFV731" s="422"/>
      <c r="EFW731" s="3"/>
      <c r="EFX731" s="422"/>
      <c r="EFY731" s="3"/>
      <c r="EFZ731" s="422"/>
      <c r="EGA731" s="3"/>
      <c r="EGB731" s="422"/>
      <c r="EGC731" s="3"/>
      <c r="EGD731" s="422"/>
      <c r="EGE731" s="3"/>
      <c r="EGF731" s="422"/>
      <c r="EGG731" s="3"/>
      <c r="EGH731" s="422"/>
      <c r="EGI731" s="3"/>
      <c r="EGJ731" s="422"/>
      <c r="EGK731" s="3"/>
      <c r="EGL731" s="422"/>
      <c r="EGM731" s="3"/>
      <c r="EGN731" s="422"/>
      <c r="EGO731" s="3"/>
      <c r="EGP731" s="422"/>
      <c r="EGQ731" s="3"/>
      <c r="EGR731" s="422"/>
      <c r="EGS731" s="3"/>
      <c r="EGT731" s="422"/>
      <c r="EGU731" s="3"/>
      <c r="EGV731" s="422"/>
      <c r="EGW731" s="3"/>
      <c r="EGX731" s="422"/>
      <c r="EGY731" s="3"/>
      <c r="EGZ731" s="422"/>
      <c r="EHA731" s="3"/>
      <c r="EHB731" s="422"/>
      <c r="EHC731" s="3"/>
      <c r="EHD731" s="422"/>
      <c r="EHE731" s="3"/>
      <c r="EHF731" s="422"/>
      <c r="EHG731" s="3"/>
      <c r="EHH731" s="422"/>
      <c r="EHI731" s="3"/>
      <c r="EHJ731" s="422"/>
      <c r="EHK731" s="3"/>
      <c r="EHL731" s="422"/>
      <c r="EHM731" s="3"/>
      <c r="EHN731" s="422"/>
      <c r="EHO731" s="3"/>
      <c r="EHP731" s="422"/>
      <c r="EHQ731" s="3"/>
      <c r="EHR731" s="422"/>
      <c r="EHS731" s="3"/>
      <c r="EHT731" s="422"/>
      <c r="EHU731" s="3"/>
      <c r="EHV731" s="422"/>
      <c r="EHW731" s="3"/>
      <c r="EHX731" s="422"/>
      <c r="EHY731" s="3"/>
      <c r="EHZ731" s="422"/>
      <c r="EIA731" s="3"/>
      <c r="EIB731" s="422"/>
      <c r="EIC731" s="3"/>
      <c r="EID731" s="422"/>
      <c r="EIE731" s="3"/>
      <c r="EIF731" s="422"/>
      <c r="EIG731" s="3"/>
      <c r="EIH731" s="422"/>
      <c r="EII731" s="3"/>
      <c r="EIJ731" s="422"/>
      <c r="EIK731" s="3"/>
      <c r="EIL731" s="422"/>
      <c r="EIM731" s="3"/>
      <c r="EIN731" s="422"/>
      <c r="EIO731" s="3"/>
      <c r="EIP731" s="422"/>
      <c r="EIQ731" s="3"/>
      <c r="EIR731" s="422"/>
      <c r="EIS731" s="3"/>
      <c r="EIT731" s="422"/>
      <c r="EIU731" s="3"/>
      <c r="EIV731" s="422"/>
      <c r="EIW731" s="3"/>
      <c r="EIX731" s="422"/>
      <c r="EIY731" s="3"/>
      <c r="EIZ731" s="422"/>
      <c r="EJA731" s="3"/>
      <c r="EJB731" s="422"/>
      <c r="EJC731" s="3"/>
      <c r="EJD731" s="422"/>
      <c r="EJE731" s="3"/>
      <c r="EJF731" s="422"/>
      <c r="EJG731" s="3"/>
      <c r="EJH731" s="422"/>
      <c r="EJI731" s="3"/>
      <c r="EJJ731" s="422"/>
      <c r="EJK731" s="3"/>
      <c r="EJL731" s="422"/>
      <c r="EJM731" s="3"/>
      <c r="EJN731" s="422"/>
      <c r="EJO731" s="3"/>
      <c r="EJP731" s="422"/>
      <c r="EJQ731" s="3"/>
      <c r="EJR731" s="422"/>
      <c r="EJS731" s="3"/>
      <c r="EJT731" s="422"/>
      <c r="EJU731" s="3"/>
      <c r="EJV731" s="422"/>
      <c r="EJW731" s="3"/>
      <c r="EJX731" s="422"/>
      <c r="EJY731" s="3"/>
      <c r="EJZ731" s="422"/>
      <c r="EKA731" s="3"/>
      <c r="EKB731" s="422"/>
      <c r="EKC731" s="3"/>
      <c r="EKD731" s="422"/>
      <c r="EKE731" s="3"/>
      <c r="EKF731" s="422"/>
      <c r="EKG731" s="3"/>
      <c r="EKH731" s="422"/>
      <c r="EKI731" s="3"/>
      <c r="EKJ731" s="422"/>
      <c r="EKK731" s="3"/>
      <c r="EKL731" s="422"/>
      <c r="EKM731" s="3"/>
      <c r="EKN731" s="422"/>
      <c r="EKO731" s="3"/>
      <c r="EKP731" s="422"/>
      <c r="EKQ731" s="3"/>
      <c r="EKR731" s="422"/>
      <c r="EKS731" s="3"/>
      <c r="EKT731" s="422"/>
      <c r="EKU731" s="3"/>
      <c r="EKV731" s="422"/>
      <c r="EKW731" s="3"/>
      <c r="EKX731" s="422"/>
      <c r="EKY731" s="3"/>
      <c r="EKZ731" s="422"/>
      <c r="ELA731" s="3"/>
      <c r="ELB731" s="422"/>
      <c r="ELC731" s="3"/>
      <c r="ELD731" s="422"/>
      <c r="ELE731" s="3"/>
      <c r="ELF731" s="422"/>
      <c r="ELG731" s="3"/>
      <c r="ELH731" s="422"/>
      <c r="ELI731" s="3"/>
      <c r="ELJ731" s="422"/>
      <c r="ELK731" s="3"/>
      <c r="ELL731" s="422"/>
      <c r="ELM731" s="3"/>
      <c r="ELN731" s="422"/>
      <c r="ELO731" s="3"/>
      <c r="ELP731" s="422"/>
      <c r="ELQ731" s="3"/>
      <c r="ELR731" s="422"/>
      <c r="ELS731" s="3"/>
      <c r="ELT731" s="422"/>
      <c r="ELU731" s="3"/>
      <c r="ELV731" s="422"/>
      <c r="ELW731" s="3"/>
      <c r="ELX731" s="422"/>
      <c r="ELY731" s="3"/>
      <c r="ELZ731" s="422"/>
      <c r="EMA731" s="3"/>
      <c r="EMB731" s="422"/>
      <c r="EMC731" s="3"/>
      <c r="EMD731" s="422"/>
      <c r="EME731" s="3"/>
      <c r="EMF731" s="422"/>
      <c r="EMG731" s="3"/>
      <c r="EMH731" s="422"/>
      <c r="EMI731" s="3"/>
      <c r="EMJ731" s="422"/>
      <c r="EMK731" s="3"/>
      <c r="EML731" s="422"/>
      <c r="EMM731" s="3"/>
      <c r="EMN731" s="422"/>
      <c r="EMO731" s="3"/>
      <c r="EMP731" s="422"/>
      <c r="EMQ731" s="3"/>
      <c r="EMR731" s="422"/>
      <c r="EMS731" s="3"/>
      <c r="EMT731" s="422"/>
      <c r="EMU731" s="3"/>
      <c r="EMV731" s="422"/>
      <c r="EMW731" s="3"/>
      <c r="EMX731" s="422"/>
      <c r="EMY731" s="3"/>
      <c r="EMZ731" s="422"/>
      <c r="ENA731" s="3"/>
      <c r="ENB731" s="422"/>
      <c r="ENC731" s="3"/>
      <c r="END731" s="422"/>
      <c r="ENE731" s="3"/>
      <c r="ENF731" s="422"/>
      <c r="ENG731" s="3"/>
      <c r="ENH731" s="422"/>
      <c r="ENI731" s="3"/>
      <c r="ENJ731" s="422"/>
      <c r="ENK731" s="3"/>
      <c r="ENL731" s="422"/>
      <c r="ENM731" s="3"/>
      <c r="ENN731" s="422"/>
      <c r="ENO731" s="3"/>
      <c r="ENP731" s="422"/>
      <c r="ENQ731" s="3"/>
      <c r="ENR731" s="422"/>
      <c r="ENS731" s="3"/>
      <c r="ENT731" s="422"/>
      <c r="ENU731" s="3"/>
      <c r="ENV731" s="422"/>
      <c r="ENW731" s="3"/>
      <c r="ENX731" s="422"/>
      <c r="ENY731" s="3"/>
      <c r="ENZ731" s="422"/>
      <c r="EOA731" s="3"/>
      <c r="EOB731" s="422"/>
      <c r="EOC731" s="3"/>
      <c r="EOD731" s="422"/>
      <c r="EOE731" s="3"/>
      <c r="EOF731" s="422"/>
      <c r="EOG731" s="3"/>
      <c r="EOH731" s="422"/>
      <c r="EOI731" s="3"/>
      <c r="EOJ731" s="422"/>
      <c r="EOK731" s="3"/>
      <c r="EOL731" s="422"/>
      <c r="EOM731" s="3"/>
      <c r="EON731" s="422"/>
      <c r="EOO731" s="3"/>
      <c r="EOP731" s="422"/>
      <c r="EOQ731" s="3"/>
      <c r="EOR731" s="422"/>
      <c r="EOS731" s="3"/>
      <c r="EOT731" s="422"/>
      <c r="EOU731" s="3"/>
      <c r="EOV731" s="422"/>
      <c r="EOW731" s="3"/>
      <c r="EOX731" s="422"/>
      <c r="EOY731" s="3"/>
      <c r="EOZ731" s="422"/>
      <c r="EPA731" s="3"/>
      <c r="EPB731" s="422"/>
      <c r="EPC731" s="3"/>
      <c r="EPD731" s="422"/>
      <c r="EPE731" s="3"/>
      <c r="EPF731" s="422"/>
      <c r="EPG731" s="3"/>
      <c r="EPH731" s="422"/>
      <c r="EPI731" s="3"/>
      <c r="EPJ731" s="422"/>
      <c r="EPK731" s="3"/>
      <c r="EPL731" s="422"/>
      <c r="EPM731" s="3"/>
      <c r="EPN731" s="422"/>
      <c r="EPO731" s="3"/>
      <c r="EPP731" s="422"/>
      <c r="EPQ731" s="3"/>
      <c r="EPR731" s="422"/>
      <c r="EPS731" s="3"/>
      <c r="EPT731" s="422"/>
      <c r="EPU731" s="3"/>
      <c r="EPV731" s="422"/>
      <c r="EPW731" s="3"/>
      <c r="EPX731" s="422"/>
      <c r="EPY731" s="3"/>
      <c r="EPZ731" s="422"/>
      <c r="EQA731" s="3"/>
      <c r="EQB731" s="422"/>
      <c r="EQC731" s="3"/>
      <c r="EQD731" s="422"/>
      <c r="EQE731" s="3"/>
      <c r="EQF731" s="422"/>
      <c r="EQG731" s="3"/>
      <c r="EQH731" s="422"/>
      <c r="EQI731" s="3"/>
      <c r="EQJ731" s="422"/>
      <c r="EQK731" s="3"/>
      <c r="EQL731" s="422"/>
      <c r="EQM731" s="3"/>
      <c r="EQN731" s="422"/>
      <c r="EQO731" s="3"/>
      <c r="EQP731" s="422"/>
      <c r="EQQ731" s="3"/>
      <c r="EQR731" s="422"/>
      <c r="EQS731" s="3"/>
      <c r="EQT731" s="422"/>
      <c r="EQU731" s="3"/>
      <c r="EQV731" s="422"/>
      <c r="EQW731" s="3"/>
      <c r="EQX731" s="422"/>
      <c r="EQY731" s="3"/>
      <c r="EQZ731" s="422"/>
      <c r="ERA731" s="3"/>
      <c r="ERB731" s="422"/>
      <c r="ERC731" s="3"/>
      <c r="ERD731" s="422"/>
      <c r="ERE731" s="3"/>
      <c r="ERF731" s="422"/>
      <c r="ERG731" s="3"/>
      <c r="ERH731" s="422"/>
      <c r="ERI731" s="3"/>
      <c r="ERJ731" s="422"/>
      <c r="ERK731" s="3"/>
      <c r="ERL731" s="422"/>
      <c r="ERM731" s="3"/>
      <c r="ERN731" s="422"/>
      <c r="ERO731" s="3"/>
      <c r="ERP731" s="422"/>
      <c r="ERQ731" s="3"/>
      <c r="ERR731" s="422"/>
      <c r="ERS731" s="3"/>
      <c r="ERT731" s="422"/>
      <c r="ERU731" s="3"/>
      <c r="ERV731" s="422"/>
      <c r="ERW731" s="3"/>
      <c r="ERX731" s="422"/>
      <c r="ERY731" s="3"/>
      <c r="ERZ731" s="422"/>
      <c r="ESA731" s="3"/>
      <c r="ESB731" s="422"/>
      <c r="ESC731" s="3"/>
      <c r="ESD731" s="422"/>
      <c r="ESE731" s="3"/>
      <c r="ESF731" s="422"/>
      <c r="ESG731" s="3"/>
      <c r="ESH731" s="422"/>
      <c r="ESI731" s="3"/>
      <c r="ESJ731" s="422"/>
      <c r="ESK731" s="3"/>
      <c r="ESL731" s="422"/>
      <c r="ESM731" s="3"/>
      <c r="ESN731" s="422"/>
      <c r="ESO731" s="3"/>
      <c r="ESP731" s="422"/>
      <c r="ESQ731" s="3"/>
      <c r="ESR731" s="422"/>
      <c r="ESS731" s="3"/>
      <c r="EST731" s="422"/>
      <c r="ESU731" s="3"/>
      <c r="ESV731" s="422"/>
      <c r="ESW731" s="3"/>
      <c r="ESX731" s="422"/>
      <c r="ESY731" s="3"/>
      <c r="ESZ731" s="422"/>
      <c r="ETA731" s="3"/>
      <c r="ETB731" s="422"/>
      <c r="ETC731" s="3"/>
      <c r="ETD731" s="422"/>
      <c r="ETE731" s="3"/>
      <c r="ETF731" s="422"/>
      <c r="ETG731" s="3"/>
      <c r="ETH731" s="422"/>
      <c r="ETI731" s="3"/>
      <c r="ETJ731" s="422"/>
      <c r="ETK731" s="3"/>
      <c r="ETL731" s="422"/>
      <c r="ETM731" s="3"/>
      <c r="ETN731" s="422"/>
      <c r="ETO731" s="3"/>
      <c r="ETP731" s="422"/>
      <c r="ETQ731" s="3"/>
      <c r="ETR731" s="422"/>
      <c r="ETS731" s="3"/>
      <c r="ETT731" s="422"/>
      <c r="ETU731" s="3"/>
      <c r="ETV731" s="422"/>
      <c r="ETW731" s="3"/>
      <c r="ETX731" s="422"/>
      <c r="ETY731" s="3"/>
      <c r="ETZ731" s="422"/>
      <c r="EUA731" s="3"/>
      <c r="EUB731" s="422"/>
      <c r="EUC731" s="3"/>
      <c r="EUD731" s="422"/>
      <c r="EUE731" s="3"/>
      <c r="EUF731" s="422"/>
      <c r="EUG731" s="3"/>
      <c r="EUH731" s="422"/>
      <c r="EUI731" s="3"/>
      <c r="EUJ731" s="422"/>
      <c r="EUK731" s="3"/>
      <c r="EUL731" s="422"/>
      <c r="EUM731" s="3"/>
      <c r="EUN731" s="422"/>
      <c r="EUO731" s="3"/>
      <c r="EUP731" s="422"/>
      <c r="EUQ731" s="3"/>
      <c r="EUR731" s="422"/>
      <c r="EUS731" s="3"/>
      <c r="EUT731" s="422"/>
      <c r="EUU731" s="3"/>
      <c r="EUV731" s="422"/>
      <c r="EUW731" s="3"/>
      <c r="EUX731" s="422"/>
      <c r="EUY731" s="3"/>
      <c r="EUZ731" s="422"/>
      <c r="EVA731" s="3"/>
      <c r="EVB731" s="422"/>
      <c r="EVC731" s="3"/>
      <c r="EVD731" s="422"/>
      <c r="EVE731" s="3"/>
      <c r="EVF731" s="422"/>
      <c r="EVG731" s="3"/>
      <c r="EVH731" s="422"/>
      <c r="EVI731" s="3"/>
      <c r="EVJ731" s="422"/>
      <c r="EVK731" s="3"/>
      <c r="EVL731" s="422"/>
      <c r="EVM731" s="3"/>
      <c r="EVN731" s="422"/>
      <c r="EVO731" s="3"/>
      <c r="EVP731" s="422"/>
      <c r="EVQ731" s="3"/>
      <c r="EVR731" s="422"/>
      <c r="EVS731" s="3"/>
      <c r="EVT731" s="422"/>
      <c r="EVU731" s="3"/>
      <c r="EVV731" s="422"/>
      <c r="EVW731" s="3"/>
      <c r="EVX731" s="422"/>
      <c r="EVY731" s="3"/>
      <c r="EVZ731" s="422"/>
      <c r="EWA731" s="3"/>
      <c r="EWB731" s="422"/>
      <c r="EWC731" s="3"/>
      <c r="EWD731" s="422"/>
      <c r="EWE731" s="3"/>
      <c r="EWF731" s="422"/>
      <c r="EWG731" s="3"/>
      <c r="EWH731" s="422"/>
      <c r="EWI731" s="3"/>
      <c r="EWJ731" s="422"/>
      <c r="EWK731" s="3"/>
      <c r="EWL731" s="422"/>
      <c r="EWM731" s="3"/>
      <c r="EWN731" s="422"/>
      <c r="EWO731" s="3"/>
      <c r="EWP731" s="422"/>
      <c r="EWQ731" s="3"/>
      <c r="EWR731" s="422"/>
      <c r="EWS731" s="3"/>
      <c r="EWT731" s="422"/>
      <c r="EWU731" s="3"/>
      <c r="EWV731" s="422"/>
      <c r="EWW731" s="3"/>
      <c r="EWX731" s="422"/>
      <c r="EWY731" s="3"/>
      <c r="EWZ731" s="422"/>
      <c r="EXA731" s="3"/>
      <c r="EXB731" s="422"/>
      <c r="EXC731" s="3"/>
      <c r="EXD731" s="422"/>
      <c r="EXE731" s="3"/>
      <c r="EXF731" s="422"/>
      <c r="EXG731" s="3"/>
      <c r="EXH731" s="422"/>
      <c r="EXI731" s="3"/>
      <c r="EXJ731" s="422"/>
      <c r="EXK731" s="3"/>
      <c r="EXL731" s="422"/>
      <c r="EXM731" s="3"/>
      <c r="EXN731" s="422"/>
      <c r="EXO731" s="3"/>
      <c r="EXP731" s="422"/>
      <c r="EXQ731" s="3"/>
      <c r="EXR731" s="422"/>
      <c r="EXS731" s="3"/>
      <c r="EXT731" s="422"/>
      <c r="EXU731" s="3"/>
      <c r="EXV731" s="422"/>
      <c r="EXW731" s="3"/>
      <c r="EXX731" s="422"/>
      <c r="EXY731" s="3"/>
      <c r="EXZ731" s="422"/>
      <c r="EYA731" s="3"/>
      <c r="EYB731" s="422"/>
      <c r="EYC731" s="3"/>
      <c r="EYD731" s="422"/>
      <c r="EYE731" s="3"/>
      <c r="EYF731" s="422"/>
      <c r="EYG731" s="3"/>
      <c r="EYH731" s="422"/>
      <c r="EYI731" s="3"/>
      <c r="EYJ731" s="422"/>
      <c r="EYK731" s="3"/>
      <c r="EYL731" s="422"/>
      <c r="EYM731" s="3"/>
      <c r="EYN731" s="422"/>
      <c r="EYO731" s="3"/>
      <c r="EYP731" s="422"/>
      <c r="EYQ731" s="3"/>
      <c r="EYR731" s="422"/>
      <c r="EYS731" s="3"/>
      <c r="EYT731" s="422"/>
      <c r="EYU731" s="3"/>
      <c r="EYV731" s="422"/>
      <c r="EYW731" s="3"/>
      <c r="EYX731" s="422"/>
      <c r="EYY731" s="3"/>
      <c r="EYZ731" s="422"/>
      <c r="EZA731" s="3"/>
      <c r="EZB731" s="422"/>
      <c r="EZC731" s="3"/>
      <c r="EZD731" s="422"/>
      <c r="EZE731" s="3"/>
      <c r="EZF731" s="422"/>
      <c r="EZG731" s="3"/>
      <c r="EZH731" s="422"/>
      <c r="EZI731" s="3"/>
      <c r="EZJ731" s="422"/>
      <c r="EZK731" s="3"/>
      <c r="EZL731" s="422"/>
      <c r="EZM731" s="3"/>
      <c r="EZN731" s="422"/>
      <c r="EZO731" s="3"/>
      <c r="EZP731" s="422"/>
      <c r="EZQ731" s="3"/>
      <c r="EZR731" s="422"/>
      <c r="EZS731" s="3"/>
      <c r="EZT731" s="422"/>
      <c r="EZU731" s="3"/>
      <c r="EZV731" s="422"/>
      <c r="EZW731" s="3"/>
      <c r="EZX731" s="422"/>
      <c r="EZY731" s="3"/>
      <c r="EZZ731" s="422"/>
      <c r="FAA731" s="3"/>
      <c r="FAB731" s="422"/>
      <c r="FAC731" s="3"/>
      <c r="FAD731" s="422"/>
      <c r="FAE731" s="3"/>
      <c r="FAF731" s="422"/>
      <c r="FAG731" s="3"/>
      <c r="FAH731" s="422"/>
      <c r="FAI731" s="3"/>
      <c r="FAJ731" s="422"/>
      <c r="FAK731" s="3"/>
      <c r="FAL731" s="422"/>
      <c r="FAM731" s="3"/>
      <c r="FAN731" s="422"/>
      <c r="FAO731" s="3"/>
      <c r="FAP731" s="422"/>
      <c r="FAQ731" s="3"/>
      <c r="FAR731" s="422"/>
      <c r="FAS731" s="3"/>
      <c r="FAT731" s="422"/>
      <c r="FAU731" s="3"/>
      <c r="FAV731" s="422"/>
      <c r="FAW731" s="3"/>
      <c r="FAX731" s="422"/>
      <c r="FAY731" s="3"/>
      <c r="FAZ731" s="422"/>
      <c r="FBA731" s="3"/>
      <c r="FBB731" s="422"/>
      <c r="FBC731" s="3"/>
      <c r="FBD731" s="422"/>
      <c r="FBE731" s="3"/>
      <c r="FBF731" s="422"/>
      <c r="FBG731" s="3"/>
      <c r="FBH731" s="422"/>
      <c r="FBI731" s="3"/>
      <c r="FBJ731" s="422"/>
      <c r="FBK731" s="3"/>
      <c r="FBL731" s="422"/>
      <c r="FBM731" s="3"/>
      <c r="FBN731" s="422"/>
      <c r="FBO731" s="3"/>
      <c r="FBP731" s="422"/>
      <c r="FBQ731" s="3"/>
      <c r="FBR731" s="422"/>
      <c r="FBS731" s="3"/>
      <c r="FBT731" s="422"/>
      <c r="FBU731" s="3"/>
      <c r="FBV731" s="422"/>
      <c r="FBW731" s="3"/>
      <c r="FBX731" s="422"/>
      <c r="FBY731" s="3"/>
      <c r="FBZ731" s="422"/>
      <c r="FCA731" s="3"/>
      <c r="FCB731" s="422"/>
      <c r="FCC731" s="3"/>
      <c r="FCD731" s="422"/>
      <c r="FCE731" s="3"/>
      <c r="FCF731" s="422"/>
      <c r="FCG731" s="3"/>
      <c r="FCH731" s="422"/>
      <c r="FCI731" s="3"/>
      <c r="FCJ731" s="422"/>
      <c r="FCK731" s="3"/>
      <c r="FCL731" s="422"/>
      <c r="FCM731" s="3"/>
      <c r="FCN731" s="422"/>
      <c r="FCO731" s="3"/>
      <c r="FCP731" s="422"/>
      <c r="FCQ731" s="3"/>
      <c r="FCR731" s="422"/>
      <c r="FCS731" s="3"/>
      <c r="FCT731" s="422"/>
      <c r="FCU731" s="3"/>
      <c r="FCV731" s="422"/>
      <c r="FCW731" s="3"/>
      <c r="FCX731" s="422"/>
      <c r="FCY731" s="3"/>
      <c r="FCZ731" s="422"/>
      <c r="FDA731" s="3"/>
      <c r="FDB731" s="422"/>
      <c r="FDC731" s="3"/>
      <c r="FDD731" s="422"/>
      <c r="FDE731" s="3"/>
      <c r="FDF731" s="422"/>
      <c r="FDG731" s="3"/>
      <c r="FDH731" s="422"/>
      <c r="FDI731" s="3"/>
      <c r="FDJ731" s="422"/>
      <c r="FDK731" s="3"/>
      <c r="FDL731" s="422"/>
      <c r="FDM731" s="3"/>
      <c r="FDN731" s="422"/>
      <c r="FDO731" s="3"/>
      <c r="FDP731" s="422"/>
      <c r="FDQ731" s="3"/>
      <c r="FDR731" s="422"/>
      <c r="FDS731" s="3"/>
      <c r="FDT731" s="422"/>
      <c r="FDU731" s="3"/>
      <c r="FDV731" s="422"/>
      <c r="FDW731" s="3"/>
      <c r="FDX731" s="422"/>
      <c r="FDY731" s="3"/>
      <c r="FDZ731" s="422"/>
      <c r="FEA731" s="3"/>
      <c r="FEB731" s="422"/>
      <c r="FEC731" s="3"/>
      <c r="FED731" s="422"/>
      <c r="FEE731" s="3"/>
      <c r="FEF731" s="422"/>
      <c r="FEG731" s="3"/>
      <c r="FEH731" s="422"/>
      <c r="FEI731" s="3"/>
      <c r="FEJ731" s="422"/>
      <c r="FEK731" s="3"/>
      <c r="FEL731" s="422"/>
      <c r="FEM731" s="3"/>
      <c r="FEN731" s="422"/>
      <c r="FEO731" s="3"/>
      <c r="FEP731" s="422"/>
      <c r="FEQ731" s="3"/>
      <c r="FER731" s="422"/>
      <c r="FES731" s="3"/>
      <c r="FET731" s="422"/>
      <c r="FEU731" s="3"/>
      <c r="FEV731" s="422"/>
      <c r="FEW731" s="3"/>
      <c r="FEX731" s="422"/>
      <c r="FEY731" s="3"/>
      <c r="FEZ731" s="422"/>
      <c r="FFA731" s="3"/>
      <c r="FFB731" s="422"/>
      <c r="FFC731" s="3"/>
      <c r="FFD731" s="422"/>
      <c r="FFE731" s="3"/>
      <c r="FFF731" s="422"/>
      <c r="FFG731" s="3"/>
      <c r="FFH731" s="422"/>
      <c r="FFI731" s="3"/>
      <c r="FFJ731" s="422"/>
      <c r="FFK731" s="3"/>
      <c r="FFL731" s="422"/>
      <c r="FFM731" s="3"/>
      <c r="FFN731" s="422"/>
      <c r="FFO731" s="3"/>
      <c r="FFP731" s="422"/>
      <c r="FFQ731" s="3"/>
      <c r="FFR731" s="422"/>
      <c r="FFS731" s="3"/>
      <c r="FFT731" s="422"/>
      <c r="FFU731" s="3"/>
      <c r="FFV731" s="422"/>
      <c r="FFW731" s="3"/>
      <c r="FFX731" s="422"/>
      <c r="FFY731" s="3"/>
      <c r="FFZ731" s="422"/>
      <c r="FGA731" s="3"/>
      <c r="FGB731" s="422"/>
      <c r="FGC731" s="3"/>
      <c r="FGD731" s="422"/>
      <c r="FGE731" s="3"/>
      <c r="FGF731" s="422"/>
      <c r="FGG731" s="3"/>
      <c r="FGH731" s="422"/>
      <c r="FGI731" s="3"/>
      <c r="FGJ731" s="422"/>
      <c r="FGK731" s="3"/>
      <c r="FGL731" s="422"/>
      <c r="FGM731" s="3"/>
      <c r="FGN731" s="422"/>
      <c r="FGO731" s="3"/>
      <c r="FGP731" s="422"/>
      <c r="FGQ731" s="3"/>
      <c r="FGR731" s="422"/>
      <c r="FGS731" s="3"/>
      <c r="FGT731" s="422"/>
      <c r="FGU731" s="3"/>
      <c r="FGV731" s="422"/>
      <c r="FGW731" s="3"/>
      <c r="FGX731" s="422"/>
      <c r="FGY731" s="3"/>
      <c r="FGZ731" s="422"/>
      <c r="FHA731" s="3"/>
      <c r="FHB731" s="422"/>
      <c r="FHC731" s="3"/>
      <c r="FHD731" s="422"/>
      <c r="FHE731" s="3"/>
      <c r="FHF731" s="422"/>
      <c r="FHG731" s="3"/>
      <c r="FHH731" s="422"/>
      <c r="FHI731" s="3"/>
      <c r="FHJ731" s="422"/>
      <c r="FHK731" s="3"/>
      <c r="FHL731" s="422"/>
      <c r="FHM731" s="3"/>
      <c r="FHN731" s="422"/>
      <c r="FHO731" s="3"/>
      <c r="FHP731" s="422"/>
      <c r="FHQ731" s="3"/>
      <c r="FHR731" s="422"/>
      <c r="FHS731" s="3"/>
      <c r="FHT731" s="422"/>
      <c r="FHU731" s="3"/>
      <c r="FHV731" s="422"/>
      <c r="FHW731" s="3"/>
      <c r="FHX731" s="422"/>
      <c r="FHY731" s="3"/>
      <c r="FHZ731" s="422"/>
      <c r="FIA731" s="3"/>
      <c r="FIB731" s="422"/>
      <c r="FIC731" s="3"/>
      <c r="FID731" s="422"/>
      <c r="FIE731" s="3"/>
      <c r="FIF731" s="422"/>
      <c r="FIG731" s="3"/>
      <c r="FIH731" s="422"/>
      <c r="FII731" s="3"/>
      <c r="FIJ731" s="422"/>
      <c r="FIK731" s="3"/>
      <c r="FIL731" s="422"/>
      <c r="FIM731" s="3"/>
      <c r="FIN731" s="422"/>
      <c r="FIO731" s="3"/>
      <c r="FIP731" s="422"/>
      <c r="FIQ731" s="3"/>
      <c r="FIR731" s="422"/>
      <c r="FIS731" s="3"/>
      <c r="FIT731" s="422"/>
      <c r="FIU731" s="3"/>
      <c r="FIV731" s="422"/>
      <c r="FIW731" s="3"/>
      <c r="FIX731" s="422"/>
      <c r="FIY731" s="3"/>
      <c r="FIZ731" s="422"/>
      <c r="FJA731" s="3"/>
      <c r="FJB731" s="422"/>
      <c r="FJC731" s="3"/>
      <c r="FJD731" s="422"/>
      <c r="FJE731" s="3"/>
      <c r="FJF731" s="422"/>
      <c r="FJG731" s="3"/>
      <c r="FJH731" s="422"/>
      <c r="FJI731" s="3"/>
      <c r="FJJ731" s="422"/>
      <c r="FJK731" s="3"/>
      <c r="FJL731" s="422"/>
      <c r="FJM731" s="3"/>
      <c r="FJN731" s="422"/>
      <c r="FJO731" s="3"/>
      <c r="FJP731" s="422"/>
      <c r="FJQ731" s="3"/>
      <c r="FJR731" s="422"/>
      <c r="FJS731" s="3"/>
      <c r="FJT731" s="422"/>
      <c r="FJU731" s="3"/>
      <c r="FJV731" s="422"/>
      <c r="FJW731" s="3"/>
      <c r="FJX731" s="422"/>
      <c r="FJY731" s="3"/>
      <c r="FJZ731" s="422"/>
      <c r="FKA731" s="3"/>
      <c r="FKB731" s="422"/>
      <c r="FKC731" s="3"/>
      <c r="FKD731" s="422"/>
      <c r="FKE731" s="3"/>
      <c r="FKF731" s="422"/>
      <c r="FKG731" s="3"/>
      <c r="FKH731" s="422"/>
      <c r="FKI731" s="3"/>
      <c r="FKJ731" s="422"/>
      <c r="FKK731" s="3"/>
      <c r="FKL731" s="422"/>
      <c r="FKM731" s="3"/>
      <c r="FKN731" s="422"/>
      <c r="FKO731" s="3"/>
      <c r="FKP731" s="422"/>
      <c r="FKQ731" s="3"/>
      <c r="FKR731" s="422"/>
      <c r="FKS731" s="3"/>
      <c r="FKT731" s="422"/>
      <c r="FKU731" s="3"/>
      <c r="FKV731" s="422"/>
      <c r="FKW731" s="3"/>
      <c r="FKX731" s="422"/>
      <c r="FKY731" s="3"/>
      <c r="FKZ731" s="422"/>
      <c r="FLA731" s="3"/>
      <c r="FLB731" s="422"/>
      <c r="FLC731" s="3"/>
      <c r="FLD731" s="422"/>
      <c r="FLE731" s="3"/>
      <c r="FLF731" s="422"/>
      <c r="FLG731" s="3"/>
      <c r="FLH731" s="422"/>
      <c r="FLI731" s="3"/>
      <c r="FLJ731" s="422"/>
      <c r="FLK731" s="3"/>
      <c r="FLL731" s="422"/>
      <c r="FLM731" s="3"/>
      <c r="FLN731" s="422"/>
      <c r="FLO731" s="3"/>
      <c r="FLP731" s="422"/>
      <c r="FLQ731" s="3"/>
      <c r="FLR731" s="422"/>
      <c r="FLS731" s="3"/>
      <c r="FLT731" s="422"/>
      <c r="FLU731" s="3"/>
      <c r="FLV731" s="422"/>
      <c r="FLW731" s="3"/>
      <c r="FLX731" s="422"/>
      <c r="FLY731" s="3"/>
      <c r="FLZ731" s="422"/>
      <c r="FMA731" s="3"/>
      <c r="FMB731" s="422"/>
      <c r="FMC731" s="3"/>
      <c r="FMD731" s="422"/>
      <c r="FME731" s="3"/>
      <c r="FMF731" s="422"/>
      <c r="FMG731" s="3"/>
      <c r="FMH731" s="422"/>
      <c r="FMI731" s="3"/>
      <c r="FMJ731" s="422"/>
      <c r="FMK731" s="3"/>
      <c r="FML731" s="422"/>
      <c r="FMM731" s="3"/>
      <c r="FMN731" s="422"/>
      <c r="FMO731" s="3"/>
      <c r="FMP731" s="422"/>
      <c r="FMQ731" s="3"/>
      <c r="FMR731" s="422"/>
      <c r="FMS731" s="3"/>
      <c r="FMT731" s="422"/>
      <c r="FMU731" s="3"/>
      <c r="FMV731" s="422"/>
      <c r="FMW731" s="3"/>
      <c r="FMX731" s="422"/>
      <c r="FMY731" s="3"/>
      <c r="FMZ731" s="422"/>
      <c r="FNA731" s="3"/>
      <c r="FNB731" s="422"/>
      <c r="FNC731" s="3"/>
      <c r="FND731" s="422"/>
      <c r="FNE731" s="3"/>
      <c r="FNF731" s="422"/>
      <c r="FNG731" s="3"/>
      <c r="FNH731" s="422"/>
      <c r="FNI731" s="3"/>
      <c r="FNJ731" s="422"/>
      <c r="FNK731" s="3"/>
      <c r="FNL731" s="422"/>
      <c r="FNM731" s="3"/>
      <c r="FNN731" s="422"/>
      <c r="FNO731" s="3"/>
      <c r="FNP731" s="422"/>
      <c r="FNQ731" s="3"/>
      <c r="FNR731" s="422"/>
      <c r="FNS731" s="3"/>
      <c r="FNT731" s="422"/>
      <c r="FNU731" s="3"/>
      <c r="FNV731" s="422"/>
      <c r="FNW731" s="3"/>
      <c r="FNX731" s="422"/>
      <c r="FNY731" s="3"/>
      <c r="FNZ731" s="422"/>
      <c r="FOA731" s="3"/>
      <c r="FOB731" s="422"/>
      <c r="FOC731" s="3"/>
      <c r="FOD731" s="422"/>
      <c r="FOE731" s="3"/>
      <c r="FOF731" s="422"/>
      <c r="FOG731" s="3"/>
      <c r="FOH731" s="422"/>
      <c r="FOI731" s="3"/>
      <c r="FOJ731" s="422"/>
      <c r="FOK731" s="3"/>
      <c r="FOL731" s="422"/>
      <c r="FOM731" s="3"/>
      <c r="FON731" s="422"/>
      <c r="FOO731" s="3"/>
      <c r="FOP731" s="422"/>
      <c r="FOQ731" s="3"/>
      <c r="FOR731" s="422"/>
      <c r="FOS731" s="3"/>
      <c r="FOT731" s="422"/>
      <c r="FOU731" s="3"/>
      <c r="FOV731" s="422"/>
      <c r="FOW731" s="3"/>
      <c r="FOX731" s="422"/>
      <c r="FOY731" s="3"/>
      <c r="FOZ731" s="422"/>
      <c r="FPA731" s="3"/>
      <c r="FPB731" s="422"/>
      <c r="FPC731" s="3"/>
      <c r="FPD731" s="422"/>
      <c r="FPE731" s="3"/>
      <c r="FPF731" s="422"/>
      <c r="FPG731" s="3"/>
      <c r="FPH731" s="422"/>
      <c r="FPI731" s="3"/>
      <c r="FPJ731" s="422"/>
      <c r="FPK731" s="3"/>
      <c r="FPL731" s="422"/>
      <c r="FPM731" s="3"/>
      <c r="FPN731" s="422"/>
      <c r="FPO731" s="3"/>
      <c r="FPP731" s="422"/>
      <c r="FPQ731" s="3"/>
      <c r="FPR731" s="422"/>
      <c r="FPS731" s="3"/>
      <c r="FPT731" s="422"/>
      <c r="FPU731" s="3"/>
      <c r="FPV731" s="422"/>
      <c r="FPW731" s="3"/>
      <c r="FPX731" s="422"/>
      <c r="FPY731" s="3"/>
      <c r="FPZ731" s="422"/>
      <c r="FQA731" s="3"/>
      <c r="FQB731" s="422"/>
      <c r="FQC731" s="3"/>
      <c r="FQD731" s="422"/>
      <c r="FQE731" s="3"/>
      <c r="FQF731" s="422"/>
      <c r="FQG731" s="3"/>
      <c r="FQH731" s="422"/>
      <c r="FQI731" s="3"/>
      <c r="FQJ731" s="422"/>
      <c r="FQK731" s="3"/>
      <c r="FQL731" s="422"/>
      <c r="FQM731" s="3"/>
      <c r="FQN731" s="422"/>
      <c r="FQO731" s="3"/>
      <c r="FQP731" s="422"/>
      <c r="FQQ731" s="3"/>
      <c r="FQR731" s="422"/>
      <c r="FQS731" s="3"/>
      <c r="FQT731" s="422"/>
      <c r="FQU731" s="3"/>
      <c r="FQV731" s="422"/>
      <c r="FQW731" s="3"/>
      <c r="FQX731" s="422"/>
      <c r="FQY731" s="3"/>
      <c r="FQZ731" s="422"/>
      <c r="FRA731" s="3"/>
      <c r="FRB731" s="422"/>
      <c r="FRC731" s="3"/>
      <c r="FRD731" s="422"/>
      <c r="FRE731" s="3"/>
      <c r="FRF731" s="422"/>
      <c r="FRG731" s="3"/>
      <c r="FRH731" s="422"/>
      <c r="FRI731" s="3"/>
      <c r="FRJ731" s="422"/>
      <c r="FRK731" s="3"/>
      <c r="FRL731" s="422"/>
      <c r="FRM731" s="3"/>
      <c r="FRN731" s="422"/>
      <c r="FRO731" s="3"/>
      <c r="FRP731" s="422"/>
      <c r="FRQ731" s="3"/>
      <c r="FRR731" s="422"/>
      <c r="FRS731" s="3"/>
      <c r="FRT731" s="422"/>
      <c r="FRU731" s="3"/>
      <c r="FRV731" s="422"/>
      <c r="FRW731" s="3"/>
      <c r="FRX731" s="422"/>
      <c r="FRY731" s="3"/>
      <c r="FRZ731" s="422"/>
      <c r="FSA731" s="3"/>
      <c r="FSB731" s="422"/>
      <c r="FSC731" s="3"/>
      <c r="FSD731" s="422"/>
      <c r="FSE731" s="3"/>
      <c r="FSF731" s="422"/>
      <c r="FSG731" s="3"/>
      <c r="FSH731" s="422"/>
      <c r="FSI731" s="3"/>
      <c r="FSJ731" s="422"/>
      <c r="FSK731" s="3"/>
      <c r="FSL731" s="422"/>
      <c r="FSM731" s="3"/>
      <c r="FSN731" s="422"/>
      <c r="FSO731" s="3"/>
      <c r="FSP731" s="422"/>
      <c r="FSQ731" s="3"/>
      <c r="FSR731" s="422"/>
      <c r="FSS731" s="3"/>
      <c r="FST731" s="422"/>
      <c r="FSU731" s="3"/>
      <c r="FSV731" s="422"/>
      <c r="FSW731" s="3"/>
      <c r="FSX731" s="422"/>
      <c r="FSY731" s="3"/>
      <c r="FSZ731" s="422"/>
      <c r="FTA731" s="3"/>
      <c r="FTB731" s="422"/>
      <c r="FTC731" s="3"/>
      <c r="FTD731" s="422"/>
      <c r="FTE731" s="3"/>
      <c r="FTF731" s="422"/>
      <c r="FTG731" s="3"/>
      <c r="FTH731" s="422"/>
      <c r="FTI731" s="3"/>
      <c r="FTJ731" s="422"/>
      <c r="FTK731" s="3"/>
      <c r="FTL731" s="422"/>
      <c r="FTM731" s="3"/>
      <c r="FTN731" s="422"/>
      <c r="FTO731" s="3"/>
      <c r="FTP731" s="422"/>
      <c r="FTQ731" s="3"/>
      <c r="FTR731" s="422"/>
      <c r="FTS731" s="3"/>
      <c r="FTT731" s="422"/>
      <c r="FTU731" s="3"/>
      <c r="FTV731" s="422"/>
      <c r="FTW731" s="3"/>
      <c r="FTX731" s="422"/>
      <c r="FTY731" s="3"/>
      <c r="FTZ731" s="422"/>
      <c r="FUA731" s="3"/>
      <c r="FUB731" s="422"/>
      <c r="FUC731" s="3"/>
      <c r="FUD731" s="422"/>
      <c r="FUE731" s="3"/>
      <c r="FUF731" s="422"/>
      <c r="FUG731" s="3"/>
      <c r="FUH731" s="422"/>
      <c r="FUI731" s="3"/>
      <c r="FUJ731" s="422"/>
      <c r="FUK731" s="3"/>
      <c r="FUL731" s="422"/>
      <c r="FUM731" s="3"/>
      <c r="FUN731" s="422"/>
      <c r="FUO731" s="3"/>
      <c r="FUP731" s="422"/>
      <c r="FUQ731" s="3"/>
      <c r="FUR731" s="422"/>
      <c r="FUS731" s="3"/>
      <c r="FUT731" s="422"/>
      <c r="FUU731" s="3"/>
      <c r="FUV731" s="422"/>
      <c r="FUW731" s="3"/>
      <c r="FUX731" s="422"/>
      <c r="FUY731" s="3"/>
      <c r="FUZ731" s="422"/>
      <c r="FVA731" s="3"/>
      <c r="FVB731" s="422"/>
      <c r="FVC731" s="3"/>
      <c r="FVD731" s="422"/>
      <c r="FVE731" s="3"/>
      <c r="FVF731" s="422"/>
      <c r="FVG731" s="3"/>
      <c r="FVH731" s="422"/>
      <c r="FVI731" s="3"/>
      <c r="FVJ731" s="422"/>
      <c r="FVK731" s="3"/>
      <c r="FVL731" s="422"/>
      <c r="FVM731" s="3"/>
      <c r="FVN731" s="422"/>
      <c r="FVO731" s="3"/>
      <c r="FVP731" s="422"/>
      <c r="FVQ731" s="3"/>
      <c r="FVR731" s="422"/>
      <c r="FVS731" s="3"/>
      <c r="FVT731" s="422"/>
      <c r="FVU731" s="3"/>
      <c r="FVV731" s="422"/>
      <c r="FVW731" s="3"/>
      <c r="FVX731" s="422"/>
      <c r="FVY731" s="3"/>
      <c r="FVZ731" s="422"/>
      <c r="FWA731" s="3"/>
      <c r="FWB731" s="422"/>
      <c r="FWC731" s="3"/>
      <c r="FWD731" s="422"/>
      <c r="FWE731" s="3"/>
      <c r="FWF731" s="422"/>
      <c r="FWG731" s="3"/>
      <c r="FWH731" s="422"/>
      <c r="FWI731" s="3"/>
      <c r="FWJ731" s="422"/>
      <c r="FWK731" s="3"/>
      <c r="FWL731" s="422"/>
      <c r="FWM731" s="3"/>
      <c r="FWN731" s="422"/>
      <c r="FWO731" s="3"/>
      <c r="FWP731" s="422"/>
      <c r="FWQ731" s="3"/>
      <c r="FWR731" s="422"/>
      <c r="FWS731" s="3"/>
      <c r="FWT731" s="422"/>
      <c r="FWU731" s="3"/>
      <c r="FWV731" s="422"/>
      <c r="FWW731" s="3"/>
      <c r="FWX731" s="422"/>
      <c r="FWY731" s="3"/>
      <c r="FWZ731" s="422"/>
      <c r="FXA731" s="3"/>
      <c r="FXB731" s="422"/>
      <c r="FXC731" s="3"/>
      <c r="FXD731" s="422"/>
      <c r="FXE731" s="3"/>
      <c r="FXF731" s="422"/>
      <c r="FXG731" s="3"/>
      <c r="FXH731" s="422"/>
      <c r="FXI731" s="3"/>
      <c r="FXJ731" s="422"/>
      <c r="FXK731" s="3"/>
      <c r="FXL731" s="422"/>
      <c r="FXM731" s="3"/>
      <c r="FXN731" s="422"/>
      <c r="FXO731" s="3"/>
      <c r="FXP731" s="422"/>
      <c r="FXQ731" s="3"/>
      <c r="FXR731" s="422"/>
      <c r="FXS731" s="3"/>
      <c r="FXT731" s="422"/>
      <c r="FXU731" s="3"/>
      <c r="FXV731" s="422"/>
      <c r="FXW731" s="3"/>
      <c r="FXX731" s="422"/>
      <c r="FXY731" s="3"/>
      <c r="FXZ731" s="422"/>
      <c r="FYA731" s="3"/>
      <c r="FYB731" s="422"/>
      <c r="FYC731" s="3"/>
      <c r="FYD731" s="422"/>
      <c r="FYE731" s="3"/>
      <c r="FYF731" s="422"/>
      <c r="FYG731" s="3"/>
      <c r="FYH731" s="422"/>
      <c r="FYI731" s="3"/>
      <c r="FYJ731" s="422"/>
      <c r="FYK731" s="3"/>
      <c r="FYL731" s="422"/>
      <c r="FYM731" s="3"/>
      <c r="FYN731" s="422"/>
      <c r="FYO731" s="3"/>
      <c r="FYP731" s="422"/>
      <c r="FYQ731" s="3"/>
      <c r="FYR731" s="422"/>
      <c r="FYS731" s="3"/>
      <c r="FYT731" s="422"/>
      <c r="FYU731" s="3"/>
      <c r="FYV731" s="422"/>
      <c r="FYW731" s="3"/>
      <c r="FYX731" s="422"/>
      <c r="FYY731" s="3"/>
      <c r="FYZ731" s="422"/>
      <c r="FZA731" s="3"/>
      <c r="FZB731" s="422"/>
      <c r="FZC731" s="3"/>
      <c r="FZD731" s="422"/>
      <c r="FZE731" s="3"/>
      <c r="FZF731" s="422"/>
      <c r="FZG731" s="3"/>
      <c r="FZH731" s="422"/>
      <c r="FZI731" s="3"/>
      <c r="FZJ731" s="422"/>
      <c r="FZK731" s="3"/>
      <c r="FZL731" s="422"/>
      <c r="FZM731" s="3"/>
      <c r="FZN731" s="422"/>
      <c r="FZO731" s="3"/>
      <c r="FZP731" s="422"/>
      <c r="FZQ731" s="3"/>
      <c r="FZR731" s="422"/>
      <c r="FZS731" s="3"/>
      <c r="FZT731" s="422"/>
      <c r="FZU731" s="3"/>
      <c r="FZV731" s="422"/>
      <c r="FZW731" s="3"/>
      <c r="FZX731" s="422"/>
      <c r="FZY731" s="3"/>
      <c r="FZZ731" s="422"/>
      <c r="GAA731" s="3"/>
      <c r="GAB731" s="422"/>
      <c r="GAC731" s="3"/>
      <c r="GAD731" s="422"/>
      <c r="GAE731" s="3"/>
      <c r="GAF731" s="422"/>
      <c r="GAG731" s="3"/>
      <c r="GAH731" s="422"/>
      <c r="GAI731" s="3"/>
      <c r="GAJ731" s="422"/>
      <c r="GAK731" s="3"/>
      <c r="GAL731" s="422"/>
      <c r="GAM731" s="3"/>
      <c r="GAN731" s="422"/>
      <c r="GAO731" s="3"/>
      <c r="GAP731" s="422"/>
      <c r="GAQ731" s="3"/>
      <c r="GAR731" s="422"/>
      <c r="GAS731" s="3"/>
      <c r="GAT731" s="422"/>
      <c r="GAU731" s="3"/>
      <c r="GAV731" s="422"/>
      <c r="GAW731" s="3"/>
      <c r="GAX731" s="422"/>
      <c r="GAY731" s="3"/>
      <c r="GAZ731" s="422"/>
      <c r="GBA731" s="3"/>
      <c r="GBB731" s="422"/>
      <c r="GBC731" s="3"/>
      <c r="GBD731" s="422"/>
      <c r="GBE731" s="3"/>
      <c r="GBF731" s="422"/>
      <c r="GBG731" s="3"/>
      <c r="GBH731" s="422"/>
      <c r="GBI731" s="3"/>
      <c r="GBJ731" s="422"/>
      <c r="GBK731" s="3"/>
      <c r="GBL731" s="422"/>
      <c r="GBM731" s="3"/>
      <c r="GBN731" s="422"/>
      <c r="GBO731" s="3"/>
      <c r="GBP731" s="422"/>
      <c r="GBQ731" s="3"/>
      <c r="GBR731" s="422"/>
      <c r="GBS731" s="3"/>
      <c r="GBT731" s="422"/>
      <c r="GBU731" s="3"/>
      <c r="GBV731" s="422"/>
      <c r="GBW731" s="3"/>
      <c r="GBX731" s="422"/>
      <c r="GBY731" s="3"/>
      <c r="GBZ731" s="422"/>
      <c r="GCA731" s="3"/>
      <c r="GCB731" s="422"/>
      <c r="GCC731" s="3"/>
      <c r="GCD731" s="422"/>
      <c r="GCE731" s="3"/>
      <c r="GCF731" s="422"/>
      <c r="GCG731" s="3"/>
      <c r="GCH731" s="422"/>
      <c r="GCI731" s="3"/>
      <c r="GCJ731" s="422"/>
      <c r="GCK731" s="3"/>
      <c r="GCL731" s="422"/>
      <c r="GCM731" s="3"/>
      <c r="GCN731" s="422"/>
      <c r="GCO731" s="3"/>
      <c r="GCP731" s="422"/>
      <c r="GCQ731" s="3"/>
      <c r="GCR731" s="422"/>
      <c r="GCS731" s="3"/>
      <c r="GCT731" s="422"/>
      <c r="GCU731" s="3"/>
      <c r="GCV731" s="422"/>
      <c r="GCW731" s="3"/>
      <c r="GCX731" s="422"/>
      <c r="GCY731" s="3"/>
      <c r="GCZ731" s="422"/>
      <c r="GDA731" s="3"/>
      <c r="GDB731" s="422"/>
      <c r="GDC731" s="3"/>
      <c r="GDD731" s="422"/>
      <c r="GDE731" s="3"/>
      <c r="GDF731" s="422"/>
      <c r="GDG731" s="3"/>
      <c r="GDH731" s="422"/>
      <c r="GDI731" s="3"/>
      <c r="GDJ731" s="422"/>
      <c r="GDK731" s="3"/>
      <c r="GDL731" s="422"/>
      <c r="GDM731" s="3"/>
      <c r="GDN731" s="422"/>
      <c r="GDO731" s="3"/>
      <c r="GDP731" s="422"/>
      <c r="GDQ731" s="3"/>
      <c r="GDR731" s="422"/>
      <c r="GDS731" s="3"/>
      <c r="GDT731" s="422"/>
      <c r="GDU731" s="3"/>
      <c r="GDV731" s="422"/>
      <c r="GDW731" s="3"/>
      <c r="GDX731" s="422"/>
      <c r="GDY731" s="3"/>
      <c r="GDZ731" s="422"/>
      <c r="GEA731" s="3"/>
      <c r="GEB731" s="422"/>
      <c r="GEC731" s="3"/>
      <c r="GED731" s="422"/>
      <c r="GEE731" s="3"/>
      <c r="GEF731" s="422"/>
      <c r="GEG731" s="3"/>
      <c r="GEH731" s="422"/>
      <c r="GEI731" s="3"/>
      <c r="GEJ731" s="422"/>
      <c r="GEK731" s="3"/>
      <c r="GEL731" s="422"/>
      <c r="GEM731" s="3"/>
      <c r="GEN731" s="422"/>
      <c r="GEO731" s="3"/>
      <c r="GEP731" s="422"/>
      <c r="GEQ731" s="3"/>
      <c r="GER731" s="422"/>
      <c r="GES731" s="3"/>
      <c r="GET731" s="422"/>
      <c r="GEU731" s="3"/>
      <c r="GEV731" s="422"/>
      <c r="GEW731" s="3"/>
      <c r="GEX731" s="422"/>
      <c r="GEY731" s="3"/>
      <c r="GEZ731" s="422"/>
      <c r="GFA731" s="3"/>
      <c r="GFB731" s="422"/>
      <c r="GFC731" s="3"/>
      <c r="GFD731" s="422"/>
      <c r="GFE731" s="3"/>
      <c r="GFF731" s="422"/>
      <c r="GFG731" s="3"/>
      <c r="GFH731" s="422"/>
      <c r="GFI731" s="3"/>
      <c r="GFJ731" s="422"/>
      <c r="GFK731" s="3"/>
      <c r="GFL731" s="422"/>
      <c r="GFM731" s="3"/>
      <c r="GFN731" s="422"/>
      <c r="GFO731" s="3"/>
      <c r="GFP731" s="422"/>
      <c r="GFQ731" s="3"/>
      <c r="GFR731" s="422"/>
      <c r="GFS731" s="3"/>
      <c r="GFT731" s="422"/>
      <c r="GFU731" s="3"/>
      <c r="GFV731" s="422"/>
      <c r="GFW731" s="3"/>
      <c r="GFX731" s="422"/>
      <c r="GFY731" s="3"/>
      <c r="GFZ731" s="422"/>
      <c r="GGA731" s="3"/>
      <c r="GGB731" s="422"/>
      <c r="GGC731" s="3"/>
      <c r="GGD731" s="422"/>
      <c r="GGE731" s="3"/>
      <c r="GGF731" s="422"/>
      <c r="GGG731" s="3"/>
      <c r="GGH731" s="422"/>
      <c r="GGI731" s="3"/>
      <c r="GGJ731" s="422"/>
      <c r="GGK731" s="3"/>
      <c r="GGL731" s="422"/>
      <c r="GGM731" s="3"/>
      <c r="GGN731" s="422"/>
      <c r="GGO731" s="3"/>
      <c r="GGP731" s="422"/>
      <c r="GGQ731" s="3"/>
      <c r="GGR731" s="422"/>
      <c r="GGS731" s="3"/>
      <c r="GGT731" s="422"/>
      <c r="GGU731" s="3"/>
      <c r="GGV731" s="422"/>
      <c r="GGW731" s="3"/>
      <c r="GGX731" s="422"/>
      <c r="GGY731" s="3"/>
      <c r="GGZ731" s="422"/>
      <c r="GHA731" s="3"/>
      <c r="GHB731" s="422"/>
      <c r="GHC731" s="3"/>
      <c r="GHD731" s="422"/>
      <c r="GHE731" s="3"/>
      <c r="GHF731" s="422"/>
      <c r="GHG731" s="3"/>
      <c r="GHH731" s="422"/>
      <c r="GHI731" s="3"/>
      <c r="GHJ731" s="422"/>
      <c r="GHK731" s="3"/>
      <c r="GHL731" s="422"/>
      <c r="GHM731" s="3"/>
      <c r="GHN731" s="422"/>
      <c r="GHO731" s="3"/>
      <c r="GHP731" s="422"/>
      <c r="GHQ731" s="3"/>
      <c r="GHR731" s="422"/>
      <c r="GHS731" s="3"/>
      <c r="GHT731" s="422"/>
      <c r="GHU731" s="3"/>
      <c r="GHV731" s="422"/>
      <c r="GHW731" s="3"/>
      <c r="GHX731" s="422"/>
      <c r="GHY731" s="3"/>
      <c r="GHZ731" s="422"/>
      <c r="GIA731" s="3"/>
      <c r="GIB731" s="422"/>
      <c r="GIC731" s="3"/>
      <c r="GID731" s="422"/>
      <c r="GIE731" s="3"/>
      <c r="GIF731" s="422"/>
      <c r="GIG731" s="3"/>
      <c r="GIH731" s="422"/>
      <c r="GII731" s="3"/>
      <c r="GIJ731" s="422"/>
      <c r="GIK731" s="3"/>
      <c r="GIL731" s="422"/>
      <c r="GIM731" s="3"/>
      <c r="GIN731" s="422"/>
      <c r="GIO731" s="3"/>
      <c r="GIP731" s="422"/>
      <c r="GIQ731" s="3"/>
      <c r="GIR731" s="422"/>
      <c r="GIS731" s="3"/>
      <c r="GIT731" s="422"/>
      <c r="GIU731" s="3"/>
      <c r="GIV731" s="422"/>
      <c r="GIW731" s="3"/>
      <c r="GIX731" s="422"/>
      <c r="GIY731" s="3"/>
      <c r="GIZ731" s="422"/>
      <c r="GJA731" s="3"/>
      <c r="GJB731" s="422"/>
      <c r="GJC731" s="3"/>
      <c r="GJD731" s="422"/>
      <c r="GJE731" s="3"/>
      <c r="GJF731" s="422"/>
      <c r="GJG731" s="3"/>
      <c r="GJH731" s="422"/>
      <c r="GJI731" s="3"/>
      <c r="GJJ731" s="422"/>
      <c r="GJK731" s="3"/>
      <c r="GJL731" s="422"/>
      <c r="GJM731" s="3"/>
      <c r="GJN731" s="422"/>
      <c r="GJO731" s="3"/>
      <c r="GJP731" s="422"/>
      <c r="GJQ731" s="3"/>
      <c r="GJR731" s="422"/>
      <c r="GJS731" s="3"/>
      <c r="GJT731" s="422"/>
      <c r="GJU731" s="3"/>
      <c r="GJV731" s="422"/>
      <c r="GJW731" s="3"/>
      <c r="GJX731" s="422"/>
      <c r="GJY731" s="3"/>
      <c r="GJZ731" s="422"/>
      <c r="GKA731" s="3"/>
      <c r="GKB731" s="422"/>
      <c r="GKC731" s="3"/>
      <c r="GKD731" s="422"/>
      <c r="GKE731" s="3"/>
      <c r="GKF731" s="422"/>
      <c r="GKG731" s="3"/>
      <c r="GKH731" s="422"/>
      <c r="GKI731" s="3"/>
      <c r="GKJ731" s="422"/>
      <c r="GKK731" s="3"/>
      <c r="GKL731" s="422"/>
      <c r="GKM731" s="3"/>
      <c r="GKN731" s="422"/>
      <c r="GKO731" s="3"/>
      <c r="GKP731" s="422"/>
      <c r="GKQ731" s="3"/>
      <c r="GKR731" s="422"/>
      <c r="GKS731" s="3"/>
      <c r="GKT731" s="422"/>
      <c r="GKU731" s="3"/>
      <c r="GKV731" s="422"/>
      <c r="GKW731" s="3"/>
      <c r="GKX731" s="422"/>
      <c r="GKY731" s="3"/>
      <c r="GKZ731" s="422"/>
      <c r="GLA731" s="3"/>
      <c r="GLB731" s="422"/>
      <c r="GLC731" s="3"/>
      <c r="GLD731" s="422"/>
      <c r="GLE731" s="3"/>
      <c r="GLF731" s="422"/>
      <c r="GLG731" s="3"/>
      <c r="GLH731" s="422"/>
      <c r="GLI731" s="3"/>
      <c r="GLJ731" s="422"/>
      <c r="GLK731" s="3"/>
      <c r="GLL731" s="422"/>
      <c r="GLM731" s="3"/>
      <c r="GLN731" s="422"/>
      <c r="GLO731" s="3"/>
      <c r="GLP731" s="422"/>
      <c r="GLQ731" s="3"/>
      <c r="GLR731" s="422"/>
      <c r="GLS731" s="3"/>
      <c r="GLT731" s="422"/>
      <c r="GLU731" s="3"/>
      <c r="GLV731" s="422"/>
      <c r="GLW731" s="3"/>
      <c r="GLX731" s="422"/>
      <c r="GLY731" s="3"/>
      <c r="GLZ731" s="422"/>
      <c r="GMA731" s="3"/>
      <c r="GMB731" s="422"/>
      <c r="GMC731" s="3"/>
      <c r="GMD731" s="422"/>
      <c r="GME731" s="3"/>
      <c r="GMF731" s="422"/>
      <c r="GMG731" s="3"/>
      <c r="GMH731" s="422"/>
      <c r="GMI731" s="3"/>
      <c r="GMJ731" s="422"/>
      <c r="GMK731" s="3"/>
      <c r="GML731" s="422"/>
      <c r="GMM731" s="3"/>
      <c r="GMN731" s="422"/>
      <c r="GMO731" s="3"/>
      <c r="GMP731" s="422"/>
      <c r="GMQ731" s="3"/>
      <c r="GMR731" s="422"/>
      <c r="GMS731" s="3"/>
      <c r="GMT731" s="422"/>
      <c r="GMU731" s="3"/>
      <c r="GMV731" s="422"/>
      <c r="GMW731" s="3"/>
      <c r="GMX731" s="422"/>
      <c r="GMY731" s="3"/>
      <c r="GMZ731" s="422"/>
      <c r="GNA731" s="3"/>
      <c r="GNB731" s="422"/>
      <c r="GNC731" s="3"/>
      <c r="GND731" s="422"/>
      <c r="GNE731" s="3"/>
      <c r="GNF731" s="422"/>
      <c r="GNG731" s="3"/>
      <c r="GNH731" s="422"/>
      <c r="GNI731" s="3"/>
      <c r="GNJ731" s="422"/>
      <c r="GNK731" s="3"/>
      <c r="GNL731" s="422"/>
      <c r="GNM731" s="3"/>
      <c r="GNN731" s="422"/>
      <c r="GNO731" s="3"/>
      <c r="GNP731" s="422"/>
      <c r="GNQ731" s="3"/>
      <c r="GNR731" s="422"/>
      <c r="GNS731" s="3"/>
      <c r="GNT731" s="422"/>
      <c r="GNU731" s="3"/>
      <c r="GNV731" s="422"/>
      <c r="GNW731" s="3"/>
      <c r="GNX731" s="422"/>
      <c r="GNY731" s="3"/>
      <c r="GNZ731" s="422"/>
      <c r="GOA731" s="3"/>
      <c r="GOB731" s="422"/>
      <c r="GOC731" s="3"/>
      <c r="GOD731" s="422"/>
      <c r="GOE731" s="3"/>
      <c r="GOF731" s="422"/>
      <c r="GOG731" s="3"/>
      <c r="GOH731" s="422"/>
      <c r="GOI731" s="3"/>
      <c r="GOJ731" s="422"/>
      <c r="GOK731" s="3"/>
      <c r="GOL731" s="422"/>
      <c r="GOM731" s="3"/>
      <c r="GON731" s="422"/>
      <c r="GOO731" s="3"/>
      <c r="GOP731" s="422"/>
      <c r="GOQ731" s="3"/>
      <c r="GOR731" s="422"/>
      <c r="GOS731" s="3"/>
      <c r="GOT731" s="422"/>
      <c r="GOU731" s="3"/>
      <c r="GOV731" s="422"/>
      <c r="GOW731" s="3"/>
      <c r="GOX731" s="422"/>
      <c r="GOY731" s="3"/>
      <c r="GOZ731" s="422"/>
      <c r="GPA731" s="3"/>
      <c r="GPB731" s="422"/>
      <c r="GPC731" s="3"/>
      <c r="GPD731" s="422"/>
      <c r="GPE731" s="3"/>
      <c r="GPF731" s="422"/>
      <c r="GPG731" s="3"/>
      <c r="GPH731" s="422"/>
      <c r="GPI731" s="3"/>
      <c r="GPJ731" s="422"/>
      <c r="GPK731" s="3"/>
      <c r="GPL731" s="422"/>
      <c r="GPM731" s="3"/>
      <c r="GPN731" s="422"/>
      <c r="GPO731" s="3"/>
      <c r="GPP731" s="422"/>
      <c r="GPQ731" s="3"/>
      <c r="GPR731" s="422"/>
      <c r="GPS731" s="3"/>
      <c r="GPT731" s="422"/>
      <c r="GPU731" s="3"/>
      <c r="GPV731" s="422"/>
      <c r="GPW731" s="3"/>
      <c r="GPX731" s="422"/>
      <c r="GPY731" s="3"/>
      <c r="GPZ731" s="422"/>
      <c r="GQA731" s="3"/>
      <c r="GQB731" s="422"/>
      <c r="GQC731" s="3"/>
      <c r="GQD731" s="422"/>
      <c r="GQE731" s="3"/>
      <c r="GQF731" s="422"/>
      <c r="GQG731" s="3"/>
      <c r="GQH731" s="422"/>
      <c r="GQI731" s="3"/>
      <c r="GQJ731" s="422"/>
      <c r="GQK731" s="3"/>
      <c r="GQL731" s="422"/>
      <c r="GQM731" s="3"/>
      <c r="GQN731" s="422"/>
      <c r="GQO731" s="3"/>
      <c r="GQP731" s="422"/>
      <c r="GQQ731" s="3"/>
      <c r="GQR731" s="422"/>
      <c r="GQS731" s="3"/>
      <c r="GQT731" s="422"/>
      <c r="GQU731" s="3"/>
      <c r="GQV731" s="422"/>
      <c r="GQW731" s="3"/>
      <c r="GQX731" s="422"/>
      <c r="GQY731" s="3"/>
      <c r="GQZ731" s="422"/>
      <c r="GRA731" s="3"/>
      <c r="GRB731" s="422"/>
      <c r="GRC731" s="3"/>
      <c r="GRD731" s="422"/>
      <c r="GRE731" s="3"/>
      <c r="GRF731" s="422"/>
      <c r="GRG731" s="3"/>
      <c r="GRH731" s="422"/>
      <c r="GRI731" s="3"/>
      <c r="GRJ731" s="422"/>
      <c r="GRK731" s="3"/>
      <c r="GRL731" s="422"/>
      <c r="GRM731" s="3"/>
      <c r="GRN731" s="422"/>
      <c r="GRO731" s="3"/>
      <c r="GRP731" s="422"/>
      <c r="GRQ731" s="3"/>
      <c r="GRR731" s="422"/>
      <c r="GRS731" s="3"/>
      <c r="GRT731" s="422"/>
      <c r="GRU731" s="3"/>
      <c r="GRV731" s="422"/>
      <c r="GRW731" s="3"/>
      <c r="GRX731" s="422"/>
      <c r="GRY731" s="3"/>
      <c r="GRZ731" s="422"/>
      <c r="GSA731" s="3"/>
      <c r="GSB731" s="422"/>
      <c r="GSC731" s="3"/>
      <c r="GSD731" s="422"/>
      <c r="GSE731" s="3"/>
      <c r="GSF731" s="422"/>
      <c r="GSG731" s="3"/>
      <c r="GSH731" s="422"/>
      <c r="GSI731" s="3"/>
      <c r="GSJ731" s="422"/>
      <c r="GSK731" s="3"/>
      <c r="GSL731" s="422"/>
      <c r="GSM731" s="3"/>
      <c r="GSN731" s="422"/>
      <c r="GSO731" s="3"/>
      <c r="GSP731" s="422"/>
      <c r="GSQ731" s="3"/>
      <c r="GSR731" s="422"/>
      <c r="GSS731" s="3"/>
      <c r="GST731" s="422"/>
      <c r="GSU731" s="3"/>
      <c r="GSV731" s="422"/>
      <c r="GSW731" s="3"/>
      <c r="GSX731" s="422"/>
      <c r="GSY731" s="3"/>
      <c r="GSZ731" s="422"/>
      <c r="GTA731" s="3"/>
      <c r="GTB731" s="422"/>
      <c r="GTC731" s="3"/>
      <c r="GTD731" s="422"/>
      <c r="GTE731" s="3"/>
      <c r="GTF731" s="422"/>
      <c r="GTG731" s="3"/>
      <c r="GTH731" s="422"/>
      <c r="GTI731" s="3"/>
      <c r="GTJ731" s="422"/>
      <c r="GTK731" s="3"/>
      <c r="GTL731" s="422"/>
      <c r="GTM731" s="3"/>
      <c r="GTN731" s="422"/>
      <c r="GTO731" s="3"/>
      <c r="GTP731" s="422"/>
      <c r="GTQ731" s="3"/>
      <c r="GTR731" s="422"/>
      <c r="GTS731" s="3"/>
      <c r="GTT731" s="422"/>
      <c r="GTU731" s="3"/>
      <c r="GTV731" s="422"/>
      <c r="GTW731" s="3"/>
      <c r="GTX731" s="422"/>
      <c r="GTY731" s="3"/>
      <c r="GTZ731" s="422"/>
      <c r="GUA731" s="3"/>
      <c r="GUB731" s="422"/>
      <c r="GUC731" s="3"/>
      <c r="GUD731" s="422"/>
      <c r="GUE731" s="3"/>
      <c r="GUF731" s="422"/>
      <c r="GUG731" s="3"/>
      <c r="GUH731" s="422"/>
      <c r="GUI731" s="3"/>
      <c r="GUJ731" s="422"/>
      <c r="GUK731" s="3"/>
      <c r="GUL731" s="422"/>
      <c r="GUM731" s="3"/>
      <c r="GUN731" s="422"/>
      <c r="GUO731" s="3"/>
      <c r="GUP731" s="422"/>
      <c r="GUQ731" s="3"/>
      <c r="GUR731" s="422"/>
      <c r="GUS731" s="3"/>
      <c r="GUT731" s="422"/>
      <c r="GUU731" s="3"/>
      <c r="GUV731" s="422"/>
      <c r="GUW731" s="3"/>
      <c r="GUX731" s="422"/>
      <c r="GUY731" s="3"/>
      <c r="GUZ731" s="422"/>
      <c r="GVA731" s="3"/>
      <c r="GVB731" s="422"/>
      <c r="GVC731" s="3"/>
      <c r="GVD731" s="422"/>
      <c r="GVE731" s="3"/>
      <c r="GVF731" s="422"/>
      <c r="GVG731" s="3"/>
      <c r="GVH731" s="422"/>
      <c r="GVI731" s="3"/>
      <c r="GVJ731" s="422"/>
      <c r="GVK731" s="3"/>
      <c r="GVL731" s="422"/>
      <c r="GVM731" s="3"/>
      <c r="GVN731" s="422"/>
      <c r="GVO731" s="3"/>
      <c r="GVP731" s="422"/>
      <c r="GVQ731" s="3"/>
      <c r="GVR731" s="422"/>
      <c r="GVS731" s="3"/>
      <c r="GVT731" s="422"/>
      <c r="GVU731" s="3"/>
      <c r="GVV731" s="422"/>
      <c r="GVW731" s="3"/>
      <c r="GVX731" s="422"/>
      <c r="GVY731" s="3"/>
      <c r="GVZ731" s="422"/>
      <c r="GWA731" s="3"/>
      <c r="GWB731" s="422"/>
      <c r="GWC731" s="3"/>
      <c r="GWD731" s="422"/>
      <c r="GWE731" s="3"/>
      <c r="GWF731" s="422"/>
      <c r="GWG731" s="3"/>
      <c r="GWH731" s="422"/>
      <c r="GWI731" s="3"/>
      <c r="GWJ731" s="422"/>
      <c r="GWK731" s="3"/>
      <c r="GWL731" s="422"/>
      <c r="GWM731" s="3"/>
      <c r="GWN731" s="422"/>
      <c r="GWO731" s="3"/>
      <c r="GWP731" s="422"/>
      <c r="GWQ731" s="3"/>
      <c r="GWR731" s="422"/>
      <c r="GWS731" s="3"/>
      <c r="GWT731" s="422"/>
      <c r="GWU731" s="3"/>
      <c r="GWV731" s="422"/>
      <c r="GWW731" s="3"/>
      <c r="GWX731" s="422"/>
      <c r="GWY731" s="3"/>
      <c r="GWZ731" s="422"/>
      <c r="GXA731" s="3"/>
      <c r="GXB731" s="422"/>
      <c r="GXC731" s="3"/>
      <c r="GXD731" s="422"/>
      <c r="GXE731" s="3"/>
      <c r="GXF731" s="422"/>
      <c r="GXG731" s="3"/>
      <c r="GXH731" s="422"/>
      <c r="GXI731" s="3"/>
      <c r="GXJ731" s="422"/>
      <c r="GXK731" s="3"/>
      <c r="GXL731" s="422"/>
      <c r="GXM731" s="3"/>
      <c r="GXN731" s="422"/>
      <c r="GXO731" s="3"/>
      <c r="GXP731" s="422"/>
      <c r="GXQ731" s="3"/>
      <c r="GXR731" s="422"/>
      <c r="GXS731" s="3"/>
      <c r="GXT731" s="422"/>
      <c r="GXU731" s="3"/>
      <c r="GXV731" s="422"/>
      <c r="GXW731" s="3"/>
      <c r="GXX731" s="422"/>
      <c r="GXY731" s="3"/>
      <c r="GXZ731" s="422"/>
      <c r="GYA731" s="3"/>
      <c r="GYB731" s="422"/>
      <c r="GYC731" s="3"/>
      <c r="GYD731" s="422"/>
      <c r="GYE731" s="3"/>
      <c r="GYF731" s="422"/>
      <c r="GYG731" s="3"/>
      <c r="GYH731" s="422"/>
      <c r="GYI731" s="3"/>
      <c r="GYJ731" s="422"/>
      <c r="GYK731" s="3"/>
      <c r="GYL731" s="422"/>
      <c r="GYM731" s="3"/>
      <c r="GYN731" s="422"/>
      <c r="GYO731" s="3"/>
      <c r="GYP731" s="422"/>
      <c r="GYQ731" s="3"/>
      <c r="GYR731" s="422"/>
      <c r="GYS731" s="3"/>
      <c r="GYT731" s="422"/>
      <c r="GYU731" s="3"/>
      <c r="GYV731" s="422"/>
      <c r="GYW731" s="3"/>
      <c r="GYX731" s="422"/>
      <c r="GYY731" s="3"/>
      <c r="GYZ731" s="422"/>
      <c r="GZA731" s="3"/>
      <c r="GZB731" s="422"/>
      <c r="GZC731" s="3"/>
      <c r="GZD731" s="422"/>
      <c r="GZE731" s="3"/>
      <c r="GZF731" s="422"/>
      <c r="GZG731" s="3"/>
      <c r="GZH731" s="422"/>
      <c r="GZI731" s="3"/>
      <c r="GZJ731" s="422"/>
      <c r="GZK731" s="3"/>
      <c r="GZL731" s="422"/>
      <c r="GZM731" s="3"/>
      <c r="GZN731" s="422"/>
      <c r="GZO731" s="3"/>
      <c r="GZP731" s="422"/>
      <c r="GZQ731" s="3"/>
      <c r="GZR731" s="422"/>
      <c r="GZS731" s="3"/>
      <c r="GZT731" s="422"/>
      <c r="GZU731" s="3"/>
      <c r="GZV731" s="422"/>
      <c r="GZW731" s="3"/>
      <c r="GZX731" s="422"/>
      <c r="GZY731" s="3"/>
      <c r="GZZ731" s="422"/>
      <c r="HAA731" s="3"/>
      <c r="HAB731" s="422"/>
      <c r="HAC731" s="3"/>
      <c r="HAD731" s="422"/>
      <c r="HAE731" s="3"/>
      <c r="HAF731" s="422"/>
      <c r="HAG731" s="3"/>
      <c r="HAH731" s="422"/>
      <c r="HAI731" s="3"/>
      <c r="HAJ731" s="422"/>
      <c r="HAK731" s="3"/>
      <c r="HAL731" s="422"/>
      <c r="HAM731" s="3"/>
      <c r="HAN731" s="422"/>
      <c r="HAO731" s="3"/>
      <c r="HAP731" s="422"/>
      <c r="HAQ731" s="3"/>
      <c r="HAR731" s="422"/>
      <c r="HAS731" s="3"/>
      <c r="HAT731" s="422"/>
      <c r="HAU731" s="3"/>
      <c r="HAV731" s="422"/>
      <c r="HAW731" s="3"/>
      <c r="HAX731" s="422"/>
      <c r="HAY731" s="3"/>
      <c r="HAZ731" s="422"/>
      <c r="HBA731" s="3"/>
      <c r="HBB731" s="422"/>
      <c r="HBC731" s="3"/>
      <c r="HBD731" s="422"/>
      <c r="HBE731" s="3"/>
      <c r="HBF731" s="422"/>
      <c r="HBG731" s="3"/>
      <c r="HBH731" s="422"/>
      <c r="HBI731" s="3"/>
      <c r="HBJ731" s="422"/>
      <c r="HBK731" s="3"/>
      <c r="HBL731" s="422"/>
      <c r="HBM731" s="3"/>
      <c r="HBN731" s="422"/>
      <c r="HBO731" s="3"/>
      <c r="HBP731" s="422"/>
      <c r="HBQ731" s="3"/>
      <c r="HBR731" s="422"/>
      <c r="HBS731" s="3"/>
      <c r="HBT731" s="422"/>
      <c r="HBU731" s="3"/>
      <c r="HBV731" s="422"/>
      <c r="HBW731" s="3"/>
      <c r="HBX731" s="422"/>
      <c r="HBY731" s="3"/>
      <c r="HBZ731" s="422"/>
      <c r="HCA731" s="3"/>
      <c r="HCB731" s="422"/>
      <c r="HCC731" s="3"/>
      <c r="HCD731" s="422"/>
      <c r="HCE731" s="3"/>
      <c r="HCF731" s="422"/>
      <c r="HCG731" s="3"/>
      <c r="HCH731" s="422"/>
      <c r="HCI731" s="3"/>
      <c r="HCJ731" s="422"/>
      <c r="HCK731" s="3"/>
      <c r="HCL731" s="422"/>
      <c r="HCM731" s="3"/>
      <c r="HCN731" s="422"/>
      <c r="HCO731" s="3"/>
      <c r="HCP731" s="422"/>
      <c r="HCQ731" s="3"/>
      <c r="HCR731" s="422"/>
      <c r="HCS731" s="3"/>
      <c r="HCT731" s="422"/>
      <c r="HCU731" s="3"/>
      <c r="HCV731" s="422"/>
      <c r="HCW731" s="3"/>
      <c r="HCX731" s="422"/>
      <c r="HCY731" s="3"/>
      <c r="HCZ731" s="422"/>
      <c r="HDA731" s="3"/>
      <c r="HDB731" s="422"/>
      <c r="HDC731" s="3"/>
      <c r="HDD731" s="422"/>
      <c r="HDE731" s="3"/>
      <c r="HDF731" s="422"/>
      <c r="HDG731" s="3"/>
      <c r="HDH731" s="422"/>
      <c r="HDI731" s="3"/>
      <c r="HDJ731" s="422"/>
      <c r="HDK731" s="3"/>
      <c r="HDL731" s="422"/>
      <c r="HDM731" s="3"/>
      <c r="HDN731" s="422"/>
      <c r="HDO731" s="3"/>
      <c r="HDP731" s="422"/>
      <c r="HDQ731" s="3"/>
      <c r="HDR731" s="422"/>
      <c r="HDS731" s="3"/>
      <c r="HDT731" s="422"/>
      <c r="HDU731" s="3"/>
      <c r="HDV731" s="422"/>
      <c r="HDW731" s="3"/>
      <c r="HDX731" s="422"/>
      <c r="HDY731" s="3"/>
      <c r="HDZ731" s="422"/>
      <c r="HEA731" s="3"/>
      <c r="HEB731" s="422"/>
      <c r="HEC731" s="3"/>
      <c r="HED731" s="422"/>
      <c r="HEE731" s="3"/>
      <c r="HEF731" s="422"/>
      <c r="HEG731" s="3"/>
      <c r="HEH731" s="422"/>
      <c r="HEI731" s="3"/>
      <c r="HEJ731" s="422"/>
      <c r="HEK731" s="3"/>
      <c r="HEL731" s="422"/>
      <c r="HEM731" s="3"/>
      <c r="HEN731" s="422"/>
      <c r="HEO731" s="3"/>
      <c r="HEP731" s="422"/>
      <c r="HEQ731" s="3"/>
      <c r="HER731" s="422"/>
      <c r="HES731" s="3"/>
      <c r="HET731" s="422"/>
      <c r="HEU731" s="3"/>
      <c r="HEV731" s="422"/>
      <c r="HEW731" s="3"/>
      <c r="HEX731" s="422"/>
      <c r="HEY731" s="3"/>
      <c r="HEZ731" s="422"/>
      <c r="HFA731" s="3"/>
      <c r="HFB731" s="422"/>
      <c r="HFC731" s="3"/>
      <c r="HFD731" s="422"/>
      <c r="HFE731" s="3"/>
      <c r="HFF731" s="422"/>
      <c r="HFG731" s="3"/>
      <c r="HFH731" s="422"/>
      <c r="HFI731" s="3"/>
      <c r="HFJ731" s="422"/>
      <c r="HFK731" s="3"/>
      <c r="HFL731" s="422"/>
      <c r="HFM731" s="3"/>
      <c r="HFN731" s="422"/>
      <c r="HFO731" s="3"/>
      <c r="HFP731" s="422"/>
      <c r="HFQ731" s="3"/>
      <c r="HFR731" s="422"/>
      <c r="HFS731" s="3"/>
      <c r="HFT731" s="422"/>
      <c r="HFU731" s="3"/>
      <c r="HFV731" s="422"/>
      <c r="HFW731" s="3"/>
      <c r="HFX731" s="422"/>
      <c r="HFY731" s="3"/>
      <c r="HFZ731" s="422"/>
      <c r="HGA731" s="3"/>
      <c r="HGB731" s="422"/>
      <c r="HGC731" s="3"/>
      <c r="HGD731" s="422"/>
      <c r="HGE731" s="3"/>
      <c r="HGF731" s="422"/>
      <c r="HGG731" s="3"/>
      <c r="HGH731" s="422"/>
      <c r="HGI731" s="3"/>
      <c r="HGJ731" s="422"/>
      <c r="HGK731" s="3"/>
      <c r="HGL731" s="422"/>
      <c r="HGM731" s="3"/>
      <c r="HGN731" s="422"/>
      <c r="HGO731" s="3"/>
      <c r="HGP731" s="422"/>
      <c r="HGQ731" s="3"/>
      <c r="HGR731" s="422"/>
      <c r="HGS731" s="3"/>
      <c r="HGT731" s="422"/>
      <c r="HGU731" s="3"/>
      <c r="HGV731" s="422"/>
      <c r="HGW731" s="3"/>
      <c r="HGX731" s="422"/>
      <c r="HGY731" s="3"/>
      <c r="HGZ731" s="422"/>
      <c r="HHA731" s="3"/>
      <c r="HHB731" s="422"/>
      <c r="HHC731" s="3"/>
      <c r="HHD731" s="422"/>
      <c r="HHE731" s="3"/>
      <c r="HHF731" s="422"/>
      <c r="HHG731" s="3"/>
      <c r="HHH731" s="422"/>
      <c r="HHI731" s="3"/>
      <c r="HHJ731" s="422"/>
      <c r="HHK731" s="3"/>
      <c r="HHL731" s="422"/>
      <c r="HHM731" s="3"/>
      <c r="HHN731" s="422"/>
      <c r="HHO731" s="3"/>
      <c r="HHP731" s="422"/>
      <c r="HHQ731" s="3"/>
      <c r="HHR731" s="422"/>
      <c r="HHS731" s="3"/>
      <c r="HHT731" s="422"/>
      <c r="HHU731" s="3"/>
      <c r="HHV731" s="422"/>
      <c r="HHW731" s="3"/>
      <c r="HHX731" s="422"/>
      <c r="HHY731" s="3"/>
      <c r="HHZ731" s="422"/>
      <c r="HIA731" s="3"/>
      <c r="HIB731" s="422"/>
      <c r="HIC731" s="3"/>
      <c r="HID731" s="422"/>
      <c r="HIE731" s="3"/>
      <c r="HIF731" s="422"/>
      <c r="HIG731" s="3"/>
      <c r="HIH731" s="422"/>
      <c r="HII731" s="3"/>
      <c r="HIJ731" s="422"/>
      <c r="HIK731" s="3"/>
      <c r="HIL731" s="422"/>
      <c r="HIM731" s="3"/>
      <c r="HIN731" s="422"/>
      <c r="HIO731" s="3"/>
      <c r="HIP731" s="422"/>
      <c r="HIQ731" s="3"/>
      <c r="HIR731" s="422"/>
      <c r="HIS731" s="3"/>
      <c r="HIT731" s="422"/>
      <c r="HIU731" s="3"/>
      <c r="HIV731" s="422"/>
      <c r="HIW731" s="3"/>
      <c r="HIX731" s="422"/>
      <c r="HIY731" s="3"/>
      <c r="HIZ731" s="422"/>
      <c r="HJA731" s="3"/>
      <c r="HJB731" s="422"/>
      <c r="HJC731" s="3"/>
      <c r="HJD731" s="422"/>
      <c r="HJE731" s="3"/>
      <c r="HJF731" s="422"/>
      <c r="HJG731" s="3"/>
      <c r="HJH731" s="422"/>
      <c r="HJI731" s="3"/>
      <c r="HJJ731" s="422"/>
      <c r="HJK731" s="3"/>
      <c r="HJL731" s="422"/>
      <c r="HJM731" s="3"/>
      <c r="HJN731" s="422"/>
      <c r="HJO731" s="3"/>
      <c r="HJP731" s="422"/>
      <c r="HJQ731" s="3"/>
      <c r="HJR731" s="422"/>
      <c r="HJS731" s="3"/>
      <c r="HJT731" s="422"/>
      <c r="HJU731" s="3"/>
      <c r="HJV731" s="422"/>
      <c r="HJW731" s="3"/>
      <c r="HJX731" s="422"/>
      <c r="HJY731" s="3"/>
      <c r="HJZ731" s="422"/>
      <c r="HKA731" s="3"/>
      <c r="HKB731" s="422"/>
      <c r="HKC731" s="3"/>
      <c r="HKD731" s="422"/>
      <c r="HKE731" s="3"/>
      <c r="HKF731" s="422"/>
      <c r="HKG731" s="3"/>
      <c r="HKH731" s="422"/>
      <c r="HKI731" s="3"/>
      <c r="HKJ731" s="422"/>
      <c r="HKK731" s="3"/>
      <c r="HKL731" s="422"/>
      <c r="HKM731" s="3"/>
      <c r="HKN731" s="422"/>
      <c r="HKO731" s="3"/>
      <c r="HKP731" s="422"/>
      <c r="HKQ731" s="3"/>
      <c r="HKR731" s="422"/>
      <c r="HKS731" s="3"/>
      <c r="HKT731" s="422"/>
      <c r="HKU731" s="3"/>
      <c r="HKV731" s="422"/>
      <c r="HKW731" s="3"/>
      <c r="HKX731" s="422"/>
      <c r="HKY731" s="3"/>
      <c r="HKZ731" s="422"/>
      <c r="HLA731" s="3"/>
      <c r="HLB731" s="422"/>
      <c r="HLC731" s="3"/>
      <c r="HLD731" s="422"/>
      <c r="HLE731" s="3"/>
      <c r="HLF731" s="422"/>
      <c r="HLG731" s="3"/>
      <c r="HLH731" s="422"/>
      <c r="HLI731" s="3"/>
      <c r="HLJ731" s="422"/>
      <c r="HLK731" s="3"/>
      <c r="HLL731" s="422"/>
      <c r="HLM731" s="3"/>
      <c r="HLN731" s="422"/>
      <c r="HLO731" s="3"/>
      <c r="HLP731" s="422"/>
      <c r="HLQ731" s="3"/>
      <c r="HLR731" s="422"/>
      <c r="HLS731" s="3"/>
      <c r="HLT731" s="422"/>
      <c r="HLU731" s="3"/>
      <c r="HLV731" s="422"/>
      <c r="HLW731" s="3"/>
      <c r="HLX731" s="422"/>
      <c r="HLY731" s="3"/>
      <c r="HLZ731" s="422"/>
      <c r="HMA731" s="3"/>
      <c r="HMB731" s="422"/>
      <c r="HMC731" s="3"/>
      <c r="HMD731" s="422"/>
      <c r="HME731" s="3"/>
      <c r="HMF731" s="422"/>
      <c r="HMG731" s="3"/>
      <c r="HMH731" s="422"/>
      <c r="HMI731" s="3"/>
      <c r="HMJ731" s="422"/>
      <c r="HMK731" s="3"/>
      <c r="HML731" s="422"/>
      <c r="HMM731" s="3"/>
      <c r="HMN731" s="422"/>
      <c r="HMO731" s="3"/>
      <c r="HMP731" s="422"/>
      <c r="HMQ731" s="3"/>
      <c r="HMR731" s="422"/>
      <c r="HMS731" s="3"/>
      <c r="HMT731" s="422"/>
      <c r="HMU731" s="3"/>
      <c r="HMV731" s="422"/>
      <c r="HMW731" s="3"/>
      <c r="HMX731" s="422"/>
      <c r="HMY731" s="3"/>
      <c r="HMZ731" s="422"/>
      <c r="HNA731" s="3"/>
      <c r="HNB731" s="422"/>
      <c r="HNC731" s="3"/>
      <c r="HND731" s="422"/>
      <c r="HNE731" s="3"/>
      <c r="HNF731" s="422"/>
      <c r="HNG731" s="3"/>
      <c r="HNH731" s="422"/>
      <c r="HNI731" s="3"/>
      <c r="HNJ731" s="422"/>
      <c r="HNK731" s="3"/>
      <c r="HNL731" s="422"/>
      <c r="HNM731" s="3"/>
      <c r="HNN731" s="422"/>
      <c r="HNO731" s="3"/>
      <c r="HNP731" s="422"/>
      <c r="HNQ731" s="3"/>
      <c r="HNR731" s="422"/>
      <c r="HNS731" s="3"/>
      <c r="HNT731" s="422"/>
      <c r="HNU731" s="3"/>
      <c r="HNV731" s="422"/>
      <c r="HNW731" s="3"/>
      <c r="HNX731" s="422"/>
      <c r="HNY731" s="3"/>
      <c r="HNZ731" s="422"/>
      <c r="HOA731" s="3"/>
      <c r="HOB731" s="422"/>
      <c r="HOC731" s="3"/>
      <c r="HOD731" s="422"/>
      <c r="HOE731" s="3"/>
      <c r="HOF731" s="422"/>
      <c r="HOG731" s="3"/>
      <c r="HOH731" s="422"/>
      <c r="HOI731" s="3"/>
      <c r="HOJ731" s="422"/>
      <c r="HOK731" s="3"/>
      <c r="HOL731" s="422"/>
      <c r="HOM731" s="3"/>
      <c r="HON731" s="422"/>
      <c r="HOO731" s="3"/>
      <c r="HOP731" s="422"/>
      <c r="HOQ731" s="3"/>
      <c r="HOR731" s="422"/>
      <c r="HOS731" s="3"/>
      <c r="HOT731" s="422"/>
      <c r="HOU731" s="3"/>
      <c r="HOV731" s="422"/>
      <c r="HOW731" s="3"/>
      <c r="HOX731" s="422"/>
      <c r="HOY731" s="3"/>
      <c r="HOZ731" s="422"/>
      <c r="HPA731" s="3"/>
      <c r="HPB731" s="422"/>
      <c r="HPC731" s="3"/>
      <c r="HPD731" s="422"/>
      <c r="HPE731" s="3"/>
      <c r="HPF731" s="422"/>
      <c r="HPG731" s="3"/>
      <c r="HPH731" s="422"/>
      <c r="HPI731" s="3"/>
      <c r="HPJ731" s="422"/>
      <c r="HPK731" s="3"/>
      <c r="HPL731" s="422"/>
      <c r="HPM731" s="3"/>
      <c r="HPN731" s="422"/>
      <c r="HPO731" s="3"/>
      <c r="HPP731" s="422"/>
      <c r="HPQ731" s="3"/>
      <c r="HPR731" s="422"/>
      <c r="HPS731" s="3"/>
      <c r="HPT731" s="422"/>
      <c r="HPU731" s="3"/>
      <c r="HPV731" s="422"/>
      <c r="HPW731" s="3"/>
      <c r="HPX731" s="422"/>
      <c r="HPY731" s="3"/>
      <c r="HPZ731" s="422"/>
      <c r="HQA731" s="3"/>
      <c r="HQB731" s="422"/>
      <c r="HQC731" s="3"/>
      <c r="HQD731" s="422"/>
      <c r="HQE731" s="3"/>
      <c r="HQF731" s="422"/>
      <c r="HQG731" s="3"/>
      <c r="HQH731" s="422"/>
      <c r="HQI731" s="3"/>
      <c r="HQJ731" s="422"/>
      <c r="HQK731" s="3"/>
      <c r="HQL731" s="422"/>
      <c r="HQM731" s="3"/>
      <c r="HQN731" s="422"/>
      <c r="HQO731" s="3"/>
      <c r="HQP731" s="422"/>
      <c r="HQQ731" s="3"/>
      <c r="HQR731" s="422"/>
      <c r="HQS731" s="3"/>
      <c r="HQT731" s="422"/>
      <c r="HQU731" s="3"/>
      <c r="HQV731" s="422"/>
      <c r="HQW731" s="3"/>
      <c r="HQX731" s="422"/>
      <c r="HQY731" s="3"/>
      <c r="HQZ731" s="422"/>
      <c r="HRA731" s="3"/>
      <c r="HRB731" s="422"/>
      <c r="HRC731" s="3"/>
      <c r="HRD731" s="422"/>
      <c r="HRE731" s="3"/>
      <c r="HRF731" s="422"/>
      <c r="HRG731" s="3"/>
      <c r="HRH731" s="422"/>
      <c r="HRI731" s="3"/>
      <c r="HRJ731" s="422"/>
      <c r="HRK731" s="3"/>
      <c r="HRL731" s="422"/>
      <c r="HRM731" s="3"/>
      <c r="HRN731" s="422"/>
      <c r="HRO731" s="3"/>
      <c r="HRP731" s="422"/>
      <c r="HRQ731" s="3"/>
      <c r="HRR731" s="422"/>
      <c r="HRS731" s="3"/>
      <c r="HRT731" s="422"/>
      <c r="HRU731" s="3"/>
      <c r="HRV731" s="422"/>
      <c r="HRW731" s="3"/>
      <c r="HRX731" s="422"/>
      <c r="HRY731" s="3"/>
      <c r="HRZ731" s="422"/>
      <c r="HSA731" s="3"/>
      <c r="HSB731" s="422"/>
      <c r="HSC731" s="3"/>
      <c r="HSD731" s="422"/>
      <c r="HSE731" s="3"/>
      <c r="HSF731" s="422"/>
      <c r="HSG731" s="3"/>
      <c r="HSH731" s="422"/>
      <c r="HSI731" s="3"/>
      <c r="HSJ731" s="422"/>
      <c r="HSK731" s="3"/>
      <c r="HSL731" s="422"/>
      <c r="HSM731" s="3"/>
      <c r="HSN731" s="422"/>
      <c r="HSO731" s="3"/>
      <c r="HSP731" s="422"/>
      <c r="HSQ731" s="3"/>
      <c r="HSR731" s="422"/>
      <c r="HSS731" s="3"/>
      <c r="HST731" s="422"/>
      <c r="HSU731" s="3"/>
      <c r="HSV731" s="422"/>
      <c r="HSW731" s="3"/>
      <c r="HSX731" s="422"/>
      <c r="HSY731" s="3"/>
      <c r="HSZ731" s="422"/>
      <c r="HTA731" s="3"/>
      <c r="HTB731" s="422"/>
      <c r="HTC731" s="3"/>
      <c r="HTD731" s="422"/>
      <c r="HTE731" s="3"/>
      <c r="HTF731" s="422"/>
      <c r="HTG731" s="3"/>
      <c r="HTH731" s="422"/>
      <c r="HTI731" s="3"/>
      <c r="HTJ731" s="422"/>
      <c r="HTK731" s="3"/>
      <c r="HTL731" s="422"/>
      <c r="HTM731" s="3"/>
      <c r="HTN731" s="422"/>
      <c r="HTO731" s="3"/>
      <c r="HTP731" s="422"/>
      <c r="HTQ731" s="3"/>
      <c r="HTR731" s="422"/>
      <c r="HTS731" s="3"/>
      <c r="HTT731" s="422"/>
      <c r="HTU731" s="3"/>
      <c r="HTV731" s="422"/>
      <c r="HTW731" s="3"/>
      <c r="HTX731" s="422"/>
      <c r="HTY731" s="3"/>
      <c r="HTZ731" s="422"/>
      <c r="HUA731" s="3"/>
      <c r="HUB731" s="422"/>
      <c r="HUC731" s="3"/>
      <c r="HUD731" s="422"/>
      <c r="HUE731" s="3"/>
      <c r="HUF731" s="422"/>
      <c r="HUG731" s="3"/>
      <c r="HUH731" s="422"/>
      <c r="HUI731" s="3"/>
      <c r="HUJ731" s="422"/>
      <c r="HUK731" s="3"/>
      <c r="HUL731" s="422"/>
      <c r="HUM731" s="3"/>
      <c r="HUN731" s="422"/>
      <c r="HUO731" s="3"/>
      <c r="HUP731" s="422"/>
      <c r="HUQ731" s="3"/>
      <c r="HUR731" s="422"/>
      <c r="HUS731" s="3"/>
      <c r="HUT731" s="422"/>
      <c r="HUU731" s="3"/>
      <c r="HUV731" s="422"/>
      <c r="HUW731" s="3"/>
      <c r="HUX731" s="422"/>
      <c r="HUY731" s="3"/>
      <c r="HUZ731" s="422"/>
      <c r="HVA731" s="3"/>
      <c r="HVB731" s="422"/>
      <c r="HVC731" s="3"/>
      <c r="HVD731" s="422"/>
      <c r="HVE731" s="3"/>
      <c r="HVF731" s="422"/>
      <c r="HVG731" s="3"/>
      <c r="HVH731" s="422"/>
      <c r="HVI731" s="3"/>
      <c r="HVJ731" s="422"/>
      <c r="HVK731" s="3"/>
      <c r="HVL731" s="422"/>
      <c r="HVM731" s="3"/>
      <c r="HVN731" s="422"/>
      <c r="HVO731" s="3"/>
      <c r="HVP731" s="422"/>
      <c r="HVQ731" s="3"/>
      <c r="HVR731" s="422"/>
      <c r="HVS731" s="3"/>
      <c r="HVT731" s="422"/>
      <c r="HVU731" s="3"/>
      <c r="HVV731" s="422"/>
      <c r="HVW731" s="3"/>
      <c r="HVX731" s="422"/>
      <c r="HVY731" s="3"/>
      <c r="HVZ731" s="422"/>
      <c r="HWA731" s="3"/>
      <c r="HWB731" s="422"/>
      <c r="HWC731" s="3"/>
      <c r="HWD731" s="422"/>
      <c r="HWE731" s="3"/>
      <c r="HWF731" s="422"/>
      <c r="HWG731" s="3"/>
      <c r="HWH731" s="422"/>
      <c r="HWI731" s="3"/>
      <c r="HWJ731" s="422"/>
      <c r="HWK731" s="3"/>
      <c r="HWL731" s="422"/>
      <c r="HWM731" s="3"/>
      <c r="HWN731" s="422"/>
      <c r="HWO731" s="3"/>
      <c r="HWP731" s="422"/>
      <c r="HWQ731" s="3"/>
      <c r="HWR731" s="422"/>
      <c r="HWS731" s="3"/>
      <c r="HWT731" s="422"/>
      <c r="HWU731" s="3"/>
      <c r="HWV731" s="422"/>
      <c r="HWW731" s="3"/>
      <c r="HWX731" s="422"/>
      <c r="HWY731" s="3"/>
      <c r="HWZ731" s="422"/>
      <c r="HXA731" s="3"/>
      <c r="HXB731" s="422"/>
      <c r="HXC731" s="3"/>
      <c r="HXD731" s="422"/>
      <c r="HXE731" s="3"/>
      <c r="HXF731" s="422"/>
      <c r="HXG731" s="3"/>
      <c r="HXH731" s="422"/>
      <c r="HXI731" s="3"/>
      <c r="HXJ731" s="422"/>
      <c r="HXK731" s="3"/>
      <c r="HXL731" s="422"/>
      <c r="HXM731" s="3"/>
      <c r="HXN731" s="422"/>
      <c r="HXO731" s="3"/>
      <c r="HXP731" s="422"/>
      <c r="HXQ731" s="3"/>
      <c r="HXR731" s="422"/>
      <c r="HXS731" s="3"/>
      <c r="HXT731" s="422"/>
      <c r="HXU731" s="3"/>
      <c r="HXV731" s="422"/>
      <c r="HXW731" s="3"/>
      <c r="HXX731" s="422"/>
      <c r="HXY731" s="3"/>
      <c r="HXZ731" s="422"/>
      <c r="HYA731" s="3"/>
      <c r="HYB731" s="422"/>
      <c r="HYC731" s="3"/>
      <c r="HYD731" s="422"/>
      <c r="HYE731" s="3"/>
      <c r="HYF731" s="422"/>
      <c r="HYG731" s="3"/>
      <c r="HYH731" s="422"/>
      <c r="HYI731" s="3"/>
      <c r="HYJ731" s="422"/>
      <c r="HYK731" s="3"/>
      <c r="HYL731" s="422"/>
      <c r="HYM731" s="3"/>
      <c r="HYN731" s="422"/>
      <c r="HYO731" s="3"/>
      <c r="HYP731" s="422"/>
      <c r="HYQ731" s="3"/>
      <c r="HYR731" s="422"/>
      <c r="HYS731" s="3"/>
      <c r="HYT731" s="422"/>
      <c r="HYU731" s="3"/>
      <c r="HYV731" s="422"/>
      <c r="HYW731" s="3"/>
      <c r="HYX731" s="422"/>
      <c r="HYY731" s="3"/>
      <c r="HYZ731" s="422"/>
      <c r="HZA731" s="3"/>
      <c r="HZB731" s="422"/>
      <c r="HZC731" s="3"/>
      <c r="HZD731" s="422"/>
      <c r="HZE731" s="3"/>
      <c r="HZF731" s="422"/>
      <c r="HZG731" s="3"/>
      <c r="HZH731" s="422"/>
      <c r="HZI731" s="3"/>
      <c r="HZJ731" s="422"/>
      <c r="HZK731" s="3"/>
      <c r="HZL731" s="422"/>
      <c r="HZM731" s="3"/>
      <c r="HZN731" s="422"/>
      <c r="HZO731" s="3"/>
      <c r="HZP731" s="422"/>
      <c r="HZQ731" s="3"/>
      <c r="HZR731" s="422"/>
      <c r="HZS731" s="3"/>
      <c r="HZT731" s="422"/>
      <c r="HZU731" s="3"/>
      <c r="HZV731" s="422"/>
      <c r="HZW731" s="3"/>
      <c r="HZX731" s="422"/>
      <c r="HZY731" s="3"/>
      <c r="HZZ731" s="422"/>
      <c r="IAA731" s="3"/>
      <c r="IAB731" s="422"/>
      <c r="IAC731" s="3"/>
      <c r="IAD731" s="422"/>
      <c r="IAE731" s="3"/>
      <c r="IAF731" s="422"/>
      <c r="IAG731" s="3"/>
      <c r="IAH731" s="422"/>
      <c r="IAI731" s="3"/>
      <c r="IAJ731" s="422"/>
      <c r="IAK731" s="3"/>
      <c r="IAL731" s="422"/>
      <c r="IAM731" s="3"/>
      <c r="IAN731" s="422"/>
      <c r="IAO731" s="3"/>
      <c r="IAP731" s="422"/>
      <c r="IAQ731" s="3"/>
      <c r="IAR731" s="422"/>
      <c r="IAS731" s="3"/>
      <c r="IAT731" s="422"/>
      <c r="IAU731" s="3"/>
      <c r="IAV731" s="422"/>
      <c r="IAW731" s="3"/>
      <c r="IAX731" s="422"/>
      <c r="IAY731" s="3"/>
      <c r="IAZ731" s="422"/>
      <c r="IBA731" s="3"/>
      <c r="IBB731" s="422"/>
      <c r="IBC731" s="3"/>
      <c r="IBD731" s="422"/>
      <c r="IBE731" s="3"/>
      <c r="IBF731" s="422"/>
      <c r="IBG731" s="3"/>
      <c r="IBH731" s="422"/>
      <c r="IBI731" s="3"/>
      <c r="IBJ731" s="422"/>
      <c r="IBK731" s="3"/>
      <c r="IBL731" s="422"/>
      <c r="IBM731" s="3"/>
      <c r="IBN731" s="422"/>
      <c r="IBO731" s="3"/>
      <c r="IBP731" s="422"/>
      <c r="IBQ731" s="3"/>
      <c r="IBR731" s="422"/>
      <c r="IBS731" s="3"/>
      <c r="IBT731" s="422"/>
      <c r="IBU731" s="3"/>
      <c r="IBV731" s="422"/>
      <c r="IBW731" s="3"/>
      <c r="IBX731" s="422"/>
      <c r="IBY731" s="3"/>
      <c r="IBZ731" s="422"/>
      <c r="ICA731" s="3"/>
      <c r="ICB731" s="422"/>
      <c r="ICC731" s="3"/>
      <c r="ICD731" s="422"/>
      <c r="ICE731" s="3"/>
      <c r="ICF731" s="422"/>
      <c r="ICG731" s="3"/>
      <c r="ICH731" s="422"/>
      <c r="ICI731" s="3"/>
      <c r="ICJ731" s="422"/>
      <c r="ICK731" s="3"/>
      <c r="ICL731" s="422"/>
      <c r="ICM731" s="3"/>
      <c r="ICN731" s="422"/>
      <c r="ICO731" s="3"/>
      <c r="ICP731" s="422"/>
      <c r="ICQ731" s="3"/>
      <c r="ICR731" s="422"/>
      <c r="ICS731" s="3"/>
      <c r="ICT731" s="422"/>
      <c r="ICU731" s="3"/>
      <c r="ICV731" s="422"/>
      <c r="ICW731" s="3"/>
      <c r="ICX731" s="422"/>
      <c r="ICY731" s="3"/>
      <c r="ICZ731" s="422"/>
      <c r="IDA731" s="3"/>
      <c r="IDB731" s="422"/>
      <c r="IDC731" s="3"/>
      <c r="IDD731" s="422"/>
      <c r="IDE731" s="3"/>
      <c r="IDF731" s="422"/>
      <c r="IDG731" s="3"/>
      <c r="IDH731" s="422"/>
      <c r="IDI731" s="3"/>
      <c r="IDJ731" s="422"/>
      <c r="IDK731" s="3"/>
      <c r="IDL731" s="422"/>
      <c r="IDM731" s="3"/>
      <c r="IDN731" s="422"/>
      <c r="IDO731" s="3"/>
      <c r="IDP731" s="422"/>
      <c r="IDQ731" s="3"/>
      <c r="IDR731" s="422"/>
      <c r="IDS731" s="3"/>
      <c r="IDT731" s="422"/>
      <c r="IDU731" s="3"/>
      <c r="IDV731" s="422"/>
      <c r="IDW731" s="3"/>
      <c r="IDX731" s="422"/>
      <c r="IDY731" s="3"/>
      <c r="IDZ731" s="422"/>
      <c r="IEA731" s="3"/>
      <c r="IEB731" s="422"/>
      <c r="IEC731" s="3"/>
      <c r="IED731" s="422"/>
      <c r="IEE731" s="3"/>
      <c r="IEF731" s="422"/>
      <c r="IEG731" s="3"/>
      <c r="IEH731" s="422"/>
      <c r="IEI731" s="3"/>
      <c r="IEJ731" s="422"/>
      <c r="IEK731" s="3"/>
      <c r="IEL731" s="422"/>
      <c r="IEM731" s="3"/>
      <c r="IEN731" s="422"/>
      <c r="IEO731" s="3"/>
      <c r="IEP731" s="422"/>
      <c r="IEQ731" s="3"/>
      <c r="IER731" s="422"/>
      <c r="IES731" s="3"/>
      <c r="IET731" s="422"/>
      <c r="IEU731" s="3"/>
      <c r="IEV731" s="422"/>
      <c r="IEW731" s="3"/>
      <c r="IEX731" s="422"/>
      <c r="IEY731" s="3"/>
      <c r="IEZ731" s="422"/>
      <c r="IFA731" s="3"/>
      <c r="IFB731" s="422"/>
      <c r="IFC731" s="3"/>
      <c r="IFD731" s="422"/>
      <c r="IFE731" s="3"/>
      <c r="IFF731" s="422"/>
      <c r="IFG731" s="3"/>
      <c r="IFH731" s="422"/>
      <c r="IFI731" s="3"/>
      <c r="IFJ731" s="422"/>
      <c r="IFK731" s="3"/>
      <c r="IFL731" s="422"/>
      <c r="IFM731" s="3"/>
      <c r="IFN731" s="422"/>
      <c r="IFO731" s="3"/>
      <c r="IFP731" s="422"/>
      <c r="IFQ731" s="3"/>
      <c r="IFR731" s="422"/>
      <c r="IFS731" s="3"/>
      <c r="IFT731" s="422"/>
      <c r="IFU731" s="3"/>
      <c r="IFV731" s="422"/>
      <c r="IFW731" s="3"/>
      <c r="IFX731" s="422"/>
      <c r="IFY731" s="3"/>
      <c r="IFZ731" s="422"/>
      <c r="IGA731" s="3"/>
      <c r="IGB731" s="422"/>
      <c r="IGC731" s="3"/>
      <c r="IGD731" s="422"/>
      <c r="IGE731" s="3"/>
      <c r="IGF731" s="422"/>
      <c r="IGG731" s="3"/>
      <c r="IGH731" s="422"/>
      <c r="IGI731" s="3"/>
      <c r="IGJ731" s="422"/>
      <c r="IGK731" s="3"/>
      <c r="IGL731" s="422"/>
      <c r="IGM731" s="3"/>
      <c r="IGN731" s="422"/>
      <c r="IGO731" s="3"/>
      <c r="IGP731" s="422"/>
      <c r="IGQ731" s="3"/>
      <c r="IGR731" s="422"/>
      <c r="IGS731" s="3"/>
      <c r="IGT731" s="422"/>
      <c r="IGU731" s="3"/>
      <c r="IGV731" s="422"/>
      <c r="IGW731" s="3"/>
      <c r="IGX731" s="422"/>
      <c r="IGY731" s="3"/>
      <c r="IGZ731" s="422"/>
      <c r="IHA731" s="3"/>
      <c r="IHB731" s="422"/>
      <c r="IHC731" s="3"/>
      <c r="IHD731" s="422"/>
      <c r="IHE731" s="3"/>
      <c r="IHF731" s="422"/>
      <c r="IHG731" s="3"/>
      <c r="IHH731" s="422"/>
      <c r="IHI731" s="3"/>
      <c r="IHJ731" s="422"/>
      <c r="IHK731" s="3"/>
      <c r="IHL731" s="422"/>
      <c r="IHM731" s="3"/>
      <c r="IHN731" s="422"/>
      <c r="IHO731" s="3"/>
      <c r="IHP731" s="422"/>
      <c r="IHQ731" s="3"/>
      <c r="IHR731" s="422"/>
      <c r="IHS731" s="3"/>
      <c r="IHT731" s="422"/>
      <c r="IHU731" s="3"/>
      <c r="IHV731" s="422"/>
      <c r="IHW731" s="3"/>
      <c r="IHX731" s="422"/>
      <c r="IHY731" s="3"/>
      <c r="IHZ731" s="422"/>
      <c r="IIA731" s="3"/>
      <c r="IIB731" s="422"/>
      <c r="IIC731" s="3"/>
      <c r="IID731" s="422"/>
      <c r="IIE731" s="3"/>
      <c r="IIF731" s="422"/>
      <c r="IIG731" s="3"/>
      <c r="IIH731" s="422"/>
      <c r="III731" s="3"/>
      <c r="IIJ731" s="422"/>
      <c r="IIK731" s="3"/>
      <c r="IIL731" s="422"/>
      <c r="IIM731" s="3"/>
      <c r="IIN731" s="422"/>
      <c r="IIO731" s="3"/>
      <c r="IIP731" s="422"/>
      <c r="IIQ731" s="3"/>
      <c r="IIR731" s="422"/>
      <c r="IIS731" s="3"/>
      <c r="IIT731" s="422"/>
      <c r="IIU731" s="3"/>
      <c r="IIV731" s="422"/>
      <c r="IIW731" s="3"/>
      <c r="IIX731" s="422"/>
      <c r="IIY731" s="3"/>
      <c r="IIZ731" s="422"/>
      <c r="IJA731" s="3"/>
      <c r="IJB731" s="422"/>
      <c r="IJC731" s="3"/>
      <c r="IJD731" s="422"/>
      <c r="IJE731" s="3"/>
      <c r="IJF731" s="422"/>
      <c r="IJG731" s="3"/>
      <c r="IJH731" s="422"/>
      <c r="IJI731" s="3"/>
      <c r="IJJ731" s="422"/>
      <c r="IJK731" s="3"/>
      <c r="IJL731" s="422"/>
      <c r="IJM731" s="3"/>
      <c r="IJN731" s="422"/>
      <c r="IJO731" s="3"/>
      <c r="IJP731" s="422"/>
      <c r="IJQ731" s="3"/>
      <c r="IJR731" s="422"/>
      <c r="IJS731" s="3"/>
      <c r="IJT731" s="422"/>
      <c r="IJU731" s="3"/>
      <c r="IJV731" s="422"/>
      <c r="IJW731" s="3"/>
      <c r="IJX731" s="422"/>
      <c r="IJY731" s="3"/>
      <c r="IJZ731" s="422"/>
      <c r="IKA731" s="3"/>
      <c r="IKB731" s="422"/>
      <c r="IKC731" s="3"/>
      <c r="IKD731" s="422"/>
      <c r="IKE731" s="3"/>
      <c r="IKF731" s="422"/>
      <c r="IKG731" s="3"/>
      <c r="IKH731" s="422"/>
      <c r="IKI731" s="3"/>
      <c r="IKJ731" s="422"/>
      <c r="IKK731" s="3"/>
      <c r="IKL731" s="422"/>
      <c r="IKM731" s="3"/>
      <c r="IKN731" s="422"/>
      <c r="IKO731" s="3"/>
      <c r="IKP731" s="422"/>
      <c r="IKQ731" s="3"/>
      <c r="IKR731" s="422"/>
      <c r="IKS731" s="3"/>
      <c r="IKT731" s="422"/>
      <c r="IKU731" s="3"/>
      <c r="IKV731" s="422"/>
      <c r="IKW731" s="3"/>
      <c r="IKX731" s="422"/>
      <c r="IKY731" s="3"/>
      <c r="IKZ731" s="422"/>
      <c r="ILA731" s="3"/>
      <c r="ILB731" s="422"/>
      <c r="ILC731" s="3"/>
      <c r="ILD731" s="422"/>
      <c r="ILE731" s="3"/>
      <c r="ILF731" s="422"/>
      <c r="ILG731" s="3"/>
      <c r="ILH731" s="422"/>
      <c r="ILI731" s="3"/>
      <c r="ILJ731" s="422"/>
      <c r="ILK731" s="3"/>
      <c r="ILL731" s="422"/>
      <c r="ILM731" s="3"/>
      <c r="ILN731" s="422"/>
      <c r="ILO731" s="3"/>
      <c r="ILP731" s="422"/>
      <c r="ILQ731" s="3"/>
      <c r="ILR731" s="422"/>
      <c r="ILS731" s="3"/>
      <c r="ILT731" s="422"/>
      <c r="ILU731" s="3"/>
      <c r="ILV731" s="422"/>
      <c r="ILW731" s="3"/>
      <c r="ILX731" s="422"/>
      <c r="ILY731" s="3"/>
      <c r="ILZ731" s="422"/>
      <c r="IMA731" s="3"/>
      <c r="IMB731" s="422"/>
      <c r="IMC731" s="3"/>
      <c r="IMD731" s="422"/>
      <c r="IME731" s="3"/>
      <c r="IMF731" s="422"/>
      <c r="IMG731" s="3"/>
      <c r="IMH731" s="422"/>
      <c r="IMI731" s="3"/>
      <c r="IMJ731" s="422"/>
      <c r="IMK731" s="3"/>
      <c r="IML731" s="422"/>
      <c r="IMM731" s="3"/>
      <c r="IMN731" s="422"/>
      <c r="IMO731" s="3"/>
      <c r="IMP731" s="422"/>
      <c r="IMQ731" s="3"/>
      <c r="IMR731" s="422"/>
      <c r="IMS731" s="3"/>
      <c r="IMT731" s="422"/>
      <c r="IMU731" s="3"/>
      <c r="IMV731" s="422"/>
      <c r="IMW731" s="3"/>
      <c r="IMX731" s="422"/>
      <c r="IMY731" s="3"/>
      <c r="IMZ731" s="422"/>
      <c r="INA731" s="3"/>
      <c r="INB731" s="422"/>
      <c r="INC731" s="3"/>
      <c r="IND731" s="422"/>
      <c r="INE731" s="3"/>
      <c r="INF731" s="422"/>
      <c r="ING731" s="3"/>
      <c r="INH731" s="422"/>
      <c r="INI731" s="3"/>
      <c r="INJ731" s="422"/>
      <c r="INK731" s="3"/>
      <c r="INL731" s="422"/>
      <c r="INM731" s="3"/>
      <c r="INN731" s="422"/>
      <c r="INO731" s="3"/>
      <c r="INP731" s="422"/>
      <c r="INQ731" s="3"/>
      <c r="INR731" s="422"/>
      <c r="INS731" s="3"/>
      <c r="INT731" s="422"/>
      <c r="INU731" s="3"/>
      <c r="INV731" s="422"/>
      <c r="INW731" s="3"/>
      <c r="INX731" s="422"/>
      <c r="INY731" s="3"/>
      <c r="INZ731" s="422"/>
      <c r="IOA731" s="3"/>
      <c r="IOB731" s="422"/>
      <c r="IOC731" s="3"/>
      <c r="IOD731" s="422"/>
      <c r="IOE731" s="3"/>
      <c r="IOF731" s="422"/>
      <c r="IOG731" s="3"/>
      <c r="IOH731" s="422"/>
      <c r="IOI731" s="3"/>
      <c r="IOJ731" s="422"/>
      <c r="IOK731" s="3"/>
      <c r="IOL731" s="422"/>
      <c r="IOM731" s="3"/>
      <c r="ION731" s="422"/>
      <c r="IOO731" s="3"/>
      <c r="IOP731" s="422"/>
      <c r="IOQ731" s="3"/>
      <c r="IOR731" s="422"/>
      <c r="IOS731" s="3"/>
      <c r="IOT731" s="422"/>
      <c r="IOU731" s="3"/>
      <c r="IOV731" s="422"/>
      <c r="IOW731" s="3"/>
      <c r="IOX731" s="422"/>
      <c r="IOY731" s="3"/>
      <c r="IOZ731" s="422"/>
      <c r="IPA731" s="3"/>
      <c r="IPB731" s="422"/>
      <c r="IPC731" s="3"/>
      <c r="IPD731" s="422"/>
      <c r="IPE731" s="3"/>
      <c r="IPF731" s="422"/>
      <c r="IPG731" s="3"/>
      <c r="IPH731" s="422"/>
      <c r="IPI731" s="3"/>
      <c r="IPJ731" s="422"/>
      <c r="IPK731" s="3"/>
      <c r="IPL731" s="422"/>
      <c r="IPM731" s="3"/>
      <c r="IPN731" s="422"/>
      <c r="IPO731" s="3"/>
      <c r="IPP731" s="422"/>
      <c r="IPQ731" s="3"/>
      <c r="IPR731" s="422"/>
      <c r="IPS731" s="3"/>
      <c r="IPT731" s="422"/>
      <c r="IPU731" s="3"/>
      <c r="IPV731" s="422"/>
      <c r="IPW731" s="3"/>
      <c r="IPX731" s="422"/>
      <c r="IPY731" s="3"/>
      <c r="IPZ731" s="422"/>
      <c r="IQA731" s="3"/>
      <c r="IQB731" s="422"/>
      <c r="IQC731" s="3"/>
      <c r="IQD731" s="422"/>
      <c r="IQE731" s="3"/>
      <c r="IQF731" s="422"/>
      <c r="IQG731" s="3"/>
      <c r="IQH731" s="422"/>
      <c r="IQI731" s="3"/>
      <c r="IQJ731" s="422"/>
      <c r="IQK731" s="3"/>
      <c r="IQL731" s="422"/>
      <c r="IQM731" s="3"/>
      <c r="IQN731" s="422"/>
      <c r="IQO731" s="3"/>
      <c r="IQP731" s="422"/>
      <c r="IQQ731" s="3"/>
      <c r="IQR731" s="422"/>
      <c r="IQS731" s="3"/>
      <c r="IQT731" s="422"/>
      <c r="IQU731" s="3"/>
      <c r="IQV731" s="422"/>
      <c r="IQW731" s="3"/>
      <c r="IQX731" s="422"/>
      <c r="IQY731" s="3"/>
      <c r="IQZ731" s="422"/>
      <c r="IRA731" s="3"/>
      <c r="IRB731" s="422"/>
      <c r="IRC731" s="3"/>
      <c r="IRD731" s="422"/>
      <c r="IRE731" s="3"/>
      <c r="IRF731" s="422"/>
      <c r="IRG731" s="3"/>
      <c r="IRH731" s="422"/>
      <c r="IRI731" s="3"/>
      <c r="IRJ731" s="422"/>
      <c r="IRK731" s="3"/>
      <c r="IRL731" s="422"/>
      <c r="IRM731" s="3"/>
      <c r="IRN731" s="422"/>
      <c r="IRO731" s="3"/>
      <c r="IRP731" s="422"/>
      <c r="IRQ731" s="3"/>
      <c r="IRR731" s="422"/>
      <c r="IRS731" s="3"/>
      <c r="IRT731" s="422"/>
      <c r="IRU731" s="3"/>
      <c r="IRV731" s="422"/>
      <c r="IRW731" s="3"/>
      <c r="IRX731" s="422"/>
      <c r="IRY731" s="3"/>
      <c r="IRZ731" s="422"/>
      <c r="ISA731" s="3"/>
      <c r="ISB731" s="422"/>
      <c r="ISC731" s="3"/>
      <c r="ISD731" s="422"/>
      <c r="ISE731" s="3"/>
      <c r="ISF731" s="422"/>
      <c r="ISG731" s="3"/>
      <c r="ISH731" s="422"/>
      <c r="ISI731" s="3"/>
      <c r="ISJ731" s="422"/>
      <c r="ISK731" s="3"/>
      <c r="ISL731" s="422"/>
      <c r="ISM731" s="3"/>
      <c r="ISN731" s="422"/>
      <c r="ISO731" s="3"/>
      <c r="ISP731" s="422"/>
      <c r="ISQ731" s="3"/>
      <c r="ISR731" s="422"/>
      <c r="ISS731" s="3"/>
      <c r="IST731" s="422"/>
      <c r="ISU731" s="3"/>
      <c r="ISV731" s="422"/>
      <c r="ISW731" s="3"/>
      <c r="ISX731" s="422"/>
      <c r="ISY731" s="3"/>
      <c r="ISZ731" s="422"/>
      <c r="ITA731" s="3"/>
      <c r="ITB731" s="422"/>
      <c r="ITC731" s="3"/>
      <c r="ITD731" s="422"/>
      <c r="ITE731" s="3"/>
      <c r="ITF731" s="422"/>
      <c r="ITG731" s="3"/>
      <c r="ITH731" s="422"/>
      <c r="ITI731" s="3"/>
      <c r="ITJ731" s="422"/>
      <c r="ITK731" s="3"/>
      <c r="ITL731" s="422"/>
      <c r="ITM731" s="3"/>
      <c r="ITN731" s="422"/>
      <c r="ITO731" s="3"/>
      <c r="ITP731" s="422"/>
      <c r="ITQ731" s="3"/>
      <c r="ITR731" s="422"/>
      <c r="ITS731" s="3"/>
      <c r="ITT731" s="422"/>
      <c r="ITU731" s="3"/>
      <c r="ITV731" s="422"/>
      <c r="ITW731" s="3"/>
      <c r="ITX731" s="422"/>
      <c r="ITY731" s="3"/>
      <c r="ITZ731" s="422"/>
      <c r="IUA731" s="3"/>
      <c r="IUB731" s="422"/>
      <c r="IUC731" s="3"/>
      <c r="IUD731" s="422"/>
      <c r="IUE731" s="3"/>
      <c r="IUF731" s="422"/>
      <c r="IUG731" s="3"/>
      <c r="IUH731" s="422"/>
      <c r="IUI731" s="3"/>
      <c r="IUJ731" s="422"/>
      <c r="IUK731" s="3"/>
      <c r="IUL731" s="422"/>
      <c r="IUM731" s="3"/>
      <c r="IUN731" s="422"/>
      <c r="IUO731" s="3"/>
      <c r="IUP731" s="422"/>
      <c r="IUQ731" s="3"/>
      <c r="IUR731" s="422"/>
      <c r="IUS731" s="3"/>
      <c r="IUT731" s="422"/>
      <c r="IUU731" s="3"/>
      <c r="IUV731" s="422"/>
      <c r="IUW731" s="3"/>
      <c r="IUX731" s="422"/>
      <c r="IUY731" s="3"/>
      <c r="IUZ731" s="422"/>
      <c r="IVA731" s="3"/>
      <c r="IVB731" s="422"/>
      <c r="IVC731" s="3"/>
      <c r="IVD731" s="422"/>
      <c r="IVE731" s="3"/>
      <c r="IVF731" s="422"/>
      <c r="IVG731" s="3"/>
      <c r="IVH731" s="422"/>
      <c r="IVI731" s="3"/>
      <c r="IVJ731" s="422"/>
      <c r="IVK731" s="3"/>
      <c r="IVL731" s="422"/>
      <c r="IVM731" s="3"/>
      <c r="IVN731" s="422"/>
      <c r="IVO731" s="3"/>
      <c r="IVP731" s="422"/>
      <c r="IVQ731" s="3"/>
      <c r="IVR731" s="422"/>
      <c r="IVS731" s="3"/>
      <c r="IVT731" s="422"/>
      <c r="IVU731" s="3"/>
      <c r="IVV731" s="422"/>
      <c r="IVW731" s="3"/>
      <c r="IVX731" s="422"/>
      <c r="IVY731" s="3"/>
      <c r="IVZ731" s="422"/>
      <c r="IWA731" s="3"/>
      <c r="IWB731" s="422"/>
      <c r="IWC731" s="3"/>
      <c r="IWD731" s="422"/>
      <c r="IWE731" s="3"/>
      <c r="IWF731" s="422"/>
      <c r="IWG731" s="3"/>
      <c r="IWH731" s="422"/>
      <c r="IWI731" s="3"/>
      <c r="IWJ731" s="422"/>
      <c r="IWK731" s="3"/>
      <c r="IWL731" s="422"/>
      <c r="IWM731" s="3"/>
      <c r="IWN731" s="422"/>
      <c r="IWO731" s="3"/>
      <c r="IWP731" s="422"/>
      <c r="IWQ731" s="3"/>
      <c r="IWR731" s="422"/>
      <c r="IWS731" s="3"/>
      <c r="IWT731" s="422"/>
      <c r="IWU731" s="3"/>
      <c r="IWV731" s="422"/>
      <c r="IWW731" s="3"/>
      <c r="IWX731" s="422"/>
      <c r="IWY731" s="3"/>
      <c r="IWZ731" s="422"/>
      <c r="IXA731" s="3"/>
      <c r="IXB731" s="422"/>
      <c r="IXC731" s="3"/>
      <c r="IXD731" s="422"/>
      <c r="IXE731" s="3"/>
      <c r="IXF731" s="422"/>
      <c r="IXG731" s="3"/>
      <c r="IXH731" s="422"/>
      <c r="IXI731" s="3"/>
      <c r="IXJ731" s="422"/>
      <c r="IXK731" s="3"/>
      <c r="IXL731" s="422"/>
      <c r="IXM731" s="3"/>
      <c r="IXN731" s="422"/>
      <c r="IXO731" s="3"/>
      <c r="IXP731" s="422"/>
      <c r="IXQ731" s="3"/>
      <c r="IXR731" s="422"/>
      <c r="IXS731" s="3"/>
      <c r="IXT731" s="422"/>
      <c r="IXU731" s="3"/>
      <c r="IXV731" s="422"/>
      <c r="IXW731" s="3"/>
      <c r="IXX731" s="422"/>
      <c r="IXY731" s="3"/>
      <c r="IXZ731" s="422"/>
      <c r="IYA731" s="3"/>
      <c r="IYB731" s="422"/>
      <c r="IYC731" s="3"/>
      <c r="IYD731" s="422"/>
      <c r="IYE731" s="3"/>
      <c r="IYF731" s="422"/>
      <c r="IYG731" s="3"/>
      <c r="IYH731" s="422"/>
      <c r="IYI731" s="3"/>
      <c r="IYJ731" s="422"/>
      <c r="IYK731" s="3"/>
      <c r="IYL731" s="422"/>
      <c r="IYM731" s="3"/>
      <c r="IYN731" s="422"/>
      <c r="IYO731" s="3"/>
      <c r="IYP731" s="422"/>
      <c r="IYQ731" s="3"/>
      <c r="IYR731" s="422"/>
      <c r="IYS731" s="3"/>
      <c r="IYT731" s="422"/>
      <c r="IYU731" s="3"/>
      <c r="IYV731" s="422"/>
      <c r="IYW731" s="3"/>
      <c r="IYX731" s="422"/>
      <c r="IYY731" s="3"/>
      <c r="IYZ731" s="422"/>
      <c r="IZA731" s="3"/>
      <c r="IZB731" s="422"/>
      <c r="IZC731" s="3"/>
      <c r="IZD731" s="422"/>
      <c r="IZE731" s="3"/>
      <c r="IZF731" s="422"/>
      <c r="IZG731" s="3"/>
      <c r="IZH731" s="422"/>
      <c r="IZI731" s="3"/>
      <c r="IZJ731" s="422"/>
      <c r="IZK731" s="3"/>
      <c r="IZL731" s="422"/>
      <c r="IZM731" s="3"/>
      <c r="IZN731" s="422"/>
      <c r="IZO731" s="3"/>
      <c r="IZP731" s="422"/>
      <c r="IZQ731" s="3"/>
      <c r="IZR731" s="422"/>
      <c r="IZS731" s="3"/>
      <c r="IZT731" s="422"/>
      <c r="IZU731" s="3"/>
      <c r="IZV731" s="422"/>
      <c r="IZW731" s="3"/>
      <c r="IZX731" s="422"/>
      <c r="IZY731" s="3"/>
      <c r="IZZ731" s="422"/>
      <c r="JAA731" s="3"/>
      <c r="JAB731" s="422"/>
      <c r="JAC731" s="3"/>
      <c r="JAD731" s="422"/>
      <c r="JAE731" s="3"/>
      <c r="JAF731" s="422"/>
      <c r="JAG731" s="3"/>
      <c r="JAH731" s="422"/>
      <c r="JAI731" s="3"/>
      <c r="JAJ731" s="422"/>
      <c r="JAK731" s="3"/>
      <c r="JAL731" s="422"/>
      <c r="JAM731" s="3"/>
      <c r="JAN731" s="422"/>
      <c r="JAO731" s="3"/>
      <c r="JAP731" s="422"/>
      <c r="JAQ731" s="3"/>
      <c r="JAR731" s="422"/>
      <c r="JAS731" s="3"/>
      <c r="JAT731" s="422"/>
      <c r="JAU731" s="3"/>
      <c r="JAV731" s="422"/>
      <c r="JAW731" s="3"/>
      <c r="JAX731" s="422"/>
      <c r="JAY731" s="3"/>
      <c r="JAZ731" s="422"/>
      <c r="JBA731" s="3"/>
      <c r="JBB731" s="422"/>
      <c r="JBC731" s="3"/>
      <c r="JBD731" s="422"/>
      <c r="JBE731" s="3"/>
      <c r="JBF731" s="422"/>
      <c r="JBG731" s="3"/>
      <c r="JBH731" s="422"/>
      <c r="JBI731" s="3"/>
      <c r="JBJ731" s="422"/>
      <c r="JBK731" s="3"/>
      <c r="JBL731" s="422"/>
      <c r="JBM731" s="3"/>
      <c r="JBN731" s="422"/>
      <c r="JBO731" s="3"/>
      <c r="JBP731" s="422"/>
      <c r="JBQ731" s="3"/>
      <c r="JBR731" s="422"/>
      <c r="JBS731" s="3"/>
      <c r="JBT731" s="422"/>
      <c r="JBU731" s="3"/>
      <c r="JBV731" s="422"/>
      <c r="JBW731" s="3"/>
      <c r="JBX731" s="422"/>
      <c r="JBY731" s="3"/>
      <c r="JBZ731" s="422"/>
      <c r="JCA731" s="3"/>
      <c r="JCB731" s="422"/>
      <c r="JCC731" s="3"/>
      <c r="JCD731" s="422"/>
      <c r="JCE731" s="3"/>
      <c r="JCF731" s="422"/>
      <c r="JCG731" s="3"/>
      <c r="JCH731" s="422"/>
      <c r="JCI731" s="3"/>
      <c r="JCJ731" s="422"/>
      <c r="JCK731" s="3"/>
      <c r="JCL731" s="422"/>
      <c r="JCM731" s="3"/>
      <c r="JCN731" s="422"/>
      <c r="JCO731" s="3"/>
      <c r="JCP731" s="422"/>
      <c r="JCQ731" s="3"/>
      <c r="JCR731" s="422"/>
      <c r="JCS731" s="3"/>
      <c r="JCT731" s="422"/>
      <c r="JCU731" s="3"/>
      <c r="JCV731" s="422"/>
      <c r="JCW731" s="3"/>
      <c r="JCX731" s="422"/>
      <c r="JCY731" s="3"/>
      <c r="JCZ731" s="422"/>
      <c r="JDA731" s="3"/>
      <c r="JDB731" s="422"/>
      <c r="JDC731" s="3"/>
      <c r="JDD731" s="422"/>
      <c r="JDE731" s="3"/>
      <c r="JDF731" s="422"/>
      <c r="JDG731" s="3"/>
      <c r="JDH731" s="422"/>
      <c r="JDI731" s="3"/>
      <c r="JDJ731" s="422"/>
      <c r="JDK731" s="3"/>
      <c r="JDL731" s="422"/>
      <c r="JDM731" s="3"/>
      <c r="JDN731" s="422"/>
      <c r="JDO731" s="3"/>
      <c r="JDP731" s="422"/>
      <c r="JDQ731" s="3"/>
      <c r="JDR731" s="422"/>
      <c r="JDS731" s="3"/>
      <c r="JDT731" s="422"/>
      <c r="JDU731" s="3"/>
      <c r="JDV731" s="422"/>
      <c r="JDW731" s="3"/>
      <c r="JDX731" s="422"/>
      <c r="JDY731" s="3"/>
      <c r="JDZ731" s="422"/>
      <c r="JEA731" s="3"/>
      <c r="JEB731" s="422"/>
      <c r="JEC731" s="3"/>
      <c r="JED731" s="422"/>
      <c r="JEE731" s="3"/>
      <c r="JEF731" s="422"/>
      <c r="JEG731" s="3"/>
      <c r="JEH731" s="422"/>
      <c r="JEI731" s="3"/>
      <c r="JEJ731" s="422"/>
      <c r="JEK731" s="3"/>
      <c r="JEL731" s="422"/>
      <c r="JEM731" s="3"/>
      <c r="JEN731" s="422"/>
      <c r="JEO731" s="3"/>
      <c r="JEP731" s="422"/>
      <c r="JEQ731" s="3"/>
      <c r="JER731" s="422"/>
      <c r="JES731" s="3"/>
      <c r="JET731" s="422"/>
      <c r="JEU731" s="3"/>
      <c r="JEV731" s="422"/>
      <c r="JEW731" s="3"/>
      <c r="JEX731" s="422"/>
      <c r="JEY731" s="3"/>
      <c r="JEZ731" s="422"/>
      <c r="JFA731" s="3"/>
      <c r="JFB731" s="422"/>
      <c r="JFC731" s="3"/>
      <c r="JFD731" s="422"/>
      <c r="JFE731" s="3"/>
      <c r="JFF731" s="422"/>
      <c r="JFG731" s="3"/>
      <c r="JFH731" s="422"/>
      <c r="JFI731" s="3"/>
      <c r="JFJ731" s="422"/>
      <c r="JFK731" s="3"/>
      <c r="JFL731" s="422"/>
      <c r="JFM731" s="3"/>
      <c r="JFN731" s="422"/>
      <c r="JFO731" s="3"/>
      <c r="JFP731" s="422"/>
      <c r="JFQ731" s="3"/>
      <c r="JFR731" s="422"/>
      <c r="JFS731" s="3"/>
      <c r="JFT731" s="422"/>
      <c r="JFU731" s="3"/>
      <c r="JFV731" s="422"/>
      <c r="JFW731" s="3"/>
      <c r="JFX731" s="422"/>
      <c r="JFY731" s="3"/>
      <c r="JFZ731" s="422"/>
      <c r="JGA731" s="3"/>
      <c r="JGB731" s="422"/>
      <c r="JGC731" s="3"/>
      <c r="JGD731" s="422"/>
      <c r="JGE731" s="3"/>
      <c r="JGF731" s="422"/>
      <c r="JGG731" s="3"/>
      <c r="JGH731" s="422"/>
      <c r="JGI731" s="3"/>
      <c r="JGJ731" s="422"/>
      <c r="JGK731" s="3"/>
      <c r="JGL731" s="422"/>
      <c r="JGM731" s="3"/>
      <c r="JGN731" s="422"/>
      <c r="JGO731" s="3"/>
      <c r="JGP731" s="422"/>
      <c r="JGQ731" s="3"/>
      <c r="JGR731" s="422"/>
      <c r="JGS731" s="3"/>
      <c r="JGT731" s="422"/>
      <c r="JGU731" s="3"/>
      <c r="JGV731" s="422"/>
      <c r="JGW731" s="3"/>
      <c r="JGX731" s="422"/>
      <c r="JGY731" s="3"/>
      <c r="JGZ731" s="422"/>
      <c r="JHA731" s="3"/>
      <c r="JHB731" s="422"/>
      <c r="JHC731" s="3"/>
      <c r="JHD731" s="422"/>
      <c r="JHE731" s="3"/>
      <c r="JHF731" s="422"/>
      <c r="JHG731" s="3"/>
      <c r="JHH731" s="422"/>
      <c r="JHI731" s="3"/>
      <c r="JHJ731" s="422"/>
      <c r="JHK731" s="3"/>
      <c r="JHL731" s="422"/>
      <c r="JHM731" s="3"/>
      <c r="JHN731" s="422"/>
      <c r="JHO731" s="3"/>
      <c r="JHP731" s="422"/>
      <c r="JHQ731" s="3"/>
      <c r="JHR731" s="422"/>
      <c r="JHS731" s="3"/>
      <c r="JHT731" s="422"/>
      <c r="JHU731" s="3"/>
      <c r="JHV731" s="422"/>
      <c r="JHW731" s="3"/>
      <c r="JHX731" s="422"/>
      <c r="JHY731" s="3"/>
      <c r="JHZ731" s="422"/>
      <c r="JIA731" s="3"/>
      <c r="JIB731" s="422"/>
      <c r="JIC731" s="3"/>
      <c r="JID731" s="422"/>
      <c r="JIE731" s="3"/>
      <c r="JIF731" s="422"/>
      <c r="JIG731" s="3"/>
      <c r="JIH731" s="422"/>
      <c r="JII731" s="3"/>
      <c r="JIJ731" s="422"/>
      <c r="JIK731" s="3"/>
      <c r="JIL731" s="422"/>
      <c r="JIM731" s="3"/>
      <c r="JIN731" s="422"/>
      <c r="JIO731" s="3"/>
      <c r="JIP731" s="422"/>
      <c r="JIQ731" s="3"/>
      <c r="JIR731" s="422"/>
      <c r="JIS731" s="3"/>
      <c r="JIT731" s="422"/>
      <c r="JIU731" s="3"/>
      <c r="JIV731" s="422"/>
      <c r="JIW731" s="3"/>
      <c r="JIX731" s="422"/>
      <c r="JIY731" s="3"/>
      <c r="JIZ731" s="422"/>
      <c r="JJA731" s="3"/>
      <c r="JJB731" s="422"/>
      <c r="JJC731" s="3"/>
      <c r="JJD731" s="422"/>
      <c r="JJE731" s="3"/>
      <c r="JJF731" s="422"/>
      <c r="JJG731" s="3"/>
      <c r="JJH731" s="422"/>
      <c r="JJI731" s="3"/>
      <c r="JJJ731" s="422"/>
      <c r="JJK731" s="3"/>
      <c r="JJL731" s="422"/>
      <c r="JJM731" s="3"/>
      <c r="JJN731" s="422"/>
      <c r="JJO731" s="3"/>
      <c r="JJP731" s="422"/>
      <c r="JJQ731" s="3"/>
      <c r="JJR731" s="422"/>
      <c r="JJS731" s="3"/>
      <c r="JJT731" s="422"/>
      <c r="JJU731" s="3"/>
      <c r="JJV731" s="422"/>
      <c r="JJW731" s="3"/>
      <c r="JJX731" s="422"/>
      <c r="JJY731" s="3"/>
      <c r="JJZ731" s="422"/>
      <c r="JKA731" s="3"/>
      <c r="JKB731" s="422"/>
      <c r="JKC731" s="3"/>
      <c r="JKD731" s="422"/>
      <c r="JKE731" s="3"/>
      <c r="JKF731" s="422"/>
      <c r="JKG731" s="3"/>
      <c r="JKH731" s="422"/>
      <c r="JKI731" s="3"/>
      <c r="JKJ731" s="422"/>
      <c r="JKK731" s="3"/>
      <c r="JKL731" s="422"/>
      <c r="JKM731" s="3"/>
      <c r="JKN731" s="422"/>
      <c r="JKO731" s="3"/>
      <c r="JKP731" s="422"/>
      <c r="JKQ731" s="3"/>
      <c r="JKR731" s="422"/>
      <c r="JKS731" s="3"/>
      <c r="JKT731" s="422"/>
      <c r="JKU731" s="3"/>
      <c r="JKV731" s="422"/>
      <c r="JKW731" s="3"/>
      <c r="JKX731" s="422"/>
      <c r="JKY731" s="3"/>
      <c r="JKZ731" s="422"/>
      <c r="JLA731" s="3"/>
      <c r="JLB731" s="422"/>
      <c r="JLC731" s="3"/>
      <c r="JLD731" s="422"/>
      <c r="JLE731" s="3"/>
      <c r="JLF731" s="422"/>
      <c r="JLG731" s="3"/>
      <c r="JLH731" s="422"/>
      <c r="JLI731" s="3"/>
      <c r="JLJ731" s="422"/>
      <c r="JLK731" s="3"/>
      <c r="JLL731" s="422"/>
      <c r="JLM731" s="3"/>
      <c r="JLN731" s="422"/>
      <c r="JLO731" s="3"/>
      <c r="JLP731" s="422"/>
      <c r="JLQ731" s="3"/>
      <c r="JLR731" s="422"/>
      <c r="JLS731" s="3"/>
      <c r="JLT731" s="422"/>
      <c r="JLU731" s="3"/>
      <c r="JLV731" s="422"/>
      <c r="JLW731" s="3"/>
      <c r="JLX731" s="422"/>
      <c r="JLY731" s="3"/>
      <c r="JLZ731" s="422"/>
      <c r="JMA731" s="3"/>
      <c r="JMB731" s="422"/>
      <c r="JMC731" s="3"/>
      <c r="JMD731" s="422"/>
      <c r="JME731" s="3"/>
      <c r="JMF731" s="422"/>
      <c r="JMG731" s="3"/>
      <c r="JMH731" s="422"/>
      <c r="JMI731" s="3"/>
      <c r="JMJ731" s="422"/>
      <c r="JMK731" s="3"/>
      <c r="JML731" s="422"/>
      <c r="JMM731" s="3"/>
      <c r="JMN731" s="422"/>
      <c r="JMO731" s="3"/>
      <c r="JMP731" s="422"/>
      <c r="JMQ731" s="3"/>
      <c r="JMR731" s="422"/>
      <c r="JMS731" s="3"/>
      <c r="JMT731" s="422"/>
      <c r="JMU731" s="3"/>
      <c r="JMV731" s="422"/>
      <c r="JMW731" s="3"/>
      <c r="JMX731" s="422"/>
      <c r="JMY731" s="3"/>
      <c r="JMZ731" s="422"/>
      <c r="JNA731" s="3"/>
      <c r="JNB731" s="422"/>
      <c r="JNC731" s="3"/>
      <c r="JND731" s="422"/>
      <c r="JNE731" s="3"/>
      <c r="JNF731" s="422"/>
      <c r="JNG731" s="3"/>
      <c r="JNH731" s="422"/>
      <c r="JNI731" s="3"/>
      <c r="JNJ731" s="422"/>
      <c r="JNK731" s="3"/>
      <c r="JNL731" s="422"/>
      <c r="JNM731" s="3"/>
      <c r="JNN731" s="422"/>
      <c r="JNO731" s="3"/>
      <c r="JNP731" s="422"/>
      <c r="JNQ731" s="3"/>
      <c r="JNR731" s="422"/>
      <c r="JNS731" s="3"/>
      <c r="JNT731" s="422"/>
      <c r="JNU731" s="3"/>
      <c r="JNV731" s="422"/>
      <c r="JNW731" s="3"/>
      <c r="JNX731" s="422"/>
      <c r="JNY731" s="3"/>
      <c r="JNZ731" s="422"/>
      <c r="JOA731" s="3"/>
      <c r="JOB731" s="422"/>
      <c r="JOC731" s="3"/>
      <c r="JOD731" s="422"/>
      <c r="JOE731" s="3"/>
      <c r="JOF731" s="422"/>
      <c r="JOG731" s="3"/>
      <c r="JOH731" s="422"/>
      <c r="JOI731" s="3"/>
      <c r="JOJ731" s="422"/>
      <c r="JOK731" s="3"/>
      <c r="JOL731" s="422"/>
      <c r="JOM731" s="3"/>
      <c r="JON731" s="422"/>
      <c r="JOO731" s="3"/>
      <c r="JOP731" s="422"/>
      <c r="JOQ731" s="3"/>
      <c r="JOR731" s="422"/>
      <c r="JOS731" s="3"/>
      <c r="JOT731" s="422"/>
      <c r="JOU731" s="3"/>
      <c r="JOV731" s="422"/>
      <c r="JOW731" s="3"/>
      <c r="JOX731" s="422"/>
      <c r="JOY731" s="3"/>
      <c r="JOZ731" s="422"/>
      <c r="JPA731" s="3"/>
      <c r="JPB731" s="422"/>
      <c r="JPC731" s="3"/>
      <c r="JPD731" s="422"/>
      <c r="JPE731" s="3"/>
      <c r="JPF731" s="422"/>
      <c r="JPG731" s="3"/>
      <c r="JPH731" s="422"/>
      <c r="JPI731" s="3"/>
      <c r="JPJ731" s="422"/>
      <c r="JPK731" s="3"/>
      <c r="JPL731" s="422"/>
      <c r="JPM731" s="3"/>
      <c r="JPN731" s="422"/>
      <c r="JPO731" s="3"/>
      <c r="JPP731" s="422"/>
      <c r="JPQ731" s="3"/>
      <c r="JPR731" s="422"/>
      <c r="JPS731" s="3"/>
      <c r="JPT731" s="422"/>
      <c r="JPU731" s="3"/>
      <c r="JPV731" s="422"/>
      <c r="JPW731" s="3"/>
      <c r="JPX731" s="422"/>
      <c r="JPY731" s="3"/>
      <c r="JPZ731" s="422"/>
      <c r="JQA731" s="3"/>
      <c r="JQB731" s="422"/>
      <c r="JQC731" s="3"/>
      <c r="JQD731" s="422"/>
      <c r="JQE731" s="3"/>
      <c r="JQF731" s="422"/>
      <c r="JQG731" s="3"/>
      <c r="JQH731" s="422"/>
      <c r="JQI731" s="3"/>
      <c r="JQJ731" s="422"/>
      <c r="JQK731" s="3"/>
      <c r="JQL731" s="422"/>
      <c r="JQM731" s="3"/>
      <c r="JQN731" s="422"/>
      <c r="JQO731" s="3"/>
      <c r="JQP731" s="422"/>
      <c r="JQQ731" s="3"/>
      <c r="JQR731" s="422"/>
      <c r="JQS731" s="3"/>
      <c r="JQT731" s="422"/>
      <c r="JQU731" s="3"/>
      <c r="JQV731" s="422"/>
      <c r="JQW731" s="3"/>
      <c r="JQX731" s="422"/>
      <c r="JQY731" s="3"/>
      <c r="JQZ731" s="422"/>
      <c r="JRA731" s="3"/>
      <c r="JRB731" s="422"/>
      <c r="JRC731" s="3"/>
      <c r="JRD731" s="422"/>
      <c r="JRE731" s="3"/>
      <c r="JRF731" s="422"/>
      <c r="JRG731" s="3"/>
      <c r="JRH731" s="422"/>
      <c r="JRI731" s="3"/>
      <c r="JRJ731" s="422"/>
      <c r="JRK731" s="3"/>
      <c r="JRL731" s="422"/>
      <c r="JRM731" s="3"/>
      <c r="JRN731" s="422"/>
      <c r="JRO731" s="3"/>
      <c r="JRP731" s="422"/>
      <c r="JRQ731" s="3"/>
      <c r="JRR731" s="422"/>
      <c r="JRS731" s="3"/>
      <c r="JRT731" s="422"/>
      <c r="JRU731" s="3"/>
      <c r="JRV731" s="422"/>
      <c r="JRW731" s="3"/>
      <c r="JRX731" s="422"/>
      <c r="JRY731" s="3"/>
      <c r="JRZ731" s="422"/>
      <c r="JSA731" s="3"/>
      <c r="JSB731" s="422"/>
      <c r="JSC731" s="3"/>
      <c r="JSD731" s="422"/>
      <c r="JSE731" s="3"/>
      <c r="JSF731" s="422"/>
      <c r="JSG731" s="3"/>
      <c r="JSH731" s="422"/>
      <c r="JSI731" s="3"/>
      <c r="JSJ731" s="422"/>
      <c r="JSK731" s="3"/>
      <c r="JSL731" s="422"/>
      <c r="JSM731" s="3"/>
      <c r="JSN731" s="422"/>
      <c r="JSO731" s="3"/>
      <c r="JSP731" s="422"/>
      <c r="JSQ731" s="3"/>
      <c r="JSR731" s="422"/>
      <c r="JSS731" s="3"/>
      <c r="JST731" s="422"/>
      <c r="JSU731" s="3"/>
      <c r="JSV731" s="422"/>
      <c r="JSW731" s="3"/>
      <c r="JSX731" s="422"/>
      <c r="JSY731" s="3"/>
      <c r="JSZ731" s="422"/>
      <c r="JTA731" s="3"/>
      <c r="JTB731" s="422"/>
      <c r="JTC731" s="3"/>
      <c r="JTD731" s="422"/>
      <c r="JTE731" s="3"/>
      <c r="JTF731" s="422"/>
      <c r="JTG731" s="3"/>
      <c r="JTH731" s="422"/>
      <c r="JTI731" s="3"/>
      <c r="JTJ731" s="422"/>
      <c r="JTK731" s="3"/>
      <c r="JTL731" s="422"/>
      <c r="JTM731" s="3"/>
      <c r="JTN731" s="422"/>
      <c r="JTO731" s="3"/>
      <c r="JTP731" s="422"/>
      <c r="JTQ731" s="3"/>
      <c r="JTR731" s="422"/>
      <c r="JTS731" s="3"/>
      <c r="JTT731" s="422"/>
      <c r="JTU731" s="3"/>
      <c r="JTV731" s="422"/>
      <c r="JTW731" s="3"/>
      <c r="JTX731" s="422"/>
      <c r="JTY731" s="3"/>
      <c r="JTZ731" s="422"/>
      <c r="JUA731" s="3"/>
      <c r="JUB731" s="422"/>
      <c r="JUC731" s="3"/>
      <c r="JUD731" s="422"/>
      <c r="JUE731" s="3"/>
      <c r="JUF731" s="422"/>
      <c r="JUG731" s="3"/>
      <c r="JUH731" s="422"/>
      <c r="JUI731" s="3"/>
      <c r="JUJ731" s="422"/>
      <c r="JUK731" s="3"/>
      <c r="JUL731" s="422"/>
      <c r="JUM731" s="3"/>
      <c r="JUN731" s="422"/>
      <c r="JUO731" s="3"/>
      <c r="JUP731" s="422"/>
      <c r="JUQ731" s="3"/>
      <c r="JUR731" s="422"/>
      <c r="JUS731" s="3"/>
      <c r="JUT731" s="422"/>
      <c r="JUU731" s="3"/>
      <c r="JUV731" s="422"/>
      <c r="JUW731" s="3"/>
      <c r="JUX731" s="422"/>
      <c r="JUY731" s="3"/>
      <c r="JUZ731" s="422"/>
      <c r="JVA731" s="3"/>
      <c r="JVB731" s="422"/>
      <c r="JVC731" s="3"/>
      <c r="JVD731" s="422"/>
      <c r="JVE731" s="3"/>
      <c r="JVF731" s="422"/>
      <c r="JVG731" s="3"/>
      <c r="JVH731" s="422"/>
      <c r="JVI731" s="3"/>
      <c r="JVJ731" s="422"/>
      <c r="JVK731" s="3"/>
      <c r="JVL731" s="422"/>
      <c r="JVM731" s="3"/>
      <c r="JVN731" s="422"/>
      <c r="JVO731" s="3"/>
      <c r="JVP731" s="422"/>
      <c r="JVQ731" s="3"/>
      <c r="JVR731" s="422"/>
      <c r="JVS731" s="3"/>
      <c r="JVT731" s="422"/>
      <c r="JVU731" s="3"/>
      <c r="JVV731" s="422"/>
      <c r="JVW731" s="3"/>
      <c r="JVX731" s="422"/>
      <c r="JVY731" s="3"/>
      <c r="JVZ731" s="422"/>
      <c r="JWA731" s="3"/>
      <c r="JWB731" s="422"/>
      <c r="JWC731" s="3"/>
      <c r="JWD731" s="422"/>
      <c r="JWE731" s="3"/>
      <c r="JWF731" s="422"/>
      <c r="JWG731" s="3"/>
      <c r="JWH731" s="422"/>
      <c r="JWI731" s="3"/>
      <c r="JWJ731" s="422"/>
      <c r="JWK731" s="3"/>
      <c r="JWL731" s="422"/>
      <c r="JWM731" s="3"/>
      <c r="JWN731" s="422"/>
      <c r="JWO731" s="3"/>
      <c r="JWP731" s="422"/>
      <c r="JWQ731" s="3"/>
      <c r="JWR731" s="422"/>
      <c r="JWS731" s="3"/>
      <c r="JWT731" s="422"/>
      <c r="JWU731" s="3"/>
      <c r="JWV731" s="422"/>
      <c r="JWW731" s="3"/>
      <c r="JWX731" s="422"/>
      <c r="JWY731" s="3"/>
      <c r="JWZ731" s="422"/>
      <c r="JXA731" s="3"/>
      <c r="JXB731" s="422"/>
      <c r="JXC731" s="3"/>
      <c r="JXD731" s="422"/>
      <c r="JXE731" s="3"/>
      <c r="JXF731" s="422"/>
      <c r="JXG731" s="3"/>
      <c r="JXH731" s="422"/>
      <c r="JXI731" s="3"/>
      <c r="JXJ731" s="422"/>
      <c r="JXK731" s="3"/>
      <c r="JXL731" s="422"/>
      <c r="JXM731" s="3"/>
      <c r="JXN731" s="422"/>
      <c r="JXO731" s="3"/>
      <c r="JXP731" s="422"/>
      <c r="JXQ731" s="3"/>
      <c r="JXR731" s="422"/>
      <c r="JXS731" s="3"/>
      <c r="JXT731" s="422"/>
      <c r="JXU731" s="3"/>
      <c r="JXV731" s="422"/>
      <c r="JXW731" s="3"/>
      <c r="JXX731" s="422"/>
      <c r="JXY731" s="3"/>
      <c r="JXZ731" s="422"/>
      <c r="JYA731" s="3"/>
      <c r="JYB731" s="422"/>
      <c r="JYC731" s="3"/>
      <c r="JYD731" s="422"/>
      <c r="JYE731" s="3"/>
      <c r="JYF731" s="422"/>
      <c r="JYG731" s="3"/>
      <c r="JYH731" s="422"/>
      <c r="JYI731" s="3"/>
      <c r="JYJ731" s="422"/>
      <c r="JYK731" s="3"/>
      <c r="JYL731" s="422"/>
      <c r="JYM731" s="3"/>
      <c r="JYN731" s="422"/>
      <c r="JYO731" s="3"/>
      <c r="JYP731" s="422"/>
      <c r="JYQ731" s="3"/>
      <c r="JYR731" s="422"/>
      <c r="JYS731" s="3"/>
      <c r="JYT731" s="422"/>
      <c r="JYU731" s="3"/>
      <c r="JYV731" s="422"/>
      <c r="JYW731" s="3"/>
      <c r="JYX731" s="422"/>
      <c r="JYY731" s="3"/>
      <c r="JYZ731" s="422"/>
      <c r="JZA731" s="3"/>
      <c r="JZB731" s="422"/>
      <c r="JZC731" s="3"/>
      <c r="JZD731" s="422"/>
      <c r="JZE731" s="3"/>
      <c r="JZF731" s="422"/>
      <c r="JZG731" s="3"/>
      <c r="JZH731" s="422"/>
      <c r="JZI731" s="3"/>
      <c r="JZJ731" s="422"/>
      <c r="JZK731" s="3"/>
      <c r="JZL731" s="422"/>
      <c r="JZM731" s="3"/>
      <c r="JZN731" s="422"/>
      <c r="JZO731" s="3"/>
      <c r="JZP731" s="422"/>
      <c r="JZQ731" s="3"/>
      <c r="JZR731" s="422"/>
      <c r="JZS731" s="3"/>
      <c r="JZT731" s="422"/>
      <c r="JZU731" s="3"/>
      <c r="JZV731" s="422"/>
      <c r="JZW731" s="3"/>
      <c r="JZX731" s="422"/>
      <c r="JZY731" s="3"/>
      <c r="JZZ731" s="422"/>
      <c r="KAA731" s="3"/>
      <c r="KAB731" s="422"/>
      <c r="KAC731" s="3"/>
      <c r="KAD731" s="422"/>
      <c r="KAE731" s="3"/>
      <c r="KAF731" s="422"/>
      <c r="KAG731" s="3"/>
      <c r="KAH731" s="422"/>
      <c r="KAI731" s="3"/>
      <c r="KAJ731" s="422"/>
      <c r="KAK731" s="3"/>
      <c r="KAL731" s="422"/>
      <c r="KAM731" s="3"/>
      <c r="KAN731" s="422"/>
      <c r="KAO731" s="3"/>
      <c r="KAP731" s="422"/>
      <c r="KAQ731" s="3"/>
      <c r="KAR731" s="422"/>
      <c r="KAS731" s="3"/>
      <c r="KAT731" s="422"/>
      <c r="KAU731" s="3"/>
      <c r="KAV731" s="422"/>
      <c r="KAW731" s="3"/>
      <c r="KAX731" s="422"/>
      <c r="KAY731" s="3"/>
      <c r="KAZ731" s="422"/>
      <c r="KBA731" s="3"/>
      <c r="KBB731" s="422"/>
      <c r="KBC731" s="3"/>
      <c r="KBD731" s="422"/>
      <c r="KBE731" s="3"/>
      <c r="KBF731" s="422"/>
      <c r="KBG731" s="3"/>
      <c r="KBH731" s="422"/>
      <c r="KBI731" s="3"/>
      <c r="KBJ731" s="422"/>
      <c r="KBK731" s="3"/>
      <c r="KBL731" s="422"/>
      <c r="KBM731" s="3"/>
      <c r="KBN731" s="422"/>
      <c r="KBO731" s="3"/>
      <c r="KBP731" s="422"/>
      <c r="KBQ731" s="3"/>
      <c r="KBR731" s="422"/>
      <c r="KBS731" s="3"/>
      <c r="KBT731" s="422"/>
      <c r="KBU731" s="3"/>
      <c r="KBV731" s="422"/>
      <c r="KBW731" s="3"/>
      <c r="KBX731" s="422"/>
      <c r="KBY731" s="3"/>
      <c r="KBZ731" s="422"/>
      <c r="KCA731" s="3"/>
      <c r="KCB731" s="422"/>
      <c r="KCC731" s="3"/>
      <c r="KCD731" s="422"/>
      <c r="KCE731" s="3"/>
      <c r="KCF731" s="422"/>
      <c r="KCG731" s="3"/>
      <c r="KCH731" s="422"/>
      <c r="KCI731" s="3"/>
      <c r="KCJ731" s="422"/>
      <c r="KCK731" s="3"/>
      <c r="KCL731" s="422"/>
      <c r="KCM731" s="3"/>
      <c r="KCN731" s="422"/>
      <c r="KCO731" s="3"/>
      <c r="KCP731" s="422"/>
      <c r="KCQ731" s="3"/>
      <c r="KCR731" s="422"/>
      <c r="KCS731" s="3"/>
      <c r="KCT731" s="422"/>
      <c r="KCU731" s="3"/>
      <c r="KCV731" s="422"/>
      <c r="KCW731" s="3"/>
      <c r="KCX731" s="422"/>
      <c r="KCY731" s="3"/>
      <c r="KCZ731" s="422"/>
      <c r="KDA731" s="3"/>
      <c r="KDB731" s="422"/>
      <c r="KDC731" s="3"/>
      <c r="KDD731" s="422"/>
      <c r="KDE731" s="3"/>
      <c r="KDF731" s="422"/>
      <c r="KDG731" s="3"/>
      <c r="KDH731" s="422"/>
      <c r="KDI731" s="3"/>
      <c r="KDJ731" s="422"/>
      <c r="KDK731" s="3"/>
      <c r="KDL731" s="422"/>
      <c r="KDM731" s="3"/>
      <c r="KDN731" s="422"/>
      <c r="KDO731" s="3"/>
      <c r="KDP731" s="422"/>
      <c r="KDQ731" s="3"/>
      <c r="KDR731" s="422"/>
      <c r="KDS731" s="3"/>
      <c r="KDT731" s="422"/>
      <c r="KDU731" s="3"/>
      <c r="KDV731" s="422"/>
      <c r="KDW731" s="3"/>
      <c r="KDX731" s="422"/>
      <c r="KDY731" s="3"/>
      <c r="KDZ731" s="422"/>
      <c r="KEA731" s="3"/>
      <c r="KEB731" s="422"/>
      <c r="KEC731" s="3"/>
      <c r="KED731" s="422"/>
      <c r="KEE731" s="3"/>
      <c r="KEF731" s="422"/>
      <c r="KEG731" s="3"/>
      <c r="KEH731" s="422"/>
      <c r="KEI731" s="3"/>
      <c r="KEJ731" s="422"/>
      <c r="KEK731" s="3"/>
      <c r="KEL731" s="422"/>
      <c r="KEM731" s="3"/>
      <c r="KEN731" s="422"/>
      <c r="KEO731" s="3"/>
      <c r="KEP731" s="422"/>
      <c r="KEQ731" s="3"/>
      <c r="KER731" s="422"/>
      <c r="KES731" s="3"/>
      <c r="KET731" s="422"/>
      <c r="KEU731" s="3"/>
      <c r="KEV731" s="422"/>
      <c r="KEW731" s="3"/>
      <c r="KEX731" s="422"/>
      <c r="KEY731" s="3"/>
      <c r="KEZ731" s="422"/>
      <c r="KFA731" s="3"/>
      <c r="KFB731" s="422"/>
      <c r="KFC731" s="3"/>
      <c r="KFD731" s="422"/>
      <c r="KFE731" s="3"/>
      <c r="KFF731" s="422"/>
      <c r="KFG731" s="3"/>
      <c r="KFH731" s="422"/>
      <c r="KFI731" s="3"/>
      <c r="KFJ731" s="422"/>
      <c r="KFK731" s="3"/>
      <c r="KFL731" s="422"/>
      <c r="KFM731" s="3"/>
      <c r="KFN731" s="422"/>
      <c r="KFO731" s="3"/>
      <c r="KFP731" s="422"/>
      <c r="KFQ731" s="3"/>
      <c r="KFR731" s="422"/>
      <c r="KFS731" s="3"/>
      <c r="KFT731" s="422"/>
      <c r="KFU731" s="3"/>
      <c r="KFV731" s="422"/>
      <c r="KFW731" s="3"/>
      <c r="KFX731" s="422"/>
      <c r="KFY731" s="3"/>
      <c r="KFZ731" s="422"/>
      <c r="KGA731" s="3"/>
      <c r="KGB731" s="422"/>
      <c r="KGC731" s="3"/>
      <c r="KGD731" s="422"/>
      <c r="KGE731" s="3"/>
      <c r="KGF731" s="422"/>
      <c r="KGG731" s="3"/>
      <c r="KGH731" s="422"/>
      <c r="KGI731" s="3"/>
      <c r="KGJ731" s="422"/>
      <c r="KGK731" s="3"/>
      <c r="KGL731" s="422"/>
      <c r="KGM731" s="3"/>
      <c r="KGN731" s="422"/>
      <c r="KGO731" s="3"/>
      <c r="KGP731" s="422"/>
      <c r="KGQ731" s="3"/>
      <c r="KGR731" s="422"/>
      <c r="KGS731" s="3"/>
      <c r="KGT731" s="422"/>
      <c r="KGU731" s="3"/>
      <c r="KGV731" s="422"/>
      <c r="KGW731" s="3"/>
      <c r="KGX731" s="422"/>
      <c r="KGY731" s="3"/>
      <c r="KGZ731" s="422"/>
      <c r="KHA731" s="3"/>
      <c r="KHB731" s="422"/>
      <c r="KHC731" s="3"/>
      <c r="KHD731" s="422"/>
      <c r="KHE731" s="3"/>
      <c r="KHF731" s="422"/>
      <c r="KHG731" s="3"/>
      <c r="KHH731" s="422"/>
      <c r="KHI731" s="3"/>
      <c r="KHJ731" s="422"/>
      <c r="KHK731" s="3"/>
      <c r="KHL731" s="422"/>
      <c r="KHM731" s="3"/>
      <c r="KHN731" s="422"/>
      <c r="KHO731" s="3"/>
      <c r="KHP731" s="422"/>
      <c r="KHQ731" s="3"/>
      <c r="KHR731" s="422"/>
      <c r="KHS731" s="3"/>
      <c r="KHT731" s="422"/>
      <c r="KHU731" s="3"/>
      <c r="KHV731" s="422"/>
      <c r="KHW731" s="3"/>
      <c r="KHX731" s="422"/>
      <c r="KHY731" s="3"/>
      <c r="KHZ731" s="422"/>
      <c r="KIA731" s="3"/>
      <c r="KIB731" s="422"/>
      <c r="KIC731" s="3"/>
      <c r="KID731" s="422"/>
      <c r="KIE731" s="3"/>
      <c r="KIF731" s="422"/>
      <c r="KIG731" s="3"/>
      <c r="KIH731" s="422"/>
      <c r="KII731" s="3"/>
      <c r="KIJ731" s="422"/>
      <c r="KIK731" s="3"/>
      <c r="KIL731" s="422"/>
      <c r="KIM731" s="3"/>
      <c r="KIN731" s="422"/>
      <c r="KIO731" s="3"/>
      <c r="KIP731" s="422"/>
      <c r="KIQ731" s="3"/>
      <c r="KIR731" s="422"/>
      <c r="KIS731" s="3"/>
      <c r="KIT731" s="422"/>
      <c r="KIU731" s="3"/>
      <c r="KIV731" s="422"/>
      <c r="KIW731" s="3"/>
      <c r="KIX731" s="422"/>
      <c r="KIY731" s="3"/>
      <c r="KIZ731" s="422"/>
      <c r="KJA731" s="3"/>
      <c r="KJB731" s="422"/>
      <c r="KJC731" s="3"/>
      <c r="KJD731" s="422"/>
      <c r="KJE731" s="3"/>
      <c r="KJF731" s="422"/>
      <c r="KJG731" s="3"/>
      <c r="KJH731" s="422"/>
      <c r="KJI731" s="3"/>
      <c r="KJJ731" s="422"/>
      <c r="KJK731" s="3"/>
      <c r="KJL731" s="422"/>
      <c r="KJM731" s="3"/>
      <c r="KJN731" s="422"/>
      <c r="KJO731" s="3"/>
      <c r="KJP731" s="422"/>
      <c r="KJQ731" s="3"/>
      <c r="KJR731" s="422"/>
      <c r="KJS731" s="3"/>
      <c r="KJT731" s="422"/>
      <c r="KJU731" s="3"/>
      <c r="KJV731" s="422"/>
      <c r="KJW731" s="3"/>
      <c r="KJX731" s="422"/>
      <c r="KJY731" s="3"/>
      <c r="KJZ731" s="422"/>
      <c r="KKA731" s="3"/>
      <c r="KKB731" s="422"/>
      <c r="KKC731" s="3"/>
      <c r="KKD731" s="422"/>
      <c r="KKE731" s="3"/>
      <c r="KKF731" s="422"/>
      <c r="KKG731" s="3"/>
      <c r="KKH731" s="422"/>
      <c r="KKI731" s="3"/>
      <c r="KKJ731" s="422"/>
      <c r="KKK731" s="3"/>
      <c r="KKL731" s="422"/>
      <c r="KKM731" s="3"/>
      <c r="KKN731" s="422"/>
      <c r="KKO731" s="3"/>
      <c r="KKP731" s="422"/>
      <c r="KKQ731" s="3"/>
      <c r="KKR731" s="422"/>
      <c r="KKS731" s="3"/>
      <c r="KKT731" s="422"/>
      <c r="KKU731" s="3"/>
      <c r="KKV731" s="422"/>
      <c r="KKW731" s="3"/>
      <c r="KKX731" s="422"/>
      <c r="KKY731" s="3"/>
      <c r="KKZ731" s="422"/>
      <c r="KLA731" s="3"/>
      <c r="KLB731" s="422"/>
      <c r="KLC731" s="3"/>
      <c r="KLD731" s="422"/>
      <c r="KLE731" s="3"/>
      <c r="KLF731" s="422"/>
      <c r="KLG731" s="3"/>
      <c r="KLH731" s="422"/>
      <c r="KLI731" s="3"/>
      <c r="KLJ731" s="422"/>
      <c r="KLK731" s="3"/>
      <c r="KLL731" s="422"/>
      <c r="KLM731" s="3"/>
      <c r="KLN731" s="422"/>
      <c r="KLO731" s="3"/>
      <c r="KLP731" s="422"/>
      <c r="KLQ731" s="3"/>
      <c r="KLR731" s="422"/>
      <c r="KLS731" s="3"/>
      <c r="KLT731" s="422"/>
      <c r="KLU731" s="3"/>
      <c r="KLV731" s="422"/>
      <c r="KLW731" s="3"/>
      <c r="KLX731" s="422"/>
      <c r="KLY731" s="3"/>
      <c r="KLZ731" s="422"/>
      <c r="KMA731" s="3"/>
      <c r="KMB731" s="422"/>
      <c r="KMC731" s="3"/>
      <c r="KMD731" s="422"/>
      <c r="KME731" s="3"/>
      <c r="KMF731" s="422"/>
      <c r="KMG731" s="3"/>
      <c r="KMH731" s="422"/>
      <c r="KMI731" s="3"/>
      <c r="KMJ731" s="422"/>
      <c r="KMK731" s="3"/>
      <c r="KML731" s="422"/>
      <c r="KMM731" s="3"/>
      <c r="KMN731" s="422"/>
      <c r="KMO731" s="3"/>
      <c r="KMP731" s="422"/>
      <c r="KMQ731" s="3"/>
      <c r="KMR731" s="422"/>
      <c r="KMS731" s="3"/>
      <c r="KMT731" s="422"/>
      <c r="KMU731" s="3"/>
      <c r="KMV731" s="422"/>
      <c r="KMW731" s="3"/>
      <c r="KMX731" s="422"/>
      <c r="KMY731" s="3"/>
      <c r="KMZ731" s="422"/>
      <c r="KNA731" s="3"/>
      <c r="KNB731" s="422"/>
      <c r="KNC731" s="3"/>
      <c r="KND731" s="422"/>
      <c r="KNE731" s="3"/>
      <c r="KNF731" s="422"/>
      <c r="KNG731" s="3"/>
      <c r="KNH731" s="422"/>
      <c r="KNI731" s="3"/>
      <c r="KNJ731" s="422"/>
      <c r="KNK731" s="3"/>
      <c r="KNL731" s="422"/>
      <c r="KNM731" s="3"/>
      <c r="KNN731" s="422"/>
      <c r="KNO731" s="3"/>
      <c r="KNP731" s="422"/>
      <c r="KNQ731" s="3"/>
      <c r="KNR731" s="422"/>
      <c r="KNS731" s="3"/>
      <c r="KNT731" s="422"/>
      <c r="KNU731" s="3"/>
      <c r="KNV731" s="422"/>
      <c r="KNW731" s="3"/>
      <c r="KNX731" s="422"/>
      <c r="KNY731" s="3"/>
      <c r="KNZ731" s="422"/>
      <c r="KOA731" s="3"/>
      <c r="KOB731" s="422"/>
      <c r="KOC731" s="3"/>
      <c r="KOD731" s="422"/>
      <c r="KOE731" s="3"/>
      <c r="KOF731" s="422"/>
      <c r="KOG731" s="3"/>
      <c r="KOH731" s="422"/>
      <c r="KOI731" s="3"/>
      <c r="KOJ731" s="422"/>
      <c r="KOK731" s="3"/>
      <c r="KOL731" s="422"/>
      <c r="KOM731" s="3"/>
      <c r="KON731" s="422"/>
      <c r="KOO731" s="3"/>
      <c r="KOP731" s="422"/>
      <c r="KOQ731" s="3"/>
      <c r="KOR731" s="422"/>
      <c r="KOS731" s="3"/>
      <c r="KOT731" s="422"/>
      <c r="KOU731" s="3"/>
      <c r="KOV731" s="422"/>
      <c r="KOW731" s="3"/>
      <c r="KOX731" s="422"/>
      <c r="KOY731" s="3"/>
      <c r="KOZ731" s="422"/>
      <c r="KPA731" s="3"/>
      <c r="KPB731" s="422"/>
      <c r="KPC731" s="3"/>
      <c r="KPD731" s="422"/>
      <c r="KPE731" s="3"/>
      <c r="KPF731" s="422"/>
      <c r="KPG731" s="3"/>
      <c r="KPH731" s="422"/>
      <c r="KPI731" s="3"/>
      <c r="KPJ731" s="422"/>
      <c r="KPK731" s="3"/>
      <c r="KPL731" s="422"/>
      <c r="KPM731" s="3"/>
      <c r="KPN731" s="422"/>
      <c r="KPO731" s="3"/>
      <c r="KPP731" s="422"/>
      <c r="KPQ731" s="3"/>
      <c r="KPR731" s="422"/>
      <c r="KPS731" s="3"/>
      <c r="KPT731" s="422"/>
      <c r="KPU731" s="3"/>
      <c r="KPV731" s="422"/>
      <c r="KPW731" s="3"/>
      <c r="KPX731" s="422"/>
      <c r="KPY731" s="3"/>
      <c r="KPZ731" s="422"/>
      <c r="KQA731" s="3"/>
      <c r="KQB731" s="422"/>
      <c r="KQC731" s="3"/>
      <c r="KQD731" s="422"/>
      <c r="KQE731" s="3"/>
      <c r="KQF731" s="422"/>
      <c r="KQG731" s="3"/>
      <c r="KQH731" s="422"/>
      <c r="KQI731" s="3"/>
      <c r="KQJ731" s="422"/>
      <c r="KQK731" s="3"/>
      <c r="KQL731" s="422"/>
      <c r="KQM731" s="3"/>
      <c r="KQN731" s="422"/>
      <c r="KQO731" s="3"/>
      <c r="KQP731" s="422"/>
      <c r="KQQ731" s="3"/>
      <c r="KQR731" s="422"/>
      <c r="KQS731" s="3"/>
      <c r="KQT731" s="422"/>
      <c r="KQU731" s="3"/>
      <c r="KQV731" s="422"/>
      <c r="KQW731" s="3"/>
      <c r="KQX731" s="422"/>
      <c r="KQY731" s="3"/>
      <c r="KQZ731" s="422"/>
      <c r="KRA731" s="3"/>
      <c r="KRB731" s="422"/>
      <c r="KRC731" s="3"/>
      <c r="KRD731" s="422"/>
      <c r="KRE731" s="3"/>
      <c r="KRF731" s="422"/>
      <c r="KRG731" s="3"/>
      <c r="KRH731" s="422"/>
      <c r="KRI731" s="3"/>
      <c r="KRJ731" s="422"/>
      <c r="KRK731" s="3"/>
      <c r="KRL731" s="422"/>
      <c r="KRM731" s="3"/>
      <c r="KRN731" s="422"/>
      <c r="KRO731" s="3"/>
      <c r="KRP731" s="422"/>
      <c r="KRQ731" s="3"/>
      <c r="KRR731" s="422"/>
      <c r="KRS731" s="3"/>
      <c r="KRT731" s="422"/>
      <c r="KRU731" s="3"/>
      <c r="KRV731" s="422"/>
      <c r="KRW731" s="3"/>
      <c r="KRX731" s="422"/>
      <c r="KRY731" s="3"/>
      <c r="KRZ731" s="422"/>
      <c r="KSA731" s="3"/>
      <c r="KSB731" s="422"/>
      <c r="KSC731" s="3"/>
      <c r="KSD731" s="422"/>
      <c r="KSE731" s="3"/>
      <c r="KSF731" s="422"/>
      <c r="KSG731" s="3"/>
      <c r="KSH731" s="422"/>
      <c r="KSI731" s="3"/>
      <c r="KSJ731" s="422"/>
      <c r="KSK731" s="3"/>
      <c r="KSL731" s="422"/>
      <c r="KSM731" s="3"/>
      <c r="KSN731" s="422"/>
      <c r="KSO731" s="3"/>
      <c r="KSP731" s="422"/>
      <c r="KSQ731" s="3"/>
      <c r="KSR731" s="422"/>
      <c r="KSS731" s="3"/>
      <c r="KST731" s="422"/>
      <c r="KSU731" s="3"/>
      <c r="KSV731" s="422"/>
      <c r="KSW731" s="3"/>
      <c r="KSX731" s="422"/>
      <c r="KSY731" s="3"/>
      <c r="KSZ731" s="422"/>
      <c r="KTA731" s="3"/>
      <c r="KTB731" s="422"/>
      <c r="KTC731" s="3"/>
      <c r="KTD731" s="422"/>
      <c r="KTE731" s="3"/>
      <c r="KTF731" s="422"/>
      <c r="KTG731" s="3"/>
      <c r="KTH731" s="422"/>
      <c r="KTI731" s="3"/>
      <c r="KTJ731" s="422"/>
      <c r="KTK731" s="3"/>
      <c r="KTL731" s="422"/>
      <c r="KTM731" s="3"/>
      <c r="KTN731" s="422"/>
      <c r="KTO731" s="3"/>
      <c r="KTP731" s="422"/>
      <c r="KTQ731" s="3"/>
      <c r="KTR731" s="422"/>
      <c r="KTS731" s="3"/>
      <c r="KTT731" s="422"/>
      <c r="KTU731" s="3"/>
      <c r="KTV731" s="422"/>
      <c r="KTW731" s="3"/>
      <c r="KTX731" s="422"/>
      <c r="KTY731" s="3"/>
      <c r="KTZ731" s="422"/>
      <c r="KUA731" s="3"/>
      <c r="KUB731" s="422"/>
      <c r="KUC731" s="3"/>
      <c r="KUD731" s="422"/>
      <c r="KUE731" s="3"/>
      <c r="KUF731" s="422"/>
      <c r="KUG731" s="3"/>
      <c r="KUH731" s="422"/>
      <c r="KUI731" s="3"/>
      <c r="KUJ731" s="422"/>
      <c r="KUK731" s="3"/>
      <c r="KUL731" s="422"/>
      <c r="KUM731" s="3"/>
      <c r="KUN731" s="422"/>
      <c r="KUO731" s="3"/>
      <c r="KUP731" s="422"/>
      <c r="KUQ731" s="3"/>
      <c r="KUR731" s="422"/>
      <c r="KUS731" s="3"/>
      <c r="KUT731" s="422"/>
      <c r="KUU731" s="3"/>
      <c r="KUV731" s="422"/>
      <c r="KUW731" s="3"/>
      <c r="KUX731" s="422"/>
      <c r="KUY731" s="3"/>
      <c r="KUZ731" s="422"/>
      <c r="KVA731" s="3"/>
      <c r="KVB731" s="422"/>
      <c r="KVC731" s="3"/>
      <c r="KVD731" s="422"/>
      <c r="KVE731" s="3"/>
      <c r="KVF731" s="422"/>
      <c r="KVG731" s="3"/>
      <c r="KVH731" s="422"/>
      <c r="KVI731" s="3"/>
      <c r="KVJ731" s="422"/>
      <c r="KVK731" s="3"/>
      <c r="KVL731" s="422"/>
      <c r="KVM731" s="3"/>
      <c r="KVN731" s="422"/>
      <c r="KVO731" s="3"/>
      <c r="KVP731" s="422"/>
      <c r="KVQ731" s="3"/>
      <c r="KVR731" s="422"/>
      <c r="KVS731" s="3"/>
      <c r="KVT731" s="422"/>
      <c r="KVU731" s="3"/>
      <c r="KVV731" s="422"/>
      <c r="KVW731" s="3"/>
      <c r="KVX731" s="422"/>
      <c r="KVY731" s="3"/>
      <c r="KVZ731" s="422"/>
      <c r="KWA731" s="3"/>
      <c r="KWB731" s="422"/>
      <c r="KWC731" s="3"/>
      <c r="KWD731" s="422"/>
      <c r="KWE731" s="3"/>
      <c r="KWF731" s="422"/>
      <c r="KWG731" s="3"/>
      <c r="KWH731" s="422"/>
      <c r="KWI731" s="3"/>
      <c r="KWJ731" s="422"/>
      <c r="KWK731" s="3"/>
      <c r="KWL731" s="422"/>
      <c r="KWM731" s="3"/>
      <c r="KWN731" s="422"/>
      <c r="KWO731" s="3"/>
      <c r="KWP731" s="422"/>
      <c r="KWQ731" s="3"/>
      <c r="KWR731" s="422"/>
      <c r="KWS731" s="3"/>
      <c r="KWT731" s="422"/>
      <c r="KWU731" s="3"/>
      <c r="KWV731" s="422"/>
      <c r="KWW731" s="3"/>
      <c r="KWX731" s="422"/>
      <c r="KWY731" s="3"/>
      <c r="KWZ731" s="422"/>
      <c r="KXA731" s="3"/>
      <c r="KXB731" s="422"/>
      <c r="KXC731" s="3"/>
      <c r="KXD731" s="422"/>
      <c r="KXE731" s="3"/>
      <c r="KXF731" s="422"/>
      <c r="KXG731" s="3"/>
      <c r="KXH731" s="422"/>
      <c r="KXI731" s="3"/>
      <c r="KXJ731" s="422"/>
      <c r="KXK731" s="3"/>
      <c r="KXL731" s="422"/>
      <c r="KXM731" s="3"/>
      <c r="KXN731" s="422"/>
      <c r="KXO731" s="3"/>
      <c r="KXP731" s="422"/>
      <c r="KXQ731" s="3"/>
      <c r="KXR731" s="422"/>
      <c r="KXS731" s="3"/>
      <c r="KXT731" s="422"/>
      <c r="KXU731" s="3"/>
      <c r="KXV731" s="422"/>
      <c r="KXW731" s="3"/>
      <c r="KXX731" s="422"/>
      <c r="KXY731" s="3"/>
      <c r="KXZ731" s="422"/>
      <c r="KYA731" s="3"/>
      <c r="KYB731" s="422"/>
      <c r="KYC731" s="3"/>
      <c r="KYD731" s="422"/>
      <c r="KYE731" s="3"/>
      <c r="KYF731" s="422"/>
      <c r="KYG731" s="3"/>
      <c r="KYH731" s="422"/>
      <c r="KYI731" s="3"/>
      <c r="KYJ731" s="422"/>
      <c r="KYK731" s="3"/>
      <c r="KYL731" s="422"/>
      <c r="KYM731" s="3"/>
      <c r="KYN731" s="422"/>
      <c r="KYO731" s="3"/>
      <c r="KYP731" s="422"/>
      <c r="KYQ731" s="3"/>
      <c r="KYR731" s="422"/>
      <c r="KYS731" s="3"/>
      <c r="KYT731" s="422"/>
      <c r="KYU731" s="3"/>
      <c r="KYV731" s="422"/>
      <c r="KYW731" s="3"/>
      <c r="KYX731" s="422"/>
      <c r="KYY731" s="3"/>
      <c r="KYZ731" s="422"/>
      <c r="KZA731" s="3"/>
      <c r="KZB731" s="422"/>
      <c r="KZC731" s="3"/>
      <c r="KZD731" s="422"/>
      <c r="KZE731" s="3"/>
      <c r="KZF731" s="422"/>
      <c r="KZG731" s="3"/>
      <c r="KZH731" s="422"/>
      <c r="KZI731" s="3"/>
      <c r="KZJ731" s="422"/>
      <c r="KZK731" s="3"/>
      <c r="KZL731" s="422"/>
      <c r="KZM731" s="3"/>
      <c r="KZN731" s="422"/>
      <c r="KZO731" s="3"/>
      <c r="KZP731" s="422"/>
      <c r="KZQ731" s="3"/>
      <c r="KZR731" s="422"/>
      <c r="KZS731" s="3"/>
      <c r="KZT731" s="422"/>
      <c r="KZU731" s="3"/>
      <c r="KZV731" s="422"/>
      <c r="KZW731" s="3"/>
      <c r="KZX731" s="422"/>
      <c r="KZY731" s="3"/>
      <c r="KZZ731" s="422"/>
      <c r="LAA731" s="3"/>
      <c r="LAB731" s="422"/>
      <c r="LAC731" s="3"/>
      <c r="LAD731" s="422"/>
      <c r="LAE731" s="3"/>
      <c r="LAF731" s="422"/>
      <c r="LAG731" s="3"/>
      <c r="LAH731" s="422"/>
      <c r="LAI731" s="3"/>
      <c r="LAJ731" s="422"/>
      <c r="LAK731" s="3"/>
      <c r="LAL731" s="422"/>
      <c r="LAM731" s="3"/>
      <c r="LAN731" s="422"/>
      <c r="LAO731" s="3"/>
      <c r="LAP731" s="422"/>
      <c r="LAQ731" s="3"/>
      <c r="LAR731" s="422"/>
      <c r="LAS731" s="3"/>
      <c r="LAT731" s="422"/>
      <c r="LAU731" s="3"/>
      <c r="LAV731" s="422"/>
      <c r="LAW731" s="3"/>
      <c r="LAX731" s="422"/>
      <c r="LAY731" s="3"/>
      <c r="LAZ731" s="422"/>
      <c r="LBA731" s="3"/>
      <c r="LBB731" s="422"/>
      <c r="LBC731" s="3"/>
      <c r="LBD731" s="422"/>
      <c r="LBE731" s="3"/>
      <c r="LBF731" s="422"/>
      <c r="LBG731" s="3"/>
      <c r="LBH731" s="422"/>
      <c r="LBI731" s="3"/>
      <c r="LBJ731" s="422"/>
      <c r="LBK731" s="3"/>
      <c r="LBL731" s="422"/>
      <c r="LBM731" s="3"/>
      <c r="LBN731" s="422"/>
      <c r="LBO731" s="3"/>
      <c r="LBP731" s="422"/>
      <c r="LBQ731" s="3"/>
      <c r="LBR731" s="422"/>
      <c r="LBS731" s="3"/>
      <c r="LBT731" s="422"/>
      <c r="LBU731" s="3"/>
      <c r="LBV731" s="422"/>
      <c r="LBW731" s="3"/>
      <c r="LBX731" s="422"/>
      <c r="LBY731" s="3"/>
      <c r="LBZ731" s="422"/>
      <c r="LCA731" s="3"/>
      <c r="LCB731" s="422"/>
      <c r="LCC731" s="3"/>
      <c r="LCD731" s="422"/>
      <c r="LCE731" s="3"/>
      <c r="LCF731" s="422"/>
      <c r="LCG731" s="3"/>
      <c r="LCH731" s="422"/>
      <c r="LCI731" s="3"/>
      <c r="LCJ731" s="422"/>
      <c r="LCK731" s="3"/>
      <c r="LCL731" s="422"/>
      <c r="LCM731" s="3"/>
      <c r="LCN731" s="422"/>
      <c r="LCO731" s="3"/>
      <c r="LCP731" s="422"/>
      <c r="LCQ731" s="3"/>
      <c r="LCR731" s="422"/>
      <c r="LCS731" s="3"/>
      <c r="LCT731" s="422"/>
      <c r="LCU731" s="3"/>
      <c r="LCV731" s="422"/>
      <c r="LCW731" s="3"/>
      <c r="LCX731" s="422"/>
      <c r="LCY731" s="3"/>
      <c r="LCZ731" s="422"/>
      <c r="LDA731" s="3"/>
      <c r="LDB731" s="422"/>
      <c r="LDC731" s="3"/>
      <c r="LDD731" s="422"/>
      <c r="LDE731" s="3"/>
      <c r="LDF731" s="422"/>
      <c r="LDG731" s="3"/>
      <c r="LDH731" s="422"/>
      <c r="LDI731" s="3"/>
      <c r="LDJ731" s="422"/>
      <c r="LDK731" s="3"/>
      <c r="LDL731" s="422"/>
      <c r="LDM731" s="3"/>
      <c r="LDN731" s="422"/>
      <c r="LDO731" s="3"/>
      <c r="LDP731" s="422"/>
      <c r="LDQ731" s="3"/>
      <c r="LDR731" s="422"/>
      <c r="LDS731" s="3"/>
      <c r="LDT731" s="422"/>
      <c r="LDU731" s="3"/>
      <c r="LDV731" s="422"/>
      <c r="LDW731" s="3"/>
      <c r="LDX731" s="422"/>
      <c r="LDY731" s="3"/>
      <c r="LDZ731" s="422"/>
      <c r="LEA731" s="3"/>
      <c r="LEB731" s="422"/>
      <c r="LEC731" s="3"/>
      <c r="LED731" s="422"/>
      <c r="LEE731" s="3"/>
      <c r="LEF731" s="422"/>
      <c r="LEG731" s="3"/>
      <c r="LEH731" s="422"/>
      <c r="LEI731" s="3"/>
      <c r="LEJ731" s="422"/>
      <c r="LEK731" s="3"/>
      <c r="LEL731" s="422"/>
      <c r="LEM731" s="3"/>
      <c r="LEN731" s="422"/>
      <c r="LEO731" s="3"/>
      <c r="LEP731" s="422"/>
      <c r="LEQ731" s="3"/>
      <c r="LER731" s="422"/>
      <c r="LES731" s="3"/>
      <c r="LET731" s="422"/>
      <c r="LEU731" s="3"/>
      <c r="LEV731" s="422"/>
      <c r="LEW731" s="3"/>
      <c r="LEX731" s="422"/>
      <c r="LEY731" s="3"/>
      <c r="LEZ731" s="422"/>
      <c r="LFA731" s="3"/>
      <c r="LFB731" s="422"/>
      <c r="LFC731" s="3"/>
      <c r="LFD731" s="422"/>
      <c r="LFE731" s="3"/>
      <c r="LFF731" s="422"/>
      <c r="LFG731" s="3"/>
      <c r="LFH731" s="422"/>
      <c r="LFI731" s="3"/>
      <c r="LFJ731" s="422"/>
      <c r="LFK731" s="3"/>
      <c r="LFL731" s="422"/>
      <c r="LFM731" s="3"/>
      <c r="LFN731" s="422"/>
      <c r="LFO731" s="3"/>
      <c r="LFP731" s="422"/>
      <c r="LFQ731" s="3"/>
      <c r="LFR731" s="422"/>
      <c r="LFS731" s="3"/>
      <c r="LFT731" s="422"/>
      <c r="LFU731" s="3"/>
      <c r="LFV731" s="422"/>
      <c r="LFW731" s="3"/>
      <c r="LFX731" s="422"/>
      <c r="LFY731" s="3"/>
      <c r="LFZ731" s="422"/>
      <c r="LGA731" s="3"/>
      <c r="LGB731" s="422"/>
      <c r="LGC731" s="3"/>
      <c r="LGD731" s="422"/>
      <c r="LGE731" s="3"/>
      <c r="LGF731" s="422"/>
      <c r="LGG731" s="3"/>
      <c r="LGH731" s="422"/>
      <c r="LGI731" s="3"/>
      <c r="LGJ731" s="422"/>
      <c r="LGK731" s="3"/>
      <c r="LGL731" s="422"/>
      <c r="LGM731" s="3"/>
      <c r="LGN731" s="422"/>
      <c r="LGO731" s="3"/>
      <c r="LGP731" s="422"/>
      <c r="LGQ731" s="3"/>
      <c r="LGR731" s="422"/>
      <c r="LGS731" s="3"/>
      <c r="LGT731" s="422"/>
      <c r="LGU731" s="3"/>
      <c r="LGV731" s="422"/>
      <c r="LGW731" s="3"/>
      <c r="LGX731" s="422"/>
      <c r="LGY731" s="3"/>
      <c r="LGZ731" s="422"/>
      <c r="LHA731" s="3"/>
      <c r="LHB731" s="422"/>
      <c r="LHC731" s="3"/>
      <c r="LHD731" s="422"/>
      <c r="LHE731" s="3"/>
      <c r="LHF731" s="422"/>
      <c r="LHG731" s="3"/>
      <c r="LHH731" s="422"/>
      <c r="LHI731" s="3"/>
      <c r="LHJ731" s="422"/>
      <c r="LHK731" s="3"/>
      <c r="LHL731" s="422"/>
      <c r="LHM731" s="3"/>
      <c r="LHN731" s="422"/>
      <c r="LHO731" s="3"/>
      <c r="LHP731" s="422"/>
      <c r="LHQ731" s="3"/>
      <c r="LHR731" s="422"/>
      <c r="LHS731" s="3"/>
      <c r="LHT731" s="422"/>
      <c r="LHU731" s="3"/>
      <c r="LHV731" s="422"/>
      <c r="LHW731" s="3"/>
      <c r="LHX731" s="422"/>
      <c r="LHY731" s="3"/>
      <c r="LHZ731" s="422"/>
      <c r="LIA731" s="3"/>
      <c r="LIB731" s="422"/>
      <c r="LIC731" s="3"/>
      <c r="LID731" s="422"/>
      <c r="LIE731" s="3"/>
      <c r="LIF731" s="422"/>
      <c r="LIG731" s="3"/>
      <c r="LIH731" s="422"/>
      <c r="LII731" s="3"/>
      <c r="LIJ731" s="422"/>
      <c r="LIK731" s="3"/>
      <c r="LIL731" s="422"/>
      <c r="LIM731" s="3"/>
      <c r="LIN731" s="422"/>
      <c r="LIO731" s="3"/>
      <c r="LIP731" s="422"/>
      <c r="LIQ731" s="3"/>
      <c r="LIR731" s="422"/>
      <c r="LIS731" s="3"/>
      <c r="LIT731" s="422"/>
      <c r="LIU731" s="3"/>
      <c r="LIV731" s="422"/>
      <c r="LIW731" s="3"/>
      <c r="LIX731" s="422"/>
      <c r="LIY731" s="3"/>
      <c r="LIZ731" s="422"/>
      <c r="LJA731" s="3"/>
      <c r="LJB731" s="422"/>
      <c r="LJC731" s="3"/>
      <c r="LJD731" s="422"/>
      <c r="LJE731" s="3"/>
      <c r="LJF731" s="422"/>
      <c r="LJG731" s="3"/>
      <c r="LJH731" s="422"/>
      <c r="LJI731" s="3"/>
      <c r="LJJ731" s="422"/>
      <c r="LJK731" s="3"/>
      <c r="LJL731" s="422"/>
      <c r="LJM731" s="3"/>
      <c r="LJN731" s="422"/>
      <c r="LJO731" s="3"/>
      <c r="LJP731" s="422"/>
      <c r="LJQ731" s="3"/>
      <c r="LJR731" s="422"/>
      <c r="LJS731" s="3"/>
      <c r="LJT731" s="422"/>
      <c r="LJU731" s="3"/>
      <c r="LJV731" s="422"/>
      <c r="LJW731" s="3"/>
      <c r="LJX731" s="422"/>
      <c r="LJY731" s="3"/>
      <c r="LJZ731" s="422"/>
      <c r="LKA731" s="3"/>
      <c r="LKB731" s="422"/>
      <c r="LKC731" s="3"/>
      <c r="LKD731" s="422"/>
      <c r="LKE731" s="3"/>
      <c r="LKF731" s="422"/>
      <c r="LKG731" s="3"/>
      <c r="LKH731" s="422"/>
      <c r="LKI731" s="3"/>
      <c r="LKJ731" s="422"/>
      <c r="LKK731" s="3"/>
      <c r="LKL731" s="422"/>
      <c r="LKM731" s="3"/>
      <c r="LKN731" s="422"/>
      <c r="LKO731" s="3"/>
      <c r="LKP731" s="422"/>
      <c r="LKQ731" s="3"/>
      <c r="LKR731" s="422"/>
      <c r="LKS731" s="3"/>
      <c r="LKT731" s="422"/>
      <c r="LKU731" s="3"/>
      <c r="LKV731" s="422"/>
      <c r="LKW731" s="3"/>
      <c r="LKX731" s="422"/>
      <c r="LKY731" s="3"/>
      <c r="LKZ731" s="422"/>
      <c r="LLA731" s="3"/>
      <c r="LLB731" s="422"/>
      <c r="LLC731" s="3"/>
      <c r="LLD731" s="422"/>
      <c r="LLE731" s="3"/>
      <c r="LLF731" s="422"/>
      <c r="LLG731" s="3"/>
      <c r="LLH731" s="422"/>
      <c r="LLI731" s="3"/>
      <c r="LLJ731" s="422"/>
      <c r="LLK731" s="3"/>
      <c r="LLL731" s="422"/>
      <c r="LLM731" s="3"/>
      <c r="LLN731" s="422"/>
      <c r="LLO731" s="3"/>
      <c r="LLP731" s="422"/>
      <c r="LLQ731" s="3"/>
      <c r="LLR731" s="422"/>
      <c r="LLS731" s="3"/>
      <c r="LLT731" s="422"/>
      <c r="LLU731" s="3"/>
      <c r="LLV731" s="422"/>
      <c r="LLW731" s="3"/>
      <c r="LLX731" s="422"/>
      <c r="LLY731" s="3"/>
      <c r="LLZ731" s="422"/>
      <c r="LMA731" s="3"/>
      <c r="LMB731" s="422"/>
      <c r="LMC731" s="3"/>
      <c r="LMD731" s="422"/>
      <c r="LME731" s="3"/>
      <c r="LMF731" s="422"/>
      <c r="LMG731" s="3"/>
      <c r="LMH731" s="422"/>
      <c r="LMI731" s="3"/>
      <c r="LMJ731" s="422"/>
      <c r="LMK731" s="3"/>
      <c r="LML731" s="422"/>
      <c r="LMM731" s="3"/>
      <c r="LMN731" s="422"/>
      <c r="LMO731" s="3"/>
      <c r="LMP731" s="422"/>
      <c r="LMQ731" s="3"/>
      <c r="LMR731" s="422"/>
      <c r="LMS731" s="3"/>
      <c r="LMT731" s="422"/>
      <c r="LMU731" s="3"/>
      <c r="LMV731" s="422"/>
      <c r="LMW731" s="3"/>
      <c r="LMX731" s="422"/>
      <c r="LMY731" s="3"/>
      <c r="LMZ731" s="422"/>
      <c r="LNA731" s="3"/>
      <c r="LNB731" s="422"/>
      <c r="LNC731" s="3"/>
      <c r="LND731" s="422"/>
      <c r="LNE731" s="3"/>
      <c r="LNF731" s="422"/>
      <c r="LNG731" s="3"/>
      <c r="LNH731" s="422"/>
      <c r="LNI731" s="3"/>
      <c r="LNJ731" s="422"/>
      <c r="LNK731" s="3"/>
      <c r="LNL731" s="422"/>
      <c r="LNM731" s="3"/>
      <c r="LNN731" s="422"/>
      <c r="LNO731" s="3"/>
      <c r="LNP731" s="422"/>
      <c r="LNQ731" s="3"/>
      <c r="LNR731" s="422"/>
      <c r="LNS731" s="3"/>
      <c r="LNT731" s="422"/>
      <c r="LNU731" s="3"/>
      <c r="LNV731" s="422"/>
      <c r="LNW731" s="3"/>
      <c r="LNX731" s="422"/>
      <c r="LNY731" s="3"/>
      <c r="LNZ731" s="422"/>
      <c r="LOA731" s="3"/>
      <c r="LOB731" s="422"/>
      <c r="LOC731" s="3"/>
      <c r="LOD731" s="422"/>
      <c r="LOE731" s="3"/>
      <c r="LOF731" s="422"/>
      <c r="LOG731" s="3"/>
      <c r="LOH731" s="422"/>
      <c r="LOI731" s="3"/>
      <c r="LOJ731" s="422"/>
      <c r="LOK731" s="3"/>
      <c r="LOL731" s="422"/>
      <c r="LOM731" s="3"/>
      <c r="LON731" s="422"/>
      <c r="LOO731" s="3"/>
      <c r="LOP731" s="422"/>
      <c r="LOQ731" s="3"/>
      <c r="LOR731" s="422"/>
      <c r="LOS731" s="3"/>
      <c r="LOT731" s="422"/>
      <c r="LOU731" s="3"/>
      <c r="LOV731" s="422"/>
      <c r="LOW731" s="3"/>
      <c r="LOX731" s="422"/>
      <c r="LOY731" s="3"/>
      <c r="LOZ731" s="422"/>
      <c r="LPA731" s="3"/>
      <c r="LPB731" s="422"/>
      <c r="LPC731" s="3"/>
      <c r="LPD731" s="422"/>
      <c r="LPE731" s="3"/>
      <c r="LPF731" s="422"/>
      <c r="LPG731" s="3"/>
      <c r="LPH731" s="422"/>
      <c r="LPI731" s="3"/>
      <c r="LPJ731" s="422"/>
      <c r="LPK731" s="3"/>
      <c r="LPL731" s="422"/>
      <c r="LPM731" s="3"/>
      <c r="LPN731" s="422"/>
      <c r="LPO731" s="3"/>
      <c r="LPP731" s="422"/>
      <c r="LPQ731" s="3"/>
      <c r="LPR731" s="422"/>
      <c r="LPS731" s="3"/>
      <c r="LPT731" s="422"/>
      <c r="LPU731" s="3"/>
      <c r="LPV731" s="422"/>
      <c r="LPW731" s="3"/>
      <c r="LPX731" s="422"/>
      <c r="LPY731" s="3"/>
      <c r="LPZ731" s="422"/>
      <c r="LQA731" s="3"/>
      <c r="LQB731" s="422"/>
      <c r="LQC731" s="3"/>
      <c r="LQD731" s="422"/>
      <c r="LQE731" s="3"/>
      <c r="LQF731" s="422"/>
      <c r="LQG731" s="3"/>
      <c r="LQH731" s="422"/>
      <c r="LQI731" s="3"/>
      <c r="LQJ731" s="422"/>
      <c r="LQK731" s="3"/>
      <c r="LQL731" s="422"/>
      <c r="LQM731" s="3"/>
      <c r="LQN731" s="422"/>
      <c r="LQO731" s="3"/>
      <c r="LQP731" s="422"/>
      <c r="LQQ731" s="3"/>
      <c r="LQR731" s="422"/>
      <c r="LQS731" s="3"/>
      <c r="LQT731" s="422"/>
      <c r="LQU731" s="3"/>
      <c r="LQV731" s="422"/>
      <c r="LQW731" s="3"/>
      <c r="LQX731" s="422"/>
      <c r="LQY731" s="3"/>
      <c r="LQZ731" s="422"/>
      <c r="LRA731" s="3"/>
      <c r="LRB731" s="422"/>
      <c r="LRC731" s="3"/>
      <c r="LRD731" s="422"/>
      <c r="LRE731" s="3"/>
      <c r="LRF731" s="422"/>
      <c r="LRG731" s="3"/>
      <c r="LRH731" s="422"/>
      <c r="LRI731" s="3"/>
      <c r="LRJ731" s="422"/>
      <c r="LRK731" s="3"/>
      <c r="LRL731" s="422"/>
      <c r="LRM731" s="3"/>
      <c r="LRN731" s="422"/>
      <c r="LRO731" s="3"/>
      <c r="LRP731" s="422"/>
      <c r="LRQ731" s="3"/>
      <c r="LRR731" s="422"/>
      <c r="LRS731" s="3"/>
      <c r="LRT731" s="422"/>
      <c r="LRU731" s="3"/>
      <c r="LRV731" s="422"/>
      <c r="LRW731" s="3"/>
      <c r="LRX731" s="422"/>
      <c r="LRY731" s="3"/>
      <c r="LRZ731" s="422"/>
      <c r="LSA731" s="3"/>
      <c r="LSB731" s="422"/>
      <c r="LSC731" s="3"/>
      <c r="LSD731" s="422"/>
      <c r="LSE731" s="3"/>
      <c r="LSF731" s="422"/>
      <c r="LSG731" s="3"/>
      <c r="LSH731" s="422"/>
      <c r="LSI731" s="3"/>
      <c r="LSJ731" s="422"/>
      <c r="LSK731" s="3"/>
      <c r="LSL731" s="422"/>
      <c r="LSM731" s="3"/>
      <c r="LSN731" s="422"/>
      <c r="LSO731" s="3"/>
      <c r="LSP731" s="422"/>
      <c r="LSQ731" s="3"/>
      <c r="LSR731" s="422"/>
      <c r="LSS731" s="3"/>
      <c r="LST731" s="422"/>
      <c r="LSU731" s="3"/>
      <c r="LSV731" s="422"/>
      <c r="LSW731" s="3"/>
      <c r="LSX731" s="422"/>
      <c r="LSY731" s="3"/>
      <c r="LSZ731" s="422"/>
      <c r="LTA731" s="3"/>
      <c r="LTB731" s="422"/>
      <c r="LTC731" s="3"/>
      <c r="LTD731" s="422"/>
      <c r="LTE731" s="3"/>
      <c r="LTF731" s="422"/>
      <c r="LTG731" s="3"/>
      <c r="LTH731" s="422"/>
      <c r="LTI731" s="3"/>
      <c r="LTJ731" s="422"/>
      <c r="LTK731" s="3"/>
      <c r="LTL731" s="422"/>
      <c r="LTM731" s="3"/>
      <c r="LTN731" s="422"/>
      <c r="LTO731" s="3"/>
      <c r="LTP731" s="422"/>
      <c r="LTQ731" s="3"/>
      <c r="LTR731" s="422"/>
      <c r="LTS731" s="3"/>
      <c r="LTT731" s="422"/>
      <c r="LTU731" s="3"/>
      <c r="LTV731" s="422"/>
      <c r="LTW731" s="3"/>
      <c r="LTX731" s="422"/>
      <c r="LTY731" s="3"/>
      <c r="LTZ731" s="422"/>
      <c r="LUA731" s="3"/>
      <c r="LUB731" s="422"/>
      <c r="LUC731" s="3"/>
      <c r="LUD731" s="422"/>
      <c r="LUE731" s="3"/>
      <c r="LUF731" s="422"/>
      <c r="LUG731" s="3"/>
      <c r="LUH731" s="422"/>
      <c r="LUI731" s="3"/>
      <c r="LUJ731" s="422"/>
      <c r="LUK731" s="3"/>
      <c r="LUL731" s="422"/>
      <c r="LUM731" s="3"/>
      <c r="LUN731" s="422"/>
      <c r="LUO731" s="3"/>
      <c r="LUP731" s="422"/>
      <c r="LUQ731" s="3"/>
      <c r="LUR731" s="422"/>
      <c r="LUS731" s="3"/>
      <c r="LUT731" s="422"/>
      <c r="LUU731" s="3"/>
      <c r="LUV731" s="422"/>
      <c r="LUW731" s="3"/>
      <c r="LUX731" s="422"/>
      <c r="LUY731" s="3"/>
      <c r="LUZ731" s="422"/>
      <c r="LVA731" s="3"/>
      <c r="LVB731" s="422"/>
      <c r="LVC731" s="3"/>
      <c r="LVD731" s="422"/>
      <c r="LVE731" s="3"/>
      <c r="LVF731" s="422"/>
      <c r="LVG731" s="3"/>
      <c r="LVH731" s="422"/>
      <c r="LVI731" s="3"/>
      <c r="LVJ731" s="422"/>
      <c r="LVK731" s="3"/>
      <c r="LVL731" s="422"/>
      <c r="LVM731" s="3"/>
      <c r="LVN731" s="422"/>
      <c r="LVO731" s="3"/>
      <c r="LVP731" s="422"/>
      <c r="LVQ731" s="3"/>
      <c r="LVR731" s="422"/>
      <c r="LVS731" s="3"/>
      <c r="LVT731" s="422"/>
      <c r="LVU731" s="3"/>
      <c r="LVV731" s="422"/>
      <c r="LVW731" s="3"/>
      <c r="LVX731" s="422"/>
      <c r="LVY731" s="3"/>
      <c r="LVZ731" s="422"/>
      <c r="LWA731" s="3"/>
      <c r="LWB731" s="422"/>
      <c r="LWC731" s="3"/>
      <c r="LWD731" s="422"/>
      <c r="LWE731" s="3"/>
      <c r="LWF731" s="422"/>
      <c r="LWG731" s="3"/>
      <c r="LWH731" s="422"/>
      <c r="LWI731" s="3"/>
      <c r="LWJ731" s="422"/>
      <c r="LWK731" s="3"/>
      <c r="LWL731" s="422"/>
      <c r="LWM731" s="3"/>
      <c r="LWN731" s="422"/>
      <c r="LWO731" s="3"/>
      <c r="LWP731" s="422"/>
      <c r="LWQ731" s="3"/>
      <c r="LWR731" s="422"/>
      <c r="LWS731" s="3"/>
      <c r="LWT731" s="422"/>
      <c r="LWU731" s="3"/>
      <c r="LWV731" s="422"/>
      <c r="LWW731" s="3"/>
      <c r="LWX731" s="422"/>
      <c r="LWY731" s="3"/>
      <c r="LWZ731" s="422"/>
      <c r="LXA731" s="3"/>
      <c r="LXB731" s="422"/>
      <c r="LXC731" s="3"/>
      <c r="LXD731" s="422"/>
      <c r="LXE731" s="3"/>
      <c r="LXF731" s="422"/>
      <c r="LXG731" s="3"/>
      <c r="LXH731" s="422"/>
      <c r="LXI731" s="3"/>
      <c r="LXJ731" s="422"/>
      <c r="LXK731" s="3"/>
      <c r="LXL731" s="422"/>
      <c r="LXM731" s="3"/>
      <c r="LXN731" s="422"/>
      <c r="LXO731" s="3"/>
      <c r="LXP731" s="422"/>
      <c r="LXQ731" s="3"/>
      <c r="LXR731" s="422"/>
      <c r="LXS731" s="3"/>
      <c r="LXT731" s="422"/>
      <c r="LXU731" s="3"/>
      <c r="LXV731" s="422"/>
      <c r="LXW731" s="3"/>
      <c r="LXX731" s="422"/>
      <c r="LXY731" s="3"/>
      <c r="LXZ731" s="422"/>
      <c r="LYA731" s="3"/>
      <c r="LYB731" s="422"/>
      <c r="LYC731" s="3"/>
      <c r="LYD731" s="422"/>
      <c r="LYE731" s="3"/>
      <c r="LYF731" s="422"/>
      <c r="LYG731" s="3"/>
      <c r="LYH731" s="422"/>
      <c r="LYI731" s="3"/>
      <c r="LYJ731" s="422"/>
      <c r="LYK731" s="3"/>
      <c r="LYL731" s="422"/>
      <c r="LYM731" s="3"/>
      <c r="LYN731" s="422"/>
      <c r="LYO731" s="3"/>
      <c r="LYP731" s="422"/>
      <c r="LYQ731" s="3"/>
      <c r="LYR731" s="422"/>
      <c r="LYS731" s="3"/>
      <c r="LYT731" s="422"/>
      <c r="LYU731" s="3"/>
      <c r="LYV731" s="422"/>
      <c r="LYW731" s="3"/>
      <c r="LYX731" s="422"/>
      <c r="LYY731" s="3"/>
      <c r="LYZ731" s="422"/>
      <c r="LZA731" s="3"/>
      <c r="LZB731" s="422"/>
      <c r="LZC731" s="3"/>
      <c r="LZD731" s="422"/>
      <c r="LZE731" s="3"/>
      <c r="LZF731" s="422"/>
      <c r="LZG731" s="3"/>
      <c r="LZH731" s="422"/>
      <c r="LZI731" s="3"/>
      <c r="LZJ731" s="422"/>
      <c r="LZK731" s="3"/>
      <c r="LZL731" s="422"/>
      <c r="LZM731" s="3"/>
      <c r="LZN731" s="422"/>
      <c r="LZO731" s="3"/>
      <c r="LZP731" s="422"/>
      <c r="LZQ731" s="3"/>
      <c r="LZR731" s="422"/>
      <c r="LZS731" s="3"/>
      <c r="LZT731" s="422"/>
      <c r="LZU731" s="3"/>
      <c r="LZV731" s="422"/>
      <c r="LZW731" s="3"/>
      <c r="LZX731" s="422"/>
      <c r="LZY731" s="3"/>
      <c r="LZZ731" s="422"/>
      <c r="MAA731" s="3"/>
      <c r="MAB731" s="422"/>
      <c r="MAC731" s="3"/>
      <c r="MAD731" s="422"/>
      <c r="MAE731" s="3"/>
      <c r="MAF731" s="422"/>
      <c r="MAG731" s="3"/>
      <c r="MAH731" s="422"/>
      <c r="MAI731" s="3"/>
      <c r="MAJ731" s="422"/>
      <c r="MAK731" s="3"/>
      <c r="MAL731" s="422"/>
      <c r="MAM731" s="3"/>
      <c r="MAN731" s="422"/>
      <c r="MAO731" s="3"/>
      <c r="MAP731" s="422"/>
      <c r="MAQ731" s="3"/>
      <c r="MAR731" s="422"/>
      <c r="MAS731" s="3"/>
      <c r="MAT731" s="422"/>
      <c r="MAU731" s="3"/>
      <c r="MAV731" s="422"/>
      <c r="MAW731" s="3"/>
      <c r="MAX731" s="422"/>
      <c r="MAY731" s="3"/>
      <c r="MAZ731" s="422"/>
      <c r="MBA731" s="3"/>
      <c r="MBB731" s="422"/>
      <c r="MBC731" s="3"/>
      <c r="MBD731" s="422"/>
      <c r="MBE731" s="3"/>
      <c r="MBF731" s="422"/>
      <c r="MBG731" s="3"/>
      <c r="MBH731" s="422"/>
      <c r="MBI731" s="3"/>
      <c r="MBJ731" s="422"/>
      <c r="MBK731" s="3"/>
      <c r="MBL731" s="422"/>
      <c r="MBM731" s="3"/>
      <c r="MBN731" s="422"/>
      <c r="MBO731" s="3"/>
      <c r="MBP731" s="422"/>
      <c r="MBQ731" s="3"/>
      <c r="MBR731" s="422"/>
      <c r="MBS731" s="3"/>
      <c r="MBT731" s="422"/>
      <c r="MBU731" s="3"/>
      <c r="MBV731" s="422"/>
      <c r="MBW731" s="3"/>
      <c r="MBX731" s="422"/>
      <c r="MBY731" s="3"/>
      <c r="MBZ731" s="422"/>
      <c r="MCA731" s="3"/>
      <c r="MCB731" s="422"/>
      <c r="MCC731" s="3"/>
      <c r="MCD731" s="422"/>
      <c r="MCE731" s="3"/>
      <c r="MCF731" s="422"/>
      <c r="MCG731" s="3"/>
      <c r="MCH731" s="422"/>
      <c r="MCI731" s="3"/>
      <c r="MCJ731" s="422"/>
      <c r="MCK731" s="3"/>
      <c r="MCL731" s="422"/>
      <c r="MCM731" s="3"/>
      <c r="MCN731" s="422"/>
      <c r="MCO731" s="3"/>
      <c r="MCP731" s="422"/>
      <c r="MCQ731" s="3"/>
      <c r="MCR731" s="422"/>
      <c r="MCS731" s="3"/>
      <c r="MCT731" s="422"/>
      <c r="MCU731" s="3"/>
      <c r="MCV731" s="422"/>
      <c r="MCW731" s="3"/>
      <c r="MCX731" s="422"/>
      <c r="MCY731" s="3"/>
      <c r="MCZ731" s="422"/>
      <c r="MDA731" s="3"/>
      <c r="MDB731" s="422"/>
      <c r="MDC731" s="3"/>
      <c r="MDD731" s="422"/>
      <c r="MDE731" s="3"/>
      <c r="MDF731" s="422"/>
      <c r="MDG731" s="3"/>
      <c r="MDH731" s="422"/>
      <c r="MDI731" s="3"/>
      <c r="MDJ731" s="422"/>
      <c r="MDK731" s="3"/>
      <c r="MDL731" s="422"/>
      <c r="MDM731" s="3"/>
      <c r="MDN731" s="422"/>
      <c r="MDO731" s="3"/>
      <c r="MDP731" s="422"/>
      <c r="MDQ731" s="3"/>
      <c r="MDR731" s="422"/>
      <c r="MDS731" s="3"/>
      <c r="MDT731" s="422"/>
      <c r="MDU731" s="3"/>
      <c r="MDV731" s="422"/>
      <c r="MDW731" s="3"/>
      <c r="MDX731" s="422"/>
      <c r="MDY731" s="3"/>
      <c r="MDZ731" s="422"/>
      <c r="MEA731" s="3"/>
      <c r="MEB731" s="422"/>
      <c r="MEC731" s="3"/>
      <c r="MED731" s="422"/>
      <c r="MEE731" s="3"/>
      <c r="MEF731" s="422"/>
      <c r="MEG731" s="3"/>
      <c r="MEH731" s="422"/>
      <c r="MEI731" s="3"/>
      <c r="MEJ731" s="422"/>
      <c r="MEK731" s="3"/>
      <c r="MEL731" s="422"/>
      <c r="MEM731" s="3"/>
      <c r="MEN731" s="422"/>
      <c r="MEO731" s="3"/>
      <c r="MEP731" s="422"/>
      <c r="MEQ731" s="3"/>
      <c r="MER731" s="422"/>
      <c r="MES731" s="3"/>
      <c r="MET731" s="422"/>
      <c r="MEU731" s="3"/>
      <c r="MEV731" s="422"/>
      <c r="MEW731" s="3"/>
      <c r="MEX731" s="422"/>
      <c r="MEY731" s="3"/>
      <c r="MEZ731" s="422"/>
      <c r="MFA731" s="3"/>
      <c r="MFB731" s="422"/>
      <c r="MFC731" s="3"/>
      <c r="MFD731" s="422"/>
      <c r="MFE731" s="3"/>
      <c r="MFF731" s="422"/>
      <c r="MFG731" s="3"/>
      <c r="MFH731" s="422"/>
      <c r="MFI731" s="3"/>
      <c r="MFJ731" s="422"/>
      <c r="MFK731" s="3"/>
      <c r="MFL731" s="422"/>
      <c r="MFM731" s="3"/>
      <c r="MFN731" s="422"/>
      <c r="MFO731" s="3"/>
      <c r="MFP731" s="422"/>
      <c r="MFQ731" s="3"/>
      <c r="MFR731" s="422"/>
      <c r="MFS731" s="3"/>
      <c r="MFT731" s="422"/>
      <c r="MFU731" s="3"/>
      <c r="MFV731" s="422"/>
      <c r="MFW731" s="3"/>
      <c r="MFX731" s="422"/>
      <c r="MFY731" s="3"/>
      <c r="MFZ731" s="422"/>
      <c r="MGA731" s="3"/>
      <c r="MGB731" s="422"/>
      <c r="MGC731" s="3"/>
      <c r="MGD731" s="422"/>
      <c r="MGE731" s="3"/>
      <c r="MGF731" s="422"/>
      <c r="MGG731" s="3"/>
      <c r="MGH731" s="422"/>
      <c r="MGI731" s="3"/>
      <c r="MGJ731" s="422"/>
      <c r="MGK731" s="3"/>
      <c r="MGL731" s="422"/>
      <c r="MGM731" s="3"/>
      <c r="MGN731" s="422"/>
      <c r="MGO731" s="3"/>
      <c r="MGP731" s="422"/>
      <c r="MGQ731" s="3"/>
      <c r="MGR731" s="422"/>
      <c r="MGS731" s="3"/>
      <c r="MGT731" s="422"/>
      <c r="MGU731" s="3"/>
      <c r="MGV731" s="422"/>
      <c r="MGW731" s="3"/>
      <c r="MGX731" s="422"/>
      <c r="MGY731" s="3"/>
      <c r="MGZ731" s="422"/>
      <c r="MHA731" s="3"/>
      <c r="MHB731" s="422"/>
      <c r="MHC731" s="3"/>
      <c r="MHD731" s="422"/>
      <c r="MHE731" s="3"/>
      <c r="MHF731" s="422"/>
      <c r="MHG731" s="3"/>
      <c r="MHH731" s="422"/>
      <c r="MHI731" s="3"/>
      <c r="MHJ731" s="422"/>
      <c r="MHK731" s="3"/>
      <c r="MHL731" s="422"/>
      <c r="MHM731" s="3"/>
      <c r="MHN731" s="422"/>
      <c r="MHO731" s="3"/>
      <c r="MHP731" s="422"/>
      <c r="MHQ731" s="3"/>
      <c r="MHR731" s="422"/>
      <c r="MHS731" s="3"/>
      <c r="MHT731" s="422"/>
      <c r="MHU731" s="3"/>
      <c r="MHV731" s="422"/>
      <c r="MHW731" s="3"/>
      <c r="MHX731" s="422"/>
      <c r="MHY731" s="3"/>
      <c r="MHZ731" s="422"/>
      <c r="MIA731" s="3"/>
      <c r="MIB731" s="422"/>
      <c r="MIC731" s="3"/>
      <c r="MID731" s="422"/>
      <c r="MIE731" s="3"/>
      <c r="MIF731" s="422"/>
      <c r="MIG731" s="3"/>
      <c r="MIH731" s="422"/>
      <c r="MII731" s="3"/>
      <c r="MIJ731" s="422"/>
      <c r="MIK731" s="3"/>
      <c r="MIL731" s="422"/>
      <c r="MIM731" s="3"/>
      <c r="MIN731" s="422"/>
      <c r="MIO731" s="3"/>
      <c r="MIP731" s="422"/>
      <c r="MIQ731" s="3"/>
      <c r="MIR731" s="422"/>
      <c r="MIS731" s="3"/>
      <c r="MIT731" s="422"/>
      <c r="MIU731" s="3"/>
      <c r="MIV731" s="422"/>
      <c r="MIW731" s="3"/>
      <c r="MIX731" s="422"/>
      <c r="MIY731" s="3"/>
      <c r="MIZ731" s="422"/>
      <c r="MJA731" s="3"/>
      <c r="MJB731" s="422"/>
      <c r="MJC731" s="3"/>
      <c r="MJD731" s="422"/>
      <c r="MJE731" s="3"/>
      <c r="MJF731" s="422"/>
      <c r="MJG731" s="3"/>
      <c r="MJH731" s="422"/>
      <c r="MJI731" s="3"/>
      <c r="MJJ731" s="422"/>
      <c r="MJK731" s="3"/>
      <c r="MJL731" s="422"/>
      <c r="MJM731" s="3"/>
      <c r="MJN731" s="422"/>
      <c r="MJO731" s="3"/>
      <c r="MJP731" s="422"/>
      <c r="MJQ731" s="3"/>
      <c r="MJR731" s="422"/>
      <c r="MJS731" s="3"/>
      <c r="MJT731" s="422"/>
      <c r="MJU731" s="3"/>
      <c r="MJV731" s="422"/>
      <c r="MJW731" s="3"/>
      <c r="MJX731" s="422"/>
      <c r="MJY731" s="3"/>
      <c r="MJZ731" s="422"/>
      <c r="MKA731" s="3"/>
      <c r="MKB731" s="422"/>
      <c r="MKC731" s="3"/>
      <c r="MKD731" s="422"/>
      <c r="MKE731" s="3"/>
      <c r="MKF731" s="422"/>
      <c r="MKG731" s="3"/>
      <c r="MKH731" s="422"/>
      <c r="MKI731" s="3"/>
      <c r="MKJ731" s="422"/>
      <c r="MKK731" s="3"/>
      <c r="MKL731" s="422"/>
      <c r="MKM731" s="3"/>
      <c r="MKN731" s="422"/>
      <c r="MKO731" s="3"/>
      <c r="MKP731" s="422"/>
      <c r="MKQ731" s="3"/>
      <c r="MKR731" s="422"/>
      <c r="MKS731" s="3"/>
      <c r="MKT731" s="422"/>
      <c r="MKU731" s="3"/>
      <c r="MKV731" s="422"/>
      <c r="MKW731" s="3"/>
      <c r="MKX731" s="422"/>
      <c r="MKY731" s="3"/>
      <c r="MKZ731" s="422"/>
      <c r="MLA731" s="3"/>
      <c r="MLB731" s="422"/>
      <c r="MLC731" s="3"/>
      <c r="MLD731" s="422"/>
      <c r="MLE731" s="3"/>
      <c r="MLF731" s="422"/>
      <c r="MLG731" s="3"/>
      <c r="MLH731" s="422"/>
      <c r="MLI731" s="3"/>
      <c r="MLJ731" s="422"/>
      <c r="MLK731" s="3"/>
      <c r="MLL731" s="422"/>
      <c r="MLM731" s="3"/>
      <c r="MLN731" s="422"/>
      <c r="MLO731" s="3"/>
      <c r="MLP731" s="422"/>
      <c r="MLQ731" s="3"/>
      <c r="MLR731" s="422"/>
      <c r="MLS731" s="3"/>
      <c r="MLT731" s="422"/>
      <c r="MLU731" s="3"/>
      <c r="MLV731" s="422"/>
      <c r="MLW731" s="3"/>
      <c r="MLX731" s="422"/>
      <c r="MLY731" s="3"/>
      <c r="MLZ731" s="422"/>
      <c r="MMA731" s="3"/>
      <c r="MMB731" s="422"/>
      <c r="MMC731" s="3"/>
      <c r="MMD731" s="422"/>
      <c r="MME731" s="3"/>
      <c r="MMF731" s="422"/>
      <c r="MMG731" s="3"/>
      <c r="MMH731" s="422"/>
      <c r="MMI731" s="3"/>
      <c r="MMJ731" s="422"/>
      <c r="MMK731" s="3"/>
      <c r="MML731" s="422"/>
      <c r="MMM731" s="3"/>
      <c r="MMN731" s="422"/>
      <c r="MMO731" s="3"/>
      <c r="MMP731" s="422"/>
      <c r="MMQ731" s="3"/>
      <c r="MMR731" s="422"/>
      <c r="MMS731" s="3"/>
      <c r="MMT731" s="422"/>
      <c r="MMU731" s="3"/>
      <c r="MMV731" s="422"/>
      <c r="MMW731" s="3"/>
      <c r="MMX731" s="422"/>
      <c r="MMY731" s="3"/>
      <c r="MMZ731" s="422"/>
      <c r="MNA731" s="3"/>
      <c r="MNB731" s="422"/>
      <c r="MNC731" s="3"/>
      <c r="MND731" s="422"/>
      <c r="MNE731" s="3"/>
      <c r="MNF731" s="422"/>
      <c r="MNG731" s="3"/>
      <c r="MNH731" s="422"/>
      <c r="MNI731" s="3"/>
      <c r="MNJ731" s="422"/>
      <c r="MNK731" s="3"/>
      <c r="MNL731" s="422"/>
      <c r="MNM731" s="3"/>
      <c r="MNN731" s="422"/>
      <c r="MNO731" s="3"/>
      <c r="MNP731" s="422"/>
      <c r="MNQ731" s="3"/>
      <c r="MNR731" s="422"/>
      <c r="MNS731" s="3"/>
      <c r="MNT731" s="422"/>
      <c r="MNU731" s="3"/>
      <c r="MNV731" s="422"/>
      <c r="MNW731" s="3"/>
      <c r="MNX731" s="422"/>
      <c r="MNY731" s="3"/>
      <c r="MNZ731" s="422"/>
      <c r="MOA731" s="3"/>
      <c r="MOB731" s="422"/>
      <c r="MOC731" s="3"/>
      <c r="MOD731" s="422"/>
      <c r="MOE731" s="3"/>
      <c r="MOF731" s="422"/>
      <c r="MOG731" s="3"/>
      <c r="MOH731" s="422"/>
      <c r="MOI731" s="3"/>
      <c r="MOJ731" s="422"/>
      <c r="MOK731" s="3"/>
      <c r="MOL731" s="422"/>
      <c r="MOM731" s="3"/>
      <c r="MON731" s="422"/>
      <c r="MOO731" s="3"/>
      <c r="MOP731" s="422"/>
      <c r="MOQ731" s="3"/>
      <c r="MOR731" s="422"/>
      <c r="MOS731" s="3"/>
      <c r="MOT731" s="422"/>
      <c r="MOU731" s="3"/>
      <c r="MOV731" s="422"/>
      <c r="MOW731" s="3"/>
      <c r="MOX731" s="422"/>
      <c r="MOY731" s="3"/>
      <c r="MOZ731" s="422"/>
      <c r="MPA731" s="3"/>
      <c r="MPB731" s="422"/>
      <c r="MPC731" s="3"/>
      <c r="MPD731" s="422"/>
      <c r="MPE731" s="3"/>
      <c r="MPF731" s="422"/>
      <c r="MPG731" s="3"/>
      <c r="MPH731" s="422"/>
      <c r="MPI731" s="3"/>
      <c r="MPJ731" s="422"/>
      <c r="MPK731" s="3"/>
      <c r="MPL731" s="422"/>
      <c r="MPM731" s="3"/>
      <c r="MPN731" s="422"/>
      <c r="MPO731" s="3"/>
      <c r="MPP731" s="422"/>
      <c r="MPQ731" s="3"/>
      <c r="MPR731" s="422"/>
      <c r="MPS731" s="3"/>
      <c r="MPT731" s="422"/>
      <c r="MPU731" s="3"/>
      <c r="MPV731" s="422"/>
      <c r="MPW731" s="3"/>
      <c r="MPX731" s="422"/>
      <c r="MPY731" s="3"/>
      <c r="MPZ731" s="422"/>
      <c r="MQA731" s="3"/>
      <c r="MQB731" s="422"/>
      <c r="MQC731" s="3"/>
      <c r="MQD731" s="422"/>
      <c r="MQE731" s="3"/>
      <c r="MQF731" s="422"/>
      <c r="MQG731" s="3"/>
      <c r="MQH731" s="422"/>
      <c r="MQI731" s="3"/>
      <c r="MQJ731" s="422"/>
      <c r="MQK731" s="3"/>
      <c r="MQL731" s="422"/>
      <c r="MQM731" s="3"/>
      <c r="MQN731" s="422"/>
      <c r="MQO731" s="3"/>
      <c r="MQP731" s="422"/>
      <c r="MQQ731" s="3"/>
      <c r="MQR731" s="422"/>
      <c r="MQS731" s="3"/>
      <c r="MQT731" s="422"/>
      <c r="MQU731" s="3"/>
      <c r="MQV731" s="422"/>
      <c r="MQW731" s="3"/>
      <c r="MQX731" s="422"/>
      <c r="MQY731" s="3"/>
      <c r="MQZ731" s="422"/>
      <c r="MRA731" s="3"/>
      <c r="MRB731" s="422"/>
      <c r="MRC731" s="3"/>
      <c r="MRD731" s="422"/>
      <c r="MRE731" s="3"/>
      <c r="MRF731" s="422"/>
      <c r="MRG731" s="3"/>
      <c r="MRH731" s="422"/>
      <c r="MRI731" s="3"/>
      <c r="MRJ731" s="422"/>
      <c r="MRK731" s="3"/>
      <c r="MRL731" s="422"/>
      <c r="MRM731" s="3"/>
      <c r="MRN731" s="422"/>
      <c r="MRO731" s="3"/>
      <c r="MRP731" s="422"/>
      <c r="MRQ731" s="3"/>
      <c r="MRR731" s="422"/>
      <c r="MRS731" s="3"/>
      <c r="MRT731" s="422"/>
      <c r="MRU731" s="3"/>
      <c r="MRV731" s="422"/>
      <c r="MRW731" s="3"/>
      <c r="MRX731" s="422"/>
      <c r="MRY731" s="3"/>
      <c r="MRZ731" s="422"/>
      <c r="MSA731" s="3"/>
      <c r="MSB731" s="422"/>
      <c r="MSC731" s="3"/>
      <c r="MSD731" s="422"/>
      <c r="MSE731" s="3"/>
      <c r="MSF731" s="422"/>
      <c r="MSG731" s="3"/>
      <c r="MSH731" s="422"/>
      <c r="MSI731" s="3"/>
      <c r="MSJ731" s="422"/>
      <c r="MSK731" s="3"/>
      <c r="MSL731" s="422"/>
      <c r="MSM731" s="3"/>
      <c r="MSN731" s="422"/>
      <c r="MSO731" s="3"/>
      <c r="MSP731" s="422"/>
      <c r="MSQ731" s="3"/>
      <c r="MSR731" s="422"/>
      <c r="MSS731" s="3"/>
      <c r="MST731" s="422"/>
      <c r="MSU731" s="3"/>
      <c r="MSV731" s="422"/>
      <c r="MSW731" s="3"/>
      <c r="MSX731" s="422"/>
      <c r="MSY731" s="3"/>
      <c r="MSZ731" s="422"/>
      <c r="MTA731" s="3"/>
      <c r="MTB731" s="422"/>
      <c r="MTC731" s="3"/>
      <c r="MTD731" s="422"/>
      <c r="MTE731" s="3"/>
      <c r="MTF731" s="422"/>
      <c r="MTG731" s="3"/>
      <c r="MTH731" s="422"/>
      <c r="MTI731" s="3"/>
      <c r="MTJ731" s="422"/>
      <c r="MTK731" s="3"/>
      <c r="MTL731" s="422"/>
      <c r="MTM731" s="3"/>
      <c r="MTN731" s="422"/>
      <c r="MTO731" s="3"/>
      <c r="MTP731" s="422"/>
      <c r="MTQ731" s="3"/>
      <c r="MTR731" s="422"/>
      <c r="MTS731" s="3"/>
      <c r="MTT731" s="422"/>
      <c r="MTU731" s="3"/>
      <c r="MTV731" s="422"/>
      <c r="MTW731" s="3"/>
      <c r="MTX731" s="422"/>
      <c r="MTY731" s="3"/>
      <c r="MTZ731" s="422"/>
      <c r="MUA731" s="3"/>
      <c r="MUB731" s="422"/>
      <c r="MUC731" s="3"/>
      <c r="MUD731" s="422"/>
      <c r="MUE731" s="3"/>
      <c r="MUF731" s="422"/>
      <c r="MUG731" s="3"/>
      <c r="MUH731" s="422"/>
      <c r="MUI731" s="3"/>
      <c r="MUJ731" s="422"/>
      <c r="MUK731" s="3"/>
      <c r="MUL731" s="422"/>
      <c r="MUM731" s="3"/>
      <c r="MUN731" s="422"/>
      <c r="MUO731" s="3"/>
      <c r="MUP731" s="422"/>
      <c r="MUQ731" s="3"/>
      <c r="MUR731" s="422"/>
      <c r="MUS731" s="3"/>
      <c r="MUT731" s="422"/>
      <c r="MUU731" s="3"/>
      <c r="MUV731" s="422"/>
      <c r="MUW731" s="3"/>
      <c r="MUX731" s="422"/>
      <c r="MUY731" s="3"/>
      <c r="MUZ731" s="422"/>
      <c r="MVA731" s="3"/>
      <c r="MVB731" s="422"/>
      <c r="MVC731" s="3"/>
      <c r="MVD731" s="422"/>
      <c r="MVE731" s="3"/>
      <c r="MVF731" s="422"/>
      <c r="MVG731" s="3"/>
      <c r="MVH731" s="422"/>
      <c r="MVI731" s="3"/>
      <c r="MVJ731" s="422"/>
      <c r="MVK731" s="3"/>
      <c r="MVL731" s="422"/>
      <c r="MVM731" s="3"/>
      <c r="MVN731" s="422"/>
      <c r="MVO731" s="3"/>
      <c r="MVP731" s="422"/>
      <c r="MVQ731" s="3"/>
      <c r="MVR731" s="422"/>
      <c r="MVS731" s="3"/>
      <c r="MVT731" s="422"/>
      <c r="MVU731" s="3"/>
      <c r="MVV731" s="422"/>
      <c r="MVW731" s="3"/>
      <c r="MVX731" s="422"/>
      <c r="MVY731" s="3"/>
      <c r="MVZ731" s="422"/>
      <c r="MWA731" s="3"/>
      <c r="MWB731" s="422"/>
      <c r="MWC731" s="3"/>
      <c r="MWD731" s="422"/>
      <c r="MWE731" s="3"/>
      <c r="MWF731" s="422"/>
      <c r="MWG731" s="3"/>
      <c r="MWH731" s="422"/>
      <c r="MWI731" s="3"/>
      <c r="MWJ731" s="422"/>
      <c r="MWK731" s="3"/>
      <c r="MWL731" s="422"/>
      <c r="MWM731" s="3"/>
      <c r="MWN731" s="422"/>
      <c r="MWO731" s="3"/>
      <c r="MWP731" s="422"/>
      <c r="MWQ731" s="3"/>
      <c r="MWR731" s="422"/>
      <c r="MWS731" s="3"/>
      <c r="MWT731" s="422"/>
      <c r="MWU731" s="3"/>
      <c r="MWV731" s="422"/>
      <c r="MWW731" s="3"/>
      <c r="MWX731" s="422"/>
      <c r="MWY731" s="3"/>
      <c r="MWZ731" s="422"/>
      <c r="MXA731" s="3"/>
      <c r="MXB731" s="422"/>
      <c r="MXC731" s="3"/>
      <c r="MXD731" s="422"/>
      <c r="MXE731" s="3"/>
      <c r="MXF731" s="422"/>
      <c r="MXG731" s="3"/>
      <c r="MXH731" s="422"/>
      <c r="MXI731" s="3"/>
      <c r="MXJ731" s="422"/>
      <c r="MXK731" s="3"/>
      <c r="MXL731" s="422"/>
      <c r="MXM731" s="3"/>
      <c r="MXN731" s="422"/>
      <c r="MXO731" s="3"/>
      <c r="MXP731" s="422"/>
      <c r="MXQ731" s="3"/>
      <c r="MXR731" s="422"/>
      <c r="MXS731" s="3"/>
      <c r="MXT731" s="422"/>
      <c r="MXU731" s="3"/>
      <c r="MXV731" s="422"/>
      <c r="MXW731" s="3"/>
      <c r="MXX731" s="422"/>
      <c r="MXY731" s="3"/>
      <c r="MXZ731" s="422"/>
      <c r="MYA731" s="3"/>
      <c r="MYB731" s="422"/>
      <c r="MYC731" s="3"/>
      <c r="MYD731" s="422"/>
      <c r="MYE731" s="3"/>
      <c r="MYF731" s="422"/>
      <c r="MYG731" s="3"/>
      <c r="MYH731" s="422"/>
      <c r="MYI731" s="3"/>
      <c r="MYJ731" s="422"/>
      <c r="MYK731" s="3"/>
      <c r="MYL731" s="422"/>
      <c r="MYM731" s="3"/>
      <c r="MYN731" s="422"/>
      <c r="MYO731" s="3"/>
      <c r="MYP731" s="422"/>
      <c r="MYQ731" s="3"/>
      <c r="MYR731" s="422"/>
      <c r="MYS731" s="3"/>
      <c r="MYT731" s="422"/>
      <c r="MYU731" s="3"/>
      <c r="MYV731" s="422"/>
      <c r="MYW731" s="3"/>
      <c r="MYX731" s="422"/>
      <c r="MYY731" s="3"/>
      <c r="MYZ731" s="422"/>
      <c r="MZA731" s="3"/>
      <c r="MZB731" s="422"/>
      <c r="MZC731" s="3"/>
      <c r="MZD731" s="422"/>
      <c r="MZE731" s="3"/>
      <c r="MZF731" s="422"/>
      <c r="MZG731" s="3"/>
      <c r="MZH731" s="422"/>
      <c r="MZI731" s="3"/>
      <c r="MZJ731" s="422"/>
      <c r="MZK731" s="3"/>
      <c r="MZL731" s="422"/>
      <c r="MZM731" s="3"/>
      <c r="MZN731" s="422"/>
      <c r="MZO731" s="3"/>
      <c r="MZP731" s="422"/>
      <c r="MZQ731" s="3"/>
      <c r="MZR731" s="422"/>
      <c r="MZS731" s="3"/>
      <c r="MZT731" s="422"/>
      <c r="MZU731" s="3"/>
      <c r="MZV731" s="422"/>
      <c r="MZW731" s="3"/>
      <c r="MZX731" s="422"/>
      <c r="MZY731" s="3"/>
      <c r="MZZ731" s="422"/>
      <c r="NAA731" s="3"/>
      <c r="NAB731" s="422"/>
      <c r="NAC731" s="3"/>
      <c r="NAD731" s="422"/>
      <c r="NAE731" s="3"/>
      <c r="NAF731" s="422"/>
      <c r="NAG731" s="3"/>
      <c r="NAH731" s="422"/>
      <c r="NAI731" s="3"/>
      <c r="NAJ731" s="422"/>
      <c r="NAK731" s="3"/>
      <c r="NAL731" s="422"/>
      <c r="NAM731" s="3"/>
      <c r="NAN731" s="422"/>
      <c r="NAO731" s="3"/>
      <c r="NAP731" s="422"/>
      <c r="NAQ731" s="3"/>
      <c r="NAR731" s="422"/>
      <c r="NAS731" s="3"/>
      <c r="NAT731" s="422"/>
      <c r="NAU731" s="3"/>
      <c r="NAV731" s="422"/>
      <c r="NAW731" s="3"/>
      <c r="NAX731" s="422"/>
      <c r="NAY731" s="3"/>
      <c r="NAZ731" s="422"/>
      <c r="NBA731" s="3"/>
      <c r="NBB731" s="422"/>
      <c r="NBC731" s="3"/>
      <c r="NBD731" s="422"/>
      <c r="NBE731" s="3"/>
      <c r="NBF731" s="422"/>
      <c r="NBG731" s="3"/>
      <c r="NBH731" s="422"/>
      <c r="NBI731" s="3"/>
      <c r="NBJ731" s="422"/>
      <c r="NBK731" s="3"/>
      <c r="NBL731" s="422"/>
      <c r="NBM731" s="3"/>
      <c r="NBN731" s="422"/>
      <c r="NBO731" s="3"/>
      <c r="NBP731" s="422"/>
      <c r="NBQ731" s="3"/>
      <c r="NBR731" s="422"/>
      <c r="NBS731" s="3"/>
      <c r="NBT731" s="422"/>
      <c r="NBU731" s="3"/>
      <c r="NBV731" s="422"/>
      <c r="NBW731" s="3"/>
      <c r="NBX731" s="422"/>
      <c r="NBY731" s="3"/>
      <c r="NBZ731" s="422"/>
      <c r="NCA731" s="3"/>
      <c r="NCB731" s="422"/>
      <c r="NCC731" s="3"/>
      <c r="NCD731" s="422"/>
      <c r="NCE731" s="3"/>
      <c r="NCF731" s="422"/>
      <c r="NCG731" s="3"/>
      <c r="NCH731" s="422"/>
      <c r="NCI731" s="3"/>
      <c r="NCJ731" s="422"/>
      <c r="NCK731" s="3"/>
      <c r="NCL731" s="422"/>
      <c r="NCM731" s="3"/>
      <c r="NCN731" s="422"/>
      <c r="NCO731" s="3"/>
      <c r="NCP731" s="422"/>
      <c r="NCQ731" s="3"/>
      <c r="NCR731" s="422"/>
      <c r="NCS731" s="3"/>
      <c r="NCT731" s="422"/>
      <c r="NCU731" s="3"/>
      <c r="NCV731" s="422"/>
      <c r="NCW731" s="3"/>
      <c r="NCX731" s="422"/>
      <c r="NCY731" s="3"/>
      <c r="NCZ731" s="422"/>
      <c r="NDA731" s="3"/>
      <c r="NDB731" s="422"/>
      <c r="NDC731" s="3"/>
      <c r="NDD731" s="422"/>
      <c r="NDE731" s="3"/>
      <c r="NDF731" s="422"/>
      <c r="NDG731" s="3"/>
      <c r="NDH731" s="422"/>
      <c r="NDI731" s="3"/>
      <c r="NDJ731" s="422"/>
      <c r="NDK731" s="3"/>
      <c r="NDL731" s="422"/>
      <c r="NDM731" s="3"/>
      <c r="NDN731" s="422"/>
      <c r="NDO731" s="3"/>
      <c r="NDP731" s="422"/>
      <c r="NDQ731" s="3"/>
      <c r="NDR731" s="422"/>
      <c r="NDS731" s="3"/>
      <c r="NDT731" s="422"/>
      <c r="NDU731" s="3"/>
      <c r="NDV731" s="422"/>
      <c r="NDW731" s="3"/>
      <c r="NDX731" s="422"/>
      <c r="NDY731" s="3"/>
      <c r="NDZ731" s="422"/>
      <c r="NEA731" s="3"/>
      <c r="NEB731" s="422"/>
      <c r="NEC731" s="3"/>
      <c r="NED731" s="422"/>
      <c r="NEE731" s="3"/>
      <c r="NEF731" s="422"/>
      <c r="NEG731" s="3"/>
      <c r="NEH731" s="422"/>
      <c r="NEI731" s="3"/>
      <c r="NEJ731" s="422"/>
      <c r="NEK731" s="3"/>
      <c r="NEL731" s="422"/>
      <c r="NEM731" s="3"/>
      <c r="NEN731" s="422"/>
      <c r="NEO731" s="3"/>
      <c r="NEP731" s="422"/>
      <c r="NEQ731" s="3"/>
      <c r="NER731" s="422"/>
      <c r="NES731" s="3"/>
      <c r="NET731" s="422"/>
      <c r="NEU731" s="3"/>
      <c r="NEV731" s="422"/>
      <c r="NEW731" s="3"/>
      <c r="NEX731" s="422"/>
      <c r="NEY731" s="3"/>
      <c r="NEZ731" s="422"/>
      <c r="NFA731" s="3"/>
      <c r="NFB731" s="422"/>
      <c r="NFC731" s="3"/>
      <c r="NFD731" s="422"/>
      <c r="NFE731" s="3"/>
      <c r="NFF731" s="422"/>
      <c r="NFG731" s="3"/>
      <c r="NFH731" s="422"/>
      <c r="NFI731" s="3"/>
      <c r="NFJ731" s="422"/>
      <c r="NFK731" s="3"/>
      <c r="NFL731" s="422"/>
      <c r="NFM731" s="3"/>
      <c r="NFN731" s="422"/>
      <c r="NFO731" s="3"/>
      <c r="NFP731" s="422"/>
      <c r="NFQ731" s="3"/>
      <c r="NFR731" s="422"/>
      <c r="NFS731" s="3"/>
      <c r="NFT731" s="422"/>
      <c r="NFU731" s="3"/>
      <c r="NFV731" s="422"/>
      <c r="NFW731" s="3"/>
      <c r="NFX731" s="422"/>
      <c r="NFY731" s="3"/>
      <c r="NFZ731" s="422"/>
      <c r="NGA731" s="3"/>
      <c r="NGB731" s="422"/>
      <c r="NGC731" s="3"/>
      <c r="NGD731" s="422"/>
      <c r="NGE731" s="3"/>
      <c r="NGF731" s="422"/>
      <c r="NGG731" s="3"/>
      <c r="NGH731" s="422"/>
      <c r="NGI731" s="3"/>
      <c r="NGJ731" s="422"/>
      <c r="NGK731" s="3"/>
      <c r="NGL731" s="422"/>
      <c r="NGM731" s="3"/>
      <c r="NGN731" s="422"/>
      <c r="NGO731" s="3"/>
      <c r="NGP731" s="422"/>
      <c r="NGQ731" s="3"/>
      <c r="NGR731" s="422"/>
      <c r="NGS731" s="3"/>
      <c r="NGT731" s="422"/>
      <c r="NGU731" s="3"/>
      <c r="NGV731" s="422"/>
      <c r="NGW731" s="3"/>
      <c r="NGX731" s="422"/>
      <c r="NGY731" s="3"/>
      <c r="NGZ731" s="422"/>
      <c r="NHA731" s="3"/>
      <c r="NHB731" s="422"/>
      <c r="NHC731" s="3"/>
      <c r="NHD731" s="422"/>
      <c r="NHE731" s="3"/>
      <c r="NHF731" s="422"/>
      <c r="NHG731" s="3"/>
      <c r="NHH731" s="422"/>
      <c r="NHI731" s="3"/>
      <c r="NHJ731" s="422"/>
      <c r="NHK731" s="3"/>
      <c r="NHL731" s="422"/>
      <c r="NHM731" s="3"/>
      <c r="NHN731" s="422"/>
      <c r="NHO731" s="3"/>
      <c r="NHP731" s="422"/>
      <c r="NHQ731" s="3"/>
      <c r="NHR731" s="422"/>
      <c r="NHS731" s="3"/>
      <c r="NHT731" s="422"/>
      <c r="NHU731" s="3"/>
      <c r="NHV731" s="422"/>
      <c r="NHW731" s="3"/>
      <c r="NHX731" s="422"/>
      <c r="NHY731" s="3"/>
      <c r="NHZ731" s="422"/>
      <c r="NIA731" s="3"/>
      <c r="NIB731" s="422"/>
      <c r="NIC731" s="3"/>
      <c r="NID731" s="422"/>
      <c r="NIE731" s="3"/>
      <c r="NIF731" s="422"/>
      <c r="NIG731" s="3"/>
      <c r="NIH731" s="422"/>
      <c r="NII731" s="3"/>
      <c r="NIJ731" s="422"/>
      <c r="NIK731" s="3"/>
      <c r="NIL731" s="422"/>
      <c r="NIM731" s="3"/>
      <c r="NIN731" s="422"/>
      <c r="NIO731" s="3"/>
      <c r="NIP731" s="422"/>
      <c r="NIQ731" s="3"/>
      <c r="NIR731" s="422"/>
      <c r="NIS731" s="3"/>
      <c r="NIT731" s="422"/>
      <c r="NIU731" s="3"/>
      <c r="NIV731" s="422"/>
      <c r="NIW731" s="3"/>
      <c r="NIX731" s="422"/>
      <c r="NIY731" s="3"/>
      <c r="NIZ731" s="422"/>
      <c r="NJA731" s="3"/>
      <c r="NJB731" s="422"/>
      <c r="NJC731" s="3"/>
      <c r="NJD731" s="422"/>
      <c r="NJE731" s="3"/>
      <c r="NJF731" s="422"/>
      <c r="NJG731" s="3"/>
      <c r="NJH731" s="422"/>
      <c r="NJI731" s="3"/>
      <c r="NJJ731" s="422"/>
      <c r="NJK731" s="3"/>
      <c r="NJL731" s="422"/>
      <c r="NJM731" s="3"/>
      <c r="NJN731" s="422"/>
      <c r="NJO731" s="3"/>
      <c r="NJP731" s="422"/>
      <c r="NJQ731" s="3"/>
      <c r="NJR731" s="422"/>
      <c r="NJS731" s="3"/>
      <c r="NJT731" s="422"/>
      <c r="NJU731" s="3"/>
      <c r="NJV731" s="422"/>
      <c r="NJW731" s="3"/>
      <c r="NJX731" s="422"/>
      <c r="NJY731" s="3"/>
      <c r="NJZ731" s="422"/>
      <c r="NKA731" s="3"/>
      <c r="NKB731" s="422"/>
      <c r="NKC731" s="3"/>
      <c r="NKD731" s="422"/>
      <c r="NKE731" s="3"/>
      <c r="NKF731" s="422"/>
      <c r="NKG731" s="3"/>
      <c r="NKH731" s="422"/>
      <c r="NKI731" s="3"/>
      <c r="NKJ731" s="422"/>
      <c r="NKK731" s="3"/>
      <c r="NKL731" s="422"/>
      <c r="NKM731" s="3"/>
      <c r="NKN731" s="422"/>
      <c r="NKO731" s="3"/>
      <c r="NKP731" s="422"/>
      <c r="NKQ731" s="3"/>
      <c r="NKR731" s="422"/>
      <c r="NKS731" s="3"/>
      <c r="NKT731" s="422"/>
      <c r="NKU731" s="3"/>
      <c r="NKV731" s="422"/>
      <c r="NKW731" s="3"/>
      <c r="NKX731" s="422"/>
      <c r="NKY731" s="3"/>
      <c r="NKZ731" s="422"/>
      <c r="NLA731" s="3"/>
      <c r="NLB731" s="422"/>
      <c r="NLC731" s="3"/>
      <c r="NLD731" s="422"/>
      <c r="NLE731" s="3"/>
      <c r="NLF731" s="422"/>
      <c r="NLG731" s="3"/>
      <c r="NLH731" s="422"/>
      <c r="NLI731" s="3"/>
      <c r="NLJ731" s="422"/>
      <c r="NLK731" s="3"/>
      <c r="NLL731" s="422"/>
      <c r="NLM731" s="3"/>
      <c r="NLN731" s="422"/>
      <c r="NLO731" s="3"/>
      <c r="NLP731" s="422"/>
      <c r="NLQ731" s="3"/>
      <c r="NLR731" s="422"/>
      <c r="NLS731" s="3"/>
      <c r="NLT731" s="422"/>
      <c r="NLU731" s="3"/>
      <c r="NLV731" s="422"/>
      <c r="NLW731" s="3"/>
      <c r="NLX731" s="422"/>
      <c r="NLY731" s="3"/>
      <c r="NLZ731" s="422"/>
      <c r="NMA731" s="3"/>
      <c r="NMB731" s="422"/>
      <c r="NMC731" s="3"/>
      <c r="NMD731" s="422"/>
      <c r="NME731" s="3"/>
      <c r="NMF731" s="422"/>
      <c r="NMG731" s="3"/>
      <c r="NMH731" s="422"/>
      <c r="NMI731" s="3"/>
      <c r="NMJ731" s="422"/>
      <c r="NMK731" s="3"/>
      <c r="NML731" s="422"/>
      <c r="NMM731" s="3"/>
      <c r="NMN731" s="422"/>
      <c r="NMO731" s="3"/>
      <c r="NMP731" s="422"/>
      <c r="NMQ731" s="3"/>
      <c r="NMR731" s="422"/>
      <c r="NMS731" s="3"/>
      <c r="NMT731" s="422"/>
      <c r="NMU731" s="3"/>
      <c r="NMV731" s="422"/>
      <c r="NMW731" s="3"/>
      <c r="NMX731" s="422"/>
      <c r="NMY731" s="3"/>
      <c r="NMZ731" s="422"/>
      <c r="NNA731" s="3"/>
      <c r="NNB731" s="422"/>
      <c r="NNC731" s="3"/>
      <c r="NND731" s="422"/>
      <c r="NNE731" s="3"/>
      <c r="NNF731" s="422"/>
      <c r="NNG731" s="3"/>
      <c r="NNH731" s="422"/>
      <c r="NNI731" s="3"/>
      <c r="NNJ731" s="422"/>
      <c r="NNK731" s="3"/>
      <c r="NNL731" s="422"/>
      <c r="NNM731" s="3"/>
      <c r="NNN731" s="422"/>
      <c r="NNO731" s="3"/>
      <c r="NNP731" s="422"/>
      <c r="NNQ731" s="3"/>
      <c r="NNR731" s="422"/>
      <c r="NNS731" s="3"/>
      <c r="NNT731" s="422"/>
      <c r="NNU731" s="3"/>
      <c r="NNV731" s="422"/>
      <c r="NNW731" s="3"/>
      <c r="NNX731" s="422"/>
      <c r="NNY731" s="3"/>
      <c r="NNZ731" s="422"/>
      <c r="NOA731" s="3"/>
      <c r="NOB731" s="422"/>
      <c r="NOC731" s="3"/>
      <c r="NOD731" s="422"/>
      <c r="NOE731" s="3"/>
      <c r="NOF731" s="422"/>
      <c r="NOG731" s="3"/>
      <c r="NOH731" s="422"/>
      <c r="NOI731" s="3"/>
      <c r="NOJ731" s="422"/>
      <c r="NOK731" s="3"/>
      <c r="NOL731" s="422"/>
      <c r="NOM731" s="3"/>
      <c r="NON731" s="422"/>
      <c r="NOO731" s="3"/>
      <c r="NOP731" s="422"/>
      <c r="NOQ731" s="3"/>
      <c r="NOR731" s="422"/>
      <c r="NOS731" s="3"/>
      <c r="NOT731" s="422"/>
      <c r="NOU731" s="3"/>
      <c r="NOV731" s="422"/>
      <c r="NOW731" s="3"/>
      <c r="NOX731" s="422"/>
      <c r="NOY731" s="3"/>
      <c r="NOZ731" s="422"/>
      <c r="NPA731" s="3"/>
      <c r="NPB731" s="422"/>
      <c r="NPC731" s="3"/>
      <c r="NPD731" s="422"/>
      <c r="NPE731" s="3"/>
      <c r="NPF731" s="422"/>
      <c r="NPG731" s="3"/>
      <c r="NPH731" s="422"/>
      <c r="NPI731" s="3"/>
      <c r="NPJ731" s="422"/>
      <c r="NPK731" s="3"/>
      <c r="NPL731" s="422"/>
      <c r="NPM731" s="3"/>
      <c r="NPN731" s="422"/>
      <c r="NPO731" s="3"/>
      <c r="NPP731" s="422"/>
      <c r="NPQ731" s="3"/>
      <c r="NPR731" s="422"/>
      <c r="NPS731" s="3"/>
      <c r="NPT731" s="422"/>
      <c r="NPU731" s="3"/>
      <c r="NPV731" s="422"/>
      <c r="NPW731" s="3"/>
      <c r="NPX731" s="422"/>
      <c r="NPY731" s="3"/>
      <c r="NPZ731" s="422"/>
      <c r="NQA731" s="3"/>
      <c r="NQB731" s="422"/>
      <c r="NQC731" s="3"/>
      <c r="NQD731" s="422"/>
      <c r="NQE731" s="3"/>
      <c r="NQF731" s="422"/>
      <c r="NQG731" s="3"/>
      <c r="NQH731" s="422"/>
      <c r="NQI731" s="3"/>
      <c r="NQJ731" s="422"/>
      <c r="NQK731" s="3"/>
      <c r="NQL731" s="422"/>
      <c r="NQM731" s="3"/>
      <c r="NQN731" s="422"/>
      <c r="NQO731" s="3"/>
      <c r="NQP731" s="422"/>
      <c r="NQQ731" s="3"/>
      <c r="NQR731" s="422"/>
      <c r="NQS731" s="3"/>
      <c r="NQT731" s="422"/>
      <c r="NQU731" s="3"/>
      <c r="NQV731" s="422"/>
      <c r="NQW731" s="3"/>
      <c r="NQX731" s="422"/>
      <c r="NQY731" s="3"/>
      <c r="NQZ731" s="422"/>
      <c r="NRA731" s="3"/>
      <c r="NRB731" s="422"/>
      <c r="NRC731" s="3"/>
      <c r="NRD731" s="422"/>
      <c r="NRE731" s="3"/>
      <c r="NRF731" s="422"/>
      <c r="NRG731" s="3"/>
      <c r="NRH731" s="422"/>
      <c r="NRI731" s="3"/>
      <c r="NRJ731" s="422"/>
      <c r="NRK731" s="3"/>
      <c r="NRL731" s="422"/>
      <c r="NRM731" s="3"/>
      <c r="NRN731" s="422"/>
      <c r="NRO731" s="3"/>
      <c r="NRP731" s="422"/>
      <c r="NRQ731" s="3"/>
      <c r="NRR731" s="422"/>
      <c r="NRS731" s="3"/>
      <c r="NRT731" s="422"/>
      <c r="NRU731" s="3"/>
      <c r="NRV731" s="422"/>
      <c r="NRW731" s="3"/>
      <c r="NRX731" s="422"/>
      <c r="NRY731" s="3"/>
      <c r="NRZ731" s="422"/>
      <c r="NSA731" s="3"/>
      <c r="NSB731" s="422"/>
      <c r="NSC731" s="3"/>
      <c r="NSD731" s="422"/>
      <c r="NSE731" s="3"/>
      <c r="NSF731" s="422"/>
      <c r="NSG731" s="3"/>
      <c r="NSH731" s="422"/>
      <c r="NSI731" s="3"/>
      <c r="NSJ731" s="422"/>
      <c r="NSK731" s="3"/>
      <c r="NSL731" s="422"/>
      <c r="NSM731" s="3"/>
      <c r="NSN731" s="422"/>
      <c r="NSO731" s="3"/>
      <c r="NSP731" s="422"/>
      <c r="NSQ731" s="3"/>
      <c r="NSR731" s="422"/>
      <c r="NSS731" s="3"/>
      <c r="NST731" s="422"/>
      <c r="NSU731" s="3"/>
      <c r="NSV731" s="422"/>
      <c r="NSW731" s="3"/>
      <c r="NSX731" s="422"/>
      <c r="NSY731" s="3"/>
      <c r="NSZ731" s="422"/>
      <c r="NTA731" s="3"/>
      <c r="NTB731" s="422"/>
      <c r="NTC731" s="3"/>
      <c r="NTD731" s="422"/>
      <c r="NTE731" s="3"/>
      <c r="NTF731" s="422"/>
      <c r="NTG731" s="3"/>
      <c r="NTH731" s="422"/>
      <c r="NTI731" s="3"/>
      <c r="NTJ731" s="422"/>
      <c r="NTK731" s="3"/>
      <c r="NTL731" s="422"/>
      <c r="NTM731" s="3"/>
      <c r="NTN731" s="422"/>
      <c r="NTO731" s="3"/>
      <c r="NTP731" s="422"/>
      <c r="NTQ731" s="3"/>
      <c r="NTR731" s="422"/>
      <c r="NTS731" s="3"/>
      <c r="NTT731" s="422"/>
      <c r="NTU731" s="3"/>
      <c r="NTV731" s="422"/>
      <c r="NTW731" s="3"/>
      <c r="NTX731" s="422"/>
      <c r="NTY731" s="3"/>
      <c r="NTZ731" s="422"/>
      <c r="NUA731" s="3"/>
      <c r="NUB731" s="422"/>
      <c r="NUC731" s="3"/>
      <c r="NUD731" s="422"/>
      <c r="NUE731" s="3"/>
      <c r="NUF731" s="422"/>
      <c r="NUG731" s="3"/>
      <c r="NUH731" s="422"/>
      <c r="NUI731" s="3"/>
      <c r="NUJ731" s="422"/>
      <c r="NUK731" s="3"/>
      <c r="NUL731" s="422"/>
      <c r="NUM731" s="3"/>
      <c r="NUN731" s="422"/>
      <c r="NUO731" s="3"/>
      <c r="NUP731" s="422"/>
      <c r="NUQ731" s="3"/>
      <c r="NUR731" s="422"/>
      <c r="NUS731" s="3"/>
      <c r="NUT731" s="422"/>
      <c r="NUU731" s="3"/>
      <c r="NUV731" s="422"/>
      <c r="NUW731" s="3"/>
      <c r="NUX731" s="422"/>
      <c r="NUY731" s="3"/>
      <c r="NUZ731" s="422"/>
      <c r="NVA731" s="3"/>
      <c r="NVB731" s="422"/>
      <c r="NVC731" s="3"/>
      <c r="NVD731" s="422"/>
      <c r="NVE731" s="3"/>
      <c r="NVF731" s="422"/>
      <c r="NVG731" s="3"/>
      <c r="NVH731" s="422"/>
      <c r="NVI731" s="3"/>
      <c r="NVJ731" s="422"/>
      <c r="NVK731" s="3"/>
      <c r="NVL731" s="422"/>
      <c r="NVM731" s="3"/>
      <c r="NVN731" s="422"/>
      <c r="NVO731" s="3"/>
      <c r="NVP731" s="422"/>
      <c r="NVQ731" s="3"/>
      <c r="NVR731" s="422"/>
      <c r="NVS731" s="3"/>
      <c r="NVT731" s="422"/>
      <c r="NVU731" s="3"/>
      <c r="NVV731" s="422"/>
      <c r="NVW731" s="3"/>
      <c r="NVX731" s="422"/>
      <c r="NVY731" s="3"/>
      <c r="NVZ731" s="422"/>
      <c r="NWA731" s="3"/>
      <c r="NWB731" s="422"/>
      <c r="NWC731" s="3"/>
      <c r="NWD731" s="422"/>
      <c r="NWE731" s="3"/>
      <c r="NWF731" s="422"/>
      <c r="NWG731" s="3"/>
      <c r="NWH731" s="422"/>
      <c r="NWI731" s="3"/>
      <c r="NWJ731" s="422"/>
      <c r="NWK731" s="3"/>
      <c r="NWL731" s="422"/>
      <c r="NWM731" s="3"/>
      <c r="NWN731" s="422"/>
      <c r="NWO731" s="3"/>
      <c r="NWP731" s="422"/>
      <c r="NWQ731" s="3"/>
      <c r="NWR731" s="422"/>
      <c r="NWS731" s="3"/>
      <c r="NWT731" s="422"/>
      <c r="NWU731" s="3"/>
      <c r="NWV731" s="422"/>
      <c r="NWW731" s="3"/>
      <c r="NWX731" s="422"/>
      <c r="NWY731" s="3"/>
      <c r="NWZ731" s="422"/>
      <c r="NXA731" s="3"/>
      <c r="NXB731" s="422"/>
      <c r="NXC731" s="3"/>
      <c r="NXD731" s="422"/>
      <c r="NXE731" s="3"/>
      <c r="NXF731" s="422"/>
      <c r="NXG731" s="3"/>
      <c r="NXH731" s="422"/>
      <c r="NXI731" s="3"/>
      <c r="NXJ731" s="422"/>
      <c r="NXK731" s="3"/>
      <c r="NXL731" s="422"/>
      <c r="NXM731" s="3"/>
      <c r="NXN731" s="422"/>
      <c r="NXO731" s="3"/>
      <c r="NXP731" s="422"/>
      <c r="NXQ731" s="3"/>
      <c r="NXR731" s="422"/>
      <c r="NXS731" s="3"/>
      <c r="NXT731" s="422"/>
      <c r="NXU731" s="3"/>
      <c r="NXV731" s="422"/>
      <c r="NXW731" s="3"/>
      <c r="NXX731" s="422"/>
      <c r="NXY731" s="3"/>
      <c r="NXZ731" s="422"/>
      <c r="NYA731" s="3"/>
      <c r="NYB731" s="422"/>
      <c r="NYC731" s="3"/>
      <c r="NYD731" s="422"/>
      <c r="NYE731" s="3"/>
      <c r="NYF731" s="422"/>
      <c r="NYG731" s="3"/>
      <c r="NYH731" s="422"/>
      <c r="NYI731" s="3"/>
      <c r="NYJ731" s="422"/>
      <c r="NYK731" s="3"/>
      <c r="NYL731" s="422"/>
      <c r="NYM731" s="3"/>
      <c r="NYN731" s="422"/>
      <c r="NYO731" s="3"/>
      <c r="NYP731" s="422"/>
      <c r="NYQ731" s="3"/>
      <c r="NYR731" s="422"/>
      <c r="NYS731" s="3"/>
      <c r="NYT731" s="422"/>
      <c r="NYU731" s="3"/>
      <c r="NYV731" s="422"/>
      <c r="NYW731" s="3"/>
      <c r="NYX731" s="422"/>
      <c r="NYY731" s="3"/>
      <c r="NYZ731" s="422"/>
      <c r="NZA731" s="3"/>
      <c r="NZB731" s="422"/>
      <c r="NZC731" s="3"/>
      <c r="NZD731" s="422"/>
      <c r="NZE731" s="3"/>
      <c r="NZF731" s="422"/>
      <c r="NZG731" s="3"/>
      <c r="NZH731" s="422"/>
      <c r="NZI731" s="3"/>
      <c r="NZJ731" s="422"/>
      <c r="NZK731" s="3"/>
      <c r="NZL731" s="422"/>
      <c r="NZM731" s="3"/>
      <c r="NZN731" s="422"/>
      <c r="NZO731" s="3"/>
      <c r="NZP731" s="422"/>
      <c r="NZQ731" s="3"/>
      <c r="NZR731" s="422"/>
      <c r="NZS731" s="3"/>
      <c r="NZT731" s="422"/>
      <c r="NZU731" s="3"/>
      <c r="NZV731" s="422"/>
      <c r="NZW731" s="3"/>
      <c r="NZX731" s="422"/>
      <c r="NZY731" s="3"/>
      <c r="NZZ731" s="422"/>
      <c r="OAA731" s="3"/>
      <c r="OAB731" s="422"/>
      <c r="OAC731" s="3"/>
      <c r="OAD731" s="422"/>
      <c r="OAE731" s="3"/>
      <c r="OAF731" s="422"/>
      <c r="OAG731" s="3"/>
      <c r="OAH731" s="422"/>
      <c r="OAI731" s="3"/>
      <c r="OAJ731" s="422"/>
      <c r="OAK731" s="3"/>
      <c r="OAL731" s="422"/>
      <c r="OAM731" s="3"/>
      <c r="OAN731" s="422"/>
      <c r="OAO731" s="3"/>
      <c r="OAP731" s="422"/>
      <c r="OAQ731" s="3"/>
      <c r="OAR731" s="422"/>
      <c r="OAS731" s="3"/>
      <c r="OAT731" s="422"/>
      <c r="OAU731" s="3"/>
      <c r="OAV731" s="422"/>
      <c r="OAW731" s="3"/>
      <c r="OAX731" s="422"/>
      <c r="OAY731" s="3"/>
      <c r="OAZ731" s="422"/>
      <c r="OBA731" s="3"/>
      <c r="OBB731" s="422"/>
      <c r="OBC731" s="3"/>
      <c r="OBD731" s="422"/>
      <c r="OBE731" s="3"/>
      <c r="OBF731" s="422"/>
      <c r="OBG731" s="3"/>
      <c r="OBH731" s="422"/>
      <c r="OBI731" s="3"/>
      <c r="OBJ731" s="422"/>
      <c r="OBK731" s="3"/>
      <c r="OBL731" s="422"/>
      <c r="OBM731" s="3"/>
      <c r="OBN731" s="422"/>
      <c r="OBO731" s="3"/>
      <c r="OBP731" s="422"/>
      <c r="OBQ731" s="3"/>
      <c r="OBR731" s="422"/>
      <c r="OBS731" s="3"/>
      <c r="OBT731" s="422"/>
      <c r="OBU731" s="3"/>
      <c r="OBV731" s="422"/>
      <c r="OBW731" s="3"/>
      <c r="OBX731" s="422"/>
      <c r="OBY731" s="3"/>
      <c r="OBZ731" s="422"/>
      <c r="OCA731" s="3"/>
      <c r="OCB731" s="422"/>
      <c r="OCC731" s="3"/>
      <c r="OCD731" s="422"/>
      <c r="OCE731" s="3"/>
      <c r="OCF731" s="422"/>
      <c r="OCG731" s="3"/>
      <c r="OCH731" s="422"/>
      <c r="OCI731" s="3"/>
      <c r="OCJ731" s="422"/>
      <c r="OCK731" s="3"/>
      <c r="OCL731" s="422"/>
      <c r="OCM731" s="3"/>
      <c r="OCN731" s="422"/>
      <c r="OCO731" s="3"/>
      <c r="OCP731" s="422"/>
      <c r="OCQ731" s="3"/>
      <c r="OCR731" s="422"/>
      <c r="OCS731" s="3"/>
      <c r="OCT731" s="422"/>
      <c r="OCU731" s="3"/>
      <c r="OCV731" s="422"/>
      <c r="OCW731" s="3"/>
      <c r="OCX731" s="422"/>
      <c r="OCY731" s="3"/>
      <c r="OCZ731" s="422"/>
      <c r="ODA731" s="3"/>
      <c r="ODB731" s="422"/>
      <c r="ODC731" s="3"/>
      <c r="ODD731" s="422"/>
      <c r="ODE731" s="3"/>
      <c r="ODF731" s="422"/>
      <c r="ODG731" s="3"/>
      <c r="ODH731" s="422"/>
      <c r="ODI731" s="3"/>
      <c r="ODJ731" s="422"/>
      <c r="ODK731" s="3"/>
      <c r="ODL731" s="422"/>
      <c r="ODM731" s="3"/>
      <c r="ODN731" s="422"/>
      <c r="ODO731" s="3"/>
      <c r="ODP731" s="422"/>
      <c r="ODQ731" s="3"/>
      <c r="ODR731" s="422"/>
      <c r="ODS731" s="3"/>
      <c r="ODT731" s="422"/>
      <c r="ODU731" s="3"/>
      <c r="ODV731" s="422"/>
      <c r="ODW731" s="3"/>
      <c r="ODX731" s="422"/>
      <c r="ODY731" s="3"/>
      <c r="ODZ731" s="422"/>
      <c r="OEA731" s="3"/>
      <c r="OEB731" s="422"/>
      <c r="OEC731" s="3"/>
      <c r="OED731" s="422"/>
      <c r="OEE731" s="3"/>
      <c r="OEF731" s="422"/>
      <c r="OEG731" s="3"/>
      <c r="OEH731" s="422"/>
      <c r="OEI731" s="3"/>
      <c r="OEJ731" s="422"/>
      <c r="OEK731" s="3"/>
      <c r="OEL731" s="422"/>
      <c r="OEM731" s="3"/>
      <c r="OEN731" s="422"/>
      <c r="OEO731" s="3"/>
      <c r="OEP731" s="422"/>
      <c r="OEQ731" s="3"/>
      <c r="OER731" s="422"/>
      <c r="OES731" s="3"/>
      <c r="OET731" s="422"/>
      <c r="OEU731" s="3"/>
      <c r="OEV731" s="422"/>
      <c r="OEW731" s="3"/>
      <c r="OEX731" s="422"/>
      <c r="OEY731" s="3"/>
      <c r="OEZ731" s="422"/>
      <c r="OFA731" s="3"/>
      <c r="OFB731" s="422"/>
      <c r="OFC731" s="3"/>
      <c r="OFD731" s="422"/>
      <c r="OFE731" s="3"/>
      <c r="OFF731" s="422"/>
      <c r="OFG731" s="3"/>
      <c r="OFH731" s="422"/>
      <c r="OFI731" s="3"/>
      <c r="OFJ731" s="422"/>
      <c r="OFK731" s="3"/>
      <c r="OFL731" s="422"/>
      <c r="OFM731" s="3"/>
      <c r="OFN731" s="422"/>
      <c r="OFO731" s="3"/>
      <c r="OFP731" s="422"/>
      <c r="OFQ731" s="3"/>
      <c r="OFR731" s="422"/>
      <c r="OFS731" s="3"/>
      <c r="OFT731" s="422"/>
      <c r="OFU731" s="3"/>
      <c r="OFV731" s="422"/>
      <c r="OFW731" s="3"/>
      <c r="OFX731" s="422"/>
      <c r="OFY731" s="3"/>
      <c r="OFZ731" s="422"/>
      <c r="OGA731" s="3"/>
      <c r="OGB731" s="422"/>
      <c r="OGC731" s="3"/>
      <c r="OGD731" s="422"/>
      <c r="OGE731" s="3"/>
      <c r="OGF731" s="422"/>
      <c r="OGG731" s="3"/>
      <c r="OGH731" s="422"/>
      <c r="OGI731" s="3"/>
      <c r="OGJ731" s="422"/>
      <c r="OGK731" s="3"/>
      <c r="OGL731" s="422"/>
      <c r="OGM731" s="3"/>
      <c r="OGN731" s="422"/>
      <c r="OGO731" s="3"/>
      <c r="OGP731" s="422"/>
      <c r="OGQ731" s="3"/>
      <c r="OGR731" s="422"/>
      <c r="OGS731" s="3"/>
      <c r="OGT731" s="422"/>
      <c r="OGU731" s="3"/>
      <c r="OGV731" s="422"/>
      <c r="OGW731" s="3"/>
      <c r="OGX731" s="422"/>
      <c r="OGY731" s="3"/>
      <c r="OGZ731" s="422"/>
      <c r="OHA731" s="3"/>
      <c r="OHB731" s="422"/>
      <c r="OHC731" s="3"/>
      <c r="OHD731" s="422"/>
      <c r="OHE731" s="3"/>
      <c r="OHF731" s="422"/>
      <c r="OHG731" s="3"/>
      <c r="OHH731" s="422"/>
      <c r="OHI731" s="3"/>
      <c r="OHJ731" s="422"/>
      <c r="OHK731" s="3"/>
      <c r="OHL731" s="422"/>
      <c r="OHM731" s="3"/>
      <c r="OHN731" s="422"/>
      <c r="OHO731" s="3"/>
      <c r="OHP731" s="422"/>
      <c r="OHQ731" s="3"/>
      <c r="OHR731" s="422"/>
      <c r="OHS731" s="3"/>
      <c r="OHT731" s="422"/>
      <c r="OHU731" s="3"/>
      <c r="OHV731" s="422"/>
      <c r="OHW731" s="3"/>
      <c r="OHX731" s="422"/>
      <c r="OHY731" s="3"/>
      <c r="OHZ731" s="422"/>
      <c r="OIA731" s="3"/>
      <c r="OIB731" s="422"/>
      <c r="OIC731" s="3"/>
      <c r="OID731" s="422"/>
      <c r="OIE731" s="3"/>
      <c r="OIF731" s="422"/>
      <c r="OIG731" s="3"/>
      <c r="OIH731" s="422"/>
      <c r="OII731" s="3"/>
      <c r="OIJ731" s="422"/>
      <c r="OIK731" s="3"/>
      <c r="OIL731" s="422"/>
      <c r="OIM731" s="3"/>
      <c r="OIN731" s="422"/>
      <c r="OIO731" s="3"/>
      <c r="OIP731" s="422"/>
      <c r="OIQ731" s="3"/>
      <c r="OIR731" s="422"/>
      <c r="OIS731" s="3"/>
      <c r="OIT731" s="422"/>
      <c r="OIU731" s="3"/>
      <c r="OIV731" s="422"/>
      <c r="OIW731" s="3"/>
      <c r="OIX731" s="422"/>
      <c r="OIY731" s="3"/>
      <c r="OIZ731" s="422"/>
      <c r="OJA731" s="3"/>
      <c r="OJB731" s="422"/>
      <c r="OJC731" s="3"/>
      <c r="OJD731" s="422"/>
      <c r="OJE731" s="3"/>
      <c r="OJF731" s="422"/>
      <c r="OJG731" s="3"/>
      <c r="OJH731" s="422"/>
      <c r="OJI731" s="3"/>
      <c r="OJJ731" s="422"/>
      <c r="OJK731" s="3"/>
      <c r="OJL731" s="422"/>
      <c r="OJM731" s="3"/>
      <c r="OJN731" s="422"/>
      <c r="OJO731" s="3"/>
      <c r="OJP731" s="422"/>
      <c r="OJQ731" s="3"/>
      <c r="OJR731" s="422"/>
      <c r="OJS731" s="3"/>
      <c r="OJT731" s="422"/>
      <c r="OJU731" s="3"/>
      <c r="OJV731" s="422"/>
      <c r="OJW731" s="3"/>
      <c r="OJX731" s="422"/>
      <c r="OJY731" s="3"/>
      <c r="OJZ731" s="422"/>
      <c r="OKA731" s="3"/>
      <c r="OKB731" s="422"/>
      <c r="OKC731" s="3"/>
      <c r="OKD731" s="422"/>
      <c r="OKE731" s="3"/>
      <c r="OKF731" s="422"/>
      <c r="OKG731" s="3"/>
      <c r="OKH731" s="422"/>
      <c r="OKI731" s="3"/>
      <c r="OKJ731" s="422"/>
      <c r="OKK731" s="3"/>
      <c r="OKL731" s="422"/>
      <c r="OKM731" s="3"/>
      <c r="OKN731" s="422"/>
      <c r="OKO731" s="3"/>
      <c r="OKP731" s="422"/>
      <c r="OKQ731" s="3"/>
      <c r="OKR731" s="422"/>
      <c r="OKS731" s="3"/>
      <c r="OKT731" s="422"/>
      <c r="OKU731" s="3"/>
      <c r="OKV731" s="422"/>
      <c r="OKW731" s="3"/>
      <c r="OKX731" s="422"/>
      <c r="OKY731" s="3"/>
      <c r="OKZ731" s="422"/>
      <c r="OLA731" s="3"/>
      <c r="OLB731" s="422"/>
      <c r="OLC731" s="3"/>
      <c r="OLD731" s="422"/>
      <c r="OLE731" s="3"/>
      <c r="OLF731" s="422"/>
      <c r="OLG731" s="3"/>
      <c r="OLH731" s="422"/>
      <c r="OLI731" s="3"/>
      <c r="OLJ731" s="422"/>
      <c r="OLK731" s="3"/>
      <c r="OLL731" s="422"/>
      <c r="OLM731" s="3"/>
      <c r="OLN731" s="422"/>
      <c r="OLO731" s="3"/>
      <c r="OLP731" s="422"/>
      <c r="OLQ731" s="3"/>
      <c r="OLR731" s="422"/>
      <c r="OLS731" s="3"/>
      <c r="OLT731" s="422"/>
      <c r="OLU731" s="3"/>
      <c r="OLV731" s="422"/>
      <c r="OLW731" s="3"/>
      <c r="OLX731" s="422"/>
      <c r="OLY731" s="3"/>
      <c r="OLZ731" s="422"/>
      <c r="OMA731" s="3"/>
      <c r="OMB731" s="422"/>
      <c r="OMC731" s="3"/>
      <c r="OMD731" s="422"/>
      <c r="OME731" s="3"/>
      <c r="OMF731" s="422"/>
      <c r="OMG731" s="3"/>
      <c r="OMH731" s="422"/>
      <c r="OMI731" s="3"/>
      <c r="OMJ731" s="422"/>
      <c r="OMK731" s="3"/>
      <c r="OML731" s="422"/>
      <c r="OMM731" s="3"/>
      <c r="OMN731" s="422"/>
      <c r="OMO731" s="3"/>
      <c r="OMP731" s="422"/>
      <c r="OMQ731" s="3"/>
      <c r="OMR731" s="422"/>
      <c r="OMS731" s="3"/>
      <c r="OMT731" s="422"/>
      <c r="OMU731" s="3"/>
      <c r="OMV731" s="422"/>
      <c r="OMW731" s="3"/>
      <c r="OMX731" s="422"/>
      <c r="OMY731" s="3"/>
      <c r="OMZ731" s="422"/>
      <c r="ONA731" s="3"/>
      <c r="ONB731" s="422"/>
      <c r="ONC731" s="3"/>
      <c r="OND731" s="422"/>
      <c r="ONE731" s="3"/>
      <c r="ONF731" s="422"/>
      <c r="ONG731" s="3"/>
      <c r="ONH731" s="422"/>
      <c r="ONI731" s="3"/>
      <c r="ONJ731" s="422"/>
      <c r="ONK731" s="3"/>
      <c r="ONL731" s="422"/>
      <c r="ONM731" s="3"/>
      <c r="ONN731" s="422"/>
      <c r="ONO731" s="3"/>
      <c r="ONP731" s="422"/>
      <c r="ONQ731" s="3"/>
      <c r="ONR731" s="422"/>
      <c r="ONS731" s="3"/>
      <c r="ONT731" s="422"/>
      <c r="ONU731" s="3"/>
      <c r="ONV731" s="422"/>
      <c r="ONW731" s="3"/>
      <c r="ONX731" s="422"/>
      <c r="ONY731" s="3"/>
      <c r="ONZ731" s="422"/>
      <c r="OOA731" s="3"/>
      <c r="OOB731" s="422"/>
      <c r="OOC731" s="3"/>
      <c r="OOD731" s="422"/>
      <c r="OOE731" s="3"/>
      <c r="OOF731" s="422"/>
      <c r="OOG731" s="3"/>
      <c r="OOH731" s="422"/>
      <c r="OOI731" s="3"/>
      <c r="OOJ731" s="422"/>
      <c r="OOK731" s="3"/>
      <c r="OOL731" s="422"/>
      <c r="OOM731" s="3"/>
      <c r="OON731" s="422"/>
      <c r="OOO731" s="3"/>
      <c r="OOP731" s="422"/>
      <c r="OOQ731" s="3"/>
      <c r="OOR731" s="422"/>
      <c r="OOS731" s="3"/>
      <c r="OOT731" s="422"/>
      <c r="OOU731" s="3"/>
      <c r="OOV731" s="422"/>
      <c r="OOW731" s="3"/>
      <c r="OOX731" s="422"/>
      <c r="OOY731" s="3"/>
      <c r="OOZ731" s="422"/>
      <c r="OPA731" s="3"/>
      <c r="OPB731" s="422"/>
      <c r="OPC731" s="3"/>
      <c r="OPD731" s="422"/>
      <c r="OPE731" s="3"/>
      <c r="OPF731" s="422"/>
      <c r="OPG731" s="3"/>
      <c r="OPH731" s="422"/>
      <c r="OPI731" s="3"/>
      <c r="OPJ731" s="422"/>
      <c r="OPK731" s="3"/>
      <c r="OPL731" s="422"/>
      <c r="OPM731" s="3"/>
      <c r="OPN731" s="422"/>
      <c r="OPO731" s="3"/>
      <c r="OPP731" s="422"/>
      <c r="OPQ731" s="3"/>
      <c r="OPR731" s="422"/>
      <c r="OPS731" s="3"/>
      <c r="OPT731" s="422"/>
      <c r="OPU731" s="3"/>
      <c r="OPV731" s="422"/>
      <c r="OPW731" s="3"/>
      <c r="OPX731" s="422"/>
      <c r="OPY731" s="3"/>
      <c r="OPZ731" s="422"/>
      <c r="OQA731" s="3"/>
      <c r="OQB731" s="422"/>
      <c r="OQC731" s="3"/>
      <c r="OQD731" s="422"/>
      <c r="OQE731" s="3"/>
      <c r="OQF731" s="422"/>
      <c r="OQG731" s="3"/>
      <c r="OQH731" s="422"/>
      <c r="OQI731" s="3"/>
      <c r="OQJ731" s="422"/>
      <c r="OQK731" s="3"/>
      <c r="OQL731" s="422"/>
      <c r="OQM731" s="3"/>
      <c r="OQN731" s="422"/>
      <c r="OQO731" s="3"/>
      <c r="OQP731" s="422"/>
      <c r="OQQ731" s="3"/>
      <c r="OQR731" s="422"/>
      <c r="OQS731" s="3"/>
      <c r="OQT731" s="422"/>
      <c r="OQU731" s="3"/>
      <c r="OQV731" s="422"/>
      <c r="OQW731" s="3"/>
      <c r="OQX731" s="422"/>
      <c r="OQY731" s="3"/>
      <c r="OQZ731" s="422"/>
      <c r="ORA731" s="3"/>
      <c r="ORB731" s="422"/>
      <c r="ORC731" s="3"/>
      <c r="ORD731" s="422"/>
      <c r="ORE731" s="3"/>
      <c r="ORF731" s="422"/>
      <c r="ORG731" s="3"/>
      <c r="ORH731" s="422"/>
      <c r="ORI731" s="3"/>
      <c r="ORJ731" s="422"/>
      <c r="ORK731" s="3"/>
      <c r="ORL731" s="422"/>
      <c r="ORM731" s="3"/>
      <c r="ORN731" s="422"/>
      <c r="ORO731" s="3"/>
      <c r="ORP731" s="422"/>
      <c r="ORQ731" s="3"/>
      <c r="ORR731" s="422"/>
      <c r="ORS731" s="3"/>
      <c r="ORT731" s="422"/>
      <c r="ORU731" s="3"/>
      <c r="ORV731" s="422"/>
      <c r="ORW731" s="3"/>
      <c r="ORX731" s="422"/>
      <c r="ORY731" s="3"/>
      <c r="ORZ731" s="422"/>
      <c r="OSA731" s="3"/>
      <c r="OSB731" s="422"/>
      <c r="OSC731" s="3"/>
      <c r="OSD731" s="422"/>
      <c r="OSE731" s="3"/>
      <c r="OSF731" s="422"/>
      <c r="OSG731" s="3"/>
      <c r="OSH731" s="422"/>
      <c r="OSI731" s="3"/>
      <c r="OSJ731" s="422"/>
      <c r="OSK731" s="3"/>
      <c r="OSL731" s="422"/>
      <c r="OSM731" s="3"/>
      <c r="OSN731" s="422"/>
      <c r="OSO731" s="3"/>
      <c r="OSP731" s="422"/>
      <c r="OSQ731" s="3"/>
      <c r="OSR731" s="422"/>
      <c r="OSS731" s="3"/>
      <c r="OST731" s="422"/>
      <c r="OSU731" s="3"/>
      <c r="OSV731" s="422"/>
      <c r="OSW731" s="3"/>
      <c r="OSX731" s="422"/>
      <c r="OSY731" s="3"/>
      <c r="OSZ731" s="422"/>
      <c r="OTA731" s="3"/>
      <c r="OTB731" s="422"/>
      <c r="OTC731" s="3"/>
      <c r="OTD731" s="422"/>
      <c r="OTE731" s="3"/>
      <c r="OTF731" s="422"/>
      <c r="OTG731" s="3"/>
      <c r="OTH731" s="422"/>
      <c r="OTI731" s="3"/>
      <c r="OTJ731" s="422"/>
      <c r="OTK731" s="3"/>
      <c r="OTL731" s="422"/>
      <c r="OTM731" s="3"/>
      <c r="OTN731" s="422"/>
      <c r="OTO731" s="3"/>
      <c r="OTP731" s="422"/>
      <c r="OTQ731" s="3"/>
      <c r="OTR731" s="422"/>
      <c r="OTS731" s="3"/>
      <c r="OTT731" s="422"/>
      <c r="OTU731" s="3"/>
      <c r="OTV731" s="422"/>
      <c r="OTW731" s="3"/>
      <c r="OTX731" s="422"/>
      <c r="OTY731" s="3"/>
      <c r="OTZ731" s="422"/>
      <c r="OUA731" s="3"/>
      <c r="OUB731" s="422"/>
      <c r="OUC731" s="3"/>
      <c r="OUD731" s="422"/>
      <c r="OUE731" s="3"/>
      <c r="OUF731" s="422"/>
      <c r="OUG731" s="3"/>
      <c r="OUH731" s="422"/>
      <c r="OUI731" s="3"/>
      <c r="OUJ731" s="422"/>
      <c r="OUK731" s="3"/>
      <c r="OUL731" s="422"/>
      <c r="OUM731" s="3"/>
      <c r="OUN731" s="422"/>
      <c r="OUO731" s="3"/>
      <c r="OUP731" s="422"/>
      <c r="OUQ731" s="3"/>
      <c r="OUR731" s="422"/>
      <c r="OUS731" s="3"/>
      <c r="OUT731" s="422"/>
      <c r="OUU731" s="3"/>
      <c r="OUV731" s="422"/>
      <c r="OUW731" s="3"/>
      <c r="OUX731" s="422"/>
      <c r="OUY731" s="3"/>
      <c r="OUZ731" s="422"/>
      <c r="OVA731" s="3"/>
      <c r="OVB731" s="422"/>
      <c r="OVC731" s="3"/>
      <c r="OVD731" s="422"/>
      <c r="OVE731" s="3"/>
      <c r="OVF731" s="422"/>
      <c r="OVG731" s="3"/>
      <c r="OVH731" s="422"/>
      <c r="OVI731" s="3"/>
      <c r="OVJ731" s="422"/>
      <c r="OVK731" s="3"/>
      <c r="OVL731" s="422"/>
      <c r="OVM731" s="3"/>
      <c r="OVN731" s="422"/>
      <c r="OVO731" s="3"/>
      <c r="OVP731" s="422"/>
      <c r="OVQ731" s="3"/>
      <c r="OVR731" s="422"/>
      <c r="OVS731" s="3"/>
      <c r="OVT731" s="422"/>
      <c r="OVU731" s="3"/>
      <c r="OVV731" s="422"/>
      <c r="OVW731" s="3"/>
      <c r="OVX731" s="422"/>
      <c r="OVY731" s="3"/>
      <c r="OVZ731" s="422"/>
      <c r="OWA731" s="3"/>
      <c r="OWB731" s="422"/>
      <c r="OWC731" s="3"/>
      <c r="OWD731" s="422"/>
      <c r="OWE731" s="3"/>
      <c r="OWF731" s="422"/>
      <c r="OWG731" s="3"/>
      <c r="OWH731" s="422"/>
      <c r="OWI731" s="3"/>
      <c r="OWJ731" s="422"/>
      <c r="OWK731" s="3"/>
      <c r="OWL731" s="422"/>
      <c r="OWM731" s="3"/>
      <c r="OWN731" s="422"/>
      <c r="OWO731" s="3"/>
      <c r="OWP731" s="422"/>
      <c r="OWQ731" s="3"/>
      <c r="OWR731" s="422"/>
      <c r="OWS731" s="3"/>
      <c r="OWT731" s="422"/>
      <c r="OWU731" s="3"/>
      <c r="OWV731" s="422"/>
      <c r="OWW731" s="3"/>
      <c r="OWX731" s="422"/>
      <c r="OWY731" s="3"/>
      <c r="OWZ731" s="422"/>
      <c r="OXA731" s="3"/>
      <c r="OXB731" s="422"/>
      <c r="OXC731" s="3"/>
      <c r="OXD731" s="422"/>
      <c r="OXE731" s="3"/>
      <c r="OXF731" s="422"/>
      <c r="OXG731" s="3"/>
      <c r="OXH731" s="422"/>
      <c r="OXI731" s="3"/>
      <c r="OXJ731" s="422"/>
      <c r="OXK731" s="3"/>
      <c r="OXL731" s="422"/>
      <c r="OXM731" s="3"/>
      <c r="OXN731" s="422"/>
      <c r="OXO731" s="3"/>
      <c r="OXP731" s="422"/>
      <c r="OXQ731" s="3"/>
      <c r="OXR731" s="422"/>
      <c r="OXS731" s="3"/>
      <c r="OXT731" s="422"/>
      <c r="OXU731" s="3"/>
      <c r="OXV731" s="422"/>
      <c r="OXW731" s="3"/>
      <c r="OXX731" s="422"/>
      <c r="OXY731" s="3"/>
      <c r="OXZ731" s="422"/>
      <c r="OYA731" s="3"/>
      <c r="OYB731" s="422"/>
      <c r="OYC731" s="3"/>
      <c r="OYD731" s="422"/>
      <c r="OYE731" s="3"/>
      <c r="OYF731" s="422"/>
      <c r="OYG731" s="3"/>
      <c r="OYH731" s="422"/>
      <c r="OYI731" s="3"/>
      <c r="OYJ731" s="422"/>
      <c r="OYK731" s="3"/>
      <c r="OYL731" s="422"/>
      <c r="OYM731" s="3"/>
      <c r="OYN731" s="422"/>
      <c r="OYO731" s="3"/>
      <c r="OYP731" s="422"/>
      <c r="OYQ731" s="3"/>
      <c r="OYR731" s="422"/>
      <c r="OYS731" s="3"/>
      <c r="OYT731" s="422"/>
      <c r="OYU731" s="3"/>
      <c r="OYV731" s="422"/>
      <c r="OYW731" s="3"/>
      <c r="OYX731" s="422"/>
      <c r="OYY731" s="3"/>
      <c r="OYZ731" s="422"/>
      <c r="OZA731" s="3"/>
      <c r="OZB731" s="422"/>
      <c r="OZC731" s="3"/>
      <c r="OZD731" s="422"/>
      <c r="OZE731" s="3"/>
      <c r="OZF731" s="422"/>
      <c r="OZG731" s="3"/>
      <c r="OZH731" s="422"/>
      <c r="OZI731" s="3"/>
      <c r="OZJ731" s="422"/>
      <c r="OZK731" s="3"/>
      <c r="OZL731" s="422"/>
      <c r="OZM731" s="3"/>
      <c r="OZN731" s="422"/>
      <c r="OZO731" s="3"/>
      <c r="OZP731" s="422"/>
      <c r="OZQ731" s="3"/>
      <c r="OZR731" s="422"/>
      <c r="OZS731" s="3"/>
      <c r="OZT731" s="422"/>
      <c r="OZU731" s="3"/>
      <c r="OZV731" s="422"/>
      <c r="OZW731" s="3"/>
      <c r="OZX731" s="422"/>
      <c r="OZY731" s="3"/>
      <c r="OZZ731" s="422"/>
      <c r="PAA731" s="3"/>
      <c r="PAB731" s="422"/>
      <c r="PAC731" s="3"/>
      <c r="PAD731" s="422"/>
      <c r="PAE731" s="3"/>
      <c r="PAF731" s="422"/>
      <c r="PAG731" s="3"/>
      <c r="PAH731" s="422"/>
      <c r="PAI731" s="3"/>
      <c r="PAJ731" s="422"/>
      <c r="PAK731" s="3"/>
      <c r="PAL731" s="422"/>
      <c r="PAM731" s="3"/>
      <c r="PAN731" s="422"/>
      <c r="PAO731" s="3"/>
      <c r="PAP731" s="422"/>
      <c r="PAQ731" s="3"/>
      <c r="PAR731" s="422"/>
      <c r="PAS731" s="3"/>
      <c r="PAT731" s="422"/>
      <c r="PAU731" s="3"/>
      <c r="PAV731" s="422"/>
      <c r="PAW731" s="3"/>
      <c r="PAX731" s="422"/>
      <c r="PAY731" s="3"/>
      <c r="PAZ731" s="422"/>
      <c r="PBA731" s="3"/>
      <c r="PBB731" s="422"/>
      <c r="PBC731" s="3"/>
      <c r="PBD731" s="422"/>
      <c r="PBE731" s="3"/>
      <c r="PBF731" s="422"/>
      <c r="PBG731" s="3"/>
      <c r="PBH731" s="422"/>
      <c r="PBI731" s="3"/>
      <c r="PBJ731" s="422"/>
      <c r="PBK731" s="3"/>
      <c r="PBL731" s="422"/>
      <c r="PBM731" s="3"/>
      <c r="PBN731" s="422"/>
      <c r="PBO731" s="3"/>
      <c r="PBP731" s="422"/>
      <c r="PBQ731" s="3"/>
      <c r="PBR731" s="422"/>
      <c r="PBS731" s="3"/>
      <c r="PBT731" s="422"/>
      <c r="PBU731" s="3"/>
      <c r="PBV731" s="422"/>
      <c r="PBW731" s="3"/>
      <c r="PBX731" s="422"/>
      <c r="PBY731" s="3"/>
      <c r="PBZ731" s="422"/>
      <c r="PCA731" s="3"/>
      <c r="PCB731" s="422"/>
      <c r="PCC731" s="3"/>
      <c r="PCD731" s="422"/>
      <c r="PCE731" s="3"/>
      <c r="PCF731" s="422"/>
      <c r="PCG731" s="3"/>
      <c r="PCH731" s="422"/>
      <c r="PCI731" s="3"/>
      <c r="PCJ731" s="422"/>
      <c r="PCK731" s="3"/>
      <c r="PCL731" s="422"/>
      <c r="PCM731" s="3"/>
      <c r="PCN731" s="422"/>
      <c r="PCO731" s="3"/>
      <c r="PCP731" s="422"/>
      <c r="PCQ731" s="3"/>
      <c r="PCR731" s="422"/>
      <c r="PCS731" s="3"/>
      <c r="PCT731" s="422"/>
      <c r="PCU731" s="3"/>
      <c r="PCV731" s="422"/>
      <c r="PCW731" s="3"/>
      <c r="PCX731" s="422"/>
      <c r="PCY731" s="3"/>
      <c r="PCZ731" s="422"/>
      <c r="PDA731" s="3"/>
      <c r="PDB731" s="422"/>
      <c r="PDC731" s="3"/>
      <c r="PDD731" s="422"/>
      <c r="PDE731" s="3"/>
      <c r="PDF731" s="422"/>
      <c r="PDG731" s="3"/>
      <c r="PDH731" s="422"/>
      <c r="PDI731" s="3"/>
      <c r="PDJ731" s="422"/>
      <c r="PDK731" s="3"/>
      <c r="PDL731" s="422"/>
      <c r="PDM731" s="3"/>
      <c r="PDN731" s="422"/>
      <c r="PDO731" s="3"/>
      <c r="PDP731" s="422"/>
      <c r="PDQ731" s="3"/>
      <c r="PDR731" s="422"/>
      <c r="PDS731" s="3"/>
      <c r="PDT731" s="422"/>
      <c r="PDU731" s="3"/>
      <c r="PDV731" s="422"/>
      <c r="PDW731" s="3"/>
      <c r="PDX731" s="422"/>
      <c r="PDY731" s="3"/>
      <c r="PDZ731" s="422"/>
      <c r="PEA731" s="3"/>
      <c r="PEB731" s="422"/>
      <c r="PEC731" s="3"/>
      <c r="PED731" s="422"/>
      <c r="PEE731" s="3"/>
      <c r="PEF731" s="422"/>
      <c r="PEG731" s="3"/>
      <c r="PEH731" s="422"/>
      <c r="PEI731" s="3"/>
      <c r="PEJ731" s="422"/>
      <c r="PEK731" s="3"/>
      <c r="PEL731" s="422"/>
      <c r="PEM731" s="3"/>
      <c r="PEN731" s="422"/>
      <c r="PEO731" s="3"/>
      <c r="PEP731" s="422"/>
      <c r="PEQ731" s="3"/>
      <c r="PER731" s="422"/>
      <c r="PES731" s="3"/>
      <c r="PET731" s="422"/>
      <c r="PEU731" s="3"/>
      <c r="PEV731" s="422"/>
      <c r="PEW731" s="3"/>
      <c r="PEX731" s="422"/>
      <c r="PEY731" s="3"/>
      <c r="PEZ731" s="422"/>
      <c r="PFA731" s="3"/>
      <c r="PFB731" s="422"/>
      <c r="PFC731" s="3"/>
      <c r="PFD731" s="422"/>
      <c r="PFE731" s="3"/>
      <c r="PFF731" s="422"/>
      <c r="PFG731" s="3"/>
      <c r="PFH731" s="422"/>
      <c r="PFI731" s="3"/>
      <c r="PFJ731" s="422"/>
      <c r="PFK731" s="3"/>
      <c r="PFL731" s="422"/>
      <c r="PFM731" s="3"/>
      <c r="PFN731" s="422"/>
      <c r="PFO731" s="3"/>
      <c r="PFP731" s="422"/>
      <c r="PFQ731" s="3"/>
      <c r="PFR731" s="422"/>
      <c r="PFS731" s="3"/>
      <c r="PFT731" s="422"/>
      <c r="PFU731" s="3"/>
      <c r="PFV731" s="422"/>
      <c r="PFW731" s="3"/>
      <c r="PFX731" s="422"/>
      <c r="PFY731" s="3"/>
      <c r="PFZ731" s="422"/>
      <c r="PGA731" s="3"/>
      <c r="PGB731" s="422"/>
      <c r="PGC731" s="3"/>
      <c r="PGD731" s="422"/>
      <c r="PGE731" s="3"/>
      <c r="PGF731" s="422"/>
      <c r="PGG731" s="3"/>
      <c r="PGH731" s="422"/>
      <c r="PGI731" s="3"/>
      <c r="PGJ731" s="422"/>
      <c r="PGK731" s="3"/>
      <c r="PGL731" s="422"/>
      <c r="PGM731" s="3"/>
      <c r="PGN731" s="422"/>
      <c r="PGO731" s="3"/>
      <c r="PGP731" s="422"/>
      <c r="PGQ731" s="3"/>
      <c r="PGR731" s="422"/>
      <c r="PGS731" s="3"/>
      <c r="PGT731" s="422"/>
      <c r="PGU731" s="3"/>
      <c r="PGV731" s="422"/>
      <c r="PGW731" s="3"/>
      <c r="PGX731" s="422"/>
      <c r="PGY731" s="3"/>
      <c r="PGZ731" s="422"/>
      <c r="PHA731" s="3"/>
      <c r="PHB731" s="422"/>
      <c r="PHC731" s="3"/>
      <c r="PHD731" s="422"/>
      <c r="PHE731" s="3"/>
      <c r="PHF731" s="422"/>
      <c r="PHG731" s="3"/>
      <c r="PHH731" s="422"/>
      <c r="PHI731" s="3"/>
      <c r="PHJ731" s="422"/>
      <c r="PHK731" s="3"/>
      <c r="PHL731" s="422"/>
      <c r="PHM731" s="3"/>
      <c r="PHN731" s="422"/>
      <c r="PHO731" s="3"/>
      <c r="PHP731" s="422"/>
      <c r="PHQ731" s="3"/>
      <c r="PHR731" s="422"/>
      <c r="PHS731" s="3"/>
      <c r="PHT731" s="422"/>
      <c r="PHU731" s="3"/>
      <c r="PHV731" s="422"/>
      <c r="PHW731" s="3"/>
      <c r="PHX731" s="422"/>
      <c r="PHY731" s="3"/>
      <c r="PHZ731" s="422"/>
      <c r="PIA731" s="3"/>
      <c r="PIB731" s="422"/>
      <c r="PIC731" s="3"/>
      <c r="PID731" s="422"/>
      <c r="PIE731" s="3"/>
      <c r="PIF731" s="422"/>
      <c r="PIG731" s="3"/>
      <c r="PIH731" s="422"/>
      <c r="PII731" s="3"/>
      <c r="PIJ731" s="422"/>
      <c r="PIK731" s="3"/>
      <c r="PIL731" s="422"/>
      <c r="PIM731" s="3"/>
      <c r="PIN731" s="422"/>
      <c r="PIO731" s="3"/>
      <c r="PIP731" s="422"/>
      <c r="PIQ731" s="3"/>
      <c r="PIR731" s="422"/>
      <c r="PIS731" s="3"/>
      <c r="PIT731" s="422"/>
      <c r="PIU731" s="3"/>
      <c r="PIV731" s="422"/>
      <c r="PIW731" s="3"/>
      <c r="PIX731" s="422"/>
      <c r="PIY731" s="3"/>
      <c r="PIZ731" s="422"/>
      <c r="PJA731" s="3"/>
      <c r="PJB731" s="422"/>
      <c r="PJC731" s="3"/>
      <c r="PJD731" s="422"/>
      <c r="PJE731" s="3"/>
      <c r="PJF731" s="422"/>
      <c r="PJG731" s="3"/>
      <c r="PJH731" s="422"/>
      <c r="PJI731" s="3"/>
      <c r="PJJ731" s="422"/>
      <c r="PJK731" s="3"/>
      <c r="PJL731" s="422"/>
      <c r="PJM731" s="3"/>
      <c r="PJN731" s="422"/>
      <c r="PJO731" s="3"/>
      <c r="PJP731" s="422"/>
      <c r="PJQ731" s="3"/>
      <c r="PJR731" s="422"/>
      <c r="PJS731" s="3"/>
      <c r="PJT731" s="422"/>
      <c r="PJU731" s="3"/>
      <c r="PJV731" s="422"/>
      <c r="PJW731" s="3"/>
      <c r="PJX731" s="422"/>
      <c r="PJY731" s="3"/>
      <c r="PJZ731" s="422"/>
      <c r="PKA731" s="3"/>
      <c r="PKB731" s="422"/>
      <c r="PKC731" s="3"/>
      <c r="PKD731" s="422"/>
      <c r="PKE731" s="3"/>
      <c r="PKF731" s="422"/>
      <c r="PKG731" s="3"/>
      <c r="PKH731" s="422"/>
      <c r="PKI731" s="3"/>
      <c r="PKJ731" s="422"/>
      <c r="PKK731" s="3"/>
      <c r="PKL731" s="422"/>
      <c r="PKM731" s="3"/>
      <c r="PKN731" s="422"/>
      <c r="PKO731" s="3"/>
      <c r="PKP731" s="422"/>
      <c r="PKQ731" s="3"/>
      <c r="PKR731" s="422"/>
      <c r="PKS731" s="3"/>
      <c r="PKT731" s="422"/>
      <c r="PKU731" s="3"/>
      <c r="PKV731" s="422"/>
      <c r="PKW731" s="3"/>
      <c r="PKX731" s="422"/>
      <c r="PKY731" s="3"/>
      <c r="PKZ731" s="422"/>
      <c r="PLA731" s="3"/>
      <c r="PLB731" s="422"/>
      <c r="PLC731" s="3"/>
      <c r="PLD731" s="422"/>
      <c r="PLE731" s="3"/>
      <c r="PLF731" s="422"/>
      <c r="PLG731" s="3"/>
      <c r="PLH731" s="422"/>
      <c r="PLI731" s="3"/>
      <c r="PLJ731" s="422"/>
      <c r="PLK731" s="3"/>
      <c r="PLL731" s="422"/>
      <c r="PLM731" s="3"/>
      <c r="PLN731" s="422"/>
      <c r="PLO731" s="3"/>
      <c r="PLP731" s="422"/>
      <c r="PLQ731" s="3"/>
      <c r="PLR731" s="422"/>
      <c r="PLS731" s="3"/>
      <c r="PLT731" s="422"/>
      <c r="PLU731" s="3"/>
      <c r="PLV731" s="422"/>
      <c r="PLW731" s="3"/>
      <c r="PLX731" s="422"/>
      <c r="PLY731" s="3"/>
      <c r="PLZ731" s="422"/>
      <c r="PMA731" s="3"/>
      <c r="PMB731" s="422"/>
      <c r="PMC731" s="3"/>
      <c r="PMD731" s="422"/>
      <c r="PME731" s="3"/>
      <c r="PMF731" s="422"/>
      <c r="PMG731" s="3"/>
      <c r="PMH731" s="422"/>
      <c r="PMI731" s="3"/>
      <c r="PMJ731" s="422"/>
      <c r="PMK731" s="3"/>
      <c r="PML731" s="422"/>
      <c r="PMM731" s="3"/>
      <c r="PMN731" s="422"/>
      <c r="PMO731" s="3"/>
      <c r="PMP731" s="422"/>
      <c r="PMQ731" s="3"/>
      <c r="PMR731" s="422"/>
      <c r="PMS731" s="3"/>
      <c r="PMT731" s="422"/>
      <c r="PMU731" s="3"/>
      <c r="PMV731" s="422"/>
      <c r="PMW731" s="3"/>
      <c r="PMX731" s="422"/>
      <c r="PMY731" s="3"/>
      <c r="PMZ731" s="422"/>
      <c r="PNA731" s="3"/>
      <c r="PNB731" s="422"/>
      <c r="PNC731" s="3"/>
      <c r="PND731" s="422"/>
      <c r="PNE731" s="3"/>
      <c r="PNF731" s="422"/>
      <c r="PNG731" s="3"/>
      <c r="PNH731" s="422"/>
      <c r="PNI731" s="3"/>
      <c r="PNJ731" s="422"/>
      <c r="PNK731" s="3"/>
      <c r="PNL731" s="422"/>
      <c r="PNM731" s="3"/>
      <c r="PNN731" s="422"/>
      <c r="PNO731" s="3"/>
      <c r="PNP731" s="422"/>
      <c r="PNQ731" s="3"/>
      <c r="PNR731" s="422"/>
      <c r="PNS731" s="3"/>
      <c r="PNT731" s="422"/>
      <c r="PNU731" s="3"/>
      <c r="PNV731" s="422"/>
      <c r="PNW731" s="3"/>
      <c r="PNX731" s="422"/>
      <c r="PNY731" s="3"/>
      <c r="PNZ731" s="422"/>
      <c r="POA731" s="3"/>
      <c r="POB731" s="422"/>
      <c r="POC731" s="3"/>
      <c r="POD731" s="422"/>
      <c r="POE731" s="3"/>
      <c r="POF731" s="422"/>
      <c r="POG731" s="3"/>
      <c r="POH731" s="422"/>
      <c r="POI731" s="3"/>
      <c r="POJ731" s="422"/>
      <c r="POK731" s="3"/>
      <c r="POL731" s="422"/>
      <c r="POM731" s="3"/>
      <c r="PON731" s="422"/>
      <c r="POO731" s="3"/>
      <c r="POP731" s="422"/>
      <c r="POQ731" s="3"/>
      <c r="POR731" s="422"/>
      <c r="POS731" s="3"/>
      <c r="POT731" s="422"/>
      <c r="POU731" s="3"/>
      <c r="POV731" s="422"/>
      <c r="POW731" s="3"/>
      <c r="POX731" s="422"/>
      <c r="POY731" s="3"/>
      <c r="POZ731" s="422"/>
      <c r="PPA731" s="3"/>
      <c r="PPB731" s="422"/>
      <c r="PPC731" s="3"/>
      <c r="PPD731" s="422"/>
      <c r="PPE731" s="3"/>
      <c r="PPF731" s="422"/>
      <c r="PPG731" s="3"/>
      <c r="PPH731" s="422"/>
      <c r="PPI731" s="3"/>
      <c r="PPJ731" s="422"/>
      <c r="PPK731" s="3"/>
      <c r="PPL731" s="422"/>
      <c r="PPM731" s="3"/>
      <c r="PPN731" s="422"/>
      <c r="PPO731" s="3"/>
      <c r="PPP731" s="422"/>
      <c r="PPQ731" s="3"/>
      <c r="PPR731" s="422"/>
      <c r="PPS731" s="3"/>
      <c r="PPT731" s="422"/>
      <c r="PPU731" s="3"/>
      <c r="PPV731" s="422"/>
      <c r="PPW731" s="3"/>
      <c r="PPX731" s="422"/>
      <c r="PPY731" s="3"/>
      <c r="PPZ731" s="422"/>
      <c r="PQA731" s="3"/>
      <c r="PQB731" s="422"/>
      <c r="PQC731" s="3"/>
      <c r="PQD731" s="422"/>
      <c r="PQE731" s="3"/>
      <c r="PQF731" s="422"/>
      <c r="PQG731" s="3"/>
      <c r="PQH731" s="422"/>
      <c r="PQI731" s="3"/>
      <c r="PQJ731" s="422"/>
      <c r="PQK731" s="3"/>
      <c r="PQL731" s="422"/>
      <c r="PQM731" s="3"/>
      <c r="PQN731" s="422"/>
      <c r="PQO731" s="3"/>
      <c r="PQP731" s="422"/>
      <c r="PQQ731" s="3"/>
      <c r="PQR731" s="422"/>
      <c r="PQS731" s="3"/>
      <c r="PQT731" s="422"/>
      <c r="PQU731" s="3"/>
      <c r="PQV731" s="422"/>
      <c r="PQW731" s="3"/>
      <c r="PQX731" s="422"/>
      <c r="PQY731" s="3"/>
      <c r="PQZ731" s="422"/>
      <c r="PRA731" s="3"/>
      <c r="PRB731" s="422"/>
      <c r="PRC731" s="3"/>
      <c r="PRD731" s="422"/>
      <c r="PRE731" s="3"/>
      <c r="PRF731" s="422"/>
      <c r="PRG731" s="3"/>
      <c r="PRH731" s="422"/>
      <c r="PRI731" s="3"/>
      <c r="PRJ731" s="422"/>
      <c r="PRK731" s="3"/>
      <c r="PRL731" s="422"/>
      <c r="PRM731" s="3"/>
      <c r="PRN731" s="422"/>
      <c r="PRO731" s="3"/>
      <c r="PRP731" s="422"/>
      <c r="PRQ731" s="3"/>
      <c r="PRR731" s="422"/>
      <c r="PRS731" s="3"/>
      <c r="PRT731" s="422"/>
      <c r="PRU731" s="3"/>
      <c r="PRV731" s="422"/>
      <c r="PRW731" s="3"/>
      <c r="PRX731" s="422"/>
      <c r="PRY731" s="3"/>
      <c r="PRZ731" s="422"/>
      <c r="PSA731" s="3"/>
      <c r="PSB731" s="422"/>
      <c r="PSC731" s="3"/>
      <c r="PSD731" s="422"/>
      <c r="PSE731" s="3"/>
      <c r="PSF731" s="422"/>
      <c r="PSG731" s="3"/>
      <c r="PSH731" s="422"/>
      <c r="PSI731" s="3"/>
      <c r="PSJ731" s="422"/>
      <c r="PSK731" s="3"/>
      <c r="PSL731" s="422"/>
      <c r="PSM731" s="3"/>
      <c r="PSN731" s="422"/>
      <c r="PSO731" s="3"/>
      <c r="PSP731" s="422"/>
      <c r="PSQ731" s="3"/>
      <c r="PSR731" s="422"/>
      <c r="PSS731" s="3"/>
      <c r="PST731" s="422"/>
      <c r="PSU731" s="3"/>
      <c r="PSV731" s="422"/>
      <c r="PSW731" s="3"/>
      <c r="PSX731" s="422"/>
      <c r="PSY731" s="3"/>
      <c r="PSZ731" s="422"/>
      <c r="PTA731" s="3"/>
      <c r="PTB731" s="422"/>
      <c r="PTC731" s="3"/>
      <c r="PTD731" s="422"/>
      <c r="PTE731" s="3"/>
      <c r="PTF731" s="422"/>
      <c r="PTG731" s="3"/>
      <c r="PTH731" s="422"/>
      <c r="PTI731" s="3"/>
      <c r="PTJ731" s="422"/>
      <c r="PTK731" s="3"/>
      <c r="PTL731" s="422"/>
      <c r="PTM731" s="3"/>
      <c r="PTN731" s="422"/>
      <c r="PTO731" s="3"/>
      <c r="PTP731" s="422"/>
      <c r="PTQ731" s="3"/>
      <c r="PTR731" s="422"/>
      <c r="PTS731" s="3"/>
      <c r="PTT731" s="422"/>
      <c r="PTU731" s="3"/>
      <c r="PTV731" s="422"/>
      <c r="PTW731" s="3"/>
      <c r="PTX731" s="422"/>
      <c r="PTY731" s="3"/>
      <c r="PTZ731" s="422"/>
      <c r="PUA731" s="3"/>
      <c r="PUB731" s="422"/>
      <c r="PUC731" s="3"/>
      <c r="PUD731" s="422"/>
      <c r="PUE731" s="3"/>
      <c r="PUF731" s="422"/>
      <c r="PUG731" s="3"/>
      <c r="PUH731" s="422"/>
      <c r="PUI731" s="3"/>
      <c r="PUJ731" s="422"/>
      <c r="PUK731" s="3"/>
      <c r="PUL731" s="422"/>
      <c r="PUM731" s="3"/>
      <c r="PUN731" s="422"/>
      <c r="PUO731" s="3"/>
      <c r="PUP731" s="422"/>
      <c r="PUQ731" s="3"/>
      <c r="PUR731" s="422"/>
      <c r="PUS731" s="3"/>
      <c r="PUT731" s="422"/>
      <c r="PUU731" s="3"/>
      <c r="PUV731" s="422"/>
      <c r="PUW731" s="3"/>
      <c r="PUX731" s="422"/>
      <c r="PUY731" s="3"/>
      <c r="PUZ731" s="422"/>
      <c r="PVA731" s="3"/>
      <c r="PVB731" s="422"/>
      <c r="PVC731" s="3"/>
      <c r="PVD731" s="422"/>
      <c r="PVE731" s="3"/>
      <c r="PVF731" s="422"/>
      <c r="PVG731" s="3"/>
      <c r="PVH731" s="422"/>
      <c r="PVI731" s="3"/>
      <c r="PVJ731" s="422"/>
      <c r="PVK731" s="3"/>
      <c r="PVL731" s="422"/>
      <c r="PVM731" s="3"/>
      <c r="PVN731" s="422"/>
      <c r="PVO731" s="3"/>
      <c r="PVP731" s="422"/>
      <c r="PVQ731" s="3"/>
      <c r="PVR731" s="422"/>
      <c r="PVS731" s="3"/>
      <c r="PVT731" s="422"/>
      <c r="PVU731" s="3"/>
      <c r="PVV731" s="422"/>
      <c r="PVW731" s="3"/>
      <c r="PVX731" s="422"/>
      <c r="PVY731" s="3"/>
      <c r="PVZ731" s="422"/>
      <c r="PWA731" s="3"/>
      <c r="PWB731" s="422"/>
      <c r="PWC731" s="3"/>
      <c r="PWD731" s="422"/>
      <c r="PWE731" s="3"/>
      <c r="PWF731" s="422"/>
      <c r="PWG731" s="3"/>
      <c r="PWH731" s="422"/>
      <c r="PWI731" s="3"/>
      <c r="PWJ731" s="422"/>
      <c r="PWK731" s="3"/>
      <c r="PWL731" s="422"/>
      <c r="PWM731" s="3"/>
      <c r="PWN731" s="422"/>
      <c r="PWO731" s="3"/>
      <c r="PWP731" s="422"/>
      <c r="PWQ731" s="3"/>
      <c r="PWR731" s="422"/>
      <c r="PWS731" s="3"/>
      <c r="PWT731" s="422"/>
      <c r="PWU731" s="3"/>
      <c r="PWV731" s="422"/>
      <c r="PWW731" s="3"/>
      <c r="PWX731" s="422"/>
      <c r="PWY731" s="3"/>
      <c r="PWZ731" s="422"/>
      <c r="PXA731" s="3"/>
      <c r="PXB731" s="422"/>
      <c r="PXC731" s="3"/>
      <c r="PXD731" s="422"/>
      <c r="PXE731" s="3"/>
      <c r="PXF731" s="422"/>
      <c r="PXG731" s="3"/>
      <c r="PXH731" s="422"/>
      <c r="PXI731" s="3"/>
      <c r="PXJ731" s="422"/>
      <c r="PXK731" s="3"/>
      <c r="PXL731" s="422"/>
      <c r="PXM731" s="3"/>
      <c r="PXN731" s="422"/>
      <c r="PXO731" s="3"/>
      <c r="PXP731" s="422"/>
      <c r="PXQ731" s="3"/>
      <c r="PXR731" s="422"/>
      <c r="PXS731" s="3"/>
      <c r="PXT731" s="422"/>
      <c r="PXU731" s="3"/>
      <c r="PXV731" s="422"/>
      <c r="PXW731" s="3"/>
      <c r="PXX731" s="422"/>
      <c r="PXY731" s="3"/>
      <c r="PXZ731" s="422"/>
      <c r="PYA731" s="3"/>
      <c r="PYB731" s="422"/>
      <c r="PYC731" s="3"/>
      <c r="PYD731" s="422"/>
      <c r="PYE731" s="3"/>
      <c r="PYF731" s="422"/>
      <c r="PYG731" s="3"/>
      <c r="PYH731" s="422"/>
      <c r="PYI731" s="3"/>
      <c r="PYJ731" s="422"/>
      <c r="PYK731" s="3"/>
      <c r="PYL731" s="422"/>
      <c r="PYM731" s="3"/>
      <c r="PYN731" s="422"/>
      <c r="PYO731" s="3"/>
      <c r="PYP731" s="422"/>
      <c r="PYQ731" s="3"/>
      <c r="PYR731" s="422"/>
      <c r="PYS731" s="3"/>
      <c r="PYT731" s="422"/>
      <c r="PYU731" s="3"/>
      <c r="PYV731" s="422"/>
      <c r="PYW731" s="3"/>
      <c r="PYX731" s="422"/>
      <c r="PYY731" s="3"/>
      <c r="PYZ731" s="422"/>
      <c r="PZA731" s="3"/>
      <c r="PZB731" s="422"/>
      <c r="PZC731" s="3"/>
      <c r="PZD731" s="422"/>
      <c r="PZE731" s="3"/>
      <c r="PZF731" s="422"/>
      <c r="PZG731" s="3"/>
      <c r="PZH731" s="422"/>
      <c r="PZI731" s="3"/>
      <c r="PZJ731" s="422"/>
      <c r="PZK731" s="3"/>
      <c r="PZL731" s="422"/>
      <c r="PZM731" s="3"/>
      <c r="PZN731" s="422"/>
      <c r="PZO731" s="3"/>
      <c r="PZP731" s="422"/>
      <c r="PZQ731" s="3"/>
      <c r="PZR731" s="422"/>
      <c r="PZS731" s="3"/>
      <c r="PZT731" s="422"/>
      <c r="PZU731" s="3"/>
      <c r="PZV731" s="422"/>
      <c r="PZW731" s="3"/>
      <c r="PZX731" s="422"/>
      <c r="PZY731" s="3"/>
      <c r="PZZ731" s="422"/>
      <c r="QAA731" s="3"/>
      <c r="QAB731" s="422"/>
      <c r="QAC731" s="3"/>
      <c r="QAD731" s="422"/>
      <c r="QAE731" s="3"/>
      <c r="QAF731" s="422"/>
      <c r="QAG731" s="3"/>
      <c r="QAH731" s="422"/>
      <c r="QAI731" s="3"/>
      <c r="QAJ731" s="422"/>
      <c r="QAK731" s="3"/>
      <c r="QAL731" s="422"/>
      <c r="QAM731" s="3"/>
      <c r="QAN731" s="422"/>
      <c r="QAO731" s="3"/>
      <c r="QAP731" s="422"/>
      <c r="QAQ731" s="3"/>
      <c r="QAR731" s="422"/>
      <c r="QAS731" s="3"/>
      <c r="QAT731" s="422"/>
      <c r="QAU731" s="3"/>
      <c r="QAV731" s="422"/>
      <c r="QAW731" s="3"/>
      <c r="QAX731" s="422"/>
      <c r="QAY731" s="3"/>
      <c r="QAZ731" s="422"/>
      <c r="QBA731" s="3"/>
      <c r="QBB731" s="422"/>
      <c r="QBC731" s="3"/>
      <c r="QBD731" s="422"/>
      <c r="QBE731" s="3"/>
      <c r="QBF731" s="422"/>
      <c r="QBG731" s="3"/>
      <c r="QBH731" s="422"/>
      <c r="QBI731" s="3"/>
      <c r="QBJ731" s="422"/>
      <c r="QBK731" s="3"/>
      <c r="QBL731" s="422"/>
      <c r="QBM731" s="3"/>
      <c r="QBN731" s="422"/>
      <c r="QBO731" s="3"/>
      <c r="QBP731" s="422"/>
      <c r="QBQ731" s="3"/>
      <c r="QBR731" s="422"/>
      <c r="QBS731" s="3"/>
      <c r="QBT731" s="422"/>
      <c r="QBU731" s="3"/>
      <c r="QBV731" s="422"/>
      <c r="QBW731" s="3"/>
      <c r="QBX731" s="422"/>
      <c r="QBY731" s="3"/>
      <c r="QBZ731" s="422"/>
      <c r="QCA731" s="3"/>
      <c r="QCB731" s="422"/>
      <c r="QCC731" s="3"/>
      <c r="QCD731" s="422"/>
      <c r="QCE731" s="3"/>
      <c r="QCF731" s="422"/>
      <c r="QCG731" s="3"/>
      <c r="QCH731" s="422"/>
      <c r="QCI731" s="3"/>
      <c r="QCJ731" s="422"/>
      <c r="QCK731" s="3"/>
      <c r="QCL731" s="422"/>
      <c r="QCM731" s="3"/>
      <c r="QCN731" s="422"/>
      <c r="QCO731" s="3"/>
      <c r="QCP731" s="422"/>
      <c r="QCQ731" s="3"/>
      <c r="QCR731" s="422"/>
      <c r="QCS731" s="3"/>
      <c r="QCT731" s="422"/>
      <c r="QCU731" s="3"/>
      <c r="QCV731" s="422"/>
      <c r="QCW731" s="3"/>
      <c r="QCX731" s="422"/>
      <c r="QCY731" s="3"/>
      <c r="QCZ731" s="422"/>
      <c r="QDA731" s="3"/>
      <c r="QDB731" s="422"/>
      <c r="QDC731" s="3"/>
      <c r="QDD731" s="422"/>
      <c r="QDE731" s="3"/>
      <c r="QDF731" s="422"/>
      <c r="QDG731" s="3"/>
      <c r="QDH731" s="422"/>
      <c r="QDI731" s="3"/>
      <c r="QDJ731" s="422"/>
      <c r="QDK731" s="3"/>
      <c r="QDL731" s="422"/>
      <c r="QDM731" s="3"/>
      <c r="QDN731" s="422"/>
      <c r="QDO731" s="3"/>
      <c r="QDP731" s="422"/>
      <c r="QDQ731" s="3"/>
      <c r="QDR731" s="422"/>
      <c r="QDS731" s="3"/>
      <c r="QDT731" s="422"/>
      <c r="QDU731" s="3"/>
      <c r="QDV731" s="422"/>
      <c r="QDW731" s="3"/>
      <c r="QDX731" s="422"/>
      <c r="QDY731" s="3"/>
      <c r="QDZ731" s="422"/>
      <c r="QEA731" s="3"/>
      <c r="QEB731" s="422"/>
      <c r="QEC731" s="3"/>
      <c r="QED731" s="422"/>
      <c r="QEE731" s="3"/>
      <c r="QEF731" s="422"/>
      <c r="QEG731" s="3"/>
      <c r="QEH731" s="422"/>
      <c r="QEI731" s="3"/>
      <c r="QEJ731" s="422"/>
      <c r="QEK731" s="3"/>
      <c r="QEL731" s="422"/>
      <c r="QEM731" s="3"/>
      <c r="QEN731" s="422"/>
      <c r="QEO731" s="3"/>
      <c r="QEP731" s="422"/>
      <c r="QEQ731" s="3"/>
      <c r="QER731" s="422"/>
      <c r="QES731" s="3"/>
      <c r="QET731" s="422"/>
      <c r="QEU731" s="3"/>
      <c r="QEV731" s="422"/>
      <c r="QEW731" s="3"/>
      <c r="QEX731" s="422"/>
      <c r="QEY731" s="3"/>
      <c r="QEZ731" s="422"/>
      <c r="QFA731" s="3"/>
      <c r="QFB731" s="422"/>
      <c r="QFC731" s="3"/>
      <c r="QFD731" s="422"/>
      <c r="QFE731" s="3"/>
      <c r="QFF731" s="422"/>
      <c r="QFG731" s="3"/>
      <c r="QFH731" s="422"/>
      <c r="QFI731" s="3"/>
      <c r="QFJ731" s="422"/>
      <c r="QFK731" s="3"/>
      <c r="QFL731" s="422"/>
      <c r="QFM731" s="3"/>
      <c r="QFN731" s="422"/>
      <c r="QFO731" s="3"/>
      <c r="QFP731" s="422"/>
      <c r="QFQ731" s="3"/>
      <c r="QFR731" s="422"/>
      <c r="QFS731" s="3"/>
      <c r="QFT731" s="422"/>
      <c r="QFU731" s="3"/>
      <c r="QFV731" s="422"/>
      <c r="QFW731" s="3"/>
      <c r="QFX731" s="422"/>
      <c r="QFY731" s="3"/>
      <c r="QFZ731" s="422"/>
      <c r="QGA731" s="3"/>
      <c r="QGB731" s="422"/>
      <c r="QGC731" s="3"/>
      <c r="QGD731" s="422"/>
      <c r="QGE731" s="3"/>
      <c r="QGF731" s="422"/>
      <c r="QGG731" s="3"/>
      <c r="QGH731" s="422"/>
      <c r="QGI731" s="3"/>
      <c r="QGJ731" s="422"/>
      <c r="QGK731" s="3"/>
      <c r="QGL731" s="422"/>
      <c r="QGM731" s="3"/>
      <c r="QGN731" s="422"/>
      <c r="QGO731" s="3"/>
      <c r="QGP731" s="422"/>
      <c r="QGQ731" s="3"/>
      <c r="QGR731" s="422"/>
      <c r="QGS731" s="3"/>
      <c r="QGT731" s="422"/>
      <c r="QGU731" s="3"/>
      <c r="QGV731" s="422"/>
      <c r="QGW731" s="3"/>
      <c r="QGX731" s="422"/>
      <c r="QGY731" s="3"/>
      <c r="QGZ731" s="422"/>
      <c r="QHA731" s="3"/>
      <c r="QHB731" s="422"/>
      <c r="QHC731" s="3"/>
      <c r="QHD731" s="422"/>
      <c r="QHE731" s="3"/>
      <c r="QHF731" s="422"/>
      <c r="QHG731" s="3"/>
      <c r="QHH731" s="422"/>
      <c r="QHI731" s="3"/>
      <c r="QHJ731" s="422"/>
      <c r="QHK731" s="3"/>
      <c r="QHL731" s="422"/>
      <c r="QHM731" s="3"/>
      <c r="QHN731" s="422"/>
      <c r="QHO731" s="3"/>
      <c r="QHP731" s="422"/>
      <c r="QHQ731" s="3"/>
      <c r="QHR731" s="422"/>
      <c r="QHS731" s="3"/>
      <c r="QHT731" s="422"/>
      <c r="QHU731" s="3"/>
      <c r="QHV731" s="422"/>
      <c r="QHW731" s="3"/>
      <c r="QHX731" s="422"/>
      <c r="QHY731" s="3"/>
      <c r="QHZ731" s="422"/>
      <c r="QIA731" s="3"/>
      <c r="QIB731" s="422"/>
      <c r="QIC731" s="3"/>
      <c r="QID731" s="422"/>
      <c r="QIE731" s="3"/>
      <c r="QIF731" s="422"/>
      <c r="QIG731" s="3"/>
      <c r="QIH731" s="422"/>
      <c r="QII731" s="3"/>
      <c r="QIJ731" s="422"/>
      <c r="QIK731" s="3"/>
      <c r="QIL731" s="422"/>
      <c r="QIM731" s="3"/>
      <c r="QIN731" s="422"/>
      <c r="QIO731" s="3"/>
      <c r="QIP731" s="422"/>
      <c r="QIQ731" s="3"/>
      <c r="QIR731" s="422"/>
      <c r="QIS731" s="3"/>
      <c r="QIT731" s="422"/>
      <c r="QIU731" s="3"/>
      <c r="QIV731" s="422"/>
      <c r="QIW731" s="3"/>
      <c r="QIX731" s="422"/>
      <c r="QIY731" s="3"/>
      <c r="QIZ731" s="422"/>
      <c r="QJA731" s="3"/>
      <c r="QJB731" s="422"/>
      <c r="QJC731" s="3"/>
      <c r="QJD731" s="422"/>
      <c r="QJE731" s="3"/>
      <c r="QJF731" s="422"/>
      <c r="QJG731" s="3"/>
      <c r="QJH731" s="422"/>
      <c r="QJI731" s="3"/>
      <c r="QJJ731" s="422"/>
      <c r="QJK731" s="3"/>
      <c r="QJL731" s="422"/>
      <c r="QJM731" s="3"/>
      <c r="QJN731" s="422"/>
      <c r="QJO731" s="3"/>
      <c r="QJP731" s="422"/>
      <c r="QJQ731" s="3"/>
      <c r="QJR731" s="422"/>
      <c r="QJS731" s="3"/>
      <c r="QJT731" s="422"/>
      <c r="QJU731" s="3"/>
      <c r="QJV731" s="422"/>
      <c r="QJW731" s="3"/>
      <c r="QJX731" s="422"/>
      <c r="QJY731" s="3"/>
      <c r="QJZ731" s="422"/>
      <c r="QKA731" s="3"/>
      <c r="QKB731" s="422"/>
      <c r="QKC731" s="3"/>
      <c r="QKD731" s="422"/>
      <c r="QKE731" s="3"/>
      <c r="QKF731" s="422"/>
      <c r="QKG731" s="3"/>
      <c r="QKH731" s="422"/>
      <c r="QKI731" s="3"/>
      <c r="QKJ731" s="422"/>
      <c r="QKK731" s="3"/>
      <c r="QKL731" s="422"/>
      <c r="QKM731" s="3"/>
      <c r="QKN731" s="422"/>
      <c r="QKO731" s="3"/>
      <c r="QKP731" s="422"/>
      <c r="QKQ731" s="3"/>
      <c r="QKR731" s="422"/>
      <c r="QKS731" s="3"/>
      <c r="QKT731" s="422"/>
      <c r="QKU731" s="3"/>
      <c r="QKV731" s="422"/>
      <c r="QKW731" s="3"/>
      <c r="QKX731" s="422"/>
      <c r="QKY731" s="3"/>
      <c r="QKZ731" s="422"/>
      <c r="QLA731" s="3"/>
      <c r="QLB731" s="422"/>
      <c r="QLC731" s="3"/>
      <c r="QLD731" s="422"/>
      <c r="QLE731" s="3"/>
      <c r="QLF731" s="422"/>
      <c r="QLG731" s="3"/>
      <c r="QLH731" s="422"/>
      <c r="QLI731" s="3"/>
      <c r="QLJ731" s="422"/>
      <c r="QLK731" s="3"/>
      <c r="QLL731" s="422"/>
      <c r="QLM731" s="3"/>
      <c r="QLN731" s="422"/>
      <c r="QLO731" s="3"/>
      <c r="QLP731" s="422"/>
      <c r="QLQ731" s="3"/>
      <c r="QLR731" s="422"/>
      <c r="QLS731" s="3"/>
      <c r="QLT731" s="422"/>
      <c r="QLU731" s="3"/>
      <c r="QLV731" s="422"/>
      <c r="QLW731" s="3"/>
      <c r="QLX731" s="422"/>
      <c r="QLY731" s="3"/>
      <c r="QLZ731" s="422"/>
      <c r="QMA731" s="3"/>
      <c r="QMB731" s="422"/>
      <c r="QMC731" s="3"/>
      <c r="QMD731" s="422"/>
      <c r="QME731" s="3"/>
      <c r="QMF731" s="422"/>
      <c r="QMG731" s="3"/>
      <c r="QMH731" s="422"/>
      <c r="QMI731" s="3"/>
      <c r="QMJ731" s="422"/>
      <c r="QMK731" s="3"/>
      <c r="QML731" s="422"/>
      <c r="QMM731" s="3"/>
      <c r="QMN731" s="422"/>
      <c r="QMO731" s="3"/>
      <c r="QMP731" s="422"/>
      <c r="QMQ731" s="3"/>
      <c r="QMR731" s="422"/>
      <c r="QMS731" s="3"/>
      <c r="QMT731" s="422"/>
      <c r="QMU731" s="3"/>
      <c r="QMV731" s="422"/>
      <c r="QMW731" s="3"/>
      <c r="QMX731" s="422"/>
      <c r="QMY731" s="3"/>
      <c r="QMZ731" s="422"/>
      <c r="QNA731" s="3"/>
      <c r="QNB731" s="422"/>
      <c r="QNC731" s="3"/>
      <c r="QND731" s="422"/>
      <c r="QNE731" s="3"/>
      <c r="QNF731" s="422"/>
      <c r="QNG731" s="3"/>
      <c r="QNH731" s="422"/>
      <c r="QNI731" s="3"/>
      <c r="QNJ731" s="422"/>
      <c r="QNK731" s="3"/>
      <c r="QNL731" s="422"/>
      <c r="QNM731" s="3"/>
      <c r="QNN731" s="422"/>
      <c r="QNO731" s="3"/>
      <c r="QNP731" s="422"/>
      <c r="QNQ731" s="3"/>
      <c r="QNR731" s="422"/>
      <c r="QNS731" s="3"/>
      <c r="QNT731" s="422"/>
      <c r="QNU731" s="3"/>
      <c r="QNV731" s="422"/>
      <c r="QNW731" s="3"/>
      <c r="QNX731" s="422"/>
      <c r="QNY731" s="3"/>
      <c r="QNZ731" s="422"/>
      <c r="QOA731" s="3"/>
      <c r="QOB731" s="422"/>
      <c r="QOC731" s="3"/>
      <c r="QOD731" s="422"/>
      <c r="QOE731" s="3"/>
      <c r="QOF731" s="422"/>
      <c r="QOG731" s="3"/>
      <c r="QOH731" s="422"/>
      <c r="QOI731" s="3"/>
      <c r="QOJ731" s="422"/>
      <c r="QOK731" s="3"/>
      <c r="QOL731" s="422"/>
      <c r="QOM731" s="3"/>
      <c r="QON731" s="422"/>
      <c r="QOO731" s="3"/>
      <c r="QOP731" s="422"/>
      <c r="QOQ731" s="3"/>
      <c r="QOR731" s="422"/>
      <c r="QOS731" s="3"/>
      <c r="QOT731" s="422"/>
      <c r="QOU731" s="3"/>
      <c r="QOV731" s="422"/>
      <c r="QOW731" s="3"/>
      <c r="QOX731" s="422"/>
      <c r="QOY731" s="3"/>
      <c r="QOZ731" s="422"/>
      <c r="QPA731" s="3"/>
      <c r="QPB731" s="422"/>
      <c r="QPC731" s="3"/>
      <c r="QPD731" s="422"/>
      <c r="QPE731" s="3"/>
      <c r="QPF731" s="422"/>
      <c r="QPG731" s="3"/>
      <c r="QPH731" s="422"/>
      <c r="QPI731" s="3"/>
      <c r="QPJ731" s="422"/>
      <c r="QPK731" s="3"/>
      <c r="QPL731" s="422"/>
      <c r="QPM731" s="3"/>
      <c r="QPN731" s="422"/>
      <c r="QPO731" s="3"/>
      <c r="QPP731" s="422"/>
      <c r="QPQ731" s="3"/>
      <c r="QPR731" s="422"/>
      <c r="QPS731" s="3"/>
      <c r="QPT731" s="422"/>
      <c r="QPU731" s="3"/>
      <c r="QPV731" s="422"/>
      <c r="QPW731" s="3"/>
      <c r="QPX731" s="422"/>
      <c r="QPY731" s="3"/>
      <c r="QPZ731" s="422"/>
      <c r="QQA731" s="3"/>
      <c r="QQB731" s="422"/>
      <c r="QQC731" s="3"/>
      <c r="QQD731" s="422"/>
      <c r="QQE731" s="3"/>
      <c r="QQF731" s="422"/>
      <c r="QQG731" s="3"/>
      <c r="QQH731" s="422"/>
      <c r="QQI731" s="3"/>
      <c r="QQJ731" s="422"/>
      <c r="QQK731" s="3"/>
      <c r="QQL731" s="422"/>
      <c r="QQM731" s="3"/>
      <c r="QQN731" s="422"/>
      <c r="QQO731" s="3"/>
      <c r="QQP731" s="422"/>
      <c r="QQQ731" s="3"/>
      <c r="QQR731" s="422"/>
      <c r="QQS731" s="3"/>
      <c r="QQT731" s="422"/>
      <c r="QQU731" s="3"/>
      <c r="QQV731" s="422"/>
      <c r="QQW731" s="3"/>
      <c r="QQX731" s="422"/>
      <c r="QQY731" s="3"/>
      <c r="QQZ731" s="422"/>
      <c r="QRA731" s="3"/>
      <c r="QRB731" s="422"/>
      <c r="QRC731" s="3"/>
      <c r="QRD731" s="422"/>
      <c r="QRE731" s="3"/>
      <c r="QRF731" s="422"/>
      <c r="QRG731" s="3"/>
      <c r="QRH731" s="422"/>
      <c r="QRI731" s="3"/>
      <c r="QRJ731" s="422"/>
      <c r="QRK731" s="3"/>
      <c r="QRL731" s="422"/>
      <c r="QRM731" s="3"/>
      <c r="QRN731" s="422"/>
      <c r="QRO731" s="3"/>
      <c r="QRP731" s="422"/>
      <c r="QRQ731" s="3"/>
      <c r="QRR731" s="422"/>
      <c r="QRS731" s="3"/>
      <c r="QRT731" s="422"/>
      <c r="QRU731" s="3"/>
      <c r="QRV731" s="422"/>
      <c r="QRW731" s="3"/>
      <c r="QRX731" s="422"/>
      <c r="QRY731" s="3"/>
      <c r="QRZ731" s="422"/>
      <c r="QSA731" s="3"/>
      <c r="QSB731" s="422"/>
      <c r="QSC731" s="3"/>
      <c r="QSD731" s="422"/>
      <c r="QSE731" s="3"/>
      <c r="QSF731" s="422"/>
      <c r="QSG731" s="3"/>
      <c r="QSH731" s="422"/>
      <c r="QSI731" s="3"/>
      <c r="QSJ731" s="422"/>
      <c r="QSK731" s="3"/>
      <c r="QSL731" s="422"/>
      <c r="QSM731" s="3"/>
      <c r="QSN731" s="422"/>
      <c r="QSO731" s="3"/>
      <c r="QSP731" s="422"/>
      <c r="QSQ731" s="3"/>
      <c r="QSR731" s="422"/>
      <c r="QSS731" s="3"/>
      <c r="QST731" s="422"/>
      <c r="QSU731" s="3"/>
      <c r="QSV731" s="422"/>
      <c r="QSW731" s="3"/>
      <c r="QSX731" s="422"/>
      <c r="QSY731" s="3"/>
      <c r="QSZ731" s="422"/>
      <c r="QTA731" s="3"/>
      <c r="QTB731" s="422"/>
      <c r="QTC731" s="3"/>
      <c r="QTD731" s="422"/>
      <c r="QTE731" s="3"/>
      <c r="QTF731" s="422"/>
      <c r="QTG731" s="3"/>
      <c r="QTH731" s="422"/>
      <c r="QTI731" s="3"/>
      <c r="QTJ731" s="422"/>
      <c r="QTK731" s="3"/>
      <c r="QTL731" s="422"/>
      <c r="QTM731" s="3"/>
      <c r="QTN731" s="422"/>
      <c r="QTO731" s="3"/>
      <c r="QTP731" s="422"/>
      <c r="QTQ731" s="3"/>
      <c r="QTR731" s="422"/>
      <c r="QTS731" s="3"/>
      <c r="QTT731" s="422"/>
      <c r="QTU731" s="3"/>
      <c r="QTV731" s="422"/>
      <c r="QTW731" s="3"/>
      <c r="QTX731" s="422"/>
      <c r="QTY731" s="3"/>
      <c r="QTZ731" s="422"/>
      <c r="QUA731" s="3"/>
      <c r="QUB731" s="422"/>
      <c r="QUC731" s="3"/>
      <c r="QUD731" s="422"/>
      <c r="QUE731" s="3"/>
      <c r="QUF731" s="422"/>
      <c r="QUG731" s="3"/>
      <c r="QUH731" s="422"/>
      <c r="QUI731" s="3"/>
      <c r="QUJ731" s="422"/>
      <c r="QUK731" s="3"/>
      <c r="QUL731" s="422"/>
      <c r="QUM731" s="3"/>
      <c r="QUN731" s="422"/>
      <c r="QUO731" s="3"/>
      <c r="QUP731" s="422"/>
      <c r="QUQ731" s="3"/>
      <c r="QUR731" s="422"/>
      <c r="QUS731" s="3"/>
      <c r="QUT731" s="422"/>
      <c r="QUU731" s="3"/>
      <c r="QUV731" s="422"/>
      <c r="QUW731" s="3"/>
      <c r="QUX731" s="422"/>
      <c r="QUY731" s="3"/>
      <c r="QUZ731" s="422"/>
      <c r="QVA731" s="3"/>
      <c r="QVB731" s="422"/>
      <c r="QVC731" s="3"/>
      <c r="QVD731" s="422"/>
      <c r="QVE731" s="3"/>
      <c r="QVF731" s="422"/>
      <c r="QVG731" s="3"/>
      <c r="QVH731" s="422"/>
      <c r="QVI731" s="3"/>
      <c r="QVJ731" s="422"/>
      <c r="QVK731" s="3"/>
      <c r="QVL731" s="422"/>
      <c r="QVM731" s="3"/>
      <c r="QVN731" s="422"/>
      <c r="QVO731" s="3"/>
      <c r="QVP731" s="422"/>
      <c r="QVQ731" s="3"/>
      <c r="QVR731" s="422"/>
      <c r="QVS731" s="3"/>
      <c r="QVT731" s="422"/>
      <c r="QVU731" s="3"/>
      <c r="QVV731" s="422"/>
      <c r="QVW731" s="3"/>
      <c r="QVX731" s="422"/>
      <c r="QVY731" s="3"/>
      <c r="QVZ731" s="422"/>
      <c r="QWA731" s="3"/>
      <c r="QWB731" s="422"/>
      <c r="QWC731" s="3"/>
      <c r="QWD731" s="422"/>
      <c r="QWE731" s="3"/>
      <c r="QWF731" s="422"/>
      <c r="QWG731" s="3"/>
      <c r="QWH731" s="422"/>
      <c r="QWI731" s="3"/>
      <c r="QWJ731" s="422"/>
      <c r="QWK731" s="3"/>
      <c r="QWL731" s="422"/>
      <c r="QWM731" s="3"/>
      <c r="QWN731" s="422"/>
      <c r="QWO731" s="3"/>
      <c r="QWP731" s="422"/>
      <c r="QWQ731" s="3"/>
      <c r="QWR731" s="422"/>
      <c r="QWS731" s="3"/>
      <c r="QWT731" s="422"/>
      <c r="QWU731" s="3"/>
      <c r="QWV731" s="422"/>
      <c r="QWW731" s="3"/>
      <c r="QWX731" s="422"/>
      <c r="QWY731" s="3"/>
      <c r="QWZ731" s="422"/>
      <c r="QXA731" s="3"/>
      <c r="QXB731" s="422"/>
      <c r="QXC731" s="3"/>
      <c r="QXD731" s="422"/>
      <c r="QXE731" s="3"/>
      <c r="QXF731" s="422"/>
      <c r="QXG731" s="3"/>
      <c r="QXH731" s="422"/>
      <c r="QXI731" s="3"/>
      <c r="QXJ731" s="422"/>
      <c r="QXK731" s="3"/>
      <c r="QXL731" s="422"/>
      <c r="QXM731" s="3"/>
      <c r="QXN731" s="422"/>
      <c r="QXO731" s="3"/>
      <c r="QXP731" s="422"/>
      <c r="QXQ731" s="3"/>
      <c r="QXR731" s="422"/>
      <c r="QXS731" s="3"/>
      <c r="QXT731" s="422"/>
      <c r="QXU731" s="3"/>
      <c r="QXV731" s="422"/>
      <c r="QXW731" s="3"/>
      <c r="QXX731" s="422"/>
      <c r="QXY731" s="3"/>
      <c r="QXZ731" s="422"/>
      <c r="QYA731" s="3"/>
      <c r="QYB731" s="422"/>
      <c r="QYC731" s="3"/>
      <c r="QYD731" s="422"/>
      <c r="QYE731" s="3"/>
      <c r="QYF731" s="422"/>
      <c r="QYG731" s="3"/>
      <c r="QYH731" s="422"/>
      <c r="QYI731" s="3"/>
      <c r="QYJ731" s="422"/>
      <c r="QYK731" s="3"/>
      <c r="QYL731" s="422"/>
      <c r="QYM731" s="3"/>
      <c r="QYN731" s="422"/>
      <c r="QYO731" s="3"/>
      <c r="QYP731" s="422"/>
      <c r="QYQ731" s="3"/>
      <c r="QYR731" s="422"/>
      <c r="QYS731" s="3"/>
      <c r="QYT731" s="422"/>
      <c r="QYU731" s="3"/>
      <c r="QYV731" s="422"/>
      <c r="QYW731" s="3"/>
      <c r="QYX731" s="422"/>
      <c r="QYY731" s="3"/>
      <c r="QYZ731" s="422"/>
      <c r="QZA731" s="3"/>
      <c r="QZB731" s="422"/>
      <c r="QZC731" s="3"/>
      <c r="QZD731" s="422"/>
      <c r="QZE731" s="3"/>
      <c r="QZF731" s="422"/>
      <c r="QZG731" s="3"/>
      <c r="QZH731" s="422"/>
      <c r="QZI731" s="3"/>
      <c r="QZJ731" s="422"/>
      <c r="QZK731" s="3"/>
      <c r="QZL731" s="422"/>
      <c r="QZM731" s="3"/>
      <c r="QZN731" s="422"/>
      <c r="QZO731" s="3"/>
      <c r="QZP731" s="422"/>
      <c r="QZQ731" s="3"/>
      <c r="QZR731" s="422"/>
      <c r="QZS731" s="3"/>
      <c r="QZT731" s="422"/>
      <c r="QZU731" s="3"/>
      <c r="QZV731" s="422"/>
      <c r="QZW731" s="3"/>
      <c r="QZX731" s="422"/>
      <c r="QZY731" s="3"/>
      <c r="QZZ731" s="422"/>
      <c r="RAA731" s="3"/>
      <c r="RAB731" s="422"/>
      <c r="RAC731" s="3"/>
      <c r="RAD731" s="422"/>
      <c r="RAE731" s="3"/>
      <c r="RAF731" s="422"/>
      <c r="RAG731" s="3"/>
      <c r="RAH731" s="422"/>
      <c r="RAI731" s="3"/>
      <c r="RAJ731" s="422"/>
      <c r="RAK731" s="3"/>
      <c r="RAL731" s="422"/>
      <c r="RAM731" s="3"/>
      <c r="RAN731" s="422"/>
      <c r="RAO731" s="3"/>
      <c r="RAP731" s="422"/>
      <c r="RAQ731" s="3"/>
      <c r="RAR731" s="422"/>
      <c r="RAS731" s="3"/>
      <c r="RAT731" s="422"/>
      <c r="RAU731" s="3"/>
      <c r="RAV731" s="422"/>
      <c r="RAW731" s="3"/>
      <c r="RAX731" s="422"/>
      <c r="RAY731" s="3"/>
      <c r="RAZ731" s="422"/>
      <c r="RBA731" s="3"/>
      <c r="RBB731" s="422"/>
      <c r="RBC731" s="3"/>
      <c r="RBD731" s="422"/>
      <c r="RBE731" s="3"/>
      <c r="RBF731" s="422"/>
      <c r="RBG731" s="3"/>
      <c r="RBH731" s="422"/>
      <c r="RBI731" s="3"/>
      <c r="RBJ731" s="422"/>
      <c r="RBK731" s="3"/>
      <c r="RBL731" s="422"/>
      <c r="RBM731" s="3"/>
      <c r="RBN731" s="422"/>
      <c r="RBO731" s="3"/>
      <c r="RBP731" s="422"/>
      <c r="RBQ731" s="3"/>
      <c r="RBR731" s="422"/>
      <c r="RBS731" s="3"/>
      <c r="RBT731" s="422"/>
      <c r="RBU731" s="3"/>
      <c r="RBV731" s="422"/>
      <c r="RBW731" s="3"/>
      <c r="RBX731" s="422"/>
      <c r="RBY731" s="3"/>
      <c r="RBZ731" s="422"/>
      <c r="RCA731" s="3"/>
      <c r="RCB731" s="422"/>
      <c r="RCC731" s="3"/>
      <c r="RCD731" s="422"/>
      <c r="RCE731" s="3"/>
      <c r="RCF731" s="422"/>
      <c r="RCG731" s="3"/>
      <c r="RCH731" s="422"/>
      <c r="RCI731" s="3"/>
      <c r="RCJ731" s="422"/>
      <c r="RCK731" s="3"/>
      <c r="RCL731" s="422"/>
      <c r="RCM731" s="3"/>
      <c r="RCN731" s="422"/>
      <c r="RCO731" s="3"/>
      <c r="RCP731" s="422"/>
      <c r="RCQ731" s="3"/>
      <c r="RCR731" s="422"/>
      <c r="RCS731" s="3"/>
      <c r="RCT731" s="422"/>
      <c r="RCU731" s="3"/>
      <c r="RCV731" s="422"/>
      <c r="RCW731" s="3"/>
      <c r="RCX731" s="422"/>
      <c r="RCY731" s="3"/>
      <c r="RCZ731" s="422"/>
      <c r="RDA731" s="3"/>
      <c r="RDB731" s="422"/>
      <c r="RDC731" s="3"/>
      <c r="RDD731" s="422"/>
      <c r="RDE731" s="3"/>
      <c r="RDF731" s="422"/>
      <c r="RDG731" s="3"/>
      <c r="RDH731" s="422"/>
      <c r="RDI731" s="3"/>
      <c r="RDJ731" s="422"/>
      <c r="RDK731" s="3"/>
      <c r="RDL731" s="422"/>
      <c r="RDM731" s="3"/>
      <c r="RDN731" s="422"/>
      <c r="RDO731" s="3"/>
      <c r="RDP731" s="422"/>
      <c r="RDQ731" s="3"/>
      <c r="RDR731" s="422"/>
      <c r="RDS731" s="3"/>
      <c r="RDT731" s="422"/>
      <c r="RDU731" s="3"/>
      <c r="RDV731" s="422"/>
      <c r="RDW731" s="3"/>
      <c r="RDX731" s="422"/>
      <c r="RDY731" s="3"/>
      <c r="RDZ731" s="422"/>
      <c r="REA731" s="3"/>
      <c r="REB731" s="422"/>
      <c r="REC731" s="3"/>
      <c r="RED731" s="422"/>
      <c r="REE731" s="3"/>
      <c r="REF731" s="422"/>
      <c r="REG731" s="3"/>
      <c r="REH731" s="422"/>
      <c r="REI731" s="3"/>
      <c r="REJ731" s="422"/>
      <c r="REK731" s="3"/>
      <c r="REL731" s="422"/>
      <c r="REM731" s="3"/>
      <c r="REN731" s="422"/>
      <c r="REO731" s="3"/>
      <c r="REP731" s="422"/>
      <c r="REQ731" s="3"/>
      <c r="RER731" s="422"/>
      <c r="RES731" s="3"/>
      <c r="RET731" s="422"/>
      <c r="REU731" s="3"/>
      <c r="REV731" s="422"/>
      <c r="REW731" s="3"/>
      <c r="REX731" s="422"/>
      <c r="REY731" s="3"/>
      <c r="REZ731" s="422"/>
      <c r="RFA731" s="3"/>
      <c r="RFB731" s="422"/>
      <c r="RFC731" s="3"/>
      <c r="RFD731" s="422"/>
      <c r="RFE731" s="3"/>
      <c r="RFF731" s="422"/>
      <c r="RFG731" s="3"/>
      <c r="RFH731" s="422"/>
      <c r="RFI731" s="3"/>
      <c r="RFJ731" s="422"/>
      <c r="RFK731" s="3"/>
      <c r="RFL731" s="422"/>
      <c r="RFM731" s="3"/>
      <c r="RFN731" s="422"/>
      <c r="RFO731" s="3"/>
      <c r="RFP731" s="422"/>
      <c r="RFQ731" s="3"/>
      <c r="RFR731" s="422"/>
      <c r="RFS731" s="3"/>
      <c r="RFT731" s="422"/>
      <c r="RFU731" s="3"/>
      <c r="RFV731" s="422"/>
      <c r="RFW731" s="3"/>
      <c r="RFX731" s="422"/>
      <c r="RFY731" s="3"/>
      <c r="RFZ731" s="422"/>
      <c r="RGA731" s="3"/>
      <c r="RGB731" s="422"/>
      <c r="RGC731" s="3"/>
      <c r="RGD731" s="422"/>
      <c r="RGE731" s="3"/>
      <c r="RGF731" s="422"/>
      <c r="RGG731" s="3"/>
      <c r="RGH731" s="422"/>
      <c r="RGI731" s="3"/>
      <c r="RGJ731" s="422"/>
      <c r="RGK731" s="3"/>
      <c r="RGL731" s="422"/>
      <c r="RGM731" s="3"/>
      <c r="RGN731" s="422"/>
      <c r="RGO731" s="3"/>
      <c r="RGP731" s="422"/>
      <c r="RGQ731" s="3"/>
      <c r="RGR731" s="422"/>
      <c r="RGS731" s="3"/>
      <c r="RGT731" s="422"/>
      <c r="RGU731" s="3"/>
      <c r="RGV731" s="422"/>
      <c r="RGW731" s="3"/>
      <c r="RGX731" s="422"/>
      <c r="RGY731" s="3"/>
      <c r="RGZ731" s="422"/>
      <c r="RHA731" s="3"/>
      <c r="RHB731" s="422"/>
      <c r="RHC731" s="3"/>
      <c r="RHD731" s="422"/>
      <c r="RHE731" s="3"/>
      <c r="RHF731" s="422"/>
      <c r="RHG731" s="3"/>
      <c r="RHH731" s="422"/>
      <c r="RHI731" s="3"/>
      <c r="RHJ731" s="422"/>
      <c r="RHK731" s="3"/>
      <c r="RHL731" s="422"/>
      <c r="RHM731" s="3"/>
      <c r="RHN731" s="422"/>
      <c r="RHO731" s="3"/>
      <c r="RHP731" s="422"/>
      <c r="RHQ731" s="3"/>
      <c r="RHR731" s="422"/>
      <c r="RHS731" s="3"/>
      <c r="RHT731" s="422"/>
      <c r="RHU731" s="3"/>
      <c r="RHV731" s="422"/>
      <c r="RHW731" s="3"/>
      <c r="RHX731" s="422"/>
      <c r="RHY731" s="3"/>
      <c r="RHZ731" s="422"/>
      <c r="RIA731" s="3"/>
      <c r="RIB731" s="422"/>
      <c r="RIC731" s="3"/>
      <c r="RID731" s="422"/>
      <c r="RIE731" s="3"/>
      <c r="RIF731" s="422"/>
      <c r="RIG731" s="3"/>
      <c r="RIH731" s="422"/>
      <c r="RII731" s="3"/>
      <c r="RIJ731" s="422"/>
      <c r="RIK731" s="3"/>
      <c r="RIL731" s="422"/>
      <c r="RIM731" s="3"/>
      <c r="RIN731" s="422"/>
      <c r="RIO731" s="3"/>
      <c r="RIP731" s="422"/>
      <c r="RIQ731" s="3"/>
      <c r="RIR731" s="422"/>
      <c r="RIS731" s="3"/>
      <c r="RIT731" s="422"/>
      <c r="RIU731" s="3"/>
      <c r="RIV731" s="422"/>
      <c r="RIW731" s="3"/>
      <c r="RIX731" s="422"/>
      <c r="RIY731" s="3"/>
      <c r="RIZ731" s="422"/>
      <c r="RJA731" s="3"/>
      <c r="RJB731" s="422"/>
      <c r="RJC731" s="3"/>
      <c r="RJD731" s="422"/>
      <c r="RJE731" s="3"/>
      <c r="RJF731" s="422"/>
      <c r="RJG731" s="3"/>
      <c r="RJH731" s="422"/>
      <c r="RJI731" s="3"/>
      <c r="RJJ731" s="422"/>
      <c r="RJK731" s="3"/>
      <c r="RJL731" s="422"/>
      <c r="RJM731" s="3"/>
      <c r="RJN731" s="422"/>
      <c r="RJO731" s="3"/>
      <c r="RJP731" s="422"/>
      <c r="RJQ731" s="3"/>
      <c r="RJR731" s="422"/>
      <c r="RJS731" s="3"/>
      <c r="RJT731" s="422"/>
      <c r="RJU731" s="3"/>
      <c r="RJV731" s="422"/>
      <c r="RJW731" s="3"/>
      <c r="RJX731" s="422"/>
      <c r="RJY731" s="3"/>
      <c r="RJZ731" s="422"/>
      <c r="RKA731" s="3"/>
      <c r="RKB731" s="422"/>
      <c r="RKC731" s="3"/>
      <c r="RKD731" s="422"/>
      <c r="RKE731" s="3"/>
      <c r="RKF731" s="422"/>
      <c r="RKG731" s="3"/>
      <c r="RKH731" s="422"/>
      <c r="RKI731" s="3"/>
      <c r="RKJ731" s="422"/>
      <c r="RKK731" s="3"/>
      <c r="RKL731" s="422"/>
      <c r="RKM731" s="3"/>
      <c r="RKN731" s="422"/>
      <c r="RKO731" s="3"/>
      <c r="RKP731" s="422"/>
      <c r="RKQ731" s="3"/>
      <c r="RKR731" s="422"/>
      <c r="RKS731" s="3"/>
      <c r="RKT731" s="422"/>
      <c r="RKU731" s="3"/>
      <c r="RKV731" s="422"/>
      <c r="RKW731" s="3"/>
      <c r="RKX731" s="422"/>
      <c r="RKY731" s="3"/>
      <c r="RKZ731" s="422"/>
      <c r="RLA731" s="3"/>
      <c r="RLB731" s="422"/>
      <c r="RLC731" s="3"/>
      <c r="RLD731" s="422"/>
      <c r="RLE731" s="3"/>
      <c r="RLF731" s="422"/>
      <c r="RLG731" s="3"/>
      <c r="RLH731" s="422"/>
      <c r="RLI731" s="3"/>
      <c r="RLJ731" s="422"/>
      <c r="RLK731" s="3"/>
      <c r="RLL731" s="422"/>
      <c r="RLM731" s="3"/>
      <c r="RLN731" s="422"/>
      <c r="RLO731" s="3"/>
      <c r="RLP731" s="422"/>
      <c r="RLQ731" s="3"/>
      <c r="RLR731" s="422"/>
      <c r="RLS731" s="3"/>
      <c r="RLT731" s="422"/>
      <c r="RLU731" s="3"/>
      <c r="RLV731" s="422"/>
      <c r="RLW731" s="3"/>
      <c r="RLX731" s="422"/>
      <c r="RLY731" s="3"/>
      <c r="RLZ731" s="422"/>
      <c r="RMA731" s="3"/>
      <c r="RMB731" s="422"/>
      <c r="RMC731" s="3"/>
      <c r="RMD731" s="422"/>
      <c r="RME731" s="3"/>
      <c r="RMF731" s="422"/>
      <c r="RMG731" s="3"/>
      <c r="RMH731" s="422"/>
      <c r="RMI731" s="3"/>
      <c r="RMJ731" s="422"/>
      <c r="RMK731" s="3"/>
      <c r="RML731" s="422"/>
      <c r="RMM731" s="3"/>
      <c r="RMN731" s="422"/>
      <c r="RMO731" s="3"/>
      <c r="RMP731" s="422"/>
      <c r="RMQ731" s="3"/>
      <c r="RMR731" s="422"/>
      <c r="RMS731" s="3"/>
      <c r="RMT731" s="422"/>
      <c r="RMU731" s="3"/>
      <c r="RMV731" s="422"/>
      <c r="RMW731" s="3"/>
      <c r="RMX731" s="422"/>
      <c r="RMY731" s="3"/>
      <c r="RMZ731" s="422"/>
      <c r="RNA731" s="3"/>
      <c r="RNB731" s="422"/>
      <c r="RNC731" s="3"/>
      <c r="RND731" s="422"/>
      <c r="RNE731" s="3"/>
      <c r="RNF731" s="422"/>
      <c r="RNG731" s="3"/>
      <c r="RNH731" s="422"/>
      <c r="RNI731" s="3"/>
      <c r="RNJ731" s="422"/>
      <c r="RNK731" s="3"/>
      <c r="RNL731" s="422"/>
      <c r="RNM731" s="3"/>
      <c r="RNN731" s="422"/>
      <c r="RNO731" s="3"/>
      <c r="RNP731" s="422"/>
      <c r="RNQ731" s="3"/>
      <c r="RNR731" s="422"/>
      <c r="RNS731" s="3"/>
      <c r="RNT731" s="422"/>
      <c r="RNU731" s="3"/>
      <c r="RNV731" s="422"/>
      <c r="RNW731" s="3"/>
      <c r="RNX731" s="422"/>
      <c r="RNY731" s="3"/>
      <c r="RNZ731" s="422"/>
      <c r="ROA731" s="3"/>
      <c r="ROB731" s="422"/>
      <c r="ROC731" s="3"/>
      <c r="ROD731" s="422"/>
      <c r="ROE731" s="3"/>
      <c r="ROF731" s="422"/>
      <c r="ROG731" s="3"/>
      <c r="ROH731" s="422"/>
      <c r="ROI731" s="3"/>
      <c r="ROJ731" s="422"/>
      <c r="ROK731" s="3"/>
      <c r="ROL731" s="422"/>
      <c r="ROM731" s="3"/>
      <c r="RON731" s="422"/>
      <c r="ROO731" s="3"/>
      <c r="ROP731" s="422"/>
      <c r="ROQ731" s="3"/>
      <c r="ROR731" s="422"/>
      <c r="ROS731" s="3"/>
      <c r="ROT731" s="422"/>
      <c r="ROU731" s="3"/>
      <c r="ROV731" s="422"/>
      <c r="ROW731" s="3"/>
      <c r="ROX731" s="422"/>
      <c r="ROY731" s="3"/>
      <c r="ROZ731" s="422"/>
      <c r="RPA731" s="3"/>
      <c r="RPB731" s="422"/>
      <c r="RPC731" s="3"/>
      <c r="RPD731" s="422"/>
      <c r="RPE731" s="3"/>
      <c r="RPF731" s="422"/>
      <c r="RPG731" s="3"/>
      <c r="RPH731" s="422"/>
      <c r="RPI731" s="3"/>
      <c r="RPJ731" s="422"/>
      <c r="RPK731" s="3"/>
      <c r="RPL731" s="422"/>
      <c r="RPM731" s="3"/>
      <c r="RPN731" s="422"/>
      <c r="RPO731" s="3"/>
      <c r="RPP731" s="422"/>
      <c r="RPQ731" s="3"/>
      <c r="RPR731" s="422"/>
      <c r="RPS731" s="3"/>
      <c r="RPT731" s="422"/>
      <c r="RPU731" s="3"/>
      <c r="RPV731" s="422"/>
      <c r="RPW731" s="3"/>
      <c r="RPX731" s="422"/>
      <c r="RPY731" s="3"/>
      <c r="RPZ731" s="422"/>
      <c r="RQA731" s="3"/>
      <c r="RQB731" s="422"/>
      <c r="RQC731" s="3"/>
      <c r="RQD731" s="422"/>
      <c r="RQE731" s="3"/>
      <c r="RQF731" s="422"/>
      <c r="RQG731" s="3"/>
      <c r="RQH731" s="422"/>
      <c r="RQI731" s="3"/>
      <c r="RQJ731" s="422"/>
      <c r="RQK731" s="3"/>
      <c r="RQL731" s="422"/>
      <c r="RQM731" s="3"/>
      <c r="RQN731" s="422"/>
      <c r="RQO731" s="3"/>
      <c r="RQP731" s="422"/>
      <c r="RQQ731" s="3"/>
      <c r="RQR731" s="422"/>
      <c r="RQS731" s="3"/>
      <c r="RQT731" s="422"/>
      <c r="RQU731" s="3"/>
      <c r="RQV731" s="422"/>
      <c r="RQW731" s="3"/>
      <c r="RQX731" s="422"/>
      <c r="RQY731" s="3"/>
      <c r="RQZ731" s="422"/>
      <c r="RRA731" s="3"/>
      <c r="RRB731" s="422"/>
      <c r="RRC731" s="3"/>
      <c r="RRD731" s="422"/>
      <c r="RRE731" s="3"/>
      <c r="RRF731" s="422"/>
      <c r="RRG731" s="3"/>
      <c r="RRH731" s="422"/>
      <c r="RRI731" s="3"/>
      <c r="RRJ731" s="422"/>
      <c r="RRK731" s="3"/>
      <c r="RRL731" s="422"/>
      <c r="RRM731" s="3"/>
      <c r="RRN731" s="422"/>
      <c r="RRO731" s="3"/>
      <c r="RRP731" s="422"/>
      <c r="RRQ731" s="3"/>
      <c r="RRR731" s="422"/>
      <c r="RRS731" s="3"/>
      <c r="RRT731" s="422"/>
      <c r="RRU731" s="3"/>
      <c r="RRV731" s="422"/>
      <c r="RRW731" s="3"/>
      <c r="RRX731" s="422"/>
      <c r="RRY731" s="3"/>
      <c r="RRZ731" s="422"/>
      <c r="RSA731" s="3"/>
      <c r="RSB731" s="422"/>
      <c r="RSC731" s="3"/>
      <c r="RSD731" s="422"/>
      <c r="RSE731" s="3"/>
      <c r="RSF731" s="422"/>
      <c r="RSG731" s="3"/>
      <c r="RSH731" s="422"/>
      <c r="RSI731" s="3"/>
      <c r="RSJ731" s="422"/>
      <c r="RSK731" s="3"/>
      <c r="RSL731" s="422"/>
      <c r="RSM731" s="3"/>
      <c r="RSN731" s="422"/>
      <c r="RSO731" s="3"/>
      <c r="RSP731" s="422"/>
      <c r="RSQ731" s="3"/>
      <c r="RSR731" s="422"/>
      <c r="RSS731" s="3"/>
      <c r="RST731" s="422"/>
      <c r="RSU731" s="3"/>
      <c r="RSV731" s="422"/>
      <c r="RSW731" s="3"/>
      <c r="RSX731" s="422"/>
      <c r="RSY731" s="3"/>
      <c r="RSZ731" s="422"/>
      <c r="RTA731" s="3"/>
      <c r="RTB731" s="422"/>
      <c r="RTC731" s="3"/>
      <c r="RTD731" s="422"/>
      <c r="RTE731" s="3"/>
      <c r="RTF731" s="422"/>
      <c r="RTG731" s="3"/>
      <c r="RTH731" s="422"/>
      <c r="RTI731" s="3"/>
      <c r="RTJ731" s="422"/>
      <c r="RTK731" s="3"/>
      <c r="RTL731" s="422"/>
      <c r="RTM731" s="3"/>
      <c r="RTN731" s="422"/>
      <c r="RTO731" s="3"/>
      <c r="RTP731" s="422"/>
      <c r="RTQ731" s="3"/>
      <c r="RTR731" s="422"/>
      <c r="RTS731" s="3"/>
      <c r="RTT731" s="422"/>
      <c r="RTU731" s="3"/>
      <c r="RTV731" s="422"/>
      <c r="RTW731" s="3"/>
      <c r="RTX731" s="422"/>
      <c r="RTY731" s="3"/>
      <c r="RTZ731" s="422"/>
      <c r="RUA731" s="3"/>
      <c r="RUB731" s="422"/>
      <c r="RUC731" s="3"/>
      <c r="RUD731" s="422"/>
      <c r="RUE731" s="3"/>
      <c r="RUF731" s="422"/>
      <c r="RUG731" s="3"/>
      <c r="RUH731" s="422"/>
      <c r="RUI731" s="3"/>
      <c r="RUJ731" s="422"/>
      <c r="RUK731" s="3"/>
      <c r="RUL731" s="422"/>
      <c r="RUM731" s="3"/>
      <c r="RUN731" s="422"/>
      <c r="RUO731" s="3"/>
      <c r="RUP731" s="422"/>
      <c r="RUQ731" s="3"/>
      <c r="RUR731" s="422"/>
      <c r="RUS731" s="3"/>
      <c r="RUT731" s="422"/>
      <c r="RUU731" s="3"/>
      <c r="RUV731" s="422"/>
      <c r="RUW731" s="3"/>
      <c r="RUX731" s="422"/>
      <c r="RUY731" s="3"/>
      <c r="RUZ731" s="422"/>
      <c r="RVA731" s="3"/>
      <c r="RVB731" s="422"/>
      <c r="RVC731" s="3"/>
      <c r="RVD731" s="422"/>
      <c r="RVE731" s="3"/>
      <c r="RVF731" s="422"/>
      <c r="RVG731" s="3"/>
      <c r="RVH731" s="422"/>
      <c r="RVI731" s="3"/>
      <c r="RVJ731" s="422"/>
      <c r="RVK731" s="3"/>
      <c r="RVL731" s="422"/>
      <c r="RVM731" s="3"/>
      <c r="RVN731" s="422"/>
      <c r="RVO731" s="3"/>
      <c r="RVP731" s="422"/>
      <c r="RVQ731" s="3"/>
      <c r="RVR731" s="422"/>
      <c r="RVS731" s="3"/>
      <c r="RVT731" s="422"/>
      <c r="RVU731" s="3"/>
      <c r="RVV731" s="422"/>
      <c r="RVW731" s="3"/>
      <c r="RVX731" s="422"/>
      <c r="RVY731" s="3"/>
      <c r="RVZ731" s="422"/>
      <c r="RWA731" s="3"/>
      <c r="RWB731" s="422"/>
      <c r="RWC731" s="3"/>
      <c r="RWD731" s="422"/>
      <c r="RWE731" s="3"/>
      <c r="RWF731" s="422"/>
      <c r="RWG731" s="3"/>
      <c r="RWH731" s="422"/>
      <c r="RWI731" s="3"/>
      <c r="RWJ731" s="422"/>
      <c r="RWK731" s="3"/>
      <c r="RWL731" s="422"/>
      <c r="RWM731" s="3"/>
      <c r="RWN731" s="422"/>
      <c r="RWO731" s="3"/>
      <c r="RWP731" s="422"/>
      <c r="RWQ731" s="3"/>
      <c r="RWR731" s="422"/>
      <c r="RWS731" s="3"/>
      <c r="RWT731" s="422"/>
      <c r="RWU731" s="3"/>
      <c r="RWV731" s="422"/>
      <c r="RWW731" s="3"/>
      <c r="RWX731" s="422"/>
      <c r="RWY731" s="3"/>
      <c r="RWZ731" s="422"/>
      <c r="RXA731" s="3"/>
      <c r="RXB731" s="422"/>
      <c r="RXC731" s="3"/>
      <c r="RXD731" s="422"/>
      <c r="RXE731" s="3"/>
      <c r="RXF731" s="422"/>
      <c r="RXG731" s="3"/>
      <c r="RXH731" s="422"/>
      <c r="RXI731" s="3"/>
      <c r="RXJ731" s="422"/>
      <c r="RXK731" s="3"/>
      <c r="RXL731" s="422"/>
      <c r="RXM731" s="3"/>
      <c r="RXN731" s="422"/>
      <c r="RXO731" s="3"/>
      <c r="RXP731" s="422"/>
      <c r="RXQ731" s="3"/>
      <c r="RXR731" s="422"/>
      <c r="RXS731" s="3"/>
      <c r="RXT731" s="422"/>
      <c r="RXU731" s="3"/>
      <c r="RXV731" s="422"/>
      <c r="RXW731" s="3"/>
      <c r="RXX731" s="422"/>
      <c r="RXY731" s="3"/>
      <c r="RXZ731" s="422"/>
      <c r="RYA731" s="3"/>
      <c r="RYB731" s="422"/>
      <c r="RYC731" s="3"/>
      <c r="RYD731" s="422"/>
      <c r="RYE731" s="3"/>
      <c r="RYF731" s="422"/>
      <c r="RYG731" s="3"/>
      <c r="RYH731" s="422"/>
      <c r="RYI731" s="3"/>
      <c r="RYJ731" s="422"/>
      <c r="RYK731" s="3"/>
      <c r="RYL731" s="422"/>
      <c r="RYM731" s="3"/>
      <c r="RYN731" s="422"/>
      <c r="RYO731" s="3"/>
      <c r="RYP731" s="422"/>
      <c r="RYQ731" s="3"/>
      <c r="RYR731" s="422"/>
      <c r="RYS731" s="3"/>
      <c r="RYT731" s="422"/>
      <c r="RYU731" s="3"/>
      <c r="RYV731" s="422"/>
      <c r="RYW731" s="3"/>
      <c r="RYX731" s="422"/>
      <c r="RYY731" s="3"/>
      <c r="RYZ731" s="422"/>
      <c r="RZA731" s="3"/>
      <c r="RZB731" s="422"/>
      <c r="RZC731" s="3"/>
      <c r="RZD731" s="422"/>
      <c r="RZE731" s="3"/>
      <c r="RZF731" s="422"/>
      <c r="RZG731" s="3"/>
      <c r="RZH731" s="422"/>
      <c r="RZI731" s="3"/>
      <c r="RZJ731" s="422"/>
      <c r="RZK731" s="3"/>
      <c r="RZL731" s="422"/>
      <c r="RZM731" s="3"/>
      <c r="RZN731" s="422"/>
      <c r="RZO731" s="3"/>
      <c r="RZP731" s="422"/>
      <c r="RZQ731" s="3"/>
      <c r="RZR731" s="422"/>
      <c r="RZS731" s="3"/>
      <c r="RZT731" s="422"/>
      <c r="RZU731" s="3"/>
      <c r="RZV731" s="422"/>
      <c r="RZW731" s="3"/>
      <c r="RZX731" s="422"/>
      <c r="RZY731" s="3"/>
      <c r="RZZ731" s="422"/>
      <c r="SAA731" s="3"/>
      <c r="SAB731" s="422"/>
      <c r="SAC731" s="3"/>
      <c r="SAD731" s="422"/>
      <c r="SAE731" s="3"/>
      <c r="SAF731" s="422"/>
      <c r="SAG731" s="3"/>
      <c r="SAH731" s="422"/>
      <c r="SAI731" s="3"/>
      <c r="SAJ731" s="422"/>
      <c r="SAK731" s="3"/>
      <c r="SAL731" s="422"/>
      <c r="SAM731" s="3"/>
      <c r="SAN731" s="422"/>
      <c r="SAO731" s="3"/>
      <c r="SAP731" s="422"/>
      <c r="SAQ731" s="3"/>
      <c r="SAR731" s="422"/>
      <c r="SAS731" s="3"/>
      <c r="SAT731" s="422"/>
      <c r="SAU731" s="3"/>
      <c r="SAV731" s="422"/>
      <c r="SAW731" s="3"/>
      <c r="SAX731" s="422"/>
      <c r="SAY731" s="3"/>
      <c r="SAZ731" s="422"/>
      <c r="SBA731" s="3"/>
      <c r="SBB731" s="422"/>
      <c r="SBC731" s="3"/>
      <c r="SBD731" s="422"/>
      <c r="SBE731" s="3"/>
      <c r="SBF731" s="422"/>
      <c r="SBG731" s="3"/>
      <c r="SBH731" s="422"/>
      <c r="SBI731" s="3"/>
      <c r="SBJ731" s="422"/>
      <c r="SBK731" s="3"/>
      <c r="SBL731" s="422"/>
      <c r="SBM731" s="3"/>
      <c r="SBN731" s="422"/>
      <c r="SBO731" s="3"/>
      <c r="SBP731" s="422"/>
      <c r="SBQ731" s="3"/>
      <c r="SBR731" s="422"/>
      <c r="SBS731" s="3"/>
      <c r="SBT731" s="422"/>
      <c r="SBU731" s="3"/>
      <c r="SBV731" s="422"/>
      <c r="SBW731" s="3"/>
      <c r="SBX731" s="422"/>
      <c r="SBY731" s="3"/>
      <c r="SBZ731" s="422"/>
      <c r="SCA731" s="3"/>
      <c r="SCB731" s="422"/>
      <c r="SCC731" s="3"/>
      <c r="SCD731" s="422"/>
      <c r="SCE731" s="3"/>
      <c r="SCF731" s="422"/>
      <c r="SCG731" s="3"/>
      <c r="SCH731" s="422"/>
      <c r="SCI731" s="3"/>
      <c r="SCJ731" s="422"/>
      <c r="SCK731" s="3"/>
      <c r="SCL731" s="422"/>
      <c r="SCM731" s="3"/>
      <c r="SCN731" s="422"/>
      <c r="SCO731" s="3"/>
      <c r="SCP731" s="422"/>
      <c r="SCQ731" s="3"/>
      <c r="SCR731" s="422"/>
      <c r="SCS731" s="3"/>
      <c r="SCT731" s="422"/>
      <c r="SCU731" s="3"/>
      <c r="SCV731" s="422"/>
      <c r="SCW731" s="3"/>
      <c r="SCX731" s="422"/>
      <c r="SCY731" s="3"/>
      <c r="SCZ731" s="422"/>
      <c r="SDA731" s="3"/>
      <c r="SDB731" s="422"/>
      <c r="SDC731" s="3"/>
      <c r="SDD731" s="422"/>
      <c r="SDE731" s="3"/>
      <c r="SDF731" s="422"/>
      <c r="SDG731" s="3"/>
      <c r="SDH731" s="422"/>
      <c r="SDI731" s="3"/>
      <c r="SDJ731" s="422"/>
      <c r="SDK731" s="3"/>
      <c r="SDL731" s="422"/>
      <c r="SDM731" s="3"/>
      <c r="SDN731" s="422"/>
      <c r="SDO731" s="3"/>
      <c r="SDP731" s="422"/>
      <c r="SDQ731" s="3"/>
      <c r="SDR731" s="422"/>
      <c r="SDS731" s="3"/>
      <c r="SDT731" s="422"/>
      <c r="SDU731" s="3"/>
      <c r="SDV731" s="422"/>
      <c r="SDW731" s="3"/>
      <c r="SDX731" s="422"/>
      <c r="SDY731" s="3"/>
      <c r="SDZ731" s="422"/>
      <c r="SEA731" s="3"/>
      <c r="SEB731" s="422"/>
      <c r="SEC731" s="3"/>
      <c r="SED731" s="422"/>
      <c r="SEE731" s="3"/>
      <c r="SEF731" s="422"/>
      <c r="SEG731" s="3"/>
      <c r="SEH731" s="422"/>
      <c r="SEI731" s="3"/>
      <c r="SEJ731" s="422"/>
      <c r="SEK731" s="3"/>
      <c r="SEL731" s="422"/>
      <c r="SEM731" s="3"/>
      <c r="SEN731" s="422"/>
      <c r="SEO731" s="3"/>
      <c r="SEP731" s="422"/>
      <c r="SEQ731" s="3"/>
      <c r="SER731" s="422"/>
      <c r="SES731" s="3"/>
      <c r="SET731" s="422"/>
      <c r="SEU731" s="3"/>
      <c r="SEV731" s="422"/>
      <c r="SEW731" s="3"/>
      <c r="SEX731" s="422"/>
      <c r="SEY731" s="3"/>
      <c r="SEZ731" s="422"/>
      <c r="SFA731" s="3"/>
      <c r="SFB731" s="422"/>
      <c r="SFC731" s="3"/>
      <c r="SFD731" s="422"/>
      <c r="SFE731" s="3"/>
      <c r="SFF731" s="422"/>
      <c r="SFG731" s="3"/>
      <c r="SFH731" s="422"/>
      <c r="SFI731" s="3"/>
      <c r="SFJ731" s="422"/>
      <c r="SFK731" s="3"/>
      <c r="SFL731" s="422"/>
      <c r="SFM731" s="3"/>
      <c r="SFN731" s="422"/>
      <c r="SFO731" s="3"/>
      <c r="SFP731" s="422"/>
      <c r="SFQ731" s="3"/>
      <c r="SFR731" s="422"/>
      <c r="SFS731" s="3"/>
      <c r="SFT731" s="422"/>
      <c r="SFU731" s="3"/>
      <c r="SFV731" s="422"/>
      <c r="SFW731" s="3"/>
      <c r="SFX731" s="422"/>
      <c r="SFY731" s="3"/>
      <c r="SFZ731" s="422"/>
      <c r="SGA731" s="3"/>
      <c r="SGB731" s="422"/>
      <c r="SGC731" s="3"/>
      <c r="SGD731" s="422"/>
      <c r="SGE731" s="3"/>
      <c r="SGF731" s="422"/>
      <c r="SGG731" s="3"/>
      <c r="SGH731" s="422"/>
      <c r="SGI731" s="3"/>
      <c r="SGJ731" s="422"/>
      <c r="SGK731" s="3"/>
      <c r="SGL731" s="422"/>
      <c r="SGM731" s="3"/>
      <c r="SGN731" s="422"/>
      <c r="SGO731" s="3"/>
      <c r="SGP731" s="422"/>
      <c r="SGQ731" s="3"/>
      <c r="SGR731" s="422"/>
      <c r="SGS731" s="3"/>
      <c r="SGT731" s="422"/>
      <c r="SGU731" s="3"/>
      <c r="SGV731" s="422"/>
      <c r="SGW731" s="3"/>
      <c r="SGX731" s="422"/>
      <c r="SGY731" s="3"/>
      <c r="SGZ731" s="422"/>
      <c r="SHA731" s="3"/>
      <c r="SHB731" s="422"/>
      <c r="SHC731" s="3"/>
      <c r="SHD731" s="422"/>
      <c r="SHE731" s="3"/>
      <c r="SHF731" s="422"/>
      <c r="SHG731" s="3"/>
      <c r="SHH731" s="422"/>
      <c r="SHI731" s="3"/>
      <c r="SHJ731" s="422"/>
      <c r="SHK731" s="3"/>
      <c r="SHL731" s="422"/>
      <c r="SHM731" s="3"/>
      <c r="SHN731" s="422"/>
      <c r="SHO731" s="3"/>
      <c r="SHP731" s="422"/>
      <c r="SHQ731" s="3"/>
      <c r="SHR731" s="422"/>
      <c r="SHS731" s="3"/>
      <c r="SHT731" s="422"/>
      <c r="SHU731" s="3"/>
      <c r="SHV731" s="422"/>
      <c r="SHW731" s="3"/>
      <c r="SHX731" s="422"/>
      <c r="SHY731" s="3"/>
      <c r="SHZ731" s="422"/>
      <c r="SIA731" s="3"/>
      <c r="SIB731" s="422"/>
      <c r="SIC731" s="3"/>
      <c r="SID731" s="422"/>
      <c r="SIE731" s="3"/>
      <c r="SIF731" s="422"/>
      <c r="SIG731" s="3"/>
      <c r="SIH731" s="422"/>
      <c r="SII731" s="3"/>
      <c r="SIJ731" s="422"/>
      <c r="SIK731" s="3"/>
      <c r="SIL731" s="422"/>
      <c r="SIM731" s="3"/>
      <c r="SIN731" s="422"/>
      <c r="SIO731" s="3"/>
      <c r="SIP731" s="422"/>
      <c r="SIQ731" s="3"/>
      <c r="SIR731" s="422"/>
      <c r="SIS731" s="3"/>
      <c r="SIT731" s="422"/>
      <c r="SIU731" s="3"/>
      <c r="SIV731" s="422"/>
      <c r="SIW731" s="3"/>
      <c r="SIX731" s="422"/>
      <c r="SIY731" s="3"/>
      <c r="SIZ731" s="422"/>
      <c r="SJA731" s="3"/>
      <c r="SJB731" s="422"/>
      <c r="SJC731" s="3"/>
      <c r="SJD731" s="422"/>
      <c r="SJE731" s="3"/>
      <c r="SJF731" s="422"/>
      <c r="SJG731" s="3"/>
      <c r="SJH731" s="422"/>
      <c r="SJI731" s="3"/>
      <c r="SJJ731" s="422"/>
      <c r="SJK731" s="3"/>
      <c r="SJL731" s="422"/>
      <c r="SJM731" s="3"/>
      <c r="SJN731" s="422"/>
      <c r="SJO731" s="3"/>
      <c r="SJP731" s="422"/>
      <c r="SJQ731" s="3"/>
      <c r="SJR731" s="422"/>
      <c r="SJS731" s="3"/>
      <c r="SJT731" s="422"/>
      <c r="SJU731" s="3"/>
      <c r="SJV731" s="422"/>
      <c r="SJW731" s="3"/>
      <c r="SJX731" s="422"/>
      <c r="SJY731" s="3"/>
      <c r="SJZ731" s="422"/>
      <c r="SKA731" s="3"/>
      <c r="SKB731" s="422"/>
      <c r="SKC731" s="3"/>
      <c r="SKD731" s="422"/>
      <c r="SKE731" s="3"/>
      <c r="SKF731" s="422"/>
      <c r="SKG731" s="3"/>
      <c r="SKH731" s="422"/>
      <c r="SKI731" s="3"/>
      <c r="SKJ731" s="422"/>
      <c r="SKK731" s="3"/>
      <c r="SKL731" s="422"/>
      <c r="SKM731" s="3"/>
      <c r="SKN731" s="422"/>
      <c r="SKO731" s="3"/>
      <c r="SKP731" s="422"/>
      <c r="SKQ731" s="3"/>
      <c r="SKR731" s="422"/>
      <c r="SKS731" s="3"/>
      <c r="SKT731" s="422"/>
      <c r="SKU731" s="3"/>
      <c r="SKV731" s="422"/>
      <c r="SKW731" s="3"/>
      <c r="SKX731" s="422"/>
      <c r="SKY731" s="3"/>
      <c r="SKZ731" s="422"/>
      <c r="SLA731" s="3"/>
      <c r="SLB731" s="422"/>
      <c r="SLC731" s="3"/>
      <c r="SLD731" s="422"/>
      <c r="SLE731" s="3"/>
      <c r="SLF731" s="422"/>
      <c r="SLG731" s="3"/>
      <c r="SLH731" s="422"/>
      <c r="SLI731" s="3"/>
      <c r="SLJ731" s="422"/>
      <c r="SLK731" s="3"/>
      <c r="SLL731" s="422"/>
      <c r="SLM731" s="3"/>
      <c r="SLN731" s="422"/>
      <c r="SLO731" s="3"/>
      <c r="SLP731" s="422"/>
      <c r="SLQ731" s="3"/>
      <c r="SLR731" s="422"/>
      <c r="SLS731" s="3"/>
      <c r="SLT731" s="422"/>
      <c r="SLU731" s="3"/>
      <c r="SLV731" s="422"/>
      <c r="SLW731" s="3"/>
      <c r="SLX731" s="422"/>
      <c r="SLY731" s="3"/>
      <c r="SLZ731" s="422"/>
      <c r="SMA731" s="3"/>
      <c r="SMB731" s="422"/>
      <c r="SMC731" s="3"/>
      <c r="SMD731" s="422"/>
      <c r="SME731" s="3"/>
      <c r="SMF731" s="422"/>
      <c r="SMG731" s="3"/>
      <c r="SMH731" s="422"/>
      <c r="SMI731" s="3"/>
      <c r="SMJ731" s="422"/>
      <c r="SMK731" s="3"/>
      <c r="SML731" s="422"/>
      <c r="SMM731" s="3"/>
      <c r="SMN731" s="422"/>
      <c r="SMO731" s="3"/>
      <c r="SMP731" s="422"/>
      <c r="SMQ731" s="3"/>
      <c r="SMR731" s="422"/>
      <c r="SMS731" s="3"/>
      <c r="SMT731" s="422"/>
      <c r="SMU731" s="3"/>
      <c r="SMV731" s="422"/>
      <c r="SMW731" s="3"/>
      <c r="SMX731" s="422"/>
      <c r="SMY731" s="3"/>
      <c r="SMZ731" s="422"/>
      <c r="SNA731" s="3"/>
      <c r="SNB731" s="422"/>
      <c r="SNC731" s="3"/>
      <c r="SND731" s="422"/>
      <c r="SNE731" s="3"/>
      <c r="SNF731" s="422"/>
      <c r="SNG731" s="3"/>
      <c r="SNH731" s="422"/>
      <c r="SNI731" s="3"/>
      <c r="SNJ731" s="422"/>
      <c r="SNK731" s="3"/>
      <c r="SNL731" s="422"/>
      <c r="SNM731" s="3"/>
      <c r="SNN731" s="422"/>
      <c r="SNO731" s="3"/>
      <c r="SNP731" s="422"/>
      <c r="SNQ731" s="3"/>
      <c r="SNR731" s="422"/>
      <c r="SNS731" s="3"/>
      <c r="SNT731" s="422"/>
      <c r="SNU731" s="3"/>
      <c r="SNV731" s="422"/>
      <c r="SNW731" s="3"/>
      <c r="SNX731" s="422"/>
      <c r="SNY731" s="3"/>
      <c r="SNZ731" s="422"/>
      <c r="SOA731" s="3"/>
      <c r="SOB731" s="422"/>
      <c r="SOC731" s="3"/>
      <c r="SOD731" s="422"/>
      <c r="SOE731" s="3"/>
      <c r="SOF731" s="422"/>
      <c r="SOG731" s="3"/>
      <c r="SOH731" s="422"/>
      <c r="SOI731" s="3"/>
      <c r="SOJ731" s="422"/>
      <c r="SOK731" s="3"/>
      <c r="SOL731" s="422"/>
      <c r="SOM731" s="3"/>
      <c r="SON731" s="422"/>
      <c r="SOO731" s="3"/>
      <c r="SOP731" s="422"/>
      <c r="SOQ731" s="3"/>
      <c r="SOR731" s="422"/>
      <c r="SOS731" s="3"/>
      <c r="SOT731" s="422"/>
      <c r="SOU731" s="3"/>
      <c r="SOV731" s="422"/>
      <c r="SOW731" s="3"/>
      <c r="SOX731" s="422"/>
      <c r="SOY731" s="3"/>
      <c r="SOZ731" s="422"/>
      <c r="SPA731" s="3"/>
      <c r="SPB731" s="422"/>
      <c r="SPC731" s="3"/>
      <c r="SPD731" s="422"/>
      <c r="SPE731" s="3"/>
      <c r="SPF731" s="422"/>
      <c r="SPG731" s="3"/>
      <c r="SPH731" s="422"/>
      <c r="SPI731" s="3"/>
      <c r="SPJ731" s="422"/>
      <c r="SPK731" s="3"/>
      <c r="SPL731" s="422"/>
      <c r="SPM731" s="3"/>
      <c r="SPN731" s="422"/>
      <c r="SPO731" s="3"/>
      <c r="SPP731" s="422"/>
      <c r="SPQ731" s="3"/>
      <c r="SPR731" s="422"/>
      <c r="SPS731" s="3"/>
      <c r="SPT731" s="422"/>
      <c r="SPU731" s="3"/>
      <c r="SPV731" s="422"/>
      <c r="SPW731" s="3"/>
      <c r="SPX731" s="422"/>
      <c r="SPY731" s="3"/>
      <c r="SPZ731" s="422"/>
      <c r="SQA731" s="3"/>
      <c r="SQB731" s="422"/>
      <c r="SQC731" s="3"/>
      <c r="SQD731" s="422"/>
      <c r="SQE731" s="3"/>
      <c r="SQF731" s="422"/>
      <c r="SQG731" s="3"/>
      <c r="SQH731" s="422"/>
      <c r="SQI731" s="3"/>
      <c r="SQJ731" s="422"/>
      <c r="SQK731" s="3"/>
      <c r="SQL731" s="422"/>
      <c r="SQM731" s="3"/>
      <c r="SQN731" s="422"/>
      <c r="SQO731" s="3"/>
      <c r="SQP731" s="422"/>
      <c r="SQQ731" s="3"/>
      <c r="SQR731" s="422"/>
      <c r="SQS731" s="3"/>
      <c r="SQT731" s="422"/>
      <c r="SQU731" s="3"/>
      <c r="SQV731" s="422"/>
      <c r="SQW731" s="3"/>
      <c r="SQX731" s="422"/>
      <c r="SQY731" s="3"/>
      <c r="SQZ731" s="422"/>
      <c r="SRA731" s="3"/>
      <c r="SRB731" s="422"/>
      <c r="SRC731" s="3"/>
      <c r="SRD731" s="422"/>
      <c r="SRE731" s="3"/>
      <c r="SRF731" s="422"/>
      <c r="SRG731" s="3"/>
      <c r="SRH731" s="422"/>
      <c r="SRI731" s="3"/>
      <c r="SRJ731" s="422"/>
      <c r="SRK731" s="3"/>
      <c r="SRL731" s="422"/>
      <c r="SRM731" s="3"/>
      <c r="SRN731" s="422"/>
      <c r="SRO731" s="3"/>
      <c r="SRP731" s="422"/>
      <c r="SRQ731" s="3"/>
      <c r="SRR731" s="422"/>
      <c r="SRS731" s="3"/>
      <c r="SRT731" s="422"/>
      <c r="SRU731" s="3"/>
      <c r="SRV731" s="422"/>
      <c r="SRW731" s="3"/>
      <c r="SRX731" s="422"/>
      <c r="SRY731" s="3"/>
      <c r="SRZ731" s="422"/>
      <c r="SSA731" s="3"/>
      <c r="SSB731" s="422"/>
      <c r="SSC731" s="3"/>
      <c r="SSD731" s="422"/>
      <c r="SSE731" s="3"/>
      <c r="SSF731" s="422"/>
      <c r="SSG731" s="3"/>
      <c r="SSH731" s="422"/>
      <c r="SSI731" s="3"/>
      <c r="SSJ731" s="422"/>
      <c r="SSK731" s="3"/>
      <c r="SSL731" s="422"/>
      <c r="SSM731" s="3"/>
      <c r="SSN731" s="422"/>
      <c r="SSO731" s="3"/>
      <c r="SSP731" s="422"/>
      <c r="SSQ731" s="3"/>
      <c r="SSR731" s="422"/>
      <c r="SSS731" s="3"/>
      <c r="SST731" s="422"/>
      <c r="SSU731" s="3"/>
      <c r="SSV731" s="422"/>
      <c r="SSW731" s="3"/>
      <c r="SSX731" s="422"/>
      <c r="SSY731" s="3"/>
      <c r="SSZ731" s="422"/>
      <c r="STA731" s="3"/>
      <c r="STB731" s="422"/>
      <c r="STC731" s="3"/>
      <c r="STD731" s="422"/>
      <c r="STE731" s="3"/>
      <c r="STF731" s="422"/>
      <c r="STG731" s="3"/>
      <c r="STH731" s="422"/>
      <c r="STI731" s="3"/>
      <c r="STJ731" s="422"/>
      <c r="STK731" s="3"/>
      <c r="STL731" s="422"/>
      <c r="STM731" s="3"/>
      <c r="STN731" s="422"/>
      <c r="STO731" s="3"/>
      <c r="STP731" s="422"/>
      <c r="STQ731" s="3"/>
      <c r="STR731" s="422"/>
      <c r="STS731" s="3"/>
      <c r="STT731" s="422"/>
      <c r="STU731" s="3"/>
      <c r="STV731" s="422"/>
      <c r="STW731" s="3"/>
      <c r="STX731" s="422"/>
      <c r="STY731" s="3"/>
      <c r="STZ731" s="422"/>
      <c r="SUA731" s="3"/>
      <c r="SUB731" s="422"/>
      <c r="SUC731" s="3"/>
      <c r="SUD731" s="422"/>
      <c r="SUE731" s="3"/>
      <c r="SUF731" s="422"/>
      <c r="SUG731" s="3"/>
      <c r="SUH731" s="422"/>
      <c r="SUI731" s="3"/>
      <c r="SUJ731" s="422"/>
      <c r="SUK731" s="3"/>
      <c r="SUL731" s="422"/>
      <c r="SUM731" s="3"/>
      <c r="SUN731" s="422"/>
      <c r="SUO731" s="3"/>
      <c r="SUP731" s="422"/>
      <c r="SUQ731" s="3"/>
      <c r="SUR731" s="422"/>
      <c r="SUS731" s="3"/>
      <c r="SUT731" s="422"/>
      <c r="SUU731" s="3"/>
      <c r="SUV731" s="422"/>
      <c r="SUW731" s="3"/>
      <c r="SUX731" s="422"/>
      <c r="SUY731" s="3"/>
      <c r="SUZ731" s="422"/>
      <c r="SVA731" s="3"/>
      <c r="SVB731" s="422"/>
      <c r="SVC731" s="3"/>
      <c r="SVD731" s="422"/>
      <c r="SVE731" s="3"/>
      <c r="SVF731" s="422"/>
      <c r="SVG731" s="3"/>
      <c r="SVH731" s="422"/>
      <c r="SVI731" s="3"/>
      <c r="SVJ731" s="422"/>
      <c r="SVK731" s="3"/>
      <c r="SVL731" s="422"/>
      <c r="SVM731" s="3"/>
      <c r="SVN731" s="422"/>
      <c r="SVO731" s="3"/>
      <c r="SVP731" s="422"/>
      <c r="SVQ731" s="3"/>
      <c r="SVR731" s="422"/>
      <c r="SVS731" s="3"/>
      <c r="SVT731" s="422"/>
      <c r="SVU731" s="3"/>
      <c r="SVV731" s="422"/>
      <c r="SVW731" s="3"/>
      <c r="SVX731" s="422"/>
      <c r="SVY731" s="3"/>
      <c r="SVZ731" s="422"/>
      <c r="SWA731" s="3"/>
      <c r="SWB731" s="422"/>
      <c r="SWC731" s="3"/>
      <c r="SWD731" s="422"/>
      <c r="SWE731" s="3"/>
      <c r="SWF731" s="422"/>
      <c r="SWG731" s="3"/>
      <c r="SWH731" s="422"/>
      <c r="SWI731" s="3"/>
      <c r="SWJ731" s="422"/>
      <c r="SWK731" s="3"/>
      <c r="SWL731" s="422"/>
      <c r="SWM731" s="3"/>
      <c r="SWN731" s="422"/>
      <c r="SWO731" s="3"/>
      <c r="SWP731" s="422"/>
      <c r="SWQ731" s="3"/>
      <c r="SWR731" s="422"/>
      <c r="SWS731" s="3"/>
      <c r="SWT731" s="422"/>
      <c r="SWU731" s="3"/>
      <c r="SWV731" s="422"/>
      <c r="SWW731" s="3"/>
      <c r="SWX731" s="422"/>
      <c r="SWY731" s="3"/>
      <c r="SWZ731" s="422"/>
      <c r="SXA731" s="3"/>
      <c r="SXB731" s="422"/>
      <c r="SXC731" s="3"/>
      <c r="SXD731" s="422"/>
      <c r="SXE731" s="3"/>
      <c r="SXF731" s="422"/>
      <c r="SXG731" s="3"/>
      <c r="SXH731" s="422"/>
      <c r="SXI731" s="3"/>
      <c r="SXJ731" s="422"/>
      <c r="SXK731" s="3"/>
      <c r="SXL731" s="422"/>
      <c r="SXM731" s="3"/>
      <c r="SXN731" s="422"/>
      <c r="SXO731" s="3"/>
      <c r="SXP731" s="422"/>
      <c r="SXQ731" s="3"/>
      <c r="SXR731" s="422"/>
      <c r="SXS731" s="3"/>
      <c r="SXT731" s="422"/>
      <c r="SXU731" s="3"/>
      <c r="SXV731" s="422"/>
      <c r="SXW731" s="3"/>
      <c r="SXX731" s="422"/>
      <c r="SXY731" s="3"/>
      <c r="SXZ731" s="422"/>
      <c r="SYA731" s="3"/>
      <c r="SYB731" s="422"/>
      <c r="SYC731" s="3"/>
      <c r="SYD731" s="422"/>
      <c r="SYE731" s="3"/>
      <c r="SYF731" s="422"/>
      <c r="SYG731" s="3"/>
      <c r="SYH731" s="422"/>
      <c r="SYI731" s="3"/>
      <c r="SYJ731" s="422"/>
      <c r="SYK731" s="3"/>
      <c r="SYL731" s="422"/>
      <c r="SYM731" s="3"/>
      <c r="SYN731" s="422"/>
      <c r="SYO731" s="3"/>
      <c r="SYP731" s="422"/>
      <c r="SYQ731" s="3"/>
      <c r="SYR731" s="422"/>
      <c r="SYS731" s="3"/>
      <c r="SYT731" s="422"/>
      <c r="SYU731" s="3"/>
      <c r="SYV731" s="422"/>
      <c r="SYW731" s="3"/>
      <c r="SYX731" s="422"/>
      <c r="SYY731" s="3"/>
      <c r="SYZ731" s="422"/>
      <c r="SZA731" s="3"/>
      <c r="SZB731" s="422"/>
      <c r="SZC731" s="3"/>
      <c r="SZD731" s="422"/>
      <c r="SZE731" s="3"/>
      <c r="SZF731" s="422"/>
      <c r="SZG731" s="3"/>
      <c r="SZH731" s="422"/>
      <c r="SZI731" s="3"/>
      <c r="SZJ731" s="422"/>
      <c r="SZK731" s="3"/>
      <c r="SZL731" s="422"/>
      <c r="SZM731" s="3"/>
      <c r="SZN731" s="422"/>
      <c r="SZO731" s="3"/>
      <c r="SZP731" s="422"/>
      <c r="SZQ731" s="3"/>
      <c r="SZR731" s="422"/>
      <c r="SZS731" s="3"/>
      <c r="SZT731" s="422"/>
      <c r="SZU731" s="3"/>
      <c r="SZV731" s="422"/>
      <c r="SZW731" s="3"/>
      <c r="SZX731" s="422"/>
      <c r="SZY731" s="3"/>
      <c r="SZZ731" s="422"/>
      <c r="TAA731" s="3"/>
      <c r="TAB731" s="422"/>
      <c r="TAC731" s="3"/>
      <c r="TAD731" s="422"/>
      <c r="TAE731" s="3"/>
      <c r="TAF731" s="422"/>
      <c r="TAG731" s="3"/>
      <c r="TAH731" s="422"/>
      <c r="TAI731" s="3"/>
      <c r="TAJ731" s="422"/>
      <c r="TAK731" s="3"/>
      <c r="TAL731" s="422"/>
      <c r="TAM731" s="3"/>
      <c r="TAN731" s="422"/>
      <c r="TAO731" s="3"/>
      <c r="TAP731" s="422"/>
      <c r="TAQ731" s="3"/>
      <c r="TAR731" s="422"/>
      <c r="TAS731" s="3"/>
      <c r="TAT731" s="422"/>
      <c r="TAU731" s="3"/>
      <c r="TAV731" s="422"/>
      <c r="TAW731" s="3"/>
      <c r="TAX731" s="422"/>
      <c r="TAY731" s="3"/>
      <c r="TAZ731" s="422"/>
      <c r="TBA731" s="3"/>
      <c r="TBB731" s="422"/>
      <c r="TBC731" s="3"/>
      <c r="TBD731" s="422"/>
      <c r="TBE731" s="3"/>
      <c r="TBF731" s="422"/>
      <c r="TBG731" s="3"/>
      <c r="TBH731" s="422"/>
      <c r="TBI731" s="3"/>
      <c r="TBJ731" s="422"/>
      <c r="TBK731" s="3"/>
      <c r="TBL731" s="422"/>
      <c r="TBM731" s="3"/>
      <c r="TBN731" s="422"/>
      <c r="TBO731" s="3"/>
      <c r="TBP731" s="422"/>
      <c r="TBQ731" s="3"/>
      <c r="TBR731" s="422"/>
      <c r="TBS731" s="3"/>
      <c r="TBT731" s="422"/>
      <c r="TBU731" s="3"/>
      <c r="TBV731" s="422"/>
      <c r="TBW731" s="3"/>
      <c r="TBX731" s="422"/>
      <c r="TBY731" s="3"/>
      <c r="TBZ731" s="422"/>
      <c r="TCA731" s="3"/>
      <c r="TCB731" s="422"/>
      <c r="TCC731" s="3"/>
      <c r="TCD731" s="422"/>
      <c r="TCE731" s="3"/>
      <c r="TCF731" s="422"/>
      <c r="TCG731" s="3"/>
      <c r="TCH731" s="422"/>
      <c r="TCI731" s="3"/>
      <c r="TCJ731" s="422"/>
      <c r="TCK731" s="3"/>
      <c r="TCL731" s="422"/>
      <c r="TCM731" s="3"/>
      <c r="TCN731" s="422"/>
      <c r="TCO731" s="3"/>
      <c r="TCP731" s="422"/>
      <c r="TCQ731" s="3"/>
      <c r="TCR731" s="422"/>
      <c r="TCS731" s="3"/>
      <c r="TCT731" s="422"/>
      <c r="TCU731" s="3"/>
      <c r="TCV731" s="422"/>
      <c r="TCW731" s="3"/>
      <c r="TCX731" s="422"/>
      <c r="TCY731" s="3"/>
      <c r="TCZ731" s="422"/>
      <c r="TDA731" s="3"/>
      <c r="TDB731" s="422"/>
      <c r="TDC731" s="3"/>
      <c r="TDD731" s="422"/>
      <c r="TDE731" s="3"/>
      <c r="TDF731" s="422"/>
      <c r="TDG731" s="3"/>
      <c r="TDH731" s="422"/>
      <c r="TDI731" s="3"/>
      <c r="TDJ731" s="422"/>
      <c r="TDK731" s="3"/>
      <c r="TDL731" s="422"/>
      <c r="TDM731" s="3"/>
      <c r="TDN731" s="422"/>
      <c r="TDO731" s="3"/>
      <c r="TDP731" s="422"/>
      <c r="TDQ731" s="3"/>
      <c r="TDR731" s="422"/>
      <c r="TDS731" s="3"/>
      <c r="TDT731" s="422"/>
      <c r="TDU731" s="3"/>
      <c r="TDV731" s="422"/>
      <c r="TDW731" s="3"/>
      <c r="TDX731" s="422"/>
      <c r="TDY731" s="3"/>
      <c r="TDZ731" s="422"/>
      <c r="TEA731" s="3"/>
      <c r="TEB731" s="422"/>
      <c r="TEC731" s="3"/>
      <c r="TED731" s="422"/>
      <c r="TEE731" s="3"/>
      <c r="TEF731" s="422"/>
      <c r="TEG731" s="3"/>
      <c r="TEH731" s="422"/>
      <c r="TEI731" s="3"/>
      <c r="TEJ731" s="422"/>
      <c r="TEK731" s="3"/>
      <c r="TEL731" s="422"/>
      <c r="TEM731" s="3"/>
      <c r="TEN731" s="422"/>
      <c r="TEO731" s="3"/>
      <c r="TEP731" s="422"/>
      <c r="TEQ731" s="3"/>
      <c r="TER731" s="422"/>
      <c r="TES731" s="3"/>
      <c r="TET731" s="422"/>
      <c r="TEU731" s="3"/>
      <c r="TEV731" s="422"/>
      <c r="TEW731" s="3"/>
      <c r="TEX731" s="422"/>
      <c r="TEY731" s="3"/>
      <c r="TEZ731" s="422"/>
      <c r="TFA731" s="3"/>
      <c r="TFB731" s="422"/>
      <c r="TFC731" s="3"/>
      <c r="TFD731" s="422"/>
      <c r="TFE731" s="3"/>
      <c r="TFF731" s="422"/>
      <c r="TFG731" s="3"/>
      <c r="TFH731" s="422"/>
      <c r="TFI731" s="3"/>
      <c r="TFJ731" s="422"/>
      <c r="TFK731" s="3"/>
      <c r="TFL731" s="422"/>
      <c r="TFM731" s="3"/>
      <c r="TFN731" s="422"/>
      <c r="TFO731" s="3"/>
      <c r="TFP731" s="422"/>
      <c r="TFQ731" s="3"/>
      <c r="TFR731" s="422"/>
      <c r="TFS731" s="3"/>
      <c r="TFT731" s="422"/>
      <c r="TFU731" s="3"/>
      <c r="TFV731" s="422"/>
      <c r="TFW731" s="3"/>
      <c r="TFX731" s="422"/>
      <c r="TFY731" s="3"/>
      <c r="TFZ731" s="422"/>
      <c r="TGA731" s="3"/>
      <c r="TGB731" s="422"/>
      <c r="TGC731" s="3"/>
      <c r="TGD731" s="422"/>
      <c r="TGE731" s="3"/>
      <c r="TGF731" s="422"/>
      <c r="TGG731" s="3"/>
      <c r="TGH731" s="422"/>
      <c r="TGI731" s="3"/>
      <c r="TGJ731" s="422"/>
      <c r="TGK731" s="3"/>
      <c r="TGL731" s="422"/>
      <c r="TGM731" s="3"/>
      <c r="TGN731" s="422"/>
      <c r="TGO731" s="3"/>
      <c r="TGP731" s="422"/>
      <c r="TGQ731" s="3"/>
      <c r="TGR731" s="422"/>
      <c r="TGS731" s="3"/>
      <c r="TGT731" s="422"/>
      <c r="TGU731" s="3"/>
      <c r="TGV731" s="422"/>
      <c r="TGW731" s="3"/>
      <c r="TGX731" s="422"/>
      <c r="TGY731" s="3"/>
      <c r="TGZ731" s="422"/>
      <c r="THA731" s="3"/>
      <c r="THB731" s="422"/>
      <c r="THC731" s="3"/>
      <c r="THD731" s="422"/>
      <c r="THE731" s="3"/>
      <c r="THF731" s="422"/>
      <c r="THG731" s="3"/>
      <c r="THH731" s="422"/>
      <c r="THI731" s="3"/>
      <c r="THJ731" s="422"/>
      <c r="THK731" s="3"/>
      <c r="THL731" s="422"/>
      <c r="THM731" s="3"/>
      <c r="THN731" s="422"/>
      <c r="THO731" s="3"/>
      <c r="THP731" s="422"/>
      <c r="THQ731" s="3"/>
      <c r="THR731" s="422"/>
      <c r="THS731" s="3"/>
      <c r="THT731" s="422"/>
      <c r="THU731" s="3"/>
      <c r="THV731" s="422"/>
      <c r="THW731" s="3"/>
      <c r="THX731" s="422"/>
      <c r="THY731" s="3"/>
      <c r="THZ731" s="422"/>
      <c r="TIA731" s="3"/>
      <c r="TIB731" s="422"/>
      <c r="TIC731" s="3"/>
      <c r="TID731" s="422"/>
      <c r="TIE731" s="3"/>
      <c r="TIF731" s="422"/>
      <c r="TIG731" s="3"/>
      <c r="TIH731" s="422"/>
      <c r="TII731" s="3"/>
      <c r="TIJ731" s="422"/>
      <c r="TIK731" s="3"/>
      <c r="TIL731" s="422"/>
      <c r="TIM731" s="3"/>
      <c r="TIN731" s="422"/>
      <c r="TIO731" s="3"/>
      <c r="TIP731" s="422"/>
      <c r="TIQ731" s="3"/>
      <c r="TIR731" s="422"/>
      <c r="TIS731" s="3"/>
      <c r="TIT731" s="422"/>
      <c r="TIU731" s="3"/>
      <c r="TIV731" s="422"/>
      <c r="TIW731" s="3"/>
      <c r="TIX731" s="422"/>
      <c r="TIY731" s="3"/>
      <c r="TIZ731" s="422"/>
      <c r="TJA731" s="3"/>
      <c r="TJB731" s="422"/>
      <c r="TJC731" s="3"/>
      <c r="TJD731" s="422"/>
      <c r="TJE731" s="3"/>
      <c r="TJF731" s="422"/>
      <c r="TJG731" s="3"/>
      <c r="TJH731" s="422"/>
      <c r="TJI731" s="3"/>
      <c r="TJJ731" s="422"/>
      <c r="TJK731" s="3"/>
      <c r="TJL731" s="422"/>
      <c r="TJM731" s="3"/>
      <c r="TJN731" s="422"/>
      <c r="TJO731" s="3"/>
      <c r="TJP731" s="422"/>
      <c r="TJQ731" s="3"/>
      <c r="TJR731" s="422"/>
      <c r="TJS731" s="3"/>
      <c r="TJT731" s="422"/>
      <c r="TJU731" s="3"/>
      <c r="TJV731" s="422"/>
      <c r="TJW731" s="3"/>
      <c r="TJX731" s="422"/>
      <c r="TJY731" s="3"/>
      <c r="TJZ731" s="422"/>
      <c r="TKA731" s="3"/>
      <c r="TKB731" s="422"/>
      <c r="TKC731" s="3"/>
      <c r="TKD731" s="422"/>
      <c r="TKE731" s="3"/>
      <c r="TKF731" s="422"/>
      <c r="TKG731" s="3"/>
      <c r="TKH731" s="422"/>
      <c r="TKI731" s="3"/>
      <c r="TKJ731" s="422"/>
      <c r="TKK731" s="3"/>
      <c r="TKL731" s="422"/>
      <c r="TKM731" s="3"/>
      <c r="TKN731" s="422"/>
      <c r="TKO731" s="3"/>
      <c r="TKP731" s="422"/>
      <c r="TKQ731" s="3"/>
      <c r="TKR731" s="422"/>
      <c r="TKS731" s="3"/>
      <c r="TKT731" s="422"/>
      <c r="TKU731" s="3"/>
      <c r="TKV731" s="422"/>
      <c r="TKW731" s="3"/>
      <c r="TKX731" s="422"/>
      <c r="TKY731" s="3"/>
      <c r="TKZ731" s="422"/>
      <c r="TLA731" s="3"/>
      <c r="TLB731" s="422"/>
      <c r="TLC731" s="3"/>
      <c r="TLD731" s="422"/>
      <c r="TLE731" s="3"/>
      <c r="TLF731" s="422"/>
      <c r="TLG731" s="3"/>
      <c r="TLH731" s="422"/>
      <c r="TLI731" s="3"/>
      <c r="TLJ731" s="422"/>
      <c r="TLK731" s="3"/>
      <c r="TLL731" s="422"/>
      <c r="TLM731" s="3"/>
      <c r="TLN731" s="422"/>
      <c r="TLO731" s="3"/>
      <c r="TLP731" s="422"/>
      <c r="TLQ731" s="3"/>
      <c r="TLR731" s="422"/>
      <c r="TLS731" s="3"/>
      <c r="TLT731" s="422"/>
      <c r="TLU731" s="3"/>
      <c r="TLV731" s="422"/>
      <c r="TLW731" s="3"/>
      <c r="TLX731" s="422"/>
      <c r="TLY731" s="3"/>
      <c r="TLZ731" s="422"/>
      <c r="TMA731" s="3"/>
      <c r="TMB731" s="422"/>
      <c r="TMC731" s="3"/>
      <c r="TMD731" s="422"/>
      <c r="TME731" s="3"/>
      <c r="TMF731" s="422"/>
      <c r="TMG731" s="3"/>
      <c r="TMH731" s="422"/>
      <c r="TMI731" s="3"/>
      <c r="TMJ731" s="422"/>
      <c r="TMK731" s="3"/>
      <c r="TML731" s="422"/>
      <c r="TMM731" s="3"/>
      <c r="TMN731" s="422"/>
      <c r="TMO731" s="3"/>
      <c r="TMP731" s="422"/>
      <c r="TMQ731" s="3"/>
      <c r="TMR731" s="422"/>
      <c r="TMS731" s="3"/>
      <c r="TMT731" s="422"/>
      <c r="TMU731" s="3"/>
      <c r="TMV731" s="422"/>
      <c r="TMW731" s="3"/>
      <c r="TMX731" s="422"/>
      <c r="TMY731" s="3"/>
      <c r="TMZ731" s="422"/>
      <c r="TNA731" s="3"/>
      <c r="TNB731" s="422"/>
      <c r="TNC731" s="3"/>
      <c r="TND731" s="422"/>
      <c r="TNE731" s="3"/>
      <c r="TNF731" s="422"/>
      <c r="TNG731" s="3"/>
      <c r="TNH731" s="422"/>
      <c r="TNI731" s="3"/>
      <c r="TNJ731" s="422"/>
      <c r="TNK731" s="3"/>
      <c r="TNL731" s="422"/>
      <c r="TNM731" s="3"/>
      <c r="TNN731" s="422"/>
      <c r="TNO731" s="3"/>
      <c r="TNP731" s="422"/>
      <c r="TNQ731" s="3"/>
      <c r="TNR731" s="422"/>
      <c r="TNS731" s="3"/>
      <c r="TNT731" s="422"/>
      <c r="TNU731" s="3"/>
      <c r="TNV731" s="422"/>
      <c r="TNW731" s="3"/>
      <c r="TNX731" s="422"/>
      <c r="TNY731" s="3"/>
      <c r="TNZ731" s="422"/>
      <c r="TOA731" s="3"/>
      <c r="TOB731" s="422"/>
      <c r="TOC731" s="3"/>
      <c r="TOD731" s="422"/>
      <c r="TOE731" s="3"/>
      <c r="TOF731" s="422"/>
      <c r="TOG731" s="3"/>
      <c r="TOH731" s="422"/>
      <c r="TOI731" s="3"/>
      <c r="TOJ731" s="422"/>
      <c r="TOK731" s="3"/>
      <c r="TOL731" s="422"/>
      <c r="TOM731" s="3"/>
      <c r="TON731" s="422"/>
      <c r="TOO731" s="3"/>
      <c r="TOP731" s="422"/>
      <c r="TOQ731" s="3"/>
      <c r="TOR731" s="422"/>
      <c r="TOS731" s="3"/>
      <c r="TOT731" s="422"/>
      <c r="TOU731" s="3"/>
      <c r="TOV731" s="422"/>
      <c r="TOW731" s="3"/>
      <c r="TOX731" s="422"/>
      <c r="TOY731" s="3"/>
      <c r="TOZ731" s="422"/>
      <c r="TPA731" s="3"/>
      <c r="TPB731" s="422"/>
      <c r="TPC731" s="3"/>
      <c r="TPD731" s="422"/>
      <c r="TPE731" s="3"/>
      <c r="TPF731" s="422"/>
      <c r="TPG731" s="3"/>
      <c r="TPH731" s="422"/>
      <c r="TPI731" s="3"/>
      <c r="TPJ731" s="422"/>
      <c r="TPK731" s="3"/>
      <c r="TPL731" s="422"/>
      <c r="TPM731" s="3"/>
      <c r="TPN731" s="422"/>
      <c r="TPO731" s="3"/>
      <c r="TPP731" s="422"/>
      <c r="TPQ731" s="3"/>
      <c r="TPR731" s="422"/>
      <c r="TPS731" s="3"/>
      <c r="TPT731" s="422"/>
      <c r="TPU731" s="3"/>
      <c r="TPV731" s="422"/>
      <c r="TPW731" s="3"/>
      <c r="TPX731" s="422"/>
      <c r="TPY731" s="3"/>
      <c r="TPZ731" s="422"/>
      <c r="TQA731" s="3"/>
      <c r="TQB731" s="422"/>
      <c r="TQC731" s="3"/>
      <c r="TQD731" s="422"/>
      <c r="TQE731" s="3"/>
      <c r="TQF731" s="422"/>
      <c r="TQG731" s="3"/>
      <c r="TQH731" s="422"/>
      <c r="TQI731" s="3"/>
      <c r="TQJ731" s="422"/>
      <c r="TQK731" s="3"/>
      <c r="TQL731" s="422"/>
      <c r="TQM731" s="3"/>
      <c r="TQN731" s="422"/>
      <c r="TQO731" s="3"/>
      <c r="TQP731" s="422"/>
      <c r="TQQ731" s="3"/>
      <c r="TQR731" s="422"/>
      <c r="TQS731" s="3"/>
      <c r="TQT731" s="422"/>
      <c r="TQU731" s="3"/>
      <c r="TQV731" s="422"/>
      <c r="TQW731" s="3"/>
      <c r="TQX731" s="422"/>
      <c r="TQY731" s="3"/>
      <c r="TQZ731" s="422"/>
      <c r="TRA731" s="3"/>
      <c r="TRB731" s="422"/>
      <c r="TRC731" s="3"/>
      <c r="TRD731" s="422"/>
      <c r="TRE731" s="3"/>
      <c r="TRF731" s="422"/>
      <c r="TRG731" s="3"/>
      <c r="TRH731" s="422"/>
      <c r="TRI731" s="3"/>
      <c r="TRJ731" s="422"/>
      <c r="TRK731" s="3"/>
      <c r="TRL731" s="422"/>
      <c r="TRM731" s="3"/>
      <c r="TRN731" s="422"/>
      <c r="TRO731" s="3"/>
      <c r="TRP731" s="422"/>
      <c r="TRQ731" s="3"/>
      <c r="TRR731" s="422"/>
      <c r="TRS731" s="3"/>
      <c r="TRT731" s="422"/>
      <c r="TRU731" s="3"/>
      <c r="TRV731" s="422"/>
      <c r="TRW731" s="3"/>
      <c r="TRX731" s="422"/>
      <c r="TRY731" s="3"/>
      <c r="TRZ731" s="422"/>
      <c r="TSA731" s="3"/>
      <c r="TSB731" s="422"/>
      <c r="TSC731" s="3"/>
      <c r="TSD731" s="422"/>
      <c r="TSE731" s="3"/>
      <c r="TSF731" s="422"/>
      <c r="TSG731" s="3"/>
      <c r="TSH731" s="422"/>
      <c r="TSI731" s="3"/>
      <c r="TSJ731" s="422"/>
      <c r="TSK731" s="3"/>
      <c r="TSL731" s="422"/>
      <c r="TSM731" s="3"/>
      <c r="TSN731" s="422"/>
      <c r="TSO731" s="3"/>
      <c r="TSP731" s="422"/>
      <c r="TSQ731" s="3"/>
      <c r="TSR731" s="422"/>
      <c r="TSS731" s="3"/>
      <c r="TST731" s="422"/>
      <c r="TSU731" s="3"/>
      <c r="TSV731" s="422"/>
      <c r="TSW731" s="3"/>
      <c r="TSX731" s="422"/>
      <c r="TSY731" s="3"/>
      <c r="TSZ731" s="422"/>
      <c r="TTA731" s="3"/>
      <c r="TTB731" s="422"/>
      <c r="TTC731" s="3"/>
      <c r="TTD731" s="422"/>
      <c r="TTE731" s="3"/>
      <c r="TTF731" s="422"/>
      <c r="TTG731" s="3"/>
      <c r="TTH731" s="422"/>
      <c r="TTI731" s="3"/>
      <c r="TTJ731" s="422"/>
      <c r="TTK731" s="3"/>
      <c r="TTL731" s="422"/>
      <c r="TTM731" s="3"/>
      <c r="TTN731" s="422"/>
      <c r="TTO731" s="3"/>
      <c r="TTP731" s="422"/>
      <c r="TTQ731" s="3"/>
      <c r="TTR731" s="422"/>
      <c r="TTS731" s="3"/>
      <c r="TTT731" s="422"/>
      <c r="TTU731" s="3"/>
      <c r="TTV731" s="422"/>
      <c r="TTW731" s="3"/>
      <c r="TTX731" s="422"/>
      <c r="TTY731" s="3"/>
      <c r="TTZ731" s="422"/>
      <c r="TUA731" s="3"/>
      <c r="TUB731" s="422"/>
      <c r="TUC731" s="3"/>
      <c r="TUD731" s="422"/>
      <c r="TUE731" s="3"/>
      <c r="TUF731" s="422"/>
      <c r="TUG731" s="3"/>
      <c r="TUH731" s="422"/>
      <c r="TUI731" s="3"/>
      <c r="TUJ731" s="422"/>
      <c r="TUK731" s="3"/>
      <c r="TUL731" s="422"/>
      <c r="TUM731" s="3"/>
      <c r="TUN731" s="422"/>
      <c r="TUO731" s="3"/>
      <c r="TUP731" s="422"/>
      <c r="TUQ731" s="3"/>
      <c r="TUR731" s="422"/>
      <c r="TUS731" s="3"/>
      <c r="TUT731" s="422"/>
      <c r="TUU731" s="3"/>
      <c r="TUV731" s="422"/>
      <c r="TUW731" s="3"/>
      <c r="TUX731" s="422"/>
      <c r="TUY731" s="3"/>
      <c r="TUZ731" s="422"/>
      <c r="TVA731" s="3"/>
      <c r="TVB731" s="422"/>
      <c r="TVC731" s="3"/>
      <c r="TVD731" s="422"/>
      <c r="TVE731" s="3"/>
      <c r="TVF731" s="422"/>
      <c r="TVG731" s="3"/>
      <c r="TVH731" s="422"/>
      <c r="TVI731" s="3"/>
      <c r="TVJ731" s="422"/>
      <c r="TVK731" s="3"/>
      <c r="TVL731" s="422"/>
      <c r="TVM731" s="3"/>
      <c r="TVN731" s="422"/>
      <c r="TVO731" s="3"/>
      <c r="TVP731" s="422"/>
      <c r="TVQ731" s="3"/>
      <c r="TVR731" s="422"/>
      <c r="TVS731" s="3"/>
      <c r="TVT731" s="422"/>
      <c r="TVU731" s="3"/>
      <c r="TVV731" s="422"/>
      <c r="TVW731" s="3"/>
      <c r="TVX731" s="422"/>
      <c r="TVY731" s="3"/>
      <c r="TVZ731" s="422"/>
      <c r="TWA731" s="3"/>
      <c r="TWB731" s="422"/>
      <c r="TWC731" s="3"/>
      <c r="TWD731" s="422"/>
      <c r="TWE731" s="3"/>
      <c r="TWF731" s="422"/>
      <c r="TWG731" s="3"/>
      <c r="TWH731" s="422"/>
      <c r="TWI731" s="3"/>
      <c r="TWJ731" s="422"/>
      <c r="TWK731" s="3"/>
      <c r="TWL731" s="422"/>
      <c r="TWM731" s="3"/>
      <c r="TWN731" s="422"/>
      <c r="TWO731" s="3"/>
      <c r="TWP731" s="422"/>
      <c r="TWQ731" s="3"/>
      <c r="TWR731" s="422"/>
      <c r="TWS731" s="3"/>
      <c r="TWT731" s="422"/>
      <c r="TWU731" s="3"/>
      <c r="TWV731" s="422"/>
      <c r="TWW731" s="3"/>
      <c r="TWX731" s="422"/>
      <c r="TWY731" s="3"/>
      <c r="TWZ731" s="422"/>
      <c r="TXA731" s="3"/>
      <c r="TXB731" s="422"/>
      <c r="TXC731" s="3"/>
      <c r="TXD731" s="422"/>
      <c r="TXE731" s="3"/>
      <c r="TXF731" s="422"/>
      <c r="TXG731" s="3"/>
      <c r="TXH731" s="422"/>
      <c r="TXI731" s="3"/>
      <c r="TXJ731" s="422"/>
      <c r="TXK731" s="3"/>
      <c r="TXL731" s="422"/>
      <c r="TXM731" s="3"/>
      <c r="TXN731" s="422"/>
      <c r="TXO731" s="3"/>
      <c r="TXP731" s="422"/>
      <c r="TXQ731" s="3"/>
      <c r="TXR731" s="422"/>
      <c r="TXS731" s="3"/>
      <c r="TXT731" s="422"/>
      <c r="TXU731" s="3"/>
      <c r="TXV731" s="422"/>
      <c r="TXW731" s="3"/>
      <c r="TXX731" s="422"/>
      <c r="TXY731" s="3"/>
      <c r="TXZ731" s="422"/>
      <c r="TYA731" s="3"/>
      <c r="TYB731" s="422"/>
      <c r="TYC731" s="3"/>
      <c r="TYD731" s="422"/>
      <c r="TYE731" s="3"/>
      <c r="TYF731" s="422"/>
      <c r="TYG731" s="3"/>
      <c r="TYH731" s="422"/>
      <c r="TYI731" s="3"/>
      <c r="TYJ731" s="422"/>
      <c r="TYK731" s="3"/>
      <c r="TYL731" s="422"/>
      <c r="TYM731" s="3"/>
      <c r="TYN731" s="422"/>
      <c r="TYO731" s="3"/>
      <c r="TYP731" s="422"/>
      <c r="TYQ731" s="3"/>
      <c r="TYR731" s="422"/>
      <c r="TYS731" s="3"/>
      <c r="TYT731" s="422"/>
      <c r="TYU731" s="3"/>
      <c r="TYV731" s="422"/>
      <c r="TYW731" s="3"/>
      <c r="TYX731" s="422"/>
      <c r="TYY731" s="3"/>
      <c r="TYZ731" s="422"/>
      <c r="TZA731" s="3"/>
      <c r="TZB731" s="422"/>
      <c r="TZC731" s="3"/>
      <c r="TZD731" s="422"/>
      <c r="TZE731" s="3"/>
      <c r="TZF731" s="422"/>
      <c r="TZG731" s="3"/>
      <c r="TZH731" s="422"/>
      <c r="TZI731" s="3"/>
      <c r="TZJ731" s="422"/>
      <c r="TZK731" s="3"/>
      <c r="TZL731" s="422"/>
      <c r="TZM731" s="3"/>
      <c r="TZN731" s="422"/>
      <c r="TZO731" s="3"/>
      <c r="TZP731" s="422"/>
      <c r="TZQ731" s="3"/>
      <c r="TZR731" s="422"/>
      <c r="TZS731" s="3"/>
      <c r="TZT731" s="422"/>
      <c r="TZU731" s="3"/>
      <c r="TZV731" s="422"/>
      <c r="TZW731" s="3"/>
      <c r="TZX731" s="422"/>
      <c r="TZY731" s="3"/>
      <c r="TZZ731" s="422"/>
      <c r="UAA731" s="3"/>
      <c r="UAB731" s="422"/>
      <c r="UAC731" s="3"/>
      <c r="UAD731" s="422"/>
      <c r="UAE731" s="3"/>
      <c r="UAF731" s="422"/>
      <c r="UAG731" s="3"/>
      <c r="UAH731" s="422"/>
      <c r="UAI731" s="3"/>
      <c r="UAJ731" s="422"/>
      <c r="UAK731" s="3"/>
      <c r="UAL731" s="422"/>
      <c r="UAM731" s="3"/>
      <c r="UAN731" s="422"/>
      <c r="UAO731" s="3"/>
      <c r="UAP731" s="422"/>
      <c r="UAQ731" s="3"/>
      <c r="UAR731" s="422"/>
      <c r="UAS731" s="3"/>
      <c r="UAT731" s="422"/>
      <c r="UAU731" s="3"/>
      <c r="UAV731" s="422"/>
      <c r="UAW731" s="3"/>
      <c r="UAX731" s="422"/>
      <c r="UAY731" s="3"/>
      <c r="UAZ731" s="422"/>
      <c r="UBA731" s="3"/>
      <c r="UBB731" s="422"/>
      <c r="UBC731" s="3"/>
      <c r="UBD731" s="422"/>
      <c r="UBE731" s="3"/>
      <c r="UBF731" s="422"/>
      <c r="UBG731" s="3"/>
      <c r="UBH731" s="422"/>
      <c r="UBI731" s="3"/>
      <c r="UBJ731" s="422"/>
      <c r="UBK731" s="3"/>
      <c r="UBL731" s="422"/>
      <c r="UBM731" s="3"/>
      <c r="UBN731" s="422"/>
      <c r="UBO731" s="3"/>
      <c r="UBP731" s="422"/>
      <c r="UBQ731" s="3"/>
      <c r="UBR731" s="422"/>
      <c r="UBS731" s="3"/>
      <c r="UBT731" s="422"/>
      <c r="UBU731" s="3"/>
      <c r="UBV731" s="422"/>
      <c r="UBW731" s="3"/>
      <c r="UBX731" s="422"/>
      <c r="UBY731" s="3"/>
      <c r="UBZ731" s="422"/>
      <c r="UCA731" s="3"/>
      <c r="UCB731" s="422"/>
      <c r="UCC731" s="3"/>
      <c r="UCD731" s="422"/>
      <c r="UCE731" s="3"/>
      <c r="UCF731" s="422"/>
      <c r="UCG731" s="3"/>
      <c r="UCH731" s="422"/>
      <c r="UCI731" s="3"/>
      <c r="UCJ731" s="422"/>
      <c r="UCK731" s="3"/>
      <c r="UCL731" s="422"/>
      <c r="UCM731" s="3"/>
      <c r="UCN731" s="422"/>
      <c r="UCO731" s="3"/>
      <c r="UCP731" s="422"/>
      <c r="UCQ731" s="3"/>
      <c r="UCR731" s="422"/>
      <c r="UCS731" s="3"/>
      <c r="UCT731" s="422"/>
      <c r="UCU731" s="3"/>
      <c r="UCV731" s="422"/>
      <c r="UCW731" s="3"/>
      <c r="UCX731" s="422"/>
      <c r="UCY731" s="3"/>
      <c r="UCZ731" s="422"/>
      <c r="UDA731" s="3"/>
      <c r="UDB731" s="422"/>
      <c r="UDC731" s="3"/>
      <c r="UDD731" s="422"/>
      <c r="UDE731" s="3"/>
      <c r="UDF731" s="422"/>
      <c r="UDG731" s="3"/>
      <c r="UDH731" s="422"/>
      <c r="UDI731" s="3"/>
      <c r="UDJ731" s="422"/>
      <c r="UDK731" s="3"/>
      <c r="UDL731" s="422"/>
      <c r="UDM731" s="3"/>
      <c r="UDN731" s="422"/>
      <c r="UDO731" s="3"/>
      <c r="UDP731" s="422"/>
      <c r="UDQ731" s="3"/>
      <c r="UDR731" s="422"/>
      <c r="UDS731" s="3"/>
      <c r="UDT731" s="422"/>
      <c r="UDU731" s="3"/>
      <c r="UDV731" s="422"/>
      <c r="UDW731" s="3"/>
      <c r="UDX731" s="422"/>
      <c r="UDY731" s="3"/>
      <c r="UDZ731" s="422"/>
      <c r="UEA731" s="3"/>
      <c r="UEB731" s="422"/>
      <c r="UEC731" s="3"/>
      <c r="UED731" s="422"/>
      <c r="UEE731" s="3"/>
      <c r="UEF731" s="422"/>
      <c r="UEG731" s="3"/>
      <c r="UEH731" s="422"/>
      <c r="UEI731" s="3"/>
      <c r="UEJ731" s="422"/>
      <c r="UEK731" s="3"/>
      <c r="UEL731" s="422"/>
      <c r="UEM731" s="3"/>
      <c r="UEN731" s="422"/>
      <c r="UEO731" s="3"/>
      <c r="UEP731" s="422"/>
      <c r="UEQ731" s="3"/>
      <c r="UER731" s="422"/>
      <c r="UES731" s="3"/>
      <c r="UET731" s="422"/>
      <c r="UEU731" s="3"/>
      <c r="UEV731" s="422"/>
      <c r="UEW731" s="3"/>
      <c r="UEX731" s="422"/>
      <c r="UEY731" s="3"/>
      <c r="UEZ731" s="422"/>
      <c r="UFA731" s="3"/>
      <c r="UFB731" s="422"/>
      <c r="UFC731" s="3"/>
      <c r="UFD731" s="422"/>
      <c r="UFE731" s="3"/>
      <c r="UFF731" s="422"/>
      <c r="UFG731" s="3"/>
      <c r="UFH731" s="422"/>
      <c r="UFI731" s="3"/>
      <c r="UFJ731" s="422"/>
      <c r="UFK731" s="3"/>
      <c r="UFL731" s="422"/>
      <c r="UFM731" s="3"/>
      <c r="UFN731" s="422"/>
      <c r="UFO731" s="3"/>
      <c r="UFP731" s="422"/>
      <c r="UFQ731" s="3"/>
      <c r="UFR731" s="422"/>
      <c r="UFS731" s="3"/>
      <c r="UFT731" s="422"/>
      <c r="UFU731" s="3"/>
      <c r="UFV731" s="422"/>
      <c r="UFW731" s="3"/>
      <c r="UFX731" s="422"/>
      <c r="UFY731" s="3"/>
      <c r="UFZ731" s="422"/>
      <c r="UGA731" s="3"/>
      <c r="UGB731" s="422"/>
      <c r="UGC731" s="3"/>
      <c r="UGD731" s="422"/>
      <c r="UGE731" s="3"/>
      <c r="UGF731" s="422"/>
      <c r="UGG731" s="3"/>
      <c r="UGH731" s="422"/>
      <c r="UGI731" s="3"/>
      <c r="UGJ731" s="422"/>
      <c r="UGK731" s="3"/>
      <c r="UGL731" s="422"/>
      <c r="UGM731" s="3"/>
      <c r="UGN731" s="422"/>
      <c r="UGO731" s="3"/>
      <c r="UGP731" s="422"/>
      <c r="UGQ731" s="3"/>
      <c r="UGR731" s="422"/>
      <c r="UGS731" s="3"/>
      <c r="UGT731" s="422"/>
      <c r="UGU731" s="3"/>
      <c r="UGV731" s="422"/>
      <c r="UGW731" s="3"/>
      <c r="UGX731" s="422"/>
      <c r="UGY731" s="3"/>
      <c r="UGZ731" s="422"/>
      <c r="UHA731" s="3"/>
      <c r="UHB731" s="422"/>
      <c r="UHC731" s="3"/>
      <c r="UHD731" s="422"/>
      <c r="UHE731" s="3"/>
      <c r="UHF731" s="422"/>
      <c r="UHG731" s="3"/>
      <c r="UHH731" s="422"/>
      <c r="UHI731" s="3"/>
      <c r="UHJ731" s="422"/>
      <c r="UHK731" s="3"/>
      <c r="UHL731" s="422"/>
      <c r="UHM731" s="3"/>
      <c r="UHN731" s="422"/>
      <c r="UHO731" s="3"/>
      <c r="UHP731" s="422"/>
      <c r="UHQ731" s="3"/>
      <c r="UHR731" s="422"/>
      <c r="UHS731" s="3"/>
      <c r="UHT731" s="422"/>
      <c r="UHU731" s="3"/>
      <c r="UHV731" s="422"/>
      <c r="UHW731" s="3"/>
      <c r="UHX731" s="422"/>
      <c r="UHY731" s="3"/>
      <c r="UHZ731" s="422"/>
      <c r="UIA731" s="3"/>
      <c r="UIB731" s="422"/>
      <c r="UIC731" s="3"/>
      <c r="UID731" s="422"/>
      <c r="UIE731" s="3"/>
      <c r="UIF731" s="422"/>
      <c r="UIG731" s="3"/>
      <c r="UIH731" s="422"/>
      <c r="UII731" s="3"/>
      <c r="UIJ731" s="422"/>
      <c r="UIK731" s="3"/>
      <c r="UIL731" s="422"/>
      <c r="UIM731" s="3"/>
      <c r="UIN731" s="422"/>
      <c r="UIO731" s="3"/>
      <c r="UIP731" s="422"/>
      <c r="UIQ731" s="3"/>
      <c r="UIR731" s="422"/>
      <c r="UIS731" s="3"/>
      <c r="UIT731" s="422"/>
      <c r="UIU731" s="3"/>
      <c r="UIV731" s="422"/>
      <c r="UIW731" s="3"/>
      <c r="UIX731" s="422"/>
      <c r="UIY731" s="3"/>
      <c r="UIZ731" s="422"/>
      <c r="UJA731" s="3"/>
      <c r="UJB731" s="422"/>
      <c r="UJC731" s="3"/>
      <c r="UJD731" s="422"/>
      <c r="UJE731" s="3"/>
      <c r="UJF731" s="422"/>
      <c r="UJG731" s="3"/>
      <c r="UJH731" s="422"/>
      <c r="UJI731" s="3"/>
      <c r="UJJ731" s="422"/>
      <c r="UJK731" s="3"/>
      <c r="UJL731" s="422"/>
      <c r="UJM731" s="3"/>
      <c r="UJN731" s="422"/>
      <c r="UJO731" s="3"/>
      <c r="UJP731" s="422"/>
      <c r="UJQ731" s="3"/>
      <c r="UJR731" s="422"/>
      <c r="UJS731" s="3"/>
      <c r="UJT731" s="422"/>
      <c r="UJU731" s="3"/>
      <c r="UJV731" s="422"/>
      <c r="UJW731" s="3"/>
      <c r="UJX731" s="422"/>
      <c r="UJY731" s="3"/>
      <c r="UJZ731" s="422"/>
      <c r="UKA731" s="3"/>
      <c r="UKB731" s="422"/>
      <c r="UKC731" s="3"/>
      <c r="UKD731" s="422"/>
      <c r="UKE731" s="3"/>
      <c r="UKF731" s="422"/>
      <c r="UKG731" s="3"/>
      <c r="UKH731" s="422"/>
      <c r="UKI731" s="3"/>
      <c r="UKJ731" s="422"/>
      <c r="UKK731" s="3"/>
      <c r="UKL731" s="422"/>
      <c r="UKM731" s="3"/>
      <c r="UKN731" s="422"/>
      <c r="UKO731" s="3"/>
      <c r="UKP731" s="422"/>
      <c r="UKQ731" s="3"/>
      <c r="UKR731" s="422"/>
      <c r="UKS731" s="3"/>
      <c r="UKT731" s="422"/>
      <c r="UKU731" s="3"/>
      <c r="UKV731" s="422"/>
      <c r="UKW731" s="3"/>
      <c r="UKX731" s="422"/>
      <c r="UKY731" s="3"/>
      <c r="UKZ731" s="422"/>
      <c r="ULA731" s="3"/>
      <c r="ULB731" s="422"/>
      <c r="ULC731" s="3"/>
      <c r="ULD731" s="422"/>
      <c r="ULE731" s="3"/>
      <c r="ULF731" s="422"/>
      <c r="ULG731" s="3"/>
      <c r="ULH731" s="422"/>
      <c r="ULI731" s="3"/>
      <c r="ULJ731" s="422"/>
      <c r="ULK731" s="3"/>
      <c r="ULL731" s="422"/>
      <c r="ULM731" s="3"/>
      <c r="ULN731" s="422"/>
      <c r="ULO731" s="3"/>
      <c r="ULP731" s="422"/>
      <c r="ULQ731" s="3"/>
      <c r="ULR731" s="422"/>
      <c r="ULS731" s="3"/>
      <c r="ULT731" s="422"/>
      <c r="ULU731" s="3"/>
      <c r="ULV731" s="422"/>
      <c r="ULW731" s="3"/>
      <c r="ULX731" s="422"/>
      <c r="ULY731" s="3"/>
      <c r="ULZ731" s="422"/>
      <c r="UMA731" s="3"/>
      <c r="UMB731" s="422"/>
      <c r="UMC731" s="3"/>
      <c r="UMD731" s="422"/>
      <c r="UME731" s="3"/>
      <c r="UMF731" s="422"/>
      <c r="UMG731" s="3"/>
      <c r="UMH731" s="422"/>
      <c r="UMI731" s="3"/>
      <c r="UMJ731" s="422"/>
      <c r="UMK731" s="3"/>
      <c r="UML731" s="422"/>
      <c r="UMM731" s="3"/>
      <c r="UMN731" s="422"/>
      <c r="UMO731" s="3"/>
      <c r="UMP731" s="422"/>
      <c r="UMQ731" s="3"/>
      <c r="UMR731" s="422"/>
      <c r="UMS731" s="3"/>
      <c r="UMT731" s="422"/>
      <c r="UMU731" s="3"/>
      <c r="UMV731" s="422"/>
      <c r="UMW731" s="3"/>
      <c r="UMX731" s="422"/>
      <c r="UMY731" s="3"/>
      <c r="UMZ731" s="422"/>
      <c r="UNA731" s="3"/>
      <c r="UNB731" s="422"/>
      <c r="UNC731" s="3"/>
      <c r="UND731" s="422"/>
      <c r="UNE731" s="3"/>
      <c r="UNF731" s="422"/>
      <c r="UNG731" s="3"/>
      <c r="UNH731" s="422"/>
      <c r="UNI731" s="3"/>
      <c r="UNJ731" s="422"/>
      <c r="UNK731" s="3"/>
      <c r="UNL731" s="422"/>
      <c r="UNM731" s="3"/>
      <c r="UNN731" s="422"/>
      <c r="UNO731" s="3"/>
      <c r="UNP731" s="422"/>
      <c r="UNQ731" s="3"/>
      <c r="UNR731" s="422"/>
      <c r="UNS731" s="3"/>
      <c r="UNT731" s="422"/>
      <c r="UNU731" s="3"/>
      <c r="UNV731" s="422"/>
      <c r="UNW731" s="3"/>
      <c r="UNX731" s="422"/>
      <c r="UNY731" s="3"/>
      <c r="UNZ731" s="422"/>
      <c r="UOA731" s="3"/>
      <c r="UOB731" s="422"/>
      <c r="UOC731" s="3"/>
      <c r="UOD731" s="422"/>
      <c r="UOE731" s="3"/>
      <c r="UOF731" s="422"/>
      <c r="UOG731" s="3"/>
      <c r="UOH731" s="422"/>
      <c r="UOI731" s="3"/>
      <c r="UOJ731" s="422"/>
      <c r="UOK731" s="3"/>
      <c r="UOL731" s="422"/>
      <c r="UOM731" s="3"/>
      <c r="UON731" s="422"/>
      <c r="UOO731" s="3"/>
      <c r="UOP731" s="422"/>
      <c r="UOQ731" s="3"/>
      <c r="UOR731" s="422"/>
      <c r="UOS731" s="3"/>
      <c r="UOT731" s="422"/>
      <c r="UOU731" s="3"/>
      <c r="UOV731" s="422"/>
      <c r="UOW731" s="3"/>
      <c r="UOX731" s="422"/>
      <c r="UOY731" s="3"/>
      <c r="UOZ731" s="422"/>
      <c r="UPA731" s="3"/>
      <c r="UPB731" s="422"/>
      <c r="UPC731" s="3"/>
      <c r="UPD731" s="422"/>
      <c r="UPE731" s="3"/>
      <c r="UPF731" s="422"/>
      <c r="UPG731" s="3"/>
      <c r="UPH731" s="422"/>
      <c r="UPI731" s="3"/>
      <c r="UPJ731" s="422"/>
      <c r="UPK731" s="3"/>
      <c r="UPL731" s="422"/>
      <c r="UPM731" s="3"/>
      <c r="UPN731" s="422"/>
      <c r="UPO731" s="3"/>
      <c r="UPP731" s="422"/>
      <c r="UPQ731" s="3"/>
      <c r="UPR731" s="422"/>
      <c r="UPS731" s="3"/>
      <c r="UPT731" s="422"/>
      <c r="UPU731" s="3"/>
      <c r="UPV731" s="422"/>
      <c r="UPW731" s="3"/>
      <c r="UPX731" s="422"/>
      <c r="UPY731" s="3"/>
      <c r="UPZ731" s="422"/>
      <c r="UQA731" s="3"/>
      <c r="UQB731" s="422"/>
      <c r="UQC731" s="3"/>
      <c r="UQD731" s="422"/>
      <c r="UQE731" s="3"/>
      <c r="UQF731" s="422"/>
      <c r="UQG731" s="3"/>
      <c r="UQH731" s="422"/>
      <c r="UQI731" s="3"/>
      <c r="UQJ731" s="422"/>
      <c r="UQK731" s="3"/>
      <c r="UQL731" s="422"/>
      <c r="UQM731" s="3"/>
      <c r="UQN731" s="422"/>
      <c r="UQO731" s="3"/>
      <c r="UQP731" s="422"/>
      <c r="UQQ731" s="3"/>
      <c r="UQR731" s="422"/>
      <c r="UQS731" s="3"/>
      <c r="UQT731" s="422"/>
      <c r="UQU731" s="3"/>
      <c r="UQV731" s="422"/>
      <c r="UQW731" s="3"/>
      <c r="UQX731" s="422"/>
      <c r="UQY731" s="3"/>
      <c r="UQZ731" s="422"/>
      <c r="URA731" s="3"/>
      <c r="URB731" s="422"/>
      <c r="URC731" s="3"/>
      <c r="URD731" s="422"/>
      <c r="URE731" s="3"/>
      <c r="URF731" s="422"/>
      <c r="URG731" s="3"/>
      <c r="URH731" s="422"/>
      <c r="URI731" s="3"/>
      <c r="URJ731" s="422"/>
      <c r="URK731" s="3"/>
      <c r="URL731" s="422"/>
      <c r="URM731" s="3"/>
      <c r="URN731" s="422"/>
      <c r="URO731" s="3"/>
      <c r="URP731" s="422"/>
      <c r="URQ731" s="3"/>
      <c r="URR731" s="422"/>
      <c r="URS731" s="3"/>
      <c r="URT731" s="422"/>
      <c r="URU731" s="3"/>
      <c r="URV731" s="422"/>
      <c r="URW731" s="3"/>
      <c r="URX731" s="422"/>
      <c r="URY731" s="3"/>
      <c r="URZ731" s="422"/>
      <c r="USA731" s="3"/>
      <c r="USB731" s="422"/>
      <c r="USC731" s="3"/>
      <c r="USD731" s="422"/>
      <c r="USE731" s="3"/>
      <c r="USF731" s="422"/>
      <c r="USG731" s="3"/>
      <c r="USH731" s="422"/>
      <c r="USI731" s="3"/>
      <c r="USJ731" s="422"/>
      <c r="USK731" s="3"/>
      <c r="USL731" s="422"/>
      <c r="USM731" s="3"/>
      <c r="USN731" s="422"/>
      <c r="USO731" s="3"/>
      <c r="USP731" s="422"/>
      <c r="USQ731" s="3"/>
      <c r="USR731" s="422"/>
      <c r="USS731" s="3"/>
      <c r="UST731" s="422"/>
      <c r="USU731" s="3"/>
      <c r="USV731" s="422"/>
      <c r="USW731" s="3"/>
      <c r="USX731" s="422"/>
      <c r="USY731" s="3"/>
      <c r="USZ731" s="422"/>
      <c r="UTA731" s="3"/>
      <c r="UTB731" s="422"/>
      <c r="UTC731" s="3"/>
      <c r="UTD731" s="422"/>
      <c r="UTE731" s="3"/>
      <c r="UTF731" s="422"/>
      <c r="UTG731" s="3"/>
      <c r="UTH731" s="422"/>
      <c r="UTI731" s="3"/>
      <c r="UTJ731" s="422"/>
      <c r="UTK731" s="3"/>
      <c r="UTL731" s="422"/>
      <c r="UTM731" s="3"/>
      <c r="UTN731" s="422"/>
      <c r="UTO731" s="3"/>
      <c r="UTP731" s="422"/>
      <c r="UTQ731" s="3"/>
      <c r="UTR731" s="422"/>
      <c r="UTS731" s="3"/>
      <c r="UTT731" s="422"/>
      <c r="UTU731" s="3"/>
      <c r="UTV731" s="422"/>
      <c r="UTW731" s="3"/>
      <c r="UTX731" s="422"/>
      <c r="UTY731" s="3"/>
      <c r="UTZ731" s="422"/>
      <c r="UUA731" s="3"/>
      <c r="UUB731" s="422"/>
      <c r="UUC731" s="3"/>
      <c r="UUD731" s="422"/>
      <c r="UUE731" s="3"/>
      <c r="UUF731" s="422"/>
      <c r="UUG731" s="3"/>
      <c r="UUH731" s="422"/>
      <c r="UUI731" s="3"/>
      <c r="UUJ731" s="422"/>
      <c r="UUK731" s="3"/>
      <c r="UUL731" s="422"/>
      <c r="UUM731" s="3"/>
      <c r="UUN731" s="422"/>
      <c r="UUO731" s="3"/>
      <c r="UUP731" s="422"/>
      <c r="UUQ731" s="3"/>
      <c r="UUR731" s="422"/>
      <c r="UUS731" s="3"/>
      <c r="UUT731" s="422"/>
      <c r="UUU731" s="3"/>
      <c r="UUV731" s="422"/>
      <c r="UUW731" s="3"/>
      <c r="UUX731" s="422"/>
      <c r="UUY731" s="3"/>
      <c r="UUZ731" s="422"/>
      <c r="UVA731" s="3"/>
      <c r="UVB731" s="422"/>
      <c r="UVC731" s="3"/>
      <c r="UVD731" s="422"/>
      <c r="UVE731" s="3"/>
      <c r="UVF731" s="422"/>
      <c r="UVG731" s="3"/>
      <c r="UVH731" s="422"/>
      <c r="UVI731" s="3"/>
      <c r="UVJ731" s="422"/>
      <c r="UVK731" s="3"/>
      <c r="UVL731" s="422"/>
      <c r="UVM731" s="3"/>
      <c r="UVN731" s="422"/>
      <c r="UVO731" s="3"/>
      <c r="UVP731" s="422"/>
      <c r="UVQ731" s="3"/>
      <c r="UVR731" s="422"/>
      <c r="UVS731" s="3"/>
      <c r="UVT731" s="422"/>
      <c r="UVU731" s="3"/>
      <c r="UVV731" s="422"/>
      <c r="UVW731" s="3"/>
      <c r="UVX731" s="422"/>
      <c r="UVY731" s="3"/>
      <c r="UVZ731" s="422"/>
      <c r="UWA731" s="3"/>
      <c r="UWB731" s="422"/>
      <c r="UWC731" s="3"/>
      <c r="UWD731" s="422"/>
      <c r="UWE731" s="3"/>
      <c r="UWF731" s="422"/>
      <c r="UWG731" s="3"/>
      <c r="UWH731" s="422"/>
      <c r="UWI731" s="3"/>
      <c r="UWJ731" s="422"/>
      <c r="UWK731" s="3"/>
      <c r="UWL731" s="422"/>
      <c r="UWM731" s="3"/>
      <c r="UWN731" s="422"/>
      <c r="UWO731" s="3"/>
      <c r="UWP731" s="422"/>
      <c r="UWQ731" s="3"/>
      <c r="UWR731" s="422"/>
      <c r="UWS731" s="3"/>
      <c r="UWT731" s="422"/>
      <c r="UWU731" s="3"/>
      <c r="UWV731" s="422"/>
      <c r="UWW731" s="3"/>
      <c r="UWX731" s="422"/>
      <c r="UWY731" s="3"/>
      <c r="UWZ731" s="422"/>
      <c r="UXA731" s="3"/>
      <c r="UXB731" s="422"/>
      <c r="UXC731" s="3"/>
      <c r="UXD731" s="422"/>
      <c r="UXE731" s="3"/>
      <c r="UXF731" s="422"/>
      <c r="UXG731" s="3"/>
      <c r="UXH731" s="422"/>
      <c r="UXI731" s="3"/>
      <c r="UXJ731" s="422"/>
      <c r="UXK731" s="3"/>
      <c r="UXL731" s="422"/>
      <c r="UXM731" s="3"/>
      <c r="UXN731" s="422"/>
      <c r="UXO731" s="3"/>
      <c r="UXP731" s="422"/>
      <c r="UXQ731" s="3"/>
      <c r="UXR731" s="422"/>
      <c r="UXS731" s="3"/>
      <c r="UXT731" s="422"/>
      <c r="UXU731" s="3"/>
      <c r="UXV731" s="422"/>
      <c r="UXW731" s="3"/>
      <c r="UXX731" s="422"/>
      <c r="UXY731" s="3"/>
      <c r="UXZ731" s="422"/>
      <c r="UYA731" s="3"/>
      <c r="UYB731" s="422"/>
      <c r="UYC731" s="3"/>
      <c r="UYD731" s="422"/>
      <c r="UYE731" s="3"/>
      <c r="UYF731" s="422"/>
      <c r="UYG731" s="3"/>
      <c r="UYH731" s="422"/>
      <c r="UYI731" s="3"/>
      <c r="UYJ731" s="422"/>
      <c r="UYK731" s="3"/>
      <c r="UYL731" s="422"/>
      <c r="UYM731" s="3"/>
      <c r="UYN731" s="422"/>
      <c r="UYO731" s="3"/>
      <c r="UYP731" s="422"/>
      <c r="UYQ731" s="3"/>
      <c r="UYR731" s="422"/>
      <c r="UYS731" s="3"/>
      <c r="UYT731" s="422"/>
      <c r="UYU731" s="3"/>
      <c r="UYV731" s="422"/>
      <c r="UYW731" s="3"/>
      <c r="UYX731" s="422"/>
      <c r="UYY731" s="3"/>
      <c r="UYZ731" s="422"/>
      <c r="UZA731" s="3"/>
      <c r="UZB731" s="422"/>
      <c r="UZC731" s="3"/>
      <c r="UZD731" s="422"/>
      <c r="UZE731" s="3"/>
      <c r="UZF731" s="422"/>
      <c r="UZG731" s="3"/>
      <c r="UZH731" s="422"/>
      <c r="UZI731" s="3"/>
      <c r="UZJ731" s="422"/>
      <c r="UZK731" s="3"/>
      <c r="UZL731" s="422"/>
      <c r="UZM731" s="3"/>
      <c r="UZN731" s="422"/>
      <c r="UZO731" s="3"/>
      <c r="UZP731" s="422"/>
      <c r="UZQ731" s="3"/>
      <c r="UZR731" s="422"/>
      <c r="UZS731" s="3"/>
      <c r="UZT731" s="422"/>
      <c r="UZU731" s="3"/>
      <c r="UZV731" s="422"/>
      <c r="UZW731" s="3"/>
      <c r="UZX731" s="422"/>
      <c r="UZY731" s="3"/>
      <c r="UZZ731" s="422"/>
      <c r="VAA731" s="3"/>
      <c r="VAB731" s="422"/>
      <c r="VAC731" s="3"/>
      <c r="VAD731" s="422"/>
      <c r="VAE731" s="3"/>
      <c r="VAF731" s="422"/>
      <c r="VAG731" s="3"/>
      <c r="VAH731" s="422"/>
      <c r="VAI731" s="3"/>
      <c r="VAJ731" s="422"/>
      <c r="VAK731" s="3"/>
      <c r="VAL731" s="422"/>
      <c r="VAM731" s="3"/>
      <c r="VAN731" s="422"/>
      <c r="VAO731" s="3"/>
      <c r="VAP731" s="422"/>
      <c r="VAQ731" s="3"/>
      <c r="VAR731" s="422"/>
      <c r="VAS731" s="3"/>
      <c r="VAT731" s="422"/>
      <c r="VAU731" s="3"/>
      <c r="VAV731" s="422"/>
      <c r="VAW731" s="3"/>
      <c r="VAX731" s="422"/>
      <c r="VAY731" s="3"/>
      <c r="VAZ731" s="422"/>
      <c r="VBA731" s="3"/>
      <c r="VBB731" s="422"/>
      <c r="VBC731" s="3"/>
      <c r="VBD731" s="422"/>
      <c r="VBE731" s="3"/>
      <c r="VBF731" s="422"/>
      <c r="VBG731" s="3"/>
      <c r="VBH731" s="422"/>
      <c r="VBI731" s="3"/>
      <c r="VBJ731" s="422"/>
      <c r="VBK731" s="3"/>
      <c r="VBL731" s="422"/>
      <c r="VBM731" s="3"/>
      <c r="VBN731" s="422"/>
      <c r="VBO731" s="3"/>
      <c r="VBP731" s="422"/>
      <c r="VBQ731" s="3"/>
      <c r="VBR731" s="422"/>
      <c r="VBS731" s="3"/>
      <c r="VBT731" s="422"/>
      <c r="VBU731" s="3"/>
      <c r="VBV731" s="422"/>
      <c r="VBW731" s="3"/>
      <c r="VBX731" s="422"/>
      <c r="VBY731" s="3"/>
      <c r="VBZ731" s="422"/>
      <c r="VCA731" s="3"/>
      <c r="VCB731" s="422"/>
      <c r="VCC731" s="3"/>
      <c r="VCD731" s="422"/>
      <c r="VCE731" s="3"/>
      <c r="VCF731" s="422"/>
      <c r="VCG731" s="3"/>
      <c r="VCH731" s="422"/>
      <c r="VCI731" s="3"/>
      <c r="VCJ731" s="422"/>
      <c r="VCK731" s="3"/>
      <c r="VCL731" s="422"/>
      <c r="VCM731" s="3"/>
      <c r="VCN731" s="422"/>
      <c r="VCO731" s="3"/>
      <c r="VCP731" s="422"/>
      <c r="VCQ731" s="3"/>
      <c r="VCR731" s="422"/>
      <c r="VCS731" s="3"/>
      <c r="VCT731" s="422"/>
      <c r="VCU731" s="3"/>
      <c r="VCV731" s="422"/>
      <c r="VCW731" s="3"/>
      <c r="VCX731" s="422"/>
      <c r="VCY731" s="3"/>
      <c r="VCZ731" s="422"/>
      <c r="VDA731" s="3"/>
      <c r="VDB731" s="422"/>
      <c r="VDC731" s="3"/>
      <c r="VDD731" s="422"/>
      <c r="VDE731" s="3"/>
      <c r="VDF731" s="422"/>
      <c r="VDG731" s="3"/>
      <c r="VDH731" s="422"/>
      <c r="VDI731" s="3"/>
      <c r="VDJ731" s="422"/>
      <c r="VDK731" s="3"/>
      <c r="VDL731" s="422"/>
      <c r="VDM731" s="3"/>
      <c r="VDN731" s="422"/>
      <c r="VDO731" s="3"/>
      <c r="VDP731" s="422"/>
      <c r="VDQ731" s="3"/>
      <c r="VDR731" s="422"/>
      <c r="VDS731" s="3"/>
      <c r="VDT731" s="422"/>
      <c r="VDU731" s="3"/>
      <c r="VDV731" s="422"/>
      <c r="VDW731" s="3"/>
      <c r="VDX731" s="422"/>
      <c r="VDY731" s="3"/>
      <c r="VDZ731" s="422"/>
      <c r="VEA731" s="3"/>
      <c r="VEB731" s="422"/>
      <c r="VEC731" s="3"/>
      <c r="VED731" s="422"/>
      <c r="VEE731" s="3"/>
      <c r="VEF731" s="422"/>
      <c r="VEG731" s="3"/>
      <c r="VEH731" s="422"/>
      <c r="VEI731" s="3"/>
      <c r="VEJ731" s="422"/>
      <c r="VEK731" s="3"/>
      <c r="VEL731" s="422"/>
      <c r="VEM731" s="3"/>
      <c r="VEN731" s="422"/>
      <c r="VEO731" s="3"/>
      <c r="VEP731" s="422"/>
      <c r="VEQ731" s="3"/>
      <c r="VER731" s="422"/>
      <c r="VES731" s="3"/>
      <c r="VET731" s="422"/>
      <c r="VEU731" s="3"/>
      <c r="VEV731" s="422"/>
      <c r="VEW731" s="3"/>
      <c r="VEX731" s="422"/>
      <c r="VEY731" s="3"/>
      <c r="VEZ731" s="422"/>
      <c r="VFA731" s="3"/>
      <c r="VFB731" s="422"/>
      <c r="VFC731" s="3"/>
      <c r="VFD731" s="422"/>
      <c r="VFE731" s="3"/>
      <c r="VFF731" s="422"/>
      <c r="VFG731" s="3"/>
      <c r="VFH731" s="422"/>
      <c r="VFI731" s="3"/>
      <c r="VFJ731" s="422"/>
      <c r="VFK731" s="3"/>
      <c r="VFL731" s="422"/>
      <c r="VFM731" s="3"/>
      <c r="VFN731" s="422"/>
      <c r="VFO731" s="3"/>
      <c r="VFP731" s="422"/>
      <c r="VFQ731" s="3"/>
      <c r="VFR731" s="422"/>
      <c r="VFS731" s="3"/>
      <c r="VFT731" s="422"/>
      <c r="VFU731" s="3"/>
      <c r="VFV731" s="422"/>
      <c r="VFW731" s="3"/>
      <c r="VFX731" s="422"/>
      <c r="VFY731" s="3"/>
      <c r="VFZ731" s="422"/>
      <c r="VGA731" s="3"/>
      <c r="VGB731" s="422"/>
      <c r="VGC731" s="3"/>
      <c r="VGD731" s="422"/>
      <c r="VGE731" s="3"/>
      <c r="VGF731" s="422"/>
      <c r="VGG731" s="3"/>
      <c r="VGH731" s="422"/>
      <c r="VGI731" s="3"/>
      <c r="VGJ731" s="422"/>
      <c r="VGK731" s="3"/>
      <c r="VGL731" s="422"/>
      <c r="VGM731" s="3"/>
      <c r="VGN731" s="422"/>
      <c r="VGO731" s="3"/>
      <c r="VGP731" s="422"/>
      <c r="VGQ731" s="3"/>
      <c r="VGR731" s="422"/>
      <c r="VGS731" s="3"/>
      <c r="VGT731" s="422"/>
      <c r="VGU731" s="3"/>
      <c r="VGV731" s="422"/>
      <c r="VGW731" s="3"/>
      <c r="VGX731" s="422"/>
      <c r="VGY731" s="3"/>
      <c r="VGZ731" s="422"/>
      <c r="VHA731" s="3"/>
      <c r="VHB731" s="422"/>
      <c r="VHC731" s="3"/>
      <c r="VHD731" s="422"/>
      <c r="VHE731" s="3"/>
      <c r="VHF731" s="422"/>
      <c r="VHG731" s="3"/>
      <c r="VHH731" s="422"/>
      <c r="VHI731" s="3"/>
      <c r="VHJ731" s="422"/>
      <c r="VHK731" s="3"/>
      <c r="VHL731" s="422"/>
      <c r="VHM731" s="3"/>
      <c r="VHN731" s="422"/>
      <c r="VHO731" s="3"/>
      <c r="VHP731" s="422"/>
      <c r="VHQ731" s="3"/>
      <c r="VHR731" s="422"/>
      <c r="VHS731" s="3"/>
      <c r="VHT731" s="422"/>
      <c r="VHU731" s="3"/>
      <c r="VHV731" s="422"/>
      <c r="VHW731" s="3"/>
      <c r="VHX731" s="422"/>
      <c r="VHY731" s="3"/>
      <c r="VHZ731" s="422"/>
      <c r="VIA731" s="3"/>
      <c r="VIB731" s="422"/>
      <c r="VIC731" s="3"/>
      <c r="VID731" s="422"/>
      <c r="VIE731" s="3"/>
      <c r="VIF731" s="422"/>
      <c r="VIG731" s="3"/>
      <c r="VIH731" s="422"/>
      <c r="VII731" s="3"/>
      <c r="VIJ731" s="422"/>
      <c r="VIK731" s="3"/>
      <c r="VIL731" s="422"/>
      <c r="VIM731" s="3"/>
      <c r="VIN731" s="422"/>
      <c r="VIO731" s="3"/>
      <c r="VIP731" s="422"/>
      <c r="VIQ731" s="3"/>
      <c r="VIR731" s="422"/>
      <c r="VIS731" s="3"/>
      <c r="VIT731" s="422"/>
      <c r="VIU731" s="3"/>
      <c r="VIV731" s="422"/>
      <c r="VIW731" s="3"/>
      <c r="VIX731" s="422"/>
      <c r="VIY731" s="3"/>
      <c r="VIZ731" s="422"/>
      <c r="VJA731" s="3"/>
      <c r="VJB731" s="422"/>
      <c r="VJC731" s="3"/>
      <c r="VJD731" s="422"/>
      <c r="VJE731" s="3"/>
      <c r="VJF731" s="422"/>
      <c r="VJG731" s="3"/>
      <c r="VJH731" s="422"/>
      <c r="VJI731" s="3"/>
      <c r="VJJ731" s="422"/>
      <c r="VJK731" s="3"/>
      <c r="VJL731" s="422"/>
      <c r="VJM731" s="3"/>
      <c r="VJN731" s="422"/>
      <c r="VJO731" s="3"/>
      <c r="VJP731" s="422"/>
      <c r="VJQ731" s="3"/>
      <c r="VJR731" s="422"/>
      <c r="VJS731" s="3"/>
      <c r="VJT731" s="422"/>
      <c r="VJU731" s="3"/>
      <c r="VJV731" s="422"/>
      <c r="VJW731" s="3"/>
      <c r="VJX731" s="422"/>
      <c r="VJY731" s="3"/>
      <c r="VJZ731" s="422"/>
      <c r="VKA731" s="3"/>
      <c r="VKB731" s="422"/>
      <c r="VKC731" s="3"/>
      <c r="VKD731" s="422"/>
      <c r="VKE731" s="3"/>
      <c r="VKF731" s="422"/>
      <c r="VKG731" s="3"/>
      <c r="VKH731" s="422"/>
      <c r="VKI731" s="3"/>
      <c r="VKJ731" s="422"/>
      <c r="VKK731" s="3"/>
      <c r="VKL731" s="422"/>
      <c r="VKM731" s="3"/>
      <c r="VKN731" s="422"/>
      <c r="VKO731" s="3"/>
      <c r="VKP731" s="422"/>
      <c r="VKQ731" s="3"/>
      <c r="VKR731" s="422"/>
      <c r="VKS731" s="3"/>
      <c r="VKT731" s="422"/>
      <c r="VKU731" s="3"/>
      <c r="VKV731" s="422"/>
      <c r="VKW731" s="3"/>
      <c r="VKX731" s="422"/>
      <c r="VKY731" s="3"/>
      <c r="VKZ731" s="422"/>
      <c r="VLA731" s="3"/>
      <c r="VLB731" s="422"/>
      <c r="VLC731" s="3"/>
      <c r="VLD731" s="422"/>
      <c r="VLE731" s="3"/>
      <c r="VLF731" s="422"/>
      <c r="VLG731" s="3"/>
      <c r="VLH731" s="422"/>
      <c r="VLI731" s="3"/>
      <c r="VLJ731" s="422"/>
      <c r="VLK731" s="3"/>
      <c r="VLL731" s="422"/>
      <c r="VLM731" s="3"/>
      <c r="VLN731" s="422"/>
      <c r="VLO731" s="3"/>
      <c r="VLP731" s="422"/>
      <c r="VLQ731" s="3"/>
      <c r="VLR731" s="422"/>
      <c r="VLS731" s="3"/>
      <c r="VLT731" s="422"/>
      <c r="VLU731" s="3"/>
      <c r="VLV731" s="422"/>
      <c r="VLW731" s="3"/>
      <c r="VLX731" s="422"/>
      <c r="VLY731" s="3"/>
      <c r="VLZ731" s="422"/>
      <c r="VMA731" s="3"/>
      <c r="VMB731" s="422"/>
      <c r="VMC731" s="3"/>
      <c r="VMD731" s="422"/>
      <c r="VME731" s="3"/>
      <c r="VMF731" s="422"/>
      <c r="VMG731" s="3"/>
      <c r="VMH731" s="422"/>
      <c r="VMI731" s="3"/>
      <c r="VMJ731" s="422"/>
      <c r="VMK731" s="3"/>
      <c r="VML731" s="422"/>
      <c r="VMM731" s="3"/>
      <c r="VMN731" s="422"/>
      <c r="VMO731" s="3"/>
      <c r="VMP731" s="422"/>
      <c r="VMQ731" s="3"/>
      <c r="VMR731" s="422"/>
      <c r="VMS731" s="3"/>
      <c r="VMT731" s="422"/>
      <c r="VMU731" s="3"/>
      <c r="VMV731" s="422"/>
      <c r="VMW731" s="3"/>
      <c r="VMX731" s="422"/>
      <c r="VMY731" s="3"/>
      <c r="VMZ731" s="422"/>
      <c r="VNA731" s="3"/>
      <c r="VNB731" s="422"/>
      <c r="VNC731" s="3"/>
      <c r="VND731" s="422"/>
      <c r="VNE731" s="3"/>
      <c r="VNF731" s="422"/>
      <c r="VNG731" s="3"/>
      <c r="VNH731" s="422"/>
      <c r="VNI731" s="3"/>
      <c r="VNJ731" s="422"/>
      <c r="VNK731" s="3"/>
      <c r="VNL731" s="422"/>
      <c r="VNM731" s="3"/>
      <c r="VNN731" s="422"/>
      <c r="VNO731" s="3"/>
      <c r="VNP731" s="422"/>
      <c r="VNQ731" s="3"/>
      <c r="VNR731" s="422"/>
      <c r="VNS731" s="3"/>
      <c r="VNT731" s="422"/>
      <c r="VNU731" s="3"/>
      <c r="VNV731" s="422"/>
      <c r="VNW731" s="3"/>
      <c r="VNX731" s="422"/>
      <c r="VNY731" s="3"/>
      <c r="VNZ731" s="422"/>
      <c r="VOA731" s="3"/>
      <c r="VOB731" s="422"/>
      <c r="VOC731" s="3"/>
      <c r="VOD731" s="422"/>
      <c r="VOE731" s="3"/>
      <c r="VOF731" s="422"/>
      <c r="VOG731" s="3"/>
      <c r="VOH731" s="422"/>
      <c r="VOI731" s="3"/>
      <c r="VOJ731" s="422"/>
      <c r="VOK731" s="3"/>
      <c r="VOL731" s="422"/>
      <c r="VOM731" s="3"/>
      <c r="VON731" s="422"/>
      <c r="VOO731" s="3"/>
      <c r="VOP731" s="422"/>
      <c r="VOQ731" s="3"/>
      <c r="VOR731" s="422"/>
      <c r="VOS731" s="3"/>
      <c r="VOT731" s="422"/>
      <c r="VOU731" s="3"/>
      <c r="VOV731" s="422"/>
      <c r="VOW731" s="3"/>
      <c r="VOX731" s="422"/>
      <c r="VOY731" s="3"/>
      <c r="VOZ731" s="422"/>
      <c r="VPA731" s="3"/>
      <c r="VPB731" s="422"/>
      <c r="VPC731" s="3"/>
      <c r="VPD731" s="422"/>
      <c r="VPE731" s="3"/>
      <c r="VPF731" s="422"/>
      <c r="VPG731" s="3"/>
      <c r="VPH731" s="422"/>
      <c r="VPI731" s="3"/>
      <c r="VPJ731" s="422"/>
      <c r="VPK731" s="3"/>
      <c r="VPL731" s="422"/>
      <c r="VPM731" s="3"/>
      <c r="VPN731" s="422"/>
      <c r="VPO731" s="3"/>
      <c r="VPP731" s="422"/>
      <c r="VPQ731" s="3"/>
      <c r="VPR731" s="422"/>
      <c r="VPS731" s="3"/>
      <c r="VPT731" s="422"/>
      <c r="VPU731" s="3"/>
      <c r="VPV731" s="422"/>
      <c r="VPW731" s="3"/>
      <c r="VPX731" s="422"/>
      <c r="VPY731" s="3"/>
      <c r="VPZ731" s="422"/>
      <c r="VQA731" s="3"/>
      <c r="VQB731" s="422"/>
      <c r="VQC731" s="3"/>
      <c r="VQD731" s="422"/>
      <c r="VQE731" s="3"/>
      <c r="VQF731" s="422"/>
      <c r="VQG731" s="3"/>
      <c r="VQH731" s="422"/>
      <c r="VQI731" s="3"/>
      <c r="VQJ731" s="422"/>
      <c r="VQK731" s="3"/>
      <c r="VQL731" s="422"/>
      <c r="VQM731" s="3"/>
      <c r="VQN731" s="422"/>
      <c r="VQO731" s="3"/>
      <c r="VQP731" s="422"/>
      <c r="VQQ731" s="3"/>
      <c r="VQR731" s="422"/>
      <c r="VQS731" s="3"/>
      <c r="VQT731" s="422"/>
      <c r="VQU731" s="3"/>
      <c r="VQV731" s="422"/>
      <c r="VQW731" s="3"/>
      <c r="VQX731" s="422"/>
      <c r="VQY731" s="3"/>
      <c r="VQZ731" s="422"/>
      <c r="VRA731" s="3"/>
      <c r="VRB731" s="422"/>
      <c r="VRC731" s="3"/>
      <c r="VRD731" s="422"/>
      <c r="VRE731" s="3"/>
      <c r="VRF731" s="422"/>
      <c r="VRG731" s="3"/>
      <c r="VRH731" s="422"/>
      <c r="VRI731" s="3"/>
      <c r="VRJ731" s="422"/>
      <c r="VRK731" s="3"/>
      <c r="VRL731" s="422"/>
      <c r="VRM731" s="3"/>
      <c r="VRN731" s="422"/>
      <c r="VRO731" s="3"/>
      <c r="VRP731" s="422"/>
      <c r="VRQ731" s="3"/>
      <c r="VRR731" s="422"/>
      <c r="VRS731" s="3"/>
      <c r="VRT731" s="422"/>
      <c r="VRU731" s="3"/>
      <c r="VRV731" s="422"/>
      <c r="VRW731" s="3"/>
      <c r="VRX731" s="422"/>
      <c r="VRY731" s="3"/>
      <c r="VRZ731" s="422"/>
      <c r="VSA731" s="3"/>
      <c r="VSB731" s="422"/>
      <c r="VSC731" s="3"/>
      <c r="VSD731" s="422"/>
      <c r="VSE731" s="3"/>
      <c r="VSF731" s="422"/>
      <c r="VSG731" s="3"/>
      <c r="VSH731" s="422"/>
      <c r="VSI731" s="3"/>
      <c r="VSJ731" s="422"/>
      <c r="VSK731" s="3"/>
      <c r="VSL731" s="422"/>
      <c r="VSM731" s="3"/>
      <c r="VSN731" s="422"/>
      <c r="VSO731" s="3"/>
      <c r="VSP731" s="422"/>
      <c r="VSQ731" s="3"/>
      <c r="VSR731" s="422"/>
      <c r="VSS731" s="3"/>
      <c r="VST731" s="422"/>
      <c r="VSU731" s="3"/>
      <c r="VSV731" s="422"/>
      <c r="VSW731" s="3"/>
      <c r="VSX731" s="422"/>
      <c r="VSY731" s="3"/>
      <c r="VSZ731" s="422"/>
      <c r="VTA731" s="3"/>
      <c r="VTB731" s="422"/>
      <c r="VTC731" s="3"/>
      <c r="VTD731" s="422"/>
      <c r="VTE731" s="3"/>
      <c r="VTF731" s="422"/>
      <c r="VTG731" s="3"/>
      <c r="VTH731" s="422"/>
      <c r="VTI731" s="3"/>
      <c r="VTJ731" s="422"/>
      <c r="VTK731" s="3"/>
      <c r="VTL731" s="422"/>
      <c r="VTM731" s="3"/>
      <c r="VTN731" s="422"/>
      <c r="VTO731" s="3"/>
      <c r="VTP731" s="422"/>
      <c r="VTQ731" s="3"/>
      <c r="VTR731" s="422"/>
      <c r="VTS731" s="3"/>
      <c r="VTT731" s="422"/>
      <c r="VTU731" s="3"/>
      <c r="VTV731" s="422"/>
      <c r="VTW731" s="3"/>
      <c r="VTX731" s="422"/>
      <c r="VTY731" s="3"/>
      <c r="VTZ731" s="422"/>
      <c r="VUA731" s="3"/>
      <c r="VUB731" s="422"/>
      <c r="VUC731" s="3"/>
      <c r="VUD731" s="422"/>
      <c r="VUE731" s="3"/>
      <c r="VUF731" s="422"/>
      <c r="VUG731" s="3"/>
      <c r="VUH731" s="422"/>
      <c r="VUI731" s="3"/>
      <c r="VUJ731" s="422"/>
      <c r="VUK731" s="3"/>
      <c r="VUL731" s="422"/>
      <c r="VUM731" s="3"/>
      <c r="VUN731" s="422"/>
      <c r="VUO731" s="3"/>
      <c r="VUP731" s="422"/>
      <c r="VUQ731" s="3"/>
      <c r="VUR731" s="422"/>
      <c r="VUS731" s="3"/>
      <c r="VUT731" s="422"/>
      <c r="VUU731" s="3"/>
      <c r="VUV731" s="422"/>
      <c r="VUW731" s="3"/>
      <c r="VUX731" s="422"/>
      <c r="VUY731" s="3"/>
      <c r="VUZ731" s="422"/>
      <c r="VVA731" s="3"/>
      <c r="VVB731" s="422"/>
      <c r="VVC731" s="3"/>
      <c r="VVD731" s="422"/>
      <c r="VVE731" s="3"/>
      <c r="VVF731" s="422"/>
      <c r="VVG731" s="3"/>
      <c r="VVH731" s="422"/>
      <c r="VVI731" s="3"/>
      <c r="VVJ731" s="422"/>
      <c r="VVK731" s="3"/>
      <c r="VVL731" s="422"/>
      <c r="VVM731" s="3"/>
      <c r="VVN731" s="422"/>
      <c r="VVO731" s="3"/>
      <c r="VVP731" s="422"/>
      <c r="VVQ731" s="3"/>
      <c r="VVR731" s="422"/>
      <c r="VVS731" s="3"/>
      <c r="VVT731" s="422"/>
      <c r="VVU731" s="3"/>
      <c r="VVV731" s="422"/>
      <c r="VVW731" s="3"/>
      <c r="VVX731" s="422"/>
      <c r="VVY731" s="3"/>
      <c r="VVZ731" s="422"/>
      <c r="VWA731" s="3"/>
      <c r="VWB731" s="422"/>
      <c r="VWC731" s="3"/>
      <c r="VWD731" s="422"/>
      <c r="VWE731" s="3"/>
      <c r="VWF731" s="422"/>
      <c r="VWG731" s="3"/>
      <c r="VWH731" s="422"/>
      <c r="VWI731" s="3"/>
      <c r="VWJ731" s="422"/>
      <c r="VWK731" s="3"/>
      <c r="VWL731" s="422"/>
      <c r="VWM731" s="3"/>
      <c r="VWN731" s="422"/>
      <c r="VWO731" s="3"/>
      <c r="VWP731" s="422"/>
      <c r="VWQ731" s="3"/>
      <c r="VWR731" s="422"/>
      <c r="VWS731" s="3"/>
      <c r="VWT731" s="422"/>
      <c r="VWU731" s="3"/>
      <c r="VWV731" s="422"/>
      <c r="VWW731" s="3"/>
      <c r="VWX731" s="422"/>
      <c r="VWY731" s="3"/>
      <c r="VWZ731" s="422"/>
      <c r="VXA731" s="3"/>
      <c r="VXB731" s="422"/>
      <c r="VXC731" s="3"/>
      <c r="VXD731" s="422"/>
      <c r="VXE731" s="3"/>
      <c r="VXF731" s="422"/>
      <c r="VXG731" s="3"/>
      <c r="VXH731" s="422"/>
      <c r="VXI731" s="3"/>
      <c r="VXJ731" s="422"/>
      <c r="VXK731" s="3"/>
      <c r="VXL731" s="422"/>
      <c r="VXM731" s="3"/>
      <c r="VXN731" s="422"/>
      <c r="VXO731" s="3"/>
      <c r="VXP731" s="422"/>
      <c r="VXQ731" s="3"/>
      <c r="VXR731" s="422"/>
      <c r="VXS731" s="3"/>
      <c r="VXT731" s="422"/>
      <c r="VXU731" s="3"/>
      <c r="VXV731" s="422"/>
      <c r="VXW731" s="3"/>
      <c r="VXX731" s="422"/>
      <c r="VXY731" s="3"/>
      <c r="VXZ731" s="422"/>
      <c r="VYA731" s="3"/>
      <c r="VYB731" s="422"/>
      <c r="VYC731" s="3"/>
      <c r="VYD731" s="422"/>
      <c r="VYE731" s="3"/>
      <c r="VYF731" s="422"/>
      <c r="VYG731" s="3"/>
      <c r="VYH731" s="422"/>
      <c r="VYI731" s="3"/>
      <c r="VYJ731" s="422"/>
      <c r="VYK731" s="3"/>
      <c r="VYL731" s="422"/>
      <c r="VYM731" s="3"/>
      <c r="VYN731" s="422"/>
      <c r="VYO731" s="3"/>
      <c r="VYP731" s="422"/>
      <c r="VYQ731" s="3"/>
      <c r="VYR731" s="422"/>
      <c r="VYS731" s="3"/>
      <c r="VYT731" s="422"/>
      <c r="VYU731" s="3"/>
      <c r="VYV731" s="422"/>
      <c r="VYW731" s="3"/>
      <c r="VYX731" s="422"/>
      <c r="VYY731" s="3"/>
      <c r="VYZ731" s="422"/>
      <c r="VZA731" s="3"/>
      <c r="VZB731" s="422"/>
      <c r="VZC731" s="3"/>
      <c r="VZD731" s="422"/>
      <c r="VZE731" s="3"/>
      <c r="VZF731" s="422"/>
      <c r="VZG731" s="3"/>
      <c r="VZH731" s="422"/>
      <c r="VZI731" s="3"/>
      <c r="VZJ731" s="422"/>
      <c r="VZK731" s="3"/>
      <c r="VZL731" s="422"/>
      <c r="VZM731" s="3"/>
      <c r="VZN731" s="422"/>
      <c r="VZO731" s="3"/>
      <c r="VZP731" s="422"/>
      <c r="VZQ731" s="3"/>
      <c r="VZR731" s="422"/>
      <c r="VZS731" s="3"/>
      <c r="VZT731" s="422"/>
      <c r="VZU731" s="3"/>
      <c r="VZV731" s="422"/>
      <c r="VZW731" s="3"/>
      <c r="VZX731" s="422"/>
      <c r="VZY731" s="3"/>
      <c r="VZZ731" s="422"/>
      <c r="WAA731" s="3"/>
      <c r="WAB731" s="422"/>
      <c r="WAC731" s="3"/>
      <c r="WAD731" s="422"/>
      <c r="WAE731" s="3"/>
      <c r="WAF731" s="422"/>
      <c r="WAG731" s="3"/>
      <c r="WAH731" s="422"/>
      <c r="WAI731" s="3"/>
      <c r="WAJ731" s="422"/>
      <c r="WAK731" s="3"/>
      <c r="WAL731" s="422"/>
      <c r="WAM731" s="3"/>
      <c r="WAN731" s="422"/>
      <c r="WAO731" s="3"/>
      <c r="WAP731" s="422"/>
      <c r="WAQ731" s="3"/>
      <c r="WAR731" s="422"/>
      <c r="WAS731" s="3"/>
      <c r="WAT731" s="422"/>
      <c r="WAU731" s="3"/>
      <c r="WAV731" s="422"/>
      <c r="WAW731" s="3"/>
      <c r="WAX731" s="422"/>
      <c r="WAY731" s="3"/>
      <c r="WAZ731" s="422"/>
      <c r="WBA731" s="3"/>
      <c r="WBB731" s="422"/>
      <c r="WBC731" s="3"/>
      <c r="WBD731" s="422"/>
      <c r="WBE731" s="3"/>
      <c r="WBF731" s="422"/>
      <c r="WBG731" s="3"/>
      <c r="WBH731" s="422"/>
      <c r="WBI731" s="3"/>
      <c r="WBJ731" s="422"/>
      <c r="WBK731" s="3"/>
      <c r="WBL731" s="422"/>
      <c r="WBM731" s="3"/>
      <c r="WBN731" s="422"/>
      <c r="WBO731" s="3"/>
      <c r="WBP731" s="422"/>
      <c r="WBQ731" s="3"/>
      <c r="WBR731" s="422"/>
      <c r="WBS731" s="3"/>
      <c r="WBT731" s="422"/>
      <c r="WBU731" s="3"/>
      <c r="WBV731" s="422"/>
      <c r="WBW731" s="3"/>
      <c r="WBX731" s="422"/>
      <c r="WBY731" s="3"/>
      <c r="WBZ731" s="422"/>
      <c r="WCA731" s="3"/>
      <c r="WCB731" s="422"/>
      <c r="WCC731" s="3"/>
      <c r="WCD731" s="422"/>
      <c r="WCE731" s="3"/>
      <c r="WCF731" s="422"/>
      <c r="WCG731" s="3"/>
      <c r="WCH731" s="422"/>
      <c r="WCI731" s="3"/>
      <c r="WCJ731" s="422"/>
      <c r="WCK731" s="3"/>
      <c r="WCL731" s="422"/>
      <c r="WCM731" s="3"/>
      <c r="WCN731" s="422"/>
      <c r="WCO731" s="3"/>
      <c r="WCP731" s="422"/>
      <c r="WCQ731" s="3"/>
      <c r="WCR731" s="422"/>
      <c r="WCS731" s="3"/>
      <c r="WCT731" s="422"/>
      <c r="WCU731" s="3"/>
      <c r="WCV731" s="422"/>
      <c r="WCW731" s="3"/>
      <c r="WCX731" s="422"/>
      <c r="WCY731" s="3"/>
      <c r="WCZ731" s="422"/>
      <c r="WDA731" s="3"/>
      <c r="WDB731" s="422"/>
      <c r="WDC731" s="3"/>
      <c r="WDD731" s="422"/>
      <c r="WDE731" s="3"/>
      <c r="WDF731" s="422"/>
      <c r="WDG731" s="3"/>
      <c r="WDH731" s="422"/>
      <c r="WDI731" s="3"/>
      <c r="WDJ731" s="422"/>
      <c r="WDK731" s="3"/>
      <c r="WDL731" s="422"/>
      <c r="WDM731" s="3"/>
      <c r="WDN731" s="422"/>
      <c r="WDO731" s="3"/>
      <c r="WDP731" s="422"/>
      <c r="WDQ731" s="3"/>
      <c r="WDR731" s="422"/>
      <c r="WDS731" s="3"/>
      <c r="WDT731" s="422"/>
      <c r="WDU731" s="3"/>
      <c r="WDV731" s="422"/>
      <c r="WDW731" s="3"/>
      <c r="WDX731" s="422"/>
      <c r="WDY731" s="3"/>
      <c r="WDZ731" s="422"/>
      <c r="WEA731" s="3"/>
      <c r="WEB731" s="422"/>
      <c r="WEC731" s="3"/>
      <c r="WED731" s="422"/>
      <c r="WEE731" s="3"/>
      <c r="WEF731" s="422"/>
      <c r="WEG731" s="3"/>
      <c r="WEH731" s="422"/>
      <c r="WEI731" s="3"/>
      <c r="WEJ731" s="422"/>
      <c r="WEK731" s="3"/>
      <c r="WEL731" s="422"/>
      <c r="WEM731" s="3"/>
      <c r="WEN731" s="422"/>
      <c r="WEO731" s="3"/>
      <c r="WEP731" s="422"/>
      <c r="WEQ731" s="3"/>
      <c r="WER731" s="422"/>
      <c r="WES731" s="3"/>
      <c r="WET731" s="422"/>
      <c r="WEU731" s="3"/>
      <c r="WEV731" s="422"/>
      <c r="WEW731" s="3"/>
      <c r="WEX731" s="422"/>
      <c r="WEY731" s="3"/>
      <c r="WEZ731" s="422"/>
      <c r="WFA731" s="3"/>
      <c r="WFB731" s="422"/>
      <c r="WFC731" s="3"/>
      <c r="WFD731" s="422"/>
      <c r="WFE731" s="3"/>
      <c r="WFF731" s="422"/>
      <c r="WFG731" s="3"/>
      <c r="WFH731" s="422"/>
      <c r="WFI731" s="3"/>
      <c r="WFJ731" s="422"/>
      <c r="WFK731" s="3"/>
      <c r="WFL731" s="422"/>
      <c r="WFM731" s="3"/>
      <c r="WFN731" s="422"/>
      <c r="WFO731" s="3"/>
      <c r="WFP731" s="422"/>
      <c r="WFQ731" s="3"/>
      <c r="WFR731" s="422"/>
      <c r="WFS731" s="3"/>
      <c r="WFT731" s="422"/>
      <c r="WFU731" s="3"/>
      <c r="WFV731" s="422"/>
      <c r="WFW731" s="3"/>
      <c r="WFX731" s="422"/>
      <c r="WFY731" s="3"/>
      <c r="WFZ731" s="422"/>
      <c r="WGA731" s="3"/>
      <c r="WGB731" s="422"/>
      <c r="WGC731" s="3"/>
      <c r="WGD731" s="422"/>
      <c r="WGE731" s="3"/>
      <c r="WGF731" s="422"/>
      <c r="WGG731" s="3"/>
      <c r="WGH731" s="422"/>
      <c r="WGI731" s="3"/>
      <c r="WGJ731" s="422"/>
      <c r="WGK731" s="3"/>
      <c r="WGL731" s="422"/>
      <c r="WGM731" s="3"/>
      <c r="WGN731" s="422"/>
      <c r="WGO731" s="3"/>
      <c r="WGP731" s="422"/>
      <c r="WGQ731" s="3"/>
      <c r="WGR731" s="422"/>
      <c r="WGS731" s="3"/>
      <c r="WGT731" s="422"/>
      <c r="WGU731" s="3"/>
      <c r="WGV731" s="422"/>
      <c r="WGW731" s="3"/>
      <c r="WGX731" s="422"/>
      <c r="WGY731" s="3"/>
      <c r="WGZ731" s="422"/>
      <c r="WHA731" s="3"/>
      <c r="WHB731" s="422"/>
      <c r="WHC731" s="3"/>
      <c r="WHD731" s="422"/>
      <c r="WHE731" s="3"/>
      <c r="WHF731" s="422"/>
      <c r="WHG731" s="3"/>
      <c r="WHH731" s="422"/>
      <c r="WHI731" s="3"/>
      <c r="WHJ731" s="422"/>
      <c r="WHK731" s="3"/>
      <c r="WHL731" s="422"/>
      <c r="WHM731" s="3"/>
      <c r="WHN731" s="422"/>
      <c r="WHO731" s="3"/>
      <c r="WHP731" s="422"/>
      <c r="WHQ731" s="3"/>
      <c r="WHR731" s="422"/>
      <c r="WHS731" s="3"/>
      <c r="WHT731" s="422"/>
      <c r="WHU731" s="3"/>
      <c r="WHV731" s="422"/>
      <c r="WHW731" s="3"/>
      <c r="WHX731" s="422"/>
      <c r="WHY731" s="3"/>
      <c r="WHZ731" s="422"/>
      <c r="WIA731" s="3"/>
      <c r="WIB731" s="422"/>
      <c r="WIC731" s="3"/>
      <c r="WID731" s="422"/>
      <c r="WIE731" s="3"/>
      <c r="WIF731" s="422"/>
      <c r="WIG731" s="3"/>
      <c r="WIH731" s="422"/>
      <c r="WII731" s="3"/>
      <c r="WIJ731" s="422"/>
      <c r="WIK731" s="3"/>
      <c r="WIL731" s="422"/>
      <c r="WIM731" s="3"/>
      <c r="WIN731" s="422"/>
      <c r="WIO731" s="3"/>
      <c r="WIP731" s="422"/>
      <c r="WIQ731" s="3"/>
      <c r="WIR731" s="422"/>
      <c r="WIS731" s="3"/>
      <c r="WIT731" s="422"/>
      <c r="WIU731" s="3"/>
      <c r="WIV731" s="422"/>
      <c r="WIW731" s="3"/>
      <c r="WIX731" s="422"/>
      <c r="WIY731" s="3"/>
      <c r="WIZ731" s="422"/>
      <c r="WJA731" s="3"/>
      <c r="WJB731" s="422"/>
      <c r="WJC731" s="3"/>
      <c r="WJD731" s="422"/>
      <c r="WJE731" s="3"/>
      <c r="WJF731" s="422"/>
      <c r="WJG731" s="3"/>
      <c r="WJH731" s="422"/>
      <c r="WJI731" s="3"/>
      <c r="WJJ731" s="422"/>
      <c r="WJK731" s="3"/>
      <c r="WJL731" s="422"/>
      <c r="WJM731" s="3"/>
      <c r="WJN731" s="422"/>
      <c r="WJO731" s="3"/>
      <c r="WJP731" s="422"/>
      <c r="WJQ731" s="3"/>
      <c r="WJR731" s="422"/>
      <c r="WJS731" s="3"/>
      <c r="WJT731" s="422"/>
      <c r="WJU731" s="3"/>
      <c r="WJV731" s="422"/>
      <c r="WJW731" s="3"/>
      <c r="WJX731" s="422"/>
      <c r="WJY731" s="3"/>
      <c r="WJZ731" s="422"/>
      <c r="WKA731" s="3"/>
      <c r="WKB731" s="422"/>
      <c r="WKC731" s="3"/>
      <c r="WKD731" s="422"/>
      <c r="WKE731" s="3"/>
      <c r="WKF731" s="422"/>
      <c r="WKG731" s="3"/>
      <c r="WKH731" s="422"/>
      <c r="WKI731" s="3"/>
      <c r="WKJ731" s="422"/>
      <c r="WKK731" s="3"/>
      <c r="WKL731" s="422"/>
      <c r="WKM731" s="3"/>
      <c r="WKN731" s="422"/>
      <c r="WKO731" s="3"/>
      <c r="WKP731" s="422"/>
      <c r="WKQ731" s="3"/>
      <c r="WKR731" s="422"/>
      <c r="WKS731" s="3"/>
      <c r="WKT731" s="422"/>
      <c r="WKU731" s="3"/>
      <c r="WKV731" s="422"/>
      <c r="WKW731" s="3"/>
      <c r="WKX731" s="422"/>
      <c r="WKY731" s="3"/>
      <c r="WKZ731" s="422"/>
      <c r="WLA731" s="3"/>
      <c r="WLB731" s="422"/>
      <c r="WLC731" s="3"/>
      <c r="WLD731" s="422"/>
      <c r="WLE731" s="3"/>
      <c r="WLF731" s="422"/>
      <c r="WLG731" s="3"/>
      <c r="WLH731" s="422"/>
      <c r="WLI731" s="3"/>
      <c r="WLJ731" s="422"/>
      <c r="WLK731" s="3"/>
      <c r="WLL731" s="422"/>
      <c r="WLM731" s="3"/>
      <c r="WLN731" s="422"/>
      <c r="WLO731" s="3"/>
      <c r="WLP731" s="422"/>
      <c r="WLQ731" s="3"/>
      <c r="WLR731" s="422"/>
      <c r="WLS731" s="3"/>
      <c r="WLT731" s="422"/>
      <c r="WLU731" s="3"/>
      <c r="WLV731" s="422"/>
      <c r="WLW731" s="3"/>
      <c r="WLX731" s="422"/>
      <c r="WLY731" s="3"/>
      <c r="WLZ731" s="422"/>
      <c r="WMA731" s="3"/>
      <c r="WMB731" s="422"/>
      <c r="WMC731" s="3"/>
      <c r="WMD731" s="422"/>
      <c r="WME731" s="3"/>
      <c r="WMF731" s="422"/>
      <c r="WMG731" s="3"/>
      <c r="WMH731" s="422"/>
      <c r="WMI731" s="3"/>
      <c r="WMJ731" s="422"/>
      <c r="WMK731" s="3"/>
      <c r="WML731" s="422"/>
      <c r="WMM731" s="3"/>
      <c r="WMN731" s="422"/>
      <c r="WMO731" s="3"/>
      <c r="WMP731" s="422"/>
      <c r="WMQ731" s="3"/>
      <c r="WMR731" s="422"/>
      <c r="WMS731" s="3"/>
      <c r="WMT731" s="422"/>
      <c r="WMU731" s="3"/>
      <c r="WMV731" s="422"/>
      <c r="WMW731" s="3"/>
      <c r="WMX731" s="422"/>
      <c r="WMY731" s="3"/>
      <c r="WMZ731" s="422"/>
      <c r="WNA731" s="3"/>
      <c r="WNB731" s="422"/>
      <c r="WNC731" s="3"/>
      <c r="WND731" s="422"/>
      <c r="WNE731" s="3"/>
      <c r="WNF731" s="422"/>
      <c r="WNG731" s="3"/>
      <c r="WNH731" s="422"/>
      <c r="WNI731" s="3"/>
      <c r="WNJ731" s="422"/>
      <c r="WNK731" s="3"/>
      <c r="WNL731" s="422"/>
      <c r="WNM731" s="3"/>
      <c r="WNN731" s="422"/>
      <c r="WNO731" s="3"/>
      <c r="WNP731" s="422"/>
      <c r="WNQ731" s="3"/>
      <c r="WNR731" s="422"/>
      <c r="WNS731" s="3"/>
      <c r="WNT731" s="422"/>
      <c r="WNU731" s="3"/>
      <c r="WNV731" s="422"/>
      <c r="WNW731" s="3"/>
      <c r="WNX731" s="422"/>
      <c r="WNY731" s="3"/>
      <c r="WNZ731" s="422"/>
      <c r="WOA731" s="3"/>
      <c r="WOB731" s="422"/>
      <c r="WOC731" s="3"/>
      <c r="WOD731" s="422"/>
      <c r="WOE731" s="3"/>
      <c r="WOF731" s="422"/>
      <c r="WOG731" s="3"/>
      <c r="WOH731" s="422"/>
      <c r="WOI731" s="3"/>
      <c r="WOJ731" s="422"/>
      <c r="WOK731" s="3"/>
      <c r="WOL731" s="422"/>
      <c r="WOM731" s="3"/>
      <c r="WON731" s="422"/>
      <c r="WOO731" s="3"/>
      <c r="WOP731" s="422"/>
      <c r="WOQ731" s="3"/>
      <c r="WOR731" s="422"/>
      <c r="WOS731" s="3"/>
      <c r="WOT731" s="422"/>
      <c r="WOU731" s="3"/>
      <c r="WOV731" s="422"/>
      <c r="WOW731" s="3"/>
      <c r="WOX731" s="422"/>
      <c r="WOY731" s="3"/>
      <c r="WOZ731" s="422"/>
      <c r="WPA731" s="3"/>
      <c r="WPB731" s="422"/>
      <c r="WPC731" s="3"/>
      <c r="WPD731" s="422"/>
      <c r="WPE731" s="3"/>
      <c r="WPF731" s="422"/>
      <c r="WPG731" s="3"/>
      <c r="WPH731" s="422"/>
      <c r="WPI731" s="3"/>
      <c r="WPJ731" s="422"/>
      <c r="WPK731" s="3"/>
      <c r="WPL731" s="422"/>
      <c r="WPM731" s="3"/>
      <c r="WPN731" s="422"/>
      <c r="WPO731" s="3"/>
      <c r="WPP731" s="422"/>
      <c r="WPQ731" s="3"/>
      <c r="WPR731" s="422"/>
      <c r="WPS731" s="3"/>
      <c r="WPT731" s="422"/>
      <c r="WPU731" s="3"/>
      <c r="WPV731" s="422"/>
      <c r="WPW731" s="3"/>
      <c r="WPX731" s="422"/>
      <c r="WPY731" s="3"/>
      <c r="WPZ731" s="422"/>
      <c r="WQA731" s="3"/>
      <c r="WQB731" s="422"/>
      <c r="WQC731" s="3"/>
      <c r="WQD731" s="422"/>
      <c r="WQE731" s="3"/>
      <c r="WQF731" s="422"/>
      <c r="WQG731" s="3"/>
      <c r="WQH731" s="422"/>
      <c r="WQI731" s="3"/>
      <c r="WQJ731" s="422"/>
      <c r="WQK731" s="3"/>
      <c r="WQL731" s="422"/>
      <c r="WQM731" s="3"/>
      <c r="WQN731" s="422"/>
      <c r="WQO731" s="3"/>
      <c r="WQP731" s="422"/>
      <c r="WQQ731" s="3"/>
      <c r="WQR731" s="422"/>
      <c r="WQS731" s="3"/>
      <c r="WQT731" s="422"/>
      <c r="WQU731" s="3"/>
      <c r="WQV731" s="422"/>
      <c r="WQW731" s="3"/>
      <c r="WQX731" s="422"/>
      <c r="WQY731" s="3"/>
      <c r="WQZ731" s="422"/>
      <c r="WRA731" s="3"/>
      <c r="WRB731" s="422"/>
      <c r="WRC731" s="3"/>
      <c r="WRD731" s="422"/>
      <c r="WRE731" s="3"/>
      <c r="WRF731" s="422"/>
      <c r="WRG731" s="3"/>
      <c r="WRH731" s="422"/>
      <c r="WRI731" s="3"/>
      <c r="WRJ731" s="422"/>
      <c r="WRK731" s="3"/>
      <c r="WRL731" s="422"/>
      <c r="WRM731" s="3"/>
      <c r="WRN731" s="422"/>
      <c r="WRO731" s="3"/>
      <c r="WRP731" s="422"/>
      <c r="WRQ731" s="3"/>
      <c r="WRR731" s="422"/>
      <c r="WRS731" s="3"/>
      <c r="WRT731" s="422"/>
      <c r="WRU731" s="3"/>
      <c r="WRV731" s="422"/>
      <c r="WRW731" s="3"/>
      <c r="WRX731" s="422"/>
      <c r="WRY731" s="3"/>
      <c r="WRZ731" s="422"/>
      <c r="WSA731" s="3"/>
      <c r="WSB731" s="422"/>
      <c r="WSC731" s="3"/>
      <c r="WSD731" s="422"/>
      <c r="WSE731" s="3"/>
      <c r="WSF731" s="422"/>
      <c r="WSG731" s="3"/>
      <c r="WSH731" s="422"/>
      <c r="WSI731" s="3"/>
      <c r="WSJ731" s="422"/>
      <c r="WSK731" s="3"/>
      <c r="WSL731" s="422"/>
      <c r="WSM731" s="3"/>
      <c r="WSN731" s="422"/>
      <c r="WSO731" s="3"/>
      <c r="WSP731" s="422"/>
      <c r="WSQ731" s="3"/>
      <c r="WSR731" s="422"/>
      <c r="WSS731" s="3"/>
      <c r="WST731" s="422"/>
      <c r="WSU731" s="3"/>
      <c r="WSV731" s="422"/>
      <c r="WSW731" s="3"/>
      <c r="WSX731" s="422"/>
      <c r="WSY731" s="3"/>
      <c r="WSZ731" s="422"/>
      <c r="WTA731" s="3"/>
      <c r="WTB731" s="422"/>
      <c r="WTC731" s="3"/>
      <c r="WTD731" s="422"/>
      <c r="WTE731" s="3"/>
      <c r="WTF731" s="422"/>
      <c r="WTG731" s="3"/>
      <c r="WTH731" s="422"/>
      <c r="WTI731" s="3"/>
      <c r="WTJ731" s="422"/>
      <c r="WTK731" s="3"/>
      <c r="WTL731" s="422"/>
      <c r="WTM731" s="3"/>
      <c r="WTN731" s="422"/>
      <c r="WTO731" s="3"/>
      <c r="WTP731" s="422"/>
      <c r="WTQ731" s="3"/>
      <c r="WTR731" s="422"/>
      <c r="WTS731" s="3"/>
      <c r="WTT731" s="422"/>
      <c r="WTU731" s="3"/>
      <c r="WTV731" s="422"/>
      <c r="WTW731" s="3"/>
      <c r="WTX731" s="422"/>
      <c r="WTY731" s="3"/>
      <c r="WTZ731" s="422"/>
      <c r="WUA731" s="3"/>
      <c r="WUB731" s="422"/>
      <c r="WUC731" s="3"/>
      <c r="WUD731" s="422"/>
      <c r="WUE731" s="3"/>
      <c r="WUF731" s="422"/>
      <c r="WUG731" s="3"/>
      <c r="WUH731" s="422"/>
      <c r="WUI731" s="3"/>
      <c r="WUJ731" s="422"/>
      <c r="WUK731" s="3"/>
      <c r="WUL731" s="422"/>
      <c r="WUM731" s="3"/>
      <c r="WUN731" s="422"/>
      <c r="WUO731" s="3"/>
      <c r="WUP731" s="422"/>
      <c r="WUQ731" s="3"/>
      <c r="WUR731" s="422"/>
      <c r="WUS731" s="3"/>
      <c r="WUT731" s="422"/>
      <c r="WUU731" s="3"/>
      <c r="WUV731" s="422"/>
      <c r="WUW731" s="3"/>
      <c r="WUX731" s="422"/>
      <c r="WUY731" s="3"/>
      <c r="WUZ731" s="422"/>
      <c r="WVA731" s="3"/>
      <c r="WVB731" s="422"/>
      <c r="WVC731" s="3"/>
      <c r="WVD731" s="422"/>
      <c r="WVE731" s="3"/>
      <c r="WVF731" s="422"/>
      <c r="WVG731" s="3"/>
      <c r="WVH731" s="422"/>
      <c r="WVI731" s="3"/>
      <c r="WVJ731" s="422"/>
      <c r="WVK731" s="3"/>
      <c r="WVL731" s="422"/>
      <c r="WVM731" s="3"/>
      <c r="WVN731" s="422"/>
      <c r="WVO731" s="3"/>
      <c r="WVP731" s="422"/>
      <c r="WVQ731" s="3"/>
      <c r="WVR731" s="422"/>
      <c r="WVS731" s="3"/>
      <c r="WVT731" s="422"/>
      <c r="WVU731" s="3"/>
      <c r="WVV731" s="422"/>
      <c r="WVW731" s="3"/>
      <c r="WVX731" s="422"/>
      <c r="WVY731" s="3"/>
      <c r="WVZ731" s="422"/>
      <c r="WWA731" s="3"/>
      <c r="WWB731" s="422"/>
      <c r="WWC731" s="3"/>
      <c r="WWD731" s="422"/>
      <c r="WWE731" s="3"/>
      <c r="WWF731" s="422"/>
      <c r="WWG731" s="3"/>
      <c r="WWH731" s="422"/>
      <c r="WWI731" s="3"/>
      <c r="WWJ731" s="422"/>
      <c r="WWK731" s="3"/>
      <c r="WWL731" s="422"/>
      <c r="WWM731" s="3"/>
      <c r="WWN731" s="422"/>
      <c r="WWO731" s="3"/>
      <c r="WWP731" s="422"/>
      <c r="WWQ731" s="3"/>
      <c r="WWR731" s="422"/>
      <c r="WWS731" s="3"/>
      <c r="WWT731" s="422"/>
      <c r="WWU731" s="3"/>
      <c r="WWV731" s="422"/>
      <c r="WWW731" s="3"/>
      <c r="WWX731" s="422"/>
      <c r="WWY731" s="3"/>
      <c r="WWZ731" s="422"/>
      <c r="WXA731" s="3"/>
      <c r="WXB731" s="422"/>
      <c r="WXC731" s="3"/>
      <c r="WXD731" s="422"/>
      <c r="WXE731" s="3"/>
      <c r="WXF731" s="422"/>
      <c r="WXG731" s="3"/>
      <c r="WXH731" s="422"/>
      <c r="WXI731" s="3"/>
      <c r="WXJ731" s="422"/>
      <c r="WXK731" s="3"/>
      <c r="WXL731" s="422"/>
      <c r="WXM731" s="3"/>
      <c r="WXN731" s="422"/>
      <c r="WXO731" s="3"/>
      <c r="WXP731" s="422"/>
      <c r="WXQ731" s="3"/>
      <c r="WXR731" s="422"/>
      <c r="WXS731" s="3"/>
      <c r="WXT731" s="422"/>
      <c r="WXU731" s="3"/>
      <c r="WXV731" s="422"/>
      <c r="WXW731" s="3"/>
      <c r="WXX731" s="422"/>
      <c r="WXY731" s="3"/>
      <c r="WXZ731" s="422"/>
      <c r="WYA731" s="3"/>
      <c r="WYB731" s="422"/>
      <c r="WYC731" s="3"/>
      <c r="WYD731" s="422"/>
      <c r="WYE731" s="3"/>
      <c r="WYF731" s="422"/>
      <c r="WYG731" s="3"/>
      <c r="WYH731" s="422"/>
      <c r="WYI731" s="3"/>
      <c r="WYJ731" s="422"/>
      <c r="WYK731" s="3"/>
      <c r="WYL731" s="422"/>
      <c r="WYM731" s="3"/>
      <c r="WYN731" s="422"/>
      <c r="WYO731" s="3"/>
      <c r="WYP731" s="422"/>
      <c r="WYQ731" s="3"/>
      <c r="WYR731" s="422"/>
      <c r="WYS731" s="3"/>
      <c r="WYT731" s="422"/>
      <c r="WYU731" s="3"/>
      <c r="WYV731" s="422"/>
      <c r="WYW731" s="3"/>
      <c r="WYX731" s="422"/>
      <c r="WYY731" s="3"/>
      <c r="WYZ731" s="422"/>
      <c r="WZA731" s="3"/>
      <c r="WZB731" s="422"/>
      <c r="WZC731" s="3"/>
      <c r="WZD731" s="422"/>
      <c r="WZE731" s="3"/>
      <c r="WZF731" s="422"/>
      <c r="WZG731" s="3"/>
      <c r="WZH731" s="422"/>
      <c r="WZI731" s="3"/>
      <c r="WZJ731" s="422"/>
      <c r="WZK731" s="3"/>
      <c r="WZL731" s="422"/>
      <c r="WZM731" s="3"/>
      <c r="WZN731" s="422"/>
      <c r="WZO731" s="3"/>
      <c r="WZP731" s="422"/>
      <c r="WZQ731" s="3"/>
      <c r="WZR731" s="422"/>
      <c r="WZS731" s="3"/>
      <c r="WZT731" s="422"/>
      <c r="WZU731" s="3"/>
      <c r="WZV731" s="422"/>
      <c r="WZW731" s="3"/>
      <c r="WZX731" s="422"/>
      <c r="WZY731" s="3"/>
      <c r="WZZ731" s="422"/>
      <c r="XAA731" s="3"/>
      <c r="XAB731" s="422"/>
      <c r="XAC731" s="3"/>
      <c r="XAD731" s="422"/>
      <c r="XAE731" s="3"/>
      <c r="XAF731" s="422"/>
      <c r="XAG731" s="3"/>
      <c r="XAH731" s="422"/>
      <c r="XAI731" s="3"/>
      <c r="XAJ731" s="422"/>
      <c r="XAK731" s="3"/>
      <c r="XAL731" s="422"/>
      <c r="XAM731" s="3"/>
      <c r="XAN731" s="422"/>
      <c r="XAO731" s="3"/>
      <c r="XAP731" s="422"/>
      <c r="XAQ731" s="3"/>
      <c r="XAR731" s="422"/>
      <c r="XAS731" s="3"/>
      <c r="XAT731" s="422"/>
      <c r="XAU731" s="3"/>
      <c r="XAV731" s="422"/>
      <c r="XAW731" s="3"/>
      <c r="XAX731" s="422"/>
      <c r="XAY731" s="3"/>
      <c r="XAZ731" s="422"/>
      <c r="XBA731" s="3"/>
      <c r="XBB731" s="422"/>
      <c r="XBC731" s="3"/>
      <c r="XBD731" s="422"/>
      <c r="XBE731" s="3"/>
      <c r="XBF731" s="422"/>
      <c r="XBG731" s="3"/>
      <c r="XBH731" s="422"/>
      <c r="XBI731" s="3"/>
      <c r="XBJ731" s="422"/>
      <c r="XBK731" s="3"/>
      <c r="XBL731" s="422"/>
      <c r="XBM731" s="3"/>
      <c r="XBN731" s="422"/>
      <c r="XBO731" s="3"/>
      <c r="XBP731" s="422"/>
      <c r="XBQ731" s="3"/>
      <c r="XBR731" s="422"/>
      <c r="XBS731" s="3"/>
      <c r="XBT731" s="422"/>
      <c r="XBU731" s="3"/>
      <c r="XBV731" s="422"/>
      <c r="XBW731" s="3"/>
      <c r="XBX731" s="422"/>
      <c r="XBY731" s="3"/>
      <c r="XBZ731" s="422"/>
      <c r="XCA731" s="3"/>
      <c r="XCB731" s="422"/>
      <c r="XCC731" s="3"/>
      <c r="XCD731" s="422"/>
      <c r="XCE731" s="3"/>
      <c r="XCF731" s="422"/>
      <c r="XCG731" s="3"/>
      <c r="XCH731" s="422"/>
      <c r="XCI731" s="3"/>
      <c r="XCJ731" s="422"/>
      <c r="XCK731" s="3"/>
      <c r="XCL731" s="422"/>
      <c r="XCM731" s="3"/>
      <c r="XCN731" s="422"/>
      <c r="XCO731" s="3"/>
      <c r="XCP731" s="422"/>
      <c r="XCQ731" s="3"/>
      <c r="XCR731" s="422"/>
      <c r="XCS731" s="3"/>
      <c r="XCT731" s="422"/>
      <c r="XCU731" s="3"/>
      <c r="XCV731" s="422"/>
      <c r="XCW731" s="3"/>
      <c r="XCX731" s="422"/>
      <c r="XCY731" s="3"/>
      <c r="XCZ731" s="422"/>
      <c r="XDA731" s="3"/>
      <c r="XDB731" s="422"/>
      <c r="XDC731" s="3"/>
      <c r="XDD731" s="422"/>
      <c r="XDE731" s="3"/>
      <c r="XDF731" s="422"/>
      <c r="XDG731" s="3"/>
      <c r="XDH731" s="422"/>
      <c r="XDI731" s="3"/>
      <c r="XDJ731" s="422"/>
      <c r="XDK731" s="3"/>
      <c r="XDL731" s="422"/>
      <c r="XDM731" s="3"/>
      <c r="XDN731" s="422"/>
      <c r="XDO731" s="3"/>
      <c r="XDP731" s="422"/>
      <c r="XDQ731" s="3"/>
      <c r="XDR731" s="422"/>
      <c r="XDS731" s="3"/>
      <c r="XDT731" s="422"/>
      <c r="XDU731" s="3"/>
      <c r="XDV731" s="422"/>
      <c r="XDW731" s="3"/>
      <c r="XDX731" s="422"/>
      <c r="XDY731" s="3"/>
      <c r="XDZ731" s="422"/>
      <c r="XEA731" s="3"/>
      <c r="XEB731" s="422"/>
      <c r="XEC731" s="3"/>
      <c r="XED731" s="422"/>
      <c r="XEE731" s="3"/>
      <c r="XEF731" s="422"/>
      <c r="XEG731" s="3"/>
      <c r="XEH731" s="422"/>
      <c r="XEI731" s="3"/>
      <c r="XEJ731" s="422"/>
      <c r="XEK731" s="3"/>
      <c r="XEL731" s="422"/>
      <c r="XEM731" s="3"/>
      <c r="XEN731" s="422"/>
      <c r="XEO731" s="3"/>
      <c r="XEP731" s="422"/>
      <c r="XEQ731" s="3"/>
      <c r="XER731" s="422"/>
      <c r="XES731" s="3"/>
      <c r="XET731" s="422"/>
      <c r="XEU731" s="3"/>
      <c r="XEV731" s="422"/>
      <c r="XEW731" s="3"/>
      <c r="XEX731" s="422"/>
      <c r="XEY731" s="3"/>
      <c r="XEZ731" s="422"/>
      <c r="XFA731" s="3"/>
      <c r="XFB731" s="422"/>
      <c r="XFC731" s="3"/>
      <c r="XFD731" s="422"/>
    </row>
    <row r="732" spans="1:16384">
      <c r="A732" s="3">
        <v>45126</v>
      </c>
      <c r="B732" s="422">
        <v>27246</v>
      </c>
      <c r="C732" s="422" t="s">
        <v>20</v>
      </c>
      <c r="D732" t="s">
        <v>13</v>
      </c>
      <c r="E732" s="3"/>
      <c r="F732" s="207">
        <v>2.1</v>
      </c>
      <c r="G732" s="73">
        <f t="shared" si="13"/>
        <v>10.000000000000052</v>
      </c>
      <c r="H732" s="422"/>
      <c r="J732" s="421"/>
      <c r="L732" s="207"/>
      <c r="M732" s="28"/>
      <c r="N732" s="422"/>
      <c r="O732" s="3"/>
      <c r="P732" s="422"/>
      <c r="Q732" s="3"/>
      <c r="R732" s="422"/>
      <c r="S732" s="3"/>
      <c r="T732" s="422"/>
      <c r="U732" s="3"/>
      <c r="V732" s="422"/>
      <c r="W732" s="3"/>
      <c r="X732" s="422"/>
      <c r="Y732" s="3"/>
      <c r="Z732" s="422"/>
      <c r="AA732" s="3"/>
      <c r="AB732" s="422"/>
      <c r="AC732" s="3"/>
      <c r="AD732" s="422"/>
      <c r="AE732" s="3"/>
      <c r="AF732" s="422"/>
      <c r="AG732" s="3"/>
      <c r="AH732" s="422"/>
      <c r="AI732" s="3"/>
      <c r="AJ732" s="422"/>
      <c r="AK732" s="3"/>
      <c r="AL732" s="422"/>
      <c r="AM732" s="3"/>
      <c r="AN732" s="422"/>
      <c r="AO732" s="3"/>
      <c r="AP732" s="422"/>
      <c r="AQ732" s="3"/>
      <c r="AR732" s="422"/>
      <c r="AS732" s="3"/>
      <c r="AT732" s="422"/>
      <c r="AU732" s="3"/>
      <c r="AV732" s="422"/>
      <c r="AW732" s="3"/>
      <c r="AX732" s="422"/>
      <c r="AY732" s="3"/>
      <c r="AZ732" s="422"/>
      <c r="BA732" s="3"/>
      <c r="BB732" s="422"/>
      <c r="BC732" s="3"/>
      <c r="BD732" s="422"/>
      <c r="BE732" s="3"/>
      <c r="BF732" s="422"/>
      <c r="BG732" s="3"/>
      <c r="BH732" s="422"/>
      <c r="BI732" s="3"/>
      <c r="BJ732" s="422"/>
      <c r="BK732" s="3"/>
      <c r="BL732" s="422"/>
      <c r="BM732" s="3"/>
      <c r="BN732" s="422"/>
      <c r="BO732" s="3"/>
      <c r="BP732" s="422"/>
      <c r="BQ732" s="3"/>
      <c r="BR732" s="422"/>
      <c r="BS732" s="3"/>
      <c r="BT732" s="422"/>
      <c r="BU732" s="3"/>
      <c r="BV732" s="422"/>
      <c r="BW732" s="3"/>
      <c r="BX732" s="422"/>
      <c r="BY732" s="3"/>
      <c r="BZ732" s="422"/>
      <c r="CA732" s="3"/>
      <c r="CB732" s="422"/>
      <c r="CC732" s="3"/>
      <c r="CD732" s="422"/>
      <c r="CE732" s="3"/>
      <c r="CF732" s="422"/>
      <c r="CG732" s="3"/>
      <c r="CH732" s="422"/>
      <c r="CI732" s="3"/>
      <c r="CJ732" s="422"/>
      <c r="CK732" s="3"/>
      <c r="CL732" s="422"/>
      <c r="CM732" s="3"/>
      <c r="CN732" s="422"/>
      <c r="CO732" s="3"/>
      <c r="CP732" s="422"/>
      <c r="CQ732" s="3"/>
      <c r="CR732" s="422"/>
      <c r="CS732" s="3"/>
      <c r="CT732" s="422"/>
      <c r="CU732" s="3"/>
      <c r="CV732" s="422"/>
      <c r="CW732" s="3"/>
      <c r="CX732" s="422"/>
      <c r="CY732" s="3"/>
      <c r="CZ732" s="422"/>
      <c r="DA732" s="3"/>
      <c r="DB732" s="422"/>
      <c r="DC732" s="3"/>
      <c r="DD732" s="422"/>
      <c r="DE732" s="3"/>
      <c r="DF732" s="422"/>
      <c r="DG732" s="3"/>
      <c r="DH732" s="422"/>
      <c r="DI732" s="3"/>
      <c r="DJ732" s="422"/>
      <c r="DK732" s="3"/>
      <c r="DL732" s="422"/>
      <c r="DM732" s="3"/>
      <c r="DN732" s="422"/>
      <c r="DO732" s="3"/>
      <c r="DP732" s="422"/>
      <c r="DQ732" s="3"/>
      <c r="DR732" s="422"/>
      <c r="DS732" s="3"/>
      <c r="DT732" s="422"/>
      <c r="DU732" s="3"/>
      <c r="DV732" s="422"/>
      <c r="DW732" s="3"/>
      <c r="DX732" s="422"/>
      <c r="DY732" s="3"/>
      <c r="DZ732" s="422"/>
      <c r="EA732" s="3"/>
      <c r="EB732" s="422"/>
      <c r="EC732" s="3"/>
      <c r="ED732" s="422"/>
      <c r="EE732" s="3"/>
      <c r="EF732" s="422"/>
      <c r="EG732" s="3"/>
      <c r="EH732" s="422"/>
      <c r="EI732" s="3"/>
      <c r="EJ732" s="422"/>
      <c r="EK732" s="3"/>
      <c r="EL732" s="422"/>
      <c r="EM732" s="3"/>
      <c r="EN732" s="422"/>
      <c r="EO732" s="3"/>
      <c r="EP732" s="422"/>
      <c r="EQ732" s="3"/>
      <c r="ER732" s="422"/>
      <c r="ES732" s="3"/>
      <c r="ET732" s="422"/>
      <c r="EU732" s="3"/>
      <c r="EV732" s="422"/>
      <c r="EW732" s="3"/>
      <c r="EX732" s="422"/>
      <c r="EY732" s="3"/>
      <c r="EZ732" s="422"/>
      <c r="FA732" s="3"/>
      <c r="FB732" s="422"/>
      <c r="FC732" s="3"/>
      <c r="FD732" s="422"/>
      <c r="FE732" s="3"/>
      <c r="FF732" s="422"/>
      <c r="FG732" s="3"/>
      <c r="FH732" s="422"/>
      <c r="FI732" s="3"/>
      <c r="FJ732" s="422"/>
      <c r="FK732" s="3"/>
      <c r="FL732" s="422"/>
      <c r="FM732" s="3"/>
      <c r="FN732" s="422"/>
      <c r="FO732" s="3"/>
      <c r="FP732" s="422"/>
      <c r="FQ732" s="3"/>
      <c r="FR732" s="422"/>
      <c r="FS732" s="3"/>
      <c r="FT732" s="422"/>
      <c r="FU732" s="3"/>
      <c r="FV732" s="422"/>
      <c r="FW732" s="3"/>
      <c r="FX732" s="422"/>
      <c r="FY732" s="3"/>
      <c r="FZ732" s="422"/>
      <c r="GA732" s="3"/>
      <c r="GB732" s="422"/>
      <c r="GC732" s="3"/>
      <c r="GD732" s="422"/>
      <c r="GE732" s="3"/>
      <c r="GF732" s="422"/>
      <c r="GG732" s="3"/>
      <c r="GH732" s="422"/>
      <c r="GI732" s="3"/>
      <c r="GJ732" s="422"/>
      <c r="GK732" s="3"/>
      <c r="GL732" s="422"/>
      <c r="GM732" s="3"/>
      <c r="GN732" s="422"/>
      <c r="GO732" s="3"/>
      <c r="GP732" s="422"/>
      <c r="GQ732" s="3"/>
      <c r="GR732" s="422"/>
      <c r="GS732" s="3"/>
      <c r="GT732" s="422"/>
      <c r="GU732" s="3"/>
      <c r="GV732" s="422"/>
      <c r="GW732" s="3"/>
      <c r="GX732" s="422"/>
      <c r="GY732" s="3"/>
      <c r="GZ732" s="422"/>
      <c r="HA732" s="3"/>
      <c r="HB732" s="422"/>
      <c r="HC732" s="3"/>
      <c r="HD732" s="422"/>
      <c r="HE732" s="3"/>
      <c r="HF732" s="422"/>
      <c r="HG732" s="3"/>
      <c r="HH732" s="422"/>
      <c r="HI732" s="3"/>
      <c r="HJ732" s="422"/>
      <c r="HK732" s="3"/>
      <c r="HL732" s="422"/>
      <c r="HM732" s="3"/>
      <c r="HN732" s="422"/>
      <c r="HO732" s="3"/>
      <c r="HP732" s="422"/>
      <c r="HQ732" s="3"/>
      <c r="HR732" s="422"/>
      <c r="HS732" s="3"/>
      <c r="HT732" s="422"/>
      <c r="HU732" s="3"/>
      <c r="HV732" s="422"/>
      <c r="HW732" s="3"/>
      <c r="HX732" s="422"/>
      <c r="HY732" s="3"/>
      <c r="HZ732" s="422"/>
      <c r="IA732" s="3"/>
      <c r="IB732" s="422"/>
      <c r="IC732" s="3"/>
      <c r="ID732" s="422"/>
      <c r="IE732" s="3"/>
      <c r="IF732" s="422"/>
      <c r="IG732" s="3"/>
      <c r="IH732" s="422"/>
      <c r="II732" s="3"/>
      <c r="IJ732" s="422"/>
      <c r="IK732" s="3"/>
      <c r="IL732" s="422"/>
      <c r="IM732" s="3"/>
      <c r="IN732" s="422"/>
      <c r="IO732" s="3"/>
      <c r="IP732" s="422"/>
      <c r="IQ732" s="3"/>
      <c r="IR732" s="422"/>
      <c r="IS732" s="3"/>
      <c r="IT732" s="422"/>
      <c r="IU732" s="3"/>
      <c r="IV732" s="422"/>
      <c r="IW732" s="3"/>
      <c r="IX732" s="422"/>
      <c r="IY732" s="3"/>
      <c r="IZ732" s="422"/>
      <c r="JA732" s="3"/>
      <c r="JB732" s="422"/>
      <c r="JC732" s="3"/>
      <c r="JD732" s="422"/>
      <c r="JE732" s="3"/>
      <c r="JF732" s="422"/>
      <c r="JG732" s="3"/>
      <c r="JH732" s="422"/>
      <c r="JI732" s="3"/>
      <c r="JJ732" s="422"/>
      <c r="JK732" s="3"/>
      <c r="JL732" s="422"/>
      <c r="JM732" s="3"/>
      <c r="JN732" s="422"/>
      <c r="JO732" s="3"/>
      <c r="JP732" s="422"/>
      <c r="JQ732" s="3"/>
      <c r="JR732" s="422"/>
      <c r="JS732" s="3"/>
      <c r="JT732" s="422"/>
      <c r="JU732" s="3"/>
      <c r="JV732" s="422"/>
      <c r="JW732" s="3"/>
      <c r="JX732" s="422"/>
      <c r="JY732" s="3"/>
      <c r="JZ732" s="422"/>
      <c r="KA732" s="3"/>
      <c r="KB732" s="422"/>
      <c r="KC732" s="3"/>
      <c r="KD732" s="422"/>
      <c r="KE732" s="3"/>
      <c r="KF732" s="422"/>
      <c r="KG732" s="3"/>
      <c r="KH732" s="422"/>
      <c r="KI732" s="3"/>
      <c r="KJ732" s="422"/>
      <c r="KK732" s="3"/>
      <c r="KL732" s="422"/>
      <c r="KM732" s="3"/>
      <c r="KN732" s="422"/>
      <c r="KO732" s="3"/>
      <c r="KP732" s="422"/>
      <c r="KQ732" s="3"/>
      <c r="KR732" s="422"/>
      <c r="KS732" s="3"/>
      <c r="KT732" s="422"/>
      <c r="KU732" s="3"/>
      <c r="KV732" s="422"/>
      <c r="KW732" s="3"/>
      <c r="KX732" s="422"/>
      <c r="KY732" s="3"/>
      <c r="KZ732" s="422"/>
      <c r="LA732" s="3"/>
      <c r="LB732" s="422"/>
      <c r="LC732" s="3"/>
      <c r="LD732" s="422"/>
      <c r="LE732" s="3"/>
      <c r="LF732" s="422"/>
      <c r="LG732" s="3"/>
      <c r="LH732" s="422"/>
      <c r="LI732" s="3"/>
      <c r="LJ732" s="422"/>
      <c r="LK732" s="3"/>
      <c r="LL732" s="422"/>
      <c r="LM732" s="3"/>
      <c r="LN732" s="422"/>
      <c r="LO732" s="3"/>
      <c r="LP732" s="422"/>
      <c r="LQ732" s="3"/>
      <c r="LR732" s="422"/>
      <c r="LS732" s="3"/>
      <c r="LT732" s="422"/>
      <c r="LU732" s="3"/>
      <c r="LV732" s="422"/>
      <c r="LW732" s="3"/>
      <c r="LX732" s="422"/>
      <c r="LY732" s="3"/>
      <c r="LZ732" s="422"/>
      <c r="MA732" s="3"/>
      <c r="MB732" s="422"/>
      <c r="MC732" s="3"/>
      <c r="MD732" s="422"/>
      <c r="ME732" s="3"/>
      <c r="MF732" s="422"/>
      <c r="MG732" s="3"/>
      <c r="MH732" s="422"/>
      <c r="MI732" s="3"/>
      <c r="MJ732" s="422"/>
      <c r="MK732" s="3"/>
      <c r="ML732" s="422"/>
      <c r="MM732" s="3"/>
      <c r="MN732" s="422"/>
      <c r="MO732" s="3"/>
      <c r="MP732" s="422"/>
      <c r="MQ732" s="3"/>
      <c r="MR732" s="422"/>
      <c r="MS732" s="3"/>
      <c r="MT732" s="422"/>
      <c r="MU732" s="3"/>
      <c r="MV732" s="422"/>
      <c r="MW732" s="3"/>
      <c r="MX732" s="422"/>
      <c r="MY732" s="3"/>
      <c r="MZ732" s="422"/>
      <c r="NA732" s="3"/>
      <c r="NB732" s="422"/>
      <c r="NC732" s="3"/>
      <c r="ND732" s="422"/>
      <c r="NE732" s="3"/>
      <c r="NF732" s="422"/>
      <c r="NG732" s="3"/>
      <c r="NH732" s="422"/>
      <c r="NI732" s="3"/>
      <c r="NJ732" s="422"/>
      <c r="NK732" s="3"/>
      <c r="NL732" s="422"/>
      <c r="NM732" s="3"/>
      <c r="NN732" s="422"/>
      <c r="NO732" s="3"/>
      <c r="NP732" s="422"/>
      <c r="NQ732" s="3"/>
      <c r="NR732" s="422"/>
      <c r="NS732" s="3"/>
      <c r="NT732" s="422"/>
      <c r="NU732" s="3"/>
      <c r="NV732" s="422"/>
      <c r="NW732" s="3"/>
      <c r="NX732" s="422"/>
      <c r="NY732" s="3"/>
      <c r="NZ732" s="422"/>
      <c r="OA732" s="3"/>
      <c r="OB732" s="422"/>
      <c r="OC732" s="3"/>
      <c r="OD732" s="422"/>
      <c r="OE732" s="3"/>
      <c r="OF732" s="422"/>
      <c r="OG732" s="3"/>
      <c r="OH732" s="422"/>
      <c r="OI732" s="3"/>
      <c r="OJ732" s="422"/>
      <c r="OK732" s="3"/>
      <c r="OL732" s="422"/>
      <c r="OM732" s="3"/>
      <c r="ON732" s="422"/>
      <c r="OO732" s="3"/>
      <c r="OP732" s="422"/>
      <c r="OQ732" s="3"/>
      <c r="OR732" s="422"/>
      <c r="OS732" s="3"/>
      <c r="OT732" s="422"/>
      <c r="OU732" s="3"/>
      <c r="OV732" s="422"/>
      <c r="OW732" s="3"/>
      <c r="OX732" s="422"/>
      <c r="OY732" s="3"/>
      <c r="OZ732" s="422"/>
      <c r="PA732" s="3"/>
      <c r="PB732" s="422"/>
      <c r="PC732" s="3"/>
      <c r="PD732" s="422"/>
      <c r="PE732" s="3"/>
      <c r="PF732" s="422"/>
      <c r="PG732" s="3"/>
      <c r="PH732" s="422"/>
      <c r="PI732" s="3"/>
      <c r="PJ732" s="422"/>
      <c r="PK732" s="3"/>
      <c r="PL732" s="422"/>
      <c r="PM732" s="3"/>
      <c r="PN732" s="422"/>
      <c r="PO732" s="3"/>
      <c r="PP732" s="422"/>
      <c r="PQ732" s="3"/>
      <c r="PR732" s="422"/>
      <c r="PS732" s="3"/>
      <c r="PT732" s="422"/>
      <c r="PU732" s="3"/>
      <c r="PV732" s="422"/>
      <c r="PW732" s="3"/>
      <c r="PX732" s="422"/>
      <c r="PY732" s="3"/>
      <c r="PZ732" s="422"/>
      <c r="QA732" s="3"/>
      <c r="QB732" s="422"/>
      <c r="QC732" s="3"/>
      <c r="QD732" s="422"/>
      <c r="QE732" s="3"/>
      <c r="QF732" s="422"/>
      <c r="QG732" s="3"/>
      <c r="QH732" s="422"/>
      <c r="QI732" s="3"/>
      <c r="QJ732" s="422"/>
      <c r="QK732" s="3"/>
      <c r="QL732" s="422"/>
      <c r="QM732" s="3"/>
      <c r="QN732" s="422"/>
      <c r="QO732" s="3"/>
      <c r="QP732" s="422"/>
      <c r="QQ732" s="3"/>
      <c r="QR732" s="422"/>
      <c r="QS732" s="3"/>
      <c r="QT732" s="422"/>
      <c r="QU732" s="3"/>
      <c r="QV732" s="422"/>
      <c r="QW732" s="3"/>
      <c r="QX732" s="422"/>
      <c r="QY732" s="3"/>
      <c r="QZ732" s="422"/>
      <c r="RA732" s="3"/>
      <c r="RB732" s="422"/>
      <c r="RC732" s="3"/>
      <c r="RD732" s="422"/>
      <c r="RE732" s="3"/>
      <c r="RF732" s="422"/>
      <c r="RG732" s="3"/>
      <c r="RH732" s="422"/>
      <c r="RI732" s="3"/>
      <c r="RJ732" s="422"/>
      <c r="RK732" s="3"/>
      <c r="RL732" s="422"/>
      <c r="RM732" s="3"/>
      <c r="RN732" s="422"/>
      <c r="RO732" s="3"/>
      <c r="RP732" s="422"/>
      <c r="RQ732" s="3"/>
      <c r="RR732" s="422"/>
      <c r="RS732" s="3"/>
      <c r="RT732" s="422"/>
      <c r="RU732" s="3"/>
      <c r="RV732" s="422"/>
      <c r="RW732" s="3"/>
      <c r="RX732" s="422"/>
      <c r="RY732" s="3"/>
      <c r="RZ732" s="422"/>
      <c r="SA732" s="3"/>
      <c r="SB732" s="422"/>
      <c r="SC732" s="3"/>
      <c r="SD732" s="422"/>
      <c r="SE732" s="3"/>
      <c r="SF732" s="422"/>
      <c r="SG732" s="3"/>
      <c r="SH732" s="422"/>
      <c r="SI732" s="3"/>
      <c r="SJ732" s="422"/>
      <c r="SK732" s="3"/>
      <c r="SL732" s="422"/>
      <c r="SM732" s="3"/>
      <c r="SN732" s="422"/>
      <c r="SO732" s="3"/>
      <c r="SP732" s="422"/>
      <c r="SQ732" s="3"/>
      <c r="SR732" s="422"/>
      <c r="SS732" s="3"/>
      <c r="ST732" s="422"/>
      <c r="SU732" s="3"/>
      <c r="SV732" s="422"/>
      <c r="SW732" s="3"/>
      <c r="SX732" s="422"/>
      <c r="SY732" s="3"/>
      <c r="SZ732" s="422"/>
      <c r="TA732" s="3"/>
      <c r="TB732" s="422"/>
      <c r="TC732" s="3"/>
      <c r="TD732" s="422"/>
      <c r="TE732" s="3"/>
      <c r="TF732" s="422"/>
      <c r="TG732" s="3"/>
      <c r="TH732" s="422"/>
      <c r="TI732" s="3"/>
      <c r="TJ732" s="422"/>
      <c r="TK732" s="3"/>
      <c r="TL732" s="422"/>
      <c r="TM732" s="3"/>
      <c r="TN732" s="422"/>
      <c r="TO732" s="3"/>
      <c r="TP732" s="422"/>
      <c r="TQ732" s="3"/>
      <c r="TR732" s="422"/>
      <c r="TS732" s="3"/>
      <c r="TT732" s="422"/>
      <c r="TU732" s="3"/>
      <c r="TV732" s="422"/>
      <c r="TW732" s="3"/>
      <c r="TX732" s="422"/>
      <c r="TY732" s="3"/>
      <c r="TZ732" s="422"/>
      <c r="UA732" s="3"/>
      <c r="UB732" s="422"/>
      <c r="UC732" s="3"/>
      <c r="UD732" s="422"/>
      <c r="UE732" s="3"/>
      <c r="UF732" s="422"/>
      <c r="UG732" s="3"/>
      <c r="UH732" s="422"/>
      <c r="UI732" s="3"/>
      <c r="UJ732" s="422"/>
      <c r="UK732" s="3"/>
      <c r="UL732" s="422"/>
      <c r="UM732" s="3"/>
      <c r="UN732" s="422"/>
      <c r="UO732" s="3"/>
      <c r="UP732" s="422"/>
      <c r="UQ732" s="3"/>
      <c r="UR732" s="422"/>
      <c r="US732" s="3"/>
      <c r="UT732" s="422"/>
      <c r="UU732" s="3"/>
      <c r="UV732" s="422"/>
      <c r="UW732" s="3"/>
      <c r="UX732" s="422"/>
      <c r="UY732" s="3"/>
      <c r="UZ732" s="422"/>
      <c r="VA732" s="3"/>
      <c r="VB732" s="422"/>
      <c r="VC732" s="3"/>
      <c r="VD732" s="422"/>
      <c r="VE732" s="3"/>
      <c r="VF732" s="422"/>
      <c r="VG732" s="3"/>
      <c r="VH732" s="422"/>
      <c r="VI732" s="3"/>
      <c r="VJ732" s="422"/>
      <c r="VK732" s="3"/>
      <c r="VL732" s="422"/>
      <c r="VM732" s="3"/>
      <c r="VN732" s="422"/>
      <c r="VO732" s="3"/>
      <c r="VP732" s="422"/>
      <c r="VQ732" s="3"/>
      <c r="VR732" s="422"/>
      <c r="VS732" s="3"/>
      <c r="VT732" s="422"/>
      <c r="VU732" s="3"/>
      <c r="VV732" s="422"/>
      <c r="VW732" s="3"/>
      <c r="VX732" s="422"/>
      <c r="VY732" s="3"/>
      <c r="VZ732" s="422"/>
      <c r="WA732" s="3"/>
      <c r="WB732" s="422"/>
      <c r="WC732" s="3"/>
      <c r="WD732" s="422"/>
      <c r="WE732" s="3"/>
      <c r="WF732" s="422"/>
      <c r="WG732" s="3"/>
      <c r="WH732" s="422"/>
      <c r="WI732" s="3"/>
      <c r="WJ732" s="422"/>
      <c r="WK732" s="3"/>
      <c r="WL732" s="422"/>
      <c r="WM732" s="3"/>
      <c r="WN732" s="422"/>
      <c r="WO732" s="3"/>
      <c r="WP732" s="422"/>
      <c r="WQ732" s="3"/>
      <c r="WR732" s="422"/>
      <c r="WS732" s="3"/>
      <c r="WT732" s="422"/>
      <c r="WU732" s="3"/>
      <c r="WV732" s="422"/>
      <c r="WW732" s="3"/>
      <c r="WX732" s="422"/>
      <c r="WY732" s="3"/>
      <c r="WZ732" s="422"/>
      <c r="XA732" s="3"/>
      <c r="XB732" s="422"/>
      <c r="XC732" s="3"/>
      <c r="XD732" s="422"/>
      <c r="XE732" s="3"/>
      <c r="XF732" s="422"/>
      <c r="XG732" s="3"/>
      <c r="XH732" s="422"/>
      <c r="XI732" s="3"/>
      <c r="XJ732" s="422"/>
      <c r="XK732" s="3"/>
      <c r="XL732" s="422"/>
      <c r="XM732" s="3"/>
      <c r="XN732" s="422"/>
      <c r="XO732" s="3"/>
      <c r="XP732" s="422"/>
      <c r="XQ732" s="3"/>
      <c r="XR732" s="422"/>
      <c r="XS732" s="3"/>
      <c r="XT732" s="422"/>
      <c r="XU732" s="3"/>
      <c r="XV732" s="422"/>
      <c r="XW732" s="3"/>
      <c r="XX732" s="422"/>
      <c r="XY732" s="3"/>
      <c r="XZ732" s="422"/>
      <c r="YA732" s="3"/>
      <c r="YB732" s="422"/>
      <c r="YC732" s="3"/>
      <c r="YD732" s="422"/>
      <c r="YE732" s="3"/>
      <c r="YF732" s="422"/>
      <c r="YG732" s="3"/>
      <c r="YH732" s="422"/>
      <c r="YI732" s="3"/>
      <c r="YJ732" s="422"/>
      <c r="YK732" s="3"/>
      <c r="YL732" s="422"/>
      <c r="YM732" s="3"/>
      <c r="YN732" s="422"/>
      <c r="YO732" s="3"/>
      <c r="YP732" s="422"/>
      <c r="YQ732" s="3"/>
      <c r="YR732" s="422"/>
      <c r="YS732" s="3"/>
      <c r="YT732" s="422"/>
      <c r="YU732" s="3"/>
      <c r="YV732" s="422"/>
      <c r="YW732" s="3"/>
      <c r="YX732" s="422"/>
      <c r="YY732" s="3"/>
      <c r="YZ732" s="422"/>
      <c r="ZA732" s="3"/>
      <c r="ZB732" s="422"/>
      <c r="ZC732" s="3"/>
      <c r="ZD732" s="422"/>
      <c r="ZE732" s="3"/>
      <c r="ZF732" s="422"/>
      <c r="ZG732" s="3"/>
      <c r="ZH732" s="422"/>
      <c r="ZI732" s="3"/>
      <c r="ZJ732" s="422"/>
      <c r="ZK732" s="3"/>
      <c r="ZL732" s="422"/>
      <c r="ZM732" s="3"/>
      <c r="ZN732" s="422"/>
      <c r="ZO732" s="3"/>
      <c r="ZP732" s="422"/>
      <c r="ZQ732" s="3"/>
      <c r="ZR732" s="422"/>
      <c r="ZS732" s="3"/>
      <c r="ZT732" s="422"/>
      <c r="ZU732" s="3"/>
      <c r="ZV732" s="422"/>
      <c r="ZW732" s="3"/>
      <c r="ZX732" s="422"/>
      <c r="ZY732" s="3"/>
      <c r="ZZ732" s="422"/>
      <c r="AAA732" s="3"/>
      <c r="AAB732" s="422"/>
      <c r="AAC732" s="3"/>
      <c r="AAD732" s="422"/>
      <c r="AAE732" s="3"/>
      <c r="AAF732" s="422"/>
      <c r="AAG732" s="3"/>
      <c r="AAH732" s="422"/>
      <c r="AAI732" s="3"/>
      <c r="AAJ732" s="422"/>
      <c r="AAK732" s="3"/>
      <c r="AAL732" s="422"/>
      <c r="AAM732" s="3"/>
      <c r="AAN732" s="422"/>
      <c r="AAO732" s="3"/>
      <c r="AAP732" s="422"/>
      <c r="AAQ732" s="3"/>
      <c r="AAR732" s="422"/>
      <c r="AAS732" s="3"/>
      <c r="AAT732" s="422"/>
      <c r="AAU732" s="3"/>
      <c r="AAV732" s="422"/>
      <c r="AAW732" s="3"/>
      <c r="AAX732" s="422"/>
      <c r="AAY732" s="3"/>
      <c r="AAZ732" s="422"/>
      <c r="ABA732" s="3"/>
      <c r="ABB732" s="422"/>
      <c r="ABC732" s="3"/>
      <c r="ABD732" s="422"/>
      <c r="ABE732" s="3"/>
      <c r="ABF732" s="422"/>
      <c r="ABG732" s="3"/>
      <c r="ABH732" s="422"/>
      <c r="ABI732" s="3"/>
      <c r="ABJ732" s="422"/>
      <c r="ABK732" s="3"/>
      <c r="ABL732" s="422"/>
      <c r="ABM732" s="3"/>
      <c r="ABN732" s="422"/>
      <c r="ABO732" s="3"/>
      <c r="ABP732" s="422"/>
      <c r="ABQ732" s="3"/>
      <c r="ABR732" s="422"/>
      <c r="ABS732" s="3"/>
      <c r="ABT732" s="422"/>
      <c r="ABU732" s="3"/>
      <c r="ABV732" s="422"/>
      <c r="ABW732" s="3"/>
      <c r="ABX732" s="422"/>
      <c r="ABY732" s="3"/>
      <c r="ABZ732" s="422"/>
      <c r="ACA732" s="3"/>
      <c r="ACB732" s="422"/>
      <c r="ACC732" s="3"/>
      <c r="ACD732" s="422"/>
      <c r="ACE732" s="3"/>
      <c r="ACF732" s="422"/>
      <c r="ACG732" s="3"/>
      <c r="ACH732" s="422"/>
      <c r="ACI732" s="3"/>
      <c r="ACJ732" s="422"/>
      <c r="ACK732" s="3"/>
      <c r="ACL732" s="422"/>
      <c r="ACM732" s="3"/>
      <c r="ACN732" s="422"/>
      <c r="ACO732" s="3"/>
      <c r="ACP732" s="422"/>
      <c r="ACQ732" s="3"/>
      <c r="ACR732" s="422"/>
      <c r="ACS732" s="3"/>
      <c r="ACT732" s="422"/>
      <c r="ACU732" s="3"/>
      <c r="ACV732" s="422"/>
      <c r="ACW732" s="3"/>
      <c r="ACX732" s="422"/>
      <c r="ACY732" s="3"/>
      <c r="ACZ732" s="422"/>
      <c r="ADA732" s="3"/>
      <c r="ADB732" s="422"/>
      <c r="ADC732" s="3"/>
      <c r="ADD732" s="422"/>
      <c r="ADE732" s="3"/>
      <c r="ADF732" s="422"/>
      <c r="ADG732" s="3"/>
      <c r="ADH732" s="422"/>
      <c r="ADI732" s="3"/>
      <c r="ADJ732" s="422"/>
      <c r="ADK732" s="3"/>
      <c r="ADL732" s="422"/>
      <c r="ADM732" s="3"/>
      <c r="ADN732" s="422"/>
      <c r="ADO732" s="3"/>
      <c r="ADP732" s="422"/>
      <c r="ADQ732" s="3"/>
      <c r="ADR732" s="422"/>
      <c r="ADS732" s="3"/>
      <c r="ADT732" s="422"/>
      <c r="ADU732" s="3"/>
      <c r="ADV732" s="422"/>
      <c r="ADW732" s="3"/>
      <c r="ADX732" s="422"/>
      <c r="ADY732" s="3"/>
      <c r="ADZ732" s="422"/>
      <c r="AEA732" s="3"/>
      <c r="AEB732" s="422"/>
      <c r="AEC732" s="3"/>
      <c r="AED732" s="422"/>
      <c r="AEE732" s="3"/>
      <c r="AEF732" s="422"/>
      <c r="AEG732" s="3"/>
      <c r="AEH732" s="422"/>
      <c r="AEI732" s="3"/>
      <c r="AEJ732" s="422"/>
      <c r="AEK732" s="3"/>
      <c r="AEL732" s="422"/>
      <c r="AEM732" s="3"/>
      <c r="AEN732" s="422"/>
      <c r="AEO732" s="3"/>
      <c r="AEP732" s="422"/>
      <c r="AEQ732" s="3"/>
      <c r="AER732" s="422"/>
      <c r="AES732" s="3"/>
      <c r="AET732" s="422"/>
      <c r="AEU732" s="3"/>
      <c r="AEV732" s="422"/>
      <c r="AEW732" s="3"/>
      <c r="AEX732" s="422"/>
      <c r="AEY732" s="3"/>
      <c r="AEZ732" s="422"/>
      <c r="AFA732" s="3"/>
      <c r="AFB732" s="422"/>
      <c r="AFC732" s="3"/>
      <c r="AFD732" s="422"/>
      <c r="AFE732" s="3"/>
      <c r="AFF732" s="422"/>
      <c r="AFG732" s="3"/>
      <c r="AFH732" s="422"/>
      <c r="AFI732" s="3"/>
      <c r="AFJ732" s="422"/>
      <c r="AFK732" s="3"/>
      <c r="AFL732" s="422"/>
      <c r="AFM732" s="3"/>
      <c r="AFN732" s="422"/>
      <c r="AFO732" s="3"/>
      <c r="AFP732" s="422"/>
      <c r="AFQ732" s="3"/>
      <c r="AFR732" s="422"/>
      <c r="AFS732" s="3"/>
      <c r="AFT732" s="422"/>
      <c r="AFU732" s="3"/>
      <c r="AFV732" s="422"/>
      <c r="AFW732" s="3"/>
      <c r="AFX732" s="422"/>
      <c r="AFY732" s="3"/>
      <c r="AFZ732" s="422"/>
      <c r="AGA732" s="3"/>
      <c r="AGB732" s="422"/>
      <c r="AGC732" s="3"/>
      <c r="AGD732" s="422"/>
      <c r="AGE732" s="3"/>
      <c r="AGF732" s="422"/>
      <c r="AGG732" s="3"/>
      <c r="AGH732" s="422"/>
      <c r="AGI732" s="3"/>
      <c r="AGJ732" s="422"/>
      <c r="AGK732" s="3"/>
      <c r="AGL732" s="422"/>
      <c r="AGM732" s="3"/>
      <c r="AGN732" s="422"/>
      <c r="AGO732" s="3"/>
      <c r="AGP732" s="422"/>
      <c r="AGQ732" s="3"/>
      <c r="AGR732" s="422"/>
      <c r="AGS732" s="3"/>
      <c r="AGT732" s="422"/>
      <c r="AGU732" s="3"/>
      <c r="AGV732" s="422"/>
      <c r="AGW732" s="3"/>
      <c r="AGX732" s="422"/>
      <c r="AGY732" s="3"/>
      <c r="AGZ732" s="422"/>
      <c r="AHA732" s="3"/>
      <c r="AHB732" s="422"/>
      <c r="AHC732" s="3"/>
      <c r="AHD732" s="422"/>
      <c r="AHE732" s="3"/>
      <c r="AHF732" s="422"/>
      <c r="AHG732" s="3"/>
      <c r="AHH732" s="422"/>
      <c r="AHI732" s="3"/>
      <c r="AHJ732" s="422"/>
      <c r="AHK732" s="3"/>
      <c r="AHL732" s="422"/>
      <c r="AHM732" s="3"/>
      <c r="AHN732" s="422"/>
      <c r="AHO732" s="3"/>
      <c r="AHP732" s="422"/>
      <c r="AHQ732" s="3"/>
      <c r="AHR732" s="422"/>
      <c r="AHS732" s="3"/>
      <c r="AHT732" s="422"/>
      <c r="AHU732" s="3"/>
      <c r="AHV732" s="422"/>
      <c r="AHW732" s="3"/>
      <c r="AHX732" s="422"/>
      <c r="AHY732" s="3"/>
      <c r="AHZ732" s="422"/>
      <c r="AIA732" s="3"/>
      <c r="AIB732" s="422"/>
      <c r="AIC732" s="3"/>
      <c r="AID732" s="422"/>
      <c r="AIE732" s="3"/>
      <c r="AIF732" s="422"/>
      <c r="AIG732" s="3"/>
      <c r="AIH732" s="422"/>
      <c r="AII732" s="3"/>
      <c r="AIJ732" s="422"/>
      <c r="AIK732" s="3"/>
      <c r="AIL732" s="422"/>
      <c r="AIM732" s="3"/>
      <c r="AIN732" s="422"/>
      <c r="AIO732" s="3"/>
      <c r="AIP732" s="422"/>
      <c r="AIQ732" s="3"/>
      <c r="AIR732" s="422"/>
      <c r="AIS732" s="3"/>
      <c r="AIT732" s="422"/>
      <c r="AIU732" s="3"/>
      <c r="AIV732" s="422"/>
      <c r="AIW732" s="3"/>
      <c r="AIX732" s="422"/>
      <c r="AIY732" s="3"/>
      <c r="AIZ732" s="422"/>
      <c r="AJA732" s="3"/>
      <c r="AJB732" s="422"/>
      <c r="AJC732" s="3"/>
      <c r="AJD732" s="422"/>
      <c r="AJE732" s="3"/>
      <c r="AJF732" s="422"/>
      <c r="AJG732" s="3"/>
      <c r="AJH732" s="422"/>
      <c r="AJI732" s="3"/>
      <c r="AJJ732" s="422"/>
      <c r="AJK732" s="3"/>
      <c r="AJL732" s="422"/>
      <c r="AJM732" s="3"/>
      <c r="AJN732" s="422"/>
      <c r="AJO732" s="3"/>
      <c r="AJP732" s="422"/>
      <c r="AJQ732" s="3"/>
      <c r="AJR732" s="422"/>
      <c r="AJS732" s="3"/>
      <c r="AJT732" s="422"/>
      <c r="AJU732" s="3"/>
      <c r="AJV732" s="422"/>
      <c r="AJW732" s="3"/>
      <c r="AJX732" s="422"/>
      <c r="AJY732" s="3"/>
      <c r="AJZ732" s="422"/>
      <c r="AKA732" s="3"/>
      <c r="AKB732" s="422"/>
      <c r="AKC732" s="3"/>
      <c r="AKD732" s="422"/>
      <c r="AKE732" s="3"/>
      <c r="AKF732" s="422"/>
      <c r="AKG732" s="3"/>
      <c r="AKH732" s="422"/>
      <c r="AKI732" s="3"/>
      <c r="AKJ732" s="422"/>
      <c r="AKK732" s="3"/>
      <c r="AKL732" s="422"/>
      <c r="AKM732" s="3"/>
      <c r="AKN732" s="422"/>
      <c r="AKO732" s="3"/>
      <c r="AKP732" s="422"/>
      <c r="AKQ732" s="3"/>
      <c r="AKR732" s="422"/>
      <c r="AKS732" s="3"/>
      <c r="AKT732" s="422"/>
      <c r="AKU732" s="3"/>
      <c r="AKV732" s="422"/>
      <c r="AKW732" s="3"/>
      <c r="AKX732" s="422"/>
      <c r="AKY732" s="3"/>
      <c r="AKZ732" s="422"/>
      <c r="ALA732" s="3"/>
      <c r="ALB732" s="422"/>
      <c r="ALC732" s="3"/>
      <c r="ALD732" s="422"/>
      <c r="ALE732" s="3"/>
      <c r="ALF732" s="422"/>
      <c r="ALG732" s="3"/>
      <c r="ALH732" s="422"/>
      <c r="ALI732" s="3"/>
      <c r="ALJ732" s="422"/>
      <c r="ALK732" s="3"/>
      <c r="ALL732" s="422"/>
      <c r="ALM732" s="3"/>
      <c r="ALN732" s="422"/>
      <c r="ALO732" s="3"/>
      <c r="ALP732" s="422"/>
      <c r="ALQ732" s="3"/>
      <c r="ALR732" s="422"/>
      <c r="ALS732" s="3"/>
      <c r="ALT732" s="422"/>
      <c r="ALU732" s="3"/>
      <c r="ALV732" s="422"/>
      <c r="ALW732" s="3"/>
      <c r="ALX732" s="422"/>
      <c r="ALY732" s="3"/>
      <c r="ALZ732" s="422"/>
      <c r="AMA732" s="3"/>
      <c r="AMB732" s="422"/>
      <c r="AMC732" s="3"/>
      <c r="AMD732" s="422"/>
      <c r="AME732" s="3"/>
      <c r="AMF732" s="422"/>
      <c r="AMG732" s="3"/>
      <c r="AMH732" s="422"/>
      <c r="AMI732" s="3"/>
      <c r="AMJ732" s="422"/>
      <c r="AMK732" s="3"/>
      <c r="AML732" s="422"/>
      <c r="AMM732" s="3"/>
      <c r="AMN732" s="422"/>
      <c r="AMO732" s="3"/>
      <c r="AMP732" s="422"/>
      <c r="AMQ732" s="3"/>
      <c r="AMR732" s="422"/>
      <c r="AMS732" s="3"/>
      <c r="AMT732" s="422"/>
      <c r="AMU732" s="3"/>
      <c r="AMV732" s="422"/>
      <c r="AMW732" s="3"/>
      <c r="AMX732" s="422"/>
      <c r="AMY732" s="3"/>
      <c r="AMZ732" s="422"/>
      <c r="ANA732" s="3"/>
      <c r="ANB732" s="422"/>
      <c r="ANC732" s="3"/>
      <c r="AND732" s="422"/>
      <c r="ANE732" s="3"/>
      <c r="ANF732" s="422"/>
      <c r="ANG732" s="3"/>
      <c r="ANH732" s="422"/>
      <c r="ANI732" s="3"/>
      <c r="ANJ732" s="422"/>
      <c r="ANK732" s="3"/>
      <c r="ANL732" s="422"/>
      <c r="ANM732" s="3"/>
      <c r="ANN732" s="422"/>
      <c r="ANO732" s="3"/>
      <c r="ANP732" s="422"/>
      <c r="ANQ732" s="3"/>
      <c r="ANR732" s="422"/>
      <c r="ANS732" s="3"/>
      <c r="ANT732" s="422"/>
      <c r="ANU732" s="3"/>
      <c r="ANV732" s="422"/>
      <c r="ANW732" s="3"/>
      <c r="ANX732" s="422"/>
      <c r="ANY732" s="3"/>
      <c r="ANZ732" s="422"/>
      <c r="AOA732" s="3"/>
      <c r="AOB732" s="422"/>
      <c r="AOC732" s="3"/>
      <c r="AOD732" s="422"/>
      <c r="AOE732" s="3"/>
      <c r="AOF732" s="422"/>
      <c r="AOG732" s="3"/>
      <c r="AOH732" s="422"/>
      <c r="AOI732" s="3"/>
      <c r="AOJ732" s="422"/>
      <c r="AOK732" s="3"/>
      <c r="AOL732" s="422"/>
      <c r="AOM732" s="3"/>
      <c r="AON732" s="422"/>
      <c r="AOO732" s="3"/>
      <c r="AOP732" s="422"/>
      <c r="AOQ732" s="3"/>
      <c r="AOR732" s="422"/>
      <c r="AOS732" s="3"/>
      <c r="AOT732" s="422"/>
      <c r="AOU732" s="3"/>
      <c r="AOV732" s="422"/>
      <c r="AOW732" s="3"/>
      <c r="AOX732" s="422"/>
      <c r="AOY732" s="3"/>
      <c r="AOZ732" s="422"/>
      <c r="APA732" s="3"/>
      <c r="APB732" s="422"/>
      <c r="APC732" s="3"/>
      <c r="APD732" s="422"/>
      <c r="APE732" s="3"/>
      <c r="APF732" s="422"/>
      <c r="APG732" s="3"/>
      <c r="APH732" s="422"/>
      <c r="API732" s="3"/>
      <c r="APJ732" s="422"/>
      <c r="APK732" s="3"/>
      <c r="APL732" s="422"/>
      <c r="APM732" s="3"/>
      <c r="APN732" s="422"/>
      <c r="APO732" s="3"/>
      <c r="APP732" s="422"/>
      <c r="APQ732" s="3"/>
      <c r="APR732" s="422"/>
      <c r="APS732" s="3"/>
      <c r="APT732" s="422"/>
      <c r="APU732" s="3"/>
      <c r="APV732" s="422"/>
      <c r="APW732" s="3"/>
      <c r="APX732" s="422"/>
      <c r="APY732" s="3"/>
      <c r="APZ732" s="422"/>
      <c r="AQA732" s="3"/>
      <c r="AQB732" s="422"/>
      <c r="AQC732" s="3"/>
      <c r="AQD732" s="422"/>
      <c r="AQE732" s="3"/>
      <c r="AQF732" s="422"/>
      <c r="AQG732" s="3"/>
      <c r="AQH732" s="422"/>
      <c r="AQI732" s="3"/>
      <c r="AQJ732" s="422"/>
      <c r="AQK732" s="3"/>
      <c r="AQL732" s="422"/>
      <c r="AQM732" s="3"/>
      <c r="AQN732" s="422"/>
      <c r="AQO732" s="3"/>
      <c r="AQP732" s="422"/>
      <c r="AQQ732" s="3"/>
      <c r="AQR732" s="422"/>
      <c r="AQS732" s="3"/>
      <c r="AQT732" s="422"/>
      <c r="AQU732" s="3"/>
      <c r="AQV732" s="422"/>
      <c r="AQW732" s="3"/>
      <c r="AQX732" s="422"/>
      <c r="AQY732" s="3"/>
      <c r="AQZ732" s="422"/>
      <c r="ARA732" s="3"/>
      <c r="ARB732" s="422"/>
      <c r="ARC732" s="3"/>
      <c r="ARD732" s="422"/>
      <c r="ARE732" s="3"/>
      <c r="ARF732" s="422"/>
      <c r="ARG732" s="3"/>
      <c r="ARH732" s="422"/>
      <c r="ARI732" s="3"/>
      <c r="ARJ732" s="422"/>
      <c r="ARK732" s="3"/>
      <c r="ARL732" s="422"/>
      <c r="ARM732" s="3"/>
      <c r="ARN732" s="422"/>
      <c r="ARO732" s="3"/>
      <c r="ARP732" s="422"/>
      <c r="ARQ732" s="3"/>
      <c r="ARR732" s="422"/>
      <c r="ARS732" s="3"/>
      <c r="ART732" s="422"/>
      <c r="ARU732" s="3"/>
      <c r="ARV732" s="422"/>
      <c r="ARW732" s="3"/>
      <c r="ARX732" s="422"/>
      <c r="ARY732" s="3"/>
      <c r="ARZ732" s="422"/>
      <c r="ASA732" s="3"/>
      <c r="ASB732" s="422"/>
      <c r="ASC732" s="3"/>
      <c r="ASD732" s="422"/>
      <c r="ASE732" s="3"/>
      <c r="ASF732" s="422"/>
      <c r="ASG732" s="3"/>
      <c r="ASH732" s="422"/>
      <c r="ASI732" s="3"/>
      <c r="ASJ732" s="422"/>
      <c r="ASK732" s="3"/>
      <c r="ASL732" s="422"/>
      <c r="ASM732" s="3"/>
      <c r="ASN732" s="422"/>
      <c r="ASO732" s="3"/>
      <c r="ASP732" s="422"/>
      <c r="ASQ732" s="3"/>
      <c r="ASR732" s="422"/>
      <c r="ASS732" s="3"/>
      <c r="AST732" s="422"/>
      <c r="ASU732" s="3"/>
      <c r="ASV732" s="422"/>
      <c r="ASW732" s="3"/>
      <c r="ASX732" s="422"/>
      <c r="ASY732" s="3"/>
      <c r="ASZ732" s="422"/>
      <c r="ATA732" s="3"/>
      <c r="ATB732" s="422"/>
      <c r="ATC732" s="3"/>
      <c r="ATD732" s="422"/>
      <c r="ATE732" s="3"/>
      <c r="ATF732" s="422"/>
      <c r="ATG732" s="3"/>
      <c r="ATH732" s="422"/>
      <c r="ATI732" s="3"/>
      <c r="ATJ732" s="422"/>
      <c r="ATK732" s="3"/>
      <c r="ATL732" s="422"/>
      <c r="ATM732" s="3"/>
      <c r="ATN732" s="422"/>
      <c r="ATO732" s="3"/>
      <c r="ATP732" s="422"/>
      <c r="ATQ732" s="3"/>
      <c r="ATR732" s="422"/>
      <c r="ATS732" s="3"/>
      <c r="ATT732" s="422"/>
      <c r="ATU732" s="3"/>
      <c r="ATV732" s="422"/>
      <c r="ATW732" s="3"/>
      <c r="ATX732" s="422"/>
      <c r="ATY732" s="3"/>
      <c r="ATZ732" s="422"/>
      <c r="AUA732" s="3"/>
      <c r="AUB732" s="422"/>
      <c r="AUC732" s="3"/>
      <c r="AUD732" s="422"/>
      <c r="AUE732" s="3"/>
      <c r="AUF732" s="422"/>
      <c r="AUG732" s="3"/>
      <c r="AUH732" s="422"/>
      <c r="AUI732" s="3"/>
      <c r="AUJ732" s="422"/>
      <c r="AUK732" s="3"/>
      <c r="AUL732" s="422"/>
      <c r="AUM732" s="3"/>
      <c r="AUN732" s="422"/>
      <c r="AUO732" s="3"/>
      <c r="AUP732" s="422"/>
      <c r="AUQ732" s="3"/>
      <c r="AUR732" s="422"/>
      <c r="AUS732" s="3"/>
      <c r="AUT732" s="422"/>
      <c r="AUU732" s="3"/>
      <c r="AUV732" s="422"/>
      <c r="AUW732" s="3"/>
      <c r="AUX732" s="422"/>
      <c r="AUY732" s="3"/>
      <c r="AUZ732" s="422"/>
      <c r="AVA732" s="3"/>
      <c r="AVB732" s="422"/>
      <c r="AVC732" s="3"/>
      <c r="AVD732" s="422"/>
      <c r="AVE732" s="3"/>
      <c r="AVF732" s="422"/>
      <c r="AVG732" s="3"/>
      <c r="AVH732" s="422"/>
      <c r="AVI732" s="3"/>
      <c r="AVJ732" s="422"/>
      <c r="AVK732" s="3"/>
      <c r="AVL732" s="422"/>
      <c r="AVM732" s="3"/>
      <c r="AVN732" s="422"/>
      <c r="AVO732" s="3"/>
      <c r="AVP732" s="422"/>
      <c r="AVQ732" s="3"/>
      <c r="AVR732" s="422"/>
      <c r="AVS732" s="3"/>
      <c r="AVT732" s="422"/>
      <c r="AVU732" s="3"/>
      <c r="AVV732" s="422"/>
      <c r="AVW732" s="3"/>
      <c r="AVX732" s="422"/>
      <c r="AVY732" s="3"/>
      <c r="AVZ732" s="422"/>
      <c r="AWA732" s="3"/>
      <c r="AWB732" s="422"/>
      <c r="AWC732" s="3"/>
      <c r="AWD732" s="422"/>
      <c r="AWE732" s="3"/>
      <c r="AWF732" s="422"/>
      <c r="AWG732" s="3"/>
      <c r="AWH732" s="422"/>
      <c r="AWI732" s="3"/>
      <c r="AWJ732" s="422"/>
      <c r="AWK732" s="3"/>
      <c r="AWL732" s="422"/>
      <c r="AWM732" s="3"/>
      <c r="AWN732" s="422"/>
      <c r="AWO732" s="3"/>
      <c r="AWP732" s="422"/>
      <c r="AWQ732" s="3"/>
      <c r="AWR732" s="422"/>
      <c r="AWS732" s="3"/>
      <c r="AWT732" s="422"/>
      <c r="AWU732" s="3"/>
      <c r="AWV732" s="422"/>
      <c r="AWW732" s="3"/>
      <c r="AWX732" s="422"/>
      <c r="AWY732" s="3"/>
      <c r="AWZ732" s="422"/>
      <c r="AXA732" s="3"/>
      <c r="AXB732" s="422"/>
      <c r="AXC732" s="3"/>
      <c r="AXD732" s="422"/>
      <c r="AXE732" s="3"/>
      <c r="AXF732" s="422"/>
      <c r="AXG732" s="3"/>
      <c r="AXH732" s="422"/>
      <c r="AXI732" s="3"/>
      <c r="AXJ732" s="422"/>
      <c r="AXK732" s="3"/>
      <c r="AXL732" s="422"/>
      <c r="AXM732" s="3"/>
      <c r="AXN732" s="422"/>
      <c r="AXO732" s="3"/>
      <c r="AXP732" s="422"/>
      <c r="AXQ732" s="3"/>
      <c r="AXR732" s="422"/>
      <c r="AXS732" s="3"/>
      <c r="AXT732" s="422"/>
      <c r="AXU732" s="3"/>
      <c r="AXV732" s="422"/>
      <c r="AXW732" s="3"/>
      <c r="AXX732" s="422"/>
      <c r="AXY732" s="3"/>
      <c r="AXZ732" s="422"/>
      <c r="AYA732" s="3"/>
      <c r="AYB732" s="422"/>
      <c r="AYC732" s="3"/>
      <c r="AYD732" s="422"/>
      <c r="AYE732" s="3"/>
      <c r="AYF732" s="422"/>
      <c r="AYG732" s="3"/>
      <c r="AYH732" s="422"/>
      <c r="AYI732" s="3"/>
      <c r="AYJ732" s="422"/>
      <c r="AYK732" s="3"/>
      <c r="AYL732" s="422"/>
      <c r="AYM732" s="3"/>
      <c r="AYN732" s="422"/>
      <c r="AYO732" s="3"/>
      <c r="AYP732" s="422"/>
      <c r="AYQ732" s="3"/>
      <c r="AYR732" s="422"/>
      <c r="AYS732" s="3"/>
      <c r="AYT732" s="422"/>
      <c r="AYU732" s="3"/>
      <c r="AYV732" s="422"/>
      <c r="AYW732" s="3"/>
      <c r="AYX732" s="422"/>
      <c r="AYY732" s="3"/>
      <c r="AYZ732" s="422"/>
      <c r="AZA732" s="3"/>
      <c r="AZB732" s="422"/>
      <c r="AZC732" s="3"/>
      <c r="AZD732" s="422"/>
      <c r="AZE732" s="3"/>
      <c r="AZF732" s="422"/>
      <c r="AZG732" s="3"/>
      <c r="AZH732" s="422"/>
      <c r="AZI732" s="3"/>
      <c r="AZJ732" s="422"/>
      <c r="AZK732" s="3"/>
      <c r="AZL732" s="422"/>
      <c r="AZM732" s="3"/>
      <c r="AZN732" s="422"/>
      <c r="AZO732" s="3"/>
      <c r="AZP732" s="422"/>
      <c r="AZQ732" s="3"/>
      <c r="AZR732" s="422"/>
      <c r="AZS732" s="3"/>
      <c r="AZT732" s="422"/>
      <c r="AZU732" s="3"/>
      <c r="AZV732" s="422"/>
      <c r="AZW732" s="3"/>
      <c r="AZX732" s="422"/>
      <c r="AZY732" s="3"/>
      <c r="AZZ732" s="422"/>
      <c r="BAA732" s="3"/>
      <c r="BAB732" s="422"/>
      <c r="BAC732" s="3"/>
      <c r="BAD732" s="422"/>
      <c r="BAE732" s="3"/>
      <c r="BAF732" s="422"/>
      <c r="BAG732" s="3"/>
      <c r="BAH732" s="422"/>
      <c r="BAI732" s="3"/>
      <c r="BAJ732" s="422"/>
      <c r="BAK732" s="3"/>
      <c r="BAL732" s="422"/>
      <c r="BAM732" s="3"/>
      <c r="BAN732" s="422"/>
      <c r="BAO732" s="3"/>
      <c r="BAP732" s="422"/>
      <c r="BAQ732" s="3"/>
      <c r="BAR732" s="422"/>
      <c r="BAS732" s="3"/>
      <c r="BAT732" s="422"/>
      <c r="BAU732" s="3"/>
      <c r="BAV732" s="422"/>
      <c r="BAW732" s="3"/>
      <c r="BAX732" s="422"/>
      <c r="BAY732" s="3"/>
      <c r="BAZ732" s="422"/>
      <c r="BBA732" s="3"/>
      <c r="BBB732" s="422"/>
      <c r="BBC732" s="3"/>
      <c r="BBD732" s="422"/>
      <c r="BBE732" s="3"/>
      <c r="BBF732" s="422"/>
      <c r="BBG732" s="3"/>
      <c r="BBH732" s="422"/>
      <c r="BBI732" s="3"/>
      <c r="BBJ732" s="422"/>
      <c r="BBK732" s="3"/>
      <c r="BBL732" s="422"/>
      <c r="BBM732" s="3"/>
      <c r="BBN732" s="422"/>
      <c r="BBO732" s="3"/>
      <c r="BBP732" s="422"/>
      <c r="BBQ732" s="3"/>
      <c r="BBR732" s="422"/>
      <c r="BBS732" s="3"/>
      <c r="BBT732" s="422"/>
      <c r="BBU732" s="3"/>
      <c r="BBV732" s="422"/>
      <c r="BBW732" s="3"/>
      <c r="BBX732" s="422"/>
      <c r="BBY732" s="3"/>
      <c r="BBZ732" s="422"/>
      <c r="BCA732" s="3"/>
      <c r="BCB732" s="422"/>
      <c r="BCC732" s="3"/>
      <c r="BCD732" s="422"/>
      <c r="BCE732" s="3"/>
      <c r="BCF732" s="422"/>
      <c r="BCG732" s="3"/>
      <c r="BCH732" s="422"/>
      <c r="BCI732" s="3"/>
      <c r="BCJ732" s="422"/>
      <c r="BCK732" s="3"/>
      <c r="BCL732" s="422"/>
      <c r="BCM732" s="3"/>
      <c r="BCN732" s="422"/>
      <c r="BCO732" s="3"/>
      <c r="BCP732" s="422"/>
      <c r="BCQ732" s="3"/>
      <c r="BCR732" s="422"/>
      <c r="BCS732" s="3"/>
      <c r="BCT732" s="422"/>
      <c r="BCU732" s="3"/>
      <c r="BCV732" s="422"/>
      <c r="BCW732" s="3"/>
      <c r="BCX732" s="422"/>
      <c r="BCY732" s="3"/>
      <c r="BCZ732" s="422"/>
      <c r="BDA732" s="3"/>
      <c r="BDB732" s="422"/>
      <c r="BDC732" s="3"/>
      <c r="BDD732" s="422"/>
      <c r="BDE732" s="3"/>
      <c r="BDF732" s="422"/>
      <c r="BDG732" s="3"/>
      <c r="BDH732" s="422"/>
      <c r="BDI732" s="3"/>
      <c r="BDJ732" s="422"/>
      <c r="BDK732" s="3"/>
      <c r="BDL732" s="422"/>
      <c r="BDM732" s="3"/>
      <c r="BDN732" s="422"/>
      <c r="BDO732" s="3"/>
      <c r="BDP732" s="422"/>
      <c r="BDQ732" s="3"/>
      <c r="BDR732" s="422"/>
      <c r="BDS732" s="3"/>
      <c r="BDT732" s="422"/>
      <c r="BDU732" s="3"/>
      <c r="BDV732" s="422"/>
      <c r="BDW732" s="3"/>
      <c r="BDX732" s="422"/>
      <c r="BDY732" s="3"/>
      <c r="BDZ732" s="422"/>
      <c r="BEA732" s="3"/>
      <c r="BEB732" s="422"/>
      <c r="BEC732" s="3"/>
      <c r="BED732" s="422"/>
      <c r="BEE732" s="3"/>
      <c r="BEF732" s="422"/>
      <c r="BEG732" s="3"/>
      <c r="BEH732" s="422"/>
      <c r="BEI732" s="3"/>
      <c r="BEJ732" s="422"/>
      <c r="BEK732" s="3"/>
      <c r="BEL732" s="422"/>
      <c r="BEM732" s="3"/>
      <c r="BEN732" s="422"/>
      <c r="BEO732" s="3"/>
      <c r="BEP732" s="422"/>
      <c r="BEQ732" s="3"/>
      <c r="BER732" s="422"/>
      <c r="BES732" s="3"/>
      <c r="BET732" s="422"/>
      <c r="BEU732" s="3"/>
      <c r="BEV732" s="422"/>
      <c r="BEW732" s="3"/>
      <c r="BEX732" s="422"/>
      <c r="BEY732" s="3"/>
      <c r="BEZ732" s="422"/>
      <c r="BFA732" s="3"/>
      <c r="BFB732" s="422"/>
      <c r="BFC732" s="3"/>
      <c r="BFD732" s="422"/>
      <c r="BFE732" s="3"/>
      <c r="BFF732" s="422"/>
      <c r="BFG732" s="3"/>
      <c r="BFH732" s="422"/>
      <c r="BFI732" s="3"/>
      <c r="BFJ732" s="422"/>
      <c r="BFK732" s="3"/>
      <c r="BFL732" s="422"/>
      <c r="BFM732" s="3"/>
      <c r="BFN732" s="422"/>
      <c r="BFO732" s="3"/>
      <c r="BFP732" s="422"/>
      <c r="BFQ732" s="3"/>
      <c r="BFR732" s="422"/>
      <c r="BFS732" s="3"/>
      <c r="BFT732" s="422"/>
      <c r="BFU732" s="3"/>
      <c r="BFV732" s="422"/>
      <c r="BFW732" s="3"/>
      <c r="BFX732" s="422"/>
      <c r="BFY732" s="3"/>
      <c r="BFZ732" s="422"/>
      <c r="BGA732" s="3"/>
      <c r="BGB732" s="422"/>
      <c r="BGC732" s="3"/>
      <c r="BGD732" s="422"/>
      <c r="BGE732" s="3"/>
      <c r="BGF732" s="422"/>
      <c r="BGG732" s="3"/>
      <c r="BGH732" s="422"/>
      <c r="BGI732" s="3"/>
      <c r="BGJ732" s="422"/>
      <c r="BGK732" s="3"/>
      <c r="BGL732" s="422"/>
      <c r="BGM732" s="3"/>
      <c r="BGN732" s="422"/>
      <c r="BGO732" s="3"/>
      <c r="BGP732" s="422"/>
      <c r="BGQ732" s="3"/>
      <c r="BGR732" s="422"/>
      <c r="BGS732" s="3"/>
      <c r="BGT732" s="422"/>
      <c r="BGU732" s="3"/>
      <c r="BGV732" s="422"/>
      <c r="BGW732" s="3"/>
      <c r="BGX732" s="422"/>
      <c r="BGY732" s="3"/>
      <c r="BGZ732" s="422"/>
      <c r="BHA732" s="3"/>
      <c r="BHB732" s="422"/>
      <c r="BHC732" s="3"/>
      <c r="BHD732" s="422"/>
      <c r="BHE732" s="3"/>
      <c r="BHF732" s="422"/>
      <c r="BHG732" s="3"/>
      <c r="BHH732" s="422"/>
      <c r="BHI732" s="3"/>
      <c r="BHJ732" s="422"/>
      <c r="BHK732" s="3"/>
      <c r="BHL732" s="422"/>
      <c r="BHM732" s="3"/>
      <c r="BHN732" s="422"/>
      <c r="BHO732" s="3"/>
      <c r="BHP732" s="422"/>
      <c r="BHQ732" s="3"/>
      <c r="BHR732" s="422"/>
      <c r="BHS732" s="3"/>
      <c r="BHT732" s="422"/>
      <c r="BHU732" s="3"/>
      <c r="BHV732" s="422"/>
      <c r="BHW732" s="3"/>
      <c r="BHX732" s="422"/>
      <c r="BHY732" s="3"/>
      <c r="BHZ732" s="422"/>
      <c r="BIA732" s="3"/>
      <c r="BIB732" s="422"/>
      <c r="BIC732" s="3"/>
      <c r="BID732" s="422"/>
      <c r="BIE732" s="3"/>
      <c r="BIF732" s="422"/>
      <c r="BIG732" s="3"/>
      <c r="BIH732" s="422"/>
      <c r="BII732" s="3"/>
      <c r="BIJ732" s="422"/>
      <c r="BIK732" s="3"/>
      <c r="BIL732" s="422"/>
      <c r="BIM732" s="3"/>
      <c r="BIN732" s="422"/>
      <c r="BIO732" s="3"/>
      <c r="BIP732" s="422"/>
      <c r="BIQ732" s="3"/>
      <c r="BIR732" s="422"/>
      <c r="BIS732" s="3"/>
      <c r="BIT732" s="422"/>
      <c r="BIU732" s="3"/>
      <c r="BIV732" s="422"/>
      <c r="BIW732" s="3"/>
      <c r="BIX732" s="422"/>
      <c r="BIY732" s="3"/>
      <c r="BIZ732" s="422"/>
      <c r="BJA732" s="3"/>
      <c r="BJB732" s="422"/>
      <c r="BJC732" s="3"/>
      <c r="BJD732" s="422"/>
      <c r="BJE732" s="3"/>
      <c r="BJF732" s="422"/>
      <c r="BJG732" s="3"/>
      <c r="BJH732" s="422"/>
      <c r="BJI732" s="3"/>
      <c r="BJJ732" s="422"/>
      <c r="BJK732" s="3"/>
      <c r="BJL732" s="422"/>
      <c r="BJM732" s="3"/>
      <c r="BJN732" s="422"/>
      <c r="BJO732" s="3"/>
      <c r="BJP732" s="422"/>
      <c r="BJQ732" s="3"/>
      <c r="BJR732" s="422"/>
      <c r="BJS732" s="3"/>
      <c r="BJT732" s="422"/>
      <c r="BJU732" s="3"/>
      <c r="BJV732" s="422"/>
      <c r="BJW732" s="3"/>
      <c r="BJX732" s="422"/>
      <c r="BJY732" s="3"/>
      <c r="BJZ732" s="422"/>
      <c r="BKA732" s="3"/>
      <c r="BKB732" s="422"/>
      <c r="BKC732" s="3"/>
      <c r="BKD732" s="422"/>
      <c r="BKE732" s="3"/>
      <c r="BKF732" s="422"/>
      <c r="BKG732" s="3"/>
      <c r="BKH732" s="422"/>
      <c r="BKI732" s="3"/>
      <c r="BKJ732" s="422"/>
      <c r="BKK732" s="3"/>
      <c r="BKL732" s="422"/>
      <c r="BKM732" s="3"/>
      <c r="BKN732" s="422"/>
      <c r="BKO732" s="3"/>
      <c r="BKP732" s="422"/>
      <c r="BKQ732" s="3"/>
      <c r="BKR732" s="422"/>
      <c r="BKS732" s="3"/>
      <c r="BKT732" s="422"/>
      <c r="BKU732" s="3"/>
      <c r="BKV732" s="422"/>
      <c r="BKW732" s="3"/>
      <c r="BKX732" s="422"/>
      <c r="BKY732" s="3"/>
      <c r="BKZ732" s="422"/>
      <c r="BLA732" s="3"/>
      <c r="BLB732" s="422"/>
      <c r="BLC732" s="3"/>
      <c r="BLD732" s="422"/>
      <c r="BLE732" s="3"/>
      <c r="BLF732" s="422"/>
      <c r="BLG732" s="3"/>
      <c r="BLH732" s="422"/>
      <c r="BLI732" s="3"/>
      <c r="BLJ732" s="422"/>
      <c r="BLK732" s="3"/>
      <c r="BLL732" s="422"/>
      <c r="BLM732" s="3"/>
      <c r="BLN732" s="422"/>
      <c r="BLO732" s="3"/>
      <c r="BLP732" s="422"/>
      <c r="BLQ732" s="3"/>
      <c r="BLR732" s="422"/>
      <c r="BLS732" s="3"/>
      <c r="BLT732" s="422"/>
      <c r="BLU732" s="3"/>
      <c r="BLV732" s="422"/>
      <c r="BLW732" s="3"/>
      <c r="BLX732" s="422"/>
      <c r="BLY732" s="3"/>
      <c r="BLZ732" s="422"/>
      <c r="BMA732" s="3"/>
      <c r="BMB732" s="422"/>
      <c r="BMC732" s="3"/>
      <c r="BMD732" s="422"/>
      <c r="BME732" s="3"/>
      <c r="BMF732" s="422"/>
      <c r="BMG732" s="3"/>
      <c r="BMH732" s="422"/>
      <c r="BMI732" s="3"/>
      <c r="BMJ732" s="422"/>
      <c r="BMK732" s="3"/>
      <c r="BML732" s="422"/>
      <c r="BMM732" s="3"/>
      <c r="BMN732" s="422"/>
      <c r="BMO732" s="3"/>
      <c r="BMP732" s="422"/>
      <c r="BMQ732" s="3"/>
      <c r="BMR732" s="422"/>
      <c r="BMS732" s="3"/>
      <c r="BMT732" s="422"/>
      <c r="BMU732" s="3"/>
      <c r="BMV732" s="422"/>
      <c r="BMW732" s="3"/>
      <c r="BMX732" s="422"/>
      <c r="BMY732" s="3"/>
      <c r="BMZ732" s="422"/>
      <c r="BNA732" s="3"/>
      <c r="BNB732" s="422"/>
      <c r="BNC732" s="3"/>
      <c r="BND732" s="422"/>
      <c r="BNE732" s="3"/>
      <c r="BNF732" s="422"/>
      <c r="BNG732" s="3"/>
      <c r="BNH732" s="422"/>
      <c r="BNI732" s="3"/>
      <c r="BNJ732" s="422"/>
      <c r="BNK732" s="3"/>
      <c r="BNL732" s="422"/>
      <c r="BNM732" s="3"/>
      <c r="BNN732" s="422"/>
      <c r="BNO732" s="3"/>
      <c r="BNP732" s="422"/>
      <c r="BNQ732" s="3"/>
      <c r="BNR732" s="422"/>
      <c r="BNS732" s="3"/>
      <c r="BNT732" s="422"/>
      <c r="BNU732" s="3"/>
      <c r="BNV732" s="422"/>
      <c r="BNW732" s="3"/>
      <c r="BNX732" s="422"/>
      <c r="BNY732" s="3"/>
      <c r="BNZ732" s="422"/>
      <c r="BOA732" s="3"/>
      <c r="BOB732" s="422"/>
      <c r="BOC732" s="3"/>
      <c r="BOD732" s="422"/>
      <c r="BOE732" s="3"/>
      <c r="BOF732" s="422"/>
      <c r="BOG732" s="3"/>
      <c r="BOH732" s="422"/>
      <c r="BOI732" s="3"/>
      <c r="BOJ732" s="422"/>
      <c r="BOK732" s="3"/>
      <c r="BOL732" s="422"/>
      <c r="BOM732" s="3"/>
      <c r="BON732" s="422"/>
      <c r="BOO732" s="3"/>
      <c r="BOP732" s="422"/>
      <c r="BOQ732" s="3"/>
      <c r="BOR732" s="422"/>
      <c r="BOS732" s="3"/>
      <c r="BOT732" s="422"/>
      <c r="BOU732" s="3"/>
      <c r="BOV732" s="422"/>
      <c r="BOW732" s="3"/>
      <c r="BOX732" s="422"/>
      <c r="BOY732" s="3"/>
      <c r="BOZ732" s="422"/>
      <c r="BPA732" s="3"/>
      <c r="BPB732" s="422"/>
      <c r="BPC732" s="3"/>
      <c r="BPD732" s="422"/>
      <c r="BPE732" s="3"/>
      <c r="BPF732" s="422"/>
      <c r="BPG732" s="3"/>
      <c r="BPH732" s="422"/>
      <c r="BPI732" s="3"/>
      <c r="BPJ732" s="422"/>
      <c r="BPK732" s="3"/>
      <c r="BPL732" s="422"/>
      <c r="BPM732" s="3"/>
      <c r="BPN732" s="422"/>
      <c r="BPO732" s="3"/>
      <c r="BPP732" s="422"/>
      <c r="BPQ732" s="3"/>
      <c r="BPR732" s="422"/>
      <c r="BPS732" s="3"/>
      <c r="BPT732" s="422"/>
      <c r="BPU732" s="3"/>
      <c r="BPV732" s="422"/>
      <c r="BPW732" s="3"/>
      <c r="BPX732" s="422"/>
      <c r="BPY732" s="3"/>
      <c r="BPZ732" s="422"/>
      <c r="BQA732" s="3"/>
      <c r="BQB732" s="422"/>
      <c r="BQC732" s="3"/>
      <c r="BQD732" s="422"/>
      <c r="BQE732" s="3"/>
      <c r="BQF732" s="422"/>
      <c r="BQG732" s="3"/>
      <c r="BQH732" s="422"/>
      <c r="BQI732" s="3"/>
      <c r="BQJ732" s="422"/>
      <c r="BQK732" s="3"/>
      <c r="BQL732" s="422"/>
      <c r="BQM732" s="3"/>
      <c r="BQN732" s="422"/>
      <c r="BQO732" s="3"/>
      <c r="BQP732" s="422"/>
      <c r="BQQ732" s="3"/>
      <c r="BQR732" s="422"/>
      <c r="BQS732" s="3"/>
      <c r="BQT732" s="422"/>
      <c r="BQU732" s="3"/>
      <c r="BQV732" s="422"/>
      <c r="BQW732" s="3"/>
      <c r="BQX732" s="422"/>
      <c r="BQY732" s="3"/>
      <c r="BQZ732" s="422"/>
      <c r="BRA732" s="3"/>
      <c r="BRB732" s="422"/>
      <c r="BRC732" s="3"/>
      <c r="BRD732" s="422"/>
      <c r="BRE732" s="3"/>
      <c r="BRF732" s="422"/>
      <c r="BRG732" s="3"/>
      <c r="BRH732" s="422"/>
      <c r="BRI732" s="3"/>
      <c r="BRJ732" s="422"/>
      <c r="BRK732" s="3"/>
      <c r="BRL732" s="422"/>
      <c r="BRM732" s="3"/>
      <c r="BRN732" s="422"/>
      <c r="BRO732" s="3"/>
      <c r="BRP732" s="422"/>
      <c r="BRQ732" s="3"/>
      <c r="BRR732" s="422"/>
      <c r="BRS732" s="3"/>
      <c r="BRT732" s="422"/>
      <c r="BRU732" s="3"/>
      <c r="BRV732" s="422"/>
      <c r="BRW732" s="3"/>
      <c r="BRX732" s="422"/>
      <c r="BRY732" s="3"/>
      <c r="BRZ732" s="422"/>
      <c r="BSA732" s="3"/>
      <c r="BSB732" s="422"/>
      <c r="BSC732" s="3"/>
      <c r="BSD732" s="422"/>
      <c r="BSE732" s="3"/>
      <c r="BSF732" s="422"/>
      <c r="BSG732" s="3"/>
      <c r="BSH732" s="422"/>
      <c r="BSI732" s="3"/>
      <c r="BSJ732" s="422"/>
      <c r="BSK732" s="3"/>
      <c r="BSL732" s="422"/>
      <c r="BSM732" s="3"/>
      <c r="BSN732" s="422"/>
      <c r="BSO732" s="3"/>
      <c r="BSP732" s="422"/>
      <c r="BSQ732" s="3"/>
      <c r="BSR732" s="422"/>
      <c r="BSS732" s="3"/>
      <c r="BST732" s="422"/>
      <c r="BSU732" s="3"/>
      <c r="BSV732" s="422"/>
      <c r="BSW732" s="3"/>
      <c r="BSX732" s="422"/>
      <c r="BSY732" s="3"/>
      <c r="BSZ732" s="422"/>
      <c r="BTA732" s="3"/>
      <c r="BTB732" s="422"/>
      <c r="BTC732" s="3"/>
      <c r="BTD732" s="422"/>
      <c r="BTE732" s="3"/>
      <c r="BTF732" s="422"/>
      <c r="BTG732" s="3"/>
      <c r="BTH732" s="422"/>
      <c r="BTI732" s="3"/>
      <c r="BTJ732" s="422"/>
      <c r="BTK732" s="3"/>
      <c r="BTL732" s="422"/>
      <c r="BTM732" s="3"/>
      <c r="BTN732" s="422"/>
      <c r="BTO732" s="3"/>
      <c r="BTP732" s="422"/>
      <c r="BTQ732" s="3"/>
      <c r="BTR732" s="422"/>
      <c r="BTS732" s="3"/>
      <c r="BTT732" s="422"/>
      <c r="BTU732" s="3"/>
      <c r="BTV732" s="422"/>
      <c r="BTW732" s="3"/>
      <c r="BTX732" s="422"/>
      <c r="BTY732" s="3"/>
      <c r="BTZ732" s="422"/>
      <c r="BUA732" s="3"/>
      <c r="BUB732" s="422"/>
      <c r="BUC732" s="3"/>
      <c r="BUD732" s="422"/>
      <c r="BUE732" s="3"/>
      <c r="BUF732" s="422"/>
      <c r="BUG732" s="3"/>
      <c r="BUH732" s="422"/>
      <c r="BUI732" s="3"/>
      <c r="BUJ732" s="422"/>
      <c r="BUK732" s="3"/>
      <c r="BUL732" s="422"/>
      <c r="BUM732" s="3"/>
      <c r="BUN732" s="422"/>
      <c r="BUO732" s="3"/>
      <c r="BUP732" s="422"/>
      <c r="BUQ732" s="3"/>
      <c r="BUR732" s="422"/>
      <c r="BUS732" s="3"/>
      <c r="BUT732" s="422"/>
      <c r="BUU732" s="3"/>
      <c r="BUV732" s="422"/>
      <c r="BUW732" s="3"/>
      <c r="BUX732" s="422"/>
      <c r="BUY732" s="3"/>
      <c r="BUZ732" s="422"/>
      <c r="BVA732" s="3"/>
      <c r="BVB732" s="422"/>
      <c r="BVC732" s="3"/>
      <c r="BVD732" s="422"/>
      <c r="BVE732" s="3"/>
      <c r="BVF732" s="422"/>
      <c r="BVG732" s="3"/>
      <c r="BVH732" s="422"/>
      <c r="BVI732" s="3"/>
      <c r="BVJ732" s="422"/>
      <c r="BVK732" s="3"/>
      <c r="BVL732" s="422"/>
      <c r="BVM732" s="3"/>
      <c r="BVN732" s="422"/>
      <c r="BVO732" s="3"/>
      <c r="BVP732" s="422"/>
      <c r="BVQ732" s="3"/>
      <c r="BVR732" s="422"/>
      <c r="BVS732" s="3"/>
      <c r="BVT732" s="422"/>
      <c r="BVU732" s="3"/>
      <c r="BVV732" s="422"/>
      <c r="BVW732" s="3"/>
      <c r="BVX732" s="422"/>
      <c r="BVY732" s="3"/>
      <c r="BVZ732" s="422"/>
      <c r="BWA732" s="3"/>
      <c r="BWB732" s="422"/>
      <c r="BWC732" s="3"/>
      <c r="BWD732" s="422"/>
      <c r="BWE732" s="3"/>
      <c r="BWF732" s="422"/>
      <c r="BWG732" s="3"/>
      <c r="BWH732" s="422"/>
      <c r="BWI732" s="3"/>
      <c r="BWJ732" s="422"/>
      <c r="BWK732" s="3"/>
      <c r="BWL732" s="422"/>
      <c r="BWM732" s="3"/>
      <c r="BWN732" s="422"/>
      <c r="BWO732" s="3"/>
      <c r="BWP732" s="422"/>
      <c r="BWQ732" s="3"/>
      <c r="BWR732" s="422"/>
      <c r="BWS732" s="3"/>
      <c r="BWT732" s="422"/>
      <c r="BWU732" s="3"/>
      <c r="BWV732" s="422"/>
      <c r="BWW732" s="3"/>
      <c r="BWX732" s="422"/>
      <c r="BWY732" s="3"/>
      <c r="BWZ732" s="422"/>
      <c r="BXA732" s="3"/>
      <c r="BXB732" s="422"/>
      <c r="BXC732" s="3"/>
      <c r="BXD732" s="422"/>
      <c r="BXE732" s="3"/>
      <c r="BXF732" s="422"/>
      <c r="BXG732" s="3"/>
      <c r="BXH732" s="422"/>
      <c r="BXI732" s="3"/>
      <c r="BXJ732" s="422"/>
      <c r="BXK732" s="3"/>
      <c r="BXL732" s="422"/>
      <c r="BXM732" s="3"/>
      <c r="BXN732" s="422"/>
      <c r="BXO732" s="3"/>
      <c r="BXP732" s="422"/>
      <c r="BXQ732" s="3"/>
      <c r="BXR732" s="422"/>
      <c r="BXS732" s="3"/>
      <c r="BXT732" s="422"/>
      <c r="BXU732" s="3"/>
      <c r="BXV732" s="422"/>
      <c r="BXW732" s="3"/>
      <c r="BXX732" s="422"/>
      <c r="BXY732" s="3"/>
      <c r="BXZ732" s="422"/>
      <c r="BYA732" s="3"/>
      <c r="BYB732" s="422"/>
      <c r="BYC732" s="3"/>
      <c r="BYD732" s="422"/>
      <c r="BYE732" s="3"/>
      <c r="BYF732" s="422"/>
      <c r="BYG732" s="3"/>
      <c r="BYH732" s="422"/>
      <c r="BYI732" s="3"/>
      <c r="BYJ732" s="422"/>
      <c r="BYK732" s="3"/>
      <c r="BYL732" s="422"/>
      <c r="BYM732" s="3"/>
      <c r="BYN732" s="422"/>
      <c r="BYO732" s="3"/>
      <c r="BYP732" s="422"/>
      <c r="BYQ732" s="3"/>
      <c r="BYR732" s="422"/>
      <c r="BYS732" s="3"/>
      <c r="BYT732" s="422"/>
      <c r="BYU732" s="3"/>
      <c r="BYV732" s="422"/>
      <c r="BYW732" s="3"/>
      <c r="BYX732" s="422"/>
      <c r="BYY732" s="3"/>
      <c r="BYZ732" s="422"/>
      <c r="BZA732" s="3"/>
      <c r="BZB732" s="422"/>
      <c r="BZC732" s="3"/>
      <c r="BZD732" s="422"/>
      <c r="BZE732" s="3"/>
      <c r="BZF732" s="422"/>
      <c r="BZG732" s="3"/>
      <c r="BZH732" s="422"/>
      <c r="BZI732" s="3"/>
      <c r="BZJ732" s="422"/>
      <c r="BZK732" s="3"/>
      <c r="BZL732" s="422"/>
      <c r="BZM732" s="3"/>
      <c r="BZN732" s="422"/>
      <c r="BZO732" s="3"/>
      <c r="BZP732" s="422"/>
      <c r="BZQ732" s="3"/>
      <c r="BZR732" s="422"/>
      <c r="BZS732" s="3"/>
      <c r="BZT732" s="422"/>
      <c r="BZU732" s="3"/>
      <c r="BZV732" s="422"/>
      <c r="BZW732" s="3"/>
      <c r="BZX732" s="422"/>
      <c r="BZY732" s="3"/>
      <c r="BZZ732" s="422"/>
      <c r="CAA732" s="3"/>
      <c r="CAB732" s="422"/>
      <c r="CAC732" s="3"/>
      <c r="CAD732" s="422"/>
      <c r="CAE732" s="3"/>
      <c r="CAF732" s="422"/>
      <c r="CAG732" s="3"/>
      <c r="CAH732" s="422"/>
      <c r="CAI732" s="3"/>
      <c r="CAJ732" s="422"/>
      <c r="CAK732" s="3"/>
      <c r="CAL732" s="422"/>
      <c r="CAM732" s="3"/>
      <c r="CAN732" s="422"/>
      <c r="CAO732" s="3"/>
      <c r="CAP732" s="422"/>
      <c r="CAQ732" s="3"/>
      <c r="CAR732" s="422"/>
      <c r="CAS732" s="3"/>
      <c r="CAT732" s="422"/>
      <c r="CAU732" s="3"/>
      <c r="CAV732" s="422"/>
      <c r="CAW732" s="3"/>
      <c r="CAX732" s="422"/>
      <c r="CAY732" s="3"/>
      <c r="CAZ732" s="422"/>
      <c r="CBA732" s="3"/>
      <c r="CBB732" s="422"/>
      <c r="CBC732" s="3"/>
      <c r="CBD732" s="422"/>
      <c r="CBE732" s="3"/>
      <c r="CBF732" s="422"/>
      <c r="CBG732" s="3"/>
      <c r="CBH732" s="422"/>
      <c r="CBI732" s="3"/>
      <c r="CBJ732" s="422"/>
      <c r="CBK732" s="3"/>
      <c r="CBL732" s="422"/>
      <c r="CBM732" s="3"/>
      <c r="CBN732" s="422"/>
      <c r="CBO732" s="3"/>
      <c r="CBP732" s="422"/>
      <c r="CBQ732" s="3"/>
      <c r="CBR732" s="422"/>
      <c r="CBS732" s="3"/>
      <c r="CBT732" s="422"/>
      <c r="CBU732" s="3"/>
      <c r="CBV732" s="422"/>
      <c r="CBW732" s="3"/>
      <c r="CBX732" s="422"/>
      <c r="CBY732" s="3"/>
      <c r="CBZ732" s="422"/>
      <c r="CCA732" s="3"/>
      <c r="CCB732" s="422"/>
      <c r="CCC732" s="3"/>
      <c r="CCD732" s="422"/>
      <c r="CCE732" s="3"/>
      <c r="CCF732" s="422"/>
      <c r="CCG732" s="3"/>
      <c r="CCH732" s="422"/>
      <c r="CCI732" s="3"/>
      <c r="CCJ732" s="422"/>
      <c r="CCK732" s="3"/>
      <c r="CCL732" s="422"/>
      <c r="CCM732" s="3"/>
      <c r="CCN732" s="422"/>
      <c r="CCO732" s="3"/>
      <c r="CCP732" s="422"/>
      <c r="CCQ732" s="3"/>
      <c r="CCR732" s="422"/>
      <c r="CCS732" s="3"/>
      <c r="CCT732" s="422"/>
      <c r="CCU732" s="3"/>
      <c r="CCV732" s="422"/>
      <c r="CCW732" s="3"/>
      <c r="CCX732" s="422"/>
      <c r="CCY732" s="3"/>
      <c r="CCZ732" s="422"/>
      <c r="CDA732" s="3"/>
      <c r="CDB732" s="422"/>
      <c r="CDC732" s="3"/>
      <c r="CDD732" s="422"/>
      <c r="CDE732" s="3"/>
      <c r="CDF732" s="422"/>
      <c r="CDG732" s="3"/>
      <c r="CDH732" s="422"/>
      <c r="CDI732" s="3"/>
      <c r="CDJ732" s="422"/>
      <c r="CDK732" s="3"/>
      <c r="CDL732" s="422"/>
      <c r="CDM732" s="3"/>
      <c r="CDN732" s="422"/>
      <c r="CDO732" s="3"/>
      <c r="CDP732" s="422"/>
      <c r="CDQ732" s="3"/>
      <c r="CDR732" s="422"/>
      <c r="CDS732" s="3"/>
      <c r="CDT732" s="422"/>
      <c r="CDU732" s="3"/>
      <c r="CDV732" s="422"/>
      <c r="CDW732" s="3"/>
      <c r="CDX732" s="422"/>
      <c r="CDY732" s="3"/>
      <c r="CDZ732" s="422"/>
      <c r="CEA732" s="3"/>
      <c r="CEB732" s="422"/>
      <c r="CEC732" s="3"/>
      <c r="CED732" s="422"/>
      <c r="CEE732" s="3"/>
      <c r="CEF732" s="422"/>
      <c r="CEG732" s="3"/>
      <c r="CEH732" s="422"/>
      <c r="CEI732" s="3"/>
      <c r="CEJ732" s="422"/>
      <c r="CEK732" s="3"/>
      <c r="CEL732" s="422"/>
      <c r="CEM732" s="3"/>
      <c r="CEN732" s="422"/>
      <c r="CEO732" s="3"/>
      <c r="CEP732" s="422"/>
      <c r="CEQ732" s="3"/>
      <c r="CER732" s="422"/>
      <c r="CES732" s="3"/>
      <c r="CET732" s="422"/>
      <c r="CEU732" s="3"/>
      <c r="CEV732" s="422"/>
      <c r="CEW732" s="3"/>
      <c r="CEX732" s="422"/>
      <c r="CEY732" s="3"/>
      <c r="CEZ732" s="422"/>
      <c r="CFA732" s="3"/>
      <c r="CFB732" s="422"/>
      <c r="CFC732" s="3"/>
      <c r="CFD732" s="422"/>
      <c r="CFE732" s="3"/>
      <c r="CFF732" s="422"/>
      <c r="CFG732" s="3"/>
      <c r="CFH732" s="422"/>
      <c r="CFI732" s="3"/>
      <c r="CFJ732" s="422"/>
      <c r="CFK732" s="3"/>
      <c r="CFL732" s="422"/>
      <c r="CFM732" s="3"/>
      <c r="CFN732" s="422"/>
      <c r="CFO732" s="3"/>
      <c r="CFP732" s="422"/>
      <c r="CFQ732" s="3"/>
      <c r="CFR732" s="422"/>
      <c r="CFS732" s="3"/>
      <c r="CFT732" s="422"/>
      <c r="CFU732" s="3"/>
      <c r="CFV732" s="422"/>
      <c r="CFW732" s="3"/>
      <c r="CFX732" s="422"/>
      <c r="CFY732" s="3"/>
      <c r="CFZ732" s="422"/>
      <c r="CGA732" s="3"/>
      <c r="CGB732" s="422"/>
      <c r="CGC732" s="3"/>
      <c r="CGD732" s="422"/>
      <c r="CGE732" s="3"/>
      <c r="CGF732" s="422"/>
      <c r="CGG732" s="3"/>
      <c r="CGH732" s="422"/>
      <c r="CGI732" s="3"/>
      <c r="CGJ732" s="422"/>
      <c r="CGK732" s="3"/>
      <c r="CGL732" s="422"/>
      <c r="CGM732" s="3"/>
      <c r="CGN732" s="422"/>
      <c r="CGO732" s="3"/>
      <c r="CGP732" s="422"/>
      <c r="CGQ732" s="3"/>
      <c r="CGR732" s="422"/>
      <c r="CGS732" s="3"/>
      <c r="CGT732" s="422"/>
      <c r="CGU732" s="3"/>
      <c r="CGV732" s="422"/>
      <c r="CGW732" s="3"/>
      <c r="CGX732" s="422"/>
      <c r="CGY732" s="3"/>
      <c r="CGZ732" s="422"/>
      <c r="CHA732" s="3"/>
      <c r="CHB732" s="422"/>
      <c r="CHC732" s="3"/>
      <c r="CHD732" s="422"/>
      <c r="CHE732" s="3"/>
      <c r="CHF732" s="422"/>
      <c r="CHG732" s="3"/>
      <c r="CHH732" s="422"/>
      <c r="CHI732" s="3"/>
      <c r="CHJ732" s="422"/>
      <c r="CHK732" s="3"/>
      <c r="CHL732" s="422"/>
      <c r="CHM732" s="3"/>
      <c r="CHN732" s="422"/>
      <c r="CHO732" s="3"/>
      <c r="CHP732" s="422"/>
      <c r="CHQ732" s="3"/>
      <c r="CHR732" s="422"/>
      <c r="CHS732" s="3"/>
      <c r="CHT732" s="422"/>
      <c r="CHU732" s="3"/>
      <c r="CHV732" s="422"/>
      <c r="CHW732" s="3"/>
      <c r="CHX732" s="422"/>
      <c r="CHY732" s="3"/>
      <c r="CHZ732" s="422"/>
      <c r="CIA732" s="3"/>
      <c r="CIB732" s="422"/>
      <c r="CIC732" s="3"/>
      <c r="CID732" s="422"/>
      <c r="CIE732" s="3"/>
      <c r="CIF732" s="422"/>
      <c r="CIG732" s="3"/>
      <c r="CIH732" s="422"/>
      <c r="CII732" s="3"/>
      <c r="CIJ732" s="422"/>
      <c r="CIK732" s="3"/>
      <c r="CIL732" s="422"/>
      <c r="CIM732" s="3"/>
      <c r="CIN732" s="422"/>
      <c r="CIO732" s="3"/>
      <c r="CIP732" s="422"/>
      <c r="CIQ732" s="3"/>
      <c r="CIR732" s="422"/>
      <c r="CIS732" s="3"/>
      <c r="CIT732" s="422"/>
      <c r="CIU732" s="3"/>
      <c r="CIV732" s="422"/>
      <c r="CIW732" s="3"/>
      <c r="CIX732" s="422"/>
      <c r="CIY732" s="3"/>
      <c r="CIZ732" s="422"/>
      <c r="CJA732" s="3"/>
      <c r="CJB732" s="422"/>
      <c r="CJC732" s="3"/>
      <c r="CJD732" s="422"/>
      <c r="CJE732" s="3"/>
      <c r="CJF732" s="422"/>
      <c r="CJG732" s="3"/>
      <c r="CJH732" s="422"/>
      <c r="CJI732" s="3"/>
      <c r="CJJ732" s="422"/>
      <c r="CJK732" s="3"/>
      <c r="CJL732" s="422"/>
      <c r="CJM732" s="3"/>
      <c r="CJN732" s="422"/>
      <c r="CJO732" s="3"/>
      <c r="CJP732" s="422"/>
      <c r="CJQ732" s="3"/>
      <c r="CJR732" s="422"/>
      <c r="CJS732" s="3"/>
      <c r="CJT732" s="422"/>
      <c r="CJU732" s="3"/>
      <c r="CJV732" s="422"/>
      <c r="CJW732" s="3"/>
      <c r="CJX732" s="422"/>
      <c r="CJY732" s="3"/>
      <c r="CJZ732" s="422"/>
      <c r="CKA732" s="3"/>
      <c r="CKB732" s="422"/>
      <c r="CKC732" s="3"/>
      <c r="CKD732" s="422"/>
      <c r="CKE732" s="3"/>
      <c r="CKF732" s="422"/>
      <c r="CKG732" s="3"/>
      <c r="CKH732" s="422"/>
      <c r="CKI732" s="3"/>
      <c r="CKJ732" s="422"/>
      <c r="CKK732" s="3"/>
      <c r="CKL732" s="422"/>
      <c r="CKM732" s="3"/>
      <c r="CKN732" s="422"/>
      <c r="CKO732" s="3"/>
      <c r="CKP732" s="422"/>
      <c r="CKQ732" s="3"/>
      <c r="CKR732" s="422"/>
      <c r="CKS732" s="3"/>
      <c r="CKT732" s="422"/>
      <c r="CKU732" s="3"/>
      <c r="CKV732" s="422"/>
      <c r="CKW732" s="3"/>
      <c r="CKX732" s="422"/>
      <c r="CKY732" s="3"/>
      <c r="CKZ732" s="422"/>
      <c r="CLA732" s="3"/>
      <c r="CLB732" s="422"/>
      <c r="CLC732" s="3"/>
      <c r="CLD732" s="422"/>
      <c r="CLE732" s="3"/>
      <c r="CLF732" s="422"/>
      <c r="CLG732" s="3"/>
      <c r="CLH732" s="422"/>
      <c r="CLI732" s="3"/>
      <c r="CLJ732" s="422"/>
      <c r="CLK732" s="3"/>
      <c r="CLL732" s="422"/>
      <c r="CLM732" s="3"/>
      <c r="CLN732" s="422"/>
      <c r="CLO732" s="3"/>
      <c r="CLP732" s="422"/>
      <c r="CLQ732" s="3"/>
      <c r="CLR732" s="422"/>
      <c r="CLS732" s="3"/>
      <c r="CLT732" s="422"/>
      <c r="CLU732" s="3"/>
      <c r="CLV732" s="422"/>
      <c r="CLW732" s="3"/>
      <c r="CLX732" s="422"/>
      <c r="CLY732" s="3"/>
      <c r="CLZ732" s="422"/>
      <c r="CMA732" s="3"/>
      <c r="CMB732" s="422"/>
      <c r="CMC732" s="3"/>
      <c r="CMD732" s="422"/>
      <c r="CME732" s="3"/>
      <c r="CMF732" s="422"/>
      <c r="CMG732" s="3"/>
      <c r="CMH732" s="422"/>
      <c r="CMI732" s="3"/>
      <c r="CMJ732" s="422"/>
      <c r="CMK732" s="3"/>
      <c r="CML732" s="422"/>
      <c r="CMM732" s="3"/>
      <c r="CMN732" s="422"/>
      <c r="CMO732" s="3"/>
      <c r="CMP732" s="422"/>
      <c r="CMQ732" s="3"/>
      <c r="CMR732" s="422"/>
      <c r="CMS732" s="3"/>
      <c r="CMT732" s="422"/>
      <c r="CMU732" s="3"/>
      <c r="CMV732" s="422"/>
      <c r="CMW732" s="3"/>
      <c r="CMX732" s="422"/>
      <c r="CMY732" s="3"/>
      <c r="CMZ732" s="422"/>
      <c r="CNA732" s="3"/>
      <c r="CNB732" s="422"/>
      <c r="CNC732" s="3"/>
      <c r="CND732" s="422"/>
      <c r="CNE732" s="3"/>
      <c r="CNF732" s="422"/>
      <c r="CNG732" s="3"/>
      <c r="CNH732" s="422"/>
      <c r="CNI732" s="3"/>
      <c r="CNJ732" s="422"/>
      <c r="CNK732" s="3"/>
      <c r="CNL732" s="422"/>
      <c r="CNM732" s="3"/>
      <c r="CNN732" s="422"/>
      <c r="CNO732" s="3"/>
      <c r="CNP732" s="422"/>
      <c r="CNQ732" s="3"/>
      <c r="CNR732" s="422"/>
      <c r="CNS732" s="3"/>
      <c r="CNT732" s="422"/>
      <c r="CNU732" s="3"/>
      <c r="CNV732" s="422"/>
      <c r="CNW732" s="3"/>
      <c r="CNX732" s="422"/>
      <c r="CNY732" s="3"/>
      <c r="CNZ732" s="422"/>
      <c r="COA732" s="3"/>
      <c r="COB732" s="422"/>
      <c r="COC732" s="3"/>
      <c r="COD732" s="422"/>
      <c r="COE732" s="3"/>
      <c r="COF732" s="422"/>
      <c r="COG732" s="3"/>
      <c r="COH732" s="422"/>
      <c r="COI732" s="3"/>
      <c r="COJ732" s="422"/>
      <c r="COK732" s="3"/>
      <c r="COL732" s="422"/>
      <c r="COM732" s="3"/>
      <c r="CON732" s="422"/>
      <c r="COO732" s="3"/>
      <c r="COP732" s="422"/>
      <c r="COQ732" s="3"/>
      <c r="COR732" s="422"/>
      <c r="COS732" s="3"/>
      <c r="COT732" s="422"/>
      <c r="COU732" s="3"/>
      <c r="COV732" s="422"/>
      <c r="COW732" s="3"/>
      <c r="COX732" s="422"/>
      <c r="COY732" s="3"/>
      <c r="COZ732" s="422"/>
      <c r="CPA732" s="3"/>
      <c r="CPB732" s="422"/>
      <c r="CPC732" s="3"/>
      <c r="CPD732" s="422"/>
      <c r="CPE732" s="3"/>
      <c r="CPF732" s="422"/>
      <c r="CPG732" s="3"/>
      <c r="CPH732" s="422"/>
      <c r="CPI732" s="3"/>
      <c r="CPJ732" s="422"/>
      <c r="CPK732" s="3"/>
      <c r="CPL732" s="422"/>
      <c r="CPM732" s="3"/>
      <c r="CPN732" s="422"/>
      <c r="CPO732" s="3"/>
      <c r="CPP732" s="422"/>
      <c r="CPQ732" s="3"/>
      <c r="CPR732" s="422"/>
      <c r="CPS732" s="3"/>
      <c r="CPT732" s="422"/>
      <c r="CPU732" s="3"/>
      <c r="CPV732" s="422"/>
      <c r="CPW732" s="3"/>
      <c r="CPX732" s="422"/>
      <c r="CPY732" s="3"/>
      <c r="CPZ732" s="422"/>
      <c r="CQA732" s="3"/>
      <c r="CQB732" s="422"/>
      <c r="CQC732" s="3"/>
      <c r="CQD732" s="422"/>
      <c r="CQE732" s="3"/>
      <c r="CQF732" s="422"/>
      <c r="CQG732" s="3"/>
      <c r="CQH732" s="422"/>
      <c r="CQI732" s="3"/>
      <c r="CQJ732" s="422"/>
      <c r="CQK732" s="3"/>
      <c r="CQL732" s="422"/>
      <c r="CQM732" s="3"/>
      <c r="CQN732" s="422"/>
      <c r="CQO732" s="3"/>
      <c r="CQP732" s="422"/>
      <c r="CQQ732" s="3"/>
      <c r="CQR732" s="422"/>
      <c r="CQS732" s="3"/>
      <c r="CQT732" s="422"/>
      <c r="CQU732" s="3"/>
      <c r="CQV732" s="422"/>
      <c r="CQW732" s="3"/>
      <c r="CQX732" s="422"/>
      <c r="CQY732" s="3"/>
      <c r="CQZ732" s="422"/>
      <c r="CRA732" s="3"/>
      <c r="CRB732" s="422"/>
      <c r="CRC732" s="3"/>
      <c r="CRD732" s="422"/>
      <c r="CRE732" s="3"/>
      <c r="CRF732" s="422"/>
      <c r="CRG732" s="3"/>
      <c r="CRH732" s="422"/>
      <c r="CRI732" s="3"/>
      <c r="CRJ732" s="422"/>
      <c r="CRK732" s="3"/>
      <c r="CRL732" s="422"/>
      <c r="CRM732" s="3"/>
      <c r="CRN732" s="422"/>
      <c r="CRO732" s="3"/>
      <c r="CRP732" s="422"/>
      <c r="CRQ732" s="3"/>
      <c r="CRR732" s="422"/>
      <c r="CRS732" s="3"/>
      <c r="CRT732" s="422"/>
      <c r="CRU732" s="3"/>
      <c r="CRV732" s="422"/>
      <c r="CRW732" s="3"/>
      <c r="CRX732" s="422"/>
      <c r="CRY732" s="3"/>
      <c r="CRZ732" s="422"/>
      <c r="CSA732" s="3"/>
      <c r="CSB732" s="422"/>
      <c r="CSC732" s="3"/>
      <c r="CSD732" s="422"/>
      <c r="CSE732" s="3"/>
      <c r="CSF732" s="422"/>
      <c r="CSG732" s="3"/>
      <c r="CSH732" s="422"/>
      <c r="CSI732" s="3"/>
      <c r="CSJ732" s="422"/>
      <c r="CSK732" s="3"/>
      <c r="CSL732" s="422"/>
      <c r="CSM732" s="3"/>
      <c r="CSN732" s="422"/>
      <c r="CSO732" s="3"/>
      <c r="CSP732" s="422"/>
      <c r="CSQ732" s="3"/>
      <c r="CSR732" s="422"/>
      <c r="CSS732" s="3"/>
      <c r="CST732" s="422"/>
      <c r="CSU732" s="3"/>
      <c r="CSV732" s="422"/>
      <c r="CSW732" s="3"/>
      <c r="CSX732" s="422"/>
      <c r="CSY732" s="3"/>
      <c r="CSZ732" s="422"/>
      <c r="CTA732" s="3"/>
      <c r="CTB732" s="422"/>
      <c r="CTC732" s="3"/>
      <c r="CTD732" s="422"/>
      <c r="CTE732" s="3"/>
      <c r="CTF732" s="422"/>
      <c r="CTG732" s="3"/>
      <c r="CTH732" s="422"/>
      <c r="CTI732" s="3"/>
      <c r="CTJ732" s="422"/>
      <c r="CTK732" s="3"/>
      <c r="CTL732" s="422"/>
      <c r="CTM732" s="3"/>
      <c r="CTN732" s="422"/>
      <c r="CTO732" s="3"/>
      <c r="CTP732" s="422"/>
      <c r="CTQ732" s="3"/>
      <c r="CTR732" s="422"/>
      <c r="CTS732" s="3"/>
      <c r="CTT732" s="422"/>
      <c r="CTU732" s="3"/>
      <c r="CTV732" s="422"/>
      <c r="CTW732" s="3"/>
      <c r="CTX732" s="422"/>
      <c r="CTY732" s="3"/>
      <c r="CTZ732" s="422"/>
      <c r="CUA732" s="3"/>
      <c r="CUB732" s="422"/>
      <c r="CUC732" s="3"/>
      <c r="CUD732" s="422"/>
      <c r="CUE732" s="3"/>
      <c r="CUF732" s="422"/>
      <c r="CUG732" s="3"/>
      <c r="CUH732" s="422"/>
      <c r="CUI732" s="3"/>
      <c r="CUJ732" s="422"/>
      <c r="CUK732" s="3"/>
      <c r="CUL732" s="422"/>
      <c r="CUM732" s="3"/>
      <c r="CUN732" s="422"/>
      <c r="CUO732" s="3"/>
      <c r="CUP732" s="422"/>
      <c r="CUQ732" s="3"/>
      <c r="CUR732" s="422"/>
      <c r="CUS732" s="3"/>
      <c r="CUT732" s="422"/>
      <c r="CUU732" s="3"/>
      <c r="CUV732" s="422"/>
      <c r="CUW732" s="3"/>
      <c r="CUX732" s="422"/>
      <c r="CUY732" s="3"/>
      <c r="CUZ732" s="422"/>
      <c r="CVA732" s="3"/>
      <c r="CVB732" s="422"/>
      <c r="CVC732" s="3"/>
      <c r="CVD732" s="422"/>
      <c r="CVE732" s="3"/>
      <c r="CVF732" s="422"/>
      <c r="CVG732" s="3"/>
      <c r="CVH732" s="422"/>
      <c r="CVI732" s="3"/>
      <c r="CVJ732" s="422"/>
      <c r="CVK732" s="3"/>
      <c r="CVL732" s="422"/>
      <c r="CVM732" s="3"/>
      <c r="CVN732" s="422"/>
      <c r="CVO732" s="3"/>
      <c r="CVP732" s="422"/>
      <c r="CVQ732" s="3"/>
      <c r="CVR732" s="422"/>
      <c r="CVS732" s="3"/>
      <c r="CVT732" s="422"/>
      <c r="CVU732" s="3"/>
      <c r="CVV732" s="422"/>
      <c r="CVW732" s="3"/>
      <c r="CVX732" s="422"/>
      <c r="CVY732" s="3"/>
      <c r="CVZ732" s="422"/>
      <c r="CWA732" s="3"/>
      <c r="CWB732" s="422"/>
      <c r="CWC732" s="3"/>
      <c r="CWD732" s="422"/>
      <c r="CWE732" s="3"/>
      <c r="CWF732" s="422"/>
      <c r="CWG732" s="3"/>
      <c r="CWH732" s="422"/>
      <c r="CWI732" s="3"/>
      <c r="CWJ732" s="422"/>
      <c r="CWK732" s="3"/>
      <c r="CWL732" s="422"/>
      <c r="CWM732" s="3"/>
      <c r="CWN732" s="422"/>
      <c r="CWO732" s="3"/>
      <c r="CWP732" s="422"/>
      <c r="CWQ732" s="3"/>
      <c r="CWR732" s="422"/>
      <c r="CWS732" s="3"/>
      <c r="CWT732" s="422"/>
      <c r="CWU732" s="3"/>
      <c r="CWV732" s="422"/>
      <c r="CWW732" s="3"/>
      <c r="CWX732" s="422"/>
      <c r="CWY732" s="3"/>
      <c r="CWZ732" s="422"/>
      <c r="CXA732" s="3"/>
      <c r="CXB732" s="422"/>
      <c r="CXC732" s="3"/>
      <c r="CXD732" s="422"/>
      <c r="CXE732" s="3"/>
      <c r="CXF732" s="422"/>
      <c r="CXG732" s="3"/>
      <c r="CXH732" s="422"/>
      <c r="CXI732" s="3"/>
      <c r="CXJ732" s="422"/>
      <c r="CXK732" s="3"/>
      <c r="CXL732" s="422"/>
      <c r="CXM732" s="3"/>
      <c r="CXN732" s="422"/>
      <c r="CXO732" s="3"/>
      <c r="CXP732" s="422"/>
      <c r="CXQ732" s="3"/>
      <c r="CXR732" s="422"/>
      <c r="CXS732" s="3"/>
      <c r="CXT732" s="422"/>
      <c r="CXU732" s="3"/>
      <c r="CXV732" s="422"/>
      <c r="CXW732" s="3"/>
      <c r="CXX732" s="422"/>
      <c r="CXY732" s="3"/>
      <c r="CXZ732" s="422"/>
      <c r="CYA732" s="3"/>
      <c r="CYB732" s="422"/>
      <c r="CYC732" s="3"/>
      <c r="CYD732" s="422"/>
      <c r="CYE732" s="3"/>
      <c r="CYF732" s="422"/>
      <c r="CYG732" s="3"/>
      <c r="CYH732" s="422"/>
      <c r="CYI732" s="3"/>
      <c r="CYJ732" s="422"/>
      <c r="CYK732" s="3"/>
      <c r="CYL732" s="422"/>
      <c r="CYM732" s="3"/>
      <c r="CYN732" s="422"/>
      <c r="CYO732" s="3"/>
      <c r="CYP732" s="422"/>
      <c r="CYQ732" s="3"/>
      <c r="CYR732" s="422"/>
      <c r="CYS732" s="3"/>
      <c r="CYT732" s="422"/>
      <c r="CYU732" s="3"/>
      <c r="CYV732" s="422"/>
      <c r="CYW732" s="3"/>
      <c r="CYX732" s="422"/>
      <c r="CYY732" s="3"/>
      <c r="CYZ732" s="422"/>
      <c r="CZA732" s="3"/>
      <c r="CZB732" s="422"/>
      <c r="CZC732" s="3"/>
      <c r="CZD732" s="422"/>
      <c r="CZE732" s="3"/>
      <c r="CZF732" s="422"/>
      <c r="CZG732" s="3"/>
      <c r="CZH732" s="422"/>
      <c r="CZI732" s="3"/>
      <c r="CZJ732" s="422"/>
      <c r="CZK732" s="3"/>
      <c r="CZL732" s="422"/>
      <c r="CZM732" s="3"/>
      <c r="CZN732" s="422"/>
      <c r="CZO732" s="3"/>
      <c r="CZP732" s="422"/>
      <c r="CZQ732" s="3"/>
      <c r="CZR732" s="422"/>
      <c r="CZS732" s="3"/>
      <c r="CZT732" s="422"/>
      <c r="CZU732" s="3"/>
      <c r="CZV732" s="422"/>
      <c r="CZW732" s="3"/>
      <c r="CZX732" s="422"/>
      <c r="CZY732" s="3"/>
      <c r="CZZ732" s="422"/>
      <c r="DAA732" s="3"/>
      <c r="DAB732" s="422"/>
      <c r="DAC732" s="3"/>
      <c r="DAD732" s="422"/>
      <c r="DAE732" s="3"/>
      <c r="DAF732" s="422"/>
      <c r="DAG732" s="3"/>
      <c r="DAH732" s="422"/>
      <c r="DAI732" s="3"/>
      <c r="DAJ732" s="422"/>
      <c r="DAK732" s="3"/>
      <c r="DAL732" s="422"/>
      <c r="DAM732" s="3"/>
      <c r="DAN732" s="422"/>
      <c r="DAO732" s="3"/>
      <c r="DAP732" s="422"/>
      <c r="DAQ732" s="3"/>
      <c r="DAR732" s="422"/>
      <c r="DAS732" s="3"/>
      <c r="DAT732" s="422"/>
      <c r="DAU732" s="3"/>
      <c r="DAV732" s="422"/>
      <c r="DAW732" s="3"/>
      <c r="DAX732" s="422"/>
      <c r="DAY732" s="3"/>
      <c r="DAZ732" s="422"/>
      <c r="DBA732" s="3"/>
      <c r="DBB732" s="422"/>
      <c r="DBC732" s="3"/>
      <c r="DBD732" s="422"/>
      <c r="DBE732" s="3"/>
      <c r="DBF732" s="422"/>
      <c r="DBG732" s="3"/>
      <c r="DBH732" s="422"/>
      <c r="DBI732" s="3"/>
      <c r="DBJ732" s="422"/>
      <c r="DBK732" s="3"/>
      <c r="DBL732" s="422"/>
      <c r="DBM732" s="3"/>
      <c r="DBN732" s="422"/>
      <c r="DBO732" s="3"/>
      <c r="DBP732" s="422"/>
      <c r="DBQ732" s="3"/>
      <c r="DBR732" s="422"/>
      <c r="DBS732" s="3"/>
      <c r="DBT732" s="422"/>
      <c r="DBU732" s="3"/>
      <c r="DBV732" s="422"/>
      <c r="DBW732" s="3"/>
      <c r="DBX732" s="422"/>
      <c r="DBY732" s="3"/>
      <c r="DBZ732" s="422"/>
      <c r="DCA732" s="3"/>
      <c r="DCB732" s="422"/>
      <c r="DCC732" s="3"/>
      <c r="DCD732" s="422"/>
      <c r="DCE732" s="3"/>
      <c r="DCF732" s="422"/>
      <c r="DCG732" s="3"/>
      <c r="DCH732" s="422"/>
      <c r="DCI732" s="3"/>
      <c r="DCJ732" s="422"/>
      <c r="DCK732" s="3"/>
      <c r="DCL732" s="422"/>
      <c r="DCM732" s="3"/>
      <c r="DCN732" s="422"/>
      <c r="DCO732" s="3"/>
      <c r="DCP732" s="422"/>
      <c r="DCQ732" s="3"/>
      <c r="DCR732" s="422"/>
      <c r="DCS732" s="3"/>
      <c r="DCT732" s="422"/>
      <c r="DCU732" s="3"/>
      <c r="DCV732" s="422"/>
      <c r="DCW732" s="3"/>
      <c r="DCX732" s="422"/>
      <c r="DCY732" s="3"/>
      <c r="DCZ732" s="422"/>
      <c r="DDA732" s="3"/>
      <c r="DDB732" s="422"/>
      <c r="DDC732" s="3"/>
      <c r="DDD732" s="422"/>
      <c r="DDE732" s="3"/>
      <c r="DDF732" s="422"/>
      <c r="DDG732" s="3"/>
      <c r="DDH732" s="422"/>
      <c r="DDI732" s="3"/>
      <c r="DDJ732" s="422"/>
      <c r="DDK732" s="3"/>
      <c r="DDL732" s="422"/>
      <c r="DDM732" s="3"/>
      <c r="DDN732" s="422"/>
      <c r="DDO732" s="3"/>
      <c r="DDP732" s="422"/>
      <c r="DDQ732" s="3"/>
      <c r="DDR732" s="422"/>
      <c r="DDS732" s="3"/>
      <c r="DDT732" s="422"/>
      <c r="DDU732" s="3"/>
      <c r="DDV732" s="422"/>
      <c r="DDW732" s="3"/>
      <c r="DDX732" s="422"/>
      <c r="DDY732" s="3"/>
      <c r="DDZ732" s="422"/>
      <c r="DEA732" s="3"/>
      <c r="DEB732" s="422"/>
      <c r="DEC732" s="3"/>
      <c r="DED732" s="422"/>
      <c r="DEE732" s="3"/>
      <c r="DEF732" s="422"/>
      <c r="DEG732" s="3"/>
      <c r="DEH732" s="422"/>
      <c r="DEI732" s="3"/>
      <c r="DEJ732" s="422"/>
      <c r="DEK732" s="3"/>
      <c r="DEL732" s="422"/>
      <c r="DEM732" s="3"/>
      <c r="DEN732" s="422"/>
      <c r="DEO732" s="3"/>
      <c r="DEP732" s="422"/>
      <c r="DEQ732" s="3"/>
      <c r="DER732" s="422"/>
      <c r="DES732" s="3"/>
      <c r="DET732" s="422"/>
      <c r="DEU732" s="3"/>
      <c r="DEV732" s="422"/>
      <c r="DEW732" s="3"/>
      <c r="DEX732" s="422"/>
      <c r="DEY732" s="3"/>
      <c r="DEZ732" s="422"/>
      <c r="DFA732" s="3"/>
      <c r="DFB732" s="422"/>
      <c r="DFC732" s="3"/>
      <c r="DFD732" s="422"/>
      <c r="DFE732" s="3"/>
      <c r="DFF732" s="422"/>
      <c r="DFG732" s="3"/>
      <c r="DFH732" s="422"/>
      <c r="DFI732" s="3"/>
      <c r="DFJ732" s="422"/>
      <c r="DFK732" s="3"/>
      <c r="DFL732" s="422"/>
      <c r="DFM732" s="3"/>
      <c r="DFN732" s="422"/>
      <c r="DFO732" s="3"/>
      <c r="DFP732" s="422"/>
      <c r="DFQ732" s="3"/>
      <c r="DFR732" s="422"/>
      <c r="DFS732" s="3"/>
      <c r="DFT732" s="422"/>
      <c r="DFU732" s="3"/>
      <c r="DFV732" s="422"/>
      <c r="DFW732" s="3"/>
      <c r="DFX732" s="422"/>
      <c r="DFY732" s="3"/>
      <c r="DFZ732" s="422"/>
      <c r="DGA732" s="3"/>
      <c r="DGB732" s="422"/>
      <c r="DGC732" s="3"/>
      <c r="DGD732" s="422"/>
      <c r="DGE732" s="3"/>
      <c r="DGF732" s="422"/>
      <c r="DGG732" s="3"/>
      <c r="DGH732" s="422"/>
      <c r="DGI732" s="3"/>
      <c r="DGJ732" s="422"/>
      <c r="DGK732" s="3"/>
      <c r="DGL732" s="422"/>
      <c r="DGM732" s="3"/>
      <c r="DGN732" s="422"/>
      <c r="DGO732" s="3"/>
      <c r="DGP732" s="422"/>
      <c r="DGQ732" s="3"/>
      <c r="DGR732" s="422"/>
      <c r="DGS732" s="3"/>
      <c r="DGT732" s="422"/>
      <c r="DGU732" s="3"/>
      <c r="DGV732" s="422"/>
      <c r="DGW732" s="3"/>
      <c r="DGX732" s="422"/>
      <c r="DGY732" s="3"/>
      <c r="DGZ732" s="422"/>
      <c r="DHA732" s="3"/>
      <c r="DHB732" s="422"/>
      <c r="DHC732" s="3"/>
      <c r="DHD732" s="422"/>
      <c r="DHE732" s="3"/>
      <c r="DHF732" s="422"/>
      <c r="DHG732" s="3"/>
      <c r="DHH732" s="422"/>
      <c r="DHI732" s="3"/>
      <c r="DHJ732" s="422"/>
      <c r="DHK732" s="3"/>
      <c r="DHL732" s="422"/>
      <c r="DHM732" s="3"/>
      <c r="DHN732" s="422"/>
      <c r="DHO732" s="3"/>
      <c r="DHP732" s="422"/>
      <c r="DHQ732" s="3"/>
      <c r="DHR732" s="422"/>
      <c r="DHS732" s="3"/>
      <c r="DHT732" s="422"/>
      <c r="DHU732" s="3"/>
      <c r="DHV732" s="422"/>
      <c r="DHW732" s="3"/>
      <c r="DHX732" s="422"/>
      <c r="DHY732" s="3"/>
      <c r="DHZ732" s="422"/>
      <c r="DIA732" s="3"/>
      <c r="DIB732" s="422"/>
      <c r="DIC732" s="3"/>
      <c r="DID732" s="422"/>
      <c r="DIE732" s="3"/>
      <c r="DIF732" s="422"/>
      <c r="DIG732" s="3"/>
      <c r="DIH732" s="422"/>
      <c r="DII732" s="3"/>
      <c r="DIJ732" s="422"/>
      <c r="DIK732" s="3"/>
      <c r="DIL732" s="422"/>
      <c r="DIM732" s="3"/>
      <c r="DIN732" s="422"/>
      <c r="DIO732" s="3"/>
      <c r="DIP732" s="422"/>
      <c r="DIQ732" s="3"/>
      <c r="DIR732" s="422"/>
      <c r="DIS732" s="3"/>
      <c r="DIT732" s="422"/>
      <c r="DIU732" s="3"/>
      <c r="DIV732" s="422"/>
      <c r="DIW732" s="3"/>
      <c r="DIX732" s="422"/>
      <c r="DIY732" s="3"/>
      <c r="DIZ732" s="422"/>
      <c r="DJA732" s="3"/>
      <c r="DJB732" s="422"/>
      <c r="DJC732" s="3"/>
      <c r="DJD732" s="422"/>
      <c r="DJE732" s="3"/>
      <c r="DJF732" s="422"/>
      <c r="DJG732" s="3"/>
      <c r="DJH732" s="422"/>
      <c r="DJI732" s="3"/>
      <c r="DJJ732" s="422"/>
      <c r="DJK732" s="3"/>
      <c r="DJL732" s="422"/>
      <c r="DJM732" s="3"/>
      <c r="DJN732" s="422"/>
      <c r="DJO732" s="3"/>
      <c r="DJP732" s="422"/>
      <c r="DJQ732" s="3"/>
      <c r="DJR732" s="422"/>
      <c r="DJS732" s="3"/>
      <c r="DJT732" s="422"/>
      <c r="DJU732" s="3"/>
      <c r="DJV732" s="422"/>
      <c r="DJW732" s="3"/>
      <c r="DJX732" s="422"/>
      <c r="DJY732" s="3"/>
      <c r="DJZ732" s="422"/>
      <c r="DKA732" s="3"/>
      <c r="DKB732" s="422"/>
      <c r="DKC732" s="3"/>
      <c r="DKD732" s="422"/>
      <c r="DKE732" s="3"/>
      <c r="DKF732" s="422"/>
      <c r="DKG732" s="3"/>
      <c r="DKH732" s="422"/>
      <c r="DKI732" s="3"/>
      <c r="DKJ732" s="422"/>
      <c r="DKK732" s="3"/>
      <c r="DKL732" s="422"/>
      <c r="DKM732" s="3"/>
      <c r="DKN732" s="422"/>
      <c r="DKO732" s="3"/>
      <c r="DKP732" s="422"/>
      <c r="DKQ732" s="3"/>
      <c r="DKR732" s="422"/>
      <c r="DKS732" s="3"/>
      <c r="DKT732" s="422"/>
      <c r="DKU732" s="3"/>
      <c r="DKV732" s="422"/>
      <c r="DKW732" s="3"/>
      <c r="DKX732" s="422"/>
      <c r="DKY732" s="3"/>
      <c r="DKZ732" s="422"/>
      <c r="DLA732" s="3"/>
      <c r="DLB732" s="422"/>
      <c r="DLC732" s="3"/>
      <c r="DLD732" s="422"/>
      <c r="DLE732" s="3"/>
      <c r="DLF732" s="422"/>
      <c r="DLG732" s="3"/>
      <c r="DLH732" s="422"/>
      <c r="DLI732" s="3"/>
      <c r="DLJ732" s="422"/>
      <c r="DLK732" s="3"/>
      <c r="DLL732" s="422"/>
      <c r="DLM732" s="3"/>
      <c r="DLN732" s="422"/>
      <c r="DLO732" s="3"/>
      <c r="DLP732" s="422"/>
      <c r="DLQ732" s="3"/>
      <c r="DLR732" s="422"/>
      <c r="DLS732" s="3"/>
      <c r="DLT732" s="422"/>
      <c r="DLU732" s="3"/>
      <c r="DLV732" s="422"/>
      <c r="DLW732" s="3"/>
      <c r="DLX732" s="422"/>
      <c r="DLY732" s="3"/>
      <c r="DLZ732" s="422"/>
      <c r="DMA732" s="3"/>
      <c r="DMB732" s="422"/>
      <c r="DMC732" s="3"/>
      <c r="DMD732" s="422"/>
      <c r="DME732" s="3"/>
      <c r="DMF732" s="422"/>
      <c r="DMG732" s="3"/>
      <c r="DMH732" s="422"/>
      <c r="DMI732" s="3"/>
      <c r="DMJ732" s="422"/>
      <c r="DMK732" s="3"/>
      <c r="DML732" s="422"/>
      <c r="DMM732" s="3"/>
      <c r="DMN732" s="422"/>
      <c r="DMO732" s="3"/>
      <c r="DMP732" s="422"/>
      <c r="DMQ732" s="3"/>
      <c r="DMR732" s="422"/>
      <c r="DMS732" s="3"/>
      <c r="DMT732" s="422"/>
      <c r="DMU732" s="3"/>
      <c r="DMV732" s="422"/>
      <c r="DMW732" s="3"/>
      <c r="DMX732" s="422"/>
      <c r="DMY732" s="3"/>
      <c r="DMZ732" s="422"/>
      <c r="DNA732" s="3"/>
      <c r="DNB732" s="422"/>
      <c r="DNC732" s="3"/>
      <c r="DND732" s="422"/>
      <c r="DNE732" s="3"/>
      <c r="DNF732" s="422"/>
      <c r="DNG732" s="3"/>
      <c r="DNH732" s="422"/>
      <c r="DNI732" s="3"/>
      <c r="DNJ732" s="422"/>
      <c r="DNK732" s="3"/>
      <c r="DNL732" s="422"/>
      <c r="DNM732" s="3"/>
      <c r="DNN732" s="422"/>
      <c r="DNO732" s="3"/>
      <c r="DNP732" s="422"/>
      <c r="DNQ732" s="3"/>
      <c r="DNR732" s="422"/>
      <c r="DNS732" s="3"/>
      <c r="DNT732" s="422"/>
      <c r="DNU732" s="3"/>
      <c r="DNV732" s="422"/>
      <c r="DNW732" s="3"/>
      <c r="DNX732" s="422"/>
      <c r="DNY732" s="3"/>
      <c r="DNZ732" s="422"/>
      <c r="DOA732" s="3"/>
      <c r="DOB732" s="422"/>
      <c r="DOC732" s="3"/>
      <c r="DOD732" s="422"/>
      <c r="DOE732" s="3"/>
      <c r="DOF732" s="422"/>
      <c r="DOG732" s="3"/>
      <c r="DOH732" s="422"/>
      <c r="DOI732" s="3"/>
      <c r="DOJ732" s="422"/>
      <c r="DOK732" s="3"/>
      <c r="DOL732" s="422"/>
      <c r="DOM732" s="3"/>
      <c r="DON732" s="422"/>
      <c r="DOO732" s="3"/>
      <c r="DOP732" s="422"/>
      <c r="DOQ732" s="3"/>
      <c r="DOR732" s="422"/>
      <c r="DOS732" s="3"/>
      <c r="DOT732" s="422"/>
      <c r="DOU732" s="3"/>
      <c r="DOV732" s="422"/>
      <c r="DOW732" s="3"/>
      <c r="DOX732" s="422"/>
      <c r="DOY732" s="3"/>
      <c r="DOZ732" s="422"/>
      <c r="DPA732" s="3"/>
      <c r="DPB732" s="422"/>
      <c r="DPC732" s="3"/>
      <c r="DPD732" s="422"/>
      <c r="DPE732" s="3"/>
      <c r="DPF732" s="422"/>
      <c r="DPG732" s="3"/>
      <c r="DPH732" s="422"/>
      <c r="DPI732" s="3"/>
      <c r="DPJ732" s="422"/>
      <c r="DPK732" s="3"/>
      <c r="DPL732" s="422"/>
      <c r="DPM732" s="3"/>
      <c r="DPN732" s="422"/>
      <c r="DPO732" s="3"/>
      <c r="DPP732" s="422"/>
      <c r="DPQ732" s="3"/>
      <c r="DPR732" s="422"/>
      <c r="DPS732" s="3"/>
      <c r="DPT732" s="422"/>
      <c r="DPU732" s="3"/>
      <c r="DPV732" s="422"/>
      <c r="DPW732" s="3"/>
      <c r="DPX732" s="422"/>
      <c r="DPY732" s="3"/>
      <c r="DPZ732" s="422"/>
      <c r="DQA732" s="3"/>
      <c r="DQB732" s="422"/>
      <c r="DQC732" s="3"/>
      <c r="DQD732" s="422"/>
      <c r="DQE732" s="3"/>
      <c r="DQF732" s="422"/>
      <c r="DQG732" s="3"/>
      <c r="DQH732" s="422"/>
      <c r="DQI732" s="3"/>
      <c r="DQJ732" s="422"/>
      <c r="DQK732" s="3"/>
      <c r="DQL732" s="422"/>
      <c r="DQM732" s="3"/>
      <c r="DQN732" s="422"/>
      <c r="DQO732" s="3"/>
      <c r="DQP732" s="422"/>
      <c r="DQQ732" s="3"/>
      <c r="DQR732" s="422"/>
      <c r="DQS732" s="3"/>
      <c r="DQT732" s="422"/>
      <c r="DQU732" s="3"/>
      <c r="DQV732" s="422"/>
      <c r="DQW732" s="3"/>
      <c r="DQX732" s="422"/>
      <c r="DQY732" s="3"/>
      <c r="DQZ732" s="422"/>
      <c r="DRA732" s="3"/>
      <c r="DRB732" s="422"/>
      <c r="DRC732" s="3"/>
      <c r="DRD732" s="422"/>
      <c r="DRE732" s="3"/>
      <c r="DRF732" s="422"/>
      <c r="DRG732" s="3"/>
      <c r="DRH732" s="422"/>
      <c r="DRI732" s="3"/>
      <c r="DRJ732" s="422"/>
      <c r="DRK732" s="3"/>
      <c r="DRL732" s="422"/>
      <c r="DRM732" s="3"/>
      <c r="DRN732" s="422"/>
      <c r="DRO732" s="3"/>
      <c r="DRP732" s="422"/>
      <c r="DRQ732" s="3"/>
      <c r="DRR732" s="422"/>
      <c r="DRS732" s="3"/>
      <c r="DRT732" s="422"/>
      <c r="DRU732" s="3"/>
      <c r="DRV732" s="422"/>
      <c r="DRW732" s="3"/>
      <c r="DRX732" s="422"/>
      <c r="DRY732" s="3"/>
      <c r="DRZ732" s="422"/>
      <c r="DSA732" s="3"/>
      <c r="DSB732" s="422"/>
      <c r="DSC732" s="3"/>
      <c r="DSD732" s="422"/>
      <c r="DSE732" s="3"/>
      <c r="DSF732" s="422"/>
      <c r="DSG732" s="3"/>
      <c r="DSH732" s="422"/>
      <c r="DSI732" s="3"/>
      <c r="DSJ732" s="422"/>
      <c r="DSK732" s="3"/>
      <c r="DSL732" s="422"/>
      <c r="DSM732" s="3"/>
      <c r="DSN732" s="422"/>
      <c r="DSO732" s="3"/>
      <c r="DSP732" s="422"/>
      <c r="DSQ732" s="3"/>
      <c r="DSR732" s="422"/>
      <c r="DSS732" s="3"/>
      <c r="DST732" s="422"/>
      <c r="DSU732" s="3"/>
      <c r="DSV732" s="422"/>
      <c r="DSW732" s="3"/>
      <c r="DSX732" s="422"/>
      <c r="DSY732" s="3"/>
      <c r="DSZ732" s="422"/>
      <c r="DTA732" s="3"/>
      <c r="DTB732" s="422"/>
      <c r="DTC732" s="3"/>
      <c r="DTD732" s="422"/>
      <c r="DTE732" s="3"/>
      <c r="DTF732" s="422"/>
      <c r="DTG732" s="3"/>
      <c r="DTH732" s="422"/>
      <c r="DTI732" s="3"/>
      <c r="DTJ732" s="422"/>
      <c r="DTK732" s="3"/>
      <c r="DTL732" s="422"/>
      <c r="DTM732" s="3"/>
      <c r="DTN732" s="422"/>
      <c r="DTO732" s="3"/>
      <c r="DTP732" s="422"/>
      <c r="DTQ732" s="3"/>
      <c r="DTR732" s="422"/>
      <c r="DTS732" s="3"/>
      <c r="DTT732" s="422"/>
      <c r="DTU732" s="3"/>
      <c r="DTV732" s="422"/>
      <c r="DTW732" s="3"/>
      <c r="DTX732" s="422"/>
      <c r="DTY732" s="3"/>
      <c r="DTZ732" s="422"/>
      <c r="DUA732" s="3"/>
      <c r="DUB732" s="422"/>
      <c r="DUC732" s="3"/>
      <c r="DUD732" s="422"/>
      <c r="DUE732" s="3"/>
      <c r="DUF732" s="422"/>
      <c r="DUG732" s="3"/>
      <c r="DUH732" s="422"/>
      <c r="DUI732" s="3"/>
      <c r="DUJ732" s="422"/>
      <c r="DUK732" s="3"/>
      <c r="DUL732" s="422"/>
      <c r="DUM732" s="3"/>
      <c r="DUN732" s="422"/>
      <c r="DUO732" s="3"/>
      <c r="DUP732" s="422"/>
      <c r="DUQ732" s="3"/>
      <c r="DUR732" s="422"/>
      <c r="DUS732" s="3"/>
      <c r="DUT732" s="422"/>
      <c r="DUU732" s="3"/>
      <c r="DUV732" s="422"/>
      <c r="DUW732" s="3"/>
      <c r="DUX732" s="422"/>
      <c r="DUY732" s="3"/>
      <c r="DUZ732" s="422"/>
      <c r="DVA732" s="3"/>
      <c r="DVB732" s="422"/>
      <c r="DVC732" s="3"/>
      <c r="DVD732" s="422"/>
      <c r="DVE732" s="3"/>
      <c r="DVF732" s="422"/>
      <c r="DVG732" s="3"/>
      <c r="DVH732" s="422"/>
      <c r="DVI732" s="3"/>
      <c r="DVJ732" s="422"/>
      <c r="DVK732" s="3"/>
      <c r="DVL732" s="422"/>
      <c r="DVM732" s="3"/>
      <c r="DVN732" s="422"/>
      <c r="DVO732" s="3"/>
      <c r="DVP732" s="422"/>
      <c r="DVQ732" s="3"/>
      <c r="DVR732" s="422"/>
      <c r="DVS732" s="3"/>
      <c r="DVT732" s="422"/>
      <c r="DVU732" s="3"/>
      <c r="DVV732" s="422"/>
      <c r="DVW732" s="3"/>
      <c r="DVX732" s="422"/>
      <c r="DVY732" s="3"/>
      <c r="DVZ732" s="422"/>
      <c r="DWA732" s="3"/>
      <c r="DWB732" s="422"/>
      <c r="DWC732" s="3"/>
      <c r="DWD732" s="422"/>
      <c r="DWE732" s="3"/>
      <c r="DWF732" s="422"/>
      <c r="DWG732" s="3"/>
      <c r="DWH732" s="422"/>
      <c r="DWI732" s="3"/>
      <c r="DWJ732" s="422"/>
      <c r="DWK732" s="3"/>
      <c r="DWL732" s="422"/>
      <c r="DWM732" s="3"/>
      <c r="DWN732" s="422"/>
      <c r="DWO732" s="3"/>
      <c r="DWP732" s="422"/>
      <c r="DWQ732" s="3"/>
      <c r="DWR732" s="422"/>
      <c r="DWS732" s="3"/>
      <c r="DWT732" s="422"/>
      <c r="DWU732" s="3"/>
      <c r="DWV732" s="422"/>
      <c r="DWW732" s="3"/>
      <c r="DWX732" s="422"/>
      <c r="DWY732" s="3"/>
      <c r="DWZ732" s="422"/>
      <c r="DXA732" s="3"/>
      <c r="DXB732" s="422"/>
      <c r="DXC732" s="3"/>
      <c r="DXD732" s="422"/>
      <c r="DXE732" s="3"/>
      <c r="DXF732" s="422"/>
      <c r="DXG732" s="3"/>
      <c r="DXH732" s="422"/>
      <c r="DXI732" s="3"/>
      <c r="DXJ732" s="422"/>
      <c r="DXK732" s="3"/>
      <c r="DXL732" s="422"/>
      <c r="DXM732" s="3"/>
      <c r="DXN732" s="422"/>
      <c r="DXO732" s="3"/>
      <c r="DXP732" s="422"/>
      <c r="DXQ732" s="3"/>
      <c r="DXR732" s="422"/>
      <c r="DXS732" s="3"/>
      <c r="DXT732" s="422"/>
      <c r="DXU732" s="3"/>
      <c r="DXV732" s="422"/>
      <c r="DXW732" s="3"/>
      <c r="DXX732" s="422"/>
      <c r="DXY732" s="3"/>
      <c r="DXZ732" s="422"/>
      <c r="DYA732" s="3"/>
      <c r="DYB732" s="422"/>
      <c r="DYC732" s="3"/>
      <c r="DYD732" s="422"/>
      <c r="DYE732" s="3"/>
      <c r="DYF732" s="422"/>
      <c r="DYG732" s="3"/>
      <c r="DYH732" s="422"/>
      <c r="DYI732" s="3"/>
      <c r="DYJ732" s="422"/>
      <c r="DYK732" s="3"/>
      <c r="DYL732" s="422"/>
      <c r="DYM732" s="3"/>
      <c r="DYN732" s="422"/>
      <c r="DYO732" s="3"/>
      <c r="DYP732" s="422"/>
      <c r="DYQ732" s="3"/>
      <c r="DYR732" s="422"/>
      <c r="DYS732" s="3"/>
      <c r="DYT732" s="422"/>
      <c r="DYU732" s="3"/>
      <c r="DYV732" s="422"/>
      <c r="DYW732" s="3"/>
      <c r="DYX732" s="422"/>
      <c r="DYY732" s="3"/>
      <c r="DYZ732" s="422"/>
      <c r="DZA732" s="3"/>
      <c r="DZB732" s="422"/>
      <c r="DZC732" s="3"/>
      <c r="DZD732" s="422"/>
      <c r="DZE732" s="3"/>
      <c r="DZF732" s="422"/>
      <c r="DZG732" s="3"/>
      <c r="DZH732" s="422"/>
      <c r="DZI732" s="3"/>
      <c r="DZJ732" s="422"/>
      <c r="DZK732" s="3"/>
      <c r="DZL732" s="422"/>
      <c r="DZM732" s="3"/>
      <c r="DZN732" s="422"/>
      <c r="DZO732" s="3"/>
      <c r="DZP732" s="422"/>
      <c r="DZQ732" s="3"/>
      <c r="DZR732" s="422"/>
      <c r="DZS732" s="3"/>
      <c r="DZT732" s="422"/>
      <c r="DZU732" s="3"/>
      <c r="DZV732" s="422"/>
      <c r="DZW732" s="3"/>
      <c r="DZX732" s="422"/>
      <c r="DZY732" s="3"/>
      <c r="DZZ732" s="422"/>
      <c r="EAA732" s="3"/>
      <c r="EAB732" s="422"/>
      <c r="EAC732" s="3"/>
      <c r="EAD732" s="422"/>
      <c r="EAE732" s="3"/>
      <c r="EAF732" s="422"/>
      <c r="EAG732" s="3"/>
      <c r="EAH732" s="422"/>
      <c r="EAI732" s="3"/>
      <c r="EAJ732" s="422"/>
      <c r="EAK732" s="3"/>
      <c r="EAL732" s="422"/>
      <c r="EAM732" s="3"/>
      <c r="EAN732" s="422"/>
      <c r="EAO732" s="3"/>
      <c r="EAP732" s="422"/>
      <c r="EAQ732" s="3"/>
      <c r="EAR732" s="422"/>
      <c r="EAS732" s="3"/>
      <c r="EAT732" s="422"/>
      <c r="EAU732" s="3"/>
      <c r="EAV732" s="422"/>
      <c r="EAW732" s="3"/>
      <c r="EAX732" s="422"/>
      <c r="EAY732" s="3"/>
      <c r="EAZ732" s="422"/>
      <c r="EBA732" s="3"/>
      <c r="EBB732" s="422"/>
      <c r="EBC732" s="3"/>
      <c r="EBD732" s="422"/>
      <c r="EBE732" s="3"/>
      <c r="EBF732" s="422"/>
      <c r="EBG732" s="3"/>
      <c r="EBH732" s="422"/>
      <c r="EBI732" s="3"/>
      <c r="EBJ732" s="422"/>
      <c r="EBK732" s="3"/>
      <c r="EBL732" s="422"/>
      <c r="EBM732" s="3"/>
      <c r="EBN732" s="422"/>
      <c r="EBO732" s="3"/>
      <c r="EBP732" s="422"/>
      <c r="EBQ732" s="3"/>
      <c r="EBR732" s="422"/>
      <c r="EBS732" s="3"/>
      <c r="EBT732" s="422"/>
      <c r="EBU732" s="3"/>
      <c r="EBV732" s="422"/>
      <c r="EBW732" s="3"/>
      <c r="EBX732" s="422"/>
      <c r="EBY732" s="3"/>
      <c r="EBZ732" s="422"/>
      <c r="ECA732" s="3"/>
      <c r="ECB732" s="422"/>
      <c r="ECC732" s="3"/>
      <c r="ECD732" s="422"/>
      <c r="ECE732" s="3"/>
      <c r="ECF732" s="422"/>
      <c r="ECG732" s="3"/>
      <c r="ECH732" s="422"/>
      <c r="ECI732" s="3"/>
      <c r="ECJ732" s="422"/>
      <c r="ECK732" s="3"/>
      <c r="ECL732" s="422"/>
      <c r="ECM732" s="3"/>
      <c r="ECN732" s="422"/>
      <c r="ECO732" s="3"/>
      <c r="ECP732" s="422"/>
      <c r="ECQ732" s="3"/>
      <c r="ECR732" s="422"/>
      <c r="ECS732" s="3"/>
      <c r="ECT732" s="422"/>
      <c r="ECU732" s="3"/>
      <c r="ECV732" s="422"/>
      <c r="ECW732" s="3"/>
      <c r="ECX732" s="422"/>
      <c r="ECY732" s="3"/>
      <c r="ECZ732" s="422"/>
      <c r="EDA732" s="3"/>
      <c r="EDB732" s="422"/>
      <c r="EDC732" s="3"/>
      <c r="EDD732" s="422"/>
      <c r="EDE732" s="3"/>
      <c r="EDF732" s="422"/>
      <c r="EDG732" s="3"/>
      <c r="EDH732" s="422"/>
      <c r="EDI732" s="3"/>
      <c r="EDJ732" s="422"/>
      <c r="EDK732" s="3"/>
      <c r="EDL732" s="422"/>
      <c r="EDM732" s="3"/>
      <c r="EDN732" s="422"/>
      <c r="EDO732" s="3"/>
      <c r="EDP732" s="422"/>
      <c r="EDQ732" s="3"/>
      <c r="EDR732" s="422"/>
      <c r="EDS732" s="3"/>
      <c r="EDT732" s="422"/>
      <c r="EDU732" s="3"/>
      <c r="EDV732" s="422"/>
      <c r="EDW732" s="3"/>
      <c r="EDX732" s="422"/>
      <c r="EDY732" s="3"/>
      <c r="EDZ732" s="422"/>
      <c r="EEA732" s="3"/>
      <c r="EEB732" s="422"/>
      <c r="EEC732" s="3"/>
      <c r="EED732" s="422"/>
      <c r="EEE732" s="3"/>
      <c r="EEF732" s="422"/>
      <c r="EEG732" s="3"/>
      <c r="EEH732" s="422"/>
      <c r="EEI732" s="3"/>
      <c r="EEJ732" s="422"/>
      <c r="EEK732" s="3"/>
      <c r="EEL732" s="422"/>
      <c r="EEM732" s="3"/>
      <c r="EEN732" s="422"/>
      <c r="EEO732" s="3"/>
      <c r="EEP732" s="422"/>
      <c r="EEQ732" s="3"/>
      <c r="EER732" s="422"/>
      <c r="EES732" s="3"/>
      <c r="EET732" s="422"/>
      <c r="EEU732" s="3"/>
      <c r="EEV732" s="422"/>
      <c r="EEW732" s="3"/>
      <c r="EEX732" s="422"/>
      <c r="EEY732" s="3"/>
      <c r="EEZ732" s="422"/>
      <c r="EFA732" s="3"/>
      <c r="EFB732" s="422"/>
      <c r="EFC732" s="3"/>
      <c r="EFD732" s="422"/>
      <c r="EFE732" s="3"/>
      <c r="EFF732" s="422"/>
      <c r="EFG732" s="3"/>
      <c r="EFH732" s="422"/>
      <c r="EFI732" s="3"/>
      <c r="EFJ732" s="422"/>
      <c r="EFK732" s="3"/>
      <c r="EFL732" s="422"/>
      <c r="EFM732" s="3"/>
      <c r="EFN732" s="422"/>
      <c r="EFO732" s="3"/>
      <c r="EFP732" s="422"/>
      <c r="EFQ732" s="3"/>
      <c r="EFR732" s="422"/>
      <c r="EFS732" s="3"/>
      <c r="EFT732" s="422"/>
      <c r="EFU732" s="3"/>
      <c r="EFV732" s="422"/>
      <c r="EFW732" s="3"/>
      <c r="EFX732" s="422"/>
      <c r="EFY732" s="3"/>
      <c r="EFZ732" s="422"/>
      <c r="EGA732" s="3"/>
      <c r="EGB732" s="422"/>
      <c r="EGC732" s="3"/>
      <c r="EGD732" s="422"/>
      <c r="EGE732" s="3"/>
      <c r="EGF732" s="422"/>
      <c r="EGG732" s="3"/>
      <c r="EGH732" s="422"/>
      <c r="EGI732" s="3"/>
      <c r="EGJ732" s="422"/>
      <c r="EGK732" s="3"/>
      <c r="EGL732" s="422"/>
      <c r="EGM732" s="3"/>
      <c r="EGN732" s="422"/>
      <c r="EGO732" s="3"/>
      <c r="EGP732" s="422"/>
      <c r="EGQ732" s="3"/>
      <c r="EGR732" s="422"/>
      <c r="EGS732" s="3"/>
      <c r="EGT732" s="422"/>
      <c r="EGU732" s="3"/>
      <c r="EGV732" s="422"/>
      <c r="EGW732" s="3"/>
      <c r="EGX732" s="422"/>
      <c r="EGY732" s="3"/>
      <c r="EGZ732" s="422"/>
      <c r="EHA732" s="3"/>
      <c r="EHB732" s="422"/>
      <c r="EHC732" s="3"/>
      <c r="EHD732" s="422"/>
      <c r="EHE732" s="3"/>
      <c r="EHF732" s="422"/>
      <c r="EHG732" s="3"/>
      <c r="EHH732" s="422"/>
      <c r="EHI732" s="3"/>
      <c r="EHJ732" s="422"/>
      <c r="EHK732" s="3"/>
      <c r="EHL732" s="422"/>
      <c r="EHM732" s="3"/>
      <c r="EHN732" s="422"/>
      <c r="EHO732" s="3"/>
      <c r="EHP732" s="422"/>
      <c r="EHQ732" s="3"/>
      <c r="EHR732" s="422"/>
      <c r="EHS732" s="3"/>
      <c r="EHT732" s="422"/>
      <c r="EHU732" s="3"/>
      <c r="EHV732" s="422"/>
      <c r="EHW732" s="3"/>
      <c r="EHX732" s="422"/>
      <c r="EHY732" s="3"/>
      <c r="EHZ732" s="422"/>
      <c r="EIA732" s="3"/>
      <c r="EIB732" s="422"/>
      <c r="EIC732" s="3"/>
      <c r="EID732" s="422"/>
      <c r="EIE732" s="3"/>
      <c r="EIF732" s="422"/>
      <c r="EIG732" s="3"/>
      <c r="EIH732" s="422"/>
      <c r="EII732" s="3"/>
      <c r="EIJ732" s="422"/>
      <c r="EIK732" s="3"/>
      <c r="EIL732" s="422"/>
      <c r="EIM732" s="3"/>
      <c r="EIN732" s="422"/>
      <c r="EIO732" s="3"/>
      <c r="EIP732" s="422"/>
      <c r="EIQ732" s="3"/>
      <c r="EIR732" s="422"/>
      <c r="EIS732" s="3"/>
      <c r="EIT732" s="422"/>
      <c r="EIU732" s="3"/>
      <c r="EIV732" s="422"/>
      <c r="EIW732" s="3"/>
      <c r="EIX732" s="422"/>
      <c r="EIY732" s="3"/>
      <c r="EIZ732" s="422"/>
      <c r="EJA732" s="3"/>
      <c r="EJB732" s="422"/>
      <c r="EJC732" s="3"/>
      <c r="EJD732" s="422"/>
      <c r="EJE732" s="3"/>
      <c r="EJF732" s="422"/>
      <c r="EJG732" s="3"/>
      <c r="EJH732" s="422"/>
      <c r="EJI732" s="3"/>
      <c r="EJJ732" s="422"/>
      <c r="EJK732" s="3"/>
      <c r="EJL732" s="422"/>
      <c r="EJM732" s="3"/>
      <c r="EJN732" s="422"/>
      <c r="EJO732" s="3"/>
      <c r="EJP732" s="422"/>
      <c r="EJQ732" s="3"/>
      <c r="EJR732" s="422"/>
      <c r="EJS732" s="3"/>
      <c r="EJT732" s="422"/>
      <c r="EJU732" s="3"/>
      <c r="EJV732" s="422"/>
      <c r="EJW732" s="3"/>
      <c r="EJX732" s="422"/>
      <c r="EJY732" s="3"/>
      <c r="EJZ732" s="422"/>
      <c r="EKA732" s="3"/>
      <c r="EKB732" s="422"/>
      <c r="EKC732" s="3"/>
      <c r="EKD732" s="422"/>
      <c r="EKE732" s="3"/>
      <c r="EKF732" s="422"/>
      <c r="EKG732" s="3"/>
      <c r="EKH732" s="422"/>
      <c r="EKI732" s="3"/>
      <c r="EKJ732" s="422"/>
      <c r="EKK732" s="3"/>
      <c r="EKL732" s="422"/>
      <c r="EKM732" s="3"/>
      <c r="EKN732" s="422"/>
      <c r="EKO732" s="3"/>
      <c r="EKP732" s="422"/>
      <c r="EKQ732" s="3"/>
      <c r="EKR732" s="422"/>
      <c r="EKS732" s="3"/>
      <c r="EKT732" s="422"/>
      <c r="EKU732" s="3"/>
      <c r="EKV732" s="422"/>
      <c r="EKW732" s="3"/>
      <c r="EKX732" s="422"/>
      <c r="EKY732" s="3"/>
      <c r="EKZ732" s="422"/>
      <c r="ELA732" s="3"/>
      <c r="ELB732" s="422"/>
      <c r="ELC732" s="3"/>
      <c r="ELD732" s="422"/>
      <c r="ELE732" s="3"/>
      <c r="ELF732" s="422"/>
      <c r="ELG732" s="3"/>
      <c r="ELH732" s="422"/>
      <c r="ELI732" s="3"/>
      <c r="ELJ732" s="422"/>
      <c r="ELK732" s="3"/>
      <c r="ELL732" s="422"/>
      <c r="ELM732" s="3"/>
      <c r="ELN732" s="422"/>
      <c r="ELO732" s="3"/>
      <c r="ELP732" s="422"/>
      <c r="ELQ732" s="3"/>
      <c r="ELR732" s="422"/>
      <c r="ELS732" s="3"/>
      <c r="ELT732" s="422"/>
      <c r="ELU732" s="3"/>
      <c r="ELV732" s="422"/>
      <c r="ELW732" s="3"/>
      <c r="ELX732" s="422"/>
      <c r="ELY732" s="3"/>
      <c r="ELZ732" s="422"/>
      <c r="EMA732" s="3"/>
      <c r="EMB732" s="422"/>
      <c r="EMC732" s="3"/>
      <c r="EMD732" s="422"/>
      <c r="EME732" s="3"/>
      <c r="EMF732" s="422"/>
      <c r="EMG732" s="3"/>
      <c r="EMH732" s="422"/>
      <c r="EMI732" s="3"/>
      <c r="EMJ732" s="422"/>
      <c r="EMK732" s="3"/>
      <c r="EML732" s="422"/>
      <c r="EMM732" s="3"/>
      <c r="EMN732" s="422"/>
      <c r="EMO732" s="3"/>
      <c r="EMP732" s="422"/>
      <c r="EMQ732" s="3"/>
      <c r="EMR732" s="422"/>
      <c r="EMS732" s="3"/>
      <c r="EMT732" s="422"/>
      <c r="EMU732" s="3"/>
      <c r="EMV732" s="422"/>
      <c r="EMW732" s="3"/>
      <c r="EMX732" s="422"/>
      <c r="EMY732" s="3"/>
      <c r="EMZ732" s="422"/>
      <c r="ENA732" s="3"/>
      <c r="ENB732" s="422"/>
      <c r="ENC732" s="3"/>
      <c r="END732" s="422"/>
      <c r="ENE732" s="3"/>
      <c r="ENF732" s="422"/>
      <c r="ENG732" s="3"/>
      <c r="ENH732" s="422"/>
      <c r="ENI732" s="3"/>
      <c r="ENJ732" s="422"/>
      <c r="ENK732" s="3"/>
      <c r="ENL732" s="422"/>
      <c r="ENM732" s="3"/>
      <c r="ENN732" s="422"/>
      <c r="ENO732" s="3"/>
      <c r="ENP732" s="422"/>
      <c r="ENQ732" s="3"/>
      <c r="ENR732" s="422"/>
      <c r="ENS732" s="3"/>
      <c r="ENT732" s="422"/>
      <c r="ENU732" s="3"/>
      <c r="ENV732" s="422"/>
      <c r="ENW732" s="3"/>
      <c r="ENX732" s="422"/>
      <c r="ENY732" s="3"/>
      <c r="ENZ732" s="422"/>
      <c r="EOA732" s="3"/>
      <c r="EOB732" s="422"/>
      <c r="EOC732" s="3"/>
      <c r="EOD732" s="422"/>
      <c r="EOE732" s="3"/>
      <c r="EOF732" s="422"/>
      <c r="EOG732" s="3"/>
      <c r="EOH732" s="422"/>
      <c r="EOI732" s="3"/>
      <c r="EOJ732" s="422"/>
      <c r="EOK732" s="3"/>
      <c r="EOL732" s="422"/>
      <c r="EOM732" s="3"/>
      <c r="EON732" s="422"/>
      <c r="EOO732" s="3"/>
      <c r="EOP732" s="422"/>
      <c r="EOQ732" s="3"/>
      <c r="EOR732" s="422"/>
      <c r="EOS732" s="3"/>
      <c r="EOT732" s="422"/>
      <c r="EOU732" s="3"/>
      <c r="EOV732" s="422"/>
      <c r="EOW732" s="3"/>
      <c r="EOX732" s="422"/>
      <c r="EOY732" s="3"/>
      <c r="EOZ732" s="422"/>
      <c r="EPA732" s="3"/>
      <c r="EPB732" s="422"/>
      <c r="EPC732" s="3"/>
      <c r="EPD732" s="422"/>
      <c r="EPE732" s="3"/>
      <c r="EPF732" s="422"/>
      <c r="EPG732" s="3"/>
      <c r="EPH732" s="422"/>
      <c r="EPI732" s="3"/>
      <c r="EPJ732" s="422"/>
      <c r="EPK732" s="3"/>
      <c r="EPL732" s="422"/>
      <c r="EPM732" s="3"/>
      <c r="EPN732" s="422"/>
      <c r="EPO732" s="3"/>
      <c r="EPP732" s="422"/>
      <c r="EPQ732" s="3"/>
      <c r="EPR732" s="422"/>
      <c r="EPS732" s="3"/>
      <c r="EPT732" s="422"/>
      <c r="EPU732" s="3"/>
      <c r="EPV732" s="422"/>
      <c r="EPW732" s="3"/>
      <c r="EPX732" s="422"/>
      <c r="EPY732" s="3"/>
      <c r="EPZ732" s="422"/>
      <c r="EQA732" s="3"/>
      <c r="EQB732" s="422"/>
      <c r="EQC732" s="3"/>
      <c r="EQD732" s="422"/>
      <c r="EQE732" s="3"/>
      <c r="EQF732" s="422"/>
      <c r="EQG732" s="3"/>
      <c r="EQH732" s="422"/>
      <c r="EQI732" s="3"/>
      <c r="EQJ732" s="422"/>
      <c r="EQK732" s="3"/>
      <c r="EQL732" s="422"/>
      <c r="EQM732" s="3"/>
      <c r="EQN732" s="422"/>
      <c r="EQO732" s="3"/>
      <c r="EQP732" s="422"/>
      <c r="EQQ732" s="3"/>
      <c r="EQR732" s="422"/>
      <c r="EQS732" s="3"/>
      <c r="EQT732" s="422"/>
      <c r="EQU732" s="3"/>
      <c r="EQV732" s="422"/>
      <c r="EQW732" s="3"/>
      <c r="EQX732" s="422"/>
      <c r="EQY732" s="3"/>
      <c r="EQZ732" s="422"/>
      <c r="ERA732" s="3"/>
      <c r="ERB732" s="422"/>
      <c r="ERC732" s="3"/>
      <c r="ERD732" s="422"/>
      <c r="ERE732" s="3"/>
      <c r="ERF732" s="422"/>
      <c r="ERG732" s="3"/>
      <c r="ERH732" s="422"/>
      <c r="ERI732" s="3"/>
      <c r="ERJ732" s="422"/>
      <c r="ERK732" s="3"/>
      <c r="ERL732" s="422"/>
      <c r="ERM732" s="3"/>
      <c r="ERN732" s="422"/>
      <c r="ERO732" s="3"/>
      <c r="ERP732" s="422"/>
      <c r="ERQ732" s="3"/>
      <c r="ERR732" s="422"/>
      <c r="ERS732" s="3"/>
      <c r="ERT732" s="422"/>
      <c r="ERU732" s="3"/>
      <c r="ERV732" s="422"/>
      <c r="ERW732" s="3"/>
      <c r="ERX732" s="422"/>
      <c r="ERY732" s="3"/>
      <c r="ERZ732" s="422"/>
      <c r="ESA732" s="3"/>
      <c r="ESB732" s="422"/>
      <c r="ESC732" s="3"/>
      <c r="ESD732" s="422"/>
      <c r="ESE732" s="3"/>
      <c r="ESF732" s="422"/>
      <c r="ESG732" s="3"/>
      <c r="ESH732" s="422"/>
      <c r="ESI732" s="3"/>
      <c r="ESJ732" s="422"/>
      <c r="ESK732" s="3"/>
      <c r="ESL732" s="422"/>
      <c r="ESM732" s="3"/>
      <c r="ESN732" s="422"/>
      <c r="ESO732" s="3"/>
      <c r="ESP732" s="422"/>
      <c r="ESQ732" s="3"/>
      <c r="ESR732" s="422"/>
      <c r="ESS732" s="3"/>
      <c r="EST732" s="422"/>
      <c r="ESU732" s="3"/>
      <c r="ESV732" s="422"/>
      <c r="ESW732" s="3"/>
      <c r="ESX732" s="422"/>
      <c r="ESY732" s="3"/>
      <c r="ESZ732" s="422"/>
      <c r="ETA732" s="3"/>
      <c r="ETB732" s="422"/>
      <c r="ETC732" s="3"/>
      <c r="ETD732" s="422"/>
      <c r="ETE732" s="3"/>
      <c r="ETF732" s="422"/>
      <c r="ETG732" s="3"/>
      <c r="ETH732" s="422"/>
      <c r="ETI732" s="3"/>
      <c r="ETJ732" s="422"/>
      <c r="ETK732" s="3"/>
      <c r="ETL732" s="422"/>
      <c r="ETM732" s="3"/>
      <c r="ETN732" s="422"/>
      <c r="ETO732" s="3"/>
      <c r="ETP732" s="422"/>
      <c r="ETQ732" s="3"/>
      <c r="ETR732" s="422"/>
      <c r="ETS732" s="3"/>
      <c r="ETT732" s="422"/>
      <c r="ETU732" s="3"/>
      <c r="ETV732" s="422"/>
      <c r="ETW732" s="3"/>
      <c r="ETX732" s="422"/>
      <c r="ETY732" s="3"/>
      <c r="ETZ732" s="422"/>
      <c r="EUA732" s="3"/>
      <c r="EUB732" s="422"/>
      <c r="EUC732" s="3"/>
      <c r="EUD732" s="422"/>
      <c r="EUE732" s="3"/>
      <c r="EUF732" s="422"/>
      <c r="EUG732" s="3"/>
      <c r="EUH732" s="422"/>
      <c r="EUI732" s="3"/>
      <c r="EUJ732" s="422"/>
      <c r="EUK732" s="3"/>
      <c r="EUL732" s="422"/>
      <c r="EUM732" s="3"/>
      <c r="EUN732" s="422"/>
      <c r="EUO732" s="3"/>
      <c r="EUP732" s="422"/>
      <c r="EUQ732" s="3"/>
      <c r="EUR732" s="422"/>
      <c r="EUS732" s="3"/>
      <c r="EUT732" s="422"/>
      <c r="EUU732" s="3"/>
      <c r="EUV732" s="422"/>
      <c r="EUW732" s="3"/>
      <c r="EUX732" s="422"/>
      <c r="EUY732" s="3"/>
      <c r="EUZ732" s="422"/>
      <c r="EVA732" s="3"/>
      <c r="EVB732" s="422"/>
      <c r="EVC732" s="3"/>
      <c r="EVD732" s="422"/>
      <c r="EVE732" s="3"/>
      <c r="EVF732" s="422"/>
      <c r="EVG732" s="3"/>
      <c r="EVH732" s="422"/>
      <c r="EVI732" s="3"/>
      <c r="EVJ732" s="422"/>
      <c r="EVK732" s="3"/>
      <c r="EVL732" s="422"/>
      <c r="EVM732" s="3"/>
      <c r="EVN732" s="422"/>
      <c r="EVO732" s="3"/>
      <c r="EVP732" s="422"/>
      <c r="EVQ732" s="3"/>
      <c r="EVR732" s="422"/>
      <c r="EVS732" s="3"/>
      <c r="EVT732" s="422"/>
      <c r="EVU732" s="3"/>
      <c r="EVV732" s="422"/>
      <c r="EVW732" s="3"/>
      <c r="EVX732" s="422"/>
      <c r="EVY732" s="3"/>
      <c r="EVZ732" s="422"/>
      <c r="EWA732" s="3"/>
      <c r="EWB732" s="422"/>
      <c r="EWC732" s="3"/>
      <c r="EWD732" s="422"/>
      <c r="EWE732" s="3"/>
      <c r="EWF732" s="422"/>
      <c r="EWG732" s="3"/>
      <c r="EWH732" s="422"/>
      <c r="EWI732" s="3"/>
      <c r="EWJ732" s="422"/>
      <c r="EWK732" s="3"/>
      <c r="EWL732" s="422"/>
      <c r="EWM732" s="3"/>
      <c r="EWN732" s="422"/>
      <c r="EWO732" s="3"/>
      <c r="EWP732" s="422"/>
      <c r="EWQ732" s="3"/>
      <c r="EWR732" s="422"/>
      <c r="EWS732" s="3"/>
      <c r="EWT732" s="422"/>
      <c r="EWU732" s="3"/>
      <c r="EWV732" s="422"/>
      <c r="EWW732" s="3"/>
      <c r="EWX732" s="422"/>
      <c r="EWY732" s="3"/>
      <c r="EWZ732" s="422"/>
      <c r="EXA732" s="3"/>
      <c r="EXB732" s="422"/>
      <c r="EXC732" s="3"/>
      <c r="EXD732" s="422"/>
      <c r="EXE732" s="3"/>
      <c r="EXF732" s="422"/>
      <c r="EXG732" s="3"/>
      <c r="EXH732" s="422"/>
      <c r="EXI732" s="3"/>
      <c r="EXJ732" s="422"/>
      <c r="EXK732" s="3"/>
      <c r="EXL732" s="422"/>
      <c r="EXM732" s="3"/>
      <c r="EXN732" s="422"/>
      <c r="EXO732" s="3"/>
      <c r="EXP732" s="422"/>
      <c r="EXQ732" s="3"/>
      <c r="EXR732" s="422"/>
      <c r="EXS732" s="3"/>
      <c r="EXT732" s="422"/>
      <c r="EXU732" s="3"/>
      <c r="EXV732" s="422"/>
      <c r="EXW732" s="3"/>
      <c r="EXX732" s="422"/>
      <c r="EXY732" s="3"/>
      <c r="EXZ732" s="422"/>
      <c r="EYA732" s="3"/>
      <c r="EYB732" s="422"/>
      <c r="EYC732" s="3"/>
      <c r="EYD732" s="422"/>
      <c r="EYE732" s="3"/>
      <c r="EYF732" s="422"/>
      <c r="EYG732" s="3"/>
      <c r="EYH732" s="422"/>
      <c r="EYI732" s="3"/>
      <c r="EYJ732" s="422"/>
      <c r="EYK732" s="3"/>
      <c r="EYL732" s="422"/>
      <c r="EYM732" s="3"/>
      <c r="EYN732" s="422"/>
      <c r="EYO732" s="3"/>
      <c r="EYP732" s="422"/>
      <c r="EYQ732" s="3"/>
      <c r="EYR732" s="422"/>
      <c r="EYS732" s="3"/>
      <c r="EYT732" s="422"/>
      <c r="EYU732" s="3"/>
      <c r="EYV732" s="422"/>
      <c r="EYW732" s="3"/>
      <c r="EYX732" s="422"/>
      <c r="EYY732" s="3"/>
      <c r="EYZ732" s="422"/>
      <c r="EZA732" s="3"/>
      <c r="EZB732" s="422"/>
      <c r="EZC732" s="3"/>
      <c r="EZD732" s="422"/>
      <c r="EZE732" s="3"/>
      <c r="EZF732" s="422"/>
      <c r="EZG732" s="3"/>
      <c r="EZH732" s="422"/>
      <c r="EZI732" s="3"/>
      <c r="EZJ732" s="422"/>
      <c r="EZK732" s="3"/>
      <c r="EZL732" s="422"/>
      <c r="EZM732" s="3"/>
      <c r="EZN732" s="422"/>
      <c r="EZO732" s="3"/>
      <c r="EZP732" s="422"/>
      <c r="EZQ732" s="3"/>
      <c r="EZR732" s="422"/>
      <c r="EZS732" s="3"/>
      <c r="EZT732" s="422"/>
      <c r="EZU732" s="3"/>
      <c r="EZV732" s="422"/>
      <c r="EZW732" s="3"/>
      <c r="EZX732" s="422"/>
      <c r="EZY732" s="3"/>
      <c r="EZZ732" s="422"/>
      <c r="FAA732" s="3"/>
      <c r="FAB732" s="422"/>
      <c r="FAC732" s="3"/>
      <c r="FAD732" s="422"/>
      <c r="FAE732" s="3"/>
      <c r="FAF732" s="422"/>
      <c r="FAG732" s="3"/>
      <c r="FAH732" s="422"/>
      <c r="FAI732" s="3"/>
      <c r="FAJ732" s="422"/>
      <c r="FAK732" s="3"/>
      <c r="FAL732" s="422"/>
      <c r="FAM732" s="3"/>
      <c r="FAN732" s="422"/>
      <c r="FAO732" s="3"/>
      <c r="FAP732" s="422"/>
      <c r="FAQ732" s="3"/>
      <c r="FAR732" s="422"/>
      <c r="FAS732" s="3"/>
      <c r="FAT732" s="422"/>
      <c r="FAU732" s="3"/>
      <c r="FAV732" s="422"/>
      <c r="FAW732" s="3"/>
      <c r="FAX732" s="422"/>
      <c r="FAY732" s="3"/>
      <c r="FAZ732" s="422"/>
      <c r="FBA732" s="3"/>
      <c r="FBB732" s="422"/>
      <c r="FBC732" s="3"/>
      <c r="FBD732" s="422"/>
      <c r="FBE732" s="3"/>
      <c r="FBF732" s="422"/>
      <c r="FBG732" s="3"/>
      <c r="FBH732" s="422"/>
      <c r="FBI732" s="3"/>
      <c r="FBJ732" s="422"/>
      <c r="FBK732" s="3"/>
      <c r="FBL732" s="422"/>
      <c r="FBM732" s="3"/>
      <c r="FBN732" s="422"/>
      <c r="FBO732" s="3"/>
      <c r="FBP732" s="422"/>
      <c r="FBQ732" s="3"/>
      <c r="FBR732" s="422"/>
      <c r="FBS732" s="3"/>
      <c r="FBT732" s="422"/>
      <c r="FBU732" s="3"/>
      <c r="FBV732" s="422"/>
      <c r="FBW732" s="3"/>
      <c r="FBX732" s="422"/>
      <c r="FBY732" s="3"/>
      <c r="FBZ732" s="422"/>
      <c r="FCA732" s="3"/>
      <c r="FCB732" s="422"/>
      <c r="FCC732" s="3"/>
      <c r="FCD732" s="422"/>
      <c r="FCE732" s="3"/>
      <c r="FCF732" s="422"/>
      <c r="FCG732" s="3"/>
      <c r="FCH732" s="422"/>
      <c r="FCI732" s="3"/>
      <c r="FCJ732" s="422"/>
      <c r="FCK732" s="3"/>
      <c r="FCL732" s="422"/>
      <c r="FCM732" s="3"/>
      <c r="FCN732" s="422"/>
      <c r="FCO732" s="3"/>
      <c r="FCP732" s="422"/>
      <c r="FCQ732" s="3"/>
      <c r="FCR732" s="422"/>
      <c r="FCS732" s="3"/>
      <c r="FCT732" s="422"/>
      <c r="FCU732" s="3"/>
      <c r="FCV732" s="422"/>
      <c r="FCW732" s="3"/>
      <c r="FCX732" s="422"/>
      <c r="FCY732" s="3"/>
      <c r="FCZ732" s="422"/>
      <c r="FDA732" s="3"/>
      <c r="FDB732" s="422"/>
      <c r="FDC732" s="3"/>
      <c r="FDD732" s="422"/>
      <c r="FDE732" s="3"/>
      <c r="FDF732" s="422"/>
      <c r="FDG732" s="3"/>
      <c r="FDH732" s="422"/>
      <c r="FDI732" s="3"/>
      <c r="FDJ732" s="422"/>
      <c r="FDK732" s="3"/>
      <c r="FDL732" s="422"/>
      <c r="FDM732" s="3"/>
      <c r="FDN732" s="422"/>
      <c r="FDO732" s="3"/>
      <c r="FDP732" s="422"/>
      <c r="FDQ732" s="3"/>
      <c r="FDR732" s="422"/>
      <c r="FDS732" s="3"/>
      <c r="FDT732" s="422"/>
      <c r="FDU732" s="3"/>
      <c r="FDV732" s="422"/>
      <c r="FDW732" s="3"/>
      <c r="FDX732" s="422"/>
      <c r="FDY732" s="3"/>
      <c r="FDZ732" s="422"/>
      <c r="FEA732" s="3"/>
      <c r="FEB732" s="422"/>
      <c r="FEC732" s="3"/>
      <c r="FED732" s="422"/>
      <c r="FEE732" s="3"/>
      <c r="FEF732" s="422"/>
      <c r="FEG732" s="3"/>
      <c r="FEH732" s="422"/>
      <c r="FEI732" s="3"/>
      <c r="FEJ732" s="422"/>
      <c r="FEK732" s="3"/>
      <c r="FEL732" s="422"/>
      <c r="FEM732" s="3"/>
      <c r="FEN732" s="422"/>
      <c r="FEO732" s="3"/>
      <c r="FEP732" s="422"/>
      <c r="FEQ732" s="3"/>
      <c r="FER732" s="422"/>
      <c r="FES732" s="3"/>
      <c r="FET732" s="422"/>
      <c r="FEU732" s="3"/>
      <c r="FEV732" s="422"/>
      <c r="FEW732" s="3"/>
      <c r="FEX732" s="422"/>
      <c r="FEY732" s="3"/>
      <c r="FEZ732" s="422"/>
      <c r="FFA732" s="3"/>
      <c r="FFB732" s="422"/>
      <c r="FFC732" s="3"/>
      <c r="FFD732" s="422"/>
      <c r="FFE732" s="3"/>
      <c r="FFF732" s="422"/>
      <c r="FFG732" s="3"/>
      <c r="FFH732" s="422"/>
      <c r="FFI732" s="3"/>
      <c r="FFJ732" s="422"/>
      <c r="FFK732" s="3"/>
      <c r="FFL732" s="422"/>
      <c r="FFM732" s="3"/>
      <c r="FFN732" s="422"/>
      <c r="FFO732" s="3"/>
      <c r="FFP732" s="422"/>
      <c r="FFQ732" s="3"/>
      <c r="FFR732" s="422"/>
      <c r="FFS732" s="3"/>
      <c r="FFT732" s="422"/>
      <c r="FFU732" s="3"/>
      <c r="FFV732" s="422"/>
      <c r="FFW732" s="3"/>
      <c r="FFX732" s="422"/>
      <c r="FFY732" s="3"/>
      <c r="FFZ732" s="422"/>
      <c r="FGA732" s="3"/>
      <c r="FGB732" s="422"/>
      <c r="FGC732" s="3"/>
      <c r="FGD732" s="422"/>
      <c r="FGE732" s="3"/>
      <c r="FGF732" s="422"/>
      <c r="FGG732" s="3"/>
      <c r="FGH732" s="422"/>
      <c r="FGI732" s="3"/>
      <c r="FGJ732" s="422"/>
      <c r="FGK732" s="3"/>
      <c r="FGL732" s="422"/>
      <c r="FGM732" s="3"/>
      <c r="FGN732" s="422"/>
      <c r="FGO732" s="3"/>
      <c r="FGP732" s="422"/>
      <c r="FGQ732" s="3"/>
      <c r="FGR732" s="422"/>
      <c r="FGS732" s="3"/>
      <c r="FGT732" s="422"/>
      <c r="FGU732" s="3"/>
      <c r="FGV732" s="422"/>
      <c r="FGW732" s="3"/>
      <c r="FGX732" s="422"/>
      <c r="FGY732" s="3"/>
      <c r="FGZ732" s="422"/>
      <c r="FHA732" s="3"/>
      <c r="FHB732" s="422"/>
      <c r="FHC732" s="3"/>
      <c r="FHD732" s="422"/>
      <c r="FHE732" s="3"/>
      <c r="FHF732" s="422"/>
      <c r="FHG732" s="3"/>
      <c r="FHH732" s="422"/>
      <c r="FHI732" s="3"/>
      <c r="FHJ732" s="422"/>
      <c r="FHK732" s="3"/>
      <c r="FHL732" s="422"/>
      <c r="FHM732" s="3"/>
      <c r="FHN732" s="422"/>
      <c r="FHO732" s="3"/>
      <c r="FHP732" s="422"/>
      <c r="FHQ732" s="3"/>
      <c r="FHR732" s="422"/>
      <c r="FHS732" s="3"/>
      <c r="FHT732" s="422"/>
      <c r="FHU732" s="3"/>
      <c r="FHV732" s="422"/>
      <c r="FHW732" s="3"/>
      <c r="FHX732" s="422"/>
      <c r="FHY732" s="3"/>
      <c r="FHZ732" s="422"/>
      <c r="FIA732" s="3"/>
      <c r="FIB732" s="422"/>
      <c r="FIC732" s="3"/>
      <c r="FID732" s="422"/>
      <c r="FIE732" s="3"/>
      <c r="FIF732" s="422"/>
      <c r="FIG732" s="3"/>
      <c r="FIH732" s="422"/>
      <c r="FII732" s="3"/>
      <c r="FIJ732" s="422"/>
      <c r="FIK732" s="3"/>
      <c r="FIL732" s="422"/>
      <c r="FIM732" s="3"/>
      <c r="FIN732" s="422"/>
      <c r="FIO732" s="3"/>
      <c r="FIP732" s="422"/>
      <c r="FIQ732" s="3"/>
      <c r="FIR732" s="422"/>
      <c r="FIS732" s="3"/>
      <c r="FIT732" s="422"/>
      <c r="FIU732" s="3"/>
      <c r="FIV732" s="422"/>
      <c r="FIW732" s="3"/>
      <c r="FIX732" s="422"/>
      <c r="FIY732" s="3"/>
      <c r="FIZ732" s="422"/>
      <c r="FJA732" s="3"/>
      <c r="FJB732" s="422"/>
      <c r="FJC732" s="3"/>
      <c r="FJD732" s="422"/>
      <c r="FJE732" s="3"/>
      <c r="FJF732" s="422"/>
      <c r="FJG732" s="3"/>
      <c r="FJH732" s="422"/>
      <c r="FJI732" s="3"/>
      <c r="FJJ732" s="422"/>
      <c r="FJK732" s="3"/>
      <c r="FJL732" s="422"/>
      <c r="FJM732" s="3"/>
      <c r="FJN732" s="422"/>
      <c r="FJO732" s="3"/>
      <c r="FJP732" s="422"/>
      <c r="FJQ732" s="3"/>
      <c r="FJR732" s="422"/>
      <c r="FJS732" s="3"/>
      <c r="FJT732" s="422"/>
      <c r="FJU732" s="3"/>
      <c r="FJV732" s="422"/>
      <c r="FJW732" s="3"/>
      <c r="FJX732" s="422"/>
      <c r="FJY732" s="3"/>
      <c r="FJZ732" s="422"/>
      <c r="FKA732" s="3"/>
      <c r="FKB732" s="422"/>
      <c r="FKC732" s="3"/>
      <c r="FKD732" s="422"/>
      <c r="FKE732" s="3"/>
      <c r="FKF732" s="422"/>
      <c r="FKG732" s="3"/>
      <c r="FKH732" s="422"/>
      <c r="FKI732" s="3"/>
      <c r="FKJ732" s="422"/>
      <c r="FKK732" s="3"/>
      <c r="FKL732" s="422"/>
      <c r="FKM732" s="3"/>
      <c r="FKN732" s="422"/>
      <c r="FKO732" s="3"/>
      <c r="FKP732" s="422"/>
      <c r="FKQ732" s="3"/>
      <c r="FKR732" s="422"/>
      <c r="FKS732" s="3"/>
      <c r="FKT732" s="422"/>
      <c r="FKU732" s="3"/>
      <c r="FKV732" s="422"/>
      <c r="FKW732" s="3"/>
      <c r="FKX732" s="422"/>
      <c r="FKY732" s="3"/>
      <c r="FKZ732" s="422"/>
      <c r="FLA732" s="3"/>
      <c r="FLB732" s="422"/>
      <c r="FLC732" s="3"/>
      <c r="FLD732" s="422"/>
      <c r="FLE732" s="3"/>
      <c r="FLF732" s="422"/>
      <c r="FLG732" s="3"/>
      <c r="FLH732" s="422"/>
      <c r="FLI732" s="3"/>
      <c r="FLJ732" s="422"/>
      <c r="FLK732" s="3"/>
      <c r="FLL732" s="422"/>
      <c r="FLM732" s="3"/>
      <c r="FLN732" s="422"/>
      <c r="FLO732" s="3"/>
      <c r="FLP732" s="422"/>
      <c r="FLQ732" s="3"/>
      <c r="FLR732" s="422"/>
      <c r="FLS732" s="3"/>
      <c r="FLT732" s="422"/>
      <c r="FLU732" s="3"/>
      <c r="FLV732" s="422"/>
      <c r="FLW732" s="3"/>
      <c r="FLX732" s="422"/>
      <c r="FLY732" s="3"/>
      <c r="FLZ732" s="422"/>
      <c r="FMA732" s="3"/>
      <c r="FMB732" s="422"/>
      <c r="FMC732" s="3"/>
      <c r="FMD732" s="422"/>
      <c r="FME732" s="3"/>
      <c r="FMF732" s="422"/>
      <c r="FMG732" s="3"/>
      <c r="FMH732" s="422"/>
      <c r="FMI732" s="3"/>
      <c r="FMJ732" s="422"/>
      <c r="FMK732" s="3"/>
      <c r="FML732" s="422"/>
      <c r="FMM732" s="3"/>
      <c r="FMN732" s="422"/>
      <c r="FMO732" s="3"/>
      <c r="FMP732" s="422"/>
      <c r="FMQ732" s="3"/>
      <c r="FMR732" s="422"/>
      <c r="FMS732" s="3"/>
      <c r="FMT732" s="422"/>
      <c r="FMU732" s="3"/>
      <c r="FMV732" s="422"/>
      <c r="FMW732" s="3"/>
      <c r="FMX732" s="422"/>
      <c r="FMY732" s="3"/>
      <c r="FMZ732" s="422"/>
      <c r="FNA732" s="3"/>
      <c r="FNB732" s="422"/>
      <c r="FNC732" s="3"/>
      <c r="FND732" s="422"/>
      <c r="FNE732" s="3"/>
      <c r="FNF732" s="422"/>
      <c r="FNG732" s="3"/>
      <c r="FNH732" s="422"/>
      <c r="FNI732" s="3"/>
      <c r="FNJ732" s="422"/>
      <c r="FNK732" s="3"/>
      <c r="FNL732" s="422"/>
      <c r="FNM732" s="3"/>
      <c r="FNN732" s="422"/>
      <c r="FNO732" s="3"/>
      <c r="FNP732" s="422"/>
      <c r="FNQ732" s="3"/>
      <c r="FNR732" s="422"/>
      <c r="FNS732" s="3"/>
      <c r="FNT732" s="422"/>
      <c r="FNU732" s="3"/>
      <c r="FNV732" s="422"/>
      <c r="FNW732" s="3"/>
      <c r="FNX732" s="422"/>
      <c r="FNY732" s="3"/>
      <c r="FNZ732" s="422"/>
      <c r="FOA732" s="3"/>
      <c r="FOB732" s="422"/>
      <c r="FOC732" s="3"/>
      <c r="FOD732" s="422"/>
      <c r="FOE732" s="3"/>
      <c r="FOF732" s="422"/>
      <c r="FOG732" s="3"/>
      <c r="FOH732" s="422"/>
      <c r="FOI732" s="3"/>
      <c r="FOJ732" s="422"/>
      <c r="FOK732" s="3"/>
      <c r="FOL732" s="422"/>
      <c r="FOM732" s="3"/>
      <c r="FON732" s="422"/>
      <c r="FOO732" s="3"/>
      <c r="FOP732" s="422"/>
      <c r="FOQ732" s="3"/>
      <c r="FOR732" s="422"/>
      <c r="FOS732" s="3"/>
      <c r="FOT732" s="422"/>
      <c r="FOU732" s="3"/>
      <c r="FOV732" s="422"/>
      <c r="FOW732" s="3"/>
      <c r="FOX732" s="422"/>
      <c r="FOY732" s="3"/>
      <c r="FOZ732" s="422"/>
      <c r="FPA732" s="3"/>
      <c r="FPB732" s="422"/>
      <c r="FPC732" s="3"/>
      <c r="FPD732" s="422"/>
      <c r="FPE732" s="3"/>
      <c r="FPF732" s="422"/>
      <c r="FPG732" s="3"/>
      <c r="FPH732" s="422"/>
      <c r="FPI732" s="3"/>
      <c r="FPJ732" s="422"/>
      <c r="FPK732" s="3"/>
      <c r="FPL732" s="422"/>
      <c r="FPM732" s="3"/>
      <c r="FPN732" s="422"/>
      <c r="FPO732" s="3"/>
      <c r="FPP732" s="422"/>
      <c r="FPQ732" s="3"/>
      <c r="FPR732" s="422"/>
      <c r="FPS732" s="3"/>
      <c r="FPT732" s="422"/>
      <c r="FPU732" s="3"/>
      <c r="FPV732" s="422"/>
      <c r="FPW732" s="3"/>
      <c r="FPX732" s="422"/>
      <c r="FPY732" s="3"/>
      <c r="FPZ732" s="422"/>
      <c r="FQA732" s="3"/>
      <c r="FQB732" s="422"/>
      <c r="FQC732" s="3"/>
      <c r="FQD732" s="422"/>
      <c r="FQE732" s="3"/>
      <c r="FQF732" s="422"/>
      <c r="FQG732" s="3"/>
      <c r="FQH732" s="422"/>
      <c r="FQI732" s="3"/>
      <c r="FQJ732" s="422"/>
      <c r="FQK732" s="3"/>
      <c r="FQL732" s="422"/>
      <c r="FQM732" s="3"/>
      <c r="FQN732" s="422"/>
      <c r="FQO732" s="3"/>
      <c r="FQP732" s="422"/>
      <c r="FQQ732" s="3"/>
      <c r="FQR732" s="422"/>
      <c r="FQS732" s="3"/>
      <c r="FQT732" s="422"/>
      <c r="FQU732" s="3"/>
      <c r="FQV732" s="422"/>
      <c r="FQW732" s="3"/>
      <c r="FQX732" s="422"/>
      <c r="FQY732" s="3"/>
      <c r="FQZ732" s="422"/>
      <c r="FRA732" s="3"/>
      <c r="FRB732" s="422"/>
      <c r="FRC732" s="3"/>
      <c r="FRD732" s="422"/>
      <c r="FRE732" s="3"/>
      <c r="FRF732" s="422"/>
      <c r="FRG732" s="3"/>
      <c r="FRH732" s="422"/>
      <c r="FRI732" s="3"/>
      <c r="FRJ732" s="422"/>
      <c r="FRK732" s="3"/>
      <c r="FRL732" s="422"/>
      <c r="FRM732" s="3"/>
      <c r="FRN732" s="422"/>
      <c r="FRO732" s="3"/>
      <c r="FRP732" s="422"/>
      <c r="FRQ732" s="3"/>
      <c r="FRR732" s="422"/>
      <c r="FRS732" s="3"/>
      <c r="FRT732" s="422"/>
      <c r="FRU732" s="3"/>
      <c r="FRV732" s="422"/>
      <c r="FRW732" s="3"/>
      <c r="FRX732" s="422"/>
      <c r="FRY732" s="3"/>
      <c r="FRZ732" s="422"/>
      <c r="FSA732" s="3"/>
      <c r="FSB732" s="422"/>
      <c r="FSC732" s="3"/>
      <c r="FSD732" s="422"/>
      <c r="FSE732" s="3"/>
      <c r="FSF732" s="422"/>
      <c r="FSG732" s="3"/>
      <c r="FSH732" s="422"/>
      <c r="FSI732" s="3"/>
      <c r="FSJ732" s="422"/>
      <c r="FSK732" s="3"/>
      <c r="FSL732" s="422"/>
      <c r="FSM732" s="3"/>
      <c r="FSN732" s="422"/>
      <c r="FSO732" s="3"/>
      <c r="FSP732" s="422"/>
      <c r="FSQ732" s="3"/>
      <c r="FSR732" s="422"/>
      <c r="FSS732" s="3"/>
      <c r="FST732" s="422"/>
      <c r="FSU732" s="3"/>
      <c r="FSV732" s="422"/>
      <c r="FSW732" s="3"/>
      <c r="FSX732" s="422"/>
      <c r="FSY732" s="3"/>
      <c r="FSZ732" s="422"/>
      <c r="FTA732" s="3"/>
      <c r="FTB732" s="422"/>
      <c r="FTC732" s="3"/>
      <c r="FTD732" s="422"/>
      <c r="FTE732" s="3"/>
      <c r="FTF732" s="422"/>
      <c r="FTG732" s="3"/>
      <c r="FTH732" s="422"/>
      <c r="FTI732" s="3"/>
      <c r="FTJ732" s="422"/>
      <c r="FTK732" s="3"/>
      <c r="FTL732" s="422"/>
      <c r="FTM732" s="3"/>
      <c r="FTN732" s="422"/>
      <c r="FTO732" s="3"/>
      <c r="FTP732" s="422"/>
      <c r="FTQ732" s="3"/>
      <c r="FTR732" s="422"/>
      <c r="FTS732" s="3"/>
      <c r="FTT732" s="422"/>
      <c r="FTU732" s="3"/>
      <c r="FTV732" s="422"/>
      <c r="FTW732" s="3"/>
      <c r="FTX732" s="422"/>
      <c r="FTY732" s="3"/>
      <c r="FTZ732" s="422"/>
      <c r="FUA732" s="3"/>
      <c r="FUB732" s="422"/>
      <c r="FUC732" s="3"/>
      <c r="FUD732" s="422"/>
      <c r="FUE732" s="3"/>
      <c r="FUF732" s="422"/>
      <c r="FUG732" s="3"/>
      <c r="FUH732" s="422"/>
      <c r="FUI732" s="3"/>
      <c r="FUJ732" s="422"/>
      <c r="FUK732" s="3"/>
      <c r="FUL732" s="422"/>
      <c r="FUM732" s="3"/>
      <c r="FUN732" s="422"/>
      <c r="FUO732" s="3"/>
      <c r="FUP732" s="422"/>
      <c r="FUQ732" s="3"/>
      <c r="FUR732" s="422"/>
      <c r="FUS732" s="3"/>
      <c r="FUT732" s="422"/>
      <c r="FUU732" s="3"/>
      <c r="FUV732" s="422"/>
      <c r="FUW732" s="3"/>
      <c r="FUX732" s="422"/>
      <c r="FUY732" s="3"/>
      <c r="FUZ732" s="422"/>
      <c r="FVA732" s="3"/>
      <c r="FVB732" s="422"/>
      <c r="FVC732" s="3"/>
      <c r="FVD732" s="422"/>
      <c r="FVE732" s="3"/>
      <c r="FVF732" s="422"/>
      <c r="FVG732" s="3"/>
      <c r="FVH732" s="422"/>
      <c r="FVI732" s="3"/>
      <c r="FVJ732" s="422"/>
      <c r="FVK732" s="3"/>
      <c r="FVL732" s="422"/>
      <c r="FVM732" s="3"/>
      <c r="FVN732" s="422"/>
      <c r="FVO732" s="3"/>
      <c r="FVP732" s="422"/>
      <c r="FVQ732" s="3"/>
      <c r="FVR732" s="422"/>
      <c r="FVS732" s="3"/>
      <c r="FVT732" s="422"/>
      <c r="FVU732" s="3"/>
      <c r="FVV732" s="422"/>
      <c r="FVW732" s="3"/>
      <c r="FVX732" s="422"/>
      <c r="FVY732" s="3"/>
      <c r="FVZ732" s="422"/>
      <c r="FWA732" s="3"/>
      <c r="FWB732" s="422"/>
      <c r="FWC732" s="3"/>
      <c r="FWD732" s="422"/>
      <c r="FWE732" s="3"/>
      <c r="FWF732" s="422"/>
      <c r="FWG732" s="3"/>
      <c r="FWH732" s="422"/>
      <c r="FWI732" s="3"/>
      <c r="FWJ732" s="422"/>
      <c r="FWK732" s="3"/>
      <c r="FWL732" s="422"/>
      <c r="FWM732" s="3"/>
      <c r="FWN732" s="422"/>
      <c r="FWO732" s="3"/>
      <c r="FWP732" s="422"/>
      <c r="FWQ732" s="3"/>
      <c r="FWR732" s="422"/>
      <c r="FWS732" s="3"/>
      <c r="FWT732" s="422"/>
      <c r="FWU732" s="3"/>
      <c r="FWV732" s="422"/>
      <c r="FWW732" s="3"/>
      <c r="FWX732" s="422"/>
      <c r="FWY732" s="3"/>
      <c r="FWZ732" s="422"/>
      <c r="FXA732" s="3"/>
      <c r="FXB732" s="422"/>
      <c r="FXC732" s="3"/>
      <c r="FXD732" s="422"/>
      <c r="FXE732" s="3"/>
      <c r="FXF732" s="422"/>
      <c r="FXG732" s="3"/>
      <c r="FXH732" s="422"/>
      <c r="FXI732" s="3"/>
      <c r="FXJ732" s="422"/>
      <c r="FXK732" s="3"/>
      <c r="FXL732" s="422"/>
      <c r="FXM732" s="3"/>
      <c r="FXN732" s="422"/>
      <c r="FXO732" s="3"/>
      <c r="FXP732" s="422"/>
      <c r="FXQ732" s="3"/>
      <c r="FXR732" s="422"/>
      <c r="FXS732" s="3"/>
      <c r="FXT732" s="422"/>
      <c r="FXU732" s="3"/>
      <c r="FXV732" s="422"/>
      <c r="FXW732" s="3"/>
      <c r="FXX732" s="422"/>
      <c r="FXY732" s="3"/>
      <c r="FXZ732" s="422"/>
      <c r="FYA732" s="3"/>
      <c r="FYB732" s="422"/>
      <c r="FYC732" s="3"/>
      <c r="FYD732" s="422"/>
      <c r="FYE732" s="3"/>
      <c r="FYF732" s="422"/>
      <c r="FYG732" s="3"/>
      <c r="FYH732" s="422"/>
      <c r="FYI732" s="3"/>
      <c r="FYJ732" s="422"/>
      <c r="FYK732" s="3"/>
      <c r="FYL732" s="422"/>
      <c r="FYM732" s="3"/>
      <c r="FYN732" s="422"/>
      <c r="FYO732" s="3"/>
      <c r="FYP732" s="422"/>
      <c r="FYQ732" s="3"/>
      <c r="FYR732" s="422"/>
      <c r="FYS732" s="3"/>
      <c r="FYT732" s="422"/>
      <c r="FYU732" s="3"/>
      <c r="FYV732" s="422"/>
      <c r="FYW732" s="3"/>
      <c r="FYX732" s="422"/>
      <c r="FYY732" s="3"/>
      <c r="FYZ732" s="422"/>
      <c r="FZA732" s="3"/>
      <c r="FZB732" s="422"/>
      <c r="FZC732" s="3"/>
      <c r="FZD732" s="422"/>
      <c r="FZE732" s="3"/>
      <c r="FZF732" s="422"/>
      <c r="FZG732" s="3"/>
      <c r="FZH732" s="422"/>
      <c r="FZI732" s="3"/>
      <c r="FZJ732" s="422"/>
      <c r="FZK732" s="3"/>
      <c r="FZL732" s="422"/>
      <c r="FZM732" s="3"/>
      <c r="FZN732" s="422"/>
      <c r="FZO732" s="3"/>
      <c r="FZP732" s="422"/>
      <c r="FZQ732" s="3"/>
      <c r="FZR732" s="422"/>
      <c r="FZS732" s="3"/>
      <c r="FZT732" s="422"/>
      <c r="FZU732" s="3"/>
      <c r="FZV732" s="422"/>
      <c r="FZW732" s="3"/>
      <c r="FZX732" s="422"/>
      <c r="FZY732" s="3"/>
      <c r="FZZ732" s="422"/>
      <c r="GAA732" s="3"/>
      <c r="GAB732" s="422"/>
      <c r="GAC732" s="3"/>
      <c r="GAD732" s="422"/>
      <c r="GAE732" s="3"/>
      <c r="GAF732" s="422"/>
      <c r="GAG732" s="3"/>
      <c r="GAH732" s="422"/>
      <c r="GAI732" s="3"/>
      <c r="GAJ732" s="422"/>
      <c r="GAK732" s="3"/>
      <c r="GAL732" s="422"/>
      <c r="GAM732" s="3"/>
      <c r="GAN732" s="422"/>
      <c r="GAO732" s="3"/>
      <c r="GAP732" s="422"/>
      <c r="GAQ732" s="3"/>
      <c r="GAR732" s="422"/>
      <c r="GAS732" s="3"/>
      <c r="GAT732" s="422"/>
      <c r="GAU732" s="3"/>
      <c r="GAV732" s="422"/>
      <c r="GAW732" s="3"/>
      <c r="GAX732" s="422"/>
      <c r="GAY732" s="3"/>
      <c r="GAZ732" s="422"/>
      <c r="GBA732" s="3"/>
      <c r="GBB732" s="422"/>
      <c r="GBC732" s="3"/>
      <c r="GBD732" s="422"/>
      <c r="GBE732" s="3"/>
      <c r="GBF732" s="422"/>
      <c r="GBG732" s="3"/>
      <c r="GBH732" s="422"/>
      <c r="GBI732" s="3"/>
      <c r="GBJ732" s="422"/>
      <c r="GBK732" s="3"/>
      <c r="GBL732" s="422"/>
      <c r="GBM732" s="3"/>
      <c r="GBN732" s="422"/>
      <c r="GBO732" s="3"/>
      <c r="GBP732" s="422"/>
      <c r="GBQ732" s="3"/>
      <c r="GBR732" s="422"/>
      <c r="GBS732" s="3"/>
      <c r="GBT732" s="422"/>
      <c r="GBU732" s="3"/>
      <c r="GBV732" s="422"/>
      <c r="GBW732" s="3"/>
      <c r="GBX732" s="422"/>
      <c r="GBY732" s="3"/>
      <c r="GBZ732" s="422"/>
      <c r="GCA732" s="3"/>
      <c r="GCB732" s="422"/>
      <c r="GCC732" s="3"/>
      <c r="GCD732" s="422"/>
      <c r="GCE732" s="3"/>
      <c r="GCF732" s="422"/>
      <c r="GCG732" s="3"/>
      <c r="GCH732" s="422"/>
      <c r="GCI732" s="3"/>
      <c r="GCJ732" s="422"/>
      <c r="GCK732" s="3"/>
      <c r="GCL732" s="422"/>
      <c r="GCM732" s="3"/>
      <c r="GCN732" s="422"/>
      <c r="GCO732" s="3"/>
      <c r="GCP732" s="422"/>
      <c r="GCQ732" s="3"/>
      <c r="GCR732" s="422"/>
      <c r="GCS732" s="3"/>
      <c r="GCT732" s="422"/>
      <c r="GCU732" s="3"/>
      <c r="GCV732" s="422"/>
      <c r="GCW732" s="3"/>
      <c r="GCX732" s="422"/>
      <c r="GCY732" s="3"/>
      <c r="GCZ732" s="422"/>
      <c r="GDA732" s="3"/>
      <c r="GDB732" s="422"/>
      <c r="GDC732" s="3"/>
      <c r="GDD732" s="422"/>
      <c r="GDE732" s="3"/>
      <c r="GDF732" s="422"/>
      <c r="GDG732" s="3"/>
      <c r="GDH732" s="422"/>
      <c r="GDI732" s="3"/>
      <c r="GDJ732" s="422"/>
      <c r="GDK732" s="3"/>
      <c r="GDL732" s="422"/>
      <c r="GDM732" s="3"/>
      <c r="GDN732" s="422"/>
      <c r="GDO732" s="3"/>
      <c r="GDP732" s="422"/>
      <c r="GDQ732" s="3"/>
      <c r="GDR732" s="422"/>
      <c r="GDS732" s="3"/>
      <c r="GDT732" s="422"/>
      <c r="GDU732" s="3"/>
      <c r="GDV732" s="422"/>
      <c r="GDW732" s="3"/>
      <c r="GDX732" s="422"/>
      <c r="GDY732" s="3"/>
      <c r="GDZ732" s="422"/>
      <c r="GEA732" s="3"/>
      <c r="GEB732" s="422"/>
      <c r="GEC732" s="3"/>
      <c r="GED732" s="422"/>
      <c r="GEE732" s="3"/>
      <c r="GEF732" s="422"/>
      <c r="GEG732" s="3"/>
      <c r="GEH732" s="422"/>
      <c r="GEI732" s="3"/>
      <c r="GEJ732" s="422"/>
      <c r="GEK732" s="3"/>
      <c r="GEL732" s="422"/>
      <c r="GEM732" s="3"/>
      <c r="GEN732" s="422"/>
      <c r="GEO732" s="3"/>
      <c r="GEP732" s="422"/>
      <c r="GEQ732" s="3"/>
      <c r="GER732" s="422"/>
      <c r="GES732" s="3"/>
      <c r="GET732" s="422"/>
      <c r="GEU732" s="3"/>
      <c r="GEV732" s="422"/>
      <c r="GEW732" s="3"/>
      <c r="GEX732" s="422"/>
      <c r="GEY732" s="3"/>
      <c r="GEZ732" s="422"/>
      <c r="GFA732" s="3"/>
      <c r="GFB732" s="422"/>
      <c r="GFC732" s="3"/>
      <c r="GFD732" s="422"/>
      <c r="GFE732" s="3"/>
      <c r="GFF732" s="422"/>
      <c r="GFG732" s="3"/>
      <c r="GFH732" s="422"/>
      <c r="GFI732" s="3"/>
      <c r="GFJ732" s="422"/>
      <c r="GFK732" s="3"/>
      <c r="GFL732" s="422"/>
      <c r="GFM732" s="3"/>
      <c r="GFN732" s="422"/>
      <c r="GFO732" s="3"/>
      <c r="GFP732" s="422"/>
      <c r="GFQ732" s="3"/>
      <c r="GFR732" s="422"/>
      <c r="GFS732" s="3"/>
      <c r="GFT732" s="422"/>
      <c r="GFU732" s="3"/>
      <c r="GFV732" s="422"/>
      <c r="GFW732" s="3"/>
      <c r="GFX732" s="422"/>
      <c r="GFY732" s="3"/>
      <c r="GFZ732" s="422"/>
      <c r="GGA732" s="3"/>
      <c r="GGB732" s="422"/>
      <c r="GGC732" s="3"/>
      <c r="GGD732" s="422"/>
      <c r="GGE732" s="3"/>
      <c r="GGF732" s="422"/>
      <c r="GGG732" s="3"/>
      <c r="GGH732" s="422"/>
      <c r="GGI732" s="3"/>
      <c r="GGJ732" s="422"/>
      <c r="GGK732" s="3"/>
      <c r="GGL732" s="422"/>
      <c r="GGM732" s="3"/>
      <c r="GGN732" s="422"/>
      <c r="GGO732" s="3"/>
      <c r="GGP732" s="422"/>
      <c r="GGQ732" s="3"/>
      <c r="GGR732" s="422"/>
      <c r="GGS732" s="3"/>
      <c r="GGT732" s="422"/>
      <c r="GGU732" s="3"/>
      <c r="GGV732" s="422"/>
      <c r="GGW732" s="3"/>
      <c r="GGX732" s="422"/>
      <c r="GGY732" s="3"/>
      <c r="GGZ732" s="422"/>
      <c r="GHA732" s="3"/>
      <c r="GHB732" s="422"/>
      <c r="GHC732" s="3"/>
      <c r="GHD732" s="422"/>
      <c r="GHE732" s="3"/>
      <c r="GHF732" s="422"/>
      <c r="GHG732" s="3"/>
      <c r="GHH732" s="422"/>
      <c r="GHI732" s="3"/>
      <c r="GHJ732" s="422"/>
      <c r="GHK732" s="3"/>
      <c r="GHL732" s="422"/>
      <c r="GHM732" s="3"/>
      <c r="GHN732" s="422"/>
      <c r="GHO732" s="3"/>
      <c r="GHP732" s="422"/>
      <c r="GHQ732" s="3"/>
      <c r="GHR732" s="422"/>
      <c r="GHS732" s="3"/>
      <c r="GHT732" s="422"/>
      <c r="GHU732" s="3"/>
      <c r="GHV732" s="422"/>
      <c r="GHW732" s="3"/>
      <c r="GHX732" s="422"/>
      <c r="GHY732" s="3"/>
      <c r="GHZ732" s="422"/>
      <c r="GIA732" s="3"/>
      <c r="GIB732" s="422"/>
      <c r="GIC732" s="3"/>
      <c r="GID732" s="422"/>
      <c r="GIE732" s="3"/>
      <c r="GIF732" s="422"/>
      <c r="GIG732" s="3"/>
      <c r="GIH732" s="422"/>
      <c r="GII732" s="3"/>
      <c r="GIJ732" s="422"/>
      <c r="GIK732" s="3"/>
      <c r="GIL732" s="422"/>
      <c r="GIM732" s="3"/>
      <c r="GIN732" s="422"/>
      <c r="GIO732" s="3"/>
      <c r="GIP732" s="422"/>
      <c r="GIQ732" s="3"/>
      <c r="GIR732" s="422"/>
      <c r="GIS732" s="3"/>
      <c r="GIT732" s="422"/>
      <c r="GIU732" s="3"/>
      <c r="GIV732" s="422"/>
      <c r="GIW732" s="3"/>
      <c r="GIX732" s="422"/>
      <c r="GIY732" s="3"/>
      <c r="GIZ732" s="422"/>
      <c r="GJA732" s="3"/>
      <c r="GJB732" s="422"/>
      <c r="GJC732" s="3"/>
      <c r="GJD732" s="422"/>
      <c r="GJE732" s="3"/>
      <c r="GJF732" s="422"/>
      <c r="GJG732" s="3"/>
      <c r="GJH732" s="422"/>
      <c r="GJI732" s="3"/>
      <c r="GJJ732" s="422"/>
      <c r="GJK732" s="3"/>
      <c r="GJL732" s="422"/>
      <c r="GJM732" s="3"/>
      <c r="GJN732" s="422"/>
      <c r="GJO732" s="3"/>
      <c r="GJP732" s="422"/>
      <c r="GJQ732" s="3"/>
      <c r="GJR732" s="422"/>
      <c r="GJS732" s="3"/>
      <c r="GJT732" s="422"/>
      <c r="GJU732" s="3"/>
      <c r="GJV732" s="422"/>
      <c r="GJW732" s="3"/>
      <c r="GJX732" s="422"/>
      <c r="GJY732" s="3"/>
      <c r="GJZ732" s="422"/>
      <c r="GKA732" s="3"/>
      <c r="GKB732" s="422"/>
      <c r="GKC732" s="3"/>
      <c r="GKD732" s="422"/>
      <c r="GKE732" s="3"/>
      <c r="GKF732" s="422"/>
      <c r="GKG732" s="3"/>
      <c r="GKH732" s="422"/>
      <c r="GKI732" s="3"/>
      <c r="GKJ732" s="422"/>
      <c r="GKK732" s="3"/>
      <c r="GKL732" s="422"/>
      <c r="GKM732" s="3"/>
      <c r="GKN732" s="422"/>
      <c r="GKO732" s="3"/>
      <c r="GKP732" s="422"/>
      <c r="GKQ732" s="3"/>
      <c r="GKR732" s="422"/>
      <c r="GKS732" s="3"/>
      <c r="GKT732" s="422"/>
      <c r="GKU732" s="3"/>
      <c r="GKV732" s="422"/>
      <c r="GKW732" s="3"/>
      <c r="GKX732" s="422"/>
      <c r="GKY732" s="3"/>
      <c r="GKZ732" s="422"/>
      <c r="GLA732" s="3"/>
      <c r="GLB732" s="422"/>
      <c r="GLC732" s="3"/>
      <c r="GLD732" s="422"/>
      <c r="GLE732" s="3"/>
      <c r="GLF732" s="422"/>
      <c r="GLG732" s="3"/>
      <c r="GLH732" s="422"/>
      <c r="GLI732" s="3"/>
      <c r="GLJ732" s="422"/>
      <c r="GLK732" s="3"/>
      <c r="GLL732" s="422"/>
      <c r="GLM732" s="3"/>
      <c r="GLN732" s="422"/>
      <c r="GLO732" s="3"/>
      <c r="GLP732" s="422"/>
      <c r="GLQ732" s="3"/>
      <c r="GLR732" s="422"/>
      <c r="GLS732" s="3"/>
      <c r="GLT732" s="422"/>
      <c r="GLU732" s="3"/>
      <c r="GLV732" s="422"/>
      <c r="GLW732" s="3"/>
      <c r="GLX732" s="422"/>
      <c r="GLY732" s="3"/>
      <c r="GLZ732" s="422"/>
      <c r="GMA732" s="3"/>
      <c r="GMB732" s="422"/>
      <c r="GMC732" s="3"/>
      <c r="GMD732" s="422"/>
      <c r="GME732" s="3"/>
      <c r="GMF732" s="422"/>
      <c r="GMG732" s="3"/>
      <c r="GMH732" s="422"/>
      <c r="GMI732" s="3"/>
      <c r="GMJ732" s="422"/>
      <c r="GMK732" s="3"/>
      <c r="GML732" s="422"/>
      <c r="GMM732" s="3"/>
      <c r="GMN732" s="422"/>
      <c r="GMO732" s="3"/>
      <c r="GMP732" s="422"/>
      <c r="GMQ732" s="3"/>
      <c r="GMR732" s="422"/>
      <c r="GMS732" s="3"/>
      <c r="GMT732" s="422"/>
      <c r="GMU732" s="3"/>
      <c r="GMV732" s="422"/>
      <c r="GMW732" s="3"/>
      <c r="GMX732" s="422"/>
      <c r="GMY732" s="3"/>
      <c r="GMZ732" s="422"/>
      <c r="GNA732" s="3"/>
      <c r="GNB732" s="422"/>
      <c r="GNC732" s="3"/>
      <c r="GND732" s="422"/>
      <c r="GNE732" s="3"/>
      <c r="GNF732" s="422"/>
      <c r="GNG732" s="3"/>
      <c r="GNH732" s="422"/>
      <c r="GNI732" s="3"/>
      <c r="GNJ732" s="422"/>
      <c r="GNK732" s="3"/>
      <c r="GNL732" s="422"/>
      <c r="GNM732" s="3"/>
      <c r="GNN732" s="422"/>
      <c r="GNO732" s="3"/>
      <c r="GNP732" s="422"/>
      <c r="GNQ732" s="3"/>
      <c r="GNR732" s="422"/>
      <c r="GNS732" s="3"/>
      <c r="GNT732" s="422"/>
      <c r="GNU732" s="3"/>
      <c r="GNV732" s="422"/>
      <c r="GNW732" s="3"/>
      <c r="GNX732" s="422"/>
      <c r="GNY732" s="3"/>
      <c r="GNZ732" s="422"/>
      <c r="GOA732" s="3"/>
      <c r="GOB732" s="422"/>
      <c r="GOC732" s="3"/>
      <c r="GOD732" s="422"/>
      <c r="GOE732" s="3"/>
      <c r="GOF732" s="422"/>
      <c r="GOG732" s="3"/>
      <c r="GOH732" s="422"/>
      <c r="GOI732" s="3"/>
      <c r="GOJ732" s="422"/>
      <c r="GOK732" s="3"/>
      <c r="GOL732" s="422"/>
      <c r="GOM732" s="3"/>
      <c r="GON732" s="422"/>
      <c r="GOO732" s="3"/>
      <c r="GOP732" s="422"/>
      <c r="GOQ732" s="3"/>
      <c r="GOR732" s="422"/>
      <c r="GOS732" s="3"/>
      <c r="GOT732" s="422"/>
      <c r="GOU732" s="3"/>
      <c r="GOV732" s="422"/>
      <c r="GOW732" s="3"/>
      <c r="GOX732" s="422"/>
      <c r="GOY732" s="3"/>
      <c r="GOZ732" s="422"/>
      <c r="GPA732" s="3"/>
      <c r="GPB732" s="422"/>
      <c r="GPC732" s="3"/>
      <c r="GPD732" s="422"/>
      <c r="GPE732" s="3"/>
      <c r="GPF732" s="422"/>
      <c r="GPG732" s="3"/>
      <c r="GPH732" s="422"/>
      <c r="GPI732" s="3"/>
      <c r="GPJ732" s="422"/>
      <c r="GPK732" s="3"/>
      <c r="GPL732" s="422"/>
      <c r="GPM732" s="3"/>
      <c r="GPN732" s="422"/>
      <c r="GPO732" s="3"/>
      <c r="GPP732" s="422"/>
      <c r="GPQ732" s="3"/>
      <c r="GPR732" s="422"/>
      <c r="GPS732" s="3"/>
      <c r="GPT732" s="422"/>
      <c r="GPU732" s="3"/>
      <c r="GPV732" s="422"/>
      <c r="GPW732" s="3"/>
      <c r="GPX732" s="422"/>
      <c r="GPY732" s="3"/>
      <c r="GPZ732" s="422"/>
      <c r="GQA732" s="3"/>
      <c r="GQB732" s="422"/>
      <c r="GQC732" s="3"/>
      <c r="GQD732" s="422"/>
      <c r="GQE732" s="3"/>
      <c r="GQF732" s="422"/>
      <c r="GQG732" s="3"/>
      <c r="GQH732" s="422"/>
      <c r="GQI732" s="3"/>
      <c r="GQJ732" s="422"/>
      <c r="GQK732" s="3"/>
      <c r="GQL732" s="422"/>
      <c r="GQM732" s="3"/>
      <c r="GQN732" s="422"/>
      <c r="GQO732" s="3"/>
      <c r="GQP732" s="422"/>
      <c r="GQQ732" s="3"/>
      <c r="GQR732" s="422"/>
      <c r="GQS732" s="3"/>
      <c r="GQT732" s="422"/>
      <c r="GQU732" s="3"/>
      <c r="GQV732" s="422"/>
      <c r="GQW732" s="3"/>
      <c r="GQX732" s="422"/>
      <c r="GQY732" s="3"/>
      <c r="GQZ732" s="422"/>
      <c r="GRA732" s="3"/>
      <c r="GRB732" s="422"/>
      <c r="GRC732" s="3"/>
      <c r="GRD732" s="422"/>
      <c r="GRE732" s="3"/>
      <c r="GRF732" s="422"/>
      <c r="GRG732" s="3"/>
      <c r="GRH732" s="422"/>
      <c r="GRI732" s="3"/>
      <c r="GRJ732" s="422"/>
      <c r="GRK732" s="3"/>
      <c r="GRL732" s="422"/>
      <c r="GRM732" s="3"/>
      <c r="GRN732" s="422"/>
      <c r="GRO732" s="3"/>
      <c r="GRP732" s="422"/>
      <c r="GRQ732" s="3"/>
      <c r="GRR732" s="422"/>
      <c r="GRS732" s="3"/>
      <c r="GRT732" s="422"/>
      <c r="GRU732" s="3"/>
      <c r="GRV732" s="422"/>
      <c r="GRW732" s="3"/>
      <c r="GRX732" s="422"/>
      <c r="GRY732" s="3"/>
      <c r="GRZ732" s="422"/>
      <c r="GSA732" s="3"/>
      <c r="GSB732" s="422"/>
      <c r="GSC732" s="3"/>
      <c r="GSD732" s="422"/>
      <c r="GSE732" s="3"/>
      <c r="GSF732" s="422"/>
      <c r="GSG732" s="3"/>
      <c r="GSH732" s="422"/>
      <c r="GSI732" s="3"/>
      <c r="GSJ732" s="422"/>
      <c r="GSK732" s="3"/>
      <c r="GSL732" s="422"/>
      <c r="GSM732" s="3"/>
      <c r="GSN732" s="422"/>
      <c r="GSO732" s="3"/>
      <c r="GSP732" s="422"/>
      <c r="GSQ732" s="3"/>
      <c r="GSR732" s="422"/>
      <c r="GSS732" s="3"/>
      <c r="GST732" s="422"/>
      <c r="GSU732" s="3"/>
      <c r="GSV732" s="422"/>
      <c r="GSW732" s="3"/>
      <c r="GSX732" s="422"/>
      <c r="GSY732" s="3"/>
      <c r="GSZ732" s="422"/>
      <c r="GTA732" s="3"/>
      <c r="GTB732" s="422"/>
      <c r="GTC732" s="3"/>
      <c r="GTD732" s="422"/>
      <c r="GTE732" s="3"/>
      <c r="GTF732" s="422"/>
      <c r="GTG732" s="3"/>
      <c r="GTH732" s="422"/>
      <c r="GTI732" s="3"/>
      <c r="GTJ732" s="422"/>
      <c r="GTK732" s="3"/>
      <c r="GTL732" s="422"/>
      <c r="GTM732" s="3"/>
      <c r="GTN732" s="422"/>
      <c r="GTO732" s="3"/>
      <c r="GTP732" s="422"/>
      <c r="GTQ732" s="3"/>
      <c r="GTR732" s="422"/>
      <c r="GTS732" s="3"/>
      <c r="GTT732" s="422"/>
      <c r="GTU732" s="3"/>
      <c r="GTV732" s="422"/>
      <c r="GTW732" s="3"/>
      <c r="GTX732" s="422"/>
      <c r="GTY732" s="3"/>
      <c r="GTZ732" s="422"/>
      <c r="GUA732" s="3"/>
      <c r="GUB732" s="422"/>
      <c r="GUC732" s="3"/>
      <c r="GUD732" s="422"/>
      <c r="GUE732" s="3"/>
      <c r="GUF732" s="422"/>
      <c r="GUG732" s="3"/>
      <c r="GUH732" s="422"/>
      <c r="GUI732" s="3"/>
      <c r="GUJ732" s="422"/>
      <c r="GUK732" s="3"/>
      <c r="GUL732" s="422"/>
      <c r="GUM732" s="3"/>
      <c r="GUN732" s="422"/>
      <c r="GUO732" s="3"/>
      <c r="GUP732" s="422"/>
      <c r="GUQ732" s="3"/>
      <c r="GUR732" s="422"/>
      <c r="GUS732" s="3"/>
      <c r="GUT732" s="422"/>
      <c r="GUU732" s="3"/>
      <c r="GUV732" s="422"/>
      <c r="GUW732" s="3"/>
      <c r="GUX732" s="422"/>
      <c r="GUY732" s="3"/>
      <c r="GUZ732" s="422"/>
      <c r="GVA732" s="3"/>
      <c r="GVB732" s="422"/>
      <c r="GVC732" s="3"/>
      <c r="GVD732" s="422"/>
      <c r="GVE732" s="3"/>
      <c r="GVF732" s="422"/>
      <c r="GVG732" s="3"/>
      <c r="GVH732" s="422"/>
      <c r="GVI732" s="3"/>
      <c r="GVJ732" s="422"/>
      <c r="GVK732" s="3"/>
      <c r="GVL732" s="422"/>
      <c r="GVM732" s="3"/>
      <c r="GVN732" s="422"/>
      <c r="GVO732" s="3"/>
      <c r="GVP732" s="422"/>
      <c r="GVQ732" s="3"/>
      <c r="GVR732" s="422"/>
      <c r="GVS732" s="3"/>
      <c r="GVT732" s="422"/>
      <c r="GVU732" s="3"/>
      <c r="GVV732" s="422"/>
      <c r="GVW732" s="3"/>
      <c r="GVX732" s="422"/>
      <c r="GVY732" s="3"/>
      <c r="GVZ732" s="422"/>
      <c r="GWA732" s="3"/>
      <c r="GWB732" s="422"/>
      <c r="GWC732" s="3"/>
      <c r="GWD732" s="422"/>
      <c r="GWE732" s="3"/>
      <c r="GWF732" s="422"/>
      <c r="GWG732" s="3"/>
      <c r="GWH732" s="422"/>
      <c r="GWI732" s="3"/>
      <c r="GWJ732" s="422"/>
      <c r="GWK732" s="3"/>
      <c r="GWL732" s="422"/>
      <c r="GWM732" s="3"/>
      <c r="GWN732" s="422"/>
      <c r="GWO732" s="3"/>
      <c r="GWP732" s="422"/>
      <c r="GWQ732" s="3"/>
      <c r="GWR732" s="422"/>
      <c r="GWS732" s="3"/>
      <c r="GWT732" s="422"/>
      <c r="GWU732" s="3"/>
      <c r="GWV732" s="422"/>
      <c r="GWW732" s="3"/>
      <c r="GWX732" s="422"/>
      <c r="GWY732" s="3"/>
      <c r="GWZ732" s="422"/>
      <c r="GXA732" s="3"/>
      <c r="GXB732" s="422"/>
      <c r="GXC732" s="3"/>
      <c r="GXD732" s="422"/>
      <c r="GXE732" s="3"/>
      <c r="GXF732" s="422"/>
      <c r="GXG732" s="3"/>
      <c r="GXH732" s="422"/>
      <c r="GXI732" s="3"/>
      <c r="GXJ732" s="422"/>
      <c r="GXK732" s="3"/>
      <c r="GXL732" s="422"/>
      <c r="GXM732" s="3"/>
      <c r="GXN732" s="422"/>
      <c r="GXO732" s="3"/>
      <c r="GXP732" s="422"/>
      <c r="GXQ732" s="3"/>
      <c r="GXR732" s="422"/>
      <c r="GXS732" s="3"/>
      <c r="GXT732" s="422"/>
      <c r="GXU732" s="3"/>
      <c r="GXV732" s="422"/>
      <c r="GXW732" s="3"/>
      <c r="GXX732" s="422"/>
      <c r="GXY732" s="3"/>
      <c r="GXZ732" s="422"/>
      <c r="GYA732" s="3"/>
      <c r="GYB732" s="422"/>
      <c r="GYC732" s="3"/>
      <c r="GYD732" s="422"/>
      <c r="GYE732" s="3"/>
      <c r="GYF732" s="422"/>
      <c r="GYG732" s="3"/>
      <c r="GYH732" s="422"/>
      <c r="GYI732" s="3"/>
      <c r="GYJ732" s="422"/>
      <c r="GYK732" s="3"/>
      <c r="GYL732" s="422"/>
      <c r="GYM732" s="3"/>
      <c r="GYN732" s="422"/>
      <c r="GYO732" s="3"/>
      <c r="GYP732" s="422"/>
      <c r="GYQ732" s="3"/>
      <c r="GYR732" s="422"/>
      <c r="GYS732" s="3"/>
      <c r="GYT732" s="422"/>
      <c r="GYU732" s="3"/>
      <c r="GYV732" s="422"/>
      <c r="GYW732" s="3"/>
      <c r="GYX732" s="422"/>
      <c r="GYY732" s="3"/>
      <c r="GYZ732" s="422"/>
      <c r="GZA732" s="3"/>
      <c r="GZB732" s="422"/>
      <c r="GZC732" s="3"/>
      <c r="GZD732" s="422"/>
      <c r="GZE732" s="3"/>
      <c r="GZF732" s="422"/>
      <c r="GZG732" s="3"/>
      <c r="GZH732" s="422"/>
      <c r="GZI732" s="3"/>
      <c r="GZJ732" s="422"/>
      <c r="GZK732" s="3"/>
      <c r="GZL732" s="422"/>
      <c r="GZM732" s="3"/>
      <c r="GZN732" s="422"/>
      <c r="GZO732" s="3"/>
      <c r="GZP732" s="422"/>
      <c r="GZQ732" s="3"/>
      <c r="GZR732" s="422"/>
      <c r="GZS732" s="3"/>
      <c r="GZT732" s="422"/>
      <c r="GZU732" s="3"/>
      <c r="GZV732" s="422"/>
      <c r="GZW732" s="3"/>
      <c r="GZX732" s="422"/>
      <c r="GZY732" s="3"/>
      <c r="GZZ732" s="422"/>
      <c r="HAA732" s="3"/>
      <c r="HAB732" s="422"/>
      <c r="HAC732" s="3"/>
      <c r="HAD732" s="422"/>
      <c r="HAE732" s="3"/>
      <c r="HAF732" s="422"/>
      <c r="HAG732" s="3"/>
      <c r="HAH732" s="422"/>
      <c r="HAI732" s="3"/>
      <c r="HAJ732" s="422"/>
      <c r="HAK732" s="3"/>
      <c r="HAL732" s="422"/>
      <c r="HAM732" s="3"/>
      <c r="HAN732" s="422"/>
      <c r="HAO732" s="3"/>
      <c r="HAP732" s="422"/>
      <c r="HAQ732" s="3"/>
      <c r="HAR732" s="422"/>
      <c r="HAS732" s="3"/>
      <c r="HAT732" s="422"/>
      <c r="HAU732" s="3"/>
      <c r="HAV732" s="422"/>
      <c r="HAW732" s="3"/>
      <c r="HAX732" s="422"/>
      <c r="HAY732" s="3"/>
      <c r="HAZ732" s="422"/>
      <c r="HBA732" s="3"/>
      <c r="HBB732" s="422"/>
      <c r="HBC732" s="3"/>
      <c r="HBD732" s="422"/>
      <c r="HBE732" s="3"/>
      <c r="HBF732" s="422"/>
      <c r="HBG732" s="3"/>
      <c r="HBH732" s="422"/>
      <c r="HBI732" s="3"/>
      <c r="HBJ732" s="422"/>
      <c r="HBK732" s="3"/>
      <c r="HBL732" s="422"/>
      <c r="HBM732" s="3"/>
      <c r="HBN732" s="422"/>
      <c r="HBO732" s="3"/>
      <c r="HBP732" s="422"/>
      <c r="HBQ732" s="3"/>
      <c r="HBR732" s="422"/>
      <c r="HBS732" s="3"/>
      <c r="HBT732" s="422"/>
      <c r="HBU732" s="3"/>
      <c r="HBV732" s="422"/>
      <c r="HBW732" s="3"/>
      <c r="HBX732" s="422"/>
      <c r="HBY732" s="3"/>
      <c r="HBZ732" s="422"/>
      <c r="HCA732" s="3"/>
      <c r="HCB732" s="422"/>
      <c r="HCC732" s="3"/>
      <c r="HCD732" s="422"/>
      <c r="HCE732" s="3"/>
      <c r="HCF732" s="422"/>
      <c r="HCG732" s="3"/>
      <c r="HCH732" s="422"/>
      <c r="HCI732" s="3"/>
      <c r="HCJ732" s="422"/>
      <c r="HCK732" s="3"/>
      <c r="HCL732" s="422"/>
      <c r="HCM732" s="3"/>
      <c r="HCN732" s="422"/>
      <c r="HCO732" s="3"/>
      <c r="HCP732" s="422"/>
      <c r="HCQ732" s="3"/>
      <c r="HCR732" s="422"/>
      <c r="HCS732" s="3"/>
      <c r="HCT732" s="422"/>
      <c r="HCU732" s="3"/>
      <c r="HCV732" s="422"/>
      <c r="HCW732" s="3"/>
      <c r="HCX732" s="422"/>
      <c r="HCY732" s="3"/>
      <c r="HCZ732" s="422"/>
      <c r="HDA732" s="3"/>
      <c r="HDB732" s="422"/>
      <c r="HDC732" s="3"/>
      <c r="HDD732" s="422"/>
      <c r="HDE732" s="3"/>
      <c r="HDF732" s="422"/>
      <c r="HDG732" s="3"/>
      <c r="HDH732" s="422"/>
      <c r="HDI732" s="3"/>
      <c r="HDJ732" s="422"/>
      <c r="HDK732" s="3"/>
      <c r="HDL732" s="422"/>
      <c r="HDM732" s="3"/>
      <c r="HDN732" s="422"/>
      <c r="HDO732" s="3"/>
      <c r="HDP732" s="422"/>
      <c r="HDQ732" s="3"/>
      <c r="HDR732" s="422"/>
      <c r="HDS732" s="3"/>
      <c r="HDT732" s="422"/>
      <c r="HDU732" s="3"/>
      <c r="HDV732" s="422"/>
      <c r="HDW732" s="3"/>
      <c r="HDX732" s="422"/>
      <c r="HDY732" s="3"/>
      <c r="HDZ732" s="422"/>
      <c r="HEA732" s="3"/>
      <c r="HEB732" s="422"/>
      <c r="HEC732" s="3"/>
      <c r="HED732" s="422"/>
      <c r="HEE732" s="3"/>
      <c r="HEF732" s="422"/>
      <c r="HEG732" s="3"/>
      <c r="HEH732" s="422"/>
      <c r="HEI732" s="3"/>
      <c r="HEJ732" s="422"/>
      <c r="HEK732" s="3"/>
      <c r="HEL732" s="422"/>
      <c r="HEM732" s="3"/>
      <c r="HEN732" s="422"/>
      <c r="HEO732" s="3"/>
      <c r="HEP732" s="422"/>
      <c r="HEQ732" s="3"/>
      <c r="HER732" s="422"/>
      <c r="HES732" s="3"/>
      <c r="HET732" s="422"/>
      <c r="HEU732" s="3"/>
      <c r="HEV732" s="422"/>
      <c r="HEW732" s="3"/>
      <c r="HEX732" s="422"/>
      <c r="HEY732" s="3"/>
      <c r="HEZ732" s="422"/>
      <c r="HFA732" s="3"/>
      <c r="HFB732" s="422"/>
      <c r="HFC732" s="3"/>
      <c r="HFD732" s="422"/>
      <c r="HFE732" s="3"/>
      <c r="HFF732" s="422"/>
      <c r="HFG732" s="3"/>
      <c r="HFH732" s="422"/>
      <c r="HFI732" s="3"/>
      <c r="HFJ732" s="422"/>
      <c r="HFK732" s="3"/>
      <c r="HFL732" s="422"/>
      <c r="HFM732" s="3"/>
      <c r="HFN732" s="422"/>
      <c r="HFO732" s="3"/>
      <c r="HFP732" s="422"/>
      <c r="HFQ732" s="3"/>
      <c r="HFR732" s="422"/>
      <c r="HFS732" s="3"/>
      <c r="HFT732" s="422"/>
      <c r="HFU732" s="3"/>
      <c r="HFV732" s="422"/>
      <c r="HFW732" s="3"/>
      <c r="HFX732" s="422"/>
      <c r="HFY732" s="3"/>
      <c r="HFZ732" s="422"/>
      <c r="HGA732" s="3"/>
      <c r="HGB732" s="422"/>
      <c r="HGC732" s="3"/>
      <c r="HGD732" s="422"/>
      <c r="HGE732" s="3"/>
      <c r="HGF732" s="422"/>
      <c r="HGG732" s="3"/>
      <c r="HGH732" s="422"/>
      <c r="HGI732" s="3"/>
      <c r="HGJ732" s="422"/>
      <c r="HGK732" s="3"/>
      <c r="HGL732" s="422"/>
      <c r="HGM732" s="3"/>
      <c r="HGN732" s="422"/>
      <c r="HGO732" s="3"/>
      <c r="HGP732" s="422"/>
      <c r="HGQ732" s="3"/>
      <c r="HGR732" s="422"/>
      <c r="HGS732" s="3"/>
      <c r="HGT732" s="422"/>
      <c r="HGU732" s="3"/>
      <c r="HGV732" s="422"/>
      <c r="HGW732" s="3"/>
      <c r="HGX732" s="422"/>
      <c r="HGY732" s="3"/>
      <c r="HGZ732" s="422"/>
      <c r="HHA732" s="3"/>
      <c r="HHB732" s="422"/>
      <c r="HHC732" s="3"/>
      <c r="HHD732" s="422"/>
      <c r="HHE732" s="3"/>
      <c r="HHF732" s="422"/>
      <c r="HHG732" s="3"/>
      <c r="HHH732" s="422"/>
      <c r="HHI732" s="3"/>
      <c r="HHJ732" s="422"/>
      <c r="HHK732" s="3"/>
      <c r="HHL732" s="422"/>
      <c r="HHM732" s="3"/>
      <c r="HHN732" s="422"/>
      <c r="HHO732" s="3"/>
      <c r="HHP732" s="422"/>
      <c r="HHQ732" s="3"/>
      <c r="HHR732" s="422"/>
      <c r="HHS732" s="3"/>
      <c r="HHT732" s="422"/>
      <c r="HHU732" s="3"/>
      <c r="HHV732" s="422"/>
      <c r="HHW732" s="3"/>
      <c r="HHX732" s="422"/>
      <c r="HHY732" s="3"/>
      <c r="HHZ732" s="422"/>
      <c r="HIA732" s="3"/>
      <c r="HIB732" s="422"/>
      <c r="HIC732" s="3"/>
      <c r="HID732" s="422"/>
      <c r="HIE732" s="3"/>
      <c r="HIF732" s="422"/>
      <c r="HIG732" s="3"/>
      <c r="HIH732" s="422"/>
      <c r="HII732" s="3"/>
      <c r="HIJ732" s="422"/>
      <c r="HIK732" s="3"/>
      <c r="HIL732" s="422"/>
      <c r="HIM732" s="3"/>
      <c r="HIN732" s="422"/>
      <c r="HIO732" s="3"/>
      <c r="HIP732" s="422"/>
      <c r="HIQ732" s="3"/>
      <c r="HIR732" s="422"/>
      <c r="HIS732" s="3"/>
      <c r="HIT732" s="422"/>
      <c r="HIU732" s="3"/>
      <c r="HIV732" s="422"/>
      <c r="HIW732" s="3"/>
      <c r="HIX732" s="422"/>
      <c r="HIY732" s="3"/>
      <c r="HIZ732" s="422"/>
      <c r="HJA732" s="3"/>
      <c r="HJB732" s="422"/>
      <c r="HJC732" s="3"/>
      <c r="HJD732" s="422"/>
      <c r="HJE732" s="3"/>
      <c r="HJF732" s="422"/>
      <c r="HJG732" s="3"/>
      <c r="HJH732" s="422"/>
      <c r="HJI732" s="3"/>
      <c r="HJJ732" s="422"/>
      <c r="HJK732" s="3"/>
      <c r="HJL732" s="422"/>
      <c r="HJM732" s="3"/>
      <c r="HJN732" s="422"/>
      <c r="HJO732" s="3"/>
      <c r="HJP732" s="422"/>
      <c r="HJQ732" s="3"/>
      <c r="HJR732" s="422"/>
      <c r="HJS732" s="3"/>
      <c r="HJT732" s="422"/>
      <c r="HJU732" s="3"/>
      <c r="HJV732" s="422"/>
      <c r="HJW732" s="3"/>
      <c r="HJX732" s="422"/>
      <c r="HJY732" s="3"/>
      <c r="HJZ732" s="422"/>
      <c r="HKA732" s="3"/>
      <c r="HKB732" s="422"/>
      <c r="HKC732" s="3"/>
      <c r="HKD732" s="422"/>
      <c r="HKE732" s="3"/>
      <c r="HKF732" s="422"/>
      <c r="HKG732" s="3"/>
      <c r="HKH732" s="422"/>
      <c r="HKI732" s="3"/>
      <c r="HKJ732" s="422"/>
      <c r="HKK732" s="3"/>
      <c r="HKL732" s="422"/>
      <c r="HKM732" s="3"/>
      <c r="HKN732" s="422"/>
      <c r="HKO732" s="3"/>
      <c r="HKP732" s="422"/>
      <c r="HKQ732" s="3"/>
      <c r="HKR732" s="422"/>
      <c r="HKS732" s="3"/>
      <c r="HKT732" s="422"/>
      <c r="HKU732" s="3"/>
      <c r="HKV732" s="422"/>
      <c r="HKW732" s="3"/>
      <c r="HKX732" s="422"/>
      <c r="HKY732" s="3"/>
      <c r="HKZ732" s="422"/>
      <c r="HLA732" s="3"/>
      <c r="HLB732" s="422"/>
      <c r="HLC732" s="3"/>
      <c r="HLD732" s="422"/>
      <c r="HLE732" s="3"/>
      <c r="HLF732" s="422"/>
      <c r="HLG732" s="3"/>
      <c r="HLH732" s="422"/>
      <c r="HLI732" s="3"/>
      <c r="HLJ732" s="422"/>
      <c r="HLK732" s="3"/>
      <c r="HLL732" s="422"/>
      <c r="HLM732" s="3"/>
      <c r="HLN732" s="422"/>
      <c r="HLO732" s="3"/>
      <c r="HLP732" s="422"/>
      <c r="HLQ732" s="3"/>
      <c r="HLR732" s="422"/>
      <c r="HLS732" s="3"/>
      <c r="HLT732" s="422"/>
      <c r="HLU732" s="3"/>
      <c r="HLV732" s="422"/>
      <c r="HLW732" s="3"/>
      <c r="HLX732" s="422"/>
      <c r="HLY732" s="3"/>
      <c r="HLZ732" s="422"/>
      <c r="HMA732" s="3"/>
      <c r="HMB732" s="422"/>
      <c r="HMC732" s="3"/>
      <c r="HMD732" s="422"/>
      <c r="HME732" s="3"/>
      <c r="HMF732" s="422"/>
      <c r="HMG732" s="3"/>
      <c r="HMH732" s="422"/>
      <c r="HMI732" s="3"/>
      <c r="HMJ732" s="422"/>
      <c r="HMK732" s="3"/>
      <c r="HML732" s="422"/>
      <c r="HMM732" s="3"/>
      <c r="HMN732" s="422"/>
      <c r="HMO732" s="3"/>
      <c r="HMP732" s="422"/>
      <c r="HMQ732" s="3"/>
      <c r="HMR732" s="422"/>
      <c r="HMS732" s="3"/>
      <c r="HMT732" s="422"/>
      <c r="HMU732" s="3"/>
      <c r="HMV732" s="422"/>
      <c r="HMW732" s="3"/>
      <c r="HMX732" s="422"/>
      <c r="HMY732" s="3"/>
      <c r="HMZ732" s="422"/>
      <c r="HNA732" s="3"/>
      <c r="HNB732" s="422"/>
      <c r="HNC732" s="3"/>
      <c r="HND732" s="422"/>
      <c r="HNE732" s="3"/>
      <c r="HNF732" s="422"/>
      <c r="HNG732" s="3"/>
      <c r="HNH732" s="422"/>
      <c r="HNI732" s="3"/>
      <c r="HNJ732" s="422"/>
      <c r="HNK732" s="3"/>
      <c r="HNL732" s="422"/>
      <c r="HNM732" s="3"/>
      <c r="HNN732" s="422"/>
      <c r="HNO732" s="3"/>
      <c r="HNP732" s="422"/>
      <c r="HNQ732" s="3"/>
      <c r="HNR732" s="422"/>
      <c r="HNS732" s="3"/>
      <c r="HNT732" s="422"/>
      <c r="HNU732" s="3"/>
      <c r="HNV732" s="422"/>
      <c r="HNW732" s="3"/>
      <c r="HNX732" s="422"/>
      <c r="HNY732" s="3"/>
      <c r="HNZ732" s="422"/>
      <c r="HOA732" s="3"/>
      <c r="HOB732" s="422"/>
      <c r="HOC732" s="3"/>
      <c r="HOD732" s="422"/>
      <c r="HOE732" s="3"/>
      <c r="HOF732" s="422"/>
      <c r="HOG732" s="3"/>
      <c r="HOH732" s="422"/>
      <c r="HOI732" s="3"/>
      <c r="HOJ732" s="422"/>
      <c r="HOK732" s="3"/>
      <c r="HOL732" s="422"/>
      <c r="HOM732" s="3"/>
      <c r="HON732" s="422"/>
      <c r="HOO732" s="3"/>
      <c r="HOP732" s="422"/>
      <c r="HOQ732" s="3"/>
      <c r="HOR732" s="422"/>
      <c r="HOS732" s="3"/>
      <c r="HOT732" s="422"/>
      <c r="HOU732" s="3"/>
      <c r="HOV732" s="422"/>
      <c r="HOW732" s="3"/>
      <c r="HOX732" s="422"/>
      <c r="HOY732" s="3"/>
      <c r="HOZ732" s="422"/>
      <c r="HPA732" s="3"/>
      <c r="HPB732" s="422"/>
      <c r="HPC732" s="3"/>
      <c r="HPD732" s="422"/>
      <c r="HPE732" s="3"/>
      <c r="HPF732" s="422"/>
      <c r="HPG732" s="3"/>
      <c r="HPH732" s="422"/>
      <c r="HPI732" s="3"/>
      <c r="HPJ732" s="422"/>
      <c r="HPK732" s="3"/>
      <c r="HPL732" s="422"/>
      <c r="HPM732" s="3"/>
      <c r="HPN732" s="422"/>
      <c r="HPO732" s="3"/>
      <c r="HPP732" s="422"/>
      <c r="HPQ732" s="3"/>
      <c r="HPR732" s="422"/>
      <c r="HPS732" s="3"/>
      <c r="HPT732" s="422"/>
      <c r="HPU732" s="3"/>
      <c r="HPV732" s="422"/>
      <c r="HPW732" s="3"/>
      <c r="HPX732" s="422"/>
      <c r="HPY732" s="3"/>
      <c r="HPZ732" s="422"/>
      <c r="HQA732" s="3"/>
      <c r="HQB732" s="422"/>
      <c r="HQC732" s="3"/>
      <c r="HQD732" s="422"/>
      <c r="HQE732" s="3"/>
      <c r="HQF732" s="422"/>
      <c r="HQG732" s="3"/>
      <c r="HQH732" s="422"/>
      <c r="HQI732" s="3"/>
      <c r="HQJ732" s="422"/>
      <c r="HQK732" s="3"/>
      <c r="HQL732" s="422"/>
      <c r="HQM732" s="3"/>
      <c r="HQN732" s="422"/>
      <c r="HQO732" s="3"/>
      <c r="HQP732" s="422"/>
      <c r="HQQ732" s="3"/>
      <c r="HQR732" s="422"/>
      <c r="HQS732" s="3"/>
      <c r="HQT732" s="422"/>
      <c r="HQU732" s="3"/>
      <c r="HQV732" s="422"/>
      <c r="HQW732" s="3"/>
      <c r="HQX732" s="422"/>
      <c r="HQY732" s="3"/>
      <c r="HQZ732" s="422"/>
      <c r="HRA732" s="3"/>
      <c r="HRB732" s="422"/>
      <c r="HRC732" s="3"/>
      <c r="HRD732" s="422"/>
      <c r="HRE732" s="3"/>
      <c r="HRF732" s="422"/>
      <c r="HRG732" s="3"/>
      <c r="HRH732" s="422"/>
      <c r="HRI732" s="3"/>
      <c r="HRJ732" s="422"/>
      <c r="HRK732" s="3"/>
      <c r="HRL732" s="422"/>
      <c r="HRM732" s="3"/>
      <c r="HRN732" s="422"/>
      <c r="HRO732" s="3"/>
      <c r="HRP732" s="422"/>
      <c r="HRQ732" s="3"/>
      <c r="HRR732" s="422"/>
      <c r="HRS732" s="3"/>
      <c r="HRT732" s="422"/>
      <c r="HRU732" s="3"/>
      <c r="HRV732" s="422"/>
      <c r="HRW732" s="3"/>
      <c r="HRX732" s="422"/>
      <c r="HRY732" s="3"/>
      <c r="HRZ732" s="422"/>
      <c r="HSA732" s="3"/>
      <c r="HSB732" s="422"/>
      <c r="HSC732" s="3"/>
      <c r="HSD732" s="422"/>
      <c r="HSE732" s="3"/>
      <c r="HSF732" s="422"/>
      <c r="HSG732" s="3"/>
      <c r="HSH732" s="422"/>
      <c r="HSI732" s="3"/>
      <c r="HSJ732" s="422"/>
      <c r="HSK732" s="3"/>
      <c r="HSL732" s="422"/>
      <c r="HSM732" s="3"/>
      <c r="HSN732" s="422"/>
      <c r="HSO732" s="3"/>
      <c r="HSP732" s="422"/>
      <c r="HSQ732" s="3"/>
      <c r="HSR732" s="422"/>
      <c r="HSS732" s="3"/>
      <c r="HST732" s="422"/>
      <c r="HSU732" s="3"/>
      <c r="HSV732" s="422"/>
      <c r="HSW732" s="3"/>
      <c r="HSX732" s="422"/>
      <c r="HSY732" s="3"/>
      <c r="HSZ732" s="422"/>
      <c r="HTA732" s="3"/>
      <c r="HTB732" s="422"/>
      <c r="HTC732" s="3"/>
      <c r="HTD732" s="422"/>
      <c r="HTE732" s="3"/>
      <c r="HTF732" s="422"/>
      <c r="HTG732" s="3"/>
      <c r="HTH732" s="422"/>
      <c r="HTI732" s="3"/>
      <c r="HTJ732" s="422"/>
      <c r="HTK732" s="3"/>
      <c r="HTL732" s="422"/>
      <c r="HTM732" s="3"/>
      <c r="HTN732" s="422"/>
      <c r="HTO732" s="3"/>
      <c r="HTP732" s="422"/>
      <c r="HTQ732" s="3"/>
      <c r="HTR732" s="422"/>
      <c r="HTS732" s="3"/>
      <c r="HTT732" s="422"/>
      <c r="HTU732" s="3"/>
      <c r="HTV732" s="422"/>
      <c r="HTW732" s="3"/>
      <c r="HTX732" s="422"/>
      <c r="HTY732" s="3"/>
      <c r="HTZ732" s="422"/>
      <c r="HUA732" s="3"/>
      <c r="HUB732" s="422"/>
      <c r="HUC732" s="3"/>
      <c r="HUD732" s="422"/>
      <c r="HUE732" s="3"/>
      <c r="HUF732" s="422"/>
      <c r="HUG732" s="3"/>
      <c r="HUH732" s="422"/>
      <c r="HUI732" s="3"/>
      <c r="HUJ732" s="422"/>
      <c r="HUK732" s="3"/>
      <c r="HUL732" s="422"/>
      <c r="HUM732" s="3"/>
      <c r="HUN732" s="422"/>
      <c r="HUO732" s="3"/>
      <c r="HUP732" s="422"/>
      <c r="HUQ732" s="3"/>
      <c r="HUR732" s="422"/>
      <c r="HUS732" s="3"/>
      <c r="HUT732" s="422"/>
      <c r="HUU732" s="3"/>
      <c r="HUV732" s="422"/>
      <c r="HUW732" s="3"/>
      <c r="HUX732" s="422"/>
      <c r="HUY732" s="3"/>
      <c r="HUZ732" s="422"/>
      <c r="HVA732" s="3"/>
      <c r="HVB732" s="422"/>
      <c r="HVC732" s="3"/>
      <c r="HVD732" s="422"/>
      <c r="HVE732" s="3"/>
      <c r="HVF732" s="422"/>
      <c r="HVG732" s="3"/>
      <c r="HVH732" s="422"/>
      <c r="HVI732" s="3"/>
      <c r="HVJ732" s="422"/>
      <c r="HVK732" s="3"/>
      <c r="HVL732" s="422"/>
      <c r="HVM732" s="3"/>
      <c r="HVN732" s="422"/>
      <c r="HVO732" s="3"/>
      <c r="HVP732" s="422"/>
      <c r="HVQ732" s="3"/>
      <c r="HVR732" s="422"/>
      <c r="HVS732" s="3"/>
      <c r="HVT732" s="422"/>
      <c r="HVU732" s="3"/>
      <c r="HVV732" s="422"/>
      <c r="HVW732" s="3"/>
      <c r="HVX732" s="422"/>
      <c r="HVY732" s="3"/>
      <c r="HVZ732" s="422"/>
      <c r="HWA732" s="3"/>
      <c r="HWB732" s="422"/>
      <c r="HWC732" s="3"/>
      <c r="HWD732" s="422"/>
      <c r="HWE732" s="3"/>
      <c r="HWF732" s="422"/>
      <c r="HWG732" s="3"/>
      <c r="HWH732" s="422"/>
      <c r="HWI732" s="3"/>
      <c r="HWJ732" s="422"/>
      <c r="HWK732" s="3"/>
      <c r="HWL732" s="422"/>
      <c r="HWM732" s="3"/>
      <c r="HWN732" s="422"/>
      <c r="HWO732" s="3"/>
      <c r="HWP732" s="422"/>
      <c r="HWQ732" s="3"/>
      <c r="HWR732" s="422"/>
      <c r="HWS732" s="3"/>
      <c r="HWT732" s="422"/>
      <c r="HWU732" s="3"/>
      <c r="HWV732" s="422"/>
      <c r="HWW732" s="3"/>
      <c r="HWX732" s="422"/>
      <c r="HWY732" s="3"/>
      <c r="HWZ732" s="422"/>
      <c r="HXA732" s="3"/>
      <c r="HXB732" s="422"/>
      <c r="HXC732" s="3"/>
      <c r="HXD732" s="422"/>
      <c r="HXE732" s="3"/>
      <c r="HXF732" s="422"/>
      <c r="HXG732" s="3"/>
      <c r="HXH732" s="422"/>
      <c r="HXI732" s="3"/>
      <c r="HXJ732" s="422"/>
      <c r="HXK732" s="3"/>
      <c r="HXL732" s="422"/>
      <c r="HXM732" s="3"/>
      <c r="HXN732" s="422"/>
      <c r="HXO732" s="3"/>
      <c r="HXP732" s="422"/>
      <c r="HXQ732" s="3"/>
      <c r="HXR732" s="422"/>
      <c r="HXS732" s="3"/>
      <c r="HXT732" s="422"/>
      <c r="HXU732" s="3"/>
      <c r="HXV732" s="422"/>
      <c r="HXW732" s="3"/>
      <c r="HXX732" s="422"/>
      <c r="HXY732" s="3"/>
      <c r="HXZ732" s="422"/>
      <c r="HYA732" s="3"/>
      <c r="HYB732" s="422"/>
      <c r="HYC732" s="3"/>
      <c r="HYD732" s="422"/>
      <c r="HYE732" s="3"/>
      <c r="HYF732" s="422"/>
      <c r="HYG732" s="3"/>
      <c r="HYH732" s="422"/>
      <c r="HYI732" s="3"/>
      <c r="HYJ732" s="422"/>
      <c r="HYK732" s="3"/>
      <c r="HYL732" s="422"/>
      <c r="HYM732" s="3"/>
      <c r="HYN732" s="422"/>
      <c r="HYO732" s="3"/>
      <c r="HYP732" s="422"/>
      <c r="HYQ732" s="3"/>
      <c r="HYR732" s="422"/>
      <c r="HYS732" s="3"/>
      <c r="HYT732" s="422"/>
      <c r="HYU732" s="3"/>
      <c r="HYV732" s="422"/>
      <c r="HYW732" s="3"/>
      <c r="HYX732" s="422"/>
      <c r="HYY732" s="3"/>
      <c r="HYZ732" s="422"/>
      <c r="HZA732" s="3"/>
      <c r="HZB732" s="422"/>
      <c r="HZC732" s="3"/>
      <c r="HZD732" s="422"/>
      <c r="HZE732" s="3"/>
      <c r="HZF732" s="422"/>
      <c r="HZG732" s="3"/>
      <c r="HZH732" s="422"/>
      <c r="HZI732" s="3"/>
      <c r="HZJ732" s="422"/>
      <c r="HZK732" s="3"/>
      <c r="HZL732" s="422"/>
      <c r="HZM732" s="3"/>
      <c r="HZN732" s="422"/>
      <c r="HZO732" s="3"/>
      <c r="HZP732" s="422"/>
      <c r="HZQ732" s="3"/>
      <c r="HZR732" s="422"/>
      <c r="HZS732" s="3"/>
      <c r="HZT732" s="422"/>
      <c r="HZU732" s="3"/>
      <c r="HZV732" s="422"/>
      <c r="HZW732" s="3"/>
      <c r="HZX732" s="422"/>
      <c r="HZY732" s="3"/>
      <c r="HZZ732" s="422"/>
      <c r="IAA732" s="3"/>
      <c r="IAB732" s="422"/>
      <c r="IAC732" s="3"/>
      <c r="IAD732" s="422"/>
      <c r="IAE732" s="3"/>
      <c r="IAF732" s="422"/>
      <c r="IAG732" s="3"/>
      <c r="IAH732" s="422"/>
      <c r="IAI732" s="3"/>
      <c r="IAJ732" s="422"/>
      <c r="IAK732" s="3"/>
      <c r="IAL732" s="422"/>
      <c r="IAM732" s="3"/>
      <c r="IAN732" s="422"/>
      <c r="IAO732" s="3"/>
      <c r="IAP732" s="422"/>
      <c r="IAQ732" s="3"/>
      <c r="IAR732" s="422"/>
      <c r="IAS732" s="3"/>
      <c r="IAT732" s="422"/>
      <c r="IAU732" s="3"/>
      <c r="IAV732" s="422"/>
      <c r="IAW732" s="3"/>
      <c r="IAX732" s="422"/>
      <c r="IAY732" s="3"/>
      <c r="IAZ732" s="422"/>
      <c r="IBA732" s="3"/>
      <c r="IBB732" s="422"/>
      <c r="IBC732" s="3"/>
      <c r="IBD732" s="422"/>
      <c r="IBE732" s="3"/>
      <c r="IBF732" s="422"/>
      <c r="IBG732" s="3"/>
      <c r="IBH732" s="422"/>
      <c r="IBI732" s="3"/>
      <c r="IBJ732" s="422"/>
      <c r="IBK732" s="3"/>
      <c r="IBL732" s="422"/>
      <c r="IBM732" s="3"/>
      <c r="IBN732" s="422"/>
      <c r="IBO732" s="3"/>
      <c r="IBP732" s="422"/>
      <c r="IBQ732" s="3"/>
      <c r="IBR732" s="422"/>
      <c r="IBS732" s="3"/>
      <c r="IBT732" s="422"/>
      <c r="IBU732" s="3"/>
      <c r="IBV732" s="422"/>
      <c r="IBW732" s="3"/>
      <c r="IBX732" s="422"/>
      <c r="IBY732" s="3"/>
      <c r="IBZ732" s="422"/>
      <c r="ICA732" s="3"/>
      <c r="ICB732" s="422"/>
      <c r="ICC732" s="3"/>
      <c r="ICD732" s="422"/>
      <c r="ICE732" s="3"/>
      <c r="ICF732" s="422"/>
      <c r="ICG732" s="3"/>
      <c r="ICH732" s="422"/>
      <c r="ICI732" s="3"/>
      <c r="ICJ732" s="422"/>
      <c r="ICK732" s="3"/>
      <c r="ICL732" s="422"/>
      <c r="ICM732" s="3"/>
      <c r="ICN732" s="422"/>
      <c r="ICO732" s="3"/>
      <c r="ICP732" s="422"/>
      <c r="ICQ732" s="3"/>
      <c r="ICR732" s="422"/>
      <c r="ICS732" s="3"/>
      <c r="ICT732" s="422"/>
      <c r="ICU732" s="3"/>
      <c r="ICV732" s="422"/>
      <c r="ICW732" s="3"/>
      <c r="ICX732" s="422"/>
      <c r="ICY732" s="3"/>
      <c r="ICZ732" s="422"/>
      <c r="IDA732" s="3"/>
      <c r="IDB732" s="422"/>
      <c r="IDC732" s="3"/>
      <c r="IDD732" s="422"/>
      <c r="IDE732" s="3"/>
      <c r="IDF732" s="422"/>
      <c r="IDG732" s="3"/>
      <c r="IDH732" s="422"/>
      <c r="IDI732" s="3"/>
      <c r="IDJ732" s="422"/>
      <c r="IDK732" s="3"/>
      <c r="IDL732" s="422"/>
      <c r="IDM732" s="3"/>
      <c r="IDN732" s="422"/>
      <c r="IDO732" s="3"/>
      <c r="IDP732" s="422"/>
      <c r="IDQ732" s="3"/>
      <c r="IDR732" s="422"/>
      <c r="IDS732" s="3"/>
      <c r="IDT732" s="422"/>
      <c r="IDU732" s="3"/>
      <c r="IDV732" s="422"/>
      <c r="IDW732" s="3"/>
      <c r="IDX732" s="422"/>
      <c r="IDY732" s="3"/>
      <c r="IDZ732" s="422"/>
      <c r="IEA732" s="3"/>
      <c r="IEB732" s="422"/>
      <c r="IEC732" s="3"/>
      <c r="IED732" s="422"/>
      <c r="IEE732" s="3"/>
      <c r="IEF732" s="422"/>
      <c r="IEG732" s="3"/>
      <c r="IEH732" s="422"/>
      <c r="IEI732" s="3"/>
      <c r="IEJ732" s="422"/>
      <c r="IEK732" s="3"/>
      <c r="IEL732" s="422"/>
      <c r="IEM732" s="3"/>
      <c r="IEN732" s="422"/>
      <c r="IEO732" s="3"/>
      <c r="IEP732" s="422"/>
      <c r="IEQ732" s="3"/>
      <c r="IER732" s="422"/>
      <c r="IES732" s="3"/>
      <c r="IET732" s="422"/>
      <c r="IEU732" s="3"/>
      <c r="IEV732" s="422"/>
      <c r="IEW732" s="3"/>
      <c r="IEX732" s="422"/>
      <c r="IEY732" s="3"/>
      <c r="IEZ732" s="422"/>
      <c r="IFA732" s="3"/>
      <c r="IFB732" s="422"/>
      <c r="IFC732" s="3"/>
      <c r="IFD732" s="422"/>
      <c r="IFE732" s="3"/>
      <c r="IFF732" s="422"/>
      <c r="IFG732" s="3"/>
      <c r="IFH732" s="422"/>
      <c r="IFI732" s="3"/>
      <c r="IFJ732" s="422"/>
      <c r="IFK732" s="3"/>
      <c r="IFL732" s="422"/>
      <c r="IFM732" s="3"/>
      <c r="IFN732" s="422"/>
      <c r="IFO732" s="3"/>
      <c r="IFP732" s="422"/>
      <c r="IFQ732" s="3"/>
      <c r="IFR732" s="422"/>
      <c r="IFS732" s="3"/>
      <c r="IFT732" s="422"/>
      <c r="IFU732" s="3"/>
      <c r="IFV732" s="422"/>
      <c r="IFW732" s="3"/>
      <c r="IFX732" s="422"/>
      <c r="IFY732" s="3"/>
      <c r="IFZ732" s="422"/>
      <c r="IGA732" s="3"/>
      <c r="IGB732" s="422"/>
      <c r="IGC732" s="3"/>
      <c r="IGD732" s="422"/>
      <c r="IGE732" s="3"/>
      <c r="IGF732" s="422"/>
      <c r="IGG732" s="3"/>
      <c r="IGH732" s="422"/>
      <c r="IGI732" s="3"/>
      <c r="IGJ732" s="422"/>
      <c r="IGK732" s="3"/>
      <c r="IGL732" s="422"/>
      <c r="IGM732" s="3"/>
      <c r="IGN732" s="422"/>
      <c r="IGO732" s="3"/>
      <c r="IGP732" s="422"/>
      <c r="IGQ732" s="3"/>
      <c r="IGR732" s="422"/>
      <c r="IGS732" s="3"/>
      <c r="IGT732" s="422"/>
      <c r="IGU732" s="3"/>
      <c r="IGV732" s="422"/>
      <c r="IGW732" s="3"/>
      <c r="IGX732" s="422"/>
      <c r="IGY732" s="3"/>
      <c r="IGZ732" s="422"/>
      <c r="IHA732" s="3"/>
      <c r="IHB732" s="422"/>
      <c r="IHC732" s="3"/>
      <c r="IHD732" s="422"/>
      <c r="IHE732" s="3"/>
      <c r="IHF732" s="422"/>
      <c r="IHG732" s="3"/>
      <c r="IHH732" s="422"/>
      <c r="IHI732" s="3"/>
      <c r="IHJ732" s="422"/>
      <c r="IHK732" s="3"/>
      <c r="IHL732" s="422"/>
      <c r="IHM732" s="3"/>
      <c r="IHN732" s="422"/>
      <c r="IHO732" s="3"/>
      <c r="IHP732" s="422"/>
      <c r="IHQ732" s="3"/>
      <c r="IHR732" s="422"/>
      <c r="IHS732" s="3"/>
      <c r="IHT732" s="422"/>
      <c r="IHU732" s="3"/>
      <c r="IHV732" s="422"/>
      <c r="IHW732" s="3"/>
      <c r="IHX732" s="422"/>
      <c r="IHY732" s="3"/>
      <c r="IHZ732" s="422"/>
      <c r="IIA732" s="3"/>
      <c r="IIB732" s="422"/>
      <c r="IIC732" s="3"/>
      <c r="IID732" s="422"/>
      <c r="IIE732" s="3"/>
      <c r="IIF732" s="422"/>
      <c r="IIG732" s="3"/>
      <c r="IIH732" s="422"/>
      <c r="III732" s="3"/>
      <c r="IIJ732" s="422"/>
      <c r="IIK732" s="3"/>
      <c r="IIL732" s="422"/>
      <c r="IIM732" s="3"/>
      <c r="IIN732" s="422"/>
      <c r="IIO732" s="3"/>
      <c r="IIP732" s="422"/>
      <c r="IIQ732" s="3"/>
      <c r="IIR732" s="422"/>
      <c r="IIS732" s="3"/>
      <c r="IIT732" s="422"/>
      <c r="IIU732" s="3"/>
      <c r="IIV732" s="422"/>
      <c r="IIW732" s="3"/>
      <c r="IIX732" s="422"/>
      <c r="IIY732" s="3"/>
      <c r="IIZ732" s="422"/>
      <c r="IJA732" s="3"/>
      <c r="IJB732" s="422"/>
      <c r="IJC732" s="3"/>
      <c r="IJD732" s="422"/>
      <c r="IJE732" s="3"/>
      <c r="IJF732" s="422"/>
      <c r="IJG732" s="3"/>
      <c r="IJH732" s="422"/>
      <c r="IJI732" s="3"/>
      <c r="IJJ732" s="422"/>
      <c r="IJK732" s="3"/>
      <c r="IJL732" s="422"/>
      <c r="IJM732" s="3"/>
      <c r="IJN732" s="422"/>
      <c r="IJO732" s="3"/>
      <c r="IJP732" s="422"/>
      <c r="IJQ732" s="3"/>
      <c r="IJR732" s="422"/>
      <c r="IJS732" s="3"/>
      <c r="IJT732" s="422"/>
      <c r="IJU732" s="3"/>
      <c r="IJV732" s="422"/>
      <c r="IJW732" s="3"/>
      <c r="IJX732" s="422"/>
      <c r="IJY732" s="3"/>
      <c r="IJZ732" s="422"/>
      <c r="IKA732" s="3"/>
      <c r="IKB732" s="422"/>
      <c r="IKC732" s="3"/>
      <c r="IKD732" s="422"/>
      <c r="IKE732" s="3"/>
      <c r="IKF732" s="422"/>
      <c r="IKG732" s="3"/>
      <c r="IKH732" s="422"/>
      <c r="IKI732" s="3"/>
      <c r="IKJ732" s="422"/>
      <c r="IKK732" s="3"/>
      <c r="IKL732" s="422"/>
      <c r="IKM732" s="3"/>
      <c r="IKN732" s="422"/>
      <c r="IKO732" s="3"/>
      <c r="IKP732" s="422"/>
      <c r="IKQ732" s="3"/>
      <c r="IKR732" s="422"/>
      <c r="IKS732" s="3"/>
      <c r="IKT732" s="422"/>
      <c r="IKU732" s="3"/>
      <c r="IKV732" s="422"/>
      <c r="IKW732" s="3"/>
      <c r="IKX732" s="422"/>
      <c r="IKY732" s="3"/>
      <c r="IKZ732" s="422"/>
      <c r="ILA732" s="3"/>
      <c r="ILB732" s="422"/>
      <c r="ILC732" s="3"/>
      <c r="ILD732" s="422"/>
      <c r="ILE732" s="3"/>
      <c r="ILF732" s="422"/>
      <c r="ILG732" s="3"/>
      <c r="ILH732" s="422"/>
      <c r="ILI732" s="3"/>
      <c r="ILJ732" s="422"/>
      <c r="ILK732" s="3"/>
      <c r="ILL732" s="422"/>
      <c r="ILM732" s="3"/>
      <c r="ILN732" s="422"/>
      <c r="ILO732" s="3"/>
      <c r="ILP732" s="422"/>
      <c r="ILQ732" s="3"/>
      <c r="ILR732" s="422"/>
      <c r="ILS732" s="3"/>
      <c r="ILT732" s="422"/>
      <c r="ILU732" s="3"/>
      <c r="ILV732" s="422"/>
      <c r="ILW732" s="3"/>
      <c r="ILX732" s="422"/>
      <c r="ILY732" s="3"/>
      <c r="ILZ732" s="422"/>
      <c r="IMA732" s="3"/>
      <c r="IMB732" s="422"/>
      <c r="IMC732" s="3"/>
      <c r="IMD732" s="422"/>
      <c r="IME732" s="3"/>
      <c r="IMF732" s="422"/>
      <c r="IMG732" s="3"/>
      <c r="IMH732" s="422"/>
      <c r="IMI732" s="3"/>
      <c r="IMJ732" s="422"/>
      <c r="IMK732" s="3"/>
      <c r="IML732" s="422"/>
      <c r="IMM732" s="3"/>
      <c r="IMN732" s="422"/>
      <c r="IMO732" s="3"/>
      <c r="IMP732" s="422"/>
      <c r="IMQ732" s="3"/>
      <c r="IMR732" s="422"/>
      <c r="IMS732" s="3"/>
      <c r="IMT732" s="422"/>
      <c r="IMU732" s="3"/>
      <c r="IMV732" s="422"/>
      <c r="IMW732" s="3"/>
      <c r="IMX732" s="422"/>
      <c r="IMY732" s="3"/>
      <c r="IMZ732" s="422"/>
      <c r="INA732" s="3"/>
      <c r="INB732" s="422"/>
      <c r="INC732" s="3"/>
      <c r="IND732" s="422"/>
      <c r="INE732" s="3"/>
      <c r="INF732" s="422"/>
      <c r="ING732" s="3"/>
      <c r="INH732" s="422"/>
      <c r="INI732" s="3"/>
      <c r="INJ732" s="422"/>
      <c r="INK732" s="3"/>
      <c r="INL732" s="422"/>
      <c r="INM732" s="3"/>
      <c r="INN732" s="422"/>
      <c r="INO732" s="3"/>
      <c r="INP732" s="422"/>
      <c r="INQ732" s="3"/>
      <c r="INR732" s="422"/>
      <c r="INS732" s="3"/>
      <c r="INT732" s="422"/>
      <c r="INU732" s="3"/>
      <c r="INV732" s="422"/>
      <c r="INW732" s="3"/>
      <c r="INX732" s="422"/>
      <c r="INY732" s="3"/>
      <c r="INZ732" s="422"/>
      <c r="IOA732" s="3"/>
      <c r="IOB732" s="422"/>
      <c r="IOC732" s="3"/>
      <c r="IOD732" s="422"/>
      <c r="IOE732" s="3"/>
      <c r="IOF732" s="422"/>
      <c r="IOG732" s="3"/>
      <c r="IOH732" s="422"/>
      <c r="IOI732" s="3"/>
      <c r="IOJ732" s="422"/>
      <c r="IOK732" s="3"/>
      <c r="IOL732" s="422"/>
      <c r="IOM732" s="3"/>
      <c r="ION732" s="422"/>
      <c r="IOO732" s="3"/>
      <c r="IOP732" s="422"/>
      <c r="IOQ732" s="3"/>
      <c r="IOR732" s="422"/>
      <c r="IOS732" s="3"/>
      <c r="IOT732" s="422"/>
      <c r="IOU732" s="3"/>
      <c r="IOV732" s="422"/>
      <c r="IOW732" s="3"/>
      <c r="IOX732" s="422"/>
      <c r="IOY732" s="3"/>
      <c r="IOZ732" s="422"/>
      <c r="IPA732" s="3"/>
      <c r="IPB732" s="422"/>
      <c r="IPC732" s="3"/>
      <c r="IPD732" s="422"/>
      <c r="IPE732" s="3"/>
      <c r="IPF732" s="422"/>
      <c r="IPG732" s="3"/>
      <c r="IPH732" s="422"/>
      <c r="IPI732" s="3"/>
      <c r="IPJ732" s="422"/>
      <c r="IPK732" s="3"/>
      <c r="IPL732" s="422"/>
      <c r="IPM732" s="3"/>
      <c r="IPN732" s="422"/>
      <c r="IPO732" s="3"/>
      <c r="IPP732" s="422"/>
      <c r="IPQ732" s="3"/>
      <c r="IPR732" s="422"/>
      <c r="IPS732" s="3"/>
      <c r="IPT732" s="422"/>
      <c r="IPU732" s="3"/>
      <c r="IPV732" s="422"/>
      <c r="IPW732" s="3"/>
      <c r="IPX732" s="422"/>
      <c r="IPY732" s="3"/>
      <c r="IPZ732" s="422"/>
      <c r="IQA732" s="3"/>
      <c r="IQB732" s="422"/>
      <c r="IQC732" s="3"/>
      <c r="IQD732" s="422"/>
      <c r="IQE732" s="3"/>
      <c r="IQF732" s="422"/>
      <c r="IQG732" s="3"/>
      <c r="IQH732" s="422"/>
      <c r="IQI732" s="3"/>
      <c r="IQJ732" s="422"/>
      <c r="IQK732" s="3"/>
      <c r="IQL732" s="422"/>
      <c r="IQM732" s="3"/>
      <c r="IQN732" s="422"/>
      <c r="IQO732" s="3"/>
      <c r="IQP732" s="422"/>
      <c r="IQQ732" s="3"/>
      <c r="IQR732" s="422"/>
      <c r="IQS732" s="3"/>
      <c r="IQT732" s="422"/>
      <c r="IQU732" s="3"/>
      <c r="IQV732" s="422"/>
      <c r="IQW732" s="3"/>
      <c r="IQX732" s="422"/>
      <c r="IQY732" s="3"/>
      <c r="IQZ732" s="422"/>
      <c r="IRA732" s="3"/>
      <c r="IRB732" s="422"/>
      <c r="IRC732" s="3"/>
      <c r="IRD732" s="422"/>
      <c r="IRE732" s="3"/>
      <c r="IRF732" s="422"/>
      <c r="IRG732" s="3"/>
      <c r="IRH732" s="422"/>
      <c r="IRI732" s="3"/>
      <c r="IRJ732" s="422"/>
      <c r="IRK732" s="3"/>
      <c r="IRL732" s="422"/>
      <c r="IRM732" s="3"/>
      <c r="IRN732" s="422"/>
      <c r="IRO732" s="3"/>
      <c r="IRP732" s="422"/>
      <c r="IRQ732" s="3"/>
      <c r="IRR732" s="422"/>
      <c r="IRS732" s="3"/>
      <c r="IRT732" s="422"/>
      <c r="IRU732" s="3"/>
      <c r="IRV732" s="422"/>
      <c r="IRW732" s="3"/>
      <c r="IRX732" s="422"/>
      <c r="IRY732" s="3"/>
      <c r="IRZ732" s="422"/>
      <c r="ISA732" s="3"/>
      <c r="ISB732" s="422"/>
      <c r="ISC732" s="3"/>
      <c r="ISD732" s="422"/>
      <c r="ISE732" s="3"/>
      <c r="ISF732" s="422"/>
      <c r="ISG732" s="3"/>
      <c r="ISH732" s="422"/>
      <c r="ISI732" s="3"/>
      <c r="ISJ732" s="422"/>
      <c r="ISK732" s="3"/>
      <c r="ISL732" s="422"/>
      <c r="ISM732" s="3"/>
      <c r="ISN732" s="422"/>
      <c r="ISO732" s="3"/>
      <c r="ISP732" s="422"/>
      <c r="ISQ732" s="3"/>
      <c r="ISR732" s="422"/>
      <c r="ISS732" s="3"/>
      <c r="IST732" s="422"/>
      <c r="ISU732" s="3"/>
      <c r="ISV732" s="422"/>
      <c r="ISW732" s="3"/>
      <c r="ISX732" s="422"/>
      <c r="ISY732" s="3"/>
      <c r="ISZ732" s="422"/>
      <c r="ITA732" s="3"/>
      <c r="ITB732" s="422"/>
      <c r="ITC732" s="3"/>
      <c r="ITD732" s="422"/>
      <c r="ITE732" s="3"/>
      <c r="ITF732" s="422"/>
      <c r="ITG732" s="3"/>
      <c r="ITH732" s="422"/>
      <c r="ITI732" s="3"/>
      <c r="ITJ732" s="422"/>
      <c r="ITK732" s="3"/>
      <c r="ITL732" s="422"/>
      <c r="ITM732" s="3"/>
      <c r="ITN732" s="422"/>
      <c r="ITO732" s="3"/>
      <c r="ITP732" s="422"/>
      <c r="ITQ732" s="3"/>
      <c r="ITR732" s="422"/>
      <c r="ITS732" s="3"/>
      <c r="ITT732" s="422"/>
      <c r="ITU732" s="3"/>
      <c r="ITV732" s="422"/>
      <c r="ITW732" s="3"/>
      <c r="ITX732" s="422"/>
      <c r="ITY732" s="3"/>
      <c r="ITZ732" s="422"/>
      <c r="IUA732" s="3"/>
      <c r="IUB732" s="422"/>
      <c r="IUC732" s="3"/>
      <c r="IUD732" s="422"/>
      <c r="IUE732" s="3"/>
      <c r="IUF732" s="422"/>
      <c r="IUG732" s="3"/>
      <c r="IUH732" s="422"/>
      <c r="IUI732" s="3"/>
      <c r="IUJ732" s="422"/>
      <c r="IUK732" s="3"/>
      <c r="IUL732" s="422"/>
      <c r="IUM732" s="3"/>
      <c r="IUN732" s="422"/>
      <c r="IUO732" s="3"/>
      <c r="IUP732" s="422"/>
      <c r="IUQ732" s="3"/>
      <c r="IUR732" s="422"/>
      <c r="IUS732" s="3"/>
      <c r="IUT732" s="422"/>
      <c r="IUU732" s="3"/>
      <c r="IUV732" s="422"/>
      <c r="IUW732" s="3"/>
      <c r="IUX732" s="422"/>
      <c r="IUY732" s="3"/>
      <c r="IUZ732" s="422"/>
      <c r="IVA732" s="3"/>
      <c r="IVB732" s="422"/>
      <c r="IVC732" s="3"/>
      <c r="IVD732" s="422"/>
      <c r="IVE732" s="3"/>
      <c r="IVF732" s="422"/>
      <c r="IVG732" s="3"/>
      <c r="IVH732" s="422"/>
      <c r="IVI732" s="3"/>
      <c r="IVJ732" s="422"/>
      <c r="IVK732" s="3"/>
      <c r="IVL732" s="422"/>
      <c r="IVM732" s="3"/>
      <c r="IVN732" s="422"/>
      <c r="IVO732" s="3"/>
      <c r="IVP732" s="422"/>
      <c r="IVQ732" s="3"/>
      <c r="IVR732" s="422"/>
      <c r="IVS732" s="3"/>
      <c r="IVT732" s="422"/>
      <c r="IVU732" s="3"/>
      <c r="IVV732" s="422"/>
      <c r="IVW732" s="3"/>
      <c r="IVX732" s="422"/>
      <c r="IVY732" s="3"/>
      <c r="IVZ732" s="422"/>
      <c r="IWA732" s="3"/>
      <c r="IWB732" s="422"/>
      <c r="IWC732" s="3"/>
      <c r="IWD732" s="422"/>
      <c r="IWE732" s="3"/>
      <c r="IWF732" s="422"/>
      <c r="IWG732" s="3"/>
      <c r="IWH732" s="422"/>
      <c r="IWI732" s="3"/>
      <c r="IWJ732" s="422"/>
      <c r="IWK732" s="3"/>
      <c r="IWL732" s="422"/>
      <c r="IWM732" s="3"/>
      <c r="IWN732" s="422"/>
      <c r="IWO732" s="3"/>
      <c r="IWP732" s="422"/>
      <c r="IWQ732" s="3"/>
      <c r="IWR732" s="422"/>
      <c r="IWS732" s="3"/>
      <c r="IWT732" s="422"/>
      <c r="IWU732" s="3"/>
      <c r="IWV732" s="422"/>
      <c r="IWW732" s="3"/>
      <c r="IWX732" s="422"/>
      <c r="IWY732" s="3"/>
      <c r="IWZ732" s="422"/>
      <c r="IXA732" s="3"/>
      <c r="IXB732" s="422"/>
      <c r="IXC732" s="3"/>
      <c r="IXD732" s="422"/>
      <c r="IXE732" s="3"/>
      <c r="IXF732" s="422"/>
      <c r="IXG732" s="3"/>
      <c r="IXH732" s="422"/>
      <c r="IXI732" s="3"/>
      <c r="IXJ732" s="422"/>
      <c r="IXK732" s="3"/>
      <c r="IXL732" s="422"/>
      <c r="IXM732" s="3"/>
      <c r="IXN732" s="422"/>
      <c r="IXO732" s="3"/>
      <c r="IXP732" s="422"/>
      <c r="IXQ732" s="3"/>
      <c r="IXR732" s="422"/>
      <c r="IXS732" s="3"/>
      <c r="IXT732" s="422"/>
      <c r="IXU732" s="3"/>
      <c r="IXV732" s="422"/>
      <c r="IXW732" s="3"/>
      <c r="IXX732" s="422"/>
      <c r="IXY732" s="3"/>
      <c r="IXZ732" s="422"/>
      <c r="IYA732" s="3"/>
      <c r="IYB732" s="422"/>
      <c r="IYC732" s="3"/>
      <c r="IYD732" s="422"/>
      <c r="IYE732" s="3"/>
      <c r="IYF732" s="422"/>
      <c r="IYG732" s="3"/>
      <c r="IYH732" s="422"/>
      <c r="IYI732" s="3"/>
      <c r="IYJ732" s="422"/>
      <c r="IYK732" s="3"/>
      <c r="IYL732" s="422"/>
      <c r="IYM732" s="3"/>
      <c r="IYN732" s="422"/>
      <c r="IYO732" s="3"/>
      <c r="IYP732" s="422"/>
      <c r="IYQ732" s="3"/>
      <c r="IYR732" s="422"/>
      <c r="IYS732" s="3"/>
      <c r="IYT732" s="422"/>
      <c r="IYU732" s="3"/>
      <c r="IYV732" s="422"/>
      <c r="IYW732" s="3"/>
      <c r="IYX732" s="422"/>
      <c r="IYY732" s="3"/>
      <c r="IYZ732" s="422"/>
      <c r="IZA732" s="3"/>
      <c r="IZB732" s="422"/>
      <c r="IZC732" s="3"/>
      <c r="IZD732" s="422"/>
      <c r="IZE732" s="3"/>
      <c r="IZF732" s="422"/>
      <c r="IZG732" s="3"/>
      <c r="IZH732" s="422"/>
      <c r="IZI732" s="3"/>
      <c r="IZJ732" s="422"/>
      <c r="IZK732" s="3"/>
      <c r="IZL732" s="422"/>
      <c r="IZM732" s="3"/>
      <c r="IZN732" s="422"/>
      <c r="IZO732" s="3"/>
      <c r="IZP732" s="422"/>
      <c r="IZQ732" s="3"/>
      <c r="IZR732" s="422"/>
      <c r="IZS732" s="3"/>
      <c r="IZT732" s="422"/>
      <c r="IZU732" s="3"/>
      <c r="IZV732" s="422"/>
      <c r="IZW732" s="3"/>
      <c r="IZX732" s="422"/>
      <c r="IZY732" s="3"/>
      <c r="IZZ732" s="422"/>
      <c r="JAA732" s="3"/>
      <c r="JAB732" s="422"/>
      <c r="JAC732" s="3"/>
      <c r="JAD732" s="422"/>
      <c r="JAE732" s="3"/>
      <c r="JAF732" s="422"/>
      <c r="JAG732" s="3"/>
      <c r="JAH732" s="422"/>
      <c r="JAI732" s="3"/>
      <c r="JAJ732" s="422"/>
      <c r="JAK732" s="3"/>
      <c r="JAL732" s="422"/>
      <c r="JAM732" s="3"/>
      <c r="JAN732" s="422"/>
      <c r="JAO732" s="3"/>
      <c r="JAP732" s="422"/>
      <c r="JAQ732" s="3"/>
      <c r="JAR732" s="422"/>
      <c r="JAS732" s="3"/>
      <c r="JAT732" s="422"/>
      <c r="JAU732" s="3"/>
      <c r="JAV732" s="422"/>
      <c r="JAW732" s="3"/>
      <c r="JAX732" s="422"/>
      <c r="JAY732" s="3"/>
      <c r="JAZ732" s="422"/>
      <c r="JBA732" s="3"/>
      <c r="JBB732" s="422"/>
      <c r="JBC732" s="3"/>
      <c r="JBD732" s="422"/>
      <c r="JBE732" s="3"/>
      <c r="JBF732" s="422"/>
      <c r="JBG732" s="3"/>
      <c r="JBH732" s="422"/>
      <c r="JBI732" s="3"/>
      <c r="JBJ732" s="422"/>
      <c r="JBK732" s="3"/>
      <c r="JBL732" s="422"/>
      <c r="JBM732" s="3"/>
      <c r="JBN732" s="422"/>
      <c r="JBO732" s="3"/>
      <c r="JBP732" s="422"/>
      <c r="JBQ732" s="3"/>
      <c r="JBR732" s="422"/>
      <c r="JBS732" s="3"/>
      <c r="JBT732" s="422"/>
      <c r="JBU732" s="3"/>
      <c r="JBV732" s="422"/>
      <c r="JBW732" s="3"/>
      <c r="JBX732" s="422"/>
      <c r="JBY732" s="3"/>
      <c r="JBZ732" s="422"/>
      <c r="JCA732" s="3"/>
      <c r="JCB732" s="422"/>
      <c r="JCC732" s="3"/>
      <c r="JCD732" s="422"/>
      <c r="JCE732" s="3"/>
      <c r="JCF732" s="422"/>
      <c r="JCG732" s="3"/>
      <c r="JCH732" s="422"/>
      <c r="JCI732" s="3"/>
      <c r="JCJ732" s="422"/>
      <c r="JCK732" s="3"/>
      <c r="JCL732" s="422"/>
      <c r="JCM732" s="3"/>
      <c r="JCN732" s="422"/>
      <c r="JCO732" s="3"/>
      <c r="JCP732" s="422"/>
      <c r="JCQ732" s="3"/>
      <c r="JCR732" s="422"/>
      <c r="JCS732" s="3"/>
      <c r="JCT732" s="422"/>
      <c r="JCU732" s="3"/>
      <c r="JCV732" s="422"/>
      <c r="JCW732" s="3"/>
      <c r="JCX732" s="422"/>
      <c r="JCY732" s="3"/>
      <c r="JCZ732" s="422"/>
      <c r="JDA732" s="3"/>
      <c r="JDB732" s="422"/>
      <c r="JDC732" s="3"/>
      <c r="JDD732" s="422"/>
      <c r="JDE732" s="3"/>
      <c r="JDF732" s="422"/>
      <c r="JDG732" s="3"/>
      <c r="JDH732" s="422"/>
      <c r="JDI732" s="3"/>
      <c r="JDJ732" s="422"/>
      <c r="JDK732" s="3"/>
      <c r="JDL732" s="422"/>
      <c r="JDM732" s="3"/>
      <c r="JDN732" s="422"/>
      <c r="JDO732" s="3"/>
      <c r="JDP732" s="422"/>
      <c r="JDQ732" s="3"/>
      <c r="JDR732" s="422"/>
      <c r="JDS732" s="3"/>
      <c r="JDT732" s="422"/>
      <c r="JDU732" s="3"/>
      <c r="JDV732" s="422"/>
      <c r="JDW732" s="3"/>
      <c r="JDX732" s="422"/>
      <c r="JDY732" s="3"/>
      <c r="JDZ732" s="422"/>
      <c r="JEA732" s="3"/>
      <c r="JEB732" s="422"/>
      <c r="JEC732" s="3"/>
      <c r="JED732" s="422"/>
      <c r="JEE732" s="3"/>
      <c r="JEF732" s="422"/>
      <c r="JEG732" s="3"/>
      <c r="JEH732" s="422"/>
      <c r="JEI732" s="3"/>
      <c r="JEJ732" s="422"/>
      <c r="JEK732" s="3"/>
      <c r="JEL732" s="422"/>
      <c r="JEM732" s="3"/>
      <c r="JEN732" s="422"/>
      <c r="JEO732" s="3"/>
      <c r="JEP732" s="422"/>
      <c r="JEQ732" s="3"/>
      <c r="JER732" s="422"/>
      <c r="JES732" s="3"/>
      <c r="JET732" s="422"/>
      <c r="JEU732" s="3"/>
      <c r="JEV732" s="422"/>
      <c r="JEW732" s="3"/>
      <c r="JEX732" s="422"/>
      <c r="JEY732" s="3"/>
      <c r="JEZ732" s="422"/>
      <c r="JFA732" s="3"/>
      <c r="JFB732" s="422"/>
      <c r="JFC732" s="3"/>
      <c r="JFD732" s="422"/>
      <c r="JFE732" s="3"/>
      <c r="JFF732" s="422"/>
      <c r="JFG732" s="3"/>
      <c r="JFH732" s="422"/>
      <c r="JFI732" s="3"/>
      <c r="JFJ732" s="422"/>
      <c r="JFK732" s="3"/>
      <c r="JFL732" s="422"/>
      <c r="JFM732" s="3"/>
      <c r="JFN732" s="422"/>
      <c r="JFO732" s="3"/>
      <c r="JFP732" s="422"/>
      <c r="JFQ732" s="3"/>
      <c r="JFR732" s="422"/>
      <c r="JFS732" s="3"/>
      <c r="JFT732" s="422"/>
      <c r="JFU732" s="3"/>
      <c r="JFV732" s="422"/>
      <c r="JFW732" s="3"/>
      <c r="JFX732" s="422"/>
      <c r="JFY732" s="3"/>
      <c r="JFZ732" s="422"/>
      <c r="JGA732" s="3"/>
      <c r="JGB732" s="422"/>
      <c r="JGC732" s="3"/>
      <c r="JGD732" s="422"/>
      <c r="JGE732" s="3"/>
      <c r="JGF732" s="422"/>
      <c r="JGG732" s="3"/>
      <c r="JGH732" s="422"/>
      <c r="JGI732" s="3"/>
      <c r="JGJ732" s="422"/>
      <c r="JGK732" s="3"/>
      <c r="JGL732" s="422"/>
      <c r="JGM732" s="3"/>
      <c r="JGN732" s="422"/>
      <c r="JGO732" s="3"/>
      <c r="JGP732" s="422"/>
      <c r="JGQ732" s="3"/>
      <c r="JGR732" s="422"/>
      <c r="JGS732" s="3"/>
      <c r="JGT732" s="422"/>
      <c r="JGU732" s="3"/>
      <c r="JGV732" s="422"/>
      <c r="JGW732" s="3"/>
      <c r="JGX732" s="422"/>
      <c r="JGY732" s="3"/>
      <c r="JGZ732" s="422"/>
      <c r="JHA732" s="3"/>
      <c r="JHB732" s="422"/>
      <c r="JHC732" s="3"/>
      <c r="JHD732" s="422"/>
      <c r="JHE732" s="3"/>
      <c r="JHF732" s="422"/>
      <c r="JHG732" s="3"/>
      <c r="JHH732" s="422"/>
      <c r="JHI732" s="3"/>
      <c r="JHJ732" s="422"/>
      <c r="JHK732" s="3"/>
      <c r="JHL732" s="422"/>
      <c r="JHM732" s="3"/>
      <c r="JHN732" s="422"/>
      <c r="JHO732" s="3"/>
      <c r="JHP732" s="422"/>
      <c r="JHQ732" s="3"/>
      <c r="JHR732" s="422"/>
      <c r="JHS732" s="3"/>
      <c r="JHT732" s="422"/>
      <c r="JHU732" s="3"/>
      <c r="JHV732" s="422"/>
      <c r="JHW732" s="3"/>
      <c r="JHX732" s="422"/>
      <c r="JHY732" s="3"/>
      <c r="JHZ732" s="422"/>
      <c r="JIA732" s="3"/>
      <c r="JIB732" s="422"/>
      <c r="JIC732" s="3"/>
      <c r="JID732" s="422"/>
      <c r="JIE732" s="3"/>
      <c r="JIF732" s="422"/>
      <c r="JIG732" s="3"/>
      <c r="JIH732" s="422"/>
      <c r="JII732" s="3"/>
      <c r="JIJ732" s="422"/>
      <c r="JIK732" s="3"/>
      <c r="JIL732" s="422"/>
      <c r="JIM732" s="3"/>
      <c r="JIN732" s="422"/>
      <c r="JIO732" s="3"/>
      <c r="JIP732" s="422"/>
      <c r="JIQ732" s="3"/>
      <c r="JIR732" s="422"/>
      <c r="JIS732" s="3"/>
      <c r="JIT732" s="422"/>
      <c r="JIU732" s="3"/>
      <c r="JIV732" s="422"/>
      <c r="JIW732" s="3"/>
      <c r="JIX732" s="422"/>
      <c r="JIY732" s="3"/>
      <c r="JIZ732" s="422"/>
      <c r="JJA732" s="3"/>
      <c r="JJB732" s="422"/>
      <c r="JJC732" s="3"/>
      <c r="JJD732" s="422"/>
      <c r="JJE732" s="3"/>
      <c r="JJF732" s="422"/>
      <c r="JJG732" s="3"/>
      <c r="JJH732" s="422"/>
      <c r="JJI732" s="3"/>
      <c r="JJJ732" s="422"/>
      <c r="JJK732" s="3"/>
      <c r="JJL732" s="422"/>
      <c r="JJM732" s="3"/>
      <c r="JJN732" s="422"/>
      <c r="JJO732" s="3"/>
      <c r="JJP732" s="422"/>
      <c r="JJQ732" s="3"/>
      <c r="JJR732" s="422"/>
      <c r="JJS732" s="3"/>
      <c r="JJT732" s="422"/>
      <c r="JJU732" s="3"/>
      <c r="JJV732" s="422"/>
      <c r="JJW732" s="3"/>
      <c r="JJX732" s="422"/>
      <c r="JJY732" s="3"/>
      <c r="JJZ732" s="422"/>
      <c r="JKA732" s="3"/>
      <c r="JKB732" s="422"/>
      <c r="JKC732" s="3"/>
      <c r="JKD732" s="422"/>
      <c r="JKE732" s="3"/>
      <c r="JKF732" s="422"/>
      <c r="JKG732" s="3"/>
      <c r="JKH732" s="422"/>
      <c r="JKI732" s="3"/>
      <c r="JKJ732" s="422"/>
      <c r="JKK732" s="3"/>
      <c r="JKL732" s="422"/>
      <c r="JKM732" s="3"/>
      <c r="JKN732" s="422"/>
      <c r="JKO732" s="3"/>
      <c r="JKP732" s="422"/>
      <c r="JKQ732" s="3"/>
      <c r="JKR732" s="422"/>
      <c r="JKS732" s="3"/>
      <c r="JKT732" s="422"/>
      <c r="JKU732" s="3"/>
      <c r="JKV732" s="422"/>
      <c r="JKW732" s="3"/>
      <c r="JKX732" s="422"/>
      <c r="JKY732" s="3"/>
      <c r="JKZ732" s="422"/>
      <c r="JLA732" s="3"/>
      <c r="JLB732" s="422"/>
      <c r="JLC732" s="3"/>
      <c r="JLD732" s="422"/>
      <c r="JLE732" s="3"/>
      <c r="JLF732" s="422"/>
      <c r="JLG732" s="3"/>
      <c r="JLH732" s="422"/>
      <c r="JLI732" s="3"/>
      <c r="JLJ732" s="422"/>
      <c r="JLK732" s="3"/>
      <c r="JLL732" s="422"/>
      <c r="JLM732" s="3"/>
      <c r="JLN732" s="422"/>
      <c r="JLO732" s="3"/>
      <c r="JLP732" s="422"/>
      <c r="JLQ732" s="3"/>
      <c r="JLR732" s="422"/>
      <c r="JLS732" s="3"/>
      <c r="JLT732" s="422"/>
      <c r="JLU732" s="3"/>
      <c r="JLV732" s="422"/>
      <c r="JLW732" s="3"/>
      <c r="JLX732" s="422"/>
      <c r="JLY732" s="3"/>
      <c r="JLZ732" s="422"/>
      <c r="JMA732" s="3"/>
      <c r="JMB732" s="422"/>
      <c r="JMC732" s="3"/>
      <c r="JMD732" s="422"/>
      <c r="JME732" s="3"/>
      <c r="JMF732" s="422"/>
      <c r="JMG732" s="3"/>
      <c r="JMH732" s="422"/>
      <c r="JMI732" s="3"/>
      <c r="JMJ732" s="422"/>
      <c r="JMK732" s="3"/>
      <c r="JML732" s="422"/>
      <c r="JMM732" s="3"/>
      <c r="JMN732" s="422"/>
      <c r="JMO732" s="3"/>
      <c r="JMP732" s="422"/>
      <c r="JMQ732" s="3"/>
      <c r="JMR732" s="422"/>
      <c r="JMS732" s="3"/>
      <c r="JMT732" s="422"/>
      <c r="JMU732" s="3"/>
      <c r="JMV732" s="422"/>
      <c r="JMW732" s="3"/>
      <c r="JMX732" s="422"/>
      <c r="JMY732" s="3"/>
      <c r="JMZ732" s="422"/>
      <c r="JNA732" s="3"/>
      <c r="JNB732" s="422"/>
      <c r="JNC732" s="3"/>
      <c r="JND732" s="422"/>
      <c r="JNE732" s="3"/>
      <c r="JNF732" s="422"/>
      <c r="JNG732" s="3"/>
      <c r="JNH732" s="422"/>
      <c r="JNI732" s="3"/>
      <c r="JNJ732" s="422"/>
      <c r="JNK732" s="3"/>
      <c r="JNL732" s="422"/>
      <c r="JNM732" s="3"/>
      <c r="JNN732" s="422"/>
      <c r="JNO732" s="3"/>
      <c r="JNP732" s="422"/>
      <c r="JNQ732" s="3"/>
      <c r="JNR732" s="422"/>
      <c r="JNS732" s="3"/>
      <c r="JNT732" s="422"/>
      <c r="JNU732" s="3"/>
      <c r="JNV732" s="422"/>
      <c r="JNW732" s="3"/>
      <c r="JNX732" s="422"/>
      <c r="JNY732" s="3"/>
      <c r="JNZ732" s="422"/>
      <c r="JOA732" s="3"/>
      <c r="JOB732" s="422"/>
      <c r="JOC732" s="3"/>
      <c r="JOD732" s="422"/>
      <c r="JOE732" s="3"/>
      <c r="JOF732" s="422"/>
      <c r="JOG732" s="3"/>
      <c r="JOH732" s="422"/>
      <c r="JOI732" s="3"/>
      <c r="JOJ732" s="422"/>
      <c r="JOK732" s="3"/>
      <c r="JOL732" s="422"/>
      <c r="JOM732" s="3"/>
      <c r="JON732" s="422"/>
      <c r="JOO732" s="3"/>
      <c r="JOP732" s="422"/>
      <c r="JOQ732" s="3"/>
      <c r="JOR732" s="422"/>
      <c r="JOS732" s="3"/>
      <c r="JOT732" s="422"/>
      <c r="JOU732" s="3"/>
      <c r="JOV732" s="422"/>
      <c r="JOW732" s="3"/>
      <c r="JOX732" s="422"/>
      <c r="JOY732" s="3"/>
      <c r="JOZ732" s="422"/>
      <c r="JPA732" s="3"/>
      <c r="JPB732" s="422"/>
      <c r="JPC732" s="3"/>
      <c r="JPD732" s="422"/>
      <c r="JPE732" s="3"/>
      <c r="JPF732" s="422"/>
      <c r="JPG732" s="3"/>
      <c r="JPH732" s="422"/>
      <c r="JPI732" s="3"/>
      <c r="JPJ732" s="422"/>
      <c r="JPK732" s="3"/>
      <c r="JPL732" s="422"/>
      <c r="JPM732" s="3"/>
      <c r="JPN732" s="422"/>
      <c r="JPO732" s="3"/>
      <c r="JPP732" s="422"/>
      <c r="JPQ732" s="3"/>
      <c r="JPR732" s="422"/>
      <c r="JPS732" s="3"/>
      <c r="JPT732" s="422"/>
      <c r="JPU732" s="3"/>
      <c r="JPV732" s="422"/>
      <c r="JPW732" s="3"/>
      <c r="JPX732" s="422"/>
      <c r="JPY732" s="3"/>
      <c r="JPZ732" s="422"/>
      <c r="JQA732" s="3"/>
      <c r="JQB732" s="422"/>
      <c r="JQC732" s="3"/>
      <c r="JQD732" s="422"/>
      <c r="JQE732" s="3"/>
      <c r="JQF732" s="422"/>
      <c r="JQG732" s="3"/>
      <c r="JQH732" s="422"/>
      <c r="JQI732" s="3"/>
      <c r="JQJ732" s="422"/>
      <c r="JQK732" s="3"/>
      <c r="JQL732" s="422"/>
      <c r="JQM732" s="3"/>
      <c r="JQN732" s="422"/>
      <c r="JQO732" s="3"/>
      <c r="JQP732" s="422"/>
      <c r="JQQ732" s="3"/>
      <c r="JQR732" s="422"/>
      <c r="JQS732" s="3"/>
      <c r="JQT732" s="422"/>
      <c r="JQU732" s="3"/>
      <c r="JQV732" s="422"/>
      <c r="JQW732" s="3"/>
      <c r="JQX732" s="422"/>
      <c r="JQY732" s="3"/>
      <c r="JQZ732" s="422"/>
      <c r="JRA732" s="3"/>
      <c r="JRB732" s="422"/>
      <c r="JRC732" s="3"/>
      <c r="JRD732" s="422"/>
      <c r="JRE732" s="3"/>
      <c r="JRF732" s="422"/>
      <c r="JRG732" s="3"/>
      <c r="JRH732" s="422"/>
      <c r="JRI732" s="3"/>
      <c r="JRJ732" s="422"/>
      <c r="JRK732" s="3"/>
      <c r="JRL732" s="422"/>
      <c r="JRM732" s="3"/>
      <c r="JRN732" s="422"/>
      <c r="JRO732" s="3"/>
      <c r="JRP732" s="422"/>
      <c r="JRQ732" s="3"/>
      <c r="JRR732" s="422"/>
      <c r="JRS732" s="3"/>
      <c r="JRT732" s="422"/>
      <c r="JRU732" s="3"/>
      <c r="JRV732" s="422"/>
      <c r="JRW732" s="3"/>
      <c r="JRX732" s="422"/>
      <c r="JRY732" s="3"/>
      <c r="JRZ732" s="422"/>
      <c r="JSA732" s="3"/>
      <c r="JSB732" s="422"/>
      <c r="JSC732" s="3"/>
      <c r="JSD732" s="422"/>
      <c r="JSE732" s="3"/>
      <c r="JSF732" s="422"/>
      <c r="JSG732" s="3"/>
      <c r="JSH732" s="422"/>
      <c r="JSI732" s="3"/>
      <c r="JSJ732" s="422"/>
      <c r="JSK732" s="3"/>
      <c r="JSL732" s="422"/>
      <c r="JSM732" s="3"/>
      <c r="JSN732" s="422"/>
      <c r="JSO732" s="3"/>
      <c r="JSP732" s="422"/>
      <c r="JSQ732" s="3"/>
      <c r="JSR732" s="422"/>
      <c r="JSS732" s="3"/>
      <c r="JST732" s="422"/>
      <c r="JSU732" s="3"/>
      <c r="JSV732" s="422"/>
      <c r="JSW732" s="3"/>
      <c r="JSX732" s="422"/>
      <c r="JSY732" s="3"/>
      <c r="JSZ732" s="422"/>
      <c r="JTA732" s="3"/>
      <c r="JTB732" s="422"/>
      <c r="JTC732" s="3"/>
      <c r="JTD732" s="422"/>
      <c r="JTE732" s="3"/>
      <c r="JTF732" s="422"/>
      <c r="JTG732" s="3"/>
      <c r="JTH732" s="422"/>
      <c r="JTI732" s="3"/>
      <c r="JTJ732" s="422"/>
      <c r="JTK732" s="3"/>
      <c r="JTL732" s="422"/>
      <c r="JTM732" s="3"/>
      <c r="JTN732" s="422"/>
      <c r="JTO732" s="3"/>
      <c r="JTP732" s="422"/>
      <c r="JTQ732" s="3"/>
      <c r="JTR732" s="422"/>
      <c r="JTS732" s="3"/>
      <c r="JTT732" s="422"/>
      <c r="JTU732" s="3"/>
      <c r="JTV732" s="422"/>
      <c r="JTW732" s="3"/>
      <c r="JTX732" s="422"/>
      <c r="JTY732" s="3"/>
      <c r="JTZ732" s="422"/>
      <c r="JUA732" s="3"/>
      <c r="JUB732" s="422"/>
      <c r="JUC732" s="3"/>
      <c r="JUD732" s="422"/>
      <c r="JUE732" s="3"/>
      <c r="JUF732" s="422"/>
      <c r="JUG732" s="3"/>
      <c r="JUH732" s="422"/>
      <c r="JUI732" s="3"/>
      <c r="JUJ732" s="422"/>
      <c r="JUK732" s="3"/>
      <c r="JUL732" s="422"/>
      <c r="JUM732" s="3"/>
      <c r="JUN732" s="422"/>
      <c r="JUO732" s="3"/>
      <c r="JUP732" s="422"/>
      <c r="JUQ732" s="3"/>
      <c r="JUR732" s="422"/>
      <c r="JUS732" s="3"/>
      <c r="JUT732" s="422"/>
      <c r="JUU732" s="3"/>
      <c r="JUV732" s="422"/>
      <c r="JUW732" s="3"/>
      <c r="JUX732" s="422"/>
      <c r="JUY732" s="3"/>
      <c r="JUZ732" s="422"/>
      <c r="JVA732" s="3"/>
      <c r="JVB732" s="422"/>
      <c r="JVC732" s="3"/>
      <c r="JVD732" s="422"/>
      <c r="JVE732" s="3"/>
      <c r="JVF732" s="422"/>
      <c r="JVG732" s="3"/>
      <c r="JVH732" s="422"/>
      <c r="JVI732" s="3"/>
      <c r="JVJ732" s="422"/>
      <c r="JVK732" s="3"/>
      <c r="JVL732" s="422"/>
      <c r="JVM732" s="3"/>
      <c r="JVN732" s="422"/>
      <c r="JVO732" s="3"/>
      <c r="JVP732" s="422"/>
      <c r="JVQ732" s="3"/>
      <c r="JVR732" s="422"/>
      <c r="JVS732" s="3"/>
      <c r="JVT732" s="422"/>
      <c r="JVU732" s="3"/>
      <c r="JVV732" s="422"/>
      <c r="JVW732" s="3"/>
      <c r="JVX732" s="422"/>
      <c r="JVY732" s="3"/>
      <c r="JVZ732" s="422"/>
      <c r="JWA732" s="3"/>
      <c r="JWB732" s="422"/>
      <c r="JWC732" s="3"/>
      <c r="JWD732" s="422"/>
      <c r="JWE732" s="3"/>
      <c r="JWF732" s="422"/>
      <c r="JWG732" s="3"/>
      <c r="JWH732" s="422"/>
      <c r="JWI732" s="3"/>
      <c r="JWJ732" s="422"/>
      <c r="JWK732" s="3"/>
      <c r="JWL732" s="422"/>
      <c r="JWM732" s="3"/>
      <c r="JWN732" s="422"/>
      <c r="JWO732" s="3"/>
      <c r="JWP732" s="422"/>
      <c r="JWQ732" s="3"/>
      <c r="JWR732" s="422"/>
      <c r="JWS732" s="3"/>
      <c r="JWT732" s="422"/>
      <c r="JWU732" s="3"/>
      <c r="JWV732" s="422"/>
      <c r="JWW732" s="3"/>
      <c r="JWX732" s="422"/>
      <c r="JWY732" s="3"/>
      <c r="JWZ732" s="422"/>
      <c r="JXA732" s="3"/>
      <c r="JXB732" s="422"/>
      <c r="JXC732" s="3"/>
      <c r="JXD732" s="422"/>
      <c r="JXE732" s="3"/>
      <c r="JXF732" s="422"/>
      <c r="JXG732" s="3"/>
      <c r="JXH732" s="422"/>
      <c r="JXI732" s="3"/>
      <c r="JXJ732" s="422"/>
      <c r="JXK732" s="3"/>
      <c r="JXL732" s="422"/>
      <c r="JXM732" s="3"/>
      <c r="JXN732" s="422"/>
      <c r="JXO732" s="3"/>
      <c r="JXP732" s="422"/>
      <c r="JXQ732" s="3"/>
      <c r="JXR732" s="422"/>
      <c r="JXS732" s="3"/>
      <c r="JXT732" s="422"/>
      <c r="JXU732" s="3"/>
      <c r="JXV732" s="422"/>
      <c r="JXW732" s="3"/>
      <c r="JXX732" s="422"/>
      <c r="JXY732" s="3"/>
      <c r="JXZ732" s="422"/>
      <c r="JYA732" s="3"/>
      <c r="JYB732" s="422"/>
      <c r="JYC732" s="3"/>
      <c r="JYD732" s="422"/>
      <c r="JYE732" s="3"/>
      <c r="JYF732" s="422"/>
      <c r="JYG732" s="3"/>
      <c r="JYH732" s="422"/>
      <c r="JYI732" s="3"/>
      <c r="JYJ732" s="422"/>
      <c r="JYK732" s="3"/>
      <c r="JYL732" s="422"/>
      <c r="JYM732" s="3"/>
      <c r="JYN732" s="422"/>
      <c r="JYO732" s="3"/>
      <c r="JYP732" s="422"/>
      <c r="JYQ732" s="3"/>
      <c r="JYR732" s="422"/>
      <c r="JYS732" s="3"/>
      <c r="JYT732" s="422"/>
      <c r="JYU732" s="3"/>
      <c r="JYV732" s="422"/>
      <c r="JYW732" s="3"/>
      <c r="JYX732" s="422"/>
      <c r="JYY732" s="3"/>
      <c r="JYZ732" s="422"/>
      <c r="JZA732" s="3"/>
      <c r="JZB732" s="422"/>
      <c r="JZC732" s="3"/>
      <c r="JZD732" s="422"/>
      <c r="JZE732" s="3"/>
      <c r="JZF732" s="422"/>
      <c r="JZG732" s="3"/>
      <c r="JZH732" s="422"/>
      <c r="JZI732" s="3"/>
      <c r="JZJ732" s="422"/>
      <c r="JZK732" s="3"/>
      <c r="JZL732" s="422"/>
      <c r="JZM732" s="3"/>
      <c r="JZN732" s="422"/>
      <c r="JZO732" s="3"/>
      <c r="JZP732" s="422"/>
      <c r="JZQ732" s="3"/>
      <c r="JZR732" s="422"/>
      <c r="JZS732" s="3"/>
      <c r="JZT732" s="422"/>
      <c r="JZU732" s="3"/>
      <c r="JZV732" s="422"/>
      <c r="JZW732" s="3"/>
      <c r="JZX732" s="422"/>
      <c r="JZY732" s="3"/>
      <c r="JZZ732" s="422"/>
      <c r="KAA732" s="3"/>
      <c r="KAB732" s="422"/>
      <c r="KAC732" s="3"/>
      <c r="KAD732" s="422"/>
      <c r="KAE732" s="3"/>
      <c r="KAF732" s="422"/>
      <c r="KAG732" s="3"/>
      <c r="KAH732" s="422"/>
      <c r="KAI732" s="3"/>
      <c r="KAJ732" s="422"/>
      <c r="KAK732" s="3"/>
      <c r="KAL732" s="422"/>
      <c r="KAM732" s="3"/>
      <c r="KAN732" s="422"/>
      <c r="KAO732" s="3"/>
      <c r="KAP732" s="422"/>
      <c r="KAQ732" s="3"/>
      <c r="KAR732" s="422"/>
      <c r="KAS732" s="3"/>
      <c r="KAT732" s="422"/>
      <c r="KAU732" s="3"/>
      <c r="KAV732" s="422"/>
      <c r="KAW732" s="3"/>
      <c r="KAX732" s="422"/>
      <c r="KAY732" s="3"/>
      <c r="KAZ732" s="422"/>
      <c r="KBA732" s="3"/>
      <c r="KBB732" s="422"/>
      <c r="KBC732" s="3"/>
      <c r="KBD732" s="422"/>
      <c r="KBE732" s="3"/>
      <c r="KBF732" s="422"/>
      <c r="KBG732" s="3"/>
      <c r="KBH732" s="422"/>
      <c r="KBI732" s="3"/>
      <c r="KBJ732" s="422"/>
      <c r="KBK732" s="3"/>
      <c r="KBL732" s="422"/>
      <c r="KBM732" s="3"/>
      <c r="KBN732" s="422"/>
      <c r="KBO732" s="3"/>
      <c r="KBP732" s="422"/>
      <c r="KBQ732" s="3"/>
      <c r="KBR732" s="422"/>
      <c r="KBS732" s="3"/>
      <c r="KBT732" s="422"/>
      <c r="KBU732" s="3"/>
      <c r="KBV732" s="422"/>
      <c r="KBW732" s="3"/>
      <c r="KBX732" s="422"/>
      <c r="KBY732" s="3"/>
      <c r="KBZ732" s="422"/>
      <c r="KCA732" s="3"/>
      <c r="KCB732" s="422"/>
      <c r="KCC732" s="3"/>
      <c r="KCD732" s="422"/>
      <c r="KCE732" s="3"/>
      <c r="KCF732" s="422"/>
      <c r="KCG732" s="3"/>
      <c r="KCH732" s="422"/>
      <c r="KCI732" s="3"/>
      <c r="KCJ732" s="422"/>
      <c r="KCK732" s="3"/>
      <c r="KCL732" s="422"/>
      <c r="KCM732" s="3"/>
      <c r="KCN732" s="422"/>
      <c r="KCO732" s="3"/>
      <c r="KCP732" s="422"/>
      <c r="KCQ732" s="3"/>
      <c r="KCR732" s="422"/>
      <c r="KCS732" s="3"/>
      <c r="KCT732" s="422"/>
      <c r="KCU732" s="3"/>
      <c r="KCV732" s="422"/>
      <c r="KCW732" s="3"/>
      <c r="KCX732" s="422"/>
      <c r="KCY732" s="3"/>
      <c r="KCZ732" s="422"/>
      <c r="KDA732" s="3"/>
      <c r="KDB732" s="422"/>
      <c r="KDC732" s="3"/>
      <c r="KDD732" s="422"/>
      <c r="KDE732" s="3"/>
      <c r="KDF732" s="422"/>
      <c r="KDG732" s="3"/>
      <c r="KDH732" s="422"/>
      <c r="KDI732" s="3"/>
      <c r="KDJ732" s="422"/>
      <c r="KDK732" s="3"/>
      <c r="KDL732" s="422"/>
      <c r="KDM732" s="3"/>
      <c r="KDN732" s="422"/>
      <c r="KDO732" s="3"/>
      <c r="KDP732" s="422"/>
      <c r="KDQ732" s="3"/>
      <c r="KDR732" s="422"/>
      <c r="KDS732" s="3"/>
      <c r="KDT732" s="422"/>
      <c r="KDU732" s="3"/>
      <c r="KDV732" s="422"/>
      <c r="KDW732" s="3"/>
      <c r="KDX732" s="422"/>
      <c r="KDY732" s="3"/>
      <c r="KDZ732" s="422"/>
      <c r="KEA732" s="3"/>
      <c r="KEB732" s="422"/>
      <c r="KEC732" s="3"/>
      <c r="KED732" s="422"/>
      <c r="KEE732" s="3"/>
      <c r="KEF732" s="422"/>
      <c r="KEG732" s="3"/>
      <c r="KEH732" s="422"/>
      <c r="KEI732" s="3"/>
      <c r="KEJ732" s="422"/>
      <c r="KEK732" s="3"/>
      <c r="KEL732" s="422"/>
      <c r="KEM732" s="3"/>
      <c r="KEN732" s="422"/>
      <c r="KEO732" s="3"/>
      <c r="KEP732" s="422"/>
      <c r="KEQ732" s="3"/>
      <c r="KER732" s="422"/>
      <c r="KES732" s="3"/>
      <c r="KET732" s="422"/>
      <c r="KEU732" s="3"/>
      <c r="KEV732" s="422"/>
      <c r="KEW732" s="3"/>
      <c r="KEX732" s="422"/>
      <c r="KEY732" s="3"/>
      <c r="KEZ732" s="422"/>
      <c r="KFA732" s="3"/>
      <c r="KFB732" s="422"/>
      <c r="KFC732" s="3"/>
      <c r="KFD732" s="422"/>
      <c r="KFE732" s="3"/>
      <c r="KFF732" s="422"/>
      <c r="KFG732" s="3"/>
      <c r="KFH732" s="422"/>
      <c r="KFI732" s="3"/>
      <c r="KFJ732" s="422"/>
      <c r="KFK732" s="3"/>
      <c r="KFL732" s="422"/>
      <c r="KFM732" s="3"/>
      <c r="KFN732" s="422"/>
      <c r="KFO732" s="3"/>
      <c r="KFP732" s="422"/>
      <c r="KFQ732" s="3"/>
      <c r="KFR732" s="422"/>
      <c r="KFS732" s="3"/>
      <c r="KFT732" s="422"/>
      <c r="KFU732" s="3"/>
      <c r="KFV732" s="422"/>
      <c r="KFW732" s="3"/>
      <c r="KFX732" s="422"/>
      <c r="KFY732" s="3"/>
      <c r="KFZ732" s="422"/>
      <c r="KGA732" s="3"/>
      <c r="KGB732" s="422"/>
      <c r="KGC732" s="3"/>
      <c r="KGD732" s="422"/>
      <c r="KGE732" s="3"/>
      <c r="KGF732" s="422"/>
      <c r="KGG732" s="3"/>
      <c r="KGH732" s="422"/>
      <c r="KGI732" s="3"/>
      <c r="KGJ732" s="422"/>
      <c r="KGK732" s="3"/>
      <c r="KGL732" s="422"/>
      <c r="KGM732" s="3"/>
      <c r="KGN732" s="422"/>
      <c r="KGO732" s="3"/>
      <c r="KGP732" s="422"/>
      <c r="KGQ732" s="3"/>
      <c r="KGR732" s="422"/>
      <c r="KGS732" s="3"/>
      <c r="KGT732" s="422"/>
      <c r="KGU732" s="3"/>
      <c r="KGV732" s="422"/>
      <c r="KGW732" s="3"/>
      <c r="KGX732" s="422"/>
      <c r="KGY732" s="3"/>
      <c r="KGZ732" s="422"/>
      <c r="KHA732" s="3"/>
      <c r="KHB732" s="422"/>
      <c r="KHC732" s="3"/>
      <c r="KHD732" s="422"/>
      <c r="KHE732" s="3"/>
      <c r="KHF732" s="422"/>
      <c r="KHG732" s="3"/>
      <c r="KHH732" s="422"/>
      <c r="KHI732" s="3"/>
      <c r="KHJ732" s="422"/>
      <c r="KHK732" s="3"/>
      <c r="KHL732" s="422"/>
      <c r="KHM732" s="3"/>
      <c r="KHN732" s="422"/>
      <c r="KHO732" s="3"/>
      <c r="KHP732" s="422"/>
      <c r="KHQ732" s="3"/>
      <c r="KHR732" s="422"/>
      <c r="KHS732" s="3"/>
      <c r="KHT732" s="422"/>
      <c r="KHU732" s="3"/>
      <c r="KHV732" s="422"/>
      <c r="KHW732" s="3"/>
      <c r="KHX732" s="422"/>
      <c r="KHY732" s="3"/>
      <c r="KHZ732" s="422"/>
      <c r="KIA732" s="3"/>
      <c r="KIB732" s="422"/>
      <c r="KIC732" s="3"/>
      <c r="KID732" s="422"/>
      <c r="KIE732" s="3"/>
      <c r="KIF732" s="422"/>
      <c r="KIG732" s="3"/>
      <c r="KIH732" s="422"/>
      <c r="KII732" s="3"/>
      <c r="KIJ732" s="422"/>
      <c r="KIK732" s="3"/>
      <c r="KIL732" s="422"/>
      <c r="KIM732" s="3"/>
      <c r="KIN732" s="422"/>
      <c r="KIO732" s="3"/>
      <c r="KIP732" s="422"/>
      <c r="KIQ732" s="3"/>
      <c r="KIR732" s="422"/>
      <c r="KIS732" s="3"/>
      <c r="KIT732" s="422"/>
      <c r="KIU732" s="3"/>
      <c r="KIV732" s="422"/>
      <c r="KIW732" s="3"/>
      <c r="KIX732" s="422"/>
      <c r="KIY732" s="3"/>
      <c r="KIZ732" s="422"/>
      <c r="KJA732" s="3"/>
      <c r="KJB732" s="422"/>
      <c r="KJC732" s="3"/>
      <c r="KJD732" s="422"/>
      <c r="KJE732" s="3"/>
      <c r="KJF732" s="422"/>
      <c r="KJG732" s="3"/>
      <c r="KJH732" s="422"/>
      <c r="KJI732" s="3"/>
      <c r="KJJ732" s="422"/>
      <c r="KJK732" s="3"/>
      <c r="KJL732" s="422"/>
      <c r="KJM732" s="3"/>
      <c r="KJN732" s="422"/>
      <c r="KJO732" s="3"/>
      <c r="KJP732" s="422"/>
      <c r="KJQ732" s="3"/>
      <c r="KJR732" s="422"/>
      <c r="KJS732" s="3"/>
      <c r="KJT732" s="422"/>
      <c r="KJU732" s="3"/>
      <c r="KJV732" s="422"/>
      <c r="KJW732" s="3"/>
      <c r="KJX732" s="422"/>
      <c r="KJY732" s="3"/>
      <c r="KJZ732" s="422"/>
      <c r="KKA732" s="3"/>
      <c r="KKB732" s="422"/>
      <c r="KKC732" s="3"/>
      <c r="KKD732" s="422"/>
      <c r="KKE732" s="3"/>
      <c r="KKF732" s="422"/>
      <c r="KKG732" s="3"/>
      <c r="KKH732" s="422"/>
      <c r="KKI732" s="3"/>
      <c r="KKJ732" s="422"/>
      <c r="KKK732" s="3"/>
      <c r="KKL732" s="422"/>
      <c r="KKM732" s="3"/>
      <c r="KKN732" s="422"/>
      <c r="KKO732" s="3"/>
      <c r="KKP732" s="422"/>
      <c r="KKQ732" s="3"/>
      <c r="KKR732" s="422"/>
      <c r="KKS732" s="3"/>
      <c r="KKT732" s="422"/>
      <c r="KKU732" s="3"/>
      <c r="KKV732" s="422"/>
      <c r="KKW732" s="3"/>
      <c r="KKX732" s="422"/>
      <c r="KKY732" s="3"/>
      <c r="KKZ732" s="422"/>
      <c r="KLA732" s="3"/>
      <c r="KLB732" s="422"/>
      <c r="KLC732" s="3"/>
      <c r="KLD732" s="422"/>
      <c r="KLE732" s="3"/>
      <c r="KLF732" s="422"/>
      <c r="KLG732" s="3"/>
      <c r="KLH732" s="422"/>
      <c r="KLI732" s="3"/>
      <c r="KLJ732" s="422"/>
      <c r="KLK732" s="3"/>
      <c r="KLL732" s="422"/>
      <c r="KLM732" s="3"/>
      <c r="KLN732" s="422"/>
      <c r="KLO732" s="3"/>
      <c r="KLP732" s="422"/>
      <c r="KLQ732" s="3"/>
      <c r="KLR732" s="422"/>
      <c r="KLS732" s="3"/>
      <c r="KLT732" s="422"/>
      <c r="KLU732" s="3"/>
      <c r="KLV732" s="422"/>
      <c r="KLW732" s="3"/>
      <c r="KLX732" s="422"/>
      <c r="KLY732" s="3"/>
      <c r="KLZ732" s="422"/>
      <c r="KMA732" s="3"/>
      <c r="KMB732" s="422"/>
      <c r="KMC732" s="3"/>
      <c r="KMD732" s="422"/>
      <c r="KME732" s="3"/>
      <c r="KMF732" s="422"/>
      <c r="KMG732" s="3"/>
      <c r="KMH732" s="422"/>
      <c r="KMI732" s="3"/>
      <c r="KMJ732" s="422"/>
      <c r="KMK732" s="3"/>
      <c r="KML732" s="422"/>
      <c r="KMM732" s="3"/>
      <c r="KMN732" s="422"/>
      <c r="KMO732" s="3"/>
      <c r="KMP732" s="422"/>
      <c r="KMQ732" s="3"/>
      <c r="KMR732" s="422"/>
      <c r="KMS732" s="3"/>
      <c r="KMT732" s="422"/>
      <c r="KMU732" s="3"/>
      <c r="KMV732" s="422"/>
      <c r="KMW732" s="3"/>
      <c r="KMX732" s="422"/>
      <c r="KMY732" s="3"/>
      <c r="KMZ732" s="422"/>
      <c r="KNA732" s="3"/>
      <c r="KNB732" s="422"/>
      <c r="KNC732" s="3"/>
      <c r="KND732" s="422"/>
      <c r="KNE732" s="3"/>
      <c r="KNF732" s="422"/>
      <c r="KNG732" s="3"/>
      <c r="KNH732" s="422"/>
      <c r="KNI732" s="3"/>
      <c r="KNJ732" s="422"/>
      <c r="KNK732" s="3"/>
      <c r="KNL732" s="422"/>
      <c r="KNM732" s="3"/>
      <c r="KNN732" s="422"/>
      <c r="KNO732" s="3"/>
      <c r="KNP732" s="422"/>
      <c r="KNQ732" s="3"/>
      <c r="KNR732" s="422"/>
      <c r="KNS732" s="3"/>
      <c r="KNT732" s="422"/>
      <c r="KNU732" s="3"/>
      <c r="KNV732" s="422"/>
      <c r="KNW732" s="3"/>
      <c r="KNX732" s="422"/>
      <c r="KNY732" s="3"/>
      <c r="KNZ732" s="422"/>
      <c r="KOA732" s="3"/>
      <c r="KOB732" s="422"/>
      <c r="KOC732" s="3"/>
      <c r="KOD732" s="422"/>
      <c r="KOE732" s="3"/>
      <c r="KOF732" s="422"/>
      <c r="KOG732" s="3"/>
      <c r="KOH732" s="422"/>
      <c r="KOI732" s="3"/>
      <c r="KOJ732" s="422"/>
      <c r="KOK732" s="3"/>
      <c r="KOL732" s="422"/>
      <c r="KOM732" s="3"/>
      <c r="KON732" s="422"/>
      <c r="KOO732" s="3"/>
      <c r="KOP732" s="422"/>
      <c r="KOQ732" s="3"/>
      <c r="KOR732" s="422"/>
      <c r="KOS732" s="3"/>
      <c r="KOT732" s="422"/>
      <c r="KOU732" s="3"/>
      <c r="KOV732" s="422"/>
      <c r="KOW732" s="3"/>
      <c r="KOX732" s="422"/>
      <c r="KOY732" s="3"/>
      <c r="KOZ732" s="422"/>
      <c r="KPA732" s="3"/>
      <c r="KPB732" s="422"/>
      <c r="KPC732" s="3"/>
      <c r="KPD732" s="422"/>
      <c r="KPE732" s="3"/>
      <c r="KPF732" s="422"/>
      <c r="KPG732" s="3"/>
      <c r="KPH732" s="422"/>
      <c r="KPI732" s="3"/>
      <c r="KPJ732" s="422"/>
      <c r="KPK732" s="3"/>
      <c r="KPL732" s="422"/>
      <c r="KPM732" s="3"/>
      <c r="KPN732" s="422"/>
      <c r="KPO732" s="3"/>
      <c r="KPP732" s="422"/>
      <c r="KPQ732" s="3"/>
      <c r="KPR732" s="422"/>
      <c r="KPS732" s="3"/>
      <c r="KPT732" s="422"/>
      <c r="KPU732" s="3"/>
      <c r="KPV732" s="422"/>
      <c r="KPW732" s="3"/>
      <c r="KPX732" s="422"/>
      <c r="KPY732" s="3"/>
      <c r="KPZ732" s="422"/>
      <c r="KQA732" s="3"/>
      <c r="KQB732" s="422"/>
      <c r="KQC732" s="3"/>
      <c r="KQD732" s="422"/>
      <c r="KQE732" s="3"/>
      <c r="KQF732" s="422"/>
      <c r="KQG732" s="3"/>
      <c r="KQH732" s="422"/>
      <c r="KQI732" s="3"/>
      <c r="KQJ732" s="422"/>
      <c r="KQK732" s="3"/>
      <c r="KQL732" s="422"/>
      <c r="KQM732" s="3"/>
      <c r="KQN732" s="422"/>
      <c r="KQO732" s="3"/>
      <c r="KQP732" s="422"/>
      <c r="KQQ732" s="3"/>
      <c r="KQR732" s="422"/>
      <c r="KQS732" s="3"/>
      <c r="KQT732" s="422"/>
      <c r="KQU732" s="3"/>
      <c r="KQV732" s="422"/>
      <c r="KQW732" s="3"/>
      <c r="KQX732" s="422"/>
      <c r="KQY732" s="3"/>
      <c r="KQZ732" s="422"/>
      <c r="KRA732" s="3"/>
      <c r="KRB732" s="422"/>
      <c r="KRC732" s="3"/>
      <c r="KRD732" s="422"/>
      <c r="KRE732" s="3"/>
      <c r="KRF732" s="422"/>
      <c r="KRG732" s="3"/>
      <c r="KRH732" s="422"/>
      <c r="KRI732" s="3"/>
      <c r="KRJ732" s="422"/>
      <c r="KRK732" s="3"/>
      <c r="KRL732" s="422"/>
      <c r="KRM732" s="3"/>
      <c r="KRN732" s="422"/>
      <c r="KRO732" s="3"/>
      <c r="KRP732" s="422"/>
      <c r="KRQ732" s="3"/>
      <c r="KRR732" s="422"/>
      <c r="KRS732" s="3"/>
      <c r="KRT732" s="422"/>
      <c r="KRU732" s="3"/>
      <c r="KRV732" s="422"/>
      <c r="KRW732" s="3"/>
      <c r="KRX732" s="422"/>
      <c r="KRY732" s="3"/>
      <c r="KRZ732" s="422"/>
      <c r="KSA732" s="3"/>
      <c r="KSB732" s="422"/>
      <c r="KSC732" s="3"/>
      <c r="KSD732" s="422"/>
      <c r="KSE732" s="3"/>
      <c r="KSF732" s="422"/>
      <c r="KSG732" s="3"/>
      <c r="KSH732" s="422"/>
      <c r="KSI732" s="3"/>
      <c r="KSJ732" s="422"/>
      <c r="KSK732" s="3"/>
      <c r="KSL732" s="422"/>
      <c r="KSM732" s="3"/>
      <c r="KSN732" s="422"/>
      <c r="KSO732" s="3"/>
      <c r="KSP732" s="422"/>
      <c r="KSQ732" s="3"/>
      <c r="KSR732" s="422"/>
      <c r="KSS732" s="3"/>
      <c r="KST732" s="422"/>
      <c r="KSU732" s="3"/>
      <c r="KSV732" s="422"/>
      <c r="KSW732" s="3"/>
      <c r="KSX732" s="422"/>
      <c r="KSY732" s="3"/>
      <c r="KSZ732" s="422"/>
      <c r="KTA732" s="3"/>
      <c r="KTB732" s="422"/>
      <c r="KTC732" s="3"/>
      <c r="KTD732" s="422"/>
      <c r="KTE732" s="3"/>
      <c r="KTF732" s="422"/>
      <c r="KTG732" s="3"/>
      <c r="KTH732" s="422"/>
      <c r="KTI732" s="3"/>
      <c r="KTJ732" s="422"/>
      <c r="KTK732" s="3"/>
      <c r="KTL732" s="422"/>
      <c r="KTM732" s="3"/>
      <c r="KTN732" s="422"/>
      <c r="KTO732" s="3"/>
      <c r="KTP732" s="422"/>
      <c r="KTQ732" s="3"/>
      <c r="KTR732" s="422"/>
      <c r="KTS732" s="3"/>
      <c r="KTT732" s="422"/>
      <c r="KTU732" s="3"/>
      <c r="KTV732" s="422"/>
      <c r="KTW732" s="3"/>
      <c r="KTX732" s="422"/>
      <c r="KTY732" s="3"/>
      <c r="KTZ732" s="422"/>
      <c r="KUA732" s="3"/>
      <c r="KUB732" s="422"/>
      <c r="KUC732" s="3"/>
      <c r="KUD732" s="422"/>
      <c r="KUE732" s="3"/>
      <c r="KUF732" s="422"/>
      <c r="KUG732" s="3"/>
      <c r="KUH732" s="422"/>
      <c r="KUI732" s="3"/>
      <c r="KUJ732" s="422"/>
      <c r="KUK732" s="3"/>
      <c r="KUL732" s="422"/>
      <c r="KUM732" s="3"/>
      <c r="KUN732" s="422"/>
      <c r="KUO732" s="3"/>
      <c r="KUP732" s="422"/>
      <c r="KUQ732" s="3"/>
      <c r="KUR732" s="422"/>
      <c r="KUS732" s="3"/>
      <c r="KUT732" s="422"/>
      <c r="KUU732" s="3"/>
      <c r="KUV732" s="422"/>
      <c r="KUW732" s="3"/>
      <c r="KUX732" s="422"/>
      <c r="KUY732" s="3"/>
      <c r="KUZ732" s="422"/>
      <c r="KVA732" s="3"/>
      <c r="KVB732" s="422"/>
      <c r="KVC732" s="3"/>
      <c r="KVD732" s="422"/>
      <c r="KVE732" s="3"/>
      <c r="KVF732" s="422"/>
      <c r="KVG732" s="3"/>
      <c r="KVH732" s="422"/>
      <c r="KVI732" s="3"/>
      <c r="KVJ732" s="422"/>
      <c r="KVK732" s="3"/>
      <c r="KVL732" s="422"/>
      <c r="KVM732" s="3"/>
      <c r="KVN732" s="422"/>
      <c r="KVO732" s="3"/>
      <c r="KVP732" s="422"/>
      <c r="KVQ732" s="3"/>
      <c r="KVR732" s="422"/>
      <c r="KVS732" s="3"/>
      <c r="KVT732" s="422"/>
      <c r="KVU732" s="3"/>
      <c r="KVV732" s="422"/>
      <c r="KVW732" s="3"/>
      <c r="KVX732" s="422"/>
      <c r="KVY732" s="3"/>
      <c r="KVZ732" s="422"/>
      <c r="KWA732" s="3"/>
      <c r="KWB732" s="422"/>
      <c r="KWC732" s="3"/>
      <c r="KWD732" s="422"/>
      <c r="KWE732" s="3"/>
      <c r="KWF732" s="422"/>
      <c r="KWG732" s="3"/>
      <c r="KWH732" s="422"/>
      <c r="KWI732" s="3"/>
      <c r="KWJ732" s="422"/>
      <c r="KWK732" s="3"/>
      <c r="KWL732" s="422"/>
      <c r="KWM732" s="3"/>
      <c r="KWN732" s="422"/>
      <c r="KWO732" s="3"/>
      <c r="KWP732" s="422"/>
      <c r="KWQ732" s="3"/>
      <c r="KWR732" s="422"/>
      <c r="KWS732" s="3"/>
      <c r="KWT732" s="422"/>
      <c r="KWU732" s="3"/>
      <c r="KWV732" s="422"/>
      <c r="KWW732" s="3"/>
      <c r="KWX732" s="422"/>
      <c r="KWY732" s="3"/>
      <c r="KWZ732" s="422"/>
      <c r="KXA732" s="3"/>
      <c r="KXB732" s="422"/>
      <c r="KXC732" s="3"/>
      <c r="KXD732" s="422"/>
      <c r="KXE732" s="3"/>
      <c r="KXF732" s="422"/>
      <c r="KXG732" s="3"/>
      <c r="KXH732" s="422"/>
      <c r="KXI732" s="3"/>
      <c r="KXJ732" s="422"/>
      <c r="KXK732" s="3"/>
      <c r="KXL732" s="422"/>
      <c r="KXM732" s="3"/>
      <c r="KXN732" s="422"/>
      <c r="KXO732" s="3"/>
      <c r="KXP732" s="422"/>
      <c r="KXQ732" s="3"/>
      <c r="KXR732" s="422"/>
      <c r="KXS732" s="3"/>
      <c r="KXT732" s="422"/>
      <c r="KXU732" s="3"/>
      <c r="KXV732" s="422"/>
      <c r="KXW732" s="3"/>
      <c r="KXX732" s="422"/>
      <c r="KXY732" s="3"/>
      <c r="KXZ732" s="422"/>
      <c r="KYA732" s="3"/>
      <c r="KYB732" s="422"/>
      <c r="KYC732" s="3"/>
      <c r="KYD732" s="422"/>
      <c r="KYE732" s="3"/>
      <c r="KYF732" s="422"/>
      <c r="KYG732" s="3"/>
      <c r="KYH732" s="422"/>
      <c r="KYI732" s="3"/>
      <c r="KYJ732" s="422"/>
      <c r="KYK732" s="3"/>
      <c r="KYL732" s="422"/>
      <c r="KYM732" s="3"/>
      <c r="KYN732" s="422"/>
      <c r="KYO732" s="3"/>
      <c r="KYP732" s="422"/>
      <c r="KYQ732" s="3"/>
      <c r="KYR732" s="422"/>
      <c r="KYS732" s="3"/>
      <c r="KYT732" s="422"/>
      <c r="KYU732" s="3"/>
      <c r="KYV732" s="422"/>
      <c r="KYW732" s="3"/>
      <c r="KYX732" s="422"/>
      <c r="KYY732" s="3"/>
      <c r="KYZ732" s="422"/>
      <c r="KZA732" s="3"/>
      <c r="KZB732" s="422"/>
      <c r="KZC732" s="3"/>
      <c r="KZD732" s="422"/>
      <c r="KZE732" s="3"/>
      <c r="KZF732" s="422"/>
      <c r="KZG732" s="3"/>
      <c r="KZH732" s="422"/>
      <c r="KZI732" s="3"/>
      <c r="KZJ732" s="422"/>
      <c r="KZK732" s="3"/>
      <c r="KZL732" s="422"/>
      <c r="KZM732" s="3"/>
      <c r="KZN732" s="422"/>
      <c r="KZO732" s="3"/>
      <c r="KZP732" s="422"/>
      <c r="KZQ732" s="3"/>
      <c r="KZR732" s="422"/>
      <c r="KZS732" s="3"/>
      <c r="KZT732" s="422"/>
      <c r="KZU732" s="3"/>
      <c r="KZV732" s="422"/>
      <c r="KZW732" s="3"/>
      <c r="KZX732" s="422"/>
      <c r="KZY732" s="3"/>
      <c r="KZZ732" s="422"/>
      <c r="LAA732" s="3"/>
      <c r="LAB732" s="422"/>
      <c r="LAC732" s="3"/>
      <c r="LAD732" s="422"/>
      <c r="LAE732" s="3"/>
      <c r="LAF732" s="422"/>
      <c r="LAG732" s="3"/>
      <c r="LAH732" s="422"/>
      <c r="LAI732" s="3"/>
      <c r="LAJ732" s="422"/>
      <c r="LAK732" s="3"/>
      <c r="LAL732" s="422"/>
      <c r="LAM732" s="3"/>
      <c r="LAN732" s="422"/>
      <c r="LAO732" s="3"/>
      <c r="LAP732" s="422"/>
      <c r="LAQ732" s="3"/>
      <c r="LAR732" s="422"/>
      <c r="LAS732" s="3"/>
      <c r="LAT732" s="422"/>
      <c r="LAU732" s="3"/>
      <c r="LAV732" s="422"/>
      <c r="LAW732" s="3"/>
      <c r="LAX732" s="422"/>
      <c r="LAY732" s="3"/>
      <c r="LAZ732" s="422"/>
      <c r="LBA732" s="3"/>
      <c r="LBB732" s="422"/>
      <c r="LBC732" s="3"/>
      <c r="LBD732" s="422"/>
      <c r="LBE732" s="3"/>
      <c r="LBF732" s="422"/>
      <c r="LBG732" s="3"/>
      <c r="LBH732" s="422"/>
      <c r="LBI732" s="3"/>
      <c r="LBJ732" s="422"/>
      <c r="LBK732" s="3"/>
      <c r="LBL732" s="422"/>
      <c r="LBM732" s="3"/>
      <c r="LBN732" s="422"/>
      <c r="LBO732" s="3"/>
      <c r="LBP732" s="422"/>
      <c r="LBQ732" s="3"/>
      <c r="LBR732" s="422"/>
      <c r="LBS732" s="3"/>
      <c r="LBT732" s="422"/>
      <c r="LBU732" s="3"/>
      <c r="LBV732" s="422"/>
      <c r="LBW732" s="3"/>
      <c r="LBX732" s="422"/>
      <c r="LBY732" s="3"/>
      <c r="LBZ732" s="422"/>
      <c r="LCA732" s="3"/>
      <c r="LCB732" s="422"/>
      <c r="LCC732" s="3"/>
      <c r="LCD732" s="422"/>
      <c r="LCE732" s="3"/>
      <c r="LCF732" s="422"/>
      <c r="LCG732" s="3"/>
      <c r="LCH732" s="422"/>
      <c r="LCI732" s="3"/>
      <c r="LCJ732" s="422"/>
      <c r="LCK732" s="3"/>
      <c r="LCL732" s="422"/>
      <c r="LCM732" s="3"/>
      <c r="LCN732" s="422"/>
      <c r="LCO732" s="3"/>
      <c r="LCP732" s="422"/>
      <c r="LCQ732" s="3"/>
      <c r="LCR732" s="422"/>
      <c r="LCS732" s="3"/>
      <c r="LCT732" s="422"/>
      <c r="LCU732" s="3"/>
      <c r="LCV732" s="422"/>
      <c r="LCW732" s="3"/>
      <c r="LCX732" s="422"/>
      <c r="LCY732" s="3"/>
      <c r="LCZ732" s="422"/>
      <c r="LDA732" s="3"/>
      <c r="LDB732" s="422"/>
      <c r="LDC732" s="3"/>
      <c r="LDD732" s="422"/>
      <c r="LDE732" s="3"/>
      <c r="LDF732" s="422"/>
      <c r="LDG732" s="3"/>
      <c r="LDH732" s="422"/>
      <c r="LDI732" s="3"/>
      <c r="LDJ732" s="422"/>
      <c r="LDK732" s="3"/>
      <c r="LDL732" s="422"/>
      <c r="LDM732" s="3"/>
      <c r="LDN732" s="422"/>
      <c r="LDO732" s="3"/>
      <c r="LDP732" s="422"/>
      <c r="LDQ732" s="3"/>
      <c r="LDR732" s="422"/>
      <c r="LDS732" s="3"/>
      <c r="LDT732" s="422"/>
      <c r="LDU732" s="3"/>
      <c r="LDV732" s="422"/>
      <c r="LDW732" s="3"/>
      <c r="LDX732" s="422"/>
      <c r="LDY732" s="3"/>
      <c r="LDZ732" s="422"/>
      <c r="LEA732" s="3"/>
      <c r="LEB732" s="422"/>
      <c r="LEC732" s="3"/>
      <c r="LED732" s="422"/>
      <c r="LEE732" s="3"/>
      <c r="LEF732" s="422"/>
      <c r="LEG732" s="3"/>
      <c r="LEH732" s="422"/>
      <c r="LEI732" s="3"/>
      <c r="LEJ732" s="422"/>
      <c r="LEK732" s="3"/>
      <c r="LEL732" s="422"/>
      <c r="LEM732" s="3"/>
      <c r="LEN732" s="422"/>
      <c r="LEO732" s="3"/>
      <c r="LEP732" s="422"/>
      <c r="LEQ732" s="3"/>
      <c r="LER732" s="422"/>
      <c r="LES732" s="3"/>
      <c r="LET732" s="422"/>
      <c r="LEU732" s="3"/>
      <c r="LEV732" s="422"/>
      <c r="LEW732" s="3"/>
      <c r="LEX732" s="422"/>
      <c r="LEY732" s="3"/>
      <c r="LEZ732" s="422"/>
      <c r="LFA732" s="3"/>
      <c r="LFB732" s="422"/>
      <c r="LFC732" s="3"/>
      <c r="LFD732" s="422"/>
      <c r="LFE732" s="3"/>
      <c r="LFF732" s="422"/>
      <c r="LFG732" s="3"/>
      <c r="LFH732" s="422"/>
      <c r="LFI732" s="3"/>
      <c r="LFJ732" s="422"/>
      <c r="LFK732" s="3"/>
      <c r="LFL732" s="422"/>
      <c r="LFM732" s="3"/>
      <c r="LFN732" s="422"/>
      <c r="LFO732" s="3"/>
      <c r="LFP732" s="422"/>
      <c r="LFQ732" s="3"/>
      <c r="LFR732" s="422"/>
      <c r="LFS732" s="3"/>
      <c r="LFT732" s="422"/>
      <c r="LFU732" s="3"/>
      <c r="LFV732" s="422"/>
      <c r="LFW732" s="3"/>
      <c r="LFX732" s="422"/>
      <c r="LFY732" s="3"/>
      <c r="LFZ732" s="422"/>
      <c r="LGA732" s="3"/>
      <c r="LGB732" s="422"/>
      <c r="LGC732" s="3"/>
      <c r="LGD732" s="422"/>
      <c r="LGE732" s="3"/>
      <c r="LGF732" s="422"/>
      <c r="LGG732" s="3"/>
      <c r="LGH732" s="422"/>
      <c r="LGI732" s="3"/>
      <c r="LGJ732" s="422"/>
      <c r="LGK732" s="3"/>
      <c r="LGL732" s="422"/>
      <c r="LGM732" s="3"/>
      <c r="LGN732" s="422"/>
      <c r="LGO732" s="3"/>
      <c r="LGP732" s="422"/>
      <c r="LGQ732" s="3"/>
      <c r="LGR732" s="422"/>
      <c r="LGS732" s="3"/>
      <c r="LGT732" s="422"/>
      <c r="LGU732" s="3"/>
      <c r="LGV732" s="422"/>
      <c r="LGW732" s="3"/>
      <c r="LGX732" s="422"/>
      <c r="LGY732" s="3"/>
      <c r="LGZ732" s="422"/>
      <c r="LHA732" s="3"/>
      <c r="LHB732" s="422"/>
      <c r="LHC732" s="3"/>
      <c r="LHD732" s="422"/>
      <c r="LHE732" s="3"/>
      <c r="LHF732" s="422"/>
      <c r="LHG732" s="3"/>
      <c r="LHH732" s="422"/>
      <c r="LHI732" s="3"/>
      <c r="LHJ732" s="422"/>
      <c r="LHK732" s="3"/>
      <c r="LHL732" s="422"/>
      <c r="LHM732" s="3"/>
      <c r="LHN732" s="422"/>
      <c r="LHO732" s="3"/>
      <c r="LHP732" s="422"/>
      <c r="LHQ732" s="3"/>
      <c r="LHR732" s="422"/>
      <c r="LHS732" s="3"/>
      <c r="LHT732" s="422"/>
      <c r="LHU732" s="3"/>
      <c r="LHV732" s="422"/>
      <c r="LHW732" s="3"/>
      <c r="LHX732" s="422"/>
      <c r="LHY732" s="3"/>
      <c r="LHZ732" s="422"/>
      <c r="LIA732" s="3"/>
      <c r="LIB732" s="422"/>
      <c r="LIC732" s="3"/>
      <c r="LID732" s="422"/>
      <c r="LIE732" s="3"/>
      <c r="LIF732" s="422"/>
      <c r="LIG732" s="3"/>
      <c r="LIH732" s="422"/>
      <c r="LII732" s="3"/>
      <c r="LIJ732" s="422"/>
      <c r="LIK732" s="3"/>
      <c r="LIL732" s="422"/>
      <c r="LIM732" s="3"/>
      <c r="LIN732" s="422"/>
      <c r="LIO732" s="3"/>
      <c r="LIP732" s="422"/>
      <c r="LIQ732" s="3"/>
      <c r="LIR732" s="422"/>
      <c r="LIS732" s="3"/>
      <c r="LIT732" s="422"/>
      <c r="LIU732" s="3"/>
      <c r="LIV732" s="422"/>
      <c r="LIW732" s="3"/>
      <c r="LIX732" s="422"/>
      <c r="LIY732" s="3"/>
      <c r="LIZ732" s="422"/>
      <c r="LJA732" s="3"/>
      <c r="LJB732" s="422"/>
      <c r="LJC732" s="3"/>
      <c r="LJD732" s="422"/>
      <c r="LJE732" s="3"/>
      <c r="LJF732" s="422"/>
      <c r="LJG732" s="3"/>
      <c r="LJH732" s="422"/>
      <c r="LJI732" s="3"/>
      <c r="LJJ732" s="422"/>
      <c r="LJK732" s="3"/>
      <c r="LJL732" s="422"/>
      <c r="LJM732" s="3"/>
      <c r="LJN732" s="422"/>
      <c r="LJO732" s="3"/>
      <c r="LJP732" s="422"/>
      <c r="LJQ732" s="3"/>
      <c r="LJR732" s="422"/>
      <c r="LJS732" s="3"/>
      <c r="LJT732" s="422"/>
      <c r="LJU732" s="3"/>
      <c r="LJV732" s="422"/>
      <c r="LJW732" s="3"/>
      <c r="LJX732" s="422"/>
      <c r="LJY732" s="3"/>
      <c r="LJZ732" s="422"/>
      <c r="LKA732" s="3"/>
      <c r="LKB732" s="422"/>
      <c r="LKC732" s="3"/>
      <c r="LKD732" s="422"/>
      <c r="LKE732" s="3"/>
      <c r="LKF732" s="422"/>
      <c r="LKG732" s="3"/>
      <c r="LKH732" s="422"/>
      <c r="LKI732" s="3"/>
      <c r="LKJ732" s="422"/>
      <c r="LKK732" s="3"/>
      <c r="LKL732" s="422"/>
      <c r="LKM732" s="3"/>
      <c r="LKN732" s="422"/>
      <c r="LKO732" s="3"/>
      <c r="LKP732" s="422"/>
      <c r="LKQ732" s="3"/>
      <c r="LKR732" s="422"/>
      <c r="LKS732" s="3"/>
      <c r="LKT732" s="422"/>
      <c r="LKU732" s="3"/>
      <c r="LKV732" s="422"/>
      <c r="LKW732" s="3"/>
      <c r="LKX732" s="422"/>
      <c r="LKY732" s="3"/>
      <c r="LKZ732" s="422"/>
      <c r="LLA732" s="3"/>
      <c r="LLB732" s="422"/>
      <c r="LLC732" s="3"/>
      <c r="LLD732" s="422"/>
      <c r="LLE732" s="3"/>
      <c r="LLF732" s="422"/>
      <c r="LLG732" s="3"/>
      <c r="LLH732" s="422"/>
      <c r="LLI732" s="3"/>
      <c r="LLJ732" s="422"/>
      <c r="LLK732" s="3"/>
      <c r="LLL732" s="422"/>
      <c r="LLM732" s="3"/>
      <c r="LLN732" s="422"/>
      <c r="LLO732" s="3"/>
      <c r="LLP732" s="422"/>
      <c r="LLQ732" s="3"/>
      <c r="LLR732" s="422"/>
      <c r="LLS732" s="3"/>
      <c r="LLT732" s="422"/>
      <c r="LLU732" s="3"/>
      <c r="LLV732" s="422"/>
      <c r="LLW732" s="3"/>
      <c r="LLX732" s="422"/>
      <c r="LLY732" s="3"/>
      <c r="LLZ732" s="422"/>
      <c r="LMA732" s="3"/>
      <c r="LMB732" s="422"/>
      <c r="LMC732" s="3"/>
      <c r="LMD732" s="422"/>
      <c r="LME732" s="3"/>
      <c r="LMF732" s="422"/>
      <c r="LMG732" s="3"/>
      <c r="LMH732" s="422"/>
      <c r="LMI732" s="3"/>
      <c r="LMJ732" s="422"/>
      <c r="LMK732" s="3"/>
      <c r="LML732" s="422"/>
      <c r="LMM732" s="3"/>
      <c r="LMN732" s="422"/>
      <c r="LMO732" s="3"/>
      <c r="LMP732" s="422"/>
      <c r="LMQ732" s="3"/>
      <c r="LMR732" s="422"/>
      <c r="LMS732" s="3"/>
      <c r="LMT732" s="422"/>
      <c r="LMU732" s="3"/>
      <c r="LMV732" s="422"/>
      <c r="LMW732" s="3"/>
      <c r="LMX732" s="422"/>
      <c r="LMY732" s="3"/>
      <c r="LMZ732" s="422"/>
      <c r="LNA732" s="3"/>
      <c r="LNB732" s="422"/>
      <c r="LNC732" s="3"/>
      <c r="LND732" s="422"/>
      <c r="LNE732" s="3"/>
      <c r="LNF732" s="422"/>
      <c r="LNG732" s="3"/>
      <c r="LNH732" s="422"/>
      <c r="LNI732" s="3"/>
      <c r="LNJ732" s="422"/>
      <c r="LNK732" s="3"/>
      <c r="LNL732" s="422"/>
      <c r="LNM732" s="3"/>
      <c r="LNN732" s="422"/>
      <c r="LNO732" s="3"/>
      <c r="LNP732" s="422"/>
      <c r="LNQ732" s="3"/>
      <c r="LNR732" s="422"/>
      <c r="LNS732" s="3"/>
      <c r="LNT732" s="422"/>
      <c r="LNU732" s="3"/>
      <c r="LNV732" s="422"/>
      <c r="LNW732" s="3"/>
      <c r="LNX732" s="422"/>
      <c r="LNY732" s="3"/>
      <c r="LNZ732" s="422"/>
      <c r="LOA732" s="3"/>
      <c r="LOB732" s="422"/>
      <c r="LOC732" s="3"/>
      <c r="LOD732" s="422"/>
      <c r="LOE732" s="3"/>
      <c r="LOF732" s="422"/>
      <c r="LOG732" s="3"/>
      <c r="LOH732" s="422"/>
      <c r="LOI732" s="3"/>
      <c r="LOJ732" s="422"/>
      <c r="LOK732" s="3"/>
      <c r="LOL732" s="422"/>
      <c r="LOM732" s="3"/>
      <c r="LON732" s="422"/>
      <c r="LOO732" s="3"/>
      <c r="LOP732" s="422"/>
      <c r="LOQ732" s="3"/>
      <c r="LOR732" s="422"/>
      <c r="LOS732" s="3"/>
      <c r="LOT732" s="422"/>
      <c r="LOU732" s="3"/>
      <c r="LOV732" s="422"/>
      <c r="LOW732" s="3"/>
      <c r="LOX732" s="422"/>
      <c r="LOY732" s="3"/>
      <c r="LOZ732" s="422"/>
      <c r="LPA732" s="3"/>
      <c r="LPB732" s="422"/>
      <c r="LPC732" s="3"/>
      <c r="LPD732" s="422"/>
      <c r="LPE732" s="3"/>
      <c r="LPF732" s="422"/>
      <c r="LPG732" s="3"/>
      <c r="LPH732" s="422"/>
      <c r="LPI732" s="3"/>
      <c r="LPJ732" s="422"/>
      <c r="LPK732" s="3"/>
      <c r="LPL732" s="422"/>
      <c r="LPM732" s="3"/>
      <c r="LPN732" s="422"/>
      <c r="LPO732" s="3"/>
      <c r="LPP732" s="422"/>
      <c r="LPQ732" s="3"/>
      <c r="LPR732" s="422"/>
      <c r="LPS732" s="3"/>
      <c r="LPT732" s="422"/>
      <c r="LPU732" s="3"/>
      <c r="LPV732" s="422"/>
      <c r="LPW732" s="3"/>
      <c r="LPX732" s="422"/>
      <c r="LPY732" s="3"/>
      <c r="LPZ732" s="422"/>
      <c r="LQA732" s="3"/>
      <c r="LQB732" s="422"/>
      <c r="LQC732" s="3"/>
      <c r="LQD732" s="422"/>
      <c r="LQE732" s="3"/>
      <c r="LQF732" s="422"/>
      <c r="LQG732" s="3"/>
      <c r="LQH732" s="422"/>
      <c r="LQI732" s="3"/>
      <c r="LQJ732" s="422"/>
      <c r="LQK732" s="3"/>
      <c r="LQL732" s="422"/>
      <c r="LQM732" s="3"/>
      <c r="LQN732" s="422"/>
      <c r="LQO732" s="3"/>
      <c r="LQP732" s="422"/>
      <c r="LQQ732" s="3"/>
      <c r="LQR732" s="422"/>
      <c r="LQS732" s="3"/>
      <c r="LQT732" s="422"/>
      <c r="LQU732" s="3"/>
      <c r="LQV732" s="422"/>
      <c r="LQW732" s="3"/>
      <c r="LQX732" s="422"/>
      <c r="LQY732" s="3"/>
      <c r="LQZ732" s="422"/>
      <c r="LRA732" s="3"/>
      <c r="LRB732" s="422"/>
      <c r="LRC732" s="3"/>
      <c r="LRD732" s="422"/>
      <c r="LRE732" s="3"/>
      <c r="LRF732" s="422"/>
      <c r="LRG732" s="3"/>
      <c r="LRH732" s="422"/>
      <c r="LRI732" s="3"/>
      <c r="LRJ732" s="422"/>
      <c r="LRK732" s="3"/>
      <c r="LRL732" s="422"/>
      <c r="LRM732" s="3"/>
      <c r="LRN732" s="422"/>
      <c r="LRO732" s="3"/>
      <c r="LRP732" s="422"/>
      <c r="LRQ732" s="3"/>
      <c r="LRR732" s="422"/>
      <c r="LRS732" s="3"/>
      <c r="LRT732" s="422"/>
      <c r="LRU732" s="3"/>
      <c r="LRV732" s="422"/>
      <c r="LRW732" s="3"/>
      <c r="LRX732" s="422"/>
      <c r="LRY732" s="3"/>
      <c r="LRZ732" s="422"/>
      <c r="LSA732" s="3"/>
      <c r="LSB732" s="422"/>
      <c r="LSC732" s="3"/>
      <c r="LSD732" s="422"/>
      <c r="LSE732" s="3"/>
      <c r="LSF732" s="422"/>
      <c r="LSG732" s="3"/>
      <c r="LSH732" s="422"/>
      <c r="LSI732" s="3"/>
      <c r="LSJ732" s="422"/>
      <c r="LSK732" s="3"/>
      <c r="LSL732" s="422"/>
      <c r="LSM732" s="3"/>
      <c r="LSN732" s="422"/>
      <c r="LSO732" s="3"/>
      <c r="LSP732" s="422"/>
      <c r="LSQ732" s="3"/>
      <c r="LSR732" s="422"/>
      <c r="LSS732" s="3"/>
      <c r="LST732" s="422"/>
      <c r="LSU732" s="3"/>
      <c r="LSV732" s="422"/>
      <c r="LSW732" s="3"/>
      <c r="LSX732" s="422"/>
      <c r="LSY732" s="3"/>
      <c r="LSZ732" s="422"/>
      <c r="LTA732" s="3"/>
      <c r="LTB732" s="422"/>
      <c r="LTC732" s="3"/>
      <c r="LTD732" s="422"/>
      <c r="LTE732" s="3"/>
      <c r="LTF732" s="422"/>
      <c r="LTG732" s="3"/>
      <c r="LTH732" s="422"/>
      <c r="LTI732" s="3"/>
      <c r="LTJ732" s="422"/>
      <c r="LTK732" s="3"/>
      <c r="LTL732" s="422"/>
      <c r="LTM732" s="3"/>
      <c r="LTN732" s="422"/>
      <c r="LTO732" s="3"/>
      <c r="LTP732" s="422"/>
      <c r="LTQ732" s="3"/>
      <c r="LTR732" s="422"/>
      <c r="LTS732" s="3"/>
      <c r="LTT732" s="422"/>
      <c r="LTU732" s="3"/>
      <c r="LTV732" s="422"/>
      <c r="LTW732" s="3"/>
      <c r="LTX732" s="422"/>
      <c r="LTY732" s="3"/>
      <c r="LTZ732" s="422"/>
      <c r="LUA732" s="3"/>
      <c r="LUB732" s="422"/>
      <c r="LUC732" s="3"/>
      <c r="LUD732" s="422"/>
      <c r="LUE732" s="3"/>
      <c r="LUF732" s="422"/>
      <c r="LUG732" s="3"/>
      <c r="LUH732" s="422"/>
      <c r="LUI732" s="3"/>
      <c r="LUJ732" s="422"/>
      <c r="LUK732" s="3"/>
      <c r="LUL732" s="422"/>
      <c r="LUM732" s="3"/>
      <c r="LUN732" s="422"/>
      <c r="LUO732" s="3"/>
      <c r="LUP732" s="422"/>
      <c r="LUQ732" s="3"/>
      <c r="LUR732" s="422"/>
      <c r="LUS732" s="3"/>
      <c r="LUT732" s="422"/>
      <c r="LUU732" s="3"/>
      <c r="LUV732" s="422"/>
      <c r="LUW732" s="3"/>
      <c r="LUX732" s="422"/>
      <c r="LUY732" s="3"/>
      <c r="LUZ732" s="422"/>
      <c r="LVA732" s="3"/>
      <c r="LVB732" s="422"/>
      <c r="LVC732" s="3"/>
      <c r="LVD732" s="422"/>
      <c r="LVE732" s="3"/>
      <c r="LVF732" s="422"/>
      <c r="LVG732" s="3"/>
      <c r="LVH732" s="422"/>
      <c r="LVI732" s="3"/>
      <c r="LVJ732" s="422"/>
      <c r="LVK732" s="3"/>
      <c r="LVL732" s="422"/>
      <c r="LVM732" s="3"/>
      <c r="LVN732" s="422"/>
      <c r="LVO732" s="3"/>
      <c r="LVP732" s="422"/>
      <c r="LVQ732" s="3"/>
      <c r="LVR732" s="422"/>
      <c r="LVS732" s="3"/>
      <c r="LVT732" s="422"/>
      <c r="LVU732" s="3"/>
      <c r="LVV732" s="422"/>
      <c r="LVW732" s="3"/>
      <c r="LVX732" s="422"/>
      <c r="LVY732" s="3"/>
      <c r="LVZ732" s="422"/>
      <c r="LWA732" s="3"/>
      <c r="LWB732" s="422"/>
      <c r="LWC732" s="3"/>
      <c r="LWD732" s="422"/>
      <c r="LWE732" s="3"/>
      <c r="LWF732" s="422"/>
      <c r="LWG732" s="3"/>
      <c r="LWH732" s="422"/>
      <c r="LWI732" s="3"/>
      <c r="LWJ732" s="422"/>
      <c r="LWK732" s="3"/>
      <c r="LWL732" s="422"/>
      <c r="LWM732" s="3"/>
      <c r="LWN732" s="422"/>
      <c r="LWO732" s="3"/>
      <c r="LWP732" s="422"/>
      <c r="LWQ732" s="3"/>
      <c r="LWR732" s="422"/>
      <c r="LWS732" s="3"/>
      <c r="LWT732" s="422"/>
      <c r="LWU732" s="3"/>
      <c r="LWV732" s="422"/>
      <c r="LWW732" s="3"/>
      <c r="LWX732" s="422"/>
      <c r="LWY732" s="3"/>
      <c r="LWZ732" s="422"/>
      <c r="LXA732" s="3"/>
      <c r="LXB732" s="422"/>
      <c r="LXC732" s="3"/>
      <c r="LXD732" s="422"/>
      <c r="LXE732" s="3"/>
      <c r="LXF732" s="422"/>
      <c r="LXG732" s="3"/>
      <c r="LXH732" s="422"/>
      <c r="LXI732" s="3"/>
      <c r="LXJ732" s="422"/>
      <c r="LXK732" s="3"/>
      <c r="LXL732" s="422"/>
      <c r="LXM732" s="3"/>
      <c r="LXN732" s="422"/>
      <c r="LXO732" s="3"/>
      <c r="LXP732" s="422"/>
      <c r="LXQ732" s="3"/>
      <c r="LXR732" s="422"/>
      <c r="LXS732" s="3"/>
      <c r="LXT732" s="422"/>
      <c r="LXU732" s="3"/>
      <c r="LXV732" s="422"/>
      <c r="LXW732" s="3"/>
      <c r="LXX732" s="422"/>
      <c r="LXY732" s="3"/>
      <c r="LXZ732" s="422"/>
      <c r="LYA732" s="3"/>
      <c r="LYB732" s="422"/>
      <c r="LYC732" s="3"/>
      <c r="LYD732" s="422"/>
      <c r="LYE732" s="3"/>
      <c r="LYF732" s="422"/>
      <c r="LYG732" s="3"/>
      <c r="LYH732" s="422"/>
      <c r="LYI732" s="3"/>
      <c r="LYJ732" s="422"/>
      <c r="LYK732" s="3"/>
      <c r="LYL732" s="422"/>
      <c r="LYM732" s="3"/>
      <c r="LYN732" s="422"/>
      <c r="LYO732" s="3"/>
      <c r="LYP732" s="422"/>
      <c r="LYQ732" s="3"/>
      <c r="LYR732" s="422"/>
      <c r="LYS732" s="3"/>
      <c r="LYT732" s="422"/>
      <c r="LYU732" s="3"/>
      <c r="LYV732" s="422"/>
      <c r="LYW732" s="3"/>
      <c r="LYX732" s="422"/>
      <c r="LYY732" s="3"/>
      <c r="LYZ732" s="422"/>
      <c r="LZA732" s="3"/>
      <c r="LZB732" s="422"/>
      <c r="LZC732" s="3"/>
      <c r="LZD732" s="422"/>
      <c r="LZE732" s="3"/>
      <c r="LZF732" s="422"/>
      <c r="LZG732" s="3"/>
      <c r="LZH732" s="422"/>
      <c r="LZI732" s="3"/>
      <c r="LZJ732" s="422"/>
      <c r="LZK732" s="3"/>
      <c r="LZL732" s="422"/>
      <c r="LZM732" s="3"/>
      <c r="LZN732" s="422"/>
      <c r="LZO732" s="3"/>
      <c r="LZP732" s="422"/>
      <c r="LZQ732" s="3"/>
      <c r="LZR732" s="422"/>
      <c r="LZS732" s="3"/>
      <c r="LZT732" s="422"/>
      <c r="LZU732" s="3"/>
      <c r="LZV732" s="422"/>
      <c r="LZW732" s="3"/>
      <c r="LZX732" s="422"/>
      <c r="LZY732" s="3"/>
      <c r="LZZ732" s="422"/>
      <c r="MAA732" s="3"/>
      <c r="MAB732" s="422"/>
      <c r="MAC732" s="3"/>
      <c r="MAD732" s="422"/>
      <c r="MAE732" s="3"/>
      <c r="MAF732" s="422"/>
      <c r="MAG732" s="3"/>
      <c r="MAH732" s="422"/>
      <c r="MAI732" s="3"/>
      <c r="MAJ732" s="422"/>
      <c r="MAK732" s="3"/>
      <c r="MAL732" s="422"/>
      <c r="MAM732" s="3"/>
      <c r="MAN732" s="422"/>
      <c r="MAO732" s="3"/>
      <c r="MAP732" s="422"/>
      <c r="MAQ732" s="3"/>
      <c r="MAR732" s="422"/>
      <c r="MAS732" s="3"/>
      <c r="MAT732" s="422"/>
      <c r="MAU732" s="3"/>
      <c r="MAV732" s="422"/>
      <c r="MAW732" s="3"/>
      <c r="MAX732" s="422"/>
      <c r="MAY732" s="3"/>
      <c r="MAZ732" s="422"/>
      <c r="MBA732" s="3"/>
      <c r="MBB732" s="422"/>
      <c r="MBC732" s="3"/>
      <c r="MBD732" s="422"/>
      <c r="MBE732" s="3"/>
      <c r="MBF732" s="422"/>
      <c r="MBG732" s="3"/>
      <c r="MBH732" s="422"/>
      <c r="MBI732" s="3"/>
      <c r="MBJ732" s="422"/>
      <c r="MBK732" s="3"/>
      <c r="MBL732" s="422"/>
      <c r="MBM732" s="3"/>
      <c r="MBN732" s="422"/>
      <c r="MBO732" s="3"/>
      <c r="MBP732" s="422"/>
      <c r="MBQ732" s="3"/>
      <c r="MBR732" s="422"/>
      <c r="MBS732" s="3"/>
      <c r="MBT732" s="422"/>
      <c r="MBU732" s="3"/>
      <c r="MBV732" s="422"/>
      <c r="MBW732" s="3"/>
      <c r="MBX732" s="422"/>
      <c r="MBY732" s="3"/>
      <c r="MBZ732" s="422"/>
      <c r="MCA732" s="3"/>
      <c r="MCB732" s="422"/>
      <c r="MCC732" s="3"/>
      <c r="MCD732" s="422"/>
      <c r="MCE732" s="3"/>
      <c r="MCF732" s="422"/>
      <c r="MCG732" s="3"/>
      <c r="MCH732" s="422"/>
      <c r="MCI732" s="3"/>
      <c r="MCJ732" s="422"/>
      <c r="MCK732" s="3"/>
      <c r="MCL732" s="422"/>
      <c r="MCM732" s="3"/>
      <c r="MCN732" s="422"/>
      <c r="MCO732" s="3"/>
      <c r="MCP732" s="422"/>
      <c r="MCQ732" s="3"/>
      <c r="MCR732" s="422"/>
      <c r="MCS732" s="3"/>
      <c r="MCT732" s="422"/>
      <c r="MCU732" s="3"/>
      <c r="MCV732" s="422"/>
      <c r="MCW732" s="3"/>
      <c r="MCX732" s="422"/>
      <c r="MCY732" s="3"/>
      <c r="MCZ732" s="422"/>
      <c r="MDA732" s="3"/>
      <c r="MDB732" s="422"/>
      <c r="MDC732" s="3"/>
      <c r="MDD732" s="422"/>
      <c r="MDE732" s="3"/>
      <c r="MDF732" s="422"/>
      <c r="MDG732" s="3"/>
      <c r="MDH732" s="422"/>
      <c r="MDI732" s="3"/>
      <c r="MDJ732" s="422"/>
      <c r="MDK732" s="3"/>
      <c r="MDL732" s="422"/>
      <c r="MDM732" s="3"/>
      <c r="MDN732" s="422"/>
      <c r="MDO732" s="3"/>
      <c r="MDP732" s="422"/>
      <c r="MDQ732" s="3"/>
      <c r="MDR732" s="422"/>
      <c r="MDS732" s="3"/>
      <c r="MDT732" s="422"/>
      <c r="MDU732" s="3"/>
      <c r="MDV732" s="422"/>
      <c r="MDW732" s="3"/>
      <c r="MDX732" s="422"/>
      <c r="MDY732" s="3"/>
      <c r="MDZ732" s="422"/>
      <c r="MEA732" s="3"/>
      <c r="MEB732" s="422"/>
      <c r="MEC732" s="3"/>
      <c r="MED732" s="422"/>
      <c r="MEE732" s="3"/>
      <c r="MEF732" s="422"/>
      <c r="MEG732" s="3"/>
      <c r="MEH732" s="422"/>
      <c r="MEI732" s="3"/>
      <c r="MEJ732" s="422"/>
      <c r="MEK732" s="3"/>
      <c r="MEL732" s="422"/>
      <c r="MEM732" s="3"/>
      <c r="MEN732" s="422"/>
      <c r="MEO732" s="3"/>
      <c r="MEP732" s="422"/>
      <c r="MEQ732" s="3"/>
      <c r="MER732" s="422"/>
      <c r="MES732" s="3"/>
      <c r="MET732" s="422"/>
      <c r="MEU732" s="3"/>
      <c r="MEV732" s="422"/>
      <c r="MEW732" s="3"/>
      <c r="MEX732" s="422"/>
      <c r="MEY732" s="3"/>
      <c r="MEZ732" s="422"/>
      <c r="MFA732" s="3"/>
      <c r="MFB732" s="422"/>
      <c r="MFC732" s="3"/>
      <c r="MFD732" s="422"/>
      <c r="MFE732" s="3"/>
      <c r="MFF732" s="422"/>
      <c r="MFG732" s="3"/>
      <c r="MFH732" s="422"/>
      <c r="MFI732" s="3"/>
      <c r="MFJ732" s="422"/>
      <c r="MFK732" s="3"/>
      <c r="MFL732" s="422"/>
      <c r="MFM732" s="3"/>
      <c r="MFN732" s="422"/>
      <c r="MFO732" s="3"/>
      <c r="MFP732" s="422"/>
      <c r="MFQ732" s="3"/>
      <c r="MFR732" s="422"/>
      <c r="MFS732" s="3"/>
      <c r="MFT732" s="422"/>
      <c r="MFU732" s="3"/>
      <c r="MFV732" s="422"/>
      <c r="MFW732" s="3"/>
      <c r="MFX732" s="422"/>
      <c r="MFY732" s="3"/>
      <c r="MFZ732" s="422"/>
      <c r="MGA732" s="3"/>
      <c r="MGB732" s="422"/>
      <c r="MGC732" s="3"/>
      <c r="MGD732" s="422"/>
      <c r="MGE732" s="3"/>
      <c r="MGF732" s="422"/>
      <c r="MGG732" s="3"/>
      <c r="MGH732" s="422"/>
      <c r="MGI732" s="3"/>
      <c r="MGJ732" s="422"/>
      <c r="MGK732" s="3"/>
      <c r="MGL732" s="422"/>
      <c r="MGM732" s="3"/>
      <c r="MGN732" s="422"/>
      <c r="MGO732" s="3"/>
      <c r="MGP732" s="422"/>
      <c r="MGQ732" s="3"/>
      <c r="MGR732" s="422"/>
      <c r="MGS732" s="3"/>
      <c r="MGT732" s="422"/>
      <c r="MGU732" s="3"/>
      <c r="MGV732" s="422"/>
      <c r="MGW732" s="3"/>
      <c r="MGX732" s="422"/>
      <c r="MGY732" s="3"/>
      <c r="MGZ732" s="422"/>
      <c r="MHA732" s="3"/>
      <c r="MHB732" s="422"/>
      <c r="MHC732" s="3"/>
      <c r="MHD732" s="422"/>
      <c r="MHE732" s="3"/>
      <c r="MHF732" s="422"/>
      <c r="MHG732" s="3"/>
      <c r="MHH732" s="422"/>
      <c r="MHI732" s="3"/>
      <c r="MHJ732" s="422"/>
      <c r="MHK732" s="3"/>
      <c r="MHL732" s="422"/>
      <c r="MHM732" s="3"/>
      <c r="MHN732" s="422"/>
      <c r="MHO732" s="3"/>
      <c r="MHP732" s="422"/>
      <c r="MHQ732" s="3"/>
      <c r="MHR732" s="422"/>
      <c r="MHS732" s="3"/>
      <c r="MHT732" s="422"/>
      <c r="MHU732" s="3"/>
      <c r="MHV732" s="422"/>
      <c r="MHW732" s="3"/>
      <c r="MHX732" s="422"/>
      <c r="MHY732" s="3"/>
      <c r="MHZ732" s="422"/>
      <c r="MIA732" s="3"/>
      <c r="MIB732" s="422"/>
      <c r="MIC732" s="3"/>
      <c r="MID732" s="422"/>
      <c r="MIE732" s="3"/>
      <c r="MIF732" s="422"/>
      <c r="MIG732" s="3"/>
      <c r="MIH732" s="422"/>
      <c r="MII732" s="3"/>
      <c r="MIJ732" s="422"/>
      <c r="MIK732" s="3"/>
      <c r="MIL732" s="422"/>
      <c r="MIM732" s="3"/>
      <c r="MIN732" s="422"/>
      <c r="MIO732" s="3"/>
      <c r="MIP732" s="422"/>
      <c r="MIQ732" s="3"/>
      <c r="MIR732" s="422"/>
      <c r="MIS732" s="3"/>
      <c r="MIT732" s="422"/>
      <c r="MIU732" s="3"/>
      <c r="MIV732" s="422"/>
      <c r="MIW732" s="3"/>
      <c r="MIX732" s="422"/>
      <c r="MIY732" s="3"/>
      <c r="MIZ732" s="422"/>
      <c r="MJA732" s="3"/>
      <c r="MJB732" s="422"/>
      <c r="MJC732" s="3"/>
      <c r="MJD732" s="422"/>
      <c r="MJE732" s="3"/>
      <c r="MJF732" s="422"/>
      <c r="MJG732" s="3"/>
      <c r="MJH732" s="422"/>
      <c r="MJI732" s="3"/>
      <c r="MJJ732" s="422"/>
      <c r="MJK732" s="3"/>
      <c r="MJL732" s="422"/>
      <c r="MJM732" s="3"/>
      <c r="MJN732" s="422"/>
      <c r="MJO732" s="3"/>
      <c r="MJP732" s="422"/>
      <c r="MJQ732" s="3"/>
      <c r="MJR732" s="422"/>
      <c r="MJS732" s="3"/>
      <c r="MJT732" s="422"/>
      <c r="MJU732" s="3"/>
      <c r="MJV732" s="422"/>
      <c r="MJW732" s="3"/>
      <c r="MJX732" s="422"/>
      <c r="MJY732" s="3"/>
      <c r="MJZ732" s="422"/>
      <c r="MKA732" s="3"/>
      <c r="MKB732" s="422"/>
      <c r="MKC732" s="3"/>
      <c r="MKD732" s="422"/>
      <c r="MKE732" s="3"/>
      <c r="MKF732" s="422"/>
      <c r="MKG732" s="3"/>
      <c r="MKH732" s="422"/>
      <c r="MKI732" s="3"/>
      <c r="MKJ732" s="422"/>
      <c r="MKK732" s="3"/>
      <c r="MKL732" s="422"/>
      <c r="MKM732" s="3"/>
      <c r="MKN732" s="422"/>
      <c r="MKO732" s="3"/>
      <c r="MKP732" s="422"/>
      <c r="MKQ732" s="3"/>
      <c r="MKR732" s="422"/>
      <c r="MKS732" s="3"/>
      <c r="MKT732" s="422"/>
      <c r="MKU732" s="3"/>
      <c r="MKV732" s="422"/>
      <c r="MKW732" s="3"/>
      <c r="MKX732" s="422"/>
      <c r="MKY732" s="3"/>
      <c r="MKZ732" s="422"/>
      <c r="MLA732" s="3"/>
      <c r="MLB732" s="422"/>
      <c r="MLC732" s="3"/>
      <c r="MLD732" s="422"/>
      <c r="MLE732" s="3"/>
      <c r="MLF732" s="422"/>
      <c r="MLG732" s="3"/>
      <c r="MLH732" s="422"/>
      <c r="MLI732" s="3"/>
      <c r="MLJ732" s="422"/>
      <c r="MLK732" s="3"/>
      <c r="MLL732" s="422"/>
      <c r="MLM732" s="3"/>
      <c r="MLN732" s="422"/>
      <c r="MLO732" s="3"/>
      <c r="MLP732" s="422"/>
      <c r="MLQ732" s="3"/>
      <c r="MLR732" s="422"/>
      <c r="MLS732" s="3"/>
      <c r="MLT732" s="422"/>
      <c r="MLU732" s="3"/>
      <c r="MLV732" s="422"/>
      <c r="MLW732" s="3"/>
      <c r="MLX732" s="422"/>
      <c r="MLY732" s="3"/>
      <c r="MLZ732" s="422"/>
      <c r="MMA732" s="3"/>
      <c r="MMB732" s="422"/>
      <c r="MMC732" s="3"/>
      <c r="MMD732" s="422"/>
      <c r="MME732" s="3"/>
      <c r="MMF732" s="422"/>
      <c r="MMG732" s="3"/>
      <c r="MMH732" s="422"/>
      <c r="MMI732" s="3"/>
      <c r="MMJ732" s="422"/>
      <c r="MMK732" s="3"/>
      <c r="MML732" s="422"/>
      <c r="MMM732" s="3"/>
      <c r="MMN732" s="422"/>
      <c r="MMO732" s="3"/>
      <c r="MMP732" s="422"/>
      <c r="MMQ732" s="3"/>
      <c r="MMR732" s="422"/>
      <c r="MMS732" s="3"/>
      <c r="MMT732" s="422"/>
      <c r="MMU732" s="3"/>
      <c r="MMV732" s="422"/>
      <c r="MMW732" s="3"/>
      <c r="MMX732" s="422"/>
      <c r="MMY732" s="3"/>
      <c r="MMZ732" s="422"/>
      <c r="MNA732" s="3"/>
      <c r="MNB732" s="422"/>
      <c r="MNC732" s="3"/>
      <c r="MND732" s="422"/>
      <c r="MNE732" s="3"/>
      <c r="MNF732" s="422"/>
      <c r="MNG732" s="3"/>
      <c r="MNH732" s="422"/>
      <c r="MNI732" s="3"/>
      <c r="MNJ732" s="422"/>
      <c r="MNK732" s="3"/>
      <c r="MNL732" s="422"/>
      <c r="MNM732" s="3"/>
      <c r="MNN732" s="422"/>
      <c r="MNO732" s="3"/>
      <c r="MNP732" s="422"/>
      <c r="MNQ732" s="3"/>
      <c r="MNR732" s="422"/>
      <c r="MNS732" s="3"/>
      <c r="MNT732" s="422"/>
      <c r="MNU732" s="3"/>
      <c r="MNV732" s="422"/>
      <c r="MNW732" s="3"/>
      <c r="MNX732" s="422"/>
      <c r="MNY732" s="3"/>
      <c r="MNZ732" s="422"/>
      <c r="MOA732" s="3"/>
      <c r="MOB732" s="422"/>
      <c r="MOC732" s="3"/>
      <c r="MOD732" s="422"/>
      <c r="MOE732" s="3"/>
      <c r="MOF732" s="422"/>
      <c r="MOG732" s="3"/>
      <c r="MOH732" s="422"/>
      <c r="MOI732" s="3"/>
      <c r="MOJ732" s="422"/>
      <c r="MOK732" s="3"/>
      <c r="MOL732" s="422"/>
      <c r="MOM732" s="3"/>
      <c r="MON732" s="422"/>
      <c r="MOO732" s="3"/>
      <c r="MOP732" s="422"/>
      <c r="MOQ732" s="3"/>
      <c r="MOR732" s="422"/>
      <c r="MOS732" s="3"/>
      <c r="MOT732" s="422"/>
      <c r="MOU732" s="3"/>
      <c r="MOV732" s="422"/>
      <c r="MOW732" s="3"/>
      <c r="MOX732" s="422"/>
      <c r="MOY732" s="3"/>
      <c r="MOZ732" s="422"/>
      <c r="MPA732" s="3"/>
      <c r="MPB732" s="422"/>
      <c r="MPC732" s="3"/>
      <c r="MPD732" s="422"/>
      <c r="MPE732" s="3"/>
      <c r="MPF732" s="422"/>
      <c r="MPG732" s="3"/>
      <c r="MPH732" s="422"/>
      <c r="MPI732" s="3"/>
      <c r="MPJ732" s="422"/>
      <c r="MPK732" s="3"/>
      <c r="MPL732" s="422"/>
      <c r="MPM732" s="3"/>
      <c r="MPN732" s="422"/>
      <c r="MPO732" s="3"/>
      <c r="MPP732" s="422"/>
      <c r="MPQ732" s="3"/>
      <c r="MPR732" s="422"/>
      <c r="MPS732" s="3"/>
      <c r="MPT732" s="422"/>
      <c r="MPU732" s="3"/>
      <c r="MPV732" s="422"/>
      <c r="MPW732" s="3"/>
      <c r="MPX732" s="422"/>
      <c r="MPY732" s="3"/>
      <c r="MPZ732" s="422"/>
      <c r="MQA732" s="3"/>
      <c r="MQB732" s="422"/>
      <c r="MQC732" s="3"/>
      <c r="MQD732" s="422"/>
      <c r="MQE732" s="3"/>
      <c r="MQF732" s="422"/>
      <c r="MQG732" s="3"/>
      <c r="MQH732" s="422"/>
      <c r="MQI732" s="3"/>
      <c r="MQJ732" s="422"/>
      <c r="MQK732" s="3"/>
      <c r="MQL732" s="422"/>
      <c r="MQM732" s="3"/>
      <c r="MQN732" s="422"/>
      <c r="MQO732" s="3"/>
      <c r="MQP732" s="422"/>
      <c r="MQQ732" s="3"/>
      <c r="MQR732" s="422"/>
      <c r="MQS732" s="3"/>
      <c r="MQT732" s="422"/>
      <c r="MQU732" s="3"/>
      <c r="MQV732" s="422"/>
      <c r="MQW732" s="3"/>
      <c r="MQX732" s="422"/>
      <c r="MQY732" s="3"/>
      <c r="MQZ732" s="422"/>
      <c r="MRA732" s="3"/>
      <c r="MRB732" s="422"/>
      <c r="MRC732" s="3"/>
      <c r="MRD732" s="422"/>
      <c r="MRE732" s="3"/>
      <c r="MRF732" s="422"/>
      <c r="MRG732" s="3"/>
      <c r="MRH732" s="422"/>
      <c r="MRI732" s="3"/>
      <c r="MRJ732" s="422"/>
      <c r="MRK732" s="3"/>
      <c r="MRL732" s="422"/>
      <c r="MRM732" s="3"/>
      <c r="MRN732" s="422"/>
      <c r="MRO732" s="3"/>
      <c r="MRP732" s="422"/>
      <c r="MRQ732" s="3"/>
      <c r="MRR732" s="422"/>
      <c r="MRS732" s="3"/>
      <c r="MRT732" s="422"/>
      <c r="MRU732" s="3"/>
      <c r="MRV732" s="422"/>
      <c r="MRW732" s="3"/>
      <c r="MRX732" s="422"/>
      <c r="MRY732" s="3"/>
      <c r="MRZ732" s="422"/>
      <c r="MSA732" s="3"/>
      <c r="MSB732" s="422"/>
      <c r="MSC732" s="3"/>
      <c r="MSD732" s="422"/>
      <c r="MSE732" s="3"/>
      <c r="MSF732" s="422"/>
      <c r="MSG732" s="3"/>
      <c r="MSH732" s="422"/>
      <c r="MSI732" s="3"/>
      <c r="MSJ732" s="422"/>
      <c r="MSK732" s="3"/>
      <c r="MSL732" s="422"/>
      <c r="MSM732" s="3"/>
      <c r="MSN732" s="422"/>
      <c r="MSO732" s="3"/>
      <c r="MSP732" s="422"/>
      <c r="MSQ732" s="3"/>
      <c r="MSR732" s="422"/>
      <c r="MSS732" s="3"/>
      <c r="MST732" s="422"/>
      <c r="MSU732" s="3"/>
      <c r="MSV732" s="422"/>
      <c r="MSW732" s="3"/>
      <c r="MSX732" s="422"/>
      <c r="MSY732" s="3"/>
      <c r="MSZ732" s="422"/>
      <c r="MTA732" s="3"/>
      <c r="MTB732" s="422"/>
      <c r="MTC732" s="3"/>
      <c r="MTD732" s="422"/>
      <c r="MTE732" s="3"/>
      <c r="MTF732" s="422"/>
      <c r="MTG732" s="3"/>
      <c r="MTH732" s="422"/>
      <c r="MTI732" s="3"/>
      <c r="MTJ732" s="422"/>
      <c r="MTK732" s="3"/>
      <c r="MTL732" s="422"/>
      <c r="MTM732" s="3"/>
      <c r="MTN732" s="422"/>
      <c r="MTO732" s="3"/>
      <c r="MTP732" s="422"/>
      <c r="MTQ732" s="3"/>
      <c r="MTR732" s="422"/>
      <c r="MTS732" s="3"/>
      <c r="MTT732" s="422"/>
      <c r="MTU732" s="3"/>
      <c r="MTV732" s="422"/>
      <c r="MTW732" s="3"/>
      <c r="MTX732" s="422"/>
      <c r="MTY732" s="3"/>
      <c r="MTZ732" s="422"/>
      <c r="MUA732" s="3"/>
      <c r="MUB732" s="422"/>
      <c r="MUC732" s="3"/>
      <c r="MUD732" s="422"/>
      <c r="MUE732" s="3"/>
      <c r="MUF732" s="422"/>
      <c r="MUG732" s="3"/>
      <c r="MUH732" s="422"/>
      <c r="MUI732" s="3"/>
      <c r="MUJ732" s="422"/>
      <c r="MUK732" s="3"/>
      <c r="MUL732" s="422"/>
      <c r="MUM732" s="3"/>
      <c r="MUN732" s="422"/>
      <c r="MUO732" s="3"/>
      <c r="MUP732" s="422"/>
      <c r="MUQ732" s="3"/>
      <c r="MUR732" s="422"/>
      <c r="MUS732" s="3"/>
      <c r="MUT732" s="422"/>
      <c r="MUU732" s="3"/>
      <c r="MUV732" s="422"/>
      <c r="MUW732" s="3"/>
      <c r="MUX732" s="422"/>
      <c r="MUY732" s="3"/>
      <c r="MUZ732" s="422"/>
      <c r="MVA732" s="3"/>
      <c r="MVB732" s="422"/>
      <c r="MVC732" s="3"/>
      <c r="MVD732" s="422"/>
      <c r="MVE732" s="3"/>
      <c r="MVF732" s="422"/>
      <c r="MVG732" s="3"/>
      <c r="MVH732" s="422"/>
      <c r="MVI732" s="3"/>
      <c r="MVJ732" s="422"/>
      <c r="MVK732" s="3"/>
      <c r="MVL732" s="422"/>
      <c r="MVM732" s="3"/>
      <c r="MVN732" s="422"/>
      <c r="MVO732" s="3"/>
      <c r="MVP732" s="422"/>
      <c r="MVQ732" s="3"/>
      <c r="MVR732" s="422"/>
      <c r="MVS732" s="3"/>
      <c r="MVT732" s="422"/>
      <c r="MVU732" s="3"/>
      <c r="MVV732" s="422"/>
      <c r="MVW732" s="3"/>
      <c r="MVX732" s="422"/>
      <c r="MVY732" s="3"/>
      <c r="MVZ732" s="422"/>
      <c r="MWA732" s="3"/>
      <c r="MWB732" s="422"/>
      <c r="MWC732" s="3"/>
      <c r="MWD732" s="422"/>
      <c r="MWE732" s="3"/>
      <c r="MWF732" s="422"/>
      <c r="MWG732" s="3"/>
      <c r="MWH732" s="422"/>
      <c r="MWI732" s="3"/>
      <c r="MWJ732" s="422"/>
      <c r="MWK732" s="3"/>
      <c r="MWL732" s="422"/>
      <c r="MWM732" s="3"/>
      <c r="MWN732" s="422"/>
      <c r="MWO732" s="3"/>
      <c r="MWP732" s="422"/>
      <c r="MWQ732" s="3"/>
      <c r="MWR732" s="422"/>
      <c r="MWS732" s="3"/>
      <c r="MWT732" s="422"/>
      <c r="MWU732" s="3"/>
      <c r="MWV732" s="422"/>
      <c r="MWW732" s="3"/>
      <c r="MWX732" s="422"/>
      <c r="MWY732" s="3"/>
      <c r="MWZ732" s="422"/>
      <c r="MXA732" s="3"/>
      <c r="MXB732" s="422"/>
      <c r="MXC732" s="3"/>
      <c r="MXD732" s="422"/>
      <c r="MXE732" s="3"/>
      <c r="MXF732" s="422"/>
      <c r="MXG732" s="3"/>
      <c r="MXH732" s="422"/>
      <c r="MXI732" s="3"/>
      <c r="MXJ732" s="422"/>
      <c r="MXK732" s="3"/>
      <c r="MXL732" s="422"/>
      <c r="MXM732" s="3"/>
      <c r="MXN732" s="422"/>
      <c r="MXO732" s="3"/>
      <c r="MXP732" s="422"/>
      <c r="MXQ732" s="3"/>
      <c r="MXR732" s="422"/>
      <c r="MXS732" s="3"/>
      <c r="MXT732" s="422"/>
      <c r="MXU732" s="3"/>
      <c r="MXV732" s="422"/>
      <c r="MXW732" s="3"/>
      <c r="MXX732" s="422"/>
      <c r="MXY732" s="3"/>
      <c r="MXZ732" s="422"/>
      <c r="MYA732" s="3"/>
      <c r="MYB732" s="422"/>
      <c r="MYC732" s="3"/>
      <c r="MYD732" s="422"/>
      <c r="MYE732" s="3"/>
      <c r="MYF732" s="422"/>
      <c r="MYG732" s="3"/>
      <c r="MYH732" s="422"/>
      <c r="MYI732" s="3"/>
      <c r="MYJ732" s="422"/>
      <c r="MYK732" s="3"/>
      <c r="MYL732" s="422"/>
      <c r="MYM732" s="3"/>
      <c r="MYN732" s="422"/>
      <c r="MYO732" s="3"/>
      <c r="MYP732" s="422"/>
      <c r="MYQ732" s="3"/>
      <c r="MYR732" s="422"/>
      <c r="MYS732" s="3"/>
      <c r="MYT732" s="422"/>
      <c r="MYU732" s="3"/>
      <c r="MYV732" s="422"/>
      <c r="MYW732" s="3"/>
      <c r="MYX732" s="422"/>
      <c r="MYY732" s="3"/>
      <c r="MYZ732" s="422"/>
      <c r="MZA732" s="3"/>
      <c r="MZB732" s="422"/>
      <c r="MZC732" s="3"/>
      <c r="MZD732" s="422"/>
      <c r="MZE732" s="3"/>
      <c r="MZF732" s="422"/>
      <c r="MZG732" s="3"/>
      <c r="MZH732" s="422"/>
      <c r="MZI732" s="3"/>
      <c r="MZJ732" s="422"/>
      <c r="MZK732" s="3"/>
      <c r="MZL732" s="422"/>
      <c r="MZM732" s="3"/>
      <c r="MZN732" s="422"/>
      <c r="MZO732" s="3"/>
      <c r="MZP732" s="422"/>
      <c r="MZQ732" s="3"/>
      <c r="MZR732" s="422"/>
      <c r="MZS732" s="3"/>
      <c r="MZT732" s="422"/>
      <c r="MZU732" s="3"/>
      <c r="MZV732" s="422"/>
      <c r="MZW732" s="3"/>
      <c r="MZX732" s="422"/>
      <c r="MZY732" s="3"/>
      <c r="MZZ732" s="422"/>
      <c r="NAA732" s="3"/>
      <c r="NAB732" s="422"/>
      <c r="NAC732" s="3"/>
      <c r="NAD732" s="422"/>
      <c r="NAE732" s="3"/>
      <c r="NAF732" s="422"/>
      <c r="NAG732" s="3"/>
      <c r="NAH732" s="422"/>
      <c r="NAI732" s="3"/>
      <c r="NAJ732" s="422"/>
      <c r="NAK732" s="3"/>
      <c r="NAL732" s="422"/>
      <c r="NAM732" s="3"/>
      <c r="NAN732" s="422"/>
      <c r="NAO732" s="3"/>
      <c r="NAP732" s="422"/>
      <c r="NAQ732" s="3"/>
      <c r="NAR732" s="422"/>
      <c r="NAS732" s="3"/>
      <c r="NAT732" s="422"/>
      <c r="NAU732" s="3"/>
      <c r="NAV732" s="422"/>
      <c r="NAW732" s="3"/>
      <c r="NAX732" s="422"/>
      <c r="NAY732" s="3"/>
      <c r="NAZ732" s="422"/>
      <c r="NBA732" s="3"/>
      <c r="NBB732" s="422"/>
      <c r="NBC732" s="3"/>
      <c r="NBD732" s="422"/>
      <c r="NBE732" s="3"/>
      <c r="NBF732" s="422"/>
      <c r="NBG732" s="3"/>
      <c r="NBH732" s="422"/>
      <c r="NBI732" s="3"/>
      <c r="NBJ732" s="422"/>
      <c r="NBK732" s="3"/>
      <c r="NBL732" s="422"/>
      <c r="NBM732" s="3"/>
      <c r="NBN732" s="422"/>
      <c r="NBO732" s="3"/>
      <c r="NBP732" s="422"/>
      <c r="NBQ732" s="3"/>
      <c r="NBR732" s="422"/>
      <c r="NBS732" s="3"/>
      <c r="NBT732" s="422"/>
      <c r="NBU732" s="3"/>
      <c r="NBV732" s="422"/>
      <c r="NBW732" s="3"/>
      <c r="NBX732" s="422"/>
      <c r="NBY732" s="3"/>
      <c r="NBZ732" s="422"/>
      <c r="NCA732" s="3"/>
      <c r="NCB732" s="422"/>
      <c r="NCC732" s="3"/>
      <c r="NCD732" s="422"/>
      <c r="NCE732" s="3"/>
      <c r="NCF732" s="422"/>
      <c r="NCG732" s="3"/>
      <c r="NCH732" s="422"/>
      <c r="NCI732" s="3"/>
      <c r="NCJ732" s="422"/>
      <c r="NCK732" s="3"/>
      <c r="NCL732" s="422"/>
      <c r="NCM732" s="3"/>
      <c r="NCN732" s="422"/>
      <c r="NCO732" s="3"/>
      <c r="NCP732" s="422"/>
      <c r="NCQ732" s="3"/>
      <c r="NCR732" s="422"/>
      <c r="NCS732" s="3"/>
      <c r="NCT732" s="422"/>
      <c r="NCU732" s="3"/>
      <c r="NCV732" s="422"/>
      <c r="NCW732" s="3"/>
      <c r="NCX732" s="422"/>
      <c r="NCY732" s="3"/>
      <c r="NCZ732" s="422"/>
      <c r="NDA732" s="3"/>
      <c r="NDB732" s="422"/>
      <c r="NDC732" s="3"/>
      <c r="NDD732" s="422"/>
      <c r="NDE732" s="3"/>
      <c r="NDF732" s="422"/>
      <c r="NDG732" s="3"/>
      <c r="NDH732" s="422"/>
      <c r="NDI732" s="3"/>
      <c r="NDJ732" s="422"/>
      <c r="NDK732" s="3"/>
      <c r="NDL732" s="422"/>
      <c r="NDM732" s="3"/>
      <c r="NDN732" s="422"/>
      <c r="NDO732" s="3"/>
      <c r="NDP732" s="422"/>
      <c r="NDQ732" s="3"/>
      <c r="NDR732" s="422"/>
      <c r="NDS732" s="3"/>
      <c r="NDT732" s="422"/>
      <c r="NDU732" s="3"/>
      <c r="NDV732" s="422"/>
      <c r="NDW732" s="3"/>
      <c r="NDX732" s="422"/>
      <c r="NDY732" s="3"/>
      <c r="NDZ732" s="422"/>
      <c r="NEA732" s="3"/>
      <c r="NEB732" s="422"/>
      <c r="NEC732" s="3"/>
      <c r="NED732" s="422"/>
      <c r="NEE732" s="3"/>
      <c r="NEF732" s="422"/>
      <c r="NEG732" s="3"/>
      <c r="NEH732" s="422"/>
      <c r="NEI732" s="3"/>
      <c r="NEJ732" s="422"/>
      <c r="NEK732" s="3"/>
      <c r="NEL732" s="422"/>
      <c r="NEM732" s="3"/>
      <c r="NEN732" s="422"/>
      <c r="NEO732" s="3"/>
      <c r="NEP732" s="422"/>
      <c r="NEQ732" s="3"/>
      <c r="NER732" s="422"/>
      <c r="NES732" s="3"/>
      <c r="NET732" s="422"/>
      <c r="NEU732" s="3"/>
      <c r="NEV732" s="422"/>
      <c r="NEW732" s="3"/>
      <c r="NEX732" s="422"/>
      <c r="NEY732" s="3"/>
      <c r="NEZ732" s="422"/>
      <c r="NFA732" s="3"/>
      <c r="NFB732" s="422"/>
      <c r="NFC732" s="3"/>
      <c r="NFD732" s="422"/>
      <c r="NFE732" s="3"/>
      <c r="NFF732" s="422"/>
      <c r="NFG732" s="3"/>
      <c r="NFH732" s="422"/>
      <c r="NFI732" s="3"/>
      <c r="NFJ732" s="422"/>
      <c r="NFK732" s="3"/>
      <c r="NFL732" s="422"/>
      <c r="NFM732" s="3"/>
      <c r="NFN732" s="422"/>
      <c r="NFO732" s="3"/>
      <c r="NFP732" s="422"/>
      <c r="NFQ732" s="3"/>
      <c r="NFR732" s="422"/>
      <c r="NFS732" s="3"/>
      <c r="NFT732" s="422"/>
      <c r="NFU732" s="3"/>
      <c r="NFV732" s="422"/>
      <c r="NFW732" s="3"/>
      <c r="NFX732" s="422"/>
      <c r="NFY732" s="3"/>
      <c r="NFZ732" s="422"/>
      <c r="NGA732" s="3"/>
      <c r="NGB732" s="422"/>
      <c r="NGC732" s="3"/>
      <c r="NGD732" s="422"/>
      <c r="NGE732" s="3"/>
      <c r="NGF732" s="422"/>
      <c r="NGG732" s="3"/>
      <c r="NGH732" s="422"/>
      <c r="NGI732" s="3"/>
      <c r="NGJ732" s="422"/>
      <c r="NGK732" s="3"/>
      <c r="NGL732" s="422"/>
      <c r="NGM732" s="3"/>
      <c r="NGN732" s="422"/>
      <c r="NGO732" s="3"/>
      <c r="NGP732" s="422"/>
      <c r="NGQ732" s="3"/>
      <c r="NGR732" s="422"/>
      <c r="NGS732" s="3"/>
      <c r="NGT732" s="422"/>
      <c r="NGU732" s="3"/>
      <c r="NGV732" s="422"/>
      <c r="NGW732" s="3"/>
      <c r="NGX732" s="422"/>
      <c r="NGY732" s="3"/>
      <c r="NGZ732" s="422"/>
      <c r="NHA732" s="3"/>
      <c r="NHB732" s="422"/>
      <c r="NHC732" s="3"/>
      <c r="NHD732" s="422"/>
      <c r="NHE732" s="3"/>
      <c r="NHF732" s="422"/>
      <c r="NHG732" s="3"/>
      <c r="NHH732" s="422"/>
      <c r="NHI732" s="3"/>
      <c r="NHJ732" s="422"/>
      <c r="NHK732" s="3"/>
      <c r="NHL732" s="422"/>
      <c r="NHM732" s="3"/>
      <c r="NHN732" s="422"/>
      <c r="NHO732" s="3"/>
      <c r="NHP732" s="422"/>
      <c r="NHQ732" s="3"/>
      <c r="NHR732" s="422"/>
      <c r="NHS732" s="3"/>
      <c r="NHT732" s="422"/>
      <c r="NHU732" s="3"/>
      <c r="NHV732" s="422"/>
      <c r="NHW732" s="3"/>
      <c r="NHX732" s="422"/>
      <c r="NHY732" s="3"/>
      <c r="NHZ732" s="422"/>
      <c r="NIA732" s="3"/>
      <c r="NIB732" s="422"/>
      <c r="NIC732" s="3"/>
      <c r="NID732" s="422"/>
      <c r="NIE732" s="3"/>
      <c r="NIF732" s="422"/>
      <c r="NIG732" s="3"/>
      <c r="NIH732" s="422"/>
      <c r="NII732" s="3"/>
      <c r="NIJ732" s="422"/>
      <c r="NIK732" s="3"/>
      <c r="NIL732" s="422"/>
      <c r="NIM732" s="3"/>
      <c r="NIN732" s="422"/>
      <c r="NIO732" s="3"/>
      <c r="NIP732" s="422"/>
      <c r="NIQ732" s="3"/>
      <c r="NIR732" s="422"/>
      <c r="NIS732" s="3"/>
      <c r="NIT732" s="422"/>
      <c r="NIU732" s="3"/>
      <c r="NIV732" s="422"/>
      <c r="NIW732" s="3"/>
      <c r="NIX732" s="422"/>
      <c r="NIY732" s="3"/>
      <c r="NIZ732" s="422"/>
      <c r="NJA732" s="3"/>
      <c r="NJB732" s="422"/>
      <c r="NJC732" s="3"/>
      <c r="NJD732" s="422"/>
      <c r="NJE732" s="3"/>
      <c r="NJF732" s="422"/>
      <c r="NJG732" s="3"/>
      <c r="NJH732" s="422"/>
      <c r="NJI732" s="3"/>
      <c r="NJJ732" s="422"/>
      <c r="NJK732" s="3"/>
      <c r="NJL732" s="422"/>
      <c r="NJM732" s="3"/>
      <c r="NJN732" s="422"/>
      <c r="NJO732" s="3"/>
      <c r="NJP732" s="422"/>
      <c r="NJQ732" s="3"/>
      <c r="NJR732" s="422"/>
      <c r="NJS732" s="3"/>
      <c r="NJT732" s="422"/>
      <c r="NJU732" s="3"/>
      <c r="NJV732" s="422"/>
      <c r="NJW732" s="3"/>
      <c r="NJX732" s="422"/>
      <c r="NJY732" s="3"/>
      <c r="NJZ732" s="422"/>
      <c r="NKA732" s="3"/>
      <c r="NKB732" s="422"/>
      <c r="NKC732" s="3"/>
      <c r="NKD732" s="422"/>
      <c r="NKE732" s="3"/>
      <c r="NKF732" s="422"/>
      <c r="NKG732" s="3"/>
      <c r="NKH732" s="422"/>
      <c r="NKI732" s="3"/>
      <c r="NKJ732" s="422"/>
      <c r="NKK732" s="3"/>
      <c r="NKL732" s="422"/>
      <c r="NKM732" s="3"/>
      <c r="NKN732" s="422"/>
      <c r="NKO732" s="3"/>
      <c r="NKP732" s="422"/>
      <c r="NKQ732" s="3"/>
      <c r="NKR732" s="422"/>
      <c r="NKS732" s="3"/>
      <c r="NKT732" s="422"/>
      <c r="NKU732" s="3"/>
      <c r="NKV732" s="422"/>
      <c r="NKW732" s="3"/>
      <c r="NKX732" s="422"/>
      <c r="NKY732" s="3"/>
      <c r="NKZ732" s="422"/>
      <c r="NLA732" s="3"/>
      <c r="NLB732" s="422"/>
      <c r="NLC732" s="3"/>
      <c r="NLD732" s="422"/>
      <c r="NLE732" s="3"/>
      <c r="NLF732" s="422"/>
      <c r="NLG732" s="3"/>
      <c r="NLH732" s="422"/>
      <c r="NLI732" s="3"/>
      <c r="NLJ732" s="422"/>
      <c r="NLK732" s="3"/>
      <c r="NLL732" s="422"/>
      <c r="NLM732" s="3"/>
      <c r="NLN732" s="422"/>
      <c r="NLO732" s="3"/>
      <c r="NLP732" s="422"/>
      <c r="NLQ732" s="3"/>
      <c r="NLR732" s="422"/>
      <c r="NLS732" s="3"/>
      <c r="NLT732" s="422"/>
      <c r="NLU732" s="3"/>
      <c r="NLV732" s="422"/>
      <c r="NLW732" s="3"/>
      <c r="NLX732" s="422"/>
      <c r="NLY732" s="3"/>
      <c r="NLZ732" s="422"/>
      <c r="NMA732" s="3"/>
      <c r="NMB732" s="422"/>
      <c r="NMC732" s="3"/>
      <c r="NMD732" s="422"/>
      <c r="NME732" s="3"/>
      <c r="NMF732" s="422"/>
      <c r="NMG732" s="3"/>
      <c r="NMH732" s="422"/>
      <c r="NMI732" s="3"/>
      <c r="NMJ732" s="422"/>
      <c r="NMK732" s="3"/>
      <c r="NML732" s="422"/>
      <c r="NMM732" s="3"/>
      <c r="NMN732" s="422"/>
      <c r="NMO732" s="3"/>
      <c r="NMP732" s="422"/>
      <c r="NMQ732" s="3"/>
      <c r="NMR732" s="422"/>
      <c r="NMS732" s="3"/>
      <c r="NMT732" s="422"/>
      <c r="NMU732" s="3"/>
      <c r="NMV732" s="422"/>
      <c r="NMW732" s="3"/>
      <c r="NMX732" s="422"/>
      <c r="NMY732" s="3"/>
      <c r="NMZ732" s="422"/>
      <c r="NNA732" s="3"/>
      <c r="NNB732" s="422"/>
      <c r="NNC732" s="3"/>
      <c r="NND732" s="422"/>
      <c r="NNE732" s="3"/>
      <c r="NNF732" s="422"/>
      <c r="NNG732" s="3"/>
      <c r="NNH732" s="422"/>
      <c r="NNI732" s="3"/>
      <c r="NNJ732" s="422"/>
      <c r="NNK732" s="3"/>
      <c r="NNL732" s="422"/>
      <c r="NNM732" s="3"/>
      <c r="NNN732" s="422"/>
      <c r="NNO732" s="3"/>
      <c r="NNP732" s="422"/>
      <c r="NNQ732" s="3"/>
      <c r="NNR732" s="422"/>
      <c r="NNS732" s="3"/>
      <c r="NNT732" s="422"/>
      <c r="NNU732" s="3"/>
      <c r="NNV732" s="422"/>
      <c r="NNW732" s="3"/>
      <c r="NNX732" s="422"/>
      <c r="NNY732" s="3"/>
      <c r="NNZ732" s="422"/>
      <c r="NOA732" s="3"/>
      <c r="NOB732" s="422"/>
      <c r="NOC732" s="3"/>
      <c r="NOD732" s="422"/>
      <c r="NOE732" s="3"/>
      <c r="NOF732" s="422"/>
      <c r="NOG732" s="3"/>
      <c r="NOH732" s="422"/>
      <c r="NOI732" s="3"/>
      <c r="NOJ732" s="422"/>
      <c r="NOK732" s="3"/>
      <c r="NOL732" s="422"/>
      <c r="NOM732" s="3"/>
      <c r="NON732" s="422"/>
      <c r="NOO732" s="3"/>
      <c r="NOP732" s="422"/>
      <c r="NOQ732" s="3"/>
      <c r="NOR732" s="422"/>
      <c r="NOS732" s="3"/>
      <c r="NOT732" s="422"/>
      <c r="NOU732" s="3"/>
      <c r="NOV732" s="422"/>
      <c r="NOW732" s="3"/>
      <c r="NOX732" s="422"/>
      <c r="NOY732" s="3"/>
      <c r="NOZ732" s="422"/>
      <c r="NPA732" s="3"/>
      <c r="NPB732" s="422"/>
      <c r="NPC732" s="3"/>
      <c r="NPD732" s="422"/>
      <c r="NPE732" s="3"/>
      <c r="NPF732" s="422"/>
      <c r="NPG732" s="3"/>
      <c r="NPH732" s="422"/>
      <c r="NPI732" s="3"/>
      <c r="NPJ732" s="422"/>
      <c r="NPK732" s="3"/>
      <c r="NPL732" s="422"/>
      <c r="NPM732" s="3"/>
      <c r="NPN732" s="422"/>
      <c r="NPO732" s="3"/>
      <c r="NPP732" s="422"/>
      <c r="NPQ732" s="3"/>
      <c r="NPR732" s="422"/>
      <c r="NPS732" s="3"/>
      <c r="NPT732" s="422"/>
      <c r="NPU732" s="3"/>
      <c r="NPV732" s="422"/>
      <c r="NPW732" s="3"/>
      <c r="NPX732" s="422"/>
      <c r="NPY732" s="3"/>
      <c r="NPZ732" s="422"/>
      <c r="NQA732" s="3"/>
      <c r="NQB732" s="422"/>
      <c r="NQC732" s="3"/>
      <c r="NQD732" s="422"/>
      <c r="NQE732" s="3"/>
      <c r="NQF732" s="422"/>
      <c r="NQG732" s="3"/>
      <c r="NQH732" s="422"/>
      <c r="NQI732" s="3"/>
      <c r="NQJ732" s="422"/>
      <c r="NQK732" s="3"/>
      <c r="NQL732" s="422"/>
      <c r="NQM732" s="3"/>
      <c r="NQN732" s="422"/>
      <c r="NQO732" s="3"/>
      <c r="NQP732" s="422"/>
      <c r="NQQ732" s="3"/>
      <c r="NQR732" s="422"/>
      <c r="NQS732" s="3"/>
      <c r="NQT732" s="422"/>
      <c r="NQU732" s="3"/>
      <c r="NQV732" s="422"/>
      <c r="NQW732" s="3"/>
      <c r="NQX732" s="422"/>
      <c r="NQY732" s="3"/>
      <c r="NQZ732" s="422"/>
      <c r="NRA732" s="3"/>
      <c r="NRB732" s="422"/>
      <c r="NRC732" s="3"/>
      <c r="NRD732" s="422"/>
      <c r="NRE732" s="3"/>
      <c r="NRF732" s="422"/>
      <c r="NRG732" s="3"/>
      <c r="NRH732" s="422"/>
      <c r="NRI732" s="3"/>
      <c r="NRJ732" s="422"/>
      <c r="NRK732" s="3"/>
      <c r="NRL732" s="422"/>
      <c r="NRM732" s="3"/>
      <c r="NRN732" s="422"/>
      <c r="NRO732" s="3"/>
      <c r="NRP732" s="422"/>
      <c r="NRQ732" s="3"/>
      <c r="NRR732" s="422"/>
      <c r="NRS732" s="3"/>
      <c r="NRT732" s="422"/>
      <c r="NRU732" s="3"/>
      <c r="NRV732" s="422"/>
      <c r="NRW732" s="3"/>
      <c r="NRX732" s="422"/>
      <c r="NRY732" s="3"/>
      <c r="NRZ732" s="422"/>
      <c r="NSA732" s="3"/>
      <c r="NSB732" s="422"/>
      <c r="NSC732" s="3"/>
      <c r="NSD732" s="422"/>
      <c r="NSE732" s="3"/>
      <c r="NSF732" s="422"/>
      <c r="NSG732" s="3"/>
      <c r="NSH732" s="422"/>
      <c r="NSI732" s="3"/>
      <c r="NSJ732" s="422"/>
      <c r="NSK732" s="3"/>
      <c r="NSL732" s="422"/>
      <c r="NSM732" s="3"/>
      <c r="NSN732" s="422"/>
      <c r="NSO732" s="3"/>
      <c r="NSP732" s="422"/>
      <c r="NSQ732" s="3"/>
      <c r="NSR732" s="422"/>
      <c r="NSS732" s="3"/>
      <c r="NST732" s="422"/>
      <c r="NSU732" s="3"/>
      <c r="NSV732" s="422"/>
      <c r="NSW732" s="3"/>
      <c r="NSX732" s="422"/>
      <c r="NSY732" s="3"/>
      <c r="NSZ732" s="422"/>
      <c r="NTA732" s="3"/>
      <c r="NTB732" s="422"/>
      <c r="NTC732" s="3"/>
      <c r="NTD732" s="422"/>
      <c r="NTE732" s="3"/>
      <c r="NTF732" s="422"/>
      <c r="NTG732" s="3"/>
      <c r="NTH732" s="422"/>
      <c r="NTI732" s="3"/>
      <c r="NTJ732" s="422"/>
      <c r="NTK732" s="3"/>
      <c r="NTL732" s="422"/>
      <c r="NTM732" s="3"/>
      <c r="NTN732" s="422"/>
      <c r="NTO732" s="3"/>
      <c r="NTP732" s="422"/>
      <c r="NTQ732" s="3"/>
      <c r="NTR732" s="422"/>
      <c r="NTS732" s="3"/>
      <c r="NTT732" s="422"/>
      <c r="NTU732" s="3"/>
      <c r="NTV732" s="422"/>
      <c r="NTW732" s="3"/>
      <c r="NTX732" s="422"/>
      <c r="NTY732" s="3"/>
      <c r="NTZ732" s="422"/>
      <c r="NUA732" s="3"/>
      <c r="NUB732" s="422"/>
      <c r="NUC732" s="3"/>
      <c r="NUD732" s="422"/>
      <c r="NUE732" s="3"/>
      <c r="NUF732" s="422"/>
      <c r="NUG732" s="3"/>
      <c r="NUH732" s="422"/>
      <c r="NUI732" s="3"/>
      <c r="NUJ732" s="422"/>
      <c r="NUK732" s="3"/>
      <c r="NUL732" s="422"/>
      <c r="NUM732" s="3"/>
      <c r="NUN732" s="422"/>
      <c r="NUO732" s="3"/>
      <c r="NUP732" s="422"/>
      <c r="NUQ732" s="3"/>
      <c r="NUR732" s="422"/>
      <c r="NUS732" s="3"/>
      <c r="NUT732" s="422"/>
      <c r="NUU732" s="3"/>
      <c r="NUV732" s="422"/>
      <c r="NUW732" s="3"/>
      <c r="NUX732" s="422"/>
      <c r="NUY732" s="3"/>
      <c r="NUZ732" s="422"/>
      <c r="NVA732" s="3"/>
      <c r="NVB732" s="422"/>
      <c r="NVC732" s="3"/>
      <c r="NVD732" s="422"/>
      <c r="NVE732" s="3"/>
      <c r="NVF732" s="422"/>
      <c r="NVG732" s="3"/>
      <c r="NVH732" s="422"/>
      <c r="NVI732" s="3"/>
      <c r="NVJ732" s="422"/>
      <c r="NVK732" s="3"/>
      <c r="NVL732" s="422"/>
      <c r="NVM732" s="3"/>
      <c r="NVN732" s="422"/>
      <c r="NVO732" s="3"/>
      <c r="NVP732" s="422"/>
      <c r="NVQ732" s="3"/>
      <c r="NVR732" s="422"/>
      <c r="NVS732" s="3"/>
      <c r="NVT732" s="422"/>
      <c r="NVU732" s="3"/>
      <c r="NVV732" s="422"/>
      <c r="NVW732" s="3"/>
      <c r="NVX732" s="422"/>
      <c r="NVY732" s="3"/>
      <c r="NVZ732" s="422"/>
      <c r="NWA732" s="3"/>
      <c r="NWB732" s="422"/>
      <c r="NWC732" s="3"/>
      <c r="NWD732" s="422"/>
      <c r="NWE732" s="3"/>
      <c r="NWF732" s="422"/>
      <c r="NWG732" s="3"/>
      <c r="NWH732" s="422"/>
      <c r="NWI732" s="3"/>
      <c r="NWJ732" s="422"/>
      <c r="NWK732" s="3"/>
      <c r="NWL732" s="422"/>
      <c r="NWM732" s="3"/>
      <c r="NWN732" s="422"/>
      <c r="NWO732" s="3"/>
      <c r="NWP732" s="422"/>
      <c r="NWQ732" s="3"/>
      <c r="NWR732" s="422"/>
      <c r="NWS732" s="3"/>
      <c r="NWT732" s="422"/>
      <c r="NWU732" s="3"/>
      <c r="NWV732" s="422"/>
      <c r="NWW732" s="3"/>
      <c r="NWX732" s="422"/>
      <c r="NWY732" s="3"/>
      <c r="NWZ732" s="422"/>
      <c r="NXA732" s="3"/>
      <c r="NXB732" s="422"/>
      <c r="NXC732" s="3"/>
      <c r="NXD732" s="422"/>
      <c r="NXE732" s="3"/>
      <c r="NXF732" s="422"/>
      <c r="NXG732" s="3"/>
      <c r="NXH732" s="422"/>
      <c r="NXI732" s="3"/>
      <c r="NXJ732" s="422"/>
      <c r="NXK732" s="3"/>
      <c r="NXL732" s="422"/>
      <c r="NXM732" s="3"/>
      <c r="NXN732" s="422"/>
      <c r="NXO732" s="3"/>
      <c r="NXP732" s="422"/>
      <c r="NXQ732" s="3"/>
      <c r="NXR732" s="422"/>
      <c r="NXS732" s="3"/>
      <c r="NXT732" s="422"/>
      <c r="NXU732" s="3"/>
      <c r="NXV732" s="422"/>
      <c r="NXW732" s="3"/>
      <c r="NXX732" s="422"/>
      <c r="NXY732" s="3"/>
      <c r="NXZ732" s="422"/>
      <c r="NYA732" s="3"/>
      <c r="NYB732" s="422"/>
      <c r="NYC732" s="3"/>
      <c r="NYD732" s="422"/>
      <c r="NYE732" s="3"/>
      <c r="NYF732" s="422"/>
      <c r="NYG732" s="3"/>
      <c r="NYH732" s="422"/>
      <c r="NYI732" s="3"/>
      <c r="NYJ732" s="422"/>
      <c r="NYK732" s="3"/>
      <c r="NYL732" s="422"/>
      <c r="NYM732" s="3"/>
      <c r="NYN732" s="422"/>
      <c r="NYO732" s="3"/>
      <c r="NYP732" s="422"/>
      <c r="NYQ732" s="3"/>
      <c r="NYR732" s="422"/>
      <c r="NYS732" s="3"/>
      <c r="NYT732" s="422"/>
      <c r="NYU732" s="3"/>
      <c r="NYV732" s="422"/>
      <c r="NYW732" s="3"/>
      <c r="NYX732" s="422"/>
      <c r="NYY732" s="3"/>
      <c r="NYZ732" s="422"/>
      <c r="NZA732" s="3"/>
      <c r="NZB732" s="422"/>
      <c r="NZC732" s="3"/>
      <c r="NZD732" s="422"/>
      <c r="NZE732" s="3"/>
      <c r="NZF732" s="422"/>
      <c r="NZG732" s="3"/>
      <c r="NZH732" s="422"/>
      <c r="NZI732" s="3"/>
      <c r="NZJ732" s="422"/>
      <c r="NZK732" s="3"/>
      <c r="NZL732" s="422"/>
      <c r="NZM732" s="3"/>
      <c r="NZN732" s="422"/>
      <c r="NZO732" s="3"/>
      <c r="NZP732" s="422"/>
      <c r="NZQ732" s="3"/>
      <c r="NZR732" s="422"/>
      <c r="NZS732" s="3"/>
      <c r="NZT732" s="422"/>
      <c r="NZU732" s="3"/>
      <c r="NZV732" s="422"/>
      <c r="NZW732" s="3"/>
      <c r="NZX732" s="422"/>
      <c r="NZY732" s="3"/>
      <c r="NZZ732" s="422"/>
      <c r="OAA732" s="3"/>
      <c r="OAB732" s="422"/>
      <c r="OAC732" s="3"/>
      <c r="OAD732" s="422"/>
      <c r="OAE732" s="3"/>
      <c r="OAF732" s="422"/>
      <c r="OAG732" s="3"/>
      <c r="OAH732" s="422"/>
      <c r="OAI732" s="3"/>
      <c r="OAJ732" s="422"/>
      <c r="OAK732" s="3"/>
      <c r="OAL732" s="422"/>
      <c r="OAM732" s="3"/>
      <c r="OAN732" s="422"/>
      <c r="OAO732" s="3"/>
      <c r="OAP732" s="422"/>
      <c r="OAQ732" s="3"/>
      <c r="OAR732" s="422"/>
      <c r="OAS732" s="3"/>
      <c r="OAT732" s="422"/>
      <c r="OAU732" s="3"/>
      <c r="OAV732" s="422"/>
      <c r="OAW732" s="3"/>
      <c r="OAX732" s="422"/>
      <c r="OAY732" s="3"/>
      <c r="OAZ732" s="422"/>
      <c r="OBA732" s="3"/>
      <c r="OBB732" s="422"/>
      <c r="OBC732" s="3"/>
      <c r="OBD732" s="422"/>
      <c r="OBE732" s="3"/>
      <c r="OBF732" s="422"/>
      <c r="OBG732" s="3"/>
      <c r="OBH732" s="422"/>
      <c r="OBI732" s="3"/>
      <c r="OBJ732" s="422"/>
      <c r="OBK732" s="3"/>
      <c r="OBL732" s="422"/>
      <c r="OBM732" s="3"/>
      <c r="OBN732" s="422"/>
      <c r="OBO732" s="3"/>
      <c r="OBP732" s="422"/>
      <c r="OBQ732" s="3"/>
      <c r="OBR732" s="422"/>
      <c r="OBS732" s="3"/>
      <c r="OBT732" s="422"/>
      <c r="OBU732" s="3"/>
      <c r="OBV732" s="422"/>
      <c r="OBW732" s="3"/>
      <c r="OBX732" s="422"/>
      <c r="OBY732" s="3"/>
      <c r="OBZ732" s="422"/>
      <c r="OCA732" s="3"/>
      <c r="OCB732" s="422"/>
      <c r="OCC732" s="3"/>
      <c r="OCD732" s="422"/>
      <c r="OCE732" s="3"/>
      <c r="OCF732" s="422"/>
      <c r="OCG732" s="3"/>
      <c r="OCH732" s="422"/>
      <c r="OCI732" s="3"/>
      <c r="OCJ732" s="422"/>
      <c r="OCK732" s="3"/>
      <c r="OCL732" s="422"/>
      <c r="OCM732" s="3"/>
      <c r="OCN732" s="422"/>
      <c r="OCO732" s="3"/>
      <c r="OCP732" s="422"/>
      <c r="OCQ732" s="3"/>
      <c r="OCR732" s="422"/>
      <c r="OCS732" s="3"/>
      <c r="OCT732" s="422"/>
      <c r="OCU732" s="3"/>
      <c r="OCV732" s="422"/>
      <c r="OCW732" s="3"/>
      <c r="OCX732" s="422"/>
      <c r="OCY732" s="3"/>
      <c r="OCZ732" s="422"/>
      <c r="ODA732" s="3"/>
      <c r="ODB732" s="422"/>
      <c r="ODC732" s="3"/>
      <c r="ODD732" s="422"/>
      <c r="ODE732" s="3"/>
      <c r="ODF732" s="422"/>
      <c r="ODG732" s="3"/>
      <c r="ODH732" s="422"/>
      <c r="ODI732" s="3"/>
      <c r="ODJ732" s="422"/>
      <c r="ODK732" s="3"/>
      <c r="ODL732" s="422"/>
      <c r="ODM732" s="3"/>
      <c r="ODN732" s="422"/>
      <c r="ODO732" s="3"/>
      <c r="ODP732" s="422"/>
      <c r="ODQ732" s="3"/>
      <c r="ODR732" s="422"/>
      <c r="ODS732" s="3"/>
      <c r="ODT732" s="422"/>
      <c r="ODU732" s="3"/>
      <c r="ODV732" s="422"/>
      <c r="ODW732" s="3"/>
      <c r="ODX732" s="422"/>
      <c r="ODY732" s="3"/>
      <c r="ODZ732" s="422"/>
      <c r="OEA732" s="3"/>
      <c r="OEB732" s="422"/>
      <c r="OEC732" s="3"/>
      <c r="OED732" s="422"/>
      <c r="OEE732" s="3"/>
      <c r="OEF732" s="422"/>
      <c r="OEG732" s="3"/>
      <c r="OEH732" s="422"/>
      <c r="OEI732" s="3"/>
      <c r="OEJ732" s="422"/>
      <c r="OEK732" s="3"/>
      <c r="OEL732" s="422"/>
      <c r="OEM732" s="3"/>
      <c r="OEN732" s="422"/>
      <c r="OEO732" s="3"/>
      <c r="OEP732" s="422"/>
      <c r="OEQ732" s="3"/>
      <c r="OER732" s="422"/>
      <c r="OES732" s="3"/>
      <c r="OET732" s="422"/>
      <c r="OEU732" s="3"/>
      <c r="OEV732" s="422"/>
      <c r="OEW732" s="3"/>
      <c r="OEX732" s="422"/>
      <c r="OEY732" s="3"/>
      <c r="OEZ732" s="422"/>
      <c r="OFA732" s="3"/>
      <c r="OFB732" s="422"/>
      <c r="OFC732" s="3"/>
      <c r="OFD732" s="422"/>
      <c r="OFE732" s="3"/>
      <c r="OFF732" s="422"/>
      <c r="OFG732" s="3"/>
      <c r="OFH732" s="422"/>
      <c r="OFI732" s="3"/>
      <c r="OFJ732" s="422"/>
      <c r="OFK732" s="3"/>
      <c r="OFL732" s="422"/>
      <c r="OFM732" s="3"/>
      <c r="OFN732" s="422"/>
      <c r="OFO732" s="3"/>
      <c r="OFP732" s="422"/>
      <c r="OFQ732" s="3"/>
      <c r="OFR732" s="422"/>
      <c r="OFS732" s="3"/>
      <c r="OFT732" s="422"/>
      <c r="OFU732" s="3"/>
      <c r="OFV732" s="422"/>
      <c r="OFW732" s="3"/>
      <c r="OFX732" s="422"/>
      <c r="OFY732" s="3"/>
      <c r="OFZ732" s="422"/>
      <c r="OGA732" s="3"/>
      <c r="OGB732" s="422"/>
      <c r="OGC732" s="3"/>
      <c r="OGD732" s="422"/>
      <c r="OGE732" s="3"/>
      <c r="OGF732" s="422"/>
      <c r="OGG732" s="3"/>
      <c r="OGH732" s="422"/>
      <c r="OGI732" s="3"/>
      <c r="OGJ732" s="422"/>
      <c r="OGK732" s="3"/>
      <c r="OGL732" s="422"/>
      <c r="OGM732" s="3"/>
      <c r="OGN732" s="422"/>
      <c r="OGO732" s="3"/>
      <c r="OGP732" s="422"/>
      <c r="OGQ732" s="3"/>
      <c r="OGR732" s="422"/>
      <c r="OGS732" s="3"/>
      <c r="OGT732" s="422"/>
      <c r="OGU732" s="3"/>
      <c r="OGV732" s="422"/>
      <c r="OGW732" s="3"/>
      <c r="OGX732" s="422"/>
      <c r="OGY732" s="3"/>
      <c r="OGZ732" s="422"/>
      <c r="OHA732" s="3"/>
      <c r="OHB732" s="422"/>
      <c r="OHC732" s="3"/>
      <c r="OHD732" s="422"/>
      <c r="OHE732" s="3"/>
      <c r="OHF732" s="422"/>
      <c r="OHG732" s="3"/>
      <c r="OHH732" s="422"/>
      <c r="OHI732" s="3"/>
      <c r="OHJ732" s="422"/>
      <c r="OHK732" s="3"/>
      <c r="OHL732" s="422"/>
      <c r="OHM732" s="3"/>
      <c r="OHN732" s="422"/>
      <c r="OHO732" s="3"/>
      <c r="OHP732" s="422"/>
      <c r="OHQ732" s="3"/>
      <c r="OHR732" s="422"/>
      <c r="OHS732" s="3"/>
      <c r="OHT732" s="422"/>
      <c r="OHU732" s="3"/>
      <c r="OHV732" s="422"/>
      <c r="OHW732" s="3"/>
      <c r="OHX732" s="422"/>
      <c r="OHY732" s="3"/>
      <c r="OHZ732" s="422"/>
      <c r="OIA732" s="3"/>
      <c r="OIB732" s="422"/>
      <c r="OIC732" s="3"/>
      <c r="OID732" s="422"/>
      <c r="OIE732" s="3"/>
      <c r="OIF732" s="422"/>
      <c r="OIG732" s="3"/>
      <c r="OIH732" s="422"/>
      <c r="OII732" s="3"/>
      <c r="OIJ732" s="422"/>
      <c r="OIK732" s="3"/>
      <c r="OIL732" s="422"/>
      <c r="OIM732" s="3"/>
      <c r="OIN732" s="422"/>
      <c r="OIO732" s="3"/>
      <c r="OIP732" s="422"/>
      <c r="OIQ732" s="3"/>
      <c r="OIR732" s="422"/>
      <c r="OIS732" s="3"/>
      <c r="OIT732" s="422"/>
      <c r="OIU732" s="3"/>
      <c r="OIV732" s="422"/>
      <c r="OIW732" s="3"/>
      <c r="OIX732" s="422"/>
      <c r="OIY732" s="3"/>
      <c r="OIZ732" s="422"/>
      <c r="OJA732" s="3"/>
      <c r="OJB732" s="422"/>
      <c r="OJC732" s="3"/>
      <c r="OJD732" s="422"/>
      <c r="OJE732" s="3"/>
      <c r="OJF732" s="422"/>
      <c r="OJG732" s="3"/>
      <c r="OJH732" s="422"/>
      <c r="OJI732" s="3"/>
      <c r="OJJ732" s="422"/>
      <c r="OJK732" s="3"/>
      <c r="OJL732" s="422"/>
      <c r="OJM732" s="3"/>
      <c r="OJN732" s="422"/>
      <c r="OJO732" s="3"/>
      <c r="OJP732" s="422"/>
      <c r="OJQ732" s="3"/>
      <c r="OJR732" s="422"/>
      <c r="OJS732" s="3"/>
      <c r="OJT732" s="422"/>
      <c r="OJU732" s="3"/>
      <c r="OJV732" s="422"/>
      <c r="OJW732" s="3"/>
      <c r="OJX732" s="422"/>
      <c r="OJY732" s="3"/>
      <c r="OJZ732" s="422"/>
      <c r="OKA732" s="3"/>
      <c r="OKB732" s="422"/>
      <c r="OKC732" s="3"/>
      <c r="OKD732" s="422"/>
      <c r="OKE732" s="3"/>
      <c r="OKF732" s="422"/>
      <c r="OKG732" s="3"/>
      <c r="OKH732" s="422"/>
      <c r="OKI732" s="3"/>
      <c r="OKJ732" s="422"/>
      <c r="OKK732" s="3"/>
      <c r="OKL732" s="422"/>
      <c r="OKM732" s="3"/>
      <c r="OKN732" s="422"/>
      <c r="OKO732" s="3"/>
      <c r="OKP732" s="422"/>
      <c r="OKQ732" s="3"/>
      <c r="OKR732" s="422"/>
      <c r="OKS732" s="3"/>
      <c r="OKT732" s="422"/>
      <c r="OKU732" s="3"/>
      <c r="OKV732" s="422"/>
      <c r="OKW732" s="3"/>
      <c r="OKX732" s="422"/>
      <c r="OKY732" s="3"/>
      <c r="OKZ732" s="422"/>
      <c r="OLA732" s="3"/>
      <c r="OLB732" s="422"/>
      <c r="OLC732" s="3"/>
      <c r="OLD732" s="422"/>
      <c r="OLE732" s="3"/>
      <c r="OLF732" s="422"/>
      <c r="OLG732" s="3"/>
      <c r="OLH732" s="422"/>
      <c r="OLI732" s="3"/>
      <c r="OLJ732" s="422"/>
      <c r="OLK732" s="3"/>
      <c r="OLL732" s="422"/>
      <c r="OLM732" s="3"/>
      <c r="OLN732" s="422"/>
      <c r="OLO732" s="3"/>
      <c r="OLP732" s="422"/>
      <c r="OLQ732" s="3"/>
      <c r="OLR732" s="422"/>
      <c r="OLS732" s="3"/>
      <c r="OLT732" s="422"/>
      <c r="OLU732" s="3"/>
      <c r="OLV732" s="422"/>
      <c r="OLW732" s="3"/>
      <c r="OLX732" s="422"/>
      <c r="OLY732" s="3"/>
      <c r="OLZ732" s="422"/>
      <c r="OMA732" s="3"/>
      <c r="OMB732" s="422"/>
      <c r="OMC732" s="3"/>
      <c r="OMD732" s="422"/>
      <c r="OME732" s="3"/>
      <c r="OMF732" s="422"/>
      <c r="OMG732" s="3"/>
      <c r="OMH732" s="422"/>
      <c r="OMI732" s="3"/>
      <c r="OMJ732" s="422"/>
      <c r="OMK732" s="3"/>
      <c r="OML732" s="422"/>
      <c r="OMM732" s="3"/>
      <c r="OMN732" s="422"/>
      <c r="OMO732" s="3"/>
      <c r="OMP732" s="422"/>
      <c r="OMQ732" s="3"/>
      <c r="OMR732" s="422"/>
      <c r="OMS732" s="3"/>
      <c r="OMT732" s="422"/>
      <c r="OMU732" s="3"/>
      <c r="OMV732" s="422"/>
      <c r="OMW732" s="3"/>
      <c r="OMX732" s="422"/>
      <c r="OMY732" s="3"/>
      <c r="OMZ732" s="422"/>
      <c r="ONA732" s="3"/>
      <c r="ONB732" s="422"/>
      <c r="ONC732" s="3"/>
      <c r="OND732" s="422"/>
      <c r="ONE732" s="3"/>
      <c r="ONF732" s="422"/>
      <c r="ONG732" s="3"/>
      <c r="ONH732" s="422"/>
      <c r="ONI732" s="3"/>
      <c r="ONJ732" s="422"/>
      <c r="ONK732" s="3"/>
      <c r="ONL732" s="422"/>
      <c r="ONM732" s="3"/>
      <c r="ONN732" s="422"/>
      <c r="ONO732" s="3"/>
      <c r="ONP732" s="422"/>
      <c r="ONQ732" s="3"/>
      <c r="ONR732" s="422"/>
      <c r="ONS732" s="3"/>
      <c r="ONT732" s="422"/>
      <c r="ONU732" s="3"/>
      <c r="ONV732" s="422"/>
      <c r="ONW732" s="3"/>
      <c r="ONX732" s="422"/>
      <c r="ONY732" s="3"/>
      <c r="ONZ732" s="422"/>
      <c r="OOA732" s="3"/>
      <c r="OOB732" s="422"/>
      <c r="OOC732" s="3"/>
      <c r="OOD732" s="422"/>
      <c r="OOE732" s="3"/>
      <c r="OOF732" s="422"/>
      <c r="OOG732" s="3"/>
      <c r="OOH732" s="422"/>
      <c r="OOI732" s="3"/>
      <c r="OOJ732" s="422"/>
      <c r="OOK732" s="3"/>
      <c r="OOL732" s="422"/>
      <c r="OOM732" s="3"/>
      <c r="OON732" s="422"/>
      <c r="OOO732" s="3"/>
      <c r="OOP732" s="422"/>
      <c r="OOQ732" s="3"/>
      <c r="OOR732" s="422"/>
      <c r="OOS732" s="3"/>
      <c r="OOT732" s="422"/>
      <c r="OOU732" s="3"/>
      <c r="OOV732" s="422"/>
      <c r="OOW732" s="3"/>
      <c r="OOX732" s="422"/>
      <c r="OOY732" s="3"/>
      <c r="OOZ732" s="422"/>
      <c r="OPA732" s="3"/>
      <c r="OPB732" s="422"/>
      <c r="OPC732" s="3"/>
      <c r="OPD732" s="422"/>
      <c r="OPE732" s="3"/>
      <c r="OPF732" s="422"/>
      <c r="OPG732" s="3"/>
      <c r="OPH732" s="422"/>
      <c r="OPI732" s="3"/>
      <c r="OPJ732" s="422"/>
      <c r="OPK732" s="3"/>
      <c r="OPL732" s="422"/>
      <c r="OPM732" s="3"/>
      <c r="OPN732" s="422"/>
      <c r="OPO732" s="3"/>
      <c r="OPP732" s="422"/>
      <c r="OPQ732" s="3"/>
      <c r="OPR732" s="422"/>
      <c r="OPS732" s="3"/>
      <c r="OPT732" s="422"/>
      <c r="OPU732" s="3"/>
      <c r="OPV732" s="422"/>
      <c r="OPW732" s="3"/>
      <c r="OPX732" s="422"/>
      <c r="OPY732" s="3"/>
      <c r="OPZ732" s="422"/>
      <c r="OQA732" s="3"/>
      <c r="OQB732" s="422"/>
      <c r="OQC732" s="3"/>
      <c r="OQD732" s="422"/>
      <c r="OQE732" s="3"/>
      <c r="OQF732" s="422"/>
      <c r="OQG732" s="3"/>
      <c r="OQH732" s="422"/>
      <c r="OQI732" s="3"/>
      <c r="OQJ732" s="422"/>
      <c r="OQK732" s="3"/>
      <c r="OQL732" s="422"/>
      <c r="OQM732" s="3"/>
      <c r="OQN732" s="422"/>
      <c r="OQO732" s="3"/>
      <c r="OQP732" s="422"/>
      <c r="OQQ732" s="3"/>
      <c r="OQR732" s="422"/>
      <c r="OQS732" s="3"/>
      <c r="OQT732" s="422"/>
      <c r="OQU732" s="3"/>
      <c r="OQV732" s="422"/>
      <c r="OQW732" s="3"/>
      <c r="OQX732" s="422"/>
      <c r="OQY732" s="3"/>
      <c r="OQZ732" s="422"/>
      <c r="ORA732" s="3"/>
      <c r="ORB732" s="422"/>
      <c r="ORC732" s="3"/>
      <c r="ORD732" s="422"/>
      <c r="ORE732" s="3"/>
      <c r="ORF732" s="422"/>
      <c r="ORG732" s="3"/>
      <c r="ORH732" s="422"/>
      <c r="ORI732" s="3"/>
      <c r="ORJ732" s="422"/>
      <c r="ORK732" s="3"/>
      <c r="ORL732" s="422"/>
      <c r="ORM732" s="3"/>
      <c r="ORN732" s="422"/>
      <c r="ORO732" s="3"/>
      <c r="ORP732" s="422"/>
      <c r="ORQ732" s="3"/>
      <c r="ORR732" s="422"/>
      <c r="ORS732" s="3"/>
      <c r="ORT732" s="422"/>
      <c r="ORU732" s="3"/>
      <c r="ORV732" s="422"/>
      <c r="ORW732" s="3"/>
      <c r="ORX732" s="422"/>
      <c r="ORY732" s="3"/>
      <c r="ORZ732" s="422"/>
      <c r="OSA732" s="3"/>
      <c r="OSB732" s="422"/>
      <c r="OSC732" s="3"/>
      <c r="OSD732" s="422"/>
      <c r="OSE732" s="3"/>
      <c r="OSF732" s="422"/>
      <c r="OSG732" s="3"/>
      <c r="OSH732" s="422"/>
      <c r="OSI732" s="3"/>
      <c r="OSJ732" s="422"/>
      <c r="OSK732" s="3"/>
      <c r="OSL732" s="422"/>
      <c r="OSM732" s="3"/>
      <c r="OSN732" s="422"/>
      <c r="OSO732" s="3"/>
      <c r="OSP732" s="422"/>
      <c r="OSQ732" s="3"/>
      <c r="OSR732" s="422"/>
      <c r="OSS732" s="3"/>
      <c r="OST732" s="422"/>
      <c r="OSU732" s="3"/>
      <c r="OSV732" s="422"/>
      <c r="OSW732" s="3"/>
      <c r="OSX732" s="422"/>
      <c r="OSY732" s="3"/>
      <c r="OSZ732" s="422"/>
      <c r="OTA732" s="3"/>
      <c r="OTB732" s="422"/>
      <c r="OTC732" s="3"/>
      <c r="OTD732" s="422"/>
      <c r="OTE732" s="3"/>
      <c r="OTF732" s="422"/>
      <c r="OTG732" s="3"/>
      <c r="OTH732" s="422"/>
      <c r="OTI732" s="3"/>
      <c r="OTJ732" s="422"/>
      <c r="OTK732" s="3"/>
      <c r="OTL732" s="422"/>
      <c r="OTM732" s="3"/>
      <c r="OTN732" s="422"/>
      <c r="OTO732" s="3"/>
      <c r="OTP732" s="422"/>
      <c r="OTQ732" s="3"/>
      <c r="OTR732" s="422"/>
      <c r="OTS732" s="3"/>
      <c r="OTT732" s="422"/>
      <c r="OTU732" s="3"/>
      <c r="OTV732" s="422"/>
      <c r="OTW732" s="3"/>
      <c r="OTX732" s="422"/>
      <c r="OTY732" s="3"/>
      <c r="OTZ732" s="422"/>
      <c r="OUA732" s="3"/>
      <c r="OUB732" s="422"/>
      <c r="OUC732" s="3"/>
      <c r="OUD732" s="422"/>
      <c r="OUE732" s="3"/>
      <c r="OUF732" s="422"/>
      <c r="OUG732" s="3"/>
      <c r="OUH732" s="422"/>
      <c r="OUI732" s="3"/>
      <c r="OUJ732" s="422"/>
      <c r="OUK732" s="3"/>
      <c r="OUL732" s="422"/>
      <c r="OUM732" s="3"/>
      <c r="OUN732" s="422"/>
      <c r="OUO732" s="3"/>
      <c r="OUP732" s="422"/>
      <c r="OUQ732" s="3"/>
      <c r="OUR732" s="422"/>
      <c r="OUS732" s="3"/>
      <c r="OUT732" s="422"/>
      <c r="OUU732" s="3"/>
      <c r="OUV732" s="422"/>
      <c r="OUW732" s="3"/>
      <c r="OUX732" s="422"/>
      <c r="OUY732" s="3"/>
      <c r="OUZ732" s="422"/>
      <c r="OVA732" s="3"/>
      <c r="OVB732" s="422"/>
      <c r="OVC732" s="3"/>
      <c r="OVD732" s="422"/>
      <c r="OVE732" s="3"/>
      <c r="OVF732" s="422"/>
      <c r="OVG732" s="3"/>
      <c r="OVH732" s="422"/>
      <c r="OVI732" s="3"/>
      <c r="OVJ732" s="422"/>
      <c r="OVK732" s="3"/>
      <c r="OVL732" s="422"/>
      <c r="OVM732" s="3"/>
      <c r="OVN732" s="422"/>
      <c r="OVO732" s="3"/>
      <c r="OVP732" s="422"/>
      <c r="OVQ732" s="3"/>
      <c r="OVR732" s="422"/>
      <c r="OVS732" s="3"/>
      <c r="OVT732" s="422"/>
      <c r="OVU732" s="3"/>
      <c r="OVV732" s="422"/>
      <c r="OVW732" s="3"/>
      <c r="OVX732" s="422"/>
      <c r="OVY732" s="3"/>
      <c r="OVZ732" s="422"/>
      <c r="OWA732" s="3"/>
      <c r="OWB732" s="422"/>
      <c r="OWC732" s="3"/>
      <c r="OWD732" s="422"/>
      <c r="OWE732" s="3"/>
      <c r="OWF732" s="422"/>
      <c r="OWG732" s="3"/>
      <c r="OWH732" s="422"/>
      <c r="OWI732" s="3"/>
      <c r="OWJ732" s="422"/>
      <c r="OWK732" s="3"/>
      <c r="OWL732" s="422"/>
      <c r="OWM732" s="3"/>
      <c r="OWN732" s="422"/>
      <c r="OWO732" s="3"/>
      <c r="OWP732" s="422"/>
      <c r="OWQ732" s="3"/>
      <c r="OWR732" s="422"/>
      <c r="OWS732" s="3"/>
      <c r="OWT732" s="422"/>
      <c r="OWU732" s="3"/>
      <c r="OWV732" s="422"/>
      <c r="OWW732" s="3"/>
      <c r="OWX732" s="422"/>
      <c r="OWY732" s="3"/>
      <c r="OWZ732" s="422"/>
      <c r="OXA732" s="3"/>
      <c r="OXB732" s="422"/>
      <c r="OXC732" s="3"/>
      <c r="OXD732" s="422"/>
      <c r="OXE732" s="3"/>
      <c r="OXF732" s="422"/>
      <c r="OXG732" s="3"/>
      <c r="OXH732" s="422"/>
      <c r="OXI732" s="3"/>
      <c r="OXJ732" s="422"/>
      <c r="OXK732" s="3"/>
      <c r="OXL732" s="422"/>
      <c r="OXM732" s="3"/>
      <c r="OXN732" s="422"/>
      <c r="OXO732" s="3"/>
      <c r="OXP732" s="422"/>
      <c r="OXQ732" s="3"/>
      <c r="OXR732" s="422"/>
      <c r="OXS732" s="3"/>
      <c r="OXT732" s="422"/>
      <c r="OXU732" s="3"/>
      <c r="OXV732" s="422"/>
      <c r="OXW732" s="3"/>
      <c r="OXX732" s="422"/>
      <c r="OXY732" s="3"/>
      <c r="OXZ732" s="422"/>
      <c r="OYA732" s="3"/>
      <c r="OYB732" s="422"/>
      <c r="OYC732" s="3"/>
      <c r="OYD732" s="422"/>
      <c r="OYE732" s="3"/>
      <c r="OYF732" s="422"/>
      <c r="OYG732" s="3"/>
      <c r="OYH732" s="422"/>
      <c r="OYI732" s="3"/>
      <c r="OYJ732" s="422"/>
      <c r="OYK732" s="3"/>
      <c r="OYL732" s="422"/>
      <c r="OYM732" s="3"/>
      <c r="OYN732" s="422"/>
      <c r="OYO732" s="3"/>
      <c r="OYP732" s="422"/>
      <c r="OYQ732" s="3"/>
      <c r="OYR732" s="422"/>
      <c r="OYS732" s="3"/>
      <c r="OYT732" s="422"/>
      <c r="OYU732" s="3"/>
      <c r="OYV732" s="422"/>
      <c r="OYW732" s="3"/>
      <c r="OYX732" s="422"/>
      <c r="OYY732" s="3"/>
      <c r="OYZ732" s="422"/>
      <c r="OZA732" s="3"/>
      <c r="OZB732" s="422"/>
      <c r="OZC732" s="3"/>
      <c r="OZD732" s="422"/>
      <c r="OZE732" s="3"/>
      <c r="OZF732" s="422"/>
      <c r="OZG732" s="3"/>
      <c r="OZH732" s="422"/>
      <c r="OZI732" s="3"/>
      <c r="OZJ732" s="422"/>
      <c r="OZK732" s="3"/>
      <c r="OZL732" s="422"/>
      <c r="OZM732" s="3"/>
      <c r="OZN732" s="422"/>
      <c r="OZO732" s="3"/>
      <c r="OZP732" s="422"/>
      <c r="OZQ732" s="3"/>
      <c r="OZR732" s="422"/>
      <c r="OZS732" s="3"/>
      <c r="OZT732" s="422"/>
      <c r="OZU732" s="3"/>
      <c r="OZV732" s="422"/>
      <c r="OZW732" s="3"/>
      <c r="OZX732" s="422"/>
      <c r="OZY732" s="3"/>
      <c r="OZZ732" s="422"/>
      <c r="PAA732" s="3"/>
      <c r="PAB732" s="422"/>
      <c r="PAC732" s="3"/>
      <c r="PAD732" s="422"/>
      <c r="PAE732" s="3"/>
      <c r="PAF732" s="422"/>
      <c r="PAG732" s="3"/>
      <c r="PAH732" s="422"/>
      <c r="PAI732" s="3"/>
      <c r="PAJ732" s="422"/>
      <c r="PAK732" s="3"/>
      <c r="PAL732" s="422"/>
      <c r="PAM732" s="3"/>
      <c r="PAN732" s="422"/>
      <c r="PAO732" s="3"/>
      <c r="PAP732" s="422"/>
      <c r="PAQ732" s="3"/>
      <c r="PAR732" s="422"/>
      <c r="PAS732" s="3"/>
      <c r="PAT732" s="422"/>
      <c r="PAU732" s="3"/>
      <c r="PAV732" s="422"/>
      <c r="PAW732" s="3"/>
      <c r="PAX732" s="422"/>
      <c r="PAY732" s="3"/>
      <c r="PAZ732" s="422"/>
      <c r="PBA732" s="3"/>
      <c r="PBB732" s="422"/>
      <c r="PBC732" s="3"/>
      <c r="PBD732" s="422"/>
      <c r="PBE732" s="3"/>
      <c r="PBF732" s="422"/>
      <c r="PBG732" s="3"/>
      <c r="PBH732" s="422"/>
      <c r="PBI732" s="3"/>
      <c r="PBJ732" s="422"/>
      <c r="PBK732" s="3"/>
      <c r="PBL732" s="422"/>
      <c r="PBM732" s="3"/>
      <c r="PBN732" s="422"/>
      <c r="PBO732" s="3"/>
      <c r="PBP732" s="422"/>
      <c r="PBQ732" s="3"/>
      <c r="PBR732" s="422"/>
      <c r="PBS732" s="3"/>
      <c r="PBT732" s="422"/>
      <c r="PBU732" s="3"/>
      <c r="PBV732" s="422"/>
      <c r="PBW732" s="3"/>
      <c r="PBX732" s="422"/>
      <c r="PBY732" s="3"/>
      <c r="PBZ732" s="422"/>
      <c r="PCA732" s="3"/>
      <c r="PCB732" s="422"/>
      <c r="PCC732" s="3"/>
      <c r="PCD732" s="422"/>
      <c r="PCE732" s="3"/>
      <c r="PCF732" s="422"/>
      <c r="PCG732" s="3"/>
      <c r="PCH732" s="422"/>
      <c r="PCI732" s="3"/>
      <c r="PCJ732" s="422"/>
      <c r="PCK732" s="3"/>
      <c r="PCL732" s="422"/>
      <c r="PCM732" s="3"/>
      <c r="PCN732" s="422"/>
      <c r="PCO732" s="3"/>
      <c r="PCP732" s="422"/>
      <c r="PCQ732" s="3"/>
      <c r="PCR732" s="422"/>
      <c r="PCS732" s="3"/>
      <c r="PCT732" s="422"/>
      <c r="PCU732" s="3"/>
      <c r="PCV732" s="422"/>
      <c r="PCW732" s="3"/>
      <c r="PCX732" s="422"/>
      <c r="PCY732" s="3"/>
      <c r="PCZ732" s="422"/>
      <c r="PDA732" s="3"/>
      <c r="PDB732" s="422"/>
      <c r="PDC732" s="3"/>
      <c r="PDD732" s="422"/>
      <c r="PDE732" s="3"/>
      <c r="PDF732" s="422"/>
      <c r="PDG732" s="3"/>
      <c r="PDH732" s="422"/>
      <c r="PDI732" s="3"/>
      <c r="PDJ732" s="422"/>
      <c r="PDK732" s="3"/>
      <c r="PDL732" s="422"/>
      <c r="PDM732" s="3"/>
      <c r="PDN732" s="422"/>
      <c r="PDO732" s="3"/>
      <c r="PDP732" s="422"/>
      <c r="PDQ732" s="3"/>
      <c r="PDR732" s="422"/>
      <c r="PDS732" s="3"/>
      <c r="PDT732" s="422"/>
      <c r="PDU732" s="3"/>
      <c r="PDV732" s="422"/>
      <c r="PDW732" s="3"/>
      <c r="PDX732" s="422"/>
      <c r="PDY732" s="3"/>
      <c r="PDZ732" s="422"/>
      <c r="PEA732" s="3"/>
      <c r="PEB732" s="422"/>
      <c r="PEC732" s="3"/>
      <c r="PED732" s="422"/>
      <c r="PEE732" s="3"/>
      <c r="PEF732" s="422"/>
      <c r="PEG732" s="3"/>
      <c r="PEH732" s="422"/>
      <c r="PEI732" s="3"/>
      <c r="PEJ732" s="422"/>
      <c r="PEK732" s="3"/>
      <c r="PEL732" s="422"/>
      <c r="PEM732" s="3"/>
      <c r="PEN732" s="422"/>
      <c r="PEO732" s="3"/>
      <c r="PEP732" s="422"/>
      <c r="PEQ732" s="3"/>
      <c r="PER732" s="422"/>
      <c r="PES732" s="3"/>
      <c r="PET732" s="422"/>
      <c r="PEU732" s="3"/>
      <c r="PEV732" s="422"/>
      <c r="PEW732" s="3"/>
      <c r="PEX732" s="422"/>
      <c r="PEY732" s="3"/>
      <c r="PEZ732" s="422"/>
      <c r="PFA732" s="3"/>
      <c r="PFB732" s="422"/>
      <c r="PFC732" s="3"/>
      <c r="PFD732" s="422"/>
      <c r="PFE732" s="3"/>
      <c r="PFF732" s="422"/>
      <c r="PFG732" s="3"/>
      <c r="PFH732" s="422"/>
      <c r="PFI732" s="3"/>
      <c r="PFJ732" s="422"/>
      <c r="PFK732" s="3"/>
      <c r="PFL732" s="422"/>
      <c r="PFM732" s="3"/>
      <c r="PFN732" s="422"/>
      <c r="PFO732" s="3"/>
      <c r="PFP732" s="422"/>
      <c r="PFQ732" s="3"/>
      <c r="PFR732" s="422"/>
      <c r="PFS732" s="3"/>
      <c r="PFT732" s="422"/>
      <c r="PFU732" s="3"/>
      <c r="PFV732" s="422"/>
      <c r="PFW732" s="3"/>
      <c r="PFX732" s="422"/>
      <c r="PFY732" s="3"/>
      <c r="PFZ732" s="422"/>
      <c r="PGA732" s="3"/>
      <c r="PGB732" s="422"/>
      <c r="PGC732" s="3"/>
      <c r="PGD732" s="422"/>
      <c r="PGE732" s="3"/>
      <c r="PGF732" s="422"/>
      <c r="PGG732" s="3"/>
      <c r="PGH732" s="422"/>
      <c r="PGI732" s="3"/>
      <c r="PGJ732" s="422"/>
      <c r="PGK732" s="3"/>
      <c r="PGL732" s="422"/>
      <c r="PGM732" s="3"/>
      <c r="PGN732" s="422"/>
      <c r="PGO732" s="3"/>
      <c r="PGP732" s="422"/>
      <c r="PGQ732" s="3"/>
      <c r="PGR732" s="422"/>
      <c r="PGS732" s="3"/>
      <c r="PGT732" s="422"/>
      <c r="PGU732" s="3"/>
      <c r="PGV732" s="422"/>
      <c r="PGW732" s="3"/>
      <c r="PGX732" s="422"/>
      <c r="PGY732" s="3"/>
      <c r="PGZ732" s="422"/>
      <c r="PHA732" s="3"/>
      <c r="PHB732" s="422"/>
      <c r="PHC732" s="3"/>
      <c r="PHD732" s="422"/>
      <c r="PHE732" s="3"/>
      <c r="PHF732" s="422"/>
      <c r="PHG732" s="3"/>
      <c r="PHH732" s="422"/>
      <c r="PHI732" s="3"/>
      <c r="PHJ732" s="422"/>
      <c r="PHK732" s="3"/>
      <c r="PHL732" s="422"/>
      <c r="PHM732" s="3"/>
      <c r="PHN732" s="422"/>
      <c r="PHO732" s="3"/>
      <c r="PHP732" s="422"/>
      <c r="PHQ732" s="3"/>
      <c r="PHR732" s="422"/>
      <c r="PHS732" s="3"/>
      <c r="PHT732" s="422"/>
      <c r="PHU732" s="3"/>
      <c r="PHV732" s="422"/>
      <c r="PHW732" s="3"/>
      <c r="PHX732" s="422"/>
      <c r="PHY732" s="3"/>
      <c r="PHZ732" s="422"/>
      <c r="PIA732" s="3"/>
      <c r="PIB732" s="422"/>
      <c r="PIC732" s="3"/>
      <c r="PID732" s="422"/>
      <c r="PIE732" s="3"/>
      <c r="PIF732" s="422"/>
      <c r="PIG732" s="3"/>
      <c r="PIH732" s="422"/>
      <c r="PII732" s="3"/>
      <c r="PIJ732" s="422"/>
      <c r="PIK732" s="3"/>
      <c r="PIL732" s="422"/>
      <c r="PIM732" s="3"/>
      <c r="PIN732" s="422"/>
      <c r="PIO732" s="3"/>
      <c r="PIP732" s="422"/>
      <c r="PIQ732" s="3"/>
      <c r="PIR732" s="422"/>
      <c r="PIS732" s="3"/>
      <c r="PIT732" s="422"/>
      <c r="PIU732" s="3"/>
      <c r="PIV732" s="422"/>
      <c r="PIW732" s="3"/>
      <c r="PIX732" s="422"/>
      <c r="PIY732" s="3"/>
      <c r="PIZ732" s="422"/>
      <c r="PJA732" s="3"/>
      <c r="PJB732" s="422"/>
      <c r="PJC732" s="3"/>
      <c r="PJD732" s="422"/>
      <c r="PJE732" s="3"/>
      <c r="PJF732" s="422"/>
      <c r="PJG732" s="3"/>
      <c r="PJH732" s="422"/>
      <c r="PJI732" s="3"/>
      <c r="PJJ732" s="422"/>
      <c r="PJK732" s="3"/>
      <c r="PJL732" s="422"/>
      <c r="PJM732" s="3"/>
      <c r="PJN732" s="422"/>
      <c r="PJO732" s="3"/>
      <c r="PJP732" s="422"/>
      <c r="PJQ732" s="3"/>
      <c r="PJR732" s="422"/>
      <c r="PJS732" s="3"/>
      <c r="PJT732" s="422"/>
      <c r="PJU732" s="3"/>
      <c r="PJV732" s="422"/>
      <c r="PJW732" s="3"/>
      <c r="PJX732" s="422"/>
      <c r="PJY732" s="3"/>
      <c r="PJZ732" s="422"/>
      <c r="PKA732" s="3"/>
      <c r="PKB732" s="422"/>
      <c r="PKC732" s="3"/>
      <c r="PKD732" s="422"/>
      <c r="PKE732" s="3"/>
      <c r="PKF732" s="422"/>
      <c r="PKG732" s="3"/>
      <c r="PKH732" s="422"/>
      <c r="PKI732" s="3"/>
      <c r="PKJ732" s="422"/>
      <c r="PKK732" s="3"/>
      <c r="PKL732" s="422"/>
      <c r="PKM732" s="3"/>
      <c r="PKN732" s="422"/>
      <c r="PKO732" s="3"/>
      <c r="PKP732" s="422"/>
      <c r="PKQ732" s="3"/>
      <c r="PKR732" s="422"/>
      <c r="PKS732" s="3"/>
      <c r="PKT732" s="422"/>
      <c r="PKU732" s="3"/>
      <c r="PKV732" s="422"/>
      <c r="PKW732" s="3"/>
      <c r="PKX732" s="422"/>
      <c r="PKY732" s="3"/>
      <c r="PKZ732" s="422"/>
      <c r="PLA732" s="3"/>
      <c r="PLB732" s="422"/>
      <c r="PLC732" s="3"/>
      <c r="PLD732" s="422"/>
      <c r="PLE732" s="3"/>
      <c r="PLF732" s="422"/>
      <c r="PLG732" s="3"/>
      <c r="PLH732" s="422"/>
      <c r="PLI732" s="3"/>
      <c r="PLJ732" s="422"/>
      <c r="PLK732" s="3"/>
      <c r="PLL732" s="422"/>
      <c r="PLM732" s="3"/>
      <c r="PLN732" s="422"/>
      <c r="PLO732" s="3"/>
      <c r="PLP732" s="422"/>
      <c r="PLQ732" s="3"/>
      <c r="PLR732" s="422"/>
      <c r="PLS732" s="3"/>
      <c r="PLT732" s="422"/>
      <c r="PLU732" s="3"/>
      <c r="PLV732" s="422"/>
      <c r="PLW732" s="3"/>
      <c r="PLX732" s="422"/>
      <c r="PLY732" s="3"/>
      <c r="PLZ732" s="422"/>
      <c r="PMA732" s="3"/>
      <c r="PMB732" s="422"/>
      <c r="PMC732" s="3"/>
      <c r="PMD732" s="422"/>
      <c r="PME732" s="3"/>
      <c r="PMF732" s="422"/>
      <c r="PMG732" s="3"/>
      <c r="PMH732" s="422"/>
      <c r="PMI732" s="3"/>
      <c r="PMJ732" s="422"/>
      <c r="PMK732" s="3"/>
      <c r="PML732" s="422"/>
      <c r="PMM732" s="3"/>
      <c r="PMN732" s="422"/>
      <c r="PMO732" s="3"/>
      <c r="PMP732" s="422"/>
      <c r="PMQ732" s="3"/>
      <c r="PMR732" s="422"/>
      <c r="PMS732" s="3"/>
      <c r="PMT732" s="422"/>
      <c r="PMU732" s="3"/>
      <c r="PMV732" s="422"/>
      <c r="PMW732" s="3"/>
      <c r="PMX732" s="422"/>
      <c r="PMY732" s="3"/>
      <c r="PMZ732" s="422"/>
      <c r="PNA732" s="3"/>
      <c r="PNB732" s="422"/>
      <c r="PNC732" s="3"/>
      <c r="PND732" s="422"/>
      <c r="PNE732" s="3"/>
      <c r="PNF732" s="422"/>
      <c r="PNG732" s="3"/>
      <c r="PNH732" s="422"/>
      <c r="PNI732" s="3"/>
      <c r="PNJ732" s="422"/>
      <c r="PNK732" s="3"/>
      <c r="PNL732" s="422"/>
      <c r="PNM732" s="3"/>
      <c r="PNN732" s="422"/>
      <c r="PNO732" s="3"/>
      <c r="PNP732" s="422"/>
      <c r="PNQ732" s="3"/>
      <c r="PNR732" s="422"/>
      <c r="PNS732" s="3"/>
      <c r="PNT732" s="422"/>
      <c r="PNU732" s="3"/>
      <c r="PNV732" s="422"/>
      <c r="PNW732" s="3"/>
      <c r="PNX732" s="422"/>
      <c r="PNY732" s="3"/>
      <c r="PNZ732" s="422"/>
      <c r="POA732" s="3"/>
      <c r="POB732" s="422"/>
      <c r="POC732" s="3"/>
      <c r="POD732" s="422"/>
      <c r="POE732" s="3"/>
      <c r="POF732" s="422"/>
      <c r="POG732" s="3"/>
      <c r="POH732" s="422"/>
      <c r="POI732" s="3"/>
      <c r="POJ732" s="422"/>
      <c r="POK732" s="3"/>
      <c r="POL732" s="422"/>
      <c r="POM732" s="3"/>
      <c r="PON732" s="422"/>
      <c r="POO732" s="3"/>
      <c r="POP732" s="422"/>
      <c r="POQ732" s="3"/>
      <c r="POR732" s="422"/>
      <c r="POS732" s="3"/>
      <c r="POT732" s="422"/>
      <c r="POU732" s="3"/>
      <c r="POV732" s="422"/>
      <c r="POW732" s="3"/>
      <c r="POX732" s="422"/>
      <c r="POY732" s="3"/>
      <c r="POZ732" s="422"/>
      <c r="PPA732" s="3"/>
      <c r="PPB732" s="422"/>
      <c r="PPC732" s="3"/>
      <c r="PPD732" s="422"/>
      <c r="PPE732" s="3"/>
      <c r="PPF732" s="422"/>
      <c r="PPG732" s="3"/>
      <c r="PPH732" s="422"/>
      <c r="PPI732" s="3"/>
      <c r="PPJ732" s="422"/>
      <c r="PPK732" s="3"/>
      <c r="PPL732" s="422"/>
      <c r="PPM732" s="3"/>
      <c r="PPN732" s="422"/>
      <c r="PPO732" s="3"/>
      <c r="PPP732" s="422"/>
      <c r="PPQ732" s="3"/>
      <c r="PPR732" s="422"/>
      <c r="PPS732" s="3"/>
      <c r="PPT732" s="422"/>
      <c r="PPU732" s="3"/>
      <c r="PPV732" s="422"/>
      <c r="PPW732" s="3"/>
      <c r="PPX732" s="422"/>
      <c r="PPY732" s="3"/>
      <c r="PPZ732" s="422"/>
      <c r="PQA732" s="3"/>
      <c r="PQB732" s="422"/>
      <c r="PQC732" s="3"/>
      <c r="PQD732" s="422"/>
      <c r="PQE732" s="3"/>
      <c r="PQF732" s="422"/>
      <c r="PQG732" s="3"/>
      <c r="PQH732" s="422"/>
      <c r="PQI732" s="3"/>
      <c r="PQJ732" s="422"/>
      <c r="PQK732" s="3"/>
      <c r="PQL732" s="422"/>
      <c r="PQM732" s="3"/>
      <c r="PQN732" s="422"/>
      <c r="PQO732" s="3"/>
      <c r="PQP732" s="422"/>
      <c r="PQQ732" s="3"/>
      <c r="PQR732" s="422"/>
      <c r="PQS732" s="3"/>
      <c r="PQT732" s="422"/>
      <c r="PQU732" s="3"/>
      <c r="PQV732" s="422"/>
      <c r="PQW732" s="3"/>
      <c r="PQX732" s="422"/>
      <c r="PQY732" s="3"/>
      <c r="PQZ732" s="422"/>
      <c r="PRA732" s="3"/>
      <c r="PRB732" s="422"/>
      <c r="PRC732" s="3"/>
      <c r="PRD732" s="422"/>
      <c r="PRE732" s="3"/>
      <c r="PRF732" s="422"/>
      <c r="PRG732" s="3"/>
      <c r="PRH732" s="422"/>
      <c r="PRI732" s="3"/>
      <c r="PRJ732" s="422"/>
      <c r="PRK732" s="3"/>
      <c r="PRL732" s="422"/>
      <c r="PRM732" s="3"/>
      <c r="PRN732" s="422"/>
      <c r="PRO732" s="3"/>
      <c r="PRP732" s="422"/>
      <c r="PRQ732" s="3"/>
      <c r="PRR732" s="422"/>
      <c r="PRS732" s="3"/>
      <c r="PRT732" s="422"/>
      <c r="PRU732" s="3"/>
      <c r="PRV732" s="422"/>
      <c r="PRW732" s="3"/>
      <c r="PRX732" s="422"/>
      <c r="PRY732" s="3"/>
      <c r="PRZ732" s="422"/>
      <c r="PSA732" s="3"/>
      <c r="PSB732" s="422"/>
      <c r="PSC732" s="3"/>
      <c r="PSD732" s="422"/>
      <c r="PSE732" s="3"/>
      <c r="PSF732" s="422"/>
      <c r="PSG732" s="3"/>
      <c r="PSH732" s="422"/>
      <c r="PSI732" s="3"/>
      <c r="PSJ732" s="422"/>
      <c r="PSK732" s="3"/>
      <c r="PSL732" s="422"/>
      <c r="PSM732" s="3"/>
      <c r="PSN732" s="422"/>
      <c r="PSO732" s="3"/>
      <c r="PSP732" s="422"/>
      <c r="PSQ732" s="3"/>
      <c r="PSR732" s="422"/>
      <c r="PSS732" s="3"/>
      <c r="PST732" s="422"/>
      <c r="PSU732" s="3"/>
      <c r="PSV732" s="422"/>
      <c r="PSW732" s="3"/>
      <c r="PSX732" s="422"/>
      <c r="PSY732" s="3"/>
      <c r="PSZ732" s="422"/>
      <c r="PTA732" s="3"/>
      <c r="PTB732" s="422"/>
      <c r="PTC732" s="3"/>
      <c r="PTD732" s="422"/>
      <c r="PTE732" s="3"/>
      <c r="PTF732" s="422"/>
      <c r="PTG732" s="3"/>
      <c r="PTH732" s="422"/>
      <c r="PTI732" s="3"/>
      <c r="PTJ732" s="422"/>
      <c r="PTK732" s="3"/>
      <c r="PTL732" s="422"/>
      <c r="PTM732" s="3"/>
      <c r="PTN732" s="422"/>
      <c r="PTO732" s="3"/>
      <c r="PTP732" s="422"/>
      <c r="PTQ732" s="3"/>
      <c r="PTR732" s="422"/>
      <c r="PTS732" s="3"/>
      <c r="PTT732" s="422"/>
      <c r="PTU732" s="3"/>
      <c r="PTV732" s="422"/>
      <c r="PTW732" s="3"/>
      <c r="PTX732" s="422"/>
      <c r="PTY732" s="3"/>
      <c r="PTZ732" s="422"/>
      <c r="PUA732" s="3"/>
      <c r="PUB732" s="422"/>
      <c r="PUC732" s="3"/>
      <c r="PUD732" s="422"/>
      <c r="PUE732" s="3"/>
      <c r="PUF732" s="422"/>
      <c r="PUG732" s="3"/>
      <c r="PUH732" s="422"/>
      <c r="PUI732" s="3"/>
      <c r="PUJ732" s="422"/>
      <c r="PUK732" s="3"/>
      <c r="PUL732" s="422"/>
      <c r="PUM732" s="3"/>
      <c r="PUN732" s="422"/>
      <c r="PUO732" s="3"/>
      <c r="PUP732" s="422"/>
      <c r="PUQ732" s="3"/>
      <c r="PUR732" s="422"/>
      <c r="PUS732" s="3"/>
      <c r="PUT732" s="422"/>
      <c r="PUU732" s="3"/>
      <c r="PUV732" s="422"/>
      <c r="PUW732" s="3"/>
      <c r="PUX732" s="422"/>
      <c r="PUY732" s="3"/>
      <c r="PUZ732" s="422"/>
      <c r="PVA732" s="3"/>
      <c r="PVB732" s="422"/>
      <c r="PVC732" s="3"/>
      <c r="PVD732" s="422"/>
      <c r="PVE732" s="3"/>
      <c r="PVF732" s="422"/>
      <c r="PVG732" s="3"/>
      <c r="PVH732" s="422"/>
      <c r="PVI732" s="3"/>
      <c r="PVJ732" s="422"/>
      <c r="PVK732" s="3"/>
      <c r="PVL732" s="422"/>
      <c r="PVM732" s="3"/>
      <c r="PVN732" s="422"/>
      <c r="PVO732" s="3"/>
      <c r="PVP732" s="422"/>
      <c r="PVQ732" s="3"/>
      <c r="PVR732" s="422"/>
      <c r="PVS732" s="3"/>
      <c r="PVT732" s="422"/>
      <c r="PVU732" s="3"/>
      <c r="PVV732" s="422"/>
      <c r="PVW732" s="3"/>
      <c r="PVX732" s="422"/>
      <c r="PVY732" s="3"/>
      <c r="PVZ732" s="422"/>
      <c r="PWA732" s="3"/>
      <c r="PWB732" s="422"/>
      <c r="PWC732" s="3"/>
      <c r="PWD732" s="422"/>
      <c r="PWE732" s="3"/>
      <c r="PWF732" s="422"/>
      <c r="PWG732" s="3"/>
      <c r="PWH732" s="422"/>
      <c r="PWI732" s="3"/>
      <c r="PWJ732" s="422"/>
      <c r="PWK732" s="3"/>
      <c r="PWL732" s="422"/>
      <c r="PWM732" s="3"/>
      <c r="PWN732" s="422"/>
      <c r="PWO732" s="3"/>
      <c r="PWP732" s="422"/>
      <c r="PWQ732" s="3"/>
      <c r="PWR732" s="422"/>
      <c r="PWS732" s="3"/>
      <c r="PWT732" s="422"/>
      <c r="PWU732" s="3"/>
      <c r="PWV732" s="422"/>
      <c r="PWW732" s="3"/>
      <c r="PWX732" s="422"/>
      <c r="PWY732" s="3"/>
      <c r="PWZ732" s="422"/>
      <c r="PXA732" s="3"/>
      <c r="PXB732" s="422"/>
      <c r="PXC732" s="3"/>
      <c r="PXD732" s="422"/>
      <c r="PXE732" s="3"/>
      <c r="PXF732" s="422"/>
      <c r="PXG732" s="3"/>
      <c r="PXH732" s="422"/>
      <c r="PXI732" s="3"/>
      <c r="PXJ732" s="422"/>
      <c r="PXK732" s="3"/>
      <c r="PXL732" s="422"/>
      <c r="PXM732" s="3"/>
      <c r="PXN732" s="422"/>
      <c r="PXO732" s="3"/>
      <c r="PXP732" s="422"/>
      <c r="PXQ732" s="3"/>
      <c r="PXR732" s="422"/>
      <c r="PXS732" s="3"/>
      <c r="PXT732" s="422"/>
      <c r="PXU732" s="3"/>
      <c r="PXV732" s="422"/>
      <c r="PXW732" s="3"/>
      <c r="PXX732" s="422"/>
      <c r="PXY732" s="3"/>
      <c r="PXZ732" s="422"/>
      <c r="PYA732" s="3"/>
      <c r="PYB732" s="422"/>
      <c r="PYC732" s="3"/>
      <c r="PYD732" s="422"/>
      <c r="PYE732" s="3"/>
      <c r="PYF732" s="422"/>
      <c r="PYG732" s="3"/>
      <c r="PYH732" s="422"/>
      <c r="PYI732" s="3"/>
      <c r="PYJ732" s="422"/>
      <c r="PYK732" s="3"/>
      <c r="PYL732" s="422"/>
      <c r="PYM732" s="3"/>
      <c r="PYN732" s="422"/>
      <c r="PYO732" s="3"/>
      <c r="PYP732" s="422"/>
      <c r="PYQ732" s="3"/>
      <c r="PYR732" s="422"/>
      <c r="PYS732" s="3"/>
      <c r="PYT732" s="422"/>
      <c r="PYU732" s="3"/>
      <c r="PYV732" s="422"/>
      <c r="PYW732" s="3"/>
      <c r="PYX732" s="422"/>
      <c r="PYY732" s="3"/>
      <c r="PYZ732" s="422"/>
      <c r="PZA732" s="3"/>
      <c r="PZB732" s="422"/>
      <c r="PZC732" s="3"/>
      <c r="PZD732" s="422"/>
      <c r="PZE732" s="3"/>
      <c r="PZF732" s="422"/>
      <c r="PZG732" s="3"/>
      <c r="PZH732" s="422"/>
      <c r="PZI732" s="3"/>
      <c r="PZJ732" s="422"/>
      <c r="PZK732" s="3"/>
      <c r="PZL732" s="422"/>
      <c r="PZM732" s="3"/>
      <c r="PZN732" s="422"/>
      <c r="PZO732" s="3"/>
      <c r="PZP732" s="422"/>
      <c r="PZQ732" s="3"/>
      <c r="PZR732" s="422"/>
      <c r="PZS732" s="3"/>
      <c r="PZT732" s="422"/>
      <c r="PZU732" s="3"/>
      <c r="PZV732" s="422"/>
      <c r="PZW732" s="3"/>
      <c r="PZX732" s="422"/>
      <c r="PZY732" s="3"/>
      <c r="PZZ732" s="422"/>
      <c r="QAA732" s="3"/>
      <c r="QAB732" s="422"/>
      <c r="QAC732" s="3"/>
      <c r="QAD732" s="422"/>
      <c r="QAE732" s="3"/>
      <c r="QAF732" s="422"/>
      <c r="QAG732" s="3"/>
      <c r="QAH732" s="422"/>
      <c r="QAI732" s="3"/>
      <c r="QAJ732" s="422"/>
      <c r="QAK732" s="3"/>
      <c r="QAL732" s="422"/>
      <c r="QAM732" s="3"/>
      <c r="QAN732" s="422"/>
      <c r="QAO732" s="3"/>
      <c r="QAP732" s="422"/>
      <c r="QAQ732" s="3"/>
      <c r="QAR732" s="422"/>
      <c r="QAS732" s="3"/>
      <c r="QAT732" s="422"/>
      <c r="QAU732" s="3"/>
      <c r="QAV732" s="422"/>
      <c r="QAW732" s="3"/>
      <c r="QAX732" s="422"/>
      <c r="QAY732" s="3"/>
      <c r="QAZ732" s="422"/>
      <c r="QBA732" s="3"/>
      <c r="QBB732" s="422"/>
      <c r="QBC732" s="3"/>
      <c r="QBD732" s="422"/>
      <c r="QBE732" s="3"/>
      <c r="QBF732" s="422"/>
      <c r="QBG732" s="3"/>
      <c r="QBH732" s="422"/>
      <c r="QBI732" s="3"/>
      <c r="QBJ732" s="422"/>
      <c r="QBK732" s="3"/>
      <c r="QBL732" s="422"/>
      <c r="QBM732" s="3"/>
      <c r="QBN732" s="422"/>
      <c r="QBO732" s="3"/>
      <c r="QBP732" s="422"/>
      <c r="QBQ732" s="3"/>
      <c r="QBR732" s="422"/>
      <c r="QBS732" s="3"/>
      <c r="QBT732" s="422"/>
      <c r="QBU732" s="3"/>
      <c r="QBV732" s="422"/>
      <c r="QBW732" s="3"/>
      <c r="QBX732" s="422"/>
      <c r="QBY732" s="3"/>
      <c r="QBZ732" s="422"/>
      <c r="QCA732" s="3"/>
      <c r="QCB732" s="422"/>
      <c r="QCC732" s="3"/>
      <c r="QCD732" s="422"/>
      <c r="QCE732" s="3"/>
      <c r="QCF732" s="422"/>
      <c r="QCG732" s="3"/>
      <c r="QCH732" s="422"/>
      <c r="QCI732" s="3"/>
      <c r="QCJ732" s="422"/>
      <c r="QCK732" s="3"/>
      <c r="QCL732" s="422"/>
      <c r="QCM732" s="3"/>
      <c r="QCN732" s="422"/>
      <c r="QCO732" s="3"/>
      <c r="QCP732" s="422"/>
      <c r="QCQ732" s="3"/>
      <c r="QCR732" s="422"/>
      <c r="QCS732" s="3"/>
      <c r="QCT732" s="422"/>
      <c r="QCU732" s="3"/>
      <c r="QCV732" s="422"/>
      <c r="QCW732" s="3"/>
      <c r="QCX732" s="422"/>
      <c r="QCY732" s="3"/>
      <c r="QCZ732" s="422"/>
      <c r="QDA732" s="3"/>
      <c r="QDB732" s="422"/>
      <c r="QDC732" s="3"/>
      <c r="QDD732" s="422"/>
      <c r="QDE732" s="3"/>
      <c r="QDF732" s="422"/>
      <c r="QDG732" s="3"/>
      <c r="QDH732" s="422"/>
      <c r="QDI732" s="3"/>
      <c r="QDJ732" s="422"/>
      <c r="QDK732" s="3"/>
      <c r="QDL732" s="422"/>
      <c r="QDM732" s="3"/>
      <c r="QDN732" s="422"/>
      <c r="QDO732" s="3"/>
      <c r="QDP732" s="422"/>
      <c r="QDQ732" s="3"/>
      <c r="QDR732" s="422"/>
      <c r="QDS732" s="3"/>
      <c r="QDT732" s="422"/>
      <c r="QDU732" s="3"/>
      <c r="QDV732" s="422"/>
      <c r="QDW732" s="3"/>
      <c r="QDX732" s="422"/>
      <c r="QDY732" s="3"/>
      <c r="QDZ732" s="422"/>
      <c r="QEA732" s="3"/>
      <c r="QEB732" s="422"/>
      <c r="QEC732" s="3"/>
      <c r="QED732" s="422"/>
      <c r="QEE732" s="3"/>
      <c r="QEF732" s="422"/>
      <c r="QEG732" s="3"/>
      <c r="QEH732" s="422"/>
      <c r="QEI732" s="3"/>
      <c r="QEJ732" s="422"/>
      <c r="QEK732" s="3"/>
      <c r="QEL732" s="422"/>
      <c r="QEM732" s="3"/>
      <c r="QEN732" s="422"/>
      <c r="QEO732" s="3"/>
      <c r="QEP732" s="422"/>
      <c r="QEQ732" s="3"/>
      <c r="QER732" s="422"/>
      <c r="QES732" s="3"/>
      <c r="QET732" s="422"/>
      <c r="QEU732" s="3"/>
      <c r="QEV732" s="422"/>
      <c r="QEW732" s="3"/>
      <c r="QEX732" s="422"/>
      <c r="QEY732" s="3"/>
      <c r="QEZ732" s="422"/>
      <c r="QFA732" s="3"/>
      <c r="QFB732" s="422"/>
      <c r="QFC732" s="3"/>
      <c r="QFD732" s="422"/>
      <c r="QFE732" s="3"/>
      <c r="QFF732" s="422"/>
      <c r="QFG732" s="3"/>
      <c r="QFH732" s="422"/>
      <c r="QFI732" s="3"/>
      <c r="QFJ732" s="422"/>
      <c r="QFK732" s="3"/>
      <c r="QFL732" s="422"/>
      <c r="QFM732" s="3"/>
      <c r="QFN732" s="422"/>
      <c r="QFO732" s="3"/>
      <c r="QFP732" s="422"/>
      <c r="QFQ732" s="3"/>
      <c r="QFR732" s="422"/>
      <c r="QFS732" s="3"/>
      <c r="QFT732" s="422"/>
      <c r="QFU732" s="3"/>
      <c r="QFV732" s="422"/>
      <c r="QFW732" s="3"/>
      <c r="QFX732" s="422"/>
      <c r="QFY732" s="3"/>
      <c r="QFZ732" s="422"/>
      <c r="QGA732" s="3"/>
      <c r="QGB732" s="422"/>
      <c r="QGC732" s="3"/>
      <c r="QGD732" s="422"/>
      <c r="QGE732" s="3"/>
      <c r="QGF732" s="422"/>
      <c r="QGG732" s="3"/>
      <c r="QGH732" s="422"/>
      <c r="QGI732" s="3"/>
      <c r="QGJ732" s="422"/>
      <c r="QGK732" s="3"/>
      <c r="QGL732" s="422"/>
      <c r="QGM732" s="3"/>
      <c r="QGN732" s="422"/>
      <c r="QGO732" s="3"/>
      <c r="QGP732" s="422"/>
      <c r="QGQ732" s="3"/>
      <c r="QGR732" s="422"/>
      <c r="QGS732" s="3"/>
      <c r="QGT732" s="422"/>
      <c r="QGU732" s="3"/>
      <c r="QGV732" s="422"/>
      <c r="QGW732" s="3"/>
      <c r="QGX732" s="422"/>
      <c r="QGY732" s="3"/>
      <c r="QGZ732" s="422"/>
      <c r="QHA732" s="3"/>
      <c r="QHB732" s="422"/>
      <c r="QHC732" s="3"/>
      <c r="QHD732" s="422"/>
      <c r="QHE732" s="3"/>
      <c r="QHF732" s="422"/>
      <c r="QHG732" s="3"/>
      <c r="QHH732" s="422"/>
      <c r="QHI732" s="3"/>
      <c r="QHJ732" s="422"/>
      <c r="QHK732" s="3"/>
      <c r="QHL732" s="422"/>
      <c r="QHM732" s="3"/>
      <c r="QHN732" s="422"/>
      <c r="QHO732" s="3"/>
      <c r="QHP732" s="422"/>
      <c r="QHQ732" s="3"/>
      <c r="QHR732" s="422"/>
      <c r="QHS732" s="3"/>
      <c r="QHT732" s="422"/>
      <c r="QHU732" s="3"/>
      <c r="QHV732" s="422"/>
      <c r="QHW732" s="3"/>
      <c r="QHX732" s="422"/>
      <c r="QHY732" s="3"/>
      <c r="QHZ732" s="422"/>
      <c r="QIA732" s="3"/>
      <c r="QIB732" s="422"/>
      <c r="QIC732" s="3"/>
      <c r="QID732" s="422"/>
      <c r="QIE732" s="3"/>
      <c r="QIF732" s="422"/>
      <c r="QIG732" s="3"/>
      <c r="QIH732" s="422"/>
      <c r="QII732" s="3"/>
      <c r="QIJ732" s="422"/>
      <c r="QIK732" s="3"/>
      <c r="QIL732" s="422"/>
      <c r="QIM732" s="3"/>
      <c r="QIN732" s="422"/>
      <c r="QIO732" s="3"/>
      <c r="QIP732" s="422"/>
      <c r="QIQ732" s="3"/>
      <c r="QIR732" s="422"/>
      <c r="QIS732" s="3"/>
      <c r="QIT732" s="422"/>
      <c r="QIU732" s="3"/>
      <c r="QIV732" s="422"/>
      <c r="QIW732" s="3"/>
      <c r="QIX732" s="422"/>
      <c r="QIY732" s="3"/>
      <c r="QIZ732" s="422"/>
      <c r="QJA732" s="3"/>
      <c r="QJB732" s="422"/>
      <c r="QJC732" s="3"/>
      <c r="QJD732" s="422"/>
      <c r="QJE732" s="3"/>
      <c r="QJF732" s="422"/>
      <c r="QJG732" s="3"/>
      <c r="QJH732" s="422"/>
      <c r="QJI732" s="3"/>
      <c r="QJJ732" s="422"/>
      <c r="QJK732" s="3"/>
      <c r="QJL732" s="422"/>
      <c r="QJM732" s="3"/>
      <c r="QJN732" s="422"/>
      <c r="QJO732" s="3"/>
      <c r="QJP732" s="422"/>
      <c r="QJQ732" s="3"/>
      <c r="QJR732" s="422"/>
      <c r="QJS732" s="3"/>
      <c r="QJT732" s="422"/>
      <c r="QJU732" s="3"/>
      <c r="QJV732" s="422"/>
      <c r="QJW732" s="3"/>
      <c r="QJX732" s="422"/>
      <c r="QJY732" s="3"/>
      <c r="QJZ732" s="422"/>
      <c r="QKA732" s="3"/>
      <c r="QKB732" s="422"/>
      <c r="QKC732" s="3"/>
      <c r="QKD732" s="422"/>
      <c r="QKE732" s="3"/>
      <c r="QKF732" s="422"/>
      <c r="QKG732" s="3"/>
      <c r="QKH732" s="422"/>
      <c r="QKI732" s="3"/>
      <c r="QKJ732" s="422"/>
      <c r="QKK732" s="3"/>
      <c r="QKL732" s="422"/>
      <c r="QKM732" s="3"/>
      <c r="QKN732" s="422"/>
      <c r="QKO732" s="3"/>
      <c r="QKP732" s="422"/>
      <c r="QKQ732" s="3"/>
      <c r="QKR732" s="422"/>
      <c r="QKS732" s="3"/>
      <c r="QKT732" s="422"/>
      <c r="QKU732" s="3"/>
      <c r="QKV732" s="422"/>
      <c r="QKW732" s="3"/>
      <c r="QKX732" s="422"/>
      <c r="QKY732" s="3"/>
      <c r="QKZ732" s="422"/>
      <c r="QLA732" s="3"/>
      <c r="QLB732" s="422"/>
      <c r="QLC732" s="3"/>
      <c r="QLD732" s="422"/>
      <c r="QLE732" s="3"/>
      <c r="QLF732" s="422"/>
      <c r="QLG732" s="3"/>
      <c r="QLH732" s="422"/>
      <c r="QLI732" s="3"/>
      <c r="QLJ732" s="422"/>
      <c r="QLK732" s="3"/>
      <c r="QLL732" s="422"/>
      <c r="QLM732" s="3"/>
      <c r="QLN732" s="422"/>
      <c r="QLO732" s="3"/>
      <c r="QLP732" s="422"/>
      <c r="QLQ732" s="3"/>
      <c r="QLR732" s="422"/>
      <c r="QLS732" s="3"/>
      <c r="QLT732" s="422"/>
      <c r="QLU732" s="3"/>
      <c r="QLV732" s="422"/>
      <c r="QLW732" s="3"/>
      <c r="QLX732" s="422"/>
      <c r="QLY732" s="3"/>
      <c r="QLZ732" s="422"/>
      <c r="QMA732" s="3"/>
      <c r="QMB732" s="422"/>
      <c r="QMC732" s="3"/>
      <c r="QMD732" s="422"/>
      <c r="QME732" s="3"/>
      <c r="QMF732" s="422"/>
      <c r="QMG732" s="3"/>
      <c r="QMH732" s="422"/>
      <c r="QMI732" s="3"/>
      <c r="QMJ732" s="422"/>
      <c r="QMK732" s="3"/>
      <c r="QML732" s="422"/>
      <c r="QMM732" s="3"/>
      <c r="QMN732" s="422"/>
      <c r="QMO732" s="3"/>
      <c r="QMP732" s="422"/>
      <c r="QMQ732" s="3"/>
      <c r="QMR732" s="422"/>
      <c r="QMS732" s="3"/>
      <c r="QMT732" s="422"/>
      <c r="QMU732" s="3"/>
      <c r="QMV732" s="422"/>
      <c r="QMW732" s="3"/>
      <c r="QMX732" s="422"/>
      <c r="QMY732" s="3"/>
      <c r="QMZ732" s="422"/>
      <c r="QNA732" s="3"/>
      <c r="QNB732" s="422"/>
      <c r="QNC732" s="3"/>
      <c r="QND732" s="422"/>
      <c r="QNE732" s="3"/>
      <c r="QNF732" s="422"/>
      <c r="QNG732" s="3"/>
      <c r="QNH732" s="422"/>
      <c r="QNI732" s="3"/>
      <c r="QNJ732" s="422"/>
      <c r="QNK732" s="3"/>
      <c r="QNL732" s="422"/>
      <c r="QNM732" s="3"/>
      <c r="QNN732" s="422"/>
      <c r="QNO732" s="3"/>
      <c r="QNP732" s="422"/>
      <c r="QNQ732" s="3"/>
      <c r="QNR732" s="422"/>
      <c r="QNS732" s="3"/>
      <c r="QNT732" s="422"/>
      <c r="QNU732" s="3"/>
      <c r="QNV732" s="422"/>
      <c r="QNW732" s="3"/>
      <c r="QNX732" s="422"/>
      <c r="QNY732" s="3"/>
      <c r="QNZ732" s="422"/>
      <c r="QOA732" s="3"/>
      <c r="QOB732" s="422"/>
      <c r="QOC732" s="3"/>
      <c r="QOD732" s="422"/>
      <c r="QOE732" s="3"/>
      <c r="QOF732" s="422"/>
      <c r="QOG732" s="3"/>
      <c r="QOH732" s="422"/>
      <c r="QOI732" s="3"/>
      <c r="QOJ732" s="422"/>
      <c r="QOK732" s="3"/>
      <c r="QOL732" s="422"/>
      <c r="QOM732" s="3"/>
      <c r="QON732" s="422"/>
      <c r="QOO732" s="3"/>
      <c r="QOP732" s="422"/>
      <c r="QOQ732" s="3"/>
      <c r="QOR732" s="422"/>
      <c r="QOS732" s="3"/>
      <c r="QOT732" s="422"/>
      <c r="QOU732" s="3"/>
      <c r="QOV732" s="422"/>
      <c r="QOW732" s="3"/>
      <c r="QOX732" s="422"/>
      <c r="QOY732" s="3"/>
      <c r="QOZ732" s="422"/>
      <c r="QPA732" s="3"/>
      <c r="QPB732" s="422"/>
      <c r="QPC732" s="3"/>
      <c r="QPD732" s="422"/>
      <c r="QPE732" s="3"/>
      <c r="QPF732" s="422"/>
      <c r="QPG732" s="3"/>
      <c r="QPH732" s="422"/>
      <c r="QPI732" s="3"/>
      <c r="QPJ732" s="422"/>
      <c r="QPK732" s="3"/>
      <c r="QPL732" s="422"/>
      <c r="QPM732" s="3"/>
      <c r="QPN732" s="422"/>
      <c r="QPO732" s="3"/>
      <c r="QPP732" s="422"/>
      <c r="QPQ732" s="3"/>
      <c r="QPR732" s="422"/>
      <c r="QPS732" s="3"/>
      <c r="QPT732" s="422"/>
      <c r="QPU732" s="3"/>
      <c r="QPV732" s="422"/>
      <c r="QPW732" s="3"/>
      <c r="QPX732" s="422"/>
      <c r="QPY732" s="3"/>
      <c r="QPZ732" s="422"/>
      <c r="QQA732" s="3"/>
      <c r="QQB732" s="422"/>
      <c r="QQC732" s="3"/>
      <c r="QQD732" s="422"/>
      <c r="QQE732" s="3"/>
      <c r="QQF732" s="422"/>
      <c r="QQG732" s="3"/>
      <c r="QQH732" s="422"/>
      <c r="QQI732" s="3"/>
      <c r="QQJ732" s="422"/>
      <c r="QQK732" s="3"/>
      <c r="QQL732" s="422"/>
      <c r="QQM732" s="3"/>
      <c r="QQN732" s="422"/>
      <c r="QQO732" s="3"/>
      <c r="QQP732" s="422"/>
      <c r="QQQ732" s="3"/>
      <c r="QQR732" s="422"/>
      <c r="QQS732" s="3"/>
      <c r="QQT732" s="422"/>
      <c r="QQU732" s="3"/>
      <c r="QQV732" s="422"/>
      <c r="QQW732" s="3"/>
      <c r="QQX732" s="422"/>
      <c r="QQY732" s="3"/>
      <c r="QQZ732" s="422"/>
      <c r="QRA732" s="3"/>
      <c r="QRB732" s="422"/>
      <c r="QRC732" s="3"/>
      <c r="QRD732" s="422"/>
      <c r="QRE732" s="3"/>
      <c r="QRF732" s="422"/>
      <c r="QRG732" s="3"/>
      <c r="QRH732" s="422"/>
      <c r="QRI732" s="3"/>
      <c r="QRJ732" s="422"/>
      <c r="QRK732" s="3"/>
      <c r="QRL732" s="422"/>
      <c r="QRM732" s="3"/>
      <c r="QRN732" s="422"/>
      <c r="QRO732" s="3"/>
      <c r="QRP732" s="422"/>
      <c r="QRQ732" s="3"/>
      <c r="QRR732" s="422"/>
      <c r="QRS732" s="3"/>
      <c r="QRT732" s="422"/>
      <c r="QRU732" s="3"/>
      <c r="QRV732" s="422"/>
      <c r="QRW732" s="3"/>
      <c r="QRX732" s="422"/>
      <c r="QRY732" s="3"/>
      <c r="QRZ732" s="422"/>
      <c r="QSA732" s="3"/>
      <c r="QSB732" s="422"/>
      <c r="QSC732" s="3"/>
      <c r="QSD732" s="422"/>
      <c r="QSE732" s="3"/>
      <c r="QSF732" s="422"/>
      <c r="QSG732" s="3"/>
      <c r="QSH732" s="422"/>
      <c r="QSI732" s="3"/>
      <c r="QSJ732" s="422"/>
      <c r="QSK732" s="3"/>
      <c r="QSL732" s="422"/>
      <c r="QSM732" s="3"/>
      <c r="QSN732" s="422"/>
      <c r="QSO732" s="3"/>
      <c r="QSP732" s="422"/>
      <c r="QSQ732" s="3"/>
      <c r="QSR732" s="422"/>
      <c r="QSS732" s="3"/>
      <c r="QST732" s="422"/>
      <c r="QSU732" s="3"/>
      <c r="QSV732" s="422"/>
      <c r="QSW732" s="3"/>
      <c r="QSX732" s="422"/>
      <c r="QSY732" s="3"/>
      <c r="QSZ732" s="422"/>
      <c r="QTA732" s="3"/>
      <c r="QTB732" s="422"/>
      <c r="QTC732" s="3"/>
      <c r="QTD732" s="422"/>
      <c r="QTE732" s="3"/>
      <c r="QTF732" s="422"/>
      <c r="QTG732" s="3"/>
      <c r="QTH732" s="422"/>
      <c r="QTI732" s="3"/>
      <c r="QTJ732" s="422"/>
      <c r="QTK732" s="3"/>
      <c r="QTL732" s="422"/>
      <c r="QTM732" s="3"/>
      <c r="QTN732" s="422"/>
      <c r="QTO732" s="3"/>
      <c r="QTP732" s="422"/>
      <c r="QTQ732" s="3"/>
      <c r="QTR732" s="422"/>
      <c r="QTS732" s="3"/>
      <c r="QTT732" s="422"/>
      <c r="QTU732" s="3"/>
      <c r="QTV732" s="422"/>
      <c r="QTW732" s="3"/>
      <c r="QTX732" s="422"/>
      <c r="QTY732" s="3"/>
      <c r="QTZ732" s="422"/>
      <c r="QUA732" s="3"/>
      <c r="QUB732" s="422"/>
      <c r="QUC732" s="3"/>
      <c r="QUD732" s="422"/>
      <c r="QUE732" s="3"/>
      <c r="QUF732" s="422"/>
      <c r="QUG732" s="3"/>
      <c r="QUH732" s="422"/>
      <c r="QUI732" s="3"/>
      <c r="QUJ732" s="422"/>
      <c r="QUK732" s="3"/>
      <c r="QUL732" s="422"/>
      <c r="QUM732" s="3"/>
      <c r="QUN732" s="422"/>
      <c r="QUO732" s="3"/>
      <c r="QUP732" s="422"/>
      <c r="QUQ732" s="3"/>
      <c r="QUR732" s="422"/>
      <c r="QUS732" s="3"/>
      <c r="QUT732" s="422"/>
      <c r="QUU732" s="3"/>
      <c r="QUV732" s="422"/>
      <c r="QUW732" s="3"/>
      <c r="QUX732" s="422"/>
      <c r="QUY732" s="3"/>
      <c r="QUZ732" s="422"/>
      <c r="QVA732" s="3"/>
      <c r="QVB732" s="422"/>
      <c r="QVC732" s="3"/>
      <c r="QVD732" s="422"/>
      <c r="QVE732" s="3"/>
      <c r="QVF732" s="422"/>
      <c r="QVG732" s="3"/>
      <c r="QVH732" s="422"/>
      <c r="QVI732" s="3"/>
      <c r="QVJ732" s="422"/>
      <c r="QVK732" s="3"/>
      <c r="QVL732" s="422"/>
      <c r="QVM732" s="3"/>
      <c r="QVN732" s="422"/>
      <c r="QVO732" s="3"/>
      <c r="QVP732" s="422"/>
      <c r="QVQ732" s="3"/>
      <c r="QVR732" s="422"/>
      <c r="QVS732" s="3"/>
      <c r="QVT732" s="422"/>
      <c r="QVU732" s="3"/>
      <c r="QVV732" s="422"/>
      <c r="QVW732" s="3"/>
      <c r="QVX732" s="422"/>
      <c r="QVY732" s="3"/>
      <c r="QVZ732" s="422"/>
      <c r="QWA732" s="3"/>
      <c r="QWB732" s="422"/>
      <c r="QWC732" s="3"/>
      <c r="QWD732" s="422"/>
      <c r="QWE732" s="3"/>
      <c r="QWF732" s="422"/>
      <c r="QWG732" s="3"/>
      <c r="QWH732" s="422"/>
      <c r="QWI732" s="3"/>
      <c r="QWJ732" s="422"/>
      <c r="QWK732" s="3"/>
      <c r="QWL732" s="422"/>
      <c r="QWM732" s="3"/>
      <c r="QWN732" s="422"/>
      <c r="QWO732" s="3"/>
      <c r="QWP732" s="422"/>
      <c r="QWQ732" s="3"/>
      <c r="QWR732" s="422"/>
      <c r="QWS732" s="3"/>
      <c r="QWT732" s="422"/>
      <c r="QWU732" s="3"/>
      <c r="QWV732" s="422"/>
      <c r="QWW732" s="3"/>
      <c r="QWX732" s="422"/>
      <c r="QWY732" s="3"/>
      <c r="QWZ732" s="422"/>
      <c r="QXA732" s="3"/>
      <c r="QXB732" s="422"/>
      <c r="QXC732" s="3"/>
      <c r="QXD732" s="422"/>
      <c r="QXE732" s="3"/>
      <c r="QXF732" s="422"/>
      <c r="QXG732" s="3"/>
      <c r="QXH732" s="422"/>
      <c r="QXI732" s="3"/>
      <c r="QXJ732" s="422"/>
      <c r="QXK732" s="3"/>
      <c r="QXL732" s="422"/>
      <c r="QXM732" s="3"/>
      <c r="QXN732" s="422"/>
      <c r="QXO732" s="3"/>
      <c r="QXP732" s="422"/>
      <c r="QXQ732" s="3"/>
      <c r="QXR732" s="422"/>
      <c r="QXS732" s="3"/>
      <c r="QXT732" s="422"/>
      <c r="QXU732" s="3"/>
      <c r="QXV732" s="422"/>
      <c r="QXW732" s="3"/>
      <c r="QXX732" s="422"/>
      <c r="QXY732" s="3"/>
      <c r="QXZ732" s="422"/>
      <c r="QYA732" s="3"/>
      <c r="QYB732" s="422"/>
      <c r="QYC732" s="3"/>
      <c r="QYD732" s="422"/>
      <c r="QYE732" s="3"/>
      <c r="QYF732" s="422"/>
      <c r="QYG732" s="3"/>
      <c r="QYH732" s="422"/>
      <c r="QYI732" s="3"/>
      <c r="QYJ732" s="422"/>
      <c r="QYK732" s="3"/>
      <c r="QYL732" s="422"/>
      <c r="QYM732" s="3"/>
      <c r="QYN732" s="422"/>
      <c r="QYO732" s="3"/>
      <c r="QYP732" s="422"/>
      <c r="QYQ732" s="3"/>
      <c r="QYR732" s="422"/>
      <c r="QYS732" s="3"/>
      <c r="QYT732" s="422"/>
      <c r="QYU732" s="3"/>
      <c r="QYV732" s="422"/>
      <c r="QYW732" s="3"/>
      <c r="QYX732" s="422"/>
      <c r="QYY732" s="3"/>
      <c r="QYZ732" s="422"/>
      <c r="QZA732" s="3"/>
      <c r="QZB732" s="422"/>
      <c r="QZC732" s="3"/>
      <c r="QZD732" s="422"/>
      <c r="QZE732" s="3"/>
      <c r="QZF732" s="422"/>
      <c r="QZG732" s="3"/>
      <c r="QZH732" s="422"/>
      <c r="QZI732" s="3"/>
      <c r="QZJ732" s="422"/>
      <c r="QZK732" s="3"/>
      <c r="QZL732" s="422"/>
      <c r="QZM732" s="3"/>
      <c r="QZN732" s="422"/>
      <c r="QZO732" s="3"/>
      <c r="QZP732" s="422"/>
      <c r="QZQ732" s="3"/>
      <c r="QZR732" s="422"/>
      <c r="QZS732" s="3"/>
      <c r="QZT732" s="422"/>
      <c r="QZU732" s="3"/>
      <c r="QZV732" s="422"/>
      <c r="QZW732" s="3"/>
      <c r="QZX732" s="422"/>
      <c r="QZY732" s="3"/>
      <c r="QZZ732" s="422"/>
      <c r="RAA732" s="3"/>
      <c r="RAB732" s="422"/>
      <c r="RAC732" s="3"/>
      <c r="RAD732" s="422"/>
      <c r="RAE732" s="3"/>
      <c r="RAF732" s="422"/>
      <c r="RAG732" s="3"/>
      <c r="RAH732" s="422"/>
      <c r="RAI732" s="3"/>
      <c r="RAJ732" s="422"/>
      <c r="RAK732" s="3"/>
      <c r="RAL732" s="422"/>
      <c r="RAM732" s="3"/>
      <c r="RAN732" s="422"/>
      <c r="RAO732" s="3"/>
      <c r="RAP732" s="422"/>
      <c r="RAQ732" s="3"/>
      <c r="RAR732" s="422"/>
      <c r="RAS732" s="3"/>
      <c r="RAT732" s="422"/>
      <c r="RAU732" s="3"/>
      <c r="RAV732" s="422"/>
      <c r="RAW732" s="3"/>
      <c r="RAX732" s="422"/>
      <c r="RAY732" s="3"/>
      <c r="RAZ732" s="422"/>
      <c r="RBA732" s="3"/>
      <c r="RBB732" s="422"/>
      <c r="RBC732" s="3"/>
      <c r="RBD732" s="422"/>
      <c r="RBE732" s="3"/>
      <c r="RBF732" s="422"/>
      <c r="RBG732" s="3"/>
      <c r="RBH732" s="422"/>
      <c r="RBI732" s="3"/>
      <c r="RBJ732" s="422"/>
      <c r="RBK732" s="3"/>
      <c r="RBL732" s="422"/>
      <c r="RBM732" s="3"/>
      <c r="RBN732" s="422"/>
      <c r="RBO732" s="3"/>
      <c r="RBP732" s="422"/>
      <c r="RBQ732" s="3"/>
      <c r="RBR732" s="422"/>
      <c r="RBS732" s="3"/>
      <c r="RBT732" s="422"/>
      <c r="RBU732" s="3"/>
      <c r="RBV732" s="422"/>
      <c r="RBW732" s="3"/>
      <c r="RBX732" s="422"/>
      <c r="RBY732" s="3"/>
      <c r="RBZ732" s="422"/>
      <c r="RCA732" s="3"/>
      <c r="RCB732" s="422"/>
      <c r="RCC732" s="3"/>
      <c r="RCD732" s="422"/>
      <c r="RCE732" s="3"/>
      <c r="RCF732" s="422"/>
      <c r="RCG732" s="3"/>
      <c r="RCH732" s="422"/>
      <c r="RCI732" s="3"/>
      <c r="RCJ732" s="422"/>
      <c r="RCK732" s="3"/>
      <c r="RCL732" s="422"/>
      <c r="RCM732" s="3"/>
      <c r="RCN732" s="422"/>
      <c r="RCO732" s="3"/>
      <c r="RCP732" s="422"/>
      <c r="RCQ732" s="3"/>
      <c r="RCR732" s="422"/>
      <c r="RCS732" s="3"/>
      <c r="RCT732" s="422"/>
      <c r="RCU732" s="3"/>
      <c r="RCV732" s="422"/>
      <c r="RCW732" s="3"/>
      <c r="RCX732" s="422"/>
      <c r="RCY732" s="3"/>
      <c r="RCZ732" s="422"/>
      <c r="RDA732" s="3"/>
      <c r="RDB732" s="422"/>
      <c r="RDC732" s="3"/>
      <c r="RDD732" s="422"/>
      <c r="RDE732" s="3"/>
      <c r="RDF732" s="422"/>
      <c r="RDG732" s="3"/>
      <c r="RDH732" s="422"/>
      <c r="RDI732" s="3"/>
      <c r="RDJ732" s="422"/>
      <c r="RDK732" s="3"/>
      <c r="RDL732" s="422"/>
      <c r="RDM732" s="3"/>
      <c r="RDN732" s="422"/>
      <c r="RDO732" s="3"/>
      <c r="RDP732" s="422"/>
      <c r="RDQ732" s="3"/>
      <c r="RDR732" s="422"/>
      <c r="RDS732" s="3"/>
      <c r="RDT732" s="422"/>
      <c r="RDU732" s="3"/>
      <c r="RDV732" s="422"/>
      <c r="RDW732" s="3"/>
      <c r="RDX732" s="422"/>
      <c r="RDY732" s="3"/>
      <c r="RDZ732" s="422"/>
      <c r="REA732" s="3"/>
      <c r="REB732" s="422"/>
      <c r="REC732" s="3"/>
      <c r="RED732" s="422"/>
      <c r="REE732" s="3"/>
      <c r="REF732" s="422"/>
      <c r="REG732" s="3"/>
      <c r="REH732" s="422"/>
      <c r="REI732" s="3"/>
      <c r="REJ732" s="422"/>
      <c r="REK732" s="3"/>
      <c r="REL732" s="422"/>
      <c r="REM732" s="3"/>
      <c r="REN732" s="422"/>
      <c r="REO732" s="3"/>
      <c r="REP732" s="422"/>
      <c r="REQ732" s="3"/>
      <c r="RER732" s="422"/>
      <c r="RES732" s="3"/>
      <c r="RET732" s="422"/>
      <c r="REU732" s="3"/>
      <c r="REV732" s="422"/>
      <c r="REW732" s="3"/>
      <c r="REX732" s="422"/>
      <c r="REY732" s="3"/>
      <c r="REZ732" s="422"/>
      <c r="RFA732" s="3"/>
      <c r="RFB732" s="422"/>
      <c r="RFC732" s="3"/>
      <c r="RFD732" s="422"/>
      <c r="RFE732" s="3"/>
      <c r="RFF732" s="422"/>
      <c r="RFG732" s="3"/>
      <c r="RFH732" s="422"/>
      <c r="RFI732" s="3"/>
      <c r="RFJ732" s="422"/>
      <c r="RFK732" s="3"/>
      <c r="RFL732" s="422"/>
      <c r="RFM732" s="3"/>
      <c r="RFN732" s="422"/>
      <c r="RFO732" s="3"/>
      <c r="RFP732" s="422"/>
      <c r="RFQ732" s="3"/>
      <c r="RFR732" s="422"/>
      <c r="RFS732" s="3"/>
      <c r="RFT732" s="422"/>
      <c r="RFU732" s="3"/>
      <c r="RFV732" s="422"/>
      <c r="RFW732" s="3"/>
      <c r="RFX732" s="422"/>
      <c r="RFY732" s="3"/>
      <c r="RFZ732" s="422"/>
      <c r="RGA732" s="3"/>
      <c r="RGB732" s="422"/>
      <c r="RGC732" s="3"/>
      <c r="RGD732" s="422"/>
      <c r="RGE732" s="3"/>
      <c r="RGF732" s="422"/>
      <c r="RGG732" s="3"/>
      <c r="RGH732" s="422"/>
      <c r="RGI732" s="3"/>
      <c r="RGJ732" s="422"/>
      <c r="RGK732" s="3"/>
      <c r="RGL732" s="422"/>
      <c r="RGM732" s="3"/>
      <c r="RGN732" s="422"/>
      <c r="RGO732" s="3"/>
      <c r="RGP732" s="422"/>
      <c r="RGQ732" s="3"/>
      <c r="RGR732" s="422"/>
      <c r="RGS732" s="3"/>
      <c r="RGT732" s="422"/>
      <c r="RGU732" s="3"/>
      <c r="RGV732" s="422"/>
      <c r="RGW732" s="3"/>
      <c r="RGX732" s="422"/>
      <c r="RGY732" s="3"/>
      <c r="RGZ732" s="422"/>
      <c r="RHA732" s="3"/>
      <c r="RHB732" s="422"/>
      <c r="RHC732" s="3"/>
      <c r="RHD732" s="422"/>
      <c r="RHE732" s="3"/>
      <c r="RHF732" s="422"/>
      <c r="RHG732" s="3"/>
      <c r="RHH732" s="422"/>
      <c r="RHI732" s="3"/>
      <c r="RHJ732" s="422"/>
      <c r="RHK732" s="3"/>
      <c r="RHL732" s="422"/>
      <c r="RHM732" s="3"/>
      <c r="RHN732" s="422"/>
      <c r="RHO732" s="3"/>
      <c r="RHP732" s="422"/>
      <c r="RHQ732" s="3"/>
      <c r="RHR732" s="422"/>
      <c r="RHS732" s="3"/>
      <c r="RHT732" s="422"/>
      <c r="RHU732" s="3"/>
      <c r="RHV732" s="422"/>
      <c r="RHW732" s="3"/>
      <c r="RHX732" s="422"/>
      <c r="RHY732" s="3"/>
      <c r="RHZ732" s="422"/>
      <c r="RIA732" s="3"/>
      <c r="RIB732" s="422"/>
      <c r="RIC732" s="3"/>
      <c r="RID732" s="422"/>
      <c r="RIE732" s="3"/>
      <c r="RIF732" s="422"/>
      <c r="RIG732" s="3"/>
      <c r="RIH732" s="422"/>
      <c r="RII732" s="3"/>
      <c r="RIJ732" s="422"/>
      <c r="RIK732" s="3"/>
      <c r="RIL732" s="422"/>
      <c r="RIM732" s="3"/>
      <c r="RIN732" s="422"/>
      <c r="RIO732" s="3"/>
      <c r="RIP732" s="422"/>
      <c r="RIQ732" s="3"/>
      <c r="RIR732" s="422"/>
      <c r="RIS732" s="3"/>
      <c r="RIT732" s="422"/>
      <c r="RIU732" s="3"/>
      <c r="RIV732" s="422"/>
      <c r="RIW732" s="3"/>
      <c r="RIX732" s="422"/>
      <c r="RIY732" s="3"/>
      <c r="RIZ732" s="422"/>
      <c r="RJA732" s="3"/>
      <c r="RJB732" s="422"/>
      <c r="RJC732" s="3"/>
      <c r="RJD732" s="422"/>
      <c r="RJE732" s="3"/>
      <c r="RJF732" s="422"/>
      <c r="RJG732" s="3"/>
      <c r="RJH732" s="422"/>
      <c r="RJI732" s="3"/>
      <c r="RJJ732" s="422"/>
      <c r="RJK732" s="3"/>
      <c r="RJL732" s="422"/>
      <c r="RJM732" s="3"/>
      <c r="RJN732" s="422"/>
      <c r="RJO732" s="3"/>
      <c r="RJP732" s="422"/>
      <c r="RJQ732" s="3"/>
      <c r="RJR732" s="422"/>
      <c r="RJS732" s="3"/>
      <c r="RJT732" s="422"/>
      <c r="RJU732" s="3"/>
      <c r="RJV732" s="422"/>
      <c r="RJW732" s="3"/>
      <c r="RJX732" s="422"/>
      <c r="RJY732" s="3"/>
      <c r="RJZ732" s="422"/>
      <c r="RKA732" s="3"/>
      <c r="RKB732" s="422"/>
      <c r="RKC732" s="3"/>
      <c r="RKD732" s="422"/>
      <c r="RKE732" s="3"/>
      <c r="RKF732" s="422"/>
      <c r="RKG732" s="3"/>
      <c r="RKH732" s="422"/>
      <c r="RKI732" s="3"/>
      <c r="RKJ732" s="422"/>
      <c r="RKK732" s="3"/>
      <c r="RKL732" s="422"/>
      <c r="RKM732" s="3"/>
      <c r="RKN732" s="422"/>
      <c r="RKO732" s="3"/>
      <c r="RKP732" s="422"/>
      <c r="RKQ732" s="3"/>
      <c r="RKR732" s="422"/>
      <c r="RKS732" s="3"/>
      <c r="RKT732" s="422"/>
      <c r="RKU732" s="3"/>
      <c r="RKV732" s="422"/>
      <c r="RKW732" s="3"/>
      <c r="RKX732" s="422"/>
      <c r="RKY732" s="3"/>
      <c r="RKZ732" s="422"/>
      <c r="RLA732" s="3"/>
      <c r="RLB732" s="422"/>
      <c r="RLC732" s="3"/>
      <c r="RLD732" s="422"/>
      <c r="RLE732" s="3"/>
      <c r="RLF732" s="422"/>
      <c r="RLG732" s="3"/>
      <c r="RLH732" s="422"/>
      <c r="RLI732" s="3"/>
      <c r="RLJ732" s="422"/>
      <c r="RLK732" s="3"/>
      <c r="RLL732" s="422"/>
      <c r="RLM732" s="3"/>
      <c r="RLN732" s="422"/>
      <c r="RLO732" s="3"/>
      <c r="RLP732" s="422"/>
      <c r="RLQ732" s="3"/>
      <c r="RLR732" s="422"/>
      <c r="RLS732" s="3"/>
      <c r="RLT732" s="422"/>
      <c r="RLU732" s="3"/>
      <c r="RLV732" s="422"/>
      <c r="RLW732" s="3"/>
      <c r="RLX732" s="422"/>
      <c r="RLY732" s="3"/>
      <c r="RLZ732" s="422"/>
      <c r="RMA732" s="3"/>
      <c r="RMB732" s="422"/>
      <c r="RMC732" s="3"/>
      <c r="RMD732" s="422"/>
      <c r="RME732" s="3"/>
      <c r="RMF732" s="422"/>
      <c r="RMG732" s="3"/>
      <c r="RMH732" s="422"/>
      <c r="RMI732" s="3"/>
      <c r="RMJ732" s="422"/>
      <c r="RMK732" s="3"/>
      <c r="RML732" s="422"/>
      <c r="RMM732" s="3"/>
      <c r="RMN732" s="422"/>
      <c r="RMO732" s="3"/>
      <c r="RMP732" s="422"/>
      <c r="RMQ732" s="3"/>
      <c r="RMR732" s="422"/>
      <c r="RMS732" s="3"/>
      <c r="RMT732" s="422"/>
      <c r="RMU732" s="3"/>
      <c r="RMV732" s="422"/>
      <c r="RMW732" s="3"/>
      <c r="RMX732" s="422"/>
      <c r="RMY732" s="3"/>
      <c r="RMZ732" s="422"/>
      <c r="RNA732" s="3"/>
      <c r="RNB732" s="422"/>
      <c r="RNC732" s="3"/>
      <c r="RND732" s="422"/>
      <c r="RNE732" s="3"/>
      <c r="RNF732" s="422"/>
      <c r="RNG732" s="3"/>
      <c r="RNH732" s="422"/>
      <c r="RNI732" s="3"/>
      <c r="RNJ732" s="422"/>
      <c r="RNK732" s="3"/>
      <c r="RNL732" s="422"/>
      <c r="RNM732" s="3"/>
      <c r="RNN732" s="422"/>
      <c r="RNO732" s="3"/>
      <c r="RNP732" s="422"/>
      <c r="RNQ732" s="3"/>
      <c r="RNR732" s="422"/>
      <c r="RNS732" s="3"/>
      <c r="RNT732" s="422"/>
      <c r="RNU732" s="3"/>
      <c r="RNV732" s="422"/>
      <c r="RNW732" s="3"/>
      <c r="RNX732" s="422"/>
      <c r="RNY732" s="3"/>
      <c r="RNZ732" s="422"/>
      <c r="ROA732" s="3"/>
      <c r="ROB732" s="422"/>
      <c r="ROC732" s="3"/>
      <c r="ROD732" s="422"/>
      <c r="ROE732" s="3"/>
      <c r="ROF732" s="422"/>
      <c r="ROG732" s="3"/>
      <c r="ROH732" s="422"/>
      <c r="ROI732" s="3"/>
      <c r="ROJ732" s="422"/>
      <c r="ROK732" s="3"/>
      <c r="ROL732" s="422"/>
      <c r="ROM732" s="3"/>
      <c r="RON732" s="422"/>
      <c r="ROO732" s="3"/>
      <c r="ROP732" s="422"/>
      <c r="ROQ732" s="3"/>
      <c r="ROR732" s="422"/>
      <c r="ROS732" s="3"/>
      <c r="ROT732" s="422"/>
      <c r="ROU732" s="3"/>
      <c r="ROV732" s="422"/>
      <c r="ROW732" s="3"/>
      <c r="ROX732" s="422"/>
      <c r="ROY732" s="3"/>
      <c r="ROZ732" s="422"/>
      <c r="RPA732" s="3"/>
      <c r="RPB732" s="422"/>
      <c r="RPC732" s="3"/>
      <c r="RPD732" s="422"/>
      <c r="RPE732" s="3"/>
      <c r="RPF732" s="422"/>
      <c r="RPG732" s="3"/>
      <c r="RPH732" s="422"/>
      <c r="RPI732" s="3"/>
      <c r="RPJ732" s="422"/>
      <c r="RPK732" s="3"/>
      <c r="RPL732" s="422"/>
      <c r="RPM732" s="3"/>
      <c r="RPN732" s="422"/>
      <c r="RPO732" s="3"/>
      <c r="RPP732" s="422"/>
      <c r="RPQ732" s="3"/>
      <c r="RPR732" s="422"/>
      <c r="RPS732" s="3"/>
      <c r="RPT732" s="422"/>
      <c r="RPU732" s="3"/>
      <c r="RPV732" s="422"/>
      <c r="RPW732" s="3"/>
      <c r="RPX732" s="422"/>
      <c r="RPY732" s="3"/>
      <c r="RPZ732" s="422"/>
      <c r="RQA732" s="3"/>
      <c r="RQB732" s="422"/>
      <c r="RQC732" s="3"/>
      <c r="RQD732" s="422"/>
      <c r="RQE732" s="3"/>
      <c r="RQF732" s="422"/>
      <c r="RQG732" s="3"/>
      <c r="RQH732" s="422"/>
      <c r="RQI732" s="3"/>
      <c r="RQJ732" s="422"/>
      <c r="RQK732" s="3"/>
      <c r="RQL732" s="422"/>
      <c r="RQM732" s="3"/>
      <c r="RQN732" s="422"/>
      <c r="RQO732" s="3"/>
      <c r="RQP732" s="422"/>
      <c r="RQQ732" s="3"/>
      <c r="RQR732" s="422"/>
      <c r="RQS732" s="3"/>
      <c r="RQT732" s="422"/>
      <c r="RQU732" s="3"/>
      <c r="RQV732" s="422"/>
      <c r="RQW732" s="3"/>
      <c r="RQX732" s="422"/>
      <c r="RQY732" s="3"/>
      <c r="RQZ732" s="422"/>
      <c r="RRA732" s="3"/>
      <c r="RRB732" s="422"/>
      <c r="RRC732" s="3"/>
      <c r="RRD732" s="422"/>
      <c r="RRE732" s="3"/>
      <c r="RRF732" s="422"/>
      <c r="RRG732" s="3"/>
      <c r="RRH732" s="422"/>
      <c r="RRI732" s="3"/>
      <c r="RRJ732" s="422"/>
      <c r="RRK732" s="3"/>
      <c r="RRL732" s="422"/>
      <c r="RRM732" s="3"/>
      <c r="RRN732" s="422"/>
      <c r="RRO732" s="3"/>
      <c r="RRP732" s="422"/>
      <c r="RRQ732" s="3"/>
      <c r="RRR732" s="422"/>
      <c r="RRS732" s="3"/>
      <c r="RRT732" s="422"/>
      <c r="RRU732" s="3"/>
      <c r="RRV732" s="422"/>
      <c r="RRW732" s="3"/>
      <c r="RRX732" s="422"/>
      <c r="RRY732" s="3"/>
      <c r="RRZ732" s="422"/>
      <c r="RSA732" s="3"/>
      <c r="RSB732" s="422"/>
      <c r="RSC732" s="3"/>
      <c r="RSD732" s="422"/>
      <c r="RSE732" s="3"/>
      <c r="RSF732" s="422"/>
      <c r="RSG732" s="3"/>
      <c r="RSH732" s="422"/>
      <c r="RSI732" s="3"/>
      <c r="RSJ732" s="422"/>
      <c r="RSK732" s="3"/>
      <c r="RSL732" s="422"/>
      <c r="RSM732" s="3"/>
      <c r="RSN732" s="422"/>
      <c r="RSO732" s="3"/>
      <c r="RSP732" s="422"/>
      <c r="RSQ732" s="3"/>
      <c r="RSR732" s="422"/>
      <c r="RSS732" s="3"/>
      <c r="RST732" s="422"/>
      <c r="RSU732" s="3"/>
      <c r="RSV732" s="422"/>
      <c r="RSW732" s="3"/>
      <c r="RSX732" s="422"/>
      <c r="RSY732" s="3"/>
      <c r="RSZ732" s="422"/>
      <c r="RTA732" s="3"/>
      <c r="RTB732" s="422"/>
      <c r="RTC732" s="3"/>
      <c r="RTD732" s="422"/>
      <c r="RTE732" s="3"/>
      <c r="RTF732" s="422"/>
      <c r="RTG732" s="3"/>
      <c r="RTH732" s="422"/>
      <c r="RTI732" s="3"/>
      <c r="RTJ732" s="422"/>
      <c r="RTK732" s="3"/>
      <c r="RTL732" s="422"/>
      <c r="RTM732" s="3"/>
      <c r="RTN732" s="422"/>
      <c r="RTO732" s="3"/>
      <c r="RTP732" s="422"/>
      <c r="RTQ732" s="3"/>
      <c r="RTR732" s="422"/>
      <c r="RTS732" s="3"/>
      <c r="RTT732" s="422"/>
      <c r="RTU732" s="3"/>
      <c r="RTV732" s="422"/>
      <c r="RTW732" s="3"/>
      <c r="RTX732" s="422"/>
      <c r="RTY732" s="3"/>
      <c r="RTZ732" s="422"/>
      <c r="RUA732" s="3"/>
      <c r="RUB732" s="422"/>
      <c r="RUC732" s="3"/>
      <c r="RUD732" s="422"/>
      <c r="RUE732" s="3"/>
      <c r="RUF732" s="422"/>
      <c r="RUG732" s="3"/>
      <c r="RUH732" s="422"/>
      <c r="RUI732" s="3"/>
      <c r="RUJ732" s="422"/>
      <c r="RUK732" s="3"/>
      <c r="RUL732" s="422"/>
      <c r="RUM732" s="3"/>
      <c r="RUN732" s="422"/>
      <c r="RUO732" s="3"/>
      <c r="RUP732" s="422"/>
      <c r="RUQ732" s="3"/>
      <c r="RUR732" s="422"/>
      <c r="RUS732" s="3"/>
      <c r="RUT732" s="422"/>
      <c r="RUU732" s="3"/>
      <c r="RUV732" s="422"/>
      <c r="RUW732" s="3"/>
      <c r="RUX732" s="422"/>
      <c r="RUY732" s="3"/>
      <c r="RUZ732" s="422"/>
      <c r="RVA732" s="3"/>
      <c r="RVB732" s="422"/>
      <c r="RVC732" s="3"/>
      <c r="RVD732" s="422"/>
      <c r="RVE732" s="3"/>
      <c r="RVF732" s="422"/>
      <c r="RVG732" s="3"/>
      <c r="RVH732" s="422"/>
      <c r="RVI732" s="3"/>
      <c r="RVJ732" s="422"/>
      <c r="RVK732" s="3"/>
      <c r="RVL732" s="422"/>
      <c r="RVM732" s="3"/>
      <c r="RVN732" s="422"/>
      <c r="RVO732" s="3"/>
      <c r="RVP732" s="422"/>
      <c r="RVQ732" s="3"/>
      <c r="RVR732" s="422"/>
      <c r="RVS732" s="3"/>
      <c r="RVT732" s="422"/>
      <c r="RVU732" s="3"/>
      <c r="RVV732" s="422"/>
      <c r="RVW732" s="3"/>
      <c r="RVX732" s="422"/>
      <c r="RVY732" s="3"/>
      <c r="RVZ732" s="422"/>
      <c r="RWA732" s="3"/>
      <c r="RWB732" s="422"/>
      <c r="RWC732" s="3"/>
      <c r="RWD732" s="422"/>
      <c r="RWE732" s="3"/>
      <c r="RWF732" s="422"/>
      <c r="RWG732" s="3"/>
      <c r="RWH732" s="422"/>
      <c r="RWI732" s="3"/>
      <c r="RWJ732" s="422"/>
      <c r="RWK732" s="3"/>
      <c r="RWL732" s="422"/>
      <c r="RWM732" s="3"/>
      <c r="RWN732" s="422"/>
      <c r="RWO732" s="3"/>
      <c r="RWP732" s="422"/>
      <c r="RWQ732" s="3"/>
      <c r="RWR732" s="422"/>
      <c r="RWS732" s="3"/>
      <c r="RWT732" s="422"/>
      <c r="RWU732" s="3"/>
      <c r="RWV732" s="422"/>
      <c r="RWW732" s="3"/>
      <c r="RWX732" s="422"/>
      <c r="RWY732" s="3"/>
      <c r="RWZ732" s="422"/>
      <c r="RXA732" s="3"/>
      <c r="RXB732" s="422"/>
      <c r="RXC732" s="3"/>
      <c r="RXD732" s="422"/>
      <c r="RXE732" s="3"/>
      <c r="RXF732" s="422"/>
      <c r="RXG732" s="3"/>
      <c r="RXH732" s="422"/>
      <c r="RXI732" s="3"/>
      <c r="RXJ732" s="422"/>
      <c r="RXK732" s="3"/>
      <c r="RXL732" s="422"/>
      <c r="RXM732" s="3"/>
      <c r="RXN732" s="422"/>
      <c r="RXO732" s="3"/>
      <c r="RXP732" s="422"/>
      <c r="RXQ732" s="3"/>
      <c r="RXR732" s="422"/>
      <c r="RXS732" s="3"/>
      <c r="RXT732" s="422"/>
      <c r="RXU732" s="3"/>
      <c r="RXV732" s="422"/>
      <c r="RXW732" s="3"/>
      <c r="RXX732" s="422"/>
      <c r="RXY732" s="3"/>
      <c r="RXZ732" s="422"/>
      <c r="RYA732" s="3"/>
      <c r="RYB732" s="422"/>
      <c r="RYC732" s="3"/>
      <c r="RYD732" s="422"/>
      <c r="RYE732" s="3"/>
      <c r="RYF732" s="422"/>
      <c r="RYG732" s="3"/>
      <c r="RYH732" s="422"/>
      <c r="RYI732" s="3"/>
      <c r="RYJ732" s="422"/>
      <c r="RYK732" s="3"/>
      <c r="RYL732" s="422"/>
      <c r="RYM732" s="3"/>
      <c r="RYN732" s="422"/>
      <c r="RYO732" s="3"/>
      <c r="RYP732" s="422"/>
      <c r="RYQ732" s="3"/>
      <c r="RYR732" s="422"/>
      <c r="RYS732" s="3"/>
      <c r="RYT732" s="422"/>
      <c r="RYU732" s="3"/>
      <c r="RYV732" s="422"/>
      <c r="RYW732" s="3"/>
      <c r="RYX732" s="422"/>
      <c r="RYY732" s="3"/>
      <c r="RYZ732" s="422"/>
      <c r="RZA732" s="3"/>
      <c r="RZB732" s="422"/>
      <c r="RZC732" s="3"/>
      <c r="RZD732" s="422"/>
      <c r="RZE732" s="3"/>
      <c r="RZF732" s="422"/>
      <c r="RZG732" s="3"/>
      <c r="RZH732" s="422"/>
      <c r="RZI732" s="3"/>
      <c r="RZJ732" s="422"/>
      <c r="RZK732" s="3"/>
      <c r="RZL732" s="422"/>
      <c r="RZM732" s="3"/>
      <c r="RZN732" s="422"/>
      <c r="RZO732" s="3"/>
      <c r="RZP732" s="422"/>
      <c r="RZQ732" s="3"/>
      <c r="RZR732" s="422"/>
      <c r="RZS732" s="3"/>
      <c r="RZT732" s="422"/>
      <c r="RZU732" s="3"/>
      <c r="RZV732" s="422"/>
      <c r="RZW732" s="3"/>
      <c r="RZX732" s="422"/>
      <c r="RZY732" s="3"/>
      <c r="RZZ732" s="422"/>
      <c r="SAA732" s="3"/>
      <c r="SAB732" s="422"/>
      <c r="SAC732" s="3"/>
      <c r="SAD732" s="422"/>
      <c r="SAE732" s="3"/>
      <c r="SAF732" s="422"/>
      <c r="SAG732" s="3"/>
      <c r="SAH732" s="422"/>
      <c r="SAI732" s="3"/>
      <c r="SAJ732" s="422"/>
      <c r="SAK732" s="3"/>
      <c r="SAL732" s="422"/>
      <c r="SAM732" s="3"/>
      <c r="SAN732" s="422"/>
      <c r="SAO732" s="3"/>
      <c r="SAP732" s="422"/>
      <c r="SAQ732" s="3"/>
      <c r="SAR732" s="422"/>
      <c r="SAS732" s="3"/>
      <c r="SAT732" s="422"/>
      <c r="SAU732" s="3"/>
      <c r="SAV732" s="422"/>
      <c r="SAW732" s="3"/>
      <c r="SAX732" s="422"/>
      <c r="SAY732" s="3"/>
      <c r="SAZ732" s="422"/>
      <c r="SBA732" s="3"/>
      <c r="SBB732" s="422"/>
      <c r="SBC732" s="3"/>
      <c r="SBD732" s="422"/>
      <c r="SBE732" s="3"/>
      <c r="SBF732" s="422"/>
      <c r="SBG732" s="3"/>
      <c r="SBH732" s="422"/>
      <c r="SBI732" s="3"/>
      <c r="SBJ732" s="422"/>
      <c r="SBK732" s="3"/>
      <c r="SBL732" s="422"/>
      <c r="SBM732" s="3"/>
      <c r="SBN732" s="422"/>
      <c r="SBO732" s="3"/>
      <c r="SBP732" s="422"/>
      <c r="SBQ732" s="3"/>
      <c r="SBR732" s="422"/>
      <c r="SBS732" s="3"/>
      <c r="SBT732" s="422"/>
      <c r="SBU732" s="3"/>
      <c r="SBV732" s="422"/>
      <c r="SBW732" s="3"/>
      <c r="SBX732" s="422"/>
      <c r="SBY732" s="3"/>
      <c r="SBZ732" s="422"/>
      <c r="SCA732" s="3"/>
      <c r="SCB732" s="422"/>
      <c r="SCC732" s="3"/>
      <c r="SCD732" s="422"/>
      <c r="SCE732" s="3"/>
      <c r="SCF732" s="422"/>
      <c r="SCG732" s="3"/>
      <c r="SCH732" s="422"/>
      <c r="SCI732" s="3"/>
      <c r="SCJ732" s="422"/>
      <c r="SCK732" s="3"/>
      <c r="SCL732" s="422"/>
      <c r="SCM732" s="3"/>
      <c r="SCN732" s="422"/>
      <c r="SCO732" s="3"/>
      <c r="SCP732" s="422"/>
      <c r="SCQ732" s="3"/>
      <c r="SCR732" s="422"/>
      <c r="SCS732" s="3"/>
      <c r="SCT732" s="422"/>
      <c r="SCU732" s="3"/>
      <c r="SCV732" s="422"/>
      <c r="SCW732" s="3"/>
      <c r="SCX732" s="422"/>
      <c r="SCY732" s="3"/>
      <c r="SCZ732" s="422"/>
      <c r="SDA732" s="3"/>
      <c r="SDB732" s="422"/>
      <c r="SDC732" s="3"/>
      <c r="SDD732" s="422"/>
      <c r="SDE732" s="3"/>
      <c r="SDF732" s="422"/>
      <c r="SDG732" s="3"/>
      <c r="SDH732" s="422"/>
      <c r="SDI732" s="3"/>
      <c r="SDJ732" s="422"/>
      <c r="SDK732" s="3"/>
      <c r="SDL732" s="422"/>
      <c r="SDM732" s="3"/>
      <c r="SDN732" s="422"/>
      <c r="SDO732" s="3"/>
      <c r="SDP732" s="422"/>
      <c r="SDQ732" s="3"/>
      <c r="SDR732" s="422"/>
      <c r="SDS732" s="3"/>
      <c r="SDT732" s="422"/>
      <c r="SDU732" s="3"/>
      <c r="SDV732" s="422"/>
      <c r="SDW732" s="3"/>
      <c r="SDX732" s="422"/>
      <c r="SDY732" s="3"/>
      <c r="SDZ732" s="422"/>
      <c r="SEA732" s="3"/>
      <c r="SEB732" s="422"/>
      <c r="SEC732" s="3"/>
      <c r="SED732" s="422"/>
      <c r="SEE732" s="3"/>
      <c r="SEF732" s="422"/>
      <c r="SEG732" s="3"/>
      <c r="SEH732" s="422"/>
      <c r="SEI732" s="3"/>
      <c r="SEJ732" s="422"/>
      <c r="SEK732" s="3"/>
      <c r="SEL732" s="422"/>
      <c r="SEM732" s="3"/>
      <c r="SEN732" s="422"/>
      <c r="SEO732" s="3"/>
      <c r="SEP732" s="422"/>
      <c r="SEQ732" s="3"/>
      <c r="SER732" s="422"/>
      <c r="SES732" s="3"/>
      <c r="SET732" s="422"/>
      <c r="SEU732" s="3"/>
      <c r="SEV732" s="422"/>
      <c r="SEW732" s="3"/>
      <c r="SEX732" s="422"/>
      <c r="SEY732" s="3"/>
      <c r="SEZ732" s="422"/>
      <c r="SFA732" s="3"/>
      <c r="SFB732" s="422"/>
      <c r="SFC732" s="3"/>
      <c r="SFD732" s="422"/>
      <c r="SFE732" s="3"/>
      <c r="SFF732" s="422"/>
      <c r="SFG732" s="3"/>
      <c r="SFH732" s="422"/>
      <c r="SFI732" s="3"/>
      <c r="SFJ732" s="422"/>
      <c r="SFK732" s="3"/>
      <c r="SFL732" s="422"/>
      <c r="SFM732" s="3"/>
      <c r="SFN732" s="422"/>
      <c r="SFO732" s="3"/>
      <c r="SFP732" s="422"/>
      <c r="SFQ732" s="3"/>
      <c r="SFR732" s="422"/>
      <c r="SFS732" s="3"/>
      <c r="SFT732" s="422"/>
      <c r="SFU732" s="3"/>
      <c r="SFV732" s="422"/>
      <c r="SFW732" s="3"/>
      <c r="SFX732" s="422"/>
      <c r="SFY732" s="3"/>
      <c r="SFZ732" s="422"/>
      <c r="SGA732" s="3"/>
      <c r="SGB732" s="422"/>
      <c r="SGC732" s="3"/>
      <c r="SGD732" s="422"/>
      <c r="SGE732" s="3"/>
      <c r="SGF732" s="422"/>
      <c r="SGG732" s="3"/>
      <c r="SGH732" s="422"/>
      <c r="SGI732" s="3"/>
      <c r="SGJ732" s="422"/>
      <c r="SGK732" s="3"/>
      <c r="SGL732" s="422"/>
      <c r="SGM732" s="3"/>
      <c r="SGN732" s="422"/>
      <c r="SGO732" s="3"/>
      <c r="SGP732" s="422"/>
      <c r="SGQ732" s="3"/>
      <c r="SGR732" s="422"/>
      <c r="SGS732" s="3"/>
      <c r="SGT732" s="422"/>
      <c r="SGU732" s="3"/>
      <c r="SGV732" s="422"/>
      <c r="SGW732" s="3"/>
      <c r="SGX732" s="422"/>
      <c r="SGY732" s="3"/>
      <c r="SGZ732" s="422"/>
      <c r="SHA732" s="3"/>
      <c r="SHB732" s="422"/>
      <c r="SHC732" s="3"/>
      <c r="SHD732" s="422"/>
      <c r="SHE732" s="3"/>
      <c r="SHF732" s="422"/>
      <c r="SHG732" s="3"/>
      <c r="SHH732" s="422"/>
      <c r="SHI732" s="3"/>
      <c r="SHJ732" s="422"/>
      <c r="SHK732" s="3"/>
      <c r="SHL732" s="422"/>
      <c r="SHM732" s="3"/>
      <c r="SHN732" s="422"/>
      <c r="SHO732" s="3"/>
      <c r="SHP732" s="422"/>
      <c r="SHQ732" s="3"/>
      <c r="SHR732" s="422"/>
      <c r="SHS732" s="3"/>
      <c r="SHT732" s="422"/>
      <c r="SHU732" s="3"/>
      <c r="SHV732" s="422"/>
      <c r="SHW732" s="3"/>
      <c r="SHX732" s="422"/>
      <c r="SHY732" s="3"/>
      <c r="SHZ732" s="422"/>
      <c r="SIA732" s="3"/>
      <c r="SIB732" s="422"/>
      <c r="SIC732" s="3"/>
      <c r="SID732" s="422"/>
      <c r="SIE732" s="3"/>
      <c r="SIF732" s="422"/>
      <c r="SIG732" s="3"/>
      <c r="SIH732" s="422"/>
      <c r="SII732" s="3"/>
      <c r="SIJ732" s="422"/>
      <c r="SIK732" s="3"/>
      <c r="SIL732" s="422"/>
      <c r="SIM732" s="3"/>
      <c r="SIN732" s="422"/>
      <c r="SIO732" s="3"/>
      <c r="SIP732" s="422"/>
      <c r="SIQ732" s="3"/>
      <c r="SIR732" s="422"/>
      <c r="SIS732" s="3"/>
      <c r="SIT732" s="422"/>
      <c r="SIU732" s="3"/>
      <c r="SIV732" s="422"/>
      <c r="SIW732" s="3"/>
      <c r="SIX732" s="422"/>
      <c r="SIY732" s="3"/>
      <c r="SIZ732" s="422"/>
      <c r="SJA732" s="3"/>
      <c r="SJB732" s="422"/>
      <c r="SJC732" s="3"/>
      <c r="SJD732" s="422"/>
      <c r="SJE732" s="3"/>
      <c r="SJF732" s="422"/>
      <c r="SJG732" s="3"/>
      <c r="SJH732" s="422"/>
      <c r="SJI732" s="3"/>
      <c r="SJJ732" s="422"/>
      <c r="SJK732" s="3"/>
      <c r="SJL732" s="422"/>
      <c r="SJM732" s="3"/>
      <c r="SJN732" s="422"/>
      <c r="SJO732" s="3"/>
      <c r="SJP732" s="422"/>
      <c r="SJQ732" s="3"/>
      <c r="SJR732" s="422"/>
      <c r="SJS732" s="3"/>
      <c r="SJT732" s="422"/>
      <c r="SJU732" s="3"/>
      <c r="SJV732" s="422"/>
      <c r="SJW732" s="3"/>
      <c r="SJX732" s="422"/>
      <c r="SJY732" s="3"/>
      <c r="SJZ732" s="422"/>
      <c r="SKA732" s="3"/>
      <c r="SKB732" s="422"/>
      <c r="SKC732" s="3"/>
      <c r="SKD732" s="422"/>
      <c r="SKE732" s="3"/>
      <c r="SKF732" s="422"/>
      <c r="SKG732" s="3"/>
      <c r="SKH732" s="422"/>
      <c r="SKI732" s="3"/>
      <c r="SKJ732" s="422"/>
      <c r="SKK732" s="3"/>
      <c r="SKL732" s="422"/>
      <c r="SKM732" s="3"/>
      <c r="SKN732" s="422"/>
      <c r="SKO732" s="3"/>
      <c r="SKP732" s="422"/>
      <c r="SKQ732" s="3"/>
      <c r="SKR732" s="422"/>
      <c r="SKS732" s="3"/>
      <c r="SKT732" s="422"/>
      <c r="SKU732" s="3"/>
      <c r="SKV732" s="422"/>
      <c r="SKW732" s="3"/>
      <c r="SKX732" s="422"/>
      <c r="SKY732" s="3"/>
      <c r="SKZ732" s="422"/>
      <c r="SLA732" s="3"/>
      <c r="SLB732" s="422"/>
      <c r="SLC732" s="3"/>
      <c r="SLD732" s="422"/>
      <c r="SLE732" s="3"/>
      <c r="SLF732" s="422"/>
      <c r="SLG732" s="3"/>
      <c r="SLH732" s="422"/>
      <c r="SLI732" s="3"/>
      <c r="SLJ732" s="422"/>
      <c r="SLK732" s="3"/>
      <c r="SLL732" s="422"/>
      <c r="SLM732" s="3"/>
      <c r="SLN732" s="422"/>
      <c r="SLO732" s="3"/>
      <c r="SLP732" s="422"/>
      <c r="SLQ732" s="3"/>
      <c r="SLR732" s="422"/>
      <c r="SLS732" s="3"/>
      <c r="SLT732" s="422"/>
      <c r="SLU732" s="3"/>
      <c r="SLV732" s="422"/>
      <c r="SLW732" s="3"/>
      <c r="SLX732" s="422"/>
      <c r="SLY732" s="3"/>
      <c r="SLZ732" s="422"/>
      <c r="SMA732" s="3"/>
      <c r="SMB732" s="422"/>
      <c r="SMC732" s="3"/>
      <c r="SMD732" s="422"/>
      <c r="SME732" s="3"/>
      <c r="SMF732" s="422"/>
      <c r="SMG732" s="3"/>
      <c r="SMH732" s="422"/>
      <c r="SMI732" s="3"/>
      <c r="SMJ732" s="422"/>
      <c r="SMK732" s="3"/>
      <c r="SML732" s="422"/>
      <c r="SMM732" s="3"/>
      <c r="SMN732" s="422"/>
      <c r="SMO732" s="3"/>
      <c r="SMP732" s="422"/>
      <c r="SMQ732" s="3"/>
      <c r="SMR732" s="422"/>
      <c r="SMS732" s="3"/>
      <c r="SMT732" s="422"/>
      <c r="SMU732" s="3"/>
      <c r="SMV732" s="422"/>
      <c r="SMW732" s="3"/>
      <c r="SMX732" s="422"/>
      <c r="SMY732" s="3"/>
      <c r="SMZ732" s="422"/>
      <c r="SNA732" s="3"/>
      <c r="SNB732" s="422"/>
      <c r="SNC732" s="3"/>
      <c r="SND732" s="422"/>
      <c r="SNE732" s="3"/>
      <c r="SNF732" s="422"/>
      <c r="SNG732" s="3"/>
      <c r="SNH732" s="422"/>
      <c r="SNI732" s="3"/>
      <c r="SNJ732" s="422"/>
      <c r="SNK732" s="3"/>
      <c r="SNL732" s="422"/>
      <c r="SNM732" s="3"/>
      <c r="SNN732" s="422"/>
      <c r="SNO732" s="3"/>
      <c r="SNP732" s="422"/>
      <c r="SNQ732" s="3"/>
      <c r="SNR732" s="422"/>
      <c r="SNS732" s="3"/>
      <c r="SNT732" s="422"/>
      <c r="SNU732" s="3"/>
      <c r="SNV732" s="422"/>
      <c r="SNW732" s="3"/>
      <c r="SNX732" s="422"/>
      <c r="SNY732" s="3"/>
      <c r="SNZ732" s="422"/>
      <c r="SOA732" s="3"/>
      <c r="SOB732" s="422"/>
      <c r="SOC732" s="3"/>
      <c r="SOD732" s="422"/>
      <c r="SOE732" s="3"/>
      <c r="SOF732" s="422"/>
      <c r="SOG732" s="3"/>
      <c r="SOH732" s="422"/>
      <c r="SOI732" s="3"/>
      <c r="SOJ732" s="422"/>
      <c r="SOK732" s="3"/>
      <c r="SOL732" s="422"/>
      <c r="SOM732" s="3"/>
      <c r="SON732" s="422"/>
      <c r="SOO732" s="3"/>
      <c r="SOP732" s="422"/>
      <c r="SOQ732" s="3"/>
      <c r="SOR732" s="422"/>
      <c r="SOS732" s="3"/>
      <c r="SOT732" s="422"/>
      <c r="SOU732" s="3"/>
      <c r="SOV732" s="422"/>
      <c r="SOW732" s="3"/>
      <c r="SOX732" s="422"/>
      <c r="SOY732" s="3"/>
      <c r="SOZ732" s="422"/>
      <c r="SPA732" s="3"/>
      <c r="SPB732" s="422"/>
      <c r="SPC732" s="3"/>
      <c r="SPD732" s="422"/>
      <c r="SPE732" s="3"/>
      <c r="SPF732" s="422"/>
      <c r="SPG732" s="3"/>
      <c r="SPH732" s="422"/>
      <c r="SPI732" s="3"/>
      <c r="SPJ732" s="422"/>
      <c r="SPK732" s="3"/>
      <c r="SPL732" s="422"/>
      <c r="SPM732" s="3"/>
      <c r="SPN732" s="422"/>
      <c r="SPO732" s="3"/>
      <c r="SPP732" s="422"/>
      <c r="SPQ732" s="3"/>
      <c r="SPR732" s="422"/>
      <c r="SPS732" s="3"/>
      <c r="SPT732" s="422"/>
      <c r="SPU732" s="3"/>
      <c r="SPV732" s="422"/>
      <c r="SPW732" s="3"/>
      <c r="SPX732" s="422"/>
      <c r="SPY732" s="3"/>
      <c r="SPZ732" s="422"/>
      <c r="SQA732" s="3"/>
      <c r="SQB732" s="422"/>
      <c r="SQC732" s="3"/>
      <c r="SQD732" s="422"/>
      <c r="SQE732" s="3"/>
      <c r="SQF732" s="422"/>
      <c r="SQG732" s="3"/>
      <c r="SQH732" s="422"/>
      <c r="SQI732" s="3"/>
      <c r="SQJ732" s="422"/>
      <c r="SQK732" s="3"/>
      <c r="SQL732" s="422"/>
      <c r="SQM732" s="3"/>
      <c r="SQN732" s="422"/>
      <c r="SQO732" s="3"/>
      <c r="SQP732" s="422"/>
      <c r="SQQ732" s="3"/>
      <c r="SQR732" s="422"/>
      <c r="SQS732" s="3"/>
      <c r="SQT732" s="422"/>
      <c r="SQU732" s="3"/>
      <c r="SQV732" s="422"/>
      <c r="SQW732" s="3"/>
      <c r="SQX732" s="422"/>
      <c r="SQY732" s="3"/>
      <c r="SQZ732" s="422"/>
      <c r="SRA732" s="3"/>
      <c r="SRB732" s="422"/>
      <c r="SRC732" s="3"/>
      <c r="SRD732" s="422"/>
      <c r="SRE732" s="3"/>
      <c r="SRF732" s="422"/>
      <c r="SRG732" s="3"/>
      <c r="SRH732" s="422"/>
      <c r="SRI732" s="3"/>
      <c r="SRJ732" s="422"/>
      <c r="SRK732" s="3"/>
      <c r="SRL732" s="422"/>
      <c r="SRM732" s="3"/>
      <c r="SRN732" s="422"/>
      <c r="SRO732" s="3"/>
      <c r="SRP732" s="422"/>
      <c r="SRQ732" s="3"/>
      <c r="SRR732" s="422"/>
      <c r="SRS732" s="3"/>
      <c r="SRT732" s="422"/>
      <c r="SRU732" s="3"/>
      <c r="SRV732" s="422"/>
      <c r="SRW732" s="3"/>
      <c r="SRX732" s="422"/>
      <c r="SRY732" s="3"/>
      <c r="SRZ732" s="422"/>
      <c r="SSA732" s="3"/>
      <c r="SSB732" s="422"/>
      <c r="SSC732" s="3"/>
      <c r="SSD732" s="422"/>
      <c r="SSE732" s="3"/>
      <c r="SSF732" s="422"/>
      <c r="SSG732" s="3"/>
      <c r="SSH732" s="422"/>
      <c r="SSI732" s="3"/>
      <c r="SSJ732" s="422"/>
      <c r="SSK732" s="3"/>
      <c r="SSL732" s="422"/>
      <c r="SSM732" s="3"/>
      <c r="SSN732" s="422"/>
      <c r="SSO732" s="3"/>
      <c r="SSP732" s="422"/>
      <c r="SSQ732" s="3"/>
      <c r="SSR732" s="422"/>
      <c r="SSS732" s="3"/>
      <c r="SST732" s="422"/>
      <c r="SSU732" s="3"/>
      <c r="SSV732" s="422"/>
      <c r="SSW732" s="3"/>
      <c r="SSX732" s="422"/>
      <c r="SSY732" s="3"/>
      <c r="SSZ732" s="422"/>
      <c r="STA732" s="3"/>
      <c r="STB732" s="422"/>
      <c r="STC732" s="3"/>
      <c r="STD732" s="422"/>
      <c r="STE732" s="3"/>
      <c r="STF732" s="422"/>
      <c r="STG732" s="3"/>
      <c r="STH732" s="422"/>
      <c r="STI732" s="3"/>
      <c r="STJ732" s="422"/>
      <c r="STK732" s="3"/>
      <c r="STL732" s="422"/>
      <c r="STM732" s="3"/>
      <c r="STN732" s="422"/>
      <c r="STO732" s="3"/>
      <c r="STP732" s="422"/>
      <c r="STQ732" s="3"/>
      <c r="STR732" s="422"/>
      <c r="STS732" s="3"/>
      <c r="STT732" s="422"/>
      <c r="STU732" s="3"/>
      <c r="STV732" s="422"/>
      <c r="STW732" s="3"/>
      <c r="STX732" s="422"/>
      <c r="STY732" s="3"/>
      <c r="STZ732" s="422"/>
      <c r="SUA732" s="3"/>
      <c r="SUB732" s="422"/>
      <c r="SUC732" s="3"/>
      <c r="SUD732" s="422"/>
      <c r="SUE732" s="3"/>
      <c r="SUF732" s="422"/>
      <c r="SUG732" s="3"/>
      <c r="SUH732" s="422"/>
      <c r="SUI732" s="3"/>
      <c r="SUJ732" s="422"/>
      <c r="SUK732" s="3"/>
      <c r="SUL732" s="422"/>
      <c r="SUM732" s="3"/>
      <c r="SUN732" s="422"/>
      <c r="SUO732" s="3"/>
      <c r="SUP732" s="422"/>
      <c r="SUQ732" s="3"/>
      <c r="SUR732" s="422"/>
      <c r="SUS732" s="3"/>
      <c r="SUT732" s="422"/>
      <c r="SUU732" s="3"/>
      <c r="SUV732" s="422"/>
      <c r="SUW732" s="3"/>
      <c r="SUX732" s="422"/>
      <c r="SUY732" s="3"/>
      <c r="SUZ732" s="422"/>
      <c r="SVA732" s="3"/>
      <c r="SVB732" s="422"/>
      <c r="SVC732" s="3"/>
      <c r="SVD732" s="422"/>
      <c r="SVE732" s="3"/>
      <c r="SVF732" s="422"/>
      <c r="SVG732" s="3"/>
      <c r="SVH732" s="422"/>
      <c r="SVI732" s="3"/>
      <c r="SVJ732" s="422"/>
      <c r="SVK732" s="3"/>
      <c r="SVL732" s="422"/>
      <c r="SVM732" s="3"/>
      <c r="SVN732" s="422"/>
      <c r="SVO732" s="3"/>
      <c r="SVP732" s="422"/>
      <c r="SVQ732" s="3"/>
      <c r="SVR732" s="422"/>
      <c r="SVS732" s="3"/>
      <c r="SVT732" s="422"/>
      <c r="SVU732" s="3"/>
      <c r="SVV732" s="422"/>
      <c r="SVW732" s="3"/>
      <c r="SVX732" s="422"/>
      <c r="SVY732" s="3"/>
      <c r="SVZ732" s="422"/>
      <c r="SWA732" s="3"/>
      <c r="SWB732" s="422"/>
      <c r="SWC732" s="3"/>
      <c r="SWD732" s="422"/>
      <c r="SWE732" s="3"/>
      <c r="SWF732" s="422"/>
      <c r="SWG732" s="3"/>
      <c r="SWH732" s="422"/>
      <c r="SWI732" s="3"/>
      <c r="SWJ732" s="422"/>
      <c r="SWK732" s="3"/>
      <c r="SWL732" s="422"/>
      <c r="SWM732" s="3"/>
      <c r="SWN732" s="422"/>
      <c r="SWO732" s="3"/>
      <c r="SWP732" s="422"/>
      <c r="SWQ732" s="3"/>
      <c r="SWR732" s="422"/>
      <c r="SWS732" s="3"/>
      <c r="SWT732" s="422"/>
      <c r="SWU732" s="3"/>
      <c r="SWV732" s="422"/>
      <c r="SWW732" s="3"/>
      <c r="SWX732" s="422"/>
      <c r="SWY732" s="3"/>
      <c r="SWZ732" s="422"/>
      <c r="SXA732" s="3"/>
      <c r="SXB732" s="422"/>
      <c r="SXC732" s="3"/>
      <c r="SXD732" s="422"/>
      <c r="SXE732" s="3"/>
      <c r="SXF732" s="422"/>
      <c r="SXG732" s="3"/>
      <c r="SXH732" s="422"/>
      <c r="SXI732" s="3"/>
      <c r="SXJ732" s="422"/>
      <c r="SXK732" s="3"/>
      <c r="SXL732" s="422"/>
      <c r="SXM732" s="3"/>
      <c r="SXN732" s="422"/>
      <c r="SXO732" s="3"/>
      <c r="SXP732" s="422"/>
      <c r="SXQ732" s="3"/>
      <c r="SXR732" s="422"/>
      <c r="SXS732" s="3"/>
      <c r="SXT732" s="422"/>
      <c r="SXU732" s="3"/>
      <c r="SXV732" s="422"/>
      <c r="SXW732" s="3"/>
      <c r="SXX732" s="422"/>
      <c r="SXY732" s="3"/>
      <c r="SXZ732" s="422"/>
      <c r="SYA732" s="3"/>
      <c r="SYB732" s="422"/>
      <c r="SYC732" s="3"/>
      <c r="SYD732" s="422"/>
      <c r="SYE732" s="3"/>
      <c r="SYF732" s="422"/>
      <c r="SYG732" s="3"/>
      <c r="SYH732" s="422"/>
      <c r="SYI732" s="3"/>
      <c r="SYJ732" s="422"/>
      <c r="SYK732" s="3"/>
      <c r="SYL732" s="422"/>
      <c r="SYM732" s="3"/>
      <c r="SYN732" s="422"/>
      <c r="SYO732" s="3"/>
      <c r="SYP732" s="422"/>
      <c r="SYQ732" s="3"/>
      <c r="SYR732" s="422"/>
      <c r="SYS732" s="3"/>
      <c r="SYT732" s="422"/>
      <c r="SYU732" s="3"/>
      <c r="SYV732" s="422"/>
      <c r="SYW732" s="3"/>
      <c r="SYX732" s="422"/>
      <c r="SYY732" s="3"/>
      <c r="SYZ732" s="422"/>
      <c r="SZA732" s="3"/>
      <c r="SZB732" s="422"/>
      <c r="SZC732" s="3"/>
      <c r="SZD732" s="422"/>
      <c r="SZE732" s="3"/>
      <c r="SZF732" s="422"/>
      <c r="SZG732" s="3"/>
      <c r="SZH732" s="422"/>
      <c r="SZI732" s="3"/>
      <c r="SZJ732" s="422"/>
      <c r="SZK732" s="3"/>
      <c r="SZL732" s="422"/>
      <c r="SZM732" s="3"/>
      <c r="SZN732" s="422"/>
      <c r="SZO732" s="3"/>
      <c r="SZP732" s="422"/>
      <c r="SZQ732" s="3"/>
      <c r="SZR732" s="422"/>
      <c r="SZS732" s="3"/>
      <c r="SZT732" s="422"/>
      <c r="SZU732" s="3"/>
      <c r="SZV732" s="422"/>
      <c r="SZW732" s="3"/>
      <c r="SZX732" s="422"/>
      <c r="SZY732" s="3"/>
      <c r="SZZ732" s="422"/>
      <c r="TAA732" s="3"/>
      <c r="TAB732" s="422"/>
      <c r="TAC732" s="3"/>
      <c r="TAD732" s="422"/>
      <c r="TAE732" s="3"/>
      <c r="TAF732" s="422"/>
      <c r="TAG732" s="3"/>
      <c r="TAH732" s="422"/>
      <c r="TAI732" s="3"/>
      <c r="TAJ732" s="422"/>
      <c r="TAK732" s="3"/>
      <c r="TAL732" s="422"/>
      <c r="TAM732" s="3"/>
      <c r="TAN732" s="422"/>
      <c r="TAO732" s="3"/>
      <c r="TAP732" s="422"/>
      <c r="TAQ732" s="3"/>
      <c r="TAR732" s="422"/>
      <c r="TAS732" s="3"/>
      <c r="TAT732" s="422"/>
      <c r="TAU732" s="3"/>
      <c r="TAV732" s="422"/>
      <c r="TAW732" s="3"/>
      <c r="TAX732" s="422"/>
      <c r="TAY732" s="3"/>
      <c r="TAZ732" s="422"/>
      <c r="TBA732" s="3"/>
      <c r="TBB732" s="422"/>
      <c r="TBC732" s="3"/>
      <c r="TBD732" s="422"/>
      <c r="TBE732" s="3"/>
      <c r="TBF732" s="422"/>
      <c r="TBG732" s="3"/>
      <c r="TBH732" s="422"/>
      <c r="TBI732" s="3"/>
      <c r="TBJ732" s="422"/>
      <c r="TBK732" s="3"/>
      <c r="TBL732" s="422"/>
      <c r="TBM732" s="3"/>
      <c r="TBN732" s="422"/>
      <c r="TBO732" s="3"/>
      <c r="TBP732" s="422"/>
      <c r="TBQ732" s="3"/>
      <c r="TBR732" s="422"/>
      <c r="TBS732" s="3"/>
      <c r="TBT732" s="422"/>
      <c r="TBU732" s="3"/>
      <c r="TBV732" s="422"/>
      <c r="TBW732" s="3"/>
      <c r="TBX732" s="422"/>
      <c r="TBY732" s="3"/>
      <c r="TBZ732" s="422"/>
      <c r="TCA732" s="3"/>
      <c r="TCB732" s="422"/>
      <c r="TCC732" s="3"/>
      <c r="TCD732" s="422"/>
      <c r="TCE732" s="3"/>
      <c r="TCF732" s="422"/>
      <c r="TCG732" s="3"/>
      <c r="TCH732" s="422"/>
      <c r="TCI732" s="3"/>
      <c r="TCJ732" s="422"/>
      <c r="TCK732" s="3"/>
      <c r="TCL732" s="422"/>
      <c r="TCM732" s="3"/>
      <c r="TCN732" s="422"/>
      <c r="TCO732" s="3"/>
      <c r="TCP732" s="422"/>
      <c r="TCQ732" s="3"/>
      <c r="TCR732" s="422"/>
      <c r="TCS732" s="3"/>
      <c r="TCT732" s="422"/>
      <c r="TCU732" s="3"/>
      <c r="TCV732" s="422"/>
      <c r="TCW732" s="3"/>
      <c r="TCX732" s="422"/>
      <c r="TCY732" s="3"/>
      <c r="TCZ732" s="422"/>
      <c r="TDA732" s="3"/>
      <c r="TDB732" s="422"/>
      <c r="TDC732" s="3"/>
      <c r="TDD732" s="422"/>
      <c r="TDE732" s="3"/>
      <c r="TDF732" s="422"/>
      <c r="TDG732" s="3"/>
      <c r="TDH732" s="422"/>
      <c r="TDI732" s="3"/>
      <c r="TDJ732" s="422"/>
      <c r="TDK732" s="3"/>
      <c r="TDL732" s="422"/>
      <c r="TDM732" s="3"/>
      <c r="TDN732" s="422"/>
      <c r="TDO732" s="3"/>
      <c r="TDP732" s="422"/>
      <c r="TDQ732" s="3"/>
      <c r="TDR732" s="422"/>
      <c r="TDS732" s="3"/>
      <c r="TDT732" s="422"/>
      <c r="TDU732" s="3"/>
      <c r="TDV732" s="422"/>
      <c r="TDW732" s="3"/>
      <c r="TDX732" s="422"/>
      <c r="TDY732" s="3"/>
      <c r="TDZ732" s="422"/>
      <c r="TEA732" s="3"/>
      <c r="TEB732" s="422"/>
      <c r="TEC732" s="3"/>
      <c r="TED732" s="422"/>
      <c r="TEE732" s="3"/>
      <c r="TEF732" s="422"/>
      <c r="TEG732" s="3"/>
      <c r="TEH732" s="422"/>
      <c r="TEI732" s="3"/>
      <c r="TEJ732" s="422"/>
      <c r="TEK732" s="3"/>
      <c r="TEL732" s="422"/>
      <c r="TEM732" s="3"/>
      <c r="TEN732" s="422"/>
      <c r="TEO732" s="3"/>
      <c r="TEP732" s="422"/>
      <c r="TEQ732" s="3"/>
      <c r="TER732" s="422"/>
      <c r="TES732" s="3"/>
      <c r="TET732" s="422"/>
      <c r="TEU732" s="3"/>
      <c r="TEV732" s="422"/>
      <c r="TEW732" s="3"/>
      <c r="TEX732" s="422"/>
      <c r="TEY732" s="3"/>
      <c r="TEZ732" s="422"/>
      <c r="TFA732" s="3"/>
      <c r="TFB732" s="422"/>
      <c r="TFC732" s="3"/>
      <c r="TFD732" s="422"/>
      <c r="TFE732" s="3"/>
      <c r="TFF732" s="422"/>
      <c r="TFG732" s="3"/>
      <c r="TFH732" s="422"/>
      <c r="TFI732" s="3"/>
      <c r="TFJ732" s="422"/>
      <c r="TFK732" s="3"/>
      <c r="TFL732" s="422"/>
      <c r="TFM732" s="3"/>
      <c r="TFN732" s="422"/>
      <c r="TFO732" s="3"/>
      <c r="TFP732" s="422"/>
      <c r="TFQ732" s="3"/>
      <c r="TFR732" s="422"/>
      <c r="TFS732" s="3"/>
      <c r="TFT732" s="422"/>
      <c r="TFU732" s="3"/>
      <c r="TFV732" s="422"/>
      <c r="TFW732" s="3"/>
      <c r="TFX732" s="422"/>
      <c r="TFY732" s="3"/>
      <c r="TFZ732" s="422"/>
      <c r="TGA732" s="3"/>
      <c r="TGB732" s="422"/>
      <c r="TGC732" s="3"/>
      <c r="TGD732" s="422"/>
      <c r="TGE732" s="3"/>
      <c r="TGF732" s="422"/>
      <c r="TGG732" s="3"/>
      <c r="TGH732" s="422"/>
      <c r="TGI732" s="3"/>
      <c r="TGJ732" s="422"/>
      <c r="TGK732" s="3"/>
      <c r="TGL732" s="422"/>
      <c r="TGM732" s="3"/>
      <c r="TGN732" s="422"/>
      <c r="TGO732" s="3"/>
      <c r="TGP732" s="422"/>
      <c r="TGQ732" s="3"/>
      <c r="TGR732" s="422"/>
      <c r="TGS732" s="3"/>
      <c r="TGT732" s="422"/>
      <c r="TGU732" s="3"/>
      <c r="TGV732" s="422"/>
      <c r="TGW732" s="3"/>
      <c r="TGX732" s="422"/>
      <c r="TGY732" s="3"/>
      <c r="TGZ732" s="422"/>
      <c r="THA732" s="3"/>
      <c r="THB732" s="422"/>
      <c r="THC732" s="3"/>
      <c r="THD732" s="422"/>
      <c r="THE732" s="3"/>
      <c r="THF732" s="422"/>
      <c r="THG732" s="3"/>
      <c r="THH732" s="422"/>
      <c r="THI732" s="3"/>
      <c r="THJ732" s="422"/>
      <c r="THK732" s="3"/>
      <c r="THL732" s="422"/>
      <c r="THM732" s="3"/>
      <c r="THN732" s="422"/>
      <c r="THO732" s="3"/>
      <c r="THP732" s="422"/>
      <c r="THQ732" s="3"/>
      <c r="THR732" s="422"/>
      <c r="THS732" s="3"/>
      <c r="THT732" s="422"/>
      <c r="THU732" s="3"/>
      <c r="THV732" s="422"/>
      <c r="THW732" s="3"/>
      <c r="THX732" s="422"/>
      <c r="THY732" s="3"/>
      <c r="THZ732" s="422"/>
      <c r="TIA732" s="3"/>
      <c r="TIB732" s="422"/>
      <c r="TIC732" s="3"/>
      <c r="TID732" s="422"/>
      <c r="TIE732" s="3"/>
      <c r="TIF732" s="422"/>
      <c r="TIG732" s="3"/>
      <c r="TIH732" s="422"/>
      <c r="TII732" s="3"/>
      <c r="TIJ732" s="422"/>
      <c r="TIK732" s="3"/>
      <c r="TIL732" s="422"/>
      <c r="TIM732" s="3"/>
      <c r="TIN732" s="422"/>
      <c r="TIO732" s="3"/>
      <c r="TIP732" s="422"/>
      <c r="TIQ732" s="3"/>
      <c r="TIR732" s="422"/>
      <c r="TIS732" s="3"/>
      <c r="TIT732" s="422"/>
      <c r="TIU732" s="3"/>
      <c r="TIV732" s="422"/>
      <c r="TIW732" s="3"/>
      <c r="TIX732" s="422"/>
      <c r="TIY732" s="3"/>
      <c r="TIZ732" s="422"/>
      <c r="TJA732" s="3"/>
      <c r="TJB732" s="422"/>
      <c r="TJC732" s="3"/>
      <c r="TJD732" s="422"/>
      <c r="TJE732" s="3"/>
      <c r="TJF732" s="422"/>
      <c r="TJG732" s="3"/>
      <c r="TJH732" s="422"/>
      <c r="TJI732" s="3"/>
      <c r="TJJ732" s="422"/>
      <c r="TJK732" s="3"/>
      <c r="TJL732" s="422"/>
      <c r="TJM732" s="3"/>
      <c r="TJN732" s="422"/>
      <c r="TJO732" s="3"/>
      <c r="TJP732" s="422"/>
      <c r="TJQ732" s="3"/>
      <c r="TJR732" s="422"/>
      <c r="TJS732" s="3"/>
      <c r="TJT732" s="422"/>
      <c r="TJU732" s="3"/>
      <c r="TJV732" s="422"/>
      <c r="TJW732" s="3"/>
      <c r="TJX732" s="422"/>
      <c r="TJY732" s="3"/>
      <c r="TJZ732" s="422"/>
      <c r="TKA732" s="3"/>
      <c r="TKB732" s="422"/>
      <c r="TKC732" s="3"/>
      <c r="TKD732" s="422"/>
      <c r="TKE732" s="3"/>
      <c r="TKF732" s="422"/>
      <c r="TKG732" s="3"/>
      <c r="TKH732" s="422"/>
      <c r="TKI732" s="3"/>
      <c r="TKJ732" s="422"/>
      <c r="TKK732" s="3"/>
      <c r="TKL732" s="422"/>
      <c r="TKM732" s="3"/>
      <c r="TKN732" s="422"/>
      <c r="TKO732" s="3"/>
      <c r="TKP732" s="422"/>
      <c r="TKQ732" s="3"/>
      <c r="TKR732" s="422"/>
      <c r="TKS732" s="3"/>
      <c r="TKT732" s="422"/>
      <c r="TKU732" s="3"/>
      <c r="TKV732" s="422"/>
      <c r="TKW732" s="3"/>
      <c r="TKX732" s="422"/>
      <c r="TKY732" s="3"/>
      <c r="TKZ732" s="422"/>
      <c r="TLA732" s="3"/>
      <c r="TLB732" s="422"/>
      <c r="TLC732" s="3"/>
      <c r="TLD732" s="422"/>
      <c r="TLE732" s="3"/>
      <c r="TLF732" s="422"/>
      <c r="TLG732" s="3"/>
      <c r="TLH732" s="422"/>
      <c r="TLI732" s="3"/>
      <c r="TLJ732" s="422"/>
      <c r="TLK732" s="3"/>
      <c r="TLL732" s="422"/>
      <c r="TLM732" s="3"/>
      <c r="TLN732" s="422"/>
      <c r="TLO732" s="3"/>
      <c r="TLP732" s="422"/>
      <c r="TLQ732" s="3"/>
      <c r="TLR732" s="422"/>
      <c r="TLS732" s="3"/>
      <c r="TLT732" s="422"/>
      <c r="TLU732" s="3"/>
      <c r="TLV732" s="422"/>
      <c r="TLW732" s="3"/>
      <c r="TLX732" s="422"/>
      <c r="TLY732" s="3"/>
      <c r="TLZ732" s="422"/>
      <c r="TMA732" s="3"/>
      <c r="TMB732" s="422"/>
      <c r="TMC732" s="3"/>
      <c r="TMD732" s="422"/>
      <c r="TME732" s="3"/>
      <c r="TMF732" s="422"/>
      <c r="TMG732" s="3"/>
      <c r="TMH732" s="422"/>
      <c r="TMI732" s="3"/>
      <c r="TMJ732" s="422"/>
      <c r="TMK732" s="3"/>
      <c r="TML732" s="422"/>
      <c r="TMM732" s="3"/>
      <c r="TMN732" s="422"/>
      <c r="TMO732" s="3"/>
      <c r="TMP732" s="422"/>
      <c r="TMQ732" s="3"/>
      <c r="TMR732" s="422"/>
      <c r="TMS732" s="3"/>
      <c r="TMT732" s="422"/>
      <c r="TMU732" s="3"/>
      <c r="TMV732" s="422"/>
      <c r="TMW732" s="3"/>
      <c r="TMX732" s="422"/>
      <c r="TMY732" s="3"/>
      <c r="TMZ732" s="422"/>
      <c r="TNA732" s="3"/>
      <c r="TNB732" s="422"/>
      <c r="TNC732" s="3"/>
      <c r="TND732" s="422"/>
      <c r="TNE732" s="3"/>
      <c r="TNF732" s="422"/>
      <c r="TNG732" s="3"/>
      <c r="TNH732" s="422"/>
      <c r="TNI732" s="3"/>
      <c r="TNJ732" s="422"/>
      <c r="TNK732" s="3"/>
      <c r="TNL732" s="422"/>
      <c r="TNM732" s="3"/>
      <c r="TNN732" s="422"/>
      <c r="TNO732" s="3"/>
      <c r="TNP732" s="422"/>
      <c r="TNQ732" s="3"/>
      <c r="TNR732" s="422"/>
      <c r="TNS732" s="3"/>
      <c r="TNT732" s="422"/>
      <c r="TNU732" s="3"/>
      <c r="TNV732" s="422"/>
      <c r="TNW732" s="3"/>
      <c r="TNX732" s="422"/>
      <c r="TNY732" s="3"/>
      <c r="TNZ732" s="422"/>
      <c r="TOA732" s="3"/>
      <c r="TOB732" s="422"/>
      <c r="TOC732" s="3"/>
      <c r="TOD732" s="422"/>
      <c r="TOE732" s="3"/>
      <c r="TOF732" s="422"/>
      <c r="TOG732" s="3"/>
      <c r="TOH732" s="422"/>
      <c r="TOI732" s="3"/>
      <c r="TOJ732" s="422"/>
      <c r="TOK732" s="3"/>
      <c r="TOL732" s="422"/>
      <c r="TOM732" s="3"/>
      <c r="TON732" s="422"/>
      <c r="TOO732" s="3"/>
      <c r="TOP732" s="422"/>
      <c r="TOQ732" s="3"/>
      <c r="TOR732" s="422"/>
      <c r="TOS732" s="3"/>
      <c r="TOT732" s="422"/>
      <c r="TOU732" s="3"/>
      <c r="TOV732" s="422"/>
      <c r="TOW732" s="3"/>
      <c r="TOX732" s="422"/>
      <c r="TOY732" s="3"/>
      <c r="TOZ732" s="422"/>
      <c r="TPA732" s="3"/>
      <c r="TPB732" s="422"/>
      <c r="TPC732" s="3"/>
      <c r="TPD732" s="422"/>
      <c r="TPE732" s="3"/>
      <c r="TPF732" s="422"/>
      <c r="TPG732" s="3"/>
      <c r="TPH732" s="422"/>
      <c r="TPI732" s="3"/>
      <c r="TPJ732" s="422"/>
      <c r="TPK732" s="3"/>
      <c r="TPL732" s="422"/>
      <c r="TPM732" s="3"/>
      <c r="TPN732" s="422"/>
      <c r="TPO732" s="3"/>
      <c r="TPP732" s="422"/>
      <c r="TPQ732" s="3"/>
      <c r="TPR732" s="422"/>
      <c r="TPS732" s="3"/>
      <c r="TPT732" s="422"/>
      <c r="TPU732" s="3"/>
      <c r="TPV732" s="422"/>
      <c r="TPW732" s="3"/>
      <c r="TPX732" s="422"/>
      <c r="TPY732" s="3"/>
      <c r="TPZ732" s="422"/>
      <c r="TQA732" s="3"/>
      <c r="TQB732" s="422"/>
      <c r="TQC732" s="3"/>
      <c r="TQD732" s="422"/>
      <c r="TQE732" s="3"/>
      <c r="TQF732" s="422"/>
      <c r="TQG732" s="3"/>
      <c r="TQH732" s="422"/>
      <c r="TQI732" s="3"/>
      <c r="TQJ732" s="422"/>
      <c r="TQK732" s="3"/>
      <c r="TQL732" s="422"/>
      <c r="TQM732" s="3"/>
      <c r="TQN732" s="422"/>
      <c r="TQO732" s="3"/>
      <c r="TQP732" s="422"/>
      <c r="TQQ732" s="3"/>
      <c r="TQR732" s="422"/>
      <c r="TQS732" s="3"/>
      <c r="TQT732" s="422"/>
      <c r="TQU732" s="3"/>
      <c r="TQV732" s="422"/>
      <c r="TQW732" s="3"/>
      <c r="TQX732" s="422"/>
      <c r="TQY732" s="3"/>
      <c r="TQZ732" s="422"/>
      <c r="TRA732" s="3"/>
      <c r="TRB732" s="422"/>
      <c r="TRC732" s="3"/>
      <c r="TRD732" s="422"/>
      <c r="TRE732" s="3"/>
      <c r="TRF732" s="422"/>
      <c r="TRG732" s="3"/>
      <c r="TRH732" s="422"/>
      <c r="TRI732" s="3"/>
      <c r="TRJ732" s="422"/>
      <c r="TRK732" s="3"/>
      <c r="TRL732" s="422"/>
      <c r="TRM732" s="3"/>
      <c r="TRN732" s="422"/>
      <c r="TRO732" s="3"/>
      <c r="TRP732" s="422"/>
      <c r="TRQ732" s="3"/>
      <c r="TRR732" s="422"/>
      <c r="TRS732" s="3"/>
      <c r="TRT732" s="422"/>
      <c r="TRU732" s="3"/>
      <c r="TRV732" s="422"/>
      <c r="TRW732" s="3"/>
      <c r="TRX732" s="422"/>
      <c r="TRY732" s="3"/>
      <c r="TRZ732" s="422"/>
      <c r="TSA732" s="3"/>
      <c r="TSB732" s="422"/>
      <c r="TSC732" s="3"/>
      <c r="TSD732" s="422"/>
      <c r="TSE732" s="3"/>
      <c r="TSF732" s="422"/>
      <c r="TSG732" s="3"/>
      <c r="TSH732" s="422"/>
      <c r="TSI732" s="3"/>
      <c r="TSJ732" s="422"/>
      <c r="TSK732" s="3"/>
      <c r="TSL732" s="422"/>
      <c r="TSM732" s="3"/>
      <c r="TSN732" s="422"/>
      <c r="TSO732" s="3"/>
      <c r="TSP732" s="422"/>
      <c r="TSQ732" s="3"/>
      <c r="TSR732" s="422"/>
      <c r="TSS732" s="3"/>
      <c r="TST732" s="422"/>
      <c r="TSU732" s="3"/>
      <c r="TSV732" s="422"/>
      <c r="TSW732" s="3"/>
      <c r="TSX732" s="422"/>
      <c r="TSY732" s="3"/>
      <c r="TSZ732" s="422"/>
      <c r="TTA732" s="3"/>
      <c r="TTB732" s="422"/>
      <c r="TTC732" s="3"/>
      <c r="TTD732" s="422"/>
      <c r="TTE732" s="3"/>
      <c r="TTF732" s="422"/>
      <c r="TTG732" s="3"/>
      <c r="TTH732" s="422"/>
      <c r="TTI732" s="3"/>
      <c r="TTJ732" s="422"/>
      <c r="TTK732" s="3"/>
      <c r="TTL732" s="422"/>
      <c r="TTM732" s="3"/>
      <c r="TTN732" s="422"/>
      <c r="TTO732" s="3"/>
      <c r="TTP732" s="422"/>
      <c r="TTQ732" s="3"/>
      <c r="TTR732" s="422"/>
      <c r="TTS732" s="3"/>
      <c r="TTT732" s="422"/>
      <c r="TTU732" s="3"/>
      <c r="TTV732" s="422"/>
      <c r="TTW732" s="3"/>
      <c r="TTX732" s="422"/>
      <c r="TTY732" s="3"/>
      <c r="TTZ732" s="422"/>
      <c r="TUA732" s="3"/>
      <c r="TUB732" s="422"/>
      <c r="TUC732" s="3"/>
      <c r="TUD732" s="422"/>
      <c r="TUE732" s="3"/>
      <c r="TUF732" s="422"/>
      <c r="TUG732" s="3"/>
      <c r="TUH732" s="422"/>
      <c r="TUI732" s="3"/>
      <c r="TUJ732" s="422"/>
      <c r="TUK732" s="3"/>
      <c r="TUL732" s="422"/>
      <c r="TUM732" s="3"/>
      <c r="TUN732" s="422"/>
      <c r="TUO732" s="3"/>
      <c r="TUP732" s="422"/>
      <c r="TUQ732" s="3"/>
      <c r="TUR732" s="422"/>
      <c r="TUS732" s="3"/>
      <c r="TUT732" s="422"/>
      <c r="TUU732" s="3"/>
      <c r="TUV732" s="422"/>
      <c r="TUW732" s="3"/>
      <c r="TUX732" s="422"/>
      <c r="TUY732" s="3"/>
      <c r="TUZ732" s="422"/>
      <c r="TVA732" s="3"/>
      <c r="TVB732" s="422"/>
      <c r="TVC732" s="3"/>
      <c r="TVD732" s="422"/>
      <c r="TVE732" s="3"/>
      <c r="TVF732" s="422"/>
      <c r="TVG732" s="3"/>
      <c r="TVH732" s="422"/>
      <c r="TVI732" s="3"/>
      <c r="TVJ732" s="422"/>
      <c r="TVK732" s="3"/>
      <c r="TVL732" s="422"/>
      <c r="TVM732" s="3"/>
      <c r="TVN732" s="422"/>
      <c r="TVO732" s="3"/>
      <c r="TVP732" s="422"/>
      <c r="TVQ732" s="3"/>
      <c r="TVR732" s="422"/>
      <c r="TVS732" s="3"/>
      <c r="TVT732" s="422"/>
      <c r="TVU732" s="3"/>
      <c r="TVV732" s="422"/>
      <c r="TVW732" s="3"/>
      <c r="TVX732" s="422"/>
      <c r="TVY732" s="3"/>
      <c r="TVZ732" s="422"/>
      <c r="TWA732" s="3"/>
      <c r="TWB732" s="422"/>
      <c r="TWC732" s="3"/>
      <c r="TWD732" s="422"/>
      <c r="TWE732" s="3"/>
      <c r="TWF732" s="422"/>
      <c r="TWG732" s="3"/>
      <c r="TWH732" s="422"/>
      <c r="TWI732" s="3"/>
      <c r="TWJ732" s="422"/>
      <c r="TWK732" s="3"/>
      <c r="TWL732" s="422"/>
      <c r="TWM732" s="3"/>
      <c r="TWN732" s="422"/>
      <c r="TWO732" s="3"/>
      <c r="TWP732" s="422"/>
      <c r="TWQ732" s="3"/>
      <c r="TWR732" s="422"/>
      <c r="TWS732" s="3"/>
      <c r="TWT732" s="422"/>
      <c r="TWU732" s="3"/>
      <c r="TWV732" s="422"/>
      <c r="TWW732" s="3"/>
      <c r="TWX732" s="422"/>
      <c r="TWY732" s="3"/>
      <c r="TWZ732" s="422"/>
      <c r="TXA732" s="3"/>
      <c r="TXB732" s="422"/>
      <c r="TXC732" s="3"/>
      <c r="TXD732" s="422"/>
      <c r="TXE732" s="3"/>
      <c r="TXF732" s="422"/>
      <c r="TXG732" s="3"/>
      <c r="TXH732" s="422"/>
      <c r="TXI732" s="3"/>
      <c r="TXJ732" s="422"/>
      <c r="TXK732" s="3"/>
      <c r="TXL732" s="422"/>
      <c r="TXM732" s="3"/>
      <c r="TXN732" s="422"/>
      <c r="TXO732" s="3"/>
      <c r="TXP732" s="422"/>
      <c r="TXQ732" s="3"/>
      <c r="TXR732" s="422"/>
      <c r="TXS732" s="3"/>
      <c r="TXT732" s="422"/>
      <c r="TXU732" s="3"/>
      <c r="TXV732" s="422"/>
      <c r="TXW732" s="3"/>
      <c r="TXX732" s="422"/>
      <c r="TXY732" s="3"/>
      <c r="TXZ732" s="422"/>
      <c r="TYA732" s="3"/>
      <c r="TYB732" s="422"/>
      <c r="TYC732" s="3"/>
      <c r="TYD732" s="422"/>
      <c r="TYE732" s="3"/>
      <c r="TYF732" s="422"/>
      <c r="TYG732" s="3"/>
      <c r="TYH732" s="422"/>
      <c r="TYI732" s="3"/>
      <c r="TYJ732" s="422"/>
      <c r="TYK732" s="3"/>
      <c r="TYL732" s="422"/>
      <c r="TYM732" s="3"/>
      <c r="TYN732" s="422"/>
      <c r="TYO732" s="3"/>
      <c r="TYP732" s="422"/>
      <c r="TYQ732" s="3"/>
      <c r="TYR732" s="422"/>
      <c r="TYS732" s="3"/>
      <c r="TYT732" s="422"/>
      <c r="TYU732" s="3"/>
      <c r="TYV732" s="422"/>
      <c r="TYW732" s="3"/>
      <c r="TYX732" s="422"/>
      <c r="TYY732" s="3"/>
      <c r="TYZ732" s="422"/>
      <c r="TZA732" s="3"/>
      <c r="TZB732" s="422"/>
      <c r="TZC732" s="3"/>
      <c r="TZD732" s="422"/>
      <c r="TZE732" s="3"/>
      <c r="TZF732" s="422"/>
      <c r="TZG732" s="3"/>
      <c r="TZH732" s="422"/>
      <c r="TZI732" s="3"/>
      <c r="TZJ732" s="422"/>
      <c r="TZK732" s="3"/>
      <c r="TZL732" s="422"/>
      <c r="TZM732" s="3"/>
      <c r="TZN732" s="422"/>
      <c r="TZO732" s="3"/>
      <c r="TZP732" s="422"/>
      <c r="TZQ732" s="3"/>
      <c r="TZR732" s="422"/>
      <c r="TZS732" s="3"/>
      <c r="TZT732" s="422"/>
      <c r="TZU732" s="3"/>
      <c r="TZV732" s="422"/>
      <c r="TZW732" s="3"/>
      <c r="TZX732" s="422"/>
      <c r="TZY732" s="3"/>
      <c r="TZZ732" s="422"/>
      <c r="UAA732" s="3"/>
      <c r="UAB732" s="422"/>
      <c r="UAC732" s="3"/>
      <c r="UAD732" s="422"/>
      <c r="UAE732" s="3"/>
      <c r="UAF732" s="422"/>
      <c r="UAG732" s="3"/>
      <c r="UAH732" s="422"/>
      <c r="UAI732" s="3"/>
      <c r="UAJ732" s="422"/>
      <c r="UAK732" s="3"/>
      <c r="UAL732" s="422"/>
      <c r="UAM732" s="3"/>
      <c r="UAN732" s="422"/>
      <c r="UAO732" s="3"/>
      <c r="UAP732" s="422"/>
      <c r="UAQ732" s="3"/>
      <c r="UAR732" s="422"/>
      <c r="UAS732" s="3"/>
      <c r="UAT732" s="422"/>
      <c r="UAU732" s="3"/>
      <c r="UAV732" s="422"/>
      <c r="UAW732" s="3"/>
      <c r="UAX732" s="422"/>
      <c r="UAY732" s="3"/>
      <c r="UAZ732" s="422"/>
      <c r="UBA732" s="3"/>
      <c r="UBB732" s="422"/>
      <c r="UBC732" s="3"/>
      <c r="UBD732" s="422"/>
      <c r="UBE732" s="3"/>
      <c r="UBF732" s="422"/>
      <c r="UBG732" s="3"/>
      <c r="UBH732" s="422"/>
      <c r="UBI732" s="3"/>
      <c r="UBJ732" s="422"/>
      <c r="UBK732" s="3"/>
      <c r="UBL732" s="422"/>
      <c r="UBM732" s="3"/>
      <c r="UBN732" s="422"/>
      <c r="UBO732" s="3"/>
      <c r="UBP732" s="422"/>
      <c r="UBQ732" s="3"/>
      <c r="UBR732" s="422"/>
      <c r="UBS732" s="3"/>
      <c r="UBT732" s="422"/>
      <c r="UBU732" s="3"/>
      <c r="UBV732" s="422"/>
      <c r="UBW732" s="3"/>
      <c r="UBX732" s="422"/>
      <c r="UBY732" s="3"/>
      <c r="UBZ732" s="422"/>
      <c r="UCA732" s="3"/>
      <c r="UCB732" s="422"/>
      <c r="UCC732" s="3"/>
      <c r="UCD732" s="422"/>
      <c r="UCE732" s="3"/>
      <c r="UCF732" s="422"/>
      <c r="UCG732" s="3"/>
      <c r="UCH732" s="422"/>
      <c r="UCI732" s="3"/>
      <c r="UCJ732" s="422"/>
      <c r="UCK732" s="3"/>
      <c r="UCL732" s="422"/>
      <c r="UCM732" s="3"/>
      <c r="UCN732" s="422"/>
      <c r="UCO732" s="3"/>
      <c r="UCP732" s="422"/>
      <c r="UCQ732" s="3"/>
      <c r="UCR732" s="422"/>
      <c r="UCS732" s="3"/>
      <c r="UCT732" s="422"/>
      <c r="UCU732" s="3"/>
      <c r="UCV732" s="422"/>
      <c r="UCW732" s="3"/>
      <c r="UCX732" s="422"/>
      <c r="UCY732" s="3"/>
      <c r="UCZ732" s="422"/>
      <c r="UDA732" s="3"/>
      <c r="UDB732" s="422"/>
      <c r="UDC732" s="3"/>
      <c r="UDD732" s="422"/>
      <c r="UDE732" s="3"/>
      <c r="UDF732" s="422"/>
      <c r="UDG732" s="3"/>
      <c r="UDH732" s="422"/>
      <c r="UDI732" s="3"/>
      <c r="UDJ732" s="422"/>
      <c r="UDK732" s="3"/>
      <c r="UDL732" s="422"/>
      <c r="UDM732" s="3"/>
      <c r="UDN732" s="422"/>
      <c r="UDO732" s="3"/>
      <c r="UDP732" s="422"/>
      <c r="UDQ732" s="3"/>
      <c r="UDR732" s="422"/>
      <c r="UDS732" s="3"/>
      <c r="UDT732" s="422"/>
      <c r="UDU732" s="3"/>
      <c r="UDV732" s="422"/>
      <c r="UDW732" s="3"/>
      <c r="UDX732" s="422"/>
      <c r="UDY732" s="3"/>
      <c r="UDZ732" s="422"/>
      <c r="UEA732" s="3"/>
      <c r="UEB732" s="422"/>
      <c r="UEC732" s="3"/>
      <c r="UED732" s="422"/>
      <c r="UEE732" s="3"/>
      <c r="UEF732" s="422"/>
      <c r="UEG732" s="3"/>
      <c r="UEH732" s="422"/>
      <c r="UEI732" s="3"/>
      <c r="UEJ732" s="422"/>
      <c r="UEK732" s="3"/>
      <c r="UEL732" s="422"/>
      <c r="UEM732" s="3"/>
      <c r="UEN732" s="422"/>
      <c r="UEO732" s="3"/>
      <c r="UEP732" s="422"/>
      <c r="UEQ732" s="3"/>
      <c r="UER732" s="422"/>
      <c r="UES732" s="3"/>
      <c r="UET732" s="422"/>
      <c r="UEU732" s="3"/>
      <c r="UEV732" s="422"/>
      <c r="UEW732" s="3"/>
      <c r="UEX732" s="422"/>
      <c r="UEY732" s="3"/>
      <c r="UEZ732" s="422"/>
      <c r="UFA732" s="3"/>
      <c r="UFB732" s="422"/>
      <c r="UFC732" s="3"/>
      <c r="UFD732" s="422"/>
      <c r="UFE732" s="3"/>
      <c r="UFF732" s="422"/>
      <c r="UFG732" s="3"/>
      <c r="UFH732" s="422"/>
      <c r="UFI732" s="3"/>
      <c r="UFJ732" s="422"/>
      <c r="UFK732" s="3"/>
      <c r="UFL732" s="422"/>
      <c r="UFM732" s="3"/>
      <c r="UFN732" s="422"/>
      <c r="UFO732" s="3"/>
      <c r="UFP732" s="422"/>
      <c r="UFQ732" s="3"/>
      <c r="UFR732" s="422"/>
      <c r="UFS732" s="3"/>
      <c r="UFT732" s="422"/>
      <c r="UFU732" s="3"/>
      <c r="UFV732" s="422"/>
      <c r="UFW732" s="3"/>
      <c r="UFX732" s="422"/>
      <c r="UFY732" s="3"/>
      <c r="UFZ732" s="422"/>
      <c r="UGA732" s="3"/>
      <c r="UGB732" s="422"/>
      <c r="UGC732" s="3"/>
      <c r="UGD732" s="422"/>
      <c r="UGE732" s="3"/>
      <c r="UGF732" s="422"/>
      <c r="UGG732" s="3"/>
      <c r="UGH732" s="422"/>
      <c r="UGI732" s="3"/>
      <c r="UGJ732" s="422"/>
      <c r="UGK732" s="3"/>
      <c r="UGL732" s="422"/>
      <c r="UGM732" s="3"/>
      <c r="UGN732" s="422"/>
      <c r="UGO732" s="3"/>
      <c r="UGP732" s="422"/>
      <c r="UGQ732" s="3"/>
      <c r="UGR732" s="422"/>
      <c r="UGS732" s="3"/>
      <c r="UGT732" s="422"/>
      <c r="UGU732" s="3"/>
      <c r="UGV732" s="422"/>
      <c r="UGW732" s="3"/>
      <c r="UGX732" s="422"/>
      <c r="UGY732" s="3"/>
      <c r="UGZ732" s="422"/>
      <c r="UHA732" s="3"/>
      <c r="UHB732" s="422"/>
      <c r="UHC732" s="3"/>
      <c r="UHD732" s="422"/>
      <c r="UHE732" s="3"/>
      <c r="UHF732" s="422"/>
      <c r="UHG732" s="3"/>
      <c r="UHH732" s="422"/>
      <c r="UHI732" s="3"/>
      <c r="UHJ732" s="422"/>
      <c r="UHK732" s="3"/>
      <c r="UHL732" s="422"/>
      <c r="UHM732" s="3"/>
      <c r="UHN732" s="422"/>
      <c r="UHO732" s="3"/>
      <c r="UHP732" s="422"/>
      <c r="UHQ732" s="3"/>
      <c r="UHR732" s="422"/>
      <c r="UHS732" s="3"/>
      <c r="UHT732" s="422"/>
      <c r="UHU732" s="3"/>
      <c r="UHV732" s="422"/>
      <c r="UHW732" s="3"/>
      <c r="UHX732" s="422"/>
      <c r="UHY732" s="3"/>
      <c r="UHZ732" s="422"/>
      <c r="UIA732" s="3"/>
      <c r="UIB732" s="422"/>
      <c r="UIC732" s="3"/>
      <c r="UID732" s="422"/>
      <c r="UIE732" s="3"/>
      <c r="UIF732" s="422"/>
      <c r="UIG732" s="3"/>
      <c r="UIH732" s="422"/>
      <c r="UII732" s="3"/>
      <c r="UIJ732" s="422"/>
      <c r="UIK732" s="3"/>
      <c r="UIL732" s="422"/>
      <c r="UIM732" s="3"/>
      <c r="UIN732" s="422"/>
      <c r="UIO732" s="3"/>
      <c r="UIP732" s="422"/>
      <c r="UIQ732" s="3"/>
      <c r="UIR732" s="422"/>
      <c r="UIS732" s="3"/>
      <c r="UIT732" s="422"/>
      <c r="UIU732" s="3"/>
      <c r="UIV732" s="422"/>
      <c r="UIW732" s="3"/>
      <c r="UIX732" s="422"/>
      <c r="UIY732" s="3"/>
      <c r="UIZ732" s="422"/>
      <c r="UJA732" s="3"/>
      <c r="UJB732" s="422"/>
      <c r="UJC732" s="3"/>
      <c r="UJD732" s="422"/>
      <c r="UJE732" s="3"/>
      <c r="UJF732" s="422"/>
      <c r="UJG732" s="3"/>
      <c r="UJH732" s="422"/>
      <c r="UJI732" s="3"/>
      <c r="UJJ732" s="422"/>
      <c r="UJK732" s="3"/>
      <c r="UJL732" s="422"/>
      <c r="UJM732" s="3"/>
      <c r="UJN732" s="422"/>
      <c r="UJO732" s="3"/>
      <c r="UJP732" s="422"/>
      <c r="UJQ732" s="3"/>
      <c r="UJR732" s="422"/>
      <c r="UJS732" s="3"/>
      <c r="UJT732" s="422"/>
      <c r="UJU732" s="3"/>
      <c r="UJV732" s="422"/>
      <c r="UJW732" s="3"/>
      <c r="UJX732" s="422"/>
      <c r="UJY732" s="3"/>
      <c r="UJZ732" s="422"/>
      <c r="UKA732" s="3"/>
      <c r="UKB732" s="422"/>
      <c r="UKC732" s="3"/>
      <c r="UKD732" s="422"/>
      <c r="UKE732" s="3"/>
      <c r="UKF732" s="422"/>
      <c r="UKG732" s="3"/>
      <c r="UKH732" s="422"/>
      <c r="UKI732" s="3"/>
      <c r="UKJ732" s="422"/>
      <c r="UKK732" s="3"/>
      <c r="UKL732" s="422"/>
      <c r="UKM732" s="3"/>
      <c r="UKN732" s="422"/>
      <c r="UKO732" s="3"/>
      <c r="UKP732" s="422"/>
      <c r="UKQ732" s="3"/>
      <c r="UKR732" s="422"/>
      <c r="UKS732" s="3"/>
      <c r="UKT732" s="422"/>
      <c r="UKU732" s="3"/>
      <c r="UKV732" s="422"/>
      <c r="UKW732" s="3"/>
      <c r="UKX732" s="422"/>
      <c r="UKY732" s="3"/>
      <c r="UKZ732" s="422"/>
      <c r="ULA732" s="3"/>
      <c r="ULB732" s="422"/>
      <c r="ULC732" s="3"/>
      <c r="ULD732" s="422"/>
      <c r="ULE732" s="3"/>
      <c r="ULF732" s="422"/>
      <c r="ULG732" s="3"/>
      <c r="ULH732" s="422"/>
      <c r="ULI732" s="3"/>
      <c r="ULJ732" s="422"/>
      <c r="ULK732" s="3"/>
      <c r="ULL732" s="422"/>
      <c r="ULM732" s="3"/>
      <c r="ULN732" s="422"/>
      <c r="ULO732" s="3"/>
      <c r="ULP732" s="422"/>
      <c r="ULQ732" s="3"/>
      <c r="ULR732" s="422"/>
      <c r="ULS732" s="3"/>
      <c r="ULT732" s="422"/>
      <c r="ULU732" s="3"/>
      <c r="ULV732" s="422"/>
      <c r="ULW732" s="3"/>
      <c r="ULX732" s="422"/>
      <c r="ULY732" s="3"/>
      <c r="ULZ732" s="422"/>
      <c r="UMA732" s="3"/>
      <c r="UMB732" s="422"/>
      <c r="UMC732" s="3"/>
      <c r="UMD732" s="422"/>
      <c r="UME732" s="3"/>
      <c r="UMF732" s="422"/>
      <c r="UMG732" s="3"/>
      <c r="UMH732" s="422"/>
      <c r="UMI732" s="3"/>
      <c r="UMJ732" s="422"/>
      <c r="UMK732" s="3"/>
      <c r="UML732" s="422"/>
      <c r="UMM732" s="3"/>
      <c r="UMN732" s="422"/>
      <c r="UMO732" s="3"/>
      <c r="UMP732" s="422"/>
      <c r="UMQ732" s="3"/>
      <c r="UMR732" s="422"/>
      <c r="UMS732" s="3"/>
      <c r="UMT732" s="422"/>
      <c r="UMU732" s="3"/>
      <c r="UMV732" s="422"/>
      <c r="UMW732" s="3"/>
      <c r="UMX732" s="422"/>
      <c r="UMY732" s="3"/>
      <c r="UMZ732" s="422"/>
      <c r="UNA732" s="3"/>
      <c r="UNB732" s="422"/>
      <c r="UNC732" s="3"/>
      <c r="UND732" s="422"/>
      <c r="UNE732" s="3"/>
      <c r="UNF732" s="422"/>
      <c r="UNG732" s="3"/>
      <c r="UNH732" s="422"/>
      <c r="UNI732" s="3"/>
      <c r="UNJ732" s="422"/>
      <c r="UNK732" s="3"/>
      <c r="UNL732" s="422"/>
      <c r="UNM732" s="3"/>
      <c r="UNN732" s="422"/>
      <c r="UNO732" s="3"/>
      <c r="UNP732" s="422"/>
      <c r="UNQ732" s="3"/>
      <c r="UNR732" s="422"/>
      <c r="UNS732" s="3"/>
      <c r="UNT732" s="422"/>
      <c r="UNU732" s="3"/>
      <c r="UNV732" s="422"/>
      <c r="UNW732" s="3"/>
      <c r="UNX732" s="422"/>
      <c r="UNY732" s="3"/>
      <c r="UNZ732" s="422"/>
      <c r="UOA732" s="3"/>
      <c r="UOB732" s="422"/>
      <c r="UOC732" s="3"/>
      <c r="UOD732" s="422"/>
      <c r="UOE732" s="3"/>
      <c r="UOF732" s="422"/>
      <c r="UOG732" s="3"/>
      <c r="UOH732" s="422"/>
      <c r="UOI732" s="3"/>
      <c r="UOJ732" s="422"/>
      <c r="UOK732" s="3"/>
      <c r="UOL732" s="422"/>
      <c r="UOM732" s="3"/>
      <c r="UON732" s="422"/>
      <c r="UOO732" s="3"/>
      <c r="UOP732" s="422"/>
      <c r="UOQ732" s="3"/>
      <c r="UOR732" s="422"/>
      <c r="UOS732" s="3"/>
      <c r="UOT732" s="422"/>
      <c r="UOU732" s="3"/>
      <c r="UOV732" s="422"/>
      <c r="UOW732" s="3"/>
      <c r="UOX732" s="422"/>
      <c r="UOY732" s="3"/>
      <c r="UOZ732" s="422"/>
      <c r="UPA732" s="3"/>
      <c r="UPB732" s="422"/>
      <c r="UPC732" s="3"/>
      <c r="UPD732" s="422"/>
      <c r="UPE732" s="3"/>
      <c r="UPF732" s="422"/>
      <c r="UPG732" s="3"/>
      <c r="UPH732" s="422"/>
      <c r="UPI732" s="3"/>
      <c r="UPJ732" s="422"/>
      <c r="UPK732" s="3"/>
      <c r="UPL732" s="422"/>
      <c r="UPM732" s="3"/>
      <c r="UPN732" s="422"/>
      <c r="UPO732" s="3"/>
      <c r="UPP732" s="422"/>
      <c r="UPQ732" s="3"/>
      <c r="UPR732" s="422"/>
      <c r="UPS732" s="3"/>
      <c r="UPT732" s="422"/>
      <c r="UPU732" s="3"/>
      <c r="UPV732" s="422"/>
      <c r="UPW732" s="3"/>
      <c r="UPX732" s="422"/>
      <c r="UPY732" s="3"/>
      <c r="UPZ732" s="422"/>
      <c r="UQA732" s="3"/>
      <c r="UQB732" s="422"/>
      <c r="UQC732" s="3"/>
      <c r="UQD732" s="422"/>
      <c r="UQE732" s="3"/>
      <c r="UQF732" s="422"/>
      <c r="UQG732" s="3"/>
      <c r="UQH732" s="422"/>
      <c r="UQI732" s="3"/>
      <c r="UQJ732" s="422"/>
      <c r="UQK732" s="3"/>
      <c r="UQL732" s="422"/>
      <c r="UQM732" s="3"/>
      <c r="UQN732" s="422"/>
      <c r="UQO732" s="3"/>
      <c r="UQP732" s="422"/>
      <c r="UQQ732" s="3"/>
      <c r="UQR732" s="422"/>
      <c r="UQS732" s="3"/>
      <c r="UQT732" s="422"/>
      <c r="UQU732" s="3"/>
      <c r="UQV732" s="422"/>
      <c r="UQW732" s="3"/>
      <c r="UQX732" s="422"/>
      <c r="UQY732" s="3"/>
      <c r="UQZ732" s="422"/>
      <c r="URA732" s="3"/>
      <c r="URB732" s="422"/>
      <c r="URC732" s="3"/>
      <c r="URD732" s="422"/>
      <c r="URE732" s="3"/>
      <c r="URF732" s="422"/>
      <c r="URG732" s="3"/>
      <c r="URH732" s="422"/>
      <c r="URI732" s="3"/>
      <c r="URJ732" s="422"/>
      <c r="URK732" s="3"/>
      <c r="URL732" s="422"/>
      <c r="URM732" s="3"/>
      <c r="URN732" s="422"/>
      <c r="URO732" s="3"/>
      <c r="URP732" s="422"/>
      <c r="URQ732" s="3"/>
      <c r="URR732" s="422"/>
      <c r="URS732" s="3"/>
      <c r="URT732" s="422"/>
      <c r="URU732" s="3"/>
      <c r="URV732" s="422"/>
      <c r="URW732" s="3"/>
      <c r="URX732" s="422"/>
      <c r="URY732" s="3"/>
      <c r="URZ732" s="422"/>
      <c r="USA732" s="3"/>
      <c r="USB732" s="422"/>
      <c r="USC732" s="3"/>
      <c r="USD732" s="422"/>
      <c r="USE732" s="3"/>
      <c r="USF732" s="422"/>
      <c r="USG732" s="3"/>
      <c r="USH732" s="422"/>
      <c r="USI732" s="3"/>
      <c r="USJ732" s="422"/>
      <c r="USK732" s="3"/>
      <c r="USL732" s="422"/>
      <c r="USM732" s="3"/>
      <c r="USN732" s="422"/>
      <c r="USO732" s="3"/>
      <c r="USP732" s="422"/>
      <c r="USQ732" s="3"/>
      <c r="USR732" s="422"/>
      <c r="USS732" s="3"/>
      <c r="UST732" s="422"/>
      <c r="USU732" s="3"/>
      <c r="USV732" s="422"/>
      <c r="USW732" s="3"/>
      <c r="USX732" s="422"/>
      <c r="USY732" s="3"/>
      <c r="USZ732" s="422"/>
      <c r="UTA732" s="3"/>
      <c r="UTB732" s="422"/>
      <c r="UTC732" s="3"/>
      <c r="UTD732" s="422"/>
      <c r="UTE732" s="3"/>
      <c r="UTF732" s="422"/>
      <c r="UTG732" s="3"/>
      <c r="UTH732" s="422"/>
      <c r="UTI732" s="3"/>
      <c r="UTJ732" s="422"/>
      <c r="UTK732" s="3"/>
      <c r="UTL732" s="422"/>
      <c r="UTM732" s="3"/>
      <c r="UTN732" s="422"/>
      <c r="UTO732" s="3"/>
      <c r="UTP732" s="422"/>
      <c r="UTQ732" s="3"/>
      <c r="UTR732" s="422"/>
      <c r="UTS732" s="3"/>
      <c r="UTT732" s="422"/>
      <c r="UTU732" s="3"/>
      <c r="UTV732" s="422"/>
      <c r="UTW732" s="3"/>
      <c r="UTX732" s="422"/>
      <c r="UTY732" s="3"/>
      <c r="UTZ732" s="422"/>
      <c r="UUA732" s="3"/>
      <c r="UUB732" s="422"/>
      <c r="UUC732" s="3"/>
      <c r="UUD732" s="422"/>
      <c r="UUE732" s="3"/>
      <c r="UUF732" s="422"/>
      <c r="UUG732" s="3"/>
      <c r="UUH732" s="422"/>
      <c r="UUI732" s="3"/>
      <c r="UUJ732" s="422"/>
      <c r="UUK732" s="3"/>
      <c r="UUL732" s="422"/>
      <c r="UUM732" s="3"/>
      <c r="UUN732" s="422"/>
      <c r="UUO732" s="3"/>
      <c r="UUP732" s="422"/>
      <c r="UUQ732" s="3"/>
      <c r="UUR732" s="422"/>
      <c r="UUS732" s="3"/>
      <c r="UUT732" s="422"/>
      <c r="UUU732" s="3"/>
      <c r="UUV732" s="422"/>
      <c r="UUW732" s="3"/>
      <c r="UUX732" s="422"/>
      <c r="UUY732" s="3"/>
      <c r="UUZ732" s="422"/>
      <c r="UVA732" s="3"/>
      <c r="UVB732" s="422"/>
      <c r="UVC732" s="3"/>
      <c r="UVD732" s="422"/>
      <c r="UVE732" s="3"/>
      <c r="UVF732" s="422"/>
      <c r="UVG732" s="3"/>
      <c r="UVH732" s="422"/>
      <c r="UVI732" s="3"/>
      <c r="UVJ732" s="422"/>
      <c r="UVK732" s="3"/>
      <c r="UVL732" s="422"/>
      <c r="UVM732" s="3"/>
      <c r="UVN732" s="422"/>
      <c r="UVO732" s="3"/>
      <c r="UVP732" s="422"/>
      <c r="UVQ732" s="3"/>
      <c r="UVR732" s="422"/>
      <c r="UVS732" s="3"/>
      <c r="UVT732" s="422"/>
      <c r="UVU732" s="3"/>
      <c r="UVV732" s="422"/>
      <c r="UVW732" s="3"/>
      <c r="UVX732" s="422"/>
      <c r="UVY732" s="3"/>
      <c r="UVZ732" s="422"/>
      <c r="UWA732" s="3"/>
      <c r="UWB732" s="422"/>
      <c r="UWC732" s="3"/>
      <c r="UWD732" s="422"/>
      <c r="UWE732" s="3"/>
      <c r="UWF732" s="422"/>
      <c r="UWG732" s="3"/>
      <c r="UWH732" s="422"/>
      <c r="UWI732" s="3"/>
      <c r="UWJ732" s="422"/>
      <c r="UWK732" s="3"/>
      <c r="UWL732" s="422"/>
      <c r="UWM732" s="3"/>
      <c r="UWN732" s="422"/>
      <c r="UWO732" s="3"/>
      <c r="UWP732" s="422"/>
      <c r="UWQ732" s="3"/>
      <c r="UWR732" s="422"/>
      <c r="UWS732" s="3"/>
      <c r="UWT732" s="422"/>
      <c r="UWU732" s="3"/>
      <c r="UWV732" s="422"/>
      <c r="UWW732" s="3"/>
      <c r="UWX732" s="422"/>
      <c r="UWY732" s="3"/>
      <c r="UWZ732" s="422"/>
      <c r="UXA732" s="3"/>
      <c r="UXB732" s="422"/>
      <c r="UXC732" s="3"/>
      <c r="UXD732" s="422"/>
      <c r="UXE732" s="3"/>
      <c r="UXF732" s="422"/>
      <c r="UXG732" s="3"/>
      <c r="UXH732" s="422"/>
      <c r="UXI732" s="3"/>
      <c r="UXJ732" s="422"/>
      <c r="UXK732" s="3"/>
      <c r="UXL732" s="422"/>
      <c r="UXM732" s="3"/>
      <c r="UXN732" s="422"/>
      <c r="UXO732" s="3"/>
      <c r="UXP732" s="422"/>
      <c r="UXQ732" s="3"/>
      <c r="UXR732" s="422"/>
      <c r="UXS732" s="3"/>
      <c r="UXT732" s="422"/>
      <c r="UXU732" s="3"/>
      <c r="UXV732" s="422"/>
      <c r="UXW732" s="3"/>
      <c r="UXX732" s="422"/>
      <c r="UXY732" s="3"/>
      <c r="UXZ732" s="422"/>
      <c r="UYA732" s="3"/>
      <c r="UYB732" s="422"/>
      <c r="UYC732" s="3"/>
      <c r="UYD732" s="422"/>
      <c r="UYE732" s="3"/>
      <c r="UYF732" s="422"/>
      <c r="UYG732" s="3"/>
      <c r="UYH732" s="422"/>
      <c r="UYI732" s="3"/>
      <c r="UYJ732" s="422"/>
      <c r="UYK732" s="3"/>
      <c r="UYL732" s="422"/>
      <c r="UYM732" s="3"/>
      <c r="UYN732" s="422"/>
      <c r="UYO732" s="3"/>
      <c r="UYP732" s="422"/>
      <c r="UYQ732" s="3"/>
      <c r="UYR732" s="422"/>
      <c r="UYS732" s="3"/>
      <c r="UYT732" s="422"/>
      <c r="UYU732" s="3"/>
      <c r="UYV732" s="422"/>
      <c r="UYW732" s="3"/>
      <c r="UYX732" s="422"/>
      <c r="UYY732" s="3"/>
      <c r="UYZ732" s="422"/>
      <c r="UZA732" s="3"/>
      <c r="UZB732" s="422"/>
      <c r="UZC732" s="3"/>
      <c r="UZD732" s="422"/>
      <c r="UZE732" s="3"/>
      <c r="UZF732" s="422"/>
      <c r="UZG732" s="3"/>
      <c r="UZH732" s="422"/>
      <c r="UZI732" s="3"/>
      <c r="UZJ732" s="422"/>
      <c r="UZK732" s="3"/>
      <c r="UZL732" s="422"/>
      <c r="UZM732" s="3"/>
      <c r="UZN732" s="422"/>
      <c r="UZO732" s="3"/>
      <c r="UZP732" s="422"/>
      <c r="UZQ732" s="3"/>
      <c r="UZR732" s="422"/>
      <c r="UZS732" s="3"/>
      <c r="UZT732" s="422"/>
      <c r="UZU732" s="3"/>
      <c r="UZV732" s="422"/>
      <c r="UZW732" s="3"/>
      <c r="UZX732" s="422"/>
      <c r="UZY732" s="3"/>
      <c r="UZZ732" s="422"/>
      <c r="VAA732" s="3"/>
      <c r="VAB732" s="422"/>
      <c r="VAC732" s="3"/>
      <c r="VAD732" s="422"/>
      <c r="VAE732" s="3"/>
      <c r="VAF732" s="422"/>
      <c r="VAG732" s="3"/>
      <c r="VAH732" s="422"/>
      <c r="VAI732" s="3"/>
      <c r="VAJ732" s="422"/>
      <c r="VAK732" s="3"/>
      <c r="VAL732" s="422"/>
      <c r="VAM732" s="3"/>
      <c r="VAN732" s="422"/>
      <c r="VAO732" s="3"/>
      <c r="VAP732" s="422"/>
      <c r="VAQ732" s="3"/>
      <c r="VAR732" s="422"/>
      <c r="VAS732" s="3"/>
      <c r="VAT732" s="422"/>
      <c r="VAU732" s="3"/>
      <c r="VAV732" s="422"/>
      <c r="VAW732" s="3"/>
      <c r="VAX732" s="422"/>
      <c r="VAY732" s="3"/>
      <c r="VAZ732" s="422"/>
      <c r="VBA732" s="3"/>
      <c r="VBB732" s="422"/>
      <c r="VBC732" s="3"/>
      <c r="VBD732" s="422"/>
      <c r="VBE732" s="3"/>
      <c r="VBF732" s="422"/>
      <c r="VBG732" s="3"/>
      <c r="VBH732" s="422"/>
      <c r="VBI732" s="3"/>
      <c r="VBJ732" s="422"/>
      <c r="VBK732" s="3"/>
      <c r="VBL732" s="422"/>
      <c r="VBM732" s="3"/>
      <c r="VBN732" s="422"/>
      <c r="VBO732" s="3"/>
      <c r="VBP732" s="422"/>
      <c r="VBQ732" s="3"/>
      <c r="VBR732" s="422"/>
      <c r="VBS732" s="3"/>
      <c r="VBT732" s="422"/>
      <c r="VBU732" s="3"/>
      <c r="VBV732" s="422"/>
      <c r="VBW732" s="3"/>
      <c r="VBX732" s="422"/>
      <c r="VBY732" s="3"/>
      <c r="VBZ732" s="422"/>
      <c r="VCA732" s="3"/>
      <c r="VCB732" s="422"/>
      <c r="VCC732" s="3"/>
      <c r="VCD732" s="422"/>
      <c r="VCE732" s="3"/>
      <c r="VCF732" s="422"/>
      <c r="VCG732" s="3"/>
      <c r="VCH732" s="422"/>
      <c r="VCI732" s="3"/>
      <c r="VCJ732" s="422"/>
      <c r="VCK732" s="3"/>
      <c r="VCL732" s="422"/>
      <c r="VCM732" s="3"/>
      <c r="VCN732" s="422"/>
      <c r="VCO732" s="3"/>
      <c r="VCP732" s="422"/>
      <c r="VCQ732" s="3"/>
      <c r="VCR732" s="422"/>
      <c r="VCS732" s="3"/>
      <c r="VCT732" s="422"/>
      <c r="VCU732" s="3"/>
      <c r="VCV732" s="422"/>
      <c r="VCW732" s="3"/>
      <c r="VCX732" s="422"/>
      <c r="VCY732" s="3"/>
      <c r="VCZ732" s="422"/>
      <c r="VDA732" s="3"/>
      <c r="VDB732" s="422"/>
      <c r="VDC732" s="3"/>
      <c r="VDD732" s="422"/>
      <c r="VDE732" s="3"/>
      <c r="VDF732" s="422"/>
      <c r="VDG732" s="3"/>
      <c r="VDH732" s="422"/>
      <c r="VDI732" s="3"/>
      <c r="VDJ732" s="422"/>
      <c r="VDK732" s="3"/>
      <c r="VDL732" s="422"/>
      <c r="VDM732" s="3"/>
      <c r="VDN732" s="422"/>
      <c r="VDO732" s="3"/>
      <c r="VDP732" s="422"/>
      <c r="VDQ732" s="3"/>
      <c r="VDR732" s="422"/>
      <c r="VDS732" s="3"/>
      <c r="VDT732" s="422"/>
      <c r="VDU732" s="3"/>
      <c r="VDV732" s="422"/>
      <c r="VDW732" s="3"/>
      <c r="VDX732" s="422"/>
      <c r="VDY732" s="3"/>
      <c r="VDZ732" s="422"/>
      <c r="VEA732" s="3"/>
      <c r="VEB732" s="422"/>
      <c r="VEC732" s="3"/>
      <c r="VED732" s="422"/>
      <c r="VEE732" s="3"/>
      <c r="VEF732" s="422"/>
      <c r="VEG732" s="3"/>
      <c r="VEH732" s="422"/>
      <c r="VEI732" s="3"/>
      <c r="VEJ732" s="422"/>
      <c r="VEK732" s="3"/>
      <c r="VEL732" s="422"/>
      <c r="VEM732" s="3"/>
      <c r="VEN732" s="422"/>
      <c r="VEO732" s="3"/>
      <c r="VEP732" s="422"/>
      <c r="VEQ732" s="3"/>
      <c r="VER732" s="422"/>
      <c r="VES732" s="3"/>
      <c r="VET732" s="422"/>
      <c r="VEU732" s="3"/>
      <c r="VEV732" s="422"/>
      <c r="VEW732" s="3"/>
      <c r="VEX732" s="422"/>
      <c r="VEY732" s="3"/>
      <c r="VEZ732" s="422"/>
      <c r="VFA732" s="3"/>
      <c r="VFB732" s="422"/>
      <c r="VFC732" s="3"/>
      <c r="VFD732" s="422"/>
      <c r="VFE732" s="3"/>
      <c r="VFF732" s="422"/>
      <c r="VFG732" s="3"/>
      <c r="VFH732" s="422"/>
      <c r="VFI732" s="3"/>
      <c r="VFJ732" s="422"/>
      <c r="VFK732" s="3"/>
      <c r="VFL732" s="422"/>
      <c r="VFM732" s="3"/>
      <c r="VFN732" s="422"/>
      <c r="VFO732" s="3"/>
      <c r="VFP732" s="422"/>
      <c r="VFQ732" s="3"/>
      <c r="VFR732" s="422"/>
      <c r="VFS732" s="3"/>
      <c r="VFT732" s="422"/>
      <c r="VFU732" s="3"/>
      <c r="VFV732" s="422"/>
      <c r="VFW732" s="3"/>
      <c r="VFX732" s="422"/>
      <c r="VFY732" s="3"/>
      <c r="VFZ732" s="422"/>
      <c r="VGA732" s="3"/>
      <c r="VGB732" s="422"/>
      <c r="VGC732" s="3"/>
      <c r="VGD732" s="422"/>
      <c r="VGE732" s="3"/>
      <c r="VGF732" s="422"/>
      <c r="VGG732" s="3"/>
      <c r="VGH732" s="422"/>
      <c r="VGI732" s="3"/>
      <c r="VGJ732" s="422"/>
      <c r="VGK732" s="3"/>
      <c r="VGL732" s="422"/>
      <c r="VGM732" s="3"/>
      <c r="VGN732" s="422"/>
      <c r="VGO732" s="3"/>
      <c r="VGP732" s="422"/>
      <c r="VGQ732" s="3"/>
      <c r="VGR732" s="422"/>
      <c r="VGS732" s="3"/>
      <c r="VGT732" s="422"/>
      <c r="VGU732" s="3"/>
      <c r="VGV732" s="422"/>
      <c r="VGW732" s="3"/>
      <c r="VGX732" s="422"/>
      <c r="VGY732" s="3"/>
      <c r="VGZ732" s="422"/>
      <c r="VHA732" s="3"/>
      <c r="VHB732" s="422"/>
      <c r="VHC732" s="3"/>
      <c r="VHD732" s="422"/>
      <c r="VHE732" s="3"/>
      <c r="VHF732" s="422"/>
      <c r="VHG732" s="3"/>
      <c r="VHH732" s="422"/>
      <c r="VHI732" s="3"/>
      <c r="VHJ732" s="422"/>
      <c r="VHK732" s="3"/>
      <c r="VHL732" s="422"/>
      <c r="VHM732" s="3"/>
      <c r="VHN732" s="422"/>
      <c r="VHO732" s="3"/>
      <c r="VHP732" s="422"/>
      <c r="VHQ732" s="3"/>
      <c r="VHR732" s="422"/>
      <c r="VHS732" s="3"/>
      <c r="VHT732" s="422"/>
      <c r="VHU732" s="3"/>
      <c r="VHV732" s="422"/>
      <c r="VHW732" s="3"/>
      <c r="VHX732" s="422"/>
      <c r="VHY732" s="3"/>
      <c r="VHZ732" s="422"/>
      <c r="VIA732" s="3"/>
      <c r="VIB732" s="422"/>
      <c r="VIC732" s="3"/>
      <c r="VID732" s="422"/>
      <c r="VIE732" s="3"/>
      <c r="VIF732" s="422"/>
      <c r="VIG732" s="3"/>
      <c r="VIH732" s="422"/>
      <c r="VII732" s="3"/>
      <c r="VIJ732" s="422"/>
      <c r="VIK732" s="3"/>
      <c r="VIL732" s="422"/>
      <c r="VIM732" s="3"/>
      <c r="VIN732" s="422"/>
      <c r="VIO732" s="3"/>
      <c r="VIP732" s="422"/>
      <c r="VIQ732" s="3"/>
      <c r="VIR732" s="422"/>
      <c r="VIS732" s="3"/>
      <c r="VIT732" s="422"/>
      <c r="VIU732" s="3"/>
      <c r="VIV732" s="422"/>
      <c r="VIW732" s="3"/>
      <c r="VIX732" s="422"/>
      <c r="VIY732" s="3"/>
      <c r="VIZ732" s="422"/>
      <c r="VJA732" s="3"/>
      <c r="VJB732" s="422"/>
      <c r="VJC732" s="3"/>
      <c r="VJD732" s="422"/>
      <c r="VJE732" s="3"/>
      <c r="VJF732" s="422"/>
      <c r="VJG732" s="3"/>
      <c r="VJH732" s="422"/>
      <c r="VJI732" s="3"/>
      <c r="VJJ732" s="422"/>
      <c r="VJK732" s="3"/>
      <c r="VJL732" s="422"/>
      <c r="VJM732" s="3"/>
      <c r="VJN732" s="422"/>
      <c r="VJO732" s="3"/>
      <c r="VJP732" s="422"/>
      <c r="VJQ732" s="3"/>
      <c r="VJR732" s="422"/>
      <c r="VJS732" s="3"/>
      <c r="VJT732" s="422"/>
      <c r="VJU732" s="3"/>
      <c r="VJV732" s="422"/>
      <c r="VJW732" s="3"/>
      <c r="VJX732" s="422"/>
      <c r="VJY732" s="3"/>
      <c r="VJZ732" s="422"/>
      <c r="VKA732" s="3"/>
      <c r="VKB732" s="422"/>
      <c r="VKC732" s="3"/>
      <c r="VKD732" s="422"/>
      <c r="VKE732" s="3"/>
      <c r="VKF732" s="422"/>
      <c r="VKG732" s="3"/>
      <c r="VKH732" s="422"/>
      <c r="VKI732" s="3"/>
      <c r="VKJ732" s="422"/>
      <c r="VKK732" s="3"/>
      <c r="VKL732" s="422"/>
      <c r="VKM732" s="3"/>
      <c r="VKN732" s="422"/>
      <c r="VKO732" s="3"/>
      <c r="VKP732" s="422"/>
      <c r="VKQ732" s="3"/>
      <c r="VKR732" s="422"/>
      <c r="VKS732" s="3"/>
      <c r="VKT732" s="422"/>
      <c r="VKU732" s="3"/>
      <c r="VKV732" s="422"/>
      <c r="VKW732" s="3"/>
      <c r="VKX732" s="422"/>
      <c r="VKY732" s="3"/>
      <c r="VKZ732" s="422"/>
      <c r="VLA732" s="3"/>
      <c r="VLB732" s="422"/>
      <c r="VLC732" s="3"/>
      <c r="VLD732" s="422"/>
      <c r="VLE732" s="3"/>
      <c r="VLF732" s="422"/>
      <c r="VLG732" s="3"/>
      <c r="VLH732" s="422"/>
      <c r="VLI732" s="3"/>
      <c r="VLJ732" s="422"/>
      <c r="VLK732" s="3"/>
      <c r="VLL732" s="422"/>
      <c r="VLM732" s="3"/>
      <c r="VLN732" s="422"/>
      <c r="VLO732" s="3"/>
      <c r="VLP732" s="422"/>
      <c r="VLQ732" s="3"/>
      <c r="VLR732" s="422"/>
      <c r="VLS732" s="3"/>
      <c r="VLT732" s="422"/>
      <c r="VLU732" s="3"/>
      <c r="VLV732" s="422"/>
      <c r="VLW732" s="3"/>
      <c r="VLX732" s="422"/>
      <c r="VLY732" s="3"/>
      <c r="VLZ732" s="422"/>
      <c r="VMA732" s="3"/>
      <c r="VMB732" s="422"/>
      <c r="VMC732" s="3"/>
      <c r="VMD732" s="422"/>
      <c r="VME732" s="3"/>
      <c r="VMF732" s="422"/>
      <c r="VMG732" s="3"/>
      <c r="VMH732" s="422"/>
      <c r="VMI732" s="3"/>
      <c r="VMJ732" s="422"/>
      <c r="VMK732" s="3"/>
      <c r="VML732" s="422"/>
      <c r="VMM732" s="3"/>
      <c r="VMN732" s="422"/>
      <c r="VMO732" s="3"/>
      <c r="VMP732" s="422"/>
      <c r="VMQ732" s="3"/>
      <c r="VMR732" s="422"/>
      <c r="VMS732" s="3"/>
      <c r="VMT732" s="422"/>
      <c r="VMU732" s="3"/>
      <c r="VMV732" s="422"/>
      <c r="VMW732" s="3"/>
      <c r="VMX732" s="422"/>
      <c r="VMY732" s="3"/>
      <c r="VMZ732" s="422"/>
      <c r="VNA732" s="3"/>
      <c r="VNB732" s="422"/>
      <c r="VNC732" s="3"/>
      <c r="VND732" s="422"/>
      <c r="VNE732" s="3"/>
      <c r="VNF732" s="422"/>
      <c r="VNG732" s="3"/>
      <c r="VNH732" s="422"/>
      <c r="VNI732" s="3"/>
      <c r="VNJ732" s="422"/>
      <c r="VNK732" s="3"/>
      <c r="VNL732" s="422"/>
      <c r="VNM732" s="3"/>
      <c r="VNN732" s="422"/>
      <c r="VNO732" s="3"/>
      <c r="VNP732" s="422"/>
      <c r="VNQ732" s="3"/>
      <c r="VNR732" s="422"/>
      <c r="VNS732" s="3"/>
      <c r="VNT732" s="422"/>
      <c r="VNU732" s="3"/>
      <c r="VNV732" s="422"/>
      <c r="VNW732" s="3"/>
      <c r="VNX732" s="422"/>
      <c r="VNY732" s="3"/>
      <c r="VNZ732" s="422"/>
      <c r="VOA732" s="3"/>
      <c r="VOB732" s="422"/>
      <c r="VOC732" s="3"/>
      <c r="VOD732" s="422"/>
      <c r="VOE732" s="3"/>
      <c r="VOF732" s="422"/>
      <c r="VOG732" s="3"/>
      <c r="VOH732" s="422"/>
      <c r="VOI732" s="3"/>
      <c r="VOJ732" s="422"/>
      <c r="VOK732" s="3"/>
      <c r="VOL732" s="422"/>
      <c r="VOM732" s="3"/>
      <c r="VON732" s="422"/>
      <c r="VOO732" s="3"/>
      <c r="VOP732" s="422"/>
      <c r="VOQ732" s="3"/>
      <c r="VOR732" s="422"/>
      <c r="VOS732" s="3"/>
      <c r="VOT732" s="422"/>
      <c r="VOU732" s="3"/>
      <c r="VOV732" s="422"/>
      <c r="VOW732" s="3"/>
      <c r="VOX732" s="422"/>
      <c r="VOY732" s="3"/>
      <c r="VOZ732" s="422"/>
      <c r="VPA732" s="3"/>
      <c r="VPB732" s="422"/>
      <c r="VPC732" s="3"/>
      <c r="VPD732" s="422"/>
      <c r="VPE732" s="3"/>
      <c r="VPF732" s="422"/>
      <c r="VPG732" s="3"/>
      <c r="VPH732" s="422"/>
      <c r="VPI732" s="3"/>
      <c r="VPJ732" s="422"/>
      <c r="VPK732" s="3"/>
      <c r="VPL732" s="422"/>
      <c r="VPM732" s="3"/>
      <c r="VPN732" s="422"/>
      <c r="VPO732" s="3"/>
      <c r="VPP732" s="422"/>
      <c r="VPQ732" s="3"/>
      <c r="VPR732" s="422"/>
      <c r="VPS732" s="3"/>
      <c r="VPT732" s="422"/>
      <c r="VPU732" s="3"/>
      <c r="VPV732" s="422"/>
      <c r="VPW732" s="3"/>
      <c r="VPX732" s="422"/>
      <c r="VPY732" s="3"/>
      <c r="VPZ732" s="422"/>
      <c r="VQA732" s="3"/>
      <c r="VQB732" s="422"/>
      <c r="VQC732" s="3"/>
      <c r="VQD732" s="422"/>
      <c r="VQE732" s="3"/>
      <c r="VQF732" s="422"/>
      <c r="VQG732" s="3"/>
      <c r="VQH732" s="422"/>
      <c r="VQI732" s="3"/>
      <c r="VQJ732" s="422"/>
      <c r="VQK732" s="3"/>
      <c r="VQL732" s="422"/>
      <c r="VQM732" s="3"/>
      <c r="VQN732" s="422"/>
      <c r="VQO732" s="3"/>
      <c r="VQP732" s="422"/>
      <c r="VQQ732" s="3"/>
      <c r="VQR732" s="422"/>
      <c r="VQS732" s="3"/>
      <c r="VQT732" s="422"/>
      <c r="VQU732" s="3"/>
      <c r="VQV732" s="422"/>
      <c r="VQW732" s="3"/>
      <c r="VQX732" s="422"/>
      <c r="VQY732" s="3"/>
      <c r="VQZ732" s="422"/>
      <c r="VRA732" s="3"/>
      <c r="VRB732" s="422"/>
      <c r="VRC732" s="3"/>
      <c r="VRD732" s="422"/>
      <c r="VRE732" s="3"/>
      <c r="VRF732" s="422"/>
      <c r="VRG732" s="3"/>
      <c r="VRH732" s="422"/>
      <c r="VRI732" s="3"/>
      <c r="VRJ732" s="422"/>
      <c r="VRK732" s="3"/>
      <c r="VRL732" s="422"/>
      <c r="VRM732" s="3"/>
      <c r="VRN732" s="422"/>
      <c r="VRO732" s="3"/>
      <c r="VRP732" s="422"/>
      <c r="VRQ732" s="3"/>
      <c r="VRR732" s="422"/>
      <c r="VRS732" s="3"/>
      <c r="VRT732" s="422"/>
      <c r="VRU732" s="3"/>
      <c r="VRV732" s="422"/>
      <c r="VRW732" s="3"/>
      <c r="VRX732" s="422"/>
      <c r="VRY732" s="3"/>
      <c r="VRZ732" s="422"/>
      <c r="VSA732" s="3"/>
      <c r="VSB732" s="422"/>
      <c r="VSC732" s="3"/>
      <c r="VSD732" s="422"/>
      <c r="VSE732" s="3"/>
      <c r="VSF732" s="422"/>
      <c r="VSG732" s="3"/>
      <c r="VSH732" s="422"/>
      <c r="VSI732" s="3"/>
      <c r="VSJ732" s="422"/>
      <c r="VSK732" s="3"/>
      <c r="VSL732" s="422"/>
      <c r="VSM732" s="3"/>
      <c r="VSN732" s="422"/>
      <c r="VSO732" s="3"/>
      <c r="VSP732" s="422"/>
      <c r="VSQ732" s="3"/>
      <c r="VSR732" s="422"/>
      <c r="VSS732" s="3"/>
      <c r="VST732" s="422"/>
      <c r="VSU732" s="3"/>
      <c r="VSV732" s="422"/>
      <c r="VSW732" s="3"/>
      <c r="VSX732" s="422"/>
      <c r="VSY732" s="3"/>
      <c r="VSZ732" s="422"/>
      <c r="VTA732" s="3"/>
      <c r="VTB732" s="422"/>
      <c r="VTC732" s="3"/>
      <c r="VTD732" s="422"/>
      <c r="VTE732" s="3"/>
      <c r="VTF732" s="422"/>
      <c r="VTG732" s="3"/>
      <c r="VTH732" s="422"/>
      <c r="VTI732" s="3"/>
      <c r="VTJ732" s="422"/>
      <c r="VTK732" s="3"/>
      <c r="VTL732" s="422"/>
      <c r="VTM732" s="3"/>
      <c r="VTN732" s="422"/>
      <c r="VTO732" s="3"/>
      <c r="VTP732" s="422"/>
      <c r="VTQ732" s="3"/>
      <c r="VTR732" s="422"/>
      <c r="VTS732" s="3"/>
      <c r="VTT732" s="422"/>
      <c r="VTU732" s="3"/>
      <c r="VTV732" s="422"/>
      <c r="VTW732" s="3"/>
      <c r="VTX732" s="422"/>
      <c r="VTY732" s="3"/>
      <c r="VTZ732" s="422"/>
      <c r="VUA732" s="3"/>
      <c r="VUB732" s="422"/>
      <c r="VUC732" s="3"/>
      <c r="VUD732" s="422"/>
      <c r="VUE732" s="3"/>
      <c r="VUF732" s="422"/>
      <c r="VUG732" s="3"/>
      <c r="VUH732" s="422"/>
      <c r="VUI732" s="3"/>
      <c r="VUJ732" s="422"/>
      <c r="VUK732" s="3"/>
      <c r="VUL732" s="422"/>
      <c r="VUM732" s="3"/>
      <c r="VUN732" s="422"/>
      <c r="VUO732" s="3"/>
      <c r="VUP732" s="422"/>
      <c r="VUQ732" s="3"/>
      <c r="VUR732" s="422"/>
      <c r="VUS732" s="3"/>
      <c r="VUT732" s="422"/>
      <c r="VUU732" s="3"/>
      <c r="VUV732" s="422"/>
      <c r="VUW732" s="3"/>
      <c r="VUX732" s="422"/>
      <c r="VUY732" s="3"/>
      <c r="VUZ732" s="422"/>
      <c r="VVA732" s="3"/>
      <c r="VVB732" s="422"/>
      <c r="VVC732" s="3"/>
      <c r="VVD732" s="422"/>
      <c r="VVE732" s="3"/>
      <c r="VVF732" s="422"/>
      <c r="VVG732" s="3"/>
      <c r="VVH732" s="422"/>
      <c r="VVI732" s="3"/>
      <c r="VVJ732" s="422"/>
      <c r="VVK732" s="3"/>
      <c r="VVL732" s="422"/>
      <c r="VVM732" s="3"/>
      <c r="VVN732" s="422"/>
      <c r="VVO732" s="3"/>
      <c r="VVP732" s="422"/>
      <c r="VVQ732" s="3"/>
      <c r="VVR732" s="422"/>
      <c r="VVS732" s="3"/>
      <c r="VVT732" s="422"/>
      <c r="VVU732" s="3"/>
      <c r="VVV732" s="422"/>
      <c r="VVW732" s="3"/>
      <c r="VVX732" s="422"/>
      <c r="VVY732" s="3"/>
      <c r="VVZ732" s="422"/>
      <c r="VWA732" s="3"/>
      <c r="VWB732" s="422"/>
      <c r="VWC732" s="3"/>
      <c r="VWD732" s="422"/>
      <c r="VWE732" s="3"/>
      <c r="VWF732" s="422"/>
      <c r="VWG732" s="3"/>
      <c r="VWH732" s="422"/>
      <c r="VWI732" s="3"/>
      <c r="VWJ732" s="422"/>
      <c r="VWK732" s="3"/>
      <c r="VWL732" s="422"/>
      <c r="VWM732" s="3"/>
      <c r="VWN732" s="422"/>
      <c r="VWO732" s="3"/>
      <c r="VWP732" s="422"/>
      <c r="VWQ732" s="3"/>
      <c r="VWR732" s="422"/>
      <c r="VWS732" s="3"/>
      <c r="VWT732" s="422"/>
      <c r="VWU732" s="3"/>
      <c r="VWV732" s="422"/>
      <c r="VWW732" s="3"/>
      <c r="VWX732" s="422"/>
      <c r="VWY732" s="3"/>
      <c r="VWZ732" s="422"/>
      <c r="VXA732" s="3"/>
      <c r="VXB732" s="422"/>
      <c r="VXC732" s="3"/>
      <c r="VXD732" s="422"/>
      <c r="VXE732" s="3"/>
      <c r="VXF732" s="422"/>
      <c r="VXG732" s="3"/>
      <c r="VXH732" s="422"/>
      <c r="VXI732" s="3"/>
      <c r="VXJ732" s="422"/>
      <c r="VXK732" s="3"/>
      <c r="VXL732" s="422"/>
      <c r="VXM732" s="3"/>
      <c r="VXN732" s="422"/>
      <c r="VXO732" s="3"/>
      <c r="VXP732" s="422"/>
      <c r="VXQ732" s="3"/>
      <c r="VXR732" s="422"/>
      <c r="VXS732" s="3"/>
      <c r="VXT732" s="422"/>
      <c r="VXU732" s="3"/>
      <c r="VXV732" s="422"/>
      <c r="VXW732" s="3"/>
      <c r="VXX732" s="422"/>
      <c r="VXY732" s="3"/>
      <c r="VXZ732" s="422"/>
      <c r="VYA732" s="3"/>
      <c r="VYB732" s="422"/>
      <c r="VYC732" s="3"/>
      <c r="VYD732" s="422"/>
      <c r="VYE732" s="3"/>
      <c r="VYF732" s="422"/>
      <c r="VYG732" s="3"/>
      <c r="VYH732" s="422"/>
      <c r="VYI732" s="3"/>
      <c r="VYJ732" s="422"/>
      <c r="VYK732" s="3"/>
      <c r="VYL732" s="422"/>
      <c r="VYM732" s="3"/>
      <c r="VYN732" s="422"/>
      <c r="VYO732" s="3"/>
      <c r="VYP732" s="422"/>
      <c r="VYQ732" s="3"/>
      <c r="VYR732" s="422"/>
      <c r="VYS732" s="3"/>
      <c r="VYT732" s="422"/>
      <c r="VYU732" s="3"/>
      <c r="VYV732" s="422"/>
      <c r="VYW732" s="3"/>
      <c r="VYX732" s="422"/>
      <c r="VYY732" s="3"/>
      <c r="VYZ732" s="422"/>
      <c r="VZA732" s="3"/>
      <c r="VZB732" s="422"/>
      <c r="VZC732" s="3"/>
      <c r="VZD732" s="422"/>
      <c r="VZE732" s="3"/>
      <c r="VZF732" s="422"/>
      <c r="VZG732" s="3"/>
      <c r="VZH732" s="422"/>
      <c r="VZI732" s="3"/>
      <c r="VZJ732" s="422"/>
      <c r="VZK732" s="3"/>
      <c r="VZL732" s="422"/>
      <c r="VZM732" s="3"/>
      <c r="VZN732" s="422"/>
      <c r="VZO732" s="3"/>
      <c r="VZP732" s="422"/>
      <c r="VZQ732" s="3"/>
      <c r="VZR732" s="422"/>
      <c r="VZS732" s="3"/>
      <c r="VZT732" s="422"/>
      <c r="VZU732" s="3"/>
      <c r="VZV732" s="422"/>
      <c r="VZW732" s="3"/>
      <c r="VZX732" s="422"/>
      <c r="VZY732" s="3"/>
      <c r="VZZ732" s="422"/>
      <c r="WAA732" s="3"/>
      <c r="WAB732" s="422"/>
      <c r="WAC732" s="3"/>
      <c r="WAD732" s="422"/>
      <c r="WAE732" s="3"/>
      <c r="WAF732" s="422"/>
      <c r="WAG732" s="3"/>
      <c r="WAH732" s="422"/>
      <c r="WAI732" s="3"/>
      <c r="WAJ732" s="422"/>
      <c r="WAK732" s="3"/>
      <c r="WAL732" s="422"/>
      <c r="WAM732" s="3"/>
      <c r="WAN732" s="422"/>
      <c r="WAO732" s="3"/>
      <c r="WAP732" s="422"/>
      <c r="WAQ732" s="3"/>
      <c r="WAR732" s="422"/>
      <c r="WAS732" s="3"/>
      <c r="WAT732" s="422"/>
      <c r="WAU732" s="3"/>
      <c r="WAV732" s="422"/>
      <c r="WAW732" s="3"/>
      <c r="WAX732" s="422"/>
      <c r="WAY732" s="3"/>
      <c r="WAZ732" s="422"/>
      <c r="WBA732" s="3"/>
      <c r="WBB732" s="422"/>
      <c r="WBC732" s="3"/>
      <c r="WBD732" s="422"/>
      <c r="WBE732" s="3"/>
      <c r="WBF732" s="422"/>
      <c r="WBG732" s="3"/>
      <c r="WBH732" s="422"/>
      <c r="WBI732" s="3"/>
      <c r="WBJ732" s="422"/>
      <c r="WBK732" s="3"/>
      <c r="WBL732" s="422"/>
      <c r="WBM732" s="3"/>
      <c r="WBN732" s="422"/>
      <c r="WBO732" s="3"/>
      <c r="WBP732" s="422"/>
      <c r="WBQ732" s="3"/>
      <c r="WBR732" s="422"/>
      <c r="WBS732" s="3"/>
      <c r="WBT732" s="422"/>
      <c r="WBU732" s="3"/>
      <c r="WBV732" s="422"/>
      <c r="WBW732" s="3"/>
      <c r="WBX732" s="422"/>
      <c r="WBY732" s="3"/>
      <c r="WBZ732" s="422"/>
      <c r="WCA732" s="3"/>
      <c r="WCB732" s="422"/>
      <c r="WCC732" s="3"/>
      <c r="WCD732" s="422"/>
      <c r="WCE732" s="3"/>
      <c r="WCF732" s="422"/>
      <c r="WCG732" s="3"/>
      <c r="WCH732" s="422"/>
      <c r="WCI732" s="3"/>
      <c r="WCJ732" s="422"/>
      <c r="WCK732" s="3"/>
      <c r="WCL732" s="422"/>
      <c r="WCM732" s="3"/>
      <c r="WCN732" s="422"/>
      <c r="WCO732" s="3"/>
      <c r="WCP732" s="422"/>
      <c r="WCQ732" s="3"/>
      <c r="WCR732" s="422"/>
      <c r="WCS732" s="3"/>
      <c r="WCT732" s="422"/>
      <c r="WCU732" s="3"/>
      <c r="WCV732" s="422"/>
      <c r="WCW732" s="3"/>
      <c r="WCX732" s="422"/>
      <c r="WCY732" s="3"/>
      <c r="WCZ732" s="422"/>
      <c r="WDA732" s="3"/>
      <c r="WDB732" s="422"/>
      <c r="WDC732" s="3"/>
      <c r="WDD732" s="422"/>
      <c r="WDE732" s="3"/>
      <c r="WDF732" s="422"/>
      <c r="WDG732" s="3"/>
      <c r="WDH732" s="422"/>
      <c r="WDI732" s="3"/>
      <c r="WDJ732" s="422"/>
      <c r="WDK732" s="3"/>
      <c r="WDL732" s="422"/>
      <c r="WDM732" s="3"/>
      <c r="WDN732" s="422"/>
      <c r="WDO732" s="3"/>
      <c r="WDP732" s="422"/>
      <c r="WDQ732" s="3"/>
      <c r="WDR732" s="422"/>
      <c r="WDS732" s="3"/>
      <c r="WDT732" s="422"/>
      <c r="WDU732" s="3"/>
      <c r="WDV732" s="422"/>
      <c r="WDW732" s="3"/>
      <c r="WDX732" s="422"/>
      <c r="WDY732" s="3"/>
      <c r="WDZ732" s="422"/>
      <c r="WEA732" s="3"/>
      <c r="WEB732" s="422"/>
      <c r="WEC732" s="3"/>
      <c r="WED732" s="422"/>
      <c r="WEE732" s="3"/>
      <c r="WEF732" s="422"/>
      <c r="WEG732" s="3"/>
      <c r="WEH732" s="422"/>
      <c r="WEI732" s="3"/>
      <c r="WEJ732" s="422"/>
      <c r="WEK732" s="3"/>
      <c r="WEL732" s="422"/>
      <c r="WEM732" s="3"/>
      <c r="WEN732" s="422"/>
      <c r="WEO732" s="3"/>
      <c r="WEP732" s="422"/>
      <c r="WEQ732" s="3"/>
      <c r="WER732" s="422"/>
      <c r="WES732" s="3"/>
      <c r="WET732" s="422"/>
      <c r="WEU732" s="3"/>
      <c r="WEV732" s="422"/>
      <c r="WEW732" s="3"/>
      <c r="WEX732" s="422"/>
      <c r="WEY732" s="3"/>
      <c r="WEZ732" s="422"/>
      <c r="WFA732" s="3"/>
      <c r="WFB732" s="422"/>
      <c r="WFC732" s="3"/>
      <c r="WFD732" s="422"/>
      <c r="WFE732" s="3"/>
      <c r="WFF732" s="422"/>
      <c r="WFG732" s="3"/>
      <c r="WFH732" s="422"/>
      <c r="WFI732" s="3"/>
      <c r="WFJ732" s="422"/>
      <c r="WFK732" s="3"/>
      <c r="WFL732" s="422"/>
      <c r="WFM732" s="3"/>
      <c r="WFN732" s="422"/>
      <c r="WFO732" s="3"/>
      <c r="WFP732" s="422"/>
      <c r="WFQ732" s="3"/>
      <c r="WFR732" s="422"/>
      <c r="WFS732" s="3"/>
      <c r="WFT732" s="422"/>
      <c r="WFU732" s="3"/>
      <c r="WFV732" s="422"/>
      <c r="WFW732" s="3"/>
      <c r="WFX732" s="422"/>
      <c r="WFY732" s="3"/>
      <c r="WFZ732" s="422"/>
      <c r="WGA732" s="3"/>
      <c r="WGB732" s="422"/>
      <c r="WGC732" s="3"/>
      <c r="WGD732" s="422"/>
      <c r="WGE732" s="3"/>
      <c r="WGF732" s="422"/>
      <c r="WGG732" s="3"/>
      <c r="WGH732" s="422"/>
      <c r="WGI732" s="3"/>
      <c r="WGJ732" s="422"/>
      <c r="WGK732" s="3"/>
      <c r="WGL732" s="422"/>
      <c r="WGM732" s="3"/>
      <c r="WGN732" s="422"/>
      <c r="WGO732" s="3"/>
      <c r="WGP732" s="422"/>
      <c r="WGQ732" s="3"/>
      <c r="WGR732" s="422"/>
      <c r="WGS732" s="3"/>
      <c r="WGT732" s="422"/>
      <c r="WGU732" s="3"/>
      <c r="WGV732" s="422"/>
      <c r="WGW732" s="3"/>
      <c r="WGX732" s="422"/>
      <c r="WGY732" s="3"/>
      <c r="WGZ732" s="422"/>
      <c r="WHA732" s="3"/>
      <c r="WHB732" s="422"/>
      <c r="WHC732" s="3"/>
      <c r="WHD732" s="422"/>
      <c r="WHE732" s="3"/>
      <c r="WHF732" s="422"/>
      <c r="WHG732" s="3"/>
      <c r="WHH732" s="422"/>
      <c r="WHI732" s="3"/>
      <c r="WHJ732" s="422"/>
      <c r="WHK732" s="3"/>
      <c r="WHL732" s="422"/>
      <c r="WHM732" s="3"/>
      <c r="WHN732" s="422"/>
      <c r="WHO732" s="3"/>
      <c r="WHP732" s="422"/>
      <c r="WHQ732" s="3"/>
      <c r="WHR732" s="422"/>
      <c r="WHS732" s="3"/>
      <c r="WHT732" s="422"/>
      <c r="WHU732" s="3"/>
      <c r="WHV732" s="422"/>
      <c r="WHW732" s="3"/>
      <c r="WHX732" s="422"/>
      <c r="WHY732" s="3"/>
      <c r="WHZ732" s="422"/>
      <c r="WIA732" s="3"/>
      <c r="WIB732" s="422"/>
      <c r="WIC732" s="3"/>
      <c r="WID732" s="422"/>
      <c r="WIE732" s="3"/>
      <c r="WIF732" s="422"/>
      <c r="WIG732" s="3"/>
      <c r="WIH732" s="422"/>
      <c r="WII732" s="3"/>
      <c r="WIJ732" s="422"/>
      <c r="WIK732" s="3"/>
      <c r="WIL732" s="422"/>
      <c r="WIM732" s="3"/>
      <c r="WIN732" s="422"/>
      <c r="WIO732" s="3"/>
      <c r="WIP732" s="422"/>
      <c r="WIQ732" s="3"/>
      <c r="WIR732" s="422"/>
      <c r="WIS732" s="3"/>
      <c r="WIT732" s="422"/>
      <c r="WIU732" s="3"/>
      <c r="WIV732" s="422"/>
      <c r="WIW732" s="3"/>
      <c r="WIX732" s="422"/>
      <c r="WIY732" s="3"/>
      <c r="WIZ732" s="422"/>
      <c r="WJA732" s="3"/>
      <c r="WJB732" s="422"/>
      <c r="WJC732" s="3"/>
      <c r="WJD732" s="422"/>
      <c r="WJE732" s="3"/>
      <c r="WJF732" s="422"/>
      <c r="WJG732" s="3"/>
      <c r="WJH732" s="422"/>
      <c r="WJI732" s="3"/>
      <c r="WJJ732" s="422"/>
      <c r="WJK732" s="3"/>
      <c r="WJL732" s="422"/>
      <c r="WJM732" s="3"/>
      <c r="WJN732" s="422"/>
      <c r="WJO732" s="3"/>
      <c r="WJP732" s="422"/>
      <c r="WJQ732" s="3"/>
      <c r="WJR732" s="422"/>
      <c r="WJS732" s="3"/>
      <c r="WJT732" s="422"/>
      <c r="WJU732" s="3"/>
      <c r="WJV732" s="422"/>
      <c r="WJW732" s="3"/>
      <c r="WJX732" s="422"/>
      <c r="WJY732" s="3"/>
      <c r="WJZ732" s="422"/>
      <c r="WKA732" s="3"/>
      <c r="WKB732" s="422"/>
      <c r="WKC732" s="3"/>
      <c r="WKD732" s="422"/>
      <c r="WKE732" s="3"/>
      <c r="WKF732" s="422"/>
      <c r="WKG732" s="3"/>
      <c r="WKH732" s="422"/>
      <c r="WKI732" s="3"/>
      <c r="WKJ732" s="422"/>
      <c r="WKK732" s="3"/>
      <c r="WKL732" s="422"/>
      <c r="WKM732" s="3"/>
      <c r="WKN732" s="422"/>
      <c r="WKO732" s="3"/>
      <c r="WKP732" s="422"/>
      <c r="WKQ732" s="3"/>
      <c r="WKR732" s="422"/>
      <c r="WKS732" s="3"/>
      <c r="WKT732" s="422"/>
      <c r="WKU732" s="3"/>
      <c r="WKV732" s="422"/>
      <c r="WKW732" s="3"/>
      <c r="WKX732" s="422"/>
      <c r="WKY732" s="3"/>
      <c r="WKZ732" s="422"/>
      <c r="WLA732" s="3"/>
      <c r="WLB732" s="422"/>
      <c r="WLC732" s="3"/>
      <c r="WLD732" s="422"/>
      <c r="WLE732" s="3"/>
      <c r="WLF732" s="422"/>
      <c r="WLG732" s="3"/>
      <c r="WLH732" s="422"/>
      <c r="WLI732" s="3"/>
      <c r="WLJ732" s="422"/>
      <c r="WLK732" s="3"/>
      <c r="WLL732" s="422"/>
      <c r="WLM732" s="3"/>
      <c r="WLN732" s="422"/>
      <c r="WLO732" s="3"/>
      <c r="WLP732" s="422"/>
      <c r="WLQ732" s="3"/>
      <c r="WLR732" s="422"/>
      <c r="WLS732" s="3"/>
      <c r="WLT732" s="422"/>
      <c r="WLU732" s="3"/>
      <c r="WLV732" s="422"/>
      <c r="WLW732" s="3"/>
      <c r="WLX732" s="422"/>
      <c r="WLY732" s="3"/>
      <c r="WLZ732" s="422"/>
      <c r="WMA732" s="3"/>
      <c r="WMB732" s="422"/>
      <c r="WMC732" s="3"/>
      <c r="WMD732" s="422"/>
      <c r="WME732" s="3"/>
      <c r="WMF732" s="422"/>
      <c r="WMG732" s="3"/>
      <c r="WMH732" s="422"/>
      <c r="WMI732" s="3"/>
      <c r="WMJ732" s="422"/>
      <c r="WMK732" s="3"/>
      <c r="WML732" s="422"/>
      <c r="WMM732" s="3"/>
      <c r="WMN732" s="422"/>
      <c r="WMO732" s="3"/>
      <c r="WMP732" s="422"/>
      <c r="WMQ732" s="3"/>
      <c r="WMR732" s="422"/>
      <c r="WMS732" s="3"/>
      <c r="WMT732" s="422"/>
      <c r="WMU732" s="3"/>
      <c r="WMV732" s="422"/>
      <c r="WMW732" s="3"/>
      <c r="WMX732" s="422"/>
      <c r="WMY732" s="3"/>
      <c r="WMZ732" s="422"/>
      <c r="WNA732" s="3"/>
      <c r="WNB732" s="422"/>
      <c r="WNC732" s="3"/>
      <c r="WND732" s="422"/>
      <c r="WNE732" s="3"/>
      <c r="WNF732" s="422"/>
      <c r="WNG732" s="3"/>
      <c r="WNH732" s="422"/>
      <c r="WNI732" s="3"/>
      <c r="WNJ732" s="422"/>
      <c r="WNK732" s="3"/>
      <c r="WNL732" s="422"/>
      <c r="WNM732" s="3"/>
      <c r="WNN732" s="422"/>
      <c r="WNO732" s="3"/>
      <c r="WNP732" s="422"/>
      <c r="WNQ732" s="3"/>
      <c r="WNR732" s="422"/>
      <c r="WNS732" s="3"/>
      <c r="WNT732" s="422"/>
      <c r="WNU732" s="3"/>
      <c r="WNV732" s="422"/>
      <c r="WNW732" s="3"/>
      <c r="WNX732" s="422"/>
      <c r="WNY732" s="3"/>
      <c r="WNZ732" s="422"/>
      <c r="WOA732" s="3"/>
      <c r="WOB732" s="422"/>
      <c r="WOC732" s="3"/>
      <c r="WOD732" s="422"/>
      <c r="WOE732" s="3"/>
      <c r="WOF732" s="422"/>
      <c r="WOG732" s="3"/>
      <c r="WOH732" s="422"/>
      <c r="WOI732" s="3"/>
      <c r="WOJ732" s="422"/>
      <c r="WOK732" s="3"/>
      <c r="WOL732" s="422"/>
      <c r="WOM732" s="3"/>
      <c r="WON732" s="422"/>
      <c r="WOO732" s="3"/>
      <c r="WOP732" s="422"/>
      <c r="WOQ732" s="3"/>
      <c r="WOR732" s="422"/>
      <c r="WOS732" s="3"/>
      <c r="WOT732" s="422"/>
      <c r="WOU732" s="3"/>
      <c r="WOV732" s="422"/>
      <c r="WOW732" s="3"/>
      <c r="WOX732" s="422"/>
      <c r="WOY732" s="3"/>
      <c r="WOZ732" s="422"/>
      <c r="WPA732" s="3"/>
      <c r="WPB732" s="422"/>
      <c r="WPC732" s="3"/>
      <c r="WPD732" s="422"/>
      <c r="WPE732" s="3"/>
      <c r="WPF732" s="422"/>
      <c r="WPG732" s="3"/>
      <c r="WPH732" s="422"/>
      <c r="WPI732" s="3"/>
      <c r="WPJ732" s="422"/>
      <c r="WPK732" s="3"/>
      <c r="WPL732" s="422"/>
      <c r="WPM732" s="3"/>
      <c r="WPN732" s="422"/>
      <c r="WPO732" s="3"/>
      <c r="WPP732" s="422"/>
      <c r="WPQ732" s="3"/>
      <c r="WPR732" s="422"/>
      <c r="WPS732" s="3"/>
      <c r="WPT732" s="422"/>
      <c r="WPU732" s="3"/>
      <c r="WPV732" s="422"/>
      <c r="WPW732" s="3"/>
      <c r="WPX732" s="422"/>
      <c r="WPY732" s="3"/>
      <c r="WPZ732" s="422"/>
      <c r="WQA732" s="3"/>
      <c r="WQB732" s="422"/>
      <c r="WQC732" s="3"/>
      <c r="WQD732" s="422"/>
      <c r="WQE732" s="3"/>
      <c r="WQF732" s="422"/>
      <c r="WQG732" s="3"/>
      <c r="WQH732" s="422"/>
      <c r="WQI732" s="3"/>
      <c r="WQJ732" s="422"/>
      <c r="WQK732" s="3"/>
      <c r="WQL732" s="422"/>
      <c r="WQM732" s="3"/>
      <c r="WQN732" s="422"/>
      <c r="WQO732" s="3"/>
      <c r="WQP732" s="422"/>
      <c r="WQQ732" s="3"/>
      <c r="WQR732" s="422"/>
      <c r="WQS732" s="3"/>
      <c r="WQT732" s="422"/>
      <c r="WQU732" s="3"/>
      <c r="WQV732" s="422"/>
      <c r="WQW732" s="3"/>
      <c r="WQX732" s="422"/>
      <c r="WQY732" s="3"/>
      <c r="WQZ732" s="422"/>
      <c r="WRA732" s="3"/>
      <c r="WRB732" s="422"/>
      <c r="WRC732" s="3"/>
      <c r="WRD732" s="422"/>
      <c r="WRE732" s="3"/>
      <c r="WRF732" s="422"/>
      <c r="WRG732" s="3"/>
      <c r="WRH732" s="422"/>
      <c r="WRI732" s="3"/>
      <c r="WRJ732" s="422"/>
      <c r="WRK732" s="3"/>
      <c r="WRL732" s="422"/>
      <c r="WRM732" s="3"/>
      <c r="WRN732" s="422"/>
      <c r="WRO732" s="3"/>
      <c r="WRP732" s="422"/>
      <c r="WRQ732" s="3"/>
      <c r="WRR732" s="422"/>
      <c r="WRS732" s="3"/>
      <c r="WRT732" s="422"/>
      <c r="WRU732" s="3"/>
      <c r="WRV732" s="422"/>
      <c r="WRW732" s="3"/>
      <c r="WRX732" s="422"/>
      <c r="WRY732" s="3"/>
      <c r="WRZ732" s="422"/>
      <c r="WSA732" s="3"/>
      <c r="WSB732" s="422"/>
      <c r="WSC732" s="3"/>
      <c r="WSD732" s="422"/>
      <c r="WSE732" s="3"/>
      <c r="WSF732" s="422"/>
      <c r="WSG732" s="3"/>
      <c r="WSH732" s="422"/>
      <c r="WSI732" s="3"/>
      <c r="WSJ732" s="422"/>
      <c r="WSK732" s="3"/>
      <c r="WSL732" s="422"/>
      <c r="WSM732" s="3"/>
      <c r="WSN732" s="422"/>
      <c r="WSO732" s="3"/>
      <c r="WSP732" s="422"/>
      <c r="WSQ732" s="3"/>
      <c r="WSR732" s="422"/>
      <c r="WSS732" s="3"/>
      <c r="WST732" s="422"/>
      <c r="WSU732" s="3"/>
      <c r="WSV732" s="422"/>
      <c r="WSW732" s="3"/>
      <c r="WSX732" s="422"/>
      <c r="WSY732" s="3"/>
      <c r="WSZ732" s="422"/>
      <c r="WTA732" s="3"/>
      <c r="WTB732" s="422"/>
      <c r="WTC732" s="3"/>
      <c r="WTD732" s="422"/>
      <c r="WTE732" s="3"/>
      <c r="WTF732" s="422"/>
      <c r="WTG732" s="3"/>
      <c r="WTH732" s="422"/>
      <c r="WTI732" s="3"/>
      <c r="WTJ732" s="422"/>
      <c r="WTK732" s="3"/>
      <c r="WTL732" s="422"/>
      <c r="WTM732" s="3"/>
      <c r="WTN732" s="422"/>
      <c r="WTO732" s="3"/>
      <c r="WTP732" s="422"/>
      <c r="WTQ732" s="3"/>
      <c r="WTR732" s="422"/>
      <c r="WTS732" s="3"/>
      <c r="WTT732" s="422"/>
      <c r="WTU732" s="3"/>
      <c r="WTV732" s="422"/>
      <c r="WTW732" s="3"/>
      <c r="WTX732" s="422"/>
      <c r="WTY732" s="3"/>
      <c r="WTZ732" s="422"/>
      <c r="WUA732" s="3"/>
      <c r="WUB732" s="422"/>
      <c r="WUC732" s="3"/>
      <c r="WUD732" s="422"/>
      <c r="WUE732" s="3"/>
      <c r="WUF732" s="422"/>
      <c r="WUG732" s="3"/>
      <c r="WUH732" s="422"/>
      <c r="WUI732" s="3"/>
      <c r="WUJ732" s="422"/>
      <c r="WUK732" s="3"/>
      <c r="WUL732" s="422"/>
      <c r="WUM732" s="3"/>
      <c r="WUN732" s="422"/>
      <c r="WUO732" s="3"/>
      <c r="WUP732" s="422"/>
      <c r="WUQ732" s="3"/>
      <c r="WUR732" s="422"/>
      <c r="WUS732" s="3"/>
      <c r="WUT732" s="422"/>
      <c r="WUU732" s="3"/>
      <c r="WUV732" s="422"/>
      <c r="WUW732" s="3"/>
      <c r="WUX732" s="422"/>
      <c r="WUY732" s="3"/>
      <c r="WUZ732" s="422"/>
      <c r="WVA732" s="3"/>
      <c r="WVB732" s="422"/>
      <c r="WVC732" s="3"/>
      <c r="WVD732" s="422"/>
      <c r="WVE732" s="3"/>
      <c r="WVF732" s="422"/>
      <c r="WVG732" s="3"/>
      <c r="WVH732" s="422"/>
      <c r="WVI732" s="3"/>
      <c r="WVJ732" s="422"/>
      <c r="WVK732" s="3"/>
      <c r="WVL732" s="422"/>
      <c r="WVM732" s="3"/>
      <c r="WVN732" s="422"/>
      <c r="WVO732" s="3"/>
      <c r="WVP732" s="422"/>
      <c r="WVQ732" s="3"/>
      <c r="WVR732" s="422"/>
      <c r="WVS732" s="3"/>
      <c r="WVT732" s="422"/>
      <c r="WVU732" s="3"/>
      <c r="WVV732" s="422"/>
      <c r="WVW732" s="3"/>
      <c r="WVX732" s="422"/>
      <c r="WVY732" s="3"/>
      <c r="WVZ732" s="422"/>
      <c r="WWA732" s="3"/>
      <c r="WWB732" s="422"/>
      <c r="WWC732" s="3"/>
      <c r="WWD732" s="422"/>
      <c r="WWE732" s="3"/>
      <c r="WWF732" s="422"/>
      <c r="WWG732" s="3"/>
      <c r="WWH732" s="422"/>
      <c r="WWI732" s="3"/>
      <c r="WWJ732" s="422"/>
      <c r="WWK732" s="3"/>
      <c r="WWL732" s="422"/>
      <c r="WWM732" s="3"/>
      <c r="WWN732" s="422"/>
      <c r="WWO732" s="3"/>
      <c r="WWP732" s="422"/>
      <c r="WWQ732" s="3"/>
      <c r="WWR732" s="422"/>
      <c r="WWS732" s="3"/>
      <c r="WWT732" s="422"/>
      <c r="WWU732" s="3"/>
      <c r="WWV732" s="422"/>
      <c r="WWW732" s="3"/>
      <c r="WWX732" s="422"/>
      <c r="WWY732" s="3"/>
      <c r="WWZ732" s="422"/>
      <c r="WXA732" s="3"/>
      <c r="WXB732" s="422"/>
      <c r="WXC732" s="3"/>
      <c r="WXD732" s="422"/>
      <c r="WXE732" s="3"/>
      <c r="WXF732" s="422"/>
      <c r="WXG732" s="3"/>
      <c r="WXH732" s="422"/>
      <c r="WXI732" s="3"/>
      <c r="WXJ732" s="422"/>
      <c r="WXK732" s="3"/>
      <c r="WXL732" s="422"/>
      <c r="WXM732" s="3"/>
      <c r="WXN732" s="422"/>
      <c r="WXO732" s="3"/>
      <c r="WXP732" s="422"/>
      <c r="WXQ732" s="3"/>
      <c r="WXR732" s="422"/>
      <c r="WXS732" s="3"/>
      <c r="WXT732" s="422"/>
      <c r="WXU732" s="3"/>
      <c r="WXV732" s="422"/>
      <c r="WXW732" s="3"/>
      <c r="WXX732" s="422"/>
      <c r="WXY732" s="3"/>
      <c r="WXZ732" s="422"/>
      <c r="WYA732" s="3"/>
      <c r="WYB732" s="422"/>
      <c r="WYC732" s="3"/>
      <c r="WYD732" s="422"/>
      <c r="WYE732" s="3"/>
      <c r="WYF732" s="422"/>
      <c r="WYG732" s="3"/>
      <c r="WYH732" s="422"/>
      <c r="WYI732" s="3"/>
      <c r="WYJ732" s="422"/>
      <c r="WYK732" s="3"/>
      <c r="WYL732" s="422"/>
      <c r="WYM732" s="3"/>
      <c r="WYN732" s="422"/>
      <c r="WYO732" s="3"/>
      <c r="WYP732" s="422"/>
      <c r="WYQ732" s="3"/>
      <c r="WYR732" s="422"/>
      <c r="WYS732" s="3"/>
      <c r="WYT732" s="422"/>
      <c r="WYU732" s="3"/>
      <c r="WYV732" s="422"/>
      <c r="WYW732" s="3"/>
      <c r="WYX732" s="422"/>
      <c r="WYY732" s="3"/>
      <c r="WYZ732" s="422"/>
      <c r="WZA732" s="3"/>
      <c r="WZB732" s="422"/>
      <c r="WZC732" s="3"/>
      <c r="WZD732" s="422"/>
      <c r="WZE732" s="3"/>
      <c r="WZF732" s="422"/>
      <c r="WZG732" s="3"/>
      <c r="WZH732" s="422"/>
      <c r="WZI732" s="3"/>
      <c r="WZJ732" s="422"/>
      <c r="WZK732" s="3"/>
      <c r="WZL732" s="422"/>
      <c r="WZM732" s="3"/>
      <c r="WZN732" s="422"/>
      <c r="WZO732" s="3"/>
      <c r="WZP732" s="422"/>
      <c r="WZQ732" s="3"/>
      <c r="WZR732" s="422"/>
      <c r="WZS732" s="3"/>
      <c r="WZT732" s="422"/>
      <c r="WZU732" s="3"/>
      <c r="WZV732" s="422"/>
      <c r="WZW732" s="3"/>
      <c r="WZX732" s="422"/>
      <c r="WZY732" s="3"/>
      <c r="WZZ732" s="422"/>
      <c r="XAA732" s="3"/>
      <c r="XAB732" s="422"/>
      <c r="XAC732" s="3"/>
      <c r="XAD732" s="422"/>
      <c r="XAE732" s="3"/>
      <c r="XAF732" s="422"/>
      <c r="XAG732" s="3"/>
      <c r="XAH732" s="422"/>
      <c r="XAI732" s="3"/>
      <c r="XAJ732" s="422"/>
      <c r="XAK732" s="3"/>
      <c r="XAL732" s="422"/>
      <c r="XAM732" s="3"/>
      <c r="XAN732" s="422"/>
      <c r="XAO732" s="3"/>
      <c r="XAP732" s="422"/>
      <c r="XAQ732" s="3"/>
      <c r="XAR732" s="422"/>
      <c r="XAS732" s="3"/>
      <c r="XAT732" s="422"/>
      <c r="XAU732" s="3"/>
      <c r="XAV732" s="422"/>
      <c r="XAW732" s="3"/>
      <c r="XAX732" s="422"/>
      <c r="XAY732" s="3"/>
      <c r="XAZ732" s="422"/>
      <c r="XBA732" s="3"/>
      <c r="XBB732" s="422"/>
      <c r="XBC732" s="3"/>
      <c r="XBD732" s="422"/>
      <c r="XBE732" s="3"/>
      <c r="XBF732" s="422"/>
      <c r="XBG732" s="3"/>
      <c r="XBH732" s="422"/>
      <c r="XBI732" s="3"/>
      <c r="XBJ732" s="422"/>
      <c r="XBK732" s="3"/>
      <c r="XBL732" s="422"/>
      <c r="XBM732" s="3"/>
      <c r="XBN732" s="422"/>
      <c r="XBO732" s="3"/>
      <c r="XBP732" s="422"/>
      <c r="XBQ732" s="3"/>
      <c r="XBR732" s="422"/>
      <c r="XBS732" s="3"/>
      <c r="XBT732" s="422"/>
      <c r="XBU732" s="3"/>
      <c r="XBV732" s="422"/>
      <c r="XBW732" s="3"/>
      <c r="XBX732" s="422"/>
      <c r="XBY732" s="3"/>
      <c r="XBZ732" s="422"/>
      <c r="XCA732" s="3"/>
      <c r="XCB732" s="422"/>
      <c r="XCC732" s="3"/>
      <c r="XCD732" s="422"/>
      <c r="XCE732" s="3"/>
      <c r="XCF732" s="422"/>
      <c r="XCG732" s="3"/>
      <c r="XCH732" s="422"/>
      <c r="XCI732" s="3"/>
      <c r="XCJ732" s="422"/>
      <c r="XCK732" s="3"/>
      <c r="XCL732" s="422"/>
      <c r="XCM732" s="3"/>
      <c r="XCN732" s="422"/>
      <c r="XCO732" s="3"/>
      <c r="XCP732" s="422"/>
      <c r="XCQ732" s="3"/>
      <c r="XCR732" s="422"/>
      <c r="XCS732" s="3"/>
      <c r="XCT732" s="422"/>
      <c r="XCU732" s="3"/>
      <c r="XCV732" s="422"/>
      <c r="XCW732" s="3"/>
      <c r="XCX732" s="422"/>
      <c r="XCY732" s="3"/>
      <c r="XCZ732" s="422"/>
      <c r="XDA732" s="3"/>
      <c r="XDB732" s="422"/>
      <c r="XDC732" s="3"/>
      <c r="XDD732" s="422"/>
      <c r="XDE732" s="3"/>
      <c r="XDF732" s="422"/>
      <c r="XDG732" s="3"/>
      <c r="XDH732" s="422"/>
      <c r="XDI732" s="3"/>
      <c r="XDJ732" s="422"/>
      <c r="XDK732" s="3"/>
      <c r="XDL732" s="422"/>
      <c r="XDM732" s="3"/>
      <c r="XDN732" s="422"/>
      <c r="XDO732" s="3"/>
      <c r="XDP732" s="422"/>
      <c r="XDQ732" s="3"/>
      <c r="XDR732" s="422"/>
      <c r="XDS732" s="3"/>
      <c r="XDT732" s="422"/>
      <c r="XDU732" s="3"/>
      <c r="XDV732" s="422"/>
      <c r="XDW732" s="3"/>
      <c r="XDX732" s="422"/>
      <c r="XDY732" s="3"/>
      <c r="XDZ732" s="422"/>
      <c r="XEA732" s="3"/>
      <c r="XEB732" s="422"/>
      <c r="XEC732" s="3"/>
      <c r="XED732" s="422"/>
      <c r="XEE732" s="3"/>
      <c r="XEF732" s="422"/>
      <c r="XEG732" s="3"/>
      <c r="XEH732" s="422"/>
      <c r="XEI732" s="3"/>
      <c r="XEJ732" s="422"/>
      <c r="XEK732" s="3"/>
      <c r="XEL732" s="422"/>
      <c r="XEM732" s="3"/>
      <c r="XEN732" s="422"/>
      <c r="XEO732" s="3"/>
      <c r="XEP732" s="422"/>
      <c r="XEQ732" s="3"/>
      <c r="XER732" s="422"/>
      <c r="XES732" s="3"/>
      <c r="XET732" s="422"/>
      <c r="XEU732" s="3"/>
      <c r="XEV732" s="422"/>
      <c r="XEW732" s="3"/>
      <c r="XEX732" s="422"/>
      <c r="XEY732" s="3"/>
      <c r="XEZ732" s="422"/>
      <c r="XFA732" s="3"/>
      <c r="XFB732" s="422"/>
      <c r="XFC732" s="3"/>
      <c r="XFD732" s="422"/>
    </row>
    <row r="733" spans="1:16384">
      <c r="A733" s="3">
        <v>45127</v>
      </c>
      <c r="B733" s="422">
        <v>27250</v>
      </c>
      <c r="C733" s="422" t="s">
        <v>20</v>
      </c>
      <c r="D733" s="207" t="s">
        <v>95</v>
      </c>
      <c r="E733" s="3"/>
      <c r="F733" s="207">
        <v>10</v>
      </c>
      <c r="G733" s="73">
        <f t="shared" si="13"/>
        <v>5.1514348342607263E-14</v>
      </c>
      <c r="H733" s="422"/>
      <c r="J733" s="422"/>
      <c r="L733" s="207"/>
      <c r="M733" s="28"/>
      <c r="N733" s="422"/>
      <c r="O733" s="3"/>
      <c r="P733" s="422"/>
      <c r="Q733" s="3"/>
      <c r="R733" s="422"/>
      <c r="S733" s="3"/>
      <c r="T733" s="422"/>
      <c r="U733" s="3"/>
      <c r="V733" s="422"/>
      <c r="W733" s="3"/>
      <c r="X733" s="422"/>
      <c r="Y733" s="3"/>
      <c r="Z733" s="422"/>
      <c r="AA733" s="3"/>
      <c r="AB733" s="422"/>
      <c r="AC733" s="3"/>
      <c r="AD733" s="422"/>
      <c r="AE733" s="3"/>
      <c r="AF733" s="422"/>
      <c r="AG733" s="3"/>
      <c r="AH733" s="422"/>
      <c r="AI733" s="3"/>
      <c r="AJ733" s="422"/>
      <c r="AK733" s="3"/>
      <c r="AL733" s="422"/>
      <c r="AM733" s="3"/>
      <c r="AN733" s="422"/>
      <c r="AO733" s="3"/>
      <c r="AP733" s="422"/>
      <c r="AQ733" s="3"/>
      <c r="AR733" s="422"/>
      <c r="AS733" s="3"/>
      <c r="AT733" s="422"/>
      <c r="AU733" s="3"/>
      <c r="AV733" s="422"/>
      <c r="AW733" s="3"/>
      <c r="AX733" s="422"/>
      <c r="AY733" s="3"/>
      <c r="AZ733" s="422"/>
      <c r="BA733" s="3"/>
      <c r="BB733" s="422"/>
      <c r="BC733" s="3"/>
      <c r="BD733" s="422"/>
      <c r="BE733" s="3"/>
      <c r="BF733" s="422"/>
      <c r="BG733" s="3"/>
      <c r="BH733" s="422"/>
      <c r="BI733" s="3"/>
      <c r="BJ733" s="422"/>
      <c r="BK733" s="3"/>
      <c r="BL733" s="422"/>
      <c r="BM733" s="3"/>
      <c r="BN733" s="422"/>
      <c r="BO733" s="3"/>
      <c r="BP733" s="422"/>
      <c r="BQ733" s="3"/>
      <c r="BR733" s="422"/>
      <c r="BS733" s="3"/>
      <c r="BT733" s="422"/>
      <c r="BU733" s="3"/>
      <c r="BV733" s="422"/>
      <c r="BW733" s="3"/>
      <c r="BX733" s="422"/>
      <c r="BY733" s="3"/>
      <c r="BZ733" s="422"/>
      <c r="CA733" s="3"/>
      <c r="CB733" s="422"/>
      <c r="CC733" s="3"/>
      <c r="CD733" s="422"/>
      <c r="CE733" s="3"/>
      <c r="CF733" s="422"/>
      <c r="CG733" s="3"/>
      <c r="CH733" s="422"/>
      <c r="CI733" s="3"/>
      <c r="CJ733" s="422"/>
      <c r="CK733" s="3"/>
      <c r="CL733" s="422"/>
      <c r="CM733" s="3"/>
      <c r="CN733" s="422"/>
      <c r="CO733" s="3"/>
      <c r="CP733" s="422"/>
      <c r="CQ733" s="3"/>
      <c r="CR733" s="422"/>
      <c r="CS733" s="3"/>
      <c r="CT733" s="422"/>
      <c r="CU733" s="3"/>
      <c r="CV733" s="422"/>
      <c r="CW733" s="3"/>
      <c r="CX733" s="422"/>
      <c r="CY733" s="3"/>
      <c r="CZ733" s="422"/>
      <c r="DA733" s="3"/>
      <c r="DB733" s="422"/>
      <c r="DC733" s="3"/>
      <c r="DD733" s="422"/>
      <c r="DE733" s="3"/>
      <c r="DF733" s="422"/>
      <c r="DG733" s="3"/>
      <c r="DH733" s="422"/>
      <c r="DI733" s="3"/>
      <c r="DJ733" s="422"/>
      <c r="DK733" s="3"/>
      <c r="DL733" s="422"/>
      <c r="DM733" s="3"/>
      <c r="DN733" s="422"/>
      <c r="DO733" s="3"/>
      <c r="DP733" s="422"/>
      <c r="DQ733" s="3"/>
      <c r="DR733" s="422"/>
      <c r="DS733" s="3"/>
      <c r="DT733" s="422"/>
      <c r="DU733" s="3"/>
      <c r="DV733" s="422"/>
      <c r="DW733" s="3"/>
      <c r="DX733" s="422"/>
      <c r="DY733" s="3"/>
      <c r="DZ733" s="422"/>
      <c r="EA733" s="3"/>
      <c r="EB733" s="422"/>
      <c r="EC733" s="3"/>
      <c r="ED733" s="422"/>
      <c r="EE733" s="3"/>
      <c r="EF733" s="422"/>
      <c r="EG733" s="3"/>
      <c r="EH733" s="422"/>
      <c r="EI733" s="3"/>
      <c r="EJ733" s="422"/>
      <c r="EK733" s="3"/>
      <c r="EL733" s="422"/>
      <c r="EM733" s="3"/>
      <c r="EN733" s="422"/>
      <c r="EO733" s="3"/>
      <c r="EP733" s="422"/>
      <c r="EQ733" s="3"/>
      <c r="ER733" s="422"/>
      <c r="ES733" s="3"/>
      <c r="ET733" s="422"/>
      <c r="EU733" s="3"/>
      <c r="EV733" s="422"/>
      <c r="EW733" s="3"/>
      <c r="EX733" s="422"/>
      <c r="EY733" s="3"/>
      <c r="EZ733" s="422"/>
      <c r="FA733" s="3"/>
      <c r="FB733" s="422"/>
      <c r="FC733" s="3"/>
      <c r="FD733" s="422"/>
      <c r="FE733" s="3"/>
      <c r="FF733" s="422"/>
      <c r="FG733" s="3"/>
      <c r="FH733" s="422"/>
      <c r="FI733" s="3"/>
      <c r="FJ733" s="422"/>
      <c r="FK733" s="3"/>
      <c r="FL733" s="422"/>
      <c r="FM733" s="3"/>
      <c r="FN733" s="422"/>
      <c r="FO733" s="3"/>
      <c r="FP733" s="422"/>
      <c r="FQ733" s="3"/>
      <c r="FR733" s="422"/>
      <c r="FS733" s="3"/>
      <c r="FT733" s="422"/>
      <c r="FU733" s="3"/>
      <c r="FV733" s="422"/>
      <c r="FW733" s="3"/>
      <c r="FX733" s="422"/>
      <c r="FY733" s="3"/>
      <c r="FZ733" s="422"/>
      <c r="GA733" s="3"/>
      <c r="GB733" s="422"/>
      <c r="GC733" s="3"/>
      <c r="GD733" s="422"/>
      <c r="GE733" s="3"/>
      <c r="GF733" s="422"/>
      <c r="GG733" s="3"/>
      <c r="GH733" s="422"/>
      <c r="GI733" s="3"/>
      <c r="GJ733" s="422"/>
      <c r="GK733" s="3"/>
      <c r="GL733" s="422"/>
      <c r="GM733" s="3"/>
      <c r="GN733" s="422"/>
      <c r="GO733" s="3"/>
      <c r="GP733" s="422"/>
      <c r="GQ733" s="3"/>
      <c r="GR733" s="422"/>
      <c r="GS733" s="3"/>
      <c r="GT733" s="422"/>
      <c r="GU733" s="3"/>
      <c r="GV733" s="422"/>
      <c r="GW733" s="3"/>
      <c r="GX733" s="422"/>
      <c r="GY733" s="3"/>
      <c r="GZ733" s="422"/>
      <c r="HA733" s="3"/>
      <c r="HB733" s="422"/>
      <c r="HC733" s="3"/>
      <c r="HD733" s="422"/>
      <c r="HE733" s="3"/>
      <c r="HF733" s="422"/>
      <c r="HG733" s="3"/>
      <c r="HH733" s="422"/>
      <c r="HI733" s="3"/>
      <c r="HJ733" s="422"/>
      <c r="HK733" s="3"/>
      <c r="HL733" s="422"/>
      <c r="HM733" s="3"/>
      <c r="HN733" s="422"/>
      <c r="HO733" s="3"/>
      <c r="HP733" s="422"/>
      <c r="HQ733" s="3"/>
      <c r="HR733" s="422"/>
      <c r="HS733" s="3"/>
      <c r="HT733" s="422"/>
      <c r="HU733" s="3"/>
      <c r="HV733" s="422"/>
      <c r="HW733" s="3"/>
      <c r="HX733" s="422"/>
      <c r="HY733" s="3"/>
      <c r="HZ733" s="422"/>
      <c r="IA733" s="3"/>
      <c r="IB733" s="422"/>
      <c r="IC733" s="3"/>
      <c r="ID733" s="422"/>
      <c r="IE733" s="3"/>
      <c r="IF733" s="422"/>
      <c r="IG733" s="3"/>
      <c r="IH733" s="422"/>
      <c r="II733" s="3"/>
      <c r="IJ733" s="422"/>
      <c r="IK733" s="3"/>
      <c r="IL733" s="422"/>
      <c r="IM733" s="3"/>
      <c r="IN733" s="422"/>
      <c r="IO733" s="3"/>
      <c r="IP733" s="422"/>
      <c r="IQ733" s="3"/>
      <c r="IR733" s="422"/>
      <c r="IS733" s="3"/>
      <c r="IT733" s="422"/>
      <c r="IU733" s="3"/>
      <c r="IV733" s="422"/>
      <c r="IW733" s="3"/>
      <c r="IX733" s="422"/>
      <c r="IY733" s="3"/>
      <c r="IZ733" s="422"/>
      <c r="JA733" s="3"/>
      <c r="JB733" s="422"/>
      <c r="JC733" s="3"/>
      <c r="JD733" s="422"/>
      <c r="JE733" s="3"/>
      <c r="JF733" s="422"/>
      <c r="JG733" s="3"/>
      <c r="JH733" s="422"/>
      <c r="JI733" s="3"/>
      <c r="JJ733" s="422"/>
      <c r="JK733" s="3"/>
      <c r="JL733" s="422"/>
      <c r="JM733" s="3"/>
      <c r="JN733" s="422"/>
      <c r="JO733" s="3"/>
      <c r="JP733" s="422"/>
      <c r="JQ733" s="3"/>
      <c r="JR733" s="422"/>
      <c r="JS733" s="3"/>
      <c r="JT733" s="422"/>
      <c r="JU733" s="3"/>
      <c r="JV733" s="422"/>
      <c r="JW733" s="3"/>
      <c r="JX733" s="422"/>
      <c r="JY733" s="3"/>
      <c r="JZ733" s="422"/>
      <c r="KA733" s="3"/>
      <c r="KB733" s="422"/>
      <c r="KC733" s="3"/>
      <c r="KD733" s="422"/>
      <c r="KE733" s="3"/>
      <c r="KF733" s="422"/>
      <c r="KG733" s="3"/>
      <c r="KH733" s="422"/>
      <c r="KI733" s="3"/>
      <c r="KJ733" s="422"/>
      <c r="KK733" s="3"/>
      <c r="KL733" s="422"/>
      <c r="KM733" s="3"/>
      <c r="KN733" s="422"/>
      <c r="KO733" s="3"/>
      <c r="KP733" s="422"/>
      <c r="KQ733" s="3"/>
      <c r="KR733" s="422"/>
      <c r="KS733" s="3"/>
      <c r="KT733" s="422"/>
      <c r="KU733" s="3"/>
      <c r="KV733" s="422"/>
      <c r="KW733" s="3"/>
      <c r="KX733" s="422"/>
      <c r="KY733" s="3"/>
      <c r="KZ733" s="422"/>
      <c r="LA733" s="3"/>
      <c r="LB733" s="422"/>
      <c r="LC733" s="3"/>
      <c r="LD733" s="422"/>
      <c r="LE733" s="3"/>
      <c r="LF733" s="422"/>
      <c r="LG733" s="3"/>
      <c r="LH733" s="422"/>
      <c r="LI733" s="3"/>
      <c r="LJ733" s="422"/>
      <c r="LK733" s="3"/>
      <c r="LL733" s="422"/>
      <c r="LM733" s="3"/>
      <c r="LN733" s="422"/>
      <c r="LO733" s="3"/>
      <c r="LP733" s="422"/>
      <c r="LQ733" s="3"/>
      <c r="LR733" s="422"/>
      <c r="LS733" s="3"/>
      <c r="LT733" s="422"/>
      <c r="LU733" s="3"/>
      <c r="LV733" s="422"/>
      <c r="LW733" s="3"/>
      <c r="LX733" s="422"/>
      <c r="LY733" s="3"/>
      <c r="LZ733" s="422"/>
      <c r="MA733" s="3"/>
      <c r="MB733" s="422"/>
      <c r="MC733" s="3"/>
      <c r="MD733" s="422"/>
      <c r="ME733" s="3"/>
      <c r="MF733" s="422"/>
      <c r="MG733" s="3"/>
      <c r="MH733" s="422"/>
      <c r="MI733" s="3"/>
      <c r="MJ733" s="422"/>
      <c r="MK733" s="3"/>
      <c r="ML733" s="422"/>
      <c r="MM733" s="3"/>
      <c r="MN733" s="422"/>
      <c r="MO733" s="3"/>
      <c r="MP733" s="422"/>
      <c r="MQ733" s="3"/>
      <c r="MR733" s="422"/>
      <c r="MS733" s="3"/>
      <c r="MT733" s="422"/>
      <c r="MU733" s="3"/>
      <c r="MV733" s="422"/>
      <c r="MW733" s="3"/>
      <c r="MX733" s="422"/>
      <c r="MY733" s="3"/>
      <c r="MZ733" s="422"/>
      <c r="NA733" s="3"/>
      <c r="NB733" s="422"/>
      <c r="NC733" s="3"/>
      <c r="ND733" s="422"/>
      <c r="NE733" s="3"/>
      <c r="NF733" s="422"/>
      <c r="NG733" s="3"/>
      <c r="NH733" s="422"/>
      <c r="NI733" s="3"/>
      <c r="NJ733" s="422"/>
      <c r="NK733" s="3"/>
      <c r="NL733" s="422"/>
      <c r="NM733" s="3"/>
      <c r="NN733" s="422"/>
      <c r="NO733" s="3"/>
      <c r="NP733" s="422"/>
      <c r="NQ733" s="3"/>
      <c r="NR733" s="422"/>
      <c r="NS733" s="3"/>
      <c r="NT733" s="422"/>
      <c r="NU733" s="3"/>
      <c r="NV733" s="422"/>
      <c r="NW733" s="3"/>
      <c r="NX733" s="422"/>
      <c r="NY733" s="3"/>
      <c r="NZ733" s="422"/>
      <c r="OA733" s="3"/>
      <c r="OB733" s="422"/>
      <c r="OC733" s="3"/>
      <c r="OD733" s="422"/>
      <c r="OE733" s="3"/>
      <c r="OF733" s="422"/>
      <c r="OG733" s="3"/>
      <c r="OH733" s="422"/>
      <c r="OI733" s="3"/>
      <c r="OJ733" s="422"/>
      <c r="OK733" s="3"/>
      <c r="OL733" s="422"/>
      <c r="OM733" s="3"/>
      <c r="ON733" s="422"/>
      <c r="OO733" s="3"/>
      <c r="OP733" s="422"/>
      <c r="OQ733" s="3"/>
      <c r="OR733" s="422"/>
      <c r="OS733" s="3"/>
      <c r="OT733" s="422"/>
      <c r="OU733" s="3"/>
      <c r="OV733" s="422"/>
      <c r="OW733" s="3"/>
      <c r="OX733" s="422"/>
      <c r="OY733" s="3"/>
      <c r="OZ733" s="422"/>
      <c r="PA733" s="3"/>
      <c r="PB733" s="422"/>
      <c r="PC733" s="3"/>
      <c r="PD733" s="422"/>
      <c r="PE733" s="3"/>
      <c r="PF733" s="422"/>
      <c r="PG733" s="3"/>
      <c r="PH733" s="422"/>
      <c r="PI733" s="3"/>
      <c r="PJ733" s="422"/>
      <c r="PK733" s="3"/>
      <c r="PL733" s="422"/>
      <c r="PM733" s="3"/>
      <c r="PN733" s="422"/>
      <c r="PO733" s="3"/>
      <c r="PP733" s="422"/>
      <c r="PQ733" s="3"/>
      <c r="PR733" s="422"/>
      <c r="PS733" s="3"/>
      <c r="PT733" s="422"/>
      <c r="PU733" s="3"/>
      <c r="PV733" s="422"/>
      <c r="PW733" s="3"/>
      <c r="PX733" s="422"/>
      <c r="PY733" s="3"/>
      <c r="PZ733" s="422"/>
      <c r="QA733" s="3"/>
      <c r="QB733" s="422"/>
      <c r="QC733" s="3"/>
      <c r="QD733" s="422"/>
      <c r="QE733" s="3"/>
      <c r="QF733" s="422"/>
      <c r="QG733" s="3"/>
      <c r="QH733" s="422"/>
      <c r="QI733" s="3"/>
      <c r="QJ733" s="422"/>
      <c r="QK733" s="3"/>
      <c r="QL733" s="422"/>
      <c r="QM733" s="3"/>
      <c r="QN733" s="422"/>
      <c r="QO733" s="3"/>
      <c r="QP733" s="422"/>
      <c r="QQ733" s="3"/>
      <c r="QR733" s="422"/>
      <c r="QS733" s="3"/>
      <c r="QT733" s="422"/>
      <c r="QU733" s="3"/>
      <c r="QV733" s="422"/>
      <c r="QW733" s="3"/>
      <c r="QX733" s="422"/>
      <c r="QY733" s="3"/>
      <c r="QZ733" s="422"/>
      <c r="RA733" s="3"/>
      <c r="RB733" s="422"/>
      <c r="RC733" s="3"/>
      <c r="RD733" s="422"/>
      <c r="RE733" s="3"/>
      <c r="RF733" s="422"/>
      <c r="RG733" s="3"/>
      <c r="RH733" s="422"/>
      <c r="RI733" s="3"/>
      <c r="RJ733" s="422"/>
      <c r="RK733" s="3"/>
      <c r="RL733" s="422"/>
      <c r="RM733" s="3"/>
      <c r="RN733" s="422"/>
      <c r="RO733" s="3"/>
      <c r="RP733" s="422"/>
      <c r="RQ733" s="3"/>
      <c r="RR733" s="422"/>
      <c r="RS733" s="3"/>
      <c r="RT733" s="422"/>
      <c r="RU733" s="3"/>
      <c r="RV733" s="422"/>
      <c r="RW733" s="3"/>
      <c r="RX733" s="422"/>
      <c r="RY733" s="3"/>
      <c r="RZ733" s="422"/>
      <c r="SA733" s="3"/>
      <c r="SB733" s="422"/>
      <c r="SC733" s="3"/>
      <c r="SD733" s="422"/>
      <c r="SE733" s="3"/>
      <c r="SF733" s="422"/>
      <c r="SG733" s="3"/>
      <c r="SH733" s="422"/>
      <c r="SI733" s="3"/>
      <c r="SJ733" s="422"/>
      <c r="SK733" s="3"/>
      <c r="SL733" s="422"/>
      <c r="SM733" s="3"/>
      <c r="SN733" s="422"/>
      <c r="SO733" s="3"/>
      <c r="SP733" s="422"/>
      <c r="SQ733" s="3"/>
      <c r="SR733" s="422"/>
      <c r="SS733" s="3"/>
      <c r="ST733" s="422"/>
      <c r="SU733" s="3"/>
      <c r="SV733" s="422"/>
      <c r="SW733" s="3"/>
      <c r="SX733" s="422"/>
      <c r="SY733" s="3"/>
      <c r="SZ733" s="422"/>
      <c r="TA733" s="3"/>
      <c r="TB733" s="422"/>
      <c r="TC733" s="3"/>
      <c r="TD733" s="422"/>
      <c r="TE733" s="3"/>
      <c r="TF733" s="422"/>
      <c r="TG733" s="3"/>
      <c r="TH733" s="422"/>
      <c r="TI733" s="3"/>
      <c r="TJ733" s="422"/>
      <c r="TK733" s="3"/>
      <c r="TL733" s="422"/>
      <c r="TM733" s="3"/>
      <c r="TN733" s="422"/>
      <c r="TO733" s="3"/>
      <c r="TP733" s="422"/>
      <c r="TQ733" s="3"/>
      <c r="TR733" s="422"/>
      <c r="TS733" s="3"/>
      <c r="TT733" s="422"/>
      <c r="TU733" s="3"/>
      <c r="TV733" s="422"/>
      <c r="TW733" s="3"/>
      <c r="TX733" s="422"/>
      <c r="TY733" s="3"/>
      <c r="TZ733" s="422"/>
      <c r="UA733" s="3"/>
      <c r="UB733" s="422"/>
      <c r="UC733" s="3"/>
      <c r="UD733" s="422"/>
      <c r="UE733" s="3"/>
      <c r="UF733" s="422"/>
      <c r="UG733" s="3"/>
      <c r="UH733" s="422"/>
      <c r="UI733" s="3"/>
      <c r="UJ733" s="422"/>
      <c r="UK733" s="3"/>
      <c r="UL733" s="422"/>
      <c r="UM733" s="3"/>
      <c r="UN733" s="422"/>
      <c r="UO733" s="3"/>
      <c r="UP733" s="422"/>
      <c r="UQ733" s="3"/>
      <c r="UR733" s="422"/>
      <c r="US733" s="3"/>
      <c r="UT733" s="422"/>
      <c r="UU733" s="3"/>
      <c r="UV733" s="422"/>
      <c r="UW733" s="3"/>
      <c r="UX733" s="422"/>
      <c r="UY733" s="3"/>
      <c r="UZ733" s="422"/>
      <c r="VA733" s="3"/>
      <c r="VB733" s="422"/>
      <c r="VC733" s="3"/>
      <c r="VD733" s="422"/>
      <c r="VE733" s="3"/>
      <c r="VF733" s="422"/>
      <c r="VG733" s="3"/>
      <c r="VH733" s="422"/>
      <c r="VI733" s="3"/>
      <c r="VJ733" s="422"/>
      <c r="VK733" s="3"/>
      <c r="VL733" s="422"/>
      <c r="VM733" s="3"/>
      <c r="VN733" s="422"/>
      <c r="VO733" s="3"/>
      <c r="VP733" s="422"/>
      <c r="VQ733" s="3"/>
      <c r="VR733" s="422"/>
      <c r="VS733" s="3"/>
      <c r="VT733" s="422"/>
      <c r="VU733" s="3"/>
      <c r="VV733" s="422"/>
      <c r="VW733" s="3"/>
      <c r="VX733" s="422"/>
      <c r="VY733" s="3"/>
      <c r="VZ733" s="422"/>
      <c r="WA733" s="3"/>
      <c r="WB733" s="422"/>
      <c r="WC733" s="3"/>
      <c r="WD733" s="422"/>
      <c r="WE733" s="3"/>
      <c r="WF733" s="422"/>
      <c r="WG733" s="3"/>
      <c r="WH733" s="422"/>
      <c r="WI733" s="3"/>
      <c r="WJ733" s="422"/>
      <c r="WK733" s="3"/>
      <c r="WL733" s="422"/>
      <c r="WM733" s="3"/>
      <c r="WN733" s="422"/>
      <c r="WO733" s="3"/>
      <c r="WP733" s="422"/>
      <c r="WQ733" s="3"/>
      <c r="WR733" s="422"/>
      <c r="WS733" s="3"/>
      <c r="WT733" s="422"/>
      <c r="WU733" s="3"/>
      <c r="WV733" s="422"/>
      <c r="WW733" s="3"/>
      <c r="WX733" s="422"/>
      <c r="WY733" s="3"/>
      <c r="WZ733" s="422"/>
      <c r="XA733" s="3"/>
      <c r="XB733" s="422"/>
      <c r="XC733" s="3"/>
      <c r="XD733" s="422"/>
      <c r="XE733" s="3"/>
      <c r="XF733" s="422"/>
      <c r="XG733" s="3"/>
      <c r="XH733" s="422"/>
      <c r="XI733" s="3"/>
      <c r="XJ733" s="422"/>
      <c r="XK733" s="3"/>
      <c r="XL733" s="422"/>
      <c r="XM733" s="3"/>
      <c r="XN733" s="422"/>
      <c r="XO733" s="3"/>
      <c r="XP733" s="422"/>
      <c r="XQ733" s="3"/>
      <c r="XR733" s="422"/>
      <c r="XS733" s="3"/>
      <c r="XT733" s="422"/>
      <c r="XU733" s="3"/>
      <c r="XV733" s="422"/>
      <c r="XW733" s="3"/>
      <c r="XX733" s="422"/>
      <c r="XY733" s="3"/>
      <c r="XZ733" s="422"/>
      <c r="YA733" s="3"/>
      <c r="YB733" s="422"/>
      <c r="YC733" s="3"/>
      <c r="YD733" s="422"/>
      <c r="YE733" s="3"/>
      <c r="YF733" s="422"/>
      <c r="YG733" s="3"/>
      <c r="YH733" s="422"/>
      <c r="YI733" s="3"/>
      <c r="YJ733" s="422"/>
      <c r="YK733" s="3"/>
      <c r="YL733" s="422"/>
      <c r="YM733" s="3"/>
      <c r="YN733" s="422"/>
      <c r="YO733" s="3"/>
      <c r="YP733" s="422"/>
      <c r="YQ733" s="3"/>
      <c r="YR733" s="422"/>
      <c r="YS733" s="3"/>
      <c r="YT733" s="422"/>
      <c r="YU733" s="3"/>
      <c r="YV733" s="422"/>
      <c r="YW733" s="3"/>
      <c r="YX733" s="422"/>
      <c r="YY733" s="3"/>
      <c r="YZ733" s="422"/>
      <c r="ZA733" s="3"/>
      <c r="ZB733" s="422"/>
      <c r="ZC733" s="3"/>
      <c r="ZD733" s="422"/>
      <c r="ZE733" s="3"/>
      <c r="ZF733" s="422"/>
      <c r="ZG733" s="3"/>
      <c r="ZH733" s="422"/>
      <c r="ZI733" s="3"/>
      <c r="ZJ733" s="422"/>
      <c r="ZK733" s="3"/>
      <c r="ZL733" s="422"/>
      <c r="ZM733" s="3"/>
      <c r="ZN733" s="422"/>
      <c r="ZO733" s="3"/>
      <c r="ZP733" s="422"/>
      <c r="ZQ733" s="3"/>
      <c r="ZR733" s="422"/>
      <c r="ZS733" s="3"/>
      <c r="ZT733" s="422"/>
      <c r="ZU733" s="3"/>
      <c r="ZV733" s="422"/>
      <c r="ZW733" s="3"/>
      <c r="ZX733" s="422"/>
      <c r="ZY733" s="3"/>
      <c r="ZZ733" s="422"/>
      <c r="AAA733" s="3"/>
      <c r="AAB733" s="422"/>
      <c r="AAC733" s="3"/>
      <c r="AAD733" s="422"/>
      <c r="AAE733" s="3"/>
      <c r="AAF733" s="422"/>
      <c r="AAG733" s="3"/>
      <c r="AAH733" s="422"/>
      <c r="AAI733" s="3"/>
      <c r="AAJ733" s="422"/>
      <c r="AAK733" s="3"/>
      <c r="AAL733" s="422"/>
      <c r="AAM733" s="3"/>
      <c r="AAN733" s="422"/>
      <c r="AAO733" s="3"/>
      <c r="AAP733" s="422"/>
      <c r="AAQ733" s="3"/>
      <c r="AAR733" s="422"/>
      <c r="AAS733" s="3"/>
      <c r="AAT733" s="422"/>
      <c r="AAU733" s="3"/>
      <c r="AAV733" s="422"/>
      <c r="AAW733" s="3"/>
      <c r="AAX733" s="422"/>
      <c r="AAY733" s="3"/>
      <c r="AAZ733" s="422"/>
      <c r="ABA733" s="3"/>
      <c r="ABB733" s="422"/>
      <c r="ABC733" s="3"/>
      <c r="ABD733" s="422"/>
      <c r="ABE733" s="3"/>
      <c r="ABF733" s="422"/>
      <c r="ABG733" s="3"/>
      <c r="ABH733" s="422"/>
      <c r="ABI733" s="3"/>
      <c r="ABJ733" s="422"/>
      <c r="ABK733" s="3"/>
      <c r="ABL733" s="422"/>
      <c r="ABM733" s="3"/>
      <c r="ABN733" s="422"/>
      <c r="ABO733" s="3"/>
      <c r="ABP733" s="422"/>
      <c r="ABQ733" s="3"/>
      <c r="ABR733" s="422"/>
      <c r="ABS733" s="3"/>
      <c r="ABT733" s="422"/>
      <c r="ABU733" s="3"/>
      <c r="ABV733" s="422"/>
      <c r="ABW733" s="3"/>
      <c r="ABX733" s="422"/>
      <c r="ABY733" s="3"/>
      <c r="ABZ733" s="422"/>
      <c r="ACA733" s="3"/>
      <c r="ACB733" s="422"/>
      <c r="ACC733" s="3"/>
      <c r="ACD733" s="422"/>
      <c r="ACE733" s="3"/>
      <c r="ACF733" s="422"/>
      <c r="ACG733" s="3"/>
      <c r="ACH733" s="422"/>
      <c r="ACI733" s="3"/>
      <c r="ACJ733" s="422"/>
      <c r="ACK733" s="3"/>
      <c r="ACL733" s="422"/>
      <c r="ACM733" s="3"/>
      <c r="ACN733" s="422"/>
      <c r="ACO733" s="3"/>
      <c r="ACP733" s="422"/>
      <c r="ACQ733" s="3"/>
      <c r="ACR733" s="422"/>
      <c r="ACS733" s="3"/>
      <c r="ACT733" s="422"/>
      <c r="ACU733" s="3"/>
      <c r="ACV733" s="422"/>
      <c r="ACW733" s="3"/>
      <c r="ACX733" s="422"/>
      <c r="ACY733" s="3"/>
      <c r="ACZ733" s="422"/>
      <c r="ADA733" s="3"/>
      <c r="ADB733" s="422"/>
      <c r="ADC733" s="3"/>
      <c r="ADD733" s="422"/>
      <c r="ADE733" s="3"/>
      <c r="ADF733" s="422"/>
      <c r="ADG733" s="3"/>
      <c r="ADH733" s="422"/>
      <c r="ADI733" s="3"/>
      <c r="ADJ733" s="422"/>
      <c r="ADK733" s="3"/>
      <c r="ADL733" s="422"/>
      <c r="ADM733" s="3"/>
      <c r="ADN733" s="422"/>
      <c r="ADO733" s="3"/>
      <c r="ADP733" s="422"/>
      <c r="ADQ733" s="3"/>
      <c r="ADR733" s="422"/>
      <c r="ADS733" s="3"/>
      <c r="ADT733" s="422"/>
      <c r="ADU733" s="3"/>
      <c r="ADV733" s="422"/>
      <c r="ADW733" s="3"/>
      <c r="ADX733" s="422"/>
      <c r="ADY733" s="3"/>
      <c r="ADZ733" s="422"/>
      <c r="AEA733" s="3"/>
      <c r="AEB733" s="422"/>
      <c r="AEC733" s="3"/>
      <c r="AED733" s="422"/>
      <c r="AEE733" s="3"/>
      <c r="AEF733" s="422"/>
      <c r="AEG733" s="3"/>
      <c r="AEH733" s="422"/>
      <c r="AEI733" s="3"/>
      <c r="AEJ733" s="422"/>
      <c r="AEK733" s="3"/>
      <c r="AEL733" s="422"/>
      <c r="AEM733" s="3"/>
      <c r="AEN733" s="422"/>
      <c r="AEO733" s="3"/>
      <c r="AEP733" s="422"/>
      <c r="AEQ733" s="3"/>
      <c r="AER733" s="422"/>
      <c r="AES733" s="3"/>
      <c r="AET733" s="422"/>
      <c r="AEU733" s="3"/>
      <c r="AEV733" s="422"/>
      <c r="AEW733" s="3"/>
      <c r="AEX733" s="422"/>
      <c r="AEY733" s="3"/>
      <c r="AEZ733" s="422"/>
      <c r="AFA733" s="3"/>
      <c r="AFB733" s="422"/>
      <c r="AFC733" s="3"/>
      <c r="AFD733" s="422"/>
      <c r="AFE733" s="3"/>
      <c r="AFF733" s="422"/>
      <c r="AFG733" s="3"/>
      <c r="AFH733" s="422"/>
      <c r="AFI733" s="3"/>
      <c r="AFJ733" s="422"/>
      <c r="AFK733" s="3"/>
      <c r="AFL733" s="422"/>
      <c r="AFM733" s="3"/>
      <c r="AFN733" s="422"/>
      <c r="AFO733" s="3"/>
      <c r="AFP733" s="422"/>
      <c r="AFQ733" s="3"/>
      <c r="AFR733" s="422"/>
      <c r="AFS733" s="3"/>
      <c r="AFT733" s="422"/>
      <c r="AFU733" s="3"/>
      <c r="AFV733" s="422"/>
      <c r="AFW733" s="3"/>
      <c r="AFX733" s="422"/>
      <c r="AFY733" s="3"/>
      <c r="AFZ733" s="422"/>
      <c r="AGA733" s="3"/>
      <c r="AGB733" s="422"/>
      <c r="AGC733" s="3"/>
      <c r="AGD733" s="422"/>
      <c r="AGE733" s="3"/>
      <c r="AGF733" s="422"/>
      <c r="AGG733" s="3"/>
      <c r="AGH733" s="422"/>
      <c r="AGI733" s="3"/>
      <c r="AGJ733" s="422"/>
      <c r="AGK733" s="3"/>
      <c r="AGL733" s="422"/>
      <c r="AGM733" s="3"/>
      <c r="AGN733" s="422"/>
      <c r="AGO733" s="3"/>
      <c r="AGP733" s="422"/>
      <c r="AGQ733" s="3"/>
      <c r="AGR733" s="422"/>
      <c r="AGS733" s="3"/>
      <c r="AGT733" s="422"/>
      <c r="AGU733" s="3"/>
      <c r="AGV733" s="422"/>
      <c r="AGW733" s="3"/>
      <c r="AGX733" s="422"/>
      <c r="AGY733" s="3"/>
      <c r="AGZ733" s="422"/>
      <c r="AHA733" s="3"/>
      <c r="AHB733" s="422"/>
      <c r="AHC733" s="3"/>
      <c r="AHD733" s="422"/>
      <c r="AHE733" s="3"/>
      <c r="AHF733" s="422"/>
      <c r="AHG733" s="3"/>
      <c r="AHH733" s="422"/>
      <c r="AHI733" s="3"/>
      <c r="AHJ733" s="422"/>
      <c r="AHK733" s="3"/>
      <c r="AHL733" s="422"/>
      <c r="AHM733" s="3"/>
      <c r="AHN733" s="422"/>
      <c r="AHO733" s="3"/>
      <c r="AHP733" s="422"/>
      <c r="AHQ733" s="3"/>
      <c r="AHR733" s="422"/>
      <c r="AHS733" s="3"/>
      <c r="AHT733" s="422"/>
      <c r="AHU733" s="3"/>
      <c r="AHV733" s="422"/>
      <c r="AHW733" s="3"/>
      <c r="AHX733" s="422"/>
      <c r="AHY733" s="3"/>
      <c r="AHZ733" s="422"/>
      <c r="AIA733" s="3"/>
      <c r="AIB733" s="422"/>
      <c r="AIC733" s="3"/>
      <c r="AID733" s="422"/>
      <c r="AIE733" s="3"/>
      <c r="AIF733" s="422"/>
      <c r="AIG733" s="3"/>
      <c r="AIH733" s="422"/>
      <c r="AII733" s="3"/>
      <c r="AIJ733" s="422"/>
      <c r="AIK733" s="3"/>
      <c r="AIL733" s="422"/>
      <c r="AIM733" s="3"/>
      <c r="AIN733" s="422"/>
      <c r="AIO733" s="3"/>
      <c r="AIP733" s="422"/>
      <c r="AIQ733" s="3"/>
      <c r="AIR733" s="422"/>
      <c r="AIS733" s="3"/>
      <c r="AIT733" s="422"/>
      <c r="AIU733" s="3"/>
      <c r="AIV733" s="422"/>
      <c r="AIW733" s="3"/>
      <c r="AIX733" s="422"/>
      <c r="AIY733" s="3"/>
      <c r="AIZ733" s="422"/>
      <c r="AJA733" s="3"/>
      <c r="AJB733" s="422"/>
      <c r="AJC733" s="3"/>
      <c r="AJD733" s="422"/>
      <c r="AJE733" s="3"/>
      <c r="AJF733" s="422"/>
      <c r="AJG733" s="3"/>
      <c r="AJH733" s="422"/>
      <c r="AJI733" s="3"/>
      <c r="AJJ733" s="422"/>
      <c r="AJK733" s="3"/>
      <c r="AJL733" s="422"/>
      <c r="AJM733" s="3"/>
      <c r="AJN733" s="422"/>
      <c r="AJO733" s="3"/>
      <c r="AJP733" s="422"/>
      <c r="AJQ733" s="3"/>
      <c r="AJR733" s="422"/>
      <c r="AJS733" s="3"/>
      <c r="AJT733" s="422"/>
      <c r="AJU733" s="3"/>
      <c r="AJV733" s="422"/>
      <c r="AJW733" s="3"/>
      <c r="AJX733" s="422"/>
      <c r="AJY733" s="3"/>
      <c r="AJZ733" s="422"/>
      <c r="AKA733" s="3"/>
      <c r="AKB733" s="422"/>
      <c r="AKC733" s="3"/>
      <c r="AKD733" s="422"/>
      <c r="AKE733" s="3"/>
      <c r="AKF733" s="422"/>
      <c r="AKG733" s="3"/>
      <c r="AKH733" s="422"/>
      <c r="AKI733" s="3"/>
      <c r="AKJ733" s="422"/>
      <c r="AKK733" s="3"/>
      <c r="AKL733" s="422"/>
      <c r="AKM733" s="3"/>
      <c r="AKN733" s="422"/>
      <c r="AKO733" s="3"/>
      <c r="AKP733" s="422"/>
      <c r="AKQ733" s="3"/>
      <c r="AKR733" s="422"/>
      <c r="AKS733" s="3"/>
      <c r="AKT733" s="422"/>
      <c r="AKU733" s="3"/>
      <c r="AKV733" s="422"/>
      <c r="AKW733" s="3"/>
      <c r="AKX733" s="422"/>
      <c r="AKY733" s="3"/>
      <c r="AKZ733" s="422"/>
      <c r="ALA733" s="3"/>
      <c r="ALB733" s="422"/>
      <c r="ALC733" s="3"/>
      <c r="ALD733" s="422"/>
      <c r="ALE733" s="3"/>
      <c r="ALF733" s="422"/>
      <c r="ALG733" s="3"/>
      <c r="ALH733" s="422"/>
      <c r="ALI733" s="3"/>
      <c r="ALJ733" s="422"/>
      <c r="ALK733" s="3"/>
      <c r="ALL733" s="422"/>
      <c r="ALM733" s="3"/>
      <c r="ALN733" s="422"/>
      <c r="ALO733" s="3"/>
      <c r="ALP733" s="422"/>
      <c r="ALQ733" s="3"/>
      <c r="ALR733" s="422"/>
      <c r="ALS733" s="3"/>
      <c r="ALT733" s="422"/>
      <c r="ALU733" s="3"/>
      <c r="ALV733" s="422"/>
      <c r="ALW733" s="3"/>
      <c r="ALX733" s="422"/>
      <c r="ALY733" s="3"/>
      <c r="ALZ733" s="422"/>
      <c r="AMA733" s="3"/>
      <c r="AMB733" s="422"/>
      <c r="AMC733" s="3"/>
      <c r="AMD733" s="422"/>
      <c r="AME733" s="3"/>
      <c r="AMF733" s="422"/>
      <c r="AMG733" s="3"/>
      <c r="AMH733" s="422"/>
      <c r="AMI733" s="3"/>
      <c r="AMJ733" s="422"/>
      <c r="AMK733" s="3"/>
      <c r="AML733" s="422"/>
      <c r="AMM733" s="3"/>
      <c r="AMN733" s="422"/>
      <c r="AMO733" s="3"/>
      <c r="AMP733" s="422"/>
      <c r="AMQ733" s="3"/>
      <c r="AMR733" s="422"/>
      <c r="AMS733" s="3"/>
      <c r="AMT733" s="422"/>
      <c r="AMU733" s="3"/>
      <c r="AMV733" s="422"/>
      <c r="AMW733" s="3"/>
      <c r="AMX733" s="422"/>
      <c r="AMY733" s="3"/>
      <c r="AMZ733" s="422"/>
      <c r="ANA733" s="3"/>
      <c r="ANB733" s="422"/>
      <c r="ANC733" s="3"/>
      <c r="AND733" s="422"/>
      <c r="ANE733" s="3"/>
      <c r="ANF733" s="422"/>
      <c r="ANG733" s="3"/>
      <c r="ANH733" s="422"/>
      <c r="ANI733" s="3"/>
      <c r="ANJ733" s="422"/>
      <c r="ANK733" s="3"/>
      <c r="ANL733" s="422"/>
      <c r="ANM733" s="3"/>
      <c r="ANN733" s="422"/>
      <c r="ANO733" s="3"/>
      <c r="ANP733" s="422"/>
      <c r="ANQ733" s="3"/>
      <c r="ANR733" s="422"/>
      <c r="ANS733" s="3"/>
      <c r="ANT733" s="422"/>
      <c r="ANU733" s="3"/>
      <c r="ANV733" s="422"/>
      <c r="ANW733" s="3"/>
      <c r="ANX733" s="422"/>
      <c r="ANY733" s="3"/>
      <c r="ANZ733" s="422"/>
      <c r="AOA733" s="3"/>
      <c r="AOB733" s="422"/>
      <c r="AOC733" s="3"/>
      <c r="AOD733" s="422"/>
      <c r="AOE733" s="3"/>
      <c r="AOF733" s="422"/>
      <c r="AOG733" s="3"/>
      <c r="AOH733" s="422"/>
      <c r="AOI733" s="3"/>
      <c r="AOJ733" s="422"/>
      <c r="AOK733" s="3"/>
      <c r="AOL733" s="422"/>
      <c r="AOM733" s="3"/>
      <c r="AON733" s="422"/>
      <c r="AOO733" s="3"/>
      <c r="AOP733" s="422"/>
      <c r="AOQ733" s="3"/>
      <c r="AOR733" s="422"/>
      <c r="AOS733" s="3"/>
      <c r="AOT733" s="422"/>
      <c r="AOU733" s="3"/>
      <c r="AOV733" s="422"/>
      <c r="AOW733" s="3"/>
      <c r="AOX733" s="422"/>
      <c r="AOY733" s="3"/>
      <c r="AOZ733" s="422"/>
      <c r="APA733" s="3"/>
      <c r="APB733" s="422"/>
      <c r="APC733" s="3"/>
      <c r="APD733" s="422"/>
      <c r="APE733" s="3"/>
      <c r="APF733" s="422"/>
      <c r="APG733" s="3"/>
      <c r="APH733" s="422"/>
      <c r="API733" s="3"/>
      <c r="APJ733" s="422"/>
      <c r="APK733" s="3"/>
      <c r="APL733" s="422"/>
      <c r="APM733" s="3"/>
      <c r="APN733" s="422"/>
      <c r="APO733" s="3"/>
      <c r="APP733" s="422"/>
      <c r="APQ733" s="3"/>
      <c r="APR733" s="422"/>
      <c r="APS733" s="3"/>
      <c r="APT733" s="422"/>
      <c r="APU733" s="3"/>
      <c r="APV733" s="422"/>
      <c r="APW733" s="3"/>
      <c r="APX733" s="422"/>
      <c r="APY733" s="3"/>
      <c r="APZ733" s="422"/>
      <c r="AQA733" s="3"/>
      <c r="AQB733" s="422"/>
      <c r="AQC733" s="3"/>
      <c r="AQD733" s="422"/>
      <c r="AQE733" s="3"/>
      <c r="AQF733" s="422"/>
      <c r="AQG733" s="3"/>
      <c r="AQH733" s="422"/>
      <c r="AQI733" s="3"/>
      <c r="AQJ733" s="422"/>
      <c r="AQK733" s="3"/>
      <c r="AQL733" s="422"/>
      <c r="AQM733" s="3"/>
      <c r="AQN733" s="422"/>
      <c r="AQO733" s="3"/>
      <c r="AQP733" s="422"/>
      <c r="AQQ733" s="3"/>
      <c r="AQR733" s="422"/>
      <c r="AQS733" s="3"/>
      <c r="AQT733" s="422"/>
      <c r="AQU733" s="3"/>
      <c r="AQV733" s="422"/>
      <c r="AQW733" s="3"/>
      <c r="AQX733" s="422"/>
      <c r="AQY733" s="3"/>
      <c r="AQZ733" s="422"/>
      <c r="ARA733" s="3"/>
      <c r="ARB733" s="422"/>
      <c r="ARC733" s="3"/>
      <c r="ARD733" s="422"/>
      <c r="ARE733" s="3"/>
      <c r="ARF733" s="422"/>
      <c r="ARG733" s="3"/>
      <c r="ARH733" s="422"/>
      <c r="ARI733" s="3"/>
      <c r="ARJ733" s="422"/>
      <c r="ARK733" s="3"/>
      <c r="ARL733" s="422"/>
      <c r="ARM733" s="3"/>
      <c r="ARN733" s="422"/>
      <c r="ARO733" s="3"/>
      <c r="ARP733" s="422"/>
      <c r="ARQ733" s="3"/>
      <c r="ARR733" s="422"/>
      <c r="ARS733" s="3"/>
      <c r="ART733" s="422"/>
      <c r="ARU733" s="3"/>
      <c r="ARV733" s="422"/>
      <c r="ARW733" s="3"/>
      <c r="ARX733" s="422"/>
      <c r="ARY733" s="3"/>
      <c r="ARZ733" s="422"/>
      <c r="ASA733" s="3"/>
      <c r="ASB733" s="422"/>
      <c r="ASC733" s="3"/>
      <c r="ASD733" s="422"/>
      <c r="ASE733" s="3"/>
      <c r="ASF733" s="422"/>
      <c r="ASG733" s="3"/>
      <c r="ASH733" s="422"/>
      <c r="ASI733" s="3"/>
      <c r="ASJ733" s="422"/>
      <c r="ASK733" s="3"/>
      <c r="ASL733" s="422"/>
      <c r="ASM733" s="3"/>
      <c r="ASN733" s="422"/>
      <c r="ASO733" s="3"/>
      <c r="ASP733" s="422"/>
      <c r="ASQ733" s="3"/>
      <c r="ASR733" s="422"/>
      <c r="ASS733" s="3"/>
      <c r="AST733" s="422"/>
      <c r="ASU733" s="3"/>
      <c r="ASV733" s="422"/>
      <c r="ASW733" s="3"/>
      <c r="ASX733" s="422"/>
      <c r="ASY733" s="3"/>
      <c r="ASZ733" s="422"/>
      <c r="ATA733" s="3"/>
      <c r="ATB733" s="422"/>
      <c r="ATC733" s="3"/>
      <c r="ATD733" s="422"/>
      <c r="ATE733" s="3"/>
      <c r="ATF733" s="422"/>
      <c r="ATG733" s="3"/>
      <c r="ATH733" s="422"/>
      <c r="ATI733" s="3"/>
      <c r="ATJ733" s="422"/>
      <c r="ATK733" s="3"/>
      <c r="ATL733" s="422"/>
      <c r="ATM733" s="3"/>
      <c r="ATN733" s="422"/>
      <c r="ATO733" s="3"/>
      <c r="ATP733" s="422"/>
      <c r="ATQ733" s="3"/>
      <c r="ATR733" s="422"/>
      <c r="ATS733" s="3"/>
      <c r="ATT733" s="422"/>
      <c r="ATU733" s="3"/>
      <c r="ATV733" s="422"/>
      <c r="ATW733" s="3"/>
      <c r="ATX733" s="422"/>
      <c r="ATY733" s="3"/>
      <c r="ATZ733" s="422"/>
      <c r="AUA733" s="3"/>
      <c r="AUB733" s="422"/>
      <c r="AUC733" s="3"/>
      <c r="AUD733" s="422"/>
      <c r="AUE733" s="3"/>
      <c r="AUF733" s="422"/>
      <c r="AUG733" s="3"/>
      <c r="AUH733" s="422"/>
      <c r="AUI733" s="3"/>
      <c r="AUJ733" s="422"/>
      <c r="AUK733" s="3"/>
      <c r="AUL733" s="422"/>
      <c r="AUM733" s="3"/>
      <c r="AUN733" s="422"/>
      <c r="AUO733" s="3"/>
      <c r="AUP733" s="422"/>
      <c r="AUQ733" s="3"/>
      <c r="AUR733" s="422"/>
      <c r="AUS733" s="3"/>
      <c r="AUT733" s="422"/>
      <c r="AUU733" s="3"/>
      <c r="AUV733" s="422"/>
      <c r="AUW733" s="3"/>
      <c r="AUX733" s="422"/>
      <c r="AUY733" s="3"/>
      <c r="AUZ733" s="422"/>
      <c r="AVA733" s="3"/>
      <c r="AVB733" s="422"/>
      <c r="AVC733" s="3"/>
      <c r="AVD733" s="422"/>
      <c r="AVE733" s="3"/>
      <c r="AVF733" s="422"/>
      <c r="AVG733" s="3"/>
      <c r="AVH733" s="422"/>
      <c r="AVI733" s="3"/>
      <c r="AVJ733" s="422"/>
      <c r="AVK733" s="3"/>
      <c r="AVL733" s="422"/>
      <c r="AVM733" s="3"/>
      <c r="AVN733" s="422"/>
      <c r="AVO733" s="3"/>
      <c r="AVP733" s="422"/>
      <c r="AVQ733" s="3"/>
      <c r="AVR733" s="422"/>
      <c r="AVS733" s="3"/>
      <c r="AVT733" s="422"/>
      <c r="AVU733" s="3"/>
      <c r="AVV733" s="422"/>
      <c r="AVW733" s="3"/>
      <c r="AVX733" s="422"/>
      <c r="AVY733" s="3"/>
      <c r="AVZ733" s="422"/>
      <c r="AWA733" s="3"/>
      <c r="AWB733" s="422"/>
      <c r="AWC733" s="3"/>
      <c r="AWD733" s="422"/>
      <c r="AWE733" s="3"/>
      <c r="AWF733" s="422"/>
      <c r="AWG733" s="3"/>
      <c r="AWH733" s="422"/>
      <c r="AWI733" s="3"/>
      <c r="AWJ733" s="422"/>
      <c r="AWK733" s="3"/>
      <c r="AWL733" s="422"/>
      <c r="AWM733" s="3"/>
      <c r="AWN733" s="422"/>
      <c r="AWO733" s="3"/>
      <c r="AWP733" s="422"/>
      <c r="AWQ733" s="3"/>
      <c r="AWR733" s="422"/>
      <c r="AWS733" s="3"/>
      <c r="AWT733" s="422"/>
      <c r="AWU733" s="3"/>
      <c r="AWV733" s="422"/>
      <c r="AWW733" s="3"/>
      <c r="AWX733" s="422"/>
      <c r="AWY733" s="3"/>
      <c r="AWZ733" s="422"/>
      <c r="AXA733" s="3"/>
      <c r="AXB733" s="422"/>
      <c r="AXC733" s="3"/>
      <c r="AXD733" s="422"/>
      <c r="AXE733" s="3"/>
      <c r="AXF733" s="422"/>
      <c r="AXG733" s="3"/>
      <c r="AXH733" s="422"/>
      <c r="AXI733" s="3"/>
      <c r="AXJ733" s="422"/>
      <c r="AXK733" s="3"/>
      <c r="AXL733" s="422"/>
      <c r="AXM733" s="3"/>
      <c r="AXN733" s="422"/>
      <c r="AXO733" s="3"/>
      <c r="AXP733" s="422"/>
      <c r="AXQ733" s="3"/>
      <c r="AXR733" s="422"/>
      <c r="AXS733" s="3"/>
      <c r="AXT733" s="422"/>
      <c r="AXU733" s="3"/>
      <c r="AXV733" s="422"/>
      <c r="AXW733" s="3"/>
      <c r="AXX733" s="422"/>
      <c r="AXY733" s="3"/>
      <c r="AXZ733" s="422"/>
      <c r="AYA733" s="3"/>
      <c r="AYB733" s="422"/>
      <c r="AYC733" s="3"/>
      <c r="AYD733" s="422"/>
      <c r="AYE733" s="3"/>
      <c r="AYF733" s="422"/>
      <c r="AYG733" s="3"/>
      <c r="AYH733" s="422"/>
      <c r="AYI733" s="3"/>
      <c r="AYJ733" s="422"/>
      <c r="AYK733" s="3"/>
      <c r="AYL733" s="422"/>
      <c r="AYM733" s="3"/>
      <c r="AYN733" s="422"/>
      <c r="AYO733" s="3"/>
      <c r="AYP733" s="422"/>
      <c r="AYQ733" s="3"/>
      <c r="AYR733" s="422"/>
      <c r="AYS733" s="3"/>
      <c r="AYT733" s="422"/>
      <c r="AYU733" s="3"/>
      <c r="AYV733" s="422"/>
      <c r="AYW733" s="3"/>
      <c r="AYX733" s="422"/>
      <c r="AYY733" s="3"/>
      <c r="AYZ733" s="422"/>
      <c r="AZA733" s="3"/>
      <c r="AZB733" s="422"/>
      <c r="AZC733" s="3"/>
      <c r="AZD733" s="422"/>
      <c r="AZE733" s="3"/>
      <c r="AZF733" s="422"/>
      <c r="AZG733" s="3"/>
      <c r="AZH733" s="422"/>
      <c r="AZI733" s="3"/>
      <c r="AZJ733" s="422"/>
      <c r="AZK733" s="3"/>
      <c r="AZL733" s="422"/>
      <c r="AZM733" s="3"/>
      <c r="AZN733" s="422"/>
      <c r="AZO733" s="3"/>
      <c r="AZP733" s="422"/>
      <c r="AZQ733" s="3"/>
      <c r="AZR733" s="422"/>
      <c r="AZS733" s="3"/>
      <c r="AZT733" s="422"/>
      <c r="AZU733" s="3"/>
      <c r="AZV733" s="422"/>
      <c r="AZW733" s="3"/>
      <c r="AZX733" s="422"/>
      <c r="AZY733" s="3"/>
      <c r="AZZ733" s="422"/>
      <c r="BAA733" s="3"/>
      <c r="BAB733" s="422"/>
      <c r="BAC733" s="3"/>
      <c r="BAD733" s="422"/>
      <c r="BAE733" s="3"/>
      <c r="BAF733" s="422"/>
      <c r="BAG733" s="3"/>
      <c r="BAH733" s="422"/>
      <c r="BAI733" s="3"/>
      <c r="BAJ733" s="422"/>
      <c r="BAK733" s="3"/>
      <c r="BAL733" s="422"/>
      <c r="BAM733" s="3"/>
      <c r="BAN733" s="422"/>
      <c r="BAO733" s="3"/>
      <c r="BAP733" s="422"/>
      <c r="BAQ733" s="3"/>
      <c r="BAR733" s="422"/>
      <c r="BAS733" s="3"/>
      <c r="BAT733" s="422"/>
      <c r="BAU733" s="3"/>
      <c r="BAV733" s="422"/>
      <c r="BAW733" s="3"/>
      <c r="BAX733" s="422"/>
      <c r="BAY733" s="3"/>
      <c r="BAZ733" s="422"/>
      <c r="BBA733" s="3"/>
      <c r="BBB733" s="422"/>
      <c r="BBC733" s="3"/>
      <c r="BBD733" s="422"/>
      <c r="BBE733" s="3"/>
      <c r="BBF733" s="422"/>
      <c r="BBG733" s="3"/>
      <c r="BBH733" s="422"/>
      <c r="BBI733" s="3"/>
      <c r="BBJ733" s="422"/>
      <c r="BBK733" s="3"/>
      <c r="BBL733" s="422"/>
      <c r="BBM733" s="3"/>
      <c r="BBN733" s="422"/>
      <c r="BBO733" s="3"/>
      <c r="BBP733" s="422"/>
      <c r="BBQ733" s="3"/>
      <c r="BBR733" s="422"/>
      <c r="BBS733" s="3"/>
      <c r="BBT733" s="422"/>
      <c r="BBU733" s="3"/>
      <c r="BBV733" s="422"/>
      <c r="BBW733" s="3"/>
      <c r="BBX733" s="422"/>
      <c r="BBY733" s="3"/>
      <c r="BBZ733" s="422"/>
      <c r="BCA733" s="3"/>
      <c r="BCB733" s="422"/>
      <c r="BCC733" s="3"/>
      <c r="BCD733" s="422"/>
      <c r="BCE733" s="3"/>
      <c r="BCF733" s="422"/>
      <c r="BCG733" s="3"/>
      <c r="BCH733" s="422"/>
      <c r="BCI733" s="3"/>
      <c r="BCJ733" s="422"/>
      <c r="BCK733" s="3"/>
      <c r="BCL733" s="422"/>
      <c r="BCM733" s="3"/>
      <c r="BCN733" s="422"/>
      <c r="BCO733" s="3"/>
      <c r="BCP733" s="422"/>
      <c r="BCQ733" s="3"/>
      <c r="BCR733" s="422"/>
      <c r="BCS733" s="3"/>
      <c r="BCT733" s="422"/>
      <c r="BCU733" s="3"/>
      <c r="BCV733" s="422"/>
      <c r="BCW733" s="3"/>
      <c r="BCX733" s="422"/>
      <c r="BCY733" s="3"/>
      <c r="BCZ733" s="422"/>
      <c r="BDA733" s="3"/>
      <c r="BDB733" s="422"/>
      <c r="BDC733" s="3"/>
      <c r="BDD733" s="422"/>
      <c r="BDE733" s="3"/>
      <c r="BDF733" s="422"/>
      <c r="BDG733" s="3"/>
      <c r="BDH733" s="422"/>
      <c r="BDI733" s="3"/>
      <c r="BDJ733" s="422"/>
      <c r="BDK733" s="3"/>
      <c r="BDL733" s="422"/>
      <c r="BDM733" s="3"/>
      <c r="BDN733" s="422"/>
      <c r="BDO733" s="3"/>
      <c r="BDP733" s="422"/>
      <c r="BDQ733" s="3"/>
      <c r="BDR733" s="422"/>
      <c r="BDS733" s="3"/>
      <c r="BDT733" s="422"/>
      <c r="BDU733" s="3"/>
      <c r="BDV733" s="422"/>
      <c r="BDW733" s="3"/>
      <c r="BDX733" s="422"/>
      <c r="BDY733" s="3"/>
      <c r="BDZ733" s="422"/>
      <c r="BEA733" s="3"/>
      <c r="BEB733" s="422"/>
      <c r="BEC733" s="3"/>
      <c r="BED733" s="422"/>
      <c r="BEE733" s="3"/>
      <c r="BEF733" s="422"/>
      <c r="BEG733" s="3"/>
      <c r="BEH733" s="422"/>
      <c r="BEI733" s="3"/>
      <c r="BEJ733" s="422"/>
      <c r="BEK733" s="3"/>
      <c r="BEL733" s="422"/>
      <c r="BEM733" s="3"/>
      <c r="BEN733" s="422"/>
      <c r="BEO733" s="3"/>
      <c r="BEP733" s="422"/>
      <c r="BEQ733" s="3"/>
      <c r="BER733" s="422"/>
      <c r="BES733" s="3"/>
      <c r="BET733" s="422"/>
      <c r="BEU733" s="3"/>
      <c r="BEV733" s="422"/>
      <c r="BEW733" s="3"/>
      <c r="BEX733" s="422"/>
      <c r="BEY733" s="3"/>
      <c r="BEZ733" s="422"/>
      <c r="BFA733" s="3"/>
      <c r="BFB733" s="422"/>
      <c r="BFC733" s="3"/>
      <c r="BFD733" s="422"/>
      <c r="BFE733" s="3"/>
      <c r="BFF733" s="422"/>
      <c r="BFG733" s="3"/>
      <c r="BFH733" s="422"/>
      <c r="BFI733" s="3"/>
      <c r="BFJ733" s="422"/>
      <c r="BFK733" s="3"/>
      <c r="BFL733" s="422"/>
      <c r="BFM733" s="3"/>
      <c r="BFN733" s="422"/>
      <c r="BFO733" s="3"/>
      <c r="BFP733" s="422"/>
      <c r="BFQ733" s="3"/>
      <c r="BFR733" s="422"/>
      <c r="BFS733" s="3"/>
      <c r="BFT733" s="422"/>
      <c r="BFU733" s="3"/>
      <c r="BFV733" s="422"/>
      <c r="BFW733" s="3"/>
      <c r="BFX733" s="422"/>
      <c r="BFY733" s="3"/>
      <c r="BFZ733" s="422"/>
      <c r="BGA733" s="3"/>
      <c r="BGB733" s="422"/>
      <c r="BGC733" s="3"/>
      <c r="BGD733" s="422"/>
      <c r="BGE733" s="3"/>
      <c r="BGF733" s="422"/>
      <c r="BGG733" s="3"/>
      <c r="BGH733" s="422"/>
      <c r="BGI733" s="3"/>
      <c r="BGJ733" s="422"/>
      <c r="BGK733" s="3"/>
      <c r="BGL733" s="422"/>
      <c r="BGM733" s="3"/>
      <c r="BGN733" s="422"/>
      <c r="BGO733" s="3"/>
      <c r="BGP733" s="422"/>
      <c r="BGQ733" s="3"/>
      <c r="BGR733" s="422"/>
      <c r="BGS733" s="3"/>
      <c r="BGT733" s="422"/>
      <c r="BGU733" s="3"/>
      <c r="BGV733" s="422"/>
      <c r="BGW733" s="3"/>
      <c r="BGX733" s="422"/>
      <c r="BGY733" s="3"/>
      <c r="BGZ733" s="422"/>
      <c r="BHA733" s="3"/>
      <c r="BHB733" s="422"/>
      <c r="BHC733" s="3"/>
      <c r="BHD733" s="422"/>
      <c r="BHE733" s="3"/>
      <c r="BHF733" s="422"/>
      <c r="BHG733" s="3"/>
      <c r="BHH733" s="422"/>
      <c r="BHI733" s="3"/>
      <c r="BHJ733" s="422"/>
      <c r="BHK733" s="3"/>
      <c r="BHL733" s="422"/>
      <c r="BHM733" s="3"/>
      <c r="BHN733" s="422"/>
      <c r="BHO733" s="3"/>
      <c r="BHP733" s="422"/>
      <c r="BHQ733" s="3"/>
      <c r="BHR733" s="422"/>
      <c r="BHS733" s="3"/>
      <c r="BHT733" s="422"/>
      <c r="BHU733" s="3"/>
      <c r="BHV733" s="422"/>
      <c r="BHW733" s="3"/>
      <c r="BHX733" s="422"/>
      <c r="BHY733" s="3"/>
      <c r="BHZ733" s="422"/>
      <c r="BIA733" s="3"/>
      <c r="BIB733" s="422"/>
      <c r="BIC733" s="3"/>
      <c r="BID733" s="422"/>
      <c r="BIE733" s="3"/>
      <c r="BIF733" s="422"/>
      <c r="BIG733" s="3"/>
      <c r="BIH733" s="422"/>
      <c r="BII733" s="3"/>
      <c r="BIJ733" s="422"/>
      <c r="BIK733" s="3"/>
      <c r="BIL733" s="422"/>
      <c r="BIM733" s="3"/>
      <c r="BIN733" s="422"/>
      <c r="BIO733" s="3"/>
      <c r="BIP733" s="422"/>
      <c r="BIQ733" s="3"/>
      <c r="BIR733" s="422"/>
      <c r="BIS733" s="3"/>
      <c r="BIT733" s="422"/>
      <c r="BIU733" s="3"/>
      <c r="BIV733" s="422"/>
      <c r="BIW733" s="3"/>
      <c r="BIX733" s="422"/>
      <c r="BIY733" s="3"/>
      <c r="BIZ733" s="422"/>
      <c r="BJA733" s="3"/>
      <c r="BJB733" s="422"/>
      <c r="BJC733" s="3"/>
      <c r="BJD733" s="422"/>
      <c r="BJE733" s="3"/>
      <c r="BJF733" s="422"/>
      <c r="BJG733" s="3"/>
      <c r="BJH733" s="422"/>
      <c r="BJI733" s="3"/>
      <c r="BJJ733" s="422"/>
      <c r="BJK733" s="3"/>
      <c r="BJL733" s="422"/>
      <c r="BJM733" s="3"/>
      <c r="BJN733" s="422"/>
      <c r="BJO733" s="3"/>
      <c r="BJP733" s="422"/>
      <c r="BJQ733" s="3"/>
      <c r="BJR733" s="422"/>
      <c r="BJS733" s="3"/>
      <c r="BJT733" s="422"/>
      <c r="BJU733" s="3"/>
      <c r="BJV733" s="422"/>
      <c r="BJW733" s="3"/>
      <c r="BJX733" s="422"/>
      <c r="BJY733" s="3"/>
      <c r="BJZ733" s="422"/>
      <c r="BKA733" s="3"/>
      <c r="BKB733" s="422"/>
      <c r="BKC733" s="3"/>
      <c r="BKD733" s="422"/>
      <c r="BKE733" s="3"/>
      <c r="BKF733" s="422"/>
      <c r="BKG733" s="3"/>
      <c r="BKH733" s="422"/>
      <c r="BKI733" s="3"/>
      <c r="BKJ733" s="422"/>
      <c r="BKK733" s="3"/>
      <c r="BKL733" s="422"/>
      <c r="BKM733" s="3"/>
      <c r="BKN733" s="422"/>
      <c r="BKO733" s="3"/>
      <c r="BKP733" s="422"/>
      <c r="BKQ733" s="3"/>
      <c r="BKR733" s="422"/>
      <c r="BKS733" s="3"/>
      <c r="BKT733" s="422"/>
      <c r="BKU733" s="3"/>
      <c r="BKV733" s="422"/>
      <c r="BKW733" s="3"/>
      <c r="BKX733" s="422"/>
      <c r="BKY733" s="3"/>
      <c r="BKZ733" s="422"/>
      <c r="BLA733" s="3"/>
      <c r="BLB733" s="422"/>
      <c r="BLC733" s="3"/>
      <c r="BLD733" s="422"/>
      <c r="BLE733" s="3"/>
      <c r="BLF733" s="422"/>
      <c r="BLG733" s="3"/>
      <c r="BLH733" s="422"/>
      <c r="BLI733" s="3"/>
      <c r="BLJ733" s="422"/>
      <c r="BLK733" s="3"/>
      <c r="BLL733" s="422"/>
      <c r="BLM733" s="3"/>
      <c r="BLN733" s="422"/>
      <c r="BLO733" s="3"/>
      <c r="BLP733" s="422"/>
      <c r="BLQ733" s="3"/>
      <c r="BLR733" s="422"/>
      <c r="BLS733" s="3"/>
      <c r="BLT733" s="422"/>
      <c r="BLU733" s="3"/>
      <c r="BLV733" s="422"/>
      <c r="BLW733" s="3"/>
      <c r="BLX733" s="422"/>
      <c r="BLY733" s="3"/>
      <c r="BLZ733" s="422"/>
      <c r="BMA733" s="3"/>
      <c r="BMB733" s="422"/>
      <c r="BMC733" s="3"/>
      <c r="BMD733" s="422"/>
      <c r="BME733" s="3"/>
      <c r="BMF733" s="422"/>
      <c r="BMG733" s="3"/>
      <c r="BMH733" s="422"/>
      <c r="BMI733" s="3"/>
      <c r="BMJ733" s="422"/>
      <c r="BMK733" s="3"/>
      <c r="BML733" s="422"/>
      <c r="BMM733" s="3"/>
      <c r="BMN733" s="422"/>
      <c r="BMO733" s="3"/>
      <c r="BMP733" s="422"/>
      <c r="BMQ733" s="3"/>
      <c r="BMR733" s="422"/>
      <c r="BMS733" s="3"/>
      <c r="BMT733" s="422"/>
      <c r="BMU733" s="3"/>
      <c r="BMV733" s="422"/>
      <c r="BMW733" s="3"/>
      <c r="BMX733" s="422"/>
      <c r="BMY733" s="3"/>
      <c r="BMZ733" s="422"/>
      <c r="BNA733" s="3"/>
      <c r="BNB733" s="422"/>
      <c r="BNC733" s="3"/>
      <c r="BND733" s="422"/>
      <c r="BNE733" s="3"/>
      <c r="BNF733" s="422"/>
      <c r="BNG733" s="3"/>
      <c r="BNH733" s="422"/>
      <c r="BNI733" s="3"/>
      <c r="BNJ733" s="422"/>
      <c r="BNK733" s="3"/>
      <c r="BNL733" s="422"/>
      <c r="BNM733" s="3"/>
      <c r="BNN733" s="422"/>
      <c r="BNO733" s="3"/>
      <c r="BNP733" s="422"/>
      <c r="BNQ733" s="3"/>
      <c r="BNR733" s="422"/>
      <c r="BNS733" s="3"/>
      <c r="BNT733" s="422"/>
      <c r="BNU733" s="3"/>
      <c r="BNV733" s="422"/>
      <c r="BNW733" s="3"/>
      <c r="BNX733" s="422"/>
      <c r="BNY733" s="3"/>
      <c r="BNZ733" s="422"/>
      <c r="BOA733" s="3"/>
      <c r="BOB733" s="422"/>
      <c r="BOC733" s="3"/>
      <c r="BOD733" s="422"/>
      <c r="BOE733" s="3"/>
      <c r="BOF733" s="422"/>
      <c r="BOG733" s="3"/>
      <c r="BOH733" s="422"/>
      <c r="BOI733" s="3"/>
      <c r="BOJ733" s="422"/>
      <c r="BOK733" s="3"/>
      <c r="BOL733" s="422"/>
      <c r="BOM733" s="3"/>
      <c r="BON733" s="422"/>
      <c r="BOO733" s="3"/>
      <c r="BOP733" s="422"/>
      <c r="BOQ733" s="3"/>
      <c r="BOR733" s="422"/>
      <c r="BOS733" s="3"/>
      <c r="BOT733" s="422"/>
      <c r="BOU733" s="3"/>
      <c r="BOV733" s="422"/>
      <c r="BOW733" s="3"/>
      <c r="BOX733" s="422"/>
      <c r="BOY733" s="3"/>
      <c r="BOZ733" s="422"/>
      <c r="BPA733" s="3"/>
      <c r="BPB733" s="422"/>
      <c r="BPC733" s="3"/>
      <c r="BPD733" s="422"/>
      <c r="BPE733" s="3"/>
      <c r="BPF733" s="422"/>
      <c r="BPG733" s="3"/>
      <c r="BPH733" s="422"/>
      <c r="BPI733" s="3"/>
      <c r="BPJ733" s="422"/>
      <c r="BPK733" s="3"/>
      <c r="BPL733" s="422"/>
      <c r="BPM733" s="3"/>
      <c r="BPN733" s="422"/>
      <c r="BPO733" s="3"/>
      <c r="BPP733" s="422"/>
      <c r="BPQ733" s="3"/>
      <c r="BPR733" s="422"/>
      <c r="BPS733" s="3"/>
      <c r="BPT733" s="422"/>
      <c r="BPU733" s="3"/>
      <c r="BPV733" s="422"/>
      <c r="BPW733" s="3"/>
      <c r="BPX733" s="422"/>
      <c r="BPY733" s="3"/>
      <c r="BPZ733" s="422"/>
      <c r="BQA733" s="3"/>
      <c r="BQB733" s="422"/>
      <c r="BQC733" s="3"/>
      <c r="BQD733" s="422"/>
      <c r="BQE733" s="3"/>
      <c r="BQF733" s="422"/>
      <c r="BQG733" s="3"/>
      <c r="BQH733" s="422"/>
      <c r="BQI733" s="3"/>
      <c r="BQJ733" s="422"/>
      <c r="BQK733" s="3"/>
      <c r="BQL733" s="422"/>
      <c r="BQM733" s="3"/>
      <c r="BQN733" s="422"/>
      <c r="BQO733" s="3"/>
      <c r="BQP733" s="422"/>
      <c r="BQQ733" s="3"/>
      <c r="BQR733" s="422"/>
      <c r="BQS733" s="3"/>
      <c r="BQT733" s="422"/>
      <c r="BQU733" s="3"/>
      <c r="BQV733" s="422"/>
      <c r="BQW733" s="3"/>
      <c r="BQX733" s="422"/>
      <c r="BQY733" s="3"/>
      <c r="BQZ733" s="422"/>
      <c r="BRA733" s="3"/>
      <c r="BRB733" s="422"/>
      <c r="BRC733" s="3"/>
      <c r="BRD733" s="422"/>
      <c r="BRE733" s="3"/>
      <c r="BRF733" s="422"/>
      <c r="BRG733" s="3"/>
      <c r="BRH733" s="422"/>
      <c r="BRI733" s="3"/>
      <c r="BRJ733" s="422"/>
      <c r="BRK733" s="3"/>
      <c r="BRL733" s="422"/>
      <c r="BRM733" s="3"/>
      <c r="BRN733" s="422"/>
      <c r="BRO733" s="3"/>
      <c r="BRP733" s="422"/>
      <c r="BRQ733" s="3"/>
      <c r="BRR733" s="422"/>
      <c r="BRS733" s="3"/>
      <c r="BRT733" s="422"/>
      <c r="BRU733" s="3"/>
      <c r="BRV733" s="422"/>
      <c r="BRW733" s="3"/>
      <c r="BRX733" s="422"/>
      <c r="BRY733" s="3"/>
      <c r="BRZ733" s="422"/>
      <c r="BSA733" s="3"/>
      <c r="BSB733" s="422"/>
      <c r="BSC733" s="3"/>
      <c r="BSD733" s="422"/>
      <c r="BSE733" s="3"/>
      <c r="BSF733" s="422"/>
      <c r="BSG733" s="3"/>
      <c r="BSH733" s="422"/>
      <c r="BSI733" s="3"/>
      <c r="BSJ733" s="422"/>
      <c r="BSK733" s="3"/>
      <c r="BSL733" s="422"/>
      <c r="BSM733" s="3"/>
      <c r="BSN733" s="422"/>
      <c r="BSO733" s="3"/>
      <c r="BSP733" s="422"/>
      <c r="BSQ733" s="3"/>
      <c r="BSR733" s="422"/>
      <c r="BSS733" s="3"/>
      <c r="BST733" s="422"/>
      <c r="BSU733" s="3"/>
      <c r="BSV733" s="422"/>
      <c r="BSW733" s="3"/>
      <c r="BSX733" s="422"/>
      <c r="BSY733" s="3"/>
      <c r="BSZ733" s="422"/>
      <c r="BTA733" s="3"/>
      <c r="BTB733" s="422"/>
      <c r="BTC733" s="3"/>
      <c r="BTD733" s="422"/>
      <c r="BTE733" s="3"/>
      <c r="BTF733" s="422"/>
      <c r="BTG733" s="3"/>
      <c r="BTH733" s="422"/>
      <c r="BTI733" s="3"/>
      <c r="BTJ733" s="422"/>
      <c r="BTK733" s="3"/>
      <c r="BTL733" s="422"/>
      <c r="BTM733" s="3"/>
      <c r="BTN733" s="422"/>
      <c r="BTO733" s="3"/>
      <c r="BTP733" s="422"/>
      <c r="BTQ733" s="3"/>
      <c r="BTR733" s="422"/>
      <c r="BTS733" s="3"/>
      <c r="BTT733" s="422"/>
      <c r="BTU733" s="3"/>
      <c r="BTV733" s="422"/>
      <c r="BTW733" s="3"/>
      <c r="BTX733" s="422"/>
      <c r="BTY733" s="3"/>
      <c r="BTZ733" s="422"/>
      <c r="BUA733" s="3"/>
      <c r="BUB733" s="422"/>
      <c r="BUC733" s="3"/>
      <c r="BUD733" s="422"/>
      <c r="BUE733" s="3"/>
      <c r="BUF733" s="422"/>
      <c r="BUG733" s="3"/>
      <c r="BUH733" s="422"/>
      <c r="BUI733" s="3"/>
      <c r="BUJ733" s="422"/>
      <c r="BUK733" s="3"/>
      <c r="BUL733" s="422"/>
      <c r="BUM733" s="3"/>
      <c r="BUN733" s="422"/>
      <c r="BUO733" s="3"/>
      <c r="BUP733" s="422"/>
      <c r="BUQ733" s="3"/>
      <c r="BUR733" s="422"/>
      <c r="BUS733" s="3"/>
      <c r="BUT733" s="422"/>
      <c r="BUU733" s="3"/>
      <c r="BUV733" s="422"/>
      <c r="BUW733" s="3"/>
      <c r="BUX733" s="422"/>
      <c r="BUY733" s="3"/>
      <c r="BUZ733" s="422"/>
      <c r="BVA733" s="3"/>
      <c r="BVB733" s="422"/>
      <c r="BVC733" s="3"/>
      <c r="BVD733" s="422"/>
      <c r="BVE733" s="3"/>
      <c r="BVF733" s="422"/>
      <c r="BVG733" s="3"/>
      <c r="BVH733" s="422"/>
      <c r="BVI733" s="3"/>
      <c r="BVJ733" s="422"/>
      <c r="BVK733" s="3"/>
      <c r="BVL733" s="422"/>
      <c r="BVM733" s="3"/>
      <c r="BVN733" s="422"/>
      <c r="BVO733" s="3"/>
      <c r="BVP733" s="422"/>
      <c r="BVQ733" s="3"/>
      <c r="BVR733" s="422"/>
      <c r="BVS733" s="3"/>
      <c r="BVT733" s="422"/>
      <c r="BVU733" s="3"/>
      <c r="BVV733" s="422"/>
      <c r="BVW733" s="3"/>
      <c r="BVX733" s="422"/>
      <c r="BVY733" s="3"/>
      <c r="BVZ733" s="422"/>
      <c r="BWA733" s="3"/>
      <c r="BWB733" s="422"/>
      <c r="BWC733" s="3"/>
      <c r="BWD733" s="422"/>
      <c r="BWE733" s="3"/>
      <c r="BWF733" s="422"/>
      <c r="BWG733" s="3"/>
      <c r="BWH733" s="422"/>
      <c r="BWI733" s="3"/>
      <c r="BWJ733" s="422"/>
      <c r="BWK733" s="3"/>
      <c r="BWL733" s="422"/>
      <c r="BWM733" s="3"/>
      <c r="BWN733" s="422"/>
      <c r="BWO733" s="3"/>
      <c r="BWP733" s="422"/>
      <c r="BWQ733" s="3"/>
      <c r="BWR733" s="422"/>
      <c r="BWS733" s="3"/>
      <c r="BWT733" s="422"/>
      <c r="BWU733" s="3"/>
      <c r="BWV733" s="422"/>
      <c r="BWW733" s="3"/>
      <c r="BWX733" s="422"/>
      <c r="BWY733" s="3"/>
      <c r="BWZ733" s="422"/>
      <c r="BXA733" s="3"/>
      <c r="BXB733" s="422"/>
      <c r="BXC733" s="3"/>
      <c r="BXD733" s="422"/>
      <c r="BXE733" s="3"/>
      <c r="BXF733" s="422"/>
      <c r="BXG733" s="3"/>
      <c r="BXH733" s="422"/>
      <c r="BXI733" s="3"/>
      <c r="BXJ733" s="422"/>
      <c r="BXK733" s="3"/>
      <c r="BXL733" s="422"/>
      <c r="BXM733" s="3"/>
      <c r="BXN733" s="422"/>
      <c r="BXO733" s="3"/>
      <c r="BXP733" s="422"/>
      <c r="BXQ733" s="3"/>
      <c r="BXR733" s="422"/>
      <c r="BXS733" s="3"/>
      <c r="BXT733" s="422"/>
      <c r="BXU733" s="3"/>
      <c r="BXV733" s="422"/>
      <c r="BXW733" s="3"/>
      <c r="BXX733" s="422"/>
      <c r="BXY733" s="3"/>
      <c r="BXZ733" s="422"/>
      <c r="BYA733" s="3"/>
      <c r="BYB733" s="422"/>
      <c r="BYC733" s="3"/>
      <c r="BYD733" s="422"/>
      <c r="BYE733" s="3"/>
      <c r="BYF733" s="422"/>
      <c r="BYG733" s="3"/>
      <c r="BYH733" s="422"/>
      <c r="BYI733" s="3"/>
      <c r="BYJ733" s="422"/>
      <c r="BYK733" s="3"/>
      <c r="BYL733" s="422"/>
      <c r="BYM733" s="3"/>
      <c r="BYN733" s="422"/>
      <c r="BYO733" s="3"/>
      <c r="BYP733" s="422"/>
      <c r="BYQ733" s="3"/>
      <c r="BYR733" s="422"/>
      <c r="BYS733" s="3"/>
      <c r="BYT733" s="422"/>
      <c r="BYU733" s="3"/>
      <c r="BYV733" s="422"/>
      <c r="BYW733" s="3"/>
      <c r="BYX733" s="422"/>
      <c r="BYY733" s="3"/>
      <c r="BYZ733" s="422"/>
      <c r="BZA733" s="3"/>
      <c r="BZB733" s="422"/>
      <c r="BZC733" s="3"/>
      <c r="BZD733" s="422"/>
      <c r="BZE733" s="3"/>
      <c r="BZF733" s="422"/>
      <c r="BZG733" s="3"/>
      <c r="BZH733" s="422"/>
      <c r="BZI733" s="3"/>
      <c r="BZJ733" s="422"/>
      <c r="BZK733" s="3"/>
      <c r="BZL733" s="422"/>
      <c r="BZM733" s="3"/>
      <c r="BZN733" s="422"/>
      <c r="BZO733" s="3"/>
      <c r="BZP733" s="422"/>
      <c r="BZQ733" s="3"/>
      <c r="BZR733" s="422"/>
      <c r="BZS733" s="3"/>
      <c r="BZT733" s="422"/>
      <c r="BZU733" s="3"/>
      <c r="BZV733" s="422"/>
      <c r="BZW733" s="3"/>
      <c r="BZX733" s="422"/>
      <c r="BZY733" s="3"/>
      <c r="BZZ733" s="422"/>
      <c r="CAA733" s="3"/>
      <c r="CAB733" s="422"/>
      <c r="CAC733" s="3"/>
      <c r="CAD733" s="422"/>
      <c r="CAE733" s="3"/>
      <c r="CAF733" s="422"/>
      <c r="CAG733" s="3"/>
      <c r="CAH733" s="422"/>
      <c r="CAI733" s="3"/>
      <c r="CAJ733" s="422"/>
      <c r="CAK733" s="3"/>
      <c r="CAL733" s="422"/>
      <c r="CAM733" s="3"/>
      <c r="CAN733" s="422"/>
      <c r="CAO733" s="3"/>
      <c r="CAP733" s="422"/>
      <c r="CAQ733" s="3"/>
      <c r="CAR733" s="422"/>
      <c r="CAS733" s="3"/>
      <c r="CAT733" s="422"/>
      <c r="CAU733" s="3"/>
      <c r="CAV733" s="422"/>
      <c r="CAW733" s="3"/>
      <c r="CAX733" s="422"/>
      <c r="CAY733" s="3"/>
      <c r="CAZ733" s="422"/>
      <c r="CBA733" s="3"/>
      <c r="CBB733" s="422"/>
      <c r="CBC733" s="3"/>
      <c r="CBD733" s="422"/>
      <c r="CBE733" s="3"/>
      <c r="CBF733" s="422"/>
      <c r="CBG733" s="3"/>
      <c r="CBH733" s="422"/>
      <c r="CBI733" s="3"/>
      <c r="CBJ733" s="422"/>
      <c r="CBK733" s="3"/>
      <c r="CBL733" s="422"/>
      <c r="CBM733" s="3"/>
      <c r="CBN733" s="422"/>
      <c r="CBO733" s="3"/>
      <c r="CBP733" s="422"/>
      <c r="CBQ733" s="3"/>
      <c r="CBR733" s="422"/>
      <c r="CBS733" s="3"/>
      <c r="CBT733" s="422"/>
      <c r="CBU733" s="3"/>
      <c r="CBV733" s="422"/>
      <c r="CBW733" s="3"/>
      <c r="CBX733" s="422"/>
      <c r="CBY733" s="3"/>
      <c r="CBZ733" s="422"/>
      <c r="CCA733" s="3"/>
      <c r="CCB733" s="422"/>
      <c r="CCC733" s="3"/>
      <c r="CCD733" s="422"/>
      <c r="CCE733" s="3"/>
      <c r="CCF733" s="422"/>
      <c r="CCG733" s="3"/>
      <c r="CCH733" s="422"/>
      <c r="CCI733" s="3"/>
      <c r="CCJ733" s="422"/>
      <c r="CCK733" s="3"/>
      <c r="CCL733" s="422"/>
      <c r="CCM733" s="3"/>
      <c r="CCN733" s="422"/>
      <c r="CCO733" s="3"/>
      <c r="CCP733" s="422"/>
      <c r="CCQ733" s="3"/>
      <c r="CCR733" s="422"/>
      <c r="CCS733" s="3"/>
      <c r="CCT733" s="422"/>
      <c r="CCU733" s="3"/>
      <c r="CCV733" s="422"/>
      <c r="CCW733" s="3"/>
      <c r="CCX733" s="422"/>
      <c r="CCY733" s="3"/>
      <c r="CCZ733" s="422"/>
      <c r="CDA733" s="3"/>
      <c r="CDB733" s="422"/>
      <c r="CDC733" s="3"/>
      <c r="CDD733" s="422"/>
      <c r="CDE733" s="3"/>
      <c r="CDF733" s="422"/>
      <c r="CDG733" s="3"/>
      <c r="CDH733" s="422"/>
      <c r="CDI733" s="3"/>
      <c r="CDJ733" s="422"/>
      <c r="CDK733" s="3"/>
      <c r="CDL733" s="422"/>
      <c r="CDM733" s="3"/>
      <c r="CDN733" s="422"/>
      <c r="CDO733" s="3"/>
      <c r="CDP733" s="422"/>
      <c r="CDQ733" s="3"/>
      <c r="CDR733" s="422"/>
      <c r="CDS733" s="3"/>
      <c r="CDT733" s="422"/>
      <c r="CDU733" s="3"/>
      <c r="CDV733" s="422"/>
      <c r="CDW733" s="3"/>
      <c r="CDX733" s="422"/>
      <c r="CDY733" s="3"/>
      <c r="CDZ733" s="422"/>
      <c r="CEA733" s="3"/>
      <c r="CEB733" s="422"/>
      <c r="CEC733" s="3"/>
      <c r="CED733" s="422"/>
      <c r="CEE733" s="3"/>
      <c r="CEF733" s="422"/>
      <c r="CEG733" s="3"/>
      <c r="CEH733" s="422"/>
      <c r="CEI733" s="3"/>
      <c r="CEJ733" s="422"/>
      <c r="CEK733" s="3"/>
      <c r="CEL733" s="422"/>
      <c r="CEM733" s="3"/>
      <c r="CEN733" s="422"/>
      <c r="CEO733" s="3"/>
      <c r="CEP733" s="422"/>
      <c r="CEQ733" s="3"/>
      <c r="CER733" s="422"/>
      <c r="CES733" s="3"/>
      <c r="CET733" s="422"/>
      <c r="CEU733" s="3"/>
      <c r="CEV733" s="422"/>
      <c r="CEW733" s="3"/>
      <c r="CEX733" s="422"/>
      <c r="CEY733" s="3"/>
      <c r="CEZ733" s="422"/>
      <c r="CFA733" s="3"/>
      <c r="CFB733" s="422"/>
      <c r="CFC733" s="3"/>
      <c r="CFD733" s="422"/>
      <c r="CFE733" s="3"/>
      <c r="CFF733" s="422"/>
      <c r="CFG733" s="3"/>
      <c r="CFH733" s="422"/>
      <c r="CFI733" s="3"/>
      <c r="CFJ733" s="422"/>
      <c r="CFK733" s="3"/>
      <c r="CFL733" s="422"/>
      <c r="CFM733" s="3"/>
      <c r="CFN733" s="422"/>
      <c r="CFO733" s="3"/>
      <c r="CFP733" s="422"/>
      <c r="CFQ733" s="3"/>
      <c r="CFR733" s="422"/>
      <c r="CFS733" s="3"/>
      <c r="CFT733" s="422"/>
      <c r="CFU733" s="3"/>
      <c r="CFV733" s="422"/>
      <c r="CFW733" s="3"/>
      <c r="CFX733" s="422"/>
      <c r="CFY733" s="3"/>
      <c r="CFZ733" s="422"/>
      <c r="CGA733" s="3"/>
      <c r="CGB733" s="422"/>
      <c r="CGC733" s="3"/>
      <c r="CGD733" s="422"/>
      <c r="CGE733" s="3"/>
      <c r="CGF733" s="422"/>
      <c r="CGG733" s="3"/>
      <c r="CGH733" s="422"/>
      <c r="CGI733" s="3"/>
      <c r="CGJ733" s="422"/>
      <c r="CGK733" s="3"/>
      <c r="CGL733" s="422"/>
      <c r="CGM733" s="3"/>
      <c r="CGN733" s="422"/>
      <c r="CGO733" s="3"/>
      <c r="CGP733" s="422"/>
      <c r="CGQ733" s="3"/>
      <c r="CGR733" s="422"/>
      <c r="CGS733" s="3"/>
      <c r="CGT733" s="422"/>
      <c r="CGU733" s="3"/>
      <c r="CGV733" s="422"/>
      <c r="CGW733" s="3"/>
      <c r="CGX733" s="422"/>
      <c r="CGY733" s="3"/>
      <c r="CGZ733" s="422"/>
      <c r="CHA733" s="3"/>
      <c r="CHB733" s="422"/>
      <c r="CHC733" s="3"/>
      <c r="CHD733" s="422"/>
      <c r="CHE733" s="3"/>
      <c r="CHF733" s="422"/>
      <c r="CHG733" s="3"/>
      <c r="CHH733" s="422"/>
      <c r="CHI733" s="3"/>
      <c r="CHJ733" s="422"/>
      <c r="CHK733" s="3"/>
      <c r="CHL733" s="422"/>
      <c r="CHM733" s="3"/>
      <c r="CHN733" s="422"/>
      <c r="CHO733" s="3"/>
      <c r="CHP733" s="422"/>
      <c r="CHQ733" s="3"/>
      <c r="CHR733" s="422"/>
      <c r="CHS733" s="3"/>
      <c r="CHT733" s="422"/>
      <c r="CHU733" s="3"/>
      <c r="CHV733" s="422"/>
      <c r="CHW733" s="3"/>
      <c r="CHX733" s="422"/>
      <c r="CHY733" s="3"/>
      <c r="CHZ733" s="422"/>
      <c r="CIA733" s="3"/>
      <c r="CIB733" s="422"/>
      <c r="CIC733" s="3"/>
      <c r="CID733" s="422"/>
      <c r="CIE733" s="3"/>
      <c r="CIF733" s="422"/>
      <c r="CIG733" s="3"/>
      <c r="CIH733" s="422"/>
      <c r="CII733" s="3"/>
      <c r="CIJ733" s="422"/>
      <c r="CIK733" s="3"/>
      <c r="CIL733" s="422"/>
      <c r="CIM733" s="3"/>
      <c r="CIN733" s="422"/>
      <c r="CIO733" s="3"/>
      <c r="CIP733" s="422"/>
      <c r="CIQ733" s="3"/>
      <c r="CIR733" s="422"/>
      <c r="CIS733" s="3"/>
      <c r="CIT733" s="422"/>
      <c r="CIU733" s="3"/>
      <c r="CIV733" s="422"/>
      <c r="CIW733" s="3"/>
      <c r="CIX733" s="422"/>
      <c r="CIY733" s="3"/>
      <c r="CIZ733" s="422"/>
      <c r="CJA733" s="3"/>
      <c r="CJB733" s="422"/>
      <c r="CJC733" s="3"/>
      <c r="CJD733" s="422"/>
      <c r="CJE733" s="3"/>
      <c r="CJF733" s="422"/>
      <c r="CJG733" s="3"/>
      <c r="CJH733" s="422"/>
      <c r="CJI733" s="3"/>
      <c r="CJJ733" s="422"/>
      <c r="CJK733" s="3"/>
      <c r="CJL733" s="422"/>
      <c r="CJM733" s="3"/>
      <c r="CJN733" s="422"/>
      <c r="CJO733" s="3"/>
      <c r="CJP733" s="422"/>
      <c r="CJQ733" s="3"/>
      <c r="CJR733" s="422"/>
      <c r="CJS733" s="3"/>
      <c r="CJT733" s="422"/>
      <c r="CJU733" s="3"/>
      <c r="CJV733" s="422"/>
      <c r="CJW733" s="3"/>
      <c r="CJX733" s="422"/>
      <c r="CJY733" s="3"/>
      <c r="CJZ733" s="422"/>
      <c r="CKA733" s="3"/>
      <c r="CKB733" s="422"/>
      <c r="CKC733" s="3"/>
      <c r="CKD733" s="422"/>
      <c r="CKE733" s="3"/>
      <c r="CKF733" s="422"/>
      <c r="CKG733" s="3"/>
      <c r="CKH733" s="422"/>
      <c r="CKI733" s="3"/>
      <c r="CKJ733" s="422"/>
      <c r="CKK733" s="3"/>
      <c r="CKL733" s="422"/>
      <c r="CKM733" s="3"/>
      <c r="CKN733" s="422"/>
      <c r="CKO733" s="3"/>
      <c r="CKP733" s="422"/>
      <c r="CKQ733" s="3"/>
      <c r="CKR733" s="422"/>
      <c r="CKS733" s="3"/>
      <c r="CKT733" s="422"/>
      <c r="CKU733" s="3"/>
      <c r="CKV733" s="422"/>
      <c r="CKW733" s="3"/>
      <c r="CKX733" s="422"/>
      <c r="CKY733" s="3"/>
      <c r="CKZ733" s="422"/>
      <c r="CLA733" s="3"/>
      <c r="CLB733" s="422"/>
      <c r="CLC733" s="3"/>
      <c r="CLD733" s="422"/>
      <c r="CLE733" s="3"/>
      <c r="CLF733" s="422"/>
      <c r="CLG733" s="3"/>
      <c r="CLH733" s="422"/>
      <c r="CLI733" s="3"/>
      <c r="CLJ733" s="422"/>
      <c r="CLK733" s="3"/>
      <c r="CLL733" s="422"/>
      <c r="CLM733" s="3"/>
      <c r="CLN733" s="422"/>
      <c r="CLO733" s="3"/>
      <c r="CLP733" s="422"/>
      <c r="CLQ733" s="3"/>
      <c r="CLR733" s="422"/>
      <c r="CLS733" s="3"/>
      <c r="CLT733" s="422"/>
      <c r="CLU733" s="3"/>
      <c r="CLV733" s="422"/>
      <c r="CLW733" s="3"/>
      <c r="CLX733" s="422"/>
      <c r="CLY733" s="3"/>
      <c r="CLZ733" s="422"/>
      <c r="CMA733" s="3"/>
      <c r="CMB733" s="422"/>
      <c r="CMC733" s="3"/>
      <c r="CMD733" s="422"/>
      <c r="CME733" s="3"/>
      <c r="CMF733" s="422"/>
      <c r="CMG733" s="3"/>
      <c r="CMH733" s="422"/>
      <c r="CMI733" s="3"/>
      <c r="CMJ733" s="422"/>
      <c r="CMK733" s="3"/>
      <c r="CML733" s="422"/>
      <c r="CMM733" s="3"/>
      <c r="CMN733" s="422"/>
      <c r="CMO733" s="3"/>
      <c r="CMP733" s="422"/>
      <c r="CMQ733" s="3"/>
      <c r="CMR733" s="422"/>
      <c r="CMS733" s="3"/>
      <c r="CMT733" s="422"/>
      <c r="CMU733" s="3"/>
      <c r="CMV733" s="422"/>
      <c r="CMW733" s="3"/>
      <c r="CMX733" s="422"/>
      <c r="CMY733" s="3"/>
      <c r="CMZ733" s="422"/>
      <c r="CNA733" s="3"/>
      <c r="CNB733" s="422"/>
      <c r="CNC733" s="3"/>
      <c r="CND733" s="422"/>
      <c r="CNE733" s="3"/>
      <c r="CNF733" s="422"/>
      <c r="CNG733" s="3"/>
      <c r="CNH733" s="422"/>
      <c r="CNI733" s="3"/>
      <c r="CNJ733" s="422"/>
      <c r="CNK733" s="3"/>
      <c r="CNL733" s="422"/>
      <c r="CNM733" s="3"/>
      <c r="CNN733" s="422"/>
      <c r="CNO733" s="3"/>
      <c r="CNP733" s="422"/>
      <c r="CNQ733" s="3"/>
      <c r="CNR733" s="422"/>
      <c r="CNS733" s="3"/>
      <c r="CNT733" s="422"/>
      <c r="CNU733" s="3"/>
      <c r="CNV733" s="422"/>
      <c r="CNW733" s="3"/>
      <c r="CNX733" s="422"/>
      <c r="CNY733" s="3"/>
      <c r="CNZ733" s="422"/>
      <c r="COA733" s="3"/>
      <c r="COB733" s="422"/>
      <c r="COC733" s="3"/>
      <c r="COD733" s="422"/>
      <c r="COE733" s="3"/>
      <c r="COF733" s="422"/>
      <c r="COG733" s="3"/>
      <c r="COH733" s="422"/>
      <c r="COI733" s="3"/>
      <c r="COJ733" s="422"/>
      <c r="COK733" s="3"/>
      <c r="COL733" s="422"/>
      <c r="COM733" s="3"/>
      <c r="CON733" s="422"/>
      <c r="COO733" s="3"/>
      <c r="COP733" s="422"/>
      <c r="COQ733" s="3"/>
      <c r="COR733" s="422"/>
      <c r="COS733" s="3"/>
      <c r="COT733" s="422"/>
      <c r="COU733" s="3"/>
      <c r="COV733" s="422"/>
      <c r="COW733" s="3"/>
      <c r="COX733" s="422"/>
      <c r="COY733" s="3"/>
      <c r="COZ733" s="422"/>
      <c r="CPA733" s="3"/>
      <c r="CPB733" s="422"/>
      <c r="CPC733" s="3"/>
      <c r="CPD733" s="422"/>
      <c r="CPE733" s="3"/>
      <c r="CPF733" s="422"/>
      <c r="CPG733" s="3"/>
      <c r="CPH733" s="422"/>
      <c r="CPI733" s="3"/>
      <c r="CPJ733" s="422"/>
      <c r="CPK733" s="3"/>
      <c r="CPL733" s="422"/>
      <c r="CPM733" s="3"/>
      <c r="CPN733" s="422"/>
      <c r="CPO733" s="3"/>
      <c r="CPP733" s="422"/>
      <c r="CPQ733" s="3"/>
      <c r="CPR733" s="422"/>
      <c r="CPS733" s="3"/>
      <c r="CPT733" s="422"/>
      <c r="CPU733" s="3"/>
      <c r="CPV733" s="422"/>
      <c r="CPW733" s="3"/>
      <c r="CPX733" s="422"/>
      <c r="CPY733" s="3"/>
      <c r="CPZ733" s="422"/>
      <c r="CQA733" s="3"/>
      <c r="CQB733" s="422"/>
      <c r="CQC733" s="3"/>
      <c r="CQD733" s="422"/>
      <c r="CQE733" s="3"/>
      <c r="CQF733" s="422"/>
      <c r="CQG733" s="3"/>
      <c r="CQH733" s="422"/>
      <c r="CQI733" s="3"/>
      <c r="CQJ733" s="422"/>
      <c r="CQK733" s="3"/>
      <c r="CQL733" s="422"/>
      <c r="CQM733" s="3"/>
      <c r="CQN733" s="422"/>
      <c r="CQO733" s="3"/>
      <c r="CQP733" s="422"/>
      <c r="CQQ733" s="3"/>
      <c r="CQR733" s="422"/>
      <c r="CQS733" s="3"/>
      <c r="CQT733" s="422"/>
      <c r="CQU733" s="3"/>
      <c r="CQV733" s="422"/>
      <c r="CQW733" s="3"/>
      <c r="CQX733" s="422"/>
      <c r="CQY733" s="3"/>
      <c r="CQZ733" s="422"/>
      <c r="CRA733" s="3"/>
      <c r="CRB733" s="422"/>
      <c r="CRC733" s="3"/>
      <c r="CRD733" s="422"/>
      <c r="CRE733" s="3"/>
      <c r="CRF733" s="422"/>
      <c r="CRG733" s="3"/>
      <c r="CRH733" s="422"/>
      <c r="CRI733" s="3"/>
      <c r="CRJ733" s="422"/>
      <c r="CRK733" s="3"/>
      <c r="CRL733" s="422"/>
      <c r="CRM733" s="3"/>
      <c r="CRN733" s="422"/>
      <c r="CRO733" s="3"/>
      <c r="CRP733" s="422"/>
      <c r="CRQ733" s="3"/>
      <c r="CRR733" s="422"/>
      <c r="CRS733" s="3"/>
      <c r="CRT733" s="422"/>
      <c r="CRU733" s="3"/>
      <c r="CRV733" s="422"/>
      <c r="CRW733" s="3"/>
      <c r="CRX733" s="422"/>
      <c r="CRY733" s="3"/>
      <c r="CRZ733" s="422"/>
      <c r="CSA733" s="3"/>
      <c r="CSB733" s="422"/>
      <c r="CSC733" s="3"/>
      <c r="CSD733" s="422"/>
      <c r="CSE733" s="3"/>
      <c r="CSF733" s="422"/>
      <c r="CSG733" s="3"/>
      <c r="CSH733" s="422"/>
      <c r="CSI733" s="3"/>
      <c r="CSJ733" s="422"/>
      <c r="CSK733" s="3"/>
      <c r="CSL733" s="422"/>
      <c r="CSM733" s="3"/>
      <c r="CSN733" s="422"/>
      <c r="CSO733" s="3"/>
      <c r="CSP733" s="422"/>
      <c r="CSQ733" s="3"/>
      <c r="CSR733" s="422"/>
      <c r="CSS733" s="3"/>
      <c r="CST733" s="422"/>
      <c r="CSU733" s="3"/>
      <c r="CSV733" s="422"/>
      <c r="CSW733" s="3"/>
      <c r="CSX733" s="422"/>
      <c r="CSY733" s="3"/>
      <c r="CSZ733" s="422"/>
      <c r="CTA733" s="3"/>
      <c r="CTB733" s="422"/>
      <c r="CTC733" s="3"/>
      <c r="CTD733" s="422"/>
      <c r="CTE733" s="3"/>
      <c r="CTF733" s="422"/>
      <c r="CTG733" s="3"/>
      <c r="CTH733" s="422"/>
      <c r="CTI733" s="3"/>
      <c r="CTJ733" s="422"/>
      <c r="CTK733" s="3"/>
      <c r="CTL733" s="422"/>
      <c r="CTM733" s="3"/>
      <c r="CTN733" s="422"/>
      <c r="CTO733" s="3"/>
      <c r="CTP733" s="422"/>
      <c r="CTQ733" s="3"/>
      <c r="CTR733" s="422"/>
      <c r="CTS733" s="3"/>
      <c r="CTT733" s="422"/>
      <c r="CTU733" s="3"/>
      <c r="CTV733" s="422"/>
      <c r="CTW733" s="3"/>
      <c r="CTX733" s="422"/>
      <c r="CTY733" s="3"/>
      <c r="CTZ733" s="422"/>
      <c r="CUA733" s="3"/>
      <c r="CUB733" s="422"/>
      <c r="CUC733" s="3"/>
      <c r="CUD733" s="422"/>
      <c r="CUE733" s="3"/>
      <c r="CUF733" s="422"/>
      <c r="CUG733" s="3"/>
      <c r="CUH733" s="422"/>
      <c r="CUI733" s="3"/>
      <c r="CUJ733" s="422"/>
      <c r="CUK733" s="3"/>
      <c r="CUL733" s="422"/>
      <c r="CUM733" s="3"/>
      <c r="CUN733" s="422"/>
      <c r="CUO733" s="3"/>
      <c r="CUP733" s="422"/>
      <c r="CUQ733" s="3"/>
      <c r="CUR733" s="422"/>
      <c r="CUS733" s="3"/>
      <c r="CUT733" s="422"/>
      <c r="CUU733" s="3"/>
      <c r="CUV733" s="422"/>
      <c r="CUW733" s="3"/>
      <c r="CUX733" s="422"/>
      <c r="CUY733" s="3"/>
      <c r="CUZ733" s="422"/>
      <c r="CVA733" s="3"/>
      <c r="CVB733" s="422"/>
      <c r="CVC733" s="3"/>
      <c r="CVD733" s="422"/>
      <c r="CVE733" s="3"/>
      <c r="CVF733" s="422"/>
      <c r="CVG733" s="3"/>
      <c r="CVH733" s="422"/>
      <c r="CVI733" s="3"/>
      <c r="CVJ733" s="422"/>
      <c r="CVK733" s="3"/>
      <c r="CVL733" s="422"/>
      <c r="CVM733" s="3"/>
      <c r="CVN733" s="422"/>
      <c r="CVO733" s="3"/>
      <c r="CVP733" s="422"/>
      <c r="CVQ733" s="3"/>
      <c r="CVR733" s="422"/>
      <c r="CVS733" s="3"/>
      <c r="CVT733" s="422"/>
      <c r="CVU733" s="3"/>
      <c r="CVV733" s="422"/>
      <c r="CVW733" s="3"/>
      <c r="CVX733" s="422"/>
      <c r="CVY733" s="3"/>
      <c r="CVZ733" s="422"/>
      <c r="CWA733" s="3"/>
      <c r="CWB733" s="422"/>
      <c r="CWC733" s="3"/>
      <c r="CWD733" s="422"/>
      <c r="CWE733" s="3"/>
      <c r="CWF733" s="422"/>
      <c r="CWG733" s="3"/>
      <c r="CWH733" s="422"/>
      <c r="CWI733" s="3"/>
      <c r="CWJ733" s="422"/>
      <c r="CWK733" s="3"/>
      <c r="CWL733" s="422"/>
      <c r="CWM733" s="3"/>
      <c r="CWN733" s="422"/>
      <c r="CWO733" s="3"/>
      <c r="CWP733" s="422"/>
      <c r="CWQ733" s="3"/>
      <c r="CWR733" s="422"/>
      <c r="CWS733" s="3"/>
      <c r="CWT733" s="422"/>
      <c r="CWU733" s="3"/>
      <c r="CWV733" s="422"/>
      <c r="CWW733" s="3"/>
      <c r="CWX733" s="422"/>
      <c r="CWY733" s="3"/>
      <c r="CWZ733" s="422"/>
      <c r="CXA733" s="3"/>
      <c r="CXB733" s="422"/>
      <c r="CXC733" s="3"/>
      <c r="CXD733" s="422"/>
      <c r="CXE733" s="3"/>
      <c r="CXF733" s="422"/>
      <c r="CXG733" s="3"/>
      <c r="CXH733" s="422"/>
      <c r="CXI733" s="3"/>
      <c r="CXJ733" s="422"/>
      <c r="CXK733" s="3"/>
      <c r="CXL733" s="422"/>
      <c r="CXM733" s="3"/>
      <c r="CXN733" s="422"/>
      <c r="CXO733" s="3"/>
      <c r="CXP733" s="422"/>
      <c r="CXQ733" s="3"/>
      <c r="CXR733" s="422"/>
      <c r="CXS733" s="3"/>
      <c r="CXT733" s="422"/>
      <c r="CXU733" s="3"/>
      <c r="CXV733" s="422"/>
      <c r="CXW733" s="3"/>
      <c r="CXX733" s="422"/>
      <c r="CXY733" s="3"/>
      <c r="CXZ733" s="422"/>
      <c r="CYA733" s="3"/>
      <c r="CYB733" s="422"/>
      <c r="CYC733" s="3"/>
      <c r="CYD733" s="422"/>
      <c r="CYE733" s="3"/>
      <c r="CYF733" s="422"/>
      <c r="CYG733" s="3"/>
      <c r="CYH733" s="422"/>
      <c r="CYI733" s="3"/>
      <c r="CYJ733" s="422"/>
      <c r="CYK733" s="3"/>
      <c r="CYL733" s="422"/>
      <c r="CYM733" s="3"/>
      <c r="CYN733" s="422"/>
      <c r="CYO733" s="3"/>
      <c r="CYP733" s="422"/>
      <c r="CYQ733" s="3"/>
      <c r="CYR733" s="422"/>
      <c r="CYS733" s="3"/>
      <c r="CYT733" s="422"/>
      <c r="CYU733" s="3"/>
      <c r="CYV733" s="422"/>
      <c r="CYW733" s="3"/>
      <c r="CYX733" s="422"/>
      <c r="CYY733" s="3"/>
      <c r="CYZ733" s="422"/>
      <c r="CZA733" s="3"/>
      <c r="CZB733" s="422"/>
      <c r="CZC733" s="3"/>
      <c r="CZD733" s="422"/>
      <c r="CZE733" s="3"/>
      <c r="CZF733" s="422"/>
      <c r="CZG733" s="3"/>
      <c r="CZH733" s="422"/>
      <c r="CZI733" s="3"/>
      <c r="CZJ733" s="422"/>
      <c r="CZK733" s="3"/>
      <c r="CZL733" s="422"/>
      <c r="CZM733" s="3"/>
      <c r="CZN733" s="422"/>
      <c r="CZO733" s="3"/>
      <c r="CZP733" s="422"/>
      <c r="CZQ733" s="3"/>
      <c r="CZR733" s="422"/>
      <c r="CZS733" s="3"/>
      <c r="CZT733" s="422"/>
      <c r="CZU733" s="3"/>
      <c r="CZV733" s="422"/>
      <c r="CZW733" s="3"/>
      <c r="CZX733" s="422"/>
      <c r="CZY733" s="3"/>
      <c r="CZZ733" s="422"/>
      <c r="DAA733" s="3"/>
      <c r="DAB733" s="422"/>
      <c r="DAC733" s="3"/>
      <c r="DAD733" s="422"/>
      <c r="DAE733" s="3"/>
      <c r="DAF733" s="422"/>
      <c r="DAG733" s="3"/>
      <c r="DAH733" s="422"/>
      <c r="DAI733" s="3"/>
      <c r="DAJ733" s="422"/>
      <c r="DAK733" s="3"/>
      <c r="DAL733" s="422"/>
      <c r="DAM733" s="3"/>
      <c r="DAN733" s="422"/>
      <c r="DAO733" s="3"/>
      <c r="DAP733" s="422"/>
      <c r="DAQ733" s="3"/>
      <c r="DAR733" s="422"/>
      <c r="DAS733" s="3"/>
      <c r="DAT733" s="422"/>
      <c r="DAU733" s="3"/>
      <c r="DAV733" s="422"/>
      <c r="DAW733" s="3"/>
      <c r="DAX733" s="422"/>
      <c r="DAY733" s="3"/>
      <c r="DAZ733" s="422"/>
      <c r="DBA733" s="3"/>
      <c r="DBB733" s="422"/>
      <c r="DBC733" s="3"/>
      <c r="DBD733" s="422"/>
      <c r="DBE733" s="3"/>
      <c r="DBF733" s="422"/>
      <c r="DBG733" s="3"/>
      <c r="DBH733" s="422"/>
      <c r="DBI733" s="3"/>
      <c r="DBJ733" s="422"/>
      <c r="DBK733" s="3"/>
      <c r="DBL733" s="422"/>
      <c r="DBM733" s="3"/>
      <c r="DBN733" s="422"/>
      <c r="DBO733" s="3"/>
      <c r="DBP733" s="422"/>
      <c r="DBQ733" s="3"/>
      <c r="DBR733" s="422"/>
      <c r="DBS733" s="3"/>
      <c r="DBT733" s="422"/>
      <c r="DBU733" s="3"/>
      <c r="DBV733" s="422"/>
      <c r="DBW733" s="3"/>
      <c r="DBX733" s="422"/>
      <c r="DBY733" s="3"/>
      <c r="DBZ733" s="422"/>
      <c r="DCA733" s="3"/>
      <c r="DCB733" s="422"/>
      <c r="DCC733" s="3"/>
      <c r="DCD733" s="422"/>
      <c r="DCE733" s="3"/>
      <c r="DCF733" s="422"/>
      <c r="DCG733" s="3"/>
      <c r="DCH733" s="422"/>
      <c r="DCI733" s="3"/>
      <c r="DCJ733" s="422"/>
      <c r="DCK733" s="3"/>
      <c r="DCL733" s="422"/>
      <c r="DCM733" s="3"/>
      <c r="DCN733" s="422"/>
      <c r="DCO733" s="3"/>
      <c r="DCP733" s="422"/>
      <c r="DCQ733" s="3"/>
      <c r="DCR733" s="422"/>
      <c r="DCS733" s="3"/>
      <c r="DCT733" s="422"/>
      <c r="DCU733" s="3"/>
      <c r="DCV733" s="422"/>
      <c r="DCW733" s="3"/>
      <c r="DCX733" s="422"/>
      <c r="DCY733" s="3"/>
      <c r="DCZ733" s="422"/>
      <c r="DDA733" s="3"/>
      <c r="DDB733" s="422"/>
      <c r="DDC733" s="3"/>
      <c r="DDD733" s="422"/>
      <c r="DDE733" s="3"/>
      <c r="DDF733" s="422"/>
      <c r="DDG733" s="3"/>
      <c r="DDH733" s="422"/>
      <c r="DDI733" s="3"/>
      <c r="DDJ733" s="422"/>
      <c r="DDK733" s="3"/>
      <c r="DDL733" s="422"/>
      <c r="DDM733" s="3"/>
      <c r="DDN733" s="422"/>
      <c r="DDO733" s="3"/>
      <c r="DDP733" s="422"/>
      <c r="DDQ733" s="3"/>
      <c r="DDR733" s="422"/>
      <c r="DDS733" s="3"/>
      <c r="DDT733" s="422"/>
      <c r="DDU733" s="3"/>
      <c r="DDV733" s="422"/>
      <c r="DDW733" s="3"/>
      <c r="DDX733" s="422"/>
      <c r="DDY733" s="3"/>
      <c r="DDZ733" s="422"/>
      <c r="DEA733" s="3"/>
      <c r="DEB733" s="422"/>
      <c r="DEC733" s="3"/>
      <c r="DED733" s="422"/>
      <c r="DEE733" s="3"/>
      <c r="DEF733" s="422"/>
      <c r="DEG733" s="3"/>
      <c r="DEH733" s="422"/>
      <c r="DEI733" s="3"/>
      <c r="DEJ733" s="422"/>
      <c r="DEK733" s="3"/>
      <c r="DEL733" s="422"/>
      <c r="DEM733" s="3"/>
      <c r="DEN733" s="422"/>
      <c r="DEO733" s="3"/>
      <c r="DEP733" s="422"/>
      <c r="DEQ733" s="3"/>
      <c r="DER733" s="422"/>
      <c r="DES733" s="3"/>
      <c r="DET733" s="422"/>
      <c r="DEU733" s="3"/>
      <c r="DEV733" s="422"/>
      <c r="DEW733" s="3"/>
      <c r="DEX733" s="422"/>
      <c r="DEY733" s="3"/>
      <c r="DEZ733" s="422"/>
      <c r="DFA733" s="3"/>
      <c r="DFB733" s="422"/>
      <c r="DFC733" s="3"/>
      <c r="DFD733" s="422"/>
      <c r="DFE733" s="3"/>
      <c r="DFF733" s="422"/>
      <c r="DFG733" s="3"/>
      <c r="DFH733" s="422"/>
      <c r="DFI733" s="3"/>
      <c r="DFJ733" s="422"/>
      <c r="DFK733" s="3"/>
      <c r="DFL733" s="422"/>
      <c r="DFM733" s="3"/>
      <c r="DFN733" s="422"/>
      <c r="DFO733" s="3"/>
      <c r="DFP733" s="422"/>
      <c r="DFQ733" s="3"/>
      <c r="DFR733" s="422"/>
      <c r="DFS733" s="3"/>
      <c r="DFT733" s="422"/>
      <c r="DFU733" s="3"/>
      <c r="DFV733" s="422"/>
      <c r="DFW733" s="3"/>
      <c r="DFX733" s="422"/>
      <c r="DFY733" s="3"/>
      <c r="DFZ733" s="422"/>
      <c r="DGA733" s="3"/>
      <c r="DGB733" s="422"/>
      <c r="DGC733" s="3"/>
      <c r="DGD733" s="422"/>
      <c r="DGE733" s="3"/>
      <c r="DGF733" s="422"/>
      <c r="DGG733" s="3"/>
      <c r="DGH733" s="422"/>
      <c r="DGI733" s="3"/>
      <c r="DGJ733" s="422"/>
      <c r="DGK733" s="3"/>
      <c r="DGL733" s="422"/>
      <c r="DGM733" s="3"/>
      <c r="DGN733" s="422"/>
      <c r="DGO733" s="3"/>
      <c r="DGP733" s="422"/>
      <c r="DGQ733" s="3"/>
      <c r="DGR733" s="422"/>
      <c r="DGS733" s="3"/>
      <c r="DGT733" s="422"/>
      <c r="DGU733" s="3"/>
      <c r="DGV733" s="422"/>
      <c r="DGW733" s="3"/>
      <c r="DGX733" s="422"/>
      <c r="DGY733" s="3"/>
      <c r="DGZ733" s="422"/>
      <c r="DHA733" s="3"/>
      <c r="DHB733" s="422"/>
      <c r="DHC733" s="3"/>
      <c r="DHD733" s="422"/>
      <c r="DHE733" s="3"/>
      <c r="DHF733" s="422"/>
      <c r="DHG733" s="3"/>
      <c r="DHH733" s="422"/>
      <c r="DHI733" s="3"/>
      <c r="DHJ733" s="422"/>
      <c r="DHK733" s="3"/>
      <c r="DHL733" s="422"/>
      <c r="DHM733" s="3"/>
      <c r="DHN733" s="422"/>
      <c r="DHO733" s="3"/>
      <c r="DHP733" s="422"/>
      <c r="DHQ733" s="3"/>
      <c r="DHR733" s="422"/>
      <c r="DHS733" s="3"/>
      <c r="DHT733" s="422"/>
      <c r="DHU733" s="3"/>
      <c r="DHV733" s="422"/>
      <c r="DHW733" s="3"/>
      <c r="DHX733" s="422"/>
      <c r="DHY733" s="3"/>
      <c r="DHZ733" s="422"/>
      <c r="DIA733" s="3"/>
      <c r="DIB733" s="422"/>
      <c r="DIC733" s="3"/>
      <c r="DID733" s="422"/>
      <c r="DIE733" s="3"/>
      <c r="DIF733" s="422"/>
      <c r="DIG733" s="3"/>
      <c r="DIH733" s="422"/>
      <c r="DII733" s="3"/>
      <c r="DIJ733" s="422"/>
      <c r="DIK733" s="3"/>
      <c r="DIL733" s="422"/>
      <c r="DIM733" s="3"/>
      <c r="DIN733" s="422"/>
      <c r="DIO733" s="3"/>
      <c r="DIP733" s="422"/>
      <c r="DIQ733" s="3"/>
      <c r="DIR733" s="422"/>
      <c r="DIS733" s="3"/>
      <c r="DIT733" s="422"/>
      <c r="DIU733" s="3"/>
      <c r="DIV733" s="422"/>
      <c r="DIW733" s="3"/>
      <c r="DIX733" s="422"/>
      <c r="DIY733" s="3"/>
      <c r="DIZ733" s="422"/>
      <c r="DJA733" s="3"/>
      <c r="DJB733" s="422"/>
      <c r="DJC733" s="3"/>
      <c r="DJD733" s="422"/>
      <c r="DJE733" s="3"/>
      <c r="DJF733" s="422"/>
      <c r="DJG733" s="3"/>
      <c r="DJH733" s="422"/>
      <c r="DJI733" s="3"/>
      <c r="DJJ733" s="422"/>
      <c r="DJK733" s="3"/>
      <c r="DJL733" s="422"/>
      <c r="DJM733" s="3"/>
      <c r="DJN733" s="422"/>
      <c r="DJO733" s="3"/>
      <c r="DJP733" s="422"/>
      <c r="DJQ733" s="3"/>
      <c r="DJR733" s="422"/>
      <c r="DJS733" s="3"/>
      <c r="DJT733" s="422"/>
      <c r="DJU733" s="3"/>
      <c r="DJV733" s="422"/>
      <c r="DJW733" s="3"/>
      <c r="DJX733" s="422"/>
      <c r="DJY733" s="3"/>
      <c r="DJZ733" s="422"/>
      <c r="DKA733" s="3"/>
      <c r="DKB733" s="422"/>
      <c r="DKC733" s="3"/>
      <c r="DKD733" s="422"/>
      <c r="DKE733" s="3"/>
      <c r="DKF733" s="422"/>
      <c r="DKG733" s="3"/>
      <c r="DKH733" s="422"/>
      <c r="DKI733" s="3"/>
      <c r="DKJ733" s="422"/>
      <c r="DKK733" s="3"/>
      <c r="DKL733" s="422"/>
      <c r="DKM733" s="3"/>
      <c r="DKN733" s="422"/>
      <c r="DKO733" s="3"/>
      <c r="DKP733" s="422"/>
      <c r="DKQ733" s="3"/>
      <c r="DKR733" s="422"/>
      <c r="DKS733" s="3"/>
      <c r="DKT733" s="422"/>
      <c r="DKU733" s="3"/>
      <c r="DKV733" s="422"/>
      <c r="DKW733" s="3"/>
      <c r="DKX733" s="422"/>
      <c r="DKY733" s="3"/>
      <c r="DKZ733" s="422"/>
      <c r="DLA733" s="3"/>
      <c r="DLB733" s="422"/>
      <c r="DLC733" s="3"/>
      <c r="DLD733" s="422"/>
      <c r="DLE733" s="3"/>
      <c r="DLF733" s="422"/>
      <c r="DLG733" s="3"/>
      <c r="DLH733" s="422"/>
      <c r="DLI733" s="3"/>
      <c r="DLJ733" s="422"/>
      <c r="DLK733" s="3"/>
      <c r="DLL733" s="422"/>
      <c r="DLM733" s="3"/>
      <c r="DLN733" s="422"/>
      <c r="DLO733" s="3"/>
      <c r="DLP733" s="422"/>
      <c r="DLQ733" s="3"/>
      <c r="DLR733" s="422"/>
      <c r="DLS733" s="3"/>
      <c r="DLT733" s="422"/>
      <c r="DLU733" s="3"/>
      <c r="DLV733" s="422"/>
      <c r="DLW733" s="3"/>
      <c r="DLX733" s="422"/>
      <c r="DLY733" s="3"/>
      <c r="DLZ733" s="422"/>
      <c r="DMA733" s="3"/>
      <c r="DMB733" s="422"/>
      <c r="DMC733" s="3"/>
      <c r="DMD733" s="422"/>
      <c r="DME733" s="3"/>
      <c r="DMF733" s="422"/>
      <c r="DMG733" s="3"/>
      <c r="DMH733" s="422"/>
      <c r="DMI733" s="3"/>
      <c r="DMJ733" s="422"/>
      <c r="DMK733" s="3"/>
      <c r="DML733" s="422"/>
      <c r="DMM733" s="3"/>
      <c r="DMN733" s="422"/>
      <c r="DMO733" s="3"/>
      <c r="DMP733" s="422"/>
      <c r="DMQ733" s="3"/>
      <c r="DMR733" s="422"/>
      <c r="DMS733" s="3"/>
      <c r="DMT733" s="422"/>
      <c r="DMU733" s="3"/>
      <c r="DMV733" s="422"/>
      <c r="DMW733" s="3"/>
      <c r="DMX733" s="422"/>
      <c r="DMY733" s="3"/>
      <c r="DMZ733" s="422"/>
      <c r="DNA733" s="3"/>
      <c r="DNB733" s="422"/>
      <c r="DNC733" s="3"/>
      <c r="DND733" s="422"/>
      <c r="DNE733" s="3"/>
      <c r="DNF733" s="422"/>
      <c r="DNG733" s="3"/>
      <c r="DNH733" s="422"/>
      <c r="DNI733" s="3"/>
      <c r="DNJ733" s="422"/>
      <c r="DNK733" s="3"/>
      <c r="DNL733" s="422"/>
      <c r="DNM733" s="3"/>
      <c r="DNN733" s="422"/>
      <c r="DNO733" s="3"/>
      <c r="DNP733" s="422"/>
      <c r="DNQ733" s="3"/>
      <c r="DNR733" s="422"/>
      <c r="DNS733" s="3"/>
      <c r="DNT733" s="422"/>
      <c r="DNU733" s="3"/>
      <c r="DNV733" s="422"/>
      <c r="DNW733" s="3"/>
      <c r="DNX733" s="422"/>
      <c r="DNY733" s="3"/>
      <c r="DNZ733" s="422"/>
      <c r="DOA733" s="3"/>
      <c r="DOB733" s="422"/>
      <c r="DOC733" s="3"/>
      <c r="DOD733" s="422"/>
      <c r="DOE733" s="3"/>
      <c r="DOF733" s="422"/>
      <c r="DOG733" s="3"/>
      <c r="DOH733" s="422"/>
      <c r="DOI733" s="3"/>
      <c r="DOJ733" s="422"/>
      <c r="DOK733" s="3"/>
      <c r="DOL733" s="422"/>
      <c r="DOM733" s="3"/>
      <c r="DON733" s="422"/>
      <c r="DOO733" s="3"/>
      <c r="DOP733" s="422"/>
      <c r="DOQ733" s="3"/>
      <c r="DOR733" s="422"/>
      <c r="DOS733" s="3"/>
      <c r="DOT733" s="422"/>
      <c r="DOU733" s="3"/>
      <c r="DOV733" s="422"/>
      <c r="DOW733" s="3"/>
      <c r="DOX733" s="422"/>
      <c r="DOY733" s="3"/>
      <c r="DOZ733" s="422"/>
      <c r="DPA733" s="3"/>
      <c r="DPB733" s="422"/>
      <c r="DPC733" s="3"/>
      <c r="DPD733" s="422"/>
      <c r="DPE733" s="3"/>
      <c r="DPF733" s="422"/>
      <c r="DPG733" s="3"/>
      <c r="DPH733" s="422"/>
      <c r="DPI733" s="3"/>
      <c r="DPJ733" s="422"/>
      <c r="DPK733" s="3"/>
      <c r="DPL733" s="422"/>
      <c r="DPM733" s="3"/>
      <c r="DPN733" s="422"/>
      <c r="DPO733" s="3"/>
      <c r="DPP733" s="422"/>
      <c r="DPQ733" s="3"/>
      <c r="DPR733" s="422"/>
      <c r="DPS733" s="3"/>
      <c r="DPT733" s="422"/>
      <c r="DPU733" s="3"/>
      <c r="DPV733" s="422"/>
      <c r="DPW733" s="3"/>
      <c r="DPX733" s="422"/>
      <c r="DPY733" s="3"/>
      <c r="DPZ733" s="422"/>
      <c r="DQA733" s="3"/>
      <c r="DQB733" s="422"/>
      <c r="DQC733" s="3"/>
      <c r="DQD733" s="422"/>
      <c r="DQE733" s="3"/>
      <c r="DQF733" s="422"/>
      <c r="DQG733" s="3"/>
      <c r="DQH733" s="422"/>
      <c r="DQI733" s="3"/>
      <c r="DQJ733" s="422"/>
      <c r="DQK733" s="3"/>
      <c r="DQL733" s="422"/>
      <c r="DQM733" s="3"/>
      <c r="DQN733" s="422"/>
      <c r="DQO733" s="3"/>
      <c r="DQP733" s="422"/>
      <c r="DQQ733" s="3"/>
      <c r="DQR733" s="422"/>
      <c r="DQS733" s="3"/>
      <c r="DQT733" s="422"/>
      <c r="DQU733" s="3"/>
      <c r="DQV733" s="422"/>
      <c r="DQW733" s="3"/>
      <c r="DQX733" s="422"/>
      <c r="DQY733" s="3"/>
      <c r="DQZ733" s="422"/>
      <c r="DRA733" s="3"/>
      <c r="DRB733" s="422"/>
      <c r="DRC733" s="3"/>
      <c r="DRD733" s="422"/>
      <c r="DRE733" s="3"/>
      <c r="DRF733" s="422"/>
      <c r="DRG733" s="3"/>
      <c r="DRH733" s="422"/>
      <c r="DRI733" s="3"/>
      <c r="DRJ733" s="422"/>
      <c r="DRK733" s="3"/>
      <c r="DRL733" s="422"/>
      <c r="DRM733" s="3"/>
      <c r="DRN733" s="422"/>
      <c r="DRO733" s="3"/>
      <c r="DRP733" s="422"/>
      <c r="DRQ733" s="3"/>
      <c r="DRR733" s="422"/>
      <c r="DRS733" s="3"/>
      <c r="DRT733" s="422"/>
      <c r="DRU733" s="3"/>
      <c r="DRV733" s="422"/>
      <c r="DRW733" s="3"/>
      <c r="DRX733" s="422"/>
      <c r="DRY733" s="3"/>
      <c r="DRZ733" s="422"/>
      <c r="DSA733" s="3"/>
      <c r="DSB733" s="422"/>
      <c r="DSC733" s="3"/>
      <c r="DSD733" s="422"/>
      <c r="DSE733" s="3"/>
      <c r="DSF733" s="422"/>
      <c r="DSG733" s="3"/>
      <c r="DSH733" s="422"/>
      <c r="DSI733" s="3"/>
      <c r="DSJ733" s="422"/>
      <c r="DSK733" s="3"/>
      <c r="DSL733" s="422"/>
      <c r="DSM733" s="3"/>
      <c r="DSN733" s="422"/>
      <c r="DSO733" s="3"/>
      <c r="DSP733" s="422"/>
      <c r="DSQ733" s="3"/>
      <c r="DSR733" s="422"/>
      <c r="DSS733" s="3"/>
      <c r="DST733" s="422"/>
      <c r="DSU733" s="3"/>
      <c r="DSV733" s="422"/>
      <c r="DSW733" s="3"/>
      <c r="DSX733" s="422"/>
      <c r="DSY733" s="3"/>
      <c r="DSZ733" s="422"/>
      <c r="DTA733" s="3"/>
      <c r="DTB733" s="422"/>
      <c r="DTC733" s="3"/>
      <c r="DTD733" s="422"/>
      <c r="DTE733" s="3"/>
      <c r="DTF733" s="422"/>
      <c r="DTG733" s="3"/>
      <c r="DTH733" s="422"/>
      <c r="DTI733" s="3"/>
      <c r="DTJ733" s="422"/>
      <c r="DTK733" s="3"/>
      <c r="DTL733" s="422"/>
      <c r="DTM733" s="3"/>
      <c r="DTN733" s="422"/>
      <c r="DTO733" s="3"/>
      <c r="DTP733" s="422"/>
      <c r="DTQ733" s="3"/>
      <c r="DTR733" s="422"/>
      <c r="DTS733" s="3"/>
      <c r="DTT733" s="422"/>
      <c r="DTU733" s="3"/>
      <c r="DTV733" s="422"/>
      <c r="DTW733" s="3"/>
      <c r="DTX733" s="422"/>
      <c r="DTY733" s="3"/>
      <c r="DTZ733" s="422"/>
      <c r="DUA733" s="3"/>
      <c r="DUB733" s="422"/>
      <c r="DUC733" s="3"/>
      <c r="DUD733" s="422"/>
      <c r="DUE733" s="3"/>
      <c r="DUF733" s="422"/>
      <c r="DUG733" s="3"/>
      <c r="DUH733" s="422"/>
      <c r="DUI733" s="3"/>
      <c r="DUJ733" s="422"/>
      <c r="DUK733" s="3"/>
      <c r="DUL733" s="422"/>
      <c r="DUM733" s="3"/>
      <c r="DUN733" s="422"/>
      <c r="DUO733" s="3"/>
      <c r="DUP733" s="422"/>
      <c r="DUQ733" s="3"/>
      <c r="DUR733" s="422"/>
      <c r="DUS733" s="3"/>
      <c r="DUT733" s="422"/>
      <c r="DUU733" s="3"/>
      <c r="DUV733" s="422"/>
      <c r="DUW733" s="3"/>
      <c r="DUX733" s="422"/>
      <c r="DUY733" s="3"/>
      <c r="DUZ733" s="422"/>
      <c r="DVA733" s="3"/>
      <c r="DVB733" s="422"/>
      <c r="DVC733" s="3"/>
      <c r="DVD733" s="422"/>
      <c r="DVE733" s="3"/>
      <c r="DVF733" s="422"/>
      <c r="DVG733" s="3"/>
      <c r="DVH733" s="422"/>
      <c r="DVI733" s="3"/>
      <c r="DVJ733" s="422"/>
      <c r="DVK733" s="3"/>
      <c r="DVL733" s="422"/>
      <c r="DVM733" s="3"/>
      <c r="DVN733" s="422"/>
      <c r="DVO733" s="3"/>
      <c r="DVP733" s="422"/>
      <c r="DVQ733" s="3"/>
      <c r="DVR733" s="422"/>
      <c r="DVS733" s="3"/>
      <c r="DVT733" s="422"/>
      <c r="DVU733" s="3"/>
      <c r="DVV733" s="422"/>
      <c r="DVW733" s="3"/>
      <c r="DVX733" s="422"/>
      <c r="DVY733" s="3"/>
      <c r="DVZ733" s="422"/>
      <c r="DWA733" s="3"/>
      <c r="DWB733" s="422"/>
      <c r="DWC733" s="3"/>
      <c r="DWD733" s="422"/>
      <c r="DWE733" s="3"/>
      <c r="DWF733" s="422"/>
      <c r="DWG733" s="3"/>
      <c r="DWH733" s="422"/>
      <c r="DWI733" s="3"/>
      <c r="DWJ733" s="422"/>
      <c r="DWK733" s="3"/>
      <c r="DWL733" s="422"/>
      <c r="DWM733" s="3"/>
      <c r="DWN733" s="422"/>
      <c r="DWO733" s="3"/>
      <c r="DWP733" s="422"/>
      <c r="DWQ733" s="3"/>
      <c r="DWR733" s="422"/>
      <c r="DWS733" s="3"/>
      <c r="DWT733" s="422"/>
      <c r="DWU733" s="3"/>
      <c r="DWV733" s="422"/>
      <c r="DWW733" s="3"/>
      <c r="DWX733" s="422"/>
      <c r="DWY733" s="3"/>
      <c r="DWZ733" s="422"/>
      <c r="DXA733" s="3"/>
      <c r="DXB733" s="422"/>
      <c r="DXC733" s="3"/>
      <c r="DXD733" s="422"/>
      <c r="DXE733" s="3"/>
      <c r="DXF733" s="422"/>
      <c r="DXG733" s="3"/>
      <c r="DXH733" s="422"/>
      <c r="DXI733" s="3"/>
      <c r="DXJ733" s="422"/>
      <c r="DXK733" s="3"/>
      <c r="DXL733" s="422"/>
      <c r="DXM733" s="3"/>
      <c r="DXN733" s="422"/>
      <c r="DXO733" s="3"/>
      <c r="DXP733" s="422"/>
      <c r="DXQ733" s="3"/>
      <c r="DXR733" s="422"/>
      <c r="DXS733" s="3"/>
      <c r="DXT733" s="422"/>
      <c r="DXU733" s="3"/>
      <c r="DXV733" s="422"/>
      <c r="DXW733" s="3"/>
      <c r="DXX733" s="422"/>
      <c r="DXY733" s="3"/>
      <c r="DXZ733" s="422"/>
      <c r="DYA733" s="3"/>
      <c r="DYB733" s="422"/>
      <c r="DYC733" s="3"/>
      <c r="DYD733" s="422"/>
      <c r="DYE733" s="3"/>
      <c r="DYF733" s="422"/>
      <c r="DYG733" s="3"/>
      <c r="DYH733" s="422"/>
      <c r="DYI733" s="3"/>
      <c r="DYJ733" s="422"/>
      <c r="DYK733" s="3"/>
      <c r="DYL733" s="422"/>
      <c r="DYM733" s="3"/>
      <c r="DYN733" s="422"/>
      <c r="DYO733" s="3"/>
      <c r="DYP733" s="422"/>
      <c r="DYQ733" s="3"/>
      <c r="DYR733" s="422"/>
      <c r="DYS733" s="3"/>
      <c r="DYT733" s="422"/>
      <c r="DYU733" s="3"/>
      <c r="DYV733" s="422"/>
      <c r="DYW733" s="3"/>
      <c r="DYX733" s="422"/>
      <c r="DYY733" s="3"/>
      <c r="DYZ733" s="422"/>
      <c r="DZA733" s="3"/>
      <c r="DZB733" s="422"/>
      <c r="DZC733" s="3"/>
      <c r="DZD733" s="422"/>
      <c r="DZE733" s="3"/>
      <c r="DZF733" s="422"/>
      <c r="DZG733" s="3"/>
      <c r="DZH733" s="422"/>
      <c r="DZI733" s="3"/>
      <c r="DZJ733" s="422"/>
      <c r="DZK733" s="3"/>
      <c r="DZL733" s="422"/>
      <c r="DZM733" s="3"/>
      <c r="DZN733" s="422"/>
      <c r="DZO733" s="3"/>
      <c r="DZP733" s="422"/>
      <c r="DZQ733" s="3"/>
      <c r="DZR733" s="422"/>
      <c r="DZS733" s="3"/>
      <c r="DZT733" s="422"/>
      <c r="DZU733" s="3"/>
      <c r="DZV733" s="422"/>
      <c r="DZW733" s="3"/>
      <c r="DZX733" s="422"/>
      <c r="DZY733" s="3"/>
      <c r="DZZ733" s="422"/>
      <c r="EAA733" s="3"/>
      <c r="EAB733" s="422"/>
      <c r="EAC733" s="3"/>
      <c r="EAD733" s="422"/>
      <c r="EAE733" s="3"/>
      <c r="EAF733" s="422"/>
      <c r="EAG733" s="3"/>
      <c r="EAH733" s="422"/>
      <c r="EAI733" s="3"/>
      <c r="EAJ733" s="422"/>
      <c r="EAK733" s="3"/>
      <c r="EAL733" s="422"/>
      <c r="EAM733" s="3"/>
      <c r="EAN733" s="422"/>
      <c r="EAO733" s="3"/>
      <c r="EAP733" s="422"/>
      <c r="EAQ733" s="3"/>
      <c r="EAR733" s="422"/>
      <c r="EAS733" s="3"/>
      <c r="EAT733" s="422"/>
      <c r="EAU733" s="3"/>
      <c r="EAV733" s="422"/>
      <c r="EAW733" s="3"/>
      <c r="EAX733" s="422"/>
      <c r="EAY733" s="3"/>
      <c r="EAZ733" s="422"/>
      <c r="EBA733" s="3"/>
      <c r="EBB733" s="422"/>
      <c r="EBC733" s="3"/>
      <c r="EBD733" s="422"/>
      <c r="EBE733" s="3"/>
      <c r="EBF733" s="422"/>
      <c r="EBG733" s="3"/>
      <c r="EBH733" s="422"/>
      <c r="EBI733" s="3"/>
      <c r="EBJ733" s="422"/>
      <c r="EBK733" s="3"/>
      <c r="EBL733" s="422"/>
      <c r="EBM733" s="3"/>
      <c r="EBN733" s="422"/>
      <c r="EBO733" s="3"/>
      <c r="EBP733" s="422"/>
      <c r="EBQ733" s="3"/>
      <c r="EBR733" s="422"/>
      <c r="EBS733" s="3"/>
      <c r="EBT733" s="422"/>
      <c r="EBU733" s="3"/>
      <c r="EBV733" s="422"/>
      <c r="EBW733" s="3"/>
      <c r="EBX733" s="422"/>
      <c r="EBY733" s="3"/>
      <c r="EBZ733" s="422"/>
      <c r="ECA733" s="3"/>
      <c r="ECB733" s="422"/>
      <c r="ECC733" s="3"/>
      <c r="ECD733" s="422"/>
      <c r="ECE733" s="3"/>
      <c r="ECF733" s="422"/>
      <c r="ECG733" s="3"/>
      <c r="ECH733" s="422"/>
      <c r="ECI733" s="3"/>
      <c r="ECJ733" s="422"/>
      <c r="ECK733" s="3"/>
      <c r="ECL733" s="422"/>
      <c r="ECM733" s="3"/>
      <c r="ECN733" s="422"/>
      <c r="ECO733" s="3"/>
      <c r="ECP733" s="422"/>
      <c r="ECQ733" s="3"/>
      <c r="ECR733" s="422"/>
      <c r="ECS733" s="3"/>
      <c r="ECT733" s="422"/>
      <c r="ECU733" s="3"/>
      <c r="ECV733" s="422"/>
      <c r="ECW733" s="3"/>
      <c r="ECX733" s="422"/>
      <c r="ECY733" s="3"/>
      <c r="ECZ733" s="422"/>
      <c r="EDA733" s="3"/>
      <c r="EDB733" s="422"/>
      <c r="EDC733" s="3"/>
      <c r="EDD733" s="422"/>
      <c r="EDE733" s="3"/>
      <c r="EDF733" s="422"/>
      <c r="EDG733" s="3"/>
      <c r="EDH733" s="422"/>
      <c r="EDI733" s="3"/>
      <c r="EDJ733" s="422"/>
      <c r="EDK733" s="3"/>
      <c r="EDL733" s="422"/>
      <c r="EDM733" s="3"/>
      <c r="EDN733" s="422"/>
      <c r="EDO733" s="3"/>
      <c r="EDP733" s="422"/>
      <c r="EDQ733" s="3"/>
      <c r="EDR733" s="422"/>
      <c r="EDS733" s="3"/>
      <c r="EDT733" s="422"/>
      <c r="EDU733" s="3"/>
      <c r="EDV733" s="422"/>
      <c r="EDW733" s="3"/>
      <c r="EDX733" s="422"/>
      <c r="EDY733" s="3"/>
      <c r="EDZ733" s="422"/>
      <c r="EEA733" s="3"/>
      <c r="EEB733" s="422"/>
      <c r="EEC733" s="3"/>
      <c r="EED733" s="422"/>
      <c r="EEE733" s="3"/>
      <c r="EEF733" s="422"/>
      <c r="EEG733" s="3"/>
      <c r="EEH733" s="422"/>
      <c r="EEI733" s="3"/>
      <c r="EEJ733" s="422"/>
      <c r="EEK733" s="3"/>
      <c r="EEL733" s="422"/>
      <c r="EEM733" s="3"/>
      <c r="EEN733" s="422"/>
      <c r="EEO733" s="3"/>
      <c r="EEP733" s="422"/>
      <c r="EEQ733" s="3"/>
      <c r="EER733" s="422"/>
      <c r="EES733" s="3"/>
      <c r="EET733" s="422"/>
      <c r="EEU733" s="3"/>
      <c r="EEV733" s="422"/>
      <c r="EEW733" s="3"/>
      <c r="EEX733" s="422"/>
      <c r="EEY733" s="3"/>
      <c r="EEZ733" s="422"/>
      <c r="EFA733" s="3"/>
      <c r="EFB733" s="422"/>
      <c r="EFC733" s="3"/>
      <c r="EFD733" s="422"/>
      <c r="EFE733" s="3"/>
      <c r="EFF733" s="422"/>
      <c r="EFG733" s="3"/>
      <c r="EFH733" s="422"/>
      <c r="EFI733" s="3"/>
      <c r="EFJ733" s="422"/>
      <c r="EFK733" s="3"/>
      <c r="EFL733" s="422"/>
      <c r="EFM733" s="3"/>
      <c r="EFN733" s="422"/>
      <c r="EFO733" s="3"/>
      <c r="EFP733" s="422"/>
      <c r="EFQ733" s="3"/>
      <c r="EFR733" s="422"/>
      <c r="EFS733" s="3"/>
      <c r="EFT733" s="422"/>
      <c r="EFU733" s="3"/>
      <c r="EFV733" s="422"/>
      <c r="EFW733" s="3"/>
      <c r="EFX733" s="422"/>
      <c r="EFY733" s="3"/>
      <c r="EFZ733" s="422"/>
      <c r="EGA733" s="3"/>
      <c r="EGB733" s="422"/>
      <c r="EGC733" s="3"/>
      <c r="EGD733" s="422"/>
      <c r="EGE733" s="3"/>
      <c r="EGF733" s="422"/>
      <c r="EGG733" s="3"/>
      <c r="EGH733" s="422"/>
      <c r="EGI733" s="3"/>
      <c r="EGJ733" s="422"/>
      <c r="EGK733" s="3"/>
      <c r="EGL733" s="422"/>
      <c r="EGM733" s="3"/>
      <c r="EGN733" s="422"/>
      <c r="EGO733" s="3"/>
      <c r="EGP733" s="422"/>
      <c r="EGQ733" s="3"/>
      <c r="EGR733" s="422"/>
      <c r="EGS733" s="3"/>
      <c r="EGT733" s="422"/>
      <c r="EGU733" s="3"/>
      <c r="EGV733" s="422"/>
      <c r="EGW733" s="3"/>
      <c r="EGX733" s="422"/>
      <c r="EGY733" s="3"/>
      <c r="EGZ733" s="422"/>
      <c r="EHA733" s="3"/>
      <c r="EHB733" s="422"/>
      <c r="EHC733" s="3"/>
      <c r="EHD733" s="422"/>
      <c r="EHE733" s="3"/>
      <c r="EHF733" s="422"/>
      <c r="EHG733" s="3"/>
      <c r="EHH733" s="422"/>
      <c r="EHI733" s="3"/>
      <c r="EHJ733" s="422"/>
      <c r="EHK733" s="3"/>
      <c r="EHL733" s="422"/>
      <c r="EHM733" s="3"/>
      <c r="EHN733" s="422"/>
      <c r="EHO733" s="3"/>
      <c r="EHP733" s="422"/>
      <c r="EHQ733" s="3"/>
      <c r="EHR733" s="422"/>
      <c r="EHS733" s="3"/>
      <c r="EHT733" s="422"/>
      <c r="EHU733" s="3"/>
      <c r="EHV733" s="422"/>
      <c r="EHW733" s="3"/>
      <c r="EHX733" s="422"/>
      <c r="EHY733" s="3"/>
      <c r="EHZ733" s="422"/>
      <c r="EIA733" s="3"/>
      <c r="EIB733" s="422"/>
      <c r="EIC733" s="3"/>
      <c r="EID733" s="422"/>
      <c r="EIE733" s="3"/>
      <c r="EIF733" s="422"/>
      <c r="EIG733" s="3"/>
      <c r="EIH733" s="422"/>
      <c r="EII733" s="3"/>
      <c r="EIJ733" s="422"/>
      <c r="EIK733" s="3"/>
      <c r="EIL733" s="422"/>
      <c r="EIM733" s="3"/>
      <c r="EIN733" s="422"/>
      <c r="EIO733" s="3"/>
      <c r="EIP733" s="422"/>
      <c r="EIQ733" s="3"/>
      <c r="EIR733" s="422"/>
      <c r="EIS733" s="3"/>
      <c r="EIT733" s="422"/>
      <c r="EIU733" s="3"/>
      <c r="EIV733" s="422"/>
      <c r="EIW733" s="3"/>
      <c r="EIX733" s="422"/>
      <c r="EIY733" s="3"/>
      <c r="EIZ733" s="422"/>
      <c r="EJA733" s="3"/>
      <c r="EJB733" s="422"/>
      <c r="EJC733" s="3"/>
      <c r="EJD733" s="422"/>
      <c r="EJE733" s="3"/>
      <c r="EJF733" s="422"/>
      <c r="EJG733" s="3"/>
      <c r="EJH733" s="422"/>
      <c r="EJI733" s="3"/>
      <c r="EJJ733" s="422"/>
      <c r="EJK733" s="3"/>
      <c r="EJL733" s="422"/>
      <c r="EJM733" s="3"/>
      <c r="EJN733" s="422"/>
      <c r="EJO733" s="3"/>
      <c r="EJP733" s="422"/>
      <c r="EJQ733" s="3"/>
      <c r="EJR733" s="422"/>
      <c r="EJS733" s="3"/>
      <c r="EJT733" s="422"/>
      <c r="EJU733" s="3"/>
      <c r="EJV733" s="422"/>
      <c r="EJW733" s="3"/>
      <c r="EJX733" s="422"/>
      <c r="EJY733" s="3"/>
      <c r="EJZ733" s="422"/>
      <c r="EKA733" s="3"/>
      <c r="EKB733" s="422"/>
      <c r="EKC733" s="3"/>
      <c r="EKD733" s="422"/>
      <c r="EKE733" s="3"/>
      <c r="EKF733" s="422"/>
      <c r="EKG733" s="3"/>
      <c r="EKH733" s="422"/>
      <c r="EKI733" s="3"/>
      <c r="EKJ733" s="422"/>
      <c r="EKK733" s="3"/>
      <c r="EKL733" s="422"/>
      <c r="EKM733" s="3"/>
      <c r="EKN733" s="422"/>
      <c r="EKO733" s="3"/>
      <c r="EKP733" s="422"/>
      <c r="EKQ733" s="3"/>
      <c r="EKR733" s="422"/>
      <c r="EKS733" s="3"/>
      <c r="EKT733" s="422"/>
      <c r="EKU733" s="3"/>
      <c r="EKV733" s="422"/>
      <c r="EKW733" s="3"/>
      <c r="EKX733" s="422"/>
      <c r="EKY733" s="3"/>
      <c r="EKZ733" s="422"/>
      <c r="ELA733" s="3"/>
      <c r="ELB733" s="422"/>
      <c r="ELC733" s="3"/>
      <c r="ELD733" s="422"/>
      <c r="ELE733" s="3"/>
      <c r="ELF733" s="422"/>
      <c r="ELG733" s="3"/>
      <c r="ELH733" s="422"/>
      <c r="ELI733" s="3"/>
      <c r="ELJ733" s="422"/>
      <c r="ELK733" s="3"/>
      <c r="ELL733" s="422"/>
      <c r="ELM733" s="3"/>
      <c r="ELN733" s="422"/>
      <c r="ELO733" s="3"/>
      <c r="ELP733" s="422"/>
      <c r="ELQ733" s="3"/>
      <c r="ELR733" s="422"/>
      <c r="ELS733" s="3"/>
      <c r="ELT733" s="422"/>
      <c r="ELU733" s="3"/>
      <c r="ELV733" s="422"/>
      <c r="ELW733" s="3"/>
      <c r="ELX733" s="422"/>
      <c r="ELY733" s="3"/>
      <c r="ELZ733" s="422"/>
      <c r="EMA733" s="3"/>
      <c r="EMB733" s="422"/>
      <c r="EMC733" s="3"/>
      <c r="EMD733" s="422"/>
      <c r="EME733" s="3"/>
      <c r="EMF733" s="422"/>
      <c r="EMG733" s="3"/>
      <c r="EMH733" s="422"/>
      <c r="EMI733" s="3"/>
      <c r="EMJ733" s="422"/>
      <c r="EMK733" s="3"/>
      <c r="EML733" s="422"/>
      <c r="EMM733" s="3"/>
      <c r="EMN733" s="422"/>
      <c r="EMO733" s="3"/>
      <c r="EMP733" s="422"/>
      <c r="EMQ733" s="3"/>
      <c r="EMR733" s="422"/>
      <c r="EMS733" s="3"/>
      <c r="EMT733" s="422"/>
      <c r="EMU733" s="3"/>
      <c r="EMV733" s="422"/>
      <c r="EMW733" s="3"/>
      <c r="EMX733" s="422"/>
      <c r="EMY733" s="3"/>
      <c r="EMZ733" s="422"/>
      <c r="ENA733" s="3"/>
      <c r="ENB733" s="422"/>
      <c r="ENC733" s="3"/>
      <c r="END733" s="422"/>
      <c r="ENE733" s="3"/>
      <c r="ENF733" s="422"/>
      <c r="ENG733" s="3"/>
      <c r="ENH733" s="422"/>
      <c r="ENI733" s="3"/>
      <c r="ENJ733" s="422"/>
      <c r="ENK733" s="3"/>
      <c r="ENL733" s="422"/>
      <c r="ENM733" s="3"/>
      <c r="ENN733" s="422"/>
      <c r="ENO733" s="3"/>
      <c r="ENP733" s="422"/>
      <c r="ENQ733" s="3"/>
      <c r="ENR733" s="422"/>
      <c r="ENS733" s="3"/>
      <c r="ENT733" s="422"/>
      <c r="ENU733" s="3"/>
      <c r="ENV733" s="422"/>
      <c r="ENW733" s="3"/>
      <c r="ENX733" s="422"/>
      <c r="ENY733" s="3"/>
      <c r="ENZ733" s="422"/>
      <c r="EOA733" s="3"/>
      <c r="EOB733" s="422"/>
      <c r="EOC733" s="3"/>
      <c r="EOD733" s="422"/>
      <c r="EOE733" s="3"/>
      <c r="EOF733" s="422"/>
      <c r="EOG733" s="3"/>
      <c r="EOH733" s="422"/>
      <c r="EOI733" s="3"/>
      <c r="EOJ733" s="422"/>
      <c r="EOK733" s="3"/>
      <c r="EOL733" s="422"/>
      <c r="EOM733" s="3"/>
      <c r="EON733" s="422"/>
      <c r="EOO733" s="3"/>
      <c r="EOP733" s="422"/>
      <c r="EOQ733" s="3"/>
      <c r="EOR733" s="422"/>
      <c r="EOS733" s="3"/>
      <c r="EOT733" s="422"/>
      <c r="EOU733" s="3"/>
      <c r="EOV733" s="422"/>
      <c r="EOW733" s="3"/>
      <c r="EOX733" s="422"/>
      <c r="EOY733" s="3"/>
      <c r="EOZ733" s="422"/>
      <c r="EPA733" s="3"/>
      <c r="EPB733" s="422"/>
      <c r="EPC733" s="3"/>
      <c r="EPD733" s="422"/>
      <c r="EPE733" s="3"/>
      <c r="EPF733" s="422"/>
      <c r="EPG733" s="3"/>
      <c r="EPH733" s="422"/>
      <c r="EPI733" s="3"/>
      <c r="EPJ733" s="422"/>
      <c r="EPK733" s="3"/>
      <c r="EPL733" s="422"/>
      <c r="EPM733" s="3"/>
      <c r="EPN733" s="422"/>
      <c r="EPO733" s="3"/>
      <c r="EPP733" s="422"/>
      <c r="EPQ733" s="3"/>
      <c r="EPR733" s="422"/>
      <c r="EPS733" s="3"/>
      <c r="EPT733" s="422"/>
      <c r="EPU733" s="3"/>
      <c r="EPV733" s="422"/>
      <c r="EPW733" s="3"/>
      <c r="EPX733" s="422"/>
      <c r="EPY733" s="3"/>
      <c r="EPZ733" s="422"/>
      <c r="EQA733" s="3"/>
      <c r="EQB733" s="422"/>
      <c r="EQC733" s="3"/>
      <c r="EQD733" s="422"/>
      <c r="EQE733" s="3"/>
      <c r="EQF733" s="422"/>
      <c r="EQG733" s="3"/>
      <c r="EQH733" s="422"/>
      <c r="EQI733" s="3"/>
      <c r="EQJ733" s="422"/>
      <c r="EQK733" s="3"/>
      <c r="EQL733" s="422"/>
      <c r="EQM733" s="3"/>
      <c r="EQN733" s="422"/>
      <c r="EQO733" s="3"/>
      <c r="EQP733" s="422"/>
      <c r="EQQ733" s="3"/>
      <c r="EQR733" s="422"/>
      <c r="EQS733" s="3"/>
      <c r="EQT733" s="422"/>
      <c r="EQU733" s="3"/>
      <c r="EQV733" s="422"/>
      <c r="EQW733" s="3"/>
      <c r="EQX733" s="422"/>
      <c r="EQY733" s="3"/>
      <c r="EQZ733" s="422"/>
      <c r="ERA733" s="3"/>
      <c r="ERB733" s="422"/>
      <c r="ERC733" s="3"/>
      <c r="ERD733" s="422"/>
      <c r="ERE733" s="3"/>
      <c r="ERF733" s="422"/>
      <c r="ERG733" s="3"/>
      <c r="ERH733" s="422"/>
      <c r="ERI733" s="3"/>
      <c r="ERJ733" s="422"/>
      <c r="ERK733" s="3"/>
      <c r="ERL733" s="422"/>
      <c r="ERM733" s="3"/>
      <c r="ERN733" s="422"/>
      <c r="ERO733" s="3"/>
      <c r="ERP733" s="422"/>
      <c r="ERQ733" s="3"/>
      <c r="ERR733" s="422"/>
      <c r="ERS733" s="3"/>
      <c r="ERT733" s="422"/>
      <c r="ERU733" s="3"/>
      <c r="ERV733" s="422"/>
      <c r="ERW733" s="3"/>
      <c r="ERX733" s="422"/>
      <c r="ERY733" s="3"/>
      <c r="ERZ733" s="422"/>
      <c r="ESA733" s="3"/>
      <c r="ESB733" s="422"/>
      <c r="ESC733" s="3"/>
      <c r="ESD733" s="422"/>
      <c r="ESE733" s="3"/>
      <c r="ESF733" s="422"/>
      <c r="ESG733" s="3"/>
      <c r="ESH733" s="422"/>
      <c r="ESI733" s="3"/>
      <c r="ESJ733" s="422"/>
      <c r="ESK733" s="3"/>
      <c r="ESL733" s="422"/>
      <c r="ESM733" s="3"/>
      <c r="ESN733" s="422"/>
      <c r="ESO733" s="3"/>
      <c r="ESP733" s="422"/>
      <c r="ESQ733" s="3"/>
      <c r="ESR733" s="422"/>
      <c r="ESS733" s="3"/>
      <c r="EST733" s="422"/>
      <c r="ESU733" s="3"/>
      <c r="ESV733" s="422"/>
      <c r="ESW733" s="3"/>
      <c r="ESX733" s="422"/>
      <c r="ESY733" s="3"/>
      <c r="ESZ733" s="422"/>
      <c r="ETA733" s="3"/>
      <c r="ETB733" s="422"/>
      <c r="ETC733" s="3"/>
      <c r="ETD733" s="422"/>
      <c r="ETE733" s="3"/>
      <c r="ETF733" s="422"/>
      <c r="ETG733" s="3"/>
      <c r="ETH733" s="422"/>
      <c r="ETI733" s="3"/>
      <c r="ETJ733" s="422"/>
      <c r="ETK733" s="3"/>
      <c r="ETL733" s="422"/>
      <c r="ETM733" s="3"/>
      <c r="ETN733" s="422"/>
      <c r="ETO733" s="3"/>
      <c r="ETP733" s="422"/>
      <c r="ETQ733" s="3"/>
      <c r="ETR733" s="422"/>
      <c r="ETS733" s="3"/>
      <c r="ETT733" s="422"/>
      <c r="ETU733" s="3"/>
      <c r="ETV733" s="422"/>
      <c r="ETW733" s="3"/>
      <c r="ETX733" s="422"/>
      <c r="ETY733" s="3"/>
      <c r="ETZ733" s="422"/>
      <c r="EUA733" s="3"/>
      <c r="EUB733" s="422"/>
      <c r="EUC733" s="3"/>
      <c r="EUD733" s="422"/>
      <c r="EUE733" s="3"/>
      <c r="EUF733" s="422"/>
      <c r="EUG733" s="3"/>
      <c r="EUH733" s="422"/>
      <c r="EUI733" s="3"/>
      <c r="EUJ733" s="422"/>
      <c r="EUK733" s="3"/>
      <c r="EUL733" s="422"/>
      <c r="EUM733" s="3"/>
      <c r="EUN733" s="422"/>
      <c r="EUO733" s="3"/>
      <c r="EUP733" s="422"/>
      <c r="EUQ733" s="3"/>
      <c r="EUR733" s="422"/>
      <c r="EUS733" s="3"/>
      <c r="EUT733" s="422"/>
      <c r="EUU733" s="3"/>
      <c r="EUV733" s="422"/>
      <c r="EUW733" s="3"/>
      <c r="EUX733" s="422"/>
      <c r="EUY733" s="3"/>
      <c r="EUZ733" s="422"/>
      <c r="EVA733" s="3"/>
      <c r="EVB733" s="422"/>
      <c r="EVC733" s="3"/>
      <c r="EVD733" s="422"/>
      <c r="EVE733" s="3"/>
      <c r="EVF733" s="422"/>
      <c r="EVG733" s="3"/>
      <c r="EVH733" s="422"/>
      <c r="EVI733" s="3"/>
      <c r="EVJ733" s="422"/>
      <c r="EVK733" s="3"/>
      <c r="EVL733" s="422"/>
      <c r="EVM733" s="3"/>
      <c r="EVN733" s="422"/>
      <c r="EVO733" s="3"/>
      <c r="EVP733" s="422"/>
      <c r="EVQ733" s="3"/>
      <c r="EVR733" s="422"/>
      <c r="EVS733" s="3"/>
      <c r="EVT733" s="422"/>
      <c r="EVU733" s="3"/>
      <c r="EVV733" s="422"/>
      <c r="EVW733" s="3"/>
      <c r="EVX733" s="422"/>
      <c r="EVY733" s="3"/>
      <c r="EVZ733" s="422"/>
      <c r="EWA733" s="3"/>
      <c r="EWB733" s="422"/>
      <c r="EWC733" s="3"/>
      <c r="EWD733" s="422"/>
      <c r="EWE733" s="3"/>
      <c r="EWF733" s="422"/>
      <c r="EWG733" s="3"/>
      <c r="EWH733" s="422"/>
      <c r="EWI733" s="3"/>
      <c r="EWJ733" s="422"/>
      <c r="EWK733" s="3"/>
      <c r="EWL733" s="422"/>
      <c r="EWM733" s="3"/>
      <c r="EWN733" s="422"/>
      <c r="EWO733" s="3"/>
      <c r="EWP733" s="422"/>
      <c r="EWQ733" s="3"/>
      <c r="EWR733" s="422"/>
      <c r="EWS733" s="3"/>
      <c r="EWT733" s="422"/>
      <c r="EWU733" s="3"/>
      <c r="EWV733" s="422"/>
      <c r="EWW733" s="3"/>
      <c r="EWX733" s="422"/>
      <c r="EWY733" s="3"/>
      <c r="EWZ733" s="422"/>
      <c r="EXA733" s="3"/>
      <c r="EXB733" s="422"/>
      <c r="EXC733" s="3"/>
      <c r="EXD733" s="422"/>
      <c r="EXE733" s="3"/>
      <c r="EXF733" s="422"/>
      <c r="EXG733" s="3"/>
      <c r="EXH733" s="422"/>
      <c r="EXI733" s="3"/>
      <c r="EXJ733" s="422"/>
      <c r="EXK733" s="3"/>
      <c r="EXL733" s="422"/>
      <c r="EXM733" s="3"/>
      <c r="EXN733" s="422"/>
      <c r="EXO733" s="3"/>
      <c r="EXP733" s="422"/>
      <c r="EXQ733" s="3"/>
      <c r="EXR733" s="422"/>
      <c r="EXS733" s="3"/>
      <c r="EXT733" s="422"/>
      <c r="EXU733" s="3"/>
      <c r="EXV733" s="422"/>
      <c r="EXW733" s="3"/>
      <c r="EXX733" s="422"/>
      <c r="EXY733" s="3"/>
      <c r="EXZ733" s="422"/>
      <c r="EYA733" s="3"/>
      <c r="EYB733" s="422"/>
      <c r="EYC733" s="3"/>
      <c r="EYD733" s="422"/>
      <c r="EYE733" s="3"/>
      <c r="EYF733" s="422"/>
      <c r="EYG733" s="3"/>
      <c r="EYH733" s="422"/>
      <c r="EYI733" s="3"/>
      <c r="EYJ733" s="422"/>
      <c r="EYK733" s="3"/>
      <c r="EYL733" s="422"/>
      <c r="EYM733" s="3"/>
      <c r="EYN733" s="422"/>
      <c r="EYO733" s="3"/>
      <c r="EYP733" s="422"/>
      <c r="EYQ733" s="3"/>
      <c r="EYR733" s="422"/>
      <c r="EYS733" s="3"/>
      <c r="EYT733" s="422"/>
      <c r="EYU733" s="3"/>
      <c r="EYV733" s="422"/>
      <c r="EYW733" s="3"/>
      <c r="EYX733" s="422"/>
      <c r="EYY733" s="3"/>
      <c r="EYZ733" s="422"/>
      <c r="EZA733" s="3"/>
      <c r="EZB733" s="422"/>
      <c r="EZC733" s="3"/>
      <c r="EZD733" s="422"/>
      <c r="EZE733" s="3"/>
      <c r="EZF733" s="422"/>
      <c r="EZG733" s="3"/>
      <c r="EZH733" s="422"/>
      <c r="EZI733" s="3"/>
      <c r="EZJ733" s="422"/>
      <c r="EZK733" s="3"/>
      <c r="EZL733" s="422"/>
      <c r="EZM733" s="3"/>
      <c r="EZN733" s="422"/>
      <c r="EZO733" s="3"/>
      <c r="EZP733" s="422"/>
      <c r="EZQ733" s="3"/>
      <c r="EZR733" s="422"/>
      <c r="EZS733" s="3"/>
      <c r="EZT733" s="422"/>
      <c r="EZU733" s="3"/>
      <c r="EZV733" s="422"/>
      <c r="EZW733" s="3"/>
      <c r="EZX733" s="422"/>
      <c r="EZY733" s="3"/>
      <c r="EZZ733" s="422"/>
      <c r="FAA733" s="3"/>
      <c r="FAB733" s="422"/>
      <c r="FAC733" s="3"/>
      <c r="FAD733" s="422"/>
      <c r="FAE733" s="3"/>
      <c r="FAF733" s="422"/>
      <c r="FAG733" s="3"/>
      <c r="FAH733" s="422"/>
      <c r="FAI733" s="3"/>
      <c r="FAJ733" s="422"/>
      <c r="FAK733" s="3"/>
      <c r="FAL733" s="422"/>
      <c r="FAM733" s="3"/>
      <c r="FAN733" s="422"/>
      <c r="FAO733" s="3"/>
      <c r="FAP733" s="422"/>
      <c r="FAQ733" s="3"/>
      <c r="FAR733" s="422"/>
      <c r="FAS733" s="3"/>
      <c r="FAT733" s="422"/>
      <c r="FAU733" s="3"/>
      <c r="FAV733" s="422"/>
      <c r="FAW733" s="3"/>
      <c r="FAX733" s="422"/>
      <c r="FAY733" s="3"/>
      <c r="FAZ733" s="422"/>
      <c r="FBA733" s="3"/>
      <c r="FBB733" s="422"/>
      <c r="FBC733" s="3"/>
      <c r="FBD733" s="422"/>
      <c r="FBE733" s="3"/>
      <c r="FBF733" s="422"/>
      <c r="FBG733" s="3"/>
      <c r="FBH733" s="422"/>
      <c r="FBI733" s="3"/>
      <c r="FBJ733" s="422"/>
      <c r="FBK733" s="3"/>
      <c r="FBL733" s="422"/>
      <c r="FBM733" s="3"/>
      <c r="FBN733" s="422"/>
      <c r="FBO733" s="3"/>
      <c r="FBP733" s="422"/>
      <c r="FBQ733" s="3"/>
      <c r="FBR733" s="422"/>
      <c r="FBS733" s="3"/>
      <c r="FBT733" s="422"/>
      <c r="FBU733" s="3"/>
      <c r="FBV733" s="422"/>
      <c r="FBW733" s="3"/>
      <c r="FBX733" s="422"/>
      <c r="FBY733" s="3"/>
      <c r="FBZ733" s="422"/>
      <c r="FCA733" s="3"/>
      <c r="FCB733" s="422"/>
      <c r="FCC733" s="3"/>
      <c r="FCD733" s="422"/>
      <c r="FCE733" s="3"/>
      <c r="FCF733" s="422"/>
      <c r="FCG733" s="3"/>
      <c r="FCH733" s="422"/>
      <c r="FCI733" s="3"/>
      <c r="FCJ733" s="422"/>
      <c r="FCK733" s="3"/>
      <c r="FCL733" s="422"/>
      <c r="FCM733" s="3"/>
      <c r="FCN733" s="422"/>
      <c r="FCO733" s="3"/>
      <c r="FCP733" s="422"/>
      <c r="FCQ733" s="3"/>
      <c r="FCR733" s="422"/>
      <c r="FCS733" s="3"/>
      <c r="FCT733" s="422"/>
      <c r="FCU733" s="3"/>
      <c r="FCV733" s="422"/>
      <c r="FCW733" s="3"/>
      <c r="FCX733" s="422"/>
      <c r="FCY733" s="3"/>
      <c r="FCZ733" s="422"/>
      <c r="FDA733" s="3"/>
      <c r="FDB733" s="422"/>
      <c r="FDC733" s="3"/>
      <c r="FDD733" s="422"/>
      <c r="FDE733" s="3"/>
      <c r="FDF733" s="422"/>
      <c r="FDG733" s="3"/>
      <c r="FDH733" s="422"/>
      <c r="FDI733" s="3"/>
      <c r="FDJ733" s="422"/>
      <c r="FDK733" s="3"/>
      <c r="FDL733" s="422"/>
      <c r="FDM733" s="3"/>
      <c r="FDN733" s="422"/>
      <c r="FDO733" s="3"/>
      <c r="FDP733" s="422"/>
      <c r="FDQ733" s="3"/>
      <c r="FDR733" s="422"/>
      <c r="FDS733" s="3"/>
      <c r="FDT733" s="422"/>
      <c r="FDU733" s="3"/>
      <c r="FDV733" s="422"/>
      <c r="FDW733" s="3"/>
      <c r="FDX733" s="422"/>
      <c r="FDY733" s="3"/>
      <c r="FDZ733" s="422"/>
      <c r="FEA733" s="3"/>
      <c r="FEB733" s="422"/>
      <c r="FEC733" s="3"/>
      <c r="FED733" s="422"/>
      <c r="FEE733" s="3"/>
      <c r="FEF733" s="422"/>
      <c r="FEG733" s="3"/>
      <c r="FEH733" s="422"/>
      <c r="FEI733" s="3"/>
      <c r="FEJ733" s="422"/>
      <c r="FEK733" s="3"/>
      <c r="FEL733" s="422"/>
      <c r="FEM733" s="3"/>
      <c r="FEN733" s="422"/>
      <c r="FEO733" s="3"/>
      <c r="FEP733" s="422"/>
      <c r="FEQ733" s="3"/>
      <c r="FER733" s="422"/>
      <c r="FES733" s="3"/>
      <c r="FET733" s="422"/>
      <c r="FEU733" s="3"/>
      <c r="FEV733" s="422"/>
      <c r="FEW733" s="3"/>
      <c r="FEX733" s="422"/>
      <c r="FEY733" s="3"/>
      <c r="FEZ733" s="422"/>
      <c r="FFA733" s="3"/>
      <c r="FFB733" s="422"/>
      <c r="FFC733" s="3"/>
      <c r="FFD733" s="422"/>
      <c r="FFE733" s="3"/>
      <c r="FFF733" s="422"/>
      <c r="FFG733" s="3"/>
      <c r="FFH733" s="422"/>
      <c r="FFI733" s="3"/>
      <c r="FFJ733" s="422"/>
      <c r="FFK733" s="3"/>
      <c r="FFL733" s="422"/>
      <c r="FFM733" s="3"/>
      <c r="FFN733" s="422"/>
      <c r="FFO733" s="3"/>
      <c r="FFP733" s="422"/>
      <c r="FFQ733" s="3"/>
      <c r="FFR733" s="422"/>
      <c r="FFS733" s="3"/>
      <c r="FFT733" s="422"/>
      <c r="FFU733" s="3"/>
      <c r="FFV733" s="422"/>
      <c r="FFW733" s="3"/>
      <c r="FFX733" s="422"/>
      <c r="FFY733" s="3"/>
      <c r="FFZ733" s="422"/>
      <c r="FGA733" s="3"/>
      <c r="FGB733" s="422"/>
      <c r="FGC733" s="3"/>
      <c r="FGD733" s="422"/>
      <c r="FGE733" s="3"/>
      <c r="FGF733" s="422"/>
      <c r="FGG733" s="3"/>
      <c r="FGH733" s="422"/>
      <c r="FGI733" s="3"/>
      <c r="FGJ733" s="422"/>
      <c r="FGK733" s="3"/>
      <c r="FGL733" s="422"/>
      <c r="FGM733" s="3"/>
      <c r="FGN733" s="422"/>
      <c r="FGO733" s="3"/>
      <c r="FGP733" s="422"/>
      <c r="FGQ733" s="3"/>
      <c r="FGR733" s="422"/>
      <c r="FGS733" s="3"/>
      <c r="FGT733" s="422"/>
      <c r="FGU733" s="3"/>
      <c r="FGV733" s="422"/>
      <c r="FGW733" s="3"/>
      <c r="FGX733" s="422"/>
      <c r="FGY733" s="3"/>
      <c r="FGZ733" s="422"/>
      <c r="FHA733" s="3"/>
      <c r="FHB733" s="422"/>
      <c r="FHC733" s="3"/>
      <c r="FHD733" s="422"/>
      <c r="FHE733" s="3"/>
      <c r="FHF733" s="422"/>
      <c r="FHG733" s="3"/>
      <c r="FHH733" s="422"/>
      <c r="FHI733" s="3"/>
      <c r="FHJ733" s="422"/>
      <c r="FHK733" s="3"/>
      <c r="FHL733" s="422"/>
      <c r="FHM733" s="3"/>
      <c r="FHN733" s="422"/>
      <c r="FHO733" s="3"/>
      <c r="FHP733" s="422"/>
      <c r="FHQ733" s="3"/>
      <c r="FHR733" s="422"/>
      <c r="FHS733" s="3"/>
      <c r="FHT733" s="422"/>
      <c r="FHU733" s="3"/>
      <c r="FHV733" s="422"/>
      <c r="FHW733" s="3"/>
      <c r="FHX733" s="422"/>
      <c r="FHY733" s="3"/>
      <c r="FHZ733" s="422"/>
      <c r="FIA733" s="3"/>
      <c r="FIB733" s="422"/>
      <c r="FIC733" s="3"/>
      <c r="FID733" s="422"/>
      <c r="FIE733" s="3"/>
      <c r="FIF733" s="422"/>
      <c r="FIG733" s="3"/>
      <c r="FIH733" s="422"/>
      <c r="FII733" s="3"/>
      <c r="FIJ733" s="422"/>
      <c r="FIK733" s="3"/>
      <c r="FIL733" s="422"/>
      <c r="FIM733" s="3"/>
      <c r="FIN733" s="422"/>
      <c r="FIO733" s="3"/>
      <c r="FIP733" s="422"/>
      <c r="FIQ733" s="3"/>
      <c r="FIR733" s="422"/>
      <c r="FIS733" s="3"/>
      <c r="FIT733" s="422"/>
      <c r="FIU733" s="3"/>
      <c r="FIV733" s="422"/>
      <c r="FIW733" s="3"/>
      <c r="FIX733" s="422"/>
      <c r="FIY733" s="3"/>
      <c r="FIZ733" s="422"/>
      <c r="FJA733" s="3"/>
      <c r="FJB733" s="422"/>
      <c r="FJC733" s="3"/>
      <c r="FJD733" s="422"/>
      <c r="FJE733" s="3"/>
      <c r="FJF733" s="422"/>
      <c r="FJG733" s="3"/>
      <c r="FJH733" s="422"/>
      <c r="FJI733" s="3"/>
      <c r="FJJ733" s="422"/>
      <c r="FJK733" s="3"/>
      <c r="FJL733" s="422"/>
      <c r="FJM733" s="3"/>
      <c r="FJN733" s="422"/>
      <c r="FJO733" s="3"/>
      <c r="FJP733" s="422"/>
      <c r="FJQ733" s="3"/>
      <c r="FJR733" s="422"/>
      <c r="FJS733" s="3"/>
      <c r="FJT733" s="422"/>
      <c r="FJU733" s="3"/>
      <c r="FJV733" s="422"/>
      <c r="FJW733" s="3"/>
      <c r="FJX733" s="422"/>
      <c r="FJY733" s="3"/>
      <c r="FJZ733" s="422"/>
      <c r="FKA733" s="3"/>
      <c r="FKB733" s="422"/>
      <c r="FKC733" s="3"/>
      <c r="FKD733" s="422"/>
      <c r="FKE733" s="3"/>
      <c r="FKF733" s="422"/>
      <c r="FKG733" s="3"/>
      <c r="FKH733" s="422"/>
      <c r="FKI733" s="3"/>
      <c r="FKJ733" s="422"/>
      <c r="FKK733" s="3"/>
      <c r="FKL733" s="422"/>
      <c r="FKM733" s="3"/>
      <c r="FKN733" s="422"/>
      <c r="FKO733" s="3"/>
      <c r="FKP733" s="422"/>
      <c r="FKQ733" s="3"/>
      <c r="FKR733" s="422"/>
      <c r="FKS733" s="3"/>
      <c r="FKT733" s="422"/>
      <c r="FKU733" s="3"/>
      <c r="FKV733" s="422"/>
      <c r="FKW733" s="3"/>
      <c r="FKX733" s="422"/>
      <c r="FKY733" s="3"/>
      <c r="FKZ733" s="422"/>
      <c r="FLA733" s="3"/>
      <c r="FLB733" s="422"/>
      <c r="FLC733" s="3"/>
      <c r="FLD733" s="422"/>
      <c r="FLE733" s="3"/>
      <c r="FLF733" s="422"/>
      <c r="FLG733" s="3"/>
      <c r="FLH733" s="422"/>
      <c r="FLI733" s="3"/>
      <c r="FLJ733" s="422"/>
      <c r="FLK733" s="3"/>
      <c r="FLL733" s="422"/>
      <c r="FLM733" s="3"/>
      <c r="FLN733" s="422"/>
      <c r="FLO733" s="3"/>
      <c r="FLP733" s="422"/>
      <c r="FLQ733" s="3"/>
      <c r="FLR733" s="422"/>
      <c r="FLS733" s="3"/>
      <c r="FLT733" s="422"/>
      <c r="FLU733" s="3"/>
      <c r="FLV733" s="422"/>
      <c r="FLW733" s="3"/>
      <c r="FLX733" s="422"/>
      <c r="FLY733" s="3"/>
      <c r="FLZ733" s="422"/>
      <c r="FMA733" s="3"/>
      <c r="FMB733" s="422"/>
      <c r="FMC733" s="3"/>
      <c r="FMD733" s="422"/>
      <c r="FME733" s="3"/>
      <c r="FMF733" s="422"/>
      <c r="FMG733" s="3"/>
      <c r="FMH733" s="422"/>
      <c r="FMI733" s="3"/>
      <c r="FMJ733" s="422"/>
      <c r="FMK733" s="3"/>
      <c r="FML733" s="422"/>
      <c r="FMM733" s="3"/>
      <c r="FMN733" s="422"/>
      <c r="FMO733" s="3"/>
      <c r="FMP733" s="422"/>
      <c r="FMQ733" s="3"/>
      <c r="FMR733" s="422"/>
      <c r="FMS733" s="3"/>
      <c r="FMT733" s="422"/>
      <c r="FMU733" s="3"/>
      <c r="FMV733" s="422"/>
      <c r="FMW733" s="3"/>
      <c r="FMX733" s="422"/>
      <c r="FMY733" s="3"/>
      <c r="FMZ733" s="422"/>
      <c r="FNA733" s="3"/>
      <c r="FNB733" s="422"/>
      <c r="FNC733" s="3"/>
      <c r="FND733" s="422"/>
      <c r="FNE733" s="3"/>
      <c r="FNF733" s="422"/>
      <c r="FNG733" s="3"/>
      <c r="FNH733" s="422"/>
      <c r="FNI733" s="3"/>
      <c r="FNJ733" s="422"/>
      <c r="FNK733" s="3"/>
      <c r="FNL733" s="422"/>
      <c r="FNM733" s="3"/>
      <c r="FNN733" s="422"/>
      <c r="FNO733" s="3"/>
      <c r="FNP733" s="422"/>
      <c r="FNQ733" s="3"/>
      <c r="FNR733" s="422"/>
      <c r="FNS733" s="3"/>
      <c r="FNT733" s="422"/>
      <c r="FNU733" s="3"/>
      <c r="FNV733" s="422"/>
      <c r="FNW733" s="3"/>
      <c r="FNX733" s="422"/>
      <c r="FNY733" s="3"/>
      <c r="FNZ733" s="422"/>
      <c r="FOA733" s="3"/>
      <c r="FOB733" s="422"/>
      <c r="FOC733" s="3"/>
      <c r="FOD733" s="422"/>
      <c r="FOE733" s="3"/>
      <c r="FOF733" s="422"/>
      <c r="FOG733" s="3"/>
      <c r="FOH733" s="422"/>
      <c r="FOI733" s="3"/>
      <c r="FOJ733" s="422"/>
      <c r="FOK733" s="3"/>
      <c r="FOL733" s="422"/>
      <c r="FOM733" s="3"/>
      <c r="FON733" s="422"/>
      <c r="FOO733" s="3"/>
      <c r="FOP733" s="422"/>
      <c r="FOQ733" s="3"/>
      <c r="FOR733" s="422"/>
      <c r="FOS733" s="3"/>
      <c r="FOT733" s="422"/>
      <c r="FOU733" s="3"/>
      <c r="FOV733" s="422"/>
      <c r="FOW733" s="3"/>
      <c r="FOX733" s="422"/>
      <c r="FOY733" s="3"/>
      <c r="FOZ733" s="422"/>
      <c r="FPA733" s="3"/>
      <c r="FPB733" s="422"/>
      <c r="FPC733" s="3"/>
      <c r="FPD733" s="422"/>
      <c r="FPE733" s="3"/>
      <c r="FPF733" s="422"/>
      <c r="FPG733" s="3"/>
      <c r="FPH733" s="422"/>
      <c r="FPI733" s="3"/>
      <c r="FPJ733" s="422"/>
      <c r="FPK733" s="3"/>
      <c r="FPL733" s="422"/>
      <c r="FPM733" s="3"/>
      <c r="FPN733" s="422"/>
      <c r="FPO733" s="3"/>
      <c r="FPP733" s="422"/>
      <c r="FPQ733" s="3"/>
      <c r="FPR733" s="422"/>
      <c r="FPS733" s="3"/>
      <c r="FPT733" s="422"/>
      <c r="FPU733" s="3"/>
      <c r="FPV733" s="422"/>
      <c r="FPW733" s="3"/>
      <c r="FPX733" s="422"/>
      <c r="FPY733" s="3"/>
      <c r="FPZ733" s="422"/>
      <c r="FQA733" s="3"/>
      <c r="FQB733" s="422"/>
      <c r="FQC733" s="3"/>
      <c r="FQD733" s="422"/>
      <c r="FQE733" s="3"/>
      <c r="FQF733" s="422"/>
      <c r="FQG733" s="3"/>
      <c r="FQH733" s="422"/>
      <c r="FQI733" s="3"/>
      <c r="FQJ733" s="422"/>
      <c r="FQK733" s="3"/>
      <c r="FQL733" s="422"/>
      <c r="FQM733" s="3"/>
      <c r="FQN733" s="422"/>
      <c r="FQO733" s="3"/>
      <c r="FQP733" s="422"/>
      <c r="FQQ733" s="3"/>
      <c r="FQR733" s="422"/>
      <c r="FQS733" s="3"/>
      <c r="FQT733" s="422"/>
      <c r="FQU733" s="3"/>
      <c r="FQV733" s="422"/>
      <c r="FQW733" s="3"/>
      <c r="FQX733" s="422"/>
      <c r="FQY733" s="3"/>
      <c r="FQZ733" s="422"/>
      <c r="FRA733" s="3"/>
      <c r="FRB733" s="422"/>
      <c r="FRC733" s="3"/>
      <c r="FRD733" s="422"/>
      <c r="FRE733" s="3"/>
      <c r="FRF733" s="422"/>
      <c r="FRG733" s="3"/>
      <c r="FRH733" s="422"/>
      <c r="FRI733" s="3"/>
      <c r="FRJ733" s="422"/>
      <c r="FRK733" s="3"/>
      <c r="FRL733" s="422"/>
      <c r="FRM733" s="3"/>
      <c r="FRN733" s="422"/>
      <c r="FRO733" s="3"/>
      <c r="FRP733" s="422"/>
      <c r="FRQ733" s="3"/>
      <c r="FRR733" s="422"/>
      <c r="FRS733" s="3"/>
      <c r="FRT733" s="422"/>
      <c r="FRU733" s="3"/>
      <c r="FRV733" s="422"/>
      <c r="FRW733" s="3"/>
      <c r="FRX733" s="422"/>
      <c r="FRY733" s="3"/>
      <c r="FRZ733" s="422"/>
      <c r="FSA733" s="3"/>
      <c r="FSB733" s="422"/>
      <c r="FSC733" s="3"/>
      <c r="FSD733" s="422"/>
      <c r="FSE733" s="3"/>
      <c r="FSF733" s="422"/>
      <c r="FSG733" s="3"/>
      <c r="FSH733" s="422"/>
      <c r="FSI733" s="3"/>
      <c r="FSJ733" s="422"/>
      <c r="FSK733" s="3"/>
      <c r="FSL733" s="422"/>
      <c r="FSM733" s="3"/>
      <c r="FSN733" s="422"/>
      <c r="FSO733" s="3"/>
      <c r="FSP733" s="422"/>
      <c r="FSQ733" s="3"/>
      <c r="FSR733" s="422"/>
      <c r="FSS733" s="3"/>
      <c r="FST733" s="422"/>
      <c r="FSU733" s="3"/>
      <c r="FSV733" s="422"/>
      <c r="FSW733" s="3"/>
      <c r="FSX733" s="422"/>
      <c r="FSY733" s="3"/>
      <c r="FSZ733" s="422"/>
      <c r="FTA733" s="3"/>
      <c r="FTB733" s="422"/>
      <c r="FTC733" s="3"/>
      <c r="FTD733" s="422"/>
      <c r="FTE733" s="3"/>
      <c r="FTF733" s="422"/>
      <c r="FTG733" s="3"/>
      <c r="FTH733" s="422"/>
      <c r="FTI733" s="3"/>
      <c r="FTJ733" s="422"/>
      <c r="FTK733" s="3"/>
      <c r="FTL733" s="422"/>
      <c r="FTM733" s="3"/>
      <c r="FTN733" s="422"/>
      <c r="FTO733" s="3"/>
      <c r="FTP733" s="422"/>
      <c r="FTQ733" s="3"/>
      <c r="FTR733" s="422"/>
      <c r="FTS733" s="3"/>
      <c r="FTT733" s="422"/>
      <c r="FTU733" s="3"/>
      <c r="FTV733" s="422"/>
      <c r="FTW733" s="3"/>
      <c r="FTX733" s="422"/>
      <c r="FTY733" s="3"/>
      <c r="FTZ733" s="422"/>
      <c r="FUA733" s="3"/>
      <c r="FUB733" s="422"/>
      <c r="FUC733" s="3"/>
      <c r="FUD733" s="422"/>
      <c r="FUE733" s="3"/>
      <c r="FUF733" s="422"/>
      <c r="FUG733" s="3"/>
      <c r="FUH733" s="422"/>
      <c r="FUI733" s="3"/>
      <c r="FUJ733" s="422"/>
      <c r="FUK733" s="3"/>
      <c r="FUL733" s="422"/>
      <c r="FUM733" s="3"/>
      <c r="FUN733" s="422"/>
      <c r="FUO733" s="3"/>
      <c r="FUP733" s="422"/>
      <c r="FUQ733" s="3"/>
      <c r="FUR733" s="422"/>
      <c r="FUS733" s="3"/>
      <c r="FUT733" s="422"/>
      <c r="FUU733" s="3"/>
      <c r="FUV733" s="422"/>
      <c r="FUW733" s="3"/>
      <c r="FUX733" s="422"/>
      <c r="FUY733" s="3"/>
      <c r="FUZ733" s="422"/>
      <c r="FVA733" s="3"/>
      <c r="FVB733" s="422"/>
      <c r="FVC733" s="3"/>
      <c r="FVD733" s="422"/>
      <c r="FVE733" s="3"/>
      <c r="FVF733" s="422"/>
      <c r="FVG733" s="3"/>
      <c r="FVH733" s="422"/>
      <c r="FVI733" s="3"/>
      <c r="FVJ733" s="422"/>
      <c r="FVK733" s="3"/>
      <c r="FVL733" s="422"/>
      <c r="FVM733" s="3"/>
      <c r="FVN733" s="422"/>
      <c r="FVO733" s="3"/>
      <c r="FVP733" s="422"/>
      <c r="FVQ733" s="3"/>
      <c r="FVR733" s="422"/>
      <c r="FVS733" s="3"/>
      <c r="FVT733" s="422"/>
      <c r="FVU733" s="3"/>
      <c r="FVV733" s="422"/>
      <c r="FVW733" s="3"/>
      <c r="FVX733" s="422"/>
      <c r="FVY733" s="3"/>
      <c r="FVZ733" s="422"/>
      <c r="FWA733" s="3"/>
      <c r="FWB733" s="422"/>
      <c r="FWC733" s="3"/>
      <c r="FWD733" s="422"/>
      <c r="FWE733" s="3"/>
      <c r="FWF733" s="422"/>
      <c r="FWG733" s="3"/>
      <c r="FWH733" s="422"/>
      <c r="FWI733" s="3"/>
      <c r="FWJ733" s="422"/>
      <c r="FWK733" s="3"/>
      <c r="FWL733" s="422"/>
      <c r="FWM733" s="3"/>
      <c r="FWN733" s="422"/>
      <c r="FWO733" s="3"/>
      <c r="FWP733" s="422"/>
      <c r="FWQ733" s="3"/>
      <c r="FWR733" s="422"/>
      <c r="FWS733" s="3"/>
      <c r="FWT733" s="422"/>
      <c r="FWU733" s="3"/>
      <c r="FWV733" s="422"/>
      <c r="FWW733" s="3"/>
      <c r="FWX733" s="422"/>
      <c r="FWY733" s="3"/>
      <c r="FWZ733" s="422"/>
      <c r="FXA733" s="3"/>
      <c r="FXB733" s="422"/>
      <c r="FXC733" s="3"/>
      <c r="FXD733" s="422"/>
      <c r="FXE733" s="3"/>
      <c r="FXF733" s="422"/>
      <c r="FXG733" s="3"/>
      <c r="FXH733" s="422"/>
      <c r="FXI733" s="3"/>
      <c r="FXJ733" s="422"/>
      <c r="FXK733" s="3"/>
      <c r="FXL733" s="422"/>
      <c r="FXM733" s="3"/>
      <c r="FXN733" s="422"/>
      <c r="FXO733" s="3"/>
      <c r="FXP733" s="422"/>
      <c r="FXQ733" s="3"/>
      <c r="FXR733" s="422"/>
      <c r="FXS733" s="3"/>
      <c r="FXT733" s="422"/>
      <c r="FXU733" s="3"/>
      <c r="FXV733" s="422"/>
      <c r="FXW733" s="3"/>
      <c r="FXX733" s="422"/>
      <c r="FXY733" s="3"/>
      <c r="FXZ733" s="422"/>
      <c r="FYA733" s="3"/>
      <c r="FYB733" s="422"/>
      <c r="FYC733" s="3"/>
      <c r="FYD733" s="422"/>
      <c r="FYE733" s="3"/>
      <c r="FYF733" s="422"/>
      <c r="FYG733" s="3"/>
      <c r="FYH733" s="422"/>
      <c r="FYI733" s="3"/>
      <c r="FYJ733" s="422"/>
      <c r="FYK733" s="3"/>
      <c r="FYL733" s="422"/>
      <c r="FYM733" s="3"/>
      <c r="FYN733" s="422"/>
      <c r="FYO733" s="3"/>
      <c r="FYP733" s="422"/>
      <c r="FYQ733" s="3"/>
      <c r="FYR733" s="422"/>
      <c r="FYS733" s="3"/>
      <c r="FYT733" s="422"/>
      <c r="FYU733" s="3"/>
      <c r="FYV733" s="422"/>
      <c r="FYW733" s="3"/>
      <c r="FYX733" s="422"/>
      <c r="FYY733" s="3"/>
      <c r="FYZ733" s="422"/>
      <c r="FZA733" s="3"/>
      <c r="FZB733" s="422"/>
      <c r="FZC733" s="3"/>
      <c r="FZD733" s="422"/>
      <c r="FZE733" s="3"/>
      <c r="FZF733" s="422"/>
      <c r="FZG733" s="3"/>
      <c r="FZH733" s="422"/>
      <c r="FZI733" s="3"/>
      <c r="FZJ733" s="422"/>
      <c r="FZK733" s="3"/>
      <c r="FZL733" s="422"/>
      <c r="FZM733" s="3"/>
      <c r="FZN733" s="422"/>
      <c r="FZO733" s="3"/>
      <c r="FZP733" s="422"/>
      <c r="FZQ733" s="3"/>
      <c r="FZR733" s="422"/>
      <c r="FZS733" s="3"/>
      <c r="FZT733" s="422"/>
      <c r="FZU733" s="3"/>
      <c r="FZV733" s="422"/>
      <c r="FZW733" s="3"/>
      <c r="FZX733" s="422"/>
      <c r="FZY733" s="3"/>
      <c r="FZZ733" s="422"/>
      <c r="GAA733" s="3"/>
      <c r="GAB733" s="422"/>
      <c r="GAC733" s="3"/>
      <c r="GAD733" s="422"/>
      <c r="GAE733" s="3"/>
      <c r="GAF733" s="422"/>
      <c r="GAG733" s="3"/>
      <c r="GAH733" s="422"/>
      <c r="GAI733" s="3"/>
      <c r="GAJ733" s="422"/>
      <c r="GAK733" s="3"/>
      <c r="GAL733" s="422"/>
      <c r="GAM733" s="3"/>
      <c r="GAN733" s="422"/>
      <c r="GAO733" s="3"/>
      <c r="GAP733" s="422"/>
      <c r="GAQ733" s="3"/>
      <c r="GAR733" s="422"/>
      <c r="GAS733" s="3"/>
      <c r="GAT733" s="422"/>
      <c r="GAU733" s="3"/>
      <c r="GAV733" s="422"/>
      <c r="GAW733" s="3"/>
      <c r="GAX733" s="422"/>
      <c r="GAY733" s="3"/>
      <c r="GAZ733" s="422"/>
      <c r="GBA733" s="3"/>
      <c r="GBB733" s="422"/>
      <c r="GBC733" s="3"/>
      <c r="GBD733" s="422"/>
      <c r="GBE733" s="3"/>
      <c r="GBF733" s="422"/>
      <c r="GBG733" s="3"/>
      <c r="GBH733" s="422"/>
      <c r="GBI733" s="3"/>
      <c r="GBJ733" s="422"/>
      <c r="GBK733" s="3"/>
      <c r="GBL733" s="422"/>
      <c r="GBM733" s="3"/>
      <c r="GBN733" s="422"/>
      <c r="GBO733" s="3"/>
      <c r="GBP733" s="422"/>
      <c r="GBQ733" s="3"/>
      <c r="GBR733" s="422"/>
      <c r="GBS733" s="3"/>
      <c r="GBT733" s="422"/>
      <c r="GBU733" s="3"/>
      <c r="GBV733" s="422"/>
      <c r="GBW733" s="3"/>
      <c r="GBX733" s="422"/>
      <c r="GBY733" s="3"/>
      <c r="GBZ733" s="422"/>
      <c r="GCA733" s="3"/>
      <c r="GCB733" s="422"/>
      <c r="GCC733" s="3"/>
      <c r="GCD733" s="422"/>
      <c r="GCE733" s="3"/>
      <c r="GCF733" s="422"/>
      <c r="GCG733" s="3"/>
      <c r="GCH733" s="422"/>
      <c r="GCI733" s="3"/>
      <c r="GCJ733" s="422"/>
      <c r="GCK733" s="3"/>
      <c r="GCL733" s="422"/>
      <c r="GCM733" s="3"/>
      <c r="GCN733" s="422"/>
      <c r="GCO733" s="3"/>
      <c r="GCP733" s="422"/>
      <c r="GCQ733" s="3"/>
      <c r="GCR733" s="422"/>
      <c r="GCS733" s="3"/>
      <c r="GCT733" s="422"/>
      <c r="GCU733" s="3"/>
      <c r="GCV733" s="422"/>
      <c r="GCW733" s="3"/>
      <c r="GCX733" s="422"/>
      <c r="GCY733" s="3"/>
      <c r="GCZ733" s="422"/>
      <c r="GDA733" s="3"/>
      <c r="GDB733" s="422"/>
      <c r="GDC733" s="3"/>
      <c r="GDD733" s="422"/>
      <c r="GDE733" s="3"/>
      <c r="GDF733" s="422"/>
      <c r="GDG733" s="3"/>
      <c r="GDH733" s="422"/>
      <c r="GDI733" s="3"/>
      <c r="GDJ733" s="422"/>
      <c r="GDK733" s="3"/>
      <c r="GDL733" s="422"/>
      <c r="GDM733" s="3"/>
      <c r="GDN733" s="422"/>
      <c r="GDO733" s="3"/>
      <c r="GDP733" s="422"/>
      <c r="GDQ733" s="3"/>
      <c r="GDR733" s="422"/>
      <c r="GDS733" s="3"/>
      <c r="GDT733" s="422"/>
      <c r="GDU733" s="3"/>
      <c r="GDV733" s="422"/>
      <c r="GDW733" s="3"/>
      <c r="GDX733" s="422"/>
      <c r="GDY733" s="3"/>
      <c r="GDZ733" s="422"/>
      <c r="GEA733" s="3"/>
      <c r="GEB733" s="422"/>
      <c r="GEC733" s="3"/>
      <c r="GED733" s="422"/>
      <c r="GEE733" s="3"/>
      <c r="GEF733" s="422"/>
      <c r="GEG733" s="3"/>
      <c r="GEH733" s="422"/>
      <c r="GEI733" s="3"/>
      <c r="GEJ733" s="422"/>
      <c r="GEK733" s="3"/>
      <c r="GEL733" s="422"/>
      <c r="GEM733" s="3"/>
      <c r="GEN733" s="422"/>
      <c r="GEO733" s="3"/>
      <c r="GEP733" s="422"/>
      <c r="GEQ733" s="3"/>
      <c r="GER733" s="422"/>
      <c r="GES733" s="3"/>
      <c r="GET733" s="422"/>
      <c r="GEU733" s="3"/>
      <c r="GEV733" s="422"/>
      <c r="GEW733" s="3"/>
      <c r="GEX733" s="422"/>
      <c r="GEY733" s="3"/>
      <c r="GEZ733" s="422"/>
      <c r="GFA733" s="3"/>
      <c r="GFB733" s="422"/>
      <c r="GFC733" s="3"/>
      <c r="GFD733" s="422"/>
      <c r="GFE733" s="3"/>
      <c r="GFF733" s="422"/>
      <c r="GFG733" s="3"/>
      <c r="GFH733" s="422"/>
      <c r="GFI733" s="3"/>
      <c r="GFJ733" s="422"/>
      <c r="GFK733" s="3"/>
      <c r="GFL733" s="422"/>
      <c r="GFM733" s="3"/>
      <c r="GFN733" s="422"/>
      <c r="GFO733" s="3"/>
      <c r="GFP733" s="422"/>
      <c r="GFQ733" s="3"/>
      <c r="GFR733" s="422"/>
      <c r="GFS733" s="3"/>
      <c r="GFT733" s="422"/>
      <c r="GFU733" s="3"/>
      <c r="GFV733" s="422"/>
      <c r="GFW733" s="3"/>
      <c r="GFX733" s="422"/>
      <c r="GFY733" s="3"/>
      <c r="GFZ733" s="422"/>
      <c r="GGA733" s="3"/>
      <c r="GGB733" s="422"/>
      <c r="GGC733" s="3"/>
      <c r="GGD733" s="422"/>
      <c r="GGE733" s="3"/>
      <c r="GGF733" s="422"/>
      <c r="GGG733" s="3"/>
      <c r="GGH733" s="422"/>
      <c r="GGI733" s="3"/>
      <c r="GGJ733" s="422"/>
      <c r="GGK733" s="3"/>
      <c r="GGL733" s="422"/>
      <c r="GGM733" s="3"/>
      <c r="GGN733" s="422"/>
      <c r="GGO733" s="3"/>
      <c r="GGP733" s="422"/>
      <c r="GGQ733" s="3"/>
      <c r="GGR733" s="422"/>
      <c r="GGS733" s="3"/>
      <c r="GGT733" s="422"/>
      <c r="GGU733" s="3"/>
      <c r="GGV733" s="422"/>
      <c r="GGW733" s="3"/>
      <c r="GGX733" s="422"/>
      <c r="GGY733" s="3"/>
      <c r="GGZ733" s="422"/>
      <c r="GHA733" s="3"/>
      <c r="GHB733" s="422"/>
      <c r="GHC733" s="3"/>
      <c r="GHD733" s="422"/>
      <c r="GHE733" s="3"/>
      <c r="GHF733" s="422"/>
      <c r="GHG733" s="3"/>
      <c r="GHH733" s="422"/>
      <c r="GHI733" s="3"/>
      <c r="GHJ733" s="422"/>
      <c r="GHK733" s="3"/>
      <c r="GHL733" s="422"/>
      <c r="GHM733" s="3"/>
      <c r="GHN733" s="422"/>
      <c r="GHO733" s="3"/>
      <c r="GHP733" s="422"/>
      <c r="GHQ733" s="3"/>
      <c r="GHR733" s="422"/>
      <c r="GHS733" s="3"/>
      <c r="GHT733" s="422"/>
      <c r="GHU733" s="3"/>
      <c r="GHV733" s="422"/>
      <c r="GHW733" s="3"/>
      <c r="GHX733" s="422"/>
      <c r="GHY733" s="3"/>
      <c r="GHZ733" s="422"/>
      <c r="GIA733" s="3"/>
      <c r="GIB733" s="422"/>
      <c r="GIC733" s="3"/>
      <c r="GID733" s="422"/>
      <c r="GIE733" s="3"/>
      <c r="GIF733" s="422"/>
      <c r="GIG733" s="3"/>
      <c r="GIH733" s="422"/>
      <c r="GII733" s="3"/>
      <c r="GIJ733" s="422"/>
      <c r="GIK733" s="3"/>
      <c r="GIL733" s="422"/>
      <c r="GIM733" s="3"/>
      <c r="GIN733" s="422"/>
      <c r="GIO733" s="3"/>
      <c r="GIP733" s="422"/>
      <c r="GIQ733" s="3"/>
      <c r="GIR733" s="422"/>
      <c r="GIS733" s="3"/>
      <c r="GIT733" s="422"/>
      <c r="GIU733" s="3"/>
      <c r="GIV733" s="422"/>
      <c r="GIW733" s="3"/>
      <c r="GIX733" s="422"/>
      <c r="GIY733" s="3"/>
      <c r="GIZ733" s="422"/>
      <c r="GJA733" s="3"/>
      <c r="GJB733" s="422"/>
      <c r="GJC733" s="3"/>
      <c r="GJD733" s="422"/>
      <c r="GJE733" s="3"/>
      <c r="GJF733" s="422"/>
      <c r="GJG733" s="3"/>
      <c r="GJH733" s="422"/>
      <c r="GJI733" s="3"/>
      <c r="GJJ733" s="422"/>
      <c r="GJK733" s="3"/>
      <c r="GJL733" s="422"/>
      <c r="GJM733" s="3"/>
      <c r="GJN733" s="422"/>
      <c r="GJO733" s="3"/>
      <c r="GJP733" s="422"/>
      <c r="GJQ733" s="3"/>
      <c r="GJR733" s="422"/>
      <c r="GJS733" s="3"/>
      <c r="GJT733" s="422"/>
      <c r="GJU733" s="3"/>
      <c r="GJV733" s="422"/>
      <c r="GJW733" s="3"/>
      <c r="GJX733" s="422"/>
      <c r="GJY733" s="3"/>
      <c r="GJZ733" s="422"/>
      <c r="GKA733" s="3"/>
      <c r="GKB733" s="422"/>
      <c r="GKC733" s="3"/>
      <c r="GKD733" s="422"/>
      <c r="GKE733" s="3"/>
      <c r="GKF733" s="422"/>
      <c r="GKG733" s="3"/>
      <c r="GKH733" s="422"/>
      <c r="GKI733" s="3"/>
      <c r="GKJ733" s="422"/>
      <c r="GKK733" s="3"/>
      <c r="GKL733" s="422"/>
      <c r="GKM733" s="3"/>
      <c r="GKN733" s="422"/>
      <c r="GKO733" s="3"/>
      <c r="GKP733" s="422"/>
      <c r="GKQ733" s="3"/>
      <c r="GKR733" s="422"/>
      <c r="GKS733" s="3"/>
      <c r="GKT733" s="422"/>
      <c r="GKU733" s="3"/>
      <c r="GKV733" s="422"/>
      <c r="GKW733" s="3"/>
      <c r="GKX733" s="422"/>
      <c r="GKY733" s="3"/>
      <c r="GKZ733" s="422"/>
      <c r="GLA733" s="3"/>
      <c r="GLB733" s="422"/>
      <c r="GLC733" s="3"/>
      <c r="GLD733" s="422"/>
      <c r="GLE733" s="3"/>
      <c r="GLF733" s="422"/>
      <c r="GLG733" s="3"/>
      <c r="GLH733" s="422"/>
      <c r="GLI733" s="3"/>
      <c r="GLJ733" s="422"/>
      <c r="GLK733" s="3"/>
      <c r="GLL733" s="422"/>
      <c r="GLM733" s="3"/>
      <c r="GLN733" s="422"/>
      <c r="GLO733" s="3"/>
      <c r="GLP733" s="422"/>
      <c r="GLQ733" s="3"/>
      <c r="GLR733" s="422"/>
      <c r="GLS733" s="3"/>
      <c r="GLT733" s="422"/>
      <c r="GLU733" s="3"/>
      <c r="GLV733" s="422"/>
      <c r="GLW733" s="3"/>
      <c r="GLX733" s="422"/>
      <c r="GLY733" s="3"/>
      <c r="GLZ733" s="422"/>
      <c r="GMA733" s="3"/>
      <c r="GMB733" s="422"/>
      <c r="GMC733" s="3"/>
      <c r="GMD733" s="422"/>
      <c r="GME733" s="3"/>
      <c r="GMF733" s="422"/>
      <c r="GMG733" s="3"/>
      <c r="GMH733" s="422"/>
      <c r="GMI733" s="3"/>
      <c r="GMJ733" s="422"/>
      <c r="GMK733" s="3"/>
      <c r="GML733" s="422"/>
      <c r="GMM733" s="3"/>
      <c r="GMN733" s="422"/>
      <c r="GMO733" s="3"/>
      <c r="GMP733" s="422"/>
      <c r="GMQ733" s="3"/>
      <c r="GMR733" s="422"/>
      <c r="GMS733" s="3"/>
      <c r="GMT733" s="422"/>
      <c r="GMU733" s="3"/>
      <c r="GMV733" s="422"/>
      <c r="GMW733" s="3"/>
      <c r="GMX733" s="422"/>
      <c r="GMY733" s="3"/>
      <c r="GMZ733" s="422"/>
      <c r="GNA733" s="3"/>
      <c r="GNB733" s="422"/>
      <c r="GNC733" s="3"/>
      <c r="GND733" s="422"/>
      <c r="GNE733" s="3"/>
      <c r="GNF733" s="422"/>
      <c r="GNG733" s="3"/>
      <c r="GNH733" s="422"/>
      <c r="GNI733" s="3"/>
      <c r="GNJ733" s="422"/>
      <c r="GNK733" s="3"/>
      <c r="GNL733" s="422"/>
      <c r="GNM733" s="3"/>
      <c r="GNN733" s="422"/>
      <c r="GNO733" s="3"/>
      <c r="GNP733" s="422"/>
      <c r="GNQ733" s="3"/>
      <c r="GNR733" s="422"/>
      <c r="GNS733" s="3"/>
      <c r="GNT733" s="422"/>
      <c r="GNU733" s="3"/>
      <c r="GNV733" s="422"/>
      <c r="GNW733" s="3"/>
      <c r="GNX733" s="422"/>
      <c r="GNY733" s="3"/>
      <c r="GNZ733" s="422"/>
      <c r="GOA733" s="3"/>
      <c r="GOB733" s="422"/>
      <c r="GOC733" s="3"/>
      <c r="GOD733" s="422"/>
      <c r="GOE733" s="3"/>
      <c r="GOF733" s="422"/>
      <c r="GOG733" s="3"/>
      <c r="GOH733" s="422"/>
      <c r="GOI733" s="3"/>
      <c r="GOJ733" s="422"/>
      <c r="GOK733" s="3"/>
      <c r="GOL733" s="422"/>
      <c r="GOM733" s="3"/>
      <c r="GON733" s="422"/>
      <c r="GOO733" s="3"/>
      <c r="GOP733" s="422"/>
      <c r="GOQ733" s="3"/>
      <c r="GOR733" s="422"/>
      <c r="GOS733" s="3"/>
      <c r="GOT733" s="422"/>
      <c r="GOU733" s="3"/>
      <c r="GOV733" s="422"/>
      <c r="GOW733" s="3"/>
      <c r="GOX733" s="422"/>
      <c r="GOY733" s="3"/>
      <c r="GOZ733" s="422"/>
      <c r="GPA733" s="3"/>
      <c r="GPB733" s="422"/>
      <c r="GPC733" s="3"/>
      <c r="GPD733" s="422"/>
      <c r="GPE733" s="3"/>
      <c r="GPF733" s="422"/>
      <c r="GPG733" s="3"/>
      <c r="GPH733" s="422"/>
      <c r="GPI733" s="3"/>
      <c r="GPJ733" s="422"/>
      <c r="GPK733" s="3"/>
      <c r="GPL733" s="422"/>
      <c r="GPM733" s="3"/>
      <c r="GPN733" s="422"/>
      <c r="GPO733" s="3"/>
      <c r="GPP733" s="422"/>
      <c r="GPQ733" s="3"/>
      <c r="GPR733" s="422"/>
      <c r="GPS733" s="3"/>
      <c r="GPT733" s="422"/>
      <c r="GPU733" s="3"/>
      <c r="GPV733" s="422"/>
      <c r="GPW733" s="3"/>
      <c r="GPX733" s="422"/>
      <c r="GPY733" s="3"/>
      <c r="GPZ733" s="422"/>
      <c r="GQA733" s="3"/>
      <c r="GQB733" s="422"/>
      <c r="GQC733" s="3"/>
      <c r="GQD733" s="422"/>
      <c r="GQE733" s="3"/>
      <c r="GQF733" s="422"/>
      <c r="GQG733" s="3"/>
      <c r="GQH733" s="422"/>
      <c r="GQI733" s="3"/>
      <c r="GQJ733" s="422"/>
      <c r="GQK733" s="3"/>
      <c r="GQL733" s="422"/>
      <c r="GQM733" s="3"/>
      <c r="GQN733" s="422"/>
      <c r="GQO733" s="3"/>
      <c r="GQP733" s="422"/>
      <c r="GQQ733" s="3"/>
      <c r="GQR733" s="422"/>
      <c r="GQS733" s="3"/>
      <c r="GQT733" s="422"/>
      <c r="GQU733" s="3"/>
      <c r="GQV733" s="422"/>
      <c r="GQW733" s="3"/>
      <c r="GQX733" s="422"/>
      <c r="GQY733" s="3"/>
      <c r="GQZ733" s="422"/>
      <c r="GRA733" s="3"/>
      <c r="GRB733" s="422"/>
      <c r="GRC733" s="3"/>
      <c r="GRD733" s="422"/>
      <c r="GRE733" s="3"/>
      <c r="GRF733" s="422"/>
      <c r="GRG733" s="3"/>
      <c r="GRH733" s="422"/>
      <c r="GRI733" s="3"/>
      <c r="GRJ733" s="422"/>
      <c r="GRK733" s="3"/>
      <c r="GRL733" s="422"/>
      <c r="GRM733" s="3"/>
      <c r="GRN733" s="422"/>
      <c r="GRO733" s="3"/>
      <c r="GRP733" s="422"/>
      <c r="GRQ733" s="3"/>
      <c r="GRR733" s="422"/>
      <c r="GRS733" s="3"/>
      <c r="GRT733" s="422"/>
      <c r="GRU733" s="3"/>
      <c r="GRV733" s="422"/>
      <c r="GRW733" s="3"/>
      <c r="GRX733" s="422"/>
      <c r="GRY733" s="3"/>
      <c r="GRZ733" s="422"/>
      <c r="GSA733" s="3"/>
      <c r="GSB733" s="422"/>
      <c r="GSC733" s="3"/>
      <c r="GSD733" s="422"/>
      <c r="GSE733" s="3"/>
      <c r="GSF733" s="422"/>
      <c r="GSG733" s="3"/>
      <c r="GSH733" s="422"/>
      <c r="GSI733" s="3"/>
      <c r="GSJ733" s="422"/>
      <c r="GSK733" s="3"/>
      <c r="GSL733" s="422"/>
      <c r="GSM733" s="3"/>
      <c r="GSN733" s="422"/>
      <c r="GSO733" s="3"/>
      <c r="GSP733" s="422"/>
      <c r="GSQ733" s="3"/>
      <c r="GSR733" s="422"/>
      <c r="GSS733" s="3"/>
      <c r="GST733" s="422"/>
      <c r="GSU733" s="3"/>
      <c r="GSV733" s="422"/>
      <c r="GSW733" s="3"/>
      <c r="GSX733" s="422"/>
      <c r="GSY733" s="3"/>
      <c r="GSZ733" s="422"/>
      <c r="GTA733" s="3"/>
      <c r="GTB733" s="422"/>
      <c r="GTC733" s="3"/>
      <c r="GTD733" s="422"/>
      <c r="GTE733" s="3"/>
      <c r="GTF733" s="422"/>
      <c r="GTG733" s="3"/>
      <c r="GTH733" s="422"/>
      <c r="GTI733" s="3"/>
      <c r="GTJ733" s="422"/>
      <c r="GTK733" s="3"/>
      <c r="GTL733" s="422"/>
      <c r="GTM733" s="3"/>
      <c r="GTN733" s="422"/>
      <c r="GTO733" s="3"/>
      <c r="GTP733" s="422"/>
      <c r="GTQ733" s="3"/>
      <c r="GTR733" s="422"/>
      <c r="GTS733" s="3"/>
      <c r="GTT733" s="422"/>
      <c r="GTU733" s="3"/>
      <c r="GTV733" s="422"/>
      <c r="GTW733" s="3"/>
      <c r="GTX733" s="422"/>
      <c r="GTY733" s="3"/>
      <c r="GTZ733" s="422"/>
      <c r="GUA733" s="3"/>
      <c r="GUB733" s="422"/>
      <c r="GUC733" s="3"/>
      <c r="GUD733" s="422"/>
      <c r="GUE733" s="3"/>
      <c r="GUF733" s="422"/>
      <c r="GUG733" s="3"/>
      <c r="GUH733" s="422"/>
      <c r="GUI733" s="3"/>
      <c r="GUJ733" s="422"/>
      <c r="GUK733" s="3"/>
      <c r="GUL733" s="422"/>
      <c r="GUM733" s="3"/>
      <c r="GUN733" s="422"/>
      <c r="GUO733" s="3"/>
      <c r="GUP733" s="422"/>
      <c r="GUQ733" s="3"/>
      <c r="GUR733" s="422"/>
      <c r="GUS733" s="3"/>
      <c r="GUT733" s="422"/>
      <c r="GUU733" s="3"/>
      <c r="GUV733" s="422"/>
      <c r="GUW733" s="3"/>
      <c r="GUX733" s="422"/>
      <c r="GUY733" s="3"/>
      <c r="GUZ733" s="422"/>
      <c r="GVA733" s="3"/>
      <c r="GVB733" s="422"/>
      <c r="GVC733" s="3"/>
      <c r="GVD733" s="422"/>
      <c r="GVE733" s="3"/>
      <c r="GVF733" s="422"/>
      <c r="GVG733" s="3"/>
      <c r="GVH733" s="422"/>
      <c r="GVI733" s="3"/>
      <c r="GVJ733" s="422"/>
      <c r="GVK733" s="3"/>
      <c r="GVL733" s="422"/>
      <c r="GVM733" s="3"/>
      <c r="GVN733" s="422"/>
      <c r="GVO733" s="3"/>
      <c r="GVP733" s="422"/>
      <c r="GVQ733" s="3"/>
      <c r="GVR733" s="422"/>
      <c r="GVS733" s="3"/>
      <c r="GVT733" s="422"/>
      <c r="GVU733" s="3"/>
      <c r="GVV733" s="422"/>
      <c r="GVW733" s="3"/>
      <c r="GVX733" s="422"/>
      <c r="GVY733" s="3"/>
      <c r="GVZ733" s="422"/>
      <c r="GWA733" s="3"/>
      <c r="GWB733" s="422"/>
      <c r="GWC733" s="3"/>
      <c r="GWD733" s="422"/>
      <c r="GWE733" s="3"/>
      <c r="GWF733" s="422"/>
      <c r="GWG733" s="3"/>
      <c r="GWH733" s="422"/>
      <c r="GWI733" s="3"/>
      <c r="GWJ733" s="422"/>
      <c r="GWK733" s="3"/>
      <c r="GWL733" s="422"/>
      <c r="GWM733" s="3"/>
      <c r="GWN733" s="422"/>
      <c r="GWO733" s="3"/>
      <c r="GWP733" s="422"/>
      <c r="GWQ733" s="3"/>
      <c r="GWR733" s="422"/>
      <c r="GWS733" s="3"/>
      <c r="GWT733" s="422"/>
      <c r="GWU733" s="3"/>
      <c r="GWV733" s="422"/>
      <c r="GWW733" s="3"/>
      <c r="GWX733" s="422"/>
      <c r="GWY733" s="3"/>
      <c r="GWZ733" s="422"/>
      <c r="GXA733" s="3"/>
      <c r="GXB733" s="422"/>
      <c r="GXC733" s="3"/>
      <c r="GXD733" s="422"/>
      <c r="GXE733" s="3"/>
      <c r="GXF733" s="422"/>
      <c r="GXG733" s="3"/>
      <c r="GXH733" s="422"/>
      <c r="GXI733" s="3"/>
      <c r="GXJ733" s="422"/>
      <c r="GXK733" s="3"/>
      <c r="GXL733" s="422"/>
      <c r="GXM733" s="3"/>
      <c r="GXN733" s="422"/>
      <c r="GXO733" s="3"/>
      <c r="GXP733" s="422"/>
      <c r="GXQ733" s="3"/>
      <c r="GXR733" s="422"/>
      <c r="GXS733" s="3"/>
      <c r="GXT733" s="422"/>
      <c r="GXU733" s="3"/>
      <c r="GXV733" s="422"/>
      <c r="GXW733" s="3"/>
      <c r="GXX733" s="422"/>
      <c r="GXY733" s="3"/>
      <c r="GXZ733" s="422"/>
      <c r="GYA733" s="3"/>
      <c r="GYB733" s="422"/>
      <c r="GYC733" s="3"/>
      <c r="GYD733" s="422"/>
      <c r="GYE733" s="3"/>
      <c r="GYF733" s="422"/>
      <c r="GYG733" s="3"/>
      <c r="GYH733" s="422"/>
      <c r="GYI733" s="3"/>
      <c r="GYJ733" s="422"/>
      <c r="GYK733" s="3"/>
      <c r="GYL733" s="422"/>
      <c r="GYM733" s="3"/>
      <c r="GYN733" s="422"/>
      <c r="GYO733" s="3"/>
      <c r="GYP733" s="422"/>
      <c r="GYQ733" s="3"/>
      <c r="GYR733" s="422"/>
      <c r="GYS733" s="3"/>
      <c r="GYT733" s="422"/>
      <c r="GYU733" s="3"/>
      <c r="GYV733" s="422"/>
      <c r="GYW733" s="3"/>
      <c r="GYX733" s="422"/>
      <c r="GYY733" s="3"/>
      <c r="GYZ733" s="422"/>
      <c r="GZA733" s="3"/>
      <c r="GZB733" s="422"/>
      <c r="GZC733" s="3"/>
      <c r="GZD733" s="422"/>
      <c r="GZE733" s="3"/>
      <c r="GZF733" s="422"/>
      <c r="GZG733" s="3"/>
      <c r="GZH733" s="422"/>
      <c r="GZI733" s="3"/>
      <c r="GZJ733" s="422"/>
      <c r="GZK733" s="3"/>
      <c r="GZL733" s="422"/>
      <c r="GZM733" s="3"/>
      <c r="GZN733" s="422"/>
      <c r="GZO733" s="3"/>
      <c r="GZP733" s="422"/>
      <c r="GZQ733" s="3"/>
      <c r="GZR733" s="422"/>
      <c r="GZS733" s="3"/>
      <c r="GZT733" s="422"/>
      <c r="GZU733" s="3"/>
      <c r="GZV733" s="422"/>
      <c r="GZW733" s="3"/>
      <c r="GZX733" s="422"/>
      <c r="GZY733" s="3"/>
      <c r="GZZ733" s="422"/>
      <c r="HAA733" s="3"/>
      <c r="HAB733" s="422"/>
      <c r="HAC733" s="3"/>
      <c r="HAD733" s="422"/>
      <c r="HAE733" s="3"/>
      <c r="HAF733" s="422"/>
      <c r="HAG733" s="3"/>
      <c r="HAH733" s="422"/>
      <c r="HAI733" s="3"/>
      <c r="HAJ733" s="422"/>
      <c r="HAK733" s="3"/>
      <c r="HAL733" s="422"/>
      <c r="HAM733" s="3"/>
      <c r="HAN733" s="422"/>
      <c r="HAO733" s="3"/>
      <c r="HAP733" s="422"/>
      <c r="HAQ733" s="3"/>
      <c r="HAR733" s="422"/>
      <c r="HAS733" s="3"/>
      <c r="HAT733" s="422"/>
      <c r="HAU733" s="3"/>
      <c r="HAV733" s="422"/>
      <c r="HAW733" s="3"/>
      <c r="HAX733" s="422"/>
      <c r="HAY733" s="3"/>
      <c r="HAZ733" s="422"/>
      <c r="HBA733" s="3"/>
      <c r="HBB733" s="422"/>
      <c r="HBC733" s="3"/>
      <c r="HBD733" s="422"/>
      <c r="HBE733" s="3"/>
      <c r="HBF733" s="422"/>
      <c r="HBG733" s="3"/>
      <c r="HBH733" s="422"/>
      <c r="HBI733" s="3"/>
      <c r="HBJ733" s="422"/>
      <c r="HBK733" s="3"/>
      <c r="HBL733" s="422"/>
      <c r="HBM733" s="3"/>
      <c r="HBN733" s="422"/>
      <c r="HBO733" s="3"/>
      <c r="HBP733" s="422"/>
      <c r="HBQ733" s="3"/>
      <c r="HBR733" s="422"/>
      <c r="HBS733" s="3"/>
      <c r="HBT733" s="422"/>
      <c r="HBU733" s="3"/>
      <c r="HBV733" s="422"/>
      <c r="HBW733" s="3"/>
      <c r="HBX733" s="422"/>
      <c r="HBY733" s="3"/>
      <c r="HBZ733" s="422"/>
      <c r="HCA733" s="3"/>
      <c r="HCB733" s="422"/>
      <c r="HCC733" s="3"/>
      <c r="HCD733" s="422"/>
      <c r="HCE733" s="3"/>
      <c r="HCF733" s="422"/>
      <c r="HCG733" s="3"/>
      <c r="HCH733" s="422"/>
      <c r="HCI733" s="3"/>
      <c r="HCJ733" s="422"/>
      <c r="HCK733" s="3"/>
      <c r="HCL733" s="422"/>
      <c r="HCM733" s="3"/>
      <c r="HCN733" s="422"/>
      <c r="HCO733" s="3"/>
      <c r="HCP733" s="422"/>
      <c r="HCQ733" s="3"/>
      <c r="HCR733" s="422"/>
      <c r="HCS733" s="3"/>
      <c r="HCT733" s="422"/>
      <c r="HCU733" s="3"/>
      <c r="HCV733" s="422"/>
      <c r="HCW733" s="3"/>
      <c r="HCX733" s="422"/>
      <c r="HCY733" s="3"/>
      <c r="HCZ733" s="422"/>
      <c r="HDA733" s="3"/>
      <c r="HDB733" s="422"/>
      <c r="HDC733" s="3"/>
      <c r="HDD733" s="422"/>
      <c r="HDE733" s="3"/>
      <c r="HDF733" s="422"/>
      <c r="HDG733" s="3"/>
      <c r="HDH733" s="422"/>
      <c r="HDI733" s="3"/>
      <c r="HDJ733" s="422"/>
      <c r="HDK733" s="3"/>
      <c r="HDL733" s="422"/>
      <c r="HDM733" s="3"/>
      <c r="HDN733" s="422"/>
      <c r="HDO733" s="3"/>
      <c r="HDP733" s="422"/>
      <c r="HDQ733" s="3"/>
      <c r="HDR733" s="422"/>
      <c r="HDS733" s="3"/>
      <c r="HDT733" s="422"/>
      <c r="HDU733" s="3"/>
      <c r="HDV733" s="422"/>
      <c r="HDW733" s="3"/>
      <c r="HDX733" s="422"/>
      <c r="HDY733" s="3"/>
      <c r="HDZ733" s="422"/>
      <c r="HEA733" s="3"/>
      <c r="HEB733" s="422"/>
      <c r="HEC733" s="3"/>
      <c r="HED733" s="422"/>
      <c r="HEE733" s="3"/>
      <c r="HEF733" s="422"/>
      <c r="HEG733" s="3"/>
      <c r="HEH733" s="422"/>
      <c r="HEI733" s="3"/>
      <c r="HEJ733" s="422"/>
      <c r="HEK733" s="3"/>
      <c r="HEL733" s="422"/>
      <c r="HEM733" s="3"/>
      <c r="HEN733" s="422"/>
      <c r="HEO733" s="3"/>
      <c r="HEP733" s="422"/>
      <c r="HEQ733" s="3"/>
      <c r="HER733" s="422"/>
      <c r="HES733" s="3"/>
      <c r="HET733" s="422"/>
      <c r="HEU733" s="3"/>
      <c r="HEV733" s="422"/>
      <c r="HEW733" s="3"/>
      <c r="HEX733" s="422"/>
      <c r="HEY733" s="3"/>
      <c r="HEZ733" s="422"/>
      <c r="HFA733" s="3"/>
      <c r="HFB733" s="422"/>
      <c r="HFC733" s="3"/>
      <c r="HFD733" s="422"/>
      <c r="HFE733" s="3"/>
      <c r="HFF733" s="422"/>
      <c r="HFG733" s="3"/>
      <c r="HFH733" s="422"/>
      <c r="HFI733" s="3"/>
      <c r="HFJ733" s="422"/>
      <c r="HFK733" s="3"/>
      <c r="HFL733" s="422"/>
      <c r="HFM733" s="3"/>
      <c r="HFN733" s="422"/>
      <c r="HFO733" s="3"/>
      <c r="HFP733" s="422"/>
      <c r="HFQ733" s="3"/>
      <c r="HFR733" s="422"/>
      <c r="HFS733" s="3"/>
      <c r="HFT733" s="422"/>
      <c r="HFU733" s="3"/>
      <c r="HFV733" s="422"/>
      <c r="HFW733" s="3"/>
      <c r="HFX733" s="422"/>
      <c r="HFY733" s="3"/>
      <c r="HFZ733" s="422"/>
      <c r="HGA733" s="3"/>
      <c r="HGB733" s="422"/>
      <c r="HGC733" s="3"/>
      <c r="HGD733" s="422"/>
      <c r="HGE733" s="3"/>
      <c r="HGF733" s="422"/>
      <c r="HGG733" s="3"/>
      <c r="HGH733" s="422"/>
      <c r="HGI733" s="3"/>
      <c r="HGJ733" s="422"/>
      <c r="HGK733" s="3"/>
      <c r="HGL733" s="422"/>
      <c r="HGM733" s="3"/>
      <c r="HGN733" s="422"/>
      <c r="HGO733" s="3"/>
      <c r="HGP733" s="422"/>
      <c r="HGQ733" s="3"/>
      <c r="HGR733" s="422"/>
      <c r="HGS733" s="3"/>
      <c r="HGT733" s="422"/>
      <c r="HGU733" s="3"/>
      <c r="HGV733" s="422"/>
      <c r="HGW733" s="3"/>
      <c r="HGX733" s="422"/>
      <c r="HGY733" s="3"/>
      <c r="HGZ733" s="422"/>
      <c r="HHA733" s="3"/>
      <c r="HHB733" s="422"/>
      <c r="HHC733" s="3"/>
      <c r="HHD733" s="422"/>
      <c r="HHE733" s="3"/>
      <c r="HHF733" s="422"/>
      <c r="HHG733" s="3"/>
      <c r="HHH733" s="422"/>
      <c r="HHI733" s="3"/>
      <c r="HHJ733" s="422"/>
      <c r="HHK733" s="3"/>
      <c r="HHL733" s="422"/>
      <c r="HHM733" s="3"/>
      <c r="HHN733" s="422"/>
      <c r="HHO733" s="3"/>
      <c r="HHP733" s="422"/>
      <c r="HHQ733" s="3"/>
      <c r="HHR733" s="422"/>
      <c r="HHS733" s="3"/>
      <c r="HHT733" s="422"/>
      <c r="HHU733" s="3"/>
      <c r="HHV733" s="422"/>
      <c r="HHW733" s="3"/>
      <c r="HHX733" s="422"/>
      <c r="HHY733" s="3"/>
      <c r="HHZ733" s="422"/>
      <c r="HIA733" s="3"/>
      <c r="HIB733" s="422"/>
      <c r="HIC733" s="3"/>
      <c r="HID733" s="422"/>
      <c r="HIE733" s="3"/>
      <c r="HIF733" s="422"/>
      <c r="HIG733" s="3"/>
      <c r="HIH733" s="422"/>
      <c r="HII733" s="3"/>
      <c r="HIJ733" s="422"/>
      <c r="HIK733" s="3"/>
      <c r="HIL733" s="422"/>
      <c r="HIM733" s="3"/>
      <c r="HIN733" s="422"/>
      <c r="HIO733" s="3"/>
      <c r="HIP733" s="422"/>
      <c r="HIQ733" s="3"/>
      <c r="HIR733" s="422"/>
      <c r="HIS733" s="3"/>
      <c r="HIT733" s="422"/>
      <c r="HIU733" s="3"/>
      <c r="HIV733" s="422"/>
      <c r="HIW733" s="3"/>
      <c r="HIX733" s="422"/>
      <c r="HIY733" s="3"/>
      <c r="HIZ733" s="422"/>
      <c r="HJA733" s="3"/>
      <c r="HJB733" s="422"/>
      <c r="HJC733" s="3"/>
      <c r="HJD733" s="422"/>
      <c r="HJE733" s="3"/>
      <c r="HJF733" s="422"/>
      <c r="HJG733" s="3"/>
      <c r="HJH733" s="422"/>
      <c r="HJI733" s="3"/>
      <c r="HJJ733" s="422"/>
      <c r="HJK733" s="3"/>
      <c r="HJL733" s="422"/>
      <c r="HJM733" s="3"/>
      <c r="HJN733" s="422"/>
      <c r="HJO733" s="3"/>
      <c r="HJP733" s="422"/>
      <c r="HJQ733" s="3"/>
      <c r="HJR733" s="422"/>
      <c r="HJS733" s="3"/>
      <c r="HJT733" s="422"/>
      <c r="HJU733" s="3"/>
      <c r="HJV733" s="422"/>
      <c r="HJW733" s="3"/>
      <c r="HJX733" s="422"/>
      <c r="HJY733" s="3"/>
      <c r="HJZ733" s="422"/>
      <c r="HKA733" s="3"/>
      <c r="HKB733" s="422"/>
      <c r="HKC733" s="3"/>
      <c r="HKD733" s="422"/>
      <c r="HKE733" s="3"/>
      <c r="HKF733" s="422"/>
      <c r="HKG733" s="3"/>
      <c r="HKH733" s="422"/>
      <c r="HKI733" s="3"/>
      <c r="HKJ733" s="422"/>
      <c r="HKK733" s="3"/>
      <c r="HKL733" s="422"/>
      <c r="HKM733" s="3"/>
      <c r="HKN733" s="422"/>
      <c r="HKO733" s="3"/>
      <c r="HKP733" s="422"/>
      <c r="HKQ733" s="3"/>
      <c r="HKR733" s="422"/>
      <c r="HKS733" s="3"/>
      <c r="HKT733" s="422"/>
      <c r="HKU733" s="3"/>
      <c r="HKV733" s="422"/>
      <c r="HKW733" s="3"/>
      <c r="HKX733" s="422"/>
      <c r="HKY733" s="3"/>
      <c r="HKZ733" s="422"/>
      <c r="HLA733" s="3"/>
      <c r="HLB733" s="422"/>
      <c r="HLC733" s="3"/>
      <c r="HLD733" s="422"/>
      <c r="HLE733" s="3"/>
      <c r="HLF733" s="422"/>
      <c r="HLG733" s="3"/>
      <c r="HLH733" s="422"/>
      <c r="HLI733" s="3"/>
      <c r="HLJ733" s="422"/>
      <c r="HLK733" s="3"/>
      <c r="HLL733" s="422"/>
      <c r="HLM733" s="3"/>
      <c r="HLN733" s="422"/>
      <c r="HLO733" s="3"/>
      <c r="HLP733" s="422"/>
      <c r="HLQ733" s="3"/>
      <c r="HLR733" s="422"/>
      <c r="HLS733" s="3"/>
      <c r="HLT733" s="422"/>
      <c r="HLU733" s="3"/>
      <c r="HLV733" s="422"/>
      <c r="HLW733" s="3"/>
      <c r="HLX733" s="422"/>
      <c r="HLY733" s="3"/>
      <c r="HLZ733" s="422"/>
      <c r="HMA733" s="3"/>
      <c r="HMB733" s="422"/>
      <c r="HMC733" s="3"/>
      <c r="HMD733" s="422"/>
      <c r="HME733" s="3"/>
      <c r="HMF733" s="422"/>
      <c r="HMG733" s="3"/>
      <c r="HMH733" s="422"/>
      <c r="HMI733" s="3"/>
      <c r="HMJ733" s="422"/>
      <c r="HMK733" s="3"/>
      <c r="HML733" s="422"/>
      <c r="HMM733" s="3"/>
      <c r="HMN733" s="422"/>
      <c r="HMO733" s="3"/>
      <c r="HMP733" s="422"/>
      <c r="HMQ733" s="3"/>
      <c r="HMR733" s="422"/>
      <c r="HMS733" s="3"/>
      <c r="HMT733" s="422"/>
      <c r="HMU733" s="3"/>
      <c r="HMV733" s="422"/>
      <c r="HMW733" s="3"/>
      <c r="HMX733" s="422"/>
      <c r="HMY733" s="3"/>
      <c r="HMZ733" s="422"/>
      <c r="HNA733" s="3"/>
      <c r="HNB733" s="422"/>
      <c r="HNC733" s="3"/>
      <c r="HND733" s="422"/>
      <c r="HNE733" s="3"/>
      <c r="HNF733" s="422"/>
      <c r="HNG733" s="3"/>
      <c r="HNH733" s="422"/>
      <c r="HNI733" s="3"/>
      <c r="HNJ733" s="422"/>
      <c r="HNK733" s="3"/>
      <c r="HNL733" s="422"/>
      <c r="HNM733" s="3"/>
      <c r="HNN733" s="422"/>
      <c r="HNO733" s="3"/>
      <c r="HNP733" s="422"/>
      <c r="HNQ733" s="3"/>
      <c r="HNR733" s="422"/>
      <c r="HNS733" s="3"/>
      <c r="HNT733" s="422"/>
      <c r="HNU733" s="3"/>
      <c r="HNV733" s="422"/>
      <c r="HNW733" s="3"/>
      <c r="HNX733" s="422"/>
      <c r="HNY733" s="3"/>
      <c r="HNZ733" s="422"/>
      <c r="HOA733" s="3"/>
      <c r="HOB733" s="422"/>
      <c r="HOC733" s="3"/>
      <c r="HOD733" s="422"/>
      <c r="HOE733" s="3"/>
      <c r="HOF733" s="422"/>
      <c r="HOG733" s="3"/>
      <c r="HOH733" s="422"/>
      <c r="HOI733" s="3"/>
      <c r="HOJ733" s="422"/>
      <c r="HOK733" s="3"/>
      <c r="HOL733" s="422"/>
      <c r="HOM733" s="3"/>
      <c r="HON733" s="422"/>
      <c r="HOO733" s="3"/>
      <c r="HOP733" s="422"/>
      <c r="HOQ733" s="3"/>
      <c r="HOR733" s="422"/>
      <c r="HOS733" s="3"/>
      <c r="HOT733" s="422"/>
      <c r="HOU733" s="3"/>
      <c r="HOV733" s="422"/>
      <c r="HOW733" s="3"/>
      <c r="HOX733" s="422"/>
      <c r="HOY733" s="3"/>
      <c r="HOZ733" s="422"/>
      <c r="HPA733" s="3"/>
      <c r="HPB733" s="422"/>
      <c r="HPC733" s="3"/>
      <c r="HPD733" s="422"/>
      <c r="HPE733" s="3"/>
      <c r="HPF733" s="422"/>
      <c r="HPG733" s="3"/>
      <c r="HPH733" s="422"/>
      <c r="HPI733" s="3"/>
      <c r="HPJ733" s="422"/>
      <c r="HPK733" s="3"/>
      <c r="HPL733" s="422"/>
      <c r="HPM733" s="3"/>
      <c r="HPN733" s="422"/>
      <c r="HPO733" s="3"/>
      <c r="HPP733" s="422"/>
      <c r="HPQ733" s="3"/>
      <c r="HPR733" s="422"/>
      <c r="HPS733" s="3"/>
      <c r="HPT733" s="422"/>
      <c r="HPU733" s="3"/>
      <c r="HPV733" s="422"/>
      <c r="HPW733" s="3"/>
      <c r="HPX733" s="422"/>
      <c r="HPY733" s="3"/>
      <c r="HPZ733" s="422"/>
      <c r="HQA733" s="3"/>
      <c r="HQB733" s="422"/>
      <c r="HQC733" s="3"/>
      <c r="HQD733" s="422"/>
      <c r="HQE733" s="3"/>
      <c r="HQF733" s="422"/>
      <c r="HQG733" s="3"/>
      <c r="HQH733" s="422"/>
      <c r="HQI733" s="3"/>
      <c r="HQJ733" s="422"/>
      <c r="HQK733" s="3"/>
      <c r="HQL733" s="422"/>
      <c r="HQM733" s="3"/>
      <c r="HQN733" s="422"/>
      <c r="HQO733" s="3"/>
      <c r="HQP733" s="422"/>
      <c r="HQQ733" s="3"/>
      <c r="HQR733" s="422"/>
      <c r="HQS733" s="3"/>
      <c r="HQT733" s="422"/>
      <c r="HQU733" s="3"/>
      <c r="HQV733" s="422"/>
      <c r="HQW733" s="3"/>
      <c r="HQX733" s="422"/>
      <c r="HQY733" s="3"/>
      <c r="HQZ733" s="422"/>
      <c r="HRA733" s="3"/>
      <c r="HRB733" s="422"/>
      <c r="HRC733" s="3"/>
      <c r="HRD733" s="422"/>
      <c r="HRE733" s="3"/>
      <c r="HRF733" s="422"/>
      <c r="HRG733" s="3"/>
      <c r="HRH733" s="422"/>
      <c r="HRI733" s="3"/>
      <c r="HRJ733" s="422"/>
      <c r="HRK733" s="3"/>
      <c r="HRL733" s="422"/>
      <c r="HRM733" s="3"/>
      <c r="HRN733" s="422"/>
      <c r="HRO733" s="3"/>
      <c r="HRP733" s="422"/>
      <c r="HRQ733" s="3"/>
      <c r="HRR733" s="422"/>
      <c r="HRS733" s="3"/>
      <c r="HRT733" s="422"/>
      <c r="HRU733" s="3"/>
      <c r="HRV733" s="422"/>
      <c r="HRW733" s="3"/>
      <c r="HRX733" s="422"/>
      <c r="HRY733" s="3"/>
      <c r="HRZ733" s="422"/>
      <c r="HSA733" s="3"/>
      <c r="HSB733" s="422"/>
      <c r="HSC733" s="3"/>
      <c r="HSD733" s="422"/>
      <c r="HSE733" s="3"/>
      <c r="HSF733" s="422"/>
      <c r="HSG733" s="3"/>
      <c r="HSH733" s="422"/>
      <c r="HSI733" s="3"/>
      <c r="HSJ733" s="422"/>
      <c r="HSK733" s="3"/>
      <c r="HSL733" s="422"/>
      <c r="HSM733" s="3"/>
      <c r="HSN733" s="422"/>
      <c r="HSO733" s="3"/>
      <c r="HSP733" s="422"/>
      <c r="HSQ733" s="3"/>
      <c r="HSR733" s="422"/>
      <c r="HSS733" s="3"/>
      <c r="HST733" s="422"/>
      <c r="HSU733" s="3"/>
      <c r="HSV733" s="422"/>
      <c r="HSW733" s="3"/>
      <c r="HSX733" s="422"/>
      <c r="HSY733" s="3"/>
      <c r="HSZ733" s="422"/>
      <c r="HTA733" s="3"/>
      <c r="HTB733" s="422"/>
      <c r="HTC733" s="3"/>
      <c r="HTD733" s="422"/>
      <c r="HTE733" s="3"/>
      <c r="HTF733" s="422"/>
      <c r="HTG733" s="3"/>
      <c r="HTH733" s="422"/>
      <c r="HTI733" s="3"/>
      <c r="HTJ733" s="422"/>
      <c r="HTK733" s="3"/>
      <c r="HTL733" s="422"/>
      <c r="HTM733" s="3"/>
      <c r="HTN733" s="422"/>
      <c r="HTO733" s="3"/>
      <c r="HTP733" s="422"/>
      <c r="HTQ733" s="3"/>
      <c r="HTR733" s="422"/>
      <c r="HTS733" s="3"/>
      <c r="HTT733" s="422"/>
      <c r="HTU733" s="3"/>
      <c r="HTV733" s="422"/>
      <c r="HTW733" s="3"/>
      <c r="HTX733" s="422"/>
      <c r="HTY733" s="3"/>
      <c r="HTZ733" s="422"/>
      <c r="HUA733" s="3"/>
      <c r="HUB733" s="422"/>
      <c r="HUC733" s="3"/>
      <c r="HUD733" s="422"/>
      <c r="HUE733" s="3"/>
      <c r="HUF733" s="422"/>
      <c r="HUG733" s="3"/>
      <c r="HUH733" s="422"/>
      <c r="HUI733" s="3"/>
      <c r="HUJ733" s="422"/>
      <c r="HUK733" s="3"/>
      <c r="HUL733" s="422"/>
      <c r="HUM733" s="3"/>
      <c r="HUN733" s="422"/>
      <c r="HUO733" s="3"/>
      <c r="HUP733" s="422"/>
      <c r="HUQ733" s="3"/>
      <c r="HUR733" s="422"/>
      <c r="HUS733" s="3"/>
      <c r="HUT733" s="422"/>
      <c r="HUU733" s="3"/>
      <c r="HUV733" s="422"/>
      <c r="HUW733" s="3"/>
      <c r="HUX733" s="422"/>
      <c r="HUY733" s="3"/>
      <c r="HUZ733" s="422"/>
      <c r="HVA733" s="3"/>
      <c r="HVB733" s="422"/>
      <c r="HVC733" s="3"/>
      <c r="HVD733" s="422"/>
      <c r="HVE733" s="3"/>
      <c r="HVF733" s="422"/>
      <c r="HVG733" s="3"/>
      <c r="HVH733" s="422"/>
      <c r="HVI733" s="3"/>
      <c r="HVJ733" s="422"/>
      <c r="HVK733" s="3"/>
      <c r="HVL733" s="422"/>
      <c r="HVM733" s="3"/>
      <c r="HVN733" s="422"/>
      <c r="HVO733" s="3"/>
      <c r="HVP733" s="422"/>
      <c r="HVQ733" s="3"/>
      <c r="HVR733" s="422"/>
      <c r="HVS733" s="3"/>
      <c r="HVT733" s="422"/>
      <c r="HVU733" s="3"/>
      <c r="HVV733" s="422"/>
      <c r="HVW733" s="3"/>
      <c r="HVX733" s="422"/>
      <c r="HVY733" s="3"/>
      <c r="HVZ733" s="422"/>
      <c r="HWA733" s="3"/>
      <c r="HWB733" s="422"/>
      <c r="HWC733" s="3"/>
      <c r="HWD733" s="422"/>
      <c r="HWE733" s="3"/>
      <c r="HWF733" s="422"/>
      <c r="HWG733" s="3"/>
      <c r="HWH733" s="422"/>
      <c r="HWI733" s="3"/>
      <c r="HWJ733" s="422"/>
      <c r="HWK733" s="3"/>
      <c r="HWL733" s="422"/>
      <c r="HWM733" s="3"/>
      <c r="HWN733" s="422"/>
      <c r="HWO733" s="3"/>
      <c r="HWP733" s="422"/>
      <c r="HWQ733" s="3"/>
      <c r="HWR733" s="422"/>
      <c r="HWS733" s="3"/>
      <c r="HWT733" s="422"/>
      <c r="HWU733" s="3"/>
      <c r="HWV733" s="422"/>
      <c r="HWW733" s="3"/>
      <c r="HWX733" s="422"/>
      <c r="HWY733" s="3"/>
      <c r="HWZ733" s="422"/>
      <c r="HXA733" s="3"/>
      <c r="HXB733" s="422"/>
      <c r="HXC733" s="3"/>
      <c r="HXD733" s="422"/>
      <c r="HXE733" s="3"/>
      <c r="HXF733" s="422"/>
      <c r="HXG733" s="3"/>
      <c r="HXH733" s="422"/>
      <c r="HXI733" s="3"/>
      <c r="HXJ733" s="422"/>
      <c r="HXK733" s="3"/>
      <c r="HXL733" s="422"/>
      <c r="HXM733" s="3"/>
      <c r="HXN733" s="422"/>
      <c r="HXO733" s="3"/>
      <c r="HXP733" s="422"/>
      <c r="HXQ733" s="3"/>
      <c r="HXR733" s="422"/>
      <c r="HXS733" s="3"/>
      <c r="HXT733" s="422"/>
      <c r="HXU733" s="3"/>
      <c r="HXV733" s="422"/>
      <c r="HXW733" s="3"/>
      <c r="HXX733" s="422"/>
      <c r="HXY733" s="3"/>
      <c r="HXZ733" s="422"/>
      <c r="HYA733" s="3"/>
      <c r="HYB733" s="422"/>
      <c r="HYC733" s="3"/>
      <c r="HYD733" s="422"/>
      <c r="HYE733" s="3"/>
      <c r="HYF733" s="422"/>
      <c r="HYG733" s="3"/>
      <c r="HYH733" s="422"/>
      <c r="HYI733" s="3"/>
      <c r="HYJ733" s="422"/>
      <c r="HYK733" s="3"/>
      <c r="HYL733" s="422"/>
      <c r="HYM733" s="3"/>
      <c r="HYN733" s="422"/>
      <c r="HYO733" s="3"/>
      <c r="HYP733" s="422"/>
      <c r="HYQ733" s="3"/>
      <c r="HYR733" s="422"/>
      <c r="HYS733" s="3"/>
      <c r="HYT733" s="422"/>
      <c r="HYU733" s="3"/>
      <c r="HYV733" s="422"/>
      <c r="HYW733" s="3"/>
      <c r="HYX733" s="422"/>
      <c r="HYY733" s="3"/>
      <c r="HYZ733" s="422"/>
      <c r="HZA733" s="3"/>
      <c r="HZB733" s="422"/>
      <c r="HZC733" s="3"/>
      <c r="HZD733" s="422"/>
      <c r="HZE733" s="3"/>
      <c r="HZF733" s="422"/>
      <c r="HZG733" s="3"/>
      <c r="HZH733" s="422"/>
      <c r="HZI733" s="3"/>
      <c r="HZJ733" s="422"/>
      <c r="HZK733" s="3"/>
      <c r="HZL733" s="422"/>
      <c r="HZM733" s="3"/>
      <c r="HZN733" s="422"/>
      <c r="HZO733" s="3"/>
      <c r="HZP733" s="422"/>
      <c r="HZQ733" s="3"/>
      <c r="HZR733" s="422"/>
      <c r="HZS733" s="3"/>
      <c r="HZT733" s="422"/>
      <c r="HZU733" s="3"/>
      <c r="HZV733" s="422"/>
      <c r="HZW733" s="3"/>
      <c r="HZX733" s="422"/>
      <c r="HZY733" s="3"/>
      <c r="HZZ733" s="422"/>
      <c r="IAA733" s="3"/>
      <c r="IAB733" s="422"/>
      <c r="IAC733" s="3"/>
      <c r="IAD733" s="422"/>
      <c r="IAE733" s="3"/>
      <c r="IAF733" s="422"/>
      <c r="IAG733" s="3"/>
      <c r="IAH733" s="422"/>
      <c r="IAI733" s="3"/>
      <c r="IAJ733" s="422"/>
      <c r="IAK733" s="3"/>
      <c r="IAL733" s="422"/>
      <c r="IAM733" s="3"/>
      <c r="IAN733" s="422"/>
      <c r="IAO733" s="3"/>
      <c r="IAP733" s="422"/>
      <c r="IAQ733" s="3"/>
      <c r="IAR733" s="422"/>
      <c r="IAS733" s="3"/>
      <c r="IAT733" s="422"/>
      <c r="IAU733" s="3"/>
      <c r="IAV733" s="422"/>
      <c r="IAW733" s="3"/>
      <c r="IAX733" s="422"/>
      <c r="IAY733" s="3"/>
      <c r="IAZ733" s="422"/>
      <c r="IBA733" s="3"/>
      <c r="IBB733" s="422"/>
      <c r="IBC733" s="3"/>
      <c r="IBD733" s="422"/>
      <c r="IBE733" s="3"/>
      <c r="IBF733" s="422"/>
      <c r="IBG733" s="3"/>
      <c r="IBH733" s="422"/>
      <c r="IBI733" s="3"/>
      <c r="IBJ733" s="422"/>
      <c r="IBK733" s="3"/>
      <c r="IBL733" s="422"/>
      <c r="IBM733" s="3"/>
      <c r="IBN733" s="422"/>
      <c r="IBO733" s="3"/>
      <c r="IBP733" s="422"/>
      <c r="IBQ733" s="3"/>
      <c r="IBR733" s="422"/>
      <c r="IBS733" s="3"/>
      <c r="IBT733" s="422"/>
      <c r="IBU733" s="3"/>
      <c r="IBV733" s="422"/>
      <c r="IBW733" s="3"/>
      <c r="IBX733" s="422"/>
      <c r="IBY733" s="3"/>
      <c r="IBZ733" s="422"/>
      <c r="ICA733" s="3"/>
      <c r="ICB733" s="422"/>
      <c r="ICC733" s="3"/>
      <c r="ICD733" s="422"/>
      <c r="ICE733" s="3"/>
      <c r="ICF733" s="422"/>
      <c r="ICG733" s="3"/>
      <c r="ICH733" s="422"/>
      <c r="ICI733" s="3"/>
      <c r="ICJ733" s="422"/>
      <c r="ICK733" s="3"/>
      <c r="ICL733" s="422"/>
      <c r="ICM733" s="3"/>
      <c r="ICN733" s="422"/>
      <c r="ICO733" s="3"/>
      <c r="ICP733" s="422"/>
      <c r="ICQ733" s="3"/>
      <c r="ICR733" s="422"/>
      <c r="ICS733" s="3"/>
      <c r="ICT733" s="422"/>
      <c r="ICU733" s="3"/>
      <c r="ICV733" s="422"/>
      <c r="ICW733" s="3"/>
      <c r="ICX733" s="422"/>
      <c r="ICY733" s="3"/>
      <c r="ICZ733" s="422"/>
      <c r="IDA733" s="3"/>
      <c r="IDB733" s="422"/>
      <c r="IDC733" s="3"/>
      <c r="IDD733" s="422"/>
      <c r="IDE733" s="3"/>
      <c r="IDF733" s="422"/>
      <c r="IDG733" s="3"/>
      <c r="IDH733" s="422"/>
      <c r="IDI733" s="3"/>
      <c r="IDJ733" s="422"/>
      <c r="IDK733" s="3"/>
      <c r="IDL733" s="422"/>
      <c r="IDM733" s="3"/>
      <c r="IDN733" s="422"/>
      <c r="IDO733" s="3"/>
      <c r="IDP733" s="422"/>
      <c r="IDQ733" s="3"/>
      <c r="IDR733" s="422"/>
      <c r="IDS733" s="3"/>
      <c r="IDT733" s="422"/>
      <c r="IDU733" s="3"/>
      <c r="IDV733" s="422"/>
      <c r="IDW733" s="3"/>
      <c r="IDX733" s="422"/>
      <c r="IDY733" s="3"/>
      <c r="IDZ733" s="422"/>
      <c r="IEA733" s="3"/>
      <c r="IEB733" s="422"/>
      <c r="IEC733" s="3"/>
      <c r="IED733" s="422"/>
      <c r="IEE733" s="3"/>
      <c r="IEF733" s="422"/>
      <c r="IEG733" s="3"/>
      <c r="IEH733" s="422"/>
      <c r="IEI733" s="3"/>
      <c r="IEJ733" s="422"/>
      <c r="IEK733" s="3"/>
      <c r="IEL733" s="422"/>
      <c r="IEM733" s="3"/>
      <c r="IEN733" s="422"/>
      <c r="IEO733" s="3"/>
      <c r="IEP733" s="422"/>
      <c r="IEQ733" s="3"/>
      <c r="IER733" s="422"/>
      <c r="IES733" s="3"/>
      <c r="IET733" s="422"/>
      <c r="IEU733" s="3"/>
      <c r="IEV733" s="422"/>
      <c r="IEW733" s="3"/>
      <c r="IEX733" s="422"/>
      <c r="IEY733" s="3"/>
      <c r="IEZ733" s="422"/>
      <c r="IFA733" s="3"/>
      <c r="IFB733" s="422"/>
      <c r="IFC733" s="3"/>
      <c r="IFD733" s="422"/>
      <c r="IFE733" s="3"/>
      <c r="IFF733" s="422"/>
      <c r="IFG733" s="3"/>
      <c r="IFH733" s="422"/>
      <c r="IFI733" s="3"/>
      <c r="IFJ733" s="422"/>
      <c r="IFK733" s="3"/>
      <c r="IFL733" s="422"/>
      <c r="IFM733" s="3"/>
      <c r="IFN733" s="422"/>
      <c r="IFO733" s="3"/>
      <c r="IFP733" s="422"/>
      <c r="IFQ733" s="3"/>
      <c r="IFR733" s="422"/>
      <c r="IFS733" s="3"/>
      <c r="IFT733" s="422"/>
      <c r="IFU733" s="3"/>
      <c r="IFV733" s="422"/>
      <c r="IFW733" s="3"/>
      <c r="IFX733" s="422"/>
      <c r="IFY733" s="3"/>
      <c r="IFZ733" s="422"/>
      <c r="IGA733" s="3"/>
      <c r="IGB733" s="422"/>
      <c r="IGC733" s="3"/>
      <c r="IGD733" s="422"/>
      <c r="IGE733" s="3"/>
      <c r="IGF733" s="422"/>
      <c r="IGG733" s="3"/>
      <c r="IGH733" s="422"/>
      <c r="IGI733" s="3"/>
      <c r="IGJ733" s="422"/>
      <c r="IGK733" s="3"/>
      <c r="IGL733" s="422"/>
      <c r="IGM733" s="3"/>
      <c r="IGN733" s="422"/>
      <c r="IGO733" s="3"/>
      <c r="IGP733" s="422"/>
      <c r="IGQ733" s="3"/>
      <c r="IGR733" s="422"/>
      <c r="IGS733" s="3"/>
      <c r="IGT733" s="422"/>
      <c r="IGU733" s="3"/>
      <c r="IGV733" s="422"/>
      <c r="IGW733" s="3"/>
      <c r="IGX733" s="422"/>
      <c r="IGY733" s="3"/>
      <c r="IGZ733" s="422"/>
      <c r="IHA733" s="3"/>
      <c r="IHB733" s="422"/>
      <c r="IHC733" s="3"/>
      <c r="IHD733" s="422"/>
      <c r="IHE733" s="3"/>
      <c r="IHF733" s="422"/>
      <c r="IHG733" s="3"/>
      <c r="IHH733" s="422"/>
      <c r="IHI733" s="3"/>
      <c r="IHJ733" s="422"/>
      <c r="IHK733" s="3"/>
      <c r="IHL733" s="422"/>
      <c r="IHM733" s="3"/>
      <c r="IHN733" s="422"/>
      <c r="IHO733" s="3"/>
      <c r="IHP733" s="422"/>
      <c r="IHQ733" s="3"/>
      <c r="IHR733" s="422"/>
      <c r="IHS733" s="3"/>
      <c r="IHT733" s="422"/>
      <c r="IHU733" s="3"/>
      <c r="IHV733" s="422"/>
      <c r="IHW733" s="3"/>
      <c r="IHX733" s="422"/>
      <c r="IHY733" s="3"/>
      <c r="IHZ733" s="422"/>
      <c r="IIA733" s="3"/>
      <c r="IIB733" s="422"/>
      <c r="IIC733" s="3"/>
      <c r="IID733" s="422"/>
      <c r="IIE733" s="3"/>
      <c r="IIF733" s="422"/>
      <c r="IIG733" s="3"/>
      <c r="IIH733" s="422"/>
      <c r="III733" s="3"/>
      <c r="IIJ733" s="422"/>
      <c r="IIK733" s="3"/>
      <c r="IIL733" s="422"/>
      <c r="IIM733" s="3"/>
      <c r="IIN733" s="422"/>
      <c r="IIO733" s="3"/>
      <c r="IIP733" s="422"/>
      <c r="IIQ733" s="3"/>
      <c r="IIR733" s="422"/>
      <c r="IIS733" s="3"/>
      <c r="IIT733" s="422"/>
      <c r="IIU733" s="3"/>
      <c r="IIV733" s="422"/>
      <c r="IIW733" s="3"/>
      <c r="IIX733" s="422"/>
      <c r="IIY733" s="3"/>
      <c r="IIZ733" s="422"/>
      <c r="IJA733" s="3"/>
      <c r="IJB733" s="422"/>
      <c r="IJC733" s="3"/>
      <c r="IJD733" s="422"/>
      <c r="IJE733" s="3"/>
      <c r="IJF733" s="422"/>
      <c r="IJG733" s="3"/>
      <c r="IJH733" s="422"/>
      <c r="IJI733" s="3"/>
      <c r="IJJ733" s="422"/>
      <c r="IJK733" s="3"/>
      <c r="IJL733" s="422"/>
      <c r="IJM733" s="3"/>
      <c r="IJN733" s="422"/>
      <c r="IJO733" s="3"/>
      <c r="IJP733" s="422"/>
      <c r="IJQ733" s="3"/>
      <c r="IJR733" s="422"/>
      <c r="IJS733" s="3"/>
      <c r="IJT733" s="422"/>
      <c r="IJU733" s="3"/>
      <c r="IJV733" s="422"/>
      <c r="IJW733" s="3"/>
      <c r="IJX733" s="422"/>
      <c r="IJY733" s="3"/>
      <c r="IJZ733" s="422"/>
      <c r="IKA733" s="3"/>
      <c r="IKB733" s="422"/>
      <c r="IKC733" s="3"/>
      <c r="IKD733" s="422"/>
      <c r="IKE733" s="3"/>
      <c r="IKF733" s="422"/>
      <c r="IKG733" s="3"/>
      <c r="IKH733" s="422"/>
      <c r="IKI733" s="3"/>
      <c r="IKJ733" s="422"/>
      <c r="IKK733" s="3"/>
      <c r="IKL733" s="422"/>
      <c r="IKM733" s="3"/>
      <c r="IKN733" s="422"/>
      <c r="IKO733" s="3"/>
      <c r="IKP733" s="422"/>
      <c r="IKQ733" s="3"/>
      <c r="IKR733" s="422"/>
      <c r="IKS733" s="3"/>
      <c r="IKT733" s="422"/>
      <c r="IKU733" s="3"/>
      <c r="IKV733" s="422"/>
      <c r="IKW733" s="3"/>
      <c r="IKX733" s="422"/>
      <c r="IKY733" s="3"/>
      <c r="IKZ733" s="422"/>
      <c r="ILA733" s="3"/>
      <c r="ILB733" s="422"/>
      <c r="ILC733" s="3"/>
      <c r="ILD733" s="422"/>
      <c r="ILE733" s="3"/>
      <c r="ILF733" s="422"/>
      <c r="ILG733" s="3"/>
      <c r="ILH733" s="422"/>
      <c r="ILI733" s="3"/>
      <c r="ILJ733" s="422"/>
      <c r="ILK733" s="3"/>
      <c r="ILL733" s="422"/>
      <c r="ILM733" s="3"/>
      <c r="ILN733" s="422"/>
      <c r="ILO733" s="3"/>
      <c r="ILP733" s="422"/>
      <c r="ILQ733" s="3"/>
      <c r="ILR733" s="422"/>
      <c r="ILS733" s="3"/>
      <c r="ILT733" s="422"/>
      <c r="ILU733" s="3"/>
      <c r="ILV733" s="422"/>
      <c r="ILW733" s="3"/>
      <c r="ILX733" s="422"/>
      <c r="ILY733" s="3"/>
      <c r="ILZ733" s="422"/>
      <c r="IMA733" s="3"/>
      <c r="IMB733" s="422"/>
      <c r="IMC733" s="3"/>
      <c r="IMD733" s="422"/>
      <c r="IME733" s="3"/>
      <c r="IMF733" s="422"/>
      <c r="IMG733" s="3"/>
      <c r="IMH733" s="422"/>
      <c r="IMI733" s="3"/>
      <c r="IMJ733" s="422"/>
      <c r="IMK733" s="3"/>
      <c r="IML733" s="422"/>
      <c r="IMM733" s="3"/>
      <c r="IMN733" s="422"/>
      <c r="IMO733" s="3"/>
      <c r="IMP733" s="422"/>
      <c r="IMQ733" s="3"/>
      <c r="IMR733" s="422"/>
      <c r="IMS733" s="3"/>
      <c r="IMT733" s="422"/>
      <c r="IMU733" s="3"/>
      <c r="IMV733" s="422"/>
      <c r="IMW733" s="3"/>
      <c r="IMX733" s="422"/>
      <c r="IMY733" s="3"/>
      <c r="IMZ733" s="422"/>
      <c r="INA733" s="3"/>
      <c r="INB733" s="422"/>
      <c r="INC733" s="3"/>
      <c r="IND733" s="422"/>
      <c r="INE733" s="3"/>
      <c r="INF733" s="422"/>
      <c r="ING733" s="3"/>
      <c r="INH733" s="422"/>
      <c r="INI733" s="3"/>
      <c r="INJ733" s="422"/>
      <c r="INK733" s="3"/>
      <c r="INL733" s="422"/>
      <c r="INM733" s="3"/>
      <c r="INN733" s="422"/>
      <c r="INO733" s="3"/>
      <c r="INP733" s="422"/>
      <c r="INQ733" s="3"/>
      <c r="INR733" s="422"/>
      <c r="INS733" s="3"/>
      <c r="INT733" s="422"/>
      <c r="INU733" s="3"/>
      <c r="INV733" s="422"/>
      <c r="INW733" s="3"/>
      <c r="INX733" s="422"/>
      <c r="INY733" s="3"/>
      <c r="INZ733" s="422"/>
      <c r="IOA733" s="3"/>
      <c r="IOB733" s="422"/>
      <c r="IOC733" s="3"/>
      <c r="IOD733" s="422"/>
      <c r="IOE733" s="3"/>
      <c r="IOF733" s="422"/>
      <c r="IOG733" s="3"/>
      <c r="IOH733" s="422"/>
      <c r="IOI733" s="3"/>
      <c r="IOJ733" s="422"/>
      <c r="IOK733" s="3"/>
      <c r="IOL733" s="422"/>
      <c r="IOM733" s="3"/>
      <c r="ION733" s="422"/>
      <c r="IOO733" s="3"/>
      <c r="IOP733" s="422"/>
      <c r="IOQ733" s="3"/>
      <c r="IOR733" s="422"/>
      <c r="IOS733" s="3"/>
      <c r="IOT733" s="422"/>
      <c r="IOU733" s="3"/>
      <c r="IOV733" s="422"/>
      <c r="IOW733" s="3"/>
      <c r="IOX733" s="422"/>
      <c r="IOY733" s="3"/>
      <c r="IOZ733" s="422"/>
      <c r="IPA733" s="3"/>
      <c r="IPB733" s="422"/>
      <c r="IPC733" s="3"/>
      <c r="IPD733" s="422"/>
      <c r="IPE733" s="3"/>
      <c r="IPF733" s="422"/>
      <c r="IPG733" s="3"/>
      <c r="IPH733" s="422"/>
      <c r="IPI733" s="3"/>
      <c r="IPJ733" s="422"/>
      <c r="IPK733" s="3"/>
      <c r="IPL733" s="422"/>
      <c r="IPM733" s="3"/>
      <c r="IPN733" s="422"/>
      <c r="IPO733" s="3"/>
      <c r="IPP733" s="422"/>
      <c r="IPQ733" s="3"/>
      <c r="IPR733" s="422"/>
      <c r="IPS733" s="3"/>
      <c r="IPT733" s="422"/>
      <c r="IPU733" s="3"/>
      <c r="IPV733" s="422"/>
      <c r="IPW733" s="3"/>
      <c r="IPX733" s="422"/>
      <c r="IPY733" s="3"/>
      <c r="IPZ733" s="422"/>
      <c r="IQA733" s="3"/>
      <c r="IQB733" s="422"/>
      <c r="IQC733" s="3"/>
      <c r="IQD733" s="422"/>
      <c r="IQE733" s="3"/>
      <c r="IQF733" s="422"/>
      <c r="IQG733" s="3"/>
      <c r="IQH733" s="422"/>
      <c r="IQI733" s="3"/>
      <c r="IQJ733" s="422"/>
      <c r="IQK733" s="3"/>
      <c r="IQL733" s="422"/>
      <c r="IQM733" s="3"/>
      <c r="IQN733" s="422"/>
      <c r="IQO733" s="3"/>
      <c r="IQP733" s="422"/>
      <c r="IQQ733" s="3"/>
      <c r="IQR733" s="422"/>
      <c r="IQS733" s="3"/>
      <c r="IQT733" s="422"/>
      <c r="IQU733" s="3"/>
      <c r="IQV733" s="422"/>
      <c r="IQW733" s="3"/>
      <c r="IQX733" s="422"/>
      <c r="IQY733" s="3"/>
      <c r="IQZ733" s="422"/>
      <c r="IRA733" s="3"/>
      <c r="IRB733" s="422"/>
      <c r="IRC733" s="3"/>
      <c r="IRD733" s="422"/>
      <c r="IRE733" s="3"/>
      <c r="IRF733" s="422"/>
      <c r="IRG733" s="3"/>
      <c r="IRH733" s="422"/>
      <c r="IRI733" s="3"/>
      <c r="IRJ733" s="422"/>
      <c r="IRK733" s="3"/>
      <c r="IRL733" s="422"/>
      <c r="IRM733" s="3"/>
      <c r="IRN733" s="422"/>
      <c r="IRO733" s="3"/>
      <c r="IRP733" s="422"/>
      <c r="IRQ733" s="3"/>
      <c r="IRR733" s="422"/>
      <c r="IRS733" s="3"/>
      <c r="IRT733" s="422"/>
      <c r="IRU733" s="3"/>
      <c r="IRV733" s="422"/>
      <c r="IRW733" s="3"/>
      <c r="IRX733" s="422"/>
      <c r="IRY733" s="3"/>
      <c r="IRZ733" s="422"/>
      <c r="ISA733" s="3"/>
      <c r="ISB733" s="422"/>
      <c r="ISC733" s="3"/>
      <c r="ISD733" s="422"/>
      <c r="ISE733" s="3"/>
      <c r="ISF733" s="422"/>
      <c r="ISG733" s="3"/>
      <c r="ISH733" s="422"/>
      <c r="ISI733" s="3"/>
      <c r="ISJ733" s="422"/>
      <c r="ISK733" s="3"/>
      <c r="ISL733" s="422"/>
      <c r="ISM733" s="3"/>
      <c r="ISN733" s="422"/>
      <c r="ISO733" s="3"/>
      <c r="ISP733" s="422"/>
      <c r="ISQ733" s="3"/>
      <c r="ISR733" s="422"/>
      <c r="ISS733" s="3"/>
      <c r="IST733" s="422"/>
      <c r="ISU733" s="3"/>
      <c r="ISV733" s="422"/>
      <c r="ISW733" s="3"/>
      <c r="ISX733" s="422"/>
      <c r="ISY733" s="3"/>
      <c r="ISZ733" s="422"/>
      <c r="ITA733" s="3"/>
      <c r="ITB733" s="422"/>
      <c r="ITC733" s="3"/>
      <c r="ITD733" s="422"/>
      <c r="ITE733" s="3"/>
      <c r="ITF733" s="422"/>
      <c r="ITG733" s="3"/>
      <c r="ITH733" s="422"/>
      <c r="ITI733" s="3"/>
      <c r="ITJ733" s="422"/>
      <c r="ITK733" s="3"/>
      <c r="ITL733" s="422"/>
      <c r="ITM733" s="3"/>
      <c r="ITN733" s="422"/>
      <c r="ITO733" s="3"/>
      <c r="ITP733" s="422"/>
      <c r="ITQ733" s="3"/>
      <c r="ITR733" s="422"/>
      <c r="ITS733" s="3"/>
      <c r="ITT733" s="422"/>
      <c r="ITU733" s="3"/>
      <c r="ITV733" s="422"/>
      <c r="ITW733" s="3"/>
      <c r="ITX733" s="422"/>
      <c r="ITY733" s="3"/>
      <c r="ITZ733" s="422"/>
      <c r="IUA733" s="3"/>
      <c r="IUB733" s="422"/>
      <c r="IUC733" s="3"/>
      <c r="IUD733" s="422"/>
      <c r="IUE733" s="3"/>
      <c r="IUF733" s="422"/>
      <c r="IUG733" s="3"/>
      <c r="IUH733" s="422"/>
      <c r="IUI733" s="3"/>
      <c r="IUJ733" s="422"/>
      <c r="IUK733" s="3"/>
      <c r="IUL733" s="422"/>
      <c r="IUM733" s="3"/>
      <c r="IUN733" s="422"/>
      <c r="IUO733" s="3"/>
      <c r="IUP733" s="422"/>
      <c r="IUQ733" s="3"/>
      <c r="IUR733" s="422"/>
      <c r="IUS733" s="3"/>
      <c r="IUT733" s="422"/>
      <c r="IUU733" s="3"/>
      <c r="IUV733" s="422"/>
      <c r="IUW733" s="3"/>
      <c r="IUX733" s="422"/>
      <c r="IUY733" s="3"/>
      <c r="IUZ733" s="422"/>
      <c r="IVA733" s="3"/>
      <c r="IVB733" s="422"/>
      <c r="IVC733" s="3"/>
      <c r="IVD733" s="422"/>
      <c r="IVE733" s="3"/>
      <c r="IVF733" s="422"/>
      <c r="IVG733" s="3"/>
      <c r="IVH733" s="422"/>
      <c r="IVI733" s="3"/>
      <c r="IVJ733" s="422"/>
      <c r="IVK733" s="3"/>
      <c r="IVL733" s="422"/>
      <c r="IVM733" s="3"/>
      <c r="IVN733" s="422"/>
      <c r="IVO733" s="3"/>
      <c r="IVP733" s="422"/>
      <c r="IVQ733" s="3"/>
      <c r="IVR733" s="422"/>
      <c r="IVS733" s="3"/>
      <c r="IVT733" s="422"/>
      <c r="IVU733" s="3"/>
      <c r="IVV733" s="422"/>
      <c r="IVW733" s="3"/>
      <c r="IVX733" s="422"/>
      <c r="IVY733" s="3"/>
      <c r="IVZ733" s="422"/>
      <c r="IWA733" s="3"/>
      <c r="IWB733" s="422"/>
      <c r="IWC733" s="3"/>
      <c r="IWD733" s="422"/>
      <c r="IWE733" s="3"/>
      <c r="IWF733" s="422"/>
      <c r="IWG733" s="3"/>
      <c r="IWH733" s="422"/>
      <c r="IWI733" s="3"/>
      <c r="IWJ733" s="422"/>
      <c r="IWK733" s="3"/>
      <c r="IWL733" s="422"/>
      <c r="IWM733" s="3"/>
      <c r="IWN733" s="422"/>
      <c r="IWO733" s="3"/>
      <c r="IWP733" s="422"/>
      <c r="IWQ733" s="3"/>
      <c r="IWR733" s="422"/>
      <c r="IWS733" s="3"/>
      <c r="IWT733" s="422"/>
      <c r="IWU733" s="3"/>
      <c r="IWV733" s="422"/>
      <c r="IWW733" s="3"/>
      <c r="IWX733" s="422"/>
      <c r="IWY733" s="3"/>
      <c r="IWZ733" s="422"/>
      <c r="IXA733" s="3"/>
      <c r="IXB733" s="422"/>
      <c r="IXC733" s="3"/>
      <c r="IXD733" s="422"/>
      <c r="IXE733" s="3"/>
      <c r="IXF733" s="422"/>
      <c r="IXG733" s="3"/>
      <c r="IXH733" s="422"/>
      <c r="IXI733" s="3"/>
      <c r="IXJ733" s="422"/>
      <c r="IXK733" s="3"/>
      <c r="IXL733" s="422"/>
      <c r="IXM733" s="3"/>
      <c r="IXN733" s="422"/>
      <c r="IXO733" s="3"/>
      <c r="IXP733" s="422"/>
      <c r="IXQ733" s="3"/>
      <c r="IXR733" s="422"/>
      <c r="IXS733" s="3"/>
      <c r="IXT733" s="422"/>
      <c r="IXU733" s="3"/>
      <c r="IXV733" s="422"/>
      <c r="IXW733" s="3"/>
      <c r="IXX733" s="422"/>
      <c r="IXY733" s="3"/>
      <c r="IXZ733" s="422"/>
      <c r="IYA733" s="3"/>
      <c r="IYB733" s="422"/>
      <c r="IYC733" s="3"/>
      <c r="IYD733" s="422"/>
      <c r="IYE733" s="3"/>
      <c r="IYF733" s="422"/>
      <c r="IYG733" s="3"/>
      <c r="IYH733" s="422"/>
      <c r="IYI733" s="3"/>
      <c r="IYJ733" s="422"/>
      <c r="IYK733" s="3"/>
      <c r="IYL733" s="422"/>
      <c r="IYM733" s="3"/>
      <c r="IYN733" s="422"/>
      <c r="IYO733" s="3"/>
      <c r="IYP733" s="422"/>
      <c r="IYQ733" s="3"/>
      <c r="IYR733" s="422"/>
      <c r="IYS733" s="3"/>
      <c r="IYT733" s="422"/>
      <c r="IYU733" s="3"/>
      <c r="IYV733" s="422"/>
      <c r="IYW733" s="3"/>
      <c r="IYX733" s="422"/>
      <c r="IYY733" s="3"/>
      <c r="IYZ733" s="422"/>
      <c r="IZA733" s="3"/>
      <c r="IZB733" s="422"/>
      <c r="IZC733" s="3"/>
      <c r="IZD733" s="422"/>
      <c r="IZE733" s="3"/>
      <c r="IZF733" s="422"/>
      <c r="IZG733" s="3"/>
      <c r="IZH733" s="422"/>
      <c r="IZI733" s="3"/>
      <c r="IZJ733" s="422"/>
      <c r="IZK733" s="3"/>
      <c r="IZL733" s="422"/>
      <c r="IZM733" s="3"/>
      <c r="IZN733" s="422"/>
      <c r="IZO733" s="3"/>
      <c r="IZP733" s="422"/>
      <c r="IZQ733" s="3"/>
      <c r="IZR733" s="422"/>
      <c r="IZS733" s="3"/>
      <c r="IZT733" s="422"/>
      <c r="IZU733" s="3"/>
      <c r="IZV733" s="422"/>
      <c r="IZW733" s="3"/>
      <c r="IZX733" s="422"/>
      <c r="IZY733" s="3"/>
      <c r="IZZ733" s="422"/>
      <c r="JAA733" s="3"/>
      <c r="JAB733" s="422"/>
      <c r="JAC733" s="3"/>
      <c r="JAD733" s="422"/>
      <c r="JAE733" s="3"/>
      <c r="JAF733" s="422"/>
      <c r="JAG733" s="3"/>
      <c r="JAH733" s="422"/>
      <c r="JAI733" s="3"/>
      <c r="JAJ733" s="422"/>
      <c r="JAK733" s="3"/>
      <c r="JAL733" s="422"/>
      <c r="JAM733" s="3"/>
      <c r="JAN733" s="422"/>
      <c r="JAO733" s="3"/>
      <c r="JAP733" s="422"/>
      <c r="JAQ733" s="3"/>
      <c r="JAR733" s="422"/>
      <c r="JAS733" s="3"/>
      <c r="JAT733" s="422"/>
      <c r="JAU733" s="3"/>
      <c r="JAV733" s="422"/>
      <c r="JAW733" s="3"/>
      <c r="JAX733" s="422"/>
      <c r="JAY733" s="3"/>
      <c r="JAZ733" s="422"/>
      <c r="JBA733" s="3"/>
      <c r="JBB733" s="422"/>
      <c r="JBC733" s="3"/>
      <c r="JBD733" s="422"/>
      <c r="JBE733" s="3"/>
      <c r="JBF733" s="422"/>
      <c r="JBG733" s="3"/>
      <c r="JBH733" s="422"/>
      <c r="JBI733" s="3"/>
      <c r="JBJ733" s="422"/>
      <c r="JBK733" s="3"/>
      <c r="JBL733" s="422"/>
      <c r="JBM733" s="3"/>
      <c r="JBN733" s="422"/>
      <c r="JBO733" s="3"/>
      <c r="JBP733" s="422"/>
      <c r="JBQ733" s="3"/>
      <c r="JBR733" s="422"/>
      <c r="JBS733" s="3"/>
      <c r="JBT733" s="422"/>
      <c r="JBU733" s="3"/>
      <c r="JBV733" s="422"/>
      <c r="JBW733" s="3"/>
      <c r="JBX733" s="422"/>
      <c r="JBY733" s="3"/>
      <c r="JBZ733" s="422"/>
      <c r="JCA733" s="3"/>
      <c r="JCB733" s="422"/>
      <c r="JCC733" s="3"/>
      <c r="JCD733" s="422"/>
      <c r="JCE733" s="3"/>
      <c r="JCF733" s="422"/>
      <c r="JCG733" s="3"/>
      <c r="JCH733" s="422"/>
      <c r="JCI733" s="3"/>
      <c r="JCJ733" s="422"/>
      <c r="JCK733" s="3"/>
      <c r="JCL733" s="422"/>
      <c r="JCM733" s="3"/>
      <c r="JCN733" s="422"/>
      <c r="JCO733" s="3"/>
      <c r="JCP733" s="422"/>
      <c r="JCQ733" s="3"/>
      <c r="JCR733" s="422"/>
      <c r="JCS733" s="3"/>
      <c r="JCT733" s="422"/>
      <c r="JCU733" s="3"/>
      <c r="JCV733" s="422"/>
      <c r="JCW733" s="3"/>
      <c r="JCX733" s="422"/>
      <c r="JCY733" s="3"/>
      <c r="JCZ733" s="422"/>
      <c r="JDA733" s="3"/>
      <c r="JDB733" s="422"/>
      <c r="JDC733" s="3"/>
      <c r="JDD733" s="422"/>
      <c r="JDE733" s="3"/>
      <c r="JDF733" s="422"/>
      <c r="JDG733" s="3"/>
      <c r="JDH733" s="422"/>
      <c r="JDI733" s="3"/>
      <c r="JDJ733" s="422"/>
      <c r="JDK733" s="3"/>
      <c r="JDL733" s="422"/>
      <c r="JDM733" s="3"/>
      <c r="JDN733" s="422"/>
      <c r="JDO733" s="3"/>
      <c r="JDP733" s="422"/>
      <c r="JDQ733" s="3"/>
      <c r="JDR733" s="422"/>
      <c r="JDS733" s="3"/>
      <c r="JDT733" s="422"/>
      <c r="JDU733" s="3"/>
      <c r="JDV733" s="422"/>
      <c r="JDW733" s="3"/>
      <c r="JDX733" s="422"/>
      <c r="JDY733" s="3"/>
      <c r="JDZ733" s="422"/>
      <c r="JEA733" s="3"/>
      <c r="JEB733" s="422"/>
      <c r="JEC733" s="3"/>
      <c r="JED733" s="422"/>
      <c r="JEE733" s="3"/>
      <c r="JEF733" s="422"/>
      <c r="JEG733" s="3"/>
      <c r="JEH733" s="422"/>
      <c r="JEI733" s="3"/>
      <c r="JEJ733" s="422"/>
      <c r="JEK733" s="3"/>
      <c r="JEL733" s="422"/>
      <c r="JEM733" s="3"/>
      <c r="JEN733" s="422"/>
      <c r="JEO733" s="3"/>
      <c r="JEP733" s="422"/>
      <c r="JEQ733" s="3"/>
      <c r="JER733" s="422"/>
      <c r="JES733" s="3"/>
      <c r="JET733" s="422"/>
      <c r="JEU733" s="3"/>
      <c r="JEV733" s="422"/>
      <c r="JEW733" s="3"/>
      <c r="JEX733" s="422"/>
      <c r="JEY733" s="3"/>
      <c r="JEZ733" s="422"/>
      <c r="JFA733" s="3"/>
      <c r="JFB733" s="422"/>
      <c r="JFC733" s="3"/>
      <c r="JFD733" s="422"/>
      <c r="JFE733" s="3"/>
      <c r="JFF733" s="422"/>
      <c r="JFG733" s="3"/>
      <c r="JFH733" s="422"/>
      <c r="JFI733" s="3"/>
      <c r="JFJ733" s="422"/>
      <c r="JFK733" s="3"/>
      <c r="JFL733" s="422"/>
      <c r="JFM733" s="3"/>
      <c r="JFN733" s="422"/>
      <c r="JFO733" s="3"/>
      <c r="JFP733" s="422"/>
      <c r="JFQ733" s="3"/>
      <c r="JFR733" s="422"/>
      <c r="JFS733" s="3"/>
      <c r="JFT733" s="422"/>
      <c r="JFU733" s="3"/>
      <c r="JFV733" s="422"/>
      <c r="JFW733" s="3"/>
      <c r="JFX733" s="422"/>
      <c r="JFY733" s="3"/>
      <c r="JFZ733" s="422"/>
      <c r="JGA733" s="3"/>
      <c r="JGB733" s="422"/>
      <c r="JGC733" s="3"/>
      <c r="JGD733" s="422"/>
      <c r="JGE733" s="3"/>
      <c r="JGF733" s="422"/>
      <c r="JGG733" s="3"/>
      <c r="JGH733" s="422"/>
      <c r="JGI733" s="3"/>
      <c r="JGJ733" s="422"/>
      <c r="JGK733" s="3"/>
      <c r="JGL733" s="422"/>
      <c r="JGM733" s="3"/>
      <c r="JGN733" s="422"/>
      <c r="JGO733" s="3"/>
      <c r="JGP733" s="422"/>
      <c r="JGQ733" s="3"/>
      <c r="JGR733" s="422"/>
      <c r="JGS733" s="3"/>
      <c r="JGT733" s="422"/>
      <c r="JGU733" s="3"/>
      <c r="JGV733" s="422"/>
      <c r="JGW733" s="3"/>
      <c r="JGX733" s="422"/>
      <c r="JGY733" s="3"/>
      <c r="JGZ733" s="422"/>
      <c r="JHA733" s="3"/>
      <c r="JHB733" s="422"/>
      <c r="JHC733" s="3"/>
      <c r="JHD733" s="422"/>
      <c r="JHE733" s="3"/>
      <c r="JHF733" s="422"/>
      <c r="JHG733" s="3"/>
      <c r="JHH733" s="422"/>
      <c r="JHI733" s="3"/>
      <c r="JHJ733" s="422"/>
      <c r="JHK733" s="3"/>
      <c r="JHL733" s="422"/>
      <c r="JHM733" s="3"/>
      <c r="JHN733" s="422"/>
      <c r="JHO733" s="3"/>
      <c r="JHP733" s="422"/>
      <c r="JHQ733" s="3"/>
      <c r="JHR733" s="422"/>
      <c r="JHS733" s="3"/>
      <c r="JHT733" s="422"/>
      <c r="JHU733" s="3"/>
      <c r="JHV733" s="422"/>
      <c r="JHW733" s="3"/>
      <c r="JHX733" s="422"/>
      <c r="JHY733" s="3"/>
      <c r="JHZ733" s="422"/>
      <c r="JIA733" s="3"/>
      <c r="JIB733" s="422"/>
      <c r="JIC733" s="3"/>
      <c r="JID733" s="422"/>
      <c r="JIE733" s="3"/>
      <c r="JIF733" s="422"/>
      <c r="JIG733" s="3"/>
      <c r="JIH733" s="422"/>
      <c r="JII733" s="3"/>
      <c r="JIJ733" s="422"/>
      <c r="JIK733" s="3"/>
      <c r="JIL733" s="422"/>
      <c r="JIM733" s="3"/>
      <c r="JIN733" s="422"/>
      <c r="JIO733" s="3"/>
      <c r="JIP733" s="422"/>
      <c r="JIQ733" s="3"/>
      <c r="JIR733" s="422"/>
      <c r="JIS733" s="3"/>
      <c r="JIT733" s="422"/>
      <c r="JIU733" s="3"/>
      <c r="JIV733" s="422"/>
      <c r="JIW733" s="3"/>
      <c r="JIX733" s="422"/>
      <c r="JIY733" s="3"/>
      <c r="JIZ733" s="422"/>
      <c r="JJA733" s="3"/>
      <c r="JJB733" s="422"/>
      <c r="JJC733" s="3"/>
      <c r="JJD733" s="422"/>
      <c r="JJE733" s="3"/>
      <c r="JJF733" s="422"/>
      <c r="JJG733" s="3"/>
      <c r="JJH733" s="422"/>
      <c r="JJI733" s="3"/>
      <c r="JJJ733" s="422"/>
      <c r="JJK733" s="3"/>
      <c r="JJL733" s="422"/>
      <c r="JJM733" s="3"/>
      <c r="JJN733" s="422"/>
      <c r="JJO733" s="3"/>
      <c r="JJP733" s="422"/>
      <c r="JJQ733" s="3"/>
      <c r="JJR733" s="422"/>
      <c r="JJS733" s="3"/>
      <c r="JJT733" s="422"/>
      <c r="JJU733" s="3"/>
      <c r="JJV733" s="422"/>
      <c r="JJW733" s="3"/>
      <c r="JJX733" s="422"/>
      <c r="JJY733" s="3"/>
      <c r="JJZ733" s="422"/>
      <c r="JKA733" s="3"/>
      <c r="JKB733" s="422"/>
      <c r="JKC733" s="3"/>
      <c r="JKD733" s="422"/>
      <c r="JKE733" s="3"/>
      <c r="JKF733" s="422"/>
      <c r="JKG733" s="3"/>
      <c r="JKH733" s="422"/>
      <c r="JKI733" s="3"/>
      <c r="JKJ733" s="422"/>
      <c r="JKK733" s="3"/>
      <c r="JKL733" s="422"/>
      <c r="JKM733" s="3"/>
      <c r="JKN733" s="422"/>
      <c r="JKO733" s="3"/>
      <c r="JKP733" s="422"/>
      <c r="JKQ733" s="3"/>
      <c r="JKR733" s="422"/>
      <c r="JKS733" s="3"/>
      <c r="JKT733" s="422"/>
      <c r="JKU733" s="3"/>
      <c r="JKV733" s="422"/>
      <c r="JKW733" s="3"/>
      <c r="JKX733" s="422"/>
      <c r="JKY733" s="3"/>
      <c r="JKZ733" s="422"/>
      <c r="JLA733" s="3"/>
      <c r="JLB733" s="422"/>
      <c r="JLC733" s="3"/>
      <c r="JLD733" s="422"/>
      <c r="JLE733" s="3"/>
      <c r="JLF733" s="422"/>
      <c r="JLG733" s="3"/>
      <c r="JLH733" s="422"/>
      <c r="JLI733" s="3"/>
      <c r="JLJ733" s="422"/>
      <c r="JLK733" s="3"/>
      <c r="JLL733" s="422"/>
      <c r="JLM733" s="3"/>
      <c r="JLN733" s="422"/>
      <c r="JLO733" s="3"/>
      <c r="JLP733" s="422"/>
      <c r="JLQ733" s="3"/>
      <c r="JLR733" s="422"/>
      <c r="JLS733" s="3"/>
      <c r="JLT733" s="422"/>
      <c r="JLU733" s="3"/>
      <c r="JLV733" s="422"/>
      <c r="JLW733" s="3"/>
      <c r="JLX733" s="422"/>
      <c r="JLY733" s="3"/>
      <c r="JLZ733" s="422"/>
      <c r="JMA733" s="3"/>
      <c r="JMB733" s="422"/>
      <c r="JMC733" s="3"/>
      <c r="JMD733" s="422"/>
      <c r="JME733" s="3"/>
      <c r="JMF733" s="422"/>
      <c r="JMG733" s="3"/>
      <c r="JMH733" s="422"/>
      <c r="JMI733" s="3"/>
      <c r="JMJ733" s="422"/>
      <c r="JMK733" s="3"/>
      <c r="JML733" s="422"/>
      <c r="JMM733" s="3"/>
      <c r="JMN733" s="422"/>
      <c r="JMO733" s="3"/>
      <c r="JMP733" s="422"/>
      <c r="JMQ733" s="3"/>
      <c r="JMR733" s="422"/>
      <c r="JMS733" s="3"/>
      <c r="JMT733" s="422"/>
      <c r="JMU733" s="3"/>
      <c r="JMV733" s="422"/>
      <c r="JMW733" s="3"/>
      <c r="JMX733" s="422"/>
      <c r="JMY733" s="3"/>
      <c r="JMZ733" s="422"/>
      <c r="JNA733" s="3"/>
      <c r="JNB733" s="422"/>
      <c r="JNC733" s="3"/>
      <c r="JND733" s="422"/>
      <c r="JNE733" s="3"/>
      <c r="JNF733" s="422"/>
      <c r="JNG733" s="3"/>
      <c r="JNH733" s="422"/>
      <c r="JNI733" s="3"/>
      <c r="JNJ733" s="422"/>
      <c r="JNK733" s="3"/>
      <c r="JNL733" s="422"/>
      <c r="JNM733" s="3"/>
      <c r="JNN733" s="422"/>
      <c r="JNO733" s="3"/>
      <c r="JNP733" s="422"/>
      <c r="JNQ733" s="3"/>
      <c r="JNR733" s="422"/>
      <c r="JNS733" s="3"/>
      <c r="JNT733" s="422"/>
      <c r="JNU733" s="3"/>
      <c r="JNV733" s="422"/>
      <c r="JNW733" s="3"/>
      <c r="JNX733" s="422"/>
      <c r="JNY733" s="3"/>
      <c r="JNZ733" s="422"/>
      <c r="JOA733" s="3"/>
      <c r="JOB733" s="422"/>
      <c r="JOC733" s="3"/>
      <c r="JOD733" s="422"/>
      <c r="JOE733" s="3"/>
      <c r="JOF733" s="422"/>
      <c r="JOG733" s="3"/>
      <c r="JOH733" s="422"/>
      <c r="JOI733" s="3"/>
      <c r="JOJ733" s="422"/>
      <c r="JOK733" s="3"/>
      <c r="JOL733" s="422"/>
      <c r="JOM733" s="3"/>
      <c r="JON733" s="422"/>
      <c r="JOO733" s="3"/>
      <c r="JOP733" s="422"/>
      <c r="JOQ733" s="3"/>
      <c r="JOR733" s="422"/>
      <c r="JOS733" s="3"/>
      <c r="JOT733" s="422"/>
      <c r="JOU733" s="3"/>
      <c r="JOV733" s="422"/>
      <c r="JOW733" s="3"/>
      <c r="JOX733" s="422"/>
      <c r="JOY733" s="3"/>
      <c r="JOZ733" s="422"/>
      <c r="JPA733" s="3"/>
      <c r="JPB733" s="422"/>
      <c r="JPC733" s="3"/>
      <c r="JPD733" s="422"/>
      <c r="JPE733" s="3"/>
      <c r="JPF733" s="422"/>
      <c r="JPG733" s="3"/>
      <c r="JPH733" s="422"/>
      <c r="JPI733" s="3"/>
      <c r="JPJ733" s="422"/>
      <c r="JPK733" s="3"/>
      <c r="JPL733" s="422"/>
      <c r="JPM733" s="3"/>
      <c r="JPN733" s="422"/>
      <c r="JPO733" s="3"/>
      <c r="JPP733" s="422"/>
      <c r="JPQ733" s="3"/>
      <c r="JPR733" s="422"/>
      <c r="JPS733" s="3"/>
      <c r="JPT733" s="422"/>
      <c r="JPU733" s="3"/>
      <c r="JPV733" s="422"/>
      <c r="JPW733" s="3"/>
      <c r="JPX733" s="422"/>
      <c r="JPY733" s="3"/>
      <c r="JPZ733" s="422"/>
      <c r="JQA733" s="3"/>
      <c r="JQB733" s="422"/>
      <c r="JQC733" s="3"/>
      <c r="JQD733" s="422"/>
      <c r="JQE733" s="3"/>
      <c r="JQF733" s="422"/>
      <c r="JQG733" s="3"/>
      <c r="JQH733" s="422"/>
      <c r="JQI733" s="3"/>
      <c r="JQJ733" s="422"/>
      <c r="JQK733" s="3"/>
      <c r="JQL733" s="422"/>
      <c r="JQM733" s="3"/>
      <c r="JQN733" s="422"/>
      <c r="JQO733" s="3"/>
      <c r="JQP733" s="422"/>
      <c r="JQQ733" s="3"/>
      <c r="JQR733" s="422"/>
      <c r="JQS733" s="3"/>
      <c r="JQT733" s="422"/>
      <c r="JQU733" s="3"/>
      <c r="JQV733" s="422"/>
      <c r="JQW733" s="3"/>
      <c r="JQX733" s="422"/>
      <c r="JQY733" s="3"/>
      <c r="JQZ733" s="422"/>
      <c r="JRA733" s="3"/>
      <c r="JRB733" s="422"/>
      <c r="JRC733" s="3"/>
      <c r="JRD733" s="422"/>
      <c r="JRE733" s="3"/>
      <c r="JRF733" s="422"/>
      <c r="JRG733" s="3"/>
      <c r="JRH733" s="422"/>
      <c r="JRI733" s="3"/>
      <c r="JRJ733" s="422"/>
      <c r="JRK733" s="3"/>
      <c r="JRL733" s="422"/>
      <c r="JRM733" s="3"/>
      <c r="JRN733" s="422"/>
      <c r="JRO733" s="3"/>
      <c r="JRP733" s="422"/>
      <c r="JRQ733" s="3"/>
      <c r="JRR733" s="422"/>
      <c r="JRS733" s="3"/>
      <c r="JRT733" s="422"/>
      <c r="JRU733" s="3"/>
      <c r="JRV733" s="422"/>
      <c r="JRW733" s="3"/>
      <c r="JRX733" s="422"/>
      <c r="JRY733" s="3"/>
      <c r="JRZ733" s="422"/>
      <c r="JSA733" s="3"/>
      <c r="JSB733" s="422"/>
      <c r="JSC733" s="3"/>
      <c r="JSD733" s="422"/>
      <c r="JSE733" s="3"/>
      <c r="JSF733" s="422"/>
      <c r="JSG733" s="3"/>
      <c r="JSH733" s="422"/>
      <c r="JSI733" s="3"/>
      <c r="JSJ733" s="422"/>
      <c r="JSK733" s="3"/>
      <c r="JSL733" s="422"/>
      <c r="JSM733" s="3"/>
      <c r="JSN733" s="422"/>
      <c r="JSO733" s="3"/>
      <c r="JSP733" s="422"/>
      <c r="JSQ733" s="3"/>
      <c r="JSR733" s="422"/>
      <c r="JSS733" s="3"/>
      <c r="JST733" s="422"/>
      <c r="JSU733" s="3"/>
      <c r="JSV733" s="422"/>
      <c r="JSW733" s="3"/>
      <c r="JSX733" s="422"/>
      <c r="JSY733" s="3"/>
      <c r="JSZ733" s="422"/>
      <c r="JTA733" s="3"/>
      <c r="JTB733" s="422"/>
      <c r="JTC733" s="3"/>
      <c r="JTD733" s="422"/>
      <c r="JTE733" s="3"/>
      <c r="JTF733" s="422"/>
      <c r="JTG733" s="3"/>
      <c r="JTH733" s="422"/>
      <c r="JTI733" s="3"/>
      <c r="JTJ733" s="422"/>
      <c r="JTK733" s="3"/>
      <c r="JTL733" s="422"/>
      <c r="JTM733" s="3"/>
      <c r="JTN733" s="422"/>
      <c r="JTO733" s="3"/>
      <c r="JTP733" s="422"/>
      <c r="JTQ733" s="3"/>
      <c r="JTR733" s="422"/>
      <c r="JTS733" s="3"/>
      <c r="JTT733" s="422"/>
      <c r="JTU733" s="3"/>
      <c r="JTV733" s="422"/>
      <c r="JTW733" s="3"/>
      <c r="JTX733" s="422"/>
      <c r="JTY733" s="3"/>
      <c r="JTZ733" s="422"/>
      <c r="JUA733" s="3"/>
      <c r="JUB733" s="422"/>
      <c r="JUC733" s="3"/>
      <c r="JUD733" s="422"/>
      <c r="JUE733" s="3"/>
      <c r="JUF733" s="422"/>
      <c r="JUG733" s="3"/>
      <c r="JUH733" s="422"/>
      <c r="JUI733" s="3"/>
      <c r="JUJ733" s="422"/>
      <c r="JUK733" s="3"/>
      <c r="JUL733" s="422"/>
      <c r="JUM733" s="3"/>
      <c r="JUN733" s="422"/>
      <c r="JUO733" s="3"/>
      <c r="JUP733" s="422"/>
      <c r="JUQ733" s="3"/>
      <c r="JUR733" s="422"/>
      <c r="JUS733" s="3"/>
      <c r="JUT733" s="422"/>
      <c r="JUU733" s="3"/>
      <c r="JUV733" s="422"/>
      <c r="JUW733" s="3"/>
      <c r="JUX733" s="422"/>
      <c r="JUY733" s="3"/>
      <c r="JUZ733" s="422"/>
      <c r="JVA733" s="3"/>
      <c r="JVB733" s="422"/>
      <c r="JVC733" s="3"/>
      <c r="JVD733" s="422"/>
      <c r="JVE733" s="3"/>
      <c r="JVF733" s="422"/>
      <c r="JVG733" s="3"/>
      <c r="JVH733" s="422"/>
      <c r="JVI733" s="3"/>
      <c r="JVJ733" s="422"/>
      <c r="JVK733" s="3"/>
      <c r="JVL733" s="422"/>
      <c r="JVM733" s="3"/>
      <c r="JVN733" s="422"/>
      <c r="JVO733" s="3"/>
      <c r="JVP733" s="422"/>
      <c r="JVQ733" s="3"/>
      <c r="JVR733" s="422"/>
      <c r="JVS733" s="3"/>
      <c r="JVT733" s="422"/>
      <c r="JVU733" s="3"/>
      <c r="JVV733" s="422"/>
      <c r="JVW733" s="3"/>
      <c r="JVX733" s="422"/>
      <c r="JVY733" s="3"/>
      <c r="JVZ733" s="422"/>
      <c r="JWA733" s="3"/>
      <c r="JWB733" s="422"/>
      <c r="JWC733" s="3"/>
      <c r="JWD733" s="422"/>
      <c r="JWE733" s="3"/>
      <c r="JWF733" s="422"/>
      <c r="JWG733" s="3"/>
      <c r="JWH733" s="422"/>
      <c r="JWI733" s="3"/>
      <c r="JWJ733" s="422"/>
      <c r="JWK733" s="3"/>
      <c r="JWL733" s="422"/>
      <c r="JWM733" s="3"/>
      <c r="JWN733" s="422"/>
      <c r="JWO733" s="3"/>
      <c r="JWP733" s="422"/>
      <c r="JWQ733" s="3"/>
      <c r="JWR733" s="422"/>
      <c r="JWS733" s="3"/>
      <c r="JWT733" s="422"/>
      <c r="JWU733" s="3"/>
      <c r="JWV733" s="422"/>
      <c r="JWW733" s="3"/>
      <c r="JWX733" s="422"/>
      <c r="JWY733" s="3"/>
      <c r="JWZ733" s="422"/>
      <c r="JXA733" s="3"/>
      <c r="JXB733" s="422"/>
      <c r="JXC733" s="3"/>
      <c r="JXD733" s="422"/>
      <c r="JXE733" s="3"/>
      <c r="JXF733" s="422"/>
      <c r="JXG733" s="3"/>
      <c r="JXH733" s="422"/>
      <c r="JXI733" s="3"/>
      <c r="JXJ733" s="422"/>
      <c r="JXK733" s="3"/>
      <c r="JXL733" s="422"/>
      <c r="JXM733" s="3"/>
      <c r="JXN733" s="422"/>
      <c r="JXO733" s="3"/>
      <c r="JXP733" s="422"/>
      <c r="JXQ733" s="3"/>
      <c r="JXR733" s="422"/>
      <c r="JXS733" s="3"/>
      <c r="JXT733" s="422"/>
      <c r="JXU733" s="3"/>
      <c r="JXV733" s="422"/>
      <c r="JXW733" s="3"/>
      <c r="JXX733" s="422"/>
      <c r="JXY733" s="3"/>
      <c r="JXZ733" s="422"/>
      <c r="JYA733" s="3"/>
      <c r="JYB733" s="422"/>
      <c r="JYC733" s="3"/>
      <c r="JYD733" s="422"/>
      <c r="JYE733" s="3"/>
      <c r="JYF733" s="422"/>
      <c r="JYG733" s="3"/>
      <c r="JYH733" s="422"/>
      <c r="JYI733" s="3"/>
      <c r="JYJ733" s="422"/>
      <c r="JYK733" s="3"/>
      <c r="JYL733" s="422"/>
      <c r="JYM733" s="3"/>
      <c r="JYN733" s="422"/>
      <c r="JYO733" s="3"/>
      <c r="JYP733" s="422"/>
      <c r="JYQ733" s="3"/>
      <c r="JYR733" s="422"/>
      <c r="JYS733" s="3"/>
      <c r="JYT733" s="422"/>
      <c r="JYU733" s="3"/>
      <c r="JYV733" s="422"/>
      <c r="JYW733" s="3"/>
      <c r="JYX733" s="422"/>
      <c r="JYY733" s="3"/>
      <c r="JYZ733" s="422"/>
      <c r="JZA733" s="3"/>
      <c r="JZB733" s="422"/>
      <c r="JZC733" s="3"/>
      <c r="JZD733" s="422"/>
      <c r="JZE733" s="3"/>
      <c r="JZF733" s="422"/>
      <c r="JZG733" s="3"/>
      <c r="JZH733" s="422"/>
      <c r="JZI733" s="3"/>
      <c r="JZJ733" s="422"/>
      <c r="JZK733" s="3"/>
      <c r="JZL733" s="422"/>
      <c r="JZM733" s="3"/>
      <c r="JZN733" s="422"/>
      <c r="JZO733" s="3"/>
      <c r="JZP733" s="422"/>
      <c r="JZQ733" s="3"/>
      <c r="JZR733" s="422"/>
      <c r="JZS733" s="3"/>
      <c r="JZT733" s="422"/>
      <c r="JZU733" s="3"/>
      <c r="JZV733" s="422"/>
      <c r="JZW733" s="3"/>
      <c r="JZX733" s="422"/>
      <c r="JZY733" s="3"/>
      <c r="JZZ733" s="422"/>
      <c r="KAA733" s="3"/>
      <c r="KAB733" s="422"/>
      <c r="KAC733" s="3"/>
      <c r="KAD733" s="422"/>
      <c r="KAE733" s="3"/>
      <c r="KAF733" s="422"/>
      <c r="KAG733" s="3"/>
      <c r="KAH733" s="422"/>
      <c r="KAI733" s="3"/>
      <c r="KAJ733" s="422"/>
      <c r="KAK733" s="3"/>
      <c r="KAL733" s="422"/>
      <c r="KAM733" s="3"/>
      <c r="KAN733" s="422"/>
      <c r="KAO733" s="3"/>
      <c r="KAP733" s="422"/>
      <c r="KAQ733" s="3"/>
      <c r="KAR733" s="422"/>
      <c r="KAS733" s="3"/>
      <c r="KAT733" s="422"/>
      <c r="KAU733" s="3"/>
      <c r="KAV733" s="422"/>
      <c r="KAW733" s="3"/>
      <c r="KAX733" s="422"/>
      <c r="KAY733" s="3"/>
      <c r="KAZ733" s="422"/>
      <c r="KBA733" s="3"/>
      <c r="KBB733" s="422"/>
      <c r="KBC733" s="3"/>
      <c r="KBD733" s="422"/>
      <c r="KBE733" s="3"/>
      <c r="KBF733" s="422"/>
      <c r="KBG733" s="3"/>
      <c r="KBH733" s="422"/>
      <c r="KBI733" s="3"/>
      <c r="KBJ733" s="422"/>
      <c r="KBK733" s="3"/>
      <c r="KBL733" s="422"/>
      <c r="KBM733" s="3"/>
      <c r="KBN733" s="422"/>
      <c r="KBO733" s="3"/>
      <c r="KBP733" s="422"/>
      <c r="KBQ733" s="3"/>
      <c r="KBR733" s="422"/>
      <c r="KBS733" s="3"/>
      <c r="KBT733" s="422"/>
      <c r="KBU733" s="3"/>
      <c r="KBV733" s="422"/>
      <c r="KBW733" s="3"/>
      <c r="KBX733" s="422"/>
      <c r="KBY733" s="3"/>
      <c r="KBZ733" s="422"/>
      <c r="KCA733" s="3"/>
      <c r="KCB733" s="422"/>
      <c r="KCC733" s="3"/>
      <c r="KCD733" s="422"/>
      <c r="KCE733" s="3"/>
      <c r="KCF733" s="422"/>
      <c r="KCG733" s="3"/>
      <c r="KCH733" s="422"/>
      <c r="KCI733" s="3"/>
      <c r="KCJ733" s="422"/>
      <c r="KCK733" s="3"/>
      <c r="KCL733" s="422"/>
      <c r="KCM733" s="3"/>
      <c r="KCN733" s="422"/>
      <c r="KCO733" s="3"/>
      <c r="KCP733" s="422"/>
      <c r="KCQ733" s="3"/>
      <c r="KCR733" s="422"/>
      <c r="KCS733" s="3"/>
      <c r="KCT733" s="422"/>
      <c r="KCU733" s="3"/>
      <c r="KCV733" s="422"/>
      <c r="KCW733" s="3"/>
      <c r="KCX733" s="422"/>
      <c r="KCY733" s="3"/>
      <c r="KCZ733" s="422"/>
      <c r="KDA733" s="3"/>
      <c r="KDB733" s="422"/>
      <c r="KDC733" s="3"/>
      <c r="KDD733" s="422"/>
      <c r="KDE733" s="3"/>
      <c r="KDF733" s="422"/>
      <c r="KDG733" s="3"/>
      <c r="KDH733" s="422"/>
      <c r="KDI733" s="3"/>
      <c r="KDJ733" s="422"/>
      <c r="KDK733" s="3"/>
      <c r="KDL733" s="422"/>
      <c r="KDM733" s="3"/>
      <c r="KDN733" s="422"/>
      <c r="KDO733" s="3"/>
      <c r="KDP733" s="422"/>
      <c r="KDQ733" s="3"/>
      <c r="KDR733" s="422"/>
      <c r="KDS733" s="3"/>
      <c r="KDT733" s="422"/>
      <c r="KDU733" s="3"/>
      <c r="KDV733" s="422"/>
      <c r="KDW733" s="3"/>
      <c r="KDX733" s="422"/>
      <c r="KDY733" s="3"/>
      <c r="KDZ733" s="422"/>
      <c r="KEA733" s="3"/>
      <c r="KEB733" s="422"/>
      <c r="KEC733" s="3"/>
      <c r="KED733" s="422"/>
      <c r="KEE733" s="3"/>
      <c r="KEF733" s="422"/>
      <c r="KEG733" s="3"/>
      <c r="KEH733" s="422"/>
      <c r="KEI733" s="3"/>
      <c r="KEJ733" s="422"/>
      <c r="KEK733" s="3"/>
      <c r="KEL733" s="422"/>
      <c r="KEM733" s="3"/>
      <c r="KEN733" s="422"/>
      <c r="KEO733" s="3"/>
      <c r="KEP733" s="422"/>
      <c r="KEQ733" s="3"/>
      <c r="KER733" s="422"/>
      <c r="KES733" s="3"/>
      <c r="KET733" s="422"/>
      <c r="KEU733" s="3"/>
      <c r="KEV733" s="422"/>
      <c r="KEW733" s="3"/>
      <c r="KEX733" s="422"/>
      <c r="KEY733" s="3"/>
      <c r="KEZ733" s="422"/>
      <c r="KFA733" s="3"/>
      <c r="KFB733" s="422"/>
      <c r="KFC733" s="3"/>
      <c r="KFD733" s="422"/>
      <c r="KFE733" s="3"/>
      <c r="KFF733" s="422"/>
      <c r="KFG733" s="3"/>
      <c r="KFH733" s="422"/>
      <c r="KFI733" s="3"/>
      <c r="KFJ733" s="422"/>
      <c r="KFK733" s="3"/>
      <c r="KFL733" s="422"/>
      <c r="KFM733" s="3"/>
      <c r="KFN733" s="422"/>
      <c r="KFO733" s="3"/>
      <c r="KFP733" s="422"/>
      <c r="KFQ733" s="3"/>
      <c r="KFR733" s="422"/>
      <c r="KFS733" s="3"/>
      <c r="KFT733" s="422"/>
      <c r="KFU733" s="3"/>
      <c r="KFV733" s="422"/>
      <c r="KFW733" s="3"/>
      <c r="KFX733" s="422"/>
      <c r="KFY733" s="3"/>
      <c r="KFZ733" s="422"/>
      <c r="KGA733" s="3"/>
      <c r="KGB733" s="422"/>
      <c r="KGC733" s="3"/>
      <c r="KGD733" s="422"/>
      <c r="KGE733" s="3"/>
      <c r="KGF733" s="422"/>
      <c r="KGG733" s="3"/>
      <c r="KGH733" s="422"/>
      <c r="KGI733" s="3"/>
      <c r="KGJ733" s="422"/>
      <c r="KGK733" s="3"/>
      <c r="KGL733" s="422"/>
      <c r="KGM733" s="3"/>
      <c r="KGN733" s="422"/>
      <c r="KGO733" s="3"/>
      <c r="KGP733" s="422"/>
      <c r="KGQ733" s="3"/>
      <c r="KGR733" s="422"/>
      <c r="KGS733" s="3"/>
      <c r="KGT733" s="422"/>
      <c r="KGU733" s="3"/>
      <c r="KGV733" s="422"/>
      <c r="KGW733" s="3"/>
      <c r="KGX733" s="422"/>
      <c r="KGY733" s="3"/>
      <c r="KGZ733" s="422"/>
      <c r="KHA733" s="3"/>
      <c r="KHB733" s="422"/>
      <c r="KHC733" s="3"/>
      <c r="KHD733" s="422"/>
      <c r="KHE733" s="3"/>
      <c r="KHF733" s="422"/>
      <c r="KHG733" s="3"/>
      <c r="KHH733" s="422"/>
      <c r="KHI733" s="3"/>
      <c r="KHJ733" s="422"/>
      <c r="KHK733" s="3"/>
      <c r="KHL733" s="422"/>
      <c r="KHM733" s="3"/>
      <c r="KHN733" s="422"/>
      <c r="KHO733" s="3"/>
      <c r="KHP733" s="422"/>
      <c r="KHQ733" s="3"/>
      <c r="KHR733" s="422"/>
      <c r="KHS733" s="3"/>
      <c r="KHT733" s="422"/>
      <c r="KHU733" s="3"/>
      <c r="KHV733" s="422"/>
      <c r="KHW733" s="3"/>
      <c r="KHX733" s="422"/>
      <c r="KHY733" s="3"/>
      <c r="KHZ733" s="422"/>
      <c r="KIA733" s="3"/>
      <c r="KIB733" s="422"/>
      <c r="KIC733" s="3"/>
      <c r="KID733" s="422"/>
      <c r="KIE733" s="3"/>
      <c r="KIF733" s="422"/>
      <c r="KIG733" s="3"/>
      <c r="KIH733" s="422"/>
      <c r="KII733" s="3"/>
      <c r="KIJ733" s="422"/>
      <c r="KIK733" s="3"/>
      <c r="KIL733" s="422"/>
      <c r="KIM733" s="3"/>
      <c r="KIN733" s="422"/>
      <c r="KIO733" s="3"/>
      <c r="KIP733" s="422"/>
      <c r="KIQ733" s="3"/>
      <c r="KIR733" s="422"/>
      <c r="KIS733" s="3"/>
      <c r="KIT733" s="422"/>
      <c r="KIU733" s="3"/>
      <c r="KIV733" s="422"/>
      <c r="KIW733" s="3"/>
      <c r="KIX733" s="422"/>
      <c r="KIY733" s="3"/>
      <c r="KIZ733" s="422"/>
      <c r="KJA733" s="3"/>
      <c r="KJB733" s="422"/>
      <c r="KJC733" s="3"/>
      <c r="KJD733" s="422"/>
      <c r="KJE733" s="3"/>
      <c r="KJF733" s="422"/>
      <c r="KJG733" s="3"/>
      <c r="KJH733" s="422"/>
      <c r="KJI733" s="3"/>
      <c r="KJJ733" s="422"/>
      <c r="KJK733" s="3"/>
      <c r="KJL733" s="422"/>
      <c r="KJM733" s="3"/>
      <c r="KJN733" s="422"/>
      <c r="KJO733" s="3"/>
      <c r="KJP733" s="422"/>
      <c r="KJQ733" s="3"/>
      <c r="KJR733" s="422"/>
      <c r="KJS733" s="3"/>
      <c r="KJT733" s="422"/>
      <c r="KJU733" s="3"/>
      <c r="KJV733" s="422"/>
      <c r="KJW733" s="3"/>
      <c r="KJX733" s="422"/>
      <c r="KJY733" s="3"/>
      <c r="KJZ733" s="422"/>
      <c r="KKA733" s="3"/>
      <c r="KKB733" s="422"/>
      <c r="KKC733" s="3"/>
      <c r="KKD733" s="422"/>
      <c r="KKE733" s="3"/>
      <c r="KKF733" s="422"/>
      <c r="KKG733" s="3"/>
      <c r="KKH733" s="422"/>
      <c r="KKI733" s="3"/>
      <c r="KKJ733" s="422"/>
      <c r="KKK733" s="3"/>
      <c r="KKL733" s="422"/>
      <c r="KKM733" s="3"/>
      <c r="KKN733" s="422"/>
      <c r="KKO733" s="3"/>
      <c r="KKP733" s="422"/>
      <c r="KKQ733" s="3"/>
      <c r="KKR733" s="422"/>
      <c r="KKS733" s="3"/>
      <c r="KKT733" s="422"/>
      <c r="KKU733" s="3"/>
      <c r="KKV733" s="422"/>
      <c r="KKW733" s="3"/>
      <c r="KKX733" s="422"/>
      <c r="KKY733" s="3"/>
      <c r="KKZ733" s="422"/>
      <c r="KLA733" s="3"/>
      <c r="KLB733" s="422"/>
      <c r="KLC733" s="3"/>
      <c r="KLD733" s="422"/>
      <c r="KLE733" s="3"/>
      <c r="KLF733" s="422"/>
      <c r="KLG733" s="3"/>
      <c r="KLH733" s="422"/>
      <c r="KLI733" s="3"/>
      <c r="KLJ733" s="422"/>
      <c r="KLK733" s="3"/>
      <c r="KLL733" s="422"/>
      <c r="KLM733" s="3"/>
      <c r="KLN733" s="422"/>
      <c r="KLO733" s="3"/>
      <c r="KLP733" s="422"/>
      <c r="KLQ733" s="3"/>
      <c r="KLR733" s="422"/>
      <c r="KLS733" s="3"/>
      <c r="KLT733" s="422"/>
      <c r="KLU733" s="3"/>
      <c r="KLV733" s="422"/>
      <c r="KLW733" s="3"/>
      <c r="KLX733" s="422"/>
      <c r="KLY733" s="3"/>
      <c r="KLZ733" s="422"/>
      <c r="KMA733" s="3"/>
      <c r="KMB733" s="422"/>
      <c r="KMC733" s="3"/>
      <c r="KMD733" s="422"/>
      <c r="KME733" s="3"/>
      <c r="KMF733" s="422"/>
      <c r="KMG733" s="3"/>
      <c r="KMH733" s="422"/>
      <c r="KMI733" s="3"/>
      <c r="KMJ733" s="422"/>
      <c r="KMK733" s="3"/>
      <c r="KML733" s="422"/>
      <c r="KMM733" s="3"/>
      <c r="KMN733" s="422"/>
      <c r="KMO733" s="3"/>
      <c r="KMP733" s="422"/>
      <c r="KMQ733" s="3"/>
      <c r="KMR733" s="422"/>
      <c r="KMS733" s="3"/>
      <c r="KMT733" s="422"/>
      <c r="KMU733" s="3"/>
      <c r="KMV733" s="422"/>
      <c r="KMW733" s="3"/>
      <c r="KMX733" s="422"/>
      <c r="KMY733" s="3"/>
      <c r="KMZ733" s="422"/>
      <c r="KNA733" s="3"/>
      <c r="KNB733" s="422"/>
      <c r="KNC733" s="3"/>
      <c r="KND733" s="422"/>
      <c r="KNE733" s="3"/>
      <c r="KNF733" s="422"/>
      <c r="KNG733" s="3"/>
      <c r="KNH733" s="422"/>
      <c r="KNI733" s="3"/>
      <c r="KNJ733" s="422"/>
      <c r="KNK733" s="3"/>
      <c r="KNL733" s="422"/>
      <c r="KNM733" s="3"/>
      <c r="KNN733" s="422"/>
      <c r="KNO733" s="3"/>
      <c r="KNP733" s="422"/>
      <c r="KNQ733" s="3"/>
      <c r="KNR733" s="422"/>
      <c r="KNS733" s="3"/>
      <c r="KNT733" s="422"/>
      <c r="KNU733" s="3"/>
      <c r="KNV733" s="422"/>
      <c r="KNW733" s="3"/>
      <c r="KNX733" s="422"/>
      <c r="KNY733" s="3"/>
      <c r="KNZ733" s="422"/>
      <c r="KOA733" s="3"/>
      <c r="KOB733" s="422"/>
      <c r="KOC733" s="3"/>
      <c r="KOD733" s="422"/>
      <c r="KOE733" s="3"/>
      <c r="KOF733" s="422"/>
      <c r="KOG733" s="3"/>
      <c r="KOH733" s="422"/>
      <c r="KOI733" s="3"/>
      <c r="KOJ733" s="422"/>
      <c r="KOK733" s="3"/>
      <c r="KOL733" s="422"/>
      <c r="KOM733" s="3"/>
      <c r="KON733" s="422"/>
      <c r="KOO733" s="3"/>
      <c r="KOP733" s="422"/>
      <c r="KOQ733" s="3"/>
      <c r="KOR733" s="422"/>
      <c r="KOS733" s="3"/>
      <c r="KOT733" s="422"/>
      <c r="KOU733" s="3"/>
      <c r="KOV733" s="422"/>
      <c r="KOW733" s="3"/>
      <c r="KOX733" s="422"/>
      <c r="KOY733" s="3"/>
      <c r="KOZ733" s="422"/>
      <c r="KPA733" s="3"/>
      <c r="KPB733" s="422"/>
      <c r="KPC733" s="3"/>
      <c r="KPD733" s="422"/>
      <c r="KPE733" s="3"/>
      <c r="KPF733" s="422"/>
      <c r="KPG733" s="3"/>
      <c r="KPH733" s="422"/>
      <c r="KPI733" s="3"/>
      <c r="KPJ733" s="422"/>
      <c r="KPK733" s="3"/>
      <c r="KPL733" s="422"/>
      <c r="KPM733" s="3"/>
      <c r="KPN733" s="422"/>
      <c r="KPO733" s="3"/>
      <c r="KPP733" s="422"/>
      <c r="KPQ733" s="3"/>
      <c r="KPR733" s="422"/>
      <c r="KPS733" s="3"/>
      <c r="KPT733" s="422"/>
      <c r="KPU733" s="3"/>
      <c r="KPV733" s="422"/>
      <c r="KPW733" s="3"/>
      <c r="KPX733" s="422"/>
      <c r="KPY733" s="3"/>
      <c r="KPZ733" s="422"/>
      <c r="KQA733" s="3"/>
      <c r="KQB733" s="422"/>
      <c r="KQC733" s="3"/>
      <c r="KQD733" s="422"/>
      <c r="KQE733" s="3"/>
      <c r="KQF733" s="422"/>
      <c r="KQG733" s="3"/>
      <c r="KQH733" s="422"/>
      <c r="KQI733" s="3"/>
      <c r="KQJ733" s="422"/>
      <c r="KQK733" s="3"/>
      <c r="KQL733" s="422"/>
      <c r="KQM733" s="3"/>
      <c r="KQN733" s="422"/>
      <c r="KQO733" s="3"/>
      <c r="KQP733" s="422"/>
      <c r="KQQ733" s="3"/>
      <c r="KQR733" s="422"/>
      <c r="KQS733" s="3"/>
      <c r="KQT733" s="422"/>
      <c r="KQU733" s="3"/>
      <c r="KQV733" s="422"/>
      <c r="KQW733" s="3"/>
      <c r="KQX733" s="422"/>
      <c r="KQY733" s="3"/>
      <c r="KQZ733" s="422"/>
      <c r="KRA733" s="3"/>
      <c r="KRB733" s="422"/>
      <c r="KRC733" s="3"/>
      <c r="KRD733" s="422"/>
      <c r="KRE733" s="3"/>
      <c r="KRF733" s="422"/>
      <c r="KRG733" s="3"/>
      <c r="KRH733" s="422"/>
      <c r="KRI733" s="3"/>
      <c r="KRJ733" s="422"/>
      <c r="KRK733" s="3"/>
      <c r="KRL733" s="422"/>
      <c r="KRM733" s="3"/>
      <c r="KRN733" s="422"/>
      <c r="KRO733" s="3"/>
      <c r="KRP733" s="422"/>
      <c r="KRQ733" s="3"/>
      <c r="KRR733" s="422"/>
      <c r="KRS733" s="3"/>
      <c r="KRT733" s="422"/>
      <c r="KRU733" s="3"/>
      <c r="KRV733" s="422"/>
      <c r="KRW733" s="3"/>
      <c r="KRX733" s="422"/>
      <c r="KRY733" s="3"/>
      <c r="KRZ733" s="422"/>
      <c r="KSA733" s="3"/>
      <c r="KSB733" s="422"/>
      <c r="KSC733" s="3"/>
      <c r="KSD733" s="422"/>
      <c r="KSE733" s="3"/>
      <c r="KSF733" s="422"/>
      <c r="KSG733" s="3"/>
      <c r="KSH733" s="422"/>
      <c r="KSI733" s="3"/>
      <c r="KSJ733" s="422"/>
      <c r="KSK733" s="3"/>
      <c r="KSL733" s="422"/>
      <c r="KSM733" s="3"/>
      <c r="KSN733" s="422"/>
      <c r="KSO733" s="3"/>
      <c r="KSP733" s="422"/>
      <c r="KSQ733" s="3"/>
      <c r="KSR733" s="422"/>
      <c r="KSS733" s="3"/>
      <c r="KST733" s="422"/>
      <c r="KSU733" s="3"/>
      <c r="KSV733" s="422"/>
      <c r="KSW733" s="3"/>
      <c r="KSX733" s="422"/>
      <c r="KSY733" s="3"/>
      <c r="KSZ733" s="422"/>
      <c r="KTA733" s="3"/>
      <c r="KTB733" s="422"/>
      <c r="KTC733" s="3"/>
      <c r="KTD733" s="422"/>
      <c r="KTE733" s="3"/>
      <c r="KTF733" s="422"/>
      <c r="KTG733" s="3"/>
      <c r="KTH733" s="422"/>
      <c r="KTI733" s="3"/>
      <c r="KTJ733" s="422"/>
      <c r="KTK733" s="3"/>
      <c r="KTL733" s="422"/>
      <c r="KTM733" s="3"/>
      <c r="KTN733" s="422"/>
      <c r="KTO733" s="3"/>
      <c r="KTP733" s="422"/>
      <c r="KTQ733" s="3"/>
      <c r="KTR733" s="422"/>
      <c r="KTS733" s="3"/>
      <c r="KTT733" s="422"/>
      <c r="KTU733" s="3"/>
      <c r="KTV733" s="422"/>
      <c r="KTW733" s="3"/>
      <c r="KTX733" s="422"/>
      <c r="KTY733" s="3"/>
      <c r="KTZ733" s="422"/>
      <c r="KUA733" s="3"/>
      <c r="KUB733" s="422"/>
      <c r="KUC733" s="3"/>
      <c r="KUD733" s="422"/>
      <c r="KUE733" s="3"/>
      <c r="KUF733" s="422"/>
      <c r="KUG733" s="3"/>
      <c r="KUH733" s="422"/>
      <c r="KUI733" s="3"/>
      <c r="KUJ733" s="422"/>
      <c r="KUK733" s="3"/>
      <c r="KUL733" s="422"/>
      <c r="KUM733" s="3"/>
      <c r="KUN733" s="422"/>
      <c r="KUO733" s="3"/>
      <c r="KUP733" s="422"/>
      <c r="KUQ733" s="3"/>
      <c r="KUR733" s="422"/>
      <c r="KUS733" s="3"/>
      <c r="KUT733" s="422"/>
      <c r="KUU733" s="3"/>
      <c r="KUV733" s="422"/>
      <c r="KUW733" s="3"/>
      <c r="KUX733" s="422"/>
      <c r="KUY733" s="3"/>
      <c r="KUZ733" s="422"/>
      <c r="KVA733" s="3"/>
      <c r="KVB733" s="422"/>
      <c r="KVC733" s="3"/>
      <c r="KVD733" s="422"/>
      <c r="KVE733" s="3"/>
      <c r="KVF733" s="422"/>
      <c r="KVG733" s="3"/>
      <c r="KVH733" s="422"/>
      <c r="KVI733" s="3"/>
      <c r="KVJ733" s="422"/>
      <c r="KVK733" s="3"/>
      <c r="KVL733" s="422"/>
      <c r="KVM733" s="3"/>
      <c r="KVN733" s="422"/>
      <c r="KVO733" s="3"/>
      <c r="KVP733" s="422"/>
      <c r="KVQ733" s="3"/>
      <c r="KVR733" s="422"/>
      <c r="KVS733" s="3"/>
      <c r="KVT733" s="422"/>
      <c r="KVU733" s="3"/>
      <c r="KVV733" s="422"/>
      <c r="KVW733" s="3"/>
      <c r="KVX733" s="422"/>
      <c r="KVY733" s="3"/>
      <c r="KVZ733" s="422"/>
      <c r="KWA733" s="3"/>
      <c r="KWB733" s="422"/>
      <c r="KWC733" s="3"/>
      <c r="KWD733" s="422"/>
      <c r="KWE733" s="3"/>
      <c r="KWF733" s="422"/>
      <c r="KWG733" s="3"/>
      <c r="KWH733" s="422"/>
      <c r="KWI733" s="3"/>
      <c r="KWJ733" s="422"/>
      <c r="KWK733" s="3"/>
      <c r="KWL733" s="422"/>
      <c r="KWM733" s="3"/>
      <c r="KWN733" s="422"/>
      <c r="KWO733" s="3"/>
      <c r="KWP733" s="422"/>
      <c r="KWQ733" s="3"/>
      <c r="KWR733" s="422"/>
      <c r="KWS733" s="3"/>
      <c r="KWT733" s="422"/>
      <c r="KWU733" s="3"/>
      <c r="KWV733" s="422"/>
      <c r="KWW733" s="3"/>
      <c r="KWX733" s="422"/>
      <c r="KWY733" s="3"/>
      <c r="KWZ733" s="422"/>
      <c r="KXA733" s="3"/>
      <c r="KXB733" s="422"/>
      <c r="KXC733" s="3"/>
      <c r="KXD733" s="422"/>
      <c r="KXE733" s="3"/>
      <c r="KXF733" s="422"/>
      <c r="KXG733" s="3"/>
      <c r="KXH733" s="422"/>
      <c r="KXI733" s="3"/>
      <c r="KXJ733" s="422"/>
      <c r="KXK733" s="3"/>
      <c r="KXL733" s="422"/>
      <c r="KXM733" s="3"/>
      <c r="KXN733" s="422"/>
      <c r="KXO733" s="3"/>
      <c r="KXP733" s="422"/>
      <c r="KXQ733" s="3"/>
      <c r="KXR733" s="422"/>
      <c r="KXS733" s="3"/>
      <c r="KXT733" s="422"/>
      <c r="KXU733" s="3"/>
      <c r="KXV733" s="422"/>
      <c r="KXW733" s="3"/>
      <c r="KXX733" s="422"/>
      <c r="KXY733" s="3"/>
      <c r="KXZ733" s="422"/>
      <c r="KYA733" s="3"/>
      <c r="KYB733" s="422"/>
      <c r="KYC733" s="3"/>
      <c r="KYD733" s="422"/>
      <c r="KYE733" s="3"/>
      <c r="KYF733" s="422"/>
      <c r="KYG733" s="3"/>
      <c r="KYH733" s="422"/>
      <c r="KYI733" s="3"/>
      <c r="KYJ733" s="422"/>
      <c r="KYK733" s="3"/>
      <c r="KYL733" s="422"/>
      <c r="KYM733" s="3"/>
      <c r="KYN733" s="422"/>
      <c r="KYO733" s="3"/>
      <c r="KYP733" s="422"/>
      <c r="KYQ733" s="3"/>
      <c r="KYR733" s="422"/>
      <c r="KYS733" s="3"/>
      <c r="KYT733" s="422"/>
      <c r="KYU733" s="3"/>
      <c r="KYV733" s="422"/>
      <c r="KYW733" s="3"/>
      <c r="KYX733" s="422"/>
      <c r="KYY733" s="3"/>
      <c r="KYZ733" s="422"/>
      <c r="KZA733" s="3"/>
      <c r="KZB733" s="422"/>
      <c r="KZC733" s="3"/>
      <c r="KZD733" s="422"/>
      <c r="KZE733" s="3"/>
      <c r="KZF733" s="422"/>
      <c r="KZG733" s="3"/>
      <c r="KZH733" s="422"/>
      <c r="KZI733" s="3"/>
      <c r="KZJ733" s="422"/>
      <c r="KZK733" s="3"/>
      <c r="KZL733" s="422"/>
      <c r="KZM733" s="3"/>
      <c r="KZN733" s="422"/>
      <c r="KZO733" s="3"/>
      <c r="KZP733" s="422"/>
      <c r="KZQ733" s="3"/>
      <c r="KZR733" s="422"/>
      <c r="KZS733" s="3"/>
      <c r="KZT733" s="422"/>
      <c r="KZU733" s="3"/>
      <c r="KZV733" s="422"/>
      <c r="KZW733" s="3"/>
      <c r="KZX733" s="422"/>
      <c r="KZY733" s="3"/>
      <c r="KZZ733" s="422"/>
      <c r="LAA733" s="3"/>
      <c r="LAB733" s="422"/>
      <c r="LAC733" s="3"/>
      <c r="LAD733" s="422"/>
      <c r="LAE733" s="3"/>
      <c r="LAF733" s="422"/>
      <c r="LAG733" s="3"/>
      <c r="LAH733" s="422"/>
      <c r="LAI733" s="3"/>
      <c r="LAJ733" s="422"/>
      <c r="LAK733" s="3"/>
      <c r="LAL733" s="422"/>
      <c r="LAM733" s="3"/>
      <c r="LAN733" s="422"/>
      <c r="LAO733" s="3"/>
      <c r="LAP733" s="422"/>
      <c r="LAQ733" s="3"/>
      <c r="LAR733" s="422"/>
      <c r="LAS733" s="3"/>
      <c r="LAT733" s="422"/>
      <c r="LAU733" s="3"/>
      <c r="LAV733" s="422"/>
      <c r="LAW733" s="3"/>
      <c r="LAX733" s="422"/>
      <c r="LAY733" s="3"/>
      <c r="LAZ733" s="422"/>
      <c r="LBA733" s="3"/>
      <c r="LBB733" s="422"/>
      <c r="LBC733" s="3"/>
      <c r="LBD733" s="422"/>
      <c r="LBE733" s="3"/>
      <c r="LBF733" s="422"/>
      <c r="LBG733" s="3"/>
      <c r="LBH733" s="422"/>
      <c r="LBI733" s="3"/>
      <c r="LBJ733" s="422"/>
      <c r="LBK733" s="3"/>
      <c r="LBL733" s="422"/>
      <c r="LBM733" s="3"/>
      <c r="LBN733" s="422"/>
      <c r="LBO733" s="3"/>
      <c r="LBP733" s="422"/>
      <c r="LBQ733" s="3"/>
      <c r="LBR733" s="422"/>
      <c r="LBS733" s="3"/>
      <c r="LBT733" s="422"/>
      <c r="LBU733" s="3"/>
      <c r="LBV733" s="422"/>
      <c r="LBW733" s="3"/>
      <c r="LBX733" s="422"/>
      <c r="LBY733" s="3"/>
      <c r="LBZ733" s="422"/>
      <c r="LCA733" s="3"/>
      <c r="LCB733" s="422"/>
      <c r="LCC733" s="3"/>
      <c r="LCD733" s="422"/>
      <c r="LCE733" s="3"/>
      <c r="LCF733" s="422"/>
      <c r="LCG733" s="3"/>
      <c r="LCH733" s="422"/>
      <c r="LCI733" s="3"/>
      <c r="LCJ733" s="422"/>
      <c r="LCK733" s="3"/>
      <c r="LCL733" s="422"/>
      <c r="LCM733" s="3"/>
      <c r="LCN733" s="422"/>
      <c r="LCO733" s="3"/>
      <c r="LCP733" s="422"/>
      <c r="LCQ733" s="3"/>
      <c r="LCR733" s="422"/>
      <c r="LCS733" s="3"/>
      <c r="LCT733" s="422"/>
      <c r="LCU733" s="3"/>
      <c r="LCV733" s="422"/>
      <c r="LCW733" s="3"/>
      <c r="LCX733" s="422"/>
      <c r="LCY733" s="3"/>
      <c r="LCZ733" s="422"/>
      <c r="LDA733" s="3"/>
      <c r="LDB733" s="422"/>
      <c r="LDC733" s="3"/>
      <c r="LDD733" s="422"/>
      <c r="LDE733" s="3"/>
      <c r="LDF733" s="422"/>
      <c r="LDG733" s="3"/>
      <c r="LDH733" s="422"/>
      <c r="LDI733" s="3"/>
      <c r="LDJ733" s="422"/>
      <c r="LDK733" s="3"/>
      <c r="LDL733" s="422"/>
      <c r="LDM733" s="3"/>
      <c r="LDN733" s="422"/>
      <c r="LDO733" s="3"/>
      <c r="LDP733" s="422"/>
      <c r="LDQ733" s="3"/>
      <c r="LDR733" s="422"/>
      <c r="LDS733" s="3"/>
      <c r="LDT733" s="422"/>
      <c r="LDU733" s="3"/>
      <c r="LDV733" s="422"/>
      <c r="LDW733" s="3"/>
      <c r="LDX733" s="422"/>
      <c r="LDY733" s="3"/>
      <c r="LDZ733" s="422"/>
      <c r="LEA733" s="3"/>
      <c r="LEB733" s="422"/>
      <c r="LEC733" s="3"/>
      <c r="LED733" s="422"/>
      <c r="LEE733" s="3"/>
      <c r="LEF733" s="422"/>
      <c r="LEG733" s="3"/>
      <c r="LEH733" s="422"/>
      <c r="LEI733" s="3"/>
      <c r="LEJ733" s="422"/>
      <c r="LEK733" s="3"/>
      <c r="LEL733" s="422"/>
      <c r="LEM733" s="3"/>
      <c r="LEN733" s="422"/>
      <c r="LEO733" s="3"/>
      <c r="LEP733" s="422"/>
      <c r="LEQ733" s="3"/>
      <c r="LER733" s="422"/>
      <c r="LES733" s="3"/>
      <c r="LET733" s="422"/>
      <c r="LEU733" s="3"/>
      <c r="LEV733" s="422"/>
      <c r="LEW733" s="3"/>
      <c r="LEX733" s="422"/>
      <c r="LEY733" s="3"/>
      <c r="LEZ733" s="422"/>
      <c r="LFA733" s="3"/>
      <c r="LFB733" s="422"/>
      <c r="LFC733" s="3"/>
      <c r="LFD733" s="422"/>
      <c r="LFE733" s="3"/>
      <c r="LFF733" s="422"/>
      <c r="LFG733" s="3"/>
      <c r="LFH733" s="422"/>
      <c r="LFI733" s="3"/>
      <c r="LFJ733" s="422"/>
      <c r="LFK733" s="3"/>
      <c r="LFL733" s="422"/>
      <c r="LFM733" s="3"/>
      <c r="LFN733" s="422"/>
      <c r="LFO733" s="3"/>
      <c r="LFP733" s="422"/>
      <c r="LFQ733" s="3"/>
      <c r="LFR733" s="422"/>
      <c r="LFS733" s="3"/>
      <c r="LFT733" s="422"/>
      <c r="LFU733" s="3"/>
      <c r="LFV733" s="422"/>
      <c r="LFW733" s="3"/>
      <c r="LFX733" s="422"/>
      <c r="LFY733" s="3"/>
      <c r="LFZ733" s="422"/>
      <c r="LGA733" s="3"/>
      <c r="LGB733" s="422"/>
      <c r="LGC733" s="3"/>
      <c r="LGD733" s="422"/>
      <c r="LGE733" s="3"/>
      <c r="LGF733" s="422"/>
      <c r="LGG733" s="3"/>
      <c r="LGH733" s="422"/>
      <c r="LGI733" s="3"/>
      <c r="LGJ733" s="422"/>
      <c r="LGK733" s="3"/>
      <c r="LGL733" s="422"/>
      <c r="LGM733" s="3"/>
      <c r="LGN733" s="422"/>
      <c r="LGO733" s="3"/>
      <c r="LGP733" s="422"/>
      <c r="LGQ733" s="3"/>
      <c r="LGR733" s="422"/>
      <c r="LGS733" s="3"/>
      <c r="LGT733" s="422"/>
      <c r="LGU733" s="3"/>
      <c r="LGV733" s="422"/>
      <c r="LGW733" s="3"/>
      <c r="LGX733" s="422"/>
      <c r="LGY733" s="3"/>
      <c r="LGZ733" s="422"/>
      <c r="LHA733" s="3"/>
      <c r="LHB733" s="422"/>
      <c r="LHC733" s="3"/>
      <c r="LHD733" s="422"/>
      <c r="LHE733" s="3"/>
      <c r="LHF733" s="422"/>
      <c r="LHG733" s="3"/>
      <c r="LHH733" s="422"/>
      <c r="LHI733" s="3"/>
      <c r="LHJ733" s="422"/>
      <c r="LHK733" s="3"/>
      <c r="LHL733" s="422"/>
      <c r="LHM733" s="3"/>
      <c r="LHN733" s="422"/>
      <c r="LHO733" s="3"/>
      <c r="LHP733" s="422"/>
      <c r="LHQ733" s="3"/>
      <c r="LHR733" s="422"/>
      <c r="LHS733" s="3"/>
      <c r="LHT733" s="422"/>
      <c r="LHU733" s="3"/>
      <c r="LHV733" s="422"/>
      <c r="LHW733" s="3"/>
      <c r="LHX733" s="422"/>
      <c r="LHY733" s="3"/>
      <c r="LHZ733" s="422"/>
      <c r="LIA733" s="3"/>
      <c r="LIB733" s="422"/>
      <c r="LIC733" s="3"/>
      <c r="LID733" s="422"/>
      <c r="LIE733" s="3"/>
      <c r="LIF733" s="422"/>
      <c r="LIG733" s="3"/>
      <c r="LIH733" s="422"/>
      <c r="LII733" s="3"/>
      <c r="LIJ733" s="422"/>
      <c r="LIK733" s="3"/>
      <c r="LIL733" s="422"/>
      <c r="LIM733" s="3"/>
      <c r="LIN733" s="422"/>
      <c r="LIO733" s="3"/>
      <c r="LIP733" s="422"/>
      <c r="LIQ733" s="3"/>
      <c r="LIR733" s="422"/>
      <c r="LIS733" s="3"/>
      <c r="LIT733" s="422"/>
      <c r="LIU733" s="3"/>
      <c r="LIV733" s="422"/>
      <c r="LIW733" s="3"/>
      <c r="LIX733" s="422"/>
      <c r="LIY733" s="3"/>
      <c r="LIZ733" s="422"/>
      <c r="LJA733" s="3"/>
      <c r="LJB733" s="422"/>
      <c r="LJC733" s="3"/>
      <c r="LJD733" s="422"/>
      <c r="LJE733" s="3"/>
      <c r="LJF733" s="422"/>
      <c r="LJG733" s="3"/>
      <c r="LJH733" s="422"/>
      <c r="LJI733" s="3"/>
      <c r="LJJ733" s="422"/>
      <c r="LJK733" s="3"/>
      <c r="LJL733" s="422"/>
      <c r="LJM733" s="3"/>
      <c r="LJN733" s="422"/>
      <c r="LJO733" s="3"/>
      <c r="LJP733" s="422"/>
      <c r="LJQ733" s="3"/>
      <c r="LJR733" s="422"/>
      <c r="LJS733" s="3"/>
      <c r="LJT733" s="422"/>
      <c r="LJU733" s="3"/>
      <c r="LJV733" s="422"/>
      <c r="LJW733" s="3"/>
      <c r="LJX733" s="422"/>
      <c r="LJY733" s="3"/>
      <c r="LJZ733" s="422"/>
      <c r="LKA733" s="3"/>
      <c r="LKB733" s="422"/>
      <c r="LKC733" s="3"/>
      <c r="LKD733" s="422"/>
      <c r="LKE733" s="3"/>
      <c r="LKF733" s="422"/>
      <c r="LKG733" s="3"/>
      <c r="LKH733" s="422"/>
      <c r="LKI733" s="3"/>
      <c r="LKJ733" s="422"/>
      <c r="LKK733" s="3"/>
      <c r="LKL733" s="422"/>
      <c r="LKM733" s="3"/>
      <c r="LKN733" s="422"/>
      <c r="LKO733" s="3"/>
      <c r="LKP733" s="422"/>
      <c r="LKQ733" s="3"/>
      <c r="LKR733" s="422"/>
      <c r="LKS733" s="3"/>
      <c r="LKT733" s="422"/>
      <c r="LKU733" s="3"/>
      <c r="LKV733" s="422"/>
      <c r="LKW733" s="3"/>
      <c r="LKX733" s="422"/>
      <c r="LKY733" s="3"/>
      <c r="LKZ733" s="422"/>
      <c r="LLA733" s="3"/>
      <c r="LLB733" s="422"/>
      <c r="LLC733" s="3"/>
      <c r="LLD733" s="422"/>
      <c r="LLE733" s="3"/>
      <c r="LLF733" s="422"/>
      <c r="LLG733" s="3"/>
      <c r="LLH733" s="422"/>
      <c r="LLI733" s="3"/>
      <c r="LLJ733" s="422"/>
      <c r="LLK733" s="3"/>
      <c r="LLL733" s="422"/>
      <c r="LLM733" s="3"/>
      <c r="LLN733" s="422"/>
      <c r="LLO733" s="3"/>
      <c r="LLP733" s="422"/>
      <c r="LLQ733" s="3"/>
      <c r="LLR733" s="422"/>
      <c r="LLS733" s="3"/>
      <c r="LLT733" s="422"/>
      <c r="LLU733" s="3"/>
      <c r="LLV733" s="422"/>
      <c r="LLW733" s="3"/>
      <c r="LLX733" s="422"/>
      <c r="LLY733" s="3"/>
      <c r="LLZ733" s="422"/>
      <c r="LMA733" s="3"/>
      <c r="LMB733" s="422"/>
      <c r="LMC733" s="3"/>
      <c r="LMD733" s="422"/>
      <c r="LME733" s="3"/>
      <c r="LMF733" s="422"/>
      <c r="LMG733" s="3"/>
      <c r="LMH733" s="422"/>
      <c r="LMI733" s="3"/>
      <c r="LMJ733" s="422"/>
      <c r="LMK733" s="3"/>
      <c r="LML733" s="422"/>
      <c r="LMM733" s="3"/>
      <c r="LMN733" s="422"/>
      <c r="LMO733" s="3"/>
      <c r="LMP733" s="422"/>
      <c r="LMQ733" s="3"/>
      <c r="LMR733" s="422"/>
      <c r="LMS733" s="3"/>
      <c r="LMT733" s="422"/>
      <c r="LMU733" s="3"/>
      <c r="LMV733" s="422"/>
      <c r="LMW733" s="3"/>
      <c r="LMX733" s="422"/>
      <c r="LMY733" s="3"/>
      <c r="LMZ733" s="422"/>
      <c r="LNA733" s="3"/>
      <c r="LNB733" s="422"/>
      <c r="LNC733" s="3"/>
      <c r="LND733" s="422"/>
      <c r="LNE733" s="3"/>
      <c r="LNF733" s="422"/>
      <c r="LNG733" s="3"/>
      <c r="LNH733" s="422"/>
      <c r="LNI733" s="3"/>
      <c r="LNJ733" s="422"/>
      <c r="LNK733" s="3"/>
      <c r="LNL733" s="422"/>
      <c r="LNM733" s="3"/>
      <c r="LNN733" s="422"/>
      <c r="LNO733" s="3"/>
      <c r="LNP733" s="422"/>
      <c r="LNQ733" s="3"/>
      <c r="LNR733" s="422"/>
      <c r="LNS733" s="3"/>
      <c r="LNT733" s="422"/>
      <c r="LNU733" s="3"/>
      <c r="LNV733" s="422"/>
      <c r="LNW733" s="3"/>
      <c r="LNX733" s="422"/>
      <c r="LNY733" s="3"/>
      <c r="LNZ733" s="422"/>
      <c r="LOA733" s="3"/>
      <c r="LOB733" s="422"/>
      <c r="LOC733" s="3"/>
      <c r="LOD733" s="422"/>
      <c r="LOE733" s="3"/>
      <c r="LOF733" s="422"/>
      <c r="LOG733" s="3"/>
      <c r="LOH733" s="422"/>
      <c r="LOI733" s="3"/>
      <c r="LOJ733" s="422"/>
      <c r="LOK733" s="3"/>
      <c r="LOL733" s="422"/>
      <c r="LOM733" s="3"/>
      <c r="LON733" s="422"/>
      <c r="LOO733" s="3"/>
      <c r="LOP733" s="422"/>
      <c r="LOQ733" s="3"/>
      <c r="LOR733" s="422"/>
      <c r="LOS733" s="3"/>
      <c r="LOT733" s="422"/>
      <c r="LOU733" s="3"/>
      <c r="LOV733" s="422"/>
      <c r="LOW733" s="3"/>
      <c r="LOX733" s="422"/>
      <c r="LOY733" s="3"/>
      <c r="LOZ733" s="422"/>
      <c r="LPA733" s="3"/>
      <c r="LPB733" s="422"/>
      <c r="LPC733" s="3"/>
      <c r="LPD733" s="422"/>
      <c r="LPE733" s="3"/>
      <c r="LPF733" s="422"/>
      <c r="LPG733" s="3"/>
      <c r="LPH733" s="422"/>
      <c r="LPI733" s="3"/>
      <c r="LPJ733" s="422"/>
      <c r="LPK733" s="3"/>
      <c r="LPL733" s="422"/>
      <c r="LPM733" s="3"/>
      <c r="LPN733" s="422"/>
      <c r="LPO733" s="3"/>
      <c r="LPP733" s="422"/>
      <c r="LPQ733" s="3"/>
      <c r="LPR733" s="422"/>
      <c r="LPS733" s="3"/>
      <c r="LPT733" s="422"/>
      <c r="LPU733" s="3"/>
      <c r="LPV733" s="422"/>
      <c r="LPW733" s="3"/>
      <c r="LPX733" s="422"/>
      <c r="LPY733" s="3"/>
      <c r="LPZ733" s="422"/>
      <c r="LQA733" s="3"/>
      <c r="LQB733" s="422"/>
      <c r="LQC733" s="3"/>
      <c r="LQD733" s="422"/>
      <c r="LQE733" s="3"/>
      <c r="LQF733" s="422"/>
      <c r="LQG733" s="3"/>
      <c r="LQH733" s="422"/>
      <c r="LQI733" s="3"/>
      <c r="LQJ733" s="422"/>
      <c r="LQK733" s="3"/>
      <c r="LQL733" s="422"/>
      <c r="LQM733" s="3"/>
      <c r="LQN733" s="422"/>
      <c r="LQO733" s="3"/>
      <c r="LQP733" s="422"/>
      <c r="LQQ733" s="3"/>
      <c r="LQR733" s="422"/>
      <c r="LQS733" s="3"/>
      <c r="LQT733" s="422"/>
      <c r="LQU733" s="3"/>
      <c r="LQV733" s="422"/>
      <c r="LQW733" s="3"/>
      <c r="LQX733" s="422"/>
      <c r="LQY733" s="3"/>
      <c r="LQZ733" s="422"/>
      <c r="LRA733" s="3"/>
      <c r="LRB733" s="422"/>
      <c r="LRC733" s="3"/>
      <c r="LRD733" s="422"/>
      <c r="LRE733" s="3"/>
      <c r="LRF733" s="422"/>
      <c r="LRG733" s="3"/>
      <c r="LRH733" s="422"/>
      <c r="LRI733" s="3"/>
      <c r="LRJ733" s="422"/>
      <c r="LRK733" s="3"/>
      <c r="LRL733" s="422"/>
      <c r="LRM733" s="3"/>
      <c r="LRN733" s="422"/>
      <c r="LRO733" s="3"/>
      <c r="LRP733" s="422"/>
      <c r="LRQ733" s="3"/>
      <c r="LRR733" s="422"/>
      <c r="LRS733" s="3"/>
      <c r="LRT733" s="422"/>
      <c r="LRU733" s="3"/>
      <c r="LRV733" s="422"/>
      <c r="LRW733" s="3"/>
      <c r="LRX733" s="422"/>
      <c r="LRY733" s="3"/>
      <c r="LRZ733" s="422"/>
      <c r="LSA733" s="3"/>
      <c r="LSB733" s="422"/>
      <c r="LSC733" s="3"/>
      <c r="LSD733" s="422"/>
      <c r="LSE733" s="3"/>
      <c r="LSF733" s="422"/>
      <c r="LSG733" s="3"/>
      <c r="LSH733" s="422"/>
      <c r="LSI733" s="3"/>
      <c r="LSJ733" s="422"/>
      <c r="LSK733" s="3"/>
      <c r="LSL733" s="422"/>
      <c r="LSM733" s="3"/>
      <c r="LSN733" s="422"/>
      <c r="LSO733" s="3"/>
      <c r="LSP733" s="422"/>
      <c r="LSQ733" s="3"/>
      <c r="LSR733" s="422"/>
      <c r="LSS733" s="3"/>
      <c r="LST733" s="422"/>
      <c r="LSU733" s="3"/>
      <c r="LSV733" s="422"/>
      <c r="LSW733" s="3"/>
      <c r="LSX733" s="422"/>
      <c r="LSY733" s="3"/>
      <c r="LSZ733" s="422"/>
      <c r="LTA733" s="3"/>
      <c r="LTB733" s="422"/>
      <c r="LTC733" s="3"/>
      <c r="LTD733" s="422"/>
      <c r="LTE733" s="3"/>
      <c r="LTF733" s="422"/>
      <c r="LTG733" s="3"/>
      <c r="LTH733" s="422"/>
      <c r="LTI733" s="3"/>
      <c r="LTJ733" s="422"/>
      <c r="LTK733" s="3"/>
      <c r="LTL733" s="422"/>
      <c r="LTM733" s="3"/>
      <c r="LTN733" s="422"/>
      <c r="LTO733" s="3"/>
      <c r="LTP733" s="422"/>
      <c r="LTQ733" s="3"/>
      <c r="LTR733" s="422"/>
      <c r="LTS733" s="3"/>
      <c r="LTT733" s="422"/>
      <c r="LTU733" s="3"/>
      <c r="LTV733" s="422"/>
      <c r="LTW733" s="3"/>
      <c r="LTX733" s="422"/>
      <c r="LTY733" s="3"/>
      <c r="LTZ733" s="422"/>
      <c r="LUA733" s="3"/>
      <c r="LUB733" s="422"/>
      <c r="LUC733" s="3"/>
      <c r="LUD733" s="422"/>
      <c r="LUE733" s="3"/>
      <c r="LUF733" s="422"/>
      <c r="LUG733" s="3"/>
      <c r="LUH733" s="422"/>
      <c r="LUI733" s="3"/>
      <c r="LUJ733" s="422"/>
      <c r="LUK733" s="3"/>
      <c r="LUL733" s="422"/>
      <c r="LUM733" s="3"/>
      <c r="LUN733" s="422"/>
      <c r="LUO733" s="3"/>
      <c r="LUP733" s="422"/>
      <c r="LUQ733" s="3"/>
      <c r="LUR733" s="422"/>
      <c r="LUS733" s="3"/>
      <c r="LUT733" s="422"/>
      <c r="LUU733" s="3"/>
      <c r="LUV733" s="422"/>
      <c r="LUW733" s="3"/>
      <c r="LUX733" s="422"/>
      <c r="LUY733" s="3"/>
      <c r="LUZ733" s="422"/>
      <c r="LVA733" s="3"/>
      <c r="LVB733" s="422"/>
      <c r="LVC733" s="3"/>
      <c r="LVD733" s="422"/>
      <c r="LVE733" s="3"/>
      <c r="LVF733" s="422"/>
      <c r="LVG733" s="3"/>
      <c r="LVH733" s="422"/>
      <c r="LVI733" s="3"/>
      <c r="LVJ733" s="422"/>
      <c r="LVK733" s="3"/>
      <c r="LVL733" s="422"/>
      <c r="LVM733" s="3"/>
      <c r="LVN733" s="422"/>
      <c r="LVO733" s="3"/>
      <c r="LVP733" s="422"/>
      <c r="LVQ733" s="3"/>
      <c r="LVR733" s="422"/>
      <c r="LVS733" s="3"/>
      <c r="LVT733" s="422"/>
      <c r="LVU733" s="3"/>
      <c r="LVV733" s="422"/>
      <c r="LVW733" s="3"/>
      <c r="LVX733" s="422"/>
      <c r="LVY733" s="3"/>
      <c r="LVZ733" s="422"/>
      <c r="LWA733" s="3"/>
      <c r="LWB733" s="422"/>
      <c r="LWC733" s="3"/>
      <c r="LWD733" s="422"/>
      <c r="LWE733" s="3"/>
      <c r="LWF733" s="422"/>
      <c r="LWG733" s="3"/>
      <c r="LWH733" s="422"/>
      <c r="LWI733" s="3"/>
      <c r="LWJ733" s="422"/>
      <c r="LWK733" s="3"/>
      <c r="LWL733" s="422"/>
      <c r="LWM733" s="3"/>
      <c r="LWN733" s="422"/>
      <c r="LWO733" s="3"/>
      <c r="LWP733" s="422"/>
      <c r="LWQ733" s="3"/>
      <c r="LWR733" s="422"/>
      <c r="LWS733" s="3"/>
      <c r="LWT733" s="422"/>
      <c r="LWU733" s="3"/>
      <c r="LWV733" s="422"/>
      <c r="LWW733" s="3"/>
      <c r="LWX733" s="422"/>
      <c r="LWY733" s="3"/>
      <c r="LWZ733" s="422"/>
      <c r="LXA733" s="3"/>
      <c r="LXB733" s="422"/>
      <c r="LXC733" s="3"/>
      <c r="LXD733" s="422"/>
      <c r="LXE733" s="3"/>
      <c r="LXF733" s="422"/>
      <c r="LXG733" s="3"/>
      <c r="LXH733" s="422"/>
      <c r="LXI733" s="3"/>
      <c r="LXJ733" s="422"/>
      <c r="LXK733" s="3"/>
      <c r="LXL733" s="422"/>
      <c r="LXM733" s="3"/>
      <c r="LXN733" s="422"/>
      <c r="LXO733" s="3"/>
      <c r="LXP733" s="422"/>
      <c r="LXQ733" s="3"/>
      <c r="LXR733" s="422"/>
      <c r="LXS733" s="3"/>
      <c r="LXT733" s="422"/>
      <c r="LXU733" s="3"/>
      <c r="LXV733" s="422"/>
      <c r="LXW733" s="3"/>
      <c r="LXX733" s="422"/>
      <c r="LXY733" s="3"/>
      <c r="LXZ733" s="422"/>
      <c r="LYA733" s="3"/>
      <c r="LYB733" s="422"/>
      <c r="LYC733" s="3"/>
      <c r="LYD733" s="422"/>
      <c r="LYE733" s="3"/>
      <c r="LYF733" s="422"/>
      <c r="LYG733" s="3"/>
      <c r="LYH733" s="422"/>
      <c r="LYI733" s="3"/>
      <c r="LYJ733" s="422"/>
      <c r="LYK733" s="3"/>
      <c r="LYL733" s="422"/>
      <c r="LYM733" s="3"/>
      <c r="LYN733" s="422"/>
      <c r="LYO733" s="3"/>
      <c r="LYP733" s="422"/>
      <c r="LYQ733" s="3"/>
      <c r="LYR733" s="422"/>
      <c r="LYS733" s="3"/>
      <c r="LYT733" s="422"/>
      <c r="LYU733" s="3"/>
      <c r="LYV733" s="422"/>
      <c r="LYW733" s="3"/>
      <c r="LYX733" s="422"/>
      <c r="LYY733" s="3"/>
      <c r="LYZ733" s="422"/>
      <c r="LZA733" s="3"/>
      <c r="LZB733" s="422"/>
      <c r="LZC733" s="3"/>
      <c r="LZD733" s="422"/>
      <c r="LZE733" s="3"/>
      <c r="LZF733" s="422"/>
      <c r="LZG733" s="3"/>
      <c r="LZH733" s="422"/>
      <c r="LZI733" s="3"/>
      <c r="LZJ733" s="422"/>
      <c r="LZK733" s="3"/>
      <c r="LZL733" s="422"/>
      <c r="LZM733" s="3"/>
      <c r="LZN733" s="422"/>
      <c r="LZO733" s="3"/>
      <c r="LZP733" s="422"/>
      <c r="LZQ733" s="3"/>
      <c r="LZR733" s="422"/>
      <c r="LZS733" s="3"/>
      <c r="LZT733" s="422"/>
      <c r="LZU733" s="3"/>
      <c r="LZV733" s="422"/>
      <c r="LZW733" s="3"/>
      <c r="LZX733" s="422"/>
      <c r="LZY733" s="3"/>
      <c r="LZZ733" s="422"/>
      <c r="MAA733" s="3"/>
      <c r="MAB733" s="422"/>
      <c r="MAC733" s="3"/>
      <c r="MAD733" s="422"/>
      <c r="MAE733" s="3"/>
      <c r="MAF733" s="422"/>
      <c r="MAG733" s="3"/>
      <c r="MAH733" s="422"/>
      <c r="MAI733" s="3"/>
      <c r="MAJ733" s="422"/>
      <c r="MAK733" s="3"/>
      <c r="MAL733" s="422"/>
      <c r="MAM733" s="3"/>
      <c r="MAN733" s="422"/>
      <c r="MAO733" s="3"/>
      <c r="MAP733" s="422"/>
      <c r="MAQ733" s="3"/>
      <c r="MAR733" s="422"/>
      <c r="MAS733" s="3"/>
      <c r="MAT733" s="422"/>
      <c r="MAU733" s="3"/>
      <c r="MAV733" s="422"/>
      <c r="MAW733" s="3"/>
      <c r="MAX733" s="422"/>
      <c r="MAY733" s="3"/>
      <c r="MAZ733" s="422"/>
      <c r="MBA733" s="3"/>
      <c r="MBB733" s="422"/>
      <c r="MBC733" s="3"/>
      <c r="MBD733" s="422"/>
      <c r="MBE733" s="3"/>
      <c r="MBF733" s="422"/>
      <c r="MBG733" s="3"/>
      <c r="MBH733" s="422"/>
      <c r="MBI733" s="3"/>
      <c r="MBJ733" s="422"/>
      <c r="MBK733" s="3"/>
      <c r="MBL733" s="422"/>
      <c r="MBM733" s="3"/>
      <c r="MBN733" s="422"/>
      <c r="MBO733" s="3"/>
      <c r="MBP733" s="422"/>
      <c r="MBQ733" s="3"/>
      <c r="MBR733" s="422"/>
      <c r="MBS733" s="3"/>
      <c r="MBT733" s="422"/>
      <c r="MBU733" s="3"/>
      <c r="MBV733" s="422"/>
      <c r="MBW733" s="3"/>
      <c r="MBX733" s="422"/>
      <c r="MBY733" s="3"/>
      <c r="MBZ733" s="422"/>
      <c r="MCA733" s="3"/>
      <c r="MCB733" s="422"/>
      <c r="MCC733" s="3"/>
      <c r="MCD733" s="422"/>
      <c r="MCE733" s="3"/>
      <c r="MCF733" s="422"/>
      <c r="MCG733" s="3"/>
      <c r="MCH733" s="422"/>
      <c r="MCI733" s="3"/>
      <c r="MCJ733" s="422"/>
      <c r="MCK733" s="3"/>
      <c r="MCL733" s="422"/>
      <c r="MCM733" s="3"/>
      <c r="MCN733" s="422"/>
      <c r="MCO733" s="3"/>
      <c r="MCP733" s="422"/>
      <c r="MCQ733" s="3"/>
      <c r="MCR733" s="422"/>
      <c r="MCS733" s="3"/>
      <c r="MCT733" s="422"/>
      <c r="MCU733" s="3"/>
      <c r="MCV733" s="422"/>
      <c r="MCW733" s="3"/>
      <c r="MCX733" s="422"/>
      <c r="MCY733" s="3"/>
      <c r="MCZ733" s="422"/>
      <c r="MDA733" s="3"/>
      <c r="MDB733" s="422"/>
      <c r="MDC733" s="3"/>
      <c r="MDD733" s="422"/>
      <c r="MDE733" s="3"/>
      <c r="MDF733" s="422"/>
      <c r="MDG733" s="3"/>
      <c r="MDH733" s="422"/>
      <c r="MDI733" s="3"/>
      <c r="MDJ733" s="422"/>
      <c r="MDK733" s="3"/>
      <c r="MDL733" s="422"/>
      <c r="MDM733" s="3"/>
      <c r="MDN733" s="422"/>
      <c r="MDO733" s="3"/>
      <c r="MDP733" s="422"/>
      <c r="MDQ733" s="3"/>
      <c r="MDR733" s="422"/>
      <c r="MDS733" s="3"/>
      <c r="MDT733" s="422"/>
      <c r="MDU733" s="3"/>
      <c r="MDV733" s="422"/>
      <c r="MDW733" s="3"/>
      <c r="MDX733" s="422"/>
      <c r="MDY733" s="3"/>
      <c r="MDZ733" s="422"/>
      <c r="MEA733" s="3"/>
      <c r="MEB733" s="422"/>
      <c r="MEC733" s="3"/>
      <c r="MED733" s="422"/>
      <c r="MEE733" s="3"/>
      <c r="MEF733" s="422"/>
      <c r="MEG733" s="3"/>
      <c r="MEH733" s="422"/>
      <c r="MEI733" s="3"/>
      <c r="MEJ733" s="422"/>
      <c r="MEK733" s="3"/>
      <c r="MEL733" s="422"/>
      <c r="MEM733" s="3"/>
      <c r="MEN733" s="422"/>
      <c r="MEO733" s="3"/>
      <c r="MEP733" s="422"/>
      <c r="MEQ733" s="3"/>
      <c r="MER733" s="422"/>
      <c r="MES733" s="3"/>
      <c r="MET733" s="422"/>
      <c r="MEU733" s="3"/>
      <c r="MEV733" s="422"/>
      <c r="MEW733" s="3"/>
      <c r="MEX733" s="422"/>
      <c r="MEY733" s="3"/>
      <c r="MEZ733" s="422"/>
      <c r="MFA733" s="3"/>
      <c r="MFB733" s="422"/>
      <c r="MFC733" s="3"/>
      <c r="MFD733" s="422"/>
      <c r="MFE733" s="3"/>
      <c r="MFF733" s="422"/>
      <c r="MFG733" s="3"/>
      <c r="MFH733" s="422"/>
      <c r="MFI733" s="3"/>
      <c r="MFJ733" s="422"/>
      <c r="MFK733" s="3"/>
      <c r="MFL733" s="422"/>
      <c r="MFM733" s="3"/>
      <c r="MFN733" s="422"/>
      <c r="MFO733" s="3"/>
      <c r="MFP733" s="422"/>
      <c r="MFQ733" s="3"/>
      <c r="MFR733" s="422"/>
      <c r="MFS733" s="3"/>
      <c r="MFT733" s="422"/>
      <c r="MFU733" s="3"/>
      <c r="MFV733" s="422"/>
      <c r="MFW733" s="3"/>
      <c r="MFX733" s="422"/>
      <c r="MFY733" s="3"/>
      <c r="MFZ733" s="422"/>
      <c r="MGA733" s="3"/>
      <c r="MGB733" s="422"/>
      <c r="MGC733" s="3"/>
      <c r="MGD733" s="422"/>
      <c r="MGE733" s="3"/>
      <c r="MGF733" s="422"/>
      <c r="MGG733" s="3"/>
      <c r="MGH733" s="422"/>
      <c r="MGI733" s="3"/>
      <c r="MGJ733" s="422"/>
      <c r="MGK733" s="3"/>
      <c r="MGL733" s="422"/>
      <c r="MGM733" s="3"/>
      <c r="MGN733" s="422"/>
      <c r="MGO733" s="3"/>
      <c r="MGP733" s="422"/>
      <c r="MGQ733" s="3"/>
      <c r="MGR733" s="422"/>
      <c r="MGS733" s="3"/>
      <c r="MGT733" s="422"/>
      <c r="MGU733" s="3"/>
      <c r="MGV733" s="422"/>
      <c r="MGW733" s="3"/>
      <c r="MGX733" s="422"/>
      <c r="MGY733" s="3"/>
      <c r="MGZ733" s="422"/>
      <c r="MHA733" s="3"/>
      <c r="MHB733" s="422"/>
      <c r="MHC733" s="3"/>
      <c r="MHD733" s="422"/>
      <c r="MHE733" s="3"/>
      <c r="MHF733" s="422"/>
      <c r="MHG733" s="3"/>
      <c r="MHH733" s="422"/>
      <c r="MHI733" s="3"/>
      <c r="MHJ733" s="422"/>
      <c r="MHK733" s="3"/>
      <c r="MHL733" s="422"/>
      <c r="MHM733" s="3"/>
      <c r="MHN733" s="422"/>
      <c r="MHO733" s="3"/>
      <c r="MHP733" s="422"/>
      <c r="MHQ733" s="3"/>
      <c r="MHR733" s="422"/>
      <c r="MHS733" s="3"/>
      <c r="MHT733" s="422"/>
      <c r="MHU733" s="3"/>
      <c r="MHV733" s="422"/>
      <c r="MHW733" s="3"/>
      <c r="MHX733" s="422"/>
      <c r="MHY733" s="3"/>
      <c r="MHZ733" s="422"/>
      <c r="MIA733" s="3"/>
      <c r="MIB733" s="422"/>
      <c r="MIC733" s="3"/>
      <c r="MID733" s="422"/>
      <c r="MIE733" s="3"/>
      <c r="MIF733" s="422"/>
      <c r="MIG733" s="3"/>
      <c r="MIH733" s="422"/>
      <c r="MII733" s="3"/>
      <c r="MIJ733" s="422"/>
      <c r="MIK733" s="3"/>
      <c r="MIL733" s="422"/>
      <c r="MIM733" s="3"/>
      <c r="MIN733" s="422"/>
      <c r="MIO733" s="3"/>
      <c r="MIP733" s="422"/>
      <c r="MIQ733" s="3"/>
      <c r="MIR733" s="422"/>
      <c r="MIS733" s="3"/>
      <c r="MIT733" s="422"/>
      <c r="MIU733" s="3"/>
      <c r="MIV733" s="422"/>
      <c r="MIW733" s="3"/>
      <c r="MIX733" s="422"/>
      <c r="MIY733" s="3"/>
      <c r="MIZ733" s="422"/>
      <c r="MJA733" s="3"/>
      <c r="MJB733" s="422"/>
      <c r="MJC733" s="3"/>
      <c r="MJD733" s="422"/>
      <c r="MJE733" s="3"/>
      <c r="MJF733" s="422"/>
      <c r="MJG733" s="3"/>
      <c r="MJH733" s="422"/>
      <c r="MJI733" s="3"/>
      <c r="MJJ733" s="422"/>
      <c r="MJK733" s="3"/>
      <c r="MJL733" s="422"/>
      <c r="MJM733" s="3"/>
      <c r="MJN733" s="422"/>
      <c r="MJO733" s="3"/>
      <c r="MJP733" s="422"/>
      <c r="MJQ733" s="3"/>
      <c r="MJR733" s="422"/>
      <c r="MJS733" s="3"/>
      <c r="MJT733" s="422"/>
      <c r="MJU733" s="3"/>
      <c r="MJV733" s="422"/>
      <c r="MJW733" s="3"/>
      <c r="MJX733" s="422"/>
      <c r="MJY733" s="3"/>
      <c r="MJZ733" s="422"/>
      <c r="MKA733" s="3"/>
      <c r="MKB733" s="422"/>
      <c r="MKC733" s="3"/>
      <c r="MKD733" s="422"/>
      <c r="MKE733" s="3"/>
      <c r="MKF733" s="422"/>
      <c r="MKG733" s="3"/>
      <c r="MKH733" s="422"/>
      <c r="MKI733" s="3"/>
      <c r="MKJ733" s="422"/>
      <c r="MKK733" s="3"/>
      <c r="MKL733" s="422"/>
      <c r="MKM733" s="3"/>
      <c r="MKN733" s="422"/>
      <c r="MKO733" s="3"/>
      <c r="MKP733" s="422"/>
      <c r="MKQ733" s="3"/>
      <c r="MKR733" s="422"/>
      <c r="MKS733" s="3"/>
      <c r="MKT733" s="422"/>
      <c r="MKU733" s="3"/>
      <c r="MKV733" s="422"/>
      <c r="MKW733" s="3"/>
      <c r="MKX733" s="422"/>
      <c r="MKY733" s="3"/>
      <c r="MKZ733" s="422"/>
      <c r="MLA733" s="3"/>
      <c r="MLB733" s="422"/>
      <c r="MLC733" s="3"/>
      <c r="MLD733" s="422"/>
      <c r="MLE733" s="3"/>
      <c r="MLF733" s="422"/>
      <c r="MLG733" s="3"/>
      <c r="MLH733" s="422"/>
      <c r="MLI733" s="3"/>
      <c r="MLJ733" s="422"/>
      <c r="MLK733" s="3"/>
      <c r="MLL733" s="422"/>
      <c r="MLM733" s="3"/>
      <c r="MLN733" s="422"/>
      <c r="MLO733" s="3"/>
      <c r="MLP733" s="422"/>
      <c r="MLQ733" s="3"/>
      <c r="MLR733" s="422"/>
      <c r="MLS733" s="3"/>
      <c r="MLT733" s="422"/>
      <c r="MLU733" s="3"/>
      <c r="MLV733" s="422"/>
      <c r="MLW733" s="3"/>
      <c r="MLX733" s="422"/>
      <c r="MLY733" s="3"/>
      <c r="MLZ733" s="422"/>
      <c r="MMA733" s="3"/>
      <c r="MMB733" s="422"/>
      <c r="MMC733" s="3"/>
      <c r="MMD733" s="422"/>
      <c r="MME733" s="3"/>
      <c r="MMF733" s="422"/>
      <c r="MMG733" s="3"/>
      <c r="MMH733" s="422"/>
      <c r="MMI733" s="3"/>
      <c r="MMJ733" s="422"/>
      <c r="MMK733" s="3"/>
      <c r="MML733" s="422"/>
      <c r="MMM733" s="3"/>
      <c r="MMN733" s="422"/>
      <c r="MMO733" s="3"/>
      <c r="MMP733" s="422"/>
      <c r="MMQ733" s="3"/>
      <c r="MMR733" s="422"/>
      <c r="MMS733" s="3"/>
      <c r="MMT733" s="422"/>
      <c r="MMU733" s="3"/>
      <c r="MMV733" s="422"/>
      <c r="MMW733" s="3"/>
      <c r="MMX733" s="422"/>
      <c r="MMY733" s="3"/>
      <c r="MMZ733" s="422"/>
      <c r="MNA733" s="3"/>
      <c r="MNB733" s="422"/>
      <c r="MNC733" s="3"/>
      <c r="MND733" s="422"/>
      <c r="MNE733" s="3"/>
      <c r="MNF733" s="422"/>
      <c r="MNG733" s="3"/>
      <c r="MNH733" s="422"/>
      <c r="MNI733" s="3"/>
      <c r="MNJ733" s="422"/>
      <c r="MNK733" s="3"/>
      <c r="MNL733" s="422"/>
      <c r="MNM733" s="3"/>
      <c r="MNN733" s="422"/>
      <c r="MNO733" s="3"/>
      <c r="MNP733" s="422"/>
      <c r="MNQ733" s="3"/>
      <c r="MNR733" s="422"/>
      <c r="MNS733" s="3"/>
      <c r="MNT733" s="422"/>
      <c r="MNU733" s="3"/>
      <c r="MNV733" s="422"/>
      <c r="MNW733" s="3"/>
      <c r="MNX733" s="422"/>
      <c r="MNY733" s="3"/>
      <c r="MNZ733" s="422"/>
      <c r="MOA733" s="3"/>
      <c r="MOB733" s="422"/>
      <c r="MOC733" s="3"/>
      <c r="MOD733" s="422"/>
      <c r="MOE733" s="3"/>
      <c r="MOF733" s="422"/>
      <c r="MOG733" s="3"/>
      <c r="MOH733" s="422"/>
      <c r="MOI733" s="3"/>
      <c r="MOJ733" s="422"/>
      <c r="MOK733" s="3"/>
      <c r="MOL733" s="422"/>
      <c r="MOM733" s="3"/>
      <c r="MON733" s="422"/>
      <c r="MOO733" s="3"/>
      <c r="MOP733" s="422"/>
      <c r="MOQ733" s="3"/>
      <c r="MOR733" s="422"/>
      <c r="MOS733" s="3"/>
      <c r="MOT733" s="422"/>
      <c r="MOU733" s="3"/>
      <c r="MOV733" s="422"/>
      <c r="MOW733" s="3"/>
      <c r="MOX733" s="422"/>
      <c r="MOY733" s="3"/>
      <c r="MOZ733" s="422"/>
      <c r="MPA733" s="3"/>
      <c r="MPB733" s="422"/>
      <c r="MPC733" s="3"/>
      <c r="MPD733" s="422"/>
      <c r="MPE733" s="3"/>
      <c r="MPF733" s="422"/>
      <c r="MPG733" s="3"/>
      <c r="MPH733" s="422"/>
      <c r="MPI733" s="3"/>
      <c r="MPJ733" s="422"/>
      <c r="MPK733" s="3"/>
      <c r="MPL733" s="422"/>
      <c r="MPM733" s="3"/>
      <c r="MPN733" s="422"/>
      <c r="MPO733" s="3"/>
      <c r="MPP733" s="422"/>
      <c r="MPQ733" s="3"/>
      <c r="MPR733" s="422"/>
      <c r="MPS733" s="3"/>
      <c r="MPT733" s="422"/>
      <c r="MPU733" s="3"/>
      <c r="MPV733" s="422"/>
      <c r="MPW733" s="3"/>
      <c r="MPX733" s="422"/>
      <c r="MPY733" s="3"/>
      <c r="MPZ733" s="422"/>
      <c r="MQA733" s="3"/>
      <c r="MQB733" s="422"/>
      <c r="MQC733" s="3"/>
      <c r="MQD733" s="422"/>
      <c r="MQE733" s="3"/>
      <c r="MQF733" s="422"/>
      <c r="MQG733" s="3"/>
      <c r="MQH733" s="422"/>
      <c r="MQI733" s="3"/>
      <c r="MQJ733" s="422"/>
      <c r="MQK733" s="3"/>
      <c r="MQL733" s="422"/>
      <c r="MQM733" s="3"/>
      <c r="MQN733" s="422"/>
      <c r="MQO733" s="3"/>
      <c r="MQP733" s="422"/>
      <c r="MQQ733" s="3"/>
      <c r="MQR733" s="422"/>
      <c r="MQS733" s="3"/>
      <c r="MQT733" s="422"/>
      <c r="MQU733" s="3"/>
      <c r="MQV733" s="422"/>
      <c r="MQW733" s="3"/>
      <c r="MQX733" s="422"/>
      <c r="MQY733" s="3"/>
      <c r="MQZ733" s="422"/>
      <c r="MRA733" s="3"/>
      <c r="MRB733" s="422"/>
      <c r="MRC733" s="3"/>
      <c r="MRD733" s="422"/>
      <c r="MRE733" s="3"/>
      <c r="MRF733" s="422"/>
      <c r="MRG733" s="3"/>
      <c r="MRH733" s="422"/>
      <c r="MRI733" s="3"/>
      <c r="MRJ733" s="422"/>
      <c r="MRK733" s="3"/>
      <c r="MRL733" s="422"/>
      <c r="MRM733" s="3"/>
      <c r="MRN733" s="422"/>
      <c r="MRO733" s="3"/>
      <c r="MRP733" s="422"/>
      <c r="MRQ733" s="3"/>
      <c r="MRR733" s="422"/>
      <c r="MRS733" s="3"/>
      <c r="MRT733" s="422"/>
      <c r="MRU733" s="3"/>
      <c r="MRV733" s="422"/>
      <c r="MRW733" s="3"/>
      <c r="MRX733" s="422"/>
      <c r="MRY733" s="3"/>
      <c r="MRZ733" s="422"/>
      <c r="MSA733" s="3"/>
      <c r="MSB733" s="422"/>
      <c r="MSC733" s="3"/>
      <c r="MSD733" s="422"/>
      <c r="MSE733" s="3"/>
      <c r="MSF733" s="422"/>
      <c r="MSG733" s="3"/>
      <c r="MSH733" s="422"/>
      <c r="MSI733" s="3"/>
      <c r="MSJ733" s="422"/>
      <c r="MSK733" s="3"/>
      <c r="MSL733" s="422"/>
      <c r="MSM733" s="3"/>
      <c r="MSN733" s="422"/>
      <c r="MSO733" s="3"/>
      <c r="MSP733" s="422"/>
      <c r="MSQ733" s="3"/>
      <c r="MSR733" s="422"/>
      <c r="MSS733" s="3"/>
      <c r="MST733" s="422"/>
      <c r="MSU733" s="3"/>
      <c r="MSV733" s="422"/>
      <c r="MSW733" s="3"/>
      <c r="MSX733" s="422"/>
      <c r="MSY733" s="3"/>
      <c r="MSZ733" s="422"/>
      <c r="MTA733" s="3"/>
      <c r="MTB733" s="422"/>
      <c r="MTC733" s="3"/>
      <c r="MTD733" s="422"/>
      <c r="MTE733" s="3"/>
      <c r="MTF733" s="422"/>
      <c r="MTG733" s="3"/>
      <c r="MTH733" s="422"/>
      <c r="MTI733" s="3"/>
      <c r="MTJ733" s="422"/>
      <c r="MTK733" s="3"/>
      <c r="MTL733" s="422"/>
      <c r="MTM733" s="3"/>
      <c r="MTN733" s="422"/>
      <c r="MTO733" s="3"/>
      <c r="MTP733" s="422"/>
      <c r="MTQ733" s="3"/>
      <c r="MTR733" s="422"/>
      <c r="MTS733" s="3"/>
      <c r="MTT733" s="422"/>
      <c r="MTU733" s="3"/>
      <c r="MTV733" s="422"/>
      <c r="MTW733" s="3"/>
      <c r="MTX733" s="422"/>
      <c r="MTY733" s="3"/>
      <c r="MTZ733" s="422"/>
      <c r="MUA733" s="3"/>
      <c r="MUB733" s="422"/>
      <c r="MUC733" s="3"/>
      <c r="MUD733" s="422"/>
      <c r="MUE733" s="3"/>
      <c r="MUF733" s="422"/>
      <c r="MUG733" s="3"/>
      <c r="MUH733" s="422"/>
      <c r="MUI733" s="3"/>
      <c r="MUJ733" s="422"/>
      <c r="MUK733" s="3"/>
      <c r="MUL733" s="422"/>
      <c r="MUM733" s="3"/>
      <c r="MUN733" s="422"/>
      <c r="MUO733" s="3"/>
      <c r="MUP733" s="422"/>
      <c r="MUQ733" s="3"/>
      <c r="MUR733" s="422"/>
      <c r="MUS733" s="3"/>
      <c r="MUT733" s="422"/>
      <c r="MUU733" s="3"/>
      <c r="MUV733" s="422"/>
      <c r="MUW733" s="3"/>
      <c r="MUX733" s="422"/>
      <c r="MUY733" s="3"/>
      <c r="MUZ733" s="422"/>
      <c r="MVA733" s="3"/>
      <c r="MVB733" s="422"/>
      <c r="MVC733" s="3"/>
      <c r="MVD733" s="422"/>
      <c r="MVE733" s="3"/>
      <c r="MVF733" s="422"/>
      <c r="MVG733" s="3"/>
      <c r="MVH733" s="422"/>
      <c r="MVI733" s="3"/>
      <c r="MVJ733" s="422"/>
      <c r="MVK733" s="3"/>
      <c r="MVL733" s="422"/>
      <c r="MVM733" s="3"/>
      <c r="MVN733" s="422"/>
      <c r="MVO733" s="3"/>
      <c r="MVP733" s="422"/>
      <c r="MVQ733" s="3"/>
      <c r="MVR733" s="422"/>
      <c r="MVS733" s="3"/>
      <c r="MVT733" s="422"/>
      <c r="MVU733" s="3"/>
      <c r="MVV733" s="422"/>
      <c r="MVW733" s="3"/>
      <c r="MVX733" s="422"/>
      <c r="MVY733" s="3"/>
      <c r="MVZ733" s="422"/>
      <c r="MWA733" s="3"/>
      <c r="MWB733" s="422"/>
      <c r="MWC733" s="3"/>
      <c r="MWD733" s="422"/>
      <c r="MWE733" s="3"/>
      <c r="MWF733" s="422"/>
      <c r="MWG733" s="3"/>
      <c r="MWH733" s="422"/>
      <c r="MWI733" s="3"/>
      <c r="MWJ733" s="422"/>
      <c r="MWK733" s="3"/>
      <c r="MWL733" s="422"/>
      <c r="MWM733" s="3"/>
      <c r="MWN733" s="422"/>
      <c r="MWO733" s="3"/>
      <c r="MWP733" s="422"/>
      <c r="MWQ733" s="3"/>
      <c r="MWR733" s="422"/>
      <c r="MWS733" s="3"/>
      <c r="MWT733" s="422"/>
      <c r="MWU733" s="3"/>
      <c r="MWV733" s="422"/>
      <c r="MWW733" s="3"/>
      <c r="MWX733" s="422"/>
      <c r="MWY733" s="3"/>
      <c r="MWZ733" s="422"/>
      <c r="MXA733" s="3"/>
      <c r="MXB733" s="422"/>
      <c r="MXC733" s="3"/>
      <c r="MXD733" s="422"/>
      <c r="MXE733" s="3"/>
      <c r="MXF733" s="422"/>
      <c r="MXG733" s="3"/>
      <c r="MXH733" s="422"/>
      <c r="MXI733" s="3"/>
      <c r="MXJ733" s="422"/>
      <c r="MXK733" s="3"/>
      <c r="MXL733" s="422"/>
      <c r="MXM733" s="3"/>
      <c r="MXN733" s="422"/>
      <c r="MXO733" s="3"/>
      <c r="MXP733" s="422"/>
      <c r="MXQ733" s="3"/>
      <c r="MXR733" s="422"/>
      <c r="MXS733" s="3"/>
      <c r="MXT733" s="422"/>
      <c r="MXU733" s="3"/>
      <c r="MXV733" s="422"/>
      <c r="MXW733" s="3"/>
      <c r="MXX733" s="422"/>
      <c r="MXY733" s="3"/>
      <c r="MXZ733" s="422"/>
      <c r="MYA733" s="3"/>
      <c r="MYB733" s="422"/>
      <c r="MYC733" s="3"/>
      <c r="MYD733" s="422"/>
      <c r="MYE733" s="3"/>
      <c r="MYF733" s="422"/>
      <c r="MYG733" s="3"/>
      <c r="MYH733" s="422"/>
      <c r="MYI733" s="3"/>
      <c r="MYJ733" s="422"/>
      <c r="MYK733" s="3"/>
      <c r="MYL733" s="422"/>
      <c r="MYM733" s="3"/>
      <c r="MYN733" s="422"/>
      <c r="MYO733" s="3"/>
      <c r="MYP733" s="422"/>
      <c r="MYQ733" s="3"/>
      <c r="MYR733" s="422"/>
      <c r="MYS733" s="3"/>
      <c r="MYT733" s="422"/>
      <c r="MYU733" s="3"/>
      <c r="MYV733" s="422"/>
      <c r="MYW733" s="3"/>
      <c r="MYX733" s="422"/>
      <c r="MYY733" s="3"/>
      <c r="MYZ733" s="422"/>
      <c r="MZA733" s="3"/>
      <c r="MZB733" s="422"/>
      <c r="MZC733" s="3"/>
      <c r="MZD733" s="422"/>
      <c r="MZE733" s="3"/>
      <c r="MZF733" s="422"/>
      <c r="MZG733" s="3"/>
      <c r="MZH733" s="422"/>
      <c r="MZI733" s="3"/>
      <c r="MZJ733" s="422"/>
      <c r="MZK733" s="3"/>
      <c r="MZL733" s="422"/>
      <c r="MZM733" s="3"/>
      <c r="MZN733" s="422"/>
      <c r="MZO733" s="3"/>
      <c r="MZP733" s="422"/>
      <c r="MZQ733" s="3"/>
      <c r="MZR733" s="422"/>
      <c r="MZS733" s="3"/>
      <c r="MZT733" s="422"/>
      <c r="MZU733" s="3"/>
      <c r="MZV733" s="422"/>
      <c r="MZW733" s="3"/>
      <c r="MZX733" s="422"/>
      <c r="MZY733" s="3"/>
      <c r="MZZ733" s="422"/>
      <c r="NAA733" s="3"/>
      <c r="NAB733" s="422"/>
      <c r="NAC733" s="3"/>
      <c r="NAD733" s="422"/>
      <c r="NAE733" s="3"/>
      <c r="NAF733" s="422"/>
      <c r="NAG733" s="3"/>
      <c r="NAH733" s="422"/>
      <c r="NAI733" s="3"/>
      <c r="NAJ733" s="422"/>
      <c r="NAK733" s="3"/>
      <c r="NAL733" s="422"/>
      <c r="NAM733" s="3"/>
      <c r="NAN733" s="422"/>
      <c r="NAO733" s="3"/>
      <c r="NAP733" s="422"/>
      <c r="NAQ733" s="3"/>
      <c r="NAR733" s="422"/>
      <c r="NAS733" s="3"/>
      <c r="NAT733" s="422"/>
      <c r="NAU733" s="3"/>
      <c r="NAV733" s="422"/>
      <c r="NAW733" s="3"/>
      <c r="NAX733" s="422"/>
      <c r="NAY733" s="3"/>
      <c r="NAZ733" s="422"/>
      <c r="NBA733" s="3"/>
      <c r="NBB733" s="422"/>
      <c r="NBC733" s="3"/>
      <c r="NBD733" s="422"/>
      <c r="NBE733" s="3"/>
      <c r="NBF733" s="422"/>
      <c r="NBG733" s="3"/>
      <c r="NBH733" s="422"/>
      <c r="NBI733" s="3"/>
      <c r="NBJ733" s="422"/>
      <c r="NBK733" s="3"/>
      <c r="NBL733" s="422"/>
      <c r="NBM733" s="3"/>
      <c r="NBN733" s="422"/>
      <c r="NBO733" s="3"/>
      <c r="NBP733" s="422"/>
      <c r="NBQ733" s="3"/>
      <c r="NBR733" s="422"/>
      <c r="NBS733" s="3"/>
      <c r="NBT733" s="422"/>
      <c r="NBU733" s="3"/>
      <c r="NBV733" s="422"/>
      <c r="NBW733" s="3"/>
      <c r="NBX733" s="422"/>
      <c r="NBY733" s="3"/>
      <c r="NBZ733" s="422"/>
      <c r="NCA733" s="3"/>
      <c r="NCB733" s="422"/>
      <c r="NCC733" s="3"/>
      <c r="NCD733" s="422"/>
      <c r="NCE733" s="3"/>
      <c r="NCF733" s="422"/>
      <c r="NCG733" s="3"/>
      <c r="NCH733" s="422"/>
      <c r="NCI733" s="3"/>
      <c r="NCJ733" s="422"/>
      <c r="NCK733" s="3"/>
      <c r="NCL733" s="422"/>
      <c r="NCM733" s="3"/>
      <c r="NCN733" s="422"/>
      <c r="NCO733" s="3"/>
      <c r="NCP733" s="422"/>
      <c r="NCQ733" s="3"/>
      <c r="NCR733" s="422"/>
      <c r="NCS733" s="3"/>
      <c r="NCT733" s="422"/>
      <c r="NCU733" s="3"/>
      <c r="NCV733" s="422"/>
      <c r="NCW733" s="3"/>
      <c r="NCX733" s="422"/>
      <c r="NCY733" s="3"/>
      <c r="NCZ733" s="422"/>
      <c r="NDA733" s="3"/>
      <c r="NDB733" s="422"/>
      <c r="NDC733" s="3"/>
      <c r="NDD733" s="422"/>
      <c r="NDE733" s="3"/>
      <c r="NDF733" s="422"/>
      <c r="NDG733" s="3"/>
      <c r="NDH733" s="422"/>
      <c r="NDI733" s="3"/>
      <c r="NDJ733" s="422"/>
      <c r="NDK733" s="3"/>
      <c r="NDL733" s="422"/>
      <c r="NDM733" s="3"/>
      <c r="NDN733" s="422"/>
      <c r="NDO733" s="3"/>
      <c r="NDP733" s="422"/>
      <c r="NDQ733" s="3"/>
      <c r="NDR733" s="422"/>
      <c r="NDS733" s="3"/>
      <c r="NDT733" s="422"/>
      <c r="NDU733" s="3"/>
      <c r="NDV733" s="422"/>
      <c r="NDW733" s="3"/>
      <c r="NDX733" s="422"/>
      <c r="NDY733" s="3"/>
      <c r="NDZ733" s="422"/>
      <c r="NEA733" s="3"/>
      <c r="NEB733" s="422"/>
      <c r="NEC733" s="3"/>
      <c r="NED733" s="422"/>
      <c r="NEE733" s="3"/>
      <c r="NEF733" s="422"/>
      <c r="NEG733" s="3"/>
      <c r="NEH733" s="422"/>
      <c r="NEI733" s="3"/>
      <c r="NEJ733" s="422"/>
      <c r="NEK733" s="3"/>
      <c r="NEL733" s="422"/>
      <c r="NEM733" s="3"/>
      <c r="NEN733" s="422"/>
      <c r="NEO733" s="3"/>
      <c r="NEP733" s="422"/>
      <c r="NEQ733" s="3"/>
      <c r="NER733" s="422"/>
      <c r="NES733" s="3"/>
      <c r="NET733" s="422"/>
      <c r="NEU733" s="3"/>
      <c r="NEV733" s="422"/>
      <c r="NEW733" s="3"/>
      <c r="NEX733" s="422"/>
      <c r="NEY733" s="3"/>
      <c r="NEZ733" s="422"/>
      <c r="NFA733" s="3"/>
      <c r="NFB733" s="422"/>
      <c r="NFC733" s="3"/>
      <c r="NFD733" s="422"/>
      <c r="NFE733" s="3"/>
      <c r="NFF733" s="422"/>
      <c r="NFG733" s="3"/>
      <c r="NFH733" s="422"/>
      <c r="NFI733" s="3"/>
      <c r="NFJ733" s="422"/>
      <c r="NFK733" s="3"/>
      <c r="NFL733" s="422"/>
      <c r="NFM733" s="3"/>
      <c r="NFN733" s="422"/>
      <c r="NFO733" s="3"/>
      <c r="NFP733" s="422"/>
      <c r="NFQ733" s="3"/>
      <c r="NFR733" s="422"/>
      <c r="NFS733" s="3"/>
      <c r="NFT733" s="422"/>
      <c r="NFU733" s="3"/>
      <c r="NFV733" s="422"/>
      <c r="NFW733" s="3"/>
      <c r="NFX733" s="422"/>
      <c r="NFY733" s="3"/>
      <c r="NFZ733" s="422"/>
      <c r="NGA733" s="3"/>
      <c r="NGB733" s="422"/>
      <c r="NGC733" s="3"/>
      <c r="NGD733" s="422"/>
      <c r="NGE733" s="3"/>
      <c r="NGF733" s="422"/>
      <c r="NGG733" s="3"/>
      <c r="NGH733" s="422"/>
      <c r="NGI733" s="3"/>
      <c r="NGJ733" s="422"/>
      <c r="NGK733" s="3"/>
      <c r="NGL733" s="422"/>
      <c r="NGM733" s="3"/>
      <c r="NGN733" s="422"/>
      <c r="NGO733" s="3"/>
      <c r="NGP733" s="422"/>
      <c r="NGQ733" s="3"/>
      <c r="NGR733" s="422"/>
      <c r="NGS733" s="3"/>
      <c r="NGT733" s="422"/>
      <c r="NGU733" s="3"/>
      <c r="NGV733" s="422"/>
      <c r="NGW733" s="3"/>
      <c r="NGX733" s="422"/>
      <c r="NGY733" s="3"/>
      <c r="NGZ733" s="422"/>
      <c r="NHA733" s="3"/>
      <c r="NHB733" s="422"/>
      <c r="NHC733" s="3"/>
      <c r="NHD733" s="422"/>
      <c r="NHE733" s="3"/>
      <c r="NHF733" s="422"/>
      <c r="NHG733" s="3"/>
      <c r="NHH733" s="422"/>
      <c r="NHI733" s="3"/>
      <c r="NHJ733" s="422"/>
      <c r="NHK733" s="3"/>
      <c r="NHL733" s="422"/>
      <c r="NHM733" s="3"/>
      <c r="NHN733" s="422"/>
      <c r="NHO733" s="3"/>
      <c r="NHP733" s="422"/>
      <c r="NHQ733" s="3"/>
      <c r="NHR733" s="422"/>
      <c r="NHS733" s="3"/>
      <c r="NHT733" s="422"/>
      <c r="NHU733" s="3"/>
      <c r="NHV733" s="422"/>
      <c r="NHW733" s="3"/>
      <c r="NHX733" s="422"/>
      <c r="NHY733" s="3"/>
      <c r="NHZ733" s="422"/>
      <c r="NIA733" s="3"/>
      <c r="NIB733" s="422"/>
      <c r="NIC733" s="3"/>
      <c r="NID733" s="422"/>
      <c r="NIE733" s="3"/>
      <c r="NIF733" s="422"/>
      <c r="NIG733" s="3"/>
      <c r="NIH733" s="422"/>
      <c r="NII733" s="3"/>
      <c r="NIJ733" s="422"/>
      <c r="NIK733" s="3"/>
      <c r="NIL733" s="422"/>
      <c r="NIM733" s="3"/>
      <c r="NIN733" s="422"/>
      <c r="NIO733" s="3"/>
      <c r="NIP733" s="422"/>
      <c r="NIQ733" s="3"/>
      <c r="NIR733" s="422"/>
      <c r="NIS733" s="3"/>
      <c r="NIT733" s="422"/>
      <c r="NIU733" s="3"/>
      <c r="NIV733" s="422"/>
      <c r="NIW733" s="3"/>
      <c r="NIX733" s="422"/>
      <c r="NIY733" s="3"/>
      <c r="NIZ733" s="422"/>
      <c r="NJA733" s="3"/>
      <c r="NJB733" s="422"/>
      <c r="NJC733" s="3"/>
      <c r="NJD733" s="422"/>
      <c r="NJE733" s="3"/>
      <c r="NJF733" s="422"/>
      <c r="NJG733" s="3"/>
      <c r="NJH733" s="422"/>
      <c r="NJI733" s="3"/>
      <c r="NJJ733" s="422"/>
      <c r="NJK733" s="3"/>
      <c r="NJL733" s="422"/>
      <c r="NJM733" s="3"/>
      <c r="NJN733" s="422"/>
      <c r="NJO733" s="3"/>
      <c r="NJP733" s="422"/>
      <c r="NJQ733" s="3"/>
      <c r="NJR733" s="422"/>
      <c r="NJS733" s="3"/>
      <c r="NJT733" s="422"/>
      <c r="NJU733" s="3"/>
      <c r="NJV733" s="422"/>
      <c r="NJW733" s="3"/>
      <c r="NJX733" s="422"/>
      <c r="NJY733" s="3"/>
      <c r="NJZ733" s="422"/>
      <c r="NKA733" s="3"/>
      <c r="NKB733" s="422"/>
      <c r="NKC733" s="3"/>
      <c r="NKD733" s="422"/>
      <c r="NKE733" s="3"/>
      <c r="NKF733" s="422"/>
      <c r="NKG733" s="3"/>
      <c r="NKH733" s="422"/>
      <c r="NKI733" s="3"/>
      <c r="NKJ733" s="422"/>
      <c r="NKK733" s="3"/>
      <c r="NKL733" s="422"/>
      <c r="NKM733" s="3"/>
      <c r="NKN733" s="422"/>
      <c r="NKO733" s="3"/>
      <c r="NKP733" s="422"/>
      <c r="NKQ733" s="3"/>
      <c r="NKR733" s="422"/>
      <c r="NKS733" s="3"/>
      <c r="NKT733" s="422"/>
      <c r="NKU733" s="3"/>
      <c r="NKV733" s="422"/>
      <c r="NKW733" s="3"/>
      <c r="NKX733" s="422"/>
      <c r="NKY733" s="3"/>
      <c r="NKZ733" s="422"/>
      <c r="NLA733" s="3"/>
      <c r="NLB733" s="422"/>
      <c r="NLC733" s="3"/>
      <c r="NLD733" s="422"/>
      <c r="NLE733" s="3"/>
      <c r="NLF733" s="422"/>
      <c r="NLG733" s="3"/>
      <c r="NLH733" s="422"/>
      <c r="NLI733" s="3"/>
      <c r="NLJ733" s="422"/>
      <c r="NLK733" s="3"/>
      <c r="NLL733" s="422"/>
      <c r="NLM733" s="3"/>
      <c r="NLN733" s="422"/>
      <c r="NLO733" s="3"/>
      <c r="NLP733" s="422"/>
      <c r="NLQ733" s="3"/>
      <c r="NLR733" s="422"/>
      <c r="NLS733" s="3"/>
      <c r="NLT733" s="422"/>
      <c r="NLU733" s="3"/>
      <c r="NLV733" s="422"/>
      <c r="NLW733" s="3"/>
      <c r="NLX733" s="422"/>
      <c r="NLY733" s="3"/>
      <c r="NLZ733" s="422"/>
      <c r="NMA733" s="3"/>
      <c r="NMB733" s="422"/>
      <c r="NMC733" s="3"/>
      <c r="NMD733" s="422"/>
      <c r="NME733" s="3"/>
      <c r="NMF733" s="422"/>
      <c r="NMG733" s="3"/>
      <c r="NMH733" s="422"/>
      <c r="NMI733" s="3"/>
      <c r="NMJ733" s="422"/>
      <c r="NMK733" s="3"/>
      <c r="NML733" s="422"/>
      <c r="NMM733" s="3"/>
      <c r="NMN733" s="422"/>
      <c r="NMO733" s="3"/>
      <c r="NMP733" s="422"/>
      <c r="NMQ733" s="3"/>
      <c r="NMR733" s="422"/>
      <c r="NMS733" s="3"/>
      <c r="NMT733" s="422"/>
      <c r="NMU733" s="3"/>
      <c r="NMV733" s="422"/>
      <c r="NMW733" s="3"/>
      <c r="NMX733" s="422"/>
      <c r="NMY733" s="3"/>
      <c r="NMZ733" s="422"/>
      <c r="NNA733" s="3"/>
      <c r="NNB733" s="422"/>
      <c r="NNC733" s="3"/>
      <c r="NND733" s="422"/>
      <c r="NNE733" s="3"/>
      <c r="NNF733" s="422"/>
      <c r="NNG733" s="3"/>
      <c r="NNH733" s="422"/>
      <c r="NNI733" s="3"/>
      <c r="NNJ733" s="422"/>
      <c r="NNK733" s="3"/>
      <c r="NNL733" s="422"/>
      <c r="NNM733" s="3"/>
      <c r="NNN733" s="422"/>
      <c r="NNO733" s="3"/>
      <c r="NNP733" s="422"/>
      <c r="NNQ733" s="3"/>
      <c r="NNR733" s="422"/>
      <c r="NNS733" s="3"/>
      <c r="NNT733" s="422"/>
      <c r="NNU733" s="3"/>
      <c r="NNV733" s="422"/>
      <c r="NNW733" s="3"/>
      <c r="NNX733" s="422"/>
      <c r="NNY733" s="3"/>
      <c r="NNZ733" s="422"/>
      <c r="NOA733" s="3"/>
      <c r="NOB733" s="422"/>
      <c r="NOC733" s="3"/>
      <c r="NOD733" s="422"/>
      <c r="NOE733" s="3"/>
      <c r="NOF733" s="422"/>
      <c r="NOG733" s="3"/>
      <c r="NOH733" s="422"/>
      <c r="NOI733" s="3"/>
      <c r="NOJ733" s="422"/>
      <c r="NOK733" s="3"/>
      <c r="NOL733" s="422"/>
      <c r="NOM733" s="3"/>
      <c r="NON733" s="422"/>
      <c r="NOO733" s="3"/>
      <c r="NOP733" s="422"/>
      <c r="NOQ733" s="3"/>
      <c r="NOR733" s="422"/>
      <c r="NOS733" s="3"/>
      <c r="NOT733" s="422"/>
      <c r="NOU733" s="3"/>
      <c r="NOV733" s="422"/>
      <c r="NOW733" s="3"/>
      <c r="NOX733" s="422"/>
      <c r="NOY733" s="3"/>
      <c r="NOZ733" s="422"/>
      <c r="NPA733" s="3"/>
      <c r="NPB733" s="422"/>
      <c r="NPC733" s="3"/>
      <c r="NPD733" s="422"/>
      <c r="NPE733" s="3"/>
      <c r="NPF733" s="422"/>
      <c r="NPG733" s="3"/>
      <c r="NPH733" s="422"/>
      <c r="NPI733" s="3"/>
      <c r="NPJ733" s="422"/>
      <c r="NPK733" s="3"/>
      <c r="NPL733" s="422"/>
      <c r="NPM733" s="3"/>
      <c r="NPN733" s="422"/>
      <c r="NPO733" s="3"/>
      <c r="NPP733" s="422"/>
      <c r="NPQ733" s="3"/>
      <c r="NPR733" s="422"/>
      <c r="NPS733" s="3"/>
      <c r="NPT733" s="422"/>
      <c r="NPU733" s="3"/>
      <c r="NPV733" s="422"/>
      <c r="NPW733" s="3"/>
      <c r="NPX733" s="422"/>
      <c r="NPY733" s="3"/>
      <c r="NPZ733" s="422"/>
      <c r="NQA733" s="3"/>
      <c r="NQB733" s="422"/>
      <c r="NQC733" s="3"/>
      <c r="NQD733" s="422"/>
      <c r="NQE733" s="3"/>
      <c r="NQF733" s="422"/>
      <c r="NQG733" s="3"/>
      <c r="NQH733" s="422"/>
      <c r="NQI733" s="3"/>
      <c r="NQJ733" s="422"/>
      <c r="NQK733" s="3"/>
      <c r="NQL733" s="422"/>
      <c r="NQM733" s="3"/>
      <c r="NQN733" s="422"/>
      <c r="NQO733" s="3"/>
      <c r="NQP733" s="422"/>
      <c r="NQQ733" s="3"/>
      <c r="NQR733" s="422"/>
      <c r="NQS733" s="3"/>
      <c r="NQT733" s="422"/>
      <c r="NQU733" s="3"/>
      <c r="NQV733" s="422"/>
      <c r="NQW733" s="3"/>
      <c r="NQX733" s="422"/>
      <c r="NQY733" s="3"/>
      <c r="NQZ733" s="422"/>
      <c r="NRA733" s="3"/>
      <c r="NRB733" s="422"/>
      <c r="NRC733" s="3"/>
      <c r="NRD733" s="422"/>
      <c r="NRE733" s="3"/>
      <c r="NRF733" s="422"/>
      <c r="NRG733" s="3"/>
      <c r="NRH733" s="422"/>
      <c r="NRI733" s="3"/>
      <c r="NRJ733" s="422"/>
      <c r="NRK733" s="3"/>
      <c r="NRL733" s="422"/>
      <c r="NRM733" s="3"/>
      <c r="NRN733" s="422"/>
      <c r="NRO733" s="3"/>
      <c r="NRP733" s="422"/>
      <c r="NRQ733" s="3"/>
      <c r="NRR733" s="422"/>
      <c r="NRS733" s="3"/>
      <c r="NRT733" s="422"/>
      <c r="NRU733" s="3"/>
      <c r="NRV733" s="422"/>
      <c r="NRW733" s="3"/>
      <c r="NRX733" s="422"/>
      <c r="NRY733" s="3"/>
      <c r="NRZ733" s="422"/>
      <c r="NSA733" s="3"/>
      <c r="NSB733" s="422"/>
      <c r="NSC733" s="3"/>
      <c r="NSD733" s="422"/>
      <c r="NSE733" s="3"/>
      <c r="NSF733" s="422"/>
      <c r="NSG733" s="3"/>
      <c r="NSH733" s="422"/>
      <c r="NSI733" s="3"/>
      <c r="NSJ733" s="422"/>
      <c r="NSK733" s="3"/>
      <c r="NSL733" s="422"/>
      <c r="NSM733" s="3"/>
      <c r="NSN733" s="422"/>
      <c r="NSO733" s="3"/>
      <c r="NSP733" s="422"/>
      <c r="NSQ733" s="3"/>
      <c r="NSR733" s="422"/>
      <c r="NSS733" s="3"/>
      <c r="NST733" s="422"/>
      <c r="NSU733" s="3"/>
      <c r="NSV733" s="422"/>
      <c r="NSW733" s="3"/>
      <c r="NSX733" s="422"/>
      <c r="NSY733" s="3"/>
      <c r="NSZ733" s="422"/>
      <c r="NTA733" s="3"/>
      <c r="NTB733" s="422"/>
      <c r="NTC733" s="3"/>
      <c r="NTD733" s="422"/>
      <c r="NTE733" s="3"/>
      <c r="NTF733" s="422"/>
      <c r="NTG733" s="3"/>
      <c r="NTH733" s="422"/>
      <c r="NTI733" s="3"/>
      <c r="NTJ733" s="422"/>
      <c r="NTK733" s="3"/>
      <c r="NTL733" s="422"/>
      <c r="NTM733" s="3"/>
      <c r="NTN733" s="422"/>
      <c r="NTO733" s="3"/>
      <c r="NTP733" s="422"/>
      <c r="NTQ733" s="3"/>
      <c r="NTR733" s="422"/>
      <c r="NTS733" s="3"/>
      <c r="NTT733" s="422"/>
      <c r="NTU733" s="3"/>
      <c r="NTV733" s="422"/>
      <c r="NTW733" s="3"/>
      <c r="NTX733" s="422"/>
      <c r="NTY733" s="3"/>
      <c r="NTZ733" s="422"/>
      <c r="NUA733" s="3"/>
      <c r="NUB733" s="422"/>
      <c r="NUC733" s="3"/>
      <c r="NUD733" s="422"/>
      <c r="NUE733" s="3"/>
      <c r="NUF733" s="422"/>
      <c r="NUG733" s="3"/>
      <c r="NUH733" s="422"/>
      <c r="NUI733" s="3"/>
      <c r="NUJ733" s="422"/>
      <c r="NUK733" s="3"/>
      <c r="NUL733" s="422"/>
      <c r="NUM733" s="3"/>
      <c r="NUN733" s="422"/>
      <c r="NUO733" s="3"/>
      <c r="NUP733" s="422"/>
      <c r="NUQ733" s="3"/>
      <c r="NUR733" s="422"/>
      <c r="NUS733" s="3"/>
      <c r="NUT733" s="422"/>
      <c r="NUU733" s="3"/>
      <c r="NUV733" s="422"/>
      <c r="NUW733" s="3"/>
      <c r="NUX733" s="422"/>
      <c r="NUY733" s="3"/>
      <c r="NUZ733" s="422"/>
      <c r="NVA733" s="3"/>
      <c r="NVB733" s="422"/>
      <c r="NVC733" s="3"/>
      <c r="NVD733" s="422"/>
      <c r="NVE733" s="3"/>
      <c r="NVF733" s="422"/>
      <c r="NVG733" s="3"/>
      <c r="NVH733" s="422"/>
      <c r="NVI733" s="3"/>
      <c r="NVJ733" s="422"/>
      <c r="NVK733" s="3"/>
      <c r="NVL733" s="422"/>
      <c r="NVM733" s="3"/>
      <c r="NVN733" s="422"/>
      <c r="NVO733" s="3"/>
      <c r="NVP733" s="422"/>
      <c r="NVQ733" s="3"/>
      <c r="NVR733" s="422"/>
      <c r="NVS733" s="3"/>
      <c r="NVT733" s="422"/>
      <c r="NVU733" s="3"/>
      <c r="NVV733" s="422"/>
      <c r="NVW733" s="3"/>
      <c r="NVX733" s="422"/>
      <c r="NVY733" s="3"/>
      <c r="NVZ733" s="422"/>
      <c r="NWA733" s="3"/>
      <c r="NWB733" s="422"/>
      <c r="NWC733" s="3"/>
      <c r="NWD733" s="422"/>
      <c r="NWE733" s="3"/>
      <c r="NWF733" s="422"/>
      <c r="NWG733" s="3"/>
      <c r="NWH733" s="422"/>
      <c r="NWI733" s="3"/>
      <c r="NWJ733" s="422"/>
      <c r="NWK733" s="3"/>
      <c r="NWL733" s="422"/>
      <c r="NWM733" s="3"/>
      <c r="NWN733" s="422"/>
      <c r="NWO733" s="3"/>
      <c r="NWP733" s="422"/>
      <c r="NWQ733" s="3"/>
      <c r="NWR733" s="422"/>
      <c r="NWS733" s="3"/>
      <c r="NWT733" s="422"/>
      <c r="NWU733" s="3"/>
      <c r="NWV733" s="422"/>
      <c r="NWW733" s="3"/>
      <c r="NWX733" s="422"/>
      <c r="NWY733" s="3"/>
      <c r="NWZ733" s="422"/>
      <c r="NXA733" s="3"/>
      <c r="NXB733" s="422"/>
      <c r="NXC733" s="3"/>
      <c r="NXD733" s="422"/>
      <c r="NXE733" s="3"/>
      <c r="NXF733" s="422"/>
      <c r="NXG733" s="3"/>
      <c r="NXH733" s="422"/>
      <c r="NXI733" s="3"/>
      <c r="NXJ733" s="422"/>
      <c r="NXK733" s="3"/>
      <c r="NXL733" s="422"/>
      <c r="NXM733" s="3"/>
      <c r="NXN733" s="422"/>
      <c r="NXO733" s="3"/>
      <c r="NXP733" s="422"/>
      <c r="NXQ733" s="3"/>
      <c r="NXR733" s="422"/>
      <c r="NXS733" s="3"/>
      <c r="NXT733" s="422"/>
      <c r="NXU733" s="3"/>
      <c r="NXV733" s="422"/>
      <c r="NXW733" s="3"/>
      <c r="NXX733" s="422"/>
      <c r="NXY733" s="3"/>
      <c r="NXZ733" s="422"/>
      <c r="NYA733" s="3"/>
      <c r="NYB733" s="422"/>
      <c r="NYC733" s="3"/>
      <c r="NYD733" s="422"/>
      <c r="NYE733" s="3"/>
      <c r="NYF733" s="422"/>
      <c r="NYG733" s="3"/>
      <c r="NYH733" s="422"/>
      <c r="NYI733" s="3"/>
      <c r="NYJ733" s="422"/>
      <c r="NYK733" s="3"/>
      <c r="NYL733" s="422"/>
      <c r="NYM733" s="3"/>
      <c r="NYN733" s="422"/>
      <c r="NYO733" s="3"/>
      <c r="NYP733" s="422"/>
      <c r="NYQ733" s="3"/>
      <c r="NYR733" s="422"/>
      <c r="NYS733" s="3"/>
      <c r="NYT733" s="422"/>
      <c r="NYU733" s="3"/>
      <c r="NYV733" s="422"/>
      <c r="NYW733" s="3"/>
      <c r="NYX733" s="422"/>
      <c r="NYY733" s="3"/>
      <c r="NYZ733" s="422"/>
      <c r="NZA733" s="3"/>
      <c r="NZB733" s="422"/>
      <c r="NZC733" s="3"/>
      <c r="NZD733" s="422"/>
      <c r="NZE733" s="3"/>
      <c r="NZF733" s="422"/>
      <c r="NZG733" s="3"/>
      <c r="NZH733" s="422"/>
      <c r="NZI733" s="3"/>
      <c r="NZJ733" s="422"/>
      <c r="NZK733" s="3"/>
      <c r="NZL733" s="422"/>
      <c r="NZM733" s="3"/>
      <c r="NZN733" s="422"/>
      <c r="NZO733" s="3"/>
      <c r="NZP733" s="422"/>
      <c r="NZQ733" s="3"/>
      <c r="NZR733" s="422"/>
      <c r="NZS733" s="3"/>
      <c r="NZT733" s="422"/>
      <c r="NZU733" s="3"/>
      <c r="NZV733" s="422"/>
      <c r="NZW733" s="3"/>
      <c r="NZX733" s="422"/>
      <c r="NZY733" s="3"/>
      <c r="NZZ733" s="422"/>
      <c r="OAA733" s="3"/>
      <c r="OAB733" s="422"/>
      <c r="OAC733" s="3"/>
      <c r="OAD733" s="422"/>
      <c r="OAE733" s="3"/>
      <c r="OAF733" s="422"/>
      <c r="OAG733" s="3"/>
      <c r="OAH733" s="422"/>
      <c r="OAI733" s="3"/>
      <c r="OAJ733" s="422"/>
      <c r="OAK733" s="3"/>
      <c r="OAL733" s="422"/>
      <c r="OAM733" s="3"/>
      <c r="OAN733" s="422"/>
      <c r="OAO733" s="3"/>
      <c r="OAP733" s="422"/>
      <c r="OAQ733" s="3"/>
      <c r="OAR733" s="422"/>
      <c r="OAS733" s="3"/>
      <c r="OAT733" s="422"/>
      <c r="OAU733" s="3"/>
      <c r="OAV733" s="422"/>
      <c r="OAW733" s="3"/>
      <c r="OAX733" s="422"/>
      <c r="OAY733" s="3"/>
      <c r="OAZ733" s="422"/>
      <c r="OBA733" s="3"/>
      <c r="OBB733" s="422"/>
      <c r="OBC733" s="3"/>
      <c r="OBD733" s="422"/>
      <c r="OBE733" s="3"/>
      <c r="OBF733" s="422"/>
      <c r="OBG733" s="3"/>
      <c r="OBH733" s="422"/>
      <c r="OBI733" s="3"/>
      <c r="OBJ733" s="422"/>
      <c r="OBK733" s="3"/>
      <c r="OBL733" s="422"/>
      <c r="OBM733" s="3"/>
      <c r="OBN733" s="422"/>
      <c r="OBO733" s="3"/>
      <c r="OBP733" s="422"/>
      <c r="OBQ733" s="3"/>
      <c r="OBR733" s="422"/>
      <c r="OBS733" s="3"/>
      <c r="OBT733" s="422"/>
      <c r="OBU733" s="3"/>
      <c r="OBV733" s="422"/>
      <c r="OBW733" s="3"/>
      <c r="OBX733" s="422"/>
      <c r="OBY733" s="3"/>
      <c r="OBZ733" s="422"/>
      <c r="OCA733" s="3"/>
      <c r="OCB733" s="422"/>
      <c r="OCC733" s="3"/>
      <c r="OCD733" s="422"/>
      <c r="OCE733" s="3"/>
      <c r="OCF733" s="422"/>
      <c r="OCG733" s="3"/>
      <c r="OCH733" s="422"/>
      <c r="OCI733" s="3"/>
      <c r="OCJ733" s="422"/>
      <c r="OCK733" s="3"/>
      <c r="OCL733" s="422"/>
      <c r="OCM733" s="3"/>
      <c r="OCN733" s="422"/>
      <c r="OCO733" s="3"/>
      <c r="OCP733" s="422"/>
      <c r="OCQ733" s="3"/>
      <c r="OCR733" s="422"/>
      <c r="OCS733" s="3"/>
      <c r="OCT733" s="422"/>
      <c r="OCU733" s="3"/>
      <c r="OCV733" s="422"/>
      <c r="OCW733" s="3"/>
      <c r="OCX733" s="422"/>
      <c r="OCY733" s="3"/>
      <c r="OCZ733" s="422"/>
      <c r="ODA733" s="3"/>
      <c r="ODB733" s="422"/>
      <c r="ODC733" s="3"/>
      <c r="ODD733" s="422"/>
      <c r="ODE733" s="3"/>
      <c r="ODF733" s="422"/>
      <c r="ODG733" s="3"/>
      <c r="ODH733" s="422"/>
      <c r="ODI733" s="3"/>
      <c r="ODJ733" s="422"/>
      <c r="ODK733" s="3"/>
      <c r="ODL733" s="422"/>
      <c r="ODM733" s="3"/>
      <c r="ODN733" s="422"/>
      <c r="ODO733" s="3"/>
      <c r="ODP733" s="422"/>
      <c r="ODQ733" s="3"/>
      <c r="ODR733" s="422"/>
      <c r="ODS733" s="3"/>
      <c r="ODT733" s="422"/>
      <c r="ODU733" s="3"/>
      <c r="ODV733" s="422"/>
      <c r="ODW733" s="3"/>
      <c r="ODX733" s="422"/>
      <c r="ODY733" s="3"/>
      <c r="ODZ733" s="422"/>
      <c r="OEA733" s="3"/>
      <c r="OEB733" s="422"/>
      <c r="OEC733" s="3"/>
      <c r="OED733" s="422"/>
      <c r="OEE733" s="3"/>
      <c r="OEF733" s="422"/>
      <c r="OEG733" s="3"/>
      <c r="OEH733" s="422"/>
      <c r="OEI733" s="3"/>
      <c r="OEJ733" s="422"/>
      <c r="OEK733" s="3"/>
      <c r="OEL733" s="422"/>
      <c r="OEM733" s="3"/>
      <c r="OEN733" s="422"/>
      <c r="OEO733" s="3"/>
      <c r="OEP733" s="422"/>
      <c r="OEQ733" s="3"/>
      <c r="OER733" s="422"/>
      <c r="OES733" s="3"/>
      <c r="OET733" s="422"/>
      <c r="OEU733" s="3"/>
      <c r="OEV733" s="422"/>
      <c r="OEW733" s="3"/>
      <c r="OEX733" s="422"/>
      <c r="OEY733" s="3"/>
      <c r="OEZ733" s="422"/>
      <c r="OFA733" s="3"/>
      <c r="OFB733" s="422"/>
      <c r="OFC733" s="3"/>
      <c r="OFD733" s="422"/>
      <c r="OFE733" s="3"/>
      <c r="OFF733" s="422"/>
      <c r="OFG733" s="3"/>
      <c r="OFH733" s="422"/>
      <c r="OFI733" s="3"/>
      <c r="OFJ733" s="422"/>
      <c r="OFK733" s="3"/>
      <c r="OFL733" s="422"/>
      <c r="OFM733" s="3"/>
      <c r="OFN733" s="422"/>
      <c r="OFO733" s="3"/>
      <c r="OFP733" s="422"/>
      <c r="OFQ733" s="3"/>
      <c r="OFR733" s="422"/>
      <c r="OFS733" s="3"/>
      <c r="OFT733" s="422"/>
      <c r="OFU733" s="3"/>
      <c r="OFV733" s="422"/>
      <c r="OFW733" s="3"/>
      <c r="OFX733" s="422"/>
      <c r="OFY733" s="3"/>
      <c r="OFZ733" s="422"/>
      <c r="OGA733" s="3"/>
      <c r="OGB733" s="422"/>
      <c r="OGC733" s="3"/>
      <c r="OGD733" s="422"/>
      <c r="OGE733" s="3"/>
      <c r="OGF733" s="422"/>
      <c r="OGG733" s="3"/>
      <c r="OGH733" s="422"/>
      <c r="OGI733" s="3"/>
      <c r="OGJ733" s="422"/>
      <c r="OGK733" s="3"/>
      <c r="OGL733" s="422"/>
      <c r="OGM733" s="3"/>
      <c r="OGN733" s="422"/>
      <c r="OGO733" s="3"/>
      <c r="OGP733" s="422"/>
      <c r="OGQ733" s="3"/>
      <c r="OGR733" s="422"/>
      <c r="OGS733" s="3"/>
      <c r="OGT733" s="422"/>
      <c r="OGU733" s="3"/>
      <c r="OGV733" s="422"/>
      <c r="OGW733" s="3"/>
      <c r="OGX733" s="422"/>
      <c r="OGY733" s="3"/>
      <c r="OGZ733" s="422"/>
      <c r="OHA733" s="3"/>
      <c r="OHB733" s="422"/>
      <c r="OHC733" s="3"/>
      <c r="OHD733" s="422"/>
      <c r="OHE733" s="3"/>
      <c r="OHF733" s="422"/>
      <c r="OHG733" s="3"/>
      <c r="OHH733" s="422"/>
      <c r="OHI733" s="3"/>
      <c r="OHJ733" s="422"/>
      <c r="OHK733" s="3"/>
      <c r="OHL733" s="422"/>
      <c r="OHM733" s="3"/>
      <c r="OHN733" s="422"/>
      <c r="OHO733" s="3"/>
      <c r="OHP733" s="422"/>
      <c r="OHQ733" s="3"/>
      <c r="OHR733" s="422"/>
      <c r="OHS733" s="3"/>
      <c r="OHT733" s="422"/>
      <c r="OHU733" s="3"/>
      <c r="OHV733" s="422"/>
      <c r="OHW733" s="3"/>
      <c r="OHX733" s="422"/>
      <c r="OHY733" s="3"/>
      <c r="OHZ733" s="422"/>
      <c r="OIA733" s="3"/>
      <c r="OIB733" s="422"/>
      <c r="OIC733" s="3"/>
      <c r="OID733" s="422"/>
      <c r="OIE733" s="3"/>
      <c r="OIF733" s="422"/>
      <c r="OIG733" s="3"/>
      <c r="OIH733" s="422"/>
      <c r="OII733" s="3"/>
      <c r="OIJ733" s="422"/>
      <c r="OIK733" s="3"/>
      <c r="OIL733" s="422"/>
      <c r="OIM733" s="3"/>
      <c r="OIN733" s="422"/>
      <c r="OIO733" s="3"/>
      <c r="OIP733" s="422"/>
      <c r="OIQ733" s="3"/>
      <c r="OIR733" s="422"/>
      <c r="OIS733" s="3"/>
      <c r="OIT733" s="422"/>
      <c r="OIU733" s="3"/>
      <c r="OIV733" s="422"/>
      <c r="OIW733" s="3"/>
      <c r="OIX733" s="422"/>
      <c r="OIY733" s="3"/>
      <c r="OIZ733" s="422"/>
      <c r="OJA733" s="3"/>
      <c r="OJB733" s="422"/>
      <c r="OJC733" s="3"/>
      <c r="OJD733" s="422"/>
      <c r="OJE733" s="3"/>
      <c r="OJF733" s="422"/>
      <c r="OJG733" s="3"/>
      <c r="OJH733" s="422"/>
      <c r="OJI733" s="3"/>
      <c r="OJJ733" s="422"/>
      <c r="OJK733" s="3"/>
      <c r="OJL733" s="422"/>
      <c r="OJM733" s="3"/>
      <c r="OJN733" s="422"/>
      <c r="OJO733" s="3"/>
      <c r="OJP733" s="422"/>
      <c r="OJQ733" s="3"/>
      <c r="OJR733" s="422"/>
      <c r="OJS733" s="3"/>
      <c r="OJT733" s="422"/>
      <c r="OJU733" s="3"/>
      <c r="OJV733" s="422"/>
      <c r="OJW733" s="3"/>
      <c r="OJX733" s="422"/>
      <c r="OJY733" s="3"/>
      <c r="OJZ733" s="422"/>
      <c r="OKA733" s="3"/>
      <c r="OKB733" s="422"/>
      <c r="OKC733" s="3"/>
      <c r="OKD733" s="422"/>
      <c r="OKE733" s="3"/>
      <c r="OKF733" s="422"/>
      <c r="OKG733" s="3"/>
      <c r="OKH733" s="422"/>
      <c r="OKI733" s="3"/>
      <c r="OKJ733" s="422"/>
      <c r="OKK733" s="3"/>
      <c r="OKL733" s="422"/>
      <c r="OKM733" s="3"/>
      <c r="OKN733" s="422"/>
      <c r="OKO733" s="3"/>
      <c r="OKP733" s="422"/>
      <c r="OKQ733" s="3"/>
      <c r="OKR733" s="422"/>
      <c r="OKS733" s="3"/>
      <c r="OKT733" s="422"/>
      <c r="OKU733" s="3"/>
      <c r="OKV733" s="422"/>
      <c r="OKW733" s="3"/>
      <c r="OKX733" s="422"/>
      <c r="OKY733" s="3"/>
      <c r="OKZ733" s="422"/>
      <c r="OLA733" s="3"/>
      <c r="OLB733" s="422"/>
      <c r="OLC733" s="3"/>
      <c r="OLD733" s="422"/>
      <c r="OLE733" s="3"/>
      <c r="OLF733" s="422"/>
      <c r="OLG733" s="3"/>
      <c r="OLH733" s="422"/>
      <c r="OLI733" s="3"/>
      <c r="OLJ733" s="422"/>
      <c r="OLK733" s="3"/>
      <c r="OLL733" s="422"/>
      <c r="OLM733" s="3"/>
      <c r="OLN733" s="422"/>
      <c r="OLO733" s="3"/>
      <c r="OLP733" s="422"/>
      <c r="OLQ733" s="3"/>
      <c r="OLR733" s="422"/>
      <c r="OLS733" s="3"/>
      <c r="OLT733" s="422"/>
      <c r="OLU733" s="3"/>
      <c r="OLV733" s="422"/>
      <c r="OLW733" s="3"/>
      <c r="OLX733" s="422"/>
      <c r="OLY733" s="3"/>
      <c r="OLZ733" s="422"/>
      <c r="OMA733" s="3"/>
      <c r="OMB733" s="422"/>
      <c r="OMC733" s="3"/>
      <c r="OMD733" s="422"/>
      <c r="OME733" s="3"/>
      <c r="OMF733" s="422"/>
      <c r="OMG733" s="3"/>
      <c r="OMH733" s="422"/>
      <c r="OMI733" s="3"/>
      <c r="OMJ733" s="422"/>
      <c r="OMK733" s="3"/>
      <c r="OML733" s="422"/>
      <c r="OMM733" s="3"/>
      <c r="OMN733" s="422"/>
      <c r="OMO733" s="3"/>
      <c r="OMP733" s="422"/>
      <c r="OMQ733" s="3"/>
      <c r="OMR733" s="422"/>
      <c r="OMS733" s="3"/>
      <c r="OMT733" s="422"/>
      <c r="OMU733" s="3"/>
      <c r="OMV733" s="422"/>
      <c r="OMW733" s="3"/>
      <c r="OMX733" s="422"/>
      <c r="OMY733" s="3"/>
      <c r="OMZ733" s="422"/>
      <c r="ONA733" s="3"/>
      <c r="ONB733" s="422"/>
      <c r="ONC733" s="3"/>
      <c r="OND733" s="422"/>
      <c r="ONE733" s="3"/>
      <c r="ONF733" s="422"/>
      <c r="ONG733" s="3"/>
      <c r="ONH733" s="422"/>
      <c r="ONI733" s="3"/>
      <c r="ONJ733" s="422"/>
      <c r="ONK733" s="3"/>
      <c r="ONL733" s="422"/>
      <c r="ONM733" s="3"/>
      <c r="ONN733" s="422"/>
      <c r="ONO733" s="3"/>
      <c r="ONP733" s="422"/>
      <c r="ONQ733" s="3"/>
      <c r="ONR733" s="422"/>
      <c r="ONS733" s="3"/>
      <c r="ONT733" s="422"/>
      <c r="ONU733" s="3"/>
      <c r="ONV733" s="422"/>
      <c r="ONW733" s="3"/>
      <c r="ONX733" s="422"/>
      <c r="ONY733" s="3"/>
      <c r="ONZ733" s="422"/>
      <c r="OOA733" s="3"/>
      <c r="OOB733" s="422"/>
      <c r="OOC733" s="3"/>
      <c r="OOD733" s="422"/>
      <c r="OOE733" s="3"/>
      <c r="OOF733" s="422"/>
      <c r="OOG733" s="3"/>
      <c r="OOH733" s="422"/>
      <c r="OOI733" s="3"/>
      <c r="OOJ733" s="422"/>
      <c r="OOK733" s="3"/>
      <c r="OOL733" s="422"/>
      <c r="OOM733" s="3"/>
      <c r="OON733" s="422"/>
      <c r="OOO733" s="3"/>
      <c r="OOP733" s="422"/>
      <c r="OOQ733" s="3"/>
      <c r="OOR733" s="422"/>
      <c r="OOS733" s="3"/>
      <c r="OOT733" s="422"/>
      <c r="OOU733" s="3"/>
      <c r="OOV733" s="422"/>
      <c r="OOW733" s="3"/>
      <c r="OOX733" s="422"/>
      <c r="OOY733" s="3"/>
      <c r="OOZ733" s="422"/>
      <c r="OPA733" s="3"/>
      <c r="OPB733" s="422"/>
      <c r="OPC733" s="3"/>
      <c r="OPD733" s="422"/>
      <c r="OPE733" s="3"/>
      <c r="OPF733" s="422"/>
      <c r="OPG733" s="3"/>
      <c r="OPH733" s="422"/>
      <c r="OPI733" s="3"/>
      <c r="OPJ733" s="422"/>
      <c r="OPK733" s="3"/>
      <c r="OPL733" s="422"/>
      <c r="OPM733" s="3"/>
      <c r="OPN733" s="422"/>
      <c r="OPO733" s="3"/>
      <c r="OPP733" s="422"/>
      <c r="OPQ733" s="3"/>
      <c r="OPR733" s="422"/>
      <c r="OPS733" s="3"/>
      <c r="OPT733" s="422"/>
      <c r="OPU733" s="3"/>
      <c r="OPV733" s="422"/>
      <c r="OPW733" s="3"/>
      <c r="OPX733" s="422"/>
      <c r="OPY733" s="3"/>
      <c r="OPZ733" s="422"/>
      <c r="OQA733" s="3"/>
      <c r="OQB733" s="422"/>
      <c r="OQC733" s="3"/>
      <c r="OQD733" s="422"/>
      <c r="OQE733" s="3"/>
      <c r="OQF733" s="422"/>
      <c r="OQG733" s="3"/>
      <c r="OQH733" s="422"/>
      <c r="OQI733" s="3"/>
      <c r="OQJ733" s="422"/>
      <c r="OQK733" s="3"/>
      <c r="OQL733" s="422"/>
      <c r="OQM733" s="3"/>
      <c r="OQN733" s="422"/>
      <c r="OQO733" s="3"/>
      <c r="OQP733" s="422"/>
      <c r="OQQ733" s="3"/>
      <c r="OQR733" s="422"/>
      <c r="OQS733" s="3"/>
      <c r="OQT733" s="422"/>
      <c r="OQU733" s="3"/>
      <c r="OQV733" s="422"/>
      <c r="OQW733" s="3"/>
      <c r="OQX733" s="422"/>
      <c r="OQY733" s="3"/>
      <c r="OQZ733" s="422"/>
      <c r="ORA733" s="3"/>
      <c r="ORB733" s="422"/>
      <c r="ORC733" s="3"/>
      <c r="ORD733" s="422"/>
      <c r="ORE733" s="3"/>
      <c r="ORF733" s="422"/>
      <c r="ORG733" s="3"/>
      <c r="ORH733" s="422"/>
      <c r="ORI733" s="3"/>
      <c r="ORJ733" s="422"/>
      <c r="ORK733" s="3"/>
      <c r="ORL733" s="422"/>
      <c r="ORM733" s="3"/>
      <c r="ORN733" s="422"/>
      <c r="ORO733" s="3"/>
      <c r="ORP733" s="422"/>
      <c r="ORQ733" s="3"/>
      <c r="ORR733" s="422"/>
      <c r="ORS733" s="3"/>
      <c r="ORT733" s="422"/>
      <c r="ORU733" s="3"/>
      <c r="ORV733" s="422"/>
      <c r="ORW733" s="3"/>
      <c r="ORX733" s="422"/>
      <c r="ORY733" s="3"/>
      <c r="ORZ733" s="422"/>
      <c r="OSA733" s="3"/>
      <c r="OSB733" s="422"/>
      <c r="OSC733" s="3"/>
      <c r="OSD733" s="422"/>
      <c r="OSE733" s="3"/>
      <c r="OSF733" s="422"/>
      <c r="OSG733" s="3"/>
      <c r="OSH733" s="422"/>
      <c r="OSI733" s="3"/>
      <c r="OSJ733" s="422"/>
      <c r="OSK733" s="3"/>
      <c r="OSL733" s="422"/>
      <c r="OSM733" s="3"/>
      <c r="OSN733" s="422"/>
      <c r="OSO733" s="3"/>
      <c r="OSP733" s="422"/>
      <c r="OSQ733" s="3"/>
      <c r="OSR733" s="422"/>
      <c r="OSS733" s="3"/>
      <c r="OST733" s="422"/>
      <c r="OSU733" s="3"/>
      <c r="OSV733" s="422"/>
      <c r="OSW733" s="3"/>
      <c r="OSX733" s="422"/>
      <c r="OSY733" s="3"/>
      <c r="OSZ733" s="422"/>
      <c r="OTA733" s="3"/>
      <c r="OTB733" s="422"/>
      <c r="OTC733" s="3"/>
      <c r="OTD733" s="422"/>
      <c r="OTE733" s="3"/>
      <c r="OTF733" s="422"/>
      <c r="OTG733" s="3"/>
      <c r="OTH733" s="422"/>
      <c r="OTI733" s="3"/>
      <c r="OTJ733" s="422"/>
      <c r="OTK733" s="3"/>
      <c r="OTL733" s="422"/>
      <c r="OTM733" s="3"/>
      <c r="OTN733" s="422"/>
      <c r="OTO733" s="3"/>
      <c r="OTP733" s="422"/>
      <c r="OTQ733" s="3"/>
      <c r="OTR733" s="422"/>
      <c r="OTS733" s="3"/>
      <c r="OTT733" s="422"/>
      <c r="OTU733" s="3"/>
      <c r="OTV733" s="422"/>
      <c r="OTW733" s="3"/>
      <c r="OTX733" s="422"/>
      <c r="OTY733" s="3"/>
      <c r="OTZ733" s="422"/>
      <c r="OUA733" s="3"/>
      <c r="OUB733" s="422"/>
      <c r="OUC733" s="3"/>
      <c r="OUD733" s="422"/>
      <c r="OUE733" s="3"/>
      <c r="OUF733" s="422"/>
      <c r="OUG733" s="3"/>
      <c r="OUH733" s="422"/>
      <c r="OUI733" s="3"/>
      <c r="OUJ733" s="422"/>
      <c r="OUK733" s="3"/>
      <c r="OUL733" s="422"/>
      <c r="OUM733" s="3"/>
      <c r="OUN733" s="422"/>
      <c r="OUO733" s="3"/>
      <c r="OUP733" s="422"/>
      <c r="OUQ733" s="3"/>
      <c r="OUR733" s="422"/>
      <c r="OUS733" s="3"/>
      <c r="OUT733" s="422"/>
      <c r="OUU733" s="3"/>
      <c r="OUV733" s="422"/>
      <c r="OUW733" s="3"/>
      <c r="OUX733" s="422"/>
      <c r="OUY733" s="3"/>
      <c r="OUZ733" s="422"/>
      <c r="OVA733" s="3"/>
      <c r="OVB733" s="422"/>
      <c r="OVC733" s="3"/>
      <c r="OVD733" s="422"/>
      <c r="OVE733" s="3"/>
      <c r="OVF733" s="422"/>
      <c r="OVG733" s="3"/>
      <c r="OVH733" s="422"/>
      <c r="OVI733" s="3"/>
      <c r="OVJ733" s="422"/>
      <c r="OVK733" s="3"/>
      <c r="OVL733" s="422"/>
      <c r="OVM733" s="3"/>
      <c r="OVN733" s="422"/>
      <c r="OVO733" s="3"/>
      <c r="OVP733" s="422"/>
      <c r="OVQ733" s="3"/>
      <c r="OVR733" s="422"/>
      <c r="OVS733" s="3"/>
      <c r="OVT733" s="422"/>
      <c r="OVU733" s="3"/>
      <c r="OVV733" s="422"/>
      <c r="OVW733" s="3"/>
      <c r="OVX733" s="422"/>
      <c r="OVY733" s="3"/>
      <c r="OVZ733" s="422"/>
      <c r="OWA733" s="3"/>
      <c r="OWB733" s="422"/>
      <c r="OWC733" s="3"/>
      <c r="OWD733" s="422"/>
      <c r="OWE733" s="3"/>
      <c r="OWF733" s="422"/>
      <c r="OWG733" s="3"/>
      <c r="OWH733" s="422"/>
      <c r="OWI733" s="3"/>
      <c r="OWJ733" s="422"/>
      <c r="OWK733" s="3"/>
      <c r="OWL733" s="422"/>
      <c r="OWM733" s="3"/>
      <c r="OWN733" s="422"/>
      <c r="OWO733" s="3"/>
      <c r="OWP733" s="422"/>
      <c r="OWQ733" s="3"/>
      <c r="OWR733" s="422"/>
      <c r="OWS733" s="3"/>
      <c r="OWT733" s="422"/>
      <c r="OWU733" s="3"/>
      <c r="OWV733" s="422"/>
      <c r="OWW733" s="3"/>
      <c r="OWX733" s="422"/>
      <c r="OWY733" s="3"/>
      <c r="OWZ733" s="422"/>
      <c r="OXA733" s="3"/>
      <c r="OXB733" s="422"/>
      <c r="OXC733" s="3"/>
      <c r="OXD733" s="422"/>
      <c r="OXE733" s="3"/>
      <c r="OXF733" s="422"/>
      <c r="OXG733" s="3"/>
      <c r="OXH733" s="422"/>
      <c r="OXI733" s="3"/>
      <c r="OXJ733" s="422"/>
      <c r="OXK733" s="3"/>
      <c r="OXL733" s="422"/>
      <c r="OXM733" s="3"/>
      <c r="OXN733" s="422"/>
      <c r="OXO733" s="3"/>
      <c r="OXP733" s="422"/>
      <c r="OXQ733" s="3"/>
      <c r="OXR733" s="422"/>
      <c r="OXS733" s="3"/>
      <c r="OXT733" s="422"/>
      <c r="OXU733" s="3"/>
      <c r="OXV733" s="422"/>
      <c r="OXW733" s="3"/>
      <c r="OXX733" s="422"/>
      <c r="OXY733" s="3"/>
      <c r="OXZ733" s="422"/>
      <c r="OYA733" s="3"/>
      <c r="OYB733" s="422"/>
      <c r="OYC733" s="3"/>
      <c r="OYD733" s="422"/>
      <c r="OYE733" s="3"/>
      <c r="OYF733" s="422"/>
      <c r="OYG733" s="3"/>
      <c r="OYH733" s="422"/>
      <c r="OYI733" s="3"/>
      <c r="OYJ733" s="422"/>
      <c r="OYK733" s="3"/>
      <c r="OYL733" s="422"/>
      <c r="OYM733" s="3"/>
      <c r="OYN733" s="422"/>
      <c r="OYO733" s="3"/>
      <c r="OYP733" s="422"/>
      <c r="OYQ733" s="3"/>
      <c r="OYR733" s="422"/>
      <c r="OYS733" s="3"/>
      <c r="OYT733" s="422"/>
      <c r="OYU733" s="3"/>
      <c r="OYV733" s="422"/>
      <c r="OYW733" s="3"/>
      <c r="OYX733" s="422"/>
      <c r="OYY733" s="3"/>
      <c r="OYZ733" s="422"/>
      <c r="OZA733" s="3"/>
      <c r="OZB733" s="422"/>
      <c r="OZC733" s="3"/>
      <c r="OZD733" s="422"/>
      <c r="OZE733" s="3"/>
      <c r="OZF733" s="422"/>
      <c r="OZG733" s="3"/>
      <c r="OZH733" s="422"/>
      <c r="OZI733" s="3"/>
      <c r="OZJ733" s="422"/>
      <c r="OZK733" s="3"/>
      <c r="OZL733" s="422"/>
      <c r="OZM733" s="3"/>
      <c r="OZN733" s="422"/>
      <c r="OZO733" s="3"/>
      <c r="OZP733" s="422"/>
      <c r="OZQ733" s="3"/>
      <c r="OZR733" s="422"/>
      <c r="OZS733" s="3"/>
      <c r="OZT733" s="422"/>
      <c r="OZU733" s="3"/>
      <c r="OZV733" s="422"/>
      <c r="OZW733" s="3"/>
      <c r="OZX733" s="422"/>
      <c r="OZY733" s="3"/>
      <c r="OZZ733" s="422"/>
      <c r="PAA733" s="3"/>
      <c r="PAB733" s="422"/>
      <c r="PAC733" s="3"/>
      <c r="PAD733" s="422"/>
      <c r="PAE733" s="3"/>
      <c r="PAF733" s="422"/>
      <c r="PAG733" s="3"/>
      <c r="PAH733" s="422"/>
      <c r="PAI733" s="3"/>
      <c r="PAJ733" s="422"/>
      <c r="PAK733" s="3"/>
      <c r="PAL733" s="422"/>
      <c r="PAM733" s="3"/>
      <c r="PAN733" s="422"/>
      <c r="PAO733" s="3"/>
      <c r="PAP733" s="422"/>
      <c r="PAQ733" s="3"/>
      <c r="PAR733" s="422"/>
      <c r="PAS733" s="3"/>
      <c r="PAT733" s="422"/>
      <c r="PAU733" s="3"/>
      <c r="PAV733" s="422"/>
      <c r="PAW733" s="3"/>
      <c r="PAX733" s="422"/>
      <c r="PAY733" s="3"/>
      <c r="PAZ733" s="422"/>
      <c r="PBA733" s="3"/>
      <c r="PBB733" s="422"/>
      <c r="PBC733" s="3"/>
      <c r="PBD733" s="422"/>
      <c r="PBE733" s="3"/>
      <c r="PBF733" s="422"/>
      <c r="PBG733" s="3"/>
      <c r="PBH733" s="422"/>
      <c r="PBI733" s="3"/>
      <c r="PBJ733" s="422"/>
      <c r="PBK733" s="3"/>
      <c r="PBL733" s="422"/>
      <c r="PBM733" s="3"/>
      <c r="PBN733" s="422"/>
      <c r="PBO733" s="3"/>
      <c r="PBP733" s="422"/>
      <c r="PBQ733" s="3"/>
      <c r="PBR733" s="422"/>
      <c r="PBS733" s="3"/>
      <c r="PBT733" s="422"/>
      <c r="PBU733" s="3"/>
      <c r="PBV733" s="422"/>
      <c r="PBW733" s="3"/>
      <c r="PBX733" s="422"/>
      <c r="PBY733" s="3"/>
      <c r="PBZ733" s="422"/>
      <c r="PCA733" s="3"/>
      <c r="PCB733" s="422"/>
      <c r="PCC733" s="3"/>
      <c r="PCD733" s="422"/>
      <c r="PCE733" s="3"/>
      <c r="PCF733" s="422"/>
      <c r="PCG733" s="3"/>
      <c r="PCH733" s="422"/>
      <c r="PCI733" s="3"/>
      <c r="PCJ733" s="422"/>
      <c r="PCK733" s="3"/>
      <c r="PCL733" s="422"/>
      <c r="PCM733" s="3"/>
      <c r="PCN733" s="422"/>
      <c r="PCO733" s="3"/>
      <c r="PCP733" s="422"/>
      <c r="PCQ733" s="3"/>
      <c r="PCR733" s="422"/>
      <c r="PCS733" s="3"/>
      <c r="PCT733" s="422"/>
      <c r="PCU733" s="3"/>
      <c r="PCV733" s="422"/>
      <c r="PCW733" s="3"/>
      <c r="PCX733" s="422"/>
      <c r="PCY733" s="3"/>
      <c r="PCZ733" s="422"/>
      <c r="PDA733" s="3"/>
      <c r="PDB733" s="422"/>
      <c r="PDC733" s="3"/>
      <c r="PDD733" s="422"/>
      <c r="PDE733" s="3"/>
      <c r="PDF733" s="422"/>
      <c r="PDG733" s="3"/>
      <c r="PDH733" s="422"/>
      <c r="PDI733" s="3"/>
      <c r="PDJ733" s="422"/>
      <c r="PDK733" s="3"/>
      <c r="PDL733" s="422"/>
      <c r="PDM733" s="3"/>
      <c r="PDN733" s="422"/>
      <c r="PDO733" s="3"/>
      <c r="PDP733" s="422"/>
      <c r="PDQ733" s="3"/>
      <c r="PDR733" s="422"/>
      <c r="PDS733" s="3"/>
      <c r="PDT733" s="422"/>
      <c r="PDU733" s="3"/>
      <c r="PDV733" s="422"/>
      <c r="PDW733" s="3"/>
      <c r="PDX733" s="422"/>
      <c r="PDY733" s="3"/>
      <c r="PDZ733" s="422"/>
      <c r="PEA733" s="3"/>
      <c r="PEB733" s="422"/>
      <c r="PEC733" s="3"/>
      <c r="PED733" s="422"/>
      <c r="PEE733" s="3"/>
      <c r="PEF733" s="422"/>
      <c r="PEG733" s="3"/>
      <c r="PEH733" s="422"/>
      <c r="PEI733" s="3"/>
      <c r="PEJ733" s="422"/>
      <c r="PEK733" s="3"/>
      <c r="PEL733" s="422"/>
      <c r="PEM733" s="3"/>
      <c r="PEN733" s="422"/>
      <c r="PEO733" s="3"/>
      <c r="PEP733" s="422"/>
      <c r="PEQ733" s="3"/>
      <c r="PER733" s="422"/>
      <c r="PES733" s="3"/>
      <c r="PET733" s="422"/>
      <c r="PEU733" s="3"/>
      <c r="PEV733" s="422"/>
      <c r="PEW733" s="3"/>
      <c r="PEX733" s="422"/>
      <c r="PEY733" s="3"/>
      <c r="PEZ733" s="422"/>
      <c r="PFA733" s="3"/>
      <c r="PFB733" s="422"/>
      <c r="PFC733" s="3"/>
      <c r="PFD733" s="422"/>
      <c r="PFE733" s="3"/>
      <c r="PFF733" s="422"/>
      <c r="PFG733" s="3"/>
      <c r="PFH733" s="422"/>
      <c r="PFI733" s="3"/>
      <c r="PFJ733" s="422"/>
      <c r="PFK733" s="3"/>
      <c r="PFL733" s="422"/>
      <c r="PFM733" s="3"/>
      <c r="PFN733" s="422"/>
      <c r="PFO733" s="3"/>
      <c r="PFP733" s="422"/>
      <c r="PFQ733" s="3"/>
      <c r="PFR733" s="422"/>
      <c r="PFS733" s="3"/>
      <c r="PFT733" s="422"/>
      <c r="PFU733" s="3"/>
      <c r="PFV733" s="422"/>
      <c r="PFW733" s="3"/>
      <c r="PFX733" s="422"/>
      <c r="PFY733" s="3"/>
      <c r="PFZ733" s="422"/>
      <c r="PGA733" s="3"/>
      <c r="PGB733" s="422"/>
      <c r="PGC733" s="3"/>
      <c r="PGD733" s="422"/>
      <c r="PGE733" s="3"/>
      <c r="PGF733" s="422"/>
      <c r="PGG733" s="3"/>
      <c r="PGH733" s="422"/>
      <c r="PGI733" s="3"/>
      <c r="PGJ733" s="422"/>
      <c r="PGK733" s="3"/>
      <c r="PGL733" s="422"/>
      <c r="PGM733" s="3"/>
      <c r="PGN733" s="422"/>
      <c r="PGO733" s="3"/>
      <c r="PGP733" s="422"/>
      <c r="PGQ733" s="3"/>
      <c r="PGR733" s="422"/>
      <c r="PGS733" s="3"/>
      <c r="PGT733" s="422"/>
      <c r="PGU733" s="3"/>
      <c r="PGV733" s="422"/>
      <c r="PGW733" s="3"/>
      <c r="PGX733" s="422"/>
      <c r="PGY733" s="3"/>
      <c r="PGZ733" s="422"/>
      <c r="PHA733" s="3"/>
      <c r="PHB733" s="422"/>
      <c r="PHC733" s="3"/>
      <c r="PHD733" s="422"/>
      <c r="PHE733" s="3"/>
      <c r="PHF733" s="422"/>
      <c r="PHG733" s="3"/>
      <c r="PHH733" s="422"/>
      <c r="PHI733" s="3"/>
      <c r="PHJ733" s="422"/>
      <c r="PHK733" s="3"/>
      <c r="PHL733" s="422"/>
      <c r="PHM733" s="3"/>
      <c r="PHN733" s="422"/>
      <c r="PHO733" s="3"/>
      <c r="PHP733" s="422"/>
      <c r="PHQ733" s="3"/>
      <c r="PHR733" s="422"/>
      <c r="PHS733" s="3"/>
      <c r="PHT733" s="422"/>
      <c r="PHU733" s="3"/>
      <c r="PHV733" s="422"/>
      <c r="PHW733" s="3"/>
      <c r="PHX733" s="422"/>
      <c r="PHY733" s="3"/>
      <c r="PHZ733" s="422"/>
      <c r="PIA733" s="3"/>
      <c r="PIB733" s="422"/>
      <c r="PIC733" s="3"/>
      <c r="PID733" s="422"/>
      <c r="PIE733" s="3"/>
      <c r="PIF733" s="422"/>
      <c r="PIG733" s="3"/>
      <c r="PIH733" s="422"/>
      <c r="PII733" s="3"/>
      <c r="PIJ733" s="422"/>
      <c r="PIK733" s="3"/>
      <c r="PIL733" s="422"/>
      <c r="PIM733" s="3"/>
      <c r="PIN733" s="422"/>
      <c r="PIO733" s="3"/>
      <c r="PIP733" s="422"/>
      <c r="PIQ733" s="3"/>
      <c r="PIR733" s="422"/>
      <c r="PIS733" s="3"/>
      <c r="PIT733" s="422"/>
      <c r="PIU733" s="3"/>
      <c r="PIV733" s="422"/>
      <c r="PIW733" s="3"/>
      <c r="PIX733" s="422"/>
      <c r="PIY733" s="3"/>
      <c r="PIZ733" s="422"/>
      <c r="PJA733" s="3"/>
      <c r="PJB733" s="422"/>
      <c r="PJC733" s="3"/>
      <c r="PJD733" s="422"/>
      <c r="PJE733" s="3"/>
      <c r="PJF733" s="422"/>
      <c r="PJG733" s="3"/>
      <c r="PJH733" s="422"/>
      <c r="PJI733" s="3"/>
      <c r="PJJ733" s="422"/>
      <c r="PJK733" s="3"/>
      <c r="PJL733" s="422"/>
      <c r="PJM733" s="3"/>
      <c r="PJN733" s="422"/>
      <c r="PJO733" s="3"/>
      <c r="PJP733" s="422"/>
      <c r="PJQ733" s="3"/>
      <c r="PJR733" s="422"/>
      <c r="PJS733" s="3"/>
      <c r="PJT733" s="422"/>
      <c r="PJU733" s="3"/>
      <c r="PJV733" s="422"/>
      <c r="PJW733" s="3"/>
      <c r="PJX733" s="422"/>
      <c r="PJY733" s="3"/>
      <c r="PJZ733" s="422"/>
      <c r="PKA733" s="3"/>
      <c r="PKB733" s="422"/>
      <c r="PKC733" s="3"/>
      <c r="PKD733" s="422"/>
      <c r="PKE733" s="3"/>
      <c r="PKF733" s="422"/>
      <c r="PKG733" s="3"/>
      <c r="PKH733" s="422"/>
      <c r="PKI733" s="3"/>
      <c r="PKJ733" s="422"/>
      <c r="PKK733" s="3"/>
      <c r="PKL733" s="422"/>
      <c r="PKM733" s="3"/>
      <c r="PKN733" s="422"/>
      <c r="PKO733" s="3"/>
      <c r="PKP733" s="422"/>
      <c r="PKQ733" s="3"/>
      <c r="PKR733" s="422"/>
      <c r="PKS733" s="3"/>
      <c r="PKT733" s="422"/>
      <c r="PKU733" s="3"/>
      <c r="PKV733" s="422"/>
      <c r="PKW733" s="3"/>
      <c r="PKX733" s="422"/>
      <c r="PKY733" s="3"/>
      <c r="PKZ733" s="422"/>
      <c r="PLA733" s="3"/>
      <c r="PLB733" s="422"/>
      <c r="PLC733" s="3"/>
      <c r="PLD733" s="422"/>
      <c r="PLE733" s="3"/>
      <c r="PLF733" s="422"/>
      <c r="PLG733" s="3"/>
      <c r="PLH733" s="422"/>
      <c r="PLI733" s="3"/>
      <c r="PLJ733" s="422"/>
      <c r="PLK733" s="3"/>
      <c r="PLL733" s="422"/>
      <c r="PLM733" s="3"/>
      <c r="PLN733" s="422"/>
      <c r="PLO733" s="3"/>
      <c r="PLP733" s="422"/>
      <c r="PLQ733" s="3"/>
      <c r="PLR733" s="422"/>
      <c r="PLS733" s="3"/>
      <c r="PLT733" s="422"/>
      <c r="PLU733" s="3"/>
      <c r="PLV733" s="422"/>
      <c r="PLW733" s="3"/>
      <c r="PLX733" s="422"/>
      <c r="PLY733" s="3"/>
      <c r="PLZ733" s="422"/>
      <c r="PMA733" s="3"/>
      <c r="PMB733" s="422"/>
      <c r="PMC733" s="3"/>
      <c r="PMD733" s="422"/>
      <c r="PME733" s="3"/>
      <c r="PMF733" s="422"/>
      <c r="PMG733" s="3"/>
      <c r="PMH733" s="422"/>
      <c r="PMI733" s="3"/>
      <c r="PMJ733" s="422"/>
      <c r="PMK733" s="3"/>
      <c r="PML733" s="422"/>
      <c r="PMM733" s="3"/>
      <c r="PMN733" s="422"/>
      <c r="PMO733" s="3"/>
      <c r="PMP733" s="422"/>
      <c r="PMQ733" s="3"/>
      <c r="PMR733" s="422"/>
      <c r="PMS733" s="3"/>
      <c r="PMT733" s="422"/>
      <c r="PMU733" s="3"/>
      <c r="PMV733" s="422"/>
      <c r="PMW733" s="3"/>
      <c r="PMX733" s="422"/>
      <c r="PMY733" s="3"/>
      <c r="PMZ733" s="422"/>
      <c r="PNA733" s="3"/>
      <c r="PNB733" s="422"/>
      <c r="PNC733" s="3"/>
      <c r="PND733" s="422"/>
      <c r="PNE733" s="3"/>
      <c r="PNF733" s="422"/>
      <c r="PNG733" s="3"/>
      <c r="PNH733" s="422"/>
      <c r="PNI733" s="3"/>
      <c r="PNJ733" s="422"/>
      <c r="PNK733" s="3"/>
      <c r="PNL733" s="422"/>
      <c r="PNM733" s="3"/>
      <c r="PNN733" s="422"/>
      <c r="PNO733" s="3"/>
      <c r="PNP733" s="422"/>
      <c r="PNQ733" s="3"/>
      <c r="PNR733" s="422"/>
      <c r="PNS733" s="3"/>
      <c r="PNT733" s="422"/>
      <c r="PNU733" s="3"/>
      <c r="PNV733" s="422"/>
      <c r="PNW733" s="3"/>
      <c r="PNX733" s="422"/>
      <c r="PNY733" s="3"/>
      <c r="PNZ733" s="422"/>
      <c r="POA733" s="3"/>
      <c r="POB733" s="422"/>
      <c r="POC733" s="3"/>
      <c r="POD733" s="422"/>
      <c r="POE733" s="3"/>
      <c r="POF733" s="422"/>
      <c r="POG733" s="3"/>
      <c r="POH733" s="422"/>
      <c r="POI733" s="3"/>
      <c r="POJ733" s="422"/>
      <c r="POK733" s="3"/>
      <c r="POL733" s="422"/>
      <c r="POM733" s="3"/>
      <c r="PON733" s="422"/>
      <c r="POO733" s="3"/>
      <c r="POP733" s="422"/>
      <c r="POQ733" s="3"/>
      <c r="POR733" s="422"/>
      <c r="POS733" s="3"/>
      <c r="POT733" s="422"/>
      <c r="POU733" s="3"/>
      <c r="POV733" s="422"/>
      <c r="POW733" s="3"/>
      <c r="POX733" s="422"/>
      <c r="POY733" s="3"/>
      <c r="POZ733" s="422"/>
      <c r="PPA733" s="3"/>
      <c r="PPB733" s="422"/>
      <c r="PPC733" s="3"/>
      <c r="PPD733" s="422"/>
      <c r="PPE733" s="3"/>
      <c r="PPF733" s="422"/>
      <c r="PPG733" s="3"/>
      <c r="PPH733" s="422"/>
      <c r="PPI733" s="3"/>
      <c r="PPJ733" s="422"/>
      <c r="PPK733" s="3"/>
      <c r="PPL733" s="422"/>
      <c r="PPM733" s="3"/>
      <c r="PPN733" s="422"/>
      <c r="PPO733" s="3"/>
      <c r="PPP733" s="422"/>
      <c r="PPQ733" s="3"/>
      <c r="PPR733" s="422"/>
      <c r="PPS733" s="3"/>
      <c r="PPT733" s="422"/>
      <c r="PPU733" s="3"/>
      <c r="PPV733" s="422"/>
      <c r="PPW733" s="3"/>
      <c r="PPX733" s="422"/>
      <c r="PPY733" s="3"/>
      <c r="PPZ733" s="422"/>
      <c r="PQA733" s="3"/>
      <c r="PQB733" s="422"/>
      <c r="PQC733" s="3"/>
      <c r="PQD733" s="422"/>
      <c r="PQE733" s="3"/>
      <c r="PQF733" s="422"/>
      <c r="PQG733" s="3"/>
      <c r="PQH733" s="422"/>
      <c r="PQI733" s="3"/>
      <c r="PQJ733" s="422"/>
      <c r="PQK733" s="3"/>
      <c r="PQL733" s="422"/>
      <c r="PQM733" s="3"/>
      <c r="PQN733" s="422"/>
      <c r="PQO733" s="3"/>
      <c r="PQP733" s="422"/>
      <c r="PQQ733" s="3"/>
      <c r="PQR733" s="422"/>
      <c r="PQS733" s="3"/>
      <c r="PQT733" s="422"/>
      <c r="PQU733" s="3"/>
      <c r="PQV733" s="422"/>
      <c r="PQW733" s="3"/>
      <c r="PQX733" s="422"/>
      <c r="PQY733" s="3"/>
      <c r="PQZ733" s="422"/>
      <c r="PRA733" s="3"/>
      <c r="PRB733" s="422"/>
      <c r="PRC733" s="3"/>
      <c r="PRD733" s="422"/>
      <c r="PRE733" s="3"/>
      <c r="PRF733" s="422"/>
      <c r="PRG733" s="3"/>
      <c r="PRH733" s="422"/>
      <c r="PRI733" s="3"/>
      <c r="PRJ733" s="422"/>
      <c r="PRK733" s="3"/>
      <c r="PRL733" s="422"/>
      <c r="PRM733" s="3"/>
      <c r="PRN733" s="422"/>
      <c r="PRO733" s="3"/>
      <c r="PRP733" s="422"/>
      <c r="PRQ733" s="3"/>
      <c r="PRR733" s="422"/>
      <c r="PRS733" s="3"/>
      <c r="PRT733" s="422"/>
      <c r="PRU733" s="3"/>
      <c r="PRV733" s="422"/>
      <c r="PRW733" s="3"/>
      <c r="PRX733" s="422"/>
      <c r="PRY733" s="3"/>
      <c r="PRZ733" s="422"/>
      <c r="PSA733" s="3"/>
      <c r="PSB733" s="422"/>
      <c r="PSC733" s="3"/>
      <c r="PSD733" s="422"/>
      <c r="PSE733" s="3"/>
      <c r="PSF733" s="422"/>
      <c r="PSG733" s="3"/>
      <c r="PSH733" s="422"/>
      <c r="PSI733" s="3"/>
      <c r="PSJ733" s="422"/>
      <c r="PSK733" s="3"/>
      <c r="PSL733" s="422"/>
      <c r="PSM733" s="3"/>
      <c r="PSN733" s="422"/>
      <c r="PSO733" s="3"/>
      <c r="PSP733" s="422"/>
      <c r="PSQ733" s="3"/>
      <c r="PSR733" s="422"/>
      <c r="PSS733" s="3"/>
      <c r="PST733" s="422"/>
      <c r="PSU733" s="3"/>
      <c r="PSV733" s="422"/>
      <c r="PSW733" s="3"/>
      <c r="PSX733" s="422"/>
      <c r="PSY733" s="3"/>
      <c r="PSZ733" s="422"/>
      <c r="PTA733" s="3"/>
      <c r="PTB733" s="422"/>
      <c r="PTC733" s="3"/>
      <c r="PTD733" s="422"/>
      <c r="PTE733" s="3"/>
      <c r="PTF733" s="422"/>
      <c r="PTG733" s="3"/>
      <c r="PTH733" s="422"/>
      <c r="PTI733" s="3"/>
      <c r="PTJ733" s="422"/>
      <c r="PTK733" s="3"/>
      <c r="PTL733" s="422"/>
      <c r="PTM733" s="3"/>
      <c r="PTN733" s="422"/>
      <c r="PTO733" s="3"/>
      <c r="PTP733" s="422"/>
      <c r="PTQ733" s="3"/>
      <c r="PTR733" s="422"/>
      <c r="PTS733" s="3"/>
      <c r="PTT733" s="422"/>
      <c r="PTU733" s="3"/>
      <c r="PTV733" s="422"/>
      <c r="PTW733" s="3"/>
      <c r="PTX733" s="422"/>
      <c r="PTY733" s="3"/>
      <c r="PTZ733" s="422"/>
      <c r="PUA733" s="3"/>
      <c r="PUB733" s="422"/>
      <c r="PUC733" s="3"/>
      <c r="PUD733" s="422"/>
      <c r="PUE733" s="3"/>
      <c r="PUF733" s="422"/>
      <c r="PUG733" s="3"/>
      <c r="PUH733" s="422"/>
      <c r="PUI733" s="3"/>
      <c r="PUJ733" s="422"/>
      <c r="PUK733" s="3"/>
      <c r="PUL733" s="422"/>
      <c r="PUM733" s="3"/>
      <c r="PUN733" s="422"/>
      <c r="PUO733" s="3"/>
      <c r="PUP733" s="422"/>
      <c r="PUQ733" s="3"/>
      <c r="PUR733" s="422"/>
      <c r="PUS733" s="3"/>
      <c r="PUT733" s="422"/>
      <c r="PUU733" s="3"/>
      <c r="PUV733" s="422"/>
      <c r="PUW733" s="3"/>
      <c r="PUX733" s="422"/>
      <c r="PUY733" s="3"/>
      <c r="PUZ733" s="422"/>
      <c r="PVA733" s="3"/>
      <c r="PVB733" s="422"/>
      <c r="PVC733" s="3"/>
      <c r="PVD733" s="422"/>
      <c r="PVE733" s="3"/>
      <c r="PVF733" s="422"/>
      <c r="PVG733" s="3"/>
      <c r="PVH733" s="422"/>
      <c r="PVI733" s="3"/>
      <c r="PVJ733" s="422"/>
      <c r="PVK733" s="3"/>
      <c r="PVL733" s="422"/>
      <c r="PVM733" s="3"/>
      <c r="PVN733" s="422"/>
      <c r="PVO733" s="3"/>
      <c r="PVP733" s="422"/>
      <c r="PVQ733" s="3"/>
      <c r="PVR733" s="422"/>
      <c r="PVS733" s="3"/>
      <c r="PVT733" s="422"/>
      <c r="PVU733" s="3"/>
      <c r="PVV733" s="422"/>
      <c r="PVW733" s="3"/>
      <c r="PVX733" s="422"/>
      <c r="PVY733" s="3"/>
      <c r="PVZ733" s="422"/>
      <c r="PWA733" s="3"/>
      <c r="PWB733" s="422"/>
      <c r="PWC733" s="3"/>
      <c r="PWD733" s="422"/>
      <c r="PWE733" s="3"/>
      <c r="PWF733" s="422"/>
      <c r="PWG733" s="3"/>
      <c r="PWH733" s="422"/>
      <c r="PWI733" s="3"/>
      <c r="PWJ733" s="422"/>
      <c r="PWK733" s="3"/>
      <c r="PWL733" s="422"/>
      <c r="PWM733" s="3"/>
      <c r="PWN733" s="422"/>
      <c r="PWO733" s="3"/>
      <c r="PWP733" s="422"/>
      <c r="PWQ733" s="3"/>
      <c r="PWR733" s="422"/>
      <c r="PWS733" s="3"/>
      <c r="PWT733" s="422"/>
      <c r="PWU733" s="3"/>
      <c r="PWV733" s="422"/>
      <c r="PWW733" s="3"/>
      <c r="PWX733" s="422"/>
      <c r="PWY733" s="3"/>
      <c r="PWZ733" s="422"/>
      <c r="PXA733" s="3"/>
      <c r="PXB733" s="422"/>
      <c r="PXC733" s="3"/>
      <c r="PXD733" s="422"/>
      <c r="PXE733" s="3"/>
      <c r="PXF733" s="422"/>
      <c r="PXG733" s="3"/>
      <c r="PXH733" s="422"/>
      <c r="PXI733" s="3"/>
      <c r="PXJ733" s="422"/>
      <c r="PXK733" s="3"/>
      <c r="PXL733" s="422"/>
      <c r="PXM733" s="3"/>
      <c r="PXN733" s="422"/>
      <c r="PXO733" s="3"/>
      <c r="PXP733" s="422"/>
      <c r="PXQ733" s="3"/>
      <c r="PXR733" s="422"/>
      <c r="PXS733" s="3"/>
      <c r="PXT733" s="422"/>
      <c r="PXU733" s="3"/>
      <c r="PXV733" s="422"/>
      <c r="PXW733" s="3"/>
      <c r="PXX733" s="422"/>
      <c r="PXY733" s="3"/>
      <c r="PXZ733" s="422"/>
      <c r="PYA733" s="3"/>
      <c r="PYB733" s="422"/>
      <c r="PYC733" s="3"/>
      <c r="PYD733" s="422"/>
      <c r="PYE733" s="3"/>
      <c r="PYF733" s="422"/>
      <c r="PYG733" s="3"/>
      <c r="PYH733" s="422"/>
      <c r="PYI733" s="3"/>
      <c r="PYJ733" s="422"/>
      <c r="PYK733" s="3"/>
      <c r="PYL733" s="422"/>
      <c r="PYM733" s="3"/>
      <c r="PYN733" s="422"/>
      <c r="PYO733" s="3"/>
      <c r="PYP733" s="422"/>
      <c r="PYQ733" s="3"/>
      <c r="PYR733" s="422"/>
      <c r="PYS733" s="3"/>
      <c r="PYT733" s="422"/>
      <c r="PYU733" s="3"/>
      <c r="PYV733" s="422"/>
      <c r="PYW733" s="3"/>
      <c r="PYX733" s="422"/>
      <c r="PYY733" s="3"/>
      <c r="PYZ733" s="422"/>
      <c r="PZA733" s="3"/>
      <c r="PZB733" s="422"/>
      <c r="PZC733" s="3"/>
      <c r="PZD733" s="422"/>
      <c r="PZE733" s="3"/>
      <c r="PZF733" s="422"/>
      <c r="PZG733" s="3"/>
      <c r="PZH733" s="422"/>
      <c r="PZI733" s="3"/>
      <c r="PZJ733" s="422"/>
      <c r="PZK733" s="3"/>
      <c r="PZL733" s="422"/>
      <c r="PZM733" s="3"/>
      <c r="PZN733" s="422"/>
      <c r="PZO733" s="3"/>
      <c r="PZP733" s="422"/>
      <c r="PZQ733" s="3"/>
      <c r="PZR733" s="422"/>
      <c r="PZS733" s="3"/>
      <c r="PZT733" s="422"/>
      <c r="PZU733" s="3"/>
      <c r="PZV733" s="422"/>
      <c r="PZW733" s="3"/>
      <c r="PZX733" s="422"/>
      <c r="PZY733" s="3"/>
      <c r="PZZ733" s="422"/>
      <c r="QAA733" s="3"/>
      <c r="QAB733" s="422"/>
      <c r="QAC733" s="3"/>
      <c r="QAD733" s="422"/>
      <c r="QAE733" s="3"/>
      <c r="QAF733" s="422"/>
      <c r="QAG733" s="3"/>
      <c r="QAH733" s="422"/>
      <c r="QAI733" s="3"/>
      <c r="QAJ733" s="422"/>
      <c r="QAK733" s="3"/>
      <c r="QAL733" s="422"/>
      <c r="QAM733" s="3"/>
      <c r="QAN733" s="422"/>
      <c r="QAO733" s="3"/>
      <c r="QAP733" s="422"/>
      <c r="QAQ733" s="3"/>
      <c r="QAR733" s="422"/>
      <c r="QAS733" s="3"/>
      <c r="QAT733" s="422"/>
      <c r="QAU733" s="3"/>
      <c r="QAV733" s="422"/>
      <c r="QAW733" s="3"/>
      <c r="QAX733" s="422"/>
      <c r="QAY733" s="3"/>
      <c r="QAZ733" s="422"/>
      <c r="QBA733" s="3"/>
      <c r="QBB733" s="422"/>
      <c r="QBC733" s="3"/>
      <c r="QBD733" s="422"/>
      <c r="QBE733" s="3"/>
      <c r="QBF733" s="422"/>
      <c r="QBG733" s="3"/>
      <c r="QBH733" s="422"/>
      <c r="QBI733" s="3"/>
      <c r="QBJ733" s="422"/>
      <c r="QBK733" s="3"/>
      <c r="QBL733" s="422"/>
      <c r="QBM733" s="3"/>
      <c r="QBN733" s="422"/>
      <c r="QBO733" s="3"/>
      <c r="QBP733" s="422"/>
      <c r="QBQ733" s="3"/>
      <c r="QBR733" s="422"/>
      <c r="QBS733" s="3"/>
      <c r="QBT733" s="422"/>
      <c r="QBU733" s="3"/>
      <c r="QBV733" s="422"/>
      <c r="QBW733" s="3"/>
      <c r="QBX733" s="422"/>
      <c r="QBY733" s="3"/>
      <c r="QBZ733" s="422"/>
      <c r="QCA733" s="3"/>
      <c r="QCB733" s="422"/>
      <c r="QCC733" s="3"/>
      <c r="QCD733" s="422"/>
      <c r="QCE733" s="3"/>
      <c r="QCF733" s="422"/>
      <c r="QCG733" s="3"/>
      <c r="QCH733" s="422"/>
      <c r="QCI733" s="3"/>
      <c r="QCJ733" s="422"/>
      <c r="QCK733" s="3"/>
      <c r="QCL733" s="422"/>
      <c r="QCM733" s="3"/>
      <c r="QCN733" s="422"/>
      <c r="QCO733" s="3"/>
      <c r="QCP733" s="422"/>
      <c r="QCQ733" s="3"/>
      <c r="QCR733" s="422"/>
      <c r="QCS733" s="3"/>
      <c r="QCT733" s="422"/>
      <c r="QCU733" s="3"/>
      <c r="QCV733" s="422"/>
      <c r="QCW733" s="3"/>
      <c r="QCX733" s="422"/>
      <c r="QCY733" s="3"/>
      <c r="QCZ733" s="422"/>
      <c r="QDA733" s="3"/>
      <c r="QDB733" s="422"/>
      <c r="QDC733" s="3"/>
      <c r="QDD733" s="422"/>
      <c r="QDE733" s="3"/>
      <c r="QDF733" s="422"/>
      <c r="QDG733" s="3"/>
      <c r="QDH733" s="422"/>
      <c r="QDI733" s="3"/>
      <c r="QDJ733" s="422"/>
      <c r="QDK733" s="3"/>
      <c r="QDL733" s="422"/>
      <c r="QDM733" s="3"/>
      <c r="QDN733" s="422"/>
      <c r="QDO733" s="3"/>
      <c r="QDP733" s="422"/>
      <c r="QDQ733" s="3"/>
      <c r="QDR733" s="422"/>
      <c r="QDS733" s="3"/>
      <c r="QDT733" s="422"/>
      <c r="QDU733" s="3"/>
      <c r="QDV733" s="422"/>
      <c r="QDW733" s="3"/>
      <c r="QDX733" s="422"/>
      <c r="QDY733" s="3"/>
      <c r="QDZ733" s="422"/>
      <c r="QEA733" s="3"/>
      <c r="QEB733" s="422"/>
      <c r="QEC733" s="3"/>
      <c r="QED733" s="422"/>
      <c r="QEE733" s="3"/>
      <c r="QEF733" s="422"/>
      <c r="QEG733" s="3"/>
      <c r="QEH733" s="422"/>
      <c r="QEI733" s="3"/>
      <c r="QEJ733" s="422"/>
      <c r="QEK733" s="3"/>
      <c r="QEL733" s="422"/>
      <c r="QEM733" s="3"/>
      <c r="QEN733" s="422"/>
      <c r="QEO733" s="3"/>
      <c r="QEP733" s="422"/>
      <c r="QEQ733" s="3"/>
      <c r="QER733" s="422"/>
      <c r="QES733" s="3"/>
      <c r="QET733" s="422"/>
      <c r="QEU733" s="3"/>
      <c r="QEV733" s="422"/>
      <c r="QEW733" s="3"/>
      <c r="QEX733" s="422"/>
      <c r="QEY733" s="3"/>
      <c r="QEZ733" s="422"/>
      <c r="QFA733" s="3"/>
      <c r="QFB733" s="422"/>
      <c r="QFC733" s="3"/>
      <c r="QFD733" s="422"/>
      <c r="QFE733" s="3"/>
      <c r="QFF733" s="422"/>
      <c r="QFG733" s="3"/>
      <c r="QFH733" s="422"/>
      <c r="QFI733" s="3"/>
      <c r="QFJ733" s="422"/>
      <c r="QFK733" s="3"/>
      <c r="QFL733" s="422"/>
      <c r="QFM733" s="3"/>
      <c r="QFN733" s="422"/>
      <c r="QFO733" s="3"/>
      <c r="QFP733" s="422"/>
      <c r="QFQ733" s="3"/>
      <c r="QFR733" s="422"/>
      <c r="QFS733" s="3"/>
      <c r="QFT733" s="422"/>
      <c r="QFU733" s="3"/>
      <c r="QFV733" s="422"/>
      <c r="QFW733" s="3"/>
      <c r="QFX733" s="422"/>
      <c r="QFY733" s="3"/>
      <c r="QFZ733" s="422"/>
      <c r="QGA733" s="3"/>
      <c r="QGB733" s="422"/>
      <c r="QGC733" s="3"/>
      <c r="QGD733" s="422"/>
      <c r="QGE733" s="3"/>
      <c r="QGF733" s="422"/>
      <c r="QGG733" s="3"/>
      <c r="QGH733" s="422"/>
      <c r="QGI733" s="3"/>
      <c r="QGJ733" s="422"/>
      <c r="QGK733" s="3"/>
      <c r="QGL733" s="422"/>
      <c r="QGM733" s="3"/>
      <c r="QGN733" s="422"/>
      <c r="QGO733" s="3"/>
      <c r="QGP733" s="422"/>
      <c r="QGQ733" s="3"/>
      <c r="QGR733" s="422"/>
      <c r="QGS733" s="3"/>
      <c r="QGT733" s="422"/>
      <c r="QGU733" s="3"/>
      <c r="QGV733" s="422"/>
      <c r="QGW733" s="3"/>
      <c r="QGX733" s="422"/>
      <c r="QGY733" s="3"/>
      <c r="QGZ733" s="422"/>
      <c r="QHA733" s="3"/>
      <c r="QHB733" s="422"/>
      <c r="QHC733" s="3"/>
      <c r="QHD733" s="422"/>
      <c r="QHE733" s="3"/>
      <c r="QHF733" s="422"/>
      <c r="QHG733" s="3"/>
      <c r="QHH733" s="422"/>
      <c r="QHI733" s="3"/>
      <c r="QHJ733" s="422"/>
      <c r="QHK733" s="3"/>
      <c r="QHL733" s="422"/>
      <c r="QHM733" s="3"/>
      <c r="QHN733" s="422"/>
      <c r="QHO733" s="3"/>
      <c r="QHP733" s="422"/>
      <c r="QHQ733" s="3"/>
      <c r="QHR733" s="422"/>
      <c r="QHS733" s="3"/>
      <c r="QHT733" s="422"/>
      <c r="QHU733" s="3"/>
      <c r="QHV733" s="422"/>
      <c r="QHW733" s="3"/>
      <c r="QHX733" s="422"/>
      <c r="QHY733" s="3"/>
      <c r="QHZ733" s="422"/>
      <c r="QIA733" s="3"/>
      <c r="QIB733" s="422"/>
      <c r="QIC733" s="3"/>
      <c r="QID733" s="422"/>
      <c r="QIE733" s="3"/>
      <c r="QIF733" s="422"/>
      <c r="QIG733" s="3"/>
      <c r="QIH733" s="422"/>
      <c r="QII733" s="3"/>
      <c r="QIJ733" s="422"/>
      <c r="QIK733" s="3"/>
      <c r="QIL733" s="422"/>
      <c r="QIM733" s="3"/>
      <c r="QIN733" s="422"/>
      <c r="QIO733" s="3"/>
      <c r="QIP733" s="422"/>
      <c r="QIQ733" s="3"/>
      <c r="QIR733" s="422"/>
      <c r="QIS733" s="3"/>
      <c r="QIT733" s="422"/>
      <c r="QIU733" s="3"/>
      <c r="QIV733" s="422"/>
      <c r="QIW733" s="3"/>
      <c r="QIX733" s="422"/>
      <c r="QIY733" s="3"/>
      <c r="QIZ733" s="422"/>
      <c r="QJA733" s="3"/>
      <c r="QJB733" s="422"/>
      <c r="QJC733" s="3"/>
      <c r="QJD733" s="422"/>
      <c r="QJE733" s="3"/>
      <c r="QJF733" s="422"/>
      <c r="QJG733" s="3"/>
      <c r="QJH733" s="422"/>
      <c r="QJI733" s="3"/>
      <c r="QJJ733" s="422"/>
      <c r="QJK733" s="3"/>
      <c r="QJL733" s="422"/>
      <c r="QJM733" s="3"/>
      <c r="QJN733" s="422"/>
      <c r="QJO733" s="3"/>
      <c r="QJP733" s="422"/>
      <c r="QJQ733" s="3"/>
      <c r="QJR733" s="422"/>
      <c r="QJS733" s="3"/>
      <c r="QJT733" s="422"/>
      <c r="QJU733" s="3"/>
      <c r="QJV733" s="422"/>
      <c r="QJW733" s="3"/>
      <c r="QJX733" s="422"/>
      <c r="QJY733" s="3"/>
      <c r="QJZ733" s="422"/>
      <c r="QKA733" s="3"/>
      <c r="QKB733" s="422"/>
      <c r="QKC733" s="3"/>
      <c r="QKD733" s="422"/>
      <c r="QKE733" s="3"/>
      <c r="QKF733" s="422"/>
      <c r="QKG733" s="3"/>
      <c r="QKH733" s="422"/>
      <c r="QKI733" s="3"/>
      <c r="QKJ733" s="422"/>
      <c r="QKK733" s="3"/>
      <c r="QKL733" s="422"/>
      <c r="QKM733" s="3"/>
      <c r="QKN733" s="422"/>
      <c r="QKO733" s="3"/>
      <c r="QKP733" s="422"/>
      <c r="QKQ733" s="3"/>
      <c r="QKR733" s="422"/>
      <c r="QKS733" s="3"/>
      <c r="QKT733" s="422"/>
      <c r="QKU733" s="3"/>
      <c r="QKV733" s="422"/>
      <c r="QKW733" s="3"/>
      <c r="QKX733" s="422"/>
      <c r="QKY733" s="3"/>
      <c r="QKZ733" s="422"/>
      <c r="QLA733" s="3"/>
      <c r="QLB733" s="422"/>
      <c r="QLC733" s="3"/>
      <c r="QLD733" s="422"/>
      <c r="QLE733" s="3"/>
      <c r="QLF733" s="422"/>
      <c r="QLG733" s="3"/>
      <c r="QLH733" s="422"/>
      <c r="QLI733" s="3"/>
      <c r="QLJ733" s="422"/>
      <c r="QLK733" s="3"/>
      <c r="QLL733" s="422"/>
      <c r="QLM733" s="3"/>
      <c r="QLN733" s="422"/>
      <c r="QLO733" s="3"/>
      <c r="QLP733" s="422"/>
      <c r="QLQ733" s="3"/>
      <c r="QLR733" s="422"/>
      <c r="QLS733" s="3"/>
      <c r="QLT733" s="422"/>
      <c r="QLU733" s="3"/>
      <c r="QLV733" s="422"/>
      <c r="QLW733" s="3"/>
      <c r="QLX733" s="422"/>
      <c r="QLY733" s="3"/>
      <c r="QLZ733" s="422"/>
      <c r="QMA733" s="3"/>
      <c r="QMB733" s="422"/>
      <c r="QMC733" s="3"/>
      <c r="QMD733" s="422"/>
      <c r="QME733" s="3"/>
      <c r="QMF733" s="422"/>
      <c r="QMG733" s="3"/>
      <c r="QMH733" s="422"/>
      <c r="QMI733" s="3"/>
      <c r="QMJ733" s="422"/>
      <c r="QMK733" s="3"/>
      <c r="QML733" s="422"/>
      <c r="QMM733" s="3"/>
      <c r="QMN733" s="422"/>
      <c r="QMO733" s="3"/>
      <c r="QMP733" s="422"/>
      <c r="QMQ733" s="3"/>
      <c r="QMR733" s="422"/>
      <c r="QMS733" s="3"/>
      <c r="QMT733" s="422"/>
      <c r="QMU733" s="3"/>
      <c r="QMV733" s="422"/>
      <c r="QMW733" s="3"/>
      <c r="QMX733" s="422"/>
      <c r="QMY733" s="3"/>
      <c r="QMZ733" s="422"/>
      <c r="QNA733" s="3"/>
      <c r="QNB733" s="422"/>
      <c r="QNC733" s="3"/>
      <c r="QND733" s="422"/>
      <c r="QNE733" s="3"/>
      <c r="QNF733" s="422"/>
      <c r="QNG733" s="3"/>
      <c r="QNH733" s="422"/>
      <c r="QNI733" s="3"/>
      <c r="QNJ733" s="422"/>
      <c r="QNK733" s="3"/>
      <c r="QNL733" s="422"/>
      <c r="QNM733" s="3"/>
      <c r="QNN733" s="422"/>
      <c r="QNO733" s="3"/>
      <c r="QNP733" s="422"/>
      <c r="QNQ733" s="3"/>
      <c r="QNR733" s="422"/>
      <c r="QNS733" s="3"/>
      <c r="QNT733" s="422"/>
      <c r="QNU733" s="3"/>
      <c r="QNV733" s="422"/>
      <c r="QNW733" s="3"/>
      <c r="QNX733" s="422"/>
      <c r="QNY733" s="3"/>
      <c r="QNZ733" s="422"/>
      <c r="QOA733" s="3"/>
      <c r="QOB733" s="422"/>
      <c r="QOC733" s="3"/>
      <c r="QOD733" s="422"/>
      <c r="QOE733" s="3"/>
      <c r="QOF733" s="422"/>
      <c r="QOG733" s="3"/>
      <c r="QOH733" s="422"/>
      <c r="QOI733" s="3"/>
      <c r="QOJ733" s="422"/>
      <c r="QOK733" s="3"/>
      <c r="QOL733" s="422"/>
      <c r="QOM733" s="3"/>
      <c r="QON733" s="422"/>
      <c r="QOO733" s="3"/>
      <c r="QOP733" s="422"/>
      <c r="QOQ733" s="3"/>
      <c r="QOR733" s="422"/>
      <c r="QOS733" s="3"/>
      <c r="QOT733" s="422"/>
      <c r="QOU733" s="3"/>
      <c r="QOV733" s="422"/>
      <c r="QOW733" s="3"/>
      <c r="QOX733" s="422"/>
      <c r="QOY733" s="3"/>
      <c r="QOZ733" s="422"/>
      <c r="QPA733" s="3"/>
      <c r="QPB733" s="422"/>
      <c r="QPC733" s="3"/>
      <c r="QPD733" s="422"/>
      <c r="QPE733" s="3"/>
      <c r="QPF733" s="422"/>
      <c r="QPG733" s="3"/>
      <c r="QPH733" s="422"/>
      <c r="QPI733" s="3"/>
      <c r="QPJ733" s="422"/>
      <c r="QPK733" s="3"/>
      <c r="QPL733" s="422"/>
      <c r="QPM733" s="3"/>
      <c r="QPN733" s="422"/>
      <c r="QPO733" s="3"/>
      <c r="QPP733" s="422"/>
      <c r="QPQ733" s="3"/>
      <c r="QPR733" s="422"/>
      <c r="QPS733" s="3"/>
      <c r="QPT733" s="422"/>
      <c r="QPU733" s="3"/>
      <c r="QPV733" s="422"/>
      <c r="QPW733" s="3"/>
      <c r="QPX733" s="422"/>
      <c r="QPY733" s="3"/>
      <c r="QPZ733" s="422"/>
      <c r="QQA733" s="3"/>
      <c r="QQB733" s="422"/>
      <c r="QQC733" s="3"/>
      <c r="QQD733" s="422"/>
      <c r="QQE733" s="3"/>
      <c r="QQF733" s="422"/>
      <c r="QQG733" s="3"/>
      <c r="QQH733" s="422"/>
      <c r="QQI733" s="3"/>
      <c r="QQJ733" s="422"/>
      <c r="QQK733" s="3"/>
      <c r="QQL733" s="422"/>
      <c r="QQM733" s="3"/>
      <c r="QQN733" s="422"/>
      <c r="QQO733" s="3"/>
      <c r="QQP733" s="422"/>
      <c r="QQQ733" s="3"/>
      <c r="QQR733" s="422"/>
      <c r="QQS733" s="3"/>
      <c r="QQT733" s="422"/>
      <c r="QQU733" s="3"/>
      <c r="QQV733" s="422"/>
      <c r="QQW733" s="3"/>
      <c r="QQX733" s="422"/>
      <c r="QQY733" s="3"/>
      <c r="QQZ733" s="422"/>
      <c r="QRA733" s="3"/>
      <c r="QRB733" s="422"/>
      <c r="QRC733" s="3"/>
      <c r="QRD733" s="422"/>
      <c r="QRE733" s="3"/>
      <c r="QRF733" s="422"/>
      <c r="QRG733" s="3"/>
      <c r="QRH733" s="422"/>
      <c r="QRI733" s="3"/>
      <c r="QRJ733" s="422"/>
      <c r="QRK733" s="3"/>
      <c r="QRL733" s="422"/>
      <c r="QRM733" s="3"/>
      <c r="QRN733" s="422"/>
      <c r="QRO733" s="3"/>
      <c r="QRP733" s="422"/>
      <c r="QRQ733" s="3"/>
      <c r="QRR733" s="422"/>
      <c r="QRS733" s="3"/>
      <c r="QRT733" s="422"/>
      <c r="QRU733" s="3"/>
      <c r="QRV733" s="422"/>
      <c r="QRW733" s="3"/>
      <c r="QRX733" s="422"/>
      <c r="QRY733" s="3"/>
      <c r="QRZ733" s="422"/>
      <c r="QSA733" s="3"/>
      <c r="QSB733" s="422"/>
      <c r="QSC733" s="3"/>
      <c r="QSD733" s="422"/>
      <c r="QSE733" s="3"/>
      <c r="QSF733" s="422"/>
      <c r="QSG733" s="3"/>
      <c r="QSH733" s="422"/>
      <c r="QSI733" s="3"/>
      <c r="QSJ733" s="422"/>
      <c r="QSK733" s="3"/>
      <c r="QSL733" s="422"/>
      <c r="QSM733" s="3"/>
      <c r="QSN733" s="422"/>
      <c r="QSO733" s="3"/>
      <c r="QSP733" s="422"/>
      <c r="QSQ733" s="3"/>
      <c r="QSR733" s="422"/>
      <c r="QSS733" s="3"/>
      <c r="QST733" s="422"/>
      <c r="QSU733" s="3"/>
      <c r="QSV733" s="422"/>
      <c r="QSW733" s="3"/>
      <c r="QSX733" s="422"/>
      <c r="QSY733" s="3"/>
      <c r="QSZ733" s="422"/>
      <c r="QTA733" s="3"/>
      <c r="QTB733" s="422"/>
      <c r="QTC733" s="3"/>
      <c r="QTD733" s="422"/>
      <c r="QTE733" s="3"/>
      <c r="QTF733" s="422"/>
      <c r="QTG733" s="3"/>
      <c r="QTH733" s="422"/>
      <c r="QTI733" s="3"/>
      <c r="QTJ733" s="422"/>
      <c r="QTK733" s="3"/>
      <c r="QTL733" s="422"/>
      <c r="QTM733" s="3"/>
      <c r="QTN733" s="422"/>
      <c r="QTO733" s="3"/>
      <c r="QTP733" s="422"/>
      <c r="QTQ733" s="3"/>
      <c r="QTR733" s="422"/>
      <c r="QTS733" s="3"/>
      <c r="QTT733" s="422"/>
      <c r="QTU733" s="3"/>
      <c r="QTV733" s="422"/>
      <c r="QTW733" s="3"/>
      <c r="QTX733" s="422"/>
      <c r="QTY733" s="3"/>
      <c r="QTZ733" s="422"/>
      <c r="QUA733" s="3"/>
      <c r="QUB733" s="422"/>
      <c r="QUC733" s="3"/>
      <c r="QUD733" s="422"/>
      <c r="QUE733" s="3"/>
      <c r="QUF733" s="422"/>
      <c r="QUG733" s="3"/>
      <c r="QUH733" s="422"/>
      <c r="QUI733" s="3"/>
      <c r="QUJ733" s="422"/>
      <c r="QUK733" s="3"/>
      <c r="QUL733" s="422"/>
      <c r="QUM733" s="3"/>
      <c r="QUN733" s="422"/>
      <c r="QUO733" s="3"/>
      <c r="QUP733" s="422"/>
      <c r="QUQ733" s="3"/>
      <c r="QUR733" s="422"/>
      <c r="QUS733" s="3"/>
      <c r="QUT733" s="422"/>
      <c r="QUU733" s="3"/>
      <c r="QUV733" s="422"/>
      <c r="QUW733" s="3"/>
      <c r="QUX733" s="422"/>
      <c r="QUY733" s="3"/>
      <c r="QUZ733" s="422"/>
      <c r="QVA733" s="3"/>
      <c r="QVB733" s="422"/>
      <c r="QVC733" s="3"/>
      <c r="QVD733" s="422"/>
      <c r="QVE733" s="3"/>
      <c r="QVF733" s="422"/>
      <c r="QVG733" s="3"/>
      <c r="QVH733" s="422"/>
      <c r="QVI733" s="3"/>
      <c r="QVJ733" s="422"/>
      <c r="QVK733" s="3"/>
      <c r="QVL733" s="422"/>
      <c r="QVM733" s="3"/>
      <c r="QVN733" s="422"/>
      <c r="QVO733" s="3"/>
      <c r="QVP733" s="422"/>
      <c r="QVQ733" s="3"/>
      <c r="QVR733" s="422"/>
      <c r="QVS733" s="3"/>
      <c r="QVT733" s="422"/>
      <c r="QVU733" s="3"/>
      <c r="QVV733" s="422"/>
      <c r="QVW733" s="3"/>
      <c r="QVX733" s="422"/>
      <c r="QVY733" s="3"/>
      <c r="QVZ733" s="422"/>
      <c r="QWA733" s="3"/>
      <c r="QWB733" s="422"/>
      <c r="QWC733" s="3"/>
      <c r="QWD733" s="422"/>
      <c r="QWE733" s="3"/>
      <c r="QWF733" s="422"/>
      <c r="QWG733" s="3"/>
      <c r="QWH733" s="422"/>
      <c r="QWI733" s="3"/>
      <c r="QWJ733" s="422"/>
      <c r="QWK733" s="3"/>
      <c r="QWL733" s="422"/>
      <c r="QWM733" s="3"/>
      <c r="QWN733" s="422"/>
      <c r="QWO733" s="3"/>
      <c r="QWP733" s="422"/>
      <c r="QWQ733" s="3"/>
      <c r="QWR733" s="422"/>
      <c r="QWS733" s="3"/>
      <c r="QWT733" s="422"/>
      <c r="QWU733" s="3"/>
      <c r="QWV733" s="422"/>
      <c r="QWW733" s="3"/>
      <c r="QWX733" s="422"/>
      <c r="QWY733" s="3"/>
      <c r="QWZ733" s="422"/>
      <c r="QXA733" s="3"/>
      <c r="QXB733" s="422"/>
      <c r="QXC733" s="3"/>
      <c r="QXD733" s="422"/>
      <c r="QXE733" s="3"/>
      <c r="QXF733" s="422"/>
      <c r="QXG733" s="3"/>
      <c r="QXH733" s="422"/>
      <c r="QXI733" s="3"/>
      <c r="QXJ733" s="422"/>
      <c r="QXK733" s="3"/>
      <c r="QXL733" s="422"/>
      <c r="QXM733" s="3"/>
      <c r="QXN733" s="422"/>
      <c r="QXO733" s="3"/>
      <c r="QXP733" s="422"/>
      <c r="QXQ733" s="3"/>
      <c r="QXR733" s="422"/>
      <c r="QXS733" s="3"/>
      <c r="QXT733" s="422"/>
      <c r="QXU733" s="3"/>
      <c r="QXV733" s="422"/>
      <c r="QXW733" s="3"/>
      <c r="QXX733" s="422"/>
      <c r="QXY733" s="3"/>
      <c r="QXZ733" s="422"/>
      <c r="QYA733" s="3"/>
      <c r="QYB733" s="422"/>
      <c r="QYC733" s="3"/>
      <c r="QYD733" s="422"/>
      <c r="QYE733" s="3"/>
      <c r="QYF733" s="422"/>
      <c r="QYG733" s="3"/>
      <c r="QYH733" s="422"/>
      <c r="QYI733" s="3"/>
      <c r="QYJ733" s="422"/>
      <c r="QYK733" s="3"/>
      <c r="QYL733" s="422"/>
      <c r="QYM733" s="3"/>
      <c r="QYN733" s="422"/>
      <c r="QYO733" s="3"/>
      <c r="QYP733" s="422"/>
      <c r="QYQ733" s="3"/>
      <c r="QYR733" s="422"/>
      <c r="QYS733" s="3"/>
      <c r="QYT733" s="422"/>
      <c r="QYU733" s="3"/>
      <c r="QYV733" s="422"/>
      <c r="QYW733" s="3"/>
      <c r="QYX733" s="422"/>
      <c r="QYY733" s="3"/>
      <c r="QYZ733" s="422"/>
      <c r="QZA733" s="3"/>
      <c r="QZB733" s="422"/>
      <c r="QZC733" s="3"/>
      <c r="QZD733" s="422"/>
      <c r="QZE733" s="3"/>
      <c r="QZF733" s="422"/>
      <c r="QZG733" s="3"/>
      <c r="QZH733" s="422"/>
      <c r="QZI733" s="3"/>
      <c r="QZJ733" s="422"/>
      <c r="QZK733" s="3"/>
      <c r="QZL733" s="422"/>
      <c r="QZM733" s="3"/>
      <c r="QZN733" s="422"/>
      <c r="QZO733" s="3"/>
      <c r="QZP733" s="422"/>
      <c r="QZQ733" s="3"/>
      <c r="QZR733" s="422"/>
      <c r="QZS733" s="3"/>
      <c r="QZT733" s="422"/>
      <c r="QZU733" s="3"/>
      <c r="QZV733" s="422"/>
      <c r="QZW733" s="3"/>
      <c r="QZX733" s="422"/>
      <c r="QZY733" s="3"/>
      <c r="QZZ733" s="422"/>
      <c r="RAA733" s="3"/>
      <c r="RAB733" s="422"/>
      <c r="RAC733" s="3"/>
      <c r="RAD733" s="422"/>
      <c r="RAE733" s="3"/>
      <c r="RAF733" s="422"/>
      <c r="RAG733" s="3"/>
      <c r="RAH733" s="422"/>
      <c r="RAI733" s="3"/>
      <c r="RAJ733" s="422"/>
      <c r="RAK733" s="3"/>
      <c r="RAL733" s="422"/>
      <c r="RAM733" s="3"/>
      <c r="RAN733" s="422"/>
      <c r="RAO733" s="3"/>
      <c r="RAP733" s="422"/>
      <c r="RAQ733" s="3"/>
      <c r="RAR733" s="422"/>
      <c r="RAS733" s="3"/>
      <c r="RAT733" s="422"/>
      <c r="RAU733" s="3"/>
      <c r="RAV733" s="422"/>
      <c r="RAW733" s="3"/>
      <c r="RAX733" s="422"/>
      <c r="RAY733" s="3"/>
      <c r="RAZ733" s="422"/>
      <c r="RBA733" s="3"/>
      <c r="RBB733" s="422"/>
      <c r="RBC733" s="3"/>
      <c r="RBD733" s="422"/>
      <c r="RBE733" s="3"/>
      <c r="RBF733" s="422"/>
      <c r="RBG733" s="3"/>
      <c r="RBH733" s="422"/>
      <c r="RBI733" s="3"/>
      <c r="RBJ733" s="422"/>
      <c r="RBK733" s="3"/>
      <c r="RBL733" s="422"/>
      <c r="RBM733" s="3"/>
      <c r="RBN733" s="422"/>
      <c r="RBO733" s="3"/>
      <c r="RBP733" s="422"/>
      <c r="RBQ733" s="3"/>
      <c r="RBR733" s="422"/>
      <c r="RBS733" s="3"/>
      <c r="RBT733" s="422"/>
      <c r="RBU733" s="3"/>
      <c r="RBV733" s="422"/>
      <c r="RBW733" s="3"/>
      <c r="RBX733" s="422"/>
      <c r="RBY733" s="3"/>
      <c r="RBZ733" s="422"/>
      <c r="RCA733" s="3"/>
      <c r="RCB733" s="422"/>
      <c r="RCC733" s="3"/>
      <c r="RCD733" s="422"/>
      <c r="RCE733" s="3"/>
      <c r="RCF733" s="422"/>
      <c r="RCG733" s="3"/>
      <c r="RCH733" s="422"/>
      <c r="RCI733" s="3"/>
      <c r="RCJ733" s="422"/>
      <c r="RCK733" s="3"/>
      <c r="RCL733" s="422"/>
      <c r="RCM733" s="3"/>
      <c r="RCN733" s="422"/>
      <c r="RCO733" s="3"/>
      <c r="RCP733" s="422"/>
      <c r="RCQ733" s="3"/>
      <c r="RCR733" s="422"/>
      <c r="RCS733" s="3"/>
      <c r="RCT733" s="422"/>
      <c r="RCU733" s="3"/>
      <c r="RCV733" s="422"/>
      <c r="RCW733" s="3"/>
      <c r="RCX733" s="422"/>
      <c r="RCY733" s="3"/>
      <c r="RCZ733" s="422"/>
      <c r="RDA733" s="3"/>
      <c r="RDB733" s="422"/>
      <c r="RDC733" s="3"/>
      <c r="RDD733" s="422"/>
      <c r="RDE733" s="3"/>
      <c r="RDF733" s="422"/>
      <c r="RDG733" s="3"/>
      <c r="RDH733" s="422"/>
      <c r="RDI733" s="3"/>
      <c r="RDJ733" s="422"/>
      <c r="RDK733" s="3"/>
      <c r="RDL733" s="422"/>
      <c r="RDM733" s="3"/>
      <c r="RDN733" s="422"/>
      <c r="RDO733" s="3"/>
      <c r="RDP733" s="422"/>
      <c r="RDQ733" s="3"/>
      <c r="RDR733" s="422"/>
      <c r="RDS733" s="3"/>
      <c r="RDT733" s="422"/>
      <c r="RDU733" s="3"/>
      <c r="RDV733" s="422"/>
      <c r="RDW733" s="3"/>
      <c r="RDX733" s="422"/>
      <c r="RDY733" s="3"/>
      <c r="RDZ733" s="422"/>
      <c r="REA733" s="3"/>
      <c r="REB733" s="422"/>
      <c r="REC733" s="3"/>
      <c r="RED733" s="422"/>
      <c r="REE733" s="3"/>
      <c r="REF733" s="422"/>
      <c r="REG733" s="3"/>
      <c r="REH733" s="422"/>
      <c r="REI733" s="3"/>
      <c r="REJ733" s="422"/>
      <c r="REK733" s="3"/>
      <c r="REL733" s="422"/>
      <c r="REM733" s="3"/>
      <c r="REN733" s="422"/>
      <c r="REO733" s="3"/>
      <c r="REP733" s="422"/>
      <c r="REQ733" s="3"/>
      <c r="RER733" s="422"/>
      <c r="RES733" s="3"/>
      <c r="RET733" s="422"/>
      <c r="REU733" s="3"/>
      <c r="REV733" s="422"/>
      <c r="REW733" s="3"/>
      <c r="REX733" s="422"/>
      <c r="REY733" s="3"/>
      <c r="REZ733" s="422"/>
      <c r="RFA733" s="3"/>
      <c r="RFB733" s="422"/>
      <c r="RFC733" s="3"/>
      <c r="RFD733" s="422"/>
      <c r="RFE733" s="3"/>
      <c r="RFF733" s="422"/>
      <c r="RFG733" s="3"/>
      <c r="RFH733" s="422"/>
      <c r="RFI733" s="3"/>
      <c r="RFJ733" s="422"/>
      <c r="RFK733" s="3"/>
      <c r="RFL733" s="422"/>
      <c r="RFM733" s="3"/>
      <c r="RFN733" s="422"/>
      <c r="RFO733" s="3"/>
      <c r="RFP733" s="422"/>
      <c r="RFQ733" s="3"/>
      <c r="RFR733" s="422"/>
      <c r="RFS733" s="3"/>
      <c r="RFT733" s="422"/>
      <c r="RFU733" s="3"/>
      <c r="RFV733" s="422"/>
      <c r="RFW733" s="3"/>
      <c r="RFX733" s="422"/>
      <c r="RFY733" s="3"/>
      <c r="RFZ733" s="422"/>
      <c r="RGA733" s="3"/>
      <c r="RGB733" s="422"/>
      <c r="RGC733" s="3"/>
      <c r="RGD733" s="422"/>
      <c r="RGE733" s="3"/>
      <c r="RGF733" s="422"/>
      <c r="RGG733" s="3"/>
      <c r="RGH733" s="422"/>
      <c r="RGI733" s="3"/>
      <c r="RGJ733" s="422"/>
      <c r="RGK733" s="3"/>
      <c r="RGL733" s="422"/>
      <c r="RGM733" s="3"/>
      <c r="RGN733" s="422"/>
      <c r="RGO733" s="3"/>
      <c r="RGP733" s="422"/>
      <c r="RGQ733" s="3"/>
      <c r="RGR733" s="422"/>
      <c r="RGS733" s="3"/>
      <c r="RGT733" s="422"/>
      <c r="RGU733" s="3"/>
      <c r="RGV733" s="422"/>
      <c r="RGW733" s="3"/>
      <c r="RGX733" s="422"/>
      <c r="RGY733" s="3"/>
      <c r="RGZ733" s="422"/>
      <c r="RHA733" s="3"/>
      <c r="RHB733" s="422"/>
      <c r="RHC733" s="3"/>
      <c r="RHD733" s="422"/>
      <c r="RHE733" s="3"/>
      <c r="RHF733" s="422"/>
      <c r="RHG733" s="3"/>
      <c r="RHH733" s="422"/>
      <c r="RHI733" s="3"/>
      <c r="RHJ733" s="422"/>
      <c r="RHK733" s="3"/>
      <c r="RHL733" s="422"/>
      <c r="RHM733" s="3"/>
      <c r="RHN733" s="422"/>
      <c r="RHO733" s="3"/>
      <c r="RHP733" s="422"/>
      <c r="RHQ733" s="3"/>
      <c r="RHR733" s="422"/>
      <c r="RHS733" s="3"/>
      <c r="RHT733" s="422"/>
      <c r="RHU733" s="3"/>
      <c r="RHV733" s="422"/>
      <c r="RHW733" s="3"/>
      <c r="RHX733" s="422"/>
      <c r="RHY733" s="3"/>
      <c r="RHZ733" s="422"/>
      <c r="RIA733" s="3"/>
      <c r="RIB733" s="422"/>
      <c r="RIC733" s="3"/>
      <c r="RID733" s="422"/>
      <c r="RIE733" s="3"/>
      <c r="RIF733" s="422"/>
      <c r="RIG733" s="3"/>
      <c r="RIH733" s="422"/>
      <c r="RII733" s="3"/>
      <c r="RIJ733" s="422"/>
      <c r="RIK733" s="3"/>
      <c r="RIL733" s="422"/>
      <c r="RIM733" s="3"/>
      <c r="RIN733" s="422"/>
      <c r="RIO733" s="3"/>
      <c r="RIP733" s="422"/>
      <c r="RIQ733" s="3"/>
      <c r="RIR733" s="422"/>
      <c r="RIS733" s="3"/>
      <c r="RIT733" s="422"/>
      <c r="RIU733" s="3"/>
      <c r="RIV733" s="422"/>
      <c r="RIW733" s="3"/>
      <c r="RIX733" s="422"/>
      <c r="RIY733" s="3"/>
      <c r="RIZ733" s="422"/>
      <c r="RJA733" s="3"/>
      <c r="RJB733" s="422"/>
      <c r="RJC733" s="3"/>
      <c r="RJD733" s="422"/>
      <c r="RJE733" s="3"/>
      <c r="RJF733" s="422"/>
      <c r="RJG733" s="3"/>
      <c r="RJH733" s="422"/>
      <c r="RJI733" s="3"/>
      <c r="RJJ733" s="422"/>
      <c r="RJK733" s="3"/>
      <c r="RJL733" s="422"/>
      <c r="RJM733" s="3"/>
      <c r="RJN733" s="422"/>
      <c r="RJO733" s="3"/>
      <c r="RJP733" s="422"/>
      <c r="RJQ733" s="3"/>
      <c r="RJR733" s="422"/>
      <c r="RJS733" s="3"/>
      <c r="RJT733" s="422"/>
      <c r="RJU733" s="3"/>
      <c r="RJV733" s="422"/>
      <c r="RJW733" s="3"/>
      <c r="RJX733" s="422"/>
      <c r="RJY733" s="3"/>
      <c r="RJZ733" s="422"/>
      <c r="RKA733" s="3"/>
      <c r="RKB733" s="422"/>
      <c r="RKC733" s="3"/>
      <c r="RKD733" s="422"/>
      <c r="RKE733" s="3"/>
      <c r="RKF733" s="422"/>
      <c r="RKG733" s="3"/>
      <c r="RKH733" s="422"/>
      <c r="RKI733" s="3"/>
      <c r="RKJ733" s="422"/>
      <c r="RKK733" s="3"/>
      <c r="RKL733" s="422"/>
      <c r="RKM733" s="3"/>
      <c r="RKN733" s="422"/>
      <c r="RKO733" s="3"/>
      <c r="RKP733" s="422"/>
      <c r="RKQ733" s="3"/>
      <c r="RKR733" s="422"/>
      <c r="RKS733" s="3"/>
      <c r="RKT733" s="422"/>
      <c r="RKU733" s="3"/>
      <c r="RKV733" s="422"/>
      <c r="RKW733" s="3"/>
      <c r="RKX733" s="422"/>
      <c r="RKY733" s="3"/>
      <c r="RKZ733" s="422"/>
      <c r="RLA733" s="3"/>
      <c r="RLB733" s="422"/>
      <c r="RLC733" s="3"/>
      <c r="RLD733" s="422"/>
      <c r="RLE733" s="3"/>
      <c r="RLF733" s="422"/>
      <c r="RLG733" s="3"/>
      <c r="RLH733" s="422"/>
      <c r="RLI733" s="3"/>
      <c r="RLJ733" s="422"/>
      <c r="RLK733" s="3"/>
      <c r="RLL733" s="422"/>
      <c r="RLM733" s="3"/>
      <c r="RLN733" s="422"/>
      <c r="RLO733" s="3"/>
      <c r="RLP733" s="422"/>
      <c r="RLQ733" s="3"/>
      <c r="RLR733" s="422"/>
      <c r="RLS733" s="3"/>
      <c r="RLT733" s="422"/>
      <c r="RLU733" s="3"/>
      <c r="RLV733" s="422"/>
      <c r="RLW733" s="3"/>
      <c r="RLX733" s="422"/>
      <c r="RLY733" s="3"/>
      <c r="RLZ733" s="422"/>
      <c r="RMA733" s="3"/>
      <c r="RMB733" s="422"/>
      <c r="RMC733" s="3"/>
      <c r="RMD733" s="422"/>
      <c r="RME733" s="3"/>
      <c r="RMF733" s="422"/>
      <c r="RMG733" s="3"/>
      <c r="RMH733" s="422"/>
      <c r="RMI733" s="3"/>
      <c r="RMJ733" s="422"/>
      <c r="RMK733" s="3"/>
      <c r="RML733" s="422"/>
      <c r="RMM733" s="3"/>
      <c r="RMN733" s="422"/>
      <c r="RMO733" s="3"/>
      <c r="RMP733" s="422"/>
      <c r="RMQ733" s="3"/>
      <c r="RMR733" s="422"/>
      <c r="RMS733" s="3"/>
      <c r="RMT733" s="422"/>
      <c r="RMU733" s="3"/>
      <c r="RMV733" s="422"/>
      <c r="RMW733" s="3"/>
      <c r="RMX733" s="422"/>
      <c r="RMY733" s="3"/>
      <c r="RMZ733" s="422"/>
      <c r="RNA733" s="3"/>
      <c r="RNB733" s="422"/>
      <c r="RNC733" s="3"/>
      <c r="RND733" s="422"/>
      <c r="RNE733" s="3"/>
      <c r="RNF733" s="422"/>
      <c r="RNG733" s="3"/>
      <c r="RNH733" s="422"/>
      <c r="RNI733" s="3"/>
      <c r="RNJ733" s="422"/>
      <c r="RNK733" s="3"/>
      <c r="RNL733" s="422"/>
      <c r="RNM733" s="3"/>
      <c r="RNN733" s="422"/>
      <c r="RNO733" s="3"/>
      <c r="RNP733" s="422"/>
      <c r="RNQ733" s="3"/>
      <c r="RNR733" s="422"/>
      <c r="RNS733" s="3"/>
      <c r="RNT733" s="422"/>
      <c r="RNU733" s="3"/>
      <c r="RNV733" s="422"/>
      <c r="RNW733" s="3"/>
      <c r="RNX733" s="422"/>
      <c r="RNY733" s="3"/>
      <c r="RNZ733" s="422"/>
      <c r="ROA733" s="3"/>
      <c r="ROB733" s="422"/>
      <c r="ROC733" s="3"/>
      <c r="ROD733" s="422"/>
      <c r="ROE733" s="3"/>
      <c r="ROF733" s="422"/>
      <c r="ROG733" s="3"/>
      <c r="ROH733" s="422"/>
      <c r="ROI733" s="3"/>
      <c r="ROJ733" s="422"/>
      <c r="ROK733" s="3"/>
      <c r="ROL733" s="422"/>
      <c r="ROM733" s="3"/>
      <c r="RON733" s="422"/>
      <c r="ROO733" s="3"/>
      <c r="ROP733" s="422"/>
      <c r="ROQ733" s="3"/>
      <c r="ROR733" s="422"/>
      <c r="ROS733" s="3"/>
      <c r="ROT733" s="422"/>
      <c r="ROU733" s="3"/>
      <c r="ROV733" s="422"/>
      <c r="ROW733" s="3"/>
      <c r="ROX733" s="422"/>
      <c r="ROY733" s="3"/>
      <c r="ROZ733" s="422"/>
      <c r="RPA733" s="3"/>
      <c r="RPB733" s="422"/>
      <c r="RPC733" s="3"/>
      <c r="RPD733" s="422"/>
      <c r="RPE733" s="3"/>
      <c r="RPF733" s="422"/>
      <c r="RPG733" s="3"/>
      <c r="RPH733" s="422"/>
      <c r="RPI733" s="3"/>
      <c r="RPJ733" s="422"/>
      <c r="RPK733" s="3"/>
      <c r="RPL733" s="422"/>
      <c r="RPM733" s="3"/>
      <c r="RPN733" s="422"/>
      <c r="RPO733" s="3"/>
      <c r="RPP733" s="422"/>
      <c r="RPQ733" s="3"/>
      <c r="RPR733" s="422"/>
      <c r="RPS733" s="3"/>
      <c r="RPT733" s="422"/>
      <c r="RPU733" s="3"/>
      <c r="RPV733" s="422"/>
      <c r="RPW733" s="3"/>
      <c r="RPX733" s="422"/>
      <c r="RPY733" s="3"/>
      <c r="RPZ733" s="422"/>
      <c r="RQA733" s="3"/>
      <c r="RQB733" s="422"/>
      <c r="RQC733" s="3"/>
      <c r="RQD733" s="422"/>
      <c r="RQE733" s="3"/>
      <c r="RQF733" s="422"/>
      <c r="RQG733" s="3"/>
      <c r="RQH733" s="422"/>
      <c r="RQI733" s="3"/>
      <c r="RQJ733" s="422"/>
      <c r="RQK733" s="3"/>
      <c r="RQL733" s="422"/>
      <c r="RQM733" s="3"/>
      <c r="RQN733" s="422"/>
      <c r="RQO733" s="3"/>
      <c r="RQP733" s="422"/>
      <c r="RQQ733" s="3"/>
      <c r="RQR733" s="422"/>
      <c r="RQS733" s="3"/>
      <c r="RQT733" s="422"/>
      <c r="RQU733" s="3"/>
      <c r="RQV733" s="422"/>
      <c r="RQW733" s="3"/>
      <c r="RQX733" s="422"/>
      <c r="RQY733" s="3"/>
      <c r="RQZ733" s="422"/>
      <c r="RRA733" s="3"/>
      <c r="RRB733" s="422"/>
      <c r="RRC733" s="3"/>
      <c r="RRD733" s="422"/>
      <c r="RRE733" s="3"/>
      <c r="RRF733" s="422"/>
      <c r="RRG733" s="3"/>
      <c r="RRH733" s="422"/>
      <c r="RRI733" s="3"/>
      <c r="RRJ733" s="422"/>
      <c r="RRK733" s="3"/>
      <c r="RRL733" s="422"/>
      <c r="RRM733" s="3"/>
      <c r="RRN733" s="422"/>
      <c r="RRO733" s="3"/>
      <c r="RRP733" s="422"/>
      <c r="RRQ733" s="3"/>
      <c r="RRR733" s="422"/>
      <c r="RRS733" s="3"/>
      <c r="RRT733" s="422"/>
      <c r="RRU733" s="3"/>
      <c r="RRV733" s="422"/>
      <c r="RRW733" s="3"/>
      <c r="RRX733" s="422"/>
      <c r="RRY733" s="3"/>
      <c r="RRZ733" s="422"/>
      <c r="RSA733" s="3"/>
      <c r="RSB733" s="422"/>
      <c r="RSC733" s="3"/>
      <c r="RSD733" s="422"/>
      <c r="RSE733" s="3"/>
      <c r="RSF733" s="422"/>
      <c r="RSG733" s="3"/>
      <c r="RSH733" s="422"/>
      <c r="RSI733" s="3"/>
      <c r="RSJ733" s="422"/>
      <c r="RSK733" s="3"/>
      <c r="RSL733" s="422"/>
      <c r="RSM733" s="3"/>
      <c r="RSN733" s="422"/>
      <c r="RSO733" s="3"/>
      <c r="RSP733" s="422"/>
      <c r="RSQ733" s="3"/>
      <c r="RSR733" s="422"/>
      <c r="RSS733" s="3"/>
      <c r="RST733" s="422"/>
      <c r="RSU733" s="3"/>
      <c r="RSV733" s="422"/>
      <c r="RSW733" s="3"/>
      <c r="RSX733" s="422"/>
      <c r="RSY733" s="3"/>
      <c r="RSZ733" s="422"/>
      <c r="RTA733" s="3"/>
      <c r="RTB733" s="422"/>
      <c r="RTC733" s="3"/>
      <c r="RTD733" s="422"/>
      <c r="RTE733" s="3"/>
      <c r="RTF733" s="422"/>
      <c r="RTG733" s="3"/>
      <c r="RTH733" s="422"/>
      <c r="RTI733" s="3"/>
      <c r="RTJ733" s="422"/>
      <c r="RTK733" s="3"/>
      <c r="RTL733" s="422"/>
      <c r="RTM733" s="3"/>
      <c r="RTN733" s="422"/>
      <c r="RTO733" s="3"/>
      <c r="RTP733" s="422"/>
      <c r="RTQ733" s="3"/>
      <c r="RTR733" s="422"/>
      <c r="RTS733" s="3"/>
      <c r="RTT733" s="422"/>
      <c r="RTU733" s="3"/>
      <c r="RTV733" s="422"/>
      <c r="RTW733" s="3"/>
      <c r="RTX733" s="422"/>
      <c r="RTY733" s="3"/>
      <c r="RTZ733" s="422"/>
      <c r="RUA733" s="3"/>
      <c r="RUB733" s="422"/>
      <c r="RUC733" s="3"/>
      <c r="RUD733" s="422"/>
      <c r="RUE733" s="3"/>
      <c r="RUF733" s="422"/>
      <c r="RUG733" s="3"/>
      <c r="RUH733" s="422"/>
      <c r="RUI733" s="3"/>
      <c r="RUJ733" s="422"/>
      <c r="RUK733" s="3"/>
      <c r="RUL733" s="422"/>
      <c r="RUM733" s="3"/>
      <c r="RUN733" s="422"/>
      <c r="RUO733" s="3"/>
      <c r="RUP733" s="422"/>
      <c r="RUQ733" s="3"/>
      <c r="RUR733" s="422"/>
      <c r="RUS733" s="3"/>
      <c r="RUT733" s="422"/>
      <c r="RUU733" s="3"/>
      <c r="RUV733" s="422"/>
      <c r="RUW733" s="3"/>
      <c r="RUX733" s="422"/>
      <c r="RUY733" s="3"/>
      <c r="RUZ733" s="422"/>
      <c r="RVA733" s="3"/>
      <c r="RVB733" s="422"/>
      <c r="RVC733" s="3"/>
      <c r="RVD733" s="422"/>
      <c r="RVE733" s="3"/>
      <c r="RVF733" s="422"/>
      <c r="RVG733" s="3"/>
      <c r="RVH733" s="422"/>
      <c r="RVI733" s="3"/>
      <c r="RVJ733" s="422"/>
      <c r="RVK733" s="3"/>
      <c r="RVL733" s="422"/>
      <c r="RVM733" s="3"/>
      <c r="RVN733" s="422"/>
      <c r="RVO733" s="3"/>
      <c r="RVP733" s="422"/>
      <c r="RVQ733" s="3"/>
      <c r="RVR733" s="422"/>
      <c r="RVS733" s="3"/>
      <c r="RVT733" s="422"/>
      <c r="RVU733" s="3"/>
      <c r="RVV733" s="422"/>
      <c r="RVW733" s="3"/>
      <c r="RVX733" s="422"/>
      <c r="RVY733" s="3"/>
      <c r="RVZ733" s="422"/>
      <c r="RWA733" s="3"/>
      <c r="RWB733" s="422"/>
      <c r="RWC733" s="3"/>
      <c r="RWD733" s="422"/>
      <c r="RWE733" s="3"/>
      <c r="RWF733" s="422"/>
      <c r="RWG733" s="3"/>
      <c r="RWH733" s="422"/>
      <c r="RWI733" s="3"/>
      <c r="RWJ733" s="422"/>
      <c r="RWK733" s="3"/>
      <c r="RWL733" s="422"/>
      <c r="RWM733" s="3"/>
      <c r="RWN733" s="422"/>
      <c r="RWO733" s="3"/>
      <c r="RWP733" s="422"/>
      <c r="RWQ733" s="3"/>
      <c r="RWR733" s="422"/>
      <c r="RWS733" s="3"/>
      <c r="RWT733" s="422"/>
      <c r="RWU733" s="3"/>
      <c r="RWV733" s="422"/>
      <c r="RWW733" s="3"/>
      <c r="RWX733" s="422"/>
      <c r="RWY733" s="3"/>
      <c r="RWZ733" s="422"/>
      <c r="RXA733" s="3"/>
      <c r="RXB733" s="422"/>
      <c r="RXC733" s="3"/>
      <c r="RXD733" s="422"/>
      <c r="RXE733" s="3"/>
      <c r="RXF733" s="422"/>
      <c r="RXG733" s="3"/>
      <c r="RXH733" s="422"/>
      <c r="RXI733" s="3"/>
      <c r="RXJ733" s="422"/>
      <c r="RXK733" s="3"/>
      <c r="RXL733" s="422"/>
      <c r="RXM733" s="3"/>
      <c r="RXN733" s="422"/>
      <c r="RXO733" s="3"/>
      <c r="RXP733" s="422"/>
      <c r="RXQ733" s="3"/>
      <c r="RXR733" s="422"/>
      <c r="RXS733" s="3"/>
      <c r="RXT733" s="422"/>
      <c r="RXU733" s="3"/>
      <c r="RXV733" s="422"/>
      <c r="RXW733" s="3"/>
      <c r="RXX733" s="422"/>
      <c r="RXY733" s="3"/>
      <c r="RXZ733" s="422"/>
      <c r="RYA733" s="3"/>
      <c r="RYB733" s="422"/>
      <c r="RYC733" s="3"/>
      <c r="RYD733" s="422"/>
      <c r="RYE733" s="3"/>
      <c r="RYF733" s="422"/>
      <c r="RYG733" s="3"/>
      <c r="RYH733" s="422"/>
      <c r="RYI733" s="3"/>
      <c r="RYJ733" s="422"/>
      <c r="RYK733" s="3"/>
      <c r="RYL733" s="422"/>
      <c r="RYM733" s="3"/>
      <c r="RYN733" s="422"/>
      <c r="RYO733" s="3"/>
      <c r="RYP733" s="422"/>
      <c r="RYQ733" s="3"/>
      <c r="RYR733" s="422"/>
      <c r="RYS733" s="3"/>
      <c r="RYT733" s="422"/>
      <c r="RYU733" s="3"/>
      <c r="RYV733" s="422"/>
      <c r="RYW733" s="3"/>
      <c r="RYX733" s="422"/>
      <c r="RYY733" s="3"/>
      <c r="RYZ733" s="422"/>
      <c r="RZA733" s="3"/>
      <c r="RZB733" s="422"/>
      <c r="RZC733" s="3"/>
      <c r="RZD733" s="422"/>
      <c r="RZE733" s="3"/>
      <c r="RZF733" s="422"/>
      <c r="RZG733" s="3"/>
      <c r="RZH733" s="422"/>
      <c r="RZI733" s="3"/>
      <c r="RZJ733" s="422"/>
      <c r="RZK733" s="3"/>
      <c r="RZL733" s="422"/>
      <c r="RZM733" s="3"/>
      <c r="RZN733" s="422"/>
      <c r="RZO733" s="3"/>
      <c r="RZP733" s="422"/>
      <c r="RZQ733" s="3"/>
      <c r="RZR733" s="422"/>
      <c r="RZS733" s="3"/>
      <c r="RZT733" s="422"/>
      <c r="RZU733" s="3"/>
      <c r="RZV733" s="422"/>
      <c r="RZW733" s="3"/>
      <c r="RZX733" s="422"/>
      <c r="RZY733" s="3"/>
      <c r="RZZ733" s="422"/>
      <c r="SAA733" s="3"/>
      <c r="SAB733" s="422"/>
      <c r="SAC733" s="3"/>
      <c r="SAD733" s="422"/>
      <c r="SAE733" s="3"/>
      <c r="SAF733" s="422"/>
      <c r="SAG733" s="3"/>
      <c r="SAH733" s="422"/>
      <c r="SAI733" s="3"/>
      <c r="SAJ733" s="422"/>
      <c r="SAK733" s="3"/>
      <c r="SAL733" s="422"/>
      <c r="SAM733" s="3"/>
      <c r="SAN733" s="422"/>
      <c r="SAO733" s="3"/>
      <c r="SAP733" s="422"/>
      <c r="SAQ733" s="3"/>
      <c r="SAR733" s="422"/>
      <c r="SAS733" s="3"/>
      <c r="SAT733" s="422"/>
      <c r="SAU733" s="3"/>
      <c r="SAV733" s="422"/>
      <c r="SAW733" s="3"/>
      <c r="SAX733" s="422"/>
      <c r="SAY733" s="3"/>
      <c r="SAZ733" s="422"/>
      <c r="SBA733" s="3"/>
      <c r="SBB733" s="422"/>
      <c r="SBC733" s="3"/>
      <c r="SBD733" s="422"/>
      <c r="SBE733" s="3"/>
      <c r="SBF733" s="422"/>
      <c r="SBG733" s="3"/>
      <c r="SBH733" s="422"/>
      <c r="SBI733" s="3"/>
      <c r="SBJ733" s="422"/>
      <c r="SBK733" s="3"/>
      <c r="SBL733" s="422"/>
      <c r="SBM733" s="3"/>
      <c r="SBN733" s="422"/>
      <c r="SBO733" s="3"/>
      <c r="SBP733" s="422"/>
      <c r="SBQ733" s="3"/>
      <c r="SBR733" s="422"/>
      <c r="SBS733" s="3"/>
      <c r="SBT733" s="422"/>
      <c r="SBU733" s="3"/>
      <c r="SBV733" s="422"/>
      <c r="SBW733" s="3"/>
      <c r="SBX733" s="422"/>
      <c r="SBY733" s="3"/>
      <c r="SBZ733" s="422"/>
      <c r="SCA733" s="3"/>
      <c r="SCB733" s="422"/>
      <c r="SCC733" s="3"/>
      <c r="SCD733" s="422"/>
      <c r="SCE733" s="3"/>
      <c r="SCF733" s="422"/>
      <c r="SCG733" s="3"/>
      <c r="SCH733" s="422"/>
      <c r="SCI733" s="3"/>
      <c r="SCJ733" s="422"/>
      <c r="SCK733" s="3"/>
      <c r="SCL733" s="422"/>
      <c r="SCM733" s="3"/>
      <c r="SCN733" s="422"/>
      <c r="SCO733" s="3"/>
      <c r="SCP733" s="422"/>
      <c r="SCQ733" s="3"/>
      <c r="SCR733" s="422"/>
      <c r="SCS733" s="3"/>
      <c r="SCT733" s="422"/>
      <c r="SCU733" s="3"/>
      <c r="SCV733" s="422"/>
      <c r="SCW733" s="3"/>
      <c r="SCX733" s="422"/>
      <c r="SCY733" s="3"/>
      <c r="SCZ733" s="422"/>
      <c r="SDA733" s="3"/>
      <c r="SDB733" s="422"/>
      <c r="SDC733" s="3"/>
      <c r="SDD733" s="422"/>
      <c r="SDE733" s="3"/>
      <c r="SDF733" s="422"/>
      <c r="SDG733" s="3"/>
      <c r="SDH733" s="422"/>
      <c r="SDI733" s="3"/>
      <c r="SDJ733" s="422"/>
      <c r="SDK733" s="3"/>
      <c r="SDL733" s="422"/>
      <c r="SDM733" s="3"/>
      <c r="SDN733" s="422"/>
      <c r="SDO733" s="3"/>
      <c r="SDP733" s="422"/>
      <c r="SDQ733" s="3"/>
      <c r="SDR733" s="422"/>
      <c r="SDS733" s="3"/>
      <c r="SDT733" s="422"/>
      <c r="SDU733" s="3"/>
      <c r="SDV733" s="422"/>
      <c r="SDW733" s="3"/>
      <c r="SDX733" s="422"/>
      <c r="SDY733" s="3"/>
      <c r="SDZ733" s="422"/>
      <c r="SEA733" s="3"/>
      <c r="SEB733" s="422"/>
      <c r="SEC733" s="3"/>
      <c r="SED733" s="422"/>
      <c r="SEE733" s="3"/>
      <c r="SEF733" s="422"/>
      <c r="SEG733" s="3"/>
      <c r="SEH733" s="422"/>
      <c r="SEI733" s="3"/>
      <c r="SEJ733" s="422"/>
      <c r="SEK733" s="3"/>
      <c r="SEL733" s="422"/>
      <c r="SEM733" s="3"/>
      <c r="SEN733" s="422"/>
      <c r="SEO733" s="3"/>
      <c r="SEP733" s="422"/>
      <c r="SEQ733" s="3"/>
      <c r="SER733" s="422"/>
      <c r="SES733" s="3"/>
      <c r="SET733" s="422"/>
      <c r="SEU733" s="3"/>
      <c r="SEV733" s="422"/>
      <c r="SEW733" s="3"/>
      <c r="SEX733" s="422"/>
      <c r="SEY733" s="3"/>
      <c r="SEZ733" s="422"/>
      <c r="SFA733" s="3"/>
      <c r="SFB733" s="422"/>
      <c r="SFC733" s="3"/>
      <c r="SFD733" s="422"/>
      <c r="SFE733" s="3"/>
      <c r="SFF733" s="422"/>
      <c r="SFG733" s="3"/>
      <c r="SFH733" s="422"/>
      <c r="SFI733" s="3"/>
      <c r="SFJ733" s="422"/>
      <c r="SFK733" s="3"/>
      <c r="SFL733" s="422"/>
      <c r="SFM733" s="3"/>
      <c r="SFN733" s="422"/>
      <c r="SFO733" s="3"/>
      <c r="SFP733" s="422"/>
      <c r="SFQ733" s="3"/>
      <c r="SFR733" s="422"/>
      <c r="SFS733" s="3"/>
      <c r="SFT733" s="422"/>
      <c r="SFU733" s="3"/>
      <c r="SFV733" s="422"/>
      <c r="SFW733" s="3"/>
      <c r="SFX733" s="422"/>
      <c r="SFY733" s="3"/>
      <c r="SFZ733" s="422"/>
      <c r="SGA733" s="3"/>
      <c r="SGB733" s="422"/>
      <c r="SGC733" s="3"/>
      <c r="SGD733" s="422"/>
      <c r="SGE733" s="3"/>
      <c r="SGF733" s="422"/>
      <c r="SGG733" s="3"/>
      <c r="SGH733" s="422"/>
      <c r="SGI733" s="3"/>
      <c r="SGJ733" s="422"/>
      <c r="SGK733" s="3"/>
      <c r="SGL733" s="422"/>
      <c r="SGM733" s="3"/>
      <c r="SGN733" s="422"/>
      <c r="SGO733" s="3"/>
      <c r="SGP733" s="422"/>
      <c r="SGQ733" s="3"/>
      <c r="SGR733" s="422"/>
      <c r="SGS733" s="3"/>
      <c r="SGT733" s="422"/>
      <c r="SGU733" s="3"/>
      <c r="SGV733" s="422"/>
      <c r="SGW733" s="3"/>
      <c r="SGX733" s="422"/>
      <c r="SGY733" s="3"/>
      <c r="SGZ733" s="422"/>
      <c r="SHA733" s="3"/>
      <c r="SHB733" s="422"/>
      <c r="SHC733" s="3"/>
      <c r="SHD733" s="422"/>
      <c r="SHE733" s="3"/>
      <c r="SHF733" s="422"/>
      <c r="SHG733" s="3"/>
      <c r="SHH733" s="422"/>
      <c r="SHI733" s="3"/>
      <c r="SHJ733" s="422"/>
      <c r="SHK733" s="3"/>
      <c r="SHL733" s="422"/>
      <c r="SHM733" s="3"/>
      <c r="SHN733" s="422"/>
      <c r="SHO733" s="3"/>
      <c r="SHP733" s="422"/>
      <c r="SHQ733" s="3"/>
      <c r="SHR733" s="422"/>
      <c r="SHS733" s="3"/>
      <c r="SHT733" s="422"/>
      <c r="SHU733" s="3"/>
      <c r="SHV733" s="422"/>
      <c r="SHW733" s="3"/>
      <c r="SHX733" s="422"/>
      <c r="SHY733" s="3"/>
      <c r="SHZ733" s="422"/>
      <c r="SIA733" s="3"/>
      <c r="SIB733" s="422"/>
      <c r="SIC733" s="3"/>
      <c r="SID733" s="422"/>
      <c r="SIE733" s="3"/>
      <c r="SIF733" s="422"/>
      <c r="SIG733" s="3"/>
      <c r="SIH733" s="422"/>
      <c r="SII733" s="3"/>
      <c r="SIJ733" s="422"/>
      <c r="SIK733" s="3"/>
      <c r="SIL733" s="422"/>
      <c r="SIM733" s="3"/>
      <c r="SIN733" s="422"/>
      <c r="SIO733" s="3"/>
      <c r="SIP733" s="422"/>
      <c r="SIQ733" s="3"/>
      <c r="SIR733" s="422"/>
      <c r="SIS733" s="3"/>
      <c r="SIT733" s="422"/>
      <c r="SIU733" s="3"/>
      <c r="SIV733" s="422"/>
      <c r="SIW733" s="3"/>
      <c r="SIX733" s="422"/>
      <c r="SIY733" s="3"/>
      <c r="SIZ733" s="422"/>
      <c r="SJA733" s="3"/>
      <c r="SJB733" s="422"/>
      <c r="SJC733" s="3"/>
      <c r="SJD733" s="422"/>
      <c r="SJE733" s="3"/>
      <c r="SJF733" s="422"/>
      <c r="SJG733" s="3"/>
      <c r="SJH733" s="422"/>
      <c r="SJI733" s="3"/>
      <c r="SJJ733" s="422"/>
      <c r="SJK733" s="3"/>
      <c r="SJL733" s="422"/>
      <c r="SJM733" s="3"/>
      <c r="SJN733" s="422"/>
      <c r="SJO733" s="3"/>
      <c r="SJP733" s="422"/>
      <c r="SJQ733" s="3"/>
      <c r="SJR733" s="422"/>
      <c r="SJS733" s="3"/>
      <c r="SJT733" s="422"/>
      <c r="SJU733" s="3"/>
      <c r="SJV733" s="422"/>
      <c r="SJW733" s="3"/>
      <c r="SJX733" s="422"/>
      <c r="SJY733" s="3"/>
      <c r="SJZ733" s="422"/>
      <c r="SKA733" s="3"/>
      <c r="SKB733" s="422"/>
      <c r="SKC733" s="3"/>
      <c r="SKD733" s="422"/>
      <c r="SKE733" s="3"/>
      <c r="SKF733" s="422"/>
      <c r="SKG733" s="3"/>
      <c r="SKH733" s="422"/>
      <c r="SKI733" s="3"/>
      <c r="SKJ733" s="422"/>
      <c r="SKK733" s="3"/>
      <c r="SKL733" s="422"/>
      <c r="SKM733" s="3"/>
      <c r="SKN733" s="422"/>
      <c r="SKO733" s="3"/>
      <c r="SKP733" s="422"/>
      <c r="SKQ733" s="3"/>
      <c r="SKR733" s="422"/>
      <c r="SKS733" s="3"/>
      <c r="SKT733" s="422"/>
      <c r="SKU733" s="3"/>
      <c r="SKV733" s="422"/>
      <c r="SKW733" s="3"/>
      <c r="SKX733" s="422"/>
      <c r="SKY733" s="3"/>
      <c r="SKZ733" s="422"/>
      <c r="SLA733" s="3"/>
      <c r="SLB733" s="422"/>
      <c r="SLC733" s="3"/>
      <c r="SLD733" s="422"/>
      <c r="SLE733" s="3"/>
      <c r="SLF733" s="422"/>
      <c r="SLG733" s="3"/>
      <c r="SLH733" s="422"/>
      <c r="SLI733" s="3"/>
      <c r="SLJ733" s="422"/>
      <c r="SLK733" s="3"/>
      <c r="SLL733" s="422"/>
      <c r="SLM733" s="3"/>
      <c r="SLN733" s="422"/>
      <c r="SLO733" s="3"/>
      <c r="SLP733" s="422"/>
      <c r="SLQ733" s="3"/>
      <c r="SLR733" s="422"/>
      <c r="SLS733" s="3"/>
      <c r="SLT733" s="422"/>
      <c r="SLU733" s="3"/>
      <c r="SLV733" s="422"/>
      <c r="SLW733" s="3"/>
      <c r="SLX733" s="422"/>
      <c r="SLY733" s="3"/>
      <c r="SLZ733" s="422"/>
      <c r="SMA733" s="3"/>
      <c r="SMB733" s="422"/>
      <c r="SMC733" s="3"/>
      <c r="SMD733" s="422"/>
      <c r="SME733" s="3"/>
      <c r="SMF733" s="422"/>
      <c r="SMG733" s="3"/>
      <c r="SMH733" s="422"/>
      <c r="SMI733" s="3"/>
      <c r="SMJ733" s="422"/>
      <c r="SMK733" s="3"/>
      <c r="SML733" s="422"/>
      <c r="SMM733" s="3"/>
      <c r="SMN733" s="422"/>
      <c r="SMO733" s="3"/>
      <c r="SMP733" s="422"/>
      <c r="SMQ733" s="3"/>
      <c r="SMR733" s="422"/>
      <c r="SMS733" s="3"/>
      <c r="SMT733" s="422"/>
      <c r="SMU733" s="3"/>
      <c r="SMV733" s="422"/>
      <c r="SMW733" s="3"/>
      <c r="SMX733" s="422"/>
      <c r="SMY733" s="3"/>
      <c r="SMZ733" s="422"/>
      <c r="SNA733" s="3"/>
      <c r="SNB733" s="422"/>
      <c r="SNC733" s="3"/>
      <c r="SND733" s="422"/>
      <c r="SNE733" s="3"/>
      <c r="SNF733" s="422"/>
      <c r="SNG733" s="3"/>
      <c r="SNH733" s="422"/>
      <c r="SNI733" s="3"/>
      <c r="SNJ733" s="422"/>
      <c r="SNK733" s="3"/>
      <c r="SNL733" s="422"/>
      <c r="SNM733" s="3"/>
      <c r="SNN733" s="422"/>
      <c r="SNO733" s="3"/>
      <c r="SNP733" s="422"/>
      <c r="SNQ733" s="3"/>
      <c r="SNR733" s="422"/>
      <c r="SNS733" s="3"/>
      <c r="SNT733" s="422"/>
      <c r="SNU733" s="3"/>
      <c r="SNV733" s="422"/>
      <c r="SNW733" s="3"/>
      <c r="SNX733" s="422"/>
      <c r="SNY733" s="3"/>
      <c r="SNZ733" s="422"/>
      <c r="SOA733" s="3"/>
      <c r="SOB733" s="422"/>
      <c r="SOC733" s="3"/>
      <c r="SOD733" s="422"/>
      <c r="SOE733" s="3"/>
      <c r="SOF733" s="422"/>
      <c r="SOG733" s="3"/>
      <c r="SOH733" s="422"/>
      <c r="SOI733" s="3"/>
      <c r="SOJ733" s="422"/>
      <c r="SOK733" s="3"/>
      <c r="SOL733" s="422"/>
      <c r="SOM733" s="3"/>
      <c r="SON733" s="422"/>
      <c r="SOO733" s="3"/>
      <c r="SOP733" s="422"/>
      <c r="SOQ733" s="3"/>
      <c r="SOR733" s="422"/>
      <c r="SOS733" s="3"/>
      <c r="SOT733" s="422"/>
      <c r="SOU733" s="3"/>
      <c r="SOV733" s="422"/>
      <c r="SOW733" s="3"/>
      <c r="SOX733" s="422"/>
      <c r="SOY733" s="3"/>
      <c r="SOZ733" s="422"/>
      <c r="SPA733" s="3"/>
      <c r="SPB733" s="422"/>
      <c r="SPC733" s="3"/>
      <c r="SPD733" s="422"/>
      <c r="SPE733" s="3"/>
      <c r="SPF733" s="422"/>
      <c r="SPG733" s="3"/>
      <c r="SPH733" s="422"/>
      <c r="SPI733" s="3"/>
      <c r="SPJ733" s="422"/>
      <c r="SPK733" s="3"/>
      <c r="SPL733" s="422"/>
      <c r="SPM733" s="3"/>
      <c r="SPN733" s="422"/>
      <c r="SPO733" s="3"/>
      <c r="SPP733" s="422"/>
      <c r="SPQ733" s="3"/>
      <c r="SPR733" s="422"/>
      <c r="SPS733" s="3"/>
      <c r="SPT733" s="422"/>
      <c r="SPU733" s="3"/>
      <c r="SPV733" s="422"/>
      <c r="SPW733" s="3"/>
      <c r="SPX733" s="422"/>
      <c r="SPY733" s="3"/>
      <c r="SPZ733" s="422"/>
      <c r="SQA733" s="3"/>
      <c r="SQB733" s="422"/>
      <c r="SQC733" s="3"/>
      <c r="SQD733" s="422"/>
      <c r="SQE733" s="3"/>
      <c r="SQF733" s="422"/>
      <c r="SQG733" s="3"/>
      <c r="SQH733" s="422"/>
      <c r="SQI733" s="3"/>
      <c r="SQJ733" s="422"/>
      <c r="SQK733" s="3"/>
      <c r="SQL733" s="422"/>
      <c r="SQM733" s="3"/>
      <c r="SQN733" s="422"/>
      <c r="SQO733" s="3"/>
      <c r="SQP733" s="422"/>
      <c r="SQQ733" s="3"/>
      <c r="SQR733" s="422"/>
      <c r="SQS733" s="3"/>
      <c r="SQT733" s="422"/>
      <c r="SQU733" s="3"/>
      <c r="SQV733" s="422"/>
      <c r="SQW733" s="3"/>
      <c r="SQX733" s="422"/>
      <c r="SQY733" s="3"/>
      <c r="SQZ733" s="422"/>
      <c r="SRA733" s="3"/>
      <c r="SRB733" s="422"/>
      <c r="SRC733" s="3"/>
      <c r="SRD733" s="422"/>
      <c r="SRE733" s="3"/>
      <c r="SRF733" s="422"/>
      <c r="SRG733" s="3"/>
      <c r="SRH733" s="422"/>
      <c r="SRI733" s="3"/>
      <c r="SRJ733" s="422"/>
      <c r="SRK733" s="3"/>
      <c r="SRL733" s="422"/>
      <c r="SRM733" s="3"/>
      <c r="SRN733" s="422"/>
      <c r="SRO733" s="3"/>
      <c r="SRP733" s="422"/>
      <c r="SRQ733" s="3"/>
      <c r="SRR733" s="422"/>
      <c r="SRS733" s="3"/>
      <c r="SRT733" s="422"/>
      <c r="SRU733" s="3"/>
      <c r="SRV733" s="422"/>
      <c r="SRW733" s="3"/>
      <c r="SRX733" s="422"/>
      <c r="SRY733" s="3"/>
      <c r="SRZ733" s="422"/>
      <c r="SSA733" s="3"/>
      <c r="SSB733" s="422"/>
      <c r="SSC733" s="3"/>
      <c r="SSD733" s="422"/>
      <c r="SSE733" s="3"/>
      <c r="SSF733" s="422"/>
      <c r="SSG733" s="3"/>
      <c r="SSH733" s="422"/>
      <c r="SSI733" s="3"/>
      <c r="SSJ733" s="422"/>
      <c r="SSK733" s="3"/>
      <c r="SSL733" s="422"/>
      <c r="SSM733" s="3"/>
      <c r="SSN733" s="422"/>
      <c r="SSO733" s="3"/>
      <c r="SSP733" s="422"/>
      <c r="SSQ733" s="3"/>
      <c r="SSR733" s="422"/>
      <c r="SSS733" s="3"/>
      <c r="SST733" s="422"/>
      <c r="SSU733" s="3"/>
      <c r="SSV733" s="422"/>
      <c r="SSW733" s="3"/>
      <c r="SSX733" s="422"/>
      <c r="SSY733" s="3"/>
      <c r="SSZ733" s="422"/>
      <c r="STA733" s="3"/>
      <c r="STB733" s="422"/>
      <c r="STC733" s="3"/>
      <c r="STD733" s="422"/>
      <c r="STE733" s="3"/>
      <c r="STF733" s="422"/>
      <c r="STG733" s="3"/>
      <c r="STH733" s="422"/>
      <c r="STI733" s="3"/>
      <c r="STJ733" s="422"/>
      <c r="STK733" s="3"/>
      <c r="STL733" s="422"/>
      <c r="STM733" s="3"/>
      <c r="STN733" s="422"/>
      <c r="STO733" s="3"/>
      <c r="STP733" s="422"/>
      <c r="STQ733" s="3"/>
      <c r="STR733" s="422"/>
      <c r="STS733" s="3"/>
      <c r="STT733" s="422"/>
      <c r="STU733" s="3"/>
      <c r="STV733" s="422"/>
      <c r="STW733" s="3"/>
      <c r="STX733" s="422"/>
      <c r="STY733" s="3"/>
      <c r="STZ733" s="422"/>
      <c r="SUA733" s="3"/>
      <c r="SUB733" s="422"/>
      <c r="SUC733" s="3"/>
      <c r="SUD733" s="422"/>
      <c r="SUE733" s="3"/>
      <c r="SUF733" s="422"/>
      <c r="SUG733" s="3"/>
      <c r="SUH733" s="422"/>
      <c r="SUI733" s="3"/>
      <c r="SUJ733" s="422"/>
      <c r="SUK733" s="3"/>
      <c r="SUL733" s="422"/>
      <c r="SUM733" s="3"/>
      <c r="SUN733" s="422"/>
      <c r="SUO733" s="3"/>
      <c r="SUP733" s="422"/>
      <c r="SUQ733" s="3"/>
      <c r="SUR733" s="422"/>
      <c r="SUS733" s="3"/>
      <c r="SUT733" s="422"/>
      <c r="SUU733" s="3"/>
      <c r="SUV733" s="422"/>
      <c r="SUW733" s="3"/>
      <c r="SUX733" s="422"/>
      <c r="SUY733" s="3"/>
      <c r="SUZ733" s="422"/>
      <c r="SVA733" s="3"/>
      <c r="SVB733" s="422"/>
      <c r="SVC733" s="3"/>
      <c r="SVD733" s="422"/>
      <c r="SVE733" s="3"/>
      <c r="SVF733" s="422"/>
      <c r="SVG733" s="3"/>
      <c r="SVH733" s="422"/>
      <c r="SVI733" s="3"/>
      <c r="SVJ733" s="422"/>
      <c r="SVK733" s="3"/>
      <c r="SVL733" s="422"/>
      <c r="SVM733" s="3"/>
      <c r="SVN733" s="422"/>
      <c r="SVO733" s="3"/>
      <c r="SVP733" s="422"/>
      <c r="SVQ733" s="3"/>
      <c r="SVR733" s="422"/>
      <c r="SVS733" s="3"/>
      <c r="SVT733" s="422"/>
      <c r="SVU733" s="3"/>
      <c r="SVV733" s="422"/>
      <c r="SVW733" s="3"/>
      <c r="SVX733" s="422"/>
      <c r="SVY733" s="3"/>
      <c r="SVZ733" s="422"/>
      <c r="SWA733" s="3"/>
      <c r="SWB733" s="422"/>
      <c r="SWC733" s="3"/>
      <c r="SWD733" s="422"/>
      <c r="SWE733" s="3"/>
      <c r="SWF733" s="422"/>
      <c r="SWG733" s="3"/>
      <c r="SWH733" s="422"/>
      <c r="SWI733" s="3"/>
      <c r="SWJ733" s="422"/>
      <c r="SWK733" s="3"/>
      <c r="SWL733" s="422"/>
      <c r="SWM733" s="3"/>
      <c r="SWN733" s="422"/>
      <c r="SWO733" s="3"/>
      <c r="SWP733" s="422"/>
      <c r="SWQ733" s="3"/>
      <c r="SWR733" s="422"/>
      <c r="SWS733" s="3"/>
      <c r="SWT733" s="422"/>
      <c r="SWU733" s="3"/>
      <c r="SWV733" s="422"/>
      <c r="SWW733" s="3"/>
      <c r="SWX733" s="422"/>
      <c r="SWY733" s="3"/>
      <c r="SWZ733" s="422"/>
      <c r="SXA733" s="3"/>
      <c r="SXB733" s="422"/>
      <c r="SXC733" s="3"/>
      <c r="SXD733" s="422"/>
      <c r="SXE733" s="3"/>
      <c r="SXF733" s="422"/>
      <c r="SXG733" s="3"/>
      <c r="SXH733" s="422"/>
      <c r="SXI733" s="3"/>
      <c r="SXJ733" s="422"/>
      <c r="SXK733" s="3"/>
      <c r="SXL733" s="422"/>
      <c r="SXM733" s="3"/>
      <c r="SXN733" s="422"/>
      <c r="SXO733" s="3"/>
      <c r="SXP733" s="422"/>
      <c r="SXQ733" s="3"/>
      <c r="SXR733" s="422"/>
      <c r="SXS733" s="3"/>
      <c r="SXT733" s="422"/>
      <c r="SXU733" s="3"/>
      <c r="SXV733" s="422"/>
      <c r="SXW733" s="3"/>
      <c r="SXX733" s="422"/>
      <c r="SXY733" s="3"/>
      <c r="SXZ733" s="422"/>
      <c r="SYA733" s="3"/>
      <c r="SYB733" s="422"/>
      <c r="SYC733" s="3"/>
      <c r="SYD733" s="422"/>
      <c r="SYE733" s="3"/>
      <c r="SYF733" s="422"/>
      <c r="SYG733" s="3"/>
      <c r="SYH733" s="422"/>
      <c r="SYI733" s="3"/>
      <c r="SYJ733" s="422"/>
      <c r="SYK733" s="3"/>
      <c r="SYL733" s="422"/>
      <c r="SYM733" s="3"/>
      <c r="SYN733" s="422"/>
      <c r="SYO733" s="3"/>
      <c r="SYP733" s="422"/>
      <c r="SYQ733" s="3"/>
      <c r="SYR733" s="422"/>
      <c r="SYS733" s="3"/>
      <c r="SYT733" s="422"/>
      <c r="SYU733" s="3"/>
      <c r="SYV733" s="422"/>
      <c r="SYW733" s="3"/>
      <c r="SYX733" s="422"/>
      <c r="SYY733" s="3"/>
      <c r="SYZ733" s="422"/>
      <c r="SZA733" s="3"/>
      <c r="SZB733" s="422"/>
      <c r="SZC733" s="3"/>
      <c r="SZD733" s="422"/>
      <c r="SZE733" s="3"/>
      <c r="SZF733" s="422"/>
      <c r="SZG733" s="3"/>
      <c r="SZH733" s="422"/>
      <c r="SZI733" s="3"/>
      <c r="SZJ733" s="422"/>
      <c r="SZK733" s="3"/>
      <c r="SZL733" s="422"/>
      <c r="SZM733" s="3"/>
      <c r="SZN733" s="422"/>
      <c r="SZO733" s="3"/>
      <c r="SZP733" s="422"/>
      <c r="SZQ733" s="3"/>
      <c r="SZR733" s="422"/>
      <c r="SZS733" s="3"/>
      <c r="SZT733" s="422"/>
      <c r="SZU733" s="3"/>
      <c r="SZV733" s="422"/>
      <c r="SZW733" s="3"/>
      <c r="SZX733" s="422"/>
      <c r="SZY733" s="3"/>
      <c r="SZZ733" s="422"/>
      <c r="TAA733" s="3"/>
      <c r="TAB733" s="422"/>
      <c r="TAC733" s="3"/>
      <c r="TAD733" s="422"/>
      <c r="TAE733" s="3"/>
      <c r="TAF733" s="422"/>
      <c r="TAG733" s="3"/>
      <c r="TAH733" s="422"/>
      <c r="TAI733" s="3"/>
      <c r="TAJ733" s="422"/>
      <c r="TAK733" s="3"/>
      <c r="TAL733" s="422"/>
      <c r="TAM733" s="3"/>
      <c r="TAN733" s="422"/>
      <c r="TAO733" s="3"/>
      <c r="TAP733" s="422"/>
      <c r="TAQ733" s="3"/>
      <c r="TAR733" s="422"/>
      <c r="TAS733" s="3"/>
      <c r="TAT733" s="422"/>
      <c r="TAU733" s="3"/>
      <c r="TAV733" s="422"/>
      <c r="TAW733" s="3"/>
      <c r="TAX733" s="422"/>
      <c r="TAY733" s="3"/>
      <c r="TAZ733" s="422"/>
      <c r="TBA733" s="3"/>
      <c r="TBB733" s="422"/>
      <c r="TBC733" s="3"/>
      <c r="TBD733" s="422"/>
      <c r="TBE733" s="3"/>
      <c r="TBF733" s="422"/>
      <c r="TBG733" s="3"/>
      <c r="TBH733" s="422"/>
      <c r="TBI733" s="3"/>
      <c r="TBJ733" s="422"/>
      <c r="TBK733" s="3"/>
      <c r="TBL733" s="422"/>
      <c r="TBM733" s="3"/>
      <c r="TBN733" s="422"/>
      <c r="TBO733" s="3"/>
      <c r="TBP733" s="422"/>
      <c r="TBQ733" s="3"/>
      <c r="TBR733" s="422"/>
      <c r="TBS733" s="3"/>
      <c r="TBT733" s="422"/>
      <c r="TBU733" s="3"/>
      <c r="TBV733" s="422"/>
      <c r="TBW733" s="3"/>
      <c r="TBX733" s="422"/>
      <c r="TBY733" s="3"/>
      <c r="TBZ733" s="422"/>
      <c r="TCA733" s="3"/>
      <c r="TCB733" s="422"/>
      <c r="TCC733" s="3"/>
      <c r="TCD733" s="422"/>
      <c r="TCE733" s="3"/>
      <c r="TCF733" s="422"/>
      <c r="TCG733" s="3"/>
      <c r="TCH733" s="422"/>
      <c r="TCI733" s="3"/>
      <c r="TCJ733" s="422"/>
      <c r="TCK733" s="3"/>
      <c r="TCL733" s="422"/>
      <c r="TCM733" s="3"/>
      <c r="TCN733" s="422"/>
      <c r="TCO733" s="3"/>
      <c r="TCP733" s="422"/>
      <c r="TCQ733" s="3"/>
      <c r="TCR733" s="422"/>
      <c r="TCS733" s="3"/>
      <c r="TCT733" s="422"/>
      <c r="TCU733" s="3"/>
      <c r="TCV733" s="422"/>
      <c r="TCW733" s="3"/>
      <c r="TCX733" s="422"/>
      <c r="TCY733" s="3"/>
      <c r="TCZ733" s="422"/>
      <c r="TDA733" s="3"/>
      <c r="TDB733" s="422"/>
      <c r="TDC733" s="3"/>
      <c r="TDD733" s="422"/>
      <c r="TDE733" s="3"/>
      <c r="TDF733" s="422"/>
      <c r="TDG733" s="3"/>
      <c r="TDH733" s="422"/>
      <c r="TDI733" s="3"/>
      <c r="TDJ733" s="422"/>
      <c r="TDK733" s="3"/>
      <c r="TDL733" s="422"/>
      <c r="TDM733" s="3"/>
      <c r="TDN733" s="422"/>
      <c r="TDO733" s="3"/>
      <c r="TDP733" s="422"/>
      <c r="TDQ733" s="3"/>
      <c r="TDR733" s="422"/>
      <c r="TDS733" s="3"/>
      <c r="TDT733" s="422"/>
      <c r="TDU733" s="3"/>
      <c r="TDV733" s="422"/>
      <c r="TDW733" s="3"/>
      <c r="TDX733" s="422"/>
      <c r="TDY733" s="3"/>
      <c r="TDZ733" s="422"/>
      <c r="TEA733" s="3"/>
      <c r="TEB733" s="422"/>
      <c r="TEC733" s="3"/>
      <c r="TED733" s="422"/>
      <c r="TEE733" s="3"/>
      <c r="TEF733" s="422"/>
      <c r="TEG733" s="3"/>
      <c r="TEH733" s="422"/>
      <c r="TEI733" s="3"/>
      <c r="TEJ733" s="422"/>
      <c r="TEK733" s="3"/>
      <c r="TEL733" s="422"/>
      <c r="TEM733" s="3"/>
      <c r="TEN733" s="422"/>
      <c r="TEO733" s="3"/>
      <c r="TEP733" s="422"/>
      <c r="TEQ733" s="3"/>
      <c r="TER733" s="422"/>
      <c r="TES733" s="3"/>
      <c r="TET733" s="422"/>
      <c r="TEU733" s="3"/>
      <c r="TEV733" s="422"/>
      <c r="TEW733" s="3"/>
      <c r="TEX733" s="422"/>
      <c r="TEY733" s="3"/>
      <c r="TEZ733" s="422"/>
      <c r="TFA733" s="3"/>
      <c r="TFB733" s="422"/>
      <c r="TFC733" s="3"/>
      <c r="TFD733" s="422"/>
      <c r="TFE733" s="3"/>
      <c r="TFF733" s="422"/>
      <c r="TFG733" s="3"/>
      <c r="TFH733" s="422"/>
      <c r="TFI733" s="3"/>
      <c r="TFJ733" s="422"/>
      <c r="TFK733" s="3"/>
      <c r="TFL733" s="422"/>
      <c r="TFM733" s="3"/>
      <c r="TFN733" s="422"/>
      <c r="TFO733" s="3"/>
      <c r="TFP733" s="422"/>
      <c r="TFQ733" s="3"/>
      <c r="TFR733" s="422"/>
      <c r="TFS733" s="3"/>
      <c r="TFT733" s="422"/>
      <c r="TFU733" s="3"/>
      <c r="TFV733" s="422"/>
      <c r="TFW733" s="3"/>
      <c r="TFX733" s="422"/>
      <c r="TFY733" s="3"/>
      <c r="TFZ733" s="422"/>
      <c r="TGA733" s="3"/>
      <c r="TGB733" s="422"/>
      <c r="TGC733" s="3"/>
      <c r="TGD733" s="422"/>
      <c r="TGE733" s="3"/>
      <c r="TGF733" s="422"/>
      <c r="TGG733" s="3"/>
      <c r="TGH733" s="422"/>
      <c r="TGI733" s="3"/>
      <c r="TGJ733" s="422"/>
      <c r="TGK733" s="3"/>
      <c r="TGL733" s="422"/>
      <c r="TGM733" s="3"/>
      <c r="TGN733" s="422"/>
      <c r="TGO733" s="3"/>
      <c r="TGP733" s="422"/>
      <c r="TGQ733" s="3"/>
      <c r="TGR733" s="422"/>
      <c r="TGS733" s="3"/>
      <c r="TGT733" s="422"/>
      <c r="TGU733" s="3"/>
      <c r="TGV733" s="422"/>
      <c r="TGW733" s="3"/>
      <c r="TGX733" s="422"/>
      <c r="TGY733" s="3"/>
      <c r="TGZ733" s="422"/>
      <c r="THA733" s="3"/>
      <c r="THB733" s="422"/>
      <c r="THC733" s="3"/>
      <c r="THD733" s="422"/>
      <c r="THE733" s="3"/>
      <c r="THF733" s="422"/>
      <c r="THG733" s="3"/>
      <c r="THH733" s="422"/>
      <c r="THI733" s="3"/>
      <c r="THJ733" s="422"/>
      <c r="THK733" s="3"/>
      <c r="THL733" s="422"/>
      <c r="THM733" s="3"/>
      <c r="THN733" s="422"/>
      <c r="THO733" s="3"/>
      <c r="THP733" s="422"/>
      <c r="THQ733" s="3"/>
      <c r="THR733" s="422"/>
      <c r="THS733" s="3"/>
      <c r="THT733" s="422"/>
      <c r="THU733" s="3"/>
      <c r="THV733" s="422"/>
      <c r="THW733" s="3"/>
      <c r="THX733" s="422"/>
      <c r="THY733" s="3"/>
      <c r="THZ733" s="422"/>
      <c r="TIA733" s="3"/>
      <c r="TIB733" s="422"/>
      <c r="TIC733" s="3"/>
      <c r="TID733" s="422"/>
      <c r="TIE733" s="3"/>
      <c r="TIF733" s="422"/>
      <c r="TIG733" s="3"/>
      <c r="TIH733" s="422"/>
      <c r="TII733" s="3"/>
      <c r="TIJ733" s="422"/>
      <c r="TIK733" s="3"/>
      <c r="TIL733" s="422"/>
      <c r="TIM733" s="3"/>
      <c r="TIN733" s="422"/>
      <c r="TIO733" s="3"/>
      <c r="TIP733" s="422"/>
      <c r="TIQ733" s="3"/>
      <c r="TIR733" s="422"/>
      <c r="TIS733" s="3"/>
      <c r="TIT733" s="422"/>
      <c r="TIU733" s="3"/>
      <c r="TIV733" s="422"/>
      <c r="TIW733" s="3"/>
      <c r="TIX733" s="422"/>
      <c r="TIY733" s="3"/>
      <c r="TIZ733" s="422"/>
      <c r="TJA733" s="3"/>
      <c r="TJB733" s="422"/>
      <c r="TJC733" s="3"/>
      <c r="TJD733" s="422"/>
      <c r="TJE733" s="3"/>
      <c r="TJF733" s="422"/>
      <c r="TJG733" s="3"/>
      <c r="TJH733" s="422"/>
      <c r="TJI733" s="3"/>
      <c r="TJJ733" s="422"/>
      <c r="TJK733" s="3"/>
      <c r="TJL733" s="422"/>
      <c r="TJM733" s="3"/>
      <c r="TJN733" s="422"/>
      <c r="TJO733" s="3"/>
      <c r="TJP733" s="422"/>
      <c r="TJQ733" s="3"/>
      <c r="TJR733" s="422"/>
      <c r="TJS733" s="3"/>
      <c r="TJT733" s="422"/>
      <c r="TJU733" s="3"/>
      <c r="TJV733" s="422"/>
      <c r="TJW733" s="3"/>
      <c r="TJX733" s="422"/>
      <c r="TJY733" s="3"/>
      <c r="TJZ733" s="422"/>
      <c r="TKA733" s="3"/>
      <c r="TKB733" s="422"/>
      <c r="TKC733" s="3"/>
      <c r="TKD733" s="422"/>
      <c r="TKE733" s="3"/>
      <c r="TKF733" s="422"/>
      <c r="TKG733" s="3"/>
      <c r="TKH733" s="422"/>
      <c r="TKI733" s="3"/>
      <c r="TKJ733" s="422"/>
      <c r="TKK733" s="3"/>
      <c r="TKL733" s="422"/>
      <c r="TKM733" s="3"/>
      <c r="TKN733" s="422"/>
      <c r="TKO733" s="3"/>
      <c r="TKP733" s="422"/>
      <c r="TKQ733" s="3"/>
      <c r="TKR733" s="422"/>
      <c r="TKS733" s="3"/>
      <c r="TKT733" s="422"/>
      <c r="TKU733" s="3"/>
      <c r="TKV733" s="422"/>
      <c r="TKW733" s="3"/>
      <c r="TKX733" s="422"/>
      <c r="TKY733" s="3"/>
      <c r="TKZ733" s="422"/>
      <c r="TLA733" s="3"/>
      <c r="TLB733" s="422"/>
      <c r="TLC733" s="3"/>
      <c r="TLD733" s="422"/>
      <c r="TLE733" s="3"/>
      <c r="TLF733" s="422"/>
      <c r="TLG733" s="3"/>
      <c r="TLH733" s="422"/>
      <c r="TLI733" s="3"/>
      <c r="TLJ733" s="422"/>
      <c r="TLK733" s="3"/>
      <c r="TLL733" s="422"/>
      <c r="TLM733" s="3"/>
      <c r="TLN733" s="422"/>
      <c r="TLO733" s="3"/>
      <c r="TLP733" s="422"/>
      <c r="TLQ733" s="3"/>
      <c r="TLR733" s="422"/>
      <c r="TLS733" s="3"/>
      <c r="TLT733" s="422"/>
      <c r="TLU733" s="3"/>
      <c r="TLV733" s="422"/>
      <c r="TLW733" s="3"/>
      <c r="TLX733" s="422"/>
      <c r="TLY733" s="3"/>
      <c r="TLZ733" s="422"/>
      <c r="TMA733" s="3"/>
      <c r="TMB733" s="422"/>
      <c r="TMC733" s="3"/>
      <c r="TMD733" s="422"/>
      <c r="TME733" s="3"/>
      <c r="TMF733" s="422"/>
      <c r="TMG733" s="3"/>
      <c r="TMH733" s="422"/>
      <c r="TMI733" s="3"/>
      <c r="TMJ733" s="422"/>
      <c r="TMK733" s="3"/>
      <c r="TML733" s="422"/>
      <c r="TMM733" s="3"/>
      <c r="TMN733" s="422"/>
      <c r="TMO733" s="3"/>
      <c r="TMP733" s="422"/>
      <c r="TMQ733" s="3"/>
      <c r="TMR733" s="422"/>
      <c r="TMS733" s="3"/>
      <c r="TMT733" s="422"/>
      <c r="TMU733" s="3"/>
      <c r="TMV733" s="422"/>
      <c r="TMW733" s="3"/>
      <c r="TMX733" s="422"/>
      <c r="TMY733" s="3"/>
      <c r="TMZ733" s="422"/>
      <c r="TNA733" s="3"/>
      <c r="TNB733" s="422"/>
      <c r="TNC733" s="3"/>
      <c r="TND733" s="422"/>
      <c r="TNE733" s="3"/>
      <c r="TNF733" s="422"/>
      <c r="TNG733" s="3"/>
      <c r="TNH733" s="422"/>
      <c r="TNI733" s="3"/>
      <c r="TNJ733" s="422"/>
      <c r="TNK733" s="3"/>
      <c r="TNL733" s="422"/>
      <c r="TNM733" s="3"/>
      <c r="TNN733" s="422"/>
      <c r="TNO733" s="3"/>
      <c r="TNP733" s="422"/>
      <c r="TNQ733" s="3"/>
      <c r="TNR733" s="422"/>
      <c r="TNS733" s="3"/>
      <c r="TNT733" s="422"/>
      <c r="TNU733" s="3"/>
      <c r="TNV733" s="422"/>
      <c r="TNW733" s="3"/>
      <c r="TNX733" s="422"/>
      <c r="TNY733" s="3"/>
      <c r="TNZ733" s="422"/>
      <c r="TOA733" s="3"/>
      <c r="TOB733" s="422"/>
      <c r="TOC733" s="3"/>
      <c r="TOD733" s="422"/>
      <c r="TOE733" s="3"/>
      <c r="TOF733" s="422"/>
      <c r="TOG733" s="3"/>
      <c r="TOH733" s="422"/>
      <c r="TOI733" s="3"/>
      <c r="TOJ733" s="422"/>
      <c r="TOK733" s="3"/>
      <c r="TOL733" s="422"/>
      <c r="TOM733" s="3"/>
      <c r="TON733" s="422"/>
      <c r="TOO733" s="3"/>
      <c r="TOP733" s="422"/>
      <c r="TOQ733" s="3"/>
      <c r="TOR733" s="422"/>
      <c r="TOS733" s="3"/>
      <c r="TOT733" s="422"/>
      <c r="TOU733" s="3"/>
      <c r="TOV733" s="422"/>
      <c r="TOW733" s="3"/>
      <c r="TOX733" s="422"/>
      <c r="TOY733" s="3"/>
      <c r="TOZ733" s="422"/>
      <c r="TPA733" s="3"/>
      <c r="TPB733" s="422"/>
      <c r="TPC733" s="3"/>
      <c r="TPD733" s="422"/>
      <c r="TPE733" s="3"/>
      <c r="TPF733" s="422"/>
      <c r="TPG733" s="3"/>
      <c r="TPH733" s="422"/>
      <c r="TPI733" s="3"/>
      <c r="TPJ733" s="422"/>
      <c r="TPK733" s="3"/>
      <c r="TPL733" s="422"/>
      <c r="TPM733" s="3"/>
      <c r="TPN733" s="422"/>
      <c r="TPO733" s="3"/>
      <c r="TPP733" s="422"/>
      <c r="TPQ733" s="3"/>
      <c r="TPR733" s="422"/>
      <c r="TPS733" s="3"/>
      <c r="TPT733" s="422"/>
      <c r="TPU733" s="3"/>
      <c r="TPV733" s="422"/>
      <c r="TPW733" s="3"/>
      <c r="TPX733" s="422"/>
      <c r="TPY733" s="3"/>
      <c r="TPZ733" s="422"/>
      <c r="TQA733" s="3"/>
      <c r="TQB733" s="422"/>
      <c r="TQC733" s="3"/>
      <c r="TQD733" s="422"/>
      <c r="TQE733" s="3"/>
      <c r="TQF733" s="422"/>
      <c r="TQG733" s="3"/>
      <c r="TQH733" s="422"/>
      <c r="TQI733" s="3"/>
      <c r="TQJ733" s="422"/>
      <c r="TQK733" s="3"/>
      <c r="TQL733" s="422"/>
      <c r="TQM733" s="3"/>
      <c r="TQN733" s="422"/>
      <c r="TQO733" s="3"/>
      <c r="TQP733" s="422"/>
      <c r="TQQ733" s="3"/>
      <c r="TQR733" s="422"/>
      <c r="TQS733" s="3"/>
      <c r="TQT733" s="422"/>
      <c r="TQU733" s="3"/>
      <c r="TQV733" s="422"/>
      <c r="TQW733" s="3"/>
      <c r="TQX733" s="422"/>
      <c r="TQY733" s="3"/>
      <c r="TQZ733" s="422"/>
      <c r="TRA733" s="3"/>
      <c r="TRB733" s="422"/>
      <c r="TRC733" s="3"/>
      <c r="TRD733" s="422"/>
      <c r="TRE733" s="3"/>
      <c r="TRF733" s="422"/>
      <c r="TRG733" s="3"/>
      <c r="TRH733" s="422"/>
      <c r="TRI733" s="3"/>
      <c r="TRJ733" s="422"/>
      <c r="TRK733" s="3"/>
      <c r="TRL733" s="422"/>
      <c r="TRM733" s="3"/>
      <c r="TRN733" s="422"/>
      <c r="TRO733" s="3"/>
      <c r="TRP733" s="422"/>
      <c r="TRQ733" s="3"/>
      <c r="TRR733" s="422"/>
      <c r="TRS733" s="3"/>
      <c r="TRT733" s="422"/>
      <c r="TRU733" s="3"/>
      <c r="TRV733" s="422"/>
      <c r="TRW733" s="3"/>
      <c r="TRX733" s="422"/>
      <c r="TRY733" s="3"/>
      <c r="TRZ733" s="422"/>
      <c r="TSA733" s="3"/>
      <c r="TSB733" s="422"/>
      <c r="TSC733" s="3"/>
      <c r="TSD733" s="422"/>
      <c r="TSE733" s="3"/>
      <c r="TSF733" s="422"/>
      <c r="TSG733" s="3"/>
      <c r="TSH733" s="422"/>
      <c r="TSI733" s="3"/>
      <c r="TSJ733" s="422"/>
      <c r="TSK733" s="3"/>
      <c r="TSL733" s="422"/>
      <c r="TSM733" s="3"/>
      <c r="TSN733" s="422"/>
      <c r="TSO733" s="3"/>
      <c r="TSP733" s="422"/>
      <c r="TSQ733" s="3"/>
      <c r="TSR733" s="422"/>
      <c r="TSS733" s="3"/>
      <c r="TST733" s="422"/>
      <c r="TSU733" s="3"/>
      <c r="TSV733" s="422"/>
      <c r="TSW733" s="3"/>
      <c r="TSX733" s="422"/>
      <c r="TSY733" s="3"/>
      <c r="TSZ733" s="422"/>
      <c r="TTA733" s="3"/>
      <c r="TTB733" s="422"/>
      <c r="TTC733" s="3"/>
      <c r="TTD733" s="422"/>
      <c r="TTE733" s="3"/>
      <c r="TTF733" s="422"/>
      <c r="TTG733" s="3"/>
      <c r="TTH733" s="422"/>
      <c r="TTI733" s="3"/>
      <c r="TTJ733" s="422"/>
      <c r="TTK733" s="3"/>
      <c r="TTL733" s="422"/>
      <c r="TTM733" s="3"/>
      <c r="TTN733" s="422"/>
      <c r="TTO733" s="3"/>
      <c r="TTP733" s="422"/>
      <c r="TTQ733" s="3"/>
      <c r="TTR733" s="422"/>
      <c r="TTS733" s="3"/>
      <c r="TTT733" s="422"/>
      <c r="TTU733" s="3"/>
      <c r="TTV733" s="422"/>
      <c r="TTW733" s="3"/>
      <c r="TTX733" s="422"/>
      <c r="TTY733" s="3"/>
      <c r="TTZ733" s="422"/>
      <c r="TUA733" s="3"/>
      <c r="TUB733" s="422"/>
      <c r="TUC733" s="3"/>
      <c r="TUD733" s="422"/>
      <c r="TUE733" s="3"/>
      <c r="TUF733" s="422"/>
      <c r="TUG733" s="3"/>
      <c r="TUH733" s="422"/>
      <c r="TUI733" s="3"/>
      <c r="TUJ733" s="422"/>
      <c r="TUK733" s="3"/>
      <c r="TUL733" s="422"/>
      <c r="TUM733" s="3"/>
      <c r="TUN733" s="422"/>
      <c r="TUO733" s="3"/>
      <c r="TUP733" s="422"/>
      <c r="TUQ733" s="3"/>
      <c r="TUR733" s="422"/>
      <c r="TUS733" s="3"/>
      <c r="TUT733" s="422"/>
      <c r="TUU733" s="3"/>
      <c r="TUV733" s="422"/>
      <c r="TUW733" s="3"/>
      <c r="TUX733" s="422"/>
      <c r="TUY733" s="3"/>
      <c r="TUZ733" s="422"/>
      <c r="TVA733" s="3"/>
      <c r="TVB733" s="422"/>
      <c r="TVC733" s="3"/>
      <c r="TVD733" s="422"/>
      <c r="TVE733" s="3"/>
      <c r="TVF733" s="422"/>
      <c r="TVG733" s="3"/>
      <c r="TVH733" s="422"/>
      <c r="TVI733" s="3"/>
      <c r="TVJ733" s="422"/>
      <c r="TVK733" s="3"/>
      <c r="TVL733" s="422"/>
      <c r="TVM733" s="3"/>
      <c r="TVN733" s="422"/>
      <c r="TVO733" s="3"/>
      <c r="TVP733" s="422"/>
      <c r="TVQ733" s="3"/>
      <c r="TVR733" s="422"/>
      <c r="TVS733" s="3"/>
      <c r="TVT733" s="422"/>
      <c r="TVU733" s="3"/>
      <c r="TVV733" s="422"/>
      <c r="TVW733" s="3"/>
      <c r="TVX733" s="422"/>
      <c r="TVY733" s="3"/>
      <c r="TVZ733" s="422"/>
      <c r="TWA733" s="3"/>
      <c r="TWB733" s="422"/>
      <c r="TWC733" s="3"/>
      <c r="TWD733" s="422"/>
      <c r="TWE733" s="3"/>
      <c r="TWF733" s="422"/>
      <c r="TWG733" s="3"/>
      <c r="TWH733" s="422"/>
      <c r="TWI733" s="3"/>
      <c r="TWJ733" s="422"/>
      <c r="TWK733" s="3"/>
      <c r="TWL733" s="422"/>
      <c r="TWM733" s="3"/>
      <c r="TWN733" s="422"/>
      <c r="TWO733" s="3"/>
      <c r="TWP733" s="422"/>
      <c r="TWQ733" s="3"/>
      <c r="TWR733" s="422"/>
      <c r="TWS733" s="3"/>
      <c r="TWT733" s="422"/>
      <c r="TWU733" s="3"/>
      <c r="TWV733" s="422"/>
      <c r="TWW733" s="3"/>
      <c r="TWX733" s="422"/>
      <c r="TWY733" s="3"/>
      <c r="TWZ733" s="422"/>
      <c r="TXA733" s="3"/>
      <c r="TXB733" s="422"/>
      <c r="TXC733" s="3"/>
      <c r="TXD733" s="422"/>
      <c r="TXE733" s="3"/>
      <c r="TXF733" s="422"/>
      <c r="TXG733" s="3"/>
      <c r="TXH733" s="422"/>
      <c r="TXI733" s="3"/>
      <c r="TXJ733" s="422"/>
      <c r="TXK733" s="3"/>
      <c r="TXL733" s="422"/>
      <c r="TXM733" s="3"/>
      <c r="TXN733" s="422"/>
      <c r="TXO733" s="3"/>
      <c r="TXP733" s="422"/>
      <c r="TXQ733" s="3"/>
      <c r="TXR733" s="422"/>
      <c r="TXS733" s="3"/>
      <c r="TXT733" s="422"/>
      <c r="TXU733" s="3"/>
      <c r="TXV733" s="422"/>
      <c r="TXW733" s="3"/>
      <c r="TXX733" s="422"/>
      <c r="TXY733" s="3"/>
      <c r="TXZ733" s="422"/>
      <c r="TYA733" s="3"/>
      <c r="TYB733" s="422"/>
      <c r="TYC733" s="3"/>
      <c r="TYD733" s="422"/>
      <c r="TYE733" s="3"/>
      <c r="TYF733" s="422"/>
      <c r="TYG733" s="3"/>
      <c r="TYH733" s="422"/>
      <c r="TYI733" s="3"/>
      <c r="TYJ733" s="422"/>
      <c r="TYK733" s="3"/>
      <c r="TYL733" s="422"/>
      <c r="TYM733" s="3"/>
      <c r="TYN733" s="422"/>
      <c r="TYO733" s="3"/>
      <c r="TYP733" s="422"/>
      <c r="TYQ733" s="3"/>
      <c r="TYR733" s="422"/>
      <c r="TYS733" s="3"/>
      <c r="TYT733" s="422"/>
      <c r="TYU733" s="3"/>
      <c r="TYV733" s="422"/>
      <c r="TYW733" s="3"/>
      <c r="TYX733" s="422"/>
      <c r="TYY733" s="3"/>
      <c r="TYZ733" s="422"/>
      <c r="TZA733" s="3"/>
      <c r="TZB733" s="422"/>
      <c r="TZC733" s="3"/>
      <c r="TZD733" s="422"/>
      <c r="TZE733" s="3"/>
      <c r="TZF733" s="422"/>
      <c r="TZG733" s="3"/>
      <c r="TZH733" s="422"/>
      <c r="TZI733" s="3"/>
      <c r="TZJ733" s="422"/>
      <c r="TZK733" s="3"/>
      <c r="TZL733" s="422"/>
      <c r="TZM733" s="3"/>
      <c r="TZN733" s="422"/>
      <c r="TZO733" s="3"/>
      <c r="TZP733" s="422"/>
      <c r="TZQ733" s="3"/>
      <c r="TZR733" s="422"/>
      <c r="TZS733" s="3"/>
      <c r="TZT733" s="422"/>
      <c r="TZU733" s="3"/>
      <c r="TZV733" s="422"/>
      <c r="TZW733" s="3"/>
      <c r="TZX733" s="422"/>
      <c r="TZY733" s="3"/>
      <c r="TZZ733" s="422"/>
      <c r="UAA733" s="3"/>
      <c r="UAB733" s="422"/>
      <c r="UAC733" s="3"/>
      <c r="UAD733" s="422"/>
      <c r="UAE733" s="3"/>
      <c r="UAF733" s="422"/>
      <c r="UAG733" s="3"/>
      <c r="UAH733" s="422"/>
      <c r="UAI733" s="3"/>
      <c r="UAJ733" s="422"/>
      <c r="UAK733" s="3"/>
      <c r="UAL733" s="422"/>
      <c r="UAM733" s="3"/>
      <c r="UAN733" s="422"/>
      <c r="UAO733" s="3"/>
      <c r="UAP733" s="422"/>
      <c r="UAQ733" s="3"/>
      <c r="UAR733" s="422"/>
      <c r="UAS733" s="3"/>
      <c r="UAT733" s="422"/>
      <c r="UAU733" s="3"/>
      <c r="UAV733" s="422"/>
      <c r="UAW733" s="3"/>
      <c r="UAX733" s="422"/>
      <c r="UAY733" s="3"/>
      <c r="UAZ733" s="422"/>
      <c r="UBA733" s="3"/>
      <c r="UBB733" s="422"/>
      <c r="UBC733" s="3"/>
      <c r="UBD733" s="422"/>
      <c r="UBE733" s="3"/>
      <c r="UBF733" s="422"/>
      <c r="UBG733" s="3"/>
      <c r="UBH733" s="422"/>
      <c r="UBI733" s="3"/>
      <c r="UBJ733" s="422"/>
      <c r="UBK733" s="3"/>
      <c r="UBL733" s="422"/>
      <c r="UBM733" s="3"/>
      <c r="UBN733" s="422"/>
      <c r="UBO733" s="3"/>
      <c r="UBP733" s="422"/>
      <c r="UBQ733" s="3"/>
      <c r="UBR733" s="422"/>
      <c r="UBS733" s="3"/>
      <c r="UBT733" s="422"/>
      <c r="UBU733" s="3"/>
      <c r="UBV733" s="422"/>
      <c r="UBW733" s="3"/>
      <c r="UBX733" s="422"/>
      <c r="UBY733" s="3"/>
      <c r="UBZ733" s="422"/>
      <c r="UCA733" s="3"/>
      <c r="UCB733" s="422"/>
      <c r="UCC733" s="3"/>
      <c r="UCD733" s="422"/>
      <c r="UCE733" s="3"/>
      <c r="UCF733" s="422"/>
      <c r="UCG733" s="3"/>
      <c r="UCH733" s="422"/>
      <c r="UCI733" s="3"/>
      <c r="UCJ733" s="422"/>
      <c r="UCK733" s="3"/>
      <c r="UCL733" s="422"/>
      <c r="UCM733" s="3"/>
      <c r="UCN733" s="422"/>
      <c r="UCO733" s="3"/>
      <c r="UCP733" s="422"/>
      <c r="UCQ733" s="3"/>
      <c r="UCR733" s="422"/>
      <c r="UCS733" s="3"/>
      <c r="UCT733" s="422"/>
      <c r="UCU733" s="3"/>
      <c r="UCV733" s="422"/>
      <c r="UCW733" s="3"/>
      <c r="UCX733" s="422"/>
      <c r="UCY733" s="3"/>
      <c r="UCZ733" s="422"/>
      <c r="UDA733" s="3"/>
      <c r="UDB733" s="422"/>
      <c r="UDC733" s="3"/>
      <c r="UDD733" s="422"/>
      <c r="UDE733" s="3"/>
      <c r="UDF733" s="422"/>
      <c r="UDG733" s="3"/>
      <c r="UDH733" s="422"/>
      <c r="UDI733" s="3"/>
      <c r="UDJ733" s="422"/>
      <c r="UDK733" s="3"/>
      <c r="UDL733" s="422"/>
      <c r="UDM733" s="3"/>
      <c r="UDN733" s="422"/>
      <c r="UDO733" s="3"/>
      <c r="UDP733" s="422"/>
      <c r="UDQ733" s="3"/>
      <c r="UDR733" s="422"/>
      <c r="UDS733" s="3"/>
      <c r="UDT733" s="422"/>
      <c r="UDU733" s="3"/>
      <c r="UDV733" s="422"/>
      <c r="UDW733" s="3"/>
      <c r="UDX733" s="422"/>
      <c r="UDY733" s="3"/>
      <c r="UDZ733" s="422"/>
      <c r="UEA733" s="3"/>
      <c r="UEB733" s="422"/>
      <c r="UEC733" s="3"/>
      <c r="UED733" s="422"/>
      <c r="UEE733" s="3"/>
      <c r="UEF733" s="422"/>
      <c r="UEG733" s="3"/>
      <c r="UEH733" s="422"/>
      <c r="UEI733" s="3"/>
      <c r="UEJ733" s="422"/>
      <c r="UEK733" s="3"/>
      <c r="UEL733" s="422"/>
      <c r="UEM733" s="3"/>
      <c r="UEN733" s="422"/>
      <c r="UEO733" s="3"/>
      <c r="UEP733" s="422"/>
      <c r="UEQ733" s="3"/>
      <c r="UER733" s="422"/>
      <c r="UES733" s="3"/>
      <c r="UET733" s="422"/>
      <c r="UEU733" s="3"/>
      <c r="UEV733" s="422"/>
      <c r="UEW733" s="3"/>
      <c r="UEX733" s="422"/>
      <c r="UEY733" s="3"/>
      <c r="UEZ733" s="422"/>
      <c r="UFA733" s="3"/>
      <c r="UFB733" s="422"/>
      <c r="UFC733" s="3"/>
      <c r="UFD733" s="422"/>
      <c r="UFE733" s="3"/>
      <c r="UFF733" s="422"/>
      <c r="UFG733" s="3"/>
      <c r="UFH733" s="422"/>
      <c r="UFI733" s="3"/>
      <c r="UFJ733" s="422"/>
      <c r="UFK733" s="3"/>
      <c r="UFL733" s="422"/>
      <c r="UFM733" s="3"/>
      <c r="UFN733" s="422"/>
      <c r="UFO733" s="3"/>
      <c r="UFP733" s="422"/>
      <c r="UFQ733" s="3"/>
      <c r="UFR733" s="422"/>
      <c r="UFS733" s="3"/>
      <c r="UFT733" s="422"/>
      <c r="UFU733" s="3"/>
      <c r="UFV733" s="422"/>
      <c r="UFW733" s="3"/>
      <c r="UFX733" s="422"/>
      <c r="UFY733" s="3"/>
      <c r="UFZ733" s="422"/>
      <c r="UGA733" s="3"/>
      <c r="UGB733" s="422"/>
      <c r="UGC733" s="3"/>
      <c r="UGD733" s="422"/>
      <c r="UGE733" s="3"/>
      <c r="UGF733" s="422"/>
      <c r="UGG733" s="3"/>
      <c r="UGH733" s="422"/>
      <c r="UGI733" s="3"/>
      <c r="UGJ733" s="422"/>
      <c r="UGK733" s="3"/>
      <c r="UGL733" s="422"/>
      <c r="UGM733" s="3"/>
      <c r="UGN733" s="422"/>
      <c r="UGO733" s="3"/>
      <c r="UGP733" s="422"/>
      <c r="UGQ733" s="3"/>
      <c r="UGR733" s="422"/>
      <c r="UGS733" s="3"/>
      <c r="UGT733" s="422"/>
      <c r="UGU733" s="3"/>
      <c r="UGV733" s="422"/>
      <c r="UGW733" s="3"/>
      <c r="UGX733" s="422"/>
      <c r="UGY733" s="3"/>
      <c r="UGZ733" s="422"/>
      <c r="UHA733" s="3"/>
      <c r="UHB733" s="422"/>
      <c r="UHC733" s="3"/>
      <c r="UHD733" s="422"/>
      <c r="UHE733" s="3"/>
      <c r="UHF733" s="422"/>
      <c r="UHG733" s="3"/>
      <c r="UHH733" s="422"/>
      <c r="UHI733" s="3"/>
      <c r="UHJ733" s="422"/>
      <c r="UHK733" s="3"/>
      <c r="UHL733" s="422"/>
      <c r="UHM733" s="3"/>
      <c r="UHN733" s="422"/>
      <c r="UHO733" s="3"/>
      <c r="UHP733" s="422"/>
      <c r="UHQ733" s="3"/>
      <c r="UHR733" s="422"/>
      <c r="UHS733" s="3"/>
      <c r="UHT733" s="422"/>
      <c r="UHU733" s="3"/>
      <c r="UHV733" s="422"/>
      <c r="UHW733" s="3"/>
      <c r="UHX733" s="422"/>
      <c r="UHY733" s="3"/>
      <c r="UHZ733" s="422"/>
      <c r="UIA733" s="3"/>
      <c r="UIB733" s="422"/>
      <c r="UIC733" s="3"/>
      <c r="UID733" s="422"/>
      <c r="UIE733" s="3"/>
      <c r="UIF733" s="422"/>
      <c r="UIG733" s="3"/>
      <c r="UIH733" s="422"/>
      <c r="UII733" s="3"/>
      <c r="UIJ733" s="422"/>
      <c r="UIK733" s="3"/>
      <c r="UIL733" s="422"/>
      <c r="UIM733" s="3"/>
      <c r="UIN733" s="422"/>
      <c r="UIO733" s="3"/>
      <c r="UIP733" s="422"/>
      <c r="UIQ733" s="3"/>
      <c r="UIR733" s="422"/>
      <c r="UIS733" s="3"/>
      <c r="UIT733" s="422"/>
      <c r="UIU733" s="3"/>
      <c r="UIV733" s="422"/>
      <c r="UIW733" s="3"/>
      <c r="UIX733" s="422"/>
      <c r="UIY733" s="3"/>
      <c r="UIZ733" s="422"/>
      <c r="UJA733" s="3"/>
      <c r="UJB733" s="422"/>
      <c r="UJC733" s="3"/>
      <c r="UJD733" s="422"/>
      <c r="UJE733" s="3"/>
      <c r="UJF733" s="422"/>
      <c r="UJG733" s="3"/>
      <c r="UJH733" s="422"/>
      <c r="UJI733" s="3"/>
      <c r="UJJ733" s="422"/>
      <c r="UJK733" s="3"/>
      <c r="UJL733" s="422"/>
      <c r="UJM733" s="3"/>
      <c r="UJN733" s="422"/>
      <c r="UJO733" s="3"/>
      <c r="UJP733" s="422"/>
      <c r="UJQ733" s="3"/>
      <c r="UJR733" s="422"/>
      <c r="UJS733" s="3"/>
      <c r="UJT733" s="422"/>
      <c r="UJU733" s="3"/>
      <c r="UJV733" s="422"/>
      <c r="UJW733" s="3"/>
      <c r="UJX733" s="422"/>
      <c r="UJY733" s="3"/>
      <c r="UJZ733" s="422"/>
      <c r="UKA733" s="3"/>
      <c r="UKB733" s="422"/>
      <c r="UKC733" s="3"/>
      <c r="UKD733" s="422"/>
      <c r="UKE733" s="3"/>
      <c r="UKF733" s="422"/>
      <c r="UKG733" s="3"/>
      <c r="UKH733" s="422"/>
      <c r="UKI733" s="3"/>
      <c r="UKJ733" s="422"/>
      <c r="UKK733" s="3"/>
      <c r="UKL733" s="422"/>
      <c r="UKM733" s="3"/>
      <c r="UKN733" s="422"/>
      <c r="UKO733" s="3"/>
      <c r="UKP733" s="422"/>
      <c r="UKQ733" s="3"/>
      <c r="UKR733" s="422"/>
      <c r="UKS733" s="3"/>
      <c r="UKT733" s="422"/>
      <c r="UKU733" s="3"/>
      <c r="UKV733" s="422"/>
      <c r="UKW733" s="3"/>
      <c r="UKX733" s="422"/>
      <c r="UKY733" s="3"/>
      <c r="UKZ733" s="422"/>
      <c r="ULA733" s="3"/>
      <c r="ULB733" s="422"/>
      <c r="ULC733" s="3"/>
      <c r="ULD733" s="422"/>
      <c r="ULE733" s="3"/>
      <c r="ULF733" s="422"/>
      <c r="ULG733" s="3"/>
      <c r="ULH733" s="422"/>
      <c r="ULI733" s="3"/>
      <c r="ULJ733" s="422"/>
      <c r="ULK733" s="3"/>
      <c r="ULL733" s="422"/>
      <c r="ULM733" s="3"/>
      <c r="ULN733" s="422"/>
      <c r="ULO733" s="3"/>
      <c r="ULP733" s="422"/>
      <c r="ULQ733" s="3"/>
      <c r="ULR733" s="422"/>
      <c r="ULS733" s="3"/>
      <c r="ULT733" s="422"/>
      <c r="ULU733" s="3"/>
      <c r="ULV733" s="422"/>
      <c r="ULW733" s="3"/>
      <c r="ULX733" s="422"/>
      <c r="ULY733" s="3"/>
      <c r="ULZ733" s="422"/>
      <c r="UMA733" s="3"/>
      <c r="UMB733" s="422"/>
      <c r="UMC733" s="3"/>
      <c r="UMD733" s="422"/>
      <c r="UME733" s="3"/>
      <c r="UMF733" s="422"/>
      <c r="UMG733" s="3"/>
      <c r="UMH733" s="422"/>
      <c r="UMI733" s="3"/>
      <c r="UMJ733" s="422"/>
      <c r="UMK733" s="3"/>
      <c r="UML733" s="422"/>
      <c r="UMM733" s="3"/>
      <c r="UMN733" s="422"/>
      <c r="UMO733" s="3"/>
      <c r="UMP733" s="422"/>
      <c r="UMQ733" s="3"/>
      <c r="UMR733" s="422"/>
      <c r="UMS733" s="3"/>
      <c r="UMT733" s="422"/>
      <c r="UMU733" s="3"/>
      <c r="UMV733" s="422"/>
      <c r="UMW733" s="3"/>
      <c r="UMX733" s="422"/>
      <c r="UMY733" s="3"/>
      <c r="UMZ733" s="422"/>
      <c r="UNA733" s="3"/>
      <c r="UNB733" s="422"/>
      <c r="UNC733" s="3"/>
      <c r="UND733" s="422"/>
      <c r="UNE733" s="3"/>
      <c r="UNF733" s="422"/>
      <c r="UNG733" s="3"/>
      <c r="UNH733" s="422"/>
      <c r="UNI733" s="3"/>
      <c r="UNJ733" s="422"/>
      <c r="UNK733" s="3"/>
      <c r="UNL733" s="422"/>
      <c r="UNM733" s="3"/>
      <c r="UNN733" s="422"/>
      <c r="UNO733" s="3"/>
      <c r="UNP733" s="422"/>
      <c r="UNQ733" s="3"/>
      <c r="UNR733" s="422"/>
      <c r="UNS733" s="3"/>
      <c r="UNT733" s="422"/>
      <c r="UNU733" s="3"/>
      <c r="UNV733" s="422"/>
      <c r="UNW733" s="3"/>
      <c r="UNX733" s="422"/>
      <c r="UNY733" s="3"/>
      <c r="UNZ733" s="422"/>
      <c r="UOA733" s="3"/>
      <c r="UOB733" s="422"/>
      <c r="UOC733" s="3"/>
      <c r="UOD733" s="422"/>
      <c r="UOE733" s="3"/>
      <c r="UOF733" s="422"/>
      <c r="UOG733" s="3"/>
      <c r="UOH733" s="422"/>
      <c r="UOI733" s="3"/>
      <c r="UOJ733" s="422"/>
      <c r="UOK733" s="3"/>
      <c r="UOL733" s="422"/>
      <c r="UOM733" s="3"/>
      <c r="UON733" s="422"/>
      <c r="UOO733" s="3"/>
      <c r="UOP733" s="422"/>
      <c r="UOQ733" s="3"/>
      <c r="UOR733" s="422"/>
      <c r="UOS733" s="3"/>
      <c r="UOT733" s="422"/>
      <c r="UOU733" s="3"/>
      <c r="UOV733" s="422"/>
      <c r="UOW733" s="3"/>
      <c r="UOX733" s="422"/>
      <c r="UOY733" s="3"/>
      <c r="UOZ733" s="422"/>
      <c r="UPA733" s="3"/>
      <c r="UPB733" s="422"/>
      <c r="UPC733" s="3"/>
      <c r="UPD733" s="422"/>
      <c r="UPE733" s="3"/>
      <c r="UPF733" s="422"/>
      <c r="UPG733" s="3"/>
      <c r="UPH733" s="422"/>
      <c r="UPI733" s="3"/>
      <c r="UPJ733" s="422"/>
      <c r="UPK733" s="3"/>
      <c r="UPL733" s="422"/>
      <c r="UPM733" s="3"/>
      <c r="UPN733" s="422"/>
      <c r="UPO733" s="3"/>
      <c r="UPP733" s="422"/>
      <c r="UPQ733" s="3"/>
      <c r="UPR733" s="422"/>
      <c r="UPS733" s="3"/>
      <c r="UPT733" s="422"/>
      <c r="UPU733" s="3"/>
      <c r="UPV733" s="422"/>
      <c r="UPW733" s="3"/>
      <c r="UPX733" s="422"/>
      <c r="UPY733" s="3"/>
      <c r="UPZ733" s="422"/>
      <c r="UQA733" s="3"/>
      <c r="UQB733" s="422"/>
      <c r="UQC733" s="3"/>
      <c r="UQD733" s="422"/>
      <c r="UQE733" s="3"/>
      <c r="UQF733" s="422"/>
      <c r="UQG733" s="3"/>
      <c r="UQH733" s="422"/>
      <c r="UQI733" s="3"/>
      <c r="UQJ733" s="422"/>
      <c r="UQK733" s="3"/>
      <c r="UQL733" s="422"/>
      <c r="UQM733" s="3"/>
      <c r="UQN733" s="422"/>
      <c r="UQO733" s="3"/>
      <c r="UQP733" s="422"/>
      <c r="UQQ733" s="3"/>
      <c r="UQR733" s="422"/>
      <c r="UQS733" s="3"/>
      <c r="UQT733" s="422"/>
      <c r="UQU733" s="3"/>
      <c r="UQV733" s="422"/>
      <c r="UQW733" s="3"/>
      <c r="UQX733" s="422"/>
      <c r="UQY733" s="3"/>
      <c r="UQZ733" s="422"/>
      <c r="URA733" s="3"/>
      <c r="URB733" s="422"/>
      <c r="URC733" s="3"/>
      <c r="URD733" s="422"/>
      <c r="URE733" s="3"/>
      <c r="URF733" s="422"/>
      <c r="URG733" s="3"/>
      <c r="URH733" s="422"/>
      <c r="URI733" s="3"/>
      <c r="URJ733" s="422"/>
      <c r="URK733" s="3"/>
      <c r="URL733" s="422"/>
      <c r="URM733" s="3"/>
      <c r="URN733" s="422"/>
      <c r="URO733" s="3"/>
      <c r="URP733" s="422"/>
      <c r="URQ733" s="3"/>
      <c r="URR733" s="422"/>
      <c r="URS733" s="3"/>
      <c r="URT733" s="422"/>
      <c r="URU733" s="3"/>
      <c r="URV733" s="422"/>
      <c r="URW733" s="3"/>
      <c r="URX733" s="422"/>
      <c r="URY733" s="3"/>
      <c r="URZ733" s="422"/>
      <c r="USA733" s="3"/>
      <c r="USB733" s="422"/>
      <c r="USC733" s="3"/>
      <c r="USD733" s="422"/>
      <c r="USE733" s="3"/>
      <c r="USF733" s="422"/>
      <c r="USG733" s="3"/>
      <c r="USH733" s="422"/>
      <c r="USI733" s="3"/>
      <c r="USJ733" s="422"/>
      <c r="USK733" s="3"/>
      <c r="USL733" s="422"/>
      <c r="USM733" s="3"/>
      <c r="USN733" s="422"/>
      <c r="USO733" s="3"/>
      <c r="USP733" s="422"/>
      <c r="USQ733" s="3"/>
      <c r="USR733" s="422"/>
      <c r="USS733" s="3"/>
      <c r="UST733" s="422"/>
      <c r="USU733" s="3"/>
      <c r="USV733" s="422"/>
      <c r="USW733" s="3"/>
      <c r="USX733" s="422"/>
      <c r="USY733" s="3"/>
      <c r="USZ733" s="422"/>
      <c r="UTA733" s="3"/>
      <c r="UTB733" s="422"/>
      <c r="UTC733" s="3"/>
      <c r="UTD733" s="422"/>
      <c r="UTE733" s="3"/>
      <c r="UTF733" s="422"/>
      <c r="UTG733" s="3"/>
      <c r="UTH733" s="422"/>
      <c r="UTI733" s="3"/>
      <c r="UTJ733" s="422"/>
      <c r="UTK733" s="3"/>
      <c r="UTL733" s="422"/>
      <c r="UTM733" s="3"/>
      <c r="UTN733" s="422"/>
      <c r="UTO733" s="3"/>
      <c r="UTP733" s="422"/>
      <c r="UTQ733" s="3"/>
      <c r="UTR733" s="422"/>
      <c r="UTS733" s="3"/>
      <c r="UTT733" s="422"/>
      <c r="UTU733" s="3"/>
      <c r="UTV733" s="422"/>
      <c r="UTW733" s="3"/>
      <c r="UTX733" s="422"/>
      <c r="UTY733" s="3"/>
      <c r="UTZ733" s="422"/>
      <c r="UUA733" s="3"/>
      <c r="UUB733" s="422"/>
      <c r="UUC733" s="3"/>
      <c r="UUD733" s="422"/>
      <c r="UUE733" s="3"/>
      <c r="UUF733" s="422"/>
      <c r="UUG733" s="3"/>
      <c r="UUH733" s="422"/>
      <c r="UUI733" s="3"/>
      <c r="UUJ733" s="422"/>
      <c r="UUK733" s="3"/>
      <c r="UUL733" s="422"/>
      <c r="UUM733" s="3"/>
      <c r="UUN733" s="422"/>
      <c r="UUO733" s="3"/>
      <c r="UUP733" s="422"/>
      <c r="UUQ733" s="3"/>
      <c r="UUR733" s="422"/>
      <c r="UUS733" s="3"/>
      <c r="UUT733" s="422"/>
      <c r="UUU733" s="3"/>
      <c r="UUV733" s="422"/>
      <c r="UUW733" s="3"/>
      <c r="UUX733" s="422"/>
      <c r="UUY733" s="3"/>
      <c r="UUZ733" s="422"/>
      <c r="UVA733" s="3"/>
      <c r="UVB733" s="422"/>
      <c r="UVC733" s="3"/>
      <c r="UVD733" s="422"/>
      <c r="UVE733" s="3"/>
      <c r="UVF733" s="422"/>
      <c r="UVG733" s="3"/>
      <c r="UVH733" s="422"/>
      <c r="UVI733" s="3"/>
      <c r="UVJ733" s="422"/>
      <c r="UVK733" s="3"/>
      <c r="UVL733" s="422"/>
      <c r="UVM733" s="3"/>
      <c r="UVN733" s="422"/>
      <c r="UVO733" s="3"/>
      <c r="UVP733" s="422"/>
      <c r="UVQ733" s="3"/>
      <c r="UVR733" s="422"/>
      <c r="UVS733" s="3"/>
      <c r="UVT733" s="422"/>
      <c r="UVU733" s="3"/>
      <c r="UVV733" s="422"/>
      <c r="UVW733" s="3"/>
      <c r="UVX733" s="422"/>
      <c r="UVY733" s="3"/>
      <c r="UVZ733" s="422"/>
      <c r="UWA733" s="3"/>
      <c r="UWB733" s="422"/>
      <c r="UWC733" s="3"/>
      <c r="UWD733" s="422"/>
      <c r="UWE733" s="3"/>
      <c r="UWF733" s="422"/>
      <c r="UWG733" s="3"/>
      <c r="UWH733" s="422"/>
      <c r="UWI733" s="3"/>
      <c r="UWJ733" s="422"/>
      <c r="UWK733" s="3"/>
      <c r="UWL733" s="422"/>
      <c r="UWM733" s="3"/>
      <c r="UWN733" s="422"/>
      <c r="UWO733" s="3"/>
      <c r="UWP733" s="422"/>
      <c r="UWQ733" s="3"/>
      <c r="UWR733" s="422"/>
      <c r="UWS733" s="3"/>
      <c r="UWT733" s="422"/>
      <c r="UWU733" s="3"/>
      <c r="UWV733" s="422"/>
      <c r="UWW733" s="3"/>
      <c r="UWX733" s="422"/>
      <c r="UWY733" s="3"/>
      <c r="UWZ733" s="422"/>
      <c r="UXA733" s="3"/>
      <c r="UXB733" s="422"/>
      <c r="UXC733" s="3"/>
      <c r="UXD733" s="422"/>
      <c r="UXE733" s="3"/>
      <c r="UXF733" s="422"/>
      <c r="UXG733" s="3"/>
      <c r="UXH733" s="422"/>
      <c r="UXI733" s="3"/>
      <c r="UXJ733" s="422"/>
      <c r="UXK733" s="3"/>
      <c r="UXL733" s="422"/>
      <c r="UXM733" s="3"/>
      <c r="UXN733" s="422"/>
      <c r="UXO733" s="3"/>
      <c r="UXP733" s="422"/>
      <c r="UXQ733" s="3"/>
      <c r="UXR733" s="422"/>
      <c r="UXS733" s="3"/>
      <c r="UXT733" s="422"/>
      <c r="UXU733" s="3"/>
      <c r="UXV733" s="422"/>
      <c r="UXW733" s="3"/>
      <c r="UXX733" s="422"/>
      <c r="UXY733" s="3"/>
      <c r="UXZ733" s="422"/>
      <c r="UYA733" s="3"/>
      <c r="UYB733" s="422"/>
      <c r="UYC733" s="3"/>
      <c r="UYD733" s="422"/>
      <c r="UYE733" s="3"/>
      <c r="UYF733" s="422"/>
      <c r="UYG733" s="3"/>
      <c r="UYH733" s="422"/>
      <c r="UYI733" s="3"/>
      <c r="UYJ733" s="422"/>
      <c r="UYK733" s="3"/>
      <c r="UYL733" s="422"/>
      <c r="UYM733" s="3"/>
      <c r="UYN733" s="422"/>
      <c r="UYO733" s="3"/>
      <c r="UYP733" s="422"/>
      <c r="UYQ733" s="3"/>
      <c r="UYR733" s="422"/>
      <c r="UYS733" s="3"/>
      <c r="UYT733" s="422"/>
      <c r="UYU733" s="3"/>
      <c r="UYV733" s="422"/>
      <c r="UYW733" s="3"/>
      <c r="UYX733" s="422"/>
      <c r="UYY733" s="3"/>
      <c r="UYZ733" s="422"/>
      <c r="UZA733" s="3"/>
      <c r="UZB733" s="422"/>
      <c r="UZC733" s="3"/>
      <c r="UZD733" s="422"/>
      <c r="UZE733" s="3"/>
      <c r="UZF733" s="422"/>
      <c r="UZG733" s="3"/>
      <c r="UZH733" s="422"/>
      <c r="UZI733" s="3"/>
      <c r="UZJ733" s="422"/>
      <c r="UZK733" s="3"/>
      <c r="UZL733" s="422"/>
      <c r="UZM733" s="3"/>
      <c r="UZN733" s="422"/>
      <c r="UZO733" s="3"/>
      <c r="UZP733" s="422"/>
      <c r="UZQ733" s="3"/>
      <c r="UZR733" s="422"/>
      <c r="UZS733" s="3"/>
      <c r="UZT733" s="422"/>
      <c r="UZU733" s="3"/>
      <c r="UZV733" s="422"/>
      <c r="UZW733" s="3"/>
      <c r="UZX733" s="422"/>
      <c r="UZY733" s="3"/>
      <c r="UZZ733" s="422"/>
      <c r="VAA733" s="3"/>
      <c r="VAB733" s="422"/>
      <c r="VAC733" s="3"/>
      <c r="VAD733" s="422"/>
      <c r="VAE733" s="3"/>
      <c r="VAF733" s="422"/>
      <c r="VAG733" s="3"/>
      <c r="VAH733" s="422"/>
      <c r="VAI733" s="3"/>
      <c r="VAJ733" s="422"/>
      <c r="VAK733" s="3"/>
      <c r="VAL733" s="422"/>
      <c r="VAM733" s="3"/>
      <c r="VAN733" s="422"/>
      <c r="VAO733" s="3"/>
      <c r="VAP733" s="422"/>
      <c r="VAQ733" s="3"/>
      <c r="VAR733" s="422"/>
      <c r="VAS733" s="3"/>
      <c r="VAT733" s="422"/>
      <c r="VAU733" s="3"/>
      <c r="VAV733" s="422"/>
      <c r="VAW733" s="3"/>
      <c r="VAX733" s="422"/>
      <c r="VAY733" s="3"/>
      <c r="VAZ733" s="422"/>
      <c r="VBA733" s="3"/>
      <c r="VBB733" s="422"/>
      <c r="VBC733" s="3"/>
      <c r="VBD733" s="422"/>
      <c r="VBE733" s="3"/>
      <c r="VBF733" s="422"/>
      <c r="VBG733" s="3"/>
      <c r="VBH733" s="422"/>
      <c r="VBI733" s="3"/>
      <c r="VBJ733" s="422"/>
      <c r="VBK733" s="3"/>
      <c r="VBL733" s="422"/>
      <c r="VBM733" s="3"/>
      <c r="VBN733" s="422"/>
      <c r="VBO733" s="3"/>
      <c r="VBP733" s="422"/>
      <c r="VBQ733" s="3"/>
      <c r="VBR733" s="422"/>
      <c r="VBS733" s="3"/>
      <c r="VBT733" s="422"/>
      <c r="VBU733" s="3"/>
      <c r="VBV733" s="422"/>
      <c r="VBW733" s="3"/>
      <c r="VBX733" s="422"/>
      <c r="VBY733" s="3"/>
      <c r="VBZ733" s="422"/>
      <c r="VCA733" s="3"/>
      <c r="VCB733" s="422"/>
      <c r="VCC733" s="3"/>
      <c r="VCD733" s="422"/>
      <c r="VCE733" s="3"/>
      <c r="VCF733" s="422"/>
      <c r="VCG733" s="3"/>
      <c r="VCH733" s="422"/>
      <c r="VCI733" s="3"/>
      <c r="VCJ733" s="422"/>
      <c r="VCK733" s="3"/>
      <c r="VCL733" s="422"/>
      <c r="VCM733" s="3"/>
      <c r="VCN733" s="422"/>
      <c r="VCO733" s="3"/>
      <c r="VCP733" s="422"/>
      <c r="VCQ733" s="3"/>
      <c r="VCR733" s="422"/>
      <c r="VCS733" s="3"/>
      <c r="VCT733" s="422"/>
      <c r="VCU733" s="3"/>
      <c r="VCV733" s="422"/>
      <c r="VCW733" s="3"/>
      <c r="VCX733" s="422"/>
      <c r="VCY733" s="3"/>
      <c r="VCZ733" s="422"/>
      <c r="VDA733" s="3"/>
      <c r="VDB733" s="422"/>
      <c r="VDC733" s="3"/>
      <c r="VDD733" s="422"/>
      <c r="VDE733" s="3"/>
      <c r="VDF733" s="422"/>
      <c r="VDG733" s="3"/>
      <c r="VDH733" s="422"/>
      <c r="VDI733" s="3"/>
      <c r="VDJ733" s="422"/>
      <c r="VDK733" s="3"/>
      <c r="VDL733" s="422"/>
      <c r="VDM733" s="3"/>
      <c r="VDN733" s="422"/>
      <c r="VDO733" s="3"/>
      <c r="VDP733" s="422"/>
      <c r="VDQ733" s="3"/>
      <c r="VDR733" s="422"/>
      <c r="VDS733" s="3"/>
      <c r="VDT733" s="422"/>
      <c r="VDU733" s="3"/>
      <c r="VDV733" s="422"/>
      <c r="VDW733" s="3"/>
      <c r="VDX733" s="422"/>
      <c r="VDY733" s="3"/>
      <c r="VDZ733" s="422"/>
      <c r="VEA733" s="3"/>
      <c r="VEB733" s="422"/>
      <c r="VEC733" s="3"/>
      <c r="VED733" s="422"/>
      <c r="VEE733" s="3"/>
      <c r="VEF733" s="422"/>
      <c r="VEG733" s="3"/>
      <c r="VEH733" s="422"/>
      <c r="VEI733" s="3"/>
      <c r="VEJ733" s="422"/>
      <c r="VEK733" s="3"/>
      <c r="VEL733" s="422"/>
      <c r="VEM733" s="3"/>
      <c r="VEN733" s="422"/>
      <c r="VEO733" s="3"/>
      <c r="VEP733" s="422"/>
      <c r="VEQ733" s="3"/>
      <c r="VER733" s="422"/>
      <c r="VES733" s="3"/>
      <c r="VET733" s="422"/>
      <c r="VEU733" s="3"/>
      <c r="VEV733" s="422"/>
      <c r="VEW733" s="3"/>
      <c r="VEX733" s="422"/>
      <c r="VEY733" s="3"/>
      <c r="VEZ733" s="422"/>
      <c r="VFA733" s="3"/>
      <c r="VFB733" s="422"/>
      <c r="VFC733" s="3"/>
      <c r="VFD733" s="422"/>
      <c r="VFE733" s="3"/>
      <c r="VFF733" s="422"/>
      <c r="VFG733" s="3"/>
      <c r="VFH733" s="422"/>
      <c r="VFI733" s="3"/>
      <c r="VFJ733" s="422"/>
      <c r="VFK733" s="3"/>
      <c r="VFL733" s="422"/>
      <c r="VFM733" s="3"/>
      <c r="VFN733" s="422"/>
      <c r="VFO733" s="3"/>
      <c r="VFP733" s="422"/>
      <c r="VFQ733" s="3"/>
      <c r="VFR733" s="422"/>
      <c r="VFS733" s="3"/>
      <c r="VFT733" s="422"/>
      <c r="VFU733" s="3"/>
      <c r="VFV733" s="422"/>
      <c r="VFW733" s="3"/>
      <c r="VFX733" s="422"/>
      <c r="VFY733" s="3"/>
      <c r="VFZ733" s="422"/>
      <c r="VGA733" s="3"/>
      <c r="VGB733" s="422"/>
      <c r="VGC733" s="3"/>
      <c r="VGD733" s="422"/>
      <c r="VGE733" s="3"/>
      <c r="VGF733" s="422"/>
      <c r="VGG733" s="3"/>
      <c r="VGH733" s="422"/>
      <c r="VGI733" s="3"/>
      <c r="VGJ733" s="422"/>
      <c r="VGK733" s="3"/>
      <c r="VGL733" s="422"/>
      <c r="VGM733" s="3"/>
      <c r="VGN733" s="422"/>
      <c r="VGO733" s="3"/>
      <c r="VGP733" s="422"/>
      <c r="VGQ733" s="3"/>
      <c r="VGR733" s="422"/>
      <c r="VGS733" s="3"/>
      <c r="VGT733" s="422"/>
      <c r="VGU733" s="3"/>
      <c r="VGV733" s="422"/>
      <c r="VGW733" s="3"/>
      <c r="VGX733" s="422"/>
      <c r="VGY733" s="3"/>
      <c r="VGZ733" s="422"/>
      <c r="VHA733" s="3"/>
      <c r="VHB733" s="422"/>
      <c r="VHC733" s="3"/>
      <c r="VHD733" s="422"/>
      <c r="VHE733" s="3"/>
      <c r="VHF733" s="422"/>
      <c r="VHG733" s="3"/>
      <c r="VHH733" s="422"/>
      <c r="VHI733" s="3"/>
      <c r="VHJ733" s="422"/>
      <c r="VHK733" s="3"/>
      <c r="VHL733" s="422"/>
      <c r="VHM733" s="3"/>
      <c r="VHN733" s="422"/>
      <c r="VHO733" s="3"/>
      <c r="VHP733" s="422"/>
      <c r="VHQ733" s="3"/>
      <c r="VHR733" s="422"/>
      <c r="VHS733" s="3"/>
      <c r="VHT733" s="422"/>
      <c r="VHU733" s="3"/>
      <c r="VHV733" s="422"/>
      <c r="VHW733" s="3"/>
      <c r="VHX733" s="422"/>
      <c r="VHY733" s="3"/>
      <c r="VHZ733" s="422"/>
      <c r="VIA733" s="3"/>
      <c r="VIB733" s="422"/>
      <c r="VIC733" s="3"/>
      <c r="VID733" s="422"/>
      <c r="VIE733" s="3"/>
      <c r="VIF733" s="422"/>
      <c r="VIG733" s="3"/>
      <c r="VIH733" s="422"/>
      <c r="VII733" s="3"/>
      <c r="VIJ733" s="422"/>
      <c r="VIK733" s="3"/>
      <c r="VIL733" s="422"/>
      <c r="VIM733" s="3"/>
      <c r="VIN733" s="422"/>
      <c r="VIO733" s="3"/>
      <c r="VIP733" s="422"/>
      <c r="VIQ733" s="3"/>
      <c r="VIR733" s="422"/>
      <c r="VIS733" s="3"/>
      <c r="VIT733" s="422"/>
      <c r="VIU733" s="3"/>
      <c r="VIV733" s="422"/>
      <c r="VIW733" s="3"/>
      <c r="VIX733" s="422"/>
      <c r="VIY733" s="3"/>
      <c r="VIZ733" s="422"/>
      <c r="VJA733" s="3"/>
      <c r="VJB733" s="422"/>
      <c r="VJC733" s="3"/>
      <c r="VJD733" s="422"/>
      <c r="VJE733" s="3"/>
      <c r="VJF733" s="422"/>
      <c r="VJG733" s="3"/>
      <c r="VJH733" s="422"/>
      <c r="VJI733" s="3"/>
      <c r="VJJ733" s="422"/>
      <c r="VJK733" s="3"/>
      <c r="VJL733" s="422"/>
      <c r="VJM733" s="3"/>
      <c r="VJN733" s="422"/>
      <c r="VJO733" s="3"/>
      <c r="VJP733" s="422"/>
      <c r="VJQ733" s="3"/>
      <c r="VJR733" s="422"/>
      <c r="VJS733" s="3"/>
      <c r="VJT733" s="422"/>
      <c r="VJU733" s="3"/>
      <c r="VJV733" s="422"/>
      <c r="VJW733" s="3"/>
      <c r="VJX733" s="422"/>
      <c r="VJY733" s="3"/>
      <c r="VJZ733" s="422"/>
      <c r="VKA733" s="3"/>
      <c r="VKB733" s="422"/>
      <c r="VKC733" s="3"/>
      <c r="VKD733" s="422"/>
      <c r="VKE733" s="3"/>
      <c r="VKF733" s="422"/>
      <c r="VKG733" s="3"/>
      <c r="VKH733" s="422"/>
      <c r="VKI733" s="3"/>
      <c r="VKJ733" s="422"/>
      <c r="VKK733" s="3"/>
      <c r="VKL733" s="422"/>
      <c r="VKM733" s="3"/>
      <c r="VKN733" s="422"/>
      <c r="VKO733" s="3"/>
      <c r="VKP733" s="422"/>
      <c r="VKQ733" s="3"/>
      <c r="VKR733" s="422"/>
      <c r="VKS733" s="3"/>
      <c r="VKT733" s="422"/>
      <c r="VKU733" s="3"/>
      <c r="VKV733" s="422"/>
      <c r="VKW733" s="3"/>
      <c r="VKX733" s="422"/>
      <c r="VKY733" s="3"/>
      <c r="VKZ733" s="422"/>
      <c r="VLA733" s="3"/>
      <c r="VLB733" s="422"/>
      <c r="VLC733" s="3"/>
      <c r="VLD733" s="422"/>
      <c r="VLE733" s="3"/>
      <c r="VLF733" s="422"/>
      <c r="VLG733" s="3"/>
      <c r="VLH733" s="422"/>
      <c r="VLI733" s="3"/>
      <c r="VLJ733" s="422"/>
      <c r="VLK733" s="3"/>
      <c r="VLL733" s="422"/>
      <c r="VLM733" s="3"/>
      <c r="VLN733" s="422"/>
      <c r="VLO733" s="3"/>
      <c r="VLP733" s="422"/>
      <c r="VLQ733" s="3"/>
      <c r="VLR733" s="422"/>
      <c r="VLS733" s="3"/>
      <c r="VLT733" s="422"/>
      <c r="VLU733" s="3"/>
      <c r="VLV733" s="422"/>
      <c r="VLW733" s="3"/>
      <c r="VLX733" s="422"/>
      <c r="VLY733" s="3"/>
      <c r="VLZ733" s="422"/>
      <c r="VMA733" s="3"/>
      <c r="VMB733" s="422"/>
      <c r="VMC733" s="3"/>
      <c r="VMD733" s="422"/>
      <c r="VME733" s="3"/>
      <c r="VMF733" s="422"/>
      <c r="VMG733" s="3"/>
      <c r="VMH733" s="422"/>
      <c r="VMI733" s="3"/>
      <c r="VMJ733" s="422"/>
      <c r="VMK733" s="3"/>
      <c r="VML733" s="422"/>
      <c r="VMM733" s="3"/>
      <c r="VMN733" s="422"/>
      <c r="VMO733" s="3"/>
      <c r="VMP733" s="422"/>
      <c r="VMQ733" s="3"/>
      <c r="VMR733" s="422"/>
      <c r="VMS733" s="3"/>
      <c r="VMT733" s="422"/>
      <c r="VMU733" s="3"/>
      <c r="VMV733" s="422"/>
      <c r="VMW733" s="3"/>
      <c r="VMX733" s="422"/>
      <c r="VMY733" s="3"/>
      <c r="VMZ733" s="422"/>
      <c r="VNA733" s="3"/>
      <c r="VNB733" s="422"/>
      <c r="VNC733" s="3"/>
      <c r="VND733" s="422"/>
      <c r="VNE733" s="3"/>
      <c r="VNF733" s="422"/>
      <c r="VNG733" s="3"/>
      <c r="VNH733" s="422"/>
      <c r="VNI733" s="3"/>
      <c r="VNJ733" s="422"/>
      <c r="VNK733" s="3"/>
      <c r="VNL733" s="422"/>
      <c r="VNM733" s="3"/>
      <c r="VNN733" s="422"/>
      <c r="VNO733" s="3"/>
      <c r="VNP733" s="422"/>
      <c r="VNQ733" s="3"/>
      <c r="VNR733" s="422"/>
      <c r="VNS733" s="3"/>
      <c r="VNT733" s="422"/>
      <c r="VNU733" s="3"/>
      <c r="VNV733" s="422"/>
      <c r="VNW733" s="3"/>
      <c r="VNX733" s="422"/>
      <c r="VNY733" s="3"/>
      <c r="VNZ733" s="422"/>
      <c r="VOA733" s="3"/>
      <c r="VOB733" s="422"/>
      <c r="VOC733" s="3"/>
      <c r="VOD733" s="422"/>
      <c r="VOE733" s="3"/>
      <c r="VOF733" s="422"/>
      <c r="VOG733" s="3"/>
      <c r="VOH733" s="422"/>
      <c r="VOI733" s="3"/>
      <c r="VOJ733" s="422"/>
      <c r="VOK733" s="3"/>
      <c r="VOL733" s="422"/>
      <c r="VOM733" s="3"/>
      <c r="VON733" s="422"/>
      <c r="VOO733" s="3"/>
      <c r="VOP733" s="422"/>
      <c r="VOQ733" s="3"/>
      <c r="VOR733" s="422"/>
      <c r="VOS733" s="3"/>
      <c r="VOT733" s="422"/>
      <c r="VOU733" s="3"/>
      <c r="VOV733" s="422"/>
      <c r="VOW733" s="3"/>
      <c r="VOX733" s="422"/>
      <c r="VOY733" s="3"/>
      <c r="VOZ733" s="422"/>
      <c r="VPA733" s="3"/>
      <c r="VPB733" s="422"/>
      <c r="VPC733" s="3"/>
      <c r="VPD733" s="422"/>
      <c r="VPE733" s="3"/>
      <c r="VPF733" s="422"/>
      <c r="VPG733" s="3"/>
      <c r="VPH733" s="422"/>
      <c r="VPI733" s="3"/>
      <c r="VPJ733" s="422"/>
      <c r="VPK733" s="3"/>
      <c r="VPL733" s="422"/>
      <c r="VPM733" s="3"/>
      <c r="VPN733" s="422"/>
      <c r="VPO733" s="3"/>
      <c r="VPP733" s="422"/>
      <c r="VPQ733" s="3"/>
      <c r="VPR733" s="422"/>
      <c r="VPS733" s="3"/>
      <c r="VPT733" s="422"/>
      <c r="VPU733" s="3"/>
      <c r="VPV733" s="422"/>
      <c r="VPW733" s="3"/>
      <c r="VPX733" s="422"/>
      <c r="VPY733" s="3"/>
      <c r="VPZ733" s="422"/>
      <c r="VQA733" s="3"/>
      <c r="VQB733" s="422"/>
      <c r="VQC733" s="3"/>
      <c r="VQD733" s="422"/>
      <c r="VQE733" s="3"/>
      <c r="VQF733" s="422"/>
      <c r="VQG733" s="3"/>
      <c r="VQH733" s="422"/>
      <c r="VQI733" s="3"/>
      <c r="VQJ733" s="422"/>
      <c r="VQK733" s="3"/>
      <c r="VQL733" s="422"/>
      <c r="VQM733" s="3"/>
      <c r="VQN733" s="422"/>
      <c r="VQO733" s="3"/>
      <c r="VQP733" s="422"/>
      <c r="VQQ733" s="3"/>
      <c r="VQR733" s="422"/>
      <c r="VQS733" s="3"/>
      <c r="VQT733" s="422"/>
      <c r="VQU733" s="3"/>
      <c r="VQV733" s="422"/>
      <c r="VQW733" s="3"/>
      <c r="VQX733" s="422"/>
      <c r="VQY733" s="3"/>
      <c r="VQZ733" s="422"/>
      <c r="VRA733" s="3"/>
      <c r="VRB733" s="422"/>
      <c r="VRC733" s="3"/>
      <c r="VRD733" s="422"/>
      <c r="VRE733" s="3"/>
      <c r="VRF733" s="422"/>
      <c r="VRG733" s="3"/>
      <c r="VRH733" s="422"/>
      <c r="VRI733" s="3"/>
      <c r="VRJ733" s="422"/>
      <c r="VRK733" s="3"/>
      <c r="VRL733" s="422"/>
      <c r="VRM733" s="3"/>
      <c r="VRN733" s="422"/>
      <c r="VRO733" s="3"/>
      <c r="VRP733" s="422"/>
      <c r="VRQ733" s="3"/>
      <c r="VRR733" s="422"/>
      <c r="VRS733" s="3"/>
      <c r="VRT733" s="422"/>
      <c r="VRU733" s="3"/>
      <c r="VRV733" s="422"/>
      <c r="VRW733" s="3"/>
      <c r="VRX733" s="422"/>
      <c r="VRY733" s="3"/>
      <c r="VRZ733" s="422"/>
      <c r="VSA733" s="3"/>
      <c r="VSB733" s="422"/>
      <c r="VSC733" s="3"/>
      <c r="VSD733" s="422"/>
      <c r="VSE733" s="3"/>
      <c r="VSF733" s="422"/>
      <c r="VSG733" s="3"/>
      <c r="VSH733" s="422"/>
      <c r="VSI733" s="3"/>
      <c r="VSJ733" s="422"/>
      <c r="VSK733" s="3"/>
      <c r="VSL733" s="422"/>
      <c r="VSM733" s="3"/>
      <c r="VSN733" s="422"/>
      <c r="VSO733" s="3"/>
      <c r="VSP733" s="422"/>
      <c r="VSQ733" s="3"/>
      <c r="VSR733" s="422"/>
      <c r="VSS733" s="3"/>
      <c r="VST733" s="422"/>
      <c r="VSU733" s="3"/>
      <c r="VSV733" s="422"/>
      <c r="VSW733" s="3"/>
      <c r="VSX733" s="422"/>
      <c r="VSY733" s="3"/>
      <c r="VSZ733" s="422"/>
      <c r="VTA733" s="3"/>
      <c r="VTB733" s="422"/>
      <c r="VTC733" s="3"/>
      <c r="VTD733" s="422"/>
      <c r="VTE733" s="3"/>
      <c r="VTF733" s="422"/>
      <c r="VTG733" s="3"/>
      <c r="VTH733" s="422"/>
      <c r="VTI733" s="3"/>
      <c r="VTJ733" s="422"/>
      <c r="VTK733" s="3"/>
      <c r="VTL733" s="422"/>
      <c r="VTM733" s="3"/>
      <c r="VTN733" s="422"/>
      <c r="VTO733" s="3"/>
      <c r="VTP733" s="422"/>
      <c r="VTQ733" s="3"/>
      <c r="VTR733" s="422"/>
      <c r="VTS733" s="3"/>
      <c r="VTT733" s="422"/>
      <c r="VTU733" s="3"/>
      <c r="VTV733" s="422"/>
      <c r="VTW733" s="3"/>
      <c r="VTX733" s="422"/>
      <c r="VTY733" s="3"/>
      <c r="VTZ733" s="422"/>
      <c r="VUA733" s="3"/>
      <c r="VUB733" s="422"/>
      <c r="VUC733" s="3"/>
      <c r="VUD733" s="422"/>
      <c r="VUE733" s="3"/>
      <c r="VUF733" s="422"/>
      <c r="VUG733" s="3"/>
      <c r="VUH733" s="422"/>
      <c r="VUI733" s="3"/>
      <c r="VUJ733" s="422"/>
      <c r="VUK733" s="3"/>
      <c r="VUL733" s="422"/>
      <c r="VUM733" s="3"/>
      <c r="VUN733" s="422"/>
      <c r="VUO733" s="3"/>
      <c r="VUP733" s="422"/>
      <c r="VUQ733" s="3"/>
      <c r="VUR733" s="422"/>
      <c r="VUS733" s="3"/>
      <c r="VUT733" s="422"/>
      <c r="VUU733" s="3"/>
      <c r="VUV733" s="422"/>
      <c r="VUW733" s="3"/>
      <c r="VUX733" s="422"/>
      <c r="VUY733" s="3"/>
      <c r="VUZ733" s="422"/>
      <c r="VVA733" s="3"/>
      <c r="VVB733" s="422"/>
      <c r="VVC733" s="3"/>
      <c r="VVD733" s="422"/>
      <c r="VVE733" s="3"/>
      <c r="VVF733" s="422"/>
      <c r="VVG733" s="3"/>
      <c r="VVH733" s="422"/>
      <c r="VVI733" s="3"/>
      <c r="VVJ733" s="422"/>
      <c r="VVK733" s="3"/>
      <c r="VVL733" s="422"/>
      <c r="VVM733" s="3"/>
      <c r="VVN733" s="422"/>
      <c r="VVO733" s="3"/>
      <c r="VVP733" s="422"/>
      <c r="VVQ733" s="3"/>
      <c r="VVR733" s="422"/>
      <c r="VVS733" s="3"/>
      <c r="VVT733" s="422"/>
      <c r="VVU733" s="3"/>
      <c r="VVV733" s="422"/>
      <c r="VVW733" s="3"/>
      <c r="VVX733" s="422"/>
      <c r="VVY733" s="3"/>
      <c r="VVZ733" s="422"/>
      <c r="VWA733" s="3"/>
      <c r="VWB733" s="422"/>
      <c r="VWC733" s="3"/>
      <c r="VWD733" s="422"/>
      <c r="VWE733" s="3"/>
      <c r="VWF733" s="422"/>
      <c r="VWG733" s="3"/>
      <c r="VWH733" s="422"/>
      <c r="VWI733" s="3"/>
      <c r="VWJ733" s="422"/>
      <c r="VWK733" s="3"/>
      <c r="VWL733" s="422"/>
      <c r="VWM733" s="3"/>
      <c r="VWN733" s="422"/>
      <c r="VWO733" s="3"/>
      <c r="VWP733" s="422"/>
      <c r="VWQ733" s="3"/>
      <c r="VWR733" s="422"/>
      <c r="VWS733" s="3"/>
      <c r="VWT733" s="422"/>
      <c r="VWU733" s="3"/>
      <c r="VWV733" s="422"/>
      <c r="VWW733" s="3"/>
      <c r="VWX733" s="422"/>
      <c r="VWY733" s="3"/>
      <c r="VWZ733" s="422"/>
      <c r="VXA733" s="3"/>
      <c r="VXB733" s="422"/>
      <c r="VXC733" s="3"/>
      <c r="VXD733" s="422"/>
      <c r="VXE733" s="3"/>
      <c r="VXF733" s="422"/>
      <c r="VXG733" s="3"/>
      <c r="VXH733" s="422"/>
      <c r="VXI733" s="3"/>
      <c r="VXJ733" s="422"/>
      <c r="VXK733" s="3"/>
      <c r="VXL733" s="422"/>
      <c r="VXM733" s="3"/>
      <c r="VXN733" s="422"/>
      <c r="VXO733" s="3"/>
      <c r="VXP733" s="422"/>
      <c r="VXQ733" s="3"/>
      <c r="VXR733" s="422"/>
      <c r="VXS733" s="3"/>
      <c r="VXT733" s="422"/>
      <c r="VXU733" s="3"/>
      <c r="VXV733" s="422"/>
      <c r="VXW733" s="3"/>
      <c r="VXX733" s="422"/>
      <c r="VXY733" s="3"/>
      <c r="VXZ733" s="422"/>
      <c r="VYA733" s="3"/>
      <c r="VYB733" s="422"/>
      <c r="VYC733" s="3"/>
      <c r="VYD733" s="422"/>
      <c r="VYE733" s="3"/>
      <c r="VYF733" s="422"/>
      <c r="VYG733" s="3"/>
      <c r="VYH733" s="422"/>
      <c r="VYI733" s="3"/>
      <c r="VYJ733" s="422"/>
      <c r="VYK733" s="3"/>
      <c r="VYL733" s="422"/>
      <c r="VYM733" s="3"/>
      <c r="VYN733" s="422"/>
      <c r="VYO733" s="3"/>
      <c r="VYP733" s="422"/>
      <c r="VYQ733" s="3"/>
      <c r="VYR733" s="422"/>
      <c r="VYS733" s="3"/>
      <c r="VYT733" s="422"/>
      <c r="VYU733" s="3"/>
      <c r="VYV733" s="422"/>
      <c r="VYW733" s="3"/>
      <c r="VYX733" s="422"/>
      <c r="VYY733" s="3"/>
      <c r="VYZ733" s="422"/>
      <c r="VZA733" s="3"/>
      <c r="VZB733" s="422"/>
      <c r="VZC733" s="3"/>
      <c r="VZD733" s="422"/>
      <c r="VZE733" s="3"/>
      <c r="VZF733" s="422"/>
      <c r="VZG733" s="3"/>
      <c r="VZH733" s="422"/>
      <c r="VZI733" s="3"/>
      <c r="VZJ733" s="422"/>
      <c r="VZK733" s="3"/>
      <c r="VZL733" s="422"/>
      <c r="VZM733" s="3"/>
      <c r="VZN733" s="422"/>
      <c r="VZO733" s="3"/>
      <c r="VZP733" s="422"/>
      <c r="VZQ733" s="3"/>
      <c r="VZR733" s="422"/>
      <c r="VZS733" s="3"/>
      <c r="VZT733" s="422"/>
      <c r="VZU733" s="3"/>
      <c r="VZV733" s="422"/>
      <c r="VZW733" s="3"/>
      <c r="VZX733" s="422"/>
      <c r="VZY733" s="3"/>
      <c r="VZZ733" s="422"/>
      <c r="WAA733" s="3"/>
      <c r="WAB733" s="422"/>
      <c r="WAC733" s="3"/>
      <c r="WAD733" s="422"/>
      <c r="WAE733" s="3"/>
      <c r="WAF733" s="422"/>
      <c r="WAG733" s="3"/>
      <c r="WAH733" s="422"/>
      <c r="WAI733" s="3"/>
      <c r="WAJ733" s="422"/>
      <c r="WAK733" s="3"/>
      <c r="WAL733" s="422"/>
      <c r="WAM733" s="3"/>
      <c r="WAN733" s="422"/>
      <c r="WAO733" s="3"/>
      <c r="WAP733" s="422"/>
      <c r="WAQ733" s="3"/>
      <c r="WAR733" s="422"/>
      <c r="WAS733" s="3"/>
      <c r="WAT733" s="422"/>
      <c r="WAU733" s="3"/>
      <c r="WAV733" s="422"/>
      <c r="WAW733" s="3"/>
      <c r="WAX733" s="422"/>
      <c r="WAY733" s="3"/>
      <c r="WAZ733" s="422"/>
      <c r="WBA733" s="3"/>
      <c r="WBB733" s="422"/>
      <c r="WBC733" s="3"/>
      <c r="WBD733" s="422"/>
      <c r="WBE733" s="3"/>
      <c r="WBF733" s="422"/>
      <c r="WBG733" s="3"/>
      <c r="WBH733" s="422"/>
      <c r="WBI733" s="3"/>
      <c r="WBJ733" s="422"/>
      <c r="WBK733" s="3"/>
      <c r="WBL733" s="422"/>
      <c r="WBM733" s="3"/>
      <c r="WBN733" s="422"/>
      <c r="WBO733" s="3"/>
      <c r="WBP733" s="422"/>
      <c r="WBQ733" s="3"/>
      <c r="WBR733" s="422"/>
      <c r="WBS733" s="3"/>
      <c r="WBT733" s="422"/>
      <c r="WBU733" s="3"/>
      <c r="WBV733" s="422"/>
      <c r="WBW733" s="3"/>
      <c r="WBX733" s="422"/>
      <c r="WBY733" s="3"/>
      <c r="WBZ733" s="422"/>
      <c r="WCA733" s="3"/>
      <c r="WCB733" s="422"/>
      <c r="WCC733" s="3"/>
      <c r="WCD733" s="422"/>
      <c r="WCE733" s="3"/>
      <c r="WCF733" s="422"/>
      <c r="WCG733" s="3"/>
      <c r="WCH733" s="422"/>
      <c r="WCI733" s="3"/>
      <c r="WCJ733" s="422"/>
      <c r="WCK733" s="3"/>
      <c r="WCL733" s="422"/>
      <c r="WCM733" s="3"/>
      <c r="WCN733" s="422"/>
      <c r="WCO733" s="3"/>
      <c r="WCP733" s="422"/>
      <c r="WCQ733" s="3"/>
      <c r="WCR733" s="422"/>
      <c r="WCS733" s="3"/>
      <c r="WCT733" s="422"/>
      <c r="WCU733" s="3"/>
      <c r="WCV733" s="422"/>
      <c r="WCW733" s="3"/>
      <c r="WCX733" s="422"/>
      <c r="WCY733" s="3"/>
      <c r="WCZ733" s="422"/>
      <c r="WDA733" s="3"/>
      <c r="WDB733" s="422"/>
      <c r="WDC733" s="3"/>
      <c r="WDD733" s="422"/>
      <c r="WDE733" s="3"/>
      <c r="WDF733" s="422"/>
      <c r="WDG733" s="3"/>
      <c r="WDH733" s="422"/>
      <c r="WDI733" s="3"/>
      <c r="WDJ733" s="422"/>
      <c r="WDK733" s="3"/>
      <c r="WDL733" s="422"/>
      <c r="WDM733" s="3"/>
      <c r="WDN733" s="422"/>
      <c r="WDO733" s="3"/>
      <c r="WDP733" s="422"/>
      <c r="WDQ733" s="3"/>
      <c r="WDR733" s="422"/>
      <c r="WDS733" s="3"/>
      <c r="WDT733" s="422"/>
      <c r="WDU733" s="3"/>
      <c r="WDV733" s="422"/>
      <c r="WDW733" s="3"/>
      <c r="WDX733" s="422"/>
      <c r="WDY733" s="3"/>
      <c r="WDZ733" s="422"/>
      <c r="WEA733" s="3"/>
      <c r="WEB733" s="422"/>
      <c r="WEC733" s="3"/>
      <c r="WED733" s="422"/>
      <c r="WEE733" s="3"/>
      <c r="WEF733" s="422"/>
      <c r="WEG733" s="3"/>
      <c r="WEH733" s="422"/>
      <c r="WEI733" s="3"/>
      <c r="WEJ733" s="422"/>
      <c r="WEK733" s="3"/>
      <c r="WEL733" s="422"/>
      <c r="WEM733" s="3"/>
      <c r="WEN733" s="422"/>
      <c r="WEO733" s="3"/>
      <c r="WEP733" s="422"/>
      <c r="WEQ733" s="3"/>
      <c r="WER733" s="422"/>
      <c r="WES733" s="3"/>
      <c r="WET733" s="422"/>
      <c r="WEU733" s="3"/>
      <c r="WEV733" s="422"/>
      <c r="WEW733" s="3"/>
      <c r="WEX733" s="422"/>
      <c r="WEY733" s="3"/>
      <c r="WEZ733" s="422"/>
      <c r="WFA733" s="3"/>
      <c r="WFB733" s="422"/>
      <c r="WFC733" s="3"/>
      <c r="WFD733" s="422"/>
      <c r="WFE733" s="3"/>
      <c r="WFF733" s="422"/>
      <c r="WFG733" s="3"/>
      <c r="WFH733" s="422"/>
      <c r="WFI733" s="3"/>
      <c r="WFJ733" s="422"/>
      <c r="WFK733" s="3"/>
      <c r="WFL733" s="422"/>
      <c r="WFM733" s="3"/>
      <c r="WFN733" s="422"/>
      <c r="WFO733" s="3"/>
      <c r="WFP733" s="422"/>
      <c r="WFQ733" s="3"/>
      <c r="WFR733" s="422"/>
      <c r="WFS733" s="3"/>
      <c r="WFT733" s="422"/>
      <c r="WFU733" s="3"/>
      <c r="WFV733" s="422"/>
      <c r="WFW733" s="3"/>
      <c r="WFX733" s="422"/>
      <c r="WFY733" s="3"/>
      <c r="WFZ733" s="422"/>
      <c r="WGA733" s="3"/>
      <c r="WGB733" s="422"/>
      <c r="WGC733" s="3"/>
      <c r="WGD733" s="422"/>
      <c r="WGE733" s="3"/>
      <c r="WGF733" s="422"/>
      <c r="WGG733" s="3"/>
      <c r="WGH733" s="422"/>
      <c r="WGI733" s="3"/>
      <c r="WGJ733" s="422"/>
      <c r="WGK733" s="3"/>
      <c r="WGL733" s="422"/>
      <c r="WGM733" s="3"/>
      <c r="WGN733" s="422"/>
      <c r="WGO733" s="3"/>
      <c r="WGP733" s="422"/>
      <c r="WGQ733" s="3"/>
      <c r="WGR733" s="422"/>
      <c r="WGS733" s="3"/>
      <c r="WGT733" s="422"/>
      <c r="WGU733" s="3"/>
      <c r="WGV733" s="422"/>
      <c r="WGW733" s="3"/>
      <c r="WGX733" s="422"/>
      <c r="WGY733" s="3"/>
      <c r="WGZ733" s="422"/>
      <c r="WHA733" s="3"/>
      <c r="WHB733" s="422"/>
      <c r="WHC733" s="3"/>
      <c r="WHD733" s="422"/>
      <c r="WHE733" s="3"/>
      <c r="WHF733" s="422"/>
      <c r="WHG733" s="3"/>
      <c r="WHH733" s="422"/>
      <c r="WHI733" s="3"/>
      <c r="WHJ733" s="422"/>
      <c r="WHK733" s="3"/>
      <c r="WHL733" s="422"/>
      <c r="WHM733" s="3"/>
      <c r="WHN733" s="422"/>
      <c r="WHO733" s="3"/>
      <c r="WHP733" s="422"/>
      <c r="WHQ733" s="3"/>
      <c r="WHR733" s="422"/>
      <c r="WHS733" s="3"/>
      <c r="WHT733" s="422"/>
      <c r="WHU733" s="3"/>
      <c r="WHV733" s="422"/>
      <c r="WHW733" s="3"/>
      <c r="WHX733" s="422"/>
      <c r="WHY733" s="3"/>
      <c r="WHZ733" s="422"/>
      <c r="WIA733" s="3"/>
      <c r="WIB733" s="422"/>
      <c r="WIC733" s="3"/>
      <c r="WID733" s="422"/>
      <c r="WIE733" s="3"/>
      <c r="WIF733" s="422"/>
      <c r="WIG733" s="3"/>
      <c r="WIH733" s="422"/>
      <c r="WII733" s="3"/>
      <c r="WIJ733" s="422"/>
      <c r="WIK733" s="3"/>
      <c r="WIL733" s="422"/>
      <c r="WIM733" s="3"/>
      <c r="WIN733" s="422"/>
      <c r="WIO733" s="3"/>
      <c r="WIP733" s="422"/>
      <c r="WIQ733" s="3"/>
      <c r="WIR733" s="422"/>
      <c r="WIS733" s="3"/>
      <c r="WIT733" s="422"/>
      <c r="WIU733" s="3"/>
      <c r="WIV733" s="422"/>
      <c r="WIW733" s="3"/>
      <c r="WIX733" s="422"/>
      <c r="WIY733" s="3"/>
      <c r="WIZ733" s="422"/>
      <c r="WJA733" s="3"/>
      <c r="WJB733" s="422"/>
      <c r="WJC733" s="3"/>
      <c r="WJD733" s="422"/>
      <c r="WJE733" s="3"/>
      <c r="WJF733" s="422"/>
      <c r="WJG733" s="3"/>
      <c r="WJH733" s="422"/>
      <c r="WJI733" s="3"/>
      <c r="WJJ733" s="422"/>
      <c r="WJK733" s="3"/>
      <c r="WJL733" s="422"/>
      <c r="WJM733" s="3"/>
      <c r="WJN733" s="422"/>
      <c r="WJO733" s="3"/>
      <c r="WJP733" s="422"/>
      <c r="WJQ733" s="3"/>
      <c r="WJR733" s="422"/>
      <c r="WJS733" s="3"/>
      <c r="WJT733" s="422"/>
      <c r="WJU733" s="3"/>
      <c r="WJV733" s="422"/>
      <c r="WJW733" s="3"/>
      <c r="WJX733" s="422"/>
      <c r="WJY733" s="3"/>
      <c r="WJZ733" s="422"/>
      <c r="WKA733" s="3"/>
      <c r="WKB733" s="422"/>
      <c r="WKC733" s="3"/>
      <c r="WKD733" s="422"/>
      <c r="WKE733" s="3"/>
      <c r="WKF733" s="422"/>
      <c r="WKG733" s="3"/>
      <c r="WKH733" s="422"/>
      <c r="WKI733" s="3"/>
      <c r="WKJ733" s="422"/>
      <c r="WKK733" s="3"/>
      <c r="WKL733" s="422"/>
      <c r="WKM733" s="3"/>
      <c r="WKN733" s="422"/>
      <c r="WKO733" s="3"/>
      <c r="WKP733" s="422"/>
      <c r="WKQ733" s="3"/>
      <c r="WKR733" s="422"/>
      <c r="WKS733" s="3"/>
      <c r="WKT733" s="422"/>
      <c r="WKU733" s="3"/>
      <c r="WKV733" s="422"/>
      <c r="WKW733" s="3"/>
      <c r="WKX733" s="422"/>
      <c r="WKY733" s="3"/>
      <c r="WKZ733" s="422"/>
      <c r="WLA733" s="3"/>
      <c r="WLB733" s="422"/>
      <c r="WLC733" s="3"/>
      <c r="WLD733" s="422"/>
      <c r="WLE733" s="3"/>
      <c r="WLF733" s="422"/>
      <c r="WLG733" s="3"/>
      <c r="WLH733" s="422"/>
      <c r="WLI733" s="3"/>
      <c r="WLJ733" s="422"/>
      <c r="WLK733" s="3"/>
      <c r="WLL733" s="422"/>
      <c r="WLM733" s="3"/>
      <c r="WLN733" s="422"/>
      <c r="WLO733" s="3"/>
      <c r="WLP733" s="422"/>
      <c r="WLQ733" s="3"/>
      <c r="WLR733" s="422"/>
      <c r="WLS733" s="3"/>
      <c r="WLT733" s="422"/>
      <c r="WLU733" s="3"/>
      <c r="WLV733" s="422"/>
      <c r="WLW733" s="3"/>
      <c r="WLX733" s="422"/>
      <c r="WLY733" s="3"/>
      <c r="WLZ733" s="422"/>
      <c r="WMA733" s="3"/>
      <c r="WMB733" s="422"/>
      <c r="WMC733" s="3"/>
      <c r="WMD733" s="422"/>
      <c r="WME733" s="3"/>
      <c r="WMF733" s="422"/>
      <c r="WMG733" s="3"/>
      <c r="WMH733" s="422"/>
      <c r="WMI733" s="3"/>
      <c r="WMJ733" s="422"/>
      <c r="WMK733" s="3"/>
      <c r="WML733" s="422"/>
      <c r="WMM733" s="3"/>
      <c r="WMN733" s="422"/>
      <c r="WMO733" s="3"/>
      <c r="WMP733" s="422"/>
      <c r="WMQ733" s="3"/>
      <c r="WMR733" s="422"/>
      <c r="WMS733" s="3"/>
      <c r="WMT733" s="422"/>
      <c r="WMU733" s="3"/>
      <c r="WMV733" s="422"/>
      <c r="WMW733" s="3"/>
      <c r="WMX733" s="422"/>
      <c r="WMY733" s="3"/>
      <c r="WMZ733" s="422"/>
      <c r="WNA733" s="3"/>
      <c r="WNB733" s="422"/>
      <c r="WNC733" s="3"/>
      <c r="WND733" s="422"/>
      <c r="WNE733" s="3"/>
      <c r="WNF733" s="422"/>
      <c r="WNG733" s="3"/>
      <c r="WNH733" s="422"/>
      <c r="WNI733" s="3"/>
      <c r="WNJ733" s="422"/>
      <c r="WNK733" s="3"/>
      <c r="WNL733" s="422"/>
      <c r="WNM733" s="3"/>
      <c r="WNN733" s="422"/>
      <c r="WNO733" s="3"/>
      <c r="WNP733" s="422"/>
      <c r="WNQ733" s="3"/>
      <c r="WNR733" s="422"/>
      <c r="WNS733" s="3"/>
      <c r="WNT733" s="422"/>
      <c r="WNU733" s="3"/>
      <c r="WNV733" s="422"/>
      <c r="WNW733" s="3"/>
      <c r="WNX733" s="422"/>
      <c r="WNY733" s="3"/>
      <c r="WNZ733" s="422"/>
      <c r="WOA733" s="3"/>
      <c r="WOB733" s="422"/>
      <c r="WOC733" s="3"/>
      <c r="WOD733" s="422"/>
      <c r="WOE733" s="3"/>
      <c r="WOF733" s="422"/>
      <c r="WOG733" s="3"/>
      <c r="WOH733" s="422"/>
      <c r="WOI733" s="3"/>
      <c r="WOJ733" s="422"/>
      <c r="WOK733" s="3"/>
      <c r="WOL733" s="422"/>
      <c r="WOM733" s="3"/>
      <c r="WON733" s="422"/>
      <c r="WOO733" s="3"/>
      <c r="WOP733" s="422"/>
      <c r="WOQ733" s="3"/>
      <c r="WOR733" s="422"/>
      <c r="WOS733" s="3"/>
      <c r="WOT733" s="422"/>
      <c r="WOU733" s="3"/>
      <c r="WOV733" s="422"/>
      <c r="WOW733" s="3"/>
      <c r="WOX733" s="422"/>
      <c r="WOY733" s="3"/>
      <c r="WOZ733" s="422"/>
      <c r="WPA733" s="3"/>
      <c r="WPB733" s="422"/>
      <c r="WPC733" s="3"/>
      <c r="WPD733" s="422"/>
      <c r="WPE733" s="3"/>
      <c r="WPF733" s="422"/>
      <c r="WPG733" s="3"/>
      <c r="WPH733" s="422"/>
      <c r="WPI733" s="3"/>
      <c r="WPJ733" s="422"/>
      <c r="WPK733" s="3"/>
      <c r="WPL733" s="422"/>
      <c r="WPM733" s="3"/>
      <c r="WPN733" s="422"/>
      <c r="WPO733" s="3"/>
      <c r="WPP733" s="422"/>
      <c r="WPQ733" s="3"/>
      <c r="WPR733" s="422"/>
      <c r="WPS733" s="3"/>
      <c r="WPT733" s="422"/>
      <c r="WPU733" s="3"/>
      <c r="WPV733" s="422"/>
      <c r="WPW733" s="3"/>
      <c r="WPX733" s="422"/>
      <c r="WPY733" s="3"/>
      <c r="WPZ733" s="422"/>
      <c r="WQA733" s="3"/>
      <c r="WQB733" s="422"/>
      <c r="WQC733" s="3"/>
      <c r="WQD733" s="422"/>
      <c r="WQE733" s="3"/>
      <c r="WQF733" s="422"/>
      <c r="WQG733" s="3"/>
      <c r="WQH733" s="422"/>
      <c r="WQI733" s="3"/>
      <c r="WQJ733" s="422"/>
      <c r="WQK733" s="3"/>
      <c r="WQL733" s="422"/>
      <c r="WQM733" s="3"/>
      <c r="WQN733" s="422"/>
      <c r="WQO733" s="3"/>
      <c r="WQP733" s="422"/>
      <c r="WQQ733" s="3"/>
      <c r="WQR733" s="422"/>
      <c r="WQS733" s="3"/>
      <c r="WQT733" s="422"/>
      <c r="WQU733" s="3"/>
      <c r="WQV733" s="422"/>
      <c r="WQW733" s="3"/>
      <c r="WQX733" s="422"/>
      <c r="WQY733" s="3"/>
      <c r="WQZ733" s="422"/>
      <c r="WRA733" s="3"/>
      <c r="WRB733" s="422"/>
      <c r="WRC733" s="3"/>
      <c r="WRD733" s="422"/>
      <c r="WRE733" s="3"/>
      <c r="WRF733" s="422"/>
      <c r="WRG733" s="3"/>
      <c r="WRH733" s="422"/>
      <c r="WRI733" s="3"/>
      <c r="WRJ733" s="422"/>
      <c r="WRK733" s="3"/>
      <c r="WRL733" s="422"/>
      <c r="WRM733" s="3"/>
      <c r="WRN733" s="422"/>
      <c r="WRO733" s="3"/>
      <c r="WRP733" s="422"/>
      <c r="WRQ733" s="3"/>
      <c r="WRR733" s="422"/>
      <c r="WRS733" s="3"/>
      <c r="WRT733" s="422"/>
      <c r="WRU733" s="3"/>
      <c r="WRV733" s="422"/>
      <c r="WRW733" s="3"/>
      <c r="WRX733" s="422"/>
      <c r="WRY733" s="3"/>
      <c r="WRZ733" s="422"/>
      <c r="WSA733" s="3"/>
      <c r="WSB733" s="422"/>
      <c r="WSC733" s="3"/>
      <c r="WSD733" s="422"/>
      <c r="WSE733" s="3"/>
      <c r="WSF733" s="422"/>
      <c r="WSG733" s="3"/>
      <c r="WSH733" s="422"/>
      <c r="WSI733" s="3"/>
      <c r="WSJ733" s="422"/>
      <c r="WSK733" s="3"/>
      <c r="WSL733" s="422"/>
      <c r="WSM733" s="3"/>
      <c r="WSN733" s="422"/>
      <c r="WSO733" s="3"/>
      <c r="WSP733" s="422"/>
      <c r="WSQ733" s="3"/>
      <c r="WSR733" s="422"/>
      <c r="WSS733" s="3"/>
      <c r="WST733" s="422"/>
      <c r="WSU733" s="3"/>
      <c r="WSV733" s="422"/>
      <c r="WSW733" s="3"/>
      <c r="WSX733" s="422"/>
      <c r="WSY733" s="3"/>
      <c r="WSZ733" s="422"/>
      <c r="WTA733" s="3"/>
      <c r="WTB733" s="422"/>
      <c r="WTC733" s="3"/>
      <c r="WTD733" s="422"/>
      <c r="WTE733" s="3"/>
      <c r="WTF733" s="422"/>
      <c r="WTG733" s="3"/>
      <c r="WTH733" s="422"/>
      <c r="WTI733" s="3"/>
      <c r="WTJ733" s="422"/>
      <c r="WTK733" s="3"/>
      <c r="WTL733" s="422"/>
      <c r="WTM733" s="3"/>
      <c r="WTN733" s="422"/>
      <c r="WTO733" s="3"/>
      <c r="WTP733" s="422"/>
      <c r="WTQ733" s="3"/>
      <c r="WTR733" s="422"/>
      <c r="WTS733" s="3"/>
      <c r="WTT733" s="422"/>
      <c r="WTU733" s="3"/>
      <c r="WTV733" s="422"/>
      <c r="WTW733" s="3"/>
      <c r="WTX733" s="422"/>
      <c r="WTY733" s="3"/>
      <c r="WTZ733" s="422"/>
      <c r="WUA733" s="3"/>
      <c r="WUB733" s="422"/>
      <c r="WUC733" s="3"/>
      <c r="WUD733" s="422"/>
      <c r="WUE733" s="3"/>
      <c r="WUF733" s="422"/>
      <c r="WUG733" s="3"/>
      <c r="WUH733" s="422"/>
      <c r="WUI733" s="3"/>
      <c r="WUJ733" s="422"/>
      <c r="WUK733" s="3"/>
      <c r="WUL733" s="422"/>
      <c r="WUM733" s="3"/>
      <c r="WUN733" s="422"/>
      <c r="WUO733" s="3"/>
      <c r="WUP733" s="422"/>
      <c r="WUQ733" s="3"/>
      <c r="WUR733" s="422"/>
      <c r="WUS733" s="3"/>
      <c r="WUT733" s="422"/>
      <c r="WUU733" s="3"/>
      <c r="WUV733" s="422"/>
      <c r="WUW733" s="3"/>
      <c r="WUX733" s="422"/>
      <c r="WUY733" s="3"/>
      <c r="WUZ733" s="422"/>
      <c r="WVA733" s="3"/>
      <c r="WVB733" s="422"/>
      <c r="WVC733" s="3"/>
      <c r="WVD733" s="422"/>
      <c r="WVE733" s="3"/>
      <c r="WVF733" s="422"/>
      <c r="WVG733" s="3"/>
      <c r="WVH733" s="422"/>
      <c r="WVI733" s="3"/>
      <c r="WVJ733" s="422"/>
      <c r="WVK733" s="3"/>
      <c r="WVL733" s="422"/>
      <c r="WVM733" s="3"/>
      <c r="WVN733" s="422"/>
      <c r="WVO733" s="3"/>
      <c r="WVP733" s="422"/>
      <c r="WVQ733" s="3"/>
      <c r="WVR733" s="422"/>
      <c r="WVS733" s="3"/>
      <c r="WVT733" s="422"/>
      <c r="WVU733" s="3"/>
      <c r="WVV733" s="422"/>
      <c r="WVW733" s="3"/>
      <c r="WVX733" s="422"/>
      <c r="WVY733" s="3"/>
      <c r="WVZ733" s="422"/>
      <c r="WWA733" s="3"/>
      <c r="WWB733" s="422"/>
      <c r="WWC733" s="3"/>
      <c r="WWD733" s="422"/>
      <c r="WWE733" s="3"/>
      <c r="WWF733" s="422"/>
      <c r="WWG733" s="3"/>
      <c r="WWH733" s="422"/>
      <c r="WWI733" s="3"/>
      <c r="WWJ733" s="422"/>
      <c r="WWK733" s="3"/>
      <c r="WWL733" s="422"/>
      <c r="WWM733" s="3"/>
      <c r="WWN733" s="422"/>
      <c r="WWO733" s="3"/>
      <c r="WWP733" s="422"/>
      <c r="WWQ733" s="3"/>
      <c r="WWR733" s="422"/>
      <c r="WWS733" s="3"/>
      <c r="WWT733" s="422"/>
      <c r="WWU733" s="3"/>
      <c r="WWV733" s="422"/>
      <c r="WWW733" s="3"/>
      <c r="WWX733" s="422"/>
      <c r="WWY733" s="3"/>
      <c r="WWZ733" s="422"/>
      <c r="WXA733" s="3"/>
      <c r="WXB733" s="422"/>
      <c r="WXC733" s="3"/>
      <c r="WXD733" s="422"/>
      <c r="WXE733" s="3"/>
      <c r="WXF733" s="422"/>
      <c r="WXG733" s="3"/>
      <c r="WXH733" s="422"/>
      <c r="WXI733" s="3"/>
      <c r="WXJ733" s="422"/>
      <c r="WXK733" s="3"/>
      <c r="WXL733" s="422"/>
      <c r="WXM733" s="3"/>
      <c r="WXN733" s="422"/>
      <c r="WXO733" s="3"/>
      <c r="WXP733" s="422"/>
      <c r="WXQ733" s="3"/>
      <c r="WXR733" s="422"/>
      <c r="WXS733" s="3"/>
      <c r="WXT733" s="422"/>
      <c r="WXU733" s="3"/>
      <c r="WXV733" s="422"/>
      <c r="WXW733" s="3"/>
      <c r="WXX733" s="422"/>
      <c r="WXY733" s="3"/>
      <c r="WXZ733" s="422"/>
      <c r="WYA733" s="3"/>
      <c r="WYB733" s="422"/>
      <c r="WYC733" s="3"/>
      <c r="WYD733" s="422"/>
      <c r="WYE733" s="3"/>
      <c r="WYF733" s="422"/>
      <c r="WYG733" s="3"/>
      <c r="WYH733" s="422"/>
      <c r="WYI733" s="3"/>
      <c r="WYJ733" s="422"/>
      <c r="WYK733" s="3"/>
      <c r="WYL733" s="422"/>
      <c r="WYM733" s="3"/>
      <c r="WYN733" s="422"/>
      <c r="WYO733" s="3"/>
      <c r="WYP733" s="422"/>
      <c r="WYQ733" s="3"/>
      <c r="WYR733" s="422"/>
      <c r="WYS733" s="3"/>
      <c r="WYT733" s="422"/>
      <c r="WYU733" s="3"/>
      <c r="WYV733" s="422"/>
      <c r="WYW733" s="3"/>
      <c r="WYX733" s="422"/>
      <c r="WYY733" s="3"/>
      <c r="WYZ733" s="422"/>
      <c r="WZA733" s="3"/>
      <c r="WZB733" s="422"/>
      <c r="WZC733" s="3"/>
      <c r="WZD733" s="422"/>
      <c r="WZE733" s="3"/>
      <c r="WZF733" s="422"/>
      <c r="WZG733" s="3"/>
      <c r="WZH733" s="422"/>
      <c r="WZI733" s="3"/>
      <c r="WZJ733" s="422"/>
      <c r="WZK733" s="3"/>
      <c r="WZL733" s="422"/>
      <c r="WZM733" s="3"/>
      <c r="WZN733" s="422"/>
      <c r="WZO733" s="3"/>
      <c r="WZP733" s="422"/>
      <c r="WZQ733" s="3"/>
      <c r="WZR733" s="422"/>
      <c r="WZS733" s="3"/>
      <c r="WZT733" s="422"/>
      <c r="WZU733" s="3"/>
      <c r="WZV733" s="422"/>
      <c r="WZW733" s="3"/>
      <c r="WZX733" s="422"/>
      <c r="WZY733" s="3"/>
      <c r="WZZ733" s="422"/>
      <c r="XAA733" s="3"/>
      <c r="XAB733" s="422"/>
      <c r="XAC733" s="3"/>
      <c r="XAD733" s="422"/>
      <c r="XAE733" s="3"/>
      <c r="XAF733" s="422"/>
      <c r="XAG733" s="3"/>
      <c r="XAH733" s="422"/>
      <c r="XAI733" s="3"/>
      <c r="XAJ733" s="422"/>
      <c r="XAK733" s="3"/>
      <c r="XAL733" s="422"/>
      <c r="XAM733" s="3"/>
      <c r="XAN733" s="422"/>
      <c r="XAO733" s="3"/>
      <c r="XAP733" s="422"/>
      <c r="XAQ733" s="3"/>
      <c r="XAR733" s="422"/>
      <c r="XAS733" s="3"/>
      <c r="XAT733" s="422"/>
      <c r="XAU733" s="3"/>
      <c r="XAV733" s="422"/>
      <c r="XAW733" s="3"/>
      <c r="XAX733" s="422"/>
      <c r="XAY733" s="3"/>
      <c r="XAZ733" s="422"/>
      <c r="XBA733" s="3"/>
      <c r="XBB733" s="422"/>
      <c r="XBC733" s="3"/>
      <c r="XBD733" s="422"/>
      <c r="XBE733" s="3"/>
      <c r="XBF733" s="422"/>
      <c r="XBG733" s="3"/>
      <c r="XBH733" s="422"/>
      <c r="XBI733" s="3"/>
      <c r="XBJ733" s="422"/>
      <c r="XBK733" s="3"/>
      <c r="XBL733" s="422"/>
      <c r="XBM733" s="3"/>
      <c r="XBN733" s="422"/>
      <c r="XBO733" s="3"/>
      <c r="XBP733" s="422"/>
      <c r="XBQ733" s="3"/>
      <c r="XBR733" s="422"/>
      <c r="XBS733" s="3"/>
      <c r="XBT733" s="422"/>
      <c r="XBU733" s="3"/>
      <c r="XBV733" s="422"/>
      <c r="XBW733" s="3"/>
      <c r="XBX733" s="422"/>
      <c r="XBY733" s="3"/>
      <c r="XBZ733" s="422"/>
      <c r="XCA733" s="3"/>
      <c r="XCB733" s="422"/>
      <c r="XCC733" s="3"/>
      <c r="XCD733" s="422"/>
      <c r="XCE733" s="3"/>
      <c r="XCF733" s="422"/>
      <c r="XCG733" s="3"/>
      <c r="XCH733" s="422"/>
      <c r="XCI733" s="3"/>
      <c r="XCJ733" s="422"/>
      <c r="XCK733" s="3"/>
      <c r="XCL733" s="422"/>
      <c r="XCM733" s="3"/>
      <c r="XCN733" s="422"/>
      <c r="XCO733" s="3"/>
      <c r="XCP733" s="422"/>
      <c r="XCQ733" s="3"/>
      <c r="XCR733" s="422"/>
      <c r="XCS733" s="3"/>
      <c r="XCT733" s="422"/>
      <c r="XCU733" s="3"/>
      <c r="XCV733" s="422"/>
      <c r="XCW733" s="3"/>
      <c r="XCX733" s="422"/>
      <c r="XCY733" s="3"/>
      <c r="XCZ733" s="422"/>
      <c r="XDA733" s="3"/>
      <c r="XDB733" s="422"/>
      <c r="XDC733" s="3"/>
      <c r="XDD733" s="422"/>
      <c r="XDE733" s="3"/>
      <c r="XDF733" s="422"/>
      <c r="XDG733" s="3"/>
      <c r="XDH733" s="422"/>
      <c r="XDI733" s="3"/>
      <c r="XDJ733" s="422"/>
      <c r="XDK733" s="3"/>
      <c r="XDL733" s="422"/>
      <c r="XDM733" s="3"/>
      <c r="XDN733" s="422"/>
      <c r="XDO733" s="3"/>
      <c r="XDP733" s="422"/>
      <c r="XDQ733" s="3"/>
      <c r="XDR733" s="422"/>
      <c r="XDS733" s="3"/>
      <c r="XDT733" s="422"/>
      <c r="XDU733" s="3"/>
      <c r="XDV733" s="422"/>
      <c r="XDW733" s="3"/>
      <c r="XDX733" s="422"/>
      <c r="XDY733" s="3"/>
      <c r="XDZ733" s="422"/>
      <c r="XEA733" s="3"/>
      <c r="XEB733" s="422"/>
      <c r="XEC733" s="3"/>
      <c r="XED733" s="422"/>
      <c r="XEE733" s="3"/>
      <c r="XEF733" s="422"/>
      <c r="XEG733" s="3"/>
      <c r="XEH733" s="422"/>
      <c r="XEI733" s="3"/>
      <c r="XEJ733" s="422"/>
      <c r="XEK733" s="3"/>
      <c r="XEL733" s="422"/>
      <c r="XEM733" s="3"/>
      <c r="XEN733" s="422"/>
      <c r="XEO733" s="3"/>
      <c r="XEP733" s="422"/>
      <c r="XEQ733" s="3"/>
      <c r="XER733" s="422"/>
      <c r="XES733" s="3"/>
      <c r="XET733" s="422"/>
      <c r="XEU733" s="3"/>
      <c r="XEV733" s="422"/>
      <c r="XEW733" s="3"/>
      <c r="XEX733" s="422"/>
      <c r="XEY733" s="3"/>
      <c r="XEZ733" s="422"/>
      <c r="XFA733" s="3"/>
      <c r="XFB733" s="422"/>
      <c r="XFC733" s="3"/>
      <c r="XFD733" s="422"/>
    </row>
    <row r="734" spans="1:16384">
      <c r="A734" s="31">
        <v>45107</v>
      </c>
      <c r="B734" s="421" t="s">
        <v>10</v>
      </c>
      <c r="C734" s="421" t="s">
        <v>21</v>
      </c>
      <c r="D734" t="s">
        <v>12</v>
      </c>
      <c r="E734" s="2">
        <v>164.1</v>
      </c>
      <c r="G734" s="73">
        <f t="shared" si="13"/>
        <v>164.10000000000005</v>
      </c>
      <c r="J734" s="421"/>
      <c r="L734" s="28"/>
      <c r="M734" s="28"/>
      <c r="AK734" t="s">
        <v>502</v>
      </c>
    </row>
    <row r="735" spans="1:16384">
      <c r="B735" s="422"/>
      <c r="C735" s="422"/>
      <c r="D735" t="s">
        <v>13</v>
      </c>
      <c r="E735" s="2">
        <v>2</v>
      </c>
      <c r="G735" s="73">
        <f t="shared" si="13"/>
        <v>166.10000000000005</v>
      </c>
      <c r="J735" s="421"/>
      <c r="L735" s="207"/>
      <c r="M735" s="207"/>
    </row>
    <row r="736" spans="1:16384">
      <c r="B736" s="422"/>
      <c r="C736" s="422"/>
      <c r="D736" t="s">
        <v>14</v>
      </c>
      <c r="E736" s="2">
        <v>60</v>
      </c>
      <c r="G736" s="73">
        <f t="shared" si="13"/>
        <v>226.10000000000005</v>
      </c>
      <c r="J736" s="422"/>
      <c r="L736" s="207"/>
      <c r="M736" s="207"/>
    </row>
    <row r="737" spans="1:14">
      <c r="B737" s="422"/>
      <c r="C737" s="422"/>
      <c r="D737" t="s">
        <v>15</v>
      </c>
      <c r="E737" s="2">
        <v>5</v>
      </c>
      <c r="G737" s="73">
        <f t="shared" si="13"/>
        <v>231.10000000000005</v>
      </c>
      <c r="J737" s="422"/>
      <c r="M737" s="207"/>
    </row>
    <row r="738" spans="1:14">
      <c r="A738" s="3">
        <v>45126</v>
      </c>
      <c r="B738" s="422">
        <v>27246</v>
      </c>
      <c r="C738" s="422" t="s">
        <v>21</v>
      </c>
      <c r="D738" t="s">
        <v>14</v>
      </c>
      <c r="F738" s="2">
        <v>60</v>
      </c>
      <c r="G738" s="73">
        <f t="shared" si="13"/>
        <v>171.10000000000005</v>
      </c>
      <c r="J738" s="421"/>
      <c r="M738" s="207"/>
    </row>
    <row r="739" spans="1:14">
      <c r="A739" s="3">
        <v>45126</v>
      </c>
      <c r="B739" s="422">
        <v>27246</v>
      </c>
      <c r="C739" s="422" t="s">
        <v>21</v>
      </c>
      <c r="D739" t="s">
        <v>15</v>
      </c>
      <c r="F739" s="2">
        <v>5</v>
      </c>
      <c r="G739" s="73">
        <f t="shared" si="13"/>
        <v>166.10000000000005</v>
      </c>
      <c r="L739" s="28"/>
      <c r="M739" s="207"/>
    </row>
    <row r="740" spans="1:14">
      <c r="A740" s="3">
        <v>45183</v>
      </c>
      <c r="B740" s="422">
        <v>27447</v>
      </c>
      <c r="C740" s="422" t="s">
        <v>21</v>
      </c>
      <c r="D740" t="s">
        <v>12</v>
      </c>
      <c r="F740" s="2">
        <v>164.1</v>
      </c>
      <c r="G740" s="73">
        <f t="shared" si="13"/>
        <v>2.0000000000000568</v>
      </c>
      <c r="M740" s="207"/>
    </row>
    <row r="741" spans="1:14">
      <c r="A741" s="3">
        <v>45183</v>
      </c>
      <c r="B741" s="422">
        <v>27447</v>
      </c>
      <c r="C741" s="422" t="s">
        <v>21</v>
      </c>
      <c r="D741" t="s">
        <v>13</v>
      </c>
      <c r="F741" s="2">
        <v>2</v>
      </c>
      <c r="G741" s="73">
        <f t="shared" si="13"/>
        <v>5.6843418860808015E-14</v>
      </c>
      <c r="M741" s="207"/>
    </row>
    <row r="742" spans="1:14">
      <c r="A742" s="81">
        <v>45138</v>
      </c>
      <c r="B742" s="421" t="s">
        <v>10</v>
      </c>
      <c r="C742" s="421" t="s">
        <v>22</v>
      </c>
      <c r="D742" t="s">
        <v>12</v>
      </c>
      <c r="E742" s="207">
        <v>154.5</v>
      </c>
      <c r="G742" s="73">
        <f t="shared" si="13"/>
        <v>154.50000000000006</v>
      </c>
      <c r="L742" s="28"/>
      <c r="M742" s="5"/>
    </row>
    <row r="743" spans="1:14">
      <c r="A743" s="70"/>
      <c r="B743" s="422"/>
      <c r="C743" s="422"/>
      <c r="D743" t="s">
        <v>13</v>
      </c>
      <c r="E743" s="207">
        <v>2</v>
      </c>
      <c r="G743" s="73">
        <f t="shared" si="13"/>
        <v>156.50000000000006</v>
      </c>
      <c r="N743" s="28"/>
    </row>
    <row r="744" spans="1:14">
      <c r="A744" s="70"/>
      <c r="B744" s="422"/>
      <c r="C744" s="422"/>
      <c r="D744" t="s">
        <v>14</v>
      </c>
      <c r="E744" s="207">
        <v>60</v>
      </c>
      <c r="G744" s="73">
        <f t="shared" si="13"/>
        <v>216.50000000000006</v>
      </c>
    </row>
    <row r="745" spans="1:14">
      <c r="A745" s="70"/>
      <c r="B745" s="422"/>
      <c r="C745" s="422"/>
      <c r="D745" t="s">
        <v>15</v>
      </c>
      <c r="E745" s="207">
        <v>5</v>
      </c>
      <c r="G745" s="73">
        <f t="shared" si="13"/>
        <v>221.50000000000006</v>
      </c>
    </row>
    <row r="746" spans="1:14">
      <c r="A746" s="70"/>
      <c r="B746" s="422"/>
      <c r="C746" s="422"/>
      <c r="D746" t="s">
        <v>148</v>
      </c>
      <c r="E746" s="207">
        <v>102.5</v>
      </c>
      <c r="G746" s="73">
        <f t="shared" si="13"/>
        <v>324.00000000000006</v>
      </c>
    </row>
    <row r="747" spans="1:14">
      <c r="A747" s="70"/>
      <c r="B747" s="422"/>
      <c r="C747" s="422"/>
      <c r="D747" t="s">
        <v>189</v>
      </c>
      <c r="E747" s="207">
        <v>102.5</v>
      </c>
      <c r="G747" s="73">
        <f t="shared" si="13"/>
        <v>426.50000000000006</v>
      </c>
    </row>
    <row r="748" spans="1:14">
      <c r="A748" s="3">
        <v>45183</v>
      </c>
      <c r="B748" s="422">
        <v>27447</v>
      </c>
      <c r="C748" s="422" t="s">
        <v>22</v>
      </c>
      <c r="D748" t="s">
        <v>12</v>
      </c>
      <c r="E748" s="207"/>
      <c r="F748" s="207">
        <v>154.5</v>
      </c>
      <c r="G748" s="73">
        <f t="shared" si="13"/>
        <v>272.00000000000006</v>
      </c>
    </row>
    <row r="749" spans="1:14">
      <c r="A749" s="3">
        <v>45183</v>
      </c>
      <c r="B749" s="422">
        <v>27447</v>
      </c>
      <c r="C749" s="422" t="s">
        <v>22</v>
      </c>
      <c r="D749" t="s">
        <v>13</v>
      </c>
      <c r="E749" s="207"/>
      <c r="F749" s="207">
        <v>2</v>
      </c>
      <c r="G749" s="73">
        <f t="shared" si="13"/>
        <v>270.00000000000006</v>
      </c>
    </row>
    <row r="750" spans="1:14">
      <c r="A750" s="3">
        <v>45183</v>
      </c>
      <c r="B750" s="422">
        <v>27447</v>
      </c>
      <c r="C750" s="422" t="s">
        <v>22</v>
      </c>
      <c r="D750" t="s">
        <v>14</v>
      </c>
      <c r="E750" s="207"/>
      <c r="F750" s="207">
        <v>60</v>
      </c>
      <c r="G750" s="73">
        <f t="shared" si="13"/>
        <v>210.00000000000006</v>
      </c>
      <c r="J750" s="62"/>
      <c r="K750" s="62"/>
    </row>
    <row r="751" spans="1:14">
      <c r="A751" s="3">
        <v>45183</v>
      </c>
      <c r="B751" s="422">
        <v>27447</v>
      </c>
      <c r="C751" s="422" t="s">
        <v>22</v>
      </c>
      <c r="D751" t="s">
        <v>15</v>
      </c>
      <c r="E751" s="207"/>
      <c r="F751" s="207">
        <v>5</v>
      </c>
      <c r="G751" s="73">
        <f t="shared" si="13"/>
        <v>205.00000000000006</v>
      </c>
      <c r="I751" s="421"/>
      <c r="K751" s="207"/>
    </row>
    <row r="752" spans="1:14">
      <c r="B752" s="422" t="s">
        <v>61</v>
      </c>
      <c r="C752" s="422" t="s">
        <v>18</v>
      </c>
      <c r="D752" t="s">
        <v>148</v>
      </c>
      <c r="F752" s="2">
        <v>51.2</v>
      </c>
      <c r="G752" s="73">
        <f t="shared" si="13"/>
        <v>153.80000000000007</v>
      </c>
      <c r="I752" s="421"/>
      <c r="K752" s="207"/>
    </row>
    <row r="753" spans="1:12">
      <c r="B753" s="422" t="s">
        <v>61</v>
      </c>
      <c r="C753" s="422" t="s">
        <v>18</v>
      </c>
      <c r="D753" t="s">
        <v>189</v>
      </c>
      <c r="F753" s="2">
        <v>51.2</v>
      </c>
      <c r="G753" s="73">
        <f t="shared" si="13"/>
        <v>102.60000000000007</v>
      </c>
      <c r="I753" s="421"/>
      <c r="K753" s="207"/>
    </row>
    <row r="754" spans="1:12">
      <c r="A754" s="3">
        <v>45196</v>
      </c>
      <c r="B754" s="422">
        <v>27538</v>
      </c>
      <c r="C754" s="422" t="s">
        <v>18</v>
      </c>
      <c r="D754" t="s">
        <v>148</v>
      </c>
      <c r="F754" s="2">
        <v>51.3</v>
      </c>
      <c r="G754" s="73">
        <f t="shared" si="13"/>
        <v>51.300000000000068</v>
      </c>
      <c r="I754" s="421"/>
      <c r="K754" s="207"/>
    </row>
    <row r="755" spans="1:12">
      <c r="A755" s="3">
        <v>45196</v>
      </c>
      <c r="B755" s="422">
        <v>27538</v>
      </c>
      <c r="C755" s="422" t="s">
        <v>18</v>
      </c>
      <c r="D755" t="s">
        <v>189</v>
      </c>
      <c r="F755" s="2">
        <v>51.3</v>
      </c>
      <c r="G755" s="73">
        <f t="shared" si="13"/>
        <v>7.1054273576010019E-14</v>
      </c>
      <c r="I755" s="421"/>
      <c r="K755" s="207"/>
    </row>
    <row r="756" spans="1:12">
      <c r="A756" s="31">
        <v>45169</v>
      </c>
      <c r="B756" s="421" t="s">
        <v>10</v>
      </c>
      <c r="C756" s="421" t="s">
        <v>23</v>
      </c>
      <c r="D756" t="s">
        <v>12</v>
      </c>
      <c r="E756" s="207">
        <v>147.80000000000001</v>
      </c>
      <c r="G756" s="73">
        <f t="shared" si="13"/>
        <v>147.80000000000007</v>
      </c>
      <c r="I756" s="421"/>
      <c r="K756" s="207"/>
    </row>
    <row r="757" spans="1:12">
      <c r="A757" s="31"/>
      <c r="B757" s="421"/>
      <c r="C757" s="421"/>
      <c r="D757" t="s">
        <v>13</v>
      </c>
      <c r="E757" s="207">
        <v>2.2999999999999998</v>
      </c>
      <c r="G757" s="73">
        <f t="shared" si="13"/>
        <v>150.10000000000008</v>
      </c>
      <c r="K757" s="207"/>
    </row>
    <row r="758" spans="1:12">
      <c r="A758" s="31"/>
      <c r="B758" s="421"/>
      <c r="C758" s="421"/>
      <c r="D758" t="s">
        <v>14</v>
      </c>
      <c r="E758" s="207">
        <v>60</v>
      </c>
      <c r="G758" s="73">
        <f t="shared" si="13"/>
        <v>210.10000000000008</v>
      </c>
      <c r="K758" s="28"/>
    </row>
    <row r="759" spans="1:12">
      <c r="A759" s="31"/>
      <c r="B759" s="421"/>
      <c r="C759" s="421"/>
      <c r="D759" t="s">
        <v>15</v>
      </c>
      <c r="E759" s="207">
        <v>5</v>
      </c>
      <c r="G759" s="73">
        <f t="shared" si="13"/>
        <v>215.10000000000008</v>
      </c>
      <c r="L759" s="28"/>
    </row>
    <row r="760" spans="1:12">
      <c r="A760" s="31"/>
      <c r="B760" s="421"/>
      <c r="C760" s="421"/>
      <c r="D760" t="s">
        <v>45</v>
      </c>
      <c r="E760" s="207">
        <v>15</v>
      </c>
      <c r="G760" s="73">
        <f t="shared" si="13"/>
        <v>230.10000000000008</v>
      </c>
    </row>
    <row r="761" spans="1:12">
      <c r="A761" s="3">
        <v>45183</v>
      </c>
      <c r="B761" s="422">
        <v>27447</v>
      </c>
      <c r="C761" s="422" t="s">
        <v>23</v>
      </c>
      <c r="D761" t="s">
        <v>14</v>
      </c>
      <c r="F761" s="2">
        <v>60</v>
      </c>
      <c r="G761" s="73">
        <f t="shared" si="13"/>
        <v>170.10000000000008</v>
      </c>
    </row>
    <row r="762" spans="1:12">
      <c r="A762" s="3">
        <v>45183</v>
      </c>
      <c r="B762" s="422">
        <v>27447</v>
      </c>
      <c r="C762" s="422" t="s">
        <v>23</v>
      </c>
      <c r="D762" t="s">
        <v>15</v>
      </c>
      <c r="F762" s="2">
        <v>5</v>
      </c>
      <c r="G762" s="73">
        <f t="shared" si="13"/>
        <v>165.10000000000008</v>
      </c>
    </row>
    <row r="763" spans="1:12">
      <c r="A763" s="3">
        <v>45189</v>
      </c>
      <c r="B763" s="422">
        <v>27493</v>
      </c>
      <c r="C763" s="422" t="s">
        <v>23</v>
      </c>
      <c r="D763" t="s">
        <v>12</v>
      </c>
      <c r="F763" s="207">
        <v>147.80000000000001</v>
      </c>
      <c r="G763" s="73">
        <f t="shared" si="13"/>
        <v>17.300000000000068</v>
      </c>
    </row>
    <row r="764" spans="1:12">
      <c r="A764" s="3">
        <v>45189</v>
      </c>
      <c r="B764" s="422">
        <v>27493</v>
      </c>
      <c r="C764" s="422" t="s">
        <v>23</v>
      </c>
      <c r="D764" t="s">
        <v>13</v>
      </c>
      <c r="F764" s="207">
        <v>2.2999999999999998</v>
      </c>
      <c r="G764" s="73">
        <f t="shared" si="13"/>
        <v>15.000000000000068</v>
      </c>
    </row>
    <row r="765" spans="1:12">
      <c r="A765" s="3">
        <v>45189</v>
      </c>
      <c r="B765" s="422">
        <v>27493</v>
      </c>
      <c r="C765" s="422" t="s">
        <v>23</v>
      </c>
      <c r="D765" t="s">
        <v>45</v>
      </c>
      <c r="F765" s="207">
        <v>15</v>
      </c>
      <c r="G765" s="73">
        <f t="shared" ref="G765" si="14">+G764+E765-F765</f>
        <v>6.7501559897209518E-14</v>
      </c>
    </row>
    <row r="766" spans="1:12">
      <c r="A766" s="31">
        <v>45199</v>
      </c>
      <c r="B766" s="421" t="s">
        <v>10</v>
      </c>
      <c r="C766" s="421" t="s">
        <v>41</v>
      </c>
      <c r="D766" t="s">
        <v>12</v>
      </c>
      <c r="E766" s="207">
        <v>147.1</v>
      </c>
      <c r="G766" s="73">
        <f>+G765+E766-F766</f>
        <v>147.10000000000005</v>
      </c>
    </row>
    <row r="767" spans="1:12">
      <c r="A767" s="70"/>
      <c r="B767" s="422"/>
      <c r="C767" s="422"/>
      <c r="D767" t="s">
        <v>13</v>
      </c>
      <c r="E767" s="207">
        <v>2</v>
      </c>
      <c r="G767" s="73">
        <f>+G766+E767-F767</f>
        <v>149.10000000000005</v>
      </c>
      <c r="H767">
        <v>2023</v>
      </c>
    </row>
    <row r="768" spans="1:12">
      <c r="A768" s="70"/>
      <c r="B768" s="422"/>
      <c r="C768" s="422"/>
      <c r="D768" t="s">
        <v>14</v>
      </c>
      <c r="E768" s="207">
        <v>60</v>
      </c>
      <c r="G768" s="73">
        <f>+G767+E768-F768</f>
        <v>209.10000000000005</v>
      </c>
    </row>
    <row r="769" spans="1:13">
      <c r="A769" s="70"/>
      <c r="B769" s="422"/>
      <c r="C769" s="422"/>
      <c r="D769" t="s">
        <v>15</v>
      </c>
      <c r="E769" s="207">
        <v>5</v>
      </c>
      <c r="G769" s="73">
        <f>+G768+E769-F769</f>
        <v>214.10000000000005</v>
      </c>
    </row>
    <row r="770" spans="1:13">
      <c r="A770" s="432"/>
      <c r="B770" s="422"/>
      <c r="C770" s="422"/>
      <c r="D770" t="s">
        <v>51</v>
      </c>
      <c r="E770" s="207">
        <v>10</v>
      </c>
      <c r="G770" s="73">
        <f>+G769+E770-F770</f>
        <v>224.10000000000005</v>
      </c>
    </row>
    <row r="771" spans="1:13">
      <c r="A771" s="432"/>
      <c r="B771" s="422"/>
      <c r="C771" s="422"/>
      <c r="D771" t="s">
        <v>52</v>
      </c>
      <c r="E771" s="207">
        <v>10</v>
      </c>
      <c r="G771" s="73">
        <f t="shared" ref="G771:G780" si="15">+G770+E771-F771</f>
        <v>234.10000000000005</v>
      </c>
      <c r="L771" s="207"/>
    </row>
    <row r="772" spans="1:13">
      <c r="A772" s="3">
        <v>45259</v>
      </c>
      <c r="B772" s="422">
        <v>27855</v>
      </c>
      <c r="C772" s="422" t="s">
        <v>41</v>
      </c>
      <c r="D772" t="s">
        <v>12</v>
      </c>
      <c r="E772" s="207"/>
      <c r="F772" s="207">
        <v>147.1</v>
      </c>
      <c r="G772" s="73">
        <f t="shared" si="15"/>
        <v>87.000000000000057</v>
      </c>
      <c r="I772" s="440"/>
      <c r="J772" s="440"/>
      <c r="K772" s="440"/>
      <c r="L772" s="207"/>
    </row>
    <row r="773" spans="1:13">
      <c r="A773" s="3">
        <v>45259</v>
      </c>
      <c r="B773" s="422">
        <v>27855</v>
      </c>
      <c r="C773" s="422" t="s">
        <v>41</v>
      </c>
      <c r="D773" t="s">
        <v>13</v>
      </c>
      <c r="E773" s="207"/>
      <c r="F773" s="207">
        <v>2</v>
      </c>
      <c r="G773" s="73">
        <f t="shared" si="15"/>
        <v>85.000000000000057</v>
      </c>
      <c r="I773" s="421"/>
      <c r="K773" s="207"/>
      <c r="L773" s="207"/>
    </row>
    <row r="774" spans="1:13">
      <c r="A774" s="3">
        <v>45259</v>
      </c>
      <c r="B774" s="422">
        <v>27855</v>
      </c>
      <c r="C774" s="422" t="s">
        <v>41</v>
      </c>
      <c r="D774" t="s">
        <v>14</v>
      </c>
      <c r="E774" s="207"/>
      <c r="F774" s="207">
        <v>60</v>
      </c>
      <c r="G774" s="73">
        <f t="shared" si="15"/>
        <v>25.000000000000057</v>
      </c>
      <c r="I774" s="422"/>
      <c r="K774" s="207"/>
      <c r="L774" s="207"/>
    </row>
    <row r="775" spans="1:13">
      <c r="A775" s="3">
        <v>45259</v>
      </c>
      <c r="B775" s="422">
        <v>27855</v>
      </c>
      <c r="C775" s="422" t="s">
        <v>41</v>
      </c>
      <c r="D775" t="s">
        <v>15</v>
      </c>
      <c r="E775" s="207"/>
      <c r="F775" s="207">
        <v>5</v>
      </c>
      <c r="G775" s="73">
        <f t="shared" si="15"/>
        <v>20.000000000000057</v>
      </c>
      <c r="I775" s="422"/>
      <c r="K775" s="207"/>
      <c r="L775" s="207"/>
    </row>
    <row r="776" spans="1:13">
      <c r="A776" s="3">
        <v>45608</v>
      </c>
      <c r="B776" s="422">
        <v>29999</v>
      </c>
      <c r="C776" s="422" t="s">
        <v>41</v>
      </c>
      <c r="D776" t="s">
        <v>51</v>
      </c>
      <c r="E776" s="207"/>
      <c r="F776" s="207">
        <v>10</v>
      </c>
      <c r="G776" s="73">
        <f t="shared" si="15"/>
        <v>10.000000000000057</v>
      </c>
      <c r="I776" s="422"/>
      <c r="K776" s="207"/>
      <c r="L776" s="207"/>
    </row>
    <row r="777" spans="1:13">
      <c r="A777" s="3">
        <v>45608</v>
      </c>
      <c r="B777" s="422">
        <v>29999</v>
      </c>
      <c r="C777" s="422" t="s">
        <v>41</v>
      </c>
      <c r="D777" t="s">
        <v>52</v>
      </c>
      <c r="E777" s="207"/>
      <c r="F777" s="207">
        <v>10</v>
      </c>
      <c r="G777" s="73">
        <f t="shared" si="15"/>
        <v>5.6843418860808015E-14</v>
      </c>
      <c r="I777" s="422"/>
      <c r="K777" s="207"/>
      <c r="L777" s="207"/>
    </row>
    <row r="778" spans="1:13">
      <c r="A778" s="31">
        <v>45230</v>
      </c>
      <c r="B778" s="421" t="s">
        <v>10</v>
      </c>
      <c r="C778" s="421" t="s">
        <v>25</v>
      </c>
      <c r="D778" t="s">
        <v>12</v>
      </c>
      <c r="E778" s="20">
        <v>143.1</v>
      </c>
      <c r="G778" s="73">
        <f t="shared" si="15"/>
        <v>143.10000000000005</v>
      </c>
      <c r="I778" s="422"/>
      <c r="K778" s="207"/>
      <c r="L778" s="207"/>
    </row>
    <row r="779" spans="1:13">
      <c r="B779" s="422"/>
      <c r="C779" s="422"/>
      <c r="D779" t="s">
        <v>13</v>
      </c>
      <c r="E779" s="20">
        <v>2</v>
      </c>
      <c r="G779" s="73">
        <f t="shared" si="15"/>
        <v>145.10000000000005</v>
      </c>
      <c r="I779" s="422"/>
    </row>
    <row r="780" spans="1:13">
      <c r="B780" s="422"/>
      <c r="C780" s="422"/>
      <c r="D780" t="s">
        <v>14</v>
      </c>
      <c r="E780" s="207">
        <v>60</v>
      </c>
      <c r="G780" s="73">
        <f t="shared" si="15"/>
        <v>205.10000000000005</v>
      </c>
      <c r="I780" s="422"/>
    </row>
    <row r="781" spans="1:13">
      <c r="B781" s="422"/>
      <c r="C781" s="422"/>
      <c r="D781" t="s">
        <v>15</v>
      </c>
      <c r="E781" s="207">
        <v>5</v>
      </c>
      <c r="G781" s="2">
        <f>+G780+E781-F781</f>
        <v>210.10000000000005</v>
      </c>
      <c r="I781" s="422"/>
    </row>
    <row r="782" spans="1:13">
      <c r="A782" s="3">
        <v>45259</v>
      </c>
      <c r="B782" s="422">
        <v>27855</v>
      </c>
      <c r="C782" s="422" t="s">
        <v>25</v>
      </c>
      <c r="D782" t="s">
        <v>12</v>
      </c>
      <c r="F782" s="20">
        <v>143.1</v>
      </c>
      <c r="G782" s="2">
        <f t="shared" ref="G782:G854" si="16">+G781+E782-F782</f>
        <v>67.000000000000057</v>
      </c>
      <c r="I782" s="422"/>
    </row>
    <row r="783" spans="1:13">
      <c r="A783" s="3">
        <v>45259</v>
      </c>
      <c r="B783" s="422">
        <v>27855</v>
      </c>
      <c r="C783" s="422" t="s">
        <v>25</v>
      </c>
      <c r="D783" t="s">
        <v>13</v>
      </c>
      <c r="F783" s="20">
        <v>2</v>
      </c>
      <c r="G783" s="2">
        <f t="shared" si="16"/>
        <v>65.000000000000057</v>
      </c>
      <c r="K783" s="28"/>
      <c r="M783" s="28"/>
    </row>
    <row r="784" spans="1:13">
      <c r="A784" s="3">
        <v>45259</v>
      </c>
      <c r="B784" s="422">
        <v>27855</v>
      </c>
      <c r="C784" s="422" t="s">
        <v>25</v>
      </c>
      <c r="D784" t="s">
        <v>14</v>
      </c>
      <c r="F784" s="207">
        <v>60</v>
      </c>
      <c r="G784" s="2">
        <f t="shared" si="16"/>
        <v>5.0000000000000568</v>
      </c>
    </row>
    <row r="785" spans="1:7">
      <c r="A785" s="3">
        <v>45259</v>
      </c>
      <c r="B785" s="422">
        <v>27855</v>
      </c>
      <c r="C785" s="422" t="s">
        <v>25</v>
      </c>
      <c r="D785" t="s">
        <v>15</v>
      </c>
      <c r="F785" s="207">
        <v>5</v>
      </c>
      <c r="G785" s="2">
        <f t="shared" si="16"/>
        <v>5.6843418860808015E-14</v>
      </c>
    </row>
    <row r="786" spans="1:7">
      <c r="A786" s="81">
        <v>45260</v>
      </c>
      <c r="B786" s="421" t="s">
        <v>10</v>
      </c>
      <c r="C786" s="421" t="s">
        <v>26</v>
      </c>
      <c r="D786" t="s">
        <v>12</v>
      </c>
      <c r="E786" s="20">
        <v>155.5</v>
      </c>
      <c r="G786" s="2">
        <f t="shared" si="16"/>
        <v>155.50000000000006</v>
      </c>
    </row>
    <row r="787" spans="1:7">
      <c r="A787" s="70"/>
      <c r="B787" s="422"/>
      <c r="C787" s="422"/>
      <c r="D787" t="s">
        <v>13</v>
      </c>
      <c r="E787" s="20">
        <v>5</v>
      </c>
      <c r="G787" s="2">
        <f t="shared" si="16"/>
        <v>160.50000000000006</v>
      </c>
    </row>
    <row r="788" spans="1:7">
      <c r="A788" s="70"/>
      <c r="B788" s="422"/>
      <c r="C788" s="422"/>
      <c r="D788" t="s">
        <v>14</v>
      </c>
      <c r="E788" s="207">
        <v>60</v>
      </c>
      <c r="G788" s="2">
        <f t="shared" si="16"/>
        <v>220.50000000000006</v>
      </c>
    </row>
    <row r="789" spans="1:7">
      <c r="A789" s="70"/>
      <c r="B789" s="422"/>
      <c r="C789" s="422"/>
      <c r="D789" t="s">
        <v>15</v>
      </c>
      <c r="E789" s="207">
        <v>5</v>
      </c>
      <c r="G789" s="2">
        <f t="shared" si="16"/>
        <v>225.50000000000006</v>
      </c>
    </row>
    <row r="790" spans="1:7">
      <c r="A790" s="70">
        <v>45316</v>
      </c>
      <c r="B790" s="422">
        <v>28173</v>
      </c>
      <c r="C790" s="422" t="s">
        <v>26</v>
      </c>
      <c r="D790" t="s">
        <v>12</v>
      </c>
      <c r="E790" s="207"/>
      <c r="F790" s="20">
        <v>155.5</v>
      </c>
      <c r="G790" s="2">
        <f t="shared" si="16"/>
        <v>70.000000000000057</v>
      </c>
    </row>
    <row r="791" spans="1:7">
      <c r="A791" s="70">
        <v>45316</v>
      </c>
      <c r="B791" s="422">
        <v>28173</v>
      </c>
      <c r="C791" s="422" t="s">
        <v>26</v>
      </c>
      <c r="D791" t="s">
        <v>13</v>
      </c>
      <c r="E791" s="207"/>
      <c r="F791" s="20">
        <v>5</v>
      </c>
      <c r="G791" s="2">
        <f t="shared" si="16"/>
        <v>65.000000000000057</v>
      </c>
    </row>
    <row r="792" spans="1:7">
      <c r="A792" s="70">
        <v>45316</v>
      </c>
      <c r="B792" s="422">
        <v>28173</v>
      </c>
      <c r="C792" s="422" t="s">
        <v>26</v>
      </c>
      <c r="D792" t="s">
        <v>14</v>
      </c>
      <c r="E792" s="207"/>
      <c r="F792" s="207">
        <v>60</v>
      </c>
      <c r="G792" s="2">
        <f t="shared" si="16"/>
        <v>5.0000000000000568</v>
      </c>
    </row>
    <row r="793" spans="1:7">
      <c r="A793" s="70">
        <v>45316</v>
      </c>
      <c r="B793" s="422">
        <v>28173</v>
      </c>
      <c r="C793" s="422" t="s">
        <v>26</v>
      </c>
      <c r="D793" t="s">
        <v>15</v>
      </c>
      <c r="E793" s="207"/>
      <c r="F793" s="207">
        <v>5</v>
      </c>
      <c r="G793" s="2">
        <f t="shared" si="16"/>
        <v>5.6843418860808015E-14</v>
      </c>
    </row>
    <row r="794" spans="1:7">
      <c r="A794" s="31">
        <v>45291</v>
      </c>
      <c r="B794" s="421" t="s">
        <v>10</v>
      </c>
      <c r="C794" s="421" t="s">
        <v>27</v>
      </c>
      <c r="D794" t="s">
        <v>12</v>
      </c>
      <c r="E794" s="5">
        <v>166.1</v>
      </c>
      <c r="G794" s="2">
        <f t="shared" si="16"/>
        <v>166.10000000000005</v>
      </c>
    </row>
    <row r="795" spans="1:7">
      <c r="B795" s="422"/>
      <c r="C795" s="422"/>
      <c r="D795" t="s">
        <v>13</v>
      </c>
      <c r="E795" s="5">
        <v>5</v>
      </c>
      <c r="G795" s="2">
        <f t="shared" si="16"/>
        <v>171.10000000000005</v>
      </c>
    </row>
    <row r="796" spans="1:7">
      <c r="B796" s="422"/>
      <c r="C796" s="422"/>
      <c r="D796" t="s">
        <v>14</v>
      </c>
      <c r="E796" s="5">
        <v>60</v>
      </c>
      <c r="G796" s="2">
        <f t="shared" si="16"/>
        <v>231.10000000000005</v>
      </c>
    </row>
    <row r="797" spans="1:7">
      <c r="B797" s="422"/>
      <c r="C797" s="422"/>
      <c r="D797" t="s">
        <v>15</v>
      </c>
      <c r="E797" s="5">
        <v>5</v>
      </c>
      <c r="G797" s="2">
        <f t="shared" si="16"/>
        <v>236.10000000000005</v>
      </c>
    </row>
    <row r="798" spans="1:7">
      <c r="A798" s="3">
        <v>45363</v>
      </c>
      <c r="B798" s="422">
        <v>28528</v>
      </c>
      <c r="C798" s="422" t="s">
        <v>27</v>
      </c>
      <c r="D798" t="s">
        <v>12</v>
      </c>
      <c r="E798" s="5"/>
      <c r="F798" s="5">
        <v>166.1</v>
      </c>
      <c r="G798" s="2">
        <f t="shared" si="16"/>
        <v>70.000000000000057</v>
      </c>
    </row>
    <row r="799" spans="1:7">
      <c r="A799" s="3">
        <v>45363</v>
      </c>
      <c r="B799" s="422">
        <v>28528</v>
      </c>
      <c r="C799" s="422" t="s">
        <v>27</v>
      </c>
      <c r="D799" t="s">
        <v>13</v>
      </c>
      <c r="E799" s="5"/>
      <c r="F799" s="5">
        <v>5</v>
      </c>
      <c r="G799" s="2">
        <f t="shared" si="16"/>
        <v>65.000000000000057</v>
      </c>
    </row>
    <row r="800" spans="1:7">
      <c r="A800" s="3">
        <v>45363</v>
      </c>
      <c r="B800" s="422">
        <v>28528</v>
      </c>
      <c r="C800" s="422" t="s">
        <v>27</v>
      </c>
      <c r="D800" t="s">
        <v>14</v>
      </c>
      <c r="E800" s="5"/>
      <c r="F800" s="5">
        <v>60</v>
      </c>
      <c r="G800" s="2">
        <f t="shared" si="16"/>
        <v>5.0000000000000568</v>
      </c>
    </row>
    <row r="801" spans="1:12">
      <c r="A801" s="3">
        <v>45363</v>
      </c>
      <c r="B801" s="422">
        <v>28528</v>
      </c>
      <c r="C801" s="422" t="s">
        <v>27</v>
      </c>
      <c r="D801" t="s">
        <v>15</v>
      </c>
      <c r="E801" s="5"/>
      <c r="F801" s="5">
        <v>5</v>
      </c>
      <c r="G801" s="2">
        <f t="shared" si="16"/>
        <v>5.6843418860808015E-14</v>
      </c>
    </row>
    <row r="802" spans="1:12">
      <c r="A802" s="81">
        <v>45322</v>
      </c>
      <c r="B802" s="421" t="s">
        <v>10</v>
      </c>
      <c r="C802" s="421" t="s">
        <v>11</v>
      </c>
      <c r="D802" t="s">
        <v>12</v>
      </c>
      <c r="E802" s="20">
        <v>185.5</v>
      </c>
      <c r="G802" s="2">
        <f t="shared" si="16"/>
        <v>185.50000000000006</v>
      </c>
    </row>
    <row r="803" spans="1:12">
      <c r="A803" s="70"/>
      <c r="B803" s="422"/>
      <c r="C803" s="422"/>
      <c r="D803" t="s">
        <v>13</v>
      </c>
      <c r="E803" s="20">
        <v>8.8000000000000007</v>
      </c>
      <c r="G803" s="2">
        <f t="shared" si="16"/>
        <v>194.30000000000007</v>
      </c>
    </row>
    <row r="804" spans="1:12">
      <c r="A804" s="70"/>
      <c r="B804" s="422"/>
      <c r="C804" s="422"/>
      <c r="D804" t="s">
        <v>14</v>
      </c>
      <c r="E804" s="207">
        <v>60</v>
      </c>
      <c r="G804" s="2">
        <f t="shared" si="16"/>
        <v>254.30000000000007</v>
      </c>
    </row>
    <row r="805" spans="1:12">
      <c r="A805" s="70"/>
      <c r="B805" s="422"/>
      <c r="C805" s="422"/>
      <c r="D805" t="s">
        <v>15</v>
      </c>
      <c r="E805" s="207">
        <v>5</v>
      </c>
      <c r="G805" s="2">
        <f t="shared" si="16"/>
        <v>259.30000000000007</v>
      </c>
      <c r="L805" s="20"/>
    </row>
    <row r="806" spans="1:12">
      <c r="B806" s="422"/>
      <c r="C806" s="28">
        <v>434.1</v>
      </c>
      <c r="D806" t="s">
        <v>53</v>
      </c>
      <c r="G806" s="2">
        <f t="shared" si="16"/>
        <v>259.30000000000007</v>
      </c>
      <c r="L806" s="20"/>
    </row>
    <row r="807" spans="1:12">
      <c r="A807" s="3">
        <v>45371</v>
      </c>
      <c r="B807" s="422">
        <v>28540</v>
      </c>
      <c r="C807" s="422" t="s">
        <v>11</v>
      </c>
      <c r="D807" t="s">
        <v>12</v>
      </c>
      <c r="F807" s="20">
        <v>185.5</v>
      </c>
      <c r="G807" s="2">
        <f t="shared" si="16"/>
        <v>73.800000000000068</v>
      </c>
      <c r="L807" s="20"/>
    </row>
    <row r="808" spans="1:12">
      <c r="A808" s="3">
        <v>45371</v>
      </c>
      <c r="B808" s="422">
        <v>28540</v>
      </c>
      <c r="C808" s="422" t="s">
        <v>11</v>
      </c>
      <c r="D808" t="s">
        <v>13</v>
      </c>
      <c r="F808" s="20">
        <v>8.8000000000000007</v>
      </c>
      <c r="G808" s="2">
        <f t="shared" si="16"/>
        <v>65.000000000000071</v>
      </c>
      <c r="I808" s="422"/>
      <c r="K808" s="207"/>
      <c r="L808" s="20"/>
    </row>
    <row r="809" spans="1:12">
      <c r="A809" s="3">
        <v>45462</v>
      </c>
      <c r="B809" s="422">
        <v>29054</v>
      </c>
      <c r="C809" s="422" t="s">
        <v>11</v>
      </c>
      <c r="D809" t="s">
        <v>15</v>
      </c>
      <c r="E809" s="5"/>
      <c r="F809" s="5">
        <v>5</v>
      </c>
      <c r="G809" s="2">
        <f t="shared" si="16"/>
        <v>60.000000000000071</v>
      </c>
      <c r="I809" s="422"/>
      <c r="K809" s="207"/>
      <c r="L809" s="20"/>
    </row>
    <row r="810" spans="1:12">
      <c r="A810" s="3">
        <v>45462</v>
      </c>
      <c r="B810" s="422">
        <v>29054</v>
      </c>
      <c r="C810" s="422" t="s">
        <v>11</v>
      </c>
      <c r="D810" t="s">
        <v>14</v>
      </c>
      <c r="E810" s="5"/>
      <c r="F810" s="5">
        <v>60</v>
      </c>
      <c r="G810" s="2">
        <f t="shared" si="16"/>
        <v>7.1054273576010019E-14</v>
      </c>
      <c r="I810" s="422"/>
      <c r="K810" s="207"/>
      <c r="L810" s="20"/>
    </row>
    <row r="811" spans="1:12">
      <c r="A811" s="31">
        <v>45351</v>
      </c>
      <c r="B811" s="421" t="s">
        <v>10</v>
      </c>
      <c r="C811" s="421" t="s">
        <v>17</v>
      </c>
      <c r="D811" t="s">
        <v>12</v>
      </c>
      <c r="E811" s="20">
        <v>192.2</v>
      </c>
      <c r="G811" s="2">
        <f t="shared" si="16"/>
        <v>192.20000000000005</v>
      </c>
    </row>
    <row r="812" spans="1:12">
      <c r="A812" s="31"/>
      <c r="B812" s="421"/>
      <c r="C812" s="421"/>
      <c r="D812" t="s">
        <v>13</v>
      </c>
      <c r="E812" s="20">
        <v>5</v>
      </c>
      <c r="G812" s="2">
        <f t="shared" si="16"/>
        <v>197.20000000000005</v>
      </c>
    </row>
    <row r="813" spans="1:12">
      <c r="B813" s="422"/>
      <c r="C813" s="422"/>
      <c r="D813" t="s">
        <v>14</v>
      </c>
      <c r="E813" s="207">
        <v>58</v>
      </c>
      <c r="G813" s="2">
        <f t="shared" si="16"/>
        <v>255.20000000000005</v>
      </c>
    </row>
    <row r="814" spans="1:12">
      <c r="B814" s="422"/>
      <c r="C814" s="422"/>
      <c r="D814" t="s">
        <v>15</v>
      </c>
      <c r="E814" s="207">
        <v>5</v>
      </c>
      <c r="G814" s="2">
        <f t="shared" si="16"/>
        <v>260.20000000000005</v>
      </c>
    </row>
    <row r="815" spans="1:12">
      <c r="A815" s="3">
        <v>45407</v>
      </c>
      <c r="B815" s="422">
        <v>28754</v>
      </c>
      <c r="C815" s="422" t="s">
        <v>17</v>
      </c>
      <c r="D815" t="s">
        <v>12</v>
      </c>
      <c r="F815" s="20">
        <v>192.2</v>
      </c>
      <c r="G815" s="2">
        <f t="shared" si="16"/>
        <v>68.000000000000057</v>
      </c>
    </row>
    <row r="816" spans="1:12">
      <c r="A816" s="3">
        <v>45407</v>
      </c>
      <c r="B816" s="422">
        <v>28754</v>
      </c>
      <c r="C816" s="422" t="s">
        <v>17</v>
      </c>
      <c r="D816" t="s">
        <v>13</v>
      </c>
      <c r="F816" s="20">
        <v>5</v>
      </c>
      <c r="G816" s="2">
        <f t="shared" si="16"/>
        <v>63.000000000000057</v>
      </c>
    </row>
    <row r="817" spans="1:13">
      <c r="A817" s="3">
        <v>45468</v>
      </c>
      <c r="B817" s="422">
        <v>29068</v>
      </c>
      <c r="C817" s="422" t="s">
        <v>17</v>
      </c>
      <c r="D817" t="s">
        <v>14</v>
      </c>
      <c r="F817" s="20">
        <v>58</v>
      </c>
      <c r="G817" s="2">
        <f t="shared" si="16"/>
        <v>5.0000000000000568</v>
      </c>
    </row>
    <row r="818" spans="1:13">
      <c r="A818" s="3">
        <v>45468</v>
      </c>
      <c r="B818" s="422">
        <v>29068</v>
      </c>
      <c r="C818" s="422" t="s">
        <v>17</v>
      </c>
      <c r="D818" t="s">
        <v>15</v>
      </c>
      <c r="F818" s="20">
        <v>5</v>
      </c>
      <c r="G818" s="2">
        <f t="shared" si="16"/>
        <v>5.6843418860808015E-14</v>
      </c>
      <c r="I818" s="421"/>
      <c r="K818" s="207"/>
    </row>
    <row r="819" spans="1:13">
      <c r="A819" s="31">
        <v>45382</v>
      </c>
      <c r="B819" s="421" t="s">
        <v>10</v>
      </c>
      <c r="C819" s="421" t="s">
        <v>18</v>
      </c>
      <c r="D819" t="s">
        <v>12</v>
      </c>
      <c r="E819" s="207">
        <v>186</v>
      </c>
      <c r="G819" s="2">
        <f t="shared" si="16"/>
        <v>186.00000000000006</v>
      </c>
    </row>
    <row r="820" spans="1:13">
      <c r="B820" s="422"/>
      <c r="C820" s="422"/>
      <c r="D820" t="s">
        <v>13</v>
      </c>
      <c r="E820" s="207">
        <v>5</v>
      </c>
      <c r="G820" s="2">
        <f t="shared" si="16"/>
        <v>191.00000000000006</v>
      </c>
      <c r="I820" s="421"/>
      <c r="L820" s="207"/>
      <c r="M820" s="20"/>
    </row>
    <row r="821" spans="1:13">
      <c r="B821" s="422"/>
      <c r="C821" s="422"/>
      <c r="D821" t="s">
        <v>14</v>
      </c>
      <c r="E821" s="207">
        <v>60</v>
      </c>
      <c r="G821" s="2">
        <f t="shared" si="16"/>
        <v>251.00000000000006</v>
      </c>
      <c r="I821" s="422"/>
      <c r="L821" s="207"/>
    </row>
    <row r="822" spans="1:13">
      <c r="B822" s="422"/>
      <c r="C822" s="422"/>
      <c r="D822" t="s">
        <v>15</v>
      </c>
      <c r="E822" s="207">
        <v>5</v>
      </c>
      <c r="G822" s="2">
        <f t="shared" si="16"/>
        <v>256.00000000000006</v>
      </c>
      <c r="I822" s="421"/>
      <c r="L822" s="207"/>
    </row>
    <row r="823" spans="1:13">
      <c r="B823" s="422"/>
      <c r="C823" s="422"/>
      <c r="D823" t="s">
        <v>54</v>
      </c>
      <c r="E823" s="2">
        <v>102.5</v>
      </c>
      <c r="G823" s="2">
        <f t="shared" si="16"/>
        <v>358.50000000000006</v>
      </c>
      <c r="L823" s="207"/>
    </row>
    <row r="824" spans="1:13">
      <c r="B824" s="422"/>
      <c r="C824" s="422"/>
      <c r="D824" t="s">
        <v>55</v>
      </c>
      <c r="E824" s="2">
        <v>102.5</v>
      </c>
      <c r="G824" s="2">
        <f t="shared" si="16"/>
        <v>461.00000000000006</v>
      </c>
      <c r="L824" s="207"/>
    </row>
    <row r="825" spans="1:13">
      <c r="A825" s="3">
        <v>45440</v>
      </c>
      <c r="B825" s="422">
        <v>28943</v>
      </c>
      <c r="C825" s="422" t="s">
        <v>18</v>
      </c>
      <c r="D825" t="s">
        <v>12</v>
      </c>
      <c r="E825" s="2"/>
      <c r="F825" s="2">
        <v>186</v>
      </c>
      <c r="G825" s="2">
        <f t="shared" si="16"/>
        <v>275.00000000000006</v>
      </c>
      <c r="L825" s="207"/>
    </row>
    <row r="826" spans="1:13">
      <c r="A826" s="3">
        <v>45440</v>
      </c>
      <c r="B826" s="422">
        <v>28943</v>
      </c>
      <c r="C826" s="422" t="s">
        <v>18</v>
      </c>
      <c r="D826" t="s">
        <v>13</v>
      </c>
      <c r="E826" s="2"/>
      <c r="F826" s="2">
        <v>5</v>
      </c>
      <c r="G826" s="2">
        <f t="shared" si="16"/>
        <v>270.00000000000006</v>
      </c>
    </row>
    <row r="827" spans="1:13">
      <c r="A827" s="3">
        <v>45468</v>
      </c>
      <c r="B827" s="422">
        <v>29071</v>
      </c>
      <c r="C827" s="422" t="s">
        <v>18</v>
      </c>
      <c r="D827" t="s">
        <v>14</v>
      </c>
      <c r="E827" s="2"/>
      <c r="F827" s="2">
        <v>60</v>
      </c>
      <c r="G827" s="2">
        <f t="shared" si="16"/>
        <v>210.00000000000006</v>
      </c>
    </row>
    <row r="828" spans="1:13">
      <c r="A828" s="3">
        <v>45468</v>
      </c>
      <c r="B828" s="422">
        <v>29071</v>
      </c>
      <c r="C828" s="422" t="s">
        <v>18</v>
      </c>
      <c r="D828" t="s">
        <v>15</v>
      </c>
      <c r="E828" s="2"/>
      <c r="F828" s="2">
        <v>5</v>
      </c>
      <c r="G828" s="2">
        <f t="shared" si="16"/>
        <v>205.00000000000006</v>
      </c>
    </row>
    <row r="829" spans="1:13">
      <c r="B829" s="422" t="s">
        <v>61</v>
      </c>
      <c r="C829" s="422"/>
      <c r="D829" t="s">
        <v>54</v>
      </c>
      <c r="E829" s="2"/>
      <c r="F829" s="2">
        <v>51.2</v>
      </c>
      <c r="G829" s="2">
        <f t="shared" si="16"/>
        <v>153.80000000000007</v>
      </c>
    </row>
    <row r="830" spans="1:13">
      <c r="B830" s="422" t="s">
        <v>61</v>
      </c>
      <c r="C830" s="422"/>
      <c r="D830" t="s">
        <v>55</v>
      </c>
      <c r="E830" s="2"/>
      <c r="F830" s="2">
        <v>51.2</v>
      </c>
      <c r="G830" s="2">
        <f t="shared" si="16"/>
        <v>102.60000000000007</v>
      </c>
    </row>
    <row r="831" spans="1:13">
      <c r="A831" s="3">
        <v>45854</v>
      </c>
      <c r="B831" s="422">
        <v>31445</v>
      </c>
      <c r="C831" s="422" t="s">
        <v>18</v>
      </c>
      <c r="D831" t="s">
        <v>54</v>
      </c>
      <c r="E831" s="2"/>
      <c r="F831" s="2">
        <v>51.3</v>
      </c>
      <c r="G831" s="2">
        <f t="shared" si="16"/>
        <v>51.300000000000068</v>
      </c>
    </row>
    <row r="832" spans="1:13">
      <c r="A832" s="3">
        <v>45854</v>
      </c>
      <c r="B832" s="422">
        <v>31445</v>
      </c>
      <c r="C832" s="422" t="s">
        <v>18</v>
      </c>
      <c r="D832" t="s">
        <v>55</v>
      </c>
      <c r="E832" s="2"/>
      <c r="F832" s="2">
        <v>51.3</v>
      </c>
      <c r="G832" s="2">
        <f t="shared" si="16"/>
        <v>7.1054273576010019E-14</v>
      </c>
    </row>
    <row r="833" spans="1:13">
      <c r="A833" s="31">
        <v>45412</v>
      </c>
      <c r="B833" s="421" t="s">
        <v>10</v>
      </c>
      <c r="C833" s="421" t="s">
        <v>19</v>
      </c>
      <c r="D833" t="s">
        <v>12</v>
      </c>
      <c r="E833" s="207">
        <v>184.9</v>
      </c>
      <c r="G833" s="2">
        <f t="shared" si="16"/>
        <v>184.90000000000009</v>
      </c>
    </row>
    <row r="834" spans="1:13">
      <c r="B834" s="422"/>
      <c r="C834" s="422"/>
      <c r="D834" t="s">
        <v>13</v>
      </c>
      <c r="E834" s="207">
        <v>5</v>
      </c>
      <c r="G834" s="2">
        <f t="shared" si="16"/>
        <v>189.90000000000009</v>
      </c>
      <c r="I834" s="421"/>
      <c r="L834" s="207"/>
    </row>
    <row r="835" spans="1:13">
      <c r="B835" s="422"/>
      <c r="C835" s="422"/>
      <c r="D835" t="s">
        <v>14</v>
      </c>
      <c r="E835" s="207">
        <v>60</v>
      </c>
      <c r="G835" s="2">
        <f t="shared" si="16"/>
        <v>249.90000000000009</v>
      </c>
      <c r="I835" s="422"/>
      <c r="L835" s="207"/>
    </row>
    <row r="836" spans="1:13">
      <c r="B836" s="422"/>
      <c r="C836" s="422"/>
      <c r="D836" t="s">
        <v>15</v>
      </c>
      <c r="E836" s="207">
        <v>5</v>
      </c>
      <c r="G836" s="2">
        <f t="shared" si="16"/>
        <v>254.90000000000009</v>
      </c>
      <c r="I836" s="421"/>
      <c r="L836" s="207"/>
    </row>
    <row r="837" spans="1:13">
      <c r="A837" s="3">
        <v>45460</v>
      </c>
      <c r="B837" s="422">
        <v>29022</v>
      </c>
      <c r="C837" s="422" t="s">
        <v>19</v>
      </c>
      <c r="D837" t="s">
        <v>12</v>
      </c>
      <c r="E837" s="207"/>
      <c r="F837" s="2">
        <v>184.9</v>
      </c>
      <c r="G837" s="2">
        <f t="shared" si="16"/>
        <v>70.000000000000085</v>
      </c>
      <c r="L837" s="207"/>
    </row>
    <row r="838" spans="1:13">
      <c r="A838" s="3">
        <v>45460</v>
      </c>
      <c r="B838" s="422">
        <v>29022</v>
      </c>
      <c r="C838" s="422" t="s">
        <v>19</v>
      </c>
      <c r="D838" t="s">
        <v>13</v>
      </c>
      <c r="E838" s="207"/>
      <c r="F838" s="2">
        <v>5</v>
      </c>
      <c r="G838" s="2">
        <f t="shared" si="16"/>
        <v>65.000000000000085</v>
      </c>
      <c r="L838" s="207"/>
    </row>
    <row r="839" spans="1:13">
      <c r="A839" s="3">
        <v>45491</v>
      </c>
      <c r="B839" s="422">
        <v>29363</v>
      </c>
      <c r="C839" s="422" t="s">
        <v>19</v>
      </c>
      <c r="D839" t="s">
        <v>14</v>
      </c>
      <c r="E839" s="207"/>
      <c r="F839" s="2">
        <v>60</v>
      </c>
      <c r="G839" s="2">
        <f t="shared" si="16"/>
        <v>5.0000000000000853</v>
      </c>
      <c r="L839" s="207"/>
    </row>
    <row r="840" spans="1:13">
      <c r="A840" s="3">
        <v>45491</v>
      </c>
      <c r="B840" s="422">
        <v>29363</v>
      </c>
      <c r="C840" s="422" t="s">
        <v>19</v>
      </c>
      <c r="D840" t="s">
        <v>15</v>
      </c>
      <c r="E840" s="207"/>
      <c r="F840" s="2">
        <v>5</v>
      </c>
      <c r="G840" s="2">
        <f t="shared" si="16"/>
        <v>8.5265128291212022E-14</v>
      </c>
      <c r="L840" s="207"/>
    </row>
    <row r="841" spans="1:13">
      <c r="A841" s="31">
        <v>45443</v>
      </c>
      <c r="B841" s="421" t="s">
        <v>10</v>
      </c>
      <c r="C841" s="421" t="s">
        <v>20</v>
      </c>
      <c r="D841" t="s">
        <v>12</v>
      </c>
      <c r="E841" s="207">
        <v>168.3</v>
      </c>
      <c r="G841" s="2">
        <f t="shared" si="16"/>
        <v>168.3000000000001</v>
      </c>
      <c r="L841" s="207"/>
    </row>
    <row r="842" spans="1:13">
      <c r="B842" s="422"/>
      <c r="C842" s="422"/>
      <c r="D842" t="s">
        <v>13</v>
      </c>
      <c r="E842" s="207">
        <v>5</v>
      </c>
      <c r="G842" s="2">
        <f t="shared" si="16"/>
        <v>173.3000000000001</v>
      </c>
      <c r="L842" s="207"/>
    </row>
    <row r="843" spans="1:13">
      <c r="B843" s="422"/>
      <c r="C843" s="422"/>
      <c r="D843" t="s">
        <v>14</v>
      </c>
      <c r="E843" s="207">
        <v>60</v>
      </c>
      <c r="G843" s="2">
        <f t="shared" si="16"/>
        <v>233.3000000000001</v>
      </c>
      <c r="L843" s="207"/>
    </row>
    <row r="844" spans="1:13">
      <c r="B844" s="422"/>
      <c r="C844" s="422"/>
      <c r="D844" t="s">
        <v>15</v>
      </c>
      <c r="E844" s="207">
        <v>5</v>
      </c>
      <c r="G844" s="2">
        <f t="shared" si="16"/>
        <v>238.3000000000001</v>
      </c>
    </row>
    <row r="845" spans="1:13">
      <c r="B845" s="422"/>
      <c r="C845" s="422"/>
      <c r="D845" t="s">
        <v>443</v>
      </c>
      <c r="E845" s="2">
        <v>10</v>
      </c>
      <c r="G845" s="2">
        <f t="shared" si="16"/>
        <v>248.3000000000001</v>
      </c>
      <c r="L845" s="28"/>
      <c r="M845" s="28"/>
    </row>
    <row r="846" spans="1:13">
      <c r="A846" s="3">
        <v>45462</v>
      </c>
      <c r="B846" s="422">
        <v>29055</v>
      </c>
      <c r="C846" s="422" t="s">
        <v>20</v>
      </c>
      <c r="D846" t="s">
        <v>443</v>
      </c>
      <c r="F846" s="2">
        <v>10</v>
      </c>
      <c r="G846" s="2">
        <f t="shared" si="16"/>
        <v>238.3000000000001</v>
      </c>
    </row>
    <row r="847" spans="1:13">
      <c r="A847" s="3">
        <v>45491</v>
      </c>
      <c r="B847" s="422">
        <v>29363</v>
      </c>
      <c r="C847" s="422" t="s">
        <v>20</v>
      </c>
      <c r="D847" t="s">
        <v>12</v>
      </c>
      <c r="F847" s="207">
        <v>168.3</v>
      </c>
      <c r="G847" s="2">
        <f t="shared" si="16"/>
        <v>70.000000000000085</v>
      </c>
    </row>
    <row r="848" spans="1:13">
      <c r="A848" s="3">
        <v>45491</v>
      </c>
      <c r="B848" s="422">
        <v>29363</v>
      </c>
      <c r="C848" s="422" t="s">
        <v>20</v>
      </c>
      <c r="D848" t="s">
        <v>13</v>
      </c>
      <c r="F848" s="207">
        <v>5</v>
      </c>
      <c r="G848" s="2">
        <f t="shared" si="16"/>
        <v>65.000000000000085</v>
      </c>
    </row>
    <row r="849" spans="1:12">
      <c r="A849" s="3">
        <v>45491</v>
      </c>
      <c r="B849" s="422">
        <v>29363</v>
      </c>
      <c r="C849" s="422" t="s">
        <v>20</v>
      </c>
      <c r="D849" t="s">
        <v>14</v>
      </c>
      <c r="F849" s="207">
        <v>60</v>
      </c>
      <c r="G849" s="2">
        <f t="shared" si="16"/>
        <v>5.0000000000000853</v>
      </c>
    </row>
    <row r="850" spans="1:12">
      <c r="A850" s="3">
        <v>45491</v>
      </c>
      <c r="B850" s="422">
        <v>29363</v>
      </c>
      <c r="C850" s="422" t="s">
        <v>20</v>
      </c>
      <c r="D850" t="s">
        <v>15</v>
      </c>
      <c r="F850" s="207">
        <v>5</v>
      </c>
      <c r="G850" s="2">
        <f t="shared" si="16"/>
        <v>8.5265128291212022E-14</v>
      </c>
    </row>
    <row r="851" spans="1:12">
      <c r="A851" s="81">
        <v>45473</v>
      </c>
      <c r="B851" s="421" t="s">
        <v>10</v>
      </c>
      <c r="C851" s="421" t="s">
        <v>21</v>
      </c>
      <c r="D851" t="s">
        <v>12</v>
      </c>
      <c r="E851" s="207">
        <v>163.4</v>
      </c>
      <c r="G851" s="2">
        <f t="shared" si="16"/>
        <v>163.40000000000009</v>
      </c>
    </row>
    <row r="852" spans="1:12">
      <c r="A852" s="70"/>
      <c r="B852" s="422"/>
      <c r="C852" s="422"/>
      <c r="D852" t="s">
        <v>13</v>
      </c>
      <c r="E852" s="207">
        <v>7</v>
      </c>
      <c r="G852" s="2">
        <f t="shared" si="16"/>
        <v>170.40000000000009</v>
      </c>
      <c r="I852" s="253"/>
    </row>
    <row r="853" spans="1:12">
      <c r="A853" s="70"/>
      <c r="B853" s="422"/>
      <c r="C853" s="422"/>
      <c r="D853" t="s">
        <v>14</v>
      </c>
      <c r="E853" s="207">
        <v>60</v>
      </c>
      <c r="G853" s="2">
        <f t="shared" si="16"/>
        <v>230.40000000000009</v>
      </c>
    </row>
    <row r="854" spans="1:12">
      <c r="A854" s="70"/>
      <c r="B854" s="422"/>
      <c r="C854" s="422"/>
      <c r="D854" t="s">
        <v>15</v>
      </c>
      <c r="E854" s="207">
        <v>5</v>
      </c>
      <c r="G854" s="2">
        <f t="shared" si="16"/>
        <v>235.40000000000009</v>
      </c>
    </row>
    <row r="855" spans="1:12">
      <c r="A855" s="70">
        <v>45497</v>
      </c>
      <c r="B855" s="422">
        <v>29403</v>
      </c>
      <c r="C855" s="422" t="s">
        <v>21</v>
      </c>
      <c r="D855" t="s">
        <v>12</v>
      </c>
      <c r="E855" s="207"/>
      <c r="F855" s="207">
        <v>163.4</v>
      </c>
      <c r="G855" s="2">
        <f t="shared" ref="G855:G874" si="17">+G854+E855-F855</f>
        <v>72.000000000000085</v>
      </c>
    </row>
    <row r="856" spans="1:12">
      <c r="A856" s="70">
        <v>45497</v>
      </c>
      <c r="B856" s="422">
        <v>29403</v>
      </c>
      <c r="C856" s="422" t="s">
        <v>21</v>
      </c>
      <c r="D856" t="s">
        <v>13</v>
      </c>
      <c r="E856" s="207"/>
      <c r="F856" s="207">
        <v>7</v>
      </c>
      <c r="G856" s="2">
        <f t="shared" si="17"/>
        <v>65.000000000000085</v>
      </c>
    </row>
    <row r="857" spans="1:12">
      <c r="A857" s="70">
        <v>45497</v>
      </c>
      <c r="B857" s="422">
        <v>29404</v>
      </c>
      <c r="C857" s="422" t="s">
        <v>21</v>
      </c>
      <c r="D857" t="s">
        <v>14</v>
      </c>
      <c r="E857" s="207"/>
      <c r="F857" s="207">
        <v>60</v>
      </c>
      <c r="G857" s="2">
        <f t="shared" si="17"/>
        <v>5.0000000000000853</v>
      </c>
    </row>
    <row r="858" spans="1:12">
      <c r="A858" s="70">
        <v>45497</v>
      </c>
      <c r="B858" s="422">
        <v>29404</v>
      </c>
      <c r="C858" s="422" t="s">
        <v>21</v>
      </c>
      <c r="D858" t="s">
        <v>15</v>
      </c>
      <c r="E858" s="207"/>
      <c r="F858" s="207">
        <v>5</v>
      </c>
      <c r="G858" s="2">
        <f t="shared" si="17"/>
        <v>8.5265128291212022E-14</v>
      </c>
    </row>
    <row r="859" spans="1:12">
      <c r="A859" s="31">
        <v>45504</v>
      </c>
      <c r="B859" s="421" t="s">
        <v>10</v>
      </c>
      <c r="C859" s="421" t="s">
        <v>22</v>
      </c>
      <c r="D859" t="s">
        <v>12</v>
      </c>
      <c r="E859" s="207">
        <v>160.4</v>
      </c>
      <c r="G859" s="2">
        <f t="shared" si="17"/>
        <v>160.40000000000009</v>
      </c>
      <c r="I859" s="421"/>
      <c r="K859" s="207"/>
    </row>
    <row r="860" spans="1:12">
      <c r="B860" s="422"/>
      <c r="C860" s="422"/>
      <c r="D860" t="s">
        <v>13</v>
      </c>
      <c r="E860" s="207">
        <v>7</v>
      </c>
      <c r="G860" s="2">
        <f t="shared" si="17"/>
        <v>167.40000000000009</v>
      </c>
    </row>
    <row r="861" spans="1:12">
      <c r="B861" s="422"/>
      <c r="C861" s="422"/>
      <c r="D861" t="s">
        <v>14</v>
      </c>
      <c r="E861" s="207">
        <v>60</v>
      </c>
      <c r="G861" s="2">
        <f t="shared" si="17"/>
        <v>227.40000000000009</v>
      </c>
      <c r="I861" s="421"/>
    </row>
    <row r="862" spans="1:12">
      <c r="B862" s="422"/>
      <c r="C862" s="422"/>
      <c r="D862" t="s">
        <v>15</v>
      </c>
      <c r="E862" s="207">
        <v>5</v>
      </c>
      <c r="F862" s="5"/>
      <c r="G862" s="2">
        <f t="shared" si="17"/>
        <v>232.40000000000009</v>
      </c>
      <c r="L862" s="20"/>
    </row>
    <row r="863" spans="1:12">
      <c r="B863" s="422"/>
      <c r="C863" s="422"/>
      <c r="D863" t="s">
        <v>170</v>
      </c>
      <c r="E863" s="5">
        <v>102.5</v>
      </c>
      <c r="G863" s="2">
        <f t="shared" si="17"/>
        <v>334.90000000000009</v>
      </c>
    </row>
    <row r="864" spans="1:12">
      <c r="B864" s="422"/>
      <c r="C864" s="422"/>
      <c r="D864" t="s">
        <v>56</v>
      </c>
      <c r="E864" s="207">
        <v>250</v>
      </c>
      <c r="G864" s="2">
        <f t="shared" si="17"/>
        <v>584.90000000000009</v>
      </c>
    </row>
    <row r="865" spans="1:12">
      <c r="A865" s="3">
        <v>45553</v>
      </c>
      <c r="B865" s="422">
        <v>29694</v>
      </c>
      <c r="C865" s="422" t="s">
        <v>22</v>
      </c>
      <c r="D865" t="s">
        <v>12</v>
      </c>
      <c r="E865" s="5"/>
      <c r="F865" s="2">
        <v>160.4</v>
      </c>
      <c r="G865" s="2">
        <f t="shared" si="17"/>
        <v>424.50000000000011</v>
      </c>
    </row>
    <row r="866" spans="1:12">
      <c r="A866" s="3">
        <v>45553</v>
      </c>
      <c r="B866" s="422">
        <v>29694</v>
      </c>
      <c r="C866" s="422" t="s">
        <v>22</v>
      </c>
      <c r="D866" t="s">
        <v>13</v>
      </c>
      <c r="E866" s="5"/>
      <c r="F866" s="2">
        <v>7</v>
      </c>
      <c r="G866" s="2">
        <f t="shared" si="17"/>
        <v>417.50000000000011</v>
      </c>
    </row>
    <row r="867" spans="1:12">
      <c r="A867" s="3">
        <v>45498</v>
      </c>
      <c r="B867" s="422">
        <v>29423</v>
      </c>
      <c r="C867" s="422" t="s">
        <v>22</v>
      </c>
      <c r="D867" t="s">
        <v>56</v>
      </c>
      <c r="E867" s="5"/>
      <c r="F867" s="2">
        <v>250</v>
      </c>
      <c r="G867" s="2">
        <f t="shared" si="17"/>
        <v>167.50000000000011</v>
      </c>
    </row>
    <row r="868" spans="1:12">
      <c r="A868" s="3">
        <v>45638</v>
      </c>
      <c r="B868" s="422">
        <v>30147</v>
      </c>
      <c r="C868" s="422" t="s">
        <v>22</v>
      </c>
      <c r="D868" t="s">
        <v>14</v>
      </c>
      <c r="E868" s="207"/>
      <c r="F868" s="207">
        <v>60</v>
      </c>
      <c r="G868" s="2">
        <f t="shared" si="17"/>
        <v>107.50000000000011</v>
      </c>
    </row>
    <row r="869" spans="1:12">
      <c r="A869" s="3">
        <v>45638</v>
      </c>
      <c r="B869" s="422">
        <v>30147</v>
      </c>
      <c r="C869" s="422" t="s">
        <v>22</v>
      </c>
      <c r="D869" t="s">
        <v>15</v>
      </c>
      <c r="E869" s="207"/>
      <c r="F869" s="207">
        <v>5</v>
      </c>
      <c r="G869" s="2">
        <f t="shared" si="17"/>
        <v>102.50000000000011</v>
      </c>
    </row>
    <row r="870" spans="1:12">
      <c r="B870" s="422" t="s">
        <v>61</v>
      </c>
      <c r="C870" s="422"/>
      <c r="D870" t="s">
        <v>170</v>
      </c>
      <c r="E870" s="207"/>
      <c r="F870" s="207">
        <v>51.2</v>
      </c>
      <c r="G870" s="2">
        <f t="shared" si="17"/>
        <v>51.300000000000111</v>
      </c>
    </row>
    <row r="871" spans="1:12">
      <c r="A871" s="3">
        <v>45854</v>
      </c>
      <c r="B871" s="422">
        <v>31445</v>
      </c>
      <c r="C871" s="422" t="s">
        <v>22</v>
      </c>
      <c r="D871" t="s">
        <v>170</v>
      </c>
      <c r="E871" s="207"/>
      <c r="F871" s="207">
        <v>51.3</v>
      </c>
      <c r="G871" s="2">
        <f t="shared" si="17"/>
        <v>1.1368683772161603E-13</v>
      </c>
    </row>
    <row r="872" spans="1:12">
      <c r="A872" s="31">
        <v>45535</v>
      </c>
      <c r="B872" s="421" t="s">
        <v>10</v>
      </c>
      <c r="C872" s="421" t="s">
        <v>57</v>
      </c>
      <c r="D872" t="s">
        <v>12</v>
      </c>
      <c r="E872" s="207">
        <v>160.9</v>
      </c>
      <c r="G872" s="2">
        <f t="shared" si="17"/>
        <v>160.90000000000012</v>
      </c>
      <c r="L872" s="207"/>
    </row>
    <row r="873" spans="1:12">
      <c r="B873" s="422"/>
      <c r="C873" s="422"/>
      <c r="D873" t="s">
        <v>13</v>
      </c>
      <c r="E873" s="207">
        <v>7</v>
      </c>
      <c r="G873" s="2">
        <f t="shared" si="17"/>
        <v>167.90000000000012</v>
      </c>
    </row>
    <row r="874" spans="1:12">
      <c r="B874" s="422"/>
      <c r="C874" s="422"/>
      <c r="D874" t="s">
        <v>14</v>
      </c>
      <c r="E874" s="207">
        <v>60</v>
      </c>
      <c r="G874" s="2">
        <f t="shared" si="17"/>
        <v>227.90000000000012</v>
      </c>
    </row>
    <row r="875" spans="1:12">
      <c r="B875" s="422"/>
      <c r="C875" s="422"/>
      <c r="D875" t="s">
        <v>15</v>
      </c>
      <c r="E875" s="207">
        <v>5</v>
      </c>
      <c r="G875" s="2">
        <f>+G874+E875-F875</f>
        <v>232.90000000000012</v>
      </c>
    </row>
    <row r="876" spans="1:12">
      <c r="B876" s="422"/>
      <c r="C876" s="422"/>
      <c r="D876" t="s">
        <v>503</v>
      </c>
      <c r="E876" s="207">
        <v>100</v>
      </c>
      <c r="G876" s="2">
        <f>+G875+E876-F876</f>
        <v>332.90000000000009</v>
      </c>
    </row>
    <row r="877" spans="1:12">
      <c r="A877" s="3">
        <v>45608</v>
      </c>
      <c r="B877" s="422">
        <v>29999</v>
      </c>
      <c r="C877" s="422" t="s">
        <v>57</v>
      </c>
      <c r="D877" t="s">
        <v>503</v>
      </c>
      <c r="E877" s="207"/>
      <c r="F877" s="2">
        <v>100</v>
      </c>
      <c r="G877" s="2">
        <f>+G876+E877-F877</f>
        <v>232.90000000000009</v>
      </c>
    </row>
    <row r="878" spans="1:12">
      <c r="A878" s="3">
        <v>45617</v>
      </c>
      <c r="B878" s="422">
        <v>30035</v>
      </c>
      <c r="C878" s="422" t="s">
        <v>57</v>
      </c>
      <c r="D878" t="s">
        <v>12</v>
      </c>
      <c r="E878" s="207"/>
      <c r="F878" s="2">
        <v>160.9</v>
      </c>
      <c r="G878" s="2">
        <f>+G877+E878-F878</f>
        <v>72.000000000000085</v>
      </c>
      <c r="L878" s="207"/>
    </row>
    <row r="879" spans="1:12">
      <c r="A879" s="3">
        <v>45617</v>
      </c>
      <c r="B879" s="422">
        <v>30035</v>
      </c>
      <c r="C879" s="422" t="s">
        <v>57</v>
      </c>
      <c r="D879" t="s">
        <v>13</v>
      </c>
      <c r="E879" s="207"/>
      <c r="F879" s="2">
        <v>7</v>
      </c>
      <c r="G879" s="2">
        <f>+G878+E879-F879</f>
        <v>65.000000000000085</v>
      </c>
    </row>
    <row r="880" spans="1:12">
      <c r="A880" s="3">
        <v>45638</v>
      </c>
      <c r="B880" s="422">
        <v>30147</v>
      </c>
      <c r="C880" s="422" t="s">
        <v>57</v>
      </c>
      <c r="D880" t="s">
        <v>14</v>
      </c>
      <c r="E880" s="207"/>
      <c r="F880" s="207">
        <v>60</v>
      </c>
      <c r="G880" s="2">
        <f>+G879+E880-F880</f>
        <v>5.0000000000000853</v>
      </c>
    </row>
    <row r="881" spans="1:12">
      <c r="A881" s="3">
        <v>45638</v>
      </c>
      <c r="B881" s="422">
        <v>30147</v>
      </c>
      <c r="C881" s="422" t="s">
        <v>57</v>
      </c>
      <c r="D881" t="s">
        <v>15</v>
      </c>
      <c r="E881" s="207"/>
      <c r="F881" s="207">
        <v>5</v>
      </c>
      <c r="G881" s="2">
        <f>+G880+E881-F881</f>
        <v>8.5265128291212022E-14</v>
      </c>
    </row>
    <row r="882" spans="1:12">
      <c r="A882" s="81">
        <v>45565</v>
      </c>
      <c r="B882" s="421" t="s">
        <v>10</v>
      </c>
      <c r="C882" s="421" t="s">
        <v>41</v>
      </c>
      <c r="D882" t="s">
        <v>12</v>
      </c>
      <c r="E882" s="207">
        <v>161.9</v>
      </c>
      <c r="G882" s="2">
        <f>+G881+E882-F882</f>
        <v>161.90000000000009</v>
      </c>
    </row>
    <row r="883" spans="1:12">
      <c r="A883" s="70"/>
      <c r="B883" s="422"/>
      <c r="C883" s="422"/>
      <c r="D883" t="s">
        <v>13</v>
      </c>
      <c r="E883" s="207">
        <v>5</v>
      </c>
      <c r="G883" s="2">
        <f>+G882+E883-F883</f>
        <v>166.90000000000009</v>
      </c>
    </row>
    <row r="884" spans="1:12">
      <c r="A884" s="70"/>
      <c r="B884" s="422"/>
      <c r="C884" s="422"/>
      <c r="D884" t="s">
        <v>14</v>
      </c>
      <c r="E884" s="207">
        <v>60</v>
      </c>
      <c r="G884" s="2">
        <f>+G883+E884-F884</f>
        <v>226.90000000000009</v>
      </c>
    </row>
    <row r="885" spans="1:12">
      <c r="A885" s="70"/>
      <c r="B885" s="422"/>
      <c r="C885" s="422"/>
      <c r="D885" t="s">
        <v>15</v>
      </c>
      <c r="E885" s="207">
        <v>5</v>
      </c>
      <c r="G885" s="2">
        <f>+G884+E885-F885</f>
        <v>231.90000000000009</v>
      </c>
    </row>
    <row r="886" spans="1:12">
      <c r="A886" s="70">
        <v>45631</v>
      </c>
      <c r="B886" s="422">
        <v>30098</v>
      </c>
      <c r="C886" s="422" t="s">
        <v>41</v>
      </c>
      <c r="D886" t="s">
        <v>12</v>
      </c>
      <c r="E886" s="207"/>
      <c r="F886" s="2">
        <v>161.9</v>
      </c>
      <c r="G886" s="2">
        <f>+G885+E886-F886</f>
        <v>70.000000000000085</v>
      </c>
    </row>
    <row r="887" spans="1:12">
      <c r="A887" s="70">
        <v>45631</v>
      </c>
      <c r="B887" s="422">
        <v>30098</v>
      </c>
      <c r="C887" s="422" t="s">
        <v>41</v>
      </c>
      <c r="D887" t="s">
        <v>13</v>
      </c>
      <c r="E887" s="207"/>
      <c r="F887" s="2">
        <v>5</v>
      </c>
      <c r="G887" s="2">
        <f>+G886+E887-F887</f>
        <v>65.000000000000085</v>
      </c>
    </row>
    <row r="888" spans="1:12">
      <c r="A888" s="70">
        <v>45705</v>
      </c>
      <c r="B888" s="422">
        <v>30473</v>
      </c>
      <c r="C888" s="422" t="s">
        <v>41</v>
      </c>
      <c r="D888" t="s">
        <v>15</v>
      </c>
      <c r="E888" s="207"/>
      <c r="F888" s="2">
        <v>5</v>
      </c>
      <c r="G888" s="2">
        <f>+G887+E888-F888</f>
        <v>60.000000000000085</v>
      </c>
    </row>
    <row r="889" spans="1:12">
      <c r="A889" s="70">
        <v>45712</v>
      </c>
      <c r="B889" s="422">
        <v>30525</v>
      </c>
      <c r="C889" s="422" t="s">
        <v>41</v>
      </c>
      <c r="D889" t="s">
        <v>14</v>
      </c>
      <c r="E889" s="207"/>
      <c r="F889" s="207">
        <v>60</v>
      </c>
      <c r="G889" s="2">
        <f>+G888+E889-F889</f>
        <v>8.5265128291212022E-14</v>
      </c>
    </row>
    <row r="890" spans="1:12">
      <c r="A890" s="81">
        <v>45596</v>
      </c>
      <c r="B890" s="421" t="s">
        <v>10</v>
      </c>
      <c r="C890" s="421" t="s">
        <v>25</v>
      </c>
      <c r="D890" t="s">
        <v>12</v>
      </c>
      <c r="E890" s="207">
        <v>135.80000000000001</v>
      </c>
      <c r="G890" s="2">
        <f>+G889+E890-F890</f>
        <v>135.8000000000001</v>
      </c>
    </row>
    <row r="891" spans="1:12">
      <c r="A891" s="70"/>
      <c r="B891" s="422"/>
      <c r="C891" s="422"/>
      <c r="D891" t="s">
        <v>13</v>
      </c>
      <c r="E891" s="207">
        <v>7</v>
      </c>
      <c r="G891" s="2">
        <f>+G890+E891-F891</f>
        <v>142.8000000000001</v>
      </c>
    </row>
    <row r="892" spans="1:12">
      <c r="A892" s="70"/>
      <c r="B892" s="422"/>
      <c r="C892" s="422"/>
      <c r="D892" t="s">
        <v>14</v>
      </c>
      <c r="E892" s="207">
        <v>60</v>
      </c>
      <c r="G892" s="2">
        <f>+G891+E892-F892</f>
        <v>202.8000000000001</v>
      </c>
      <c r="L892" s="207"/>
    </row>
    <row r="893" spans="1:12">
      <c r="A893" s="70"/>
      <c r="B893" s="422"/>
      <c r="C893" s="422"/>
      <c r="D893" t="s">
        <v>15</v>
      </c>
      <c r="E893" s="207">
        <v>5</v>
      </c>
      <c r="G893" s="2">
        <f>+G892+E893-F893</f>
        <v>207.8000000000001</v>
      </c>
      <c r="I893" s="422"/>
      <c r="K893" s="5"/>
      <c r="L893" s="207"/>
    </row>
    <row r="894" spans="1:12">
      <c r="A894" s="70">
        <v>45705</v>
      </c>
      <c r="B894" s="422">
        <v>30473</v>
      </c>
      <c r="C894" s="422" t="s">
        <v>25</v>
      </c>
      <c r="D894" t="s">
        <v>15</v>
      </c>
      <c r="E894" s="207"/>
      <c r="F894" s="2">
        <v>5</v>
      </c>
      <c r="G894" s="2">
        <f>+G893+E894-F894</f>
        <v>202.8000000000001</v>
      </c>
      <c r="I894" s="422"/>
      <c r="K894" s="207"/>
      <c r="L894" s="207"/>
    </row>
    <row r="895" spans="1:12">
      <c r="A895" s="70">
        <v>45712</v>
      </c>
      <c r="B895" s="422">
        <v>30525</v>
      </c>
      <c r="C895" s="422" t="s">
        <v>25</v>
      </c>
      <c r="D895" t="s">
        <v>14</v>
      </c>
      <c r="E895" s="207"/>
      <c r="F895" s="207">
        <v>60</v>
      </c>
      <c r="G895" s="2">
        <f>+G894+E895-F895</f>
        <v>142.8000000000001</v>
      </c>
      <c r="I895" s="422"/>
      <c r="K895" s="207"/>
      <c r="L895" s="207"/>
    </row>
    <row r="896" spans="1:12">
      <c r="A896" s="70">
        <v>45714</v>
      </c>
      <c r="B896" s="422">
        <v>30542</v>
      </c>
      <c r="C896" s="422" t="s">
        <v>25</v>
      </c>
      <c r="D896" t="s">
        <v>12</v>
      </c>
      <c r="E896" s="207"/>
      <c r="F896" s="207">
        <v>135.80000000000001</v>
      </c>
      <c r="G896" s="2">
        <f>+G895+E896-F896</f>
        <v>7.0000000000000853</v>
      </c>
      <c r="I896" s="422"/>
      <c r="K896" s="207"/>
      <c r="L896" s="207"/>
    </row>
    <row r="897" spans="1:12">
      <c r="A897" s="70">
        <v>45714</v>
      </c>
      <c r="B897" s="422">
        <v>30542</v>
      </c>
      <c r="C897" s="422" t="s">
        <v>25</v>
      </c>
      <c r="D897" t="s">
        <v>13</v>
      </c>
      <c r="E897" s="207"/>
      <c r="F897" s="207">
        <v>7</v>
      </c>
      <c r="G897" s="2">
        <f>+G896+E897-F897</f>
        <v>8.5265128291212022E-14</v>
      </c>
      <c r="I897" s="422"/>
      <c r="K897" s="207"/>
      <c r="L897" s="207"/>
    </row>
    <row r="898" spans="1:12">
      <c r="A898" s="81">
        <v>45626</v>
      </c>
      <c r="B898" s="421" t="s">
        <v>10</v>
      </c>
      <c r="C898" s="421" t="s">
        <v>58</v>
      </c>
      <c r="D898" t="s">
        <v>12</v>
      </c>
      <c r="E898" s="207">
        <v>134.19999999999999</v>
      </c>
      <c r="G898" s="2">
        <f>+G897+E898-F898</f>
        <v>134.20000000000007</v>
      </c>
      <c r="K898" s="207"/>
    </row>
    <row r="899" spans="1:12">
      <c r="A899" s="70"/>
      <c r="B899" s="422"/>
      <c r="C899" s="422"/>
      <c r="D899" t="s">
        <v>13</v>
      </c>
      <c r="E899" s="207">
        <v>7</v>
      </c>
      <c r="G899" s="2">
        <f>+G898+E899-F899</f>
        <v>141.20000000000007</v>
      </c>
      <c r="I899" s="422"/>
      <c r="K899" s="207"/>
    </row>
    <row r="900" spans="1:12">
      <c r="A900" s="70"/>
      <c r="B900" s="422"/>
      <c r="C900" s="422"/>
      <c r="D900" t="s">
        <v>14</v>
      </c>
      <c r="E900" s="207">
        <v>60</v>
      </c>
      <c r="G900" s="2">
        <f>+G899+E900-F900</f>
        <v>201.20000000000007</v>
      </c>
      <c r="I900" s="422"/>
    </row>
    <row r="901" spans="1:12">
      <c r="A901" s="70"/>
      <c r="B901" s="422"/>
      <c r="C901" s="422"/>
      <c r="D901" t="s">
        <v>15</v>
      </c>
      <c r="E901" s="207">
        <v>5</v>
      </c>
      <c r="G901" s="2">
        <f>+G900+E901-F901</f>
        <v>206.20000000000007</v>
      </c>
      <c r="I901" s="422"/>
      <c r="K901" s="207"/>
    </row>
    <row r="902" spans="1:12">
      <c r="A902" s="70">
        <v>45705</v>
      </c>
      <c r="B902" s="422">
        <v>30473</v>
      </c>
      <c r="C902" s="422" t="s">
        <v>25</v>
      </c>
      <c r="D902" t="s">
        <v>12</v>
      </c>
      <c r="E902" s="207"/>
      <c r="F902" s="2">
        <v>134.19999999999999</v>
      </c>
      <c r="G902" s="2">
        <f>+G901+E902-F902</f>
        <v>72.000000000000085</v>
      </c>
    </row>
    <row r="903" spans="1:12">
      <c r="A903" s="70">
        <v>45705</v>
      </c>
      <c r="B903" s="422">
        <v>30473</v>
      </c>
      <c r="C903" s="422" t="s">
        <v>25</v>
      </c>
      <c r="D903" t="s">
        <v>13</v>
      </c>
      <c r="E903" s="207"/>
      <c r="F903" s="2">
        <v>7</v>
      </c>
      <c r="G903" s="2">
        <f>+G902+E903-F903</f>
        <v>65.000000000000085</v>
      </c>
    </row>
    <row r="904" spans="1:12">
      <c r="A904" s="70">
        <v>45705</v>
      </c>
      <c r="B904" s="422">
        <v>30473</v>
      </c>
      <c r="C904" s="422" t="s">
        <v>25</v>
      </c>
      <c r="D904" t="s">
        <v>15</v>
      </c>
      <c r="E904" s="207"/>
      <c r="F904" s="2">
        <v>5</v>
      </c>
      <c r="G904" s="2">
        <f>+G903+E904-F904</f>
        <v>60.000000000000085</v>
      </c>
    </row>
    <row r="905" spans="1:12">
      <c r="A905" s="70">
        <v>45712</v>
      </c>
      <c r="B905" s="422">
        <v>30525</v>
      </c>
      <c r="C905" s="422" t="s">
        <v>25</v>
      </c>
      <c r="D905" t="s">
        <v>14</v>
      </c>
      <c r="E905" s="207"/>
      <c r="F905" s="207">
        <v>60</v>
      </c>
      <c r="G905" s="2">
        <f>+G904+E905-F905</f>
        <v>8.5265128291212022E-14</v>
      </c>
    </row>
    <row r="906" spans="1:12">
      <c r="A906" s="31" t="s">
        <v>306</v>
      </c>
      <c r="B906" s="421" t="s">
        <v>10</v>
      </c>
      <c r="C906" s="421" t="s">
        <v>27</v>
      </c>
      <c r="D906" t="s">
        <v>12</v>
      </c>
      <c r="E906" s="207">
        <v>113.3</v>
      </c>
      <c r="F906" s="207"/>
      <c r="G906" s="2">
        <f>+G905+E906-F906</f>
        <v>113.30000000000008</v>
      </c>
    </row>
    <row r="907" spans="1:12">
      <c r="B907" s="422"/>
      <c r="C907" s="422"/>
      <c r="D907" t="s">
        <v>13</v>
      </c>
      <c r="E907" s="207">
        <v>3</v>
      </c>
      <c r="F907" s="207"/>
      <c r="G907" s="2">
        <f>+G906+E907-F907</f>
        <v>116.30000000000008</v>
      </c>
    </row>
    <row r="908" spans="1:12">
      <c r="B908" s="422"/>
      <c r="C908" s="422"/>
      <c r="D908" t="s">
        <v>14</v>
      </c>
      <c r="E908" s="207">
        <v>60</v>
      </c>
      <c r="F908" s="207"/>
      <c r="G908" s="2">
        <f>+G907+E908-F908</f>
        <v>176.30000000000007</v>
      </c>
    </row>
    <row r="909" spans="1:12">
      <c r="B909" s="422"/>
      <c r="C909" s="422"/>
      <c r="D909" t="s">
        <v>15</v>
      </c>
      <c r="E909" s="207">
        <v>5</v>
      </c>
      <c r="F909" s="207"/>
      <c r="G909" s="2">
        <f>+G908+E909-F909</f>
        <v>181.30000000000007</v>
      </c>
    </row>
    <row r="910" spans="1:12">
      <c r="A910" s="70">
        <v>45705</v>
      </c>
      <c r="B910" s="422">
        <v>30473</v>
      </c>
      <c r="C910" s="422" t="s">
        <v>27</v>
      </c>
      <c r="D910" t="s">
        <v>12</v>
      </c>
      <c r="E910" s="207"/>
      <c r="F910" s="207">
        <v>113.3</v>
      </c>
      <c r="G910" s="2">
        <f>+G909+E910-F910</f>
        <v>68.000000000000071</v>
      </c>
    </row>
    <row r="911" spans="1:12">
      <c r="A911" s="70">
        <v>45705</v>
      </c>
      <c r="B911" s="422">
        <v>30473</v>
      </c>
      <c r="C911" s="422" t="s">
        <v>27</v>
      </c>
      <c r="D911" t="s">
        <v>13</v>
      </c>
      <c r="E911" s="207"/>
      <c r="F911" s="207">
        <v>3</v>
      </c>
      <c r="G911" s="2">
        <f>+G910+E911-F911</f>
        <v>65.000000000000071</v>
      </c>
    </row>
    <row r="912" spans="1:12">
      <c r="A912" s="70">
        <v>45705</v>
      </c>
      <c r="B912" s="422">
        <v>30473</v>
      </c>
      <c r="C912" s="422" t="s">
        <v>27</v>
      </c>
      <c r="D912" t="s">
        <v>15</v>
      </c>
      <c r="E912" s="207"/>
      <c r="F912" s="207">
        <v>5</v>
      </c>
      <c r="G912" s="2">
        <f>+G911+E912-F912</f>
        <v>60.000000000000071</v>
      </c>
    </row>
    <row r="913" spans="1:13">
      <c r="A913" s="70">
        <v>45712</v>
      </c>
      <c r="B913" s="422">
        <v>30525</v>
      </c>
      <c r="C913" s="422" t="s">
        <v>27</v>
      </c>
      <c r="D913" t="s">
        <v>14</v>
      </c>
      <c r="E913" s="207"/>
      <c r="F913" s="207">
        <v>60</v>
      </c>
      <c r="G913" s="2">
        <f>+G912+E913-F913</f>
        <v>7.1054273576010019E-14</v>
      </c>
    </row>
    <row r="914" spans="1:13">
      <c r="A914" s="81">
        <v>45688</v>
      </c>
      <c r="B914" s="421" t="s">
        <v>10</v>
      </c>
      <c r="C914" s="421" t="s">
        <v>11</v>
      </c>
      <c r="D914" t="s">
        <v>12</v>
      </c>
      <c r="E914" s="207">
        <v>128.30000000000001</v>
      </c>
      <c r="G914" s="2">
        <f>+G913+E914-F914</f>
        <v>128.30000000000007</v>
      </c>
    </row>
    <row r="915" spans="1:13">
      <c r="A915" s="70"/>
      <c r="B915" s="422"/>
      <c r="C915" s="422"/>
      <c r="D915" t="s">
        <v>13</v>
      </c>
      <c r="E915" s="207">
        <v>3</v>
      </c>
      <c r="G915" s="2">
        <f t="shared" ref="G915:G965" si="18">+G914+E915-F915</f>
        <v>131.30000000000007</v>
      </c>
    </row>
    <row r="916" spans="1:13">
      <c r="A916" s="70"/>
      <c r="B916" s="422"/>
      <c r="C916" s="422"/>
      <c r="D916" t="s">
        <v>14</v>
      </c>
      <c r="E916" s="207">
        <v>60</v>
      </c>
      <c r="G916" s="2">
        <f t="shared" si="18"/>
        <v>191.30000000000007</v>
      </c>
    </row>
    <row r="917" spans="1:13">
      <c r="A917" s="70"/>
      <c r="B917" s="422"/>
      <c r="C917" s="422"/>
      <c r="D917" t="s">
        <v>15</v>
      </c>
      <c r="E917" s="207">
        <v>5</v>
      </c>
      <c r="G917" s="2">
        <f t="shared" si="18"/>
        <v>196.30000000000007</v>
      </c>
      <c r="L917" s="207"/>
    </row>
    <row r="918" spans="1:13">
      <c r="A918" s="70">
        <v>45705</v>
      </c>
      <c r="B918" s="422">
        <v>30473</v>
      </c>
      <c r="C918" s="422" t="s">
        <v>11</v>
      </c>
      <c r="D918" t="s">
        <v>15</v>
      </c>
      <c r="E918" s="207"/>
      <c r="F918" s="207">
        <v>5</v>
      </c>
      <c r="G918" s="2">
        <f t="shared" si="18"/>
        <v>191.30000000000007</v>
      </c>
      <c r="L918" s="5"/>
      <c r="M918" s="28"/>
    </row>
    <row r="919" spans="1:13">
      <c r="A919" s="70">
        <v>45712</v>
      </c>
      <c r="B919" s="422">
        <v>30525</v>
      </c>
      <c r="C919" s="422" t="s">
        <v>11</v>
      </c>
      <c r="D919" t="s">
        <v>14</v>
      </c>
      <c r="E919" s="207"/>
      <c r="F919" s="207">
        <v>60</v>
      </c>
      <c r="G919" s="2">
        <f t="shared" si="18"/>
        <v>131.30000000000007</v>
      </c>
    </row>
    <row r="920" spans="1:13">
      <c r="A920" s="3">
        <v>45714</v>
      </c>
      <c r="B920" s="422">
        <v>30542</v>
      </c>
      <c r="C920" s="422" t="s">
        <v>11</v>
      </c>
      <c r="D920" t="s">
        <v>13</v>
      </c>
      <c r="F920" s="2">
        <v>3</v>
      </c>
      <c r="G920" s="2">
        <f t="shared" si="18"/>
        <v>128.30000000000007</v>
      </c>
    </row>
    <row r="921" spans="1:13">
      <c r="A921" s="3">
        <v>45714</v>
      </c>
      <c r="B921" s="422">
        <v>30542</v>
      </c>
      <c r="C921" s="422" t="s">
        <v>11</v>
      </c>
      <c r="D921" t="s">
        <v>12</v>
      </c>
      <c r="F921" s="2">
        <v>60</v>
      </c>
      <c r="G921" s="2">
        <f t="shared" si="18"/>
        <v>68.300000000000068</v>
      </c>
    </row>
    <row r="922" spans="1:13">
      <c r="A922" s="3">
        <v>45734</v>
      </c>
      <c r="B922" s="422">
        <v>30660</v>
      </c>
      <c r="C922" s="422" t="s">
        <v>11</v>
      </c>
      <c r="D922" t="s">
        <v>12</v>
      </c>
      <c r="F922" s="2">
        <v>68.3</v>
      </c>
      <c r="G922" s="2">
        <f t="shared" si="18"/>
        <v>0</v>
      </c>
    </row>
    <row r="923" spans="1:13">
      <c r="A923" s="31">
        <v>45716</v>
      </c>
      <c r="B923" s="421" t="s">
        <v>10</v>
      </c>
      <c r="C923" s="421" t="s">
        <v>17</v>
      </c>
      <c r="D923" t="s">
        <v>12</v>
      </c>
      <c r="E923" s="207">
        <v>143.4</v>
      </c>
      <c r="G923" s="2">
        <f t="shared" si="18"/>
        <v>143.4</v>
      </c>
    </row>
    <row r="924" spans="1:13">
      <c r="B924" s="422"/>
      <c r="C924" s="422"/>
      <c r="D924" t="s">
        <v>13</v>
      </c>
      <c r="E924" s="207">
        <v>3</v>
      </c>
      <c r="G924" s="2">
        <f t="shared" si="18"/>
        <v>146.4</v>
      </c>
    </row>
    <row r="925" spans="1:13">
      <c r="B925" s="422"/>
      <c r="C925" s="422"/>
      <c r="D925" t="s">
        <v>14</v>
      </c>
      <c r="E925" s="207">
        <v>56</v>
      </c>
      <c r="G925" s="2">
        <f t="shared" si="18"/>
        <v>202.4</v>
      </c>
    </row>
    <row r="926" spans="1:13">
      <c r="B926" s="422"/>
      <c r="C926" s="422"/>
      <c r="D926" t="s">
        <v>15</v>
      </c>
      <c r="E926" s="207">
        <v>5</v>
      </c>
      <c r="G926" s="2">
        <f t="shared" si="18"/>
        <v>207.4</v>
      </c>
    </row>
    <row r="927" spans="1:13">
      <c r="A927" s="3">
        <v>45734</v>
      </c>
      <c r="B927" s="422">
        <v>30660</v>
      </c>
      <c r="C927" s="422" t="s">
        <v>17</v>
      </c>
      <c r="D927" t="s">
        <v>15</v>
      </c>
      <c r="F927" s="2">
        <v>5</v>
      </c>
      <c r="G927" s="2">
        <f t="shared" si="18"/>
        <v>202.4</v>
      </c>
    </row>
    <row r="928" spans="1:13">
      <c r="A928" s="3">
        <v>45797</v>
      </c>
      <c r="B928" s="422">
        <v>31008</v>
      </c>
      <c r="C928" s="422" t="s">
        <v>17</v>
      </c>
      <c r="D928" t="s">
        <v>12</v>
      </c>
      <c r="F928" s="2">
        <v>143.4</v>
      </c>
      <c r="G928" s="2">
        <f t="shared" si="18"/>
        <v>59</v>
      </c>
      <c r="I928" s="421"/>
      <c r="K928" s="207"/>
    </row>
    <row r="929" spans="1:12">
      <c r="A929" s="3">
        <v>45797</v>
      </c>
      <c r="B929" s="422">
        <v>31008</v>
      </c>
      <c r="C929" s="422" t="s">
        <v>17</v>
      </c>
      <c r="D929" t="s">
        <v>13</v>
      </c>
      <c r="F929" s="2">
        <v>3</v>
      </c>
      <c r="G929" s="2">
        <f t="shared" si="18"/>
        <v>56</v>
      </c>
      <c r="I929" s="421"/>
      <c r="K929" s="207"/>
    </row>
    <row r="930" spans="1:12">
      <c r="A930" s="3">
        <v>45797</v>
      </c>
      <c r="B930" s="422">
        <v>31008</v>
      </c>
      <c r="C930" s="422" t="s">
        <v>17</v>
      </c>
      <c r="D930" t="s">
        <v>14</v>
      </c>
      <c r="F930" s="2">
        <v>56</v>
      </c>
      <c r="G930" s="2">
        <f t="shared" si="18"/>
        <v>0</v>
      </c>
      <c r="I930" s="421"/>
      <c r="K930" s="207"/>
    </row>
    <row r="931" spans="1:12">
      <c r="A931" s="31">
        <v>45747</v>
      </c>
      <c r="B931" s="421" t="s">
        <v>10</v>
      </c>
      <c r="C931" s="421" t="s">
        <v>18</v>
      </c>
      <c r="D931" t="s">
        <v>12</v>
      </c>
      <c r="E931" s="207">
        <v>93.4</v>
      </c>
      <c r="G931" s="2">
        <f t="shared" si="18"/>
        <v>93.4</v>
      </c>
      <c r="K931" s="207"/>
    </row>
    <row r="932" spans="1:12">
      <c r="B932" s="422"/>
      <c r="C932" s="422"/>
      <c r="D932" t="s">
        <v>13</v>
      </c>
      <c r="E932" s="207">
        <v>3</v>
      </c>
      <c r="G932" s="2">
        <f t="shared" si="18"/>
        <v>96.4</v>
      </c>
      <c r="I932" s="421"/>
      <c r="K932" s="207"/>
    </row>
    <row r="933" spans="1:12">
      <c r="B933" s="422"/>
      <c r="C933" s="422"/>
      <c r="D933" t="s">
        <v>14</v>
      </c>
      <c r="E933" s="207">
        <v>60</v>
      </c>
      <c r="G933" s="2">
        <f t="shared" si="18"/>
        <v>156.4</v>
      </c>
    </row>
    <row r="934" spans="1:12">
      <c r="B934" s="422"/>
      <c r="C934" s="422"/>
      <c r="D934" t="s">
        <v>15</v>
      </c>
      <c r="E934" s="207">
        <v>5</v>
      </c>
      <c r="G934" s="2">
        <f t="shared" si="18"/>
        <v>161.4</v>
      </c>
      <c r="K934" s="207"/>
    </row>
    <row r="935" spans="1:12">
      <c r="B935" s="422"/>
      <c r="C935" s="422"/>
      <c r="D935" t="s">
        <v>60</v>
      </c>
      <c r="E935" s="28">
        <v>113</v>
      </c>
      <c r="G935" s="2">
        <f t="shared" si="18"/>
        <v>274.39999999999998</v>
      </c>
      <c r="I935" s="421"/>
    </row>
    <row r="936" spans="1:12">
      <c r="A936" s="3">
        <v>45797</v>
      </c>
      <c r="B936" s="422">
        <v>31008</v>
      </c>
      <c r="C936" s="422" t="s">
        <v>18</v>
      </c>
      <c r="D936" t="s">
        <v>12</v>
      </c>
      <c r="F936" s="2">
        <v>93.4</v>
      </c>
      <c r="G936" s="2">
        <f t="shared" si="18"/>
        <v>180.99999999999997</v>
      </c>
      <c r="I936" s="421"/>
      <c r="K936" s="28"/>
    </row>
    <row r="937" spans="1:12">
      <c r="A937" s="3">
        <v>45797</v>
      </c>
      <c r="B937" s="422">
        <v>31008</v>
      </c>
      <c r="C937" s="422" t="s">
        <v>18</v>
      </c>
      <c r="D937" t="s">
        <v>13</v>
      </c>
      <c r="F937" s="2">
        <v>3</v>
      </c>
      <c r="G937" s="2">
        <f t="shared" si="18"/>
        <v>177.99999999999997</v>
      </c>
      <c r="I937" s="421"/>
      <c r="K937" s="28"/>
    </row>
    <row r="938" spans="1:12">
      <c r="A938" s="3">
        <v>45797</v>
      </c>
      <c r="B938" s="422">
        <v>31008</v>
      </c>
      <c r="C938" s="422" t="s">
        <v>18</v>
      </c>
      <c r="D938" t="s">
        <v>14</v>
      </c>
      <c r="F938" s="2">
        <v>60</v>
      </c>
      <c r="G938" s="2">
        <f t="shared" si="18"/>
        <v>117.99999999999997</v>
      </c>
      <c r="I938" s="421"/>
      <c r="K938" s="28"/>
    </row>
    <row r="939" spans="1:12">
      <c r="A939" s="3">
        <v>45797</v>
      </c>
      <c r="B939" s="422">
        <v>31008</v>
      </c>
      <c r="C939" s="422" t="s">
        <v>18</v>
      </c>
      <c r="D939" t="s">
        <v>15</v>
      </c>
      <c r="F939" s="2">
        <v>5</v>
      </c>
      <c r="G939" s="2">
        <f t="shared" si="18"/>
        <v>112.99999999999997</v>
      </c>
      <c r="J939" s="440" t="s">
        <v>504</v>
      </c>
      <c r="K939" s="440"/>
    </row>
    <row r="940" spans="1:12">
      <c r="B940" s="422" t="s">
        <v>61</v>
      </c>
      <c r="C940" s="422"/>
      <c r="D940" t="s">
        <v>60</v>
      </c>
      <c r="F940" s="2">
        <v>56.5</v>
      </c>
      <c r="G940" s="2">
        <f t="shared" si="18"/>
        <v>56.499999999999972</v>
      </c>
      <c r="J940" s="422"/>
      <c r="K940" s="422"/>
    </row>
    <row r="941" spans="1:12">
      <c r="A941" s="3">
        <v>45854</v>
      </c>
      <c r="B941" s="422">
        <v>31445</v>
      </c>
      <c r="C941" s="422" t="s">
        <v>18</v>
      </c>
      <c r="D941" t="s">
        <v>60</v>
      </c>
      <c r="F941" s="2">
        <v>56.5</v>
      </c>
      <c r="G941" s="2">
        <f t="shared" si="18"/>
        <v>0</v>
      </c>
      <c r="J941" s="422"/>
      <c r="K941" s="422"/>
    </row>
    <row r="942" spans="1:12">
      <c r="A942" s="31">
        <v>45777</v>
      </c>
      <c r="B942" s="421" t="s">
        <v>10</v>
      </c>
      <c r="C942" s="421" t="s">
        <v>19</v>
      </c>
      <c r="D942" t="s">
        <v>12</v>
      </c>
      <c r="E942" s="207">
        <v>92.3</v>
      </c>
      <c r="G942" s="2">
        <f t="shared" si="18"/>
        <v>92.3</v>
      </c>
      <c r="H942">
        <v>2024</v>
      </c>
      <c r="I942" s="421" t="s">
        <v>18</v>
      </c>
      <c r="J942" t="s">
        <v>54</v>
      </c>
      <c r="K942" s="2">
        <v>102.5</v>
      </c>
      <c r="L942" s="28">
        <v>51.3</v>
      </c>
    </row>
    <row r="943" spans="1:12">
      <c r="B943" s="422"/>
      <c r="C943" s="422"/>
      <c r="D943" t="s">
        <v>13</v>
      </c>
      <c r="E943" s="207">
        <v>3</v>
      </c>
      <c r="G943" s="2">
        <f t="shared" si="18"/>
        <v>95.3</v>
      </c>
      <c r="I943" s="422"/>
      <c r="J943" t="s">
        <v>55</v>
      </c>
      <c r="K943" s="2">
        <v>102.5</v>
      </c>
      <c r="L943" s="28">
        <v>51.3</v>
      </c>
    </row>
    <row r="944" spans="1:12">
      <c r="B944" s="422"/>
      <c r="C944" s="422"/>
      <c r="D944" t="s">
        <v>14</v>
      </c>
      <c r="E944" s="207">
        <v>60</v>
      </c>
      <c r="G944" s="2">
        <f t="shared" si="18"/>
        <v>155.30000000000001</v>
      </c>
      <c r="I944" s="421" t="s">
        <v>22</v>
      </c>
      <c r="J944" t="s">
        <v>170</v>
      </c>
      <c r="K944" s="5">
        <v>102.5</v>
      </c>
      <c r="L944" s="28">
        <v>51.3</v>
      </c>
    </row>
    <row r="945" spans="1:14">
      <c r="B945" s="422"/>
      <c r="C945" s="422"/>
      <c r="D945" t="s">
        <v>15</v>
      </c>
      <c r="E945" s="207">
        <v>5</v>
      </c>
      <c r="G945" s="2">
        <f t="shared" si="18"/>
        <v>160.30000000000001</v>
      </c>
      <c r="H945">
        <v>2025</v>
      </c>
      <c r="I945" s="421" t="s">
        <v>18</v>
      </c>
      <c r="J945" t="s">
        <v>60</v>
      </c>
      <c r="K945" s="28">
        <v>113</v>
      </c>
      <c r="L945" s="28">
        <v>56.5</v>
      </c>
    </row>
    <row r="946" spans="1:14">
      <c r="A946" s="3">
        <v>45797</v>
      </c>
      <c r="B946" s="422">
        <v>31008</v>
      </c>
      <c r="C946" s="422" t="s">
        <v>19</v>
      </c>
      <c r="D946" t="s">
        <v>12</v>
      </c>
      <c r="F946" s="2">
        <v>92.3</v>
      </c>
      <c r="G946" s="2">
        <f t="shared" si="18"/>
        <v>68.000000000000014</v>
      </c>
      <c r="I946" s="422"/>
      <c r="K946" s="207">
        <f>SUM(K942:K945)</f>
        <v>420.5</v>
      </c>
      <c r="L946" s="28">
        <f>SUM(L942:L945)</f>
        <v>210.39999999999998</v>
      </c>
    </row>
    <row r="947" spans="1:14">
      <c r="A947" s="3">
        <v>45797</v>
      </c>
      <c r="B947" s="422">
        <v>31008</v>
      </c>
      <c r="C947" s="422" t="s">
        <v>19</v>
      </c>
      <c r="D947" t="s">
        <v>13</v>
      </c>
      <c r="F947" s="2">
        <v>3</v>
      </c>
      <c r="G947" s="2">
        <f t="shared" si="18"/>
        <v>65.000000000000014</v>
      </c>
      <c r="I947" s="422"/>
      <c r="K947" s="207"/>
    </row>
    <row r="948" spans="1:14">
      <c r="A948" s="3">
        <v>45797</v>
      </c>
      <c r="B948" s="422">
        <v>31008</v>
      </c>
      <c r="C948" s="422" t="s">
        <v>19</v>
      </c>
      <c r="D948" t="s">
        <v>14</v>
      </c>
      <c r="F948" s="2">
        <v>60</v>
      </c>
      <c r="G948" s="2">
        <f t="shared" si="18"/>
        <v>5.0000000000000142</v>
      </c>
      <c r="K948" s="5"/>
      <c r="L948" s="5"/>
      <c r="M948" s="5"/>
      <c r="N948" s="5"/>
    </row>
    <row r="949" spans="1:14">
      <c r="A949" s="3">
        <v>45797</v>
      </c>
      <c r="B949" s="422">
        <v>31008</v>
      </c>
      <c r="C949" s="422" t="s">
        <v>19</v>
      </c>
      <c r="D949" t="s">
        <v>15</v>
      </c>
      <c r="F949" s="2">
        <v>5</v>
      </c>
      <c r="G949" s="2">
        <f t="shared" si="18"/>
        <v>1.4210854715202004E-14</v>
      </c>
    </row>
    <row r="950" spans="1:14">
      <c r="A950" s="31">
        <v>45808</v>
      </c>
      <c r="B950" s="421" t="s">
        <v>10</v>
      </c>
      <c r="C950" s="421" t="s">
        <v>20</v>
      </c>
      <c r="D950" t="s">
        <v>12</v>
      </c>
      <c r="E950" s="207">
        <v>92.3</v>
      </c>
      <c r="G950" s="2">
        <f t="shared" si="18"/>
        <v>92.300000000000011</v>
      </c>
    </row>
    <row r="951" spans="1:14">
      <c r="A951"/>
      <c r="B951" s="422"/>
      <c r="C951" s="422"/>
      <c r="D951" t="s">
        <v>13</v>
      </c>
      <c r="E951" s="207">
        <v>5</v>
      </c>
      <c r="G951" s="2">
        <f t="shared" si="18"/>
        <v>97.300000000000011</v>
      </c>
      <c r="I951" s="421" t="s">
        <v>20</v>
      </c>
      <c r="J951" t="s">
        <v>12</v>
      </c>
      <c r="K951" s="207">
        <v>92.3</v>
      </c>
    </row>
    <row r="952" spans="1:14">
      <c r="A952"/>
      <c r="B952" s="422"/>
      <c r="C952" s="422"/>
      <c r="D952" t="s">
        <v>14</v>
      </c>
      <c r="E952" s="207">
        <v>60</v>
      </c>
      <c r="G952" s="2">
        <f t="shared" si="18"/>
        <v>157.30000000000001</v>
      </c>
      <c r="I952" s="422"/>
      <c r="J952" t="s">
        <v>13</v>
      </c>
      <c r="K952" s="207">
        <v>5</v>
      </c>
    </row>
    <row r="953" spans="1:14">
      <c r="A953"/>
      <c r="B953" s="422"/>
      <c r="C953" s="422"/>
      <c r="D953" t="s">
        <v>15</v>
      </c>
      <c r="E953" s="207">
        <v>5</v>
      </c>
      <c r="G953" s="2">
        <f t="shared" si="18"/>
        <v>162.30000000000001</v>
      </c>
      <c r="I953" s="422"/>
      <c r="J953" t="s">
        <v>14</v>
      </c>
      <c r="K953" s="207">
        <v>60</v>
      </c>
    </row>
    <row r="954" spans="1:14">
      <c r="A954" s="1">
        <v>45854</v>
      </c>
      <c r="B954" s="422">
        <v>31445</v>
      </c>
      <c r="C954" s="422" t="s">
        <v>20</v>
      </c>
      <c r="D954" t="s">
        <v>12</v>
      </c>
      <c r="E954" s="207"/>
      <c r="F954" s="207">
        <v>92.3</v>
      </c>
      <c r="G954" s="2">
        <f t="shared" si="18"/>
        <v>70.000000000000014</v>
      </c>
      <c r="I954" s="422"/>
      <c r="K954" s="207"/>
    </row>
    <row r="955" spans="1:14">
      <c r="A955" s="1">
        <v>45854</v>
      </c>
      <c r="B955" s="422">
        <v>31445</v>
      </c>
      <c r="C955" s="422" t="s">
        <v>20</v>
      </c>
      <c r="D955" t="s">
        <v>13</v>
      </c>
      <c r="E955" s="207"/>
      <c r="F955" s="207">
        <v>5</v>
      </c>
      <c r="G955" s="2">
        <f t="shared" si="18"/>
        <v>65.000000000000014</v>
      </c>
      <c r="I955" s="422"/>
      <c r="K955" s="207"/>
    </row>
    <row r="956" spans="1:14">
      <c r="A956" s="1">
        <v>45854</v>
      </c>
      <c r="B956" s="422">
        <v>31445</v>
      </c>
      <c r="C956" s="422" t="s">
        <v>20</v>
      </c>
      <c r="D956" t="s">
        <v>14</v>
      </c>
      <c r="E956" s="207"/>
      <c r="F956" s="207">
        <v>60</v>
      </c>
      <c r="G956" s="2">
        <f t="shared" si="18"/>
        <v>5.0000000000000142</v>
      </c>
      <c r="I956" s="422"/>
      <c r="K956" s="207"/>
    </row>
    <row r="957" spans="1:14">
      <c r="A957" s="1">
        <v>45854</v>
      </c>
      <c r="B957" s="422">
        <v>31445</v>
      </c>
      <c r="C957" s="422" t="s">
        <v>20</v>
      </c>
      <c r="D957" t="s">
        <v>15</v>
      </c>
      <c r="E957" s="207"/>
      <c r="F957" s="207">
        <v>5</v>
      </c>
      <c r="G957" s="2">
        <f t="shared" si="18"/>
        <v>1.4210854715202004E-14</v>
      </c>
      <c r="I957" s="422"/>
      <c r="K957" s="207"/>
    </row>
    <row r="958" spans="1:14">
      <c r="A958" s="31">
        <v>45838</v>
      </c>
      <c r="B958" s="421" t="s">
        <v>10</v>
      </c>
      <c r="C958" s="421" t="s">
        <v>21</v>
      </c>
      <c r="D958" t="s">
        <v>12</v>
      </c>
      <c r="E958" s="28">
        <v>8</v>
      </c>
      <c r="G958" s="2">
        <f t="shared" si="18"/>
        <v>8.0000000000000142</v>
      </c>
      <c r="I958" s="422"/>
      <c r="J958" t="s">
        <v>15</v>
      </c>
      <c r="K958" s="207">
        <v>5</v>
      </c>
    </row>
    <row r="959" spans="1:14">
      <c r="B959" s="422"/>
      <c r="C959" s="422"/>
      <c r="D959" t="s">
        <v>13</v>
      </c>
      <c r="E959" s="28">
        <v>4</v>
      </c>
      <c r="G959" s="2">
        <f t="shared" si="18"/>
        <v>12.000000000000014</v>
      </c>
      <c r="I959" s="421" t="s">
        <v>21</v>
      </c>
      <c r="J959" t="s">
        <v>12</v>
      </c>
      <c r="K959" s="28">
        <v>8</v>
      </c>
    </row>
    <row r="960" spans="1:14">
      <c r="B960" s="422"/>
      <c r="C960" s="422"/>
      <c r="D960" t="s">
        <v>14</v>
      </c>
      <c r="E960" s="28">
        <v>60</v>
      </c>
      <c r="G960" s="2">
        <f t="shared" si="18"/>
        <v>72.000000000000014</v>
      </c>
      <c r="J960" t="s">
        <v>13</v>
      </c>
      <c r="K960" s="28">
        <v>4</v>
      </c>
    </row>
    <row r="961" spans="1:11">
      <c r="B961" s="422"/>
      <c r="C961" s="422"/>
      <c r="D961" t="s">
        <v>15</v>
      </c>
      <c r="E961" s="28">
        <v>5</v>
      </c>
      <c r="G961" s="2">
        <f t="shared" si="18"/>
        <v>77.000000000000014</v>
      </c>
      <c r="J961" t="s">
        <v>14</v>
      </c>
      <c r="K961" s="28">
        <v>60</v>
      </c>
    </row>
    <row r="962" spans="1:11">
      <c r="A962" s="1">
        <v>45854</v>
      </c>
      <c r="B962" s="422">
        <v>31445</v>
      </c>
      <c r="C962" s="422" t="s">
        <v>21</v>
      </c>
      <c r="D962" t="s">
        <v>12</v>
      </c>
      <c r="F962" s="28">
        <v>8</v>
      </c>
      <c r="G962" s="2">
        <f t="shared" si="18"/>
        <v>69.000000000000014</v>
      </c>
      <c r="J962" t="s">
        <v>15</v>
      </c>
      <c r="K962" s="28">
        <v>5</v>
      </c>
    </row>
    <row r="963" spans="1:11">
      <c r="A963" s="1">
        <v>45854</v>
      </c>
      <c r="B963" s="422">
        <v>31445</v>
      </c>
      <c r="C963" s="422" t="s">
        <v>21</v>
      </c>
      <c r="D963" t="s">
        <v>13</v>
      </c>
      <c r="F963" s="28">
        <v>4</v>
      </c>
      <c r="G963" s="2">
        <f t="shared" si="18"/>
        <v>65.000000000000014</v>
      </c>
      <c r="K963" s="28">
        <f>SUM(K951:K962)</f>
        <v>239.3</v>
      </c>
    </row>
    <row r="964" spans="1:11">
      <c r="A964" s="1">
        <v>45854</v>
      </c>
      <c r="B964" s="422">
        <v>31445</v>
      </c>
      <c r="C964" s="422" t="s">
        <v>21</v>
      </c>
      <c r="D964" t="s">
        <v>14</v>
      </c>
      <c r="F964" s="28">
        <v>60</v>
      </c>
      <c r="G964" s="2">
        <f t="shared" si="18"/>
        <v>5.0000000000000142</v>
      </c>
    </row>
    <row r="965" spans="1:11">
      <c r="A965" s="1">
        <v>45854</v>
      </c>
      <c r="B965" s="422">
        <v>31445</v>
      </c>
      <c r="C965" s="422" t="s">
        <v>21</v>
      </c>
      <c r="D965" t="s">
        <v>15</v>
      </c>
      <c r="F965" s="28">
        <v>5</v>
      </c>
      <c r="G965" s="2">
        <f t="shared" si="18"/>
        <v>1.4210854715202004E-14</v>
      </c>
      <c r="K965" s="28">
        <f>K963+L946</f>
        <v>449.7</v>
      </c>
    </row>
    <row r="966" spans="1:11">
      <c r="A966" s="31">
        <v>45869</v>
      </c>
      <c r="B966" s="421" t="s">
        <v>10</v>
      </c>
      <c r="C966" s="421" t="s">
        <v>22</v>
      </c>
      <c r="D966" t="s">
        <v>12</v>
      </c>
      <c r="E966" s="5">
        <v>5</v>
      </c>
      <c r="F966" s="28"/>
      <c r="G966" s="2">
        <f>+G965+E966-F966</f>
        <v>5.0000000000000142</v>
      </c>
    </row>
    <row r="967" spans="1:11">
      <c r="B967" s="422"/>
      <c r="C967" s="422"/>
      <c r="D967" t="s">
        <v>13</v>
      </c>
      <c r="E967" s="5">
        <v>4</v>
      </c>
      <c r="G967" s="2">
        <f t="shared" ref="G967:G1028" si="19">+G966+E967-F967</f>
        <v>9.0000000000000142</v>
      </c>
    </row>
    <row r="968" spans="1:11">
      <c r="B968" s="422"/>
      <c r="C968" s="422"/>
      <c r="D968" t="s">
        <v>14</v>
      </c>
      <c r="E968" s="5">
        <v>60</v>
      </c>
      <c r="G968" s="2">
        <f t="shared" si="19"/>
        <v>69.000000000000014</v>
      </c>
    </row>
    <row r="969" spans="1:11">
      <c r="B969" s="422"/>
      <c r="C969" s="422"/>
      <c r="D969" t="s">
        <v>15</v>
      </c>
      <c r="E969" s="5">
        <v>5</v>
      </c>
      <c r="G969" s="2">
        <f t="shared" si="19"/>
        <v>74.000000000000014</v>
      </c>
    </row>
    <row r="970" spans="1:11">
      <c r="A970" s="3">
        <v>45890</v>
      </c>
      <c r="B970" s="422">
        <v>31555</v>
      </c>
      <c r="C970" s="422" t="s">
        <v>22</v>
      </c>
      <c r="D970" t="s">
        <v>12</v>
      </c>
      <c r="F970" s="5">
        <v>5</v>
      </c>
      <c r="G970" s="2">
        <f t="shared" si="19"/>
        <v>69.000000000000014</v>
      </c>
    </row>
    <row r="971" spans="1:11">
      <c r="A971" s="3">
        <v>45890</v>
      </c>
      <c r="B971" s="422">
        <v>31555</v>
      </c>
      <c r="C971" s="422" t="s">
        <v>22</v>
      </c>
      <c r="D971" t="s">
        <v>13</v>
      </c>
      <c r="F971" s="5">
        <v>4</v>
      </c>
      <c r="G971" s="2">
        <f t="shared" si="19"/>
        <v>65.000000000000014</v>
      </c>
    </row>
    <row r="972" spans="1:11">
      <c r="A972" s="3">
        <v>45890</v>
      </c>
      <c r="B972" s="422">
        <v>31555</v>
      </c>
      <c r="C972" s="422" t="s">
        <v>22</v>
      </c>
      <c r="D972" t="s">
        <v>14</v>
      </c>
      <c r="F972" s="5">
        <v>60</v>
      </c>
      <c r="G972" s="2">
        <f t="shared" si="19"/>
        <v>5.0000000000000142</v>
      </c>
    </row>
    <row r="973" spans="1:11">
      <c r="A973" s="3">
        <v>45890</v>
      </c>
      <c r="B973" s="422">
        <v>31555</v>
      </c>
      <c r="C973" s="422" t="s">
        <v>22</v>
      </c>
      <c r="D973" t="s">
        <v>15</v>
      </c>
      <c r="F973" s="5">
        <v>5</v>
      </c>
      <c r="G973" s="2">
        <f t="shared" si="19"/>
        <v>1.4210854715202004E-14</v>
      </c>
      <c r="H973" s="28">
        <f>100-G973</f>
        <v>99.999999999999986</v>
      </c>
    </row>
    <row r="974" spans="1:11">
      <c r="A974" s="31">
        <v>45900</v>
      </c>
      <c r="B974" s="421" t="s">
        <v>10</v>
      </c>
      <c r="C974" s="421" t="s">
        <v>23</v>
      </c>
      <c r="D974" t="s">
        <v>12</v>
      </c>
      <c r="E974" s="5">
        <v>8</v>
      </c>
      <c r="G974" s="2">
        <f t="shared" si="19"/>
        <v>8.0000000000000142</v>
      </c>
      <c r="H974" s="362" t="s">
        <v>505</v>
      </c>
      <c r="I974" t="s">
        <v>506</v>
      </c>
    </row>
    <row r="975" spans="1:11">
      <c r="B975" s="422"/>
      <c r="C975" s="422"/>
      <c r="D975" t="s">
        <v>13</v>
      </c>
      <c r="E975" s="5">
        <v>8</v>
      </c>
      <c r="G975" s="2">
        <f t="shared" si="19"/>
        <v>16.000000000000014</v>
      </c>
    </row>
    <row r="976" spans="1:11">
      <c r="B976" s="422"/>
      <c r="C976" s="422"/>
      <c r="D976" t="s">
        <v>14</v>
      </c>
      <c r="E976" s="5">
        <v>60</v>
      </c>
      <c r="G976" s="2">
        <f t="shared" si="19"/>
        <v>76.000000000000014</v>
      </c>
    </row>
    <row r="977" spans="1:12">
      <c r="B977" s="422"/>
      <c r="C977" s="422"/>
      <c r="D977" t="s">
        <v>15</v>
      </c>
      <c r="E977" s="5">
        <v>5</v>
      </c>
      <c r="G977" s="2">
        <f t="shared" si="19"/>
        <v>81.000000000000014</v>
      </c>
    </row>
    <row r="978" spans="1:12">
      <c r="A978" s="3">
        <v>45994</v>
      </c>
      <c r="B978" s="422">
        <v>32192</v>
      </c>
      <c r="C978" s="422" t="s">
        <v>23</v>
      </c>
      <c r="D978" t="s">
        <v>14</v>
      </c>
      <c r="E978" s="5"/>
      <c r="F978" s="5">
        <v>60</v>
      </c>
      <c r="G978" s="2">
        <f t="shared" si="19"/>
        <v>21.000000000000014</v>
      </c>
    </row>
    <row r="979" spans="1:12">
      <c r="A979" s="3">
        <v>45994</v>
      </c>
      <c r="B979" s="422">
        <v>32192</v>
      </c>
      <c r="C979" s="422" t="s">
        <v>23</v>
      </c>
      <c r="D979" t="s">
        <v>15</v>
      </c>
      <c r="E979" s="5"/>
      <c r="F979" s="5">
        <v>5</v>
      </c>
      <c r="G979" s="2">
        <f t="shared" si="19"/>
        <v>16.000000000000014</v>
      </c>
    </row>
    <row r="980" spans="1:12">
      <c r="A980" s="3">
        <v>45994</v>
      </c>
      <c r="B980" s="422">
        <v>32193</v>
      </c>
      <c r="C980" s="422" t="s">
        <v>23</v>
      </c>
      <c r="D980" t="s">
        <v>13</v>
      </c>
      <c r="E980" s="5"/>
      <c r="F980" s="5">
        <v>8</v>
      </c>
      <c r="G980" s="2">
        <f t="shared" si="19"/>
        <v>8.0000000000000142</v>
      </c>
    </row>
    <row r="981" spans="1:12">
      <c r="A981" s="3">
        <v>45994</v>
      </c>
      <c r="B981" s="422">
        <v>32194</v>
      </c>
      <c r="C981" s="422" t="s">
        <v>23</v>
      </c>
      <c r="D981" t="s">
        <v>12</v>
      </c>
      <c r="E981" s="5"/>
      <c r="F981" s="5">
        <v>8</v>
      </c>
      <c r="G981" s="2">
        <f t="shared" si="19"/>
        <v>1.4210854715202004E-14</v>
      </c>
    </row>
    <row r="982" spans="1:12">
      <c r="A982" s="31">
        <v>45930</v>
      </c>
      <c r="B982" s="421" t="s">
        <v>10</v>
      </c>
      <c r="C982" s="421" t="s">
        <v>41</v>
      </c>
      <c r="D982" t="s">
        <v>12</v>
      </c>
      <c r="E982" s="28">
        <v>83.2</v>
      </c>
      <c r="G982" s="2">
        <f t="shared" si="19"/>
        <v>83.200000000000017</v>
      </c>
    </row>
    <row r="983" spans="1:12">
      <c r="A983" s="31"/>
      <c r="B983" s="421"/>
      <c r="C983" s="421"/>
      <c r="D983" t="s">
        <v>13</v>
      </c>
      <c r="E983" s="28">
        <v>4</v>
      </c>
      <c r="G983" s="2">
        <f t="shared" si="19"/>
        <v>87.200000000000017</v>
      </c>
    </row>
    <row r="984" spans="1:12">
      <c r="B984" s="422"/>
      <c r="C984" s="422"/>
      <c r="D984" t="s">
        <v>14</v>
      </c>
      <c r="E984" s="5">
        <v>60</v>
      </c>
      <c r="G984" s="2">
        <f t="shared" si="19"/>
        <v>147.20000000000002</v>
      </c>
    </row>
    <row r="985" spans="1:12">
      <c r="B985" s="422"/>
      <c r="C985" s="422"/>
      <c r="D985" t="s">
        <v>15</v>
      </c>
      <c r="E985" s="5">
        <v>5</v>
      </c>
      <c r="G985" s="2">
        <f t="shared" si="19"/>
        <v>152.20000000000002</v>
      </c>
      <c r="J985" s="421" t="s">
        <v>41</v>
      </c>
      <c r="K985" t="s">
        <v>12</v>
      </c>
      <c r="L985" s="28">
        <v>83.2</v>
      </c>
    </row>
    <row r="986" spans="1:12">
      <c r="B986" s="422"/>
      <c r="C986" s="422"/>
      <c r="D986" t="s">
        <v>63</v>
      </c>
      <c r="E986" s="207">
        <v>10</v>
      </c>
      <c r="G986" s="2">
        <f t="shared" si="19"/>
        <v>162.20000000000002</v>
      </c>
      <c r="J986" s="421"/>
      <c r="K986" t="s">
        <v>13</v>
      </c>
      <c r="L986" s="28">
        <v>4</v>
      </c>
    </row>
    <row r="987" spans="1:12">
      <c r="B987" s="422"/>
      <c r="C987" s="422"/>
      <c r="D987" t="s">
        <v>507</v>
      </c>
      <c r="E987" s="28">
        <v>300</v>
      </c>
      <c r="G987" s="2">
        <f t="shared" si="19"/>
        <v>462.20000000000005</v>
      </c>
      <c r="J987" s="422"/>
      <c r="K987" t="s">
        <v>14</v>
      </c>
      <c r="L987" s="5">
        <v>60</v>
      </c>
    </row>
    <row r="988" spans="1:12">
      <c r="A988" s="3">
        <v>45909</v>
      </c>
      <c r="B988" s="422">
        <v>31627</v>
      </c>
      <c r="C988" s="422" t="s">
        <v>41</v>
      </c>
      <c r="D988" t="s">
        <v>507</v>
      </c>
      <c r="F988" s="2">
        <v>300</v>
      </c>
      <c r="G988" s="2">
        <f t="shared" si="19"/>
        <v>162.20000000000005</v>
      </c>
      <c r="J988" s="422"/>
      <c r="K988" t="s">
        <v>15</v>
      </c>
      <c r="L988" s="5">
        <v>5</v>
      </c>
    </row>
    <row r="989" spans="1:12">
      <c r="A989" s="3">
        <v>45965</v>
      </c>
      <c r="B989" s="422">
        <v>31855</v>
      </c>
      <c r="C989" s="422" t="s">
        <v>41</v>
      </c>
      <c r="D989" t="s">
        <v>12</v>
      </c>
      <c r="F989" s="28">
        <v>83.2</v>
      </c>
      <c r="G989" s="2">
        <f t="shared" si="19"/>
        <v>79.000000000000043</v>
      </c>
      <c r="J989" s="422"/>
      <c r="L989" s="5"/>
    </row>
    <row r="990" spans="1:12">
      <c r="A990" s="3">
        <v>45965</v>
      </c>
      <c r="B990" s="422">
        <v>31855</v>
      </c>
      <c r="C990" s="422" t="s">
        <v>41</v>
      </c>
      <c r="D990" t="s">
        <v>13</v>
      </c>
      <c r="F990" s="28">
        <v>4</v>
      </c>
      <c r="G990" s="2">
        <f t="shared" si="19"/>
        <v>75.000000000000043</v>
      </c>
      <c r="J990" s="422"/>
      <c r="L990" s="5"/>
    </row>
    <row r="991" spans="1:12">
      <c r="A991" s="3">
        <v>45965</v>
      </c>
      <c r="B991" s="422">
        <v>31855</v>
      </c>
      <c r="C991" s="422" t="s">
        <v>41</v>
      </c>
      <c r="D991" t="s">
        <v>14</v>
      </c>
      <c r="F991" s="5">
        <v>60</v>
      </c>
      <c r="G991" s="2">
        <f t="shared" si="19"/>
        <v>15.000000000000043</v>
      </c>
      <c r="J991" s="422"/>
      <c r="L991" s="5"/>
    </row>
    <row r="992" spans="1:12">
      <c r="A992" s="3">
        <v>45965</v>
      </c>
      <c r="B992" s="422">
        <v>31855</v>
      </c>
      <c r="C992" s="422" t="s">
        <v>41</v>
      </c>
      <c r="D992" t="s">
        <v>15</v>
      </c>
      <c r="F992" s="5">
        <v>5</v>
      </c>
      <c r="G992" s="2">
        <f t="shared" si="19"/>
        <v>10.000000000000043</v>
      </c>
      <c r="J992" s="422"/>
      <c r="L992" s="5"/>
    </row>
    <row r="993" spans="1:13">
      <c r="A993" s="3">
        <v>45994</v>
      </c>
      <c r="B993" s="422">
        <v>32182</v>
      </c>
      <c r="C993" s="422" t="s">
        <v>41</v>
      </c>
      <c r="D993" t="s">
        <v>63</v>
      </c>
      <c r="F993" s="5">
        <v>10</v>
      </c>
      <c r="G993" s="2">
        <f t="shared" si="19"/>
        <v>4.2632564145606011E-14</v>
      </c>
      <c r="J993" s="422"/>
      <c r="L993" s="5"/>
    </row>
    <row r="994" spans="1:13">
      <c r="A994" s="81">
        <v>45961</v>
      </c>
      <c r="B994" s="421" t="s">
        <v>10</v>
      </c>
      <c r="C994" s="421" t="s">
        <v>25</v>
      </c>
      <c r="D994" t="s">
        <v>12</v>
      </c>
      <c r="E994" s="28">
        <v>82.1</v>
      </c>
      <c r="G994" s="2">
        <f t="shared" si="19"/>
        <v>82.100000000000037</v>
      </c>
      <c r="J994" s="421"/>
      <c r="K994">
        <v>160</v>
      </c>
      <c r="L994" s="28">
        <f>SUM(L985:L988)</f>
        <v>152.19999999999999</v>
      </c>
      <c r="M994" s="28">
        <f>K994-L994</f>
        <v>7.8000000000000114</v>
      </c>
    </row>
    <row r="995" spans="1:13">
      <c r="A995" s="70"/>
      <c r="B995" s="422"/>
      <c r="C995" s="422"/>
      <c r="D995" t="s">
        <v>13</v>
      </c>
      <c r="E995" s="28">
        <v>7</v>
      </c>
      <c r="G995" s="2">
        <f t="shared" si="19"/>
        <v>89.100000000000037</v>
      </c>
      <c r="J995" s="421"/>
      <c r="L995" s="28"/>
    </row>
    <row r="996" spans="1:13">
      <c r="A996" s="70"/>
      <c r="B996" s="422"/>
      <c r="C996" s="422"/>
      <c r="D996" t="s">
        <v>14</v>
      </c>
      <c r="E996" s="5">
        <v>60</v>
      </c>
      <c r="G996" s="2">
        <f t="shared" si="19"/>
        <v>149.10000000000002</v>
      </c>
      <c r="J996" s="422"/>
      <c r="L996" s="5"/>
    </row>
    <row r="997" spans="1:13">
      <c r="A997" s="70"/>
      <c r="B997" s="422"/>
      <c r="C997" s="422"/>
      <c r="D997" t="s">
        <v>15</v>
      </c>
      <c r="E997" s="5">
        <v>5</v>
      </c>
      <c r="G997" s="2">
        <f t="shared" si="19"/>
        <v>154.10000000000002</v>
      </c>
      <c r="J997" s="422"/>
      <c r="L997" s="5"/>
    </row>
    <row r="998" spans="1:13">
      <c r="A998" s="3">
        <v>45965</v>
      </c>
      <c r="B998" s="422">
        <v>31857</v>
      </c>
      <c r="C998" s="422" t="s">
        <v>25</v>
      </c>
      <c r="D998" t="s">
        <v>14</v>
      </c>
      <c r="F998" s="5">
        <v>60</v>
      </c>
      <c r="G998" s="2">
        <f t="shared" si="19"/>
        <v>94.100000000000023</v>
      </c>
      <c r="L998" s="207"/>
    </row>
    <row r="999" spans="1:13">
      <c r="A999" s="3">
        <v>45965</v>
      </c>
      <c r="B999" s="422">
        <v>31857</v>
      </c>
      <c r="C999" s="422" t="s">
        <v>25</v>
      </c>
      <c r="D999" t="s">
        <v>15</v>
      </c>
      <c r="F999" s="5">
        <v>5</v>
      </c>
      <c r="G999" s="2">
        <f t="shared" si="19"/>
        <v>89.100000000000023</v>
      </c>
      <c r="J999" s="421"/>
      <c r="L999" s="5"/>
    </row>
    <row r="1000" spans="1:13">
      <c r="A1000" s="3">
        <v>45986</v>
      </c>
      <c r="B1000" s="422">
        <v>32121</v>
      </c>
      <c r="C1000" s="422" t="s">
        <v>25</v>
      </c>
      <c r="D1000" t="s">
        <v>12</v>
      </c>
      <c r="F1000" s="28">
        <v>82.1</v>
      </c>
      <c r="G1000" s="2">
        <f t="shared" si="19"/>
        <v>7.0000000000000284</v>
      </c>
      <c r="I1000" s="421" t="s">
        <v>25</v>
      </c>
      <c r="J1000" t="s">
        <v>12</v>
      </c>
      <c r="K1000" s="28">
        <v>82.1</v>
      </c>
      <c r="L1000" s="5"/>
    </row>
    <row r="1001" spans="1:13">
      <c r="A1001" s="3">
        <v>45986</v>
      </c>
      <c r="B1001" s="422">
        <v>32121</v>
      </c>
      <c r="C1001" s="422" t="s">
        <v>25</v>
      </c>
      <c r="D1001" t="s">
        <v>13</v>
      </c>
      <c r="F1001" s="28">
        <v>7</v>
      </c>
      <c r="G1001" s="2">
        <f t="shared" si="19"/>
        <v>2.8421709430404007E-14</v>
      </c>
      <c r="I1001" s="422"/>
      <c r="J1001" t="s">
        <v>13</v>
      </c>
      <c r="K1001" s="28">
        <v>7</v>
      </c>
      <c r="L1001" s="5"/>
    </row>
    <row r="1002" spans="1:13">
      <c r="A1002" s="81">
        <v>45991</v>
      </c>
      <c r="B1002" s="421" t="s">
        <v>10</v>
      </c>
      <c r="C1002" s="421" t="s">
        <v>26</v>
      </c>
      <c r="D1002" t="s">
        <v>12</v>
      </c>
      <c r="E1002" s="20">
        <v>77.599999999999994</v>
      </c>
      <c r="G1002" s="2">
        <f t="shared" si="19"/>
        <v>77.600000000000023</v>
      </c>
      <c r="K1002" s="28">
        <f>SUM(K1000:K1001)</f>
        <v>89.1</v>
      </c>
    </row>
    <row r="1003" spans="1:13">
      <c r="A1003" s="70"/>
      <c r="B1003" s="422"/>
      <c r="C1003" s="422"/>
      <c r="D1003" t="s">
        <v>13</v>
      </c>
      <c r="E1003" s="20">
        <v>6</v>
      </c>
      <c r="G1003" s="2">
        <f t="shared" si="19"/>
        <v>83.600000000000023</v>
      </c>
    </row>
    <row r="1004" spans="1:13">
      <c r="A1004" s="70"/>
      <c r="B1004" s="422"/>
      <c r="C1004" s="422"/>
      <c r="D1004" t="s">
        <v>14</v>
      </c>
      <c r="E1004" s="207">
        <v>60</v>
      </c>
      <c r="G1004" s="2">
        <f t="shared" si="19"/>
        <v>143.60000000000002</v>
      </c>
    </row>
    <row r="1005" spans="1:13">
      <c r="A1005" s="70"/>
      <c r="B1005" s="422"/>
      <c r="C1005" s="422"/>
      <c r="D1005" t="s">
        <v>15</v>
      </c>
      <c r="E1005" s="207">
        <v>5</v>
      </c>
      <c r="G1005" s="2">
        <f t="shared" si="19"/>
        <v>148.60000000000002</v>
      </c>
    </row>
    <row r="1006" spans="1:13">
      <c r="A1006" s="70"/>
      <c r="B1006" s="422"/>
      <c r="C1006" s="422"/>
      <c r="D1006" s="396" t="s">
        <v>173</v>
      </c>
      <c r="E1006" s="397">
        <v>113</v>
      </c>
      <c r="G1006" s="2">
        <f t="shared" si="19"/>
        <v>261.60000000000002</v>
      </c>
    </row>
    <row r="1007" spans="1:13">
      <c r="A1007" s="3">
        <v>45994</v>
      </c>
      <c r="B1007" s="422">
        <v>32182</v>
      </c>
      <c r="C1007" s="422" t="s">
        <v>26</v>
      </c>
      <c r="D1007" t="s">
        <v>12</v>
      </c>
      <c r="F1007" s="2">
        <v>60</v>
      </c>
      <c r="G1007" s="2">
        <f t="shared" si="19"/>
        <v>201.60000000000002</v>
      </c>
    </row>
    <row r="1008" spans="1:13">
      <c r="A1008" s="3">
        <v>45994</v>
      </c>
      <c r="B1008" s="422">
        <v>32182</v>
      </c>
      <c r="C1008" s="422" t="s">
        <v>26</v>
      </c>
      <c r="D1008" t="s">
        <v>13</v>
      </c>
      <c r="F1008" s="2">
        <v>5</v>
      </c>
      <c r="G1008" s="2">
        <f t="shared" si="19"/>
        <v>196.60000000000002</v>
      </c>
    </row>
    <row r="1009" spans="1:11">
      <c r="A1009" s="3">
        <v>46041</v>
      </c>
      <c r="B1009" s="422">
        <v>32361</v>
      </c>
      <c r="C1009" s="422" t="s">
        <v>26</v>
      </c>
      <c r="D1009" t="s">
        <v>12</v>
      </c>
      <c r="F1009" s="2">
        <v>77.599999999999994</v>
      </c>
      <c r="G1009" s="2">
        <f t="shared" si="19"/>
        <v>119.00000000000003</v>
      </c>
    </row>
    <row r="1010" spans="1:11">
      <c r="A1010" s="3">
        <v>46041</v>
      </c>
      <c r="B1010" s="422">
        <v>32361</v>
      </c>
      <c r="C1010" s="422" t="s">
        <v>26</v>
      </c>
      <c r="D1010" t="s">
        <v>13</v>
      </c>
      <c r="F1010" s="2">
        <v>6</v>
      </c>
      <c r="G1010" s="2">
        <f t="shared" si="19"/>
        <v>113.00000000000003</v>
      </c>
    </row>
    <row r="1011" spans="1:11">
      <c r="A1011" s="81">
        <v>46022</v>
      </c>
      <c r="B1011" s="374" t="s">
        <v>10</v>
      </c>
      <c r="C1011" s="374" t="s">
        <v>27</v>
      </c>
      <c r="D1011" s="373" t="s">
        <v>12</v>
      </c>
      <c r="E1011" s="373">
        <v>78.7</v>
      </c>
      <c r="G1011" s="2">
        <f t="shared" si="19"/>
        <v>191.70000000000005</v>
      </c>
      <c r="I1011" s="421"/>
      <c r="K1011" s="20"/>
    </row>
    <row r="1012" spans="1:11">
      <c r="A1012" s="81"/>
      <c r="B1012" s="373"/>
      <c r="C1012" s="373"/>
      <c r="D1012" s="373" t="s">
        <v>13</v>
      </c>
      <c r="E1012" s="373">
        <v>6</v>
      </c>
      <c r="G1012" s="2">
        <f t="shared" si="19"/>
        <v>197.70000000000005</v>
      </c>
      <c r="I1012" s="422"/>
      <c r="K1012" s="20"/>
    </row>
    <row r="1013" spans="1:11">
      <c r="A1013" s="81"/>
      <c r="B1013" s="373"/>
      <c r="C1013" s="373"/>
      <c r="D1013" s="373" t="s">
        <v>14</v>
      </c>
      <c r="E1013" s="373">
        <v>60</v>
      </c>
      <c r="G1013" s="2">
        <f t="shared" si="19"/>
        <v>257.70000000000005</v>
      </c>
      <c r="I1013" s="374"/>
      <c r="J1013" s="373"/>
      <c r="K1013" s="373"/>
    </row>
    <row r="1014" spans="1:11">
      <c r="A1014" s="373"/>
      <c r="B1014" s="373"/>
      <c r="C1014" s="373"/>
      <c r="D1014" s="373" t="s">
        <v>15</v>
      </c>
      <c r="E1014" s="373">
        <v>5</v>
      </c>
      <c r="G1014" s="2">
        <f t="shared" si="19"/>
        <v>262.70000000000005</v>
      </c>
      <c r="I1014" s="373"/>
      <c r="J1014" s="373"/>
      <c r="K1014" s="373"/>
    </row>
    <row r="1015" spans="1:11">
      <c r="A1015" s="3">
        <v>46041</v>
      </c>
      <c r="B1015" s="422">
        <v>32361</v>
      </c>
      <c r="C1015" s="422" t="s">
        <v>27</v>
      </c>
      <c r="D1015" t="s">
        <v>12</v>
      </c>
      <c r="F1015" s="2">
        <v>16.399999999999999</v>
      </c>
      <c r="G1015" s="2">
        <f t="shared" si="19"/>
        <v>246.30000000000004</v>
      </c>
      <c r="I1015" s="373"/>
      <c r="J1015" s="373"/>
      <c r="K1015" s="373"/>
    </row>
    <row r="1016" spans="1:11">
      <c r="A1016" s="3">
        <v>46041</v>
      </c>
      <c r="B1016" s="422">
        <v>32362</v>
      </c>
      <c r="C1016" s="422" t="s">
        <v>27</v>
      </c>
      <c r="D1016" s="373" t="s">
        <v>12</v>
      </c>
      <c r="F1016" s="2">
        <v>62.3</v>
      </c>
      <c r="G1016" s="2">
        <f t="shared" si="19"/>
        <v>184.00000000000006</v>
      </c>
      <c r="I1016" s="373"/>
      <c r="J1016" s="373"/>
      <c r="K1016" s="373"/>
    </row>
    <row r="1017" spans="1:11">
      <c r="A1017" s="3">
        <v>46041</v>
      </c>
      <c r="B1017" s="422">
        <v>32362</v>
      </c>
      <c r="C1017" s="422" t="s">
        <v>27</v>
      </c>
      <c r="D1017" s="373" t="s">
        <v>13</v>
      </c>
      <c r="F1017" s="2">
        <v>6</v>
      </c>
      <c r="G1017" s="2">
        <f t="shared" si="19"/>
        <v>178.00000000000006</v>
      </c>
      <c r="I1017" s="441" t="s">
        <v>504</v>
      </c>
      <c r="J1017" s="441"/>
      <c r="K1017" s="441"/>
    </row>
    <row r="1018" spans="1:11">
      <c r="A1018" s="3">
        <v>46041</v>
      </c>
      <c r="B1018" s="422">
        <v>32362</v>
      </c>
      <c r="C1018" s="422" t="s">
        <v>27</v>
      </c>
      <c r="D1018" s="373" t="s">
        <v>14</v>
      </c>
      <c r="F1018" s="2">
        <v>60</v>
      </c>
      <c r="G1018" s="2">
        <f t="shared" si="19"/>
        <v>118.00000000000006</v>
      </c>
      <c r="H1018" s="421">
        <v>2025</v>
      </c>
      <c r="I1018" s="421" t="s">
        <v>26</v>
      </c>
      <c r="J1018" s="396" t="s">
        <v>173</v>
      </c>
      <c r="K1018" s="397">
        <v>113</v>
      </c>
    </row>
    <row r="1019" spans="1:11">
      <c r="A1019" s="3">
        <v>46041</v>
      </c>
      <c r="B1019" s="422">
        <v>32362</v>
      </c>
      <c r="C1019" s="422" t="s">
        <v>27</v>
      </c>
      <c r="D1019" s="373" t="s">
        <v>15</v>
      </c>
      <c r="F1019" s="2">
        <v>5</v>
      </c>
      <c r="G1019" s="2">
        <f t="shared" si="19"/>
        <v>113.00000000000006</v>
      </c>
      <c r="H1019" s="421">
        <v>2026</v>
      </c>
      <c r="I1019" s="421" t="s">
        <v>18</v>
      </c>
      <c r="J1019" s="396" t="s">
        <v>174</v>
      </c>
      <c r="K1019" s="397">
        <v>113</v>
      </c>
    </row>
    <row r="1020" spans="1:11">
      <c r="A1020" s="81">
        <v>46053</v>
      </c>
      <c r="B1020" s="421" t="s">
        <v>10</v>
      </c>
      <c r="C1020" s="421" t="s">
        <v>11</v>
      </c>
      <c r="D1020" t="s">
        <v>12</v>
      </c>
      <c r="E1020" s="20">
        <v>76.5</v>
      </c>
      <c r="G1020" s="2">
        <f t="shared" si="19"/>
        <v>189.50000000000006</v>
      </c>
      <c r="I1020" s="421"/>
      <c r="K1020" s="114">
        <f>SUM(K1018:K1019)</f>
        <v>226</v>
      </c>
    </row>
    <row r="1021" spans="1:11">
      <c r="A1021" s="70"/>
      <c r="B1021" s="422"/>
      <c r="C1021" s="422"/>
      <c r="D1021" t="s">
        <v>13</v>
      </c>
      <c r="E1021" s="20">
        <v>5</v>
      </c>
      <c r="G1021" s="2">
        <f t="shared" si="19"/>
        <v>194.50000000000006</v>
      </c>
      <c r="I1021" s="422"/>
      <c r="K1021" s="20"/>
    </row>
    <row r="1022" spans="1:11">
      <c r="A1022" s="70"/>
      <c r="B1022" s="422"/>
      <c r="C1022" s="422"/>
      <c r="D1022" t="s">
        <v>14</v>
      </c>
      <c r="E1022" s="207">
        <v>60</v>
      </c>
      <c r="G1022" s="2">
        <f t="shared" si="19"/>
        <v>254.50000000000006</v>
      </c>
      <c r="I1022" s="422"/>
      <c r="K1022" s="207"/>
    </row>
    <row r="1023" spans="1:11">
      <c r="A1023" s="70"/>
      <c r="B1023" s="422"/>
      <c r="C1023" s="422"/>
      <c r="D1023" t="s">
        <v>15</v>
      </c>
      <c r="E1023" s="207">
        <v>5</v>
      </c>
      <c r="G1023" s="2">
        <f t="shared" si="19"/>
        <v>259.50000000000006</v>
      </c>
      <c r="I1023" s="422"/>
      <c r="K1023" s="207"/>
    </row>
    <row r="1024" spans="1:11">
      <c r="B1024" s="422"/>
      <c r="C1024" s="422"/>
      <c r="D1024" t="s">
        <v>104</v>
      </c>
      <c r="E1024" s="207">
        <v>10</v>
      </c>
      <c r="G1024" s="2">
        <f t="shared" si="19"/>
        <v>269.50000000000006</v>
      </c>
      <c r="I1024" s="422"/>
      <c r="K1024" s="207"/>
    </row>
    <row r="1025" spans="1:12">
      <c r="A1025" s="3">
        <v>46080</v>
      </c>
      <c r="B1025" s="422">
        <v>32579</v>
      </c>
      <c r="C1025" s="422" t="s">
        <v>11</v>
      </c>
      <c r="D1025" t="s">
        <v>12</v>
      </c>
      <c r="F1025" s="20">
        <v>76.5</v>
      </c>
      <c r="G1025" s="2">
        <f t="shared" si="19"/>
        <v>193.00000000000006</v>
      </c>
      <c r="K1025" s="20"/>
      <c r="L1025" s="20"/>
    </row>
    <row r="1026" spans="1:12">
      <c r="A1026" s="3">
        <v>46080</v>
      </c>
      <c r="B1026" s="422">
        <v>32579</v>
      </c>
      <c r="C1026" s="422" t="s">
        <v>11</v>
      </c>
      <c r="D1026" t="s">
        <v>13</v>
      </c>
      <c r="F1026" s="20">
        <v>5</v>
      </c>
      <c r="G1026" s="2">
        <f t="shared" si="19"/>
        <v>188.00000000000006</v>
      </c>
      <c r="I1026" s="375"/>
      <c r="J1026" s="376"/>
      <c r="K1026" s="376"/>
    </row>
    <row r="1027" spans="1:12">
      <c r="A1027" s="3">
        <v>46080</v>
      </c>
      <c r="B1027" s="422">
        <v>32579</v>
      </c>
      <c r="C1027" s="422" t="s">
        <v>11</v>
      </c>
      <c r="D1027" t="s">
        <v>14</v>
      </c>
      <c r="F1027" s="207">
        <v>60</v>
      </c>
      <c r="G1027" s="2">
        <f t="shared" si="19"/>
        <v>128.00000000000006</v>
      </c>
      <c r="I1027" s="376"/>
      <c r="J1027" s="376"/>
      <c r="K1027" s="376"/>
    </row>
    <row r="1028" spans="1:12">
      <c r="A1028" s="3">
        <v>46080</v>
      </c>
      <c r="B1028" s="422">
        <v>32579</v>
      </c>
      <c r="C1028" s="422" t="s">
        <v>11</v>
      </c>
      <c r="D1028" t="s">
        <v>15</v>
      </c>
      <c r="F1028" s="207">
        <v>5</v>
      </c>
      <c r="G1028" s="2">
        <f t="shared" si="19"/>
        <v>123.00000000000006</v>
      </c>
      <c r="I1028" s="376"/>
      <c r="J1028" s="376"/>
      <c r="K1028" s="376"/>
    </row>
    <row r="1029" spans="1:12">
      <c r="A1029" s="3">
        <v>46080</v>
      </c>
      <c r="B1029" s="422">
        <v>32579</v>
      </c>
      <c r="C1029" s="422" t="s">
        <v>11</v>
      </c>
      <c r="D1029" t="s">
        <v>104</v>
      </c>
      <c r="F1029" s="207">
        <v>10</v>
      </c>
      <c r="G1029" s="2">
        <f>+G1028+E1029-F1029</f>
        <v>113.00000000000006</v>
      </c>
      <c r="I1029" s="421"/>
      <c r="K1029" s="20"/>
    </row>
    <row r="1030" spans="1:12">
      <c r="A1030" s="31">
        <v>46081</v>
      </c>
      <c r="B1030" s="421" t="s">
        <v>10</v>
      </c>
      <c r="C1030" s="421" t="s">
        <v>17</v>
      </c>
      <c r="D1030" t="s">
        <v>12</v>
      </c>
      <c r="E1030" s="20">
        <v>75.400000000000006</v>
      </c>
      <c r="G1030" s="2">
        <f>+G1029+E1030-F1030</f>
        <v>188.40000000000006</v>
      </c>
      <c r="I1030" s="422"/>
      <c r="K1030" s="20"/>
    </row>
    <row r="1031" spans="1:12">
      <c r="B1031" s="422"/>
      <c r="C1031" s="422"/>
      <c r="D1031" t="s">
        <v>13</v>
      </c>
      <c r="E1031" s="20">
        <v>10</v>
      </c>
      <c r="G1031" s="2">
        <f>+G1030+E1031-F1031</f>
        <v>198.40000000000006</v>
      </c>
      <c r="I1031" s="422"/>
      <c r="K1031" s="207"/>
    </row>
    <row r="1032" spans="1:12">
      <c r="B1032" s="422"/>
      <c r="C1032" s="422"/>
      <c r="D1032" t="s">
        <v>14</v>
      </c>
      <c r="E1032" s="207">
        <v>56</v>
      </c>
      <c r="G1032" s="2">
        <f>+G1031+E1032-F1032</f>
        <v>254.40000000000006</v>
      </c>
      <c r="I1032" s="422"/>
      <c r="K1032" s="207"/>
    </row>
    <row r="1033" spans="1:12">
      <c r="B1033" s="422"/>
      <c r="C1033" s="422"/>
      <c r="D1033" t="s">
        <v>15</v>
      </c>
      <c r="E1033" s="207">
        <v>5</v>
      </c>
      <c r="G1033" s="2">
        <f>+G1032+E1033-F1033</f>
        <v>259.40000000000009</v>
      </c>
      <c r="K1033" s="20"/>
      <c r="L1033" s="20"/>
    </row>
    <row r="1034" spans="1:12">
      <c r="A1034" s="3">
        <v>46105</v>
      </c>
      <c r="B1034" s="422">
        <v>32865</v>
      </c>
      <c r="C1034" s="422" t="s">
        <v>17</v>
      </c>
      <c r="D1034" t="s">
        <v>12</v>
      </c>
      <c r="F1034" s="2">
        <v>75.400000000000006</v>
      </c>
      <c r="G1034" s="2">
        <f>+G1033+E1034-F1034</f>
        <v>184.00000000000009</v>
      </c>
    </row>
    <row r="1035" spans="1:12">
      <c r="A1035" s="3">
        <v>46105</v>
      </c>
      <c r="B1035" s="422">
        <v>32865</v>
      </c>
      <c r="C1035" s="422" t="s">
        <v>17</v>
      </c>
      <c r="D1035" t="s">
        <v>13</v>
      </c>
      <c r="F1035" s="2">
        <v>10</v>
      </c>
      <c r="G1035" s="2">
        <f>+G1034+E1035-F1035</f>
        <v>174.00000000000009</v>
      </c>
    </row>
    <row r="1036" spans="1:12">
      <c r="A1036" s="3">
        <v>46105</v>
      </c>
      <c r="B1036" s="422">
        <v>32865</v>
      </c>
      <c r="C1036" s="422" t="s">
        <v>17</v>
      </c>
      <c r="D1036" t="s">
        <v>14</v>
      </c>
      <c r="F1036" s="2">
        <v>56</v>
      </c>
      <c r="G1036" s="2">
        <f>+G1035+E1036-F1036</f>
        <v>118.00000000000009</v>
      </c>
    </row>
    <row r="1037" spans="1:12">
      <c r="A1037" s="3">
        <v>46105</v>
      </c>
      <c r="B1037" s="422">
        <v>32865</v>
      </c>
      <c r="C1037" s="422" t="s">
        <v>17</v>
      </c>
      <c r="D1037" t="s">
        <v>15</v>
      </c>
      <c r="F1037" s="2">
        <v>5</v>
      </c>
      <c r="G1037" s="2">
        <f>+G1036+E1037-F1037</f>
        <v>113.00000000000009</v>
      </c>
    </row>
    <row r="1038" spans="1:12">
      <c r="A1038" s="31">
        <v>46112</v>
      </c>
      <c r="B1038" s="421" t="s">
        <v>10</v>
      </c>
      <c r="C1038" s="421" t="s">
        <v>18</v>
      </c>
      <c r="D1038" t="s">
        <v>12</v>
      </c>
      <c r="E1038" s="207">
        <v>78.3</v>
      </c>
      <c r="G1038" s="2">
        <f>+G1037+E1038-F1038</f>
        <v>191.30000000000007</v>
      </c>
    </row>
    <row r="1039" spans="1:12">
      <c r="A1039" s="31"/>
      <c r="B1039" s="422"/>
      <c r="C1039" s="422"/>
      <c r="D1039" t="s">
        <v>13</v>
      </c>
      <c r="E1039" s="207">
        <v>6</v>
      </c>
      <c r="G1039" s="2">
        <f>+G1038+E1039-F1039</f>
        <v>197.30000000000007</v>
      </c>
    </row>
    <row r="1040" spans="1:12">
      <c r="B1040" s="422"/>
      <c r="C1040" s="422"/>
      <c r="D1040" t="s">
        <v>14</v>
      </c>
      <c r="E1040" s="207">
        <v>60</v>
      </c>
      <c r="G1040" s="2">
        <f>+G1039+E1040-F1040</f>
        <v>257.30000000000007</v>
      </c>
    </row>
    <row r="1041" spans="1:7">
      <c r="B1041" s="422"/>
      <c r="C1041" s="422"/>
      <c r="D1041" t="s">
        <v>15</v>
      </c>
      <c r="E1041" s="207">
        <v>5</v>
      </c>
      <c r="G1041" s="2">
        <f>+G1040+E1041-F1041</f>
        <v>262.30000000000007</v>
      </c>
    </row>
    <row r="1042" spans="1:7">
      <c r="B1042" s="422"/>
      <c r="C1042" s="422"/>
      <c r="D1042" s="396" t="s">
        <v>174</v>
      </c>
      <c r="E1042" s="397">
        <v>113</v>
      </c>
      <c r="G1042" s="2">
        <f>+G1041+E1042-F1042</f>
        <v>375.30000000000007</v>
      </c>
    </row>
    <row r="1043" spans="1:7">
      <c r="A1043" s="3">
        <v>46118</v>
      </c>
      <c r="B1043" s="422">
        <v>32929</v>
      </c>
      <c r="C1043" s="422" t="s">
        <v>18</v>
      </c>
      <c r="D1043" t="s">
        <v>14</v>
      </c>
      <c r="F1043" s="2">
        <v>60</v>
      </c>
      <c r="G1043" s="2">
        <f>+G1042+E1043-F1043</f>
        <v>315.30000000000007</v>
      </c>
    </row>
    <row r="1044" spans="1:7">
      <c r="A1044" s="3">
        <v>46118</v>
      </c>
      <c r="B1044" s="422">
        <v>32929</v>
      </c>
      <c r="C1044" s="422" t="s">
        <v>18</v>
      </c>
      <c r="D1044" t="s">
        <v>15</v>
      </c>
      <c r="F1044" s="2">
        <v>5</v>
      </c>
      <c r="G1044" s="2">
        <f>+G1043+E1044-F1044</f>
        <v>310.30000000000007</v>
      </c>
    </row>
    <row r="1045" spans="1:7">
      <c r="B1045" s="422"/>
      <c r="C1045" s="422"/>
      <c r="G1045" s="2">
        <f>+G1044+E1045-F1045</f>
        <v>310.30000000000007</v>
      </c>
    </row>
    <row r="1046" spans="1:7">
      <c r="B1046" s="422"/>
      <c r="C1046" s="422"/>
      <c r="G1046" s="2">
        <f>+G1045+E1046-F1046</f>
        <v>310.30000000000007</v>
      </c>
    </row>
    <row r="1047" spans="1:7">
      <c r="B1047" s="422"/>
      <c r="C1047" s="422"/>
      <c r="G1047" s="2">
        <f>+G1046+E1047-F1047</f>
        <v>310.30000000000007</v>
      </c>
    </row>
    <row r="1048" spans="1:7">
      <c r="B1048" s="422"/>
      <c r="C1048" s="422"/>
      <c r="G1048" s="2">
        <f>+G1047+E1048-F1048</f>
        <v>310.30000000000007</v>
      </c>
    </row>
    <row r="1049" spans="1:7">
      <c r="B1049" s="422"/>
      <c r="C1049" s="422"/>
      <c r="G1049" s="2">
        <f>+G1048+E1049-F1049</f>
        <v>310.30000000000007</v>
      </c>
    </row>
    <row r="1050" spans="1:7">
      <c r="B1050" s="422"/>
      <c r="C1050" s="422"/>
      <c r="G1050" s="2">
        <f>+G1049+E1050-F1050</f>
        <v>310.30000000000007</v>
      </c>
    </row>
    <row r="1051" spans="1:7">
      <c r="B1051" s="422"/>
      <c r="C1051" s="422"/>
      <c r="G1051" s="2">
        <f>+G1050+E1051-F1051</f>
        <v>310.30000000000007</v>
      </c>
    </row>
    <row r="1052" spans="1:7">
      <c r="B1052" s="422"/>
      <c r="C1052" s="422"/>
      <c r="G1052" s="2">
        <f>+G1051+E1052-F1052</f>
        <v>310.30000000000007</v>
      </c>
    </row>
    <row r="1053" spans="1:7">
      <c r="B1053" s="422"/>
      <c r="C1053" s="422"/>
      <c r="G1053" s="2">
        <f>+G1052+E1053-F1053</f>
        <v>310.30000000000007</v>
      </c>
    </row>
    <row r="1054" spans="1:7">
      <c r="B1054" s="422"/>
      <c r="C1054" s="422"/>
      <c r="G1054" s="2">
        <f>+G1053+E1054-F1054</f>
        <v>310.30000000000007</v>
      </c>
    </row>
    <row r="1055" spans="1:7">
      <c r="B1055" s="422"/>
      <c r="C1055" s="422"/>
      <c r="G1055" s="2">
        <f>+G1054+E1055-F1055</f>
        <v>310.30000000000007</v>
      </c>
    </row>
    <row r="1056" spans="1:7">
      <c r="B1056" s="422"/>
      <c r="C1056" s="422"/>
      <c r="G1056" s="2">
        <f>+G1055+E1056-F1056</f>
        <v>310.30000000000007</v>
      </c>
    </row>
    <row r="1057" spans="2:7">
      <c r="B1057" s="422"/>
      <c r="C1057" s="422"/>
      <c r="G1057" s="2">
        <f>+G1056+E1057-F1057</f>
        <v>310.30000000000007</v>
      </c>
    </row>
    <row r="1058" spans="2:7">
      <c r="B1058" s="422"/>
      <c r="C1058" s="422"/>
      <c r="G1058" s="2">
        <f>+G1057+E1058-F1058</f>
        <v>310.30000000000007</v>
      </c>
    </row>
    <row r="1059" spans="2:7">
      <c r="B1059" s="422"/>
      <c r="C1059" s="422"/>
      <c r="G1059" s="2">
        <f>+G1058+E1059-F1059</f>
        <v>310.30000000000007</v>
      </c>
    </row>
    <row r="1060" spans="2:7">
      <c r="B1060" s="422"/>
      <c r="C1060" s="422"/>
      <c r="G1060" s="2">
        <f>+G1059+E1060-F1060</f>
        <v>310.30000000000007</v>
      </c>
    </row>
    <row r="1061" spans="2:7">
      <c r="B1061" s="422"/>
      <c r="C1061" s="422"/>
      <c r="G1061" s="2">
        <f>+G1060+E1061-F1061</f>
        <v>310.30000000000007</v>
      </c>
    </row>
    <row r="1062" spans="2:7">
      <c r="B1062" s="422"/>
      <c r="C1062" s="422"/>
      <c r="G1062" s="2">
        <f>+G1061+E1062-F1062</f>
        <v>310.30000000000007</v>
      </c>
    </row>
    <row r="1063" spans="2:7">
      <c r="B1063" s="422"/>
      <c r="C1063" s="422"/>
      <c r="G1063" s="2">
        <f>+G1062+E1063-F1063</f>
        <v>310.30000000000007</v>
      </c>
    </row>
    <row r="1064" spans="2:7">
      <c r="B1064" s="422"/>
      <c r="C1064" s="422"/>
      <c r="G1064" s="2">
        <f>+G1063+E1064-F1064</f>
        <v>310.30000000000007</v>
      </c>
    </row>
    <row r="1065" spans="2:7">
      <c r="B1065" s="422"/>
      <c r="C1065" s="422"/>
      <c r="G1065" s="2">
        <f>+G1064+E1065-F1065</f>
        <v>310.30000000000007</v>
      </c>
    </row>
    <row r="1066" spans="2:7">
      <c r="B1066" s="422"/>
      <c r="C1066" s="422"/>
      <c r="G1066" s="2">
        <f>+G1065+E1066-F1066</f>
        <v>310.30000000000007</v>
      </c>
    </row>
    <row r="1067" spans="2:7">
      <c r="B1067" s="422"/>
      <c r="C1067" s="422"/>
      <c r="G1067" s="2">
        <f>+G1066+E1067-F1067</f>
        <v>310.30000000000007</v>
      </c>
    </row>
    <row r="1068" spans="2:7">
      <c r="B1068" s="422"/>
      <c r="C1068" s="422"/>
      <c r="G1068" s="2">
        <f>+G1067+E1068-F1068</f>
        <v>310.30000000000007</v>
      </c>
    </row>
    <row r="1069" spans="2:7">
      <c r="B1069" s="422"/>
      <c r="C1069" s="422"/>
      <c r="G1069" s="2">
        <f>+G1068+E1069-F1069</f>
        <v>310.30000000000007</v>
      </c>
    </row>
    <row r="1070" spans="2:7">
      <c r="B1070" s="422"/>
      <c r="C1070" s="422"/>
      <c r="G1070" s="2">
        <f>+G1069+E1070-F1070</f>
        <v>310.30000000000007</v>
      </c>
    </row>
    <row r="1071" spans="2:7">
      <c r="B1071" s="422"/>
      <c r="C1071" s="422"/>
      <c r="G1071" s="2">
        <f>+G1070+E1071-F1071</f>
        <v>310.30000000000007</v>
      </c>
    </row>
    <row r="1072" spans="2:7">
      <c r="B1072" s="422"/>
      <c r="C1072" s="422"/>
      <c r="G1072" s="2">
        <f>+G1071+E1072-F1072</f>
        <v>310.30000000000007</v>
      </c>
    </row>
    <row r="1073" spans="2:7">
      <c r="B1073" s="422"/>
      <c r="C1073" s="422"/>
      <c r="G1073" s="2">
        <f>+G1072+E1073-F1073</f>
        <v>310.30000000000007</v>
      </c>
    </row>
    <row r="1074" spans="2:7">
      <c r="B1074" s="422"/>
      <c r="C1074" s="422"/>
      <c r="G1074" s="2">
        <f>+G1073+E1074-F1074</f>
        <v>310.30000000000007</v>
      </c>
    </row>
    <row r="1075" spans="2:7">
      <c r="B1075" s="422"/>
      <c r="C1075" s="422"/>
      <c r="G1075" s="2">
        <f>+G1074+E1075-F1075</f>
        <v>310.30000000000007</v>
      </c>
    </row>
    <row r="1076" spans="2:7">
      <c r="B1076" s="422"/>
      <c r="C1076" s="422"/>
      <c r="G1076" s="2">
        <f>+G1075+E1076-F1076</f>
        <v>310.30000000000007</v>
      </c>
    </row>
    <row r="1077" spans="2:7">
      <c r="B1077" s="422"/>
      <c r="C1077" s="422"/>
      <c r="G1077" s="2">
        <f>+G1076+E1077-F1077</f>
        <v>310.30000000000007</v>
      </c>
    </row>
    <row r="1078" spans="2:7">
      <c r="B1078" s="422"/>
      <c r="C1078" s="422"/>
      <c r="G1078" s="2">
        <f>+G1077+E1078-F1078</f>
        <v>310.30000000000007</v>
      </c>
    </row>
    <row r="1079" spans="2:7">
      <c r="B1079" s="422"/>
      <c r="C1079" s="422"/>
      <c r="G1079" s="2">
        <f>+G1078+E1079-F1079</f>
        <v>310.30000000000007</v>
      </c>
    </row>
    <row r="1080" spans="2:7">
      <c r="B1080" s="422"/>
      <c r="C1080" s="422"/>
      <c r="G1080" s="2">
        <f>+G1079+E1080-F1080</f>
        <v>310.30000000000007</v>
      </c>
    </row>
    <row r="1081" spans="2:7">
      <c r="B1081" s="422"/>
      <c r="C1081" s="422"/>
      <c r="G1081" s="2">
        <f>+G1080+E1081-F1081</f>
        <v>310.30000000000007</v>
      </c>
    </row>
    <row r="1082" spans="2:7">
      <c r="B1082" s="422"/>
      <c r="C1082" s="422"/>
      <c r="G1082" s="2">
        <f>+G1081+E1082-F1082</f>
        <v>310.30000000000007</v>
      </c>
    </row>
    <row r="1083" spans="2:7">
      <c r="B1083" s="422"/>
      <c r="C1083" s="422"/>
      <c r="G1083" s="2">
        <f>+G1082+E1083-F1083</f>
        <v>310.30000000000007</v>
      </c>
    </row>
    <row r="1084" spans="2:7">
      <c r="B1084" s="422"/>
      <c r="C1084" s="422"/>
      <c r="G1084" s="2">
        <f>+G1083+E1084-F1084</f>
        <v>310.30000000000007</v>
      </c>
    </row>
    <row r="1085" spans="2:7">
      <c r="B1085" s="422"/>
      <c r="C1085" s="422"/>
      <c r="G1085" s="2">
        <f>+G1084+E1085-F1085</f>
        <v>310.30000000000007</v>
      </c>
    </row>
    <row r="1086" spans="2:7">
      <c r="B1086" s="422"/>
      <c r="C1086" s="422"/>
      <c r="G1086" s="2">
        <f>+G1085+E1086-F1086</f>
        <v>310.30000000000007</v>
      </c>
    </row>
    <row r="1087" spans="2:7">
      <c r="B1087" s="422"/>
      <c r="C1087" s="422"/>
      <c r="G1087" s="2">
        <f>+G1086+E1087-F1087</f>
        <v>310.30000000000007</v>
      </c>
    </row>
    <row r="1088" spans="2:7">
      <c r="B1088" s="422"/>
      <c r="C1088" s="422"/>
      <c r="G1088" s="2">
        <f>+G1087+E1088-F1088</f>
        <v>310.30000000000007</v>
      </c>
    </row>
    <row r="1089" spans="2:7">
      <c r="B1089" s="422"/>
      <c r="C1089" s="422"/>
      <c r="G1089" s="2">
        <f>+G1088+E1089-F1089</f>
        <v>310.30000000000007</v>
      </c>
    </row>
    <row r="1090" spans="2:7">
      <c r="B1090" s="422"/>
      <c r="C1090" s="422"/>
      <c r="G1090" s="2">
        <f>+G1089+E1090-F1090</f>
        <v>310.30000000000007</v>
      </c>
    </row>
    <row r="1091" spans="2:7">
      <c r="B1091" s="422"/>
      <c r="C1091" s="422"/>
      <c r="G1091" s="2">
        <f>+G1090+E1091-F1091</f>
        <v>310.30000000000007</v>
      </c>
    </row>
    <row r="1092" spans="2:7">
      <c r="B1092" s="422"/>
      <c r="C1092" s="422"/>
      <c r="G1092" s="2">
        <f>+G1091+E1092-F1092</f>
        <v>310.30000000000007</v>
      </c>
    </row>
    <row r="1093" spans="2:7">
      <c r="B1093" s="422"/>
      <c r="C1093" s="422"/>
      <c r="G1093" s="2">
        <f>+G1092+E1093-F1093</f>
        <v>310.30000000000007</v>
      </c>
    </row>
    <row r="1094" spans="2:7">
      <c r="B1094" s="422"/>
      <c r="C1094" s="422"/>
      <c r="G1094" s="2">
        <f>+G1093+E1094-F1094</f>
        <v>310.30000000000007</v>
      </c>
    </row>
    <row r="1095" spans="2:7">
      <c r="B1095" s="422"/>
      <c r="C1095" s="422"/>
      <c r="G1095" s="2">
        <f>+G1094+E1095-F1095</f>
        <v>310.30000000000007</v>
      </c>
    </row>
    <row r="1096" spans="2:7">
      <c r="B1096" s="422"/>
      <c r="C1096" s="422"/>
      <c r="G1096" s="2">
        <f>+G1095+E1096-F1096</f>
        <v>310.30000000000007</v>
      </c>
    </row>
    <row r="1097" spans="2:7">
      <c r="B1097" s="422"/>
      <c r="C1097" s="422"/>
      <c r="G1097" s="2">
        <f>+G1096+E1097-F1097</f>
        <v>310.30000000000007</v>
      </c>
    </row>
    <row r="1098" spans="2:7">
      <c r="B1098" s="422"/>
      <c r="C1098" s="422"/>
      <c r="G1098" s="2">
        <f>+G1097+E1098-F1098</f>
        <v>310.30000000000007</v>
      </c>
    </row>
    <row r="1099" spans="2:7">
      <c r="B1099" s="422"/>
      <c r="C1099" s="422"/>
      <c r="G1099" s="2">
        <f>+G1098+E1099-F1099</f>
        <v>310.30000000000007</v>
      </c>
    </row>
    <row r="1100" spans="2:7">
      <c r="B1100" s="422"/>
      <c r="C1100" s="422"/>
      <c r="G1100" s="2">
        <f>+G1099+E1100-F1100</f>
        <v>310.30000000000007</v>
      </c>
    </row>
    <row r="1101" spans="2:7">
      <c r="B1101" s="422"/>
      <c r="C1101" s="422"/>
      <c r="G1101" s="2">
        <f>+G1100+E1101-F1101</f>
        <v>310.30000000000007</v>
      </c>
    </row>
    <row r="1102" spans="2:7">
      <c r="B1102" s="422"/>
      <c r="C1102" s="422"/>
      <c r="G1102" s="2">
        <f>+G1101+E1102-F1102</f>
        <v>310.30000000000007</v>
      </c>
    </row>
    <row r="1103" spans="2:7">
      <c r="B1103" s="422"/>
      <c r="C1103" s="422"/>
      <c r="G1103" s="2">
        <f>+G1102+E1103-F1103</f>
        <v>310.30000000000007</v>
      </c>
    </row>
    <row r="1104" spans="2:7">
      <c r="B1104" s="422"/>
      <c r="C1104" s="422"/>
      <c r="G1104" s="2">
        <f>+G1103+E1104-F1104</f>
        <v>310.30000000000007</v>
      </c>
    </row>
    <row r="1105" spans="2:7">
      <c r="B1105" s="422"/>
      <c r="C1105" s="422"/>
      <c r="G1105" s="2">
        <f>+G1104+E1105-F1105</f>
        <v>310.30000000000007</v>
      </c>
    </row>
    <row r="1106" spans="2:7">
      <c r="B1106" s="422"/>
      <c r="C1106" s="422"/>
      <c r="G1106" s="2">
        <f>+G1105+E1106-F1106</f>
        <v>310.30000000000007</v>
      </c>
    </row>
    <row r="1107" spans="2:7">
      <c r="B1107" s="422"/>
      <c r="C1107" s="422"/>
      <c r="G1107" s="2">
        <f>+G1106+E1107-F1107</f>
        <v>310.30000000000007</v>
      </c>
    </row>
    <row r="1108" spans="2:7">
      <c r="B1108" s="422"/>
      <c r="C1108" s="422"/>
      <c r="G1108" s="2">
        <f>+G1107+E1108-F1108</f>
        <v>310.30000000000007</v>
      </c>
    </row>
    <row r="1109" spans="2:7">
      <c r="B1109" s="422"/>
      <c r="C1109" s="422"/>
      <c r="G1109" s="2">
        <f>+G1108+E1109-F1109</f>
        <v>310.30000000000007</v>
      </c>
    </row>
    <row r="1110" spans="2:7">
      <c r="B1110" s="422"/>
      <c r="C1110" s="422"/>
      <c r="G1110" s="2">
        <f>+G1109+E1110-F1110</f>
        <v>310.30000000000007</v>
      </c>
    </row>
    <row r="1111" spans="2:7">
      <c r="B1111" s="422"/>
      <c r="C1111" s="422"/>
      <c r="G1111" s="2">
        <f>+G1110+E1111-F1111</f>
        <v>310.30000000000007</v>
      </c>
    </row>
    <row r="1112" spans="2:7">
      <c r="B1112" s="422"/>
      <c r="C1112" s="422"/>
      <c r="G1112" s="2">
        <f>+G1111+E1112-F1112</f>
        <v>310.30000000000007</v>
      </c>
    </row>
    <row r="1113" spans="2:7">
      <c r="B1113" s="422"/>
      <c r="C1113" s="422"/>
      <c r="G1113" s="2">
        <f>+G1112+E1113-F1113</f>
        <v>310.30000000000007</v>
      </c>
    </row>
    <row r="1114" spans="2:7">
      <c r="B1114" s="422"/>
      <c r="C1114" s="422"/>
      <c r="G1114" s="2">
        <f>+G1113+E1114-F1114</f>
        <v>310.30000000000007</v>
      </c>
    </row>
    <row r="1115" spans="2:7">
      <c r="B1115" s="422"/>
      <c r="C1115" s="422"/>
      <c r="G1115" s="2">
        <f>+G1114+E1115-F1115</f>
        <v>310.30000000000007</v>
      </c>
    </row>
    <row r="1116" spans="2:7">
      <c r="B1116" s="422"/>
      <c r="C1116" s="422"/>
      <c r="G1116" s="2">
        <f>+G1115+E1116-F1116</f>
        <v>310.30000000000007</v>
      </c>
    </row>
    <row r="1117" spans="2:7">
      <c r="B1117" s="422"/>
      <c r="C1117" s="422"/>
      <c r="G1117" s="2">
        <f>+G1116+E1117-F1117</f>
        <v>310.30000000000007</v>
      </c>
    </row>
    <row r="1118" spans="2:7">
      <c r="B1118" s="422"/>
      <c r="C1118" s="422"/>
      <c r="G1118" s="2">
        <f>+G1117+E1118-F1118</f>
        <v>310.30000000000007</v>
      </c>
    </row>
    <row r="1119" spans="2:7">
      <c r="B1119" s="422"/>
      <c r="C1119" s="422"/>
      <c r="G1119" s="2">
        <f>+G1118+E1119-F1119</f>
        <v>310.30000000000007</v>
      </c>
    </row>
    <row r="1120" spans="2:7">
      <c r="B1120" s="422"/>
      <c r="C1120" s="422"/>
      <c r="G1120" s="2">
        <f>+G1119+E1120-F1120</f>
        <v>310.30000000000007</v>
      </c>
    </row>
    <row r="1121" spans="2:7">
      <c r="B1121" s="422"/>
      <c r="C1121" s="422"/>
      <c r="G1121" s="2">
        <f>+G1120+E1121-F1121</f>
        <v>310.30000000000007</v>
      </c>
    </row>
    <row r="1122" spans="2:7">
      <c r="B1122" s="422"/>
      <c r="C1122" s="422"/>
      <c r="G1122" s="2">
        <f>+G1121+E1122-F1122</f>
        <v>310.30000000000007</v>
      </c>
    </row>
    <row r="1123" spans="2:7">
      <c r="B1123" s="422"/>
      <c r="C1123" s="422"/>
      <c r="G1123" s="2">
        <f>+G1122+E1123-F1123</f>
        <v>310.30000000000007</v>
      </c>
    </row>
    <row r="1124" spans="2:7">
      <c r="B1124" s="422"/>
      <c r="C1124" s="422"/>
      <c r="G1124" s="2">
        <f>+G1123+E1124-F1124</f>
        <v>310.30000000000007</v>
      </c>
    </row>
    <row r="1125" spans="2:7">
      <c r="B1125" s="422"/>
      <c r="C1125" s="422"/>
      <c r="G1125" s="2">
        <f>+G1124+E1125-F1125</f>
        <v>310.30000000000007</v>
      </c>
    </row>
    <row r="1126" spans="2:7">
      <c r="B1126" s="422"/>
      <c r="C1126" s="422"/>
      <c r="G1126" s="2">
        <f>+G1125+E1126-F1126</f>
        <v>310.30000000000007</v>
      </c>
    </row>
    <row r="1127" spans="2:7">
      <c r="B1127" s="422"/>
      <c r="C1127" s="422"/>
      <c r="G1127" s="2">
        <f>+G1126+E1127-F1127</f>
        <v>310.30000000000007</v>
      </c>
    </row>
    <row r="1128" spans="2:7">
      <c r="B1128" s="422"/>
      <c r="C1128" s="422"/>
      <c r="G1128" s="2">
        <f>+G1127+E1128-F1128</f>
        <v>310.30000000000007</v>
      </c>
    </row>
    <row r="1129" spans="2:7">
      <c r="B1129" s="422"/>
      <c r="C1129" s="422"/>
      <c r="G1129" s="2">
        <f>+G1128+E1129-F1129</f>
        <v>310.30000000000007</v>
      </c>
    </row>
    <row r="1130" spans="2:7">
      <c r="B1130" s="422"/>
      <c r="C1130" s="422"/>
      <c r="G1130" s="2">
        <f>+G1129+E1130-F1130</f>
        <v>310.30000000000007</v>
      </c>
    </row>
    <row r="1131" spans="2:7">
      <c r="B1131" s="422"/>
      <c r="C1131" s="422"/>
      <c r="G1131" s="2">
        <f>+G1130+E1131-F1131</f>
        <v>310.30000000000007</v>
      </c>
    </row>
    <row r="1132" spans="2:7">
      <c r="B1132" s="422"/>
      <c r="C1132" s="422"/>
      <c r="G1132" s="2">
        <f>+G1131+E1132-F1132</f>
        <v>310.30000000000007</v>
      </c>
    </row>
    <row r="1133" spans="2:7">
      <c r="B1133" s="422"/>
      <c r="C1133" s="422"/>
      <c r="G1133" s="2">
        <f>+G1132+E1133-F1133</f>
        <v>310.30000000000007</v>
      </c>
    </row>
    <row r="1134" spans="2:7">
      <c r="B1134" s="422"/>
      <c r="C1134" s="422"/>
      <c r="G1134" s="2">
        <f>+G1133+E1134-F1134</f>
        <v>310.30000000000007</v>
      </c>
    </row>
    <row r="1135" spans="2:7">
      <c r="B1135" s="422"/>
      <c r="C1135" s="422"/>
      <c r="G1135" s="2">
        <f>+G1134+E1135-F1135</f>
        <v>310.30000000000007</v>
      </c>
    </row>
    <row r="1136" spans="2:7">
      <c r="B1136" s="422"/>
      <c r="C1136" s="422"/>
      <c r="G1136" s="2">
        <f>+G1135+E1136-F1136</f>
        <v>310.30000000000007</v>
      </c>
    </row>
    <row r="1137" spans="2:7">
      <c r="B1137" s="422"/>
      <c r="C1137" s="422"/>
      <c r="G1137" s="2">
        <f>+G1136+E1137-F1137</f>
        <v>310.30000000000007</v>
      </c>
    </row>
    <row r="1138" spans="2:7">
      <c r="B1138" s="422"/>
      <c r="C1138" s="422"/>
      <c r="G1138" s="2">
        <f>+G1137+E1138-F1138</f>
        <v>310.30000000000007</v>
      </c>
    </row>
    <row r="1139" spans="2:7">
      <c r="B1139" s="422"/>
      <c r="C1139" s="422"/>
      <c r="G1139" s="2">
        <f>+G1138+E1139-F1139</f>
        <v>310.30000000000007</v>
      </c>
    </row>
    <row r="1140" spans="2:7">
      <c r="B1140" s="422"/>
      <c r="C1140" s="422"/>
      <c r="G1140" s="2">
        <f>+G1139+E1140-F1140</f>
        <v>310.30000000000007</v>
      </c>
    </row>
    <row r="1141" spans="2:7">
      <c r="B1141" s="422"/>
      <c r="C1141" s="422"/>
      <c r="G1141" s="2">
        <f>+G1140+E1141-F1141</f>
        <v>310.30000000000007</v>
      </c>
    </row>
    <row r="1142" spans="2:7">
      <c r="B1142" s="422"/>
      <c r="C1142" s="422"/>
      <c r="G1142" s="2">
        <f>+G1141+E1142-F1142</f>
        <v>310.30000000000007</v>
      </c>
    </row>
    <row r="1143" spans="2:7">
      <c r="B1143" s="422"/>
      <c r="C1143" s="422"/>
      <c r="G1143" s="2">
        <f>+G1142+E1143-F1143</f>
        <v>310.30000000000007</v>
      </c>
    </row>
    <row r="1144" spans="2:7">
      <c r="B1144" s="422"/>
      <c r="C1144" s="422"/>
      <c r="G1144" s="2">
        <f>+G1143+E1144-F1144</f>
        <v>310.30000000000007</v>
      </c>
    </row>
    <row r="1145" spans="2:7">
      <c r="B1145" s="422"/>
      <c r="C1145" s="422"/>
      <c r="G1145" s="2">
        <f>+G1144+E1145-F1145</f>
        <v>310.30000000000007</v>
      </c>
    </row>
    <row r="1146" spans="2:7">
      <c r="B1146" s="422"/>
      <c r="C1146" s="422"/>
      <c r="G1146" s="2">
        <f>+G1145+E1146-F1146</f>
        <v>310.30000000000007</v>
      </c>
    </row>
    <row r="1147" spans="2:7">
      <c r="B1147" s="422"/>
      <c r="C1147" s="422"/>
      <c r="G1147" s="2">
        <f>+G1146+E1147-F1147</f>
        <v>310.30000000000007</v>
      </c>
    </row>
    <row r="1148" spans="2:7">
      <c r="B1148" s="422"/>
      <c r="C1148" s="422"/>
      <c r="G1148" s="2">
        <f>+G1147+E1148-F1148</f>
        <v>310.30000000000007</v>
      </c>
    </row>
    <row r="1149" spans="2:7">
      <c r="B1149" s="422"/>
      <c r="C1149" s="422"/>
      <c r="G1149" s="2">
        <f>+G1148+E1149-F1149</f>
        <v>310.30000000000007</v>
      </c>
    </row>
    <row r="1150" spans="2:7">
      <c r="B1150" s="422"/>
      <c r="C1150" s="422"/>
      <c r="G1150" s="2">
        <f>+G1149+E1150-F1150</f>
        <v>310.30000000000007</v>
      </c>
    </row>
    <row r="1151" spans="2:7">
      <c r="B1151" s="422"/>
      <c r="C1151" s="422"/>
      <c r="G1151" s="2">
        <f>+G1150+E1151-F1151</f>
        <v>310.30000000000007</v>
      </c>
    </row>
    <row r="1152" spans="2:7">
      <c r="B1152" s="422"/>
      <c r="C1152" s="422"/>
      <c r="G1152" s="2">
        <f>+G1151+E1152-F1152</f>
        <v>310.30000000000007</v>
      </c>
    </row>
    <row r="1153" spans="2:7">
      <c r="B1153" s="422"/>
      <c r="C1153" s="422"/>
      <c r="G1153" s="2">
        <f>+G1152+E1153-F1153</f>
        <v>310.30000000000007</v>
      </c>
    </row>
    <row r="1154" spans="2:7">
      <c r="B1154" s="422"/>
      <c r="C1154" s="422"/>
      <c r="G1154" s="2">
        <f>+G1153+E1154-F1154</f>
        <v>310.30000000000007</v>
      </c>
    </row>
    <row r="1155" spans="2:7">
      <c r="B1155" s="422"/>
      <c r="C1155" s="422"/>
      <c r="G1155" s="2">
        <f>+G1154+E1155-F1155</f>
        <v>310.30000000000007</v>
      </c>
    </row>
    <row r="1156" spans="2:7">
      <c r="B1156" s="422"/>
      <c r="C1156" s="422"/>
      <c r="G1156" s="2">
        <f>+G1155+E1156-F1156</f>
        <v>310.30000000000007</v>
      </c>
    </row>
    <row r="1157" spans="2:7">
      <c r="B1157" s="422"/>
      <c r="C1157" s="422"/>
      <c r="G1157" s="2">
        <f>+G1156+E1157-F1157</f>
        <v>310.30000000000007</v>
      </c>
    </row>
    <row r="1158" spans="2:7">
      <c r="B1158" s="422"/>
      <c r="C1158" s="422"/>
      <c r="G1158" s="2">
        <f>+G1157+E1158-F1158</f>
        <v>310.30000000000007</v>
      </c>
    </row>
    <row r="1159" spans="2:7">
      <c r="B1159" s="422"/>
      <c r="C1159" s="422"/>
      <c r="G1159" s="2">
        <f>+G1158+E1159-F1159</f>
        <v>310.30000000000007</v>
      </c>
    </row>
    <row r="1160" spans="2:7">
      <c r="B1160" s="422"/>
      <c r="C1160" s="422"/>
      <c r="G1160" s="2">
        <f>+G1159+E1160-F1160</f>
        <v>310.30000000000007</v>
      </c>
    </row>
    <row r="1161" spans="2:7">
      <c r="B1161" s="422"/>
      <c r="C1161" s="422"/>
      <c r="G1161" s="2">
        <f>+G1160+E1161-F1161</f>
        <v>310.30000000000007</v>
      </c>
    </row>
    <row r="1162" spans="2:7">
      <c r="B1162" s="422"/>
      <c r="C1162" s="422"/>
      <c r="G1162" s="2">
        <f>+G1161+E1162-F1162</f>
        <v>310.30000000000007</v>
      </c>
    </row>
    <row r="1163" spans="2:7">
      <c r="B1163" s="422"/>
      <c r="C1163" s="422"/>
      <c r="G1163" s="2">
        <f>+G1162+E1163-F1163</f>
        <v>310.30000000000007</v>
      </c>
    </row>
    <row r="1164" spans="2:7">
      <c r="B1164" s="422"/>
      <c r="C1164" s="422"/>
      <c r="G1164" s="2">
        <f>+G1163+E1164-F1164</f>
        <v>310.30000000000007</v>
      </c>
    </row>
    <row r="1165" spans="2:7">
      <c r="B1165" s="422"/>
      <c r="C1165" s="422"/>
      <c r="G1165" s="2">
        <f>+G1164+E1165-F1165</f>
        <v>310.30000000000007</v>
      </c>
    </row>
    <row r="1166" spans="2:7">
      <c r="B1166" s="422"/>
      <c r="C1166" s="422"/>
      <c r="G1166" s="2">
        <f>+G1165+E1166-F1166</f>
        <v>310.30000000000007</v>
      </c>
    </row>
    <row r="1167" spans="2:7">
      <c r="B1167" s="422"/>
      <c r="C1167" s="422"/>
      <c r="G1167" s="2">
        <f>+G1166+E1167-F1167</f>
        <v>310.30000000000007</v>
      </c>
    </row>
    <row r="1168" spans="2:7">
      <c r="B1168" s="422"/>
      <c r="C1168" s="422"/>
      <c r="G1168" s="2">
        <f>+G1167+E1168-F1168</f>
        <v>310.30000000000007</v>
      </c>
    </row>
    <row r="1169" spans="2:7">
      <c r="B1169" s="422"/>
      <c r="C1169" s="422"/>
      <c r="G1169" s="2">
        <f>+G1168+E1169-F1169</f>
        <v>310.30000000000007</v>
      </c>
    </row>
    <row r="1170" spans="2:7">
      <c r="B1170" s="422"/>
      <c r="C1170" s="422"/>
      <c r="G1170" s="2">
        <f>+G1169+E1170-F1170</f>
        <v>310.30000000000007</v>
      </c>
    </row>
    <row r="1171" spans="2:7">
      <c r="B1171" s="422"/>
      <c r="C1171" s="422"/>
      <c r="G1171" s="2">
        <f>+G1170+E1171-F1171</f>
        <v>310.30000000000007</v>
      </c>
    </row>
    <row r="1172" spans="2:7">
      <c r="B1172" s="422"/>
      <c r="C1172" s="422"/>
      <c r="G1172" s="2">
        <f>+G1171+E1172-F1172</f>
        <v>310.30000000000007</v>
      </c>
    </row>
    <row r="1173" spans="2:7">
      <c r="B1173" s="422"/>
      <c r="C1173" s="422"/>
      <c r="G1173" s="2">
        <f>+G1172+E1173-F1173</f>
        <v>310.30000000000007</v>
      </c>
    </row>
    <row r="1174" spans="2:7">
      <c r="B1174" s="422"/>
      <c r="C1174" s="422"/>
      <c r="G1174" s="2">
        <f>+G1173+E1174-F1174</f>
        <v>310.30000000000007</v>
      </c>
    </row>
    <row r="1175" spans="2:7">
      <c r="B1175" s="422"/>
      <c r="C1175" s="422"/>
      <c r="G1175" s="2">
        <f>+G1174+E1175-F1175</f>
        <v>310.30000000000007</v>
      </c>
    </row>
    <row r="1176" spans="2:7">
      <c r="B1176" s="422"/>
      <c r="C1176" s="422"/>
      <c r="G1176" s="2">
        <f>+G1175+E1176-F1176</f>
        <v>310.30000000000007</v>
      </c>
    </row>
    <row r="1177" spans="2:7">
      <c r="B1177" s="422"/>
      <c r="C1177" s="422"/>
      <c r="G1177" s="2">
        <f>+G1176+E1177-F1177</f>
        <v>310.30000000000007</v>
      </c>
    </row>
    <row r="1178" spans="2:7">
      <c r="B1178" s="422"/>
      <c r="C1178" s="422"/>
      <c r="G1178" s="2">
        <f>+G1177+E1178-F1178</f>
        <v>310.30000000000007</v>
      </c>
    </row>
    <row r="1179" spans="2:7">
      <c r="B1179" s="422"/>
      <c r="C1179" s="422"/>
      <c r="G1179" s="2">
        <f>+G1178+E1179-F1179</f>
        <v>310.30000000000007</v>
      </c>
    </row>
    <row r="1180" spans="2:7">
      <c r="B1180" s="422"/>
      <c r="C1180" s="422"/>
      <c r="G1180" s="2">
        <f>+G1179+E1180-F1180</f>
        <v>310.30000000000007</v>
      </c>
    </row>
    <row r="1181" spans="2:7">
      <c r="B1181" s="422"/>
      <c r="C1181" s="422"/>
      <c r="G1181" s="2">
        <f>+G1180+E1181-F1181</f>
        <v>310.30000000000007</v>
      </c>
    </row>
    <row r="1182" spans="2:7">
      <c r="B1182" s="422"/>
      <c r="C1182" s="422"/>
      <c r="G1182" s="2">
        <f>+G1181+E1182-F1182</f>
        <v>310.30000000000007</v>
      </c>
    </row>
    <row r="1183" spans="2:7">
      <c r="B1183" s="422"/>
      <c r="C1183" s="422"/>
      <c r="G1183" s="2">
        <f>+G1182+E1183-F1183</f>
        <v>310.30000000000007</v>
      </c>
    </row>
    <row r="1184" spans="2:7">
      <c r="B1184" s="422"/>
      <c r="C1184" s="422"/>
      <c r="G1184" s="2">
        <f>+G1183+E1184-F1184</f>
        <v>310.30000000000007</v>
      </c>
    </row>
    <row r="1185" spans="2:7">
      <c r="B1185" s="422"/>
      <c r="C1185" s="422"/>
      <c r="G1185" s="2">
        <f>+G1184+E1185-F1185</f>
        <v>310.30000000000007</v>
      </c>
    </row>
    <row r="1186" spans="2:7">
      <c r="B1186" s="422"/>
      <c r="C1186" s="422"/>
      <c r="G1186" s="2">
        <f>+G1185+E1186-F1186</f>
        <v>310.30000000000007</v>
      </c>
    </row>
    <row r="1187" spans="2:7">
      <c r="B1187" s="422"/>
      <c r="C1187" s="422"/>
      <c r="G1187" s="2">
        <f>+G1186+E1187-F1187</f>
        <v>310.30000000000007</v>
      </c>
    </row>
    <row r="1188" spans="2:7">
      <c r="B1188" s="422"/>
      <c r="C1188" s="422"/>
      <c r="G1188" s="2">
        <f>+G1187+E1188-F1188</f>
        <v>310.30000000000007</v>
      </c>
    </row>
    <row r="1189" spans="2:7">
      <c r="B1189" s="422"/>
      <c r="C1189" s="422"/>
      <c r="G1189" s="2">
        <f>+G1188+E1189-F1189</f>
        <v>310.30000000000007</v>
      </c>
    </row>
    <row r="1190" spans="2:7">
      <c r="B1190" s="422"/>
      <c r="C1190" s="422"/>
      <c r="G1190" s="2">
        <f>+G1189+E1190-F1190</f>
        <v>310.30000000000007</v>
      </c>
    </row>
    <row r="1191" spans="2:7">
      <c r="B1191" s="422"/>
      <c r="C1191" s="422"/>
      <c r="G1191" s="2">
        <f>+G1190+E1191-F1191</f>
        <v>310.30000000000007</v>
      </c>
    </row>
    <row r="1192" spans="2:7">
      <c r="B1192" s="422"/>
      <c r="C1192" s="422"/>
      <c r="G1192" s="2">
        <f>+G1191+E1192-F1192</f>
        <v>310.30000000000007</v>
      </c>
    </row>
    <row r="1193" spans="2:7">
      <c r="B1193" s="422"/>
      <c r="C1193" s="422"/>
      <c r="G1193" s="2">
        <f>+G1192+E1193-F1193</f>
        <v>310.30000000000007</v>
      </c>
    </row>
    <row r="1194" spans="2:7">
      <c r="B1194" s="422"/>
      <c r="C1194" s="422"/>
      <c r="G1194" s="2">
        <f>+G1193+E1194-F1194</f>
        <v>310.30000000000007</v>
      </c>
    </row>
    <row r="1195" spans="2:7">
      <c r="B1195" s="422"/>
      <c r="C1195" s="422"/>
      <c r="G1195" s="2">
        <f>+G1194+E1195-F1195</f>
        <v>310.30000000000007</v>
      </c>
    </row>
    <row r="1196" spans="2:7">
      <c r="B1196" s="422"/>
      <c r="C1196" s="422"/>
      <c r="G1196" s="2">
        <f>+G1195+E1196-F1196</f>
        <v>310.30000000000007</v>
      </c>
    </row>
    <row r="1197" spans="2:7">
      <c r="B1197" s="422"/>
      <c r="C1197" s="422"/>
      <c r="G1197" s="2">
        <f>+G1196+E1197-F1197</f>
        <v>310.30000000000007</v>
      </c>
    </row>
    <row r="1198" spans="2:7">
      <c r="B1198" s="422"/>
      <c r="C1198" s="422"/>
      <c r="G1198" s="2">
        <f>+G1197+E1198-F1198</f>
        <v>310.30000000000007</v>
      </c>
    </row>
    <row r="1199" spans="2:7">
      <c r="B1199" s="422"/>
      <c r="C1199" s="422"/>
      <c r="G1199" s="2">
        <f>+G1198+E1199-F1199</f>
        <v>310.30000000000007</v>
      </c>
    </row>
    <row r="1200" spans="2:7">
      <c r="B1200" s="422"/>
      <c r="C1200" s="422"/>
      <c r="G1200" s="2">
        <f>+G1199+E1200-F1200</f>
        <v>310.30000000000007</v>
      </c>
    </row>
    <row r="1201" spans="2:7">
      <c r="B1201" s="422"/>
      <c r="C1201" s="422"/>
      <c r="G1201" s="2">
        <f>+G1200+E1201-F1201</f>
        <v>310.30000000000007</v>
      </c>
    </row>
    <row r="1202" spans="2:7">
      <c r="B1202" s="422"/>
      <c r="C1202" s="422"/>
      <c r="G1202" s="2">
        <f>+G1201+E1202-F1202</f>
        <v>310.30000000000007</v>
      </c>
    </row>
    <row r="1203" spans="2:7">
      <c r="B1203" s="422"/>
      <c r="C1203" s="422"/>
      <c r="G1203" s="2">
        <f>+G1202+E1203-F1203</f>
        <v>310.30000000000007</v>
      </c>
    </row>
    <row r="1204" spans="2:7">
      <c r="B1204" s="422"/>
      <c r="C1204" s="422"/>
      <c r="G1204" s="2">
        <f>+G1203+E1204-F1204</f>
        <v>310.30000000000007</v>
      </c>
    </row>
    <row r="1205" spans="2:7">
      <c r="B1205" s="422"/>
      <c r="C1205" s="422"/>
      <c r="G1205" s="2">
        <f>+G1204+E1205-F1205</f>
        <v>310.30000000000007</v>
      </c>
    </row>
    <row r="1206" spans="2:7">
      <c r="B1206" s="422"/>
      <c r="C1206" s="422"/>
      <c r="G1206" s="2">
        <f>+G1205+E1206-F1206</f>
        <v>310.30000000000007</v>
      </c>
    </row>
    <row r="1207" spans="2:7">
      <c r="B1207" s="422"/>
      <c r="C1207" s="422"/>
      <c r="G1207" s="2">
        <f>+G1206+E1207-F1207</f>
        <v>310.30000000000007</v>
      </c>
    </row>
    <row r="1208" spans="2:7">
      <c r="B1208" s="422"/>
      <c r="C1208" s="422"/>
      <c r="G1208" s="2">
        <f>+G1207+E1208-F1208</f>
        <v>310.30000000000007</v>
      </c>
    </row>
    <row r="1209" spans="2:7">
      <c r="B1209" s="422"/>
      <c r="C1209" s="422"/>
      <c r="G1209" s="2">
        <f>+G1208+E1209-F1209</f>
        <v>310.30000000000007</v>
      </c>
    </row>
    <row r="1210" spans="2:7">
      <c r="B1210" s="422"/>
      <c r="C1210" s="422"/>
      <c r="G1210" s="2">
        <f>+G1209+E1210-F1210</f>
        <v>310.30000000000007</v>
      </c>
    </row>
    <row r="1211" spans="2:7">
      <c r="B1211" s="422"/>
      <c r="C1211" s="422"/>
      <c r="G1211" s="2">
        <f>+G1210+E1211-F1211</f>
        <v>310.30000000000007</v>
      </c>
    </row>
    <row r="1212" spans="2:7">
      <c r="B1212" s="422"/>
      <c r="C1212" s="422"/>
      <c r="G1212" s="2">
        <f>+G1211+E1212-F1212</f>
        <v>310.30000000000007</v>
      </c>
    </row>
    <row r="1213" spans="2:7">
      <c r="B1213" s="422"/>
      <c r="C1213" s="422"/>
      <c r="G1213" s="2">
        <f>+G1212+E1213-F1213</f>
        <v>310.30000000000007</v>
      </c>
    </row>
    <row r="1214" spans="2:7">
      <c r="B1214" s="422"/>
      <c r="C1214" s="422"/>
      <c r="G1214" s="2">
        <f>+G1213+E1214-F1214</f>
        <v>310.30000000000007</v>
      </c>
    </row>
    <row r="1215" spans="2:7">
      <c r="B1215" s="422"/>
      <c r="C1215" s="422"/>
      <c r="G1215" s="2">
        <f>+G1214+E1215-F1215</f>
        <v>310.30000000000007</v>
      </c>
    </row>
    <row r="1216" spans="2:7">
      <c r="B1216" s="422"/>
      <c r="C1216" s="422"/>
      <c r="G1216" s="2">
        <f>+G1215+E1216-F1216</f>
        <v>310.30000000000007</v>
      </c>
    </row>
    <row r="1217" spans="2:7">
      <c r="B1217" s="422"/>
      <c r="C1217" s="422"/>
      <c r="G1217" s="2">
        <f>+G1216+E1217-F1217</f>
        <v>310.30000000000007</v>
      </c>
    </row>
    <row r="1218" spans="2:7">
      <c r="B1218" s="422"/>
      <c r="C1218" s="422"/>
      <c r="G1218" s="2">
        <f>+G1217+E1218-F1218</f>
        <v>310.30000000000007</v>
      </c>
    </row>
    <row r="1219" spans="2:7">
      <c r="B1219" s="422"/>
      <c r="C1219" s="422"/>
      <c r="G1219" s="2">
        <f>+G1218+E1219-F1219</f>
        <v>310.30000000000007</v>
      </c>
    </row>
    <row r="1220" spans="2:7">
      <c r="B1220" s="422"/>
      <c r="C1220" s="422"/>
      <c r="G1220" s="2">
        <f>+G1219+E1220-F1220</f>
        <v>310.30000000000007</v>
      </c>
    </row>
    <row r="1221" spans="2:7">
      <c r="B1221" s="422"/>
      <c r="C1221" s="422"/>
      <c r="G1221" s="2">
        <f>+G1220+E1221-F1221</f>
        <v>310.30000000000007</v>
      </c>
    </row>
    <row r="1222" spans="2:7">
      <c r="B1222" s="422"/>
      <c r="C1222" s="422"/>
      <c r="G1222" s="2">
        <f>+G1221+E1222-F1222</f>
        <v>310.30000000000007</v>
      </c>
    </row>
    <row r="1223" spans="2:7">
      <c r="B1223" s="422"/>
      <c r="C1223" s="422"/>
      <c r="G1223" s="2">
        <f>+G1222+E1223-F1223</f>
        <v>310.30000000000007</v>
      </c>
    </row>
    <row r="1224" spans="2:7">
      <c r="B1224" s="422"/>
      <c r="C1224" s="422"/>
      <c r="G1224" s="2">
        <f>+G1223+E1224-F1224</f>
        <v>310.30000000000007</v>
      </c>
    </row>
    <row r="1225" spans="2:7">
      <c r="B1225" s="422"/>
      <c r="C1225" s="422"/>
      <c r="G1225" s="2">
        <f>+G1224+E1225-F1225</f>
        <v>310.30000000000007</v>
      </c>
    </row>
    <row r="1226" spans="2:7">
      <c r="B1226" s="422"/>
      <c r="C1226" s="422"/>
      <c r="G1226" s="2">
        <f>+G1225+E1226-F1226</f>
        <v>310.30000000000007</v>
      </c>
    </row>
    <row r="1227" spans="2:7">
      <c r="B1227" s="422"/>
      <c r="C1227" s="422"/>
      <c r="G1227" s="2">
        <f>+G1226+E1227-F1227</f>
        <v>310.30000000000007</v>
      </c>
    </row>
    <row r="1228" spans="2:7">
      <c r="B1228" s="422"/>
      <c r="C1228" s="422"/>
      <c r="G1228" s="2">
        <f>+G1227+E1228-F1228</f>
        <v>310.30000000000007</v>
      </c>
    </row>
    <row r="1229" spans="2:7">
      <c r="B1229" s="422"/>
      <c r="C1229" s="422"/>
      <c r="G1229" s="2">
        <f>+G1228+E1229-F1229</f>
        <v>310.30000000000007</v>
      </c>
    </row>
    <row r="1230" spans="2:7">
      <c r="B1230" s="422"/>
      <c r="C1230" s="422"/>
      <c r="G1230" s="2">
        <f>+G1229+E1230-F1230</f>
        <v>310.30000000000007</v>
      </c>
    </row>
    <row r="1231" spans="2:7">
      <c r="B1231" s="422"/>
      <c r="C1231" s="422"/>
      <c r="G1231" s="2">
        <f>+G1230+E1231-F1231</f>
        <v>310.30000000000007</v>
      </c>
    </row>
    <row r="1232" spans="2:7">
      <c r="B1232" s="422"/>
      <c r="C1232" s="422"/>
      <c r="G1232" s="2">
        <f>+G1231+E1232-F1232</f>
        <v>310.30000000000007</v>
      </c>
    </row>
    <row r="1233" spans="2:7">
      <c r="B1233" s="422"/>
      <c r="C1233" s="422"/>
      <c r="G1233" s="2">
        <f>+G1232+E1233-F1233</f>
        <v>310.30000000000007</v>
      </c>
    </row>
    <row r="1234" spans="2:7">
      <c r="B1234" s="422"/>
      <c r="C1234" s="422"/>
      <c r="G1234" s="2">
        <f>+G1233+E1234-F1234</f>
        <v>310.30000000000007</v>
      </c>
    </row>
    <row r="1235" spans="2:7">
      <c r="B1235" s="422"/>
      <c r="C1235" s="422"/>
      <c r="G1235" s="2">
        <f>+G1234+E1235-F1235</f>
        <v>310.30000000000007</v>
      </c>
    </row>
    <row r="1236" spans="2:7">
      <c r="B1236" s="422"/>
      <c r="C1236" s="422"/>
      <c r="G1236" s="2">
        <f>+G1235+E1236-F1236</f>
        <v>310.30000000000007</v>
      </c>
    </row>
    <row r="1237" spans="2:7">
      <c r="B1237" s="422"/>
      <c r="C1237" s="422"/>
      <c r="G1237" s="2">
        <f>+G1236+E1237-F1237</f>
        <v>310.30000000000007</v>
      </c>
    </row>
    <row r="1238" spans="2:7">
      <c r="B1238" s="422"/>
      <c r="C1238" s="422"/>
      <c r="G1238" s="2">
        <f>+G1237+E1238-F1238</f>
        <v>310.30000000000007</v>
      </c>
    </row>
    <row r="1239" spans="2:7">
      <c r="B1239" s="422"/>
      <c r="C1239" s="422"/>
      <c r="G1239" s="2">
        <f>+G1238+E1239-F1239</f>
        <v>310.30000000000007</v>
      </c>
    </row>
    <row r="1240" spans="2:7">
      <c r="B1240" s="422"/>
      <c r="C1240" s="422"/>
      <c r="G1240" s="2">
        <f>+G1239+E1240-F1240</f>
        <v>310.30000000000007</v>
      </c>
    </row>
    <row r="1241" spans="2:7">
      <c r="B1241" s="422"/>
      <c r="C1241" s="422"/>
      <c r="G1241" s="2">
        <f>+G1240+E1241-F1241</f>
        <v>310.30000000000007</v>
      </c>
    </row>
    <row r="1242" spans="2:7">
      <c r="B1242" s="422"/>
      <c r="C1242" s="422"/>
      <c r="G1242" s="2">
        <f>+G1241+E1242-F1242</f>
        <v>310.30000000000007</v>
      </c>
    </row>
    <row r="1243" spans="2:7">
      <c r="B1243" s="422"/>
      <c r="C1243" s="422"/>
      <c r="G1243" s="2">
        <f>+G1242+E1243-F1243</f>
        <v>310.30000000000007</v>
      </c>
    </row>
    <row r="1244" spans="2:7">
      <c r="B1244" s="422"/>
      <c r="C1244" s="422"/>
      <c r="G1244" s="2">
        <f>+G1243+E1244-F1244</f>
        <v>310.30000000000007</v>
      </c>
    </row>
    <row r="1245" spans="2:7">
      <c r="B1245" s="422"/>
      <c r="C1245" s="422"/>
      <c r="G1245" s="2">
        <f>+G1244+E1245-F1245</f>
        <v>310.30000000000007</v>
      </c>
    </row>
    <row r="1246" spans="2:7">
      <c r="B1246" s="422"/>
      <c r="C1246" s="422"/>
      <c r="G1246" s="2">
        <f>+G1245+E1246-F1246</f>
        <v>310.30000000000007</v>
      </c>
    </row>
    <row r="1247" spans="2:7">
      <c r="B1247" s="422"/>
      <c r="C1247" s="422"/>
      <c r="G1247" s="2">
        <f>+G1246+E1247-F1247</f>
        <v>310.30000000000007</v>
      </c>
    </row>
    <row r="1248" spans="2:7">
      <c r="B1248" s="422"/>
      <c r="C1248" s="422"/>
      <c r="G1248" s="2">
        <f>+G1247+E1248-F1248</f>
        <v>310.30000000000007</v>
      </c>
    </row>
    <row r="1249" spans="2:7">
      <c r="B1249" s="422"/>
      <c r="C1249" s="422"/>
      <c r="G1249" s="2">
        <f>+G1248+E1249-F1249</f>
        <v>310.30000000000007</v>
      </c>
    </row>
    <row r="1250" spans="2:7">
      <c r="B1250" s="422"/>
      <c r="C1250" s="422"/>
      <c r="G1250" s="2">
        <f>+G1249+E1250-F1250</f>
        <v>310.30000000000007</v>
      </c>
    </row>
    <row r="1251" spans="2:7">
      <c r="B1251" s="422"/>
      <c r="C1251" s="422"/>
      <c r="G1251" s="2">
        <f>+G1250+E1251-F1251</f>
        <v>310.30000000000007</v>
      </c>
    </row>
    <row r="1252" spans="2:7">
      <c r="B1252" s="422"/>
      <c r="C1252" s="422"/>
      <c r="G1252" s="2">
        <f>+G1251+E1252-F1252</f>
        <v>310.30000000000007</v>
      </c>
    </row>
    <row r="1253" spans="2:7">
      <c r="B1253" s="422"/>
      <c r="C1253" s="422"/>
      <c r="G1253" s="2">
        <f>+G1252+E1253-F1253</f>
        <v>310.30000000000007</v>
      </c>
    </row>
    <row r="1254" spans="2:7">
      <c r="B1254" s="422"/>
      <c r="C1254" s="422"/>
      <c r="G1254" s="2">
        <f>+G1253+E1254-F1254</f>
        <v>310.30000000000007</v>
      </c>
    </row>
    <row r="1255" spans="2:7">
      <c r="B1255" s="422"/>
      <c r="C1255" s="422"/>
      <c r="G1255" s="2">
        <f>+G1254+E1255-F1255</f>
        <v>310.30000000000007</v>
      </c>
    </row>
    <row r="1256" spans="2:7">
      <c r="B1256" s="422"/>
      <c r="C1256" s="422"/>
      <c r="G1256" s="2">
        <f>+G1255+E1256-F1256</f>
        <v>310.30000000000007</v>
      </c>
    </row>
    <row r="1257" spans="2:7">
      <c r="B1257" s="422"/>
      <c r="C1257" s="422"/>
      <c r="G1257" s="2">
        <f>+G1256+E1257-F1257</f>
        <v>310.30000000000007</v>
      </c>
    </row>
    <row r="1258" spans="2:7">
      <c r="B1258" s="422"/>
      <c r="C1258" s="422"/>
      <c r="G1258" s="2">
        <f>+G1257+E1258-F1258</f>
        <v>310.30000000000007</v>
      </c>
    </row>
    <row r="1259" spans="2:7">
      <c r="B1259" s="422"/>
      <c r="C1259" s="422"/>
      <c r="G1259" s="2">
        <f>+G1258+E1259-F1259</f>
        <v>310.30000000000007</v>
      </c>
    </row>
    <row r="1260" spans="2:7">
      <c r="B1260" s="422"/>
      <c r="C1260" s="422"/>
      <c r="G1260" s="2">
        <f>+G1259+E1260-F1260</f>
        <v>310.30000000000007</v>
      </c>
    </row>
    <row r="1261" spans="2:7">
      <c r="B1261" s="422"/>
      <c r="C1261" s="422"/>
      <c r="G1261" s="2">
        <f>+G1260+E1261-F1261</f>
        <v>310.30000000000007</v>
      </c>
    </row>
    <row r="1262" spans="2:7">
      <c r="B1262" s="422"/>
      <c r="C1262" s="422"/>
      <c r="G1262" s="2">
        <f>+G1261+E1262-F1262</f>
        <v>310.30000000000007</v>
      </c>
    </row>
    <row r="1263" spans="2:7">
      <c r="B1263" s="422"/>
      <c r="C1263" s="422"/>
      <c r="G1263" s="2">
        <f>+G1262+E1263-F1263</f>
        <v>310.30000000000007</v>
      </c>
    </row>
    <row r="1264" spans="2:7">
      <c r="B1264" s="422"/>
      <c r="C1264" s="422"/>
      <c r="G1264" s="2">
        <f>+G1263+E1264-F1264</f>
        <v>310.30000000000007</v>
      </c>
    </row>
    <row r="1265" spans="2:7">
      <c r="B1265" s="422"/>
      <c r="C1265" s="422"/>
      <c r="G1265" s="2">
        <f>+G1264+E1265-F1265</f>
        <v>310.30000000000007</v>
      </c>
    </row>
    <row r="1266" spans="2:7">
      <c r="B1266" s="422"/>
      <c r="C1266" s="422"/>
      <c r="G1266" s="2">
        <f>+G1265+E1266-F1266</f>
        <v>310.30000000000007</v>
      </c>
    </row>
    <row r="1267" spans="2:7">
      <c r="B1267" s="422"/>
      <c r="C1267" s="422"/>
      <c r="G1267" s="2">
        <f>+G1266+E1267-F1267</f>
        <v>310.30000000000007</v>
      </c>
    </row>
    <row r="1268" spans="2:7">
      <c r="B1268" s="422"/>
      <c r="C1268" s="422"/>
      <c r="G1268" s="2">
        <f>+G1267+E1268-F1268</f>
        <v>310.30000000000007</v>
      </c>
    </row>
    <row r="1269" spans="2:7">
      <c r="B1269" s="422"/>
      <c r="C1269" s="422"/>
      <c r="G1269" s="2">
        <f>+G1268+E1269-F1269</f>
        <v>310.30000000000007</v>
      </c>
    </row>
    <row r="1270" spans="2:7">
      <c r="B1270" s="422"/>
      <c r="C1270" s="422"/>
      <c r="G1270" s="2">
        <f>+G1269+E1270-F1270</f>
        <v>310.30000000000007</v>
      </c>
    </row>
    <row r="1271" spans="2:7">
      <c r="B1271" s="422"/>
      <c r="C1271" s="422"/>
      <c r="G1271" s="2">
        <f>+G1270+E1271-F1271</f>
        <v>310.30000000000007</v>
      </c>
    </row>
    <row r="1272" spans="2:7">
      <c r="B1272" s="422"/>
      <c r="C1272" s="422"/>
      <c r="G1272" s="2">
        <f>+G1271+E1272-F1272</f>
        <v>310.30000000000007</v>
      </c>
    </row>
    <row r="1273" spans="2:7">
      <c r="B1273" s="422"/>
      <c r="C1273" s="422"/>
      <c r="G1273" s="2">
        <f>+G1272+E1273-F1273</f>
        <v>310.30000000000007</v>
      </c>
    </row>
    <row r="1274" spans="2:7">
      <c r="B1274" s="422"/>
      <c r="C1274" s="422"/>
      <c r="G1274" s="2">
        <f>+G1273+E1274-F1274</f>
        <v>310.30000000000007</v>
      </c>
    </row>
    <row r="1275" spans="2:7">
      <c r="B1275" s="422"/>
      <c r="C1275" s="422"/>
      <c r="G1275" s="2">
        <f>+G1274+E1275-F1275</f>
        <v>310.30000000000007</v>
      </c>
    </row>
    <row r="1276" spans="2:7">
      <c r="B1276" s="422"/>
      <c r="C1276" s="422"/>
      <c r="G1276" s="2">
        <f>+G1275+E1276-F1276</f>
        <v>310.30000000000007</v>
      </c>
    </row>
    <row r="1277" spans="2:7">
      <c r="B1277" s="422"/>
      <c r="C1277" s="422"/>
      <c r="G1277" s="2">
        <f>+G1276+E1277-F1277</f>
        <v>310.30000000000007</v>
      </c>
    </row>
    <row r="1278" spans="2:7">
      <c r="B1278" s="422"/>
      <c r="C1278" s="422"/>
      <c r="G1278" s="2">
        <f>+G1277+E1278-F1278</f>
        <v>310.30000000000007</v>
      </c>
    </row>
    <row r="1279" spans="2:7">
      <c r="B1279" s="422"/>
      <c r="C1279" s="422"/>
      <c r="G1279" s="2">
        <f>+G1278+E1279-F1279</f>
        <v>310.30000000000007</v>
      </c>
    </row>
    <row r="1280" spans="2:7">
      <c r="B1280" s="422"/>
      <c r="C1280" s="422"/>
      <c r="G1280" s="2">
        <f>+G1279+E1280-F1280</f>
        <v>310.30000000000007</v>
      </c>
    </row>
    <row r="1281" spans="2:7">
      <c r="B1281" s="422"/>
      <c r="C1281" s="422"/>
      <c r="G1281" s="2">
        <f>+G1280+E1281-F1281</f>
        <v>310.30000000000007</v>
      </c>
    </row>
    <row r="1282" spans="2:7">
      <c r="B1282" s="422"/>
      <c r="C1282" s="422"/>
      <c r="G1282" s="2">
        <f>+G1281+E1282-F1282</f>
        <v>310.30000000000007</v>
      </c>
    </row>
    <row r="1283" spans="2:7">
      <c r="B1283" s="422"/>
      <c r="C1283" s="422"/>
      <c r="G1283" s="2">
        <f>+G1282+E1283-F1283</f>
        <v>310.30000000000007</v>
      </c>
    </row>
    <row r="1284" spans="2:7">
      <c r="B1284" s="422"/>
      <c r="C1284" s="422"/>
      <c r="G1284" s="2">
        <f>+G1283+E1284-F1284</f>
        <v>310.30000000000007</v>
      </c>
    </row>
    <row r="1285" spans="2:7">
      <c r="B1285" s="422"/>
      <c r="C1285" s="422"/>
      <c r="G1285" s="2">
        <f>+G1284+E1285-F1285</f>
        <v>310.30000000000007</v>
      </c>
    </row>
    <row r="1286" spans="2:7">
      <c r="B1286" s="422"/>
      <c r="C1286" s="422"/>
      <c r="G1286" s="2">
        <f>+G1285+E1286-F1286</f>
        <v>310.30000000000007</v>
      </c>
    </row>
    <row r="1287" spans="2:7">
      <c r="B1287" s="422"/>
      <c r="C1287" s="422"/>
      <c r="G1287" s="2">
        <f>+G1286+E1287-F1287</f>
        <v>310.30000000000007</v>
      </c>
    </row>
    <row r="1288" spans="2:7">
      <c r="B1288" s="422"/>
      <c r="C1288" s="422"/>
      <c r="G1288" s="2">
        <f>+G1287+E1288-F1288</f>
        <v>310.30000000000007</v>
      </c>
    </row>
    <row r="1289" spans="2:7">
      <c r="B1289" s="422"/>
      <c r="C1289" s="422"/>
      <c r="G1289" s="2">
        <f>+G1288+E1289-F1289</f>
        <v>310.30000000000007</v>
      </c>
    </row>
    <row r="1290" spans="2:7">
      <c r="B1290" s="422"/>
      <c r="C1290" s="422"/>
      <c r="G1290" s="2">
        <f>+G1289+E1290-F1290</f>
        <v>310.30000000000007</v>
      </c>
    </row>
    <row r="1291" spans="2:7">
      <c r="B1291" s="422"/>
      <c r="C1291" s="422"/>
      <c r="G1291" s="2">
        <f>+G1290+E1291-F1291</f>
        <v>310.30000000000007</v>
      </c>
    </row>
    <row r="1292" spans="2:7">
      <c r="B1292" s="422"/>
      <c r="C1292" s="422"/>
      <c r="G1292" s="2">
        <f>+G1291+E1292-F1292</f>
        <v>310.30000000000007</v>
      </c>
    </row>
    <row r="1293" spans="2:7">
      <c r="B1293" s="422"/>
      <c r="C1293" s="422"/>
      <c r="G1293" s="2">
        <f>+G1292+E1293-F1293</f>
        <v>310.30000000000007</v>
      </c>
    </row>
    <row r="1294" spans="2:7">
      <c r="B1294" s="422"/>
      <c r="C1294" s="422"/>
      <c r="G1294" s="2">
        <f>+G1293+E1294-F1294</f>
        <v>310.30000000000007</v>
      </c>
    </row>
    <row r="1295" spans="2:7">
      <c r="B1295" s="422"/>
      <c r="C1295" s="422"/>
      <c r="G1295" s="2">
        <f>+G1294+E1295-F1295</f>
        <v>310.30000000000007</v>
      </c>
    </row>
    <row r="1296" spans="2:7">
      <c r="B1296" s="422"/>
      <c r="C1296" s="422"/>
      <c r="G1296" s="2">
        <f>+G1295+E1296-F1296</f>
        <v>310.30000000000007</v>
      </c>
    </row>
    <row r="1297" spans="2:7">
      <c r="B1297" s="422"/>
      <c r="C1297" s="422"/>
      <c r="G1297" s="2">
        <f>+G1296+E1297-F1297</f>
        <v>310.30000000000007</v>
      </c>
    </row>
    <row r="1298" spans="2:7">
      <c r="B1298" s="422"/>
      <c r="C1298" s="422"/>
      <c r="G1298" s="2">
        <f>+G1297+E1298-F1298</f>
        <v>310.30000000000007</v>
      </c>
    </row>
    <row r="1299" spans="2:7">
      <c r="B1299" s="422"/>
      <c r="C1299" s="422"/>
      <c r="G1299" s="2">
        <f>+G1298+E1299-F1299</f>
        <v>310.30000000000007</v>
      </c>
    </row>
    <row r="1300" spans="2:7">
      <c r="B1300" s="422"/>
      <c r="C1300" s="422"/>
      <c r="G1300" s="2">
        <f>+G1299+E1300-F1300</f>
        <v>310.30000000000007</v>
      </c>
    </row>
    <row r="1301" spans="2:7">
      <c r="B1301" s="422"/>
      <c r="C1301" s="422"/>
      <c r="G1301" s="2">
        <f>+G1300+E1301-F1301</f>
        <v>310.30000000000007</v>
      </c>
    </row>
    <row r="1302" spans="2:7">
      <c r="B1302" s="422"/>
      <c r="C1302" s="422"/>
      <c r="G1302" s="2">
        <f>+G1301+E1302-F1302</f>
        <v>310.30000000000007</v>
      </c>
    </row>
    <row r="1303" spans="2:7">
      <c r="B1303" s="422"/>
      <c r="C1303" s="422"/>
      <c r="G1303" s="2">
        <f>+G1302+E1303-F1303</f>
        <v>310.30000000000007</v>
      </c>
    </row>
    <row r="1304" spans="2:7">
      <c r="B1304" s="422"/>
      <c r="C1304" s="422"/>
      <c r="G1304" s="2">
        <f>+G1303+E1304-F1304</f>
        <v>310.30000000000007</v>
      </c>
    </row>
    <row r="1305" spans="2:7">
      <c r="B1305" s="422"/>
      <c r="C1305" s="422"/>
      <c r="G1305" s="2">
        <f>+G1304+E1305-F1305</f>
        <v>310.30000000000007</v>
      </c>
    </row>
    <row r="1306" spans="2:7">
      <c r="B1306" s="422"/>
      <c r="C1306" s="422"/>
      <c r="G1306" s="2">
        <f>+G1305+E1306-F1306</f>
        <v>310.30000000000007</v>
      </c>
    </row>
    <row r="1307" spans="2:7">
      <c r="B1307" s="422"/>
      <c r="C1307" s="422"/>
      <c r="G1307" s="2">
        <f>+G1306+E1307-F1307</f>
        <v>310.30000000000007</v>
      </c>
    </row>
    <row r="1308" spans="2:7">
      <c r="B1308" s="422"/>
      <c r="C1308" s="422"/>
      <c r="G1308" s="2">
        <f>+G1307+E1308-F1308</f>
        <v>310.30000000000007</v>
      </c>
    </row>
    <row r="1309" spans="2:7">
      <c r="B1309" s="422"/>
      <c r="C1309" s="422"/>
      <c r="G1309" s="2">
        <f>+G1308+E1309-F1309</f>
        <v>310.30000000000007</v>
      </c>
    </row>
    <row r="1310" spans="2:7">
      <c r="B1310" s="422"/>
      <c r="C1310" s="422"/>
      <c r="G1310" s="2">
        <f>+G1309+E1310-F1310</f>
        <v>310.30000000000007</v>
      </c>
    </row>
    <row r="1311" spans="2:7">
      <c r="B1311" s="422"/>
      <c r="C1311" s="422"/>
      <c r="G1311" s="2">
        <f>+G1310+E1311-F1311</f>
        <v>310.30000000000007</v>
      </c>
    </row>
    <row r="1312" spans="2:7">
      <c r="B1312" s="422"/>
      <c r="C1312" s="422"/>
      <c r="G1312" s="2">
        <f>+G1311+E1312-F1312</f>
        <v>310.30000000000007</v>
      </c>
    </row>
    <row r="1313" spans="2:7">
      <c r="B1313" s="422"/>
      <c r="C1313" s="422"/>
      <c r="G1313" s="2">
        <f>+G1312+E1313-F1313</f>
        <v>310.30000000000007</v>
      </c>
    </row>
  </sheetData>
  <autoFilter ref="A4:XFD974" xr:uid="{00000000-0001-0000-1A00-000000000000}"/>
  <mergeCells count="4">
    <mergeCell ref="B2:G2"/>
    <mergeCell ref="I772:K772"/>
    <mergeCell ref="J939:K939"/>
    <mergeCell ref="I1017:K1017"/>
  </mergeCells>
  <pageMargins left="0.70866141732283472" right="0.70866141732283472" top="0.35433070866141736" bottom="0.35433070866141736" header="0.31496062992125984" footer="0.31496062992125984"/>
  <pageSetup paperSize="9" scale="80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M1315"/>
  <sheetViews>
    <sheetView topLeftCell="A918" zoomScaleNormal="100" workbookViewId="0">
      <selection activeCell="F934" sqref="F934"/>
    </sheetView>
  </sheetViews>
  <sheetFormatPr defaultColWidth="11.42578125" defaultRowHeight="15"/>
  <cols>
    <col min="1" max="1" width="11.42578125" style="3"/>
    <col min="2" max="3" width="16.28515625" style="7" customWidth="1"/>
    <col min="4" max="4" width="47.140625" bestFit="1" customWidth="1"/>
    <col min="5" max="5" width="11.42578125" style="20"/>
    <col min="6" max="6" width="11.42578125" style="29"/>
    <col min="9" max="9" width="16.140625" customWidth="1"/>
    <col min="10" max="10" width="14.85546875" customWidth="1"/>
    <col min="11" max="11" width="10.7109375" customWidth="1"/>
  </cols>
  <sheetData>
    <row r="2" spans="1:8">
      <c r="B2" s="440" t="s">
        <v>508</v>
      </c>
      <c r="C2" s="440"/>
      <c r="D2" s="440"/>
      <c r="E2" s="440"/>
      <c r="F2" s="440"/>
      <c r="G2" s="440"/>
    </row>
    <row r="4" spans="1:8" ht="41.25">
      <c r="A4" s="30" t="s">
        <v>1</v>
      </c>
      <c r="B4" s="11" t="s">
        <v>2</v>
      </c>
      <c r="C4" s="11" t="s">
        <v>3</v>
      </c>
      <c r="D4" s="11" t="s">
        <v>4</v>
      </c>
      <c r="E4" s="133" t="s">
        <v>5</v>
      </c>
      <c r="F4" s="133" t="s">
        <v>6</v>
      </c>
      <c r="G4" s="12" t="s">
        <v>7</v>
      </c>
    </row>
    <row r="5" spans="1:8">
      <c r="A5" s="3">
        <v>42736</v>
      </c>
      <c r="B5" s="422" t="s">
        <v>8</v>
      </c>
      <c r="C5" s="422"/>
      <c r="G5" s="2">
        <v>264.39999999999998</v>
      </c>
      <c r="H5" s="5"/>
    </row>
    <row r="6" spans="1:8">
      <c r="A6" s="3">
        <v>42751</v>
      </c>
      <c r="B6" s="422">
        <v>12107</v>
      </c>
      <c r="C6" s="422" t="s">
        <v>67</v>
      </c>
      <c r="F6" s="29">
        <v>72</v>
      </c>
      <c r="G6" s="2">
        <f t="shared" ref="G6:G70" si="0">+G5+E6-F6</f>
        <v>192.39999999999998</v>
      </c>
    </row>
    <row r="7" spans="1:8">
      <c r="A7" s="3">
        <v>42741</v>
      </c>
      <c r="B7" s="422">
        <v>12949</v>
      </c>
      <c r="C7" s="422" t="s">
        <v>67</v>
      </c>
      <c r="F7" s="29">
        <v>36.5</v>
      </c>
      <c r="G7" s="2">
        <f t="shared" si="0"/>
        <v>155.89999999999998</v>
      </c>
    </row>
    <row r="8" spans="1:8">
      <c r="A8" s="3">
        <v>42786</v>
      </c>
      <c r="B8" s="422">
        <v>12212</v>
      </c>
      <c r="C8" s="422" t="s">
        <v>67</v>
      </c>
      <c r="F8" s="29">
        <v>117.5</v>
      </c>
      <c r="G8" s="2">
        <f t="shared" si="0"/>
        <v>38.399999999999977</v>
      </c>
    </row>
    <row r="9" spans="1:8">
      <c r="A9" s="3">
        <v>42786</v>
      </c>
      <c r="B9" s="422">
        <v>12305</v>
      </c>
      <c r="C9" s="422" t="s">
        <v>67</v>
      </c>
      <c r="F9" s="29">
        <v>38.4</v>
      </c>
      <c r="G9" s="2">
        <f t="shared" si="0"/>
        <v>0</v>
      </c>
    </row>
    <row r="10" spans="1:8">
      <c r="A10" s="3">
        <v>42766</v>
      </c>
      <c r="B10" s="422" t="s">
        <v>10</v>
      </c>
      <c r="C10" s="422" t="s">
        <v>11</v>
      </c>
      <c r="D10" t="s">
        <v>12</v>
      </c>
      <c r="E10" s="29">
        <v>34.799999999999997</v>
      </c>
      <c r="G10" s="2">
        <f t="shared" si="0"/>
        <v>34.799999999999997</v>
      </c>
    </row>
    <row r="11" spans="1:8">
      <c r="B11" s="422"/>
      <c r="C11" s="422"/>
      <c r="D11" t="s">
        <v>13</v>
      </c>
      <c r="E11" s="29">
        <v>2.8</v>
      </c>
      <c r="G11" s="2">
        <f t="shared" si="0"/>
        <v>37.599999999999994</v>
      </c>
    </row>
    <row r="12" spans="1:8">
      <c r="B12" s="422"/>
      <c r="C12" s="422"/>
      <c r="D12" t="s">
        <v>14</v>
      </c>
      <c r="E12" s="29">
        <v>60</v>
      </c>
      <c r="G12" s="2">
        <f t="shared" si="0"/>
        <v>97.6</v>
      </c>
    </row>
    <row r="13" spans="1:8">
      <c r="B13" s="422"/>
      <c r="C13" s="422"/>
      <c r="D13" t="s">
        <v>15</v>
      </c>
      <c r="E13" s="29">
        <v>2</v>
      </c>
      <c r="G13" s="2">
        <f t="shared" si="0"/>
        <v>99.6</v>
      </c>
    </row>
    <row r="14" spans="1:8">
      <c r="A14" s="3">
        <v>42786</v>
      </c>
      <c r="B14" s="422">
        <v>12211</v>
      </c>
      <c r="C14" s="422" t="s">
        <v>11</v>
      </c>
      <c r="D14" t="s">
        <v>14</v>
      </c>
      <c r="E14" s="29"/>
      <c r="F14" s="29">
        <v>60</v>
      </c>
      <c r="G14" s="2">
        <f t="shared" si="0"/>
        <v>39.599999999999994</v>
      </c>
    </row>
    <row r="15" spans="1:8">
      <c r="A15" s="3">
        <v>42786</v>
      </c>
      <c r="B15" s="422">
        <v>12211</v>
      </c>
      <c r="C15" s="422" t="s">
        <v>11</v>
      </c>
      <c r="D15" t="s">
        <v>15</v>
      </c>
      <c r="E15" s="29"/>
      <c r="F15" s="29">
        <v>2</v>
      </c>
      <c r="G15" s="2">
        <f t="shared" si="0"/>
        <v>37.599999999999994</v>
      </c>
    </row>
    <row r="16" spans="1:8">
      <c r="A16" s="3">
        <v>42786</v>
      </c>
      <c r="B16" s="422">
        <v>12305</v>
      </c>
      <c r="C16" s="422" t="s">
        <v>11</v>
      </c>
      <c r="D16" t="s">
        <v>12</v>
      </c>
      <c r="E16" s="29"/>
      <c r="F16" s="29">
        <v>34.799999999999997</v>
      </c>
      <c r="G16" s="2">
        <f t="shared" si="0"/>
        <v>2.7999999999999972</v>
      </c>
    </row>
    <row r="17" spans="1:11">
      <c r="A17" s="3">
        <v>42786</v>
      </c>
      <c r="B17" s="422">
        <v>12305</v>
      </c>
      <c r="C17" s="422" t="s">
        <v>11</v>
      </c>
      <c r="D17" t="s">
        <v>13</v>
      </c>
      <c r="E17" s="29"/>
      <c r="F17" s="29">
        <v>2.8</v>
      </c>
      <c r="G17" s="2">
        <f t="shared" si="0"/>
        <v>0</v>
      </c>
    </row>
    <row r="18" spans="1:11">
      <c r="A18" s="3">
        <v>42794</v>
      </c>
      <c r="B18" s="422" t="s">
        <v>10</v>
      </c>
      <c r="C18" s="422" t="s">
        <v>17</v>
      </c>
      <c r="D18" t="s">
        <v>12</v>
      </c>
      <c r="E18" s="29">
        <v>35.1</v>
      </c>
      <c r="G18" s="2">
        <f t="shared" si="0"/>
        <v>35.1</v>
      </c>
    </row>
    <row r="19" spans="1:11">
      <c r="B19" s="422"/>
      <c r="C19" s="422"/>
      <c r="D19" t="s">
        <v>13</v>
      </c>
      <c r="E19" s="29">
        <v>2</v>
      </c>
      <c r="G19" s="2">
        <f t="shared" si="0"/>
        <v>37.1</v>
      </c>
    </row>
    <row r="20" spans="1:11">
      <c r="B20" s="422"/>
      <c r="C20" s="422"/>
      <c r="D20" t="s">
        <v>14</v>
      </c>
      <c r="E20" s="29">
        <v>56</v>
      </c>
      <c r="G20" s="2">
        <f t="shared" si="0"/>
        <v>93.1</v>
      </c>
    </row>
    <row r="21" spans="1:11">
      <c r="B21" s="422"/>
      <c r="C21" s="422"/>
      <c r="D21" t="s">
        <v>15</v>
      </c>
      <c r="E21" s="29">
        <v>2</v>
      </c>
      <c r="G21" s="2">
        <f t="shared" si="0"/>
        <v>95.1</v>
      </c>
      <c r="K21">
        <v>172.2</v>
      </c>
    </row>
    <row r="22" spans="1:11">
      <c r="A22" s="3">
        <v>42821</v>
      </c>
      <c r="B22" s="422">
        <v>12526</v>
      </c>
      <c r="C22" s="422" t="s">
        <v>17</v>
      </c>
      <c r="D22" t="s">
        <v>12</v>
      </c>
      <c r="E22" s="29"/>
      <c r="F22" s="29">
        <v>35.1</v>
      </c>
      <c r="G22" s="2">
        <f t="shared" si="0"/>
        <v>59.999999999999993</v>
      </c>
      <c r="K22">
        <v>175</v>
      </c>
    </row>
    <row r="23" spans="1:11">
      <c r="A23" s="3">
        <v>42821</v>
      </c>
      <c r="B23" s="422">
        <v>12526</v>
      </c>
      <c r="C23" s="422" t="s">
        <v>17</v>
      </c>
      <c r="D23" t="s">
        <v>13</v>
      </c>
      <c r="E23" s="29"/>
      <c r="F23" s="29">
        <v>2</v>
      </c>
      <c r="G23" s="2">
        <f t="shared" si="0"/>
        <v>57.999999999999993</v>
      </c>
      <c r="K23">
        <f>K22-K21</f>
        <v>2.8000000000000114</v>
      </c>
    </row>
    <row r="24" spans="1:11">
      <c r="A24" s="3" t="s">
        <v>509</v>
      </c>
      <c r="B24" s="422">
        <v>12495</v>
      </c>
      <c r="C24" s="422" t="s">
        <v>17</v>
      </c>
      <c r="D24" t="s">
        <v>14</v>
      </c>
      <c r="E24" s="29"/>
      <c r="F24" s="29">
        <v>56</v>
      </c>
      <c r="G24" s="2">
        <f t="shared" si="0"/>
        <v>1.9999999999999929</v>
      </c>
    </row>
    <row r="25" spans="1:11">
      <c r="A25" s="3">
        <v>42821</v>
      </c>
      <c r="B25" s="422">
        <v>12495</v>
      </c>
      <c r="C25" s="422" t="s">
        <v>17</v>
      </c>
      <c r="D25" t="s">
        <v>15</v>
      </c>
      <c r="E25" s="29"/>
      <c r="F25" s="29">
        <v>2</v>
      </c>
      <c r="G25" s="2">
        <f t="shared" si="0"/>
        <v>-7.1054273576010019E-15</v>
      </c>
    </row>
    <row r="26" spans="1:11">
      <c r="A26" s="3">
        <v>42825</v>
      </c>
      <c r="B26" s="422" t="s">
        <v>10</v>
      </c>
      <c r="C26" s="422" t="s">
        <v>18</v>
      </c>
      <c r="D26" t="s">
        <v>12</v>
      </c>
      <c r="E26" s="29">
        <v>33.299999999999997</v>
      </c>
      <c r="G26" s="2">
        <f t="shared" si="0"/>
        <v>33.29999999999999</v>
      </c>
    </row>
    <row r="27" spans="1:11">
      <c r="B27" s="422"/>
      <c r="C27" s="422"/>
      <c r="D27" t="s">
        <v>13</v>
      </c>
      <c r="E27" s="29">
        <v>2</v>
      </c>
      <c r="G27" s="2">
        <f t="shared" si="0"/>
        <v>35.29999999999999</v>
      </c>
    </row>
    <row r="28" spans="1:11">
      <c r="B28" s="422"/>
      <c r="C28" s="422"/>
      <c r="D28" t="s">
        <v>14</v>
      </c>
      <c r="E28" s="29">
        <v>60</v>
      </c>
      <c r="G28" s="2">
        <f t="shared" si="0"/>
        <v>95.299999999999983</v>
      </c>
    </row>
    <row r="29" spans="1:11">
      <c r="B29" s="422"/>
      <c r="C29" s="422"/>
      <c r="D29" t="s">
        <v>15</v>
      </c>
      <c r="E29" s="29">
        <v>2</v>
      </c>
      <c r="G29" s="2">
        <f t="shared" si="0"/>
        <v>97.299999999999983</v>
      </c>
    </row>
    <row r="30" spans="1:11">
      <c r="A30" s="3">
        <v>42867</v>
      </c>
      <c r="B30" s="422">
        <v>12746</v>
      </c>
      <c r="C30" s="422" t="s">
        <v>18</v>
      </c>
      <c r="D30" t="s">
        <v>14</v>
      </c>
      <c r="E30" s="29"/>
      <c r="F30" s="29">
        <v>60</v>
      </c>
      <c r="G30" s="2">
        <f t="shared" si="0"/>
        <v>37.299999999999983</v>
      </c>
    </row>
    <row r="31" spans="1:11">
      <c r="A31" s="3">
        <v>42867</v>
      </c>
      <c r="B31" s="422">
        <v>12746</v>
      </c>
      <c r="C31" s="422" t="s">
        <v>18</v>
      </c>
      <c r="D31" t="s">
        <v>15</v>
      </c>
      <c r="E31" s="29"/>
      <c r="F31" s="29">
        <v>2</v>
      </c>
      <c r="G31" s="2">
        <f t="shared" si="0"/>
        <v>35.299999999999983</v>
      </c>
    </row>
    <row r="32" spans="1:11">
      <c r="A32" s="3">
        <v>42885</v>
      </c>
      <c r="B32" s="422">
        <v>12886</v>
      </c>
      <c r="C32" s="422" t="s">
        <v>18</v>
      </c>
      <c r="D32" t="s">
        <v>12</v>
      </c>
      <c r="E32" s="29"/>
      <c r="F32" s="29">
        <v>33.299999999999997</v>
      </c>
      <c r="G32" s="2">
        <f t="shared" si="0"/>
        <v>1.9999999999999858</v>
      </c>
    </row>
    <row r="33" spans="1:7">
      <c r="A33" s="3">
        <v>42885</v>
      </c>
      <c r="B33" s="422">
        <v>12886</v>
      </c>
      <c r="C33" s="422" t="s">
        <v>18</v>
      </c>
      <c r="D33" t="s">
        <v>13</v>
      </c>
      <c r="E33" s="29"/>
      <c r="F33" s="29">
        <v>2</v>
      </c>
      <c r="G33" s="2">
        <f t="shared" si="0"/>
        <v>-1.4210854715202004E-14</v>
      </c>
    </row>
    <row r="34" spans="1:7">
      <c r="A34" s="3">
        <v>42855</v>
      </c>
      <c r="B34" s="422" t="s">
        <v>10</v>
      </c>
      <c r="C34" s="422" t="s">
        <v>19</v>
      </c>
      <c r="D34" t="s">
        <v>12</v>
      </c>
      <c r="E34" s="29">
        <v>34.5</v>
      </c>
      <c r="G34" s="2">
        <f t="shared" si="0"/>
        <v>34.499999999999986</v>
      </c>
    </row>
    <row r="35" spans="1:7">
      <c r="B35" s="422"/>
      <c r="C35" s="422"/>
      <c r="D35" t="s">
        <v>13</v>
      </c>
      <c r="E35" s="29">
        <v>2</v>
      </c>
      <c r="G35" s="2">
        <f t="shared" si="0"/>
        <v>36.499999999999986</v>
      </c>
    </row>
    <row r="36" spans="1:7">
      <c r="B36" s="422"/>
      <c r="C36" s="422"/>
      <c r="D36" t="s">
        <v>14</v>
      </c>
      <c r="E36" s="29">
        <v>60</v>
      </c>
      <c r="G36" s="2">
        <f t="shared" si="0"/>
        <v>96.499999999999986</v>
      </c>
    </row>
    <row r="37" spans="1:7">
      <c r="B37" s="422"/>
      <c r="C37" s="422"/>
      <c r="D37" t="s">
        <v>15</v>
      </c>
      <c r="E37" s="29">
        <v>2</v>
      </c>
      <c r="G37" s="2">
        <f t="shared" si="0"/>
        <v>98.499999999999986</v>
      </c>
    </row>
    <row r="38" spans="1:7">
      <c r="A38" s="3">
        <v>42867</v>
      </c>
      <c r="B38" s="422">
        <v>12746</v>
      </c>
      <c r="C38" s="422" t="s">
        <v>19</v>
      </c>
      <c r="D38" t="s">
        <v>14</v>
      </c>
      <c r="E38" s="29"/>
      <c r="F38" s="29">
        <v>60</v>
      </c>
      <c r="G38" s="2">
        <f t="shared" si="0"/>
        <v>38.499999999999986</v>
      </c>
    </row>
    <row r="39" spans="1:7">
      <c r="A39" s="3">
        <v>42867</v>
      </c>
      <c r="B39" s="422">
        <v>12746</v>
      </c>
      <c r="C39" s="422" t="s">
        <v>19</v>
      </c>
      <c r="D39" t="s">
        <v>15</v>
      </c>
      <c r="E39" s="29"/>
      <c r="F39" s="29">
        <v>2</v>
      </c>
      <c r="G39" s="2">
        <f t="shared" si="0"/>
        <v>36.499999999999986</v>
      </c>
    </row>
    <row r="40" spans="1:7">
      <c r="A40" s="3">
        <v>42885</v>
      </c>
      <c r="B40" s="422">
        <v>12886</v>
      </c>
      <c r="C40" s="422" t="s">
        <v>19</v>
      </c>
      <c r="D40" t="s">
        <v>12</v>
      </c>
      <c r="E40" s="29"/>
      <c r="F40" s="29">
        <v>34.5</v>
      </c>
      <c r="G40" s="2">
        <f t="shared" si="0"/>
        <v>1.9999999999999858</v>
      </c>
    </row>
    <row r="41" spans="1:7">
      <c r="A41" s="3">
        <v>42885</v>
      </c>
      <c r="B41" s="422">
        <v>12886</v>
      </c>
      <c r="C41" s="422" t="s">
        <v>19</v>
      </c>
      <c r="D41" t="s">
        <v>13</v>
      </c>
      <c r="E41" s="29"/>
      <c r="F41" s="29">
        <v>2</v>
      </c>
      <c r="G41" s="2">
        <f t="shared" si="0"/>
        <v>-1.4210854715202004E-14</v>
      </c>
    </row>
    <row r="42" spans="1:7">
      <c r="A42" s="3">
        <v>42886</v>
      </c>
      <c r="B42" s="422" t="s">
        <v>10</v>
      </c>
      <c r="C42" s="422" t="s">
        <v>20</v>
      </c>
      <c r="D42" t="s">
        <v>12</v>
      </c>
      <c r="E42" s="29">
        <v>32.799999999999997</v>
      </c>
      <c r="G42" s="2">
        <f t="shared" si="0"/>
        <v>32.799999999999983</v>
      </c>
    </row>
    <row r="43" spans="1:7">
      <c r="B43" s="422"/>
      <c r="C43" s="422"/>
      <c r="D43" t="s">
        <v>13</v>
      </c>
      <c r="E43" s="29">
        <v>2</v>
      </c>
      <c r="G43" s="2">
        <f t="shared" si="0"/>
        <v>34.799999999999983</v>
      </c>
    </row>
    <row r="44" spans="1:7">
      <c r="B44" s="422"/>
      <c r="C44" s="422"/>
      <c r="D44" t="s">
        <v>14</v>
      </c>
      <c r="E44" s="29">
        <v>60</v>
      </c>
      <c r="G44" s="2">
        <f t="shared" si="0"/>
        <v>94.799999999999983</v>
      </c>
    </row>
    <row r="45" spans="1:7">
      <c r="B45" s="422"/>
      <c r="C45" s="422"/>
      <c r="D45" t="s">
        <v>15</v>
      </c>
      <c r="E45" s="29">
        <v>2</v>
      </c>
      <c r="G45" s="2">
        <f t="shared" si="0"/>
        <v>96.799999999999983</v>
      </c>
    </row>
    <row r="46" spans="1:7">
      <c r="A46" s="3">
        <v>42933</v>
      </c>
      <c r="B46" s="422">
        <v>13208</v>
      </c>
      <c r="C46" s="422" t="s">
        <v>20</v>
      </c>
      <c r="D46" t="s">
        <v>14</v>
      </c>
      <c r="E46" s="29"/>
      <c r="F46" s="29">
        <v>60</v>
      </c>
      <c r="G46" s="2">
        <f t="shared" si="0"/>
        <v>36.799999999999983</v>
      </c>
    </row>
    <row r="47" spans="1:7">
      <c r="A47" s="3">
        <v>42933</v>
      </c>
      <c r="B47" s="422">
        <v>13208</v>
      </c>
      <c r="C47" s="422" t="s">
        <v>20</v>
      </c>
      <c r="D47" t="s">
        <v>510</v>
      </c>
      <c r="E47" s="29"/>
      <c r="F47" s="29">
        <v>2</v>
      </c>
      <c r="G47" s="2">
        <f t="shared" si="0"/>
        <v>34.799999999999983</v>
      </c>
    </row>
    <row r="48" spans="1:7">
      <c r="A48" s="3">
        <v>42949</v>
      </c>
      <c r="B48" s="422">
        <v>13382</v>
      </c>
      <c r="C48" s="422" t="s">
        <v>20</v>
      </c>
      <c r="D48" t="s">
        <v>12</v>
      </c>
      <c r="E48" s="29"/>
      <c r="F48" s="29">
        <v>32.799999999999997</v>
      </c>
      <c r="G48" s="2">
        <f t="shared" si="0"/>
        <v>1.9999999999999858</v>
      </c>
    </row>
    <row r="49" spans="1:7">
      <c r="A49" s="3">
        <v>42949</v>
      </c>
      <c r="B49" s="422">
        <v>13382</v>
      </c>
      <c r="C49" s="422" t="s">
        <v>20</v>
      </c>
      <c r="D49" t="s">
        <v>13</v>
      </c>
      <c r="E49" s="29"/>
      <c r="F49" s="29">
        <v>2</v>
      </c>
      <c r="G49" s="2">
        <f t="shared" si="0"/>
        <v>-1.4210854715202004E-14</v>
      </c>
    </row>
    <row r="50" spans="1:7">
      <c r="A50" s="3">
        <v>42916</v>
      </c>
      <c r="B50" s="422" t="s">
        <v>10</v>
      </c>
      <c r="C50" s="422" t="s">
        <v>21</v>
      </c>
      <c r="D50" t="s">
        <v>12</v>
      </c>
      <c r="E50" s="29">
        <v>31.9</v>
      </c>
      <c r="G50" s="2">
        <f t="shared" si="0"/>
        <v>31.899999999999984</v>
      </c>
    </row>
    <row r="51" spans="1:7">
      <c r="B51" s="422"/>
      <c r="C51" s="422"/>
      <c r="D51" t="s">
        <v>13</v>
      </c>
      <c r="E51" s="29">
        <v>2</v>
      </c>
      <c r="G51" s="2">
        <f t="shared" si="0"/>
        <v>33.899999999999984</v>
      </c>
    </row>
    <row r="52" spans="1:7">
      <c r="B52" s="422"/>
      <c r="C52" s="422"/>
      <c r="D52" t="s">
        <v>14</v>
      </c>
      <c r="E52" s="29">
        <v>60</v>
      </c>
      <c r="G52" s="2">
        <f t="shared" si="0"/>
        <v>93.899999999999977</v>
      </c>
    </row>
    <row r="53" spans="1:7">
      <c r="B53" s="422"/>
      <c r="C53" s="422"/>
      <c r="D53" t="s">
        <v>15</v>
      </c>
      <c r="E53" s="29">
        <v>2</v>
      </c>
      <c r="G53" s="2">
        <f t="shared" si="0"/>
        <v>95.899999999999977</v>
      </c>
    </row>
    <row r="54" spans="1:7">
      <c r="A54" s="3">
        <v>42933</v>
      </c>
      <c r="B54" s="422">
        <v>13208</v>
      </c>
      <c r="C54" s="422" t="s">
        <v>21</v>
      </c>
      <c r="D54" t="s">
        <v>14</v>
      </c>
      <c r="E54" s="29"/>
      <c r="F54" s="29">
        <v>60</v>
      </c>
      <c r="G54" s="2">
        <f t="shared" si="0"/>
        <v>35.899999999999977</v>
      </c>
    </row>
    <row r="55" spans="1:7">
      <c r="A55" s="3">
        <v>42933</v>
      </c>
      <c r="B55" s="422">
        <v>13208</v>
      </c>
      <c r="C55" s="422" t="s">
        <v>21</v>
      </c>
      <c r="D55" t="s">
        <v>15</v>
      </c>
      <c r="E55" s="29"/>
      <c r="F55" s="29">
        <v>2</v>
      </c>
      <c r="G55" s="2">
        <f t="shared" si="0"/>
        <v>33.899999999999977</v>
      </c>
    </row>
    <row r="56" spans="1:7">
      <c r="A56" s="3">
        <v>42949</v>
      </c>
      <c r="B56" s="422">
        <v>13382</v>
      </c>
      <c r="C56" s="422" t="s">
        <v>21</v>
      </c>
      <c r="D56" t="s">
        <v>13</v>
      </c>
      <c r="E56" s="29"/>
      <c r="F56" s="29">
        <v>2</v>
      </c>
      <c r="G56" s="2">
        <f t="shared" si="0"/>
        <v>31.899999999999977</v>
      </c>
    </row>
    <row r="57" spans="1:7">
      <c r="A57" s="3">
        <v>42949</v>
      </c>
      <c r="B57" s="422">
        <v>13382</v>
      </c>
      <c r="C57" s="422" t="s">
        <v>21</v>
      </c>
      <c r="D57" t="s">
        <v>12</v>
      </c>
      <c r="E57" s="29"/>
      <c r="F57" s="29">
        <v>31.9</v>
      </c>
      <c r="G57" s="2">
        <f t="shared" si="0"/>
        <v>0</v>
      </c>
    </row>
    <row r="58" spans="1:7">
      <c r="A58" s="3">
        <v>42947</v>
      </c>
      <c r="B58" s="422" t="s">
        <v>10</v>
      </c>
      <c r="C58" s="422" t="s">
        <v>22</v>
      </c>
      <c r="D58" t="s">
        <v>12</v>
      </c>
      <c r="E58" s="29">
        <v>30</v>
      </c>
      <c r="G58" s="2">
        <f t="shared" si="0"/>
        <v>30</v>
      </c>
    </row>
    <row r="59" spans="1:7">
      <c r="B59" s="422"/>
      <c r="C59" s="422"/>
      <c r="D59" t="s">
        <v>13</v>
      </c>
      <c r="E59" s="29">
        <v>2</v>
      </c>
      <c r="G59" s="2">
        <f t="shared" si="0"/>
        <v>32</v>
      </c>
    </row>
    <row r="60" spans="1:7">
      <c r="B60" s="422"/>
      <c r="C60" s="422"/>
      <c r="D60" t="s">
        <v>14</v>
      </c>
      <c r="E60" s="29">
        <v>60</v>
      </c>
      <c r="G60" s="2">
        <f t="shared" si="0"/>
        <v>92</v>
      </c>
    </row>
    <row r="61" spans="1:7">
      <c r="B61" s="422"/>
      <c r="C61" s="422"/>
      <c r="D61" t="s">
        <v>15</v>
      </c>
      <c r="E61" s="29">
        <v>2</v>
      </c>
      <c r="G61" s="2">
        <f t="shared" si="0"/>
        <v>94</v>
      </c>
    </row>
    <row r="62" spans="1:7">
      <c r="A62" s="3">
        <v>42949</v>
      </c>
      <c r="B62" s="422">
        <v>13377</v>
      </c>
      <c r="C62" s="422" t="s">
        <v>22</v>
      </c>
      <c r="D62" t="s">
        <v>14</v>
      </c>
      <c r="E62" s="29"/>
      <c r="F62" s="29">
        <v>60</v>
      </c>
      <c r="G62" s="2">
        <f t="shared" si="0"/>
        <v>34</v>
      </c>
    </row>
    <row r="63" spans="1:7">
      <c r="A63" s="3">
        <v>42949</v>
      </c>
      <c r="B63" s="422">
        <v>13377</v>
      </c>
      <c r="C63" s="422" t="s">
        <v>22</v>
      </c>
      <c r="D63" t="s">
        <v>15</v>
      </c>
      <c r="E63" s="29"/>
      <c r="F63" s="29">
        <v>2</v>
      </c>
      <c r="G63" s="2">
        <f t="shared" si="0"/>
        <v>32</v>
      </c>
    </row>
    <row r="64" spans="1:7">
      <c r="A64" s="3">
        <v>42971</v>
      </c>
      <c r="B64" s="422">
        <v>13464</v>
      </c>
      <c r="C64" s="422" t="s">
        <v>22</v>
      </c>
      <c r="D64" t="s">
        <v>12</v>
      </c>
      <c r="E64" s="29"/>
      <c r="F64" s="29">
        <v>30</v>
      </c>
      <c r="G64" s="2">
        <f t="shared" si="0"/>
        <v>2</v>
      </c>
    </row>
    <row r="65" spans="1:7">
      <c r="A65" s="3">
        <v>42971</v>
      </c>
      <c r="B65" s="422">
        <v>13464</v>
      </c>
      <c r="C65" s="422" t="s">
        <v>22</v>
      </c>
      <c r="D65" t="s">
        <v>13</v>
      </c>
      <c r="E65" s="29"/>
      <c r="F65" s="29">
        <v>2</v>
      </c>
      <c r="G65" s="2">
        <f t="shared" si="0"/>
        <v>0</v>
      </c>
    </row>
    <row r="66" spans="1:7">
      <c r="A66" s="3">
        <v>42978</v>
      </c>
      <c r="B66" s="422" t="s">
        <v>10</v>
      </c>
      <c r="C66" s="422" t="s">
        <v>23</v>
      </c>
      <c r="D66" t="s">
        <v>12</v>
      </c>
      <c r="E66" s="29">
        <v>30</v>
      </c>
      <c r="G66" s="2">
        <f t="shared" si="0"/>
        <v>30</v>
      </c>
    </row>
    <row r="67" spans="1:7">
      <c r="B67" s="422"/>
      <c r="C67" s="422"/>
      <c r="D67" t="s">
        <v>13</v>
      </c>
      <c r="E67" s="29">
        <v>2</v>
      </c>
      <c r="G67" s="2">
        <f t="shared" si="0"/>
        <v>32</v>
      </c>
    </row>
    <row r="68" spans="1:7">
      <c r="B68" s="422"/>
      <c r="C68" s="422"/>
      <c r="D68" t="s">
        <v>14</v>
      </c>
      <c r="E68" s="29">
        <v>60</v>
      </c>
      <c r="G68" s="2">
        <f t="shared" si="0"/>
        <v>92</v>
      </c>
    </row>
    <row r="69" spans="1:7">
      <c r="B69" s="422"/>
      <c r="C69" s="422"/>
      <c r="D69" t="s">
        <v>15</v>
      </c>
      <c r="E69" s="29">
        <v>2</v>
      </c>
      <c r="G69" s="2">
        <f t="shared" si="0"/>
        <v>94</v>
      </c>
    </row>
    <row r="70" spans="1:7">
      <c r="A70" s="3">
        <v>42992</v>
      </c>
      <c r="B70" s="422">
        <v>13573</v>
      </c>
      <c r="C70" s="422" t="s">
        <v>23</v>
      </c>
      <c r="D70" t="s">
        <v>14</v>
      </c>
      <c r="E70" s="29"/>
      <c r="F70" s="29">
        <v>60</v>
      </c>
      <c r="G70" s="2">
        <f t="shared" si="0"/>
        <v>34</v>
      </c>
    </row>
    <row r="71" spans="1:7">
      <c r="A71" s="3">
        <v>42992</v>
      </c>
      <c r="B71" s="422">
        <v>13573</v>
      </c>
      <c r="C71" s="422" t="s">
        <v>23</v>
      </c>
      <c r="D71" t="s">
        <v>15</v>
      </c>
      <c r="E71" s="29"/>
      <c r="F71" s="29">
        <v>2</v>
      </c>
      <c r="G71" s="2">
        <f t="shared" ref="G71:G135" si="1">+G70+E71-F71</f>
        <v>32</v>
      </c>
    </row>
    <row r="72" spans="1:7">
      <c r="A72" s="3">
        <v>43000</v>
      </c>
      <c r="B72" s="422">
        <v>13650</v>
      </c>
      <c r="C72" s="422" t="s">
        <v>23</v>
      </c>
      <c r="D72" t="s">
        <v>12</v>
      </c>
      <c r="E72" s="29"/>
      <c r="F72" s="29">
        <v>30</v>
      </c>
      <c r="G72" s="2">
        <f t="shared" si="1"/>
        <v>2</v>
      </c>
    </row>
    <row r="73" spans="1:7">
      <c r="A73" s="3">
        <v>43000</v>
      </c>
      <c r="B73" s="422">
        <v>13650</v>
      </c>
      <c r="C73" s="422" t="s">
        <v>23</v>
      </c>
      <c r="D73" t="s">
        <v>13</v>
      </c>
      <c r="E73" s="29"/>
      <c r="F73" s="29">
        <v>2</v>
      </c>
      <c r="G73" s="2">
        <f t="shared" si="1"/>
        <v>0</v>
      </c>
    </row>
    <row r="74" spans="1:7">
      <c r="A74" s="3">
        <v>43008</v>
      </c>
      <c r="B74" s="422" t="s">
        <v>10</v>
      </c>
      <c r="C74" s="422" t="s">
        <v>24</v>
      </c>
      <c r="D74" t="s">
        <v>12</v>
      </c>
      <c r="E74" s="29">
        <v>27.1</v>
      </c>
      <c r="G74" s="2">
        <f t="shared" si="1"/>
        <v>27.1</v>
      </c>
    </row>
    <row r="75" spans="1:7">
      <c r="B75" s="422"/>
      <c r="C75" s="422"/>
      <c r="D75" t="s">
        <v>13</v>
      </c>
      <c r="E75" s="29">
        <v>2</v>
      </c>
      <c r="G75" s="2">
        <f t="shared" si="1"/>
        <v>29.1</v>
      </c>
    </row>
    <row r="76" spans="1:7">
      <c r="B76" s="422"/>
      <c r="C76" s="422"/>
      <c r="D76" t="s">
        <v>14</v>
      </c>
      <c r="E76" s="29">
        <v>60</v>
      </c>
      <c r="G76" s="2">
        <f t="shared" si="1"/>
        <v>89.1</v>
      </c>
    </row>
    <row r="77" spans="1:7">
      <c r="B77" s="422"/>
      <c r="C77" s="422"/>
      <c r="D77" t="s">
        <v>15</v>
      </c>
      <c r="E77" s="29">
        <v>2</v>
      </c>
      <c r="G77" s="2">
        <f t="shared" si="1"/>
        <v>91.1</v>
      </c>
    </row>
    <row r="78" spans="1:7">
      <c r="A78" s="3">
        <v>43039</v>
      </c>
      <c r="B78" s="422">
        <v>13907</v>
      </c>
      <c r="C78" s="422" t="s">
        <v>24</v>
      </c>
      <c r="D78" t="s">
        <v>12</v>
      </c>
      <c r="E78" s="29"/>
      <c r="F78" s="29">
        <v>27.1</v>
      </c>
      <c r="G78" s="2">
        <f t="shared" si="1"/>
        <v>63.999999999999993</v>
      </c>
    </row>
    <row r="79" spans="1:7">
      <c r="A79" s="3">
        <v>43039</v>
      </c>
      <c r="B79" s="422">
        <v>13907</v>
      </c>
      <c r="C79" s="422" t="s">
        <v>24</v>
      </c>
      <c r="D79" t="s">
        <v>13</v>
      </c>
      <c r="E79" s="29"/>
      <c r="F79" s="29">
        <v>2</v>
      </c>
      <c r="G79" s="2">
        <f t="shared" si="1"/>
        <v>61.999999999999993</v>
      </c>
    </row>
    <row r="80" spans="1:7">
      <c r="A80" s="3">
        <v>43045</v>
      </c>
      <c r="B80" s="422">
        <v>13930</v>
      </c>
      <c r="C80" s="422" t="s">
        <v>24</v>
      </c>
      <c r="D80" t="s">
        <v>14</v>
      </c>
      <c r="E80" s="29"/>
      <c r="F80" s="29">
        <v>60</v>
      </c>
      <c r="G80" s="2">
        <f t="shared" si="1"/>
        <v>1.9999999999999929</v>
      </c>
    </row>
    <row r="81" spans="1:7">
      <c r="A81" s="3">
        <v>43045</v>
      </c>
      <c r="B81" s="422">
        <v>13930</v>
      </c>
      <c r="C81" s="422" t="s">
        <v>24</v>
      </c>
      <c r="D81" t="s">
        <v>15</v>
      </c>
      <c r="E81" s="29"/>
      <c r="F81" s="29">
        <v>2</v>
      </c>
      <c r="G81" s="2">
        <f t="shared" si="1"/>
        <v>-7.1054273576010019E-15</v>
      </c>
    </row>
    <row r="82" spans="1:7">
      <c r="A82" s="3">
        <v>43039</v>
      </c>
      <c r="B82" s="422" t="s">
        <v>10</v>
      </c>
      <c r="C82" s="422" t="s">
        <v>25</v>
      </c>
      <c r="D82" t="s">
        <v>12</v>
      </c>
      <c r="E82" s="29">
        <v>27</v>
      </c>
      <c r="G82" s="2">
        <f t="shared" si="1"/>
        <v>26.999999999999993</v>
      </c>
    </row>
    <row r="83" spans="1:7">
      <c r="B83" s="422"/>
      <c r="C83" s="422"/>
      <c r="D83" t="s">
        <v>13</v>
      </c>
      <c r="E83" s="29">
        <v>2</v>
      </c>
      <c r="G83" s="2">
        <f t="shared" si="1"/>
        <v>28.999999999999993</v>
      </c>
    </row>
    <row r="84" spans="1:7">
      <c r="B84" s="422"/>
      <c r="C84" s="422"/>
      <c r="D84" t="s">
        <v>14</v>
      </c>
      <c r="E84" s="29">
        <v>60</v>
      </c>
      <c r="G84" s="2">
        <f t="shared" si="1"/>
        <v>89</v>
      </c>
    </row>
    <row r="85" spans="1:7">
      <c r="B85" s="422"/>
      <c r="C85" s="422"/>
      <c r="D85" t="s">
        <v>15</v>
      </c>
      <c r="E85" s="29">
        <v>2</v>
      </c>
      <c r="G85" s="2">
        <f t="shared" si="1"/>
        <v>91</v>
      </c>
    </row>
    <row r="86" spans="1:7">
      <c r="A86" s="3">
        <v>43045</v>
      </c>
      <c r="B86" s="422">
        <v>13930</v>
      </c>
      <c r="C86" s="422" t="s">
        <v>25</v>
      </c>
      <c r="D86" t="s">
        <v>14</v>
      </c>
      <c r="E86" s="29"/>
      <c r="F86" s="29">
        <v>60</v>
      </c>
      <c r="G86" s="2">
        <f t="shared" si="1"/>
        <v>31</v>
      </c>
    </row>
    <row r="87" spans="1:7">
      <c r="A87" s="3">
        <v>43045</v>
      </c>
      <c r="B87" s="422">
        <v>13930</v>
      </c>
      <c r="C87" s="422" t="s">
        <v>25</v>
      </c>
      <c r="D87" t="s">
        <v>15</v>
      </c>
      <c r="E87" s="29"/>
      <c r="F87" s="29">
        <v>2</v>
      </c>
      <c r="G87" s="2">
        <f t="shared" si="1"/>
        <v>29</v>
      </c>
    </row>
    <row r="88" spans="1:7">
      <c r="A88" s="3">
        <v>43067</v>
      </c>
      <c r="B88" s="422">
        <v>14128</v>
      </c>
      <c r="C88" s="422" t="s">
        <v>25</v>
      </c>
      <c r="D88" t="s">
        <v>12</v>
      </c>
      <c r="E88" s="29"/>
      <c r="F88" s="29">
        <v>27</v>
      </c>
      <c r="G88" s="2">
        <f t="shared" si="1"/>
        <v>2</v>
      </c>
    </row>
    <row r="89" spans="1:7">
      <c r="A89" s="3">
        <v>43067</v>
      </c>
      <c r="B89" s="422">
        <v>14128</v>
      </c>
      <c r="C89" s="422" t="s">
        <v>25</v>
      </c>
      <c r="D89" t="s">
        <v>13</v>
      </c>
      <c r="E89" s="29"/>
      <c r="F89" s="29">
        <v>2</v>
      </c>
      <c r="G89" s="2">
        <f t="shared" si="1"/>
        <v>0</v>
      </c>
    </row>
    <row r="90" spans="1:7">
      <c r="A90" s="3">
        <v>43069</v>
      </c>
      <c r="B90" s="422" t="s">
        <v>10</v>
      </c>
      <c r="C90" s="422" t="s">
        <v>26</v>
      </c>
      <c r="D90" t="s">
        <v>12</v>
      </c>
      <c r="E90" s="29">
        <v>28.8</v>
      </c>
      <c r="G90" s="2">
        <f t="shared" si="1"/>
        <v>28.8</v>
      </c>
    </row>
    <row r="91" spans="1:7">
      <c r="B91" s="422"/>
      <c r="C91" s="422"/>
      <c r="D91" t="s">
        <v>13</v>
      </c>
      <c r="E91" s="29">
        <v>2</v>
      </c>
      <c r="G91" s="2">
        <f t="shared" si="1"/>
        <v>30.8</v>
      </c>
    </row>
    <row r="92" spans="1:7">
      <c r="B92" s="422"/>
      <c r="C92" s="422"/>
      <c r="D92" t="s">
        <v>14</v>
      </c>
      <c r="E92" s="29">
        <v>60</v>
      </c>
      <c r="G92" s="2">
        <f t="shared" si="1"/>
        <v>90.8</v>
      </c>
    </row>
    <row r="93" spans="1:7">
      <c r="B93" s="422"/>
      <c r="C93" s="422"/>
      <c r="D93" t="s">
        <v>15</v>
      </c>
      <c r="E93" s="29">
        <v>2</v>
      </c>
      <c r="G93" s="2">
        <f t="shared" si="1"/>
        <v>92.8</v>
      </c>
    </row>
    <row r="94" spans="1:7">
      <c r="A94" s="3">
        <v>43087</v>
      </c>
      <c r="B94" s="422">
        <v>14282</v>
      </c>
      <c r="C94" s="422" t="s">
        <v>26</v>
      </c>
      <c r="D94" t="s">
        <v>12</v>
      </c>
      <c r="E94" s="29"/>
      <c r="F94" s="29">
        <v>28.8</v>
      </c>
      <c r="G94" s="2">
        <f t="shared" si="1"/>
        <v>64</v>
      </c>
    </row>
    <row r="95" spans="1:7">
      <c r="A95" s="3">
        <v>43087</v>
      </c>
      <c r="B95" s="422">
        <v>14282</v>
      </c>
      <c r="C95" s="422" t="s">
        <v>26</v>
      </c>
      <c r="D95" t="s">
        <v>13</v>
      </c>
      <c r="E95" s="29"/>
      <c r="F95" s="29">
        <v>2</v>
      </c>
      <c r="G95" s="2">
        <f t="shared" si="1"/>
        <v>62</v>
      </c>
    </row>
    <row r="96" spans="1:7">
      <c r="A96" s="3">
        <v>43115</v>
      </c>
      <c r="B96" s="422">
        <v>14421</v>
      </c>
      <c r="C96" s="422" t="s">
        <v>26</v>
      </c>
      <c r="D96" t="s">
        <v>14</v>
      </c>
      <c r="E96" s="29"/>
      <c r="F96" s="29">
        <v>60</v>
      </c>
      <c r="G96" s="2">
        <f t="shared" si="1"/>
        <v>2</v>
      </c>
    </row>
    <row r="97" spans="1:7">
      <c r="A97" s="3">
        <v>43115</v>
      </c>
      <c r="B97" s="422">
        <v>14421</v>
      </c>
      <c r="C97" s="422" t="s">
        <v>26</v>
      </c>
      <c r="D97" t="s">
        <v>15</v>
      </c>
      <c r="E97" s="29"/>
      <c r="F97" s="29">
        <v>2</v>
      </c>
      <c r="G97" s="2">
        <f t="shared" si="1"/>
        <v>0</v>
      </c>
    </row>
    <row r="98" spans="1:7">
      <c r="A98" s="3">
        <v>43100</v>
      </c>
      <c r="B98" s="422" t="s">
        <v>10</v>
      </c>
      <c r="C98" s="422" t="s">
        <v>27</v>
      </c>
      <c r="D98" t="s">
        <v>12</v>
      </c>
      <c r="E98" s="29">
        <v>31.3</v>
      </c>
      <c r="G98" s="2">
        <f t="shared" si="1"/>
        <v>31.3</v>
      </c>
    </row>
    <row r="99" spans="1:7">
      <c r="B99" s="422"/>
      <c r="C99" s="422"/>
      <c r="D99" t="s">
        <v>13</v>
      </c>
      <c r="E99" s="29">
        <v>2</v>
      </c>
      <c r="G99" s="2">
        <f t="shared" si="1"/>
        <v>33.299999999999997</v>
      </c>
    </row>
    <row r="100" spans="1:7">
      <c r="B100" s="422"/>
      <c r="C100" s="422"/>
      <c r="D100" t="s">
        <v>14</v>
      </c>
      <c r="E100" s="29">
        <v>60</v>
      </c>
      <c r="G100" s="2">
        <f t="shared" si="1"/>
        <v>93.3</v>
      </c>
    </row>
    <row r="101" spans="1:7">
      <c r="B101" s="422"/>
      <c r="C101" s="422"/>
      <c r="D101" t="s">
        <v>15</v>
      </c>
      <c r="E101" s="29">
        <v>2</v>
      </c>
      <c r="G101" s="2">
        <f t="shared" si="1"/>
        <v>95.3</v>
      </c>
    </row>
    <row r="102" spans="1:7">
      <c r="A102" s="3">
        <v>43115</v>
      </c>
      <c r="B102" s="422">
        <v>14421</v>
      </c>
      <c r="C102" s="422" t="s">
        <v>27</v>
      </c>
      <c r="D102" t="s">
        <v>14</v>
      </c>
      <c r="E102" s="29"/>
      <c r="F102" s="29">
        <v>60</v>
      </c>
      <c r="G102" s="2">
        <f t="shared" si="1"/>
        <v>35.299999999999997</v>
      </c>
    </row>
    <row r="103" spans="1:7">
      <c r="A103" s="3">
        <v>43115</v>
      </c>
      <c r="B103" s="422">
        <v>14421</v>
      </c>
      <c r="C103" s="422" t="s">
        <v>27</v>
      </c>
      <c r="D103" t="s">
        <v>15</v>
      </c>
      <c r="E103" s="29"/>
      <c r="F103" s="29">
        <v>2</v>
      </c>
      <c r="G103" s="2">
        <f t="shared" si="1"/>
        <v>33.299999999999997</v>
      </c>
    </row>
    <row r="104" spans="1:7">
      <c r="A104" s="3">
        <v>43120</v>
      </c>
      <c r="B104" s="422">
        <v>14543</v>
      </c>
      <c r="C104" s="422" t="s">
        <v>27</v>
      </c>
      <c r="D104" t="s">
        <v>12</v>
      </c>
      <c r="E104" s="29"/>
      <c r="F104" s="29">
        <v>31.3</v>
      </c>
      <c r="G104" s="2">
        <f t="shared" si="1"/>
        <v>1.9999999999999964</v>
      </c>
    </row>
    <row r="105" spans="1:7">
      <c r="A105" s="3">
        <v>43120</v>
      </c>
      <c r="B105" s="422">
        <v>14543</v>
      </c>
      <c r="C105" s="422" t="s">
        <v>27</v>
      </c>
      <c r="D105" t="s">
        <v>13</v>
      </c>
      <c r="E105" s="29"/>
      <c r="F105" s="29">
        <v>2</v>
      </c>
      <c r="G105" s="2">
        <f t="shared" si="1"/>
        <v>-3.5527136788005009E-15</v>
      </c>
    </row>
    <row r="106" spans="1:7">
      <c r="A106" s="3">
        <v>43131</v>
      </c>
      <c r="B106" s="422" t="s">
        <v>10</v>
      </c>
      <c r="C106" s="422" t="s">
        <v>11</v>
      </c>
      <c r="D106" t="s">
        <v>12</v>
      </c>
      <c r="E106" s="29">
        <v>27.9</v>
      </c>
      <c r="G106" s="2">
        <f t="shared" si="1"/>
        <v>27.899999999999995</v>
      </c>
    </row>
    <row r="107" spans="1:7">
      <c r="B107" s="422"/>
      <c r="C107" s="422"/>
      <c r="D107" t="s">
        <v>13</v>
      </c>
      <c r="E107" s="29">
        <v>2</v>
      </c>
      <c r="G107" s="2">
        <f t="shared" si="1"/>
        <v>29.899999999999995</v>
      </c>
    </row>
    <row r="108" spans="1:7">
      <c r="B108" s="422"/>
      <c r="C108" s="422"/>
      <c r="D108" t="s">
        <v>14</v>
      </c>
      <c r="E108" s="29">
        <v>60</v>
      </c>
      <c r="G108" s="2">
        <f t="shared" si="1"/>
        <v>89.899999999999991</v>
      </c>
    </row>
    <row r="109" spans="1:7">
      <c r="B109" s="422"/>
      <c r="C109" s="422"/>
      <c r="D109" t="s">
        <v>15</v>
      </c>
      <c r="E109" s="29">
        <v>2</v>
      </c>
      <c r="G109" s="2">
        <f t="shared" si="1"/>
        <v>91.899999999999991</v>
      </c>
    </row>
    <row r="110" spans="1:7">
      <c r="A110" s="3">
        <v>43164</v>
      </c>
      <c r="B110" s="422">
        <v>14794</v>
      </c>
      <c r="C110" s="422" t="s">
        <v>11</v>
      </c>
      <c r="D110" t="s">
        <v>12</v>
      </c>
      <c r="E110" s="29"/>
      <c r="F110" s="29">
        <v>27.9</v>
      </c>
      <c r="G110" s="2">
        <f t="shared" si="1"/>
        <v>63.999999999999993</v>
      </c>
    </row>
    <row r="111" spans="1:7">
      <c r="A111" s="3">
        <v>43164</v>
      </c>
      <c r="B111" s="422">
        <v>14794</v>
      </c>
      <c r="C111" s="422" t="s">
        <v>11</v>
      </c>
      <c r="D111" t="s">
        <v>13</v>
      </c>
      <c r="E111" s="29"/>
      <c r="F111" s="29">
        <v>2</v>
      </c>
      <c r="G111" s="2">
        <f t="shared" si="1"/>
        <v>61.999999999999993</v>
      </c>
    </row>
    <row r="112" spans="1:7">
      <c r="A112" s="3">
        <v>43171</v>
      </c>
      <c r="B112" s="422">
        <v>14814</v>
      </c>
      <c r="C112" s="422" t="s">
        <v>11</v>
      </c>
      <c r="D112" t="s">
        <v>14</v>
      </c>
      <c r="E112" s="29"/>
      <c r="F112" s="29">
        <v>60</v>
      </c>
      <c r="G112" s="2">
        <f t="shared" si="1"/>
        <v>1.9999999999999929</v>
      </c>
    </row>
    <row r="113" spans="1:7">
      <c r="A113" s="3">
        <v>43171</v>
      </c>
      <c r="B113" s="422">
        <v>14814</v>
      </c>
      <c r="C113" s="422" t="s">
        <v>11</v>
      </c>
      <c r="D113" t="s">
        <v>15</v>
      </c>
      <c r="E113" s="29"/>
      <c r="F113" s="29">
        <v>2</v>
      </c>
      <c r="G113" s="2">
        <f t="shared" si="1"/>
        <v>-7.1054273576010019E-15</v>
      </c>
    </row>
    <row r="114" spans="1:7">
      <c r="A114" s="3">
        <v>43159</v>
      </c>
      <c r="B114" s="422" t="s">
        <v>10</v>
      </c>
      <c r="C114" s="422" t="s">
        <v>17</v>
      </c>
      <c r="D114" t="s">
        <v>12</v>
      </c>
      <c r="E114" s="29">
        <v>34.5</v>
      </c>
      <c r="G114" s="2">
        <f t="shared" si="1"/>
        <v>34.499999999999993</v>
      </c>
    </row>
    <row r="115" spans="1:7">
      <c r="B115" s="422"/>
      <c r="C115" s="422"/>
      <c r="D115" t="s">
        <v>13</v>
      </c>
      <c r="E115" s="29">
        <v>2</v>
      </c>
      <c r="G115" s="2">
        <f t="shared" si="1"/>
        <v>36.499999999999993</v>
      </c>
    </row>
    <row r="116" spans="1:7">
      <c r="B116" s="422"/>
      <c r="C116" s="422"/>
      <c r="D116" t="s">
        <v>14</v>
      </c>
      <c r="E116" s="29">
        <v>56</v>
      </c>
      <c r="G116" s="2">
        <f t="shared" si="1"/>
        <v>92.5</v>
      </c>
    </row>
    <row r="117" spans="1:7">
      <c r="B117" s="422"/>
      <c r="C117" s="422"/>
      <c r="D117" t="s">
        <v>15</v>
      </c>
      <c r="E117" s="29">
        <v>5</v>
      </c>
      <c r="G117" s="2">
        <f t="shared" si="1"/>
        <v>97.5</v>
      </c>
    </row>
    <row r="118" spans="1:7">
      <c r="A118" s="3">
        <v>43171</v>
      </c>
      <c r="B118" s="422">
        <v>14814</v>
      </c>
      <c r="C118" s="422" t="s">
        <v>17</v>
      </c>
      <c r="D118" t="s">
        <v>14</v>
      </c>
      <c r="E118" s="29"/>
      <c r="F118" s="29">
        <v>56</v>
      </c>
      <c r="G118" s="2">
        <f t="shared" si="1"/>
        <v>41.5</v>
      </c>
    </row>
    <row r="119" spans="1:7">
      <c r="A119" s="3">
        <v>43171</v>
      </c>
      <c r="B119" s="422">
        <v>14814</v>
      </c>
      <c r="C119" s="422" t="s">
        <v>17</v>
      </c>
      <c r="D119" t="s">
        <v>15</v>
      </c>
      <c r="E119" s="29"/>
      <c r="F119" s="29">
        <v>5</v>
      </c>
      <c r="G119" s="2">
        <f t="shared" si="1"/>
        <v>36.5</v>
      </c>
    </row>
    <row r="120" spans="1:7">
      <c r="A120" s="3">
        <v>43200</v>
      </c>
      <c r="B120" s="422">
        <v>15093</v>
      </c>
      <c r="C120" s="422" t="s">
        <v>17</v>
      </c>
      <c r="D120" t="s">
        <v>12</v>
      </c>
      <c r="E120" s="29"/>
      <c r="F120" s="29">
        <v>34.5</v>
      </c>
      <c r="G120" s="2">
        <f t="shared" si="1"/>
        <v>2</v>
      </c>
    </row>
    <row r="121" spans="1:7">
      <c r="A121" s="3">
        <v>43200</v>
      </c>
      <c r="B121" s="422">
        <v>15093</v>
      </c>
      <c r="C121" s="422" t="s">
        <v>17</v>
      </c>
      <c r="D121" t="s">
        <v>13</v>
      </c>
      <c r="E121" s="29"/>
      <c r="F121" s="29">
        <v>2</v>
      </c>
      <c r="G121" s="2">
        <f t="shared" si="1"/>
        <v>0</v>
      </c>
    </row>
    <row r="122" spans="1:7">
      <c r="A122" s="3">
        <v>43189</v>
      </c>
      <c r="B122" s="422" t="s">
        <v>10</v>
      </c>
      <c r="C122" s="422" t="s">
        <v>18</v>
      </c>
      <c r="D122" t="s">
        <v>12</v>
      </c>
      <c r="E122" s="29">
        <v>33.4</v>
      </c>
      <c r="G122" s="2">
        <f t="shared" si="1"/>
        <v>33.4</v>
      </c>
    </row>
    <row r="123" spans="1:7">
      <c r="B123" s="422"/>
      <c r="C123" s="422"/>
      <c r="D123" t="s">
        <v>13</v>
      </c>
      <c r="E123" s="29">
        <v>2</v>
      </c>
      <c r="G123" s="2">
        <f t="shared" si="1"/>
        <v>35.4</v>
      </c>
    </row>
    <row r="124" spans="1:7">
      <c r="B124" s="422"/>
      <c r="C124" s="422"/>
      <c r="D124" t="s">
        <v>14</v>
      </c>
      <c r="E124" s="29">
        <v>60</v>
      </c>
      <c r="G124" s="2">
        <f t="shared" si="1"/>
        <v>95.4</v>
      </c>
    </row>
    <row r="125" spans="1:7">
      <c r="B125" s="422"/>
      <c r="C125" s="422"/>
      <c r="D125" t="s">
        <v>15</v>
      </c>
      <c r="E125" s="29">
        <v>5</v>
      </c>
      <c r="G125" s="2">
        <f t="shared" si="1"/>
        <v>100.4</v>
      </c>
    </row>
    <row r="126" spans="1:7">
      <c r="A126" s="3">
        <v>43216</v>
      </c>
      <c r="B126" s="422">
        <v>15249</v>
      </c>
      <c r="C126" s="422" t="s">
        <v>18</v>
      </c>
      <c r="D126" t="s">
        <v>14</v>
      </c>
      <c r="E126" s="29"/>
      <c r="F126" s="29">
        <v>60</v>
      </c>
      <c r="G126" s="2">
        <f t="shared" si="1"/>
        <v>40.400000000000006</v>
      </c>
    </row>
    <row r="127" spans="1:7">
      <c r="A127" s="3">
        <v>43216</v>
      </c>
      <c r="B127" s="422">
        <v>15253</v>
      </c>
      <c r="C127" s="422" t="s">
        <v>18</v>
      </c>
      <c r="D127" t="s">
        <v>12</v>
      </c>
      <c r="E127" s="29"/>
      <c r="F127" s="29">
        <v>33.4</v>
      </c>
      <c r="G127" s="2">
        <f t="shared" si="1"/>
        <v>7.0000000000000071</v>
      </c>
    </row>
    <row r="128" spans="1:7">
      <c r="A128" s="3">
        <v>43216</v>
      </c>
      <c r="B128" s="422">
        <v>15253</v>
      </c>
      <c r="C128" s="422" t="s">
        <v>18</v>
      </c>
      <c r="D128" t="s">
        <v>13</v>
      </c>
      <c r="E128" s="29"/>
      <c r="F128" s="29">
        <v>2</v>
      </c>
      <c r="G128" s="2">
        <f t="shared" si="1"/>
        <v>5.0000000000000071</v>
      </c>
    </row>
    <row r="129" spans="1:7">
      <c r="A129" s="3">
        <v>43255</v>
      </c>
      <c r="B129" s="422">
        <v>15486</v>
      </c>
      <c r="C129" s="422" t="s">
        <v>18</v>
      </c>
      <c r="D129" t="s">
        <v>15</v>
      </c>
      <c r="E129" s="29"/>
      <c r="F129" s="29">
        <v>5</v>
      </c>
      <c r="G129" s="2">
        <f t="shared" si="1"/>
        <v>7.1054273576010019E-15</v>
      </c>
    </row>
    <row r="130" spans="1:7">
      <c r="A130" s="3">
        <v>43220</v>
      </c>
      <c r="B130" s="422" t="s">
        <v>10</v>
      </c>
      <c r="C130" s="422" t="s">
        <v>19</v>
      </c>
      <c r="D130" t="s">
        <v>12</v>
      </c>
      <c r="E130" s="29">
        <v>34.299999999999997</v>
      </c>
      <c r="G130" s="2">
        <f t="shared" si="1"/>
        <v>34.300000000000004</v>
      </c>
    </row>
    <row r="131" spans="1:7">
      <c r="B131" s="422"/>
      <c r="C131" s="422"/>
      <c r="D131" t="s">
        <v>13</v>
      </c>
      <c r="E131" s="29">
        <v>2</v>
      </c>
      <c r="G131" s="2">
        <f t="shared" si="1"/>
        <v>36.300000000000004</v>
      </c>
    </row>
    <row r="132" spans="1:7">
      <c r="B132" s="422"/>
      <c r="C132" s="422"/>
      <c r="D132" t="s">
        <v>14</v>
      </c>
      <c r="E132" s="29">
        <v>60</v>
      </c>
      <c r="G132" s="2">
        <f t="shared" si="1"/>
        <v>96.300000000000011</v>
      </c>
    </row>
    <row r="133" spans="1:7">
      <c r="B133" s="422"/>
      <c r="C133" s="422"/>
      <c r="D133" t="s">
        <v>15</v>
      </c>
      <c r="E133" s="29">
        <v>5</v>
      </c>
      <c r="G133" s="2">
        <f t="shared" si="1"/>
        <v>101.30000000000001</v>
      </c>
    </row>
    <row r="134" spans="1:7">
      <c r="A134" s="3">
        <v>43239</v>
      </c>
      <c r="B134" s="422">
        <v>15353</v>
      </c>
      <c r="C134" s="422" t="s">
        <v>19</v>
      </c>
      <c r="D134" t="s">
        <v>12</v>
      </c>
      <c r="E134" s="29"/>
      <c r="F134" s="29">
        <v>34.299999999999997</v>
      </c>
      <c r="G134" s="2">
        <f t="shared" si="1"/>
        <v>67.000000000000014</v>
      </c>
    </row>
    <row r="135" spans="1:7">
      <c r="A135" s="3">
        <v>43239</v>
      </c>
      <c r="B135" s="422">
        <v>15353</v>
      </c>
      <c r="C135" s="422" t="s">
        <v>19</v>
      </c>
      <c r="D135" t="s">
        <v>13</v>
      </c>
      <c r="E135" s="29"/>
      <c r="F135" s="29">
        <v>2</v>
      </c>
      <c r="G135" s="2">
        <f t="shared" si="1"/>
        <v>65.000000000000014</v>
      </c>
    </row>
    <row r="136" spans="1:7">
      <c r="A136" s="3">
        <v>43255</v>
      </c>
      <c r="B136" s="422">
        <v>15486</v>
      </c>
      <c r="C136" s="422" t="s">
        <v>19</v>
      </c>
      <c r="D136" t="s">
        <v>14</v>
      </c>
      <c r="E136" s="29"/>
      <c r="F136" s="29">
        <v>60</v>
      </c>
      <c r="G136" s="2">
        <f t="shared" ref="G136:G199" si="2">+G135+E136-F136</f>
        <v>5.0000000000000142</v>
      </c>
    </row>
    <row r="137" spans="1:7">
      <c r="A137" s="3">
        <v>43255</v>
      </c>
      <c r="B137" s="422">
        <v>15486</v>
      </c>
      <c r="C137" s="422" t="s">
        <v>19</v>
      </c>
      <c r="D137" t="s">
        <v>15</v>
      </c>
      <c r="E137" s="29"/>
      <c r="F137" s="29">
        <v>5</v>
      </c>
      <c r="G137" s="2">
        <f t="shared" si="2"/>
        <v>1.4210854715202004E-14</v>
      </c>
    </row>
    <row r="138" spans="1:7" ht="15.75" customHeight="1">
      <c r="A138" s="3">
        <v>43251</v>
      </c>
      <c r="B138" s="422" t="s">
        <v>10</v>
      </c>
      <c r="C138" s="422" t="s">
        <v>20</v>
      </c>
      <c r="D138" t="s">
        <v>12</v>
      </c>
      <c r="E138" s="29">
        <v>25.1</v>
      </c>
      <c r="G138" s="2">
        <f t="shared" si="2"/>
        <v>25.100000000000016</v>
      </c>
    </row>
    <row r="139" spans="1:7">
      <c r="B139" s="422"/>
      <c r="C139" s="422"/>
      <c r="D139" t="s">
        <v>13</v>
      </c>
      <c r="E139" s="29">
        <v>2</v>
      </c>
      <c r="G139" s="2">
        <f t="shared" si="2"/>
        <v>27.100000000000016</v>
      </c>
    </row>
    <row r="140" spans="1:7">
      <c r="B140" s="422"/>
      <c r="C140" s="422"/>
      <c r="D140" t="s">
        <v>14</v>
      </c>
      <c r="E140" s="29">
        <v>60</v>
      </c>
      <c r="G140" s="2">
        <f t="shared" si="2"/>
        <v>87.100000000000023</v>
      </c>
    </row>
    <row r="141" spans="1:7">
      <c r="B141" s="422"/>
      <c r="C141" s="422"/>
      <c r="D141" t="s">
        <v>15</v>
      </c>
      <c r="E141" s="29">
        <v>5</v>
      </c>
      <c r="G141" s="2">
        <f t="shared" si="2"/>
        <v>92.100000000000023</v>
      </c>
    </row>
    <row r="142" spans="1:7">
      <c r="A142" s="3">
        <v>43255</v>
      </c>
      <c r="B142" s="422">
        <v>15486</v>
      </c>
      <c r="C142" s="422" t="s">
        <v>20</v>
      </c>
      <c r="D142" t="s">
        <v>14</v>
      </c>
      <c r="E142" s="29"/>
      <c r="F142" s="29">
        <v>60</v>
      </c>
      <c r="G142" s="2">
        <f t="shared" si="2"/>
        <v>32.100000000000023</v>
      </c>
    </row>
    <row r="143" spans="1:7">
      <c r="A143" s="3">
        <v>43255</v>
      </c>
      <c r="B143" s="422">
        <v>15486</v>
      </c>
      <c r="C143" s="422" t="s">
        <v>20</v>
      </c>
      <c r="D143" t="s">
        <v>15</v>
      </c>
      <c r="E143" s="29"/>
      <c r="F143" s="29">
        <v>5</v>
      </c>
      <c r="G143" s="2">
        <f t="shared" si="2"/>
        <v>27.100000000000023</v>
      </c>
    </row>
    <row r="144" spans="1:7">
      <c r="A144" s="3">
        <v>43272</v>
      </c>
      <c r="B144" s="422">
        <v>15541</v>
      </c>
      <c r="C144" s="422" t="s">
        <v>20</v>
      </c>
      <c r="D144" t="s">
        <v>12</v>
      </c>
      <c r="E144" s="29"/>
      <c r="F144" s="29">
        <v>25.1</v>
      </c>
      <c r="G144" s="2">
        <f t="shared" si="2"/>
        <v>2.0000000000000213</v>
      </c>
    </row>
    <row r="145" spans="1:7">
      <c r="A145" s="3">
        <v>43272</v>
      </c>
      <c r="B145" s="422">
        <v>15541</v>
      </c>
      <c r="C145" s="422" t="s">
        <v>20</v>
      </c>
      <c r="D145" t="s">
        <v>13</v>
      </c>
      <c r="E145" s="29"/>
      <c r="F145" s="29">
        <v>2</v>
      </c>
      <c r="G145" s="2">
        <f t="shared" si="2"/>
        <v>2.1316282072803006E-14</v>
      </c>
    </row>
    <row r="146" spans="1:7">
      <c r="A146" s="3">
        <v>43281</v>
      </c>
      <c r="B146" s="422" t="s">
        <v>10</v>
      </c>
      <c r="C146" s="422" t="s">
        <v>21</v>
      </c>
      <c r="D146" t="s">
        <v>12</v>
      </c>
      <c r="E146" s="29">
        <v>28.4</v>
      </c>
      <c r="G146" s="2">
        <f t="shared" si="2"/>
        <v>28.40000000000002</v>
      </c>
    </row>
    <row r="147" spans="1:7">
      <c r="B147" s="422"/>
      <c r="C147" s="422"/>
      <c r="D147" t="s">
        <v>13</v>
      </c>
      <c r="E147" s="29">
        <v>4</v>
      </c>
      <c r="G147" s="2">
        <f t="shared" si="2"/>
        <v>32.40000000000002</v>
      </c>
    </row>
    <row r="148" spans="1:7">
      <c r="B148" s="422"/>
      <c r="C148" s="422"/>
      <c r="D148" t="s">
        <v>14</v>
      </c>
      <c r="E148" s="29">
        <v>60</v>
      </c>
      <c r="G148" s="2">
        <f t="shared" si="2"/>
        <v>92.40000000000002</v>
      </c>
    </row>
    <row r="149" spans="1:7">
      <c r="B149" s="422"/>
      <c r="C149" s="422"/>
      <c r="D149" t="s">
        <v>15</v>
      </c>
      <c r="E149" s="29">
        <v>5</v>
      </c>
      <c r="G149" s="2">
        <f t="shared" si="2"/>
        <v>97.40000000000002</v>
      </c>
    </row>
    <row r="150" spans="1:7">
      <c r="A150" s="3">
        <v>43301</v>
      </c>
      <c r="B150" s="422">
        <v>15744</v>
      </c>
      <c r="C150" s="422" t="s">
        <v>21</v>
      </c>
      <c r="D150" t="s">
        <v>14</v>
      </c>
      <c r="E150" s="29"/>
      <c r="F150" s="29">
        <v>60</v>
      </c>
      <c r="G150" s="2">
        <f t="shared" si="2"/>
        <v>37.40000000000002</v>
      </c>
    </row>
    <row r="151" spans="1:7">
      <c r="A151" s="3">
        <v>43301</v>
      </c>
      <c r="B151" s="422">
        <v>15744</v>
      </c>
      <c r="C151" s="422" t="s">
        <v>21</v>
      </c>
      <c r="D151" t="s">
        <v>15</v>
      </c>
      <c r="E151" s="29"/>
      <c r="F151" s="29">
        <v>5</v>
      </c>
      <c r="G151" s="2">
        <f t="shared" si="2"/>
        <v>32.40000000000002</v>
      </c>
    </row>
    <row r="152" spans="1:7">
      <c r="A152" s="3">
        <v>43304</v>
      </c>
      <c r="B152" s="422">
        <v>15789</v>
      </c>
      <c r="C152" s="422" t="s">
        <v>21</v>
      </c>
      <c r="D152" t="s">
        <v>12</v>
      </c>
      <c r="E152" s="29"/>
      <c r="F152" s="29">
        <v>28.4</v>
      </c>
      <c r="G152" s="2">
        <f t="shared" si="2"/>
        <v>4.0000000000000213</v>
      </c>
    </row>
    <row r="153" spans="1:7">
      <c r="A153" s="3">
        <v>43304</v>
      </c>
      <c r="B153" s="422">
        <v>15789</v>
      </c>
      <c r="C153" s="422" t="s">
        <v>21</v>
      </c>
      <c r="D153" t="s">
        <v>13</v>
      </c>
      <c r="E153" s="29"/>
      <c r="F153" s="29">
        <v>4</v>
      </c>
      <c r="G153" s="2">
        <f t="shared" si="2"/>
        <v>2.1316282072803006E-14</v>
      </c>
    </row>
    <row r="154" spans="1:7">
      <c r="A154" s="3">
        <v>43312</v>
      </c>
      <c r="B154" s="422" t="s">
        <v>10</v>
      </c>
      <c r="C154" s="422" t="s">
        <v>22</v>
      </c>
      <c r="D154" t="s">
        <v>12</v>
      </c>
      <c r="E154" s="29">
        <v>33</v>
      </c>
      <c r="G154" s="2">
        <f t="shared" si="2"/>
        <v>33.000000000000021</v>
      </c>
    </row>
    <row r="155" spans="1:7">
      <c r="B155" s="422"/>
      <c r="C155" s="422"/>
      <c r="D155" t="s">
        <v>13</v>
      </c>
      <c r="E155" s="29">
        <v>4</v>
      </c>
      <c r="G155" s="2">
        <f t="shared" si="2"/>
        <v>37.000000000000021</v>
      </c>
    </row>
    <row r="156" spans="1:7">
      <c r="B156" s="422"/>
      <c r="C156" s="422"/>
      <c r="D156" t="s">
        <v>14</v>
      </c>
      <c r="E156" s="29">
        <v>60</v>
      </c>
      <c r="G156" s="2">
        <f t="shared" si="2"/>
        <v>97.000000000000028</v>
      </c>
    </row>
    <row r="157" spans="1:7">
      <c r="B157" s="422"/>
      <c r="C157" s="422"/>
      <c r="D157" t="s">
        <v>15</v>
      </c>
      <c r="E157" s="29">
        <v>5</v>
      </c>
      <c r="G157" s="2">
        <f t="shared" si="2"/>
        <v>102.00000000000003</v>
      </c>
    </row>
    <row r="158" spans="1:7">
      <c r="A158" s="3">
        <v>43315</v>
      </c>
      <c r="B158" s="422">
        <v>15862</v>
      </c>
      <c r="C158" s="422" t="s">
        <v>22</v>
      </c>
      <c r="D158" t="s">
        <v>14</v>
      </c>
      <c r="E158" s="29"/>
      <c r="F158" s="29">
        <v>60</v>
      </c>
      <c r="G158" s="2">
        <f t="shared" si="2"/>
        <v>42.000000000000028</v>
      </c>
    </row>
    <row r="159" spans="1:7">
      <c r="A159" s="3">
        <v>43315</v>
      </c>
      <c r="B159" s="422">
        <v>15862</v>
      </c>
      <c r="C159" s="422" t="s">
        <v>22</v>
      </c>
      <c r="D159" t="s">
        <v>15</v>
      </c>
      <c r="E159" s="29"/>
      <c r="F159" s="29">
        <v>5</v>
      </c>
      <c r="G159" s="2">
        <f t="shared" si="2"/>
        <v>37.000000000000028</v>
      </c>
    </row>
    <row r="160" spans="1:7">
      <c r="A160" s="3">
        <v>43333</v>
      </c>
      <c r="B160" s="422">
        <v>16021</v>
      </c>
      <c r="C160" s="422" t="s">
        <v>22</v>
      </c>
      <c r="D160" t="s">
        <v>12</v>
      </c>
      <c r="E160" s="29"/>
      <c r="F160" s="29">
        <v>33</v>
      </c>
      <c r="G160" s="2">
        <f t="shared" si="2"/>
        <v>4.0000000000000284</v>
      </c>
    </row>
    <row r="161" spans="1:7">
      <c r="A161" s="3">
        <v>43333</v>
      </c>
      <c r="B161" s="422">
        <v>16021</v>
      </c>
      <c r="C161" s="422" t="s">
        <v>22</v>
      </c>
      <c r="D161" t="s">
        <v>13</v>
      </c>
      <c r="E161" s="29"/>
      <c r="F161" s="29">
        <v>4</v>
      </c>
      <c r="G161" s="2">
        <f t="shared" si="2"/>
        <v>2.8421709430404007E-14</v>
      </c>
    </row>
    <row r="162" spans="1:7">
      <c r="A162" s="31">
        <v>43343</v>
      </c>
      <c r="B162" s="421" t="s">
        <v>10</v>
      </c>
      <c r="C162" s="421" t="s">
        <v>23</v>
      </c>
      <c r="D162" t="s">
        <v>12</v>
      </c>
      <c r="E162" s="29">
        <v>32.700000000000003</v>
      </c>
      <c r="G162" s="2">
        <f t="shared" si="2"/>
        <v>32.700000000000031</v>
      </c>
    </row>
    <row r="163" spans="1:7">
      <c r="B163" s="422"/>
      <c r="C163" s="422"/>
      <c r="D163" t="s">
        <v>13</v>
      </c>
      <c r="E163" s="29">
        <v>2</v>
      </c>
      <c r="G163" s="2">
        <f t="shared" si="2"/>
        <v>34.700000000000031</v>
      </c>
    </row>
    <row r="164" spans="1:7">
      <c r="B164" s="422"/>
      <c r="C164" s="422"/>
      <c r="D164" t="s">
        <v>14</v>
      </c>
      <c r="E164" s="29">
        <v>60</v>
      </c>
      <c r="G164" s="2">
        <f t="shared" si="2"/>
        <v>94.700000000000031</v>
      </c>
    </row>
    <row r="165" spans="1:7">
      <c r="B165" s="422"/>
      <c r="C165" s="422"/>
      <c r="D165" t="s">
        <v>15</v>
      </c>
      <c r="E165" s="29">
        <v>5</v>
      </c>
      <c r="G165" s="2">
        <f t="shared" si="2"/>
        <v>99.700000000000031</v>
      </c>
    </row>
    <row r="166" spans="1:7">
      <c r="A166" s="3">
        <v>43360</v>
      </c>
      <c r="B166" s="422">
        <v>16142</v>
      </c>
      <c r="C166" s="422" t="s">
        <v>23</v>
      </c>
      <c r="D166" t="s">
        <v>14</v>
      </c>
      <c r="E166" s="29"/>
      <c r="F166" s="29">
        <v>60</v>
      </c>
      <c r="G166" s="2">
        <f t="shared" si="2"/>
        <v>39.700000000000031</v>
      </c>
    </row>
    <row r="167" spans="1:7">
      <c r="A167" s="3">
        <v>43360</v>
      </c>
      <c r="B167" s="422">
        <v>16142</v>
      </c>
      <c r="C167" s="422" t="s">
        <v>23</v>
      </c>
      <c r="D167" t="s">
        <v>15</v>
      </c>
      <c r="E167" s="29"/>
      <c r="F167" s="29">
        <v>5</v>
      </c>
      <c r="G167" s="2">
        <f t="shared" si="2"/>
        <v>34.700000000000031</v>
      </c>
    </row>
    <row r="168" spans="1:7">
      <c r="A168" s="3">
        <v>43367</v>
      </c>
      <c r="B168" s="422">
        <v>16173</v>
      </c>
      <c r="C168" s="422" t="s">
        <v>23</v>
      </c>
      <c r="D168" t="s">
        <v>12</v>
      </c>
      <c r="E168" s="29"/>
      <c r="F168" s="29">
        <v>32.700000000000003</v>
      </c>
      <c r="G168" s="2">
        <f t="shared" si="2"/>
        <v>2.0000000000000284</v>
      </c>
    </row>
    <row r="169" spans="1:7">
      <c r="A169" s="3">
        <v>43367</v>
      </c>
      <c r="B169" s="422">
        <v>16173</v>
      </c>
      <c r="C169" s="422" t="s">
        <v>23</v>
      </c>
      <c r="D169" t="s">
        <v>13</v>
      </c>
      <c r="E169" s="29"/>
      <c r="F169" s="29">
        <v>2</v>
      </c>
      <c r="G169" s="2">
        <f t="shared" si="2"/>
        <v>2.8421709430404007E-14</v>
      </c>
    </row>
    <row r="170" spans="1:7">
      <c r="A170" s="31">
        <v>43373</v>
      </c>
      <c r="B170" s="421" t="s">
        <v>10</v>
      </c>
      <c r="C170" s="421" t="s">
        <v>24</v>
      </c>
      <c r="D170" t="s">
        <v>12</v>
      </c>
      <c r="E170" s="29">
        <v>33.6</v>
      </c>
      <c r="G170" s="2">
        <f t="shared" si="2"/>
        <v>33.60000000000003</v>
      </c>
    </row>
    <row r="171" spans="1:7">
      <c r="B171" s="422"/>
      <c r="C171" s="422"/>
      <c r="D171" t="s">
        <v>13</v>
      </c>
      <c r="E171" s="29">
        <v>4</v>
      </c>
      <c r="G171" s="2">
        <f t="shared" si="2"/>
        <v>37.60000000000003</v>
      </c>
    </row>
    <row r="172" spans="1:7">
      <c r="B172" s="422"/>
      <c r="C172" s="422"/>
      <c r="D172" t="s">
        <v>14</v>
      </c>
      <c r="E172" s="29">
        <v>60</v>
      </c>
      <c r="G172" s="2">
        <f t="shared" si="2"/>
        <v>97.600000000000023</v>
      </c>
    </row>
    <row r="173" spans="1:7">
      <c r="B173" s="422"/>
      <c r="C173" s="422"/>
      <c r="D173" t="s">
        <v>15</v>
      </c>
      <c r="E173" s="29">
        <v>5</v>
      </c>
      <c r="G173" s="2">
        <f t="shared" si="2"/>
        <v>102.60000000000002</v>
      </c>
    </row>
    <row r="174" spans="1:7">
      <c r="B174" s="422"/>
      <c r="C174" s="422"/>
      <c r="D174" t="s">
        <v>28</v>
      </c>
      <c r="E174" s="29">
        <v>10</v>
      </c>
      <c r="G174" s="2">
        <f t="shared" si="2"/>
        <v>112.60000000000002</v>
      </c>
    </row>
    <row r="175" spans="1:7">
      <c r="A175" s="3">
        <v>43395</v>
      </c>
      <c r="B175" s="422">
        <v>16409</v>
      </c>
      <c r="C175" s="422" t="s">
        <v>24</v>
      </c>
      <c r="D175" t="s">
        <v>14</v>
      </c>
      <c r="E175" s="29"/>
      <c r="F175" s="29">
        <v>60</v>
      </c>
      <c r="G175" s="2">
        <f t="shared" si="2"/>
        <v>52.600000000000023</v>
      </c>
    </row>
    <row r="176" spans="1:7">
      <c r="A176" s="3">
        <v>43395</v>
      </c>
      <c r="B176" s="422">
        <v>16409</v>
      </c>
      <c r="C176" s="422" t="s">
        <v>24</v>
      </c>
      <c r="D176" t="s">
        <v>15</v>
      </c>
      <c r="E176" s="29"/>
      <c r="F176" s="29">
        <v>5</v>
      </c>
      <c r="G176" s="2">
        <f t="shared" si="2"/>
        <v>47.600000000000023</v>
      </c>
    </row>
    <row r="177" spans="1:7">
      <c r="A177" s="3">
        <v>43395</v>
      </c>
      <c r="B177" s="422">
        <v>16409</v>
      </c>
      <c r="C177" s="422" t="s">
        <v>24</v>
      </c>
      <c r="D177" t="s">
        <v>28</v>
      </c>
      <c r="E177" s="29"/>
      <c r="F177" s="29">
        <v>10</v>
      </c>
      <c r="G177" s="2">
        <f t="shared" si="2"/>
        <v>37.600000000000023</v>
      </c>
    </row>
    <row r="178" spans="1:7">
      <c r="A178" s="3">
        <v>43399</v>
      </c>
      <c r="B178" s="422">
        <v>16480</v>
      </c>
      <c r="C178" s="422" t="s">
        <v>24</v>
      </c>
      <c r="D178" t="s">
        <v>12</v>
      </c>
      <c r="E178" s="29"/>
      <c r="F178" s="29">
        <v>33.6</v>
      </c>
      <c r="G178" s="2">
        <f t="shared" si="2"/>
        <v>4.0000000000000213</v>
      </c>
    </row>
    <row r="179" spans="1:7">
      <c r="A179" s="3">
        <v>43399</v>
      </c>
      <c r="B179" s="422">
        <v>16480</v>
      </c>
      <c r="C179" s="422" t="s">
        <v>24</v>
      </c>
      <c r="D179" t="s">
        <v>13</v>
      </c>
      <c r="E179" s="29"/>
      <c r="F179" s="29">
        <v>4</v>
      </c>
      <c r="G179" s="2">
        <f t="shared" si="2"/>
        <v>2.1316282072803006E-14</v>
      </c>
    </row>
    <row r="180" spans="1:7">
      <c r="A180" s="31">
        <v>43404</v>
      </c>
      <c r="B180" s="421" t="s">
        <v>10</v>
      </c>
      <c r="C180" s="421" t="s">
        <v>25</v>
      </c>
      <c r="D180" t="s">
        <v>12</v>
      </c>
      <c r="E180" s="29">
        <v>33.799999999999997</v>
      </c>
      <c r="G180" s="2">
        <f t="shared" si="2"/>
        <v>33.800000000000018</v>
      </c>
    </row>
    <row r="181" spans="1:7">
      <c r="A181" s="31"/>
      <c r="B181" s="421"/>
      <c r="C181" s="421"/>
      <c r="D181" t="s">
        <v>13</v>
      </c>
      <c r="E181" s="29">
        <v>5</v>
      </c>
      <c r="G181" s="2">
        <f t="shared" si="2"/>
        <v>38.800000000000018</v>
      </c>
    </row>
    <row r="182" spans="1:7">
      <c r="A182" s="31"/>
      <c r="B182" s="421"/>
      <c r="C182" s="421"/>
      <c r="D182" t="s">
        <v>14</v>
      </c>
      <c r="E182" s="29">
        <v>60</v>
      </c>
      <c r="G182" s="2">
        <f t="shared" si="2"/>
        <v>98.800000000000011</v>
      </c>
    </row>
    <row r="183" spans="1:7">
      <c r="A183" s="31"/>
      <c r="B183" s="421"/>
      <c r="C183" s="421"/>
      <c r="D183" t="s">
        <v>15</v>
      </c>
      <c r="E183" s="29">
        <v>5</v>
      </c>
      <c r="G183" s="2">
        <f t="shared" si="2"/>
        <v>103.80000000000001</v>
      </c>
    </row>
    <row r="184" spans="1:7">
      <c r="A184" s="3">
        <v>43419</v>
      </c>
      <c r="B184" s="422">
        <v>16579</v>
      </c>
      <c r="C184" s="422" t="s">
        <v>25</v>
      </c>
      <c r="D184" t="s">
        <v>14</v>
      </c>
      <c r="E184" s="29"/>
      <c r="F184" s="29">
        <v>60</v>
      </c>
      <c r="G184" s="2">
        <f t="shared" si="2"/>
        <v>43.800000000000011</v>
      </c>
    </row>
    <row r="185" spans="1:7">
      <c r="A185" s="3">
        <v>43419</v>
      </c>
      <c r="B185" s="422">
        <v>16579</v>
      </c>
      <c r="C185" s="422" t="s">
        <v>25</v>
      </c>
      <c r="D185" t="s">
        <v>15</v>
      </c>
      <c r="E185" s="29"/>
      <c r="F185" s="29">
        <v>5</v>
      </c>
      <c r="G185" s="2">
        <f t="shared" si="2"/>
        <v>38.800000000000011</v>
      </c>
    </row>
    <row r="186" spans="1:7">
      <c r="A186" s="3">
        <v>43474</v>
      </c>
      <c r="B186" s="422">
        <v>16890</v>
      </c>
      <c r="C186" s="422" t="s">
        <v>25</v>
      </c>
      <c r="D186" t="s">
        <v>12</v>
      </c>
      <c r="E186" s="29"/>
      <c r="F186" s="29">
        <v>33.799999999999997</v>
      </c>
      <c r="G186" s="2">
        <f t="shared" si="2"/>
        <v>5.0000000000000142</v>
      </c>
    </row>
    <row r="187" spans="1:7">
      <c r="A187" s="3">
        <v>43474</v>
      </c>
      <c r="B187" s="422">
        <v>16890</v>
      </c>
      <c r="C187" s="422" t="s">
        <v>25</v>
      </c>
      <c r="D187" t="s">
        <v>13</v>
      </c>
      <c r="E187" s="29"/>
      <c r="F187" s="29">
        <v>5</v>
      </c>
      <c r="G187" s="2">
        <f t="shared" si="2"/>
        <v>1.4210854715202004E-14</v>
      </c>
    </row>
    <row r="188" spans="1:7">
      <c r="A188" s="31">
        <v>43434</v>
      </c>
      <c r="B188" s="421" t="s">
        <v>10</v>
      </c>
      <c r="C188" s="421" t="s">
        <v>26</v>
      </c>
      <c r="D188" t="s">
        <v>12</v>
      </c>
      <c r="E188" s="29">
        <v>34.700000000000003</v>
      </c>
      <c r="G188" s="2">
        <f t="shared" si="2"/>
        <v>34.700000000000017</v>
      </c>
    </row>
    <row r="189" spans="1:7">
      <c r="A189" s="31"/>
      <c r="B189" s="421"/>
      <c r="C189" s="421"/>
      <c r="D189" t="s">
        <v>13</v>
      </c>
      <c r="E189" s="29">
        <v>5</v>
      </c>
      <c r="G189" s="2">
        <f t="shared" si="2"/>
        <v>39.700000000000017</v>
      </c>
    </row>
    <row r="190" spans="1:7">
      <c r="A190" s="31"/>
      <c r="B190" s="421"/>
      <c r="C190" s="421"/>
      <c r="D190" t="s">
        <v>14</v>
      </c>
      <c r="E190" s="29">
        <v>60</v>
      </c>
      <c r="G190" s="2">
        <f t="shared" si="2"/>
        <v>99.700000000000017</v>
      </c>
    </row>
    <row r="191" spans="1:7">
      <c r="A191" s="31"/>
      <c r="B191" s="421"/>
      <c r="C191" s="421"/>
      <c r="D191" t="s">
        <v>15</v>
      </c>
      <c r="E191" s="29">
        <v>5</v>
      </c>
      <c r="G191" s="2">
        <f t="shared" si="2"/>
        <v>104.70000000000002</v>
      </c>
    </row>
    <row r="192" spans="1:7">
      <c r="A192" s="3">
        <v>43451</v>
      </c>
      <c r="B192" s="422">
        <v>16782</v>
      </c>
      <c r="C192" s="422" t="s">
        <v>26</v>
      </c>
      <c r="D192" t="s">
        <v>14</v>
      </c>
      <c r="E192" s="29"/>
      <c r="F192" s="29">
        <v>60</v>
      </c>
      <c r="G192" s="2">
        <f t="shared" si="2"/>
        <v>44.700000000000017</v>
      </c>
    </row>
    <row r="193" spans="1:7">
      <c r="A193" s="3">
        <v>43451</v>
      </c>
      <c r="B193" s="422">
        <v>16782</v>
      </c>
      <c r="C193" s="422" t="s">
        <v>26</v>
      </c>
      <c r="D193" t="s">
        <v>15</v>
      </c>
      <c r="E193" s="29"/>
      <c r="F193" s="29">
        <v>5</v>
      </c>
      <c r="G193" s="2">
        <f t="shared" si="2"/>
        <v>39.700000000000017</v>
      </c>
    </row>
    <row r="194" spans="1:7">
      <c r="A194" s="3">
        <v>43474</v>
      </c>
      <c r="B194" s="422">
        <v>16890</v>
      </c>
      <c r="C194" s="422" t="s">
        <v>26</v>
      </c>
      <c r="D194" t="s">
        <v>12</v>
      </c>
      <c r="E194" s="29"/>
      <c r="F194" s="29">
        <v>34.700000000000003</v>
      </c>
      <c r="G194" s="2">
        <f t="shared" si="2"/>
        <v>5.0000000000000142</v>
      </c>
    </row>
    <row r="195" spans="1:7">
      <c r="A195" s="3">
        <v>43474</v>
      </c>
      <c r="B195" s="422">
        <v>16890</v>
      </c>
      <c r="C195" s="422" t="s">
        <v>26</v>
      </c>
      <c r="D195" t="s">
        <v>13</v>
      </c>
      <c r="E195" s="29"/>
      <c r="F195" s="29">
        <v>5</v>
      </c>
      <c r="G195" s="2">
        <f t="shared" si="2"/>
        <v>1.4210854715202004E-14</v>
      </c>
    </row>
    <row r="196" spans="1:7">
      <c r="A196" s="31">
        <v>43465</v>
      </c>
      <c r="B196" s="421" t="s">
        <v>10</v>
      </c>
      <c r="C196" s="421" t="s">
        <v>27</v>
      </c>
      <c r="D196" t="s">
        <v>12</v>
      </c>
      <c r="E196" s="29">
        <v>37.1</v>
      </c>
      <c r="G196" s="2">
        <f t="shared" si="2"/>
        <v>37.100000000000016</v>
      </c>
    </row>
    <row r="197" spans="1:7">
      <c r="A197" s="31"/>
      <c r="B197" s="421"/>
      <c r="C197" s="421"/>
      <c r="D197" t="s">
        <v>13</v>
      </c>
      <c r="E197" s="29">
        <v>5</v>
      </c>
      <c r="G197" s="2">
        <f t="shared" si="2"/>
        <v>42.100000000000016</v>
      </c>
    </row>
    <row r="198" spans="1:7">
      <c r="A198" s="31"/>
      <c r="B198" s="421"/>
      <c r="C198" s="421"/>
      <c r="D198" t="s">
        <v>14</v>
      </c>
      <c r="E198" s="29">
        <v>60</v>
      </c>
      <c r="G198" s="2">
        <f t="shared" si="2"/>
        <v>102.10000000000002</v>
      </c>
    </row>
    <row r="199" spans="1:7">
      <c r="A199" s="31"/>
      <c r="B199" s="421"/>
      <c r="C199" s="421"/>
      <c r="D199" t="s">
        <v>15</v>
      </c>
      <c r="E199" s="29">
        <v>5</v>
      </c>
      <c r="G199" s="2">
        <f t="shared" si="2"/>
        <v>107.10000000000002</v>
      </c>
    </row>
    <row r="200" spans="1:7">
      <c r="A200" s="3">
        <v>43511</v>
      </c>
      <c r="B200" s="422">
        <v>17164</v>
      </c>
      <c r="C200" s="422" t="s">
        <v>27</v>
      </c>
      <c r="D200" t="s">
        <v>14</v>
      </c>
      <c r="E200" s="29"/>
      <c r="F200" s="29">
        <v>60</v>
      </c>
      <c r="G200" s="2">
        <f t="shared" ref="G200:G265" si="3">+G199+E200-F200</f>
        <v>47.100000000000023</v>
      </c>
    </row>
    <row r="201" spans="1:7">
      <c r="A201" s="3">
        <v>43511</v>
      </c>
      <c r="B201" s="422">
        <v>17164</v>
      </c>
      <c r="C201" s="422" t="s">
        <v>27</v>
      </c>
      <c r="D201" t="s">
        <v>15</v>
      </c>
      <c r="E201" s="29"/>
      <c r="F201" s="29">
        <v>5</v>
      </c>
      <c r="G201" s="2">
        <f t="shared" si="3"/>
        <v>42.100000000000023</v>
      </c>
    </row>
    <row r="202" spans="1:7">
      <c r="A202" s="3">
        <v>43525</v>
      </c>
      <c r="B202" s="422">
        <v>17254</v>
      </c>
      <c r="C202" s="422" t="s">
        <v>27</v>
      </c>
      <c r="D202" t="s">
        <v>12</v>
      </c>
      <c r="E202" s="29"/>
      <c r="F202" s="29">
        <v>37.1</v>
      </c>
      <c r="G202" s="2">
        <f t="shared" si="3"/>
        <v>5.0000000000000213</v>
      </c>
    </row>
    <row r="203" spans="1:7">
      <c r="A203" s="3">
        <v>43525</v>
      </c>
      <c r="B203" s="422">
        <v>17254</v>
      </c>
      <c r="C203" s="422" t="s">
        <v>27</v>
      </c>
      <c r="D203" t="s">
        <v>13</v>
      </c>
      <c r="E203" s="29"/>
      <c r="F203" s="29">
        <v>5</v>
      </c>
      <c r="G203" s="2">
        <f t="shared" si="3"/>
        <v>2.1316282072803006E-14</v>
      </c>
    </row>
    <row r="204" spans="1:7">
      <c r="A204" s="31">
        <v>43496</v>
      </c>
      <c r="B204" s="421" t="s">
        <v>10</v>
      </c>
      <c r="C204" s="421" t="s">
        <v>11</v>
      </c>
      <c r="D204" t="s">
        <v>12</v>
      </c>
      <c r="E204" s="29">
        <v>44.7</v>
      </c>
      <c r="G204" s="2">
        <f t="shared" si="3"/>
        <v>44.700000000000024</v>
      </c>
    </row>
    <row r="205" spans="1:7">
      <c r="A205" s="31"/>
      <c r="B205" s="421"/>
      <c r="C205" s="421"/>
      <c r="D205" t="s">
        <v>13</v>
      </c>
      <c r="E205" s="29">
        <v>5</v>
      </c>
      <c r="G205" s="2">
        <f t="shared" si="3"/>
        <v>49.700000000000024</v>
      </c>
    </row>
    <row r="206" spans="1:7">
      <c r="A206" s="31"/>
      <c r="B206" s="421"/>
      <c r="C206" s="421"/>
      <c r="D206" t="s">
        <v>14</v>
      </c>
      <c r="E206" s="29">
        <v>60</v>
      </c>
      <c r="G206" s="2">
        <f t="shared" si="3"/>
        <v>109.70000000000002</v>
      </c>
    </row>
    <row r="207" spans="1:7">
      <c r="A207" s="31"/>
      <c r="B207" s="421"/>
      <c r="C207" s="421"/>
      <c r="D207" t="s">
        <v>15</v>
      </c>
      <c r="E207" s="29">
        <v>5</v>
      </c>
      <c r="G207" s="2">
        <f t="shared" si="3"/>
        <v>114.70000000000002</v>
      </c>
    </row>
    <row r="208" spans="1:7">
      <c r="A208" s="3">
        <v>43511</v>
      </c>
      <c r="B208" s="422">
        <v>17164</v>
      </c>
      <c r="C208" s="422" t="s">
        <v>11</v>
      </c>
      <c r="D208" t="s">
        <v>14</v>
      </c>
      <c r="E208" s="29"/>
      <c r="F208" s="29">
        <v>60</v>
      </c>
      <c r="G208" s="2">
        <f t="shared" si="3"/>
        <v>54.700000000000017</v>
      </c>
    </row>
    <row r="209" spans="1:7">
      <c r="A209" s="3">
        <v>43511</v>
      </c>
      <c r="B209" s="422">
        <v>17164</v>
      </c>
      <c r="C209" s="422" t="s">
        <v>11</v>
      </c>
      <c r="D209" t="s">
        <v>15</v>
      </c>
      <c r="E209" s="29"/>
      <c r="F209" s="29">
        <v>5</v>
      </c>
      <c r="G209" s="2">
        <f t="shared" si="3"/>
        <v>49.700000000000017</v>
      </c>
    </row>
    <row r="210" spans="1:7">
      <c r="A210" s="3">
        <v>43525</v>
      </c>
      <c r="B210" s="422">
        <v>17254</v>
      </c>
      <c r="C210" s="422" t="s">
        <v>11</v>
      </c>
      <c r="D210" t="s">
        <v>12</v>
      </c>
      <c r="E210" s="29"/>
      <c r="F210" s="29">
        <v>44.7</v>
      </c>
      <c r="G210" s="2">
        <f t="shared" si="3"/>
        <v>5.0000000000000142</v>
      </c>
    </row>
    <row r="211" spans="1:7">
      <c r="A211" s="3">
        <v>43525</v>
      </c>
      <c r="B211" s="422">
        <v>17254</v>
      </c>
      <c r="C211" s="422" t="s">
        <v>11</v>
      </c>
      <c r="D211" t="s">
        <v>13</v>
      </c>
      <c r="E211" s="29"/>
      <c r="F211" s="29">
        <v>5</v>
      </c>
      <c r="G211" s="2">
        <f t="shared" si="3"/>
        <v>1.4210854715202004E-14</v>
      </c>
    </row>
    <row r="212" spans="1:7">
      <c r="A212" s="31">
        <v>43524</v>
      </c>
      <c r="B212" s="421" t="s">
        <v>10</v>
      </c>
      <c r="C212" s="421" t="s">
        <v>17</v>
      </c>
      <c r="D212" t="s">
        <v>12</v>
      </c>
      <c r="E212" s="29">
        <v>47.3</v>
      </c>
      <c r="G212" s="2">
        <f t="shared" si="3"/>
        <v>47.300000000000011</v>
      </c>
    </row>
    <row r="213" spans="1:7">
      <c r="A213" s="31"/>
      <c r="B213" s="421"/>
      <c r="C213" s="421"/>
      <c r="D213" t="s">
        <v>13</v>
      </c>
      <c r="E213" s="29">
        <v>6.1</v>
      </c>
      <c r="G213" s="2">
        <f t="shared" si="3"/>
        <v>53.400000000000013</v>
      </c>
    </row>
    <row r="214" spans="1:7">
      <c r="A214" s="31"/>
      <c r="B214" s="421"/>
      <c r="C214" s="421"/>
      <c r="D214" t="s">
        <v>14</v>
      </c>
      <c r="E214" s="29">
        <v>56</v>
      </c>
      <c r="G214" s="2">
        <f t="shared" si="3"/>
        <v>109.4</v>
      </c>
    </row>
    <row r="215" spans="1:7">
      <c r="A215" s="31"/>
      <c r="B215" s="421"/>
      <c r="C215" s="421"/>
      <c r="D215" t="s">
        <v>15</v>
      </c>
      <c r="E215" s="29">
        <v>5</v>
      </c>
      <c r="G215" s="2">
        <f t="shared" si="3"/>
        <v>114.4</v>
      </c>
    </row>
    <row r="216" spans="1:7">
      <c r="A216" s="3">
        <v>43551</v>
      </c>
      <c r="B216" s="422">
        <v>17489</v>
      </c>
      <c r="C216" s="422" t="s">
        <v>17</v>
      </c>
      <c r="D216" t="s">
        <v>14</v>
      </c>
      <c r="E216" s="29"/>
      <c r="F216" s="29">
        <v>56</v>
      </c>
      <c r="G216" s="2">
        <f t="shared" si="3"/>
        <v>58.400000000000006</v>
      </c>
    </row>
    <row r="217" spans="1:7">
      <c r="A217" s="3">
        <v>43551</v>
      </c>
      <c r="B217" s="422">
        <v>17489</v>
      </c>
      <c r="C217" s="422" t="s">
        <v>17</v>
      </c>
      <c r="D217" t="s">
        <v>15</v>
      </c>
      <c r="E217" s="29"/>
      <c r="F217" s="29">
        <v>5</v>
      </c>
      <c r="G217" s="2">
        <f t="shared" si="3"/>
        <v>53.400000000000006</v>
      </c>
    </row>
    <row r="218" spans="1:7" ht="13.5" customHeight="1">
      <c r="A218" s="3">
        <v>43553</v>
      </c>
      <c r="B218" s="422">
        <v>17590</v>
      </c>
      <c r="C218" s="422" t="s">
        <v>17</v>
      </c>
      <c r="D218" t="s">
        <v>12</v>
      </c>
      <c r="E218" s="29"/>
      <c r="F218" s="29">
        <v>47.3</v>
      </c>
      <c r="G218" s="2">
        <f t="shared" si="3"/>
        <v>6.1000000000000085</v>
      </c>
    </row>
    <row r="219" spans="1:7" ht="13.5" customHeight="1">
      <c r="A219" s="3">
        <v>43589</v>
      </c>
      <c r="B219" s="422">
        <v>17777</v>
      </c>
      <c r="C219" s="422" t="s">
        <v>17</v>
      </c>
      <c r="D219" t="s">
        <v>13</v>
      </c>
      <c r="E219" s="29"/>
      <c r="F219" s="29">
        <v>6.1</v>
      </c>
      <c r="G219" s="2">
        <f t="shared" si="3"/>
        <v>8.8817841970012523E-15</v>
      </c>
    </row>
    <row r="220" spans="1:7" ht="13.5" customHeight="1">
      <c r="A220" s="31">
        <v>43555</v>
      </c>
      <c r="B220" s="421" t="s">
        <v>10</v>
      </c>
      <c r="C220" s="421" t="s">
        <v>18</v>
      </c>
      <c r="D220" t="s">
        <v>12</v>
      </c>
      <c r="E220" s="29">
        <v>44</v>
      </c>
      <c r="G220" s="2">
        <f t="shared" si="3"/>
        <v>44.000000000000007</v>
      </c>
    </row>
    <row r="221" spans="1:7" ht="13.5" customHeight="1">
      <c r="A221" s="31"/>
      <c r="B221" s="421"/>
      <c r="C221" s="421"/>
      <c r="D221" t="s">
        <v>13</v>
      </c>
      <c r="E221" s="29">
        <v>4.9000000000000004</v>
      </c>
      <c r="G221" s="2">
        <f t="shared" si="3"/>
        <v>48.900000000000006</v>
      </c>
    </row>
    <row r="222" spans="1:7" ht="13.5" customHeight="1">
      <c r="A222" s="31"/>
      <c r="B222" s="421"/>
      <c r="C222" s="421"/>
      <c r="D222" t="s">
        <v>14</v>
      </c>
      <c r="E222" s="29">
        <v>60</v>
      </c>
      <c r="G222" s="2">
        <f t="shared" si="3"/>
        <v>108.9</v>
      </c>
    </row>
    <row r="223" spans="1:7" ht="13.5" customHeight="1">
      <c r="A223" s="31"/>
      <c r="B223" s="421"/>
      <c r="C223" s="421"/>
      <c r="D223" t="s">
        <v>15</v>
      </c>
      <c r="E223" s="29">
        <v>5</v>
      </c>
      <c r="G223" s="2">
        <f t="shared" si="3"/>
        <v>113.9</v>
      </c>
    </row>
    <row r="224" spans="1:7" ht="13.5" customHeight="1">
      <c r="A224" s="3">
        <v>43589</v>
      </c>
      <c r="B224" s="422">
        <v>17777</v>
      </c>
      <c r="C224" s="422" t="s">
        <v>18</v>
      </c>
      <c r="D224" t="s">
        <v>12</v>
      </c>
      <c r="E224" s="29"/>
      <c r="F224" s="29">
        <v>44</v>
      </c>
      <c r="G224" s="2">
        <f t="shared" si="3"/>
        <v>69.900000000000006</v>
      </c>
    </row>
    <row r="225" spans="1:7" ht="13.5" customHeight="1">
      <c r="A225" s="3">
        <v>43589</v>
      </c>
      <c r="B225" s="422">
        <v>17777</v>
      </c>
      <c r="C225" s="422" t="s">
        <v>18</v>
      </c>
      <c r="D225" t="s">
        <v>13</v>
      </c>
      <c r="E225" s="29"/>
      <c r="F225" s="29">
        <v>4.9000000000000004</v>
      </c>
      <c r="G225" s="2">
        <f t="shared" si="3"/>
        <v>65</v>
      </c>
    </row>
    <row r="226" spans="1:7" ht="13.5" customHeight="1">
      <c r="A226" s="3">
        <v>43605</v>
      </c>
      <c r="B226" s="422">
        <v>17865</v>
      </c>
      <c r="C226" s="422" t="s">
        <v>18</v>
      </c>
      <c r="D226" t="s">
        <v>14</v>
      </c>
      <c r="E226" s="29"/>
      <c r="F226" s="29">
        <v>60</v>
      </c>
      <c r="G226" s="2">
        <f t="shared" si="3"/>
        <v>5</v>
      </c>
    </row>
    <row r="227" spans="1:7" ht="13.5" customHeight="1">
      <c r="A227" s="3">
        <v>43605</v>
      </c>
      <c r="B227" s="422">
        <v>17865</v>
      </c>
      <c r="C227" s="422" t="s">
        <v>18</v>
      </c>
      <c r="D227" t="s">
        <v>15</v>
      </c>
      <c r="E227" s="29"/>
      <c r="F227" s="29">
        <v>5</v>
      </c>
      <c r="G227" s="2">
        <f t="shared" si="3"/>
        <v>0</v>
      </c>
    </row>
    <row r="228" spans="1:7" ht="13.5" customHeight="1">
      <c r="A228" s="31">
        <v>43585</v>
      </c>
      <c r="B228" s="421" t="s">
        <v>10</v>
      </c>
      <c r="C228" s="421" t="s">
        <v>19</v>
      </c>
      <c r="D228" t="s">
        <v>12</v>
      </c>
      <c r="E228" s="29">
        <v>44.4</v>
      </c>
      <c r="G228" s="2">
        <f t="shared" si="3"/>
        <v>44.4</v>
      </c>
    </row>
    <row r="229" spans="1:7" ht="13.5" customHeight="1">
      <c r="A229" s="31"/>
      <c r="B229" s="421"/>
      <c r="C229" s="421"/>
      <c r="D229" t="s">
        <v>13</v>
      </c>
      <c r="E229" s="29">
        <v>4.5</v>
      </c>
      <c r="G229" s="2">
        <f t="shared" si="3"/>
        <v>48.9</v>
      </c>
    </row>
    <row r="230" spans="1:7" ht="13.5" customHeight="1">
      <c r="A230" s="31"/>
      <c r="B230" s="421"/>
      <c r="C230" s="421"/>
      <c r="D230" t="s">
        <v>14</v>
      </c>
      <c r="E230" s="29">
        <v>60</v>
      </c>
      <c r="G230" s="2">
        <f t="shared" si="3"/>
        <v>108.9</v>
      </c>
    </row>
    <row r="231" spans="1:7" ht="13.5" customHeight="1">
      <c r="A231" s="31"/>
      <c r="B231" s="421"/>
      <c r="C231" s="421"/>
      <c r="D231" t="s">
        <v>15</v>
      </c>
      <c r="E231" s="29">
        <v>5</v>
      </c>
      <c r="G231" s="2">
        <f t="shared" si="3"/>
        <v>113.9</v>
      </c>
    </row>
    <row r="232" spans="1:7" ht="13.5" customHeight="1">
      <c r="A232" s="3">
        <v>43623</v>
      </c>
      <c r="B232" s="422">
        <v>18036</v>
      </c>
      <c r="C232" s="422" t="s">
        <v>19</v>
      </c>
      <c r="D232" t="s">
        <v>12</v>
      </c>
      <c r="E232" s="29"/>
      <c r="F232" s="29">
        <v>44.4</v>
      </c>
      <c r="G232" s="2">
        <f t="shared" si="3"/>
        <v>69.5</v>
      </c>
    </row>
    <row r="233" spans="1:7" ht="13.5" customHeight="1">
      <c r="A233" s="3">
        <v>43623</v>
      </c>
      <c r="B233" s="422">
        <v>18036</v>
      </c>
      <c r="C233" s="422" t="s">
        <v>19</v>
      </c>
      <c r="D233" t="s">
        <v>13</v>
      </c>
      <c r="E233" s="29"/>
      <c r="F233" s="29">
        <v>4.5</v>
      </c>
      <c r="G233" s="2">
        <f t="shared" si="3"/>
        <v>65</v>
      </c>
    </row>
    <row r="234" spans="1:7" ht="13.5" customHeight="1">
      <c r="A234" s="3">
        <v>43634</v>
      </c>
      <c r="B234" s="422">
        <v>18064</v>
      </c>
      <c r="C234" s="422" t="s">
        <v>19</v>
      </c>
      <c r="D234" t="s">
        <v>14</v>
      </c>
      <c r="E234" s="29"/>
      <c r="F234" s="29">
        <v>60</v>
      </c>
      <c r="G234" s="2">
        <f t="shared" si="3"/>
        <v>5</v>
      </c>
    </row>
    <row r="235" spans="1:7" ht="13.5" customHeight="1">
      <c r="A235" s="3">
        <v>43634</v>
      </c>
      <c r="B235" s="422">
        <v>18064</v>
      </c>
      <c r="C235" s="422" t="s">
        <v>19</v>
      </c>
      <c r="D235" t="s">
        <v>15</v>
      </c>
      <c r="E235" s="29"/>
      <c r="F235" s="29">
        <v>5</v>
      </c>
      <c r="G235" s="2">
        <f t="shared" si="3"/>
        <v>0</v>
      </c>
    </row>
    <row r="236" spans="1:7" ht="13.5" customHeight="1">
      <c r="A236" s="31">
        <v>43616</v>
      </c>
      <c r="B236" s="421" t="s">
        <v>10</v>
      </c>
      <c r="C236" s="421" t="s">
        <v>20</v>
      </c>
      <c r="D236" t="s">
        <v>12</v>
      </c>
      <c r="E236" s="29">
        <v>40.9</v>
      </c>
      <c r="G236" s="2">
        <f t="shared" si="3"/>
        <v>40.9</v>
      </c>
    </row>
    <row r="237" spans="1:7" ht="13.5" customHeight="1">
      <c r="A237" s="31"/>
      <c r="B237" s="421"/>
      <c r="C237" s="421"/>
      <c r="D237" t="s">
        <v>13</v>
      </c>
      <c r="E237" s="29">
        <v>5.2</v>
      </c>
      <c r="G237" s="2">
        <f t="shared" si="3"/>
        <v>46.1</v>
      </c>
    </row>
    <row r="238" spans="1:7" ht="13.5" customHeight="1">
      <c r="A238" s="31"/>
      <c r="B238" s="421"/>
      <c r="C238" s="421"/>
      <c r="D238" t="s">
        <v>14</v>
      </c>
      <c r="E238" s="29">
        <v>60</v>
      </c>
      <c r="G238" s="2">
        <f t="shared" si="3"/>
        <v>106.1</v>
      </c>
    </row>
    <row r="239" spans="1:7" ht="13.5" customHeight="1">
      <c r="A239" s="31"/>
      <c r="B239" s="421"/>
      <c r="C239" s="421"/>
      <c r="D239" t="s">
        <v>15</v>
      </c>
      <c r="E239" s="29">
        <v>5</v>
      </c>
      <c r="G239" s="2">
        <f t="shared" si="3"/>
        <v>111.1</v>
      </c>
    </row>
    <row r="240" spans="1:7" ht="13.5" customHeight="1">
      <c r="A240" s="31"/>
      <c r="B240" s="421"/>
      <c r="C240" s="421"/>
      <c r="D240" t="s">
        <v>156</v>
      </c>
      <c r="E240" s="29">
        <v>10</v>
      </c>
      <c r="G240" s="2">
        <f t="shared" si="3"/>
        <v>121.1</v>
      </c>
    </row>
    <row r="241" spans="1:7" ht="13.5" customHeight="1">
      <c r="A241" s="3">
        <v>43634</v>
      </c>
      <c r="B241" s="422">
        <v>18064</v>
      </c>
      <c r="C241" s="422" t="s">
        <v>20</v>
      </c>
      <c r="D241" t="s">
        <v>14</v>
      </c>
      <c r="E241" s="29"/>
      <c r="F241" s="29">
        <v>60</v>
      </c>
      <c r="G241" s="2">
        <f t="shared" si="3"/>
        <v>61.099999999999994</v>
      </c>
    </row>
    <row r="242" spans="1:7" ht="13.5" customHeight="1">
      <c r="A242" s="3">
        <v>43634</v>
      </c>
      <c r="B242" s="422">
        <v>18064</v>
      </c>
      <c r="C242" s="422" t="s">
        <v>20</v>
      </c>
      <c r="D242" t="s">
        <v>15</v>
      </c>
      <c r="E242" s="29"/>
      <c r="F242" s="29">
        <v>5</v>
      </c>
      <c r="G242" s="2">
        <f t="shared" si="3"/>
        <v>56.099999999999994</v>
      </c>
    </row>
    <row r="243" spans="1:7" ht="13.5" customHeight="1">
      <c r="A243" s="3">
        <v>43642</v>
      </c>
      <c r="B243" s="422">
        <v>18119</v>
      </c>
      <c r="C243" s="422" t="s">
        <v>20</v>
      </c>
      <c r="D243" t="s">
        <v>12</v>
      </c>
      <c r="E243" s="29"/>
      <c r="F243" s="29">
        <v>40.9</v>
      </c>
      <c r="G243" s="2">
        <f t="shared" si="3"/>
        <v>15.199999999999996</v>
      </c>
    </row>
    <row r="244" spans="1:7" ht="13.5" customHeight="1">
      <c r="A244" s="3">
        <v>43642</v>
      </c>
      <c r="B244" s="422">
        <v>18119</v>
      </c>
      <c r="C244" s="422" t="s">
        <v>20</v>
      </c>
      <c r="D244" t="s">
        <v>13</v>
      </c>
      <c r="E244" s="29"/>
      <c r="F244" s="29">
        <v>5.2</v>
      </c>
      <c r="G244" s="2">
        <f t="shared" si="3"/>
        <v>9.9999999999999964</v>
      </c>
    </row>
    <row r="245" spans="1:7" ht="13.5" customHeight="1">
      <c r="A245" s="3">
        <v>43682</v>
      </c>
      <c r="B245" s="422">
        <v>18432</v>
      </c>
      <c r="C245" s="422" t="s">
        <v>20</v>
      </c>
      <c r="D245" t="s">
        <v>156</v>
      </c>
      <c r="E245" s="29"/>
      <c r="F245" s="29">
        <v>10</v>
      </c>
      <c r="G245" s="2">
        <f t="shared" si="3"/>
        <v>0</v>
      </c>
    </row>
    <row r="246" spans="1:7" ht="13.5" customHeight="1">
      <c r="A246" s="31">
        <v>43646</v>
      </c>
      <c r="B246" s="421" t="s">
        <v>10</v>
      </c>
      <c r="C246" s="421" t="s">
        <v>21</v>
      </c>
      <c r="D246" t="s">
        <v>12</v>
      </c>
      <c r="E246" s="29">
        <v>36.5</v>
      </c>
      <c r="G246" s="2">
        <f t="shared" si="3"/>
        <v>36.5</v>
      </c>
    </row>
    <row r="247" spans="1:7" ht="13.5" customHeight="1">
      <c r="A247" s="31"/>
      <c r="B247" s="421"/>
      <c r="C247" s="421"/>
      <c r="D247" t="s">
        <v>13</v>
      </c>
      <c r="E247" s="29">
        <v>4.9000000000000004</v>
      </c>
      <c r="G247" s="2">
        <f t="shared" si="3"/>
        <v>41.4</v>
      </c>
    </row>
    <row r="248" spans="1:7" ht="13.5" customHeight="1">
      <c r="A248" s="31"/>
      <c r="B248" s="421"/>
      <c r="C248" s="421"/>
      <c r="D248" t="s">
        <v>14</v>
      </c>
      <c r="E248" s="29">
        <v>60</v>
      </c>
      <c r="G248" s="2">
        <f t="shared" si="3"/>
        <v>101.4</v>
      </c>
    </row>
    <row r="249" spans="1:7" ht="13.5" customHeight="1">
      <c r="A249" s="31"/>
      <c r="B249" s="421"/>
      <c r="C249" s="421"/>
      <c r="D249" t="s">
        <v>15</v>
      </c>
      <c r="E249" s="29">
        <v>5</v>
      </c>
      <c r="G249" s="2">
        <f t="shared" si="3"/>
        <v>106.4</v>
      </c>
    </row>
    <row r="250" spans="1:7" ht="13.5" customHeight="1">
      <c r="A250" s="3">
        <v>43664</v>
      </c>
      <c r="B250" s="422">
        <v>18239</v>
      </c>
      <c r="C250" s="422" t="s">
        <v>21</v>
      </c>
      <c r="D250" t="s">
        <v>14</v>
      </c>
      <c r="E250" s="29"/>
      <c r="F250" s="29">
        <v>60</v>
      </c>
      <c r="G250" s="2">
        <f t="shared" si="3"/>
        <v>46.400000000000006</v>
      </c>
    </row>
    <row r="251" spans="1:7" ht="13.5" customHeight="1">
      <c r="A251" s="3">
        <v>43664</v>
      </c>
      <c r="B251" s="422">
        <v>18239</v>
      </c>
      <c r="C251" s="422" t="s">
        <v>21</v>
      </c>
      <c r="D251" t="s">
        <v>15</v>
      </c>
      <c r="E251" s="29"/>
      <c r="F251" s="29">
        <v>5</v>
      </c>
      <c r="G251" s="2">
        <f t="shared" si="3"/>
        <v>41.400000000000006</v>
      </c>
    </row>
    <row r="252" spans="1:7" ht="13.5" customHeight="1">
      <c r="A252" s="3">
        <v>43671</v>
      </c>
      <c r="B252" s="422">
        <v>18318</v>
      </c>
      <c r="C252" s="422" t="s">
        <v>21</v>
      </c>
      <c r="D252" t="s">
        <v>12</v>
      </c>
      <c r="E252" s="29"/>
      <c r="F252" s="29">
        <v>36.5</v>
      </c>
      <c r="G252" s="2">
        <f t="shared" si="3"/>
        <v>4.9000000000000057</v>
      </c>
    </row>
    <row r="253" spans="1:7" ht="13.5" customHeight="1">
      <c r="A253" s="3">
        <v>43671</v>
      </c>
      <c r="B253" s="422">
        <v>18318</v>
      </c>
      <c r="C253" s="422" t="s">
        <v>21</v>
      </c>
      <c r="D253" t="s">
        <v>13</v>
      </c>
      <c r="E253" s="29"/>
      <c r="F253" s="29">
        <v>4.9000000000000004</v>
      </c>
      <c r="G253" s="2">
        <f t="shared" si="3"/>
        <v>0</v>
      </c>
    </row>
    <row r="254" spans="1:7" ht="13.5" customHeight="1">
      <c r="A254" s="31">
        <v>43677</v>
      </c>
      <c r="B254" s="421" t="s">
        <v>10</v>
      </c>
      <c r="C254" s="421" t="s">
        <v>22</v>
      </c>
      <c r="D254" t="s">
        <v>12</v>
      </c>
      <c r="E254" s="29">
        <v>36.6</v>
      </c>
      <c r="G254" s="2">
        <f t="shared" si="3"/>
        <v>36.6</v>
      </c>
    </row>
    <row r="255" spans="1:7" ht="13.5" customHeight="1">
      <c r="A255" s="31"/>
      <c r="B255" s="421"/>
      <c r="C255" s="421"/>
      <c r="D255" t="s">
        <v>13</v>
      </c>
      <c r="E255" s="29">
        <v>4.8</v>
      </c>
      <c r="G255" s="2">
        <f t="shared" si="3"/>
        <v>41.4</v>
      </c>
    </row>
    <row r="256" spans="1:7" ht="13.5" customHeight="1">
      <c r="A256" s="31"/>
      <c r="B256" s="421"/>
      <c r="C256" s="421"/>
      <c r="D256" t="s">
        <v>14</v>
      </c>
      <c r="E256" s="29">
        <v>60</v>
      </c>
      <c r="G256" s="2">
        <f t="shared" si="3"/>
        <v>101.4</v>
      </c>
    </row>
    <row r="257" spans="1:7" ht="13.5" customHeight="1">
      <c r="A257" s="31"/>
      <c r="B257" s="421"/>
      <c r="C257" s="421"/>
      <c r="D257" t="s">
        <v>15</v>
      </c>
      <c r="E257" s="29">
        <v>5</v>
      </c>
      <c r="G257" s="2">
        <f t="shared" si="3"/>
        <v>106.4</v>
      </c>
    </row>
    <row r="258" spans="1:7" ht="13.5" customHeight="1">
      <c r="A258" s="3">
        <v>43682</v>
      </c>
      <c r="B258" s="422">
        <v>18432</v>
      </c>
      <c r="C258" s="422" t="s">
        <v>22</v>
      </c>
      <c r="D258" t="s">
        <v>14</v>
      </c>
      <c r="E258" s="29"/>
      <c r="F258" s="29">
        <v>60</v>
      </c>
      <c r="G258" s="2">
        <f t="shared" si="3"/>
        <v>46.400000000000006</v>
      </c>
    </row>
    <row r="259" spans="1:7" ht="13.5" customHeight="1">
      <c r="A259" s="3">
        <v>43682</v>
      </c>
      <c r="B259" s="422">
        <v>18432</v>
      </c>
      <c r="C259" s="422" t="s">
        <v>22</v>
      </c>
      <c r="D259" t="s">
        <v>29</v>
      </c>
      <c r="E259" s="29"/>
      <c r="F259" s="29">
        <v>5</v>
      </c>
      <c r="G259" s="2">
        <f t="shared" si="3"/>
        <v>41.400000000000006</v>
      </c>
    </row>
    <row r="260" spans="1:7" ht="13.5" customHeight="1">
      <c r="A260" s="3">
        <v>43705</v>
      </c>
      <c r="B260" s="422">
        <v>18608</v>
      </c>
      <c r="C260" s="422" t="s">
        <v>22</v>
      </c>
      <c r="D260" t="s">
        <v>12</v>
      </c>
      <c r="E260" s="29"/>
      <c r="F260" s="29">
        <v>36.6</v>
      </c>
      <c r="G260" s="2">
        <f t="shared" si="3"/>
        <v>4.8000000000000043</v>
      </c>
    </row>
    <row r="261" spans="1:7" ht="13.5" customHeight="1">
      <c r="A261" s="3">
        <v>43705</v>
      </c>
      <c r="B261" s="422">
        <v>18608</v>
      </c>
      <c r="C261" s="422" t="s">
        <v>22</v>
      </c>
      <c r="D261" t="s">
        <v>13</v>
      </c>
      <c r="E261" s="29"/>
      <c r="F261" s="29">
        <v>4.8</v>
      </c>
      <c r="G261" s="2">
        <f t="shared" si="3"/>
        <v>0</v>
      </c>
    </row>
    <row r="262" spans="1:7" ht="13.5" customHeight="1">
      <c r="A262" s="31">
        <v>43708</v>
      </c>
      <c r="B262" s="421" t="s">
        <v>10</v>
      </c>
      <c r="C262" s="421" t="s">
        <v>23</v>
      </c>
      <c r="D262" t="s">
        <v>12</v>
      </c>
      <c r="E262" s="29">
        <v>35.6</v>
      </c>
      <c r="G262" s="2">
        <f t="shared" si="3"/>
        <v>35.6</v>
      </c>
    </row>
    <row r="263" spans="1:7" ht="13.5" customHeight="1">
      <c r="B263" s="422"/>
      <c r="C263" s="422"/>
      <c r="D263" t="s">
        <v>13</v>
      </c>
      <c r="E263" s="29">
        <v>4.5999999999999996</v>
      </c>
      <c r="G263" s="2">
        <f t="shared" si="3"/>
        <v>40.200000000000003</v>
      </c>
    </row>
    <row r="264" spans="1:7" ht="13.5" customHeight="1">
      <c r="B264" s="422"/>
      <c r="C264" s="422"/>
      <c r="D264" t="s">
        <v>14</v>
      </c>
      <c r="E264" s="29">
        <v>60</v>
      </c>
      <c r="G264" s="2">
        <f t="shared" si="3"/>
        <v>100.2</v>
      </c>
    </row>
    <row r="265" spans="1:7" ht="13.5" customHeight="1">
      <c r="B265" s="422"/>
      <c r="C265" s="422"/>
      <c r="D265" t="s">
        <v>29</v>
      </c>
      <c r="E265" s="29">
        <v>5</v>
      </c>
      <c r="G265" s="2">
        <f t="shared" si="3"/>
        <v>105.2</v>
      </c>
    </row>
    <row r="266" spans="1:7" ht="13.5" customHeight="1">
      <c r="B266" s="422"/>
      <c r="C266" s="422"/>
      <c r="D266" t="s">
        <v>16</v>
      </c>
      <c r="E266" s="29">
        <v>10</v>
      </c>
      <c r="G266" s="2">
        <f t="shared" ref="G266:G329" si="4">+G265+E266-F266</f>
        <v>115.2</v>
      </c>
    </row>
    <row r="267" spans="1:7" ht="13.5" customHeight="1">
      <c r="A267" s="3">
        <v>43724</v>
      </c>
      <c r="B267" s="422">
        <v>18670</v>
      </c>
      <c r="C267" s="422" t="s">
        <v>23</v>
      </c>
      <c r="D267" t="s">
        <v>14</v>
      </c>
      <c r="E267" s="29"/>
      <c r="F267" s="29">
        <v>60</v>
      </c>
      <c r="G267" s="2">
        <f t="shared" si="4"/>
        <v>55.2</v>
      </c>
    </row>
    <row r="268" spans="1:7" ht="13.5" customHeight="1">
      <c r="A268" s="3">
        <v>43724</v>
      </c>
      <c r="B268" s="422">
        <v>18670</v>
      </c>
      <c r="C268" s="422" t="s">
        <v>23</v>
      </c>
      <c r="D268" t="s">
        <v>15</v>
      </c>
      <c r="E268" s="29"/>
      <c r="F268" s="29">
        <v>5</v>
      </c>
      <c r="G268" s="2">
        <f t="shared" si="4"/>
        <v>50.2</v>
      </c>
    </row>
    <row r="269" spans="1:7" ht="13.5" customHeight="1">
      <c r="A269" s="3">
        <v>43724</v>
      </c>
      <c r="B269" s="422">
        <v>18670</v>
      </c>
      <c r="C269" s="422" t="s">
        <v>23</v>
      </c>
      <c r="D269" t="s">
        <v>16</v>
      </c>
      <c r="E269" s="29"/>
      <c r="F269" s="29">
        <v>10</v>
      </c>
      <c r="G269" s="2">
        <f t="shared" si="4"/>
        <v>40.200000000000003</v>
      </c>
    </row>
    <row r="270" spans="1:7" ht="13.5" customHeight="1">
      <c r="A270" s="3">
        <v>43759</v>
      </c>
      <c r="B270" s="422">
        <v>18893</v>
      </c>
      <c r="C270" s="422" t="s">
        <v>23</v>
      </c>
      <c r="D270" t="s">
        <v>12</v>
      </c>
      <c r="E270" s="29"/>
      <c r="F270" s="29">
        <v>35.6</v>
      </c>
      <c r="G270" s="2">
        <f t="shared" si="4"/>
        <v>4.6000000000000014</v>
      </c>
    </row>
    <row r="271" spans="1:7" ht="13.5" customHeight="1">
      <c r="A271" s="3">
        <v>43759</v>
      </c>
      <c r="B271" s="422">
        <v>18893</v>
      </c>
      <c r="C271" s="422" t="s">
        <v>23</v>
      </c>
      <c r="D271" t="s">
        <v>13</v>
      </c>
      <c r="E271" s="29"/>
      <c r="F271" s="29">
        <v>4.5999999999999996</v>
      </c>
      <c r="G271" s="2">
        <f t="shared" si="4"/>
        <v>0</v>
      </c>
    </row>
    <row r="272" spans="1:7" ht="13.5" customHeight="1">
      <c r="A272" s="31">
        <v>43738</v>
      </c>
      <c r="B272" s="421" t="s">
        <v>10</v>
      </c>
      <c r="C272" s="421" t="s">
        <v>24</v>
      </c>
      <c r="D272" t="s">
        <v>12</v>
      </c>
      <c r="E272" s="29">
        <v>35.700000000000003</v>
      </c>
      <c r="G272" s="2">
        <f t="shared" si="4"/>
        <v>35.700000000000003</v>
      </c>
    </row>
    <row r="273" spans="1:7" ht="13.5" customHeight="1">
      <c r="B273" s="422"/>
      <c r="C273" s="422"/>
      <c r="D273" t="s">
        <v>13</v>
      </c>
      <c r="E273" s="29">
        <v>4.7</v>
      </c>
      <c r="G273" s="2">
        <f t="shared" si="4"/>
        <v>40.400000000000006</v>
      </c>
    </row>
    <row r="274" spans="1:7" ht="13.5" customHeight="1">
      <c r="B274" s="422"/>
      <c r="C274" s="422"/>
      <c r="D274" t="s">
        <v>14</v>
      </c>
      <c r="E274" s="29">
        <v>60</v>
      </c>
      <c r="G274" s="2">
        <f t="shared" si="4"/>
        <v>100.4</v>
      </c>
    </row>
    <row r="275" spans="1:7" ht="13.5" customHeight="1">
      <c r="B275" s="422"/>
      <c r="C275" s="422"/>
      <c r="D275" t="s">
        <v>29</v>
      </c>
      <c r="E275" s="29">
        <v>5</v>
      </c>
      <c r="G275" s="2">
        <f t="shared" si="4"/>
        <v>105.4</v>
      </c>
    </row>
    <row r="276" spans="1:7" ht="13.5" customHeight="1">
      <c r="A276" s="3">
        <v>43761</v>
      </c>
      <c r="B276" s="422">
        <v>18941</v>
      </c>
      <c r="C276" s="422" t="s">
        <v>24</v>
      </c>
      <c r="D276" t="s">
        <v>14</v>
      </c>
      <c r="E276" s="29"/>
      <c r="F276" s="29">
        <v>60</v>
      </c>
      <c r="G276" s="2">
        <f t="shared" si="4"/>
        <v>45.400000000000006</v>
      </c>
    </row>
    <row r="277" spans="1:7" ht="13.5" customHeight="1">
      <c r="A277" s="3">
        <v>43761</v>
      </c>
      <c r="B277" s="422">
        <v>18941</v>
      </c>
      <c r="C277" s="422" t="s">
        <v>24</v>
      </c>
      <c r="D277" t="s">
        <v>15</v>
      </c>
      <c r="E277" s="29"/>
      <c r="F277" s="29">
        <v>5</v>
      </c>
      <c r="G277" s="2">
        <f t="shared" si="4"/>
        <v>40.400000000000006</v>
      </c>
    </row>
    <row r="278" spans="1:7" ht="13.5" customHeight="1">
      <c r="A278" s="3">
        <v>43761</v>
      </c>
      <c r="B278" s="422">
        <v>18952</v>
      </c>
      <c r="C278" s="422" t="s">
        <v>24</v>
      </c>
      <c r="D278" t="s">
        <v>12</v>
      </c>
      <c r="E278" s="29"/>
      <c r="F278" s="29">
        <v>35.700000000000003</v>
      </c>
      <c r="G278" s="2">
        <f t="shared" si="4"/>
        <v>4.7000000000000028</v>
      </c>
    </row>
    <row r="279" spans="1:7" ht="13.5" customHeight="1">
      <c r="A279" s="3">
        <v>43761</v>
      </c>
      <c r="B279" s="422">
        <v>18952</v>
      </c>
      <c r="C279" s="422" t="s">
        <v>24</v>
      </c>
      <c r="D279" t="s">
        <v>13</v>
      </c>
      <c r="E279" s="29"/>
      <c r="F279" s="29">
        <v>4.7</v>
      </c>
      <c r="G279" s="2">
        <f t="shared" si="4"/>
        <v>0</v>
      </c>
    </row>
    <row r="280" spans="1:7" ht="13.5" customHeight="1">
      <c r="A280" s="31">
        <v>43769</v>
      </c>
      <c r="B280" s="421" t="s">
        <v>10</v>
      </c>
      <c r="C280" s="421" t="s">
        <v>25</v>
      </c>
      <c r="D280" t="s">
        <v>12</v>
      </c>
      <c r="E280" s="29">
        <v>36</v>
      </c>
      <c r="G280" s="2">
        <f t="shared" si="4"/>
        <v>36</v>
      </c>
    </row>
    <row r="281" spans="1:7" ht="13.5" customHeight="1">
      <c r="B281" s="422"/>
      <c r="C281" s="422"/>
      <c r="D281" t="s">
        <v>13</v>
      </c>
      <c r="E281" s="29">
        <v>4.5</v>
      </c>
      <c r="G281" s="2">
        <f t="shared" si="4"/>
        <v>40.5</v>
      </c>
    </row>
    <row r="282" spans="1:7" ht="13.5" customHeight="1">
      <c r="B282" s="422"/>
      <c r="C282" s="422"/>
      <c r="D282" t="s">
        <v>14</v>
      </c>
      <c r="E282" s="29">
        <v>60</v>
      </c>
      <c r="G282" s="2">
        <f t="shared" si="4"/>
        <v>100.5</v>
      </c>
    </row>
    <row r="283" spans="1:7" ht="13.5" customHeight="1">
      <c r="B283" s="422"/>
      <c r="C283" s="422"/>
      <c r="D283" t="s">
        <v>15</v>
      </c>
      <c r="E283" s="29">
        <v>5</v>
      </c>
      <c r="G283" s="2">
        <f t="shared" si="4"/>
        <v>105.5</v>
      </c>
    </row>
    <row r="284" spans="1:7" ht="13.5" customHeight="1">
      <c r="B284" s="422"/>
      <c r="C284" s="422"/>
      <c r="D284" t="s">
        <v>70</v>
      </c>
      <c r="E284" s="29">
        <v>93</v>
      </c>
      <c r="G284" s="2">
        <f t="shared" si="4"/>
        <v>198.5</v>
      </c>
    </row>
    <row r="285" spans="1:7" ht="13.5" customHeight="1">
      <c r="A285" s="3">
        <v>43788</v>
      </c>
      <c r="B285" s="422">
        <v>19143</v>
      </c>
      <c r="C285" s="422" t="s">
        <v>25</v>
      </c>
      <c r="D285" t="s">
        <v>14</v>
      </c>
      <c r="E285" s="29"/>
      <c r="F285" s="29">
        <v>60</v>
      </c>
      <c r="G285" s="2">
        <f t="shared" si="4"/>
        <v>138.5</v>
      </c>
    </row>
    <row r="286" spans="1:7" ht="13.5" customHeight="1">
      <c r="A286" s="3">
        <v>43788</v>
      </c>
      <c r="B286" s="422">
        <v>19143</v>
      </c>
      <c r="C286" s="422" t="s">
        <v>25</v>
      </c>
      <c r="D286" t="s">
        <v>15</v>
      </c>
      <c r="E286" s="29"/>
      <c r="F286" s="29">
        <v>5</v>
      </c>
      <c r="G286" s="2">
        <f t="shared" si="4"/>
        <v>133.5</v>
      </c>
    </row>
    <row r="287" spans="1:7" ht="13.5" customHeight="1">
      <c r="A287" s="3">
        <v>43796</v>
      </c>
      <c r="B287" s="422">
        <v>19218</v>
      </c>
      <c r="C287" s="422" t="s">
        <v>25</v>
      </c>
      <c r="D287" t="s">
        <v>12</v>
      </c>
      <c r="E287" s="29"/>
      <c r="F287" s="29">
        <v>36</v>
      </c>
      <c r="G287" s="2">
        <f t="shared" si="4"/>
        <v>97.5</v>
      </c>
    </row>
    <row r="288" spans="1:7" ht="13.5" customHeight="1">
      <c r="A288" s="3">
        <v>43796</v>
      </c>
      <c r="B288" s="422">
        <v>19218</v>
      </c>
      <c r="C288" s="422" t="s">
        <v>25</v>
      </c>
      <c r="D288" t="s">
        <v>13</v>
      </c>
      <c r="E288" s="29"/>
      <c r="F288" s="29">
        <v>4.5</v>
      </c>
      <c r="G288" s="2">
        <f t="shared" si="4"/>
        <v>93</v>
      </c>
    </row>
    <row r="289" spans="1:7" ht="13.5" customHeight="1">
      <c r="A289" s="3">
        <v>43858</v>
      </c>
      <c r="B289" s="422" t="s">
        <v>61</v>
      </c>
      <c r="C289" s="422" t="s">
        <v>25</v>
      </c>
      <c r="D289" t="s">
        <v>70</v>
      </c>
      <c r="E289" s="29"/>
      <c r="F289" s="29">
        <v>93</v>
      </c>
      <c r="G289" s="2">
        <f t="shared" si="4"/>
        <v>0</v>
      </c>
    </row>
    <row r="290" spans="1:7" ht="13.5" customHeight="1">
      <c r="A290" s="31">
        <v>43799</v>
      </c>
      <c r="B290" s="421" t="s">
        <v>10</v>
      </c>
      <c r="C290" s="421" t="s">
        <v>26</v>
      </c>
      <c r="D290" t="s">
        <v>12</v>
      </c>
      <c r="E290" s="29">
        <v>40.299999999999997</v>
      </c>
      <c r="G290" s="2">
        <f t="shared" si="4"/>
        <v>40.299999999999997</v>
      </c>
    </row>
    <row r="291" spans="1:7" ht="13.5" customHeight="1">
      <c r="B291" s="422"/>
      <c r="C291" s="422"/>
      <c r="D291" t="s">
        <v>13</v>
      </c>
      <c r="E291" s="29">
        <v>4.7</v>
      </c>
      <c r="G291" s="2">
        <f t="shared" si="4"/>
        <v>45</v>
      </c>
    </row>
    <row r="292" spans="1:7" ht="13.5" customHeight="1">
      <c r="B292" s="422"/>
      <c r="C292" s="422"/>
      <c r="D292" t="s">
        <v>14</v>
      </c>
      <c r="E292" s="29">
        <v>60</v>
      </c>
      <c r="G292" s="2">
        <f t="shared" si="4"/>
        <v>105</v>
      </c>
    </row>
    <row r="293" spans="1:7" ht="13.5" customHeight="1">
      <c r="B293" s="422"/>
      <c r="C293" s="422"/>
      <c r="D293" t="s">
        <v>15</v>
      </c>
      <c r="E293" s="29">
        <v>5</v>
      </c>
      <c r="G293" s="2">
        <f t="shared" si="4"/>
        <v>110</v>
      </c>
    </row>
    <row r="294" spans="1:7" ht="13.5" customHeight="1">
      <c r="A294" s="3">
        <v>43816</v>
      </c>
      <c r="B294" s="422">
        <v>19319</v>
      </c>
      <c r="C294" s="422" t="s">
        <v>26</v>
      </c>
      <c r="D294" t="s">
        <v>14</v>
      </c>
      <c r="E294" s="29"/>
      <c r="F294" s="29">
        <v>60</v>
      </c>
      <c r="G294" s="2">
        <f t="shared" si="4"/>
        <v>50</v>
      </c>
    </row>
    <row r="295" spans="1:7" ht="13.5" customHeight="1">
      <c r="A295" s="3">
        <v>43816</v>
      </c>
      <c r="B295" s="422">
        <v>19319</v>
      </c>
      <c r="C295" s="422" t="s">
        <v>26</v>
      </c>
      <c r="D295" t="s">
        <v>15</v>
      </c>
      <c r="E295" s="29"/>
      <c r="F295" s="29">
        <v>5</v>
      </c>
      <c r="G295" s="2">
        <f t="shared" si="4"/>
        <v>45</v>
      </c>
    </row>
    <row r="296" spans="1:7" ht="13.5" customHeight="1">
      <c r="A296" s="3">
        <v>43826</v>
      </c>
      <c r="B296" s="422">
        <v>19416</v>
      </c>
      <c r="C296" s="422" t="s">
        <v>26</v>
      </c>
      <c r="D296" t="s">
        <v>12</v>
      </c>
      <c r="E296" s="29"/>
      <c r="F296" s="29">
        <v>40.299999999999997</v>
      </c>
      <c r="G296" s="2">
        <f t="shared" si="4"/>
        <v>4.7000000000000028</v>
      </c>
    </row>
    <row r="297" spans="1:7" ht="13.5" customHeight="1">
      <c r="A297" s="3">
        <v>43826</v>
      </c>
      <c r="B297" s="422">
        <v>19416</v>
      </c>
      <c r="C297" s="422" t="s">
        <v>26</v>
      </c>
      <c r="D297" t="s">
        <v>13</v>
      </c>
      <c r="E297" s="29"/>
      <c r="F297" s="29">
        <v>4.7</v>
      </c>
      <c r="G297" s="2">
        <f t="shared" si="4"/>
        <v>0</v>
      </c>
    </row>
    <row r="298" spans="1:7" ht="13.5" customHeight="1">
      <c r="A298" s="31">
        <v>43830</v>
      </c>
      <c r="B298" s="421" t="s">
        <v>10</v>
      </c>
      <c r="C298" s="421" t="s">
        <v>27</v>
      </c>
      <c r="D298" t="s">
        <v>12</v>
      </c>
      <c r="E298" s="29">
        <v>42.1</v>
      </c>
      <c r="G298" s="2">
        <f t="shared" si="4"/>
        <v>42.1</v>
      </c>
    </row>
    <row r="299" spans="1:7" ht="13.5" customHeight="1">
      <c r="B299" s="422"/>
      <c r="C299" s="422"/>
      <c r="D299" t="s">
        <v>13</v>
      </c>
      <c r="E299" s="29">
        <v>4.7</v>
      </c>
      <c r="G299" s="2">
        <f t="shared" si="4"/>
        <v>46.800000000000004</v>
      </c>
    </row>
    <row r="300" spans="1:7" ht="13.5" customHeight="1">
      <c r="B300" s="422"/>
      <c r="C300" s="422"/>
      <c r="D300" t="s">
        <v>14</v>
      </c>
      <c r="E300" s="29">
        <v>60</v>
      </c>
      <c r="G300" s="2">
        <f t="shared" si="4"/>
        <v>106.80000000000001</v>
      </c>
    </row>
    <row r="301" spans="1:7" ht="13.5" customHeight="1">
      <c r="B301" s="422"/>
      <c r="C301" s="422"/>
      <c r="D301" t="s">
        <v>15</v>
      </c>
      <c r="E301" s="29">
        <v>5</v>
      </c>
      <c r="G301" s="2">
        <f t="shared" si="4"/>
        <v>111.80000000000001</v>
      </c>
    </row>
    <row r="302" spans="1:7" ht="13.5" customHeight="1">
      <c r="A302" s="3">
        <v>43855</v>
      </c>
      <c r="B302" s="422">
        <v>19673</v>
      </c>
      <c r="C302" s="422" t="s">
        <v>27</v>
      </c>
      <c r="D302" t="s">
        <v>12</v>
      </c>
      <c r="E302" s="29"/>
      <c r="F302" s="29">
        <v>42.1</v>
      </c>
      <c r="G302" s="2">
        <f t="shared" si="4"/>
        <v>69.700000000000017</v>
      </c>
    </row>
    <row r="303" spans="1:7" ht="13.5" customHeight="1">
      <c r="A303" s="3">
        <v>43855</v>
      </c>
      <c r="B303" s="422">
        <v>19673</v>
      </c>
      <c r="C303" s="422" t="s">
        <v>27</v>
      </c>
      <c r="D303" t="s">
        <v>13</v>
      </c>
      <c r="E303" s="29"/>
      <c r="F303" s="29">
        <v>4.7</v>
      </c>
      <c r="G303" s="2">
        <f t="shared" si="4"/>
        <v>65.000000000000014</v>
      </c>
    </row>
    <row r="304" spans="1:7" ht="13.5" customHeight="1">
      <c r="A304" s="3">
        <v>43858</v>
      </c>
      <c r="B304" s="422">
        <v>19735</v>
      </c>
      <c r="C304" s="422" t="s">
        <v>27</v>
      </c>
      <c r="D304" t="s">
        <v>14</v>
      </c>
      <c r="E304" s="29"/>
      <c r="F304" s="29">
        <v>60</v>
      </c>
      <c r="G304" s="2">
        <f t="shared" si="4"/>
        <v>5.0000000000000142</v>
      </c>
    </row>
    <row r="305" spans="1:7" ht="13.5" customHeight="1">
      <c r="A305" s="3">
        <v>43858</v>
      </c>
      <c r="B305" s="422">
        <v>19735</v>
      </c>
      <c r="C305" s="422" t="s">
        <v>27</v>
      </c>
      <c r="D305" t="s">
        <v>15</v>
      </c>
      <c r="E305" s="29"/>
      <c r="F305" s="29">
        <v>5</v>
      </c>
      <c r="G305" s="2">
        <f t="shared" si="4"/>
        <v>1.4210854715202004E-14</v>
      </c>
    </row>
    <row r="306" spans="1:7" ht="13.5" customHeight="1">
      <c r="A306" s="31">
        <v>43861</v>
      </c>
      <c r="B306" s="421" t="s">
        <v>10</v>
      </c>
      <c r="C306" s="421" t="s">
        <v>11</v>
      </c>
      <c r="D306" t="s">
        <v>12</v>
      </c>
      <c r="E306" s="29">
        <v>45.3</v>
      </c>
      <c r="G306" s="2">
        <f t="shared" si="4"/>
        <v>45.300000000000011</v>
      </c>
    </row>
    <row r="307" spans="1:7" ht="13.5" customHeight="1">
      <c r="B307" s="422"/>
      <c r="C307" s="422"/>
      <c r="D307" t="s">
        <v>13</v>
      </c>
      <c r="E307" s="29">
        <v>4.5</v>
      </c>
      <c r="G307" s="2">
        <f t="shared" si="4"/>
        <v>49.800000000000011</v>
      </c>
    </row>
    <row r="308" spans="1:7" ht="13.5" customHeight="1">
      <c r="B308" s="422"/>
      <c r="C308" s="422"/>
      <c r="D308" t="s">
        <v>14</v>
      </c>
      <c r="E308" s="29">
        <v>60</v>
      </c>
      <c r="G308" s="2">
        <f t="shared" si="4"/>
        <v>109.80000000000001</v>
      </c>
    </row>
    <row r="309" spans="1:7" ht="13.5" customHeight="1">
      <c r="B309" s="422"/>
      <c r="C309" s="422"/>
      <c r="D309" t="s">
        <v>15</v>
      </c>
      <c r="E309" s="29">
        <v>5</v>
      </c>
      <c r="G309" s="2">
        <f t="shared" si="4"/>
        <v>114.80000000000001</v>
      </c>
    </row>
    <row r="310" spans="1:7" ht="13.5" customHeight="1">
      <c r="A310" s="3">
        <v>43888</v>
      </c>
      <c r="B310" s="422">
        <v>19827</v>
      </c>
      <c r="C310" s="422" t="s">
        <v>11</v>
      </c>
      <c r="D310" t="s">
        <v>12</v>
      </c>
      <c r="E310" s="29"/>
      <c r="F310" s="29">
        <v>45.3</v>
      </c>
      <c r="G310" s="2">
        <f t="shared" si="4"/>
        <v>69.500000000000014</v>
      </c>
    </row>
    <row r="311" spans="1:7" ht="13.5" customHeight="1">
      <c r="A311" s="3">
        <v>43888</v>
      </c>
      <c r="B311" s="422">
        <v>19827</v>
      </c>
      <c r="C311" s="422" t="s">
        <v>11</v>
      </c>
      <c r="D311" t="s">
        <v>13</v>
      </c>
      <c r="E311" s="29"/>
      <c r="F311" s="29">
        <v>4.5</v>
      </c>
      <c r="G311" s="2">
        <f t="shared" si="4"/>
        <v>65.000000000000014</v>
      </c>
    </row>
    <row r="312" spans="1:7" ht="13.5" customHeight="1">
      <c r="A312" s="3">
        <v>44062</v>
      </c>
      <c r="B312" s="422">
        <v>20198</v>
      </c>
      <c r="C312" s="422" t="s">
        <v>11</v>
      </c>
      <c r="D312" t="s">
        <v>14</v>
      </c>
      <c r="E312" s="29"/>
      <c r="F312" s="29">
        <v>60</v>
      </c>
      <c r="G312" s="2">
        <f t="shared" si="4"/>
        <v>5.0000000000000142</v>
      </c>
    </row>
    <row r="313" spans="1:7" ht="13.5" customHeight="1">
      <c r="A313" s="3">
        <v>44062</v>
      </c>
      <c r="B313" s="422">
        <v>20198</v>
      </c>
      <c r="C313" s="422" t="s">
        <v>11</v>
      </c>
      <c r="D313" t="s">
        <v>15</v>
      </c>
      <c r="E313" s="29"/>
      <c r="F313" s="29">
        <v>5</v>
      </c>
      <c r="G313" s="2">
        <f t="shared" si="4"/>
        <v>1.4210854715202004E-14</v>
      </c>
    </row>
    <row r="314" spans="1:7" ht="13.5" customHeight="1">
      <c r="A314" s="31">
        <v>43890</v>
      </c>
      <c r="B314" s="421" t="s">
        <v>10</v>
      </c>
      <c r="C314" s="421" t="s">
        <v>17</v>
      </c>
      <c r="D314" t="s">
        <v>12</v>
      </c>
      <c r="E314" s="29">
        <v>47</v>
      </c>
      <c r="G314" s="2">
        <f t="shared" si="4"/>
        <v>47.000000000000014</v>
      </c>
    </row>
    <row r="315" spans="1:7" ht="13.5" customHeight="1">
      <c r="B315" s="422"/>
      <c r="C315" s="422"/>
      <c r="D315" t="s">
        <v>13</v>
      </c>
      <c r="E315" s="29">
        <v>4.8</v>
      </c>
      <c r="G315" s="2">
        <f t="shared" si="4"/>
        <v>51.800000000000011</v>
      </c>
    </row>
    <row r="316" spans="1:7" ht="13.5" customHeight="1">
      <c r="B316" s="422"/>
      <c r="C316" s="422"/>
      <c r="D316" t="s">
        <v>14</v>
      </c>
      <c r="E316" s="29">
        <v>58</v>
      </c>
      <c r="G316" s="2">
        <f t="shared" si="4"/>
        <v>109.80000000000001</v>
      </c>
    </row>
    <row r="317" spans="1:7" ht="13.5" customHeight="1">
      <c r="B317" s="422"/>
      <c r="C317" s="422"/>
      <c r="D317" t="s">
        <v>29</v>
      </c>
      <c r="E317" s="29">
        <v>5</v>
      </c>
      <c r="G317" s="2">
        <f t="shared" si="4"/>
        <v>114.80000000000001</v>
      </c>
    </row>
    <row r="318" spans="1:7" ht="13.5" customHeight="1">
      <c r="A318" s="3">
        <v>43962</v>
      </c>
      <c r="B318" s="422">
        <v>19975</v>
      </c>
      <c r="C318" s="422" t="s">
        <v>17</v>
      </c>
      <c r="D318" t="s">
        <v>12</v>
      </c>
      <c r="E318" s="29"/>
      <c r="F318" s="29">
        <v>47</v>
      </c>
      <c r="G318" s="2">
        <f t="shared" si="4"/>
        <v>67.800000000000011</v>
      </c>
    </row>
    <row r="319" spans="1:7" ht="13.5" customHeight="1">
      <c r="A319" s="3">
        <v>43962</v>
      </c>
      <c r="B319" s="422">
        <v>19975</v>
      </c>
      <c r="C319" s="422" t="s">
        <v>17</v>
      </c>
      <c r="D319" t="s">
        <v>13</v>
      </c>
      <c r="E319" s="29"/>
      <c r="F319" s="29">
        <v>4.8</v>
      </c>
      <c r="G319" s="2">
        <f t="shared" si="4"/>
        <v>63.000000000000014</v>
      </c>
    </row>
    <row r="320" spans="1:7" ht="13.5" customHeight="1">
      <c r="A320" s="3">
        <v>44062</v>
      </c>
      <c r="B320" s="422">
        <v>20198</v>
      </c>
      <c r="C320" s="422" t="s">
        <v>17</v>
      </c>
      <c r="D320" t="s">
        <v>14</v>
      </c>
      <c r="E320" s="29"/>
      <c r="F320" s="29">
        <v>58</v>
      </c>
      <c r="G320" s="2">
        <f t="shared" si="4"/>
        <v>5.0000000000000142</v>
      </c>
    </row>
    <row r="321" spans="1:7" ht="13.5" customHeight="1">
      <c r="A321" s="3">
        <v>44062</v>
      </c>
      <c r="B321" s="422">
        <v>20198</v>
      </c>
      <c r="C321" s="422" t="s">
        <v>17</v>
      </c>
      <c r="D321" t="s">
        <v>29</v>
      </c>
      <c r="E321" s="29"/>
      <c r="F321" s="29">
        <v>5</v>
      </c>
      <c r="G321" s="2">
        <f t="shared" si="4"/>
        <v>1.4210854715202004E-14</v>
      </c>
    </row>
    <row r="322" spans="1:7" ht="13.5" customHeight="1">
      <c r="A322" s="31">
        <v>43921</v>
      </c>
      <c r="B322" s="421" t="s">
        <v>10</v>
      </c>
      <c r="C322" s="421" t="s">
        <v>18</v>
      </c>
      <c r="D322" t="s">
        <v>12</v>
      </c>
      <c r="E322" s="29">
        <v>49.1</v>
      </c>
      <c r="G322" s="2">
        <f t="shared" si="4"/>
        <v>49.100000000000016</v>
      </c>
    </row>
    <row r="323" spans="1:7" ht="13.5" customHeight="1">
      <c r="B323" s="422"/>
      <c r="C323" s="422"/>
      <c r="D323" t="s">
        <v>13</v>
      </c>
      <c r="E323" s="29">
        <v>4.9000000000000004</v>
      </c>
      <c r="G323" s="2">
        <f t="shared" si="4"/>
        <v>54.000000000000014</v>
      </c>
    </row>
    <row r="324" spans="1:7" ht="13.5" customHeight="1">
      <c r="B324" s="422"/>
      <c r="C324" s="422"/>
      <c r="D324" t="s">
        <v>14</v>
      </c>
      <c r="E324" s="29">
        <v>60</v>
      </c>
      <c r="G324" s="2">
        <f t="shared" si="4"/>
        <v>114.00000000000001</v>
      </c>
    </row>
    <row r="325" spans="1:7" ht="13.5" customHeight="1">
      <c r="B325" s="422"/>
      <c r="C325" s="422"/>
      <c r="D325" t="s">
        <v>29</v>
      </c>
      <c r="E325" s="29">
        <v>5</v>
      </c>
      <c r="G325" s="2">
        <f t="shared" si="4"/>
        <v>119.00000000000001</v>
      </c>
    </row>
    <row r="326" spans="1:7" ht="13.5" customHeight="1">
      <c r="A326" s="3">
        <v>44028</v>
      </c>
      <c r="B326" s="422">
        <v>20077</v>
      </c>
      <c r="C326" s="422" t="s">
        <v>18</v>
      </c>
      <c r="D326" t="s">
        <v>14</v>
      </c>
      <c r="E326" s="29"/>
      <c r="F326" s="29">
        <v>60</v>
      </c>
      <c r="G326" s="2">
        <f t="shared" si="4"/>
        <v>59.000000000000014</v>
      </c>
    </row>
    <row r="327" spans="1:7" ht="13.5" customHeight="1">
      <c r="A327" s="3">
        <v>44028</v>
      </c>
      <c r="B327" s="422">
        <v>20077</v>
      </c>
      <c r="C327" s="422" t="s">
        <v>18</v>
      </c>
      <c r="D327" t="s">
        <v>29</v>
      </c>
      <c r="E327" s="29"/>
      <c r="F327" s="29">
        <v>5</v>
      </c>
      <c r="G327" s="2">
        <f t="shared" si="4"/>
        <v>54.000000000000014</v>
      </c>
    </row>
    <row r="328" spans="1:7">
      <c r="A328" s="3">
        <v>44062</v>
      </c>
      <c r="B328" s="422">
        <v>20198</v>
      </c>
      <c r="C328" s="422" t="s">
        <v>18</v>
      </c>
      <c r="D328" t="s">
        <v>12</v>
      </c>
      <c r="E328" s="29"/>
      <c r="F328" s="29">
        <v>2</v>
      </c>
      <c r="G328" s="2">
        <f t="shared" si="4"/>
        <v>52.000000000000014</v>
      </c>
    </row>
    <row r="329" spans="1:7">
      <c r="A329" s="3">
        <v>44153</v>
      </c>
      <c r="B329" s="422">
        <v>20749</v>
      </c>
      <c r="C329" s="422" t="s">
        <v>18</v>
      </c>
      <c r="D329" t="s">
        <v>12</v>
      </c>
      <c r="E329" s="29"/>
      <c r="F329" s="29">
        <v>47.1</v>
      </c>
      <c r="G329" s="2">
        <f t="shared" si="4"/>
        <v>4.9000000000000128</v>
      </c>
    </row>
    <row r="330" spans="1:7">
      <c r="A330" s="3">
        <v>44153</v>
      </c>
      <c r="B330" s="422">
        <v>20749</v>
      </c>
      <c r="C330" s="422" t="s">
        <v>18</v>
      </c>
      <c r="D330" t="s">
        <v>13</v>
      </c>
      <c r="E330" s="29"/>
      <c r="F330" s="29">
        <v>4.9000000000000004</v>
      </c>
      <c r="G330" s="2">
        <f t="shared" ref="G330:G366" si="5">+G329+E330-F330</f>
        <v>1.2434497875801753E-14</v>
      </c>
    </row>
    <row r="331" spans="1:7" ht="13.5" customHeight="1">
      <c r="A331" s="31">
        <v>43951</v>
      </c>
      <c r="B331" s="421" t="s">
        <v>10</v>
      </c>
      <c r="C331" s="421" t="s">
        <v>19</v>
      </c>
      <c r="D331" t="s">
        <v>12</v>
      </c>
      <c r="E331" s="29">
        <v>50.9</v>
      </c>
      <c r="G331" s="2">
        <f t="shared" si="5"/>
        <v>50.900000000000013</v>
      </c>
    </row>
    <row r="332" spans="1:7" ht="13.5" customHeight="1">
      <c r="B332" s="422"/>
      <c r="C332" s="422"/>
      <c r="D332" t="s">
        <v>13</v>
      </c>
      <c r="E332" s="29">
        <v>7.7</v>
      </c>
      <c r="G332" s="2">
        <f t="shared" si="5"/>
        <v>58.600000000000016</v>
      </c>
    </row>
    <row r="333" spans="1:7" ht="13.5" customHeight="1">
      <c r="B333" s="422"/>
      <c r="C333" s="422"/>
      <c r="D333" t="s">
        <v>14</v>
      </c>
      <c r="E333" s="29">
        <v>60</v>
      </c>
      <c r="G333" s="2">
        <f t="shared" si="5"/>
        <v>118.60000000000002</v>
      </c>
    </row>
    <row r="334" spans="1:7" ht="13.5" customHeight="1">
      <c r="B334" s="422"/>
      <c r="C334" s="422"/>
      <c r="D334" t="s">
        <v>29</v>
      </c>
      <c r="E334" s="29">
        <v>5</v>
      </c>
      <c r="G334" s="2">
        <f t="shared" si="5"/>
        <v>123.60000000000002</v>
      </c>
    </row>
    <row r="335" spans="1:7" ht="13.5" customHeight="1">
      <c r="A335" s="3">
        <v>44028</v>
      </c>
      <c r="B335" s="422">
        <v>20077</v>
      </c>
      <c r="C335" s="422" t="s">
        <v>19</v>
      </c>
      <c r="D335" t="s">
        <v>14</v>
      </c>
      <c r="E335" s="29"/>
      <c r="F335" s="29">
        <v>60</v>
      </c>
      <c r="G335" s="2">
        <f t="shared" si="5"/>
        <v>63.600000000000023</v>
      </c>
    </row>
    <row r="336" spans="1:7" ht="13.5" customHeight="1">
      <c r="A336" s="3">
        <v>44028</v>
      </c>
      <c r="B336" s="422">
        <v>20077</v>
      </c>
      <c r="C336" s="422" t="s">
        <v>19</v>
      </c>
      <c r="D336" t="s">
        <v>29</v>
      </c>
      <c r="E336" s="29"/>
      <c r="F336" s="29">
        <v>5</v>
      </c>
      <c r="G336" s="2">
        <f t="shared" si="5"/>
        <v>58.600000000000023</v>
      </c>
    </row>
    <row r="337" spans="1:7" ht="13.5" customHeight="1">
      <c r="A337" s="3">
        <v>44154</v>
      </c>
      <c r="B337" s="422">
        <v>20775</v>
      </c>
      <c r="C337" s="422" t="s">
        <v>19</v>
      </c>
      <c r="D337" t="s">
        <v>12</v>
      </c>
      <c r="E337" s="29"/>
      <c r="F337" s="29">
        <v>50.9</v>
      </c>
      <c r="G337" s="2">
        <f t="shared" si="5"/>
        <v>7.7000000000000242</v>
      </c>
    </row>
    <row r="338" spans="1:7" ht="13.5" customHeight="1">
      <c r="A338" s="3">
        <v>44154</v>
      </c>
      <c r="B338" s="422">
        <v>20775</v>
      </c>
      <c r="C338" s="422" t="s">
        <v>19</v>
      </c>
      <c r="D338" t="s">
        <v>13</v>
      </c>
      <c r="E338" s="29"/>
      <c r="F338" s="29">
        <v>7.7</v>
      </c>
      <c r="G338" s="2">
        <f t="shared" si="5"/>
        <v>2.3980817331903381E-14</v>
      </c>
    </row>
    <row r="339" spans="1:7" ht="13.5" customHeight="1">
      <c r="A339" s="31">
        <v>43982</v>
      </c>
      <c r="B339" s="421" t="s">
        <v>10</v>
      </c>
      <c r="C339" s="421" t="s">
        <v>20</v>
      </c>
      <c r="D339" t="s">
        <v>12</v>
      </c>
      <c r="E339" s="29">
        <v>47.3</v>
      </c>
      <c r="G339" s="2">
        <f t="shared" si="5"/>
        <v>47.300000000000018</v>
      </c>
    </row>
    <row r="340" spans="1:7" ht="13.5" customHeight="1">
      <c r="B340" s="422"/>
      <c r="C340" s="422"/>
      <c r="D340" t="s">
        <v>13</v>
      </c>
      <c r="E340" s="29">
        <v>4.2</v>
      </c>
      <c r="G340" s="2">
        <f t="shared" si="5"/>
        <v>51.500000000000021</v>
      </c>
    </row>
    <row r="341" spans="1:7" ht="13.5" customHeight="1">
      <c r="B341" s="422"/>
      <c r="C341" s="422"/>
      <c r="D341" t="s">
        <v>14</v>
      </c>
      <c r="E341" s="29">
        <v>60</v>
      </c>
      <c r="G341" s="2">
        <f t="shared" si="5"/>
        <v>111.50000000000003</v>
      </c>
    </row>
    <row r="342" spans="1:7" ht="13.5" customHeight="1">
      <c r="B342" s="422"/>
      <c r="C342" s="422"/>
      <c r="D342" t="s">
        <v>29</v>
      </c>
      <c r="E342" s="29">
        <v>5</v>
      </c>
      <c r="G342" s="2">
        <f t="shared" si="5"/>
        <v>116.50000000000003</v>
      </c>
    </row>
    <row r="343" spans="1:7" ht="13.5" customHeight="1">
      <c r="A343" s="3">
        <v>44028</v>
      </c>
      <c r="B343" s="422">
        <v>20077</v>
      </c>
      <c r="C343" s="422" t="s">
        <v>20</v>
      </c>
      <c r="D343" t="s">
        <v>14</v>
      </c>
      <c r="E343" s="29"/>
      <c r="F343" s="29">
        <v>60</v>
      </c>
      <c r="G343" s="2">
        <f t="shared" si="5"/>
        <v>56.500000000000028</v>
      </c>
    </row>
    <row r="344" spans="1:7" ht="13.5" customHeight="1">
      <c r="A344" s="3">
        <v>44028</v>
      </c>
      <c r="B344" s="422">
        <v>20077</v>
      </c>
      <c r="C344" s="422" t="s">
        <v>20</v>
      </c>
      <c r="D344" t="s">
        <v>29</v>
      </c>
      <c r="E344" s="29"/>
      <c r="F344" s="29">
        <v>5</v>
      </c>
      <c r="G344" s="2">
        <f t="shared" si="5"/>
        <v>51.500000000000028</v>
      </c>
    </row>
    <row r="345" spans="1:7" ht="13.5" customHeight="1">
      <c r="A345" s="3">
        <v>44154</v>
      </c>
      <c r="B345" s="422">
        <v>20775</v>
      </c>
      <c r="C345" s="422" t="s">
        <v>20</v>
      </c>
      <c r="D345" t="s">
        <v>12</v>
      </c>
      <c r="E345" s="29"/>
      <c r="F345" s="29">
        <v>47.3</v>
      </c>
      <c r="G345" s="2">
        <f t="shared" si="5"/>
        <v>4.2000000000000313</v>
      </c>
    </row>
    <row r="346" spans="1:7" ht="13.5" customHeight="1">
      <c r="A346" s="3">
        <v>44154</v>
      </c>
      <c r="B346" s="422">
        <v>20775</v>
      </c>
      <c r="C346" s="422" t="s">
        <v>20</v>
      </c>
      <c r="D346" t="s">
        <v>13</v>
      </c>
      <c r="E346" s="29"/>
      <c r="F346" s="29">
        <v>4.2</v>
      </c>
      <c r="G346" s="2">
        <f t="shared" si="5"/>
        <v>3.1086244689504383E-14</v>
      </c>
    </row>
    <row r="347" spans="1:7">
      <c r="A347" s="81">
        <v>44012</v>
      </c>
      <c r="B347" s="421" t="s">
        <v>10</v>
      </c>
      <c r="C347" s="421" t="s">
        <v>21</v>
      </c>
      <c r="D347" t="s">
        <v>12</v>
      </c>
      <c r="E347" s="29">
        <v>41.8</v>
      </c>
      <c r="G347" s="2">
        <f t="shared" si="5"/>
        <v>41.800000000000026</v>
      </c>
    </row>
    <row r="348" spans="1:7">
      <c r="A348" s="70"/>
      <c r="B348" s="422"/>
      <c r="C348" s="422"/>
      <c r="D348" t="s">
        <v>13</v>
      </c>
      <c r="E348" s="29">
        <v>2</v>
      </c>
      <c r="G348" s="2">
        <f t="shared" si="5"/>
        <v>43.800000000000026</v>
      </c>
    </row>
    <row r="349" spans="1:7">
      <c r="A349" s="70"/>
      <c r="B349" s="422"/>
      <c r="C349" s="422"/>
      <c r="D349" t="s">
        <v>14</v>
      </c>
      <c r="E349" s="29">
        <v>60</v>
      </c>
      <c r="G349" s="2">
        <f t="shared" si="5"/>
        <v>103.80000000000003</v>
      </c>
    </row>
    <row r="350" spans="1:7">
      <c r="A350" s="70"/>
      <c r="B350" s="422"/>
      <c r="C350" s="422"/>
      <c r="D350" t="s">
        <v>15</v>
      </c>
      <c r="E350" s="29">
        <v>5</v>
      </c>
      <c r="G350" s="2">
        <f t="shared" si="5"/>
        <v>108.80000000000003</v>
      </c>
    </row>
    <row r="351" spans="1:7">
      <c r="A351" s="3">
        <v>44028</v>
      </c>
      <c r="B351" s="422">
        <v>20077</v>
      </c>
      <c r="C351" s="422" t="s">
        <v>21</v>
      </c>
      <c r="D351" t="s">
        <v>14</v>
      </c>
      <c r="E351" s="29"/>
      <c r="F351" s="29">
        <v>60</v>
      </c>
      <c r="G351" s="2">
        <f t="shared" si="5"/>
        <v>48.800000000000026</v>
      </c>
    </row>
    <row r="352" spans="1:7">
      <c r="A352" s="3">
        <v>44028</v>
      </c>
      <c r="B352" s="422">
        <v>20077</v>
      </c>
      <c r="C352" s="422" t="s">
        <v>21</v>
      </c>
      <c r="D352" t="s">
        <v>29</v>
      </c>
      <c r="E352" s="29"/>
      <c r="F352" s="29">
        <v>5</v>
      </c>
      <c r="G352" s="2">
        <f t="shared" si="5"/>
        <v>43.800000000000026</v>
      </c>
    </row>
    <row r="353" spans="1:7">
      <c r="A353" s="3">
        <v>44158</v>
      </c>
      <c r="B353" s="422">
        <v>20865</v>
      </c>
      <c r="C353" s="422" t="s">
        <v>21</v>
      </c>
      <c r="D353" t="s">
        <v>12</v>
      </c>
      <c r="E353" s="29"/>
      <c r="F353" s="29">
        <v>41.8</v>
      </c>
      <c r="G353" s="2">
        <f t="shared" si="5"/>
        <v>2.0000000000000284</v>
      </c>
    </row>
    <row r="354" spans="1:7">
      <c r="A354" s="3">
        <v>44158</v>
      </c>
      <c r="B354" s="422">
        <v>20865</v>
      </c>
      <c r="C354" s="422" t="s">
        <v>21</v>
      </c>
      <c r="D354" t="s">
        <v>13</v>
      </c>
      <c r="E354" s="29"/>
      <c r="F354" s="29">
        <v>2</v>
      </c>
      <c r="G354" s="2">
        <f t="shared" si="5"/>
        <v>2.8421709430404007E-14</v>
      </c>
    </row>
    <row r="355" spans="1:7">
      <c r="A355" s="31">
        <v>44043</v>
      </c>
      <c r="B355" s="421" t="s">
        <v>10</v>
      </c>
      <c r="C355" s="421" t="s">
        <v>22</v>
      </c>
      <c r="D355" t="s">
        <v>12</v>
      </c>
      <c r="E355" s="29">
        <v>35</v>
      </c>
      <c r="G355" s="2">
        <f t="shared" si="5"/>
        <v>35.000000000000028</v>
      </c>
    </row>
    <row r="356" spans="1:7">
      <c r="B356" s="422"/>
      <c r="C356" s="422"/>
      <c r="D356" t="s">
        <v>13</v>
      </c>
      <c r="E356" s="20">
        <v>6.2</v>
      </c>
      <c r="G356" s="2">
        <f t="shared" si="5"/>
        <v>41.200000000000031</v>
      </c>
    </row>
    <row r="357" spans="1:7">
      <c r="B357" s="422"/>
      <c r="C357" s="422"/>
      <c r="D357" t="s">
        <v>14</v>
      </c>
      <c r="E357" s="20">
        <v>60</v>
      </c>
      <c r="G357" s="2">
        <f t="shared" si="5"/>
        <v>101.20000000000003</v>
      </c>
    </row>
    <row r="358" spans="1:7">
      <c r="B358" s="422"/>
      <c r="C358" s="422"/>
      <c r="D358" t="s">
        <v>15</v>
      </c>
      <c r="E358" s="20">
        <v>5</v>
      </c>
      <c r="G358" s="2">
        <f t="shared" si="5"/>
        <v>106.20000000000003</v>
      </c>
    </row>
    <row r="359" spans="1:7">
      <c r="B359" s="422"/>
      <c r="C359" s="422"/>
      <c r="D359" s="62" t="s">
        <v>32</v>
      </c>
      <c r="E359" s="20">
        <v>10</v>
      </c>
      <c r="G359" s="2">
        <f t="shared" si="5"/>
        <v>116.20000000000003</v>
      </c>
    </row>
    <row r="360" spans="1:7">
      <c r="B360" s="422"/>
      <c r="C360" s="422"/>
      <c r="D360" s="62" t="s">
        <v>72</v>
      </c>
      <c r="E360" s="20">
        <v>10</v>
      </c>
      <c r="G360" s="2">
        <f t="shared" si="5"/>
        <v>126.20000000000003</v>
      </c>
    </row>
    <row r="361" spans="1:7">
      <c r="A361" s="3">
        <v>44062</v>
      </c>
      <c r="B361" s="422">
        <v>20198</v>
      </c>
      <c r="C361" s="422" t="s">
        <v>22</v>
      </c>
      <c r="D361" t="s">
        <v>14</v>
      </c>
      <c r="F361" s="29">
        <v>60</v>
      </c>
      <c r="G361" s="2">
        <f t="shared" si="5"/>
        <v>66.200000000000031</v>
      </c>
    </row>
    <row r="362" spans="1:7">
      <c r="A362" s="3">
        <v>44062</v>
      </c>
      <c r="B362" s="422">
        <v>20198</v>
      </c>
      <c r="C362" s="422" t="s">
        <v>22</v>
      </c>
      <c r="D362" t="s">
        <v>15</v>
      </c>
      <c r="F362" s="29">
        <v>5</v>
      </c>
      <c r="G362" s="2">
        <f t="shared" si="5"/>
        <v>61.200000000000031</v>
      </c>
    </row>
    <row r="363" spans="1:7">
      <c r="A363" s="3">
        <v>44111</v>
      </c>
      <c r="B363" s="422">
        <v>20416</v>
      </c>
      <c r="C363" s="422" t="s">
        <v>22</v>
      </c>
      <c r="D363" t="s">
        <v>12</v>
      </c>
      <c r="F363" s="29">
        <v>35</v>
      </c>
      <c r="G363" s="2">
        <f t="shared" si="5"/>
        <v>26.200000000000031</v>
      </c>
    </row>
    <row r="364" spans="1:7">
      <c r="A364" s="3">
        <v>44111</v>
      </c>
      <c r="B364" s="422">
        <v>20416</v>
      </c>
      <c r="C364" s="422" t="s">
        <v>22</v>
      </c>
      <c r="D364" t="s">
        <v>13</v>
      </c>
      <c r="F364" s="20">
        <v>6.2</v>
      </c>
      <c r="G364" s="2">
        <f t="shared" si="5"/>
        <v>20.000000000000032</v>
      </c>
    </row>
    <row r="365" spans="1:7">
      <c r="A365" s="3">
        <v>44183</v>
      </c>
      <c r="B365" s="422">
        <v>21110</v>
      </c>
      <c r="C365" s="422" t="s">
        <v>22</v>
      </c>
      <c r="D365" s="62" t="s">
        <v>32</v>
      </c>
      <c r="F365" s="20">
        <v>10</v>
      </c>
      <c r="G365" s="2">
        <f t="shared" si="5"/>
        <v>10.000000000000032</v>
      </c>
    </row>
    <row r="366" spans="1:7">
      <c r="A366" s="3">
        <v>44183</v>
      </c>
      <c r="B366" s="422">
        <v>21110</v>
      </c>
      <c r="C366" s="422" t="s">
        <v>22</v>
      </c>
      <c r="D366" s="62" t="s">
        <v>72</v>
      </c>
      <c r="F366" s="20">
        <v>10</v>
      </c>
      <c r="G366" s="6">
        <f t="shared" si="5"/>
        <v>3.1974423109204508E-14</v>
      </c>
    </row>
    <row r="367" spans="1:7">
      <c r="A367" s="31">
        <v>44074</v>
      </c>
      <c r="B367" s="421" t="s">
        <v>10</v>
      </c>
      <c r="C367" s="421" t="s">
        <v>23</v>
      </c>
      <c r="D367" t="s">
        <v>12</v>
      </c>
      <c r="E367" s="20">
        <v>33.700000000000003</v>
      </c>
      <c r="G367" s="2">
        <f>+G366+E367-F367</f>
        <v>33.700000000000031</v>
      </c>
    </row>
    <row r="368" spans="1:7">
      <c r="B368" s="422"/>
      <c r="C368" s="422"/>
      <c r="D368" t="s">
        <v>13</v>
      </c>
      <c r="E368" s="20">
        <v>4.4000000000000004</v>
      </c>
      <c r="G368" s="2">
        <f t="shared" ref="G368:G434" si="6">+G367+E368-F368</f>
        <v>38.10000000000003</v>
      </c>
    </row>
    <row r="369" spans="1:7">
      <c r="B369" s="422"/>
      <c r="C369" s="422"/>
      <c r="D369" t="s">
        <v>14</v>
      </c>
      <c r="E369" s="20">
        <v>60</v>
      </c>
      <c r="G369" s="2">
        <f t="shared" si="6"/>
        <v>98.100000000000023</v>
      </c>
    </row>
    <row r="370" spans="1:7">
      <c r="B370" s="422"/>
      <c r="C370" s="422"/>
      <c r="D370" t="s">
        <v>29</v>
      </c>
      <c r="E370" s="20">
        <v>5</v>
      </c>
      <c r="G370" s="2">
        <f t="shared" si="6"/>
        <v>103.10000000000002</v>
      </c>
    </row>
    <row r="371" spans="1:7">
      <c r="B371" s="422"/>
      <c r="C371" s="422"/>
      <c r="D371" t="s">
        <v>33</v>
      </c>
      <c r="E371" s="114">
        <v>15</v>
      </c>
      <c r="G371" s="2">
        <f t="shared" si="6"/>
        <v>118.10000000000002</v>
      </c>
    </row>
    <row r="372" spans="1:7">
      <c r="B372" s="422"/>
      <c r="C372" s="422"/>
      <c r="D372" t="s">
        <v>511</v>
      </c>
      <c r="E372" s="114">
        <v>100</v>
      </c>
      <c r="G372" s="2">
        <f t="shared" si="6"/>
        <v>218.10000000000002</v>
      </c>
    </row>
    <row r="373" spans="1:7">
      <c r="A373" s="3">
        <v>44131</v>
      </c>
      <c r="B373" s="422">
        <v>20574</v>
      </c>
      <c r="C373" s="422" t="s">
        <v>23</v>
      </c>
      <c r="D373" t="s">
        <v>12</v>
      </c>
      <c r="F373" s="29">
        <v>33.700000000000003</v>
      </c>
      <c r="G373" s="2">
        <f t="shared" si="6"/>
        <v>184.40000000000003</v>
      </c>
    </row>
    <row r="374" spans="1:7">
      <c r="A374" s="3">
        <v>44131</v>
      </c>
      <c r="B374" s="422">
        <v>20574</v>
      </c>
      <c r="C374" s="422" t="s">
        <v>23</v>
      </c>
      <c r="D374" t="s">
        <v>13</v>
      </c>
      <c r="F374" s="29">
        <v>4.4000000000000004</v>
      </c>
      <c r="G374" s="2">
        <f t="shared" si="6"/>
        <v>180.00000000000003</v>
      </c>
    </row>
    <row r="375" spans="1:7">
      <c r="A375" s="3">
        <v>44152</v>
      </c>
      <c r="B375" s="422">
        <v>20694</v>
      </c>
      <c r="C375" s="422" t="s">
        <v>23</v>
      </c>
      <c r="D375" t="s">
        <v>14</v>
      </c>
      <c r="F375" s="29">
        <v>60</v>
      </c>
      <c r="G375" s="2">
        <f t="shared" si="6"/>
        <v>120.00000000000003</v>
      </c>
    </row>
    <row r="376" spans="1:7">
      <c r="A376" s="3">
        <v>44152</v>
      </c>
      <c r="B376" s="422">
        <v>20694</v>
      </c>
      <c r="C376" s="422" t="s">
        <v>23</v>
      </c>
      <c r="D376" t="s">
        <v>29</v>
      </c>
      <c r="F376" s="29">
        <v>5</v>
      </c>
      <c r="G376" s="2">
        <f t="shared" si="6"/>
        <v>115.00000000000003</v>
      </c>
    </row>
    <row r="377" spans="1:7">
      <c r="A377" s="3">
        <v>44516</v>
      </c>
      <c r="B377" s="422">
        <v>23879</v>
      </c>
      <c r="C377" s="422" t="s">
        <v>23</v>
      </c>
      <c r="D377" t="s">
        <v>33</v>
      </c>
      <c r="F377" s="114">
        <v>15</v>
      </c>
      <c r="G377" s="2">
        <f t="shared" si="6"/>
        <v>100.00000000000003</v>
      </c>
    </row>
    <row r="378" spans="1:7">
      <c r="A378" s="3">
        <v>44516</v>
      </c>
      <c r="B378" s="422">
        <v>23879</v>
      </c>
      <c r="C378" s="422" t="s">
        <v>23</v>
      </c>
      <c r="D378" t="s">
        <v>511</v>
      </c>
      <c r="F378" s="114">
        <v>100</v>
      </c>
      <c r="G378" s="2">
        <f t="shared" si="6"/>
        <v>0</v>
      </c>
    </row>
    <row r="379" spans="1:7">
      <c r="A379" s="31">
        <v>44104</v>
      </c>
      <c r="B379" s="421" t="s">
        <v>10</v>
      </c>
      <c r="C379" s="421" t="s">
        <v>24</v>
      </c>
      <c r="D379" t="s">
        <v>12</v>
      </c>
      <c r="E379" s="20">
        <v>34.5</v>
      </c>
      <c r="G379" s="2">
        <f t="shared" si="6"/>
        <v>34.5</v>
      </c>
    </row>
    <row r="380" spans="1:7">
      <c r="B380" s="422"/>
      <c r="C380" s="422"/>
      <c r="D380" t="s">
        <v>13</v>
      </c>
      <c r="E380" s="20">
        <v>5.0999999999999996</v>
      </c>
      <c r="G380" s="2">
        <f t="shared" si="6"/>
        <v>39.6</v>
      </c>
    </row>
    <row r="381" spans="1:7">
      <c r="B381" s="422"/>
      <c r="C381" s="422"/>
      <c r="D381" t="s">
        <v>14</v>
      </c>
      <c r="E381" s="20">
        <v>60</v>
      </c>
      <c r="G381" s="2">
        <f t="shared" si="6"/>
        <v>99.6</v>
      </c>
    </row>
    <row r="382" spans="1:7">
      <c r="B382" s="422"/>
      <c r="C382" s="422"/>
      <c r="D382" t="s">
        <v>29</v>
      </c>
      <c r="E382" s="20">
        <v>5</v>
      </c>
      <c r="G382" s="2">
        <f t="shared" si="6"/>
        <v>104.6</v>
      </c>
    </row>
    <row r="383" spans="1:7">
      <c r="B383" s="422"/>
      <c r="C383" s="422"/>
      <c r="D383" t="s">
        <v>33</v>
      </c>
      <c r="E383" s="114">
        <v>8.5</v>
      </c>
      <c r="G383" s="2">
        <f t="shared" si="6"/>
        <v>113.1</v>
      </c>
    </row>
    <row r="384" spans="1:7">
      <c r="A384" s="3">
        <v>44152</v>
      </c>
      <c r="B384" s="422">
        <v>20694</v>
      </c>
      <c r="C384" s="422" t="s">
        <v>24</v>
      </c>
      <c r="D384" t="s">
        <v>14</v>
      </c>
      <c r="F384" s="29">
        <v>60</v>
      </c>
      <c r="G384" s="2">
        <f t="shared" si="6"/>
        <v>53.099999999999994</v>
      </c>
    </row>
    <row r="385" spans="1:7">
      <c r="A385" s="3">
        <v>44152</v>
      </c>
      <c r="B385" s="422">
        <v>20694</v>
      </c>
      <c r="C385" s="422" t="s">
        <v>24</v>
      </c>
      <c r="D385" t="s">
        <v>29</v>
      </c>
      <c r="F385" s="29">
        <v>5</v>
      </c>
      <c r="G385" s="2">
        <f t="shared" si="6"/>
        <v>48.099999999999994</v>
      </c>
    </row>
    <row r="386" spans="1:7">
      <c r="A386" s="3">
        <v>44187</v>
      </c>
      <c r="B386" s="422">
        <v>21175</v>
      </c>
      <c r="C386" s="422" t="s">
        <v>24</v>
      </c>
      <c r="D386" t="s">
        <v>12</v>
      </c>
      <c r="F386" s="29">
        <v>34.5</v>
      </c>
      <c r="G386" s="2">
        <f t="shared" si="6"/>
        <v>13.599999999999994</v>
      </c>
    </row>
    <row r="387" spans="1:7">
      <c r="A387" s="3">
        <v>44187</v>
      </c>
      <c r="B387" s="422">
        <v>21175</v>
      </c>
      <c r="C387" s="422" t="s">
        <v>24</v>
      </c>
      <c r="D387" t="s">
        <v>13</v>
      </c>
      <c r="F387" s="29">
        <v>5.0999999999999996</v>
      </c>
      <c r="G387" s="2">
        <f t="shared" si="6"/>
        <v>8.4999999999999947</v>
      </c>
    </row>
    <row r="388" spans="1:7">
      <c r="A388" s="3">
        <v>44516</v>
      </c>
      <c r="B388" s="422">
        <v>23879</v>
      </c>
      <c r="C388" s="422" t="s">
        <v>24</v>
      </c>
      <c r="F388" s="114">
        <v>8.5</v>
      </c>
      <c r="G388" s="2">
        <f t="shared" si="6"/>
        <v>0</v>
      </c>
    </row>
    <row r="389" spans="1:7">
      <c r="A389" s="31">
        <v>44135</v>
      </c>
      <c r="B389" s="421" t="s">
        <v>10</v>
      </c>
      <c r="C389" s="421" t="s">
        <v>25</v>
      </c>
      <c r="D389" t="s">
        <v>12</v>
      </c>
      <c r="E389" s="20">
        <v>40.5</v>
      </c>
      <c r="G389" s="2">
        <f t="shared" si="6"/>
        <v>40.5</v>
      </c>
    </row>
    <row r="390" spans="1:7">
      <c r="B390" s="422"/>
      <c r="C390" s="422"/>
      <c r="D390" t="s">
        <v>13</v>
      </c>
      <c r="E390" s="20">
        <v>5.4</v>
      </c>
      <c r="G390" s="2">
        <f t="shared" si="6"/>
        <v>45.9</v>
      </c>
    </row>
    <row r="391" spans="1:7">
      <c r="B391" s="422"/>
      <c r="C391" s="422"/>
      <c r="D391" t="s">
        <v>14</v>
      </c>
      <c r="E391" s="20">
        <v>60</v>
      </c>
      <c r="G391" s="2">
        <f t="shared" si="6"/>
        <v>105.9</v>
      </c>
    </row>
    <row r="392" spans="1:7">
      <c r="B392" s="422"/>
      <c r="C392" s="422"/>
      <c r="D392" t="s">
        <v>29</v>
      </c>
      <c r="E392" s="20">
        <v>5</v>
      </c>
      <c r="G392" s="2">
        <f t="shared" si="6"/>
        <v>110.9</v>
      </c>
    </row>
    <row r="393" spans="1:7">
      <c r="B393" s="422"/>
      <c r="C393" s="422"/>
      <c r="D393" s="62" t="s">
        <v>36</v>
      </c>
      <c r="E393" s="20">
        <v>10</v>
      </c>
      <c r="G393" s="2">
        <f t="shared" si="6"/>
        <v>120.9</v>
      </c>
    </row>
    <row r="394" spans="1:7">
      <c r="B394" s="422"/>
      <c r="C394" s="422"/>
      <c r="D394" s="62" t="s">
        <v>37</v>
      </c>
      <c r="E394" s="20">
        <v>10</v>
      </c>
      <c r="G394" s="2">
        <f t="shared" si="6"/>
        <v>130.9</v>
      </c>
    </row>
    <row r="395" spans="1:7">
      <c r="A395" s="3">
        <v>44152</v>
      </c>
      <c r="B395" s="422">
        <v>20694</v>
      </c>
      <c r="C395" s="422" t="s">
        <v>25</v>
      </c>
      <c r="D395" t="s">
        <v>14</v>
      </c>
      <c r="F395" s="29">
        <v>60</v>
      </c>
      <c r="G395" s="2">
        <f t="shared" si="6"/>
        <v>70.900000000000006</v>
      </c>
    </row>
    <row r="396" spans="1:7">
      <c r="A396" s="3">
        <v>44152</v>
      </c>
      <c r="B396" s="422">
        <v>20694</v>
      </c>
      <c r="C396" s="422" t="s">
        <v>25</v>
      </c>
      <c r="D396" t="s">
        <v>29</v>
      </c>
      <c r="F396" s="29">
        <v>5</v>
      </c>
      <c r="G396" s="2">
        <f t="shared" si="6"/>
        <v>65.900000000000006</v>
      </c>
    </row>
    <row r="397" spans="1:7">
      <c r="A397" s="3">
        <v>44193</v>
      </c>
      <c r="B397" s="422">
        <v>21214</v>
      </c>
      <c r="C397" s="422" t="s">
        <v>25</v>
      </c>
      <c r="D397" t="s">
        <v>12</v>
      </c>
      <c r="F397" s="29">
        <v>40.5</v>
      </c>
      <c r="G397" s="2">
        <f t="shared" si="6"/>
        <v>25.400000000000006</v>
      </c>
    </row>
    <row r="398" spans="1:7">
      <c r="A398" s="3">
        <v>44193</v>
      </c>
      <c r="B398" s="422">
        <v>21214</v>
      </c>
      <c r="C398" s="422" t="s">
        <v>25</v>
      </c>
      <c r="D398" t="s">
        <v>13</v>
      </c>
      <c r="F398" s="29">
        <v>5.4</v>
      </c>
      <c r="G398" s="2">
        <f t="shared" si="6"/>
        <v>20.000000000000007</v>
      </c>
    </row>
    <row r="399" spans="1:7">
      <c r="A399" s="3">
        <v>44548</v>
      </c>
      <c r="B399" s="422">
        <v>21110</v>
      </c>
      <c r="C399" s="422" t="s">
        <v>25</v>
      </c>
      <c r="D399" s="62" t="s">
        <v>36</v>
      </c>
      <c r="F399" s="29">
        <v>10</v>
      </c>
      <c r="G399" s="2">
        <f t="shared" si="6"/>
        <v>10.000000000000007</v>
      </c>
    </row>
    <row r="400" spans="1:7">
      <c r="A400" s="3">
        <v>44548</v>
      </c>
      <c r="B400" s="422">
        <v>21110</v>
      </c>
      <c r="C400" s="422" t="s">
        <v>25</v>
      </c>
      <c r="D400" s="62" t="s">
        <v>37</v>
      </c>
      <c r="F400" s="29">
        <v>10</v>
      </c>
      <c r="G400" s="2">
        <f t="shared" si="6"/>
        <v>0</v>
      </c>
    </row>
    <row r="401" spans="1:7">
      <c r="A401" s="31">
        <v>44165</v>
      </c>
      <c r="B401" s="421" t="s">
        <v>10</v>
      </c>
      <c r="C401" s="421" t="s">
        <v>26</v>
      </c>
      <c r="D401" t="s">
        <v>12</v>
      </c>
      <c r="E401" s="20">
        <v>38.4</v>
      </c>
      <c r="G401" s="2">
        <f t="shared" si="6"/>
        <v>38.4</v>
      </c>
    </row>
    <row r="402" spans="1:7">
      <c r="B402" s="422"/>
      <c r="C402" s="422"/>
      <c r="D402" t="s">
        <v>13</v>
      </c>
      <c r="E402" s="20">
        <v>5.6</v>
      </c>
      <c r="G402" s="2">
        <f t="shared" si="6"/>
        <v>44</v>
      </c>
    </row>
    <row r="403" spans="1:7">
      <c r="B403" s="422"/>
      <c r="C403" s="422"/>
      <c r="D403" t="s">
        <v>14</v>
      </c>
      <c r="E403" s="20">
        <v>60</v>
      </c>
      <c r="G403" s="2">
        <f t="shared" si="6"/>
        <v>104</v>
      </c>
    </row>
    <row r="404" spans="1:7">
      <c r="B404" s="422"/>
      <c r="C404" s="422"/>
      <c r="D404" t="s">
        <v>29</v>
      </c>
      <c r="E404" s="20">
        <v>5</v>
      </c>
      <c r="G404" s="2">
        <f t="shared" si="6"/>
        <v>109</v>
      </c>
    </row>
    <row r="405" spans="1:7">
      <c r="A405" s="3">
        <v>44183</v>
      </c>
      <c r="B405" s="422">
        <v>21110</v>
      </c>
      <c r="C405" s="422" t="s">
        <v>26</v>
      </c>
      <c r="D405" t="s">
        <v>14</v>
      </c>
      <c r="F405" s="29">
        <v>60</v>
      </c>
      <c r="G405" s="2">
        <f t="shared" si="6"/>
        <v>49</v>
      </c>
    </row>
    <row r="406" spans="1:7">
      <c r="A406" s="3">
        <v>44183</v>
      </c>
      <c r="B406" s="422">
        <v>21110</v>
      </c>
      <c r="C406" s="422" t="s">
        <v>26</v>
      </c>
      <c r="D406" t="s">
        <v>15</v>
      </c>
      <c r="F406" s="29">
        <v>5</v>
      </c>
      <c r="G406" s="2">
        <f t="shared" si="6"/>
        <v>44</v>
      </c>
    </row>
    <row r="407" spans="1:7">
      <c r="A407" s="3">
        <v>44225</v>
      </c>
      <c r="B407" s="422">
        <v>21474</v>
      </c>
      <c r="C407" s="422" t="s">
        <v>26</v>
      </c>
      <c r="D407" t="s">
        <v>12</v>
      </c>
      <c r="F407" s="29">
        <v>38.4</v>
      </c>
      <c r="G407" s="2">
        <f t="shared" si="6"/>
        <v>5.6000000000000014</v>
      </c>
    </row>
    <row r="408" spans="1:7">
      <c r="A408" s="3">
        <v>44225</v>
      </c>
      <c r="B408" s="422">
        <v>21474</v>
      </c>
      <c r="C408" s="422" t="s">
        <v>26</v>
      </c>
      <c r="D408" t="s">
        <v>13</v>
      </c>
      <c r="F408" s="29">
        <v>5.6</v>
      </c>
      <c r="G408" s="2">
        <f t="shared" si="6"/>
        <v>0</v>
      </c>
    </row>
    <row r="409" spans="1:7">
      <c r="A409" s="31">
        <v>44196</v>
      </c>
      <c r="B409" s="421" t="s">
        <v>10</v>
      </c>
      <c r="C409" s="421" t="s">
        <v>27</v>
      </c>
      <c r="D409" t="s">
        <v>12</v>
      </c>
      <c r="E409" s="136">
        <v>43.9</v>
      </c>
      <c r="G409" s="2">
        <f t="shared" si="6"/>
        <v>43.9</v>
      </c>
    </row>
    <row r="410" spans="1:7">
      <c r="B410" s="422"/>
      <c r="C410" s="422"/>
      <c r="D410" t="s">
        <v>13</v>
      </c>
      <c r="E410" s="136">
        <v>4.9000000000000004</v>
      </c>
      <c r="G410" s="2">
        <f t="shared" si="6"/>
        <v>48.8</v>
      </c>
    </row>
    <row r="411" spans="1:7">
      <c r="B411" s="422"/>
      <c r="C411" s="422"/>
      <c r="D411" t="s">
        <v>31</v>
      </c>
      <c r="E411" s="136">
        <v>60</v>
      </c>
      <c r="G411" s="2">
        <f t="shared" si="6"/>
        <v>108.8</v>
      </c>
    </row>
    <row r="412" spans="1:7">
      <c r="B412" s="422"/>
      <c r="C412" s="422"/>
      <c r="D412" t="s">
        <v>29</v>
      </c>
      <c r="E412" s="136">
        <v>5</v>
      </c>
      <c r="G412" s="2">
        <f t="shared" si="6"/>
        <v>113.8</v>
      </c>
    </row>
    <row r="413" spans="1:7">
      <c r="A413" s="3">
        <v>44245</v>
      </c>
      <c r="B413" s="422">
        <v>21598</v>
      </c>
      <c r="C413" s="422" t="s">
        <v>27</v>
      </c>
      <c r="D413" t="s">
        <v>14</v>
      </c>
      <c r="E413" s="136"/>
      <c r="F413" s="29">
        <v>60</v>
      </c>
      <c r="G413" s="2">
        <f t="shared" si="6"/>
        <v>53.8</v>
      </c>
    </row>
    <row r="414" spans="1:7">
      <c r="A414" s="3">
        <v>44245</v>
      </c>
      <c r="B414" s="422">
        <v>21598</v>
      </c>
      <c r="C414" s="422" t="s">
        <v>27</v>
      </c>
      <c r="D414" t="s">
        <v>15</v>
      </c>
      <c r="E414" s="136"/>
      <c r="F414" s="29">
        <v>5</v>
      </c>
      <c r="G414" s="2">
        <f t="shared" si="6"/>
        <v>48.8</v>
      </c>
    </row>
    <row r="415" spans="1:7">
      <c r="A415" s="3">
        <v>21691</v>
      </c>
      <c r="B415" s="422">
        <v>21691</v>
      </c>
      <c r="C415" s="422" t="s">
        <v>27</v>
      </c>
      <c r="D415" t="s">
        <v>12</v>
      </c>
      <c r="E415" s="136"/>
      <c r="F415" s="29">
        <v>43.9</v>
      </c>
      <c r="G415" s="2">
        <f t="shared" si="6"/>
        <v>4.8999999999999986</v>
      </c>
    </row>
    <row r="416" spans="1:7">
      <c r="A416" s="3">
        <v>21691</v>
      </c>
      <c r="B416" s="422">
        <v>21691</v>
      </c>
      <c r="C416" s="422" t="s">
        <v>27</v>
      </c>
      <c r="D416" t="s">
        <v>13</v>
      </c>
      <c r="E416" s="136"/>
      <c r="F416" s="29">
        <v>4.9000000000000004</v>
      </c>
      <c r="G416" s="2">
        <f t="shared" si="6"/>
        <v>0</v>
      </c>
    </row>
    <row r="417" spans="1:7">
      <c r="A417" s="31">
        <v>44227</v>
      </c>
      <c r="B417" s="421" t="s">
        <v>10</v>
      </c>
      <c r="C417" s="421" t="s">
        <v>11</v>
      </c>
      <c r="D417" t="s">
        <v>12</v>
      </c>
      <c r="E417" s="136">
        <v>56.5</v>
      </c>
      <c r="G417" s="2">
        <f t="shared" si="6"/>
        <v>56.5</v>
      </c>
    </row>
    <row r="418" spans="1:7">
      <c r="B418" s="422"/>
      <c r="C418" s="422"/>
      <c r="D418" t="s">
        <v>13</v>
      </c>
      <c r="E418" s="136">
        <v>6.3</v>
      </c>
      <c r="G418" s="2">
        <f t="shared" si="6"/>
        <v>62.8</v>
      </c>
    </row>
    <row r="419" spans="1:7">
      <c r="B419" s="422"/>
      <c r="C419" s="422"/>
      <c r="D419" t="s">
        <v>31</v>
      </c>
      <c r="E419" s="136">
        <v>60</v>
      </c>
      <c r="G419" s="2">
        <f t="shared" si="6"/>
        <v>122.8</v>
      </c>
    </row>
    <row r="420" spans="1:7">
      <c r="B420" s="422"/>
      <c r="C420" s="422"/>
      <c r="D420" t="s">
        <v>29</v>
      </c>
      <c r="E420" s="136">
        <v>5</v>
      </c>
      <c r="G420" s="2">
        <f t="shared" si="6"/>
        <v>127.8</v>
      </c>
    </row>
    <row r="421" spans="1:7">
      <c r="A421" s="3">
        <v>44302</v>
      </c>
      <c r="B421" s="422">
        <v>22181</v>
      </c>
      <c r="C421" s="422" t="s">
        <v>11</v>
      </c>
      <c r="D421" t="s">
        <v>12</v>
      </c>
      <c r="E421" s="136"/>
      <c r="F421" s="29">
        <v>56.5</v>
      </c>
      <c r="G421" s="2">
        <f t="shared" si="6"/>
        <v>71.3</v>
      </c>
    </row>
    <row r="422" spans="1:7">
      <c r="A422" s="3">
        <v>44302</v>
      </c>
      <c r="B422" s="422">
        <v>22181</v>
      </c>
      <c r="C422" s="422" t="s">
        <v>11</v>
      </c>
      <c r="D422" t="s">
        <v>13</v>
      </c>
      <c r="E422" s="136"/>
      <c r="F422" s="29">
        <v>6.3</v>
      </c>
      <c r="G422" s="2">
        <f t="shared" si="6"/>
        <v>65</v>
      </c>
    </row>
    <row r="423" spans="1:7">
      <c r="A423" s="3">
        <v>44305</v>
      </c>
      <c r="B423" s="422">
        <v>22190</v>
      </c>
      <c r="C423" s="422" t="s">
        <v>11</v>
      </c>
      <c r="D423" t="s">
        <v>14</v>
      </c>
      <c r="E423" s="136"/>
      <c r="F423" s="29">
        <v>60</v>
      </c>
      <c r="G423" s="2">
        <f t="shared" si="6"/>
        <v>5</v>
      </c>
    </row>
    <row r="424" spans="1:7">
      <c r="A424" s="3">
        <v>44305</v>
      </c>
      <c r="B424" s="422">
        <v>22190</v>
      </c>
      <c r="C424" s="422" t="s">
        <v>11</v>
      </c>
      <c r="D424" t="s">
        <v>15</v>
      </c>
      <c r="E424" s="136"/>
      <c r="F424" s="29">
        <v>5</v>
      </c>
      <c r="G424" s="2">
        <f t="shared" si="6"/>
        <v>0</v>
      </c>
    </row>
    <row r="425" spans="1:7">
      <c r="A425" s="31">
        <v>44255</v>
      </c>
      <c r="B425" s="421" t="s">
        <v>10</v>
      </c>
      <c r="C425" s="421" t="s">
        <v>17</v>
      </c>
      <c r="D425" t="s">
        <v>12</v>
      </c>
      <c r="E425" s="136">
        <v>51.2</v>
      </c>
      <c r="G425" s="2">
        <f t="shared" si="6"/>
        <v>51.2</v>
      </c>
    </row>
    <row r="426" spans="1:7">
      <c r="B426" s="422"/>
      <c r="C426" s="422"/>
      <c r="D426" t="s">
        <v>13</v>
      </c>
      <c r="E426" s="136">
        <v>8.6999999999999993</v>
      </c>
      <c r="G426" s="2">
        <f t="shared" si="6"/>
        <v>59.900000000000006</v>
      </c>
    </row>
    <row r="427" spans="1:7">
      <c r="B427" s="422"/>
      <c r="C427" s="422"/>
      <c r="D427" t="s">
        <v>31</v>
      </c>
      <c r="E427" s="136">
        <v>56</v>
      </c>
      <c r="G427" s="2">
        <f t="shared" si="6"/>
        <v>115.9</v>
      </c>
    </row>
    <row r="428" spans="1:7">
      <c r="B428" s="422"/>
      <c r="C428" s="422"/>
      <c r="D428" t="s">
        <v>29</v>
      </c>
      <c r="E428" s="136">
        <v>5</v>
      </c>
      <c r="G428" s="2">
        <f t="shared" si="6"/>
        <v>120.9</v>
      </c>
    </row>
    <row r="429" spans="1:7">
      <c r="A429" s="3">
        <v>44305</v>
      </c>
      <c r="B429" s="422">
        <v>22191</v>
      </c>
      <c r="C429" s="422" t="s">
        <v>17</v>
      </c>
      <c r="D429" t="s">
        <v>14</v>
      </c>
      <c r="E429" s="136"/>
      <c r="F429" s="29">
        <v>56</v>
      </c>
      <c r="G429" s="2">
        <f t="shared" si="6"/>
        <v>64.900000000000006</v>
      </c>
    </row>
    <row r="430" spans="1:7">
      <c r="A430" s="3">
        <v>44305</v>
      </c>
      <c r="B430" s="422">
        <v>22191</v>
      </c>
      <c r="C430" s="422" t="s">
        <v>17</v>
      </c>
      <c r="D430" t="s">
        <v>15</v>
      </c>
      <c r="E430" s="136"/>
      <c r="F430" s="29">
        <v>5</v>
      </c>
      <c r="G430" s="2">
        <f t="shared" si="6"/>
        <v>59.900000000000006</v>
      </c>
    </row>
    <row r="431" spans="1:7">
      <c r="A431" s="3">
        <v>44320</v>
      </c>
      <c r="B431" s="422">
        <v>22350</v>
      </c>
      <c r="C431" s="422" t="s">
        <v>17</v>
      </c>
      <c r="D431" t="s">
        <v>12</v>
      </c>
      <c r="E431" s="136"/>
      <c r="F431" s="29">
        <v>51.2</v>
      </c>
      <c r="G431" s="2">
        <f t="shared" si="6"/>
        <v>8.7000000000000028</v>
      </c>
    </row>
    <row r="432" spans="1:7">
      <c r="A432" s="3">
        <v>44320</v>
      </c>
      <c r="B432" s="422">
        <v>22350</v>
      </c>
      <c r="C432" s="422" t="s">
        <v>17</v>
      </c>
      <c r="D432" t="s">
        <v>13</v>
      </c>
      <c r="E432" s="136"/>
      <c r="F432" s="29">
        <v>8.6999999999999993</v>
      </c>
      <c r="G432" s="2">
        <f t="shared" si="6"/>
        <v>0</v>
      </c>
    </row>
    <row r="433" spans="1:7">
      <c r="A433" s="31">
        <v>44286</v>
      </c>
      <c r="B433" s="421" t="s">
        <v>10</v>
      </c>
      <c r="C433" s="421" t="s">
        <v>18</v>
      </c>
      <c r="D433" t="s">
        <v>12</v>
      </c>
      <c r="E433" s="136">
        <v>56.2</v>
      </c>
      <c r="G433" s="2">
        <f t="shared" si="6"/>
        <v>56.2</v>
      </c>
    </row>
    <row r="434" spans="1:7">
      <c r="B434" s="422"/>
      <c r="C434" s="422"/>
      <c r="D434" t="s">
        <v>13</v>
      </c>
      <c r="E434" s="136">
        <v>6.8</v>
      </c>
      <c r="G434" s="2">
        <f t="shared" si="6"/>
        <v>63</v>
      </c>
    </row>
    <row r="435" spans="1:7">
      <c r="B435" s="422"/>
      <c r="C435" s="422"/>
      <c r="D435" t="s">
        <v>31</v>
      </c>
      <c r="E435" s="136">
        <v>60</v>
      </c>
      <c r="G435" s="2">
        <f t="shared" ref="G435:G511" si="7">+G434+E435-F435</f>
        <v>123</v>
      </c>
    </row>
    <row r="436" spans="1:7">
      <c r="B436" s="422"/>
      <c r="C436" s="422"/>
      <c r="D436" t="s">
        <v>29</v>
      </c>
      <c r="E436" s="136">
        <v>5</v>
      </c>
      <c r="G436" s="2">
        <f t="shared" si="7"/>
        <v>128</v>
      </c>
    </row>
    <row r="437" spans="1:7">
      <c r="B437" s="422"/>
      <c r="C437" s="422"/>
      <c r="D437" s="35" t="s">
        <v>40</v>
      </c>
      <c r="E437" s="148">
        <v>10</v>
      </c>
      <c r="G437" s="2">
        <f t="shared" si="7"/>
        <v>138</v>
      </c>
    </row>
    <row r="438" spans="1:7">
      <c r="A438" s="3">
        <v>44333</v>
      </c>
      <c r="B438" s="422">
        <v>22463</v>
      </c>
      <c r="C438" s="422" t="s">
        <v>18</v>
      </c>
      <c r="D438" t="s">
        <v>14</v>
      </c>
      <c r="E438" s="136"/>
      <c r="F438" s="29">
        <v>60</v>
      </c>
      <c r="G438" s="2">
        <f t="shared" si="7"/>
        <v>78</v>
      </c>
    </row>
    <row r="439" spans="1:7">
      <c r="A439" s="3">
        <v>44333</v>
      </c>
      <c r="B439" s="422">
        <v>22463</v>
      </c>
      <c r="C439" s="422" t="s">
        <v>18</v>
      </c>
      <c r="D439" t="s">
        <v>15</v>
      </c>
      <c r="E439" s="136"/>
      <c r="F439" s="29">
        <v>5</v>
      </c>
      <c r="G439" s="2">
        <f t="shared" si="7"/>
        <v>73</v>
      </c>
    </row>
    <row r="440" spans="1:7">
      <c r="A440" s="3">
        <v>44344</v>
      </c>
      <c r="B440" s="422">
        <v>22667</v>
      </c>
      <c r="C440" s="422" t="s">
        <v>18</v>
      </c>
      <c r="D440" t="s">
        <v>12</v>
      </c>
      <c r="E440" s="136"/>
      <c r="F440" s="29">
        <v>56.2</v>
      </c>
      <c r="G440" s="2">
        <f t="shared" si="7"/>
        <v>16.799999999999997</v>
      </c>
    </row>
    <row r="441" spans="1:7">
      <c r="A441" s="3">
        <v>44344</v>
      </c>
      <c r="B441" s="422">
        <v>22667</v>
      </c>
      <c r="C441" s="422" t="s">
        <v>18</v>
      </c>
      <c r="D441" t="s">
        <v>13</v>
      </c>
      <c r="E441" s="136"/>
      <c r="F441" s="29">
        <v>6.8</v>
      </c>
      <c r="G441" s="2">
        <f t="shared" si="7"/>
        <v>9.9999999999999964</v>
      </c>
    </row>
    <row r="442" spans="1:7">
      <c r="A442" s="3">
        <v>44516</v>
      </c>
      <c r="B442" s="422">
        <v>23879</v>
      </c>
      <c r="C442" s="422" t="s">
        <v>18</v>
      </c>
      <c r="D442" s="35" t="s">
        <v>40</v>
      </c>
      <c r="E442" s="136"/>
      <c r="F442" s="148">
        <v>10</v>
      </c>
      <c r="G442" s="2">
        <f t="shared" si="7"/>
        <v>0</v>
      </c>
    </row>
    <row r="443" spans="1:7">
      <c r="A443" s="31">
        <v>44316</v>
      </c>
      <c r="B443" s="421" t="s">
        <v>10</v>
      </c>
      <c r="C443" s="421" t="s">
        <v>19</v>
      </c>
      <c r="D443" t="s">
        <v>12</v>
      </c>
      <c r="E443" s="136">
        <v>54.2</v>
      </c>
      <c r="G443" s="2">
        <f t="shared" si="7"/>
        <v>54.2</v>
      </c>
    </row>
    <row r="444" spans="1:7">
      <c r="B444" s="422"/>
      <c r="C444" s="422"/>
      <c r="D444" t="s">
        <v>13</v>
      </c>
      <c r="E444" s="136">
        <v>7.8</v>
      </c>
      <c r="G444" s="2">
        <f t="shared" si="7"/>
        <v>62</v>
      </c>
    </row>
    <row r="445" spans="1:7">
      <c r="B445" s="422"/>
      <c r="C445" s="422"/>
      <c r="D445" t="s">
        <v>31</v>
      </c>
      <c r="E445" s="136">
        <v>60</v>
      </c>
      <c r="G445" s="2">
        <f t="shared" si="7"/>
        <v>122</v>
      </c>
    </row>
    <row r="446" spans="1:7">
      <c r="B446" s="422"/>
      <c r="C446" s="422"/>
      <c r="D446" t="s">
        <v>29</v>
      </c>
      <c r="E446" s="136">
        <v>5</v>
      </c>
      <c r="G446" s="2">
        <f t="shared" si="7"/>
        <v>127</v>
      </c>
    </row>
    <row r="447" spans="1:7">
      <c r="A447" s="3">
        <v>44333</v>
      </c>
      <c r="B447" s="422">
        <v>22463</v>
      </c>
      <c r="C447" s="422" t="s">
        <v>19</v>
      </c>
      <c r="D447" t="s">
        <v>14</v>
      </c>
      <c r="E447" s="136"/>
      <c r="F447" s="29">
        <v>60</v>
      </c>
      <c r="G447" s="2">
        <f t="shared" si="7"/>
        <v>67</v>
      </c>
    </row>
    <row r="448" spans="1:7">
      <c r="A448" s="3">
        <v>44333</v>
      </c>
      <c r="B448" s="422">
        <v>22463</v>
      </c>
      <c r="C448" s="422" t="s">
        <v>19</v>
      </c>
      <c r="D448" t="s">
        <v>15</v>
      </c>
      <c r="E448" s="136"/>
      <c r="F448" s="29">
        <v>5</v>
      </c>
      <c r="G448" s="2">
        <f t="shared" si="7"/>
        <v>62</v>
      </c>
    </row>
    <row r="449" spans="1:7">
      <c r="A449" s="3">
        <v>44351</v>
      </c>
      <c r="B449" s="422">
        <v>22763</v>
      </c>
      <c r="C449" s="422" t="s">
        <v>19</v>
      </c>
      <c r="D449" t="s">
        <v>12</v>
      </c>
      <c r="E449" s="136"/>
      <c r="F449" s="29">
        <v>54.2</v>
      </c>
      <c r="G449" s="2">
        <f t="shared" si="7"/>
        <v>7.7999999999999972</v>
      </c>
    </row>
    <row r="450" spans="1:7">
      <c r="A450" s="3">
        <v>44351</v>
      </c>
      <c r="B450" s="422">
        <v>22763</v>
      </c>
      <c r="C450" s="422" t="s">
        <v>19</v>
      </c>
      <c r="D450" t="s">
        <v>13</v>
      </c>
      <c r="E450" s="136"/>
      <c r="F450" s="29">
        <v>7.8</v>
      </c>
      <c r="G450" s="2">
        <f t="shared" si="7"/>
        <v>0</v>
      </c>
    </row>
    <row r="451" spans="1:7">
      <c r="A451" s="31">
        <v>44347</v>
      </c>
      <c r="B451" s="421" t="s">
        <v>10</v>
      </c>
      <c r="C451" s="421" t="s">
        <v>20</v>
      </c>
      <c r="D451" t="s">
        <v>12</v>
      </c>
      <c r="E451" s="136">
        <v>44</v>
      </c>
      <c r="G451" s="2">
        <f t="shared" si="7"/>
        <v>44</v>
      </c>
    </row>
    <row r="452" spans="1:7">
      <c r="B452" s="422"/>
      <c r="C452" s="422"/>
      <c r="D452" t="s">
        <v>13</v>
      </c>
      <c r="E452" s="136">
        <v>6.5</v>
      </c>
      <c r="G452" s="2">
        <f t="shared" si="7"/>
        <v>50.5</v>
      </c>
    </row>
    <row r="453" spans="1:7">
      <c r="B453" s="422"/>
      <c r="C453" s="422"/>
      <c r="D453" t="s">
        <v>31</v>
      </c>
      <c r="E453" s="136">
        <v>60</v>
      </c>
      <c r="G453" s="2">
        <f t="shared" si="7"/>
        <v>110.5</v>
      </c>
    </row>
    <row r="454" spans="1:7">
      <c r="B454" s="422"/>
      <c r="C454" s="422"/>
      <c r="D454" t="s">
        <v>29</v>
      </c>
      <c r="E454" s="136">
        <v>5</v>
      </c>
      <c r="G454" s="2">
        <f t="shared" si="7"/>
        <v>115.5</v>
      </c>
    </row>
    <row r="455" spans="1:7">
      <c r="A455" s="3">
        <v>44364</v>
      </c>
      <c r="B455" s="422">
        <v>22825</v>
      </c>
      <c r="C455" s="422" t="s">
        <v>20</v>
      </c>
      <c r="D455" t="s">
        <v>14</v>
      </c>
      <c r="E455" s="136"/>
      <c r="F455" s="29">
        <v>60</v>
      </c>
      <c r="G455" s="2">
        <f t="shared" si="7"/>
        <v>55.5</v>
      </c>
    </row>
    <row r="456" spans="1:7">
      <c r="A456" s="3">
        <v>44364</v>
      </c>
      <c r="B456" s="422">
        <v>22825</v>
      </c>
      <c r="C456" s="422" t="s">
        <v>20</v>
      </c>
      <c r="D456" t="s">
        <v>15</v>
      </c>
      <c r="E456" s="136"/>
      <c r="F456" s="29">
        <v>5</v>
      </c>
      <c r="G456" s="2">
        <f t="shared" si="7"/>
        <v>50.5</v>
      </c>
    </row>
    <row r="457" spans="1:7">
      <c r="A457" s="3">
        <v>44371</v>
      </c>
      <c r="B457" s="422">
        <v>22884</v>
      </c>
      <c r="C457" s="422" t="s">
        <v>20</v>
      </c>
      <c r="D457" t="s">
        <v>12</v>
      </c>
      <c r="E457" s="136"/>
      <c r="F457" s="29">
        <v>44</v>
      </c>
      <c r="G457" s="2">
        <f t="shared" si="7"/>
        <v>6.5</v>
      </c>
    </row>
    <row r="458" spans="1:7">
      <c r="A458" s="3">
        <v>44371</v>
      </c>
      <c r="B458" s="422">
        <v>22884</v>
      </c>
      <c r="C458" s="422" t="s">
        <v>20</v>
      </c>
      <c r="D458" t="s">
        <v>13</v>
      </c>
      <c r="E458" s="136"/>
      <c r="F458" s="29">
        <v>6.5</v>
      </c>
      <c r="G458" s="2">
        <f t="shared" si="7"/>
        <v>0</v>
      </c>
    </row>
    <row r="459" spans="1:7">
      <c r="A459" s="31">
        <v>44377</v>
      </c>
      <c r="B459" s="421" t="s">
        <v>10</v>
      </c>
      <c r="C459" s="421" t="s">
        <v>21</v>
      </c>
      <c r="D459" t="s">
        <v>12</v>
      </c>
      <c r="E459" s="136">
        <v>48.2</v>
      </c>
      <c r="G459" s="2">
        <f t="shared" si="7"/>
        <v>48.2</v>
      </c>
    </row>
    <row r="460" spans="1:7">
      <c r="B460" s="422"/>
      <c r="C460" s="422"/>
      <c r="D460" t="s">
        <v>13</v>
      </c>
      <c r="E460" s="149">
        <v>8.4</v>
      </c>
      <c r="G460" s="2">
        <f t="shared" si="7"/>
        <v>56.6</v>
      </c>
    </row>
    <row r="461" spans="1:7">
      <c r="B461" s="422"/>
      <c r="C461" s="422"/>
      <c r="D461" t="s">
        <v>31</v>
      </c>
      <c r="E461" s="136">
        <v>60</v>
      </c>
      <c r="G461" s="2">
        <f t="shared" si="7"/>
        <v>116.6</v>
      </c>
    </row>
    <row r="462" spans="1:7">
      <c r="B462" s="422"/>
      <c r="C462" s="422"/>
      <c r="D462" t="s">
        <v>29</v>
      </c>
      <c r="E462" s="136">
        <v>5</v>
      </c>
      <c r="G462" s="2">
        <f t="shared" si="7"/>
        <v>121.6</v>
      </c>
    </row>
    <row r="463" spans="1:7">
      <c r="A463" s="3">
        <v>44396</v>
      </c>
      <c r="B463" s="422">
        <v>23058</v>
      </c>
      <c r="C463" s="422" t="s">
        <v>21</v>
      </c>
      <c r="D463" t="s">
        <v>14</v>
      </c>
      <c r="E463" s="136"/>
      <c r="F463" s="29">
        <v>60</v>
      </c>
      <c r="G463" s="2">
        <f t="shared" si="7"/>
        <v>61.599999999999994</v>
      </c>
    </row>
    <row r="464" spans="1:7">
      <c r="A464" s="3">
        <v>44396</v>
      </c>
      <c r="B464" s="422">
        <v>23058</v>
      </c>
      <c r="C464" s="422" t="s">
        <v>21</v>
      </c>
      <c r="D464" t="s">
        <v>15</v>
      </c>
      <c r="E464" s="136"/>
      <c r="F464" s="29">
        <v>5</v>
      </c>
      <c r="G464" s="2">
        <f t="shared" si="7"/>
        <v>56.599999999999994</v>
      </c>
    </row>
    <row r="465" spans="1:7">
      <c r="A465" s="3">
        <v>44420</v>
      </c>
      <c r="B465" s="422">
        <v>23213</v>
      </c>
      <c r="C465" s="422" t="s">
        <v>21</v>
      </c>
      <c r="D465" t="s">
        <v>12</v>
      </c>
      <c r="E465" s="136"/>
      <c r="F465" s="136">
        <v>48.2</v>
      </c>
      <c r="G465" s="2">
        <f t="shared" si="7"/>
        <v>8.3999999999999915</v>
      </c>
    </row>
    <row r="466" spans="1:7">
      <c r="A466" s="3">
        <v>44420</v>
      </c>
      <c r="B466" s="422">
        <v>23213</v>
      </c>
      <c r="C466" s="422" t="s">
        <v>21</v>
      </c>
      <c r="D466" t="s">
        <v>13</v>
      </c>
      <c r="E466" s="136"/>
      <c r="F466" s="149">
        <v>8.4</v>
      </c>
      <c r="G466" s="2">
        <f t="shared" si="7"/>
        <v>0</v>
      </c>
    </row>
    <row r="467" spans="1:7">
      <c r="A467" s="81">
        <v>44408</v>
      </c>
      <c r="B467" s="421" t="s">
        <v>10</v>
      </c>
      <c r="C467" s="421" t="s">
        <v>22</v>
      </c>
      <c r="D467" t="s">
        <v>12</v>
      </c>
      <c r="E467" s="29">
        <v>42.2</v>
      </c>
      <c r="G467" s="2">
        <f t="shared" si="7"/>
        <v>42.2</v>
      </c>
    </row>
    <row r="468" spans="1:7">
      <c r="A468" s="70"/>
      <c r="B468" s="422"/>
      <c r="C468" s="422"/>
      <c r="D468" t="s">
        <v>13</v>
      </c>
      <c r="E468" s="29">
        <v>5.8</v>
      </c>
      <c r="G468" s="2">
        <f t="shared" si="7"/>
        <v>48</v>
      </c>
    </row>
    <row r="469" spans="1:7">
      <c r="A469" s="70"/>
      <c r="B469" s="422"/>
      <c r="C469" s="422"/>
      <c r="D469" t="s">
        <v>14</v>
      </c>
      <c r="E469" s="29">
        <v>60</v>
      </c>
      <c r="G469" s="2">
        <f t="shared" si="7"/>
        <v>108</v>
      </c>
    </row>
    <row r="470" spans="1:7">
      <c r="A470" s="70"/>
      <c r="B470" s="422"/>
      <c r="C470" s="422"/>
      <c r="D470" t="s">
        <v>15</v>
      </c>
      <c r="E470" s="29">
        <v>5</v>
      </c>
      <c r="G470" s="2">
        <f t="shared" si="7"/>
        <v>113</v>
      </c>
    </row>
    <row r="471" spans="1:7">
      <c r="A471" s="3">
        <v>44424</v>
      </c>
      <c r="B471" s="422">
        <v>23237</v>
      </c>
      <c r="C471" s="422" t="s">
        <v>22</v>
      </c>
      <c r="D471" t="s">
        <v>14</v>
      </c>
      <c r="F471" s="29">
        <v>60</v>
      </c>
      <c r="G471" s="2">
        <f t="shared" si="7"/>
        <v>53</v>
      </c>
    </row>
    <row r="472" spans="1:7">
      <c r="A472" s="3">
        <v>44424</v>
      </c>
      <c r="B472" s="422">
        <v>23237</v>
      </c>
      <c r="C472" s="422" t="s">
        <v>22</v>
      </c>
      <c r="D472" t="s">
        <v>15</v>
      </c>
      <c r="F472" s="29">
        <v>5</v>
      </c>
      <c r="G472" s="2">
        <f t="shared" si="7"/>
        <v>48</v>
      </c>
    </row>
    <row r="473" spans="1:7">
      <c r="A473" s="3">
        <v>44498</v>
      </c>
      <c r="B473" s="422">
        <v>23660</v>
      </c>
      <c r="C473" s="422" t="s">
        <v>22</v>
      </c>
      <c r="D473" t="s">
        <v>12</v>
      </c>
      <c r="F473" s="29">
        <v>42.2</v>
      </c>
      <c r="G473" s="2">
        <f t="shared" si="7"/>
        <v>5.7999999999999972</v>
      </c>
    </row>
    <row r="474" spans="1:7">
      <c r="A474" s="3">
        <v>44498</v>
      </c>
      <c r="B474" s="422">
        <v>23660</v>
      </c>
      <c r="C474" s="422" t="s">
        <v>22</v>
      </c>
      <c r="D474" t="s">
        <v>13</v>
      </c>
      <c r="F474" s="29">
        <v>5.8</v>
      </c>
      <c r="G474" s="2">
        <f t="shared" si="7"/>
        <v>0</v>
      </c>
    </row>
    <row r="475" spans="1:7">
      <c r="A475" s="31">
        <v>44439</v>
      </c>
      <c r="B475" s="421" t="s">
        <v>10</v>
      </c>
      <c r="C475" s="421" t="s">
        <v>23</v>
      </c>
      <c r="D475" t="s">
        <v>12</v>
      </c>
      <c r="E475" s="29">
        <v>47.8</v>
      </c>
      <c r="G475" s="2">
        <f t="shared" si="7"/>
        <v>47.8</v>
      </c>
    </row>
    <row r="476" spans="1:7">
      <c r="B476" s="422"/>
      <c r="C476" s="422"/>
      <c r="D476" t="s">
        <v>13</v>
      </c>
      <c r="E476" s="29">
        <v>6.1</v>
      </c>
      <c r="G476" s="2">
        <f t="shared" si="7"/>
        <v>53.9</v>
      </c>
    </row>
    <row r="477" spans="1:7">
      <c r="B477" s="422"/>
      <c r="C477" s="422"/>
      <c r="D477" t="s">
        <v>14</v>
      </c>
      <c r="E477" s="29">
        <v>60</v>
      </c>
      <c r="G477" s="2">
        <f t="shared" si="7"/>
        <v>113.9</v>
      </c>
    </row>
    <row r="478" spans="1:7">
      <c r="B478" s="422"/>
      <c r="C478" s="422"/>
      <c r="D478" t="s">
        <v>15</v>
      </c>
      <c r="E478" s="29">
        <v>5</v>
      </c>
      <c r="G478" s="2">
        <f t="shared" si="7"/>
        <v>118.9</v>
      </c>
    </row>
    <row r="479" spans="1:7">
      <c r="A479" s="3">
        <v>44455</v>
      </c>
      <c r="B479" s="422">
        <v>23461</v>
      </c>
      <c r="C479" s="422" t="s">
        <v>23</v>
      </c>
      <c r="D479" t="s">
        <v>14</v>
      </c>
      <c r="E479" s="29"/>
      <c r="F479" s="29">
        <v>60</v>
      </c>
      <c r="G479" s="2">
        <f t="shared" si="7"/>
        <v>58.900000000000006</v>
      </c>
    </row>
    <row r="480" spans="1:7">
      <c r="A480" s="3">
        <v>44455</v>
      </c>
      <c r="B480" s="422">
        <v>23461</v>
      </c>
      <c r="C480" s="422" t="s">
        <v>23</v>
      </c>
      <c r="D480" t="s">
        <v>15</v>
      </c>
      <c r="E480" s="29"/>
      <c r="F480" s="29">
        <v>5</v>
      </c>
      <c r="G480" s="2">
        <f t="shared" si="7"/>
        <v>53.900000000000006</v>
      </c>
    </row>
    <row r="481" spans="1:7">
      <c r="A481" s="3">
        <v>44498</v>
      </c>
      <c r="B481" s="422">
        <v>23660</v>
      </c>
      <c r="C481" s="422" t="s">
        <v>23</v>
      </c>
      <c r="D481" t="s">
        <v>12</v>
      </c>
      <c r="E481" s="29"/>
      <c r="F481" s="29">
        <v>47.8</v>
      </c>
      <c r="G481" s="2">
        <f t="shared" si="7"/>
        <v>6.1000000000000085</v>
      </c>
    </row>
    <row r="482" spans="1:7">
      <c r="A482" s="3">
        <v>44498</v>
      </c>
      <c r="B482" s="422">
        <v>23660</v>
      </c>
      <c r="C482" s="422" t="s">
        <v>23</v>
      </c>
      <c r="D482" t="s">
        <v>13</v>
      </c>
      <c r="E482" s="29"/>
      <c r="F482" s="29">
        <v>6.1</v>
      </c>
      <c r="G482" s="2">
        <f t="shared" si="7"/>
        <v>8.8817841970012523E-15</v>
      </c>
    </row>
    <row r="483" spans="1:7">
      <c r="A483" s="31">
        <v>44469</v>
      </c>
      <c r="B483" s="421" t="s">
        <v>10</v>
      </c>
      <c r="C483" s="421" t="s">
        <v>41</v>
      </c>
      <c r="D483" t="s">
        <v>12</v>
      </c>
      <c r="E483" s="134">
        <v>49.5</v>
      </c>
      <c r="G483" s="2">
        <f t="shared" si="7"/>
        <v>49.500000000000007</v>
      </c>
    </row>
    <row r="484" spans="1:7">
      <c r="B484" s="422"/>
      <c r="C484" s="422"/>
      <c r="D484" t="s">
        <v>13</v>
      </c>
      <c r="E484" s="134">
        <v>7.7</v>
      </c>
      <c r="G484" s="2">
        <f t="shared" si="7"/>
        <v>57.20000000000001</v>
      </c>
    </row>
    <row r="485" spans="1:7">
      <c r="B485" s="422"/>
      <c r="C485" s="422"/>
      <c r="D485" t="s">
        <v>14</v>
      </c>
      <c r="E485" s="134">
        <v>60</v>
      </c>
      <c r="G485" s="2">
        <f t="shared" si="7"/>
        <v>117.20000000000002</v>
      </c>
    </row>
    <row r="486" spans="1:7">
      <c r="B486" s="422"/>
      <c r="C486" s="422"/>
      <c r="D486" t="s">
        <v>15</v>
      </c>
      <c r="E486" s="134">
        <v>5</v>
      </c>
      <c r="G486" s="2">
        <f t="shared" si="7"/>
        <v>122.20000000000002</v>
      </c>
    </row>
    <row r="487" spans="1:7">
      <c r="A487" s="3">
        <v>44516</v>
      </c>
      <c r="B487" s="422">
        <v>23874</v>
      </c>
      <c r="C487" s="422" t="s">
        <v>41</v>
      </c>
      <c r="D487" t="s">
        <v>14</v>
      </c>
      <c r="E487" s="134"/>
      <c r="F487" s="134">
        <v>60</v>
      </c>
      <c r="G487" s="2">
        <f t="shared" si="7"/>
        <v>62.200000000000017</v>
      </c>
    </row>
    <row r="488" spans="1:7">
      <c r="A488" s="3">
        <v>44516</v>
      </c>
      <c r="B488" s="422">
        <v>23874</v>
      </c>
      <c r="C488" s="422" t="s">
        <v>41</v>
      </c>
      <c r="D488" t="s">
        <v>15</v>
      </c>
      <c r="E488" s="134"/>
      <c r="F488" s="134">
        <v>5</v>
      </c>
      <c r="G488" s="2">
        <f t="shared" si="7"/>
        <v>57.200000000000017</v>
      </c>
    </row>
    <row r="489" spans="1:7">
      <c r="A489" s="3">
        <v>44516</v>
      </c>
      <c r="B489" s="422">
        <v>23879</v>
      </c>
      <c r="C489" s="422" t="s">
        <v>41</v>
      </c>
      <c r="D489" t="s">
        <v>12</v>
      </c>
      <c r="E489" s="134"/>
      <c r="F489" s="134">
        <v>49.5</v>
      </c>
      <c r="G489" s="2">
        <f t="shared" si="7"/>
        <v>7.7000000000000171</v>
      </c>
    </row>
    <row r="490" spans="1:7">
      <c r="A490" s="3">
        <v>44516</v>
      </c>
      <c r="B490" s="422">
        <v>23879</v>
      </c>
      <c r="C490" s="422" t="s">
        <v>41</v>
      </c>
      <c r="D490" t="s">
        <v>13</v>
      </c>
      <c r="E490" s="134"/>
      <c r="F490" s="134">
        <v>7.7</v>
      </c>
      <c r="G490" s="2">
        <f t="shared" si="7"/>
        <v>1.6875389974302379E-14</v>
      </c>
    </row>
    <row r="491" spans="1:7">
      <c r="A491" s="81">
        <v>44500</v>
      </c>
      <c r="B491" s="421" t="s">
        <v>10</v>
      </c>
      <c r="C491" s="421" t="s">
        <v>25</v>
      </c>
      <c r="D491" t="s">
        <v>12</v>
      </c>
      <c r="E491" s="29">
        <v>51.3</v>
      </c>
      <c r="G491" s="2">
        <f t="shared" si="7"/>
        <v>51.300000000000011</v>
      </c>
    </row>
    <row r="492" spans="1:7">
      <c r="A492" s="70"/>
      <c r="B492" s="422"/>
      <c r="C492" s="422"/>
      <c r="D492" t="s">
        <v>13</v>
      </c>
      <c r="E492" s="29">
        <v>5.6</v>
      </c>
      <c r="G492" s="2">
        <f t="shared" si="7"/>
        <v>56.900000000000013</v>
      </c>
    </row>
    <row r="493" spans="1:7">
      <c r="A493" s="70"/>
      <c r="B493" s="422"/>
      <c r="C493" s="422"/>
      <c r="D493" t="s">
        <v>14</v>
      </c>
      <c r="E493" s="134">
        <v>60</v>
      </c>
      <c r="G493" s="2">
        <f t="shared" si="7"/>
        <v>116.9</v>
      </c>
    </row>
    <row r="494" spans="1:7">
      <c r="A494" s="70"/>
      <c r="B494" s="422"/>
      <c r="C494" s="422"/>
      <c r="D494" t="s">
        <v>15</v>
      </c>
      <c r="E494" s="134">
        <v>5</v>
      </c>
      <c r="G494" s="2">
        <f t="shared" si="7"/>
        <v>121.9</v>
      </c>
    </row>
    <row r="495" spans="1:7">
      <c r="A495" s="3">
        <v>44516</v>
      </c>
      <c r="B495" s="422">
        <v>23874</v>
      </c>
      <c r="C495" s="422" t="s">
        <v>25</v>
      </c>
      <c r="D495" t="s">
        <v>14</v>
      </c>
      <c r="E495" s="134"/>
      <c r="F495" s="134">
        <v>60</v>
      </c>
      <c r="G495" s="2">
        <f t="shared" si="7"/>
        <v>61.900000000000006</v>
      </c>
    </row>
    <row r="496" spans="1:7">
      <c r="A496" s="3">
        <v>44516</v>
      </c>
      <c r="B496" s="422">
        <v>23874</v>
      </c>
      <c r="C496" s="422" t="s">
        <v>25</v>
      </c>
      <c r="D496" t="s">
        <v>15</v>
      </c>
      <c r="E496" s="134"/>
      <c r="F496" s="134">
        <v>5</v>
      </c>
      <c r="G496" s="2">
        <f t="shared" si="7"/>
        <v>56.900000000000006</v>
      </c>
    </row>
    <row r="497" spans="1:7">
      <c r="A497" s="3">
        <v>44621</v>
      </c>
      <c r="B497" s="422">
        <v>24497</v>
      </c>
      <c r="C497" s="422" t="s">
        <v>25</v>
      </c>
      <c r="D497" t="s">
        <v>12</v>
      </c>
      <c r="E497" s="134"/>
      <c r="F497" s="29">
        <v>51.3</v>
      </c>
      <c r="G497" s="2">
        <f t="shared" si="7"/>
        <v>5.6000000000000085</v>
      </c>
    </row>
    <row r="498" spans="1:7">
      <c r="A498" s="3">
        <v>44621</v>
      </c>
      <c r="B498" s="422">
        <v>24497</v>
      </c>
      <c r="C498" s="422" t="s">
        <v>25</v>
      </c>
      <c r="D498" t="s">
        <v>13</v>
      </c>
      <c r="E498" s="134"/>
      <c r="F498" s="29">
        <v>5.6</v>
      </c>
      <c r="G498" s="2">
        <f t="shared" si="7"/>
        <v>8.8817841970012523E-15</v>
      </c>
    </row>
    <row r="499" spans="1:7">
      <c r="A499" s="81">
        <v>44530</v>
      </c>
      <c r="B499" s="421" t="s">
        <v>10</v>
      </c>
      <c r="C499" s="421" t="s">
        <v>26</v>
      </c>
      <c r="D499" t="s">
        <v>12</v>
      </c>
      <c r="E499" s="29">
        <v>54.7</v>
      </c>
      <c r="G499" s="2">
        <f t="shared" si="7"/>
        <v>54.70000000000001</v>
      </c>
    </row>
    <row r="500" spans="1:7">
      <c r="A500" s="70"/>
      <c r="B500" s="422"/>
      <c r="C500" s="422"/>
      <c r="D500" t="s">
        <v>13</v>
      </c>
      <c r="E500" s="29">
        <v>7</v>
      </c>
      <c r="G500" s="2">
        <f t="shared" si="7"/>
        <v>61.70000000000001</v>
      </c>
    </row>
    <row r="501" spans="1:7">
      <c r="A501" s="70"/>
      <c r="B501" s="422"/>
      <c r="C501" s="422"/>
      <c r="D501" t="s">
        <v>14</v>
      </c>
      <c r="E501" s="29">
        <v>60</v>
      </c>
      <c r="G501" s="2">
        <f t="shared" si="7"/>
        <v>121.70000000000002</v>
      </c>
    </row>
    <row r="502" spans="1:7">
      <c r="A502" s="70"/>
      <c r="B502" s="422"/>
      <c r="C502" s="422"/>
      <c r="D502" t="s">
        <v>15</v>
      </c>
      <c r="E502" s="29">
        <v>5</v>
      </c>
      <c r="G502" s="2">
        <f t="shared" si="7"/>
        <v>126.70000000000002</v>
      </c>
    </row>
    <row r="503" spans="1:7">
      <c r="A503" s="70">
        <v>44550</v>
      </c>
      <c r="B503" s="422">
        <v>24032</v>
      </c>
      <c r="C503" s="422" t="s">
        <v>26</v>
      </c>
      <c r="D503" t="s">
        <v>14</v>
      </c>
      <c r="E503" s="29"/>
      <c r="F503" s="29">
        <v>60</v>
      </c>
      <c r="G503" s="2">
        <f t="shared" si="7"/>
        <v>66.700000000000017</v>
      </c>
    </row>
    <row r="504" spans="1:7">
      <c r="A504" s="70">
        <v>44550</v>
      </c>
      <c r="B504" s="422">
        <v>24032</v>
      </c>
      <c r="C504" s="422" t="s">
        <v>26</v>
      </c>
      <c r="D504" t="s">
        <v>15</v>
      </c>
      <c r="E504" s="29"/>
      <c r="F504" s="29">
        <v>5</v>
      </c>
      <c r="G504" s="2">
        <f t="shared" si="7"/>
        <v>61.700000000000017</v>
      </c>
    </row>
    <row r="505" spans="1:7">
      <c r="A505" s="3">
        <v>44621</v>
      </c>
      <c r="B505" s="422">
        <v>24497</v>
      </c>
      <c r="C505" s="422" t="s">
        <v>26</v>
      </c>
      <c r="D505" t="s">
        <v>12</v>
      </c>
      <c r="E505" s="29"/>
      <c r="F505" s="29">
        <v>54.7</v>
      </c>
      <c r="G505" s="2">
        <f t="shared" si="7"/>
        <v>7.0000000000000142</v>
      </c>
    </row>
    <row r="506" spans="1:7">
      <c r="A506" s="3">
        <v>44621</v>
      </c>
      <c r="B506" s="422">
        <v>24497</v>
      </c>
      <c r="C506" s="422" t="s">
        <v>26</v>
      </c>
      <c r="D506" t="s">
        <v>13</v>
      </c>
      <c r="E506" s="29"/>
      <c r="F506" s="29">
        <v>7</v>
      </c>
      <c r="G506" s="2">
        <f t="shared" si="7"/>
        <v>1.4210854715202004E-14</v>
      </c>
    </row>
    <row r="507" spans="1:7">
      <c r="A507" s="81">
        <v>44561</v>
      </c>
      <c r="B507" s="421" t="s">
        <v>10</v>
      </c>
      <c r="C507" s="421" t="s">
        <v>27</v>
      </c>
      <c r="D507" t="s">
        <v>12</v>
      </c>
      <c r="E507" s="29">
        <v>57.5</v>
      </c>
      <c r="G507" s="2">
        <f t="shared" si="7"/>
        <v>57.500000000000014</v>
      </c>
    </row>
    <row r="508" spans="1:7">
      <c r="A508" s="70"/>
      <c r="B508" s="422"/>
      <c r="C508" s="422"/>
      <c r="D508" t="s">
        <v>13</v>
      </c>
      <c r="E508" s="29">
        <v>7.4</v>
      </c>
      <c r="G508" s="2">
        <f t="shared" si="7"/>
        <v>64.90000000000002</v>
      </c>
    </row>
    <row r="509" spans="1:7">
      <c r="A509" s="70"/>
      <c r="B509" s="422"/>
      <c r="C509" s="422"/>
      <c r="D509" t="s">
        <v>14</v>
      </c>
      <c r="E509" s="29">
        <v>60</v>
      </c>
      <c r="G509" s="2">
        <f t="shared" si="7"/>
        <v>124.90000000000002</v>
      </c>
    </row>
    <row r="510" spans="1:7">
      <c r="A510" s="70"/>
      <c r="B510" s="422"/>
      <c r="C510" s="422"/>
      <c r="D510" t="s">
        <v>15</v>
      </c>
      <c r="E510" s="29">
        <v>5</v>
      </c>
      <c r="G510" s="2">
        <f t="shared" si="7"/>
        <v>129.90000000000003</v>
      </c>
    </row>
    <row r="511" spans="1:7">
      <c r="A511" s="70"/>
      <c r="B511" s="422"/>
      <c r="C511" s="422"/>
      <c r="D511" t="s">
        <v>42</v>
      </c>
      <c r="E511" s="29">
        <v>10</v>
      </c>
      <c r="G511" s="2">
        <f t="shared" si="7"/>
        <v>139.90000000000003</v>
      </c>
    </row>
    <row r="512" spans="1:7">
      <c r="A512" s="70">
        <v>44581</v>
      </c>
      <c r="B512" s="422">
        <v>24144</v>
      </c>
      <c r="C512" s="422" t="s">
        <v>27</v>
      </c>
      <c r="D512" t="s">
        <v>14</v>
      </c>
      <c r="E512" s="29"/>
      <c r="F512" s="29">
        <v>60</v>
      </c>
      <c r="G512" s="2">
        <f t="shared" ref="G512:G518" si="8">+G511+E512-F512</f>
        <v>79.900000000000034</v>
      </c>
    </row>
    <row r="513" spans="1:7">
      <c r="A513" s="70">
        <v>44581</v>
      </c>
      <c r="B513" s="422">
        <v>24144</v>
      </c>
      <c r="C513" s="422" t="s">
        <v>27</v>
      </c>
      <c r="D513" t="s">
        <v>15</v>
      </c>
      <c r="E513" s="29"/>
      <c r="F513" s="29">
        <v>5</v>
      </c>
      <c r="G513" s="2">
        <f t="shared" si="8"/>
        <v>74.900000000000034</v>
      </c>
    </row>
    <row r="514" spans="1:7">
      <c r="A514" s="3">
        <v>44621</v>
      </c>
      <c r="B514" s="422">
        <v>24497</v>
      </c>
      <c r="C514" s="422" t="s">
        <v>27</v>
      </c>
      <c r="D514" t="s">
        <v>12</v>
      </c>
      <c r="E514" s="29"/>
      <c r="F514" s="29">
        <v>57.5</v>
      </c>
      <c r="G514" s="2">
        <f t="shared" si="8"/>
        <v>17.400000000000034</v>
      </c>
    </row>
    <row r="515" spans="1:7">
      <c r="A515" s="3">
        <v>44621</v>
      </c>
      <c r="B515" s="422">
        <v>24497</v>
      </c>
      <c r="C515" s="422" t="s">
        <v>27</v>
      </c>
      <c r="D515" t="s">
        <v>13</v>
      </c>
      <c r="E515" s="29"/>
      <c r="F515" s="29">
        <v>7.4</v>
      </c>
      <c r="G515" s="2">
        <f t="shared" si="8"/>
        <v>10.000000000000034</v>
      </c>
    </row>
    <row r="516" spans="1:7">
      <c r="A516" s="3">
        <v>44621</v>
      </c>
      <c r="B516" s="422">
        <v>24497</v>
      </c>
      <c r="C516" s="422" t="s">
        <v>27</v>
      </c>
      <c r="D516" t="s">
        <v>42</v>
      </c>
      <c r="E516" s="29"/>
      <c r="F516" s="29">
        <v>10</v>
      </c>
      <c r="G516" s="2">
        <f t="shared" si="8"/>
        <v>3.3750779948604759E-14</v>
      </c>
    </row>
    <row r="517" spans="1:7">
      <c r="A517" s="81" t="s">
        <v>512</v>
      </c>
      <c r="B517" s="421" t="s">
        <v>10</v>
      </c>
      <c r="C517" s="421" t="s">
        <v>11</v>
      </c>
      <c r="D517" t="s">
        <v>12</v>
      </c>
      <c r="E517" s="29">
        <v>60.8</v>
      </c>
      <c r="G517" s="2">
        <f t="shared" si="8"/>
        <v>60.800000000000033</v>
      </c>
    </row>
    <row r="518" spans="1:7">
      <c r="B518" s="422"/>
      <c r="C518" s="422"/>
      <c r="D518" t="s">
        <v>13</v>
      </c>
      <c r="E518" s="29">
        <v>4.3</v>
      </c>
      <c r="G518" s="2">
        <f t="shared" si="8"/>
        <v>65.100000000000037</v>
      </c>
    </row>
    <row r="519" spans="1:7">
      <c r="B519" s="422"/>
      <c r="C519" s="422"/>
      <c r="D519" t="s">
        <v>14</v>
      </c>
      <c r="E519" s="20">
        <v>60</v>
      </c>
      <c r="G519" s="2">
        <f t="shared" ref="G519:G596" si="9">+G518+E519-F519</f>
        <v>125.10000000000004</v>
      </c>
    </row>
    <row r="520" spans="1:7">
      <c r="B520" s="422"/>
      <c r="C520" s="422"/>
      <c r="D520" t="s">
        <v>15</v>
      </c>
      <c r="E520" s="20">
        <v>5</v>
      </c>
      <c r="G520" s="2">
        <f t="shared" si="9"/>
        <v>130.10000000000002</v>
      </c>
    </row>
    <row r="521" spans="1:7">
      <c r="A521" s="3">
        <v>44609</v>
      </c>
      <c r="B521" s="422">
        <v>24238</v>
      </c>
      <c r="C521" s="422" t="s">
        <v>11</v>
      </c>
      <c r="D521" t="s">
        <v>14</v>
      </c>
      <c r="F521" s="29">
        <v>60</v>
      </c>
      <c r="G521" s="2">
        <f t="shared" si="9"/>
        <v>70.100000000000023</v>
      </c>
    </row>
    <row r="522" spans="1:7">
      <c r="A522" s="3">
        <v>44609</v>
      </c>
      <c r="B522" s="422">
        <v>24238</v>
      </c>
      <c r="C522" s="422" t="s">
        <v>11</v>
      </c>
      <c r="D522" t="s">
        <v>15</v>
      </c>
      <c r="F522" s="29">
        <v>5</v>
      </c>
      <c r="G522" s="2">
        <f t="shared" si="9"/>
        <v>65.100000000000023</v>
      </c>
    </row>
    <row r="523" spans="1:7">
      <c r="A523" s="3">
        <v>44621</v>
      </c>
      <c r="B523" s="422">
        <v>24497</v>
      </c>
      <c r="C523" s="422" t="s">
        <v>11</v>
      </c>
      <c r="D523" t="s">
        <v>12</v>
      </c>
      <c r="F523" s="29">
        <v>60.8</v>
      </c>
      <c r="G523" s="2">
        <f t="shared" si="9"/>
        <v>4.3000000000000256</v>
      </c>
    </row>
    <row r="524" spans="1:7">
      <c r="A524" s="3">
        <v>44621</v>
      </c>
      <c r="B524" s="422">
        <v>24497</v>
      </c>
      <c r="C524" s="422" t="s">
        <v>11</v>
      </c>
      <c r="D524" t="s">
        <v>13</v>
      </c>
      <c r="F524" s="29">
        <v>4.3</v>
      </c>
      <c r="G524" s="6">
        <f t="shared" si="9"/>
        <v>2.5757174171303632E-14</v>
      </c>
    </row>
    <row r="525" spans="1:7">
      <c r="A525" s="31">
        <v>44620</v>
      </c>
      <c r="B525" s="421" t="s">
        <v>10</v>
      </c>
      <c r="C525" s="421" t="s">
        <v>17</v>
      </c>
      <c r="D525" t="s">
        <v>12</v>
      </c>
      <c r="E525" s="20">
        <v>59.8</v>
      </c>
      <c r="G525" s="2">
        <f t="shared" si="9"/>
        <v>59.800000000000026</v>
      </c>
    </row>
    <row r="526" spans="1:7">
      <c r="B526" s="422"/>
      <c r="C526" s="422"/>
      <c r="D526" t="s">
        <v>13</v>
      </c>
      <c r="E526" s="20">
        <v>7.3</v>
      </c>
      <c r="G526" s="2">
        <f t="shared" si="9"/>
        <v>67.100000000000023</v>
      </c>
    </row>
    <row r="527" spans="1:7">
      <c r="B527" s="422"/>
      <c r="C527" s="422"/>
      <c r="D527" t="s">
        <v>14</v>
      </c>
      <c r="E527" s="20">
        <v>56</v>
      </c>
      <c r="G527" s="2">
        <f t="shared" si="9"/>
        <v>123.10000000000002</v>
      </c>
    </row>
    <row r="528" spans="1:7">
      <c r="B528" s="422"/>
      <c r="C528" s="422"/>
      <c r="D528" t="s">
        <v>15</v>
      </c>
      <c r="E528" s="20">
        <v>5</v>
      </c>
      <c r="G528" s="2">
        <f t="shared" si="9"/>
        <v>128.10000000000002</v>
      </c>
    </row>
    <row r="529" spans="1:11">
      <c r="A529" s="3">
        <v>44637</v>
      </c>
      <c r="B529" s="422">
        <v>24562</v>
      </c>
      <c r="C529" s="422" t="s">
        <v>17</v>
      </c>
      <c r="D529" t="s">
        <v>14</v>
      </c>
      <c r="F529" s="29">
        <v>56</v>
      </c>
      <c r="G529" s="2">
        <f t="shared" si="9"/>
        <v>72.100000000000023</v>
      </c>
    </row>
    <row r="530" spans="1:11">
      <c r="A530" s="3">
        <v>44637</v>
      </c>
      <c r="B530" s="422">
        <v>24562</v>
      </c>
      <c r="C530" s="422" t="s">
        <v>17</v>
      </c>
      <c r="D530" t="s">
        <v>15</v>
      </c>
      <c r="F530" s="29">
        <v>5</v>
      </c>
      <c r="G530" s="2">
        <f t="shared" si="9"/>
        <v>67.100000000000023</v>
      </c>
    </row>
    <row r="531" spans="1:11">
      <c r="A531" s="3">
        <v>44649</v>
      </c>
      <c r="B531" s="422">
        <v>24750</v>
      </c>
      <c r="C531" s="422" t="s">
        <v>17</v>
      </c>
      <c r="D531" t="s">
        <v>12</v>
      </c>
      <c r="F531" s="29">
        <v>59.8</v>
      </c>
      <c r="G531" s="2">
        <f t="shared" si="9"/>
        <v>7.3000000000000256</v>
      </c>
    </row>
    <row r="532" spans="1:11">
      <c r="A532" s="3">
        <v>44649</v>
      </c>
      <c r="B532" s="422">
        <v>24750</v>
      </c>
      <c r="C532" s="422" t="s">
        <v>17</v>
      </c>
      <c r="D532" t="s">
        <v>13</v>
      </c>
      <c r="F532" s="29">
        <v>7.3</v>
      </c>
      <c r="G532" s="95">
        <f t="shared" si="9"/>
        <v>2.5757174171303632E-14</v>
      </c>
    </row>
    <row r="533" spans="1:11">
      <c r="A533" s="31">
        <v>44651</v>
      </c>
      <c r="B533" s="421" t="s">
        <v>10</v>
      </c>
      <c r="C533" s="421" t="s">
        <v>18</v>
      </c>
      <c r="D533" t="s">
        <v>12</v>
      </c>
      <c r="E533" s="29">
        <v>59.6</v>
      </c>
      <c r="G533" s="2">
        <f t="shared" si="9"/>
        <v>59.60000000000003</v>
      </c>
    </row>
    <row r="534" spans="1:11">
      <c r="B534" s="422"/>
      <c r="C534" s="422"/>
      <c r="D534" t="s">
        <v>13</v>
      </c>
      <c r="E534" s="29">
        <v>8.1999999999999993</v>
      </c>
      <c r="G534" s="2">
        <f t="shared" si="9"/>
        <v>67.800000000000026</v>
      </c>
    </row>
    <row r="535" spans="1:11">
      <c r="B535" s="422"/>
      <c r="C535" s="422"/>
      <c r="D535" t="s">
        <v>14</v>
      </c>
      <c r="E535" s="29">
        <v>60</v>
      </c>
      <c r="G535" s="2">
        <f t="shared" si="9"/>
        <v>127.80000000000003</v>
      </c>
    </row>
    <row r="536" spans="1:11">
      <c r="B536" s="422"/>
      <c r="C536" s="422"/>
      <c r="D536" t="s">
        <v>15</v>
      </c>
      <c r="E536" s="29">
        <v>5</v>
      </c>
      <c r="G536" s="2">
        <f t="shared" si="9"/>
        <v>132.80000000000001</v>
      </c>
    </row>
    <row r="537" spans="1:11">
      <c r="A537" s="3">
        <v>44698</v>
      </c>
      <c r="B537" s="422" t="s">
        <v>513</v>
      </c>
      <c r="C537" s="422" t="s">
        <v>18</v>
      </c>
      <c r="D537" t="s">
        <v>14</v>
      </c>
      <c r="E537" s="29"/>
      <c r="F537" s="29">
        <v>60</v>
      </c>
      <c r="G537" s="2">
        <f t="shared" si="9"/>
        <v>72.800000000000011</v>
      </c>
    </row>
    <row r="538" spans="1:11">
      <c r="A538" s="3">
        <v>44698</v>
      </c>
      <c r="B538" s="422" t="s">
        <v>513</v>
      </c>
      <c r="C538" s="422" t="s">
        <v>18</v>
      </c>
      <c r="D538" t="s">
        <v>15</v>
      </c>
      <c r="E538" s="29"/>
      <c r="F538" s="29">
        <v>5</v>
      </c>
      <c r="G538" s="2">
        <f t="shared" si="9"/>
        <v>67.800000000000011</v>
      </c>
    </row>
    <row r="539" spans="1:11">
      <c r="A539" s="3">
        <v>44795</v>
      </c>
      <c r="B539" s="422">
        <v>25264</v>
      </c>
      <c r="C539" s="422" t="s">
        <v>18</v>
      </c>
      <c r="D539" t="s">
        <v>12</v>
      </c>
      <c r="E539" s="29"/>
      <c r="F539" s="29">
        <v>59.6</v>
      </c>
      <c r="G539" s="2">
        <f t="shared" si="9"/>
        <v>8.2000000000000099</v>
      </c>
    </row>
    <row r="540" spans="1:11">
      <c r="A540" s="3">
        <v>44795</v>
      </c>
      <c r="B540" s="422">
        <v>25264</v>
      </c>
      <c r="C540" s="422" t="s">
        <v>18</v>
      </c>
      <c r="D540" t="s">
        <v>13</v>
      </c>
      <c r="E540" s="29"/>
      <c r="F540" s="29">
        <v>8.1999999999999993</v>
      </c>
      <c r="G540" s="2">
        <f t="shared" si="9"/>
        <v>0</v>
      </c>
    </row>
    <row r="541" spans="1:11">
      <c r="A541" s="31">
        <v>44681</v>
      </c>
      <c r="B541" s="421" t="s">
        <v>10</v>
      </c>
      <c r="C541" s="421" t="s">
        <v>19</v>
      </c>
      <c r="D541" t="s">
        <v>12</v>
      </c>
      <c r="E541" s="29">
        <v>60.7</v>
      </c>
      <c r="G541" s="2">
        <f t="shared" si="9"/>
        <v>60.7</v>
      </c>
    </row>
    <row r="542" spans="1:11">
      <c r="B542" s="422"/>
      <c r="C542" s="422"/>
      <c r="D542" t="s">
        <v>13</v>
      </c>
      <c r="E542" s="29">
        <v>5.8</v>
      </c>
      <c r="G542" s="2">
        <f t="shared" si="9"/>
        <v>66.5</v>
      </c>
    </row>
    <row r="543" spans="1:11">
      <c r="B543" s="422"/>
      <c r="C543" s="422"/>
      <c r="D543" t="s">
        <v>14</v>
      </c>
      <c r="E543" s="29">
        <v>60</v>
      </c>
      <c r="G543" s="2">
        <f t="shared" si="9"/>
        <v>126.5</v>
      </c>
      <c r="I543" s="421"/>
      <c r="K543" s="2"/>
    </row>
    <row r="544" spans="1:11">
      <c r="B544" s="422"/>
      <c r="C544" s="422"/>
      <c r="D544" t="s">
        <v>15</v>
      </c>
      <c r="E544" s="29">
        <v>5</v>
      </c>
      <c r="G544" s="2">
        <f t="shared" si="9"/>
        <v>131.5</v>
      </c>
      <c r="I544" s="422"/>
      <c r="K544" s="2"/>
    </row>
    <row r="545" spans="1:11">
      <c r="B545" s="422"/>
      <c r="C545" s="422"/>
      <c r="D545" t="s">
        <v>144</v>
      </c>
      <c r="E545" s="20">
        <v>10</v>
      </c>
      <c r="G545" s="2">
        <f t="shared" si="9"/>
        <v>141.5</v>
      </c>
      <c r="I545" s="421"/>
      <c r="K545" s="2"/>
    </row>
    <row r="546" spans="1:11">
      <c r="A546" s="3">
        <v>44698</v>
      </c>
      <c r="B546" s="422" t="s">
        <v>513</v>
      </c>
      <c r="C546" s="422" t="s">
        <v>19</v>
      </c>
      <c r="D546" t="s">
        <v>14</v>
      </c>
      <c r="F546" s="29">
        <v>60</v>
      </c>
      <c r="G546" s="2">
        <f t="shared" si="9"/>
        <v>81.5</v>
      </c>
      <c r="I546" s="422"/>
      <c r="K546" s="2"/>
    </row>
    <row r="547" spans="1:11">
      <c r="A547" s="3">
        <v>44698</v>
      </c>
      <c r="B547" s="422" t="s">
        <v>513</v>
      </c>
      <c r="C547" s="422" t="s">
        <v>19</v>
      </c>
      <c r="D547" t="s">
        <v>15</v>
      </c>
      <c r="F547" s="29">
        <v>5</v>
      </c>
      <c r="G547" s="2">
        <f t="shared" si="9"/>
        <v>76.5</v>
      </c>
      <c r="K547" s="5"/>
    </row>
    <row r="548" spans="1:11">
      <c r="A548" s="3">
        <v>44795</v>
      </c>
      <c r="B548" s="422">
        <v>25264</v>
      </c>
      <c r="C548" s="422" t="s">
        <v>19</v>
      </c>
      <c r="D548" t="s">
        <v>12</v>
      </c>
      <c r="F548" s="29">
        <v>60.7</v>
      </c>
      <c r="G548" s="2">
        <f t="shared" si="9"/>
        <v>15.799999999999997</v>
      </c>
      <c r="K548" s="5"/>
    </row>
    <row r="549" spans="1:11">
      <c r="A549" s="3">
        <v>44795</v>
      </c>
      <c r="B549" s="422">
        <v>25264</v>
      </c>
      <c r="C549" s="422" t="s">
        <v>19</v>
      </c>
      <c r="D549" t="s">
        <v>13</v>
      </c>
      <c r="F549" s="29">
        <v>5.8</v>
      </c>
      <c r="G549" s="2">
        <f t="shared" si="9"/>
        <v>9.9999999999999964</v>
      </c>
      <c r="K549" s="5"/>
    </row>
    <row r="550" spans="1:11">
      <c r="A550" s="3">
        <v>44795</v>
      </c>
      <c r="B550" s="422">
        <v>25264</v>
      </c>
      <c r="C550" s="422" t="s">
        <v>19</v>
      </c>
      <c r="D550" t="s">
        <v>144</v>
      </c>
      <c r="F550" s="20">
        <v>10</v>
      </c>
      <c r="G550" s="2">
        <f t="shared" si="9"/>
        <v>0</v>
      </c>
      <c r="K550" s="5"/>
    </row>
    <row r="551" spans="1:11">
      <c r="A551" s="31">
        <v>44712</v>
      </c>
      <c r="B551" s="421" t="s">
        <v>10</v>
      </c>
      <c r="C551" s="421" t="s">
        <v>20</v>
      </c>
      <c r="D551" t="s">
        <v>111</v>
      </c>
      <c r="E551" s="29">
        <v>160</v>
      </c>
      <c r="G551" s="2">
        <f t="shared" si="9"/>
        <v>160</v>
      </c>
      <c r="I551" s="421"/>
      <c r="K551" s="2"/>
    </row>
    <row r="552" spans="1:11">
      <c r="B552" s="422"/>
      <c r="C552" s="422"/>
      <c r="D552" t="s">
        <v>12</v>
      </c>
      <c r="E552" s="29">
        <v>64.2</v>
      </c>
      <c r="G552" s="2">
        <f t="shared" si="9"/>
        <v>224.2</v>
      </c>
      <c r="K552" s="2"/>
    </row>
    <row r="553" spans="1:11">
      <c r="A553" s="54"/>
      <c r="B553" s="425"/>
      <c r="C553" s="425"/>
      <c r="D553" t="s">
        <v>13</v>
      </c>
      <c r="E553" s="192">
        <v>12.1</v>
      </c>
      <c r="G553" s="2">
        <f t="shared" si="9"/>
        <v>236.29999999999998</v>
      </c>
      <c r="K553" s="45"/>
    </row>
    <row r="554" spans="1:11">
      <c r="A554" s="54"/>
      <c r="B554" s="425"/>
      <c r="C554" s="425"/>
      <c r="D554" t="s">
        <v>14</v>
      </c>
      <c r="E554" s="29">
        <v>60</v>
      </c>
      <c r="G554" s="2">
        <f t="shared" si="9"/>
        <v>296.29999999999995</v>
      </c>
      <c r="K554" s="2"/>
    </row>
    <row r="555" spans="1:11">
      <c r="B555" s="422"/>
      <c r="C555" s="422"/>
      <c r="D555" t="s">
        <v>15</v>
      </c>
      <c r="E555" s="29">
        <v>5</v>
      </c>
      <c r="G555" s="2">
        <f t="shared" si="9"/>
        <v>301.29999999999995</v>
      </c>
      <c r="I555" s="421"/>
      <c r="K555" s="2"/>
    </row>
    <row r="556" spans="1:11">
      <c r="B556" s="422"/>
      <c r="C556" s="422"/>
      <c r="D556" t="s">
        <v>44</v>
      </c>
      <c r="E556" s="29">
        <v>6</v>
      </c>
      <c r="G556" s="2">
        <f t="shared" si="9"/>
        <v>307.29999999999995</v>
      </c>
      <c r="I556" s="422"/>
      <c r="K556" s="2"/>
    </row>
    <row r="557" spans="1:11">
      <c r="A557" s="3">
        <v>44733</v>
      </c>
      <c r="B557" s="422">
        <v>25003</v>
      </c>
      <c r="C557" s="422" t="s">
        <v>20</v>
      </c>
      <c r="D557" t="s">
        <v>14</v>
      </c>
      <c r="E557" s="29"/>
      <c r="F557" s="29">
        <v>60</v>
      </c>
      <c r="G557" s="2">
        <f t="shared" si="9"/>
        <v>247.29999999999995</v>
      </c>
      <c r="I557" s="421"/>
      <c r="K557" s="2"/>
    </row>
    <row r="558" spans="1:11">
      <c r="A558" s="3">
        <v>44733</v>
      </c>
      <c r="B558" s="422">
        <v>25003</v>
      </c>
      <c r="C558" s="422" t="s">
        <v>20</v>
      </c>
      <c r="D558" t="s">
        <v>15</v>
      </c>
      <c r="E558" s="29"/>
      <c r="F558" s="29">
        <v>5</v>
      </c>
      <c r="G558" s="2">
        <f t="shared" si="9"/>
        <v>242.29999999999995</v>
      </c>
      <c r="K558" s="2"/>
    </row>
    <row r="559" spans="1:11">
      <c r="A559" s="3">
        <v>44795</v>
      </c>
      <c r="B559" s="422">
        <v>25264</v>
      </c>
      <c r="C559" s="422" t="s">
        <v>20</v>
      </c>
      <c r="D559" t="s">
        <v>111</v>
      </c>
      <c r="E559" s="29"/>
      <c r="F559" s="29">
        <v>160</v>
      </c>
      <c r="G559" s="2">
        <f t="shared" si="9"/>
        <v>82.299999999999955</v>
      </c>
      <c r="K559" s="2"/>
    </row>
    <row r="560" spans="1:11">
      <c r="A560" s="3">
        <v>44795</v>
      </c>
      <c r="B560" s="422">
        <v>25264</v>
      </c>
      <c r="C560" s="422" t="s">
        <v>20</v>
      </c>
      <c r="D560" t="s">
        <v>12</v>
      </c>
      <c r="E560" s="29"/>
      <c r="F560" s="29">
        <v>64.2</v>
      </c>
      <c r="G560" s="2">
        <f t="shared" si="9"/>
        <v>18.099999999999952</v>
      </c>
      <c r="K560" s="2"/>
    </row>
    <row r="561" spans="1:12">
      <c r="A561" s="3">
        <v>44795</v>
      </c>
      <c r="B561" s="422">
        <v>25264</v>
      </c>
      <c r="C561" s="422" t="s">
        <v>20</v>
      </c>
      <c r="D561" t="s">
        <v>13</v>
      </c>
      <c r="E561" s="29"/>
      <c r="F561" s="192">
        <v>12.1</v>
      </c>
      <c r="G561" s="2">
        <f t="shared" si="9"/>
        <v>5.999999999999952</v>
      </c>
      <c r="K561" s="2"/>
    </row>
    <row r="562" spans="1:12">
      <c r="A562" s="3">
        <v>44795</v>
      </c>
      <c r="B562" s="422">
        <v>25264</v>
      </c>
      <c r="C562" s="422" t="s">
        <v>20</v>
      </c>
      <c r="D562" t="s">
        <v>44</v>
      </c>
      <c r="E562" s="29"/>
      <c r="F562" s="192">
        <v>6</v>
      </c>
      <c r="G562" s="2">
        <f t="shared" si="9"/>
        <v>-4.7961634663806763E-14</v>
      </c>
      <c r="K562" s="2"/>
    </row>
    <row r="563" spans="1:12">
      <c r="A563" s="31">
        <v>44742</v>
      </c>
      <c r="B563" s="421" t="s">
        <v>10</v>
      </c>
      <c r="C563" s="421" t="s">
        <v>21</v>
      </c>
      <c r="D563" t="s">
        <v>12</v>
      </c>
      <c r="E563" s="29">
        <v>62.2</v>
      </c>
      <c r="G563" s="2">
        <f t="shared" si="9"/>
        <v>62.199999999999953</v>
      </c>
      <c r="L563" s="2"/>
    </row>
    <row r="564" spans="1:12">
      <c r="B564" s="422"/>
      <c r="C564" s="422"/>
      <c r="D564" t="s">
        <v>13</v>
      </c>
      <c r="E564" s="29">
        <v>8.9</v>
      </c>
      <c r="G564" s="2">
        <f t="shared" si="9"/>
        <v>71.099999999999952</v>
      </c>
      <c r="L564" s="2"/>
    </row>
    <row r="565" spans="1:12">
      <c r="B565" s="422"/>
      <c r="C565" s="422"/>
      <c r="D565" t="s">
        <v>14</v>
      </c>
      <c r="E565" s="29">
        <v>60</v>
      </c>
      <c r="G565" s="2">
        <f t="shared" si="9"/>
        <v>131.09999999999997</v>
      </c>
    </row>
    <row r="566" spans="1:12">
      <c r="B566" s="422"/>
      <c r="C566" s="422"/>
      <c r="D566" t="s">
        <v>15</v>
      </c>
      <c r="E566" s="29">
        <v>5</v>
      </c>
      <c r="G566" s="2">
        <f t="shared" si="9"/>
        <v>136.09999999999997</v>
      </c>
    </row>
    <row r="567" spans="1:12">
      <c r="A567" s="3">
        <v>44761</v>
      </c>
      <c r="B567" s="422" t="s">
        <v>514</v>
      </c>
      <c r="C567" s="422" t="s">
        <v>21</v>
      </c>
      <c r="D567" t="s">
        <v>14</v>
      </c>
      <c r="F567" s="29">
        <v>60</v>
      </c>
      <c r="G567" s="2">
        <f t="shared" si="9"/>
        <v>76.099999999999966</v>
      </c>
    </row>
    <row r="568" spans="1:12">
      <c r="A568" s="3">
        <v>44761</v>
      </c>
      <c r="B568" s="422" t="s">
        <v>514</v>
      </c>
      <c r="C568" s="422" t="s">
        <v>21</v>
      </c>
      <c r="D568" t="s">
        <v>15</v>
      </c>
      <c r="F568" s="29">
        <v>5</v>
      </c>
      <c r="G568" s="2">
        <f t="shared" si="9"/>
        <v>71.099999999999966</v>
      </c>
    </row>
    <row r="569" spans="1:12">
      <c r="A569" s="3">
        <v>44795</v>
      </c>
      <c r="B569" s="422">
        <v>25265</v>
      </c>
      <c r="C569" s="422" t="s">
        <v>21</v>
      </c>
      <c r="D569" t="s">
        <v>12</v>
      </c>
      <c r="F569" s="29">
        <v>62.2</v>
      </c>
      <c r="G569" s="2">
        <f t="shared" si="9"/>
        <v>8.8999999999999631</v>
      </c>
    </row>
    <row r="570" spans="1:12">
      <c r="A570" s="3">
        <v>44795</v>
      </c>
      <c r="B570" s="422">
        <v>25265</v>
      </c>
      <c r="C570" s="422" t="s">
        <v>21</v>
      </c>
      <c r="D570" t="s">
        <v>13</v>
      </c>
      <c r="F570" s="29">
        <v>8.9</v>
      </c>
      <c r="G570" s="2">
        <f t="shared" si="9"/>
        <v>-3.730349362740526E-14</v>
      </c>
    </row>
    <row r="571" spans="1:12">
      <c r="A571" s="31">
        <v>44773</v>
      </c>
      <c r="B571" s="421" t="s">
        <v>10</v>
      </c>
      <c r="C571" s="421" t="s">
        <v>22</v>
      </c>
      <c r="D571" t="s">
        <v>12</v>
      </c>
      <c r="E571" s="29">
        <v>61.9</v>
      </c>
      <c r="G571" s="2">
        <f t="shared" si="9"/>
        <v>61.899999999999963</v>
      </c>
    </row>
    <row r="572" spans="1:12">
      <c r="B572" s="422"/>
      <c r="C572" s="422"/>
      <c r="D572" t="s">
        <v>13</v>
      </c>
      <c r="E572" s="29">
        <v>11.7</v>
      </c>
      <c r="G572" s="2">
        <f t="shared" si="9"/>
        <v>73.599999999999966</v>
      </c>
    </row>
    <row r="573" spans="1:12">
      <c r="B573" s="422"/>
      <c r="C573" s="422"/>
      <c r="D573" t="s">
        <v>14</v>
      </c>
      <c r="E573" s="29">
        <v>60</v>
      </c>
      <c r="G573" s="2">
        <f t="shared" si="9"/>
        <v>133.59999999999997</v>
      </c>
      <c r="K573" s="5"/>
    </row>
    <row r="574" spans="1:12">
      <c r="B574" s="422"/>
      <c r="C574" s="422"/>
      <c r="D574" t="s">
        <v>15</v>
      </c>
      <c r="E574" s="29">
        <v>5</v>
      </c>
      <c r="G574" s="2">
        <f t="shared" si="9"/>
        <v>138.59999999999997</v>
      </c>
    </row>
    <row r="575" spans="1:12">
      <c r="A575" s="3">
        <v>44761</v>
      </c>
      <c r="B575" s="422">
        <v>25216</v>
      </c>
      <c r="C575" s="422" t="s">
        <v>21</v>
      </c>
      <c r="D575" t="s">
        <v>14</v>
      </c>
      <c r="F575" s="29">
        <v>60</v>
      </c>
      <c r="G575" s="2">
        <f t="shared" si="9"/>
        <v>78.599999999999966</v>
      </c>
    </row>
    <row r="576" spans="1:12">
      <c r="A576" s="3">
        <v>44761</v>
      </c>
      <c r="B576" s="422">
        <v>25216</v>
      </c>
      <c r="C576" s="422" t="s">
        <v>21</v>
      </c>
      <c r="D576" t="s">
        <v>15</v>
      </c>
      <c r="F576" s="29">
        <v>5</v>
      </c>
      <c r="G576" s="2">
        <f t="shared" si="9"/>
        <v>73.599999999999966</v>
      </c>
    </row>
    <row r="577" spans="1:12">
      <c r="A577" s="3">
        <v>44795</v>
      </c>
      <c r="B577" s="422">
        <v>25265</v>
      </c>
      <c r="C577" s="422" t="s">
        <v>21</v>
      </c>
      <c r="D577" t="s">
        <v>12</v>
      </c>
      <c r="F577" s="29">
        <v>61.9</v>
      </c>
      <c r="G577" s="2">
        <f t="shared" si="9"/>
        <v>11.699999999999967</v>
      </c>
    </row>
    <row r="578" spans="1:12">
      <c r="A578" s="3">
        <v>44795</v>
      </c>
      <c r="B578" s="422">
        <v>25265</v>
      </c>
      <c r="C578" s="422" t="s">
        <v>21</v>
      </c>
      <c r="D578" t="s">
        <v>13</v>
      </c>
      <c r="F578" s="29">
        <v>11.7</v>
      </c>
      <c r="G578" s="2">
        <f t="shared" si="9"/>
        <v>-3.1974423109204508E-14</v>
      </c>
    </row>
    <row r="579" spans="1:12">
      <c r="A579" s="31">
        <v>44804</v>
      </c>
      <c r="B579" s="421" t="s">
        <v>10</v>
      </c>
      <c r="C579" s="421" t="s">
        <v>23</v>
      </c>
      <c r="D579" t="s">
        <v>12</v>
      </c>
      <c r="E579" s="20">
        <v>62.3</v>
      </c>
      <c r="G579" s="2">
        <f t="shared" si="9"/>
        <v>62.299999999999969</v>
      </c>
    </row>
    <row r="580" spans="1:12">
      <c r="B580" s="422"/>
      <c r="C580" s="422"/>
      <c r="D580" t="s">
        <v>13</v>
      </c>
      <c r="E580" s="20">
        <v>9</v>
      </c>
      <c r="G580" s="2">
        <f t="shared" si="9"/>
        <v>71.299999999999969</v>
      </c>
      <c r="J580" s="421" t="s">
        <v>23</v>
      </c>
      <c r="K580" t="s">
        <v>12</v>
      </c>
      <c r="L580" s="20">
        <v>62.3</v>
      </c>
    </row>
    <row r="581" spans="1:12">
      <c r="B581" s="422"/>
      <c r="C581" s="422"/>
      <c r="D581" t="s">
        <v>14</v>
      </c>
      <c r="E581" s="20">
        <v>60</v>
      </c>
      <c r="G581" s="2">
        <f t="shared" si="9"/>
        <v>131.29999999999995</v>
      </c>
      <c r="J581" s="422"/>
      <c r="K581" t="s">
        <v>13</v>
      </c>
      <c r="L581" s="20">
        <v>9</v>
      </c>
    </row>
    <row r="582" spans="1:12">
      <c r="B582" s="422"/>
      <c r="C582" s="422"/>
      <c r="D582" t="s">
        <v>15</v>
      </c>
      <c r="E582" s="20">
        <v>5</v>
      </c>
      <c r="G582" s="2">
        <f t="shared" si="9"/>
        <v>136.29999999999995</v>
      </c>
      <c r="J582" s="421" t="s">
        <v>41</v>
      </c>
      <c r="K582" t="s">
        <v>12</v>
      </c>
      <c r="L582" s="28">
        <v>55.3</v>
      </c>
    </row>
    <row r="583" spans="1:12">
      <c r="A583" s="3">
        <v>44824</v>
      </c>
      <c r="B583" s="422">
        <v>25533</v>
      </c>
      <c r="C583" s="422" t="s">
        <v>23</v>
      </c>
      <c r="D583" t="s">
        <v>14</v>
      </c>
      <c r="F583" s="20">
        <v>60</v>
      </c>
      <c r="G583" s="2">
        <f t="shared" si="9"/>
        <v>76.299999999999955</v>
      </c>
      <c r="J583" s="422"/>
      <c r="K583" t="s">
        <v>13</v>
      </c>
      <c r="L583" s="28">
        <v>10.199999999999999</v>
      </c>
    </row>
    <row r="584" spans="1:12">
      <c r="A584" s="3">
        <v>44824</v>
      </c>
      <c r="B584" s="422">
        <v>25533</v>
      </c>
      <c r="C584" s="422" t="s">
        <v>23</v>
      </c>
      <c r="D584" t="s">
        <v>15</v>
      </c>
      <c r="F584" s="20">
        <v>5</v>
      </c>
      <c r="G584" s="2">
        <f t="shared" si="9"/>
        <v>71.299999999999955</v>
      </c>
    </row>
    <row r="585" spans="1:12">
      <c r="A585" s="3">
        <v>44882</v>
      </c>
      <c r="B585" s="422" t="s">
        <v>515</v>
      </c>
      <c r="C585" s="422" t="s">
        <v>23</v>
      </c>
      <c r="D585" t="s">
        <v>12</v>
      </c>
      <c r="F585" s="20">
        <v>62.3</v>
      </c>
      <c r="G585" s="2">
        <f t="shared" si="9"/>
        <v>8.9999999999999574</v>
      </c>
    </row>
    <row r="586" spans="1:12">
      <c r="A586" s="3">
        <v>44882</v>
      </c>
      <c r="B586" s="422" t="s">
        <v>515</v>
      </c>
      <c r="C586" s="422" t="s">
        <v>23</v>
      </c>
      <c r="D586" t="s">
        <v>13</v>
      </c>
      <c r="F586" s="20">
        <v>9</v>
      </c>
      <c r="G586" s="2">
        <f t="shared" si="9"/>
        <v>-4.2632564145606011E-14</v>
      </c>
    </row>
    <row r="587" spans="1:12">
      <c r="A587" s="31">
        <v>44834</v>
      </c>
      <c r="B587" s="421" t="s">
        <v>10</v>
      </c>
      <c r="C587" s="421" t="s">
        <v>41</v>
      </c>
      <c r="D587" t="s">
        <v>12</v>
      </c>
      <c r="E587" s="28">
        <v>55.3</v>
      </c>
      <c r="G587" s="2">
        <f t="shared" si="9"/>
        <v>55.299999999999955</v>
      </c>
      <c r="L587" s="20">
        <f>SUM(L580:L584)</f>
        <v>136.79999999999998</v>
      </c>
    </row>
    <row r="588" spans="1:12">
      <c r="B588" s="422"/>
      <c r="C588" s="422"/>
      <c r="D588" t="s">
        <v>13</v>
      </c>
      <c r="E588" s="28">
        <v>10.199999999999999</v>
      </c>
      <c r="G588" s="2">
        <f t="shared" si="9"/>
        <v>65.499999999999957</v>
      </c>
    </row>
    <row r="589" spans="1:12">
      <c r="B589" s="422"/>
      <c r="C589" s="422"/>
      <c r="D589" t="s">
        <v>14</v>
      </c>
      <c r="E589" s="28">
        <v>60</v>
      </c>
      <c r="G589" s="2">
        <f t="shared" si="9"/>
        <v>125.49999999999996</v>
      </c>
    </row>
    <row r="590" spans="1:12">
      <c r="B590" s="422"/>
      <c r="C590" s="422"/>
      <c r="D590" t="s">
        <v>15</v>
      </c>
      <c r="E590" s="28">
        <v>5</v>
      </c>
      <c r="G590" s="2">
        <f t="shared" si="9"/>
        <v>130.49999999999994</v>
      </c>
    </row>
    <row r="591" spans="1:12">
      <c r="A591" s="3">
        <v>44882</v>
      </c>
      <c r="B591" s="422" t="s">
        <v>515</v>
      </c>
      <c r="C591" s="422" t="s">
        <v>41</v>
      </c>
      <c r="D591" t="s">
        <v>12</v>
      </c>
      <c r="F591" s="28">
        <v>55.3</v>
      </c>
      <c r="G591" s="2">
        <f t="shared" si="9"/>
        <v>75.199999999999946</v>
      </c>
    </row>
    <row r="592" spans="1:12">
      <c r="A592" s="3">
        <v>44882</v>
      </c>
      <c r="B592" s="422" t="s">
        <v>515</v>
      </c>
      <c r="C592" s="422" t="s">
        <v>41</v>
      </c>
      <c r="D592" t="s">
        <v>13</v>
      </c>
      <c r="F592" s="28">
        <v>10.199999999999999</v>
      </c>
      <c r="G592" s="2">
        <f t="shared" si="9"/>
        <v>64.999999999999943</v>
      </c>
    </row>
    <row r="593" spans="1:11">
      <c r="A593" s="3">
        <v>44882</v>
      </c>
      <c r="B593" s="422" t="s">
        <v>516</v>
      </c>
      <c r="C593" s="422" t="s">
        <v>41</v>
      </c>
      <c r="D593" t="s">
        <v>14</v>
      </c>
      <c r="E593" s="2"/>
      <c r="F593" s="2">
        <v>60</v>
      </c>
      <c r="G593" s="2">
        <f t="shared" si="9"/>
        <v>4.9999999999999432</v>
      </c>
    </row>
    <row r="594" spans="1:11">
      <c r="A594" s="3">
        <v>44882</v>
      </c>
      <c r="B594" s="422" t="s">
        <v>516</v>
      </c>
      <c r="C594" s="422" t="s">
        <v>41</v>
      </c>
      <c r="D594" t="s">
        <v>15</v>
      </c>
      <c r="E594" s="2"/>
      <c r="F594" s="2">
        <v>5</v>
      </c>
      <c r="G594" s="2">
        <f t="shared" si="9"/>
        <v>-5.6843418860808015E-14</v>
      </c>
    </row>
    <row r="595" spans="1:11">
      <c r="A595" s="31">
        <v>44865</v>
      </c>
      <c r="B595" s="421" t="s">
        <v>10</v>
      </c>
      <c r="C595" s="421" t="s">
        <v>25</v>
      </c>
      <c r="D595" t="s">
        <v>12</v>
      </c>
      <c r="E595" s="2">
        <v>55.1</v>
      </c>
      <c r="F595" s="2"/>
      <c r="G595" s="2">
        <f t="shared" si="9"/>
        <v>55.099999999999945</v>
      </c>
    </row>
    <row r="596" spans="1:11">
      <c r="B596" s="422"/>
      <c r="C596" s="422"/>
      <c r="D596" t="s">
        <v>13</v>
      </c>
      <c r="E596" s="2">
        <v>6.9</v>
      </c>
      <c r="F596" s="2"/>
      <c r="G596" s="2">
        <f t="shared" si="9"/>
        <v>61.999999999999943</v>
      </c>
    </row>
    <row r="597" spans="1:11">
      <c r="B597" s="422"/>
      <c r="C597" s="422"/>
      <c r="D597" t="s">
        <v>14</v>
      </c>
      <c r="E597" s="2">
        <v>60</v>
      </c>
      <c r="F597" s="2"/>
      <c r="G597" s="2">
        <f t="shared" ref="G597:G660" si="10">+G596+E597-F597</f>
        <v>121.99999999999994</v>
      </c>
    </row>
    <row r="598" spans="1:11">
      <c r="B598" s="422"/>
      <c r="C598" s="422"/>
      <c r="D598" t="s">
        <v>15</v>
      </c>
      <c r="E598" s="2">
        <v>5</v>
      </c>
      <c r="F598" s="5"/>
      <c r="G598" s="2">
        <f t="shared" si="10"/>
        <v>126.99999999999994</v>
      </c>
    </row>
    <row r="599" spans="1:11">
      <c r="A599" s="3">
        <v>44882</v>
      </c>
      <c r="B599" s="422" t="s">
        <v>516</v>
      </c>
      <c r="C599" s="422" t="s">
        <v>25</v>
      </c>
      <c r="D599" t="s">
        <v>14</v>
      </c>
      <c r="E599" s="2"/>
      <c r="F599" s="2">
        <v>60</v>
      </c>
      <c r="G599" s="2">
        <f t="shared" si="10"/>
        <v>66.999999999999943</v>
      </c>
      <c r="I599" s="421" t="s">
        <v>25</v>
      </c>
      <c r="J599" t="s">
        <v>12</v>
      </c>
      <c r="K599" s="2">
        <v>55.1</v>
      </c>
    </row>
    <row r="600" spans="1:11">
      <c r="A600" s="3">
        <v>44882</v>
      </c>
      <c r="B600" s="422" t="s">
        <v>516</v>
      </c>
      <c r="C600" s="422" t="s">
        <v>25</v>
      </c>
      <c r="D600" t="s">
        <v>15</v>
      </c>
      <c r="E600" s="2"/>
      <c r="F600" s="2">
        <v>5</v>
      </c>
      <c r="G600" s="2">
        <f t="shared" si="10"/>
        <v>61.999999999999943</v>
      </c>
      <c r="I600" s="422"/>
      <c r="J600" t="s">
        <v>13</v>
      </c>
      <c r="K600" s="2">
        <v>6.9</v>
      </c>
    </row>
    <row r="601" spans="1:11">
      <c r="A601" s="70">
        <v>44971</v>
      </c>
      <c r="B601" s="422" t="s">
        <v>517</v>
      </c>
      <c r="C601" s="422" t="s">
        <v>25</v>
      </c>
      <c r="D601" t="s">
        <v>12</v>
      </c>
      <c r="E601" s="2"/>
      <c r="F601" s="2">
        <v>55.1</v>
      </c>
      <c r="G601" s="2">
        <f t="shared" si="10"/>
        <v>6.8999999999999417</v>
      </c>
      <c r="I601" s="422"/>
      <c r="K601" s="2"/>
    </row>
    <row r="602" spans="1:11">
      <c r="A602" s="70">
        <v>44971</v>
      </c>
      <c r="B602" s="422" t="s">
        <v>517</v>
      </c>
      <c r="C602" s="422" t="s">
        <v>25</v>
      </c>
      <c r="D602" t="s">
        <v>13</v>
      </c>
      <c r="E602" s="2"/>
      <c r="F602" s="2">
        <v>6.9</v>
      </c>
      <c r="G602" s="2">
        <f t="shared" si="10"/>
        <v>-5.8619775700208265E-14</v>
      </c>
      <c r="I602" s="422"/>
      <c r="K602" s="2"/>
    </row>
    <row r="603" spans="1:11">
      <c r="A603" s="31">
        <v>44895</v>
      </c>
      <c r="B603" s="421" t="s">
        <v>10</v>
      </c>
      <c r="C603" s="421" t="s">
        <v>26</v>
      </c>
      <c r="D603" t="s">
        <v>12</v>
      </c>
      <c r="E603" s="28">
        <v>61.5</v>
      </c>
      <c r="G603" s="2">
        <f t="shared" si="10"/>
        <v>61.499999999999943</v>
      </c>
      <c r="I603" s="421" t="s">
        <v>26</v>
      </c>
      <c r="J603" t="s">
        <v>12</v>
      </c>
      <c r="K603" s="28">
        <v>61.5</v>
      </c>
    </row>
    <row r="604" spans="1:11">
      <c r="B604" s="422"/>
      <c r="C604" s="422"/>
      <c r="D604" t="s">
        <v>13</v>
      </c>
      <c r="E604" s="28">
        <v>8.3000000000000007</v>
      </c>
      <c r="G604" s="2">
        <f t="shared" si="10"/>
        <v>69.79999999999994</v>
      </c>
      <c r="I604" s="422"/>
      <c r="J604" t="s">
        <v>13</v>
      </c>
      <c r="K604" s="28">
        <v>8.3000000000000007</v>
      </c>
    </row>
    <row r="605" spans="1:11">
      <c r="B605" s="422"/>
      <c r="C605" s="422"/>
      <c r="D605" t="s">
        <v>14</v>
      </c>
      <c r="E605" s="2">
        <v>60</v>
      </c>
      <c r="G605" s="2">
        <f t="shared" si="10"/>
        <v>129.79999999999995</v>
      </c>
      <c r="I605" s="421" t="s">
        <v>27</v>
      </c>
      <c r="J605" t="s">
        <v>12</v>
      </c>
      <c r="K605" s="2">
        <v>70.3</v>
      </c>
    </row>
    <row r="606" spans="1:11">
      <c r="B606" s="422"/>
      <c r="C606" s="422"/>
      <c r="D606" t="s">
        <v>15</v>
      </c>
      <c r="E606" s="2">
        <v>5</v>
      </c>
      <c r="G606" s="2">
        <f t="shared" si="10"/>
        <v>134.79999999999995</v>
      </c>
      <c r="I606" s="422"/>
      <c r="J606" t="s">
        <v>13</v>
      </c>
      <c r="K606" s="2">
        <v>7.7</v>
      </c>
    </row>
    <row r="607" spans="1:11">
      <c r="A607" s="3">
        <v>44915</v>
      </c>
      <c r="B607" s="422" t="s">
        <v>518</v>
      </c>
      <c r="C607" s="422" t="s">
        <v>26</v>
      </c>
      <c r="D607" t="s">
        <v>14</v>
      </c>
      <c r="E607" s="2"/>
      <c r="F607" s="2">
        <v>60</v>
      </c>
      <c r="G607" s="2">
        <f t="shared" si="10"/>
        <v>74.799999999999955</v>
      </c>
    </row>
    <row r="608" spans="1:11">
      <c r="A608" s="3">
        <v>44915</v>
      </c>
      <c r="B608" s="422" t="s">
        <v>518</v>
      </c>
      <c r="C608" s="422" t="s">
        <v>26</v>
      </c>
      <c r="D608" t="s">
        <v>15</v>
      </c>
      <c r="E608" s="2"/>
      <c r="F608" s="2">
        <v>5</v>
      </c>
      <c r="G608" s="2">
        <f t="shared" si="10"/>
        <v>69.799999999999955</v>
      </c>
      <c r="K608" s="5">
        <f>SUM(K599:K607)</f>
        <v>209.8</v>
      </c>
    </row>
    <row r="609" spans="1:11">
      <c r="A609" s="70">
        <v>44971</v>
      </c>
      <c r="B609" s="422" t="s">
        <v>517</v>
      </c>
      <c r="C609" s="422" t="s">
        <v>26</v>
      </c>
      <c r="D609" t="s">
        <v>12</v>
      </c>
      <c r="E609" s="2"/>
      <c r="F609" s="28">
        <v>61.5</v>
      </c>
      <c r="G609" s="2">
        <f t="shared" si="10"/>
        <v>8.2999999999999545</v>
      </c>
      <c r="K609" s="5"/>
    </row>
    <row r="610" spans="1:11">
      <c r="A610" s="70">
        <v>44971</v>
      </c>
      <c r="B610" s="422" t="s">
        <v>517</v>
      </c>
      <c r="C610" s="422" t="s">
        <v>26</v>
      </c>
      <c r="D610" t="s">
        <v>13</v>
      </c>
      <c r="E610" s="2"/>
      <c r="F610" s="28">
        <v>8.3000000000000007</v>
      </c>
      <c r="G610" s="2">
        <f t="shared" si="10"/>
        <v>-4.6185277824406512E-14</v>
      </c>
      <c r="K610" s="5"/>
    </row>
    <row r="611" spans="1:11">
      <c r="A611" s="81">
        <v>44926</v>
      </c>
      <c r="B611" s="421" t="s">
        <v>10</v>
      </c>
      <c r="C611" s="421" t="s">
        <v>27</v>
      </c>
      <c r="D611" t="s">
        <v>12</v>
      </c>
      <c r="E611" s="2">
        <v>70.3</v>
      </c>
      <c r="G611" s="2">
        <f t="shared" si="10"/>
        <v>70.299999999999955</v>
      </c>
    </row>
    <row r="612" spans="1:11">
      <c r="A612" s="70"/>
      <c r="B612" s="422"/>
      <c r="C612" s="422"/>
      <c r="D612" t="s">
        <v>13</v>
      </c>
      <c r="E612" s="2">
        <v>7.7</v>
      </c>
      <c r="G612" s="2">
        <f t="shared" si="10"/>
        <v>77.999999999999957</v>
      </c>
    </row>
    <row r="613" spans="1:11">
      <c r="A613" s="70"/>
      <c r="B613" s="422"/>
      <c r="C613" s="422"/>
      <c r="D613" t="s">
        <v>14</v>
      </c>
      <c r="E613" s="2">
        <v>60</v>
      </c>
      <c r="G613" s="2">
        <f t="shared" si="10"/>
        <v>137.99999999999994</v>
      </c>
    </row>
    <row r="614" spans="1:11">
      <c r="A614" s="70"/>
      <c r="B614" s="422"/>
      <c r="C614" s="422"/>
      <c r="D614" t="s">
        <v>15</v>
      </c>
      <c r="E614" s="2">
        <v>5</v>
      </c>
      <c r="G614" s="2">
        <f t="shared" si="10"/>
        <v>142.99999999999994</v>
      </c>
    </row>
    <row r="615" spans="1:11">
      <c r="A615" s="70">
        <v>44942</v>
      </c>
      <c r="B615" s="422" t="s">
        <v>519</v>
      </c>
      <c r="C615" s="422" t="s">
        <v>27</v>
      </c>
      <c r="D615" t="s">
        <v>14</v>
      </c>
      <c r="E615" s="2"/>
      <c r="F615" s="2">
        <v>60</v>
      </c>
      <c r="G615" s="2">
        <f t="shared" si="10"/>
        <v>82.999999999999943</v>
      </c>
    </row>
    <row r="616" spans="1:11">
      <c r="A616" s="70">
        <v>44942</v>
      </c>
      <c r="B616" s="422" t="s">
        <v>519</v>
      </c>
      <c r="C616" s="422" t="s">
        <v>27</v>
      </c>
      <c r="D616" t="s">
        <v>15</v>
      </c>
      <c r="E616" s="2"/>
      <c r="F616" s="2">
        <v>5</v>
      </c>
      <c r="G616" s="2">
        <f t="shared" si="10"/>
        <v>77.999999999999943</v>
      </c>
    </row>
    <row r="617" spans="1:11">
      <c r="A617" s="70">
        <v>44971</v>
      </c>
      <c r="B617" s="422" t="s">
        <v>517</v>
      </c>
      <c r="C617" s="422" t="s">
        <v>27</v>
      </c>
      <c r="D617" t="s">
        <v>12</v>
      </c>
      <c r="E617" s="2"/>
      <c r="F617" s="2">
        <v>70.3</v>
      </c>
      <c r="G617" s="2">
        <f t="shared" si="10"/>
        <v>7.699999999999946</v>
      </c>
    </row>
    <row r="618" spans="1:11">
      <c r="A618" s="70">
        <v>44971</v>
      </c>
      <c r="B618" s="422" t="s">
        <v>517</v>
      </c>
      <c r="C618" s="422" t="s">
        <v>27</v>
      </c>
      <c r="D618" t="s">
        <v>13</v>
      </c>
      <c r="E618" s="2"/>
      <c r="F618" s="2">
        <v>7.7</v>
      </c>
      <c r="G618" s="2">
        <f t="shared" si="10"/>
        <v>-5.4178883601707639E-14</v>
      </c>
    </row>
    <row r="619" spans="1:11">
      <c r="A619" s="81">
        <v>44957</v>
      </c>
      <c r="B619" s="421" t="s">
        <v>10</v>
      </c>
      <c r="C619" s="421" t="s">
        <v>11</v>
      </c>
      <c r="D619" t="s">
        <v>12</v>
      </c>
      <c r="E619" s="2">
        <v>44.1</v>
      </c>
      <c r="F619" s="2"/>
      <c r="G619" s="2">
        <f t="shared" si="10"/>
        <v>44.099999999999945</v>
      </c>
    </row>
    <row r="620" spans="1:11">
      <c r="A620" s="70"/>
      <c r="B620" s="422"/>
      <c r="C620" s="422"/>
      <c r="D620" t="s">
        <v>13</v>
      </c>
      <c r="E620" s="2">
        <v>6.8</v>
      </c>
      <c r="F620" s="2"/>
      <c r="G620" s="2">
        <f t="shared" si="10"/>
        <v>50.899999999999942</v>
      </c>
    </row>
    <row r="621" spans="1:11">
      <c r="A621" s="70"/>
      <c r="B621" s="422"/>
      <c r="C621" s="422"/>
      <c r="D621" t="s">
        <v>14</v>
      </c>
      <c r="E621" s="2">
        <v>60</v>
      </c>
      <c r="F621" s="2"/>
      <c r="G621" s="2">
        <f t="shared" si="10"/>
        <v>110.89999999999995</v>
      </c>
    </row>
    <row r="622" spans="1:11">
      <c r="A622" s="70"/>
      <c r="B622" s="422"/>
      <c r="C622" s="422"/>
      <c r="D622" t="s">
        <v>15</v>
      </c>
      <c r="E622" s="2">
        <v>5</v>
      </c>
      <c r="F622" s="2"/>
      <c r="G622" s="2">
        <f t="shared" si="10"/>
        <v>115.89999999999995</v>
      </c>
    </row>
    <row r="623" spans="1:11">
      <c r="A623" s="70">
        <v>44974</v>
      </c>
      <c r="B623" s="422" t="s">
        <v>520</v>
      </c>
      <c r="C623" s="422" t="s">
        <v>11</v>
      </c>
      <c r="D623" t="s">
        <v>14</v>
      </c>
      <c r="E623" s="2"/>
      <c r="F623" s="2">
        <v>60</v>
      </c>
      <c r="G623" s="2">
        <f t="shared" si="10"/>
        <v>55.899999999999949</v>
      </c>
    </row>
    <row r="624" spans="1:11">
      <c r="A624" s="70">
        <v>44974</v>
      </c>
      <c r="B624" s="422" t="s">
        <v>520</v>
      </c>
      <c r="C624" s="422" t="s">
        <v>11</v>
      </c>
      <c r="D624" t="s">
        <v>15</v>
      </c>
      <c r="E624" s="2"/>
      <c r="F624" s="2">
        <v>5</v>
      </c>
      <c r="G624" s="2">
        <f t="shared" si="10"/>
        <v>50.899999999999949</v>
      </c>
    </row>
    <row r="625" spans="1:12">
      <c r="A625" s="70">
        <v>44991</v>
      </c>
      <c r="B625" s="422">
        <v>26474</v>
      </c>
      <c r="C625" s="422" t="s">
        <v>11</v>
      </c>
      <c r="D625" t="s">
        <v>12</v>
      </c>
      <c r="E625" s="2"/>
      <c r="F625" s="2">
        <v>44.1</v>
      </c>
      <c r="G625" s="2">
        <f t="shared" si="10"/>
        <v>6.7999999999999474</v>
      </c>
    </row>
    <row r="626" spans="1:12">
      <c r="A626" s="70">
        <v>44991</v>
      </c>
      <c r="B626" s="422">
        <v>26474</v>
      </c>
      <c r="C626" s="422" t="s">
        <v>11</v>
      </c>
      <c r="D626" t="s">
        <v>13</v>
      </c>
      <c r="E626" s="2"/>
      <c r="F626" s="2">
        <v>6.8</v>
      </c>
      <c r="G626" s="2">
        <f t="shared" si="10"/>
        <v>-5.2402526762307389E-14</v>
      </c>
    </row>
    <row r="627" spans="1:12">
      <c r="A627" s="81">
        <v>44985</v>
      </c>
      <c r="B627" s="421" t="s">
        <v>10</v>
      </c>
      <c r="C627" s="421" t="s">
        <v>17</v>
      </c>
      <c r="D627" t="s">
        <v>12</v>
      </c>
      <c r="E627" s="2">
        <v>61.4</v>
      </c>
      <c r="F627" s="2"/>
      <c r="G627" s="2">
        <f t="shared" si="10"/>
        <v>61.399999999999949</v>
      </c>
    </row>
    <row r="628" spans="1:12">
      <c r="A628" s="70"/>
      <c r="B628" s="422"/>
      <c r="C628" s="422"/>
      <c r="D628" t="s">
        <v>13</v>
      </c>
      <c r="E628" s="2">
        <v>1.2</v>
      </c>
      <c r="F628" s="2"/>
      <c r="G628" s="2">
        <f t="shared" si="10"/>
        <v>62.599999999999952</v>
      </c>
    </row>
    <row r="629" spans="1:12">
      <c r="A629" s="70"/>
      <c r="B629" s="422"/>
      <c r="C629" s="422"/>
      <c r="D629" t="s">
        <v>14</v>
      </c>
      <c r="E629" s="2">
        <v>56</v>
      </c>
      <c r="F629" s="2"/>
      <c r="G629" s="2">
        <f t="shared" si="10"/>
        <v>118.59999999999995</v>
      </c>
    </row>
    <row r="630" spans="1:12">
      <c r="A630" s="70"/>
      <c r="B630" s="422"/>
      <c r="C630" s="422"/>
      <c r="D630" t="s">
        <v>15</v>
      </c>
      <c r="E630" s="2">
        <v>5</v>
      </c>
      <c r="F630" s="2"/>
      <c r="G630" s="2">
        <f t="shared" si="10"/>
        <v>123.59999999999995</v>
      </c>
    </row>
    <row r="631" spans="1:12">
      <c r="A631" s="70">
        <v>44991</v>
      </c>
      <c r="B631" s="422">
        <v>26474</v>
      </c>
      <c r="C631" s="422" t="s">
        <v>17</v>
      </c>
      <c r="D631" t="s">
        <v>14</v>
      </c>
      <c r="E631" s="2"/>
      <c r="F631" s="2">
        <v>56</v>
      </c>
      <c r="G631" s="2">
        <f t="shared" si="10"/>
        <v>67.599999999999952</v>
      </c>
    </row>
    <row r="632" spans="1:12">
      <c r="A632" s="70">
        <v>44991</v>
      </c>
      <c r="B632" s="422">
        <v>26474</v>
      </c>
      <c r="C632" s="422" t="s">
        <v>17</v>
      </c>
      <c r="D632" t="s">
        <v>15</v>
      </c>
      <c r="E632" s="2"/>
      <c r="F632" s="2">
        <v>5</v>
      </c>
      <c r="G632" s="2">
        <f t="shared" si="10"/>
        <v>62.599999999999952</v>
      </c>
    </row>
    <row r="633" spans="1:12">
      <c r="A633" s="70">
        <v>45012</v>
      </c>
      <c r="B633" s="422">
        <v>26732</v>
      </c>
      <c r="C633" s="422" t="s">
        <v>17</v>
      </c>
      <c r="D633" t="s">
        <v>12</v>
      </c>
      <c r="E633" s="2"/>
      <c r="F633" s="2">
        <v>61.4</v>
      </c>
      <c r="G633" s="2">
        <f t="shared" si="10"/>
        <v>1.1999999999999531</v>
      </c>
    </row>
    <row r="634" spans="1:12">
      <c r="A634" s="70">
        <v>45012</v>
      </c>
      <c r="B634" s="422">
        <v>26732</v>
      </c>
      <c r="C634" s="422" t="s">
        <v>17</v>
      </c>
      <c r="D634" t="s">
        <v>13</v>
      </c>
      <c r="E634" s="2"/>
      <c r="F634" s="2">
        <v>1.2</v>
      </c>
      <c r="G634" s="2">
        <f t="shared" si="10"/>
        <v>-4.6851411639181606E-14</v>
      </c>
    </row>
    <row r="635" spans="1:12">
      <c r="A635" s="81">
        <v>45016</v>
      </c>
      <c r="B635" s="421" t="s">
        <v>10</v>
      </c>
      <c r="C635" s="421" t="s">
        <v>18</v>
      </c>
      <c r="D635" t="s">
        <v>12</v>
      </c>
      <c r="E635" s="2">
        <v>25.8</v>
      </c>
      <c r="F635" s="2"/>
      <c r="G635" s="2">
        <f t="shared" si="10"/>
        <v>25.799999999999955</v>
      </c>
    </row>
    <row r="636" spans="1:12">
      <c r="A636" s="70"/>
      <c r="B636" s="422"/>
      <c r="C636" s="422"/>
      <c r="D636" t="s">
        <v>13</v>
      </c>
      <c r="E636" s="2">
        <v>1.3</v>
      </c>
      <c r="F636" s="2"/>
      <c r="G636" s="2">
        <f t="shared" si="10"/>
        <v>27.099999999999955</v>
      </c>
    </row>
    <row r="637" spans="1:12">
      <c r="A637" s="70"/>
      <c r="B637" s="422"/>
      <c r="C637" s="422"/>
      <c r="D637" t="s">
        <v>14</v>
      </c>
      <c r="E637" s="2">
        <v>60</v>
      </c>
      <c r="F637" s="2"/>
      <c r="G637" s="2">
        <f t="shared" si="10"/>
        <v>87.099999999999952</v>
      </c>
      <c r="J637" s="421"/>
      <c r="L637" s="2"/>
    </row>
    <row r="638" spans="1:12">
      <c r="A638" s="70"/>
      <c r="B638" s="422"/>
      <c r="C638" s="422"/>
      <c r="D638" t="s">
        <v>15</v>
      </c>
      <c r="E638" s="2">
        <v>5</v>
      </c>
      <c r="F638" s="2"/>
      <c r="G638" s="2">
        <f t="shared" si="10"/>
        <v>92.099999999999952</v>
      </c>
      <c r="J638" s="422"/>
      <c r="L638" s="2"/>
    </row>
    <row r="639" spans="1:12">
      <c r="A639" s="70">
        <v>45040</v>
      </c>
      <c r="B639" s="422">
        <v>26810</v>
      </c>
      <c r="C639" s="422" t="s">
        <v>18</v>
      </c>
      <c r="D639" t="s">
        <v>14</v>
      </c>
      <c r="E639" s="2"/>
      <c r="F639" s="2">
        <v>60</v>
      </c>
      <c r="G639" s="2">
        <f t="shared" si="10"/>
        <v>32.099999999999952</v>
      </c>
      <c r="J639" s="421"/>
      <c r="L639" s="207"/>
    </row>
    <row r="640" spans="1:12">
      <c r="A640" s="70">
        <v>45040</v>
      </c>
      <c r="B640" s="422">
        <v>26810</v>
      </c>
      <c r="C640" s="422" t="s">
        <v>18</v>
      </c>
      <c r="D640" t="s">
        <v>15</v>
      </c>
      <c r="E640" s="2"/>
      <c r="F640" s="2">
        <v>5</v>
      </c>
      <c r="G640" s="2">
        <f t="shared" si="10"/>
        <v>27.099999999999952</v>
      </c>
      <c r="J640" s="422"/>
      <c r="L640" s="207"/>
    </row>
    <row r="641" spans="1:12">
      <c r="A641" s="70">
        <v>45111</v>
      </c>
      <c r="B641" s="422">
        <v>27137</v>
      </c>
      <c r="C641" s="422" t="s">
        <v>18</v>
      </c>
      <c r="D641" t="s">
        <v>12</v>
      </c>
      <c r="E641" s="2"/>
      <c r="F641" s="2">
        <v>25.8</v>
      </c>
      <c r="G641" s="2">
        <f t="shared" si="10"/>
        <v>1.299999999999951</v>
      </c>
      <c r="J641" s="422"/>
      <c r="L641" s="207"/>
    </row>
    <row r="642" spans="1:12">
      <c r="A642" s="70">
        <v>45111</v>
      </c>
      <c r="B642" s="422">
        <v>27137</v>
      </c>
      <c r="C642" s="422" t="s">
        <v>18</v>
      </c>
      <c r="D642" t="s">
        <v>13</v>
      </c>
      <c r="E642" s="2"/>
      <c r="F642" s="2">
        <v>1.3</v>
      </c>
      <c r="G642" s="2">
        <f t="shared" si="10"/>
        <v>-4.9071857688431919E-14</v>
      </c>
      <c r="J642" s="422"/>
      <c r="L642" s="207"/>
    </row>
    <row r="643" spans="1:12">
      <c r="A643" s="81">
        <v>45046</v>
      </c>
      <c r="B643" s="421" t="s">
        <v>10</v>
      </c>
      <c r="C643" s="421" t="s">
        <v>19</v>
      </c>
      <c r="D643" t="s">
        <v>12</v>
      </c>
      <c r="E643" s="207">
        <v>27</v>
      </c>
      <c r="F643" s="2"/>
      <c r="G643" s="2">
        <f t="shared" si="10"/>
        <v>26.99999999999995</v>
      </c>
      <c r="J643" s="421"/>
      <c r="L643" s="2"/>
    </row>
    <row r="644" spans="1:12">
      <c r="A644" s="70"/>
      <c r="B644" s="422"/>
      <c r="C644" s="422"/>
      <c r="D644" t="s">
        <v>13</v>
      </c>
      <c r="E644" s="207">
        <v>1.5</v>
      </c>
      <c r="F644" s="2"/>
      <c r="G644" s="2">
        <f t="shared" si="10"/>
        <v>28.49999999999995</v>
      </c>
      <c r="J644" s="422"/>
      <c r="L644" s="2"/>
    </row>
    <row r="645" spans="1:12">
      <c r="A645" s="70"/>
      <c r="B645" s="422"/>
      <c r="C645" s="422"/>
      <c r="D645" t="s">
        <v>14</v>
      </c>
      <c r="E645" s="207">
        <v>60</v>
      </c>
      <c r="F645" s="2"/>
      <c r="G645" s="2">
        <f t="shared" si="10"/>
        <v>88.499999999999943</v>
      </c>
      <c r="L645" s="5"/>
    </row>
    <row r="646" spans="1:12">
      <c r="A646" s="70"/>
      <c r="B646" s="422"/>
      <c r="C646" s="422"/>
      <c r="D646" t="s">
        <v>15</v>
      </c>
      <c r="E646" s="207">
        <v>5</v>
      </c>
      <c r="F646" s="2"/>
      <c r="G646" s="2">
        <f t="shared" si="10"/>
        <v>93.499999999999943</v>
      </c>
    </row>
    <row r="647" spans="1:12">
      <c r="A647" s="70">
        <v>45093</v>
      </c>
      <c r="B647" s="422">
        <v>26955</v>
      </c>
      <c r="C647" s="422" t="s">
        <v>19</v>
      </c>
      <c r="D647" t="s">
        <v>14</v>
      </c>
      <c r="E647" s="2"/>
      <c r="F647" s="2">
        <v>60</v>
      </c>
      <c r="G647" s="2">
        <f t="shared" si="10"/>
        <v>33.499999999999943</v>
      </c>
      <c r="H647" s="2"/>
      <c r="L647" s="28"/>
    </row>
    <row r="648" spans="1:12">
      <c r="A648" s="70">
        <v>45093</v>
      </c>
      <c r="B648" s="422">
        <v>26955</v>
      </c>
      <c r="C648" s="422" t="s">
        <v>19</v>
      </c>
      <c r="D648" t="s">
        <v>15</v>
      </c>
      <c r="E648" s="2"/>
      <c r="F648" s="2">
        <v>5</v>
      </c>
      <c r="G648" s="2">
        <f t="shared" si="10"/>
        <v>28.499999999999943</v>
      </c>
    </row>
    <row r="649" spans="1:12">
      <c r="A649" s="70">
        <v>45111</v>
      </c>
      <c r="B649" s="422">
        <v>27137</v>
      </c>
      <c r="C649" s="422" t="s">
        <v>19</v>
      </c>
      <c r="D649" t="s">
        <v>12</v>
      </c>
      <c r="E649" s="2"/>
      <c r="F649" s="207">
        <v>27</v>
      </c>
      <c r="G649" s="2">
        <f t="shared" si="10"/>
        <v>1.4999999999999432</v>
      </c>
    </row>
    <row r="650" spans="1:12">
      <c r="A650" s="70">
        <v>45111</v>
      </c>
      <c r="B650" s="422">
        <v>27137</v>
      </c>
      <c r="C650" s="422" t="s">
        <v>19</v>
      </c>
      <c r="D650" t="s">
        <v>13</v>
      </c>
      <c r="E650" s="2"/>
      <c r="F650" s="207">
        <v>1.5</v>
      </c>
      <c r="G650" s="2">
        <f t="shared" si="10"/>
        <v>-5.6843418860808015E-14</v>
      </c>
    </row>
    <row r="651" spans="1:12">
      <c r="A651" s="81">
        <v>45077</v>
      </c>
      <c r="B651" s="421" t="s">
        <v>10</v>
      </c>
      <c r="C651" s="421" t="s">
        <v>20</v>
      </c>
      <c r="D651" t="s">
        <v>12</v>
      </c>
      <c r="E651" s="2">
        <v>25</v>
      </c>
      <c r="F651" s="2"/>
      <c r="G651" s="2">
        <f t="shared" si="10"/>
        <v>24.999999999999943</v>
      </c>
    </row>
    <row r="652" spans="1:12">
      <c r="A652" s="70"/>
      <c r="B652" s="422"/>
      <c r="C652" s="422"/>
      <c r="D652" t="s">
        <v>13</v>
      </c>
      <c r="E652" s="2">
        <v>2.1</v>
      </c>
      <c r="F652" s="2"/>
      <c r="G652" s="2">
        <f t="shared" si="10"/>
        <v>27.099999999999945</v>
      </c>
    </row>
    <row r="653" spans="1:12">
      <c r="A653" s="70"/>
      <c r="B653" s="422"/>
      <c r="C653" s="422"/>
      <c r="D653" t="s">
        <v>14</v>
      </c>
      <c r="E653" s="2">
        <v>60</v>
      </c>
      <c r="F653" s="2"/>
      <c r="G653" s="2">
        <f t="shared" si="10"/>
        <v>87.099999999999937</v>
      </c>
    </row>
    <row r="654" spans="1:12">
      <c r="A654" s="70"/>
      <c r="B654" s="422"/>
      <c r="C654" s="422"/>
      <c r="D654" t="s">
        <v>15</v>
      </c>
      <c r="E654" s="2">
        <v>5</v>
      </c>
      <c r="F654" s="2"/>
      <c r="G654" s="2">
        <f t="shared" si="10"/>
        <v>92.099999999999937</v>
      </c>
    </row>
    <row r="655" spans="1:12">
      <c r="A655" s="3">
        <v>45093</v>
      </c>
      <c r="B655" s="422">
        <v>26955</v>
      </c>
      <c r="C655" s="422" t="s">
        <v>20</v>
      </c>
      <c r="D655" t="s">
        <v>14</v>
      </c>
      <c r="F655" s="29">
        <v>60</v>
      </c>
      <c r="G655" s="2">
        <f t="shared" si="10"/>
        <v>32.099999999999937</v>
      </c>
    </row>
    <row r="656" spans="1:12">
      <c r="A656" s="3">
        <v>45093</v>
      </c>
      <c r="B656" s="422">
        <v>26955</v>
      </c>
      <c r="C656" s="422" t="s">
        <v>20</v>
      </c>
      <c r="D656" t="s">
        <v>15</v>
      </c>
      <c r="F656" s="29">
        <v>5</v>
      </c>
      <c r="G656" s="2">
        <f t="shared" si="10"/>
        <v>27.099999999999937</v>
      </c>
    </row>
    <row r="657" spans="1:7">
      <c r="A657" s="70">
        <v>45111</v>
      </c>
      <c r="B657" s="422">
        <v>27137</v>
      </c>
      <c r="C657" s="422" t="s">
        <v>20</v>
      </c>
      <c r="D657" t="s">
        <v>12</v>
      </c>
      <c r="F657" s="2">
        <v>25</v>
      </c>
      <c r="G657" s="2">
        <f t="shared" si="10"/>
        <v>2.0999999999999375</v>
      </c>
    </row>
    <row r="658" spans="1:7">
      <c r="A658" s="70">
        <v>45111</v>
      </c>
      <c r="B658" s="422">
        <v>27137</v>
      </c>
      <c r="C658" s="422" t="s">
        <v>20</v>
      </c>
      <c r="D658" t="s">
        <v>13</v>
      </c>
      <c r="F658" s="2">
        <v>2.1</v>
      </c>
      <c r="G658" s="2">
        <f t="shared" si="10"/>
        <v>-6.2616578588858829E-14</v>
      </c>
    </row>
    <row r="659" spans="1:7">
      <c r="A659" s="31">
        <v>45107</v>
      </c>
      <c r="B659" s="421" t="s">
        <v>10</v>
      </c>
      <c r="C659" s="421" t="s">
        <v>21</v>
      </c>
      <c r="D659" t="s">
        <v>12</v>
      </c>
      <c r="E659" s="20">
        <v>25.4</v>
      </c>
      <c r="G659" s="2">
        <f t="shared" si="10"/>
        <v>25.399999999999935</v>
      </c>
    </row>
    <row r="660" spans="1:7">
      <c r="B660" s="422"/>
      <c r="C660" s="422"/>
      <c r="D660" t="s">
        <v>13</v>
      </c>
      <c r="E660" s="20">
        <v>2</v>
      </c>
      <c r="G660" s="2">
        <f t="shared" si="10"/>
        <v>27.399999999999935</v>
      </c>
    </row>
    <row r="661" spans="1:7">
      <c r="B661" s="422"/>
      <c r="C661" s="422"/>
      <c r="D661" t="s">
        <v>14</v>
      </c>
      <c r="E661" s="20">
        <v>60</v>
      </c>
      <c r="G661" s="2">
        <f t="shared" ref="G661:G727" si="11">+G660+E661-F661</f>
        <v>87.399999999999935</v>
      </c>
    </row>
    <row r="662" spans="1:7">
      <c r="B662" s="422"/>
      <c r="C662" s="422"/>
      <c r="D662" t="s">
        <v>15</v>
      </c>
      <c r="E662" s="20">
        <v>5</v>
      </c>
      <c r="G662" s="2">
        <f t="shared" si="11"/>
        <v>92.399999999999935</v>
      </c>
    </row>
    <row r="663" spans="1:7">
      <c r="A663" s="3">
        <v>45111</v>
      </c>
      <c r="B663" s="422">
        <v>27148</v>
      </c>
      <c r="C663" s="422" t="s">
        <v>21</v>
      </c>
      <c r="D663" t="s">
        <v>14</v>
      </c>
      <c r="F663" s="29">
        <v>60</v>
      </c>
      <c r="G663" s="2">
        <f t="shared" si="11"/>
        <v>32.399999999999935</v>
      </c>
    </row>
    <row r="664" spans="1:7">
      <c r="A664" s="3">
        <v>45111</v>
      </c>
      <c r="B664" s="422">
        <v>27148</v>
      </c>
      <c r="C664" s="422" t="s">
        <v>21</v>
      </c>
      <c r="D664" t="s">
        <v>15</v>
      </c>
      <c r="F664" s="29">
        <v>5</v>
      </c>
      <c r="G664" s="2">
        <f t="shared" si="11"/>
        <v>27.399999999999935</v>
      </c>
    </row>
    <row r="665" spans="1:7">
      <c r="A665" s="3">
        <v>45259</v>
      </c>
      <c r="B665" s="422">
        <v>27852</v>
      </c>
      <c r="C665" s="422" t="s">
        <v>21</v>
      </c>
      <c r="D665" t="s">
        <v>12</v>
      </c>
      <c r="F665" s="29">
        <v>25.4</v>
      </c>
      <c r="G665" s="2">
        <f t="shared" si="11"/>
        <v>1.9999999999999361</v>
      </c>
    </row>
    <row r="666" spans="1:7">
      <c r="A666" s="3">
        <v>45259</v>
      </c>
      <c r="B666" s="422">
        <v>27852</v>
      </c>
      <c r="C666" s="422" t="s">
        <v>21</v>
      </c>
      <c r="D666" t="s">
        <v>13</v>
      </c>
      <c r="F666" s="29">
        <v>2</v>
      </c>
      <c r="G666" s="2">
        <f t="shared" si="11"/>
        <v>-6.3948846218409017E-14</v>
      </c>
    </row>
    <row r="667" spans="1:7">
      <c r="A667" s="81">
        <v>45138</v>
      </c>
      <c r="B667" s="421" t="s">
        <v>10</v>
      </c>
      <c r="C667" s="421" t="s">
        <v>22</v>
      </c>
      <c r="D667" t="s">
        <v>12</v>
      </c>
      <c r="E667" s="207">
        <v>24</v>
      </c>
      <c r="G667" s="2">
        <f t="shared" si="11"/>
        <v>23.999999999999936</v>
      </c>
    </row>
    <row r="668" spans="1:7">
      <c r="A668" s="70"/>
      <c r="B668" s="422"/>
      <c r="C668" s="422"/>
      <c r="D668" t="s">
        <v>13</v>
      </c>
      <c r="E668" s="207">
        <v>2</v>
      </c>
      <c r="G668" s="2">
        <f t="shared" si="11"/>
        <v>25.999999999999936</v>
      </c>
    </row>
    <row r="669" spans="1:7">
      <c r="A669" s="70"/>
      <c r="B669" s="422"/>
      <c r="C669" s="422"/>
      <c r="D669" t="s">
        <v>14</v>
      </c>
      <c r="E669" s="207">
        <v>60</v>
      </c>
      <c r="G669" s="2">
        <f t="shared" si="11"/>
        <v>85.999999999999943</v>
      </c>
    </row>
    <row r="670" spans="1:7">
      <c r="A670" s="70"/>
      <c r="B670" s="422"/>
      <c r="C670" s="422"/>
      <c r="D670" t="s">
        <v>15</v>
      </c>
      <c r="E670" s="207">
        <v>5</v>
      </c>
      <c r="G670" s="2">
        <f t="shared" si="11"/>
        <v>90.999999999999943</v>
      </c>
    </row>
    <row r="671" spans="1:7">
      <c r="A671" s="3">
        <v>45184</v>
      </c>
      <c r="B671" s="422">
        <v>27464</v>
      </c>
      <c r="C671" s="422" t="s">
        <v>22</v>
      </c>
      <c r="D671" t="s">
        <v>14</v>
      </c>
      <c r="F671" s="207">
        <v>60</v>
      </c>
      <c r="G671" s="2">
        <f t="shared" si="11"/>
        <v>30.999999999999943</v>
      </c>
    </row>
    <row r="672" spans="1:7">
      <c r="A672" s="3">
        <v>45184</v>
      </c>
      <c r="B672" s="422">
        <v>27464</v>
      </c>
      <c r="C672" s="422" t="s">
        <v>22</v>
      </c>
      <c r="D672" t="s">
        <v>15</v>
      </c>
      <c r="F672" s="207">
        <v>5</v>
      </c>
      <c r="G672" s="2">
        <f t="shared" si="11"/>
        <v>25.999999999999943</v>
      </c>
    </row>
    <row r="673" spans="1:12">
      <c r="A673" s="3">
        <v>45259</v>
      </c>
      <c r="B673" s="422">
        <v>27852</v>
      </c>
      <c r="C673" s="422" t="s">
        <v>22</v>
      </c>
      <c r="D673" t="s">
        <v>12</v>
      </c>
      <c r="F673" s="207">
        <v>24</v>
      </c>
      <c r="G673" s="2">
        <f t="shared" si="11"/>
        <v>1.9999999999999432</v>
      </c>
    </row>
    <row r="674" spans="1:12">
      <c r="A674" s="3">
        <v>45259</v>
      </c>
      <c r="B674" s="422">
        <v>27852</v>
      </c>
      <c r="C674" s="422" t="s">
        <v>22</v>
      </c>
      <c r="D674" t="s">
        <v>13</v>
      </c>
      <c r="F674" s="207">
        <v>2</v>
      </c>
      <c r="G674" s="2">
        <f t="shared" si="11"/>
        <v>-5.6843418860808015E-14</v>
      </c>
    </row>
    <row r="675" spans="1:12">
      <c r="A675" s="31">
        <v>45169</v>
      </c>
      <c r="B675" s="131" t="s">
        <v>10</v>
      </c>
      <c r="C675" s="421" t="s">
        <v>23</v>
      </c>
      <c r="D675" t="s">
        <v>12</v>
      </c>
      <c r="E675" s="207">
        <v>22.9</v>
      </c>
      <c r="G675" s="2">
        <f t="shared" si="11"/>
        <v>22.899999999999942</v>
      </c>
    </row>
    <row r="676" spans="1:12">
      <c r="B676" s="422"/>
      <c r="C676" s="422"/>
      <c r="D676" t="s">
        <v>13</v>
      </c>
      <c r="E676" s="207">
        <v>2.2999999999999998</v>
      </c>
      <c r="G676" s="2">
        <f t="shared" si="11"/>
        <v>25.199999999999942</v>
      </c>
    </row>
    <row r="677" spans="1:12">
      <c r="B677" s="422"/>
      <c r="C677" s="422"/>
      <c r="D677" t="s">
        <v>14</v>
      </c>
      <c r="E677" s="207">
        <v>60</v>
      </c>
      <c r="G677" s="2">
        <f t="shared" si="11"/>
        <v>85.199999999999946</v>
      </c>
    </row>
    <row r="678" spans="1:12">
      <c r="B678" s="422"/>
      <c r="C678" s="422"/>
      <c r="D678" t="s">
        <v>15</v>
      </c>
      <c r="E678" s="207">
        <v>5</v>
      </c>
      <c r="G678" s="2">
        <f t="shared" si="11"/>
        <v>90.199999999999946</v>
      </c>
    </row>
    <row r="679" spans="1:12">
      <c r="B679" s="422"/>
      <c r="C679" s="422"/>
      <c r="D679" t="s">
        <v>45</v>
      </c>
      <c r="E679" s="207">
        <v>15</v>
      </c>
      <c r="G679" s="2">
        <f t="shared" si="11"/>
        <v>105.19999999999995</v>
      </c>
    </row>
    <row r="680" spans="1:12">
      <c r="A680" s="3">
        <v>45184</v>
      </c>
      <c r="B680" s="422">
        <v>27464</v>
      </c>
      <c r="C680" s="422" t="s">
        <v>23</v>
      </c>
      <c r="D680" t="s">
        <v>14</v>
      </c>
      <c r="F680" s="207">
        <v>60</v>
      </c>
      <c r="G680" s="2">
        <f t="shared" si="11"/>
        <v>45.199999999999946</v>
      </c>
    </row>
    <row r="681" spans="1:12">
      <c r="A681" s="3">
        <v>45184</v>
      </c>
      <c r="B681" s="422">
        <v>27464</v>
      </c>
      <c r="C681" s="422" t="s">
        <v>23</v>
      </c>
      <c r="D681" t="s">
        <v>15</v>
      </c>
      <c r="F681" s="207">
        <v>5</v>
      </c>
      <c r="G681" s="2">
        <f t="shared" si="11"/>
        <v>40.199999999999946</v>
      </c>
    </row>
    <row r="682" spans="1:12">
      <c r="A682" s="3">
        <v>45344</v>
      </c>
      <c r="B682" s="422">
        <v>28283</v>
      </c>
      <c r="C682" s="422" t="s">
        <v>23</v>
      </c>
      <c r="D682" t="s">
        <v>12</v>
      </c>
      <c r="F682" s="207">
        <v>22.9</v>
      </c>
      <c r="G682" s="2">
        <f t="shared" si="11"/>
        <v>17.299999999999947</v>
      </c>
    </row>
    <row r="683" spans="1:12">
      <c r="A683" s="3">
        <v>45344</v>
      </c>
      <c r="B683" s="422">
        <v>28283</v>
      </c>
      <c r="C683" s="422" t="s">
        <v>23</v>
      </c>
      <c r="D683" t="s">
        <v>13</v>
      </c>
      <c r="F683" s="207">
        <v>2.2999999999999998</v>
      </c>
      <c r="G683" s="2">
        <f t="shared" si="11"/>
        <v>14.999999999999947</v>
      </c>
    </row>
    <row r="684" spans="1:12">
      <c r="A684" s="3">
        <v>45356</v>
      </c>
      <c r="B684" s="422">
        <v>28431</v>
      </c>
      <c r="C684" s="422" t="s">
        <v>23</v>
      </c>
      <c r="D684" t="s">
        <v>45</v>
      </c>
      <c r="F684" s="207">
        <v>15</v>
      </c>
      <c r="G684" s="2">
        <f t="shared" si="11"/>
        <v>-5.3290705182007514E-14</v>
      </c>
    </row>
    <row r="685" spans="1:12">
      <c r="A685" s="31">
        <v>45199</v>
      </c>
      <c r="B685" s="421" t="s">
        <v>10</v>
      </c>
      <c r="C685" s="421" t="s">
        <v>41</v>
      </c>
      <c r="D685" t="s">
        <v>12</v>
      </c>
      <c r="E685" s="207">
        <v>22.8</v>
      </c>
      <c r="G685" s="2">
        <f t="shared" si="11"/>
        <v>22.799999999999947</v>
      </c>
      <c r="I685" s="465"/>
      <c r="J685" s="465"/>
      <c r="K685" s="465"/>
    </row>
    <row r="686" spans="1:12">
      <c r="A686" s="70"/>
      <c r="B686" s="422"/>
      <c r="C686" s="422"/>
      <c r="D686" t="s">
        <v>13</v>
      </c>
      <c r="E686" s="207">
        <v>2</v>
      </c>
      <c r="G686" s="2">
        <f t="shared" si="11"/>
        <v>24.799999999999947</v>
      </c>
      <c r="I686" s="421"/>
      <c r="L686" s="207"/>
    </row>
    <row r="687" spans="1:12">
      <c r="A687" s="70"/>
      <c r="B687" s="422"/>
      <c r="C687" s="422"/>
      <c r="D687" t="s">
        <v>14</v>
      </c>
      <c r="E687" s="207">
        <v>60</v>
      </c>
      <c r="G687" s="2">
        <f t="shared" si="11"/>
        <v>84.799999999999955</v>
      </c>
      <c r="I687" s="422"/>
      <c r="L687" s="207"/>
    </row>
    <row r="688" spans="1:12">
      <c r="A688" s="70"/>
      <c r="B688" s="422"/>
      <c r="C688" s="422"/>
      <c r="D688" t="s">
        <v>15</v>
      </c>
      <c r="E688" s="207">
        <v>5</v>
      </c>
      <c r="G688" s="2">
        <f t="shared" si="11"/>
        <v>89.799999999999955</v>
      </c>
      <c r="K688" s="207"/>
      <c r="L688" s="20"/>
    </row>
    <row r="689" spans="1:12">
      <c r="A689" s="432"/>
      <c r="B689" s="422"/>
      <c r="C689" s="422"/>
      <c r="D689" t="s">
        <v>51</v>
      </c>
      <c r="E689" s="207">
        <v>10</v>
      </c>
      <c r="G689" s="2">
        <f t="shared" si="11"/>
        <v>99.799999999999955</v>
      </c>
      <c r="I689" s="421"/>
      <c r="L689" s="207"/>
    </row>
    <row r="690" spans="1:12">
      <c r="A690" s="432"/>
      <c r="B690" s="422"/>
      <c r="C690" s="422"/>
      <c r="D690" t="s">
        <v>52</v>
      </c>
      <c r="E690" s="207">
        <v>10</v>
      </c>
      <c r="G690" s="2">
        <f t="shared" si="11"/>
        <v>109.79999999999995</v>
      </c>
      <c r="I690" s="422"/>
      <c r="L690" s="207"/>
    </row>
    <row r="691" spans="1:12">
      <c r="A691" s="3">
        <v>45250</v>
      </c>
      <c r="B691" s="422">
        <v>27801</v>
      </c>
      <c r="C691" s="422" t="s">
        <v>41</v>
      </c>
      <c r="D691" t="s">
        <v>14</v>
      </c>
      <c r="F691" s="207">
        <v>60</v>
      </c>
      <c r="G691" s="2">
        <f t="shared" si="11"/>
        <v>49.799999999999955</v>
      </c>
      <c r="I691" s="421"/>
      <c r="K691" s="207"/>
    </row>
    <row r="692" spans="1:12">
      <c r="A692" s="3">
        <v>45250</v>
      </c>
      <c r="B692" s="422">
        <v>27801</v>
      </c>
      <c r="C692" s="422" t="s">
        <v>41</v>
      </c>
      <c r="D692" t="s">
        <v>15</v>
      </c>
      <c r="F692" s="207">
        <v>5</v>
      </c>
      <c r="G692" s="2">
        <f t="shared" si="11"/>
        <v>44.799999999999955</v>
      </c>
      <c r="I692" s="422"/>
      <c r="K692" s="207"/>
    </row>
    <row r="693" spans="1:12">
      <c r="A693" s="3">
        <v>45344</v>
      </c>
      <c r="B693" s="422">
        <v>28283</v>
      </c>
      <c r="C693" s="422" t="s">
        <v>41</v>
      </c>
      <c r="D693" t="s">
        <v>12</v>
      </c>
      <c r="F693" s="207">
        <v>22.8</v>
      </c>
      <c r="G693" s="2">
        <f t="shared" si="11"/>
        <v>21.999999999999954</v>
      </c>
      <c r="I693" s="422"/>
      <c r="K693" s="207"/>
    </row>
    <row r="694" spans="1:12">
      <c r="A694" s="3">
        <v>45344</v>
      </c>
      <c r="B694" s="422">
        <v>28283</v>
      </c>
      <c r="C694" s="422" t="s">
        <v>41</v>
      </c>
      <c r="D694" t="s">
        <v>13</v>
      </c>
      <c r="F694" s="207">
        <v>2</v>
      </c>
      <c r="G694" s="2">
        <f t="shared" si="11"/>
        <v>19.999999999999954</v>
      </c>
      <c r="I694" s="422"/>
      <c r="K694" s="207"/>
    </row>
    <row r="695" spans="1:12">
      <c r="A695" s="3">
        <v>45356</v>
      </c>
      <c r="B695" s="422">
        <v>28431</v>
      </c>
      <c r="C695" s="422" t="s">
        <v>41</v>
      </c>
      <c r="D695" t="s">
        <v>51</v>
      </c>
      <c r="F695" s="207">
        <v>10</v>
      </c>
      <c r="G695" s="2">
        <f t="shared" si="11"/>
        <v>9.9999999999999538</v>
      </c>
      <c r="I695" s="422"/>
      <c r="K695" s="207"/>
    </row>
    <row r="696" spans="1:12">
      <c r="A696" s="3">
        <v>45356</v>
      </c>
      <c r="B696" s="422">
        <v>28431</v>
      </c>
      <c r="C696" s="422" t="s">
        <v>41</v>
      </c>
      <c r="D696" t="s">
        <v>52</v>
      </c>
      <c r="F696" s="207">
        <v>10</v>
      </c>
      <c r="G696" s="2">
        <f t="shared" si="11"/>
        <v>-4.6185277824406512E-14</v>
      </c>
      <c r="I696" s="422"/>
      <c r="K696" s="207"/>
    </row>
    <row r="697" spans="1:12">
      <c r="A697" s="31">
        <v>45230</v>
      </c>
      <c r="B697" s="421" t="s">
        <v>10</v>
      </c>
      <c r="C697" s="421" t="s">
        <v>25</v>
      </c>
      <c r="D697" t="s">
        <v>12</v>
      </c>
      <c r="E697" s="20">
        <v>22.2</v>
      </c>
      <c r="G697" s="2">
        <f t="shared" si="11"/>
        <v>22.199999999999953</v>
      </c>
      <c r="I697" s="421"/>
      <c r="L697" s="20"/>
    </row>
    <row r="698" spans="1:12">
      <c r="B698" s="422"/>
      <c r="C698" s="422"/>
      <c r="D698" t="s">
        <v>13</v>
      </c>
      <c r="E698" s="20">
        <v>2</v>
      </c>
      <c r="G698" s="2">
        <f t="shared" si="11"/>
        <v>24.199999999999953</v>
      </c>
      <c r="I698" s="422"/>
    </row>
    <row r="699" spans="1:12">
      <c r="B699" s="422"/>
      <c r="C699" s="422"/>
      <c r="D699" t="s">
        <v>14</v>
      </c>
      <c r="E699" s="207">
        <v>60</v>
      </c>
      <c r="G699" s="2">
        <f t="shared" si="11"/>
        <v>84.19999999999996</v>
      </c>
      <c r="I699" s="421"/>
    </row>
    <row r="700" spans="1:12">
      <c r="B700" s="422"/>
      <c r="C700" s="422"/>
      <c r="D700" t="s">
        <v>15</v>
      </c>
      <c r="E700" s="207">
        <v>5</v>
      </c>
      <c r="G700" s="2">
        <f t="shared" si="11"/>
        <v>89.19999999999996</v>
      </c>
      <c r="I700" s="422"/>
    </row>
    <row r="701" spans="1:12">
      <c r="A701" s="3">
        <v>45250</v>
      </c>
      <c r="B701" s="422">
        <v>27801</v>
      </c>
      <c r="C701" s="422" t="s">
        <v>25</v>
      </c>
      <c r="D701" t="s">
        <v>14</v>
      </c>
      <c r="F701" s="207">
        <v>60</v>
      </c>
      <c r="G701" s="2">
        <f t="shared" si="11"/>
        <v>29.19999999999996</v>
      </c>
      <c r="I701" s="421"/>
      <c r="L701" s="5"/>
    </row>
    <row r="702" spans="1:12">
      <c r="A702" s="3">
        <v>45250</v>
      </c>
      <c r="B702" s="422">
        <v>27801</v>
      </c>
      <c r="C702" s="422" t="s">
        <v>25</v>
      </c>
      <c r="D702" t="s">
        <v>15</v>
      </c>
      <c r="F702" s="207">
        <v>5</v>
      </c>
      <c r="G702" s="2">
        <f t="shared" si="11"/>
        <v>24.19999999999996</v>
      </c>
      <c r="I702" s="422"/>
      <c r="L702" s="5"/>
    </row>
    <row r="703" spans="1:12">
      <c r="A703" s="3">
        <v>45344</v>
      </c>
      <c r="B703" s="422">
        <v>28283</v>
      </c>
      <c r="C703" s="422" t="s">
        <v>25</v>
      </c>
      <c r="D703" t="s">
        <v>12</v>
      </c>
      <c r="F703" s="20">
        <v>22.2</v>
      </c>
      <c r="G703" s="2">
        <f t="shared" si="11"/>
        <v>1.9999999999999609</v>
      </c>
      <c r="I703" s="422"/>
      <c r="L703" s="5"/>
    </row>
    <row r="704" spans="1:12">
      <c r="A704" s="3">
        <v>45344</v>
      </c>
      <c r="B704" s="422">
        <v>28283</v>
      </c>
      <c r="C704" s="422" t="s">
        <v>25</v>
      </c>
      <c r="D704" t="s">
        <v>13</v>
      </c>
      <c r="F704" s="20">
        <v>2</v>
      </c>
      <c r="G704" s="2">
        <f t="shared" si="11"/>
        <v>-3.907985046680551E-14</v>
      </c>
      <c r="I704" s="422"/>
      <c r="L704" s="5"/>
    </row>
    <row r="705" spans="1:13">
      <c r="A705" s="81">
        <v>45260</v>
      </c>
      <c r="B705" s="421" t="s">
        <v>10</v>
      </c>
      <c r="C705" s="421" t="s">
        <v>26</v>
      </c>
      <c r="D705" t="s">
        <v>12</v>
      </c>
      <c r="E705" s="20">
        <v>24.1</v>
      </c>
      <c r="G705" s="2">
        <f t="shared" si="11"/>
        <v>24.099999999999962</v>
      </c>
      <c r="I705" s="422"/>
      <c r="K705" s="5"/>
    </row>
    <row r="706" spans="1:13">
      <c r="A706" s="70"/>
      <c r="B706" s="422"/>
      <c r="C706" s="422"/>
      <c r="D706" t="s">
        <v>13</v>
      </c>
      <c r="E706" s="20">
        <v>5</v>
      </c>
      <c r="G706" s="2">
        <f t="shared" si="11"/>
        <v>29.099999999999962</v>
      </c>
      <c r="I706" s="422"/>
      <c r="K706" s="5"/>
    </row>
    <row r="707" spans="1:13">
      <c r="A707" s="70"/>
      <c r="B707" s="422"/>
      <c r="C707" s="422"/>
      <c r="D707" t="s">
        <v>14</v>
      </c>
      <c r="E707" s="207">
        <v>60</v>
      </c>
      <c r="G707" s="2">
        <f t="shared" si="11"/>
        <v>89.099999999999966</v>
      </c>
      <c r="I707" s="421"/>
      <c r="L707" s="20"/>
    </row>
    <row r="708" spans="1:13">
      <c r="A708" s="70"/>
      <c r="B708" s="422"/>
      <c r="C708" s="422"/>
      <c r="D708" t="s">
        <v>15</v>
      </c>
      <c r="E708" s="207">
        <v>5</v>
      </c>
      <c r="G708" s="2">
        <f t="shared" si="11"/>
        <v>94.099999999999966</v>
      </c>
      <c r="I708" s="422"/>
      <c r="L708" s="20"/>
    </row>
    <row r="709" spans="1:13">
      <c r="A709" s="3">
        <v>45264</v>
      </c>
      <c r="B709" s="422">
        <v>27891</v>
      </c>
      <c r="C709" s="422" t="s">
        <v>26</v>
      </c>
      <c r="D709" t="s">
        <v>14</v>
      </c>
      <c r="F709" s="5">
        <v>60</v>
      </c>
      <c r="G709" s="2">
        <f t="shared" si="11"/>
        <v>34.099999999999966</v>
      </c>
      <c r="I709" s="422"/>
      <c r="K709" s="207"/>
    </row>
    <row r="710" spans="1:13">
      <c r="A710" s="3">
        <v>45264</v>
      </c>
      <c r="B710" s="422">
        <v>27891</v>
      </c>
      <c r="C710" s="422" t="s">
        <v>26</v>
      </c>
      <c r="D710" t="s">
        <v>15</v>
      </c>
      <c r="F710" s="5">
        <v>5</v>
      </c>
      <c r="G710" s="2">
        <f t="shared" si="11"/>
        <v>29.099999999999966</v>
      </c>
      <c r="I710" s="422"/>
      <c r="K710" s="207"/>
    </row>
    <row r="711" spans="1:13">
      <c r="A711" s="3">
        <v>45344</v>
      </c>
      <c r="B711" s="422">
        <v>28283</v>
      </c>
      <c r="C711" s="422" t="s">
        <v>26</v>
      </c>
      <c r="D711" t="s">
        <v>12</v>
      </c>
      <c r="F711" s="20">
        <v>24.1</v>
      </c>
      <c r="G711" s="2">
        <f t="shared" si="11"/>
        <v>4.9999999999999645</v>
      </c>
      <c r="I711" s="422"/>
      <c r="K711" s="207"/>
    </row>
    <row r="712" spans="1:13">
      <c r="A712" s="3">
        <v>45344</v>
      </c>
      <c r="B712" s="422">
        <v>28283</v>
      </c>
      <c r="C712" s="422" t="s">
        <v>26</v>
      </c>
      <c r="D712" t="s">
        <v>13</v>
      </c>
      <c r="F712" s="20">
        <v>5</v>
      </c>
      <c r="G712" s="2">
        <f t="shared" si="11"/>
        <v>-3.5527136788005009E-14</v>
      </c>
      <c r="I712" s="422"/>
      <c r="K712" s="207"/>
    </row>
    <row r="713" spans="1:13">
      <c r="A713" s="31">
        <v>45291</v>
      </c>
      <c r="B713" s="421" t="s">
        <v>10</v>
      </c>
      <c r="C713" s="421" t="s">
        <v>27</v>
      </c>
      <c r="D713" t="s">
        <v>12</v>
      </c>
      <c r="E713" s="5">
        <v>38</v>
      </c>
      <c r="G713" s="2">
        <f t="shared" si="11"/>
        <v>37.999999999999964</v>
      </c>
      <c r="K713" s="28"/>
      <c r="L713" s="28"/>
      <c r="M713" s="28"/>
    </row>
    <row r="714" spans="1:13">
      <c r="B714" s="422"/>
      <c r="C714" s="422"/>
      <c r="D714" t="s">
        <v>13</v>
      </c>
      <c r="E714" s="5">
        <v>5</v>
      </c>
      <c r="G714" s="2">
        <f t="shared" si="11"/>
        <v>42.999999999999964</v>
      </c>
    </row>
    <row r="715" spans="1:13">
      <c r="B715" s="422"/>
      <c r="C715" s="422"/>
      <c r="D715" t="s">
        <v>14</v>
      </c>
      <c r="E715" s="5">
        <v>60</v>
      </c>
      <c r="G715" s="2">
        <f t="shared" si="11"/>
        <v>102.99999999999997</v>
      </c>
    </row>
    <row r="716" spans="1:13">
      <c r="B716" s="422"/>
      <c r="C716" s="422"/>
      <c r="D716" t="s">
        <v>15</v>
      </c>
      <c r="E716" s="5">
        <v>5</v>
      </c>
      <c r="G716" s="2">
        <f t="shared" si="11"/>
        <v>107.99999999999997</v>
      </c>
    </row>
    <row r="717" spans="1:13">
      <c r="A717" s="3">
        <v>45343</v>
      </c>
      <c r="B717" s="422">
        <v>28275</v>
      </c>
      <c r="C717" s="422" t="s">
        <v>27</v>
      </c>
      <c r="D717" t="s">
        <v>14</v>
      </c>
      <c r="E717" s="5"/>
      <c r="F717" s="5">
        <v>60</v>
      </c>
      <c r="G717" s="2">
        <f t="shared" si="11"/>
        <v>47.999999999999972</v>
      </c>
    </row>
    <row r="718" spans="1:13">
      <c r="A718" s="3">
        <v>45343</v>
      </c>
      <c r="B718" s="422">
        <v>28275</v>
      </c>
      <c r="C718" s="422" t="s">
        <v>27</v>
      </c>
      <c r="D718" t="s">
        <v>15</v>
      </c>
      <c r="E718" s="5"/>
      <c r="F718" s="5">
        <v>5</v>
      </c>
      <c r="G718" s="2">
        <f t="shared" si="11"/>
        <v>42.999999999999972</v>
      </c>
    </row>
    <row r="719" spans="1:13">
      <c r="A719" s="3">
        <v>45344</v>
      </c>
      <c r="B719" s="422">
        <v>28283</v>
      </c>
      <c r="C719" s="422" t="s">
        <v>27</v>
      </c>
      <c r="D719" t="s">
        <v>12</v>
      </c>
      <c r="E719" s="5"/>
      <c r="F719" s="5">
        <v>38</v>
      </c>
      <c r="G719" s="2">
        <f t="shared" si="11"/>
        <v>4.9999999999999716</v>
      </c>
    </row>
    <row r="720" spans="1:13">
      <c r="A720" s="3">
        <v>45344</v>
      </c>
      <c r="B720" s="422">
        <v>28283</v>
      </c>
      <c r="C720" s="422" t="s">
        <v>27</v>
      </c>
      <c r="D720" t="s">
        <v>13</v>
      </c>
      <c r="E720" s="5"/>
      <c r="F720" s="5">
        <v>5</v>
      </c>
      <c r="G720" s="2">
        <f t="shared" si="11"/>
        <v>-2.8421709430404007E-14</v>
      </c>
    </row>
    <row r="721" spans="1:7">
      <c r="A721" s="81">
        <v>45322</v>
      </c>
      <c r="B721" s="421" t="s">
        <v>10</v>
      </c>
      <c r="C721" s="421" t="s">
        <v>11</v>
      </c>
      <c r="D721" t="s">
        <v>12</v>
      </c>
      <c r="E721" s="20">
        <v>28.8</v>
      </c>
      <c r="G721" s="2">
        <f t="shared" si="11"/>
        <v>28.799999999999972</v>
      </c>
    </row>
    <row r="722" spans="1:7">
      <c r="A722" s="70"/>
      <c r="B722" s="422"/>
      <c r="C722" s="422"/>
      <c r="D722" t="s">
        <v>13</v>
      </c>
      <c r="E722" s="20">
        <v>8.8000000000000007</v>
      </c>
      <c r="G722" s="2">
        <f t="shared" si="11"/>
        <v>37.599999999999973</v>
      </c>
    </row>
    <row r="723" spans="1:7">
      <c r="A723" s="70"/>
      <c r="B723" s="422"/>
      <c r="C723" s="422"/>
      <c r="D723" t="s">
        <v>14</v>
      </c>
      <c r="E723" s="207">
        <v>60</v>
      </c>
      <c r="G723" s="2">
        <f t="shared" si="11"/>
        <v>97.599999999999966</v>
      </c>
    </row>
    <row r="724" spans="1:7">
      <c r="A724" s="70"/>
      <c r="B724" s="422"/>
      <c r="C724" s="422"/>
      <c r="D724" t="s">
        <v>15</v>
      </c>
      <c r="E724" s="207">
        <v>5</v>
      </c>
      <c r="G724" s="2">
        <f t="shared" si="11"/>
        <v>102.59999999999997</v>
      </c>
    </row>
    <row r="725" spans="1:7">
      <c r="A725" s="3">
        <v>45343</v>
      </c>
      <c r="B725" s="422">
        <v>28275</v>
      </c>
      <c r="C725" s="422" t="s">
        <v>11</v>
      </c>
      <c r="D725" t="s">
        <v>14</v>
      </c>
      <c r="F725" s="207">
        <v>60</v>
      </c>
      <c r="G725" s="2">
        <f t="shared" si="11"/>
        <v>42.599999999999966</v>
      </c>
    </row>
    <row r="726" spans="1:7">
      <c r="A726" s="3">
        <v>45343</v>
      </c>
      <c r="B726" s="422">
        <v>28275</v>
      </c>
      <c r="C726" s="422" t="s">
        <v>11</v>
      </c>
      <c r="D726" t="s">
        <v>15</v>
      </c>
      <c r="F726" s="207">
        <v>5</v>
      </c>
      <c r="G726" s="2">
        <f t="shared" si="11"/>
        <v>37.599999999999966</v>
      </c>
    </row>
    <row r="727" spans="1:7">
      <c r="A727" s="3">
        <v>45344</v>
      </c>
      <c r="B727" s="422">
        <v>28283</v>
      </c>
      <c r="C727" s="422" t="s">
        <v>11</v>
      </c>
      <c r="D727" t="s">
        <v>12</v>
      </c>
      <c r="F727" s="20">
        <v>28.8</v>
      </c>
      <c r="G727" s="2">
        <f t="shared" si="11"/>
        <v>8.7999999999999652</v>
      </c>
    </row>
    <row r="728" spans="1:7">
      <c r="A728" s="3">
        <v>45344</v>
      </c>
      <c r="B728" s="422">
        <v>28283</v>
      </c>
      <c r="C728" s="422" t="s">
        <v>11</v>
      </c>
      <c r="D728" t="s">
        <v>13</v>
      </c>
      <c r="F728" s="20">
        <v>8.8000000000000007</v>
      </c>
      <c r="G728" s="2">
        <f t="shared" ref="G728:G729" si="12">+G727+E728-F728</f>
        <v>-3.5527136788005009E-14</v>
      </c>
    </row>
    <row r="729" spans="1:7">
      <c r="A729" s="31">
        <v>45351</v>
      </c>
      <c r="B729" s="421" t="s">
        <v>10</v>
      </c>
      <c r="C729" s="421" t="s">
        <v>17</v>
      </c>
      <c r="D729" t="s">
        <v>12</v>
      </c>
      <c r="E729" s="20">
        <v>29.8</v>
      </c>
      <c r="G729" s="2">
        <f t="shared" si="12"/>
        <v>29.799999999999965</v>
      </c>
    </row>
    <row r="730" spans="1:7">
      <c r="B730" s="422"/>
      <c r="C730" s="422"/>
      <c r="D730" t="s">
        <v>13</v>
      </c>
      <c r="E730" s="20">
        <v>5</v>
      </c>
      <c r="G730" s="2">
        <f>+G729+E730-F730</f>
        <v>34.799999999999969</v>
      </c>
    </row>
    <row r="731" spans="1:7">
      <c r="B731" s="422"/>
      <c r="C731" s="422"/>
      <c r="D731" t="s">
        <v>14</v>
      </c>
      <c r="E731" s="207">
        <v>58</v>
      </c>
      <c r="G731" s="2">
        <f>+G730+E731-F731</f>
        <v>92.799999999999969</v>
      </c>
    </row>
    <row r="732" spans="1:7">
      <c r="B732" s="422"/>
      <c r="C732" s="422"/>
      <c r="D732" t="s">
        <v>15</v>
      </c>
      <c r="E732" s="207">
        <v>5</v>
      </c>
      <c r="G732" s="2">
        <f>+G731+E732-F732</f>
        <v>97.799999999999969</v>
      </c>
    </row>
    <row r="733" spans="1:7">
      <c r="A733" s="3">
        <v>45356</v>
      </c>
      <c r="B733" s="422">
        <v>28415</v>
      </c>
      <c r="C733" s="422" t="s">
        <v>17</v>
      </c>
      <c r="D733" t="s">
        <v>14</v>
      </c>
      <c r="E733" s="207"/>
      <c r="F733" s="207">
        <v>58</v>
      </c>
      <c r="G733" s="2">
        <f>+G732+E733-F733</f>
        <v>39.799999999999969</v>
      </c>
    </row>
    <row r="734" spans="1:7">
      <c r="A734" s="3">
        <v>45356</v>
      </c>
      <c r="B734" s="422">
        <v>28415</v>
      </c>
      <c r="C734" s="422" t="s">
        <v>17</v>
      </c>
      <c r="D734" t="s">
        <v>15</v>
      </c>
      <c r="E734" s="207"/>
      <c r="F734" s="207">
        <v>5</v>
      </c>
      <c r="G734" s="2">
        <f>+G733+E734-F734</f>
        <v>34.799999999999969</v>
      </c>
    </row>
    <row r="735" spans="1:7">
      <c r="A735" s="3">
        <v>45376</v>
      </c>
      <c r="B735" s="422">
        <v>28664</v>
      </c>
      <c r="C735" s="422" t="s">
        <v>17</v>
      </c>
      <c r="D735" t="s">
        <v>12</v>
      </c>
      <c r="F735" s="29">
        <v>29.8</v>
      </c>
      <c r="G735" s="2">
        <f>+G734+E735-F735</f>
        <v>4.999999999999968</v>
      </c>
    </row>
    <row r="736" spans="1:7">
      <c r="A736" s="3">
        <v>45376</v>
      </c>
      <c r="B736" s="422">
        <v>28664</v>
      </c>
      <c r="C736" s="422" t="s">
        <v>17</v>
      </c>
      <c r="D736" t="s">
        <v>13</v>
      </c>
      <c r="F736" s="29">
        <v>5</v>
      </c>
      <c r="G736" s="2">
        <f t="shared" ref="G736:G799" si="13">+G735+E736-F736</f>
        <v>-3.1974423109204508E-14</v>
      </c>
    </row>
    <row r="737" spans="1:11">
      <c r="A737" s="31">
        <v>45382</v>
      </c>
      <c r="B737" s="421" t="s">
        <v>10</v>
      </c>
      <c r="C737" s="421" t="s">
        <v>18</v>
      </c>
      <c r="D737" t="s">
        <v>12</v>
      </c>
      <c r="E737" s="207">
        <v>28.8</v>
      </c>
      <c r="G737" s="2">
        <f t="shared" si="13"/>
        <v>28.799999999999969</v>
      </c>
    </row>
    <row r="738" spans="1:11">
      <c r="B738" s="422"/>
      <c r="C738" s="422"/>
      <c r="D738" t="s">
        <v>13</v>
      </c>
      <c r="E738" s="207">
        <v>5</v>
      </c>
      <c r="G738" s="2">
        <f t="shared" si="13"/>
        <v>33.799999999999969</v>
      </c>
    </row>
    <row r="739" spans="1:11">
      <c r="B739" s="422"/>
      <c r="C739" s="422"/>
      <c r="D739" t="s">
        <v>14</v>
      </c>
      <c r="E739" s="207">
        <v>60</v>
      </c>
      <c r="G739" s="2">
        <f t="shared" si="13"/>
        <v>93.799999999999969</v>
      </c>
    </row>
    <row r="740" spans="1:11">
      <c r="B740" s="422"/>
      <c r="C740" s="422"/>
      <c r="D740" t="s">
        <v>15</v>
      </c>
      <c r="E740" s="207">
        <v>5</v>
      </c>
      <c r="G740" s="2">
        <f t="shared" si="13"/>
        <v>98.799999999999969</v>
      </c>
    </row>
    <row r="741" spans="1:11">
      <c r="A741" s="3">
        <v>45432</v>
      </c>
      <c r="B741" s="422">
        <v>28887</v>
      </c>
      <c r="C741" s="422" t="s">
        <v>18</v>
      </c>
      <c r="D741" t="s">
        <v>14</v>
      </c>
      <c r="F741" s="207">
        <v>60</v>
      </c>
      <c r="G741" s="2">
        <f t="shared" si="13"/>
        <v>38.799999999999969</v>
      </c>
    </row>
    <row r="742" spans="1:11">
      <c r="A742" s="3">
        <v>45432</v>
      </c>
      <c r="B742" s="422">
        <v>28887</v>
      </c>
      <c r="C742" s="422" t="s">
        <v>18</v>
      </c>
      <c r="D742" t="s">
        <v>15</v>
      </c>
      <c r="F742" s="207">
        <v>5</v>
      </c>
      <c r="G742" s="2">
        <f t="shared" si="13"/>
        <v>33.799999999999969</v>
      </c>
    </row>
    <row r="743" spans="1:11">
      <c r="A743" s="3">
        <v>45482</v>
      </c>
      <c r="B743" s="422">
        <v>29221</v>
      </c>
      <c r="C743" s="422" t="s">
        <v>18</v>
      </c>
      <c r="D743" t="s">
        <v>12</v>
      </c>
      <c r="F743" s="207">
        <v>28.8</v>
      </c>
      <c r="G743" s="2">
        <f t="shared" si="13"/>
        <v>4.999999999999968</v>
      </c>
    </row>
    <row r="744" spans="1:11">
      <c r="A744" s="3">
        <v>45482</v>
      </c>
      <c r="B744" s="422">
        <v>29221</v>
      </c>
      <c r="C744" s="422" t="s">
        <v>18</v>
      </c>
      <c r="D744" t="s">
        <v>13</v>
      </c>
      <c r="F744" s="207">
        <v>5</v>
      </c>
      <c r="G744" s="2">
        <f t="shared" si="13"/>
        <v>-3.1974423109204508E-14</v>
      </c>
    </row>
    <row r="745" spans="1:11">
      <c r="A745" s="31">
        <v>45412</v>
      </c>
      <c r="B745" s="421" t="s">
        <v>10</v>
      </c>
      <c r="C745" s="421" t="s">
        <v>19</v>
      </c>
      <c r="D745" t="s">
        <v>12</v>
      </c>
      <c r="E745" s="207">
        <v>28.7</v>
      </c>
      <c r="G745" s="2">
        <f t="shared" si="13"/>
        <v>28.699999999999967</v>
      </c>
    </row>
    <row r="746" spans="1:11">
      <c r="B746" s="422"/>
      <c r="C746" s="422"/>
      <c r="D746" t="s">
        <v>13</v>
      </c>
      <c r="E746" s="207">
        <v>5</v>
      </c>
      <c r="G746" s="2">
        <f t="shared" si="13"/>
        <v>33.699999999999967</v>
      </c>
    </row>
    <row r="747" spans="1:11">
      <c r="B747" s="422"/>
      <c r="C747" s="422"/>
      <c r="D747" t="s">
        <v>14</v>
      </c>
      <c r="E747" s="207">
        <v>60</v>
      </c>
      <c r="G747" s="2">
        <f t="shared" si="13"/>
        <v>93.69999999999996</v>
      </c>
    </row>
    <row r="748" spans="1:11">
      <c r="B748" s="422"/>
      <c r="C748" s="422"/>
      <c r="D748" t="s">
        <v>15</v>
      </c>
      <c r="E748" s="207">
        <v>5</v>
      </c>
      <c r="G748" s="2">
        <f t="shared" si="13"/>
        <v>98.69999999999996</v>
      </c>
      <c r="I748" s="421"/>
      <c r="K748" s="207"/>
    </row>
    <row r="749" spans="1:11">
      <c r="A749" s="3">
        <v>45432</v>
      </c>
      <c r="B749" s="422">
        <v>28887</v>
      </c>
      <c r="C749" s="422" t="s">
        <v>19</v>
      </c>
      <c r="D749" t="s">
        <v>14</v>
      </c>
      <c r="F749" s="207">
        <v>60</v>
      </c>
      <c r="G749" s="2">
        <f t="shared" si="13"/>
        <v>38.69999999999996</v>
      </c>
      <c r="K749" s="207"/>
    </row>
    <row r="750" spans="1:11">
      <c r="A750" s="3">
        <v>45432</v>
      </c>
      <c r="B750" s="422">
        <v>28887</v>
      </c>
      <c r="C750" s="422" t="s">
        <v>19</v>
      </c>
      <c r="D750" t="s">
        <v>15</v>
      </c>
      <c r="F750" s="207">
        <v>5</v>
      </c>
      <c r="G750" s="2">
        <f t="shared" si="13"/>
        <v>33.69999999999996</v>
      </c>
      <c r="I750" s="421"/>
      <c r="K750" s="207"/>
    </row>
    <row r="751" spans="1:11">
      <c r="A751" s="3">
        <v>45482</v>
      </c>
      <c r="B751" s="422">
        <v>29221</v>
      </c>
      <c r="C751" s="422" t="s">
        <v>19</v>
      </c>
      <c r="D751" t="s">
        <v>12</v>
      </c>
      <c r="F751" s="207">
        <v>28.7</v>
      </c>
      <c r="G751" s="2">
        <f t="shared" si="13"/>
        <v>4.9999999999999609</v>
      </c>
      <c r="I751" s="421"/>
      <c r="K751" s="207"/>
    </row>
    <row r="752" spans="1:11">
      <c r="A752" s="3">
        <v>45482</v>
      </c>
      <c r="B752" s="422">
        <v>29221</v>
      </c>
      <c r="C752" s="422" t="s">
        <v>19</v>
      </c>
      <c r="D752" t="s">
        <v>13</v>
      </c>
      <c r="F752" s="207">
        <v>5</v>
      </c>
      <c r="G752" s="2">
        <f t="shared" si="13"/>
        <v>-3.907985046680551E-14</v>
      </c>
      <c r="I752" s="421"/>
      <c r="K752" s="207"/>
    </row>
    <row r="753" spans="1:12">
      <c r="A753" s="31">
        <v>45443</v>
      </c>
      <c r="B753" s="421" t="s">
        <v>10</v>
      </c>
      <c r="C753" s="421" t="s">
        <v>20</v>
      </c>
      <c r="D753" t="s">
        <v>12</v>
      </c>
      <c r="E753" s="207">
        <v>26.1</v>
      </c>
      <c r="G753" s="2">
        <f t="shared" si="13"/>
        <v>26.099999999999962</v>
      </c>
      <c r="I753" s="422"/>
      <c r="K753" s="207"/>
    </row>
    <row r="754" spans="1:12">
      <c r="B754" s="422"/>
      <c r="C754" s="422"/>
      <c r="D754" t="s">
        <v>13</v>
      </c>
      <c r="E754" s="207">
        <v>5</v>
      </c>
      <c r="G754" s="2">
        <f t="shared" si="13"/>
        <v>31.099999999999962</v>
      </c>
      <c r="I754" s="421"/>
      <c r="K754" s="207"/>
    </row>
    <row r="755" spans="1:12">
      <c r="B755" s="422"/>
      <c r="C755" s="422"/>
      <c r="D755" t="s">
        <v>14</v>
      </c>
      <c r="E755" s="207">
        <v>60</v>
      </c>
      <c r="G755" s="2">
        <f t="shared" si="13"/>
        <v>91.099999999999966</v>
      </c>
      <c r="I755" s="422"/>
      <c r="K755" s="207"/>
    </row>
    <row r="756" spans="1:12">
      <c r="B756" s="422"/>
      <c r="C756" s="422"/>
      <c r="D756" t="s">
        <v>15</v>
      </c>
      <c r="E756" s="207">
        <v>5</v>
      </c>
      <c r="G756" s="2">
        <f t="shared" si="13"/>
        <v>96.099999999999966</v>
      </c>
      <c r="I756" s="421"/>
      <c r="K756" s="207"/>
    </row>
    <row r="757" spans="1:12">
      <c r="A757" s="3">
        <v>45467</v>
      </c>
      <c r="B757" s="422">
        <v>29064</v>
      </c>
      <c r="C757" s="422" t="s">
        <v>20</v>
      </c>
      <c r="D757" t="s">
        <v>14</v>
      </c>
      <c r="E757" s="207"/>
      <c r="F757" s="207">
        <v>60</v>
      </c>
      <c r="G757" s="2">
        <f t="shared" si="13"/>
        <v>36.099999999999966</v>
      </c>
      <c r="K757" s="207"/>
    </row>
    <row r="758" spans="1:12">
      <c r="A758" s="3">
        <v>45467</v>
      </c>
      <c r="B758" s="422">
        <v>29064</v>
      </c>
      <c r="C758" s="422" t="s">
        <v>20</v>
      </c>
      <c r="D758" t="s">
        <v>15</v>
      </c>
      <c r="E758" s="207"/>
      <c r="F758" s="207">
        <v>5</v>
      </c>
      <c r="G758" s="2">
        <f t="shared" si="13"/>
        <v>31.099999999999966</v>
      </c>
      <c r="K758" s="28"/>
    </row>
    <row r="759" spans="1:12">
      <c r="A759" s="3">
        <v>45482</v>
      </c>
      <c r="B759" s="422">
        <v>29221</v>
      </c>
      <c r="C759" s="422" t="s">
        <v>20</v>
      </c>
      <c r="D759" t="s">
        <v>12</v>
      </c>
      <c r="E759" s="207"/>
      <c r="F759" s="207">
        <v>26.1</v>
      </c>
      <c r="G759" s="2">
        <f t="shared" si="13"/>
        <v>4.9999999999999645</v>
      </c>
      <c r="K759" s="28"/>
    </row>
    <row r="760" spans="1:12">
      <c r="A760" s="3">
        <v>45482</v>
      </c>
      <c r="B760" s="422">
        <v>29221</v>
      </c>
      <c r="C760" s="422" t="s">
        <v>20</v>
      </c>
      <c r="D760" t="s">
        <v>13</v>
      </c>
      <c r="E760" s="207"/>
      <c r="F760" s="207">
        <v>5</v>
      </c>
      <c r="G760" s="2">
        <f t="shared" si="13"/>
        <v>-3.5527136788005009E-14</v>
      </c>
      <c r="K760" s="28"/>
    </row>
    <row r="761" spans="1:12">
      <c r="A761" s="81">
        <v>45473</v>
      </c>
      <c r="B761" s="421" t="s">
        <v>10</v>
      </c>
      <c r="C761" s="421" t="s">
        <v>21</v>
      </c>
      <c r="D761" t="s">
        <v>12</v>
      </c>
      <c r="E761" s="207">
        <v>25.3</v>
      </c>
      <c r="G761" s="2">
        <f t="shared" si="13"/>
        <v>25.299999999999965</v>
      </c>
      <c r="L761" s="28"/>
    </row>
    <row r="762" spans="1:12">
      <c r="A762" s="70"/>
      <c r="B762" s="422"/>
      <c r="C762" s="422"/>
      <c r="D762" t="s">
        <v>13</v>
      </c>
      <c r="E762" s="207">
        <v>7</v>
      </c>
      <c r="G762" s="2">
        <f t="shared" si="13"/>
        <v>32.299999999999969</v>
      </c>
    </row>
    <row r="763" spans="1:12">
      <c r="A763" s="70"/>
      <c r="B763" s="422"/>
      <c r="C763" s="422"/>
      <c r="D763" t="s">
        <v>14</v>
      </c>
      <c r="E763" s="207">
        <v>60</v>
      </c>
      <c r="G763" s="2">
        <f t="shared" si="13"/>
        <v>92.299999999999969</v>
      </c>
    </row>
    <row r="764" spans="1:12">
      <c r="A764" s="70"/>
      <c r="B764" s="422"/>
      <c r="C764" s="422"/>
      <c r="D764" t="s">
        <v>15</v>
      </c>
      <c r="E764" s="207">
        <v>5</v>
      </c>
      <c r="G764" s="2">
        <f t="shared" si="13"/>
        <v>97.299999999999969</v>
      </c>
    </row>
    <row r="765" spans="1:12">
      <c r="A765" s="3">
        <v>45482</v>
      </c>
      <c r="B765" s="422">
        <v>29212</v>
      </c>
      <c r="C765" s="422" t="s">
        <v>21</v>
      </c>
      <c r="D765" t="s">
        <v>14</v>
      </c>
      <c r="E765" s="207"/>
      <c r="F765" s="207">
        <v>60</v>
      </c>
      <c r="G765" s="2">
        <f t="shared" si="13"/>
        <v>37.299999999999969</v>
      </c>
      <c r="I765" s="421"/>
      <c r="K765" s="207"/>
    </row>
    <row r="766" spans="1:12">
      <c r="A766" s="3">
        <v>45482</v>
      </c>
      <c r="B766" s="422">
        <v>29212</v>
      </c>
      <c r="C766" s="422" t="s">
        <v>21</v>
      </c>
      <c r="D766" t="s">
        <v>15</v>
      </c>
      <c r="E766" s="207"/>
      <c r="F766" s="207">
        <v>5</v>
      </c>
      <c r="G766" s="2">
        <f t="shared" si="13"/>
        <v>32.299999999999969</v>
      </c>
      <c r="I766" s="422"/>
      <c r="K766" s="207"/>
    </row>
    <row r="767" spans="1:12">
      <c r="A767" s="70">
        <v>45611</v>
      </c>
      <c r="B767" s="422">
        <v>30011</v>
      </c>
      <c r="C767" s="422" t="s">
        <v>21</v>
      </c>
      <c r="D767" t="s">
        <v>12</v>
      </c>
      <c r="E767" s="207"/>
      <c r="F767" s="207">
        <v>25.3</v>
      </c>
      <c r="G767" s="2">
        <f t="shared" si="13"/>
        <v>6.999999999999968</v>
      </c>
      <c r="I767" s="422"/>
      <c r="K767" s="207"/>
    </row>
    <row r="768" spans="1:12">
      <c r="A768" s="70">
        <v>45611</v>
      </c>
      <c r="B768" s="422">
        <v>30011</v>
      </c>
      <c r="C768" s="422" t="s">
        <v>21</v>
      </c>
      <c r="D768" t="s">
        <v>13</v>
      </c>
      <c r="E768" s="207"/>
      <c r="F768" s="207">
        <v>7</v>
      </c>
      <c r="G768" s="2">
        <f t="shared" si="13"/>
        <v>-3.1974423109204508E-14</v>
      </c>
      <c r="I768" s="422"/>
      <c r="K768" s="207"/>
    </row>
    <row r="769" spans="1:12">
      <c r="A769" s="81">
        <v>45504</v>
      </c>
      <c r="B769" s="421" t="s">
        <v>10</v>
      </c>
      <c r="C769" s="421" t="s">
        <v>22</v>
      </c>
      <c r="D769" t="s">
        <v>12</v>
      </c>
      <c r="E769" s="207">
        <v>24.9</v>
      </c>
      <c r="G769" s="2">
        <f t="shared" si="13"/>
        <v>24.899999999999967</v>
      </c>
      <c r="I769" s="421"/>
      <c r="K769" s="207"/>
    </row>
    <row r="770" spans="1:12">
      <c r="A770" s="70"/>
      <c r="B770" s="422"/>
      <c r="C770" s="422"/>
      <c r="D770" t="s">
        <v>13</v>
      </c>
      <c r="E770" s="207">
        <v>7</v>
      </c>
      <c r="G770" s="2">
        <f t="shared" si="13"/>
        <v>31.899999999999967</v>
      </c>
      <c r="I770" s="422"/>
      <c r="K770" s="207"/>
    </row>
    <row r="771" spans="1:12">
      <c r="A771" s="70"/>
      <c r="B771" s="422"/>
      <c r="C771" s="422"/>
      <c r="D771" t="s">
        <v>14</v>
      </c>
      <c r="E771" s="207">
        <v>60</v>
      </c>
      <c r="G771" s="2">
        <f t="shared" si="13"/>
        <v>91.899999999999963</v>
      </c>
      <c r="I771" s="421"/>
      <c r="K771" s="207"/>
    </row>
    <row r="772" spans="1:12">
      <c r="A772" s="70"/>
      <c r="B772" s="422"/>
      <c r="C772" s="422"/>
      <c r="D772" t="s">
        <v>15</v>
      </c>
      <c r="E772" s="207">
        <v>5</v>
      </c>
      <c r="G772" s="2">
        <f t="shared" si="13"/>
        <v>96.899999999999963</v>
      </c>
      <c r="I772" s="422"/>
      <c r="K772" s="207"/>
    </row>
    <row r="773" spans="1:12">
      <c r="A773" s="70"/>
      <c r="B773" s="422"/>
      <c r="C773" s="422"/>
      <c r="D773" t="s">
        <v>153</v>
      </c>
      <c r="E773" s="207">
        <v>250</v>
      </c>
      <c r="G773" s="2">
        <f t="shared" si="13"/>
        <v>346.9</v>
      </c>
      <c r="I773" s="421"/>
      <c r="K773" s="207"/>
    </row>
    <row r="774" spans="1:12">
      <c r="A774" s="3">
        <v>45552</v>
      </c>
      <c r="B774" s="422">
        <v>29677</v>
      </c>
      <c r="C774" s="422" t="s">
        <v>22</v>
      </c>
      <c r="D774" t="s">
        <v>14</v>
      </c>
      <c r="E774" s="207"/>
      <c r="F774" s="207">
        <v>60</v>
      </c>
      <c r="G774" s="2">
        <f t="shared" si="13"/>
        <v>286.89999999999998</v>
      </c>
      <c r="I774" s="422"/>
      <c r="K774" s="207"/>
    </row>
    <row r="775" spans="1:12">
      <c r="A775" s="3">
        <v>45552</v>
      </c>
      <c r="B775" s="422">
        <v>29677</v>
      </c>
      <c r="C775" s="422" t="s">
        <v>22</v>
      </c>
      <c r="D775" t="s">
        <v>15</v>
      </c>
      <c r="E775" s="207"/>
      <c r="F775" s="207">
        <v>5</v>
      </c>
      <c r="G775" s="2">
        <f t="shared" si="13"/>
        <v>281.89999999999998</v>
      </c>
      <c r="I775" s="422"/>
      <c r="L775" s="207"/>
    </row>
    <row r="776" spans="1:12">
      <c r="A776" s="3">
        <v>45488</v>
      </c>
      <c r="B776" s="422">
        <v>29336</v>
      </c>
      <c r="C776" s="422" t="s">
        <v>248</v>
      </c>
      <c r="D776" t="s">
        <v>153</v>
      </c>
      <c r="E776" s="207"/>
      <c r="F776" s="207">
        <v>250</v>
      </c>
      <c r="G776" s="2">
        <f t="shared" si="13"/>
        <v>31.899999999999977</v>
      </c>
      <c r="I776" s="422"/>
      <c r="L776" s="207"/>
    </row>
    <row r="777" spans="1:12">
      <c r="A777" s="70">
        <v>45611</v>
      </c>
      <c r="B777" s="422">
        <v>30011</v>
      </c>
      <c r="C777" s="422" t="s">
        <v>22</v>
      </c>
      <c r="D777" t="s">
        <v>12</v>
      </c>
      <c r="E777" s="207"/>
      <c r="F777" s="207">
        <v>24.9</v>
      </c>
      <c r="G777" s="2">
        <f t="shared" si="13"/>
        <v>6.9999999999999787</v>
      </c>
      <c r="I777" s="422"/>
      <c r="L777" s="207"/>
    </row>
    <row r="778" spans="1:12">
      <c r="A778" s="70">
        <v>45611</v>
      </c>
      <c r="B778" s="422">
        <v>30011</v>
      </c>
      <c r="C778" s="422" t="s">
        <v>22</v>
      </c>
      <c r="D778" t="s">
        <v>13</v>
      </c>
      <c r="E778" s="207"/>
      <c r="F778" s="207">
        <v>7</v>
      </c>
      <c r="G778" s="2">
        <f t="shared" si="13"/>
        <v>-2.1316282072803006E-14</v>
      </c>
      <c r="I778" s="422"/>
      <c r="L778" s="207"/>
    </row>
    <row r="779" spans="1:12">
      <c r="A779" s="31">
        <v>45535</v>
      </c>
      <c r="B779" s="421" t="s">
        <v>10</v>
      </c>
      <c r="C779" s="421" t="s">
        <v>57</v>
      </c>
      <c r="D779" t="s">
        <v>12</v>
      </c>
      <c r="E779" s="207">
        <v>24.9</v>
      </c>
      <c r="F779" s="207"/>
      <c r="G779" s="2">
        <f t="shared" si="13"/>
        <v>24.899999999999977</v>
      </c>
      <c r="I779" s="421"/>
      <c r="L779" s="207"/>
    </row>
    <row r="780" spans="1:12">
      <c r="B780" s="422"/>
      <c r="C780" s="422"/>
      <c r="D780" t="s">
        <v>13</v>
      </c>
      <c r="E780" s="207">
        <v>7</v>
      </c>
      <c r="G780" s="2">
        <f t="shared" si="13"/>
        <v>31.899999999999977</v>
      </c>
      <c r="L780" s="207"/>
    </row>
    <row r="781" spans="1:12">
      <c r="B781" s="422"/>
      <c r="C781" s="422"/>
      <c r="D781" t="s">
        <v>14</v>
      </c>
      <c r="E781" s="207">
        <v>60</v>
      </c>
      <c r="G781" s="2">
        <f t="shared" si="13"/>
        <v>91.899999999999977</v>
      </c>
      <c r="K781" s="28"/>
    </row>
    <row r="782" spans="1:12">
      <c r="B782" s="422"/>
      <c r="C782" s="422"/>
      <c r="D782" t="s">
        <v>15</v>
      </c>
      <c r="E782" s="207">
        <v>5</v>
      </c>
      <c r="G782" s="2">
        <f t="shared" si="13"/>
        <v>96.899999999999977</v>
      </c>
    </row>
    <row r="783" spans="1:12">
      <c r="A783" s="3">
        <v>45552</v>
      </c>
      <c r="B783" s="422">
        <v>29677</v>
      </c>
      <c r="C783" s="422" t="s">
        <v>57</v>
      </c>
      <c r="D783" t="s">
        <v>14</v>
      </c>
      <c r="E783" s="207"/>
      <c r="F783" s="207">
        <v>60</v>
      </c>
      <c r="G783" s="2">
        <f t="shared" si="13"/>
        <v>36.899999999999977</v>
      </c>
    </row>
    <row r="784" spans="1:12">
      <c r="A784" s="3">
        <v>45552</v>
      </c>
      <c r="B784" s="422">
        <v>29677</v>
      </c>
      <c r="C784" s="422" t="s">
        <v>57</v>
      </c>
      <c r="D784" t="s">
        <v>15</v>
      </c>
      <c r="E784" s="207"/>
      <c r="F784" s="207">
        <v>5</v>
      </c>
      <c r="G784" s="2">
        <f t="shared" si="13"/>
        <v>31.899999999999977</v>
      </c>
      <c r="K784" s="28"/>
    </row>
    <row r="785" spans="1:11">
      <c r="A785" s="70">
        <v>45611</v>
      </c>
      <c r="B785" s="422">
        <v>30011</v>
      </c>
      <c r="C785" s="422" t="s">
        <v>57</v>
      </c>
      <c r="D785" t="s">
        <v>12</v>
      </c>
      <c r="E785" s="207"/>
      <c r="F785" s="207">
        <v>24.9</v>
      </c>
      <c r="G785" s="2">
        <f t="shared" si="13"/>
        <v>6.9999999999999787</v>
      </c>
      <c r="K785" s="28"/>
    </row>
    <row r="786" spans="1:11">
      <c r="A786" s="70">
        <v>45611</v>
      </c>
      <c r="B786" s="422">
        <v>30011</v>
      </c>
      <c r="C786" s="422" t="s">
        <v>57</v>
      </c>
      <c r="D786" t="s">
        <v>13</v>
      </c>
      <c r="E786" s="207"/>
      <c r="F786" s="207">
        <v>7</v>
      </c>
      <c r="G786" s="2">
        <f t="shared" si="13"/>
        <v>-2.1316282072803006E-14</v>
      </c>
      <c r="K786" s="28"/>
    </row>
    <row r="787" spans="1:11">
      <c r="A787" s="81">
        <v>45565</v>
      </c>
      <c r="B787" s="421" t="s">
        <v>10</v>
      </c>
      <c r="C787" s="421" t="s">
        <v>41</v>
      </c>
      <c r="D787" t="s">
        <v>12</v>
      </c>
      <c r="E787" s="207">
        <v>25.1</v>
      </c>
      <c r="G787" s="2">
        <f t="shared" si="13"/>
        <v>25.09999999999998</v>
      </c>
    </row>
    <row r="788" spans="1:11">
      <c r="A788" s="70"/>
      <c r="B788" s="422"/>
      <c r="C788" s="422"/>
      <c r="D788" t="s">
        <v>13</v>
      </c>
      <c r="E788" s="207">
        <v>5</v>
      </c>
      <c r="G788" s="2">
        <f t="shared" si="13"/>
        <v>30.09999999999998</v>
      </c>
    </row>
    <row r="789" spans="1:11">
      <c r="A789" s="70"/>
      <c r="B789" s="422"/>
      <c r="C789" s="422"/>
      <c r="D789" t="s">
        <v>14</v>
      </c>
      <c r="E789" s="207">
        <v>60</v>
      </c>
      <c r="G789" s="2">
        <f t="shared" si="13"/>
        <v>90.09999999999998</v>
      </c>
    </row>
    <row r="790" spans="1:11">
      <c r="A790" s="70"/>
      <c r="B790" s="422"/>
      <c r="C790" s="422"/>
      <c r="D790" t="s">
        <v>15</v>
      </c>
      <c r="E790" s="207">
        <v>5</v>
      </c>
      <c r="G790" s="2">
        <f t="shared" si="13"/>
        <v>95.09999999999998</v>
      </c>
    </row>
    <row r="791" spans="1:11">
      <c r="A791" s="70">
        <v>45611</v>
      </c>
      <c r="B791" s="422">
        <v>30011</v>
      </c>
      <c r="C791" s="422" t="s">
        <v>41</v>
      </c>
      <c r="D791" t="s">
        <v>12</v>
      </c>
      <c r="E791" s="207"/>
      <c r="F791" s="207">
        <v>25.1</v>
      </c>
      <c r="G791" s="2">
        <f t="shared" si="13"/>
        <v>69.999999999999972</v>
      </c>
    </row>
    <row r="792" spans="1:11">
      <c r="A792" s="70">
        <v>45611</v>
      </c>
      <c r="B792" s="422">
        <v>30011</v>
      </c>
      <c r="C792" s="422" t="s">
        <v>41</v>
      </c>
      <c r="D792" t="s">
        <v>13</v>
      </c>
      <c r="E792" s="207"/>
      <c r="F792" s="207">
        <v>5</v>
      </c>
      <c r="G792" s="2">
        <f t="shared" si="13"/>
        <v>64.999999999999972</v>
      </c>
    </row>
    <row r="793" spans="1:11">
      <c r="A793" s="3">
        <v>45615</v>
      </c>
      <c r="B793" s="422">
        <v>30025</v>
      </c>
      <c r="C793" s="422" t="s">
        <v>41</v>
      </c>
      <c r="D793" t="s">
        <v>14</v>
      </c>
      <c r="E793" s="207"/>
      <c r="F793" s="207">
        <v>60</v>
      </c>
      <c r="G793" s="2">
        <f t="shared" si="13"/>
        <v>4.9999999999999716</v>
      </c>
    </row>
    <row r="794" spans="1:11">
      <c r="A794" s="3">
        <v>45615</v>
      </c>
      <c r="B794" s="422">
        <v>30025</v>
      </c>
      <c r="C794" s="422" t="s">
        <v>41</v>
      </c>
      <c r="D794" t="s">
        <v>15</v>
      </c>
      <c r="E794" s="207"/>
      <c r="F794" s="207">
        <v>5</v>
      </c>
      <c r="G794" s="2">
        <f t="shared" si="13"/>
        <v>-2.8421709430404007E-14</v>
      </c>
    </row>
    <row r="795" spans="1:11">
      <c r="A795" s="81">
        <v>45596</v>
      </c>
      <c r="B795" s="421" t="s">
        <v>10</v>
      </c>
      <c r="C795" s="421" t="s">
        <v>25</v>
      </c>
      <c r="D795" t="s">
        <v>12</v>
      </c>
      <c r="E795" s="207">
        <v>23.6</v>
      </c>
      <c r="G795" s="2">
        <f t="shared" si="13"/>
        <v>23.599999999999973</v>
      </c>
    </row>
    <row r="796" spans="1:11">
      <c r="A796" s="70"/>
      <c r="B796" s="422"/>
      <c r="C796" s="422"/>
      <c r="D796" t="s">
        <v>13</v>
      </c>
      <c r="E796" s="207">
        <v>7</v>
      </c>
      <c r="G796" s="2">
        <f t="shared" si="13"/>
        <v>30.599999999999973</v>
      </c>
    </row>
    <row r="797" spans="1:11">
      <c r="A797" s="70"/>
      <c r="B797" s="422"/>
      <c r="C797" s="422"/>
      <c r="D797" t="s">
        <v>14</v>
      </c>
      <c r="E797" s="207">
        <v>60</v>
      </c>
      <c r="G797" s="2">
        <f t="shared" si="13"/>
        <v>90.599999999999966</v>
      </c>
    </row>
    <row r="798" spans="1:11">
      <c r="A798" s="70"/>
      <c r="B798" s="422"/>
      <c r="C798" s="422"/>
      <c r="D798" t="s">
        <v>15</v>
      </c>
      <c r="E798" s="207">
        <v>5</v>
      </c>
      <c r="G798" s="2">
        <f t="shared" si="13"/>
        <v>95.599999999999966</v>
      </c>
    </row>
    <row r="799" spans="1:11">
      <c r="A799" s="3">
        <v>45615</v>
      </c>
      <c r="B799" s="422">
        <v>30025</v>
      </c>
      <c r="C799" s="422" t="s">
        <v>25</v>
      </c>
      <c r="D799" t="s">
        <v>14</v>
      </c>
      <c r="E799" s="207"/>
      <c r="F799" s="207">
        <v>60</v>
      </c>
      <c r="G799" s="2">
        <f t="shared" si="13"/>
        <v>35.599999999999966</v>
      </c>
    </row>
    <row r="800" spans="1:11">
      <c r="A800" s="3">
        <v>45615</v>
      </c>
      <c r="B800" s="422">
        <v>30025</v>
      </c>
      <c r="C800" s="422" t="s">
        <v>25</v>
      </c>
      <c r="D800" t="s">
        <v>15</v>
      </c>
      <c r="E800" s="207"/>
      <c r="F800" s="207">
        <v>5</v>
      </c>
      <c r="G800" s="2">
        <f t="shared" ref="G800:G831" si="14">+G799+E800-F800</f>
        <v>30.599999999999966</v>
      </c>
    </row>
    <row r="801" spans="1:8">
      <c r="A801" s="3">
        <v>45632</v>
      </c>
      <c r="B801" s="422">
        <v>30104</v>
      </c>
      <c r="C801" s="422" t="s">
        <v>25</v>
      </c>
      <c r="D801" t="s">
        <v>12</v>
      </c>
      <c r="E801" s="207"/>
      <c r="F801" s="207">
        <v>23.6</v>
      </c>
      <c r="G801" s="2">
        <f t="shared" si="14"/>
        <v>6.9999999999999645</v>
      </c>
    </row>
    <row r="802" spans="1:8">
      <c r="A802" s="3">
        <v>45632</v>
      </c>
      <c r="B802" s="422">
        <v>30104</v>
      </c>
      <c r="C802" s="422" t="s">
        <v>25</v>
      </c>
      <c r="D802" t="s">
        <v>13</v>
      </c>
      <c r="E802" s="207"/>
      <c r="F802" s="207">
        <v>7</v>
      </c>
      <c r="G802" s="2">
        <f t="shared" si="14"/>
        <v>-3.5527136788005009E-14</v>
      </c>
    </row>
    <row r="803" spans="1:8">
      <c r="A803" s="31">
        <v>45626</v>
      </c>
      <c r="B803" s="421" t="s">
        <v>10</v>
      </c>
      <c r="C803" s="421" t="s">
        <v>26</v>
      </c>
      <c r="D803" t="s">
        <v>12</v>
      </c>
      <c r="E803" s="207">
        <v>25.6</v>
      </c>
      <c r="F803" s="207"/>
      <c r="G803" s="2">
        <f t="shared" si="14"/>
        <v>25.599999999999966</v>
      </c>
    </row>
    <row r="804" spans="1:8">
      <c r="B804" s="422"/>
      <c r="C804" s="422"/>
      <c r="D804" t="s">
        <v>13</v>
      </c>
      <c r="E804" s="207">
        <v>7</v>
      </c>
      <c r="F804" s="207"/>
      <c r="G804" s="2">
        <f t="shared" si="14"/>
        <v>32.599999999999966</v>
      </c>
    </row>
    <row r="805" spans="1:8">
      <c r="B805" s="422"/>
      <c r="C805" s="422"/>
      <c r="D805" t="s">
        <v>14</v>
      </c>
      <c r="E805" s="207">
        <v>60</v>
      </c>
      <c r="F805" s="207"/>
      <c r="G805" s="2">
        <f t="shared" si="14"/>
        <v>92.599999999999966</v>
      </c>
    </row>
    <row r="806" spans="1:8">
      <c r="B806" s="422"/>
      <c r="C806" s="422"/>
      <c r="D806" t="s">
        <v>15</v>
      </c>
      <c r="E806" s="207">
        <v>5</v>
      </c>
      <c r="F806" s="207"/>
      <c r="G806" s="2">
        <f t="shared" si="14"/>
        <v>97.599999999999966</v>
      </c>
    </row>
    <row r="807" spans="1:8">
      <c r="A807" s="3">
        <v>45630</v>
      </c>
      <c r="B807" s="422">
        <v>30075</v>
      </c>
      <c r="C807" s="422" t="s">
        <v>26</v>
      </c>
      <c r="D807" t="s">
        <v>14</v>
      </c>
      <c r="E807" s="207"/>
      <c r="F807" s="207">
        <v>60</v>
      </c>
      <c r="G807" s="2">
        <f t="shared" si="14"/>
        <v>37.599999999999966</v>
      </c>
    </row>
    <row r="808" spans="1:8">
      <c r="A808" s="3">
        <v>45630</v>
      </c>
      <c r="B808" s="422">
        <v>30075</v>
      </c>
      <c r="C808" s="422" t="s">
        <v>26</v>
      </c>
      <c r="D808" t="s">
        <v>15</v>
      </c>
      <c r="E808" s="207"/>
      <c r="F808" s="207">
        <v>5</v>
      </c>
      <c r="G808" s="2">
        <f t="shared" si="14"/>
        <v>32.599999999999966</v>
      </c>
    </row>
    <row r="809" spans="1:8">
      <c r="A809" s="3">
        <v>45741</v>
      </c>
      <c r="B809" s="422">
        <v>30782</v>
      </c>
      <c r="C809" s="422" t="s">
        <v>26</v>
      </c>
      <c r="D809" t="s">
        <v>12</v>
      </c>
      <c r="E809" s="207"/>
      <c r="F809" s="207">
        <v>25.6</v>
      </c>
      <c r="G809" s="2">
        <f t="shared" si="14"/>
        <v>6.9999999999999645</v>
      </c>
    </row>
    <row r="810" spans="1:8">
      <c r="A810" s="3">
        <v>45741</v>
      </c>
      <c r="B810" s="422">
        <v>30782</v>
      </c>
      <c r="C810" s="422" t="s">
        <v>26</v>
      </c>
      <c r="D810" t="s">
        <v>13</v>
      </c>
      <c r="E810" s="207"/>
      <c r="F810" s="207">
        <v>7</v>
      </c>
      <c r="G810" s="2">
        <f t="shared" si="14"/>
        <v>-3.5527136788005009E-14</v>
      </c>
    </row>
    <row r="811" spans="1:8">
      <c r="A811" s="31" t="s">
        <v>306</v>
      </c>
      <c r="B811" s="421" t="s">
        <v>10</v>
      </c>
      <c r="C811" s="421" t="s">
        <v>27</v>
      </c>
      <c r="D811" t="s">
        <v>12</v>
      </c>
      <c r="E811" s="207">
        <v>25.8</v>
      </c>
      <c r="F811" s="207"/>
      <c r="G811" s="2">
        <f t="shared" si="14"/>
        <v>25.799999999999965</v>
      </c>
    </row>
    <row r="812" spans="1:8">
      <c r="B812" s="422"/>
      <c r="C812" s="422"/>
      <c r="D812" t="s">
        <v>13</v>
      </c>
      <c r="E812" s="207">
        <v>3</v>
      </c>
      <c r="F812" s="207"/>
      <c r="G812" s="2">
        <f t="shared" si="14"/>
        <v>28.799999999999965</v>
      </c>
      <c r="H812" s="28"/>
    </row>
    <row r="813" spans="1:8">
      <c r="B813" s="422"/>
      <c r="C813" s="422"/>
      <c r="D813" t="s">
        <v>14</v>
      </c>
      <c r="E813" s="207">
        <v>60</v>
      </c>
      <c r="F813" s="207"/>
      <c r="G813" s="2">
        <f t="shared" si="14"/>
        <v>88.799999999999969</v>
      </c>
    </row>
    <row r="814" spans="1:8">
      <c r="B814" s="422"/>
      <c r="C814" s="422"/>
      <c r="D814" t="s">
        <v>15</v>
      </c>
      <c r="E814" s="207">
        <v>5</v>
      </c>
      <c r="F814" s="207"/>
      <c r="G814" s="2">
        <f t="shared" si="14"/>
        <v>93.799999999999969</v>
      </c>
    </row>
    <row r="815" spans="1:8">
      <c r="A815" s="3">
        <v>45665</v>
      </c>
      <c r="B815" s="422">
        <v>30274</v>
      </c>
      <c r="C815" s="422" t="s">
        <v>27</v>
      </c>
      <c r="D815" t="s">
        <v>14</v>
      </c>
      <c r="E815" s="207"/>
      <c r="F815" s="207">
        <v>60</v>
      </c>
      <c r="G815" s="2">
        <f t="shared" si="14"/>
        <v>33.799999999999969</v>
      </c>
    </row>
    <row r="816" spans="1:8">
      <c r="A816" s="3">
        <v>45665</v>
      </c>
      <c r="B816" s="422">
        <v>30274</v>
      </c>
      <c r="C816" s="422" t="s">
        <v>27</v>
      </c>
      <c r="D816" t="s">
        <v>15</v>
      </c>
      <c r="E816" s="207"/>
      <c r="F816" s="207">
        <v>5</v>
      </c>
      <c r="G816" s="2">
        <f t="shared" si="14"/>
        <v>28.799999999999969</v>
      </c>
    </row>
    <row r="817" spans="1:11">
      <c r="A817" s="3">
        <v>45741</v>
      </c>
      <c r="B817" s="422">
        <v>30782</v>
      </c>
      <c r="C817" s="422" t="s">
        <v>27</v>
      </c>
      <c r="D817" t="s">
        <v>12</v>
      </c>
      <c r="E817" s="207"/>
      <c r="F817" s="207">
        <v>25.8</v>
      </c>
      <c r="G817" s="2">
        <f t="shared" si="14"/>
        <v>2.999999999999968</v>
      </c>
    </row>
    <row r="818" spans="1:11">
      <c r="A818" s="3">
        <v>45741</v>
      </c>
      <c r="B818" s="422">
        <v>30782</v>
      </c>
      <c r="C818" s="422" t="s">
        <v>27</v>
      </c>
      <c r="D818" t="s">
        <v>13</v>
      </c>
      <c r="E818" s="207"/>
      <c r="F818" s="207">
        <v>3</v>
      </c>
      <c r="G818" s="2">
        <f t="shared" si="14"/>
        <v>-3.1974423109204508E-14</v>
      </c>
    </row>
    <row r="819" spans="1:11">
      <c r="A819" s="81">
        <v>45688</v>
      </c>
      <c r="B819" s="421" t="s">
        <v>10</v>
      </c>
      <c r="C819" s="421" t="s">
        <v>11</v>
      </c>
      <c r="D819" t="s">
        <v>12</v>
      </c>
      <c r="E819" s="207">
        <v>25.1</v>
      </c>
      <c r="G819" s="2">
        <f t="shared" si="14"/>
        <v>25.099999999999969</v>
      </c>
    </row>
    <row r="820" spans="1:11">
      <c r="A820" s="70"/>
      <c r="B820" s="422"/>
      <c r="C820" s="422"/>
      <c r="D820" t="s">
        <v>13</v>
      </c>
      <c r="E820" s="207">
        <v>3</v>
      </c>
      <c r="G820" s="2">
        <f t="shared" si="14"/>
        <v>28.099999999999969</v>
      </c>
    </row>
    <row r="821" spans="1:11">
      <c r="A821" s="70"/>
      <c r="B821" s="422"/>
      <c r="C821" s="422"/>
      <c r="D821" t="s">
        <v>14</v>
      </c>
      <c r="E821" s="207">
        <v>60</v>
      </c>
      <c r="G821" s="2">
        <f t="shared" si="14"/>
        <v>88.099999999999966</v>
      </c>
    </row>
    <row r="822" spans="1:11">
      <c r="A822" s="70"/>
      <c r="B822" s="422"/>
      <c r="C822" s="422"/>
      <c r="D822" t="s">
        <v>15</v>
      </c>
      <c r="E822" s="207">
        <v>5</v>
      </c>
      <c r="G822" s="2">
        <f t="shared" si="14"/>
        <v>93.099999999999966</v>
      </c>
    </row>
    <row r="823" spans="1:11">
      <c r="A823" s="3">
        <v>45727</v>
      </c>
      <c r="B823" s="422">
        <v>30622</v>
      </c>
      <c r="C823" s="422" t="s">
        <v>11</v>
      </c>
      <c r="D823" t="s">
        <v>14</v>
      </c>
      <c r="E823" s="207"/>
      <c r="F823" s="207">
        <v>60</v>
      </c>
      <c r="G823" s="2">
        <f t="shared" si="14"/>
        <v>33.099999999999966</v>
      </c>
    </row>
    <row r="824" spans="1:11">
      <c r="A824" s="3">
        <v>45727</v>
      </c>
      <c r="B824" s="422">
        <v>30622</v>
      </c>
      <c r="C824" s="422" t="s">
        <v>11</v>
      </c>
      <c r="D824" t="s">
        <v>15</v>
      </c>
      <c r="E824" s="207"/>
      <c r="F824" s="207">
        <v>5</v>
      </c>
      <c r="G824" s="2">
        <f t="shared" si="14"/>
        <v>28.099999999999966</v>
      </c>
    </row>
    <row r="825" spans="1:11">
      <c r="A825" s="3">
        <v>45741</v>
      </c>
      <c r="B825" s="422">
        <v>30782</v>
      </c>
      <c r="C825" s="422" t="s">
        <v>11</v>
      </c>
      <c r="D825" t="s">
        <v>12</v>
      </c>
      <c r="E825" s="207"/>
      <c r="F825" s="207">
        <v>25.1</v>
      </c>
      <c r="G825" s="2">
        <f t="shared" si="14"/>
        <v>2.9999999999999645</v>
      </c>
    </row>
    <row r="826" spans="1:11">
      <c r="A826" s="3">
        <v>45741</v>
      </c>
      <c r="B826" s="422">
        <v>30782</v>
      </c>
      <c r="C826" s="422" t="s">
        <v>11</v>
      </c>
      <c r="D826" t="s">
        <v>13</v>
      </c>
      <c r="E826" s="207"/>
      <c r="F826" s="207">
        <v>3</v>
      </c>
      <c r="G826" s="2">
        <f t="shared" si="14"/>
        <v>-3.5527136788005009E-14</v>
      </c>
    </row>
    <row r="827" spans="1:11">
      <c r="A827" s="31">
        <v>45716</v>
      </c>
      <c r="B827" s="421" t="s">
        <v>10</v>
      </c>
      <c r="C827" s="421" t="s">
        <v>17</v>
      </c>
      <c r="D827" t="s">
        <v>12</v>
      </c>
      <c r="E827" s="207">
        <v>30.7</v>
      </c>
      <c r="F827" s="207"/>
      <c r="G827" s="2">
        <f t="shared" si="14"/>
        <v>30.699999999999964</v>
      </c>
    </row>
    <row r="828" spans="1:11">
      <c r="B828" s="422"/>
      <c r="C828" s="422"/>
      <c r="D828" t="s">
        <v>13</v>
      </c>
      <c r="E828" s="207">
        <v>3</v>
      </c>
      <c r="F828" s="207"/>
      <c r="G828" s="2">
        <f t="shared" si="14"/>
        <v>33.69999999999996</v>
      </c>
    </row>
    <row r="829" spans="1:11">
      <c r="B829" s="422"/>
      <c r="C829" s="422"/>
      <c r="D829" t="s">
        <v>14</v>
      </c>
      <c r="E829" s="207">
        <v>56</v>
      </c>
      <c r="F829" s="207"/>
      <c r="G829" s="2">
        <f t="shared" si="14"/>
        <v>89.69999999999996</v>
      </c>
    </row>
    <row r="830" spans="1:11">
      <c r="B830" s="422"/>
      <c r="C830" s="422"/>
      <c r="D830" t="s">
        <v>15</v>
      </c>
      <c r="E830" s="207">
        <v>5</v>
      </c>
      <c r="F830" s="207"/>
      <c r="G830" s="2">
        <f t="shared" si="14"/>
        <v>94.69999999999996</v>
      </c>
    </row>
    <row r="831" spans="1:11">
      <c r="A831" s="3">
        <v>45727</v>
      </c>
      <c r="B831" s="422">
        <v>30622</v>
      </c>
      <c r="C831" s="422" t="s">
        <v>17</v>
      </c>
      <c r="D831" t="s">
        <v>14</v>
      </c>
      <c r="E831" s="207"/>
      <c r="F831" s="207">
        <v>56</v>
      </c>
      <c r="G831" s="2">
        <f t="shared" si="14"/>
        <v>38.69999999999996</v>
      </c>
      <c r="I831" s="421"/>
      <c r="K831" s="207"/>
    </row>
    <row r="832" spans="1:11">
      <c r="A832" s="3">
        <v>45727</v>
      </c>
      <c r="B832" s="422">
        <v>30622</v>
      </c>
      <c r="C832" s="422" t="s">
        <v>17</v>
      </c>
      <c r="D832" t="s">
        <v>15</v>
      </c>
      <c r="E832" s="207"/>
      <c r="F832" s="207">
        <v>5</v>
      </c>
      <c r="G832" s="2">
        <f t="shared" ref="G832:G904" si="15">+G831+E832-F832</f>
        <v>33.69999999999996</v>
      </c>
      <c r="I832" s="422"/>
      <c r="K832" s="207"/>
    </row>
    <row r="833" spans="1:11">
      <c r="A833" s="3">
        <v>45741</v>
      </c>
      <c r="B833" s="422">
        <v>30782</v>
      </c>
      <c r="C833" s="422" t="s">
        <v>17</v>
      </c>
      <c r="D833" t="s">
        <v>12</v>
      </c>
      <c r="F833" s="207">
        <v>30.7</v>
      </c>
      <c r="G833" s="2">
        <f t="shared" si="15"/>
        <v>2.9999999999999609</v>
      </c>
      <c r="I833" s="421"/>
      <c r="K833" s="207"/>
    </row>
    <row r="834" spans="1:11">
      <c r="A834" s="3">
        <v>45741</v>
      </c>
      <c r="B834" s="422">
        <v>30782</v>
      </c>
      <c r="C834" s="422" t="s">
        <v>17</v>
      </c>
      <c r="D834" t="s">
        <v>13</v>
      </c>
      <c r="F834" s="207">
        <v>3</v>
      </c>
      <c r="G834" s="2">
        <f t="shared" si="15"/>
        <v>-3.907985046680551E-14</v>
      </c>
      <c r="I834" s="422"/>
      <c r="K834" s="207"/>
    </row>
    <row r="835" spans="1:11">
      <c r="A835" s="31">
        <v>45747</v>
      </c>
      <c r="B835" s="421" t="s">
        <v>10</v>
      </c>
      <c r="C835" s="421" t="s">
        <v>18</v>
      </c>
      <c r="D835" t="s">
        <v>12</v>
      </c>
      <c r="E835" s="207">
        <v>31.5</v>
      </c>
      <c r="G835" s="2">
        <f t="shared" si="15"/>
        <v>31.499999999999961</v>
      </c>
      <c r="I835" s="421"/>
      <c r="K835" s="207"/>
    </row>
    <row r="836" spans="1:11">
      <c r="B836" s="422"/>
      <c r="C836" s="422"/>
      <c r="D836" t="s">
        <v>13</v>
      </c>
      <c r="E836" s="207">
        <v>3</v>
      </c>
      <c r="G836" s="2">
        <f t="shared" si="15"/>
        <v>34.499999999999957</v>
      </c>
      <c r="I836" s="422"/>
      <c r="K836" s="207"/>
    </row>
    <row r="837" spans="1:11">
      <c r="B837" s="422"/>
      <c r="C837" s="422"/>
      <c r="D837" t="s">
        <v>14</v>
      </c>
      <c r="E837" s="207">
        <v>60</v>
      </c>
      <c r="G837" s="2">
        <f t="shared" si="15"/>
        <v>94.499999999999957</v>
      </c>
      <c r="I837" s="421"/>
      <c r="K837" s="207"/>
    </row>
    <row r="838" spans="1:11">
      <c r="B838" s="422"/>
      <c r="C838" s="422"/>
      <c r="D838" t="s">
        <v>15</v>
      </c>
      <c r="E838" s="207">
        <v>5</v>
      </c>
      <c r="G838" s="2">
        <f t="shared" si="15"/>
        <v>99.499999999999957</v>
      </c>
      <c r="I838" s="422"/>
      <c r="K838" s="207"/>
    </row>
    <row r="839" spans="1:11">
      <c r="A839" s="3">
        <v>45797</v>
      </c>
      <c r="B839" s="422">
        <v>30999</v>
      </c>
      <c r="C839" s="422" t="s">
        <v>18</v>
      </c>
      <c r="D839" t="s">
        <v>14</v>
      </c>
      <c r="E839" s="207"/>
      <c r="F839" s="207">
        <v>60</v>
      </c>
      <c r="G839" s="2">
        <f t="shared" si="15"/>
        <v>39.499999999999957</v>
      </c>
      <c r="I839" s="422"/>
      <c r="K839" s="207"/>
    </row>
    <row r="840" spans="1:11">
      <c r="A840" s="3">
        <v>45797</v>
      </c>
      <c r="B840" s="422">
        <v>30999</v>
      </c>
      <c r="C840" s="422" t="s">
        <v>18</v>
      </c>
      <c r="D840" t="s">
        <v>15</v>
      </c>
      <c r="E840" s="207"/>
      <c r="F840" s="207">
        <v>5</v>
      </c>
      <c r="G840" s="2">
        <f t="shared" si="15"/>
        <v>34.499999999999957</v>
      </c>
      <c r="I840" s="422"/>
      <c r="K840" s="207"/>
    </row>
    <row r="841" spans="1:11">
      <c r="A841" s="3">
        <v>45826</v>
      </c>
      <c r="B841" s="422">
        <v>31160</v>
      </c>
      <c r="C841" s="422" t="s">
        <v>18</v>
      </c>
      <c r="D841" t="s">
        <v>12</v>
      </c>
      <c r="E841" s="207"/>
      <c r="F841" s="207">
        <v>31.5</v>
      </c>
      <c r="G841" s="2">
        <f t="shared" si="15"/>
        <v>2.9999999999999574</v>
      </c>
      <c r="I841" s="422"/>
      <c r="K841" s="207"/>
    </row>
    <row r="842" spans="1:11">
      <c r="A842" s="3">
        <v>45826</v>
      </c>
      <c r="B842" s="422">
        <v>31160</v>
      </c>
      <c r="C842" s="422" t="s">
        <v>18</v>
      </c>
      <c r="D842" t="s">
        <v>13</v>
      </c>
      <c r="E842" s="207"/>
      <c r="F842" s="207">
        <v>3</v>
      </c>
      <c r="G842" s="2">
        <f t="shared" si="15"/>
        <v>-4.2632564145606011E-14</v>
      </c>
      <c r="I842" s="422"/>
      <c r="K842" s="207"/>
    </row>
    <row r="843" spans="1:11">
      <c r="A843" s="81">
        <v>45777</v>
      </c>
      <c r="B843" s="421" t="s">
        <v>10</v>
      </c>
      <c r="C843" s="421" t="s">
        <v>19</v>
      </c>
      <c r="D843" t="s">
        <v>12</v>
      </c>
      <c r="E843" s="207">
        <v>34.4</v>
      </c>
      <c r="G843" s="2">
        <f t="shared" si="15"/>
        <v>34.399999999999956</v>
      </c>
      <c r="K843" s="28"/>
    </row>
    <row r="844" spans="1:11">
      <c r="A844" s="70"/>
      <c r="B844" s="422"/>
      <c r="C844" s="422"/>
      <c r="D844" t="s">
        <v>13</v>
      </c>
      <c r="E844" s="207">
        <v>3</v>
      </c>
      <c r="G844" s="2">
        <f t="shared" si="15"/>
        <v>37.399999999999956</v>
      </c>
    </row>
    <row r="845" spans="1:11">
      <c r="A845" s="70"/>
      <c r="B845" s="422"/>
      <c r="C845" s="422"/>
      <c r="D845" t="s">
        <v>14</v>
      </c>
      <c r="E845" s="207">
        <v>60</v>
      </c>
      <c r="G845" s="2">
        <f t="shared" si="15"/>
        <v>97.399999999999949</v>
      </c>
      <c r="I845" s="440" t="s">
        <v>521</v>
      </c>
      <c r="J845" s="440"/>
      <c r="K845" s="440"/>
    </row>
    <row r="846" spans="1:11">
      <c r="A846" s="70"/>
      <c r="B846" s="422"/>
      <c r="C846" s="422"/>
      <c r="D846" t="s">
        <v>15</v>
      </c>
      <c r="E846" s="207">
        <v>5</v>
      </c>
      <c r="G846" s="2">
        <f t="shared" si="15"/>
        <v>102.39999999999995</v>
      </c>
      <c r="H846">
        <v>2025</v>
      </c>
      <c r="I846" s="421" t="s">
        <v>18</v>
      </c>
      <c r="J846" t="s">
        <v>12</v>
      </c>
      <c r="K846" s="207">
        <v>31.5</v>
      </c>
    </row>
    <row r="847" spans="1:11">
      <c r="A847" s="3">
        <v>45797</v>
      </c>
      <c r="B847" s="422">
        <v>30999</v>
      </c>
      <c r="C847" s="422" t="s">
        <v>19</v>
      </c>
      <c r="D847" t="s">
        <v>14</v>
      </c>
      <c r="E847" s="207"/>
      <c r="F847" s="207">
        <v>60</v>
      </c>
      <c r="G847" s="2">
        <f t="shared" si="15"/>
        <v>42.399999999999949</v>
      </c>
      <c r="I847" s="422"/>
      <c r="J847" t="s">
        <v>13</v>
      </c>
      <c r="K847" s="207">
        <v>3</v>
      </c>
    </row>
    <row r="848" spans="1:11">
      <c r="A848" s="3">
        <v>45797</v>
      </c>
      <c r="B848" s="422">
        <v>30999</v>
      </c>
      <c r="C848" s="422" t="s">
        <v>19</v>
      </c>
      <c r="D848" t="s">
        <v>15</v>
      </c>
      <c r="E848" s="207"/>
      <c r="F848" s="207">
        <v>5</v>
      </c>
      <c r="G848" s="2">
        <f t="shared" si="15"/>
        <v>37.399999999999949</v>
      </c>
      <c r="I848" s="421" t="s">
        <v>19</v>
      </c>
      <c r="J848" t="s">
        <v>12</v>
      </c>
      <c r="K848" s="207">
        <v>34.4</v>
      </c>
    </row>
    <row r="849" spans="1:12">
      <c r="A849" s="3">
        <v>45826</v>
      </c>
      <c r="B849" s="422">
        <v>31160</v>
      </c>
      <c r="C849" s="422" t="s">
        <v>19</v>
      </c>
      <c r="D849" t="s">
        <v>12</v>
      </c>
      <c r="E849" s="207"/>
      <c r="F849" s="207">
        <v>34.4</v>
      </c>
      <c r="G849" s="2">
        <f t="shared" si="15"/>
        <v>2.9999999999999503</v>
      </c>
      <c r="I849" s="421"/>
      <c r="K849" s="207"/>
    </row>
    <row r="850" spans="1:12">
      <c r="A850" s="3">
        <v>45826</v>
      </c>
      <c r="B850" s="422">
        <v>31160</v>
      </c>
      <c r="C850" s="422" t="s">
        <v>19</v>
      </c>
      <c r="D850" t="s">
        <v>13</v>
      </c>
      <c r="E850" s="207"/>
      <c r="F850" s="207">
        <v>3</v>
      </c>
      <c r="G850" s="2">
        <f t="shared" si="15"/>
        <v>-4.9737991503207013E-14</v>
      </c>
      <c r="I850" s="421"/>
      <c r="K850" s="207"/>
    </row>
    <row r="851" spans="1:12">
      <c r="A851" s="31">
        <v>45808</v>
      </c>
      <c r="B851" s="421" t="s">
        <v>10</v>
      </c>
      <c r="C851" s="421" t="s">
        <v>20</v>
      </c>
      <c r="D851" t="s">
        <v>12</v>
      </c>
      <c r="E851" s="207">
        <v>35.700000000000003</v>
      </c>
      <c r="G851" s="2">
        <f t="shared" si="15"/>
        <v>35.699999999999953</v>
      </c>
      <c r="I851" s="422"/>
      <c r="J851" t="s">
        <v>13</v>
      </c>
      <c r="K851" s="207">
        <v>3</v>
      </c>
    </row>
    <row r="852" spans="1:12">
      <c r="A852"/>
      <c r="B852" s="422"/>
      <c r="C852" s="422"/>
      <c r="D852" t="s">
        <v>13</v>
      </c>
      <c r="E852" s="207">
        <v>5</v>
      </c>
      <c r="G852" s="2">
        <f t="shared" si="15"/>
        <v>40.699999999999953</v>
      </c>
      <c r="I852" s="421" t="s">
        <v>20</v>
      </c>
      <c r="J852" t="s">
        <v>12</v>
      </c>
      <c r="K852" s="207">
        <v>35.700000000000003</v>
      </c>
    </row>
    <row r="853" spans="1:12">
      <c r="A853"/>
      <c r="B853" s="422"/>
      <c r="C853" s="422"/>
      <c r="D853" t="s">
        <v>14</v>
      </c>
      <c r="E853" s="207">
        <v>60</v>
      </c>
      <c r="G853" s="2">
        <f t="shared" si="15"/>
        <v>100.69999999999996</v>
      </c>
      <c r="I853" s="422"/>
      <c r="J853" t="s">
        <v>13</v>
      </c>
      <c r="K853" s="207">
        <v>5</v>
      </c>
    </row>
    <row r="854" spans="1:12">
      <c r="A854"/>
      <c r="B854" s="422"/>
      <c r="C854" s="422"/>
      <c r="D854" t="s">
        <v>15</v>
      </c>
      <c r="E854" s="207">
        <v>5</v>
      </c>
      <c r="G854" s="2">
        <f t="shared" si="15"/>
        <v>105.69999999999996</v>
      </c>
      <c r="I854" s="422"/>
      <c r="J854" t="s">
        <v>14</v>
      </c>
      <c r="L854" s="207">
        <v>60</v>
      </c>
    </row>
    <row r="855" spans="1:12">
      <c r="A855" s="3">
        <v>45826</v>
      </c>
      <c r="B855" s="422">
        <v>31160</v>
      </c>
      <c r="C855" s="422" t="s">
        <v>20</v>
      </c>
      <c r="D855" t="s">
        <v>12</v>
      </c>
      <c r="F855" s="207">
        <v>35.700000000000003</v>
      </c>
      <c r="G855" s="2">
        <f t="shared" si="15"/>
        <v>69.999999999999957</v>
      </c>
      <c r="I855" s="422"/>
      <c r="J855" t="s">
        <v>15</v>
      </c>
      <c r="L855" s="207">
        <v>5</v>
      </c>
    </row>
    <row r="856" spans="1:12">
      <c r="A856" s="3">
        <v>45826</v>
      </c>
      <c r="B856" s="422">
        <v>31160</v>
      </c>
      <c r="C856" s="422" t="s">
        <v>20</v>
      </c>
      <c r="D856" t="s">
        <v>13</v>
      </c>
      <c r="F856" s="207">
        <v>5</v>
      </c>
      <c r="G856" s="2">
        <f t="shared" si="15"/>
        <v>64.999999999999957</v>
      </c>
      <c r="K856" s="28">
        <f>SUM(K846:K855)</f>
        <v>112.60000000000001</v>
      </c>
    </row>
    <row r="857" spans="1:12">
      <c r="A857" s="3">
        <v>45849</v>
      </c>
      <c r="B857" s="422">
        <v>31308</v>
      </c>
      <c r="C857" s="422" t="s">
        <v>20</v>
      </c>
      <c r="D857" t="s">
        <v>14</v>
      </c>
      <c r="E857" s="207"/>
      <c r="F857" s="207">
        <v>60</v>
      </c>
      <c r="G857" s="2">
        <f t="shared" si="15"/>
        <v>4.9999999999999574</v>
      </c>
      <c r="K857" s="28"/>
    </row>
    <row r="858" spans="1:12">
      <c r="A858" s="3">
        <v>45849</v>
      </c>
      <c r="B858" s="422">
        <v>31308</v>
      </c>
      <c r="C858" s="422" t="s">
        <v>20</v>
      </c>
      <c r="D858" t="s">
        <v>15</v>
      </c>
      <c r="E858" s="207"/>
      <c r="F858" s="207">
        <v>5</v>
      </c>
      <c r="G858" s="2">
        <f t="shared" si="15"/>
        <v>-4.2632564145606011E-14</v>
      </c>
      <c r="K858" s="28"/>
    </row>
    <row r="859" spans="1:12">
      <c r="A859" s="81">
        <v>45838</v>
      </c>
      <c r="B859" s="421" t="s">
        <v>10</v>
      </c>
      <c r="C859" s="421" t="s">
        <v>21</v>
      </c>
      <c r="D859" t="s">
        <v>12</v>
      </c>
      <c r="E859" s="207">
        <v>31.4</v>
      </c>
      <c r="G859" s="2">
        <f t="shared" si="15"/>
        <v>31.399999999999956</v>
      </c>
    </row>
    <row r="860" spans="1:12">
      <c r="A860" s="70"/>
      <c r="B860" s="422"/>
      <c r="C860" s="422"/>
      <c r="D860" t="s">
        <v>13</v>
      </c>
      <c r="E860" s="207">
        <v>4</v>
      </c>
      <c r="G860" s="2">
        <f t="shared" si="15"/>
        <v>35.399999999999956</v>
      </c>
    </row>
    <row r="861" spans="1:12">
      <c r="A861" s="70"/>
      <c r="B861" s="422"/>
      <c r="C861" s="422"/>
      <c r="D861" t="s">
        <v>14</v>
      </c>
      <c r="E861" s="207">
        <v>60</v>
      </c>
      <c r="G861" s="2">
        <f t="shared" si="15"/>
        <v>95.399999999999949</v>
      </c>
    </row>
    <row r="862" spans="1:12">
      <c r="A862" s="70"/>
      <c r="B862" s="422"/>
      <c r="C862" s="422"/>
      <c r="D862" t="s">
        <v>15</v>
      </c>
      <c r="E862" s="207">
        <v>5</v>
      </c>
      <c r="G862" s="2">
        <f t="shared" si="15"/>
        <v>100.39999999999995</v>
      </c>
    </row>
    <row r="863" spans="1:12">
      <c r="A863" s="3">
        <v>45849</v>
      </c>
      <c r="B863" s="422">
        <v>31308</v>
      </c>
      <c r="C863" s="422" t="s">
        <v>21</v>
      </c>
      <c r="D863" t="s">
        <v>14</v>
      </c>
      <c r="E863" s="207"/>
      <c r="F863" s="207">
        <v>60</v>
      </c>
      <c r="G863" s="2">
        <f t="shared" si="15"/>
        <v>40.399999999999949</v>
      </c>
    </row>
    <row r="864" spans="1:12">
      <c r="A864" s="3">
        <v>45849</v>
      </c>
      <c r="B864" s="422">
        <v>31308</v>
      </c>
      <c r="C864" s="422" t="s">
        <v>21</v>
      </c>
      <c r="D864" t="s">
        <v>15</v>
      </c>
      <c r="E864" s="207"/>
      <c r="F864" s="207">
        <v>5</v>
      </c>
      <c r="G864" s="73">
        <f t="shared" si="15"/>
        <v>35.399999999999949</v>
      </c>
    </row>
    <row r="865" spans="1:12">
      <c r="A865" s="3">
        <v>45855</v>
      </c>
      <c r="B865" s="422">
        <v>31517</v>
      </c>
      <c r="C865" s="422" t="s">
        <v>21</v>
      </c>
      <c r="D865" t="s">
        <v>12</v>
      </c>
      <c r="F865" s="207">
        <v>31.4</v>
      </c>
      <c r="G865" s="73">
        <f t="shared" si="15"/>
        <v>3.9999999999999503</v>
      </c>
    </row>
    <row r="866" spans="1:12">
      <c r="A866" s="3">
        <v>45855</v>
      </c>
      <c r="B866" s="422">
        <v>31517</v>
      </c>
      <c r="C866" s="422" t="s">
        <v>21</v>
      </c>
      <c r="D866" t="s">
        <v>13</v>
      </c>
      <c r="F866" s="207">
        <v>4</v>
      </c>
      <c r="G866" s="73">
        <f t="shared" si="15"/>
        <v>-4.9737991503207013E-14</v>
      </c>
    </row>
    <row r="867" spans="1:12">
      <c r="A867" s="31">
        <v>45869</v>
      </c>
      <c r="B867" s="421" t="s">
        <v>10</v>
      </c>
      <c r="C867" s="421" t="s">
        <v>22</v>
      </c>
      <c r="D867" t="s">
        <v>12</v>
      </c>
      <c r="E867" s="5">
        <v>28.9</v>
      </c>
      <c r="G867" s="73">
        <f t="shared" si="15"/>
        <v>28.899999999999949</v>
      </c>
    </row>
    <row r="868" spans="1:12">
      <c r="B868" s="422"/>
      <c r="C868" s="422"/>
      <c r="D868" t="s">
        <v>13</v>
      </c>
      <c r="E868" s="5">
        <v>4</v>
      </c>
      <c r="G868" s="73">
        <f t="shared" si="15"/>
        <v>32.899999999999949</v>
      </c>
      <c r="H868" s="28">
        <f>100-G868</f>
        <v>67.100000000000051</v>
      </c>
      <c r="J868" s="421" t="s">
        <v>22</v>
      </c>
      <c r="K868" t="s">
        <v>14</v>
      </c>
      <c r="L868" s="5">
        <v>60</v>
      </c>
    </row>
    <row r="869" spans="1:12">
      <c r="B869" s="422"/>
      <c r="C869" s="422"/>
      <c r="D869" t="s">
        <v>14</v>
      </c>
      <c r="E869" s="5">
        <v>60</v>
      </c>
      <c r="G869" s="73">
        <f t="shared" si="15"/>
        <v>92.899999999999949</v>
      </c>
      <c r="K869" t="s">
        <v>15</v>
      </c>
      <c r="L869" s="5">
        <v>5</v>
      </c>
    </row>
    <row r="870" spans="1:12">
      <c r="B870" s="422"/>
      <c r="C870" s="422"/>
      <c r="D870" t="s">
        <v>15</v>
      </c>
      <c r="E870" s="5">
        <v>5</v>
      </c>
      <c r="G870" s="73">
        <f t="shared" si="15"/>
        <v>97.899999999999949</v>
      </c>
      <c r="J870" s="421" t="s">
        <v>23</v>
      </c>
      <c r="K870" t="s">
        <v>14</v>
      </c>
      <c r="L870" s="5">
        <v>60</v>
      </c>
    </row>
    <row r="871" spans="1:12">
      <c r="A871" s="3">
        <v>45909</v>
      </c>
      <c r="B871" s="422">
        <v>31629</v>
      </c>
      <c r="C871" s="422" t="s">
        <v>22</v>
      </c>
      <c r="D871" t="s">
        <v>14</v>
      </c>
      <c r="E871" s="5"/>
      <c r="F871" s="5">
        <v>60</v>
      </c>
      <c r="G871" s="73">
        <f t="shared" si="15"/>
        <v>37.899999999999949</v>
      </c>
      <c r="J871" s="421"/>
      <c r="L871" s="5"/>
    </row>
    <row r="872" spans="1:12">
      <c r="A872" s="3">
        <v>45909</v>
      </c>
      <c r="B872" s="422">
        <v>31629</v>
      </c>
      <c r="C872" s="422" t="s">
        <v>22</v>
      </c>
      <c r="D872" t="s">
        <v>15</v>
      </c>
      <c r="E872" s="5"/>
      <c r="F872" s="5">
        <v>5</v>
      </c>
      <c r="G872" s="73">
        <f t="shared" si="15"/>
        <v>32.899999999999949</v>
      </c>
      <c r="J872" s="421"/>
      <c r="L872" s="5"/>
    </row>
    <row r="873" spans="1:12">
      <c r="A873" s="3">
        <v>45985</v>
      </c>
      <c r="B873" s="422">
        <v>32043</v>
      </c>
      <c r="C873" s="422" t="s">
        <v>22</v>
      </c>
      <c r="D873" t="s">
        <v>12</v>
      </c>
      <c r="E873" s="5"/>
      <c r="F873" s="5">
        <v>28.9</v>
      </c>
      <c r="G873" s="73">
        <f t="shared" si="15"/>
        <v>3.9999999999999503</v>
      </c>
      <c r="J873" s="421"/>
      <c r="L873" s="5"/>
    </row>
    <row r="874" spans="1:12">
      <c r="A874" s="3">
        <v>45985</v>
      </c>
      <c r="B874" s="422">
        <v>32043</v>
      </c>
      <c r="C874" s="422" t="s">
        <v>22</v>
      </c>
      <c r="D874" t="s">
        <v>13</v>
      </c>
      <c r="E874" s="5"/>
      <c r="F874" s="5">
        <v>4</v>
      </c>
      <c r="G874" s="73">
        <f t="shared" si="15"/>
        <v>-4.9737991503207013E-14</v>
      </c>
      <c r="J874" s="421"/>
      <c r="L874" s="5"/>
    </row>
    <row r="875" spans="1:12">
      <c r="A875" s="31">
        <v>45900</v>
      </c>
      <c r="B875" s="421" t="s">
        <v>10</v>
      </c>
      <c r="C875" s="421" t="s">
        <v>23</v>
      </c>
      <c r="D875" t="s">
        <v>12</v>
      </c>
      <c r="E875" s="5">
        <v>28</v>
      </c>
      <c r="G875" s="73">
        <f t="shared" si="15"/>
        <v>27.99999999999995</v>
      </c>
      <c r="K875" t="s">
        <v>15</v>
      </c>
      <c r="L875" s="5">
        <v>5</v>
      </c>
    </row>
    <row r="876" spans="1:12">
      <c r="B876" s="422"/>
      <c r="C876" s="422"/>
      <c r="D876" t="s">
        <v>13</v>
      </c>
      <c r="E876" s="5">
        <v>8</v>
      </c>
      <c r="G876" s="73">
        <f t="shared" si="15"/>
        <v>35.99999999999995</v>
      </c>
      <c r="L876" s="5">
        <f>SUM(L868:L875)</f>
        <v>130</v>
      </c>
    </row>
    <row r="877" spans="1:12">
      <c r="B877" s="422"/>
      <c r="C877" s="422"/>
      <c r="D877" t="s">
        <v>14</v>
      </c>
      <c r="E877" s="5">
        <v>60</v>
      </c>
      <c r="G877" s="73">
        <f t="shared" si="15"/>
        <v>95.999999999999943</v>
      </c>
      <c r="L877" t="s">
        <v>502</v>
      </c>
    </row>
    <row r="878" spans="1:12">
      <c r="B878" s="422"/>
      <c r="C878" s="422"/>
      <c r="D878" t="s">
        <v>15</v>
      </c>
      <c r="E878" s="5">
        <v>5</v>
      </c>
      <c r="G878" s="73">
        <f t="shared" si="15"/>
        <v>100.99999999999994</v>
      </c>
    </row>
    <row r="879" spans="1:12">
      <c r="A879" s="3">
        <v>45909</v>
      </c>
      <c r="B879" s="422">
        <v>31629</v>
      </c>
      <c r="C879" s="422" t="s">
        <v>23</v>
      </c>
      <c r="D879" t="s">
        <v>14</v>
      </c>
      <c r="F879" s="5">
        <v>60</v>
      </c>
      <c r="G879" s="73">
        <f t="shared" si="15"/>
        <v>40.999999999999943</v>
      </c>
    </row>
    <row r="880" spans="1:12">
      <c r="A880" s="3">
        <v>45909</v>
      </c>
      <c r="B880" s="422">
        <v>31629</v>
      </c>
      <c r="C880" s="422" t="s">
        <v>23</v>
      </c>
      <c r="D880" t="s">
        <v>15</v>
      </c>
      <c r="F880" s="5">
        <v>5</v>
      </c>
      <c r="G880" s="73">
        <f t="shared" si="15"/>
        <v>35.999999999999943</v>
      </c>
    </row>
    <row r="881" spans="1:11">
      <c r="A881" s="3">
        <v>45985</v>
      </c>
      <c r="B881" s="422">
        <v>32043</v>
      </c>
      <c r="C881" s="422" t="s">
        <v>23</v>
      </c>
      <c r="D881" t="s">
        <v>12</v>
      </c>
      <c r="F881" s="5">
        <v>28</v>
      </c>
      <c r="G881" s="73">
        <f t="shared" si="15"/>
        <v>7.9999999999999432</v>
      </c>
    </row>
    <row r="882" spans="1:11">
      <c r="A882" s="3">
        <v>45985</v>
      </c>
      <c r="B882" s="422">
        <v>32043</v>
      </c>
      <c r="C882" s="422" t="s">
        <v>23</v>
      </c>
      <c r="D882" t="s">
        <v>13</v>
      </c>
      <c r="F882" s="5">
        <v>8</v>
      </c>
      <c r="G882" s="73">
        <f t="shared" si="15"/>
        <v>-5.6843418860808015E-14</v>
      </c>
    </row>
    <row r="883" spans="1:11">
      <c r="A883" s="81">
        <v>45930</v>
      </c>
      <c r="B883" s="421" t="s">
        <v>10</v>
      </c>
      <c r="C883" s="421" t="s">
        <v>172</v>
      </c>
      <c r="D883" t="s">
        <v>12</v>
      </c>
      <c r="E883" s="207">
        <v>25.2</v>
      </c>
      <c r="G883" s="73">
        <f t="shared" si="15"/>
        <v>25.199999999999942</v>
      </c>
    </row>
    <row r="884" spans="1:11">
      <c r="B884" s="422"/>
      <c r="C884" s="422"/>
      <c r="D884" t="s">
        <v>13</v>
      </c>
      <c r="E884" s="20">
        <v>4</v>
      </c>
      <c r="G884" s="73">
        <f t="shared" si="15"/>
        <v>29.199999999999942</v>
      </c>
    </row>
    <row r="885" spans="1:11">
      <c r="B885" s="422"/>
      <c r="C885" s="422"/>
      <c r="D885" t="s">
        <v>14</v>
      </c>
      <c r="E885" s="20">
        <v>60</v>
      </c>
      <c r="G885" s="73">
        <f t="shared" si="15"/>
        <v>89.199999999999946</v>
      </c>
    </row>
    <row r="886" spans="1:11">
      <c r="B886" s="422"/>
      <c r="C886" s="422"/>
      <c r="D886" t="s">
        <v>15</v>
      </c>
      <c r="E886" s="20">
        <v>5</v>
      </c>
      <c r="G886" s="73">
        <f t="shared" si="15"/>
        <v>94.199999999999946</v>
      </c>
      <c r="I886" s="421" t="s">
        <v>22</v>
      </c>
      <c r="J886" t="s">
        <v>12</v>
      </c>
      <c r="K886" s="5">
        <v>28.9</v>
      </c>
    </row>
    <row r="887" spans="1:11">
      <c r="B887" s="422"/>
      <c r="C887" s="422"/>
      <c r="D887" t="s">
        <v>63</v>
      </c>
      <c r="E887" s="207">
        <v>10</v>
      </c>
      <c r="G887" s="73">
        <f t="shared" si="15"/>
        <v>104.19999999999995</v>
      </c>
      <c r="I887" s="422"/>
      <c r="J887" t="s">
        <v>13</v>
      </c>
      <c r="K887" s="5">
        <v>4</v>
      </c>
    </row>
    <row r="888" spans="1:11">
      <c r="A888" s="3">
        <v>45905</v>
      </c>
      <c r="B888" s="422"/>
      <c r="C888" s="422" t="s">
        <v>172</v>
      </c>
      <c r="D888" t="s">
        <v>63</v>
      </c>
      <c r="F888" s="207">
        <v>10</v>
      </c>
      <c r="G888" s="73">
        <f t="shared" si="15"/>
        <v>94.199999999999946</v>
      </c>
      <c r="I888" s="421" t="s">
        <v>23</v>
      </c>
      <c r="J888" t="s">
        <v>12</v>
      </c>
      <c r="K888" s="5">
        <v>28</v>
      </c>
    </row>
    <row r="889" spans="1:11">
      <c r="A889" s="3">
        <v>45971</v>
      </c>
      <c r="B889" s="422">
        <v>31893</v>
      </c>
      <c r="C889" s="422" t="s">
        <v>172</v>
      </c>
      <c r="D889" t="s">
        <v>14</v>
      </c>
      <c r="F889" s="207">
        <v>60</v>
      </c>
      <c r="G889" s="73">
        <f t="shared" si="15"/>
        <v>34.199999999999946</v>
      </c>
      <c r="I889" s="422"/>
      <c r="J889" t="s">
        <v>13</v>
      </c>
      <c r="K889" s="5">
        <v>8</v>
      </c>
    </row>
    <row r="890" spans="1:11">
      <c r="A890" s="3">
        <v>45971</v>
      </c>
      <c r="B890" s="422">
        <v>31893</v>
      </c>
      <c r="C890" s="422" t="s">
        <v>172</v>
      </c>
      <c r="D890" t="s">
        <v>15</v>
      </c>
      <c r="F890" s="207">
        <v>5</v>
      </c>
      <c r="G890" s="73">
        <f t="shared" si="15"/>
        <v>29.199999999999946</v>
      </c>
      <c r="I890" s="421" t="s">
        <v>172</v>
      </c>
      <c r="J890" t="s">
        <v>12</v>
      </c>
      <c r="K890" s="207">
        <v>25.2</v>
      </c>
    </row>
    <row r="891" spans="1:11">
      <c r="A891" s="3">
        <v>45985</v>
      </c>
      <c r="B891" s="422">
        <v>32043</v>
      </c>
      <c r="C891" s="422" t="s">
        <v>172</v>
      </c>
      <c r="D891" t="s">
        <v>12</v>
      </c>
      <c r="F891" s="207">
        <v>25.2</v>
      </c>
      <c r="G891" s="73">
        <f t="shared" si="15"/>
        <v>3.9999999999999467</v>
      </c>
      <c r="I891" s="421"/>
      <c r="K891" s="207"/>
    </row>
    <row r="892" spans="1:11">
      <c r="A892" s="3">
        <v>45985</v>
      </c>
      <c r="B892" s="422">
        <v>32043</v>
      </c>
      <c r="C892" s="422" t="s">
        <v>172</v>
      </c>
      <c r="D892" t="s">
        <v>13</v>
      </c>
      <c r="F892" s="20">
        <v>4</v>
      </c>
      <c r="G892" s="73">
        <f t="shared" si="15"/>
        <v>-5.3290705182007514E-14</v>
      </c>
      <c r="I892" s="421"/>
      <c r="K892" s="207"/>
    </row>
    <row r="893" spans="1:11">
      <c r="A893" s="81">
        <v>45961</v>
      </c>
      <c r="B893" s="421" t="s">
        <v>10</v>
      </c>
      <c r="C893" s="421" t="s">
        <v>25</v>
      </c>
      <c r="D893" t="s">
        <v>12</v>
      </c>
      <c r="E893" s="20">
        <v>27</v>
      </c>
      <c r="G893" s="73">
        <f t="shared" si="15"/>
        <v>26.999999999999947</v>
      </c>
      <c r="I893" s="422"/>
      <c r="J893" t="s">
        <v>13</v>
      </c>
      <c r="K893" s="20">
        <v>4</v>
      </c>
    </row>
    <row r="894" spans="1:11">
      <c r="A894" s="70"/>
      <c r="B894" s="422"/>
      <c r="C894" s="422"/>
      <c r="D894" t="s">
        <v>13</v>
      </c>
      <c r="E894" s="20">
        <v>7</v>
      </c>
      <c r="G894" s="73">
        <f t="shared" si="15"/>
        <v>33.999999999999943</v>
      </c>
      <c r="I894" s="421" t="s">
        <v>25</v>
      </c>
      <c r="J894" t="s">
        <v>12</v>
      </c>
      <c r="K894" s="20">
        <v>27</v>
      </c>
    </row>
    <row r="895" spans="1:11">
      <c r="A895" s="70"/>
      <c r="B895" s="422"/>
      <c r="C895" s="422"/>
      <c r="D895" t="s">
        <v>14</v>
      </c>
      <c r="E895" s="20">
        <v>60</v>
      </c>
      <c r="G895" s="73">
        <f t="shared" si="15"/>
        <v>93.999999999999943</v>
      </c>
      <c r="J895" t="s">
        <v>13</v>
      </c>
      <c r="K895" s="20">
        <v>7</v>
      </c>
    </row>
    <row r="896" spans="1:11">
      <c r="A896" s="70"/>
      <c r="B896" s="422"/>
      <c r="C896" s="422"/>
      <c r="D896" t="s">
        <v>15</v>
      </c>
      <c r="E896" s="20">
        <v>5</v>
      </c>
      <c r="G896" s="73">
        <f t="shared" si="15"/>
        <v>98.999999999999943</v>
      </c>
      <c r="K896" s="141">
        <f>SUM(K886:K895)</f>
        <v>132.10000000000002</v>
      </c>
    </row>
    <row r="897" spans="1:12">
      <c r="A897" s="3">
        <v>45971</v>
      </c>
      <c r="B897" s="422">
        <v>31893</v>
      </c>
      <c r="C897" s="422" t="s">
        <v>25</v>
      </c>
      <c r="D897" t="s">
        <v>14</v>
      </c>
      <c r="F897" s="29">
        <v>60</v>
      </c>
      <c r="G897" s="73">
        <f t="shared" si="15"/>
        <v>38.999999999999943</v>
      </c>
    </row>
    <row r="898" spans="1:12">
      <c r="A898" s="3">
        <v>45971</v>
      </c>
      <c r="B898" s="422">
        <v>31893</v>
      </c>
      <c r="C898" s="422" t="s">
        <v>25</v>
      </c>
      <c r="D898" t="s">
        <v>15</v>
      </c>
      <c r="F898" s="29">
        <v>5</v>
      </c>
      <c r="G898" s="73">
        <f t="shared" si="15"/>
        <v>33.999999999999943</v>
      </c>
    </row>
    <row r="899" spans="1:12">
      <c r="A899" s="3">
        <v>45985</v>
      </c>
      <c r="B899" s="422">
        <v>32043</v>
      </c>
      <c r="C899" s="422" t="s">
        <v>25</v>
      </c>
      <c r="D899" t="s">
        <v>12</v>
      </c>
      <c r="F899" s="20">
        <v>27</v>
      </c>
      <c r="G899" s="73">
        <f t="shared" si="15"/>
        <v>6.9999999999999432</v>
      </c>
    </row>
    <row r="900" spans="1:12">
      <c r="A900" s="3">
        <v>45985</v>
      </c>
      <c r="B900" s="422">
        <v>32043</v>
      </c>
      <c r="C900" s="422" t="s">
        <v>25</v>
      </c>
      <c r="D900" t="s">
        <v>13</v>
      </c>
      <c r="F900" s="20">
        <v>7</v>
      </c>
      <c r="G900" s="73">
        <f t="shared" si="15"/>
        <v>-5.6843418860808015E-14</v>
      </c>
    </row>
    <row r="901" spans="1:12">
      <c r="A901" s="81">
        <v>45991</v>
      </c>
      <c r="B901" s="421" t="s">
        <v>10</v>
      </c>
      <c r="C901" s="421" t="s">
        <v>26</v>
      </c>
      <c r="D901" t="s">
        <v>12</v>
      </c>
      <c r="E901" s="20">
        <v>32.299999999999997</v>
      </c>
      <c r="G901" s="73">
        <f t="shared" si="15"/>
        <v>32.29999999999994</v>
      </c>
    </row>
    <row r="902" spans="1:12">
      <c r="A902" s="70"/>
      <c r="B902" s="422"/>
      <c r="C902" s="422"/>
      <c r="D902" t="s">
        <v>13</v>
      </c>
      <c r="E902" s="20">
        <v>6</v>
      </c>
      <c r="G902" s="73">
        <f t="shared" si="15"/>
        <v>38.29999999999994</v>
      </c>
    </row>
    <row r="903" spans="1:12">
      <c r="A903" s="70"/>
      <c r="B903" s="422"/>
      <c r="C903" s="422"/>
      <c r="D903" t="s">
        <v>14</v>
      </c>
      <c r="E903" s="207">
        <v>60</v>
      </c>
      <c r="G903" s="73">
        <f t="shared" si="15"/>
        <v>98.29999999999994</v>
      </c>
      <c r="I903" s="441" t="s">
        <v>521</v>
      </c>
      <c r="J903" s="441"/>
      <c r="K903" s="441"/>
    </row>
    <row r="904" spans="1:12">
      <c r="A904" s="70"/>
      <c r="B904" s="422"/>
      <c r="C904" s="422"/>
      <c r="D904" t="s">
        <v>15</v>
      </c>
      <c r="E904" s="207">
        <v>5</v>
      </c>
      <c r="G904" s="73">
        <f t="shared" si="15"/>
        <v>103.29999999999994</v>
      </c>
      <c r="H904" s="9">
        <v>2025</v>
      </c>
      <c r="I904" s="374" t="s">
        <v>27</v>
      </c>
      <c r="J904" s="373" t="s">
        <v>14</v>
      </c>
      <c r="K904" s="373">
        <v>60</v>
      </c>
    </row>
    <row r="905" spans="1:12">
      <c r="A905" s="3">
        <v>46001</v>
      </c>
      <c r="B905" s="422">
        <v>32199</v>
      </c>
      <c r="C905" s="422" t="s">
        <v>26</v>
      </c>
      <c r="D905" t="s">
        <v>14</v>
      </c>
      <c r="F905" s="29">
        <v>60</v>
      </c>
      <c r="G905" s="73">
        <f t="shared" ref="G905:G920" si="16">+G904+E905-F905</f>
        <v>43.29999999999994</v>
      </c>
      <c r="I905" s="374"/>
      <c r="J905" s="373" t="s">
        <v>15</v>
      </c>
      <c r="K905" s="373">
        <v>5</v>
      </c>
    </row>
    <row r="906" spans="1:12">
      <c r="A906" s="3">
        <v>46001</v>
      </c>
      <c r="B906" s="422">
        <v>32199</v>
      </c>
      <c r="C906" s="422" t="s">
        <v>26</v>
      </c>
      <c r="D906" t="s">
        <v>15</v>
      </c>
      <c r="F906" s="29">
        <v>5</v>
      </c>
      <c r="G906" s="73">
        <f t="shared" si="16"/>
        <v>38.29999999999994</v>
      </c>
      <c r="H906" s="9">
        <v>2026</v>
      </c>
      <c r="I906" s="421" t="s">
        <v>11</v>
      </c>
      <c r="J906" t="s">
        <v>14</v>
      </c>
      <c r="K906" s="207">
        <v>60</v>
      </c>
    </row>
    <row r="907" spans="1:12">
      <c r="A907" s="3">
        <v>46055</v>
      </c>
      <c r="B907" s="422">
        <v>32449</v>
      </c>
      <c r="C907" s="422" t="s">
        <v>26</v>
      </c>
      <c r="D907" t="s">
        <v>12</v>
      </c>
      <c r="F907" s="29">
        <v>32.299999999999997</v>
      </c>
      <c r="G907" s="73">
        <f t="shared" si="16"/>
        <v>5.9999999999999432</v>
      </c>
      <c r="I907" s="421"/>
      <c r="J907" t="s">
        <v>15</v>
      </c>
      <c r="K907" s="207">
        <v>5</v>
      </c>
    </row>
    <row r="908" spans="1:12">
      <c r="A908" s="3">
        <v>46055</v>
      </c>
      <c r="B908" s="422">
        <v>32449</v>
      </c>
      <c r="C908" s="422" t="s">
        <v>26</v>
      </c>
      <c r="D908" t="s">
        <v>13</v>
      </c>
      <c r="F908" s="29">
        <v>6</v>
      </c>
      <c r="G908" s="73">
        <f t="shared" si="16"/>
        <v>-5.6843418860808015E-14</v>
      </c>
      <c r="I908" s="421"/>
      <c r="J908">
        <v>200</v>
      </c>
      <c r="K908" s="209">
        <f>SUM(K904:K907)</f>
        <v>130</v>
      </c>
      <c r="L908" s="28">
        <f>J908-K908</f>
        <v>70</v>
      </c>
    </row>
    <row r="909" spans="1:12">
      <c r="A909" s="81">
        <v>46022</v>
      </c>
      <c r="B909" s="374" t="s">
        <v>10</v>
      </c>
      <c r="C909" s="374" t="s">
        <v>27</v>
      </c>
      <c r="D909" s="373" t="s">
        <v>12</v>
      </c>
      <c r="E909" s="373">
        <v>29.5</v>
      </c>
      <c r="G909" s="73">
        <f t="shared" si="16"/>
        <v>29.499999999999943</v>
      </c>
      <c r="K909" s="207"/>
    </row>
    <row r="910" spans="1:12">
      <c r="A910" s="81"/>
      <c r="B910" s="373"/>
      <c r="C910" s="373"/>
      <c r="D910" s="373" t="s">
        <v>13</v>
      </c>
      <c r="E910" s="373">
        <v>6</v>
      </c>
      <c r="G910" s="73">
        <f t="shared" si="16"/>
        <v>35.499999999999943</v>
      </c>
    </row>
    <row r="911" spans="1:12">
      <c r="A911" s="81"/>
      <c r="B911" s="373"/>
      <c r="C911" s="373"/>
      <c r="D911" s="373" t="s">
        <v>14</v>
      </c>
      <c r="E911" s="373">
        <v>60</v>
      </c>
      <c r="G911" s="73">
        <f t="shared" si="16"/>
        <v>95.499999999999943</v>
      </c>
    </row>
    <row r="912" spans="1:12">
      <c r="A912" s="373"/>
      <c r="B912" s="373"/>
      <c r="C912" s="373"/>
      <c r="D912" s="373" t="s">
        <v>15</v>
      </c>
      <c r="E912" s="373">
        <v>5</v>
      </c>
      <c r="G912" s="73">
        <f t="shared" si="16"/>
        <v>100.49999999999994</v>
      </c>
    </row>
    <row r="913" spans="1:11">
      <c r="A913" s="3">
        <v>46055</v>
      </c>
      <c r="B913" s="422">
        <v>32449</v>
      </c>
      <c r="C913" s="381" t="s">
        <v>27</v>
      </c>
      <c r="D913" s="373" t="s">
        <v>12</v>
      </c>
      <c r="E913" s="373"/>
      <c r="F913" s="29">
        <v>29.5</v>
      </c>
      <c r="G913" s="73">
        <f t="shared" si="16"/>
        <v>70.999999999999943</v>
      </c>
    </row>
    <row r="914" spans="1:11">
      <c r="A914" s="3">
        <v>46055</v>
      </c>
      <c r="B914" s="422">
        <v>32449</v>
      </c>
      <c r="C914" s="381" t="s">
        <v>27</v>
      </c>
      <c r="D914" s="373" t="s">
        <v>13</v>
      </c>
      <c r="E914" s="373"/>
      <c r="F914" s="29">
        <v>6</v>
      </c>
      <c r="G914" s="73">
        <f t="shared" si="16"/>
        <v>64.999999999999943</v>
      </c>
      <c r="K914" s="20"/>
    </row>
    <row r="915" spans="1:11">
      <c r="A915" s="3">
        <v>46064</v>
      </c>
      <c r="B915" s="422">
        <v>32500</v>
      </c>
      <c r="C915" s="381" t="s">
        <v>27</v>
      </c>
      <c r="D915" t="s">
        <v>14</v>
      </c>
      <c r="F915" s="29">
        <v>60</v>
      </c>
      <c r="G915" s="73">
        <f t="shared" si="16"/>
        <v>4.9999999999999432</v>
      </c>
      <c r="K915" s="20"/>
    </row>
    <row r="916" spans="1:11">
      <c r="A916" s="3">
        <v>46064</v>
      </c>
      <c r="B916" s="422">
        <v>32500</v>
      </c>
      <c r="C916" s="381" t="s">
        <v>27</v>
      </c>
      <c r="D916" t="s">
        <v>15</v>
      </c>
      <c r="F916" s="29">
        <v>5</v>
      </c>
      <c r="G916" s="73">
        <f t="shared" si="16"/>
        <v>-5.6843418860808015E-14</v>
      </c>
      <c r="K916" s="20"/>
    </row>
    <row r="917" spans="1:11">
      <c r="A917" s="81">
        <v>46053</v>
      </c>
      <c r="B917" s="421" t="s">
        <v>10</v>
      </c>
      <c r="C917" s="421" t="s">
        <v>11</v>
      </c>
      <c r="D917" t="s">
        <v>12</v>
      </c>
      <c r="E917" s="20">
        <v>29.2</v>
      </c>
      <c r="G917" s="73">
        <f t="shared" si="16"/>
        <v>29.199999999999942</v>
      </c>
      <c r="I917" s="441" t="s">
        <v>521</v>
      </c>
      <c r="J917" s="441"/>
      <c r="K917" s="441"/>
    </row>
    <row r="918" spans="1:11">
      <c r="A918" s="70"/>
      <c r="B918" s="422"/>
      <c r="C918" s="422"/>
      <c r="D918" t="s">
        <v>13</v>
      </c>
      <c r="E918" s="20">
        <v>5</v>
      </c>
      <c r="G918" s="73">
        <f t="shared" si="16"/>
        <v>34.199999999999946</v>
      </c>
      <c r="H918" s="9">
        <v>2026</v>
      </c>
      <c r="I918" s="421" t="s">
        <v>11</v>
      </c>
      <c r="J918" t="s">
        <v>12</v>
      </c>
      <c r="K918" s="20">
        <v>29.2</v>
      </c>
    </row>
    <row r="919" spans="1:11">
      <c r="A919" s="70"/>
      <c r="B919" s="422"/>
      <c r="C919" s="422"/>
      <c r="D919" t="s">
        <v>14</v>
      </c>
      <c r="E919" s="207">
        <v>60</v>
      </c>
      <c r="G919" s="73">
        <f t="shared" si="16"/>
        <v>94.199999999999946</v>
      </c>
      <c r="I919" s="422"/>
      <c r="J919" t="s">
        <v>13</v>
      </c>
      <c r="K919" s="20">
        <v>5</v>
      </c>
    </row>
    <row r="920" spans="1:11">
      <c r="A920" s="70"/>
      <c r="B920" s="422"/>
      <c r="C920" s="422"/>
      <c r="D920" t="s">
        <v>15</v>
      </c>
      <c r="E920" s="207">
        <v>5</v>
      </c>
      <c r="G920" s="73">
        <f t="shared" si="16"/>
        <v>99.199999999999946</v>
      </c>
      <c r="I920" s="421" t="s">
        <v>17</v>
      </c>
      <c r="J920" t="s">
        <v>12</v>
      </c>
      <c r="K920" s="20">
        <v>31.7</v>
      </c>
    </row>
    <row r="921" spans="1:11">
      <c r="A921" s="3">
        <v>46064</v>
      </c>
      <c r="B921" s="422">
        <v>32500</v>
      </c>
      <c r="C921" s="422" t="s">
        <v>11</v>
      </c>
      <c r="D921" t="s">
        <v>14</v>
      </c>
      <c r="F921" s="29">
        <v>60</v>
      </c>
      <c r="G921" s="73">
        <f t="shared" ref="G921:G927" si="17">+G920+E921-F921</f>
        <v>39.199999999999946</v>
      </c>
      <c r="I921" s="422"/>
      <c r="J921" t="s">
        <v>13</v>
      </c>
      <c r="K921" s="20">
        <v>10</v>
      </c>
    </row>
    <row r="922" spans="1:11">
      <c r="A922" s="3">
        <v>46064</v>
      </c>
      <c r="B922" s="422">
        <v>32500</v>
      </c>
      <c r="C922" s="422" t="s">
        <v>11</v>
      </c>
      <c r="D922" t="s">
        <v>15</v>
      </c>
      <c r="F922" s="29">
        <v>5</v>
      </c>
      <c r="G922" s="73">
        <f t="shared" si="17"/>
        <v>34.199999999999946</v>
      </c>
      <c r="K922" s="20">
        <f>SUM(K918:K921)</f>
        <v>75.900000000000006</v>
      </c>
    </row>
    <row r="923" spans="1:11">
      <c r="A923" s="3">
        <v>46105</v>
      </c>
      <c r="B923" s="422">
        <v>32849</v>
      </c>
      <c r="C923" s="422" t="s">
        <v>11</v>
      </c>
      <c r="D923" t="s">
        <v>12</v>
      </c>
      <c r="F923" s="29">
        <v>29.2</v>
      </c>
      <c r="G923" s="73">
        <f t="shared" si="17"/>
        <v>4.9999999999999467</v>
      </c>
      <c r="K923" s="20"/>
    </row>
    <row r="924" spans="1:11">
      <c r="A924" s="3">
        <v>46105</v>
      </c>
      <c r="B924" s="422">
        <v>32849</v>
      </c>
      <c r="C924" s="422" t="s">
        <v>11</v>
      </c>
      <c r="D924" t="s">
        <v>13</v>
      </c>
      <c r="F924" s="29">
        <v>5</v>
      </c>
      <c r="G924" s="73">
        <f t="shared" si="17"/>
        <v>-5.3290705182007514E-14</v>
      </c>
      <c r="K924" s="20"/>
    </row>
    <row r="925" spans="1:11">
      <c r="A925" s="31">
        <v>46081</v>
      </c>
      <c r="B925" s="421" t="s">
        <v>10</v>
      </c>
      <c r="C925" s="421" t="s">
        <v>17</v>
      </c>
      <c r="D925" t="s">
        <v>12</v>
      </c>
      <c r="E925" s="20">
        <v>31.7</v>
      </c>
      <c r="G925" s="73">
        <f t="shared" si="17"/>
        <v>31.699999999999946</v>
      </c>
    </row>
    <row r="926" spans="1:11">
      <c r="B926" s="422"/>
      <c r="C926" s="422"/>
      <c r="D926" t="s">
        <v>13</v>
      </c>
      <c r="E926" s="20">
        <v>10</v>
      </c>
      <c r="G926" s="73">
        <f t="shared" si="17"/>
        <v>41.699999999999946</v>
      </c>
    </row>
    <row r="927" spans="1:11">
      <c r="B927" s="422"/>
      <c r="C927" s="422"/>
      <c r="D927" t="s">
        <v>14</v>
      </c>
      <c r="E927" s="207">
        <v>56</v>
      </c>
      <c r="G927" s="73">
        <f t="shared" si="17"/>
        <v>97.699999999999946</v>
      </c>
      <c r="H927" s="9"/>
    </row>
    <row r="928" spans="1:11">
      <c r="B928" s="422"/>
      <c r="C928" s="422"/>
      <c r="D928" t="s">
        <v>15</v>
      </c>
      <c r="E928" s="207">
        <v>5</v>
      </c>
      <c r="G928" s="2">
        <f>+G927+E928-F928</f>
        <v>102.69999999999995</v>
      </c>
    </row>
    <row r="929" spans="1:7">
      <c r="A929" s="3">
        <v>46098</v>
      </c>
      <c r="B929" s="422">
        <v>32680</v>
      </c>
      <c r="C929" s="422" t="s">
        <v>17</v>
      </c>
      <c r="D929" t="s">
        <v>14</v>
      </c>
      <c r="F929" s="29">
        <v>56</v>
      </c>
      <c r="G929" s="2">
        <f>+G928+E929-F929</f>
        <v>46.699999999999946</v>
      </c>
    </row>
    <row r="930" spans="1:7">
      <c r="A930" s="3">
        <v>46098</v>
      </c>
      <c r="B930" s="422">
        <v>32680</v>
      </c>
      <c r="C930" s="422" t="s">
        <v>17</v>
      </c>
      <c r="D930" t="s">
        <v>15</v>
      </c>
      <c r="F930" s="29">
        <v>5</v>
      </c>
      <c r="G930" s="2">
        <f>+G929+E930-F930</f>
        <v>41.699999999999946</v>
      </c>
    </row>
    <row r="931" spans="1:7">
      <c r="A931" s="3">
        <v>46105</v>
      </c>
      <c r="B931" s="422">
        <v>32849</v>
      </c>
      <c r="C931" s="422" t="s">
        <v>17</v>
      </c>
      <c r="D931" t="s">
        <v>12</v>
      </c>
      <c r="F931" s="29">
        <v>31.7</v>
      </c>
      <c r="G931" s="2">
        <f>+G930+E931-F931</f>
        <v>9.9999999999999467</v>
      </c>
    </row>
    <row r="932" spans="1:7">
      <c r="A932" s="3">
        <v>46105</v>
      </c>
      <c r="B932" s="422">
        <v>32849</v>
      </c>
      <c r="C932" s="422" t="s">
        <v>17</v>
      </c>
      <c r="D932" t="s">
        <v>13</v>
      </c>
      <c r="F932" s="29">
        <v>10</v>
      </c>
      <c r="G932" s="2">
        <f>+G931+E932-F932</f>
        <v>-5.3290705182007514E-14</v>
      </c>
    </row>
    <row r="933" spans="1:7">
      <c r="A933" s="31">
        <v>46112</v>
      </c>
      <c r="B933" s="421" t="s">
        <v>10</v>
      </c>
      <c r="C933" s="421" t="s">
        <v>18</v>
      </c>
      <c r="D933" t="s">
        <v>12</v>
      </c>
      <c r="E933" s="207">
        <v>30.2</v>
      </c>
      <c r="G933" s="2">
        <f>+G932+E933-F933</f>
        <v>30.199999999999946</v>
      </c>
    </row>
    <row r="934" spans="1:7">
      <c r="A934" s="31"/>
      <c r="B934" s="422"/>
      <c r="C934" s="422"/>
      <c r="D934" t="s">
        <v>13</v>
      </c>
      <c r="E934" s="207">
        <v>6</v>
      </c>
      <c r="G934" s="2">
        <f>+G933+E934-F934</f>
        <v>36.199999999999946</v>
      </c>
    </row>
    <row r="935" spans="1:7">
      <c r="B935" s="422"/>
      <c r="C935" s="422"/>
      <c r="D935" t="s">
        <v>14</v>
      </c>
      <c r="E935" s="207">
        <v>60</v>
      </c>
      <c r="G935" s="2">
        <f>+G934+E935-F935</f>
        <v>96.199999999999946</v>
      </c>
    </row>
    <row r="936" spans="1:7">
      <c r="B936" s="422"/>
      <c r="C936" s="422"/>
      <c r="D936" t="s">
        <v>15</v>
      </c>
      <c r="E936" s="207">
        <v>5</v>
      </c>
      <c r="G936" s="2">
        <f>+G935+E936-F936</f>
        <v>101.19999999999995</v>
      </c>
    </row>
    <row r="937" spans="1:7">
      <c r="B937" s="422"/>
      <c r="C937" s="422"/>
      <c r="G937" s="2">
        <f>+G936+E937-F937</f>
        <v>101.19999999999995</v>
      </c>
    </row>
    <row r="938" spans="1:7">
      <c r="B938" s="422"/>
      <c r="C938" s="422"/>
      <c r="G938" s="2">
        <f>+G937+E938-F938</f>
        <v>101.19999999999995</v>
      </c>
    </row>
    <row r="939" spans="1:7">
      <c r="B939" s="422"/>
      <c r="C939" s="422"/>
      <c r="G939" s="2">
        <f>+G938+E939-F939</f>
        <v>101.19999999999995</v>
      </c>
    </row>
    <row r="940" spans="1:7">
      <c r="B940" s="422"/>
      <c r="C940" s="422"/>
      <c r="G940" s="2">
        <f>+G939+E940-F940</f>
        <v>101.19999999999995</v>
      </c>
    </row>
    <row r="941" spans="1:7">
      <c r="B941" s="422"/>
      <c r="C941" s="422"/>
      <c r="G941" s="2">
        <f>+G940+E941-F941</f>
        <v>101.19999999999995</v>
      </c>
    </row>
    <row r="942" spans="1:7">
      <c r="B942" s="422"/>
      <c r="C942" s="422"/>
      <c r="G942" s="2">
        <f>+G941+E942-F942</f>
        <v>101.19999999999995</v>
      </c>
    </row>
    <row r="943" spans="1:7">
      <c r="B943" s="422"/>
      <c r="C943" s="422"/>
      <c r="G943" s="2">
        <f>+G942+E943-F943</f>
        <v>101.19999999999995</v>
      </c>
    </row>
    <row r="944" spans="1:7">
      <c r="B944" s="422"/>
      <c r="C944" s="422"/>
      <c r="G944" s="2">
        <f>+G943+E944-F944</f>
        <v>101.19999999999995</v>
      </c>
    </row>
    <row r="945" spans="2:7">
      <c r="B945" s="422"/>
      <c r="C945" s="422"/>
      <c r="G945" s="2">
        <f>+G944+E945-F945</f>
        <v>101.19999999999995</v>
      </c>
    </row>
    <row r="946" spans="2:7">
      <c r="B946" s="422"/>
      <c r="C946" s="422"/>
      <c r="G946" s="2">
        <f>+G945+E946-F946</f>
        <v>101.19999999999995</v>
      </c>
    </row>
    <row r="947" spans="2:7">
      <c r="B947" s="422"/>
      <c r="C947" s="422"/>
      <c r="G947" s="2">
        <f>+G946+E947-F947</f>
        <v>101.19999999999995</v>
      </c>
    </row>
    <row r="948" spans="2:7">
      <c r="B948" s="422"/>
      <c r="C948" s="422"/>
      <c r="G948" s="2">
        <f>+G947+E948-F948</f>
        <v>101.19999999999995</v>
      </c>
    </row>
    <row r="949" spans="2:7">
      <c r="B949" s="422"/>
      <c r="C949" s="422"/>
      <c r="G949" s="2">
        <f>+G948+E949-F949</f>
        <v>101.19999999999995</v>
      </c>
    </row>
    <row r="950" spans="2:7">
      <c r="B950" s="422"/>
      <c r="C950" s="422"/>
      <c r="G950" s="2">
        <f>+G949+E950-F950</f>
        <v>101.19999999999995</v>
      </c>
    </row>
    <row r="951" spans="2:7">
      <c r="B951" s="422"/>
      <c r="C951" s="422"/>
      <c r="G951" s="2">
        <f>+G950+E951-F951</f>
        <v>101.19999999999995</v>
      </c>
    </row>
    <row r="952" spans="2:7">
      <c r="B952" s="422"/>
      <c r="C952" s="422"/>
      <c r="G952" s="2">
        <f>+G951+E952-F952</f>
        <v>101.19999999999995</v>
      </c>
    </row>
    <row r="953" spans="2:7">
      <c r="B953" s="422"/>
      <c r="C953" s="422"/>
      <c r="G953" s="2">
        <f>+G952+E953-F953</f>
        <v>101.19999999999995</v>
      </c>
    </row>
    <row r="954" spans="2:7">
      <c r="B954" s="422"/>
      <c r="C954" s="422"/>
      <c r="G954" s="2">
        <f>+G953+E954-F954</f>
        <v>101.19999999999995</v>
      </c>
    </row>
    <row r="955" spans="2:7">
      <c r="B955" s="422"/>
      <c r="C955" s="422"/>
      <c r="G955" s="2">
        <f>+G954+E955-F955</f>
        <v>101.19999999999995</v>
      </c>
    </row>
    <row r="956" spans="2:7">
      <c r="B956" s="422"/>
      <c r="C956" s="422"/>
      <c r="G956" s="2">
        <f>+G955+E956-F956</f>
        <v>101.19999999999995</v>
      </c>
    </row>
    <row r="957" spans="2:7">
      <c r="B957" s="422"/>
      <c r="C957" s="422"/>
      <c r="G957" s="2">
        <f>+G956+E957-F957</f>
        <v>101.19999999999995</v>
      </c>
    </row>
    <row r="958" spans="2:7">
      <c r="B958" s="422"/>
      <c r="C958" s="422"/>
      <c r="G958" s="2">
        <f>+G957+E958-F958</f>
        <v>101.19999999999995</v>
      </c>
    </row>
    <row r="959" spans="2:7">
      <c r="B959" s="422"/>
      <c r="C959" s="422"/>
      <c r="G959" s="2">
        <f>+G958+E959-F959</f>
        <v>101.19999999999995</v>
      </c>
    </row>
    <row r="960" spans="2:7">
      <c r="B960" s="422"/>
      <c r="C960" s="422"/>
      <c r="G960" s="2">
        <f>+G959+E960-F960</f>
        <v>101.19999999999995</v>
      </c>
    </row>
    <row r="961" spans="2:7">
      <c r="B961" s="422"/>
      <c r="C961" s="422"/>
      <c r="G961" s="2">
        <f>+G960+E961-F961</f>
        <v>101.19999999999995</v>
      </c>
    </row>
    <row r="962" spans="2:7">
      <c r="B962" s="422"/>
      <c r="C962" s="422"/>
      <c r="G962" s="2">
        <f>+G961+E962-F962</f>
        <v>101.19999999999995</v>
      </c>
    </row>
    <row r="963" spans="2:7">
      <c r="B963" s="422"/>
      <c r="C963" s="422"/>
      <c r="G963" s="2">
        <f>+G962+E963-F963</f>
        <v>101.19999999999995</v>
      </c>
    </row>
    <row r="964" spans="2:7">
      <c r="B964" s="422"/>
      <c r="C964" s="422"/>
      <c r="G964" s="2">
        <f>+G963+E964-F964</f>
        <v>101.19999999999995</v>
      </c>
    </row>
    <row r="965" spans="2:7">
      <c r="B965" s="422"/>
      <c r="C965" s="422"/>
      <c r="G965" s="2">
        <f>+G964+E965-F965</f>
        <v>101.19999999999995</v>
      </c>
    </row>
    <row r="966" spans="2:7">
      <c r="B966" s="422"/>
      <c r="C966" s="422"/>
      <c r="G966" s="2">
        <f>+G965+E966-F966</f>
        <v>101.19999999999995</v>
      </c>
    </row>
    <row r="967" spans="2:7">
      <c r="B967" s="422"/>
      <c r="C967" s="422"/>
      <c r="G967" s="2">
        <f>+G966+E967-F967</f>
        <v>101.19999999999995</v>
      </c>
    </row>
    <row r="968" spans="2:7">
      <c r="B968" s="422"/>
      <c r="C968" s="422"/>
      <c r="G968" s="2">
        <f>+G967+E968-F968</f>
        <v>101.19999999999995</v>
      </c>
    </row>
    <row r="969" spans="2:7">
      <c r="B969" s="422"/>
      <c r="C969" s="422"/>
      <c r="G969" s="2">
        <f>+G968+E969-F969</f>
        <v>101.19999999999995</v>
      </c>
    </row>
    <row r="970" spans="2:7">
      <c r="B970" s="422"/>
      <c r="C970" s="422"/>
      <c r="G970" s="2">
        <f>+G969+E970-F970</f>
        <v>101.19999999999995</v>
      </c>
    </row>
    <row r="971" spans="2:7">
      <c r="B971" s="422"/>
      <c r="C971" s="422"/>
      <c r="G971" s="2">
        <f>+G970+E971-F971</f>
        <v>101.19999999999995</v>
      </c>
    </row>
    <row r="972" spans="2:7">
      <c r="B972" s="422"/>
      <c r="C972" s="422"/>
      <c r="G972" s="2">
        <f>+G971+E972-F972</f>
        <v>101.19999999999995</v>
      </c>
    </row>
    <row r="973" spans="2:7">
      <c r="B973" s="422"/>
      <c r="C973" s="422"/>
      <c r="G973" s="2">
        <f>+G972+E973-F973</f>
        <v>101.19999999999995</v>
      </c>
    </row>
    <row r="974" spans="2:7">
      <c r="B974" s="422"/>
      <c r="C974" s="422"/>
      <c r="G974" s="2">
        <f>+G973+E974-F974</f>
        <v>101.19999999999995</v>
      </c>
    </row>
    <row r="975" spans="2:7">
      <c r="B975" s="422"/>
      <c r="C975" s="422"/>
      <c r="G975" s="2">
        <f>+G974+E975-F975</f>
        <v>101.19999999999995</v>
      </c>
    </row>
    <row r="976" spans="2:7">
      <c r="B976" s="422"/>
      <c r="C976" s="422"/>
      <c r="G976" s="2">
        <f>+G975+E976-F976</f>
        <v>101.19999999999995</v>
      </c>
    </row>
    <row r="977" spans="2:7">
      <c r="B977" s="422"/>
      <c r="C977" s="422"/>
      <c r="G977" s="2">
        <f>+G976+E977-F977</f>
        <v>101.19999999999995</v>
      </c>
    </row>
    <row r="978" spans="2:7">
      <c r="B978" s="422"/>
      <c r="C978" s="422"/>
      <c r="G978" s="2">
        <f>+G977+E978-F978</f>
        <v>101.19999999999995</v>
      </c>
    </row>
    <row r="979" spans="2:7">
      <c r="B979" s="422"/>
      <c r="C979" s="422"/>
      <c r="G979" s="2">
        <f>+G978+E979-F979</f>
        <v>101.19999999999995</v>
      </c>
    </row>
    <row r="980" spans="2:7">
      <c r="B980" s="422"/>
      <c r="C980" s="422"/>
      <c r="G980" s="2">
        <f>+G979+E980-F980</f>
        <v>101.19999999999995</v>
      </c>
    </row>
    <row r="981" spans="2:7">
      <c r="B981" s="422"/>
      <c r="C981" s="422"/>
      <c r="G981" s="2">
        <f>+G980+E981-F981</f>
        <v>101.19999999999995</v>
      </c>
    </row>
    <row r="982" spans="2:7">
      <c r="B982" s="422"/>
      <c r="C982" s="422"/>
      <c r="G982" s="2">
        <f>+G981+E982-F982</f>
        <v>101.19999999999995</v>
      </c>
    </row>
    <row r="983" spans="2:7">
      <c r="B983" s="422"/>
      <c r="C983" s="422"/>
      <c r="G983" s="2">
        <f>+G982+E983-F983</f>
        <v>101.19999999999995</v>
      </c>
    </row>
    <row r="984" spans="2:7">
      <c r="B984" s="422"/>
      <c r="C984" s="422"/>
      <c r="G984" s="2">
        <f>+G983+E984-F984</f>
        <v>101.19999999999995</v>
      </c>
    </row>
    <row r="985" spans="2:7">
      <c r="B985" s="422"/>
      <c r="C985" s="422"/>
      <c r="G985" s="2">
        <f>+G984+E985-F985</f>
        <v>101.19999999999995</v>
      </c>
    </row>
    <row r="986" spans="2:7">
      <c r="B986" s="422"/>
      <c r="C986" s="422"/>
      <c r="G986" s="2">
        <f>+G985+E986-F986</f>
        <v>101.19999999999995</v>
      </c>
    </row>
    <row r="987" spans="2:7">
      <c r="B987" s="422"/>
      <c r="C987" s="422"/>
      <c r="G987" s="2">
        <f>+G986+E987-F987</f>
        <v>101.19999999999995</v>
      </c>
    </row>
    <row r="988" spans="2:7">
      <c r="B988" s="422"/>
      <c r="C988" s="422"/>
      <c r="G988" s="2">
        <f>+G987+E988-F988</f>
        <v>101.19999999999995</v>
      </c>
    </row>
    <row r="989" spans="2:7">
      <c r="B989" s="422"/>
      <c r="C989" s="422"/>
      <c r="G989" s="2">
        <f>+G988+E989-F989</f>
        <v>101.19999999999995</v>
      </c>
    </row>
    <row r="990" spans="2:7">
      <c r="B990" s="422"/>
      <c r="C990" s="422"/>
      <c r="G990" s="2">
        <f>+G989+E990-F990</f>
        <v>101.19999999999995</v>
      </c>
    </row>
    <row r="991" spans="2:7">
      <c r="B991" s="422"/>
      <c r="C991" s="422"/>
      <c r="G991" s="2">
        <f>+G990+E991-F991</f>
        <v>101.19999999999995</v>
      </c>
    </row>
    <row r="992" spans="2:7">
      <c r="B992" s="422"/>
      <c r="C992" s="422"/>
      <c r="G992" s="2">
        <f>+G991+E992-F992</f>
        <v>101.19999999999995</v>
      </c>
    </row>
    <row r="993" spans="2:7">
      <c r="B993" s="422"/>
      <c r="C993" s="422"/>
      <c r="G993" s="2">
        <f>+G992+E993-F993</f>
        <v>101.19999999999995</v>
      </c>
    </row>
    <row r="994" spans="2:7">
      <c r="B994" s="422"/>
      <c r="C994" s="422"/>
      <c r="G994" s="2">
        <f>+G993+E994-F994</f>
        <v>101.19999999999995</v>
      </c>
    </row>
    <row r="995" spans="2:7">
      <c r="B995" s="422"/>
      <c r="C995" s="422"/>
      <c r="G995" s="2">
        <f>+G994+E995-F995</f>
        <v>101.19999999999995</v>
      </c>
    </row>
    <row r="996" spans="2:7">
      <c r="B996" s="422"/>
      <c r="C996" s="422"/>
      <c r="G996" s="2">
        <f>+G995+E996-F996</f>
        <v>101.19999999999995</v>
      </c>
    </row>
    <row r="997" spans="2:7">
      <c r="B997" s="422"/>
      <c r="C997" s="422"/>
      <c r="G997" s="2">
        <f>+G996+E997-F997</f>
        <v>101.19999999999995</v>
      </c>
    </row>
    <row r="998" spans="2:7">
      <c r="B998" s="422"/>
      <c r="C998" s="422"/>
      <c r="G998" s="2">
        <f>+G997+E998-F998</f>
        <v>101.19999999999995</v>
      </c>
    </row>
    <row r="999" spans="2:7">
      <c r="B999" s="422"/>
      <c r="C999" s="422"/>
      <c r="G999" s="2">
        <f>+G998+E999-F999</f>
        <v>101.19999999999995</v>
      </c>
    </row>
    <row r="1000" spans="2:7">
      <c r="B1000" s="422"/>
      <c r="C1000" s="422"/>
      <c r="G1000" s="2">
        <f>+G999+E1000-F1000</f>
        <v>101.19999999999995</v>
      </c>
    </row>
    <row r="1001" spans="2:7">
      <c r="B1001" s="422"/>
      <c r="C1001" s="422"/>
      <c r="G1001" s="2">
        <f>+G1000+E1001-F1001</f>
        <v>101.19999999999995</v>
      </c>
    </row>
    <row r="1002" spans="2:7">
      <c r="B1002" s="422"/>
      <c r="C1002" s="422"/>
      <c r="G1002" s="2">
        <f>+G1001+E1002-F1002</f>
        <v>101.19999999999995</v>
      </c>
    </row>
    <row r="1003" spans="2:7">
      <c r="B1003" s="422"/>
      <c r="C1003" s="422"/>
      <c r="G1003" s="2">
        <f>+G1002+E1003-F1003</f>
        <v>101.19999999999995</v>
      </c>
    </row>
    <row r="1004" spans="2:7">
      <c r="B1004" s="422"/>
      <c r="C1004" s="422"/>
      <c r="G1004" s="2">
        <f>+G1003+E1004-F1004</f>
        <v>101.19999999999995</v>
      </c>
    </row>
    <row r="1005" spans="2:7">
      <c r="B1005" s="422"/>
      <c r="C1005" s="422"/>
      <c r="G1005" s="2">
        <f>+G1004+E1005-F1005</f>
        <v>101.19999999999995</v>
      </c>
    </row>
    <row r="1006" spans="2:7">
      <c r="B1006" s="422"/>
      <c r="C1006" s="422"/>
      <c r="G1006" s="2">
        <f>+G1005+E1006-F1006</f>
        <v>101.19999999999995</v>
      </c>
    </row>
    <row r="1007" spans="2:7">
      <c r="B1007" s="422"/>
      <c r="C1007" s="422"/>
      <c r="G1007" s="2">
        <f>+G1006+E1007-F1007</f>
        <v>101.19999999999995</v>
      </c>
    </row>
    <row r="1008" spans="2:7">
      <c r="B1008" s="422"/>
      <c r="C1008" s="422"/>
      <c r="G1008" s="2">
        <f>+G1007+E1008-F1008</f>
        <v>101.19999999999995</v>
      </c>
    </row>
    <row r="1009" spans="2:7">
      <c r="B1009" s="422"/>
      <c r="C1009" s="422"/>
      <c r="G1009" s="2">
        <f>+G1008+E1009-F1009</f>
        <v>101.19999999999995</v>
      </c>
    </row>
    <row r="1010" spans="2:7">
      <c r="B1010" s="422"/>
      <c r="C1010" s="422"/>
      <c r="G1010" s="2">
        <f>+G1009+E1010-F1010</f>
        <v>101.19999999999995</v>
      </c>
    </row>
    <row r="1011" spans="2:7">
      <c r="B1011" s="422"/>
      <c r="C1011" s="422"/>
      <c r="G1011" s="2">
        <f>+G1010+E1011-F1011</f>
        <v>101.19999999999995</v>
      </c>
    </row>
    <row r="1012" spans="2:7">
      <c r="B1012" s="422"/>
      <c r="C1012" s="422"/>
      <c r="G1012" s="2">
        <f>+G1011+E1012-F1012</f>
        <v>101.19999999999995</v>
      </c>
    </row>
    <row r="1013" spans="2:7">
      <c r="B1013" s="422"/>
      <c r="C1013" s="422"/>
      <c r="G1013" s="2">
        <f>+G1012+E1013-F1013</f>
        <v>101.19999999999995</v>
      </c>
    </row>
    <row r="1014" spans="2:7">
      <c r="B1014" s="422"/>
      <c r="C1014" s="422"/>
      <c r="G1014" s="2">
        <f>+G1013+E1014-F1014</f>
        <v>101.19999999999995</v>
      </c>
    </row>
    <row r="1015" spans="2:7">
      <c r="B1015" s="422"/>
      <c r="C1015" s="422"/>
      <c r="G1015" s="2">
        <f>+G1014+E1015-F1015</f>
        <v>101.19999999999995</v>
      </c>
    </row>
    <row r="1016" spans="2:7">
      <c r="B1016" s="422"/>
      <c r="C1016" s="422"/>
      <c r="G1016" s="2">
        <f>+G1015+E1016-F1016</f>
        <v>101.19999999999995</v>
      </c>
    </row>
    <row r="1017" spans="2:7">
      <c r="B1017" s="422"/>
      <c r="C1017" s="422"/>
      <c r="G1017" s="2">
        <f>+G1016+E1017-F1017</f>
        <v>101.19999999999995</v>
      </c>
    </row>
    <row r="1018" spans="2:7">
      <c r="B1018" s="422"/>
      <c r="C1018" s="422"/>
      <c r="G1018" s="2">
        <f>+G1017+E1018-F1018</f>
        <v>101.19999999999995</v>
      </c>
    </row>
    <row r="1019" spans="2:7">
      <c r="B1019" s="422"/>
      <c r="C1019" s="422"/>
      <c r="G1019" s="2">
        <f>+G1018+E1019-F1019</f>
        <v>101.19999999999995</v>
      </c>
    </row>
    <row r="1020" spans="2:7">
      <c r="B1020" s="422"/>
      <c r="C1020" s="422"/>
      <c r="G1020" s="2">
        <f>+G1019+E1020-F1020</f>
        <v>101.19999999999995</v>
      </c>
    </row>
    <row r="1021" spans="2:7">
      <c r="B1021" s="422"/>
      <c r="C1021" s="422"/>
      <c r="G1021" s="2">
        <f>+G1020+E1021-F1021</f>
        <v>101.19999999999995</v>
      </c>
    </row>
    <row r="1022" spans="2:7">
      <c r="B1022" s="422"/>
      <c r="C1022" s="422"/>
      <c r="G1022" s="2">
        <f>+G1021+E1022-F1022</f>
        <v>101.19999999999995</v>
      </c>
    </row>
    <row r="1023" spans="2:7">
      <c r="B1023" s="422"/>
      <c r="C1023" s="422"/>
      <c r="G1023" s="2">
        <f>+G1022+E1023-F1023</f>
        <v>101.19999999999995</v>
      </c>
    </row>
    <row r="1024" spans="2:7">
      <c r="B1024" s="422"/>
      <c r="C1024" s="422"/>
      <c r="G1024" s="2">
        <f>+G1023+E1024-F1024</f>
        <v>101.19999999999995</v>
      </c>
    </row>
    <row r="1025" spans="2:7">
      <c r="B1025" s="422"/>
      <c r="C1025" s="422"/>
      <c r="G1025" s="2">
        <f>+G1024+E1025-F1025</f>
        <v>101.19999999999995</v>
      </c>
    </row>
    <row r="1026" spans="2:7">
      <c r="B1026" s="422"/>
      <c r="C1026" s="422"/>
      <c r="G1026" s="2">
        <f>+G1025+E1026-F1026</f>
        <v>101.19999999999995</v>
      </c>
    </row>
    <row r="1027" spans="2:7">
      <c r="B1027" s="422"/>
      <c r="C1027" s="422"/>
      <c r="G1027" s="2">
        <f>+G1026+E1027-F1027</f>
        <v>101.19999999999995</v>
      </c>
    </row>
    <row r="1028" spans="2:7">
      <c r="B1028" s="422"/>
      <c r="C1028" s="422"/>
      <c r="G1028" s="2">
        <f>+G1027+E1028-F1028</f>
        <v>101.19999999999995</v>
      </c>
    </row>
    <row r="1029" spans="2:7">
      <c r="B1029" s="422"/>
      <c r="C1029" s="422"/>
      <c r="G1029" s="2">
        <f>+G1028+E1029-F1029</f>
        <v>101.19999999999995</v>
      </c>
    </row>
    <row r="1030" spans="2:7">
      <c r="B1030" s="422"/>
      <c r="C1030" s="422"/>
      <c r="G1030" s="2">
        <f>+G1029+E1030-F1030</f>
        <v>101.19999999999995</v>
      </c>
    </row>
    <row r="1031" spans="2:7">
      <c r="B1031" s="422"/>
      <c r="C1031" s="422"/>
      <c r="G1031" s="2">
        <f>+G1030+E1031-F1031</f>
        <v>101.19999999999995</v>
      </c>
    </row>
    <row r="1032" spans="2:7">
      <c r="B1032" s="422"/>
      <c r="C1032" s="422"/>
      <c r="G1032" s="2">
        <f>+G1031+E1032-F1032</f>
        <v>101.19999999999995</v>
      </c>
    </row>
    <row r="1033" spans="2:7">
      <c r="B1033" s="422"/>
      <c r="C1033" s="422"/>
      <c r="G1033" s="2">
        <f>+G1032+E1033-F1033</f>
        <v>101.19999999999995</v>
      </c>
    </row>
    <row r="1034" spans="2:7">
      <c r="B1034" s="422"/>
      <c r="C1034" s="422"/>
      <c r="G1034" s="2">
        <f>+G1033+E1034-F1034</f>
        <v>101.19999999999995</v>
      </c>
    </row>
    <row r="1035" spans="2:7">
      <c r="B1035" s="422"/>
      <c r="C1035" s="422"/>
      <c r="G1035" s="2">
        <f>+G1034+E1035-F1035</f>
        <v>101.19999999999995</v>
      </c>
    </row>
    <row r="1036" spans="2:7">
      <c r="B1036" s="422"/>
      <c r="C1036" s="422"/>
      <c r="G1036" s="2">
        <f>+G1035+E1036-F1036</f>
        <v>101.19999999999995</v>
      </c>
    </row>
    <row r="1037" spans="2:7">
      <c r="B1037" s="422"/>
      <c r="C1037" s="422"/>
      <c r="G1037" s="2">
        <f>+G1036+E1037-F1037</f>
        <v>101.19999999999995</v>
      </c>
    </row>
    <row r="1038" spans="2:7">
      <c r="B1038" s="422"/>
      <c r="C1038" s="422"/>
      <c r="G1038" s="2">
        <f>+G1037+E1038-F1038</f>
        <v>101.19999999999995</v>
      </c>
    </row>
    <row r="1039" spans="2:7">
      <c r="B1039" s="422"/>
      <c r="C1039" s="422"/>
      <c r="G1039" s="2">
        <f>+G1038+E1039-F1039</f>
        <v>101.19999999999995</v>
      </c>
    </row>
    <row r="1040" spans="2:7">
      <c r="B1040" s="422"/>
      <c r="C1040" s="422"/>
      <c r="G1040" s="2">
        <f>+G1039+E1040-F1040</f>
        <v>101.19999999999995</v>
      </c>
    </row>
    <row r="1041" spans="2:7">
      <c r="B1041" s="422"/>
      <c r="C1041" s="422"/>
      <c r="G1041" s="2">
        <f>+G1040+E1041-F1041</f>
        <v>101.19999999999995</v>
      </c>
    </row>
    <row r="1042" spans="2:7">
      <c r="B1042" s="422"/>
      <c r="C1042" s="422"/>
      <c r="G1042" s="2">
        <f>+G1041+E1042-F1042</f>
        <v>101.19999999999995</v>
      </c>
    </row>
    <row r="1043" spans="2:7">
      <c r="B1043" s="422"/>
      <c r="C1043" s="422"/>
      <c r="G1043" s="2">
        <f>+G1042+E1043-F1043</f>
        <v>101.19999999999995</v>
      </c>
    </row>
    <row r="1044" spans="2:7">
      <c r="B1044" s="422"/>
      <c r="C1044" s="422"/>
      <c r="G1044" s="2">
        <f>+G1043+E1044-F1044</f>
        <v>101.19999999999995</v>
      </c>
    </row>
    <row r="1045" spans="2:7">
      <c r="B1045" s="422"/>
      <c r="C1045" s="422"/>
      <c r="G1045" s="2">
        <f>+G1044+E1045-F1045</f>
        <v>101.19999999999995</v>
      </c>
    </row>
    <row r="1046" spans="2:7">
      <c r="B1046" s="422"/>
      <c r="C1046" s="422"/>
      <c r="G1046" s="2">
        <f>+G1045+E1046-F1046</f>
        <v>101.19999999999995</v>
      </c>
    </row>
    <row r="1047" spans="2:7">
      <c r="B1047" s="422"/>
      <c r="C1047" s="422"/>
      <c r="G1047" s="2">
        <f>+G1046+E1047-F1047</f>
        <v>101.19999999999995</v>
      </c>
    </row>
    <row r="1048" spans="2:7">
      <c r="B1048" s="422"/>
      <c r="C1048" s="422"/>
      <c r="G1048" s="2">
        <f>+G1047+E1048-F1048</f>
        <v>101.19999999999995</v>
      </c>
    </row>
    <row r="1049" spans="2:7">
      <c r="B1049" s="422"/>
      <c r="C1049" s="422"/>
      <c r="G1049" s="2">
        <f>+G1048+E1049-F1049</f>
        <v>101.19999999999995</v>
      </c>
    </row>
    <row r="1050" spans="2:7">
      <c r="B1050" s="422"/>
      <c r="C1050" s="422"/>
      <c r="G1050" s="2">
        <f>+G1049+E1050-F1050</f>
        <v>101.19999999999995</v>
      </c>
    </row>
    <row r="1051" spans="2:7">
      <c r="B1051" s="422"/>
      <c r="C1051" s="422"/>
      <c r="G1051" s="2">
        <f>+G1050+E1051-F1051</f>
        <v>101.19999999999995</v>
      </c>
    </row>
    <row r="1052" spans="2:7">
      <c r="B1052" s="422"/>
      <c r="C1052" s="422"/>
      <c r="G1052" s="2">
        <f>+G1051+E1052-F1052</f>
        <v>101.19999999999995</v>
      </c>
    </row>
    <row r="1053" spans="2:7">
      <c r="B1053" s="422"/>
      <c r="C1053" s="422"/>
      <c r="G1053" s="2">
        <f>+G1052+E1053-F1053</f>
        <v>101.19999999999995</v>
      </c>
    </row>
    <row r="1054" spans="2:7">
      <c r="B1054" s="422"/>
      <c r="C1054" s="422"/>
      <c r="G1054" s="2">
        <f>+G1053+E1054-F1054</f>
        <v>101.19999999999995</v>
      </c>
    </row>
    <row r="1055" spans="2:7">
      <c r="B1055" s="422"/>
      <c r="C1055" s="422"/>
      <c r="G1055" s="2">
        <f>+G1054+E1055-F1055</f>
        <v>101.19999999999995</v>
      </c>
    </row>
    <row r="1056" spans="2:7">
      <c r="B1056" s="422"/>
      <c r="C1056" s="422"/>
      <c r="G1056" s="2">
        <f>+G1055+E1056-F1056</f>
        <v>101.19999999999995</v>
      </c>
    </row>
    <row r="1057" spans="2:7">
      <c r="B1057" s="422"/>
      <c r="C1057" s="422"/>
      <c r="G1057" s="2">
        <f>+G1056+E1057-F1057</f>
        <v>101.19999999999995</v>
      </c>
    </row>
    <row r="1058" spans="2:7">
      <c r="B1058" s="422"/>
      <c r="C1058" s="422"/>
      <c r="G1058" s="2">
        <f>+G1057+E1058-F1058</f>
        <v>101.19999999999995</v>
      </c>
    </row>
    <row r="1059" spans="2:7">
      <c r="B1059" s="422"/>
      <c r="C1059" s="422"/>
      <c r="G1059" s="2">
        <f>+G1058+E1059-F1059</f>
        <v>101.19999999999995</v>
      </c>
    </row>
    <row r="1060" spans="2:7">
      <c r="B1060" s="422"/>
      <c r="C1060" s="422"/>
      <c r="G1060" s="2">
        <f>+G1059+E1060-F1060</f>
        <v>101.19999999999995</v>
      </c>
    </row>
    <row r="1061" spans="2:7">
      <c r="B1061" s="422"/>
      <c r="C1061" s="422"/>
      <c r="G1061" s="2">
        <f>+G1060+E1061-F1061</f>
        <v>101.19999999999995</v>
      </c>
    </row>
    <row r="1062" spans="2:7">
      <c r="B1062" s="422"/>
      <c r="C1062" s="422"/>
      <c r="G1062" s="2">
        <f>+G1061+E1062-F1062</f>
        <v>101.19999999999995</v>
      </c>
    </row>
    <row r="1063" spans="2:7">
      <c r="B1063" s="422"/>
      <c r="C1063" s="422"/>
      <c r="G1063" s="2">
        <f>+G1062+E1063-F1063</f>
        <v>101.19999999999995</v>
      </c>
    </row>
    <row r="1064" spans="2:7">
      <c r="B1064" s="422"/>
      <c r="C1064" s="422"/>
      <c r="G1064" s="2">
        <f>+G1063+E1064-F1064</f>
        <v>101.19999999999995</v>
      </c>
    </row>
    <row r="1065" spans="2:7">
      <c r="B1065" s="422"/>
      <c r="C1065" s="422"/>
      <c r="G1065" s="2">
        <f>+G1064+E1065-F1065</f>
        <v>101.19999999999995</v>
      </c>
    </row>
    <row r="1066" spans="2:7">
      <c r="B1066" s="422"/>
      <c r="C1066" s="422"/>
      <c r="G1066" s="2">
        <f>+G1065+E1066-F1066</f>
        <v>101.19999999999995</v>
      </c>
    </row>
    <row r="1067" spans="2:7">
      <c r="B1067" s="422"/>
      <c r="C1067" s="422"/>
      <c r="G1067" s="2">
        <f>+G1066+E1067-F1067</f>
        <v>101.19999999999995</v>
      </c>
    </row>
    <row r="1068" spans="2:7">
      <c r="B1068" s="422"/>
      <c r="C1068" s="422"/>
      <c r="G1068" s="2">
        <f>+G1067+E1068-F1068</f>
        <v>101.19999999999995</v>
      </c>
    </row>
    <row r="1069" spans="2:7">
      <c r="B1069" s="422"/>
      <c r="C1069" s="422"/>
      <c r="G1069" s="2">
        <f>+G1068+E1069-F1069</f>
        <v>101.19999999999995</v>
      </c>
    </row>
    <row r="1070" spans="2:7">
      <c r="B1070" s="422"/>
      <c r="C1070" s="422"/>
      <c r="G1070" s="2">
        <f>+G1069+E1070-F1070</f>
        <v>101.19999999999995</v>
      </c>
    </row>
    <row r="1071" spans="2:7">
      <c r="B1071" s="422"/>
      <c r="C1071" s="422"/>
      <c r="G1071" s="2">
        <f>+G1070+E1071-F1071</f>
        <v>101.19999999999995</v>
      </c>
    </row>
    <row r="1072" spans="2:7">
      <c r="B1072" s="422"/>
      <c r="C1072" s="422"/>
      <c r="G1072" s="2">
        <f>+G1071+E1072-F1072</f>
        <v>101.19999999999995</v>
      </c>
    </row>
    <row r="1073" spans="2:7">
      <c r="B1073" s="422"/>
      <c r="C1073" s="422"/>
      <c r="G1073" s="2">
        <f>+G1072+E1073-F1073</f>
        <v>101.19999999999995</v>
      </c>
    </row>
    <row r="1074" spans="2:7">
      <c r="B1074" s="422"/>
      <c r="C1074" s="422"/>
      <c r="G1074" s="2">
        <f>+G1073+E1074-F1074</f>
        <v>101.19999999999995</v>
      </c>
    </row>
    <row r="1075" spans="2:7">
      <c r="B1075" s="422"/>
      <c r="C1075" s="422"/>
      <c r="G1075" s="2">
        <f>+G1074+E1075-F1075</f>
        <v>101.19999999999995</v>
      </c>
    </row>
    <row r="1076" spans="2:7">
      <c r="B1076" s="422"/>
      <c r="C1076" s="422"/>
      <c r="G1076" s="2">
        <f>+G1075+E1076-F1076</f>
        <v>101.19999999999995</v>
      </c>
    </row>
    <row r="1077" spans="2:7">
      <c r="B1077" s="422"/>
      <c r="C1077" s="422"/>
      <c r="G1077" s="2">
        <f>+G1076+E1077-F1077</f>
        <v>101.19999999999995</v>
      </c>
    </row>
    <row r="1078" spans="2:7">
      <c r="B1078" s="422"/>
      <c r="C1078" s="422"/>
      <c r="G1078" s="2">
        <f>+G1077+E1078-F1078</f>
        <v>101.19999999999995</v>
      </c>
    </row>
    <row r="1079" spans="2:7">
      <c r="B1079" s="422"/>
      <c r="C1079" s="422"/>
      <c r="G1079" s="2">
        <f>+G1078+E1079-F1079</f>
        <v>101.19999999999995</v>
      </c>
    </row>
    <row r="1080" spans="2:7">
      <c r="B1080" s="422"/>
      <c r="C1080" s="422"/>
      <c r="G1080" s="2">
        <f>+G1079+E1080-F1080</f>
        <v>101.19999999999995</v>
      </c>
    </row>
    <row r="1081" spans="2:7">
      <c r="B1081" s="422"/>
      <c r="C1081" s="422"/>
      <c r="G1081" s="2">
        <f>+G1080+E1081-F1081</f>
        <v>101.19999999999995</v>
      </c>
    </row>
    <row r="1082" spans="2:7">
      <c r="B1082" s="422"/>
      <c r="C1082" s="422"/>
      <c r="G1082" s="2">
        <f>+G1081+E1082-F1082</f>
        <v>101.19999999999995</v>
      </c>
    </row>
    <row r="1083" spans="2:7">
      <c r="B1083" s="422"/>
      <c r="C1083" s="422"/>
      <c r="G1083" s="2">
        <f>+G1082+E1083-F1083</f>
        <v>101.19999999999995</v>
      </c>
    </row>
    <row r="1084" spans="2:7">
      <c r="B1084" s="422"/>
      <c r="C1084" s="422"/>
      <c r="G1084" s="2">
        <f>+G1083+E1084-F1084</f>
        <v>101.19999999999995</v>
      </c>
    </row>
    <row r="1085" spans="2:7">
      <c r="B1085" s="422"/>
      <c r="C1085" s="422"/>
      <c r="G1085" s="2">
        <f>+G1084+E1085-F1085</f>
        <v>101.19999999999995</v>
      </c>
    </row>
    <row r="1086" spans="2:7">
      <c r="B1086" s="422"/>
      <c r="C1086" s="422"/>
      <c r="G1086" s="2">
        <f>+G1085+E1086-F1086</f>
        <v>101.19999999999995</v>
      </c>
    </row>
    <row r="1087" spans="2:7">
      <c r="B1087" s="422"/>
      <c r="C1087" s="422"/>
      <c r="G1087" s="2">
        <f>+G1086+E1087-F1087</f>
        <v>101.19999999999995</v>
      </c>
    </row>
    <row r="1088" spans="2:7">
      <c r="B1088" s="422"/>
      <c r="C1088" s="422"/>
      <c r="G1088" s="2">
        <f>+G1087+E1088-F1088</f>
        <v>101.19999999999995</v>
      </c>
    </row>
    <row r="1089" spans="2:7">
      <c r="B1089" s="422"/>
      <c r="C1089" s="422"/>
      <c r="G1089" s="2">
        <f>+G1088+E1089-F1089</f>
        <v>101.19999999999995</v>
      </c>
    </row>
    <row r="1090" spans="2:7">
      <c r="B1090" s="422"/>
      <c r="C1090" s="422"/>
      <c r="G1090" s="2">
        <f>+G1089+E1090-F1090</f>
        <v>101.19999999999995</v>
      </c>
    </row>
    <row r="1091" spans="2:7">
      <c r="B1091" s="422"/>
      <c r="C1091" s="422"/>
      <c r="G1091" s="2">
        <f>+G1090+E1091-F1091</f>
        <v>101.19999999999995</v>
      </c>
    </row>
    <row r="1092" spans="2:7">
      <c r="B1092" s="422"/>
      <c r="C1092" s="422"/>
      <c r="G1092" s="2">
        <f>+G1091+E1092-F1092</f>
        <v>101.19999999999995</v>
      </c>
    </row>
    <row r="1093" spans="2:7">
      <c r="B1093" s="422"/>
      <c r="C1093" s="422"/>
      <c r="G1093" s="2">
        <f>+G1092+E1093-F1093</f>
        <v>101.19999999999995</v>
      </c>
    </row>
    <row r="1094" spans="2:7">
      <c r="B1094" s="422"/>
      <c r="C1094" s="422"/>
      <c r="G1094" s="2">
        <f>+G1093+E1094-F1094</f>
        <v>101.19999999999995</v>
      </c>
    </row>
    <row r="1095" spans="2:7">
      <c r="B1095" s="422"/>
      <c r="C1095" s="422"/>
      <c r="G1095" s="2">
        <f>+G1094+E1095-F1095</f>
        <v>101.19999999999995</v>
      </c>
    </row>
    <row r="1096" spans="2:7">
      <c r="B1096" s="422"/>
      <c r="C1096" s="422"/>
      <c r="G1096" s="2">
        <f>+G1095+E1096-F1096</f>
        <v>101.19999999999995</v>
      </c>
    </row>
    <row r="1097" spans="2:7">
      <c r="B1097" s="422"/>
      <c r="C1097" s="422"/>
      <c r="G1097" s="2">
        <f>+G1096+E1097-F1097</f>
        <v>101.19999999999995</v>
      </c>
    </row>
    <row r="1098" spans="2:7">
      <c r="B1098" s="422"/>
      <c r="C1098" s="422"/>
      <c r="G1098" s="2">
        <f>+G1097+E1098-F1098</f>
        <v>101.19999999999995</v>
      </c>
    </row>
    <row r="1099" spans="2:7">
      <c r="B1099" s="422"/>
      <c r="C1099" s="422"/>
      <c r="G1099" s="2">
        <f>+G1098+E1099-F1099</f>
        <v>101.19999999999995</v>
      </c>
    </row>
    <row r="1100" spans="2:7">
      <c r="B1100" s="422"/>
      <c r="C1100" s="422"/>
      <c r="G1100" s="2">
        <f>+G1099+E1100-F1100</f>
        <v>101.19999999999995</v>
      </c>
    </row>
    <row r="1101" spans="2:7">
      <c r="B1101" s="422"/>
      <c r="C1101" s="422"/>
      <c r="G1101" s="2">
        <f>+G1100+E1101-F1101</f>
        <v>101.19999999999995</v>
      </c>
    </row>
    <row r="1102" spans="2:7">
      <c r="B1102" s="422"/>
      <c r="C1102" s="422"/>
      <c r="G1102" s="2">
        <f>+G1101+E1102-F1102</f>
        <v>101.19999999999995</v>
      </c>
    </row>
    <row r="1103" spans="2:7">
      <c r="B1103" s="422"/>
      <c r="C1103" s="422"/>
      <c r="G1103" s="2">
        <f>+G1102+E1103-F1103</f>
        <v>101.19999999999995</v>
      </c>
    </row>
    <row r="1104" spans="2:7">
      <c r="B1104" s="422"/>
      <c r="C1104" s="422"/>
      <c r="G1104" s="2">
        <f>+G1103+E1104-F1104</f>
        <v>101.19999999999995</v>
      </c>
    </row>
    <row r="1105" spans="2:7">
      <c r="B1105" s="422"/>
      <c r="C1105" s="422"/>
      <c r="G1105" s="2">
        <f>+G1104+E1105-F1105</f>
        <v>101.19999999999995</v>
      </c>
    </row>
    <row r="1106" spans="2:7">
      <c r="B1106" s="422"/>
      <c r="C1106" s="422"/>
      <c r="G1106" s="2">
        <f>+G1105+E1106-F1106</f>
        <v>101.19999999999995</v>
      </c>
    </row>
    <row r="1107" spans="2:7">
      <c r="B1107" s="422"/>
      <c r="C1107" s="422"/>
      <c r="G1107" s="2">
        <f>+G1106+E1107-F1107</f>
        <v>101.19999999999995</v>
      </c>
    </row>
    <row r="1108" spans="2:7">
      <c r="B1108" s="422"/>
      <c r="C1108" s="422"/>
      <c r="G1108" s="2">
        <f>+G1107+E1108-F1108</f>
        <v>101.19999999999995</v>
      </c>
    </row>
    <row r="1109" spans="2:7">
      <c r="B1109" s="422"/>
      <c r="C1109" s="422"/>
      <c r="G1109" s="2">
        <f>+G1108+E1109-F1109</f>
        <v>101.19999999999995</v>
      </c>
    </row>
    <row r="1110" spans="2:7">
      <c r="B1110" s="422"/>
      <c r="C1110" s="422"/>
      <c r="G1110" s="2">
        <f>+G1109+E1110-F1110</f>
        <v>101.19999999999995</v>
      </c>
    </row>
    <row r="1111" spans="2:7">
      <c r="B1111" s="422"/>
      <c r="C1111" s="422"/>
      <c r="G1111" s="2">
        <f>+G1110+E1111-F1111</f>
        <v>101.19999999999995</v>
      </c>
    </row>
    <row r="1112" spans="2:7">
      <c r="B1112" s="422"/>
      <c r="C1112" s="422"/>
      <c r="G1112" s="2">
        <f>+G1111+E1112-F1112</f>
        <v>101.19999999999995</v>
      </c>
    </row>
    <row r="1113" spans="2:7">
      <c r="B1113" s="422"/>
      <c r="C1113" s="422"/>
      <c r="G1113" s="2">
        <f>+G1112+E1113-F1113</f>
        <v>101.19999999999995</v>
      </c>
    </row>
    <row r="1114" spans="2:7">
      <c r="B1114" s="422"/>
      <c r="C1114" s="422"/>
      <c r="G1114" s="2">
        <f>+G1113+E1114-F1114</f>
        <v>101.19999999999995</v>
      </c>
    </row>
    <row r="1115" spans="2:7">
      <c r="B1115" s="422"/>
      <c r="C1115" s="422"/>
      <c r="G1115" s="2">
        <f>+G1114+E1115-F1115</f>
        <v>101.19999999999995</v>
      </c>
    </row>
    <row r="1116" spans="2:7">
      <c r="B1116" s="422"/>
      <c r="C1116" s="422"/>
      <c r="G1116" s="2">
        <f>+G1115+E1116-F1116</f>
        <v>101.19999999999995</v>
      </c>
    </row>
    <row r="1117" spans="2:7">
      <c r="B1117" s="422"/>
      <c r="C1117" s="422"/>
      <c r="G1117" s="2">
        <f>+G1116+E1117-F1117</f>
        <v>101.19999999999995</v>
      </c>
    </row>
    <row r="1118" spans="2:7">
      <c r="B1118" s="422"/>
      <c r="C1118" s="422"/>
      <c r="G1118" s="2">
        <f>+G1117+E1118-F1118</f>
        <v>101.19999999999995</v>
      </c>
    </row>
    <row r="1119" spans="2:7">
      <c r="B1119" s="422"/>
      <c r="C1119" s="422"/>
      <c r="G1119" s="2">
        <f>+G1118+E1119-F1119</f>
        <v>101.19999999999995</v>
      </c>
    </row>
    <row r="1120" spans="2:7">
      <c r="B1120" s="422"/>
      <c r="C1120" s="422"/>
      <c r="G1120" s="2">
        <f>+G1119+E1120-F1120</f>
        <v>101.19999999999995</v>
      </c>
    </row>
    <row r="1121" spans="2:7">
      <c r="B1121" s="422"/>
      <c r="C1121" s="422"/>
      <c r="G1121" s="2">
        <f>+G1120+E1121-F1121</f>
        <v>101.19999999999995</v>
      </c>
    </row>
    <row r="1122" spans="2:7">
      <c r="B1122" s="422"/>
      <c r="C1122" s="422"/>
      <c r="G1122" s="2">
        <f>+G1121+E1122-F1122</f>
        <v>101.19999999999995</v>
      </c>
    </row>
    <row r="1123" spans="2:7">
      <c r="B1123" s="422"/>
      <c r="C1123" s="422"/>
      <c r="G1123" s="2">
        <f>+G1122+E1123-F1123</f>
        <v>101.19999999999995</v>
      </c>
    </row>
    <row r="1124" spans="2:7">
      <c r="B1124" s="422"/>
      <c r="C1124" s="422"/>
      <c r="G1124" s="2">
        <f>+G1123+E1124-F1124</f>
        <v>101.19999999999995</v>
      </c>
    </row>
    <row r="1125" spans="2:7">
      <c r="B1125" s="422"/>
      <c r="C1125" s="422"/>
      <c r="G1125" s="2">
        <f>+G1124+E1125-F1125</f>
        <v>101.19999999999995</v>
      </c>
    </row>
    <row r="1126" spans="2:7">
      <c r="B1126" s="422"/>
      <c r="C1126" s="422"/>
      <c r="G1126" s="2">
        <f>+G1125+E1126-F1126</f>
        <v>101.19999999999995</v>
      </c>
    </row>
    <row r="1127" spans="2:7">
      <c r="B1127" s="422"/>
      <c r="C1127" s="422"/>
      <c r="G1127" s="2">
        <f>+G1126+E1127-F1127</f>
        <v>101.19999999999995</v>
      </c>
    </row>
    <row r="1128" spans="2:7">
      <c r="B1128" s="422"/>
      <c r="C1128" s="422"/>
      <c r="G1128" s="2">
        <f>+G1127+E1128-F1128</f>
        <v>101.19999999999995</v>
      </c>
    </row>
    <row r="1129" spans="2:7">
      <c r="B1129" s="422"/>
      <c r="C1129" s="422"/>
      <c r="G1129" s="2">
        <f>+G1128+E1129-F1129</f>
        <v>101.19999999999995</v>
      </c>
    </row>
    <row r="1130" spans="2:7">
      <c r="B1130" s="422"/>
      <c r="C1130" s="422"/>
      <c r="G1130" s="2">
        <f>+G1129+E1130-F1130</f>
        <v>101.19999999999995</v>
      </c>
    </row>
    <row r="1131" spans="2:7">
      <c r="B1131" s="422"/>
      <c r="C1131" s="422"/>
      <c r="G1131" s="2">
        <f>+G1130+E1131-F1131</f>
        <v>101.19999999999995</v>
      </c>
    </row>
    <row r="1132" spans="2:7">
      <c r="B1132" s="422"/>
      <c r="C1132" s="422"/>
      <c r="G1132" s="2">
        <f>+G1131+E1132-F1132</f>
        <v>101.19999999999995</v>
      </c>
    </row>
    <row r="1133" spans="2:7">
      <c r="B1133" s="422"/>
      <c r="C1133" s="422"/>
      <c r="G1133" s="2">
        <f>+G1132+E1133-F1133</f>
        <v>101.19999999999995</v>
      </c>
    </row>
    <row r="1134" spans="2:7">
      <c r="B1134" s="422"/>
      <c r="C1134" s="422"/>
      <c r="G1134" s="2">
        <f>+G1133+E1134-F1134</f>
        <v>101.19999999999995</v>
      </c>
    </row>
    <row r="1135" spans="2:7">
      <c r="B1135" s="422"/>
      <c r="C1135" s="422"/>
      <c r="G1135" s="2">
        <f>+G1134+E1135-F1135</f>
        <v>101.19999999999995</v>
      </c>
    </row>
    <row r="1136" spans="2:7">
      <c r="B1136" s="422"/>
      <c r="C1136" s="422"/>
      <c r="G1136" s="2">
        <f>+G1135+E1136-F1136</f>
        <v>101.19999999999995</v>
      </c>
    </row>
    <row r="1137" spans="2:7">
      <c r="B1137" s="422"/>
      <c r="C1137" s="422"/>
      <c r="G1137" s="2">
        <f>+G1136+E1137-F1137</f>
        <v>101.19999999999995</v>
      </c>
    </row>
    <row r="1138" spans="2:7">
      <c r="B1138" s="422"/>
      <c r="C1138" s="422"/>
      <c r="G1138" s="2">
        <f>+G1137+E1138-F1138</f>
        <v>101.19999999999995</v>
      </c>
    </row>
    <row r="1139" spans="2:7">
      <c r="B1139" s="422"/>
      <c r="C1139" s="422"/>
      <c r="G1139" s="2">
        <f>+G1138+E1139-F1139</f>
        <v>101.19999999999995</v>
      </c>
    </row>
    <row r="1140" spans="2:7">
      <c r="B1140" s="422"/>
      <c r="C1140" s="422"/>
      <c r="G1140" s="2">
        <f>+G1139+E1140-F1140</f>
        <v>101.19999999999995</v>
      </c>
    </row>
    <row r="1141" spans="2:7">
      <c r="B1141" s="422"/>
      <c r="C1141" s="422"/>
      <c r="G1141" s="2">
        <f>+G1140+E1141-F1141</f>
        <v>101.19999999999995</v>
      </c>
    </row>
    <row r="1142" spans="2:7">
      <c r="B1142" s="422"/>
      <c r="C1142" s="422"/>
      <c r="G1142" s="2">
        <f>+G1141+E1142-F1142</f>
        <v>101.19999999999995</v>
      </c>
    </row>
    <row r="1143" spans="2:7">
      <c r="B1143" s="422"/>
      <c r="C1143" s="422"/>
      <c r="G1143" s="2">
        <f>+G1142+E1143-F1143</f>
        <v>101.19999999999995</v>
      </c>
    </row>
    <row r="1144" spans="2:7">
      <c r="B1144" s="422"/>
      <c r="C1144" s="422"/>
      <c r="G1144" s="2">
        <f>+G1143+E1144-F1144</f>
        <v>101.19999999999995</v>
      </c>
    </row>
    <row r="1145" spans="2:7">
      <c r="B1145" s="422"/>
      <c r="C1145" s="422"/>
      <c r="G1145" s="2">
        <f>+G1144+E1145-F1145</f>
        <v>101.19999999999995</v>
      </c>
    </row>
    <row r="1146" spans="2:7">
      <c r="B1146" s="422"/>
      <c r="C1146" s="422"/>
      <c r="G1146" s="2">
        <f>+G1145+E1146-F1146</f>
        <v>101.19999999999995</v>
      </c>
    </row>
    <row r="1147" spans="2:7">
      <c r="B1147" s="422"/>
      <c r="C1147" s="422"/>
      <c r="G1147" s="2">
        <f>+G1146+E1147-F1147</f>
        <v>101.19999999999995</v>
      </c>
    </row>
    <row r="1148" spans="2:7">
      <c r="B1148" s="422"/>
      <c r="C1148" s="422"/>
      <c r="G1148" s="2">
        <f>+G1147+E1148-F1148</f>
        <v>101.19999999999995</v>
      </c>
    </row>
    <row r="1149" spans="2:7">
      <c r="B1149" s="422"/>
      <c r="C1149" s="422"/>
      <c r="G1149" s="2">
        <f>+G1148+E1149-F1149</f>
        <v>101.19999999999995</v>
      </c>
    </row>
    <row r="1150" spans="2:7">
      <c r="B1150" s="422"/>
      <c r="C1150" s="422"/>
      <c r="G1150" s="2">
        <f>+G1149+E1150-F1150</f>
        <v>101.19999999999995</v>
      </c>
    </row>
    <row r="1151" spans="2:7">
      <c r="B1151" s="422"/>
      <c r="C1151" s="422"/>
      <c r="G1151" s="2">
        <f>+G1150+E1151-F1151</f>
        <v>101.19999999999995</v>
      </c>
    </row>
    <row r="1152" spans="2:7">
      <c r="B1152" s="422"/>
      <c r="C1152" s="422"/>
      <c r="G1152" s="2">
        <f>+G1151+E1152-F1152</f>
        <v>101.19999999999995</v>
      </c>
    </row>
    <row r="1153" spans="2:7">
      <c r="B1153" s="422"/>
      <c r="C1153" s="422"/>
      <c r="G1153" s="2">
        <f>+G1152+E1153-F1153</f>
        <v>101.19999999999995</v>
      </c>
    </row>
    <row r="1154" spans="2:7">
      <c r="B1154" s="422"/>
      <c r="C1154" s="422"/>
      <c r="G1154" s="2">
        <f>+G1153+E1154-F1154</f>
        <v>101.19999999999995</v>
      </c>
    </row>
    <row r="1155" spans="2:7">
      <c r="B1155" s="422"/>
      <c r="C1155" s="422"/>
      <c r="G1155" s="2">
        <f>+G1154+E1155-F1155</f>
        <v>101.19999999999995</v>
      </c>
    </row>
    <row r="1156" spans="2:7">
      <c r="B1156" s="422"/>
      <c r="C1156" s="422"/>
      <c r="G1156" s="2">
        <f>+G1155+E1156-F1156</f>
        <v>101.19999999999995</v>
      </c>
    </row>
    <row r="1157" spans="2:7">
      <c r="B1157" s="422"/>
      <c r="C1157" s="422"/>
      <c r="G1157" s="2">
        <f>+G1156+E1157-F1157</f>
        <v>101.19999999999995</v>
      </c>
    </row>
    <row r="1158" spans="2:7">
      <c r="B1158" s="422"/>
      <c r="C1158" s="422"/>
      <c r="G1158" s="2">
        <f>+G1157+E1158-F1158</f>
        <v>101.19999999999995</v>
      </c>
    </row>
    <row r="1159" spans="2:7">
      <c r="B1159" s="422"/>
      <c r="C1159" s="422"/>
      <c r="G1159" s="2">
        <f>+G1158+E1159-F1159</f>
        <v>101.19999999999995</v>
      </c>
    </row>
    <row r="1160" spans="2:7">
      <c r="B1160" s="422"/>
      <c r="C1160" s="422"/>
      <c r="G1160" s="2">
        <f>+G1159+E1160-F1160</f>
        <v>101.19999999999995</v>
      </c>
    </row>
    <row r="1161" spans="2:7">
      <c r="B1161" s="422"/>
      <c r="C1161" s="422"/>
      <c r="G1161" s="2">
        <f>+G1160+E1161-F1161</f>
        <v>101.19999999999995</v>
      </c>
    </row>
    <row r="1162" spans="2:7">
      <c r="B1162" s="422"/>
      <c r="C1162" s="422"/>
      <c r="G1162" s="2">
        <f>+G1161+E1162-F1162</f>
        <v>101.19999999999995</v>
      </c>
    </row>
    <row r="1163" spans="2:7">
      <c r="B1163" s="422"/>
      <c r="C1163" s="422"/>
      <c r="G1163" s="2">
        <f>+G1162+E1163-F1163</f>
        <v>101.19999999999995</v>
      </c>
    </row>
    <row r="1164" spans="2:7">
      <c r="B1164" s="422"/>
      <c r="C1164" s="422"/>
      <c r="G1164" s="2">
        <f>+G1163+E1164-F1164</f>
        <v>101.19999999999995</v>
      </c>
    </row>
    <row r="1165" spans="2:7">
      <c r="B1165" s="422"/>
      <c r="C1165" s="422"/>
      <c r="G1165" s="2">
        <f>+G1164+E1165-F1165</f>
        <v>101.19999999999995</v>
      </c>
    </row>
    <row r="1166" spans="2:7">
      <c r="B1166" s="422"/>
      <c r="C1166" s="422"/>
      <c r="G1166" s="2">
        <f>+G1165+E1166-F1166</f>
        <v>101.19999999999995</v>
      </c>
    </row>
    <row r="1167" spans="2:7">
      <c r="B1167" s="422"/>
      <c r="C1167" s="422"/>
      <c r="G1167" s="2">
        <f>+G1166+E1167-F1167</f>
        <v>101.19999999999995</v>
      </c>
    </row>
    <row r="1168" spans="2:7">
      <c r="B1168" s="422"/>
      <c r="C1168" s="422"/>
      <c r="G1168" s="2">
        <f>+G1167+E1168-F1168</f>
        <v>101.19999999999995</v>
      </c>
    </row>
    <row r="1169" spans="2:7">
      <c r="B1169" s="422"/>
      <c r="C1169" s="422"/>
      <c r="G1169" s="2">
        <f>+G1168+E1169-F1169</f>
        <v>101.19999999999995</v>
      </c>
    </row>
    <row r="1170" spans="2:7">
      <c r="B1170" s="422"/>
      <c r="C1170" s="422"/>
      <c r="G1170" s="2">
        <f>+G1169+E1170-F1170</f>
        <v>101.19999999999995</v>
      </c>
    </row>
    <row r="1171" spans="2:7">
      <c r="B1171" s="422"/>
      <c r="C1171" s="422"/>
      <c r="G1171" s="2">
        <f>+G1170+E1171-F1171</f>
        <v>101.19999999999995</v>
      </c>
    </row>
    <row r="1172" spans="2:7">
      <c r="B1172" s="422"/>
      <c r="C1172" s="422"/>
      <c r="G1172" s="2">
        <f>+G1171+E1172-F1172</f>
        <v>101.19999999999995</v>
      </c>
    </row>
    <row r="1173" spans="2:7">
      <c r="B1173" s="422"/>
      <c r="C1173" s="422"/>
      <c r="G1173" s="2">
        <f>+G1172+E1173-F1173</f>
        <v>101.19999999999995</v>
      </c>
    </row>
    <row r="1174" spans="2:7">
      <c r="B1174" s="422"/>
      <c r="C1174" s="422"/>
      <c r="G1174" s="2">
        <f>+G1173+E1174-F1174</f>
        <v>101.19999999999995</v>
      </c>
    </row>
    <row r="1175" spans="2:7">
      <c r="B1175" s="422"/>
      <c r="C1175" s="422"/>
      <c r="G1175" s="2">
        <f>+G1174+E1175-F1175</f>
        <v>101.19999999999995</v>
      </c>
    </row>
    <row r="1176" spans="2:7">
      <c r="B1176" s="422"/>
      <c r="C1176" s="422"/>
      <c r="G1176" s="2">
        <f>+G1175+E1176-F1176</f>
        <v>101.19999999999995</v>
      </c>
    </row>
    <row r="1177" spans="2:7">
      <c r="B1177" s="422"/>
      <c r="C1177" s="422"/>
      <c r="G1177" s="2">
        <f>+G1176+E1177-F1177</f>
        <v>101.19999999999995</v>
      </c>
    </row>
    <row r="1178" spans="2:7">
      <c r="B1178" s="422"/>
      <c r="C1178" s="422"/>
      <c r="G1178" s="2">
        <f>+G1177+E1178-F1178</f>
        <v>101.19999999999995</v>
      </c>
    </row>
    <row r="1179" spans="2:7">
      <c r="B1179" s="422"/>
      <c r="C1179" s="422"/>
      <c r="G1179" s="2">
        <f>+G1178+E1179-F1179</f>
        <v>101.19999999999995</v>
      </c>
    </row>
    <row r="1180" spans="2:7">
      <c r="B1180" s="422"/>
      <c r="C1180" s="422"/>
      <c r="G1180" s="2">
        <f>+G1179+E1180-F1180</f>
        <v>101.19999999999995</v>
      </c>
    </row>
    <row r="1181" spans="2:7">
      <c r="B1181" s="422"/>
      <c r="C1181" s="422"/>
      <c r="G1181" s="2">
        <f>+G1180+E1181-F1181</f>
        <v>101.19999999999995</v>
      </c>
    </row>
    <row r="1182" spans="2:7">
      <c r="B1182" s="422"/>
      <c r="C1182" s="422"/>
      <c r="G1182" s="2">
        <f>+G1181+E1182-F1182</f>
        <v>101.19999999999995</v>
      </c>
    </row>
    <row r="1183" spans="2:7">
      <c r="B1183" s="422"/>
      <c r="C1183" s="422"/>
      <c r="G1183" s="2">
        <f>+G1182+E1183-F1183</f>
        <v>101.19999999999995</v>
      </c>
    </row>
    <row r="1184" spans="2:7">
      <c r="B1184" s="422"/>
      <c r="C1184" s="422"/>
      <c r="G1184" s="2">
        <f>+G1183+E1184-F1184</f>
        <v>101.19999999999995</v>
      </c>
    </row>
    <row r="1185" spans="2:7">
      <c r="B1185" s="422"/>
      <c r="C1185" s="422"/>
      <c r="G1185" s="2">
        <f>+G1184+E1185-F1185</f>
        <v>101.19999999999995</v>
      </c>
    </row>
    <row r="1186" spans="2:7">
      <c r="B1186" s="422"/>
      <c r="C1186" s="422"/>
      <c r="G1186" s="2">
        <f>+G1185+E1186-F1186</f>
        <v>101.19999999999995</v>
      </c>
    </row>
    <row r="1187" spans="2:7">
      <c r="B1187" s="422"/>
      <c r="C1187" s="422"/>
      <c r="G1187" s="2">
        <f>+G1186+E1187-F1187</f>
        <v>101.19999999999995</v>
      </c>
    </row>
    <row r="1188" spans="2:7">
      <c r="B1188" s="422"/>
      <c r="C1188" s="422"/>
      <c r="G1188" s="2">
        <f>+G1187+E1188-F1188</f>
        <v>101.19999999999995</v>
      </c>
    </row>
    <row r="1189" spans="2:7">
      <c r="B1189" s="422"/>
      <c r="C1189" s="422"/>
      <c r="G1189" s="2">
        <f>+G1188+E1189-F1189</f>
        <v>101.19999999999995</v>
      </c>
    </row>
    <row r="1190" spans="2:7">
      <c r="B1190" s="422"/>
      <c r="C1190" s="422"/>
      <c r="G1190" s="2">
        <f>+G1189+E1190-F1190</f>
        <v>101.19999999999995</v>
      </c>
    </row>
    <row r="1191" spans="2:7">
      <c r="B1191" s="422"/>
      <c r="C1191" s="422"/>
      <c r="G1191" s="2">
        <f>+G1190+E1191-F1191</f>
        <v>101.19999999999995</v>
      </c>
    </row>
    <row r="1192" spans="2:7">
      <c r="B1192" s="422"/>
      <c r="C1192" s="422"/>
      <c r="G1192" s="2">
        <f>+G1191+E1192-F1192</f>
        <v>101.19999999999995</v>
      </c>
    </row>
    <row r="1193" spans="2:7">
      <c r="B1193" s="422"/>
      <c r="C1193" s="422"/>
      <c r="G1193" s="2">
        <f>+G1192+E1193-F1193</f>
        <v>101.19999999999995</v>
      </c>
    </row>
    <row r="1194" spans="2:7">
      <c r="B1194" s="422"/>
      <c r="C1194" s="422"/>
      <c r="G1194" s="2">
        <f>+G1193+E1194-F1194</f>
        <v>101.19999999999995</v>
      </c>
    </row>
    <row r="1195" spans="2:7">
      <c r="B1195" s="422"/>
      <c r="C1195" s="422"/>
      <c r="G1195" s="2">
        <f>+G1194+E1195-F1195</f>
        <v>101.19999999999995</v>
      </c>
    </row>
    <row r="1196" spans="2:7">
      <c r="B1196" s="422"/>
      <c r="C1196" s="422"/>
      <c r="G1196" s="2">
        <f>+G1195+E1196-F1196</f>
        <v>101.19999999999995</v>
      </c>
    </row>
    <row r="1197" spans="2:7">
      <c r="B1197" s="422"/>
      <c r="C1197" s="422"/>
      <c r="G1197" s="2">
        <f>+G1196+E1197-F1197</f>
        <v>101.19999999999995</v>
      </c>
    </row>
    <row r="1198" spans="2:7">
      <c r="B1198" s="422"/>
      <c r="C1198" s="422"/>
      <c r="G1198" s="2">
        <f>+G1197+E1198-F1198</f>
        <v>101.19999999999995</v>
      </c>
    </row>
    <row r="1199" spans="2:7">
      <c r="B1199" s="422"/>
      <c r="C1199" s="422"/>
      <c r="G1199" s="2">
        <f>+G1198+E1199-F1199</f>
        <v>101.19999999999995</v>
      </c>
    </row>
    <row r="1200" spans="2:7">
      <c r="B1200" s="422"/>
      <c r="C1200" s="422"/>
      <c r="G1200" s="2">
        <f>+G1199+E1200-F1200</f>
        <v>101.19999999999995</v>
      </c>
    </row>
    <row r="1201" spans="2:7">
      <c r="B1201" s="422"/>
      <c r="C1201" s="422"/>
      <c r="G1201" s="2">
        <f>+G1200+E1201-F1201</f>
        <v>101.19999999999995</v>
      </c>
    </row>
    <row r="1202" spans="2:7">
      <c r="B1202" s="422"/>
      <c r="C1202" s="422"/>
      <c r="G1202" s="2">
        <f>+G1201+E1202-F1202</f>
        <v>101.19999999999995</v>
      </c>
    </row>
    <row r="1203" spans="2:7">
      <c r="B1203" s="422"/>
      <c r="C1203" s="422"/>
      <c r="G1203" s="2">
        <f>+G1202+E1203-F1203</f>
        <v>101.19999999999995</v>
      </c>
    </row>
    <row r="1204" spans="2:7">
      <c r="B1204" s="422"/>
      <c r="C1204" s="422"/>
      <c r="G1204" s="2">
        <f>+G1203+E1204-F1204</f>
        <v>101.19999999999995</v>
      </c>
    </row>
    <row r="1205" spans="2:7">
      <c r="B1205" s="422"/>
      <c r="C1205" s="422"/>
      <c r="G1205" s="2">
        <f>+G1204+E1205-F1205</f>
        <v>101.19999999999995</v>
      </c>
    </row>
    <row r="1206" spans="2:7">
      <c r="B1206" s="422"/>
      <c r="C1206" s="422"/>
      <c r="G1206" s="2">
        <f>+G1205+E1206-F1206</f>
        <v>101.19999999999995</v>
      </c>
    </row>
    <row r="1207" spans="2:7">
      <c r="B1207" s="422"/>
      <c r="C1207" s="422"/>
      <c r="G1207" s="2">
        <f>+G1206+E1207-F1207</f>
        <v>101.19999999999995</v>
      </c>
    </row>
    <row r="1208" spans="2:7">
      <c r="B1208" s="422"/>
      <c r="C1208" s="422"/>
      <c r="G1208" s="2">
        <f>+G1207+E1208-F1208</f>
        <v>101.19999999999995</v>
      </c>
    </row>
    <row r="1209" spans="2:7">
      <c r="B1209" s="422"/>
      <c r="C1209" s="422"/>
      <c r="G1209" s="2">
        <f>+G1208+E1209-F1209</f>
        <v>101.19999999999995</v>
      </c>
    </row>
    <row r="1210" spans="2:7">
      <c r="B1210" s="422"/>
      <c r="C1210" s="422"/>
      <c r="G1210" s="2">
        <f>+G1209+E1210-F1210</f>
        <v>101.19999999999995</v>
      </c>
    </row>
    <row r="1211" spans="2:7">
      <c r="B1211" s="422"/>
      <c r="C1211" s="422"/>
      <c r="G1211" s="2">
        <f>+G1210+E1211-F1211</f>
        <v>101.19999999999995</v>
      </c>
    </row>
    <row r="1212" spans="2:7">
      <c r="B1212" s="422"/>
      <c r="C1212" s="422"/>
      <c r="G1212" s="2">
        <f>+G1211+E1212-F1212</f>
        <v>101.19999999999995</v>
      </c>
    </row>
    <row r="1213" spans="2:7">
      <c r="B1213" s="422"/>
      <c r="C1213" s="422"/>
      <c r="G1213" s="2">
        <f>+G1212+E1213-F1213</f>
        <v>101.19999999999995</v>
      </c>
    </row>
    <row r="1214" spans="2:7">
      <c r="B1214" s="422"/>
      <c r="C1214" s="422"/>
      <c r="G1214" s="2">
        <f>+G1213+E1214-F1214</f>
        <v>101.19999999999995</v>
      </c>
    </row>
    <row r="1215" spans="2:7">
      <c r="B1215" s="422"/>
      <c r="C1215" s="422"/>
      <c r="G1215" s="2">
        <f>+G1214+E1215-F1215</f>
        <v>101.19999999999995</v>
      </c>
    </row>
    <row r="1216" spans="2:7">
      <c r="B1216" s="422"/>
      <c r="C1216" s="422"/>
      <c r="G1216" s="2">
        <f>+G1215+E1216-F1216</f>
        <v>101.19999999999995</v>
      </c>
    </row>
    <row r="1217" spans="2:7">
      <c r="B1217" s="422"/>
      <c r="C1217" s="422"/>
      <c r="G1217" s="2">
        <f>+G1216+E1217-F1217</f>
        <v>101.19999999999995</v>
      </c>
    </row>
    <row r="1218" spans="2:7">
      <c r="B1218" s="422"/>
      <c r="C1218" s="422"/>
      <c r="G1218" s="2">
        <f>+G1217+E1218-F1218</f>
        <v>101.19999999999995</v>
      </c>
    </row>
    <row r="1219" spans="2:7">
      <c r="B1219" s="422"/>
      <c r="C1219" s="422"/>
      <c r="G1219" s="2">
        <f>+G1218+E1219-F1219</f>
        <v>101.19999999999995</v>
      </c>
    </row>
    <row r="1220" spans="2:7">
      <c r="B1220" s="422"/>
      <c r="C1220" s="422"/>
      <c r="G1220" s="2">
        <f>+G1219+E1220-F1220</f>
        <v>101.19999999999995</v>
      </c>
    </row>
    <row r="1221" spans="2:7">
      <c r="B1221" s="422"/>
      <c r="C1221" s="422"/>
      <c r="G1221" s="2">
        <f>+G1220+E1221-F1221</f>
        <v>101.19999999999995</v>
      </c>
    </row>
    <row r="1222" spans="2:7">
      <c r="B1222" s="422"/>
      <c r="C1222" s="422"/>
      <c r="G1222" s="2">
        <f>+G1221+E1222-F1222</f>
        <v>101.19999999999995</v>
      </c>
    </row>
    <row r="1223" spans="2:7">
      <c r="B1223" s="422"/>
      <c r="C1223" s="422"/>
      <c r="G1223" s="2">
        <f>+G1222+E1223-F1223</f>
        <v>101.19999999999995</v>
      </c>
    </row>
    <row r="1224" spans="2:7">
      <c r="B1224" s="422"/>
      <c r="C1224" s="422"/>
      <c r="G1224" s="2">
        <f>+G1223+E1224-F1224</f>
        <v>101.19999999999995</v>
      </c>
    </row>
    <row r="1225" spans="2:7">
      <c r="B1225" s="422"/>
      <c r="C1225" s="422"/>
      <c r="G1225" s="2">
        <f>+G1224+E1225-F1225</f>
        <v>101.19999999999995</v>
      </c>
    </row>
    <row r="1226" spans="2:7">
      <c r="B1226" s="422"/>
      <c r="C1226" s="422"/>
      <c r="G1226" s="2">
        <f>+G1225+E1226-F1226</f>
        <v>101.19999999999995</v>
      </c>
    </row>
    <row r="1227" spans="2:7">
      <c r="B1227" s="422"/>
      <c r="C1227" s="422"/>
      <c r="G1227" s="2">
        <f>+G1226+E1227-F1227</f>
        <v>101.19999999999995</v>
      </c>
    </row>
    <row r="1228" spans="2:7">
      <c r="B1228" s="422"/>
      <c r="C1228" s="422"/>
      <c r="G1228" s="2">
        <f>+G1227+E1228-F1228</f>
        <v>101.19999999999995</v>
      </c>
    </row>
    <row r="1229" spans="2:7">
      <c r="B1229" s="422"/>
      <c r="C1229" s="422"/>
      <c r="G1229" s="2">
        <f>+G1228+E1229-F1229</f>
        <v>101.19999999999995</v>
      </c>
    </row>
    <row r="1230" spans="2:7">
      <c r="B1230" s="422"/>
      <c r="C1230" s="422"/>
      <c r="G1230" s="2">
        <f>+G1229+E1230-F1230</f>
        <v>101.19999999999995</v>
      </c>
    </row>
    <row r="1231" spans="2:7">
      <c r="B1231" s="422"/>
      <c r="C1231" s="422"/>
      <c r="G1231" s="2">
        <f>+G1230+E1231-F1231</f>
        <v>101.19999999999995</v>
      </c>
    </row>
    <row r="1232" spans="2:7">
      <c r="B1232" s="422"/>
      <c r="C1232" s="422"/>
      <c r="G1232" s="2">
        <f>+G1231+E1232-F1232</f>
        <v>101.19999999999995</v>
      </c>
    </row>
    <row r="1233" spans="2:7">
      <c r="B1233" s="422"/>
      <c r="C1233" s="422"/>
      <c r="G1233" s="2">
        <f>+G1232+E1233-F1233</f>
        <v>101.19999999999995</v>
      </c>
    </row>
    <row r="1234" spans="2:7">
      <c r="B1234" s="422"/>
      <c r="C1234" s="422"/>
      <c r="G1234" s="2">
        <f>+G1233+E1234-F1234</f>
        <v>101.19999999999995</v>
      </c>
    </row>
    <row r="1235" spans="2:7">
      <c r="B1235" s="422"/>
      <c r="C1235" s="422"/>
      <c r="G1235" s="2">
        <f>+G1234+E1235-F1235</f>
        <v>101.19999999999995</v>
      </c>
    </row>
    <row r="1236" spans="2:7">
      <c r="B1236" s="422"/>
      <c r="C1236" s="422"/>
      <c r="G1236" s="2">
        <f>+G1235+E1236-F1236</f>
        <v>101.19999999999995</v>
      </c>
    </row>
    <row r="1237" spans="2:7">
      <c r="B1237" s="422"/>
      <c r="C1237" s="422"/>
      <c r="G1237" s="2">
        <f>+G1236+E1237-F1237</f>
        <v>101.19999999999995</v>
      </c>
    </row>
    <row r="1238" spans="2:7">
      <c r="B1238" s="422"/>
      <c r="C1238" s="422"/>
      <c r="G1238" s="2">
        <f>+G1237+E1238-F1238</f>
        <v>101.19999999999995</v>
      </c>
    </row>
    <row r="1239" spans="2:7">
      <c r="B1239" s="422"/>
      <c r="C1239" s="422"/>
      <c r="G1239" s="2">
        <f>+G1238+E1239-F1239</f>
        <v>101.19999999999995</v>
      </c>
    </row>
    <row r="1240" spans="2:7">
      <c r="B1240" s="422"/>
      <c r="C1240" s="422"/>
      <c r="G1240" s="2">
        <f>+G1239+E1240-F1240</f>
        <v>101.19999999999995</v>
      </c>
    </row>
    <row r="1241" spans="2:7">
      <c r="B1241" s="422"/>
      <c r="C1241" s="422"/>
      <c r="G1241" s="2">
        <f>+G1240+E1241-F1241</f>
        <v>101.19999999999995</v>
      </c>
    </row>
    <row r="1242" spans="2:7">
      <c r="B1242" s="422"/>
      <c r="C1242" s="422"/>
      <c r="G1242" s="2">
        <f>+G1241+E1242-F1242</f>
        <v>101.19999999999995</v>
      </c>
    </row>
    <row r="1243" spans="2:7">
      <c r="B1243" s="422"/>
      <c r="C1243" s="422"/>
      <c r="G1243" s="2">
        <f>+G1242+E1243-F1243</f>
        <v>101.19999999999995</v>
      </c>
    </row>
    <row r="1244" spans="2:7">
      <c r="B1244" s="422"/>
      <c r="C1244" s="422"/>
      <c r="G1244" s="2">
        <f>+G1243+E1244-F1244</f>
        <v>101.19999999999995</v>
      </c>
    </row>
    <row r="1245" spans="2:7">
      <c r="B1245" s="422"/>
      <c r="C1245" s="422"/>
      <c r="G1245" s="2">
        <f>+G1244+E1245-F1245</f>
        <v>101.19999999999995</v>
      </c>
    </row>
    <row r="1246" spans="2:7">
      <c r="B1246" s="422"/>
      <c r="C1246" s="422"/>
      <c r="G1246" s="2">
        <f>+G1245+E1246-F1246</f>
        <v>101.19999999999995</v>
      </c>
    </row>
    <row r="1247" spans="2:7">
      <c r="B1247" s="422"/>
      <c r="C1247" s="422"/>
      <c r="G1247" s="2">
        <f>+G1246+E1247-F1247</f>
        <v>101.19999999999995</v>
      </c>
    </row>
    <row r="1248" spans="2:7">
      <c r="B1248" s="422"/>
      <c r="C1248" s="422"/>
      <c r="G1248" s="2">
        <f>+G1247+E1248-F1248</f>
        <v>101.19999999999995</v>
      </c>
    </row>
    <row r="1249" spans="2:7">
      <c r="B1249" s="422"/>
      <c r="C1249" s="422"/>
      <c r="G1249" s="2">
        <f>+G1248+E1249-F1249</f>
        <v>101.19999999999995</v>
      </c>
    </row>
    <row r="1250" spans="2:7">
      <c r="B1250" s="422"/>
      <c r="C1250" s="422"/>
      <c r="G1250" s="2">
        <f>+G1249+E1250-F1250</f>
        <v>101.19999999999995</v>
      </c>
    </row>
    <row r="1251" spans="2:7">
      <c r="B1251" s="422"/>
      <c r="C1251" s="422"/>
      <c r="G1251" s="2">
        <f>+G1250+E1251-F1251</f>
        <v>101.19999999999995</v>
      </c>
    </row>
    <row r="1252" spans="2:7">
      <c r="B1252" s="422"/>
      <c r="C1252" s="422"/>
      <c r="G1252" s="2">
        <f>+G1251+E1252-F1252</f>
        <v>101.19999999999995</v>
      </c>
    </row>
    <row r="1253" spans="2:7">
      <c r="B1253" s="422"/>
      <c r="C1253" s="422"/>
      <c r="G1253" s="2">
        <f>+G1252+E1253-F1253</f>
        <v>101.19999999999995</v>
      </c>
    </row>
    <row r="1254" spans="2:7">
      <c r="B1254" s="422"/>
      <c r="C1254" s="422"/>
      <c r="G1254" s="2">
        <f>+G1253+E1254-F1254</f>
        <v>101.19999999999995</v>
      </c>
    </row>
    <row r="1255" spans="2:7">
      <c r="B1255" s="422"/>
      <c r="C1255" s="422"/>
      <c r="G1255" s="2">
        <f>+G1254+E1255-F1255</f>
        <v>101.19999999999995</v>
      </c>
    </row>
    <row r="1256" spans="2:7">
      <c r="B1256" s="422"/>
      <c r="C1256" s="422"/>
      <c r="G1256" s="2">
        <f>+G1255+E1256-F1256</f>
        <v>101.19999999999995</v>
      </c>
    </row>
    <row r="1257" spans="2:7">
      <c r="B1257" s="422"/>
      <c r="C1257" s="422"/>
      <c r="G1257" s="2">
        <f>+G1256+E1257-F1257</f>
        <v>101.19999999999995</v>
      </c>
    </row>
    <row r="1258" spans="2:7">
      <c r="B1258" s="422"/>
      <c r="C1258" s="422"/>
      <c r="G1258" s="2">
        <f>+G1257+E1258-F1258</f>
        <v>101.19999999999995</v>
      </c>
    </row>
    <row r="1259" spans="2:7">
      <c r="B1259" s="422"/>
      <c r="C1259" s="422"/>
      <c r="G1259" s="2">
        <f>+G1258+E1259-F1259</f>
        <v>101.19999999999995</v>
      </c>
    </row>
    <row r="1260" spans="2:7">
      <c r="B1260" s="422"/>
      <c r="C1260" s="422"/>
      <c r="G1260" s="2">
        <f>+G1259+E1260-F1260</f>
        <v>101.19999999999995</v>
      </c>
    </row>
    <row r="1261" spans="2:7">
      <c r="B1261" s="422"/>
      <c r="C1261" s="422"/>
      <c r="G1261" s="2">
        <f>+G1260+E1261-F1261</f>
        <v>101.19999999999995</v>
      </c>
    </row>
    <row r="1262" spans="2:7">
      <c r="B1262" s="422"/>
      <c r="C1262" s="422"/>
      <c r="G1262" s="2">
        <f>+G1261+E1262-F1262</f>
        <v>101.19999999999995</v>
      </c>
    </row>
    <row r="1263" spans="2:7">
      <c r="B1263" s="422"/>
      <c r="C1263" s="422"/>
      <c r="G1263" s="2">
        <f>+G1262+E1263-F1263</f>
        <v>101.19999999999995</v>
      </c>
    </row>
    <row r="1264" spans="2:7">
      <c r="B1264" s="422"/>
      <c r="C1264" s="422"/>
      <c r="G1264" s="2">
        <f>+G1263+E1264-F1264</f>
        <v>101.19999999999995</v>
      </c>
    </row>
    <row r="1265" spans="2:7">
      <c r="B1265" s="422"/>
      <c r="C1265" s="422"/>
      <c r="G1265" s="2">
        <f>+G1264+E1265-F1265</f>
        <v>101.19999999999995</v>
      </c>
    </row>
    <row r="1266" spans="2:7">
      <c r="B1266" s="422"/>
      <c r="C1266" s="422"/>
      <c r="G1266" s="2">
        <f>+G1265+E1266-F1266</f>
        <v>101.19999999999995</v>
      </c>
    </row>
    <row r="1267" spans="2:7">
      <c r="B1267" s="422"/>
      <c r="C1267" s="422"/>
      <c r="G1267" s="2">
        <f>+G1266+E1267-F1267</f>
        <v>101.19999999999995</v>
      </c>
    </row>
    <row r="1268" spans="2:7">
      <c r="B1268" s="422"/>
      <c r="C1268" s="422"/>
      <c r="G1268" s="2">
        <f>+G1267+E1268-F1268</f>
        <v>101.19999999999995</v>
      </c>
    </row>
    <row r="1269" spans="2:7">
      <c r="B1269" s="422"/>
      <c r="C1269" s="422"/>
      <c r="G1269" s="2">
        <f>+G1268+E1269-F1269</f>
        <v>101.19999999999995</v>
      </c>
    </row>
    <row r="1270" spans="2:7">
      <c r="B1270" s="422"/>
      <c r="C1270" s="422"/>
      <c r="G1270" s="2">
        <f>+G1269+E1270-F1270</f>
        <v>101.19999999999995</v>
      </c>
    </row>
    <row r="1271" spans="2:7">
      <c r="B1271" s="422"/>
      <c r="C1271" s="422"/>
      <c r="G1271" s="2">
        <f>+G1270+E1271-F1271</f>
        <v>101.19999999999995</v>
      </c>
    </row>
    <row r="1272" spans="2:7">
      <c r="B1272" s="422"/>
      <c r="C1272" s="422"/>
      <c r="G1272" s="2">
        <f>+G1271+E1272-F1272</f>
        <v>101.19999999999995</v>
      </c>
    </row>
    <row r="1273" spans="2:7">
      <c r="B1273" s="422"/>
      <c r="C1273" s="422"/>
      <c r="G1273" s="2">
        <f>+G1272+E1273-F1273</f>
        <v>101.19999999999995</v>
      </c>
    </row>
    <row r="1274" spans="2:7">
      <c r="B1274" s="422"/>
      <c r="C1274" s="422"/>
      <c r="G1274" s="2">
        <f>+G1273+E1274-F1274</f>
        <v>101.19999999999995</v>
      </c>
    </row>
    <row r="1275" spans="2:7">
      <c r="B1275" s="422"/>
      <c r="C1275" s="422"/>
      <c r="G1275" s="2">
        <f>+G1274+E1275-F1275</f>
        <v>101.19999999999995</v>
      </c>
    </row>
    <row r="1276" spans="2:7">
      <c r="B1276" s="422"/>
      <c r="C1276" s="422"/>
      <c r="G1276" s="2">
        <f>+G1275+E1276-F1276</f>
        <v>101.19999999999995</v>
      </c>
    </row>
    <row r="1277" spans="2:7">
      <c r="B1277" s="422"/>
      <c r="C1277" s="422"/>
      <c r="G1277" s="2">
        <f>+G1276+E1277-F1277</f>
        <v>101.19999999999995</v>
      </c>
    </row>
    <row r="1278" spans="2:7">
      <c r="B1278" s="422"/>
      <c r="C1278" s="422"/>
      <c r="G1278" s="2">
        <f>+G1277+E1278-F1278</f>
        <v>101.19999999999995</v>
      </c>
    </row>
    <row r="1279" spans="2:7">
      <c r="B1279" s="422"/>
      <c r="C1279" s="422"/>
      <c r="G1279" s="2">
        <f>+G1278+E1279-F1279</f>
        <v>101.19999999999995</v>
      </c>
    </row>
    <row r="1280" spans="2:7">
      <c r="B1280" s="422"/>
      <c r="C1280" s="422"/>
      <c r="G1280" s="2">
        <f>+G1279+E1280-F1280</f>
        <v>101.19999999999995</v>
      </c>
    </row>
    <row r="1281" spans="2:7">
      <c r="B1281" s="422"/>
      <c r="C1281" s="422"/>
      <c r="G1281" s="2">
        <f>+G1280+E1281-F1281</f>
        <v>101.19999999999995</v>
      </c>
    </row>
    <row r="1282" spans="2:7">
      <c r="B1282" s="422"/>
      <c r="C1282" s="422"/>
      <c r="G1282" s="2">
        <f>+G1281+E1282-F1282</f>
        <v>101.19999999999995</v>
      </c>
    </row>
    <row r="1283" spans="2:7">
      <c r="B1283" s="422"/>
      <c r="C1283" s="422"/>
      <c r="G1283" s="2">
        <f>+G1282+E1283-F1283</f>
        <v>101.19999999999995</v>
      </c>
    </row>
    <row r="1284" spans="2:7">
      <c r="B1284" s="422"/>
      <c r="C1284" s="422"/>
      <c r="G1284" s="2">
        <f>+G1283+E1284-F1284</f>
        <v>101.19999999999995</v>
      </c>
    </row>
    <row r="1285" spans="2:7">
      <c r="B1285" s="422"/>
      <c r="C1285" s="422"/>
      <c r="G1285" s="2">
        <f>+G1284+E1285-F1285</f>
        <v>101.19999999999995</v>
      </c>
    </row>
    <row r="1286" spans="2:7">
      <c r="B1286" s="422"/>
      <c r="C1286" s="422"/>
      <c r="G1286" s="2">
        <f>+G1285+E1286-F1286</f>
        <v>101.19999999999995</v>
      </c>
    </row>
    <row r="1287" spans="2:7">
      <c r="B1287" s="422"/>
      <c r="C1287" s="422"/>
      <c r="G1287" s="2">
        <f>+G1286+E1287-F1287</f>
        <v>101.19999999999995</v>
      </c>
    </row>
    <row r="1288" spans="2:7">
      <c r="B1288" s="422"/>
      <c r="C1288" s="422"/>
      <c r="G1288" s="2">
        <f>+G1287+E1288-F1288</f>
        <v>101.19999999999995</v>
      </c>
    </row>
    <row r="1289" spans="2:7">
      <c r="B1289" s="422"/>
      <c r="C1289" s="422"/>
      <c r="G1289" s="2">
        <f>+G1288+E1289-F1289</f>
        <v>101.19999999999995</v>
      </c>
    </row>
    <row r="1290" spans="2:7">
      <c r="B1290" s="422"/>
      <c r="C1290" s="422"/>
      <c r="G1290" s="2">
        <f>+G1289+E1290-F1290</f>
        <v>101.19999999999995</v>
      </c>
    </row>
    <row r="1291" spans="2:7">
      <c r="B1291" s="422"/>
      <c r="C1291" s="422"/>
      <c r="G1291" s="2">
        <f>+G1290+E1291-F1291</f>
        <v>101.19999999999995</v>
      </c>
    </row>
    <row r="1292" spans="2:7">
      <c r="B1292" s="422"/>
      <c r="C1292" s="422"/>
      <c r="G1292" s="2">
        <f>+G1291+E1292-F1292</f>
        <v>101.19999999999995</v>
      </c>
    </row>
    <row r="1293" spans="2:7">
      <c r="B1293" s="422"/>
      <c r="C1293" s="422"/>
      <c r="G1293" s="2">
        <f>+G1292+E1293-F1293</f>
        <v>101.19999999999995</v>
      </c>
    </row>
    <row r="1294" spans="2:7">
      <c r="B1294" s="422"/>
      <c r="C1294" s="422"/>
      <c r="G1294" s="2">
        <f>+G1293+E1294-F1294</f>
        <v>101.19999999999995</v>
      </c>
    </row>
    <row r="1295" spans="2:7">
      <c r="B1295" s="422"/>
      <c r="C1295" s="422"/>
      <c r="G1295" s="2">
        <f>+G1294+E1295-F1295</f>
        <v>101.19999999999995</v>
      </c>
    </row>
    <row r="1296" spans="2:7">
      <c r="B1296" s="422"/>
      <c r="C1296" s="422"/>
      <c r="G1296" s="2">
        <f>+G1295+E1296-F1296</f>
        <v>101.19999999999995</v>
      </c>
    </row>
    <row r="1297" spans="2:7">
      <c r="B1297" s="422"/>
      <c r="C1297" s="422"/>
      <c r="G1297" s="2">
        <f>+G1296+E1297-F1297</f>
        <v>101.19999999999995</v>
      </c>
    </row>
    <row r="1298" spans="2:7">
      <c r="B1298" s="422"/>
      <c r="C1298" s="422"/>
      <c r="G1298" s="2">
        <f>+G1297+E1298-F1298</f>
        <v>101.19999999999995</v>
      </c>
    </row>
    <row r="1299" spans="2:7">
      <c r="B1299" s="422"/>
      <c r="C1299" s="422"/>
      <c r="G1299" s="2">
        <f>+G1298+E1299-F1299</f>
        <v>101.19999999999995</v>
      </c>
    </row>
    <row r="1300" spans="2:7">
      <c r="B1300" s="422"/>
      <c r="C1300" s="422"/>
      <c r="G1300" s="2">
        <f>+G1299+E1300-F1300</f>
        <v>101.19999999999995</v>
      </c>
    </row>
    <row r="1301" spans="2:7">
      <c r="B1301" s="422"/>
      <c r="C1301" s="422"/>
      <c r="G1301" s="2">
        <f>+G1300+E1301-F1301</f>
        <v>101.19999999999995</v>
      </c>
    </row>
    <row r="1302" spans="2:7">
      <c r="B1302" s="422"/>
      <c r="C1302" s="422"/>
      <c r="G1302" s="2">
        <f>+G1301+E1302-F1302</f>
        <v>101.19999999999995</v>
      </c>
    </row>
    <row r="1303" spans="2:7">
      <c r="B1303" s="422"/>
      <c r="C1303" s="422"/>
      <c r="G1303" s="2">
        <f>+G1302+E1303-F1303</f>
        <v>101.19999999999995</v>
      </c>
    </row>
    <row r="1304" spans="2:7">
      <c r="B1304" s="422"/>
      <c r="C1304" s="422"/>
      <c r="G1304" s="2">
        <f>+G1303+E1304-F1304</f>
        <v>101.19999999999995</v>
      </c>
    </row>
    <row r="1305" spans="2:7">
      <c r="B1305" s="422"/>
      <c r="C1305" s="422"/>
      <c r="G1305" s="2">
        <f>+G1304+E1305-F1305</f>
        <v>101.19999999999995</v>
      </c>
    </row>
    <row r="1306" spans="2:7">
      <c r="B1306" s="422"/>
      <c r="C1306" s="422"/>
      <c r="G1306" s="2">
        <f>+G1305+E1306-F1306</f>
        <v>101.19999999999995</v>
      </c>
    </row>
    <row r="1307" spans="2:7">
      <c r="B1307" s="422"/>
      <c r="C1307" s="422"/>
      <c r="G1307" s="2">
        <f>+G1306+E1307-F1307</f>
        <v>101.19999999999995</v>
      </c>
    </row>
    <row r="1308" spans="2:7">
      <c r="B1308" s="422"/>
      <c r="C1308" s="422"/>
      <c r="G1308" s="2">
        <f>+G1307+E1308-F1308</f>
        <v>101.19999999999995</v>
      </c>
    </row>
    <row r="1309" spans="2:7">
      <c r="B1309" s="422"/>
      <c r="C1309" s="422"/>
      <c r="G1309" s="2">
        <f>+G1308+E1309-F1309</f>
        <v>101.19999999999995</v>
      </c>
    </row>
    <row r="1310" spans="2:7">
      <c r="B1310" s="422"/>
      <c r="C1310" s="422"/>
      <c r="G1310" s="2">
        <f>+G1309+E1310-F1310</f>
        <v>101.19999999999995</v>
      </c>
    </row>
    <row r="1311" spans="2:7">
      <c r="B1311" s="422"/>
      <c r="C1311" s="422"/>
      <c r="G1311" s="2">
        <f>+G1310+E1311-F1311</f>
        <v>101.19999999999995</v>
      </c>
    </row>
    <row r="1312" spans="2:7">
      <c r="B1312" s="422"/>
      <c r="C1312" s="422"/>
      <c r="G1312" s="2">
        <f>+G1311+E1312-F1312</f>
        <v>101.19999999999995</v>
      </c>
    </row>
    <row r="1313" spans="2:7">
      <c r="B1313" s="422"/>
      <c r="C1313" s="422"/>
      <c r="G1313" s="2">
        <f>+G1312+E1313-F1313</f>
        <v>101.19999999999995</v>
      </c>
    </row>
    <row r="1314" spans="2:7">
      <c r="B1314" s="422"/>
      <c r="C1314" s="422"/>
      <c r="G1314" s="2">
        <f>+G1313+E1314-F1314</f>
        <v>101.19999999999995</v>
      </c>
    </row>
    <row r="1315" spans="2:7">
      <c r="B1315" s="422"/>
      <c r="C1315" s="422"/>
      <c r="G1315" s="2">
        <f>+G1314+E1315-F1315</f>
        <v>101.19999999999995</v>
      </c>
    </row>
  </sheetData>
  <autoFilter ref="A4:G347" xr:uid="{00000000-0009-0000-0000-00001B000000}"/>
  <mergeCells count="5">
    <mergeCell ref="B2:G2"/>
    <mergeCell ref="I685:K685"/>
    <mergeCell ref="I845:K845"/>
    <mergeCell ref="I903:K903"/>
    <mergeCell ref="I917:K917"/>
  </mergeCells>
  <pageMargins left="0" right="0" top="0.75" bottom="0.75" header="0.3" footer="0.3"/>
  <pageSetup paperSize="9" scale="110" fitToWidth="0" fitToHeight="0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N1317"/>
  <sheetViews>
    <sheetView topLeftCell="A911" zoomScaleNormal="100" workbookViewId="0">
      <selection activeCell="E929" sqref="E929"/>
    </sheetView>
  </sheetViews>
  <sheetFormatPr defaultColWidth="11.42578125" defaultRowHeight="15"/>
  <cols>
    <col min="1" max="1" width="11.42578125" style="3"/>
    <col min="2" max="2" width="16.28515625" style="7" customWidth="1"/>
    <col min="3" max="3" width="14.28515625" style="7" bestFit="1" customWidth="1"/>
    <col min="4" max="4" width="51.5703125" bestFit="1" customWidth="1"/>
    <col min="5" max="5" width="11.42578125" style="28"/>
    <col min="6" max="6" width="11.42578125" style="2"/>
    <col min="10" max="10" width="23" bestFit="1" customWidth="1"/>
    <col min="11" max="11" width="26" bestFit="1" customWidth="1"/>
  </cols>
  <sheetData>
    <row r="2" spans="1:7">
      <c r="B2" s="440" t="s">
        <v>522</v>
      </c>
      <c r="C2" s="440"/>
      <c r="D2" s="440"/>
      <c r="E2" s="440"/>
      <c r="F2" s="440"/>
      <c r="G2" s="440"/>
    </row>
    <row r="4" spans="1:7" ht="41.25">
      <c r="A4" s="30" t="s">
        <v>1</v>
      </c>
      <c r="B4" s="11" t="s">
        <v>2</v>
      </c>
      <c r="C4" s="11" t="s">
        <v>3</v>
      </c>
      <c r="D4" s="11" t="s">
        <v>4</v>
      </c>
      <c r="E4" s="47" t="s">
        <v>5</v>
      </c>
      <c r="F4" s="12" t="s">
        <v>6</v>
      </c>
      <c r="G4" s="12" t="s">
        <v>7</v>
      </c>
    </row>
    <row r="5" spans="1:7">
      <c r="A5" s="3">
        <v>42736</v>
      </c>
      <c r="B5" s="422" t="s">
        <v>8</v>
      </c>
      <c r="C5" s="422"/>
      <c r="G5" s="2">
        <v>266.10000000000002</v>
      </c>
    </row>
    <row r="6" spans="1:7">
      <c r="A6" s="3">
        <v>42761</v>
      </c>
      <c r="B6" s="422">
        <v>12162</v>
      </c>
      <c r="C6" s="422" t="s">
        <v>67</v>
      </c>
      <c r="F6" s="2">
        <v>186.1</v>
      </c>
      <c r="G6" s="2">
        <f t="shared" ref="G6:G69" si="0">+G5+E6-F6</f>
        <v>80.000000000000028</v>
      </c>
    </row>
    <row r="7" spans="1:7">
      <c r="A7" s="3">
        <v>42787</v>
      </c>
      <c r="B7" s="422">
        <v>12336</v>
      </c>
      <c r="C7" s="422" t="s">
        <v>67</v>
      </c>
      <c r="F7" s="2">
        <v>80</v>
      </c>
      <c r="G7" s="2">
        <f t="shared" si="0"/>
        <v>0</v>
      </c>
    </row>
    <row r="8" spans="1:7">
      <c r="A8" s="3">
        <v>42766</v>
      </c>
      <c r="B8" s="422" t="s">
        <v>10</v>
      </c>
      <c r="C8" s="422" t="s">
        <v>11</v>
      </c>
      <c r="D8" t="s">
        <v>12</v>
      </c>
      <c r="E8" s="48">
        <v>178.3</v>
      </c>
      <c r="G8" s="2">
        <f t="shared" si="0"/>
        <v>178.3</v>
      </c>
    </row>
    <row r="9" spans="1:7">
      <c r="B9" s="422"/>
      <c r="C9" s="422"/>
      <c r="D9" t="s">
        <v>13</v>
      </c>
      <c r="E9" s="48">
        <v>19.100000000000001</v>
      </c>
      <c r="G9" s="2">
        <f t="shared" si="0"/>
        <v>197.4</v>
      </c>
    </row>
    <row r="10" spans="1:7">
      <c r="B10" s="422"/>
      <c r="C10" s="422"/>
      <c r="D10" t="s">
        <v>14</v>
      </c>
      <c r="E10" s="48">
        <v>60</v>
      </c>
      <c r="G10" s="2">
        <f t="shared" si="0"/>
        <v>257.39999999999998</v>
      </c>
    </row>
    <row r="11" spans="1:7">
      <c r="B11" s="422"/>
      <c r="C11" s="422"/>
      <c r="D11" t="s">
        <v>15</v>
      </c>
      <c r="E11" s="48">
        <v>2</v>
      </c>
      <c r="G11" s="2">
        <f t="shared" si="0"/>
        <v>259.39999999999998</v>
      </c>
    </row>
    <row r="12" spans="1:7">
      <c r="A12" s="3">
        <v>42765</v>
      </c>
      <c r="B12" s="422" t="s">
        <v>69</v>
      </c>
      <c r="C12" s="422" t="s">
        <v>11</v>
      </c>
      <c r="D12" t="s">
        <v>14</v>
      </c>
      <c r="E12" s="48"/>
      <c r="F12" s="2">
        <v>60</v>
      </c>
      <c r="G12" s="2">
        <f t="shared" si="0"/>
        <v>199.39999999999998</v>
      </c>
    </row>
    <row r="13" spans="1:7">
      <c r="A13" s="3">
        <v>42765</v>
      </c>
      <c r="B13" s="422" t="s">
        <v>69</v>
      </c>
      <c r="C13" s="422" t="s">
        <v>11</v>
      </c>
      <c r="D13" t="s">
        <v>15</v>
      </c>
      <c r="E13" s="48"/>
      <c r="F13" s="2">
        <v>2</v>
      </c>
      <c r="G13" s="2">
        <f t="shared" si="0"/>
        <v>197.39999999999998</v>
      </c>
    </row>
    <row r="14" spans="1:7">
      <c r="A14" s="3">
        <v>42787</v>
      </c>
      <c r="B14" s="422">
        <v>12336</v>
      </c>
      <c r="C14" s="422" t="s">
        <v>11</v>
      </c>
      <c r="D14" t="s">
        <v>13</v>
      </c>
      <c r="E14" s="48"/>
      <c r="F14" s="2">
        <v>19.100000000000001</v>
      </c>
      <c r="G14" s="2">
        <f t="shared" si="0"/>
        <v>178.29999999999998</v>
      </c>
    </row>
    <row r="15" spans="1:7">
      <c r="A15" s="3">
        <v>42787</v>
      </c>
      <c r="B15" s="422">
        <v>12336</v>
      </c>
      <c r="C15" s="422" t="s">
        <v>11</v>
      </c>
      <c r="D15" t="s">
        <v>12</v>
      </c>
      <c r="E15" s="48"/>
      <c r="F15" s="2">
        <v>178.3</v>
      </c>
      <c r="G15" s="2">
        <f t="shared" si="0"/>
        <v>0</v>
      </c>
    </row>
    <row r="16" spans="1:7">
      <c r="A16" s="3">
        <v>42794</v>
      </c>
      <c r="B16" s="422" t="s">
        <v>10</v>
      </c>
      <c r="C16" s="422" t="s">
        <v>17</v>
      </c>
      <c r="D16" t="s">
        <v>12</v>
      </c>
      <c r="E16" s="48">
        <v>221</v>
      </c>
      <c r="G16" s="2">
        <f t="shared" si="0"/>
        <v>221</v>
      </c>
    </row>
    <row r="17" spans="1:7">
      <c r="B17" s="422"/>
      <c r="C17" s="422"/>
      <c r="D17" t="s">
        <v>13</v>
      </c>
      <c r="E17" s="48">
        <v>13</v>
      </c>
      <c r="G17" s="2">
        <f t="shared" si="0"/>
        <v>234</v>
      </c>
    </row>
    <row r="18" spans="1:7">
      <c r="B18" s="422"/>
      <c r="C18" s="422"/>
      <c r="D18" t="s">
        <v>14</v>
      </c>
      <c r="E18" s="48">
        <v>56</v>
      </c>
      <c r="G18" s="2">
        <f t="shared" si="0"/>
        <v>290</v>
      </c>
    </row>
    <row r="19" spans="1:7">
      <c r="B19" s="422"/>
      <c r="C19" s="422"/>
      <c r="D19" t="s">
        <v>15</v>
      </c>
      <c r="E19" s="48">
        <v>2</v>
      </c>
      <c r="G19" s="2">
        <f t="shared" si="0"/>
        <v>292</v>
      </c>
    </row>
    <row r="20" spans="1:7">
      <c r="A20" s="3">
        <v>42789</v>
      </c>
      <c r="B20" s="422" t="s">
        <v>69</v>
      </c>
      <c r="C20" s="422" t="s">
        <v>17</v>
      </c>
      <c r="D20" t="s">
        <v>14</v>
      </c>
      <c r="E20" s="48"/>
      <c r="F20" s="2">
        <v>46</v>
      </c>
      <c r="G20" s="2">
        <f t="shared" si="0"/>
        <v>246</v>
      </c>
    </row>
    <row r="21" spans="1:7">
      <c r="A21" s="3">
        <v>42797</v>
      </c>
      <c r="B21" s="422">
        <v>12396</v>
      </c>
      <c r="C21" s="422" t="s">
        <v>17</v>
      </c>
      <c r="D21" t="s">
        <v>14</v>
      </c>
      <c r="E21" s="48"/>
      <c r="F21" s="2">
        <v>10</v>
      </c>
      <c r="G21" s="2">
        <f t="shared" si="0"/>
        <v>236</v>
      </c>
    </row>
    <row r="22" spans="1:7">
      <c r="A22" s="3">
        <v>42797</v>
      </c>
      <c r="B22" s="422">
        <v>12396</v>
      </c>
      <c r="C22" s="422" t="s">
        <v>17</v>
      </c>
      <c r="D22" t="s">
        <v>15</v>
      </c>
      <c r="E22" s="48"/>
      <c r="F22" s="2">
        <v>2</v>
      </c>
      <c r="G22" s="2">
        <f t="shared" si="0"/>
        <v>234</v>
      </c>
    </row>
    <row r="23" spans="1:7">
      <c r="A23" s="3">
        <v>42819</v>
      </c>
      <c r="B23" s="422">
        <v>12486</v>
      </c>
      <c r="C23" s="422" t="s">
        <v>17</v>
      </c>
      <c r="D23" t="s">
        <v>12</v>
      </c>
      <c r="E23" s="48"/>
      <c r="F23" s="2">
        <v>221</v>
      </c>
      <c r="G23" s="2">
        <f t="shared" si="0"/>
        <v>13</v>
      </c>
    </row>
    <row r="24" spans="1:7">
      <c r="A24" s="3">
        <v>42819</v>
      </c>
      <c r="B24" s="422">
        <v>12486</v>
      </c>
      <c r="C24" s="422" t="s">
        <v>17</v>
      </c>
      <c r="D24" t="s">
        <v>13</v>
      </c>
      <c r="E24" s="48"/>
      <c r="F24" s="2">
        <v>13</v>
      </c>
      <c r="G24" s="2">
        <f t="shared" si="0"/>
        <v>0</v>
      </c>
    </row>
    <row r="25" spans="1:7">
      <c r="A25" s="3">
        <v>42825</v>
      </c>
      <c r="B25" s="422" t="s">
        <v>10</v>
      </c>
      <c r="C25" s="422" t="s">
        <v>18</v>
      </c>
      <c r="D25" t="s">
        <v>12</v>
      </c>
      <c r="E25" s="48">
        <v>213.3</v>
      </c>
      <c r="G25" s="2">
        <f t="shared" si="0"/>
        <v>213.3</v>
      </c>
    </row>
    <row r="26" spans="1:7">
      <c r="B26" s="422"/>
      <c r="C26" s="422"/>
      <c r="D26" t="s">
        <v>13</v>
      </c>
      <c r="E26" s="48">
        <v>14</v>
      </c>
      <c r="G26" s="2">
        <f t="shared" si="0"/>
        <v>227.3</v>
      </c>
    </row>
    <row r="27" spans="1:7">
      <c r="B27" s="422"/>
      <c r="C27" s="422"/>
      <c r="D27" t="s">
        <v>14</v>
      </c>
      <c r="E27" s="48">
        <v>60</v>
      </c>
      <c r="G27" s="2">
        <f t="shared" si="0"/>
        <v>287.3</v>
      </c>
    </row>
    <row r="28" spans="1:7">
      <c r="B28" s="422"/>
      <c r="C28" s="422"/>
      <c r="D28" t="s">
        <v>15</v>
      </c>
      <c r="E28" s="48">
        <v>2</v>
      </c>
      <c r="G28" s="2">
        <f t="shared" si="0"/>
        <v>289.3</v>
      </c>
    </row>
    <row r="29" spans="1:7">
      <c r="A29" s="3">
        <v>42824</v>
      </c>
      <c r="B29" s="422" t="s">
        <v>69</v>
      </c>
      <c r="C29" s="422" t="s">
        <v>18</v>
      </c>
      <c r="D29" t="s">
        <v>14</v>
      </c>
      <c r="E29" s="48"/>
      <c r="F29" s="2">
        <v>60</v>
      </c>
      <c r="G29" s="2">
        <f t="shared" si="0"/>
        <v>229.3</v>
      </c>
    </row>
    <row r="30" spans="1:7">
      <c r="A30" s="3">
        <v>42824</v>
      </c>
      <c r="B30" s="422" t="s">
        <v>69</v>
      </c>
      <c r="C30" s="422" t="s">
        <v>18</v>
      </c>
      <c r="D30" t="s">
        <v>15</v>
      </c>
      <c r="E30" s="48"/>
      <c r="F30" s="2">
        <v>2</v>
      </c>
      <c r="G30" s="2">
        <f t="shared" si="0"/>
        <v>227.3</v>
      </c>
    </row>
    <row r="31" spans="1:7">
      <c r="A31" s="3">
        <v>42858</v>
      </c>
      <c r="B31" s="422">
        <v>12718</v>
      </c>
      <c r="C31" s="422" t="s">
        <v>18</v>
      </c>
      <c r="D31" t="s">
        <v>12</v>
      </c>
      <c r="E31" s="48"/>
      <c r="F31" s="2">
        <v>213.3</v>
      </c>
      <c r="G31" s="2">
        <f t="shared" si="0"/>
        <v>14</v>
      </c>
    </row>
    <row r="32" spans="1:7">
      <c r="A32" s="3">
        <v>42858</v>
      </c>
      <c r="B32" s="422">
        <v>12718</v>
      </c>
      <c r="C32" s="422" t="s">
        <v>18</v>
      </c>
      <c r="D32" t="s">
        <v>13</v>
      </c>
      <c r="E32" s="48"/>
      <c r="F32" s="2">
        <v>14</v>
      </c>
      <c r="G32" s="2">
        <f t="shared" si="0"/>
        <v>0</v>
      </c>
    </row>
    <row r="33" spans="1:7">
      <c r="A33" s="3">
        <v>42855</v>
      </c>
      <c r="B33" s="422" t="s">
        <v>10</v>
      </c>
      <c r="C33" s="422" t="s">
        <v>19</v>
      </c>
      <c r="D33" t="s">
        <v>12</v>
      </c>
      <c r="E33" s="48">
        <v>216.2</v>
      </c>
      <c r="G33" s="2">
        <f t="shared" si="0"/>
        <v>216.2</v>
      </c>
    </row>
    <row r="34" spans="1:7">
      <c r="B34" s="422"/>
      <c r="C34" s="422"/>
      <c r="D34" t="s">
        <v>13</v>
      </c>
      <c r="E34" s="48">
        <v>13.7</v>
      </c>
      <c r="G34" s="2">
        <f t="shared" si="0"/>
        <v>229.89999999999998</v>
      </c>
    </row>
    <row r="35" spans="1:7">
      <c r="B35" s="422"/>
      <c r="C35" s="422"/>
      <c r="D35" t="s">
        <v>14</v>
      </c>
      <c r="E35" s="48">
        <v>60</v>
      </c>
      <c r="G35" s="2">
        <f t="shared" si="0"/>
        <v>289.89999999999998</v>
      </c>
    </row>
    <row r="36" spans="1:7">
      <c r="B36" s="422"/>
      <c r="C36" s="422"/>
      <c r="D36" t="s">
        <v>15</v>
      </c>
      <c r="E36" s="48">
        <v>2</v>
      </c>
      <c r="G36" s="2">
        <f t="shared" si="0"/>
        <v>291.89999999999998</v>
      </c>
    </row>
    <row r="37" spans="1:7">
      <c r="A37" s="3">
        <v>42855</v>
      </c>
      <c r="B37" s="422" t="s">
        <v>69</v>
      </c>
      <c r="C37" s="422" t="s">
        <v>19</v>
      </c>
      <c r="D37" t="s">
        <v>14</v>
      </c>
      <c r="E37" s="48"/>
      <c r="F37" s="2">
        <v>60</v>
      </c>
      <c r="G37" s="2">
        <f t="shared" si="0"/>
        <v>231.89999999999998</v>
      </c>
    </row>
    <row r="38" spans="1:7">
      <c r="A38" s="3">
        <v>42855</v>
      </c>
      <c r="B38" s="422" t="s">
        <v>69</v>
      </c>
      <c r="C38" s="422" t="s">
        <v>19</v>
      </c>
      <c r="D38" t="s">
        <v>15</v>
      </c>
      <c r="E38" s="48"/>
      <c r="F38" s="2">
        <v>2</v>
      </c>
      <c r="G38" s="2">
        <f t="shared" si="0"/>
        <v>229.89999999999998</v>
      </c>
    </row>
    <row r="39" spans="1:7">
      <c r="A39" s="3">
        <v>42878</v>
      </c>
      <c r="B39" s="422">
        <v>12802</v>
      </c>
      <c r="C39" s="422" t="s">
        <v>19</v>
      </c>
      <c r="D39" t="s">
        <v>12</v>
      </c>
      <c r="E39" s="48"/>
      <c r="F39" s="2">
        <v>216.2</v>
      </c>
      <c r="G39" s="2">
        <f t="shared" si="0"/>
        <v>13.699999999999989</v>
      </c>
    </row>
    <row r="40" spans="1:7">
      <c r="A40" s="3">
        <v>42878</v>
      </c>
      <c r="B40" s="422">
        <v>12802</v>
      </c>
      <c r="C40" s="422" t="s">
        <v>19</v>
      </c>
      <c r="D40" t="s">
        <v>13</v>
      </c>
      <c r="E40" s="48"/>
      <c r="F40" s="2">
        <v>13.7</v>
      </c>
      <c r="G40" s="2">
        <f t="shared" si="0"/>
        <v>0</v>
      </c>
    </row>
    <row r="41" spans="1:7">
      <c r="A41" s="3">
        <v>42886</v>
      </c>
      <c r="B41" s="422" t="s">
        <v>10</v>
      </c>
      <c r="C41" s="422" t="s">
        <v>20</v>
      </c>
      <c r="D41" t="s">
        <v>12</v>
      </c>
      <c r="E41" s="48">
        <v>200.1</v>
      </c>
      <c r="G41" s="2">
        <f t="shared" si="0"/>
        <v>200.1</v>
      </c>
    </row>
    <row r="42" spans="1:7">
      <c r="B42" s="422"/>
      <c r="C42" s="422"/>
      <c r="D42" t="s">
        <v>13</v>
      </c>
      <c r="E42" s="48">
        <v>13.4</v>
      </c>
      <c r="G42" s="2">
        <f t="shared" si="0"/>
        <v>213.5</v>
      </c>
    </row>
    <row r="43" spans="1:7">
      <c r="B43" s="422"/>
      <c r="C43" s="422"/>
      <c r="D43" t="s">
        <v>14</v>
      </c>
      <c r="E43" s="48">
        <v>60</v>
      </c>
      <c r="G43" s="2">
        <f t="shared" si="0"/>
        <v>273.5</v>
      </c>
    </row>
    <row r="44" spans="1:7">
      <c r="B44" s="422"/>
      <c r="C44" s="422"/>
      <c r="D44" t="s">
        <v>15</v>
      </c>
      <c r="E44" s="48">
        <v>2</v>
      </c>
      <c r="G44" s="2">
        <f t="shared" si="0"/>
        <v>275.5</v>
      </c>
    </row>
    <row r="45" spans="1:7">
      <c r="A45" s="3">
        <v>42885</v>
      </c>
      <c r="B45" s="422" t="s">
        <v>69</v>
      </c>
      <c r="C45" s="422" t="s">
        <v>20</v>
      </c>
      <c r="D45" t="s">
        <v>14</v>
      </c>
      <c r="E45" s="48"/>
      <c r="F45" s="2">
        <v>60</v>
      </c>
      <c r="G45" s="2">
        <f t="shared" si="0"/>
        <v>215.5</v>
      </c>
    </row>
    <row r="46" spans="1:7">
      <c r="A46" s="3">
        <v>42885</v>
      </c>
      <c r="B46" s="422" t="s">
        <v>69</v>
      </c>
      <c r="C46" s="422" t="s">
        <v>20</v>
      </c>
      <c r="D46" t="s">
        <v>15</v>
      </c>
      <c r="E46" s="48"/>
      <c r="F46" s="2">
        <v>2</v>
      </c>
      <c r="G46" s="2">
        <f t="shared" si="0"/>
        <v>213.5</v>
      </c>
    </row>
    <row r="47" spans="1:7">
      <c r="A47" s="3">
        <v>42912</v>
      </c>
      <c r="B47" s="422">
        <v>13159</v>
      </c>
      <c r="C47" s="422" t="s">
        <v>20</v>
      </c>
      <c r="D47" t="s">
        <v>12</v>
      </c>
      <c r="E47" s="48"/>
      <c r="F47" s="2">
        <v>200.1</v>
      </c>
      <c r="G47" s="2">
        <f t="shared" si="0"/>
        <v>13.400000000000006</v>
      </c>
    </row>
    <row r="48" spans="1:7">
      <c r="A48" s="3">
        <v>42912</v>
      </c>
      <c r="B48" s="422">
        <v>13159</v>
      </c>
      <c r="C48" s="422" t="s">
        <v>20</v>
      </c>
      <c r="D48" t="s">
        <v>13</v>
      </c>
      <c r="E48" s="48"/>
      <c r="F48" s="2">
        <v>13.4</v>
      </c>
      <c r="G48" s="2">
        <f t="shared" si="0"/>
        <v>0</v>
      </c>
    </row>
    <row r="49" spans="1:7">
      <c r="A49" s="3">
        <v>42916</v>
      </c>
      <c r="B49" s="422" t="s">
        <v>10</v>
      </c>
      <c r="C49" s="422" t="s">
        <v>21</v>
      </c>
      <c r="D49" t="s">
        <v>12</v>
      </c>
      <c r="E49" s="48">
        <v>196</v>
      </c>
      <c r="G49" s="2">
        <f t="shared" si="0"/>
        <v>196</v>
      </c>
    </row>
    <row r="50" spans="1:7">
      <c r="B50" s="422"/>
      <c r="C50" s="422"/>
      <c r="D50" t="s">
        <v>13</v>
      </c>
      <c r="E50" s="48">
        <v>13.4</v>
      </c>
      <c r="G50" s="2">
        <f t="shared" si="0"/>
        <v>209.4</v>
      </c>
    </row>
    <row r="51" spans="1:7">
      <c r="B51" s="422"/>
      <c r="C51" s="422"/>
      <c r="D51" t="s">
        <v>14</v>
      </c>
      <c r="E51" s="48">
        <v>60</v>
      </c>
      <c r="G51" s="2">
        <f t="shared" si="0"/>
        <v>269.39999999999998</v>
      </c>
    </row>
    <row r="52" spans="1:7">
      <c r="B52" s="422"/>
      <c r="C52" s="422"/>
      <c r="D52" t="s">
        <v>15</v>
      </c>
      <c r="E52" s="48">
        <v>2</v>
      </c>
      <c r="G52" s="2">
        <f t="shared" si="0"/>
        <v>271.39999999999998</v>
      </c>
    </row>
    <row r="53" spans="1:7">
      <c r="A53" s="3">
        <v>42916</v>
      </c>
      <c r="B53" s="422" t="s">
        <v>69</v>
      </c>
      <c r="C53" s="422" t="s">
        <v>21</v>
      </c>
      <c r="D53" t="s">
        <v>14</v>
      </c>
      <c r="E53" s="48"/>
      <c r="F53" s="2">
        <v>60</v>
      </c>
      <c r="G53" s="2">
        <f t="shared" si="0"/>
        <v>211.39999999999998</v>
      </c>
    </row>
    <row r="54" spans="1:7">
      <c r="A54" s="3">
        <v>42916</v>
      </c>
      <c r="B54" s="422" t="s">
        <v>69</v>
      </c>
      <c r="C54" s="422" t="s">
        <v>21</v>
      </c>
      <c r="D54" t="s">
        <v>15</v>
      </c>
      <c r="E54" s="48"/>
      <c r="F54" s="2">
        <v>2</v>
      </c>
      <c r="G54" s="2">
        <f t="shared" si="0"/>
        <v>209.39999999999998</v>
      </c>
    </row>
    <row r="55" spans="1:7">
      <c r="A55" s="3">
        <v>42948</v>
      </c>
      <c r="B55" s="422">
        <v>13308</v>
      </c>
      <c r="C55" s="422" t="s">
        <v>21</v>
      </c>
      <c r="D55" t="s">
        <v>13</v>
      </c>
      <c r="E55" s="48"/>
      <c r="F55" s="2">
        <v>13.4</v>
      </c>
      <c r="G55" s="2">
        <f t="shared" si="0"/>
        <v>195.99999999999997</v>
      </c>
    </row>
    <row r="56" spans="1:7">
      <c r="A56" s="3">
        <v>42948</v>
      </c>
      <c r="B56" s="422">
        <v>13308</v>
      </c>
      <c r="C56" s="422" t="s">
        <v>21</v>
      </c>
      <c r="D56" t="s">
        <v>12</v>
      </c>
      <c r="E56" s="48"/>
      <c r="F56" s="2">
        <v>196</v>
      </c>
      <c r="G56" s="2">
        <f t="shared" si="0"/>
        <v>0</v>
      </c>
    </row>
    <row r="57" spans="1:7">
      <c r="A57" s="3">
        <v>42947</v>
      </c>
      <c r="B57" s="422" t="s">
        <v>10</v>
      </c>
      <c r="C57" s="422" t="s">
        <v>22</v>
      </c>
      <c r="D57" t="s">
        <v>12</v>
      </c>
      <c r="E57" s="48">
        <v>173.7</v>
      </c>
      <c r="G57" s="2">
        <f t="shared" si="0"/>
        <v>173.7</v>
      </c>
    </row>
    <row r="58" spans="1:7">
      <c r="B58" s="422"/>
      <c r="C58" s="422"/>
      <c r="D58" t="s">
        <v>13</v>
      </c>
      <c r="E58" s="48">
        <v>13.5</v>
      </c>
      <c r="G58" s="2">
        <f t="shared" si="0"/>
        <v>187.2</v>
      </c>
    </row>
    <row r="59" spans="1:7">
      <c r="B59" s="422"/>
      <c r="C59" s="422"/>
      <c r="D59" t="s">
        <v>14</v>
      </c>
      <c r="E59" s="48">
        <v>60</v>
      </c>
      <c r="G59" s="2">
        <f t="shared" si="0"/>
        <v>247.2</v>
      </c>
    </row>
    <row r="60" spans="1:7">
      <c r="B60" s="422"/>
      <c r="C60" s="422"/>
      <c r="D60" t="s">
        <v>15</v>
      </c>
      <c r="E60" s="48">
        <v>2</v>
      </c>
      <c r="G60" s="2">
        <f t="shared" si="0"/>
        <v>249.2</v>
      </c>
    </row>
    <row r="61" spans="1:7">
      <c r="A61" s="3">
        <v>42947</v>
      </c>
      <c r="B61" s="422" t="s">
        <v>69</v>
      </c>
      <c r="C61" s="422" t="s">
        <v>22</v>
      </c>
      <c r="D61" t="s">
        <v>14</v>
      </c>
      <c r="E61" s="48"/>
      <c r="F61" s="2">
        <v>60</v>
      </c>
      <c r="G61" s="2">
        <f t="shared" si="0"/>
        <v>189.2</v>
      </c>
    </row>
    <row r="62" spans="1:7">
      <c r="A62" s="3">
        <v>42947</v>
      </c>
      <c r="B62" s="422" t="s">
        <v>69</v>
      </c>
      <c r="C62" s="422" t="s">
        <v>22</v>
      </c>
      <c r="D62" t="s">
        <v>15</v>
      </c>
      <c r="E62" s="48"/>
      <c r="F62" s="2">
        <v>2</v>
      </c>
      <c r="G62" s="2">
        <f t="shared" si="0"/>
        <v>187.2</v>
      </c>
    </row>
    <row r="63" spans="1:7">
      <c r="A63" s="3">
        <v>42982</v>
      </c>
      <c r="B63" s="422">
        <v>13545</v>
      </c>
      <c r="C63" s="422" t="s">
        <v>22</v>
      </c>
      <c r="D63" t="s">
        <v>12</v>
      </c>
      <c r="E63" s="48"/>
      <c r="F63" s="2">
        <v>173.7</v>
      </c>
      <c r="G63" s="2">
        <f t="shared" si="0"/>
        <v>13.5</v>
      </c>
    </row>
    <row r="64" spans="1:7">
      <c r="A64" s="3">
        <v>42982</v>
      </c>
      <c r="B64" s="422">
        <v>13545</v>
      </c>
      <c r="C64" s="422" t="s">
        <v>22</v>
      </c>
      <c r="D64" t="s">
        <v>13</v>
      </c>
      <c r="E64" s="48"/>
      <c r="F64" s="2">
        <v>13.5</v>
      </c>
      <c r="G64" s="2">
        <f t="shared" si="0"/>
        <v>0</v>
      </c>
    </row>
    <row r="65" spans="1:7">
      <c r="A65" s="3">
        <v>42978</v>
      </c>
      <c r="B65" s="422" t="s">
        <v>10</v>
      </c>
      <c r="C65" s="422" t="s">
        <v>23</v>
      </c>
      <c r="D65" t="s">
        <v>12</v>
      </c>
      <c r="E65" s="48">
        <v>173.7</v>
      </c>
      <c r="G65" s="2">
        <f t="shared" si="0"/>
        <v>173.7</v>
      </c>
    </row>
    <row r="66" spans="1:7">
      <c r="B66" s="422"/>
      <c r="C66" s="422"/>
      <c r="D66" t="s">
        <v>13</v>
      </c>
      <c r="E66" s="48">
        <v>13.5</v>
      </c>
      <c r="G66" s="2">
        <f t="shared" si="0"/>
        <v>187.2</v>
      </c>
    </row>
    <row r="67" spans="1:7">
      <c r="B67" s="422"/>
      <c r="C67" s="422"/>
      <c r="D67" t="s">
        <v>14</v>
      </c>
      <c r="E67" s="48">
        <v>60</v>
      </c>
      <c r="G67" s="2">
        <f t="shared" si="0"/>
        <v>247.2</v>
      </c>
    </row>
    <row r="68" spans="1:7">
      <c r="B68" s="422"/>
      <c r="C68" s="422"/>
      <c r="D68" t="s">
        <v>15</v>
      </c>
      <c r="E68" s="48">
        <v>2</v>
      </c>
      <c r="G68" s="2">
        <f t="shared" si="0"/>
        <v>249.2</v>
      </c>
    </row>
    <row r="69" spans="1:7">
      <c r="A69" s="3">
        <v>42978</v>
      </c>
      <c r="B69" s="422" t="s">
        <v>69</v>
      </c>
      <c r="C69" s="422" t="s">
        <v>23</v>
      </c>
      <c r="D69" t="s">
        <v>14</v>
      </c>
      <c r="E69" s="48"/>
      <c r="F69" s="2">
        <v>60</v>
      </c>
      <c r="G69" s="2">
        <f t="shared" si="0"/>
        <v>189.2</v>
      </c>
    </row>
    <row r="70" spans="1:7">
      <c r="A70" s="3">
        <v>42978</v>
      </c>
      <c r="B70" s="422" t="s">
        <v>69</v>
      </c>
      <c r="C70" s="422" t="s">
        <v>23</v>
      </c>
      <c r="D70" t="s">
        <v>15</v>
      </c>
      <c r="E70" s="48"/>
      <c r="F70" s="2">
        <v>2</v>
      </c>
      <c r="G70" s="2">
        <f t="shared" ref="G70:G134" si="1">+G69+E70-F70</f>
        <v>187.2</v>
      </c>
    </row>
    <row r="71" spans="1:7">
      <c r="A71" s="3">
        <v>43007</v>
      </c>
      <c r="B71" s="422">
        <v>13705</v>
      </c>
      <c r="C71" s="422" t="s">
        <v>23</v>
      </c>
      <c r="D71" t="s">
        <v>12</v>
      </c>
      <c r="E71" s="48"/>
      <c r="F71" s="2">
        <v>173.7</v>
      </c>
      <c r="G71" s="2">
        <f t="shared" si="1"/>
        <v>13.5</v>
      </c>
    </row>
    <row r="72" spans="1:7">
      <c r="A72" s="3">
        <v>43007</v>
      </c>
      <c r="B72" s="422">
        <v>13705</v>
      </c>
      <c r="C72" s="422" t="s">
        <v>23</v>
      </c>
      <c r="D72" t="s">
        <v>13</v>
      </c>
      <c r="E72" s="48"/>
      <c r="F72" s="2">
        <v>13.5</v>
      </c>
      <c r="G72" s="2">
        <f t="shared" si="1"/>
        <v>0</v>
      </c>
    </row>
    <row r="73" spans="1:7">
      <c r="A73" s="3">
        <v>43008</v>
      </c>
      <c r="B73" s="422" t="s">
        <v>10</v>
      </c>
      <c r="C73" s="422" t="s">
        <v>24</v>
      </c>
      <c r="D73" t="s">
        <v>12</v>
      </c>
      <c r="E73" s="48">
        <v>194.4</v>
      </c>
      <c r="G73" s="2">
        <f t="shared" si="1"/>
        <v>194.4</v>
      </c>
    </row>
    <row r="74" spans="1:7">
      <c r="B74" s="422"/>
      <c r="C74" s="422"/>
      <c r="D74" t="s">
        <v>13</v>
      </c>
      <c r="E74" s="48">
        <v>8.8000000000000007</v>
      </c>
      <c r="G74" s="2">
        <f t="shared" si="1"/>
        <v>203.20000000000002</v>
      </c>
    </row>
    <row r="75" spans="1:7">
      <c r="B75" s="422"/>
      <c r="C75" s="422"/>
      <c r="D75" t="s">
        <v>14</v>
      </c>
      <c r="E75" s="48">
        <v>60</v>
      </c>
      <c r="G75" s="2">
        <f t="shared" si="1"/>
        <v>263.20000000000005</v>
      </c>
    </row>
    <row r="76" spans="1:7">
      <c r="B76" s="422"/>
      <c r="C76" s="422"/>
      <c r="D76" t="s">
        <v>15</v>
      </c>
      <c r="E76" s="48">
        <v>2</v>
      </c>
      <c r="G76" s="2">
        <f t="shared" si="1"/>
        <v>265.20000000000005</v>
      </c>
    </row>
    <row r="77" spans="1:7">
      <c r="A77" s="3">
        <v>43008</v>
      </c>
      <c r="B77" s="422" t="s">
        <v>106</v>
      </c>
      <c r="C77" s="422" t="s">
        <v>24</v>
      </c>
      <c r="D77" t="s">
        <v>14</v>
      </c>
      <c r="E77" s="48"/>
      <c r="F77" s="2">
        <v>60</v>
      </c>
      <c r="G77" s="2">
        <f t="shared" si="1"/>
        <v>205.20000000000005</v>
      </c>
    </row>
    <row r="78" spans="1:7">
      <c r="A78" s="3">
        <v>43008</v>
      </c>
      <c r="B78" s="422" t="s">
        <v>106</v>
      </c>
      <c r="C78" s="422" t="s">
        <v>24</v>
      </c>
      <c r="D78" t="s">
        <v>15</v>
      </c>
      <c r="E78" s="48"/>
      <c r="F78" s="2">
        <v>2</v>
      </c>
      <c r="G78" s="2">
        <f t="shared" si="1"/>
        <v>203.20000000000005</v>
      </c>
    </row>
    <row r="79" spans="1:7">
      <c r="A79" s="3">
        <v>43032</v>
      </c>
      <c r="B79" s="422">
        <v>13881</v>
      </c>
      <c r="C79" s="422" t="s">
        <v>24</v>
      </c>
      <c r="D79" t="s">
        <v>12</v>
      </c>
      <c r="E79" s="48"/>
      <c r="F79" s="2">
        <v>194.4</v>
      </c>
      <c r="G79" s="2">
        <f t="shared" si="1"/>
        <v>8.8000000000000398</v>
      </c>
    </row>
    <row r="80" spans="1:7">
      <c r="A80" s="3">
        <v>43032</v>
      </c>
      <c r="B80" s="422">
        <v>13881</v>
      </c>
      <c r="C80" s="422" t="s">
        <v>24</v>
      </c>
      <c r="D80" t="s">
        <v>13</v>
      </c>
      <c r="E80" s="48"/>
      <c r="F80" s="2">
        <v>8.8000000000000007</v>
      </c>
      <c r="G80" s="2">
        <f t="shared" si="1"/>
        <v>3.907985046680551E-14</v>
      </c>
    </row>
    <row r="81" spans="1:7">
      <c r="A81" s="3">
        <v>43039</v>
      </c>
      <c r="B81" s="422" t="s">
        <v>10</v>
      </c>
      <c r="C81" s="422" t="s">
        <v>25</v>
      </c>
      <c r="D81" t="s">
        <v>12</v>
      </c>
      <c r="E81" s="48">
        <v>193.4</v>
      </c>
      <c r="G81" s="2">
        <f t="shared" si="1"/>
        <v>193.40000000000003</v>
      </c>
    </row>
    <row r="82" spans="1:7">
      <c r="B82" s="422"/>
      <c r="C82" s="422"/>
      <c r="D82" t="s">
        <v>13</v>
      </c>
      <c r="E82" s="48">
        <v>13.5</v>
      </c>
      <c r="G82" s="2">
        <f t="shared" si="1"/>
        <v>206.90000000000003</v>
      </c>
    </row>
    <row r="83" spans="1:7">
      <c r="B83" s="422"/>
      <c r="C83" s="422"/>
      <c r="D83" t="s">
        <v>14</v>
      </c>
      <c r="E83" s="48">
        <v>60</v>
      </c>
      <c r="G83" s="2">
        <f t="shared" si="1"/>
        <v>266.90000000000003</v>
      </c>
    </row>
    <row r="84" spans="1:7">
      <c r="B84" s="422"/>
      <c r="C84" s="422"/>
      <c r="D84" t="s">
        <v>15</v>
      </c>
      <c r="E84" s="48">
        <v>2</v>
      </c>
      <c r="G84" s="2">
        <f t="shared" si="1"/>
        <v>268.90000000000003</v>
      </c>
    </row>
    <row r="85" spans="1:7">
      <c r="A85" s="3">
        <v>43039</v>
      </c>
      <c r="B85" s="422" t="s">
        <v>69</v>
      </c>
      <c r="C85" s="422" t="s">
        <v>25</v>
      </c>
      <c r="D85" t="s">
        <v>14</v>
      </c>
      <c r="E85" s="48"/>
      <c r="F85" s="2">
        <v>60</v>
      </c>
      <c r="G85" s="2">
        <f t="shared" si="1"/>
        <v>208.90000000000003</v>
      </c>
    </row>
    <row r="86" spans="1:7">
      <c r="A86" s="3">
        <v>43039</v>
      </c>
      <c r="B86" s="422" t="s">
        <v>69</v>
      </c>
      <c r="C86" s="422" t="s">
        <v>25</v>
      </c>
      <c r="D86" t="s">
        <v>15</v>
      </c>
      <c r="E86" s="48"/>
      <c r="F86" s="2">
        <v>2</v>
      </c>
      <c r="G86" s="2">
        <f t="shared" si="1"/>
        <v>206.90000000000003</v>
      </c>
    </row>
    <row r="87" spans="1:7">
      <c r="A87" s="3">
        <v>43063</v>
      </c>
      <c r="B87" s="422">
        <v>14081</v>
      </c>
      <c r="C87" s="422" t="s">
        <v>25</v>
      </c>
      <c r="D87" t="s">
        <v>12</v>
      </c>
      <c r="E87" s="48"/>
      <c r="F87" s="2">
        <v>193.4</v>
      </c>
      <c r="G87" s="2">
        <f t="shared" si="1"/>
        <v>13.500000000000028</v>
      </c>
    </row>
    <row r="88" spans="1:7">
      <c r="A88" s="3">
        <v>43063</v>
      </c>
      <c r="B88" s="422">
        <v>14081</v>
      </c>
      <c r="C88" s="422" t="s">
        <v>25</v>
      </c>
      <c r="D88" t="s">
        <v>13</v>
      </c>
      <c r="E88" s="48"/>
      <c r="F88" s="2">
        <v>13.5</v>
      </c>
      <c r="G88" s="2">
        <f t="shared" si="1"/>
        <v>2.8421709430404007E-14</v>
      </c>
    </row>
    <row r="89" spans="1:7">
      <c r="A89" s="3">
        <v>43069</v>
      </c>
      <c r="B89" s="422" t="s">
        <v>10</v>
      </c>
      <c r="C89" s="422" t="s">
        <v>26</v>
      </c>
      <c r="D89" t="s">
        <v>12</v>
      </c>
      <c r="E89" s="48">
        <v>206.4</v>
      </c>
      <c r="G89" s="2">
        <f t="shared" si="1"/>
        <v>206.40000000000003</v>
      </c>
    </row>
    <row r="90" spans="1:7">
      <c r="B90" s="422"/>
      <c r="C90" s="422"/>
      <c r="D90" t="s">
        <v>13</v>
      </c>
      <c r="E90" s="48">
        <v>13.4</v>
      </c>
      <c r="G90" s="2">
        <f t="shared" si="1"/>
        <v>219.80000000000004</v>
      </c>
    </row>
    <row r="91" spans="1:7">
      <c r="B91" s="422"/>
      <c r="C91" s="422"/>
      <c r="D91" t="s">
        <v>14</v>
      </c>
      <c r="E91" s="48">
        <v>60</v>
      </c>
      <c r="G91" s="2">
        <f t="shared" si="1"/>
        <v>279.80000000000007</v>
      </c>
    </row>
    <row r="92" spans="1:7">
      <c r="B92" s="422"/>
      <c r="C92" s="422"/>
      <c r="D92" t="s">
        <v>15</v>
      </c>
      <c r="E92" s="48">
        <v>2</v>
      </c>
      <c r="G92" s="2">
        <f t="shared" si="1"/>
        <v>281.80000000000007</v>
      </c>
    </row>
    <row r="93" spans="1:7">
      <c r="A93" s="3">
        <v>43087</v>
      </c>
      <c r="B93" s="422">
        <v>14262</v>
      </c>
      <c r="C93" s="422" t="s">
        <v>26</v>
      </c>
      <c r="D93" t="s">
        <v>12</v>
      </c>
      <c r="E93" s="48"/>
      <c r="F93" s="2">
        <v>206.4</v>
      </c>
      <c r="G93" s="2">
        <f t="shared" si="1"/>
        <v>75.400000000000063</v>
      </c>
    </row>
    <row r="94" spans="1:7">
      <c r="A94" s="3">
        <v>43087</v>
      </c>
      <c r="B94" s="422">
        <v>14262</v>
      </c>
      <c r="C94" s="422" t="s">
        <v>26</v>
      </c>
      <c r="D94" t="s">
        <v>13</v>
      </c>
      <c r="E94" s="48"/>
      <c r="F94" s="2">
        <v>13.4</v>
      </c>
      <c r="G94" s="2">
        <f t="shared" si="1"/>
        <v>62.000000000000064</v>
      </c>
    </row>
    <row r="95" spans="1:7">
      <c r="A95" s="3">
        <v>43069</v>
      </c>
      <c r="B95" s="422" t="s">
        <v>69</v>
      </c>
      <c r="C95" s="422" t="s">
        <v>26</v>
      </c>
      <c r="D95" t="s">
        <v>14</v>
      </c>
      <c r="E95" s="48"/>
      <c r="F95" s="2">
        <v>60</v>
      </c>
      <c r="G95" s="2">
        <f t="shared" si="1"/>
        <v>2.0000000000000639</v>
      </c>
    </row>
    <row r="96" spans="1:7">
      <c r="A96" s="3">
        <v>43069</v>
      </c>
      <c r="B96" s="422" t="s">
        <v>69</v>
      </c>
      <c r="C96" s="422" t="s">
        <v>26</v>
      </c>
      <c r="D96" t="s">
        <v>15</v>
      </c>
      <c r="E96" s="48"/>
      <c r="F96" s="2">
        <v>2</v>
      </c>
      <c r="G96" s="2">
        <f t="shared" si="1"/>
        <v>6.3948846218409017E-14</v>
      </c>
    </row>
    <row r="97" spans="1:7">
      <c r="A97" s="3">
        <v>43100</v>
      </c>
      <c r="B97" s="422" t="s">
        <v>10</v>
      </c>
      <c r="C97" s="422" t="s">
        <v>27</v>
      </c>
      <c r="D97" t="s">
        <v>12</v>
      </c>
      <c r="E97" s="48">
        <v>224.5</v>
      </c>
      <c r="G97" s="2">
        <f t="shared" si="1"/>
        <v>224.50000000000006</v>
      </c>
    </row>
    <row r="98" spans="1:7">
      <c r="B98" s="422"/>
      <c r="C98" s="422"/>
      <c r="D98" t="s">
        <v>13</v>
      </c>
      <c r="E98" s="48">
        <v>13.5</v>
      </c>
      <c r="G98" s="2">
        <f t="shared" si="1"/>
        <v>238.00000000000006</v>
      </c>
    </row>
    <row r="99" spans="1:7">
      <c r="B99" s="422"/>
      <c r="C99" s="422"/>
      <c r="D99" t="s">
        <v>14</v>
      </c>
      <c r="E99" s="48">
        <v>60</v>
      </c>
      <c r="G99" s="2">
        <f t="shared" si="1"/>
        <v>298.00000000000006</v>
      </c>
    </row>
    <row r="100" spans="1:7">
      <c r="B100" s="422"/>
      <c r="C100" s="422"/>
      <c r="D100" t="s">
        <v>15</v>
      </c>
      <c r="E100" s="48">
        <v>2</v>
      </c>
      <c r="G100" s="2">
        <f t="shared" si="1"/>
        <v>300.00000000000006</v>
      </c>
    </row>
    <row r="101" spans="1:7">
      <c r="A101" s="3">
        <v>43099</v>
      </c>
      <c r="B101" s="422" t="s">
        <v>69</v>
      </c>
      <c r="C101" s="422" t="s">
        <v>27</v>
      </c>
      <c r="D101" t="s">
        <v>14</v>
      </c>
      <c r="E101" s="48"/>
      <c r="F101" s="2">
        <v>60</v>
      </c>
      <c r="G101" s="2">
        <f t="shared" si="1"/>
        <v>240.00000000000006</v>
      </c>
    </row>
    <row r="102" spans="1:7">
      <c r="A102" s="3">
        <v>43099</v>
      </c>
      <c r="B102" s="422" t="s">
        <v>69</v>
      </c>
      <c r="C102" s="422" t="s">
        <v>27</v>
      </c>
      <c r="D102" t="s">
        <v>15</v>
      </c>
      <c r="E102" s="48"/>
      <c r="F102" s="2">
        <v>2</v>
      </c>
      <c r="G102" s="2">
        <f t="shared" si="1"/>
        <v>238.00000000000006</v>
      </c>
    </row>
    <row r="103" spans="1:7">
      <c r="A103" s="3">
        <v>43118</v>
      </c>
      <c r="B103" s="422">
        <v>14484</v>
      </c>
      <c r="C103" s="422" t="s">
        <v>27</v>
      </c>
      <c r="D103" t="s">
        <v>12</v>
      </c>
      <c r="E103" s="48"/>
      <c r="F103" s="2">
        <v>224.5</v>
      </c>
      <c r="G103" s="2">
        <f t="shared" si="1"/>
        <v>13.500000000000057</v>
      </c>
    </row>
    <row r="104" spans="1:7">
      <c r="A104" s="3">
        <v>43118</v>
      </c>
      <c r="B104" s="422">
        <v>14484</v>
      </c>
      <c r="C104" s="422" t="s">
        <v>27</v>
      </c>
      <c r="D104" t="s">
        <v>13</v>
      </c>
      <c r="E104" s="48"/>
      <c r="F104" s="2">
        <v>13.5</v>
      </c>
      <c r="G104" s="2">
        <f t="shared" si="1"/>
        <v>5.6843418860808015E-14</v>
      </c>
    </row>
    <row r="105" spans="1:7">
      <c r="A105" s="3">
        <v>43131</v>
      </c>
      <c r="B105" s="422" t="s">
        <v>10</v>
      </c>
      <c r="C105" s="422" t="s">
        <v>11</v>
      </c>
      <c r="D105" t="s">
        <v>12</v>
      </c>
      <c r="E105" s="48">
        <v>200</v>
      </c>
      <c r="G105" s="2">
        <f t="shared" si="1"/>
        <v>200.00000000000006</v>
      </c>
    </row>
    <row r="106" spans="1:7">
      <c r="B106" s="422"/>
      <c r="C106" s="422"/>
      <c r="D106" t="s">
        <v>13</v>
      </c>
      <c r="E106" s="48">
        <v>13.4</v>
      </c>
      <c r="G106" s="2">
        <f t="shared" si="1"/>
        <v>213.40000000000006</v>
      </c>
    </row>
    <row r="107" spans="1:7">
      <c r="B107" s="422"/>
      <c r="C107" s="422"/>
      <c r="D107" t="s">
        <v>14</v>
      </c>
      <c r="E107" s="48">
        <v>60</v>
      </c>
      <c r="G107" s="2">
        <f t="shared" si="1"/>
        <v>273.40000000000009</v>
      </c>
    </row>
    <row r="108" spans="1:7">
      <c r="B108" s="422"/>
      <c r="C108" s="422"/>
      <c r="D108" t="s">
        <v>15</v>
      </c>
      <c r="E108" s="48">
        <v>2</v>
      </c>
      <c r="G108" s="2">
        <f t="shared" si="1"/>
        <v>275.40000000000009</v>
      </c>
    </row>
    <row r="109" spans="1:7">
      <c r="A109" s="3">
        <v>43131</v>
      </c>
      <c r="B109" s="422" t="s">
        <v>69</v>
      </c>
      <c r="C109" s="422" t="s">
        <v>11</v>
      </c>
      <c r="D109" t="s">
        <v>14</v>
      </c>
      <c r="E109" s="48"/>
      <c r="F109" s="2">
        <v>60</v>
      </c>
      <c r="G109" s="2">
        <f t="shared" si="1"/>
        <v>215.40000000000009</v>
      </c>
    </row>
    <row r="110" spans="1:7">
      <c r="A110" s="3">
        <v>43131</v>
      </c>
      <c r="B110" s="422" t="s">
        <v>69</v>
      </c>
      <c r="C110" s="422" t="s">
        <v>11</v>
      </c>
      <c r="D110" t="s">
        <v>15</v>
      </c>
      <c r="E110" s="48"/>
      <c r="F110" s="2">
        <v>2</v>
      </c>
      <c r="G110" s="2">
        <f t="shared" si="1"/>
        <v>213.40000000000009</v>
      </c>
    </row>
    <row r="111" spans="1:7">
      <c r="A111" s="3">
        <v>43153</v>
      </c>
      <c r="B111" s="422">
        <v>14695</v>
      </c>
      <c r="C111" s="422" t="s">
        <v>11</v>
      </c>
      <c r="D111" t="s">
        <v>12</v>
      </c>
      <c r="E111" s="48"/>
      <c r="F111" s="2">
        <v>200</v>
      </c>
      <c r="G111" s="2">
        <f t="shared" si="1"/>
        <v>13.400000000000091</v>
      </c>
    </row>
    <row r="112" spans="1:7">
      <c r="A112" s="3">
        <v>43153</v>
      </c>
      <c r="B112" s="422">
        <v>14695</v>
      </c>
      <c r="C112" s="422" t="s">
        <v>11</v>
      </c>
      <c r="D112" t="s">
        <v>13</v>
      </c>
      <c r="E112" s="48"/>
      <c r="F112" s="2">
        <v>13.4</v>
      </c>
      <c r="G112" s="2">
        <f t="shared" si="1"/>
        <v>9.0594198809412774E-14</v>
      </c>
    </row>
    <row r="113" spans="1:7">
      <c r="A113" s="3">
        <v>43159</v>
      </c>
      <c r="B113" s="422" t="s">
        <v>10</v>
      </c>
      <c r="C113" s="422" t="s">
        <v>17</v>
      </c>
      <c r="D113" t="s">
        <v>12</v>
      </c>
      <c r="E113" s="48">
        <v>228</v>
      </c>
      <c r="G113" s="2">
        <f t="shared" si="1"/>
        <v>228.00000000000009</v>
      </c>
    </row>
    <row r="114" spans="1:7">
      <c r="B114" s="422"/>
      <c r="C114" s="422"/>
      <c r="D114" t="s">
        <v>13</v>
      </c>
      <c r="E114" s="48">
        <v>13.4</v>
      </c>
      <c r="G114" s="2">
        <f t="shared" si="1"/>
        <v>241.40000000000009</v>
      </c>
    </row>
    <row r="115" spans="1:7">
      <c r="B115" s="422"/>
      <c r="C115" s="422"/>
      <c r="D115" t="s">
        <v>14</v>
      </c>
      <c r="E115" s="48">
        <v>56</v>
      </c>
      <c r="G115" s="2">
        <f t="shared" si="1"/>
        <v>297.40000000000009</v>
      </c>
    </row>
    <row r="116" spans="1:7" ht="16.5" customHeight="1">
      <c r="B116" s="422"/>
      <c r="C116" s="422"/>
      <c r="D116" t="s">
        <v>15</v>
      </c>
      <c r="E116" s="48">
        <v>5</v>
      </c>
      <c r="G116" s="2">
        <f t="shared" si="1"/>
        <v>302.40000000000009</v>
      </c>
    </row>
    <row r="117" spans="1:7" ht="16.5" customHeight="1">
      <c r="A117" s="3">
        <v>43159</v>
      </c>
      <c r="B117" s="422" t="s">
        <v>69</v>
      </c>
      <c r="C117" s="422" t="s">
        <v>17</v>
      </c>
      <c r="D117" t="s">
        <v>14</v>
      </c>
      <c r="E117" s="48"/>
      <c r="F117" s="2">
        <v>56</v>
      </c>
      <c r="G117" s="2">
        <f t="shared" si="1"/>
        <v>246.40000000000009</v>
      </c>
    </row>
    <row r="118" spans="1:7" ht="16.5" customHeight="1">
      <c r="A118" s="3">
        <v>43159</v>
      </c>
      <c r="B118" s="422" t="s">
        <v>69</v>
      </c>
      <c r="C118" s="422" t="s">
        <v>17</v>
      </c>
      <c r="D118" t="s">
        <v>15</v>
      </c>
      <c r="E118" s="48"/>
      <c r="F118" s="2">
        <v>5</v>
      </c>
      <c r="G118" s="2">
        <f t="shared" si="1"/>
        <v>241.40000000000009</v>
      </c>
    </row>
    <row r="119" spans="1:7" ht="16.5" customHeight="1">
      <c r="A119" s="3">
        <v>43180</v>
      </c>
      <c r="B119" s="422">
        <v>14873</v>
      </c>
      <c r="C119" s="422" t="s">
        <v>17</v>
      </c>
      <c r="D119" t="s">
        <v>12</v>
      </c>
      <c r="E119" s="48"/>
      <c r="F119" s="2">
        <v>228</v>
      </c>
      <c r="G119" s="2">
        <f t="shared" si="1"/>
        <v>13.400000000000091</v>
      </c>
    </row>
    <row r="120" spans="1:7" ht="16.5" customHeight="1">
      <c r="A120" s="3">
        <v>43180</v>
      </c>
      <c r="B120" s="422">
        <v>14873</v>
      </c>
      <c r="C120" s="422" t="s">
        <v>17</v>
      </c>
      <c r="D120" t="s">
        <v>13</v>
      </c>
      <c r="E120" s="48"/>
      <c r="F120" s="2">
        <v>13.4</v>
      </c>
      <c r="G120" s="2">
        <f t="shared" si="1"/>
        <v>9.0594198809412774E-14</v>
      </c>
    </row>
    <row r="121" spans="1:7" ht="16.5" customHeight="1">
      <c r="A121" s="3">
        <v>43189</v>
      </c>
      <c r="B121" s="422" t="s">
        <v>10</v>
      </c>
      <c r="C121" s="422" t="s">
        <v>18</v>
      </c>
      <c r="D121" t="s">
        <v>12</v>
      </c>
      <c r="E121" s="48">
        <v>218.8</v>
      </c>
      <c r="G121" s="2">
        <f t="shared" si="1"/>
        <v>218.8000000000001</v>
      </c>
    </row>
    <row r="122" spans="1:7" ht="16.5" customHeight="1">
      <c r="B122" s="422"/>
      <c r="C122" s="422"/>
      <c r="D122" t="s">
        <v>13</v>
      </c>
      <c r="E122" s="48">
        <v>13.4</v>
      </c>
      <c r="G122" s="2">
        <f t="shared" si="1"/>
        <v>232.2000000000001</v>
      </c>
    </row>
    <row r="123" spans="1:7" ht="16.5" customHeight="1">
      <c r="B123" s="422"/>
      <c r="C123" s="422"/>
      <c r="D123" t="s">
        <v>14</v>
      </c>
      <c r="E123" s="48">
        <v>60</v>
      </c>
      <c r="G123" s="2">
        <f t="shared" si="1"/>
        <v>292.2000000000001</v>
      </c>
    </row>
    <row r="124" spans="1:7" ht="16.5" customHeight="1">
      <c r="B124" s="422"/>
      <c r="C124" s="422"/>
      <c r="D124" t="s">
        <v>15</v>
      </c>
      <c r="E124" s="48">
        <v>5</v>
      </c>
      <c r="G124" s="2">
        <f t="shared" si="1"/>
        <v>297.2000000000001</v>
      </c>
    </row>
    <row r="125" spans="1:7" ht="16.5" customHeight="1">
      <c r="A125" s="3">
        <v>43190</v>
      </c>
      <c r="B125" s="422" t="s">
        <v>69</v>
      </c>
      <c r="C125" s="422" t="s">
        <v>18</v>
      </c>
      <c r="D125" t="s">
        <v>14</v>
      </c>
      <c r="E125" s="48"/>
      <c r="F125" s="2">
        <v>60</v>
      </c>
      <c r="G125" s="2">
        <f t="shared" si="1"/>
        <v>237.2000000000001</v>
      </c>
    </row>
    <row r="126" spans="1:7" ht="16.5" customHeight="1">
      <c r="A126" s="3">
        <v>43190</v>
      </c>
      <c r="B126" s="422" t="s">
        <v>69</v>
      </c>
      <c r="C126" s="422" t="s">
        <v>18</v>
      </c>
      <c r="D126" t="s">
        <v>15</v>
      </c>
      <c r="E126" s="48"/>
      <c r="F126" s="2">
        <v>5</v>
      </c>
      <c r="G126" s="2">
        <f t="shared" si="1"/>
        <v>232.2000000000001</v>
      </c>
    </row>
    <row r="127" spans="1:7" ht="16.5" customHeight="1">
      <c r="A127" s="3">
        <v>43210</v>
      </c>
      <c r="B127" s="422">
        <v>15143</v>
      </c>
      <c r="C127" s="422" t="s">
        <v>18</v>
      </c>
      <c r="D127" t="s">
        <v>12</v>
      </c>
      <c r="E127" s="48"/>
      <c r="F127" s="2">
        <v>218.8</v>
      </c>
      <c r="G127" s="2">
        <f t="shared" si="1"/>
        <v>13.400000000000091</v>
      </c>
    </row>
    <row r="128" spans="1:7" ht="16.5" customHeight="1">
      <c r="A128" s="3">
        <v>43210</v>
      </c>
      <c r="B128" s="422">
        <v>15143</v>
      </c>
      <c r="C128" s="422" t="s">
        <v>18</v>
      </c>
      <c r="D128" t="s">
        <v>13</v>
      </c>
      <c r="E128" s="48"/>
      <c r="F128" s="2">
        <v>13.4</v>
      </c>
      <c r="G128" s="2">
        <f t="shared" si="1"/>
        <v>9.0594198809412774E-14</v>
      </c>
    </row>
    <row r="129" spans="1:7" ht="16.5" customHeight="1">
      <c r="A129" s="3">
        <v>43220</v>
      </c>
      <c r="B129" s="422" t="s">
        <v>10</v>
      </c>
      <c r="C129" s="422" t="s">
        <v>19</v>
      </c>
      <c r="D129" t="s">
        <v>12</v>
      </c>
      <c r="E129" s="48">
        <v>226.4</v>
      </c>
      <c r="G129" s="2">
        <f t="shared" si="1"/>
        <v>226.40000000000009</v>
      </c>
    </row>
    <row r="130" spans="1:7" ht="16.5" customHeight="1">
      <c r="B130" s="422"/>
      <c r="C130" s="422"/>
      <c r="D130" t="s">
        <v>13</v>
      </c>
      <c r="E130" s="48">
        <v>13.4</v>
      </c>
      <c r="G130" s="2">
        <f t="shared" si="1"/>
        <v>239.8000000000001</v>
      </c>
    </row>
    <row r="131" spans="1:7" ht="16.5" customHeight="1">
      <c r="B131" s="422"/>
      <c r="C131" s="422"/>
      <c r="D131" t="s">
        <v>14</v>
      </c>
      <c r="E131" s="48">
        <v>60</v>
      </c>
      <c r="G131" s="2">
        <f t="shared" si="1"/>
        <v>299.80000000000007</v>
      </c>
    </row>
    <row r="132" spans="1:7" ht="16.5" customHeight="1">
      <c r="B132" s="422"/>
      <c r="C132" s="422"/>
      <c r="D132" t="s">
        <v>15</v>
      </c>
      <c r="E132" s="48">
        <v>5</v>
      </c>
      <c r="G132" s="2">
        <f t="shared" si="1"/>
        <v>304.80000000000007</v>
      </c>
    </row>
    <row r="133" spans="1:7" ht="16.5" customHeight="1">
      <c r="A133" s="3">
        <v>43220</v>
      </c>
      <c r="B133" s="422" t="s">
        <v>69</v>
      </c>
      <c r="C133" s="422" t="s">
        <v>19</v>
      </c>
      <c r="D133" t="s">
        <v>14</v>
      </c>
      <c r="E133" s="48"/>
      <c r="F133" s="2">
        <v>60</v>
      </c>
      <c r="G133" s="2">
        <f t="shared" si="1"/>
        <v>244.80000000000007</v>
      </c>
    </row>
    <row r="134" spans="1:7">
      <c r="A134" s="3">
        <v>43220</v>
      </c>
      <c r="B134" s="422" t="s">
        <v>69</v>
      </c>
      <c r="C134" s="422" t="s">
        <v>19</v>
      </c>
      <c r="D134" t="s">
        <v>15</v>
      </c>
      <c r="F134" s="2">
        <v>5</v>
      </c>
      <c r="G134" s="2">
        <f t="shared" si="1"/>
        <v>239.80000000000007</v>
      </c>
    </row>
    <row r="135" spans="1:7">
      <c r="A135" s="3">
        <v>43242</v>
      </c>
      <c r="B135" s="422">
        <v>15378</v>
      </c>
      <c r="C135" s="422" t="s">
        <v>19</v>
      </c>
      <c r="D135" t="s">
        <v>12</v>
      </c>
      <c r="F135" s="2">
        <v>226.4</v>
      </c>
      <c r="G135" s="2">
        <f t="shared" ref="G135:G199" si="2">+G134+E135-F135</f>
        <v>13.400000000000063</v>
      </c>
    </row>
    <row r="136" spans="1:7">
      <c r="A136" s="3">
        <v>43242</v>
      </c>
      <c r="B136" s="422">
        <v>15378</v>
      </c>
      <c r="C136" s="422" t="s">
        <v>19</v>
      </c>
      <c r="D136" t="s">
        <v>13</v>
      </c>
      <c r="F136" s="2">
        <v>13.4</v>
      </c>
      <c r="G136" s="2">
        <f t="shared" si="2"/>
        <v>6.2172489379008766E-14</v>
      </c>
    </row>
    <row r="137" spans="1:7">
      <c r="A137" s="3">
        <v>43251</v>
      </c>
      <c r="B137" s="422" t="s">
        <v>10</v>
      </c>
      <c r="C137" s="422" t="s">
        <v>20</v>
      </c>
      <c r="D137" t="s">
        <v>12</v>
      </c>
      <c r="E137" s="48">
        <v>210.7</v>
      </c>
      <c r="G137" s="2">
        <f t="shared" si="2"/>
        <v>210.70000000000005</v>
      </c>
    </row>
    <row r="138" spans="1:7">
      <c r="B138" s="422"/>
      <c r="C138" s="422"/>
      <c r="D138" t="s">
        <v>13</v>
      </c>
      <c r="E138" s="48">
        <v>13</v>
      </c>
      <c r="G138" s="2">
        <f t="shared" si="2"/>
        <v>223.70000000000005</v>
      </c>
    </row>
    <row r="139" spans="1:7">
      <c r="B139" s="422"/>
      <c r="C139" s="422"/>
      <c r="D139" t="s">
        <v>14</v>
      </c>
      <c r="E139" s="48">
        <v>60</v>
      </c>
      <c r="G139" s="2">
        <f t="shared" si="2"/>
        <v>283.70000000000005</v>
      </c>
    </row>
    <row r="140" spans="1:7">
      <c r="B140" s="422"/>
      <c r="C140" s="422"/>
      <c r="D140" t="s">
        <v>15</v>
      </c>
      <c r="E140" s="48">
        <v>5</v>
      </c>
      <c r="G140" s="2">
        <f t="shared" si="2"/>
        <v>288.70000000000005</v>
      </c>
    </row>
    <row r="141" spans="1:7">
      <c r="A141" s="3">
        <v>43251</v>
      </c>
      <c r="B141" s="422" t="s">
        <v>69</v>
      </c>
      <c r="C141" s="422" t="s">
        <v>20</v>
      </c>
      <c r="D141" t="s">
        <v>14</v>
      </c>
      <c r="E141" s="48"/>
      <c r="F141" s="2">
        <v>60</v>
      </c>
      <c r="G141" s="2">
        <f t="shared" si="2"/>
        <v>228.70000000000005</v>
      </c>
    </row>
    <row r="142" spans="1:7">
      <c r="A142" s="3">
        <v>43251</v>
      </c>
      <c r="B142" s="422" t="s">
        <v>69</v>
      </c>
      <c r="C142" s="422" t="s">
        <v>20</v>
      </c>
      <c r="D142" t="s">
        <v>15</v>
      </c>
      <c r="E142" s="48"/>
      <c r="F142" s="2">
        <v>5</v>
      </c>
      <c r="G142" s="2">
        <f t="shared" si="2"/>
        <v>223.70000000000005</v>
      </c>
    </row>
    <row r="143" spans="1:7">
      <c r="A143" s="3">
        <v>43272</v>
      </c>
      <c r="B143" s="422">
        <v>15519</v>
      </c>
      <c r="C143" s="422" t="s">
        <v>20</v>
      </c>
      <c r="D143" t="s">
        <v>12</v>
      </c>
      <c r="E143" s="48"/>
      <c r="F143" s="2">
        <v>210.7</v>
      </c>
      <c r="G143" s="2">
        <f t="shared" si="2"/>
        <v>13.000000000000057</v>
      </c>
    </row>
    <row r="144" spans="1:7">
      <c r="A144" s="3">
        <v>43272</v>
      </c>
      <c r="B144" s="422">
        <v>15519</v>
      </c>
      <c r="C144" s="422" t="s">
        <v>20</v>
      </c>
      <c r="D144" t="s">
        <v>13</v>
      </c>
      <c r="E144" s="48"/>
      <c r="F144" s="2">
        <v>13</v>
      </c>
      <c r="G144" s="2">
        <f t="shared" si="2"/>
        <v>5.6843418860808015E-14</v>
      </c>
    </row>
    <row r="145" spans="1:7">
      <c r="A145" s="3">
        <v>43281</v>
      </c>
      <c r="B145" s="422" t="s">
        <v>10</v>
      </c>
      <c r="C145" s="422" t="s">
        <v>21</v>
      </c>
      <c r="D145" t="s">
        <v>12</v>
      </c>
      <c r="E145" s="48">
        <v>196.6</v>
      </c>
      <c r="G145" s="2">
        <f t="shared" si="2"/>
        <v>196.60000000000005</v>
      </c>
    </row>
    <row r="146" spans="1:7">
      <c r="B146" s="422"/>
      <c r="C146" s="422"/>
      <c r="D146" t="s">
        <v>13</v>
      </c>
      <c r="E146" s="48">
        <v>13.5</v>
      </c>
      <c r="G146" s="2">
        <f t="shared" si="2"/>
        <v>210.10000000000005</v>
      </c>
    </row>
    <row r="147" spans="1:7">
      <c r="B147" s="422"/>
      <c r="C147" s="422"/>
      <c r="D147" t="s">
        <v>14</v>
      </c>
      <c r="E147" s="48">
        <v>60</v>
      </c>
      <c r="G147" s="2">
        <f t="shared" si="2"/>
        <v>270.10000000000002</v>
      </c>
    </row>
    <row r="148" spans="1:7">
      <c r="B148" s="422"/>
      <c r="C148" s="422"/>
      <c r="D148" t="s">
        <v>15</v>
      </c>
      <c r="E148" s="48">
        <v>5</v>
      </c>
      <c r="G148" s="2">
        <f t="shared" si="2"/>
        <v>275.10000000000002</v>
      </c>
    </row>
    <row r="149" spans="1:7">
      <c r="A149" s="3">
        <v>43281</v>
      </c>
      <c r="B149" s="422" t="s">
        <v>69</v>
      </c>
      <c r="C149" s="422" t="s">
        <v>21</v>
      </c>
      <c r="D149" t="s">
        <v>14</v>
      </c>
      <c r="E149" s="48"/>
      <c r="F149" s="2">
        <v>60</v>
      </c>
      <c r="G149" s="2">
        <f t="shared" si="2"/>
        <v>215.10000000000002</v>
      </c>
    </row>
    <row r="150" spans="1:7">
      <c r="A150" s="3">
        <v>43281</v>
      </c>
      <c r="B150" s="422" t="s">
        <v>69</v>
      </c>
      <c r="C150" s="422" t="s">
        <v>21</v>
      </c>
      <c r="D150" t="s">
        <v>15</v>
      </c>
      <c r="E150" s="48"/>
      <c r="F150" s="2">
        <v>5</v>
      </c>
      <c r="G150" s="2">
        <f t="shared" si="2"/>
        <v>210.10000000000002</v>
      </c>
    </row>
    <row r="151" spans="1:7">
      <c r="A151" s="3">
        <v>43305</v>
      </c>
      <c r="B151" s="422">
        <v>15799</v>
      </c>
      <c r="C151" s="422" t="s">
        <v>21</v>
      </c>
      <c r="D151" t="s">
        <v>12</v>
      </c>
      <c r="E151" s="48"/>
      <c r="F151" s="2">
        <v>196.6</v>
      </c>
      <c r="G151" s="2">
        <f t="shared" si="2"/>
        <v>13.500000000000028</v>
      </c>
    </row>
    <row r="152" spans="1:7">
      <c r="A152" s="3">
        <v>43305</v>
      </c>
      <c r="B152" s="422">
        <v>15799</v>
      </c>
      <c r="C152" s="422" t="s">
        <v>21</v>
      </c>
      <c r="D152" t="s">
        <v>13</v>
      </c>
      <c r="E152" s="48"/>
      <c r="F152" s="2">
        <v>13.5</v>
      </c>
      <c r="G152" s="2">
        <f t="shared" si="2"/>
        <v>2.8421709430404007E-14</v>
      </c>
    </row>
    <row r="153" spans="1:7">
      <c r="A153" s="3">
        <v>43312</v>
      </c>
      <c r="B153" s="422" t="s">
        <v>10</v>
      </c>
      <c r="C153" s="422" t="s">
        <v>22</v>
      </c>
      <c r="D153" t="s">
        <v>12</v>
      </c>
      <c r="E153" s="48">
        <v>219.6</v>
      </c>
      <c r="G153" s="2">
        <f t="shared" si="2"/>
        <v>219.60000000000002</v>
      </c>
    </row>
    <row r="154" spans="1:7">
      <c r="B154" s="422"/>
      <c r="C154" s="422"/>
      <c r="D154" t="s">
        <v>13</v>
      </c>
      <c r="E154" s="48">
        <v>13.5</v>
      </c>
      <c r="G154" s="2">
        <f t="shared" si="2"/>
        <v>233.10000000000002</v>
      </c>
    </row>
    <row r="155" spans="1:7">
      <c r="B155" s="422"/>
      <c r="C155" s="422"/>
      <c r="D155" t="s">
        <v>14</v>
      </c>
      <c r="E155" s="48">
        <v>60</v>
      </c>
      <c r="G155" s="2">
        <f t="shared" si="2"/>
        <v>293.10000000000002</v>
      </c>
    </row>
    <row r="156" spans="1:7">
      <c r="B156" s="422"/>
      <c r="C156" s="422"/>
      <c r="D156" t="s">
        <v>15</v>
      </c>
      <c r="E156" s="48">
        <v>5</v>
      </c>
      <c r="G156" s="2">
        <f t="shared" si="2"/>
        <v>298.10000000000002</v>
      </c>
    </row>
    <row r="157" spans="1:7">
      <c r="A157" s="3">
        <v>43312</v>
      </c>
      <c r="B157" s="422" t="s">
        <v>69</v>
      </c>
      <c r="C157" s="422" t="s">
        <v>22</v>
      </c>
      <c r="D157" t="s">
        <v>14</v>
      </c>
      <c r="E157" s="48"/>
      <c r="F157" s="2">
        <v>60</v>
      </c>
      <c r="G157" s="2">
        <f t="shared" si="2"/>
        <v>238.10000000000002</v>
      </c>
    </row>
    <row r="158" spans="1:7">
      <c r="A158" s="3">
        <v>43312</v>
      </c>
      <c r="B158" s="422" t="s">
        <v>69</v>
      </c>
      <c r="C158" s="422" t="s">
        <v>22</v>
      </c>
      <c r="D158" t="s">
        <v>15</v>
      </c>
      <c r="E158" s="48"/>
      <c r="F158" s="2">
        <v>5</v>
      </c>
      <c r="G158" s="2">
        <f t="shared" si="2"/>
        <v>233.10000000000002</v>
      </c>
    </row>
    <row r="159" spans="1:7">
      <c r="A159" s="3">
        <v>43333</v>
      </c>
      <c r="B159" s="422">
        <v>16007</v>
      </c>
      <c r="C159" s="422" t="s">
        <v>22</v>
      </c>
      <c r="D159" t="s">
        <v>12</v>
      </c>
      <c r="E159" s="48"/>
      <c r="F159" s="2">
        <v>219.6</v>
      </c>
      <c r="G159" s="2">
        <f t="shared" si="2"/>
        <v>13.500000000000028</v>
      </c>
    </row>
    <row r="160" spans="1:7">
      <c r="A160" s="3">
        <v>43333</v>
      </c>
      <c r="B160" s="422">
        <v>16007</v>
      </c>
      <c r="C160" s="422" t="s">
        <v>22</v>
      </c>
      <c r="D160" t="s">
        <v>13</v>
      </c>
      <c r="E160" s="48"/>
      <c r="F160" s="2">
        <v>13.5</v>
      </c>
      <c r="G160" s="2">
        <f t="shared" si="2"/>
        <v>2.8421709430404007E-14</v>
      </c>
    </row>
    <row r="161" spans="1:7">
      <c r="A161" s="3">
        <v>43343</v>
      </c>
      <c r="B161" s="422" t="s">
        <v>10</v>
      </c>
      <c r="C161" s="422" t="s">
        <v>23</v>
      </c>
      <c r="D161" t="s">
        <v>12</v>
      </c>
      <c r="E161" s="48">
        <v>218</v>
      </c>
      <c r="G161" s="2">
        <f t="shared" si="2"/>
        <v>218.00000000000003</v>
      </c>
    </row>
    <row r="162" spans="1:7">
      <c r="B162" s="422"/>
      <c r="C162" s="422"/>
      <c r="D162" t="s">
        <v>13</v>
      </c>
      <c r="E162" s="48">
        <v>13.5</v>
      </c>
      <c r="G162" s="2">
        <f t="shared" si="2"/>
        <v>231.50000000000003</v>
      </c>
    </row>
    <row r="163" spans="1:7">
      <c r="B163" s="422"/>
      <c r="C163" s="422"/>
      <c r="D163" t="s">
        <v>14</v>
      </c>
      <c r="E163" s="48">
        <v>60</v>
      </c>
      <c r="G163" s="2">
        <f t="shared" si="2"/>
        <v>291.5</v>
      </c>
    </row>
    <row r="164" spans="1:7">
      <c r="B164" s="422"/>
      <c r="C164" s="422"/>
      <c r="D164" t="s">
        <v>15</v>
      </c>
      <c r="E164" s="48">
        <v>5</v>
      </c>
      <c r="G164" s="2">
        <f t="shared" si="2"/>
        <v>296.5</v>
      </c>
    </row>
    <row r="165" spans="1:7">
      <c r="A165" s="3">
        <v>43343</v>
      </c>
      <c r="B165" s="422" t="s">
        <v>69</v>
      </c>
      <c r="C165" s="422" t="s">
        <v>23</v>
      </c>
      <c r="D165" t="s">
        <v>14</v>
      </c>
      <c r="E165" s="48"/>
      <c r="F165" s="2">
        <v>60</v>
      </c>
      <c r="G165" s="2">
        <f t="shared" si="2"/>
        <v>236.5</v>
      </c>
    </row>
    <row r="166" spans="1:7">
      <c r="A166" s="3">
        <v>43343</v>
      </c>
      <c r="B166" s="422" t="s">
        <v>69</v>
      </c>
      <c r="C166" s="422" t="s">
        <v>23</v>
      </c>
      <c r="D166" t="s">
        <v>15</v>
      </c>
      <c r="E166" s="48"/>
      <c r="F166" s="2">
        <v>5</v>
      </c>
      <c r="G166" s="2">
        <f t="shared" si="2"/>
        <v>231.5</v>
      </c>
    </row>
    <row r="167" spans="1:7">
      <c r="A167" s="3">
        <v>43367</v>
      </c>
      <c r="B167" s="422">
        <v>16166</v>
      </c>
      <c r="C167" s="422" t="s">
        <v>23</v>
      </c>
      <c r="D167" t="s">
        <v>12</v>
      </c>
      <c r="E167" s="48"/>
      <c r="F167" s="2">
        <v>218</v>
      </c>
      <c r="G167" s="2">
        <f t="shared" si="2"/>
        <v>13.5</v>
      </c>
    </row>
    <row r="168" spans="1:7">
      <c r="A168" s="3">
        <v>43367</v>
      </c>
      <c r="B168" s="422">
        <v>16166</v>
      </c>
      <c r="C168" s="422" t="s">
        <v>23</v>
      </c>
      <c r="D168" t="s">
        <v>13</v>
      </c>
      <c r="E168" s="48"/>
      <c r="F168" s="2">
        <v>13.5</v>
      </c>
      <c r="G168" s="2">
        <f t="shared" si="2"/>
        <v>0</v>
      </c>
    </row>
    <row r="169" spans="1:7">
      <c r="A169" s="31">
        <v>43373</v>
      </c>
      <c r="B169" s="421" t="s">
        <v>10</v>
      </c>
      <c r="C169" s="421" t="s">
        <v>24</v>
      </c>
      <c r="D169" t="s">
        <v>12</v>
      </c>
      <c r="E169" s="48">
        <v>223.5</v>
      </c>
      <c r="G169" s="2">
        <f t="shared" si="2"/>
        <v>223.5</v>
      </c>
    </row>
    <row r="170" spans="1:7">
      <c r="B170" s="422"/>
      <c r="C170" s="422"/>
      <c r="D170" t="s">
        <v>13</v>
      </c>
      <c r="E170" s="48">
        <v>13.5</v>
      </c>
      <c r="G170" s="2">
        <f t="shared" si="2"/>
        <v>237</v>
      </c>
    </row>
    <row r="171" spans="1:7">
      <c r="B171" s="422"/>
      <c r="C171" s="422"/>
      <c r="D171" t="s">
        <v>14</v>
      </c>
      <c r="E171" s="48">
        <v>60</v>
      </c>
      <c r="G171" s="2">
        <f t="shared" si="2"/>
        <v>297</v>
      </c>
    </row>
    <row r="172" spans="1:7">
      <c r="B172" s="422"/>
      <c r="C172" s="422"/>
      <c r="D172" t="s">
        <v>15</v>
      </c>
      <c r="E172" s="48">
        <v>5</v>
      </c>
      <c r="G172" s="2">
        <f t="shared" si="2"/>
        <v>302</v>
      </c>
    </row>
    <row r="173" spans="1:7">
      <c r="A173" s="3">
        <v>43373</v>
      </c>
      <c r="B173" s="422" t="s">
        <v>69</v>
      </c>
      <c r="C173" s="422" t="s">
        <v>24</v>
      </c>
      <c r="D173" t="s">
        <v>14</v>
      </c>
      <c r="E173" s="48"/>
      <c r="F173" s="2">
        <v>60</v>
      </c>
      <c r="G173" s="2">
        <f t="shared" si="2"/>
        <v>242</v>
      </c>
    </row>
    <row r="174" spans="1:7">
      <c r="A174" s="3">
        <v>43373</v>
      </c>
      <c r="B174" s="422" t="s">
        <v>69</v>
      </c>
      <c r="C174" s="422" t="s">
        <v>24</v>
      </c>
      <c r="D174" t="s">
        <v>15</v>
      </c>
      <c r="E174" s="48"/>
      <c r="F174" s="2">
        <v>5</v>
      </c>
      <c r="G174" s="2">
        <f t="shared" si="2"/>
        <v>237</v>
      </c>
    </row>
    <row r="175" spans="1:7">
      <c r="A175" s="3">
        <v>43403</v>
      </c>
      <c r="B175" s="422">
        <v>16502</v>
      </c>
      <c r="C175" s="422" t="s">
        <v>24</v>
      </c>
      <c r="D175" t="s">
        <v>12</v>
      </c>
      <c r="E175" s="48"/>
      <c r="F175" s="2">
        <v>223.5</v>
      </c>
      <c r="G175" s="2">
        <f t="shared" si="2"/>
        <v>13.5</v>
      </c>
    </row>
    <row r="176" spans="1:7">
      <c r="A176" s="3">
        <v>43403</v>
      </c>
      <c r="B176" s="422">
        <v>16502</v>
      </c>
      <c r="C176" s="422" t="s">
        <v>24</v>
      </c>
      <c r="D176" t="s">
        <v>13</v>
      </c>
      <c r="E176" s="48"/>
      <c r="F176" s="2">
        <v>13.5</v>
      </c>
      <c r="G176" s="2">
        <f t="shared" si="2"/>
        <v>0</v>
      </c>
    </row>
    <row r="177" spans="1:7">
      <c r="A177" s="31">
        <v>43404</v>
      </c>
      <c r="B177" s="421" t="s">
        <v>10</v>
      </c>
      <c r="C177" s="421" t="s">
        <v>25</v>
      </c>
      <c r="D177" t="s">
        <v>12</v>
      </c>
      <c r="E177" s="48">
        <v>225.1</v>
      </c>
      <c r="G177" s="2">
        <f t="shared" si="2"/>
        <v>225.1</v>
      </c>
    </row>
    <row r="178" spans="1:7">
      <c r="B178" s="422"/>
      <c r="C178" s="422"/>
      <c r="D178" t="s">
        <v>13</v>
      </c>
      <c r="E178" s="48">
        <v>16.5</v>
      </c>
      <c r="G178" s="2">
        <f t="shared" si="2"/>
        <v>241.6</v>
      </c>
    </row>
    <row r="179" spans="1:7">
      <c r="B179" s="422"/>
      <c r="C179" s="422"/>
      <c r="D179" t="s">
        <v>14</v>
      </c>
      <c r="E179" s="48">
        <v>60</v>
      </c>
      <c r="G179" s="2">
        <f t="shared" si="2"/>
        <v>301.60000000000002</v>
      </c>
    </row>
    <row r="180" spans="1:7">
      <c r="B180" s="422"/>
      <c r="C180" s="422"/>
      <c r="D180" t="s">
        <v>15</v>
      </c>
      <c r="E180" s="48">
        <v>5</v>
      </c>
      <c r="G180" s="2">
        <f t="shared" si="2"/>
        <v>306.60000000000002</v>
      </c>
    </row>
    <row r="181" spans="1:7">
      <c r="A181" s="3">
        <v>43404</v>
      </c>
      <c r="B181" s="422" t="s">
        <v>69</v>
      </c>
      <c r="C181" s="422" t="s">
        <v>25</v>
      </c>
      <c r="D181" t="s">
        <v>14</v>
      </c>
      <c r="E181" s="48"/>
      <c r="F181" s="2">
        <v>60</v>
      </c>
      <c r="G181" s="2">
        <f t="shared" si="2"/>
        <v>246.60000000000002</v>
      </c>
    </row>
    <row r="182" spans="1:7">
      <c r="A182" s="3">
        <v>43404</v>
      </c>
      <c r="B182" s="422" t="s">
        <v>69</v>
      </c>
      <c r="C182" s="422" t="s">
        <v>25</v>
      </c>
      <c r="D182" t="s">
        <v>15</v>
      </c>
      <c r="E182" s="48"/>
      <c r="F182" s="2">
        <v>5</v>
      </c>
      <c r="G182" s="2">
        <f t="shared" si="2"/>
        <v>241.60000000000002</v>
      </c>
    </row>
    <row r="183" spans="1:7">
      <c r="A183" s="3">
        <v>43432</v>
      </c>
      <c r="B183" s="422">
        <v>16611</v>
      </c>
      <c r="C183" s="422" t="s">
        <v>25</v>
      </c>
      <c r="D183" t="s">
        <v>12</v>
      </c>
      <c r="E183" s="48"/>
      <c r="F183" s="2">
        <v>225.1</v>
      </c>
      <c r="G183" s="2">
        <f t="shared" si="2"/>
        <v>16.500000000000028</v>
      </c>
    </row>
    <row r="184" spans="1:7">
      <c r="A184" s="3">
        <v>43432</v>
      </c>
      <c r="B184" s="422">
        <v>16611</v>
      </c>
      <c r="C184" s="422" t="s">
        <v>25</v>
      </c>
      <c r="D184" t="s">
        <v>13</v>
      </c>
      <c r="E184" s="48"/>
      <c r="F184" s="2">
        <v>16.5</v>
      </c>
      <c r="G184" s="2">
        <f t="shared" si="2"/>
        <v>2.8421709430404007E-14</v>
      </c>
    </row>
    <row r="185" spans="1:7">
      <c r="A185" s="31">
        <v>43434</v>
      </c>
      <c r="B185" s="421" t="s">
        <v>10</v>
      </c>
      <c r="C185" s="421" t="s">
        <v>26</v>
      </c>
      <c r="D185" t="s">
        <v>12</v>
      </c>
      <c r="E185" s="48">
        <v>231.2</v>
      </c>
      <c r="G185" s="2">
        <f t="shared" si="2"/>
        <v>231.20000000000002</v>
      </c>
    </row>
    <row r="186" spans="1:7">
      <c r="B186" s="422"/>
      <c r="C186" s="422"/>
      <c r="D186" t="s">
        <v>13</v>
      </c>
      <c r="E186" s="48">
        <v>16.5</v>
      </c>
      <c r="G186" s="2">
        <f t="shared" si="2"/>
        <v>247.70000000000002</v>
      </c>
    </row>
    <row r="187" spans="1:7">
      <c r="B187" s="422"/>
      <c r="C187" s="422"/>
      <c r="D187" t="s">
        <v>14</v>
      </c>
      <c r="E187" s="48">
        <v>60</v>
      </c>
      <c r="G187" s="2">
        <f t="shared" si="2"/>
        <v>307.70000000000005</v>
      </c>
    </row>
    <row r="188" spans="1:7">
      <c r="B188" s="422"/>
      <c r="C188" s="422"/>
      <c r="D188" t="s">
        <v>15</v>
      </c>
      <c r="E188" s="48">
        <v>5</v>
      </c>
      <c r="G188" s="2">
        <f t="shared" si="2"/>
        <v>312.70000000000005</v>
      </c>
    </row>
    <row r="189" spans="1:7">
      <c r="A189" s="3">
        <v>43434</v>
      </c>
      <c r="B189" s="422" t="s">
        <v>69</v>
      </c>
      <c r="C189" s="422" t="s">
        <v>26</v>
      </c>
      <c r="D189" t="s">
        <v>14</v>
      </c>
      <c r="E189" s="48"/>
      <c r="F189" s="2">
        <v>60</v>
      </c>
      <c r="G189" s="2">
        <f t="shared" si="2"/>
        <v>252.70000000000005</v>
      </c>
    </row>
    <row r="190" spans="1:7">
      <c r="A190" s="3">
        <v>43434</v>
      </c>
      <c r="B190" s="422" t="s">
        <v>69</v>
      </c>
      <c r="C190" s="422" t="s">
        <v>26</v>
      </c>
      <c r="D190" t="s">
        <v>15</v>
      </c>
      <c r="E190" s="48"/>
      <c r="F190" s="2">
        <v>5</v>
      </c>
      <c r="G190" s="2">
        <f t="shared" si="2"/>
        <v>247.70000000000005</v>
      </c>
    </row>
    <row r="191" spans="1:7">
      <c r="A191" s="3">
        <v>43473</v>
      </c>
      <c r="B191" s="422">
        <v>16869</v>
      </c>
      <c r="C191" s="422" t="s">
        <v>26</v>
      </c>
      <c r="D191" t="s">
        <v>12</v>
      </c>
      <c r="E191" s="48"/>
      <c r="F191" s="2">
        <v>231.2</v>
      </c>
      <c r="G191" s="2">
        <f t="shared" si="2"/>
        <v>16.500000000000057</v>
      </c>
    </row>
    <row r="192" spans="1:7">
      <c r="A192" s="3">
        <v>43473</v>
      </c>
      <c r="B192" s="422">
        <v>16869</v>
      </c>
      <c r="C192" s="422" t="s">
        <v>26</v>
      </c>
      <c r="D192" t="s">
        <v>13</v>
      </c>
      <c r="E192" s="48"/>
      <c r="F192" s="2">
        <v>16.5</v>
      </c>
      <c r="G192" s="2">
        <f t="shared" si="2"/>
        <v>5.6843418860808015E-14</v>
      </c>
    </row>
    <row r="193" spans="1:7">
      <c r="A193" s="31">
        <v>43465</v>
      </c>
      <c r="B193" s="421" t="s">
        <v>10</v>
      </c>
      <c r="C193" s="421" t="s">
        <v>27</v>
      </c>
      <c r="D193" t="s">
        <v>12</v>
      </c>
      <c r="E193" s="48">
        <v>247</v>
      </c>
      <c r="G193" s="2">
        <f t="shared" si="2"/>
        <v>247.00000000000006</v>
      </c>
    </row>
    <row r="194" spans="1:7">
      <c r="B194" s="422"/>
      <c r="C194" s="422"/>
      <c r="D194" t="s">
        <v>13</v>
      </c>
      <c r="E194" s="48">
        <v>16.5</v>
      </c>
      <c r="G194" s="2">
        <f t="shared" si="2"/>
        <v>263.50000000000006</v>
      </c>
    </row>
    <row r="195" spans="1:7">
      <c r="B195" s="422"/>
      <c r="C195" s="422"/>
      <c r="D195" t="s">
        <v>14</v>
      </c>
      <c r="E195" s="48">
        <v>60</v>
      </c>
      <c r="G195" s="2">
        <f t="shared" si="2"/>
        <v>323.50000000000006</v>
      </c>
    </row>
    <row r="196" spans="1:7">
      <c r="B196" s="422"/>
      <c r="C196" s="422"/>
      <c r="D196" t="s">
        <v>15</v>
      </c>
      <c r="E196" s="48">
        <v>5</v>
      </c>
      <c r="G196" s="2">
        <f t="shared" si="2"/>
        <v>328.50000000000006</v>
      </c>
    </row>
    <row r="197" spans="1:7">
      <c r="A197" s="3">
        <v>43465</v>
      </c>
      <c r="B197" s="422" t="s">
        <v>69</v>
      </c>
      <c r="C197" s="422" t="s">
        <v>27</v>
      </c>
      <c r="D197" t="s">
        <v>14</v>
      </c>
      <c r="E197" s="48"/>
      <c r="F197" s="2">
        <v>60</v>
      </c>
      <c r="G197" s="2">
        <f t="shared" si="2"/>
        <v>268.50000000000006</v>
      </c>
    </row>
    <row r="198" spans="1:7">
      <c r="A198" s="3">
        <v>43465</v>
      </c>
      <c r="B198" s="422" t="s">
        <v>69</v>
      </c>
      <c r="C198" s="422" t="s">
        <v>27</v>
      </c>
      <c r="D198" t="s">
        <v>15</v>
      </c>
      <c r="E198" s="48"/>
      <c r="F198" s="2">
        <v>5</v>
      </c>
      <c r="G198" s="2">
        <f t="shared" si="2"/>
        <v>263.50000000000006</v>
      </c>
    </row>
    <row r="199" spans="1:7">
      <c r="A199" s="3">
        <v>43493</v>
      </c>
      <c r="B199" s="422">
        <v>17002</v>
      </c>
      <c r="C199" s="422" t="s">
        <v>27</v>
      </c>
      <c r="D199" t="s">
        <v>12</v>
      </c>
      <c r="E199" s="48"/>
      <c r="F199" s="2">
        <v>247</v>
      </c>
      <c r="G199" s="2">
        <f t="shared" si="2"/>
        <v>16.500000000000057</v>
      </c>
    </row>
    <row r="200" spans="1:7">
      <c r="A200" s="3">
        <v>43493</v>
      </c>
      <c r="B200" s="422">
        <v>17002</v>
      </c>
      <c r="C200" s="422" t="s">
        <v>27</v>
      </c>
      <c r="D200" t="s">
        <v>13</v>
      </c>
      <c r="E200" s="48"/>
      <c r="F200" s="2">
        <v>16.5</v>
      </c>
      <c r="G200" s="2">
        <f t="shared" ref="G200:G263" si="3">+G199+E200-F200</f>
        <v>5.6843418860808015E-14</v>
      </c>
    </row>
    <row r="201" spans="1:7">
      <c r="A201" s="31">
        <v>43496</v>
      </c>
      <c r="B201" s="421" t="s">
        <v>10</v>
      </c>
      <c r="C201" s="421" t="s">
        <v>11</v>
      </c>
      <c r="D201" t="s">
        <v>12</v>
      </c>
      <c r="E201" s="48">
        <v>253.7</v>
      </c>
      <c r="G201" s="2">
        <f t="shared" si="3"/>
        <v>253.70000000000005</v>
      </c>
    </row>
    <row r="202" spans="1:7">
      <c r="B202" s="422"/>
      <c r="C202" s="422"/>
      <c r="D202" t="s">
        <v>13</v>
      </c>
      <c r="E202" s="48">
        <v>16.5</v>
      </c>
      <c r="G202" s="2">
        <f t="shared" si="3"/>
        <v>270.20000000000005</v>
      </c>
    </row>
    <row r="203" spans="1:7">
      <c r="B203" s="422"/>
      <c r="C203" s="422"/>
      <c r="D203" t="s">
        <v>14</v>
      </c>
      <c r="E203" s="48">
        <v>60</v>
      </c>
      <c r="G203" s="2">
        <f t="shared" si="3"/>
        <v>330.20000000000005</v>
      </c>
    </row>
    <row r="204" spans="1:7">
      <c r="B204" s="422"/>
      <c r="C204" s="422"/>
      <c r="D204" t="s">
        <v>15</v>
      </c>
      <c r="E204" s="48">
        <v>5</v>
      </c>
      <c r="G204" s="2">
        <f t="shared" si="3"/>
        <v>335.20000000000005</v>
      </c>
    </row>
    <row r="205" spans="1:7">
      <c r="A205" s="3">
        <v>43496</v>
      </c>
      <c r="B205" s="422" t="s">
        <v>69</v>
      </c>
      <c r="C205" s="422" t="s">
        <v>11</v>
      </c>
      <c r="D205" t="s">
        <v>14</v>
      </c>
      <c r="E205" s="48"/>
      <c r="F205" s="2">
        <v>60</v>
      </c>
      <c r="G205" s="2">
        <f t="shared" si="3"/>
        <v>275.20000000000005</v>
      </c>
    </row>
    <row r="206" spans="1:7">
      <c r="A206" s="3">
        <v>43496</v>
      </c>
      <c r="B206" s="422" t="s">
        <v>69</v>
      </c>
      <c r="C206" s="422" t="s">
        <v>11</v>
      </c>
      <c r="D206" t="s">
        <v>15</v>
      </c>
      <c r="E206" s="48"/>
      <c r="F206" s="2">
        <v>5</v>
      </c>
      <c r="G206" s="2">
        <f t="shared" si="3"/>
        <v>270.20000000000005</v>
      </c>
    </row>
    <row r="207" spans="1:7">
      <c r="A207" s="3">
        <v>43523</v>
      </c>
      <c r="B207" s="422">
        <v>17210</v>
      </c>
      <c r="C207" s="422" t="s">
        <v>11</v>
      </c>
      <c r="D207" t="s">
        <v>12</v>
      </c>
      <c r="E207" s="48"/>
      <c r="F207" s="2">
        <v>253.7</v>
      </c>
      <c r="G207" s="2">
        <f t="shared" si="3"/>
        <v>16.500000000000057</v>
      </c>
    </row>
    <row r="208" spans="1:7">
      <c r="A208" s="3">
        <v>43523</v>
      </c>
      <c r="B208" s="422">
        <v>17210</v>
      </c>
      <c r="C208" s="422" t="s">
        <v>11</v>
      </c>
      <c r="D208" t="s">
        <v>13</v>
      </c>
      <c r="E208" s="48"/>
      <c r="F208" s="2">
        <v>16.5</v>
      </c>
      <c r="G208" s="2">
        <f t="shared" si="3"/>
        <v>5.6843418860808015E-14</v>
      </c>
    </row>
    <row r="209" spans="1:7">
      <c r="A209" s="31">
        <v>43524</v>
      </c>
      <c r="B209" s="421" t="s">
        <v>10</v>
      </c>
      <c r="C209" s="421" t="s">
        <v>17</v>
      </c>
      <c r="D209" t="s">
        <v>12</v>
      </c>
      <c r="E209" s="48">
        <v>268.2</v>
      </c>
      <c r="G209" s="2">
        <f t="shared" si="3"/>
        <v>268.20000000000005</v>
      </c>
    </row>
    <row r="210" spans="1:7">
      <c r="B210" s="422"/>
      <c r="C210" s="422"/>
      <c r="D210" t="s">
        <v>13</v>
      </c>
      <c r="E210" s="48">
        <v>20.2</v>
      </c>
      <c r="G210" s="2">
        <f t="shared" si="3"/>
        <v>288.40000000000003</v>
      </c>
    </row>
    <row r="211" spans="1:7">
      <c r="B211" s="422"/>
      <c r="C211" s="422"/>
      <c r="D211" t="s">
        <v>14</v>
      </c>
      <c r="E211" s="48">
        <v>56</v>
      </c>
      <c r="G211" s="2">
        <f t="shared" si="3"/>
        <v>344.40000000000003</v>
      </c>
    </row>
    <row r="212" spans="1:7">
      <c r="B212" s="422"/>
      <c r="C212" s="422"/>
      <c r="D212" t="s">
        <v>15</v>
      </c>
      <c r="E212" s="48">
        <v>5</v>
      </c>
      <c r="G212" s="2">
        <f t="shared" si="3"/>
        <v>349.40000000000003</v>
      </c>
    </row>
    <row r="213" spans="1:7">
      <c r="A213" s="3">
        <v>43524</v>
      </c>
      <c r="B213" s="422" t="s">
        <v>69</v>
      </c>
      <c r="C213" s="422" t="s">
        <v>17</v>
      </c>
      <c r="D213" t="s">
        <v>14</v>
      </c>
      <c r="E213" s="48"/>
      <c r="F213" s="2">
        <v>56</v>
      </c>
      <c r="G213" s="2">
        <f t="shared" si="3"/>
        <v>293.40000000000003</v>
      </c>
    </row>
    <row r="214" spans="1:7">
      <c r="A214" s="3">
        <v>43524</v>
      </c>
      <c r="B214" s="422" t="s">
        <v>69</v>
      </c>
      <c r="C214" s="422" t="s">
        <v>17</v>
      </c>
      <c r="D214" t="s">
        <v>15</v>
      </c>
      <c r="E214" s="48"/>
      <c r="F214" s="2">
        <v>5</v>
      </c>
      <c r="G214" s="2">
        <f t="shared" si="3"/>
        <v>288.40000000000003</v>
      </c>
    </row>
    <row r="215" spans="1:7">
      <c r="A215" s="3">
        <v>43550</v>
      </c>
      <c r="B215" s="422">
        <v>17422</v>
      </c>
      <c r="C215" s="422" t="s">
        <v>17</v>
      </c>
      <c r="D215" t="s">
        <v>12</v>
      </c>
      <c r="E215" s="48"/>
      <c r="F215" s="2">
        <v>268.2</v>
      </c>
      <c r="G215" s="2">
        <f t="shared" si="3"/>
        <v>20.200000000000045</v>
      </c>
    </row>
    <row r="216" spans="1:7">
      <c r="A216" s="3">
        <v>43579</v>
      </c>
      <c r="B216" s="422">
        <v>17685</v>
      </c>
      <c r="C216" s="422" t="s">
        <v>17</v>
      </c>
      <c r="D216" t="s">
        <v>13</v>
      </c>
      <c r="E216" s="48"/>
      <c r="F216" s="2">
        <v>20.2</v>
      </c>
      <c r="G216" s="2">
        <f t="shared" si="3"/>
        <v>4.6185277824406512E-14</v>
      </c>
    </row>
    <row r="217" spans="1:7">
      <c r="A217" s="31">
        <v>43555</v>
      </c>
      <c r="B217" s="421" t="s">
        <v>10</v>
      </c>
      <c r="C217" s="421" t="s">
        <v>18</v>
      </c>
      <c r="D217" t="s">
        <v>12</v>
      </c>
      <c r="E217" s="48">
        <v>249.1</v>
      </c>
      <c r="G217" s="2">
        <f t="shared" si="3"/>
        <v>249.10000000000005</v>
      </c>
    </row>
    <row r="218" spans="1:7">
      <c r="B218" s="422"/>
      <c r="C218" s="422"/>
      <c r="D218" t="s">
        <v>13</v>
      </c>
      <c r="E218" s="48">
        <v>16</v>
      </c>
      <c r="G218" s="2">
        <f t="shared" si="3"/>
        <v>265.10000000000002</v>
      </c>
    </row>
    <row r="219" spans="1:7">
      <c r="B219" s="422"/>
      <c r="C219" s="422"/>
      <c r="D219" t="s">
        <v>14</v>
      </c>
      <c r="E219" s="48">
        <v>60</v>
      </c>
      <c r="G219" s="2">
        <f t="shared" si="3"/>
        <v>325.10000000000002</v>
      </c>
    </row>
    <row r="220" spans="1:7">
      <c r="B220" s="422"/>
      <c r="C220" s="422"/>
      <c r="D220" t="s">
        <v>15</v>
      </c>
      <c r="E220" s="48">
        <v>5</v>
      </c>
      <c r="G220" s="2">
        <f t="shared" si="3"/>
        <v>330.1</v>
      </c>
    </row>
    <row r="221" spans="1:7">
      <c r="A221" s="3">
        <v>43555</v>
      </c>
      <c r="B221" s="422" t="s">
        <v>69</v>
      </c>
      <c r="C221" s="422" t="s">
        <v>18</v>
      </c>
      <c r="D221" t="s">
        <v>14</v>
      </c>
      <c r="E221" s="48"/>
      <c r="F221" s="2">
        <v>60</v>
      </c>
      <c r="G221" s="2">
        <f t="shared" si="3"/>
        <v>270.10000000000002</v>
      </c>
    </row>
    <row r="222" spans="1:7">
      <c r="A222" s="3">
        <v>43555</v>
      </c>
      <c r="B222" s="422" t="s">
        <v>69</v>
      </c>
      <c r="C222" s="422" t="s">
        <v>18</v>
      </c>
      <c r="D222" t="s">
        <v>15</v>
      </c>
      <c r="E222" s="48"/>
      <c r="F222" s="2">
        <v>5</v>
      </c>
      <c r="G222" s="2">
        <f t="shared" si="3"/>
        <v>265.10000000000002</v>
      </c>
    </row>
    <row r="223" spans="1:7">
      <c r="A223" s="3">
        <v>43588</v>
      </c>
      <c r="B223" s="422">
        <v>17737</v>
      </c>
      <c r="C223" s="422" t="s">
        <v>18</v>
      </c>
      <c r="D223" t="s">
        <v>12</v>
      </c>
      <c r="E223" s="48"/>
      <c r="F223" s="2">
        <v>249.1</v>
      </c>
      <c r="G223" s="2">
        <f t="shared" si="3"/>
        <v>16.000000000000028</v>
      </c>
    </row>
    <row r="224" spans="1:7">
      <c r="A224" s="3">
        <v>43588</v>
      </c>
      <c r="B224" s="422">
        <v>17737</v>
      </c>
      <c r="C224" s="422" t="s">
        <v>18</v>
      </c>
      <c r="D224" t="s">
        <v>13</v>
      </c>
      <c r="E224" s="48"/>
      <c r="F224" s="2">
        <v>16</v>
      </c>
      <c r="G224" s="2">
        <f t="shared" si="3"/>
        <v>2.8421709430404007E-14</v>
      </c>
    </row>
    <row r="225" spans="1:7">
      <c r="A225" s="31">
        <v>43585</v>
      </c>
      <c r="B225" s="421" t="s">
        <v>10</v>
      </c>
      <c r="C225" s="421" t="s">
        <v>19</v>
      </c>
      <c r="D225" t="s">
        <v>12</v>
      </c>
      <c r="E225" s="48">
        <v>252.1</v>
      </c>
      <c r="G225" s="2">
        <f t="shared" si="3"/>
        <v>252.10000000000002</v>
      </c>
    </row>
    <row r="226" spans="1:7">
      <c r="B226" s="422"/>
      <c r="C226" s="422"/>
      <c r="D226" t="s">
        <v>13</v>
      </c>
      <c r="E226" s="48">
        <v>14.6</v>
      </c>
      <c r="G226" s="2">
        <f t="shared" si="3"/>
        <v>266.70000000000005</v>
      </c>
    </row>
    <row r="227" spans="1:7">
      <c r="B227" s="422"/>
      <c r="C227" s="422"/>
      <c r="D227" t="s">
        <v>14</v>
      </c>
      <c r="E227" s="48">
        <v>60</v>
      </c>
      <c r="G227" s="2">
        <f t="shared" si="3"/>
        <v>326.70000000000005</v>
      </c>
    </row>
    <row r="228" spans="1:7">
      <c r="B228" s="422"/>
      <c r="C228" s="422"/>
      <c r="D228" t="s">
        <v>15</v>
      </c>
      <c r="E228" s="48">
        <v>5</v>
      </c>
      <c r="G228" s="2">
        <f t="shared" si="3"/>
        <v>331.70000000000005</v>
      </c>
    </row>
    <row r="229" spans="1:7">
      <c r="A229" s="3">
        <v>43585</v>
      </c>
      <c r="B229" s="422" t="s">
        <v>69</v>
      </c>
      <c r="C229" s="422" t="s">
        <v>19</v>
      </c>
      <c r="D229" t="s">
        <v>14</v>
      </c>
      <c r="E229" s="48"/>
      <c r="F229" s="2">
        <v>60</v>
      </c>
      <c r="G229" s="2">
        <f t="shared" si="3"/>
        <v>271.70000000000005</v>
      </c>
    </row>
    <row r="230" spans="1:7">
      <c r="A230" s="3">
        <v>43585</v>
      </c>
      <c r="B230" s="422" t="s">
        <v>69</v>
      </c>
      <c r="C230" s="422" t="s">
        <v>19</v>
      </c>
      <c r="D230" t="s">
        <v>15</v>
      </c>
      <c r="E230" s="48"/>
      <c r="F230" s="2">
        <v>5</v>
      </c>
      <c r="G230" s="2">
        <f t="shared" si="3"/>
        <v>266.70000000000005</v>
      </c>
    </row>
    <row r="231" spans="1:7">
      <c r="A231" s="3">
        <v>43608</v>
      </c>
      <c r="B231" s="422">
        <v>17940</v>
      </c>
      <c r="C231" s="422" t="s">
        <v>19</v>
      </c>
      <c r="D231" t="s">
        <v>12</v>
      </c>
      <c r="E231" s="48"/>
      <c r="F231" s="2">
        <v>252.1</v>
      </c>
      <c r="G231" s="2">
        <f t="shared" si="3"/>
        <v>14.600000000000051</v>
      </c>
    </row>
    <row r="232" spans="1:7">
      <c r="A232" s="3">
        <v>43608</v>
      </c>
      <c r="B232" s="422">
        <v>17940</v>
      </c>
      <c r="C232" s="422" t="s">
        <v>19</v>
      </c>
      <c r="D232" t="s">
        <v>13</v>
      </c>
      <c r="E232" s="48"/>
      <c r="F232" s="2">
        <v>14.6</v>
      </c>
      <c r="G232" s="2">
        <f t="shared" si="3"/>
        <v>5.1514348342607263E-14</v>
      </c>
    </row>
    <row r="233" spans="1:7">
      <c r="A233" s="31">
        <v>43616</v>
      </c>
      <c r="B233" s="421" t="s">
        <v>10</v>
      </c>
      <c r="C233" s="421" t="s">
        <v>20</v>
      </c>
      <c r="D233" t="s">
        <v>12</v>
      </c>
      <c r="E233" s="48">
        <v>252.1</v>
      </c>
      <c r="G233" s="2">
        <f t="shared" si="3"/>
        <v>252.10000000000005</v>
      </c>
    </row>
    <row r="234" spans="1:7">
      <c r="B234" s="422"/>
      <c r="C234" s="422"/>
      <c r="D234" t="s">
        <v>13</v>
      </c>
      <c r="E234" s="48">
        <v>17</v>
      </c>
      <c r="G234" s="2">
        <f t="shared" si="3"/>
        <v>269.10000000000002</v>
      </c>
    </row>
    <row r="235" spans="1:7">
      <c r="B235" s="422"/>
      <c r="C235" s="422"/>
      <c r="D235" t="s">
        <v>14</v>
      </c>
      <c r="E235" s="48">
        <v>60</v>
      </c>
      <c r="G235" s="2">
        <f t="shared" si="3"/>
        <v>329.1</v>
      </c>
    </row>
    <row r="236" spans="1:7">
      <c r="B236" s="422"/>
      <c r="C236" s="422"/>
      <c r="D236" t="s">
        <v>15</v>
      </c>
      <c r="E236" s="48">
        <v>5</v>
      </c>
      <c r="G236" s="2">
        <f t="shared" si="3"/>
        <v>334.1</v>
      </c>
    </row>
    <row r="237" spans="1:7">
      <c r="A237" s="3">
        <v>43616</v>
      </c>
      <c r="B237" s="422" t="s">
        <v>69</v>
      </c>
      <c r="C237" s="422" t="s">
        <v>20</v>
      </c>
      <c r="D237" t="s">
        <v>14</v>
      </c>
      <c r="E237" s="48"/>
      <c r="F237" s="2">
        <v>60</v>
      </c>
      <c r="G237" s="2">
        <f t="shared" si="3"/>
        <v>274.10000000000002</v>
      </c>
    </row>
    <row r="238" spans="1:7">
      <c r="A238" s="3">
        <v>43616</v>
      </c>
      <c r="B238" s="422" t="s">
        <v>69</v>
      </c>
      <c r="C238" s="422" t="s">
        <v>20</v>
      </c>
      <c r="D238" t="s">
        <v>15</v>
      </c>
      <c r="E238" s="48"/>
      <c r="F238" s="2">
        <v>5</v>
      </c>
      <c r="G238" s="2">
        <f t="shared" si="3"/>
        <v>269.10000000000002</v>
      </c>
    </row>
    <row r="239" spans="1:7">
      <c r="A239" s="3">
        <v>43640</v>
      </c>
      <c r="B239" s="422">
        <v>18096</v>
      </c>
      <c r="C239" s="422" t="s">
        <v>20</v>
      </c>
      <c r="D239" t="s">
        <v>12</v>
      </c>
      <c r="E239" s="48"/>
      <c r="F239" s="2">
        <v>252.1</v>
      </c>
      <c r="G239" s="2">
        <f t="shared" si="3"/>
        <v>17.000000000000028</v>
      </c>
    </row>
    <row r="240" spans="1:7">
      <c r="A240" s="3">
        <v>43640</v>
      </c>
      <c r="B240" s="422">
        <v>18096</v>
      </c>
      <c r="C240" s="422" t="s">
        <v>20</v>
      </c>
      <c r="D240" t="s">
        <v>13</v>
      </c>
      <c r="E240" s="48"/>
      <c r="F240" s="2">
        <v>17</v>
      </c>
      <c r="G240" s="2">
        <f t="shared" si="3"/>
        <v>2.8421709430404007E-14</v>
      </c>
    </row>
    <row r="241" spans="1:7">
      <c r="A241" s="31">
        <v>43646</v>
      </c>
      <c r="B241" s="421" t="s">
        <v>10</v>
      </c>
      <c r="C241" s="421" t="s">
        <v>21</v>
      </c>
      <c r="D241" t="s">
        <v>12</v>
      </c>
      <c r="E241" s="48">
        <v>223.2</v>
      </c>
      <c r="G241" s="2">
        <f t="shared" si="3"/>
        <v>223.20000000000002</v>
      </c>
    </row>
    <row r="242" spans="1:7">
      <c r="B242" s="422"/>
      <c r="C242" s="422"/>
      <c r="D242" t="s">
        <v>13</v>
      </c>
      <c r="E242" s="48">
        <v>16.3</v>
      </c>
      <c r="G242" s="2">
        <f t="shared" si="3"/>
        <v>239.50000000000003</v>
      </c>
    </row>
    <row r="243" spans="1:7">
      <c r="B243" s="422"/>
      <c r="C243" s="422"/>
      <c r="D243" t="s">
        <v>14</v>
      </c>
      <c r="E243" s="48">
        <v>60</v>
      </c>
      <c r="G243" s="2">
        <f t="shared" si="3"/>
        <v>299.5</v>
      </c>
    </row>
    <row r="244" spans="1:7">
      <c r="B244" s="422"/>
      <c r="C244" s="422"/>
      <c r="D244" t="s">
        <v>15</v>
      </c>
      <c r="E244" s="48">
        <v>5</v>
      </c>
      <c r="G244" s="2">
        <f t="shared" si="3"/>
        <v>304.5</v>
      </c>
    </row>
    <row r="245" spans="1:7">
      <c r="A245" s="3">
        <v>43670</v>
      </c>
      <c r="B245" s="422">
        <v>18280</v>
      </c>
      <c r="C245" s="422" t="s">
        <v>21</v>
      </c>
      <c r="D245" t="s">
        <v>12</v>
      </c>
      <c r="E245" s="48"/>
      <c r="F245" s="2">
        <v>223.2</v>
      </c>
      <c r="G245" s="2">
        <f t="shared" si="3"/>
        <v>81.300000000000011</v>
      </c>
    </row>
    <row r="246" spans="1:7">
      <c r="A246" s="3">
        <v>43670</v>
      </c>
      <c r="B246" s="422">
        <v>18280</v>
      </c>
      <c r="C246" s="422" t="s">
        <v>21</v>
      </c>
      <c r="D246" t="s">
        <v>13</v>
      </c>
      <c r="E246" s="48"/>
      <c r="F246" s="2">
        <v>16.3</v>
      </c>
      <c r="G246" s="2">
        <f t="shared" si="3"/>
        <v>65.000000000000014</v>
      </c>
    </row>
    <row r="247" spans="1:7">
      <c r="A247" s="3">
        <v>43646</v>
      </c>
      <c r="B247" s="422" t="s">
        <v>69</v>
      </c>
      <c r="C247" s="422" t="s">
        <v>21</v>
      </c>
      <c r="D247" t="s">
        <v>14</v>
      </c>
      <c r="E247" s="48"/>
      <c r="F247" s="2">
        <v>60</v>
      </c>
      <c r="G247" s="2">
        <f t="shared" si="3"/>
        <v>5.0000000000000142</v>
      </c>
    </row>
    <row r="248" spans="1:7">
      <c r="A248" s="3">
        <v>43646</v>
      </c>
      <c r="B248" s="422" t="s">
        <v>69</v>
      </c>
      <c r="C248" s="422" t="s">
        <v>21</v>
      </c>
      <c r="D248" t="s">
        <v>15</v>
      </c>
      <c r="E248" s="48"/>
      <c r="F248" s="2">
        <v>5</v>
      </c>
      <c r="G248" s="2">
        <f t="shared" si="3"/>
        <v>1.4210854715202004E-14</v>
      </c>
    </row>
    <row r="249" spans="1:7">
      <c r="A249" s="31">
        <v>43677</v>
      </c>
      <c r="B249" s="421" t="s">
        <v>10</v>
      </c>
      <c r="C249" s="421" t="s">
        <v>22</v>
      </c>
      <c r="D249" t="s">
        <v>12</v>
      </c>
      <c r="E249" s="48">
        <v>223.3</v>
      </c>
      <c r="G249" s="2">
        <f t="shared" si="3"/>
        <v>223.3</v>
      </c>
    </row>
    <row r="250" spans="1:7">
      <c r="B250" s="422"/>
      <c r="C250" s="422"/>
      <c r="D250" t="s">
        <v>13</v>
      </c>
      <c r="E250" s="48">
        <v>15.7</v>
      </c>
      <c r="G250" s="2">
        <f t="shared" si="3"/>
        <v>239</v>
      </c>
    </row>
    <row r="251" spans="1:7">
      <c r="B251" s="422"/>
      <c r="C251" s="422"/>
      <c r="D251" t="s">
        <v>14</v>
      </c>
      <c r="E251" s="48">
        <v>60</v>
      </c>
      <c r="G251" s="2">
        <f t="shared" si="3"/>
        <v>299</v>
      </c>
    </row>
    <row r="252" spans="1:7">
      <c r="B252" s="422"/>
      <c r="C252" s="422"/>
      <c r="D252" t="s">
        <v>15</v>
      </c>
      <c r="E252" s="48">
        <v>5</v>
      </c>
      <c r="G252" s="2">
        <f t="shared" si="3"/>
        <v>304</v>
      </c>
    </row>
    <row r="253" spans="1:7">
      <c r="A253" s="3">
        <v>43677</v>
      </c>
      <c r="B253" s="422" t="s">
        <v>69</v>
      </c>
      <c r="C253" s="422" t="s">
        <v>22</v>
      </c>
      <c r="D253" t="s">
        <v>14</v>
      </c>
      <c r="E253" s="48"/>
      <c r="F253" s="2">
        <v>60</v>
      </c>
      <c r="G253" s="2">
        <f t="shared" si="3"/>
        <v>244</v>
      </c>
    </row>
    <row r="254" spans="1:7">
      <c r="A254" s="3">
        <v>43677</v>
      </c>
      <c r="B254" s="422" t="s">
        <v>69</v>
      </c>
      <c r="C254" s="422" t="s">
        <v>22</v>
      </c>
      <c r="D254" t="s">
        <v>15</v>
      </c>
      <c r="E254" s="48"/>
      <c r="F254" s="2">
        <v>5</v>
      </c>
      <c r="G254" s="2">
        <f t="shared" si="3"/>
        <v>239</v>
      </c>
    </row>
    <row r="255" spans="1:7">
      <c r="A255" s="3">
        <v>43701</v>
      </c>
      <c r="B255" s="422">
        <v>18556</v>
      </c>
      <c r="C255" s="422" t="s">
        <v>22</v>
      </c>
      <c r="D255" t="s">
        <v>12</v>
      </c>
      <c r="E255" s="48"/>
      <c r="F255" s="2">
        <v>223.3</v>
      </c>
      <c r="G255" s="2">
        <f t="shared" si="3"/>
        <v>15.699999999999989</v>
      </c>
    </row>
    <row r="256" spans="1:7">
      <c r="A256" s="3">
        <v>43701</v>
      </c>
      <c r="B256" s="422">
        <v>18556</v>
      </c>
      <c r="C256" s="422" t="s">
        <v>22</v>
      </c>
      <c r="D256" t="s">
        <v>13</v>
      </c>
      <c r="E256" s="48"/>
      <c r="F256" s="2">
        <v>15.7</v>
      </c>
      <c r="G256" s="2">
        <f t="shared" si="3"/>
        <v>0</v>
      </c>
    </row>
    <row r="257" spans="1:7">
      <c r="A257" s="31">
        <v>43708</v>
      </c>
      <c r="B257" s="421" t="s">
        <v>10</v>
      </c>
      <c r="C257" s="421" t="s">
        <v>23</v>
      </c>
      <c r="D257" t="s">
        <v>12</v>
      </c>
      <c r="E257" s="48">
        <v>217.2</v>
      </c>
      <c r="G257" s="2">
        <f t="shared" si="3"/>
        <v>217.2</v>
      </c>
    </row>
    <row r="258" spans="1:7">
      <c r="B258" s="422"/>
      <c r="C258" s="422"/>
      <c r="D258" t="s">
        <v>13</v>
      </c>
      <c r="E258" s="48">
        <v>15.2</v>
      </c>
      <c r="G258" s="2">
        <f t="shared" si="3"/>
        <v>232.39999999999998</v>
      </c>
    </row>
    <row r="259" spans="1:7">
      <c r="B259" s="422"/>
      <c r="C259" s="422"/>
      <c r="D259" t="s">
        <v>14</v>
      </c>
      <c r="E259" s="48">
        <v>60</v>
      </c>
      <c r="G259" s="2">
        <f t="shared" si="3"/>
        <v>292.39999999999998</v>
      </c>
    </row>
    <row r="260" spans="1:7">
      <c r="B260" s="422"/>
      <c r="C260" s="422"/>
      <c r="D260" t="s">
        <v>15</v>
      </c>
      <c r="E260" s="48">
        <v>5</v>
      </c>
      <c r="G260" s="2">
        <f t="shared" si="3"/>
        <v>297.39999999999998</v>
      </c>
    </row>
    <row r="261" spans="1:7">
      <c r="A261" s="3">
        <v>43708</v>
      </c>
      <c r="B261" s="422" t="s">
        <v>69</v>
      </c>
      <c r="C261" s="422" t="s">
        <v>23</v>
      </c>
      <c r="D261" t="s">
        <v>14</v>
      </c>
      <c r="E261" s="48"/>
      <c r="F261" s="2">
        <v>60</v>
      </c>
      <c r="G261" s="2">
        <f t="shared" si="3"/>
        <v>237.39999999999998</v>
      </c>
    </row>
    <row r="262" spans="1:7">
      <c r="A262" s="3">
        <v>43708</v>
      </c>
      <c r="B262" s="422" t="s">
        <v>69</v>
      </c>
      <c r="C262" s="422" t="s">
        <v>23</v>
      </c>
      <c r="D262" t="s">
        <v>15</v>
      </c>
      <c r="E262" s="48"/>
      <c r="F262" s="2">
        <v>5</v>
      </c>
      <c r="G262" s="2">
        <f t="shared" si="3"/>
        <v>232.39999999999998</v>
      </c>
    </row>
    <row r="263" spans="1:7">
      <c r="A263" s="3">
        <v>43729</v>
      </c>
      <c r="B263" s="422">
        <v>18704</v>
      </c>
      <c r="C263" s="422" t="s">
        <v>23</v>
      </c>
      <c r="D263" t="s">
        <v>12</v>
      </c>
      <c r="E263" s="48"/>
      <c r="F263" s="2">
        <v>217.2</v>
      </c>
      <c r="G263" s="2">
        <f t="shared" si="3"/>
        <v>15.199999999999989</v>
      </c>
    </row>
    <row r="264" spans="1:7">
      <c r="A264" s="3">
        <v>43729</v>
      </c>
      <c r="B264" s="422">
        <v>18704</v>
      </c>
      <c r="C264" s="422" t="s">
        <v>23</v>
      </c>
      <c r="D264" t="s">
        <v>13</v>
      </c>
      <c r="E264" s="48"/>
      <c r="F264" s="2">
        <v>15.2</v>
      </c>
      <c r="G264" s="2">
        <f t="shared" ref="G264:G327" si="4">+G263+E264-F264</f>
        <v>0</v>
      </c>
    </row>
    <row r="265" spans="1:7">
      <c r="A265" s="31">
        <v>43738</v>
      </c>
      <c r="B265" s="421" t="s">
        <v>10</v>
      </c>
      <c r="C265" s="421" t="s">
        <v>24</v>
      </c>
      <c r="D265" t="s">
        <v>12</v>
      </c>
      <c r="E265" s="48">
        <v>218.1</v>
      </c>
      <c r="G265" s="2">
        <f t="shared" si="4"/>
        <v>218.1</v>
      </c>
    </row>
    <row r="266" spans="1:7">
      <c r="B266" s="422"/>
      <c r="C266" s="422"/>
      <c r="D266" t="s">
        <v>13</v>
      </c>
      <c r="E266" s="48">
        <v>15.4</v>
      </c>
      <c r="G266" s="2">
        <f t="shared" si="4"/>
        <v>233.5</v>
      </c>
    </row>
    <row r="267" spans="1:7">
      <c r="B267" s="422"/>
      <c r="C267" s="422"/>
      <c r="D267" t="s">
        <v>14</v>
      </c>
      <c r="E267" s="48">
        <v>60</v>
      </c>
      <c r="G267" s="2">
        <f t="shared" si="4"/>
        <v>293.5</v>
      </c>
    </row>
    <row r="268" spans="1:7">
      <c r="B268" s="422"/>
      <c r="C268" s="422"/>
      <c r="D268" t="s">
        <v>15</v>
      </c>
      <c r="E268" s="48">
        <v>5</v>
      </c>
      <c r="G268" s="2">
        <f t="shared" si="4"/>
        <v>298.5</v>
      </c>
    </row>
    <row r="269" spans="1:7">
      <c r="A269" s="3">
        <v>43738</v>
      </c>
      <c r="B269" s="422" t="s">
        <v>69</v>
      </c>
      <c r="C269" s="422" t="s">
        <v>24</v>
      </c>
      <c r="D269" t="s">
        <v>14</v>
      </c>
      <c r="E269" s="48"/>
      <c r="F269" s="2">
        <v>60</v>
      </c>
      <c r="G269" s="2">
        <f t="shared" si="4"/>
        <v>238.5</v>
      </c>
    </row>
    <row r="270" spans="1:7">
      <c r="A270" s="3">
        <v>43738</v>
      </c>
      <c r="B270" s="422" t="s">
        <v>69</v>
      </c>
      <c r="C270" s="422" t="s">
        <v>24</v>
      </c>
      <c r="D270" t="s">
        <v>15</v>
      </c>
      <c r="E270" s="48"/>
      <c r="F270" s="2">
        <v>5</v>
      </c>
      <c r="G270" s="2">
        <f t="shared" si="4"/>
        <v>233.5</v>
      </c>
    </row>
    <row r="271" spans="1:7">
      <c r="A271" s="3">
        <v>43761</v>
      </c>
      <c r="B271" s="422">
        <v>18976</v>
      </c>
      <c r="C271" s="422" t="s">
        <v>24</v>
      </c>
      <c r="D271" t="s">
        <v>12</v>
      </c>
      <c r="E271" s="48"/>
      <c r="F271" s="2">
        <v>218.1</v>
      </c>
      <c r="G271" s="2">
        <f t="shared" si="4"/>
        <v>15.400000000000006</v>
      </c>
    </row>
    <row r="272" spans="1:7">
      <c r="A272" s="3">
        <v>43761</v>
      </c>
      <c r="B272" s="422">
        <v>18976</v>
      </c>
      <c r="C272" s="422" t="s">
        <v>24</v>
      </c>
      <c r="D272" t="s">
        <v>13</v>
      </c>
      <c r="E272" s="48"/>
      <c r="F272" s="2">
        <v>15.4</v>
      </c>
      <c r="G272" s="2">
        <f t="shared" si="4"/>
        <v>0</v>
      </c>
    </row>
    <row r="273" spans="1:7">
      <c r="A273" s="31">
        <v>43769</v>
      </c>
      <c r="B273" s="421" t="s">
        <v>10</v>
      </c>
      <c r="C273" s="421" t="s">
        <v>25</v>
      </c>
      <c r="D273" t="s">
        <v>12</v>
      </c>
      <c r="E273" s="48">
        <v>219.6</v>
      </c>
      <c r="G273" s="2">
        <f t="shared" si="4"/>
        <v>219.6</v>
      </c>
    </row>
    <row r="274" spans="1:7">
      <c r="B274" s="422"/>
      <c r="C274" s="422"/>
      <c r="D274" t="s">
        <v>13</v>
      </c>
      <c r="E274" s="48">
        <v>14.9</v>
      </c>
      <c r="G274" s="2">
        <f t="shared" si="4"/>
        <v>234.5</v>
      </c>
    </row>
    <row r="275" spans="1:7">
      <c r="B275" s="422"/>
      <c r="C275" s="422"/>
      <c r="D275" t="s">
        <v>14</v>
      </c>
      <c r="E275" s="48">
        <v>60</v>
      </c>
      <c r="G275" s="2">
        <f t="shared" si="4"/>
        <v>294.5</v>
      </c>
    </row>
    <row r="276" spans="1:7">
      <c r="B276" s="422"/>
      <c r="C276" s="422"/>
      <c r="D276" t="s">
        <v>15</v>
      </c>
      <c r="E276" s="48">
        <v>5</v>
      </c>
      <c r="G276" s="2">
        <f t="shared" si="4"/>
        <v>299.5</v>
      </c>
    </row>
    <row r="277" spans="1:7">
      <c r="A277" s="3">
        <v>43769</v>
      </c>
      <c r="B277" s="422" t="s">
        <v>69</v>
      </c>
      <c r="C277" s="422" t="s">
        <v>25</v>
      </c>
      <c r="D277" t="s">
        <v>14</v>
      </c>
      <c r="E277" s="48"/>
      <c r="F277" s="2">
        <v>60</v>
      </c>
      <c r="G277" s="2">
        <f t="shared" si="4"/>
        <v>239.5</v>
      </c>
    </row>
    <row r="278" spans="1:7">
      <c r="A278" s="3">
        <v>43769</v>
      </c>
      <c r="B278" s="422" t="s">
        <v>69</v>
      </c>
      <c r="C278" s="422" t="s">
        <v>25</v>
      </c>
      <c r="D278" t="s">
        <v>15</v>
      </c>
      <c r="E278" s="48"/>
      <c r="F278" s="2">
        <v>5</v>
      </c>
      <c r="G278" s="2">
        <f t="shared" si="4"/>
        <v>234.5</v>
      </c>
    </row>
    <row r="279" spans="1:7">
      <c r="A279" s="3">
        <v>43798</v>
      </c>
      <c r="B279" s="422">
        <v>19257</v>
      </c>
      <c r="C279" s="422" t="s">
        <v>25</v>
      </c>
      <c r="D279" t="s">
        <v>12</v>
      </c>
      <c r="E279" s="48"/>
      <c r="F279" s="2">
        <v>219.6</v>
      </c>
      <c r="G279" s="2">
        <f t="shared" si="4"/>
        <v>14.900000000000006</v>
      </c>
    </row>
    <row r="280" spans="1:7">
      <c r="A280" s="3">
        <v>43798</v>
      </c>
      <c r="B280" s="422">
        <v>19257</v>
      </c>
      <c r="C280" s="422" t="s">
        <v>25</v>
      </c>
      <c r="D280" t="s">
        <v>13</v>
      </c>
      <c r="E280" s="48"/>
      <c r="F280" s="2">
        <v>14.9</v>
      </c>
      <c r="G280" s="2">
        <f t="shared" si="4"/>
        <v>0</v>
      </c>
    </row>
    <row r="281" spans="1:7">
      <c r="A281" s="31">
        <v>43799</v>
      </c>
      <c r="B281" s="421" t="s">
        <v>10</v>
      </c>
      <c r="C281" s="421" t="s">
        <v>26</v>
      </c>
      <c r="D281" t="s">
        <v>12</v>
      </c>
      <c r="E281" s="48">
        <v>246</v>
      </c>
      <c r="G281" s="2">
        <f t="shared" si="4"/>
        <v>246</v>
      </c>
    </row>
    <row r="282" spans="1:7">
      <c r="B282" s="422"/>
      <c r="C282" s="422"/>
      <c r="D282" t="s">
        <v>13</v>
      </c>
      <c r="E282" s="48">
        <v>15.5</v>
      </c>
      <c r="G282" s="2">
        <f t="shared" si="4"/>
        <v>261.5</v>
      </c>
    </row>
    <row r="283" spans="1:7">
      <c r="B283" s="422"/>
      <c r="C283" s="422"/>
      <c r="D283" t="s">
        <v>14</v>
      </c>
      <c r="E283" s="48">
        <v>60</v>
      </c>
      <c r="G283" s="2">
        <f t="shared" si="4"/>
        <v>321.5</v>
      </c>
    </row>
    <row r="284" spans="1:7">
      <c r="B284" s="422"/>
      <c r="C284" s="422"/>
      <c r="D284" t="s">
        <v>15</v>
      </c>
      <c r="E284" s="48">
        <v>5</v>
      </c>
      <c r="G284" s="2">
        <f t="shared" si="4"/>
        <v>326.5</v>
      </c>
    </row>
    <row r="285" spans="1:7">
      <c r="A285" s="3">
        <v>43799</v>
      </c>
      <c r="B285" s="422" t="s">
        <v>69</v>
      </c>
      <c r="C285" s="422" t="s">
        <v>26</v>
      </c>
      <c r="D285" t="s">
        <v>14</v>
      </c>
      <c r="E285" s="48"/>
      <c r="F285" s="2">
        <v>60</v>
      </c>
      <c r="G285" s="2">
        <f t="shared" si="4"/>
        <v>266.5</v>
      </c>
    </row>
    <row r="286" spans="1:7">
      <c r="A286" s="3">
        <v>43799</v>
      </c>
      <c r="B286" s="422" t="s">
        <v>69</v>
      </c>
      <c r="C286" s="422" t="s">
        <v>26</v>
      </c>
      <c r="D286" t="s">
        <v>15</v>
      </c>
      <c r="E286" s="48"/>
      <c r="F286" s="2">
        <v>5</v>
      </c>
      <c r="G286" s="2">
        <f t="shared" si="4"/>
        <v>261.5</v>
      </c>
    </row>
    <row r="287" spans="1:7">
      <c r="A287" s="3">
        <v>43825</v>
      </c>
      <c r="B287" s="422">
        <v>19372</v>
      </c>
      <c r="C287" s="422" t="s">
        <v>26</v>
      </c>
      <c r="D287" t="s">
        <v>12</v>
      </c>
      <c r="E287" s="48"/>
      <c r="F287" s="2">
        <v>246</v>
      </c>
      <c r="G287" s="2">
        <f t="shared" si="4"/>
        <v>15.5</v>
      </c>
    </row>
    <row r="288" spans="1:7">
      <c r="A288" s="3">
        <v>43825</v>
      </c>
      <c r="B288" s="422">
        <v>19372</v>
      </c>
      <c r="C288" s="422" t="s">
        <v>26</v>
      </c>
      <c r="D288" t="s">
        <v>13</v>
      </c>
      <c r="E288" s="48"/>
      <c r="F288" s="2">
        <v>15.5</v>
      </c>
      <c r="G288" s="2">
        <f t="shared" si="4"/>
        <v>0</v>
      </c>
    </row>
    <row r="289" spans="1:7">
      <c r="A289" s="31">
        <v>43830</v>
      </c>
      <c r="B289" s="421" t="s">
        <v>10</v>
      </c>
      <c r="C289" s="421" t="s">
        <v>27</v>
      </c>
      <c r="D289" t="s">
        <v>12</v>
      </c>
      <c r="E289" s="48">
        <v>257.2</v>
      </c>
      <c r="G289" s="2">
        <f t="shared" si="4"/>
        <v>257.2</v>
      </c>
    </row>
    <row r="290" spans="1:7">
      <c r="B290" s="422"/>
      <c r="C290" s="422"/>
      <c r="D290" t="s">
        <v>13</v>
      </c>
      <c r="E290" s="48">
        <v>15.5</v>
      </c>
      <c r="G290" s="2">
        <f t="shared" si="4"/>
        <v>272.7</v>
      </c>
    </row>
    <row r="291" spans="1:7">
      <c r="B291" s="422"/>
      <c r="C291" s="422"/>
      <c r="D291" t="s">
        <v>14</v>
      </c>
      <c r="E291" s="48">
        <v>60</v>
      </c>
      <c r="G291" s="2">
        <f t="shared" si="4"/>
        <v>332.7</v>
      </c>
    </row>
    <row r="292" spans="1:7">
      <c r="B292" s="422"/>
      <c r="C292" s="422"/>
      <c r="D292" t="s">
        <v>15</v>
      </c>
      <c r="E292" s="48">
        <v>5</v>
      </c>
      <c r="G292" s="2">
        <f t="shared" si="4"/>
        <v>337.7</v>
      </c>
    </row>
    <row r="293" spans="1:7">
      <c r="A293" s="3">
        <v>43830</v>
      </c>
      <c r="B293" s="422" t="s">
        <v>69</v>
      </c>
      <c r="C293" s="422" t="s">
        <v>27</v>
      </c>
      <c r="D293" t="s">
        <v>14</v>
      </c>
      <c r="E293" s="48"/>
      <c r="F293" s="2">
        <v>60</v>
      </c>
      <c r="G293" s="2">
        <f t="shared" si="4"/>
        <v>277.7</v>
      </c>
    </row>
    <row r="294" spans="1:7">
      <c r="A294" s="3">
        <v>43830</v>
      </c>
      <c r="B294" s="422" t="s">
        <v>69</v>
      </c>
      <c r="C294" s="422" t="s">
        <v>27</v>
      </c>
      <c r="D294" t="s">
        <v>15</v>
      </c>
      <c r="E294" s="48"/>
      <c r="F294" s="2">
        <v>5</v>
      </c>
      <c r="G294" s="2">
        <f t="shared" si="4"/>
        <v>272.7</v>
      </c>
    </row>
    <row r="295" spans="1:7">
      <c r="A295" s="3">
        <v>43853</v>
      </c>
      <c r="B295" s="422">
        <v>19626</v>
      </c>
      <c r="C295" s="422" t="s">
        <v>27</v>
      </c>
      <c r="D295" t="s">
        <v>12</v>
      </c>
      <c r="E295" s="48"/>
      <c r="F295" s="2">
        <v>257.2</v>
      </c>
      <c r="G295" s="2">
        <f t="shared" si="4"/>
        <v>15.5</v>
      </c>
    </row>
    <row r="296" spans="1:7">
      <c r="A296" s="3">
        <v>43853</v>
      </c>
      <c r="B296" s="422">
        <v>19626</v>
      </c>
      <c r="C296" s="422" t="s">
        <v>27</v>
      </c>
      <c r="D296" t="s">
        <v>13</v>
      </c>
      <c r="E296" s="48"/>
      <c r="F296" s="2">
        <v>15.5</v>
      </c>
      <c r="G296" s="2">
        <f t="shared" si="4"/>
        <v>0</v>
      </c>
    </row>
    <row r="297" spans="1:7">
      <c r="A297" s="31">
        <v>43861</v>
      </c>
      <c r="B297" s="421" t="s">
        <v>10</v>
      </c>
      <c r="C297" s="421" t="s">
        <v>11</v>
      </c>
      <c r="D297" t="s">
        <v>12</v>
      </c>
      <c r="E297" s="48">
        <v>287.8</v>
      </c>
      <c r="G297" s="2">
        <f t="shared" si="4"/>
        <v>287.8</v>
      </c>
    </row>
    <row r="298" spans="1:7">
      <c r="B298" s="422"/>
      <c r="C298" s="422"/>
      <c r="D298" t="s">
        <v>13</v>
      </c>
      <c r="E298" s="48">
        <v>14.7</v>
      </c>
      <c r="G298" s="2">
        <f t="shared" si="4"/>
        <v>302.5</v>
      </c>
    </row>
    <row r="299" spans="1:7">
      <c r="B299" s="422"/>
      <c r="C299" s="422"/>
      <c r="D299" t="s">
        <v>14</v>
      </c>
      <c r="E299" s="48">
        <v>60</v>
      </c>
      <c r="G299" s="2">
        <f t="shared" si="4"/>
        <v>362.5</v>
      </c>
    </row>
    <row r="300" spans="1:7" ht="15.75" customHeight="1">
      <c r="B300" s="422"/>
      <c r="C300" s="422"/>
      <c r="D300" t="s">
        <v>15</v>
      </c>
      <c r="E300" s="48">
        <v>5</v>
      </c>
      <c r="G300" s="2">
        <f t="shared" si="4"/>
        <v>367.5</v>
      </c>
    </row>
    <row r="301" spans="1:7" ht="15.75" customHeight="1">
      <c r="A301" s="3">
        <v>43861</v>
      </c>
      <c r="B301" s="422" t="s">
        <v>69</v>
      </c>
      <c r="C301" s="422" t="s">
        <v>11</v>
      </c>
      <c r="D301" t="s">
        <v>14</v>
      </c>
      <c r="E301" s="48"/>
      <c r="F301" s="2">
        <v>60</v>
      </c>
      <c r="G301" s="2">
        <f t="shared" si="4"/>
        <v>307.5</v>
      </c>
    </row>
    <row r="302" spans="1:7" ht="15.75" customHeight="1">
      <c r="A302" s="3">
        <v>43861</v>
      </c>
      <c r="B302" s="422" t="s">
        <v>69</v>
      </c>
      <c r="C302" s="422" t="s">
        <v>11</v>
      </c>
      <c r="D302" t="s">
        <v>15</v>
      </c>
      <c r="E302" s="48"/>
      <c r="F302" s="2">
        <v>5</v>
      </c>
      <c r="G302" s="2">
        <f t="shared" si="4"/>
        <v>302.5</v>
      </c>
    </row>
    <row r="303" spans="1:7" ht="15.75" customHeight="1">
      <c r="A303" s="3">
        <v>43886</v>
      </c>
      <c r="B303" s="422">
        <v>19798</v>
      </c>
      <c r="C303" s="422" t="s">
        <v>11</v>
      </c>
      <c r="D303" t="s">
        <v>12</v>
      </c>
      <c r="E303" s="48"/>
      <c r="F303" s="2">
        <v>287.8</v>
      </c>
      <c r="G303" s="2">
        <f t="shared" si="4"/>
        <v>14.699999999999989</v>
      </c>
    </row>
    <row r="304" spans="1:7" ht="15.75" customHeight="1">
      <c r="A304" s="3">
        <v>43886</v>
      </c>
      <c r="B304" s="422">
        <v>19798</v>
      </c>
      <c r="C304" s="422" t="s">
        <v>11</v>
      </c>
      <c r="D304" t="s">
        <v>13</v>
      </c>
      <c r="E304" s="48"/>
      <c r="F304" s="2">
        <v>14.7</v>
      </c>
      <c r="G304" s="2">
        <f t="shared" si="4"/>
        <v>0</v>
      </c>
    </row>
    <row r="305" spans="1:7" ht="15.75" customHeight="1">
      <c r="A305" s="31">
        <v>43890</v>
      </c>
      <c r="B305" s="421" t="s">
        <v>10</v>
      </c>
      <c r="C305" s="421" t="s">
        <v>17</v>
      </c>
      <c r="D305" t="s">
        <v>12</v>
      </c>
      <c r="E305" s="48">
        <v>298.8</v>
      </c>
      <c r="G305" s="2">
        <f t="shared" si="4"/>
        <v>298.8</v>
      </c>
    </row>
    <row r="306" spans="1:7" ht="15.75" customHeight="1">
      <c r="B306" s="422"/>
      <c r="C306" s="422"/>
      <c r="D306" t="s">
        <v>13</v>
      </c>
      <c r="E306" s="48">
        <v>15.8</v>
      </c>
      <c r="G306" s="2">
        <f t="shared" si="4"/>
        <v>314.60000000000002</v>
      </c>
    </row>
    <row r="307" spans="1:7" ht="15.75" customHeight="1">
      <c r="B307" s="422"/>
      <c r="C307" s="422"/>
      <c r="D307" t="s">
        <v>14</v>
      </c>
      <c r="E307" s="48">
        <v>58</v>
      </c>
      <c r="G307" s="2">
        <f t="shared" si="4"/>
        <v>372.6</v>
      </c>
    </row>
    <row r="308" spans="1:7" ht="15.75" customHeight="1">
      <c r="B308" s="422"/>
      <c r="C308" s="422"/>
      <c r="D308" t="s">
        <v>15</v>
      </c>
      <c r="E308" s="48">
        <v>5</v>
      </c>
      <c r="G308" s="2">
        <f t="shared" si="4"/>
        <v>377.6</v>
      </c>
    </row>
    <row r="309" spans="1:7" ht="15.75" customHeight="1">
      <c r="A309" s="3">
        <v>43890</v>
      </c>
      <c r="B309" s="422" t="s">
        <v>69</v>
      </c>
      <c r="C309" s="422" t="s">
        <v>17</v>
      </c>
      <c r="D309" t="s">
        <v>14</v>
      </c>
      <c r="E309" s="48"/>
      <c r="F309" s="2">
        <v>58</v>
      </c>
      <c r="G309" s="2">
        <f t="shared" si="4"/>
        <v>319.60000000000002</v>
      </c>
    </row>
    <row r="310" spans="1:7" ht="15.75" customHeight="1">
      <c r="A310" s="3">
        <v>43890</v>
      </c>
      <c r="B310" s="422" t="s">
        <v>69</v>
      </c>
      <c r="C310" s="422" t="s">
        <v>17</v>
      </c>
      <c r="D310" t="s">
        <v>29</v>
      </c>
      <c r="E310" s="48"/>
      <c r="F310" s="2">
        <v>5</v>
      </c>
      <c r="G310" s="2">
        <f t="shared" si="4"/>
        <v>314.60000000000002</v>
      </c>
    </row>
    <row r="311" spans="1:7" ht="15.75" customHeight="1">
      <c r="A311" s="3">
        <v>43955</v>
      </c>
      <c r="B311" s="422">
        <v>19936</v>
      </c>
      <c r="C311" s="422" t="s">
        <v>17</v>
      </c>
      <c r="D311" t="s">
        <v>12</v>
      </c>
      <c r="E311" s="48"/>
      <c r="F311" s="2">
        <v>298.8</v>
      </c>
      <c r="G311" s="2">
        <f t="shared" si="4"/>
        <v>15.800000000000011</v>
      </c>
    </row>
    <row r="312" spans="1:7" ht="15.75" customHeight="1">
      <c r="A312" s="3">
        <v>43955</v>
      </c>
      <c r="B312" s="422">
        <v>19936</v>
      </c>
      <c r="C312" s="422" t="s">
        <v>17</v>
      </c>
      <c r="D312" t="s">
        <v>13</v>
      </c>
      <c r="E312" s="48"/>
      <c r="F312" s="2">
        <v>15.8</v>
      </c>
      <c r="G312" s="2">
        <f t="shared" si="4"/>
        <v>0</v>
      </c>
    </row>
    <row r="313" spans="1:7" ht="15.75" customHeight="1">
      <c r="A313" s="31">
        <v>43921</v>
      </c>
      <c r="B313" s="421" t="s">
        <v>10</v>
      </c>
      <c r="C313" s="421" t="s">
        <v>18</v>
      </c>
      <c r="D313" t="s">
        <v>12</v>
      </c>
      <c r="E313" s="48">
        <v>312.2</v>
      </c>
      <c r="G313" s="2">
        <f t="shared" si="4"/>
        <v>312.2</v>
      </c>
    </row>
    <row r="314" spans="1:7" ht="15.75" customHeight="1">
      <c r="B314" s="422"/>
      <c r="C314" s="422"/>
      <c r="D314" t="s">
        <v>13</v>
      </c>
      <c r="E314" s="48">
        <v>16</v>
      </c>
      <c r="G314" s="2">
        <f t="shared" si="4"/>
        <v>328.2</v>
      </c>
    </row>
    <row r="315" spans="1:7" ht="15.75" customHeight="1">
      <c r="B315" s="422"/>
      <c r="C315" s="422"/>
      <c r="D315" t="s">
        <v>14</v>
      </c>
      <c r="E315" s="48">
        <v>60</v>
      </c>
      <c r="G315" s="2">
        <f t="shared" si="4"/>
        <v>388.2</v>
      </c>
    </row>
    <row r="316" spans="1:7" ht="15.75" customHeight="1">
      <c r="B316" s="422"/>
      <c r="C316" s="422"/>
      <c r="D316" t="s">
        <v>15</v>
      </c>
      <c r="E316" s="48">
        <v>5</v>
      </c>
      <c r="G316" s="2">
        <f t="shared" si="4"/>
        <v>393.2</v>
      </c>
    </row>
    <row r="317" spans="1:7" ht="15.75" customHeight="1">
      <c r="A317" s="3">
        <v>43921</v>
      </c>
      <c r="B317" s="422" t="s">
        <v>69</v>
      </c>
      <c r="C317" s="422" t="s">
        <v>18</v>
      </c>
      <c r="D317" t="s">
        <v>14</v>
      </c>
      <c r="E317" s="48"/>
      <c r="F317" s="2">
        <v>60</v>
      </c>
      <c r="G317" s="2">
        <f t="shared" si="4"/>
        <v>333.2</v>
      </c>
    </row>
    <row r="318" spans="1:7" ht="15.75" customHeight="1">
      <c r="A318" s="3">
        <v>43921</v>
      </c>
      <c r="B318" s="422" t="s">
        <v>69</v>
      </c>
      <c r="C318" s="422" t="s">
        <v>18</v>
      </c>
      <c r="D318" t="s">
        <v>15</v>
      </c>
      <c r="E318" s="48"/>
      <c r="F318" s="2">
        <v>5</v>
      </c>
      <c r="G318" s="2">
        <f t="shared" si="4"/>
        <v>328.2</v>
      </c>
    </row>
    <row r="319" spans="1:7" ht="15.75" customHeight="1">
      <c r="A319" s="3">
        <v>44061</v>
      </c>
      <c r="B319" s="422">
        <v>20192</v>
      </c>
      <c r="C319" s="422" t="s">
        <v>18</v>
      </c>
      <c r="D319" t="s">
        <v>12</v>
      </c>
      <c r="E319" s="48"/>
      <c r="F319" s="2">
        <v>312.2</v>
      </c>
      <c r="G319" s="2">
        <f t="shared" si="4"/>
        <v>16</v>
      </c>
    </row>
    <row r="320" spans="1:7" ht="15.75" customHeight="1">
      <c r="A320" s="3">
        <v>44061</v>
      </c>
      <c r="B320" s="422">
        <v>20192</v>
      </c>
      <c r="C320" s="422" t="s">
        <v>18</v>
      </c>
      <c r="D320" t="s">
        <v>13</v>
      </c>
      <c r="E320" s="48"/>
      <c r="F320" s="2">
        <v>16</v>
      </c>
      <c r="G320" s="2">
        <f t="shared" si="4"/>
        <v>0</v>
      </c>
    </row>
    <row r="321" spans="1:7" ht="15.75" customHeight="1">
      <c r="A321" s="31">
        <v>43951</v>
      </c>
      <c r="B321" s="421" t="s">
        <v>10</v>
      </c>
      <c r="C321" s="421" t="s">
        <v>19</v>
      </c>
      <c r="D321" t="s">
        <v>12</v>
      </c>
      <c r="E321" s="48">
        <v>323.60000000000002</v>
      </c>
      <c r="G321" s="2">
        <f t="shared" si="4"/>
        <v>323.60000000000002</v>
      </c>
    </row>
    <row r="322" spans="1:7" ht="15.75" customHeight="1">
      <c r="B322" s="422"/>
      <c r="C322" s="422"/>
      <c r="D322" t="s">
        <v>13</v>
      </c>
      <c r="E322" s="48">
        <v>25.4</v>
      </c>
      <c r="G322" s="2">
        <f t="shared" si="4"/>
        <v>349</v>
      </c>
    </row>
    <row r="323" spans="1:7" ht="15.75" customHeight="1">
      <c r="B323" s="422"/>
      <c r="C323" s="422"/>
      <c r="D323" t="s">
        <v>14</v>
      </c>
      <c r="E323" s="48">
        <v>60</v>
      </c>
      <c r="G323" s="2">
        <f t="shared" si="4"/>
        <v>409</v>
      </c>
    </row>
    <row r="324" spans="1:7" ht="15.75" customHeight="1">
      <c r="B324" s="422"/>
      <c r="C324" s="422"/>
      <c r="D324" t="s">
        <v>15</v>
      </c>
      <c r="E324" s="48">
        <v>5</v>
      </c>
      <c r="G324" s="2">
        <f t="shared" si="4"/>
        <v>414</v>
      </c>
    </row>
    <row r="325" spans="1:7" ht="15.75" customHeight="1">
      <c r="A325" s="3">
        <v>43951</v>
      </c>
      <c r="B325" s="422" t="s">
        <v>69</v>
      </c>
      <c r="C325" s="422" t="s">
        <v>19</v>
      </c>
      <c r="D325" t="s">
        <v>14</v>
      </c>
      <c r="E325" s="48"/>
      <c r="F325" s="2">
        <v>60</v>
      </c>
      <c r="G325" s="2">
        <f t="shared" si="4"/>
        <v>354</v>
      </c>
    </row>
    <row r="326" spans="1:7" ht="15.75" customHeight="1">
      <c r="A326" s="3">
        <v>43951</v>
      </c>
      <c r="B326" s="422" t="s">
        <v>69</v>
      </c>
      <c r="C326" s="422" t="s">
        <v>19</v>
      </c>
      <c r="D326" t="s">
        <v>15</v>
      </c>
      <c r="E326" s="48"/>
      <c r="F326" s="2">
        <v>5</v>
      </c>
      <c r="G326" s="2">
        <f t="shared" si="4"/>
        <v>349</v>
      </c>
    </row>
    <row r="327" spans="1:7" ht="15.75" customHeight="1">
      <c r="A327" s="3">
        <v>44061</v>
      </c>
      <c r="B327" s="422">
        <v>20192</v>
      </c>
      <c r="C327" s="422" t="s">
        <v>19</v>
      </c>
      <c r="D327" t="s">
        <v>12</v>
      </c>
      <c r="E327" s="48"/>
      <c r="F327" s="2">
        <v>300.5</v>
      </c>
      <c r="G327" s="2">
        <f t="shared" si="4"/>
        <v>48.5</v>
      </c>
    </row>
    <row r="328" spans="1:7" ht="15.75" customHeight="1">
      <c r="A328" s="3">
        <v>44061</v>
      </c>
      <c r="B328" s="422">
        <v>20192</v>
      </c>
      <c r="C328" s="422" t="s">
        <v>19</v>
      </c>
      <c r="D328" t="s">
        <v>13</v>
      </c>
      <c r="E328" s="48"/>
      <c r="F328" s="2">
        <v>15.8</v>
      </c>
      <c r="G328" s="2">
        <f t="shared" ref="G328:G399" si="5">+G327+E328-F328</f>
        <v>32.700000000000003</v>
      </c>
    </row>
    <row r="329" spans="1:7" ht="15.75" customHeight="1">
      <c r="A329" s="3">
        <v>44151</v>
      </c>
      <c r="B329" s="422">
        <v>20692</v>
      </c>
      <c r="C329" s="422" t="s">
        <v>19</v>
      </c>
      <c r="D329" t="s">
        <v>12</v>
      </c>
      <c r="E329" s="48"/>
      <c r="F329" s="2">
        <v>23.1</v>
      </c>
      <c r="G329" s="2">
        <f t="shared" si="5"/>
        <v>9.6000000000000014</v>
      </c>
    </row>
    <row r="330" spans="1:7" ht="15.75" customHeight="1">
      <c r="A330" s="3">
        <v>44151</v>
      </c>
      <c r="B330" s="422">
        <v>20692</v>
      </c>
      <c r="C330" s="422" t="s">
        <v>19</v>
      </c>
      <c r="D330" t="s">
        <v>13</v>
      </c>
      <c r="E330" s="48"/>
      <c r="F330" s="2">
        <v>9.6</v>
      </c>
      <c r="G330" s="2">
        <f t="shared" si="5"/>
        <v>0</v>
      </c>
    </row>
    <row r="331" spans="1:7" ht="15.75" customHeight="1">
      <c r="A331" s="31">
        <v>43982</v>
      </c>
      <c r="B331" s="421" t="s">
        <v>10</v>
      </c>
      <c r="C331" s="421" t="s">
        <v>20</v>
      </c>
      <c r="D331" t="s">
        <v>12</v>
      </c>
      <c r="E331" s="49">
        <v>300.8</v>
      </c>
      <c r="F331" s="45"/>
      <c r="G331" s="2">
        <f t="shared" si="5"/>
        <v>300.8</v>
      </c>
    </row>
    <row r="332" spans="1:7" ht="15.75" customHeight="1">
      <c r="B332" s="422"/>
      <c r="C332" s="422"/>
      <c r="D332" t="s">
        <v>13</v>
      </c>
      <c r="E332" s="49">
        <v>13.7</v>
      </c>
      <c r="F332" s="45"/>
      <c r="G332" s="2">
        <f t="shared" si="5"/>
        <v>314.5</v>
      </c>
    </row>
    <row r="333" spans="1:7" ht="15.75" customHeight="1">
      <c r="B333" s="422"/>
      <c r="C333" s="422"/>
      <c r="D333" t="s">
        <v>14</v>
      </c>
      <c r="E333" s="49">
        <v>60</v>
      </c>
      <c r="F333" s="45"/>
      <c r="G333" s="2">
        <f t="shared" si="5"/>
        <v>374.5</v>
      </c>
    </row>
    <row r="334" spans="1:7" ht="15.75" customHeight="1">
      <c r="B334" s="422"/>
      <c r="C334" s="422"/>
      <c r="D334" t="s">
        <v>29</v>
      </c>
      <c r="E334" s="49">
        <v>5</v>
      </c>
      <c r="F334" s="45"/>
      <c r="G334" s="2">
        <f t="shared" si="5"/>
        <v>379.5</v>
      </c>
    </row>
    <row r="335" spans="1:7" ht="13.5" customHeight="1">
      <c r="A335" s="3">
        <v>43982</v>
      </c>
      <c r="B335" s="422" t="s">
        <v>69</v>
      </c>
      <c r="C335" s="422" t="s">
        <v>20</v>
      </c>
      <c r="D335" t="s">
        <v>31</v>
      </c>
      <c r="E335" s="49"/>
      <c r="F335" s="45">
        <v>50</v>
      </c>
      <c r="G335" s="2">
        <f t="shared" si="5"/>
        <v>329.5</v>
      </c>
    </row>
    <row r="336" spans="1:7" ht="13.5" customHeight="1">
      <c r="A336" s="3">
        <v>44061</v>
      </c>
      <c r="B336" s="422">
        <v>20192</v>
      </c>
      <c r="C336" s="422" t="s">
        <v>20</v>
      </c>
      <c r="D336" t="s">
        <v>12</v>
      </c>
      <c r="E336" s="49"/>
      <c r="F336" s="45">
        <v>300.8</v>
      </c>
      <c r="G336" s="2">
        <f t="shared" si="5"/>
        <v>28.699999999999989</v>
      </c>
    </row>
    <row r="337" spans="1:7" ht="13.5" customHeight="1">
      <c r="A337" s="3">
        <v>44061</v>
      </c>
      <c r="B337" s="422">
        <v>20192</v>
      </c>
      <c r="C337" s="422" t="s">
        <v>20</v>
      </c>
      <c r="D337" t="s">
        <v>13</v>
      </c>
      <c r="E337" s="49"/>
      <c r="F337" s="45">
        <v>13.7</v>
      </c>
      <c r="G337" s="2">
        <f t="shared" si="5"/>
        <v>14.999999999999989</v>
      </c>
    </row>
    <row r="338" spans="1:7" ht="13.5" customHeight="1">
      <c r="A338" s="3">
        <v>44061</v>
      </c>
      <c r="B338" s="422">
        <v>20192</v>
      </c>
      <c r="C338" s="422" t="s">
        <v>20</v>
      </c>
      <c r="D338" t="s">
        <v>14</v>
      </c>
      <c r="E338" s="49"/>
      <c r="F338" s="45">
        <v>10</v>
      </c>
      <c r="G338" s="2">
        <f t="shared" si="5"/>
        <v>4.9999999999999893</v>
      </c>
    </row>
    <row r="339" spans="1:7" ht="13.5" customHeight="1">
      <c r="A339" s="3">
        <v>44061</v>
      </c>
      <c r="B339" s="422">
        <v>20192</v>
      </c>
      <c r="C339" s="422" t="s">
        <v>20</v>
      </c>
      <c r="D339" t="s">
        <v>29</v>
      </c>
      <c r="E339" s="49"/>
      <c r="F339" s="45">
        <v>5</v>
      </c>
      <c r="G339" s="2">
        <f t="shared" si="5"/>
        <v>-1.0658141036401503E-14</v>
      </c>
    </row>
    <row r="340" spans="1:7">
      <c r="A340" s="31">
        <v>44012</v>
      </c>
      <c r="B340" s="421" t="s">
        <v>10</v>
      </c>
      <c r="C340" s="421" t="s">
        <v>21</v>
      </c>
      <c r="D340" t="s">
        <v>12</v>
      </c>
      <c r="E340" s="28">
        <v>265.89999999999998</v>
      </c>
      <c r="G340" s="2">
        <f t="shared" si="5"/>
        <v>265.89999999999998</v>
      </c>
    </row>
    <row r="341" spans="1:7">
      <c r="B341" s="422"/>
      <c r="C341" s="422"/>
      <c r="D341" t="s">
        <v>13</v>
      </c>
      <c r="E341" s="28">
        <v>6.6</v>
      </c>
      <c r="G341" s="2">
        <f t="shared" si="5"/>
        <v>272.5</v>
      </c>
    </row>
    <row r="342" spans="1:7">
      <c r="B342" s="422"/>
      <c r="C342" s="422"/>
      <c r="D342" t="s">
        <v>14</v>
      </c>
      <c r="E342" s="28">
        <v>60</v>
      </c>
      <c r="G342" s="2">
        <f t="shared" si="5"/>
        <v>332.5</v>
      </c>
    </row>
    <row r="343" spans="1:7">
      <c r="B343" s="422"/>
      <c r="C343" s="422"/>
      <c r="D343" t="s">
        <v>29</v>
      </c>
      <c r="E343" s="28">
        <v>5</v>
      </c>
      <c r="G343" s="2">
        <f t="shared" si="5"/>
        <v>337.5</v>
      </c>
    </row>
    <row r="344" spans="1:7">
      <c r="A344" s="3">
        <v>44061</v>
      </c>
      <c r="B344" s="422">
        <v>20193</v>
      </c>
      <c r="C344" s="422" t="s">
        <v>21</v>
      </c>
      <c r="D344" t="s">
        <v>12</v>
      </c>
      <c r="F344" s="2">
        <v>265.89999999999998</v>
      </c>
      <c r="G344" s="2">
        <f t="shared" si="5"/>
        <v>71.600000000000023</v>
      </c>
    </row>
    <row r="345" spans="1:7">
      <c r="A345" s="3">
        <v>44061</v>
      </c>
      <c r="B345" s="422">
        <v>20193</v>
      </c>
      <c r="C345" s="422" t="s">
        <v>21</v>
      </c>
      <c r="D345" t="s">
        <v>13</v>
      </c>
      <c r="F345" s="2">
        <v>6.6</v>
      </c>
      <c r="G345" s="2">
        <f t="shared" si="5"/>
        <v>65.000000000000028</v>
      </c>
    </row>
    <row r="346" spans="1:7">
      <c r="A346" s="3">
        <v>44061</v>
      </c>
      <c r="B346" s="422">
        <v>20193</v>
      </c>
      <c r="C346" s="422" t="s">
        <v>21</v>
      </c>
      <c r="D346" t="s">
        <v>14</v>
      </c>
      <c r="F346" s="2">
        <v>60</v>
      </c>
      <c r="G346" s="2">
        <f t="shared" si="5"/>
        <v>5.0000000000000284</v>
      </c>
    </row>
    <row r="347" spans="1:7">
      <c r="A347" s="3">
        <v>44061</v>
      </c>
      <c r="B347" s="422">
        <v>20193</v>
      </c>
      <c r="C347" s="422" t="s">
        <v>21</v>
      </c>
      <c r="D347" t="s">
        <v>29</v>
      </c>
      <c r="F347" s="2">
        <v>5</v>
      </c>
      <c r="G347" s="2">
        <f t="shared" si="5"/>
        <v>2.8421709430404007E-14</v>
      </c>
    </row>
    <row r="348" spans="1:7">
      <c r="A348" s="31">
        <v>44043</v>
      </c>
      <c r="B348" s="421" t="s">
        <v>10</v>
      </c>
      <c r="C348" s="421" t="s">
        <v>22</v>
      </c>
      <c r="D348" t="s">
        <v>12</v>
      </c>
      <c r="E348" s="28">
        <v>217.5</v>
      </c>
      <c r="G348" s="2">
        <f t="shared" si="5"/>
        <v>217.50000000000003</v>
      </c>
    </row>
    <row r="349" spans="1:7">
      <c r="B349" s="422"/>
      <c r="C349" s="422"/>
      <c r="D349" t="s">
        <v>13</v>
      </c>
      <c r="E349" s="28">
        <v>20.5</v>
      </c>
      <c r="G349" s="2">
        <f t="shared" si="5"/>
        <v>238.00000000000003</v>
      </c>
    </row>
    <row r="350" spans="1:7">
      <c r="B350" s="422"/>
      <c r="C350" s="422"/>
      <c r="D350" t="s">
        <v>14</v>
      </c>
      <c r="E350" s="28">
        <v>60</v>
      </c>
      <c r="G350" s="2">
        <f t="shared" si="5"/>
        <v>298</v>
      </c>
    </row>
    <row r="351" spans="1:7">
      <c r="B351" s="422"/>
      <c r="C351" s="422"/>
      <c r="D351" t="s">
        <v>29</v>
      </c>
      <c r="E351" s="28">
        <v>5</v>
      </c>
      <c r="G351" s="2">
        <f t="shared" si="5"/>
        <v>303</v>
      </c>
    </row>
    <row r="352" spans="1:7">
      <c r="B352" s="422"/>
      <c r="C352" s="422"/>
      <c r="D352" s="62" t="s">
        <v>32</v>
      </c>
      <c r="E352" s="28">
        <v>10</v>
      </c>
      <c r="G352" s="2">
        <f t="shared" si="5"/>
        <v>313</v>
      </c>
    </row>
    <row r="353" spans="1:7">
      <c r="B353" s="422"/>
      <c r="C353" s="422"/>
      <c r="D353" s="62" t="s">
        <v>72</v>
      </c>
      <c r="E353" s="28">
        <v>10</v>
      </c>
      <c r="G353" s="2">
        <f t="shared" si="5"/>
        <v>323</v>
      </c>
    </row>
    <row r="354" spans="1:7">
      <c r="A354" s="3">
        <v>44043</v>
      </c>
      <c r="B354" s="422" t="s">
        <v>69</v>
      </c>
      <c r="C354" s="422" t="s">
        <v>22</v>
      </c>
      <c r="D354" t="s">
        <v>14</v>
      </c>
      <c r="F354" s="2">
        <v>60</v>
      </c>
      <c r="G354" s="2">
        <f t="shared" si="5"/>
        <v>263</v>
      </c>
    </row>
    <row r="355" spans="1:7">
      <c r="A355" s="3">
        <v>44043</v>
      </c>
      <c r="B355" s="422" t="s">
        <v>69</v>
      </c>
      <c r="C355" s="422" t="s">
        <v>22</v>
      </c>
      <c r="D355" t="s">
        <v>15</v>
      </c>
      <c r="F355" s="2">
        <v>5</v>
      </c>
      <c r="G355" s="2">
        <f t="shared" si="5"/>
        <v>258</v>
      </c>
    </row>
    <row r="356" spans="1:7">
      <c r="A356" s="3">
        <v>44106</v>
      </c>
      <c r="B356" s="422">
        <v>20355</v>
      </c>
      <c r="C356" s="422" t="s">
        <v>22</v>
      </c>
      <c r="D356" t="s">
        <v>12</v>
      </c>
      <c r="F356" s="28">
        <v>217.5</v>
      </c>
      <c r="G356" s="2">
        <f t="shared" si="5"/>
        <v>40.5</v>
      </c>
    </row>
    <row r="357" spans="1:7">
      <c r="A357" s="3">
        <v>44106</v>
      </c>
      <c r="B357" s="422">
        <v>20355</v>
      </c>
      <c r="C357" s="422" t="s">
        <v>22</v>
      </c>
      <c r="D357" t="s">
        <v>13</v>
      </c>
      <c r="F357" s="28">
        <v>20.5</v>
      </c>
      <c r="G357" s="2">
        <f t="shared" si="5"/>
        <v>20</v>
      </c>
    </row>
    <row r="358" spans="1:7">
      <c r="A358" s="3">
        <v>44273</v>
      </c>
      <c r="B358" s="422">
        <v>21940</v>
      </c>
      <c r="C358" s="422" t="s">
        <v>22</v>
      </c>
      <c r="D358" s="62" t="s">
        <v>32</v>
      </c>
      <c r="F358" s="28">
        <v>10</v>
      </c>
      <c r="G358" s="2">
        <f t="shared" si="5"/>
        <v>10</v>
      </c>
    </row>
    <row r="359" spans="1:7">
      <c r="A359" s="3">
        <v>44273</v>
      </c>
      <c r="B359" s="422">
        <v>21940</v>
      </c>
      <c r="C359" s="422" t="s">
        <v>22</v>
      </c>
      <c r="D359" s="62" t="s">
        <v>72</v>
      </c>
      <c r="F359" s="28">
        <v>10</v>
      </c>
      <c r="G359" s="2">
        <f t="shared" si="5"/>
        <v>0</v>
      </c>
    </row>
    <row r="360" spans="1:7">
      <c r="A360" s="31">
        <v>44074</v>
      </c>
      <c r="B360" s="421" t="s">
        <v>10</v>
      </c>
      <c r="C360" s="421" t="s">
        <v>23</v>
      </c>
      <c r="D360" t="s">
        <v>12</v>
      </c>
      <c r="E360" s="28">
        <v>209</v>
      </c>
      <c r="G360" s="2">
        <f t="shared" si="5"/>
        <v>209</v>
      </c>
    </row>
    <row r="361" spans="1:7">
      <c r="B361" s="422"/>
      <c r="C361" s="422"/>
      <c r="D361" t="s">
        <v>13</v>
      </c>
      <c r="E361" s="28">
        <v>14.6</v>
      </c>
      <c r="G361" s="2">
        <f t="shared" si="5"/>
        <v>223.6</v>
      </c>
    </row>
    <row r="362" spans="1:7">
      <c r="B362" s="422"/>
      <c r="C362" s="422"/>
      <c r="D362" t="s">
        <v>14</v>
      </c>
      <c r="E362" s="28">
        <v>60</v>
      </c>
      <c r="G362" s="2">
        <f t="shared" si="5"/>
        <v>283.60000000000002</v>
      </c>
    </row>
    <row r="363" spans="1:7">
      <c r="B363" s="422"/>
      <c r="C363" s="422"/>
      <c r="D363" t="s">
        <v>29</v>
      </c>
      <c r="E363" s="28">
        <v>5</v>
      </c>
      <c r="G363" s="2">
        <f t="shared" si="5"/>
        <v>288.60000000000002</v>
      </c>
    </row>
    <row r="364" spans="1:7">
      <c r="B364" s="422"/>
      <c r="C364" s="422"/>
      <c r="D364" t="s">
        <v>33</v>
      </c>
      <c r="E364" s="28">
        <v>15</v>
      </c>
      <c r="G364" s="2">
        <f t="shared" si="5"/>
        <v>303.60000000000002</v>
      </c>
    </row>
    <row r="365" spans="1:7">
      <c r="A365" s="3">
        <v>44074</v>
      </c>
      <c r="B365" s="422" t="s">
        <v>69</v>
      </c>
      <c r="C365" s="422" t="s">
        <v>23</v>
      </c>
      <c r="D365" t="s">
        <v>14</v>
      </c>
      <c r="F365" s="2">
        <v>60</v>
      </c>
      <c r="G365" s="2">
        <f t="shared" si="5"/>
        <v>243.60000000000002</v>
      </c>
    </row>
    <row r="366" spans="1:7">
      <c r="A366" s="3">
        <v>44074</v>
      </c>
      <c r="B366" s="422" t="s">
        <v>69</v>
      </c>
      <c r="C366" s="422" t="s">
        <v>23</v>
      </c>
      <c r="D366" t="s">
        <v>15</v>
      </c>
      <c r="F366" s="2">
        <v>5</v>
      </c>
      <c r="G366" s="2">
        <f t="shared" si="5"/>
        <v>238.60000000000002</v>
      </c>
    </row>
    <row r="367" spans="1:7">
      <c r="A367" s="3">
        <v>44074</v>
      </c>
      <c r="B367" s="422" t="s">
        <v>69</v>
      </c>
      <c r="C367" s="422" t="s">
        <v>23</v>
      </c>
      <c r="D367" t="s">
        <v>33</v>
      </c>
      <c r="F367" s="2">
        <v>4</v>
      </c>
      <c r="G367" s="2">
        <f t="shared" si="5"/>
        <v>234.60000000000002</v>
      </c>
    </row>
    <row r="368" spans="1:7">
      <c r="A368" s="3">
        <v>44130</v>
      </c>
      <c r="B368" s="422">
        <v>20538</v>
      </c>
      <c r="C368" s="422" t="s">
        <v>23</v>
      </c>
      <c r="D368" t="s">
        <v>12</v>
      </c>
      <c r="F368" s="2">
        <v>209</v>
      </c>
      <c r="G368" s="2">
        <f t="shared" si="5"/>
        <v>25.600000000000023</v>
      </c>
    </row>
    <row r="369" spans="1:7">
      <c r="A369" s="3">
        <v>44130</v>
      </c>
      <c r="B369" s="422">
        <v>20538</v>
      </c>
      <c r="C369" s="422" t="s">
        <v>23</v>
      </c>
      <c r="D369" t="s">
        <v>13</v>
      </c>
      <c r="F369" s="2">
        <v>14.6</v>
      </c>
      <c r="G369" s="2">
        <f t="shared" si="5"/>
        <v>11.000000000000023</v>
      </c>
    </row>
    <row r="370" spans="1:7">
      <c r="A370" s="3">
        <v>44273</v>
      </c>
      <c r="B370" s="422">
        <v>21941</v>
      </c>
      <c r="C370" s="422" t="s">
        <v>23</v>
      </c>
      <c r="D370" t="s">
        <v>33</v>
      </c>
      <c r="F370" s="2">
        <v>11</v>
      </c>
      <c r="G370" s="2">
        <f t="shared" si="5"/>
        <v>2.3092638912203256E-14</v>
      </c>
    </row>
    <row r="371" spans="1:7">
      <c r="A371" s="31">
        <v>44104</v>
      </c>
      <c r="B371" s="421" t="s">
        <v>10</v>
      </c>
      <c r="C371" s="421" t="s">
        <v>24</v>
      </c>
      <c r="D371" t="s">
        <v>12</v>
      </c>
      <c r="E371" s="28">
        <v>218.7</v>
      </c>
      <c r="G371" s="2">
        <f t="shared" si="5"/>
        <v>218.70000000000002</v>
      </c>
    </row>
    <row r="372" spans="1:7">
      <c r="B372" s="422"/>
      <c r="C372" s="422"/>
      <c r="D372" t="s">
        <v>13</v>
      </c>
      <c r="E372" s="28">
        <v>16.899999999999999</v>
      </c>
      <c r="G372" s="2">
        <f t="shared" si="5"/>
        <v>235.60000000000002</v>
      </c>
    </row>
    <row r="373" spans="1:7">
      <c r="B373" s="422"/>
      <c r="C373" s="422"/>
      <c r="D373" t="s">
        <v>14</v>
      </c>
      <c r="E373" s="28">
        <v>60</v>
      </c>
      <c r="G373" s="2">
        <f t="shared" si="5"/>
        <v>295.60000000000002</v>
      </c>
    </row>
    <row r="374" spans="1:7">
      <c r="B374" s="422"/>
      <c r="C374" s="422"/>
      <c r="D374" t="s">
        <v>29</v>
      </c>
      <c r="E374" s="28">
        <v>5</v>
      </c>
      <c r="G374" s="2">
        <f t="shared" si="5"/>
        <v>300.60000000000002</v>
      </c>
    </row>
    <row r="375" spans="1:7">
      <c r="B375" s="422"/>
      <c r="C375" s="422"/>
      <c r="D375" t="s">
        <v>33</v>
      </c>
      <c r="E375" s="28">
        <v>8.5</v>
      </c>
      <c r="G375" s="2">
        <f t="shared" si="5"/>
        <v>309.10000000000002</v>
      </c>
    </row>
    <row r="376" spans="1:7">
      <c r="A376" s="3">
        <v>44104</v>
      </c>
      <c r="B376" s="422" t="s">
        <v>69</v>
      </c>
      <c r="C376" s="422" t="s">
        <v>24</v>
      </c>
      <c r="D376" t="s">
        <v>14</v>
      </c>
      <c r="F376" s="2">
        <v>60</v>
      </c>
      <c r="G376" s="2">
        <f t="shared" si="5"/>
        <v>249.10000000000002</v>
      </c>
    </row>
    <row r="377" spans="1:7">
      <c r="A377" s="3">
        <v>44104</v>
      </c>
      <c r="B377" s="422" t="s">
        <v>69</v>
      </c>
      <c r="C377" s="422" t="s">
        <v>24</v>
      </c>
      <c r="D377" t="s">
        <v>15</v>
      </c>
      <c r="F377" s="2">
        <v>5</v>
      </c>
      <c r="G377" s="2">
        <f t="shared" si="5"/>
        <v>244.10000000000002</v>
      </c>
    </row>
    <row r="378" spans="1:7">
      <c r="A378" s="3">
        <v>44104</v>
      </c>
      <c r="B378" s="422" t="s">
        <v>69</v>
      </c>
      <c r="C378" s="422" t="s">
        <v>24</v>
      </c>
      <c r="D378" t="s">
        <v>33</v>
      </c>
      <c r="F378" s="2">
        <v>8.5</v>
      </c>
      <c r="G378" s="2">
        <f t="shared" si="5"/>
        <v>235.60000000000002</v>
      </c>
    </row>
    <row r="379" spans="1:7">
      <c r="A379" s="3">
        <v>44175</v>
      </c>
      <c r="B379" s="422">
        <v>21009</v>
      </c>
      <c r="C379" s="422" t="s">
        <v>24</v>
      </c>
      <c r="D379" t="s">
        <v>12</v>
      </c>
      <c r="F379" s="2">
        <v>218.7</v>
      </c>
      <c r="G379" s="2">
        <f t="shared" si="5"/>
        <v>16.900000000000034</v>
      </c>
    </row>
    <row r="380" spans="1:7">
      <c r="A380" s="3">
        <v>44175</v>
      </c>
      <c r="B380" s="422">
        <v>21009</v>
      </c>
      <c r="C380" s="422" t="s">
        <v>24</v>
      </c>
      <c r="D380" t="s">
        <v>13</v>
      </c>
      <c r="F380" s="2">
        <v>16.899999999999999</v>
      </c>
      <c r="G380" s="2">
        <f t="shared" si="5"/>
        <v>3.5527136788005009E-14</v>
      </c>
    </row>
    <row r="381" spans="1:7">
      <c r="A381" s="31">
        <v>44135</v>
      </c>
      <c r="B381" s="421" t="s">
        <v>10</v>
      </c>
      <c r="C381" s="421" t="s">
        <v>25</v>
      </c>
      <c r="D381" t="s">
        <v>12</v>
      </c>
      <c r="E381" s="28">
        <v>256.5</v>
      </c>
      <c r="G381" s="2">
        <f t="shared" si="5"/>
        <v>256.50000000000006</v>
      </c>
    </row>
    <row r="382" spans="1:7">
      <c r="B382" s="422"/>
      <c r="C382" s="422"/>
      <c r="D382" t="s">
        <v>13</v>
      </c>
      <c r="E382" s="28">
        <v>17.899999999999999</v>
      </c>
      <c r="G382" s="2">
        <f t="shared" si="5"/>
        <v>274.40000000000003</v>
      </c>
    </row>
    <row r="383" spans="1:7">
      <c r="B383" s="422"/>
      <c r="C383" s="422"/>
      <c r="D383" t="s">
        <v>14</v>
      </c>
      <c r="E383" s="28">
        <v>60</v>
      </c>
      <c r="G383" s="2">
        <f t="shared" si="5"/>
        <v>334.40000000000003</v>
      </c>
    </row>
    <row r="384" spans="1:7">
      <c r="B384" s="422"/>
      <c r="C384" s="422"/>
      <c r="D384" t="s">
        <v>29</v>
      </c>
      <c r="E384" s="28">
        <v>5</v>
      </c>
      <c r="G384" s="2">
        <f t="shared" si="5"/>
        <v>339.40000000000003</v>
      </c>
    </row>
    <row r="385" spans="1:7">
      <c r="B385" s="422"/>
      <c r="C385" s="422"/>
      <c r="D385" s="62" t="s">
        <v>36</v>
      </c>
      <c r="E385" s="28">
        <v>10</v>
      </c>
      <c r="G385" s="2">
        <f t="shared" si="5"/>
        <v>349.40000000000003</v>
      </c>
    </row>
    <row r="386" spans="1:7">
      <c r="B386" s="422"/>
      <c r="C386" s="422"/>
      <c r="D386" s="62" t="s">
        <v>37</v>
      </c>
      <c r="E386" s="28">
        <v>10</v>
      </c>
      <c r="G386" s="2">
        <f t="shared" si="5"/>
        <v>359.40000000000003</v>
      </c>
    </row>
    <row r="387" spans="1:7">
      <c r="A387" s="3">
        <v>44135</v>
      </c>
      <c r="B387" s="422" t="s">
        <v>69</v>
      </c>
      <c r="C387" s="422" t="s">
        <v>25</v>
      </c>
      <c r="D387" t="s">
        <v>14</v>
      </c>
      <c r="F387" s="2">
        <v>48</v>
      </c>
      <c r="G387" s="2">
        <f t="shared" si="5"/>
        <v>311.40000000000003</v>
      </c>
    </row>
    <row r="388" spans="1:7">
      <c r="A388" s="3">
        <v>44175</v>
      </c>
      <c r="B388" s="422">
        <v>21009</v>
      </c>
      <c r="C388" s="422" t="s">
        <v>25</v>
      </c>
      <c r="D388" t="s">
        <v>12</v>
      </c>
      <c r="F388" s="2">
        <v>256.5</v>
      </c>
      <c r="G388" s="2">
        <f t="shared" si="5"/>
        <v>54.900000000000034</v>
      </c>
    </row>
    <row r="389" spans="1:7">
      <c r="A389" s="3">
        <v>44175</v>
      </c>
      <c r="B389" s="422">
        <v>21009</v>
      </c>
      <c r="C389" s="422" t="s">
        <v>25</v>
      </c>
      <c r="D389" t="s">
        <v>13</v>
      </c>
      <c r="F389" s="2">
        <v>17.899999999999999</v>
      </c>
      <c r="G389" s="2">
        <f t="shared" si="5"/>
        <v>37.000000000000036</v>
      </c>
    </row>
    <row r="390" spans="1:7">
      <c r="A390" s="3">
        <v>44273</v>
      </c>
      <c r="B390" s="422">
        <v>21940</v>
      </c>
      <c r="C390" s="422" t="s">
        <v>25</v>
      </c>
      <c r="D390" s="62" t="s">
        <v>36</v>
      </c>
      <c r="F390" s="2">
        <v>10</v>
      </c>
      <c r="G390" s="2">
        <f t="shared" si="5"/>
        <v>27.000000000000036</v>
      </c>
    </row>
    <row r="391" spans="1:7">
      <c r="A391" s="3">
        <v>44273</v>
      </c>
      <c r="B391" s="422">
        <v>21940</v>
      </c>
      <c r="C391" s="422" t="s">
        <v>25</v>
      </c>
      <c r="D391" s="62" t="s">
        <v>37</v>
      </c>
      <c r="F391" s="2">
        <v>10</v>
      </c>
      <c r="G391" s="2">
        <f t="shared" si="5"/>
        <v>17.000000000000036</v>
      </c>
    </row>
    <row r="392" spans="1:7">
      <c r="A392" s="3">
        <v>44273</v>
      </c>
      <c r="B392" s="422">
        <v>21941</v>
      </c>
      <c r="C392" s="422" t="s">
        <v>25</v>
      </c>
      <c r="D392" s="62" t="s">
        <v>14</v>
      </c>
      <c r="F392" s="2">
        <v>12</v>
      </c>
      <c r="G392" s="2">
        <f t="shared" si="5"/>
        <v>5.0000000000000355</v>
      </c>
    </row>
    <row r="393" spans="1:7">
      <c r="A393" s="3">
        <v>44273</v>
      </c>
      <c r="B393" s="422">
        <v>21941</v>
      </c>
      <c r="C393" s="422" t="s">
        <v>25</v>
      </c>
      <c r="D393" s="62" t="s">
        <v>15</v>
      </c>
      <c r="F393" s="2">
        <v>5</v>
      </c>
      <c r="G393" s="2">
        <f t="shared" si="5"/>
        <v>3.5527136788005009E-14</v>
      </c>
    </row>
    <row r="394" spans="1:7">
      <c r="A394" s="31">
        <v>44165</v>
      </c>
      <c r="B394" s="421" t="s">
        <v>10</v>
      </c>
      <c r="C394" s="421" t="s">
        <v>26</v>
      </c>
      <c r="D394" t="s">
        <v>12</v>
      </c>
      <c r="E394" s="28">
        <v>243.2</v>
      </c>
      <c r="G394" s="2">
        <f t="shared" si="5"/>
        <v>243.20000000000002</v>
      </c>
    </row>
    <row r="395" spans="1:7">
      <c r="B395" s="422"/>
      <c r="C395" s="422"/>
      <c r="D395" t="s">
        <v>13</v>
      </c>
      <c r="E395" s="28">
        <v>18.399999999999999</v>
      </c>
      <c r="G395" s="2">
        <f t="shared" si="5"/>
        <v>261.60000000000002</v>
      </c>
    </row>
    <row r="396" spans="1:7">
      <c r="B396" s="422"/>
      <c r="C396" s="422"/>
      <c r="D396" t="s">
        <v>31</v>
      </c>
      <c r="E396" s="28">
        <v>60</v>
      </c>
      <c r="G396" s="2">
        <f t="shared" si="5"/>
        <v>321.60000000000002</v>
      </c>
    </row>
    <row r="397" spans="1:7">
      <c r="B397" s="422"/>
      <c r="C397" s="422"/>
      <c r="D397" t="s">
        <v>29</v>
      </c>
      <c r="E397" s="28">
        <v>5</v>
      </c>
      <c r="G397" s="2">
        <f t="shared" si="5"/>
        <v>326.60000000000002</v>
      </c>
    </row>
    <row r="398" spans="1:7">
      <c r="A398" s="3">
        <v>44165</v>
      </c>
      <c r="B398" s="422" t="s">
        <v>69</v>
      </c>
      <c r="C398" s="422" t="s">
        <v>26</v>
      </c>
      <c r="D398" s="62" t="s">
        <v>14</v>
      </c>
      <c r="E398" s="5"/>
      <c r="F398" s="2">
        <v>60</v>
      </c>
      <c r="G398" s="2">
        <f t="shared" si="5"/>
        <v>266.60000000000002</v>
      </c>
    </row>
    <row r="399" spans="1:7">
      <c r="A399" s="3">
        <v>44165</v>
      </c>
      <c r="B399" s="422" t="s">
        <v>69</v>
      </c>
      <c r="C399" s="422" t="s">
        <v>26</v>
      </c>
      <c r="D399" s="62" t="s">
        <v>29</v>
      </c>
      <c r="E399" s="5"/>
      <c r="F399" s="2">
        <v>5</v>
      </c>
      <c r="G399" s="2">
        <f t="shared" si="5"/>
        <v>261.60000000000002</v>
      </c>
    </row>
    <row r="400" spans="1:7">
      <c r="A400" s="3">
        <v>44183</v>
      </c>
      <c r="B400" s="422">
        <v>21136</v>
      </c>
      <c r="C400" s="422" t="s">
        <v>26</v>
      </c>
      <c r="D400" s="62" t="s">
        <v>12</v>
      </c>
      <c r="E400" s="5"/>
      <c r="F400" s="2">
        <v>243.2</v>
      </c>
      <c r="G400" s="2">
        <f t="shared" ref="G400:G463" si="6">+G399+E400-F400</f>
        <v>18.400000000000034</v>
      </c>
    </row>
    <row r="401" spans="1:7">
      <c r="A401" s="3">
        <v>44183</v>
      </c>
      <c r="B401" s="422">
        <v>21136</v>
      </c>
      <c r="C401" s="422" t="s">
        <v>26</v>
      </c>
      <c r="D401" s="62" t="s">
        <v>13</v>
      </c>
      <c r="E401" s="5"/>
      <c r="F401" s="2">
        <v>18.399999999999999</v>
      </c>
      <c r="G401" s="2">
        <f t="shared" si="6"/>
        <v>3.5527136788005009E-14</v>
      </c>
    </row>
    <row r="402" spans="1:7">
      <c r="A402" s="31">
        <v>44196</v>
      </c>
      <c r="B402" s="421" t="s">
        <v>10</v>
      </c>
      <c r="C402" s="421" t="s">
        <v>27</v>
      </c>
      <c r="D402" t="s">
        <v>12</v>
      </c>
      <c r="E402" s="67">
        <v>278.3</v>
      </c>
      <c r="G402" s="2">
        <f t="shared" si="6"/>
        <v>278.30000000000007</v>
      </c>
    </row>
    <row r="403" spans="1:7">
      <c r="B403" s="422"/>
      <c r="C403" s="422"/>
      <c r="D403" t="s">
        <v>13</v>
      </c>
      <c r="E403" s="67">
        <v>16.3</v>
      </c>
      <c r="G403" s="2">
        <f t="shared" si="6"/>
        <v>294.60000000000008</v>
      </c>
    </row>
    <row r="404" spans="1:7">
      <c r="B404" s="422"/>
      <c r="C404" s="422"/>
      <c r="D404" t="s">
        <v>31</v>
      </c>
      <c r="E404" s="67">
        <v>60</v>
      </c>
      <c r="G404" s="2">
        <f t="shared" si="6"/>
        <v>354.60000000000008</v>
      </c>
    </row>
    <row r="405" spans="1:7">
      <c r="B405" s="422"/>
      <c r="C405" s="422"/>
      <c r="D405" t="s">
        <v>29</v>
      </c>
      <c r="E405" s="67">
        <v>5</v>
      </c>
      <c r="G405" s="2">
        <f t="shared" si="6"/>
        <v>359.60000000000008</v>
      </c>
    </row>
    <row r="406" spans="1:7">
      <c r="A406" s="70">
        <v>44196</v>
      </c>
      <c r="B406" s="422" t="s">
        <v>69</v>
      </c>
      <c r="C406" s="422" t="s">
        <v>27</v>
      </c>
      <c r="D406" t="s">
        <v>31</v>
      </c>
      <c r="E406" s="2"/>
      <c r="F406" s="2">
        <v>60</v>
      </c>
      <c r="G406" s="2">
        <f t="shared" si="6"/>
        <v>299.60000000000008</v>
      </c>
    </row>
    <row r="407" spans="1:7">
      <c r="A407" s="70">
        <v>44196</v>
      </c>
      <c r="B407" s="422" t="s">
        <v>69</v>
      </c>
      <c r="C407" s="422" t="s">
        <v>27</v>
      </c>
      <c r="D407" t="s">
        <v>29</v>
      </c>
      <c r="E407" s="2"/>
      <c r="F407" s="2">
        <v>5</v>
      </c>
      <c r="G407" s="2">
        <f t="shared" si="6"/>
        <v>294.60000000000008</v>
      </c>
    </row>
    <row r="408" spans="1:7">
      <c r="A408" s="70">
        <v>44222</v>
      </c>
      <c r="B408" s="422">
        <v>21425</v>
      </c>
      <c r="C408" s="422" t="s">
        <v>27</v>
      </c>
      <c r="D408" t="s">
        <v>12</v>
      </c>
      <c r="E408" s="2"/>
      <c r="F408" s="2">
        <v>278.3</v>
      </c>
      <c r="G408" s="2">
        <f t="shared" si="6"/>
        <v>16.300000000000068</v>
      </c>
    </row>
    <row r="409" spans="1:7">
      <c r="A409" s="70">
        <v>44222</v>
      </c>
      <c r="B409" s="422">
        <v>21425</v>
      </c>
      <c r="C409" s="422" t="s">
        <v>27</v>
      </c>
      <c r="D409" t="s">
        <v>13</v>
      </c>
      <c r="E409" s="2"/>
      <c r="F409" s="2">
        <v>16.3</v>
      </c>
      <c r="G409" s="2">
        <f t="shared" si="6"/>
        <v>6.7501559897209518E-14</v>
      </c>
    </row>
    <row r="410" spans="1:7">
      <c r="A410" s="31">
        <v>44227</v>
      </c>
      <c r="B410" s="421" t="s">
        <v>10</v>
      </c>
      <c r="C410" s="421" t="s">
        <v>11</v>
      </c>
      <c r="D410" t="s">
        <v>12</v>
      </c>
      <c r="E410" s="67">
        <v>297.10000000000002</v>
      </c>
      <c r="G410" s="2">
        <f t="shared" si="6"/>
        <v>297.10000000000008</v>
      </c>
    </row>
    <row r="411" spans="1:7">
      <c r="B411" s="422"/>
      <c r="C411" s="422"/>
      <c r="D411" t="s">
        <v>13</v>
      </c>
      <c r="E411" s="67">
        <v>20.7</v>
      </c>
      <c r="G411" s="2">
        <f t="shared" si="6"/>
        <v>317.80000000000007</v>
      </c>
    </row>
    <row r="412" spans="1:7">
      <c r="B412" s="422"/>
      <c r="C412" s="422"/>
      <c r="D412" t="s">
        <v>31</v>
      </c>
      <c r="E412" s="67">
        <v>60</v>
      </c>
      <c r="G412" s="2">
        <f t="shared" si="6"/>
        <v>377.80000000000007</v>
      </c>
    </row>
    <row r="413" spans="1:7">
      <c r="B413" s="422"/>
      <c r="C413" s="422"/>
      <c r="D413" t="s">
        <v>29</v>
      </c>
      <c r="E413" s="67">
        <v>5</v>
      </c>
      <c r="G413" s="2">
        <f t="shared" si="6"/>
        <v>382.80000000000007</v>
      </c>
    </row>
    <row r="414" spans="1:7">
      <c r="A414" s="70">
        <v>44227</v>
      </c>
      <c r="B414" s="422" t="s">
        <v>69</v>
      </c>
      <c r="C414" s="422" t="s">
        <v>11</v>
      </c>
      <c r="D414" t="s">
        <v>31</v>
      </c>
      <c r="E414" s="2"/>
      <c r="F414" s="2">
        <v>60</v>
      </c>
      <c r="G414" s="2">
        <f t="shared" si="6"/>
        <v>322.80000000000007</v>
      </c>
    </row>
    <row r="415" spans="1:7">
      <c r="A415" s="70">
        <v>44227</v>
      </c>
      <c r="B415" s="422" t="s">
        <v>69</v>
      </c>
      <c r="C415" s="422" t="s">
        <v>11</v>
      </c>
      <c r="D415" t="s">
        <v>29</v>
      </c>
      <c r="E415" s="2"/>
      <c r="F415" s="2">
        <v>5</v>
      </c>
      <c r="G415" s="2">
        <f t="shared" si="6"/>
        <v>317.80000000000007</v>
      </c>
    </row>
    <row r="416" spans="1:7">
      <c r="A416" s="70">
        <v>44253</v>
      </c>
      <c r="B416" s="422">
        <v>21660</v>
      </c>
      <c r="C416" s="422" t="s">
        <v>11</v>
      </c>
      <c r="D416" t="s">
        <v>12</v>
      </c>
      <c r="E416" s="2"/>
      <c r="F416" s="2">
        <v>297.10000000000002</v>
      </c>
      <c r="G416" s="2">
        <f t="shared" si="6"/>
        <v>20.700000000000045</v>
      </c>
    </row>
    <row r="417" spans="1:7">
      <c r="A417" s="70">
        <v>44253</v>
      </c>
      <c r="B417" s="422">
        <v>21660</v>
      </c>
      <c r="C417" s="422" t="s">
        <v>11</v>
      </c>
      <c r="D417" t="s">
        <v>13</v>
      </c>
      <c r="E417" s="2"/>
      <c r="F417" s="2">
        <v>20.7</v>
      </c>
      <c r="G417" s="2">
        <f t="shared" si="6"/>
        <v>4.6185277824406512E-14</v>
      </c>
    </row>
    <row r="418" spans="1:7">
      <c r="A418" s="31">
        <v>44255</v>
      </c>
      <c r="B418" s="421" t="s">
        <v>10</v>
      </c>
      <c r="C418" s="421" t="s">
        <v>17</v>
      </c>
      <c r="D418" t="s">
        <v>12</v>
      </c>
      <c r="E418" s="67">
        <v>285.2</v>
      </c>
      <c r="G418" s="2">
        <f t="shared" si="6"/>
        <v>285.20000000000005</v>
      </c>
    </row>
    <row r="419" spans="1:7">
      <c r="B419" s="422"/>
      <c r="C419" s="422"/>
      <c r="D419" t="s">
        <v>13</v>
      </c>
      <c r="E419" s="67">
        <v>7.4</v>
      </c>
      <c r="G419" s="2">
        <f t="shared" si="6"/>
        <v>292.60000000000002</v>
      </c>
    </row>
    <row r="420" spans="1:7">
      <c r="B420" s="422"/>
      <c r="C420" s="422"/>
      <c r="D420" t="s">
        <v>31</v>
      </c>
      <c r="E420" s="67">
        <v>56</v>
      </c>
      <c r="G420" s="2">
        <f t="shared" si="6"/>
        <v>348.6</v>
      </c>
    </row>
    <row r="421" spans="1:7">
      <c r="B421" s="422"/>
      <c r="C421" s="422"/>
      <c r="D421" t="s">
        <v>29</v>
      </c>
      <c r="E421" s="67">
        <v>5</v>
      </c>
      <c r="G421" s="2">
        <f t="shared" si="6"/>
        <v>353.6</v>
      </c>
    </row>
    <row r="422" spans="1:7">
      <c r="A422" s="3">
        <v>44255</v>
      </c>
      <c r="B422" s="422" t="s">
        <v>69</v>
      </c>
      <c r="C422" s="422" t="s">
        <v>17</v>
      </c>
      <c r="D422" t="s">
        <v>14</v>
      </c>
      <c r="E422" s="67"/>
      <c r="F422" s="2">
        <v>56</v>
      </c>
      <c r="G422" s="2">
        <f t="shared" si="6"/>
        <v>297.60000000000002</v>
      </c>
    </row>
    <row r="423" spans="1:7">
      <c r="A423" s="3">
        <v>44255</v>
      </c>
      <c r="B423" s="422" t="s">
        <v>69</v>
      </c>
      <c r="C423" s="422" t="s">
        <v>17</v>
      </c>
      <c r="D423" t="s">
        <v>15</v>
      </c>
      <c r="E423" s="67"/>
      <c r="F423" s="2">
        <v>5</v>
      </c>
      <c r="G423" s="2">
        <f t="shared" si="6"/>
        <v>292.60000000000002</v>
      </c>
    </row>
    <row r="424" spans="1:7">
      <c r="A424" s="3">
        <v>44295</v>
      </c>
      <c r="B424" s="422">
        <v>22120</v>
      </c>
      <c r="C424" s="422" t="s">
        <v>17</v>
      </c>
      <c r="D424" t="s">
        <v>12</v>
      </c>
      <c r="E424" s="67"/>
      <c r="F424" s="2">
        <v>285.2</v>
      </c>
      <c r="G424" s="2">
        <f t="shared" si="6"/>
        <v>7.4000000000000341</v>
      </c>
    </row>
    <row r="425" spans="1:7">
      <c r="A425" s="3">
        <v>44295</v>
      </c>
      <c r="B425" s="422">
        <v>22120</v>
      </c>
      <c r="C425" s="422" t="s">
        <v>17</v>
      </c>
      <c r="D425" t="s">
        <v>13</v>
      </c>
      <c r="E425" s="67"/>
      <c r="F425" s="2">
        <v>7.4</v>
      </c>
      <c r="G425" s="2">
        <f t="shared" si="6"/>
        <v>3.3750779948604759E-14</v>
      </c>
    </row>
    <row r="426" spans="1:7">
      <c r="A426" s="31">
        <v>44286</v>
      </c>
      <c r="B426" s="421" t="s">
        <v>10</v>
      </c>
      <c r="C426" s="421" t="s">
        <v>18</v>
      </c>
      <c r="D426" t="s">
        <v>12</v>
      </c>
      <c r="E426" s="67">
        <v>313</v>
      </c>
      <c r="G426" s="2">
        <f t="shared" si="6"/>
        <v>313.00000000000006</v>
      </c>
    </row>
    <row r="427" spans="1:7">
      <c r="B427" s="422"/>
      <c r="C427" s="422"/>
      <c r="D427" t="s">
        <v>13</v>
      </c>
      <c r="E427" s="67">
        <v>5.4</v>
      </c>
      <c r="G427" s="2">
        <f t="shared" si="6"/>
        <v>318.40000000000003</v>
      </c>
    </row>
    <row r="428" spans="1:7">
      <c r="B428" s="422"/>
      <c r="C428" s="422"/>
      <c r="D428" t="s">
        <v>31</v>
      </c>
      <c r="E428" s="67">
        <v>60</v>
      </c>
      <c r="G428" s="2">
        <f t="shared" si="6"/>
        <v>378.40000000000003</v>
      </c>
    </row>
    <row r="429" spans="1:7">
      <c r="B429" s="422"/>
      <c r="C429" s="422"/>
      <c r="D429" t="s">
        <v>29</v>
      </c>
      <c r="E429" s="67">
        <v>5</v>
      </c>
      <c r="G429" s="2">
        <f t="shared" si="6"/>
        <v>383.40000000000003</v>
      </c>
    </row>
    <row r="430" spans="1:7">
      <c r="B430" s="422"/>
      <c r="C430" s="422"/>
      <c r="D430" t="s">
        <v>40</v>
      </c>
      <c r="E430" s="67">
        <v>10</v>
      </c>
      <c r="G430" s="2">
        <f t="shared" si="6"/>
        <v>393.40000000000003</v>
      </c>
    </row>
    <row r="431" spans="1:7">
      <c r="A431" s="3">
        <v>44277</v>
      </c>
      <c r="B431" s="422">
        <v>22017</v>
      </c>
      <c r="C431" s="422" t="s">
        <v>18</v>
      </c>
      <c r="D431" t="s">
        <v>40</v>
      </c>
      <c r="E431" s="67"/>
      <c r="F431" s="2">
        <v>10</v>
      </c>
      <c r="G431" s="2">
        <f t="shared" si="6"/>
        <v>383.40000000000003</v>
      </c>
    </row>
    <row r="432" spans="1:7">
      <c r="A432" s="3">
        <v>44286</v>
      </c>
      <c r="B432" s="422" t="s">
        <v>69</v>
      </c>
      <c r="C432" s="422" t="s">
        <v>18</v>
      </c>
      <c r="D432" t="s">
        <v>14</v>
      </c>
      <c r="E432" s="67"/>
      <c r="F432" s="2">
        <v>60</v>
      </c>
      <c r="G432" s="2">
        <f t="shared" si="6"/>
        <v>323.40000000000003</v>
      </c>
    </row>
    <row r="433" spans="1:7">
      <c r="A433" s="3">
        <v>44286</v>
      </c>
      <c r="B433" s="422" t="s">
        <v>69</v>
      </c>
      <c r="C433" s="422" t="s">
        <v>18</v>
      </c>
      <c r="D433" t="s">
        <v>15</v>
      </c>
      <c r="E433" s="67"/>
      <c r="F433" s="2">
        <v>5</v>
      </c>
      <c r="G433" s="2">
        <f t="shared" si="6"/>
        <v>318.40000000000003</v>
      </c>
    </row>
    <row r="434" spans="1:7">
      <c r="A434" s="3">
        <v>44314</v>
      </c>
      <c r="B434" s="422">
        <v>22276</v>
      </c>
      <c r="C434" s="422" t="s">
        <v>18</v>
      </c>
      <c r="D434" t="s">
        <v>12</v>
      </c>
      <c r="E434" s="67"/>
      <c r="F434" s="2">
        <v>313</v>
      </c>
      <c r="G434" s="2">
        <f t="shared" si="6"/>
        <v>5.4000000000000341</v>
      </c>
    </row>
    <row r="435" spans="1:7">
      <c r="A435" s="3">
        <v>44314</v>
      </c>
      <c r="B435" s="422">
        <v>22276</v>
      </c>
      <c r="C435" s="422" t="s">
        <v>18</v>
      </c>
      <c r="D435" t="s">
        <v>13</v>
      </c>
      <c r="E435" s="67"/>
      <c r="F435" s="2">
        <v>5.4</v>
      </c>
      <c r="G435" s="2">
        <f t="shared" si="6"/>
        <v>3.3750779948604759E-14</v>
      </c>
    </row>
    <row r="436" spans="1:7">
      <c r="A436" s="31">
        <v>44316</v>
      </c>
      <c r="B436" s="421" t="s">
        <v>10</v>
      </c>
      <c r="C436" s="421" t="s">
        <v>19</v>
      </c>
      <c r="D436" t="s">
        <v>12</v>
      </c>
      <c r="E436" s="67">
        <v>325.10000000000002</v>
      </c>
      <c r="G436" s="2">
        <f t="shared" si="6"/>
        <v>325.10000000000008</v>
      </c>
    </row>
    <row r="437" spans="1:7">
      <c r="B437" s="422"/>
      <c r="C437" s="422"/>
      <c r="D437" t="s">
        <v>13</v>
      </c>
      <c r="E437" s="67">
        <v>5.5</v>
      </c>
      <c r="G437" s="2">
        <f t="shared" si="6"/>
        <v>330.60000000000008</v>
      </c>
    </row>
    <row r="438" spans="1:7">
      <c r="B438" s="422"/>
      <c r="C438" s="422"/>
      <c r="D438" t="s">
        <v>31</v>
      </c>
      <c r="E438" s="67">
        <v>60</v>
      </c>
      <c r="G438" s="2">
        <f t="shared" si="6"/>
        <v>390.60000000000008</v>
      </c>
    </row>
    <row r="439" spans="1:7">
      <c r="B439" s="422"/>
      <c r="C439" s="422"/>
      <c r="D439" t="s">
        <v>29</v>
      </c>
      <c r="E439" s="67">
        <v>5</v>
      </c>
      <c r="G439" s="2">
        <f t="shared" si="6"/>
        <v>395.60000000000008</v>
      </c>
    </row>
    <row r="440" spans="1:7">
      <c r="A440" s="3">
        <v>44316</v>
      </c>
      <c r="B440" s="422" t="s">
        <v>69</v>
      </c>
      <c r="C440" s="422" t="s">
        <v>19</v>
      </c>
      <c r="D440" t="s">
        <v>14</v>
      </c>
      <c r="E440" s="67"/>
      <c r="F440" s="2">
        <v>60</v>
      </c>
      <c r="G440" s="2">
        <f t="shared" si="6"/>
        <v>335.60000000000008</v>
      </c>
    </row>
    <row r="441" spans="1:7">
      <c r="A441" s="3">
        <v>44316</v>
      </c>
      <c r="B441" s="422" t="s">
        <v>69</v>
      </c>
      <c r="C441" s="422" t="s">
        <v>19</v>
      </c>
      <c r="D441" t="s">
        <v>15</v>
      </c>
      <c r="E441" s="67"/>
      <c r="F441" s="2">
        <v>5</v>
      </c>
      <c r="G441" s="2">
        <f t="shared" si="6"/>
        <v>330.60000000000008</v>
      </c>
    </row>
    <row r="442" spans="1:7">
      <c r="A442" s="3">
        <v>44336</v>
      </c>
      <c r="B442" s="422">
        <v>22494</v>
      </c>
      <c r="C442" s="422" t="s">
        <v>19</v>
      </c>
      <c r="D442" t="s">
        <v>12</v>
      </c>
      <c r="E442" s="67"/>
      <c r="F442" s="2">
        <v>325.10000000000002</v>
      </c>
      <c r="G442" s="2">
        <f t="shared" si="6"/>
        <v>5.5000000000000568</v>
      </c>
    </row>
    <row r="443" spans="1:7">
      <c r="A443" s="3">
        <v>44336</v>
      </c>
      <c r="B443" s="422">
        <v>22494</v>
      </c>
      <c r="C443" s="422" t="s">
        <v>19</v>
      </c>
      <c r="D443" t="s">
        <v>13</v>
      </c>
      <c r="E443" s="67"/>
      <c r="F443" s="2">
        <v>5.5</v>
      </c>
      <c r="G443" s="2">
        <f t="shared" si="6"/>
        <v>5.6843418860808015E-14</v>
      </c>
    </row>
    <row r="444" spans="1:7">
      <c r="A444" s="31">
        <v>44347</v>
      </c>
      <c r="B444" s="421" t="s">
        <v>10</v>
      </c>
      <c r="C444" s="421" t="s">
        <v>20</v>
      </c>
      <c r="D444" t="s">
        <v>12</v>
      </c>
      <c r="E444" s="67">
        <v>278.10000000000002</v>
      </c>
      <c r="G444" s="2">
        <f t="shared" si="6"/>
        <v>278.10000000000008</v>
      </c>
    </row>
    <row r="445" spans="1:7">
      <c r="B445" s="422"/>
      <c r="C445" s="422"/>
      <c r="D445" t="s">
        <v>13</v>
      </c>
      <c r="E445" s="67">
        <v>12.3</v>
      </c>
      <c r="G445" s="2">
        <f t="shared" si="6"/>
        <v>290.40000000000009</v>
      </c>
    </row>
    <row r="446" spans="1:7">
      <c r="B446" s="422"/>
      <c r="C446" s="422"/>
      <c r="D446" t="s">
        <v>31</v>
      </c>
      <c r="E446" s="67">
        <v>60</v>
      </c>
      <c r="G446" s="2">
        <f t="shared" si="6"/>
        <v>350.40000000000009</v>
      </c>
    </row>
    <row r="447" spans="1:7">
      <c r="B447" s="422"/>
      <c r="C447" s="422"/>
      <c r="D447" t="s">
        <v>29</v>
      </c>
      <c r="E447" s="67">
        <v>5</v>
      </c>
      <c r="G447" s="2">
        <f t="shared" si="6"/>
        <v>355.40000000000009</v>
      </c>
    </row>
    <row r="448" spans="1:7">
      <c r="A448" s="3">
        <v>44347</v>
      </c>
      <c r="B448" s="422" t="s">
        <v>69</v>
      </c>
      <c r="C448" s="422" t="s">
        <v>20</v>
      </c>
      <c r="D448" t="s">
        <v>14</v>
      </c>
      <c r="E448" s="67"/>
      <c r="F448" s="2">
        <v>60</v>
      </c>
      <c r="G448" s="2">
        <f t="shared" si="6"/>
        <v>295.40000000000009</v>
      </c>
    </row>
    <row r="449" spans="1:8">
      <c r="A449" s="3">
        <v>44347</v>
      </c>
      <c r="B449" s="422" t="s">
        <v>69</v>
      </c>
      <c r="C449" s="422" t="s">
        <v>20</v>
      </c>
      <c r="D449" t="s">
        <v>15</v>
      </c>
      <c r="E449" s="67"/>
      <c r="F449" s="2">
        <v>5</v>
      </c>
      <c r="G449" s="2">
        <f t="shared" si="6"/>
        <v>290.40000000000009</v>
      </c>
    </row>
    <row r="450" spans="1:8">
      <c r="A450" s="3">
        <v>44370</v>
      </c>
      <c r="B450" s="422">
        <v>22836</v>
      </c>
      <c r="C450" s="422" t="s">
        <v>20</v>
      </c>
      <c r="D450" t="s">
        <v>12</v>
      </c>
      <c r="E450" s="67"/>
      <c r="F450" s="2">
        <v>278.10000000000002</v>
      </c>
      <c r="G450" s="2">
        <f t="shared" si="6"/>
        <v>12.300000000000068</v>
      </c>
    </row>
    <row r="451" spans="1:8">
      <c r="A451" s="3">
        <v>44370</v>
      </c>
      <c r="B451" s="422">
        <v>22836</v>
      </c>
      <c r="C451" s="422" t="s">
        <v>20</v>
      </c>
      <c r="D451" t="s">
        <v>13</v>
      </c>
      <c r="E451" s="67"/>
      <c r="F451" s="2">
        <v>12.3</v>
      </c>
      <c r="G451" s="2">
        <f t="shared" si="6"/>
        <v>6.7501559897209518E-14</v>
      </c>
    </row>
    <row r="452" spans="1:8">
      <c r="A452" s="31">
        <v>44377</v>
      </c>
      <c r="B452" s="421" t="s">
        <v>10</v>
      </c>
      <c r="C452" s="421" t="s">
        <v>21</v>
      </c>
      <c r="D452" t="s">
        <v>12</v>
      </c>
      <c r="E452" s="67">
        <v>304.8</v>
      </c>
      <c r="G452" s="2">
        <f t="shared" si="6"/>
        <v>304.80000000000007</v>
      </c>
    </row>
    <row r="453" spans="1:8">
      <c r="B453" s="422"/>
      <c r="C453" s="422"/>
      <c r="D453" t="s">
        <v>13</v>
      </c>
      <c r="E453" s="82">
        <v>6.6</v>
      </c>
      <c r="G453" s="2">
        <f t="shared" si="6"/>
        <v>311.40000000000009</v>
      </c>
    </row>
    <row r="454" spans="1:8">
      <c r="B454" s="422"/>
      <c r="C454" s="422"/>
      <c r="D454" t="s">
        <v>31</v>
      </c>
      <c r="E454" s="67">
        <v>60</v>
      </c>
      <c r="G454" s="2">
        <f t="shared" si="6"/>
        <v>371.40000000000009</v>
      </c>
    </row>
    <row r="455" spans="1:8">
      <c r="B455" s="422"/>
      <c r="C455" s="422"/>
      <c r="D455" t="s">
        <v>29</v>
      </c>
      <c r="E455" s="67">
        <v>5</v>
      </c>
      <c r="G455" s="2">
        <f t="shared" si="6"/>
        <v>376.40000000000009</v>
      </c>
    </row>
    <row r="456" spans="1:8">
      <c r="A456" s="3">
        <v>44377</v>
      </c>
      <c r="B456" s="422" t="s">
        <v>69</v>
      </c>
      <c r="C456" s="422" t="s">
        <v>21</v>
      </c>
      <c r="D456" t="s">
        <v>14</v>
      </c>
      <c r="E456" s="67"/>
      <c r="F456" s="2">
        <v>60</v>
      </c>
      <c r="G456" s="2">
        <f t="shared" si="6"/>
        <v>316.40000000000009</v>
      </c>
    </row>
    <row r="457" spans="1:8">
      <c r="A457" s="3">
        <v>44377</v>
      </c>
      <c r="B457" s="422" t="s">
        <v>69</v>
      </c>
      <c r="C457" s="422" t="s">
        <v>21</v>
      </c>
      <c r="D457" t="s">
        <v>15</v>
      </c>
      <c r="E457" s="67"/>
      <c r="F457" s="2">
        <v>5</v>
      </c>
      <c r="G457" s="2">
        <f t="shared" si="6"/>
        <v>311.40000000000009</v>
      </c>
    </row>
    <row r="458" spans="1:8">
      <c r="A458" s="3">
        <v>44399</v>
      </c>
      <c r="B458" s="422">
        <v>23086</v>
      </c>
      <c r="C458" s="422" t="s">
        <v>21</v>
      </c>
      <c r="D458" t="s">
        <v>12</v>
      </c>
      <c r="E458" s="67"/>
      <c r="F458" s="67">
        <v>304.8</v>
      </c>
      <c r="G458" s="2">
        <f t="shared" si="6"/>
        <v>6.6000000000000796</v>
      </c>
    </row>
    <row r="459" spans="1:8">
      <c r="A459" s="3">
        <v>44399</v>
      </c>
      <c r="B459" s="422">
        <v>23086</v>
      </c>
      <c r="C459" s="422" t="s">
        <v>21</v>
      </c>
      <c r="D459" t="s">
        <v>13</v>
      </c>
      <c r="E459" s="67"/>
      <c r="F459" s="82">
        <v>6.6</v>
      </c>
      <c r="G459" s="2">
        <f t="shared" si="6"/>
        <v>7.9936057773011271E-14</v>
      </c>
    </row>
    <row r="460" spans="1:8">
      <c r="A460" s="81">
        <v>44408</v>
      </c>
      <c r="B460" s="421" t="s">
        <v>10</v>
      </c>
      <c r="C460" s="421" t="s">
        <v>22</v>
      </c>
      <c r="D460" t="s">
        <v>12</v>
      </c>
      <c r="E460" s="2">
        <v>266.8</v>
      </c>
      <c r="G460" s="2">
        <f t="shared" si="6"/>
        <v>266.80000000000007</v>
      </c>
    </row>
    <row r="461" spans="1:8">
      <c r="A461" s="70"/>
      <c r="B461" s="422"/>
      <c r="C461" s="422"/>
      <c r="D461" t="s">
        <v>13</v>
      </c>
      <c r="E461" s="2">
        <v>3.7</v>
      </c>
      <c r="G461" s="2">
        <f t="shared" si="6"/>
        <v>270.50000000000006</v>
      </c>
    </row>
    <row r="462" spans="1:8">
      <c r="A462" s="70"/>
      <c r="B462" s="422"/>
      <c r="C462" s="422"/>
      <c r="D462" s="35" t="s">
        <v>14</v>
      </c>
      <c r="E462" s="21">
        <v>60</v>
      </c>
      <c r="G462" s="2">
        <f t="shared" si="6"/>
        <v>330.50000000000006</v>
      </c>
      <c r="H462">
        <v>6</v>
      </c>
    </row>
    <row r="463" spans="1:8">
      <c r="A463" s="70"/>
      <c r="B463" s="422"/>
      <c r="C463" s="422"/>
      <c r="D463" s="35" t="s">
        <v>15</v>
      </c>
      <c r="E463" s="21">
        <v>5</v>
      </c>
      <c r="G463" s="2">
        <f t="shared" si="6"/>
        <v>335.50000000000006</v>
      </c>
      <c r="H463">
        <v>5</v>
      </c>
    </row>
    <row r="464" spans="1:8">
      <c r="A464" s="70">
        <v>44408</v>
      </c>
      <c r="B464" s="422" t="s">
        <v>69</v>
      </c>
      <c r="C464" s="422" t="s">
        <v>22</v>
      </c>
      <c r="D464" t="s">
        <v>31</v>
      </c>
      <c r="E464" s="2"/>
      <c r="F464" s="21">
        <v>54</v>
      </c>
      <c r="G464" s="2">
        <f t="shared" ref="G464:G528" si="7">+G463+E464-F464</f>
        <v>281.50000000000006</v>
      </c>
    </row>
    <row r="465" spans="1:7">
      <c r="A465" s="70">
        <v>44265</v>
      </c>
      <c r="B465" s="422">
        <v>24548</v>
      </c>
      <c r="C465" s="422" t="s">
        <v>22</v>
      </c>
      <c r="D465" s="35" t="s">
        <v>14</v>
      </c>
      <c r="E465" s="2"/>
      <c r="F465" s="2">
        <v>6</v>
      </c>
      <c r="G465" s="2">
        <f t="shared" si="7"/>
        <v>275.50000000000006</v>
      </c>
    </row>
    <row r="466" spans="1:7">
      <c r="A466" s="70">
        <v>44265</v>
      </c>
      <c r="B466" s="422">
        <v>24548</v>
      </c>
      <c r="C466" s="422" t="s">
        <v>22</v>
      </c>
      <c r="D466" s="35" t="s">
        <v>15</v>
      </c>
      <c r="E466" s="2"/>
      <c r="F466" s="2">
        <v>5</v>
      </c>
      <c r="G466" s="2">
        <f t="shared" si="7"/>
        <v>270.50000000000006</v>
      </c>
    </row>
    <row r="467" spans="1:7">
      <c r="A467" s="70">
        <v>44435</v>
      </c>
      <c r="B467" s="422">
        <v>23291</v>
      </c>
      <c r="C467" s="422" t="s">
        <v>22</v>
      </c>
      <c r="D467" t="s">
        <v>12</v>
      </c>
      <c r="E467" s="2"/>
      <c r="F467" s="2">
        <v>266.8</v>
      </c>
      <c r="G467" s="2">
        <f t="shared" si="7"/>
        <v>3.7000000000000455</v>
      </c>
    </row>
    <row r="468" spans="1:7">
      <c r="A468" s="70">
        <v>44435</v>
      </c>
      <c r="B468" s="422">
        <v>23291</v>
      </c>
      <c r="C468" s="422" t="s">
        <v>22</v>
      </c>
      <c r="D468" t="s">
        <v>13</v>
      </c>
      <c r="E468" s="2"/>
      <c r="F468" s="2">
        <v>3.7</v>
      </c>
      <c r="G468" s="2">
        <f t="shared" si="7"/>
        <v>4.5297099404706387E-14</v>
      </c>
    </row>
    <row r="469" spans="1:7">
      <c r="A469" s="31">
        <v>44439</v>
      </c>
      <c r="B469" s="421" t="s">
        <v>10</v>
      </c>
      <c r="C469" s="421" t="s">
        <v>23</v>
      </c>
      <c r="D469" t="s">
        <v>12</v>
      </c>
      <c r="E469" s="2">
        <v>302.2</v>
      </c>
      <c r="G469" s="2">
        <f t="shared" si="7"/>
        <v>302.20000000000005</v>
      </c>
    </row>
    <row r="470" spans="1:7">
      <c r="B470" s="422"/>
      <c r="C470" s="422"/>
      <c r="D470" t="s">
        <v>13</v>
      </c>
      <c r="E470" s="2">
        <v>2.9</v>
      </c>
      <c r="G470" s="2">
        <f t="shared" si="7"/>
        <v>305.10000000000002</v>
      </c>
    </row>
    <row r="471" spans="1:7">
      <c r="B471" s="422"/>
      <c r="C471" s="422"/>
      <c r="D471" t="s">
        <v>14</v>
      </c>
      <c r="E471" s="2">
        <v>60</v>
      </c>
      <c r="G471" s="2">
        <f t="shared" si="7"/>
        <v>365.1</v>
      </c>
    </row>
    <row r="472" spans="1:7">
      <c r="B472" s="422"/>
      <c r="C472" s="422"/>
      <c r="D472" t="s">
        <v>15</v>
      </c>
      <c r="E472" s="2">
        <v>5</v>
      </c>
      <c r="G472" s="2">
        <f t="shared" si="7"/>
        <v>370.1</v>
      </c>
    </row>
    <row r="473" spans="1:7">
      <c r="A473" s="70">
        <v>44439</v>
      </c>
      <c r="B473" s="422" t="s">
        <v>69</v>
      </c>
      <c r="C473" s="422" t="s">
        <v>23</v>
      </c>
      <c r="D473" t="s">
        <v>14</v>
      </c>
      <c r="E473" s="2"/>
      <c r="F473" s="2">
        <v>60</v>
      </c>
      <c r="G473" s="2">
        <f t="shared" si="7"/>
        <v>310.10000000000002</v>
      </c>
    </row>
    <row r="474" spans="1:7">
      <c r="A474" s="70">
        <v>44439</v>
      </c>
      <c r="B474" s="422" t="s">
        <v>69</v>
      </c>
      <c r="C474" s="422" t="s">
        <v>23</v>
      </c>
      <c r="D474" t="s">
        <v>15</v>
      </c>
      <c r="E474" s="2"/>
      <c r="F474" s="2">
        <v>5</v>
      </c>
      <c r="G474" s="2">
        <f t="shared" si="7"/>
        <v>305.10000000000002</v>
      </c>
    </row>
    <row r="475" spans="1:7">
      <c r="A475" s="70">
        <v>44467</v>
      </c>
      <c r="B475" s="422">
        <v>23531</v>
      </c>
      <c r="C475" s="422" t="s">
        <v>23</v>
      </c>
      <c r="D475" t="s">
        <v>12</v>
      </c>
      <c r="E475" s="2"/>
      <c r="F475" s="2">
        <v>302.2</v>
      </c>
      <c r="G475" s="2">
        <f t="shared" si="7"/>
        <v>2.9000000000000341</v>
      </c>
    </row>
    <row r="476" spans="1:7">
      <c r="A476" s="70">
        <v>44467</v>
      </c>
      <c r="B476" s="422">
        <v>23531</v>
      </c>
      <c r="C476" s="422" t="s">
        <v>23</v>
      </c>
      <c r="D476" t="s">
        <v>13</v>
      </c>
      <c r="E476" s="2"/>
      <c r="F476" s="2">
        <v>2.9</v>
      </c>
      <c r="G476" s="2">
        <f t="shared" si="7"/>
        <v>3.4194869158454821E-14</v>
      </c>
    </row>
    <row r="477" spans="1:7">
      <c r="A477" s="31">
        <v>44469</v>
      </c>
      <c r="B477" s="421" t="s">
        <v>10</v>
      </c>
      <c r="C477" s="421" t="s">
        <v>24</v>
      </c>
      <c r="D477" t="s">
        <v>12</v>
      </c>
      <c r="E477" s="2">
        <v>313.7</v>
      </c>
      <c r="G477" s="2">
        <f t="shared" si="7"/>
        <v>313.70000000000005</v>
      </c>
    </row>
    <row r="478" spans="1:7">
      <c r="B478" s="422"/>
      <c r="C478" s="422"/>
      <c r="D478" t="s">
        <v>13</v>
      </c>
      <c r="E478" s="21">
        <v>4.7</v>
      </c>
      <c r="G478" s="2">
        <f t="shared" si="7"/>
        <v>318.40000000000003</v>
      </c>
    </row>
    <row r="479" spans="1:7">
      <c r="B479" s="422"/>
      <c r="C479" s="422"/>
      <c r="D479" t="s">
        <v>14</v>
      </c>
      <c r="E479" s="2">
        <v>60</v>
      </c>
      <c r="G479" s="2">
        <f t="shared" si="7"/>
        <v>378.40000000000003</v>
      </c>
    </row>
    <row r="480" spans="1:7">
      <c r="B480" s="422"/>
      <c r="C480" s="422"/>
      <c r="D480" t="s">
        <v>15</v>
      </c>
      <c r="E480" s="2">
        <v>5</v>
      </c>
      <c r="G480" s="2">
        <f t="shared" si="7"/>
        <v>383.40000000000003</v>
      </c>
    </row>
    <row r="481" spans="1:13">
      <c r="A481" s="70">
        <v>44469</v>
      </c>
      <c r="B481" s="422" t="s">
        <v>106</v>
      </c>
      <c r="C481" s="422" t="s">
        <v>41</v>
      </c>
      <c r="D481" t="s">
        <v>14</v>
      </c>
      <c r="E481" s="2"/>
      <c r="F481" s="2">
        <v>60</v>
      </c>
      <c r="G481" s="2">
        <f t="shared" si="7"/>
        <v>323.40000000000003</v>
      </c>
    </row>
    <row r="482" spans="1:13">
      <c r="A482" s="70">
        <v>44469</v>
      </c>
      <c r="B482" s="422" t="s">
        <v>106</v>
      </c>
      <c r="C482" s="422" t="s">
        <v>41</v>
      </c>
      <c r="D482" t="s">
        <v>15</v>
      </c>
      <c r="E482" s="2"/>
      <c r="F482" s="2">
        <v>5</v>
      </c>
      <c r="G482" s="2">
        <f t="shared" si="7"/>
        <v>318.40000000000003</v>
      </c>
    </row>
    <row r="483" spans="1:13">
      <c r="A483" s="70">
        <v>44510</v>
      </c>
      <c r="B483" s="422">
        <v>23738</v>
      </c>
      <c r="C483" s="422" t="s">
        <v>41</v>
      </c>
      <c r="D483" t="s">
        <v>12</v>
      </c>
      <c r="E483" s="2"/>
      <c r="F483" s="2">
        <v>313.7</v>
      </c>
      <c r="G483" s="2">
        <f t="shared" si="7"/>
        <v>4.7000000000000455</v>
      </c>
    </row>
    <row r="484" spans="1:13">
      <c r="A484" s="70">
        <v>44510</v>
      </c>
      <c r="B484" s="422">
        <v>23738</v>
      </c>
      <c r="C484" s="422" t="s">
        <v>41</v>
      </c>
      <c r="D484" t="s">
        <v>13</v>
      </c>
      <c r="E484" s="2"/>
      <c r="F484" s="21">
        <v>4.5</v>
      </c>
      <c r="G484" s="2">
        <f t="shared" si="7"/>
        <v>0.20000000000004547</v>
      </c>
    </row>
    <row r="485" spans="1:13">
      <c r="A485" s="3">
        <v>44645</v>
      </c>
      <c r="B485" s="422">
        <v>24621</v>
      </c>
      <c r="C485" s="422" t="s">
        <v>41</v>
      </c>
      <c r="D485" t="s">
        <v>13</v>
      </c>
      <c r="E485" s="2"/>
      <c r="F485" s="21">
        <v>0.2</v>
      </c>
      <c r="G485" s="2">
        <f t="shared" si="7"/>
        <v>4.546363285840016E-14</v>
      </c>
    </row>
    <row r="486" spans="1:13">
      <c r="A486" s="81">
        <v>44500</v>
      </c>
      <c r="B486" s="421" t="s">
        <v>10</v>
      </c>
      <c r="C486" s="421" t="s">
        <v>25</v>
      </c>
      <c r="D486" t="s">
        <v>12</v>
      </c>
      <c r="E486" s="2">
        <v>325.2</v>
      </c>
      <c r="G486" s="2">
        <f t="shared" si="7"/>
        <v>325.20000000000005</v>
      </c>
    </row>
    <row r="487" spans="1:13">
      <c r="A487" s="70"/>
      <c r="B487" s="422"/>
      <c r="C487" s="422"/>
      <c r="D487" t="s">
        <v>13</v>
      </c>
      <c r="E487" s="2">
        <v>6.1</v>
      </c>
      <c r="G487" s="2">
        <f t="shared" si="7"/>
        <v>331.30000000000007</v>
      </c>
    </row>
    <row r="488" spans="1:13">
      <c r="A488" s="70"/>
      <c r="B488" s="422"/>
      <c r="C488" s="422"/>
      <c r="D488" t="s">
        <v>14</v>
      </c>
      <c r="E488" s="2">
        <v>60</v>
      </c>
      <c r="G488" s="2">
        <f t="shared" si="7"/>
        <v>391.30000000000007</v>
      </c>
    </row>
    <row r="489" spans="1:13">
      <c r="A489" s="70"/>
      <c r="B489" s="422"/>
      <c r="C489" s="422"/>
      <c r="D489" t="s">
        <v>15</v>
      </c>
      <c r="E489" s="2">
        <v>5</v>
      </c>
      <c r="G489" s="2">
        <f t="shared" si="7"/>
        <v>396.30000000000007</v>
      </c>
    </row>
    <row r="490" spans="1:13">
      <c r="A490" s="70">
        <v>44500</v>
      </c>
      <c r="B490" s="422" t="s">
        <v>75</v>
      </c>
      <c r="C490" s="422" t="s">
        <v>25</v>
      </c>
      <c r="D490" t="s">
        <v>14</v>
      </c>
      <c r="E490" s="45"/>
      <c r="F490" s="45">
        <v>60</v>
      </c>
      <c r="G490" s="2">
        <f t="shared" si="7"/>
        <v>336.30000000000007</v>
      </c>
      <c r="H490" s="86"/>
      <c r="M490" s="45"/>
    </row>
    <row r="491" spans="1:13">
      <c r="A491" s="70">
        <v>44500</v>
      </c>
      <c r="B491" s="422" t="s">
        <v>75</v>
      </c>
      <c r="C491" s="422" t="s">
        <v>25</v>
      </c>
      <c r="D491" t="s">
        <v>15</v>
      </c>
      <c r="E491" s="45"/>
      <c r="F491" s="45">
        <v>5</v>
      </c>
      <c r="G491" s="2">
        <f t="shared" si="7"/>
        <v>331.30000000000007</v>
      </c>
      <c r="M491" s="45"/>
    </row>
    <row r="492" spans="1:13">
      <c r="A492" s="70">
        <v>44594</v>
      </c>
      <c r="B492" s="422">
        <v>24195</v>
      </c>
      <c r="C492" s="422" t="s">
        <v>25</v>
      </c>
      <c r="D492" t="s">
        <v>12</v>
      </c>
      <c r="E492" s="45"/>
      <c r="F492" s="45">
        <v>325.2</v>
      </c>
      <c r="G492" s="2">
        <f t="shared" si="7"/>
        <v>6.1000000000000796</v>
      </c>
      <c r="M492" s="45"/>
    </row>
    <row r="493" spans="1:13">
      <c r="A493" s="70">
        <v>44594</v>
      </c>
      <c r="B493" s="422">
        <v>24195</v>
      </c>
      <c r="C493" s="422" t="s">
        <v>25</v>
      </c>
      <c r="D493" t="s">
        <v>13</v>
      </c>
      <c r="E493" s="45"/>
      <c r="F493" s="45">
        <v>6.1</v>
      </c>
      <c r="G493" s="2">
        <f t="shared" si="7"/>
        <v>7.9936057773011271E-14</v>
      </c>
      <c r="M493" s="45"/>
    </row>
    <row r="494" spans="1:13">
      <c r="A494" s="81">
        <v>44530</v>
      </c>
      <c r="B494" s="421" t="s">
        <v>10</v>
      </c>
      <c r="C494" s="421" t="s">
        <v>26</v>
      </c>
      <c r="D494" t="s">
        <v>12</v>
      </c>
      <c r="E494" s="2">
        <v>347</v>
      </c>
      <c r="G494" s="2">
        <f t="shared" si="7"/>
        <v>347.00000000000006</v>
      </c>
    </row>
    <row r="495" spans="1:13">
      <c r="A495" s="70"/>
      <c r="B495" s="422"/>
      <c r="C495" s="422"/>
      <c r="D495" t="s">
        <v>13</v>
      </c>
      <c r="E495" s="2">
        <v>6.5</v>
      </c>
      <c r="G495" s="2">
        <f t="shared" si="7"/>
        <v>353.50000000000006</v>
      </c>
    </row>
    <row r="496" spans="1:13">
      <c r="A496" s="70"/>
      <c r="B496" s="422"/>
      <c r="C496" s="422"/>
      <c r="D496" t="s">
        <v>14</v>
      </c>
      <c r="E496" s="2">
        <v>60</v>
      </c>
      <c r="G496" s="2">
        <f t="shared" si="7"/>
        <v>413.50000000000006</v>
      </c>
    </row>
    <row r="497" spans="1:7">
      <c r="A497" s="70"/>
      <c r="B497" s="422"/>
      <c r="C497" s="422"/>
      <c r="D497" t="s">
        <v>15</v>
      </c>
      <c r="E497" s="2">
        <v>5</v>
      </c>
      <c r="G497" s="2">
        <f t="shared" si="7"/>
        <v>418.50000000000006</v>
      </c>
    </row>
    <row r="498" spans="1:7">
      <c r="A498" s="70">
        <v>44530</v>
      </c>
      <c r="B498" s="422" t="s">
        <v>69</v>
      </c>
      <c r="C498" s="422" t="s">
        <v>26</v>
      </c>
      <c r="D498" t="s">
        <v>14</v>
      </c>
      <c r="E498" s="2"/>
      <c r="F498" s="2">
        <v>60</v>
      </c>
      <c r="G498" s="2">
        <f t="shared" si="7"/>
        <v>358.50000000000006</v>
      </c>
    </row>
    <row r="499" spans="1:7">
      <c r="A499" s="70">
        <v>44530</v>
      </c>
      <c r="B499" s="422" t="s">
        <v>69</v>
      </c>
      <c r="C499" s="422" t="s">
        <v>26</v>
      </c>
      <c r="D499" t="s">
        <v>15</v>
      </c>
      <c r="E499" s="2"/>
      <c r="F499" s="2">
        <v>5</v>
      </c>
      <c r="G499" s="2">
        <f t="shared" si="7"/>
        <v>353.50000000000006</v>
      </c>
    </row>
    <row r="500" spans="1:7">
      <c r="A500" s="70">
        <v>44594</v>
      </c>
      <c r="B500" s="422">
        <v>24195</v>
      </c>
      <c r="C500" s="422" t="s">
        <v>26</v>
      </c>
      <c r="D500" t="s">
        <v>12</v>
      </c>
      <c r="E500" s="2"/>
      <c r="F500" s="2">
        <v>347</v>
      </c>
      <c r="G500" s="2">
        <f t="shared" si="7"/>
        <v>6.5000000000000568</v>
      </c>
    </row>
    <row r="501" spans="1:7">
      <c r="A501" s="70">
        <v>44594</v>
      </c>
      <c r="B501" s="422">
        <v>24195</v>
      </c>
      <c r="C501" s="422" t="s">
        <v>26</v>
      </c>
      <c r="D501" t="s">
        <v>13</v>
      </c>
      <c r="E501" s="2"/>
      <c r="F501" s="2">
        <v>6.5</v>
      </c>
      <c r="G501" s="2">
        <f t="shared" si="7"/>
        <v>5.6843418860808015E-14</v>
      </c>
    </row>
    <row r="502" spans="1:7">
      <c r="A502" s="81">
        <v>44561</v>
      </c>
      <c r="B502" s="421" t="s">
        <v>10</v>
      </c>
      <c r="C502" s="421" t="s">
        <v>27</v>
      </c>
      <c r="D502" t="s">
        <v>12</v>
      </c>
      <c r="E502" s="2">
        <v>364.3</v>
      </c>
      <c r="G502" s="2">
        <f t="shared" si="7"/>
        <v>364.30000000000007</v>
      </c>
    </row>
    <row r="503" spans="1:7">
      <c r="A503" s="70"/>
      <c r="B503" s="422"/>
      <c r="C503" s="422"/>
      <c r="D503" t="s">
        <v>13</v>
      </c>
      <c r="E503" s="2">
        <v>7</v>
      </c>
      <c r="G503" s="2">
        <f t="shared" si="7"/>
        <v>371.30000000000007</v>
      </c>
    </row>
    <row r="504" spans="1:7">
      <c r="A504" s="70"/>
      <c r="B504" s="422"/>
      <c r="C504" s="422"/>
      <c r="D504" t="s">
        <v>14</v>
      </c>
      <c r="E504" s="2">
        <v>60</v>
      </c>
      <c r="G504" s="2">
        <f t="shared" si="7"/>
        <v>431.30000000000007</v>
      </c>
    </row>
    <row r="505" spans="1:7">
      <c r="A505" s="70"/>
      <c r="B505" s="422"/>
      <c r="C505" s="422"/>
      <c r="D505" t="s">
        <v>15</v>
      </c>
      <c r="E505" s="2">
        <v>5</v>
      </c>
      <c r="G505" s="2">
        <f t="shared" si="7"/>
        <v>436.30000000000007</v>
      </c>
    </row>
    <row r="506" spans="1:7">
      <c r="A506" s="3">
        <v>44561</v>
      </c>
      <c r="B506" s="422" t="s">
        <v>76</v>
      </c>
      <c r="C506" s="422" t="s">
        <v>27</v>
      </c>
      <c r="D506" t="s">
        <v>14</v>
      </c>
      <c r="F506" s="2">
        <v>60</v>
      </c>
      <c r="G506" s="2">
        <f t="shared" si="7"/>
        <v>376.30000000000007</v>
      </c>
    </row>
    <row r="507" spans="1:7">
      <c r="A507" s="3">
        <v>44561</v>
      </c>
      <c r="B507" s="422" t="s">
        <v>76</v>
      </c>
      <c r="C507" s="422" t="s">
        <v>27</v>
      </c>
      <c r="D507" t="s">
        <v>15</v>
      </c>
      <c r="F507" s="2">
        <v>5</v>
      </c>
      <c r="G507" s="2">
        <f t="shared" si="7"/>
        <v>371.30000000000007</v>
      </c>
    </row>
    <row r="508" spans="1:7">
      <c r="A508" s="3">
        <v>44606</v>
      </c>
      <c r="B508" s="422">
        <v>24223</v>
      </c>
      <c r="C508" s="422" t="s">
        <v>27</v>
      </c>
      <c r="D508" t="s">
        <v>12</v>
      </c>
      <c r="F508" s="2">
        <v>364.3</v>
      </c>
      <c r="G508" s="2">
        <f t="shared" si="7"/>
        <v>7.0000000000000568</v>
      </c>
    </row>
    <row r="509" spans="1:7">
      <c r="A509" s="3">
        <v>44606</v>
      </c>
      <c r="B509" s="422">
        <v>24223</v>
      </c>
      <c r="C509" s="422" t="s">
        <v>27</v>
      </c>
      <c r="D509" t="s">
        <v>13</v>
      </c>
      <c r="F509" s="2">
        <v>7</v>
      </c>
      <c r="G509" s="2">
        <f t="shared" si="7"/>
        <v>5.6843418860808015E-14</v>
      </c>
    </row>
    <row r="510" spans="1:7">
      <c r="A510" s="31">
        <v>44592</v>
      </c>
      <c r="B510" s="421" t="s">
        <v>10</v>
      </c>
      <c r="C510" s="421" t="s">
        <v>11</v>
      </c>
      <c r="D510" t="s">
        <v>12</v>
      </c>
      <c r="E510" s="28">
        <v>385.3</v>
      </c>
      <c r="G510" s="2">
        <f t="shared" si="7"/>
        <v>385.30000000000007</v>
      </c>
    </row>
    <row r="511" spans="1:7">
      <c r="B511" s="422"/>
      <c r="C511" s="422"/>
      <c r="D511" t="s">
        <v>13</v>
      </c>
      <c r="E511" s="28">
        <v>7.4</v>
      </c>
      <c r="G511" s="2">
        <f t="shared" si="7"/>
        <v>392.70000000000005</v>
      </c>
    </row>
    <row r="512" spans="1:7">
      <c r="B512" s="422"/>
      <c r="C512" s="422"/>
      <c r="D512" t="s">
        <v>14</v>
      </c>
      <c r="E512" s="28">
        <v>60</v>
      </c>
      <c r="G512" s="2">
        <f t="shared" si="7"/>
        <v>452.70000000000005</v>
      </c>
    </row>
    <row r="513" spans="1:7">
      <c r="B513" s="422"/>
      <c r="C513" s="422"/>
      <c r="D513" t="s">
        <v>15</v>
      </c>
      <c r="E513" s="28">
        <v>5</v>
      </c>
      <c r="G513" s="2">
        <f t="shared" si="7"/>
        <v>457.70000000000005</v>
      </c>
    </row>
    <row r="514" spans="1:7">
      <c r="A514" s="3">
        <v>44592</v>
      </c>
      <c r="B514" s="422" t="s">
        <v>77</v>
      </c>
      <c r="C514" s="422" t="s">
        <v>11</v>
      </c>
      <c r="D514" t="s">
        <v>14</v>
      </c>
      <c r="F514" s="2">
        <v>60</v>
      </c>
      <c r="G514" s="2">
        <f t="shared" si="7"/>
        <v>397.70000000000005</v>
      </c>
    </row>
    <row r="515" spans="1:7">
      <c r="A515" s="432">
        <v>44592</v>
      </c>
      <c r="B515" s="422" t="s">
        <v>77</v>
      </c>
      <c r="C515" s="422" t="s">
        <v>11</v>
      </c>
      <c r="D515" t="s">
        <v>15</v>
      </c>
      <c r="F515" s="2">
        <v>5</v>
      </c>
      <c r="G515" s="2">
        <f t="shared" si="7"/>
        <v>392.70000000000005</v>
      </c>
    </row>
    <row r="516" spans="1:7">
      <c r="A516" s="3">
        <v>44617</v>
      </c>
      <c r="B516" s="422">
        <v>24290</v>
      </c>
      <c r="C516" s="422" t="s">
        <v>11</v>
      </c>
      <c r="D516" t="s">
        <v>12</v>
      </c>
      <c r="F516" s="28">
        <v>385.3</v>
      </c>
      <c r="G516" s="2">
        <f t="shared" si="7"/>
        <v>7.4000000000000341</v>
      </c>
    </row>
    <row r="517" spans="1:7">
      <c r="A517" s="3">
        <v>44617</v>
      </c>
      <c r="B517" s="422">
        <v>24290</v>
      </c>
      <c r="C517" s="422" t="s">
        <v>11</v>
      </c>
      <c r="D517" t="s">
        <v>13</v>
      </c>
      <c r="F517" s="28">
        <v>7.4</v>
      </c>
      <c r="G517" s="2">
        <f t="shared" si="7"/>
        <v>3.3750779948604759E-14</v>
      </c>
    </row>
    <row r="518" spans="1:7">
      <c r="A518" s="31">
        <v>44620</v>
      </c>
      <c r="B518" s="421" t="s">
        <v>10</v>
      </c>
      <c r="C518" s="421" t="s">
        <v>17</v>
      </c>
      <c r="D518" t="s">
        <v>12</v>
      </c>
      <c r="E518" s="28">
        <v>365.3</v>
      </c>
      <c r="F518" s="28"/>
      <c r="G518" s="2">
        <f t="shared" si="7"/>
        <v>365.30000000000007</v>
      </c>
    </row>
    <row r="519" spans="1:7">
      <c r="B519" s="422"/>
      <c r="C519" s="422"/>
      <c r="D519" t="s">
        <v>13</v>
      </c>
      <c r="E519" s="28">
        <v>4.4000000000000004</v>
      </c>
      <c r="G519" s="2">
        <f t="shared" si="7"/>
        <v>369.70000000000005</v>
      </c>
    </row>
    <row r="520" spans="1:7">
      <c r="B520" s="422"/>
      <c r="C520" s="422"/>
      <c r="D520" t="s">
        <v>14</v>
      </c>
      <c r="E520" s="28">
        <v>56</v>
      </c>
      <c r="G520" s="2">
        <f t="shared" si="7"/>
        <v>425.70000000000005</v>
      </c>
    </row>
    <row r="521" spans="1:7">
      <c r="B521" s="422"/>
      <c r="C521" s="422"/>
      <c r="D521" t="s">
        <v>15</v>
      </c>
      <c r="E521" s="28">
        <v>5</v>
      </c>
      <c r="G521" s="2">
        <f t="shared" si="7"/>
        <v>430.70000000000005</v>
      </c>
    </row>
    <row r="522" spans="1:7">
      <c r="A522" s="3">
        <v>44620</v>
      </c>
      <c r="B522" s="422" t="s">
        <v>78</v>
      </c>
      <c r="C522" s="422" t="s">
        <v>17</v>
      </c>
      <c r="D522" t="s">
        <v>14</v>
      </c>
      <c r="F522" s="2">
        <v>56</v>
      </c>
      <c r="G522" s="2">
        <f t="shared" si="7"/>
        <v>374.70000000000005</v>
      </c>
    </row>
    <row r="523" spans="1:7">
      <c r="A523" s="3">
        <v>44620</v>
      </c>
      <c r="B523" s="422" t="s">
        <v>78</v>
      </c>
      <c r="C523" s="422" t="s">
        <v>17</v>
      </c>
      <c r="D523" t="s">
        <v>15</v>
      </c>
      <c r="F523" s="2">
        <v>5</v>
      </c>
      <c r="G523" s="2">
        <f t="shared" si="7"/>
        <v>369.70000000000005</v>
      </c>
    </row>
    <row r="524" spans="1:7">
      <c r="A524" s="3">
        <v>44645</v>
      </c>
      <c r="B524" s="422">
        <v>24621</v>
      </c>
      <c r="C524" s="422" t="s">
        <v>17</v>
      </c>
      <c r="D524" t="s">
        <v>12</v>
      </c>
      <c r="F524" s="28">
        <v>365.3</v>
      </c>
      <c r="G524" s="2">
        <f t="shared" si="7"/>
        <v>4.4000000000000341</v>
      </c>
    </row>
    <row r="525" spans="1:7">
      <c r="A525" s="3">
        <v>44645</v>
      </c>
      <c r="B525" s="422">
        <v>24621</v>
      </c>
      <c r="C525" s="422" t="s">
        <v>17</v>
      </c>
      <c r="D525" t="s">
        <v>13</v>
      </c>
      <c r="F525" s="28">
        <v>4.4000000000000004</v>
      </c>
      <c r="G525" s="2">
        <f t="shared" si="7"/>
        <v>3.3750779948604759E-14</v>
      </c>
    </row>
    <row r="526" spans="1:7">
      <c r="A526" s="31">
        <v>44651</v>
      </c>
      <c r="B526" s="421" t="s">
        <v>10</v>
      </c>
      <c r="C526" s="421" t="s">
        <v>18</v>
      </c>
      <c r="D526" t="s">
        <v>12</v>
      </c>
      <c r="E526" s="2">
        <v>361.5</v>
      </c>
      <c r="G526" s="2">
        <f t="shared" si="7"/>
        <v>361.50000000000006</v>
      </c>
    </row>
    <row r="527" spans="1:7">
      <c r="B527" s="422"/>
      <c r="C527" s="422"/>
      <c r="D527" t="s">
        <v>13</v>
      </c>
      <c r="E527" s="2">
        <v>6.1</v>
      </c>
      <c r="G527" s="2">
        <f t="shared" si="7"/>
        <v>367.60000000000008</v>
      </c>
    </row>
    <row r="528" spans="1:7">
      <c r="B528" s="422"/>
      <c r="C528" s="422"/>
      <c r="D528" t="s">
        <v>14</v>
      </c>
      <c r="E528" s="2">
        <v>60</v>
      </c>
      <c r="G528" s="2">
        <f t="shared" si="7"/>
        <v>427.60000000000008</v>
      </c>
    </row>
    <row r="529" spans="1:7">
      <c r="B529" s="422"/>
      <c r="C529" s="422"/>
      <c r="D529" t="s">
        <v>15</v>
      </c>
      <c r="E529" s="2">
        <v>5</v>
      </c>
      <c r="G529" s="2">
        <f t="shared" ref="G529:G594" si="8">+G528+E529-F529</f>
        <v>432.60000000000008</v>
      </c>
    </row>
    <row r="530" spans="1:7">
      <c r="A530" s="3">
        <v>44651</v>
      </c>
      <c r="B530" s="422" t="s">
        <v>81</v>
      </c>
      <c r="C530" s="422" t="s">
        <v>18</v>
      </c>
      <c r="D530" t="s">
        <v>14</v>
      </c>
      <c r="E530" s="2"/>
      <c r="F530" s="2">
        <v>60</v>
      </c>
      <c r="G530" s="2">
        <f t="shared" si="8"/>
        <v>372.60000000000008</v>
      </c>
    </row>
    <row r="531" spans="1:7">
      <c r="A531" s="3">
        <v>44651</v>
      </c>
      <c r="B531" s="422" t="s">
        <v>81</v>
      </c>
      <c r="C531" s="422" t="s">
        <v>18</v>
      </c>
      <c r="D531" t="s">
        <v>15</v>
      </c>
      <c r="E531" s="2"/>
      <c r="F531" s="2">
        <v>5</v>
      </c>
      <c r="G531" s="2">
        <f t="shared" si="8"/>
        <v>367.60000000000008</v>
      </c>
    </row>
    <row r="532" spans="1:7">
      <c r="A532" s="3">
        <v>44684</v>
      </c>
      <c r="B532" s="422" t="s">
        <v>523</v>
      </c>
      <c r="C532" s="422" t="s">
        <v>18</v>
      </c>
      <c r="D532" t="s">
        <v>12</v>
      </c>
      <c r="F532" s="2">
        <v>361.5</v>
      </c>
      <c r="G532" s="2">
        <f t="shared" si="8"/>
        <v>6.1000000000000796</v>
      </c>
    </row>
    <row r="533" spans="1:7">
      <c r="A533" s="3">
        <v>44684</v>
      </c>
      <c r="B533" s="422" t="s">
        <v>523</v>
      </c>
      <c r="C533" s="422" t="s">
        <v>18</v>
      </c>
      <c r="D533" t="s">
        <v>13</v>
      </c>
      <c r="F533" s="2">
        <v>6.1</v>
      </c>
      <c r="G533" s="2">
        <f t="shared" si="8"/>
        <v>7.9936057773011271E-14</v>
      </c>
    </row>
    <row r="534" spans="1:7">
      <c r="A534" s="31">
        <v>44681</v>
      </c>
      <c r="B534" s="421" t="s">
        <v>10</v>
      </c>
      <c r="C534" s="421" t="s">
        <v>19</v>
      </c>
      <c r="D534" t="s">
        <v>12</v>
      </c>
      <c r="E534" s="45">
        <v>364.4</v>
      </c>
      <c r="G534" s="2">
        <f t="shared" si="8"/>
        <v>364.40000000000003</v>
      </c>
    </row>
    <row r="535" spans="1:7">
      <c r="A535" s="71"/>
      <c r="B535" s="425"/>
      <c r="C535" s="425"/>
      <c r="D535" t="s">
        <v>13</v>
      </c>
      <c r="E535" s="45">
        <v>11.3</v>
      </c>
      <c r="G535" s="2">
        <f t="shared" si="8"/>
        <v>375.70000000000005</v>
      </c>
    </row>
    <row r="536" spans="1:7">
      <c r="A536" s="71"/>
      <c r="B536" s="425"/>
      <c r="C536" s="425"/>
      <c r="D536" t="s">
        <v>14</v>
      </c>
      <c r="E536" s="45">
        <v>60</v>
      </c>
      <c r="G536" s="2">
        <f t="shared" si="8"/>
        <v>435.70000000000005</v>
      </c>
    </row>
    <row r="537" spans="1:7">
      <c r="A537" s="71"/>
      <c r="B537" s="425"/>
      <c r="C537" s="425"/>
      <c r="D537" t="s">
        <v>15</v>
      </c>
      <c r="E537" s="45">
        <v>5</v>
      </c>
      <c r="G537" s="2">
        <f t="shared" si="8"/>
        <v>440.70000000000005</v>
      </c>
    </row>
    <row r="538" spans="1:7">
      <c r="A538" s="70">
        <v>44681</v>
      </c>
      <c r="B538" s="422" t="s">
        <v>83</v>
      </c>
      <c r="C538" s="422" t="s">
        <v>19</v>
      </c>
      <c r="D538" t="s">
        <v>14</v>
      </c>
      <c r="E538" s="5"/>
      <c r="F538" s="2">
        <v>60</v>
      </c>
      <c r="G538" s="2">
        <f t="shared" si="8"/>
        <v>380.70000000000005</v>
      </c>
    </row>
    <row r="539" spans="1:7">
      <c r="A539" s="70">
        <v>44681</v>
      </c>
      <c r="B539" s="422" t="s">
        <v>83</v>
      </c>
      <c r="C539" s="422" t="s">
        <v>19</v>
      </c>
      <c r="D539" t="s">
        <v>15</v>
      </c>
      <c r="E539" s="5"/>
      <c r="F539" s="2">
        <v>5</v>
      </c>
      <c r="G539" s="2">
        <f t="shared" si="8"/>
        <v>375.70000000000005</v>
      </c>
    </row>
    <row r="540" spans="1:7">
      <c r="A540" s="70">
        <v>44718</v>
      </c>
      <c r="B540" s="422">
        <v>24960</v>
      </c>
      <c r="C540" s="422" t="s">
        <v>19</v>
      </c>
      <c r="D540" t="s">
        <v>12</v>
      </c>
      <c r="E540" s="5"/>
      <c r="F540" s="45">
        <v>364.4</v>
      </c>
      <c r="G540" s="2">
        <f t="shared" si="8"/>
        <v>11.300000000000068</v>
      </c>
    </row>
    <row r="541" spans="1:7">
      <c r="A541" s="70">
        <v>44718</v>
      </c>
      <c r="B541" s="422">
        <v>24960</v>
      </c>
      <c r="C541" s="422" t="s">
        <v>19</v>
      </c>
      <c r="D541" t="s">
        <v>13</v>
      </c>
      <c r="E541" s="5"/>
      <c r="F541" s="45">
        <v>11.3</v>
      </c>
      <c r="G541" s="2">
        <f t="shared" si="8"/>
        <v>6.7501559897209518E-14</v>
      </c>
    </row>
    <row r="542" spans="1:7">
      <c r="A542" s="31">
        <v>44712</v>
      </c>
      <c r="B542" s="421" t="s">
        <v>10</v>
      </c>
      <c r="C542" s="421" t="s">
        <v>20</v>
      </c>
      <c r="D542" t="s">
        <v>12</v>
      </c>
      <c r="E542" s="2">
        <v>354.5</v>
      </c>
      <c r="G542" s="2">
        <f t="shared" si="8"/>
        <v>354.50000000000006</v>
      </c>
    </row>
    <row r="543" spans="1:7">
      <c r="B543" s="422"/>
      <c r="C543" s="422"/>
      <c r="D543" t="s">
        <v>13</v>
      </c>
      <c r="E543" s="2">
        <v>10.9</v>
      </c>
      <c r="G543" s="2">
        <f t="shared" si="8"/>
        <v>365.40000000000003</v>
      </c>
    </row>
    <row r="544" spans="1:7">
      <c r="B544" s="422"/>
      <c r="C544" s="422"/>
      <c r="D544" t="s">
        <v>14</v>
      </c>
      <c r="E544" s="2">
        <v>60</v>
      </c>
      <c r="G544" s="2">
        <f t="shared" si="8"/>
        <v>425.40000000000003</v>
      </c>
    </row>
    <row r="545" spans="1:7">
      <c r="B545" s="422"/>
      <c r="C545" s="422"/>
      <c r="D545" t="s">
        <v>15</v>
      </c>
      <c r="E545" s="2">
        <v>5</v>
      </c>
      <c r="G545" s="2">
        <f t="shared" si="8"/>
        <v>430.40000000000003</v>
      </c>
    </row>
    <row r="546" spans="1:7">
      <c r="A546" s="3">
        <v>44712</v>
      </c>
      <c r="B546" s="422" t="s">
        <v>84</v>
      </c>
      <c r="C546" s="422" t="s">
        <v>20</v>
      </c>
      <c r="D546" t="s">
        <v>14</v>
      </c>
      <c r="E546" s="2"/>
      <c r="F546" s="2">
        <v>60</v>
      </c>
      <c r="G546" s="2">
        <f t="shared" si="8"/>
        <v>370.40000000000003</v>
      </c>
    </row>
    <row r="547" spans="1:7">
      <c r="A547" s="3">
        <v>44712</v>
      </c>
      <c r="B547" s="422" t="s">
        <v>84</v>
      </c>
      <c r="C547" s="422" t="s">
        <v>20</v>
      </c>
      <c r="D547" t="s">
        <v>15</v>
      </c>
      <c r="E547" s="2"/>
      <c r="F547" s="2">
        <v>5</v>
      </c>
      <c r="G547" s="2">
        <f t="shared" si="8"/>
        <v>365.40000000000003</v>
      </c>
    </row>
    <row r="548" spans="1:7">
      <c r="A548" s="3">
        <v>44748</v>
      </c>
      <c r="B548" s="422" t="s">
        <v>524</v>
      </c>
      <c r="C548" s="422" t="s">
        <v>20</v>
      </c>
      <c r="D548" t="s">
        <v>12</v>
      </c>
      <c r="F548" s="2">
        <v>354.5</v>
      </c>
      <c r="G548" s="2">
        <f t="shared" si="8"/>
        <v>10.900000000000034</v>
      </c>
    </row>
    <row r="549" spans="1:7">
      <c r="A549" s="3">
        <v>44748</v>
      </c>
      <c r="B549" s="422" t="s">
        <v>524</v>
      </c>
      <c r="C549" s="422" t="s">
        <v>20</v>
      </c>
      <c r="D549" t="s">
        <v>13</v>
      </c>
      <c r="F549" s="2">
        <v>10.9</v>
      </c>
      <c r="G549" s="2">
        <f t="shared" si="8"/>
        <v>3.3750779948604759E-14</v>
      </c>
    </row>
    <row r="550" spans="1:7">
      <c r="A550" s="31">
        <v>44742</v>
      </c>
      <c r="B550" s="421" t="s">
        <v>10</v>
      </c>
      <c r="C550" s="421" t="s">
        <v>21</v>
      </c>
      <c r="D550" t="s">
        <v>12</v>
      </c>
      <c r="E550" s="2">
        <v>343.3</v>
      </c>
      <c r="G550" s="2">
        <f t="shared" si="8"/>
        <v>343.30000000000007</v>
      </c>
    </row>
    <row r="551" spans="1:7">
      <c r="B551" s="422"/>
      <c r="C551" s="422"/>
      <c r="D551" t="s">
        <v>13</v>
      </c>
      <c r="E551" s="2">
        <v>8.1999999999999993</v>
      </c>
      <c r="G551" s="2">
        <f t="shared" si="8"/>
        <v>351.50000000000006</v>
      </c>
    </row>
    <row r="552" spans="1:7">
      <c r="B552" s="422"/>
      <c r="C552" s="422"/>
      <c r="D552" t="s">
        <v>14</v>
      </c>
      <c r="E552" s="2">
        <v>60</v>
      </c>
      <c r="G552" s="2">
        <f t="shared" si="8"/>
        <v>411.50000000000006</v>
      </c>
    </row>
    <row r="553" spans="1:7">
      <c r="B553" s="422"/>
      <c r="C553" s="422"/>
      <c r="D553" t="s">
        <v>15</v>
      </c>
      <c r="E553" s="2">
        <v>5</v>
      </c>
      <c r="G553" s="2">
        <f t="shared" si="8"/>
        <v>416.50000000000006</v>
      </c>
    </row>
    <row r="554" spans="1:7">
      <c r="A554" s="3">
        <v>44742</v>
      </c>
      <c r="B554" s="422" t="s">
        <v>86</v>
      </c>
      <c r="C554" s="422" t="s">
        <v>21</v>
      </c>
      <c r="D554" t="s">
        <v>14</v>
      </c>
      <c r="E554" s="2"/>
      <c r="F554" s="2">
        <v>60</v>
      </c>
      <c r="G554" s="2">
        <f t="shared" si="8"/>
        <v>356.50000000000006</v>
      </c>
    </row>
    <row r="555" spans="1:7">
      <c r="A555" s="3">
        <v>44742</v>
      </c>
      <c r="B555" s="422" t="s">
        <v>86</v>
      </c>
      <c r="C555" s="422" t="s">
        <v>21</v>
      </c>
      <c r="D555" t="s">
        <v>15</v>
      </c>
      <c r="E555" s="2"/>
      <c r="F555" s="2">
        <v>5</v>
      </c>
      <c r="G555" s="2">
        <f t="shared" si="8"/>
        <v>351.50000000000006</v>
      </c>
    </row>
    <row r="556" spans="1:7">
      <c r="A556" s="3">
        <v>44768</v>
      </c>
      <c r="B556" s="422" t="s">
        <v>525</v>
      </c>
      <c r="C556" s="422" t="s">
        <v>21</v>
      </c>
      <c r="D556" t="s">
        <v>12</v>
      </c>
      <c r="E556" s="2"/>
      <c r="F556" s="2">
        <v>343.3</v>
      </c>
      <c r="G556" s="2">
        <f t="shared" si="8"/>
        <v>8.2000000000000455</v>
      </c>
    </row>
    <row r="557" spans="1:7">
      <c r="A557" s="3">
        <v>44768</v>
      </c>
      <c r="B557" s="422" t="s">
        <v>525</v>
      </c>
      <c r="C557" s="422" t="s">
        <v>21</v>
      </c>
      <c r="D557" t="s">
        <v>13</v>
      </c>
      <c r="E557" s="2"/>
      <c r="F557" s="2">
        <v>8.1999999999999993</v>
      </c>
      <c r="G557" s="2">
        <f t="shared" si="8"/>
        <v>4.6185277824406512E-14</v>
      </c>
    </row>
    <row r="558" spans="1:7">
      <c r="A558" s="31">
        <v>44773</v>
      </c>
      <c r="B558" s="421" t="s">
        <v>10</v>
      </c>
      <c r="C558" s="421" t="s">
        <v>22</v>
      </c>
      <c r="D558" t="s">
        <v>12</v>
      </c>
      <c r="E558" s="2">
        <v>341.8</v>
      </c>
      <c r="G558" s="2">
        <f t="shared" si="8"/>
        <v>341.80000000000007</v>
      </c>
    </row>
    <row r="559" spans="1:7">
      <c r="B559" s="422"/>
      <c r="C559" s="422"/>
      <c r="D559" t="s">
        <v>13</v>
      </c>
      <c r="E559" s="2">
        <v>10</v>
      </c>
      <c r="G559" s="2">
        <f t="shared" si="8"/>
        <v>351.80000000000007</v>
      </c>
    </row>
    <row r="560" spans="1:7">
      <c r="B560" s="422"/>
      <c r="C560" s="422"/>
      <c r="D560" t="s">
        <v>14</v>
      </c>
      <c r="E560" s="2">
        <v>60</v>
      </c>
      <c r="G560" s="2">
        <f t="shared" si="8"/>
        <v>411.80000000000007</v>
      </c>
    </row>
    <row r="561" spans="1:7">
      <c r="B561" s="422"/>
      <c r="C561" s="422"/>
      <c r="D561" t="s">
        <v>15</v>
      </c>
      <c r="E561" s="2">
        <v>5</v>
      </c>
      <c r="G561" s="2">
        <f t="shared" si="8"/>
        <v>416.80000000000007</v>
      </c>
    </row>
    <row r="562" spans="1:7">
      <c r="A562" s="71">
        <v>44773</v>
      </c>
      <c r="B562" s="422" t="s">
        <v>87</v>
      </c>
      <c r="C562" s="422" t="s">
        <v>22</v>
      </c>
      <c r="D562" t="s">
        <v>14</v>
      </c>
      <c r="E562" s="2"/>
      <c r="F562" s="2">
        <v>60</v>
      </c>
      <c r="G562" s="2">
        <f t="shared" si="8"/>
        <v>356.80000000000007</v>
      </c>
    </row>
    <row r="563" spans="1:7">
      <c r="A563" s="71">
        <v>44773</v>
      </c>
      <c r="B563" s="422" t="s">
        <v>87</v>
      </c>
      <c r="C563" s="422" t="s">
        <v>22</v>
      </c>
      <c r="D563" t="s">
        <v>15</v>
      </c>
      <c r="E563" s="2"/>
      <c r="F563" s="2">
        <v>5</v>
      </c>
      <c r="G563" s="2">
        <f t="shared" si="8"/>
        <v>351.80000000000007</v>
      </c>
    </row>
    <row r="564" spans="1:7">
      <c r="A564" s="3">
        <v>44793</v>
      </c>
      <c r="B564" s="422">
        <v>25242</v>
      </c>
      <c r="C564" s="422" t="s">
        <v>22</v>
      </c>
      <c r="D564" t="s">
        <v>12</v>
      </c>
      <c r="E564" s="5"/>
      <c r="F564" s="2">
        <v>341.8</v>
      </c>
      <c r="G564" s="2">
        <f t="shared" si="8"/>
        <v>10.000000000000057</v>
      </c>
    </row>
    <row r="565" spans="1:7">
      <c r="A565" s="3">
        <v>44793</v>
      </c>
      <c r="B565" s="422">
        <v>25242</v>
      </c>
      <c r="C565" s="422" t="s">
        <v>22</v>
      </c>
      <c r="D565" t="s">
        <v>13</v>
      </c>
      <c r="F565" s="2">
        <v>10</v>
      </c>
      <c r="G565" s="2">
        <f t="shared" si="8"/>
        <v>5.6843418860808015E-14</v>
      </c>
    </row>
    <row r="566" spans="1:7">
      <c r="A566" s="31">
        <v>44804</v>
      </c>
      <c r="B566" s="421" t="s">
        <v>10</v>
      </c>
      <c r="C566" s="421" t="s">
        <v>23</v>
      </c>
      <c r="D566" t="s">
        <v>12</v>
      </c>
      <c r="E566" s="2">
        <v>343.8</v>
      </c>
      <c r="G566" s="2">
        <f t="shared" si="8"/>
        <v>343.80000000000007</v>
      </c>
    </row>
    <row r="567" spans="1:7">
      <c r="B567" s="422"/>
      <c r="C567" s="422"/>
      <c r="D567" t="s">
        <v>13</v>
      </c>
      <c r="E567" s="2">
        <v>8.3000000000000007</v>
      </c>
      <c r="G567" s="2">
        <f t="shared" si="8"/>
        <v>352.10000000000008</v>
      </c>
    </row>
    <row r="568" spans="1:7">
      <c r="B568" s="422"/>
      <c r="C568" s="422"/>
      <c r="D568" t="s">
        <v>14</v>
      </c>
      <c r="E568" s="2">
        <v>60</v>
      </c>
      <c r="G568" s="2">
        <f t="shared" si="8"/>
        <v>412.10000000000008</v>
      </c>
    </row>
    <row r="569" spans="1:7">
      <c r="B569" s="422"/>
      <c r="C569" s="422"/>
      <c r="D569" t="s">
        <v>15</v>
      </c>
      <c r="E569" s="2">
        <v>5</v>
      </c>
      <c r="G569" s="2">
        <f t="shared" si="8"/>
        <v>417.10000000000008</v>
      </c>
    </row>
    <row r="570" spans="1:7">
      <c r="A570" s="3">
        <v>44804</v>
      </c>
      <c r="B570" s="422" t="s">
        <v>88</v>
      </c>
      <c r="C570" s="422" t="s">
        <v>23</v>
      </c>
      <c r="D570" t="s">
        <v>14</v>
      </c>
      <c r="E570" s="2"/>
      <c r="F570" s="2">
        <v>60</v>
      </c>
      <c r="G570" s="2">
        <f t="shared" si="8"/>
        <v>357.10000000000008</v>
      </c>
    </row>
    <row r="571" spans="1:7">
      <c r="A571" s="3">
        <v>44804</v>
      </c>
      <c r="B571" s="422" t="s">
        <v>88</v>
      </c>
      <c r="C571" s="422" t="s">
        <v>23</v>
      </c>
      <c r="D571" t="s">
        <v>15</v>
      </c>
      <c r="E571" s="2"/>
      <c r="F571" s="2">
        <v>5</v>
      </c>
      <c r="G571" s="2">
        <f t="shared" si="8"/>
        <v>352.10000000000008</v>
      </c>
    </row>
    <row r="572" spans="1:7">
      <c r="A572" s="3">
        <v>44827</v>
      </c>
      <c r="B572" s="422">
        <v>25548</v>
      </c>
      <c r="C572" s="422" t="s">
        <v>23</v>
      </c>
      <c r="D572" t="s">
        <v>12</v>
      </c>
      <c r="E572" s="2"/>
      <c r="F572" s="2">
        <v>343.8</v>
      </c>
      <c r="G572" s="2">
        <f t="shared" si="8"/>
        <v>8.3000000000000682</v>
      </c>
    </row>
    <row r="573" spans="1:7">
      <c r="A573" s="3">
        <v>44827</v>
      </c>
      <c r="B573" s="422">
        <v>25548</v>
      </c>
      <c r="C573" s="422" t="s">
        <v>23</v>
      </c>
      <c r="D573" t="s">
        <v>13</v>
      </c>
      <c r="E573" s="2"/>
      <c r="F573" s="2">
        <v>8.3000000000000007</v>
      </c>
      <c r="G573" s="2">
        <f t="shared" si="8"/>
        <v>6.7501559897209518E-14</v>
      </c>
    </row>
    <row r="574" spans="1:7">
      <c r="A574" s="81">
        <v>44834</v>
      </c>
      <c r="B574" s="421" t="s">
        <v>10</v>
      </c>
      <c r="C574" s="421" t="s">
        <v>41</v>
      </c>
      <c r="D574" t="s">
        <v>12</v>
      </c>
      <c r="E574" s="2">
        <v>337</v>
      </c>
      <c r="G574" s="2">
        <f t="shared" si="8"/>
        <v>337.00000000000006</v>
      </c>
    </row>
    <row r="575" spans="1:7">
      <c r="A575" s="70"/>
      <c r="B575" s="422"/>
      <c r="C575" s="422"/>
      <c r="D575" t="s">
        <v>13</v>
      </c>
      <c r="E575" s="2">
        <v>7.9</v>
      </c>
      <c r="G575" s="2">
        <f t="shared" si="8"/>
        <v>344.90000000000003</v>
      </c>
    </row>
    <row r="576" spans="1:7">
      <c r="A576" s="70"/>
      <c r="B576" s="422"/>
      <c r="C576" s="422"/>
      <c r="D576" t="s">
        <v>14</v>
      </c>
      <c r="E576" s="2">
        <v>60</v>
      </c>
      <c r="G576" s="2">
        <f t="shared" si="8"/>
        <v>404.90000000000003</v>
      </c>
    </row>
    <row r="577" spans="1:13">
      <c r="A577" s="70"/>
      <c r="B577" s="422"/>
      <c r="C577" s="422"/>
      <c r="D577" t="s">
        <v>15</v>
      </c>
      <c r="E577" s="2">
        <v>5</v>
      </c>
      <c r="G577" s="2">
        <f t="shared" si="8"/>
        <v>409.90000000000003</v>
      </c>
    </row>
    <row r="578" spans="1:13">
      <c r="A578" s="70">
        <v>44834</v>
      </c>
      <c r="B578" s="422" t="s">
        <v>91</v>
      </c>
      <c r="C578" s="422" t="s">
        <v>41</v>
      </c>
      <c r="D578" t="s">
        <v>14</v>
      </c>
      <c r="E578" s="2"/>
      <c r="F578" s="2">
        <v>60</v>
      </c>
      <c r="G578" s="2">
        <f t="shared" si="8"/>
        <v>349.90000000000003</v>
      </c>
    </row>
    <row r="579" spans="1:13">
      <c r="A579" s="70">
        <v>44834</v>
      </c>
      <c r="B579" s="422" t="s">
        <v>91</v>
      </c>
      <c r="C579" s="422" t="s">
        <v>41</v>
      </c>
      <c r="D579" t="s">
        <v>15</v>
      </c>
      <c r="E579" s="2"/>
      <c r="F579" s="2">
        <v>5</v>
      </c>
      <c r="G579" s="2">
        <f t="shared" si="8"/>
        <v>344.90000000000003</v>
      </c>
    </row>
    <row r="580" spans="1:13">
      <c r="A580" s="70">
        <v>44862</v>
      </c>
      <c r="B580" s="422" t="s">
        <v>526</v>
      </c>
      <c r="C580" s="422" t="s">
        <v>41</v>
      </c>
      <c r="D580" t="s">
        <v>12</v>
      </c>
      <c r="E580" s="2"/>
      <c r="F580" s="2">
        <v>337</v>
      </c>
      <c r="G580" s="2">
        <f t="shared" si="8"/>
        <v>7.9000000000000341</v>
      </c>
    </row>
    <row r="581" spans="1:13">
      <c r="A581" s="70">
        <v>44862</v>
      </c>
      <c r="B581" s="422" t="s">
        <v>526</v>
      </c>
      <c r="C581" s="422" t="s">
        <v>41</v>
      </c>
      <c r="D581" t="s">
        <v>13</v>
      </c>
      <c r="E581" s="2"/>
      <c r="F581" s="2">
        <v>7.9</v>
      </c>
      <c r="G581" s="2">
        <f t="shared" si="8"/>
        <v>3.3750779948604759E-14</v>
      </c>
    </row>
    <row r="582" spans="1:13">
      <c r="A582" s="31">
        <v>44865</v>
      </c>
      <c r="B582" s="421" t="s">
        <v>10</v>
      </c>
      <c r="C582" s="421" t="s">
        <v>25</v>
      </c>
      <c r="D582" t="s">
        <v>12</v>
      </c>
      <c r="E582" s="2">
        <v>335.9</v>
      </c>
      <c r="G582" s="2">
        <f t="shared" si="8"/>
        <v>335.90000000000003</v>
      </c>
    </row>
    <row r="583" spans="1:13">
      <c r="A583" s="71"/>
      <c r="B583" s="425"/>
      <c r="C583" s="425"/>
      <c r="D583" t="s">
        <v>13</v>
      </c>
      <c r="E583" s="2">
        <v>5.2</v>
      </c>
      <c r="G583" s="2">
        <f t="shared" si="8"/>
        <v>341.1</v>
      </c>
    </row>
    <row r="584" spans="1:13">
      <c r="A584" s="71"/>
      <c r="B584" s="425"/>
      <c r="C584" s="425"/>
      <c r="D584" t="s">
        <v>14</v>
      </c>
      <c r="E584" s="2">
        <v>60</v>
      </c>
      <c r="G584" s="2">
        <f t="shared" si="8"/>
        <v>401.1</v>
      </c>
    </row>
    <row r="585" spans="1:13">
      <c r="A585" s="71"/>
      <c r="B585" s="425"/>
      <c r="C585" s="425"/>
      <c r="D585" t="s">
        <v>15</v>
      </c>
      <c r="E585" s="2">
        <v>5</v>
      </c>
      <c r="G585" s="2">
        <f t="shared" si="8"/>
        <v>406.1</v>
      </c>
    </row>
    <row r="586" spans="1:13">
      <c r="A586" s="3">
        <v>44865</v>
      </c>
      <c r="B586" s="422" t="s">
        <v>75</v>
      </c>
      <c r="C586" s="422" t="s">
        <v>25</v>
      </c>
      <c r="D586" t="s">
        <v>14</v>
      </c>
      <c r="E586" s="2"/>
      <c r="F586" s="2">
        <v>60</v>
      </c>
      <c r="G586" s="2">
        <f t="shared" si="8"/>
        <v>346.1</v>
      </c>
      <c r="L586" s="144">
        <v>335.9</v>
      </c>
      <c r="M586" s="154">
        <v>5.2</v>
      </c>
    </row>
    <row r="587" spans="1:13">
      <c r="A587" s="3">
        <v>44865</v>
      </c>
      <c r="B587" s="422" t="s">
        <v>75</v>
      </c>
      <c r="C587" s="422" t="s">
        <v>25</v>
      </c>
      <c r="D587" t="s">
        <v>15</v>
      </c>
      <c r="E587" s="2"/>
      <c r="F587" s="2">
        <v>5</v>
      </c>
      <c r="G587" s="2">
        <f t="shared" si="8"/>
        <v>341.1</v>
      </c>
    </row>
    <row r="588" spans="1:13">
      <c r="A588" s="3">
        <v>44903</v>
      </c>
      <c r="B588" s="422" t="s">
        <v>527</v>
      </c>
      <c r="C588" s="422" t="s">
        <v>25</v>
      </c>
      <c r="D588" t="s">
        <v>12</v>
      </c>
      <c r="E588" s="2"/>
      <c r="F588" s="2">
        <v>335.9</v>
      </c>
      <c r="G588" s="2">
        <f t="shared" si="8"/>
        <v>5.2000000000000455</v>
      </c>
    </row>
    <row r="589" spans="1:13">
      <c r="A589" s="3">
        <v>44903</v>
      </c>
      <c r="B589" s="422" t="s">
        <v>527</v>
      </c>
      <c r="C589" s="422" t="s">
        <v>25</v>
      </c>
      <c r="D589" t="s">
        <v>13</v>
      </c>
      <c r="E589" s="2"/>
      <c r="F589" s="2">
        <v>5.2</v>
      </c>
      <c r="G589" s="2">
        <f t="shared" si="8"/>
        <v>4.5297099404706387E-14</v>
      </c>
    </row>
    <row r="590" spans="1:13">
      <c r="A590" s="81">
        <v>44895</v>
      </c>
      <c r="B590" s="421" t="s">
        <v>10</v>
      </c>
      <c r="C590" s="421" t="s">
        <v>26</v>
      </c>
      <c r="D590" t="s">
        <v>12</v>
      </c>
      <c r="E590" s="2">
        <v>374.9</v>
      </c>
      <c r="G590" s="2">
        <f t="shared" si="8"/>
        <v>374.90000000000003</v>
      </c>
    </row>
    <row r="591" spans="1:13">
      <c r="A591" s="70"/>
      <c r="B591" s="422"/>
      <c r="C591" s="422"/>
      <c r="D591" t="s">
        <v>13</v>
      </c>
      <c r="E591" s="2">
        <v>7.3</v>
      </c>
      <c r="G591" s="2">
        <f t="shared" si="8"/>
        <v>382.20000000000005</v>
      </c>
    </row>
    <row r="592" spans="1:13">
      <c r="A592" s="70"/>
      <c r="B592" s="422"/>
      <c r="C592" s="422"/>
      <c r="D592" t="s">
        <v>14</v>
      </c>
      <c r="E592" s="2">
        <v>60</v>
      </c>
      <c r="G592" s="2">
        <f t="shared" si="8"/>
        <v>442.20000000000005</v>
      </c>
    </row>
    <row r="593" spans="1:7">
      <c r="A593" s="70"/>
      <c r="B593" s="422"/>
      <c r="C593" s="422"/>
      <c r="D593" t="s">
        <v>15</v>
      </c>
      <c r="E593" s="2">
        <v>5</v>
      </c>
      <c r="G593" s="2">
        <f t="shared" si="8"/>
        <v>447.20000000000005</v>
      </c>
    </row>
    <row r="594" spans="1:7">
      <c r="A594" s="3">
        <v>44895</v>
      </c>
      <c r="B594" s="422" t="s">
        <v>93</v>
      </c>
      <c r="C594" s="422" t="s">
        <v>26</v>
      </c>
      <c r="D594" t="s">
        <v>14</v>
      </c>
      <c r="E594" s="2"/>
      <c r="F594" s="2">
        <v>60</v>
      </c>
      <c r="G594" s="2">
        <f t="shared" si="8"/>
        <v>387.20000000000005</v>
      </c>
    </row>
    <row r="595" spans="1:7">
      <c r="A595" s="3">
        <v>44895</v>
      </c>
      <c r="B595" s="422" t="s">
        <v>93</v>
      </c>
      <c r="C595" s="422" t="s">
        <v>26</v>
      </c>
      <c r="D595" t="s">
        <v>15</v>
      </c>
      <c r="E595" s="5"/>
      <c r="F595" s="23">
        <v>5</v>
      </c>
      <c r="G595" s="2">
        <f t="shared" ref="G595:G601" si="9">+G594+E595-F595</f>
        <v>382.20000000000005</v>
      </c>
    </row>
    <row r="596" spans="1:7">
      <c r="A596" s="3">
        <v>44931</v>
      </c>
      <c r="B596" s="422" t="s">
        <v>528</v>
      </c>
      <c r="C596" s="422" t="s">
        <v>26</v>
      </c>
      <c r="D596" t="s">
        <v>12</v>
      </c>
      <c r="E596" s="5"/>
      <c r="F596" s="2">
        <v>374.9</v>
      </c>
      <c r="G596" s="2">
        <f t="shared" si="9"/>
        <v>7.3000000000000682</v>
      </c>
    </row>
    <row r="597" spans="1:7">
      <c r="A597" s="3">
        <v>44931</v>
      </c>
      <c r="B597" s="422" t="s">
        <v>528</v>
      </c>
      <c r="C597" s="422" t="s">
        <v>26</v>
      </c>
      <c r="D597" t="s">
        <v>13</v>
      </c>
      <c r="E597" s="5"/>
      <c r="F597" s="2">
        <v>7.3</v>
      </c>
      <c r="G597" s="2">
        <f t="shared" si="9"/>
        <v>6.8389738316909643E-14</v>
      </c>
    </row>
    <row r="598" spans="1:7">
      <c r="A598" s="81">
        <v>44926</v>
      </c>
      <c r="B598" s="421" t="s">
        <v>10</v>
      </c>
      <c r="C598" s="421" t="s">
        <v>27</v>
      </c>
      <c r="D598" t="s">
        <v>12</v>
      </c>
      <c r="E598" s="2">
        <v>428.6</v>
      </c>
      <c r="G598" s="2">
        <f t="shared" si="9"/>
        <v>428.60000000000008</v>
      </c>
    </row>
    <row r="599" spans="1:7">
      <c r="A599" s="70"/>
      <c r="B599" s="422"/>
      <c r="C599" s="422"/>
      <c r="D599" t="s">
        <v>13</v>
      </c>
      <c r="E599" s="2">
        <v>7</v>
      </c>
      <c r="G599" s="2">
        <f t="shared" si="9"/>
        <v>435.60000000000008</v>
      </c>
    </row>
    <row r="600" spans="1:7">
      <c r="A600" s="70"/>
      <c r="B600" s="422"/>
      <c r="C600" s="422"/>
      <c r="D600" t="s">
        <v>14</v>
      </c>
      <c r="E600" s="2">
        <v>60</v>
      </c>
      <c r="G600" s="2">
        <f t="shared" si="9"/>
        <v>495.60000000000008</v>
      </c>
    </row>
    <row r="601" spans="1:7">
      <c r="A601" s="70"/>
      <c r="B601" s="422"/>
      <c r="C601" s="422"/>
      <c r="D601" t="s">
        <v>15</v>
      </c>
      <c r="E601" s="2">
        <v>5</v>
      </c>
      <c r="G601" s="2">
        <f t="shared" si="9"/>
        <v>500.60000000000008</v>
      </c>
    </row>
    <row r="602" spans="1:7">
      <c r="A602" s="70">
        <v>44926</v>
      </c>
      <c r="B602" s="422" t="s">
        <v>76</v>
      </c>
      <c r="C602" s="422" t="s">
        <v>27</v>
      </c>
      <c r="D602" t="s">
        <v>14</v>
      </c>
      <c r="E602" s="2"/>
      <c r="F602" s="2">
        <v>60</v>
      </c>
      <c r="G602" s="2">
        <f t="shared" ref="G602:G670" si="10">+G601+E602-F602</f>
        <v>440.60000000000008</v>
      </c>
    </row>
    <row r="603" spans="1:7">
      <c r="A603" s="70">
        <v>44926</v>
      </c>
      <c r="B603" s="422" t="s">
        <v>76</v>
      </c>
      <c r="C603" s="422" t="s">
        <v>27</v>
      </c>
      <c r="D603" t="s">
        <v>15</v>
      </c>
      <c r="E603" s="2"/>
      <c r="F603" s="2">
        <v>5</v>
      </c>
      <c r="G603" s="2">
        <f t="shared" si="10"/>
        <v>435.60000000000008</v>
      </c>
    </row>
    <row r="604" spans="1:7">
      <c r="A604" s="3">
        <v>44970</v>
      </c>
      <c r="B604" s="422" t="s">
        <v>529</v>
      </c>
      <c r="C604" s="422" t="s">
        <v>27</v>
      </c>
      <c r="D604" t="s">
        <v>12</v>
      </c>
      <c r="F604" s="2">
        <v>428.6</v>
      </c>
      <c r="G604" s="2">
        <f t="shared" si="10"/>
        <v>7.0000000000000568</v>
      </c>
    </row>
    <row r="605" spans="1:7">
      <c r="A605" s="3">
        <v>44970</v>
      </c>
      <c r="B605" s="422" t="s">
        <v>529</v>
      </c>
      <c r="C605" s="422" t="s">
        <v>27</v>
      </c>
      <c r="D605" t="s">
        <v>13</v>
      </c>
      <c r="F605" s="2">
        <v>7</v>
      </c>
      <c r="G605" s="2">
        <f t="shared" si="10"/>
        <v>5.6843418860808015E-14</v>
      </c>
    </row>
    <row r="606" spans="1:7">
      <c r="A606" s="31">
        <v>44957</v>
      </c>
      <c r="B606" s="421" t="s">
        <v>10</v>
      </c>
      <c r="C606" s="421" t="s">
        <v>11</v>
      </c>
      <c r="D606" t="s">
        <v>12</v>
      </c>
      <c r="E606" s="196">
        <v>363.7</v>
      </c>
      <c r="F606" s="196"/>
      <c r="G606" s="2">
        <f t="shared" si="10"/>
        <v>363.70000000000005</v>
      </c>
    </row>
    <row r="607" spans="1:7">
      <c r="B607" s="422"/>
      <c r="C607" s="422"/>
      <c r="D607" t="s">
        <v>13</v>
      </c>
      <c r="E607" s="196">
        <v>4.4000000000000004</v>
      </c>
      <c r="F607" s="196"/>
      <c r="G607" s="2">
        <f t="shared" si="10"/>
        <v>368.1</v>
      </c>
    </row>
    <row r="608" spans="1:7">
      <c r="B608" s="422"/>
      <c r="C608" s="422"/>
      <c r="D608" t="s">
        <v>14</v>
      </c>
      <c r="E608" s="196">
        <v>60</v>
      </c>
      <c r="F608" s="196"/>
      <c r="G608" s="2">
        <f t="shared" si="10"/>
        <v>428.1</v>
      </c>
    </row>
    <row r="609" spans="1:7">
      <c r="B609" s="422"/>
      <c r="C609" s="422"/>
      <c r="D609" t="s">
        <v>15</v>
      </c>
      <c r="E609" s="196">
        <v>5</v>
      </c>
      <c r="F609" s="196"/>
      <c r="G609" s="2">
        <f t="shared" si="10"/>
        <v>433.1</v>
      </c>
    </row>
    <row r="610" spans="1:7">
      <c r="A610" s="3">
        <v>44957</v>
      </c>
      <c r="B610" s="422" t="s">
        <v>77</v>
      </c>
      <c r="C610" s="422" t="s">
        <v>11</v>
      </c>
      <c r="D610" t="s">
        <v>14</v>
      </c>
      <c r="E610" s="196"/>
      <c r="F610" s="196">
        <v>60</v>
      </c>
      <c r="G610" s="2">
        <f t="shared" si="10"/>
        <v>373.1</v>
      </c>
    </row>
    <row r="611" spans="1:7">
      <c r="A611" s="3">
        <v>44957</v>
      </c>
      <c r="B611" s="422" t="s">
        <v>77</v>
      </c>
      <c r="C611" s="422" t="s">
        <v>11</v>
      </c>
      <c r="D611" t="s">
        <v>15</v>
      </c>
      <c r="E611" s="196"/>
      <c r="F611" s="196">
        <v>5</v>
      </c>
      <c r="G611" s="2">
        <f t="shared" si="10"/>
        <v>368.1</v>
      </c>
    </row>
    <row r="612" spans="1:7">
      <c r="A612" s="3">
        <v>44992</v>
      </c>
      <c r="B612" s="422">
        <v>26534</v>
      </c>
      <c r="C612" s="422" t="s">
        <v>11</v>
      </c>
      <c r="D612" t="s">
        <v>12</v>
      </c>
      <c r="E612" s="196"/>
      <c r="F612" s="196">
        <v>363.7</v>
      </c>
      <c r="G612" s="2">
        <f t="shared" si="10"/>
        <v>4.4000000000000341</v>
      </c>
    </row>
    <row r="613" spans="1:7">
      <c r="A613" s="3">
        <v>44992</v>
      </c>
      <c r="B613" s="422">
        <v>26534</v>
      </c>
      <c r="C613" s="422" t="s">
        <v>11</v>
      </c>
      <c r="D613" t="s">
        <v>13</v>
      </c>
      <c r="E613" s="196"/>
      <c r="F613" s="196">
        <v>4.4000000000000004</v>
      </c>
      <c r="G613" s="2">
        <f t="shared" si="10"/>
        <v>3.3750779948604759E-14</v>
      </c>
    </row>
    <row r="614" spans="1:7">
      <c r="A614" s="31">
        <v>44985</v>
      </c>
      <c r="B614" s="421" t="s">
        <v>10</v>
      </c>
      <c r="C614" s="421" t="s">
        <v>17</v>
      </c>
      <c r="D614" t="s">
        <v>12</v>
      </c>
      <c r="E614" s="196">
        <v>396.7</v>
      </c>
      <c r="F614" s="196"/>
      <c r="G614" s="2">
        <f t="shared" si="10"/>
        <v>396.70000000000005</v>
      </c>
    </row>
    <row r="615" spans="1:7">
      <c r="B615" s="422"/>
      <c r="C615" s="422"/>
      <c r="D615" t="s">
        <v>13</v>
      </c>
      <c r="E615" s="196">
        <v>5.8</v>
      </c>
      <c r="F615" s="196"/>
      <c r="G615" s="2">
        <f t="shared" si="10"/>
        <v>402.50000000000006</v>
      </c>
    </row>
    <row r="616" spans="1:7">
      <c r="B616" s="422"/>
      <c r="C616" s="422"/>
      <c r="D616" t="s">
        <v>14</v>
      </c>
      <c r="E616" s="196">
        <v>56</v>
      </c>
      <c r="F616" s="196"/>
      <c r="G616" s="2">
        <f t="shared" si="10"/>
        <v>458.50000000000006</v>
      </c>
    </row>
    <row r="617" spans="1:7">
      <c r="B617" s="422"/>
      <c r="C617" s="422"/>
      <c r="D617" t="s">
        <v>15</v>
      </c>
      <c r="E617" s="196">
        <v>5</v>
      </c>
      <c r="F617" s="196"/>
      <c r="G617" s="2">
        <f t="shared" si="10"/>
        <v>463.50000000000006</v>
      </c>
    </row>
    <row r="618" spans="1:7">
      <c r="A618" s="3">
        <v>44985</v>
      </c>
      <c r="B618" s="422" t="s">
        <v>78</v>
      </c>
      <c r="C618" s="422" t="s">
        <v>17</v>
      </c>
      <c r="D618" t="s">
        <v>14</v>
      </c>
      <c r="E618" s="196"/>
      <c r="F618" s="196">
        <v>56</v>
      </c>
      <c r="G618" s="2">
        <f t="shared" si="10"/>
        <v>407.50000000000006</v>
      </c>
    </row>
    <row r="619" spans="1:7">
      <c r="A619" s="3">
        <v>44985</v>
      </c>
      <c r="B619" s="422" t="s">
        <v>78</v>
      </c>
      <c r="C619" s="422" t="s">
        <v>17</v>
      </c>
      <c r="D619" t="s">
        <v>15</v>
      </c>
      <c r="E619" s="196"/>
      <c r="F619" s="196">
        <v>5</v>
      </c>
      <c r="G619" s="2">
        <f t="shared" si="10"/>
        <v>402.50000000000006</v>
      </c>
    </row>
    <row r="620" spans="1:7">
      <c r="A620" s="3">
        <v>45009</v>
      </c>
      <c r="B620" s="422">
        <v>26671</v>
      </c>
      <c r="C620" s="422" t="s">
        <v>17</v>
      </c>
      <c r="D620" t="s">
        <v>12</v>
      </c>
      <c r="F620" s="2">
        <v>396.7</v>
      </c>
      <c r="G620" s="2">
        <f t="shared" si="10"/>
        <v>5.8000000000000682</v>
      </c>
    </row>
    <row r="621" spans="1:7">
      <c r="A621" s="3">
        <v>45009</v>
      </c>
      <c r="B621" s="422">
        <v>26671</v>
      </c>
      <c r="C621" s="422" t="s">
        <v>17</v>
      </c>
      <c r="D621" t="s">
        <v>13</v>
      </c>
      <c r="F621" s="2">
        <v>5.8</v>
      </c>
      <c r="G621" s="2">
        <f t="shared" si="10"/>
        <v>6.8389738316909643E-14</v>
      </c>
    </row>
    <row r="622" spans="1:7">
      <c r="A622" s="81">
        <v>45016</v>
      </c>
      <c r="B622" s="421" t="s">
        <v>10</v>
      </c>
      <c r="C622" s="421" t="s">
        <v>18</v>
      </c>
      <c r="D622" t="s">
        <v>12</v>
      </c>
      <c r="E622" s="196">
        <v>371.1</v>
      </c>
      <c r="F622" s="196"/>
      <c r="G622" s="2">
        <f t="shared" si="10"/>
        <v>371.10000000000008</v>
      </c>
    </row>
    <row r="623" spans="1:7">
      <c r="A623" s="70"/>
      <c r="B623" s="422"/>
      <c r="C623" s="422"/>
      <c r="D623" t="s">
        <v>13</v>
      </c>
      <c r="E623" s="196">
        <v>5.6</v>
      </c>
      <c r="F623" s="196"/>
      <c r="G623" s="2">
        <f t="shared" si="10"/>
        <v>376.7000000000001</v>
      </c>
    </row>
    <row r="624" spans="1:7">
      <c r="A624" s="70"/>
      <c r="B624" s="422"/>
      <c r="C624" s="422"/>
      <c r="D624" t="s">
        <v>14</v>
      </c>
      <c r="E624" s="196">
        <v>60</v>
      </c>
      <c r="F624" s="196"/>
      <c r="G624" s="2">
        <f t="shared" si="10"/>
        <v>436.7000000000001</v>
      </c>
    </row>
    <row r="625" spans="1:12">
      <c r="A625" s="70"/>
      <c r="B625" s="422"/>
      <c r="C625" s="422"/>
      <c r="D625" t="s">
        <v>15</v>
      </c>
      <c r="E625" s="196">
        <v>5</v>
      </c>
      <c r="F625" s="196"/>
      <c r="G625" s="2">
        <f t="shared" si="10"/>
        <v>441.7000000000001</v>
      </c>
      <c r="J625" s="205"/>
      <c r="K625" s="206"/>
    </row>
    <row r="626" spans="1:12">
      <c r="A626" s="70"/>
      <c r="B626" s="422"/>
      <c r="C626" s="422"/>
      <c r="D626" t="s">
        <v>165</v>
      </c>
      <c r="E626" s="196">
        <v>102.5</v>
      </c>
      <c r="F626" s="196"/>
      <c r="G626" s="2">
        <f t="shared" si="10"/>
        <v>544.20000000000005</v>
      </c>
      <c r="J626" s="208"/>
      <c r="K626" s="208"/>
    </row>
    <row r="627" spans="1:12">
      <c r="A627" s="70">
        <v>45016</v>
      </c>
      <c r="B627" s="422" t="s">
        <v>81</v>
      </c>
      <c r="C627" s="422" t="s">
        <v>18</v>
      </c>
      <c r="D627" t="s">
        <v>14</v>
      </c>
      <c r="E627" s="196"/>
      <c r="F627" s="196">
        <v>60</v>
      </c>
      <c r="G627" s="2">
        <f t="shared" si="10"/>
        <v>484.20000000000005</v>
      </c>
    </row>
    <row r="628" spans="1:12">
      <c r="A628" s="70">
        <v>45016</v>
      </c>
      <c r="B628" s="422" t="s">
        <v>81</v>
      </c>
      <c r="C628" s="422" t="s">
        <v>18</v>
      </c>
      <c r="D628" t="s">
        <v>15</v>
      </c>
      <c r="E628" s="196"/>
      <c r="F628" s="196">
        <v>5</v>
      </c>
      <c r="G628" s="2">
        <f t="shared" si="10"/>
        <v>479.20000000000005</v>
      </c>
    </row>
    <row r="629" spans="1:12">
      <c r="A629" s="70">
        <v>45051</v>
      </c>
      <c r="B629" s="422">
        <v>26847</v>
      </c>
      <c r="C629" s="422" t="s">
        <v>18</v>
      </c>
      <c r="D629" t="s">
        <v>12</v>
      </c>
      <c r="E629" s="196"/>
      <c r="F629" s="196">
        <v>371.1</v>
      </c>
      <c r="G629" s="2">
        <f t="shared" si="10"/>
        <v>108.10000000000002</v>
      </c>
    </row>
    <row r="630" spans="1:12">
      <c r="A630" s="70">
        <v>45051</v>
      </c>
      <c r="B630" s="422">
        <v>26847</v>
      </c>
      <c r="C630" s="422" t="s">
        <v>18</v>
      </c>
      <c r="D630" t="s">
        <v>13</v>
      </c>
      <c r="E630" s="196"/>
      <c r="F630" s="196">
        <v>5.6</v>
      </c>
      <c r="G630" s="2">
        <f t="shared" si="10"/>
        <v>102.50000000000003</v>
      </c>
      <c r="I630" s="421"/>
      <c r="K630" s="196"/>
    </row>
    <row r="631" spans="1:12">
      <c r="A631" s="70">
        <v>45111</v>
      </c>
      <c r="B631" s="422">
        <v>27129</v>
      </c>
      <c r="C631" s="422" t="s">
        <v>18</v>
      </c>
      <c r="D631" t="s">
        <v>165</v>
      </c>
      <c r="E631" s="196"/>
      <c r="F631" s="196">
        <v>102.5</v>
      </c>
      <c r="G631" s="2">
        <f t="shared" si="10"/>
        <v>0</v>
      </c>
      <c r="I631" s="421"/>
      <c r="K631" s="196"/>
    </row>
    <row r="632" spans="1:12">
      <c r="A632" s="81">
        <v>45046</v>
      </c>
      <c r="B632" s="421" t="s">
        <v>10</v>
      </c>
      <c r="C632" s="421" t="s">
        <v>19</v>
      </c>
      <c r="D632" t="s">
        <v>12</v>
      </c>
      <c r="E632" s="207">
        <v>388.2</v>
      </c>
      <c r="F632" s="207"/>
      <c r="G632" s="2">
        <f t="shared" si="10"/>
        <v>388.2</v>
      </c>
      <c r="I632" s="421"/>
      <c r="K632" s="207"/>
    </row>
    <row r="633" spans="1:12">
      <c r="A633" s="70"/>
      <c r="B633" s="422"/>
      <c r="C633" s="422"/>
      <c r="D633" t="s">
        <v>13</v>
      </c>
      <c r="E633" s="207">
        <v>5.7</v>
      </c>
      <c r="F633" s="207"/>
      <c r="G633" s="2">
        <f t="shared" si="10"/>
        <v>393.9</v>
      </c>
      <c r="I633" s="422"/>
      <c r="K633" s="207"/>
    </row>
    <row r="634" spans="1:12">
      <c r="A634" s="70"/>
      <c r="B634" s="422"/>
      <c r="C634" s="422"/>
      <c r="D634" t="s">
        <v>14</v>
      </c>
      <c r="E634" s="207">
        <v>60</v>
      </c>
      <c r="F634" s="207"/>
      <c r="G634" s="2">
        <f t="shared" si="10"/>
        <v>453.9</v>
      </c>
      <c r="K634" s="28"/>
    </row>
    <row r="635" spans="1:12">
      <c r="A635" s="70"/>
      <c r="B635" s="422"/>
      <c r="C635" s="422"/>
      <c r="D635" t="s">
        <v>15</v>
      </c>
      <c r="E635" s="207">
        <v>5</v>
      </c>
      <c r="F635" s="207"/>
      <c r="G635" s="2">
        <f t="shared" si="10"/>
        <v>458.9</v>
      </c>
    </row>
    <row r="636" spans="1:12">
      <c r="A636" s="70">
        <v>45046</v>
      </c>
      <c r="B636" s="422" t="s">
        <v>83</v>
      </c>
      <c r="C636" s="422" t="s">
        <v>19</v>
      </c>
      <c r="D636" t="s">
        <v>14</v>
      </c>
      <c r="E636" s="207"/>
      <c r="F636" s="207">
        <v>60</v>
      </c>
      <c r="G636" s="2">
        <f t="shared" si="10"/>
        <v>398.9</v>
      </c>
      <c r="L636" s="28"/>
    </row>
    <row r="637" spans="1:12">
      <c r="A637" s="70">
        <v>45046</v>
      </c>
      <c r="B637" s="422" t="s">
        <v>83</v>
      </c>
      <c r="C637" s="422" t="s">
        <v>19</v>
      </c>
      <c r="D637" t="s">
        <v>15</v>
      </c>
      <c r="E637" s="207"/>
      <c r="F637" s="207">
        <v>5</v>
      </c>
      <c r="G637" s="2">
        <f t="shared" si="10"/>
        <v>393.9</v>
      </c>
    </row>
    <row r="638" spans="1:12">
      <c r="A638" s="70">
        <v>45100</v>
      </c>
      <c r="B638" s="422">
        <v>26981</v>
      </c>
      <c r="C638" s="422" t="s">
        <v>19</v>
      </c>
      <c r="D638" t="s">
        <v>12</v>
      </c>
      <c r="E638" s="207"/>
      <c r="F638" s="207">
        <v>388.2</v>
      </c>
      <c r="G638" s="2">
        <f t="shared" si="10"/>
        <v>5.6999999999999886</v>
      </c>
    </row>
    <row r="639" spans="1:12">
      <c r="A639" s="70">
        <v>45100</v>
      </c>
      <c r="B639" s="422">
        <v>26981</v>
      </c>
      <c r="C639" s="422" t="s">
        <v>19</v>
      </c>
      <c r="D639" t="s">
        <v>13</v>
      </c>
      <c r="E639" s="207"/>
      <c r="F639" s="207">
        <v>5.7</v>
      </c>
      <c r="G639" s="2">
        <f t="shared" si="10"/>
        <v>-1.1546319456101628E-14</v>
      </c>
    </row>
    <row r="640" spans="1:12">
      <c r="A640" s="81">
        <v>45077</v>
      </c>
      <c r="B640" s="421" t="s">
        <v>10</v>
      </c>
      <c r="C640" s="421" t="s">
        <v>20</v>
      </c>
      <c r="D640" t="s">
        <v>12</v>
      </c>
      <c r="E640" s="207">
        <v>358.9</v>
      </c>
      <c r="F640" s="207"/>
      <c r="G640" s="2">
        <f t="shared" si="10"/>
        <v>358.9</v>
      </c>
    </row>
    <row r="641" spans="1:7">
      <c r="A641" s="70"/>
      <c r="B641" s="422"/>
      <c r="C641" s="422"/>
      <c r="D641" t="s">
        <v>13</v>
      </c>
      <c r="E641" s="207">
        <v>4.2</v>
      </c>
      <c r="F641" s="207"/>
      <c r="G641" s="2">
        <f t="shared" si="10"/>
        <v>363.09999999999997</v>
      </c>
    </row>
    <row r="642" spans="1:7">
      <c r="A642" s="70"/>
      <c r="B642" s="422"/>
      <c r="C642" s="422"/>
      <c r="D642" t="s">
        <v>14</v>
      </c>
      <c r="E642" s="207">
        <v>60</v>
      </c>
      <c r="F642" s="207"/>
      <c r="G642" s="2">
        <f t="shared" si="10"/>
        <v>423.09999999999997</v>
      </c>
    </row>
    <row r="643" spans="1:7">
      <c r="A643" s="70"/>
      <c r="B643" s="422"/>
      <c r="C643" s="422"/>
      <c r="D643" t="s">
        <v>15</v>
      </c>
      <c r="E643" s="207">
        <v>5</v>
      </c>
      <c r="F643" s="207"/>
      <c r="G643" s="2">
        <f t="shared" si="10"/>
        <v>428.09999999999997</v>
      </c>
    </row>
    <row r="644" spans="1:7">
      <c r="A644" s="70">
        <v>45077</v>
      </c>
      <c r="B644" s="422" t="s">
        <v>84</v>
      </c>
      <c r="C644" s="422" t="s">
        <v>20</v>
      </c>
      <c r="D644" t="s">
        <v>14</v>
      </c>
      <c r="E644" s="207"/>
      <c r="F644" s="207">
        <v>60</v>
      </c>
      <c r="G644" s="2">
        <f t="shared" si="10"/>
        <v>368.09999999999997</v>
      </c>
    </row>
    <row r="645" spans="1:7">
      <c r="A645" s="70">
        <v>45077</v>
      </c>
      <c r="B645" s="422" t="s">
        <v>84</v>
      </c>
      <c r="C645" s="422" t="s">
        <v>20</v>
      </c>
      <c r="D645" t="s">
        <v>15</v>
      </c>
      <c r="E645" s="207"/>
      <c r="F645" s="207">
        <v>5</v>
      </c>
      <c r="G645" s="2">
        <f t="shared" si="10"/>
        <v>363.09999999999997</v>
      </c>
    </row>
    <row r="646" spans="1:7">
      <c r="A646" s="70">
        <v>45111</v>
      </c>
      <c r="B646" s="422">
        <v>27129</v>
      </c>
      <c r="C646" s="422" t="s">
        <v>20</v>
      </c>
      <c r="D646" t="s">
        <v>12</v>
      </c>
      <c r="F646" s="207">
        <v>358.9</v>
      </c>
      <c r="G646" s="2">
        <f t="shared" si="10"/>
        <v>4.1999999999999886</v>
      </c>
    </row>
    <row r="647" spans="1:7">
      <c r="A647" s="70">
        <v>45111</v>
      </c>
      <c r="B647" s="422">
        <v>27129</v>
      </c>
      <c r="C647" s="422" t="s">
        <v>20</v>
      </c>
      <c r="D647" t="s">
        <v>13</v>
      </c>
      <c r="F647" s="207">
        <v>4.2</v>
      </c>
      <c r="G647" s="2">
        <f t="shared" si="10"/>
        <v>-1.1546319456101628E-14</v>
      </c>
    </row>
    <row r="648" spans="1:7">
      <c r="A648" s="81">
        <v>45107</v>
      </c>
      <c r="B648" s="421" t="s">
        <v>10</v>
      </c>
      <c r="C648" s="421" t="s">
        <v>21</v>
      </c>
      <c r="D648" t="s">
        <v>12</v>
      </c>
      <c r="E648" s="207">
        <v>365.6</v>
      </c>
      <c r="F648" s="207"/>
      <c r="G648" s="2">
        <f t="shared" si="10"/>
        <v>365.6</v>
      </c>
    </row>
    <row r="649" spans="1:7">
      <c r="A649" s="70"/>
      <c r="B649" s="422"/>
      <c r="C649" s="422"/>
      <c r="D649" t="s">
        <v>13</v>
      </c>
      <c r="E649" s="207">
        <v>4.4000000000000004</v>
      </c>
      <c r="F649" s="207"/>
      <c r="G649" s="2">
        <f t="shared" si="10"/>
        <v>370</v>
      </c>
    </row>
    <row r="650" spans="1:7">
      <c r="A650" s="70"/>
      <c r="B650" s="422"/>
      <c r="C650" s="422"/>
      <c r="D650" t="s">
        <v>14</v>
      </c>
      <c r="E650" s="207">
        <v>60</v>
      </c>
      <c r="F650" s="207"/>
      <c r="G650" s="2">
        <f t="shared" si="10"/>
        <v>430</v>
      </c>
    </row>
    <row r="651" spans="1:7">
      <c r="A651" s="70"/>
      <c r="B651" s="422"/>
      <c r="C651" s="422"/>
      <c r="D651" t="s">
        <v>15</v>
      </c>
      <c r="E651" s="207">
        <v>5</v>
      </c>
      <c r="F651" s="207"/>
      <c r="G651" s="2">
        <f t="shared" si="10"/>
        <v>435</v>
      </c>
    </row>
    <row r="652" spans="1:7">
      <c r="A652" s="70">
        <v>45107</v>
      </c>
      <c r="B652" s="422" t="s">
        <v>86</v>
      </c>
      <c r="C652" s="422" t="s">
        <v>21</v>
      </c>
      <c r="D652" t="s">
        <v>14</v>
      </c>
      <c r="E652" s="207"/>
      <c r="F652" s="207">
        <v>60</v>
      </c>
      <c r="G652" s="2">
        <f t="shared" si="10"/>
        <v>375</v>
      </c>
    </row>
    <row r="653" spans="1:7">
      <c r="A653" s="70">
        <v>45107</v>
      </c>
      <c r="B653" s="422" t="s">
        <v>86</v>
      </c>
      <c r="C653" s="422" t="s">
        <v>21</v>
      </c>
      <c r="D653" t="s">
        <v>15</v>
      </c>
      <c r="E653" s="207"/>
      <c r="F653" s="207">
        <v>5</v>
      </c>
      <c r="G653" s="2">
        <f t="shared" si="10"/>
        <v>370</v>
      </c>
    </row>
    <row r="654" spans="1:7">
      <c r="A654" s="70">
        <v>45153</v>
      </c>
      <c r="B654" s="422">
        <v>27336</v>
      </c>
      <c r="C654" s="422" t="s">
        <v>21</v>
      </c>
      <c r="D654" t="s">
        <v>12</v>
      </c>
      <c r="E654" s="207"/>
      <c r="F654" s="207">
        <v>365.6</v>
      </c>
      <c r="G654" s="2">
        <f t="shared" si="10"/>
        <v>4.3999999999999773</v>
      </c>
    </row>
    <row r="655" spans="1:7">
      <c r="A655" s="70">
        <v>45153</v>
      </c>
      <c r="B655" s="422">
        <v>27336</v>
      </c>
      <c r="C655" s="422" t="s">
        <v>21</v>
      </c>
      <c r="D655" t="s">
        <v>13</v>
      </c>
      <c r="E655" s="207"/>
      <c r="F655" s="207">
        <v>4.4000000000000004</v>
      </c>
      <c r="G655" s="2">
        <f t="shared" si="10"/>
        <v>-2.3092638912203256E-14</v>
      </c>
    </row>
    <row r="656" spans="1:7">
      <c r="A656" s="81">
        <v>45138</v>
      </c>
      <c r="B656" s="421" t="s">
        <v>10</v>
      </c>
      <c r="C656" s="421" t="s">
        <v>22</v>
      </c>
      <c r="D656" t="s">
        <v>12</v>
      </c>
      <c r="E656" s="207">
        <v>344.4</v>
      </c>
      <c r="F656" s="207"/>
      <c r="G656" s="2">
        <f t="shared" si="10"/>
        <v>344.4</v>
      </c>
    </row>
    <row r="657" spans="1:7">
      <c r="A657" s="70"/>
      <c r="B657" s="422"/>
      <c r="C657" s="422"/>
      <c r="D657" t="s">
        <v>13</v>
      </c>
      <c r="E657" s="207">
        <v>3.2</v>
      </c>
      <c r="F657" s="207"/>
      <c r="G657" s="2">
        <f t="shared" si="10"/>
        <v>347.59999999999997</v>
      </c>
    </row>
    <row r="658" spans="1:7">
      <c r="A658" s="70"/>
      <c r="B658" s="422"/>
      <c r="C658" s="422"/>
      <c r="D658" t="s">
        <v>14</v>
      </c>
      <c r="E658" s="207">
        <v>60</v>
      </c>
      <c r="F658" s="207"/>
      <c r="G658" s="2">
        <f t="shared" si="10"/>
        <v>407.59999999999997</v>
      </c>
    </row>
    <row r="659" spans="1:7">
      <c r="A659" s="70"/>
      <c r="B659" s="422"/>
      <c r="C659" s="422"/>
      <c r="D659" t="s">
        <v>15</v>
      </c>
      <c r="E659" s="207">
        <v>5</v>
      </c>
      <c r="F659" s="207"/>
      <c r="G659" s="2">
        <f t="shared" si="10"/>
        <v>412.59999999999997</v>
      </c>
    </row>
    <row r="660" spans="1:7">
      <c r="A660" s="70"/>
      <c r="B660" s="422"/>
      <c r="C660" s="422"/>
      <c r="D660" t="s">
        <v>189</v>
      </c>
      <c r="E660" s="207">
        <v>102.5</v>
      </c>
      <c r="F660" s="207"/>
      <c r="G660" s="2">
        <f t="shared" si="10"/>
        <v>515.09999999999991</v>
      </c>
    </row>
    <row r="661" spans="1:7">
      <c r="A661" s="70">
        <v>45138</v>
      </c>
      <c r="B661" s="422" t="s">
        <v>87</v>
      </c>
      <c r="C661" s="422" t="s">
        <v>22</v>
      </c>
      <c r="D661" t="s">
        <v>14</v>
      </c>
      <c r="E661" s="207"/>
      <c r="F661" s="207">
        <v>60</v>
      </c>
      <c r="G661" s="2">
        <f t="shared" si="10"/>
        <v>455.09999999999991</v>
      </c>
    </row>
    <row r="662" spans="1:7">
      <c r="A662" s="70">
        <v>45138</v>
      </c>
      <c r="B662" s="422" t="s">
        <v>87</v>
      </c>
      <c r="C662" s="422" t="s">
        <v>22</v>
      </c>
      <c r="D662" t="s">
        <v>15</v>
      </c>
      <c r="E662" s="207"/>
      <c r="F662" s="207">
        <v>5</v>
      </c>
      <c r="G662" s="2">
        <f>+G661+E662-F662</f>
        <v>450.09999999999991</v>
      </c>
    </row>
    <row r="663" spans="1:7">
      <c r="A663" s="3">
        <v>45173</v>
      </c>
      <c r="B663" s="422">
        <v>27403</v>
      </c>
      <c r="C663" s="422" t="s">
        <v>22</v>
      </c>
      <c r="D663" t="s">
        <v>12</v>
      </c>
      <c r="F663" s="207">
        <v>344.4</v>
      </c>
      <c r="G663" s="2">
        <f>+G662+E663-F663</f>
        <v>105.69999999999993</v>
      </c>
    </row>
    <row r="664" spans="1:7">
      <c r="A664" s="3">
        <v>45173</v>
      </c>
      <c r="B664" s="422">
        <v>27403</v>
      </c>
      <c r="C664" s="422" t="s">
        <v>22</v>
      </c>
      <c r="D664" t="s">
        <v>13</v>
      </c>
      <c r="F664" s="207">
        <v>3.2</v>
      </c>
      <c r="G664" s="2">
        <f>+G663+E664-F664</f>
        <v>102.49999999999993</v>
      </c>
    </row>
    <row r="665" spans="1:7">
      <c r="A665" s="70"/>
      <c r="B665" s="422" t="s">
        <v>61</v>
      </c>
      <c r="C665" s="422"/>
      <c r="D665" t="s">
        <v>189</v>
      </c>
      <c r="F665" s="207">
        <v>51.2</v>
      </c>
      <c r="G665" s="2">
        <f>+G664+E665-F665</f>
        <v>51.299999999999926</v>
      </c>
    </row>
    <row r="666" spans="1:7">
      <c r="A666" s="70">
        <v>45358</v>
      </c>
      <c r="B666" s="422">
        <v>28519</v>
      </c>
      <c r="C666" s="422" t="s">
        <v>22</v>
      </c>
      <c r="D666" t="s">
        <v>189</v>
      </c>
      <c r="F666" s="207">
        <v>51.3</v>
      </c>
      <c r="G666" s="2">
        <f>+G665+E666-F666</f>
        <v>-7.1054273576010019E-14</v>
      </c>
    </row>
    <row r="667" spans="1:7">
      <c r="A667" s="31">
        <v>45169</v>
      </c>
      <c r="B667" s="421" t="s">
        <v>10</v>
      </c>
      <c r="C667" s="421" t="s">
        <v>23</v>
      </c>
      <c r="D667" t="s">
        <v>12</v>
      </c>
      <c r="E667" s="207">
        <v>329.4</v>
      </c>
      <c r="F667" s="207"/>
      <c r="G667" s="2">
        <f>+G666+E667-F667</f>
        <v>329.39999999999992</v>
      </c>
    </row>
    <row r="668" spans="1:7">
      <c r="B668" s="422"/>
      <c r="C668" s="422"/>
      <c r="D668" t="s">
        <v>13</v>
      </c>
      <c r="E668" s="207">
        <v>5.3</v>
      </c>
      <c r="F668" s="207"/>
      <c r="G668" s="2">
        <f>+G667+E668-F668</f>
        <v>334.69999999999993</v>
      </c>
    </row>
    <row r="669" spans="1:7">
      <c r="B669" s="422"/>
      <c r="C669" s="422"/>
      <c r="D669" t="s">
        <v>14</v>
      </c>
      <c r="E669" s="207">
        <v>60</v>
      </c>
      <c r="F669" s="207"/>
      <c r="G669" s="2">
        <f>+G668+E669-F669</f>
        <v>394.69999999999993</v>
      </c>
    </row>
    <row r="670" spans="1:7">
      <c r="B670" s="422"/>
      <c r="C670" s="422"/>
      <c r="D670" t="s">
        <v>15</v>
      </c>
      <c r="E670" s="207">
        <v>5</v>
      </c>
      <c r="F670" s="207"/>
      <c r="G670" s="2">
        <f t="shared" si="10"/>
        <v>399.69999999999993</v>
      </c>
    </row>
    <row r="671" spans="1:7">
      <c r="B671" s="422"/>
      <c r="C671" s="422"/>
      <c r="D671" t="s">
        <v>45</v>
      </c>
      <c r="E671" s="207">
        <v>15</v>
      </c>
      <c r="F671" s="207"/>
      <c r="G671" s="2">
        <f t="shared" ref="G671:G742" si="11">+G670+E671-F671</f>
        <v>414.69999999999993</v>
      </c>
    </row>
    <row r="672" spans="1:7">
      <c r="A672" s="3">
        <v>45169</v>
      </c>
      <c r="B672" s="422" t="s">
        <v>88</v>
      </c>
      <c r="C672" s="422" t="s">
        <v>23</v>
      </c>
      <c r="D672" t="s">
        <v>14</v>
      </c>
      <c r="E672" s="207"/>
      <c r="F672" s="207">
        <v>60</v>
      </c>
      <c r="G672" s="2">
        <f t="shared" si="11"/>
        <v>354.69999999999993</v>
      </c>
    </row>
    <row r="673" spans="1:11">
      <c r="A673" s="3">
        <v>45169</v>
      </c>
      <c r="B673" s="422" t="s">
        <v>88</v>
      </c>
      <c r="C673" s="422" t="s">
        <v>23</v>
      </c>
      <c r="D673" t="s">
        <v>15</v>
      </c>
      <c r="E673" s="207"/>
      <c r="F673" s="207">
        <v>5</v>
      </c>
      <c r="G673" s="2">
        <f t="shared" si="11"/>
        <v>349.69999999999993</v>
      </c>
    </row>
    <row r="674" spans="1:11">
      <c r="A674" s="3">
        <v>45196</v>
      </c>
      <c r="B674" s="422">
        <v>27528</v>
      </c>
      <c r="C674" s="422" t="s">
        <v>23</v>
      </c>
      <c r="D674" t="s">
        <v>12</v>
      </c>
      <c r="F674" s="207">
        <v>329.4</v>
      </c>
      <c r="G674" s="2">
        <f t="shared" si="11"/>
        <v>20.299999999999955</v>
      </c>
    </row>
    <row r="675" spans="1:11">
      <c r="A675" s="3">
        <v>45196</v>
      </c>
      <c r="B675" s="422">
        <v>27528</v>
      </c>
      <c r="C675" s="422" t="s">
        <v>23</v>
      </c>
      <c r="D675" t="s">
        <v>13</v>
      </c>
      <c r="F675" s="207">
        <v>5.3</v>
      </c>
      <c r="G675" s="2">
        <f t="shared" si="11"/>
        <v>14.999999999999954</v>
      </c>
    </row>
    <row r="676" spans="1:11">
      <c r="A676" s="70">
        <v>45358</v>
      </c>
      <c r="B676" s="422">
        <v>28519</v>
      </c>
      <c r="C676" s="422" t="s">
        <v>23</v>
      </c>
      <c r="D676" t="s">
        <v>45</v>
      </c>
      <c r="F676" s="207">
        <v>15</v>
      </c>
      <c r="G676" s="2">
        <f t="shared" si="11"/>
        <v>-4.6185277824406512E-14</v>
      </c>
    </row>
    <row r="677" spans="1:11">
      <c r="A677" s="31">
        <v>45199</v>
      </c>
      <c r="B677" s="421" t="s">
        <v>10</v>
      </c>
      <c r="C677" s="421" t="s">
        <v>41</v>
      </c>
      <c r="D677" t="s">
        <v>12</v>
      </c>
      <c r="E677" s="207">
        <v>327.8</v>
      </c>
      <c r="F677" s="207"/>
      <c r="G677" s="2">
        <f t="shared" si="11"/>
        <v>327.79999999999995</v>
      </c>
    </row>
    <row r="678" spans="1:11">
      <c r="B678" s="422"/>
      <c r="C678" s="422"/>
      <c r="D678" t="s">
        <v>13</v>
      </c>
      <c r="E678" s="207">
        <v>3.7</v>
      </c>
      <c r="F678" s="207"/>
      <c r="G678" s="2">
        <f t="shared" si="11"/>
        <v>331.49999999999994</v>
      </c>
    </row>
    <row r="679" spans="1:11">
      <c r="B679" s="422"/>
      <c r="C679" s="422"/>
      <c r="D679" t="s">
        <v>14</v>
      </c>
      <c r="E679" s="207">
        <v>60</v>
      </c>
      <c r="F679" s="207"/>
      <c r="G679" s="2">
        <f t="shared" si="11"/>
        <v>391.49999999999994</v>
      </c>
    </row>
    <row r="680" spans="1:11">
      <c r="B680" s="422"/>
      <c r="C680" s="422"/>
      <c r="D680" t="s">
        <v>15</v>
      </c>
      <c r="E680" s="207">
        <v>5</v>
      </c>
      <c r="F680" s="207"/>
      <c r="G680" s="2">
        <f t="shared" si="11"/>
        <v>396.49999999999994</v>
      </c>
    </row>
    <row r="681" spans="1:11">
      <c r="A681" s="3">
        <v>45199</v>
      </c>
      <c r="B681" s="422" t="s">
        <v>91</v>
      </c>
      <c r="C681" s="422" t="s">
        <v>41</v>
      </c>
      <c r="D681" t="s">
        <v>14</v>
      </c>
      <c r="E681" s="207"/>
      <c r="F681" s="207">
        <v>60</v>
      </c>
      <c r="G681" s="2">
        <f t="shared" si="11"/>
        <v>336.49999999999994</v>
      </c>
    </row>
    <row r="682" spans="1:11">
      <c r="A682" s="3">
        <v>45199</v>
      </c>
      <c r="B682" s="422" t="s">
        <v>91</v>
      </c>
      <c r="C682" s="422" t="s">
        <v>41</v>
      </c>
      <c r="D682" t="s">
        <v>15</v>
      </c>
      <c r="E682" s="207"/>
      <c r="F682" s="207">
        <v>5</v>
      </c>
      <c r="G682" s="2">
        <f t="shared" si="11"/>
        <v>331.49999999999994</v>
      </c>
      <c r="I682" s="421"/>
      <c r="K682" s="207"/>
    </row>
    <row r="683" spans="1:11">
      <c r="A683" s="3">
        <v>45225</v>
      </c>
      <c r="B683" s="422">
        <v>27700</v>
      </c>
      <c r="C683" s="422" t="s">
        <v>41</v>
      </c>
      <c r="D683" t="s">
        <v>12</v>
      </c>
      <c r="F683" s="207">
        <v>327.8</v>
      </c>
      <c r="G683" s="2">
        <f t="shared" si="11"/>
        <v>3.6999999999999318</v>
      </c>
      <c r="I683" s="421"/>
      <c r="K683" s="207"/>
    </row>
    <row r="684" spans="1:11">
      <c r="A684" s="3">
        <v>45225</v>
      </c>
      <c r="B684" s="422">
        <v>27700</v>
      </c>
      <c r="C684" s="422" t="s">
        <v>41</v>
      </c>
      <c r="D684" t="s">
        <v>13</v>
      </c>
      <c r="F684" s="207">
        <v>3.7</v>
      </c>
      <c r="G684" s="2">
        <f t="shared" si="11"/>
        <v>-6.8389738316909643E-14</v>
      </c>
      <c r="K684" s="28"/>
    </row>
    <row r="685" spans="1:11">
      <c r="A685" s="31">
        <v>45230</v>
      </c>
      <c r="B685" s="421" t="s">
        <v>10</v>
      </c>
      <c r="C685" s="421" t="s">
        <v>25</v>
      </c>
      <c r="D685" t="s">
        <v>12</v>
      </c>
      <c r="E685" s="20">
        <v>318.89999999999998</v>
      </c>
      <c r="F685" s="46"/>
      <c r="G685" s="2">
        <f t="shared" si="11"/>
        <v>318.89999999999992</v>
      </c>
    </row>
    <row r="686" spans="1:11">
      <c r="B686" s="422"/>
      <c r="C686" s="422"/>
      <c r="D686" t="s">
        <v>13</v>
      </c>
      <c r="E686" s="20">
        <v>3.6</v>
      </c>
      <c r="F686" s="46"/>
      <c r="G686" s="2">
        <f t="shared" si="11"/>
        <v>322.49999999999994</v>
      </c>
    </row>
    <row r="687" spans="1:11">
      <c r="B687" s="422"/>
      <c r="C687" s="422"/>
      <c r="D687" t="s">
        <v>14</v>
      </c>
      <c r="E687" s="207">
        <v>60</v>
      </c>
      <c r="F687" s="46"/>
      <c r="G687" s="2">
        <f t="shared" si="11"/>
        <v>382.49999999999994</v>
      </c>
    </row>
    <row r="688" spans="1:11">
      <c r="B688" s="422"/>
      <c r="C688" s="422"/>
      <c r="D688" t="s">
        <v>15</v>
      </c>
      <c r="E688" s="207">
        <v>5</v>
      </c>
      <c r="F688" s="46"/>
      <c r="G688" s="2">
        <f t="shared" si="11"/>
        <v>387.49999999999994</v>
      </c>
    </row>
    <row r="689" spans="1:7">
      <c r="A689" s="70">
        <v>45230</v>
      </c>
      <c r="B689" s="422" t="s">
        <v>75</v>
      </c>
      <c r="C689" s="422" t="s">
        <v>25</v>
      </c>
      <c r="D689" t="s">
        <v>14</v>
      </c>
      <c r="E689" s="207"/>
      <c r="F689" s="207">
        <v>60</v>
      </c>
      <c r="G689" s="2">
        <f t="shared" si="11"/>
        <v>327.49999999999994</v>
      </c>
    </row>
    <row r="690" spans="1:7">
      <c r="A690" s="70">
        <v>45230</v>
      </c>
      <c r="B690" s="422" t="s">
        <v>75</v>
      </c>
      <c r="C690" s="422" t="s">
        <v>25</v>
      </c>
      <c r="D690" t="s">
        <v>15</v>
      </c>
      <c r="E690" s="207"/>
      <c r="F690" s="207">
        <v>5</v>
      </c>
      <c r="G690" s="2">
        <f t="shared" si="11"/>
        <v>322.49999999999994</v>
      </c>
    </row>
    <row r="691" spans="1:7">
      <c r="A691" s="70">
        <v>45257</v>
      </c>
      <c r="B691" s="422">
        <v>27846</v>
      </c>
      <c r="C691" s="422" t="s">
        <v>25</v>
      </c>
      <c r="D691" t="s">
        <v>12</v>
      </c>
      <c r="F691" s="20">
        <v>318.89999999999998</v>
      </c>
      <c r="G691" s="2">
        <f t="shared" si="11"/>
        <v>3.5999999999999659</v>
      </c>
    </row>
    <row r="692" spans="1:7">
      <c r="A692" s="70">
        <v>45257</v>
      </c>
      <c r="B692" s="422">
        <v>27846</v>
      </c>
      <c r="C692" s="422" t="s">
        <v>25</v>
      </c>
      <c r="D692" t="s">
        <v>13</v>
      </c>
      <c r="F692" s="20">
        <v>3.6</v>
      </c>
      <c r="G692" s="2">
        <f t="shared" si="11"/>
        <v>-3.4194869158454821E-14</v>
      </c>
    </row>
    <row r="693" spans="1:7">
      <c r="A693" s="81">
        <v>45260</v>
      </c>
      <c r="B693" s="421" t="s">
        <v>10</v>
      </c>
      <c r="C693" s="421" t="s">
        <v>26</v>
      </c>
      <c r="D693" t="s">
        <v>12</v>
      </c>
      <c r="E693" s="20">
        <v>346.5</v>
      </c>
      <c r="F693" s="207"/>
      <c r="G693" s="2">
        <f t="shared" si="11"/>
        <v>346.49999999999994</v>
      </c>
    </row>
    <row r="694" spans="1:7">
      <c r="A694" s="70"/>
      <c r="B694" s="422"/>
      <c r="C694" s="422"/>
      <c r="D694" t="s">
        <v>13</v>
      </c>
      <c r="E694" s="20">
        <v>10</v>
      </c>
      <c r="F694" s="207"/>
      <c r="G694" s="2">
        <f t="shared" si="11"/>
        <v>356.49999999999994</v>
      </c>
    </row>
    <row r="695" spans="1:7">
      <c r="A695" s="70"/>
      <c r="B695" s="422"/>
      <c r="C695" s="422"/>
      <c r="D695" t="s">
        <v>14</v>
      </c>
      <c r="E695" s="207">
        <v>60</v>
      </c>
      <c r="F695" s="207"/>
      <c r="G695" s="2">
        <f t="shared" si="11"/>
        <v>416.49999999999994</v>
      </c>
    </row>
    <row r="696" spans="1:7">
      <c r="A696" s="70"/>
      <c r="B696" s="422"/>
      <c r="C696" s="422"/>
      <c r="D696" t="s">
        <v>15</v>
      </c>
      <c r="E696" s="207">
        <v>5</v>
      </c>
      <c r="F696" s="207"/>
      <c r="G696" s="2">
        <f t="shared" si="11"/>
        <v>421.49999999999994</v>
      </c>
    </row>
    <row r="697" spans="1:7">
      <c r="A697" s="70">
        <v>45260</v>
      </c>
      <c r="B697" s="422" t="s">
        <v>93</v>
      </c>
      <c r="C697" s="422" t="s">
        <v>26</v>
      </c>
      <c r="D697" t="s">
        <v>14</v>
      </c>
      <c r="E697" s="207"/>
      <c r="F697" s="207">
        <v>60</v>
      </c>
      <c r="G697" s="2">
        <f t="shared" si="11"/>
        <v>361.49999999999994</v>
      </c>
    </row>
    <row r="698" spans="1:7">
      <c r="A698" s="70">
        <v>45260</v>
      </c>
      <c r="B698" s="422" t="s">
        <v>93</v>
      </c>
      <c r="C698" s="422" t="s">
        <v>26</v>
      </c>
      <c r="D698" t="s">
        <v>15</v>
      </c>
      <c r="E698" s="207"/>
      <c r="F698" s="207">
        <v>5</v>
      </c>
      <c r="G698" s="2">
        <f t="shared" si="11"/>
        <v>356.49999999999994</v>
      </c>
    </row>
    <row r="699" spans="1:7">
      <c r="A699" s="3">
        <v>45286</v>
      </c>
      <c r="B699" s="422">
        <v>28045</v>
      </c>
      <c r="C699" s="422" t="s">
        <v>26</v>
      </c>
      <c r="D699" t="s">
        <v>12</v>
      </c>
      <c r="F699" s="20">
        <v>346.5</v>
      </c>
      <c r="G699" s="2">
        <f t="shared" si="11"/>
        <v>9.9999999999999432</v>
      </c>
    </row>
    <row r="700" spans="1:7">
      <c r="A700" s="3">
        <v>45286</v>
      </c>
      <c r="B700" s="422">
        <v>28045</v>
      </c>
      <c r="C700" s="422" t="s">
        <v>26</v>
      </c>
      <c r="D700" t="s">
        <v>13</v>
      </c>
      <c r="F700" s="20">
        <v>10</v>
      </c>
      <c r="G700" s="2">
        <f t="shared" si="11"/>
        <v>-5.6843418860808015E-14</v>
      </c>
    </row>
    <row r="701" spans="1:7">
      <c r="A701" s="31">
        <v>45291</v>
      </c>
      <c r="B701" s="421" t="s">
        <v>10</v>
      </c>
      <c r="C701" s="421" t="s">
        <v>27</v>
      </c>
      <c r="D701" t="s">
        <v>12</v>
      </c>
      <c r="E701" s="20">
        <v>370</v>
      </c>
      <c r="F701" s="207"/>
      <c r="G701" s="2">
        <f t="shared" si="11"/>
        <v>369.99999999999994</v>
      </c>
    </row>
    <row r="702" spans="1:7">
      <c r="B702" s="422"/>
      <c r="C702" s="422"/>
      <c r="D702" t="s">
        <v>13</v>
      </c>
      <c r="E702" s="20">
        <v>7.7</v>
      </c>
      <c r="F702" s="207"/>
      <c r="G702" s="2">
        <f t="shared" si="11"/>
        <v>377.69999999999993</v>
      </c>
    </row>
    <row r="703" spans="1:7">
      <c r="B703" s="422"/>
      <c r="C703" s="422"/>
      <c r="D703" t="s">
        <v>14</v>
      </c>
      <c r="E703" s="207">
        <v>60</v>
      </c>
      <c r="F703" s="207"/>
      <c r="G703" s="2">
        <f t="shared" si="11"/>
        <v>437.69999999999993</v>
      </c>
    </row>
    <row r="704" spans="1:7">
      <c r="B704" s="422"/>
      <c r="C704" s="422"/>
      <c r="D704" t="s">
        <v>15</v>
      </c>
      <c r="E704" s="207">
        <v>5</v>
      </c>
      <c r="F704" s="207"/>
      <c r="G704" s="2">
        <f t="shared" si="11"/>
        <v>442.69999999999993</v>
      </c>
    </row>
    <row r="705" spans="1:13">
      <c r="A705" s="3">
        <v>45291</v>
      </c>
      <c r="B705" s="422" t="s">
        <v>76</v>
      </c>
      <c r="C705" s="422" t="s">
        <v>27</v>
      </c>
      <c r="D705" t="s">
        <v>14</v>
      </c>
      <c r="E705" s="207"/>
      <c r="F705" s="207">
        <v>60</v>
      </c>
      <c r="G705" s="2">
        <f t="shared" si="11"/>
        <v>382.69999999999993</v>
      </c>
    </row>
    <row r="706" spans="1:13">
      <c r="A706" s="3">
        <v>45291</v>
      </c>
      <c r="B706" s="422" t="s">
        <v>76</v>
      </c>
      <c r="C706" s="422" t="s">
        <v>27</v>
      </c>
      <c r="D706" t="s">
        <v>15</v>
      </c>
      <c r="E706" s="207"/>
      <c r="F706" s="207">
        <v>5</v>
      </c>
      <c r="G706" s="2">
        <f t="shared" si="11"/>
        <v>377.69999999999993</v>
      </c>
    </row>
    <row r="707" spans="1:13">
      <c r="A707" s="3">
        <v>45321</v>
      </c>
      <c r="B707" s="422">
        <v>28192</v>
      </c>
      <c r="C707" s="422" t="s">
        <v>27</v>
      </c>
      <c r="D707" t="s">
        <v>12</v>
      </c>
      <c r="F707" s="20">
        <v>370</v>
      </c>
      <c r="G707" s="2">
        <f t="shared" si="11"/>
        <v>7.6999999999999318</v>
      </c>
    </row>
    <row r="708" spans="1:13">
      <c r="A708" s="3">
        <v>45321</v>
      </c>
      <c r="B708" s="422">
        <v>28192</v>
      </c>
      <c r="C708" s="422" t="s">
        <v>27</v>
      </c>
      <c r="D708" t="s">
        <v>13</v>
      </c>
      <c r="F708" s="20">
        <v>7.7</v>
      </c>
      <c r="G708" s="2">
        <f t="shared" si="11"/>
        <v>-6.8389738316909643E-14</v>
      </c>
    </row>
    <row r="709" spans="1:13">
      <c r="A709" s="81">
        <v>45322</v>
      </c>
      <c r="B709" s="421" t="s">
        <v>10</v>
      </c>
      <c r="C709" s="421" t="s">
        <v>11</v>
      </c>
      <c r="D709" t="s">
        <v>12</v>
      </c>
      <c r="E709" s="20">
        <v>413.4</v>
      </c>
      <c r="F709" s="207"/>
      <c r="G709" s="2">
        <f t="shared" si="11"/>
        <v>413.39999999999992</v>
      </c>
      <c r="J709" s="139" t="s">
        <v>22</v>
      </c>
      <c r="K709" s="35" t="s">
        <v>189</v>
      </c>
      <c r="M709" s="209">
        <v>51.3</v>
      </c>
    </row>
    <row r="710" spans="1:13">
      <c r="A710" s="70"/>
      <c r="B710" s="422"/>
      <c r="C710" s="422"/>
      <c r="D710" t="s">
        <v>13</v>
      </c>
      <c r="E710" s="20">
        <v>8</v>
      </c>
      <c r="F710" s="207"/>
      <c r="G710" s="2">
        <f t="shared" si="11"/>
        <v>421.39999999999992</v>
      </c>
      <c r="J710" s="139"/>
      <c r="K710" s="35" t="s">
        <v>45</v>
      </c>
      <c r="M710" s="209">
        <v>15</v>
      </c>
    </row>
    <row r="711" spans="1:13">
      <c r="A711" s="70"/>
      <c r="B711" s="422"/>
      <c r="C711" s="422"/>
      <c r="D711" t="s">
        <v>14</v>
      </c>
      <c r="E711" s="207">
        <v>60</v>
      </c>
      <c r="F711" s="207"/>
      <c r="G711" s="2">
        <f t="shared" si="11"/>
        <v>481.39999999999992</v>
      </c>
      <c r="J711" s="139" t="s">
        <v>11</v>
      </c>
      <c r="K711" s="35" t="s">
        <v>12</v>
      </c>
      <c r="L711" s="114">
        <v>413.4</v>
      </c>
    </row>
    <row r="712" spans="1:13">
      <c r="A712" s="70"/>
      <c r="B712" s="422"/>
      <c r="C712" s="422"/>
      <c r="D712" t="s">
        <v>15</v>
      </c>
      <c r="E712" s="207">
        <v>5</v>
      </c>
      <c r="F712" s="207"/>
      <c r="G712" s="2">
        <f>+G711+E712-F712</f>
        <v>486.39999999999992</v>
      </c>
      <c r="J712" s="434"/>
      <c r="K712" s="35" t="s">
        <v>13</v>
      </c>
      <c r="L712" s="114">
        <v>8</v>
      </c>
    </row>
    <row r="713" spans="1:13">
      <c r="A713" s="70"/>
      <c r="B713" s="422"/>
      <c r="C713" s="422"/>
      <c r="D713" t="s">
        <v>119</v>
      </c>
      <c r="E713" s="207">
        <v>24.2</v>
      </c>
      <c r="F713" s="207"/>
      <c r="G713" s="2">
        <f>+G712+E713-F713</f>
        <v>510.59999999999991</v>
      </c>
      <c r="J713" s="35"/>
      <c r="K713" s="35" t="s">
        <v>119</v>
      </c>
      <c r="L713" s="209">
        <v>24.2</v>
      </c>
    </row>
    <row r="714" spans="1:13">
      <c r="A714" s="70">
        <v>45322</v>
      </c>
      <c r="B714" s="422" t="s">
        <v>77</v>
      </c>
      <c r="C714" s="422" t="s">
        <v>11</v>
      </c>
      <c r="D714" t="s">
        <v>14</v>
      </c>
      <c r="E714" s="207"/>
      <c r="F714" s="207">
        <v>60</v>
      </c>
      <c r="G714" s="2">
        <f>+G713+E714-F714</f>
        <v>450.59999999999991</v>
      </c>
      <c r="J714" s="35"/>
      <c r="K714" s="35"/>
      <c r="L714" s="93">
        <f>SUM(L709:L713)</f>
        <v>445.59999999999997</v>
      </c>
    </row>
    <row r="715" spans="1:13">
      <c r="A715" s="70">
        <v>45322</v>
      </c>
      <c r="B715" s="422" t="s">
        <v>77</v>
      </c>
      <c r="C715" s="422" t="s">
        <v>11</v>
      </c>
      <c r="D715" t="s">
        <v>15</v>
      </c>
      <c r="E715" s="207"/>
      <c r="F715" s="207">
        <v>5</v>
      </c>
      <c r="G715" s="2">
        <f>+G714+E715-F715</f>
        <v>445.59999999999991</v>
      </c>
    </row>
    <row r="716" spans="1:13">
      <c r="A716" s="70">
        <v>45358</v>
      </c>
      <c r="B716" s="422">
        <v>28519</v>
      </c>
      <c r="C716" s="422" t="s">
        <v>11</v>
      </c>
      <c r="D716" t="s">
        <v>12</v>
      </c>
      <c r="E716" s="207"/>
      <c r="F716" s="20">
        <v>413.4</v>
      </c>
      <c r="G716" s="2">
        <f>+G715+E716-F716</f>
        <v>32.199999999999932</v>
      </c>
      <c r="L716" s="28">
        <f>450-L714</f>
        <v>4.4000000000000341</v>
      </c>
    </row>
    <row r="717" spans="1:13">
      <c r="A717" s="70">
        <v>45358</v>
      </c>
      <c r="B717" s="422">
        <v>28519</v>
      </c>
      <c r="C717" s="422" t="s">
        <v>11</v>
      </c>
      <c r="D717" t="s">
        <v>13</v>
      </c>
      <c r="E717" s="207"/>
      <c r="F717" s="20">
        <v>8</v>
      </c>
      <c r="G717" s="2">
        <f>+G716+E717-F717</f>
        <v>24.199999999999932</v>
      </c>
    </row>
    <row r="718" spans="1:13">
      <c r="A718" s="70">
        <v>45358</v>
      </c>
      <c r="B718" s="422">
        <v>28519</v>
      </c>
      <c r="C718" s="422" t="s">
        <v>11</v>
      </c>
      <c r="D718" t="s">
        <v>119</v>
      </c>
      <c r="E718" s="207"/>
      <c r="F718" s="207">
        <v>24.2</v>
      </c>
      <c r="G718" s="2">
        <f>+G717+E718-F718</f>
        <v>-6.7501559897209518E-14</v>
      </c>
    </row>
    <row r="719" spans="1:13">
      <c r="A719" s="81">
        <v>45351</v>
      </c>
      <c r="B719" s="421" t="s">
        <v>10</v>
      </c>
      <c r="C719" s="421" t="s">
        <v>17</v>
      </c>
      <c r="D719" t="s">
        <v>12</v>
      </c>
      <c r="E719" s="207">
        <v>428.3</v>
      </c>
      <c r="F719" s="207"/>
      <c r="G719" s="2">
        <f>+G718+E719-F719</f>
        <v>428.29999999999995</v>
      </c>
    </row>
    <row r="720" spans="1:13">
      <c r="A720" s="70"/>
      <c r="B720" s="422"/>
      <c r="C720" s="422"/>
      <c r="D720" t="s">
        <v>13</v>
      </c>
      <c r="E720" s="207">
        <v>8</v>
      </c>
      <c r="F720" s="207"/>
      <c r="G720" s="2">
        <f>+G719+E720-F720</f>
        <v>436.29999999999995</v>
      </c>
    </row>
    <row r="721" spans="1:14">
      <c r="A721" s="70"/>
      <c r="B721" s="422"/>
      <c r="C721" s="422"/>
      <c r="D721" t="s">
        <v>14</v>
      </c>
      <c r="E721" s="207">
        <v>58</v>
      </c>
      <c r="F721" s="207"/>
      <c r="G721" s="2">
        <f>+G720+E721-F721</f>
        <v>494.29999999999995</v>
      </c>
    </row>
    <row r="722" spans="1:14">
      <c r="A722" s="70"/>
      <c r="B722" s="422"/>
      <c r="C722" s="422"/>
      <c r="D722" t="s">
        <v>15</v>
      </c>
      <c r="E722" s="207">
        <v>5</v>
      </c>
      <c r="F722" s="207"/>
      <c r="G722" s="2">
        <f>+G721+E722-F722</f>
        <v>499.29999999999995</v>
      </c>
      <c r="L722">
        <v>117</v>
      </c>
      <c r="N722">
        <v>60.3</v>
      </c>
    </row>
    <row r="723" spans="1:14">
      <c r="A723" s="70">
        <v>45351</v>
      </c>
      <c r="B723" s="422" t="s">
        <v>78</v>
      </c>
      <c r="C723" s="422" t="s">
        <v>17</v>
      </c>
      <c r="D723" t="s">
        <v>14</v>
      </c>
      <c r="E723" s="207"/>
      <c r="F723" s="207">
        <v>58</v>
      </c>
      <c r="G723" s="2">
        <f>+G722+E723-F723</f>
        <v>441.29999999999995</v>
      </c>
      <c r="L723">
        <v>54.6</v>
      </c>
      <c r="N723">
        <v>60.3</v>
      </c>
    </row>
    <row r="724" spans="1:14">
      <c r="A724" s="70">
        <v>45351</v>
      </c>
      <c r="B724" s="422" t="s">
        <v>78</v>
      </c>
      <c r="C724" s="422" t="s">
        <v>17</v>
      </c>
      <c r="D724" t="s">
        <v>15</v>
      </c>
      <c r="E724" s="207"/>
      <c r="F724" s="207">
        <v>5</v>
      </c>
      <c r="G724" s="2">
        <f>+G723+E724-F724</f>
        <v>436.29999999999995</v>
      </c>
      <c r="L724">
        <v>60.3</v>
      </c>
      <c r="N724">
        <v>54.6</v>
      </c>
    </row>
    <row r="725" spans="1:14">
      <c r="A725" s="3">
        <v>45374</v>
      </c>
      <c r="B725" s="422">
        <v>28588</v>
      </c>
      <c r="C725" s="422" t="s">
        <v>17</v>
      </c>
      <c r="D725" t="s">
        <v>12</v>
      </c>
      <c r="F725" s="207">
        <v>428.3</v>
      </c>
      <c r="G725" s="2">
        <f>+G724+E725-F725</f>
        <v>7.9999999999999432</v>
      </c>
      <c r="L725">
        <v>60.3</v>
      </c>
      <c r="N725">
        <v>117</v>
      </c>
    </row>
    <row r="726" spans="1:14">
      <c r="A726" s="3">
        <v>45374</v>
      </c>
      <c r="B726" s="422">
        <v>28588</v>
      </c>
      <c r="C726" s="422" t="s">
        <v>17</v>
      </c>
      <c r="D726" t="s">
        <v>13</v>
      </c>
      <c r="F726" s="207">
        <v>8</v>
      </c>
      <c r="G726" s="2">
        <f t="shared" si="11"/>
        <v>-5.6843418860808015E-14</v>
      </c>
      <c r="L726">
        <v>23.3</v>
      </c>
      <c r="N726">
        <v>26.3</v>
      </c>
    </row>
    <row r="727" spans="1:14">
      <c r="A727" s="31">
        <v>45382</v>
      </c>
      <c r="B727" s="421" t="s">
        <v>10</v>
      </c>
      <c r="C727" s="421" t="s">
        <v>18</v>
      </c>
      <c r="D727" t="s">
        <v>12</v>
      </c>
      <c r="E727" s="207">
        <v>414.6</v>
      </c>
      <c r="F727" s="207"/>
      <c r="G727" s="2">
        <f t="shared" si="11"/>
        <v>414.59999999999997</v>
      </c>
      <c r="L727">
        <f>SUM(L722:L726)</f>
        <v>315.5</v>
      </c>
      <c r="N727">
        <f>SUM(N722:N726)</f>
        <v>318.5</v>
      </c>
    </row>
    <row r="728" spans="1:14">
      <c r="B728" s="422"/>
      <c r="C728" s="422"/>
      <c r="D728" t="s">
        <v>13</v>
      </c>
      <c r="E728" s="207">
        <v>6.9</v>
      </c>
      <c r="F728" s="207"/>
      <c r="G728" s="2">
        <f t="shared" si="11"/>
        <v>421.49999999999994</v>
      </c>
      <c r="N728">
        <f>350-N727</f>
        <v>31.5</v>
      </c>
    </row>
    <row r="729" spans="1:14">
      <c r="B729" s="422"/>
      <c r="C729" s="422"/>
      <c r="D729" t="s">
        <v>14</v>
      </c>
      <c r="E729" s="207">
        <v>60</v>
      </c>
      <c r="F729" s="207"/>
      <c r="G729" s="2">
        <f t="shared" si="11"/>
        <v>481.49999999999994</v>
      </c>
      <c r="H729" s="28">
        <f>440-G729</f>
        <v>-41.499999999999943</v>
      </c>
    </row>
    <row r="730" spans="1:14">
      <c r="B730" s="422"/>
      <c r="C730" s="422"/>
      <c r="D730" t="s">
        <v>15</v>
      </c>
      <c r="E730" s="207">
        <v>5</v>
      </c>
      <c r="F730" s="207"/>
      <c r="G730" s="2">
        <f t="shared" si="11"/>
        <v>486.49999999999994</v>
      </c>
    </row>
    <row r="731" spans="1:14">
      <c r="A731" s="3">
        <v>45382</v>
      </c>
      <c r="B731" s="422" t="s">
        <v>81</v>
      </c>
      <c r="C731" s="422" t="s">
        <v>18</v>
      </c>
      <c r="D731" t="s">
        <v>14</v>
      </c>
      <c r="E731" s="207"/>
      <c r="F731" s="207">
        <v>60</v>
      </c>
      <c r="G731" s="2">
        <f t="shared" si="11"/>
        <v>426.49999999999994</v>
      </c>
    </row>
    <row r="732" spans="1:14">
      <c r="A732" s="3">
        <v>45382</v>
      </c>
      <c r="B732" s="422" t="s">
        <v>81</v>
      </c>
      <c r="C732" s="422" t="s">
        <v>18</v>
      </c>
      <c r="D732" t="s">
        <v>15</v>
      </c>
      <c r="E732" s="207"/>
      <c r="F732" s="207">
        <v>5</v>
      </c>
      <c r="G732" s="2">
        <f t="shared" si="11"/>
        <v>421.49999999999994</v>
      </c>
    </row>
    <row r="733" spans="1:14">
      <c r="A733" s="3">
        <v>45419</v>
      </c>
      <c r="B733" s="422">
        <v>28818</v>
      </c>
      <c r="C733" s="422" t="s">
        <v>18</v>
      </c>
      <c r="D733" t="s">
        <v>12</v>
      </c>
      <c r="E733" s="207"/>
      <c r="F733" s="207">
        <v>414.6</v>
      </c>
      <c r="G733" s="2">
        <f t="shared" si="11"/>
        <v>6.8999999999999204</v>
      </c>
    </row>
    <row r="734" spans="1:14">
      <c r="A734" s="3">
        <v>45419</v>
      </c>
      <c r="B734" s="422">
        <v>28818</v>
      </c>
      <c r="C734" s="422" t="s">
        <v>18</v>
      </c>
      <c r="D734" t="s">
        <v>13</v>
      </c>
      <c r="E734" s="207"/>
      <c r="F734" s="207">
        <v>6.9</v>
      </c>
      <c r="G734" s="2">
        <f t="shared" si="11"/>
        <v>-7.9936057773011271E-14</v>
      </c>
    </row>
    <row r="735" spans="1:14">
      <c r="A735" s="31">
        <v>45412</v>
      </c>
      <c r="B735" s="421" t="s">
        <v>10</v>
      </c>
      <c r="C735" s="421" t="s">
        <v>19</v>
      </c>
      <c r="D735" t="s">
        <v>12</v>
      </c>
      <c r="E735" s="207">
        <v>412.2</v>
      </c>
      <c r="F735" s="207"/>
      <c r="G735" s="2">
        <f t="shared" si="11"/>
        <v>412.19999999999993</v>
      </c>
    </row>
    <row r="736" spans="1:14">
      <c r="B736" s="422"/>
      <c r="C736" s="422"/>
      <c r="D736" t="s">
        <v>13</v>
      </c>
      <c r="E736" s="207">
        <v>5.5</v>
      </c>
      <c r="F736" s="207"/>
      <c r="G736" s="2">
        <f t="shared" si="11"/>
        <v>417.69999999999993</v>
      </c>
    </row>
    <row r="737" spans="1:7">
      <c r="B737" s="422"/>
      <c r="C737" s="422"/>
      <c r="D737" t="s">
        <v>14</v>
      </c>
      <c r="E737" s="207">
        <v>60</v>
      </c>
      <c r="F737" s="207"/>
      <c r="G737" s="2">
        <f t="shared" si="11"/>
        <v>477.69999999999993</v>
      </c>
    </row>
    <row r="738" spans="1:7">
      <c r="B738" s="422"/>
      <c r="C738" s="422"/>
      <c r="D738" t="s">
        <v>15</v>
      </c>
      <c r="E738" s="207">
        <v>5</v>
      </c>
      <c r="F738" s="207"/>
      <c r="G738" s="2">
        <f t="shared" si="11"/>
        <v>482.69999999999993</v>
      </c>
    </row>
    <row r="739" spans="1:7">
      <c r="A739" s="3">
        <v>45412</v>
      </c>
      <c r="B739" s="422" t="s">
        <v>98</v>
      </c>
      <c r="C739" s="422" t="s">
        <v>19</v>
      </c>
      <c r="D739" t="s">
        <v>14</v>
      </c>
      <c r="E739" s="207"/>
      <c r="F739" s="207">
        <v>58</v>
      </c>
      <c r="G739" s="2">
        <f t="shared" si="11"/>
        <v>424.69999999999993</v>
      </c>
    </row>
    <row r="740" spans="1:7">
      <c r="A740" s="3">
        <v>45419</v>
      </c>
      <c r="B740" s="422">
        <v>28817</v>
      </c>
      <c r="C740" s="422" t="s">
        <v>19</v>
      </c>
      <c r="D740" t="s">
        <v>14</v>
      </c>
      <c r="E740" s="207"/>
      <c r="F740" s="207">
        <v>2</v>
      </c>
      <c r="G740" s="2">
        <f t="shared" si="11"/>
        <v>422.69999999999993</v>
      </c>
    </row>
    <row r="741" spans="1:7">
      <c r="A741" s="3">
        <v>45419</v>
      </c>
      <c r="B741" s="422">
        <v>28817</v>
      </c>
      <c r="C741" s="422" t="s">
        <v>19</v>
      </c>
      <c r="D741" t="s">
        <v>15</v>
      </c>
      <c r="E741" s="207"/>
      <c r="F741" s="207">
        <v>5</v>
      </c>
      <c r="G741" s="2">
        <f t="shared" si="11"/>
        <v>417.69999999999993</v>
      </c>
    </row>
    <row r="742" spans="1:7">
      <c r="A742" s="3">
        <v>45429</v>
      </c>
      <c r="B742" s="422">
        <v>28879</v>
      </c>
      <c r="C742" s="422" t="s">
        <v>19</v>
      </c>
      <c r="D742" t="s">
        <v>12</v>
      </c>
      <c r="F742" s="207">
        <v>412.2</v>
      </c>
      <c r="G742" s="2">
        <f t="shared" si="11"/>
        <v>5.4999999999999432</v>
      </c>
    </row>
    <row r="743" spans="1:7">
      <c r="A743" s="3">
        <v>45429</v>
      </c>
      <c r="B743" s="422">
        <v>28879</v>
      </c>
      <c r="C743" s="422" t="s">
        <v>19</v>
      </c>
      <c r="D743" t="s">
        <v>13</v>
      </c>
      <c r="F743" s="207">
        <v>5.5</v>
      </c>
      <c r="G743" s="2">
        <f t="shared" ref="G743:G807" si="12">+G742+E743-F743</f>
        <v>-5.6843418860808015E-14</v>
      </c>
    </row>
    <row r="744" spans="1:7">
      <c r="A744" s="31">
        <v>45443</v>
      </c>
      <c r="B744" s="421" t="s">
        <v>10</v>
      </c>
      <c r="C744" s="421" t="s">
        <v>20</v>
      </c>
      <c r="D744" t="s">
        <v>12</v>
      </c>
      <c r="E744" s="207">
        <v>375.1</v>
      </c>
      <c r="F744" s="207"/>
      <c r="G744" s="2">
        <f t="shared" si="12"/>
        <v>375.09999999999997</v>
      </c>
    </row>
    <row r="745" spans="1:7">
      <c r="B745" s="422"/>
      <c r="C745" s="422"/>
      <c r="D745" t="s">
        <v>13</v>
      </c>
      <c r="E745" s="207">
        <v>6.5</v>
      </c>
      <c r="F745" s="207"/>
      <c r="G745" s="2">
        <f t="shared" si="12"/>
        <v>381.59999999999997</v>
      </c>
    </row>
    <row r="746" spans="1:7">
      <c r="B746" s="422"/>
      <c r="C746" s="422"/>
      <c r="D746" t="s">
        <v>14</v>
      </c>
      <c r="E746" s="207">
        <v>60</v>
      </c>
      <c r="F746" s="207"/>
      <c r="G746" s="2">
        <f t="shared" si="12"/>
        <v>441.59999999999997</v>
      </c>
    </row>
    <row r="747" spans="1:7">
      <c r="B747" s="422"/>
      <c r="C747" s="422"/>
      <c r="D747" t="s">
        <v>15</v>
      </c>
      <c r="E747" s="207">
        <v>5</v>
      </c>
      <c r="F747" s="207"/>
      <c r="G747" s="2">
        <f t="shared" si="12"/>
        <v>446.59999999999997</v>
      </c>
    </row>
    <row r="748" spans="1:7">
      <c r="A748" s="3">
        <v>45443</v>
      </c>
      <c r="B748" s="422" t="s">
        <v>100</v>
      </c>
      <c r="C748" s="422" t="s">
        <v>20</v>
      </c>
      <c r="D748" t="s">
        <v>14</v>
      </c>
      <c r="E748" s="207"/>
      <c r="F748" s="207">
        <v>60</v>
      </c>
      <c r="G748" s="2">
        <f t="shared" si="12"/>
        <v>386.59999999999997</v>
      </c>
    </row>
    <row r="749" spans="1:7">
      <c r="A749" s="3">
        <v>45443</v>
      </c>
      <c r="B749" s="422" t="s">
        <v>100</v>
      </c>
      <c r="C749" s="422" t="s">
        <v>20</v>
      </c>
      <c r="D749" t="s">
        <v>15</v>
      </c>
      <c r="E749" s="207"/>
      <c r="F749" s="207">
        <v>5</v>
      </c>
      <c r="G749" s="2">
        <f t="shared" si="12"/>
        <v>381.59999999999997</v>
      </c>
    </row>
    <row r="750" spans="1:7">
      <c r="A750" s="3">
        <v>45471</v>
      </c>
      <c r="B750" s="422">
        <v>29126</v>
      </c>
      <c r="C750" s="422" t="s">
        <v>20</v>
      </c>
      <c r="D750" t="s">
        <v>12</v>
      </c>
      <c r="F750" s="207">
        <v>375.1</v>
      </c>
      <c r="G750" s="2">
        <f t="shared" si="12"/>
        <v>6.4999999999999432</v>
      </c>
    </row>
    <row r="751" spans="1:7">
      <c r="A751" s="3">
        <v>45471</v>
      </c>
      <c r="B751" s="422">
        <v>29126</v>
      </c>
      <c r="C751" s="422" t="s">
        <v>20</v>
      </c>
      <c r="D751" t="s">
        <v>13</v>
      </c>
      <c r="F751" s="207">
        <v>6.5</v>
      </c>
      <c r="G751" s="2">
        <f t="shared" si="12"/>
        <v>-5.6843418860808015E-14</v>
      </c>
    </row>
    <row r="752" spans="1:7">
      <c r="A752" s="81">
        <v>45473</v>
      </c>
      <c r="B752" s="421" t="s">
        <v>10</v>
      </c>
      <c r="C752" s="421" t="s">
        <v>21</v>
      </c>
      <c r="D752" t="s">
        <v>12</v>
      </c>
      <c r="E752" s="207">
        <v>364.2</v>
      </c>
      <c r="F752" s="207"/>
      <c r="G752" s="2">
        <f t="shared" si="12"/>
        <v>364.19999999999993</v>
      </c>
    </row>
    <row r="753" spans="1:7">
      <c r="A753" s="70"/>
      <c r="B753" s="422"/>
      <c r="C753" s="422"/>
      <c r="D753" t="s">
        <v>13</v>
      </c>
      <c r="E753" s="207">
        <v>7</v>
      </c>
      <c r="F753" s="207"/>
      <c r="G753" s="2">
        <f t="shared" si="12"/>
        <v>371.19999999999993</v>
      </c>
    </row>
    <row r="754" spans="1:7">
      <c r="A754" s="70"/>
      <c r="B754" s="422"/>
      <c r="C754" s="422"/>
      <c r="D754" t="s">
        <v>14</v>
      </c>
      <c r="E754" s="207">
        <v>60</v>
      </c>
      <c r="F754" s="207"/>
      <c r="G754" s="2">
        <f t="shared" si="12"/>
        <v>431.19999999999993</v>
      </c>
    </row>
    <row r="755" spans="1:7">
      <c r="A755" s="70"/>
      <c r="B755" s="422"/>
      <c r="C755" s="422"/>
      <c r="D755" t="s">
        <v>15</v>
      </c>
      <c r="E755" s="207">
        <v>5</v>
      </c>
      <c r="F755" s="207"/>
      <c r="G755" s="2">
        <f t="shared" si="12"/>
        <v>436.19999999999993</v>
      </c>
    </row>
    <row r="756" spans="1:7">
      <c r="A756" s="70">
        <v>45473</v>
      </c>
      <c r="B756" s="422" t="s">
        <v>86</v>
      </c>
      <c r="C756" s="422" t="s">
        <v>21</v>
      </c>
      <c r="D756" t="s">
        <v>14</v>
      </c>
      <c r="E756" s="207"/>
      <c r="F756" s="207">
        <v>60</v>
      </c>
      <c r="G756" s="2">
        <f t="shared" si="12"/>
        <v>376.19999999999993</v>
      </c>
    </row>
    <row r="757" spans="1:7">
      <c r="A757" s="70">
        <v>45473</v>
      </c>
      <c r="B757" s="422" t="s">
        <v>86</v>
      </c>
      <c r="C757" s="422" t="s">
        <v>21</v>
      </c>
      <c r="D757" t="s">
        <v>15</v>
      </c>
      <c r="E757" s="207"/>
      <c r="F757" s="207">
        <v>5</v>
      </c>
      <c r="G757" s="2">
        <f t="shared" si="12"/>
        <v>371.19999999999993</v>
      </c>
    </row>
    <row r="758" spans="1:7">
      <c r="A758" s="3">
        <v>45499</v>
      </c>
      <c r="B758" s="422">
        <v>29443</v>
      </c>
      <c r="C758" s="422" t="s">
        <v>21</v>
      </c>
      <c r="D758" t="s">
        <v>12</v>
      </c>
      <c r="F758" s="2">
        <v>364.2</v>
      </c>
      <c r="G758" s="2">
        <f t="shared" si="12"/>
        <v>6.9999999999999432</v>
      </c>
    </row>
    <row r="759" spans="1:7">
      <c r="A759" s="3">
        <v>45499</v>
      </c>
      <c r="B759" s="422">
        <v>29443</v>
      </c>
      <c r="C759" s="422" t="s">
        <v>21</v>
      </c>
      <c r="D759" t="s">
        <v>13</v>
      </c>
      <c r="F759" s="2">
        <v>7</v>
      </c>
      <c r="G759" s="2">
        <f t="shared" si="12"/>
        <v>-5.6843418860808015E-14</v>
      </c>
    </row>
    <row r="760" spans="1:7">
      <c r="A760" s="81">
        <v>45504</v>
      </c>
      <c r="B760" s="421" t="s">
        <v>10</v>
      </c>
      <c r="C760" s="421" t="s">
        <v>22</v>
      </c>
      <c r="D760" t="s">
        <v>12</v>
      </c>
      <c r="E760" s="207">
        <v>357.5</v>
      </c>
      <c r="F760" s="207"/>
      <c r="G760" s="2">
        <f t="shared" si="12"/>
        <v>357.49999999999994</v>
      </c>
    </row>
    <row r="761" spans="1:7">
      <c r="A761" s="70"/>
      <c r="B761" s="422"/>
      <c r="C761" s="422"/>
      <c r="D761" t="s">
        <v>13</v>
      </c>
      <c r="E761" s="207">
        <v>7</v>
      </c>
      <c r="F761" s="207"/>
      <c r="G761" s="2">
        <f t="shared" si="12"/>
        <v>364.49999999999994</v>
      </c>
    </row>
    <row r="762" spans="1:7">
      <c r="A762" s="70"/>
      <c r="B762" s="422"/>
      <c r="C762" s="422"/>
      <c r="D762" t="s">
        <v>14</v>
      </c>
      <c r="E762" s="207">
        <v>60</v>
      </c>
      <c r="F762" s="207"/>
      <c r="G762" s="2">
        <f t="shared" si="12"/>
        <v>424.49999999999994</v>
      </c>
    </row>
    <row r="763" spans="1:7">
      <c r="A763" s="70"/>
      <c r="B763" s="422"/>
      <c r="C763" s="422"/>
      <c r="D763" t="s">
        <v>15</v>
      </c>
      <c r="E763" s="207">
        <v>5</v>
      </c>
      <c r="F763" s="207"/>
      <c r="G763" s="2">
        <f t="shared" si="12"/>
        <v>429.49999999999994</v>
      </c>
    </row>
    <row r="764" spans="1:7">
      <c r="A764" s="70"/>
      <c r="B764" s="422"/>
      <c r="C764" s="422"/>
      <c r="D764" t="s">
        <v>56</v>
      </c>
      <c r="E764" s="207">
        <v>250</v>
      </c>
      <c r="F764" s="207"/>
      <c r="G764" s="2">
        <f t="shared" si="12"/>
        <v>679.5</v>
      </c>
    </row>
    <row r="765" spans="1:7">
      <c r="A765" s="70">
        <v>45504</v>
      </c>
      <c r="B765" s="422" t="s">
        <v>87</v>
      </c>
      <c r="C765" s="422" t="s">
        <v>22</v>
      </c>
      <c r="D765" t="s">
        <v>14</v>
      </c>
      <c r="E765" s="207"/>
      <c r="F765" s="207">
        <v>60</v>
      </c>
      <c r="G765" s="2">
        <f t="shared" si="12"/>
        <v>619.5</v>
      </c>
    </row>
    <row r="766" spans="1:7">
      <c r="A766" s="70">
        <v>45504</v>
      </c>
      <c r="B766" s="422" t="s">
        <v>87</v>
      </c>
      <c r="C766" s="422" t="s">
        <v>22</v>
      </c>
      <c r="D766" t="s">
        <v>15</v>
      </c>
      <c r="E766" s="207"/>
      <c r="F766" s="207">
        <v>5</v>
      </c>
      <c r="G766" s="2">
        <f t="shared" si="12"/>
        <v>614.5</v>
      </c>
    </row>
    <row r="767" spans="1:7">
      <c r="A767" s="70">
        <v>45541</v>
      </c>
      <c r="B767" s="422">
        <v>29642</v>
      </c>
      <c r="C767" s="422" t="s">
        <v>22</v>
      </c>
      <c r="D767" t="s">
        <v>12</v>
      </c>
      <c r="E767" s="207"/>
      <c r="F767" s="207">
        <v>357.5</v>
      </c>
      <c r="G767" s="2">
        <f t="shared" si="12"/>
        <v>257</v>
      </c>
    </row>
    <row r="768" spans="1:7">
      <c r="A768" s="70">
        <v>45541</v>
      </c>
      <c r="B768" s="422">
        <v>29642</v>
      </c>
      <c r="C768" s="422" t="s">
        <v>22</v>
      </c>
      <c r="D768" t="s">
        <v>13</v>
      </c>
      <c r="E768" s="207"/>
      <c r="F768" s="207">
        <v>7</v>
      </c>
      <c r="G768" s="2">
        <f t="shared" si="12"/>
        <v>250</v>
      </c>
    </row>
    <row r="769" spans="1:7">
      <c r="A769" s="70">
        <v>45497</v>
      </c>
      <c r="B769" s="422">
        <v>29406</v>
      </c>
      <c r="C769" s="422" t="s">
        <v>22</v>
      </c>
      <c r="D769" t="s">
        <v>56</v>
      </c>
      <c r="E769" s="207"/>
      <c r="F769" s="207">
        <v>250</v>
      </c>
      <c r="G769" s="2">
        <f t="shared" si="12"/>
        <v>0</v>
      </c>
    </row>
    <row r="770" spans="1:7">
      <c r="A770" s="31">
        <v>45535</v>
      </c>
      <c r="B770" s="421" t="s">
        <v>10</v>
      </c>
      <c r="C770" s="421" t="s">
        <v>57</v>
      </c>
      <c r="D770" t="s">
        <v>12</v>
      </c>
      <c r="E770" s="207">
        <v>358.6</v>
      </c>
      <c r="F770" s="207"/>
      <c r="G770" s="2">
        <f t="shared" si="12"/>
        <v>358.6</v>
      </c>
    </row>
    <row r="771" spans="1:7">
      <c r="B771" s="422"/>
      <c r="C771" s="422"/>
      <c r="D771" t="s">
        <v>13</v>
      </c>
      <c r="E771" s="207">
        <v>7</v>
      </c>
      <c r="F771" s="207"/>
      <c r="G771" s="2">
        <f t="shared" si="12"/>
        <v>365.6</v>
      </c>
    </row>
    <row r="772" spans="1:7">
      <c r="B772" s="422"/>
      <c r="C772" s="422"/>
      <c r="D772" t="s">
        <v>14</v>
      </c>
      <c r="E772" s="207">
        <v>60</v>
      </c>
      <c r="F772" s="207"/>
      <c r="G772" s="2">
        <f t="shared" si="12"/>
        <v>425.6</v>
      </c>
    </row>
    <row r="773" spans="1:7">
      <c r="B773" s="422"/>
      <c r="C773" s="422"/>
      <c r="D773" t="s">
        <v>15</v>
      </c>
      <c r="E773" s="207">
        <v>5</v>
      </c>
      <c r="F773" s="207"/>
      <c r="G773" s="2">
        <f t="shared" si="12"/>
        <v>430.6</v>
      </c>
    </row>
    <row r="774" spans="1:7">
      <c r="A774" s="3">
        <v>45535</v>
      </c>
      <c r="B774" s="422" t="s">
        <v>102</v>
      </c>
      <c r="C774" s="422" t="s">
        <v>57</v>
      </c>
      <c r="D774" t="s">
        <v>14</v>
      </c>
      <c r="E774" s="207"/>
      <c r="F774" s="207">
        <v>60</v>
      </c>
      <c r="G774" s="2">
        <f t="shared" si="12"/>
        <v>370.6</v>
      </c>
    </row>
    <row r="775" spans="1:7">
      <c r="A775" s="3">
        <v>45535</v>
      </c>
      <c r="B775" s="422" t="s">
        <v>102</v>
      </c>
      <c r="C775" s="422" t="s">
        <v>57</v>
      </c>
      <c r="D775" t="s">
        <v>15</v>
      </c>
      <c r="E775" s="207"/>
      <c r="F775" s="207">
        <v>5</v>
      </c>
      <c r="G775" s="2">
        <f t="shared" si="12"/>
        <v>365.6</v>
      </c>
    </row>
    <row r="776" spans="1:7">
      <c r="A776" s="3">
        <v>45579</v>
      </c>
      <c r="B776" s="422">
        <v>29791</v>
      </c>
      <c r="C776" s="422" t="s">
        <v>57</v>
      </c>
      <c r="D776" t="s">
        <v>12</v>
      </c>
      <c r="E776" s="207"/>
      <c r="F776" s="207">
        <v>358.6</v>
      </c>
      <c r="G776" s="2">
        <f t="shared" si="12"/>
        <v>7</v>
      </c>
    </row>
    <row r="777" spans="1:7">
      <c r="A777" s="3">
        <v>45579</v>
      </c>
      <c r="B777" s="422">
        <v>29791</v>
      </c>
      <c r="C777" s="422" t="s">
        <v>57</v>
      </c>
      <c r="D777" t="s">
        <v>13</v>
      </c>
      <c r="E777" s="207"/>
      <c r="F777" s="207">
        <v>7</v>
      </c>
      <c r="G777" s="2">
        <f t="shared" si="12"/>
        <v>0</v>
      </c>
    </row>
    <row r="778" spans="1:7">
      <c r="A778" s="81">
        <v>45565</v>
      </c>
      <c r="B778" s="421" t="s">
        <v>10</v>
      </c>
      <c r="C778" s="421" t="s">
        <v>41</v>
      </c>
      <c r="D778" t="s">
        <v>12</v>
      </c>
      <c r="E778" s="207">
        <v>360.8</v>
      </c>
      <c r="F778" s="207"/>
      <c r="G778" s="2">
        <f t="shared" si="12"/>
        <v>360.8</v>
      </c>
    </row>
    <row r="779" spans="1:7">
      <c r="A779" s="70"/>
      <c r="B779" s="422"/>
      <c r="C779" s="422"/>
      <c r="D779" t="s">
        <v>13</v>
      </c>
      <c r="E779" s="207">
        <v>5</v>
      </c>
      <c r="F779" s="207"/>
      <c r="G779" s="2">
        <f t="shared" si="12"/>
        <v>365.8</v>
      </c>
    </row>
    <row r="780" spans="1:7">
      <c r="A780" s="70"/>
      <c r="B780" s="422"/>
      <c r="C780" s="422"/>
      <c r="D780" t="s">
        <v>14</v>
      </c>
      <c r="E780" s="207">
        <v>60</v>
      </c>
      <c r="F780" s="207"/>
      <c r="G780" s="2">
        <f t="shared" si="12"/>
        <v>425.8</v>
      </c>
    </row>
    <row r="781" spans="1:7">
      <c r="A781" s="70"/>
      <c r="B781" s="422"/>
      <c r="C781" s="422"/>
      <c r="D781" t="s">
        <v>15</v>
      </c>
      <c r="E781" s="207">
        <v>5</v>
      </c>
      <c r="F781" s="207"/>
      <c r="G781" s="2">
        <f t="shared" si="12"/>
        <v>430.8</v>
      </c>
    </row>
    <row r="782" spans="1:7">
      <c r="A782" s="70">
        <v>45565</v>
      </c>
      <c r="B782" s="422" t="s">
        <v>91</v>
      </c>
      <c r="C782" s="422" t="s">
        <v>41</v>
      </c>
      <c r="D782" t="s">
        <v>14</v>
      </c>
      <c r="E782" s="207"/>
      <c r="F782" s="207">
        <v>60</v>
      </c>
      <c r="G782" s="2">
        <f t="shared" si="12"/>
        <v>370.8</v>
      </c>
    </row>
    <row r="783" spans="1:7">
      <c r="A783" s="70">
        <v>45565</v>
      </c>
      <c r="B783" s="422" t="s">
        <v>91</v>
      </c>
      <c r="C783" s="422" t="s">
        <v>41</v>
      </c>
      <c r="D783" t="s">
        <v>15</v>
      </c>
      <c r="E783" s="207"/>
      <c r="F783" s="207">
        <v>5</v>
      </c>
      <c r="G783" s="2">
        <f t="shared" si="12"/>
        <v>365.8</v>
      </c>
    </row>
    <row r="784" spans="1:7">
      <c r="A784" s="70">
        <v>45601</v>
      </c>
      <c r="B784" s="422">
        <v>29951</v>
      </c>
      <c r="C784" s="422" t="s">
        <v>41</v>
      </c>
      <c r="D784" t="s">
        <v>12</v>
      </c>
      <c r="E784" s="207"/>
      <c r="F784" s="207">
        <v>360.8</v>
      </c>
      <c r="G784" s="2">
        <f t="shared" si="12"/>
        <v>5</v>
      </c>
    </row>
    <row r="785" spans="1:8">
      <c r="A785" s="70">
        <v>45601</v>
      </c>
      <c r="B785" s="422">
        <v>29951</v>
      </c>
      <c r="C785" s="422" t="s">
        <v>41</v>
      </c>
      <c r="D785" t="s">
        <v>13</v>
      </c>
      <c r="E785" s="207"/>
      <c r="F785" s="207">
        <v>5</v>
      </c>
      <c r="G785" s="2">
        <f t="shared" si="12"/>
        <v>0</v>
      </c>
    </row>
    <row r="786" spans="1:8">
      <c r="A786" s="81">
        <v>45596</v>
      </c>
      <c r="B786" s="421" t="s">
        <v>10</v>
      </c>
      <c r="C786" s="421" t="s">
        <v>25</v>
      </c>
      <c r="D786" t="s">
        <v>12</v>
      </c>
      <c r="E786" s="207">
        <v>572.20000000000005</v>
      </c>
      <c r="F786" s="207"/>
      <c r="G786" s="2">
        <f t="shared" si="12"/>
        <v>572.20000000000005</v>
      </c>
    </row>
    <row r="787" spans="1:8">
      <c r="A787" s="70"/>
      <c r="B787" s="422"/>
      <c r="C787" s="422"/>
      <c r="D787" t="s">
        <v>13</v>
      </c>
      <c r="E787" s="207">
        <v>7</v>
      </c>
      <c r="F787" s="207"/>
      <c r="G787" s="2">
        <f t="shared" si="12"/>
        <v>579.20000000000005</v>
      </c>
    </row>
    <row r="788" spans="1:8">
      <c r="A788" s="70"/>
      <c r="B788" s="422"/>
      <c r="C788" s="422"/>
      <c r="D788" t="s">
        <v>14</v>
      </c>
      <c r="E788" s="207">
        <v>60</v>
      </c>
      <c r="F788" s="207"/>
      <c r="G788" s="2">
        <f t="shared" si="12"/>
        <v>639.20000000000005</v>
      </c>
      <c r="H788" s="28"/>
    </row>
    <row r="789" spans="1:8">
      <c r="A789" s="70"/>
      <c r="B789" s="422"/>
      <c r="C789" s="422"/>
      <c r="D789" t="s">
        <v>15</v>
      </c>
      <c r="E789" s="207">
        <v>5</v>
      </c>
      <c r="F789" s="207"/>
      <c r="G789" s="2">
        <f t="shared" si="12"/>
        <v>644.20000000000005</v>
      </c>
      <c r="H789" s="28"/>
    </row>
    <row r="790" spans="1:8">
      <c r="A790" s="70">
        <v>45596</v>
      </c>
      <c r="B790" s="422" t="s">
        <v>75</v>
      </c>
      <c r="C790" s="422" t="s">
        <v>25</v>
      </c>
      <c r="D790" t="s">
        <v>14</v>
      </c>
      <c r="E790" s="207"/>
      <c r="F790" s="207">
        <v>60</v>
      </c>
      <c r="G790" s="2">
        <f t="shared" si="12"/>
        <v>584.20000000000005</v>
      </c>
    </row>
    <row r="791" spans="1:8">
      <c r="A791" s="70">
        <v>45596</v>
      </c>
      <c r="B791" s="422" t="s">
        <v>75</v>
      </c>
      <c r="C791" s="422" t="s">
        <v>25</v>
      </c>
      <c r="D791" t="s">
        <v>15</v>
      </c>
      <c r="E791" s="207"/>
      <c r="F791" s="207">
        <v>5</v>
      </c>
      <c r="G791" s="2">
        <f t="shared" si="12"/>
        <v>579.20000000000005</v>
      </c>
    </row>
    <row r="792" spans="1:8">
      <c r="A792" s="70">
        <v>45643</v>
      </c>
      <c r="B792" s="422">
        <v>30158</v>
      </c>
      <c r="C792" s="422" t="s">
        <v>25</v>
      </c>
      <c r="D792" t="s">
        <v>12</v>
      </c>
      <c r="E792" s="207"/>
      <c r="F792" s="207">
        <v>572.20000000000005</v>
      </c>
      <c r="G792" s="2">
        <f t="shared" si="12"/>
        <v>7</v>
      </c>
    </row>
    <row r="793" spans="1:8">
      <c r="A793" s="70">
        <v>45643</v>
      </c>
      <c r="B793" s="422">
        <v>30158</v>
      </c>
      <c r="C793" s="422" t="s">
        <v>25</v>
      </c>
      <c r="D793" t="s">
        <v>13</v>
      </c>
      <c r="E793" s="207"/>
      <c r="F793" s="207">
        <v>7</v>
      </c>
      <c r="G793" s="2">
        <f t="shared" si="12"/>
        <v>0</v>
      </c>
    </row>
    <row r="794" spans="1:8">
      <c r="A794" s="81">
        <v>45626</v>
      </c>
      <c r="B794" s="421" t="s">
        <v>10</v>
      </c>
      <c r="C794" s="421" t="s">
        <v>58</v>
      </c>
      <c r="D794" t="s">
        <v>12</v>
      </c>
      <c r="E794" s="207">
        <v>659.5</v>
      </c>
      <c r="F794" s="207"/>
      <c r="G794" s="2">
        <f t="shared" si="12"/>
        <v>659.5</v>
      </c>
    </row>
    <row r="795" spans="1:8">
      <c r="A795" s="70"/>
      <c r="B795" s="422"/>
      <c r="C795" s="422"/>
      <c r="D795" t="s">
        <v>13</v>
      </c>
      <c r="E795" s="207">
        <v>7</v>
      </c>
      <c r="F795" s="207"/>
      <c r="G795" s="2">
        <f t="shared" si="12"/>
        <v>666.5</v>
      </c>
    </row>
    <row r="796" spans="1:8">
      <c r="A796" s="70"/>
      <c r="B796" s="422"/>
      <c r="C796" s="422"/>
      <c r="D796" t="s">
        <v>14</v>
      </c>
      <c r="E796" s="207">
        <v>60</v>
      </c>
      <c r="F796" s="207"/>
      <c r="G796" s="2">
        <f t="shared" si="12"/>
        <v>726.5</v>
      </c>
    </row>
    <row r="797" spans="1:8">
      <c r="A797" s="70"/>
      <c r="B797" s="422"/>
      <c r="C797" s="422"/>
      <c r="D797" t="s">
        <v>15</v>
      </c>
      <c r="E797" s="207">
        <v>5</v>
      </c>
      <c r="F797" s="207"/>
      <c r="G797" s="2">
        <f t="shared" si="12"/>
        <v>731.5</v>
      </c>
    </row>
    <row r="798" spans="1:8">
      <c r="A798" s="70">
        <v>45626</v>
      </c>
      <c r="B798" s="422" t="s">
        <v>93</v>
      </c>
      <c r="C798" s="422" t="s">
        <v>58</v>
      </c>
      <c r="D798" t="s">
        <v>14</v>
      </c>
      <c r="E798" s="207"/>
      <c r="F798" s="207">
        <v>60</v>
      </c>
      <c r="G798" s="2">
        <f t="shared" si="12"/>
        <v>671.5</v>
      </c>
    </row>
    <row r="799" spans="1:8">
      <c r="A799" s="70">
        <v>45626</v>
      </c>
      <c r="B799" s="422" t="s">
        <v>93</v>
      </c>
      <c r="C799" s="422" t="s">
        <v>58</v>
      </c>
      <c r="D799" t="s">
        <v>15</v>
      </c>
      <c r="E799" s="207"/>
      <c r="F799" s="207">
        <v>5</v>
      </c>
      <c r="G799" s="2">
        <f t="shared" si="12"/>
        <v>666.5</v>
      </c>
    </row>
    <row r="800" spans="1:8">
      <c r="A800" s="3">
        <v>45652</v>
      </c>
      <c r="B800" s="422">
        <v>30206</v>
      </c>
      <c r="C800" s="422" t="s">
        <v>58</v>
      </c>
      <c r="D800" t="s">
        <v>12</v>
      </c>
      <c r="F800" s="2">
        <v>659.5</v>
      </c>
      <c r="G800" s="2">
        <f t="shared" si="12"/>
        <v>7</v>
      </c>
    </row>
    <row r="801" spans="1:12">
      <c r="A801" s="3">
        <v>45652</v>
      </c>
      <c r="B801" s="422">
        <v>30206</v>
      </c>
      <c r="C801" s="422" t="s">
        <v>58</v>
      </c>
      <c r="D801" t="s">
        <v>13</v>
      </c>
      <c r="F801" s="2">
        <v>7</v>
      </c>
      <c r="G801" s="2">
        <f t="shared" si="12"/>
        <v>0</v>
      </c>
    </row>
    <row r="802" spans="1:12">
      <c r="A802" s="31">
        <v>45657</v>
      </c>
      <c r="B802" s="421" t="s">
        <v>10</v>
      </c>
      <c r="C802" s="421" t="s">
        <v>27</v>
      </c>
      <c r="D802" t="s">
        <v>12</v>
      </c>
      <c r="E802" s="207">
        <v>865.1</v>
      </c>
      <c r="F802" s="207"/>
      <c r="G802" s="2">
        <f t="shared" si="12"/>
        <v>865.1</v>
      </c>
    </row>
    <row r="803" spans="1:12">
      <c r="B803" s="422"/>
      <c r="C803" s="422"/>
      <c r="D803" t="s">
        <v>13</v>
      </c>
      <c r="E803" s="207">
        <v>8.1</v>
      </c>
      <c r="F803" s="207"/>
      <c r="G803" s="2">
        <f t="shared" si="12"/>
        <v>873.2</v>
      </c>
    </row>
    <row r="804" spans="1:12">
      <c r="B804" s="422"/>
      <c r="C804" s="422"/>
      <c r="D804" t="s">
        <v>14</v>
      </c>
      <c r="E804" s="207">
        <v>60</v>
      </c>
      <c r="F804" s="207"/>
      <c r="G804" s="2">
        <f t="shared" si="12"/>
        <v>933.2</v>
      </c>
    </row>
    <row r="805" spans="1:12">
      <c r="B805" s="422"/>
      <c r="C805" s="422"/>
      <c r="D805" t="s">
        <v>15</v>
      </c>
      <c r="E805" s="207">
        <v>5</v>
      </c>
      <c r="F805" s="207"/>
      <c r="G805" s="2">
        <f t="shared" si="12"/>
        <v>938.2</v>
      </c>
    </row>
    <row r="806" spans="1:12">
      <c r="A806" s="3">
        <v>45657</v>
      </c>
      <c r="B806" s="422" t="s">
        <v>76</v>
      </c>
      <c r="C806" s="422" t="s">
        <v>27</v>
      </c>
      <c r="D806" t="s">
        <v>14</v>
      </c>
      <c r="E806" s="207"/>
      <c r="F806" s="207">
        <v>60</v>
      </c>
      <c r="G806" s="2">
        <f t="shared" si="12"/>
        <v>878.2</v>
      </c>
      <c r="H806" s="28">
        <f>700-G806</f>
        <v>-178.20000000000005</v>
      </c>
    </row>
    <row r="807" spans="1:12">
      <c r="A807" s="3">
        <v>45657</v>
      </c>
      <c r="B807" s="422" t="s">
        <v>76</v>
      </c>
      <c r="C807" s="422" t="s">
        <v>27</v>
      </c>
      <c r="D807" t="s">
        <v>15</v>
      </c>
      <c r="E807" s="207"/>
      <c r="F807" s="207">
        <v>5</v>
      </c>
      <c r="G807" s="2">
        <f t="shared" si="12"/>
        <v>873.2</v>
      </c>
      <c r="H807" s="28"/>
    </row>
    <row r="808" spans="1:12">
      <c r="A808" s="3">
        <v>45692</v>
      </c>
      <c r="B808" s="422">
        <v>30412</v>
      </c>
      <c r="C808" s="422" t="s">
        <v>27</v>
      </c>
      <c r="D808" t="s">
        <v>12</v>
      </c>
      <c r="E808" s="207"/>
      <c r="F808" s="207">
        <v>865.1</v>
      </c>
      <c r="G808" s="2">
        <f t="shared" ref="G808:G831" si="13">+G807+E808-F808</f>
        <v>8.1000000000000227</v>
      </c>
      <c r="H808" s="28"/>
    </row>
    <row r="809" spans="1:12">
      <c r="A809" s="3">
        <v>45692</v>
      </c>
      <c r="B809" s="422">
        <v>30412</v>
      </c>
      <c r="C809" s="422" t="s">
        <v>27</v>
      </c>
      <c r="D809" t="s">
        <v>13</v>
      </c>
      <c r="E809" s="207"/>
      <c r="F809" s="207">
        <v>8.1</v>
      </c>
      <c r="G809" s="2">
        <f t="shared" si="13"/>
        <v>2.3092638912203256E-14</v>
      </c>
      <c r="H809" s="28"/>
    </row>
    <row r="810" spans="1:12">
      <c r="A810" s="81">
        <v>45688</v>
      </c>
      <c r="B810" s="421" t="s">
        <v>10</v>
      </c>
      <c r="C810" s="421" t="s">
        <v>11</v>
      </c>
      <c r="D810" t="s">
        <v>12</v>
      </c>
      <c r="E810" s="207">
        <v>775.5</v>
      </c>
      <c r="F810" s="207"/>
      <c r="G810" s="2">
        <f t="shared" si="13"/>
        <v>775.5</v>
      </c>
    </row>
    <row r="811" spans="1:12">
      <c r="A811" s="70"/>
      <c r="B811" s="422"/>
      <c r="C811" s="422"/>
      <c r="D811" t="s">
        <v>13</v>
      </c>
      <c r="E811" s="207">
        <v>7.8</v>
      </c>
      <c r="F811" s="207"/>
      <c r="G811" s="2">
        <f t="shared" si="13"/>
        <v>783.3</v>
      </c>
    </row>
    <row r="812" spans="1:12">
      <c r="A812" s="70"/>
      <c r="B812" s="422"/>
      <c r="C812" s="422"/>
      <c r="D812" t="s">
        <v>14</v>
      </c>
      <c r="E812" s="207">
        <v>60</v>
      </c>
      <c r="F812" s="207"/>
      <c r="G812" s="2">
        <f t="shared" si="13"/>
        <v>843.3</v>
      </c>
    </row>
    <row r="813" spans="1:12">
      <c r="A813" s="70"/>
      <c r="B813" s="422"/>
      <c r="C813" s="422"/>
      <c r="D813" t="s">
        <v>15</v>
      </c>
      <c r="E813" s="207">
        <v>5</v>
      </c>
      <c r="F813" s="207"/>
      <c r="G813" s="2">
        <f t="shared" si="13"/>
        <v>848.3</v>
      </c>
    </row>
    <row r="814" spans="1:12">
      <c r="A814" s="70">
        <v>45688</v>
      </c>
      <c r="B814" s="422" t="s">
        <v>77</v>
      </c>
      <c r="C814" s="422" t="s">
        <v>11</v>
      </c>
      <c r="D814" t="s">
        <v>14</v>
      </c>
      <c r="E814" s="207"/>
      <c r="F814" s="207">
        <v>60</v>
      </c>
      <c r="G814" s="2">
        <f t="shared" si="13"/>
        <v>788.3</v>
      </c>
      <c r="J814" s="421" t="s">
        <v>11</v>
      </c>
      <c r="K814" t="s">
        <v>12</v>
      </c>
      <c r="L814" s="207">
        <v>775.5</v>
      </c>
    </row>
    <row r="815" spans="1:12">
      <c r="A815" s="70">
        <v>45688</v>
      </c>
      <c r="B815" s="422" t="s">
        <v>77</v>
      </c>
      <c r="C815" s="422" t="s">
        <v>11</v>
      </c>
      <c r="D815" t="s">
        <v>15</v>
      </c>
      <c r="E815" s="207"/>
      <c r="F815" s="207">
        <v>5</v>
      </c>
      <c r="G815" s="2">
        <f t="shared" si="13"/>
        <v>783.3</v>
      </c>
      <c r="J815" s="422"/>
      <c r="K815" t="s">
        <v>13</v>
      </c>
      <c r="L815" s="207">
        <v>7.8</v>
      </c>
    </row>
    <row r="816" spans="1:12">
      <c r="A816" s="70">
        <v>45740</v>
      </c>
      <c r="B816" s="422">
        <v>30742</v>
      </c>
      <c r="C816" s="422" t="s">
        <v>11</v>
      </c>
      <c r="D816" t="s">
        <v>12</v>
      </c>
      <c r="E816" s="207"/>
      <c r="F816" s="207">
        <v>775.5</v>
      </c>
      <c r="G816" s="2">
        <f t="shared" si="13"/>
        <v>7.7999999999999545</v>
      </c>
      <c r="J816" s="422"/>
      <c r="L816" s="207"/>
    </row>
    <row r="817" spans="1:12">
      <c r="A817" s="70">
        <v>45740</v>
      </c>
      <c r="B817" s="422">
        <v>30742</v>
      </c>
      <c r="C817" s="422" t="s">
        <v>11</v>
      </c>
      <c r="D817" t="s">
        <v>13</v>
      </c>
      <c r="E817" s="207"/>
      <c r="F817" s="207">
        <v>7.8</v>
      </c>
      <c r="G817" s="2">
        <f t="shared" si="13"/>
        <v>-4.5297099404706387E-14</v>
      </c>
      <c r="J817" s="422"/>
      <c r="L817" s="207"/>
    </row>
    <row r="818" spans="1:12">
      <c r="A818" s="31">
        <v>45716</v>
      </c>
      <c r="B818" s="421" t="s">
        <v>10</v>
      </c>
      <c r="C818" s="421" t="s">
        <v>17</v>
      </c>
      <c r="D818" t="s">
        <v>12</v>
      </c>
      <c r="E818" s="207">
        <v>621.70000000000005</v>
      </c>
      <c r="F818" s="207"/>
      <c r="G818" s="2">
        <f t="shared" si="13"/>
        <v>621.70000000000005</v>
      </c>
      <c r="J818" s="421" t="s">
        <v>17</v>
      </c>
      <c r="K818" t="s">
        <v>12</v>
      </c>
      <c r="L818" s="207">
        <v>621.70000000000005</v>
      </c>
    </row>
    <row r="819" spans="1:12">
      <c r="B819" s="422"/>
      <c r="C819" s="422"/>
      <c r="D819" t="s">
        <v>13</v>
      </c>
      <c r="E819" s="207">
        <v>3</v>
      </c>
      <c r="F819" s="207"/>
      <c r="G819" s="2">
        <f t="shared" si="13"/>
        <v>624.70000000000005</v>
      </c>
      <c r="J819" s="422"/>
      <c r="K819" t="s">
        <v>13</v>
      </c>
      <c r="L819" s="207">
        <v>3</v>
      </c>
    </row>
    <row r="820" spans="1:12">
      <c r="B820" s="422"/>
      <c r="C820" s="422"/>
      <c r="D820" t="s">
        <v>14</v>
      </c>
      <c r="E820" s="207">
        <v>56</v>
      </c>
      <c r="F820" s="207"/>
      <c r="G820" s="2">
        <f t="shared" si="13"/>
        <v>680.7</v>
      </c>
      <c r="L820" s="28">
        <f>SUM(L814:L819)</f>
        <v>1408</v>
      </c>
    </row>
    <row r="821" spans="1:12">
      <c r="B821" s="422"/>
      <c r="C821" s="422"/>
      <c r="D821" t="s">
        <v>15</v>
      </c>
      <c r="E821" s="207">
        <v>5</v>
      </c>
      <c r="F821" s="207"/>
      <c r="G821" s="2">
        <f t="shared" si="13"/>
        <v>685.7</v>
      </c>
      <c r="L821" s="28">
        <f>1450-L820</f>
        <v>42</v>
      </c>
    </row>
    <row r="822" spans="1:12">
      <c r="A822" s="3">
        <v>45716</v>
      </c>
      <c r="B822" s="422" t="s">
        <v>78</v>
      </c>
      <c r="C822" s="422" t="s">
        <v>17</v>
      </c>
      <c r="D822" t="s">
        <v>14</v>
      </c>
      <c r="E822" s="207"/>
      <c r="F822" s="207">
        <v>56</v>
      </c>
      <c r="G822" s="2">
        <f t="shared" si="13"/>
        <v>629.70000000000005</v>
      </c>
    </row>
    <row r="823" spans="1:12">
      <c r="A823" s="3">
        <v>45716</v>
      </c>
      <c r="B823" s="422" t="s">
        <v>78</v>
      </c>
      <c r="C823" s="422" t="s">
        <v>17</v>
      </c>
      <c r="D823" t="s">
        <v>15</v>
      </c>
      <c r="E823" s="207"/>
      <c r="F823" s="207">
        <v>5</v>
      </c>
      <c r="G823" s="2">
        <f t="shared" si="13"/>
        <v>624.70000000000005</v>
      </c>
    </row>
    <row r="824" spans="1:12">
      <c r="A824" s="70">
        <v>45740</v>
      </c>
      <c r="B824" s="422">
        <v>30742</v>
      </c>
      <c r="C824" s="422" t="s">
        <v>17</v>
      </c>
      <c r="D824" t="s">
        <v>12</v>
      </c>
      <c r="E824" s="207"/>
      <c r="F824" s="207">
        <v>621.70000000000005</v>
      </c>
      <c r="G824" s="2">
        <f t="shared" si="13"/>
        <v>3</v>
      </c>
    </row>
    <row r="825" spans="1:12">
      <c r="A825" s="70">
        <v>45740</v>
      </c>
      <c r="B825" s="422">
        <v>30742</v>
      </c>
      <c r="C825" s="422" t="s">
        <v>17</v>
      </c>
      <c r="D825" t="s">
        <v>13</v>
      </c>
      <c r="E825" s="207"/>
      <c r="F825" s="207">
        <v>3</v>
      </c>
      <c r="G825" s="2">
        <f t="shared" si="13"/>
        <v>0</v>
      </c>
    </row>
    <row r="826" spans="1:12">
      <c r="A826" s="31">
        <v>45747</v>
      </c>
      <c r="B826" s="421" t="s">
        <v>10</v>
      </c>
      <c r="C826" s="421" t="s">
        <v>18</v>
      </c>
      <c r="D826" t="s">
        <v>12</v>
      </c>
      <c r="E826" s="207">
        <v>762.8</v>
      </c>
      <c r="F826" s="207"/>
      <c r="G826" s="2">
        <f>+G825+E826-F826</f>
        <v>762.8</v>
      </c>
    </row>
    <row r="827" spans="1:12">
      <c r="B827" s="422"/>
      <c r="C827" s="422"/>
      <c r="D827" t="s">
        <v>13</v>
      </c>
      <c r="E827" s="207">
        <v>3</v>
      </c>
      <c r="F827" s="207"/>
      <c r="G827" s="2">
        <f>+G826+E827-F827</f>
        <v>765.8</v>
      </c>
    </row>
    <row r="828" spans="1:12">
      <c r="B828" s="422"/>
      <c r="C828" s="422"/>
      <c r="D828" t="s">
        <v>14</v>
      </c>
      <c r="E828" s="207">
        <v>60</v>
      </c>
      <c r="F828" s="207"/>
      <c r="G828" s="2">
        <f>+G827+E828-F828</f>
        <v>825.8</v>
      </c>
    </row>
    <row r="829" spans="1:12">
      <c r="B829" s="422"/>
      <c r="C829" s="422"/>
      <c r="D829" t="s">
        <v>15</v>
      </c>
      <c r="E829" s="207">
        <v>5</v>
      </c>
      <c r="F829" s="207"/>
      <c r="G829" s="2">
        <f>+G828+E829-F829</f>
        <v>830.8</v>
      </c>
    </row>
    <row r="830" spans="1:12">
      <c r="A830" s="3">
        <v>45747</v>
      </c>
      <c r="B830" s="422" t="s">
        <v>81</v>
      </c>
      <c r="C830" s="422" t="s">
        <v>18</v>
      </c>
      <c r="D830" t="s">
        <v>14</v>
      </c>
      <c r="E830" s="207"/>
      <c r="F830" s="207">
        <v>60</v>
      </c>
      <c r="G830" s="2">
        <f>+G829+E830-F830</f>
        <v>770.8</v>
      </c>
      <c r="I830" s="28">
        <f>880-G830</f>
        <v>109.20000000000005</v>
      </c>
    </row>
    <row r="831" spans="1:12">
      <c r="A831" s="3">
        <v>45747</v>
      </c>
      <c r="B831" s="422" t="s">
        <v>81</v>
      </c>
      <c r="C831" s="422" t="s">
        <v>18</v>
      </c>
      <c r="D831" t="s">
        <v>15</v>
      </c>
      <c r="E831" s="207"/>
      <c r="F831" s="207">
        <v>5</v>
      </c>
      <c r="G831" s="2">
        <f>+G830+E831-F831</f>
        <v>765.8</v>
      </c>
    </row>
    <row r="832" spans="1:12">
      <c r="A832" s="3">
        <v>45776</v>
      </c>
      <c r="B832" s="422">
        <v>30918</v>
      </c>
      <c r="C832" s="422" t="s">
        <v>18</v>
      </c>
      <c r="D832" t="s">
        <v>12</v>
      </c>
      <c r="F832" s="207">
        <v>762.8</v>
      </c>
      <c r="G832" s="2">
        <f>+G831+E832-F832</f>
        <v>3</v>
      </c>
      <c r="H832" s="28">
        <f>800-G831</f>
        <v>34.200000000000045</v>
      </c>
    </row>
    <row r="833" spans="1:11">
      <c r="A833" s="3">
        <v>45776</v>
      </c>
      <c r="B833" s="422">
        <v>30918</v>
      </c>
      <c r="C833" s="422" t="s">
        <v>18</v>
      </c>
      <c r="D833" t="s">
        <v>13</v>
      </c>
      <c r="F833" s="207">
        <v>3</v>
      </c>
      <c r="G833" s="2">
        <f>+G832+E833-F833</f>
        <v>0</v>
      </c>
    </row>
    <row r="834" spans="1:11">
      <c r="A834" s="81">
        <v>45777</v>
      </c>
      <c r="B834" s="421" t="s">
        <v>10</v>
      </c>
      <c r="C834" s="421" t="s">
        <v>19</v>
      </c>
      <c r="D834" t="s">
        <v>12</v>
      </c>
      <c r="E834" s="207">
        <v>690.6</v>
      </c>
      <c r="G834" s="2">
        <f>+G833+E834-F834</f>
        <v>690.6</v>
      </c>
    </row>
    <row r="835" spans="1:11">
      <c r="A835" s="70"/>
      <c r="B835" s="422"/>
      <c r="C835" s="422"/>
      <c r="D835" t="s">
        <v>13</v>
      </c>
      <c r="E835" s="207">
        <v>3</v>
      </c>
      <c r="G835" s="2">
        <f t="shared" ref="G835:G856" si="14">+G834+E835-F835</f>
        <v>693.6</v>
      </c>
    </row>
    <row r="836" spans="1:11">
      <c r="A836" s="70"/>
      <c r="B836" s="422"/>
      <c r="C836" s="422"/>
      <c r="D836" t="s">
        <v>14</v>
      </c>
      <c r="E836" s="207">
        <v>60</v>
      </c>
      <c r="G836" s="2">
        <f t="shared" si="14"/>
        <v>753.6</v>
      </c>
      <c r="I836" s="421" t="s">
        <v>19</v>
      </c>
      <c r="J836" t="s">
        <v>12</v>
      </c>
      <c r="K836" s="207">
        <v>690.6</v>
      </c>
    </row>
    <row r="837" spans="1:11">
      <c r="A837" s="70"/>
      <c r="B837" s="422"/>
      <c r="C837" s="422"/>
      <c r="D837" t="s">
        <v>15</v>
      </c>
      <c r="E837" s="207">
        <v>5</v>
      </c>
      <c r="G837" s="2">
        <f t="shared" si="14"/>
        <v>758.6</v>
      </c>
      <c r="I837" s="422"/>
      <c r="J837" t="s">
        <v>13</v>
      </c>
      <c r="K837" s="207">
        <v>3</v>
      </c>
    </row>
    <row r="838" spans="1:11">
      <c r="A838" s="70">
        <v>45777</v>
      </c>
      <c r="B838" s="422" t="s">
        <v>83</v>
      </c>
      <c r="C838" s="422" t="s">
        <v>19</v>
      </c>
      <c r="D838" t="s">
        <v>14</v>
      </c>
      <c r="E838" s="207"/>
      <c r="F838" s="207">
        <v>60</v>
      </c>
      <c r="G838" s="2">
        <f t="shared" si="14"/>
        <v>698.6</v>
      </c>
      <c r="K838" s="28">
        <f>SUM(K836:K837)</f>
        <v>693.6</v>
      </c>
    </row>
    <row r="839" spans="1:11">
      <c r="A839" s="70">
        <v>45777</v>
      </c>
      <c r="B839" s="422" t="s">
        <v>83</v>
      </c>
      <c r="C839" s="422" t="s">
        <v>19</v>
      </c>
      <c r="D839" t="s">
        <v>15</v>
      </c>
      <c r="E839" s="207"/>
      <c r="F839" s="207">
        <v>5</v>
      </c>
      <c r="G839" s="2">
        <f t="shared" si="14"/>
        <v>693.6</v>
      </c>
    </row>
    <row r="840" spans="1:11">
      <c r="A840" s="70">
        <v>45817</v>
      </c>
      <c r="B840" s="422">
        <v>31111</v>
      </c>
      <c r="C840" s="422" t="s">
        <v>19</v>
      </c>
      <c r="D840" t="s">
        <v>12</v>
      </c>
      <c r="E840" s="207"/>
      <c r="F840" s="207">
        <v>690.6</v>
      </c>
      <c r="G840" s="2">
        <f t="shared" si="14"/>
        <v>3</v>
      </c>
    </row>
    <row r="841" spans="1:11">
      <c r="A841" s="70">
        <v>45817</v>
      </c>
      <c r="B841" s="422">
        <v>31111</v>
      </c>
      <c r="C841" s="422" t="s">
        <v>19</v>
      </c>
      <c r="D841" t="s">
        <v>13</v>
      </c>
      <c r="E841" s="207"/>
      <c r="F841" s="207">
        <v>3</v>
      </c>
      <c r="G841" s="2">
        <f t="shared" si="14"/>
        <v>0</v>
      </c>
    </row>
    <row r="842" spans="1:11">
      <c r="A842" s="31">
        <v>45808</v>
      </c>
      <c r="B842" s="421" t="s">
        <v>10</v>
      </c>
      <c r="C842" s="421" t="s">
        <v>20</v>
      </c>
      <c r="D842" t="s">
        <v>12</v>
      </c>
      <c r="E842" s="207">
        <v>643.5</v>
      </c>
      <c r="F842" s="207"/>
      <c r="G842" s="2">
        <f t="shared" si="14"/>
        <v>643.5</v>
      </c>
    </row>
    <row r="843" spans="1:11">
      <c r="B843" s="422"/>
      <c r="C843" s="422"/>
      <c r="D843" t="s">
        <v>13</v>
      </c>
      <c r="E843" s="207">
        <v>5</v>
      </c>
      <c r="F843" s="207"/>
      <c r="G843" s="2">
        <f t="shared" si="14"/>
        <v>648.5</v>
      </c>
    </row>
    <row r="844" spans="1:11">
      <c r="B844" s="422"/>
      <c r="C844" s="422"/>
      <c r="D844" t="s">
        <v>14</v>
      </c>
      <c r="E844" s="207">
        <v>60</v>
      </c>
      <c r="F844" s="207"/>
      <c r="G844" s="2">
        <f t="shared" si="14"/>
        <v>708.5</v>
      </c>
    </row>
    <row r="845" spans="1:11">
      <c r="B845" s="422"/>
      <c r="C845" s="422"/>
      <c r="D845" t="s">
        <v>15</v>
      </c>
      <c r="E845" s="207">
        <v>5</v>
      </c>
      <c r="F845" s="207"/>
      <c r="G845" s="2">
        <f t="shared" si="14"/>
        <v>713.5</v>
      </c>
    </row>
    <row r="846" spans="1:11">
      <c r="A846" s="3">
        <v>45808</v>
      </c>
      <c r="B846" s="422" t="s">
        <v>84</v>
      </c>
      <c r="C846" s="422" t="s">
        <v>20</v>
      </c>
      <c r="D846" t="s">
        <v>14</v>
      </c>
      <c r="E846" s="207"/>
      <c r="F846" s="207">
        <v>60</v>
      </c>
      <c r="G846" s="2">
        <f t="shared" si="14"/>
        <v>653.5</v>
      </c>
    </row>
    <row r="847" spans="1:11">
      <c r="A847" s="3">
        <v>45808</v>
      </c>
      <c r="B847" s="422" t="s">
        <v>84</v>
      </c>
      <c r="C847" s="422" t="s">
        <v>20</v>
      </c>
      <c r="D847" t="s">
        <v>15</v>
      </c>
      <c r="E847" s="207"/>
      <c r="F847" s="207">
        <v>5</v>
      </c>
      <c r="G847" s="2">
        <f t="shared" si="14"/>
        <v>648.5</v>
      </c>
      <c r="H847" s="28">
        <f>700-G846</f>
        <v>46.5</v>
      </c>
    </row>
    <row r="848" spans="1:11">
      <c r="A848" s="3">
        <v>45849</v>
      </c>
      <c r="B848" s="422">
        <v>31311</v>
      </c>
      <c r="C848" s="422" t="s">
        <v>20</v>
      </c>
      <c r="D848" t="s">
        <v>12</v>
      </c>
      <c r="E848" s="207"/>
      <c r="F848" s="207">
        <v>643.5</v>
      </c>
      <c r="G848" s="2">
        <f t="shared" si="14"/>
        <v>5</v>
      </c>
      <c r="H848" s="28"/>
    </row>
    <row r="849" spans="1:11">
      <c r="A849" s="3">
        <v>45849</v>
      </c>
      <c r="B849" s="422">
        <v>31311</v>
      </c>
      <c r="C849" s="422" t="s">
        <v>20</v>
      </c>
      <c r="D849" t="s">
        <v>13</v>
      </c>
      <c r="E849" s="207"/>
      <c r="F849" s="207">
        <v>5</v>
      </c>
      <c r="G849" s="2">
        <f t="shared" si="14"/>
        <v>0</v>
      </c>
      <c r="H849" s="28"/>
    </row>
    <row r="850" spans="1:11">
      <c r="A850" s="81">
        <v>45838</v>
      </c>
      <c r="B850" s="421" t="s">
        <v>10</v>
      </c>
      <c r="C850" s="421" t="s">
        <v>21</v>
      </c>
      <c r="D850" t="s">
        <v>12</v>
      </c>
      <c r="E850" s="207">
        <v>627.4</v>
      </c>
      <c r="F850" s="207"/>
      <c r="G850" s="2">
        <f t="shared" si="14"/>
        <v>627.4</v>
      </c>
      <c r="I850" s="421" t="s">
        <v>20</v>
      </c>
      <c r="J850" t="s">
        <v>12</v>
      </c>
      <c r="K850" s="207">
        <v>643.5</v>
      </c>
    </row>
    <row r="851" spans="1:11">
      <c r="A851" s="70"/>
      <c r="B851" s="422"/>
      <c r="C851" s="422"/>
      <c r="D851" t="s">
        <v>13</v>
      </c>
      <c r="E851" s="207">
        <v>4</v>
      </c>
      <c r="F851" s="207"/>
      <c r="G851" s="2">
        <f t="shared" si="14"/>
        <v>631.4</v>
      </c>
      <c r="I851" s="422"/>
      <c r="J851" t="s">
        <v>13</v>
      </c>
      <c r="K851" s="207">
        <v>5</v>
      </c>
    </row>
    <row r="852" spans="1:11">
      <c r="A852" s="70"/>
      <c r="B852" s="422"/>
      <c r="C852" s="422"/>
      <c r="D852" t="s">
        <v>14</v>
      </c>
      <c r="E852" s="207">
        <v>60</v>
      </c>
      <c r="F852" s="207"/>
      <c r="G852" s="2">
        <f t="shared" si="14"/>
        <v>691.4</v>
      </c>
      <c r="K852" s="28">
        <f>SUM(K850:K851)</f>
        <v>648.5</v>
      </c>
    </row>
    <row r="853" spans="1:11">
      <c r="A853" s="70"/>
      <c r="B853" s="422"/>
      <c r="C853" s="422"/>
      <c r="D853" t="s">
        <v>15</v>
      </c>
      <c r="E853" s="207">
        <v>5</v>
      </c>
      <c r="F853" s="207"/>
      <c r="G853" s="2">
        <f t="shared" si="14"/>
        <v>696.4</v>
      </c>
    </row>
    <row r="854" spans="1:11">
      <c r="A854" s="70">
        <v>45838</v>
      </c>
      <c r="B854" s="422" t="s">
        <v>86</v>
      </c>
      <c r="C854" s="422" t="s">
        <v>21</v>
      </c>
      <c r="D854" t="s">
        <v>14</v>
      </c>
      <c r="E854" s="207"/>
      <c r="F854" s="207">
        <v>60</v>
      </c>
      <c r="G854" s="2">
        <f t="shared" si="14"/>
        <v>636.4</v>
      </c>
    </row>
    <row r="855" spans="1:11">
      <c r="A855" s="70">
        <v>45838</v>
      </c>
      <c r="B855" s="422" t="s">
        <v>86</v>
      </c>
      <c r="C855" s="422" t="s">
        <v>21</v>
      </c>
      <c r="D855" t="s">
        <v>15</v>
      </c>
      <c r="E855" s="207"/>
      <c r="F855" s="207">
        <v>5</v>
      </c>
      <c r="G855" s="2">
        <f t="shared" si="14"/>
        <v>631.4</v>
      </c>
      <c r="I855" s="421" t="s">
        <v>21</v>
      </c>
      <c r="J855" t="s">
        <v>12</v>
      </c>
      <c r="K855" s="207">
        <v>627.4</v>
      </c>
    </row>
    <row r="856" spans="1:11">
      <c r="A856" s="3">
        <v>45853</v>
      </c>
      <c r="B856" s="422">
        <v>31403</v>
      </c>
      <c r="C856" s="422" t="s">
        <v>21</v>
      </c>
      <c r="D856" t="s">
        <v>12</v>
      </c>
      <c r="F856" s="2">
        <v>627.4</v>
      </c>
      <c r="G856" s="2">
        <f t="shared" si="14"/>
        <v>4</v>
      </c>
      <c r="I856" s="422"/>
      <c r="J856" t="s">
        <v>13</v>
      </c>
      <c r="K856" s="207">
        <v>4</v>
      </c>
    </row>
    <row r="857" spans="1:11">
      <c r="A857" s="3">
        <v>45853</v>
      </c>
      <c r="B857" s="422">
        <v>31403</v>
      </c>
      <c r="C857" s="422" t="s">
        <v>21</v>
      </c>
      <c r="D857" t="s">
        <v>13</v>
      </c>
      <c r="F857" s="2">
        <v>4</v>
      </c>
      <c r="G857" s="2">
        <f t="shared" ref="G857:G927" si="15">+G856+E857-F857</f>
        <v>0</v>
      </c>
      <c r="K857" s="28">
        <f>SUM(K855:K856)</f>
        <v>631.4</v>
      </c>
    </row>
    <row r="858" spans="1:11">
      <c r="A858" s="81">
        <v>45869</v>
      </c>
      <c r="B858" s="421" t="s">
        <v>10</v>
      </c>
      <c r="C858" s="421" t="s">
        <v>22</v>
      </c>
      <c r="D858" t="s">
        <v>12</v>
      </c>
      <c r="E858" s="207">
        <v>604.70000000000005</v>
      </c>
      <c r="F858" s="207"/>
      <c r="G858" s="2">
        <f t="shared" si="15"/>
        <v>604.70000000000005</v>
      </c>
    </row>
    <row r="859" spans="1:11">
      <c r="A859" s="70"/>
      <c r="B859" s="422"/>
      <c r="C859" s="422"/>
      <c r="D859" t="s">
        <v>13</v>
      </c>
      <c r="E859" s="207">
        <v>4</v>
      </c>
      <c r="F859" s="207"/>
      <c r="G859" s="2">
        <f t="shared" si="15"/>
        <v>608.70000000000005</v>
      </c>
      <c r="I859" s="421" t="s">
        <v>22</v>
      </c>
      <c r="J859" t="s">
        <v>12</v>
      </c>
      <c r="K859" s="207">
        <v>604.70000000000005</v>
      </c>
    </row>
    <row r="860" spans="1:11">
      <c r="A860" s="70"/>
      <c r="B860" s="422"/>
      <c r="C860" s="422"/>
      <c r="D860" t="s">
        <v>14</v>
      </c>
      <c r="E860" s="207">
        <v>60</v>
      </c>
      <c r="F860" s="207"/>
      <c r="G860" s="2">
        <f t="shared" si="15"/>
        <v>668.7</v>
      </c>
      <c r="I860" s="422"/>
      <c r="J860" t="s">
        <v>13</v>
      </c>
      <c r="K860" s="207">
        <v>4</v>
      </c>
    </row>
    <row r="861" spans="1:11">
      <c r="A861" s="70"/>
      <c r="B861" s="422"/>
      <c r="C861" s="422"/>
      <c r="D861" t="s">
        <v>15</v>
      </c>
      <c r="E861" s="207">
        <v>5</v>
      </c>
      <c r="F861" s="207"/>
      <c r="G861" s="2">
        <f t="shared" si="15"/>
        <v>673.7</v>
      </c>
      <c r="K861" s="28">
        <f>SUM(K859:K860)</f>
        <v>608.70000000000005</v>
      </c>
    </row>
    <row r="862" spans="1:11">
      <c r="A862" s="70">
        <v>45869</v>
      </c>
      <c r="B862" s="422" t="s">
        <v>87</v>
      </c>
      <c r="C862" s="422" t="s">
        <v>22</v>
      </c>
      <c r="D862" t="s">
        <v>14</v>
      </c>
      <c r="E862" s="207"/>
      <c r="F862" s="207">
        <v>60</v>
      </c>
      <c r="G862" s="2">
        <f t="shared" si="15"/>
        <v>613.70000000000005</v>
      </c>
    </row>
    <row r="863" spans="1:11">
      <c r="A863" s="70">
        <v>45869</v>
      </c>
      <c r="B863" s="422" t="s">
        <v>87</v>
      </c>
      <c r="C863" s="422" t="s">
        <v>22</v>
      </c>
      <c r="D863" t="s">
        <v>15</v>
      </c>
      <c r="E863" s="207"/>
      <c r="F863" s="207">
        <v>5</v>
      </c>
      <c r="G863" s="2">
        <f t="shared" si="15"/>
        <v>608.70000000000005</v>
      </c>
    </row>
    <row r="864" spans="1:11">
      <c r="A864" s="70">
        <v>45894</v>
      </c>
      <c r="B864" s="422">
        <v>31570</v>
      </c>
      <c r="C864" s="422" t="s">
        <v>22</v>
      </c>
      <c r="D864" t="s">
        <v>12</v>
      </c>
      <c r="F864" s="2">
        <v>604.70000000000005</v>
      </c>
      <c r="G864" s="2">
        <f t="shared" si="15"/>
        <v>4</v>
      </c>
      <c r="H864" s="28">
        <f>640-G864</f>
        <v>636</v>
      </c>
    </row>
    <row r="865" spans="1:12">
      <c r="A865" s="70">
        <v>45894</v>
      </c>
      <c r="B865" s="422">
        <v>31570</v>
      </c>
      <c r="C865" s="422" t="s">
        <v>22</v>
      </c>
      <c r="D865" t="s">
        <v>13</v>
      </c>
      <c r="F865" s="2">
        <v>4</v>
      </c>
      <c r="G865" s="2">
        <f t="shared" si="15"/>
        <v>0</v>
      </c>
    </row>
    <row r="866" spans="1:12">
      <c r="A866" s="31">
        <v>45900</v>
      </c>
      <c r="B866" s="421" t="s">
        <v>10</v>
      </c>
      <c r="C866" s="421" t="s">
        <v>23</v>
      </c>
      <c r="D866" t="s">
        <v>12</v>
      </c>
      <c r="E866" s="207">
        <v>653.9</v>
      </c>
      <c r="F866" s="207"/>
      <c r="G866" s="2">
        <f t="shared" si="15"/>
        <v>653.9</v>
      </c>
    </row>
    <row r="867" spans="1:12">
      <c r="B867" s="422"/>
      <c r="C867" s="422"/>
      <c r="D867" t="s">
        <v>13</v>
      </c>
      <c r="E867" s="207">
        <v>17</v>
      </c>
      <c r="F867" s="207"/>
      <c r="G867" s="2">
        <f t="shared" si="15"/>
        <v>670.9</v>
      </c>
      <c r="H867" s="28">
        <f>610-G887</f>
        <v>20.100000000000023</v>
      </c>
    </row>
    <row r="868" spans="1:12">
      <c r="B868" s="422"/>
      <c r="C868" s="422"/>
      <c r="D868" t="s">
        <v>14</v>
      </c>
      <c r="E868" s="207">
        <v>60</v>
      </c>
      <c r="F868" s="207"/>
      <c r="G868" s="2">
        <f t="shared" si="15"/>
        <v>730.9</v>
      </c>
    </row>
    <row r="869" spans="1:12">
      <c r="B869" s="422"/>
      <c r="C869" s="422"/>
      <c r="D869" t="s">
        <v>15</v>
      </c>
      <c r="E869" s="207">
        <v>5</v>
      </c>
      <c r="F869" s="207"/>
      <c r="G869" s="2">
        <f t="shared" si="15"/>
        <v>735.9</v>
      </c>
    </row>
    <row r="870" spans="1:12">
      <c r="A870" s="3">
        <v>45900</v>
      </c>
      <c r="B870" s="422" t="s">
        <v>102</v>
      </c>
      <c r="C870" s="422" t="s">
        <v>23</v>
      </c>
      <c r="D870" t="s">
        <v>14</v>
      </c>
      <c r="E870" s="207"/>
      <c r="F870" s="207">
        <v>60</v>
      </c>
      <c r="G870" s="2">
        <f t="shared" si="15"/>
        <v>675.9</v>
      </c>
      <c r="J870" s="421" t="s">
        <v>23</v>
      </c>
      <c r="K870" t="s">
        <v>12</v>
      </c>
      <c r="L870" s="207">
        <v>653.9</v>
      </c>
    </row>
    <row r="871" spans="1:12">
      <c r="A871" s="3">
        <v>45900</v>
      </c>
      <c r="B871" s="422" t="s">
        <v>102</v>
      </c>
      <c r="C871" s="422" t="s">
        <v>23</v>
      </c>
      <c r="D871" t="s">
        <v>15</v>
      </c>
      <c r="E871" s="207"/>
      <c r="F871" s="207">
        <v>5</v>
      </c>
      <c r="G871" s="2">
        <f t="shared" si="15"/>
        <v>670.9</v>
      </c>
      <c r="J871" s="422"/>
      <c r="K871" t="s">
        <v>13</v>
      </c>
      <c r="L871" s="207">
        <v>17</v>
      </c>
    </row>
    <row r="872" spans="1:12">
      <c r="A872" s="3">
        <v>45930</v>
      </c>
      <c r="B872" s="422">
        <v>31675</v>
      </c>
      <c r="C872" s="422" t="s">
        <v>23</v>
      </c>
      <c r="D872" t="s">
        <v>12</v>
      </c>
      <c r="E872" s="207"/>
      <c r="F872" s="207">
        <v>653.9</v>
      </c>
      <c r="G872" s="2">
        <f t="shared" si="15"/>
        <v>17</v>
      </c>
      <c r="J872" s="422"/>
      <c r="L872" s="207"/>
    </row>
    <row r="873" spans="1:12">
      <c r="A873" s="3">
        <v>45930</v>
      </c>
      <c r="B873" s="422">
        <v>31675</v>
      </c>
      <c r="C873" s="422" t="s">
        <v>23</v>
      </c>
      <c r="D873" t="s">
        <v>13</v>
      </c>
      <c r="E873" s="207"/>
      <c r="F873" s="207">
        <v>17</v>
      </c>
      <c r="G873" s="2">
        <f t="shared" si="15"/>
        <v>0</v>
      </c>
      <c r="J873" s="422"/>
      <c r="L873" s="207"/>
    </row>
    <row r="874" spans="1:12">
      <c r="A874" s="81">
        <v>45930</v>
      </c>
      <c r="B874" s="421" t="s">
        <v>10</v>
      </c>
      <c r="C874" s="421" t="s">
        <v>172</v>
      </c>
      <c r="D874" t="s">
        <v>12</v>
      </c>
      <c r="E874" s="207">
        <v>699</v>
      </c>
      <c r="G874" s="2">
        <f t="shared" si="15"/>
        <v>699</v>
      </c>
      <c r="L874" s="28">
        <f>SUM(L870:L871)</f>
        <v>670.9</v>
      </c>
    </row>
    <row r="875" spans="1:12">
      <c r="B875" s="422"/>
      <c r="C875" s="422"/>
      <c r="D875" t="s">
        <v>13</v>
      </c>
      <c r="E875" s="20">
        <v>17</v>
      </c>
      <c r="G875" s="2">
        <f t="shared" si="15"/>
        <v>716</v>
      </c>
    </row>
    <row r="876" spans="1:12">
      <c r="B876" s="422"/>
      <c r="C876" s="422"/>
      <c r="D876" t="s">
        <v>14</v>
      </c>
      <c r="E876" s="20">
        <v>60</v>
      </c>
      <c r="G876" s="2">
        <f t="shared" si="15"/>
        <v>776</v>
      </c>
    </row>
    <row r="877" spans="1:12">
      <c r="B877" s="422"/>
      <c r="C877" s="422"/>
      <c r="D877" t="s">
        <v>15</v>
      </c>
      <c r="E877" s="20">
        <v>5</v>
      </c>
      <c r="G877" s="2">
        <f t="shared" si="15"/>
        <v>781</v>
      </c>
    </row>
    <row r="878" spans="1:12">
      <c r="B878" s="422"/>
      <c r="C878" s="422"/>
      <c r="D878" t="s">
        <v>63</v>
      </c>
      <c r="E878" s="207">
        <v>10</v>
      </c>
      <c r="F878" s="29"/>
      <c r="G878" s="2">
        <f t="shared" si="15"/>
        <v>791</v>
      </c>
      <c r="J878" s="421" t="s">
        <v>172</v>
      </c>
      <c r="K878" t="s">
        <v>12</v>
      </c>
      <c r="L878" s="207">
        <v>699</v>
      </c>
    </row>
    <row r="879" spans="1:12">
      <c r="A879" s="3">
        <v>45905</v>
      </c>
      <c r="B879" s="422"/>
      <c r="C879" s="422" t="s">
        <v>172</v>
      </c>
      <c r="D879" t="s">
        <v>63</v>
      </c>
      <c r="E879" s="20"/>
      <c r="F879" s="207">
        <v>10</v>
      </c>
      <c r="G879" s="2">
        <f t="shared" si="15"/>
        <v>781</v>
      </c>
      <c r="J879" s="422"/>
      <c r="K879" t="s">
        <v>13</v>
      </c>
      <c r="L879" s="20">
        <v>17</v>
      </c>
    </row>
    <row r="880" spans="1:12">
      <c r="A880" s="3">
        <v>45930</v>
      </c>
      <c r="B880" s="422" t="s">
        <v>103</v>
      </c>
      <c r="C880" s="422" t="s">
        <v>172</v>
      </c>
      <c r="D880" t="s">
        <v>14</v>
      </c>
      <c r="E880" s="20"/>
      <c r="F880" s="20">
        <v>60</v>
      </c>
      <c r="G880" s="2">
        <f t="shared" si="15"/>
        <v>721</v>
      </c>
      <c r="L880" s="28">
        <f>SUM(L878:L879)</f>
        <v>716</v>
      </c>
    </row>
    <row r="881" spans="1:11">
      <c r="A881" s="3">
        <v>45930</v>
      </c>
      <c r="B881" s="422" t="s">
        <v>103</v>
      </c>
      <c r="C881" s="422" t="s">
        <v>172</v>
      </c>
      <c r="D881" t="s">
        <v>15</v>
      </c>
      <c r="E881" s="20"/>
      <c r="F881" s="20">
        <v>5</v>
      </c>
      <c r="G881" s="2">
        <f t="shared" si="15"/>
        <v>716</v>
      </c>
    </row>
    <row r="882" spans="1:11">
      <c r="A882" s="3">
        <v>45968</v>
      </c>
      <c r="B882" s="422">
        <v>31890</v>
      </c>
      <c r="C882" s="422" t="s">
        <v>172</v>
      </c>
      <c r="D882" t="s">
        <v>12</v>
      </c>
      <c r="E882" s="20"/>
      <c r="F882" s="207">
        <v>699</v>
      </c>
      <c r="G882" s="2">
        <f t="shared" si="15"/>
        <v>17</v>
      </c>
    </row>
    <row r="883" spans="1:11">
      <c r="A883" s="3">
        <v>45968</v>
      </c>
      <c r="B883" s="422">
        <v>31890</v>
      </c>
      <c r="C883" s="422" t="s">
        <v>172</v>
      </c>
      <c r="D883" t="s">
        <v>13</v>
      </c>
      <c r="E883" s="20"/>
      <c r="F883" s="20">
        <v>17</v>
      </c>
      <c r="G883" s="2">
        <f t="shared" si="15"/>
        <v>0</v>
      </c>
    </row>
    <row r="884" spans="1:11">
      <c r="A884" s="81">
        <v>45961</v>
      </c>
      <c r="B884" s="421" t="s">
        <v>10</v>
      </c>
      <c r="C884" s="421" t="s">
        <v>25</v>
      </c>
      <c r="D884" t="s">
        <v>12</v>
      </c>
      <c r="E884" s="28">
        <v>509.9</v>
      </c>
      <c r="G884" s="2">
        <f t="shared" si="15"/>
        <v>509.9</v>
      </c>
    </row>
    <row r="885" spans="1:11">
      <c r="A885" s="70"/>
      <c r="B885" s="422"/>
      <c r="C885" s="422"/>
      <c r="D885" t="s">
        <v>13</v>
      </c>
      <c r="E885" s="28">
        <v>15</v>
      </c>
      <c r="G885" s="2">
        <f t="shared" si="15"/>
        <v>524.9</v>
      </c>
    </row>
    <row r="886" spans="1:11">
      <c r="A886" s="70"/>
      <c r="B886" s="422"/>
      <c r="C886" s="422"/>
      <c r="D886" t="s">
        <v>14</v>
      </c>
      <c r="E886" s="20">
        <v>60</v>
      </c>
      <c r="G886" s="2">
        <f t="shared" si="15"/>
        <v>584.9</v>
      </c>
    </row>
    <row r="887" spans="1:11">
      <c r="A887" s="70"/>
      <c r="B887" s="422"/>
      <c r="C887" s="422"/>
      <c r="D887" t="s">
        <v>15</v>
      </c>
      <c r="E887" s="20">
        <v>5</v>
      </c>
      <c r="G887" s="2">
        <f t="shared" si="15"/>
        <v>589.9</v>
      </c>
      <c r="I887" s="421" t="s">
        <v>25</v>
      </c>
      <c r="J887" t="s">
        <v>12</v>
      </c>
      <c r="K887" s="28">
        <v>509.9</v>
      </c>
    </row>
    <row r="888" spans="1:11">
      <c r="A888" s="3">
        <v>45961</v>
      </c>
      <c r="B888" s="422" t="s">
        <v>75</v>
      </c>
      <c r="C888" s="422" t="s">
        <v>25</v>
      </c>
      <c r="D888" t="s">
        <v>14</v>
      </c>
      <c r="F888" s="20">
        <v>60</v>
      </c>
      <c r="G888" s="2">
        <f t="shared" si="15"/>
        <v>529.9</v>
      </c>
      <c r="I888" s="422"/>
      <c r="J888" t="s">
        <v>13</v>
      </c>
      <c r="K888" s="28">
        <v>15</v>
      </c>
    </row>
    <row r="889" spans="1:11">
      <c r="A889" s="3">
        <v>45961</v>
      </c>
      <c r="B889" s="422" t="s">
        <v>75</v>
      </c>
      <c r="C889" s="422" t="s">
        <v>25</v>
      </c>
      <c r="D889" t="s">
        <v>15</v>
      </c>
      <c r="F889" s="20">
        <v>5</v>
      </c>
      <c r="G889" s="2">
        <f t="shared" si="15"/>
        <v>524.9</v>
      </c>
      <c r="K889" s="28">
        <f>SUM(K887:K888)</f>
        <v>524.9</v>
      </c>
    </row>
    <row r="890" spans="1:11">
      <c r="A890" s="3">
        <v>45986</v>
      </c>
      <c r="B890" s="422">
        <v>32087</v>
      </c>
      <c r="C890" s="422" t="s">
        <v>25</v>
      </c>
      <c r="D890" t="s">
        <v>12</v>
      </c>
      <c r="F890" s="28">
        <v>509.9</v>
      </c>
      <c r="G890" s="2">
        <f t="shared" si="15"/>
        <v>15</v>
      </c>
    </row>
    <row r="891" spans="1:11">
      <c r="A891" s="3">
        <v>45986</v>
      </c>
      <c r="B891" s="422">
        <v>32087</v>
      </c>
      <c r="C891" s="422" t="s">
        <v>25</v>
      </c>
      <c r="D891" t="s">
        <v>13</v>
      </c>
      <c r="F891" s="28">
        <v>15</v>
      </c>
      <c r="G891" s="2">
        <f t="shared" si="15"/>
        <v>0</v>
      </c>
    </row>
    <row r="892" spans="1:11">
      <c r="A892" s="81">
        <v>45991</v>
      </c>
      <c r="B892" s="421" t="s">
        <v>10</v>
      </c>
      <c r="C892" s="421" t="s">
        <v>26</v>
      </c>
      <c r="D892" t="s">
        <v>12</v>
      </c>
      <c r="E892" s="20">
        <v>584.4</v>
      </c>
      <c r="G892" s="2">
        <f t="shared" si="15"/>
        <v>584.4</v>
      </c>
    </row>
    <row r="893" spans="1:11">
      <c r="A893" s="70"/>
      <c r="B893" s="422"/>
      <c r="C893" s="422"/>
      <c r="D893" t="s">
        <v>13</v>
      </c>
      <c r="E893" s="20">
        <v>14</v>
      </c>
      <c r="G893" s="2">
        <f t="shared" si="15"/>
        <v>598.4</v>
      </c>
      <c r="I893" s="421" t="s">
        <v>26</v>
      </c>
      <c r="J893" t="s">
        <v>12</v>
      </c>
      <c r="K893" s="20">
        <v>584.4</v>
      </c>
    </row>
    <row r="894" spans="1:11">
      <c r="A894" s="70"/>
      <c r="B894" s="422"/>
      <c r="C894" s="422"/>
      <c r="D894" t="s">
        <v>14</v>
      </c>
      <c r="E894" s="207">
        <v>60</v>
      </c>
      <c r="G894" s="2">
        <f t="shared" si="15"/>
        <v>658.4</v>
      </c>
      <c r="I894" s="422"/>
      <c r="J894" t="s">
        <v>13</v>
      </c>
      <c r="K894" s="20">
        <v>14</v>
      </c>
    </row>
    <row r="895" spans="1:11">
      <c r="A895" s="70"/>
      <c r="B895" s="422"/>
      <c r="C895" s="422"/>
      <c r="D895" t="s">
        <v>15</v>
      </c>
      <c r="E895" s="207">
        <v>5</v>
      </c>
      <c r="G895" s="2">
        <f t="shared" si="15"/>
        <v>663.4</v>
      </c>
      <c r="K895" s="20">
        <f>SUM(K893:K894)</f>
        <v>598.4</v>
      </c>
    </row>
    <row r="896" spans="1:11">
      <c r="A896" s="3">
        <v>45991</v>
      </c>
      <c r="B896" s="422" t="s">
        <v>93</v>
      </c>
      <c r="C896" s="422" t="s">
        <v>26</v>
      </c>
      <c r="D896" t="s">
        <v>14</v>
      </c>
      <c r="E896" s="5"/>
      <c r="F896" s="207">
        <v>60</v>
      </c>
      <c r="G896" s="2">
        <f t="shared" si="15"/>
        <v>603.4</v>
      </c>
    </row>
    <row r="897" spans="1:11">
      <c r="A897" s="3">
        <v>45991</v>
      </c>
      <c r="B897" s="422" t="s">
        <v>93</v>
      </c>
      <c r="C897" s="422" t="s">
        <v>26</v>
      </c>
      <c r="D897" t="s">
        <v>15</v>
      </c>
      <c r="E897" s="5"/>
      <c r="F897" s="207">
        <v>5</v>
      </c>
      <c r="G897" s="2">
        <f t="shared" si="15"/>
        <v>598.4</v>
      </c>
    </row>
    <row r="898" spans="1:11">
      <c r="A898" s="3">
        <v>46020</v>
      </c>
      <c r="B898" s="422">
        <v>32243</v>
      </c>
      <c r="C898" s="422" t="s">
        <v>26</v>
      </c>
      <c r="D898" t="s">
        <v>12</v>
      </c>
      <c r="F898" s="2">
        <v>584.4</v>
      </c>
      <c r="G898" s="2">
        <f t="shared" si="15"/>
        <v>14</v>
      </c>
    </row>
    <row r="899" spans="1:11">
      <c r="A899" s="3">
        <v>46020</v>
      </c>
      <c r="B899" s="422">
        <v>32243</v>
      </c>
      <c r="C899" s="422" t="s">
        <v>26</v>
      </c>
      <c r="D899" t="s">
        <v>13</v>
      </c>
      <c r="F899" s="2">
        <v>14</v>
      </c>
      <c r="G899" s="2">
        <f t="shared" si="15"/>
        <v>0</v>
      </c>
    </row>
    <row r="900" spans="1:11">
      <c r="A900" s="81">
        <v>46022</v>
      </c>
      <c r="B900" s="374" t="s">
        <v>10</v>
      </c>
      <c r="C900" s="374" t="s">
        <v>27</v>
      </c>
      <c r="D900" s="373" t="s">
        <v>12</v>
      </c>
      <c r="E900" s="373">
        <v>618.6</v>
      </c>
      <c r="G900" s="2">
        <f t="shared" si="15"/>
        <v>618.6</v>
      </c>
    </row>
    <row r="901" spans="1:11">
      <c r="A901" s="81"/>
      <c r="B901" s="373"/>
      <c r="C901" s="373"/>
      <c r="D901" s="373" t="s">
        <v>13</v>
      </c>
      <c r="E901" s="373">
        <v>14</v>
      </c>
      <c r="G901" s="2">
        <f t="shared" si="15"/>
        <v>632.6</v>
      </c>
      <c r="I901" s="440" t="s">
        <v>522</v>
      </c>
      <c r="J901" s="440"/>
      <c r="K901" s="440"/>
    </row>
    <row r="902" spans="1:11">
      <c r="A902" s="81"/>
      <c r="B902" s="373"/>
      <c r="C902" s="373"/>
      <c r="D902" s="373" t="s">
        <v>14</v>
      </c>
      <c r="E902" s="373">
        <v>60</v>
      </c>
      <c r="G902" s="2">
        <f t="shared" si="15"/>
        <v>692.6</v>
      </c>
      <c r="I902" s="374" t="s">
        <v>27</v>
      </c>
      <c r="J902" s="373" t="s">
        <v>12</v>
      </c>
      <c r="K902" s="373">
        <v>618.6</v>
      </c>
    </row>
    <row r="903" spans="1:11">
      <c r="A903" s="373"/>
      <c r="B903" s="373"/>
      <c r="C903" s="373"/>
      <c r="D903" s="373" t="s">
        <v>15</v>
      </c>
      <c r="E903" s="373">
        <v>5</v>
      </c>
      <c r="G903" s="2">
        <f>+G902+E903-F903</f>
        <v>697.6</v>
      </c>
      <c r="I903" s="373"/>
      <c r="J903" s="373" t="s">
        <v>13</v>
      </c>
      <c r="K903" s="373">
        <v>14</v>
      </c>
    </row>
    <row r="904" spans="1:11">
      <c r="A904" s="373"/>
      <c r="B904" s="373"/>
      <c r="C904" s="373"/>
      <c r="D904" s="373" t="s">
        <v>530</v>
      </c>
      <c r="E904" s="373">
        <v>10</v>
      </c>
      <c r="G904" s="2">
        <f>+G903+E904-F904</f>
        <v>707.6</v>
      </c>
      <c r="K904" s="114">
        <f>SUM(K902:K903)</f>
        <v>632.6</v>
      </c>
    </row>
    <row r="905" spans="1:11">
      <c r="A905" s="70">
        <v>46022</v>
      </c>
      <c r="B905" s="422" t="s">
        <v>76</v>
      </c>
      <c r="C905" s="150" t="s">
        <v>27</v>
      </c>
      <c r="D905" t="s">
        <v>14</v>
      </c>
      <c r="E905" s="5"/>
      <c r="F905" s="207">
        <v>60</v>
      </c>
      <c r="G905" s="2">
        <f>+G904+E905-F905</f>
        <v>647.6</v>
      </c>
    </row>
    <row r="906" spans="1:11">
      <c r="A906" s="70">
        <v>46022</v>
      </c>
      <c r="B906" s="422" t="s">
        <v>76</v>
      </c>
      <c r="C906" s="150" t="s">
        <v>27</v>
      </c>
      <c r="D906" t="s">
        <v>15</v>
      </c>
      <c r="E906" s="5"/>
      <c r="F906" s="207">
        <v>5</v>
      </c>
      <c r="G906" s="2">
        <f>+G905+E906-F906</f>
        <v>642.6</v>
      </c>
    </row>
    <row r="907" spans="1:11">
      <c r="A907" s="3">
        <v>46027</v>
      </c>
      <c r="B907" s="422">
        <v>32284</v>
      </c>
      <c r="C907" s="422" t="s">
        <v>27</v>
      </c>
      <c r="D907" t="s">
        <v>530</v>
      </c>
      <c r="F907" s="2">
        <v>10</v>
      </c>
      <c r="G907" s="2">
        <f t="shared" si="15"/>
        <v>632.6</v>
      </c>
    </row>
    <row r="908" spans="1:11">
      <c r="A908" s="3">
        <v>46055</v>
      </c>
      <c r="B908" s="422">
        <v>32446</v>
      </c>
      <c r="C908" s="422" t="s">
        <v>27</v>
      </c>
      <c r="D908" t="s">
        <v>12</v>
      </c>
      <c r="F908" s="2">
        <v>618.6</v>
      </c>
      <c r="G908" s="2">
        <f t="shared" si="15"/>
        <v>14</v>
      </c>
    </row>
    <row r="909" spans="1:11">
      <c r="A909" s="3">
        <v>46055</v>
      </c>
      <c r="B909" s="422">
        <v>32446</v>
      </c>
      <c r="C909" s="422" t="s">
        <v>27</v>
      </c>
      <c r="D909" t="s">
        <v>13</v>
      </c>
      <c r="F909" s="2">
        <v>14</v>
      </c>
      <c r="G909" s="2">
        <f t="shared" si="15"/>
        <v>0</v>
      </c>
    </row>
    <row r="910" spans="1:11">
      <c r="A910" s="81">
        <v>46053</v>
      </c>
      <c r="B910" s="421" t="s">
        <v>10</v>
      </c>
      <c r="C910" s="421" t="s">
        <v>11</v>
      </c>
      <c r="D910" t="s">
        <v>12</v>
      </c>
      <c r="E910" s="20">
        <v>676.7</v>
      </c>
      <c r="G910" s="2">
        <f t="shared" si="15"/>
        <v>676.7</v>
      </c>
    </row>
    <row r="911" spans="1:11">
      <c r="A911" s="70"/>
      <c r="B911" s="422"/>
      <c r="C911" s="422"/>
      <c r="D911" t="s">
        <v>13</v>
      </c>
      <c r="E911" s="20">
        <v>15</v>
      </c>
      <c r="G911" s="2">
        <f t="shared" si="15"/>
        <v>691.7</v>
      </c>
    </row>
    <row r="912" spans="1:11">
      <c r="A912" s="70"/>
      <c r="B912" s="422"/>
      <c r="C912" s="422"/>
      <c r="D912" t="s">
        <v>14</v>
      </c>
      <c r="E912" s="207">
        <v>60</v>
      </c>
      <c r="G912" s="2">
        <f t="shared" si="15"/>
        <v>751.7</v>
      </c>
      <c r="I912" s="421" t="s">
        <v>11</v>
      </c>
      <c r="J912" s="388" t="s">
        <v>205</v>
      </c>
      <c r="K912" s="389">
        <v>28.3</v>
      </c>
    </row>
    <row r="913" spans="1:11">
      <c r="A913" s="70"/>
      <c r="B913" s="422"/>
      <c r="C913" s="422"/>
      <c r="D913" t="s">
        <v>15</v>
      </c>
      <c r="E913" s="207">
        <v>5</v>
      </c>
      <c r="G913" s="2">
        <f t="shared" si="15"/>
        <v>756.7</v>
      </c>
      <c r="I913" s="421" t="s">
        <v>17</v>
      </c>
      <c r="J913" t="s">
        <v>12</v>
      </c>
      <c r="K913" s="20">
        <v>691.1</v>
      </c>
    </row>
    <row r="914" spans="1:11">
      <c r="A914" s="70"/>
      <c r="B914" s="422"/>
      <c r="C914" s="422"/>
      <c r="D914" s="388" t="s">
        <v>205</v>
      </c>
      <c r="E914" s="389">
        <v>28.3</v>
      </c>
      <c r="G914" s="2">
        <f t="shared" si="15"/>
        <v>785</v>
      </c>
      <c r="I914" s="422"/>
      <c r="J914" t="s">
        <v>13</v>
      </c>
      <c r="K914" s="20">
        <v>15</v>
      </c>
    </row>
    <row r="915" spans="1:11">
      <c r="A915" s="70">
        <v>46053</v>
      </c>
      <c r="B915" s="422" t="s">
        <v>77</v>
      </c>
      <c r="C915" s="422" t="s">
        <v>11</v>
      </c>
      <c r="D915" t="s">
        <v>14</v>
      </c>
      <c r="E915" s="207"/>
      <c r="F915" s="207">
        <v>60</v>
      </c>
      <c r="G915" s="2">
        <f t="shared" si="15"/>
        <v>725</v>
      </c>
      <c r="K915" s="114">
        <f>SUM(K912:K914)</f>
        <v>734.4</v>
      </c>
    </row>
    <row r="916" spans="1:11">
      <c r="A916" s="70">
        <v>46053</v>
      </c>
      <c r="B916" s="422" t="s">
        <v>77</v>
      </c>
      <c r="C916" s="422" t="s">
        <v>11</v>
      </c>
      <c r="D916" t="s">
        <v>15</v>
      </c>
      <c r="E916" s="207"/>
      <c r="F916" s="207">
        <v>5</v>
      </c>
      <c r="G916" s="2">
        <f t="shared" si="15"/>
        <v>720</v>
      </c>
    </row>
    <row r="917" spans="1:11">
      <c r="A917" s="70">
        <v>46086</v>
      </c>
      <c r="B917" s="422">
        <v>32623</v>
      </c>
      <c r="C917" s="422" t="s">
        <v>11</v>
      </c>
      <c r="D917" t="s">
        <v>12</v>
      </c>
      <c r="E917" s="207"/>
      <c r="F917" s="20">
        <v>676.7</v>
      </c>
      <c r="G917" s="2">
        <f t="shared" si="15"/>
        <v>43.299999999999955</v>
      </c>
    </row>
    <row r="918" spans="1:11">
      <c r="A918" s="70">
        <v>46086</v>
      </c>
      <c r="B918" s="422">
        <v>32623</v>
      </c>
      <c r="C918" s="422" t="s">
        <v>11</v>
      </c>
      <c r="D918" t="s">
        <v>13</v>
      </c>
      <c r="E918" s="207"/>
      <c r="F918" s="20">
        <v>15</v>
      </c>
      <c r="G918" s="2">
        <f t="shared" si="15"/>
        <v>28.299999999999955</v>
      </c>
    </row>
    <row r="919" spans="1:11">
      <c r="A919" s="70">
        <v>46105</v>
      </c>
      <c r="B919" s="422">
        <v>32821</v>
      </c>
      <c r="C919" s="422" t="s">
        <v>11</v>
      </c>
      <c r="D919" t="s">
        <v>205</v>
      </c>
      <c r="E919" s="207"/>
      <c r="F919" s="20">
        <v>28.3</v>
      </c>
      <c r="G919" s="2">
        <f t="shared" si="15"/>
        <v>-4.6185277824406512E-14</v>
      </c>
    </row>
    <row r="920" spans="1:11">
      <c r="A920" s="31">
        <v>46081</v>
      </c>
      <c r="B920" s="421" t="s">
        <v>10</v>
      </c>
      <c r="C920" s="421" t="s">
        <v>17</v>
      </c>
      <c r="D920" t="s">
        <v>12</v>
      </c>
      <c r="E920" s="20">
        <v>691.1</v>
      </c>
      <c r="G920" s="2">
        <f t="shared" si="15"/>
        <v>691.1</v>
      </c>
    </row>
    <row r="921" spans="1:11">
      <c r="B921" s="422"/>
      <c r="C921" s="422"/>
      <c r="D921" t="s">
        <v>13</v>
      </c>
      <c r="E921" s="20">
        <v>15</v>
      </c>
      <c r="G921" s="2">
        <f t="shared" si="15"/>
        <v>706.1</v>
      </c>
      <c r="J921" s="20"/>
    </row>
    <row r="922" spans="1:11">
      <c r="B922" s="422"/>
      <c r="C922" s="422"/>
      <c r="D922" t="s">
        <v>14</v>
      </c>
      <c r="E922" s="207">
        <v>56</v>
      </c>
      <c r="G922" s="2">
        <f t="shared" si="15"/>
        <v>762.1</v>
      </c>
      <c r="J922" s="28"/>
    </row>
    <row r="923" spans="1:11">
      <c r="B923" s="422"/>
      <c r="C923" s="422"/>
      <c r="D923" t="s">
        <v>15</v>
      </c>
      <c r="E923" s="207">
        <v>5</v>
      </c>
      <c r="G923" s="2">
        <f t="shared" si="15"/>
        <v>767.1</v>
      </c>
      <c r="J923" s="20"/>
    </row>
    <row r="924" spans="1:11">
      <c r="A924" s="70">
        <v>46081</v>
      </c>
      <c r="B924" s="422" t="s">
        <v>78</v>
      </c>
      <c r="C924" s="422" t="s">
        <v>17</v>
      </c>
      <c r="D924" t="s">
        <v>14</v>
      </c>
      <c r="F924" s="207">
        <v>56</v>
      </c>
      <c r="G924" s="2">
        <f t="shared" si="15"/>
        <v>711.1</v>
      </c>
      <c r="I924" s="373"/>
      <c r="J924" s="373"/>
    </row>
    <row r="925" spans="1:11">
      <c r="A925" s="70">
        <v>46081</v>
      </c>
      <c r="B925" s="422" t="s">
        <v>78</v>
      </c>
      <c r="C925" s="422" t="s">
        <v>17</v>
      </c>
      <c r="D925" t="s">
        <v>15</v>
      </c>
      <c r="F925" s="207">
        <v>5</v>
      </c>
      <c r="G925" s="2">
        <f t="shared" si="15"/>
        <v>706.1</v>
      </c>
      <c r="J925" s="20"/>
    </row>
    <row r="926" spans="1:11">
      <c r="A926" s="3">
        <v>46105</v>
      </c>
      <c r="B926" s="422">
        <v>32821</v>
      </c>
      <c r="C926" s="422" t="s">
        <v>17</v>
      </c>
      <c r="D926" t="s">
        <v>12</v>
      </c>
      <c r="F926" s="2">
        <v>691.1</v>
      </c>
      <c r="G926" s="2">
        <f t="shared" si="15"/>
        <v>15</v>
      </c>
      <c r="J926" s="20"/>
    </row>
    <row r="927" spans="1:11">
      <c r="A927" s="3">
        <v>46105</v>
      </c>
      <c r="B927" s="422">
        <v>32821</v>
      </c>
      <c r="C927" s="422" t="s">
        <v>17</v>
      </c>
      <c r="D927" t="s">
        <v>13</v>
      </c>
      <c r="F927" s="2">
        <v>15</v>
      </c>
      <c r="G927" s="2">
        <f t="shared" si="15"/>
        <v>0</v>
      </c>
      <c r="J927" s="20"/>
    </row>
    <row r="928" spans="1:11">
      <c r="A928" s="31">
        <v>46112</v>
      </c>
      <c r="B928" s="421" t="s">
        <v>10</v>
      </c>
      <c r="C928" s="421" t="s">
        <v>18</v>
      </c>
      <c r="D928" t="s">
        <v>12</v>
      </c>
      <c r="E928" s="207">
        <v>664.9</v>
      </c>
      <c r="G928" s="2">
        <f t="shared" ref="G928:G991" si="16">+G927+E928-F928</f>
        <v>664.9</v>
      </c>
    </row>
    <row r="929" spans="1:7">
      <c r="A929" s="31"/>
      <c r="B929" s="422"/>
      <c r="C929" s="422"/>
      <c r="D929" t="s">
        <v>13</v>
      </c>
      <c r="E929" s="207">
        <v>18</v>
      </c>
      <c r="G929" s="2">
        <f t="shared" si="16"/>
        <v>682.9</v>
      </c>
    </row>
    <row r="930" spans="1:7">
      <c r="B930" s="422"/>
      <c r="C930" s="422"/>
      <c r="D930" t="s">
        <v>14</v>
      </c>
      <c r="E930" s="207">
        <v>60</v>
      </c>
      <c r="G930" s="2">
        <f t="shared" si="16"/>
        <v>742.9</v>
      </c>
    </row>
    <row r="931" spans="1:7">
      <c r="B931" s="422"/>
      <c r="C931" s="422"/>
      <c r="D931" t="s">
        <v>15</v>
      </c>
      <c r="E931" s="207">
        <v>5</v>
      </c>
      <c r="G931" s="2">
        <f t="shared" si="16"/>
        <v>747.9</v>
      </c>
    </row>
    <row r="932" spans="1:7">
      <c r="A932" s="70">
        <v>46112</v>
      </c>
      <c r="B932" s="422" t="s">
        <v>81</v>
      </c>
      <c r="C932" s="422" t="s">
        <v>18</v>
      </c>
      <c r="D932" t="s">
        <v>14</v>
      </c>
      <c r="E932" s="207"/>
      <c r="F932" s="207">
        <v>60</v>
      </c>
      <c r="G932" s="2">
        <f t="shared" si="16"/>
        <v>687.9</v>
      </c>
    </row>
    <row r="933" spans="1:7">
      <c r="A933" s="70">
        <v>46112</v>
      </c>
      <c r="B933" s="422" t="s">
        <v>81</v>
      </c>
      <c r="C933" s="422" t="s">
        <v>18</v>
      </c>
      <c r="D933" t="s">
        <v>15</v>
      </c>
      <c r="E933" s="207"/>
      <c r="F933" s="207">
        <v>5</v>
      </c>
      <c r="G933" s="2">
        <f t="shared" si="16"/>
        <v>682.9</v>
      </c>
    </row>
    <row r="934" spans="1:7">
      <c r="B934" s="422"/>
      <c r="C934" s="422"/>
      <c r="G934" s="2">
        <f t="shared" si="16"/>
        <v>682.9</v>
      </c>
    </row>
    <row r="935" spans="1:7">
      <c r="B935" s="422"/>
      <c r="C935" s="422"/>
      <c r="G935" s="2">
        <f t="shared" si="16"/>
        <v>682.9</v>
      </c>
    </row>
    <row r="936" spans="1:7">
      <c r="B936" s="422"/>
      <c r="C936" s="422"/>
      <c r="G936" s="2">
        <f t="shared" si="16"/>
        <v>682.9</v>
      </c>
    </row>
    <row r="937" spans="1:7">
      <c r="B937" s="422"/>
      <c r="C937" s="422"/>
      <c r="G937" s="2">
        <f t="shared" si="16"/>
        <v>682.9</v>
      </c>
    </row>
    <row r="938" spans="1:7">
      <c r="B938" s="422"/>
      <c r="C938" s="422"/>
      <c r="G938" s="2">
        <f t="shared" si="16"/>
        <v>682.9</v>
      </c>
    </row>
    <row r="939" spans="1:7">
      <c r="B939" s="422"/>
      <c r="C939" s="422"/>
      <c r="G939" s="2">
        <f t="shared" si="16"/>
        <v>682.9</v>
      </c>
    </row>
    <row r="940" spans="1:7">
      <c r="B940" s="422"/>
      <c r="C940" s="422"/>
      <c r="G940" s="2">
        <f t="shared" si="16"/>
        <v>682.9</v>
      </c>
    </row>
    <row r="941" spans="1:7">
      <c r="B941" s="422"/>
      <c r="C941" s="422"/>
      <c r="G941" s="2">
        <f t="shared" si="16"/>
        <v>682.9</v>
      </c>
    </row>
    <row r="942" spans="1:7">
      <c r="B942" s="422"/>
      <c r="C942" s="422"/>
      <c r="G942" s="2">
        <f t="shared" si="16"/>
        <v>682.9</v>
      </c>
    </row>
    <row r="943" spans="1:7">
      <c r="B943" s="422"/>
      <c r="C943" s="422"/>
      <c r="G943" s="2">
        <f t="shared" si="16"/>
        <v>682.9</v>
      </c>
    </row>
    <row r="944" spans="1:7">
      <c r="B944" s="422"/>
      <c r="C944" s="422"/>
      <c r="G944" s="2">
        <f t="shared" si="16"/>
        <v>682.9</v>
      </c>
    </row>
    <row r="945" spans="2:7">
      <c r="B945" s="422"/>
      <c r="C945" s="422"/>
      <c r="G945" s="2">
        <f t="shared" si="16"/>
        <v>682.9</v>
      </c>
    </row>
    <row r="946" spans="2:7">
      <c r="B946" s="422"/>
      <c r="C946" s="422"/>
      <c r="G946" s="2">
        <f t="shared" si="16"/>
        <v>682.9</v>
      </c>
    </row>
    <row r="947" spans="2:7">
      <c r="B947" s="422"/>
      <c r="C947" s="422"/>
      <c r="G947" s="2">
        <f t="shared" si="16"/>
        <v>682.9</v>
      </c>
    </row>
    <row r="948" spans="2:7">
      <c r="B948" s="422"/>
      <c r="C948" s="422"/>
      <c r="G948" s="2">
        <f t="shared" si="16"/>
        <v>682.9</v>
      </c>
    </row>
    <row r="949" spans="2:7">
      <c r="B949" s="422"/>
      <c r="C949" s="422"/>
      <c r="G949" s="2">
        <f t="shared" si="16"/>
        <v>682.9</v>
      </c>
    </row>
    <row r="950" spans="2:7">
      <c r="B950" s="422"/>
      <c r="C950" s="422"/>
      <c r="G950" s="2">
        <f t="shared" si="16"/>
        <v>682.9</v>
      </c>
    </row>
    <row r="951" spans="2:7">
      <c r="B951" s="422"/>
      <c r="C951" s="422"/>
      <c r="G951" s="2">
        <f t="shared" si="16"/>
        <v>682.9</v>
      </c>
    </row>
    <row r="952" spans="2:7">
      <c r="B952" s="422"/>
      <c r="C952" s="422"/>
      <c r="G952" s="2">
        <f t="shared" si="16"/>
        <v>682.9</v>
      </c>
    </row>
    <row r="953" spans="2:7">
      <c r="B953" s="422"/>
      <c r="C953" s="422"/>
      <c r="G953" s="2">
        <f t="shared" si="16"/>
        <v>682.9</v>
      </c>
    </row>
    <row r="954" spans="2:7">
      <c r="B954" s="422"/>
      <c r="C954" s="422"/>
      <c r="G954" s="2">
        <f t="shared" si="16"/>
        <v>682.9</v>
      </c>
    </row>
    <row r="955" spans="2:7">
      <c r="B955" s="422"/>
      <c r="C955" s="422"/>
      <c r="G955" s="2">
        <f t="shared" si="16"/>
        <v>682.9</v>
      </c>
    </row>
    <row r="956" spans="2:7">
      <c r="B956" s="422"/>
      <c r="C956" s="422"/>
      <c r="G956" s="2">
        <f t="shared" si="16"/>
        <v>682.9</v>
      </c>
    </row>
    <row r="957" spans="2:7">
      <c r="B957" s="422"/>
      <c r="C957" s="422"/>
      <c r="G957" s="2">
        <f t="shared" si="16"/>
        <v>682.9</v>
      </c>
    </row>
    <row r="958" spans="2:7">
      <c r="B958" s="422"/>
      <c r="C958" s="422"/>
      <c r="G958" s="2">
        <f t="shared" si="16"/>
        <v>682.9</v>
      </c>
    </row>
    <row r="959" spans="2:7">
      <c r="B959" s="422"/>
      <c r="C959" s="422"/>
      <c r="G959" s="2">
        <f t="shared" si="16"/>
        <v>682.9</v>
      </c>
    </row>
    <row r="960" spans="2:7">
      <c r="B960" s="422"/>
      <c r="C960" s="422"/>
      <c r="G960" s="2">
        <f t="shared" si="16"/>
        <v>682.9</v>
      </c>
    </row>
    <row r="961" spans="2:7">
      <c r="B961" s="422"/>
      <c r="C961" s="422"/>
      <c r="G961" s="2">
        <f t="shared" si="16"/>
        <v>682.9</v>
      </c>
    </row>
    <row r="962" spans="2:7">
      <c r="B962" s="422"/>
      <c r="C962" s="422"/>
      <c r="G962" s="2">
        <f t="shared" si="16"/>
        <v>682.9</v>
      </c>
    </row>
    <row r="963" spans="2:7">
      <c r="B963" s="422"/>
      <c r="C963" s="422"/>
      <c r="G963" s="2">
        <f t="shared" si="16"/>
        <v>682.9</v>
      </c>
    </row>
    <row r="964" spans="2:7">
      <c r="B964" s="422"/>
      <c r="C964" s="422"/>
      <c r="G964" s="2">
        <f t="shared" si="16"/>
        <v>682.9</v>
      </c>
    </row>
    <row r="965" spans="2:7">
      <c r="B965" s="422"/>
      <c r="C965" s="422"/>
      <c r="G965" s="2">
        <f t="shared" si="16"/>
        <v>682.9</v>
      </c>
    </row>
    <row r="966" spans="2:7">
      <c r="B966" s="422"/>
      <c r="C966" s="422"/>
      <c r="G966" s="2">
        <f t="shared" si="16"/>
        <v>682.9</v>
      </c>
    </row>
    <row r="967" spans="2:7">
      <c r="B967" s="422"/>
      <c r="C967" s="422"/>
      <c r="G967" s="2">
        <f t="shared" si="16"/>
        <v>682.9</v>
      </c>
    </row>
    <row r="968" spans="2:7">
      <c r="B968" s="422"/>
      <c r="C968" s="422"/>
      <c r="G968" s="2">
        <f t="shared" si="16"/>
        <v>682.9</v>
      </c>
    </row>
    <row r="969" spans="2:7">
      <c r="B969" s="422"/>
      <c r="C969" s="422"/>
      <c r="G969" s="2">
        <f t="shared" si="16"/>
        <v>682.9</v>
      </c>
    </row>
    <row r="970" spans="2:7">
      <c r="B970" s="422"/>
      <c r="C970" s="422"/>
      <c r="G970" s="2">
        <f t="shared" si="16"/>
        <v>682.9</v>
      </c>
    </row>
    <row r="971" spans="2:7">
      <c r="B971" s="422"/>
      <c r="C971" s="422"/>
      <c r="G971" s="2">
        <f t="shared" si="16"/>
        <v>682.9</v>
      </c>
    </row>
    <row r="972" spans="2:7">
      <c r="B972" s="422"/>
      <c r="C972" s="422"/>
      <c r="G972" s="2">
        <f t="shared" si="16"/>
        <v>682.9</v>
      </c>
    </row>
    <row r="973" spans="2:7">
      <c r="B973" s="422"/>
      <c r="C973" s="422"/>
      <c r="G973" s="2">
        <f t="shared" si="16"/>
        <v>682.9</v>
      </c>
    </row>
    <row r="974" spans="2:7">
      <c r="B974" s="422"/>
      <c r="C974" s="422"/>
      <c r="G974" s="2">
        <f t="shared" si="16"/>
        <v>682.9</v>
      </c>
    </row>
    <row r="975" spans="2:7">
      <c r="B975" s="422"/>
      <c r="C975" s="422"/>
      <c r="G975" s="2">
        <f t="shared" si="16"/>
        <v>682.9</v>
      </c>
    </row>
    <row r="976" spans="2:7">
      <c r="B976" s="422"/>
      <c r="C976" s="422"/>
      <c r="G976" s="2">
        <f t="shared" si="16"/>
        <v>682.9</v>
      </c>
    </row>
    <row r="977" spans="2:7">
      <c r="B977" s="422"/>
      <c r="C977" s="422"/>
      <c r="G977" s="2">
        <f t="shared" si="16"/>
        <v>682.9</v>
      </c>
    </row>
    <row r="978" spans="2:7">
      <c r="B978" s="422"/>
      <c r="C978" s="422"/>
      <c r="G978" s="2">
        <f t="shared" si="16"/>
        <v>682.9</v>
      </c>
    </row>
    <row r="979" spans="2:7">
      <c r="B979" s="422"/>
      <c r="C979" s="422"/>
      <c r="G979" s="2">
        <f t="shared" si="16"/>
        <v>682.9</v>
      </c>
    </row>
    <row r="980" spans="2:7">
      <c r="B980" s="422"/>
      <c r="C980" s="422"/>
      <c r="G980" s="2">
        <f t="shared" si="16"/>
        <v>682.9</v>
      </c>
    </row>
    <row r="981" spans="2:7">
      <c r="B981" s="422"/>
      <c r="C981" s="422"/>
      <c r="G981" s="2">
        <f t="shared" si="16"/>
        <v>682.9</v>
      </c>
    </row>
    <row r="982" spans="2:7">
      <c r="B982" s="422"/>
      <c r="C982" s="422"/>
      <c r="G982" s="2">
        <f t="shared" si="16"/>
        <v>682.9</v>
      </c>
    </row>
    <row r="983" spans="2:7">
      <c r="B983" s="422"/>
      <c r="C983" s="422"/>
      <c r="G983" s="2">
        <f t="shared" si="16"/>
        <v>682.9</v>
      </c>
    </row>
    <row r="984" spans="2:7">
      <c r="B984" s="422"/>
      <c r="C984" s="422"/>
      <c r="G984" s="2">
        <f t="shared" si="16"/>
        <v>682.9</v>
      </c>
    </row>
    <row r="985" spans="2:7">
      <c r="B985" s="422"/>
      <c r="C985" s="422"/>
      <c r="G985" s="2">
        <f t="shared" si="16"/>
        <v>682.9</v>
      </c>
    </row>
    <row r="986" spans="2:7">
      <c r="B986" s="422"/>
      <c r="C986" s="422"/>
      <c r="G986" s="2">
        <f t="shared" si="16"/>
        <v>682.9</v>
      </c>
    </row>
    <row r="987" spans="2:7">
      <c r="B987" s="422"/>
      <c r="C987" s="422"/>
      <c r="G987" s="2">
        <f t="shared" si="16"/>
        <v>682.9</v>
      </c>
    </row>
    <row r="988" spans="2:7">
      <c r="B988" s="422"/>
      <c r="C988" s="422"/>
      <c r="G988" s="2">
        <f t="shared" si="16"/>
        <v>682.9</v>
      </c>
    </row>
    <row r="989" spans="2:7">
      <c r="B989" s="422"/>
      <c r="C989" s="422"/>
      <c r="G989" s="2">
        <f t="shared" si="16"/>
        <v>682.9</v>
      </c>
    </row>
    <row r="990" spans="2:7">
      <c r="B990" s="422"/>
      <c r="C990" s="422"/>
      <c r="G990" s="2">
        <f t="shared" si="16"/>
        <v>682.9</v>
      </c>
    </row>
    <row r="991" spans="2:7">
      <c r="B991" s="422"/>
      <c r="C991" s="422"/>
      <c r="G991" s="2">
        <f t="shared" si="16"/>
        <v>682.9</v>
      </c>
    </row>
    <row r="992" spans="2:7">
      <c r="B992" s="422"/>
      <c r="C992" s="422"/>
      <c r="G992" s="2">
        <f t="shared" ref="G992:G1055" si="17">+G991+E992-F992</f>
        <v>682.9</v>
      </c>
    </row>
    <row r="993" spans="2:7">
      <c r="B993" s="422"/>
      <c r="C993" s="422"/>
      <c r="G993" s="2">
        <f t="shared" si="17"/>
        <v>682.9</v>
      </c>
    </row>
    <row r="994" spans="2:7">
      <c r="B994" s="422"/>
      <c r="C994" s="422"/>
      <c r="G994" s="2">
        <f t="shared" si="17"/>
        <v>682.9</v>
      </c>
    </row>
    <row r="995" spans="2:7">
      <c r="B995" s="422"/>
      <c r="C995" s="422"/>
      <c r="G995" s="2">
        <f t="shared" si="17"/>
        <v>682.9</v>
      </c>
    </row>
    <row r="996" spans="2:7">
      <c r="B996" s="422"/>
      <c r="C996" s="422"/>
      <c r="G996" s="2">
        <f t="shared" si="17"/>
        <v>682.9</v>
      </c>
    </row>
    <row r="997" spans="2:7">
      <c r="B997" s="422"/>
      <c r="C997" s="422"/>
      <c r="G997" s="2">
        <f t="shared" si="17"/>
        <v>682.9</v>
      </c>
    </row>
    <row r="998" spans="2:7">
      <c r="B998" s="422"/>
      <c r="C998" s="422"/>
      <c r="G998" s="2">
        <f t="shared" si="17"/>
        <v>682.9</v>
      </c>
    </row>
    <row r="999" spans="2:7">
      <c r="B999" s="422"/>
      <c r="C999" s="422"/>
      <c r="G999" s="2">
        <f t="shared" si="17"/>
        <v>682.9</v>
      </c>
    </row>
    <row r="1000" spans="2:7">
      <c r="B1000" s="422"/>
      <c r="C1000" s="422"/>
      <c r="G1000" s="2">
        <f t="shared" si="17"/>
        <v>682.9</v>
      </c>
    </row>
    <row r="1001" spans="2:7">
      <c r="B1001" s="422"/>
      <c r="C1001" s="422"/>
      <c r="G1001" s="2">
        <f t="shared" si="17"/>
        <v>682.9</v>
      </c>
    </row>
    <row r="1002" spans="2:7">
      <c r="B1002" s="422"/>
      <c r="C1002" s="422"/>
      <c r="G1002" s="2">
        <f t="shared" si="17"/>
        <v>682.9</v>
      </c>
    </row>
    <row r="1003" spans="2:7">
      <c r="B1003" s="422"/>
      <c r="C1003" s="422"/>
      <c r="G1003" s="2">
        <f t="shared" si="17"/>
        <v>682.9</v>
      </c>
    </row>
    <row r="1004" spans="2:7">
      <c r="B1004" s="422"/>
      <c r="C1004" s="422"/>
      <c r="G1004" s="2">
        <f t="shared" si="17"/>
        <v>682.9</v>
      </c>
    </row>
    <row r="1005" spans="2:7">
      <c r="B1005" s="422"/>
      <c r="C1005" s="422"/>
      <c r="G1005" s="2">
        <f t="shared" si="17"/>
        <v>682.9</v>
      </c>
    </row>
    <row r="1006" spans="2:7">
      <c r="B1006" s="422"/>
      <c r="C1006" s="422"/>
      <c r="G1006" s="2">
        <f t="shared" si="17"/>
        <v>682.9</v>
      </c>
    </row>
    <row r="1007" spans="2:7">
      <c r="B1007" s="422"/>
      <c r="C1007" s="422"/>
      <c r="G1007" s="2">
        <f t="shared" si="17"/>
        <v>682.9</v>
      </c>
    </row>
    <row r="1008" spans="2:7">
      <c r="B1008" s="422"/>
      <c r="C1008" s="422"/>
      <c r="G1008" s="2">
        <f t="shared" si="17"/>
        <v>682.9</v>
      </c>
    </row>
    <row r="1009" spans="2:7">
      <c r="B1009" s="422"/>
      <c r="C1009" s="422"/>
      <c r="G1009" s="2">
        <f t="shared" si="17"/>
        <v>682.9</v>
      </c>
    </row>
    <row r="1010" spans="2:7">
      <c r="B1010" s="422"/>
      <c r="C1010" s="422"/>
      <c r="G1010" s="2">
        <f t="shared" si="17"/>
        <v>682.9</v>
      </c>
    </row>
    <row r="1011" spans="2:7">
      <c r="B1011" s="422"/>
      <c r="C1011" s="422"/>
      <c r="G1011" s="2">
        <f t="shared" si="17"/>
        <v>682.9</v>
      </c>
    </row>
    <row r="1012" spans="2:7">
      <c r="B1012" s="422"/>
      <c r="C1012" s="422"/>
      <c r="G1012" s="2">
        <f t="shared" si="17"/>
        <v>682.9</v>
      </c>
    </row>
    <row r="1013" spans="2:7">
      <c r="B1013" s="422"/>
      <c r="C1013" s="422"/>
      <c r="G1013" s="2">
        <f t="shared" si="17"/>
        <v>682.9</v>
      </c>
    </row>
    <row r="1014" spans="2:7">
      <c r="B1014" s="422"/>
      <c r="C1014" s="422"/>
      <c r="G1014" s="2">
        <f t="shared" si="17"/>
        <v>682.9</v>
      </c>
    </row>
    <row r="1015" spans="2:7">
      <c r="B1015" s="422"/>
      <c r="C1015" s="422"/>
      <c r="G1015" s="2">
        <f t="shared" si="17"/>
        <v>682.9</v>
      </c>
    </row>
    <row r="1016" spans="2:7">
      <c r="B1016" s="422"/>
      <c r="C1016" s="422"/>
      <c r="G1016" s="2">
        <f t="shared" si="17"/>
        <v>682.9</v>
      </c>
    </row>
    <row r="1017" spans="2:7">
      <c r="B1017" s="422"/>
      <c r="C1017" s="422"/>
      <c r="G1017" s="2">
        <f t="shared" si="17"/>
        <v>682.9</v>
      </c>
    </row>
    <row r="1018" spans="2:7">
      <c r="B1018" s="422"/>
      <c r="C1018" s="422"/>
      <c r="G1018" s="2">
        <f t="shared" si="17"/>
        <v>682.9</v>
      </c>
    </row>
    <row r="1019" spans="2:7">
      <c r="B1019" s="422"/>
      <c r="C1019" s="422"/>
      <c r="G1019" s="2">
        <f t="shared" si="17"/>
        <v>682.9</v>
      </c>
    </row>
    <row r="1020" spans="2:7">
      <c r="B1020" s="422"/>
      <c r="C1020" s="422"/>
      <c r="G1020" s="2">
        <f t="shared" si="17"/>
        <v>682.9</v>
      </c>
    </row>
    <row r="1021" spans="2:7">
      <c r="B1021" s="422"/>
      <c r="C1021" s="422"/>
      <c r="G1021" s="2">
        <f t="shared" si="17"/>
        <v>682.9</v>
      </c>
    </row>
    <row r="1022" spans="2:7">
      <c r="B1022" s="422"/>
      <c r="C1022" s="422"/>
      <c r="G1022" s="2">
        <f t="shared" si="17"/>
        <v>682.9</v>
      </c>
    </row>
    <row r="1023" spans="2:7">
      <c r="B1023" s="422"/>
      <c r="C1023" s="422"/>
      <c r="G1023" s="2">
        <f t="shared" si="17"/>
        <v>682.9</v>
      </c>
    </row>
    <row r="1024" spans="2:7">
      <c r="B1024" s="422"/>
      <c r="C1024" s="422"/>
      <c r="G1024" s="2">
        <f t="shared" si="17"/>
        <v>682.9</v>
      </c>
    </row>
    <row r="1025" spans="2:7">
      <c r="B1025" s="422"/>
      <c r="C1025" s="422"/>
      <c r="G1025" s="2">
        <f t="shared" si="17"/>
        <v>682.9</v>
      </c>
    </row>
    <row r="1026" spans="2:7">
      <c r="B1026" s="422"/>
      <c r="C1026" s="422"/>
      <c r="G1026" s="2">
        <f t="shared" si="17"/>
        <v>682.9</v>
      </c>
    </row>
    <row r="1027" spans="2:7">
      <c r="B1027" s="422"/>
      <c r="C1027" s="422"/>
      <c r="G1027" s="2">
        <f t="shared" si="17"/>
        <v>682.9</v>
      </c>
    </row>
    <row r="1028" spans="2:7">
      <c r="B1028" s="422"/>
      <c r="C1028" s="422"/>
      <c r="G1028" s="2">
        <f t="shared" si="17"/>
        <v>682.9</v>
      </c>
    </row>
    <row r="1029" spans="2:7">
      <c r="B1029" s="422"/>
      <c r="C1029" s="422"/>
      <c r="G1029" s="2">
        <f t="shared" si="17"/>
        <v>682.9</v>
      </c>
    </row>
    <row r="1030" spans="2:7">
      <c r="B1030" s="422"/>
      <c r="C1030" s="422"/>
      <c r="G1030" s="2">
        <f t="shared" si="17"/>
        <v>682.9</v>
      </c>
    </row>
    <row r="1031" spans="2:7">
      <c r="B1031" s="422"/>
      <c r="C1031" s="422"/>
      <c r="G1031" s="2">
        <f t="shared" si="17"/>
        <v>682.9</v>
      </c>
    </row>
    <row r="1032" spans="2:7">
      <c r="B1032" s="422"/>
      <c r="C1032" s="422"/>
      <c r="G1032" s="2">
        <f t="shared" si="17"/>
        <v>682.9</v>
      </c>
    </row>
    <row r="1033" spans="2:7">
      <c r="B1033" s="422"/>
      <c r="C1033" s="422"/>
      <c r="G1033" s="2">
        <f t="shared" si="17"/>
        <v>682.9</v>
      </c>
    </row>
    <row r="1034" spans="2:7">
      <c r="B1034" s="422"/>
      <c r="C1034" s="422"/>
      <c r="G1034" s="2">
        <f t="shared" si="17"/>
        <v>682.9</v>
      </c>
    </row>
    <row r="1035" spans="2:7">
      <c r="B1035" s="422"/>
      <c r="C1035" s="422"/>
      <c r="G1035" s="2">
        <f t="shared" si="17"/>
        <v>682.9</v>
      </c>
    </row>
    <row r="1036" spans="2:7">
      <c r="B1036" s="422"/>
      <c r="C1036" s="422"/>
      <c r="G1036" s="2">
        <f t="shared" si="17"/>
        <v>682.9</v>
      </c>
    </row>
    <row r="1037" spans="2:7">
      <c r="B1037" s="422"/>
      <c r="C1037" s="422"/>
      <c r="G1037" s="2">
        <f t="shared" si="17"/>
        <v>682.9</v>
      </c>
    </row>
    <row r="1038" spans="2:7">
      <c r="B1038" s="422"/>
      <c r="C1038" s="422"/>
      <c r="G1038" s="2">
        <f t="shared" si="17"/>
        <v>682.9</v>
      </c>
    </row>
    <row r="1039" spans="2:7">
      <c r="B1039" s="422"/>
      <c r="C1039" s="422"/>
      <c r="G1039" s="2">
        <f t="shared" si="17"/>
        <v>682.9</v>
      </c>
    </row>
    <row r="1040" spans="2:7">
      <c r="B1040" s="422"/>
      <c r="C1040" s="422"/>
      <c r="G1040" s="2">
        <f t="shared" si="17"/>
        <v>682.9</v>
      </c>
    </row>
    <row r="1041" spans="2:7">
      <c r="B1041" s="422"/>
      <c r="C1041" s="422"/>
      <c r="G1041" s="2">
        <f t="shared" si="17"/>
        <v>682.9</v>
      </c>
    </row>
    <row r="1042" spans="2:7">
      <c r="B1042" s="422"/>
      <c r="C1042" s="422"/>
      <c r="G1042" s="2">
        <f t="shared" si="17"/>
        <v>682.9</v>
      </c>
    </row>
    <row r="1043" spans="2:7">
      <c r="B1043" s="422"/>
      <c r="C1043" s="422"/>
      <c r="G1043" s="2">
        <f t="shared" si="17"/>
        <v>682.9</v>
      </c>
    </row>
    <row r="1044" spans="2:7">
      <c r="B1044" s="422"/>
      <c r="C1044" s="422"/>
      <c r="G1044" s="2">
        <f t="shared" si="17"/>
        <v>682.9</v>
      </c>
    </row>
    <row r="1045" spans="2:7">
      <c r="B1045" s="422"/>
      <c r="C1045" s="422"/>
      <c r="G1045" s="2">
        <f t="shared" si="17"/>
        <v>682.9</v>
      </c>
    </row>
    <row r="1046" spans="2:7">
      <c r="B1046" s="422"/>
      <c r="C1046" s="422"/>
      <c r="G1046" s="2">
        <f t="shared" si="17"/>
        <v>682.9</v>
      </c>
    </row>
    <row r="1047" spans="2:7">
      <c r="B1047" s="422"/>
      <c r="C1047" s="422"/>
      <c r="G1047" s="2">
        <f t="shared" si="17"/>
        <v>682.9</v>
      </c>
    </row>
    <row r="1048" spans="2:7">
      <c r="B1048" s="422"/>
      <c r="C1048" s="422"/>
      <c r="G1048" s="2">
        <f t="shared" si="17"/>
        <v>682.9</v>
      </c>
    </row>
    <row r="1049" spans="2:7">
      <c r="B1049" s="422"/>
      <c r="C1049" s="422"/>
      <c r="G1049" s="2">
        <f t="shared" si="17"/>
        <v>682.9</v>
      </c>
    </row>
    <row r="1050" spans="2:7">
      <c r="B1050" s="422"/>
      <c r="C1050" s="422"/>
      <c r="G1050" s="2">
        <f t="shared" si="17"/>
        <v>682.9</v>
      </c>
    </row>
    <row r="1051" spans="2:7">
      <c r="B1051" s="422"/>
      <c r="C1051" s="422"/>
      <c r="G1051" s="2">
        <f t="shared" si="17"/>
        <v>682.9</v>
      </c>
    </row>
    <row r="1052" spans="2:7">
      <c r="B1052" s="422"/>
      <c r="C1052" s="422"/>
      <c r="G1052" s="2">
        <f t="shared" si="17"/>
        <v>682.9</v>
      </c>
    </row>
    <row r="1053" spans="2:7">
      <c r="B1053" s="422"/>
      <c r="C1053" s="422"/>
      <c r="G1053" s="2">
        <f t="shared" si="17"/>
        <v>682.9</v>
      </c>
    </row>
    <row r="1054" spans="2:7">
      <c r="B1054" s="422"/>
      <c r="C1054" s="422"/>
      <c r="G1054" s="2">
        <f t="shared" si="17"/>
        <v>682.9</v>
      </c>
    </row>
    <row r="1055" spans="2:7">
      <c r="B1055" s="422"/>
      <c r="C1055" s="422"/>
      <c r="G1055" s="2">
        <f t="shared" si="17"/>
        <v>682.9</v>
      </c>
    </row>
    <row r="1056" spans="2:7">
      <c r="B1056" s="422"/>
      <c r="C1056" s="422"/>
      <c r="G1056" s="2">
        <f t="shared" ref="G1056:G1069" si="18">+G1055+E1056-F1056</f>
        <v>682.9</v>
      </c>
    </row>
    <row r="1057" spans="2:7">
      <c r="B1057" s="422"/>
      <c r="C1057" s="422"/>
      <c r="G1057" s="2">
        <f t="shared" si="18"/>
        <v>682.9</v>
      </c>
    </row>
    <row r="1058" spans="2:7">
      <c r="B1058" s="422"/>
      <c r="C1058" s="422"/>
      <c r="G1058" s="2">
        <f t="shared" si="18"/>
        <v>682.9</v>
      </c>
    </row>
    <row r="1059" spans="2:7">
      <c r="B1059" s="422"/>
      <c r="C1059" s="422"/>
      <c r="G1059" s="2">
        <f t="shared" si="18"/>
        <v>682.9</v>
      </c>
    </row>
    <row r="1060" spans="2:7">
      <c r="B1060" s="422"/>
      <c r="C1060" s="422"/>
      <c r="G1060" s="2">
        <f t="shared" si="18"/>
        <v>682.9</v>
      </c>
    </row>
    <row r="1061" spans="2:7">
      <c r="B1061" s="422"/>
      <c r="C1061" s="422"/>
      <c r="G1061" s="2">
        <f t="shared" si="18"/>
        <v>682.9</v>
      </c>
    </row>
    <row r="1062" spans="2:7">
      <c r="B1062" s="422"/>
      <c r="C1062" s="422"/>
      <c r="G1062" s="2">
        <f t="shared" si="18"/>
        <v>682.9</v>
      </c>
    </row>
    <row r="1063" spans="2:7">
      <c r="B1063" s="422"/>
      <c r="C1063" s="422"/>
      <c r="G1063" s="2">
        <f t="shared" si="18"/>
        <v>682.9</v>
      </c>
    </row>
    <row r="1064" spans="2:7">
      <c r="B1064" s="422"/>
      <c r="C1064" s="422"/>
      <c r="G1064" s="2">
        <f t="shared" si="18"/>
        <v>682.9</v>
      </c>
    </row>
    <row r="1065" spans="2:7">
      <c r="B1065" s="422"/>
      <c r="C1065" s="422"/>
      <c r="G1065" s="2">
        <f t="shared" si="18"/>
        <v>682.9</v>
      </c>
    </row>
    <row r="1066" spans="2:7">
      <c r="B1066" s="422"/>
      <c r="C1066" s="422"/>
      <c r="G1066" s="2">
        <f t="shared" si="18"/>
        <v>682.9</v>
      </c>
    </row>
    <row r="1067" spans="2:7">
      <c r="B1067" s="422"/>
      <c r="C1067" s="422"/>
      <c r="G1067" s="2">
        <f t="shared" si="18"/>
        <v>682.9</v>
      </c>
    </row>
    <row r="1068" spans="2:7">
      <c r="B1068" s="422"/>
      <c r="C1068" s="422"/>
      <c r="G1068" s="2">
        <f t="shared" si="18"/>
        <v>682.9</v>
      </c>
    </row>
    <row r="1069" spans="2:7">
      <c r="B1069" s="422"/>
      <c r="C1069" s="422"/>
      <c r="G1069" s="2">
        <f t="shared" si="18"/>
        <v>682.9</v>
      </c>
    </row>
    <row r="1070" spans="2:7">
      <c r="B1070" s="422"/>
      <c r="C1070" s="422"/>
      <c r="G1070" s="2">
        <f>+G1069+E1070-F1070</f>
        <v>682.9</v>
      </c>
    </row>
    <row r="1071" spans="2:7">
      <c r="B1071" s="422"/>
      <c r="C1071" s="422"/>
      <c r="G1071" s="2">
        <f>+G1070+E1071-F1071</f>
        <v>682.9</v>
      </c>
    </row>
    <row r="1072" spans="2:7">
      <c r="B1072" s="422"/>
      <c r="C1072" s="422"/>
      <c r="G1072" s="2">
        <f>+G1071+E1072-F1072</f>
        <v>682.9</v>
      </c>
    </row>
    <row r="1073" spans="2:7">
      <c r="B1073" s="422"/>
      <c r="C1073" s="422"/>
      <c r="G1073" s="2">
        <f>+G1072+E1073-F1073</f>
        <v>682.9</v>
      </c>
    </row>
    <row r="1074" spans="2:7">
      <c r="B1074" s="422"/>
      <c r="C1074" s="422"/>
      <c r="G1074" s="2">
        <f>+G1073+E1074-F1074</f>
        <v>682.9</v>
      </c>
    </row>
    <row r="1075" spans="2:7">
      <c r="B1075" s="422"/>
      <c r="C1075" s="422"/>
      <c r="G1075" s="2">
        <f>+G1074+E1075-F1075</f>
        <v>682.9</v>
      </c>
    </row>
    <row r="1076" spans="2:7">
      <c r="B1076" s="422"/>
      <c r="C1076" s="422"/>
      <c r="G1076" s="2">
        <f>+G1075+E1076-F1076</f>
        <v>682.9</v>
      </c>
    </row>
    <row r="1077" spans="2:7">
      <c r="B1077" s="422"/>
      <c r="C1077" s="422"/>
      <c r="G1077" s="2">
        <f>+G1076+E1077-F1077</f>
        <v>682.9</v>
      </c>
    </row>
    <row r="1078" spans="2:7">
      <c r="B1078" s="422"/>
      <c r="C1078" s="422"/>
      <c r="G1078" s="2">
        <f>+G1077+E1078-F1078</f>
        <v>682.9</v>
      </c>
    </row>
    <row r="1079" spans="2:7">
      <c r="B1079" s="422"/>
      <c r="C1079" s="422"/>
      <c r="G1079" s="2">
        <f>+G1078+E1079-F1079</f>
        <v>682.9</v>
      </c>
    </row>
    <row r="1080" spans="2:7">
      <c r="B1080" s="422"/>
      <c r="C1080" s="422"/>
      <c r="G1080" s="2">
        <f>+G1079+E1080-F1080</f>
        <v>682.9</v>
      </c>
    </row>
    <row r="1081" spans="2:7">
      <c r="B1081" s="422"/>
      <c r="C1081" s="422"/>
      <c r="G1081" s="2">
        <f>+G1080+E1081-F1081</f>
        <v>682.9</v>
      </c>
    </row>
    <row r="1082" spans="2:7">
      <c r="B1082" s="422"/>
      <c r="C1082" s="422"/>
      <c r="G1082" s="2">
        <f>+G1081+E1082-F1082</f>
        <v>682.9</v>
      </c>
    </row>
    <row r="1083" spans="2:7">
      <c r="B1083" s="422"/>
      <c r="C1083" s="422"/>
      <c r="G1083" s="2">
        <f>+G1082+E1083-F1083</f>
        <v>682.9</v>
      </c>
    </row>
    <row r="1084" spans="2:7">
      <c r="B1084" s="422"/>
      <c r="C1084" s="422"/>
      <c r="G1084" s="2">
        <f>+G1083+E1084-F1084</f>
        <v>682.9</v>
      </c>
    </row>
    <row r="1085" spans="2:7">
      <c r="B1085" s="422"/>
      <c r="C1085" s="422"/>
      <c r="G1085" s="2">
        <f>+G1084+E1085-F1085</f>
        <v>682.9</v>
      </c>
    </row>
    <row r="1086" spans="2:7">
      <c r="B1086" s="422"/>
      <c r="C1086" s="422"/>
      <c r="G1086" s="2">
        <f>+G1085+E1086-F1086</f>
        <v>682.9</v>
      </c>
    </row>
    <row r="1087" spans="2:7">
      <c r="B1087" s="422"/>
      <c r="C1087" s="422"/>
      <c r="G1087" s="2">
        <f>+G1086+E1087-F1087</f>
        <v>682.9</v>
      </c>
    </row>
    <row r="1088" spans="2:7">
      <c r="B1088" s="422"/>
      <c r="C1088" s="422"/>
      <c r="G1088" s="2">
        <f>+G1087+E1088-F1088</f>
        <v>682.9</v>
      </c>
    </row>
    <row r="1089" spans="2:7">
      <c r="B1089" s="422"/>
      <c r="C1089" s="422"/>
      <c r="G1089" s="2">
        <f>+G1088+E1089-F1089</f>
        <v>682.9</v>
      </c>
    </row>
    <row r="1090" spans="2:7">
      <c r="B1090" s="422"/>
      <c r="C1090" s="422"/>
      <c r="G1090" s="2">
        <f>+G1089+E1090-F1090</f>
        <v>682.9</v>
      </c>
    </row>
    <row r="1091" spans="2:7">
      <c r="B1091" s="422"/>
      <c r="C1091" s="422"/>
      <c r="G1091" s="2">
        <f>+G1090+E1091-F1091</f>
        <v>682.9</v>
      </c>
    </row>
    <row r="1092" spans="2:7">
      <c r="B1092" s="422"/>
      <c r="C1092" s="422"/>
      <c r="G1092" s="2">
        <f>+G1091+E1092-F1092</f>
        <v>682.9</v>
      </c>
    </row>
    <row r="1093" spans="2:7">
      <c r="B1093" s="422"/>
      <c r="C1093" s="422"/>
      <c r="G1093" s="2">
        <f>+G1092+E1093-F1093</f>
        <v>682.9</v>
      </c>
    </row>
    <row r="1094" spans="2:7">
      <c r="B1094" s="422"/>
      <c r="C1094" s="422"/>
      <c r="G1094" s="2">
        <f>+G1093+E1094-F1094</f>
        <v>682.9</v>
      </c>
    </row>
    <row r="1095" spans="2:7">
      <c r="B1095" s="422"/>
      <c r="C1095" s="422"/>
      <c r="G1095" s="2">
        <f>+G1094+E1095-F1095</f>
        <v>682.9</v>
      </c>
    </row>
    <row r="1096" spans="2:7">
      <c r="B1096" s="422"/>
      <c r="C1096" s="422"/>
      <c r="G1096" s="2">
        <f>+G1095+E1096-F1096</f>
        <v>682.9</v>
      </c>
    </row>
    <row r="1097" spans="2:7">
      <c r="B1097" s="422"/>
      <c r="C1097" s="422"/>
      <c r="G1097" s="2">
        <f>+G1096+E1097-F1097</f>
        <v>682.9</v>
      </c>
    </row>
    <row r="1098" spans="2:7">
      <c r="B1098" s="422"/>
      <c r="C1098" s="422"/>
      <c r="G1098" s="2">
        <f>+G1097+E1098-F1098</f>
        <v>682.9</v>
      </c>
    </row>
    <row r="1099" spans="2:7">
      <c r="B1099" s="422"/>
      <c r="C1099" s="422"/>
      <c r="G1099" s="2">
        <f>+G1098+E1099-F1099</f>
        <v>682.9</v>
      </c>
    </row>
    <row r="1100" spans="2:7">
      <c r="B1100" s="422"/>
      <c r="C1100" s="422"/>
      <c r="G1100" s="2">
        <f>+G1099+E1100-F1100</f>
        <v>682.9</v>
      </c>
    </row>
    <row r="1101" spans="2:7">
      <c r="B1101" s="422"/>
      <c r="C1101" s="422"/>
      <c r="G1101" s="2">
        <f>+G1100+E1101-F1101</f>
        <v>682.9</v>
      </c>
    </row>
    <row r="1102" spans="2:7">
      <c r="B1102" s="422"/>
      <c r="C1102" s="422"/>
      <c r="G1102" s="2">
        <f>+G1101+E1102-F1102</f>
        <v>682.9</v>
      </c>
    </row>
    <row r="1103" spans="2:7">
      <c r="B1103" s="422"/>
      <c r="C1103" s="422"/>
      <c r="G1103" s="2">
        <f>+G1102+E1103-F1103</f>
        <v>682.9</v>
      </c>
    </row>
    <row r="1104" spans="2:7">
      <c r="B1104" s="422"/>
      <c r="C1104" s="422"/>
      <c r="G1104" s="2">
        <f>+G1103+E1104-F1104</f>
        <v>682.9</v>
      </c>
    </row>
    <row r="1105" spans="2:7">
      <c r="B1105" s="422"/>
      <c r="C1105" s="422"/>
      <c r="G1105" s="2">
        <f>+G1104+E1105-F1105</f>
        <v>682.9</v>
      </c>
    </row>
    <row r="1106" spans="2:7">
      <c r="B1106" s="422"/>
      <c r="C1106" s="422"/>
      <c r="G1106" s="2">
        <f>+G1105+E1106-F1106</f>
        <v>682.9</v>
      </c>
    </row>
    <row r="1107" spans="2:7">
      <c r="B1107" s="422"/>
      <c r="C1107" s="422"/>
      <c r="G1107" s="2">
        <f>+G1106+E1107-F1107</f>
        <v>682.9</v>
      </c>
    </row>
    <row r="1108" spans="2:7">
      <c r="B1108" s="422"/>
      <c r="C1108" s="422"/>
      <c r="G1108" s="2">
        <f>+G1107+E1108-F1108</f>
        <v>682.9</v>
      </c>
    </row>
    <row r="1109" spans="2:7">
      <c r="B1109" s="422"/>
      <c r="C1109" s="422"/>
      <c r="G1109" s="2">
        <f>+G1108+E1109-F1109</f>
        <v>682.9</v>
      </c>
    </row>
    <row r="1110" spans="2:7">
      <c r="B1110" s="422"/>
      <c r="C1110" s="422"/>
      <c r="G1110" s="2">
        <f>+G1109+E1110-F1110</f>
        <v>682.9</v>
      </c>
    </row>
    <row r="1111" spans="2:7">
      <c r="B1111" s="422"/>
      <c r="C1111" s="422"/>
      <c r="G1111" s="2">
        <f>+G1110+E1111-F1111</f>
        <v>682.9</v>
      </c>
    </row>
    <row r="1112" spans="2:7">
      <c r="B1112" s="422"/>
      <c r="C1112" s="422"/>
      <c r="G1112" s="2">
        <f>+G1111+E1112-F1112</f>
        <v>682.9</v>
      </c>
    </row>
    <row r="1113" spans="2:7">
      <c r="B1113" s="422"/>
      <c r="C1113" s="422"/>
      <c r="G1113" s="2">
        <f>+G1112+E1113-F1113</f>
        <v>682.9</v>
      </c>
    </row>
    <row r="1114" spans="2:7">
      <c r="B1114" s="422"/>
      <c r="C1114" s="422"/>
      <c r="G1114" s="2">
        <f>+G1113+E1114-F1114</f>
        <v>682.9</v>
      </c>
    </row>
    <row r="1115" spans="2:7">
      <c r="B1115" s="422"/>
      <c r="C1115" s="422"/>
      <c r="G1115" s="2">
        <f>+G1114+E1115-F1115</f>
        <v>682.9</v>
      </c>
    </row>
    <row r="1116" spans="2:7">
      <c r="B1116" s="422"/>
      <c r="C1116" s="422"/>
      <c r="G1116" s="2">
        <f>+G1115+E1116-F1116</f>
        <v>682.9</v>
      </c>
    </row>
    <row r="1117" spans="2:7">
      <c r="B1117" s="422"/>
      <c r="C1117" s="422"/>
      <c r="G1117" s="2">
        <f>+G1116+E1117-F1117</f>
        <v>682.9</v>
      </c>
    </row>
    <row r="1118" spans="2:7">
      <c r="B1118" s="422"/>
      <c r="C1118" s="422"/>
      <c r="G1118" s="2">
        <f>+G1117+E1118-F1118</f>
        <v>682.9</v>
      </c>
    </row>
    <row r="1119" spans="2:7">
      <c r="B1119" s="422"/>
      <c r="C1119" s="422"/>
      <c r="G1119" s="2">
        <f>+G1118+E1119-F1119</f>
        <v>682.9</v>
      </c>
    </row>
    <row r="1120" spans="2:7">
      <c r="B1120" s="422"/>
      <c r="C1120" s="422"/>
      <c r="G1120" s="2">
        <f>+G1119+E1120-F1120</f>
        <v>682.9</v>
      </c>
    </row>
    <row r="1121" spans="2:7">
      <c r="B1121" s="422"/>
      <c r="C1121" s="422"/>
      <c r="G1121" s="2">
        <f>+G1120+E1121-F1121</f>
        <v>682.9</v>
      </c>
    </row>
    <row r="1122" spans="2:7">
      <c r="B1122" s="422"/>
      <c r="C1122" s="422"/>
      <c r="G1122" s="2">
        <f>+G1121+E1122-F1122</f>
        <v>682.9</v>
      </c>
    </row>
    <row r="1123" spans="2:7">
      <c r="B1123" s="422"/>
      <c r="C1123" s="422"/>
      <c r="G1123" s="2">
        <f>+G1122+E1123-F1123</f>
        <v>682.9</v>
      </c>
    </row>
    <row r="1124" spans="2:7">
      <c r="B1124" s="422"/>
      <c r="C1124" s="422"/>
      <c r="G1124" s="2">
        <f>+G1123+E1124-F1124</f>
        <v>682.9</v>
      </c>
    </row>
    <row r="1125" spans="2:7">
      <c r="B1125" s="422"/>
      <c r="C1125" s="422"/>
      <c r="G1125" s="2">
        <f>+G1124+E1125-F1125</f>
        <v>682.9</v>
      </c>
    </row>
    <row r="1126" spans="2:7">
      <c r="B1126" s="422"/>
      <c r="C1126" s="422"/>
      <c r="G1126" s="2">
        <f>+G1125+E1126-F1126</f>
        <v>682.9</v>
      </c>
    </row>
    <row r="1127" spans="2:7">
      <c r="B1127" s="422"/>
      <c r="C1127" s="422"/>
      <c r="G1127" s="2">
        <f>+G1126+E1127-F1127</f>
        <v>682.9</v>
      </c>
    </row>
    <row r="1128" spans="2:7">
      <c r="B1128" s="422"/>
      <c r="C1128" s="422"/>
      <c r="G1128" s="2">
        <f>+G1127+E1128-F1128</f>
        <v>682.9</v>
      </c>
    </row>
    <row r="1129" spans="2:7">
      <c r="B1129" s="422"/>
      <c r="C1129" s="422"/>
      <c r="G1129" s="2">
        <f>+G1128+E1129-F1129</f>
        <v>682.9</v>
      </c>
    </row>
    <row r="1130" spans="2:7">
      <c r="B1130" s="422"/>
      <c r="C1130" s="422"/>
      <c r="G1130" s="2">
        <f>+G1129+E1130-F1130</f>
        <v>682.9</v>
      </c>
    </row>
    <row r="1131" spans="2:7">
      <c r="B1131" s="422"/>
      <c r="C1131" s="422"/>
      <c r="G1131" s="2">
        <f>+G1130+E1131-F1131</f>
        <v>682.9</v>
      </c>
    </row>
    <row r="1132" spans="2:7">
      <c r="B1132" s="422"/>
      <c r="C1132" s="422"/>
      <c r="G1132" s="2">
        <f>+G1131+E1132-F1132</f>
        <v>682.9</v>
      </c>
    </row>
    <row r="1133" spans="2:7">
      <c r="B1133" s="422"/>
      <c r="C1133" s="422"/>
      <c r="G1133" s="2">
        <f>+G1132+E1133-F1133</f>
        <v>682.9</v>
      </c>
    </row>
    <row r="1134" spans="2:7">
      <c r="B1134" s="422"/>
      <c r="C1134" s="422"/>
      <c r="G1134" s="2">
        <f>+G1133+E1134-F1134</f>
        <v>682.9</v>
      </c>
    </row>
    <row r="1135" spans="2:7">
      <c r="B1135" s="422"/>
      <c r="C1135" s="422"/>
      <c r="G1135" s="2">
        <f>+G1134+E1135-F1135</f>
        <v>682.9</v>
      </c>
    </row>
    <row r="1136" spans="2:7">
      <c r="B1136" s="422"/>
      <c r="C1136" s="422"/>
      <c r="G1136" s="2">
        <f>+G1135+E1136-F1136</f>
        <v>682.9</v>
      </c>
    </row>
    <row r="1137" spans="2:7">
      <c r="B1137" s="422"/>
      <c r="C1137" s="422"/>
      <c r="G1137" s="2">
        <f>+G1136+E1137-F1137</f>
        <v>682.9</v>
      </c>
    </row>
    <row r="1138" spans="2:7">
      <c r="B1138" s="422"/>
      <c r="C1138" s="422"/>
      <c r="G1138" s="2">
        <f>+G1137+E1138-F1138</f>
        <v>682.9</v>
      </c>
    </row>
    <row r="1139" spans="2:7">
      <c r="B1139" s="422"/>
      <c r="C1139" s="422"/>
      <c r="G1139" s="2">
        <f>+G1138+E1139-F1139</f>
        <v>682.9</v>
      </c>
    </row>
    <row r="1140" spans="2:7">
      <c r="B1140" s="422"/>
      <c r="C1140" s="422"/>
      <c r="G1140" s="2">
        <f>+G1139+E1140-F1140</f>
        <v>682.9</v>
      </c>
    </row>
    <row r="1141" spans="2:7">
      <c r="B1141" s="422"/>
      <c r="C1141" s="422"/>
      <c r="G1141" s="2">
        <f>+G1140+E1141-F1141</f>
        <v>682.9</v>
      </c>
    </row>
    <row r="1142" spans="2:7">
      <c r="B1142" s="422"/>
      <c r="C1142" s="422"/>
      <c r="G1142" s="2">
        <f>+G1141+E1142-F1142</f>
        <v>682.9</v>
      </c>
    </row>
    <row r="1143" spans="2:7">
      <c r="B1143" s="422"/>
      <c r="C1143" s="422"/>
      <c r="G1143" s="2">
        <f>+G1142+E1143-F1143</f>
        <v>682.9</v>
      </c>
    </row>
    <row r="1144" spans="2:7">
      <c r="B1144" s="422"/>
      <c r="C1144" s="422"/>
      <c r="G1144" s="2">
        <f>+G1143+E1144-F1144</f>
        <v>682.9</v>
      </c>
    </row>
    <row r="1145" spans="2:7">
      <c r="B1145" s="422"/>
      <c r="C1145" s="422"/>
      <c r="G1145" s="2">
        <f>+G1144+E1145-F1145</f>
        <v>682.9</v>
      </c>
    </row>
    <row r="1146" spans="2:7">
      <c r="B1146" s="422"/>
      <c r="C1146" s="422"/>
      <c r="G1146" s="2">
        <f>+G1145+E1146-F1146</f>
        <v>682.9</v>
      </c>
    </row>
    <row r="1147" spans="2:7">
      <c r="B1147" s="422"/>
      <c r="C1147" s="422"/>
      <c r="G1147" s="2">
        <f>+G1146+E1147-F1147</f>
        <v>682.9</v>
      </c>
    </row>
    <row r="1148" spans="2:7">
      <c r="B1148" s="422"/>
      <c r="C1148" s="422"/>
      <c r="G1148" s="2">
        <f>+G1147+E1148-F1148</f>
        <v>682.9</v>
      </c>
    </row>
    <row r="1149" spans="2:7">
      <c r="B1149" s="422"/>
      <c r="C1149" s="422"/>
      <c r="G1149" s="2">
        <f>+G1148+E1149-F1149</f>
        <v>682.9</v>
      </c>
    </row>
    <row r="1150" spans="2:7">
      <c r="B1150" s="422"/>
      <c r="C1150" s="422"/>
      <c r="G1150" s="2">
        <f>+G1149+E1150-F1150</f>
        <v>682.9</v>
      </c>
    </row>
    <row r="1151" spans="2:7">
      <c r="B1151" s="422"/>
      <c r="C1151" s="422"/>
      <c r="G1151" s="2">
        <f>+G1150+E1151-F1151</f>
        <v>682.9</v>
      </c>
    </row>
    <row r="1152" spans="2:7">
      <c r="B1152" s="422"/>
      <c r="C1152" s="422"/>
      <c r="G1152" s="2">
        <f>+G1151+E1152-F1152</f>
        <v>682.9</v>
      </c>
    </row>
    <row r="1153" spans="2:7">
      <c r="B1153" s="422"/>
      <c r="C1153" s="422"/>
      <c r="G1153" s="2">
        <f>+G1152+E1153-F1153</f>
        <v>682.9</v>
      </c>
    </row>
    <row r="1154" spans="2:7">
      <c r="B1154" s="422"/>
      <c r="C1154" s="422"/>
      <c r="G1154" s="2">
        <f>+G1153+E1154-F1154</f>
        <v>682.9</v>
      </c>
    </row>
    <row r="1155" spans="2:7">
      <c r="B1155" s="422"/>
      <c r="C1155" s="422"/>
      <c r="G1155" s="2">
        <f>+G1154+E1155-F1155</f>
        <v>682.9</v>
      </c>
    </row>
    <row r="1156" spans="2:7">
      <c r="B1156" s="422"/>
      <c r="C1156" s="422"/>
      <c r="G1156" s="2">
        <f>+G1155+E1156-F1156</f>
        <v>682.9</v>
      </c>
    </row>
    <row r="1157" spans="2:7">
      <c r="B1157" s="422"/>
      <c r="C1157" s="422"/>
      <c r="G1157" s="2">
        <f>+G1156+E1157-F1157</f>
        <v>682.9</v>
      </c>
    </row>
    <row r="1158" spans="2:7">
      <c r="B1158" s="422"/>
      <c r="C1158" s="422"/>
      <c r="G1158" s="2">
        <f>+G1157+E1158-F1158</f>
        <v>682.9</v>
      </c>
    </row>
    <row r="1159" spans="2:7">
      <c r="B1159" s="422"/>
      <c r="C1159" s="422"/>
      <c r="G1159" s="2">
        <f>+G1158+E1159-F1159</f>
        <v>682.9</v>
      </c>
    </row>
    <row r="1160" spans="2:7">
      <c r="B1160" s="422"/>
      <c r="C1160" s="422"/>
      <c r="G1160" s="2">
        <f>+G1159+E1160-F1160</f>
        <v>682.9</v>
      </c>
    </row>
    <row r="1161" spans="2:7">
      <c r="B1161" s="422"/>
      <c r="C1161" s="422"/>
      <c r="G1161" s="2">
        <f>+G1160+E1161-F1161</f>
        <v>682.9</v>
      </c>
    </row>
    <row r="1162" spans="2:7">
      <c r="B1162" s="422"/>
      <c r="C1162" s="422"/>
      <c r="G1162" s="2">
        <f>+G1161+E1162-F1162</f>
        <v>682.9</v>
      </c>
    </row>
    <row r="1163" spans="2:7">
      <c r="B1163" s="422"/>
      <c r="C1163" s="422"/>
      <c r="G1163" s="2">
        <f>+G1162+E1163-F1163</f>
        <v>682.9</v>
      </c>
    </row>
    <row r="1164" spans="2:7">
      <c r="B1164" s="422"/>
      <c r="C1164" s="422"/>
      <c r="G1164" s="2">
        <f>+G1163+E1164-F1164</f>
        <v>682.9</v>
      </c>
    </row>
    <row r="1165" spans="2:7">
      <c r="B1165" s="422"/>
      <c r="C1165" s="422"/>
      <c r="G1165" s="2">
        <f>+G1164+E1165-F1165</f>
        <v>682.9</v>
      </c>
    </row>
    <row r="1166" spans="2:7">
      <c r="B1166" s="422"/>
      <c r="C1166" s="422"/>
      <c r="G1166" s="2">
        <f>+G1165+E1166-F1166</f>
        <v>682.9</v>
      </c>
    </row>
    <row r="1167" spans="2:7">
      <c r="B1167" s="422"/>
      <c r="C1167" s="422"/>
      <c r="G1167" s="2">
        <f>+G1166+E1167-F1167</f>
        <v>682.9</v>
      </c>
    </row>
    <row r="1168" spans="2:7">
      <c r="B1168" s="422"/>
      <c r="C1168" s="422"/>
      <c r="G1168" s="2">
        <f>+G1167+E1168-F1168</f>
        <v>682.9</v>
      </c>
    </row>
    <row r="1169" spans="2:7">
      <c r="B1169" s="422"/>
      <c r="C1169" s="422"/>
      <c r="G1169" s="2">
        <f>+G1168+E1169-F1169</f>
        <v>682.9</v>
      </c>
    </row>
    <row r="1170" spans="2:7">
      <c r="B1170" s="422"/>
      <c r="C1170" s="422"/>
      <c r="G1170" s="2">
        <f>+G1169+E1170-F1170</f>
        <v>682.9</v>
      </c>
    </row>
    <row r="1171" spans="2:7">
      <c r="B1171" s="422"/>
      <c r="C1171" s="422"/>
      <c r="G1171" s="2">
        <f>+G1170+E1171-F1171</f>
        <v>682.9</v>
      </c>
    </row>
    <row r="1172" spans="2:7">
      <c r="B1172" s="422"/>
      <c r="C1172" s="422"/>
      <c r="G1172" s="2">
        <f>+G1171+E1172-F1172</f>
        <v>682.9</v>
      </c>
    </row>
    <row r="1173" spans="2:7">
      <c r="B1173" s="422"/>
      <c r="C1173" s="422"/>
      <c r="G1173" s="2">
        <f>+G1172+E1173-F1173</f>
        <v>682.9</v>
      </c>
    </row>
    <row r="1174" spans="2:7">
      <c r="B1174" s="422"/>
      <c r="C1174" s="422"/>
      <c r="G1174" s="2">
        <f>+G1173+E1174-F1174</f>
        <v>682.9</v>
      </c>
    </row>
    <row r="1175" spans="2:7">
      <c r="B1175" s="422"/>
      <c r="C1175" s="422"/>
      <c r="G1175" s="2">
        <f>+G1174+E1175-F1175</f>
        <v>682.9</v>
      </c>
    </row>
    <row r="1176" spans="2:7">
      <c r="B1176" s="422"/>
      <c r="C1176" s="422"/>
      <c r="G1176" s="2">
        <f>+G1175+E1176-F1176</f>
        <v>682.9</v>
      </c>
    </row>
    <row r="1177" spans="2:7">
      <c r="B1177" s="422"/>
      <c r="C1177" s="422"/>
      <c r="G1177" s="2">
        <f>+G1176+E1177-F1177</f>
        <v>682.9</v>
      </c>
    </row>
    <row r="1178" spans="2:7">
      <c r="B1178" s="422"/>
      <c r="C1178" s="422"/>
      <c r="G1178" s="2">
        <f>+G1177+E1178-F1178</f>
        <v>682.9</v>
      </c>
    </row>
    <row r="1179" spans="2:7">
      <c r="B1179" s="422"/>
      <c r="C1179" s="422"/>
      <c r="G1179" s="2">
        <f>+G1178+E1179-F1179</f>
        <v>682.9</v>
      </c>
    </row>
    <row r="1180" spans="2:7">
      <c r="B1180" s="422"/>
      <c r="C1180" s="422"/>
      <c r="G1180" s="2">
        <f>+G1179+E1180-F1180</f>
        <v>682.9</v>
      </c>
    </row>
    <row r="1181" spans="2:7">
      <c r="B1181" s="422"/>
      <c r="C1181" s="422"/>
      <c r="G1181" s="2">
        <f>+G1180+E1181-F1181</f>
        <v>682.9</v>
      </c>
    </row>
    <row r="1182" spans="2:7">
      <c r="B1182" s="422"/>
      <c r="C1182" s="422"/>
      <c r="G1182" s="2">
        <f>+G1181+E1182-F1182</f>
        <v>682.9</v>
      </c>
    </row>
    <row r="1183" spans="2:7">
      <c r="B1183" s="422"/>
      <c r="C1183" s="422"/>
      <c r="G1183" s="2">
        <f>+G1182+E1183-F1183</f>
        <v>682.9</v>
      </c>
    </row>
    <row r="1184" spans="2:7">
      <c r="B1184" s="422"/>
      <c r="C1184" s="422"/>
      <c r="G1184" s="2">
        <f>+G1183+E1184-F1184</f>
        <v>682.9</v>
      </c>
    </row>
    <row r="1185" spans="2:7">
      <c r="B1185" s="422"/>
      <c r="C1185" s="422"/>
      <c r="G1185" s="2">
        <f>+G1184+E1185-F1185</f>
        <v>682.9</v>
      </c>
    </row>
    <row r="1186" spans="2:7">
      <c r="B1186" s="422"/>
      <c r="C1186" s="422"/>
      <c r="G1186" s="2">
        <f>+G1185+E1186-F1186</f>
        <v>682.9</v>
      </c>
    </row>
    <row r="1187" spans="2:7">
      <c r="B1187" s="422"/>
      <c r="C1187" s="422"/>
      <c r="G1187" s="2">
        <f>+G1186+E1187-F1187</f>
        <v>682.9</v>
      </c>
    </row>
    <row r="1188" spans="2:7">
      <c r="B1188" s="422"/>
      <c r="C1188" s="422"/>
      <c r="G1188" s="2">
        <f>+G1187+E1188-F1188</f>
        <v>682.9</v>
      </c>
    </row>
    <row r="1189" spans="2:7">
      <c r="B1189" s="422"/>
      <c r="C1189" s="422"/>
      <c r="G1189" s="2">
        <f>+G1188+E1189-F1189</f>
        <v>682.9</v>
      </c>
    </row>
    <row r="1190" spans="2:7">
      <c r="B1190" s="422"/>
      <c r="C1190" s="422"/>
      <c r="G1190" s="2">
        <f>+G1189+E1190-F1190</f>
        <v>682.9</v>
      </c>
    </row>
    <row r="1191" spans="2:7">
      <c r="B1191" s="422"/>
      <c r="C1191" s="422"/>
      <c r="G1191" s="2">
        <f>+G1190+E1191-F1191</f>
        <v>682.9</v>
      </c>
    </row>
    <row r="1192" spans="2:7">
      <c r="B1192" s="422"/>
      <c r="C1192" s="422"/>
      <c r="G1192" s="2">
        <f>+G1191+E1192-F1192</f>
        <v>682.9</v>
      </c>
    </row>
    <row r="1193" spans="2:7">
      <c r="B1193" s="422"/>
      <c r="C1193" s="422"/>
      <c r="G1193" s="2">
        <f>+G1192+E1193-F1193</f>
        <v>682.9</v>
      </c>
    </row>
    <row r="1194" spans="2:7">
      <c r="B1194" s="422"/>
      <c r="C1194" s="422"/>
      <c r="G1194" s="2">
        <f>+G1193+E1194-F1194</f>
        <v>682.9</v>
      </c>
    </row>
    <row r="1195" spans="2:7">
      <c r="B1195" s="422"/>
      <c r="C1195" s="422"/>
      <c r="G1195" s="2">
        <f>+G1194+E1195-F1195</f>
        <v>682.9</v>
      </c>
    </row>
    <row r="1196" spans="2:7">
      <c r="B1196" s="422"/>
      <c r="C1196" s="422"/>
      <c r="G1196" s="2">
        <f>+G1195+E1196-F1196</f>
        <v>682.9</v>
      </c>
    </row>
    <row r="1197" spans="2:7">
      <c r="B1197" s="422"/>
      <c r="C1197" s="422"/>
      <c r="G1197" s="2">
        <f>+G1196+E1197-F1197</f>
        <v>682.9</v>
      </c>
    </row>
    <row r="1198" spans="2:7">
      <c r="B1198" s="422"/>
      <c r="C1198" s="422"/>
      <c r="G1198" s="2">
        <f>+G1197+E1198-F1198</f>
        <v>682.9</v>
      </c>
    </row>
    <row r="1199" spans="2:7">
      <c r="B1199" s="422"/>
      <c r="C1199" s="422"/>
      <c r="G1199" s="2">
        <f>+G1198+E1199-F1199</f>
        <v>682.9</v>
      </c>
    </row>
    <row r="1200" spans="2:7">
      <c r="B1200" s="422"/>
      <c r="C1200" s="422"/>
      <c r="G1200" s="2">
        <f>+G1199+E1200-F1200</f>
        <v>682.9</v>
      </c>
    </row>
    <row r="1201" spans="2:7">
      <c r="B1201" s="422"/>
      <c r="C1201" s="422"/>
      <c r="G1201" s="2">
        <f>+G1200+E1201-F1201</f>
        <v>682.9</v>
      </c>
    </row>
    <row r="1202" spans="2:7">
      <c r="B1202" s="422"/>
      <c r="C1202" s="422"/>
      <c r="G1202" s="2">
        <f>+G1201+E1202-F1202</f>
        <v>682.9</v>
      </c>
    </row>
    <row r="1203" spans="2:7">
      <c r="B1203" s="422"/>
      <c r="C1203" s="422"/>
      <c r="G1203" s="2">
        <f>+G1202+E1203-F1203</f>
        <v>682.9</v>
      </c>
    </row>
    <row r="1204" spans="2:7">
      <c r="B1204" s="422"/>
      <c r="C1204" s="422"/>
      <c r="G1204" s="2">
        <f>+G1203+E1204-F1204</f>
        <v>682.9</v>
      </c>
    </row>
    <row r="1205" spans="2:7">
      <c r="B1205" s="422"/>
      <c r="C1205" s="422"/>
      <c r="G1205" s="2">
        <f>+G1204+E1205-F1205</f>
        <v>682.9</v>
      </c>
    </row>
    <row r="1206" spans="2:7">
      <c r="B1206" s="422"/>
      <c r="C1206" s="422"/>
      <c r="G1206" s="2">
        <f>+G1205+E1206-F1206</f>
        <v>682.9</v>
      </c>
    </row>
    <row r="1207" spans="2:7">
      <c r="B1207" s="422"/>
      <c r="C1207" s="422"/>
      <c r="G1207" s="2">
        <f>+G1206+E1207-F1207</f>
        <v>682.9</v>
      </c>
    </row>
    <row r="1208" spans="2:7">
      <c r="B1208" s="422"/>
      <c r="C1208" s="422"/>
      <c r="G1208" s="2">
        <f>+G1207+E1208-F1208</f>
        <v>682.9</v>
      </c>
    </row>
    <row r="1209" spans="2:7">
      <c r="B1209" s="422"/>
      <c r="C1209" s="422"/>
      <c r="G1209" s="2">
        <f>+G1208+E1209-F1209</f>
        <v>682.9</v>
      </c>
    </row>
    <row r="1210" spans="2:7">
      <c r="B1210" s="422"/>
      <c r="C1210" s="422"/>
      <c r="G1210" s="2">
        <f>+G1209+E1210-F1210</f>
        <v>682.9</v>
      </c>
    </row>
    <row r="1211" spans="2:7">
      <c r="B1211" s="422"/>
      <c r="C1211" s="422"/>
      <c r="G1211" s="2">
        <f>+G1210+E1211-F1211</f>
        <v>682.9</v>
      </c>
    </row>
    <row r="1212" spans="2:7">
      <c r="B1212" s="422"/>
      <c r="C1212" s="422"/>
      <c r="G1212" s="2">
        <f>+G1211+E1212-F1212</f>
        <v>682.9</v>
      </c>
    </row>
    <row r="1213" spans="2:7">
      <c r="B1213" s="422"/>
      <c r="C1213" s="422"/>
      <c r="G1213" s="2">
        <f>+G1212+E1213-F1213</f>
        <v>682.9</v>
      </c>
    </row>
    <row r="1214" spans="2:7">
      <c r="B1214" s="422"/>
      <c r="C1214" s="422"/>
      <c r="G1214" s="2">
        <f>+G1213+E1214-F1214</f>
        <v>682.9</v>
      </c>
    </row>
    <row r="1215" spans="2:7">
      <c r="B1215" s="422"/>
      <c r="C1215" s="422"/>
      <c r="G1215" s="2">
        <f>+G1214+E1215-F1215</f>
        <v>682.9</v>
      </c>
    </row>
    <row r="1216" spans="2:7">
      <c r="B1216" s="422"/>
      <c r="C1216" s="422"/>
      <c r="G1216" s="2">
        <f>+G1215+E1216-F1216</f>
        <v>682.9</v>
      </c>
    </row>
    <row r="1217" spans="2:7">
      <c r="B1217" s="422"/>
      <c r="C1217" s="422"/>
      <c r="G1217" s="2">
        <f>+G1216+E1217-F1217</f>
        <v>682.9</v>
      </c>
    </row>
    <row r="1218" spans="2:7">
      <c r="B1218" s="422"/>
      <c r="C1218" s="422"/>
      <c r="G1218" s="2">
        <f>+G1217+E1218-F1218</f>
        <v>682.9</v>
      </c>
    </row>
    <row r="1219" spans="2:7">
      <c r="B1219" s="422"/>
      <c r="C1219" s="422"/>
      <c r="G1219" s="2">
        <f>+G1218+E1219-F1219</f>
        <v>682.9</v>
      </c>
    </row>
    <row r="1220" spans="2:7">
      <c r="B1220" s="422"/>
      <c r="C1220" s="422"/>
      <c r="G1220" s="2">
        <f>+G1219+E1220-F1220</f>
        <v>682.9</v>
      </c>
    </row>
    <row r="1221" spans="2:7">
      <c r="B1221" s="422"/>
      <c r="C1221" s="422"/>
      <c r="G1221" s="2">
        <f>+G1220+E1221-F1221</f>
        <v>682.9</v>
      </c>
    </row>
    <row r="1222" spans="2:7">
      <c r="B1222" s="422"/>
      <c r="C1222" s="422"/>
      <c r="G1222" s="2">
        <f>+G1221+E1222-F1222</f>
        <v>682.9</v>
      </c>
    </row>
    <row r="1223" spans="2:7">
      <c r="B1223" s="422"/>
      <c r="C1223" s="422"/>
      <c r="G1223" s="2">
        <f>+G1222+E1223-F1223</f>
        <v>682.9</v>
      </c>
    </row>
    <row r="1224" spans="2:7">
      <c r="B1224" s="422"/>
      <c r="C1224" s="422"/>
      <c r="G1224" s="2">
        <f>+G1223+E1224-F1224</f>
        <v>682.9</v>
      </c>
    </row>
    <row r="1225" spans="2:7">
      <c r="B1225" s="422"/>
      <c r="C1225" s="422"/>
      <c r="G1225" s="2">
        <f>+G1224+E1225-F1225</f>
        <v>682.9</v>
      </c>
    </row>
    <row r="1226" spans="2:7">
      <c r="B1226" s="422"/>
      <c r="C1226" s="422"/>
      <c r="G1226" s="2">
        <f>+G1225+E1226-F1226</f>
        <v>682.9</v>
      </c>
    </row>
    <row r="1227" spans="2:7">
      <c r="B1227" s="422"/>
      <c r="C1227" s="422"/>
      <c r="G1227" s="2">
        <f>+G1226+E1227-F1227</f>
        <v>682.9</v>
      </c>
    </row>
    <row r="1228" spans="2:7">
      <c r="B1228" s="422"/>
      <c r="C1228" s="422"/>
      <c r="G1228" s="2">
        <f>+G1227+E1228-F1228</f>
        <v>682.9</v>
      </c>
    </row>
    <row r="1229" spans="2:7">
      <c r="B1229" s="422"/>
      <c r="C1229" s="422"/>
      <c r="G1229" s="2">
        <f>+G1228+E1229-F1229</f>
        <v>682.9</v>
      </c>
    </row>
    <row r="1230" spans="2:7">
      <c r="B1230" s="422"/>
      <c r="C1230" s="422"/>
      <c r="G1230" s="2">
        <f>+G1229+E1230-F1230</f>
        <v>682.9</v>
      </c>
    </row>
    <row r="1231" spans="2:7">
      <c r="B1231" s="422"/>
      <c r="C1231" s="422"/>
      <c r="G1231" s="2">
        <f>+G1230+E1231-F1231</f>
        <v>682.9</v>
      </c>
    </row>
    <row r="1232" spans="2:7">
      <c r="B1232" s="422"/>
      <c r="C1232" s="422"/>
      <c r="G1232" s="2">
        <f>+G1231+E1232-F1232</f>
        <v>682.9</v>
      </c>
    </row>
    <row r="1233" spans="2:7">
      <c r="B1233" s="422"/>
      <c r="C1233" s="422"/>
      <c r="G1233" s="2">
        <f>+G1232+E1233-F1233</f>
        <v>682.9</v>
      </c>
    </row>
    <row r="1234" spans="2:7">
      <c r="B1234" s="422"/>
      <c r="C1234" s="422"/>
      <c r="G1234" s="2">
        <f>+G1233+E1234-F1234</f>
        <v>682.9</v>
      </c>
    </row>
    <row r="1235" spans="2:7">
      <c r="B1235" s="422"/>
      <c r="C1235" s="422"/>
      <c r="G1235" s="2">
        <f>+G1234+E1235-F1235</f>
        <v>682.9</v>
      </c>
    </row>
    <row r="1236" spans="2:7">
      <c r="B1236" s="422"/>
      <c r="C1236" s="422"/>
      <c r="G1236" s="2">
        <f>+G1235+E1236-F1236</f>
        <v>682.9</v>
      </c>
    </row>
    <row r="1237" spans="2:7">
      <c r="B1237" s="422"/>
      <c r="C1237" s="422"/>
      <c r="G1237" s="2">
        <f>+G1236+E1237-F1237</f>
        <v>682.9</v>
      </c>
    </row>
    <row r="1238" spans="2:7">
      <c r="B1238" s="422"/>
      <c r="C1238" s="422"/>
      <c r="G1238" s="2">
        <f>+G1237+E1238-F1238</f>
        <v>682.9</v>
      </c>
    </row>
    <row r="1239" spans="2:7">
      <c r="B1239" s="422"/>
      <c r="C1239" s="422"/>
      <c r="G1239" s="2">
        <f>+G1238+E1239-F1239</f>
        <v>682.9</v>
      </c>
    </row>
    <row r="1240" spans="2:7">
      <c r="B1240" s="422"/>
      <c r="C1240" s="422"/>
      <c r="G1240" s="2">
        <f>+G1239+E1240-F1240</f>
        <v>682.9</v>
      </c>
    </row>
    <row r="1241" spans="2:7">
      <c r="B1241" s="422"/>
      <c r="C1241" s="422"/>
      <c r="G1241" s="2">
        <f>+G1240+E1241-F1241</f>
        <v>682.9</v>
      </c>
    </row>
    <row r="1242" spans="2:7">
      <c r="B1242" s="422"/>
      <c r="C1242" s="422"/>
      <c r="G1242" s="2">
        <f>+G1241+E1242-F1242</f>
        <v>682.9</v>
      </c>
    </row>
    <row r="1243" spans="2:7">
      <c r="B1243" s="422"/>
      <c r="C1243" s="422"/>
      <c r="G1243" s="2">
        <f>+G1242+E1243-F1243</f>
        <v>682.9</v>
      </c>
    </row>
    <row r="1244" spans="2:7">
      <c r="B1244" s="422"/>
      <c r="C1244" s="422"/>
      <c r="G1244" s="2">
        <f>+G1243+E1244-F1244</f>
        <v>682.9</v>
      </c>
    </row>
    <row r="1245" spans="2:7">
      <c r="B1245" s="422"/>
      <c r="C1245" s="422"/>
      <c r="G1245" s="2">
        <f>+G1244+E1245-F1245</f>
        <v>682.9</v>
      </c>
    </row>
    <row r="1246" spans="2:7">
      <c r="B1246" s="422"/>
      <c r="C1246" s="422"/>
      <c r="G1246" s="2">
        <f>+G1245+E1246-F1246</f>
        <v>682.9</v>
      </c>
    </row>
    <row r="1247" spans="2:7">
      <c r="B1247" s="422"/>
      <c r="C1247" s="422"/>
      <c r="G1247" s="2">
        <f>+G1246+E1247-F1247</f>
        <v>682.9</v>
      </c>
    </row>
    <row r="1248" spans="2:7">
      <c r="B1248" s="422"/>
      <c r="C1248" s="422"/>
      <c r="G1248" s="2">
        <f>+G1247+E1248-F1248</f>
        <v>682.9</v>
      </c>
    </row>
    <row r="1249" spans="2:7">
      <c r="B1249" s="422"/>
      <c r="C1249" s="422"/>
      <c r="G1249" s="2">
        <f>+G1248+E1249-F1249</f>
        <v>682.9</v>
      </c>
    </row>
    <row r="1250" spans="2:7">
      <c r="B1250" s="422"/>
      <c r="C1250" s="422"/>
      <c r="G1250" s="2">
        <f>+G1249+E1250-F1250</f>
        <v>682.9</v>
      </c>
    </row>
    <row r="1251" spans="2:7">
      <c r="B1251" s="422"/>
      <c r="C1251" s="422"/>
      <c r="G1251" s="2">
        <f>+G1250+E1251-F1251</f>
        <v>682.9</v>
      </c>
    </row>
    <row r="1252" spans="2:7">
      <c r="B1252" s="422"/>
      <c r="C1252" s="422"/>
      <c r="G1252" s="2">
        <f>+G1251+E1252-F1252</f>
        <v>682.9</v>
      </c>
    </row>
    <row r="1253" spans="2:7">
      <c r="B1253" s="422"/>
      <c r="C1253" s="422"/>
      <c r="G1253" s="2">
        <f>+G1252+E1253-F1253</f>
        <v>682.9</v>
      </c>
    </row>
    <row r="1254" spans="2:7">
      <c r="B1254" s="422"/>
      <c r="C1254" s="422"/>
      <c r="G1254" s="2">
        <f>+G1253+E1254-F1254</f>
        <v>682.9</v>
      </c>
    </row>
    <row r="1255" spans="2:7">
      <c r="B1255" s="422"/>
      <c r="C1255" s="422"/>
      <c r="G1255" s="2">
        <f>+G1254+E1255-F1255</f>
        <v>682.9</v>
      </c>
    </row>
    <row r="1256" spans="2:7">
      <c r="B1256" s="422"/>
      <c r="C1256" s="422"/>
      <c r="G1256" s="2">
        <f>+G1255+E1256-F1256</f>
        <v>682.9</v>
      </c>
    </row>
    <row r="1257" spans="2:7">
      <c r="B1257" s="422"/>
      <c r="C1257" s="422"/>
      <c r="G1257" s="2">
        <f>+G1256+E1257-F1257</f>
        <v>682.9</v>
      </c>
    </row>
    <row r="1258" spans="2:7">
      <c r="B1258" s="422"/>
      <c r="C1258" s="422"/>
      <c r="G1258" s="2">
        <f>+G1257+E1258-F1258</f>
        <v>682.9</v>
      </c>
    </row>
    <row r="1259" spans="2:7">
      <c r="B1259" s="422"/>
      <c r="C1259" s="422"/>
      <c r="G1259" s="2">
        <f>+G1258+E1259-F1259</f>
        <v>682.9</v>
      </c>
    </row>
    <row r="1260" spans="2:7">
      <c r="B1260" s="422"/>
      <c r="C1260" s="422"/>
      <c r="G1260" s="2">
        <f>+G1259+E1260-F1260</f>
        <v>682.9</v>
      </c>
    </row>
    <row r="1261" spans="2:7">
      <c r="B1261" s="422"/>
      <c r="C1261" s="422"/>
      <c r="G1261" s="2">
        <f>+G1260+E1261-F1261</f>
        <v>682.9</v>
      </c>
    </row>
    <row r="1262" spans="2:7">
      <c r="B1262" s="422"/>
      <c r="C1262" s="422"/>
      <c r="G1262" s="2">
        <f>+G1261+E1262-F1262</f>
        <v>682.9</v>
      </c>
    </row>
    <row r="1263" spans="2:7">
      <c r="B1263" s="422"/>
      <c r="C1263" s="422"/>
      <c r="G1263" s="2">
        <f>+G1262+E1263-F1263</f>
        <v>682.9</v>
      </c>
    </row>
    <row r="1264" spans="2:7">
      <c r="B1264" s="422"/>
      <c r="C1264" s="422"/>
      <c r="G1264" s="2">
        <f>+G1263+E1264-F1264</f>
        <v>682.9</v>
      </c>
    </row>
    <row r="1265" spans="2:7">
      <c r="B1265" s="422"/>
      <c r="C1265" s="422"/>
      <c r="G1265" s="2">
        <f>+G1264+E1265-F1265</f>
        <v>682.9</v>
      </c>
    </row>
    <row r="1266" spans="2:7">
      <c r="B1266" s="422"/>
      <c r="C1266" s="422"/>
      <c r="G1266" s="2">
        <f>+G1265+E1266-F1266</f>
        <v>682.9</v>
      </c>
    </row>
    <row r="1267" spans="2:7">
      <c r="B1267" s="422"/>
      <c r="C1267" s="422"/>
      <c r="G1267" s="2">
        <f>+G1266+E1267-F1267</f>
        <v>682.9</v>
      </c>
    </row>
    <row r="1268" spans="2:7">
      <c r="B1268" s="422"/>
      <c r="C1268" s="422"/>
      <c r="G1268" s="2">
        <f>+G1267+E1268-F1268</f>
        <v>682.9</v>
      </c>
    </row>
    <row r="1269" spans="2:7">
      <c r="B1269" s="422"/>
      <c r="C1269" s="422"/>
      <c r="G1269" s="2">
        <f>+G1268+E1269-F1269</f>
        <v>682.9</v>
      </c>
    </row>
    <row r="1270" spans="2:7">
      <c r="B1270" s="422"/>
      <c r="C1270" s="422"/>
      <c r="G1270" s="2">
        <f>+G1269+E1270-F1270</f>
        <v>682.9</v>
      </c>
    </row>
    <row r="1271" spans="2:7">
      <c r="B1271" s="422"/>
      <c r="C1271" s="422"/>
      <c r="G1271" s="2">
        <f>+G1270+E1271-F1271</f>
        <v>682.9</v>
      </c>
    </row>
    <row r="1272" spans="2:7">
      <c r="B1272" s="422"/>
      <c r="C1272" s="422"/>
      <c r="G1272" s="2">
        <f>+G1271+E1272-F1272</f>
        <v>682.9</v>
      </c>
    </row>
    <row r="1273" spans="2:7">
      <c r="B1273" s="422"/>
      <c r="C1273" s="422"/>
      <c r="G1273" s="2">
        <f>+G1272+E1273-F1273</f>
        <v>682.9</v>
      </c>
    </row>
    <row r="1274" spans="2:7">
      <c r="B1274" s="422"/>
      <c r="C1274" s="422"/>
      <c r="G1274" s="2">
        <f>+G1273+E1274-F1274</f>
        <v>682.9</v>
      </c>
    </row>
    <row r="1275" spans="2:7">
      <c r="B1275" s="422"/>
      <c r="C1275" s="422"/>
      <c r="G1275" s="2">
        <f>+G1274+E1275-F1275</f>
        <v>682.9</v>
      </c>
    </row>
    <row r="1276" spans="2:7">
      <c r="B1276" s="422"/>
      <c r="C1276" s="422"/>
      <c r="G1276" s="2">
        <f>+G1275+E1276-F1276</f>
        <v>682.9</v>
      </c>
    </row>
    <row r="1277" spans="2:7">
      <c r="B1277" s="422"/>
      <c r="C1277" s="422"/>
      <c r="G1277" s="2">
        <f>+G1276+E1277-F1277</f>
        <v>682.9</v>
      </c>
    </row>
    <row r="1278" spans="2:7">
      <c r="B1278" s="422"/>
      <c r="C1278" s="422"/>
      <c r="G1278" s="2">
        <f>+G1277+E1278-F1278</f>
        <v>682.9</v>
      </c>
    </row>
    <row r="1279" spans="2:7">
      <c r="B1279" s="422"/>
      <c r="C1279" s="422"/>
      <c r="G1279" s="2">
        <f>+G1278+E1279-F1279</f>
        <v>682.9</v>
      </c>
    </row>
    <row r="1280" spans="2:7">
      <c r="B1280" s="422"/>
      <c r="C1280" s="422"/>
      <c r="G1280" s="2">
        <f>+G1279+E1280-F1280</f>
        <v>682.9</v>
      </c>
    </row>
    <row r="1281" spans="2:7">
      <c r="B1281" s="422"/>
      <c r="C1281" s="422"/>
      <c r="G1281" s="2">
        <f>+G1280+E1281-F1281</f>
        <v>682.9</v>
      </c>
    </row>
    <row r="1282" spans="2:7">
      <c r="B1282" s="422"/>
      <c r="C1282" s="422"/>
      <c r="G1282" s="2">
        <f>+G1281+E1282-F1282</f>
        <v>682.9</v>
      </c>
    </row>
    <row r="1283" spans="2:7">
      <c r="B1283" s="422"/>
      <c r="C1283" s="422"/>
      <c r="G1283" s="2">
        <f>+G1282+E1283-F1283</f>
        <v>682.9</v>
      </c>
    </row>
    <row r="1284" spans="2:7">
      <c r="B1284" s="422"/>
      <c r="C1284" s="422"/>
      <c r="G1284" s="2">
        <f>+G1283+E1284-F1284</f>
        <v>682.9</v>
      </c>
    </row>
    <row r="1285" spans="2:7">
      <c r="B1285" s="422"/>
      <c r="C1285" s="422"/>
      <c r="G1285" s="2">
        <f>+G1284+E1285-F1285</f>
        <v>682.9</v>
      </c>
    </row>
    <row r="1286" spans="2:7">
      <c r="B1286" s="422"/>
      <c r="C1286" s="422"/>
      <c r="G1286" s="2">
        <f>+G1285+E1286-F1286</f>
        <v>682.9</v>
      </c>
    </row>
    <row r="1287" spans="2:7">
      <c r="B1287" s="422"/>
      <c r="C1287" s="422"/>
      <c r="G1287" s="2">
        <f>+G1286+E1287-F1287</f>
        <v>682.9</v>
      </c>
    </row>
    <row r="1288" spans="2:7">
      <c r="B1288" s="422"/>
      <c r="C1288" s="422"/>
      <c r="G1288" s="2">
        <f>+G1287+E1288-F1288</f>
        <v>682.9</v>
      </c>
    </row>
    <row r="1289" spans="2:7">
      <c r="B1289" s="422"/>
      <c r="C1289" s="422"/>
      <c r="G1289" s="2">
        <f>+G1288+E1289-F1289</f>
        <v>682.9</v>
      </c>
    </row>
    <row r="1290" spans="2:7">
      <c r="B1290" s="422"/>
      <c r="C1290" s="422"/>
      <c r="G1290" s="2">
        <f>+G1289+E1290-F1290</f>
        <v>682.9</v>
      </c>
    </row>
    <row r="1291" spans="2:7">
      <c r="B1291" s="422"/>
      <c r="C1291" s="422"/>
      <c r="G1291" s="2">
        <f>+G1290+E1291-F1291</f>
        <v>682.9</v>
      </c>
    </row>
    <row r="1292" spans="2:7">
      <c r="B1292" s="422"/>
      <c r="C1292" s="422"/>
      <c r="G1292" s="2">
        <f>+G1291+E1292-F1292</f>
        <v>682.9</v>
      </c>
    </row>
    <row r="1293" spans="2:7">
      <c r="B1293" s="422"/>
      <c r="C1293" s="422"/>
      <c r="G1293" s="2">
        <f>+G1292+E1293-F1293</f>
        <v>682.9</v>
      </c>
    </row>
    <row r="1294" spans="2:7">
      <c r="B1294" s="422"/>
      <c r="C1294" s="422"/>
      <c r="G1294" s="2">
        <f>+G1293+E1294-F1294</f>
        <v>682.9</v>
      </c>
    </row>
    <row r="1295" spans="2:7">
      <c r="B1295" s="422"/>
      <c r="C1295" s="422"/>
      <c r="G1295" s="2">
        <f>+G1294+E1295-F1295</f>
        <v>682.9</v>
      </c>
    </row>
    <row r="1296" spans="2:7">
      <c r="B1296" s="422"/>
      <c r="C1296" s="422"/>
      <c r="G1296" s="2">
        <f>+G1295+E1296-F1296</f>
        <v>682.9</v>
      </c>
    </row>
    <row r="1297" spans="2:7">
      <c r="B1297" s="422"/>
      <c r="C1297" s="422"/>
      <c r="G1297" s="2">
        <f>+G1296+E1297-F1297</f>
        <v>682.9</v>
      </c>
    </row>
    <row r="1298" spans="2:7">
      <c r="B1298" s="422"/>
      <c r="C1298" s="422"/>
      <c r="G1298" s="2">
        <f>+G1297+E1298-F1298</f>
        <v>682.9</v>
      </c>
    </row>
    <row r="1299" spans="2:7">
      <c r="B1299" s="422"/>
      <c r="C1299" s="422"/>
      <c r="G1299" s="2">
        <f>+G1298+E1299-F1299</f>
        <v>682.9</v>
      </c>
    </row>
    <row r="1300" spans="2:7">
      <c r="B1300" s="422"/>
      <c r="C1300" s="422"/>
      <c r="G1300" s="2">
        <f>+G1299+E1300-F1300</f>
        <v>682.9</v>
      </c>
    </row>
    <row r="1301" spans="2:7">
      <c r="B1301" s="422"/>
      <c r="C1301" s="422"/>
      <c r="G1301" s="2">
        <f>+G1300+E1301-F1301</f>
        <v>682.9</v>
      </c>
    </row>
    <row r="1302" spans="2:7">
      <c r="B1302" s="422"/>
      <c r="C1302" s="422"/>
      <c r="G1302" s="2">
        <f>+G1301+E1302-F1302</f>
        <v>682.9</v>
      </c>
    </row>
    <row r="1303" spans="2:7">
      <c r="B1303" s="422"/>
      <c r="C1303" s="422"/>
      <c r="G1303" s="2">
        <f>+G1302+E1303-F1303</f>
        <v>682.9</v>
      </c>
    </row>
    <row r="1304" spans="2:7">
      <c r="B1304" s="422"/>
      <c r="C1304" s="422"/>
      <c r="G1304" s="2">
        <f>+G1303+E1304-F1304</f>
        <v>682.9</v>
      </c>
    </row>
    <row r="1305" spans="2:7">
      <c r="B1305" s="422"/>
      <c r="C1305" s="422"/>
      <c r="G1305" s="2">
        <f>+G1304+E1305-F1305</f>
        <v>682.9</v>
      </c>
    </row>
    <row r="1306" spans="2:7">
      <c r="B1306" s="422"/>
      <c r="C1306" s="422"/>
      <c r="G1306" s="2">
        <f>+G1305+E1306-F1306</f>
        <v>682.9</v>
      </c>
    </row>
    <row r="1307" spans="2:7">
      <c r="B1307" s="422"/>
      <c r="C1307" s="422"/>
      <c r="G1307" s="2">
        <f>+G1306+E1307-F1307</f>
        <v>682.9</v>
      </c>
    </row>
    <row r="1308" spans="2:7">
      <c r="B1308" s="422"/>
      <c r="C1308" s="422"/>
      <c r="G1308" s="2">
        <f>+G1307+E1308-F1308</f>
        <v>682.9</v>
      </c>
    </row>
    <row r="1309" spans="2:7">
      <c r="B1309" s="422"/>
      <c r="C1309" s="422"/>
      <c r="G1309" s="2">
        <f>+G1308+E1309-F1309</f>
        <v>682.9</v>
      </c>
    </row>
    <row r="1310" spans="2:7">
      <c r="B1310" s="422"/>
      <c r="C1310" s="422"/>
      <c r="G1310" s="2">
        <f>+G1309+E1310-F1310</f>
        <v>682.9</v>
      </c>
    </row>
    <row r="1311" spans="2:7">
      <c r="B1311" s="422"/>
      <c r="C1311" s="422"/>
      <c r="G1311" s="2">
        <f>+G1310+E1311-F1311</f>
        <v>682.9</v>
      </c>
    </row>
    <row r="1312" spans="2:7">
      <c r="B1312" s="422"/>
      <c r="C1312" s="422"/>
      <c r="G1312" s="2">
        <f>+G1311+E1312-F1312</f>
        <v>682.9</v>
      </c>
    </row>
    <row r="1313" spans="2:7">
      <c r="B1313" s="422"/>
      <c r="C1313" s="422"/>
      <c r="G1313" s="2">
        <f>+G1312+E1313-F1313</f>
        <v>682.9</v>
      </c>
    </row>
    <row r="1314" spans="2:7">
      <c r="B1314" s="422"/>
      <c r="C1314" s="422"/>
      <c r="G1314" s="2">
        <f>+G1313+E1314-F1314</f>
        <v>682.9</v>
      </c>
    </row>
    <row r="1315" spans="2:7">
      <c r="B1315" s="422"/>
      <c r="C1315" s="422"/>
      <c r="G1315" s="2">
        <f>+G1314+E1315-F1315</f>
        <v>682.9</v>
      </c>
    </row>
    <row r="1316" spans="2:7">
      <c r="B1316" s="422"/>
      <c r="C1316" s="422"/>
      <c r="G1316" s="2">
        <f>+G1315+E1316-F1316</f>
        <v>682.9</v>
      </c>
    </row>
    <row r="1317" spans="2:7">
      <c r="B1317" s="422"/>
      <c r="C1317" s="422"/>
    </row>
  </sheetData>
  <autoFilter ref="A4:G134" xr:uid="{00000000-0009-0000-0000-00001C000000}"/>
  <mergeCells count="2">
    <mergeCell ref="B2:G2"/>
    <mergeCell ref="I901:K901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1323"/>
  <sheetViews>
    <sheetView topLeftCell="A923" zoomScaleNormal="100" workbookViewId="0">
      <selection activeCell="F933" sqref="F933"/>
    </sheetView>
  </sheetViews>
  <sheetFormatPr defaultColWidth="11.42578125" defaultRowHeight="15"/>
  <cols>
    <col min="1" max="1" width="11.42578125" style="3"/>
    <col min="2" max="2" width="13.85546875" style="7" bestFit="1" customWidth="1"/>
    <col min="3" max="3" width="11.7109375" style="7" bestFit="1" customWidth="1"/>
    <col min="4" max="4" width="47.140625" bestFit="1" customWidth="1"/>
    <col min="5" max="5" width="11.42578125" style="28"/>
    <col min="6" max="6" width="11.42578125" style="2"/>
    <col min="7" max="7" width="11.42578125" style="20"/>
    <col min="10" max="10" width="23" bestFit="1" customWidth="1"/>
    <col min="11" max="11" width="14.42578125" customWidth="1"/>
  </cols>
  <sheetData>
    <row r="2" spans="1:7">
      <c r="B2" s="440" t="s">
        <v>531</v>
      </c>
      <c r="C2" s="440"/>
      <c r="D2" s="440"/>
      <c r="E2" s="440"/>
      <c r="F2" s="440"/>
      <c r="G2" s="440"/>
    </row>
    <row r="4" spans="1:7" ht="41.25">
      <c r="A4" s="30" t="s">
        <v>1</v>
      </c>
      <c r="B4" s="11" t="s">
        <v>2</v>
      </c>
      <c r="C4" s="11" t="s">
        <v>3</v>
      </c>
      <c r="D4" s="11" t="s">
        <v>4</v>
      </c>
      <c r="E4" s="47" t="s">
        <v>5</v>
      </c>
      <c r="F4" s="12" t="s">
        <v>6</v>
      </c>
      <c r="G4" s="133" t="s">
        <v>7</v>
      </c>
    </row>
    <row r="5" spans="1:7" hidden="1">
      <c r="A5" s="3">
        <v>42736</v>
      </c>
      <c r="B5" s="422" t="s">
        <v>8</v>
      </c>
      <c r="C5" s="422"/>
      <c r="G5" s="29">
        <v>339</v>
      </c>
    </row>
    <row r="6" spans="1:7" hidden="1">
      <c r="A6" s="3">
        <v>42752</v>
      </c>
      <c r="B6" s="422">
        <v>12114</v>
      </c>
      <c r="C6" s="422" t="s">
        <v>67</v>
      </c>
      <c r="F6" s="2">
        <v>267</v>
      </c>
      <c r="G6" s="29">
        <f t="shared" ref="G6:G70" si="0">+G5+E6-F6</f>
        <v>72</v>
      </c>
    </row>
    <row r="7" spans="1:7" hidden="1">
      <c r="A7" s="3">
        <v>42786</v>
      </c>
      <c r="B7" s="422">
        <v>12267</v>
      </c>
      <c r="C7" s="422" t="s">
        <v>67</v>
      </c>
      <c r="F7" s="2">
        <v>8</v>
      </c>
      <c r="G7" s="29">
        <f t="shared" si="0"/>
        <v>64</v>
      </c>
    </row>
    <row r="8" spans="1:7" hidden="1">
      <c r="A8" s="3">
        <v>42817</v>
      </c>
      <c r="B8" s="422">
        <v>12452</v>
      </c>
      <c r="C8" s="422" t="s">
        <v>67</v>
      </c>
      <c r="F8" s="2">
        <v>8</v>
      </c>
      <c r="G8" s="29">
        <f t="shared" si="0"/>
        <v>56</v>
      </c>
    </row>
    <row r="9" spans="1:7" hidden="1">
      <c r="A9" s="3">
        <v>42845</v>
      </c>
      <c r="B9" s="422">
        <v>12670</v>
      </c>
      <c r="C9" s="422" t="s">
        <v>67</v>
      </c>
      <c r="F9" s="2">
        <v>8</v>
      </c>
      <c r="G9" s="29">
        <f t="shared" si="0"/>
        <v>48</v>
      </c>
    </row>
    <row r="10" spans="1:7" hidden="1">
      <c r="A10" s="3">
        <v>42871</v>
      </c>
      <c r="B10" s="422">
        <v>12758</v>
      </c>
      <c r="C10" s="422" t="s">
        <v>67</v>
      </c>
      <c r="F10" s="2">
        <v>8</v>
      </c>
      <c r="G10" s="29">
        <f t="shared" si="0"/>
        <v>40</v>
      </c>
    </row>
    <row r="11" spans="1:7" hidden="1">
      <c r="A11" s="3">
        <v>42906</v>
      </c>
      <c r="B11" s="422">
        <v>13116</v>
      </c>
      <c r="C11" s="422" t="s">
        <v>67</v>
      </c>
      <c r="F11" s="2">
        <v>8</v>
      </c>
      <c r="G11" s="29">
        <f t="shared" si="0"/>
        <v>32</v>
      </c>
    </row>
    <row r="12" spans="1:7" hidden="1">
      <c r="A12" s="3">
        <v>42941</v>
      </c>
      <c r="B12" s="422">
        <v>13253</v>
      </c>
      <c r="C12" s="422" t="s">
        <v>67</v>
      </c>
      <c r="F12" s="2">
        <v>8</v>
      </c>
      <c r="G12" s="29">
        <f t="shared" si="0"/>
        <v>24</v>
      </c>
    </row>
    <row r="13" spans="1:7" hidden="1">
      <c r="A13" s="3">
        <v>42969</v>
      </c>
      <c r="B13" s="422">
        <v>13451</v>
      </c>
      <c r="C13" s="422" t="s">
        <v>67</v>
      </c>
      <c r="F13" s="2">
        <v>8</v>
      </c>
      <c r="G13" s="29">
        <f t="shared" si="0"/>
        <v>16</v>
      </c>
    </row>
    <row r="14" spans="1:7" hidden="1">
      <c r="A14" s="3">
        <v>42966</v>
      </c>
      <c r="B14" s="422">
        <v>13619</v>
      </c>
      <c r="C14" s="422" t="s">
        <v>177</v>
      </c>
      <c r="F14" s="2">
        <v>16</v>
      </c>
      <c r="G14" s="29">
        <f t="shared" si="0"/>
        <v>0</v>
      </c>
    </row>
    <row r="15" spans="1:7" hidden="1">
      <c r="A15" s="3">
        <v>42766</v>
      </c>
      <c r="B15" s="422" t="s">
        <v>10</v>
      </c>
      <c r="C15" s="422" t="s">
        <v>11</v>
      </c>
      <c r="D15" t="s">
        <v>12</v>
      </c>
      <c r="E15" s="48">
        <v>180.4</v>
      </c>
      <c r="G15" s="29">
        <f t="shared" si="0"/>
        <v>180.4</v>
      </c>
    </row>
    <row r="16" spans="1:7" hidden="1">
      <c r="B16" s="422"/>
      <c r="C16" s="422"/>
      <c r="D16" t="s">
        <v>13</v>
      </c>
      <c r="E16" s="48">
        <v>19.2</v>
      </c>
      <c r="G16" s="29">
        <f t="shared" si="0"/>
        <v>199.6</v>
      </c>
    </row>
    <row r="17" spans="1:7" hidden="1">
      <c r="B17" s="422"/>
      <c r="C17" s="422"/>
      <c r="D17" t="s">
        <v>14</v>
      </c>
      <c r="E17" s="48">
        <v>60</v>
      </c>
      <c r="G17" s="29">
        <f t="shared" si="0"/>
        <v>259.60000000000002</v>
      </c>
    </row>
    <row r="18" spans="1:7" hidden="1">
      <c r="B18" s="422"/>
      <c r="C18" s="422"/>
      <c r="D18" t="s">
        <v>15</v>
      </c>
      <c r="E18" s="48">
        <v>2</v>
      </c>
      <c r="G18" s="29">
        <f t="shared" si="0"/>
        <v>261.60000000000002</v>
      </c>
    </row>
    <row r="19" spans="1:7" hidden="1">
      <c r="A19" s="3">
        <v>42786</v>
      </c>
      <c r="B19" s="422">
        <v>12267</v>
      </c>
      <c r="C19" s="422" t="s">
        <v>11</v>
      </c>
      <c r="D19" t="s">
        <v>12</v>
      </c>
      <c r="E19" s="48"/>
      <c r="F19" s="2">
        <v>180.4</v>
      </c>
      <c r="G19" s="29">
        <f t="shared" si="0"/>
        <v>81.200000000000017</v>
      </c>
    </row>
    <row r="20" spans="1:7" hidden="1">
      <c r="A20" s="3">
        <v>42786</v>
      </c>
      <c r="B20" s="422">
        <v>12267</v>
      </c>
      <c r="C20" s="422" t="s">
        <v>11</v>
      </c>
      <c r="D20" t="s">
        <v>13</v>
      </c>
      <c r="E20" s="48"/>
      <c r="F20" s="2">
        <v>19.2</v>
      </c>
      <c r="G20" s="29">
        <f t="shared" si="0"/>
        <v>62.000000000000014</v>
      </c>
    </row>
    <row r="21" spans="1:7" hidden="1">
      <c r="A21" s="3">
        <v>42787</v>
      </c>
      <c r="B21" s="422">
        <v>12344</v>
      </c>
      <c r="C21" s="422" t="s">
        <v>11</v>
      </c>
      <c r="D21" t="s">
        <v>14</v>
      </c>
      <c r="E21" s="48"/>
      <c r="F21" s="2">
        <v>60</v>
      </c>
      <c r="G21" s="29">
        <f t="shared" si="0"/>
        <v>2.0000000000000142</v>
      </c>
    </row>
    <row r="22" spans="1:7" hidden="1">
      <c r="A22" s="3">
        <v>42787</v>
      </c>
      <c r="B22" s="422">
        <v>12344</v>
      </c>
      <c r="C22" s="422" t="s">
        <v>11</v>
      </c>
      <c r="D22" t="s">
        <v>15</v>
      </c>
      <c r="E22" s="48"/>
      <c r="F22" s="2">
        <v>2</v>
      </c>
      <c r="G22" s="29">
        <f t="shared" si="0"/>
        <v>1.4210854715202004E-14</v>
      </c>
    </row>
    <row r="23" spans="1:7" hidden="1">
      <c r="A23" s="3">
        <v>42794</v>
      </c>
      <c r="B23" s="422" t="s">
        <v>10</v>
      </c>
      <c r="C23" s="422" t="s">
        <v>17</v>
      </c>
      <c r="D23" t="s">
        <v>12</v>
      </c>
      <c r="E23" s="48">
        <v>199.7</v>
      </c>
      <c r="G23" s="29">
        <f t="shared" si="0"/>
        <v>199.7</v>
      </c>
    </row>
    <row r="24" spans="1:7" hidden="1">
      <c r="B24" s="422"/>
      <c r="C24" s="422"/>
      <c r="D24" t="s">
        <v>13</v>
      </c>
      <c r="E24" s="48">
        <v>13</v>
      </c>
      <c r="G24" s="29">
        <f t="shared" si="0"/>
        <v>212.7</v>
      </c>
    </row>
    <row r="25" spans="1:7" hidden="1">
      <c r="B25" s="422"/>
      <c r="C25" s="422"/>
      <c r="D25" t="s">
        <v>14</v>
      </c>
      <c r="E25" s="48">
        <v>56</v>
      </c>
      <c r="G25" s="29">
        <f t="shared" si="0"/>
        <v>268.7</v>
      </c>
    </row>
    <row r="26" spans="1:7" hidden="1">
      <c r="B26" s="422"/>
      <c r="C26" s="422"/>
      <c r="D26" t="s">
        <v>15</v>
      </c>
      <c r="E26" s="48">
        <v>2</v>
      </c>
      <c r="G26" s="29">
        <f t="shared" si="0"/>
        <v>270.7</v>
      </c>
    </row>
    <row r="27" spans="1:7" hidden="1">
      <c r="A27" s="3">
        <v>42817</v>
      </c>
      <c r="B27" s="422">
        <v>12452</v>
      </c>
      <c r="C27" s="422" t="s">
        <v>17</v>
      </c>
      <c r="D27" t="s">
        <v>14</v>
      </c>
      <c r="E27" s="48"/>
      <c r="F27" s="2">
        <v>56</v>
      </c>
      <c r="G27" s="29">
        <f t="shared" si="0"/>
        <v>214.7</v>
      </c>
    </row>
    <row r="28" spans="1:7" hidden="1">
      <c r="A28" s="3">
        <v>42817</v>
      </c>
      <c r="B28" s="422">
        <v>12452</v>
      </c>
      <c r="C28" s="422" t="s">
        <v>17</v>
      </c>
      <c r="D28" t="s">
        <v>15</v>
      </c>
      <c r="E28" s="48"/>
      <c r="F28" s="2">
        <v>2</v>
      </c>
      <c r="G28" s="29">
        <f t="shared" si="0"/>
        <v>212.7</v>
      </c>
    </row>
    <row r="29" spans="1:7" hidden="1">
      <c r="A29" s="3">
        <v>42817</v>
      </c>
      <c r="B29" s="422">
        <v>12452</v>
      </c>
      <c r="C29" s="422" t="s">
        <v>17</v>
      </c>
      <c r="D29" t="s">
        <v>12</v>
      </c>
      <c r="E29" s="48"/>
      <c r="F29" s="2">
        <v>199.7</v>
      </c>
      <c r="G29" s="29">
        <f t="shared" si="0"/>
        <v>13</v>
      </c>
    </row>
    <row r="30" spans="1:7" hidden="1">
      <c r="A30" s="3">
        <v>42817</v>
      </c>
      <c r="B30" s="422">
        <v>12452</v>
      </c>
      <c r="C30" s="422" t="s">
        <v>17</v>
      </c>
      <c r="D30" t="s">
        <v>13</v>
      </c>
      <c r="E30" s="48"/>
      <c r="F30" s="2">
        <v>13</v>
      </c>
      <c r="G30" s="29">
        <f t="shared" si="0"/>
        <v>0</v>
      </c>
    </row>
    <row r="31" spans="1:7" hidden="1">
      <c r="A31" s="3">
        <v>42825</v>
      </c>
      <c r="B31" s="422" t="s">
        <v>10</v>
      </c>
      <c r="C31" s="422" t="s">
        <v>18</v>
      </c>
      <c r="D31" t="s">
        <v>12</v>
      </c>
      <c r="E31" s="48">
        <v>192</v>
      </c>
      <c r="G31" s="29">
        <f t="shared" si="0"/>
        <v>192</v>
      </c>
    </row>
    <row r="32" spans="1:7" hidden="1">
      <c r="B32" s="422"/>
      <c r="C32" s="422"/>
      <c r="D32" t="s">
        <v>13</v>
      </c>
      <c r="E32" s="48">
        <v>14</v>
      </c>
      <c r="G32" s="29">
        <f t="shared" si="0"/>
        <v>206</v>
      </c>
    </row>
    <row r="33" spans="1:7" hidden="1">
      <c r="B33" s="422"/>
      <c r="C33" s="422"/>
      <c r="D33" t="s">
        <v>14</v>
      </c>
      <c r="E33" s="48">
        <v>60</v>
      </c>
      <c r="G33" s="29">
        <f t="shared" si="0"/>
        <v>266</v>
      </c>
    </row>
    <row r="34" spans="1:7" hidden="1">
      <c r="B34" s="422"/>
      <c r="C34" s="422"/>
      <c r="D34" t="s">
        <v>15</v>
      </c>
      <c r="E34" s="48">
        <v>2</v>
      </c>
      <c r="G34" s="29">
        <f t="shared" si="0"/>
        <v>268</v>
      </c>
    </row>
    <row r="35" spans="1:7" hidden="1">
      <c r="A35" s="3">
        <v>42845</v>
      </c>
      <c r="B35" s="422">
        <v>12670</v>
      </c>
      <c r="C35" s="422" t="s">
        <v>18</v>
      </c>
      <c r="D35" t="s">
        <v>12</v>
      </c>
      <c r="E35" s="48"/>
      <c r="F35" s="2">
        <v>192</v>
      </c>
      <c r="G35" s="29">
        <f t="shared" si="0"/>
        <v>76</v>
      </c>
    </row>
    <row r="36" spans="1:7" hidden="1">
      <c r="A36" s="3">
        <v>42845</v>
      </c>
      <c r="B36" s="422">
        <v>12670</v>
      </c>
      <c r="C36" s="422" t="s">
        <v>18</v>
      </c>
      <c r="D36" t="s">
        <v>13</v>
      </c>
      <c r="E36" s="48"/>
      <c r="F36" s="2">
        <v>14</v>
      </c>
      <c r="G36" s="29">
        <f t="shared" si="0"/>
        <v>62</v>
      </c>
    </row>
    <row r="37" spans="1:7" hidden="1">
      <c r="A37" s="3">
        <v>42845</v>
      </c>
      <c r="B37" s="422">
        <v>12670</v>
      </c>
      <c r="C37" s="422" t="s">
        <v>18</v>
      </c>
      <c r="D37" t="s">
        <v>14</v>
      </c>
      <c r="E37" s="48"/>
      <c r="F37" s="2">
        <v>60</v>
      </c>
      <c r="G37" s="29">
        <f t="shared" si="0"/>
        <v>2</v>
      </c>
    </row>
    <row r="38" spans="1:7" hidden="1">
      <c r="A38" s="3">
        <v>42845</v>
      </c>
      <c r="B38" s="422">
        <v>12670</v>
      </c>
      <c r="C38" s="422" t="s">
        <v>18</v>
      </c>
      <c r="D38" t="s">
        <v>15</v>
      </c>
      <c r="E38" s="48"/>
      <c r="F38" s="2">
        <v>2</v>
      </c>
      <c r="G38" s="29">
        <f t="shared" si="0"/>
        <v>0</v>
      </c>
    </row>
    <row r="39" spans="1:7" hidden="1">
      <c r="A39" s="3">
        <v>42855</v>
      </c>
      <c r="B39" s="422" t="s">
        <v>10</v>
      </c>
      <c r="C39" s="422" t="s">
        <v>19</v>
      </c>
      <c r="D39" t="s">
        <v>12</v>
      </c>
      <c r="E39" s="48">
        <v>194.7</v>
      </c>
      <c r="G39" s="29">
        <f t="shared" si="0"/>
        <v>194.7</v>
      </c>
    </row>
    <row r="40" spans="1:7" hidden="1">
      <c r="B40" s="422"/>
      <c r="C40" s="422"/>
      <c r="D40" t="s">
        <v>13</v>
      </c>
      <c r="E40" s="48">
        <v>13.7</v>
      </c>
      <c r="G40" s="29">
        <f t="shared" si="0"/>
        <v>208.39999999999998</v>
      </c>
    </row>
    <row r="41" spans="1:7" hidden="1">
      <c r="B41" s="422"/>
      <c r="C41" s="422"/>
      <c r="D41" t="s">
        <v>14</v>
      </c>
      <c r="E41" s="48">
        <v>60</v>
      </c>
      <c r="G41" s="29">
        <f t="shared" si="0"/>
        <v>268.39999999999998</v>
      </c>
    </row>
    <row r="42" spans="1:7" hidden="1">
      <c r="B42" s="422"/>
      <c r="C42" s="422"/>
      <c r="D42" t="s">
        <v>15</v>
      </c>
      <c r="E42" s="48">
        <v>2</v>
      </c>
      <c r="G42" s="29">
        <f t="shared" si="0"/>
        <v>270.39999999999998</v>
      </c>
    </row>
    <row r="43" spans="1:7" hidden="1">
      <c r="A43" s="3">
        <v>42871</v>
      </c>
      <c r="B43" s="422">
        <v>12758</v>
      </c>
      <c r="C43" s="422" t="s">
        <v>19</v>
      </c>
      <c r="D43" t="s">
        <v>12</v>
      </c>
      <c r="E43" s="48"/>
      <c r="F43" s="2">
        <v>194.7</v>
      </c>
      <c r="G43" s="29">
        <f t="shared" si="0"/>
        <v>75.699999999999989</v>
      </c>
    </row>
    <row r="44" spans="1:7" hidden="1">
      <c r="A44" s="3">
        <v>42871</v>
      </c>
      <c r="B44" s="422">
        <v>12758</v>
      </c>
      <c r="C44" s="422" t="s">
        <v>19</v>
      </c>
      <c r="D44" t="s">
        <v>13</v>
      </c>
      <c r="E44" s="48"/>
      <c r="F44" s="2">
        <v>13.7</v>
      </c>
      <c r="G44" s="29">
        <f t="shared" si="0"/>
        <v>61.999999999999986</v>
      </c>
    </row>
    <row r="45" spans="1:7" hidden="1">
      <c r="A45" s="3">
        <v>42871</v>
      </c>
      <c r="B45" s="422">
        <v>12758</v>
      </c>
      <c r="C45" s="422" t="s">
        <v>19</v>
      </c>
      <c r="D45" t="s">
        <v>14</v>
      </c>
      <c r="E45" s="48"/>
      <c r="F45" s="2">
        <v>60</v>
      </c>
      <c r="G45" s="29">
        <f t="shared" si="0"/>
        <v>1.9999999999999858</v>
      </c>
    </row>
    <row r="46" spans="1:7" hidden="1">
      <c r="A46" s="3">
        <v>42871</v>
      </c>
      <c r="B46" s="422">
        <v>12758</v>
      </c>
      <c r="C46" s="422" t="s">
        <v>19</v>
      </c>
      <c r="D46" t="s">
        <v>15</v>
      </c>
      <c r="E46" s="48"/>
      <c r="F46" s="2">
        <v>2</v>
      </c>
      <c r="G46" s="29">
        <f t="shared" si="0"/>
        <v>-1.4210854715202004E-14</v>
      </c>
    </row>
    <row r="47" spans="1:7" hidden="1">
      <c r="A47" s="3">
        <v>42886</v>
      </c>
      <c r="B47" s="422" t="s">
        <v>10</v>
      </c>
      <c r="C47" s="422" t="s">
        <v>20</v>
      </c>
      <c r="D47" t="s">
        <v>12</v>
      </c>
      <c r="E47" s="48">
        <v>180.3</v>
      </c>
      <c r="G47" s="29">
        <f t="shared" si="0"/>
        <v>180.3</v>
      </c>
    </row>
    <row r="48" spans="1:7" hidden="1">
      <c r="B48" s="422"/>
      <c r="C48" s="422"/>
      <c r="D48" t="s">
        <v>13</v>
      </c>
      <c r="E48" s="48">
        <v>13.4</v>
      </c>
      <c r="G48" s="29">
        <f t="shared" si="0"/>
        <v>193.70000000000002</v>
      </c>
    </row>
    <row r="49" spans="1:7" hidden="1">
      <c r="B49" s="422"/>
      <c r="C49" s="422"/>
      <c r="D49" t="s">
        <v>14</v>
      </c>
      <c r="E49" s="48">
        <v>60</v>
      </c>
      <c r="G49" s="29">
        <f t="shared" si="0"/>
        <v>253.70000000000002</v>
      </c>
    </row>
    <row r="50" spans="1:7" hidden="1">
      <c r="B50" s="422"/>
      <c r="C50" s="422"/>
      <c r="D50" t="s">
        <v>15</v>
      </c>
      <c r="E50" s="48">
        <v>2</v>
      </c>
      <c r="G50" s="29">
        <f t="shared" si="0"/>
        <v>255.70000000000002</v>
      </c>
    </row>
    <row r="51" spans="1:7" hidden="1">
      <c r="A51" s="3">
        <v>42906</v>
      </c>
      <c r="B51" s="422">
        <v>13116</v>
      </c>
      <c r="C51" s="422" t="s">
        <v>20</v>
      </c>
      <c r="D51" t="s">
        <v>12</v>
      </c>
      <c r="E51" s="48"/>
      <c r="F51" s="2">
        <v>180.3</v>
      </c>
      <c r="G51" s="29">
        <f t="shared" si="0"/>
        <v>75.400000000000006</v>
      </c>
    </row>
    <row r="52" spans="1:7" hidden="1">
      <c r="A52" s="3">
        <v>42906</v>
      </c>
      <c r="B52" s="422">
        <v>13116</v>
      </c>
      <c r="C52" s="422" t="s">
        <v>20</v>
      </c>
      <c r="D52" t="s">
        <v>13</v>
      </c>
      <c r="E52" s="48"/>
      <c r="F52" s="2">
        <v>13.4</v>
      </c>
      <c r="G52" s="29">
        <f t="shared" si="0"/>
        <v>62.000000000000007</v>
      </c>
    </row>
    <row r="53" spans="1:7" hidden="1">
      <c r="A53" s="3">
        <v>42906</v>
      </c>
      <c r="B53" s="422">
        <v>13116</v>
      </c>
      <c r="C53" s="422" t="s">
        <v>20</v>
      </c>
      <c r="D53" t="s">
        <v>14</v>
      </c>
      <c r="E53" s="48"/>
      <c r="F53" s="2">
        <v>60</v>
      </c>
      <c r="G53" s="29">
        <f t="shared" si="0"/>
        <v>2.0000000000000071</v>
      </c>
    </row>
    <row r="54" spans="1:7" hidden="1">
      <c r="A54" s="3">
        <v>42906</v>
      </c>
      <c r="B54" s="422">
        <v>13116</v>
      </c>
      <c r="C54" s="422" t="s">
        <v>20</v>
      </c>
      <c r="D54" t="s">
        <v>15</v>
      </c>
      <c r="E54" s="48"/>
      <c r="F54" s="2">
        <v>2</v>
      </c>
      <c r="G54" s="29">
        <f t="shared" si="0"/>
        <v>7.1054273576010019E-15</v>
      </c>
    </row>
    <row r="55" spans="1:7" hidden="1">
      <c r="A55" s="3">
        <v>42916</v>
      </c>
      <c r="B55" s="422" t="s">
        <v>10</v>
      </c>
      <c r="C55" s="422" t="s">
        <v>21</v>
      </c>
      <c r="D55" t="s">
        <v>12</v>
      </c>
      <c r="E55" s="48">
        <v>176.6</v>
      </c>
      <c r="G55" s="29">
        <f t="shared" si="0"/>
        <v>176.6</v>
      </c>
    </row>
    <row r="56" spans="1:7" hidden="1">
      <c r="B56" s="422"/>
      <c r="C56" s="422"/>
      <c r="D56" t="s">
        <v>13</v>
      </c>
      <c r="E56" s="48">
        <v>13.4</v>
      </c>
      <c r="G56" s="29">
        <f t="shared" si="0"/>
        <v>190</v>
      </c>
    </row>
    <row r="57" spans="1:7" hidden="1">
      <c r="B57" s="422"/>
      <c r="C57" s="422"/>
      <c r="D57" t="s">
        <v>14</v>
      </c>
      <c r="E57" s="48">
        <v>60</v>
      </c>
      <c r="G57" s="29">
        <f t="shared" si="0"/>
        <v>250</v>
      </c>
    </row>
    <row r="58" spans="1:7" hidden="1">
      <c r="B58" s="422"/>
      <c r="C58" s="422"/>
      <c r="D58" t="s">
        <v>15</v>
      </c>
      <c r="E58" s="48">
        <v>2</v>
      </c>
      <c r="G58" s="29">
        <f t="shared" si="0"/>
        <v>252</v>
      </c>
    </row>
    <row r="59" spans="1:7" hidden="1">
      <c r="A59" s="3">
        <v>42941</v>
      </c>
      <c r="B59" s="422">
        <v>13253</v>
      </c>
      <c r="C59" s="422" t="s">
        <v>21</v>
      </c>
      <c r="D59" t="s">
        <v>12</v>
      </c>
      <c r="E59" s="48"/>
      <c r="F59" s="2">
        <v>176.6</v>
      </c>
      <c r="G59" s="29">
        <f t="shared" si="0"/>
        <v>75.400000000000006</v>
      </c>
    </row>
    <row r="60" spans="1:7" hidden="1">
      <c r="A60" s="3">
        <v>42941</v>
      </c>
      <c r="B60" s="422">
        <v>13253</v>
      </c>
      <c r="C60" s="422" t="s">
        <v>21</v>
      </c>
      <c r="D60" t="s">
        <v>13</v>
      </c>
      <c r="E60" s="48"/>
      <c r="F60" s="2">
        <v>13.4</v>
      </c>
      <c r="G60" s="29">
        <f t="shared" si="0"/>
        <v>62.000000000000007</v>
      </c>
    </row>
    <row r="61" spans="1:7" hidden="1">
      <c r="A61" s="3">
        <v>42941</v>
      </c>
      <c r="B61" s="422">
        <v>13253</v>
      </c>
      <c r="C61" s="422" t="s">
        <v>21</v>
      </c>
      <c r="D61" t="s">
        <v>14</v>
      </c>
      <c r="E61" s="48"/>
      <c r="F61" s="2">
        <v>60</v>
      </c>
      <c r="G61" s="29">
        <f t="shared" si="0"/>
        <v>2.0000000000000071</v>
      </c>
    </row>
    <row r="62" spans="1:7" hidden="1">
      <c r="A62" s="3">
        <v>42941</v>
      </c>
      <c r="B62" s="422">
        <v>13253</v>
      </c>
      <c r="C62" s="422" t="s">
        <v>21</v>
      </c>
      <c r="D62" t="s">
        <v>15</v>
      </c>
      <c r="E62" s="48"/>
      <c r="F62" s="2">
        <v>2</v>
      </c>
      <c r="G62" s="29">
        <f t="shared" si="0"/>
        <v>7.1054273576010019E-15</v>
      </c>
    </row>
    <row r="63" spans="1:7" hidden="1">
      <c r="A63" s="3">
        <v>42947</v>
      </c>
      <c r="B63" s="422" t="s">
        <v>10</v>
      </c>
      <c r="C63" s="422" t="s">
        <v>22</v>
      </c>
      <c r="D63" t="s">
        <v>12</v>
      </c>
      <c r="E63" s="48">
        <v>156.69999999999999</v>
      </c>
      <c r="G63" s="29">
        <f t="shared" si="0"/>
        <v>156.69999999999999</v>
      </c>
    </row>
    <row r="64" spans="1:7" hidden="1">
      <c r="B64" s="422"/>
      <c r="C64" s="422"/>
      <c r="D64" t="s">
        <v>13</v>
      </c>
      <c r="E64" s="48">
        <v>13.5</v>
      </c>
      <c r="G64" s="29">
        <f t="shared" si="0"/>
        <v>170.2</v>
      </c>
    </row>
    <row r="65" spans="1:7" hidden="1">
      <c r="B65" s="422"/>
      <c r="C65" s="422"/>
      <c r="D65" t="s">
        <v>14</v>
      </c>
      <c r="E65" s="48">
        <v>60</v>
      </c>
      <c r="G65" s="29">
        <f t="shared" si="0"/>
        <v>230.2</v>
      </c>
    </row>
    <row r="66" spans="1:7" hidden="1">
      <c r="B66" s="422"/>
      <c r="C66" s="422"/>
      <c r="D66" t="s">
        <v>15</v>
      </c>
      <c r="E66" s="48">
        <v>2</v>
      </c>
      <c r="G66" s="29">
        <f t="shared" si="0"/>
        <v>232.2</v>
      </c>
    </row>
    <row r="67" spans="1:7" hidden="1">
      <c r="A67" s="3">
        <v>42949</v>
      </c>
      <c r="B67" s="422">
        <v>13345</v>
      </c>
      <c r="C67" s="422" t="s">
        <v>22</v>
      </c>
      <c r="D67" t="s">
        <v>14</v>
      </c>
      <c r="E67" s="48"/>
      <c r="F67" s="2">
        <v>60</v>
      </c>
      <c r="G67" s="29">
        <f t="shared" si="0"/>
        <v>172.2</v>
      </c>
    </row>
    <row r="68" spans="1:7" hidden="1">
      <c r="A68" s="3">
        <v>42949</v>
      </c>
      <c r="B68" s="422">
        <v>13345</v>
      </c>
      <c r="C68" s="422" t="s">
        <v>22</v>
      </c>
      <c r="D68" t="s">
        <v>15</v>
      </c>
      <c r="E68" s="48"/>
      <c r="F68" s="2">
        <v>2</v>
      </c>
      <c r="G68" s="29">
        <f t="shared" si="0"/>
        <v>170.2</v>
      </c>
    </row>
    <row r="69" spans="1:7" hidden="1">
      <c r="A69" s="3">
        <v>42969</v>
      </c>
      <c r="B69" s="422">
        <v>13451</v>
      </c>
      <c r="C69" s="422" t="s">
        <v>22</v>
      </c>
      <c r="D69" t="s">
        <v>12</v>
      </c>
      <c r="E69" s="48"/>
      <c r="F69" s="2">
        <v>156.69999999999999</v>
      </c>
      <c r="G69" s="29">
        <f t="shared" si="0"/>
        <v>13.5</v>
      </c>
    </row>
    <row r="70" spans="1:7" hidden="1">
      <c r="A70" s="3">
        <v>42969</v>
      </c>
      <c r="B70" s="422">
        <v>13451</v>
      </c>
      <c r="C70" s="422" t="s">
        <v>22</v>
      </c>
      <c r="D70" t="s">
        <v>13</v>
      </c>
      <c r="E70" s="48"/>
      <c r="F70" s="2">
        <v>13.5</v>
      </c>
      <c r="G70" s="29">
        <f t="shared" si="0"/>
        <v>0</v>
      </c>
    </row>
    <row r="71" spans="1:7" hidden="1">
      <c r="A71" s="3">
        <v>42978</v>
      </c>
      <c r="B71" s="422" t="s">
        <v>10</v>
      </c>
      <c r="C71" s="422" t="s">
        <v>23</v>
      </c>
      <c r="D71" t="s">
        <v>12</v>
      </c>
      <c r="E71" s="48">
        <v>156.69999999999999</v>
      </c>
      <c r="G71" s="29">
        <f t="shared" ref="G71:G135" si="1">+G70+E71-F71</f>
        <v>156.69999999999999</v>
      </c>
    </row>
    <row r="72" spans="1:7" hidden="1">
      <c r="B72" s="422"/>
      <c r="C72" s="422"/>
      <c r="D72" t="s">
        <v>13</v>
      </c>
      <c r="E72" s="48">
        <v>13.5</v>
      </c>
      <c r="G72" s="29">
        <f t="shared" si="1"/>
        <v>170.2</v>
      </c>
    </row>
    <row r="73" spans="1:7" hidden="1">
      <c r="B73" s="422"/>
      <c r="C73" s="422"/>
      <c r="D73" t="s">
        <v>14</v>
      </c>
      <c r="E73" s="48">
        <v>60</v>
      </c>
      <c r="G73" s="29">
        <f t="shared" si="1"/>
        <v>230.2</v>
      </c>
    </row>
    <row r="74" spans="1:7" hidden="1">
      <c r="B74" s="422"/>
      <c r="C74" s="422"/>
      <c r="D74" t="s">
        <v>15</v>
      </c>
      <c r="E74" s="48">
        <v>2</v>
      </c>
      <c r="G74" s="29">
        <f t="shared" si="1"/>
        <v>232.2</v>
      </c>
    </row>
    <row r="75" spans="1:7" hidden="1">
      <c r="A75" s="3">
        <v>42966</v>
      </c>
      <c r="B75" s="422">
        <v>13619</v>
      </c>
      <c r="C75" s="422" t="s">
        <v>23</v>
      </c>
      <c r="D75" t="s">
        <v>12</v>
      </c>
      <c r="E75" s="48"/>
      <c r="F75" s="2">
        <v>156.69999999999999</v>
      </c>
      <c r="G75" s="29">
        <f t="shared" si="1"/>
        <v>75.5</v>
      </c>
    </row>
    <row r="76" spans="1:7" hidden="1">
      <c r="A76" s="3">
        <v>42966</v>
      </c>
      <c r="B76" s="422">
        <v>13619</v>
      </c>
      <c r="C76" s="422" t="s">
        <v>23</v>
      </c>
      <c r="D76" t="s">
        <v>13</v>
      </c>
      <c r="E76" s="48"/>
      <c r="F76" s="2">
        <v>13.5</v>
      </c>
      <c r="G76" s="29">
        <f t="shared" si="1"/>
        <v>62</v>
      </c>
    </row>
    <row r="77" spans="1:7" hidden="1">
      <c r="A77" s="3">
        <v>42966</v>
      </c>
      <c r="B77" s="422">
        <v>13619</v>
      </c>
      <c r="C77" s="422" t="s">
        <v>23</v>
      </c>
      <c r="D77" t="s">
        <v>14</v>
      </c>
      <c r="E77" s="48"/>
      <c r="F77" s="2">
        <v>60</v>
      </c>
      <c r="G77" s="29">
        <f t="shared" si="1"/>
        <v>2</v>
      </c>
    </row>
    <row r="78" spans="1:7" hidden="1">
      <c r="A78" s="3">
        <v>42966</v>
      </c>
      <c r="B78" s="422">
        <v>13619</v>
      </c>
      <c r="C78" s="422" t="s">
        <v>23</v>
      </c>
      <c r="D78" t="s">
        <v>15</v>
      </c>
      <c r="E78" s="48"/>
      <c r="F78" s="2">
        <v>2</v>
      </c>
      <c r="G78" s="29">
        <f t="shared" si="1"/>
        <v>0</v>
      </c>
    </row>
    <row r="79" spans="1:7" hidden="1">
      <c r="A79" s="3">
        <v>43008</v>
      </c>
      <c r="B79" s="422" t="s">
        <v>10</v>
      </c>
      <c r="C79" s="422" t="s">
        <v>24</v>
      </c>
      <c r="D79" t="s">
        <v>12</v>
      </c>
      <c r="E79" s="48">
        <v>218.3</v>
      </c>
      <c r="G79" s="29">
        <f t="shared" si="1"/>
        <v>218.3</v>
      </c>
    </row>
    <row r="80" spans="1:7" hidden="1">
      <c r="B80" s="422"/>
      <c r="C80" s="422"/>
      <c r="D80" t="s">
        <v>13</v>
      </c>
      <c r="E80" s="48">
        <v>13.5</v>
      </c>
      <c r="G80" s="29">
        <f t="shared" si="1"/>
        <v>231.8</v>
      </c>
    </row>
    <row r="81" spans="1:7" hidden="1">
      <c r="B81" s="422"/>
      <c r="C81" s="422"/>
      <c r="D81" t="s">
        <v>14</v>
      </c>
      <c r="E81" s="48">
        <v>60</v>
      </c>
      <c r="G81" s="29">
        <f t="shared" si="1"/>
        <v>291.8</v>
      </c>
    </row>
    <row r="82" spans="1:7" hidden="1">
      <c r="B82" s="422"/>
      <c r="C82" s="422"/>
      <c r="D82" t="s">
        <v>15</v>
      </c>
      <c r="E82" s="48">
        <v>2</v>
      </c>
      <c r="G82" s="29">
        <f t="shared" si="1"/>
        <v>293.8</v>
      </c>
    </row>
    <row r="83" spans="1:7" hidden="1">
      <c r="A83" s="3">
        <v>43027</v>
      </c>
      <c r="B83" s="422">
        <v>13833</v>
      </c>
      <c r="C83" s="422" t="s">
        <v>24</v>
      </c>
      <c r="D83" t="s">
        <v>14</v>
      </c>
      <c r="E83" s="48"/>
      <c r="F83" s="2">
        <v>60</v>
      </c>
      <c r="G83" s="29">
        <f t="shared" si="1"/>
        <v>233.8</v>
      </c>
    </row>
    <row r="84" spans="1:7" hidden="1">
      <c r="A84" s="3">
        <v>43027</v>
      </c>
      <c r="B84" s="422">
        <v>13833</v>
      </c>
      <c r="C84" s="422" t="s">
        <v>24</v>
      </c>
      <c r="D84" t="s">
        <v>15</v>
      </c>
      <c r="E84" s="48"/>
      <c r="F84" s="2">
        <v>2</v>
      </c>
      <c r="G84" s="29">
        <f t="shared" si="1"/>
        <v>231.8</v>
      </c>
    </row>
    <row r="85" spans="1:7" hidden="1">
      <c r="A85" s="3">
        <v>43027</v>
      </c>
      <c r="B85" s="422">
        <v>13833</v>
      </c>
      <c r="C85" s="422" t="s">
        <v>24</v>
      </c>
      <c r="D85" t="s">
        <v>12</v>
      </c>
      <c r="E85" s="48"/>
      <c r="F85" s="2">
        <v>218.3</v>
      </c>
      <c r="G85" s="29">
        <f t="shared" si="1"/>
        <v>13.5</v>
      </c>
    </row>
    <row r="86" spans="1:7" hidden="1">
      <c r="A86" s="3">
        <v>43027</v>
      </c>
      <c r="B86" s="422">
        <v>13833</v>
      </c>
      <c r="C86" s="422" t="s">
        <v>24</v>
      </c>
      <c r="D86" t="s">
        <v>13</v>
      </c>
      <c r="E86" s="48"/>
      <c r="F86" s="2">
        <v>13.5</v>
      </c>
      <c r="G86" s="29">
        <f t="shared" si="1"/>
        <v>0</v>
      </c>
    </row>
    <row r="87" spans="1:7" hidden="1">
      <c r="A87" s="3">
        <v>43039</v>
      </c>
      <c r="B87" s="422" t="s">
        <v>10</v>
      </c>
      <c r="C87" s="422" t="s">
        <v>25</v>
      </c>
      <c r="D87" t="s">
        <v>12</v>
      </c>
      <c r="E87" s="48">
        <v>218.4</v>
      </c>
      <c r="G87" s="29">
        <f t="shared" si="1"/>
        <v>218.4</v>
      </c>
    </row>
    <row r="88" spans="1:7" hidden="1">
      <c r="B88" s="422"/>
      <c r="C88" s="422"/>
      <c r="D88" t="s">
        <v>13</v>
      </c>
      <c r="E88" s="48">
        <v>13.5</v>
      </c>
      <c r="G88" s="29">
        <f t="shared" si="1"/>
        <v>231.9</v>
      </c>
    </row>
    <row r="89" spans="1:7" hidden="1">
      <c r="B89" s="422"/>
      <c r="C89" s="422"/>
      <c r="D89" t="s">
        <v>14</v>
      </c>
      <c r="E89" s="48">
        <v>60</v>
      </c>
      <c r="G89" s="29">
        <f t="shared" si="1"/>
        <v>291.89999999999998</v>
      </c>
    </row>
    <row r="90" spans="1:7" hidden="1">
      <c r="B90" s="422"/>
      <c r="C90" s="422"/>
      <c r="D90" t="s">
        <v>15</v>
      </c>
      <c r="E90" s="48">
        <v>2</v>
      </c>
      <c r="G90" s="29">
        <f t="shared" si="1"/>
        <v>293.89999999999998</v>
      </c>
    </row>
    <row r="91" spans="1:7" hidden="1">
      <c r="A91" s="3">
        <v>43054</v>
      </c>
      <c r="B91" s="422">
        <v>13982</v>
      </c>
      <c r="C91" s="422" t="s">
        <v>25</v>
      </c>
      <c r="D91" t="s">
        <v>14</v>
      </c>
      <c r="E91" s="48"/>
      <c r="F91" s="2">
        <v>60</v>
      </c>
      <c r="G91" s="29">
        <f t="shared" si="1"/>
        <v>233.89999999999998</v>
      </c>
    </row>
    <row r="92" spans="1:7" hidden="1">
      <c r="A92" s="3">
        <v>43054</v>
      </c>
      <c r="B92" s="422">
        <v>13982</v>
      </c>
      <c r="C92" s="422" t="s">
        <v>25</v>
      </c>
      <c r="D92" t="s">
        <v>15</v>
      </c>
      <c r="E92" s="48"/>
      <c r="F92" s="2">
        <v>2</v>
      </c>
      <c r="G92" s="29">
        <f t="shared" si="1"/>
        <v>231.89999999999998</v>
      </c>
    </row>
    <row r="93" spans="1:7" hidden="1">
      <c r="A93" s="3">
        <v>43061</v>
      </c>
      <c r="B93" s="422">
        <v>10234</v>
      </c>
      <c r="C93" s="422" t="s">
        <v>25</v>
      </c>
      <c r="D93" t="s">
        <v>13</v>
      </c>
      <c r="E93" s="48"/>
      <c r="F93" s="2">
        <v>13.5</v>
      </c>
      <c r="G93" s="29">
        <f t="shared" si="1"/>
        <v>218.39999999999998</v>
      </c>
    </row>
    <row r="94" spans="1:7" hidden="1">
      <c r="A94" s="3">
        <v>43061</v>
      </c>
      <c r="B94" s="422">
        <v>10234</v>
      </c>
      <c r="C94" s="422" t="s">
        <v>25</v>
      </c>
      <c r="D94" t="s">
        <v>12</v>
      </c>
      <c r="E94" s="48"/>
      <c r="F94" s="2">
        <v>218.4</v>
      </c>
      <c r="G94" s="29">
        <f t="shared" si="1"/>
        <v>0</v>
      </c>
    </row>
    <row r="95" spans="1:7" hidden="1">
      <c r="A95" s="3">
        <v>43069</v>
      </c>
      <c r="B95" s="422" t="s">
        <v>10</v>
      </c>
      <c r="C95" s="422" t="s">
        <v>26</v>
      </c>
      <c r="D95" t="s">
        <v>12</v>
      </c>
      <c r="E95" s="48">
        <v>233.1</v>
      </c>
      <c r="G95" s="29">
        <f t="shared" si="1"/>
        <v>233.1</v>
      </c>
    </row>
    <row r="96" spans="1:7" hidden="1">
      <c r="B96" s="422"/>
      <c r="C96" s="422"/>
      <c r="D96" t="s">
        <v>13</v>
      </c>
      <c r="E96" s="48">
        <v>13.4</v>
      </c>
      <c r="G96" s="29">
        <f t="shared" si="1"/>
        <v>246.5</v>
      </c>
    </row>
    <row r="97" spans="1:7" hidden="1">
      <c r="B97" s="422"/>
      <c r="C97" s="422"/>
      <c r="D97" t="s">
        <v>14</v>
      </c>
      <c r="E97" s="48">
        <v>60</v>
      </c>
      <c r="G97" s="29">
        <f t="shared" si="1"/>
        <v>306.5</v>
      </c>
    </row>
    <row r="98" spans="1:7" hidden="1">
      <c r="B98" s="422"/>
      <c r="C98" s="422"/>
      <c r="D98" t="s">
        <v>15</v>
      </c>
      <c r="E98" s="48">
        <v>2</v>
      </c>
      <c r="G98" s="29">
        <f t="shared" si="1"/>
        <v>308.5</v>
      </c>
    </row>
    <row r="99" spans="1:7" hidden="1">
      <c r="A99" s="3">
        <v>43087</v>
      </c>
      <c r="B99" s="422">
        <v>14279</v>
      </c>
      <c r="C99" s="422" t="s">
        <v>26</v>
      </c>
      <c r="D99" t="s">
        <v>12</v>
      </c>
      <c r="E99" s="48"/>
      <c r="F99" s="2">
        <v>233.1</v>
      </c>
      <c r="G99" s="29">
        <f t="shared" si="1"/>
        <v>75.400000000000006</v>
      </c>
    </row>
    <row r="100" spans="1:7" hidden="1">
      <c r="A100" s="3">
        <v>43087</v>
      </c>
      <c r="B100" s="422">
        <v>14279</v>
      </c>
      <c r="C100" s="422" t="s">
        <v>26</v>
      </c>
      <c r="D100" t="s">
        <v>13</v>
      </c>
      <c r="E100" s="48"/>
      <c r="F100" s="2">
        <v>13.4</v>
      </c>
      <c r="G100" s="29">
        <f t="shared" si="1"/>
        <v>62.000000000000007</v>
      </c>
    </row>
    <row r="101" spans="1:7" hidden="1">
      <c r="A101" s="3">
        <v>43090</v>
      </c>
      <c r="B101" s="422">
        <v>14342</v>
      </c>
      <c r="C101" s="422" t="s">
        <v>26</v>
      </c>
      <c r="D101" t="s">
        <v>14</v>
      </c>
      <c r="E101" s="48"/>
      <c r="F101" s="2">
        <v>60</v>
      </c>
      <c r="G101" s="29">
        <f t="shared" si="1"/>
        <v>2.0000000000000071</v>
      </c>
    </row>
    <row r="102" spans="1:7" hidden="1">
      <c r="A102" s="3">
        <v>43090</v>
      </c>
      <c r="B102" s="422">
        <v>14342</v>
      </c>
      <c r="C102" s="422" t="s">
        <v>26</v>
      </c>
      <c r="D102" t="s">
        <v>15</v>
      </c>
      <c r="E102" s="48"/>
      <c r="F102" s="2">
        <v>2</v>
      </c>
      <c r="G102" s="29">
        <f t="shared" si="1"/>
        <v>7.1054273576010019E-15</v>
      </c>
    </row>
    <row r="103" spans="1:7" hidden="1">
      <c r="A103" s="3">
        <v>43100</v>
      </c>
      <c r="B103" s="422" t="s">
        <v>10</v>
      </c>
      <c r="C103" s="422" t="s">
        <v>27</v>
      </c>
      <c r="D103" t="s">
        <v>12</v>
      </c>
      <c r="E103" s="48">
        <v>253.6</v>
      </c>
      <c r="G103" s="29">
        <f t="shared" si="1"/>
        <v>253.6</v>
      </c>
    </row>
    <row r="104" spans="1:7" hidden="1">
      <c r="B104" s="422"/>
      <c r="C104" s="422"/>
      <c r="D104" t="s">
        <v>13</v>
      </c>
      <c r="E104" s="48">
        <v>13.5</v>
      </c>
      <c r="G104" s="29">
        <f t="shared" si="1"/>
        <v>267.10000000000002</v>
      </c>
    </row>
    <row r="105" spans="1:7" hidden="1">
      <c r="B105" s="422"/>
      <c r="C105" s="422"/>
      <c r="D105" t="s">
        <v>14</v>
      </c>
      <c r="E105" s="48">
        <v>60</v>
      </c>
      <c r="G105" s="29">
        <f t="shared" si="1"/>
        <v>327.10000000000002</v>
      </c>
    </row>
    <row r="106" spans="1:7" hidden="1">
      <c r="B106" s="422"/>
      <c r="C106" s="422"/>
      <c r="D106" t="s">
        <v>15</v>
      </c>
      <c r="E106" s="48">
        <v>2</v>
      </c>
      <c r="G106" s="29">
        <f t="shared" si="1"/>
        <v>329.1</v>
      </c>
    </row>
    <row r="107" spans="1:7" hidden="1">
      <c r="A107" s="3">
        <v>43119</v>
      </c>
      <c r="B107" s="422">
        <v>14512</v>
      </c>
      <c r="C107" s="422" t="s">
        <v>27</v>
      </c>
      <c r="D107" t="s">
        <v>12</v>
      </c>
      <c r="E107" s="48"/>
      <c r="F107" s="2">
        <v>253.6</v>
      </c>
      <c r="G107" s="29">
        <f t="shared" si="1"/>
        <v>75.500000000000028</v>
      </c>
    </row>
    <row r="108" spans="1:7" hidden="1">
      <c r="A108" s="3">
        <v>43119</v>
      </c>
      <c r="B108" s="422">
        <v>14512</v>
      </c>
      <c r="C108" s="422" t="s">
        <v>27</v>
      </c>
      <c r="D108" t="s">
        <v>13</v>
      </c>
      <c r="E108" s="48"/>
      <c r="F108" s="2">
        <v>13.5</v>
      </c>
      <c r="G108" s="29">
        <f t="shared" si="1"/>
        <v>62.000000000000028</v>
      </c>
    </row>
    <row r="109" spans="1:7" hidden="1">
      <c r="A109" s="3">
        <v>43123</v>
      </c>
      <c r="B109" s="422">
        <v>14565</v>
      </c>
      <c r="C109" s="422" t="s">
        <v>27</v>
      </c>
      <c r="D109" t="s">
        <v>14</v>
      </c>
      <c r="E109" s="48"/>
      <c r="F109" s="2">
        <v>60</v>
      </c>
      <c r="G109" s="29">
        <f t="shared" si="1"/>
        <v>2.0000000000000284</v>
      </c>
    </row>
    <row r="110" spans="1:7" hidden="1">
      <c r="A110" s="3">
        <v>43123</v>
      </c>
      <c r="B110" s="422">
        <v>14565</v>
      </c>
      <c r="C110" s="422" t="s">
        <v>27</v>
      </c>
      <c r="D110" t="s">
        <v>15</v>
      </c>
      <c r="E110" s="48"/>
      <c r="F110" s="2">
        <v>2</v>
      </c>
      <c r="G110" s="29">
        <f t="shared" si="1"/>
        <v>2.8421709430404007E-14</v>
      </c>
    </row>
    <row r="111" spans="1:7" hidden="1">
      <c r="A111" s="3">
        <v>43131</v>
      </c>
      <c r="B111" s="422" t="s">
        <v>10</v>
      </c>
      <c r="C111" s="422" t="s">
        <v>11</v>
      </c>
      <c r="D111" t="s">
        <v>12</v>
      </c>
      <c r="E111" s="48">
        <v>225.8</v>
      </c>
      <c r="G111" s="29">
        <f t="shared" si="1"/>
        <v>225.80000000000004</v>
      </c>
    </row>
    <row r="112" spans="1:7" hidden="1">
      <c r="B112" s="422"/>
      <c r="C112" s="422"/>
      <c r="D112" t="s">
        <v>13</v>
      </c>
      <c r="E112" s="48">
        <v>13.4</v>
      </c>
      <c r="G112" s="29">
        <f t="shared" si="1"/>
        <v>239.20000000000005</v>
      </c>
    </row>
    <row r="113" spans="1:8" hidden="1">
      <c r="B113" s="422"/>
      <c r="C113" s="422"/>
      <c r="D113" t="s">
        <v>14</v>
      </c>
      <c r="E113" s="48">
        <v>60</v>
      </c>
      <c r="G113" s="29">
        <f t="shared" si="1"/>
        <v>299.20000000000005</v>
      </c>
    </row>
    <row r="114" spans="1:8" hidden="1">
      <c r="B114" s="422"/>
      <c r="C114" s="422"/>
      <c r="D114" t="s">
        <v>15</v>
      </c>
      <c r="E114" s="48">
        <v>2</v>
      </c>
      <c r="G114" s="29">
        <f t="shared" si="1"/>
        <v>301.20000000000005</v>
      </c>
    </row>
    <row r="115" spans="1:8" hidden="1">
      <c r="A115" s="3">
        <v>43150</v>
      </c>
      <c r="B115" s="422">
        <v>14660</v>
      </c>
      <c r="C115" s="422" t="s">
        <v>11</v>
      </c>
      <c r="D115" t="s">
        <v>14</v>
      </c>
      <c r="E115" s="48"/>
      <c r="F115" s="2">
        <v>60</v>
      </c>
      <c r="G115" s="29">
        <f t="shared" si="1"/>
        <v>241.20000000000005</v>
      </c>
    </row>
    <row r="116" spans="1:8" hidden="1">
      <c r="A116" s="3">
        <v>43150</v>
      </c>
      <c r="B116" s="422">
        <v>14660</v>
      </c>
      <c r="C116" s="422" t="s">
        <v>11</v>
      </c>
      <c r="D116" t="s">
        <v>15</v>
      </c>
      <c r="E116" s="48"/>
      <c r="F116" s="2">
        <v>2</v>
      </c>
      <c r="G116" s="29">
        <f t="shared" si="1"/>
        <v>239.20000000000005</v>
      </c>
    </row>
    <row r="117" spans="1:8" hidden="1">
      <c r="A117" s="3">
        <v>43150</v>
      </c>
      <c r="B117" s="422">
        <v>14660</v>
      </c>
      <c r="C117" s="422" t="s">
        <v>11</v>
      </c>
      <c r="D117" t="s">
        <v>12</v>
      </c>
      <c r="E117" s="48"/>
      <c r="F117" s="2">
        <v>225.8</v>
      </c>
      <c r="G117" s="29">
        <f t="shared" si="1"/>
        <v>13.400000000000034</v>
      </c>
    </row>
    <row r="118" spans="1:8" hidden="1">
      <c r="A118" s="3">
        <v>43150</v>
      </c>
      <c r="B118" s="422">
        <v>14660</v>
      </c>
      <c r="C118" s="422" t="s">
        <v>11</v>
      </c>
      <c r="D118" t="s">
        <v>13</v>
      </c>
      <c r="E118" s="48"/>
      <c r="F118" s="2">
        <v>13.4</v>
      </c>
      <c r="G118" s="29">
        <f t="shared" si="1"/>
        <v>3.3750779948604759E-14</v>
      </c>
    </row>
    <row r="119" spans="1:8" hidden="1">
      <c r="A119" s="3">
        <v>43159</v>
      </c>
      <c r="B119" s="422" t="s">
        <v>10</v>
      </c>
      <c r="C119" s="422" t="s">
        <v>17</v>
      </c>
      <c r="D119" t="s">
        <v>12</v>
      </c>
      <c r="E119" s="48">
        <v>279.7</v>
      </c>
      <c r="G119" s="29">
        <f t="shared" si="1"/>
        <v>279.70000000000005</v>
      </c>
    </row>
    <row r="120" spans="1:8" hidden="1">
      <c r="B120" s="422"/>
      <c r="C120" s="422"/>
      <c r="D120" t="s">
        <v>13</v>
      </c>
      <c r="E120" s="48">
        <v>13.4</v>
      </c>
      <c r="G120" s="29">
        <f t="shared" si="1"/>
        <v>293.10000000000002</v>
      </c>
    </row>
    <row r="121" spans="1:8" hidden="1">
      <c r="B121" s="422"/>
      <c r="C121" s="422"/>
      <c r="D121" t="s">
        <v>14</v>
      </c>
      <c r="E121" s="48">
        <v>56</v>
      </c>
      <c r="G121" s="29">
        <f t="shared" si="1"/>
        <v>349.1</v>
      </c>
    </row>
    <row r="122" spans="1:8" hidden="1">
      <c r="B122" s="422"/>
      <c r="C122" s="422"/>
      <c r="D122" t="s">
        <v>15</v>
      </c>
      <c r="E122" s="48">
        <v>5</v>
      </c>
      <c r="G122" s="29">
        <f t="shared" si="1"/>
        <v>354.1</v>
      </c>
    </row>
    <row r="123" spans="1:8" hidden="1">
      <c r="A123" s="3">
        <v>43182</v>
      </c>
      <c r="B123" s="422">
        <v>14934</v>
      </c>
      <c r="C123" s="422" t="s">
        <v>17</v>
      </c>
      <c r="D123" t="s">
        <v>12</v>
      </c>
      <c r="E123" s="48"/>
      <c r="F123" s="2">
        <v>279.7</v>
      </c>
      <c r="G123" s="29">
        <f t="shared" si="1"/>
        <v>74.400000000000034</v>
      </c>
    </row>
    <row r="124" spans="1:8" hidden="1">
      <c r="A124" s="3">
        <v>43182</v>
      </c>
      <c r="B124" s="422">
        <v>14934</v>
      </c>
      <c r="C124" s="422" t="s">
        <v>17</v>
      </c>
      <c r="D124" t="s">
        <v>13</v>
      </c>
      <c r="E124" s="48"/>
      <c r="F124" s="2">
        <v>13.4</v>
      </c>
      <c r="G124" s="29">
        <f t="shared" si="1"/>
        <v>61.000000000000036</v>
      </c>
    </row>
    <row r="125" spans="1:8" hidden="1">
      <c r="A125" s="3">
        <v>43182</v>
      </c>
      <c r="B125" s="422">
        <v>14934</v>
      </c>
      <c r="C125" s="422" t="s">
        <v>17</v>
      </c>
      <c r="D125" t="s">
        <v>14</v>
      </c>
      <c r="E125" s="48"/>
      <c r="F125" s="2">
        <v>56</v>
      </c>
      <c r="G125" s="29">
        <f t="shared" si="1"/>
        <v>5.0000000000000355</v>
      </c>
    </row>
    <row r="126" spans="1:8" hidden="1">
      <c r="A126" s="3">
        <v>43182</v>
      </c>
      <c r="B126" s="422">
        <v>14934</v>
      </c>
      <c r="C126" s="422" t="s">
        <v>17</v>
      </c>
      <c r="D126" t="s">
        <v>15</v>
      </c>
      <c r="E126" s="48"/>
      <c r="F126" s="2">
        <v>5</v>
      </c>
      <c r="G126" s="29">
        <f t="shared" si="1"/>
        <v>3.5527136788005009E-14</v>
      </c>
    </row>
    <row r="127" spans="1:8" hidden="1">
      <c r="A127" s="3">
        <v>43189</v>
      </c>
      <c r="B127" s="422" t="s">
        <v>10</v>
      </c>
      <c r="C127" s="422" t="s">
        <v>18</v>
      </c>
      <c r="D127" t="s">
        <v>12</v>
      </c>
      <c r="E127" s="48">
        <v>268.39999999999998</v>
      </c>
      <c r="G127" s="29">
        <f t="shared" si="1"/>
        <v>268.40000000000003</v>
      </c>
      <c r="H127" s="18"/>
    </row>
    <row r="128" spans="1:8" hidden="1">
      <c r="B128" s="422"/>
      <c r="C128" s="422"/>
      <c r="D128" t="s">
        <v>13</v>
      </c>
      <c r="E128" s="48">
        <v>13.4</v>
      </c>
      <c r="G128" s="29">
        <f t="shared" si="1"/>
        <v>281.8</v>
      </c>
      <c r="H128" s="18"/>
    </row>
    <row r="129" spans="1:8" hidden="1">
      <c r="B129" s="422"/>
      <c r="C129" s="422"/>
      <c r="D129" t="s">
        <v>14</v>
      </c>
      <c r="E129" s="48">
        <v>60</v>
      </c>
      <c r="G129" s="29">
        <f t="shared" si="1"/>
        <v>341.8</v>
      </c>
      <c r="H129" s="18"/>
    </row>
    <row r="130" spans="1:8" hidden="1">
      <c r="B130" s="422"/>
      <c r="C130" s="422"/>
      <c r="D130" t="s">
        <v>15</v>
      </c>
      <c r="E130" s="48">
        <v>5</v>
      </c>
      <c r="G130" s="29">
        <f t="shared" si="1"/>
        <v>346.8</v>
      </c>
      <c r="H130" s="18"/>
    </row>
    <row r="131" spans="1:8" hidden="1">
      <c r="A131" s="3">
        <v>43208</v>
      </c>
      <c r="B131" s="422">
        <v>15118</v>
      </c>
      <c r="C131" s="422" t="s">
        <v>18</v>
      </c>
      <c r="D131" t="s">
        <v>12</v>
      </c>
      <c r="E131" s="48"/>
      <c r="F131" s="2">
        <v>268.39999999999998</v>
      </c>
      <c r="G131" s="29">
        <f t="shared" si="1"/>
        <v>78.400000000000034</v>
      </c>
      <c r="H131" s="18"/>
    </row>
    <row r="132" spans="1:8" hidden="1">
      <c r="A132" s="3">
        <v>43208</v>
      </c>
      <c r="B132" s="422">
        <v>15118</v>
      </c>
      <c r="C132" s="422" t="s">
        <v>18</v>
      </c>
      <c r="D132" t="s">
        <v>13</v>
      </c>
      <c r="E132" s="48"/>
      <c r="F132" s="2">
        <v>13.4</v>
      </c>
      <c r="G132" s="29">
        <f t="shared" si="1"/>
        <v>65.000000000000028</v>
      </c>
      <c r="H132" s="18"/>
    </row>
    <row r="133" spans="1:8" hidden="1">
      <c r="A133" s="3">
        <v>43208</v>
      </c>
      <c r="B133" s="422">
        <v>15118</v>
      </c>
      <c r="C133" s="422" t="s">
        <v>18</v>
      </c>
      <c r="D133" t="s">
        <v>14</v>
      </c>
      <c r="E133" s="48"/>
      <c r="F133" s="2">
        <v>60</v>
      </c>
      <c r="G133" s="29">
        <f t="shared" si="1"/>
        <v>5.0000000000000284</v>
      </c>
      <c r="H133" s="18" t="s">
        <v>532</v>
      </c>
    </row>
    <row r="134" spans="1:8" hidden="1">
      <c r="A134" s="3">
        <v>43208</v>
      </c>
      <c r="B134" s="422">
        <v>15118</v>
      </c>
      <c r="C134" s="422" t="s">
        <v>18</v>
      </c>
      <c r="D134" t="s">
        <v>15</v>
      </c>
      <c r="E134" s="48"/>
      <c r="F134" s="2">
        <v>5</v>
      </c>
      <c r="G134" s="29">
        <f t="shared" si="1"/>
        <v>2.8421709430404007E-14</v>
      </c>
      <c r="H134" s="18"/>
    </row>
    <row r="135" spans="1:8" hidden="1">
      <c r="A135" s="3">
        <v>43220</v>
      </c>
      <c r="B135" s="422" t="s">
        <v>10</v>
      </c>
      <c r="C135" s="422" t="s">
        <v>19</v>
      </c>
      <c r="D135" t="s">
        <v>12</v>
      </c>
      <c r="E135" s="48">
        <v>277.8</v>
      </c>
      <c r="G135" s="29">
        <f t="shared" si="1"/>
        <v>277.80000000000007</v>
      </c>
      <c r="H135" s="18"/>
    </row>
    <row r="136" spans="1:8" hidden="1">
      <c r="B136" s="422"/>
      <c r="C136" s="422"/>
      <c r="D136" t="s">
        <v>13</v>
      </c>
      <c r="E136" s="48">
        <v>13.5</v>
      </c>
      <c r="G136" s="29">
        <f t="shared" ref="G136:G202" si="2">+G135+E136-F136</f>
        <v>291.30000000000007</v>
      </c>
      <c r="H136" s="18"/>
    </row>
    <row r="137" spans="1:8" hidden="1">
      <c r="B137" s="422"/>
      <c r="C137" s="422"/>
      <c r="D137" t="s">
        <v>14</v>
      </c>
      <c r="E137" s="48">
        <v>60</v>
      </c>
      <c r="G137" s="29">
        <f t="shared" si="2"/>
        <v>351.30000000000007</v>
      </c>
      <c r="H137" s="18"/>
    </row>
    <row r="138" spans="1:8" hidden="1">
      <c r="B138" s="422"/>
      <c r="C138" s="422"/>
      <c r="D138" t="s">
        <v>15</v>
      </c>
      <c r="E138" s="48">
        <v>5</v>
      </c>
      <c r="G138" s="29">
        <f t="shared" si="2"/>
        <v>356.30000000000007</v>
      </c>
      <c r="H138" s="18"/>
    </row>
    <row r="139" spans="1:8" hidden="1">
      <c r="A139" s="3">
        <v>43239</v>
      </c>
      <c r="B139" s="422">
        <v>15344</v>
      </c>
      <c r="C139" s="422" t="s">
        <v>19</v>
      </c>
      <c r="D139" t="s">
        <v>12</v>
      </c>
      <c r="E139" s="48"/>
      <c r="F139" s="2">
        <v>277.8</v>
      </c>
      <c r="G139" s="29">
        <f t="shared" si="2"/>
        <v>78.500000000000057</v>
      </c>
      <c r="H139" s="18"/>
    </row>
    <row r="140" spans="1:8" hidden="1">
      <c r="A140" s="3">
        <v>43239</v>
      </c>
      <c r="B140" s="422">
        <v>15344</v>
      </c>
      <c r="C140" s="422" t="s">
        <v>19</v>
      </c>
      <c r="D140" t="s">
        <v>13</v>
      </c>
      <c r="E140" s="48"/>
      <c r="F140" s="2">
        <v>13.5</v>
      </c>
      <c r="G140" s="29">
        <f t="shared" si="2"/>
        <v>65.000000000000057</v>
      </c>
      <c r="H140" s="18"/>
    </row>
    <row r="141" spans="1:8" hidden="1">
      <c r="A141" s="3">
        <v>43239</v>
      </c>
      <c r="B141" s="422">
        <v>15346</v>
      </c>
      <c r="C141" s="422" t="s">
        <v>19</v>
      </c>
      <c r="D141" t="s">
        <v>14</v>
      </c>
      <c r="E141" s="48"/>
      <c r="F141" s="2">
        <v>60</v>
      </c>
      <c r="G141" s="29">
        <f t="shared" si="2"/>
        <v>5.0000000000000568</v>
      </c>
      <c r="H141" s="18"/>
    </row>
    <row r="142" spans="1:8" hidden="1">
      <c r="A142" s="3">
        <v>43239</v>
      </c>
      <c r="B142" s="422">
        <v>15346</v>
      </c>
      <c r="C142" s="422" t="s">
        <v>19</v>
      </c>
      <c r="D142" t="s">
        <v>15</v>
      </c>
      <c r="E142" s="48"/>
      <c r="F142" s="2">
        <v>5</v>
      </c>
      <c r="G142" s="29">
        <f t="shared" si="2"/>
        <v>5.6843418860808015E-14</v>
      </c>
      <c r="H142" s="18"/>
    </row>
    <row r="143" spans="1:8" hidden="1">
      <c r="A143" s="3">
        <v>43251</v>
      </c>
      <c r="B143" s="422" t="s">
        <v>10</v>
      </c>
      <c r="C143" s="422" t="s">
        <v>20</v>
      </c>
      <c r="D143" t="s">
        <v>12</v>
      </c>
      <c r="E143" s="48">
        <v>258.60000000000002</v>
      </c>
      <c r="G143" s="29">
        <f t="shared" si="2"/>
        <v>258.60000000000008</v>
      </c>
      <c r="H143" s="18"/>
    </row>
    <row r="144" spans="1:8" hidden="1">
      <c r="B144" s="422"/>
      <c r="C144" s="422"/>
      <c r="D144" t="s">
        <v>13</v>
      </c>
      <c r="E144" s="48">
        <v>13</v>
      </c>
      <c r="G144" s="29">
        <f t="shared" si="2"/>
        <v>271.60000000000008</v>
      </c>
      <c r="H144" s="18"/>
    </row>
    <row r="145" spans="1:8" hidden="1">
      <c r="B145" s="422"/>
      <c r="C145" s="422"/>
      <c r="D145" t="s">
        <v>14</v>
      </c>
      <c r="E145" s="48">
        <v>60</v>
      </c>
      <c r="G145" s="29">
        <f t="shared" si="2"/>
        <v>331.60000000000008</v>
      </c>
      <c r="H145" s="18"/>
    </row>
    <row r="146" spans="1:8" hidden="1">
      <c r="B146" s="422"/>
      <c r="C146" s="422"/>
      <c r="D146" t="s">
        <v>15</v>
      </c>
      <c r="E146" s="48">
        <v>5</v>
      </c>
      <c r="G146" s="29">
        <f t="shared" si="2"/>
        <v>336.60000000000008</v>
      </c>
      <c r="H146" s="18"/>
    </row>
    <row r="147" spans="1:8" hidden="1">
      <c r="A147" s="3">
        <v>43272</v>
      </c>
      <c r="B147" s="422">
        <v>15540</v>
      </c>
      <c r="C147" s="422" t="s">
        <v>20</v>
      </c>
      <c r="D147" t="s">
        <v>12</v>
      </c>
      <c r="E147" s="48"/>
      <c r="F147" s="2">
        <v>258.60000000000002</v>
      </c>
      <c r="G147" s="29">
        <f t="shared" si="2"/>
        <v>78.000000000000057</v>
      </c>
      <c r="H147" s="18"/>
    </row>
    <row r="148" spans="1:8" hidden="1">
      <c r="A148" s="3">
        <v>43272</v>
      </c>
      <c r="B148" s="422">
        <v>15540</v>
      </c>
      <c r="C148" s="422" t="s">
        <v>20</v>
      </c>
      <c r="D148" t="s">
        <v>13</v>
      </c>
      <c r="E148" s="48"/>
      <c r="F148" s="2">
        <v>13</v>
      </c>
      <c r="G148" s="29">
        <f t="shared" si="2"/>
        <v>65.000000000000057</v>
      </c>
      <c r="H148" s="18"/>
    </row>
    <row r="149" spans="1:8" hidden="1">
      <c r="A149" s="3">
        <v>43272</v>
      </c>
      <c r="B149" s="422">
        <v>15540</v>
      </c>
      <c r="C149" s="422" t="s">
        <v>20</v>
      </c>
      <c r="D149" t="s">
        <v>14</v>
      </c>
      <c r="E149" s="48"/>
      <c r="F149" s="2">
        <v>60</v>
      </c>
      <c r="G149" s="29">
        <f t="shared" si="2"/>
        <v>5.0000000000000568</v>
      </c>
      <c r="H149" s="18"/>
    </row>
    <row r="150" spans="1:8" hidden="1">
      <c r="A150" s="3">
        <v>43272</v>
      </c>
      <c r="B150" s="422">
        <v>15540</v>
      </c>
      <c r="C150" s="422" t="s">
        <v>20</v>
      </c>
      <c r="D150" t="s">
        <v>15</v>
      </c>
      <c r="E150" s="48"/>
      <c r="F150" s="2">
        <v>5</v>
      </c>
      <c r="G150" s="29">
        <f t="shared" si="2"/>
        <v>5.6843418860808015E-14</v>
      </c>
      <c r="H150" s="18"/>
    </row>
    <row r="151" spans="1:8" hidden="1">
      <c r="A151" s="3">
        <v>43281</v>
      </c>
      <c r="B151" s="422" t="s">
        <v>10</v>
      </c>
      <c r="C151" s="422" t="s">
        <v>21</v>
      </c>
      <c r="D151" t="s">
        <v>12</v>
      </c>
      <c r="E151" s="48">
        <v>243.9</v>
      </c>
      <c r="G151" s="29">
        <f t="shared" si="2"/>
        <v>243.90000000000006</v>
      </c>
      <c r="H151" s="18"/>
    </row>
    <row r="152" spans="1:8" hidden="1">
      <c r="B152" s="422"/>
      <c r="C152" s="422"/>
      <c r="D152" t="s">
        <v>13</v>
      </c>
      <c r="E152" s="48">
        <v>13.5</v>
      </c>
      <c r="G152" s="29">
        <f t="shared" si="2"/>
        <v>257.40000000000009</v>
      </c>
      <c r="H152" s="18"/>
    </row>
    <row r="153" spans="1:8" hidden="1">
      <c r="B153" s="422"/>
      <c r="C153" s="422"/>
      <c r="D153" t="s">
        <v>14</v>
      </c>
      <c r="E153" s="48">
        <v>60</v>
      </c>
      <c r="G153" s="29">
        <f t="shared" si="2"/>
        <v>317.40000000000009</v>
      </c>
      <c r="H153" s="18"/>
    </row>
    <row r="154" spans="1:8" hidden="1">
      <c r="B154" s="422"/>
      <c r="C154" s="422"/>
      <c r="D154" t="s">
        <v>15</v>
      </c>
      <c r="E154" s="48">
        <v>5</v>
      </c>
      <c r="G154" s="29">
        <f t="shared" si="2"/>
        <v>322.40000000000009</v>
      </c>
      <c r="H154" s="18"/>
    </row>
    <row r="155" spans="1:8" hidden="1">
      <c r="A155" s="3">
        <v>43302</v>
      </c>
      <c r="B155" s="422">
        <v>15763</v>
      </c>
      <c r="C155" s="422" t="s">
        <v>21</v>
      </c>
      <c r="D155" t="s">
        <v>12</v>
      </c>
      <c r="E155" s="48"/>
      <c r="F155" s="2">
        <v>243.9</v>
      </c>
      <c r="G155" s="29">
        <f t="shared" si="2"/>
        <v>78.500000000000085</v>
      </c>
      <c r="H155" s="18"/>
    </row>
    <row r="156" spans="1:8" hidden="1">
      <c r="A156" s="3">
        <v>43302</v>
      </c>
      <c r="B156" s="422">
        <v>15763</v>
      </c>
      <c r="C156" s="422" t="s">
        <v>21</v>
      </c>
      <c r="D156" t="s">
        <v>13</v>
      </c>
      <c r="E156" s="48"/>
      <c r="F156" s="2">
        <v>13.5</v>
      </c>
      <c r="G156" s="29">
        <f t="shared" si="2"/>
        <v>65.000000000000085</v>
      </c>
      <c r="H156" s="18"/>
    </row>
    <row r="157" spans="1:8" hidden="1">
      <c r="A157" s="3">
        <v>43302</v>
      </c>
      <c r="B157" s="422">
        <v>15764</v>
      </c>
      <c r="C157" s="422" t="s">
        <v>21</v>
      </c>
      <c r="D157" t="s">
        <v>14</v>
      </c>
      <c r="E157" s="48"/>
      <c r="F157" s="2">
        <v>60</v>
      </c>
      <c r="G157" s="29">
        <f t="shared" si="2"/>
        <v>5.0000000000000853</v>
      </c>
      <c r="H157" s="18"/>
    </row>
    <row r="158" spans="1:8" hidden="1">
      <c r="A158" s="3">
        <v>43302</v>
      </c>
      <c r="B158" s="422">
        <v>15764</v>
      </c>
      <c r="C158" s="422" t="s">
        <v>21</v>
      </c>
      <c r="D158" t="s">
        <v>15</v>
      </c>
      <c r="E158" s="48"/>
      <c r="F158" s="2">
        <v>5</v>
      </c>
      <c r="G158" s="29">
        <f t="shared" si="2"/>
        <v>8.5265128291212022E-14</v>
      </c>
      <c r="H158" s="18"/>
    </row>
    <row r="159" spans="1:8" hidden="1">
      <c r="A159" s="3">
        <v>43312</v>
      </c>
      <c r="B159" s="422" t="s">
        <v>10</v>
      </c>
      <c r="C159" s="422" t="s">
        <v>22</v>
      </c>
      <c r="D159" t="s">
        <v>12</v>
      </c>
      <c r="E159" s="48">
        <v>239.2</v>
      </c>
      <c r="G159" s="29">
        <f t="shared" si="2"/>
        <v>239.20000000000007</v>
      </c>
      <c r="H159" s="18"/>
    </row>
    <row r="160" spans="1:8" hidden="1">
      <c r="B160" s="422"/>
      <c r="C160" s="422"/>
      <c r="D160" t="s">
        <v>13</v>
      </c>
      <c r="E160" s="48">
        <v>13.5</v>
      </c>
      <c r="G160" s="29">
        <f t="shared" si="2"/>
        <v>252.70000000000007</v>
      </c>
      <c r="H160" s="18"/>
    </row>
    <row r="161" spans="1:8" hidden="1">
      <c r="B161" s="422"/>
      <c r="C161" s="422"/>
      <c r="D161" t="s">
        <v>14</v>
      </c>
      <c r="E161" s="48">
        <v>60</v>
      </c>
      <c r="G161" s="29">
        <f t="shared" si="2"/>
        <v>312.70000000000005</v>
      </c>
      <c r="H161" s="18"/>
    </row>
    <row r="162" spans="1:8" hidden="1">
      <c r="B162" s="422"/>
      <c r="C162" s="422"/>
      <c r="D162" t="s">
        <v>15</v>
      </c>
      <c r="E162" s="48">
        <v>5</v>
      </c>
      <c r="G162" s="29">
        <f t="shared" si="2"/>
        <v>317.70000000000005</v>
      </c>
      <c r="H162" s="18"/>
    </row>
    <row r="163" spans="1:8" hidden="1">
      <c r="A163" s="3">
        <v>43318</v>
      </c>
      <c r="B163" s="422">
        <v>15888</v>
      </c>
      <c r="C163" s="422" t="s">
        <v>22</v>
      </c>
      <c r="D163" t="s">
        <v>14</v>
      </c>
      <c r="E163" s="48"/>
      <c r="F163" s="2">
        <v>60</v>
      </c>
      <c r="G163" s="29">
        <f t="shared" si="2"/>
        <v>257.70000000000005</v>
      </c>
      <c r="H163" s="18"/>
    </row>
    <row r="164" spans="1:8" hidden="1">
      <c r="A164" s="3">
        <v>43318</v>
      </c>
      <c r="B164" s="422">
        <v>15888</v>
      </c>
      <c r="C164" s="422" t="s">
        <v>22</v>
      </c>
      <c r="D164" t="s">
        <v>15</v>
      </c>
      <c r="E164" s="48"/>
      <c r="F164" s="2">
        <v>5</v>
      </c>
      <c r="G164" s="29">
        <f t="shared" si="2"/>
        <v>252.70000000000005</v>
      </c>
      <c r="H164" s="18"/>
    </row>
    <row r="165" spans="1:8" hidden="1">
      <c r="A165" s="3">
        <v>43334</v>
      </c>
      <c r="B165" s="422">
        <v>16052</v>
      </c>
      <c r="C165" s="422" t="s">
        <v>22</v>
      </c>
      <c r="D165" t="s">
        <v>12</v>
      </c>
      <c r="E165" s="48"/>
      <c r="F165" s="2">
        <v>239.2</v>
      </c>
      <c r="G165" s="29">
        <f t="shared" si="2"/>
        <v>13.500000000000057</v>
      </c>
      <c r="H165" s="18"/>
    </row>
    <row r="166" spans="1:8" hidden="1">
      <c r="A166" s="3">
        <v>43334</v>
      </c>
      <c r="B166" s="422">
        <v>16052</v>
      </c>
      <c r="C166" s="422" t="s">
        <v>22</v>
      </c>
      <c r="D166" t="s">
        <v>13</v>
      </c>
      <c r="E166" s="48"/>
      <c r="F166" s="2">
        <v>13.5</v>
      </c>
      <c r="G166" s="29">
        <f t="shared" si="2"/>
        <v>5.6843418860808015E-14</v>
      </c>
      <c r="H166" s="18"/>
    </row>
    <row r="167" spans="1:8" hidden="1">
      <c r="A167" s="3">
        <v>43343</v>
      </c>
      <c r="B167" s="422" t="s">
        <v>10</v>
      </c>
      <c r="C167" s="422" t="s">
        <v>23</v>
      </c>
      <c r="D167" t="s">
        <v>12</v>
      </c>
      <c r="E167" s="48">
        <v>237.4</v>
      </c>
      <c r="G167" s="29">
        <f t="shared" si="2"/>
        <v>237.40000000000006</v>
      </c>
      <c r="H167" s="18"/>
    </row>
    <row r="168" spans="1:8" hidden="1">
      <c r="B168" s="422"/>
      <c r="C168" s="422"/>
      <c r="D168" t="s">
        <v>13</v>
      </c>
      <c r="E168" s="48">
        <v>13.5</v>
      </c>
      <c r="G168" s="29">
        <f t="shared" si="2"/>
        <v>250.90000000000006</v>
      </c>
      <c r="H168" s="18"/>
    </row>
    <row r="169" spans="1:8" hidden="1">
      <c r="B169" s="422"/>
      <c r="C169" s="422"/>
      <c r="D169" t="s">
        <v>14</v>
      </c>
      <c r="E169" s="48">
        <v>60</v>
      </c>
      <c r="G169" s="29">
        <f t="shared" si="2"/>
        <v>310.90000000000009</v>
      </c>
      <c r="H169" s="18"/>
    </row>
    <row r="170" spans="1:8" hidden="1">
      <c r="B170" s="422"/>
      <c r="C170" s="422"/>
      <c r="D170" t="s">
        <v>15</v>
      </c>
      <c r="E170" s="48">
        <v>5</v>
      </c>
      <c r="G170" s="29">
        <f t="shared" si="2"/>
        <v>315.90000000000009</v>
      </c>
      <c r="H170" s="18"/>
    </row>
    <row r="171" spans="1:8" hidden="1">
      <c r="A171" s="3">
        <v>43367</v>
      </c>
      <c r="B171" s="422">
        <v>16168</v>
      </c>
      <c r="C171" s="422" t="s">
        <v>23</v>
      </c>
      <c r="D171" t="s">
        <v>12</v>
      </c>
      <c r="E171" s="48"/>
      <c r="F171" s="2">
        <v>237.4</v>
      </c>
      <c r="G171" s="29">
        <f t="shared" si="2"/>
        <v>78.500000000000085</v>
      </c>
      <c r="H171" s="18"/>
    </row>
    <row r="172" spans="1:8" hidden="1">
      <c r="A172" s="3">
        <v>43367</v>
      </c>
      <c r="B172" s="422">
        <v>16168</v>
      </c>
      <c r="C172" s="422" t="s">
        <v>23</v>
      </c>
      <c r="D172" t="s">
        <v>13</v>
      </c>
      <c r="E172" s="48"/>
      <c r="F172" s="2">
        <v>13.5</v>
      </c>
      <c r="G172" s="29">
        <f t="shared" si="2"/>
        <v>65.000000000000085</v>
      </c>
      <c r="H172" s="18"/>
    </row>
    <row r="173" spans="1:8" hidden="1">
      <c r="A173" s="3">
        <v>43367</v>
      </c>
      <c r="B173" s="422">
        <v>16168</v>
      </c>
      <c r="C173" s="422" t="s">
        <v>23</v>
      </c>
      <c r="D173" t="s">
        <v>14</v>
      </c>
      <c r="E173" s="48"/>
      <c r="F173" s="2">
        <v>60</v>
      </c>
      <c r="G173" s="29">
        <f t="shared" si="2"/>
        <v>5.0000000000000853</v>
      </c>
      <c r="H173" s="18"/>
    </row>
    <row r="174" spans="1:8" hidden="1">
      <c r="A174" s="3">
        <v>43367</v>
      </c>
      <c r="B174" s="422">
        <v>16168</v>
      </c>
      <c r="C174" s="422" t="s">
        <v>23</v>
      </c>
      <c r="D174" t="s">
        <v>15</v>
      </c>
      <c r="E174" s="48"/>
      <c r="F174" s="2">
        <v>5</v>
      </c>
      <c r="G174" s="29">
        <f t="shared" si="2"/>
        <v>8.5265128291212022E-14</v>
      </c>
      <c r="H174" s="18"/>
    </row>
    <row r="175" spans="1:8" hidden="1">
      <c r="A175" s="3">
        <v>43373</v>
      </c>
      <c r="B175" s="422" t="s">
        <v>10</v>
      </c>
      <c r="C175" s="422" t="s">
        <v>24</v>
      </c>
      <c r="D175" t="s">
        <v>12</v>
      </c>
      <c r="E175" s="48">
        <v>243.4</v>
      </c>
      <c r="G175" s="29">
        <f t="shared" si="2"/>
        <v>243.40000000000009</v>
      </c>
      <c r="H175" s="18"/>
    </row>
    <row r="176" spans="1:8" hidden="1">
      <c r="B176" s="422"/>
      <c r="C176" s="422"/>
      <c r="D176" t="s">
        <v>13</v>
      </c>
      <c r="E176" s="48">
        <v>13.5</v>
      </c>
      <c r="G176" s="29">
        <f t="shared" si="2"/>
        <v>256.90000000000009</v>
      </c>
      <c r="H176" s="18"/>
    </row>
    <row r="177" spans="1:8" hidden="1">
      <c r="B177" s="422"/>
      <c r="C177" s="422"/>
      <c r="D177" t="s">
        <v>14</v>
      </c>
      <c r="E177" s="48">
        <v>60</v>
      </c>
      <c r="G177" s="29">
        <f t="shared" si="2"/>
        <v>316.90000000000009</v>
      </c>
      <c r="H177" s="18"/>
    </row>
    <row r="178" spans="1:8" hidden="1">
      <c r="B178" s="422"/>
      <c r="C178" s="422"/>
      <c r="D178" t="s">
        <v>15</v>
      </c>
      <c r="E178" s="48">
        <v>5</v>
      </c>
      <c r="G178" s="29">
        <f t="shared" si="2"/>
        <v>321.90000000000009</v>
      </c>
      <c r="H178" s="18"/>
    </row>
    <row r="179" spans="1:8" hidden="1">
      <c r="A179" s="3">
        <v>43390</v>
      </c>
      <c r="B179" s="422">
        <v>16345</v>
      </c>
      <c r="C179" s="422" t="s">
        <v>41</v>
      </c>
      <c r="D179" t="s">
        <v>14</v>
      </c>
      <c r="E179" s="48"/>
      <c r="F179" s="2">
        <v>60</v>
      </c>
      <c r="G179" s="29">
        <f t="shared" si="2"/>
        <v>261.90000000000009</v>
      </c>
      <c r="H179" s="18"/>
    </row>
    <row r="180" spans="1:8" hidden="1">
      <c r="A180" s="3">
        <v>43390</v>
      </c>
      <c r="B180" s="422">
        <v>16345</v>
      </c>
      <c r="C180" s="422" t="s">
        <v>41</v>
      </c>
      <c r="D180" t="s">
        <v>15</v>
      </c>
      <c r="E180" s="48"/>
      <c r="F180" s="2">
        <v>5</v>
      </c>
      <c r="G180" s="29">
        <f t="shared" si="2"/>
        <v>256.90000000000009</v>
      </c>
      <c r="H180" s="18"/>
    </row>
    <row r="181" spans="1:8" hidden="1">
      <c r="A181" s="3">
        <v>43399</v>
      </c>
      <c r="B181" s="422">
        <v>16478</v>
      </c>
      <c r="C181" s="422" t="s">
        <v>41</v>
      </c>
      <c r="D181" t="s">
        <v>12</v>
      </c>
      <c r="E181" s="48"/>
      <c r="F181" s="2">
        <v>243.4</v>
      </c>
      <c r="G181" s="29">
        <f t="shared" si="2"/>
        <v>13.500000000000085</v>
      </c>
      <c r="H181" s="18"/>
    </row>
    <row r="182" spans="1:8" hidden="1">
      <c r="A182" s="3">
        <v>43399</v>
      </c>
      <c r="B182" s="422">
        <v>16478</v>
      </c>
      <c r="C182" s="422" t="s">
        <v>41</v>
      </c>
      <c r="D182" t="s">
        <v>13</v>
      </c>
      <c r="E182" s="48"/>
      <c r="F182" s="2">
        <v>13.5</v>
      </c>
      <c r="G182" s="29">
        <f t="shared" si="2"/>
        <v>8.5265128291212022E-14</v>
      </c>
      <c r="H182" s="18"/>
    </row>
    <row r="183" spans="1:8" hidden="1">
      <c r="A183" s="31">
        <v>43403</v>
      </c>
      <c r="B183" s="421" t="s">
        <v>10</v>
      </c>
      <c r="C183" s="421" t="s">
        <v>25</v>
      </c>
      <c r="D183" t="s">
        <v>12</v>
      </c>
      <c r="E183" s="48">
        <v>245.1</v>
      </c>
      <c r="G183" s="29">
        <f t="shared" si="2"/>
        <v>245.10000000000008</v>
      </c>
      <c r="H183" s="18"/>
    </row>
    <row r="184" spans="1:8" hidden="1">
      <c r="A184" s="31"/>
      <c r="B184" s="421"/>
      <c r="C184" s="421"/>
      <c r="D184" t="s">
        <v>13</v>
      </c>
      <c r="E184" s="48">
        <v>16.5</v>
      </c>
      <c r="G184" s="29">
        <f t="shared" si="2"/>
        <v>261.60000000000008</v>
      </c>
      <c r="H184" s="18"/>
    </row>
    <row r="185" spans="1:8" hidden="1">
      <c r="A185" s="31"/>
      <c r="B185" s="421"/>
      <c r="C185" s="421"/>
      <c r="D185" t="s">
        <v>14</v>
      </c>
      <c r="E185" s="48">
        <v>60</v>
      </c>
      <c r="G185" s="29">
        <f t="shared" si="2"/>
        <v>321.60000000000008</v>
      </c>
      <c r="H185" s="18"/>
    </row>
    <row r="186" spans="1:8" hidden="1">
      <c r="A186" s="31"/>
      <c r="B186" s="421"/>
      <c r="C186" s="421"/>
      <c r="D186" t="s">
        <v>15</v>
      </c>
      <c r="E186" s="48">
        <v>5</v>
      </c>
      <c r="G186" s="29">
        <f t="shared" si="2"/>
        <v>326.60000000000008</v>
      </c>
      <c r="H186" s="18"/>
    </row>
    <row r="187" spans="1:8" hidden="1">
      <c r="A187" s="3">
        <v>43432</v>
      </c>
      <c r="B187" s="422">
        <v>16621</v>
      </c>
      <c r="C187" s="422" t="s">
        <v>25</v>
      </c>
      <c r="D187" t="s">
        <v>12</v>
      </c>
      <c r="E187" s="48"/>
      <c r="F187" s="2">
        <v>245.1</v>
      </c>
      <c r="G187" s="29">
        <f t="shared" si="2"/>
        <v>81.500000000000085</v>
      </c>
      <c r="H187" s="18"/>
    </row>
    <row r="188" spans="1:8" hidden="1">
      <c r="A188" s="3">
        <v>43432</v>
      </c>
      <c r="B188" s="422">
        <v>16621</v>
      </c>
      <c r="C188" s="422" t="s">
        <v>25</v>
      </c>
      <c r="D188" t="s">
        <v>13</v>
      </c>
      <c r="E188" s="48"/>
      <c r="F188" s="2">
        <v>16.5</v>
      </c>
      <c r="G188" s="29">
        <f t="shared" si="2"/>
        <v>65.000000000000085</v>
      </c>
      <c r="H188" s="18"/>
    </row>
    <row r="189" spans="1:8" hidden="1">
      <c r="A189" s="3">
        <v>43432</v>
      </c>
      <c r="B189" s="422">
        <v>16621</v>
      </c>
      <c r="C189" s="422" t="s">
        <v>25</v>
      </c>
      <c r="D189" t="s">
        <v>14</v>
      </c>
      <c r="E189" s="48"/>
      <c r="F189" s="2">
        <v>60</v>
      </c>
      <c r="G189" s="29">
        <f t="shared" si="2"/>
        <v>5.0000000000000853</v>
      </c>
      <c r="H189" s="18"/>
    </row>
    <row r="190" spans="1:8" hidden="1">
      <c r="A190" s="3">
        <v>43432</v>
      </c>
      <c r="B190" s="422">
        <v>16621</v>
      </c>
      <c r="C190" s="422" t="s">
        <v>25</v>
      </c>
      <c r="D190" t="s">
        <v>15</v>
      </c>
      <c r="E190" s="48"/>
      <c r="F190" s="2">
        <v>5</v>
      </c>
      <c r="G190" s="29">
        <f t="shared" si="2"/>
        <v>8.5265128291212022E-14</v>
      </c>
      <c r="H190" s="18"/>
    </row>
    <row r="191" spans="1:8" hidden="1">
      <c r="A191" s="31">
        <v>43434</v>
      </c>
      <c r="B191" s="421" t="s">
        <v>10</v>
      </c>
      <c r="C191" s="421" t="s">
        <v>26</v>
      </c>
      <c r="D191" t="s">
        <v>12</v>
      </c>
      <c r="E191" s="48">
        <v>251.8</v>
      </c>
      <c r="G191" s="29">
        <f t="shared" si="2"/>
        <v>251.8000000000001</v>
      </c>
      <c r="H191" s="18"/>
    </row>
    <row r="192" spans="1:8" hidden="1">
      <c r="A192" s="31"/>
      <c r="B192" s="421"/>
      <c r="C192" s="421"/>
      <c r="D192" t="s">
        <v>13</v>
      </c>
      <c r="E192" s="48">
        <v>16.5</v>
      </c>
      <c r="G192" s="29">
        <f t="shared" si="2"/>
        <v>268.30000000000007</v>
      </c>
      <c r="H192" s="18"/>
    </row>
    <row r="193" spans="1:8" hidden="1">
      <c r="A193" s="31"/>
      <c r="B193" s="421"/>
      <c r="C193" s="421"/>
      <c r="D193" t="s">
        <v>14</v>
      </c>
      <c r="E193" s="48">
        <v>60</v>
      </c>
      <c r="G193" s="29">
        <f t="shared" si="2"/>
        <v>328.30000000000007</v>
      </c>
      <c r="H193" s="18"/>
    </row>
    <row r="194" spans="1:8" hidden="1">
      <c r="A194" s="31"/>
      <c r="B194" s="421"/>
      <c r="C194" s="421"/>
      <c r="D194" t="s">
        <v>15</v>
      </c>
      <c r="E194" s="48">
        <v>5</v>
      </c>
      <c r="G194" s="29">
        <f t="shared" si="2"/>
        <v>333.30000000000007</v>
      </c>
      <c r="H194" s="18"/>
    </row>
    <row r="195" spans="1:8" hidden="1">
      <c r="A195" s="3">
        <v>43473</v>
      </c>
      <c r="B195" s="422">
        <v>16876</v>
      </c>
      <c r="C195" s="422" t="s">
        <v>26</v>
      </c>
      <c r="D195" t="s">
        <v>12</v>
      </c>
      <c r="E195" s="48"/>
      <c r="F195" s="2">
        <v>251.8</v>
      </c>
      <c r="G195" s="29">
        <f t="shared" si="2"/>
        <v>81.500000000000057</v>
      </c>
      <c r="H195" s="18"/>
    </row>
    <row r="196" spans="1:8" hidden="1">
      <c r="A196" s="3">
        <v>43473</v>
      </c>
      <c r="B196" s="422">
        <v>16876</v>
      </c>
      <c r="C196" s="422" t="s">
        <v>26</v>
      </c>
      <c r="D196" t="s">
        <v>13</v>
      </c>
      <c r="E196" s="48"/>
      <c r="F196" s="2">
        <v>16.5</v>
      </c>
      <c r="G196" s="29">
        <f t="shared" si="2"/>
        <v>65.000000000000057</v>
      </c>
      <c r="H196" s="18"/>
    </row>
    <row r="197" spans="1:8" hidden="1">
      <c r="A197" s="3">
        <v>43473</v>
      </c>
      <c r="B197" s="422">
        <v>16876</v>
      </c>
      <c r="C197" s="422" t="s">
        <v>26</v>
      </c>
      <c r="D197" t="s">
        <v>14</v>
      </c>
      <c r="E197" s="48"/>
      <c r="F197" s="2">
        <v>60</v>
      </c>
      <c r="G197" s="29">
        <f t="shared" si="2"/>
        <v>5.0000000000000568</v>
      </c>
      <c r="H197" s="18"/>
    </row>
    <row r="198" spans="1:8" hidden="1">
      <c r="A198" s="3">
        <v>43473</v>
      </c>
      <c r="B198" s="422">
        <v>16876</v>
      </c>
      <c r="C198" s="422" t="s">
        <v>26</v>
      </c>
      <c r="D198" t="s">
        <v>15</v>
      </c>
      <c r="E198" s="48"/>
      <c r="F198" s="2">
        <v>5</v>
      </c>
      <c r="G198" s="29">
        <f t="shared" si="2"/>
        <v>5.6843418860808015E-14</v>
      </c>
      <c r="H198" s="18"/>
    </row>
    <row r="199" spans="1:8" hidden="1">
      <c r="A199" s="31">
        <v>43465</v>
      </c>
      <c r="B199" s="421" t="s">
        <v>10</v>
      </c>
      <c r="C199" s="421" t="s">
        <v>27</v>
      </c>
      <c r="D199" t="s">
        <v>12</v>
      </c>
      <c r="E199" s="48">
        <v>269</v>
      </c>
      <c r="G199" s="29">
        <f t="shared" si="2"/>
        <v>269.00000000000006</v>
      </c>
      <c r="H199" s="18"/>
    </row>
    <row r="200" spans="1:8" hidden="1">
      <c r="A200" s="31"/>
      <c r="B200" s="421"/>
      <c r="C200" s="421"/>
      <c r="D200" t="s">
        <v>13</v>
      </c>
      <c r="E200" s="48">
        <v>16.5</v>
      </c>
      <c r="G200" s="29">
        <f t="shared" si="2"/>
        <v>285.50000000000006</v>
      </c>
      <c r="H200" s="18"/>
    </row>
    <row r="201" spans="1:8" hidden="1">
      <c r="A201" s="31"/>
      <c r="B201" s="421"/>
      <c r="C201" s="421"/>
      <c r="D201" t="s">
        <v>14</v>
      </c>
      <c r="E201" s="48">
        <v>60</v>
      </c>
      <c r="G201" s="29">
        <f t="shared" si="2"/>
        <v>345.50000000000006</v>
      </c>
      <c r="H201" s="18"/>
    </row>
    <row r="202" spans="1:8" hidden="1">
      <c r="A202" s="31"/>
      <c r="B202" s="421"/>
      <c r="C202" s="421"/>
      <c r="D202" t="s">
        <v>15</v>
      </c>
      <c r="E202" s="48">
        <v>5</v>
      </c>
      <c r="G202" s="29">
        <f t="shared" si="2"/>
        <v>350.50000000000006</v>
      </c>
      <c r="H202" s="18"/>
    </row>
    <row r="203" spans="1:8" hidden="1">
      <c r="A203" s="3">
        <v>43495</v>
      </c>
      <c r="B203" s="422">
        <v>17039</v>
      </c>
      <c r="C203" s="422" t="s">
        <v>27</v>
      </c>
      <c r="D203" t="s">
        <v>12</v>
      </c>
      <c r="E203" s="48"/>
      <c r="F203" s="2">
        <v>269</v>
      </c>
      <c r="G203" s="29">
        <f t="shared" ref="G203:G266" si="3">+G202+E203-F203</f>
        <v>81.500000000000057</v>
      </c>
      <c r="H203" s="18"/>
    </row>
    <row r="204" spans="1:8" hidden="1">
      <c r="A204" s="3">
        <v>43495</v>
      </c>
      <c r="B204" s="422">
        <v>17039</v>
      </c>
      <c r="C204" s="422" t="s">
        <v>27</v>
      </c>
      <c r="D204" t="s">
        <v>13</v>
      </c>
      <c r="E204" s="48"/>
      <c r="F204" s="2">
        <v>16.5</v>
      </c>
      <c r="G204" s="29">
        <f t="shared" si="3"/>
        <v>65.000000000000057</v>
      </c>
      <c r="H204" s="18"/>
    </row>
    <row r="205" spans="1:8" hidden="1">
      <c r="A205" s="3">
        <v>43495</v>
      </c>
      <c r="B205" s="422">
        <v>17039</v>
      </c>
      <c r="C205" s="422" t="s">
        <v>27</v>
      </c>
      <c r="D205" t="s">
        <v>14</v>
      </c>
      <c r="E205" s="48"/>
      <c r="F205" s="2">
        <v>60</v>
      </c>
      <c r="G205" s="29">
        <f t="shared" si="3"/>
        <v>5.0000000000000568</v>
      </c>
      <c r="H205" s="18"/>
    </row>
    <row r="206" spans="1:8" hidden="1">
      <c r="A206" s="3">
        <v>43495</v>
      </c>
      <c r="B206" s="422">
        <v>17039</v>
      </c>
      <c r="C206" s="422" t="s">
        <v>27</v>
      </c>
      <c r="D206" t="s">
        <v>15</v>
      </c>
      <c r="E206" s="48"/>
      <c r="F206" s="2">
        <v>5</v>
      </c>
      <c r="G206" s="29">
        <f t="shared" si="3"/>
        <v>5.6843418860808015E-14</v>
      </c>
      <c r="H206" s="18"/>
    </row>
    <row r="207" spans="1:8" hidden="1">
      <c r="A207" s="31">
        <v>43496</v>
      </c>
      <c r="B207" s="421" t="s">
        <v>10</v>
      </c>
      <c r="C207" s="421" t="s">
        <v>11</v>
      </c>
      <c r="D207" t="s">
        <v>12</v>
      </c>
      <c r="E207" s="48">
        <v>280.3</v>
      </c>
      <c r="G207" s="29">
        <f t="shared" si="3"/>
        <v>280.30000000000007</v>
      </c>
      <c r="H207" s="18"/>
    </row>
    <row r="208" spans="1:8" hidden="1">
      <c r="A208" s="31"/>
      <c r="B208" s="421"/>
      <c r="C208" s="421"/>
      <c r="D208" t="s">
        <v>13</v>
      </c>
      <c r="E208" s="48">
        <v>16.5</v>
      </c>
      <c r="G208" s="29">
        <f t="shared" si="3"/>
        <v>296.80000000000007</v>
      </c>
      <c r="H208" s="18"/>
    </row>
    <row r="209" spans="1:8" hidden="1">
      <c r="A209" s="31"/>
      <c r="B209" s="421"/>
      <c r="C209" s="421"/>
      <c r="D209" t="s">
        <v>14</v>
      </c>
      <c r="E209" s="48">
        <v>60</v>
      </c>
      <c r="G209" s="29">
        <f t="shared" si="3"/>
        <v>356.80000000000007</v>
      </c>
      <c r="H209" s="18"/>
    </row>
    <row r="210" spans="1:8" hidden="1">
      <c r="A210" s="31"/>
      <c r="B210" s="421"/>
      <c r="C210" s="421"/>
      <c r="D210" t="s">
        <v>15</v>
      </c>
      <c r="E210" s="48">
        <v>5</v>
      </c>
      <c r="G210" s="29">
        <f t="shared" si="3"/>
        <v>361.80000000000007</v>
      </c>
      <c r="H210" s="18"/>
    </row>
    <row r="211" spans="1:8" hidden="1">
      <c r="A211" s="31"/>
      <c r="B211" s="421"/>
      <c r="C211" s="421"/>
      <c r="D211" t="s">
        <v>533</v>
      </c>
      <c r="E211" s="48">
        <v>7</v>
      </c>
      <c r="G211" s="29">
        <f t="shared" si="3"/>
        <v>368.80000000000007</v>
      </c>
      <c r="H211" s="18"/>
    </row>
    <row r="212" spans="1:8" hidden="1">
      <c r="A212" s="3">
        <v>43495</v>
      </c>
      <c r="B212" s="422">
        <v>17046</v>
      </c>
      <c r="C212" s="422" t="s">
        <v>11</v>
      </c>
      <c r="D212" t="s">
        <v>533</v>
      </c>
      <c r="E212" s="48"/>
      <c r="F212" s="2">
        <v>7</v>
      </c>
      <c r="G212" s="29">
        <f t="shared" si="3"/>
        <v>361.80000000000007</v>
      </c>
      <c r="H212" s="18"/>
    </row>
    <row r="213" spans="1:8" hidden="1">
      <c r="A213" s="3">
        <v>43523</v>
      </c>
      <c r="B213" s="422">
        <v>17219</v>
      </c>
      <c r="C213" s="422" t="s">
        <v>11</v>
      </c>
      <c r="D213" t="s">
        <v>12</v>
      </c>
      <c r="E213" s="48"/>
      <c r="F213" s="2">
        <v>280.3</v>
      </c>
      <c r="G213" s="29">
        <f t="shared" si="3"/>
        <v>81.500000000000057</v>
      </c>
      <c r="H213" s="18"/>
    </row>
    <row r="214" spans="1:8" hidden="1">
      <c r="A214" s="3">
        <v>43523</v>
      </c>
      <c r="B214" s="422">
        <v>17219</v>
      </c>
      <c r="C214" s="422" t="s">
        <v>11</v>
      </c>
      <c r="D214" t="s">
        <v>13</v>
      </c>
      <c r="E214" s="48"/>
      <c r="F214" s="2">
        <v>16.5</v>
      </c>
      <c r="G214" s="29">
        <f t="shared" si="3"/>
        <v>65.000000000000057</v>
      </c>
      <c r="H214" s="18"/>
    </row>
    <row r="215" spans="1:8" hidden="1">
      <c r="A215" s="3">
        <v>43523</v>
      </c>
      <c r="B215" s="422">
        <v>17219</v>
      </c>
      <c r="C215" s="422" t="s">
        <v>11</v>
      </c>
      <c r="D215" t="s">
        <v>14</v>
      </c>
      <c r="E215" s="48"/>
      <c r="F215" s="2">
        <v>60</v>
      </c>
      <c r="G215" s="29">
        <f t="shared" si="3"/>
        <v>5.0000000000000568</v>
      </c>
      <c r="H215" s="18"/>
    </row>
    <row r="216" spans="1:8" hidden="1">
      <c r="A216" s="3">
        <v>43523</v>
      </c>
      <c r="B216" s="422">
        <v>17219</v>
      </c>
      <c r="C216" s="422" t="s">
        <v>11</v>
      </c>
      <c r="D216" t="s">
        <v>15</v>
      </c>
      <c r="E216" s="48"/>
      <c r="F216" s="2">
        <v>5</v>
      </c>
      <c r="G216" s="29">
        <f t="shared" si="3"/>
        <v>5.6843418860808015E-14</v>
      </c>
      <c r="H216" s="18"/>
    </row>
    <row r="217" spans="1:8" hidden="1">
      <c r="A217" s="31">
        <v>43524</v>
      </c>
      <c r="B217" s="421" t="s">
        <v>10</v>
      </c>
      <c r="C217" s="421" t="s">
        <v>17</v>
      </c>
      <c r="D217" t="s">
        <v>12</v>
      </c>
      <c r="E217" s="48">
        <v>296.3</v>
      </c>
      <c r="G217" s="29">
        <f t="shared" si="3"/>
        <v>296.30000000000007</v>
      </c>
      <c r="H217" s="18"/>
    </row>
    <row r="218" spans="1:8" hidden="1">
      <c r="A218" s="31"/>
      <c r="B218" s="421"/>
      <c r="C218" s="421"/>
      <c r="D218" t="s">
        <v>13</v>
      </c>
      <c r="E218" s="48">
        <v>20.2</v>
      </c>
      <c r="G218" s="29">
        <f t="shared" si="3"/>
        <v>316.50000000000006</v>
      </c>
      <c r="H218" s="18"/>
    </row>
    <row r="219" spans="1:8" hidden="1">
      <c r="A219" s="31"/>
      <c r="B219" s="421"/>
      <c r="C219" s="421"/>
      <c r="D219" t="s">
        <v>14</v>
      </c>
      <c r="E219" s="48">
        <v>56</v>
      </c>
      <c r="G219" s="29">
        <f t="shared" si="3"/>
        <v>372.50000000000006</v>
      </c>
      <c r="H219" s="18"/>
    </row>
    <row r="220" spans="1:8" hidden="1">
      <c r="A220" s="31"/>
      <c r="B220" s="421"/>
      <c r="C220" s="421"/>
      <c r="D220" t="s">
        <v>15</v>
      </c>
      <c r="E220" s="48">
        <v>5</v>
      </c>
      <c r="G220" s="29">
        <f t="shared" si="3"/>
        <v>377.50000000000006</v>
      </c>
      <c r="H220" s="18"/>
    </row>
    <row r="221" spans="1:8" hidden="1">
      <c r="A221" s="3">
        <v>43550</v>
      </c>
      <c r="B221" s="422">
        <v>17408</v>
      </c>
      <c r="C221" s="422" t="s">
        <v>17</v>
      </c>
      <c r="D221" t="s">
        <v>12</v>
      </c>
      <c r="E221" s="48"/>
      <c r="F221" s="2">
        <v>296.3</v>
      </c>
      <c r="G221" s="29">
        <f t="shared" si="3"/>
        <v>81.200000000000045</v>
      </c>
      <c r="H221" s="18"/>
    </row>
    <row r="222" spans="1:8" hidden="1">
      <c r="A222" s="3">
        <v>43550</v>
      </c>
      <c r="B222" s="422">
        <v>17408</v>
      </c>
      <c r="C222" s="422" t="s">
        <v>17</v>
      </c>
      <c r="D222" t="s">
        <v>14</v>
      </c>
      <c r="E222" s="48"/>
      <c r="F222" s="2">
        <v>56</v>
      </c>
      <c r="G222" s="29">
        <f t="shared" si="3"/>
        <v>25.200000000000045</v>
      </c>
      <c r="H222" s="18"/>
    </row>
    <row r="223" spans="1:8" hidden="1">
      <c r="A223" s="3">
        <v>43550</v>
      </c>
      <c r="B223" s="422">
        <v>17408</v>
      </c>
      <c r="C223" s="422" t="s">
        <v>17</v>
      </c>
      <c r="D223" t="s">
        <v>15</v>
      </c>
      <c r="E223" s="48"/>
      <c r="F223" s="2">
        <v>5</v>
      </c>
      <c r="G223" s="29">
        <f t="shared" si="3"/>
        <v>20.200000000000045</v>
      </c>
      <c r="H223" s="18"/>
    </row>
    <row r="224" spans="1:8" hidden="1">
      <c r="A224" s="3">
        <v>43579</v>
      </c>
      <c r="B224" s="422">
        <v>17666</v>
      </c>
      <c r="C224" s="422" t="s">
        <v>17</v>
      </c>
      <c r="D224" t="s">
        <v>13</v>
      </c>
      <c r="E224" s="48"/>
      <c r="F224" s="2">
        <v>20.2</v>
      </c>
      <c r="G224" s="29">
        <f t="shared" si="3"/>
        <v>4.6185277824406512E-14</v>
      </c>
      <c r="H224" s="18"/>
    </row>
    <row r="225" spans="1:8" hidden="1">
      <c r="A225" s="31">
        <v>43555</v>
      </c>
      <c r="B225" s="421" t="s">
        <v>10</v>
      </c>
      <c r="C225" s="421" t="s">
        <v>18</v>
      </c>
      <c r="D225" t="s">
        <v>12</v>
      </c>
      <c r="E225" s="48">
        <v>275.2</v>
      </c>
      <c r="G225" s="29">
        <f t="shared" si="3"/>
        <v>275.20000000000005</v>
      </c>
      <c r="H225" s="18"/>
    </row>
    <row r="226" spans="1:8" hidden="1">
      <c r="A226" s="31"/>
      <c r="B226" s="421"/>
      <c r="C226" s="421"/>
      <c r="D226" t="s">
        <v>13</v>
      </c>
      <c r="E226" s="48">
        <v>16.100000000000001</v>
      </c>
      <c r="G226" s="29">
        <f t="shared" si="3"/>
        <v>291.30000000000007</v>
      </c>
      <c r="H226" s="18"/>
    </row>
    <row r="227" spans="1:8" hidden="1">
      <c r="A227" s="31"/>
      <c r="B227" s="421"/>
      <c r="C227" s="421"/>
      <c r="D227" t="s">
        <v>14</v>
      </c>
      <c r="E227" s="48">
        <v>60</v>
      </c>
      <c r="G227" s="29">
        <f t="shared" si="3"/>
        <v>351.30000000000007</v>
      </c>
      <c r="H227" s="18"/>
    </row>
    <row r="228" spans="1:8" hidden="1">
      <c r="A228" s="31"/>
      <c r="B228" s="421"/>
      <c r="C228" s="421"/>
      <c r="D228" t="s">
        <v>15</v>
      </c>
      <c r="E228" s="48">
        <v>5</v>
      </c>
      <c r="G228" s="29">
        <f t="shared" si="3"/>
        <v>356.30000000000007</v>
      </c>
      <c r="H228" s="18"/>
    </row>
    <row r="229" spans="1:8" hidden="1">
      <c r="A229" s="31"/>
      <c r="B229" s="421"/>
      <c r="C229" s="421"/>
      <c r="D229" t="s">
        <v>70</v>
      </c>
      <c r="E229" s="48">
        <v>93</v>
      </c>
      <c r="G229" s="29">
        <f t="shared" si="3"/>
        <v>449.30000000000007</v>
      </c>
      <c r="H229" s="18"/>
    </row>
    <row r="230" spans="1:8" hidden="1">
      <c r="A230" s="3">
        <v>43588</v>
      </c>
      <c r="B230" s="422">
        <v>17753</v>
      </c>
      <c r="C230" s="422" t="s">
        <v>18</v>
      </c>
      <c r="D230" t="s">
        <v>12</v>
      </c>
      <c r="E230" s="48"/>
      <c r="F230" s="2">
        <v>275.2</v>
      </c>
      <c r="G230" s="29">
        <f t="shared" si="3"/>
        <v>174.10000000000008</v>
      </c>
      <c r="H230" s="18"/>
    </row>
    <row r="231" spans="1:8" hidden="1">
      <c r="A231" s="3">
        <v>43588</v>
      </c>
      <c r="B231" s="422">
        <v>17753</v>
      </c>
      <c r="C231" s="422" t="s">
        <v>18</v>
      </c>
      <c r="D231" t="s">
        <v>13</v>
      </c>
      <c r="E231" s="48"/>
      <c r="F231" s="2">
        <v>16.100000000000001</v>
      </c>
      <c r="G231" s="29">
        <f t="shared" si="3"/>
        <v>158.00000000000009</v>
      </c>
      <c r="H231" s="18"/>
    </row>
    <row r="232" spans="1:8" hidden="1">
      <c r="A232" s="3">
        <v>43588</v>
      </c>
      <c r="B232" s="422">
        <v>17753</v>
      </c>
      <c r="C232" s="422" t="s">
        <v>18</v>
      </c>
      <c r="D232" t="s">
        <v>14</v>
      </c>
      <c r="E232" s="48"/>
      <c r="F232" s="2">
        <v>60</v>
      </c>
      <c r="G232" s="29">
        <f t="shared" si="3"/>
        <v>98.000000000000085</v>
      </c>
      <c r="H232" s="18"/>
    </row>
    <row r="233" spans="1:8" hidden="1">
      <c r="A233" s="3">
        <v>43588</v>
      </c>
      <c r="B233" s="422">
        <v>17753</v>
      </c>
      <c r="C233" s="422" t="s">
        <v>18</v>
      </c>
      <c r="D233" t="s">
        <v>15</v>
      </c>
      <c r="E233" s="48"/>
      <c r="F233" s="2">
        <v>5</v>
      </c>
      <c r="G233" s="29">
        <f t="shared" si="3"/>
        <v>93.000000000000085</v>
      </c>
      <c r="H233" s="18"/>
    </row>
    <row r="234" spans="1:8" hidden="1">
      <c r="A234" s="3">
        <v>43683</v>
      </c>
      <c r="B234" s="422">
        <v>18457</v>
      </c>
      <c r="C234" s="422" t="s">
        <v>18</v>
      </c>
      <c r="D234" t="s">
        <v>70</v>
      </c>
      <c r="E234" s="48"/>
      <c r="F234" s="2">
        <v>93</v>
      </c>
      <c r="G234" s="29">
        <f t="shared" si="3"/>
        <v>0</v>
      </c>
      <c r="H234" s="18"/>
    </row>
    <row r="235" spans="1:8" hidden="1">
      <c r="A235" s="31">
        <v>43585</v>
      </c>
      <c r="B235" s="421" t="s">
        <v>10</v>
      </c>
      <c r="C235" s="421" t="s">
        <v>19</v>
      </c>
      <c r="D235" t="s">
        <v>12</v>
      </c>
      <c r="E235" s="48">
        <v>278.5</v>
      </c>
      <c r="G235" s="29">
        <f t="shared" si="3"/>
        <v>278.5</v>
      </c>
      <c r="H235" s="18"/>
    </row>
    <row r="236" spans="1:8" hidden="1">
      <c r="A236" s="31"/>
      <c r="B236" s="421"/>
      <c r="C236" s="421"/>
      <c r="D236" t="s">
        <v>13</v>
      </c>
      <c r="E236" s="48">
        <v>14.6</v>
      </c>
      <c r="G236" s="29">
        <f t="shared" si="3"/>
        <v>293.10000000000002</v>
      </c>
      <c r="H236" s="18"/>
    </row>
    <row r="237" spans="1:8" hidden="1">
      <c r="A237" s="31"/>
      <c r="B237" s="421"/>
      <c r="C237" s="421"/>
      <c r="D237" t="s">
        <v>14</v>
      </c>
      <c r="E237" s="48">
        <v>60</v>
      </c>
      <c r="G237" s="29">
        <f t="shared" si="3"/>
        <v>353.1</v>
      </c>
      <c r="H237" s="18"/>
    </row>
    <row r="238" spans="1:8" hidden="1">
      <c r="A238" s="31"/>
      <c r="B238" s="421"/>
      <c r="C238" s="421"/>
      <c r="D238" t="s">
        <v>15</v>
      </c>
      <c r="E238" s="48">
        <v>5</v>
      </c>
      <c r="G238" s="29">
        <f t="shared" si="3"/>
        <v>358.1</v>
      </c>
      <c r="H238" s="18"/>
    </row>
    <row r="239" spans="1:8" hidden="1">
      <c r="A239" s="3">
        <v>43610</v>
      </c>
      <c r="B239" s="422">
        <v>17975</v>
      </c>
      <c r="C239" s="422" t="s">
        <v>19</v>
      </c>
      <c r="D239" t="s">
        <v>12</v>
      </c>
      <c r="E239" s="48"/>
      <c r="F239" s="2">
        <v>278.5</v>
      </c>
      <c r="G239" s="29">
        <f t="shared" si="3"/>
        <v>79.600000000000023</v>
      </c>
      <c r="H239" s="18"/>
    </row>
    <row r="240" spans="1:8" hidden="1">
      <c r="A240" s="3">
        <v>43610</v>
      </c>
      <c r="B240" s="422">
        <v>17975</v>
      </c>
      <c r="C240" s="422" t="s">
        <v>19</v>
      </c>
      <c r="D240" t="s">
        <v>13</v>
      </c>
      <c r="E240" s="48"/>
      <c r="F240" s="2">
        <v>14.6</v>
      </c>
      <c r="G240" s="29">
        <f t="shared" si="3"/>
        <v>65.000000000000028</v>
      </c>
      <c r="H240" s="18"/>
    </row>
    <row r="241" spans="1:8" hidden="1">
      <c r="A241" s="3">
        <v>43610</v>
      </c>
      <c r="B241" s="422">
        <v>17975</v>
      </c>
      <c r="C241" s="422" t="s">
        <v>19</v>
      </c>
      <c r="D241" t="s">
        <v>14</v>
      </c>
      <c r="E241" s="48"/>
      <c r="F241" s="2">
        <v>60</v>
      </c>
      <c r="G241" s="29">
        <f t="shared" si="3"/>
        <v>5.0000000000000284</v>
      </c>
      <c r="H241" s="18"/>
    </row>
    <row r="242" spans="1:8" hidden="1">
      <c r="A242" s="3">
        <v>43610</v>
      </c>
      <c r="B242" s="422">
        <v>17975</v>
      </c>
      <c r="C242" s="422" t="s">
        <v>19</v>
      </c>
      <c r="D242" t="s">
        <v>15</v>
      </c>
      <c r="E242" s="48"/>
      <c r="F242" s="2">
        <v>5</v>
      </c>
      <c r="G242" s="29">
        <f t="shared" si="3"/>
        <v>2.8421709430404007E-14</v>
      </c>
      <c r="H242" s="18"/>
    </row>
    <row r="243" spans="1:8" hidden="1">
      <c r="A243" s="31">
        <v>43616</v>
      </c>
      <c r="B243" s="421" t="s">
        <v>10</v>
      </c>
      <c r="C243" s="421" t="s">
        <v>20</v>
      </c>
      <c r="D243" t="s">
        <v>12</v>
      </c>
      <c r="E243" s="48">
        <v>276.39999999999998</v>
      </c>
      <c r="G243" s="29">
        <f t="shared" si="3"/>
        <v>276.39999999999998</v>
      </c>
      <c r="H243" s="18"/>
    </row>
    <row r="244" spans="1:8" hidden="1">
      <c r="A244" s="31"/>
      <c r="B244" s="421"/>
      <c r="C244" s="421"/>
      <c r="D244" t="s">
        <v>13</v>
      </c>
      <c r="E244" s="48">
        <v>17</v>
      </c>
      <c r="G244" s="29">
        <f t="shared" si="3"/>
        <v>293.39999999999998</v>
      </c>
      <c r="H244" s="18"/>
    </row>
    <row r="245" spans="1:8" hidden="1">
      <c r="A245" s="31"/>
      <c r="B245" s="421"/>
      <c r="C245" s="421"/>
      <c r="D245" t="s">
        <v>14</v>
      </c>
      <c r="E245" s="48">
        <v>60</v>
      </c>
      <c r="G245" s="29">
        <f t="shared" si="3"/>
        <v>353.4</v>
      </c>
      <c r="H245" s="18"/>
    </row>
    <row r="246" spans="1:8" hidden="1">
      <c r="A246" s="31"/>
      <c r="B246" s="421"/>
      <c r="C246" s="421"/>
      <c r="D246" t="s">
        <v>15</v>
      </c>
      <c r="E246" s="48">
        <v>5</v>
      </c>
      <c r="G246" s="29">
        <f t="shared" si="3"/>
        <v>358.4</v>
      </c>
      <c r="H246" s="18"/>
    </row>
    <row r="247" spans="1:8" hidden="1">
      <c r="A247" s="31"/>
      <c r="B247" s="421"/>
      <c r="C247" s="421"/>
      <c r="D247" t="s">
        <v>156</v>
      </c>
      <c r="E247" s="48">
        <v>10</v>
      </c>
      <c r="G247" s="29">
        <f t="shared" si="3"/>
        <v>368.4</v>
      </c>
      <c r="H247" s="18"/>
    </row>
    <row r="248" spans="1:8" hidden="1">
      <c r="A248" s="3">
        <v>43642</v>
      </c>
      <c r="B248" s="422">
        <v>18126</v>
      </c>
      <c r="C248" s="422" t="s">
        <v>20</v>
      </c>
      <c r="D248" t="s">
        <v>12</v>
      </c>
      <c r="E248" s="48"/>
      <c r="F248" s="2">
        <v>276.39999999999998</v>
      </c>
      <c r="G248" s="29">
        <f t="shared" si="3"/>
        <v>92</v>
      </c>
      <c r="H248" s="18"/>
    </row>
    <row r="249" spans="1:8" hidden="1">
      <c r="A249" s="3">
        <v>43642</v>
      </c>
      <c r="B249" s="422">
        <v>18126</v>
      </c>
      <c r="C249" s="422" t="s">
        <v>20</v>
      </c>
      <c r="D249" t="s">
        <v>13</v>
      </c>
      <c r="E249" s="48"/>
      <c r="F249" s="2">
        <v>17</v>
      </c>
      <c r="G249" s="29">
        <f t="shared" si="3"/>
        <v>75</v>
      </c>
      <c r="H249" s="18"/>
    </row>
    <row r="250" spans="1:8" hidden="1">
      <c r="A250" s="3">
        <v>43642</v>
      </c>
      <c r="B250" s="422">
        <v>18126</v>
      </c>
      <c r="C250" s="422" t="s">
        <v>20</v>
      </c>
      <c r="D250" t="s">
        <v>14</v>
      </c>
      <c r="E250" s="48"/>
      <c r="F250" s="2">
        <v>60</v>
      </c>
      <c r="G250" s="29">
        <f t="shared" si="3"/>
        <v>15</v>
      </c>
      <c r="H250" s="18"/>
    </row>
    <row r="251" spans="1:8" hidden="1">
      <c r="A251" s="3">
        <v>43642</v>
      </c>
      <c r="B251" s="422">
        <v>18126</v>
      </c>
      <c r="C251" s="422" t="s">
        <v>20</v>
      </c>
      <c r="D251" t="s">
        <v>15</v>
      </c>
      <c r="E251" s="48"/>
      <c r="F251" s="2">
        <v>5</v>
      </c>
      <c r="G251" s="29">
        <f t="shared" si="3"/>
        <v>10</v>
      </c>
      <c r="H251" s="18"/>
    </row>
    <row r="252" spans="1:8" hidden="1">
      <c r="A252" s="3">
        <v>43683</v>
      </c>
      <c r="B252" s="422">
        <v>18457</v>
      </c>
      <c r="C252" s="422" t="s">
        <v>20</v>
      </c>
      <c r="D252" t="s">
        <v>156</v>
      </c>
      <c r="E252" s="48"/>
      <c r="F252" s="2">
        <v>10</v>
      </c>
      <c r="G252" s="29">
        <f t="shared" si="3"/>
        <v>0</v>
      </c>
      <c r="H252" s="18"/>
    </row>
    <row r="253" spans="1:8" hidden="1">
      <c r="A253" s="31">
        <v>43646</v>
      </c>
      <c r="B253" s="421" t="s">
        <v>10</v>
      </c>
      <c r="C253" s="421" t="s">
        <v>21</v>
      </c>
      <c r="D253" t="s">
        <v>12</v>
      </c>
      <c r="E253" s="48">
        <v>239</v>
      </c>
      <c r="G253" s="29">
        <f t="shared" si="3"/>
        <v>239</v>
      </c>
      <c r="H253" s="18"/>
    </row>
    <row r="254" spans="1:8" hidden="1">
      <c r="A254" s="31"/>
      <c r="B254" s="421"/>
      <c r="C254" s="421"/>
      <c r="D254" t="s">
        <v>13</v>
      </c>
      <c r="E254" s="48">
        <v>16.3</v>
      </c>
      <c r="G254" s="29">
        <f t="shared" si="3"/>
        <v>255.3</v>
      </c>
      <c r="H254" s="18"/>
    </row>
    <row r="255" spans="1:8" hidden="1">
      <c r="A255" s="31"/>
      <c r="B255" s="421"/>
      <c r="C255" s="421"/>
      <c r="D255" t="s">
        <v>14</v>
      </c>
      <c r="E255" s="48">
        <v>60</v>
      </c>
      <c r="G255" s="29">
        <f t="shared" si="3"/>
        <v>315.3</v>
      </c>
      <c r="H255" s="18"/>
    </row>
    <row r="256" spans="1:8" hidden="1">
      <c r="A256" s="31"/>
      <c r="B256" s="421"/>
      <c r="C256" s="421"/>
      <c r="D256" t="s">
        <v>15</v>
      </c>
      <c r="E256" s="48">
        <v>5</v>
      </c>
      <c r="G256" s="29">
        <f t="shared" si="3"/>
        <v>320.3</v>
      </c>
      <c r="H256" s="18"/>
    </row>
    <row r="257" spans="1:8" hidden="1">
      <c r="A257" s="3">
        <v>43670</v>
      </c>
      <c r="B257" s="422">
        <v>18292</v>
      </c>
      <c r="C257" s="422" t="s">
        <v>21</v>
      </c>
      <c r="D257" t="s">
        <v>12</v>
      </c>
      <c r="E257" s="48"/>
      <c r="F257" s="2">
        <v>239</v>
      </c>
      <c r="G257" s="29">
        <f t="shared" si="3"/>
        <v>81.300000000000011</v>
      </c>
      <c r="H257" s="18"/>
    </row>
    <row r="258" spans="1:8" hidden="1">
      <c r="A258" s="3">
        <v>43670</v>
      </c>
      <c r="B258" s="422">
        <v>18292</v>
      </c>
      <c r="C258" s="422" t="s">
        <v>21</v>
      </c>
      <c r="D258" t="s">
        <v>13</v>
      </c>
      <c r="E258" s="48"/>
      <c r="F258" s="2">
        <v>16.3</v>
      </c>
      <c r="G258" s="29">
        <f t="shared" si="3"/>
        <v>65.000000000000014</v>
      </c>
      <c r="H258" s="18"/>
    </row>
    <row r="259" spans="1:8" hidden="1">
      <c r="A259" s="3">
        <v>43670</v>
      </c>
      <c r="B259" s="422">
        <v>18292</v>
      </c>
      <c r="C259" s="422" t="s">
        <v>21</v>
      </c>
      <c r="D259" t="s">
        <v>14</v>
      </c>
      <c r="E259" s="48"/>
      <c r="F259" s="2">
        <v>60</v>
      </c>
      <c r="G259" s="29">
        <f t="shared" si="3"/>
        <v>5.0000000000000142</v>
      </c>
      <c r="H259" s="18"/>
    </row>
    <row r="260" spans="1:8" hidden="1">
      <c r="A260" s="3">
        <v>43670</v>
      </c>
      <c r="B260" s="422">
        <v>18292</v>
      </c>
      <c r="C260" s="422" t="s">
        <v>21</v>
      </c>
      <c r="D260" t="s">
        <v>15</v>
      </c>
      <c r="E260" s="48"/>
      <c r="F260" s="2">
        <v>5</v>
      </c>
      <c r="G260" s="29">
        <f t="shared" si="3"/>
        <v>1.4210854715202004E-14</v>
      </c>
      <c r="H260" s="18"/>
    </row>
    <row r="261" spans="1:8" hidden="1">
      <c r="A261" s="31">
        <v>43677</v>
      </c>
      <c r="B261" s="421" t="s">
        <v>10</v>
      </c>
      <c r="C261" s="421" t="s">
        <v>22</v>
      </c>
      <c r="D261" t="s">
        <v>12</v>
      </c>
      <c r="E261" s="48">
        <v>239.1</v>
      </c>
      <c r="G261" s="29">
        <f t="shared" si="3"/>
        <v>239.10000000000002</v>
      </c>
      <c r="H261" s="18"/>
    </row>
    <row r="262" spans="1:8" hidden="1">
      <c r="A262" s="31"/>
      <c r="B262" s="421"/>
      <c r="C262" s="421"/>
      <c r="D262" t="s">
        <v>13</v>
      </c>
      <c r="E262" s="48">
        <v>15.7</v>
      </c>
      <c r="G262" s="29">
        <f t="shared" si="3"/>
        <v>254.8</v>
      </c>
      <c r="H262" s="18"/>
    </row>
    <row r="263" spans="1:8" hidden="1">
      <c r="A263" s="31"/>
      <c r="B263" s="421"/>
      <c r="C263" s="421"/>
      <c r="D263" t="s">
        <v>14</v>
      </c>
      <c r="E263" s="48">
        <v>60</v>
      </c>
      <c r="G263" s="29">
        <f t="shared" si="3"/>
        <v>314.8</v>
      </c>
      <c r="H263" s="18"/>
    </row>
    <row r="264" spans="1:8" hidden="1">
      <c r="A264" s="31"/>
      <c r="B264" s="421"/>
      <c r="C264" s="421"/>
      <c r="D264" t="s">
        <v>15</v>
      </c>
      <c r="E264" s="48">
        <v>5</v>
      </c>
      <c r="G264" s="29">
        <f t="shared" si="3"/>
        <v>319.8</v>
      </c>
      <c r="H264" s="18"/>
    </row>
    <row r="265" spans="1:8" hidden="1">
      <c r="A265" s="3">
        <v>43683</v>
      </c>
      <c r="B265" s="422">
        <v>18457</v>
      </c>
      <c r="C265" s="422" t="s">
        <v>22</v>
      </c>
      <c r="D265" t="s">
        <v>14</v>
      </c>
      <c r="E265" s="48"/>
      <c r="F265" s="2">
        <v>60</v>
      </c>
      <c r="G265" s="29">
        <f t="shared" si="3"/>
        <v>259.8</v>
      </c>
      <c r="H265" s="18"/>
    </row>
    <row r="266" spans="1:8" hidden="1">
      <c r="A266" s="3">
        <v>43683</v>
      </c>
      <c r="B266" s="422">
        <v>18457</v>
      </c>
      <c r="C266" s="422" t="s">
        <v>22</v>
      </c>
      <c r="D266" t="s">
        <v>15</v>
      </c>
      <c r="E266" s="48"/>
      <c r="F266" s="2">
        <v>5</v>
      </c>
      <c r="G266" s="29">
        <f t="shared" si="3"/>
        <v>254.8</v>
      </c>
      <c r="H266" s="18"/>
    </row>
    <row r="267" spans="1:8" hidden="1">
      <c r="A267" s="3">
        <v>43705</v>
      </c>
      <c r="B267" s="422">
        <v>18604</v>
      </c>
      <c r="C267" s="422" t="s">
        <v>22</v>
      </c>
      <c r="D267" t="s">
        <v>12</v>
      </c>
      <c r="E267" s="48"/>
      <c r="F267" s="2">
        <v>239.1</v>
      </c>
      <c r="G267" s="29">
        <f t="shared" ref="G267:G337" si="4">+G266+E267-F267</f>
        <v>15.700000000000017</v>
      </c>
      <c r="H267" s="18"/>
    </row>
    <row r="268" spans="1:8" hidden="1">
      <c r="A268" s="3">
        <v>43705</v>
      </c>
      <c r="B268" s="422">
        <v>18604</v>
      </c>
      <c r="C268" s="422" t="s">
        <v>22</v>
      </c>
      <c r="D268" t="s">
        <v>13</v>
      </c>
      <c r="E268" s="48"/>
      <c r="F268" s="2">
        <v>15.7</v>
      </c>
      <c r="G268" s="29">
        <f t="shared" si="4"/>
        <v>1.7763568394002505E-14</v>
      </c>
      <c r="H268" s="18"/>
    </row>
    <row r="269" spans="1:8" hidden="1">
      <c r="A269" s="31">
        <v>43708</v>
      </c>
      <c r="B269" s="421" t="s">
        <v>10</v>
      </c>
      <c r="C269" s="421" t="s">
        <v>23</v>
      </c>
      <c r="D269" t="s">
        <v>12</v>
      </c>
      <c r="E269" s="48">
        <v>232.6</v>
      </c>
      <c r="G269" s="29">
        <f t="shared" si="4"/>
        <v>232.60000000000002</v>
      </c>
      <c r="H269" s="18"/>
    </row>
    <row r="270" spans="1:8" hidden="1">
      <c r="A270" s="31"/>
      <c r="B270" s="421"/>
      <c r="C270" s="421"/>
      <c r="D270" t="s">
        <v>13</v>
      </c>
      <c r="E270" s="48">
        <v>15.2</v>
      </c>
      <c r="G270" s="29">
        <f t="shared" si="4"/>
        <v>247.8</v>
      </c>
      <c r="H270" s="18"/>
    </row>
    <row r="271" spans="1:8" hidden="1">
      <c r="A271" s="31"/>
      <c r="B271" s="421"/>
      <c r="C271" s="421"/>
      <c r="D271" t="s">
        <v>14</v>
      </c>
      <c r="E271" s="48">
        <v>60</v>
      </c>
      <c r="G271" s="29">
        <f t="shared" si="4"/>
        <v>307.8</v>
      </c>
      <c r="H271" s="18"/>
    </row>
    <row r="272" spans="1:8" hidden="1">
      <c r="A272" s="31"/>
      <c r="B272" s="421"/>
      <c r="C272" s="421"/>
      <c r="D272" t="s">
        <v>15</v>
      </c>
      <c r="E272" s="48">
        <v>5</v>
      </c>
      <c r="G272" s="29">
        <f t="shared" si="4"/>
        <v>312.8</v>
      </c>
      <c r="H272" s="18"/>
    </row>
    <row r="273" spans="1:8" hidden="1">
      <c r="A273" s="3">
        <v>43729</v>
      </c>
      <c r="B273" s="422">
        <v>18722</v>
      </c>
      <c r="C273" s="422" t="s">
        <v>23</v>
      </c>
      <c r="D273" t="s">
        <v>12</v>
      </c>
      <c r="E273" s="48"/>
      <c r="F273" s="2">
        <v>232.6</v>
      </c>
      <c r="G273" s="29">
        <f t="shared" si="4"/>
        <v>80.200000000000017</v>
      </c>
      <c r="H273" s="18"/>
    </row>
    <row r="274" spans="1:8" hidden="1">
      <c r="A274" s="3">
        <v>43729</v>
      </c>
      <c r="B274" s="422">
        <v>18722</v>
      </c>
      <c r="C274" s="422" t="s">
        <v>23</v>
      </c>
      <c r="D274" t="s">
        <v>13</v>
      </c>
      <c r="E274" s="48"/>
      <c r="F274" s="2">
        <v>15.2</v>
      </c>
      <c r="G274" s="29">
        <f t="shared" si="4"/>
        <v>65.000000000000014</v>
      </c>
      <c r="H274" s="18"/>
    </row>
    <row r="275" spans="1:8" hidden="1">
      <c r="A275" s="3">
        <v>43729</v>
      </c>
      <c r="B275" s="422">
        <v>18722</v>
      </c>
      <c r="C275" s="422" t="s">
        <v>23</v>
      </c>
      <c r="D275" t="s">
        <v>14</v>
      </c>
      <c r="E275" s="48"/>
      <c r="F275" s="2">
        <v>60</v>
      </c>
      <c r="G275" s="29">
        <f t="shared" si="4"/>
        <v>5.0000000000000142</v>
      </c>
      <c r="H275" s="18"/>
    </row>
    <row r="276" spans="1:8" hidden="1">
      <c r="A276" s="3">
        <v>43729</v>
      </c>
      <c r="B276" s="422">
        <v>18722</v>
      </c>
      <c r="C276" s="422" t="s">
        <v>23</v>
      </c>
      <c r="D276" t="s">
        <v>15</v>
      </c>
      <c r="E276" s="48"/>
      <c r="F276" s="2">
        <v>5</v>
      </c>
      <c r="G276" s="29">
        <f t="shared" si="4"/>
        <v>1.4210854715202004E-14</v>
      </c>
      <c r="H276" s="18"/>
    </row>
    <row r="277" spans="1:8" hidden="1">
      <c r="A277" s="31">
        <v>43738</v>
      </c>
      <c r="B277" s="421" t="s">
        <v>10</v>
      </c>
      <c r="C277" s="421" t="s">
        <v>41</v>
      </c>
      <c r="D277" t="s">
        <v>12</v>
      </c>
      <c r="E277" s="48">
        <v>233.6</v>
      </c>
      <c r="G277" s="29">
        <f t="shared" si="4"/>
        <v>233.60000000000002</v>
      </c>
      <c r="H277" s="18"/>
    </row>
    <row r="278" spans="1:8" hidden="1">
      <c r="A278" s="31"/>
      <c r="B278" s="421"/>
      <c r="C278" s="421"/>
      <c r="D278" t="s">
        <v>13</v>
      </c>
      <c r="E278" s="48">
        <v>15.4</v>
      </c>
      <c r="G278" s="29">
        <f t="shared" si="4"/>
        <v>249.00000000000003</v>
      </c>
      <c r="H278" s="18"/>
    </row>
    <row r="279" spans="1:8" hidden="1">
      <c r="A279" s="31"/>
      <c r="B279" s="421"/>
      <c r="C279" s="421"/>
      <c r="D279" t="s">
        <v>14</v>
      </c>
      <c r="E279" s="48">
        <v>60</v>
      </c>
      <c r="G279" s="29">
        <f t="shared" si="4"/>
        <v>309</v>
      </c>
      <c r="H279" s="18"/>
    </row>
    <row r="280" spans="1:8" hidden="1">
      <c r="A280" s="31"/>
      <c r="B280" s="421"/>
      <c r="C280" s="421"/>
      <c r="D280" t="s">
        <v>15</v>
      </c>
      <c r="E280" s="48">
        <v>5</v>
      </c>
      <c r="G280" s="29">
        <f t="shared" si="4"/>
        <v>314</v>
      </c>
      <c r="H280" s="18"/>
    </row>
    <row r="281" spans="1:8" hidden="1">
      <c r="A281" s="3">
        <v>43760</v>
      </c>
      <c r="B281" s="422">
        <v>18935</v>
      </c>
      <c r="C281" s="422" t="s">
        <v>41</v>
      </c>
      <c r="D281" t="s">
        <v>12</v>
      </c>
      <c r="E281" s="48"/>
      <c r="F281" s="2">
        <v>233.6</v>
      </c>
      <c r="G281" s="29">
        <f t="shared" si="4"/>
        <v>80.400000000000006</v>
      </c>
      <c r="H281" s="18"/>
    </row>
    <row r="282" spans="1:8" hidden="1">
      <c r="A282" s="3">
        <v>43760</v>
      </c>
      <c r="B282" s="422">
        <v>18935</v>
      </c>
      <c r="C282" s="422" t="s">
        <v>41</v>
      </c>
      <c r="D282" t="s">
        <v>13</v>
      </c>
      <c r="E282" s="48"/>
      <c r="F282" s="2">
        <v>15.4</v>
      </c>
      <c r="G282" s="29">
        <f t="shared" si="4"/>
        <v>65</v>
      </c>
      <c r="H282" s="18"/>
    </row>
    <row r="283" spans="1:8" hidden="1">
      <c r="A283" s="3">
        <v>43760</v>
      </c>
      <c r="B283" s="422">
        <v>18935</v>
      </c>
      <c r="C283" s="422" t="s">
        <v>41</v>
      </c>
      <c r="D283" t="s">
        <v>14</v>
      </c>
      <c r="E283" s="48"/>
      <c r="F283" s="2">
        <v>60</v>
      </c>
      <c r="G283" s="29">
        <f t="shared" si="4"/>
        <v>5</v>
      </c>
      <c r="H283" s="18"/>
    </row>
    <row r="284" spans="1:8" hidden="1">
      <c r="A284" s="3">
        <v>43760</v>
      </c>
      <c r="B284" s="422">
        <v>18935</v>
      </c>
      <c r="C284" s="422" t="s">
        <v>41</v>
      </c>
      <c r="D284" t="s">
        <v>15</v>
      </c>
      <c r="E284" s="48"/>
      <c r="F284" s="2">
        <v>5</v>
      </c>
      <c r="G284" s="29">
        <f t="shared" si="4"/>
        <v>0</v>
      </c>
      <c r="H284" s="18"/>
    </row>
    <row r="285" spans="1:8" hidden="1">
      <c r="A285" s="31">
        <v>43769</v>
      </c>
      <c r="B285" s="421" t="s">
        <v>10</v>
      </c>
      <c r="C285" s="421" t="s">
        <v>25</v>
      </c>
      <c r="D285" t="s">
        <v>12</v>
      </c>
      <c r="E285" s="48">
        <v>235.1</v>
      </c>
      <c r="G285" s="29">
        <f t="shared" si="4"/>
        <v>235.1</v>
      </c>
      <c r="H285" s="18"/>
    </row>
    <row r="286" spans="1:8" hidden="1">
      <c r="B286" s="422"/>
      <c r="C286" s="422"/>
      <c r="D286" t="s">
        <v>13</v>
      </c>
      <c r="E286" s="48">
        <v>14.9</v>
      </c>
      <c r="G286" s="29">
        <f t="shared" si="4"/>
        <v>250</v>
      </c>
      <c r="H286" s="18"/>
    </row>
    <row r="287" spans="1:8" hidden="1">
      <c r="B287" s="422"/>
      <c r="C287" s="422"/>
      <c r="D287" t="s">
        <v>14</v>
      </c>
      <c r="E287" s="48">
        <v>60</v>
      </c>
      <c r="G287" s="29">
        <f t="shared" si="4"/>
        <v>310</v>
      </c>
      <c r="H287" s="18"/>
    </row>
    <row r="288" spans="1:8" hidden="1">
      <c r="B288" s="422"/>
      <c r="C288" s="422"/>
      <c r="D288" t="s">
        <v>15</v>
      </c>
      <c r="E288" s="48">
        <v>5</v>
      </c>
      <c r="G288" s="29">
        <f t="shared" si="4"/>
        <v>315</v>
      </c>
      <c r="H288" s="18"/>
    </row>
    <row r="289" spans="1:8" hidden="1">
      <c r="A289" s="3">
        <v>43796</v>
      </c>
      <c r="B289" s="422">
        <v>19215</v>
      </c>
      <c r="C289" s="422" t="s">
        <v>25</v>
      </c>
      <c r="D289" t="s">
        <v>12</v>
      </c>
      <c r="E289" s="48"/>
      <c r="F289" s="2">
        <v>235.1</v>
      </c>
      <c r="G289" s="29">
        <f t="shared" si="4"/>
        <v>79.900000000000006</v>
      </c>
      <c r="H289" s="18"/>
    </row>
    <row r="290" spans="1:8" hidden="1">
      <c r="A290" s="3">
        <v>43796</v>
      </c>
      <c r="B290" s="422">
        <v>19215</v>
      </c>
      <c r="C290" s="422" t="s">
        <v>25</v>
      </c>
      <c r="D290" t="s">
        <v>13</v>
      </c>
      <c r="E290" s="48"/>
      <c r="F290" s="2">
        <v>14.9</v>
      </c>
      <c r="G290" s="29">
        <f t="shared" si="4"/>
        <v>65</v>
      </c>
      <c r="H290" s="18"/>
    </row>
    <row r="291" spans="1:8" hidden="1">
      <c r="A291" s="3">
        <v>43796</v>
      </c>
      <c r="B291" s="422">
        <v>19215</v>
      </c>
      <c r="C291" s="422" t="s">
        <v>25</v>
      </c>
      <c r="D291" t="s">
        <v>14</v>
      </c>
      <c r="E291" s="48"/>
      <c r="F291" s="2">
        <v>60</v>
      </c>
      <c r="G291" s="29">
        <f t="shared" si="4"/>
        <v>5</v>
      </c>
      <c r="H291" s="18"/>
    </row>
    <row r="292" spans="1:8" hidden="1">
      <c r="A292" s="3">
        <v>43796</v>
      </c>
      <c r="B292" s="422">
        <v>19215</v>
      </c>
      <c r="C292" s="422" t="s">
        <v>25</v>
      </c>
      <c r="D292" t="s">
        <v>15</v>
      </c>
      <c r="E292" s="48"/>
      <c r="F292" s="2">
        <v>5</v>
      </c>
      <c r="G292" s="29">
        <f t="shared" si="4"/>
        <v>0</v>
      </c>
      <c r="H292" s="18"/>
    </row>
    <row r="293" spans="1:8" hidden="1">
      <c r="A293" s="31">
        <v>43799</v>
      </c>
      <c r="B293" s="421" t="s">
        <v>10</v>
      </c>
      <c r="C293" s="421" t="s">
        <v>26</v>
      </c>
      <c r="D293" t="s">
        <v>12</v>
      </c>
      <c r="E293" s="48">
        <v>263.39999999999998</v>
      </c>
      <c r="G293" s="29">
        <f t="shared" si="4"/>
        <v>263.39999999999998</v>
      </c>
      <c r="H293" s="18"/>
    </row>
    <row r="294" spans="1:8" hidden="1">
      <c r="B294" s="422"/>
      <c r="C294" s="422"/>
      <c r="D294" t="s">
        <v>13</v>
      </c>
      <c r="E294" s="48">
        <v>15.5</v>
      </c>
      <c r="G294" s="29">
        <f t="shared" si="4"/>
        <v>278.89999999999998</v>
      </c>
      <c r="H294" s="18"/>
    </row>
    <row r="295" spans="1:8" hidden="1">
      <c r="B295" s="422"/>
      <c r="C295" s="422"/>
      <c r="D295" t="s">
        <v>14</v>
      </c>
      <c r="E295" s="48">
        <v>60</v>
      </c>
      <c r="G295" s="29">
        <f t="shared" si="4"/>
        <v>338.9</v>
      </c>
      <c r="H295" s="18"/>
    </row>
    <row r="296" spans="1:8" hidden="1">
      <c r="B296" s="422"/>
      <c r="C296" s="422"/>
      <c r="D296" t="s">
        <v>15</v>
      </c>
      <c r="E296" s="48">
        <v>5</v>
      </c>
      <c r="G296" s="29">
        <f t="shared" si="4"/>
        <v>343.9</v>
      </c>
      <c r="H296" s="18"/>
    </row>
    <row r="297" spans="1:8" hidden="1">
      <c r="A297" s="3">
        <v>43826</v>
      </c>
      <c r="B297" s="422">
        <v>19388</v>
      </c>
      <c r="C297" s="422" t="s">
        <v>26</v>
      </c>
      <c r="D297" t="s">
        <v>14</v>
      </c>
      <c r="E297" s="48"/>
      <c r="F297" s="2">
        <v>60</v>
      </c>
      <c r="G297" s="29">
        <f t="shared" si="4"/>
        <v>283.89999999999998</v>
      </c>
      <c r="H297" s="18"/>
    </row>
    <row r="298" spans="1:8" hidden="1">
      <c r="A298" s="3">
        <v>43826</v>
      </c>
      <c r="B298" s="422">
        <v>19388</v>
      </c>
      <c r="C298" s="422" t="s">
        <v>26</v>
      </c>
      <c r="D298" t="s">
        <v>15</v>
      </c>
      <c r="E298" s="48"/>
      <c r="F298" s="2">
        <v>5</v>
      </c>
      <c r="G298" s="29">
        <f t="shared" si="4"/>
        <v>278.89999999999998</v>
      </c>
      <c r="H298" s="18"/>
    </row>
    <row r="299" spans="1:8" hidden="1">
      <c r="A299" s="3">
        <v>43826</v>
      </c>
      <c r="B299" s="422">
        <v>19388</v>
      </c>
      <c r="C299" s="422" t="s">
        <v>26</v>
      </c>
      <c r="D299" t="s">
        <v>12</v>
      </c>
      <c r="E299" s="48"/>
      <c r="F299" s="2">
        <v>263.39999999999998</v>
      </c>
      <c r="G299" s="29">
        <f t="shared" si="4"/>
        <v>15.5</v>
      </c>
      <c r="H299" s="18"/>
    </row>
    <row r="300" spans="1:8" hidden="1">
      <c r="A300" s="3">
        <v>43826</v>
      </c>
      <c r="B300" s="422">
        <v>19388</v>
      </c>
      <c r="C300" s="422" t="s">
        <v>26</v>
      </c>
      <c r="D300" t="s">
        <v>13</v>
      </c>
      <c r="E300" s="48"/>
      <c r="F300" s="2">
        <v>15.5</v>
      </c>
      <c r="G300" s="29">
        <f t="shared" si="4"/>
        <v>0</v>
      </c>
      <c r="H300" s="18"/>
    </row>
    <row r="301" spans="1:8" hidden="1">
      <c r="A301" s="31">
        <v>43830</v>
      </c>
      <c r="B301" s="421" t="s">
        <v>10</v>
      </c>
      <c r="C301" s="421" t="s">
        <v>27</v>
      </c>
      <c r="D301" t="s">
        <v>12</v>
      </c>
      <c r="E301" s="48">
        <v>275.39999999999998</v>
      </c>
      <c r="G301" s="29">
        <f t="shared" si="4"/>
        <v>275.39999999999998</v>
      </c>
      <c r="H301" s="18"/>
    </row>
    <row r="302" spans="1:8" hidden="1">
      <c r="B302" s="422"/>
      <c r="C302" s="422"/>
      <c r="D302" t="s">
        <v>13</v>
      </c>
      <c r="E302" s="48">
        <v>15.5</v>
      </c>
      <c r="G302" s="29">
        <f t="shared" si="4"/>
        <v>290.89999999999998</v>
      </c>
      <c r="H302" s="18"/>
    </row>
    <row r="303" spans="1:8" hidden="1">
      <c r="B303" s="422"/>
      <c r="C303" s="422"/>
      <c r="D303" t="s">
        <v>14</v>
      </c>
      <c r="E303" s="48">
        <v>60</v>
      </c>
      <c r="G303" s="29">
        <f t="shared" si="4"/>
        <v>350.9</v>
      </c>
      <c r="H303" s="18"/>
    </row>
    <row r="304" spans="1:8" hidden="1">
      <c r="B304" s="422"/>
      <c r="C304" s="422"/>
      <c r="D304" t="s">
        <v>15</v>
      </c>
      <c r="E304" s="48">
        <v>5</v>
      </c>
      <c r="G304" s="29">
        <f t="shared" si="4"/>
        <v>355.9</v>
      </c>
      <c r="H304" s="18"/>
    </row>
    <row r="305" spans="1:8" hidden="1">
      <c r="A305" s="3">
        <v>43853</v>
      </c>
      <c r="B305" s="422">
        <v>19598</v>
      </c>
      <c r="C305" s="422" t="s">
        <v>27</v>
      </c>
      <c r="D305" t="s">
        <v>12</v>
      </c>
      <c r="E305" s="48"/>
      <c r="F305" s="2">
        <v>275.39999999999998</v>
      </c>
      <c r="G305" s="29">
        <f t="shared" si="4"/>
        <v>80.5</v>
      </c>
      <c r="H305" s="18"/>
    </row>
    <row r="306" spans="1:8" hidden="1">
      <c r="A306" s="3">
        <v>43853</v>
      </c>
      <c r="B306" s="422">
        <v>19598</v>
      </c>
      <c r="C306" s="422" t="s">
        <v>27</v>
      </c>
      <c r="D306" t="s">
        <v>13</v>
      </c>
      <c r="E306" s="48"/>
      <c r="F306" s="2">
        <v>15.5</v>
      </c>
      <c r="G306" s="29">
        <f t="shared" si="4"/>
        <v>65</v>
      </c>
      <c r="H306" s="18"/>
    </row>
    <row r="307" spans="1:8" hidden="1">
      <c r="A307" s="3">
        <v>43853</v>
      </c>
      <c r="B307" s="422">
        <v>19598</v>
      </c>
      <c r="C307" s="422" t="s">
        <v>27</v>
      </c>
      <c r="D307" t="s">
        <v>14</v>
      </c>
      <c r="E307" s="48"/>
      <c r="F307" s="2">
        <v>60</v>
      </c>
      <c r="G307" s="29">
        <f t="shared" si="4"/>
        <v>5</v>
      </c>
      <c r="H307" s="18"/>
    </row>
    <row r="308" spans="1:8" hidden="1">
      <c r="A308" s="3">
        <v>43853</v>
      </c>
      <c r="B308" s="422">
        <v>19598</v>
      </c>
      <c r="C308" s="422" t="s">
        <v>27</v>
      </c>
      <c r="D308" t="s">
        <v>15</v>
      </c>
      <c r="E308" s="48"/>
      <c r="F308" s="2">
        <v>5</v>
      </c>
      <c r="G308" s="29">
        <f t="shared" si="4"/>
        <v>0</v>
      </c>
      <c r="H308" s="18"/>
    </row>
    <row r="309" spans="1:8" hidden="1">
      <c r="A309" s="31">
        <v>43861</v>
      </c>
      <c r="B309" s="421" t="s">
        <v>10</v>
      </c>
      <c r="C309" s="421" t="s">
        <v>11</v>
      </c>
      <c r="D309" t="s">
        <v>12</v>
      </c>
      <c r="E309" s="48">
        <v>306.39999999999998</v>
      </c>
      <c r="G309" s="29">
        <f t="shared" si="4"/>
        <v>306.39999999999998</v>
      </c>
      <c r="H309" s="18"/>
    </row>
    <row r="310" spans="1:8" hidden="1">
      <c r="B310" s="422"/>
      <c r="C310" s="422"/>
      <c r="D310" t="s">
        <v>13</v>
      </c>
      <c r="E310" s="48">
        <v>14.7</v>
      </c>
      <c r="G310" s="29">
        <f t="shared" si="4"/>
        <v>321.09999999999997</v>
      </c>
      <c r="H310" s="18"/>
    </row>
    <row r="311" spans="1:8" hidden="1">
      <c r="B311" s="422"/>
      <c r="C311" s="422"/>
      <c r="D311" t="s">
        <v>14</v>
      </c>
      <c r="E311" s="48">
        <v>60</v>
      </c>
      <c r="G311" s="29">
        <f t="shared" si="4"/>
        <v>381.09999999999997</v>
      </c>
      <c r="H311" s="18"/>
    </row>
    <row r="312" spans="1:8" hidden="1">
      <c r="B312" s="422"/>
      <c r="C312" s="422"/>
      <c r="D312" t="s">
        <v>15</v>
      </c>
      <c r="E312" s="48">
        <v>5</v>
      </c>
      <c r="G312" s="29">
        <f t="shared" si="4"/>
        <v>386.09999999999997</v>
      </c>
      <c r="H312" s="18"/>
    </row>
    <row r="313" spans="1:8" hidden="1">
      <c r="A313" s="3">
        <v>43894</v>
      </c>
      <c r="B313" s="422">
        <v>19869</v>
      </c>
      <c r="C313" s="422" t="s">
        <v>11</v>
      </c>
      <c r="D313" t="s">
        <v>12</v>
      </c>
      <c r="E313" s="48"/>
      <c r="F313" s="2">
        <v>306.39999999999998</v>
      </c>
      <c r="G313" s="29">
        <f t="shared" si="4"/>
        <v>79.699999999999989</v>
      </c>
      <c r="H313" s="18"/>
    </row>
    <row r="314" spans="1:8" hidden="1">
      <c r="A314" s="3">
        <v>43894</v>
      </c>
      <c r="B314" s="422">
        <v>19869</v>
      </c>
      <c r="C314" s="422" t="s">
        <v>11</v>
      </c>
      <c r="D314" t="s">
        <v>13</v>
      </c>
      <c r="E314" s="48"/>
      <c r="F314" s="2">
        <v>14.7</v>
      </c>
      <c r="G314" s="29">
        <f t="shared" si="4"/>
        <v>64.999999999999986</v>
      </c>
      <c r="H314" s="18"/>
    </row>
    <row r="315" spans="1:8" hidden="1">
      <c r="A315" s="3">
        <v>43894</v>
      </c>
      <c r="B315" s="422">
        <v>19869</v>
      </c>
      <c r="C315" s="422" t="s">
        <v>11</v>
      </c>
      <c r="D315" t="s">
        <v>14</v>
      </c>
      <c r="E315" s="48"/>
      <c r="F315" s="2">
        <v>60</v>
      </c>
      <c r="G315" s="29">
        <f t="shared" si="4"/>
        <v>4.9999999999999858</v>
      </c>
      <c r="H315" s="18"/>
    </row>
    <row r="316" spans="1:8" hidden="1">
      <c r="A316" s="3">
        <v>43894</v>
      </c>
      <c r="B316" s="422">
        <v>19869</v>
      </c>
      <c r="C316" s="422" t="s">
        <v>11</v>
      </c>
      <c r="D316" t="s">
        <v>15</v>
      </c>
      <c r="E316" s="48"/>
      <c r="F316" s="2">
        <v>5</v>
      </c>
      <c r="G316" s="29">
        <f t="shared" si="4"/>
        <v>-1.4210854715202004E-14</v>
      </c>
      <c r="H316" s="18"/>
    </row>
    <row r="317" spans="1:8" hidden="1">
      <c r="A317" s="31">
        <v>43890</v>
      </c>
      <c r="B317" s="421" t="s">
        <v>10</v>
      </c>
      <c r="C317" s="421" t="s">
        <v>17</v>
      </c>
      <c r="D317" t="s">
        <v>12</v>
      </c>
      <c r="E317" s="48">
        <v>318.10000000000002</v>
      </c>
      <c r="G317" s="29">
        <f t="shared" si="4"/>
        <v>318.10000000000002</v>
      </c>
      <c r="H317" s="18"/>
    </row>
    <row r="318" spans="1:8" hidden="1">
      <c r="B318" s="422"/>
      <c r="C318" s="422"/>
      <c r="D318" t="s">
        <v>13</v>
      </c>
      <c r="E318" s="48">
        <v>15.8</v>
      </c>
      <c r="G318" s="29">
        <f t="shared" si="4"/>
        <v>333.90000000000003</v>
      </c>
      <c r="H318" s="18"/>
    </row>
    <row r="319" spans="1:8" hidden="1">
      <c r="B319" s="422"/>
      <c r="C319" s="422"/>
      <c r="D319" t="s">
        <v>14</v>
      </c>
      <c r="E319" s="48">
        <v>58</v>
      </c>
      <c r="G319" s="29">
        <f t="shared" si="4"/>
        <v>391.90000000000003</v>
      </c>
      <c r="H319" s="18"/>
    </row>
    <row r="320" spans="1:8" hidden="1">
      <c r="B320" s="422"/>
      <c r="C320" s="422"/>
      <c r="D320" t="s">
        <v>15</v>
      </c>
      <c r="E320" s="48">
        <v>5</v>
      </c>
      <c r="G320" s="29">
        <f t="shared" si="4"/>
        <v>396.90000000000003</v>
      </c>
      <c r="H320" s="18"/>
    </row>
    <row r="321" spans="1:8" hidden="1">
      <c r="A321" s="3">
        <v>43950</v>
      </c>
      <c r="B321" s="422">
        <v>19919</v>
      </c>
      <c r="C321" s="422" t="s">
        <v>17</v>
      </c>
      <c r="D321" t="s">
        <v>14</v>
      </c>
      <c r="E321" s="48"/>
      <c r="F321" s="2">
        <v>58</v>
      </c>
      <c r="G321" s="29">
        <f t="shared" si="4"/>
        <v>338.90000000000003</v>
      </c>
      <c r="H321" s="18"/>
    </row>
    <row r="322" spans="1:8" hidden="1">
      <c r="A322" s="3">
        <v>43950</v>
      </c>
      <c r="B322" s="422">
        <v>19919</v>
      </c>
      <c r="C322" s="422" t="s">
        <v>17</v>
      </c>
      <c r="D322" t="s">
        <v>15</v>
      </c>
      <c r="E322" s="48"/>
      <c r="F322" s="2">
        <v>5</v>
      </c>
      <c r="G322" s="29">
        <f t="shared" si="4"/>
        <v>333.90000000000003</v>
      </c>
      <c r="H322" s="18"/>
    </row>
    <row r="323" spans="1:8" hidden="1">
      <c r="A323" s="3">
        <v>43956</v>
      </c>
      <c r="B323" s="422">
        <v>19949</v>
      </c>
      <c r="C323" s="422" t="s">
        <v>17</v>
      </c>
      <c r="D323" t="s">
        <v>12</v>
      </c>
      <c r="E323" s="48"/>
      <c r="F323" s="2">
        <v>318.10000000000002</v>
      </c>
      <c r="G323" s="29">
        <f t="shared" si="4"/>
        <v>15.800000000000011</v>
      </c>
      <c r="H323" s="18"/>
    </row>
    <row r="324" spans="1:8" hidden="1">
      <c r="A324" s="3">
        <v>43956</v>
      </c>
      <c r="B324" s="422">
        <v>19949</v>
      </c>
      <c r="C324" s="422" t="s">
        <v>17</v>
      </c>
      <c r="D324" t="s">
        <v>13</v>
      </c>
      <c r="E324" s="48"/>
      <c r="F324" s="2">
        <v>15.8</v>
      </c>
      <c r="G324" s="29">
        <f t="shared" si="4"/>
        <v>0</v>
      </c>
      <c r="H324" s="18"/>
    </row>
    <row r="325" spans="1:8" hidden="1">
      <c r="A325" s="31">
        <v>43921</v>
      </c>
      <c r="B325" s="421" t="s">
        <v>10</v>
      </c>
      <c r="C325" s="421" t="s">
        <v>18</v>
      </c>
      <c r="D325" t="s">
        <v>12</v>
      </c>
      <c r="E325" s="48">
        <v>332.4</v>
      </c>
      <c r="G325" s="29">
        <f t="shared" si="4"/>
        <v>332.4</v>
      </c>
      <c r="H325" s="18"/>
    </row>
    <row r="326" spans="1:8" hidden="1">
      <c r="B326" s="422"/>
      <c r="C326" s="422"/>
      <c r="D326" t="s">
        <v>13</v>
      </c>
      <c r="E326" s="48">
        <v>15.4</v>
      </c>
      <c r="G326" s="29">
        <f t="shared" si="4"/>
        <v>347.79999999999995</v>
      </c>
      <c r="H326" s="18"/>
    </row>
    <row r="327" spans="1:8" hidden="1">
      <c r="B327" s="422"/>
      <c r="C327" s="422"/>
      <c r="D327" t="s">
        <v>14</v>
      </c>
      <c r="E327" s="48">
        <v>60</v>
      </c>
      <c r="G327" s="29">
        <f t="shared" si="4"/>
        <v>407.79999999999995</v>
      </c>
      <c r="H327" s="18"/>
    </row>
    <row r="328" spans="1:8" hidden="1">
      <c r="B328" s="422"/>
      <c r="C328" s="422"/>
      <c r="D328" t="s">
        <v>15</v>
      </c>
      <c r="E328" s="48">
        <v>5</v>
      </c>
      <c r="G328" s="29">
        <f t="shared" si="4"/>
        <v>412.79999999999995</v>
      </c>
      <c r="H328" s="18"/>
    </row>
    <row r="329" spans="1:8" hidden="1">
      <c r="A329" s="3">
        <v>43950</v>
      </c>
      <c r="B329" s="422">
        <v>19919</v>
      </c>
      <c r="C329" s="422" t="s">
        <v>18</v>
      </c>
      <c r="D329" t="s">
        <v>14</v>
      </c>
      <c r="E329" s="48"/>
      <c r="F329" s="2">
        <v>60</v>
      </c>
      <c r="G329" s="29">
        <f t="shared" si="4"/>
        <v>352.79999999999995</v>
      </c>
      <c r="H329" s="18"/>
    </row>
    <row r="330" spans="1:8" hidden="1">
      <c r="A330" s="3">
        <v>43950</v>
      </c>
      <c r="B330" s="422">
        <v>19919</v>
      </c>
      <c r="C330" s="422" t="s">
        <v>18</v>
      </c>
      <c r="D330" t="s">
        <v>15</v>
      </c>
      <c r="E330" s="48"/>
      <c r="F330" s="2">
        <v>5</v>
      </c>
      <c r="G330" s="29">
        <f t="shared" si="4"/>
        <v>347.79999999999995</v>
      </c>
      <c r="H330" s="18"/>
    </row>
    <row r="331" spans="1:8" hidden="1">
      <c r="A331" s="3">
        <v>44062</v>
      </c>
      <c r="B331" s="422">
        <v>20208</v>
      </c>
      <c r="C331" s="422" t="s">
        <v>18</v>
      </c>
      <c r="D331" t="s">
        <v>12</v>
      </c>
      <c r="E331" s="48"/>
      <c r="F331" s="2">
        <v>332.4</v>
      </c>
      <c r="G331" s="29">
        <f t="shared" si="4"/>
        <v>15.399999999999977</v>
      </c>
      <c r="H331" s="18"/>
    </row>
    <row r="332" spans="1:8" hidden="1">
      <c r="A332" s="3">
        <v>44062</v>
      </c>
      <c r="B332" s="422">
        <v>20208</v>
      </c>
      <c r="C332" s="422" t="s">
        <v>18</v>
      </c>
      <c r="D332" t="s">
        <v>13</v>
      </c>
      <c r="E332" s="48"/>
      <c r="F332" s="2">
        <v>15.4</v>
      </c>
      <c r="G332" s="29">
        <f t="shared" si="4"/>
        <v>-2.3092638912203256E-14</v>
      </c>
      <c r="H332" s="18"/>
    </row>
    <row r="333" spans="1:8" hidden="1">
      <c r="A333" s="31">
        <v>43951</v>
      </c>
      <c r="B333" s="421" t="s">
        <v>10</v>
      </c>
      <c r="C333" s="421" t="s">
        <v>19</v>
      </c>
      <c r="D333" t="s">
        <v>12</v>
      </c>
      <c r="E333" s="48">
        <v>344.5</v>
      </c>
      <c r="G333" s="29">
        <f t="shared" si="4"/>
        <v>344.5</v>
      </c>
      <c r="H333" s="18"/>
    </row>
    <row r="334" spans="1:8" hidden="1">
      <c r="B334" s="422"/>
      <c r="C334" s="422"/>
      <c r="D334" t="s">
        <v>13</v>
      </c>
      <c r="E334" s="48">
        <v>25.4</v>
      </c>
      <c r="G334" s="29">
        <f t="shared" si="4"/>
        <v>369.9</v>
      </c>
      <c r="H334" s="18"/>
    </row>
    <row r="335" spans="1:8" hidden="1">
      <c r="B335" s="422"/>
      <c r="C335" s="422"/>
      <c r="D335" t="s">
        <v>14</v>
      </c>
      <c r="E335" s="48">
        <v>60</v>
      </c>
      <c r="G335" s="29">
        <f t="shared" si="4"/>
        <v>429.9</v>
      </c>
      <c r="H335" s="18"/>
    </row>
    <row r="336" spans="1:8" hidden="1">
      <c r="B336" s="422"/>
      <c r="C336" s="422"/>
      <c r="D336" t="s">
        <v>15</v>
      </c>
      <c r="E336" s="48">
        <v>5</v>
      </c>
      <c r="G336" s="29">
        <f t="shared" si="4"/>
        <v>434.9</v>
      </c>
      <c r="H336" s="18"/>
    </row>
    <row r="337" spans="1:7" hidden="1">
      <c r="A337" s="3">
        <v>44062</v>
      </c>
      <c r="B337" s="422">
        <v>20208</v>
      </c>
      <c r="C337" s="422" t="s">
        <v>19</v>
      </c>
      <c r="D337" t="s">
        <v>12</v>
      </c>
      <c r="F337" s="2">
        <v>319.89999999999998</v>
      </c>
      <c r="G337" s="29">
        <f t="shared" si="4"/>
        <v>115</v>
      </c>
    </row>
    <row r="338" spans="1:7" hidden="1">
      <c r="A338" s="3">
        <v>44062</v>
      </c>
      <c r="B338" s="422">
        <v>20208</v>
      </c>
      <c r="C338" s="422" t="s">
        <v>19</v>
      </c>
      <c r="D338" t="s">
        <v>13</v>
      </c>
      <c r="F338" s="2">
        <v>15.8</v>
      </c>
      <c r="G338" s="29">
        <f t="shared" ref="G338:G403" si="5">+G337+E338-F338</f>
        <v>99.2</v>
      </c>
    </row>
    <row r="339" spans="1:7" hidden="1">
      <c r="A339" s="3">
        <v>44062</v>
      </c>
      <c r="B339" s="422">
        <v>20208</v>
      </c>
      <c r="C339" s="422" t="s">
        <v>19</v>
      </c>
      <c r="D339" t="s">
        <v>14</v>
      </c>
      <c r="F339" s="2">
        <v>60</v>
      </c>
      <c r="G339" s="29">
        <f t="shared" si="5"/>
        <v>39.200000000000003</v>
      </c>
    </row>
    <row r="340" spans="1:7" hidden="1">
      <c r="A340" s="3">
        <v>44062</v>
      </c>
      <c r="B340" s="422">
        <v>20208</v>
      </c>
      <c r="C340" s="422" t="s">
        <v>19</v>
      </c>
      <c r="D340" t="s">
        <v>15</v>
      </c>
      <c r="F340" s="2">
        <v>5</v>
      </c>
      <c r="G340" s="29">
        <f t="shared" si="5"/>
        <v>34.200000000000003</v>
      </c>
    </row>
    <row r="341" spans="1:7" hidden="1">
      <c r="A341" s="3">
        <v>44166</v>
      </c>
      <c r="B341" s="422">
        <v>20948</v>
      </c>
      <c r="C341" s="422" t="s">
        <v>19</v>
      </c>
      <c r="D341" t="s">
        <v>12</v>
      </c>
      <c r="F341" s="2">
        <v>24.6</v>
      </c>
      <c r="G341" s="29">
        <f t="shared" si="5"/>
        <v>9.6000000000000014</v>
      </c>
    </row>
    <row r="342" spans="1:7" hidden="1">
      <c r="A342" s="3">
        <v>44166</v>
      </c>
      <c r="B342" s="422">
        <v>20948</v>
      </c>
      <c r="C342" s="422" t="s">
        <v>19</v>
      </c>
      <c r="D342" t="s">
        <v>13</v>
      </c>
      <c r="F342" s="2">
        <v>9.6</v>
      </c>
      <c r="G342" s="29">
        <f t="shared" si="5"/>
        <v>0</v>
      </c>
    </row>
    <row r="343" spans="1:7" hidden="1">
      <c r="A343" s="31">
        <v>43982</v>
      </c>
      <c r="B343" s="421" t="s">
        <v>10</v>
      </c>
      <c r="C343" s="421" t="s">
        <v>20</v>
      </c>
      <c r="D343" t="s">
        <v>12</v>
      </c>
      <c r="E343" s="28">
        <v>320.89999999999998</v>
      </c>
      <c r="G343" s="29">
        <f t="shared" si="5"/>
        <v>320.89999999999998</v>
      </c>
    </row>
    <row r="344" spans="1:7" hidden="1">
      <c r="B344" s="422"/>
      <c r="C344" s="422"/>
      <c r="D344" t="s">
        <v>13</v>
      </c>
      <c r="E344" s="28">
        <v>14</v>
      </c>
      <c r="G344" s="29">
        <f t="shared" si="5"/>
        <v>334.9</v>
      </c>
    </row>
    <row r="345" spans="1:7" hidden="1">
      <c r="B345" s="422"/>
      <c r="C345" s="422"/>
      <c r="D345" t="s">
        <v>14</v>
      </c>
      <c r="E345" s="28">
        <v>60</v>
      </c>
      <c r="G345" s="29">
        <f t="shared" si="5"/>
        <v>394.9</v>
      </c>
    </row>
    <row r="346" spans="1:7" hidden="1">
      <c r="B346" s="422"/>
      <c r="C346" s="422"/>
      <c r="D346" t="s">
        <v>15</v>
      </c>
      <c r="E346" s="28">
        <v>5</v>
      </c>
      <c r="G346" s="29">
        <f t="shared" si="5"/>
        <v>399.9</v>
      </c>
    </row>
    <row r="347" spans="1:7" hidden="1">
      <c r="A347" s="3">
        <v>44062</v>
      </c>
      <c r="B347" s="422">
        <v>20209</v>
      </c>
      <c r="C347" s="422" t="s">
        <v>20</v>
      </c>
      <c r="D347" t="s">
        <v>12</v>
      </c>
      <c r="F347" s="2">
        <v>320.89999999999998</v>
      </c>
      <c r="G347" s="29">
        <f t="shared" si="5"/>
        <v>79</v>
      </c>
    </row>
    <row r="348" spans="1:7" hidden="1">
      <c r="A348" s="3">
        <v>44062</v>
      </c>
      <c r="B348" s="422">
        <v>20209</v>
      </c>
      <c r="C348" s="422" t="s">
        <v>20</v>
      </c>
      <c r="D348" t="s">
        <v>13</v>
      </c>
      <c r="F348" s="2">
        <v>14</v>
      </c>
      <c r="G348" s="29">
        <f t="shared" si="5"/>
        <v>65</v>
      </c>
    </row>
    <row r="349" spans="1:7" hidden="1">
      <c r="A349" s="3">
        <v>44062</v>
      </c>
      <c r="B349" s="422">
        <v>20209</v>
      </c>
      <c r="C349" s="422" t="s">
        <v>20</v>
      </c>
      <c r="D349" t="s">
        <v>14</v>
      </c>
      <c r="F349" s="2">
        <v>60</v>
      </c>
      <c r="G349" s="29">
        <f t="shared" si="5"/>
        <v>5</v>
      </c>
    </row>
    <row r="350" spans="1:7" hidden="1">
      <c r="A350" s="3">
        <v>44062</v>
      </c>
      <c r="B350" s="422">
        <v>20209</v>
      </c>
      <c r="C350" s="422" t="s">
        <v>20</v>
      </c>
      <c r="D350" t="s">
        <v>15</v>
      </c>
      <c r="F350" s="2">
        <v>5</v>
      </c>
      <c r="G350" s="29">
        <f t="shared" si="5"/>
        <v>0</v>
      </c>
    </row>
    <row r="351" spans="1:7" hidden="1">
      <c r="A351" s="31">
        <v>44012</v>
      </c>
      <c r="B351" s="421" t="s">
        <v>10</v>
      </c>
      <c r="C351" s="421" t="s">
        <v>21</v>
      </c>
      <c r="D351" t="s">
        <v>12</v>
      </c>
      <c r="E351" s="28">
        <v>283.10000000000002</v>
      </c>
      <c r="G351" s="29">
        <f t="shared" si="5"/>
        <v>283.10000000000002</v>
      </c>
    </row>
    <row r="352" spans="1:7" hidden="1">
      <c r="B352" s="422"/>
      <c r="C352" s="422"/>
      <c r="D352" t="s">
        <v>13</v>
      </c>
      <c r="E352" s="28">
        <v>6.7</v>
      </c>
      <c r="G352" s="29">
        <f t="shared" si="5"/>
        <v>289.8</v>
      </c>
    </row>
    <row r="353" spans="1:7" hidden="1">
      <c r="B353" s="422"/>
      <c r="C353" s="422"/>
      <c r="D353" t="s">
        <v>14</v>
      </c>
      <c r="E353" s="28">
        <v>60</v>
      </c>
      <c r="G353" s="29">
        <f t="shared" si="5"/>
        <v>349.8</v>
      </c>
    </row>
    <row r="354" spans="1:7" hidden="1">
      <c r="B354" s="422"/>
      <c r="C354" s="422"/>
      <c r="D354" t="s">
        <v>15</v>
      </c>
      <c r="E354" s="28">
        <v>5</v>
      </c>
      <c r="G354" s="29">
        <f t="shared" si="5"/>
        <v>354.8</v>
      </c>
    </row>
    <row r="355" spans="1:7" hidden="1">
      <c r="A355" s="3">
        <v>44062</v>
      </c>
      <c r="B355" s="422">
        <v>20209</v>
      </c>
      <c r="C355" s="422" t="s">
        <v>21</v>
      </c>
      <c r="D355" t="s">
        <v>12</v>
      </c>
      <c r="F355" s="2">
        <v>266.5</v>
      </c>
      <c r="G355" s="29">
        <f t="shared" si="5"/>
        <v>88.300000000000011</v>
      </c>
    </row>
    <row r="356" spans="1:7" hidden="1">
      <c r="A356" s="3">
        <v>44062</v>
      </c>
      <c r="B356" s="422">
        <v>20209</v>
      </c>
      <c r="C356" s="422" t="s">
        <v>21</v>
      </c>
      <c r="D356" t="s">
        <v>13</v>
      </c>
      <c r="F356" s="2">
        <v>6.7</v>
      </c>
      <c r="G356" s="29">
        <f t="shared" si="5"/>
        <v>81.600000000000009</v>
      </c>
    </row>
    <row r="357" spans="1:7" hidden="1">
      <c r="A357" s="3">
        <v>44062</v>
      </c>
      <c r="B357" s="422">
        <v>20209</v>
      </c>
      <c r="C357" s="422" t="s">
        <v>21</v>
      </c>
      <c r="D357" t="s">
        <v>14</v>
      </c>
      <c r="F357" s="2">
        <v>60</v>
      </c>
      <c r="G357" s="29">
        <f t="shared" si="5"/>
        <v>21.600000000000009</v>
      </c>
    </row>
    <row r="358" spans="1:7" hidden="1">
      <c r="A358" s="3">
        <v>44062</v>
      </c>
      <c r="B358" s="422">
        <v>20209</v>
      </c>
      <c r="C358" s="422" t="s">
        <v>21</v>
      </c>
      <c r="D358" t="s">
        <v>15</v>
      </c>
      <c r="F358" s="2">
        <v>5</v>
      </c>
      <c r="G358" s="29">
        <f t="shared" si="5"/>
        <v>16.600000000000009</v>
      </c>
    </row>
    <row r="359" spans="1:7" hidden="1">
      <c r="A359" s="3">
        <v>44166</v>
      </c>
      <c r="B359" s="422">
        <v>20948</v>
      </c>
      <c r="C359" s="422" t="s">
        <v>21</v>
      </c>
      <c r="D359" t="s">
        <v>12</v>
      </c>
      <c r="F359" s="2">
        <v>16.600000000000001</v>
      </c>
      <c r="G359" s="29">
        <f t="shared" si="5"/>
        <v>0</v>
      </c>
    </row>
    <row r="360" spans="1:7" hidden="1">
      <c r="A360" s="31">
        <v>44043</v>
      </c>
      <c r="B360" s="421" t="s">
        <v>10</v>
      </c>
      <c r="C360" s="421" t="s">
        <v>22</v>
      </c>
      <c r="D360" t="s">
        <v>12</v>
      </c>
      <c r="E360" s="28">
        <v>237.2</v>
      </c>
      <c r="G360" s="29">
        <f t="shared" si="5"/>
        <v>237.2</v>
      </c>
    </row>
    <row r="361" spans="1:7" hidden="1">
      <c r="B361" s="422"/>
      <c r="C361" s="422"/>
      <c r="D361" t="s">
        <v>13</v>
      </c>
      <c r="E361" s="28">
        <v>20.5</v>
      </c>
      <c r="G361" s="29">
        <f t="shared" si="5"/>
        <v>257.7</v>
      </c>
    </row>
    <row r="362" spans="1:7" hidden="1">
      <c r="B362" s="422"/>
      <c r="C362" s="422"/>
      <c r="D362" t="s">
        <v>14</v>
      </c>
      <c r="E362" s="28">
        <v>60</v>
      </c>
      <c r="G362" s="29">
        <f t="shared" si="5"/>
        <v>317.7</v>
      </c>
    </row>
    <row r="363" spans="1:7" hidden="1">
      <c r="B363" s="422"/>
      <c r="C363" s="422"/>
      <c r="D363" t="s">
        <v>29</v>
      </c>
      <c r="E363" s="28">
        <v>5</v>
      </c>
      <c r="G363" s="29">
        <f t="shared" si="5"/>
        <v>322.7</v>
      </c>
    </row>
    <row r="364" spans="1:7" hidden="1">
      <c r="A364" s="3">
        <v>44113</v>
      </c>
      <c r="B364" s="422">
        <v>20448</v>
      </c>
      <c r="C364" s="422" t="s">
        <v>22</v>
      </c>
      <c r="D364" t="s">
        <v>12</v>
      </c>
      <c r="F364" s="28">
        <v>237.2</v>
      </c>
      <c r="G364" s="29">
        <f t="shared" si="5"/>
        <v>85.5</v>
      </c>
    </row>
    <row r="365" spans="1:7" hidden="1">
      <c r="A365" s="3">
        <v>44113</v>
      </c>
      <c r="B365" s="422">
        <v>20448</v>
      </c>
      <c r="C365" s="422" t="s">
        <v>22</v>
      </c>
      <c r="D365" t="s">
        <v>13</v>
      </c>
      <c r="F365" s="28">
        <v>20.5</v>
      </c>
      <c r="G365" s="29">
        <f t="shared" si="5"/>
        <v>65</v>
      </c>
    </row>
    <row r="366" spans="1:7" hidden="1">
      <c r="A366" s="3">
        <v>44113</v>
      </c>
      <c r="B366" s="422">
        <v>20448</v>
      </c>
      <c r="C366" s="422" t="s">
        <v>22</v>
      </c>
      <c r="D366" t="s">
        <v>14</v>
      </c>
      <c r="F366" s="28">
        <v>60</v>
      </c>
      <c r="G366" s="29">
        <f t="shared" si="5"/>
        <v>5</v>
      </c>
    </row>
    <row r="367" spans="1:7" hidden="1">
      <c r="A367" s="3">
        <v>44113</v>
      </c>
      <c r="B367" s="422">
        <v>20448</v>
      </c>
      <c r="C367" s="422" t="s">
        <v>22</v>
      </c>
      <c r="D367" t="s">
        <v>29</v>
      </c>
      <c r="F367" s="28">
        <v>5</v>
      </c>
      <c r="G367" s="29">
        <f t="shared" si="5"/>
        <v>0</v>
      </c>
    </row>
    <row r="368" spans="1:7" hidden="1">
      <c r="A368" s="31">
        <v>44074</v>
      </c>
      <c r="B368" s="421" t="s">
        <v>10</v>
      </c>
      <c r="C368" s="421" t="s">
        <v>23</v>
      </c>
      <c r="D368" t="s">
        <v>12</v>
      </c>
      <c r="E368" s="28">
        <v>228</v>
      </c>
      <c r="G368" s="29">
        <f t="shared" si="5"/>
        <v>228</v>
      </c>
    </row>
    <row r="369" spans="1:7" hidden="1">
      <c r="B369" s="422"/>
      <c r="C369" s="422"/>
      <c r="D369" t="s">
        <v>13</v>
      </c>
      <c r="E369" s="28">
        <v>14.6</v>
      </c>
      <c r="G369" s="29">
        <f t="shared" si="5"/>
        <v>242.6</v>
      </c>
    </row>
    <row r="370" spans="1:7" hidden="1">
      <c r="B370" s="422"/>
      <c r="C370" s="422"/>
      <c r="D370" t="s">
        <v>14</v>
      </c>
      <c r="E370" s="28">
        <v>60</v>
      </c>
      <c r="G370" s="29">
        <f t="shared" si="5"/>
        <v>302.60000000000002</v>
      </c>
    </row>
    <row r="371" spans="1:7" hidden="1">
      <c r="B371" s="422"/>
      <c r="C371" s="422"/>
      <c r="D371" t="s">
        <v>29</v>
      </c>
      <c r="E371" s="28">
        <v>5</v>
      </c>
      <c r="G371" s="29">
        <f t="shared" si="5"/>
        <v>307.60000000000002</v>
      </c>
    </row>
    <row r="372" spans="1:7" hidden="1">
      <c r="B372" s="422"/>
      <c r="C372" s="422"/>
      <c r="D372" t="s">
        <v>33</v>
      </c>
      <c r="E372" s="28">
        <v>15</v>
      </c>
      <c r="G372" s="29">
        <f t="shared" si="5"/>
        <v>322.60000000000002</v>
      </c>
    </row>
    <row r="373" spans="1:7" hidden="1">
      <c r="A373" s="3">
        <v>44153</v>
      </c>
      <c r="B373" s="422">
        <v>20748</v>
      </c>
      <c r="C373" s="422" t="s">
        <v>23</v>
      </c>
      <c r="D373" t="s">
        <v>12</v>
      </c>
      <c r="F373" s="28">
        <v>228</v>
      </c>
      <c r="G373" s="29">
        <f t="shared" si="5"/>
        <v>94.600000000000023</v>
      </c>
    </row>
    <row r="374" spans="1:7" hidden="1">
      <c r="A374" s="3">
        <v>44153</v>
      </c>
      <c r="B374" s="422">
        <v>20748</v>
      </c>
      <c r="C374" s="422" t="s">
        <v>23</v>
      </c>
      <c r="D374" t="s">
        <v>13</v>
      </c>
      <c r="F374" s="28">
        <v>14.6</v>
      </c>
      <c r="G374" s="29">
        <f t="shared" si="5"/>
        <v>80.000000000000028</v>
      </c>
    </row>
    <row r="375" spans="1:7" hidden="1">
      <c r="A375" s="3">
        <v>44153</v>
      </c>
      <c r="B375" s="422">
        <v>20748</v>
      </c>
      <c r="C375" s="422" t="s">
        <v>23</v>
      </c>
      <c r="D375" t="s">
        <v>14</v>
      </c>
      <c r="F375" s="28">
        <v>60</v>
      </c>
      <c r="G375" s="29">
        <f t="shared" si="5"/>
        <v>20.000000000000028</v>
      </c>
    </row>
    <row r="376" spans="1:7" hidden="1">
      <c r="A376" s="3">
        <v>44153</v>
      </c>
      <c r="B376" s="422">
        <v>20748</v>
      </c>
      <c r="C376" s="422" t="s">
        <v>23</v>
      </c>
      <c r="D376" t="s">
        <v>29</v>
      </c>
      <c r="F376" s="28">
        <v>5</v>
      </c>
      <c r="G376" s="29">
        <f t="shared" si="5"/>
        <v>15.000000000000028</v>
      </c>
    </row>
    <row r="377" spans="1:7" hidden="1">
      <c r="A377" s="3">
        <v>44166</v>
      </c>
      <c r="B377" s="422">
        <v>20949</v>
      </c>
      <c r="C377" s="422" t="s">
        <v>23</v>
      </c>
      <c r="D377" t="s">
        <v>33</v>
      </c>
      <c r="F377" s="28">
        <v>15</v>
      </c>
      <c r="G377" s="29">
        <f t="shared" si="5"/>
        <v>2.8421709430404007E-14</v>
      </c>
    </row>
    <row r="378" spans="1:7" hidden="1">
      <c r="A378" s="31">
        <v>44104</v>
      </c>
      <c r="B378" s="421" t="s">
        <v>10</v>
      </c>
      <c r="C378" s="421" t="s">
        <v>24</v>
      </c>
      <c r="D378" t="s">
        <v>12</v>
      </c>
      <c r="E378" s="28">
        <v>238.2</v>
      </c>
      <c r="G378" s="29">
        <f t="shared" si="5"/>
        <v>238.20000000000002</v>
      </c>
    </row>
    <row r="379" spans="1:7" hidden="1">
      <c r="B379" s="422"/>
      <c r="C379" s="422"/>
      <c r="D379" t="s">
        <v>13</v>
      </c>
      <c r="E379" s="28">
        <v>16.899999999999999</v>
      </c>
      <c r="G379" s="29">
        <f t="shared" si="5"/>
        <v>255.10000000000002</v>
      </c>
    </row>
    <row r="380" spans="1:7" hidden="1">
      <c r="B380" s="422"/>
      <c r="C380" s="422"/>
      <c r="D380" t="s">
        <v>14</v>
      </c>
      <c r="E380" s="28">
        <v>60</v>
      </c>
      <c r="G380" s="29">
        <f t="shared" si="5"/>
        <v>315.10000000000002</v>
      </c>
    </row>
    <row r="381" spans="1:7" hidden="1">
      <c r="B381" s="422"/>
      <c r="C381" s="422"/>
      <c r="D381" t="s">
        <v>29</v>
      </c>
      <c r="E381" s="28">
        <v>5</v>
      </c>
      <c r="G381" s="29">
        <f t="shared" si="5"/>
        <v>320.10000000000002</v>
      </c>
    </row>
    <row r="382" spans="1:7" hidden="1">
      <c r="B382" s="422"/>
      <c r="C382" s="422"/>
      <c r="D382" t="s">
        <v>33</v>
      </c>
      <c r="E382" s="28">
        <v>8.5</v>
      </c>
      <c r="G382" s="29">
        <f t="shared" si="5"/>
        <v>328.6</v>
      </c>
    </row>
    <row r="383" spans="1:7" hidden="1">
      <c r="A383" s="3">
        <v>44166</v>
      </c>
      <c r="B383" s="422">
        <v>20949</v>
      </c>
      <c r="C383" s="422" t="s">
        <v>24</v>
      </c>
      <c r="D383" t="s">
        <v>33</v>
      </c>
      <c r="F383" s="2">
        <v>8.5</v>
      </c>
      <c r="G383" s="29">
        <f t="shared" si="5"/>
        <v>320.10000000000002</v>
      </c>
    </row>
    <row r="384" spans="1:7" hidden="1">
      <c r="A384" s="3">
        <v>44175</v>
      </c>
      <c r="B384" s="422">
        <v>21011</v>
      </c>
      <c r="C384" s="422" t="s">
        <v>24</v>
      </c>
      <c r="D384" t="s">
        <v>12</v>
      </c>
      <c r="F384" s="2">
        <v>238.2</v>
      </c>
      <c r="G384" s="29">
        <f t="shared" si="5"/>
        <v>81.900000000000034</v>
      </c>
    </row>
    <row r="385" spans="1:7" hidden="1">
      <c r="A385" s="3">
        <v>44175</v>
      </c>
      <c r="B385" s="422">
        <v>21011</v>
      </c>
      <c r="C385" s="422" t="s">
        <v>24</v>
      </c>
      <c r="D385" t="s">
        <v>13</v>
      </c>
      <c r="F385" s="2">
        <v>16.899999999999999</v>
      </c>
      <c r="G385" s="29">
        <f t="shared" si="5"/>
        <v>65.000000000000028</v>
      </c>
    </row>
    <row r="386" spans="1:7" hidden="1">
      <c r="A386" s="3">
        <v>44175</v>
      </c>
      <c r="B386" s="422">
        <v>21011</v>
      </c>
      <c r="C386" s="422" t="s">
        <v>24</v>
      </c>
      <c r="D386" t="s">
        <v>14</v>
      </c>
      <c r="F386" s="2">
        <v>60</v>
      </c>
      <c r="G386" s="29">
        <f t="shared" si="5"/>
        <v>5.0000000000000284</v>
      </c>
    </row>
    <row r="387" spans="1:7" hidden="1">
      <c r="A387" s="3">
        <v>44175</v>
      </c>
      <c r="B387" s="422">
        <v>21011</v>
      </c>
      <c r="C387" s="422" t="s">
        <v>24</v>
      </c>
      <c r="D387" t="s">
        <v>15</v>
      </c>
      <c r="F387" s="2">
        <v>5</v>
      </c>
      <c r="G387" s="29">
        <f t="shared" si="5"/>
        <v>2.8421709430404007E-14</v>
      </c>
    </row>
    <row r="388" spans="1:7" hidden="1">
      <c r="A388" s="31">
        <v>44135</v>
      </c>
      <c r="B388" s="421" t="s">
        <v>10</v>
      </c>
      <c r="C388" s="421" t="s">
        <v>25</v>
      </c>
      <c r="D388" t="s">
        <v>12</v>
      </c>
      <c r="E388" s="28">
        <v>279.39999999999998</v>
      </c>
      <c r="G388" s="29">
        <f t="shared" si="5"/>
        <v>279.39999999999998</v>
      </c>
    </row>
    <row r="389" spans="1:7" hidden="1">
      <c r="B389" s="422"/>
      <c r="C389" s="422"/>
      <c r="D389" t="s">
        <v>13</v>
      </c>
      <c r="E389" s="28">
        <v>17.899999999999999</v>
      </c>
      <c r="G389" s="29">
        <f t="shared" si="5"/>
        <v>297.29999999999995</v>
      </c>
    </row>
    <row r="390" spans="1:7" hidden="1">
      <c r="B390" s="422"/>
      <c r="C390" s="422"/>
      <c r="D390" t="s">
        <v>14</v>
      </c>
      <c r="E390" s="28">
        <v>60</v>
      </c>
      <c r="G390" s="29">
        <f t="shared" si="5"/>
        <v>357.29999999999995</v>
      </c>
    </row>
    <row r="391" spans="1:7" hidden="1">
      <c r="B391" s="422"/>
      <c r="C391" s="422"/>
      <c r="D391" t="s">
        <v>29</v>
      </c>
      <c r="E391" s="28">
        <v>5</v>
      </c>
      <c r="G391" s="29">
        <f t="shared" si="5"/>
        <v>362.29999999999995</v>
      </c>
    </row>
    <row r="392" spans="1:7" hidden="1">
      <c r="B392" s="422"/>
      <c r="C392" s="422"/>
      <c r="D392" s="62" t="s">
        <v>36</v>
      </c>
      <c r="E392" s="28">
        <v>10</v>
      </c>
      <c r="G392" s="29">
        <f t="shared" si="5"/>
        <v>372.29999999999995</v>
      </c>
    </row>
    <row r="393" spans="1:7" hidden="1">
      <c r="B393" s="422"/>
      <c r="C393" s="422"/>
      <c r="D393" s="62" t="s">
        <v>37</v>
      </c>
      <c r="E393" s="28">
        <v>10</v>
      </c>
      <c r="G393" s="29">
        <f t="shared" si="5"/>
        <v>382.29999999999995</v>
      </c>
    </row>
    <row r="394" spans="1:7" hidden="1">
      <c r="A394" s="3">
        <v>44166</v>
      </c>
      <c r="B394" s="422">
        <v>20949</v>
      </c>
      <c r="C394" s="422" t="s">
        <v>25</v>
      </c>
      <c r="D394" s="62" t="s">
        <v>36</v>
      </c>
      <c r="F394" s="2">
        <v>10</v>
      </c>
      <c r="G394" s="29">
        <f t="shared" si="5"/>
        <v>372.29999999999995</v>
      </c>
    </row>
    <row r="395" spans="1:7" hidden="1">
      <c r="A395" s="3">
        <v>44166</v>
      </c>
      <c r="B395" s="422">
        <v>20949</v>
      </c>
      <c r="C395" s="422" t="s">
        <v>25</v>
      </c>
      <c r="D395" s="62" t="s">
        <v>37</v>
      </c>
      <c r="F395" s="2">
        <v>10</v>
      </c>
      <c r="G395" s="29">
        <f t="shared" si="5"/>
        <v>362.29999999999995</v>
      </c>
    </row>
    <row r="396" spans="1:7" hidden="1">
      <c r="A396" s="3">
        <v>44175</v>
      </c>
      <c r="B396" s="422">
        <v>21011</v>
      </c>
      <c r="C396" s="422" t="s">
        <v>25</v>
      </c>
      <c r="D396" s="62" t="s">
        <v>12</v>
      </c>
      <c r="F396" s="2">
        <v>279.39999999999998</v>
      </c>
      <c r="G396" s="29">
        <f t="shared" si="5"/>
        <v>82.899999999999977</v>
      </c>
    </row>
    <row r="397" spans="1:7" hidden="1">
      <c r="A397" s="3">
        <v>44175</v>
      </c>
      <c r="B397" s="422">
        <v>21011</v>
      </c>
      <c r="C397" s="422" t="s">
        <v>25</v>
      </c>
      <c r="D397" s="62" t="s">
        <v>13</v>
      </c>
      <c r="F397" s="2">
        <v>17.899999999999999</v>
      </c>
      <c r="G397" s="29">
        <f t="shared" si="5"/>
        <v>64.999999999999972</v>
      </c>
    </row>
    <row r="398" spans="1:7" hidden="1">
      <c r="A398" s="3">
        <v>44175</v>
      </c>
      <c r="B398" s="422">
        <v>21011</v>
      </c>
      <c r="C398" s="422" t="s">
        <v>25</v>
      </c>
      <c r="D398" s="62" t="s">
        <v>14</v>
      </c>
      <c r="F398" s="2">
        <v>60</v>
      </c>
      <c r="G398" s="29">
        <f t="shared" si="5"/>
        <v>4.9999999999999716</v>
      </c>
    </row>
    <row r="399" spans="1:7" hidden="1">
      <c r="A399" s="3">
        <v>44175</v>
      </c>
      <c r="B399" s="422">
        <v>21011</v>
      </c>
      <c r="C399" s="422" t="s">
        <v>25</v>
      </c>
      <c r="D399" s="62" t="s">
        <v>15</v>
      </c>
      <c r="F399" s="2">
        <v>5</v>
      </c>
      <c r="G399" s="29">
        <f t="shared" si="5"/>
        <v>-2.8421709430404007E-14</v>
      </c>
    </row>
    <row r="400" spans="1:7" hidden="1">
      <c r="A400" s="31">
        <v>44165</v>
      </c>
      <c r="B400" s="421" t="s">
        <v>10</v>
      </c>
      <c r="C400" s="421" t="s">
        <v>26</v>
      </c>
      <c r="D400" s="62" t="s">
        <v>12</v>
      </c>
      <c r="E400" s="28">
        <v>264.89999999999998</v>
      </c>
      <c r="G400" s="29">
        <f t="shared" si="5"/>
        <v>264.89999999999998</v>
      </c>
    </row>
    <row r="401" spans="1:7" hidden="1">
      <c r="B401" s="422"/>
      <c r="C401" s="422"/>
      <c r="D401" s="62" t="s">
        <v>13</v>
      </c>
      <c r="E401" s="28">
        <v>18.399999999999999</v>
      </c>
      <c r="G401" s="29">
        <f t="shared" si="5"/>
        <v>283.29999999999995</v>
      </c>
    </row>
    <row r="402" spans="1:7" hidden="1">
      <c r="B402" s="422"/>
      <c r="C402" s="422"/>
      <c r="D402" s="62" t="s">
        <v>14</v>
      </c>
      <c r="E402" s="28">
        <v>60</v>
      </c>
      <c r="G402" s="29">
        <f t="shared" si="5"/>
        <v>343.29999999999995</v>
      </c>
    </row>
    <row r="403" spans="1:7" hidden="1">
      <c r="B403" s="422"/>
      <c r="C403" s="422"/>
      <c r="D403" s="62" t="s">
        <v>29</v>
      </c>
      <c r="E403" s="28">
        <v>5</v>
      </c>
      <c r="G403" s="29">
        <f t="shared" si="5"/>
        <v>348.29999999999995</v>
      </c>
    </row>
    <row r="404" spans="1:7" hidden="1">
      <c r="A404" s="3">
        <v>44187</v>
      </c>
      <c r="B404" s="422">
        <v>21166</v>
      </c>
      <c r="C404" s="422" t="s">
        <v>26</v>
      </c>
      <c r="D404" s="62" t="s">
        <v>12</v>
      </c>
      <c r="F404" s="28">
        <v>264.89999999999998</v>
      </c>
      <c r="G404" s="29">
        <f t="shared" ref="G404:G469" si="6">+G403+E404-F404</f>
        <v>83.399999999999977</v>
      </c>
    </row>
    <row r="405" spans="1:7" hidden="1">
      <c r="A405" s="3">
        <v>44187</v>
      </c>
      <c r="B405" s="422">
        <v>21166</v>
      </c>
      <c r="C405" s="422" t="s">
        <v>26</v>
      </c>
      <c r="D405" s="62" t="s">
        <v>13</v>
      </c>
      <c r="F405" s="28">
        <v>18.399999999999999</v>
      </c>
      <c r="G405" s="29">
        <f t="shared" si="6"/>
        <v>64.999999999999972</v>
      </c>
    </row>
    <row r="406" spans="1:7" hidden="1">
      <c r="A406" s="3">
        <v>44187</v>
      </c>
      <c r="B406" s="422">
        <v>21166</v>
      </c>
      <c r="C406" s="422" t="s">
        <v>26</v>
      </c>
      <c r="D406" s="62" t="s">
        <v>31</v>
      </c>
      <c r="F406" s="28">
        <v>60</v>
      </c>
      <c r="G406" s="29">
        <f t="shared" si="6"/>
        <v>4.9999999999999716</v>
      </c>
    </row>
    <row r="407" spans="1:7" hidden="1">
      <c r="A407" s="3">
        <v>44187</v>
      </c>
      <c r="B407" s="422">
        <v>21166</v>
      </c>
      <c r="C407" s="422" t="s">
        <v>26</v>
      </c>
      <c r="D407" s="62" t="s">
        <v>29</v>
      </c>
      <c r="F407" s="28">
        <v>5</v>
      </c>
      <c r="G407" s="29">
        <f t="shared" si="6"/>
        <v>-2.8421709430404007E-14</v>
      </c>
    </row>
    <row r="408" spans="1:7" hidden="1">
      <c r="A408" s="31">
        <v>44196</v>
      </c>
      <c r="B408" s="421" t="s">
        <v>10</v>
      </c>
      <c r="C408" s="421" t="s">
        <v>27</v>
      </c>
      <c r="D408" t="s">
        <v>12</v>
      </c>
      <c r="E408" s="67">
        <v>303.10000000000002</v>
      </c>
      <c r="G408" s="29">
        <f t="shared" si="6"/>
        <v>303.10000000000002</v>
      </c>
    </row>
    <row r="409" spans="1:7" hidden="1">
      <c r="B409" s="422"/>
      <c r="C409" s="422"/>
      <c r="D409" t="s">
        <v>13</v>
      </c>
      <c r="E409" s="67">
        <v>16.3</v>
      </c>
      <c r="G409" s="29">
        <f t="shared" si="6"/>
        <v>319.40000000000003</v>
      </c>
    </row>
    <row r="410" spans="1:7" hidden="1">
      <c r="B410" s="422"/>
      <c r="C410" s="422"/>
      <c r="D410" t="s">
        <v>31</v>
      </c>
      <c r="E410" s="67">
        <v>60</v>
      </c>
      <c r="G410" s="29">
        <f t="shared" si="6"/>
        <v>379.40000000000003</v>
      </c>
    </row>
    <row r="411" spans="1:7" hidden="1">
      <c r="B411" s="422"/>
      <c r="C411" s="422"/>
      <c r="D411" t="s">
        <v>29</v>
      </c>
      <c r="E411" s="67">
        <v>5</v>
      </c>
      <c r="G411" s="29">
        <f t="shared" si="6"/>
        <v>384.40000000000003</v>
      </c>
    </row>
    <row r="412" spans="1:7" hidden="1">
      <c r="A412" s="3">
        <v>44223</v>
      </c>
      <c r="B412" s="422">
        <v>21447</v>
      </c>
      <c r="C412" s="422" t="s">
        <v>27</v>
      </c>
      <c r="D412" t="s">
        <v>12</v>
      </c>
      <c r="E412" s="67"/>
      <c r="F412" s="67">
        <v>303.10000000000002</v>
      </c>
      <c r="G412" s="29">
        <f t="shared" si="6"/>
        <v>81.300000000000011</v>
      </c>
    </row>
    <row r="413" spans="1:7" hidden="1">
      <c r="A413" s="3">
        <v>44223</v>
      </c>
      <c r="B413" s="422">
        <v>21447</v>
      </c>
      <c r="C413" s="422" t="s">
        <v>27</v>
      </c>
      <c r="D413" t="s">
        <v>13</v>
      </c>
      <c r="E413" s="67"/>
      <c r="F413" s="67">
        <v>16.3</v>
      </c>
      <c r="G413" s="29">
        <f t="shared" si="6"/>
        <v>65.000000000000014</v>
      </c>
    </row>
    <row r="414" spans="1:7" hidden="1">
      <c r="A414" s="3">
        <v>44223</v>
      </c>
      <c r="B414" s="422">
        <v>21447</v>
      </c>
      <c r="C414" s="422" t="s">
        <v>27</v>
      </c>
      <c r="D414" t="s">
        <v>31</v>
      </c>
      <c r="E414" s="67"/>
      <c r="F414" s="67">
        <v>60</v>
      </c>
      <c r="G414" s="29">
        <f t="shared" si="6"/>
        <v>5.0000000000000142</v>
      </c>
    </row>
    <row r="415" spans="1:7" hidden="1">
      <c r="A415" s="3">
        <v>44223</v>
      </c>
      <c r="B415" s="422">
        <v>21447</v>
      </c>
      <c r="C415" s="422" t="s">
        <v>27</v>
      </c>
      <c r="D415" t="s">
        <v>29</v>
      </c>
      <c r="E415" s="67"/>
      <c r="F415" s="67">
        <v>5</v>
      </c>
      <c r="G415" s="29">
        <f t="shared" si="6"/>
        <v>1.4210854715202004E-14</v>
      </c>
    </row>
    <row r="416" spans="1:7" hidden="1">
      <c r="A416" s="31">
        <v>44227</v>
      </c>
      <c r="B416" s="421" t="s">
        <v>10</v>
      </c>
      <c r="C416" s="421" t="s">
        <v>11</v>
      </c>
      <c r="D416" t="s">
        <v>12</v>
      </c>
      <c r="E416" s="67">
        <v>323.5</v>
      </c>
      <c r="G416" s="29">
        <f t="shared" si="6"/>
        <v>323.5</v>
      </c>
    </row>
    <row r="417" spans="1:7" hidden="1">
      <c r="B417" s="422"/>
      <c r="C417" s="422"/>
      <c r="D417" t="s">
        <v>13</v>
      </c>
      <c r="E417" s="67">
        <v>20.7</v>
      </c>
      <c r="G417" s="29">
        <f t="shared" si="6"/>
        <v>344.2</v>
      </c>
    </row>
    <row r="418" spans="1:7" hidden="1">
      <c r="B418" s="422"/>
      <c r="C418" s="422"/>
      <c r="D418" t="s">
        <v>31</v>
      </c>
      <c r="E418" s="67">
        <v>60</v>
      </c>
      <c r="G418" s="29">
        <f t="shared" si="6"/>
        <v>404.2</v>
      </c>
    </row>
    <row r="419" spans="1:7" hidden="1">
      <c r="B419" s="422"/>
      <c r="C419" s="422"/>
      <c r="D419" t="s">
        <v>29</v>
      </c>
      <c r="E419" s="67">
        <v>5</v>
      </c>
      <c r="G419" s="29">
        <f t="shared" si="6"/>
        <v>409.2</v>
      </c>
    </row>
    <row r="420" spans="1:7" hidden="1">
      <c r="A420" s="3">
        <v>44257</v>
      </c>
      <c r="B420" s="422">
        <v>21689</v>
      </c>
      <c r="C420" s="422" t="s">
        <v>11</v>
      </c>
      <c r="D420" t="s">
        <v>12</v>
      </c>
      <c r="E420" s="67"/>
      <c r="F420" s="2">
        <v>323.5</v>
      </c>
      <c r="G420" s="29">
        <f t="shared" si="6"/>
        <v>85.699999999999989</v>
      </c>
    </row>
    <row r="421" spans="1:7" hidden="1">
      <c r="A421" s="3">
        <v>44257</v>
      </c>
      <c r="B421" s="422">
        <v>21689</v>
      </c>
      <c r="C421" s="422" t="s">
        <v>11</v>
      </c>
      <c r="D421" t="s">
        <v>13</v>
      </c>
      <c r="E421" s="67"/>
      <c r="F421" s="2">
        <v>20.7</v>
      </c>
      <c r="G421" s="29">
        <f t="shared" si="6"/>
        <v>64.999999999999986</v>
      </c>
    </row>
    <row r="422" spans="1:7" hidden="1">
      <c r="A422" s="3">
        <v>44257</v>
      </c>
      <c r="B422" s="422">
        <v>21689</v>
      </c>
      <c r="C422" s="422" t="s">
        <v>11</v>
      </c>
      <c r="D422" t="s">
        <v>14</v>
      </c>
      <c r="E422" s="67"/>
      <c r="F422" s="2">
        <v>60</v>
      </c>
      <c r="G422" s="29">
        <f t="shared" si="6"/>
        <v>4.9999999999999858</v>
      </c>
    </row>
    <row r="423" spans="1:7" hidden="1">
      <c r="A423" s="3">
        <v>44257</v>
      </c>
      <c r="B423" s="422">
        <v>21689</v>
      </c>
      <c r="C423" s="422" t="s">
        <v>11</v>
      </c>
      <c r="D423" t="s">
        <v>15</v>
      </c>
      <c r="E423" s="67"/>
      <c r="F423" s="2">
        <v>5</v>
      </c>
      <c r="G423" s="29">
        <f t="shared" si="6"/>
        <v>-1.4210854715202004E-14</v>
      </c>
    </row>
    <row r="424" spans="1:7" hidden="1">
      <c r="A424" s="31">
        <v>44255</v>
      </c>
      <c r="B424" s="421" t="s">
        <v>10</v>
      </c>
      <c r="C424" s="421" t="s">
        <v>17</v>
      </c>
      <c r="D424" t="s">
        <v>12</v>
      </c>
      <c r="E424" s="67">
        <v>303.8</v>
      </c>
      <c r="G424" s="29">
        <f t="shared" si="6"/>
        <v>303.8</v>
      </c>
    </row>
    <row r="425" spans="1:7" hidden="1">
      <c r="B425" s="422"/>
      <c r="C425" s="422"/>
      <c r="D425" t="s">
        <v>13</v>
      </c>
      <c r="E425" s="67">
        <v>10.8</v>
      </c>
      <c r="G425" s="29">
        <f t="shared" si="6"/>
        <v>314.60000000000002</v>
      </c>
    </row>
    <row r="426" spans="1:7" hidden="1">
      <c r="B426" s="422"/>
      <c r="C426" s="422"/>
      <c r="D426" t="s">
        <v>31</v>
      </c>
      <c r="E426" s="67">
        <v>56</v>
      </c>
      <c r="G426" s="29">
        <f t="shared" si="6"/>
        <v>370.6</v>
      </c>
    </row>
    <row r="427" spans="1:7" hidden="1">
      <c r="B427" s="422"/>
      <c r="C427" s="422"/>
      <c r="D427" t="s">
        <v>29</v>
      </c>
      <c r="E427" s="67">
        <v>5</v>
      </c>
      <c r="G427" s="29">
        <f t="shared" si="6"/>
        <v>375.6</v>
      </c>
    </row>
    <row r="428" spans="1:7" hidden="1">
      <c r="A428" s="3">
        <v>44301</v>
      </c>
      <c r="B428" s="422">
        <v>22173</v>
      </c>
      <c r="C428" s="422" t="s">
        <v>17</v>
      </c>
      <c r="D428" t="s">
        <v>12</v>
      </c>
      <c r="E428" s="67"/>
      <c r="F428" s="2">
        <v>303.8</v>
      </c>
      <c r="G428" s="29">
        <f t="shared" si="6"/>
        <v>71.800000000000011</v>
      </c>
    </row>
    <row r="429" spans="1:7" hidden="1">
      <c r="A429" s="3">
        <v>44301</v>
      </c>
      <c r="B429" s="422">
        <v>22173</v>
      </c>
      <c r="C429" s="422" t="s">
        <v>17</v>
      </c>
      <c r="D429" t="s">
        <v>13</v>
      </c>
      <c r="E429" s="67"/>
      <c r="F429" s="2">
        <v>10.8</v>
      </c>
      <c r="G429" s="29">
        <f t="shared" si="6"/>
        <v>61.000000000000014</v>
      </c>
    </row>
    <row r="430" spans="1:7" hidden="1">
      <c r="A430" s="3">
        <v>44301</v>
      </c>
      <c r="B430" s="422">
        <v>22173</v>
      </c>
      <c r="C430" s="422" t="s">
        <v>17</v>
      </c>
      <c r="D430" t="s">
        <v>14</v>
      </c>
      <c r="E430" s="67"/>
      <c r="F430" s="2">
        <v>56</v>
      </c>
      <c r="G430" s="29">
        <f t="shared" si="6"/>
        <v>5.0000000000000142</v>
      </c>
    </row>
    <row r="431" spans="1:7" hidden="1">
      <c r="A431" s="3">
        <v>44301</v>
      </c>
      <c r="B431" s="422">
        <v>22173</v>
      </c>
      <c r="C431" s="422" t="s">
        <v>17</v>
      </c>
      <c r="D431" t="s">
        <v>15</v>
      </c>
      <c r="E431" s="67"/>
      <c r="F431" s="2">
        <v>5</v>
      </c>
      <c r="G431" s="29">
        <f t="shared" si="6"/>
        <v>1.4210854715202004E-14</v>
      </c>
    </row>
    <row r="432" spans="1:7" hidden="1">
      <c r="A432" s="31">
        <v>44286</v>
      </c>
      <c r="B432" s="421" t="s">
        <v>10</v>
      </c>
      <c r="C432" s="421" t="s">
        <v>18</v>
      </c>
      <c r="D432" t="s">
        <v>12</v>
      </c>
      <c r="E432" s="67">
        <v>333.3</v>
      </c>
      <c r="G432" s="29">
        <f t="shared" si="6"/>
        <v>333.3</v>
      </c>
    </row>
    <row r="433" spans="1:7" hidden="1">
      <c r="B433" s="422"/>
      <c r="C433" s="422"/>
      <c r="D433" t="s">
        <v>13</v>
      </c>
      <c r="E433" s="67">
        <v>10.9</v>
      </c>
      <c r="G433" s="29">
        <f t="shared" si="6"/>
        <v>344.2</v>
      </c>
    </row>
    <row r="434" spans="1:7" hidden="1">
      <c r="B434" s="422"/>
      <c r="C434" s="422"/>
      <c r="D434" t="s">
        <v>31</v>
      </c>
      <c r="E434" s="67">
        <v>60</v>
      </c>
      <c r="G434" s="29">
        <f t="shared" si="6"/>
        <v>404.2</v>
      </c>
    </row>
    <row r="435" spans="1:7" hidden="1">
      <c r="B435" s="422"/>
      <c r="C435" s="422"/>
      <c r="D435" t="s">
        <v>29</v>
      </c>
      <c r="E435" s="67">
        <v>5</v>
      </c>
      <c r="G435" s="29">
        <f t="shared" si="6"/>
        <v>409.2</v>
      </c>
    </row>
    <row r="436" spans="1:7" hidden="1">
      <c r="B436" s="422"/>
      <c r="C436" s="422"/>
      <c r="D436" t="s">
        <v>40</v>
      </c>
      <c r="E436" s="67">
        <v>10</v>
      </c>
      <c r="G436" s="29">
        <f t="shared" si="6"/>
        <v>419.2</v>
      </c>
    </row>
    <row r="437" spans="1:7" hidden="1">
      <c r="A437" s="3">
        <v>44277</v>
      </c>
      <c r="B437" s="422">
        <v>22018</v>
      </c>
      <c r="C437" s="422" t="s">
        <v>18</v>
      </c>
      <c r="D437" t="s">
        <v>40</v>
      </c>
      <c r="E437" s="67"/>
      <c r="F437" s="2">
        <v>10</v>
      </c>
      <c r="G437" s="29">
        <f t="shared" si="6"/>
        <v>409.2</v>
      </c>
    </row>
    <row r="438" spans="1:7" hidden="1">
      <c r="A438" s="3">
        <v>44314</v>
      </c>
      <c r="B438" s="422">
        <v>22278</v>
      </c>
      <c r="C438" s="422" t="s">
        <v>18</v>
      </c>
      <c r="D438" t="s">
        <v>12</v>
      </c>
      <c r="E438" s="67"/>
      <c r="F438" s="2">
        <v>333.3</v>
      </c>
      <c r="G438" s="29">
        <f t="shared" si="6"/>
        <v>75.899999999999977</v>
      </c>
    </row>
    <row r="439" spans="1:7" hidden="1">
      <c r="A439" s="3">
        <v>44314</v>
      </c>
      <c r="B439" s="422">
        <v>22278</v>
      </c>
      <c r="C439" s="422" t="s">
        <v>18</v>
      </c>
      <c r="D439" t="s">
        <v>13</v>
      </c>
      <c r="E439" s="67"/>
      <c r="F439" s="2">
        <v>10.9</v>
      </c>
      <c r="G439" s="29">
        <f t="shared" si="6"/>
        <v>64.999999999999972</v>
      </c>
    </row>
    <row r="440" spans="1:7" hidden="1">
      <c r="A440" s="3">
        <v>44314</v>
      </c>
      <c r="B440" s="422">
        <v>22278</v>
      </c>
      <c r="C440" s="422" t="s">
        <v>18</v>
      </c>
      <c r="D440" t="s">
        <v>14</v>
      </c>
      <c r="E440" s="67"/>
      <c r="F440" s="2">
        <v>60</v>
      </c>
      <c r="G440" s="29">
        <f t="shared" si="6"/>
        <v>4.9999999999999716</v>
      </c>
    </row>
    <row r="441" spans="1:7" hidden="1">
      <c r="A441" s="3">
        <v>44314</v>
      </c>
      <c r="B441" s="422">
        <v>22278</v>
      </c>
      <c r="C441" s="422" t="s">
        <v>18</v>
      </c>
      <c r="D441" t="s">
        <v>15</v>
      </c>
      <c r="E441" s="67"/>
      <c r="F441" s="2">
        <v>5</v>
      </c>
      <c r="G441" s="29">
        <f t="shared" si="6"/>
        <v>-2.8421709430404007E-14</v>
      </c>
    </row>
    <row r="442" spans="1:7" hidden="1">
      <c r="A442" s="31">
        <v>44316</v>
      </c>
      <c r="B442" s="421" t="s">
        <v>10</v>
      </c>
      <c r="C442" s="421" t="s">
        <v>19</v>
      </c>
      <c r="D442" t="s">
        <v>12</v>
      </c>
      <c r="E442" s="67">
        <v>321.60000000000002</v>
      </c>
      <c r="G442" s="29">
        <f t="shared" si="6"/>
        <v>321.60000000000002</v>
      </c>
    </row>
    <row r="443" spans="1:7" hidden="1">
      <c r="B443" s="422"/>
      <c r="C443" s="422"/>
      <c r="D443" t="s">
        <v>13</v>
      </c>
      <c r="E443" s="67">
        <v>8.6</v>
      </c>
      <c r="G443" s="29">
        <f t="shared" si="6"/>
        <v>330.20000000000005</v>
      </c>
    </row>
    <row r="444" spans="1:7" hidden="1">
      <c r="B444" s="422"/>
      <c r="C444" s="422"/>
      <c r="D444" t="s">
        <v>31</v>
      </c>
      <c r="E444" s="67">
        <v>60</v>
      </c>
      <c r="G444" s="29">
        <f t="shared" si="6"/>
        <v>390.20000000000005</v>
      </c>
    </row>
    <row r="445" spans="1:7" hidden="1">
      <c r="B445" s="422"/>
      <c r="C445" s="422"/>
      <c r="D445" t="s">
        <v>29</v>
      </c>
      <c r="E445" s="67">
        <v>5</v>
      </c>
      <c r="G445" s="29">
        <f t="shared" si="6"/>
        <v>395.20000000000005</v>
      </c>
    </row>
    <row r="446" spans="1:7" hidden="1">
      <c r="A446" s="3">
        <v>44335</v>
      </c>
      <c r="B446" s="422">
        <v>22480</v>
      </c>
      <c r="C446" s="422" t="s">
        <v>19</v>
      </c>
      <c r="D446" t="s">
        <v>12</v>
      </c>
      <c r="E446" s="67"/>
      <c r="F446" s="2">
        <v>321.60000000000002</v>
      </c>
      <c r="G446" s="29">
        <f t="shared" si="6"/>
        <v>73.600000000000023</v>
      </c>
    </row>
    <row r="447" spans="1:7" hidden="1">
      <c r="A447" s="3">
        <v>44335</v>
      </c>
      <c r="B447" s="422">
        <v>22480</v>
      </c>
      <c r="C447" s="422" t="s">
        <v>19</v>
      </c>
      <c r="D447" t="s">
        <v>13</v>
      </c>
      <c r="E447" s="67"/>
      <c r="F447" s="2">
        <v>8.6</v>
      </c>
      <c r="G447" s="29">
        <f t="shared" si="6"/>
        <v>65.000000000000028</v>
      </c>
    </row>
    <row r="448" spans="1:7" hidden="1">
      <c r="A448" s="3">
        <v>44335</v>
      </c>
      <c r="B448" s="422">
        <v>22480</v>
      </c>
      <c r="C448" s="422" t="s">
        <v>19</v>
      </c>
      <c r="D448" t="s">
        <v>14</v>
      </c>
      <c r="E448" s="67"/>
      <c r="F448" s="2">
        <v>60</v>
      </c>
      <c r="G448" s="29">
        <f t="shared" si="6"/>
        <v>5.0000000000000284</v>
      </c>
    </row>
    <row r="449" spans="1:7" hidden="1">
      <c r="A449" s="3">
        <v>44335</v>
      </c>
      <c r="B449" s="422">
        <v>22480</v>
      </c>
      <c r="C449" s="422" t="s">
        <v>19</v>
      </c>
      <c r="D449" t="s">
        <v>15</v>
      </c>
      <c r="E449" s="67"/>
      <c r="F449" s="2">
        <v>5</v>
      </c>
      <c r="G449" s="29">
        <f t="shared" si="6"/>
        <v>2.8421709430404007E-14</v>
      </c>
    </row>
    <row r="450" spans="1:7" hidden="1">
      <c r="A450" s="31">
        <v>44347</v>
      </c>
      <c r="B450" s="421" t="s">
        <v>10</v>
      </c>
      <c r="C450" s="421" t="s">
        <v>20</v>
      </c>
      <c r="D450" t="s">
        <v>12</v>
      </c>
      <c r="E450" s="67">
        <v>275.3</v>
      </c>
      <c r="G450" s="29">
        <f t="shared" si="6"/>
        <v>275.30000000000007</v>
      </c>
    </row>
    <row r="451" spans="1:7" hidden="1">
      <c r="B451" s="422"/>
      <c r="C451" s="422"/>
      <c r="D451" t="s">
        <v>13</v>
      </c>
      <c r="E451" s="67">
        <v>9.4</v>
      </c>
      <c r="G451" s="29">
        <f t="shared" si="6"/>
        <v>284.70000000000005</v>
      </c>
    </row>
    <row r="452" spans="1:7" hidden="1">
      <c r="B452" s="422"/>
      <c r="C452" s="422"/>
      <c r="D452" t="s">
        <v>31</v>
      </c>
      <c r="E452" s="67">
        <v>60</v>
      </c>
      <c r="G452" s="29">
        <f t="shared" si="6"/>
        <v>344.70000000000005</v>
      </c>
    </row>
    <row r="453" spans="1:7" hidden="1">
      <c r="B453" s="422"/>
      <c r="C453" s="422"/>
      <c r="D453" t="s">
        <v>29</v>
      </c>
      <c r="E453" s="67">
        <v>5</v>
      </c>
      <c r="G453" s="29">
        <f t="shared" si="6"/>
        <v>349.70000000000005</v>
      </c>
    </row>
    <row r="454" spans="1:7" hidden="1">
      <c r="A454" s="3">
        <v>44383</v>
      </c>
      <c r="B454" s="422">
        <v>22931</v>
      </c>
      <c r="C454" s="422" t="s">
        <v>20</v>
      </c>
      <c r="D454" t="s">
        <v>12</v>
      </c>
      <c r="E454" s="67"/>
      <c r="F454" s="2">
        <v>275.3</v>
      </c>
      <c r="G454" s="29">
        <f t="shared" si="6"/>
        <v>74.400000000000034</v>
      </c>
    </row>
    <row r="455" spans="1:7" hidden="1">
      <c r="A455" s="3">
        <v>44383</v>
      </c>
      <c r="B455" s="422">
        <v>22931</v>
      </c>
      <c r="C455" s="422" t="s">
        <v>20</v>
      </c>
      <c r="D455" t="s">
        <v>13</v>
      </c>
      <c r="E455" s="67"/>
      <c r="F455" s="2">
        <v>9.4</v>
      </c>
      <c r="G455" s="29">
        <f t="shared" si="6"/>
        <v>65.000000000000028</v>
      </c>
    </row>
    <row r="456" spans="1:7" hidden="1">
      <c r="A456" s="3">
        <v>44383</v>
      </c>
      <c r="B456" s="422">
        <v>22931</v>
      </c>
      <c r="C456" s="422" t="s">
        <v>20</v>
      </c>
      <c r="D456" t="s">
        <v>14</v>
      </c>
      <c r="E456" s="67"/>
      <c r="F456" s="2">
        <v>60</v>
      </c>
      <c r="G456" s="29">
        <f t="shared" si="6"/>
        <v>5.0000000000000284</v>
      </c>
    </row>
    <row r="457" spans="1:7" hidden="1">
      <c r="A457" s="3">
        <v>44383</v>
      </c>
      <c r="B457" s="422">
        <v>22931</v>
      </c>
      <c r="C457" s="422" t="s">
        <v>20</v>
      </c>
      <c r="D457" t="s">
        <v>15</v>
      </c>
      <c r="E457" s="67"/>
      <c r="F457" s="2">
        <v>5</v>
      </c>
      <c r="G457" s="29">
        <f t="shared" si="6"/>
        <v>2.8421709430404007E-14</v>
      </c>
    </row>
    <row r="458" spans="1:7" hidden="1">
      <c r="A458" s="31">
        <v>44377</v>
      </c>
      <c r="B458" s="421" t="s">
        <v>10</v>
      </c>
      <c r="C458" s="421" t="s">
        <v>21</v>
      </c>
      <c r="D458" t="s">
        <v>12</v>
      </c>
      <c r="E458" s="67">
        <v>301.7</v>
      </c>
      <c r="G458" s="29">
        <f t="shared" si="6"/>
        <v>301.70000000000005</v>
      </c>
    </row>
    <row r="459" spans="1:7" hidden="1">
      <c r="B459" s="422"/>
      <c r="C459" s="422"/>
      <c r="D459" t="s">
        <v>13</v>
      </c>
      <c r="E459" s="67">
        <v>10.8</v>
      </c>
      <c r="G459" s="29">
        <f t="shared" si="6"/>
        <v>312.50000000000006</v>
      </c>
    </row>
    <row r="460" spans="1:7" hidden="1">
      <c r="B460" s="422"/>
      <c r="C460" s="422"/>
      <c r="D460" t="s">
        <v>31</v>
      </c>
      <c r="E460" s="67">
        <v>60</v>
      </c>
      <c r="G460" s="29">
        <f t="shared" si="6"/>
        <v>372.50000000000006</v>
      </c>
    </row>
    <row r="461" spans="1:7" hidden="1">
      <c r="B461" s="422"/>
      <c r="C461" s="422"/>
      <c r="D461" t="s">
        <v>29</v>
      </c>
      <c r="E461" s="67">
        <v>5</v>
      </c>
      <c r="G461" s="29">
        <f t="shared" si="6"/>
        <v>377.50000000000006</v>
      </c>
    </row>
    <row r="462" spans="1:7" hidden="1">
      <c r="A462" s="3">
        <v>44407</v>
      </c>
      <c r="B462" s="422">
        <v>23130</v>
      </c>
      <c r="C462" s="422" t="s">
        <v>21</v>
      </c>
      <c r="D462" t="s">
        <v>12</v>
      </c>
      <c r="E462" s="67"/>
      <c r="F462" s="67">
        <v>301.7</v>
      </c>
      <c r="G462" s="29">
        <f t="shared" si="6"/>
        <v>75.800000000000068</v>
      </c>
    </row>
    <row r="463" spans="1:7" hidden="1">
      <c r="A463" s="3">
        <v>44407</v>
      </c>
      <c r="B463" s="422">
        <v>23130</v>
      </c>
      <c r="C463" s="422" t="s">
        <v>21</v>
      </c>
      <c r="D463" t="s">
        <v>13</v>
      </c>
      <c r="E463" s="67"/>
      <c r="F463" s="67">
        <v>10.8</v>
      </c>
      <c r="G463" s="29">
        <f t="shared" si="6"/>
        <v>65.000000000000071</v>
      </c>
    </row>
    <row r="464" spans="1:7" hidden="1">
      <c r="A464" s="3">
        <v>44407</v>
      </c>
      <c r="B464" s="422">
        <v>23130</v>
      </c>
      <c r="C464" s="422" t="s">
        <v>21</v>
      </c>
      <c r="D464" t="s">
        <v>31</v>
      </c>
      <c r="E464" s="67"/>
      <c r="F464" s="67">
        <v>60</v>
      </c>
      <c r="G464" s="29">
        <f t="shared" si="6"/>
        <v>5.0000000000000711</v>
      </c>
    </row>
    <row r="465" spans="1:7" hidden="1">
      <c r="A465" s="3">
        <v>44407</v>
      </c>
      <c r="B465" s="422">
        <v>23130</v>
      </c>
      <c r="C465" s="422" t="s">
        <v>21</v>
      </c>
      <c r="D465" t="s">
        <v>29</v>
      </c>
      <c r="E465" s="67"/>
      <c r="F465" s="67">
        <v>5</v>
      </c>
      <c r="G465" s="29">
        <f t="shared" si="6"/>
        <v>7.1054273576010019E-14</v>
      </c>
    </row>
    <row r="466" spans="1:7" hidden="1">
      <c r="A466" s="81">
        <v>44408</v>
      </c>
      <c r="B466" s="421" t="s">
        <v>10</v>
      </c>
      <c r="C466" s="421" t="s">
        <v>22</v>
      </c>
      <c r="D466" t="s">
        <v>12</v>
      </c>
      <c r="E466" s="2">
        <v>264.10000000000002</v>
      </c>
      <c r="G466" s="29">
        <f t="shared" si="6"/>
        <v>264.10000000000008</v>
      </c>
    </row>
    <row r="467" spans="1:7" hidden="1">
      <c r="A467" s="70"/>
      <c r="B467" s="422"/>
      <c r="C467" s="422"/>
      <c r="D467" t="s">
        <v>13</v>
      </c>
      <c r="E467" s="2">
        <v>8.8000000000000007</v>
      </c>
      <c r="G467" s="29">
        <f t="shared" si="6"/>
        <v>272.90000000000009</v>
      </c>
    </row>
    <row r="468" spans="1:7" hidden="1">
      <c r="A468" s="70"/>
      <c r="B468" s="422"/>
      <c r="C468" s="422"/>
      <c r="D468" t="s">
        <v>14</v>
      </c>
      <c r="E468" s="2">
        <v>60</v>
      </c>
      <c r="G468" s="29">
        <f t="shared" si="6"/>
        <v>332.90000000000009</v>
      </c>
    </row>
    <row r="469" spans="1:7" hidden="1">
      <c r="A469" s="70"/>
      <c r="B469" s="422"/>
      <c r="C469" s="422"/>
      <c r="D469" t="s">
        <v>15</v>
      </c>
      <c r="E469" s="2">
        <v>5</v>
      </c>
      <c r="G469" s="29">
        <f t="shared" si="6"/>
        <v>337.90000000000009</v>
      </c>
    </row>
    <row r="470" spans="1:7" hidden="1">
      <c r="A470" s="70">
        <v>44435</v>
      </c>
      <c r="B470" s="422">
        <v>23293</v>
      </c>
      <c r="C470" s="422" t="s">
        <v>22</v>
      </c>
      <c r="D470" t="s">
        <v>12</v>
      </c>
      <c r="E470" s="2"/>
      <c r="F470" s="2">
        <v>264.10000000000002</v>
      </c>
      <c r="G470" s="29">
        <f t="shared" ref="G470:G476" si="7">+G469+E470-F470</f>
        <v>73.800000000000068</v>
      </c>
    </row>
    <row r="471" spans="1:7" hidden="1">
      <c r="A471" s="70">
        <v>44435</v>
      </c>
      <c r="B471" s="422">
        <v>23293</v>
      </c>
      <c r="C471" s="422" t="s">
        <v>22</v>
      </c>
      <c r="D471" t="s">
        <v>13</v>
      </c>
      <c r="E471" s="2"/>
      <c r="F471" s="2">
        <v>8.8000000000000007</v>
      </c>
      <c r="G471" s="29">
        <f t="shared" si="7"/>
        <v>65.000000000000071</v>
      </c>
    </row>
    <row r="472" spans="1:7" hidden="1">
      <c r="A472" s="70">
        <v>44435</v>
      </c>
      <c r="B472" s="422">
        <v>23293</v>
      </c>
      <c r="C472" s="422" t="s">
        <v>22</v>
      </c>
      <c r="D472" t="s">
        <v>14</v>
      </c>
      <c r="E472" s="2"/>
      <c r="F472" s="2">
        <v>60</v>
      </c>
      <c r="G472" s="29">
        <f t="shared" si="7"/>
        <v>5.0000000000000711</v>
      </c>
    </row>
    <row r="473" spans="1:7" hidden="1">
      <c r="A473" s="70">
        <v>44435</v>
      </c>
      <c r="B473" s="422">
        <v>23293</v>
      </c>
      <c r="C473" s="422" t="s">
        <v>22</v>
      </c>
      <c r="D473" t="s">
        <v>15</v>
      </c>
      <c r="E473" s="2"/>
      <c r="F473" s="2">
        <v>5</v>
      </c>
      <c r="G473" s="29">
        <f t="shared" si="7"/>
        <v>7.1054273576010019E-14</v>
      </c>
    </row>
    <row r="474" spans="1:7" hidden="1">
      <c r="A474" s="31">
        <v>44439</v>
      </c>
      <c r="B474" s="421" t="s">
        <v>10</v>
      </c>
      <c r="C474" s="421" t="s">
        <v>23</v>
      </c>
      <c r="D474" t="s">
        <v>12</v>
      </c>
      <c r="E474" s="2">
        <v>299.10000000000002</v>
      </c>
      <c r="G474" s="29">
        <f t="shared" si="7"/>
        <v>299.10000000000008</v>
      </c>
    </row>
    <row r="475" spans="1:7" hidden="1">
      <c r="B475" s="422"/>
      <c r="C475" s="422"/>
      <c r="D475" t="s">
        <v>13</v>
      </c>
      <c r="E475" s="2">
        <v>18.8</v>
      </c>
      <c r="G475" s="29">
        <f t="shared" si="7"/>
        <v>317.90000000000009</v>
      </c>
    </row>
    <row r="476" spans="1:7" hidden="1">
      <c r="B476" s="422"/>
      <c r="C476" s="422"/>
      <c r="D476" t="s">
        <v>14</v>
      </c>
      <c r="E476" s="2">
        <v>60</v>
      </c>
      <c r="G476" s="29">
        <f t="shared" si="7"/>
        <v>377.90000000000009</v>
      </c>
    </row>
    <row r="477" spans="1:7" hidden="1">
      <c r="B477" s="422"/>
      <c r="C477" s="422"/>
      <c r="D477" t="s">
        <v>15</v>
      </c>
      <c r="E477" s="2">
        <v>5</v>
      </c>
      <c r="G477" s="29">
        <f t="shared" ref="G477:G481" si="8">+G476+E477-F477</f>
        <v>382.90000000000009</v>
      </c>
    </row>
    <row r="478" spans="1:7" hidden="1">
      <c r="A478" s="3">
        <v>44474</v>
      </c>
      <c r="B478" s="422">
        <v>23568</v>
      </c>
      <c r="C478" s="422" t="s">
        <v>23</v>
      </c>
      <c r="D478" t="s">
        <v>12</v>
      </c>
      <c r="E478" s="2"/>
      <c r="F478" s="2">
        <v>299.10000000000002</v>
      </c>
      <c r="G478" s="29">
        <f t="shared" si="8"/>
        <v>83.800000000000068</v>
      </c>
    </row>
    <row r="479" spans="1:7" hidden="1">
      <c r="A479" s="3">
        <v>44474</v>
      </c>
      <c r="B479" s="422">
        <v>23568</v>
      </c>
      <c r="C479" s="422" t="s">
        <v>23</v>
      </c>
      <c r="D479" t="s">
        <v>13</v>
      </c>
      <c r="E479" s="2"/>
      <c r="F479" s="2">
        <v>18.8</v>
      </c>
      <c r="G479" s="29">
        <f t="shared" si="8"/>
        <v>65.000000000000071</v>
      </c>
    </row>
    <row r="480" spans="1:7" hidden="1">
      <c r="A480" s="3">
        <v>44474</v>
      </c>
      <c r="B480" s="422">
        <v>23568</v>
      </c>
      <c r="C480" s="422" t="s">
        <v>23</v>
      </c>
      <c r="D480" t="s">
        <v>14</v>
      </c>
      <c r="E480" s="2"/>
      <c r="F480" s="2">
        <v>60</v>
      </c>
      <c r="G480" s="29">
        <f t="shared" si="8"/>
        <v>5.0000000000000711</v>
      </c>
    </row>
    <row r="481" spans="1:7" hidden="1">
      <c r="A481" s="3">
        <v>44474</v>
      </c>
      <c r="B481" s="422">
        <v>23568</v>
      </c>
      <c r="C481" s="422" t="s">
        <v>23</v>
      </c>
      <c r="D481" t="s">
        <v>15</v>
      </c>
      <c r="E481" s="2"/>
      <c r="F481" s="2">
        <v>5</v>
      </c>
      <c r="G481" s="134">
        <f t="shared" si="8"/>
        <v>7.1054273576010019E-14</v>
      </c>
    </row>
    <row r="482" spans="1:7">
      <c r="A482" s="31">
        <v>44469</v>
      </c>
      <c r="B482" s="421" t="s">
        <v>10</v>
      </c>
      <c r="C482" s="421" t="s">
        <v>41</v>
      </c>
      <c r="D482" t="s">
        <v>12</v>
      </c>
      <c r="E482" s="2">
        <v>310</v>
      </c>
      <c r="G482" s="29">
        <f>+G481+E482-F482</f>
        <v>310.00000000000006</v>
      </c>
    </row>
    <row r="483" spans="1:7">
      <c r="B483" s="422"/>
      <c r="C483" s="422"/>
      <c r="D483" t="s">
        <v>13</v>
      </c>
      <c r="E483" s="2">
        <v>9.6999999999999993</v>
      </c>
      <c r="G483" s="29">
        <f t="shared" ref="G483:G546" si="9">+G482+E483-F483</f>
        <v>319.70000000000005</v>
      </c>
    </row>
    <row r="484" spans="1:7">
      <c r="B484" s="422"/>
      <c r="C484" s="422"/>
      <c r="D484" t="s">
        <v>14</v>
      </c>
      <c r="E484" s="2">
        <v>60</v>
      </c>
      <c r="G484" s="29">
        <f t="shared" si="9"/>
        <v>379.70000000000005</v>
      </c>
    </row>
    <row r="485" spans="1:7">
      <c r="B485" s="422"/>
      <c r="C485" s="422"/>
      <c r="D485" t="s">
        <v>15</v>
      </c>
      <c r="E485" s="2">
        <v>5</v>
      </c>
      <c r="G485" s="29">
        <f t="shared" si="9"/>
        <v>384.70000000000005</v>
      </c>
    </row>
    <row r="486" spans="1:7">
      <c r="A486" s="3">
        <v>44513</v>
      </c>
      <c r="B486" s="422">
        <v>23786</v>
      </c>
      <c r="C486" s="422" t="s">
        <v>41</v>
      </c>
      <c r="D486" t="s">
        <v>12</v>
      </c>
      <c r="E486" s="2"/>
      <c r="F486" s="2">
        <v>310</v>
      </c>
      <c r="G486" s="29">
        <f t="shared" si="9"/>
        <v>74.700000000000045</v>
      </c>
    </row>
    <row r="487" spans="1:7">
      <c r="A487" s="3">
        <v>44513</v>
      </c>
      <c r="B487" s="422">
        <v>23786</v>
      </c>
      <c r="C487" s="422" t="s">
        <v>41</v>
      </c>
      <c r="D487" t="s">
        <v>13</v>
      </c>
      <c r="E487" s="2"/>
      <c r="F487" s="2">
        <v>9.6999999999999993</v>
      </c>
      <c r="G487" s="29">
        <f t="shared" si="9"/>
        <v>65.000000000000043</v>
      </c>
    </row>
    <row r="488" spans="1:7">
      <c r="A488" s="3">
        <v>44513</v>
      </c>
      <c r="B488" s="422">
        <v>23786</v>
      </c>
      <c r="C488" s="422" t="s">
        <v>41</v>
      </c>
      <c r="D488" t="s">
        <v>14</v>
      </c>
      <c r="E488" s="2"/>
      <c r="F488" s="2">
        <v>60</v>
      </c>
      <c r="G488" s="29">
        <f t="shared" si="9"/>
        <v>5.0000000000000426</v>
      </c>
    </row>
    <row r="489" spans="1:7">
      <c r="A489" s="3">
        <v>44513</v>
      </c>
      <c r="B489" s="422">
        <v>23786</v>
      </c>
      <c r="C489" s="422" t="s">
        <v>41</v>
      </c>
      <c r="D489" t="s">
        <v>15</v>
      </c>
      <c r="E489" s="2"/>
      <c r="F489" s="2">
        <v>5</v>
      </c>
      <c r="G489" s="29">
        <f t="shared" si="9"/>
        <v>4.2632564145606011E-14</v>
      </c>
    </row>
    <row r="490" spans="1:7">
      <c r="A490" s="81">
        <v>44500</v>
      </c>
      <c r="B490" s="421" t="s">
        <v>10</v>
      </c>
      <c r="C490" s="421" t="s">
        <v>25</v>
      </c>
      <c r="D490" t="s">
        <v>12</v>
      </c>
      <c r="E490" s="2">
        <v>321.89999999999998</v>
      </c>
      <c r="G490" s="29">
        <f t="shared" si="9"/>
        <v>321.90000000000003</v>
      </c>
    </row>
    <row r="491" spans="1:7">
      <c r="A491" s="70"/>
      <c r="B491" s="422"/>
      <c r="C491" s="422"/>
      <c r="D491" t="s">
        <v>13</v>
      </c>
      <c r="E491" s="2">
        <v>8.8000000000000007</v>
      </c>
      <c r="G491" s="29">
        <f t="shared" si="9"/>
        <v>330.70000000000005</v>
      </c>
    </row>
    <row r="492" spans="1:7">
      <c r="A492" s="70"/>
      <c r="B492" s="422"/>
      <c r="C492" s="422"/>
      <c r="D492" t="s">
        <v>14</v>
      </c>
      <c r="E492" s="2">
        <v>60</v>
      </c>
      <c r="G492" s="29">
        <f t="shared" si="9"/>
        <v>390.70000000000005</v>
      </c>
    </row>
    <row r="493" spans="1:7">
      <c r="A493" s="70"/>
      <c r="B493" s="422"/>
      <c r="C493" s="422"/>
      <c r="D493" t="s">
        <v>15</v>
      </c>
      <c r="E493" s="2">
        <v>5</v>
      </c>
      <c r="G493" s="29">
        <f t="shared" si="9"/>
        <v>395.70000000000005</v>
      </c>
    </row>
    <row r="494" spans="1:7">
      <c r="A494" s="70">
        <v>44550</v>
      </c>
      <c r="B494" s="422">
        <v>24033</v>
      </c>
      <c r="C494" s="422" t="s">
        <v>25</v>
      </c>
      <c r="D494" t="s">
        <v>12</v>
      </c>
      <c r="E494" s="2"/>
      <c r="F494" s="2">
        <v>321.89999999999998</v>
      </c>
      <c r="G494" s="29">
        <f t="shared" si="9"/>
        <v>73.800000000000068</v>
      </c>
    </row>
    <row r="495" spans="1:7">
      <c r="A495" s="70">
        <v>44550</v>
      </c>
      <c r="B495" s="422">
        <v>24033</v>
      </c>
      <c r="C495" s="422" t="s">
        <v>25</v>
      </c>
      <c r="D495" t="s">
        <v>13</v>
      </c>
      <c r="E495" s="2"/>
      <c r="F495" s="2">
        <v>8.8000000000000007</v>
      </c>
      <c r="G495" s="29">
        <v>60</v>
      </c>
    </row>
    <row r="496" spans="1:7">
      <c r="A496" s="70">
        <v>44550</v>
      </c>
      <c r="B496" s="422">
        <v>24033</v>
      </c>
      <c r="C496" s="422" t="s">
        <v>25</v>
      </c>
      <c r="D496" t="s">
        <v>14</v>
      </c>
      <c r="E496" s="2"/>
      <c r="F496" s="2">
        <v>60</v>
      </c>
      <c r="G496" s="29">
        <v>5</v>
      </c>
    </row>
    <row r="497" spans="1:13">
      <c r="A497" s="70">
        <v>44550</v>
      </c>
      <c r="B497" s="422">
        <v>24033</v>
      </c>
      <c r="C497" s="422" t="s">
        <v>25</v>
      </c>
      <c r="D497" t="s">
        <v>15</v>
      </c>
      <c r="E497" s="2"/>
      <c r="F497" s="2">
        <v>5</v>
      </c>
      <c r="G497" s="29">
        <f t="shared" si="9"/>
        <v>0</v>
      </c>
    </row>
    <row r="498" spans="1:13">
      <c r="A498" s="81">
        <v>44530</v>
      </c>
      <c r="B498" s="421" t="s">
        <v>10</v>
      </c>
      <c r="C498" s="421" t="s">
        <v>26</v>
      </c>
      <c r="D498" t="s">
        <v>12</v>
      </c>
      <c r="E498" s="2">
        <v>343.5</v>
      </c>
      <c r="G498" s="29">
        <f t="shared" si="9"/>
        <v>343.5</v>
      </c>
    </row>
    <row r="499" spans="1:13">
      <c r="A499" s="70"/>
      <c r="B499" s="422"/>
      <c r="C499" s="422"/>
      <c r="D499" t="s">
        <v>13</v>
      </c>
      <c r="E499" s="2">
        <v>9.1999999999999993</v>
      </c>
      <c r="G499" s="29">
        <f t="shared" si="9"/>
        <v>352.7</v>
      </c>
    </row>
    <row r="500" spans="1:13">
      <c r="A500" s="70"/>
      <c r="B500" s="422"/>
      <c r="C500" s="422"/>
      <c r="D500" t="s">
        <v>14</v>
      </c>
      <c r="E500" s="2">
        <v>60</v>
      </c>
      <c r="G500" s="29">
        <f t="shared" si="9"/>
        <v>412.7</v>
      </c>
    </row>
    <row r="501" spans="1:13">
      <c r="A501" s="70"/>
      <c r="B501" s="422"/>
      <c r="C501" s="422"/>
      <c r="D501" t="s">
        <v>15</v>
      </c>
      <c r="E501" s="2">
        <v>5</v>
      </c>
      <c r="G501" s="29">
        <f t="shared" si="9"/>
        <v>417.7</v>
      </c>
    </row>
    <row r="502" spans="1:13">
      <c r="A502" s="70"/>
      <c r="B502" s="422"/>
      <c r="C502" s="422"/>
      <c r="D502" t="s">
        <v>242</v>
      </c>
      <c r="E502" s="2">
        <v>10</v>
      </c>
      <c r="G502" s="29">
        <f t="shared" si="9"/>
        <v>427.7</v>
      </c>
    </row>
    <row r="503" spans="1:13">
      <c r="A503" s="70">
        <v>44550</v>
      </c>
      <c r="B503" s="422">
        <v>24034</v>
      </c>
      <c r="C503" s="422" t="s">
        <v>26</v>
      </c>
      <c r="D503" t="s">
        <v>12</v>
      </c>
      <c r="E503" s="2"/>
      <c r="F503" s="2">
        <v>343.5</v>
      </c>
      <c r="G503" s="29">
        <f t="shared" si="9"/>
        <v>84.199999999999989</v>
      </c>
    </row>
    <row r="504" spans="1:13">
      <c r="A504" s="70">
        <v>44550</v>
      </c>
      <c r="B504" s="422">
        <v>24034</v>
      </c>
      <c r="C504" s="422" t="s">
        <v>26</v>
      </c>
      <c r="D504" t="s">
        <v>13</v>
      </c>
      <c r="E504" s="2"/>
      <c r="F504" s="2">
        <v>9.1999999999999993</v>
      </c>
      <c r="G504" s="29">
        <f t="shared" si="9"/>
        <v>74.999999999999986</v>
      </c>
    </row>
    <row r="505" spans="1:13">
      <c r="A505" s="70">
        <v>44550</v>
      </c>
      <c r="B505" s="422">
        <v>24034</v>
      </c>
      <c r="C505" s="422" t="s">
        <v>26</v>
      </c>
      <c r="D505" t="s">
        <v>14</v>
      </c>
      <c r="E505" s="2"/>
      <c r="F505" s="2">
        <v>60</v>
      </c>
      <c r="G505" s="29">
        <f t="shared" si="9"/>
        <v>14.999999999999986</v>
      </c>
    </row>
    <row r="506" spans="1:13">
      <c r="A506" s="70">
        <v>44550</v>
      </c>
      <c r="B506" s="422">
        <v>24034</v>
      </c>
      <c r="C506" s="422" t="s">
        <v>26</v>
      </c>
      <c r="D506" t="s">
        <v>15</v>
      </c>
      <c r="E506" s="2"/>
      <c r="F506" s="2">
        <v>5</v>
      </c>
      <c r="G506" s="29">
        <f t="shared" si="9"/>
        <v>9.9999999999999858</v>
      </c>
    </row>
    <row r="507" spans="1:13">
      <c r="A507" s="70">
        <v>44550</v>
      </c>
      <c r="B507" s="422">
        <v>24034</v>
      </c>
      <c r="C507" s="422" t="s">
        <v>26</v>
      </c>
      <c r="D507" t="s">
        <v>242</v>
      </c>
      <c r="E507" s="2"/>
      <c r="F507" s="2">
        <v>10</v>
      </c>
      <c r="G507" s="29">
        <f t="shared" si="9"/>
        <v>-1.4210854715202004E-14</v>
      </c>
      <c r="J507" s="421"/>
      <c r="L507" s="2"/>
    </row>
    <row r="508" spans="1:13">
      <c r="A508" s="81">
        <v>44561</v>
      </c>
      <c r="B508" s="421" t="s">
        <v>10</v>
      </c>
      <c r="C508" s="421" t="s">
        <v>27</v>
      </c>
      <c r="D508" t="s">
        <v>12</v>
      </c>
      <c r="E508" s="2">
        <v>360.7</v>
      </c>
      <c r="G508" s="29">
        <f t="shared" si="9"/>
        <v>360.7</v>
      </c>
      <c r="J508" s="422"/>
      <c r="L508" s="2"/>
    </row>
    <row r="509" spans="1:13">
      <c r="A509" s="70"/>
      <c r="B509" s="422"/>
      <c r="C509" s="422"/>
      <c r="D509" t="s">
        <v>13</v>
      </c>
      <c r="E509" s="2">
        <v>11.2</v>
      </c>
      <c r="G509" s="29">
        <f t="shared" si="9"/>
        <v>371.9</v>
      </c>
      <c r="J509" s="422"/>
      <c r="L509" s="2"/>
    </row>
    <row r="510" spans="1:13">
      <c r="A510" s="70"/>
      <c r="B510" s="422"/>
      <c r="C510" s="422"/>
      <c r="D510" t="s">
        <v>14</v>
      </c>
      <c r="E510" s="2">
        <v>60</v>
      </c>
      <c r="G510" s="29">
        <f t="shared" si="9"/>
        <v>431.9</v>
      </c>
      <c r="J510" s="422"/>
      <c r="L510" s="2"/>
    </row>
    <row r="511" spans="1:13">
      <c r="A511" s="70"/>
      <c r="B511" s="422"/>
      <c r="C511" s="422"/>
      <c r="D511" t="s">
        <v>15</v>
      </c>
      <c r="E511" s="2">
        <v>5</v>
      </c>
      <c r="G511" s="29">
        <f t="shared" si="9"/>
        <v>436.9</v>
      </c>
      <c r="K511" s="421"/>
      <c r="M511" s="2"/>
    </row>
    <row r="512" spans="1:13">
      <c r="A512" s="70">
        <v>44603</v>
      </c>
      <c r="B512" s="422">
        <v>24218</v>
      </c>
      <c r="C512" s="422" t="s">
        <v>27</v>
      </c>
      <c r="D512" t="s">
        <v>12</v>
      </c>
      <c r="E512" s="2"/>
      <c r="F512" s="2">
        <v>360.7</v>
      </c>
      <c r="G512" s="29">
        <f t="shared" si="9"/>
        <v>76.199999999999989</v>
      </c>
      <c r="K512" s="422"/>
      <c r="L512" s="5"/>
      <c r="M512" s="2"/>
    </row>
    <row r="513" spans="1:13">
      <c r="A513" s="70">
        <v>44603</v>
      </c>
      <c r="B513" s="422">
        <v>24218</v>
      </c>
      <c r="C513" s="422" t="s">
        <v>27</v>
      </c>
      <c r="D513" t="s">
        <v>13</v>
      </c>
      <c r="E513" s="2"/>
      <c r="F513" s="2">
        <v>11.2</v>
      </c>
      <c r="G513" s="29">
        <f t="shared" si="9"/>
        <v>64.999999999999986</v>
      </c>
      <c r="K513" s="422"/>
      <c r="M513" s="2"/>
    </row>
    <row r="514" spans="1:13">
      <c r="A514" s="70">
        <v>44603</v>
      </c>
      <c r="B514" s="422">
        <v>24218</v>
      </c>
      <c r="C514" s="422" t="s">
        <v>27</v>
      </c>
      <c r="D514" t="s">
        <v>14</v>
      </c>
      <c r="E514" s="2"/>
      <c r="F514" s="2">
        <v>60</v>
      </c>
      <c r="G514" s="29">
        <f t="shared" si="9"/>
        <v>4.9999999999999858</v>
      </c>
      <c r="K514" s="422"/>
      <c r="M514" s="2"/>
    </row>
    <row r="515" spans="1:13">
      <c r="A515" s="70">
        <v>44603</v>
      </c>
      <c r="B515" s="422">
        <v>24218</v>
      </c>
      <c r="C515" s="422" t="s">
        <v>27</v>
      </c>
      <c r="D515" t="s">
        <v>15</v>
      </c>
      <c r="E515" s="2"/>
      <c r="F515" s="2">
        <v>5</v>
      </c>
      <c r="G515" s="29">
        <f t="shared" si="9"/>
        <v>-1.4210854715202004E-14</v>
      </c>
      <c r="K515" s="422"/>
      <c r="M515" s="2"/>
    </row>
    <row r="516" spans="1:13">
      <c r="A516" s="81">
        <v>44592</v>
      </c>
      <c r="B516" s="421" t="s">
        <v>10</v>
      </c>
      <c r="C516" s="421" t="s">
        <v>11</v>
      </c>
      <c r="D516" t="s">
        <v>12</v>
      </c>
      <c r="E516" s="2">
        <v>381.4</v>
      </c>
      <c r="G516" s="29">
        <f t="shared" si="9"/>
        <v>381.4</v>
      </c>
      <c r="K516" s="422"/>
      <c r="M516" s="2"/>
    </row>
    <row r="517" spans="1:13">
      <c r="A517" s="70"/>
      <c r="B517" s="422"/>
      <c r="C517" s="422"/>
      <c r="D517" t="s">
        <v>13</v>
      </c>
      <c r="E517" s="2">
        <v>13.6</v>
      </c>
      <c r="G517" s="29">
        <f t="shared" si="9"/>
        <v>395</v>
      </c>
    </row>
    <row r="518" spans="1:13">
      <c r="A518" s="70"/>
      <c r="B518" s="422"/>
      <c r="C518" s="422"/>
      <c r="D518" t="s">
        <v>14</v>
      </c>
      <c r="E518" s="2">
        <v>60</v>
      </c>
      <c r="G518" s="29">
        <f t="shared" si="9"/>
        <v>455</v>
      </c>
      <c r="M518" s="5"/>
    </row>
    <row r="519" spans="1:13">
      <c r="A519" s="70"/>
      <c r="B519" s="422"/>
      <c r="C519" s="422"/>
      <c r="D519" t="s">
        <v>15</v>
      </c>
      <c r="E519" s="2">
        <v>5</v>
      </c>
      <c r="G519" s="29">
        <f t="shared" si="9"/>
        <v>460</v>
      </c>
      <c r="M519" s="5"/>
    </row>
    <row r="520" spans="1:13">
      <c r="A520" s="70">
        <v>44631</v>
      </c>
      <c r="B520" s="422">
        <v>24549</v>
      </c>
      <c r="C520" s="422" t="s">
        <v>11</v>
      </c>
      <c r="D520" t="s">
        <v>12</v>
      </c>
      <c r="E520" s="2"/>
      <c r="F520" s="2">
        <v>381.4</v>
      </c>
      <c r="G520" s="29">
        <f t="shared" si="9"/>
        <v>78.600000000000023</v>
      </c>
      <c r="M520" s="5"/>
    </row>
    <row r="521" spans="1:13">
      <c r="A521" s="70">
        <v>44631</v>
      </c>
      <c r="B521" s="422">
        <v>24549</v>
      </c>
      <c r="C521" s="422" t="s">
        <v>11</v>
      </c>
      <c r="D521" t="s">
        <v>13</v>
      </c>
      <c r="E521" s="2"/>
      <c r="F521" s="2">
        <v>13.6</v>
      </c>
      <c r="G521" s="29">
        <f t="shared" si="9"/>
        <v>65.000000000000028</v>
      </c>
      <c r="M521" s="5"/>
    </row>
    <row r="522" spans="1:13">
      <c r="A522" s="70">
        <v>44631</v>
      </c>
      <c r="B522" s="422">
        <v>24549</v>
      </c>
      <c r="C522" s="422" t="s">
        <v>11</v>
      </c>
      <c r="D522" t="s">
        <v>14</v>
      </c>
      <c r="E522" s="2"/>
      <c r="F522" s="2">
        <v>60</v>
      </c>
      <c r="G522" s="29">
        <f t="shared" si="9"/>
        <v>5.0000000000000284</v>
      </c>
      <c r="M522" s="5"/>
    </row>
    <row r="523" spans="1:13">
      <c r="A523" s="70">
        <v>44631</v>
      </c>
      <c r="B523" s="422">
        <v>24549</v>
      </c>
      <c r="C523" s="422" t="s">
        <v>11</v>
      </c>
      <c r="D523" t="s">
        <v>15</v>
      </c>
      <c r="E523" s="2"/>
      <c r="F523" s="2">
        <v>5</v>
      </c>
      <c r="G523" s="29">
        <f t="shared" si="9"/>
        <v>2.8421709430404007E-14</v>
      </c>
    </row>
    <row r="524" spans="1:13">
      <c r="A524" s="31">
        <v>44620</v>
      </c>
      <c r="B524" s="421" t="s">
        <v>10</v>
      </c>
      <c r="C524" s="421" t="s">
        <v>17</v>
      </c>
      <c r="D524" t="s">
        <v>12</v>
      </c>
      <c r="E524" s="5">
        <v>371.6</v>
      </c>
      <c r="G524" s="29">
        <f t="shared" si="9"/>
        <v>371.6</v>
      </c>
    </row>
    <row r="525" spans="1:13">
      <c r="B525" s="422"/>
      <c r="C525" s="422"/>
      <c r="D525" t="s">
        <v>13</v>
      </c>
      <c r="E525" s="5">
        <v>9.3000000000000007</v>
      </c>
      <c r="G525" s="29">
        <f t="shared" si="9"/>
        <v>380.90000000000003</v>
      </c>
    </row>
    <row r="526" spans="1:13">
      <c r="B526" s="422"/>
      <c r="C526" s="422"/>
      <c r="D526" t="s">
        <v>14</v>
      </c>
      <c r="E526" s="5">
        <v>56</v>
      </c>
      <c r="G526" s="29">
        <f t="shared" si="9"/>
        <v>436.90000000000003</v>
      </c>
    </row>
    <row r="527" spans="1:13">
      <c r="B527" s="422"/>
      <c r="C527" s="422"/>
      <c r="D527" t="s">
        <v>15</v>
      </c>
      <c r="E527" s="5">
        <v>5</v>
      </c>
      <c r="G527" s="29">
        <f t="shared" si="9"/>
        <v>441.90000000000003</v>
      </c>
    </row>
    <row r="528" spans="1:13">
      <c r="A528" s="70">
        <v>44631</v>
      </c>
      <c r="B528" s="422">
        <v>24549</v>
      </c>
      <c r="C528" s="422" t="s">
        <v>17</v>
      </c>
      <c r="D528" t="s">
        <v>14</v>
      </c>
      <c r="F528" s="2">
        <v>56</v>
      </c>
      <c r="G528" s="29">
        <f t="shared" si="9"/>
        <v>385.90000000000003</v>
      </c>
    </row>
    <row r="529" spans="1:12">
      <c r="A529" s="70">
        <v>44631</v>
      </c>
      <c r="B529" s="422">
        <v>24549</v>
      </c>
      <c r="C529" s="422" t="s">
        <v>17</v>
      </c>
      <c r="D529" t="s">
        <v>15</v>
      </c>
      <c r="F529" s="2">
        <v>5</v>
      </c>
      <c r="G529" s="29">
        <f t="shared" si="9"/>
        <v>380.90000000000003</v>
      </c>
    </row>
    <row r="530" spans="1:12">
      <c r="A530" s="3">
        <v>44645</v>
      </c>
      <c r="B530" s="422">
        <v>24616</v>
      </c>
      <c r="C530" s="422" t="s">
        <v>17</v>
      </c>
      <c r="D530" t="s">
        <v>12</v>
      </c>
      <c r="F530" s="5">
        <v>371.6</v>
      </c>
      <c r="G530" s="29">
        <f t="shared" si="9"/>
        <v>9.3000000000000114</v>
      </c>
    </row>
    <row r="531" spans="1:12">
      <c r="A531" s="3">
        <v>44645</v>
      </c>
      <c r="B531" s="422">
        <v>24616</v>
      </c>
      <c r="C531" s="422" t="s">
        <v>17</v>
      </c>
      <c r="D531" t="s">
        <v>13</v>
      </c>
      <c r="F531" s="5">
        <v>9.3000000000000007</v>
      </c>
      <c r="G531" s="29">
        <f t="shared" si="9"/>
        <v>0</v>
      </c>
    </row>
    <row r="532" spans="1:12">
      <c r="A532" s="31">
        <v>44651</v>
      </c>
      <c r="B532" s="421" t="s">
        <v>10</v>
      </c>
      <c r="C532" s="421" t="s">
        <v>18</v>
      </c>
      <c r="D532" t="s">
        <v>12</v>
      </c>
      <c r="E532" s="2">
        <v>367.8</v>
      </c>
      <c r="G532" s="29">
        <f t="shared" si="9"/>
        <v>367.8</v>
      </c>
    </row>
    <row r="533" spans="1:12">
      <c r="B533" s="422"/>
      <c r="C533" s="422"/>
      <c r="D533" t="s">
        <v>13</v>
      </c>
      <c r="E533" s="2">
        <v>11.4</v>
      </c>
      <c r="G533" s="29">
        <f t="shared" si="9"/>
        <v>379.2</v>
      </c>
    </row>
    <row r="534" spans="1:12">
      <c r="B534" s="422"/>
      <c r="C534" s="422"/>
      <c r="D534" t="s">
        <v>14</v>
      </c>
      <c r="E534" s="2">
        <v>60</v>
      </c>
      <c r="G534" s="29">
        <f t="shared" si="9"/>
        <v>439.2</v>
      </c>
    </row>
    <row r="535" spans="1:12">
      <c r="B535" s="422"/>
      <c r="C535" s="422"/>
      <c r="D535" t="s">
        <v>15</v>
      </c>
      <c r="E535" s="2">
        <v>5</v>
      </c>
      <c r="G535" s="29">
        <f t="shared" si="9"/>
        <v>444.2</v>
      </c>
    </row>
    <row r="536" spans="1:12">
      <c r="A536" s="3">
        <v>44680</v>
      </c>
      <c r="B536" s="422">
        <v>24804</v>
      </c>
      <c r="C536" s="422" t="s">
        <v>18</v>
      </c>
      <c r="D536" t="s">
        <v>12</v>
      </c>
      <c r="F536" s="2">
        <v>367.8</v>
      </c>
      <c r="G536" s="29">
        <f t="shared" si="9"/>
        <v>76.399999999999977</v>
      </c>
    </row>
    <row r="537" spans="1:12">
      <c r="A537" s="3">
        <v>44680</v>
      </c>
      <c r="B537" s="422">
        <v>24804</v>
      </c>
      <c r="C537" s="422" t="s">
        <v>18</v>
      </c>
      <c r="D537" t="s">
        <v>13</v>
      </c>
      <c r="F537" s="2">
        <v>11.4</v>
      </c>
      <c r="G537" s="29">
        <f t="shared" si="9"/>
        <v>64.999999999999972</v>
      </c>
    </row>
    <row r="538" spans="1:12">
      <c r="A538" s="3">
        <v>44680</v>
      </c>
      <c r="B538" s="422">
        <v>24804</v>
      </c>
      <c r="C538" s="422" t="s">
        <v>18</v>
      </c>
      <c r="D538" t="s">
        <v>14</v>
      </c>
      <c r="F538" s="2">
        <v>60</v>
      </c>
      <c r="G538" s="29">
        <f t="shared" si="9"/>
        <v>4.9999999999999716</v>
      </c>
    </row>
    <row r="539" spans="1:12">
      <c r="A539" s="3">
        <v>44680</v>
      </c>
      <c r="B539" s="422">
        <v>24804</v>
      </c>
      <c r="C539" s="422" t="s">
        <v>18</v>
      </c>
      <c r="D539" t="s">
        <v>15</v>
      </c>
      <c r="F539" s="2">
        <v>5</v>
      </c>
      <c r="G539" s="29">
        <f t="shared" si="9"/>
        <v>-2.8421709430404007E-14</v>
      </c>
      <c r="J539" s="421"/>
      <c r="L539" s="2"/>
    </row>
    <row r="540" spans="1:12">
      <c r="A540" s="31">
        <v>44681</v>
      </c>
      <c r="B540" s="421" t="s">
        <v>10</v>
      </c>
      <c r="C540" s="421" t="s">
        <v>19</v>
      </c>
      <c r="D540" t="s">
        <v>12</v>
      </c>
      <c r="E540" s="28">
        <v>370.9</v>
      </c>
      <c r="G540" s="29">
        <f t="shared" si="9"/>
        <v>370.9</v>
      </c>
      <c r="J540" s="422"/>
      <c r="L540" s="2"/>
    </row>
    <row r="541" spans="1:12">
      <c r="B541" s="422"/>
      <c r="C541" s="422"/>
      <c r="D541" t="s">
        <v>13</v>
      </c>
      <c r="E541" s="28">
        <v>13.2</v>
      </c>
      <c r="G541" s="29">
        <f t="shared" si="9"/>
        <v>384.09999999999997</v>
      </c>
      <c r="J541" s="422"/>
      <c r="L541" s="2"/>
    </row>
    <row r="542" spans="1:12">
      <c r="B542" s="422"/>
      <c r="C542" s="422"/>
      <c r="D542" t="s">
        <v>14</v>
      </c>
      <c r="E542" s="2">
        <v>60</v>
      </c>
      <c r="G542" s="29">
        <f t="shared" si="9"/>
        <v>444.09999999999997</v>
      </c>
      <c r="J542" s="422"/>
      <c r="L542" s="2"/>
    </row>
    <row r="543" spans="1:12">
      <c r="B543" s="422"/>
      <c r="C543" s="422"/>
      <c r="D543" t="s">
        <v>15</v>
      </c>
      <c r="E543" s="2">
        <v>5</v>
      </c>
      <c r="G543" s="29">
        <f t="shared" si="9"/>
        <v>449.09999999999997</v>
      </c>
    </row>
    <row r="544" spans="1:12">
      <c r="A544" s="3">
        <v>44707</v>
      </c>
      <c r="B544" s="422" t="s">
        <v>534</v>
      </c>
      <c r="C544" s="422" t="s">
        <v>19</v>
      </c>
      <c r="D544" t="s">
        <v>12</v>
      </c>
      <c r="F544" s="28">
        <v>370.9</v>
      </c>
      <c r="G544" s="29">
        <f t="shared" si="9"/>
        <v>78.199999999999989</v>
      </c>
    </row>
    <row r="545" spans="1:12">
      <c r="A545" s="3">
        <v>44707</v>
      </c>
      <c r="B545" s="422" t="s">
        <v>534</v>
      </c>
      <c r="C545" s="422" t="s">
        <v>19</v>
      </c>
      <c r="D545" t="s">
        <v>13</v>
      </c>
      <c r="F545" s="28">
        <v>13.2</v>
      </c>
      <c r="G545" s="29">
        <f t="shared" si="9"/>
        <v>64.999999999999986</v>
      </c>
      <c r="J545" s="421"/>
      <c r="L545" s="28"/>
    </row>
    <row r="546" spans="1:12">
      <c r="A546" s="3">
        <v>44707</v>
      </c>
      <c r="B546" s="422" t="s">
        <v>534</v>
      </c>
      <c r="C546" s="422" t="s">
        <v>19</v>
      </c>
      <c r="D546" t="s">
        <v>14</v>
      </c>
      <c r="F546" s="2">
        <v>60</v>
      </c>
      <c r="G546" s="29">
        <f t="shared" si="9"/>
        <v>4.9999999999999858</v>
      </c>
      <c r="J546" s="422"/>
      <c r="L546" s="28"/>
    </row>
    <row r="547" spans="1:12">
      <c r="A547" s="3">
        <v>44707</v>
      </c>
      <c r="B547" s="422" t="s">
        <v>534</v>
      </c>
      <c r="C547" s="422" t="s">
        <v>19</v>
      </c>
      <c r="D547" t="s">
        <v>15</v>
      </c>
      <c r="F547" s="2">
        <v>5</v>
      </c>
      <c r="G547" s="29">
        <f t="shared" ref="G547:G613" si="10">+G546+E547-F547</f>
        <v>-1.4210854715202004E-14</v>
      </c>
      <c r="J547" s="422"/>
      <c r="L547" s="2"/>
    </row>
    <row r="548" spans="1:12">
      <c r="A548" s="31">
        <v>44712</v>
      </c>
      <c r="B548" s="421" t="s">
        <v>10</v>
      </c>
      <c r="C548" s="421" t="s">
        <v>20</v>
      </c>
      <c r="D548" t="s">
        <v>12</v>
      </c>
      <c r="E548" s="28">
        <v>360.7</v>
      </c>
      <c r="G548" s="29">
        <f t="shared" si="10"/>
        <v>360.7</v>
      </c>
      <c r="J548" s="422"/>
      <c r="L548" s="2"/>
    </row>
    <row r="549" spans="1:12">
      <c r="B549" s="422"/>
      <c r="C549" s="422"/>
      <c r="D549" t="s">
        <v>13</v>
      </c>
      <c r="E549" s="28">
        <v>15.2</v>
      </c>
      <c r="G549" s="29">
        <f t="shared" si="10"/>
        <v>375.9</v>
      </c>
    </row>
    <row r="550" spans="1:12">
      <c r="B550" s="422"/>
      <c r="C550" s="422"/>
      <c r="D550" t="s">
        <v>14</v>
      </c>
      <c r="E550" s="2">
        <v>60</v>
      </c>
      <c r="G550" s="29">
        <f t="shared" si="10"/>
        <v>435.9</v>
      </c>
      <c r="L550" s="5"/>
    </row>
    <row r="551" spans="1:12">
      <c r="B551" s="422"/>
      <c r="C551" s="422"/>
      <c r="D551" t="s">
        <v>15</v>
      </c>
      <c r="E551" s="2">
        <v>5</v>
      </c>
      <c r="G551" s="29">
        <f t="shared" si="10"/>
        <v>440.9</v>
      </c>
    </row>
    <row r="552" spans="1:12">
      <c r="B552" s="422"/>
      <c r="C552" s="422"/>
      <c r="D552" t="s">
        <v>44</v>
      </c>
      <c r="E552" s="2">
        <v>6</v>
      </c>
      <c r="G552" s="29">
        <f t="shared" si="10"/>
        <v>446.9</v>
      </c>
    </row>
    <row r="553" spans="1:12">
      <c r="A553" s="3">
        <v>44748</v>
      </c>
      <c r="B553" s="422" t="s">
        <v>535</v>
      </c>
      <c r="C553" s="422" t="s">
        <v>20</v>
      </c>
      <c r="D553" t="s">
        <v>12</v>
      </c>
      <c r="E553" s="2"/>
      <c r="F553" s="28">
        <v>360.7</v>
      </c>
      <c r="G553" s="29">
        <f t="shared" si="10"/>
        <v>86.199999999999989</v>
      </c>
    </row>
    <row r="554" spans="1:12">
      <c r="A554" s="3">
        <v>44748</v>
      </c>
      <c r="B554" s="422" t="s">
        <v>535</v>
      </c>
      <c r="C554" s="422" t="s">
        <v>20</v>
      </c>
      <c r="D554" t="s">
        <v>13</v>
      </c>
      <c r="E554" s="2"/>
      <c r="F554" s="28">
        <v>15.2</v>
      </c>
      <c r="G554" s="29">
        <f t="shared" si="10"/>
        <v>70.999999999999986</v>
      </c>
    </row>
    <row r="555" spans="1:12">
      <c r="A555" s="3">
        <v>44748</v>
      </c>
      <c r="B555" s="422" t="s">
        <v>535</v>
      </c>
      <c r="C555" s="422" t="s">
        <v>20</v>
      </c>
      <c r="D555" t="s">
        <v>14</v>
      </c>
      <c r="E555" s="2"/>
      <c r="F555" s="2">
        <v>60</v>
      </c>
      <c r="G555" s="29">
        <f t="shared" si="10"/>
        <v>10.999999999999986</v>
      </c>
    </row>
    <row r="556" spans="1:12">
      <c r="A556" s="3">
        <v>44748</v>
      </c>
      <c r="B556" s="422" t="s">
        <v>535</v>
      </c>
      <c r="C556" s="422" t="s">
        <v>20</v>
      </c>
      <c r="D556" t="s">
        <v>15</v>
      </c>
      <c r="E556" s="2"/>
      <c r="F556" s="2">
        <v>5</v>
      </c>
      <c r="G556" s="29">
        <f t="shared" si="10"/>
        <v>5.9999999999999858</v>
      </c>
    </row>
    <row r="557" spans="1:12">
      <c r="A557" s="3">
        <v>44795</v>
      </c>
      <c r="B557" s="422">
        <v>25312</v>
      </c>
      <c r="C557" s="422" t="s">
        <v>20</v>
      </c>
      <c r="D557" t="s">
        <v>44</v>
      </c>
      <c r="E557" s="2"/>
      <c r="F557" s="2">
        <v>6</v>
      </c>
      <c r="G557" s="29">
        <f t="shared" si="10"/>
        <v>-1.4210854715202004E-14</v>
      </c>
    </row>
    <row r="558" spans="1:12">
      <c r="A558" s="31">
        <v>44742</v>
      </c>
      <c r="B558" s="421" t="s">
        <v>10</v>
      </c>
      <c r="C558" s="421" t="s">
        <v>536</v>
      </c>
      <c r="D558" t="s">
        <v>12</v>
      </c>
      <c r="E558" s="2">
        <v>354.1</v>
      </c>
      <c r="G558" s="29">
        <f t="shared" si="10"/>
        <v>354.1</v>
      </c>
    </row>
    <row r="559" spans="1:12">
      <c r="B559" s="422"/>
      <c r="C559" s="422"/>
      <c r="D559" t="s">
        <v>13</v>
      </c>
      <c r="E559" s="2">
        <v>14.2</v>
      </c>
      <c r="G559" s="29">
        <f t="shared" si="10"/>
        <v>368.3</v>
      </c>
    </row>
    <row r="560" spans="1:12">
      <c r="B560" s="422"/>
      <c r="C560" s="422"/>
      <c r="D560" t="s">
        <v>14</v>
      </c>
      <c r="E560" s="2">
        <v>60</v>
      </c>
      <c r="G560" s="29">
        <f t="shared" si="10"/>
        <v>428.3</v>
      </c>
    </row>
    <row r="561" spans="1:17">
      <c r="B561" s="422"/>
      <c r="C561" s="422"/>
      <c r="D561" t="s">
        <v>15</v>
      </c>
      <c r="E561" s="2">
        <v>5</v>
      </c>
      <c r="G561" s="29">
        <f t="shared" si="10"/>
        <v>433.3</v>
      </c>
    </row>
    <row r="562" spans="1:17">
      <c r="A562" s="3">
        <v>44782</v>
      </c>
      <c r="B562" s="422">
        <v>25171</v>
      </c>
      <c r="C562" s="422" t="s">
        <v>21</v>
      </c>
      <c r="D562" t="s">
        <v>12</v>
      </c>
      <c r="E562" s="2"/>
      <c r="F562" s="2">
        <v>354.1</v>
      </c>
      <c r="G562" s="29">
        <f t="shared" si="10"/>
        <v>79.199999999999989</v>
      </c>
    </row>
    <row r="563" spans="1:17">
      <c r="A563" s="3">
        <v>44782</v>
      </c>
      <c r="B563" s="422">
        <v>25171</v>
      </c>
      <c r="C563" s="422" t="s">
        <v>21</v>
      </c>
      <c r="D563" t="s">
        <v>13</v>
      </c>
      <c r="E563" s="2"/>
      <c r="F563" s="2">
        <v>14.2</v>
      </c>
      <c r="G563" s="29">
        <f t="shared" si="10"/>
        <v>64.999999999999986</v>
      </c>
    </row>
    <row r="564" spans="1:17">
      <c r="A564" s="3">
        <v>44782</v>
      </c>
      <c r="B564" s="422">
        <v>25171</v>
      </c>
      <c r="C564" s="422" t="s">
        <v>21</v>
      </c>
      <c r="D564" t="s">
        <v>14</v>
      </c>
      <c r="E564" s="2"/>
      <c r="F564" s="2">
        <v>60</v>
      </c>
      <c r="G564" s="29">
        <f t="shared" si="10"/>
        <v>4.9999999999999858</v>
      </c>
    </row>
    <row r="565" spans="1:17">
      <c r="A565" s="3">
        <v>44782</v>
      </c>
      <c r="B565" s="422">
        <v>25171</v>
      </c>
      <c r="C565" s="422" t="s">
        <v>21</v>
      </c>
      <c r="D565" t="s">
        <v>15</v>
      </c>
      <c r="E565" s="2"/>
      <c r="F565" s="2">
        <v>5</v>
      </c>
      <c r="G565" s="29">
        <f t="shared" si="10"/>
        <v>-1.4210854715202004E-14</v>
      </c>
    </row>
    <row r="566" spans="1:17">
      <c r="A566" s="31">
        <v>44773</v>
      </c>
      <c r="B566" s="421" t="s">
        <v>10</v>
      </c>
      <c r="C566" s="421" t="s">
        <v>22</v>
      </c>
      <c r="D566" t="s">
        <v>12</v>
      </c>
      <c r="E566" s="2">
        <v>352.5</v>
      </c>
      <c r="G566" s="29">
        <f t="shared" si="10"/>
        <v>352.5</v>
      </c>
    </row>
    <row r="567" spans="1:17">
      <c r="B567" s="422"/>
      <c r="C567" s="422"/>
      <c r="D567" t="s">
        <v>13</v>
      </c>
      <c r="E567" s="2">
        <v>13.8</v>
      </c>
      <c r="G567" s="29">
        <f t="shared" si="10"/>
        <v>366.3</v>
      </c>
    </row>
    <row r="568" spans="1:17">
      <c r="B568" s="422"/>
      <c r="C568" s="422"/>
      <c r="D568" t="s">
        <v>14</v>
      </c>
      <c r="E568" s="2">
        <v>60</v>
      </c>
      <c r="G568" s="29">
        <f t="shared" si="10"/>
        <v>426.3</v>
      </c>
    </row>
    <row r="569" spans="1:17">
      <c r="B569" s="422"/>
      <c r="C569" s="422"/>
      <c r="D569" t="s">
        <v>15</v>
      </c>
      <c r="E569" s="2">
        <v>5</v>
      </c>
      <c r="G569" s="29">
        <f t="shared" si="10"/>
        <v>431.3</v>
      </c>
    </row>
    <row r="570" spans="1:17">
      <c r="A570" s="3">
        <v>44795</v>
      </c>
      <c r="B570" s="422">
        <v>25312</v>
      </c>
      <c r="C570" s="422" t="s">
        <v>22</v>
      </c>
      <c r="D570" t="s">
        <v>12</v>
      </c>
      <c r="E570" s="2"/>
      <c r="F570" s="2">
        <v>352.5</v>
      </c>
      <c r="G570" s="29">
        <f t="shared" si="10"/>
        <v>78.800000000000011</v>
      </c>
    </row>
    <row r="571" spans="1:17">
      <c r="A571" s="3">
        <v>44795</v>
      </c>
      <c r="B571" s="422">
        <v>25312</v>
      </c>
      <c r="C571" s="422" t="s">
        <v>22</v>
      </c>
      <c r="D571" t="s">
        <v>13</v>
      </c>
      <c r="E571" s="2"/>
      <c r="F571" s="2">
        <v>13.8</v>
      </c>
      <c r="G571" s="29">
        <f t="shared" si="10"/>
        <v>65.000000000000014</v>
      </c>
    </row>
    <row r="572" spans="1:17">
      <c r="A572" s="3">
        <v>44795</v>
      </c>
      <c r="B572" s="422">
        <v>25312</v>
      </c>
      <c r="C572" s="422" t="s">
        <v>22</v>
      </c>
      <c r="D572" t="s">
        <v>14</v>
      </c>
      <c r="E572" s="2"/>
      <c r="F572" s="2">
        <v>60</v>
      </c>
      <c r="G572" s="29">
        <f t="shared" si="10"/>
        <v>5.0000000000000142</v>
      </c>
    </row>
    <row r="573" spans="1:17">
      <c r="A573" s="3">
        <v>44795</v>
      </c>
      <c r="B573" s="422">
        <v>25312</v>
      </c>
      <c r="C573" s="422" t="s">
        <v>22</v>
      </c>
      <c r="D573" t="s">
        <v>15</v>
      </c>
      <c r="E573" s="2"/>
      <c r="F573" s="2">
        <v>5</v>
      </c>
      <c r="G573" s="29">
        <f t="shared" si="10"/>
        <v>1.4210854715202004E-14</v>
      </c>
      <c r="K573" s="440"/>
      <c r="L573" s="440"/>
      <c r="M573" s="440"/>
    </row>
    <row r="574" spans="1:17">
      <c r="A574" s="31">
        <v>44804</v>
      </c>
      <c r="B574" s="421" t="s">
        <v>10</v>
      </c>
      <c r="C574" s="421" t="s">
        <v>23</v>
      </c>
      <c r="D574" t="s">
        <v>12</v>
      </c>
      <c r="E574" s="2">
        <v>354.6</v>
      </c>
      <c r="G574" s="29">
        <f t="shared" si="10"/>
        <v>354.6</v>
      </c>
    </row>
    <row r="575" spans="1:17">
      <c r="B575" s="422"/>
      <c r="C575" s="422"/>
      <c r="D575" t="s">
        <v>13</v>
      </c>
      <c r="E575" s="2">
        <v>13.7</v>
      </c>
      <c r="G575" s="29">
        <f t="shared" si="10"/>
        <v>368.3</v>
      </c>
      <c r="K575" s="421"/>
      <c r="M575" s="2"/>
      <c r="O575" s="421"/>
      <c r="Q575" s="2"/>
    </row>
    <row r="576" spans="1:17">
      <c r="B576" s="422"/>
      <c r="C576" s="422"/>
      <c r="D576" t="s">
        <v>14</v>
      </c>
      <c r="E576" s="2">
        <v>60</v>
      </c>
      <c r="G576" s="29">
        <f t="shared" si="10"/>
        <v>428.3</v>
      </c>
      <c r="K576" s="422"/>
      <c r="M576" s="2"/>
      <c r="O576" s="422"/>
      <c r="Q576" s="2"/>
    </row>
    <row r="577" spans="1:17">
      <c r="B577" s="422"/>
      <c r="C577" s="422"/>
      <c r="D577" t="s">
        <v>15</v>
      </c>
      <c r="E577" s="2">
        <v>5</v>
      </c>
      <c r="G577" s="29">
        <f t="shared" si="10"/>
        <v>433.3</v>
      </c>
      <c r="K577" s="422"/>
      <c r="M577" s="2"/>
      <c r="O577" s="422"/>
      <c r="Q577" s="2"/>
    </row>
    <row r="578" spans="1:17">
      <c r="A578" s="3">
        <v>44852</v>
      </c>
      <c r="B578" s="422">
        <v>25638</v>
      </c>
      <c r="C578" s="422" t="s">
        <v>23</v>
      </c>
      <c r="D578" t="s">
        <v>12</v>
      </c>
      <c r="E578" s="2"/>
      <c r="F578" s="2">
        <v>354.6</v>
      </c>
      <c r="G578" s="29">
        <f t="shared" si="10"/>
        <v>78.699999999999989</v>
      </c>
      <c r="K578" s="422"/>
      <c r="M578" s="2"/>
      <c r="O578" s="422"/>
      <c r="Q578" s="2"/>
    </row>
    <row r="579" spans="1:17">
      <c r="A579" s="3">
        <v>44852</v>
      </c>
      <c r="B579" s="422">
        <v>25638</v>
      </c>
      <c r="C579" s="422" t="s">
        <v>23</v>
      </c>
      <c r="D579" t="s">
        <v>13</v>
      </c>
      <c r="E579" s="2"/>
      <c r="F579" s="2">
        <v>13.7</v>
      </c>
      <c r="G579" s="29">
        <f t="shared" si="10"/>
        <v>64.999999999999986</v>
      </c>
      <c r="K579" s="421"/>
      <c r="M579" s="2"/>
      <c r="O579" s="421"/>
      <c r="Q579" s="2"/>
    </row>
    <row r="580" spans="1:17">
      <c r="A580" s="3">
        <v>44852</v>
      </c>
      <c r="B580" s="422">
        <v>25638</v>
      </c>
      <c r="C580" s="422" t="s">
        <v>23</v>
      </c>
      <c r="D580" t="s">
        <v>14</v>
      </c>
      <c r="E580" s="2"/>
      <c r="F580" s="2">
        <v>60</v>
      </c>
      <c r="G580" s="29">
        <f t="shared" si="10"/>
        <v>4.9999999999999858</v>
      </c>
      <c r="K580" s="422"/>
      <c r="M580" s="2"/>
      <c r="O580" s="422"/>
      <c r="Q580" s="2"/>
    </row>
    <row r="581" spans="1:17">
      <c r="A581" s="3">
        <v>44852</v>
      </c>
      <c r="B581" s="422">
        <v>25638</v>
      </c>
      <c r="C581" s="422" t="s">
        <v>23</v>
      </c>
      <c r="D581" t="s">
        <v>15</v>
      </c>
      <c r="E581" s="2"/>
      <c r="F581" s="2">
        <v>5</v>
      </c>
      <c r="G581" s="29">
        <f t="shared" si="10"/>
        <v>-1.4210854715202004E-14</v>
      </c>
      <c r="K581" s="422"/>
      <c r="M581" s="2"/>
      <c r="O581" s="422"/>
      <c r="Q581" s="2"/>
    </row>
    <row r="582" spans="1:17">
      <c r="A582" s="81">
        <v>44834</v>
      </c>
      <c r="B582" s="421" t="s">
        <v>10</v>
      </c>
      <c r="C582" s="421" t="s">
        <v>41</v>
      </c>
      <c r="D582" t="s">
        <v>12</v>
      </c>
      <c r="E582" s="2">
        <v>389</v>
      </c>
      <c r="G582" s="29">
        <f t="shared" si="10"/>
        <v>389</v>
      </c>
      <c r="K582" s="422"/>
      <c r="M582" s="2"/>
      <c r="O582" s="422"/>
      <c r="Q582" s="2"/>
    </row>
    <row r="583" spans="1:17">
      <c r="A583" s="70"/>
      <c r="B583" s="422"/>
      <c r="C583" s="422"/>
      <c r="D583" t="s">
        <v>13</v>
      </c>
      <c r="E583" s="2">
        <v>11.4</v>
      </c>
      <c r="G583" s="29">
        <f t="shared" si="10"/>
        <v>400.4</v>
      </c>
    </row>
    <row r="584" spans="1:17">
      <c r="A584" s="70"/>
      <c r="B584" s="422"/>
      <c r="C584" s="422"/>
      <c r="D584" t="s">
        <v>14</v>
      </c>
      <c r="E584" s="2">
        <v>60</v>
      </c>
      <c r="G584" s="29">
        <f t="shared" si="10"/>
        <v>460.4</v>
      </c>
      <c r="M584" s="5"/>
      <c r="Q584" s="5"/>
    </row>
    <row r="585" spans="1:17">
      <c r="A585" s="70"/>
      <c r="B585" s="422"/>
      <c r="C585" s="422"/>
      <c r="D585" t="s">
        <v>15</v>
      </c>
      <c r="E585" s="2">
        <v>5</v>
      </c>
      <c r="G585" s="29">
        <f t="shared" si="10"/>
        <v>465.4</v>
      </c>
    </row>
    <row r="586" spans="1:17">
      <c r="A586" s="70">
        <v>44897</v>
      </c>
      <c r="B586" s="422" t="s">
        <v>537</v>
      </c>
      <c r="C586" s="422" t="s">
        <v>41</v>
      </c>
      <c r="D586" t="s">
        <v>12</v>
      </c>
      <c r="E586" s="2"/>
      <c r="F586" s="2">
        <v>389</v>
      </c>
      <c r="G586" s="29">
        <f t="shared" si="10"/>
        <v>76.399999999999977</v>
      </c>
    </row>
    <row r="587" spans="1:17">
      <c r="A587" s="70">
        <v>44897</v>
      </c>
      <c r="B587" s="422" t="s">
        <v>537</v>
      </c>
      <c r="C587" s="422" t="s">
        <v>41</v>
      </c>
      <c r="D587" t="s">
        <v>13</v>
      </c>
      <c r="E587" s="2"/>
      <c r="F587" s="2">
        <v>11.4</v>
      </c>
      <c r="G587" s="29">
        <f t="shared" si="10"/>
        <v>64.999999999999972</v>
      </c>
    </row>
    <row r="588" spans="1:17">
      <c r="A588" s="70">
        <v>44897</v>
      </c>
      <c r="B588" s="422" t="s">
        <v>537</v>
      </c>
      <c r="C588" s="422" t="s">
        <v>41</v>
      </c>
      <c r="D588" t="s">
        <v>14</v>
      </c>
      <c r="E588" s="2"/>
      <c r="F588" s="2">
        <v>60</v>
      </c>
      <c r="G588" s="29">
        <f t="shared" si="10"/>
        <v>4.9999999999999716</v>
      </c>
    </row>
    <row r="589" spans="1:17">
      <c r="A589" s="70">
        <v>44897</v>
      </c>
      <c r="B589" s="422" t="s">
        <v>537</v>
      </c>
      <c r="C589" s="422" t="s">
        <v>41</v>
      </c>
      <c r="D589" t="s">
        <v>15</v>
      </c>
      <c r="E589" s="2"/>
      <c r="F589" s="2">
        <v>5</v>
      </c>
      <c r="G589" s="29">
        <f t="shared" si="10"/>
        <v>-2.8421709430404007E-14</v>
      </c>
    </row>
    <row r="590" spans="1:17">
      <c r="A590" s="81">
        <v>44834</v>
      </c>
      <c r="B590" s="421" t="s">
        <v>10</v>
      </c>
      <c r="C590" s="421" t="s">
        <v>25</v>
      </c>
      <c r="D590" t="s">
        <v>12</v>
      </c>
      <c r="E590" s="2">
        <v>387.8</v>
      </c>
      <c r="G590" s="29">
        <f t="shared" si="10"/>
        <v>387.79999999999995</v>
      </c>
    </row>
    <row r="591" spans="1:17">
      <c r="A591" s="70"/>
      <c r="B591" s="422"/>
      <c r="C591" s="422"/>
      <c r="D591" t="s">
        <v>13</v>
      </c>
      <c r="E591" s="2">
        <v>10.9</v>
      </c>
      <c r="G591" s="29">
        <f t="shared" si="10"/>
        <v>398.69999999999993</v>
      </c>
    </row>
    <row r="592" spans="1:17">
      <c r="A592" s="70"/>
      <c r="B592" s="422"/>
      <c r="C592" s="422"/>
      <c r="D592" t="s">
        <v>14</v>
      </c>
      <c r="E592" s="2">
        <v>60</v>
      </c>
      <c r="G592" s="29">
        <f t="shared" si="10"/>
        <v>458.69999999999993</v>
      </c>
    </row>
    <row r="593" spans="1:15">
      <c r="A593" s="70"/>
      <c r="B593" s="422"/>
      <c r="C593" s="422"/>
      <c r="D593" t="s">
        <v>15</v>
      </c>
      <c r="E593" s="2">
        <v>5</v>
      </c>
      <c r="G593" s="29">
        <f t="shared" si="10"/>
        <v>463.69999999999993</v>
      </c>
    </row>
    <row r="594" spans="1:15">
      <c r="A594" s="70">
        <v>44897</v>
      </c>
      <c r="B594" s="422" t="s">
        <v>537</v>
      </c>
      <c r="C594" s="422" t="s">
        <v>25</v>
      </c>
      <c r="D594" t="s">
        <v>12</v>
      </c>
      <c r="E594" s="2"/>
      <c r="F594" s="2">
        <v>387.8</v>
      </c>
      <c r="G594" s="29">
        <f t="shared" si="10"/>
        <v>75.89999999999992</v>
      </c>
    </row>
    <row r="595" spans="1:15">
      <c r="A595" s="70">
        <v>44897</v>
      </c>
      <c r="B595" s="422" t="s">
        <v>537</v>
      </c>
      <c r="C595" s="422" t="s">
        <v>25</v>
      </c>
      <c r="D595" t="s">
        <v>13</v>
      </c>
      <c r="E595" s="2"/>
      <c r="F595" s="2">
        <v>10.9</v>
      </c>
      <c r="G595" s="29">
        <f t="shared" si="10"/>
        <v>64.999999999999915</v>
      </c>
    </row>
    <row r="596" spans="1:15">
      <c r="A596" s="70">
        <v>44897</v>
      </c>
      <c r="B596" s="422" t="s">
        <v>537</v>
      </c>
      <c r="C596" s="422" t="s">
        <v>25</v>
      </c>
      <c r="D596" t="s">
        <v>14</v>
      </c>
      <c r="E596" s="2"/>
      <c r="F596" s="2">
        <v>60</v>
      </c>
      <c r="G596" s="29">
        <f t="shared" si="10"/>
        <v>4.9999999999999147</v>
      </c>
    </row>
    <row r="597" spans="1:15">
      <c r="A597" s="70">
        <v>44897</v>
      </c>
      <c r="B597" s="422" t="s">
        <v>537</v>
      </c>
      <c r="C597" s="422" t="s">
        <v>25</v>
      </c>
      <c r="D597" t="s">
        <v>15</v>
      </c>
      <c r="E597" s="2"/>
      <c r="F597" s="2">
        <v>5</v>
      </c>
      <c r="G597" s="29">
        <f t="shared" si="10"/>
        <v>-8.5265128291212022E-14</v>
      </c>
    </row>
    <row r="598" spans="1:15">
      <c r="A598" s="81">
        <v>44895</v>
      </c>
      <c r="B598" s="421" t="s">
        <v>10</v>
      </c>
      <c r="C598" s="421" t="s">
        <v>26</v>
      </c>
      <c r="D598" t="s">
        <v>12</v>
      </c>
      <c r="E598" s="2">
        <v>432.9</v>
      </c>
      <c r="G598" s="29">
        <f t="shared" si="10"/>
        <v>432.89999999999986</v>
      </c>
      <c r="K598" s="20"/>
    </row>
    <row r="599" spans="1:15">
      <c r="A599" s="70"/>
      <c r="B599" s="422"/>
      <c r="C599" s="422"/>
      <c r="D599" t="s">
        <v>13</v>
      </c>
      <c r="E599" s="2">
        <v>11.5</v>
      </c>
      <c r="G599" s="29">
        <f t="shared" si="10"/>
        <v>444.39999999999986</v>
      </c>
    </row>
    <row r="600" spans="1:15">
      <c r="A600" s="70"/>
      <c r="B600" s="422"/>
      <c r="C600" s="422"/>
      <c r="D600" t="s">
        <v>14</v>
      </c>
      <c r="E600" s="2">
        <v>60</v>
      </c>
      <c r="G600" s="29">
        <f t="shared" si="10"/>
        <v>504.39999999999986</v>
      </c>
    </row>
    <row r="601" spans="1:15">
      <c r="A601" s="70"/>
      <c r="B601" s="422"/>
      <c r="C601" s="422"/>
      <c r="D601" t="s">
        <v>15</v>
      </c>
      <c r="E601" s="2">
        <v>5</v>
      </c>
      <c r="G601" s="29">
        <f t="shared" si="10"/>
        <v>509.39999999999986</v>
      </c>
    </row>
    <row r="602" spans="1:15">
      <c r="A602" s="70">
        <v>44936</v>
      </c>
      <c r="B602" s="422" t="s">
        <v>538</v>
      </c>
      <c r="C602" s="422" t="s">
        <v>26</v>
      </c>
      <c r="D602" t="s">
        <v>12</v>
      </c>
      <c r="E602" s="2"/>
      <c r="F602" s="2">
        <v>432.9</v>
      </c>
      <c r="G602" s="29">
        <f t="shared" si="10"/>
        <v>76.499999999999886</v>
      </c>
    </row>
    <row r="603" spans="1:15">
      <c r="A603" s="70">
        <v>44936</v>
      </c>
      <c r="B603" s="422" t="s">
        <v>538</v>
      </c>
      <c r="C603" s="422" t="s">
        <v>26</v>
      </c>
      <c r="D603" t="s">
        <v>13</v>
      </c>
      <c r="E603" s="2"/>
      <c r="F603" s="2">
        <v>11.5</v>
      </c>
      <c r="G603" s="29">
        <f t="shared" si="10"/>
        <v>64.999999999999886</v>
      </c>
    </row>
    <row r="604" spans="1:15">
      <c r="A604" s="70">
        <v>44936</v>
      </c>
      <c r="B604" s="422" t="s">
        <v>538</v>
      </c>
      <c r="C604" s="422" t="s">
        <v>26</v>
      </c>
      <c r="D604" t="s">
        <v>14</v>
      </c>
      <c r="E604" s="2"/>
      <c r="F604" s="2">
        <v>60</v>
      </c>
      <c r="G604" s="29">
        <f t="shared" si="10"/>
        <v>4.9999999999998863</v>
      </c>
      <c r="J604" t="s">
        <v>539</v>
      </c>
    </row>
    <row r="605" spans="1:15">
      <c r="A605" s="70">
        <v>44936</v>
      </c>
      <c r="B605" s="422" t="s">
        <v>538</v>
      </c>
      <c r="C605" s="422" t="s">
        <v>26</v>
      </c>
      <c r="D605" t="s">
        <v>15</v>
      </c>
      <c r="E605" s="2"/>
      <c r="F605" s="2">
        <v>5</v>
      </c>
      <c r="G605" s="29">
        <f t="shared" si="10"/>
        <v>-1.1368683772161603E-13</v>
      </c>
      <c r="I605" s="421" t="s">
        <v>11</v>
      </c>
      <c r="J605" t="s">
        <v>12</v>
      </c>
      <c r="K605" s="2">
        <v>363.7</v>
      </c>
    </row>
    <row r="606" spans="1:15">
      <c r="A606" s="81">
        <v>44926</v>
      </c>
      <c r="B606" s="421" t="s">
        <v>10</v>
      </c>
      <c r="C606" s="421" t="s">
        <v>27</v>
      </c>
      <c r="D606" t="s">
        <v>12</v>
      </c>
      <c r="E606" s="2">
        <v>494.8</v>
      </c>
      <c r="G606" s="29">
        <f t="shared" si="10"/>
        <v>494.7999999999999</v>
      </c>
      <c r="I606" s="422"/>
      <c r="J606" t="s">
        <v>13</v>
      </c>
      <c r="K606" s="2">
        <v>4.4000000000000004</v>
      </c>
      <c r="M606" s="440"/>
      <c r="N606" s="440"/>
      <c r="O606" s="440"/>
    </row>
    <row r="607" spans="1:15">
      <c r="A607" s="70"/>
      <c r="B607" s="422"/>
      <c r="C607" s="422"/>
      <c r="D607" t="s">
        <v>13</v>
      </c>
      <c r="E607" s="2">
        <v>12.8</v>
      </c>
      <c r="G607" s="29">
        <f t="shared" si="10"/>
        <v>507.59999999999991</v>
      </c>
      <c r="I607" s="422"/>
      <c r="J607" t="s">
        <v>14</v>
      </c>
      <c r="K607" s="2">
        <v>60</v>
      </c>
    </row>
    <row r="608" spans="1:15">
      <c r="A608" s="70"/>
      <c r="B608" s="422"/>
      <c r="C608" s="422"/>
      <c r="D608" t="s">
        <v>14</v>
      </c>
      <c r="E608" s="2">
        <v>60</v>
      </c>
      <c r="G608" s="29">
        <f t="shared" si="10"/>
        <v>567.59999999999991</v>
      </c>
      <c r="J608" t="s">
        <v>15</v>
      </c>
      <c r="K608" s="2">
        <v>5</v>
      </c>
      <c r="M608" s="421"/>
      <c r="O608" s="160"/>
    </row>
    <row r="609" spans="1:15">
      <c r="A609" s="70"/>
      <c r="B609" s="422"/>
      <c r="C609" s="422"/>
      <c r="D609" t="s">
        <v>15</v>
      </c>
      <c r="E609" s="2">
        <v>5</v>
      </c>
      <c r="G609" s="29">
        <f t="shared" si="10"/>
        <v>572.59999999999991</v>
      </c>
      <c r="I609" s="421" t="s">
        <v>17</v>
      </c>
      <c r="J609" t="s">
        <v>14</v>
      </c>
      <c r="K609" s="2">
        <v>56</v>
      </c>
      <c r="M609" s="422"/>
      <c r="O609" s="160"/>
    </row>
    <row r="610" spans="1:15">
      <c r="A610" s="70">
        <v>44966</v>
      </c>
      <c r="B610" s="422" t="s">
        <v>540</v>
      </c>
      <c r="C610" s="422" t="s">
        <v>27</v>
      </c>
      <c r="D610" t="s">
        <v>12</v>
      </c>
      <c r="E610" s="2"/>
      <c r="F610" s="2">
        <v>494.8</v>
      </c>
      <c r="G610" s="29">
        <f t="shared" si="10"/>
        <v>77.799999999999898</v>
      </c>
      <c r="J610" t="s">
        <v>15</v>
      </c>
      <c r="K610" s="2">
        <v>5</v>
      </c>
      <c r="M610" s="422"/>
      <c r="O610" s="160"/>
    </row>
    <row r="611" spans="1:15">
      <c r="A611" s="70">
        <v>44966</v>
      </c>
      <c r="B611" s="422" t="s">
        <v>540</v>
      </c>
      <c r="C611" s="422" t="s">
        <v>27</v>
      </c>
      <c r="D611" t="s">
        <v>13</v>
      </c>
      <c r="E611" s="2"/>
      <c r="F611" s="2">
        <v>12.8</v>
      </c>
      <c r="G611" s="29">
        <f t="shared" si="10"/>
        <v>64.999999999999901</v>
      </c>
      <c r="K611" s="5"/>
      <c r="M611" s="422"/>
      <c r="O611" s="160"/>
    </row>
    <row r="612" spans="1:15">
      <c r="A612" s="70">
        <v>44966</v>
      </c>
      <c r="B612" s="422" t="s">
        <v>540</v>
      </c>
      <c r="C612" s="422" t="s">
        <v>27</v>
      </c>
      <c r="D612" t="s">
        <v>14</v>
      </c>
      <c r="E612" s="2"/>
      <c r="F612" s="2">
        <v>60</v>
      </c>
      <c r="G612" s="29">
        <f t="shared" si="10"/>
        <v>4.9999999999999005</v>
      </c>
      <c r="K612" s="5">
        <f>SUM(K605:K611)</f>
        <v>494.09999999999997</v>
      </c>
    </row>
    <row r="613" spans="1:15">
      <c r="A613" s="70">
        <v>44966</v>
      </c>
      <c r="B613" s="422" t="s">
        <v>540</v>
      </c>
      <c r="C613" s="422" t="s">
        <v>27</v>
      </c>
      <c r="D613" t="s">
        <v>15</v>
      </c>
      <c r="E613" s="2"/>
      <c r="F613" s="2">
        <v>5</v>
      </c>
      <c r="G613" s="29">
        <f t="shared" si="10"/>
        <v>-9.9475983006414026E-14</v>
      </c>
      <c r="O613" s="5"/>
    </row>
    <row r="614" spans="1:15">
      <c r="A614" s="81">
        <v>44926</v>
      </c>
      <c r="B614" s="421" t="s">
        <v>10</v>
      </c>
      <c r="C614" s="421" t="s">
        <v>11</v>
      </c>
      <c r="D614" t="s">
        <v>12</v>
      </c>
      <c r="E614" s="2">
        <v>423.7</v>
      </c>
      <c r="G614" s="29">
        <f>+G613+E614-F614</f>
        <v>423.69999999999987</v>
      </c>
      <c r="H614" s="28">
        <f>E614-F618</f>
        <v>60</v>
      </c>
      <c r="L614" s="28"/>
    </row>
    <row r="615" spans="1:15">
      <c r="A615" s="70"/>
      <c r="B615" s="422"/>
      <c r="C615" s="422"/>
      <c r="D615" t="s">
        <v>13</v>
      </c>
      <c r="E615" s="2">
        <v>8.6</v>
      </c>
      <c r="G615" s="29">
        <f>+G614+E615-F615</f>
        <v>432.2999999999999</v>
      </c>
      <c r="H615" s="28">
        <f>E615-F619</f>
        <v>4.1999999999999993</v>
      </c>
      <c r="L615" s="28"/>
    </row>
    <row r="616" spans="1:15">
      <c r="A616" s="70"/>
      <c r="B616" s="422"/>
      <c r="C616" s="422"/>
      <c r="D616" t="s">
        <v>14</v>
      </c>
      <c r="E616" s="2">
        <v>60</v>
      </c>
      <c r="G616" s="29">
        <f>+G615+E616-F616</f>
        <v>492.2999999999999</v>
      </c>
      <c r="L616" s="28"/>
    </row>
    <row r="617" spans="1:15">
      <c r="A617" s="70"/>
      <c r="B617" s="422"/>
      <c r="C617" s="422"/>
      <c r="D617" t="s">
        <v>15</v>
      </c>
      <c r="E617" s="2">
        <v>5</v>
      </c>
      <c r="G617" s="29">
        <f>+G616+E617-F617</f>
        <v>497.2999999999999</v>
      </c>
      <c r="L617" s="28"/>
    </row>
    <row r="618" spans="1:15">
      <c r="A618" s="3">
        <v>44992</v>
      </c>
      <c r="B618" s="422">
        <v>26487</v>
      </c>
      <c r="C618" s="422" t="s">
        <v>11</v>
      </c>
      <c r="D618" t="s">
        <v>12</v>
      </c>
      <c r="E618" s="2"/>
      <c r="F618" s="2">
        <v>363.7</v>
      </c>
      <c r="G618" s="29">
        <f t="shared" ref="G618:G679" si="11">+G617+E618-F618</f>
        <v>133.59999999999991</v>
      </c>
      <c r="L618" s="28"/>
    </row>
    <row r="619" spans="1:15">
      <c r="A619" s="3">
        <v>44992</v>
      </c>
      <c r="B619" s="422">
        <v>26487</v>
      </c>
      <c r="C619" s="422" t="s">
        <v>11</v>
      </c>
      <c r="D619" t="s">
        <v>13</v>
      </c>
      <c r="E619" s="2"/>
      <c r="F619" s="2">
        <v>4.4000000000000004</v>
      </c>
      <c r="G619" s="29">
        <f t="shared" si="11"/>
        <v>129.1999999999999</v>
      </c>
      <c r="L619" s="28"/>
    </row>
    <row r="620" spans="1:15">
      <c r="A620" s="3">
        <v>44992</v>
      </c>
      <c r="B620" s="422">
        <v>26487</v>
      </c>
      <c r="C620" s="422" t="s">
        <v>11</v>
      </c>
      <c r="D620" t="s">
        <v>14</v>
      </c>
      <c r="E620" s="2"/>
      <c r="F620" s="2">
        <v>60</v>
      </c>
      <c r="G620" s="29">
        <f t="shared" si="11"/>
        <v>69.199999999999903</v>
      </c>
      <c r="L620" s="28"/>
    </row>
    <row r="621" spans="1:15">
      <c r="A621" s="3">
        <v>44992</v>
      </c>
      <c r="B621" s="422">
        <v>26487</v>
      </c>
      <c r="C621" s="422" t="s">
        <v>11</v>
      </c>
      <c r="D621" t="s">
        <v>15</v>
      </c>
      <c r="E621" s="2"/>
      <c r="F621" s="2">
        <v>5</v>
      </c>
      <c r="G621" s="29">
        <f t="shared" si="11"/>
        <v>64.199999999999903</v>
      </c>
      <c r="J621" s="205" t="s">
        <v>541</v>
      </c>
      <c r="K621" s="206" t="s">
        <v>542</v>
      </c>
      <c r="L621" s="28"/>
    </row>
    <row r="622" spans="1:15">
      <c r="A622" s="3">
        <v>44992</v>
      </c>
      <c r="B622" s="422" t="s">
        <v>543</v>
      </c>
      <c r="C622" s="422" t="s">
        <v>11</v>
      </c>
      <c r="D622" t="s">
        <v>12</v>
      </c>
      <c r="E622" s="2"/>
      <c r="F622" s="2">
        <v>60</v>
      </c>
      <c r="G622" s="29">
        <f t="shared" si="11"/>
        <v>4.1999999999999034</v>
      </c>
      <c r="L622" s="28"/>
    </row>
    <row r="623" spans="1:15">
      <c r="A623" s="3">
        <v>44992</v>
      </c>
      <c r="B623" s="422" t="s">
        <v>543</v>
      </c>
      <c r="C623" s="422" t="s">
        <v>11</v>
      </c>
      <c r="D623" t="s">
        <v>13</v>
      </c>
      <c r="E623" s="2"/>
      <c r="F623" s="2">
        <v>4.2</v>
      </c>
      <c r="G623" s="29">
        <f t="shared" si="11"/>
        <v>-9.681144774731365E-14</v>
      </c>
      <c r="L623" s="28"/>
    </row>
    <row r="624" spans="1:15">
      <c r="A624" s="81">
        <v>44926</v>
      </c>
      <c r="B624" s="421" t="s">
        <v>10</v>
      </c>
      <c r="C624" s="421" t="s">
        <v>17</v>
      </c>
      <c r="D624" t="s">
        <v>12</v>
      </c>
      <c r="E624" s="2">
        <v>502.2</v>
      </c>
      <c r="G624" s="29">
        <f t="shared" si="11"/>
        <v>502.19999999999987</v>
      </c>
      <c r="L624" s="28"/>
    </row>
    <row r="625" spans="1:11">
      <c r="A625" s="70"/>
      <c r="B625" s="422"/>
      <c r="C625" s="422"/>
      <c r="D625" t="s">
        <v>13</v>
      </c>
      <c r="E625" s="2">
        <v>7.7</v>
      </c>
      <c r="G625" s="29">
        <f t="shared" si="11"/>
        <v>509.89999999999986</v>
      </c>
    </row>
    <row r="626" spans="1:11">
      <c r="A626" s="70"/>
      <c r="B626" s="422"/>
      <c r="C626" s="422"/>
      <c r="D626" t="s">
        <v>14</v>
      </c>
      <c r="E626" s="2">
        <v>56</v>
      </c>
      <c r="G626" s="29">
        <f t="shared" si="11"/>
        <v>565.89999999999986</v>
      </c>
    </row>
    <row r="627" spans="1:11">
      <c r="A627" s="70"/>
      <c r="B627" s="422"/>
      <c r="C627" s="422"/>
      <c r="D627" t="s">
        <v>15</v>
      </c>
      <c r="E627" s="2">
        <v>5</v>
      </c>
      <c r="G627" s="29">
        <f t="shared" si="11"/>
        <v>570.89999999999986</v>
      </c>
    </row>
    <row r="628" spans="1:11">
      <c r="A628" s="3">
        <v>44992</v>
      </c>
      <c r="B628" s="422">
        <v>26487</v>
      </c>
      <c r="C628" s="422" t="s">
        <v>17</v>
      </c>
      <c r="D628" t="s">
        <v>14</v>
      </c>
      <c r="F628" s="2">
        <v>56</v>
      </c>
      <c r="G628" s="29">
        <f t="shared" si="11"/>
        <v>514.89999999999986</v>
      </c>
      <c r="J628" s="205" t="s">
        <v>541</v>
      </c>
      <c r="K628" s="206" t="s">
        <v>542</v>
      </c>
    </row>
    <row r="629" spans="1:11">
      <c r="A629" s="3">
        <v>44992</v>
      </c>
      <c r="B629" s="422">
        <v>26487</v>
      </c>
      <c r="C629" s="422" t="s">
        <v>17</v>
      </c>
      <c r="D629" t="s">
        <v>15</v>
      </c>
      <c r="F629" s="2">
        <v>5</v>
      </c>
      <c r="G629" s="29">
        <f t="shared" si="11"/>
        <v>509.89999999999986</v>
      </c>
    </row>
    <row r="630" spans="1:11">
      <c r="A630" s="3">
        <v>45008</v>
      </c>
      <c r="B630" s="422">
        <v>26621</v>
      </c>
      <c r="C630" s="422" t="s">
        <v>17</v>
      </c>
      <c r="D630" t="s">
        <v>12</v>
      </c>
      <c r="F630" s="2">
        <v>502.2</v>
      </c>
      <c r="G630" s="29">
        <f t="shared" si="11"/>
        <v>7.6999999999998749</v>
      </c>
    </row>
    <row r="631" spans="1:11">
      <c r="A631" s="3">
        <v>45008</v>
      </c>
      <c r="B631" s="422">
        <v>26621</v>
      </c>
      <c r="C631" s="422" t="s">
        <v>17</v>
      </c>
      <c r="D631" t="s">
        <v>13</v>
      </c>
      <c r="F631" s="2">
        <v>7.7</v>
      </c>
      <c r="G631" s="29">
        <f t="shared" si="11"/>
        <v>-1.2523315717771766E-13</v>
      </c>
      <c r="I631">
        <v>508.1</v>
      </c>
    </row>
    <row r="632" spans="1:11">
      <c r="A632" s="81">
        <v>44926</v>
      </c>
      <c r="B632" s="421" t="s">
        <v>10</v>
      </c>
      <c r="C632" s="421" t="s">
        <v>18</v>
      </c>
      <c r="D632" t="s">
        <v>12</v>
      </c>
      <c r="E632" s="28">
        <v>431.3</v>
      </c>
      <c r="G632" s="29">
        <f t="shared" si="11"/>
        <v>431.2999999999999</v>
      </c>
      <c r="I632">
        <v>256.2</v>
      </c>
    </row>
    <row r="633" spans="1:11">
      <c r="A633" s="70"/>
      <c r="B633" s="422"/>
      <c r="C633" s="422"/>
      <c r="D633" t="s">
        <v>13</v>
      </c>
      <c r="E633" s="28">
        <v>11.8</v>
      </c>
      <c r="G633" s="29">
        <f t="shared" si="11"/>
        <v>443.09999999999991</v>
      </c>
    </row>
    <row r="634" spans="1:11">
      <c r="A634" s="70"/>
      <c r="B634" s="422"/>
      <c r="C634" s="422"/>
      <c r="D634" t="s">
        <v>14</v>
      </c>
      <c r="E634" s="28">
        <v>60</v>
      </c>
      <c r="G634" s="29">
        <f t="shared" si="11"/>
        <v>503.09999999999991</v>
      </c>
    </row>
    <row r="635" spans="1:11">
      <c r="A635" s="70"/>
      <c r="B635" s="422"/>
      <c r="C635" s="422"/>
      <c r="D635" t="s">
        <v>15</v>
      </c>
      <c r="E635" s="28">
        <v>5</v>
      </c>
      <c r="G635" s="29">
        <f t="shared" si="11"/>
        <v>508.09999999999991</v>
      </c>
    </row>
    <row r="636" spans="1:11">
      <c r="A636" s="3">
        <v>45063</v>
      </c>
      <c r="B636" s="422">
        <v>26865</v>
      </c>
      <c r="C636" s="422" t="s">
        <v>18</v>
      </c>
      <c r="D636" t="s">
        <v>12</v>
      </c>
      <c r="F636" s="28">
        <v>431.3</v>
      </c>
      <c r="G636" s="29">
        <f t="shared" si="11"/>
        <v>76.799999999999898</v>
      </c>
    </row>
    <row r="637" spans="1:11">
      <c r="A637" s="3">
        <v>45063</v>
      </c>
      <c r="B637" s="422">
        <v>26865</v>
      </c>
      <c r="C637" s="422" t="s">
        <v>18</v>
      </c>
      <c r="D637" t="s">
        <v>13</v>
      </c>
      <c r="F637" s="28">
        <v>11.8</v>
      </c>
      <c r="G637" s="29">
        <f t="shared" si="11"/>
        <v>64.999999999999901</v>
      </c>
    </row>
    <row r="638" spans="1:11">
      <c r="A638" s="3">
        <v>45063</v>
      </c>
      <c r="B638" s="422">
        <v>26865</v>
      </c>
      <c r="C638" s="422" t="s">
        <v>18</v>
      </c>
      <c r="D638" t="s">
        <v>14</v>
      </c>
      <c r="F638" s="28">
        <v>60</v>
      </c>
      <c r="G638" s="29">
        <f t="shared" si="11"/>
        <v>4.9999999999999005</v>
      </c>
    </row>
    <row r="639" spans="1:11">
      <c r="A639" s="3">
        <v>45063</v>
      </c>
      <c r="B639" s="422">
        <v>26865</v>
      </c>
      <c r="C639" s="422" t="s">
        <v>18</v>
      </c>
      <c r="D639" t="s">
        <v>15</v>
      </c>
      <c r="F639" s="28">
        <v>5</v>
      </c>
      <c r="G639" s="29">
        <f t="shared" si="11"/>
        <v>-9.9475983006414026E-14</v>
      </c>
    </row>
    <row r="640" spans="1:11">
      <c r="A640" s="81">
        <v>45046</v>
      </c>
      <c r="B640" s="421" t="s">
        <v>10</v>
      </c>
      <c r="C640" s="421" t="s">
        <v>19</v>
      </c>
      <c r="D640" t="s">
        <v>12</v>
      </c>
      <c r="E640" s="207">
        <v>451.2</v>
      </c>
      <c r="G640" s="29">
        <f t="shared" si="11"/>
        <v>451.19999999999987</v>
      </c>
    </row>
    <row r="641" spans="1:17">
      <c r="A641" s="70"/>
      <c r="B641" s="422"/>
      <c r="C641" s="422"/>
      <c r="D641" t="s">
        <v>13</v>
      </c>
      <c r="E641" s="207">
        <v>3.3</v>
      </c>
      <c r="G641" s="29">
        <f t="shared" si="11"/>
        <v>454.49999999999989</v>
      </c>
      <c r="K641" s="421" t="s">
        <v>19</v>
      </c>
      <c r="L641" t="s">
        <v>12</v>
      </c>
      <c r="M641" s="207">
        <v>451.2</v>
      </c>
      <c r="O641" s="440" t="s">
        <v>544</v>
      </c>
      <c r="P641" s="440"/>
      <c r="Q641" s="440"/>
    </row>
    <row r="642" spans="1:17">
      <c r="A642" s="70"/>
      <c r="B642" s="422"/>
      <c r="C642" s="422"/>
      <c r="D642" t="s">
        <v>14</v>
      </c>
      <c r="E642" s="207">
        <v>60</v>
      </c>
      <c r="G642" s="29">
        <f t="shared" si="11"/>
        <v>514.49999999999989</v>
      </c>
      <c r="K642" s="422"/>
      <c r="L642" t="s">
        <v>13</v>
      </c>
      <c r="M642" s="207">
        <v>3.3</v>
      </c>
      <c r="O642" s="421" t="s">
        <v>19</v>
      </c>
      <c r="P642" t="s">
        <v>12</v>
      </c>
      <c r="Q642" s="207">
        <v>172.3</v>
      </c>
    </row>
    <row r="643" spans="1:17">
      <c r="A643" s="70"/>
      <c r="B643" s="422"/>
      <c r="C643" s="422"/>
      <c r="D643" t="s">
        <v>15</v>
      </c>
      <c r="E643" s="207">
        <v>5</v>
      </c>
      <c r="G643" s="29">
        <f t="shared" si="11"/>
        <v>519.49999999999989</v>
      </c>
      <c r="K643" s="422"/>
      <c r="L643" t="s">
        <v>14</v>
      </c>
      <c r="M643" s="207">
        <v>60</v>
      </c>
      <c r="O643" s="422"/>
      <c r="P643" t="s">
        <v>13</v>
      </c>
      <c r="Q643" s="207">
        <v>24.6</v>
      </c>
    </row>
    <row r="644" spans="1:17">
      <c r="A644" s="70">
        <v>45110</v>
      </c>
      <c r="B644" s="422">
        <v>27027</v>
      </c>
      <c r="C644" s="422" t="s">
        <v>19</v>
      </c>
      <c r="D644" t="s">
        <v>12</v>
      </c>
      <c r="E644" s="207"/>
      <c r="F644" s="2">
        <v>451.2</v>
      </c>
      <c r="G644" s="29">
        <f t="shared" si="11"/>
        <v>68.299999999999898</v>
      </c>
      <c r="K644" s="422"/>
      <c r="M644" s="207"/>
      <c r="O644" s="422"/>
      <c r="Q644" s="207"/>
    </row>
    <row r="645" spans="1:17">
      <c r="A645" s="70">
        <v>45110</v>
      </c>
      <c r="B645" s="422">
        <v>27027</v>
      </c>
      <c r="C645" s="422" t="s">
        <v>19</v>
      </c>
      <c r="D645" t="s">
        <v>13</v>
      </c>
      <c r="E645" s="207"/>
      <c r="F645" s="2">
        <v>3.3</v>
      </c>
      <c r="G645" s="29">
        <f t="shared" si="11"/>
        <v>64.999999999999901</v>
      </c>
      <c r="K645" s="422"/>
      <c r="M645" s="207"/>
      <c r="O645" s="422"/>
      <c r="Q645" s="207"/>
    </row>
    <row r="646" spans="1:17">
      <c r="A646" s="70">
        <v>45110</v>
      </c>
      <c r="B646" s="422">
        <v>27027</v>
      </c>
      <c r="C646" s="422" t="s">
        <v>19</v>
      </c>
      <c r="D646" t="s">
        <v>14</v>
      </c>
      <c r="E646" s="207"/>
      <c r="F646" s="2">
        <v>60</v>
      </c>
      <c r="G646" s="29">
        <f t="shared" si="11"/>
        <v>4.9999999999999005</v>
      </c>
      <c r="K646" s="422"/>
      <c r="M646" s="207"/>
      <c r="O646" s="422"/>
      <c r="Q646" s="207"/>
    </row>
    <row r="647" spans="1:17">
      <c r="A647" s="70">
        <v>45110</v>
      </c>
      <c r="B647" s="422">
        <v>27027</v>
      </c>
      <c r="C647" s="422" t="s">
        <v>19</v>
      </c>
      <c r="D647" t="s">
        <v>15</v>
      </c>
      <c r="E647" s="207"/>
      <c r="F647" s="2">
        <v>5</v>
      </c>
      <c r="G647" s="29">
        <f t="shared" si="11"/>
        <v>-9.9475983006414026E-14</v>
      </c>
      <c r="K647" s="422"/>
      <c r="M647" s="207"/>
      <c r="O647" s="422"/>
      <c r="Q647" s="207"/>
    </row>
    <row r="648" spans="1:17">
      <c r="A648" s="81">
        <v>45077</v>
      </c>
      <c r="B648" s="421" t="s">
        <v>10</v>
      </c>
      <c r="C648" s="421" t="s">
        <v>20</v>
      </c>
      <c r="D648" t="s">
        <v>12</v>
      </c>
      <c r="E648" s="2">
        <v>417.2</v>
      </c>
      <c r="G648" s="29">
        <f t="shared" si="11"/>
        <v>417.19999999999987</v>
      </c>
      <c r="K648" s="422"/>
      <c r="L648" t="s">
        <v>15</v>
      </c>
      <c r="M648" s="207">
        <v>5</v>
      </c>
      <c r="O648" s="422"/>
      <c r="P648" t="s">
        <v>14</v>
      </c>
      <c r="Q648" s="207">
        <v>60</v>
      </c>
    </row>
    <row r="649" spans="1:17">
      <c r="A649" s="70"/>
      <c r="B649" s="422"/>
      <c r="C649" s="422"/>
      <c r="D649" t="s">
        <v>13</v>
      </c>
      <c r="E649" s="2">
        <v>13.8</v>
      </c>
      <c r="G649" s="29">
        <f t="shared" si="11"/>
        <v>430.99999999999989</v>
      </c>
      <c r="K649" s="421" t="s">
        <v>20</v>
      </c>
      <c r="L649" t="s">
        <v>12</v>
      </c>
      <c r="M649" s="2">
        <v>417.2</v>
      </c>
      <c r="O649" s="422"/>
      <c r="P649" t="s">
        <v>15</v>
      </c>
      <c r="Q649" s="207">
        <v>5</v>
      </c>
    </row>
    <row r="650" spans="1:17">
      <c r="A650" s="70"/>
      <c r="B650" s="422"/>
      <c r="C650" s="422"/>
      <c r="D650" t="s">
        <v>14</v>
      </c>
      <c r="E650" s="196">
        <v>60</v>
      </c>
      <c r="G650" s="29">
        <f t="shared" si="11"/>
        <v>490.99999999999989</v>
      </c>
      <c r="K650" s="422"/>
      <c r="L650" t="s">
        <v>13</v>
      </c>
      <c r="M650" s="2">
        <v>13.8</v>
      </c>
      <c r="O650" s="421" t="s">
        <v>20</v>
      </c>
      <c r="P650" t="s">
        <v>12</v>
      </c>
      <c r="Q650" s="207">
        <v>159.30000000000001</v>
      </c>
    </row>
    <row r="651" spans="1:17">
      <c r="A651" s="70"/>
      <c r="B651" s="422"/>
      <c r="C651" s="422"/>
      <c r="D651" t="s">
        <v>15</v>
      </c>
      <c r="E651" s="196">
        <v>5</v>
      </c>
      <c r="G651" s="29">
        <f t="shared" si="11"/>
        <v>495.99999999999989</v>
      </c>
      <c r="K651" s="422"/>
      <c r="L651" t="s">
        <v>14</v>
      </c>
      <c r="M651" s="196">
        <v>60</v>
      </c>
      <c r="O651" s="422"/>
      <c r="P651" t="s">
        <v>13</v>
      </c>
      <c r="Q651" s="207">
        <v>18.899999999999999</v>
      </c>
    </row>
    <row r="652" spans="1:17">
      <c r="B652" s="422"/>
      <c r="C652" s="422"/>
      <c r="D652" t="s">
        <v>358</v>
      </c>
      <c r="E652" s="160">
        <v>10</v>
      </c>
      <c r="G652" s="29">
        <f t="shared" si="11"/>
        <v>505.99999999999989</v>
      </c>
      <c r="K652" s="422"/>
      <c r="L652" t="s">
        <v>15</v>
      </c>
      <c r="M652" s="196">
        <v>5</v>
      </c>
      <c r="O652" s="422"/>
      <c r="P652" t="s">
        <v>14</v>
      </c>
      <c r="Q652" s="207">
        <v>60</v>
      </c>
    </row>
    <row r="653" spans="1:17">
      <c r="A653" s="3">
        <v>45110</v>
      </c>
      <c r="B653" s="422">
        <v>27027</v>
      </c>
      <c r="C653" s="422" t="s">
        <v>20</v>
      </c>
      <c r="D653" t="s">
        <v>12</v>
      </c>
      <c r="F653" s="2">
        <v>417.2</v>
      </c>
      <c r="G653" s="29">
        <f t="shared" si="11"/>
        <v>88.799999999999898</v>
      </c>
      <c r="K653" s="422"/>
      <c r="L653" t="s">
        <v>358</v>
      </c>
      <c r="M653" s="160">
        <v>10</v>
      </c>
      <c r="O653" s="422"/>
      <c r="P653" t="s">
        <v>15</v>
      </c>
      <c r="Q653" s="207">
        <v>5</v>
      </c>
    </row>
    <row r="654" spans="1:17">
      <c r="A654" s="3">
        <v>45110</v>
      </c>
      <c r="B654" s="422">
        <v>27027</v>
      </c>
      <c r="C654" s="422" t="s">
        <v>20</v>
      </c>
      <c r="D654" t="s">
        <v>13</v>
      </c>
      <c r="F654" s="2">
        <v>13.8</v>
      </c>
      <c r="G654" s="29">
        <f t="shared" si="11"/>
        <v>74.999999999999901</v>
      </c>
      <c r="M654" s="28">
        <f>SUM(M641:M653)</f>
        <v>1025.5</v>
      </c>
      <c r="O654" s="422"/>
      <c r="P654" s="207" t="s">
        <v>95</v>
      </c>
      <c r="Q654" s="5">
        <v>10</v>
      </c>
    </row>
    <row r="655" spans="1:17">
      <c r="A655" s="3">
        <v>45110</v>
      </c>
      <c r="B655" s="422">
        <v>27027</v>
      </c>
      <c r="C655" s="422" t="s">
        <v>20</v>
      </c>
      <c r="D655" t="s">
        <v>14</v>
      </c>
      <c r="F655" s="2">
        <v>60</v>
      </c>
      <c r="G655" s="29">
        <f t="shared" si="11"/>
        <v>14.999999999999901</v>
      </c>
      <c r="Q655" s="74">
        <f>SUM(Q642:Q654)</f>
        <v>515.09999999999991</v>
      </c>
    </row>
    <row r="656" spans="1:17">
      <c r="A656" s="3">
        <v>45110</v>
      </c>
      <c r="B656" s="422">
        <v>27027</v>
      </c>
      <c r="C656" s="422" t="s">
        <v>20</v>
      </c>
      <c r="D656" t="s">
        <v>15</v>
      </c>
      <c r="F656" s="2">
        <v>5</v>
      </c>
      <c r="G656" s="29">
        <f t="shared" si="11"/>
        <v>9.9999999999999005</v>
      </c>
    </row>
    <row r="657" spans="1:16">
      <c r="A657" s="3">
        <v>45110</v>
      </c>
      <c r="B657" s="422">
        <v>27027</v>
      </c>
      <c r="C657" s="422" t="s">
        <v>20</v>
      </c>
      <c r="D657" t="s">
        <v>358</v>
      </c>
      <c r="F657" s="2">
        <v>10</v>
      </c>
      <c r="G657" s="29">
        <f t="shared" si="11"/>
        <v>-9.9475983006414026E-14</v>
      </c>
    </row>
    <row r="658" spans="1:16">
      <c r="A658" s="31">
        <v>45107</v>
      </c>
      <c r="B658" s="421" t="s">
        <v>10</v>
      </c>
      <c r="C658" s="421" t="s">
        <v>21</v>
      </c>
      <c r="D658" t="s">
        <v>12</v>
      </c>
      <c r="E658" s="2">
        <v>425</v>
      </c>
      <c r="G658" s="29">
        <f t="shared" si="11"/>
        <v>424.99999999999989</v>
      </c>
      <c r="N658" s="28">
        <f>M654+Q655</f>
        <v>1540.6</v>
      </c>
    </row>
    <row r="659" spans="1:16">
      <c r="B659" s="422"/>
      <c r="C659" s="422"/>
      <c r="D659" t="s">
        <v>13</v>
      </c>
      <c r="E659" s="2">
        <v>9.5</v>
      </c>
      <c r="G659" s="29">
        <f t="shared" si="11"/>
        <v>434.49999999999989</v>
      </c>
      <c r="P659">
        <v>1550</v>
      </c>
    </row>
    <row r="660" spans="1:16">
      <c r="B660" s="422"/>
      <c r="C660" s="422"/>
      <c r="D660" t="s">
        <v>14</v>
      </c>
      <c r="E660" s="2">
        <v>60</v>
      </c>
      <c r="G660" s="29">
        <f t="shared" si="11"/>
        <v>494.49999999999989</v>
      </c>
      <c r="P660" s="28">
        <f>P659-N658</f>
        <v>9.4000000000000909</v>
      </c>
    </row>
    <row r="661" spans="1:16">
      <c r="B661" s="422"/>
      <c r="C661" s="422"/>
      <c r="D661" t="s">
        <v>15</v>
      </c>
      <c r="E661" s="2">
        <v>5</v>
      </c>
      <c r="G661" s="29">
        <f t="shared" si="11"/>
        <v>499.49999999999989</v>
      </c>
    </row>
    <row r="662" spans="1:16">
      <c r="A662" s="3">
        <v>45175</v>
      </c>
      <c r="B662" s="422">
        <v>27411</v>
      </c>
      <c r="C662" s="422" t="s">
        <v>21</v>
      </c>
      <c r="D662" t="s">
        <v>12</v>
      </c>
      <c r="E662" s="2"/>
      <c r="F662" s="2">
        <v>425</v>
      </c>
      <c r="G662" s="29">
        <f t="shared" si="11"/>
        <v>74.499999999999886</v>
      </c>
    </row>
    <row r="663" spans="1:16">
      <c r="A663" s="3">
        <v>45175</v>
      </c>
      <c r="B663" s="422">
        <v>27411</v>
      </c>
      <c r="C663" s="422" t="s">
        <v>21</v>
      </c>
      <c r="D663" t="s">
        <v>13</v>
      </c>
      <c r="E663" s="2"/>
      <c r="F663" s="2">
        <v>9.5</v>
      </c>
      <c r="G663" s="29">
        <f t="shared" si="11"/>
        <v>64.999999999999886</v>
      </c>
    </row>
    <row r="664" spans="1:16">
      <c r="A664" s="3">
        <v>45175</v>
      </c>
      <c r="B664" s="422">
        <v>27411</v>
      </c>
      <c r="C664" s="422" t="s">
        <v>21</v>
      </c>
      <c r="D664" t="s">
        <v>14</v>
      </c>
      <c r="E664" s="2"/>
      <c r="F664" s="2">
        <v>60</v>
      </c>
      <c r="G664" s="29">
        <f t="shared" si="11"/>
        <v>4.9999999999998863</v>
      </c>
    </row>
    <row r="665" spans="1:16">
      <c r="A665" s="3">
        <v>45175</v>
      </c>
      <c r="B665" s="422">
        <v>27411</v>
      </c>
      <c r="C665" s="422" t="s">
        <v>21</v>
      </c>
      <c r="D665" t="s">
        <v>15</v>
      </c>
      <c r="E665" s="2"/>
      <c r="F665" s="2">
        <v>5</v>
      </c>
      <c r="G665" s="29">
        <f t="shared" si="11"/>
        <v>-1.1368683772161603E-13</v>
      </c>
    </row>
    <row r="666" spans="1:16">
      <c r="A666" s="81">
        <v>45138</v>
      </c>
      <c r="B666" s="421" t="s">
        <v>10</v>
      </c>
      <c r="C666" s="421" t="s">
        <v>22</v>
      </c>
      <c r="D666" t="s">
        <v>12</v>
      </c>
      <c r="E666" s="207">
        <v>400.3</v>
      </c>
      <c r="G666" s="29">
        <f t="shared" si="11"/>
        <v>400.2999999999999</v>
      </c>
    </row>
    <row r="667" spans="1:16">
      <c r="A667" s="70"/>
      <c r="B667" s="422"/>
      <c r="C667" s="422"/>
      <c r="D667" t="s">
        <v>13</v>
      </c>
      <c r="E667" s="207">
        <v>5.5</v>
      </c>
      <c r="G667" s="29">
        <f t="shared" si="11"/>
        <v>405.7999999999999</v>
      </c>
      <c r="J667" s="421"/>
      <c r="L667" s="2"/>
    </row>
    <row r="668" spans="1:16">
      <c r="A668" s="70"/>
      <c r="B668" s="422"/>
      <c r="C668" s="422"/>
      <c r="D668" t="s">
        <v>14</v>
      </c>
      <c r="E668" s="207">
        <v>60</v>
      </c>
      <c r="G668" s="29">
        <f t="shared" si="11"/>
        <v>465.7999999999999</v>
      </c>
      <c r="I668" s="421"/>
      <c r="K668" s="207"/>
      <c r="L668" s="2"/>
    </row>
    <row r="669" spans="1:16">
      <c r="A669" s="70"/>
      <c r="B669" s="422"/>
      <c r="C669" s="422"/>
      <c r="D669" t="s">
        <v>15</v>
      </c>
      <c r="E669" s="207">
        <v>5</v>
      </c>
      <c r="G669" s="29">
        <f t="shared" si="11"/>
        <v>470.7999999999999</v>
      </c>
      <c r="I669" s="421"/>
      <c r="K669" s="207"/>
      <c r="L669" s="2"/>
    </row>
    <row r="670" spans="1:16">
      <c r="A670" s="3">
        <v>45175</v>
      </c>
      <c r="B670" s="422">
        <v>27411</v>
      </c>
      <c r="C670" s="422" t="s">
        <v>22</v>
      </c>
      <c r="D670" t="s">
        <v>12</v>
      </c>
      <c r="E670" s="207"/>
      <c r="F670" s="207">
        <v>400.3</v>
      </c>
      <c r="G670" s="29">
        <f t="shared" si="11"/>
        <v>70.499999999999886</v>
      </c>
      <c r="I670" s="422"/>
      <c r="K670" s="207"/>
      <c r="L670" s="2"/>
    </row>
    <row r="671" spans="1:16">
      <c r="A671" s="3">
        <v>45175</v>
      </c>
      <c r="B671" s="422">
        <v>27411</v>
      </c>
      <c r="C671" s="422" t="s">
        <v>22</v>
      </c>
      <c r="D671" t="s">
        <v>13</v>
      </c>
      <c r="E671" s="207"/>
      <c r="F671" s="207">
        <v>5.5</v>
      </c>
      <c r="G671" s="29">
        <f t="shared" si="11"/>
        <v>64.999999999999886</v>
      </c>
      <c r="I671" s="422"/>
      <c r="K671" s="207"/>
      <c r="L671" s="2"/>
    </row>
    <row r="672" spans="1:16">
      <c r="A672" s="3">
        <v>45175</v>
      </c>
      <c r="B672" s="422">
        <v>27411</v>
      </c>
      <c r="C672" s="422" t="s">
        <v>22</v>
      </c>
      <c r="D672" t="s">
        <v>14</v>
      </c>
      <c r="E672" s="207"/>
      <c r="F672" s="207">
        <v>60</v>
      </c>
      <c r="G672" s="29">
        <f t="shared" si="11"/>
        <v>4.9999999999998863</v>
      </c>
      <c r="J672" s="422"/>
      <c r="L672" s="2"/>
    </row>
    <row r="673" spans="1:12">
      <c r="A673" s="3">
        <v>45175</v>
      </c>
      <c r="B673" s="422">
        <v>27411</v>
      </c>
      <c r="C673" s="422" t="s">
        <v>22</v>
      </c>
      <c r="D673" t="s">
        <v>15</v>
      </c>
      <c r="E673" s="207"/>
      <c r="F673" s="207">
        <v>5</v>
      </c>
      <c r="G673" s="29">
        <f t="shared" si="11"/>
        <v>-1.1368683772161603E-13</v>
      </c>
      <c r="J673" s="422"/>
      <c r="L673" s="2"/>
    </row>
    <row r="674" spans="1:12">
      <c r="A674" s="81">
        <v>45169</v>
      </c>
      <c r="B674" s="421" t="s">
        <v>10</v>
      </c>
      <c r="C674" s="421" t="s">
        <v>23</v>
      </c>
      <c r="D674" t="s">
        <v>12</v>
      </c>
      <c r="E674" s="207">
        <v>382.9</v>
      </c>
      <c r="G674" s="29">
        <f t="shared" si="11"/>
        <v>382.89999999999986</v>
      </c>
      <c r="J674" s="422"/>
      <c r="L674" s="2"/>
    </row>
    <row r="675" spans="1:12">
      <c r="A675" s="70"/>
      <c r="B675" s="422"/>
      <c r="C675" s="422"/>
      <c r="D675" t="s">
        <v>13</v>
      </c>
      <c r="E675" s="207">
        <v>11.3</v>
      </c>
      <c r="G675" s="29">
        <f t="shared" si="11"/>
        <v>394.19999999999987</v>
      </c>
      <c r="J675" s="422"/>
      <c r="L675" s="2"/>
    </row>
    <row r="676" spans="1:12">
      <c r="A676" s="70"/>
      <c r="B676" s="422"/>
      <c r="C676" s="422"/>
      <c r="D676" t="s">
        <v>14</v>
      </c>
      <c r="E676" s="207">
        <v>60</v>
      </c>
      <c r="G676" s="29">
        <f t="shared" si="11"/>
        <v>454.19999999999987</v>
      </c>
      <c r="J676" s="422"/>
      <c r="L676" s="2"/>
    </row>
    <row r="677" spans="1:12">
      <c r="A677" s="70"/>
      <c r="B677" s="422"/>
      <c r="C677" s="422"/>
      <c r="D677" t="s">
        <v>15</v>
      </c>
      <c r="E677" s="207">
        <v>5</v>
      </c>
      <c r="G677" s="29">
        <f t="shared" si="11"/>
        <v>459.19999999999987</v>
      </c>
      <c r="J677" s="422"/>
      <c r="L677" s="2"/>
    </row>
    <row r="678" spans="1:12">
      <c r="A678" s="3">
        <v>45201</v>
      </c>
      <c r="B678" s="422">
        <v>27554</v>
      </c>
      <c r="C678" s="422" t="s">
        <v>22</v>
      </c>
      <c r="D678" t="s">
        <v>12</v>
      </c>
      <c r="F678" s="207">
        <v>382.9</v>
      </c>
      <c r="G678" s="29">
        <f t="shared" si="11"/>
        <v>76.299999999999898</v>
      </c>
      <c r="J678" s="421"/>
      <c r="L678" s="207"/>
    </row>
    <row r="679" spans="1:12">
      <c r="A679" s="3">
        <v>45201</v>
      </c>
      <c r="B679" s="422">
        <v>27554</v>
      </c>
      <c r="C679" s="422" t="s">
        <v>22</v>
      </c>
      <c r="D679" t="s">
        <v>13</v>
      </c>
      <c r="F679" s="207">
        <v>11.3</v>
      </c>
      <c r="G679" s="29">
        <f t="shared" si="11"/>
        <v>64.999999999999901</v>
      </c>
      <c r="J679" s="422"/>
      <c r="L679" s="207"/>
    </row>
    <row r="680" spans="1:12">
      <c r="A680" s="3">
        <v>45201</v>
      </c>
      <c r="B680" s="422">
        <v>27554</v>
      </c>
      <c r="C680" s="422" t="s">
        <v>22</v>
      </c>
      <c r="D680" t="s">
        <v>14</v>
      </c>
      <c r="F680" s="207">
        <v>60</v>
      </c>
      <c r="G680" s="29">
        <f t="shared" ref="G680:G743" si="12">+G679+E680-F680</f>
        <v>4.9999999999999005</v>
      </c>
      <c r="J680" s="422"/>
      <c r="L680" s="207"/>
    </row>
    <row r="681" spans="1:12">
      <c r="A681" s="3">
        <v>45201</v>
      </c>
      <c r="B681" s="422">
        <v>27554</v>
      </c>
      <c r="C681" s="422" t="s">
        <v>22</v>
      </c>
      <c r="D681" t="s">
        <v>15</v>
      </c>
      <c r="F681" s="207">
        <v>5</v>
      </c>
      <c r="G681" s="29">
        <f t="shared" si="12"/>
        <v>-9.9475983006414026E-14</v>
      </c>
      <c r="J681" s="422"/>
      <c r="L681" s="207"/>
    </row>
    <row r="682" spans="1:12">
      <c r="A682" s="31">
        <v>45199</v>
      </c>
      <c r="B682" s="421" t="s">
        <v>10</v>
      </c>
      <c r="C682" s="421" t="s">
        <v>41</v>
      </c>
      <c r="D682" t="s">
        <v>12</v>
      </c>
      <c r="E682" s="207">
        <v>381</v>
      </c>
      <c r="G682" s="29">
        <f t="shared" si="12"/>
        <v>380.99999999999989</v>
      </c>
      <c r="J682" s="422"/>
      <c r="L682" s="28"/>
    </row>
    <row r="683" spans="1:12">
      <c r="B683" s="422"/>
      <c r="C683" s="422"/>
      <c r="D683" t="s">
        <v>13</v>
      </c>
      <c r="E683" s="207">
        <v>9.4</v>
      </c>
      <c r="G683" s="29">
        <f t="shared" si="12"/>
        <v>390.39999999999986</v>
      </c>
      <c r="L683" s="28"/>
    </row>
    <row r="684" spans="1:12">
      <c r="B684" s="422"/>
      <c r="C684" s="422"/>
      <c r="D684" t="s">
        <v>14</v>
      </c>
      <c r="E684" s="207">
        <v>60</v>
      </c>
      <c r="G684" s="29">
        <f t="shared" si="12"/>
        <v>450.39999999999986</v>
      </c>
    </row>
    <row r="685" spans="1:12">
      <c r="B685" s="422"/>
      <c r="C685" s="422"/>
      <c r="D685" t="s">
        <v>15</v>
      </c>
      <c r="E685" s="207">
        <v>5</v>
      </c>
      <c r="G685" s="29">
        <f t="shared" si="12"/>
        <v>455.39999999999986</v>
      </c>
      <c r="J685" s="207"/>
      <c r="L685" s="28"/>
    </row>
    <row r="686" spans="1:12">
      <c r="A686" s="3">
        <v>45238</v>
      </c>
      <c r="B686" s="422">
        <v>27743</v>
      </c>
      <c r="C686" s="422" t="s">
        <v>41</v>
      </c>
      <c r="D686" t="s">
        <v>12</v>
      </c>
      <c r="F686" s="207">
        <v>381</v>
      </c>
      <c r="G686" s="29">
        <f t="shared" si="12"/>
        <v>74.399999999999864</v>
      </c>
      <c r="J686" s="207"/>
    </row>
    <row r="687" spans="1:12">
      <c r="A687" s="3">
        <v>45238</v>
      </c>
      <c r="B687" s="422">
        <v>27743</v>
      </c>
      <c r="C687" s="422" t="s">
        <v>41</v>
      </c>
      <c r="D687" t="s">
        <v>13</v>
      </c>
      <c r="F687" s="207">
        <v>9.4</v>
      </c>
      <c r="G687" s="29">
        <f t="shared" si="12"/>
        <v>64.999999999999858</v>
      </c>
      <c r="J687" s="207"/>
    </row>
    <row r="688" spans="1:12">
      <c r="A688" s="3">
        <v>45238</v>
      </c>
      <c r="B688" s="422">
        <v>27743</v>
      </c>
      <c r="C688" s="422" t="s">
        <v>41</v>
      </c>
      <c r="D688" t="s">
        <v>14</v>
      </c>
      <c r="F688" s="207">
        <v>60</v>
      </c>
      <c r="G688" s="29">
        <f t="shared" si="12"/>
        <v>4.9999999999998579</v>
      </c>
      <c r="J688" s="207"/>
    </row>
    <row r="689" spans="1:16384">
      <c r="A689" s="3">
        <v>45238</v>
      </c>
      <c r="B689" s="422">
        <v>27743</v>
      </c>
      <c r="C689" s="422" t="s">
        <v>41</v>
      </c>
      <c r="D689" t="s">
        <v>15</v>
      </c>
      <c r="F689" s="207">
        <v>5</v>
      </c>
      <c r="G689" s="29">
        <f t="shared" si="12"/>
        <v>-1.4210854715202004E-13</v>
      </c>
      <c r="J689" s="28"/>
    </row>
    <row r="690" spans="1:16384">
      <c r="A690" s="31">
        <v>45230</v>
      </c>
      <c r="B690" s="421" t="s">
        <v>10</v>
      </c>
      <c r="C690" s="421" t="s">
        <v>25</v>
      </c>
      <c r="D690" t="s">
        <v>12</v>
      </c>
      <c r="E690" s="20">
        <v>370.6</v>
      </c>
      <c r="G690" s="29">
        <f t="shared" si="12"/>
        <v>370.59999999999991</v>
      </c>
      <c r="H690" s="421"/>
    </row>
    <row r="691" spans="1:16384">
      <c r="B691" s="422"/>
      <c r="C691" s="422"/>
      <c r="D691" t="s">
        <v>13</v>
      </c>
      <c r="E691" s="20">
        <v>7.7</v>
      </c>
      <c r="G691" s="29">
        <f t="shared" si="12"/>
        <v>378.2999999999999</v>
      </c>
    </row>
    <row r="692" spans="1:16384">
      <c r="B692" s="422"/>
      <c r="C692" s="422"/>
      <c r="D692" t="s">
        <v>14</v>
      </c>
      <c r="E692" s="207">
        <v>60</v>
      </c>
      <c r="G692" s="29">
        <f t="shared" si="12"/>
        <v>438.2999999999999</v>
      </c>
    </row>
    <row r="693" spans="1:16384">
      <c r="B693" s="422"/>
      <c r="C693" s="422"/>
      <c r="D693" t="s">
        <v>15</v>
      </c>
      <c r="E693" s="207">
        <v>5</v>
      </c>
      <c r="G693" s="29">
        <f t="shared" si="12"/>
        <v>443.2999999999999</v>
      </c>
    </row>
    <row r="694" spans="1:16384">
      <c r="A694" s="3">
        <v>45271</v>
      </c>
      <c r="B694" s="422">
        <v>27941</v>
      </c>
      <c r="C694" s="422" t="s">
        <v>25</v>
      </c>
      <c r="D694" t="s">
        <v>12</v>
      </c>
      <c r="E694" s="207"/>
      <c r="F694" s="20">
        <v>370.6</v>
      </c>
      <c r="G694" s="29">
        <f>+G693+E694-F694</f>
        <v>72.699999999999875</v>
      </c>
    </row>
    <row r="695" spans="1:16384">
      <c r="A695" s="3">
        <v>45271</v>
      </c>
      <c r="B695" s="422">
        <v>27941</v>
      </c>
      <c r="C695" s="422" t="s">
        <v>25</v>
      </c>
      <c r="D695" t="s">
        <v>13</v>
      </c>
      <c r="E695" s="207"/>
      <c r="F695" s="20">
        <v>7.7</v>
      </c>
      <c r="G695" s="29">
        <f>+G694+E695-F695</f>
        <v>64.999999999999872</v>
      </c>
    </row>
    <row r="696" spans="1:16384">
      <c r="A696" s="3">
        <v>45271</v>
      </c>
      <c r="B696" s="422">
        <v>27941</v>
      </c>
      <c r="C696" s="422" t="s">
        <v>25</v>
      </c>
      <c r="D696" t="s">
        <v>14</v>
      </c>
      <c r="E696" s="207"/>
      <c r="F696" s="207">
        <v>60</v>
      </c>
      <c r="G696" s="29">
        <f>+G695+E696-F696</f>
        <v>4.9999999999998721</v>
      </c>
    </row>
    <row r="697" spans="1:16384">
      <c r="A697" s="3">
        <v>45271</v>
      </c>
      <c r="B697" s="422">
        <v>27941</v>
      </c>
      <c r="C697" s="422" t="s">
        <v>25</v>
      </c>
      <c r="D697" t="s">
        <v>15</v>
      </c>
      <c r="E697" s="3"/>
      <c r="F697" s="207">
        <v>5</v>
      </c>
      <c r="G697" s="29">
        <f>+G696+E697-F697</f>
        <v>-1.2789769243681803E-13</v>
      </c>
      <c r="H697" s="422"/>
      <c r="I697" s="3"/>
      <c r="J697" s="422"/>
      <c r="K697" s="3"/>
      <c r="L697" s="422"/>
      <c r="M697" s="3"/>
      <c r="N697" s="422"/>
      <c r="O697" s="3"/>
      <c r="P697" s="422"/>
      <c r="Q697" s="3"/>
      <c r="R697" s="422"/>
      <c r="S697" s="3"/>
      <c r="T697" s="422"/>
      <c r="U697" s="3"/>
      <c r="V697" s="422"/>
      <c r="W697" s="3"/>
      <c r="X697" s="422"/>
      <c r="Y697" s="3"/>
      <c r="Z697" s="422"/>
      <c r="AA697" s="3"/>
      <c r="AB697" s="422"/>
      <c r="AC697" s="3"/>
      <c r="AD697" s="422"/>
      <c r="AE697" s="3"/>
      <c r="AF697" s="422"/>
      <c r="AG697" s="3"/>
      <c r="AH697" s="422"/>
      <c r="AI697" s="3"/>
      <c r="AJ697" s="422"/>
      <c r="AK697" s="3"/>
      <c r="AL697" s="422"/>
      <c r="AM697" s="3"/>
      <c r="AN697" s="422"/>
      <c r="AO697" s="3"/>
      <c r="AP697" s="422"/>
      <c r="AQ697" s="3"/>
      <c r="AR697" s="422"/>
      <c r="AS697" s="3"/>
      <c r="AT697" s="422"/>
      <c r="AU697" s="3"/>
      <c r="AV697" s="422"/>
      <c r="AW697" s="3"/>
      <c r="AX697" s="422"/>
      <c r="AY697" s="3"/>
      <c r="AZ697" s="422"/>
      <c r="BA697" s="3"/>
      <c r="BB697" s="422"/>
      <c r="BC697" s="3"/>
      <c r="BD697" s="422"/>
      <c r="BE697" s="3"/>
      <c r="BF697" s="422"/>
      <c r="BG697" s="3"/>
      <c r="BH697" s="422"/>
      <c r="BI697" s="3"/>
      <c r="BJ697" s="422"/>
      <c r="BK697" s="3"/>
      <c r="BL697" s="422"/>
      <c r="BM697" s="3"/>
      <c r="BN697" s="422"/>
      <c r="BO697" s="3"/>
      <c r="BP697" s="422"/>
      <c r="BQ697" s="3"/>
      <c r="BR697" s="422"/>
      <c r="BS697" s="3"/>
      <c r="BT697" s="422"/>
      <c r="BU697" s="3"/>
      <c r="BV697" s="422"/>
      <c r="BW697" s="3"/>
      <c r="BX697" s="422"/>
      <c r="BY697" s="3"/>
      <c r="BZ697" s="422"/>
      <c r="CA697" s="3"/>
      <c r="CB697" s="422"/>
      <c r="CC697" s="3"/>
      <c r="CD697" s="422"/>
      <c r="CE697" s="3"/>
      <c r="CF697" s="422"/>
      <c r="CG697" s="3"/>
      <c r="CH697" s="422"/>
      <c r="CI697" s="3"/>
      <c r="CJ697" s="422"/>
      <c r="CK697" s="3"/>
      <c r="CL697" s="422"/>
      <c r="CM697" s="3"/>
      <c r="CN697" s="422"/>
      <c r="CO697" s="3"/>
      <c r="CP697" s="422"/>
      <c r="CQ697" s="3"/>
      <c r="CR697" s="422"/>
      <c r="CS697" s="3"/>
      <c r="CT697" s="422"/>
      <c r="CU697" s="3"/>
      <c r="CV697" s="422"/>
      <c r="CW697" s="3"/>
      <c r="CX697" s="422"/>
      <c r="CY697" s="3"/>
      <c r="CZ697" s="422"/>
      <c r="DA697" s="3"/>
      <c r="DB697" s="422"/>
      <c r="DC697" s="3"/>
      <c r="DD697" s="422"/>
      <c r="DE697" s="3"/>
      <c r="DF697" s="422"/>
      <c r="DG697" s="3"/>
      <c r="DH697" s="422"/>
      <c r="DI697" s="3"/>
      <c r="DJ697" s="422"/>
      <c r="DK697" s="3"/>
      <c r="DL697" s="422"/>
      <c r="DM697" s="3"/>
      <c r="DN697" s="422"/>
      <c r="DO697" s="3"/>
      <c r="DP697" s="422"/>
      <c r="DQ697" s="3"/>
      <c r="DR697" s="422"/>
      <c r="DS697" s="3"/>
      <c r="DT697" s="422"/>
      <c r="DU697" s="3"/>
      <c r="DV697" s="422"/>
      <c r="DW697" s="3"/>
      <c r="DX697" s="422"/>
      <c r="DY697" s="3"/>
      <c r="DZ697" s="422"/>
      <c r="EA697" s="3"/>
      <c r="EB697" s="422"/>
      <c r="EC697" s="3"/>
      <c r="ED697" s="422"/>
      <c r="EE697" s="3"/>
      <c r="EF697" s="422"/>
      <c r="EG697" s="3"/>
      <c r="EH697" s="422"/>
      <c r="EI697" s="3"/>
      <c r="EJ697" s="422"/>
      <c r="EK697" s="3"/>
      <c r="EL697" s="422"/>
      <c r="EM697" s="3"/>
      <c r="EN697" s="422"/>
      <c r="EO697" s="3"/>
      <c r="EP697" s="422"/>
      <c r="EQ697" s="3"/>
      <c r="ER697" s="422"/>
      <c r="ES697" s="3"/>
      <c r="ET697" s="422"/>
      <c r="EU697" s="3"/>
      <c r="EV697" s="422"/>
      <c r="EW697" s="3"/>
      <c r="EX697" s="422"/>
      <c r="EY697" s="3"/>
      <c r="EZ697" s="422"/>
      <c r="FA697" s="3"/>
      <c r="FB697" s="422"/>
      <c r="FC697" s="3"/>
      <c r="FD697" s="422"/>
      <c r="FE697" s="3"/>
      <c r="FF697" s="422"/>
      <c r="FG697" s="3"/>
      <c r="FH697" s="422"/>
      <c r="FI697" s="3"/>
      <c r="FJ697" s="422"/>
      <c r="FK697" s="3"/>
      <c r="FL697" s="422"/>
      <c r="FM697" s="3"/>
      <c r="FN697" s="422"/>
      <c r="FO697" s="3"/>
      <c r="FP697" s="422"/>
      <c r="FQ697" s="3"/>
      <c r="FR697" s="422"/>
      <c r="FS697" s="3"/>
      <c r="FT697" s="422"/>
      <c r="FU697" s="3"/>
      <c r="FV697" s="422"/>
      <c r="FW697" s="3"/>
      <c r="FX697" s="422"/>
      <c r="FY697" s="3"/>
      <c r="FZ697" s="422"/>
      <c r="GA697" s="3"/>
      <c r="GB697" s="422"/>
      <c r="GC697" s="3"/>
      <c r="GD697" s="422"/>
      <c r="GE697" s="3"/>
      <c r="GF697" s="422"/>
      <c r="GG697" s="3"/>
      <c r="GH697" s="422"/>
      <c r="GI697" s="3"/>
      <c r="GJ697" s="422"/>
      <c r="GK697" s="3"/>
      <c r="GL697" s="422"/>
      <c r="GM697" s="3"/>
      <c r="GN697" s="422"/>
      <c r="GO697" s="3"/>
      <c r="GP697" s="422"/>
      <c r="GQ697" s="3"/>
      <c r="GR697" s="422"/>
      <c r="GS697" s="3"/>
      <c r="GT697" s="422"/>
      <c r="GU697" s="3"/>
      <c r="GV697" s="422"/>
      <c r="GW697" s="3"/>
      <c r="GX697" s="422"/>
      <c r="GY697" s="3"/>
      <c r="GZ697" s="422"/>
      <c r="HA697" s="3"/>
      <c r="HB697" s="422"/>
      <c r="HC697" s="3"/>
      <c r="HD697" s="422"/>
      <c r="HE697" s="3"/>
      <c r="HF697" s="422"/>
      <c r="HG697" s="3"/>
      <c r="HH697" s="422"/>
      <c r="HI697" s="3"/>
      <c r="HJ697" s="422"/>
      <c r="HK697" s="3"/>
      <c r="HL697" s="422"/>
      <c r="HM697" s="3"/>
      <c r="HN697" s="422"/>
      <c r="HO697" s="3"/>
      <c r="HP697" s="422"/>
      <c r="HQ697" s="3"/>
      <c r="HR697" s="422"/>
      <c r="HS697" s="3"/>
      <c r="HT697" s="422"/>
      <c r="HU697" s="3"/>
      <c r="HV697" s="422"/>
      <c r="HW697" s="3"/>
      <c r="HX697" s="422"/>
      <c r="HY697" s="3"/>
      <c r="HZ697" s="422"/>
      <c r="IA697" s="3"/>
      <c r="IB697" s="422"/>
      <c r="IC697" s="3"/>
      <c r="ID697" s="422"/>
      <c r="IE697" s="3"/>
      <c r="IF697" s="422"/>
      <c r="IG697" s="3"/>
      <c r="IH697" s="422"/>
      <c r="II697" s="3"/>
      <c r="IJ697" s="422"/>
      <c r="IK697" s="3"/>
      <c r="IL697" s="422"/>
      <c r="IM697" s="3"/>
      <c r="IN697" s="422"/>
      <c r="IO697" s="3"/>
      <c r="IP697" s="422"/>
      <c r="IQ697" s="3"/>
      <c r="IR697" s="422"/>
      <c r="IS697" s="3"/>
      <c r="IT697" s="422"/>
      <c r="IU697" s="3"/>
      <c r="IV697" s="422"/>
      <c r="IW697" s="3"/>
      <c r="IX697" s="422"/>
      <c r="IY697" s="3"/>
      <c r="IZ697" s="422"/>
      <c r="JA697" s="3"/>
      <c r="JB697" s="422"/>
      <c r="JC697" s="3"/>
      <c r="JD697" s="422"/>
      <c r="JE697" s="3"/>
      <c r="JF697" s="422"/>
      <c r="JG697" s="3"/>
      <c r="JH697" s="422"/>
      <c r="JI697" s="3"/>
      <c r="JJ697" s="422"/>
      <c r="JK697" s="3"/>
      <c r="JL697" s="422"/>
      <c r="JM697" s="3"/>
      <c r="JN697" s="422"/>
      <c r="JO697" s="3"/>
      <c r="JP697" s="422"/>
      <c r="JQ697" s="3"/>
      <c r="JR697" s="422"/>
      <c r="JS697" s="3"/>
      <c r="JT697" s="422"/>
      <c r="JU697" s="3"/>
      <c r="JV697" s="422"/>
      <c r="JW697" s="3"/>
      <c r="JX697" s="422"/>
      <c r="JY697" s="3"/>
      <c r="JZ697" s="422"/>
      <c r="KA697" s="3"/>
      <c r="KB697" s="422"/>
      <c r="KC697" s="3"/>
      <c r="KD697" s="422"/>
      <c r="KE697" s="3"/>
      <c r="KF697" s="422"/>
      <c r="KG697" s="3"/>
      <c r="KH697" s="422"/>
      <c r="KI697" s="3"/>
      <c r="KJ697" s="422"/>
      <c r="KK697" s="3"/>
      <c r="KL697" s="422"/>
      <c r="KM697" s="3"/>
      <c r="KN697" s="422"/>
      <c r="KO697" s="3"/>
      <c r="KP697" s="422"/>
      <c r="KQ697" s="3"/>
      <c r="KR697" s="422"/>
      <c r="KS697" s="3"/>
      <c r="KT697" s="422"/>
      <c r="KU697" s="3"/>
      <c r="KV697" s="422"/>
      <c r="KW697" s="3"/>
      <c r="KX697" s="422"/>
      <c r="KY697" s="3"/>
      <c r="KZ697" s="422"/>
      <c r="LA697" s="3"/>
      <c r="LB697" s="422"/>
      <c r="LC697" s="3"/>
      <c r="LD697" s="422"/>
      <c r="LE697" s="3"/>
      <c r="LF697" s="422"/>
      <c r="LG697" s="3"/>
      <c r="LH697" s="422"/>
      <c r="LI697" s="3"/>
      <c r="LJ697" s="422"/>
      <c r="LK697" s="3"/>
      <c r="LL697" s="422"/>
      <c r="LM697" s="3"/>
      <c r="LN697" s="422"/>
      <c r="LO697" s="3"/>
      <c r="LP697" s="422"/>
      <c r="LQ697" s="3"/>
      <c r="LR697" s="422"/>
      <c r="LS697" s="3"/>
      <c r="LT697" s="422"/>
      <c r="LU697" s="3"/>
      <c r="LV697" s="422"/>
      <c r="LW697" s="3"/>
      <c r="LX697" s="422"/>
      <c r="LY697" s="3"/>
      <c r="LZ697" s="422"/>
      <c r="MA697" s="3"/>
      <c r="MB697" s="422"/>
      <c r="MC697" s="3"/>
      <c r="MD697" s="422"/>
      <c r="ME697" s="3"/>
      <c r="MF697" s="422"/>
      <c r="MG697" s="3"/>
      <c r="MH697" s="422"/>
      <c r="MI697" s="3"/>
      <c r="MJ697" s="422"/>
      <c r="MK697" s="3"/>
      <c r="ML697" s="422"/>
      <c r="MM697" s="3"/>
      <c r="MN697" s="422"/>
      <c r="MO697" s="3"/>
      <c r="MP697" s="422"/>
      <c r="MQ697" s="3"/>
      <c r="MR697" s="422"/>
      <c r="MS697" s="3"/>
      <c r="MT697" s="422"/>
      <c r="MU697" s="3"/>
      <c r="MV697" s="422"/>
      <c r="MW697" s="3"/>
      <c r="MX697" s="422"/>
      <c r="MY697" s="3"/>
      <c r="MZ697" s="422"/>
      <c r="NA697" s="3"/>
      <c r="NB697" s="422"/>
      <c r="NC697" s="3"/>
      <c r="ND697" s="422"/>
      <c r="NE697" s="3"/>
      <c r="NF697" s="422"/>
      <c r="NG697" s="3"/>
      <c r="NH697" s="422"/>
      <c r="NI697" s="3"/>
      <c r="NJ697" s="422"/>
      <c r="NK697" s="3"/>
      <c r="NL697" s="422"/>
      <c r="NM697" s="3"/>
      <c r="NN697" s="422"/>
      <c r="NO697" s="3"/>
      <c r="NP697" s="422"/>
      <c r="NQ697" s="3"/>
      <c r="NR697" s="422"/>
      <c r="NS697" s="3"/>
      <c r="NT697" s="422"/>
      <c r="NU697" s="3"/>
      <c r="NV697" s="422"/>
      <c r="NW697" s="3"/>
      <c r="NX697" s="422"/>
      <c r="NY697" s="3"/>
      <c r="NZ697" s="422"/>
      <c r="OA697" s="3"/>
      <c r="OB697" s="422"/>
      <c r="OC697" s="3"/>
      <c r="OD697" s="422"/>
      <c r="OE697" s="3"/>
      <c r="OF697" s="422"/>
      <c r="OG697" s="3"/>
      <c r="OH697" s="422"/>
      <c r="OI697" s="3"/>
      <c r="OJ697" s="422"/>
      <c r="OK697" s="3"/>
      <c r="OL697" s="422"/>
      <c r="OM697" s="3"/>
      <c r="ON697" s="422"/>
      <c r="OO697" s="3"/>
      <c r="OP697" s="422"/>
      <c r="OQ697" s="3"/>
      <c r="OR697" s="422"/>
      <c r="OS697" s="3"/>
      <c r="OT697" s="422"/>
      <c r="OU697" s="3"/>
      <c r="OV697" s="422"/>
      <c r="OW697" s="3"/>
      <c r="OX697" s="422"/>
      <c r="OY697" s="3"/>
      <c r="OZ697" s="422"/>
      <c r="PA697" s="3"/>
      <c r="PB697" s="422"/>
      <c r="PC697" s="3"/>
      <c r="PD697" s="422"/>
      <c r="PE697" s="3"/>
      <c r="PF697" s="422"/>
      <c r="PG697" s="3"/>
      <c r="PH697" s="422"/>
      <c r="PI697" s="3"/>
      <c r="PJ697" s="422"/>
      <c r="PK697" s="3"/>
      <c r="PL697" s="422"/>
      <c r="PM697" s="3"/>
      <c r="PN697" s="422"/>
      <c r="PO697" s="3"/>
      <c r="PP697" s="422"/>
      <c r="PQ697" s="3"/>
      <c r="PR697" s="422"/>
      <c r="PS697" s="3"/>
      <c r="PT697" s="422"/>
      <c r="PU697" s="3"/>
      <c r="PV697" s="422"/>
      <c r="PW697" s="3"/>
      <c r="PX697" s="422"/>
      <c r="PY697" s="3"/>
      <c r="PZ697" s="422"/>
      <c r="QA697" s="3"/>
      <c r="QB697" s="422"/>
      <c r="QC697" s="3"/>
      <c r="QD697" s="422"/>
      <c r="QE697" s="3"/>
      <c r="QF697" s="422"/>
      <c r="QG697" s="3"/>
      <c r="QH697" s="422"/>
      <c r="QI697" s="3"/>
      <c r="QJ697" s="422"/>
      <c r="QK697" s="3"/>
      <c r="QL697" s="422"/>
      <c r="QM697" s="3"/>
      <c r="QN697" s="422"/>
      <c r="QO697" s="3"/>
      <c r="QP697" s="422"/>
      <c r="QQ697" s="3"/>
      <c r="QR697" s="422"/>
      <c r="QS697" s="3"/>
      <c r="QT697" s="422"/>
      <c r="QU697" s="3"/>
      <c r="QV697" s="422"/>
      <c r="QW697" s="3"/>
      <c r="QX697" s="422"/>
      <c r="QY697" s="3"/>
      <c r="QZ697" s="422"/>
      <c r="RA697" s="3"/>
      <c r="RB697" s="422"/>
      <c r="RC697" s="3"/>
      <c r="RD697" s="422"/>
      <c r="RE697" s="3"/>
      <c r="RF697" s="422"/>
      <c r="RG697" s="3"/>
      <c r="RH697" s="422"/>
      <c r="RI697" s="3"/>
      <c r="RJ697" s="422"/>
      <c r="RK697" s="3"/>
      <c r="RL697" s="422"/>
      <c r="RM697" s="3"/>
      <c r="RN697" s="422"/>
      <c r="RO697" s="3"/>
      <c r="RP697" s="422"/>
      <c r="RQ697" s="3"/>
      <c r="RR697" s="422"/>
      <c r="RS697" s="3"/>
      <c r="RT697" s="422"/>
      <c r="RU697" s="3"/>
      <c r="RV697" s="422"/>
      <c r="RW697" s="3"/>
      <c r="RX697" s="422"/>
      <c r="RY697" s="3"/>
      <c r="RZ697" s="422"/>
      <c r="SA697" s="3"/>
      <c r="SB697" s="422"/>
      <c r="SC697" s="3"/>
      <c r="SD697" s="422"/>
      <c r="SE697" s="3"/>
      <c r="SF697" s="422"/>
      <c r="SG697" s="3"/>
      <c r="SH697" s="422"/>
      <c r="SI697" s="3"/>
      <c r="SJ697" s="422"/>
      <c r="SK697" s="3"/>
      <c r="SL697" s="422"/>
      <c r="SM697" s="3"/>
      <c r="SN697" s="422"/>
      <c r="SO697" s="3"/>
      <c r="SP697" s="422"/>
      <c r="SQ697" s="3"/>
      <c r="SR697" s="422"/>
      <c r="SS697" s="3"/>
      <c r="ST697" s="422"/>
      <c r="SU697" s="3"/>
      <c r="SV697" s="422"/>
      <c r="SW697" s="3"/>
      <c r="SX697" s="422"/>
      <c r="SY697" s="3"/>
      <c r="SZ697" s="422"/>
      <c r="TA697" s="3"/>
      <c r="TB697" s="422"/>
      <c r="TC697" s="3"/>
      <c r="TD697" s="422"/>
      <c r="TE697" s="3"/>
      <c r="TF697" s="422"/>
      <c r="TG697" s="3"/>
      <c r="TH697" s="422"/>
      <c r="TI697" s="3"/>
      <c r="TJ697" s="422"/>
      <c r="TK697" s="3"/>
      <c r="TL697" s="422"/>
      <c r="TM697" s="3"/>
      <c r="TN697" s="422"/>
      <c r="TO697" s="3"/>
      <c r="TP697" s="422"/>
      <c r="TQ697" s="3"/>
      <c r="TR697" s="422"/>
      <c r="TS697" s="3"/>
      <c r="TT697" s="422"/>
      <c r="TU697" s="3"/>
      <c r="TV697" s="422"/>
      <c r="TW697" s="3"/>
      <c r="TX697" s="422"/>
      <c r="TY697" s="3"/>
      <c r="TZ697" s="422"/>
      <c r="UA697" s="3"/>
      <c r="UB697" s="422"/>
      <c r="UC697" s="3"/>
      <c r="UD697" s="422"/>
      <c r="UE697" s="3"/>
      <c r="UF697" s="422"/>
      <c r="UG697" s="3"/>
      <c r="UH697" s="422"/>
      <c r="UI697" s="3"/>
      <c r="UJ697" s="422"/>
      <c r="UK697" s="3"/>
      <c r="UL697" s="422"/>
      <c r="UM697" s="3"/>
      <c r="UN697" s="422"/>
      <c r="UO697" s="3"/>
      <c r="UP697" s="422"/>
      <c r="UQ697" s="3"/>
      <c r="UR697" s="422"/>
      <c r="US697" s="3"/>
      <c r="UT697" s="422"/>
      <c r="UU697" s="3"/>
      <c r="UV697" s="422"/>
      <c r="UW697" s="3"/>
      <c r="UX697" s="422"/>
      <c r="UY697" s="3"/>
      <c r="UZ697" s="422"/>
      <c r="VA697" s="3"/>
      <c r="VB697" s="422"/>
      <c r="VC697" s="3"/>
      <c r="VD697" s="422"/>
      <c r="VE697" s="3"/>
      <c r="VF697" s="422"/>
      <c r="VG697" s="3"/>
      <c r="VH697" s="422"/>
      <c r="VI697" s="3"/>
      <c r="VJ697" s="422"/>
      <c r="VK697" s="3"/>
      <c r="VL697" s="422"/>
      <c r="VM697" s="3"/>
      <c r="VN697" s="422"/>
      <c r="VO697" s="3"/>
      <c r="VP697" s="422"/>
      <c r="VQ697" s="3"/>
      <c r="VR697" s="422"/>
      <c r="VS697" s="3"/>
      <c r="VT697" s="422"/>
      <c r="VU697" s="3"/>
      <c r="VV697" s="422"/>
      <c r="VW697" s="3"/>
      <c r="VX697" s="422"/>
      <c r="VY697" s="3"/>
      <c r="VZ697" s="422"/>
      <c r="WA697" s="3"/>
      <c r="WB697" s="422"/>
      <c r="WC697" s="3"/>
      <c r="WD697" s="422"/>
      <c r="WE697" s="3"/>
      <c r="WF697" s="422"/>
      <c r="WG697" s="3"/>
      <c r="WH697" s="422"/>
      <c r="WI697" s="3"/>
      <c r="WJ697" s="422"/>
      <c r="WK697" s="3"/>
      <c r="WL697" s="422"/>
      <c r="WM697" s="3"/>
      <c r="WN697" s="422"/>
      <c r="WO697" s="3"/>
      <c r="WP697" s="422"/>
      <c r="WQ697" s="3"/>
      <c r="WR697" s="422"/>
      <c r="WS697" s="3"/>
      <c r="WT697" s="422"/>
      <c r="WU697" s="3"/>
      <c r="WV697" s="422"/>
      <c r="WW697" s="3"/>
      <c r="WX697" s="422"/>
      <c r="WY697" s="3"/>
      <c r="WZ697" s="422"/>
      <c r="XA697" s="3"/>
      <c r="XB697" s="422"/>
      <c r="XC697" s="3"/>
      <c r="XD697" s="422"/>
      <c r="XE697" s="3"/>
      <c r="XF697" s="422"/>
      <c r="XG697" s="3"/>
      <c r="XH697" s="422"/>
      <c r="XI697" s="3"/>
      <c r="XJ697" s="422"/>
      <c r="XK697" s="3"/>
      <c r="XL697" s="422"/>
      <c r="XM697" s="3"/>
      <c r="XN697" s="422"/>
      <c r="XO697" s="3"/>
      <c r="XP697" s="422"/>
      <c r="XQ697" s="3"/>
      <c r="XR697" s="422"/>
      <c r="XS697" s="3"/>
      <c r="XT697" s="422"/>
      <c r="XU697" s="3"/>
      <c r="XV697" s="422"/>
      <c r="XW697" s="3"/>
      <c r="XX697" s="422"/>
      <c r="XY697" s="3"/>
      <c r="XZ697" s="422"/>
      <c r="YA697" s="3"/>
      <c r="YB697" s="422"/>
      <c r="YC697" s="3"/>
      <c r="YD697" s="422"/>
      <c r="YE697" s="3"/>
      <c r="YF697" s="422"/>
      <c r="YG697" s="3"/>
      <c r="YH697" s="422"/>
      <c r="YI697" s="3"/>
      <c r="YJ697" s="422"/>
      <c r="YK697" s="3"/>
      <c r="YL697" s="422"/>
      <c r="YM697" s="3"/>
      <c r="YN697" s="422"/>
      <c r="YO697" s="3"/>
      <c r="YP697" s="422"/>
      <c r="YQ697" s="3"/>
      <c r="YR697" s="422"/>
      <c r="YS697" s="3"/>
      <c r="YT697" s="422"/>
      <c r="YU697" s="3"/>
      <c r="YV697" s="422"/>
      <c r="YW697" s="3"/>
      <c r="YX697" s="422"/>
      <c r="YY697" s="3"/>
      <c r="YZ697" s="422"/>
      <c r="ZA697" s="3"/>
      <c r="ZB697" s="422"/>
      <c r="ZC697" s="3"/>
      <c r="ZD697" s="422"/>
      <c r="ZE697" s="3"/>
      <c r="ZF697" s="422"/>
      <c r="ZG697" s="3"/>
      <c r="ZH697" s="422"/>
      <c r="ZI697" s="3"/>
      <c r="ZJ697" s="422"/>
      <c r="ZK697" s="3"/>
      <c r="ZL697" s="422"/>
      <c r="ZM697" s="3"/>
      <c r="ZN697" s="422"/>
      <c r="ZO697" s="3"/>
      <c r="ZP697" s="422"/>
      <c r="ZQ697" s="3"/>
      <c r="ZR697" s="422"/>
      <c r="ZS697" s="3"/>
      <c r="ZT697" s="422"/>
      <c r="ZU697" s="3"/>
      <c r="ZV697" s="422"/>
      <c r="ZW697" s="3"/>
      <c r="ZX697" s="422"/>
      <c r="ZY697" s="3"/>
      <c r="ZZ697" s="422"/>
      <c r="AAA697" s="3"/>
      <c r="AAB697" s="422"/>
      <c r="AAC697" s="3"/>
      <c r="AAD697" s="422"/>
      <c r="AAE697" s="3"/>
      <c r="AAF697" s="422"/>
      <c r="AAG697" s="3"/>
      <c r="AAH697" s="422"/>
      <c r="AAI697" s="3"/>
      <c r="AAJ697" s="422"/>
      <c r="AAK697" s="3"/>
      <c r="AAL697" s="422"/>
      <c r="AAM697" s="3"/>
      <c r="AAN697" s="422"/>
      <c r="AAO697" s="3"/>
      <c r="AAP697" s="422"/>
      <c r="AAQ697" s="3"/>
      <c r="AAR697" s="422"/>
      <c r="AAS697" s="3"/>
      <c r="AAT697" s="422"/>
      <c r="AAU697" s="3"/>
      <c r="AAV697" s="422"/>
      <c r="AAW697" s="3"/>
      <c r="AAX697" s="422"/>
      <c r="AAY697" s="3"/>
      <c r="AAZ697" s="422"/>
      <c r="ABA697" s="3"/>
      <c r="ABB697" s="422"/>
      <c r="ABC697" s="3"/>
      <c r="ABD697" s="422"/>
      <c r="ABE697" s="3"/>
      <c r="ABF697" s="422"/>
      <c r="ABG697" s="3"/>
      <c r="ABH697" s="422"/>
      <c r="ABI697" s="3"/>
      <c r="ABJ697" s="422"/>
      <c r="ABK697" s="3"/>
      <c r="ABL697" s="422"/>
      <c r="ABM697" s="3"/>
      <c r="ABN697" s="422"/>
      <c r="ABO697" s="3"/>
      <c r="ABP697" s="422"/>
      <c r="ABQ697" s="3"/>
      <c r="ABR697" s="422"/>
      <c r="ABS697" s="3"/>
      <c r="ABT697" s="422"/>
      <c r="ABU697" s="3"/>
      <c r="ABV697" s="422"/>
      <c r="ABW697" s="3"/>
      <c r="ABX697" s="422"/>
      <c r="ABY697" s="3"/>
      <c r="ABZ697" s="422"/>
      <c r="ACA697" s="3"/>
      <c r="ACB697" s="422"/>
      <c r="ACC697" s="3"/>
      <c r="ACD697" s="422"/>
      <c r="ACE697" s="3"/>
      <c r="ACF697" s="422"/>
      <c r="ACG697" s="3"/>
      <c r="ACH697" s="422"/>
      <c r="ACI697" s="3"/>
      <c r="ACJ697" s="422"/>
      <c r="ACK697" s="3"/>
      <c r="ACL697" s="422"/>
      <c r="ACM697" s="3"/>
      <c r="ACN697" s="422"/>
      <c r="ACO697" s="3"/>
      <c r="ACP697" s="422"/>
      <c r="ACQ697" s="3"/>
      <c r="ACR697" s="422"/>
      <c r="ACS697" s="3"/>
      <c r="ACT697" s="422"/>
      <c r="ACU697" s="3"/>
      <c r="ACV697" s="422"/>
      <c r="ACW697" s="3"/>
      <c r="ACX697" s="422"/>
      <c r="ACY697" s="3"/>
      <c r="ACZ697" s="422"/>
      <c r="ADA697" s="3"/>
      <c r="ADB697" s="422"/>
      <c r="ADC697" s="3"/>
      <c r="ADD697" s="422"/>
      <c r="ADE697" s="3"/>
      <c r="ADF697" s="422"/>
      <c r="ADG697" s="3"/>
      <c r="ADH697" s="422"/>
      <c r="ADI697" s="3"/>
      <c r="ADJ697" s="422"/>
      <c r="ADK697" s="3"/>
      <c r="ADL697" s="422"/>
      <c r="ADM697" s="3"/>
      <c r="ADN697" s="422"/>
      <c r="ADO697" s="3"/>
      <c r="ADP697" s="422"/>
      <c r="ADQ697" s="3"/>
      <c r="ADR697" s="422"/>
      <c r="ADS697" s="3"/>
      <c r="ADT697" s="422"/>
      <c r="ADU697" s="3"/>
      <c r="ADV697" s="422"/>
      <c r="ADW697" s="3"/>
      <c r="ADX697" s="422"/>
      <c r="ADY697" s="3"/>
      <c r="ADZ697" s="422"/>
      <c r="AEA697" s="3"/>
      <c r="AEB697" s="422"/>
      <c r="AEC697" s="3"/>
      <c r="AED697" s="422"/>
      <c r="AEE697" s="3"/>
      <c r="AEF697" s="422"/>
      <c r="AEG697" s="3"/>
      <c r="AEH697" s="422"/>
      <c r="AEI697" s="3"/>
      <c r="AEJ697" s="422"/>
      <c r="AEK697" s="3"/>
      <c r="AEL697" s="422"/>
      <c r="AEM697" s="3"/>
      <c r="AEN697" s="422"/>
      <c r="AEO697" s="3"/>
      <c r="AEP697" s="422"/>
      <c r="AEQ697" s="3"/>
      <c r="AER697" s="422"/>
      <c r="AES697" s="3"/>
      <c r="AET697" s="422"/>
      <c r="AEU697" s="3"/>
      <c r="AEV697" s="422"/>
      <c r="AEW697" s="3"/>
      <c r="AEX697" s="422"/>
      <c r="AEY697" s="3"/>
      <c r="AEZ697" s="422"/>
      <c r="AFA697" s="3"/>
      <c r="AFB697" s="422"/>
      <c r="AFC697" s="3"/>
      <c r="AFD697" s="422"/>
      <c r="AFE697" s="3"/>
      <c r="AFF697" s="422"/>
      <c r="AFG697" s="3"/>
      <c r="AFH697" s="422"/>
      <c r="AFI697" s="3"/>
      <c r="AFJ697" s="422"/>
      <c r="AFK697" s="3"/>
      <c r="AFL697" s="422"/>
      <c r="AFM697" s="3"/>
      <c r="AFN697" s="422"/>
      <c r="AFO697" s="3"/>
      <c r="AFP697" s="422"/>
      <c r="AFQ697" s="3"/>
      <c r="AFR697" s="422"/>
      <c r="AFS697" s="3"/>
      <c r="AFT697" s="422"/>
      <c r="AFU697" s="3"/>
      <c r="AFV697" s="422"/>
      <c r="AFW697" s="3"/>
      <c r="AFX697" s="422"/>
      <c r="AFY697" s="3"/>
      <c r="AFZ697" s="422"/>
      <c r="AGA697" s="3"/>
      <c r="AGB697" s="422"/>
      <c r="AGC697" s="3"/>
      <c r="AGD697" s="422"/>
      <c r="AGE697" s="3"/>
      <c r="AGF697" s="422"/>
      <c r="AGG697" s="3"/>
      <c r="AGH697" s="422"/>
      <c r="AGI697" s="3"/>
      <c r="AGJ697" s="422"/>
      <c r="AGK697" s="3"/>
      <c r="AGL697" s="422"/>
      <c r="AGM697" s="3"/>
      <c r="AGN697" s="422"/>
      <c r="AGO697" s="3"/>
      <c r="AGP697" s="422"/>
      <c r="AGQ697" s="3"/>
      <c r="AGR697" s="422"/>
      <c r="AGS697" s="3"/>
      <c r="AGT697" s="422"/>
      <c r="AGU697" s="3"/>
      <c r="AGV697" s="422"/>
      <c r="AGW697" s="3"/>
      <c r="AGX697" s="422"/>
      <c r="AGY697" s="3"/>
      <c r="AGZ697" s="422"/>
      <c r="AHA697" s="3"/>
      <c r="AHB697" s="422"/>
      <c r="AHC697" s="3"/>
      <c r="AHD697" s="422"/>
      <c r="AHE697" s="3"/>
      <c r="AHF697" s="422"/>
      <c r="AHG697" s="3"/>
      <c r="AHH697" s="422"/>
      <c r="AHI697" s="3"/>
      <c r="AHJ697" s="422"/>
      <c r="AHK697" s="3"/>
      <c r="AHL697" s="422"/>
      <c r="AHM697" s="3"/>
      <c r="AHN697" s="422"/>
      <c r="AHO697" s="3"/>
      <c r="AHP697" s="422"/>
      <c r="AHQ697" s="3"/>
      <c r="AHR697" s="422"/>
      <c r="AHS697" s="3"/>
      <c r="AHT697" s="422"/>
      <c r="AHU697" s="3"/>
      <c r="AHV697" s="422"/>
      <c r="AHW697" s="3"/>
      <c r="AHX697" s="422"/>
      <c r="AHY697" s="3"/>
      <c r="AHZ697" s="422"/>
      <c r="AIA697" s="3"/>
      <c r="AIB697" s="422"/>
      <c r="AIC697" s="3"/>
      <c r="AID697" s="422"/>
      <c r="AIE697" s="3"/>
      <c r="AIF697" s="422"/>
      <c r="AIG697" s="3"/>
      <c r="AIH697" s="422"/>
      <c r="AII697" s="3"/>
      <c r="AIJ697" s="422"/>
      <c r="AIK697" s="3"/>
      <c r="AIL697" s="422"/>
      <c r="AIM697" s="3"/>
      <c r="AIN697" s="422"/>
      <c r="AIO697" s="3"/>
      <c r="AIP697" s="422"/>
      <c r="AIQ697" s="3"/>
      <c r="AIR697" s="422"/>
      <c r="AIS697" s="3"/>
      <c r="AIT697" s="422"/>
      <c r="AIU697" s="3"/>
      <c r="AIV697" s="422"/>
      <c r="AIW697" s="3"/>
      <c r="AIX697" s="422"/>
      <c r="AIY697" s="3"/>
      <c r="AIZ697" s="422"/>
      <c r="AJA697" s="3"/>
      <c r="AJB697" s="422"/>
      <c r="AJC697" s="3"/>
      <c r="AJD697" s="422"/>
      <c r="AJE697" s="3"/>
      <c r="AJF697" s="422"/>
      <c r="AJG697" s="3"/>
      <c r="AJH697" s="422"/>
      <c r="AJI697" s="3"/>
      <c r="AJJ697" s="422"/>
      <c r="AJK697" s="3"/>
      <c r="AJL697" s="422"/>
      <c r="AJM697" s="3"/>
      <c r="AJN697" s="422"/>
      <c r="AJO697" s="3"/>
      <c r="AJP697" s="422"/>
      <c r="AJQ697" s="3"/>
      <c r="AJR697" s="422"/>
      <c r="AJS697" s="3"/>
      <c r="AJT697" s="422"/>
      <c r="AJU697" s="3"/>
      <c r="AJV697" s="422"/>
      <c r="AJW697" s="3"/>
      <c r="AJX697" s="422"/>
      <c r="AJY697" s="3"/>
      <c r="AJZ697" s="422"/>
      <c r="AKA697" s="3"/>
      <c r="AKB697" s="422"/>
      <c r="AKC697" s="3"/>
      <c r="AKD697" s="422"/>
      <c r="AKE697" s="3"/>
      <c r="AKF697" s="422"/>
      <c r="AKG697" s="3"/>
      <c r="AKH697" s="422"/>
      <c r="AKI697" s="3"/>
      <c r="AKJ697" s="422"/>
      <c r="AKK697" s="3"/>
      <c r="AKL697" s="422"/>
      <c r="AKM697" s="3"/>
      <c r="AKN697" s="422"/>
      <c r="AKO697" s="3"/>
      <c r="AKP697" s="422"/>
      <c r="AKQ697" s="3"/>
      <c r="AKR697" s="422"/>
      <c r="AKS697" s="3"/>
      <c r="AKT697" s="422"/>
      <c r="AKU697" s="3"/>
      <c r="AKV697" s="422"/>
      <c r="AKW697" s="3"/>
      <c r="AKX697" s="422"/>
      <c r="AKY697" s="3"/>
      <c r="AKZ697" s="422"/>
      <c r="ALA697" s="3"/>
      <c r="ALB697" s="422"/>
      <c r="ALC697" s="3"/>
      <c r="ALD697" s="422"/>
      <c r="ALE697" s="3"/>
      <c r="ALF697" s="422"/>
      <c r="ALG697" s="3"/>
      <c r="ALH697" s="422"/>
      <c r="ALI697" s="3"/>
      <c r="ALJ697" s="422"/>
      <c r="ALK697" s="3"/>
      <c r="ALL697" s="422"/>
      <c r="ALM697" s="3"/>
      <c r="ALN697" s="422"/>
      <c r="ALO697" s="3"/>
      <c r="ALP697" s="422"/>
      <c r="ALQ697" s="3"/>
      <c r="ALR697" s="422"/>
      <c r="ALS697" s="3"/>
      <c r="ALT697" s="422"/>
      <c r="ALU697" s="3"/>
      <c r="ALV697" s="422"/>
      <c r="ALW697" s="3"/>
      <c r="ALX697" s="422"/>
      <c r="ALY697" s="3"/>
      <c r="ALZ697" s="422"/>
      <c r="AMA697" s="3"/>
      <c r="AMB697" s="422"/>
      <c r="AMC697" s="3"/>
      <c r="AMD697" s="422"/>
      <c r="AME697" s="3"/>
      <c r="AMF697" s="422"/>
      <c r="AMG697" s="3"/>
      <c r="AMH697" s="422"/>
      <c r="AMI697" s="3"/>
      <c r="AMJ697" s="422"/>
      <c r="AMK697" s="3"/>
      <c r="AML697" s="422"/>
      <c r="AMM697" s="3"/>
      <c r="AMN697" s="422"/>
      <c r="AMO697" s="3"/>
      <c r="AMP697" s="422"/>
      <c r="AMQ697" s="3"/>
      <c r="AMR697" s="422"/>
      <c r="AMS697" s="3"/>
      <c r="AMT697" s="422"/>
      <c r="AMU697" s="3"/>
      <c r="AMV697" s="422"/>
      <c r="AMW697" s="3"/>
      <c r="AMX697" s="422"/>
      <c r="AMY697" s="3"/>
      <c r="AMZ697" s="422"/>
      <c r="ANA697" s="3"/>
      <c r="ANB697" s="422"/>
      <c r="ANC697" s="3"/>
      <c r="AND697" s="422"/>
      <c r="ANE697" s="3"/>
      <c r="ANF697" s="422"/>
      <c r="ANG697" s="3"/>
      <c r="ANH697" s="422"/>
      <c r="ANI697" s="3"/>
      <c r="ANJ697" s="422"/>
      <c r="ANK697" s="3"/>
      <c r="ANL697" s="422"/>
      <c r="ANM697" s="3"/>
      <c r="ANN697" s="422"/>
      <c r="ANO697" s="3"/>
      <c r="ANP697" s="422"/>
      <c r="ANQ697" s="3"/>
      <c r="ANR697" s="422"/>
      <c r="ANS697" s="3"/>
      <c r="ANT697" s="422"/>
      <c r="ANU697" s="3"/>
      <c r="ANV697" s="422"/>
      <c r="ANW697" s="3"/>
      <c r="ANX697" s="422"/>
      <c r="ANY697" s="3"/>
      <c r="ANZ697" s="422"/>
      <c r="AOA697" s="3"/>
      <c r="AOB697" s="422"/>
      <c r="AOC697" s="3"/>
      <c r="AOD697" s="422"/>
      <c r="AOE697" s="3"/>
      <c r="AOF697" s="422"/>
      <c r="AOG697" s="3"/>
      <c r="AOH697" s="422"/>
      <c r="AOI697" s="3"/>
      <c r="AOJ697" s="422"/>
      <c r="AOK697" s="3"/>
      <c r="AOL697" s="422"/>
      <c r="AOM697" s="3"/>
      <c r="AON697" s="422"/>
      <c r="AOO697" s="3"/>
      <c r="AOP697" s="422"/>
      <c r="AOQ697" s="3"/>
      <c r="AOR697" s="422"/>
      <c r="AOS697" s="3"/>
      <c r="AOT697" s="422"/>
      <c r="AOU697" s="3"/>
      <c r="AOV697" s="422"/>
      <c r="AOW697" s="3"/>
      <c r="AOX697" s="422"/>
      <c r="AOY697" s="3"/>
      <c r="AOZ697" s="422"/>
      <c r="APA697" s="3"/>
      <c r="APB697" s="422"/>
      <c r="APC697" s="3"/>
      <c r="APD697" s="422"/>
      <c r="APE697" s="3"/>
      <c r="APF697" s="422"/>
      <c r="APG697" s="3"/>
      <c r="APH697" s="422"/>
      <c r="API697" s="3"/>
      <c r="APJ697" s="422"/>
      <c r="APK697" s="3"/>
      <c r="APL697" s="422"/>
      <c r="APM697" s="3"/>
      <c r="APN697" s="422"/>
      <c r="APO697" s="3"/>
      <c r="APP697" s="422"/>
      <c r="APQ697" s="3"/>
      <c r="APR697" s="422"/>
      <c r="APS697" s="3"/>
      <c r="APT697" s="422"/>
      <c r="APU697" s="3"/>
      <c r="APV697" s="422"/>
      <c r="APW697" s="3"/>
      <c r="APX697" s="422"/>
      <c r="APY697" s="3"/>
      <c r="APZ697" s="422"/>
      <c r="AQA697" s="3"/>
      <c r="AQB697" s="422"/>
      <c r="AQC697" s="3"/>
      <c r="AQD697" s="422"/>
      <c r="AQE697" s="3"/>
      <c r="AQF697" s="422"/>
      <c r="AQG697" s="3"/>
      <c r="AQH697" s="422"/>
      <c r="AQI697" s="3"/>
      <c r="AQJ697" s="422"/>
      <c r="AQK697" s="3"/>
      <c r="AQL697" s="422"/>
      <c r="AQM697" s="3"/>
      <c r="AQN697" s="422"/>
      <c r="AQO697" s="3"/>
      <c r="AQP697" s="422"/>
      <c r="AQQ697" s="3"/>
      <c r="AQR697" s="422"/>
      <c r="AQS697" s="3"/>
      <c r="AQT697" s="422"/>
      <c r="AQU697" s="3"/>
      <c r="AQV697" s="422"/>
      <c r="AQW697" s="3"/>
      <c r="AQX697" s="422"/>
      <c r="AQY697" s="3"/>
      <c r="AQZ697" s="422"/>
      <c r="ARA697" s="3"/>
      <c r="ARB697" s="422"/>
      <c r="ARC697" s="3"/>
      <c r="ARD697" s="422"/>
      <c r="ARE697" s="3"/>
      <c r="ARF697" s="422"/>
      <c r="ARG697" s="3"/>
      <c r="ARH697" s="422"/>
      <c r="ARI697" s="3"/>
      <c r="ARJ697" s="422"/>
      <c r="ARK697" s="3"/>
      <c r="ARL697" s="422"/>
      <c r="ARM697" s="3"/>
      <c r="ARN697" s="422"/>
      <c r="ARO697" s="3"/>
      <c r="ARP697" s="422"/>
      <c r="ARQ697" s="3"/>
      <c r="ARR697" s="422"/>
      <c r="ARS697" s="3"/>
      <c r="ART697" s="422"/>
      <c r="ARU697" s="3"/>
      <c r="ARV697" s="422"/>
      <c r="ARW697" s="3"/>
      <c r="ARX697" s="422"/>
      <c r="ARY697" s="3"/>
      <c r="ARZ697" s="422"/>
      <c r="ASA697" s="3"/>
      <c r="ASB697" s="422"/>
      <c r="ASC697" s="3"/>
      <c r="ASD697" s="422"/>
      <c r="ASE697" s="3"/>
      <c r="ASF697" s="422"/>
      <c r="ASG697" s="3"/>
      <c r="ASH697" s="422"/>
      <c r="ASI697" s="3"/>
      <c r="ASJ697" s="422"/>
      <c r="ASK697" s="3"/>
      <c r="ASL697" s="422"/>
      <c r="ASM697" s="3"/>
      <c r="ASN697" s="422"/>
      <c r="ASO697" s="3"/>
      <c r="ASP697" s="422"/>
      <c r="ASQ697" s="3"/>
      <c r="ASR697" s="422"/>
      <c r="ASS697" s="3"/>
      <c r="AST697" s="422"/>
      <c r="ASU697" s="3"/>
      <c r="ASV697" s="422"/>
      <c r="ASW697" s="3"/>
      <c r="ASX697" s="422"/>
      <c r="ASY697" s="3"/>
      <c r="ASZ697" s="422"/>
      <c r="ATA697" s="3"/>
      <c r="ATB697" s="422"/>
      <c r="ATC697" s="3"/>
      <c r="ATD697" s="422"/>
      <c r="ATE697" s="3"/>
      <c r="ATF697" s="422"/>
      <c r="ATG697" s="3"/>
      <c r="ATH697" s="422"/>
      <c r="ATI697" s="3"/>
      <c r="ATJ697" s="422"/>
      <c r="ATK697" s="3"/>
      <c r="ATL697" s="422"/>
      <c r="ATM697" s="3"/>
      <c r="ATN697" s="422"/>
      <c r="ATO697" s="3"/>
      <c r="ATP697" s="422"/>
      <c r="ATQ697" s="3"/>
      <c r="ATR697" s="422"/>
      <c r="ATS697" s="3"/>
      <c r="ATT697" s="422"/>
      <c r="ATU697" s="3"/>
      <c r="ATV697" s="422"/>
      <c r="ATW697" s="3"/>
      <c r="ATX697" s="422"/>
      <c r="ATY697" s="3"/>
      <c r="ATZ697" s="422"/>
      <c r="AUA697" s="3"/>
      <c r="AUB697" s="422"/>
      <c r="AUC697" s="3"/>
      <c r="AUD697" s="422"/>
      <c r="AUE697" s="3"/>
      <c r="AUF697" s="422"/>
      <c r="AUG697" s="3"/>
      <c r="AUH697" s="422"/>
      <c r="AUI697" s="3"/>
      <c r="AUJ697" s="422"/>
      <c r="AUK697" s="3"/>
      <c r="AUL697" s="422"/>
      <c r="AUM697" s="3"/>
      <c r="AUN697" s="422"/>
      <c r="AUO697" s="3"/>
      <c r="AUP697" s="422"/>
      <c r="AUQ697" s="3"/>
      <c r="AUR697" s="422"/>
      <c r="AUS697" s="3"/>
      <c r="AUT697" s="422"/>
      <c r="AUU697" s="3"/>
      <c r="AUV697" s="422"/>
      <c r="AUW697" s="3"/>
      <c r="AUX697" s="422"/>
      <c r="AUY697" s="3"/>
      <c r="AUZ697" s="422"/>
      <c r="AVA697" s="3"/>
      <c r="AVB697" s="422"/>
      <c r="AVC697" s="3"/>
      <c r="AVD697" s="422"/>
      <c r="AVE697" s="3"/>
      <c r="AVF697" s="422"/>
      <c r="AVG697" s="3"/>
      <c r="AVH697" s="422"/>
      <c r="AVI697" s="3"/>
      <c r="AVJ697" s="422"/>
      <c r="AVK697" s="3"/>
      <c r="AVL697" s="422"/>
      <c r="AVM697" s="3"/>
      <c r="AVN697" s="422"/>
      <c r="AVO697" s="3"/>
      <c r="AVP697" s="422"/>
      <c r="AVQ697" s="3"/>
      <c r="AVR697" s="422"/>
      <c r="AVS697" s="3"/>
      <c r="AVT697" s="422"/>
      <c r="AVU697" s="3"/>
      <c r="AVV697" s="422"/>
      <c r="AVW697" s="3"/>
      <c r="AVX697" s="422"/>
      <c r="AVY697" s="3"/>
      <c r="AVZ697" s="422"/>
      <c r="AWA697" s="3"/>
      <c r="AWB697" s="422"/>
      <c r="AWC697" s="3"/>
      <c r="AWD697" s="422"/>
      <c r="AWE697" s="3"/>
      <c r="AWF697" s="422"/>
      <c r="AWG697" s="3"/>
      <c r="AWH697" s="422"/>
      <c r="AWI697" s="3"/>
      <c r="AWJ697" s="422"/>
      <c r="AWK697" s="3"/>
      <c r="AWL697" s="422"/>
      <c r="AWM697" s="3"/>
      <c r="AWN697" s="422"/>
      <c r="AWO697" s="3"/>
      <c r="AWP697" s="422"/>
      <c r="AWQ697" s="3"/>
      <c r="AWR697" s="422"/>
      <c r="AWS697" s="3"/>
      <c r="AWT697" s="422"/>
      <c r="AWU697" s="3"/>
      <c r="AWV697" s="422"/>
      <c r="AWW697" s="3"/>
      <c r="AWX697" s="422"/>
      <c r="AWY697" s="3"/>
      <c r="AWZ697" s="422"/>
      <c r="AXA697" s="3"/>
      <c r="AXB697" s="422"/>
      <c r="AXC697" s="3"/>
      <c r="AXD697" s="422"/>
      <c r="AXE697" s="3"/>
      <c r="AXF697" s="422"/>
      <c r="AXG697" s="3"/>
      <c r="AXH697" s="422"/>
      <c r="AXI697" s="3"/>
      <c r="AXJ697" s="422"/>
      <c r="AXK697" s="3"/>
      <c r="AXL697" s="422"/>
      <c r="AXM697" s="3"/>
      <c r="AXN697" s="422"/>
      <c r="AXO697" s="3"/>
      <c r="AXP697" s="422"/>
      <c r="AXQ697" s="3"/>
      <c r="AXR697" s="422"/>
      <c r="AXS697" s="3"/>
      <c r="AXT697" s="422"/>
      <c r="AXU697" s="3"/>
      <c r="AXV697" s="422"/>
      <c r="AXW697" s="3"/>
      <c r="AXX697" s="422"/>
      <c r="AXY697" s="3"/>
      <c r="AXZ697" s="422"/>
      <c r="AYA697" s="3"/>
      <c r="AYB697" s="422"/>
      <c r="AYC697" s="3"/>
      <c r="AYD697" s="422"/>
      <c r="AYE697" s="3"/>
      <c r="AYF697" s="422"/>
      <c r="AYG697" s="3"/>
      <c r="AYH697" s="422"/>
      <c r="AYI697" s="3"/>
      <c r="AYJ697" s="422"/>
      <c r="AYK697" s="3"/>
      <c r="AYL697" s="422"/>
      <c r="AYM697" s="3"/>
      <c r="AYN697" s="422"/>
      <c r="AYO697" s="3"/>
      <c r="AYP697" s="422"/>
      <c r="AYQ697" s="3"/>
      <c r="AYR697" s="422"/>
      <c r="AYS697" s="3"/>
      <c r="AYT697" s="422"/>
      <c r="AYU697" s="3"/>
      <c r="AYV697" s="422"/>
      <c r="AYW697" s="3"/>
      <c r="AYX697" s="422"/>
      <c r="AYY697" s="3"/>
      <c r="AYZ697" s="422"/>
      <c r="AZA697" s="3"/>
      <c r="AZB697" s="422"/>
      <c r="AZC697" s="3"/>
      <c r="AZD697" s="422"/>
      <c r="AZE697" s="3"/>
      <c r="AZF697" s="422"/>
      <c r="AZG697" s="3"/>
      <c r="AZH697" s="422"/>
      <c r="AZI697" s="3"/>
      <c r="AZJ697" s="422"/>
      <c r="AZK697" s="3"/>
      <c r="AZL697" s="422"/>
      <c r="AZM697" s="3"/>
      <c r="AZN697" s="422"/>
      <c r="AZO697" s="3"/>
      <c r="AZP697" s="422"/>
      <c r="AZQ697" s="3"/>
      <c r="AZR697" s="422"/>
      <c r="AZS697" s="3"/>
      <c r="AZT697" s="422"/>
      <c r="AZU697" s="3"/>
      <c r="AZV697" s="422"/>
      <c r="AZW697" s="3"/>
      <c r="AZX697" s="422"/>
      <c r="AZY697" s="3"/>
      <c r="AZZ697" s="422"/>
      <c r="BAA697" s="3"/>
      <c r="BAB697" s="422"/>
      <c r="BAC697" s="3"/>
      <c r="BAD697" s="422"/>
      <c r="BAE697" s="3"/>
      <c r="BAF697" s="422"/>
      <c r="BAG697" s="3"/>
      <c r="BAH697" s="422"/>
      <c r="BAI697" s="3"/>
      <c r="BAJ697" s="422"/>
      <c r="BAK697" s="3"/>
      <c r="BAL697" s="422"/>
      <c r="BAM697" s="3"/>
      <c r="BAN697" s="422"/>
      <c r="BAO697" s="3"/>
      <c r="BAP697" s="422"/>
      <c r="BAQ697" s="3"/>
      <c r="BAR697" s="422"/>
      <c r="BAS697" s="3"/>
      <c r="BAT697" s="422"/>
      <c r="BAU697" s="3"/>
      <c r="BAV697" s="422"/>
      <c r="BAW697" s="3"/>
      <c r="BAX697" s="422"/>
      <c r="BAY697" s="3"/>
      <c r="BAZ697" s="422"/>
      <c r="BBA697" s="3"/>
      <c r="BBB697" s="422"/>
      <c r="BBC697" s="3"/>
      <c r="BBD697" s="422"/>
      <c r="BBE697" s="3"/>
      <c r="BBF697" s="422"/>
      <c r="BBG697" s="3"/>
      <c r="BBH697" s="422"/>
      <c r="BBI697" s="3"/>
      <c r="BBJ697" s="422"/>
      <c r="BBK697" s="3"/>
      <c r="BBL697" s="422"/>
      <c r="BBM697" s="3"/>
      <c r="BBN697" s="422"/>
      <c r="BBO697" s="3"/>
      <c r="BBP697" s="422"/>
      <c r="BBQ697" s="3"/>
      <c r="BBR697" s="422"/>
      <c r="BBS697" s="3"/>
      <c r="BBT697" s="422"/>
      <c r="BBU697" s="3"/>
      <c r="BBV697" s="422"/>
      <c r="BBW697" s="3"/>
      <c r="BBX697" s="422"/>
      <c r="BBY697" s="3"/>
      <c r="BBZ697" s="422"/>
      <c r="BCA697" s="3"/>
      <c r="BCB697" s="422"/>
      <c r="BCC697" s="3"/>
      <c r="BCD697" s="422"/>
      <c r="BCE697" s="3"/>
      <c r="BCF697" s="422"/>
      <c r="BCG697" s="3"/>
      <c r="BCH697" s="422"/>
      <c r="BCI697" s="3"/>
      <c r="BCJ697" s="422"/>
      <c r="BCK697" s="3"/>
      <c r="BCL697" s="422"/>
      <c r="BCM697" s="3"/>
      <c r="BCN697" s="422"/>
      <c r="BCO697" s="3"/>
      <c r="BCP697" s="422"/>
      <c r="BCQ697" s="3"/>
      <c r="BCR697" s="422"/>
      <c r="BCS697" s="3"/>
      <c r="BCT697" s="422"/>
      <c r="BCU697" s="3"/>
      <c r="BCV697" s="422"/>
      <c r="BCW697" s="3"/>
      <c r="BCX697" s="422"/>
      <c r="BCY697" s="3"/>
      <c r="BCZ697" s="422"/>
      <c r="BDA697" s="3"/>
      <c r="BDB697" s="422"/>
      <c r="BDC697" s="3"/>
      <c r="BDD697" s="422"/>
      <c r="BDE697" s="3"/>
      <c r="BDF697" s="422"/>
      <c r="BDG697" s="3"/>
      <c r="BDH697" s="422"/>
      <c r="BDI697" s="3"/>
      <c r="BDJ697" s="422"/>
      <c r="BDK697" s="3"/>
      <c r="BDL697" s="422"/>
      <c r="BDM697" s="3"/>
      <c r="BDN697" s="422"/>
      <c r="BDO697" s="3"/>
      <c r="BDP697" s="422"/>
      <c r="BDQ697" s="3"/>
      <c r="BDR697" s="422"/>
      <c r="BDS697" s="3"/>
      <c r="BDT697" s="422"/>
      <c r="BDU697" s="3"/>
      <c r="BDV697" s="422"/>
      <c r="BDW697" s="3"/>
      <c r="BDX697" s="422"/>
      <c r="BDY697" s="3"/>
      <c r="BDZ697" s="422"/>
      <c r="BEA697" s="3"/>
      <c r="BEB697" s="422"/>
      <c r="BEC697" s="3"/>
      <c r="BED697" s="422"/>
      <c r="BEE697" s="3"/>
      <c r="BEF697" s="422"/>
      <c r="BEG697" s="3"/>
      <c r="BEH697" s="422"/>
      <c r="BEI697" s="3"/>
      <c r="BEJ697" s="422"/>
      <c r="BEK697" s="3"/>
      <c r="BEL697" s="422"/>
      <c r="BEM697" s="3"/>
      <c r="BEN697" s="422"/>
      <c r="BEO697" s="3"/>
      <c r="BEP697" s="422"/>
      <c r="BEQ697" s="3"/>
      <c r="BER697" s="422"/>
      <c r="BES697" s="3"/>
      <c r="BET697" s="422"/>
      <c r="BEU697" s="3"/>
      <c r="BEV697" s="422"/>
      <c r="BEW697" s="3"/>
      <c r="BEX697" s="422"/>
      <c r="BEY697" s="3"/>
      <c r="BEZ697" s="422"/>
      <c r="BFA697" s="3"/>
      <c r="BFB697" s="422"/>
      <c r="BFC697" s="3"/>
      <c r="BFD697" s="422"/>
      <c r="BFE697" s="3"/>
      <c r="BFF697" s="422"/>
      <c r="BFG697" s="3"/>
      <c r="BFH697" s="422"/>
      <c r="BFI697" s="3"/>
      <c r="BFJ697" s="422"/>
      <c r="BFK697" s="3"/>
      <c r="BFL697" s="422"/>
      <c r="BFM697" s="3"/>
      <c r="BFN697" s="422"/>
      <c r="BFO697" s="3"/>
      <c r="BFP697" s="422"/>
      <c r="BFQ697" s="3"/>
      <c r="BFR697" s="422"/>
      <c r="BFS697" s="3"/>
      <c r="BFT697" s="422"/>
      <c r="BFU697" s="3"/>
      <c r="BFV697" s="422"/>
      <c r="BFW697" s="3"/>
      <c r="BFX697" s="422"/>
      <c r="BFY697" s="3"/>
      <c r="BFZ697" s="422"/>
      <c r="BGA697" s="3"/>
      <c r="BGB697" s="422"/>
      <c r="BGC697" s="3"/>
      <c r="BGD697" s="422"/>
      <c r="BGE697" s="3"/>
      <c r="BGF697" s="422"/>
      <c r="BGG697" s="3"/>
      <c r="BGH697" s="422"/>
      <c r="BGI697" s="3"/>
      <c r="BGJ697" s="422"/>
      <c r="BGK697" s="3"/>
      <c r="BGL697" s="422"/>
      <c r="BGM697" s="3"/>
      <c r="BGN697" s="422"/>
      <c r="BGO697" s="3"/>
      <c r="BGP697" s="422"/>
      <c r="BGQ697" s="3"/>
      <c r="BGR697" s="422"/>
      <c r="BGS697" s="3"/>
      <c r="BGT697" s="422"/>
      <c r="BGU697" s="3"/>
      <c r="BGV697" s="422"/>
      <c r="BGW697" s="3"/>
      <c r="BGX697" s="422"/>
      <c r="BGY697" s="3"/>
      <c r="BGZ697" s="422"/>
      <c r="BHA697" s="3"/>
      <c r="BHB697" s="422"/>
      <c r="BHC697" s="3"/>
      <c r="BHD697" s="422"/>
      <c r="BHE697" s="3"/>
      <c r="BHF697" s="422"/>
      <c r="BHG697" s="3"/>
      <c r="BHH697" s="422"/>
      <c r="BHI697" s="3"/>
      <c r="BHJ697" s="422"/>
      <c r="BHK697" s="3"/>
      <c r="BHL697" s="422"/>
      <c r="BHM697" s="3"/>
      <c r="BHN697" s="422"/>
      <c r="BHO697" s="3"/>
      <c r="BHP697" s="422"/>
      <c r="BHQ697" s="3"/>
      <c r="BHR697" s="422"/>
      <c r="BHS697" s="3"/>
      <c r="BHT697" s="422"/>
      <c r="BHU697" s="3"/>
      <c r="BHV697" s="422"/>
      <c r="BHW697" s="3"/>
      <c r="BHX697" s="422"/>
      <c r="BHY697" s="3"/>
      <c r="BHZ697" s="422"/>
      <c r="BIA697" s="3"/>
      <c r="BIB697" s="422"/>
      <c r="BIC697" s="3"/>
      <c r="BID697" s="422"/>
      <c r="BIE697" s="3"/>
      <c r="BIF697" s="422"/>
      <c r="BIG697" s="3"/>
      <c r="BIH697" s="422"/>
      <c r="BII697" s="3"/>
      <c r="BIJ697" s="422"/>
      <c r="BIK697" s="3"/>
      <c r="BIL697" s="422"/>
      <c r="BIM697" s="3"/>
      <c r="BIN697" s="422"/>
      <c r="BIO697" s="3"/>
      <c r="BIP697" s="422"/>
      <c r="BIQ697" s="3"/>
      <c r="BIR697" s="422"/>
      <c r="BIS697" s="3"/>
      <c r="BIT697" s="422"/>
      <c r="BIU697" s="3"/>
      <c r="BIV697" s="422"/>
      <c r="BIW697" s="3"/>
      <c r="BIX697" s="422"/>
      <c r="BIY697" s="3"/>
      <c r="BIZ697" s="422"/>
      <c r="BJA697" s="3"/>
      <c r="BJB697" s="422"/>
      <c r="BJC697" s="3"/>
      <c r="BJD697" s="422"/>
      <c r="BJE697" s="3"/>
      <c r="BJF697" s="422"/>
      <c r="BJG697" s="3"/>
      <c r="BJH697" s="422"/>
      <c r="BJI697" s="3"/>
      <c r="BJJ697" s="422"/>
      <c r="BJK697" s="3"/>
      <c r="BJL697" s="422"/>
      <c r="BJM697" s="3"/>
      <c r="BJN697" s="422"/>
      <c r="BJO697" s="3"/>
      <c r="BJP697" s="422"/>
      <c r="BJQ697" s="3"/>
      <c r="BJR697" s="422"/>
      <c r="BJS697" s="3"/>
      <c r="BJT697" s="422"/>
      <c r="BJU697" s="3"/>
      <c r="BJV697" s="422"/>
      <c r="BJW697" s="3"/>
      <c r="BJX697" s="422"/>
      <c r="BJY697" s="3"/>
      <c r="BJZ697" s="422"/>
      <c r="BKA697" s="3"/>
      <c r="BKB697" s="422"/>
      <c r="BKC697" s="3"/>
      <c r="BKD697" s="422"/>
      <c r="BKE697" s="3"/>
      <c r="BKF697" s="422"/>
      <c r="BKG697" s="3"/>
      <c r="BKH697" s="422"/>
      <c r="BKI697" s="3"/>
      <c r="BKJ697" s="422"/>
      <c r="BKK697" s="3"/>
      <c r="BKL697" s="422"/>
      <c r="BKM697" s="3"/>
      <c r="BKN697" s="422"/>
      <c r="BKO697" s="3"/>
      <c r="BKP697" s="422"/>
      <c r="BKQ697" s="3"/>
      <c r="BKR697" s="422"/>
      <c r="BKS697" s="3"/>
      <c r="BKT697" s="422"/>
      <c r="BKU697" s="3"/>
      <c r="BKV697" s="422"/>
      <c r="BKW697" s="3"/>
      <c r="BKX697" s="422"/>
      <c r="BKY697" s="3"/>
      <c r="BKZ697" s="422"/>
      <c r="BLA697" s="3"/>
      <c r="BLB697" s="422"/>
      <c r="BLC697" s="3"/>
      <c r="BLD697" s="422"/>
      <c r="BLE697" s="3"/>
      <c r="BLF697" s="422"/>
      <c r="BLG697" s="3"/>
      <c r="BLH697" s="422"/>
      <c r="BLI697" s="3"/>
      <c r="BLJ697" s="422"/>
      <c r="BLK697" s="3"/>
      <c r="BLL697" s="422"/>
      <c r="BLM697" s="3"/>
      <c r="BLN697" s="422"/>
      <c r="BLO697" s="3"/>
      <c r="BLP697" s="422"/>
      <c r="BLQ697" s="3"/>
      <c r="BLR697" s="422"/>
      <c r="BLS697" s="3"/>
      <c r="BLT697" s="422"/>
      <c r="BLU697" s="3"/>
      <c r="BLV697" s="422"/>
      <c r="BLW697" s="3"/>
      <c r="BLX697" s="422"/>
      <c r="BLY697" s="3"/>
      <c r="BLZ697" s="422"/>
      <c r="BMA697" s="3"/>
      <c r="BMB697" s="422"/>
      <c r="BMC697" s="3"/>
      <c r="BMD697" s="422"/>
      <c r="BME697" s="3"/>
      <c r="BMF697" s="422"/>
      <c r="BMG697" s="3"/>
      <c r="BMH697" s="422"/>
      <c r="BMI697" s="3"/>
      <c r="BMJ697" s="422"/>
      <c r="BMK697" s="3"/>
      <c r="BML697" s="422"/>
      <c r="BMM697" s="3"/>
      <c r="BMN697" s="422"/>
      <c r="BMO697" s="3"/>
      <c r="BMP697" s="422"/>
      <c r="BMQ697" s="3"/>
      <c r="BMR697" s="422"/>
      <c r="BMS697" s="3"/>
      <c r="BMT697" s="422"/>
      <c r="BMU697" s="3"/>
      <c r="BMV697" s="422"/>
      <c r="BMW697" s="3"/>
      <c r="BMX697" s="422"/>
      <c r="BMY697" s="3"/>
      <c r="BMZ697" s="422"/>
      <c r="BNA697" s="3"/>
      <c r="BNB697" s="422"/>
      <c r="BNC697" s="3"/>
      <c r="BND697" s="422"/>
      <c r="BNE697" s="3"/>
      <c r="BNF697" s="422"/>
      <c r="BNG697" s="3"/>
      <c r="BNH697" s="422"/>
      <c r="BNI697" s="3"/>
      <c r="BNJ697" s="422"/>
      <c r="BNK697" s="3"/>
      <c r="BNL697" s="422"/>
      <c r="BNM697" s="3"/>
      <c r="BNN697" s="422"/>
      <c r="BNO697" s="3"/>
      <c r="BNP697" s="422"/>
      <c r="BNQ697" s="3"/>
      <c r="BNR697" s="422"/>
      <c r="BNS697" s="3"/>
      <c r="BNT697" s="422"/>
      <c r="BNU697" s="3"/>
      <c r="BNV697" s="422"/>
      <c r="BNW697" s="3"/>
      <c r="BNX697" s="422"/>
      <c r="BNY697" s="3"/>
      <c r="BNZ697" s="422"/>
      <c r="BOA697" s="3"/>
      <c r="BOB697" s="422"/>
      <c r="BOC697" s="3"/>
      <c r="BOD697" s="422"/>
      <c r="BOE697" s="3"/>
      <c r="BOF697" s="422"/>
      <c r="BOG697" s="3"/>
      <c r="BOH697" s="422"/>
      <c r="BOI697" s="3"/>
      <c r="BOJ697" s="422"/>
      <c r="BOK697" s="3"/>
      <c r="BOL697" s="422"/>
      <c r="BOM697" s="3"/>
      <c r="BON697" s="422"/>
      <c r="BOO697" s="3"/>
      <c r="BOP697" s="422"/>
      <c r="BOQ697" s="3"/>
      <c r="BOR697" s="422"/>
      <c r="BOS697" s="3"/>
      <c r="BOT697" s="422"/>
      <c r="BOU697" s="3"/>
      <c r="BOV697" s="422"/>
      <c r="BOW697" s="3"/>
      <c r="BOX697" s="422"/>
      <c r="BOY697" s="3"/>
      <c r="BOZ697" s="422"/>
      <c r="BPA697" s="3"/>
      <c r="BPB697" s="422"/>
      <c r="BPC697" s="3"/>
      <c r="BPD697" s="422"/>
      <c r="BPE697" s="3"/>
      <c r="BPF697" s="422"/>
      <c r="BPG697" s="3"/>
      <c r="BPH697" s="422"/>
      <c r="BPI697" s="3"/>
      <c r="BPJ697" s="422"/>
      <c r="BPK697" s="3"/>
      <c r="BPL697" s="422"/>
      <c r="BPM697" s="3"/>
      <c r="BPN697" s="422"/>
      <c r="BPO697" s="3"/>
      <c r="BPP697" s="422"/>
      <c r="BPQ697" s="3"/>
      <c r="BPR697" s="422"/>
      <c r="BPS697" s="3"/>
      <c r="BPT697" s="422"/>
      <c r="BPU697" s="3"/>
      <c r="BPV697" s="422"/>
      <c r="BPW697" s="3"/>
      <c r="BPX697" s="422"/>
      <c r="BPY697" s="3"/>
      <c r="BPZ697" s="422"/>
      <c r="BQA697" s="3"/>
      <c r="BQB697" s="422"/>
      <c r="BQC697" s="3"/>
      <c r="BQD697" s="422"/>
      <c r="BQE697" s="3"/>
      <c r="BQF697" s="422"/>
      <c r="BQG697" s="3"/>
      <c r="BQH697" s="422"/>
      <c r="BQI697" s="3"/>
      <c r="BQJ697" s="422"/>
      <c r="BQK697" s="3"/>
      <c r="BQL697" s="422"/>
      <c r="BQM697" s="3"/>
      <c r="BQN697" s="422"/>
      <c r="BQO697" s="3"/>
      <c r="BQP697" s="422"/>
      <c r="BQQ697" s="3"/>
      <c r="BQR697" s="422"/>
      <c r="BQS697" s="3"/>
      <c r="BQT697" s="422"/>
      <c r="BQU697" s="3"/>
      <c r="BQV697" s="422"/>
      <c r="BQW697" s="3"/>
      <c r="BQX697" s="422"/>
      <c r="BQY697" s="3"/>
      <c r="BQZ697" s="422"/>
      <c r="BRA697" s="3"/>
      <c r="BRB697" s="422"/>
      <c r="BRC697" s="3"/>
      <c r="BRD697" s="422"/>
      <c r="BRE697" s="3"/>
      <c r="BRF697" s="422"/>
      <c r="BRG697" s="3"/>
      <c r="BRH697" s="422"/>
      <c r="BRI697" s="3"/>
      <c r="BRJ697" s="422"/>
      <c r="BRK697" s="3"/>
      <c r="BRL697" s="422"/>
      <c r="BRM697" s="3"/>
      <c r="BRN697" s="422"/>
      <c r="BRO697" s="3"/>
      <c r="BRP697" s="422"/>
      <c r="BRQ697" s="3"/>
      <c r="BRR697" s="422"/>
      <c r="BRS697" s="3"/>
      <c r="BRT697" s="422"/>
      <c r="BRU697" s="3"/>
      <c r="BRV697" s="422"/>
      <c r="BRW697" s="3"/>
      <c r="BRX697" s="422"/>
      <c r="BRY697" s="3"/>
      <c r="BRZ697" s="422"/>
      <c r="BSA697" s="3"/>
      <c r="BSB697" s="422"/>
      <c r="BSC697" s="3"/>
      <c r="BSD697" s="422"/>
      <c r="BSE697" s="3"/>
      <c r="BSF697" s="422"/>
      <c r="BSG697" s="3"/>
      <c r="BSH697" s="422"/>
      <c r="BSI697" s="3"/>
      <c r="BSJ697" s="422"/>
      <c r="BSK697" s="3"/>
      <c r="BSL697" s="422"/>
      <c r="BSM697" s="3"/>
      <c r="BSN697" s="422"/>
      <c r="BSO697" s="3"/>
      <c r="BSP697" s="422"/>
      <c r="BSQ697" s="3"/>
      <c r="BSR697" s="422"/>
      <c r="BSS697" s="3"/>
      <c r="BST697" s="422"/>
      <c r="BSU697" s="3"/>
      <c r="BSV697" s="422"/>
      <c r="BSW697" s="3"/>
      <c r="BSX697" s="422"/>
      <c r="BSY697" s="3"/>
      <c r="BSZ697" s="422"/>
      <c r="BTA697" s="3"/>
      <c r="BTB697" s="422"/>
      <c r="BTC697" s="3"/>
      <c r="BTD697" s="422"/>
      <c r="BTE697" s="3"/>
      <c r="BTF697" s="422"/>
      <c r="BTG697" s="3"/>
      <c r="BTH697" s="422"/>
      <c r="BTI697" s="3"/>
      <c r="BTJ697" s="422"/>
      <c r="BTK697" s="3"/>
      <c r="BTL697" s="422"/>
      <c r="BTM697" s="3"/>
      <c r="BTN697" s="422"/>
      <c r="BTO697" s="3"/>
      <c r="BTP697" s="422"/>
      <c r="BTQ697" s="3"/>
      <c r="BTR697" s="422"/>
      <c r="BTS697" s="3"/>
      <c r="BTT697" s="422"/>
      <c r="BTU697" s="3"/>
      <c r="BTV697" s="422"/>
      <c r="BTW697" s="3"/>
      <c r="BTX697" s="422"/>
      <c r="BTY697" s="3"/>
      <c r="BTZ697" s="422"/>
      <c r="BUA697" s="3"/>
      <c r="BUB697" s="422"/>
      <c r="BUC697" s="3"/>
      <c r="BUD697" s="422"/>
      <c r="BUE697" s="3"/>
      <c r="BUF697" s="422"/>
      <c r="BUG697" s="3"/>
      <c r="BUH697" s="422"/>
      <c r="BUI697" s="3"/>
      <c r="BUJ697" s="422"/>
      <c r="BUK697" s="3"/>
      <c r="BUL697" s="422"/>
      <c r="BUM697" s="3"/>
      <c r="BUN697" s="422"/>
      <c r="BUO697" s="3"/>
      <c r="BUP697" s="422"/>
      <c r="BUQ697" s="3"/>
      <c r="BUR697" s="422"/>
      <c r="BUS697" s="3"/>
      <c r="BUT697" s="422"/>
      <c r="BUU697" s="3"/>
      <c r="BUV697" s="422"/>
      <c r="BUW697" s="3"/>
      <c r="BUX697" s="422"/>
      <c r="BUY697" s="3"/>
      <c r="BUZ697" s="422"/>
      <c r="BVA697" s="3"/>
      <c r="BVB697" s="422"/>
      <c r="BVC697" s="3"/>
      <c r="BVD697" s="422"/>
      <c r="BVE697" s="3"/>
      <c r="BVF697" s="422"/>
      <c r="BVG697" s="3"/>
      <c r="BVH697" s="422"/>
      <c r="BVI697" s="3"/>
      <c r="BVJ697" s="422"/>
      <c r="BVK697" s="3"/>
      <c r="BVL697" s="422"/>
      <c r="BVM697" s="3"/>
      <c r="BVN697" s="422"/>
      <c r="BVO697" s="3"/>
      <c r="BVP697" s="422"/>
      <c r="BVQ697" s="3"/>
      <c r="BVR697" s="422"/>
      <c r="BVS697" s="3"/>
      <c r="BVT697" s="422"/>
      <c r="BVU697" s="3"/>
      <c r="BVV697" s="422"/>
      <c r="BVW697" s="3"/>
      <c r="BVX697" s="422"/>
      <c r="BVY697" s="3"/>
      <c r="BVZ697" s="422"/>
      <c r="BWA697" s="3"/>
      <c r="BWB697" s="422"/>
      <c r="BWC697" s="3"/>
      <c r="BWD697" s="422"/>
      <c r="BWE697" s="3"/>
      <c r="BWF697" s="422"/>
      <c r="BWG697" s="3"/>
      <c r="BWH697" s="422"/>
      <c r="BWI697" s="3"/>
      <c r="BWJ697" s="422"/>
      <c r="BWK697" s="3"/>
      <c r="BWL697" s="422"/>
      <c r="BWM697" s="3"/>
      <c r="BWN697" s="422"/>
      <c r="BWO697" s="3"/>
      <c r="BWP697" s="422"/>
      <c r="BWQ697" s="3"/>
      <c r="BWR697" s="422"/>
      <c r="BWS697" s="3"/>
      <c r="BWT697" s="422"/>
      <c r="BWU697" s="3"/>
      <c r="BWV697" s="422"/>
      <c r="BWW697" s="3"/>
      <c r="BWX697" s="422"/>
      <c r="BWY697" s="3"/>
      <c r="BWZ697" s="422"/>
      <c r="BXA697" s="3"/>
      <c r="BXB697" s="422"/>
      <c r="BXC697" s="3"/>
      <c r="BXD697" s="422"/>
      <c r="BXE697" s="3"/>
      <c r="BXF697" s="422"/>
      <c r="BXG697" s="3"/>
      <c r="BXH697" s="422"/>
      <c r="BXI697" s="3"/>
      <c r="BXJ697" s="422"/>
      <c r="BXK697" s="3"/>
      <c r="BXL697" s="422"/>
      <c r="BXM697" s="3"/>
      <c r="BXN697" s="422"/>
      <c r="BXO697" s="3"/>
      <c r="BXP697" s="422"/>
      <c r="BXQ697" s="3"/>
      <c r="BXR697" s="422"/>
      <c r="BXS697" s="3"/>
      <c r="BXT697" s="422"/>
      <c r="BXU697" s="3"/>
      <c r="BXV697" s="422"/>
      <c r="BXW697" s="3"/>
      <c r="BXX697" s="422"/>
      <c r="BXY697" s="3"/>
      <c r="BXZ697" s="422"/>
      <c r="BYA697" s="3"/>
      <c r="BYB697" s="422"/>
      <c r="BYC697" s="3"/>
      <c r="BYD697" s="422"/>
      <c r="BYE697" s="3"/>
      <c r="BYF697" s="422"/>
      <c r="BYG697" s="3"/>
      <c r="BYH697" s="422"/>
      <c r="BYI697" s="3"/>
      <c r="BYJ697" s="422"/>
      <c r="BYK697" s="3"/>
      <c r="BYL697" s="422"/>
      <c r="BYM697" s="3"/>
      <c r="BYN697" s="422"/>
      <c r="BYO697" s="3"/>
      <c r="BYP697" s="422"/>
      <c r="BYQ697" s="3"/>
      <c r="BYR697" s="422"/>
      <c r="BYS697" s="3"/>
      <c r="BYT697" s="422"/>
      <c r="BYU697" s="3"/>
      <c r="BYV697" s="422"/>
      <c r="BYW697" s="3"/>
      <c r="BYX697" s="422"/>
      <c r="BYY697" s="3"/>
      <c r="BYZ697" s="422"/>
      <c r="BZA697" s="3"/>
      <c r="BZB697" s="422"/>
      <c r="BZC697" s="3"/>
      <c r="BZD697" s="422"/>
      <c r="BZE697" s="3"/>
      <c r="BZF697" s="422"/>
      <c r="BZG697" s="3"/>
      <c r="BZH697" s="422"/>
      <c r="BZI697" s="3"/>
      <c r="BZJ697" s="422"/>
      <c r="BZK697" s="3"/>
      <c r="BZL697" s="422"/>
      <c r="BZM697" s="3"/>
      <c r="BZN697" s="422"/>
      <c r="BZO697" s="3"/>
      <c r="BZP697" s="422"/>
      <c r="BZQ697" s="3"/>
      <c r="BZR697" s="422"/>
      <c r="BZS697" s="3"/>
      <c r="BZT697" s="422"/>
      <c r="BZU697" s="3"/>
      <c r="BZV697" s="422"/>
      <c r="BZW697" s="3"/>
      <c r="BZX697" s="422"/>
      <c r="BZY697" s="3"/>
      <c r="BZZ697" s="422"/>
      <c r="CAA697" s="3"/>
      <c r="CAB697" s="422"/>
      <c r="CAC697" s="3"/>
      <c r="CAD697" s="422"/>
      <c r="CAE697" s="3"/>
      <c r="CAF697" s="422"/>
      <c r="CAG697" s="3"/>
      <c r="CAH697" s="422"/>
      <c r="CAI697" s="3"/>
      <c r="CAJ697" s="422"/>
      <c r="CAK697" s="3"/>
      <c r="CAL697" s="422"/>
      <c r="CAM697" s="3"/>
      <c r="CAN697" s="422"/>
      <c r="CAO697" s="3"/>
      <c r="CAP697" s="422"/>
      <c r="CAQ697" s="3"/>
      <c r="CAR697" s="422"/>
      <c r="CAS697" s="3"/>
      <c r="CAT697" s="422"/>
      <c r="CAU697" s="3"/>
      <c r="CAV697" s="422"/>
      <c r="CAW697" s="3"/>
      <c r="CAX697" s="422"/>
      <c r="CAY697" s="3"/>
      <c r="CAZ697" s="422"/>
      <c r="CBA697" s="3"/>
      <c r="CBB697" s="422"/>
      <c r="CBC697" s="3"/>
      <c r="CBD697" s="422"/>
      <c r="CBE697" s="3"/>
      <c r="CBF697" s="422"/>
      <c r="CBG697" s="3"/>
      <c r="CBH697" s="422"/>
      <c r="CBI697" s="3"/>
      <c r="CBJ697" s="422"/>
      <c r="CBK697" s="3"/>
      <c r="CBL697" s="422"/>
      <c r="CBM697" s="3"/>
      <c r="CBN697" s="422"/>
      <c r="CBO697" s="3"/>
      <c r="CBP697" s="422"/>
      <c r="CBQ697" s="3"/>
      <c r="CBR697" s="422"/>
      <c r="CBS697" s="3"/>
      <c r="CBT697" s="422"/>
      <c r="CBU697" s="3"/>
      <c r="CBV697" s="422"/>
      <c r="CBW697" s="3"/>
      <c r="CBX697" s="422"/>
      <c r="CBY697" s="3"/>
      <c r="CBZ697" s="422"/>
      <c r="CCA697" s="3"/>
      <c r="CCB697" s="422"/>
      <c r="CCC697" s="3"/>
      <c r="CCD697" s="422"/>
      <c r="CCE697" s="3"/>
      <c r="CCF697" s="422"/>
      <c r="CCG697" s="3"/>
      <c r="CCH697" s="422"/>
      <c r="CCI697" s="3"/>
      <c r="CCJ697" s="422"/>
      <c r="CCK697" s="3"/>
      <c r="CCL697" s="422"/>
      <c r="CCM697" s="3"/>
      <c r="CCN697" s="422"/>
      <c r="CCO697" s="3"/>
      <c r="CCP697" s="422"/>
      <c r="CCQ697" s="3"/>
      <c r="CCR697" s="422"/>
      <c r="CCS697" s="3"/>
      <c r="CCT697" s="422"/>
      <c r="CCU697" s="3"/>
      <c r="CCV697" s="422"/>
      <c r="CCW697" s="3"/>
      <c r="CCX697" s="422"/>
      <c r="CCY697" s="3"/>
      <c r="CCZ697" s="422"/>
      <c r="CDA697" s="3"/>
      <c r="CDB697" s="422"/>
      <c r="CDC697" s="3"/>
      <c r="CDD697" s="422"/>
      <c r="CDE697" s="3"/>
      <c r="CDF697" s="422"/>
      <c r="CDG697" s="3"/>
      <c r="CDH697" s="422"/>
      <c r="CDI697" s="3"/>
      <c r="CDJ697" s="422"/>
      <c r="CDK697" s="3"/>
      <c r="CDL697" s="422"/>
      <c r="CDM697" s="3"/>
      <c r="CDN697" s="422"/>
      <c r="CDO697" s="3"/>
      <c r="CDP697" s="422"/>
      <c r="CDQ697" s="3"/>
      <c r="CDR697" s="422"/>
      <c r="CDS697" s="3"/>
      <c r="CDT697" s="422"/>
      <c r="CDU697" s="3"/>
      <c r="CDV697" s="422"/>
      <c r="CDW697" s="3"/>
      <c r="CDX697" s="422"/>
      <c r="CDY697" s="3"/>
      <c r="CDZ697" s="422"/>
      <c r="CEA697" s="3"/>
      <c r="CEB697" s="422"/>
      <c r="CEC697" s="3"/>
      <c r="CED697" s="422"/>
      <c r="CEE697" s="3"/>
      <c r="CEF697" s="422"/>
      <c r="CEG697" s="3"/>
      <c r="CEH697" s="422"/>
      <c r="CEI697" s="3"/>
      <c r="CEJ697" s="422"/>
      <c r="CEK697" s="3"/>
      <c r="CEL697" s="422"/>
      <c r="CEM697" s="3"/>
      <c r="CEN697" s="422"/>
      <c r="CEO697" s="3"/>
      <c r="CEP697" s="422"/>
      <c r="CEQ697" s="3"/>
      <c r="CER697" s="422"/>
      <c r="CES697" s="3"/>
      <c r="CET697" s="422"/>
      <c r="CEU697" s="3"/>
      <c r="CEV697" s="422"/>
      <c r="CEW697" s="3"/>
      <c r="CEX697" s="422"/>
      <c r="CEY697" s="3"/>
      <c r="CEZ697" s="422"/>
      <c r="CFA697" s="3"/>
      <c r="CFB697" s="422"/>
      <c r="CFC697" s="3"/>
      <c r="CFD697" s="422"/>
      <c r="CFE697" s="3"/>
      <c r="CFF697" s="422"/>
      <c r="CFG697" s="3"/>
      <c r="CFH697" s="422"/>
      <c r="CFI697" s="3"/>
      <c r="CFJ697" s="422"/>
      <c r="CFK697" s="3"/>
      <c r="CFL697" s="422"/>
      <c r="CFM697" s="3"/>
      <c r="CFN697" s="422"/>
      <c r="CFO697" s="3"/>
      <c r="CFP697" s="422"/>
      <c r="CFQ697" s="3"/>
      <c r="CFR697" s="422"/>
      <c r="CFS697" s="3"/>
      <c r="CFT697" s="422"/>
      <c r="CFU697" s="3"/>
      <c r="CFV697" s="422"/>
      <c r="CFW697" s="3"/>
      <c r="CFX697" s="422"/>
      <c r="CFY697" s="3"/>
      <c r="CFZ697" s="422"/>
      <c r="CGA697" s="3"/>
      <c r="CGB697" s="422"/>
      <c r="CGC697" s="3"/>
      <c r="CGD697" s="422"/>
      <c r="CGE697" s="3"/>
      <c r="CGF697" s="422"/>
      <c r="CGG697" s="3"/>
      <c r="CGH697" s="422"/>
      <c r="CGI697" s="3"/>
      <c r="CGJ697" s="422"/>
      <c r="CGK697" s="3"/>
      <c r="CGL697" s="422"/>
      <c r="CGM697" s="3"/>
      <c r="CGN697" s="422"/>
      <c r="CGO697" s="3"/>
      <c r="CGP697" s="422"/>
      <c r="CGQ697" s="3"/>
      <c r="CGR697" s="422"/>
      <c r="CGS697" s="3"/>
      <c r="CGT697" s="422"/>
      <c r="CGU697" s="3"/>
      <c r="CGV697" s="422"/>
      <c r="CGW697" s="3"/>
      <c r="CGX697" s="422"/>
      <c r="CGY697" s="3"/>
      <c r="CGZ697" s="422"/>
      <c r="CHA697" s="3"/>
      <c r="CHB697" s="422"/>
      <c r="CHC697" s="3"/>
      <c r="CHD697" s="422"/>
      <c r="CHE697" s="3"/>
      <c r="CHF697" s="422"/>
      <c r="CHG697" s="3"/>
      <c r="CHH697" s="422"/>
      <c r="CHI697" s="3"/>
      <c r="CHJ697" s="422"/>
      <c r="CHK697" s="3"/>
      <c r="CHL697" s="422"/>
      <c r="CHM697" s="3"/>
      <c r="CHN697" s="422"/>
      <c r="CHO697" s="3"/>
      <c r="CHP697" s="422"/>
      <c r="CHQ697" s="3"/>
      <c r="CHR697" s="422"/>
      <c r="CHS697" s="3"/>
      <c r="CHT697" s="422"/>
      <c r="CHU697" s="3"/>
      <c r="CHV697" s="422"/>
      <c r="CHW697" s="3"/>
      <c r="CHX697" s="422"/>
      <c r="CHY697" s="3"/>
      <c r="CHZ697" s="422"/>
      <c r="CIA697" s="3"/>
      <c r="CIB697" s="422"/>
      <c r="CIC697" s="3"/>
      <c r="CID697" s="422"/>
      <c r="CIE697" s="3"/>
      <c r="CIF697" s="422"/>
      <c r="CIG697" s="3"/>
      <c r="CIH697" s="422"/>
      <c r="CII697" s="3"/>
      <c r="CIJ697" s="422"/>
      <c r="CIK697" s="3"/>
      <c r="CIL697" s="422"/>
      <c r="CIM697" s="3"/>
      <c r="CIN697" s="422"/>
      <c r="CIO697" s="3"/>
      <c r="CIP697" s="422"/>
      <c r="CIQ697" s="3"/>
      <c r="CIR697" s="422"/>
      <c r="CIS697" s="3"/>
      <c r="CIT697" s="422"/>
      <c r="CIU697" s="3"/>
      <c r="CIV697" s="422"/>
      <c r="CIW697" s="3"/>
      <c r="CIX697" s="422"/>
      <c r="CIY697" s="3"/>
      <c r="CIZ697" s="422"/>
      <c r="CJA697" s="3"/>
      <c r="CJB697" s="422"/>
      <c r="CJC697" s="3"/>
      <c r="CJD697" s="422"/>
      <c r="CJE697" s="3"/>
      <c r="CJF697" s="422"/>
      <c r="CJG697" s="3"/>
      <c r="CJH697" s="422"/>
      <c r="CJI697" s="3"/>
      <c r="CJJ697" s="422"/>
      <c r="CJK697" s="3"/>
      <c r="CJL697" s="422"/>
      <c r="CJM697" s="3"/>
      <c r="CJN697" s="422"/>
      <c r="CJO697" s="3"/>
      <c r="CJP697" s="422"/>
      <c r="CJQ697" s="3"/>
      <c r="CJR697" s="422"/>
      <c r="CJS697" s="3"/>
      <c r="CJT697" s="422"/>
      <c r="CJU697" s="3"/>
      <c r="CJV697" s="422"/>
      <c r="CJW697" s="3"/>
      <c r="CJX697" s="422"/>
      <c r="CJY697" s="3"/>
      <c r="CJZ697" s="422"/>
      <c r="CKA697" s="3"/>
      <c r="CKB697" s="422"/>
      <c r="CKC697" s="3"/>
      <c r="CKD697" s="422"/>
      <c r="CKE697" s="3"/>
      <c r="CKF697" s="422"/>
      <c r="CKG697" s="3"/>
      <c r="CKH697" s="422"/>
      <c r="CKI697" s="3"/>
      <c r="CKJ697" s="422"/>
      <c r="CKK697" s="3"/>
      <c r="CKL697" s="422"/>
      <c r="CKM697" s="3"/>
      <c r="CKN697" s="422"/>
      <c r="CKO697" s="3"/>
      <c r="CKP697" s="422"/>
      <c r="CKQ697" s="3"/>
      <c r="CKR697" s="422"/>
      <c r="CKS697" s="3"/>
      <c r="CKT697" s="422"/>
      <c r="CKU697" s="3"/>
      <c r="CKV697" s="422"/>
      <c r="CKW697" s="3"/>
      <c r="CKX697" s="422"/>
      <c r="CKY697" s="3"/>
      <c r="CKZ697" s="422"/>
      <c r="CLA697" s="3"/>
      <c r="CLB697" s="422"/>
      <c r="CLC697" s="3"/>
      <c r="CLD697" s="422"/>
      <c r="CLE697" s="3"/>
      <c r="CLF697" s="422"/>
      <c r="CLG697" s="3"/>
      <c r="CLH697" s="422"/>
      <c r="CLI697" s="3"/>
      <c r="CLJ697" s="422"/>
      <c r="CLK697" s="3"/>
      <c r="CLL697" s="422"/>
      <c r="CLM697" s="3"/>
      <c r="CLN697" s="422"/>
      <c r="CLO697" s="3"/>
      <c r="CLP697" s="422"/>
      <c r="CLQ697" s="3"/>
      <c r="CLR697" s="422"/>
      <c r="CLS697" s="3"/>
      <c r="CLT697" s="422"/>
      <c r="CLU697" s="3"/>
      <c r="CLV697" s="422"/>
      <c r="CLW697" s="3"/>
      <c r="CLX697" s="422"/>
      <c r="CLY697" s="3"/>
      <c r="CLZ697" s="422"/>
      <c r="CMA697" s="3"/>
      <c r="CMB697" s="422"/>
      <c r="CMC697" s="3"/>
      <c r="CMD697" s="422"/>
      <c r="CME697" s="3"/>
      <c r="CMF697" s="422"/>
      <c r="CMG697" s="3"/>
      <c r="CMH697" s="422"/>
      <c r="CMI697" s="3"/>
      <c r="CMJ697" s="422"/>
      <c r="CMK697" s="3"/>
      <c r="CML697" s="422"/>
      <c r="CMM697" s="3"/>
      <c r="CMN697" s="422"/>
      <c r="CMO697" s="3"/>
      <c r="CMP697" s="422"/>
      <c r="CMQ697" s="3"/>
      <c r="CMR697" s="422"/>
      <c r="CMS697" s="3"/>
      <c r="CMT697" s="422"/>
      <c r="CMU697" s="3"/>
      <c r="CMV697" s="422"/>
      <c r="CMW697" s="3"/>
      <c r="CMX697" s="422"/>
      <c r="CMY697" s="3"/>
      <c r="CMZ697" s="422"/>
      <c r="CNA697" s="3"/>
      <c r="CNB697" s="422"/>
      <c r="CNC697" s="3"/>
      <c r="CND697" s="422"/>
      <c r="CNE697" s="3"/>
      <c r="CNF697" s="422"/>
      <c r="CNG697" s="3"/>
      <c r="CNH697" s="422"/>
      <c r="CNI697" s="3"/>
      <c r="CNJ697" s="422"/>
      <c r="CNK697" s="3"/>
      <c r="CNL697" s="422"/>
      <c r="CNM697" s="3"/>
      <c r="CNN697" s="422"/>
      <c r="CNO697" s="3"/>
      <c r="CNP697" s="422"/>
      <c r="CNQ697" s="3"/>
      <c r="CNR697" s="422"/>
      <c r="CNS697" s="3"/>
      <c r="CNT697" s="422"/>
      <c r="CNU697" s="3"/>
      <c r="CNV697" s="422"/>
      <c r="CNW697" s="3"/>
      <c r="CNX697" s="422"/>
      <c r="CNY697" s="3"/>
      <c r="CNZ697" s="422"/>
      <c r="COA697" s="3"/>
      <c r="COB697" s="422"/>
      <c r="COC697" s="3"/>
      <c r="COD697" s="422"/>
      <c r="COE697" s="3"/>
      <c r="COF697" s="422"/>
      <c r="COG697" s="3"/>
      <c r="COH697" s="422"/>
      <c r="COI697" s="3"/>
      <c r="COJ697" s="422"/>
      <c r="COK697" s="3"/>
      <c r="COL697" s="422"/>
      <c r="COM697" s="3"/>
      <c r="CON697" s="422"/>
      <c r="COO697" s="3"/>
      <c r="COP697" s="422"/>
      <c r="COQ697" s="3"/>
      <c r="COR697" s="422"/>
      <c r="COS697" s="3"/>
      <c r="COT697" s="422"/>
      <c r="COU697" s="3"/>
      <c r="COV697" s="422"/>
      <c r="COW697" s="3"/>
      <c r="COX697" s="422"/>
      <c r="COY697" s="3"/>
      <c r="COZ697" s="422"/>
      <c r="CPA697" s="3"/>
      <c r="CPB697" s="422"/>
      <c r="CPC697" s="3"/>
      <c r="CPD697" s="422"/>
      <c r="CPE697" s="3"/>
      <c r="CPF697" s="422"/>
      <c r="CPG697" s="3"/>
      <c r="CPH697" s="422"/>
      <c r="CPI697" s="3"/>
      <c r="CPJ697" s="422"/>
      <c r="CPK697" s="3"/>
      <c r="CPL697" s="422"/>
      <c r="CPM697" s="3"/>
      <c r="CPN697" s="422"/>
      <c r="CPO697" s="3"/>
      <c r="CPP697" s="422"/>
      <c r="CPQ697" s="3"/>
      <c r="CPR697" s="422"/>
      <c r="CPS697" s="3"/>
      <c r="CPT697" s="422"/>
      <c r="CPU697" s="3"/>
      <c r="CPV697" s="422"/>
      <c r="CPW697" s="3"/>
      <c r="CPX697" s="422"/>
      <c r="CPY697" s="3"/>
      <c r="CPZ697" s="422"/>
      <c r="CQA697" s="3"/>
      <c r="CQB697" s="422"/>
      <c r="CQC697" s="3"/>
      <c r="CQD697" s="422"/>
      <c r="CQE697" s="3"/>
      <c r="CQF697" s="422"/>
      <c r="CQG697" s="3"/>
      <c r="CQH697" s="422"/>
      <c r="CQI697" s="3"/>
      <c r="CQJ697" s="422"/>
      <c r="CQK697" s="3"/>
      <c r="CQL697" s="422"/>
      <c r="CQM697" s="3"/>
      <c r="CQN697" s="422"/>
      <c r="CQO697" s="3"/>
      <c r="CQP697" s="422"/>
      <c r="CQQ697" s="3"/>
      <c r="CQR697" s="422"/>
      <c r="CQS697" s="3"/>
      <c r="CQT697" s="422"/>
      <c r="CQU697" s="3"/>
      <c r="CQV697" s="422"/>
      <c r="CQW697" s="3"/>
      <c r="CQX697" s="422"/>
      <c r="CQY697" s="3"/>
      <c r="CQZ697" s="422"/>
      <c r="CRA697" s="3"/>
      <c r="CRB697" s="422"/>
      <c r="CRC697" s="3"/>
      <c r="CRD697" s="422"/>
      <c r="CRE697" s="3"/>
      <c r="CRF697" s="422"/>
      <c r="CRG697" s="3"/>
      <c r="CRH697" s="422"/>
      <c r="CRI697" s="3"/>
      <c r="CRJ697" s="422"/>
      <c r="CRK697" s="3"/>
      <c r="CRL697" s="422"/>
      <c r="CRM697" s="3"/>
      <c r="CRN697" s="422"/>
      <c r="CRO697" s="3"/>
      <c r="CRP697" s="422"/>
      <c r="CRQ697" s="3"/>
      <c r="CRR697" s="422"/>
      <c r="CRS697" s="3"/>
      <c r="CRT697" s="422"/>
      <c r="CRU697" s="3"/>
      <c r="CRV697" s="422"/>
      <c r="CRW697" s="3"/>
      <c r="CRX697" s="422"/>
      <c r="CRY697" s="3"/>
      <c r="CRZ697" s="422"/>
      <c r="CSA697" s="3"/>
      <c r="CSB697" s="422"/>
      <c r="CSC697" s="3"/>
      <c r="CSD697" s="422"/>
      <c r="CSE697" s="3"/>
      <c r="CSF697" s="422"/>
      <c r="CSG697" s="3"/>
      <c r="CSH697" s="422"/>
      <c r="CSI697" s="3"/>
      <c r="CSJ697" s="422"/>
      <c r="CSK697" s="3"/>
      <c r="CSL697" s="422"/>
      <c r="CSM697" s="3"/>
      <c r="CSN697" s="422"/>
      <c r="CSO697" s="3"/>
      <c r="CSP697" s="422"/>
      <c r="CSQ697" s="3"/>
      <c r="CSR697" s="422"/>
      <c r="CSS697" s="3"/>
      <c r="CST697" s="422"/>
      <c r="CSU697" s="3"/>
      <c r="CSV697" s="422"/>
      <c r="CSW697" s="3"/>
      <c r="CSX697" s="422"/>
      <c r="CSY697" s="3"/>
      <c r="CSZ697" s="422"/>
      <c r="CTA697" s="3"/>
      <c r="CTB697" s="422"/>
      <c r="CTC697" s="3"/>
      <c r="CTD697" s="422"/>
      <c r="CTE697" s="3"/>
      <c r="CTF697" s="422"/>
      <c r="CTG697" s="3"/>
      <c r="CTH697" s="422"/>
      <c r="CTI697" s="3"/>
      <c r="CTJ697" s="422"/>
      <c r="CTK697" s="3"/>
      <c r="CTL697" s="422"/>
      <c r="CTM697" s="3"/>
      <c r="CTN697" s="422"/>
      <c r="CTO697" s="3"/>
      <c r="CTP697" s="422"/>
      <c r="CTQ697" s="3"/>
      <c r="CTR697" s="422"/>
      <c r="CTS697" s="3"/>
      <c r="CTT697" s="422"/>
      <c r="CTU697" s="3"/>
      <c r="CTV697" s="422"/>
      <c r="CTW697" s="3"/>
      <c r="CTX697" s="422"/>
      <c r="CTY697" s="3"/>
      <c r="CTZ697" s="422"/>
      <c r="CUA697" s="3"/>
      <c r="CUB697" s="422"/>
      <c r="CUC697" s="3"/>
      <c r="CUD697" s="422"/>
      <c r="CUE697" s="3"/>
      <c r="CUF697" s="422"/>
      <c r="CUG697" s="3"/>
      <c r="CUH697" s="422"/>
      <c r="CUI697" s="3"/>
      <c r="CUJ697" s="422"/>
      <c r="CUK697" s="3"/>
      <c r="CUL697" s="422"/>
      <c r="CUM697" s="3"/>
      <c r="CUN697" s="422"/>
      <c r="CUO697" s="3"/>
      <c r="CUP697" s="422"/>
      <c r="CUQ697" s="3"/>
      <c r="CUR697" s="422"/>
      <c r="CUS697" s="3"/>
      <c r="CUT697" s="422"/>
      <c r="CUU697" s="3"/>
      <c r="CUV697" s="422"/>
      <c r="CUW697" s="3"/>
      <c r="CUX697" s="422"/>
      <c r="CUY697" s="3"/>
      <c r="CUZ697" s="422"/>
      <c r="CVA697" s="3"/>
      <c r="CVB697" s="422"/>
      <c r="CVC697" s="3"/>
      <c r="CVD697" s="422"/>
      <c r="CVE697" s="3"/>
      <c r="CVF697" s="422"/>
      <c r="CVG697" s="3"/>
      <c r="CVH697" s="422"/>
      <c r="CVI697" s="3"/>
      <c r="CVJ697" s="422"/>
      <c r="CVK697" s="3"/>
      <c r="CVL697" s="422"/>
      <c r="CVM697" s="3"/>
      <c r="CVN697" s="422"/>
      <c r="CVO697" s="3"/>
      <c r="CVP697" s="422"/>
      <c r="CVQ697" s="3"/>
      <c r="CVR697" s="422"/>
      <c r="CVS697" s="3"/>
      <c r="CVT697" s="422"/>
      <c r="CVU697" s="3"/>
      <c r="CVV697" s="422"/>
      <c r="CVW697" s="3"/>
      <c r="CVX697" s="422"/>
      <c r="CVY697" s="3"/>
      <c r="CVZ697" s="422"/>
      <c r="CWA697" s="3"/>
      <c r="CWB697" s="422"/>
      <c r="CWC697" s="3"/>
      <c r="CWD697" s="422"/>
      <c r="CWE697" s="3"/>
      <c r="CWF697" s="422"/>
      <c r="CWG697" s="3"/>
      <c r="CWH697" s="422"/>
      <c r="CWI697" s="3"/>
      <c r="CWJ697" s="422"/>
      <c r="CWK697" s="3"/>
      <c r="CWL697" s="422"/>
      <c r="CWM697" s="3"/>
      <c r="CWN697" s="422"/>
      <c r="CWO697" s="3"/>
      <c r="CWP697" s="422"/>
      <c r="CWQ697" s="3"/>
      <c r="CWR697" s="422"/>
      <c r="CWS697" s="3"/>
      <c r="CWT697" s="422"/>
      <c r="CWU697" s="3"/>
      <c r="CWV697" s="422"/>
      <c r="CWW697" s="3"/>
      <c r="CWX697" s="422"/>
      <c r="CWY697" s="3"/>
      <c r="CWZ697" s="422"/>
      <c r="CXA697" s="3"/>
      <c r="CXB697" s="422"/>
      <c r="CXC697" s="3"/>
      <c r="CXD697" s="422"/>
      <c r="CXE697" s="3"/>
      <c r="CXF697" s="422"/>
      <c r="CXG697" s="3"/>
      <c r="CXH697" s="422"/>
      <c r="CXI697" s="3"/>
      <c r="CXJ697" s="422"/>
      <c r="CXK697" s="3"/>
      <c r="CXL697" s="422"/>
      <c r="CXM697" s="3"/>
      <c r="CXN697" s="422"/>
      <c r="CXO697" s="3"/>
      <c r="CXP697" s="422"/>
      <c r="CXQ697" s="3"/>
      <c r="CXR697" s="422"/>
      <c r="CXS697" s="3"/>
      <c r="CXT697" s="422"/>
      <c r="CXU697" s="3"/>
      <c r="CXV697" s="422"/>
      <c r="CXW697" s="3"/>
      <c r="CXX697" s="422"/>
      <c r="CXY697" s="3"/>
      <c r="CXZ697" s="422"/>
      <c r="CYA697" s="3"/>
      <c r="CYB697" s="422"/>
      <c r="CYC697" s="3"/>
      <c r="CYD697" s="422"/>
      <c r="CYE697" s="3"/>
      <c r="CYF697" s="422"/>
      <c r="CYG697" s="3"/>
      <c r="CYH697" s="422"/>
      <c r="CYI697" s="3"/>
      <c r="CYJ697" s="422"/>
      <c r="CYK697" s="3"/>
      <c r="CYL697" s="422"/>
      <c r="CYM697" s="3"/>
      <c r="CYN697" s="422"/>
      <c r="CYO697" s="3"/>
      <c r="CYP697" s="422"/>
      <c r="CYQ697" s="3"/>
      <c r="CYR697" s="422"/>
      <c r="CYS697" s="3"/>
      <c r="CYT697" s="422"/>
      <c r="CYU697" s="3"/>
      <c r="CYV697" s="422"/>
      <c r="CYW697" s="3"/>
      <c r="CYX697" s="422"/>
      <c r="CYY697" s="3"/>
      <c r="CYZ697" s="422"/>
      <c r="CZA697" s="3"/>
      <c r="CZB697" s="422"/>
      <c r="CZC697" s="3"/>
      <c r="CZD697" s="422"/>
      <c r="CZE697" s="3"/>
      <c r="CZF697" s="422"/>
      <c r="CZG697" s="3"/>
      <c r="CZH697" s="422"/>
      <c r="CZI697" s="3"/>
      <c r="CZJ697" s="422"/>
      <c r="CZK697" s="3"/>
      <c r="CZL697" s="422"/>
      <c r="CZM697" s="3"/>
      <c r="CZN697" s="422"/>
      <c r="CZO697" s="3"/>
      <c r="CZP697" s="422"/>
      <c r="CZQ697" s="3"/>
      <c r="CZR697" s="422"/>
      <c r="CZS697" s="3"/>
      <c r="CZT697" s="422"/>
      <c r="CZU697" s="3"/>
      <c r="CZV697" s="422"/>
      <c r="CZW697" s="3"/>
      <c r="CZX697" s="422"/>
      <c r="CZY697" s="3"/>
      <c r="CZZ697" s="422"/>
      <c r="DAA697" s="3"/>
      <c r="DAB697" s="422"/>
      <c r="DAC697" s="3"/>
      <c r="DAD697" s="422"/>
      <c r="DAE697" s="3"/>
      <c r="DAF697" s="422"/>
      <c r="DAG697" s="3"/>
      <c r="DAH697" s="422"/>
      <c r="DAI697" s="3"/>
      <c r="DAJ697" s="422"/>
      <c r="DAK697" s="3"/>
      <c r="DAL697" s="422"/>
      <c r="DAM697" s="3"/>
      <c r="DAN697" s="422"/>
      <c r="DAO697" s="3"/>
      <c r="DAP697" s="422"/>
      <c r="DAQ697" s="3"/>
      <c r="DAR697" s="422"/>
      <c r="DAS697" s="3"/>
      <c r="DAT697" s="422"/>
      <c r="DAU697" s="3"/>
      <c r="DAV697" s="422"/>
      <c r="DAW697" s="3"/>
      <c r="DAX697" s="422"/>
      <c r="DAY697" s="3"/>
      <c r="DAZ697" s="422"/>
      <c r="DBA697" s="3"/>
      <c r="DBB697" s="422"/>
      <c r="DBC697" s="3"/>
      <c r="DBD697" s="422"/>
      <c r="DBE697" s="3"/>
      <c r="DBF697" s="422"/>
      <c r="DBG697" s="3"/>
      <c r="DBH697" s="422"/>
      <c r="DBI697" s="3"/>
      <c r="DBJ697" s="422"/>
      <c r="DBK697" s="3"/>
      <c r="DBL697" s="422"/>
      <c r="DBM697" s="3"/>
      <c r="DBN697" s="422"/>
      <c r="DBO697" s="3"/>
      <c r="DBP697" s="422"/>
      <c r="DBQ697" s="3"/>
      <c r="DBR697" s="422"/>
      <c r="DBS697" s="3"/>
      <c r="DBT697" s="422"/>
      <c r="DBU697" s="3"/>
      <c r="DBV697" s="422"/>
      <c r="DBW697" s="3"/>
      <c r="DBX697" s="422"/>
      <c r="DBY697" s="3"/>
      <c r="DBZ697" s="422"/>
      <c r="DCA697" s="3"/>
      <c r="DCB697" s="422"/>
      <c r="DCC697" s="3"/>
      <c r="DCD697" s="422"/>
      <c r="DCE697" s="3"/>
      <c r="DCF697" s="422"/>
      <c r="DCG697" s="3"/>
      <c r="DCH697" s="422"/>
      <c r="DCI697" s="3"/>
      <c r="DCJ697" s="422"/>
      <c r="DCK697" s="3"/>
      <c r="DCL697" s="422"/>
      <c r="DCM697" s="3"/>
      <c r="DCN697" s="422"/>
      <c r="DCO697" s="3"/>
      <c r="DCP697" s="422"/>
      <c r="DCQ697" s="3"/>
      <c r="DCR697" s="422"/>
      <c r="DCS697" s="3"/>
      <c r="DCT697" s="422"/>
      <c r="DCU697" s="3"/>
      <c r="DCV697" s="422"/>
      <c r="DCW697" s="3"/>
      <c r="DCX697" s="422"/>
      <c r="DCY697" s="3"/>
      <c r="DCZ697" s="422"/>
      <c r="DDA697" s="3"/>
      <c r="DDB697" s="422"/>
      <c r="DDC697" s="3"/>
      <c r="DDD697" s="422"/>
      <c r="DDE697" s="3"/>
      <c r="DDF697" s="422"/>
      <c r="DDG697" s="3"/>
      <c r="DDH697" s="422"/>
      <c r="DDI697" s="3"/>
      <c r="DDJ697" s="422"/>
      <c r="DDK697" s="3"/>
      <c r="DDL697" s="422"/>
      <c r="DDM697" s="3"/>
      <c r="DDN697" s="422"/>
      <c r="DDO697" s="3"/>
      <c r="DDP697" s="422"/>
      <c r="DDQ697" s="3"/>
      <c r="DDR697" s="422"/>
      <c r="DDS697" s="3"/>
      <c r="DDT697" s="422"/>
      <c r="DDU697" s="3"/>
      <c r="DDV697" s="422"/>
      <c r="DDW697" s="3"/>
      <c r="DDX697" s="422"/>
      <c r="DDY697" s="3"/>
      <c r="DDZ697" s="422"/>
      <c r="DEA697" s="3"/>
      <c r="DEB697" s="422"/>
      <c r="DEC697" s="3"/>
      <c r="DED697" s="422"/>
      <c r="DEE697" s="3"/>
      <c r="DEF697" s="422"/>
      <c r="DEG697" s="3"/>
      <c r="DEH697" s="422"/>
      <c r="DEI697" s="3"/>
      <c r="DEJ697" s="422"/>
      <c r="DEK697" s="3"/>
      <c r="DEL697" s="422"/>
      <c r="DEM697" s="3"/>
      <c r="DEN697" s="422"/>
      <c r="DEO697" s="3"/>
      <c r="DEP697" s="422"/>
      <c r="DEQ697" s="3"/>
      <c r="DER697" s="422"/>
      <c r="DES697" s="3"/>
      <c r="DET697" s="422"/>
      <c r="DEU697" s="3"/>
      <c r="DEV697" s="422"/>
      <c r="DEW697" s="3"/>
      <c r="DEX697" s="422"/>
      <c r="DEY697" s="3"/>
      <c r="DEZ697" s="422"/>
      <c r="DFA697" s="3"/>
      <c r="DFB697" s="422"/>
      <c r="DFC697" s="3"/>
      <c r="DFD697" s="422"/>
      <c r="DFE697" s="3"/>
      <c r="DFF697" s="422"/>
      <c r="DFG697" s="3"/>
      <c r="DFH697" s="422"/>
      <c r="DFI697" s="3"/>
      <c r="DFJ697" s="422"/>
      <c r="DFK697" s="3"/>
      <c r="DFL697" s="422"/>
      <c r="DFM697" s="3"/>
      <c r="DFN697" s="422"/>
      <c r="DFO697" s="3"/>
      <c r="DFP697" s="422"/>
      <c r="DFQ697" s="3"/>
      <c r="DFR697" s="422"/>
      <c r="DFS697" s="3"/>
      <c r="DFT697" s="422"/>
      <c r="DFU697" s="3"/>
      <c r="DFV697" s="422"/>
      <c r="DFW697" s="3"/>
      <c r="DFX697" s="422"/>
      <c r="DFY697" s="3"/>
      <c r="DFZ697" s="422"/>
      <c r="DGA697" s="3"/>
      <c r="DGB697" s="422"/>
      <c r="DGC697" s="3"/>
      <c r="DGD697" s="422"/>
      <c r="DGE697" s="3"/>
      <c r="DGF697" s="422"/>
      <c r="DGG697" s="3"/>
      <c r="DGH697" s="422"/>
      <c r="DGI697" s="3"/>
      <c r="DGJ697" s="422"/>
      <c r="DGK697" s="3"/>
      <c r="DGL697" s="422"/>
      <c r="DGM697" s="3"/>
      <c r="DGN697" s="422"/>
      <c r="DGO697" s="3"/>
      <c r="DGP697" s="422"/>
      <c r="DGQ697" s="3"/>
      <c r="DGR697" s="422"/>
      <c r="DGS697" s="3"/>
      <c r="DGT697" s="422"/>
      <c r="DGU697" s="3"/>
      <c r="DGV697" s="422"/>
      <c r="DGW697" s="3"/>
      <c r="DGX697" s="422"/>
      <c r="DGY697" s="3"/>
      <c r="DGZ697" s="422"/>
      <c r="DHA697" s="3"/>
      <c r="DHB697" s="422"/>
      <c r="DHC697" s="3"/>
      <c r="DHD697" s="422"/>
      <c r="DHE697" s="3"/>
      <c r="DHF697" s="422"/>
      <c r="DHG697" s="3"/>
      <c r="DHH697" s="422"/>
      <c r="DHI697" s="3"/>
      <c r="DHJ697" s="422"/>
      <c r="DHK697" s="3"/>
      <c r="DHL697" s="422"/>
      <c r="DHM697" s="3"/>
      <c r="DHN697" s="422"/>
      <c r="DHO697" s="3"/>
      <c r="DHP697" s="422"/>
      <c r="DHQ697" s="3"/>
      <c r="DHR697" s="422"/>
      <c r="DHS697" s="3"/>
      <c r="DHT697" s="422"/>
      <c r="DHU697" s="3"/>
      <c r="DHV697" s="422"/>
      <c r="DHW697" s="3"/>
      <c r="DHX697" s="422"/>
      <c r="DHY697" s="3"/>
      <c r="DHZ697" s="422"/>
      <c r="DIA697" s="3"/>
      <c r="DIB697" s="422"/>
      <c r="DIC697" s="3"/>
      <c r="DID697" s="422"/>
      <c r="DIE697" s="3"/>
      <c r="DIF697" s="422"/>
      <c r="DIG697" s="3"/>
      <c r="DIH697" s="422"/>
      <c r="DII697" s="3"/>
      <c r="DIJ697" s="422"/>
      <c r="DIK697" s="3"/>
      <c r="DIL697" s="422"/>
      <c r="DIM697" s="3"/>
      <c r="DIN697" s="422"/>
      <c r="DIO697" s="3"/>
      <c r="DIP697" s="422"/>
      <c r="DIQ697" s="3"/>
      <c r="DIR697" s="422"/>
      <c r="DIS697" s="3"/>
      <c r="DIT697" s="422"/>
      <c r="DIU697" s="3"/>
      <c r="DIV697" s="422"/>
      <c r="DIW697" s="3"/>
      <c r="DIX697" s="422"/>
      <c r="DIY697" s="3"/>
      <c r="DIZ697" s="422"/>
      <c r="DJA697" s="3"/>
      <c r="DJB697" s="422"/>
      <c r="DJC697" s="3"/>
      <c r="DJD697" s="422"/>
      <c r="DJE697" s="3"/>
      <c r="DJF697" s="422"/>
      <c r="DJG697" s="3"/>
      <c r="DJH697" s="422"/>
      <c r="DJI697" s="3"/>
      <c r="DJJ697" s="422"/>
      <c r="DJK697" s="3"/>
      <c r="DJL697" s="422"/>
      <c r="DJM697" s="3"/>
      <c r="DJN697" s="422"/>
      <c r="DJO697" s="3"/>
      <c r="DJP697" s="422"/>
      <c r="DJQ697" s="3"/>
      <c r="DJR697" s="422"/>
      <c r="DJS697" s="3"/>
      <c r="DJT697" s="422"/>
      <c r="DJU697" s="3"/>
      <c r="DJV697" s="422"/>
      <c r="DJW697" s="3"/>
      <c r="DJX697" s="422"/>
      <c r="DJY697" s="3"/>
      <c r="DJZ697" s="422"/>
      <c r="DKA697" s="3"/>
      <c r="DKB697" s="422"/>
      <c r="DKC697" s="3"/>
      <c r="DKD697" s="422"/>
      <c r="DKE697" s="3"/>
      <c r="DKF697" s="422"/>
      <c r="DKG697" s="3"/>
      <c r="DKH697" s="422"/>
      <c r="DKI697" s="3"/>
      <c r="DKJ697" s="422"/>
      <c r="DKK697" s="3"/>
      <c r="DKL697" s="422"/>
      <c r="DKM697" s="3"/>
      <c r="DKN697" s="422"/>
      <c r="DKO697" s="3"/>
      <c r="DKP697" s="422"/>
      <c r="DKQ697" s="3"/>
      <c r="DKR697" s="422"/>
      <c r="DKS697" s="3"/>
      <c r="DKT697" s="422"/>
      <c r="DKU697" s="3"/>
      <c r="DKV697" s="422"/>
      <c r="DKW697" s="3"/>
      <c r="DKX697" s="422"/>
      <c r="DKY697" s="3"/>
      <c r="DKZ697" s="422"/>
      <c r="DLA697" s="3"/>
      <c r="DLB697" s="422"/>
      <c r="DLC697" s="3"/>
      <c r="DLD697" s="422"/>
      <c r="DLE697" s="3"/>
      <c r="DLF697" s="422"/>
      <c r="DLG697" s="3"/>
      <c r="DLH697" s="422"/>
      <c r="DLI697" s="3"/>
      <c r="DLJ697" s="422"/>
      <c r="DLK697" s="3"/>
      <c r="DLL697" s="422"/>
      <c r="DLM697" s="3"/>
      <c r="DLN697" s="422"/>
      <c r="DLO697" s="3"/>
      <c r="DLP697" s="422"/>
      <c r="DLQ697" s="3"/>
      <c r="DLR697" s="422"/>
      <c r="DLS697" s="3"/>
      <c r="DLT697" s="422"/>
      <c r="DLU697" s="3"/>
      <c r="DLV697" s="422"/>
      <c r="DLW697" s="3"/>
      <c r="DLX697" s="422"/>
      <c r="DLY697" s="3"/>
      <c r="DLZ697" s="422"/>
      <c r="DMA697" s="3"/>
      <c r="DMB697" s="422"/>
      <c r="DMC697" s="3"/>
      <c r="DMD697" s="422"/>
      <c r="DME697" s="3"/>
      <c r="DMF697" s="422"/>
      <c r="DMG697" s="3"/>
      <c r="DMH697" s="422"/>
      <c r="DMI697" s="3"/>
      <c r="DMJ697" s="422"/>
      <c r="DMK697" s="3"/>
      <c r="DML697" s="422"/>
      <c r="DMM697" s="3"/>
      <c r="DMN697" s="422"/>
      <c r="DMO697" s="3"/>
      <c r="DMP697" s="422"/>
      <c r="DMQ697" s="3"/>
      <c r="DMR697" s="422"/>
      <c r="DMS697" s="3"/>
      <c r="DMT697" s="422"/>
      <c r="DMU697" s="3"/>
      <c r="DMV697" s="422"/>
      <c r="DMW697" s="3"/>
      <c r="DMX697" s="422"/>
      <c r="DMY697" s="3"/>
      <c r="DMZ697" s="422"/>
      <c r="DNA697" s="3"/>
      <c r="DNB697" s="422"/>
      <c r="DNC697" s="3"/>
      <c r="DND697" s="422"/>
      <c r="DNE697" s="3"/>
      <c r="DNF697" s="422"/>
      <c r="DNG697" s="3"/>
      <c r="DNH697" s="422"/>
      <c r="DNI697" s="3"/>
      <c r="DNJ697" s="422"/>
      <c r="DNK697" s="3"/>
      <c r="DNL697" s="422"/>
      <c r="DNM697" s="3"/>
      <c r="DNN697" s="422"/>
      <c r="DNO697" s="3"/>
      <c r="DNP697" s="422"/>
      <c r="DNQ697" s="3"/>
      <c r="DNR697" s="422"/>
      <c r="DNS697" s="3"/>
      <c r="DNT697" s="422"/>
      <c r="DNU697" s="3"/>
      <c r="DNV697" s="422"/>
      <c r="DNW697" s="3"/>
      <c r="DNX697" s="422"/>
      <c r="DNY697" s="3"/>
      <c r="DNZ697" s="422"/>
      <c r="DOA697" s="3"/>
      <c r="DOB697" s="422"/>
      <c r="DOC697" s="3"/>
      <c r="DOD697" s="422"/>
      <c r="DOE697" s="3"/>
      <c r="DOF697" s="422"/>
      <c r="DOG697" s="3"/>
      <c r="DOH697" s="422"/>
      <c r="DOI697" s="3"/>
      <c r="DOJ697" s="422"/>
      <c r="DOK697" s="3"/>
      <c r="DOL697" s="422"/>
      <c r="DOM697" s="3"/>
      <c r="DON697" s="422"/>
      <c r="DOO697" s="3"/>
      <c r="DOP697" s="422"/>
      <c r="DOQ697" s="3"/>
      <c r="DOR697" s="422"/>
      <c r="DOS697" s="3"/>
      <c r="DOT697" s="422"/>
      <c r="DOU697" s="3"/>
      <c r="DOV697" s="422"/>
      <c r="DOW697" s="3"/>
      <c r="DOX697" s="422"/>
      <c r="DOY697" s="3"/>
      <c r="DOZ697" s="422"/>
      <c r="DPA697" s="3"/>
      <c r="DPB697" s="422"/>
      <c r="DPC697" s="3"/>
      <c r="DPD697" s="422"/>
      <c r="DPE697" s="3"/>
      <c r="DPF697" s="422"/>
      <c r="DPG697" s="3"/>
      <c r="DPH697" s="422"/>
      <c r="DPI697" s="3"/>
      <c r="DPJ697" s="422"/>
      <c r="DPK697" s="3"/>
      <c r="DPL697" s="422"/>
      <c r="DPM697" s="3"/>
      <c r="DPN697" s="422"/>
      <c r="DPO697" s="3"/>
      <c r="DPP697" s="422"/>
      <c r="DPQ697" s="3"/>
      <c r="DPR697" s="422"/>
      <c r="DPS697" s="3"/>
      <c r="DPT697" s="422"/>
      <c r="DPU697" s="3"/>
      <c r="DPV697" s="422"/>
      <c r="DPW697" s="3"/>
      <c r="DPX697" s="422"/>
      <c r="DPY697" s="3"/>
      <c r="DPZ697" s="422"/>
      <c r="DQA697" s="3"/>
      <c r="DQB697" s="422"/>
      <c r="DQC697" s="3"/>
      <c r="DQD697" s="422"/>
      <c r="DQE697" s="3"/>
      <c r="DQF697" s="422"/>
      <c r="DQG697" s="3"/>
      <c r="DQH697" s="422"/>
      <c r="DQI697" s="3"/>
      <c r="DQJ697" s="422"/>
      <c r="DQK697" s="3"/>
      <c r="DQL697" s="422"/>
      <c r="DQM697" s="3"/>
      <c r="DQN697" s="422"/>
      <c r="DQO697" s="3"/>
      <c r="DQP697" s="422"/>
      <c r="DQQ697" s="3"/>
      <c r="DQR697" s="422"/>
      <c r="DQS697" s="3"/>
      <c r="DQT697" s="422"/>
      <c r="DQU697" s="3"/>
      <c r="DQV697" s="422"/>
      <c r="DQW697" s="3"/>
      <c r="DQX697" s="422"/>
      <c r="DQY697" s="3"/>
      <c r="DQZ697" s="422"/>
      <c r="DRA697" s="3"/>
      <c r="DRB697" s="422"/>
      <c r="DRC697" s="3"/>
      <c r="DRD697" s="422"/>
      <c r="DRE697" s="3"/>
      <c r="DRF697" s="422"/>
      <c r="DRG697" s="3"/>
      <c r="DRH697" s="422"/>
      <c r="DRI697" s="3"/>
      <c r="DRJ697" s="422"/>
      <c r="DRK697" s="3"/>
      <c r="DRL697" s="422"/>
      <c r="DRM697" s="3"/>
      <c r="DRN697" s="422"/>
      <c r="DRO697" s="3"/>
      <c r="DRP697" s="422"/>
      <c r="DRQ697" s="3"/>
      <c r="DRR697" s="422"/>
      <c r="DRS697" s="3"/>
      <c r="DRT697" s="422"/>
      <c r="DRU697" s="3"/>
      <c r="DRV697" s="422"/>
      <c r="DRW697" s="3"/>
      <c r="DRX697" s="422"/>
      <c r="DRY697" s="3"/>
      <c r="DRZ697" s="422"/>
      <c r="DSA697" s="3"/>
      <c r="DSB697" s="422"/>
      <c r="DSC697" s="3"/>
      <c r="DSD697" s="422"/>
      <c r="DSE697" s="3"/>
      <c r="DSF697" s="422"/>
      <c r="DSG697" s="3"/>
      <c r="DSH697" s="422"/>
      <c r="DSI697" s="3"/>
      <c r="DSJ697" s="422"/>
      <c r="DSK697" s="3"/>
      <c r="DSL697" s="422"/>
      <c r="DSM697" s="3"/>
      <c r="DSN697" s="422"/>
      <c r="DSO697" s="3"/>
      <c r="DSP697" s="422"/>
      <c r="DSQ697" s="3"/>
      <c r="DSR697" s="422"/>
      <c r="DSS697" s="3"/>
      <c r="DST697" s="422"/>
      <c r="DSU697" s="3"/>
      <c r="DSV697" s="422"/>
      <c r="DSW697" s="3"/>
      <c r="DSX697" s="422"/>
      <c r="DSY697" s="3"/>
      <c r="DSZ697" s="422"/>
      <c r="DTA697" s="3"/>
      <c r="DTB697" s="422"/>
      <c r="DTC697" s="3"/>
      <c r="DTD697" s="422"/>
      <c r="DTE697" s="3"/>
      <c r="DTF697" s="422"/>
      <c r="DTG697" s="3"/>
      <c r="DTH697" s="422"/>
      <c r="DTI697" s="3"/>
      <c r="DTJ697" s="422"/>
      <c r="DTK697" s="3"/>
      <c r="DTL697" s="422"/>
      <c r="DTM697" s="3"/>
      <c r="DTN697" s="422"/>
      <c r="DTO697" s="3"/>
      <c r="DTP697" s="422"/>
      <c r="DTQ697" s="3"/>
      <c r="DTR697" s="422"/>
      <c r="DTS697" s="3"/>
      <c r="DTT697" s="422"/>
      <c r="DTU697" s="3"/>
      <c r="DTV697" s="422"/>
      <c r="DTW697" s="3"/>
      <c r="DTX697" s="422"/>
      <c r="DTY697" s="3"/>
      <c r="DTZ697" s="422"/>
      <c r="DUA697" s="3"/>
      <c r="DUB697" s="422"/>
      <c r="DUC697" s="3"/>
      <c r="DUD697" s="422"/>
      <c r="DUE697" s="3"/>
      <c r="DUF697" s="422"/>
      <c r="DUG697" s="3"/>
      <c r="DUH697" s="422"/>
      <c r="DUI697" s="3"/>
      <c r="DUJ697" s="422"/>
      <c r="DUK697" s="3"/>
      <c r="DUL697" s="422"/>
      <c r="DUM697" s="3"/>
      <c r="DUN697" s="422"/>
      <c r="DUO697" s="3"/>
      <c r="DUP697" s="422"/>
      <c r="DUQ697" s="3"/>
      <c r="DUR697" s="422"/>
      <c r="DUS697" s="3"/>
      <c r="DUT697" s="422"/>
      <c r="DUU697" s="3"/>
      <c r="DUV697" s="422"/>
      <c r="DUW697" s="3"/>
      <c r="DUX697" s="422"/>
      <c r="DUY697" s="3"/>
      <c r="DUZ697" s="422"/>
      <c r="DVA697" s="3"/>
      <c r="DVB697" s="422"/>
      <c r="DVC697" s="3"/>
      <c r="DVD697" s="422"/>
      <c r="DVE697" s="3"/>
      <c r="DVF697" s="422"/>
      <c r="DVG697" s="3"/>
      <c r="DVH697" s="422"/>
      <c r="DVI697" s="3"/>
      <c r="DVJ697" s="422"/>
      <c r="DVK697" s="3"/>
      <c r="DVL697" s="422"/>
      <c r="DVM697" s="3"/>
      <c r="DVN697" s="422"/>
      <c r="DVO697" s="3"/>
      <c r="DVP697" s="422"/>
      <c r="DVQ697" s="3"/>
      <c r="DVR697" s="422"/>
      <c r="DVS697" s="3"/>
      <c r="DVT697" s="422"/>
      <c r="DVU697" s="3"/>
      <c r="DVV697" s="422"/>
      <c r="DVW697" s="3"/>
      <c r="DVX697" s="422"/>
      <c r="DVY697" s="3"/>
      <c r="DVZ697" s="422"/>
      <c r="DWA697" s="3"/>
      <c r="DWB697" s="422"/>
      <c r="DWC697" s="3"/>
      <c r="DWD697" s="422"/>
      <c r="DWE697" s="3"/>
      <c r="DWF697" s="422"/>
      <c r="DWG697" s="3"/>
      <c r="DWH697" s="422"/>
      <c r="DWI697" s="3"/>
      <c r="DWJ697" s="422"/>
      <c r="DWK697" s="3"/>
      <c r="DWL697" s="422"/>
      <c r="DWM697" s="3"/>
      <c r="DWN697" s="422"/>
      <c r="DWO697" s="3"/>
      <c r="DWP697" s="422"/>
      <c r="DWQ697" s="3"/>
      <c r="DWR697" s="422"/>
      <c r="DWS697" s="3"/>
      <c r="DWT697" s="422"/>
      <c r="DWU697" s="3"/>
      <c r="DWV697" s="422"/>
      <c r="DWW697" s="3"/>
      <c r="DWX697" s="422"/>
      <c r="DWY697" s="3"/>
      <c r="DWZ697" s="422"/>
      <c r="DXA697" s="3"/>
      <c r="DXB697" s="422"/>
      <c r="DXC697" s="3"/>
      <c r="DXD697" s="422"/>
      <c r="DXE697" s="3"/>
      <c r="DXF697" s="422"/>
      <c r="DXG697" s="3"/>
      <c r="DXH697" s="422"/>
      <c r="DXI697" s="3"/>
      <c r="DXJ697" s="422"/>
      <c r="DXK697" s="3"/>
      <c r="DXL697" s="422"/>
      <c r="DXM697" s="3"/>
      <c r="DXN697" s="422"/>
      <c r="DXO697" s="3"/>
      <c r="DXP697" s="422"/>
      <c r="DXQ697" s="3"/>
      <c r="DXR697" s="422"/>
      <c r="DXS697" s="3"/>
      <c r="DXT697" s="422"/>
      <c r="DXU697" s="3"/>
      <c r="DXV697" s="422"/>
      <c r="DXW697" s="3"/>
      <c r="DXX697" s="422"/>
      <c r="DXY697" s="3"/>
      <c r="DXZ697" s="422"/>
      <c r="DYA697" s="3"/>
      <c r="DYB697" s="422"/>
      <c r="DYC697" s="3"/>
      <c r="DYD697" s="422"/>
      <c r="DYE697" s="3"/>
      <c r="DYF697" s="422"/>
      <c r="DYG697" s="3"/>
      <c r="DYH697" s="422"/>
      <c r="DYI697" s="3"/>
      <c r="DYJ697" s="422"/>
      <c r="DYK697" s="3"/>
      <c r="DYL697" s="422"/>
      <c r="DYM697" s="3"/>
      <c r="DYN697" s="422"/>
      <c r="DYO697" s="3"/>
      <c r="DYP697" s="422"/>
      <c r="DYQ697" s="3"/>
      <c r="DYR697" s="422"/>
      <c r="DYS697" s="3"/>
      <c r="DYT697" s="422"/>
      <c r="DYU697" s="3"/>
      <c r="DYV697" s="422"/>
      <c r="DYW697" s="3"/>
      <c r="DYX697" s="422"/>
      <c r="DYY697" s="3"/>
      <c r="DYZ697" s="422"/>
      <c r="DZA697" s="3"/>
      <c r="DZB697" s="422"/>
      <c r="DZC697" s="3"/>
      <c r="DZD697" s="422"/>
      <c r="DZE697" s="3"/>
      <c r="DZF697" s="422"/>
      <c r="DZG697" s="3"/>
      <c r="DZH697" s="422"/>
      <c r="DZI697" s="3"/>
      <c r="DZJ697" s="422"/>
      <c r="DZK697" s="3"/>
      <c r="DZL697" s="422"/>
      <c r="DZM697" s="3"/>
      <c r="DZN697" s="422"/>
      <c r="DZO697" s="3"/>
      <c r="DZP697" s="422"/>
      <c r="DZQ697" s="3"/>
      <c r="DZR697" s="422"/>
      <c r="DZS697" s="3"/>
      <c r="DZT697" s="422"/>
      <c r="DZU697" s="3"/>
      <c r="DZV697" s="422"/>
      <c r="DZW697" s="3"/>
      <c r="DZX697" s="422"/>
      <c r="DZY697" s="3"/>
      <c r="DZZ697" s="422"/>
      <c r="EAA697" s="3"/>
      <c r="EAB697" s="422"/>
      <c r="EAC697" s="3"/>
      <c r="EAD697" s="422"/>
      <c r="EAE697" s="3"/>
      <c r="EAF697" s="422"/>
      <c r="EAG697" s="3"/>
      <c r="EAH697" s="422"/>
      <c r="EAI697" s="3"/>
      <c r="EAJ697" s="422"/>
      <c r="EAK697" s="3"/>
      <c r="EAL697" s="422"/>
      <c r="EAM697" s="3"/>
      <c r="EAN697" s="422"/>
      <c r="EAO697" s="3"/>
      <c r="EAP697" s="422"/>
      <c r="EAQ697" s="3"/>
      <c r="EAR697" s="422"/>
      <c r="EAS697" s="3"/>
      <c r="EAT697" s="422"/>
      <c r="EAU697" s="3"/>
      <c r="EAV697" s="422"/>
      <c r="EAW697" s="3"/>
      <c r="EAX697" s="422"/>
      <c r="EAY697" s="3"/>
      <c r="EAZ697" s="422"/>
      <c r="EBA697" s="3"/>
      <c r="EBB697" s="422"/>
      <c r="EBC697" s="3"/>
      <c r="EBD697" s="422"/>
      <c r="EBE697" s="3"/>
      <c r="EBF697" s="422"/>
      <c r="EBG697" s="3"/>
      <c r="EBH697" s="422"/>
      <c r="EBI697" s="3"/>
      <c r="EBJ697" s="422"/>
      <c r="EBK697" s="3"/>
      <c r="EBL697" s="422"/>
      <c r="EBM697" s="3"/>
      <c r="EBN697" s="422"/>
      <c r="EBO697" s="3"/>
      <c r="EBP697" s="422"/>
      <c r="EBQ697" s="3"/>
      <c r="EBR697" s="422"/>
      <c r="EBS697" s="3"/>
      <c r="EBT697" s="422"/>
      <c r="EBU697" s="3"/>
      <c r="EBV697" s="422"/>
      <c r="EBW697" s="3"/>
      <c r="EBX697" s="422"/>
      <c r="EBY697" s="3"/>
      <c r="EBZ697" s="422"/>
      <c r="ECA697" s="3"/>
      <c r="ECB697" s="422"/>
      <c r="ECC697" s="3"/>
      <c r="ECD697" s="422"/>
      <c r="ECE697" s="3"/>
      <c r="ECF697" s="422"/>
      <c r="ECG697" s="3"/>
      <c r="ECH697" s="422"/>
      <c r="ECI697" s="3"/>
      <c r="ECJ697" s="422"/>
      <c r="ECK697" s="3"/>
      <c r="ECL697" s="422"/>
      <c r="ECM697" s="3"/>
      <c r="ECN697" s="422"/>
      <c r="ECO697" s="3"/>
      <c r="ECP697" s="422"/>
      <c r="ECQ697" s="3"/>
      <c r="ECR697" s="422"/>
      <c r="ECS697" s="3"/>
      <c r="ECT697" s="422"/>
      <c r="ECU697" s="3"/>
      <c r="ECV697" s="422"/>
      <c r="ECW697" s="3"/>
      <c r="ECX697" s="422"/>
      <c r="ECY697" s="3"/>
      <c r="ECZ697" s="422"/>
      <c r="EDA697" s="3"/>
      <c r="EDB697" s="422"/>
      <c r="EDC697" s="3"/>
      <c r="EDD697" s="422"/>
      <c r="EDE697" s="3"/>
      <c r="EDF697" s="422"/>
      <c r="EDG697" s="3"/>
      <c r="EDH697" s="422"/>
      <c r="EDI697" s="3"/>
      <c r="EDJ697" s="422"/>
      <c r="EDK697" s="3"/>
      <c r="EDL697" s="422"/>
      <c r="EDM697" s="3"/>
      <c r="EDN697" s="422"/>
      <c r="EDO697" s="3"/>
      <c r="EDP697" s="422"/>
      <c r="EDQ697" s="3"/>
      <c r="EDR697" s="422"/>
      <c r="EDS697" s="3"/>
      <c r="EDT697" s="422"/>
      <c r="EDU697" s="3"/>
      <c r="EDV697" s="422"/>
      <c r="EDW697" s="3"/>
      <c r="EDX697" s="422"/>
      <c r="EDY697" s="3"/>
      <c r="EDZ697" s="422"/>
      <c r="EEA697" s="3"/>
      <c r="EEB697" s="422"/>
      <c r="EEC697" s="3"/>
      <c r="EED697" s="422"/>
      <c r="EEE697" s="3"/>
      <c r="EEF697" s="422"/>
      <c r="EEG697" s="3"/>
      <c r="EEH697" s="422"/>
      <c r="EEI697" s="3"/>
      <c r="EEJ697" s="422"/>
      <c r="EEK697" s="3"/>
      <c r="EEL697" s="422"/>
      <c r="EEM697" s="3"/>
      <c r="EEN697" s="422"/>
      <c r="EEO697" s="3"/>
      <c r="EEP697" s="422"/>
      <c r="EEQ697" s="3"/>
      <c r="EER697" s="422"/>
      <c r="EES697" s="3"/>
      <c r="EET697" s="422"/>
      <c r="EEU697" s="3"/>
      <c r="EEV697" s="422"/>
      <c r="EEW697" s="3"/>
      <c r="EEX697" s="422"/>
      <c r="EEY697" s="3"/>
      <c r="EEZ697" s="422"/>
      <c r="EFA697" s="3"/>
      <c r="EFB697" s="422"/>
      <c r="EFC697" s="3"/>
      <c r="EFD697" s="422"/>
      <c r="EFE697" s="3"/>
      <c r="EFF697" s="422"/>
      <c r="EFG697" s="3"/>
      <c r="EFH697" s="422"/>
      <c r="EFI697" s="3"/>
      <c r="EFJ697" s="422"/>
      <c r="EFK697" s="3"/>
      <c r="EFL697" s="422"/>
      <c r="EFM697" s="3"/>
      <c r="EFN697" s="422"/>
      <c r="EFO697" s="3"/>
      <c r="EFP697" s="422"/>
      <c r="EFQ697" s="3"/>
      <c r="EFR697" s="422"/>
      <c r="EFS697" s="3"/>
      <c r="EFT697" s="422"/>
      <c r="EFU697" s="3"/>
      <c r="EFV697" s="422"/>
      <c r="EFW697" s="3"/>
      <c r="EFX697" s="422"/>
      <c r="EFY697" s="3"/>
      <c r="EFZ697" s="422"/>
      <c r="EGA697" s="3"/>
      <c r="EGB697" s="422"/>
      <c r="EGC697" s="3"/>
      <c r="EGD697" s="422"/>
      <c r="EGE697" s="3"/>
      <c r="EGF697" s="422"/>
      <c r="EGG697" s="3"/>
      <c r="EGH697" s="422"/>
      <c r="EGI697" s="3"/>
      <c r="EGJ697" s="422"/>
      <c r="EGK697" s="3"/>
      <c r="EGL697" s="422"/>
      <c r="EGM697" s="3"/>
      <c r="EGN697" s="422"/>
      <c r="EGO697" s="3"/>
      <c r="EGP697" s="422"/>
      <c r="EGQ697" s="3"/>
      <c r="EGR697" s="422"/>
      <c r="EGS697" s="3"/>
      <c r="EGT697" s="422"/>
      <c r="EGU697" s="3"/>
      <c r="EGV697" s="422"/>
      <c r="EGW697" s="3"/>
      <c r="EGX697" s="422"/>
      <c r="EGY697" s="3"/>
      <c r="EGZ697" s="422"/>
      <c r="EHA697" s="3"/>
      <c r="EHB697" s="422"/>
      <c r="EHC697" s="3"/>
      <c r="EHD697" s="422"/>
      <c r="EHE697" s="3"/>
      <c r="EHF697" s="422"/>
      <c r="EHG697" s="3"/>
      <c r="EHH697" s="422"/>
      <c r="EHI697" s="3"/>
      <c r="EHJ697" s="422"/>
      <c r="EHK697" s="3"/>
      <c r="EHL697" s="422"/>
      <c r="EHM697" s="3"/>
      <c r="EHN697" s="422"/>
      <c r="EHO697" s="3"/>
      <c r="EHP697" s="422"/>
      <c r="EHQ697" s="3"/>
      <c r="EHR697" s="422"/>
      <c r="EHS697" s="3"/>
      <c r="EHT697" s="422"/>
      <c r="EHU697" s="3"/>
      <c r="EHV697" s="422"/>
      <c r="EHW697" s="3"/>
      <c r="EHX697" s="422"/>
      <c r="EHY697" s="3"/>
      <c r="EHZ697" s="422"/>
      <c r="EIA697" s="3"/>
      <c r="EIB697" s="422"/>
      <c r="EIC697" s="3"/>
      <c r="EID697" s="422"/>
      <c r="EIE697" s="3"/>
      <c r="EIF697" s="422"/>
      <c r="EIG697" s="3"/>
      <c r="EIH697" s="422"/>
      <c r="EII697" s="3"/>
      <c r="EIJ697" s="422"/>
      <c r="EIK697" s="3"/>
      <c r="EIL697" s="422"/>
      <c r="EIM697" s="3"/>
      <c r="EIN697" s="422"/>
      <c r="EIO697" s="3"/>
      <c r="EIP697" s="422"/>
      <c r="EIQ697" s="3"/>
      <c r="EIR697" s="422"/>
      <c r="EIS697" s="3"/>
      <c r="EIT697" s="422"/>
      <c r="EIU697" s="3"/>
      <c r="EIV697" s="422"/>
      <c r="EIW697" s="3"/>
      <c r="EIX697" s="422"/>
      <c r="EIY697" s="3"/>
      <c r="EIZ697" s="422"/>
      <c r="EJA697" s="3"/>
      <c r="EJB697" s="422"/>
      <c r="EJC697" s="3"/>
      <c r="EJD697" s="422"/>
      <c r="EJE697" s="3"/>
      <c r="EJF697" s="422"/>
      <c r="EJG697" s="3"/>
      <c r="EJH697" s="422"/>
      <c r="EJI697" s="3"/>
      <c r="EJJ697" s="422"/>
      <c r="EJK697" s="3"/>
      <c r="EJL697" s="422"/>
      <c r="EJM697" s="3"/>
      <c r="EJN697" s="422"/>
      <c r="EJO697" s="3"/>
      <c r="EJP697" s="422"/>
      <c r="EJQ697" s="3"/>
      <c r="EJR697" s="422"/>
      <c r="EJS697" s="3"/>
      <c r="EJT697" s="422"/>
      <c r="EJU697" s="3"/>
      <c r="EJV697" s="422"/>
      <c r="EJW697" s="3"/>
      <c r="EJX697" s="422"/>
      <c r="EJY697" s="3"/>
      <c r="EJZ697" s="422"/>
      <c r="EKA697" s="3"/>
      <c r="EKB697" s="422"/>
      <c r="EKC697" s="3"/>
      <c r="EKD697" s="422"/>
      <c r="EKE697" s="3"/>
      <c r="EKF697" s="422"/>
      <c r="EKG697" s="3"/>
      <c r="EKH697" s="422"/>
      <c r="EKI697" s="3"/>
      <c r="EKJ697" s="422"/>
      <c r="EKK697" s="3"/>
      <c r="EKL697" s="422"/>
      <c r="EKM697" s="3"/>
      <c r="EKN697" s="422"/>
      <c r="EKO697" s="3"/>
      <c r="EKP697" s="422"/>
      <c r="EKQ697" s="3"/>
      <c r="EKR697" s="422"/>
      <c r="EKS697" s="3"/>
      <c r="EKT697" s="422"/>
      <c r="EKU697" s="3"/>
      <c r="EKV697" s="422"/>
      <c r="EKW697" s="3"/>
      <c r="EKX697" s="422"/>
      <c r="EKY697" s="3"/>
      <c r="EKZ697" s="422"/>
      <c r="ELA697" s="3"/>
      <c r="ELB697" s="422"/>
      <c r="ELC697" s="3"/>
      <c r="ELD697" s="422"/>
      <c r="ELE697" s="3"/>
      <c r="ELF697" s="422"/>
      <c r="ELG697" s="3"/>
      <c r="ELH697" s="422"/>
      <c r="ELI697" s="3"/>
      <c r="ELJ697" s="422"/>
      <c r="ELK697" s="3"/>
      <c r="ELL697" s="422"/>
      <c r="ELM697" s="3"/>
      <c r="ELN697" s="422"/>
      <c r="ELO697" s="3"/>
      <c r="ELP697" s="422"/>
      <c r="ELQ697" s="3"/>
      <c r="ELR697" s="422"/>
      <c r="ELS697" s="3"/>
      <c r="ELT697" s="422"/>
      <c r="ELU697" s="3"/>
      <c r="ELV697" s="422"/>
      <c r="ELW697" s="3"/>
      <c r="ELX697" s="422"/>
      <c r="ELY697" s="3"/>
      <c r="ELZ697" s="422"/>
      <c r="EMA697" s="3"/>
      <c r="EMB697" s="422"/>
      <c r="EMC697" s="3"/>
      <c r="EMD697" s="422"/>
      <c r="EME697" s="3"/>
      <c r="EMF697" s="422"/>
      <c r="EMG697" s="3"/>
      <c r="EMH697" s="422"/>
      <c r="EMI697" s="3"/>
      <c r="EMJ697" s="422"/>
      <c r="EMK697" s="3"/>
      <c r="EML697" s="422"/>
      <c r="EMM697" s="3"/>
      <c r="EMN697" s="422"/>
      <c r="EMO697" s="3"/>
      <c r="EMP697" s="422"/>
      <c r="EMQ697" s="3"/>
      <c r="EMR697" s="422"/>
      <c r="EMS697" s="3"/>
      <c r="EMT697" s="422"/>
      <c r="EMU697" s="3"/>
      <c r="EMV697" s="422"/>
      <c r="EMW697" s="3"/>
      <c r="EMX697" s="422"/>
      <c r="EMY697" s="3"/>
      <c r="EMZ697" s="422"/>
      <c r="ENA697" s="3"/>
      <c r="ENB697" s="422"/>
      <c r="ENC697" s="3"/>
      <c r="END697" s="422"/>
      <c r="ENE697" s="3"/>
      <c r="ENF697" s="422"/>
      <c r="ENG697" s="3"/>
      <c r="ENH697" s="422"/>
      <c r="ENI697" s="3"/>
      <c r="ENJ697" s="422"/>
      <c r="ENK697" s="3"/>
      <c r="ENL697" s="422"/>
      <c r="ENM697" s="3"/>
      <c r="ENN697" s="422"/>
      <c r="ENO697" s="3"/>
      <c r="ENP697" s="422"/>
      <c r="ENQ697" s="3"/>
      <c r="ENR697" s="422"/>
      <c r="ENS697" s="3"/>
      <c r="ENT697" s="422"/>
      <c r="ENU697" s="3"/>
      <c r="ENV697" s="422"/>
      <c r="ENW697" s="3"/>
      <c r="ENX697" s="422"/>
      <c r="ENY697" s="3"/>
      <c r="ENZ697" s="422"/>
      <c r="EOA697" s="3"/>
      <c r="EOB697" s="422"/>
      <c r="EOC697" s="3"/>
      <c r="EOD697" s="422"/>
      <c r="EOE697" s="3"/>
      <c r="EOF697" s="422"/>
      <c r="EOG697" s="3"/>
      <c r="EOH697" s="422"/>
      <c r="EOI697" s="3"/>
      <c r="EOJ697" s="422"/>
      <c r="EOK697" s="3"/>
      <c r="EOL697" s="422"/>
      <c r="EOM697" s="3"/>
      <c r="EON697" s="422"/>
      <c r="EOO697" s="3"/>
      <c r="EOP697" s="422"/>
      <c r="EOQ697" s="3"/>
      <c r="EOR697" s="422"/>
      <c r="EOS697" s="3"/>
      <c r="EOT697" s="422"/>
      <c r="EOU697" s="3"/>
      <c r="EOV697" s="422"/>
      <c r="EOW697" s="3"/>
      <c r="EOX697" s="422"/>
      <c r="EOY697" s="3"/>
      <c r="EOZ697" s="422"/>
      <c r="EPA697" s="3"/>
      <c r="EPB697" s="422"/>
      <c r="EPC697" s="3"/>
      <c r="EPD697" s="422"/>
      <c r="EPE697" s="3"/>
      <c r="EPF697" s="422"/>
      <c r="EPG697" s="3"/>
      <c r="EPH697" s="422"/>
      <c r="EPI697" s="3"/>
      <c r="EPJ697" s="422"/>
      <c r="EPK697" s="3"/>
      <c r="EPL697" s="422"/>
      <c r="EPM697" s="3"/>
      <c r="EPN697" s="422"/>
      <c r="EPO697" s="3"/>
      <c r="EPP697" s="422"/>
      <c r="EPQ697" s="3"/>
      <c r="EPR697" s="422"/>
      <c r="EPS697" s="3"/>
      <c r="EPT697" s="422"/>
      <c r="EPU697" s="3"/>
      <c r="EPV697" s="422"/>
      <c r="EPW697" s="3"/>
      <c r="EPX697" s="422"/>
      <c r="EPY697" s="3"/>
      <c r="EPZ697" s="422"/>
      <c r="EQA697" s="3"/>
      <c r="EQB697" s="422"/>
      <c r="EQC697" s="3"/>
      <c r="EQD697" s="422"/>
      <c r="EQE697" s="3"/>
      <c r="EQF697" s="422"/>
      <c r="EQG697" s="3"/>
      <c r="EQH697" s="422"/>
      <c r="EQI697" s="3"/>
      <c r="EQJ697" s="422"/>
      <c r="EQK697" s="3"/>
      <c r="EQL697" s="422"/>
      <c r="EQM697" s="3"/>
      <c r="EQN697" s="422"/>
      <c r="EQO697" s="3"/>
      <c r="EQP697" s="422"/>
      <c r="EQQ697" s="3"/>
      <c r="EQR697" s="422"/>
      <c r="EQS697" s="3"/>
      <c r="EQT697" s="422"/>
      <c r="EQU697" s="3"/>
      <c r="EQV697" s="422"/>
      <c r="EQW697" s="3"/>
      <c r="EQX697" s="422"/>
      <c r="EQY697" s="3"/>
      <c r="EQZ697" s="422"/>
      <c r="ERA697" s="3"/>
      <c r="ERB697" s="422"/>
      <c r="ERC697" s="3"/>
      <c r="ERD697" s="422"/>
      <c r="ERE697" s="3"/>
      <c r="ERF697" s="422"/>
      <c r="ERG697" s="3"/>
      <c r="ERH697" s="422"/>
      <c r="ERI697" s="3"/>
      <c r="ERJ697" s="422"/>
      <c r="ERK697" s="3"/>
      <c r="ERL697" s="422"/>
      <c r="ERM697" s="3"/>
      <c r="ERN697" s="422"/>
      <c r="ERO697" s="3"/>
      <c r="ERP697" s="422"/>
      <c r="ERQ697" s="3"/>
      <c r="ERR697" s="422"/>
      <c r="ERS697" s="3"/>
      <c r="ERT697" s="422"/>
      <c r="ERU697" s="3"/>
      <c r="ERV697" s="422"/>
      <c r="ERW697" s="3"/>
      <c r="ERX697" s="422"/>
      <c r="ERY697" s="3"/>
      <c r="ERZ697" s="422"/>
      <c r="ESA697" s="3"/>
      <c r="ESB697" s="422"/>
      <c r="ESC697" s="3"/>
      <c r="ESD697" s="422"/>
      <c r="ESE697" s="3"/>
      <c r="ESF697" s="422"/>
      <c r="ESG697" s="3"/>
      <c r="ESH697" s="422"/>
      <c r="ESI697" s="3"/>
      <c r="ESJ697" s="422"/>
      <c r="ESK697" s="3"/>
      <c r="ESL697" s="422"/>
      <c r="ESM697" s="3"/>
      <c r="ESN697" s="422"/>
      <c r="ESO697" s="3"/>
      <c r="ESP697" s="422"/>
      <c r="ESQ697" s="3"/>
      <c r="ESR697" s="422"/>
      <c r="ESS697" s="3"/>
      <c r="EST697" s="422"/>
      <c r="ESU697" s="3"/>
      <c r="ESV697" s="422"/>
      <c r="ESW697" s="3"/>
      <c r="ESX697" s="422"/>
      <c r="ESY697" s="3"/>
      <c r="ESZ697" s="422"/>
      <c r="ETA697" s="3"/>
      <c r="ETB697" s="422"/>
      <c r="ETC697" s="3"/>
      <c r="ETD697" s="422"/>
      <c r="ETE697" s="3"/>
      <c r="ETF697" s="422"/>
      <c r="ETG697" s="3"/>
      <c r="ETH697" s="422"/>
      <c r="ETI697" s="3"/>
      <c r="ETJ697" s="422"/>
      <c r="ETK697" s="3"/>
      <c r="ETL697" s="422"/>
      <c r="ETM697" s="3"/>
      <c r="ETN697" s="422"/>
      <c r="ETO697" s="3"/>
      <c r="ETP697" s="422"/>
      <c r="ETQ697" s="3"/>
      <c r="ETR697" s="422"/>
      <c r="ETS697" s="3"/>
      <c r="ETT697" s="422"/>
      <c r="ETU697" s="3"/>
      <c r="ETV697" s="422"/>
      <c r="ETW697" s="3"/>
      <c r="ETX697" s="422"/>
      <c r="ETY697" s="3"/>
      <c r="ETZ697" s="422"/>
      <c r="EUA697" s="3"/>
      <c r="EUB697" s="422"/>
      <c r="EUC697" s="3"/>
      <c r="EUD697" s="422"/>
      <c r="EUE697" s="3"/>
      <c r="EUF697" s="422"/>
      <c r="EUG697" s="3"/>
      <c r="EUH697" s="422"/>
      <c r="EUI697" s="3"/>
      <c r="EUJ697" s="422"/>
      <c r="EUK697" s="3"/>
      <c r="EUL697" s="422"/>
      <c r="EUM697" s="3"/>
      <c r="EUN697" s="422"/>
      <c r="EUO697" s="3"/>
      <c r="EUP697" s="422"/>
      <c r="EUQ697" s="3"/>
      <c r="EUR697" s="422"/>
      <c r="EUS697" s="3"/>
      <c r="EUT697" s="422"/>
      <c r="EUU697" s="3"/>
      <c r="EUV697" s="422"/>
      <c r="EUW697" s="3"/>
      <c r="EUX697" s="422"/>
      <c r="EUY697" s="3"/>
      <c r="EUZ697" s="422"/>
      <c r="EVA697" s="3"/>
      <c r="EVB697" s="422"/>
      <c r="EVC697" s="3"/>
      <c r="EVD697" s="422"/>
      <c r="EVE697" s="3"/>
      <c r="EVF697" s="422"/>
      <c r="EVG697" s="3"/>
      <c r="EVH697" s="422"/>
      <c r="EVI697" s="3"/>
      <c r="EVJ697" s="422"/>
      <c r="EVK697" s="3"/>
      <c r="EVL697" s="422"/>
      <c r="EVM697" s="3"/>
      <c r="EVN697" s="422"/>
      <c r="EVO697" s="3"/>
      <c r="EVP697" s="422"/>
      <c r="EVQ697" s="3"/>
      <c r="EVR697" s="422"/>
      <c r="EVS697" s="3"/>
      <c r="EVT697" s="422"/>
      <c r="EVU697" s="3"/>
      <c r="EVV697" s="422"/>
      <c r="EVW697" s="3"/>
      <c r="EVX697" s="422"/>
      <c r="EVY697" s="3"/>
      <c r="EVZ697" s="422"/>
      <c r="EWA697" s="3"/>
      <c r="EWB697" s="422"/>
      <c r="EWC697" s="3"/>
      <c r="EWD697" s="422"/>
      <c r="EWE697" s="3"/>
      <c r="EWF697" s="422"/>
      <c r="EWG697" s="3"/>
      <c r="EWH697" s="422"/>
      <c r="EWI697" s="3"/>
      <c r="EWJ697" s="422"/>
      <c r="EWK697" s="3"/>
      <c r="EWL697" s="422"/>
      <c r="EWM697" s="3"/>
      <c r="EWN697" s="422"/>
      <c r="EWO697" s="3"/>
      <c r="EWP697" s="422"/>
      <c r="EWQ697" s="3"/>
      <c r="EWR697" s="422"/>
      <c r="EWS697" s="3"/>
      <c r="EWT697" s="422"/>
      <c r="EWU697" s="3"/>
      <c r="EWV697" s="422"/>
      <c r="EWW697" s="3"/>
      <c r="EWX697" s="422"/>
      <c r="EWY697" s="3"/>
      <c r="EWZ697" s="422"/>
      <c r="EXA697" s="3"/>
      <c r="EXB697" s="422"/>
      <c r="EXC697" s="3"/>
      <c r="EXD697" s="422"/>
      <c r="EXE697" s="3"/>
      <c r="EXF697" s="422"/>
      <c r="EXG697" s="3"/>
      <c r="EXH697" s="422"/>
      <c r="EXI697" s="3"/>
      <c r="EXJ697" s="422"/>
      <c r="EXK697" s="3"/>
      <c r="EXL697" s="422"/>
      <c r="EXM697" s="3"/>
      <c r="EXN697" s="422"/>
      <c r="EXO697" s="3"/>
      <c r="EXP697" s="422"/>
      <c r="EXQ697" s="3"/>
      <c r="EXR697" s="422"/>
      <c r="EXS697" s="3"/>
      <c r="EXT697" s="422"/>
      <c r="EXU697" s="3"/>
      <c r="EXV697" s="422"/>
      <c r="EXW697" s="3"/>
      <c r="EXX697" s="422"/>
      <c r="EXY697" s="3"/>
      <c r="EXZ697" s="422"/>
      <c r="EYA697" s="3"/>
      <c r="EYB697" s="422"/>
      <c r="EYC697" s="3"/>
      <c r="EYD697" s="422"/>
      <c r="EYE697" s="3"/>
      <c r="EYF697" s="422"/>
      <c r="EYG697" s="3"/>
      <c r="EYH697" s="422"/>
      <c r="EYI697" s="3"/>
      <c r="EYJ697" s="422"/>
      <c r="EYK697" s="3"/>
      <c r="EYL697" s="422"/>
      <c r="EYM697" s="3"/>
      <c r="EYN697" s="422"/>
      <c r="EYO697" s="3"/>
      <c r="EYP697" s="422"/>
      <c r="EYQ697" s="3"/>
      <c r="EYR697" s="422"/>
      <c r="EYS697" s="3"/>
      <c r="EYT697" s="422"/>
      <c r="EYU697" s="3"/>
      <c r="EYV697" s="422"/>
      <c r="EYW697" s="3"/>
      <c r="EYX697" s="422"/>
      <c r="EYY697" s="3"/>
      <c r="EYZ697" s="422"/>
      <c r="EZA697" s="3"/>
      <c r="EZB697" s="422"/>
      <c r="EZC697" s="3"/>
      <c r="EZD697" s="422"/>
      <c r="EZE697" s="3"/>
      <c r="EZF697" s="422"/>
      <c r="EZG697" s="3"/>
      <c r="EZH697" s="422"/>
      <c r="EZI697" s="3"/>
      <c r="EZJ697" s="422"/>
      <c r="EZK697" s="3"/>
      <c r="EZL697" s="422"/>
      <c r="EZM697" s="3"/>
      <c r="EZN697" s="422"/>
      <c r="EZO697" s="3"/>
      <c r="EZP697" s="422"/>
      <c r="EZQ697" s="3"/>
      <c r="EZR697" s="422"/>
      <c r="EZS697" s="3"/>
      <c r="EZT697" s="422"/>
      <c r="EZU697" s="3"/>
      <c r="EZV697" s="422"/>
      <c r="EZW697" s="3"/>
      <c r="EZX697" s="422"/>
      <c r="EZY697" s="3"/>
      <c r="EZZ697" s="422"/>
      <c r="FAA697" s="3"/>
      <c r="FAB697" s="422"/>
      <c r="FAC697" s="3"/>
      <c r="FAD697" s="422"/>
      <c r="FAE697" s="3"/>
      <c r="FAF697" s="422"/>
      <c r="FAG697" s="3"/>
      <c r="FAH697" s="422"/>
      <c r="FAI697" s="3"/>
      <c r="FAJ697" s="422"/>
      <c r="FAK697" s="3"/>
      <c r="FAL697" s="422"/>
      <c r="FAM697" s="3"/>
      <c r="FAN697" s="422"/>
      <c r="FAO697" s="3"/>
      <c r="FAP697" s="422"/>
      <c r="FAQ697" s="3"/>
      <c r="FAR697" s="422"/>
      <c r="FAS697" s="3"/>
      <c r="FAT697" s="422"/>
      <c r="FAU697" s="3"/>
      <c r="FAV697" s="422"/>
      <c r="FAW697" s="3"/>
      <c r="FAX697" s="422"/>
      <c r="FAY697" s="3"/>
      <c r="FAZ697" s="422"/>
      <c r="FBA697" s="3"/>
      <c r="FBB697" s="422"/>
      <c r="FBC697" s="3"/>
      <c r="FBD697" s="422"/>
      <c r="FBE697" s="3"/>
      <c r="FBF697" s="422"/>
      <c r="FBG697" s="3"/>
      <c r="FBH697" s="422"/>
      <c r="FBI697" s="3"/>
      <c r="FBJ697" s="422"/>
      <c r="FBK697" s="3"/>
      <c r="FBL697" s="422"/>
      <c r="FBM697" s="3"/>
      <c r="FBN697" s="422"/>
      <c r="FBO697" s="3"/>
      <c r="FBP697" s="422"/>
      <c r="FBQ697" s="3"/>
      <c r="FBR697" s="422"/>
      <c r="FBS697" s="3"/>
      <c r="FBT697" s="422"/>
      <c r="FBU697" s="3"/>
      <c r="FBV697" s="422"/>
      <c r="FBW697" s="3"/>
      <c r="FBX697" s="422"/>
      <c r="FBY697" s="3"/>
      <c r="FBZ697" s="422"/>
      <c r="FCA697" s="3"/>
      <c r="FCB697" s="422"/>
      <c r="FCC697" s="3"/>
      <c r="FCD697" s="422"/>
      <c r="FCE697" s="3"/>
      <c r="FCF697" s="422"/>
      <c r="FCG697" s="3"/>
      <c r="FCH697" s="422"/>
      <c r="FCI697" s="3"/>
      <c r="FCJ697" s="422"/>
      <c r="FCK697" s="3"/>
      <c r="FCL697" s="422"/>
      <c r="FCM697" s="3"/>
      <c r="FCN697" s="422"/>
      <c r="FCO697" s="3"/>
      <c r="FCP697" s="422"/>
      <c r="FCQ697" s="3"/>
      <c r="FCR697" s="422"/>
      <c r="FCS697" s="3"/>
      <c r="FCT697" s="422"/>
      <c r="FCU697" s="3"/>
      <c r="FCV697" s="422"/>
      <c r="FCW697" s="3"/>
      <c r="FCX697" s="422"/>
      <c r="FCY697" s="3"/>
      <c r="FCZ697" s="422"/>
      <c r="FDA697" s="3"/>
      <c r="FDB697" s="422"/>
      <c r="FDC697" s="3"/>
      <c r="FDD697" s="422"/>
      <c r="FDE697" s="3"/>
      <c r="FDF697" s="422"/>
      <c r="FDG697" s="3"/>
      <c r="FDH697" s="422"/>
      <c r="FDI697" s="3"/>
      <c r="FDJ697" s="422"/>
      <c r="FDK697" s="3"/>
      <c r="FDL697" s="422"/>
      <c r="FDM697" s="3"/>
      <c r="FDN697" s="422"/>
      <c r="FDO697" s="3"/>
      <c r="FDP697" s="422"/>
      <c r="FDQ697" s="3"/>
      <c r="FDR697" s="422"/>
      <c r="FDS697" s="3"/>
      <c r="FDT697" s="422"/>
      <c r="FDU697" s="3"/>
      <c r="FDV697" s="422"/>
      <c r="FDW697" s="3"/>
      <c r="FDX697" s="422"/>
      <c r="FDY697" s="3"/>
      <c r="FDZ697" s="422"/>
      <c r="FEA697" s="3"/>
      <c r="FEB697" s="422"/>
      <c r="FEC697" s="3"/>
      <c r="FED697" s="422"/>
      <c r="FEE697" s="3"/>
      <c r="FEF697" s="422"/>
      <c r="FEG697" s="3"/>
      <c r="FEH697" s="422"/>
      <c r="FEI697" s="3"/>
      <c r="FEJ697" s="422"/>
      <c r="FEK697" s="3"/>
      <c r="FEL697" s="422"/>
      <c r="FEM697" s="3"/>
      <c r="FEN697" s="422"/>
      <c r="FEO697" s="3"/>
      <c r="FEP697" s="422"/>
      <c r="FEQ697" s="3"/>
      <c r="FER697" s="422"/>
      <c r="FES697" s="3"/>
      <c r="FET697" s="422"/>
      <c r="FEU697" s="3"/>
      <c r="FEV697" s="422"/>
      <c r="FEW697" s="3"/>
      <c r="FEX697" s="422"/>
      <c r="FEY697" s="3"/>
      <c r="FEZ697" s="422"/>
      <c r="FFA697" s="3"/>
      <c r="FFB697" s="422"/>
      <c r="FFC697" s="3"/>
      <c r="FFD697" s="422"/>
      <c r="FFE697" s="3"/>
      <c r="FFF697" s="422"/>
      <c r="FFG697" s="3"/>
      <c r="FFH697" s="422"/>
      <c r="FFI697" s="3"/>
      <c r="FFJ697" s="422"/>
      <c r="FFK697" s="3"/>
      <c r="FFL697" s="422"/>
      <c r="FFM697" s="3"/>
      <c r="FFN697" s="422"/>
      <c r="FFO697" s="3"/>
      <c r="FFP697" s="422"/>
      <c r="FFQ697" s="3"/>
      <c r="FFR697" s="422"/>
      <c r="FFS697" s="3"/>
      <c r="FFT697" s="422"/>
      <c r="FFU697" s="3"/>
      <c r="FFV697" s="422"/>
      <c r="FFW697" s="3"/>
      <c r="FFX697" s="422"/>
      <c r="FFY697" s="3"/>
      <c r="FFZ697" s="422"/>
      <c r="FGA697" s="3"/>
      <c r="FGB697" s="422"/>
      <c r="FGC697" s="3"/>
      <c r="FGD697" s="422"/>
      <c r="FGE697" s="3"/>
      <c r="FGF697" s="422"/>
      <c r="FGG697" s="3"/>
      <c r="FGH697" s="422"/>
      <c r="FGI697" s="3"/>
      <c r="FGJ697" s="422"/>
      <c r="FGK697" s="3"/>
      <c r="FGL697" s="422"/>
      <c r="FGM697" s="3"/>
      <c r="FGN697" s="422"/>
      <c r="FGO697" s="3"/>
      <c r="FGP697" s="422"/>
      <c r="FGQ697" s="3"/>
      <c r="FGR697" s="422"/>
      <c r="FGS697" s="3"/>
      <c r="FGT697" s="422"/>
      <c r="FGU697" s="3"/>
      <c r="FGV697" s="422"/>
      <c r="FGW697" s="3"/>
      <c r="FGX697" s="422"/>
      <c r="FGY697" s="3"/>
      <c r="FGZ697" s="422"/>
      <c r="FHA697" s="3"/>
      <c r="FHB697" s="422"/>
      <c r="FHC697" s="3"/>
      <c r="FHD697" s="422"/>
      <c r="FHE697" s="3"/>
      <c r="FHF697" s="422"/>
      <c r="FHG697" s="3"/>
      <c r="FHH697" s="422"/>
      <c r="FHI697" s="3"/>
      <c r="FHJ697" s="422"/>
      <c r="FHK697" s="3"/>
      <c r="FHL697" s="422"/>
      <c r="FHM697" s="3"/>
      <c r="FHN697" s="422"/>
      <c r="FHO697" s="3"/>
      <c r="FHP697" s="422"/>
      <c r="FHQ697" s="3"/>
      <c r="FHR697" s="422"/>
      <c r="FHS697" s="3"/>
      <c r="FHT697" s="422"/>
      <c r="FHU697" s="3"/>
      <c r="FHV697" s="422"/>
      <c r="FHW697" s="3"/>
      <c r="FHX697" s="422"/>
      <c r="FHY697" s="3"/>
      <c r="FHZ697" s="422"/>
      <c r="FIA697" s="3"/>
      <c r="FIB697" s="422"/>
      <c r="FIC697" s="3"/>
      <c r="FID697" s="422"/>
      <c r="FIE697" s="3"/>
      <c r="FIF697" s="422"/>
      <c r="FIG697" s="3"/>
      <c r="FIH697" s="422"/>
      <c r="FII697" s="3"/>
      <c r="FIJ697" s="422"/>
      <c r="FIK697" s="3"/>
      <c r="FIL697" s="422"/>
      <c r="FIM697" s="3"/>
      <c r="FIN697" s="422"/>
      <c r="FIO697" s="3"/>
      <c r="FIP697" s="422"/>
      <c r="FIQ697" s="3"/>
      <c r="FIR697" s="422"/>
      <c r="FIS697" s="3"/>
      <c r="FIT697" s="422"/>
      <c r="FIU697" s="3"/>
      <c r="FIV697" s="422"/>
      <c r="FIW697" s="3"/>
      <c r="FIX697" s="422"/>
      <c r="FIY697" s="3"/>
      <c r="FIZ697" s="422"/>
      <c r="FJA697" s="3"/>
      <c r="FJB697" s="422"/>
      <c r="FJC697" s="3"/>
      <c r="FJD697" s="422"/>
      <c r="FJE697" s="3"/>
      <c r="FJF697" s="422"/>
      <c r="FJG697" s="3"/>
      <c r="FJH697" s="422"/>
      <c r="FJI697" s="3"/>
      <c r="FJJ697" s="422"/>
      <c r="FJK697" s="3"/>
      <c r="FJL697" s="422"/>
      <c r="FJM697" s="3"/>
      <c r="FJN697" s="422"/>
      <c r="FJO697" s="3"/>
      <c r="FJP697" s="422"/>
      <c r="FJQ697" s="3"/>
      <c r="FJR697" s="422"/>
      <c r="FJS697" s="3"/>
      <c r="FJT697" s="422"/>
      <c r="FJU697" s="3"/>
      <c r="FJV697" s="422"/>
      <c r="FJW697" s="3"/>
      <c r="FJX697" s="422"/>
      <c r="FJY697" s="3"/>
      <c r="FJZ697" s="422"/>
      <c r="FKA697" s="3"/>
      <c r="FKB697" s="422"/>
      <c r="FKC697" s="3"/>
      <c r="FKD697" s="422"/>
      <c r="FKE697" s="3"/>
      <c r="FKF697" s="422"/>
      <c r="FKG697" s="3"/>
      <c r="FKH697" s="422"/>
      <c r="FKI697" s="3"/>
      <c r="FKJ697" s="422"/>
      <c r="FKK697" s="3"/>
      <c r="FKL697" s="422"/>
      <c r="FKM697" s="3"/>
      <c r="FKN697" s="422"/>
      <c r="FKO697" s="3"/>
      <c r="FKP697" s="422"/>
      <c r="FKQ697" s="3"/>
      <c r="FKR697" s="422"/>
      <c r="FKS697" s="3"/>
      <c r="FKT697" s="422"/>
      <c r="FKU697" s="3"/>
      <c r="FKV697" s="422"/>
      <c r="FKW697" s="3"/>
      <c r="FKX697" s="422"/>
      <c r="FKY697" s="3"/>
      <c r="FKZ697" s="422"/>
      <c r="FLA697" s="3"/>
      <c r="FLB697" s="422"/>
      <c r="FLC697" s="3"/>
      <c r="FLD697" s="422"/>
      <c r="FLE697" s="3"/>
      <c r="FLF697" s="422"/>
      <c r="FLG697" s="3"/>
      <c r="FLH697" s="422"/>
      <c r="FLI697" s="3"/>
      <c r="FLJ697" s="422"/>
      <c r="FLK697" s="3"/>
      <c r="FLL697" s="422"/>
      <c r="FLM697" s="3"/>
      <c r="FLN697" s="422"/>
      <c r="FLO697" s="3"/>
      <c r="FLP697" s="422"/>
      <c r="FLQ697" s="3"/>
      <c r="FLR697" s="422"/>
      <c r="FLS697" s="3"/>
      <c r="FLT697" s="422"/>
      <c r="FLU697" s="3"/>
      <c r="FLV697" s="422"/>
      <c r="FLW697" s="3"/>
      <c r="FLX697" s="422"/>
      <c r="FLY697" s="3"/>
      <c r="FLZ697" s="422"/>
      <c r="FMA697" s="3"/>
      <c r="FMB697" s="422"/>
      <c r="FMC697" s="3"/>
      <c r="FMD697" s="422"/>
      <c r="FME697" s="3"/>
      <c r="FMF697" s="422"/>
      <c r="FMG697" s="3"/>
      <c r="FMH697" s="422"/>
      <c r="FMI697" s="3"/>
      <c r="FMJ697" s="422"/>
      <c r="FMK697" s="3"/>
      <c r="FML697" s="422"/>
      <c r="FMM697" s="3"/>
      <c r="FMN697" s="422"/>
      <c r="FMO697" s="3"/>
      <c r="FMP697" s="422"/>
      <c r="FMQ697" s="3"/>
      <c r="FMR697" s="422"/>
      <c r="FMS697" s="3"/>
      <c r="FMT697" s="422"/>
      <c r="FMU697" s="3"/>
      <c r="FMV697" s="422"/>
      <c r="FMW697" s="3"/>
      <c r="FMX697" s="422"/>
      <c r="FMY697" s="3"/>
      <c r="FMZ697" s="422"/>
      <c r="FNA697" s="3"/>
      <c r="FNB697" s="422"/>
      <c r="FNC697" s="3"/>
      <c r="FND697" s="422"/>
      <c r="FNE697" s="3"/>
      <c r="FNF697" s="422"/>
      <c r="FNG697" s="3"/>
      <c r="FNH697" s="422"/>
      <c r="FNI697" s="3"/>
      <c r="FNJ697" s="422"/>
      <c r="FNK697" s="3"/>
      <c r="FNL697" s="422"/>
      <c r="FNM697" s="3"/>
      <c r="FNN697" s="422"/>
      <c r="FNO697" s="3"/>
      <c r="FNP697" s="422"/>
      <c r="FNQ697" s="3"/>
      <c r="FNR697" s="422"/>
      <c r="FNS697" s="3"/>
      <c r="FNT697" s="422"/>
      <c r="FNU697" s="3"/>
      <c r="FNV697" s="422"/>
      <c r="FNW697" s="3"/>
      <c r="FNX697" s="422"/>
      <c r="FNY697" s="3"/>
      <c r="FNZ697" s="422"/>
      <c r="FOA697" s="3"/>
      <c r="FOB697" s="422"/>
      <c r="FOC697" s="3"/>
      <c r="FOD697" s="422"/>
      <c r="FOE697" s="3"/>
      <c r="FOF697" s="422"/>
      <c r="FOG697" s="3"/>
      <c r="FOH697" s="422"/>
      <c r="FOI697" s="3"/>
      <c r="FOJ697" s="422"/>
      <c r="FOK697" s="3"/>
      <c r="FOL697" s="422"/>
      <c r="FOM697" s="3"/>
      <c r="FON697" s="422"/>
      <c r="FOO697" s="3"/>
      <c r="FOP697" s="422"/>
      <c r="FOQ697" s="3"/>
      <c r="FOR697" s="422"/>
      <c r="FOS697" s="3"/>
      <c r="FOT697" s="422"/>
      <c r="FOU697" s="3"/>
      <c r="FOV697" s="422"/>
      <c r="FOW697" s="3"/>
      <c r="FOX697" s="422"/>
      <c r="FOY697" s="3"/>
      <c r="FOZ697" s="422"/>
      <c r="FPA697" s="3"/>
      <c r="FPB697" s="422"/>
      <c r="FPC697" s="3"/>
      <c r="FPD697" s="422"/>
      <c r="FPE697" s="3"/>
      <c r="FPF697" s="422"/>
      <c r="FPG697" s="3"/>
      <c r="FPH697" s="422"/>
      <c r="FPI697" s="3"/>
      <c r="FPJ697" s="422"/>
      <c r="FPK697" s="3"/>
      <c r="FPL697" s="422"/>
      <c r="FPM697" s="3"/>
      <c r="FPN697" s="422"/>
      <c r="FPO697" s="3"/>
      <c r="FPP697" s="422"/>
      <c r="FPQ697" s="3"/>
      <c r="FPR697" s="422"/>
      <c r="FPS697" s="3"/>
      <c r="FPT697" s="422"/>
      <c r="FPU697" s="3"/>
      <c r="FPV697" s="422"/>
      <c r="FPW697" s="3"/>
      <c r="FPX697" s="422"/>
      <c r="FPY697" s="3"/>
      <c r="FPZ697" s="422"/>
      <c r="FQA697" s="3"/>
      <c r="FQB697" s="422"/>
      <c r="FQC697" s="3"/>
      <c r="FQD697" s="422"/>
      <c r="FQE697" s="3"/>
      <c r="FQF697" s="422"/>
      <c r="FQG697" s="3"/>
      <c r="FQH697" s="422"/>
      <c r="FQI697" s="3"/>
      <c r="FQJ697" s="422"/>
      <c r="FQK697" s="3"/>
      <c r="FQL697" s="422"/>
      <c r="FQM697" s="3"/>
      <c r="FQN697" s="422"/>
      <c r="FQO697" s="3"/>
      <c r="FQP697" s="422"/>
      <c r="FQQ697" s="3"/>
      <c r="FQR697" s="422"/>
      <c r="FQS697" s="3"/>
      <c r="FQT697" s="422"/>
      <c r="FQU697" s="3"/>
      <c r="FQV697" s="422"/>
      <c r="FQW697" s="3"/>
      <c r="FQX697" s="422"/>
      <c r="FQY697" s="3"/>
      <c r="FQZ697" s="422"/>
      <c r="FRA697" s="3"/>
      <c r="FRB697" s="422"/>
      <c r="FRC697" s="3"/>
      <c r="FRD697" s="422"/>
      <c r="FRE697" s="3"/>
      <c r="FRF697" s="422"/>
      <c r="FRG697" s="3"/>
      <c r="FRH697" s="422"/>
      <c r="FRI697" s="3"/>
      <c r="FRJ697" s="422"/>
      <c r="FRK697" s="3"/>
      <c r="FRL697" s="422"/>
      <c r="FRM697" s="3"/>
      <c r="FRN697" s="422"/>
      <c r="FRO697" s="3"/>
      <c r="FRP697" s="422"/>
      <c r="FRQ697" s="3"/>
      <c r="FRR697" s="422"/>
      <c r="FRS697" s="3"/>
      <c r="FRT697" s="422"/>
      <c r="FRU697" s="3"/>
      <c r="FRV697" s="422"/>
      <c r="FRW697" s="3"/>
      <c r="FRX697" s="422"/>
      <c r="FRY697" s="3"/>
      <c r="FRZ697" s="422"/>
      <c r="FSA697" s="3"/>
      <c r="FSB697" s="422"/>
      <c r="FSC697" s="3"/>
      <c r="FSD697" s="422"/>
      <c r="FSE697" s="3"/>
      <c r="FSF697" s="422"/>
      <c r="FSG697" s="3"/>
      <c r="FSH697" s="422"/>
      <c r="FSI697" s="3"/>
      <c r="FSJ697" s="422"/>
      <c r="FSK697" s="3"/>
      <c r="FSL697" s="422"/>
      <c r="FSM697" s="3"/>
      <c r="FSN697" s="422"/>
      <c r="FSO697" s="3"/>
      <c r="FSP697" s="422"/>
      <c r="FSQ697" s="3"/>
      <c r="FSR697" s="422"/>
      <c r="FSS697" s="3"/>
      <c r="FST697" s="422"/>
      <c r="FSU697" s="3"/>
      <c r="FSV697" s="422"/>
      <c r="FSW697" s="3"/>
      <c r="FSX697" s="422"/>
      <c r="FSY697" s="3"/>
      <c r="FSZ697" s="422"/>
      <c r="FTA697" s="3"/>
      <c r="FTB697" s="422"/>
      <c r="FTC697" s="3"/>
      <c r="FTD697" s="422"/>
      <c r="FTE697" s="3"/>
      <c r="FTF697" s="422"/>
      <c r="FTG697" s="3"/>
      <c r="FTH697" s="422"/>
      <c r="FTI697" s="3"/>
      <c r="FTJ697" s="422"/>
      <c r="FTK697" s="3"/>
      <c r="FTL697" s="422"/>
      <c r="FTM697" s="3"/>
      <c r="FTN697" s="422"/>
      <c r="FTO697" s="3"/>
      <c r="FTP697" s="422"/>
      <c r="FTQ697" s="3"/>
      <c r="FTR697" s="422"/>
      <c r="FTS697" s="3"/>
      <c r="FTT697" s="422"/>
      <c r="FTU697" s="3"/>
      <c r="FTV697" s="422"/>
      <c r="FTW697" s="3"/>
      <c r="FTX697" s="422"/>
      <c r="FTY697" s="3"/>
      <c r="FTZ697" s="422"/>
      <c r="FUA697" s="3"/>
      <c r="FUB697" s="422"/>
      <c r="FUC697" s="3"/>
      <c r="FUD697" s="422"/>
      <c r="FUE697" s="3"/>
      <c r="FUF697" s="422"/>
      <c r="FUG697" s="3"/>
      <c r="FUH697" s="422"/>
      <c r="FUI697" s="3"/>
      <c r="FUJ697" s="422"/>
      <c r="FUK697" s="3"/>
      <c r="FUL697" s="422"/>
      <c r="FUM697" s="3"/>
      <c r="FUN697" s="422"/>
      <c r="FUO697" s="3"/>
      <c r="FUP697" s="422"/>
      <c r="FUQ697" s="3"/>
      <c r="FUR697" s="422"/>
      <c r="FUS697" s="3"/>
      <c r="FUT697" s="422"/>
      <c r="FUU697" s="3"/>
      <c r="FUV697" s="422"/>
      <c r="FUW697" s="3"/>
      <c r="FUX697" s="422"/>
      <c r="FUY697" s="3"/>
      <c r="FUZ697" s="422"/>
      <c r="FVA697" s="3"/>
      <c r="FVB697" s="422"/>
      <c r="FVC697" s="3"/>
      <c r="FVD697" s="422"/>
      <c r="FVE697" s="3"/>
      <c r="FVF697" s="422"/>
      <c r="FVG697" s="3"/>
      <c r="FVH697" s="422"/>
      <c r="FVI697" s="3"/>
      <c r="FVJ697" s="422"/>
      <c r="FVK697" s="3"/>
      <c r="FVL697" s="422"/>
      <c r="FVM697" s="3"/>
      <c r="FVN697" s="422"/>
      <c r="FVO697" s="3"/>
      <c r="FVP697" s="422"/>
      <c r="FVQ697" s="3"/>
      <c r="FVR697" s="422"/>
      <c r="FVS697" s="3"/>
      <c r="FVT697" s="422"/>
      <c r="FVU697" s="3"/>
      <c r="FVV697" s="422"/>
      <c r="FVW697" s="3"/>
      <c r="FVX697" s="422"/>
      <c r="FVY697" s="3"/>
      <c r="FVZ697" s="422"/>
      <c r="FWA697" s="3"/>
      <c r="FWB697" s="422"/>
      <c r="FWC697" s="3"/>
      <c r="FWD697" s="422"/>
      <c r="FWE697" s="3"/>
      <c r="FWF697" s="422"/>
      <c r="FWG697" s="3"/>
      <c r="FWH697" s="422"/>
      <c r="FWI697" s="3"/>
      <c r="FWJ697" s="422"/>
      <c r="FWK697" s="3"/>
      <c r="FWL697" s="422"/>
      <c r="FWM697" s="3"/>
      <c r="FWN697" s="422"/>
      <c r="FWO697" s="3"/>
      <c r="FWP697" s="422"/>
      <c r="FWQ697" s="3"/>
      <c r="FWR697" s="422"/>
      <c r="FWS697" s="3"/>
      <c r="FWT697" s="422"/>
      <c r="FWU697" s="3"/>
      <c r="FWV697" s="422"/>
      <c r="FWW697" s="3"/>
      <c r="FWX697" s="422"/>
      <c r="FWY697" s="3"/>
      <c r="FWZ697" s="422"/>
      <c r="FXA697" s="3"/>
      <c r="FXB697" s="422"/>
      <c r="FXC697" s="3"/>
      <c r="FXD697" s="422"/>
      <c r="FXE697" s="3"/>
      <c r="FXF697" s="422"/>
      <c r="FXG697" s="3"/>
      <c r="FXH697" s="422"/>
      <c r="FXI697" s="3"/>
      <c r="FXJ697" s="422"/>
      <c r="FXK697" s="3"/>
      <c r="FXL697" s="422"/>
      <c r="FXM697" s="3"/>
      <c r="FXN697" s="422"/>
      <c r="FXO697" s="3"/>
      <c r="FXP697" s="422"/>
      <c r="FXQ697" s="3"/>
      <c r="FXR697" s="422"/>
      <c r="FXS697" s="3"/>
      <c r="FXT697" s="422"/>
      <c r="FXU697" s="3"/>
      <c r="FXV697" s="422"/>
      <c r="FXW697" s="3"/>
      <c r="FXX697" s="422"/>
      <c r="FXY697" s="3"/>
      <c r="FXZ697" s="422"/>
      <c r="FYA697" s="3"/>
      <c r="FYB697" s="422"/>
      <c r="FYC697" s="3"/>
      <c r="FYD697" s="422"/>
      <c r="FYE697" s="3"/>
      <c r="FYF697" s="422"/>
      <c r="FYG697" s="3"/>
      <c r="FYH697" s="422"/>
      <c r="FYI697" s="3"/>
      <c r="FYJ697" s="422"/>
      <c r="FYK697" s="3"/>
      <c r="FYL697" s="422"/>
      <c r="FYM697" s="3"/>
      <c r="FYN697" s="422"/>
      <c r="FYO697" s="3"/>
      <c r="FYP697" s="422"/>
      <c r="FYQ697" s="3"/>
      <c r="FYR697" s="422"/>
      <c r="FYS697" s="3"/>
      <c r="FYT697" s="422"/>
      <c r="FYU697" s="3"/>
      <c r="FYV697" s="422"/>
      <c r="FYW697" s="3"/>
      <c r="FYX697" s="422"/>
      <c r="FYY697" s="3"/>
      <c r="FYZ697" s="422"/>
      <c r="FZA697" s="3"/>
      <c r="FZB697" s="422"/>
      <c r="FZC697" s="3"/>
      <c r="FZD697" s="422"/>
      <c r="FZE697" s="3"/>
      <c r="FZF697" s="422"/>
      <c r="FZG697" s="3"/>
      <c r="FZH697" s="422"/>
      <c r="FZI697" s="3"/>
      <c r="FZJ697" s="422"/>
      <c r="FZK697" s="3"/>
      <c r="FZL697" s="422"/>
      <c r="FZM697" s="3"/>
      <c r="FZN697" s="422"/>
      <c r="FZO697" s="3"/>
      <c r="FZP697" s="422"/>
      <c r="FZQ697" s="3"/>
      <c r="FZR697" s="422"/>
      <c r="FZS697" s="3"/>
      <c r="FZT697" s="422"/>
      <c r="FZU697" s="3"/>
      <c r="FZV697" s="422"/>
      <c r="FZW697" s="3"/>
      <c r="FZX697" s="422"/>
      <c r="FZY697" s="3"/>
      <c r="FZZ697" s="422"/>
      <c r="GAA697" s="3"/>
      <c r="GAB697" s="422"/>
      <c r="GAC697" s="3"/>
      <c r="GAD697" s="422"/>
      <c r="GAE697" s="3"/>
      <c r="GAF697" s="422"/>
      <c r="GAG697" s="3"/>
      <c r="GAH697" s="422"/>
      <c r="GAI697" s="3"/>
      <c r="GAJ697" s="422"/>
      <c r="GAK697" s="3"/>
      <c r="GAL697" s="422"/>
      <c r="GAM697" s="3"/>
      <c r="GAN697" s="422"/>
      <c r="GAO697" s="3"/>
      <c r="GAP697" s="422"/>
      <c r="GAQ697" s="3"/>
      <c r="GAR697" s="422"/>
      <c r="GAS697" s="3"/>
      <c r="GAT697" s="422"/>
      <c r="GAU697" s="3"/>
      <c r="GAV697" s="422"/>
      <c r="GAW697" s="3"/>
      <c r="GAX697" s="422"/>
      <c r="GAY697" s="3"/>
      <c r="GAZ697" s="422"/>
      <c r="GBA697" s="3"/>
      <c r="GBB697" s="422"/>
      <c r="GBC697" s="3"/>
      <c r="GBD697" s="422"/>
      <c r="GBE697" s="3"/>
      <c r="GBF697" s="422"/>
      <c r="GBG697" s="3"/>
      <c r="GBH697" s="422"/>
      <c r="GBI697" s="3"/>
      <c r="GBJ697" s="422"/>
      <c r="GBK697" s="3"/>
      <c r="GBL697" s="422"/>
      <c r="GBM697" s="3"/>
      <c r="GBN697" s="422"/>
      <c r="GBO697" s="3"/>
      <c r="GBP697" s="422"/>
      <c r="GBQ697" s="3"/>
      <c r="GBR697" s="422"/>
      <c r="GBS697" s="3"/>
      <c r="GBT697" s="422"/>
      <c r="GBU697" s="3"/>
      <c r="GBV697" s="422"/>
      <c r="GBW697" s="3"/>
      <c r="GBX697" s="422"/>
      <c r="GBY697" s="3"/>
      <c r="GBZ697" s="422"/>
      <c r="GCA697" s="3"/>
      <c r="GCB697" s="422"/>
      <c r="GCC697" s="3"/>
      <c r="GCD697" s="422"/>
      <c r="GCE697" s="3"/>
      <c r="GCF697" s="422"/>
      <c r="GCG697" s="3"/>
      <c r="GCH697" s="422"/>
      <c r="GCI697" s="3"/>
      <c r="GCJ697" s="422"/>
      <c r="GCK697" s="3"/>
      <c r="GCL697" s="422"/>
      <c r="GCM697" s="3"/>
      <c r="GCN697" s="422"/>
      <c r="GCO697" s="3"/>
      <c r="GCP697" s="422"/>
      <c r="GCQ697" s="3"/>
      <c r="GCR697" s="422"/>
      <c r="GCS697" s="3"/>
      <c r="GCT697" s="422"/>
      <c r="GCU697" s="3"/>
      <c r="GCV697" s="422"/>
      <c r="GCW697" s="3"/>
      <c r="GCX697" s="422"/>
      <c r="GCY697" s="3"/>
      <c r="GCZ697" s="422"/>
      <c r="GDA697" s="3"/>
      <c r="GDB697" s="422"/>
      <c r="GDC697" s="3"/>
      <c r="GDD697" s="422"/>
      <c r="GDE697" s="3"/>
      <c r="GDF697" s="422"/>
      <c r="GDG697" s="3"/>
      <c r="GDH697" s="422"/>
      <c r="GDI697" s="3"/>
      <c r="GDJ697" s="422"/>
      <c r="GDK697" s="3"/>
      <c r="GDL697" s="422"/>
      <c r="GDM697" s="3"/>
      <c r="GDN697" s="422"/>
      <c r="GDO697" s="3"/>
      <c r="GDP697" s="422"/>
      <c r="GDQ697" s="3"/>
      <c r="GDR697" s="422"/>
      <c r="GDS697" s="3"/>
      <c r="GDT697" s="422"/>
      <c r="GDU697" s="3"/>
      <c r="GDV697" s="422"/>
      <c r="GDW697" s="3"/>
      <c r="GDX697" s="422"/>
      <c r="GDY697" s="3"/>
      <c r="GDZ697" s="422"/>
      <c r="GEA697" s="3"/>
      <c r="GEB697" s="422"/>
      <c r="GEC697" s="3"/>
      <c r="GED697" s="422"/>
      <c r="GEE697" s="3"/>
      <c r="GEF697" s="422"/>
      <c r="GEG697" s="3"/>
      <c r="GEH697" s="422"/>
      <c r="GEI697" s="3"/>
      <c r="GEJ697" s="422"/>
      <c r="GEK697" s="3"/>
      <c r="GEL697" s="422"/>
      <c r="GEM697" s="3"/>
      <c r="GEN697" s="422"/>
      <c r="GEO697" s="3"/>
      <c r="GEP697" s="422"/>
      <c r="GEQ697" s="3"/>
      <c r="GER697" s="422"/>
      <c r="GES697" s="3"/>
      <c r="GET697" s="422"/>
      <c r="GEU697" s="3"/>
      <c r="GEV697" s="422"/>
      <c r="GEW697" s="3"/>
      <c r="GEX697" s="422"/>
      <c r="GEY697" s="3"/>
      <c r="GEZ697" s="422"/>
      <c r="GFA697" s="3"/>
      <c r="GFB697" s="422"/>
      <c r="GFC697" s="3"/>
      <c r="GFD697" s="422"/>
      <c r="GFE697" s="3"/>
      <c r="GFF697" s="422"/>
      <c r="GFG697" s="3"/>
      <c r="GFH697" s="422"/>
      <c r="GFI697" s="3"/>
      <c r="GFJ697" s="422"/>
      <c r="GFK697" s="3"/>
      <c r="GFL697" s="422"/>
      <c r="GFM697" s="3"/>
      <c r="GFN697" s="422"/>
      <c r="GFO697" s="3"/>
      <c r="GFP697" s="422"/>
      <c r="GFQ697" s="3"/>
      <c r="GFR697" s="422"/>
      <c r="GFS697" s="3"/>
      <c r="GFT697" s="422"/>
      <c r="GFU697" s="3"/>
      <c r="GFV697" s="422"/>
      <c r="GFW697" s="3"/>
      <c r="GFX697" s="422"/>
      <c r="GFY697" s="3"/>
      <c r="GFZ697" s="422"/>
      <c r="GGA697" s="3"/>
      <c r="GGB697" s="422"/>
      <c r="GGC697" s="3"/>
      <c r="GGD697" s="422"/>
      <c r="GGE697" s="3"/>
      <c r="GGF697" s="422"/>
      <c r="GGG697" s="3"/>
      <c r="GGH697" s="422"/>
      <c r="GGI697" s="3"/>
      <c r="GGJ697" s="422"/>
      <c r="GGK697" s="3"/>
      <c r="GGL697" s="422"/>
      <c r="GGM697" s="3"/>
      <c r="GGN697" s="422"/>
      <c r="GGO697" s="3"/>
      <c r="GGP697" s="422"/>
      <c r="GGQ697" s="3"/>
      <c r="GGR697" s="422"/>
      <c r="GGS697" s="3"/>
      <c r="GGT697" s="422"/>
      <c r="GGU697" s="3"/>
      <c r="GGV697" s="422"/>
      <c r="GGW697" s="3"/>
      <c r="GGX697" s="422"/>
      <c r="GGY697" s="3"/>
      <c r="GGZ697" s="422"/>
      <c r="GHA697" s="3"/>
      <c r="GHB697" s="422"/>
      <c r="GHC697" s="3"/>
      <c r="GHD697" s="422"/>
      <c r="GHE697" s="3"/>
      <c r="GHF697" s="422"/>
      <c r="GHG697" s="3"/>
      <c r="GHH697" s="422"/>
      <c r="GHI697" s="3"/>
      <c r="GHJ697" s="422"/>
      <c r="GHK697" s="3"/>
      <c r="GHL697" s="422"/>
      <c r="GHM697" s="3"/>
      <c r="GHN697" s="422"/>
      <c r="GHO697" s="3"/>
      <c r="GHP697" s="422"/>
      <c r="GHQ697" s="3"/>
      <c r="GHR697" s="422"/>
      <c r="GHS697" s="3"/>
      <c r="GHT697" s="422"/>
      <c r="GHU697" s="3"/>
      <c r="GHV697" s="422"/>
      <c r="GHW697" s="3"/>
      <c r="GHX697" s="422"/>
      <c r="GHY697" s="3"/>
      <c r="GHZ697" s="422"/>
      <c r="GIA697" s="3"/>
      <c r="GIB697" s="422"/>
      <c r="GIC697" s="3"/>
      <c r="GID697" s="422"/>
      <c r="GIE697" s="3"/>
      <c r="GIF697" s="422"/>
      <c r="GIG697" s="3"/>
      <c r="GIH697" s="422"/>
      <c r="GII697" s="3"/>
      <c r="GIJ697" s="422"/>
      <c r="GIK697" s="3"/>
      <c r="GIL697" s="422"/>
      <c r="GIM697" s="3"/>
      <c r="GIN697" s="422"/>
      <c r="GIO697" s="3"/>
      <c r="GIP697" s="422"/>
      <c r="GIQ697" s="3"/>
      <c r="GIR697" s="422"/>
      <c r="GIS697" s="3"/>
      <c r="GIT697" s="422"/>
      <c r="GIU697" s="3"/>
      <c r="GIV697" s="422"/>
      <c r="GIW697" s="3"/>
      <c r="GIX697" s="422"/>
      <c r="GIY697" s="3"/>
      <c r="GIZ697" s="422"/>
      <c r="GJA697" s="3"/>
      <c r="GJB697" s="422"/>
      <c r="GJC697" s="3"/>
      <c r="GJD697" s="422"/>
      <c r="GJE697" s="3"/>
      <c r="GJF697" s="422"/>
      <c r="GJG697" s="3"/>
      <c r="GJH697" s="422"/>
      <c r="GJI697" s="3"/>
      <c r="GJJ697" s="422"/>
      <c r="GJK697" s="3"/>
      <c r="GJL697" s="422"/>
      <c r="GJM697" s="3"/>
      <c r="GJN697" s="422"/>
      <c r="GJO697" s="3"/>
      <c r="GJP697" s="422"/>
      <c r="GJQ697" s="3"/>
      <c r="GJR697" s="422"/>
      <c r="GJS697" s="3"/>
      <c r="GJT697" s="422"/>
      <c r="GJU697" s="3"/>
      <c r="GJV697" s="422"/>
      <c r="GJW697" s="3"/>
      <c r="GJX697" s="422"/>
      <c r="GJY697" s="3"/>
      <c r="GJZ697" s="422"/>
      <c r="GKA697" s="3"/>
      <c r="GKB697" s="422"/>
      <c r="GKC697" s="3"/>
      <c r="GKD697" s="422"/>
      <c r="GKE697" s="3"/>
      <c r="GKF697" s="422"/>
      <c r="GKG697" s="3"/>
      <c r="GKH697" s="422"/>
      <c r="GKI697" s="3"/>
      <c r="GKJ697" s="422"/>
      <c r="GKK697" s="3"/>
      <c r="GKL697" s="422"/>
      <c r="GKM697" s="3"/>
      <c r="GKN697" s="422"/>
      <c r="GKO697" s="3"/>
      <c r="GKP697" s="422"/>
      <c r="GKQ697" s="3"/>
      <c r="GKR697" s="422"/>
      <c r="GKS697" s="3"/>
      <c r="GKT697" s="422"/>
      <c r="GKU697" s="3"/>
      <c r="GKV697" s="422"/>
      <c r="GKW697" s="3"/>
      <c r="GKX697" s="422"/>
      <c r="GKY697" s="3"/>
      <c r="GKZ697" s="422"/>
      <c r="GLA697" s="3"/>
      <c r="GLB697" s="422"/>
      <c r="GLC697" s="3"/>
      <c r="GLD697" s="422"/>
      <c r="GLE697" s="3"/>
      <c r="GLF697" s="422"/>
      <c r="GLG697" s="3"/>
      <c r="GLH697" s="422"/>
      <c r="GLI697" s="3"/>
      <c r="GLJ697" s="422"/>
      <c r="GLK697" s="3"/>
      <c r="GLL697" s="422"/>
      <c r="GLM697" s="3"/>
      <c r="GLN697" s="422"/>
      <c r="GLO697" s="3"/>
      <c r="GLP697" s="422"/>
      <c r="GLQ697" s="3"/>
      <c r="GLR697" s="422"/>
      <c r="GLS697" s="3"/>
      <c r="GLT697" s="422"/>
      <c r="GLU697" s="3"/>
      <c r="GLV697" s="422"/>
      <c r="GLW697" s="3"/>
      <c r="GLX697" s="422"/>
      <c r="GLY697" s="3"/>
      <c r="GLZ697" s="422"/>
      <c r="GMA697" s="3"/>
      <c r="GMB697" s="422"/>
      <c r="GMC697" s="3"/>
      <c r="GMD697" s="422"/>
      <c r="GME697" s="3"/>
      <c r="GMF697" s="422"/>
      <c r="GMG697" s="3"/>
      <c r="GMH697" s="422"/>
      <c r="GMI697" s="3"/>
      <c r="GMJ697" s="422"/>
      <c r="GMK697" s="3"/>
      <c r="GML697" s="422"/>
      <c r="GMM697" s="3"/>
      <c r="GMN697" s="422"/>
      <c r="GMO697" s="3"/>
      <c r="GMP697" s="422"/>
      <c r="GMQ697" s="3"/>
      <c r="GMR697" s="422"/>
      <c r="GMS697" s="3"/>
      <c r="GMT697" s="422"/>
      <c r="GMU697" s="3"/>
      <c r="GMV697" s="422"/>
      <c r="GMW697" s="3"/>
      <c r="GMX697" s="422"/>
      <c r="GMY697" s="3"/>
      <c r="GMZ697" s="422"/>
      <c r="GNA697" s="3"/>
      <c r="GNB697" s="422"/>
      <c r="GNC697" s="3"/>
      <c r="GND697" s="422"/>
      <c r="GNE697" s="3"/>
      <c r="GNF697" s="422"/>
      <c r="GNG697" s="3"/>
      <c r="GNH697" s="422"/>
      <c r="GNI697" s="3"/>
      <c r="GNJ697" s="422"/>
      <c r="GNK697" s="3"/>
      <c r="GNL697" s="422"/>
      <c r="GNM697" s="3"/>
      <c r="GNN697" s="422"/>
      <c r="GNO697" s="3"/>
      <c r="GNP697" s="422"/>
      <c r="GNQ697" s="3"/>
      <c r="GNR697" s="422"/>
      <c r="GNS697" s="3"/>
      <c r="GNT697" s="422"/>
      <c r="GNU697" s="3"/>
      <c r="GNV697" s="422"/>
      <c r="GNW697" s="3"/>
      <c r="GNX697" s="422"/>
      <c r="GNY697" s="3"/>
      <c r="GNZ697" s="422"/>
      <c r="GOA697" s="3"/>
      <c r="GOB697" s="422"/>
      <c r="GOC697" s="3"/>
      <c r="GOD697" s="422"/>
      <c r="GOE697" s="3"/>
      <c r="GOF697" s="422"/>
      <c r="GOG697" s="3"/>
      <c r="GOH697" s="422"/>
      <c r="GOI697" s="3"/>
      <c r="GOJ697" s="422"/>
      <c r="GOK697" s="3"/>
      <c r="GOL697" s="422"/>
      <c r="GOM697" s="3"/>
      <c r="GON697" s="422"/>
      <c r="GOO697" s="3"/>
      <c r="GOP697" s="422"/>
      <c r="GOQ697" s="3"/>
      <c r="GOR697" s="422"/>
      <c r="GOS697" s="3"/>
      <c r="GOT697" s="422"/>
      <c r="GOU697" s="3"/>
      <c r="GOV697" s="422"/>
      <c r="GOW697" s="3"/>
      <c r="GOX697" s="422"/>
      <c r="GOY697" s="3"/>
      <c r="GOZ697" s="422"/>
      <c r="GPA697" s="3"/>
      <c r="GPB697" s="422"/>
      <c r="GPC697" s="3"/>
      <c r="GPD697" s="422"/>
      <c r="GPE697" s="3"/>
      <c r="GPF697" s="422"/>
      <c r="GPG697" s="3"/>
      <c r="GPH697" s="422"/>
      <c r="GPI697" s="3"/>
      <c r="GPJ697" s="422"/>
      <c r="GPK697" s="3"/>
      <c r="GPL697" s="422"/>
      <c r="GPM697" s="3"/>
      <c r="GPN697" s="422"/>
      <c r="GPO697" s="3"/>
      <c r="GPP697" s="422"/>
      <c r="GPQ697" s="3"/>
      <c r="GPR697" s="422"/>
      <c r="GPS697" s="3"/>
      <c r="GPT697" s="422"/>
      <c r="GPU697" s="3"/>
      <c r="GPV697" s="422"/>
      <c r="GPW697" s="3"/>
      <c r="GPX697" s="422"/>
      <c r="GPY697" s="3"/>
      <c r="GPZ697" s="422"/>
      <c r="GQA697" s="3"/>
      <c r="GQB697" s="422"/>
      <c r="GQC697" s="3"/>
      <c r="GQD697" s="422"/>
      <c r="GQE697" s="3"/>
      <c r="GQF697" s="422"/>
      <c r="GQG697" s="3"/>
      <c r="GQH697" s="422"/>
      <c r="GQI697" s="3"/>
      <c r="GQJ697" s="422"/>
      <c r="GQK697" s="3"/>
      <c r="GQL697" s="422"/>
      <c r="GQM697" s="3"/>
      <c r="GQN697" s="422"/>
      <c r="GQO697" s="3"/>
      <c r="GQP697" s="422"/>
      <c r="GQQ697" s="3"/>
      <c r="GQR697" s="422"/>
      <c r="GQS697" s="3"/>
      <c r="GQT697" s="422"/>
      <c r="GQU697" s="3"/>
      <c r="GQV697" s="422"/>
      <c r="GQW697" s="3"/>
      <c r="GQX697" s="422"/>
      <c r="GQY697" s="3"/>
      <c r="GQZ697" s="422"/>
      <c r="GRA697" s="3"/>
      <c r="GRB697" s="422"/>
      <c r="GRC697" s="3"/>
      <c r="GRD697" s="422"/>
      <c r="GRE697" s="3"/>
      <c r="GRF697" s="422"/>
      <c r="GRG697" s="3"/>
      <c r="GRH697" s="422"/>
      <c r="GRI697" s="3"/>
      <c r="GRJ697" s="422"/>
      <c r="GRK697" s="3"/>
      <c r="GRL697" s="422"/>
      <c r="GRM697" s="3"/>
      <c r="GRN697" s="422"/>
      <c r="GRO697" s="3"/>
      <c r="GRP697" s="422"/>
      <c r="GRQ697" s="3"/>
      <c r="GRR697" s="422"/>
      <c r="GRS697" s="3"/>
      <c r="GRT697" s="422"/>
      <c r="GRU697" s="3"/>
      <c r="GRV697" s="422"/>
      <c r="GRW697" s="3"/>
      <c r="GRX697" s="422"/>
      <c r="GRY697" s="3"/>
      <c r="GRZ697" s="422"/>
      <c r="GSA697" s="3"/>
      <c r="GSB697" s="422"/>
      <c r="GSC697" s="3"/>
      <c r="GSD697" s="422"/>
      <c r="GSE697" s="3"/>
      <c r="GSF697" s="422"/>
      <c r="GSG697" s="3"/>
      <c r="GSH697" s="422"/>
      <c r="GSI697" s="3"/>
      <c r="GSJ697" s="422"/>
      <c r="GSK697" s="3"/>
      <c r="GSL697" s="422"/>
      <c r="GSM697" s="3"/>
      <c r="GSN697" s="422"/>
      <c r="GSO697" s="3"/>
      <c r="GSP697" s="422"/>
      <c r="GSQ697" s="3"/>
      <c r="GSR697" s="422"/>
      <c r="GSS697" s="3"/>
      <c r="GST697" s="422"/>
      <c r="GSU697" s="3"/>
      <c r="GSV697" s="422"/>
      <c r="GSW697" s="3"/>
      <c r="GSX697" s="422"/>
      <c r="GSY697" s="3"/>
      <c r="GSZ697" s="422"/>
      <c r="GTA697" s="3"/>
      <c r="GTB697" s="422"/>
      <c r="GTC697" s="3"/>
      <c r="GTD697" s="422"/>
      <c r="GTE697" s="3"/>
      <c r="GTF697" s="422"/>
      <c r="GTG697" s="3"/>
      <c r="GTH697" s="422"/>
      <c r="GTI697" s="3"/>
      <c r="GTJ697" s="422"/>
      <c r="GTK697" s="3"/>
      <c r="GTL697" s="422"/>
      <c r="GTM697" s="3"/>
      <c r="GTN697" s="422"/>
      <c r="GTO697" s="3"/>
      <c r="GTP697" s="422"/>
      <c r="GTQ697" s="3"/>
      <c r="GTR697" s="422"/>
      <c r="GTS697" s="3"/>
      <c r="GTT697" s="422"/>
      <c r="GTU697" s="3"/>
      <c r="GTV697" s="422"/>
      <c r="GTW697" s="3"/>
      <c r="GTX697" s="422"/>
      <c r="GTY697" s="3"/>
      <c r="GTZ697" s="422"/>
      <c r="GUA697" s="3"/>
      <c r="GUB697" s="422"/>
      <c r="GUC697" s="3"/>
      <c r="GUD697" s="422"/>
      <c r="GUE697" s="3"/>
      <c r="GUF697" s="422"/>
      <c r="GUG697" s="3"/>
      <c r="GUH697" s="422"/>
      <c r="GUI697" s="3"/>
      <c r="GUJ697" s="422"/>
      <c r="GUK697" s="3"/>
      <c r="GUL697" s="422"/>
      <c r="GUM697" s="3"/>
      <c r="GUN697" s="422"/>
      <c r="GUO697" s="3"/>
      <c r="GUP697" s="422"/>
      <c r="GUQ697" s="3"/>
      <c r="GUR697" s="422"/>
      <c r="GUS697" s="3"/>
      <c r="GUT697" s="422"/>
      <c r="GUU697" s="3"/>
      <c r="GUV697" s="422"/>
      <c r="GUW697" s="3"/>
      <c r="GUX697" s="422"/>
      <c r="GUY697" s="3"/>
      <c r="GUZ697" s="422"/>
      <c r="GVA697" s="3"/>
      <c r="GVB697" s="422"/>
      <c r="GVC697" s="3"/>
      <c r="GVD697" s="422"/>
      <c r="GVE697" s="3"/>
      <c r="GVF697" s="422"/>
      <c r="GVG697" s="3"/>
      <c r="GVH697" s="422"/>
      <c r="GVI697" s="3"/>
      <c r="GVJ697" s="422"/>
      <c r="GVK697" s="3"/>
      <c r="GVL697" s="422"/>
      <c r="GVM697" s="3"/>
      <c r="GVN697" s="422"/>
      <c r="GVO697" s="3"/>
      <c r="GVP697" s="422"/>
      <c r="GVQ697" s="3"/>
      <c r="GVR697" s="422"/>
      <c r="GVS697" s="3"/>
      <c r="GVT697" s="422"/>
      <c r="GVU697" s="3"/>
      <c r="GVV697" s="422"/>
      <c r="GVW697" s="3"/>
      <c r="GVX697" s="422"/>
      <c r="GVY697" s="3"/>
      <c r="GVZ697" s="422"/>
      <c r="GWA697" s="3"/>
      <c r="GWB697" s="422"/>
      <c r="GWC697" s="3"/>
      <c r="GWD697" s="422"/>
      <c r="GWE697" s="3"/>
      <c r="GWF697" s="422"/>
      <c r="GWG697" s="3"/>
      <c r="GWH697" s="422"/>
      <c r="GWI697" s="3"/>
      <c r="GWJ697" s="422"/>
      <c r="GWK697" s="3"/>
      <c r="GWL697" s="422"/>
      <c r="GWM697" s="3"/>
      <c r="GWN697" s="422"/>
      <c r="GWO697" s="3"/>
      <c r="GWP697" s="422"/>
      <c r="GWQ697" s="3"/>
      <c r="GWR697" s="422"/>
      <c r="GWS697" s="3"/>
      <c r="GWT697" s="422"/>
      <c r="GWU697" s="3"/>
      <c r="GWV697" s="422"/>
      <c r="GWW697" s="3"/>
      <c r="GWX697" s="422"/>
      <c r="GWY697" s="3"/>
      <c r="GWZ697" s="422"/>
      <c r="GXA697" s="3"/>
      <c r="GXB697" s="422"/>
      <c r="GXC697" s="3"/>
      <c r="GXD697" s="422"/>
      <c r="GXE697" s="3"/>
      <c r="GXF697" s="422"/>
      <c r="GXG697" s="3"/>
      <c r="GXH697" s="422"/>
      <c r="GXI697" s="3"/>
      <c r="GXJ697" s="422"/>
      <c r="GXK697" s="3"/>
      <c r="GXL697" s="422"/>
      <c r="GXM697" s="3"/>
      <c r="GXN697" s="422"/>
      <c r="GXO697" s="3"/>
      <c r="GXP697" s="422"/>
      <c r="GXQ697" s="3"/>
      <c r="GXR697" s="422"/>
      <c r="GXS697" s="3"/>
      <c r="GXT697" s="422"/>
      <c r="GXU697" s="3"/>
      <c r="GXV697" s="422"/>
      <c r="GXW697" s="3"/>
      <c r="GXX697" s="422"/>
      <c r="GXY697" s="3"/>
      <c r="GXZ697" s="422"/>
      <c r="GYA697" s="3"/>
      <c r="GYB697" s="422"/>
      <c r="GYC697" s="3"/>
      <c r="GYD697" s="422"/>
      <c r="GYE697" s="3"/>
      <c r="GYF697" s="422"/>
      <c r="GYG697" s="3"/>
      <c r="GYH697" s="422"/>
      <c r="GYI697" s="3"/>
      <c r="GYJ697" s="422"/>
      <c r="GYK697" s="3"/>
      <c r="GYL697" s="422"/>
      <c r="GYM697" s="3"/>
      <c r="GYN697" s="422"/>
      <c r="GYO697" s="3"/>
      <c r="GYP697" s="422"/>
      <c r="GYQ697" s="3"/>
      <c r="GYR697" s="422"/>
      <c r="GYS697" s="3"/>
      <c r="GYT697" s="422"/>
      <c r="GYU697" s="3"/>
      <c r="GYV697" s="422"/>
      <c r="GYW697" s="3"/>
      <c r="GYX697" s="422"/>
      <c r="GYY697" s="3"/>
      <c r="GYZ697" s="422"/>
      <c r="GZA697" s="3"/>
      <c r="GZB697" s="422"/>
      <c r="GZC697" s="3"/>
      <c r="GZD697" s="422"/>
      <c r="GZE697" s="3"/>
      <c r="GZF697" s="422"/>
      <c r="GZG697" s="3"/>
      <c r="GZH697" s="422"/>
      <c r="GZI697" s="3"/>
      <c r="GZJ697" s="422"/>
      <c r="GZK697" s="3"/>
      <c r="GZL697" s="422"/>
      <c r="GZM697" s="3"/>
      <c r="GZN697" s="422"/>
      <c r="GZO697" s="3"/>
      <c r="GZP697" s="422"/>
      <c r="GZQ697" s="3"/>
      <c r="GZR697" s="422"/>
      <c r="GZS697" s="3"/>
      <c r="GZT697" s="422"/>
      <c r="GZU697" s="3"/>
      <c r="GZV697" s="422"/>
      <c r="GZW697" s="3"/>
      <c r="GZX697" s="422"/>
      <c r="GZY697" s="3"/>
      <c r="GZZ697" s="422"/>
      <c r="HAA697" s="3"/>
      <c r="HAB697" s="422"/>
      <c r="HAC697" s="3"/>
      <c r="HAD697" s="422"/>
      <c r="HAE697" s="3"/>
      <c r="HAF697" s="422"/>
      <c r="HAG697" s="3"/>
      <c r="HAH697" s="422"/>
      <c r="HAI697" s="3"/>
      <c r="HAJ697" s="422"/>
      <c r="HAK697" s="3"/>
      <c r="HAL697" s="422"/>
      <c r="HAM697" s="3"/>
      <c r="HAN697" s="422"/>
      <c r="HAO697" s="3"/>
      <c r="HAP697" s="422"/>
      <c r="HAQ697" s="3"/>
      <c r="HAR697" s="422"/>
      <c r="HAS697" s="3"/>
      <c r="HAT697" s="422"/>
      <c r="HAU697" s="3"/>
      <c r="HAV697" s="422"/>
      <c r="HAW697" s="3"/>
      <c r="HAX697" s="422"/>
      <c r="HAY697" s="3"/>
      <c r="HAZ697" s="422"/>
      <c r="HBA697" s="3"/>
      <c r="HBB697" s="422"/>
      <c r="HBC697" s="3"/>
      <c r="HBD697" s="422"/>
      <c r="HBE697" s="3"/>
      <c r="HBF697" s="422"/>
      <c r="HBG697" s="3"/>
      <c r="HBH697" s="422"/>
      <c r="HBI697" s="3"/>
      <c r="HBJ697" s="422"/>
      <c r="HBK697" s="3"/>
      <c r="HBL697" s="422"/>
      <c r="HBM697" s="3"/>
      <c r="HBN697" s="422"/>
      <c r="HBO697" s="3"/>
      <c r="HBP697" s="422"/>
      <c r="HBQ697" s="3"/>
      <c r="HBR697" s="422"/>
      <c r="HBS697" s="3"/>
      <c r="HBT697" s="422"/>
      <c r="HBU697" s="3"/>
      <c r="HBV697" s="422"/>
      <c r="HBW697" s="3"/>
      <c r="HBX697" s="422"/>
      <c r="HBY697" s="3"/>
      <c r="HBZ697" s="422"/>
      <c r="HCA697" s="3"/>
      <c r="HCB697" s="422"/>
      <c r="HCC697" s="3"/>
      <c r="HCD697" s="422"/>
      <c r="HCE697" s="3"/>
      <c r="HCF697" s="422"/>
      <c r="HCG697" s="3"/>
      <c r="HCH697" s="422"/>
      <c r="HCI697" s="3"/>
      <c r="HCJ697" s="422"/>
      <c r="HCK697" s="3"/>
      <c r="HCL697" s="422"/>
      <c r="HCM697" s="3"/>
      <c r="HCN697" s="422"/>
      <c r="HCO697" s="3"/>
      <c r="HCP697" s="422"/>
      <c r="HCQ697" s="3"/>
      <c r="HCR697" s="422"/>
      <c r="HCS697" s="3"/>
      <c r="HCT697" s="422"/>
      <c r="HCU697" s="3"/>
      <c r="HCV697" s="422"/>
      <c r="HCW697" s="3"/>
      <c r="HCX697" s="422"/>
      <c r="HCY697" s="3"/>
      <c r="HCZ697" s="422"/>
      <c r="HDA697" s="3"/>
      <c r="HDB697" s="422"/>
      <c r="HDC697" s="3"/>
      <c r="HDD697" s="422"/>
      <c r="HDE697" s="3"/>
      <c r="HDF697" s="422"/>
      <c r="HDG697" s="3"/>
      <c r="HDH697" s="422"/>
      <c r="HDI697" s="3"/>
      <c r="HDJ697" s="422"/>
      <c r="HDK697" s="3"/>
      <c r="HDL697" s="422"/>
      <c r="HDM697" s="3"/>
      <c r="HDN697" s="422"/>
      <c r="HDO697" s="3"/>
      <c r="HDP697" s="422"/>
      <c r="HDQ697" s="3"/>
      <c r="HDR697" s="422"/>
      <c r="HDS697" s="3"/>
      <c r="HDT697" s="422"/>
      <c r="HDU697" s="3"/>
      <c r="HDV697" s="422"/>
      <c r="HDW697" s="3"/>
      <c r="HDX697" s="422"/>
      <c r="HDY697" s="3"/>
      <c r="HDZ697" s="422"/>
      <c r="HEA697" s="3"/>
      <c r="HEB697" s="422"/>
      <c r="HEC697" s="3"/>
      <c r="HED697" s="422"/>
      <c r="HEE697" s="3"/>
      <c r="HEF697" s="422"/>
      <c r="HEG697" s="3"/>
      <c r="HEH697" s="422"/>
      <c r="HEI697" s="3"/>
      <c r="HEJ697" s="422"/>
      <c r="HEK697" s="3"/>
      <c r="HEL697" s="422"/>
      <c r="HEM697" s="3"/>
      <c r="HEN697" s="422"/>
      <c r="HEO697" s="3"/>
      <c r="HEP697" s="422"/>
      <c r="HEQ697" s="3"/>
      <c r="HER697" s="422"/>
      <c r="HES697" s="3"/>
      <c r="HET697" s="422"/>
      <c r="HEU697" s="3"/>
      <c r="HEV697" s="422"/>
      <c r="HEW697" s="3"/>
      <c r="HEX697" s="422"/>
      <c r="HEY697" s="3"/>
      <c r="HEZ697" s="422"/>
      <c r="HFA697" s="3"/>
      <c r="HFB697" s="422"/>
      <c r="HFC697" s="3"/>
      <c r="HFD697" s="422"/>
      <c r="HFE697" s="3"/>
      <c r="HFF697" s="422"/>
      <c r="HFG697" s="3"/>
      <c r="HFH697" s="422"/>
      <c r="HFI697" s="3"/>
      <c r="HFJ697" s="422"/>
      <c r="HFK697" s="3"/>
      <c r="HFL697" s="422"/>
      <c r="HFM697" s="3"/>
      <c r="HFN697" s="422"/>
      <c r="HFO697" s="3"/>
      <c r="HFP697" s="422"/>
      <c r="HFQ697" s="3"/>
      <c r="HFR697" s="422"/>
      <c r="HFS697" s="3"/>
      <c r="HFT697" s="422"/>
      <c r="HFU697" s="3"/>
      <c r="HFV697" s="422"/>
      <c r="HFW697" s="3"/>
      <c r="HFX697" s="422"/>
      <c r="HFY697" s="3"/>
      <c r="HFZ697" s="422"/>
      <c r="HGA697" s="3"/>
      <c r="HGB697" s="422"/>
      <c r="HGC697" s="3"/>
      <c r="HGD697" s="422"/>
      <c r="HGE697" s="3"/>
      <c r="HGF697" s="422"/>
      <c r="HGG697" s="3"/>
      <c r="HGH697" s="422"/>
      <c r="HGI697" s="3"/>
      <c r="HGJ697" s="422"/>
      <c r="HGK697" s="3"/>
      <c r="HGL697" s="422"/>
      <c r="HGM697" s="3"/>
      <c r="HGN697" s="422"/>
      <c r="HGO697" s="3"/>
      <c r="HGP697" s="422"/>
      <c r="HGQ697" s="3"/>
      <c r="HGR697" s="422"/>
      <c r="HGS697" s="3"/>
      <c r="HGT697" s="422"/>
      <c r="HGU697" s="3"/>
      <c r="HGV697" s="422"/>
      <c r="HGW697" s="3"/>
      <c r="HGX697" s="422"/>
      <c r="HGY697" s="3"/>
      <c r="HGZ697" s="422"/>
      <c r="HHA697" s="3"/>
      <c r="HHB697" s="422"/>
      <c r="HHC697" s="3"/>
      <c r="HHD697" s="422"/>
      <c r="HHE697" s="3"/>
      <c r="HHF697" s="422"/>
      <c r="HHG697" s="3"/>
      <c r="HHH697" s="422"/>
      <c r="HHI697" s="3"/>
      <c r="HHJ697" s="422"/>
      <c r="HHK697" s="3"/>
      <c r="HHL697" s="422"/>
      <c r="HHM697" s="3"/>
      <c r="HHN697" s="422"/>
      <c r="HHO697" s="3"/>
      <c r="HHP697" s="422"/>
      <c r="HHQ697" s="3"/>
      <c r="HHR697" s="422"/>
      <c r="HHS697" s="3"/>
      <c r="HHT697" s="422"/>
      <c r="HHU697" s="3"/>
      <c r="HHV697" s="422"/>
      <c r="HHW697" s="3"/>
      <c r="HHX697" s="422"/>
      <c r="HHY697" s="3"/>
      <c r="HHZ697" s="422"/>
      <c r="HIA697" s="3"/>
      <c r="HIB697" s="422"/>
      <c r="HIC697" s="3"/>
      <c r="HID697" s="422"/>
      <c r="HIE697" s="3"/>
      <c r="HIF697" s="422"/>
      <c r="HIG697" s="3"/>
      <c r="HIH697" s="422"/>
      <c r="HII697" s="3"/>
      <c r="HIJ697" s="422"/>
      <c r="HIK697" s="3"/>
      <c r="HIL697" s="422"/>
      <c r="HIM697" s="3"/>
      <c r="HIN697" s="422"/>
      <c r="HIO697" s="3"/>
      <c r="HIP697" s="422"/>
      <c r="HIQ697" s="3"/>
      <c r="HIR697" s="422"/>
      <c r="HIS697" s="3"/>
      <c r="HIT697" s="422"/>
      <c r="HIU697" s="3"/>
      <c r="HIV697" s="422"/>
      <c r="HIW697" s="3"/>
      <c r="HIX697" s="422"/>
      <c r="HIY697" s="3"/>
      <c r="HIZ697" s="422"/>
      <c r="HJA697" s="3"/>
      <c r="HJB697" s="422"/>
      <c r="HJC697" s="3"/>
      <c r="HJD697" s="422"/>
      <c r="HJE697" s="3"/>
      <c r="HJF697" s="422"/>
      <c r="HJG697" s="3"/>
      <c r="HJH697" s="422"/>
      <c r="HJI697" s="3"/>
      <c r="HJJ697" s="422"/>
      <c r="HJK697" s="3"/>
      <c r="HJL697" s="422"/>
      <c r="HJM697" s="3"/>
      <c r="HJN697" s="422"/>
      <c r="HJO697" s="3"/>
      <c r="HJP697" s="422"/>
      <c r="HJQ697" s="3"/>
      <c r="HJR697" s="422"/>
      <c r="HJS697" s="3"/>
      <c r="HJT697" s="422"/>
      <c r="HJU697" s="3"/>
      <c r="HJV697" s="422"/>
      <c r="HJW697" s="3"/>
      <c r="HJX697" s="422"/>
      <c r="HJY697" s="3"/>
      <c r="HJZ697" s="422"/>
      <c r="HKA697" s="3"/>
      <c r="HKB697" s="422"/>
      <c r="HKC697" s="3"/>
      <c r="HKD697" s="422"/>
      <c r="HKE697" s="3"/>
      <c r="HKF697" s="422"/>
      <c r="HKG697" s="3"/>
      <c r="HKH697" s="422"/>
      <c r="HKI697" s="3"/>
      <c r="HKJ697" s="422"/>
      <c r="HKK697" s="3"/>
      <c r="HKL697" s="422"/>
      <c r="HKM697" s="3"/>
      <c r="HKN697" s="422"/>
      <c r="HKO697" s="3"/>
      <c r="HKP697" s="422"/>
      <c r="HKQ697" s="3"/>
      <c r="HKR697" s="422"/>
      <c r="HKS697" s="3"/>
      <c r="HKT697" s="422"/>
      <c r="HKU697" s="3"/>
      <c r="HKV697" s="422"/>
      <c r="HKW697" s="3"/>
      <c r="HKX697" s="422"/>
      <c r="HKY697" s="3"/>
      <c r="HKZ697" s="422"/>
      <c r="HLA697" s="3"/>
      <c r="HLB697" s="422"/>
      <c r="HLC697" s="3"/>
      <c r="HLD697" s="422"/>
      <c r="HLE697" s="3"/>
      <c r="HLF697" s="422"/>
      <c r="HLG697" s="3"/>
      <c r="HLH697" s="422"/>
      <c r="HLI697" s="3"/>
      <c r="HLJ697" s="422"/>
      <c r="HLK697" s="3"/>
      <c r="HLL697" s="422"/>
      <c r="HLM697" s="3"/>
      <c r="HLN697" s="422"/>
      <c r="HLO697" s="3"/>
      <c r="HLP697" s="422"/>
      <c r="HLQ697" s="3"/>
      <c r="HLR697" s="422"/>
      <c r="HLS697" s="3"/>
      <c r="HLT697" s="422"/>
      <c r="HLU697" s="3"/>
      <c r="HLV697" s="422"/>
      <c r="HLW697" s="3"/>
      <c r="HLX697" s="422"/>
      <c r="HLY697" s="3"/>
      <c r="HLZ697" s="422"/>
      <c r="HMA697" s="3"/>
      <c r="HMB697" s="422"/>
      <c r="HMC697" s="3"/>
      <c r="HMD697" s="422"/>
      <c r="HME697" s="3"/>
      <c r="HMF697" s="422"/>
      <c r="HMG697" s="3"/>
      <c r="HMH697" s="422"/>
      <c r="HMI697" s="3"/>
      <c r="HMJ697" s="422"/>
      <c r="HMK697" s="3"/>
      <c r="HML697" s="422"/>
      <c r="HMM697" s="3"/>
      <c r="HMN697" s="422"/>
      <c r="HMO697" s="3"/>
      <c r="HMP697" s="422"/>
      <c r="HMQ697" s="3"/>
      <c r="HMR697" s="422"/>
      <c r="HMS697" s="3"/>
      <c r="HMT697" s="422"/>
      <c r="HMU697" s="3"/>
      <c r="HMV697" s="422"/>
      <c r="HMW697" s="3"/>
      <c r="HMX697" s="422"/>
      <c r="HMY697" s="3"/>
      <c r="HMZ697" s="422"/>
      <c r="HNA697" s="3"/>
      <c r="HNB697" s="422"/>
      <c r="HNC697" s="3"/>
      <c r="HND697" s="422"/>
      <c r="HNE697" s="3"/>
      <c r="HNF697" s="422"/>
      <c r="HNG697" s="3"/>
      <c r="HNH697" s="422"/>
      <c r="HNI697" s="3"/>
      <c r="HNJ697" s="422"/>
      <c r="HNK697" s="3"/>
      <c r="HNL697" s="422"/>
      <c r="HNM697" s="3"/>
      <c r="HNN697" s="422"/>
      <c r="HNO697" s="3"/>
      <c r="HNP697" s="422"/>
      <c r="HNQ697" s="3"/>
      <c r="HNR697" s="422"/>
      <c r="HNS697" s="3"/>
      <c r="HNT697" s="422"/>
      <c r="HNU697" s="3"/>
      <c r="HNV697" s="422"/>
      <c r="HNW697" s="3"/>
      <c r="HNX697" s="422"/>
      <c r="HNY697" s="3"/>
      <c r="HNZ697" s="422"/>
      <c r="HOA697" s="3"/>
      <c r="HOB697" s="422"/>
      <c r="HOC697" s="3"/>
      <c r="HOD697" s="422"/>
      <c r="HOE697" s="3"/>
      <c r="HOF697" s="422"/>
      <c r="HOG697" s="3"/>
      <c r="HOH697" s="422"/>
      <c r="HOI697" s="3"/>
      <c r="HOJ697" s="422"/>
      <c r="HOK697" s="3"/>
      <c r="HOL697" s="422"/>
      <c r="HOM697" s="3"/>
      <c r="HON697" s="422"/>
      <c r="HOO697" s="3"/>
      <c r="HOP697" s="422"/>
      <c r="HOQ697" s="3"/>
      <c r="HOR697" s="422"/>
      <c r="HOS697" s="3"/>
      <c r="HOT697" s="422"/>
      <c r="HOU697" s="3"/>
      <c r="HOV697" s="422"/>
      <c r="HOW697" s="3"/>
      <c r="HOX697" s="422"/>
      <c r="HOY697" s="3"/>
      <c r="HOZ697" s="422"/>
      <c r="HPA697" s="3"/>
      <c r="HPB697" s="422"/>
      <c r="HPC697" s="3"/>
      <c r="HPD697" s="422"/>
      <c r="HPE697" s="3"/>
      <c r="HPF697" s="422"/>
      <c r="HPG697" s="3"/>
      <c r="HPH697" s="422"/>
      <c r="HPI697" s="3"/>
      <c r="HPJ697" s="422"/>
      <c r="HPK697" s="3"/>
      <c r="HPL697" s="422"/>
      <c r="HPM697" s="3"/>
      <c r="HPN697" s="422"/>
      <c r="HPO697" s="3"/>
      <c r="HPP697" s="422"/>
      <c r="HPQ697" s="3"/>
      <c r="HPR697" s="422"/>
      <c r="HPS697" s="3"/>
      <c r="HPT697" s="422"/>
      <c r="HPU697" s="3"/>
      <c r="HPV697" s="422"/>
      <c r="HPW697" s="3"/>
      <c r="HPX697" s="422"/>
      <c r="HPY697" s="3"/>
      <c r="HPZ697" s="422"/>
      <c r="HQA697" s="3"/>
      <c r="HQB697" s="422"/>
      <c r="HQC697" s="3"/>
      <c r="HQD697" s="422"/>
      <c r="HQE697" s="3"/>
      <c r="HQF697" s="422"/>
      <c r="HQG697" s="3"/>
      <c r="HQH697" s="422"/>
      <c r="HQI697" s="3"/>
      <c r="HQJ697" s="422"/>
      <c r="HQK697" s="3"/>
      <c r="HQL697" s="422"/>
      <c r="HQM697" s="3"/>
      <c r="HQN697" s="422"/>
      <c r="HQO697" s="3"/>
      <c r="HQP697" s="422"/>
      <c r="HQQ697" s="3"/>
      <c r="HQR697" s="422"/>
      <c r="HQS697" s="3"/>
      <c r="HQT697" s="422"/>
      <c r="HQU697" s="3"/>
      <c r="HQV697" s="422"/>
      <c r="HQW697" s="3"/>
      <c r="HQX697" s="422"/>
      <c r="HQY697" s="3"/>
      <c r="HQZ697" s="422"/>
      <c r="HRA697" s="3"/>
      <c r="HRB697" s="422"/>
      <c r="HRC697" s="3"/>
      <c r="HRD697" s="422"/>
      <c r="HRE697" s="3"/>
      <c r="HRF697" s="422"/>
      <c r="HRG697" s="3"/>
      <c r="HRH697" s="422"/>
      <c r="HRI697" s="3"/>
      <c r="HRJ697" s="422"/>
      <c r="HRK697" s="3"/>
      <c r="HRL697" s="422"/>
      <c r="HRM697" s="3"/>
      <c r="HRN697" s="422"/>
      <c r="HRO697" s="3"/>
      <c r="HRP697" s="422"/>
      <c r="HRQ697" s="3"/>
      <c r="HRR697" s="422"/>
      <c r="HRS697" s="3"/>
      <c r="HRT697" s="422"/>
      <c r="HRU697" s="3"/>
      <c r="HRV697" s="422"/>
      <c r="HRW697" s="3"/>
      <c r="HRX697" s="422"/>
      <c r="HRY697" s="3"/>
      <c r="HRZ697" s="422"/>
      <c r="HSA697" s="3"/>
      <c r="HSB697" s="422"/>
      <c r="HSC697" s="3"/>
      <c r="HSD697" s="422"/>
      <c r="HSE697" s="3"/>
      <c r="HSF697" s="422"/>
      <c r="HSG697" s="3"/>
      <c r="HSH697" s="422"/>
      <c r="HSI697" s="3"/>
      <c r="HSJ697" s="422"/>
      <c r="HSK697" s="3"/>
      <c r="HSL697" s="422"/>
      <c r="HSM697" s="3"/>
      <c r="HSN697" s="422"/>
      <c r="HSO697" s="3"/>
      <c r="HSP697" s="422"/>
      <c r="HSQ697" s="3"/>
      <c r="HSR697" s="422"/>
      <c r="HSS697" s="3"/>
      <c r="HST697" s="422"/>
      <c r="HSU697" s="3"/>
      <c r="HSV697" s="422"/>
      <c r="HSW697" s="3"/>
      <c r="HSX697" s="422"/>
      <c r="HSY697" s="3"/>
      <c r="HSZ697" s="422"/>
      <c r="HTA697" s="3"/>
      <c r="HTB697" s="422"/>
      <c r="HTC697" s="3"/>
      <c r="HTD697" s="422"/>
      <c r="HTE697" s="3"/>
      <c r="HTF697" s="422"/>
      <c r="HTG697" s="3"/>
      <c r="HTH697" s="422"/>
      <c r="HTI697" s="3"/>
      <c r="HTJ697" s="422"/>
      <c r="HTK697" s="3"/>
      <c r="HTL697" s="422"/>
      <c r="HTM697" s="3"/>
      <c r="HTN697" s="422"/>
      <c r="HTO697" s="3"/>
      <c r="HTP697" s="422"/>
      <c r="HTQ697" s="3"/>
      <c r="HTR697" s="422"/>
      <c r="HTS697" s="3"/>
      <c r="HTT697" s="422"/>
      <c r="HTU697" s="3"/>
      <c r="HTV697" s="422"/>
      <c r="HTW697" s="3"/>
      <c r="HTX697" s="422"/>
      <c r="HTY697" s="3"/>
      <c r="HTZ697" s="422"/>
      <c r="HUA697" s="3"/>
      <c r="HUB697" s="422"/>
      <c r="HUC697" s="3"/>
      <c r="HUD697" s="422"/>
      <c r="HUE697" s="3"/>
      <c r="HUF697" s="422"/>
      <c r="HUG697" s="3"/>
      <c r="HUH697" s="422"/>
      <c r="HUI697" s="3"/>
      <c r="HUJ697" s="422"/>
      <c r="HUK697" s="3"/>
      <c r="HUL697" s="422"/>
      <c r="HUM697" s="3"/>
      <c r="HUN697" s="422"/>
      <c r="HUO697" s="3"/>
      <c r="HUP697" s="422"/>
      <c r="HUQ697" s="3"/>
      <c r="HUR697" s="422"/>
      <c r="HUS697" s="3"/>
      <c r="HUT697" s="422"/>
      <c r="HUU697" s="3"/>
      <c r="HUV697" s="422"/>
      <c r="HUW697" s="3"/>
      <c r="HUX697" s="422"/>
      <c r="HUY697" s="3"/>
      <c r="HUZ697" s="422"/>
      <c r="HVA697" s="3"/>
      <c r="HVB697" s="422"/>
      <c r="HVC697" s="3"/>
      <c r="HVD697" s="422"/>
      <c r="HVE697" s="3"/>
      <c r="HVF697" s="422"/>
      <c r="HVG697" s="3"/>
      <c r="HVH697" s="422"/>
      <c r="HVI697" s="3"/>
      <c r="HVJ697" s="422"/>
      <c r="HVK697" s="3"/>
      <c r="HVL697" s="422"/>
      <c r="HVM697" s="3"/>
      <c r="HVN697" s="422"/>
      <c r="HVO697" s="3"/>
      <c r="HVP697" s="422"/>
      <c r="HVQ697" s="3"/>
      <c r="HVR697" s="422"/>
      <c r="HVS697" s="3"/>
      <c r="HVT697" s="422"/>
      <c r="HVU697" s="3"/>
      <c r="HVV697" s="422"/>
      <c r="HVW697" s="3"/>
      <c r="HVX697" s="422"/>
      <c r="HVY697" s="3"/>
      <c r="HVZ697" s="422"/>
      <c r="HWA697" s="3"/>
      <c r="HWB697" s="422"/>
      <c r="HWC697" s="3"/>
      <c r="HWD697" s="422"/>
      <c r="HWE697" s="3"/>
      <c r="HWF697" s="422"/>
      <c r="HWG697" s="3"/>
      <c r="HWH697" s="422"/>
      <c r="HWI697" s="3"/>
      <c r="HWJ697" s="422"/>
      <c r="HWK697" s="3"/>
      <c r="HWL697" s="422"/>
      <c r="HWM697" s="3"/>
      <c r="HWN697" s="422"/>
      <c r="HWO697" s="3"/>
      <c r="HWP697" s="422"/>
      <c r="HWQ697" s="3"/>
      <c r="HWR697" s="422"/>
      <c r="HWS697" s="3"/>
      <c r="HWT697" s="422"/>
      <c r="HWU697" s="3"/>
      <c r="HWV697" s="422"/>
      <c r="HWW697" s="3"/>
      <c r="HWX697" s="422"/>
      <c r="HWY697" s="3"/>
      <c r="HWZ697" s="422"/>
      <c r="HXA697" s="3"/>
      <c r="HXB697" s="422"/>
      <c r="HXC697" s="3"/>
      <c r="HXD697" s="422"/>
      <c r="HXE697" s="3"/>
      <c r="HXF697" s="422"/>
      <c r="HXG697" s="3"/>
      <c r="HXH697" s="422"/>
      <c r="HXI697" s="3"/>
      <c r="HXJ697" s="422"/>
      <c r="HXK697" s="3"/>
      <c r="HXL697" s="422"/>
      <c r="HXM697" s="3"/>
      <c r="HXN697" s="422"/>
      <c r="HXO697" s="3"/>
      <c r="HXP697" s="422"/>
      <c r="HXQ697" s="3"/>
      <c r="HXR697" s="422"/>
      <c r="HXS697" s="3"/>
      <c r="HXT697" s="422"/>
      <c r="HXU697" s="3"/>
      <c r="HXV697" s="422"/>
      <c r="HXW697" s="3"/>
      <c r="HXX697" s="422"/>
      <c r="HXY697" s="3"/>
      <c r="HXZ697" s="422"/>
      <c r="HYA697" s="3"/>
      <c r="HYB697" s="422"/>
      <c r="HYC697" s="3"/>
      <c r="HYD697" s="422"/>
      <c r="HYE697" s="3"/>
      <c r="HYF697" s="422"/>
      <c r="HYG697" s="3"/>
      <c r="HYH697" s="422"/>
      <c r="HYI697" s="3"/>
      <c r="HYJ697" s="422"/>
      <c r="HYK697" s="3"/>
      <c r="HYL697" s="422"/>
      <c r="HYM697" s="3"/>
      <c r="HYN697" s="422"/>
      <c r="HYO697" s="3"/>
      <c r="HYP697" s="422"/>
      <c r="HYQ697" s="3"/>
      <c r="HYR697" s="422"/>
      <c r="HYS697" s="3"/>
      <c r="HYT697" s="422"/>
      <c r="HYU697" s="3"/>
      <c r="HYV697" s="422"/>
      <c r="HYW697" s="3"/>
      <c r="HYX697" s="422"/>
      <c r="HYY697" s="3"/>
      <c r="HYZ697" s="422"/>
      <c r="HZA697" s="3"/>
      <c r="HZB697" s="422"/>
      <c r="HZC697" s="3"/>
      <c r="HZD697" s="422"/>
      <c r="HZE697" s="3"/>
      <c r="HZF697" s="422"/>
      <c r="HZG697" s="3"/>
      <c r="HZH697" s="422"/>
      <c r="HZI697" s="3"/>
      <c r="HZJ697" s="422"/>
      <c r="HZK697" s="3"/>
      <c r="HZL697" s="422"/>
      <c r="HZM697" s="3"/>
      <c r="HZN697" s="422"/>
      <c r="HZO697" s="3"/>
      <c r="HZP697" s="422"/>
      <c r="HZQ697" s="3"/>
      <c r="HZR697" s="422"/>
      <c r="HZS697" s="3"/>
      <c r="HZT697" s="422"/>
      <c r="HZU697" s="3"/>
      <c r="HZV697" s="422"/>
      <c r="HZW697" s="3"/>
      <c r="HZX697" s="422"/>
      <c r="HZY697" s="3"/>
      <c r="HZZ697" s="422"/>
      <c r="IAA697" s="3"/>
      <c r="IAB697" s="422"/>
      <c r="IAC697" s="3"/>
      <c r="IAD697" s="422"/>
      <c r="IAE697" s="3"/>
      <c r="IAF697" s="422"/>
      <c r="IAG697" s="3"/>
      <c r="IAH697" s="422"/>
      <c r="IAI697" s="3"/>
      <c r="IAJ697" s="422"/>
      <c r="IAK697" s="3"/>
      <c r="IAL697" s="422"/>
      <c r="IAM697" s="3"/>
      <c r="IAN697" s="422"/>
      <c r="IAO697" s="3"/>
      <c r="IAP697" s="422"/>
      <c r="IAQ697" s="3"/>
      <c r="IAR697" s="422"/>
      <c r="IAS697" s="3"/>
      <c r="IAT697" s="422"/>
      <c r="IAU697" s="3"/>
      <c r="IAV697" s="422"/>
      <c r="IAW697" s="3"/>
      <c r="IAX697" s="422"/>
      <c r="IAY697" s="3"/>
      <c r="IAZ697" s="422"/>
      <c r="IBA697" s="3"/>
      <c r="IBB697" s="422"/>
      <c r="IBC697" s="3"/>
      <c r="IBD697" s="422"/>
      <c r="IBE697" s="3"/>
      <c r="IBF697" s="422"/>
      <c r="IBG697" s="3"/>
      <c r="IBH697" s="422"/>
      <c r="IBI697" s="3"/>
      <c r="IBJ697" s="422"/>
      <c r="IBK697" s="3"/>
      <c r="IBL697" s="422"/>
      <c r="IBM697" s="3"/>
      <c r="IBN697" s="422"/>
      <c r="IBO697" s="3"/>
      <c r="IBP697" s="422"/>
      <c r="IBQ697" s="3"/>
      <c r="IBR697" s="422"/>
      <c r="IBS697" s="3"/>
      <c r="IBT697" s="422"/>
      <c r="IBU697" s="3"/>
      <c r="IBV697" s="422"/>
      <c r="IBW697" s="3"/>
      <c r="IBX697" s="422"/>
      <c r="IBY697" s="3"/>
      <c r="IBZ697" s="422"/>
      <c r="ICA697" s="3"/>
      <c r="ICB697" s="422"/>
      <c r="ICC697" s="3"/>
      <c r="ICD697" s="422"/>
      <c r="ICE697" s="3"/>
      <c r="ICF697" s="422"/>
      <c r="ICG697" s="3"/>
      <c r="ICH697" s="422"/>
      <c r="ICI697" s="3"/>
      <c r="ICJ697" s="422"/>
      <c r="ICK697" s="3"/>
      <c r="ICL697" s="422"/>
      <c r="ICM697" s="3"/>
      <c r="ICN697" s="422"/>
      <c r="ICO697" s="3"/>
      <c r="ICP697" s="422"/>
      <c r="ICQ697" s="3"/>
      <c r="ICR697" s="422"/>
      <c r="ICS697" s="3"/>
      <c r="ICT697" s="422"/>
      <c r="ICU697" s="3"/>
      <c r="ICV697" s="422"/>
      <c r="ICW697" s="3"/>
      <c r="ICX697" s="422"/>
      <c r="ICY697" s="3"/>
      <c r="ICZ697" s="422"/>
      <c r="IDA697" s="3"/>
      <c r="IDB697" s="422"/>
      <c r="IDC697" s="3"/>
      <c r="IDD697" s="422"/>
      <c r="IDE697" s="3"/>
      <c r="IDF697" s="422"/>
      <c r="IDG697" s="3"/>
      <c r="IDH697" s="422"/>
      <c r="IDI697" s="3"/>
      <c r="IDJ697" s="422"/>
      <c r="IDK697" s="3"/>
      <c r="IDL697" s="422"/>
      <c r="IDM697" s="3"/>
      <c r="IDN697" s="422"/>
      <c r="IDO697" s="3"/>
      <c r="IDP697" s="422"/>
      <c r="IDQ697" s="3"/>
      <c r="IDR697" s="422"/>
      <c r="IDS697" s="3"/>
      <c r="IDT697" s="422"/>
      <c r="IDU697" s="3"/>
      <c r="IDV697" s="422"/>
      <c r="IDW697" s="3"/>
      <c r="IDX697" s="422"/>
      <c r="IDY697" s="3"/>
      <c r="IDZ697" s="422"/>
      <c r="IEA697" s="3"/>
      <c r="IEB697" s="422"/>
      <c r="IEC697" s="3"/>
      <c r="IED697" s="422"/>
      <c r="IEE697" s="3"/>
      <c r="IEF697" s="422"/>
      <c r="IEG697" s="3"/>
      <c r="IEH697" s="422"/>
      <c r="IEI697" s="3"/>
      <c r="IEJ697" s="422"/>
      <c r="IEK697" s="3"/>
      <c r="IEL697" s="422"/>
      <c r="IEM697" s="3"/>
      <c r="IEN697" s="422"/>
      <c r="IEO697" s="3"/>
      <c r="IEP697" s="422"/>
      <c r="IEQ697" s="3"/>
      <c r="IER697" s="422"/>
      <c r="IES697" s="3"/>
      <c r="IET697" s="422"/>
      <c r="IEU697" s="3"/>
      <c r="IEV697" s="422"/>
      <c r="IEW697" s="3"/>
      <c r="IEX697" s="422"/>
      <c r="IEY697" s="3"/>
      <c r="IEZ697" s="422"/>
      <c r="IFA697" s="3"/>
      <c r="IFB697" s="422"/>
      <c r="IFC697" s="3"/>
      <c r="IFD697" s="422"/>
      <c r="IFE697" s="3"/>
      <c r="IFF697" s="422"/>
      <c r="IFG697" s="3"/>
      <c r="IFH697" s="422"/>
      <c r="IFI697" s="3"/>
      <c r="IFJ697" s="422"/>
      <c r="IFK697" s="3"/>
      <c r="IFL697" s="422"/>
      <c r="IFM697" s="3"/>
      <c r="IFN697" s="422"/>
      <c r="IFO697" s="3"/>
      <c r="IFP697" s="422"/>
      <c r="IFQ697" s="3"/>
      <c r="IFR697" s="422"/>
      <c r="IFS697" s="3"/>
      <c r="IFT697" s="422"/>
      <c r="IFU697" s="3"/>
      <c r="IFV697" s="422"/>
      <c r="IFW697" s="3"/>
      <c r="IFX697" s="422"/>
      <c r="IFY697" s="3"/>
      <c r="IFZ697" s="422"/>
      <c r="IGA697" s="3"/>
      <c r="IGB697" s="422"/>
      <c r="IGC697" s="3"/>
      <c r="IGD697" s="422"/>
      <c r="IGE697" s="3"/>
      <c r="IGF697" s="422"/>
      <c r="IGG697" s="3"/>
      <c r="IGH697" s="422"/>
      <c r="IGI697" s="3"/>
      <c r="IGJ697" s="422"/>
      <c r="IGK697" s="3"/>
      <c r="IGL697" s="422"/>
      <c r="IGM697" s="3"/>
      <c r="IGN697" s="422"/>
      <c r="IGO697" s="3"/>
      <c r="IGP697" s="422"/>
      <c r="IGQ697" s="3"/>
      <c r="IGR697" s="422"/>
      <c r="IGS697" s="3"/>
      <c r="IGT697" s="422"/>
      <c r="IGU697" s="3"/>
      <c r="IGV697" s="422"/>
      <c r="IGW697" s="3"/>
      <c r="IGX697" s="422"/>
      <c r="IGY697" s="3"/>
      <c r="IGZ697" s="422"/>
      <c r="IHA697" s="3"/>
      <c r="IHB697" s="422"/>
      <c r="IHC697" s="3"/>
      <c r="IHD697" s="422"/>
      <c r="IHE697" s="3"/>
      <c r="IHF697" s="422"/>
      <c r="IHG697" s="3"/>
      <c r="IHH697" s="422"/>
      <c r="IHI697" s="3"/>
      <c r="IHJ697" s="422"/>
      <c r="IHK697" s="3"/>
      <c r="IHL697" s="422"/>
      <c r="IHM697" s="3"/>
      <c r="IHN697" s="422"/>
      <c r="IHO697" s="3"/>
      <c r="IHP697" s="422"/>
      <c r="IHQ697" s="3"/>
      <c r="IHR697" s="422"/>
      <c r="IHS697" s="3"/>
      <c r="IHT697" s="422"/>
      <c r="IHU697" s="3"/>
      <c r="IHV697" s="422"/>
      <c r="IHW697" s="3"/>
      <c r="IHX697" s="422"/>
      <c r="IHY697" s="3"/>
      <c r="IHZ697" s="422"/>
      <c r="IIA697" s="3"/>
      <c r="IIB697" s="422"/>
      <c r="IIC697" s="3"/>
      <c r="IID697" s="422"/>
      <c r="IIE697" s="3"/>
      <c r="IIF697" s="422"/>
      <c r="IIG697" s="3"/>
      <c r="IIH697" s="422"/>
      <c r="III697" s="3"/>
      <c r="IIJ697" s="422"/>
      <c r="IIK697" s="3"/>
      <c r="IIL697" s="422"/>
      <c r="IIM697" s="3"/>
      <c r="IIN697" s="422"/>
      <c r="IIO697" s="3"/>
      <c r="IIP697" s="422"/>
      <c r="IIQ697" s="3"/>
      <c r="IIR697" s="422"/>
      <c r="IIS697" s="3"/>
      <c r="IIT697" s="422"/>
      <c r="IIU697" s="3"/>
      <c r="IIV697" s="422"/>
      <c r="IIW697" s="3"/>
      <c r="IIX697" s="422"/>
      <c r="IIY697" s="3"/>
      <c r="IIZ697" s="422"/>
      <c r="IJA697" s="3"/>
      <c r="IJB697" s="422"/>
      <c r="IJC697" s="3"/>
      <c r="IJD697" s="422"/>
      <c r="IJE697" s="3"/>
      <c r="IJF697" s="422"/>
      <c r="IJG697" s="3"/>
      <c r="IJH697" s="422"/>
      <c r="IJI697" s="3"/>
      <c r="IJJ697" s="422"/>
      <c r="IJK697" s="3"/>
      <c r="IJL697" s="422"/>
      <c r="IJM697" s="3"/>
      <c r="IJN697" s="422"/>
      <c r="IJO697" s="3"/>
      <c r="IJP697" s="422"/>
      <c r="IJQ697" s="3"/>
      <c r="IJR697" s="422"/>
      <c r="IJS697" s="3"/>
      <c r="IJT697" s="422"/>
      <c r="IJU697" s="3"/>
      <c r="IJV697" s="422"/>
      <c r="IJW697" s="3"/>
      <c r="IJX697" s="422"/>
      <c r="IJY697" s="3"/>
      <c r="IJZ697" s="422"/>
      <c r="IKA697" s="3"/>
      <c r="IKB697" s="422"/>
      <c r="IKC697" s="3"/>
      <c r="IKD697" s="422"/>
      <c r="IKE697" s="3"/>
      <c r="IKF697" s="422"/>
      <c r="IKG697" s="3"/>
      <c r="IKH697" s="422"/>
      <c r="IKI697" s="3"/>
      <c r="IKJ697" s="422"/>
      <c r="IKK697" s="3"/>
      <c r="IKL697" s="422"/>
      <c r="IKM697" s="3"/>
      <c r="IKN697" s="422"/>
      <c r="IKO697" s="3"/>
      <c r="IKP697" s="422"/>
      <c r="IKQ697" s="3"/>
      <c r="IKR697" s="422"/>
      <c r="IKS697" s="3"/>
      <c r="IKT697" s="422"/>
      <c r="IKU697" s="3"/>
      <c r="IKV697" s="422"/>
      <c r="IKW697" s="3"/>
      <c r="IKX697" s="422"/>
      <c r="IKY697" s="3"/>
      <c r="IKZ697" s="422"/>
      <c r="ILA697" s="3"/>
      <c r="ILB697" s="422"/>
      <c r="ILC697" s="3"/>
      <c r="ILD697" s="422"/>
      <c r="ILE697" s="3"/>
      <c r="ILF697" s="422"/>
      <c r="ILG697" s="3"/>
      <c r="ILH697" s="422"/>
      <c r="ILI697" s="3"/>
      <c r="ILJ697" s="422"/>
      <c r="ILK697" s="3"/>
      <c r="ILL697" s="422"/>
      <c r="ILM697" s="3"/>
      <c r="ILN697" s="422"/>
      <c r="ILO697" s="3"/>
      <c r="ILP697" s="422"/>
      <c r="ILQ697" s="3"/>
      <c r="ILR697" s="422"/>
      <c r="ILS697" s="3"/>
      <c r="ILT697" s="422"/>
      <c r="ILU697" s="3"/>
      <c r="ILV697" s="422"/>
      <c r="ILW697" s="3"/>
      <c r="ILX697" s="422"/>
      <c r="ILY697" s="3"/>
      <c r="ILZ697" s="422"/>
      <c r="IMA697" s="3"/>
      <c r="IMB697" s="422"/>
      <c r="IMC697" s="3"/>
      <c r="IMD697" s="422"/>
      <c r="IME697" s="3"/>
      <c r="IMF697" s="422"/>
      <c r="IMG697" s="3"/>
      <c r="IMH697" s="422"/>
      <c r="IMI697" s="3"/>
      <c r="IMJ697" s="422"/>
      <c r="IMK697" s="3"/>
      <c r="IML697" s="422"/>
      <c r="IMM697" s="3"/>
      <c r="IMN697" s="422"/>
      <c r="IMO697" s="3"/>
      <c r="IMP697" s="422"/>
      <c r="IMQ697" s="3"/>
      <c r="IMR697" s="422"/>
      <c r="IMS697" s="3"/>
      <c r="IMT697" s="422"/>
      <c r="IMU697" s="3"/>
      <c r="IMV697" s="422"/>
      <c r="IMW697" s="3"/>
      <c r="IMX697" s="422"/>
      <c r="IMY697" s="3"/>
      <c r="IMZ697" s="422"/>
      <c r="INA697" s="3"/>
      <c r="INB697" s="422"/>
      <c r="INC697" s="3"/>
      <c r="IND697" s="422"/>
      <c r="INE697" s="3"/>
      <c r="INF697" s="422"/>
      <c r="ING697" s="3"/>
      <c r="INH697" s="422"/>
      <c r="INI697" s="3"/>
      <c r="INJ697" s="422"/>
      <c r="INK697" s="3"/>
      <c r="INL697" s="422"/>
      <c r="INM697" s="3"/>
      <c r="INN697" s="422"/>
      <c r="INO697" s="3"/>
      <c r="INP697" s="422"/>
      <c r="INQ697" s="3"/>
      <c r="INR697" s="422"/>
      <c r="INS697" s="3"/>
      <c r="INT697" s="422"/>
      <c r="INU697" s="3"/>
      <c r="INV697" s="422"/>
      <c r="INW697" s="3"/>
      <c r="INX697" s="422"/>
      <c r="INY697" s="3"/>
      <c r="INZ697" s="422"/>
      <c r="IOA697" s="3"/>
      <c r="IOB697" s="422"/>
      <c r="IOC697" s="3"/>
      <c r="IOD697" s="422"/>
      <c r="IOE697" s="3"/>
      <c r="IOF697" s="422"/>
      <c r="IOG697" s="3"/>
      <c r="IOH697" s="422"/>
      <c r="IOI697" s="3"/>
      <c r="IOJ697" s="422"/>
      <c r="IOK697" s="3"/>
      <c r="IOL697" s="422"/>
      <c r="IOM697" s="3"/>
      <c r="ION697" s="422"/>
      <c r="IOO697" s="3"/>
      <c r="IOP697" s="422"/>
      <c r="IOQ697" s="3"/>
      <c r="IOR697" s="422"/>
      <c r="IOS697" s="3"/>
      <c r="IOT697" s="422"/>
      <c r="IOU697" s="3"/>
      <c r="IOV697" s="422"/>
      <c r="IOW697" s="3"/>
      <c r="IOX697" s="422"/>
      <c r="IOY697" s="3"/>
      <c r="IOZ697" s="422"/>
      <c r="IPA697" s="3"/>
      <c r="IPB697" s="422"/>
      <c r="IPC697" s="3"/>
      <c r="IPD697" s="422"/>
      <c r="IPE697" s="3"/>
      <c r="IPF697" s="422"/>
      <c r="IPG697" s="3"/>
      <c r="IPH697" s="422"/>
      <c r="IPI697" s="3"/>
      <c r="IPJ697" s="422"/>
      <c r="IPK697" s="3"/>
      <c r="IPL697" s="422"/>
      <c r="IPM697" s="3"/>
      <c r="IPN697" s="422"/>
      <c r="IPO697" s="3"/>
      <c r="IPP697" s="422"/>
      <c r="IPQ697" s="3"/>
      <c r="IPR697" s="422"/>
      <c r="IPS697" s="3"/>
      <c r="IPT697" s="422"/>
      <c r="IPU697" s="3"/>
      <c r="IPV697" s="422"/>
      <c r="IPW697" s="3"/>
      <c r="IPX697" s="422"/>
      <c r="IPY697" s="3"/>
      <c r="IPZ697" s="422"/>
      <c r="IQA697" s="3"/>
      <c r="IQB697" s="422"/>
      <c r="IQC697" s="3"/>
      <c r="IQD697" s="422"/>
      <c r="IQE697" s="3"/>
      <c r="IQF697" s="422"/>
      <c r="IQG697" s="3"/>
      <c r="IQH697" s="422"/>
      <c r="IQI697" s="3"/>
      <c r="IQJ697" s="422"/>
      <c r="IQK697" s="3"/>
      <c r="IQL697" s="422"/>
      <c r="IQM697" s="3"/>
      <c r="IQN697" s="422"/>
      <c r="IQO697" s="3"/>
      <c r="IQP697" s="422"/>
      <c r="IQQ697" s="3"/>
      <c r="IQR697" s="422"/>
      <c r="IQS697" s="3"/>
      <c r="IQT697" s="422"/>
      <c r="IQU697" s="3"/>
      <c r="IQV697" s="422"/>
      <c r="IQW697" s="3"/>
      <c r="IQX697" s="422"/>
      <c r="IQY697" s="3"/>
      <c r="IQZ697" s="422"/>
      <c r="IRA697" s="3"/>
      <c r="IRB697" s="422"/>
      <c r="IRC697" s="3"/>
      <c r="IRD697" s="422"/>
      <c r="IRE697" s="3"/>
      <c r="IRF697" s="422"/>
      <c r="IRG697" s="3"/>
      <c r="IRH697" s="422"/>
      <c r="IRI697" s="3"/>
      <c r="IRJ697" s="422"/>
      <c r="IRK697" s="3"/>
      <c r="IRL697" s="422"/>
      <c r="IRM697" s="3"/>
      <c r="IRN697" s="422"/>
      <c r="IRO697" s="3"/>
      <c r="IRP697" s="422"/>
      <c r="IRQ697" s="3"/>
      <c r="IRR697" s="422"/>
      <c r="IRS697" s="3"/>
      <c r="IRT697" s="422"/>
      <c r="IRU697" s="3"/>
      <c r="IRV697" s="422"/>
      <c r="IRW697" s="3"/>
      <c r="IRX697" s="422"/>
      <c r="IRY697" s="3"/>
      <c r="IRZ697" s="422"/>
      <c r="ISA697" s="3"/>
      <c r="ISB697" s="422"/>
      <c r="ISC697" s="3"/>
      <c r="ISD697" s="422"/>
      <c r="ISE697" s="3"/>
      <c r="ISF697" s="422"/>
      <c r="ISG697" s="3"/>
      <c r="ISH697" s="422"/>
      <c r="ISI697" s="3"/>
      <c r="ISJ697" s="422"/>
      <c r="ISK697" s="3"/>
      <c r="ISL697" s="422"/>
      <c r="ISM697" s="3"/>
      <c r="ISN697" s="422"/>
      <c r="ISO697" s="3"/>
      <c r="ISP697" s="422"/>
      <c r="ISQ697" s="3"/>
      <c r="ISR697" s="422"/>
      <c r="ISS697" s="3"/>
      <c r="IST697" s="422"/>
      <c r="ISU697" s="3"/>
      <c r="ISV697" s="422"/>
      <c r="ISW697" s="3"/>
      <c r="ISX697" s="422"/>
      <c r="ISY697" s="3"/>
      <c r="ISZ697" s="422"/>
      <c r="ITA697" s="3"/>
      <c r="ITB697" s="422"/>
      <c r="ITC697" s="3"/>
      <c r="ITD697" s="422"/>
      <c r="ITE697" s="3"/>
      <c r="ITF697" s="422"/>
      <c r="ITG697" s="3"/>
      <c r="ITH697" s="422"/>
      <c r="ITI697" s="3"/>
      <c r="ITJ697" s="422"/>
      <c r="ITK697" s="3"/>
      <c r="ITL697" s="422"/>
      <c r="ITM697" s="3"/>
      <c r="ITN697" s="422"/>
      <c r="ITO697" s="3"/>
      <c r="ITP697" s="422"/>
      <c r="ITQ697" s="3"/>
      <c r="ITR697" s="422"/>
      <c r="ITS697" s="3"/>
      <c r="ITT697" s="422"/>
      <c r="ITU697" s="3"/>
      <c r="ITV697" s="422"/>
      <c r="ITW697" s="3"/>
      <c r="ITX697" s="422"/>
      <c r="ITY697" s="3"/>
      <c r="ITZ697" s="422"/>
      <c r="IUA697" s="3"/>
      <c r="IUB697" s="422"/>
      <c r="IUC697" s="3"/>
      <c r="IUD697" s="422"/>
      <c r="IUE697" s="3"/>
      <c r="IUF697" s="422"/>
      <c r="IUG697" s="3"/>
      <c r="IUH697" s="422"/>
      <c r="IUI697" s="3"/>
      <c r="IUJ697" s="422"/>
      <c r="IUK697" s="3"/>
      <c r="IUL697" s="422"/>
      <c r="IUM697" s="3"/>
      <c r="IUN697" s="422"/>
      <c r="IUO697" s="3"/>
      <c r="IUP697" s="422"/>
      <c r="IUQ697" s="3"/>
      <c r="IUR697" s="422"/>
      <c r="IUS697" s="3"/>
      <c r="IUT697" s="422"/>
      <c r="IUU697" s="3"/>
      <c r="IUV697" s="422"/>
      <c r="IUW697" s="3"/>
      <c r="IUX697" s="422"/>
      <c r="IUY697" s="3"/>
      <c r="IUZ697" s="422"/>
      <c r="IVA697" s="3"/>
      <c r="IVB697" s="422"/>
      <c r="IVC697" s="3"/>
      <c r="IVD697" s="422"/>
      <c r="IVE697" s="3"/>
      <c r="IVF697" s="422"/>
      <c r="IVG697" s="3"/>
      <c r="IVH697" s="422"/>
      <c r="IVI697" s="3"/>
      <c r="IVJ697" s="422"/>
      <c r="IVK697" s="3"/>
      <c r="IVL697" s="422"/>
      <c r="IVM697" s="3"/>
      <c r="IVN697" s="422"/>
      <c r="IVO697" s="3"/>
      <c r="IVP697" s="422"/>
      <c r="IVQ697" s="3"/>
      <c r="IVR697" s="422"/>
      <c r="IVS697" s="3"/>
      <c r="IVT697" s="422"/>
      <c r="IVU697" s="3"/>
      <c r="IVV697" s="422"/>
      <c r="IVW697" s="3"/>
      <c r="IVX697" s="422"/>
      <c r="IVY697" s="3"/>
      <c r="IVZ697" s="422"/>
      <c r="IWA697" s="3"/>
      <c r="IWB697" s="422"/>
      <c r="IWC697" s="3"/>
      <c r="IWD697" s="422"/>
      <c r="IWE697" s="3"/>
      <c r="IWF697" s="422"/>
      <c r="IWG697" s="3"/>
      <c r="IWH697" s="422"/>
      <c r="IWI697" s="3"/>
      <c r="IWJ697" s="422"/>
      <c r="IWK697" s="3"/>
      <c r="IWL697" s="422"/>
      <c r="IWM697" s="3"/>
      <c r="IWN697" s="422"/>
      <c r="IWO697" s="3"/>
      <c r="IWP697" s="422"/>
      <c r="IWQ697" s="3"/>
      <c r="IWR697" s="422"/>
      <c r="IWS697" s="3"/>
      <c r="IWT697" s="422"/>
      <c r="IWU697" s="3"/>
      <c r="IWV697" s="422"/>
      <c r="IWW697" s="3"/>
      <c r="IWX697" s="422"/>
      <c r="IWY697" s="3"/>
      <c r="IWZ697" s="422"/>
      <c r="IXA697" s="3"/>
      <c r="IXB697" s="422"/>
      <c r="IXC697" s="3"/>
      <c r="IXD697" s="422"/>
      <c r="IXE697" s="3"/>
      <c r="IXF697" s="422"/>
      <c r="IXG697" s="3"/>
      <c r="IXH697" s="422"/>
      <c r="IXI697" s="3"/>
      <c r="IXJ697" s="422"/>
      <c r="IXK697" s="3"/>
      <c r="IXL697" s="422"/>
      <c r="IXM697" s="3"/>
      <c r="IXN697" s="422"/>
      <c r="IXO697" s="3"/>
      <c r="IXP697" s="422"/>
      <c r="IXQ697" s="3"/>
      <c r="IXR697" s="422"/>
      <c r="IXS697" s="3"/>
      <c r="IXT697" s="422"/>
      <c r="IXU697" s="3"/>
      <c r="IXV697" s="422"/>
      <c r="IXW697" s="3"/>
      <c r="IXX697" s="422"/>
      <c r="IXY697" s="3"/>
      <c r="IXZ697" s="422"/>
      <c r="IYA697" s="3"/>
      <c r="IYB697" s="422"/>
      <c r="IYC697" s="3"/>
      <c r="IYD697" s="422"/>
      <c r="IYE697" s="3"/>
      <c r="IYF697" s="422"/>
      <c r="IYG697" s="3"/>
      <c r="IYH697" s="422"/>
      <c r="IYI697" s="3"/>
      <c r="IYJ697" s="422"/>
      <c r="IYK697" s="3"/>
      <c r="IYL697" s="422"/>
      <c r="IYM697" s="3"/>
      <c r="IYN697" s="422"/>
      <c r="IYO697" s="3"/>
      <c r="IYP697" s="422"/>
      <c r="IYQ697" s="3"/>
      <c r="IYR697" s="422"/>
      <c r="IYS697" s="3"/>
      <c r="IYT697" s="422"/>
      <c r="IYU697" s="3"/>
      <c r="IYV697" s="422"/>
      <c r="IYW697" s="3"/>
      <c r="IYX697" s="422"/>
      <c r="IYY697" s="3"/>
      <c r="IYZ697" s="422"/>
      <c r="IZA697" s="3"/>
      <c r="IZB697" s="422"/>
      <c r="IZC697" s="3"/>
      <c r="IZD697" s="422"/>
      <c r="IZE697" s="3"/>
      <c r="IZF697" s="422"/>
      <c r="IZG697" s="3"/>
      <c r="IZH697" s="422"/>
      <c r="IZI697" s="3"/>
      <c r="IZJ697" s="422"/>
      <c r="IZK697" s="3"/>
      <c r="IZL697" s="422"/>
      <c r="IZM697" s="3"/>
      <c r="IZN697" s="422"/>
      <c r="IZO697" s="3"/>
      <c r="IZP697" s="422"/>
      <c r="IZQ697" s="3"/>
      <c r="IZR697" s="422"/>
      <c r="IZS697" s="3"/>
      <c r="IZT697" s="422"/>
      <c r="IZU697" s="3"/>
      <c r="IZV697" s="422"/>
      <c r="IZW697" s="3"/>
      <c r="IZX697" s="422"/>
      <c r="IZY697" s="3"/>
      <c r="IZZ697" s="422"/>
      <c r="JAA697" s="3"/>
      <c r="JAB697" s="422"/>
      <c r="JAC697" s="3"/>
      <c r="JAD697" s="422"/>
      <c r="JAE697" s="3"/>
      <c r="JAF697" s="422"/>
      <c r="JAG697" s="3"/>
      <c r="JAH697" s="422"/>
      <c r="JAI697" s="3"/>
      <c r="JAJ697" s="422"/>
      <c r="JAK697" s="3"/>
      <c r="JAL697" s="422"/>
      <c r="JAM697" s="3"/>
      <c r="JAN697" s="422"/>
      <c r="JAO697" s="3"/>
      <c r="JAP697" s="422"/>
      <c r="JAQ697" s="3"/>
      <c r="JAR697" s="422"/>
      <c r="JAS697" s="3"/>
      <c r="JAT697" s="422"/>
      <c r="JAU697" s="3"/>
      <c r="JAV697" s="422"/>
      <c r="JAW697" s="3"/>
      <c r="JAX697" s="422"/>
      <c r="JAY697" s="3"/>
      <c r="JAZ697" s="422"/>
      <c r="JBA697" s="3"/>
      <c r="JBB697" s="422"/>
      <c r="JBC697" s="3"/>
      <c r="JBD697" s="422"/>
      <c r="JBE697" s="3"/>
      <c r="JBF697" s="422"/>
      <c r="JBG697" s="3"/>
      <c r="JBH697" s="422"/>
      <c r="JBI697" s="3"/>
      <c r="JBJ697" s="422"/>
      <c r="JBK697" s="3"/>
      <c r="JBL697" s="422"/>
      <c r="JBM697" s="3"/>
      <c r="JBN697" s="422"/>
      <c r="JBO697" s="3"/>
      <c r="JBP697" s="422"/>
      <c r="JBQ697" s="3"/>
      <c r="JBR697" s="422"/>
      <c r="JBS697" s="3"/>
      <c r="JBT697" s="422"/>
      <c r="JBU697" s="3"/>
      <c r="JBV697" s="422"/>
      <c r="JBW697" s="3"/>
      <c r="JBX697" s="422"/>
      <c r="JBY697" s="3"/>
      <c r="JBZ697" s="422"/>
      <c r="JCA697" s="3"/>
      <c r="JCB697" s="422"/>
      <c r="JCC697" s="3"/>
      <c r="JCD697" s="422"/>
      <c r="JCE697" s="3"/>
      <c r="JCF697" s="422"/>
      <c r="JCG697" s="3"/>
      <c r="JCH697" s="422"/>
      <c r="JCI697" s="3"/>
      <c r="JCJ697" s="422"/>
      <c r="JCK697" s="3"/>
      <c r="JCL697" s="422"/>
      <c r="JCM697" s="3"/>
      <c r="JCN697" s="422"/>
      <c r="JCO697" s="3"/>
      <c r="JCP697" s="422"/>
      <c r="JCQ697" s="3"/>
      <c r="JCR697" s="422"/>
      <c r="JCS697" s="3"/>
      <c r="JCT697" s="422"/>
      <c r="JCU697" s="3"/>
      <c r="JCV697" s="422"/>
      <c r="JCW697" s="3"/>
      <c r="JCX697" s="422"/>
      <c r="JCY697" s="3"/>
      <c r="JCZ697" s="422"/>
      <c r="JDA697" s="3"/>
      <c r="JDB697" s="422"/>
      <c r="JDC697" s="3"/>
      <c r="JDD697" s="422"/>
      <c r="JDE697" s="3"/>
      <c r="JDF697" s="422"/>
      <c r="JDG697" s="3"/>
      <c r="JDH697" s="422"/>
      <c r="JDI697" s="3"/>
      <c r="JDJ697" s="422"/>
      <c r="JDK697" s="3"/>
      <c r="JDL697" s="422"/>
      <c r="JDM697" s="3"/>
      <c r="JDN697" s="422"/>
      <c r="JDO697" s="3"/>
      <c r="JDP697" s="422"/>
      <c r="JDQ697" s="3"/>
      <c r="JDR697" s="422"/>
      <c r="JDS697" s="3"/>
      <c r="JDT697" s="422"/>
      <c r="JDU697" s="3"/>
      <c r="JDV697" s="422"/>
      <c r="JDW697" s="3"/>
      <c r="JDX697" s="422"/>
      <c r="JDY697" s="3"/>
      <c r="JDZ697" s="422"/>
      <c r="JEA697" s="3"/>
      <c r="JEB697" s="422"/>
      <c r="JEC697" s="3"/>
      <c r="JED697" s="422"/>
      <c r="JEE697" s="3"/>
      <c r="JEF697" s="422"/>
      <c r="JEG697" s="3"/>
      <c r="JEH697" s="422"/>
      <c r="JEI697" s="3"/>
      <c r="JEJ697" s="422"/>
      <c r="JEK697" s="3"/>
      <c r="JEL697" s="422"/>
      <c r="JEM697" s="3"/>
      <c r="JEN697" s="422"/>
      <c r="JEO697" s="3"/>
      <c r="JEP697" s="422"/>
      <c r="JEQ697" s="3"/>
      <c r="JER697" s="422"/>
      <c r="JES697" s="3"/>
      <c r="JET697" s="422"/>
      <c r="JEU697" s="3"/>
      <c r="JEV697" s="422"/>
      <c r="JEW697" s="3"/>
      <c r="JEX697" s="422"/>
      <c r="JEY697" s="3"/>
      <c r="JEZ697" s="422"/>
      <c r="JFA697" s="3"/>
      <c r="JFB697" s="422"/>
      <c r="JFC697" s="3"/>
      <c r="JFD697" s="422"/>
      <c r="JFE697" s="3"/>
      <c r="JFF697" s="422"/>
      <c r="JFG697" s="3"/>
      <c r="JFH697" s="422"/>
      <c r="JFI697" s="3"/>
      <c r="JFJ697" s="422"/>
      <c r="JFK697" s="3"/>
      <c r="JFL697" s="422"/>
      <c r="JFM697" s="3"/>
      <c r="JFN697" s="422"/>
      <c r="JFO697" s="3"/>
      <c r="JFP697" s="422"/>
      <c r="JFQ697" s="3"/>
      <c r="JFR697" s="422"/>
      <c r="JFS697" s="3"/>
      <c r="JFT697" s="422"/>
      <c r="JFU697" s="3"/>
      <c r="JFV697" s="422"/>
      <c r="JFW697" s="3"/>
      <c r="JFX697" s="422"/>
      <c r="JFY697" s="3"/>
      <c r="JFZ697" s="422"/>
      <c r="JGA697" s="3"/>
      <c r="JGB697" s="422"/>
      <c r="JGC697" s="3"/>
      <c r="JGD697" s="422"/>
      <c r="JGE697" s="3"/>
      <c r="JGF697" s="422"/>
      <c r="JGG697" s="3"/>
      <c r="JGH697" s="422"/>
      <c r="JGI697" s="3"/>
      <c r="JGJ697" s="422"/>
      <c r="JGK697" s="3"/>
      <c r="JGL697" s="422"/>
      <c r="JGM697" s="3"/>
      <c r="JGN697" s="422"/>
      <c r="JGO697" s="3"/>
      <c r="JGP697" s="422"/>
      <c r="JGQ697" s="3"/>
      <c r="JGR697" s="422"/>
      <c r="JGS697" s="3"/>
      <c r="JGT697" s="422"/>
      <c r="JGU697" s="3"/>
      <c r="JGV697" s="422"/>
      <c r="JGW697" s="3"/>
      <c r="JGX697" s="422"/>
      <c r="JGY697" s="3"/>
      <c r="JGZ697" s="422"/>
      <c r="JHA697" s="3"/>
      <c r="JHB697" s="422"/>
      <c r="JHC697" s="3"/>
      <c r="JHD697" s="422"/>
      <c r="JHE697" s="3"/>
      <c r="JHF697" s="422"/>
      <c r="JHG697" s="3"/>
      <c r="JHH697" s="422"/>
      <c r="JHI697" s="3"/>
      <c r="JHJ697" s="422"/>
      <c r="JHK697" s="3"/>
      <c r="JHL697" s="422"/>
      <c r="JHM697" s="3"/>
      <c r="JHN697" s="422"/>
      <c r="JHO697" s="3"/>
      <c r="JHP697" s="422"/>
      <c r="JHQ697" s="3"/>
      <c r="JHR697" s="422"/>
      <c r="JHS697" s="3"/>
      <c r="JHT697" s="422"/>
      <c r="JHU697" s="3"/>
      <c r="JHV697" s="422"/>
      <c r="JHW697" s="3"/>
      <c r="JHX697" s="422"/>
      <c r="JHY697" s="3"/>
      <c r="JHZ697" s="422"/>
      <c r="JIA697" s="3"/>
      <c r="JIB697" s="422"/>
      <c r="JIC697" s="3"/>
      <c r="JID697" s="422"/>
      <c r="JIE697" s="3"/>
      <c r="JIF697" s="422"/>
      <c r="JIG697" s="3"/>
      <c r="JIH697" s="422"/>
      <c r="JII697" s="3"/>
      <c r="JIJ697" s="422"/>
      <c r="JIK697" s="3"/>
      <c r="JIL697" s="422"/>
      <c r="JIM697" s="3"/>
      <c r="JIN697" s="422"/>
      <c r="JIO697" s="3"/>
      <c r="JIP697" s="422"/>
      <c r="JIQ697" s="3"/>
      <c r="JIR697" s="422"/>
      <c r="JIS697" s="3"/>
      <c r="JIT697" s="422"/>
      <c r="JIU697" s="3"/>
      <c r="JIV697" s="422"/>
      <c r="JIW697" s="3"/>
      <c r="JIX697" s="422"/>
      <c r="JIY697" s="3"/>
      <c r="JIZ697" s="422"/>
      <c r="JJA697" s="3"/>
      <c r="JJB697" s="422"/>
      <c r="JJC697" s="3"/>
      <c r="JJD697" s="422"/>
      <c r="JJE697" s="3"/>
      <c r="JJF697" s="422"/>
      <c r="JJG697" s="3"/>
      <c r="JJH697" s="422"/>
      <c r="JJI697" s="3"/>
      <c r="JJJ697" s="422"/>
      <c r="JJK697" s="3"/>
      <c r="JJL697" s="422"/>
      <c r="JJM697" s="3"/>
      <c r="JJN697" s="422"/>
      <c r="JJO697" s="3"/>
      <c r="JJP697" s="422"/>
      <c r="JJQ697" s="3"/>
      <c r="JJR697" s="422"/>
      <c r="JJS697" s="3"/>
      <c r="JJT697" s="422"/>
      <c r="JJU697" s="3"/>
      <c r="JJV697" s="422"/>
      <c r="JJW697" s="3"/>
      <c r="JJX697" s="422"/>
      <c r="JJY697" s="3"/>
      <c r="JJZ697" s="422"/>
      <c r="JKA697" s="3"/>
      <c r="JKB697" s="422"/>
      <c r="JKC697" s="3"/>
      <c r="JKD697" s="422"/>
      <c r="JKE697" s="3"/>
      <c r="JKF697" s="422"/>
      <c r="JKG697" s="3"/>
      <c r="JKH697" s="422"/>
      <c r="JKI697" s="3"/>
      <c r="JKJ697" s="422"/>
      <c r="JKK697" s="3"/>
      <c r="JKL697" s="422"/>
      <c r="JKM697" s="3"/>
      <c r="JKN697" s="422"/>
      <c r="JKO697" s="3"/>
      <c r="JKP697" s="422"/>
      <c r="JKQ697" s="3"/>
      <c r="JKR697" s="422"/>
      <c r="JKS697" s="3"/>
      <c r="JKT697" s="422"/>
      <c r="JKU697" s="3"/>
      <c r="JKV697" s="422"/>
      <c r="JKW697" s="3"/>
      <c r="JKX697" s="422"/>
      <c r="JKY697" s="3"/>
      <c r="JKZ697" s="422"/>
      <c r="JLA697" s="3"/>
      <c r="JLB697" s="422"/>
      <c r="JLC697" s="3"/>
      <c r="JLD697" s="422"/>
      <c r="JLE697" s="3"/>
      <c r="JLF697" s="422"/>
      <c r="JLG697" s="3"/>
      <c r="JLH697" s="422"/>
      <c r="JLI697" s="3"/>
      <c r="JLJ697" s="422"/>
      <c r="JLK697" s="3"/>
      <c r="JLL697" s="422"/>
      <c r="JLM697" s="3"/>
      <c r="JLN697" s="422"/>
      <c r="JLO697" s="3"/>
      <c r="JLP697" s="422"/>
      <c r="JLQ697" s="3"/>
      <c r="JLR697" s="422"/>
      <c r="JLS697" s="3"/>
      <c r="JLT697" s="422"/>
      <c r="JLU697" s="3"/>
      <c r="JLV697" s="422"/>
      <c r="JLW697" s="3"/>
      <c r="JLX697" s="422"/>
      <c r="JLY697" s="3"/>
      <c r="JLZ697" s="422"/>
      <c r="JMA697" s="3"/>
      <c r="JMB697" s="422"/>
      <c r="JMC697" s="3"/>
      <c r="JMD697" s="422"/>
      <c r="JME697" s="3"/>
      <c r="JMF697" s="422"/>
      <c r="JMG697" s="3"/>
      <c r="JMH697" s="422"/>
      <c r="JMI697" s="3"/>
      <c r="JMJ697" s="422"/>
      <c r="JMK697" s="3"/>
      <c r="JML697" s="422"/>
      <c r="JMM697" s="3"/>
      <c r="JMN697" s="422"/>
      <c r="JMO697" s="3"/>
      <c r="JMP697" s="422"/>
      <c r="JMQ697" s="3"/>
      <c r="JMR697" s="422"/>
      <c r="JMS697" s="3"/>
      <c r="JMT697" s="422"/>
      <c r="JMU697" s="3"/>
      <c r="JMV697" s="422"/>
      <c r="JMW697" s="3"/>
      <c r="JMX697" s="422"/>
      <c r="JMY697" s="3"/>
      <c r="JMZ697" s="422"/>
      <c r="JNA697" s="3"/>
      <c r="JNB697" s="422"/>
      <c r="JNC697" s="3"/>
      <c r="JND697" s="422"/>
      <c r="JNE697" s="3"/>
      <c r="JNF697" s="422"/>
      <c r="JNG697" s="3"/>
      <c r="JNH697" s="422"/>
      <c r="JNI697" s="3"/>
      <c r="JNJ697" s="422"/>
      <c r="JNK697" s="3"/>
      <c r="JNL697" s="422"/>
      <c r="JNM697" s="3"/>
      <c r="JNN697" s="422"/>
      <c r="JNO697" s="3"/>
      <c r="JNP697" s="422"/>
      <c r="JNQ697" s="3"/>
      <c r="JNR697" s="422"/>
      <c r="JNS697" s="3"/>
      <c r="JNT697" s="422"/>
      <c r="JNU697" s="3"/>
      <c r="JNV697" s="422"/>
      <c r="JNW697" s="3"/>
      <c r="JNX697" s="422"/>
      <c r="JNY697" s="3"/>
      <c r="JNZ697" s="422"/>
      <c r="JOA697" s="3"/>
      <c r="JOB697" s="422"/>
      <c r="JOC697" s="3"/>
      <c r="JOD697" s="422"/>
      <c r="JOE697" s="3"/>
      <c r="JOF697" s="422"/>
      <c r="JOG697" s="3"/>
      <c r="JOH697" s="422"/>
      <c r="JOI697" s="3"/>
      <c r="JOJ697" s="422"/>
      <c r="JOK697" s="3"/>
      <c r="JOL697" s="422"/>
      <c r="JOM697" s="3"/>
      <c r="JON697" s="422"/>
      <c r="JOO697" s="3"/>
      <c r="JOP697" s="422"/>
      <c r="JOQ697" s="3"/>
      <c r="JOR697" s="422"/>
      <c r="JOS697" s="3"/>
      <c r="JOT697" s="422"/>
      <c r="JOU697" s="3"/>
      <c r="JOV697" s="422"/>
      <c r="JOW697" s="3"/>
      <c r="JOX697" s="422"/>
      <c r="JOY697" s="3"/>
      <c r="JOZ697" s="422"/>
      <c r="JPA697" s="3"/>
      <c r="JPB697" s="422"/>
      <c r="JPC697" s="3"/>
      <c r="JPD697" s="422"/>
      <c r="JPE697" s="3"/>
      <c r="JPF697" s="422"/>
      <c r="JPG697" s="3"/>
      <c r="JPH697" s="422"/>
      <c r="JPI697" s="3"/>
      <c r="JPJ697" s="422"/>
      <c r="JPK697" s="3"/>
      <c r="JPL697" s="422"/>
      <c r="JPM697" s="3"/>
      <c r="JPN697" s="422"/>
      <c r="JPO697" s="3"/>
      <c r="JPP697" s="422"/>
      <c r="JPQ697" s="3"/>
      <c r="JPR697" s="422"/>
      <c r="JPS697" s="3"/>
      <c r="JPT697" s="422"/>
      <c r="JPU697" s="3"/>
      <c r="JPV697" s="422"/>
      <c r="JPW697" s="3"/>
      <c r="JPX697" s="422"/>
      <c r="JPY697" s="3"/>
      <c r="JPZ697" s="422"/>
      <c r="JQA697" s="3"/>
      <c r="JQB697" s="422"/>
      <c r="JQC697" s="3"/>
      <c r="JQD697" s="422"/>
      <c r="JQE697" s="3"/>
      <c r="JQF697" s="422"/>
      <c r="JQG697" s="3"/>
      <c r="JQH697" s="422"/>
      <c r="JQI697" s="3"/>
      <c r="JQJ697" s="422"/>
      <c r="JQK697" s="3"/>
      <c r="JQL697" s="422"/>
      <c r="JQM697" s="3"/>
      <c r="JQN697" s="422"/>
      <c r="JQO697" s="3"/>
      <c r="JQP697" s="422"/>
      <c r="JQQ697" s="3"/>
      <c r="JQR697" s="422"/>
      <c r="JQS697" s="3"/>
      <c r="JQT697" s="422"/>
      <c r="JQU697" s="3"/>
      <c r="JQV697" s="422"/>
      <c r="JQW697" s="3"/>
      <c r="JQX697" s="422"/>
      <c r="JQY697" s="3"/>
      <c r="JQZ697" s="422"/>
      <c r="JRA697" s="3"/>
      <c r="JRB697" s="422"/>
      <c r="JRC697" s="3"/>
      <c r="JRD697" s="422"/>
      <c r="JRE697" s="3"/>
      <c r="JRF697" s="422"/>
      <c r="JRG697" s="3"/>
      <c r="JRH697" s="422"/>
      <c r="JRI697" s="3"/>
      <c r="JRJ697" s="422"/>
      <c r="JRK697" s="3"/>
      <c r="JRL697" s="422"/>
      <c r="JRM697" s="3"/>
      <c r="JRN697" s="422"/>
      <c r="JRO697" s="3"/>
      <c r="JRP697" s="422"/>
      <c r="JRQ697" s="3"/>
      <c r="JRR697" s="422"/>
      <c r="JRS697" s="3"/>
      <c r="JRT697" s="422"/>
      <c r="JRU697" s="3"/>
      <c r="JRV697" s="422"/>
      <c r="JRW697" s="3"/>
      <c r="JRX697" s="422"/>
      <c r="JRY697" s="3"/>
      <c r="JRZ697" s="422"/>
      <c r="JSA697" s="3"/>
      <c r="JSB697" s="422"/>
      <c r="JSC697" s="3"/>
      <c r="JSD697" s="422"/>
      <c r="JSE697" s="3"/>
      <c r="JSF697" s="422"/>
      <c r="JSG697" s="3"/>
      <c r="JSH697" s="422"/>
      <c r="JSI697" s="3"/>
      <c r="JSJ697" s="422"/>
      <c r="JSK697" s="3"/>
      <c r="JSL697" s="422"/>
      <c r="JSM697" s="3"/>
      <c r="JSN697" s="422"/>
      <c r="JSO697" s="3"/>
      <c r="JSP697" s="422"/>
      <c r="JSQ697" s="3"/>
      <c r="JSR697" s="422"/>
      <c r="JSS697" s="3"/>
      <c r="JST697" s="422"/>
      <c r="JSU697" s="3"/>
      <c r="JSV697" s="422"/>
      <c r="JSW697" s="3"/>
      <c r="JSX697" s="422"/>
      <c r="JSY697" s="3"/>
      <c r="JSZ697" s="422"/>
      <c r="JTA697" s="3"/>
      <c r="JTB697" s="422"/>
      <c r="JTC697" s="3"/>
      <c r="JTD697" s="422"/>
      <c r="JTE697" s="3"/>
      <c r="JTF697" s="422"/>
      <c r="JTG697" s="3"/>
      <c r="JTH697" s="422"/>
      <c r="JTI697" s="3"/>
      <c r="JTJ697" s="422"/>
      <c r="JTK697" s="3"/>
      <c r="JTL697" s="422"/>
      <c r="JTM697" s="3"/>
      <c r="JTN697" s="422"/>
      <c r="JTO697" s="3"/>
      <c r="JTP697" s="422"/>
      <c r="JTQ697" s="3"/>
      <c r="JTR697" s="422"/>
      <c r="JTS697" s="3"/>
      <c r="JTT697" s="422"/>
      <c r="JTU697" s="3"/>
      <c r="JTV697" s="422"/>
      <c r="JTW697" s="3"/>
      <c r="JTX697" s="422"/>
      <c r="JTY697" s="3"/>
      <c r="JTZ697" s="422"/>
      <c r="JUA697" s="3"/>
      <c r="JUB697" s="422"/>
      <c r="JUC697" s="3"/>
      <c r="JUD697" s="422"/>
      <c r="JUE697" s="3"/>
      <c r="JUF697" s="422"/>
      <c r="JUG697" s="3"/>
      <c r="JUH697" s="422"/>
      <c r="JUI697" s="3"/>
      <c r="JUJ697" s="422"/>
      <c r="JUK697" s="3"/>
      <c r="JUL697" s="422"/>
      <c r="JUM697" s="3"/>
      <c r="JUN697" s="422"/>
      <c r="JUO697" s="3"/>
      <c r="JUP697" s="422"/>
      <c r="JUQ697" s="3"/>
      <c r="JUR697" s="422"/>
      <c r="JUS697" s="3"/>
      <c r="JUT697" s="422"/>
      <c r="JUU697" s="3"/>
      <c r="JUV697" s="422"/>
      <c r="JUW697" s="3"/>
      <c r="JUX697" s="422"/>
      <c r="JUY697" s="3"/>
      <c r="JUZ697" s="422"/>
      <c r="JVA697" s="3"/>
      <c r="JVB697" s="422"/>
      <c r="JVC697" s="3"/>
      <c r="JVD697" s="422"/>
      <c r="JVE697" s="3"/>
      <c r="JVF697" s="422"/>
      <c r="JVG697" s="3"/>
      <c r="JVH697" s="422"/>
      <c r="JVI697" s="3"/>
      <c r="JVJ697" s="422"/>
      <c r="JVK697" s="3"/>
      <c r="JVL697" s="422"/>
      <c r="JVM697" s="3"/>
      <c r="JVN697" s="422"/>
      <c r="JVO697" s="3"/>
      <c r="JVP697" s="422"/>
      <c r="JVQ697" s="3"/>
      <c r="JVR697" s="422"/>
      <c r="JVS697" s="3"/>
      <c r="JVT697" s="422"/>
      <c r="JVU697" s="3"/>
      <c r="JVV697" s="422"/>
      <c r="JVW697" s="3"/>
      <c r="JVX697" s="422"/>
      <c r="JVY697" s="3"/>
      <c r="JVZ697" s="422"/>
      <c r="JWA697" s="3"/>
      <c r="JWB697" s="422"/>
      <c r="JWC697" s="3"/>
      <c r="JWD697" s="422"/>
      <c r="JWE697" s="3"/>
      <c r="JWF697" s="422"/>
      <c r="JWG697" s="3"/>
      <c r="JWH697" s="422"/>
      <c r="JWI697" s="3"/>
      <c r="JWJ697" s="422"/>
      <c r="JWK697" s="3"/>
      <c r="JWL697" s="422"/>
      <c r="JWM697" s="3"/>
      <c r="JWN697" s="422"/>
      <c r="JWO697" s="3"/>
      <c r="JWP697" s="422"/>
      <c r="JWQ697" s="3"/>
      <c r="JWR697" s="422"/>
      <c r="JWS697" s="3"/>
      <c r="JWT697" s="422"/>
      <c r="JWU697" s="3"/>
      <c r="JWV697" s="422"/>
      <c r="JWW697" s="3"/>
      <c r="JWX697" s="422"/>
      <c r="JWY697" s="3"/>
      <c r="JWZ697" s="422"/>
      <c r="JXA697" s="3"/>
      <c r="JXB697" s="422"/>
      <c r="JXC697" s="3"/>
      <c r="JXD697" s="422"/>
      <c r="JXE697" s="3"/>
      <c r="JXF697" s="422"/>
      <c r="JXG697" s="3"/>
      <c r="JXH697" s="422"/>
      <c r="JXI697" s="3"/>
      <c r="JXJ697" s="422"/>
      <c r="JXK697" s="3"/>
      <c r="JXL697" s="422"/>
      <c r="JXM697" s="3"/>
      <c r="JXN697" s="422"/>
      <c r="JXO697" s="3"/>
      <c r="JXP697" s="422"/>
      <c r="JXQ697" s="3"/>
      <c r="JXR697" s="422"/>
      <c r="JXS697" s="3"/>
      <c r="JXT697" s="422"/>
      <c r="JXU697" s="3"/>
      <c r="JXV697" s="422"/>
      <c r="JXW697" s="3"/>
      <c r="JXX697" s="422"/>
      <c r="JXY697" s="3"/>
      <c r="JXZ697" s="422"/>
      <c r="JYA697" s="3"/>
      <c r="JYB697" s="422"/>
      <c r="JYC697" s="3"/>
      <c r="JYD697" s="422"/>
      <c r="JYE697" s="3"/>
      <c r="JYF697" s="422"/>
      <c r="JYG697" s="3"/>
      <c r="JYH697" s="422"/>
      <c r="JYI697" s="3"/>
      <c r="JYJ697" s="422"/>
      <c r="JYK697" s="3"/>
      <c r="JYL697" s="422"/>
      <c r="JYM697" s="3"/>
      <c r="JYN697" s="422"/>
      <c r="JYO697" s="3"/>
      <c r="JYP697" s="422"/>
      <c r="JYQ697" s="3"/>
      <c r="JYR697" s="422"/>
      <c r="JYS697" s="3"/>
      <c r="JYT697" s="422"/>
      <c r="JYU697" s="3"/>
      <c r="JYV697" s="422"/>
      <c r="JYW697" s="3"/>
      <c r="JYX697" s="422"/>
      <c r="JYY697" s="3"/>
      <c r="JYZ697" s="422"/>
      <c r="JZA697" s="3"/>
      <c r="JZB697" s="422"/>
      <c r="JZC697" s="3"/>
      <c r="JZD697" s="422"/>
      <c r="JZE697" s="3"/>
      <c r="JZF697" s="422"/>
      <c r="JZG697" s="3"/>
      <c r="JZH697" s="422"/>
      <c r="JZI697" s="3"/>
      <c r="JZJ697" s="422"/>
      <c r="JZK697" s="3"/>
      <c r="JZL697" s="422"/>
      <c r="JZM697" s="3"/>
      <c r="JZN697" s="422"/>
      <c r="JZO697" s="3"/>
      <c r="JZP697" s="422"/>
      <c r="JZQ697" s="3"/>
      <c r="JZR697" s="422"/>
      <c r="JZS697" s="3"/>
      <c r="JZT697" s="422"/>
      <c r="JZU697" s="3"/>
      <c r="JZV697" s="422"/>
      <c r="JZW697" s="3"/>
      <c r="JZX697" s="422"/>
      <c r="JZY697" s="3"/>
      <c r="JZZ697" s="422"/>
      <c r="KAA697" s="3"/>
      <c r="KAB697" s="422"/>
      <c r="KAC697" s="3"/>
      <c r="KAD697" s="422"/>
      <c r="KAE697" s="3"/>
      <c r="KAF697" s="422"/>
      <c r="KAG697" s="3"/>
      <c r="KAH697" s="422"/>
      <c r="KAI697" s="3"/>
      <c r="KAJ697" s="422"/>
      <c r="KAK697" s="3"/>
      <c r="KAL697" s="422"/>
      <c r="KAM697" s="3"/>
      <c r="KAN697" s="422"/>
      <c r="KAO697" s="3"/>
      <c r="KAP697" s="422"/>
      <c r="KAQ697" s="3"/>
      <c r="KAR697" s="422"/>
      <c r="KAS697" s="3"/>
      <c r="KAT697" s="422"/>
      <c r="KAU697" s="3"/>
      <c r="KAV697" s="422"/>
      <c r="KAW697" s="3"/>
      <c r="KAX697" s="422"/>
      <c r="KAY697" s="3"/>
      <c r="KAZ697" s="422"/>
      <c r="KBA697" s="3"/>
      <c r="KBB697" s="422"/>
      <c r="KBC697" s="3"/>
      <c r="KBD697" s="422"/>
      <c r="KBE697" s="3"/>
      <c r="KBF697" s="422"/>
      <c r="KBG697" s="3"/>
      <c r="KBH697" s="422"/>
      <c r="KBI697" s="3"/>
      <c r="KBJ697" s="422"/>
      <c r="KBK697" s="3"/>
      <c r="KBL697" s="422"/>
      <c r="KBM697" s="3"/>
      <c r="KBN697" s="422"/>
      <c r="KBO697" s="3"/>
      <c r="KBP697" s="422"/>
      <c r="KBQ697" s="3"/>
      <c r="KBR697" s="422"/>
      <c r="KBS697" s="3"/>
      <c r="KBT697" s="422"/>
      <c r="KBU697" s="3"/>
      <c r="KBV697" s="422"/>
      <c r="KBW697" s="3"/>
      <c r="KBX697" s="422"/>
      <c r="KBY697" s="3"/>
      <c r="KBZ697" s="422"/>
      <c r="KCA697" s="3"/>
      <c r="KCB697" s="422"/>
      <c r="KCC697" s="3"/>
      <c r="KCD697" s="422"/>
      <c r="KCE697" s="3"/>
      <c r="KCF697" s="422"/>
      <c r="KCG697" s="3"/>
      <c r="KCH697" s="422"/>
      <c r="KCI697" s="3"/>
      <c r="KCJ697" s="422"/>
      <c r="KCK697" s="3"/>
      <c r="KCL697" s="422"/>
      <c r="KCM697" s="3"/>
      <c r="KCN697" s="422"/>
      <c r="KCO697" s="3"/>
      <c r="KCP697" s="422"/>
      <c r="KCQ697" s="3"/>
      <c r="KCR697" s="422"/>
      <c r="KCS697" s="3"/>
      <c r="KCT697" s="422"/>
      <c r="KCU697" s="3"/>
      <c r="KCV697" s="422"/>
      <c r="KCW697" s="3"/>
      <c r="KCX697" s="422"/>
      <c r="KCY697" s="3"/>
      <c r="KCZ697" s="422"/>
      <c r="KDA697" s="3"/>
      <c r="KDB697" s="422"/>
      <c r="KDC697" s="3"/>
      <c r="KDD697" s="422"/>
      <c r="KDE697" s="3"/>
      <c r="KDF697" s="422"/>
      <c r="KDG697" s="3"/>
      <c r="KDH697" s="422"/>
      <c r="KDI697" s="3"/>
      <c r="KDJ697" s="422"/>
      <c r="KDK697" s="3"/>
      <c r="KDL697" s="422"/>
      <c r="KDM697" s="3"/>
      <c r="KDN697" s="422"/>
      <c r="KDO697" s="3"/>
      <c r="KDP697" s="422"/>
      <c r="KDQ697" s="3"/>
      <c r="KDR697" s="422"/>
      <c r="KDS697" s="3"/>
      <c r="KDT697" s="422"/>
      <c r="KDU697" s="3"/>
      <c r="KDV697" s="422"/>
      <c r="KDW697" s="3"/>
      <c r="KDX697" s="422"/>
      <c r="KDY697" s="3"/>
      <c r="KDZ697" s="422"/>
      <c r="KEA697" s="3"/>
      <c r="KEB697" s="422"/>
      <c r="KEC697" s="3"/>
      <c r="KED697" s="422"/>
      <c r="KEE697" s="3"/>
      <c r="KEF697" s="422"/>
      <c r="KEG697" s="3"/>
      <c r="KEH697" s="422"/>
      <c r="KEI697" s="3"/>
      <c r="KEJ697" s="422"/>
      <c r="KEK697" s="3"/>
      <c r="KEL697" s="422"/>
      <c r="KEM697" s="3"/>
      <c r="KEN697" s="422"/>
      <c r="KEO697" s="3"/>
      <c r="KEP697" s="422"/>
      <c r="KEQ697" s="3"/>
      <c r="KER697" s="422"/>
      <c r="KES697" s="3"/>
      <c r="KET697" s="422"/>
      <c r="KEU697" s="3"/>
      <c r="KEV697" s="422"/>
      <c r="KEW697" s="3"/>
      <c r="KEX697" s="422"/>
      <c r="KEY697" s="3"/>
      <c r="KEZ697" s="422"/>
      <c r="KFA697" s="3"/>
      <c r="KFB697" s="422"/>
      <c r="KFC697" s="3"/>
      <c r="KFD697" s="422"/>
      <c r="KFE697" s="3"/>
      <c r="KFF697" s="422"/>
      <c r="KFG697" s="3"/>
      <c r="KFH697" s="422"/>
      <c r="KFI697" s="3"/>
      <c r="KFJ697" s="422"/>
      <c r="KFK697" s="3"/>
      <c r="KFL697" s="422"/>
      <c r="KFM697" s="3"/>
      <c r="KFN697" s="422"/>
      <c r="KFO697" s="3"/>
      <c r="KFP697" s="422"/>
      <c r="KFQ697" s="3"/>
      <c r="KFR697" s="422"/>
      <c r="KFS697" s="3"/>
      <c r="KFT697" s="422"/>
      <c r="KFU697" s="3"/>
      <c r="KFV697" s="422"/>
      <c r="KFW697" s="3"/>
      <c r="KFX697" s="422"/>
      <c r="KFY697" s="3"/>
      <c r="KFZ697" s="422"/>
      <c r="KGA697" s="3"/>
      <c r="KGB697" s="422"/>
      <c r="KGC697" s="3"/>
      <c r="KGD697" s="422"/>
      <c r="KGE697" s="3"/>
      <c r="KGF697" s="422"/>
      <c r="KGG697" s="3"/>
      <c r="KGH697" s="422"/>
      <c r="KGI697" s="3"/>
      <c r="KGJ697" s="422"/>
      <c r="KGK697" s="3"/>
      <c r="KGL697" s="422"/>
      <c r="KGM697" s="3"/>
      <c r="KGN697" s="422"/>
      <c r="KGO697" s="3"/>
      <c r="KGP697" s="422"/>
      <c r="KGQ697" s="3"/>
      <c r="KGR697" s="422"/>
      <c r="KGS697" s="3"/>
      <c r="KGT697" s="422"/>
      <c r="KGU697" s="3"/>
      <c r="KGV697" s="422"/>
      <c r="KGW697" s="3"/>
      <c r="KGX697" s="422"/>
      <c r="KGY697" s="3"/>
      <c r="KGZ697" s="422"/>
      <c r="KHA697" s="3"/>
      <c r="KHB697" s="422"/>
      <c r="KHC697" s="3"/>
      <c r="KHD697" s="422"/>
      <c r="KHE697" s="3"/>
      <c r="KHF697" s="422"/>
      <c r="KHG697" s="3"/>
      <c r="KHH697" s="422"/>
      <c r="KHI697" s="3"/>
      <c r="KHJ697" s="422"/>
      <c r="KHK697" s="3"/>
      <c r="KHL697" s="422"/>
      <c r="KHM697" s="3"/>
      <c r="KHN697" s="422"/>
      <c r="KHO697" s="3"/>
      <c r="KHP697" s="422"/>
      <c r="KHQ697" s="3"/>
      <c r="KHR697" s="422"/>
      <c r="KHS697" s="3"/>
      <c r="KHT697" s="422"/>
      <c r="KHU697" s="3"/>
      <c r="KHV697" s="422"/>
      <c r="KHW697" s="3"/>
      <c r="KHX697" s="422"/>
      <c r="KHY697" s="3"/>
      <c r="KHZ697" s="422"/>
      <c r="KIA697" s="3"/>
      <c r="KIB697" s="422"/>
      <c r="KIC697" s="3"/>
      <c r="KID697" s="422"/>
      <c r="KIE697" s="3"/>
      <c r="KIF697" s="422"/>
      <c r="KIG697" s="3"/>
      <c r="KIH697" s="422"/>
      <c r="KII697" s="3"/>
      <c r="KIJ697" s="422"/>
      <c r="KIK697" s="3"/>
      <c r="KIL697" s="422"/>
      <c r="KIM697" s="3"/>
      <c r="KIN697" s="422"/>
      <c r="KIO697" s="3"/>
      <c r="KIP697" s="422"/>
      <c r="KIQ697" s="3"/>
      <c r="KIR697" s="422"/>
      <c r="KIS697" s="3"/>
      <c r="KIT697" s="422"/>
      <c r="KIU697" s="3"/>
      <c r="KIV697" s="422"/>
      <c r="KIW697" s="3"/>
      <c r="KIX697" s="422"/>
      <c r="KIY697" s="3"/>
      <c r="KIZ697" s="422"/>
      <c r="KJA697" s="3"/>
      <c r="KJB697" s="422"/>
      <c r="KJC697" s="3"/>
      <c r="KJD697" s="422"/>
      <c r="KJE697" s="3"/>
      <c r="KJF697" s="422"/>
      <c r="KJG697" s="3"/>
      <c r="KJH697" s="422"/>
      <c r="KJI697" s="3"/>
      <c r="KJJ697" s="422"/>
      <c r="KJK697" s="3"/>
      <c r="KJL697" s="422"/>
      <c r="KJM697" s="3"/>
      <c r="KJN697" s="422"/>
      <c r="KJO697" s="3"/>
      <c r="KJP697" s="422"/>
      <c r="KJQ697" s="3"/>
      <c r="KJR697" s="422"/>
      <c r="KJS697" s="3"/>
      <c r="KJT697" s="422"/>
      <c r="KJU697" s="3"/>
      <c r="KJV697" s="422"/>
      <c r="KJW697" s="3"/>
      <c r="KJX697" s="422"/>
      <c r="KJY697" s="3"/>
      <c r="KJZ697" s="422"/>
      <c r="KKA697" s="3"/>
      <c r="KKB697" s="422"/>
      <c r="KKC697" s="3"/>
      <c r="KKD697" s="422"/>
      <c r="KKE697" s="3"/>
      <c r="KKF697" s="422"/>
      <c r="KKG697" s="3"/>
      <c r="KKH697" s="422"/>
      <c r="KKI697" s="3"/>
      <c r="KKJ697" s="422"/>
      <c r="KKK697" s="3"/>
      <c r="KKL697" s="422"/>
      <c r="KKM697" s="3"/>
      <c r="KKN697" s="422"/>
      <c r="KKO697" s="3"/>
      <c r="KKP697" s="422"/>
      <c r="KKQ697" s="3"/>
      <c r="KKR697" s="422"/>
      <c r="KKS697" s="3"/>
      <c r="KKT697" s="422"/>
      <c r="KKU697" s="3"/>
      <c r="KKV697" s="422"/>
      <c r="KKW697" s="3"/>
      <c r="KKX697" s="422"/>
      <c r="KKY697" s="3"/>
      <c r="KKZ697" s="422"/>
      <c r="KLA697" s="3"/>
      <c r="KLB697" s="422"/>
      <c r="KLC697" s="3"/>
      <c r="KLD697" s="422"/>
      <c r="KLE697" s="3"/>
      <c r="KLF697" s="422"/>
      <c r="KLG697" s="3"/>
      <c r="KLH697" s="422"/>
      <c r="KLI697" s="3"/>
      <c r="KLJ697" s="422"/>
      <c r="KLK697" s="3"/>
      <c r="KLL697" s="422"/>
      <c r="KLM697" s="3"/>
      <c r="KLN697" s="422"/>
      <c r="KLO697" s="3"/>
      <c r="KLP697" s="422"/>
      <c r="KLQ697" s="3"/>
      <c r="KLR697" s="422"/>
      <c r="KLS697" s="3"/>
      <c r="KLT697" s="422"/>
      <c r="KLU697" s="3"/>
      <c r="KLV697" s="422"/>
      <c r="KLW697" s="3"/>
      <c r="KLX697" s="422"/>
      <c r="KLY697" s="3"/>
      <c r="KLZ697" s="422"/>
      <c r="KMA697" s="3"/>
      <c r="KMB697" s="422"/>
      <c r="KMC697" s="3"/>
      <c r="KMD697" s="422"/>
      <c r="KME697" s="3"/>
      <c r="KMF697" s="422"/>
      <c r="KMG697" s="3"/>
      <c r="KMH697" s="422"/>
      <c r="KMI697" s="3"/>
      <c r="KMJ697" s="422"/>
      <c r="KMK697" s="3"/>
      <c r="KML697" s="422"/>
      <c r="KMM697" s="3"/>
      <c r="KMN697" s="422"/>
      <c r="KMO697" s="3"/>
      <c r="KMP697" s="422"/>
      <c r="KMQ697" s="3"/>
      <c r="KMR697" s="422"/>
      <c r="KMS697" s="3"/>
      <c r="KMT697" s="422"/>
      <c r="KMU697" s="3"/>
      <c r="KMV697" s="422"/>
      <c r="KMW697" s="3"/>
      <c r="KMX697" s="422"/>
      <c r="KMY697" s="3"/>
      <c r="KMZ697" s="422"/>
      <c r="KNA697" s="3"/>
      <c r="KNB697" s="422"/>
      <c r="KNC697" s="3"/>
      <c r="KND697" s="422"/>
      <c r="KNE697" s="3"/>
      <c r="KNF697" s="422"/>
      <c r="KNG697" s="3"/>
      <c r="KNH697" s="422"/>
      <c r="KNI697" s="3"/>
      <c r="KNJ697" s="422"/>
      <c r="KNK697" s="3"/>
      <c r="KNL697" s="422"/>
      <c r="KNM697" s="3"/>
      <c r="KNN697" s="422"/>
      <c r="KNO697" s="3"/>
      <c r="KNP697" s="422"/>
      <c r="KNQ697" s="3"/>
      <c r="KNR697" s="422"/>
      <c r="KNS697" s="3"/>
      <c r="KNT697" s="422"/>
      <c r="KNU697" s="3"/>
      <c r="KNV697" s="422"/>
      <c r="KNW697" s="3"/>
      <c r="KNX697" s="422"/>
      <c r="KNY697" s="3"/>
      <c r="KNZ697" s="422"/>
      <c r="KOA697" s="3"/>
      <c r="KOB697" s="422"/>
      <c r="KOC697" s="3"/>
      <c r="KOD697" s="422"/>
      <c r="KOE697" s="3"/>
      <c r="KOF697" s="422"/>
      <c r="KOG697" s="3"/>
      <c r="KOH697" s="422"/>
      <c r="KOI697" s="3"/>
      <c r="KOJ697" s="422"/>
      <c r="KOK697" s="3"/>
      <c r="KOL697" s="422"/>
      <c r="KOM697" s="3"/>
      <c r="KON697" s="422"/>
      <c r="KOO697" s="3"/>
      <c r="KOP697" s="422"/>
      <c r="KOQ697" s="3"/>
      <c r="KOR697" s="422"/>
      <c r="KOS697" s="3"/>
      <c r="KOT697" s="422"/>
      <c r="KOU697" s="3"/>
      <c r="KOV697" s="422"/>
      <c r="KOW697" s="3"/>
      <c r="KOX697" s="422"/>
      <c r="KOY697" s="3"/>
      <c r="KOZ697" s="422"/>
      <c r="KPA697" s="3"/>
      <c r="KPB697" s="422"/>
      <c r="KPC697" s="3"/>
      <c r="KPD697" s="422"/>
      <c r="KPE697" s="3"/>
      <c r="KPF697" s="422"/>
      <c r="KPG697" s="3"/>
      <c r="KPH697" s="422"/>
      <c r="KPI697" s="3"/>
      <c r="KPJ697" s="422"/>
      <c r="KPK697" s="3"/>
      <c r="KPL697" s="422"/>
      <c r="KPM697" s="3"/>
      <c r="KPN697" s="422"/>
      <c r="KPO697" s="3"/>
      <c r="KPP697" s="422"/>
      <c r="KPQ697" s="3"/>
      <c r="KPR697" s="422"/>
      <c r="KPS697" s="3"/>
      <c r="KPT697" s="422"/>
      <c r="KPU697" s="3"/>
      <c r="KPV697" s="422"/>
      <c r="KPW697" s="3"/>
      <c r="KPX697" s="422"/>
      <c r="KPY697" s="3"/>
      <c r="KPZ697" s="422"/>
      <c r="KQA697" s="3"/>
      <c r="KQB697" s="422"/>
      <c r="KQC697" s="3"/>
      <c r="KQD697" s="422"/>
      <c r="KQE697" s="3"/>
      <c r="KQF697" s="422"/>
      <c r="KQG697" s="3"/>
      <c r="KQH697" s="422"/>
      <c r="KQI697" s="3"/>
      <c r="KQJ697" s="422"/>
      <c r="KQK697" s="3"/>
      <c r="KQL697" s="422"/>
      <c r="KQM697" s="3"/>
      <c r="KQN697" s="422"/>
      <c r="KQO697" s="3"/>
      <c r="KQP697" s="422"/>
      <c r="KQQ697" s="3"/>
      <c r="KQR697" s="422"/>
      <c r="KQS697" s="3"/>
      <c r="KQT697" s="422"/>
      <c r="KQU697" s="3"/>
      <c r="KQV697" s="422"/>
      <c r="KQW697" s="3"/>
      <c r="KQX697" s="422"/>
      <c r="KQY697" s="3"/>
      <c r="KQZ697" s="422"/>
      <c r="KRA697" s="3"/>
      <c r="KRB697" s="422"/>
      <c r="KRC697" s="3"/>
      <c r="KRD697" s="422"/>
      <c r="KRE697" s="3"/>
      <c r="KRF697" s="422"/>
      <c r="KRG697" s="3"/>
      <c r="KRH697" s="422"/>
      <c r="KRI697" s="3"/>
      <c r="KRJ697" s="422"/>
      <c r="KRK697" s="3"/>
      <c r="KRL697" s="422"/>
      <c r="KRM697" s="3"/>
      <c r="KRN697" s="422"/>
      <c r="KRO697" s="3"/>
      <c r="KRP697" s="422"/>
      <c r="KRQ697" s="3"/>
      <c r="KRR697" s="422"/>
      <c r="KRS697" s="3"/>
      <c r="KRT697" s="422"/>
      <c r="KRU697" s="3"/>
      <c r="KRV697" s="422"/>
      <c r="KRW697" s="3"/>
      <c r="KRX697" s="422"/>
      <c r="KRY697" s="3"/>
      <c r="KRZ697" s="422"/>
      <c r="KSA697" s="3"/>
      <c r="KSB697" s="422"/>
      <c r="KSC697" s="3"/>
      <c r="KSD697" s="422"/>
      <c r="KSE697" s="3"/>
      <c r="KSF697" s="422"/>
      <c r="KSG697" s="3"/>
      <c r="KSH697" s="422"/>
      <c r="KSI697" s="3"/>
      <c r="KSJ697" s="422"/>
      <c r="KSK697" s="3"/>
      <c r="KSL697" s="422"/>
      <c r="KSM697" s="3"/>
      <c r="KSN697" s="422"/>
      <c r="KSO697" s="3"/>
      <c r="KSP697" s="422"/>
      <c r="KSQ697" s="3"/>
      <c r="KSR697" s="422"/>
      <c r="KSS697" s="3"/>
      <c r="KST697" s="422"/>
      <c r="KSU697" s="3"/>
      <c r="KSV697" s="422"/>
      <c r="KSW697" s="3"/>
      <c r="KSX697" s="422"/>
      <c r="KSY697" s="3"/>
      <c r="KSZ697" s="422"/>
      <c r="KTA697" s="3"/>
      <c r="KTB697" s="422"/>
      <c r="KTC697" s="3"/>
      <c r="KTD697" s="422"/>
      <c r="KTE697" s="3"/>
      <c r="KTF697" s="422"/>
      <c r="KTG697" s="3"/>
      <c r="KTH697" s="422"/>
      <c r="KTI697" s="3"/>
      <c r="KTJ697" s="422"/>
      <c r="KTK697" s="3"/>
      <c r="KTL697" s="422"/>
      <c r="KTM697" s="3"/>
      <c r="KTN697" s="422"/>
      <c r="KTO697" s="3"/>
      <c r="KTP697" s="422"/>
      <c r="KTQ697" s="3"/>
      <c r="KTR697" s="422"/>
      <c r="KTS697" s="3"/>
      <c r="KTT697" s="422"/>
      <c r="KTU697" s="3"/>
      <c r="KTV697" s="422"/>
      <c r="KTW697" s="3"/>
      <c r="KTX697" s="422"/>
      <c r="KTY697" s="3"/>
      <c r="KTZ697" s="422"/>
      <c r="KUA697" s="3"/>
      <c r="KUB697" s="422"/>
      <c r="KUC697" s="3"/>
      <c r="KUD697" s="422"/>
      <c r="KUE697" s="3"/>
      <c r="KUF697" s="422"/>
      <c r="KUG697" s="3"/>
      <c r="KUH697" s="422"/>
      <c r="KUI697" s="3"/>
      <c r="KUJ697" s="422"/>
      <c r="KUK697" s="3"/>
      <c r="KUL697" s="422"/>
      <c r="KUM697" s="3"/>
      <c r="KUN697" s="422"/>
      <c r="KUO697" s="3"/>
      <c r="KUP697" s="422"/>
      <c r="KUQ697" s="3"/>
      <c r="KUR697" s="422"/>
      <c r="KUS697" s="3"/>
      <c r="KUT697" s="422"/>
      <c r="KUU697" s="3"/>
      <c r="KUV697" s="422"/>
      <c r="KUW697" s="3"/>
      <c r="KUX697" s="422"/>
      <c r="KUY697" s="3"/>
      <c r="KUZ697" s="422"/>
      <c r="KVA697" s="3"/>
      <c r="KVB697" s="422"/>
      <c r="KVC697" s="3"/>
      <c r="KVD697" s="422"/>
      <c r="KVE697" s="3"/>
      <c r="KVF697" s="422"/>
      <c r="KVG697" s="3"/>
      <c r="KVH697" s="422"/>
      <c r="KVI697" s="3"/>
      <c r="KVJ697" s="422"/>
      <c r="KVK697" s="3"/>
      <c r="KVL697" s="422"/>
      <c r="KVM697" s="3"/>
      <c r="KVN697" s="422"/>
      <c r="KVO697" s="3"/>
      <c r="KVP697" s="422"/>
      <c r="KVQ697" s="3"/>
      <c r="KVR697" s="422"/>
      <c r="KVS697" s="3"/>
      <c r="KVT697" s="422"/>
      <c r="KVU697" s="3"/>
      <c r="KVV697" s="422"/>
      <c r="KVW697" s="3"/>
      <c r="KVX697" s="422"/>
      <c r="KVY697" s="3"/>
      <c r="KVZ697" s="422"/>
      <c r="KWA697" s="3"/>
      <c r="KWB697" s="422"/>
      <c r="KWC697" s="3"/>
      <c r="KWD697" s="422"/>
      <c r="KWE697" s="3"/>
      <c r="KWF697" s="422"/>
      <c r="KWG697" s="3"/>
      <c r="KWH697" s="422"/>
      <c r="KWI697" s="3"/>
      <c r="KWJ697" s="422"/>
      <c r="KWK697" s="3"/>
      <c r="KWL697" s="422"/>
      <c r="KWM697" s="3"/>
      <c r="KWN697" s="422"/>
      <c r="KWO697" s="3"/>
      <c r="KWP697" s="422"/>
      <c r="KWQ697" s="3"/>
      <c r="KWR697" s="422"/>
      <c r="KWS697" s="3"/>
      <c r="KWT697" s="422"/>
      <c r="KWU697" s="3"/>
      <c r="KWV697" s="422"/>
      <c r="KWW697" s="3"/>
      <c r="KWX697" s="422"/>
      <c r="KWY697" s="3"/>
      <c r="KWZ697" s="422"/>
      <c r="KXA697" s="3"/>
      <c r="KXB697" s="422"/>
      <c r="KXC697" s="3"/>
      <c r="KXD697" s="422"/>
      <c r="KXE697" s="3"/>
      <c r="KXF697" s="422"/>
      <c r="KXG697" s="3"/>
      <c r="KXH697" s="422"/>
      <c r="KXI697" s="3"/>
      <c r="KXJ697" s="422"/>
      <c r="KXK697" s="3"/>
      <c r="KXL697" s="422"/>
      <c r="KXM697" s="3"/>
      <c r="KXN697" s="422"/>
      <c r="KXO697" s="3"/>
      <c r="KXP697" s="422"/>
      <c r="KXQ697" s="3"/>
      <c r="KXR697" s="422"/>
      <c r="KXS697" s="3"/>
      <c r="KXT697" s="422"/>
      <c r="KXU697" s="3"/>
      <c r="KXV697" s="422"/>
      <c r="KXW697" s="3"/>
      <c r="KXX697" s="422"/>
      <c r="KXY697" s="3"/>
      <c r="KXZ697" s="422"/>
      <c r="KYA697" s="3"/>
      <c r="KYB697" s="422"/>
      <c r="KYC697" s="3"/>
      <c r="KYD697" s="422"/>
      <c r="KYE697" s="3"/>
      <c r="KYF697" s="422"/>
      <c r="KYG697" s="3"/>
      <c r="KYH697" s="422"/>
      <c r="KYI697" s="3"/>
      <c r="KYJ697" s="422"/>
      <c r="KYK697" s="3"/>
      <c r="KYL697" s="422"/>
      <c r="KYM697" s="3"/>
      <c r="KYN697" s="422"/>
      <c r="KYO697" s="3"/>
      <c r="KYP697" s="422"/>
      <c r="KYQ697" s="3"/>
      <c r="KYR697" s="422"/>
      <c r="KYS697" s="3"/>
      <c r="KYT697" s="422"/>
      <c r="KYU697" s="3"/>
      <c r="KYV697" s="422"/>
      <c r="KYW697" s="3"/>
      <c r="KYX697" s="422"/>
      <c r="KYY697" s="3"/>
      <c r="KYZ697" s="422"/>
      <c r="KZA697" s="3"/>
      <c r="KZB697" s="422"/>
      <c r="KZC697" s="3"/>
      <c r="KZD697" s="422"/>
      <c r="KZE697" s="3"/>
      <c r="KZF697" s="422"/>
      <c r="KZG697" s="3"/>
      <c r="KZH697" s="422"/>
      <c r="KZI697" s="3"/>
      <c r="KZJ697" s="422"/>
      <c r="KZK697" s="3"/>
      <c r="KZL697" s="422"/>
      <c r="KZM697" s="3"/>
      <c r="KZN697" s="422"/>
      <c r="KZO697" s="3"/>
      <c r="KZP697" s="422"/>
      <c r="KZQ697" s="3"/>
      <c r="KZR697" s="422"/>
      <c r="KZS697" s="3"/>
      <c r="KZT697" s="422"/>
      <c r="KZU697" s="3"/>
      <c r="KZV697" s="422"/>
      <c r="KZW697" s="3"/>
      <c r="KZX697" s="422"/>
      <c r="KZY697" s="3"/>
      <c r="KZZ697" s="422"/>
      <c r="LAA697" s="3"/>
      <c r="LAB697" s="422"/>
      <c r="LAC697" s="3"/>
      <c r="LAD697" s="422"/>
      <c r="LAE697" s="3"/>
      <c r="LAF697" s="422"/>
      <c r="LAG697" s="3"/>
      <c r="LAH697" s="422"/>
      <c r="LAI697" s="3"/>
      <c r="LAJ697" s="422"/>
      <c r="LAK697" s="3"/>
      <c r="LAL697" s="422"/>
      <c r="LAM697" s="3"/>
      <c r="LAN697" s="422"/>
      <c r="LAO697" s="3"/>
      <c r="LAP697" s="422"/>
      <c r="LAQ697" s="3"/>
      <c r="LAR697" s="422"/>
      <c r="LAS697" s="3"/>
      <c r="LAT697" s="422"/>
      <c r="LAU697" s="3"/>
      <c r="LAV697" s="422"/>
      <c r="LAW697" s="3"/>
      <c r="LAX697" s="422"/>
      <c r="LAY697" s="3"/>
      <c r="LAZ697" s="422"/>
      <c r="LBA697" s="3"/>
      <c r="LBB697" s="422"/>
      <c r="LBC697" s="3"/>
      <c r="LBD697" s="422"/>
      <c r="LBE697" s="3"/>
      <c r="LBF697" s="422"/>
      <c r="LBG697" s="3"/>
      <c r="LBH697" s="422"/>
      <c r="LBI697" s="3"/>
      <c r="LBJ697" s="422"/>
      <c r="LBK697" s="3"/>
      <c r="LBL697" s="422"/>
      <c r="LBM697" s="3"/>
      <c r="LBN697" s="422"/>
      <c r="LBO697" s="3"/>
      <c r="LBP697" s="422"/>
      <c r="LBQ697" s="3"/>
      <c r="LBR697" s="422"/>
      <c r="LBS697" s="3"/>
      <c r="LBT697" s="422"/>
      <c r="LBU697" s="3"/>
      <c r="LBV697" s="422"/>
      <c r="LBW697" s="3"/>
      <c r="LBX697" s="422"/>
      <c r="LBY697" s="3"/>
      <c r="LBZ697" s="422"/>
      <c r="LCA697" s="3"/>
      <c r="LCB697" s="422"/>
      <c r="LCC697" s="3"/>
      <c r="LCD697" s="422"/>
      <c r="LCE697" s="3"/>
      <c r="LCF697" s="422"/>
      <c r="LCG697" s="3"/>
      <c r="LCH697" s="422"/>
      <c r="LCI697" s="3"/>
      <c r="LCJ697" s="422"/>
      <c r="LCK697" s="3"/>
      <c r="LCL697" s="422"/>
      <c r="LCM697" s="3"/>
      <c r="LCN697" s="422"/>
      <c r="LCO697" s="3"/>
      <c r="LCP697" s="422"/>
      <c r="LCQ697" s="3"/>
      <c r="LCR697" s="422"/>
      <c r="LCS697" s="3"/>
      <c r="LCT697" s="422"/>
      <c r="LCU697" s="3"/>
      <c r="LCV697" s="422"/>
      <c r="LCW697" s="3"/>
      <c r="LCX697" s="422"/>
      <c r="LCY697" s="3"/>
      <c r="LCZ697" s="422"/>
      <c r="LDA697" s="3"/>
      <c r="LDB697" s="422"/>
      <c r="LDC697" s="3"/>
      <c r="LDD697" s="422"/>
      <c r="LDE697" s="3"/>
      <c r="LDF697" s="422"/>
      <c r="LDG697" s="3"/>
      <c r="LDH697" s="422"/>
      <c r="LDI697" s="3"/>
      <c r="LDJ697" s="422"/>
      <c r="LDK697" s="3"/>
      <c r="LDL697" s="422"/>
      <c r="LDM697" s="3"/>
      <c r="LDN697" s="422"/>
      <c r="LDO697" s="3"/>
      <c r="LDP697" s="422"/>
      <c r="LDQ697" s="3"/>
      <c r="LDR697" s="422"/>
      <c r="LDS697" s="3"/>
      <c r="LDT697" s="422"/>
      <c r="LDU697" s="3"/>
      <c r="LDV697" s="422"/>
      <c r="LDW697" s="3"/>
      <c r="LDX697" s="422"/>
      <c r="LDY697" s="3"/>
      <c r="LDZ697" s="422"/>
      <c r="LEA697" s="3"/>
      <c r="LEB697" s="422"/>
      <c r="LEC697" s="3"/>
      <c r="LED697" s="422"/>
      <c r="LEE697" s="3"/>
      <c r="LEF697" s="422"/>
      <c r="LEG697" s="3"/>
      <c r="LEH697" s="422"/>
      <c r="LEI697" s="3"/>
      <c r="LEJ697" s="422"/>
      <c r="LEK697" s="3"/>
      <c r="LEL697" s="422"/>
      <c r="LEM697" s="3"/>
      <c r="LEN697" s="422"/>
      <c r="LEO697" s="3"/>
      <c r="LEP697" s="422"/>
      <c r="LEQ697" s="3"/>
      <c r="LER697" s="422"/>
      <c r="LES697" s="3"/>
      <c r="LET697" s="422"/>
      <c r="LEU697" s="3"/>
      <c r="LEV697" s="422"/>
      <c r="LEW697" s="3"/>
      <c r="LEX697" s="422"/>
      <c r="LEY697" s="3"/>
      <c r="LEZ697" s="422"/>
      <c r="LFA697" s="3"/>
      <c r="LFB697" s="422"/>
      <c r="LFC697" s="3"/>
      <c r="LFD697" s="422"/>
      <c r="LFE697" s="3"/>
      <c r="LFF697" s="422"/>
      <c r="LFG697" s="3"/>
      <c r="LFH697" s="422"/>
      <c r="LFI697" s="3"/>
      <c r="LFJ697" s="422"/>
      <c r="LFK697" s="3"/>
      <c r="LFL697" s="422"/>
      <c r="LFM697" s="3"/>
      <c r="LFN697" s="422"/>
      <c r="LFO697" s="3"/>
      <c r="LFP697" s="422"/>
      <c r="LFQ697" s="3"/>
      <c r="LFR697" s="422"/>
      <c r="LFS697" s="3"/>
      <c r="LFT697" s="422"/>
      <c r="LFU697" s="3"/>
      <c r="LFV697" s="422"/>
      <c r="LFW697" s="3"/>
      <c r="LFX697" s="422"/>
      <c r="LFY697" s="3"/>
      <c r="LFZ697" s="422"/>
      <c r="LGA697" s="3"/>
      <c r="LGB697" s="422"/>
      <c r="LGC697" s="3"/>
      <c r="LGD697" s="422"/>
      <c r="LGE697" s="3"/>
      <c r="LGF697" s="422"/>
      <c r="LGG697" s="3"/>
      <c r="LGH697" s="422"/>
      <c r="LGI697" s="3"/>
      <c r="LGJ697" s="422"/>
      <c r="LGK697" s="3"/>
      <c r="LGL697" s="422"/>
      <c r="LGM697" s="3"/>
      <c r="LGN697" s="422"/>
      <c r="LGO697" s="3"/>
      <c r="LGP697" s="422"/>
      <c r="LGQ697" s="3"/>
      <c r="LGR697" s="422"/>
      <c r="LGS697" s="3"/>
      <c r="LGT697" s="422"/>
      <c r="LGU697" s="3"/>
      <c r="LGV697" s="422"/>
      <c r="LGW697" s="3"/>
      <c r="LGX697" s="422"/>
      <c r="LGY697" s="3"/>
      <c r="LGZ697" s="422"/>
      <c r="LHA697" s="3"/>
      <c r="LHB697" s="422"/>
      <c r="LHC697" s="3"/>
      <c r="LHD697" s="422"/>
      <c r="LHE697" s="3"/>
      <c r="LHF697" s="422"/>
      <c r="LHG697" s="3"/>
      <c r="LHH697" s="422"/>
      <c r="LHI697" s="3"/>
      <c r="LHJ697" s="422"/>
      <c r="LHK697" s="3"/>
      <c r="LHL697" s="422"/>
      <c r="LHM697" s="3"/>
      <c r="LHN697" s="422"/>
      <c r="LHO697" s="3"/>
      <c r="LHP697" s="422"/>
      <c r="LHQ697" s="3"/>
      <c r="LHR697" s="422"/>
      <c r="LHS697" s="3"/>
      <c r="LHT697" s="422"/>
      <c r="LHU697" s="3"/>
      <c r="LHV697" s="422"/>
      <c r="LHW697" s="3"/>
      <c r="LHX697" s="422"/>
      <c r="LHY697" s="3"/>
      <c r="LHZ697" s="422"/>
      <c r="LIA697" s="3"/>
      <c r="LIB697" s="422"/>
      <c r="LIC697" s="3"/>
      <c r="LID697" s="422"/>
      <c r="LIE697" s="3"/>
      <c r="LIF697" s="422"/>
      <c r="LIG697" s="3"/>
      <c r="LIH697" s="422"/>
      <c r="LII697" s="3"/>
      <c r="LIJ697" s="422"/>
      <c r="LIK697" s="3"/>
      <c r="LIL697" s="422"/>
      <c r="LIM697" s="3"/>
      <c r="LIN697" s="422"/>
      <c r="LIO697" s="3"/>
      <c r="LIP697" s="422"/>
      <c r="LIQ697" s="3"/>
      <c r="LIR697" s="422"/>
      <c r="LIS697" s="3"/>
      <c r="LIT697" s="422"/>
      <c r="LIU697" s="3"/>
      <c r="LIV697" s="422"/>
      <c r="LIW697" s="3"/>
      <c r="LIX697" s="422"/>
      <c r="LIY697" s="3"/>
      <c r="LIZ697" s="422"/>
      <c r="LJA697" s="3"/>
      <c r="LJB697" s="422"/>
      <c r="LJC697" s="3"/>
      <c r="LJD697" s="422"/>
      <c r="LJE697" s="3"/>
      <c r="LJF697" s="422"/>
      <c r="LJG697" s="3"/>
      <c r="LJH697" s="422"/>
      <c r="LJI697" s="3"/>
      <c r="LJJ697" s="422"/>
      <c r="LJK697" s="3"/>
      <c r="LJL697" s="422"/>
      <c r="LJM697" s="3"/>
      <c r="LJN697" s="422"/>
      <c r="LJO697" s="3"/>
      <c r="LJP697" s="422"/>
      <c r="LJQ697" s="3"/>
      <c r="LJR697" s="422"/>
      <c r="LJS697" s="3"/>
      <c r="LJT697" s="422"/>
      <c r="LJU697" s="3"/>
      <c r="LJV697" s="422"/>
      <c r="LJW697" s="3"/>
      <c r="LJX697" s="422"/>
      <c r="LJY697" s="3"/>
      <c r="LJZ697" s="422"/>
      <c r="LKA697" s="3"/>
      <c r="LKB697" s="422"/>
      <c r="LKC697" s="3"/>
      <c r="LKD697" s="422"/>
      <c r="LKE697" s="3"/>
      <c r="LKF697" s="422"/>
      <c r="LKG697" s="3"/>
      <c r="LKH697" s="422"/>
      <c r="LKI697" s="3"/>
      <c r="LKJ697" s="422"/>
      <c r="LKK697" s="3"/>
      <c r="LKL697" s="422"/>
      <c r="LKM697" s="3"/>
      <c r="LKN697" s="422"/>
      <c r="LKO697" s="3"/>
      <c r="LKP697" s="422"/>
      <c r="LKQ697" s="3"/>
      <c r="LKR697" s="422"/>
      <c r="LKS697" s="3"/>
      <c r="LKT697" s="422"/>
      <c r="LKU697" s="3"/>
      <c r="LKV697" s="422"/>
      <c r="LKW697" s="3"/>
      <c r="LKX697" s="422"/>
      <c r="LKY697" s="3"/>
      <c r="LKZ697" s="422"/>
      <c r="LLA697" s="3"/>
      <c r="LLB697" s="422"/>
      <c r="LLC697" s="3"/>
      <c r="LLD697" s="422"/>
      <c r="LLE697" s="3"/>
      <c r="LLF697" s="422"/>
      <c r="LLG697" s="3"/>
      <c r="LLH697" s="422"/>
      <c r="LLI697" s="3"/>
      <c r="LLJ697" s="422"/>
      <c r="LLK697" s="3"/>
      <c r="LLL697" s="422"/>
      <c r="LLM697" s="3"/>
      <c r="LLN697" s="422"/>
      <c r="LLO697" s="3"/>
      <c r="LLP697" s="422"/>
      <c r="LLQ697" s="3"/>
      <c r="LLR697" s="422"/>
      <c r="LLS697" s="3"/>
      <c r="LLT697" s="422"/>
      <c r="LLU697" s="3"/>
      <c r="LLV697" s="422"/>
      <c r="LLW697" s="3"/>
      <c r="LLX697" s="422"/>
      <c r="LLY697" s="3"/>
      <c r="LLZ697" s="422"/>
      <c r="LMA697" s="3"/>
      <c r="LMB697" s="422"/>
      <c r="LMC697" s="3"/>
      <c r="LMD697" s="422"/>
      <c r="LME697" s="3"/>
      <c r="LMF697" s="422"/>
      <c r="LMG697" s="3"/>
      <c r="LMH697" s="422"/>
      <c r="LMI697" s="3"/>
      <c r="LMJ697" s="422"/>
      <c r="LMK697" s="3"/>
      <c r="LML697" s="422"/>
      <c r="LMM697" s="3"/>
      <c r="LMN697" s="422"/>
      <c r="LMO697" s="3"/>
      <c r="LMP697" s="422"/>
      <c r="LMQ697" s="3"/>
      <c r="LMR697" s="422"/>
      <c r="LMS697" s="3"/>
      <c r="LMT697" s="422"/>
      <c r="LMU697" s="3"/>
      <c r="LMV697" s="422"/>
      <c r="LMW697" s="3"/>
      <c r="LMX697" s="422"/>
      <c r="LMY697" s="3"/>
      <c r="LMZ697" s="422"/>
      <c r="LNA697" s="3"/>
      <c r="LNB697" s="422"/>
      <c r="LNC697" s="3"/>
      <c r="LND697" s="422"/>
      <c r="LNE697" s="3"/>
      <c r="LNF697" s="422"/>
      <c r="LNG697" s="3"/>
      <c r="LNH697" s="422"/>
      <c r="LNI697" s="3"/>
      <c r="LNJ697" s="422"/>
      <c r="LNK697" s="3"/>
      <c r="LNL697" s="422"/>
      <c r="LNM697" s="3"/>
      <c r="LNN697" s="422"/>
      <c r="LNO697" s="3"/>
      <c r="LNP697" s="422"/>
      <c r="LNQ697" s="3"/>
      <c r="LNR697" s="422"/>
      <c r="LNS697" s="3"/>
      <c r="LNT697" s="422"/>
      <c r="LNU697" s="3"/>
      <c r="LNV697" s="422"/>
      <c r="LNW697" s="3"/>
      <c r="LNX697" s="422"/>
      <c r="LNY697" s="3"/>
      <c r="LNZ697" s="422"/>
      <c r="LOA697" s="3"/>
      <c r="LOB697" s="422"/>
      <c r="LOC697" s="3"/>
      <c r="LOD697" s="422"/>
      <c r="LOE697" s="3"/>
      <c r="LOF697" s="422"/>
      <c r="LOG697" s="3"/>
      <c r="LOH697" s="422"/>
      <c r="LOI697" s="3"/>
      <c r="LOJ697" s="422"/>
      <c r="LOK697" s="3"/>
      <c r="LOL697" s="422"/>
      <c r="LOM697" s="3"/>
      <c r="LON697" s="422"/>
      <c r="LOO697" s="3"/>
      <c r="LOP697" s="422"/>
      <c r="LOQ697" s="3"/>
      <c r="LOR697" s="422"/>
      <c r="LOS697" s="3"/>
      <c r="LOT697" s="422"/>
      <c r="LOU697" s="3"/>
      <c r="LOV697" s="422"/>
      <c r="LOW697" s="3"/>
      <c r="LOX697" s="422"/>
      <c r="LOY697" s="3"/>
      <c r="LOZ697" s="422"/>
      <c r="LPA697" s="3"/>
      <c r="LPB697" s="422"/>
      <c r="LPC697" s="3"/>
      <c r="LPD697" s="422"/>
      <c r="LPE697" s="3"/>
      <c r="LPF697" s="422"/>
      <c r="LPG697" s="3"/>
      <c r="LPH697" s="422"/>
      <c r="LPI697" s="3"/>
      <c r="LPJ697" s="422"/>
      <c r="LPK697" s="3"/>
      <c r="LPL697" s="422"/>
      <c r="LPM697" s="3"/>
      <c r="LPN697" s="422"/>
      <c r="LPO697" s="3"/>
      <c r="LPP697" s="422"/>
      <c r="LPQ697" s="3"/>
      <c r="LPR697" s="422"/>
      <c r="LPS697" s="3"/>
      <c r="LPT697" s="422"/>
      <c r="LPU697" s="3"/>
      <c r="LPV697" s="422"/>
      <c r="LPW697" s="3"/>
      <c r="LPX697" s="422"/>
      <c r="LPY697" s="3"/>
      <c r="LPZ697" s="422"/>
      <c r="LQA697" s="3"/>
      <c r="LQB697" s="422"/>
      <c r="LQC697" s="3"/>
      <c r="LQD697" s="422"/>
      <c r="LQE697" s="3"/>
      <c r="LQF697" s="422"/>
      <c r="LQG697" s="3"/>
      <c r="LQH697" s="422"/>
      <c r="LQI697" s="3"/>
      <c r="LQJ697" s="422"/>
      <c r="LQK697" s="3"/>
      <c r="LQL697" s="422"/>
      <c r="LQM697" s="3"/>
      <c r="LQN697" s="422"/>
      <c r="LQO697" s="3"/>
      <c r="LQP697" s="422"/>
      <c r="LQQ697" s="3"/>
      <c r="LQR697" s="422"/>
      <c r="LQS697" s="3"/>
      <c r="LQT697" s="422"/>
      <c r="LQU697" s="3"/>
      <c r="LQV697" s="422"/>
      <c r="LQW697" s="3"/>
      <c r="LQX697" s="422"/>
      <c r="LQY697" s="3"/>
      <c r="LQZ697" s="422"/>
      <c r="LRA697" s="3"/>
      <c r="LRB697" s="422"/>
      <c r="LRC697" s="3"/>
      <c r="LRD697" s="422"/>
      <c r="LRE697" s="3"/>
      <c r="LRF697" s="422"/>
      <c r="LRG697" s="3"/>
      <c r="LRH697" s="422"/>
      <c r="LRI697" s="3"/>
      <c r="LRJ697" s="422"/>
      <c r="LRK697" s="3"/>
      <c r="LRL697" s="422"/>
      <c r="LRM697" s="3"/>
      <c r="LRN697" s="422"/>
      <c r="LRO697" s="3"/>
      <c r="LRP697" s="422"/>
      <c r="LRQ697" s="3"/>
      <c r="LRR697" s="422"/>
      <c r="LRS697" s="3"/>
      <c r="LRT697" s="422"/>
      <c r="LRU697" s="3"/>
      <c r="LRV697" s="422"/>
      <c r="LRW697" s="3"/>
      <c r="LRX697" s="422"/>
      <c r="LRY697" s="3"/>
      <c r="LRZ697" s="422"/>
      <c r="LSA697" s="3"/>
      <c r="LSB697" s="422"/>
      <c r="LSC697" s="3"/>
      <c r="LSD697" s="422"/>
      <c r="LSE697" s="3"/>
      <c r="LSF697" s="422"/>
      <c r="LSG697" s="3"/>
      <c r="LSH697" s="422"/>
      <c r="LSI697" s="3"/>
      <c r="LSJ697" s="422"/>
      <c r="LSK697" s="3"/>
      <c r="LSL697" s="422"/>
      <c r="LSM697" s="3"/>
      <c r="LSN697" s="422"/>
      <c r="LSO697" s="3"/>
      <c r="LSP697" s="422"/>
      <c r="LSQ697" s="3"/>
      <c r="LSR697" s="422"/>
      <c r="LSS697" s="3"/>
      <c r="LST697" s="422"/>
      <c r="LSU697" s="3"/>
      <c r="LSV697" s="422"/>
      <c r="LSW697" s="3"/>
      <c r="LSX697" s="422"/>
      <c r="LSY697" s="3"/>
      <c r="LSZ697" s="422"/>
      <c r="LTA697" s="3"/>
      <c r="LTB697" s="422"/>
      <c r="LTC697" s="3"/>
      <c r="LTD697" s="422"/>
      <c r="LTE697" s="3"/>
      <c r="LTF697" s="422"/>
      <c r="LTG697" s="3"/>
      <c r="LTH697" s="422"/>
      <c r="LTI697" s="3"/>
      <c r="LTJ697" s="422"/>
      <c r="LTK697" s="3"/>
      <c r="LTL697" s="422"/>
      <c r="LTM697" s="3"/>
      <c r="LTN697" s="422"/>
      <c r="LTO697" s="3"/>
      <c r="LTP697" s="422"/>
      <c r="LTQ697" s="3"/>
      <c r="LTR697" s="422"/>
      <c r="LTS697" s="3"/>
      <c r="LTT697" s="422"/>
      <c r="LTU697" s="3"/>
      <c r="LTV697" s="422"/>
      <c r="LTW697" s="3"/>
      <c r="LTX697" s="422"/>
      <c r="LTY697" s="3"/>
      <c r="LTZ697" s="422"/>
      <c r="LUA697" s="3"/>
      <c r="LUB697" s="422"/>
      <c r="LUC697" s="3"/>
      <c r="LUD697" s="422"/>
      <c r="LUE697" s="3"/>
      <c r="LUF697" s="422"/>
      <c r="LUG697" s="3"/>
      <c r="LUH697" s="422"/>
      <c r="LUI697" s="3"/>
      <c r="LUJ697" s="422"/>
      <c r="LUK697" s="3"/>
      <c r="LUL697" s="422"/>
      <c r="LUM697" s="3"/>
      <c r="LUN697" s="422"/>
      <c r="LUO697" s="3"/>
      <c r="LUP697" s="422"/>
      <c r="LUQ697" s="3"/>
      <c r="LUR697" s="422"/>
      <c r="LUS697" s="3"/>
      <c r="LUT697" s="422"/>
      <c r="LUU697" s="3"/>
      <c r="LUV697" s="422"/>
      <c r="LUW697" s="3"/>
      <c r="LUX697" s="422"/>
      <c r="LUY697" s="3"/>
      <c r="LUZ697" s="422"/>
      <c r="LVA697" s="3"/>
      <c r="LVB697" s="422"/>
      <c r="LVC697" s="3"/>
      <c r="LVD697" s="422"/>
      <c r="LVE697" s="3"/>
      <c r="LVF697" s="422"/>
      <c r="LVG697" s="3"/>
      <c r="LVH697" s="422"/>
      <c r="LVI697" s="3"/>
      <c r="LVJ697" s="422"/>
      <c r="LVK697" s="3"/>
      <c r="LVL697" s="422"/>
      <c r="LVM697" s="3"/>
      <c r="LVN697" s="422"/>
      <c r="LVO697" s="3"/>
      <c r="LVP697" s="422"/>
      <c r="LVQ697" s="3"/>
      <c r="LVR697" s="422"/>
      <c r="LVS697" s="3"/>
      <c r="LVT697" s="422"/>
      <c r="LVU697" s="3"/>
      <c r="LVV697" s="422"/>
      <c r="LVW697" s="3"/>
      <c r="LVX697" s="422"/>
      <c r="LVY697" s="3"/>
      <c r="LVZ697" s="422"/>
      <c r="LWA697" s="3"/>
      <c r="LWB697" s="422"/>
      <c r="LWC697" s="3"/>
      <c r="LWD697" s="422"/>
      <c r="LWE697" s="3"/>
      <c r="LWF697" s="422"/>
      <c r="LWG697" s="3"/>
      <c r="LWH697" s="422"/>
      <c r="LWI697" s="3"/>
      <c r="LWJ697" s="422"/>
      <c r="LWK697" s="3"/>
      <c r="LWL697" s="422"/>
      <c r="LWM697" s="3"/>
      <c r="LWN697" s="422"/>
      <c r="LWO697" s="3"/>
      <c r="LWP697" s="422"/>
      <c r="LWQ697" s="3"/>
      <c r="LWR697" s="422"/>
      <c r="LWS697" s="3"/>
      <c r="LWT697" s="422"/>
      <c r="LWU697" s="3"/>
      <c r="LWV697" s="422"/>
      <c r="LWW697" s="3"/>
      <c r="LWX697" s="422"/>
      <c r="LWY697" s="3"/>
      <c r="LWZ697" s="422"/>
      <c r="LXA697" s="3"/>
      <c r="LXB697" s="422"/>
      <c r="LXC697" s="3"/>
      <c r="LXD697" s="422"/>
      <c r="LXE697" s="3"/>
      <c r="LXF697" s="422"/>
      <c r="LXG697" s="3"/>
      <c r="LXH697" s="422"/>
      <c r="LXI697" s="3"/>
      <c r="LXJ697" s="422"/>
      <c r="LXK697" s="3"/>
      <c r="LXL697" s="422"/>
      <c r="LXM697" s="3"/>
      <c r="LXN697" s="422"/>
      <c r="LXO697" s="3"/>
      <c r="LXP697" s="422"/>
      <c r="LXQ697" s="3"/>
      <c r="LXR697" s="422"/>
      <c r="LXS697" s="3"/>
      <c r="LXT697" s="422"/>
      <c r="LXU697" s="3"/>
      <c r="LXV697" s="422"/>
      <c r="LXW697" s="3"/>
      <c r="LXX697" s="422"/>
      <c r="LXY697" s="3"/>
      <c r="LXZ697" s="422"/>
      <c r="LYA697" s="3"/>
      <c r="LYB697" s="422"/>
      <c r="LYC697" s="3"/>
      <c r="LYD697" s="422"/>
      <c r="LYE697" s="3"/>
      <c r="LYF697" s="422"/>
      <c r="LYG697" s="3"/>
      <c r="LYH697" s="422"/>
      <c r="LYI697" s="3"/>
      <c r="LYJ697" s="422"/>
      <c r="LYK697" s="3"/>
      <c r="LYL697" s="422"/>
      <c r="LYM697" s="3"/>
      <c r="LYN697" s="422"/>
      <c r="LYO697" s="3"/>
      <c r="LYP697" s="422"/>
      <c r="LYQ697" s="3"/>
      <c r="LYR697" s="422"/>
      <c r="LYS697" s="3"/>
      <c r="LYT697" s="422"/>
      <c r="LYU697" s="3"/>
      <c r="LYV697" s="422"/>
      <c r="LYW697" s="3"/>
      <c r="LYX697" s="422"/>
      <c r="LYY697" s="3"/>
      <c r="LYZ697" s="422"/>
      <c r="LZA697" s="3"/>
      <c r="LZB697" s="422"/>
      <c r="LZC697" s="3"/>
      <c r="LZD697" s="422"/>
      <c r="LZE697" s="3"/>
      <c r="LZF697" s="422"/>
      <c r="LZG697" s="3"/>
      <c r="LZH697" s="422"/>
      <c r="LZI697" s="3"/>
      <c r="LZJ697" s="422"/>
      <c r="LZK697" s="3"/>
      <c r="LZL697" s="422"/>
      <c r="LZM697" s="3"/>
      <c r="LZN697" s="422"/>
      <c r="LZO697" s="3"/>
      <c r="LZP697" s="422"/>
      <c r="LZQ697" s="3"/>
      <c r="LZR697" s="422"/>
      <c r="LZS697" s="3"/>
      <c r="LZT697" s="422"/>
      <c r="LZU697" s="3"/>
      <c r="LZV697" s="422"/>
      <c r="LZW697" s="3"/>
      <c r="LZX697" s="422"/>
      <c r="LZY697" s="3"/>
      <c r="LZZ697" s="422"/>
      <c r="MAA697" s="3"/>
      <c r="MAB697" s="422"/>
      <c r="MAC697" s="3"/>
      <c r="MAD697" s="422"/>
      <c r="MAE697" s="3"/>
      <c r="MAF697" s="422"/>
      <c r="MAG697" s="3"/>
      <c r="MAH697" s="422"/>
      <c r="MAI697" s="3"/>
      <c r="MAJ697" s="422"/>
      <c r="MAK697" s="3"/>
      <c r="MAL697" s="422"/>
      <c r="MAM697" s="3"/>
      <c r="MAN697" s="422"/>
      <c r="MAO697" s="3"/>
      <c r="MAP697" s="422"/>
      <c r="MAQ697" s="3"/>
      <c r="MAR697" s="422"/>
      <c r="MAS697" s="3"/>
      <c r="MAT697" s="422"/>
      <c r="MAU697" s="3"/>
      <c r="MAV697" s="422"/>
      <c r="MAW697" s="3"/>
      <c r="MAX697" s="422"/>
      <c r="MAY697" s="3"/>
      <c r="MAZ697" s="422"/>
      <c r="MBA697" s="3"/>
      <c r="MBB697" s="422"/>
      <c r="MBC697" s="3"/>
      <c r="MBD697" s="422"/>
      <c r="MBE697" s="3"/>
      <c r="MBF697" s="422"/>
      <c r="MBG697" s="3"/>
      <c r="MBH697" s="422"/>
      <c r="MBI697" s="3"/>
      <c r="MBJ697" s="422"/>
      <c r="MBK697" s="3"/>
      <c r="MBL697" s="422"/>
      <c r="MBM697" s="3"/>
      <c r="MBN697" s="422"/>
      <c r="MBO697" s="3"/>
      <c r="MBP697" s="422"/>
      <c r="MBQ697" s="3"/>
      <c r="MBR697" s="422"/>
      <c r="MBS697" s="3"/>
      <c r="MBT697" s="422"/>
      <c r="MBU697" s="3"/>
      <c r="MBV697" s="422"/>
      <c r="MBW697" s="3"/>
      <c r="MBX697" s="422"/>
      <c r="MBY697" s="3"/>
      <c r="MBZ697" s="422"/>
      <c r="MCA697" s="3"/>
      <c r="MCB697" s="422"/>
      <c r="MCC697" s="3"/>
      <c r="MCD697" s="422"/>
      <c r="MCE697" s="3"/>
      <c r="MCF697" s="422"/>
      <c r="MCG697" s="3"/>
      <c r="MCH697" s="422"/>
      <c r="MCI697" s="3"/>
      <c r="MCJ697" s="422"/>
      <c r="MCK697" s="3"/>
      <c r="MCL697" s="422"/>
      <c r="MCM697" s="3"/>
      <c r="MCN697" s="422"/>
      <c r="MCO697" s="3"/>
      <c r="MCP697" s="422"/>
      <c r="MCQ697" s="3"/>
      <c r="MCR697" s="422"/>
      <c r="MCS697" s="3"/>
      <c r="MCT697" s="422"/>
      <c r="MCU697" s="3"/>
      <c r="MCV697" s="422"/>
      <c r="MCW697" s="3"/>
      <c r="MCX697" s="422"/>
      <c r="MCY697" s="3"/>
      <c r="MCZ697" s="422"/>
      <c r="MDA697" s="3"/>
      <c r="MDB697" s="422"/>
      <c r="MDC697" s="3"/>
      <c r="MDD697" s="422"/>
      <c r="MDE697" s="3"/>
      <c r="MDF697" s="422"/>
      <c r="MDG697" s="3"/>
      <c r="MDH697" s="422"/>
      <c r="MDI697" s="3"/>
      <c r="MDJ697" s="422"/>
      <c r="MDK697" s="3"/>
      <c r="MDL697" s="422"/>
      <c r="MDM697" s="3"/>
      <c r="MDN697" s="422"/>
      <c r="MDO697" s="3"/>
      <c r="MDP697" s="422"/>
      <c r="MDQ697" s="3"/>
      <c r="MDR697" s="422"/>
      <c r="MDS697" s="3"/>
      <c r="MDT697" s="422"/>
      <c r="MDU697" s="3"/>
      <c r="MDV697" s="422"/>
      <c r="MDW697" s="3"/>
      <c r="MDX697" s="422"/>
      <c r="MDY697" s="3"/>
      <c r="MDZ697" s="422"/>
      <c r="MEA697" s="3"/>
      <c r="MEB697" s="422"/>
      <c r="MEC697" s="3"/>
      <c r="MED697" s="422"/>
      <c r="MEE697" s="3"/>
      <c r="MEF697" s="422"/>
      <c r="MEG697" s="3"/>
      <c r="MEH697" s="422"/>
      <c r="MEI697" s="3"/>
      <c r="MEJ697" s="422"/>
      <c r="MEK697" s="3"/>
      <c r="MEL697" s="422"/>
      <c r="MEM697" s="3"/>
      <c r="MEN697" s="422"/>
      <c r="MEO697" s="3"/>
      <c r="MEP697" s="422"/>
      <c r="MEQ697" s="3"/>
      <c r="MER697" s="422"/>
      <c r="MES697" s="3"/>
      <c r="MET697" s="422"/>
      <c r="MEU697" s="3"/>
      <c r="MEV697" s="422"/>
      <c r="MEW697" s="3"/>
      <c r="MEX697" s="422"/>
      <c r="MEY697" s="3"/>
      <c r="MEZ697" s="422"/>
      <c r="MFA697" s="3"/>
      <c r="MFB697" s="422"/>
      <c r="MFC697" s="3"/>
      <c r="MFD697" s="422"/>
      <c r="MFE697" s="3"/>
      <c r="MFF697" s="422"/>
      <c r="MFG697" s="3"/>
      <c r="MFH697" s="422"/>
      <c r="MFI697" s="3"/>
      <c r="MFJ697" s="422"/>
      <c r="MFK697" s="3"/>
      <c r="MFL697" s="422"/>
      <c r="MFM697" s="3"/>
      <c r="MFN697" s="422"/>
      <c r="MFO697" s="3"/>
      <c r="MFP697" s="422"/>
      <c r="MFQ697" s="3"/>
      <c r="MFR697" s="422"/>
      <c r="MFS697" s="3"/>
      <c r="MFT697" s="422"/>
      <c r="MFU697" s="3"/>
      <c r="MFV697" s="422"/>
      <c r="MFW697" s="3"/>
      <c r="MFX697" s="422"/>
      <c r="MFY697" s="3"/>
      <c r="MFZ697" s="422"/>
      <c r="MGA697" s="3"/>
      <c r="MGB697" s="422"/>
      <c r="MGC697" s="3"/>
      <c r="MGD697" s="422"/>
      <c r="MGE697" s="3"/>
      <c r="MGF697" s="422"/>
      <c r="MGG697" s="3"/>
      <c r="MGH697" s="422"/>
      <c r="MGI697" s="3"/>
      <c r="MGJ697" s="422"/>
      <c r="MGK697" s="3"/>
      <c r="MGL697" s="422"/>
      <c r="MGM697" s="3"/>
      <c r="MGN697" s="422"/>
      <c r="MGO697" s="3"/>
      <c r="MGP697" s="422"/>
      <c r="MGQ697" s="3"/>
      <c r="MGR697" s="422"/>
      <c r="MGS697" s="3"/>
      <c r="MGT697" s="422"/>
      <c r="MGU697" s="3"/>
      <c r="MGV697" s="422"/>
      <c r="MGW697" s="3"/>
      <c r="MGX697" s="422"/>
      <c r="MGY697" s="3"/>
      <c r="MGZ697" s="422"/>
      <c r="MHA697" s="3"/>
      <c r="MHB697" s="422"/>
      <c r="MHC697" s="3"/>
      <c r="MHD697" s="422"/>
      <c r="MHE697" s="3"/>
      <c r="MHF697" s="422"/>
      <c r="MHG697" s="3"/>
      <c r="MHH697" s="422"/>
      <c r="MHI697" s="3"/>
      <c r="MHJ697" s="422"/>
      <c r="MHK697" s="3"/>
      <c r="MHL697" s="422"/>
      <c r="MHM697" s="3"/>
      <c r="MHN697" s="422"/>
      <c r="MHO697" s="3"/>
      <c r="MHP697" s="422"/>
      <c r="MHQ697" s="3"/>
      <c r="MHR697" s="422"/>
      <c r="MHS697" s="3"/>
      <c r="MHT697" s="422"/>
      <c r="MHU697" s="3"/>
      <c r="MHV697" s="422"/>
      <c r="MHW697" s="3"/>
      <c r="MHX697" s="422"/>
      <c r="MHY697" s="3"/>
      <c r="MHZ697" s="422"/>
      <c r="MIA697" s="3"/>
      <c r="MIB697" s="422"/>
      <c r="MIC697" s="3"/>
      <c r="MID697" s="422"/>
      <c r="MIE697" s="3"/>
      <c r="MIF697" s="422"/>
      <c r="MIG697" s="3"/>
      <c r="MIH697" s="422"/>
      <c r="MII697" s="3"/>
      <c r="MIJ697" s="422"/>
      <c r="MIK697" s="3"/>
      <c r="MIL697" s="422"/>
      <c r="MIM697" s="3"/>
      <c r="MIN697" s="422"/>
      <c r="MIO697" s="3"/>
      <c r="MIP697" s="422"/>
      <c r="MIQ697" s="3"/>
      <c r="MIR697" s="422"/>
      <c r="MIS697" s="3"/>
      <c r="MIT697" s="422"/>
      <c r="MIU697" s="3"/>
      <c r="MIV697" s="422"/>
      <c r="MIW697" s="3"/>
      <c r="MIX697" s="422"/>
      <c r="MIY697" s="3"/>
      <c r="MIZ697" s="422"/>
      <c r="MJA697" s="3"/>
      <c r="MJB697" s="422"/>
      <c r="MJC697" s="3"/>
      <c r="MJD697" s="422"/>
      <c r="MJE697" s="3"/>
      <c r="MJF697" s="422"/>
      <c r="MJG697" s="3"/>
      <c r="MJH697" s="422"/>
      <c r="MJI697" s="3"/>
      <c r="MJJ697" s="422"/>
      <c r="MJK697" s="3"/>
      <c r="MJL697" s="422"/>
      <c r="MJM697" s="3"/>
      <c r="MJN697" s="422"/>
      <c r="MJO697" s="3"/>
      <c r="MJP697" s="422"/>
      <c r="MJQ697" s="3"/>
      <c r="MJR697" s="422"/>
      <c r="MJS697" s="3"/>
      <c r="MJT697" s="422"/>
      <c r="MJU697" s="3"/>
      <c r="MJV697" s="422"/>
      <c r="MJW697" s="3"/>
      <c r="MJX697" s="422"/>
      <c r="MJY697" s="3"/>
      <c r="MJZ697" s="422"/>
      <c r="MKA697" s="3"/>
      <c r="MKB697" s="422"/>
      <c r="MKC697" s="3"/>
      <c r="MKD697" s="422"/>
      <c r="MKE697" s="3"/>
      <c r="MKF697" s="422"/>
      <c r="MKG697" s="3"/>
      <c r="MKH697" s="422"/>
      <c r="MKI697" s="3"/>
      <c r="MKJ697" s="422"/>
      <c r="MKK697" s="3"/>
      <c r="MKL697" s="422"/>
      <c r="MKM697" s="3"/>
      <c r="MKN697" s="422"/>
      <c r="MKO697" s="3"/>
      <c r="MKP697" s="422"/>
      <c r="MKQ697" s="3"/>
      <c r="MKR697" s="422"/>
      <c r="MKS697" s="3"/>
      <c r="MKT697" s="422"/>
      <c r="MKU697" s="3"/>
      <c r="MKV697" s="422"/>
      <c r="MKW697" s="3"/>
      <c r="MKX697" s="422"/>
      <c r="MKY697" s="3"/>
      <c r="MKZ697" s="422"/>
      <c r="MLA697" s="3"/>
      <c r="MLB697" s="422"/>
      <c r="MLC697" s="3"/>
      <c r="MLD697" s="422"/>
      <c r="MLE697" s="3"/>
      <c r="MLF697" s="422"/>
      <c r="MLG697" s="3"/>
      <c r="MLH697" s="422"/>
      <c r="MLI697" s="3"/>
      <c r="MLJ697" s="422"/>
      <c r="MLK697" s="3"/>
      <c r="MLL697" s="422"/>
      <c r="MLM697" s="3"/>
      <c r="MLN697" s="422"/>
      <c r="MLO697" s="3"/>
      <c r="MLP697" s="422"/>
      <c r="MLQ697" s="3"/>
      <c r="MLR697" s="422"/>
      <c r="MLS697" s="3"/>
      <c r="MLT697" s="422"/>
      <c r="MLU697" s="3"/>
      <c r="MLV697" s="422"/>
      <c r="MLW697" s="3"/>
      <c r="MLX697" s="422"/>
      <c r="MLY697" s="3"/>
      <c r="MLZ697" s="422"/>
      <c r="MMA697" s="3"/>
      <c r="MMB697" s="422"/>
      <c r="MMC697" s="3"/>
      <c r="MMD697" s="422"/>
      <c r="MME697" s="3"/>
      <c r="MMF697" s="422"/>
      <c r="MMG697" s="3"/>
      <c r="MMH697" s="422"/>
      <c r="MMI697" s="3"/>
      <c r="MMJ697" s="422"/>
      <c r="MMK697" s="3"/>
      <c r="MML697" s="422"/>
      <c r="MMM697" s="3"/>
      <c r="MMN697" s="422"/>
      <c r="MMO697" s="3"/>
      <c r="MMP697" s="422"/>
      <c r="MMQ697" s="3"/>
      <c r="MMR697" s="422"/>
      <c r="MMS697" s="3"/>
      <c r="MMT697" s="422"/>
      <c r="MMU697" s="3"/>
      <c r="MMV697" s="422"/>
      <c r="MMW697" s="3"/>
      <c r="MMX697" s="422"/>
      <c r="MMY697" s="3"/>
      <c r="MMZ697" s="422"/>
      <c r="MNA697" s="3"/>
      <c r="MNB697" s="422"/>
      <c r="MNC697" s="3"/>
      <c r="MND697" s="422"/>
      <c r="MNE697" s="3"/>
      <c r="MNF697" s="422"/>
      <c r="MNG697" s="3"/>
      <c r="MNH697" s="422"/>
      <c r="MNI697" s="3"/>
      <c r="MNJ697" s="422"/>
      <c r="MNK697" s="3"/>
      <c r="MNL697" s="422"/>
      <c r="MNM697" s="3"/>
      <c r="MNN697" s="422"/>
      <c r="MNO697" s="3"/>
      <c r="MNP697" s="422"/>
      <c r="MNQ697" s="3"/>
      <c r="MNR697" s="422"/>
      <c r="MNS697" s="3"/>
      <c r="MNT697" s="422"/>
      <c r="MNU697" s="3"/>
      <c r="MNV697" s="422"/>
      <c r="MNW697" s="3"/>
      <c r="MNX697" s="422"/>
      <c r="MNY697" s="3"/>
      <c r="MNZ697" s="422"/>
      <c r="MOA697" s="3"/>
      <c r="MOB697" s="422"/>
      <c r="MOC697" s="3"/>
      <c r="MOD697" s="422"/>
      <c r="MOE697" s="3"/>
      <c r="MOF697" s="422"/>
      <c r="MOG697" s="3"/>
      <c r="MOH697" s="422"/>
      <c r="MOI697" s="3"/>
      <c r="MOJ697" s="422"/>
      <c r="MOK697" s="3"/>
      <c r="MOL697" s="422"/>
      <c r="MOM697" s="3"/>
      <c r="MON697" s="422"/>
      <c r="MOO697" s="3"/>
      <c r="MOP697" s="422"/>
      <c r="MOQ697" s="3"/>
      <c r="MOR697" s="422"/>
      <c r="MOS697" s="3"/>
      <c r="MOT697" s="422"/>
      <c r="MOU697" s="3"/>
      <c r="MOV697" s="422"/>
      <c r="MOW697" s="3"/>
      <c r="MOX697" s="422"/>
      <c r="MOY697" s="3"/>
      <c r="MOZ697" s="422"/>
      <c r="MPA697" s="3"/>
      <c r="MPB697" s="422"/>
      <c r="MPC697" s="3"/>
      <c r="MPD697" s="422"/>
      <c r="MPE697" s="3"/>
      <c r="MPF697" s="422"/>
      <c r="MPG697" s="3"/>
      <c r="MPH697" s="422"/>
      <c r="MPI697" s="3"/>
      <c r="MPJ697" s="422"/>
      <c r="MPK697" s="3"/>
      <c r="MPL697" s="422"/>
      <c r="MPM697" s="3"/>
      <c r="MPN697" s="422"/>
      <c r="MPO697" s="3"/>
      <c r="MPP697" s="422"/>
      <c r="MPQ697" s="3"/>
      <c r="MPR697" s="422"/>
      <c r="MPS697" s="3"/>
      <c r="MPT697" s="422"/>
      <c r="MPU697" s="3"/>
      <c r="MPV697" s="422"/>
      <c r="MPW697" s="3"/>
      <c r="MPX697" s="422"/>
      <c r="MPY697" s="3"/>
      <c r="MPZ697" s="422"/>
      <c r="MQA697" s="3"/>
      <c r="MQB697" s="422"/>
      <c r="MQC697" s="3"/>
      <c r="MQD697" s="422"/>
      <c r="MQE697" s="3"/>
      <c r="MQF697" s="422"/>
      <c r="MQG697" s="3"/>
      <c r="MQH697" s="422"/>
      <c r="MQI697" s="3"/>
      <c r="MQJ697" s="422"/>
      <c r="MQK697" s="3"/>
      <c r="MQL697" s="422"/>
      <c r="MQM697" s="3"/>
      <c r="MQN697" s="422"/>
      <c r="MQO697" s="3"/>
      <c r="MQP697" s="422"/>
      <c r="MQQ697" s="3"/>
      <c r="MQR697" s="422"/>
      <c r="MQS697" s="3"/>
      <c r="MQT697" s="422"/>
      <c r="MQU697" s="3"/>
      <c r="MQV697" s="422"/>
      <c r="MQW697" s="3"/>
      <c r="MQX697" s="422"/>
      <c r="MQY697" s="3"/>
      <c r="MQZ697" s="422"/>
      <c r="MRA697" s="3"/>
      <c r="MRB697" s="422"/>
      <c r="MRC697" s="3"/>
      <c r="MRD697" s="422"/>
      <c r="MRE697" s="3"/>
      <c r="MRF697" s="422"/>
      <c r="MRG697" s="3"/>
      <c r="MRH697" s="422"/>
      <c r="MRI697" s="3"/>
      <c r="MRJ697" s="422"/>
      <c r="MRK697" s="3"/>
      <c r="MRL697" s="422"/>
      <c r="MRM697" s="3"/>
      <c r="MRN697" s="422"/>
      <c r="MRO697" s="3"/>
      <c r="MRP697" s="422"/>
      <c r="MRQ697" s="3"/>
      <c r="MRR697" s="422"/>
      <c r="MRS697" s="3"/>
      <c r="MRT697" s="422"/>
      <c r="MRU697" s="3"/>
      <c r="MRV697" s="422"/>
      <c r="MRW697" s="3"/>
      <c r="MRX697" s="422"/>
      <c r="MRY697" s="3"/>
      <c r="MRZ697" s="422"/>
      <c r="MSA697" s="3"/>
      <c r="MSB697" s="422"/>
      <c r="MSC697" s="3"/>
      <c r="MSD697" s="422"/>
      <c r="MSE697" s="3"/>
      <c r="MSF697" s="422"/>
      <c r="MSG697" s="3"/>
      <c r="MSH697" s="422"/>
      <c r="MSI697" s="3"/>
      <c r="MSJ697" s="422"/>
      <c r="MSK697" s="3"/>
      <c r="MSL697" s="422"/>
      <c r="MSM697" s="3"/>
      <c r="MSN697" s="422"/>
      <c r="MSO697" s="3"/>
      <c r="MSP697" s="422"/>
      <c r="MSQ697" s="3"/>
      <c r="MSR697" s="422"/>
      <c r="MSS697" s="3"/>
      <c r="MST697" s="422"/>
      <c r="MSU697" s="3"/>
      <c r="MSV697" s="422"/>
      <c r="MSW697" s="3"/>
      <c r="MSX697" s="422"/>
      <c r="MSY697" s="3"/>
      <c r="MSZ697" s="422"/>
      <c r="MTA697" s="3"/>
      <c r="MTB697" s="422"/>
      <c r="MTC697" s="3"/>
      <c r="MTD697" s="422"/>
      <c r="MTE697" s="3"/>
      <c r="MTF697" s="422"/>
      <c r="MTG697" s="3"/>
      <c r="MTH697" s="422"/>
      <c r="MTI697" s="3"/>
      <c r="MTJ697" s="422"/>
      <c r="MTK697" s="3"/>
      <c r="MTL697" s="422"/>
      <c r="MTM697" s="3"/>
      <c r="MTN697" s="422"/>
      <c r="MTO697" s="3"/>
      <c r="MTP697" s="422"/>
      <c r="MTQ697" s="3"/>
      <c r="MTR697" s="422"/>
      <c r="MTS697" s="3"/>
      <c r="MTT697" s="422"/>
      <c r="MTU697" s="3"/>
      <c r="MTV697" s="422"/>
      <c r="MTW697" s="3"/>
      <c r="MTX697" s="422"/>
      <c r="MTY697" s="3"/>
      <c r="MTZ697" s="422"/>
      <c r="MUA697" s="3"/>
      <c r="MUB697" s="422"/>
      <c r="MUC697" s="3"/>
      <c r="MUD697" s="422"/>
      <c r="MUE697" s="3"/>
      <c r="MUF697" s="422"/>
      <c r="MUG697" s="3"/>
      <c r="MUH697" s="422"/>
      <c r="MUI697" s="3"/>
      <c r="MUJ697" s="422"/>
      <c r="MUK697" s="3"/>
      <c r="MUL697" s="422"/>
      <c r="MUM697" s="3"/>
      <c r="MUN697" s="422"/>
      <c r="MUO697" s="3"/>
      <c r="MUP697" s="422"/>
      <c r="MUQ697" s="3"/>
      <c r="MUR697" s="422"/>
      <c r="MUS697" s="3"/>
      <c r="MUT697" s="422"/>
      <c r="MUU697" s="3"/>
      <c r="MUV697" s="422"/>
      <c r="MUW697" s="3"/>
      <c r="MUX697" s="422"/>
      <c r="MUY697" s="3"/>
      <c r="MUZ697" s="422"/>
      <c r="MVA697" s="3"/>
      <c r="MVB697" s="422"/>
      <c r="MVC697" s="3"/>
      <c r="MVD697" s="422"/>
      <c r="MVE697" s="3"/>
      <c r="MVF697" s="422"/>
      <c r="MVG697" s="3"/>
      <c r="MVH697" s="422"/>
      <c r="MVI697" s="3"/>
      <c r="MVJ697" s="422"/>
      <c r="MVK697" s="3"/>
      <c r="MVL697" s="422"/>
      <c r="MVM697" s="3"/>
      <c r="MVN697" s="422"/>
      <c r="MVO697" s="3"/>
      <c r="MVP697" s="422"/>
      <c r="MVQ697" s="3"/>
      <c r="MVR697" s="422"/>
      <c r="MVS697" s="3"/>
      <c r="MVT697" s="422"/>
      <c r="MVU697" s="3"/>
      <c r="MVV697" s="422"/>
      <c r="MVW697" s="3"/>
      <c r="MVX697" s="422"/>
      <c r="MVY697" s="3"/>
      <c r="MVZ697" s="422"/>
      <c r="MWA697" s="3"/>
      <c r="MWB697" s="422"/>
      <c r="MWC697" s="3"/>
      <c r="MWD697" s="422"/>
      <c r="MWE697" s="3"/>
      <c r="MWF697" s="422"/>
      <c r="MWG697" s="3"/>
      <c r="MWH697" s="422"/>
      <c r="MWI697" s="3"/>
      <c r="MWJ697" s="422"/>
      <c r="MWK697" s="3"/>
      <c r="MWL697" s="422"/>
      <c r="MWM697" s="3"/>
      <c r="MWN697" s="422"/>
      <c r="MWO697" s="3"/>
      <c r="MWP697" s="422"/>
      <c r="MWQ697" s="3"/>
      <c r="MWR697" s="422"/>
      <c r="MWS697" s="3"/>
      <c r="MWT697" s="422"/>
      <c r="MWU697" s="3"/>
      <c r="MWV697" s="422"/>
      <c r="MWW697" s="3"/>
      <c r="MWX697" s="422"/>
      <c r="MWY697" s="3"/>
      <c r="MWZ697" s="422"/>
      <c r="MXA697" s="3"/>
      <c r="MXB697" s="422"/>
      <c r="MXC697" s="3"/>
      <c r="MXD697" s="422"/>
      <c r="MXE697" s="3"/>
      <c r="MXF697" s="422"/>
      <c r="MXG697" s="3"/>
      <c r="MXH697" s="422"/>
      <c r="MXI697" s="3"/>
      <c r="MXJ697" s="422"/>
      <c r="MXK697" s="3"/>
      <c r="MXL697" s="422"/>
      <c r="MXM697" s="3"/>
      <c r="MXN697" s="422"/>
      <c r="MXO697" s="3"/>
      <c r="MXP697" s="422"/>
      <c r="MXQ697" s="3"/>
      <c r="MXR697" s="422"/>
      <c r="MXS697" s="3"/>
      <c r="MXT697" s="422"/>
      <c r="MXU697" s="3"/>
      <c r="MXV697" s="422"/>
      <c r="MXW697" s="3"/>
      <c r="MXX697" s="422"/>
      <c r="MXY697" s="3"/>
      <c r="MXZ697" s="422"/>
      <c r="MYA697" s="3"/>
      <c r="MYB697" s="422"/>
      <c r="MYC697" s="3"/>
      <c r="MYD697" s="422"/>
      <c r="MYE697" s="3"/>
      <c r="MYF697" s="422"/>
      <c r="MYG697" s="3"/>
      <c r="MYH697" s="422"/>
      <c r="MYI697" s="3"/>
      <c r="MYJ697" s="422"/>
      <c r="MYK697" s="3"/>
      <c r="MYL697" s="422"/>
      <c r="MYM697" s="3"/>
      <c r="MYN697" s="422"/>
      <c r="MYO697" s="3"/>
      <c r="MYP697" s="422"/>
      <c r="MYQ697" s="3"/>
      <c r="MYR697" s="422"/>
      <c r="MYS697" s="3"/>
      <c r="MYT697" s="422"/>
      <c r="MYU697" s="3"/>
      <c r="MYV697" s="422"/>
      <c r="MYW697" s="3"/>
      <c r="MYX697" s="422"/>
      <c r="MYY697" s="3"/>
      <c r="MYZ697" s="422"/>
      <c r="MZA697" s="3"/>
      <c r="MZB697" s="422"/>
      <c r="MZC697" s="3"/>
      <c r="MZD697" s="422"/>
      <c r="MZE697" s="3"/>
      <c r="MZF697" s="422"/>
      <c r="MZG697" s="3"/>
      <c r="MZH697" s="422"/>
      <c r="MZI697" s="3"/>
      <c r="MZJ697" s="422"/>
      <c r="MZK697" s="3"/>
      <c r="MZL697" s="422"/>
      <c r="MZM697" s="3"/>
      <c r="MZN697" s="422"/>
      <c r="MZO697" s="3"/>
      <c r="MZP697" s="422"/>
      <c r="MZQ697" s="3"/>
      <c r="MZR697" s="422"/>
      <c r="MZS697" s="3"/>
      <c r="MZT697" s="422"/>
      <c r="MZU697" s="3"/>
      <c r="MZV697" s="422"/>
      <c r="MZW697" s="3"/>
      <c r="MZX697" s="422"/>
      <c r="MZY697" s="3"/>
      <c r="MZZ697" s="422"/>
      <c r="NAA697" s="3"/>
      <c r="NAB697" s="422"/>
      <c r="NAC697" s="3"/>
      <c r="NAD697" s="422"/>
      <c r="NAE697" s="3"/>
      <c r="NAF697" s="422"/>
      <c r="NAG697" s="3"/>
      <c r="NAH697" s="422"/>
      <c r="NAI697" s="3"/>
      <c r="NAJ697" s="422"/>
      <c r="NAK697" s="3"/>
      <c r="NAL697" s="422"/>
      <c r="NAM697" s="3"/>
      <c r="NAN697" s="422"/>
      <c r="NAO697" s="3"/>
      <c r="NAP697" s="422"/>
      <c r="NAQ697" s="3"/>
      <c r="NAR697" s="422"/>
      <c r="NAS697" s="3"/>
      <c r="NAT697" s="422"/>
      <c r="NAU697" s="3"/>
      <c r="NAV697" s="422"/>
      <c r="NAW697" s="3"/>
      <c r="NAX697" s="422"/>
      <c r="NAY697" s="3"/>
      <c r="NAZ697" s="422"/>
      <c r="NBA697" s="3"/>
      <c r="NBB697" s="422"/>
      <c r="NBC697" s="3"/>
      <c r="NBD697" s="422"/>
      <c r="NBE697" s="3"/>
      <c r="NBF697" s="422"/>
      <c r="NBG697" s="3"/>
      <c r="NBH697" s="422"/>
      <c r="NBI697" s="3"/>
      <c r="NBJ697" s="422"/>
      <c r="NBK697" s="3"/>
      <c r="NBL697" s="422"/>
      <c r="NBM697" s="3"/>
      <c r="NBN697" s="422"/>
      <c r="NBO697" s="3"/>
      <c r="NBP697" s="422"/>
      <c r="NBQ697" s="3"/>
      <c r="NBR697" s="422"/>
      <c r="NBS697" s="3"/>
      <c r="NBT697" s="422"/>
      <c r="NBU697" s="3"/>
      <c r="NBV697" s="422"/>
      <c r="NBW697" s="3"/>
      <c r="NBX697" s="422"/>
      <c r="NBY697" s="3"/>
      <c r="NBZ697" s="422"/>
      <c r="NCA697" s="3"/>
      <c r="NCB697" s="422"/>
      <c r="NCC697" s="3"/>
      <c r="NCD697" s="422"/>
      <c r="NCE697" s="3"/>
      <c r="NCF697" s="422"/>
      <c r="NCG697" s="3"/>
      <c r="NCH697" s="422"/>
      <c r="NCI697" s="3"/>
      <c r="NCJ697" s="422"/>
      <c r="NCK697" s="3"/>
      <c r="NCL697" s="422"/>
      <c r="NCM697" s="3"/>
      <c r="NCN697" s="422"/>
      <c r="NCO697" s="3"/>
      <c r="NCP697" s="422"/>
      <c r="NCQ697" s="3"/>
      <c r="NCR697" s="422"/>
      <c r="NCS697" s="3"/>
      <c r="NCT697" s="422"/>
      <c r="NCU697" s="3"/>
      <c r="NCV697" s="422"/>
      <c r="NCW697" s="3"/>
      <c r="NCX697" s="422"/>
      <c r="NCY697" s="3"/>
      <c r="NCZ697" s="422"/>
      <c r="NDA697" s="3"/>
      <c r="NDB697" s="422"/>
      <c r="NDC697" s="3"/>
      <c r="NDD697" s="422"/>
      <c r="NDE697" s="3"/>
      <c r="NDF697" s="422"/>
      <c r="NDG697" s="3"/>
      <c r="NDH697" s="422"/>
      <c r="NDI697" s="3"/>
      <c r="NDJ697" s="422"/>
      <c r="NDK697" s="3"/>
      <c r="NDL697" s="422"/>
      <c r="NDM697" s="3"/>
      <c r="NDN697" s="422"/>
      <c r="NDO697" s="3"/>
      <c r="NDP697" s="422"/>
      <c r="NDQ697" s="3"/>
      <c r="NDR697" s="422"/>
      <c r="NDS697" s="3"/>
      <c r="NDT697" s="422"/>
      <c r="NDU697" s="3"/>
      <c r="NDV697" s="422"/>
      <c r="NDW697" s="3"/>
      <c r="NDX697" s="422"/>
      <c r="NDY697" s="3"/>
      <c r="NDZ697" s="422"/>
      <c r="NEA697" s="3"/>
      <c r="NEB697" s="422"/>
      <c r="NEC697" s="3"/>
      <c r="NED697" s="422"/>
      <c r="NEE697" s="3"/>
      <c r="NEF697" s="422"/>
      <c r="NEG697" s="3"/>
      <c r="NEH697" s="422"/>
      <c r="NEI697" s="3"/>
      <c r="NEJ697" s="422"/>
      <c r="NEK697" s="3"/>
      <c r="NEL697" s="422"/>
      <c r="NEM697" s="3"/>
      <c r="NEN697" s="422"/>
      <c r="NEO697" s="3"/>
      <c r="NEP697" s="422"/>
      <c r="NEQ697" s="3"/>
      <c r="NER697" s="422"/>
      <c r="NES697" s="3"/>
      <c r="NET697" s="422"/>
      <c r="NEU697" s="3"/>
      <c r="NEV697" s="422"/>
      <c r="NEW697" s="3"/>
      <c r="NEX697" s="422"/>
      <c r="NEY697" s="3"/>
      <c r="NEZ697" s="422"/>
      <c r="NFA697" s="3"/>
      <c r="NFB697" s="422"/>
      <c r="NFC697" s="3"/>
      <c r="NFD697" s="422"/>
      <c r="NFE697" s="3"/>
      <c r="NFF697" s="422"/>
      <c r="NFG697" s="3"/>
      <c r="NFH697" s="422"/>
      <c r="NFI697" s="3"/>
      <c r="NFJ697" s="422"/>
      <c r="NFK697" s="3"/>
      <c r="NFL697" s="422"/>
      <c r="NFM697" s="3"/>
      <c r="NFN697" s="422"/>
      <c r="NFO697" s="3"/>
      <c r="NFP697" s="422"/>
      <c r="NFQ697" s="3"/>
      <c r="NFR697" s="422"/>
      <c r="NFS697" s="3"/>
      <c r="NFT697" s="422"/>
      <c r="NFU697" s="3"/>
      <c r="NFV697" s="422"/>
      <c r="NFW697" s="3"/>
      <c r="NFX697" s="422"/>
      <c r="NFY697" s="3"/>
      <c r="NFZ697" s="422"/>
      <c r="NGA697" s="3"/>
      <c r="NGB697" s="422"/>
      <c r="NGC697" s="3"/>
      <c r="NGD697" s="422"/>
      <c r="NGE697" s="3"/>
      <c r="NGF697" s="422"/>
      <c r="NGG697" s="3"/>
      <c r="NGH697" s="422"/>
      <c r="NGI697" s="3"/>
      <c r="NGJ697" s="422"/>
      <c r="NGK697" s="3"/>
      <c r="NGL697" s="422"/>
      <c r="NGM697" s="3"/>
      <c r="NGN697" s="422"/>
      <c r="NGO697" s="3"/>
      <c r="NGP697" s="422"/>
      <c r="NGQ697" s="3"/>
      <c r="NGR697" s="422"/>
      <c r="NGS697" s="3"/>
      <c r="NGT697" s="422"/>
      <c r="NGU697" s="3"/>
      <c r="NGV697" s="422"/>
      <c r="NGW697" s="3"/>
      <c r="NGX697" s="422"/>
      <c r="NGY697" s="3"/>
      <c r="NGZ697" s="422"/>
      <c r="NHA697" s="3"/>
      <c r="NHB697" s="422"/>
      <c r="NHC697" s="3"/>
      <c r="NHD697" s="422"/>
      <c r="NHE697" s="3"/>
      <c r="NHF697" s="422"/>
      <c r="NHG697" s="3"/>
      <c r="NHH697" s="422"/>
      <c r="NHI697" s="3"/>
      <c r="NHJ697" s="422"/>
      <c r="NHK697" s="3"/>
      <c r="NHL697" s="422"/>
      <c r="NHM697" s="3"/>
      <c r="NHN697" s="422"/>
      <c r="NHO697" s="3"/>
      <c r="NHP697" s="422"/>
      <c r="NHQ697" s="3"/>
      <c r="NHR697" s="422"/>
      <c r="NHS697" s="3"/>
      <c r="NHT697" s="422"/>
      <c r="NHU697" s="3"/>
      <c r="NHV697" s="422"/>
      <c r="NHW697" s="3"/>
      <c r="NHX697" s="422"/>
      <c r="NHY697" s="3"/>
      <c r="NHZ697" s="422"/>
      <c r="NIA697" s="3"/>
      <c r="NIB697" s="422"/>
      <c r="NIC697" s="3"/>
      <c r="NID697" s="422"/>
      <c r="NIE697" s="3"/>
      <c r="NIF697" s="422"/>
      <c r="NIG697" s="3"/>
      <c r="NIH697" s="422"/>
      <c r="NII697" s="3"/>
      <c r="NIJ697" s="422"/>
      <c r="NIK697" s="3"/>
      <c r="NIL697" s="422"/>
      <c r="NIM697" s="3"/>
      <c r="NIN697" s="422"/>
      <c r="NIO697" s="3"/>
      <c r="NIP697" s="422"/>
      <c r="NIQ697" s="3"/>
      <c r="NIR697" s="422"/>
      <c r="NIS697" s="3"/>
      <c r="NIT697" s="422"/>
      <c r="NIU697" s="3"/>
      <c r="NIV697" s="422"/>
      <c r="NIW697" s="3"/>
      <c r="NIX697" s="422"/>
      <c r="NIY697" s="3"/>
      <c r="NIZ697" s="422"/>
      <c r="NJA697" s="3"/>
      <c r="NJB697" s="422"/>
      <c r="NJC697" s="3"/>
      <c r="NJD697" s="422"/>
      <c r="NJE697" s="3"/>
      <c r="NJF697" s="422"/>
      <c r="NJG697" s="3"/>
      <c r="NJH697" s="422"/>
      <c r="NJI697" s="3"/>
      <c r="NJJ697" s="422"/>
      <c r="NJK697" s="3"/>
      <c r="NJL697" s="422"/>
      <c r="NJM697" s="3"/>
      <c r="NJN697" s="422"/>
      <c r="NJO697" s="3"/>
      <c r="NJP697" s="422"/>
      <c r="NJQ697" s="3"/>
      <c r="NJR697" s="422"/>
      <c r="NJS697" s="3"/>
      <c r="NJT697" s="422"/>
      <c r="NJU697" s="3"/>
      <c r="NJV697" s="422"/>
      <c r="NJW697" s="3"/>
      <c r="NJX697" s="422"/>
      <c r="NJY697" s="3"/>
      <c r="NJZ697" s="422"/>
      <c r="NKA697" s="3"/>
      <c r="NKB697" s="422"/>
      <c r="NKC697" s="3"/>
      <c r="NKD697" s="422"/>
      <c r="NKE697" s="3"/>
      <c r="NKF697" s="422"/>
      <c r="NKG697" s="3"/>
      <c r="NKH697" s="422"/>
      <c r="NKI697" s="3"/>
      <c r="NKJ697" s="422"/>
      <c r="NKK697" s="3"/>
      <c r="NKL697" s="422"/>
      <c r="NKM697" s="3"/>
      <c r="NKN697" s="422"/>
      <c r="NKO697" s="3"/>
      <c r="NKP697" s="422"/>
      <c r="NKQ697" s="3"/>
      <c r="NKR697" s="422"/>
      <c r="NKS697" s="3"/>
      <c r="NKT697" s="422"/>
      <c r="NKU697" s="3"/>
      <c r="NKV697" s="422"/>
      <c r="NKW697" s="3"/>
      <c r="NKX697" s="422"/>
      <c r="NKY697" s="3"/>
      <c r="NKZ697" s="422"/>
      <c r="NLA697" s="3"/>
      <c r="NLB697" s="422"/>
      <c r="NLC697" s="3"/>
      <c r="NLD697" s="422"/>
      <c r="NLE697" s="3"/>
      <c r="NLF697" s="422"/>
      <c r="NLG697" s="3"/>
      <c r="NLH697" s="422"/>
      <c r="NLI697" s="3"/>
      <c r="NLJ697" s="422"/>
      <c r="NLK697" s="3"/>
      <c r="NLL697" s="422"/>
      <c r="NLM697" s="3"/>
      <c r="NLN697" s="422"/>
      <c r="NLO697" s="3"/>
      <c r="NLP697" s="422"/>
      <c r="NLQ697" s="3"/>
      <c r="NLR697" s="422"/>
      <c r="NLS697" s="3"/>
      <c r="NLT697" s="422"/>
      <c r="NLU697" s="3"/>
      <c r="NLV697" s="422"/>
      <c r="NLW697" s="3"/>
      <c r="NLX697" s="422"/>
      <c r="NLY697" s="3"/>
      <c r="NLZ697" s="422"/>
      <c r="NMA697" s="3"/>
      <c r="NMB697" s="422"/>
      <c r="NMC697" s="3"/>
      <c r="NMD697" s="422"/>
      <c r="NME697" s="3"/>
      <c r="NMF697" s="422"/>
      <c r="NMG697" s="3"/>
      <c r="NMH697" s="422"/>
      <c r="NMI697" s="3"/>
      <c r="NMJ697" s="422"/>
      <c r="NMK697" s="3"/>
      <c r="NML697" s="422"/>
      <c r="NMM697" s="3"/>
      <c r="NMN697" s="422"/>
      <c r="NMO697" s="3"/>
      <c r="NMP697" s="422"/>
      <c r="NMQ697" s="3"/>
      <c r="NMR697" s="422"/>
      <c r="NMS697" s="3"/>
      <c r="NMT697" s="422"/>
      <c r="NMU697" s="3"/>
      <c r="NMV697" s="422"/>
      <c r="NMW697" s="3"/>
      <c r="NMX697" s="422"/>
      <c r="NMY697" s="3"/>
      <c r="NMZ697" s="422"/>
      <c r="NNA697" s="3"/>
      <c r="NNB697" s="422"/>
      <c r="NNC697" s="3"/>
      <c r="NND697" s="422"/>
      <c r="NNE697" s="3"/>
      <c r="NNF697" s="422"/>
      <c r="NNG697" s="3"/>
      <c r="NNH697" s="422"/>
      <c r="NNI697" s="3"/>
      <c r="NNJ697" s="422"/>
      <c r="NNK697" s="3"/>
      <c r="NNL697" s="422"/>
      <c r="NNM697" s="3"/>
      <c r="NNN697" s="422"/>
      <c r="NNO697" s="3"/>
      <c r="NNP697" s="422"/>
      <c r="NNQ697" s="3"/>
      <c r="NNR697" s="422"/>
      <c r="NNS697" s="3"/>
      <c r="NNT697" s="422"/>
      <c r="NNU697" s="3"/>
      <c r="NNV697" s="422"/>
      <c r="NNW697" s="3"/>
      <c r="NNX697" s="422"/>
      <c r="NNY697" s="3"/>
      <c r="NNZ697" s="422"/>
      <c r="NOA697" s="3"/>
      <c r="NOB697" s="422"/>
      <c r="NOC697" s="3"/>
      <c r="NOD697" s="422"/>
      <c r="NOE697" s="3"/>
      <c r="NOF697" s="422"/>
      <c r="NOG697" s="3"/>
      <c r="NOH697" s="422"/>
      <c r="NOI697" s="3"/>
      <c r="NOJ697" s="422"/>
      <c r="NOK697" s="3"/>
      <c r="NOL697" s="422"/>
      <c r="NOM697" s="3"/>
      <c r="NON697" s="422"/>
      <c r="NOO697" s="3"/>
      <c r="NOP697" s="422"/>
      <c r="NOQ697" s="3"/>
      <c r="NOR697" s="422"/>
      <c r="NOS697" s="3"/>
      <c r="NOT697" s="422"/>
      <c r="NOU697" s="3"/>
      <c r="NOV697" s="422"/>
      <c r="NOW697" s="3"/>
      <c r="NOX697" s="422"/>
      <c r="NOY697" s="3"/>
      <c r="NOZ697" s="422"/>
      <c r="NPA697" s="3"/>
      <c r="NPB697" s="422"/>
      <c r="NPC697" s="3"/>
      <c r="NPD697" s="422"/>
      <c r="NPE697" s="3"/>
      <c r="NPF697" s="422"/>
      <c r="NPG697" s="3"/>
      <c r="NPH697" s="422"/>
      <c r="NPI697" s="3"/>
      <c r="NPJ697" s="422"/>
      <c r="NPK697" s="3"/>
      <c r="NPL697" s="422"/>
      <c r="NPM697" s="3"/>
      <c r="NPN697" s="422"/>
      <c r="NPO697" s="3"/>
      <c r="NPP697" s="422"/>
      <c r="NPQ697" s="3"/>
      <c r="NPR697" s="422"/>
      <c r="NPS697" s="3"/>
      <c r="NPT697" s="422"/>
      <c r="NPU697" s="3"/>
      <c r="NPV697" s="422"/>
      <c r="NPW697" s="3"/>
      <c r="NPX697" s="422"/>
      <c r="NPY697" s="3"/>
      <c r="NPZ697" s="422"/>
      <c r="NQA697" s="3"/>
      <c r="NQB697" s="422"/>
      <c r="NQC697" s="3"/>
      <c r="NQD697" s="422"/>
      <c r="NQE697" s="3"/>
      <c r="NQF697" s="422"/>
      <c r="NQG697" s="3"/>
      <c r="NQH697" s="422"/>
      <c r="NQI697" s="3"/>
      <c r="NQJ697" s="422"/>
      <c r="NQK697" s="3"/>
      <c r="NQL697" s="422"/>
      <c r="NQM697" s="3"/>
      <c r="NQN697" s="422"/>
      <c r="NQO697" s="3"/>
      <c r="NQP697" s="422"/>
      <c r="NQQ697" s="3"/>
      <c r="NQR697" s="422"/>
      <c r="NQS697" s="3"/>
      <c r="NQT697" s="422"/>
      <c r="NQU697" s="3"/>
      <c r="NQV697" s="422"/>
      <c r="NQW697" s="3"/>
      <c r="NQX697" s="422"/>
      <c r="NQY697" s="3"/>
      <c r="NQZ697" s="422"/>
      <c r="NRA697" s="3"/>
      <c r="NRB697" s="422"/>
      <c r="NRC697" s="3"/>
      <c r="NRD697" s="422"/>
      <c r="NRE697" s="3"/>
      <c r="NRF697" s="422"/>
      <c r="NRG697" s="3"/>
      <c r="NRH697" s="422"/>
      <c r="NRI697" s="3"/>
      <c r="NRJ697" s="422"/>
      <c r="NRK697" s="3"/>
      <c r="NRL697" s="422"/>
      <c r="NRM697" s="3"/>
      <c r="NRN697" s="422"/>
      <c r="NRO697" s="3"/>
      <c r="NRP697" s="422"/>
      <c r="NRQ697" s="3"/>
      <c r="NRR697" s="422"/>
      <c r="NRS697" s="3"/>
      <c r="NRT697" s="422"/>
      <c r="NRU697" s="3"/>
      <c r="NRV697" s="422"/>
      <c r="NRW697" s="3"/>
      <c r="NRX697" s="422"/>
      <c r="NRY697" s="3"/>
      <c r="NRZ697" s="422"/>
      <c r="NSA697" s="3"/>
      <c r="NSB697" s="422"/>
      <c r="NSC697" s="3"/>
      <c r="NSD697" s="422"/>
      <c r="NSE697" s="3"/>
      <c r="NSF697" s="422"/>
      <c r="NSG697" s="3"/>
      <c r="NSH697" s="422"/>
      <c r="NSI697" s="3"/>
      <c r="NSJ697" s="422"/>
      <c r="NSK697" s="3"/>
      <c r="NSL697" s="422"/>
      <c r="NSM697" s="3"/>
      <c r="NSN697" s="422"/>
      <c r="NSO697" s="3"/>
      <c r="NSP697" s="422"/>
      <c r="NSQ697" s="3"/>
      <c r="NSR697" s="422"/>
      <c r="NSS697" s="3"/>
      <c r="NST697" s="422"/>
      <c r="NSU697" s="3"/>
      <c r="NSV697" s="422"/>
      <c r="NSW697" s="3"/>
      <c r="NSX697" s="422"/>
      <c r="NSY697" s="3"/>
      <c r="NSZ697" s="422"/>
      <c r="NTA697" s="3"/>
      <c r="NTB697" s="422"/>
      <c r="NTC697" s="3"/>
      <c r="NTD697" s="422"/>
      <c r="NTE697" s="3"/>
      <c r="NTF697" s="422"/>
      <c r="NTG697" s="3"/>
      <c r="NTH697" s="422"/>
      <c r="NTI697" s="3"/>
      <c r="NTJ697" s="422"/>
      <c r="NTK697" s="3"/>
      <c r="NTL697" s="422"/>
      <c r="NTM697" s="3"/>
      <c r="NTN697" s="422"/>
      <c r="NTO697" s="3"/>
      <c r="NTP697" s="422"/>
      <c r="NTQ697" s="3"/>
      <c r="NTR697" s="422"/>
      <c r="NTS697" s="3"/>
      <c r="NTT697" s="422"/>
      <c r="NTU697" s="3"/>
      <c r="NTV697" s="422"/>
      <c r="NTW697" s="3"/>
      <c r="NTX697" s="422"/>
      <c r="NTY697" s="3"/>
      <c r="NTZ697" s="422"/>
      <c r="NUA697" s="3"/>
      <c r="NUB697" s="422"/>
      <c r="NUC697" s="3"/>
      <c r="NUD697" s="422"/>
      <c r="NUE697" s="3"/>
      <c r="NUF697" s="422"/>
      <c r="NUG697" s="3"/>
      <c r="NUH697" s="422"/>
      <c r="NUI697" s="3"/>
      <c r="NUJ697" s="422"/>
      <c r="NUK697" s="3"/>
      <c r="NUL697" s="422"/>
      <c r="NUM697" s="3"/>
      <c r="NUN697" s="422"/>
      <c r="NUO697" s="3"/>
      <c r="NUP697" s="422"/>
      <c r="NUQ697" s="3"/>
      <c r="NUR697" s="422"/>
      <c r="NUS697" s="3"/>
      <c r="NUT697" s="422"/>
      <c r="NUU697" s="3"/>
      <c r="NUV697" s="422"/>
      <c r="NUW697" s="3"/>
      <c r="NUX697" s="422"/>
      <c r="NUY697" s="3"/>
      <c r="NUZ697" s="422"/>
      <c r="NVA697" s="3"/>
      <c r="NVB697" s="422"/>
      <c r="NVC697" s="3"/>
      <c r="NVD697" s="422"/>
      <c r="NVE697" s="3"/>
      <c r="NVF697" s="422"/>
      <c r="NVG697" s="3"/>
      <c r="NVH697" s="422"/>
      <c r="NVI697" s="3"/>
      <c r="NVJ697" s="422"/>
      <c r="NVK697" s="3"/>
      <c r="NVL697" s="422"/>
      <c r="NVM697" s="3"/>
      <c r="NVN697" s="422"/>
      <c r="NVO697" s="3"/>
      <c r="NVP697" s="422"/>
      <c r="NVQ697" s="3"/>
      <c r="NVR697" s="422"/>
      <c r="NVS697" s="3"/>
      <c r="NVT697" s="422"/>
      <c r="NVU697" s="3"/>
      <c r="NVV697" s="422"/>
      <c r="NVW697" s="3"/>
      <c r="NVX697" s="422"/>
      <c r="NVY697" s="3"/>
      <c r="NVZ697" s="422"/>
      <c r="NWA697" s="3"/>
      <c r="NWB697" s="422"/>
      <c r="NWC697" s="3"/>
      <c r="NWD697" s="422"/>
      <c r="NWE697" s="3"/>
      <c r="NWF697" s="422"/>
      <c r="NWG697" s="3"/>
      <c r="NWH697" s="422"/>
      <c r="NWI697" s="3"/>
      <c r="NWJ697" s="422"/>
      <c r="NWK697" s="3"/>
      <c r="NWL697" s="422"/>
      <c r="NWM697" s="3"/>
      <c r="NWN697" s="422"/>
      <c r="NWO697" s="3"/>
      <c r="NWP697" s="422"/>
      <c r="NWQ697" s="3"/>
      <c r="NWR697" s="422"/>
      <c r="NWS697" s="3"/>
      <c r="NWT697" s="422"/>
      <c r="NWU697" s="3"/>
      <c r="NWV697" s="422"/>
      <c r="NWW697" s="3"/>
      <c r="NWX697" s="422"/>
      <c r="NWY697" s="3"/>
      <c r="NWZ697" s="422"/>
      <c r="NXA697" s="3"/>
      <c r="NXB697" s="422"/>
      <c r="NXC697" s="3"/>
      <c r="NXD697" s="422"/>
      <c r="NXE697" s="3"/>
      <c r="NXF697" s="422"/>
      <c r="NXG697" s="3"/>
      <c r="NXH697" s="422"/>
      <c r="NXI697" s="3"/>
      <c r="NXJ697" s="422"/>
      <c r="NXK697" s="3"/>
      <c r="NXL697" s="422"/>
      <c r="NXM697" s="3"/>
      <c r="NXN697" s="422"/>
      <c r="NXO697" s="3"/>
      <c r="NXP697" s="422"/>
      <c r="NXQ697" s="3"/>
      <c r="NXR697" s="422"/>
      <c r="NXS697" s="3"/>
      <c r="NXT697" s="422"/>
      <c r="NXU697" s="3"/>
      <c r="NXV697" s="422"/>
      <c r="NXW697" s="3"/>
      <c r="NXX697" s="422"/>
      <c r="NXY697" s="3"/>
      <c r="NXZ697" s="422"/>
      <c r="NYA697" s="3"/>
      <c r="NYB697" s="422"/>
      <c r="NYC697" s="3"/>
      <c r="NYD697" s="422"/>
      <c r="NYE697" s="3"/>
      <c r="NYF697" s="422"/>
      <c r="NYG697" s="3"/>
      <c r="NYH697" s="422"/>
      <c r="NYI697" s="3"/>
      <c r="NYJ697" s="422"/>
      <c r="NYK697" s="3"/>
      <c r="NYL697" s="422"/>
      <c r="NYM697" s="3"/>
      <c r="NYN697" s="422"/>
      <c r="NYO697" s="3"/>
      <c r="NYP697" s="422"/>
      <c r="NYQ697" s="3"/>
      <c r="NYR697" s="422"/>
      <c r="NYS697" s="3"/>
      <c r="NYT697" s="422"/>
      <c r="NYU697" s="3"/>
      <c r="NYV697" s="422"/>
      <c r="NYW697" s="3"/>
      <c r="NYX697" s="422"/>
      <c r="NYY697" s="3"/>
      <c r="NYZ697" s="422"/>
      <c r="NZA697" s="3"/>
      <c r="NZB697" s="422"/>
      <c r="NZC697" s="3"/>
      <c r="NZD697" s="422"/>
      <c r="NZE697" s="3"/>
      <c r="NZF697" s="422"/>
      <c r="NZG697" s="3"/>
      <c r="NZH697" s="422"/>
      <c r="NZI697" s="3"/>
      <c r="NZJ697" s="422"/>
      <c r="NZK697" s="3"/>
      <c r="NZL697" s="422"/>
      <c r="NZM697" s="3"/>
      <c r="NZN697" s="422"/>
      <c r="NZO697" s="3"/>
      <c r="NZP697" s="422"/>
      <c r="NZQ697" s="3"/>
      <c r="NZR697" s="422"/>
      <c r="NZS697" s="3"/>
      <c r="NZT697" s="422"/>
      <c r="NZU697" s="3"/>
      <c r="NZV697" s="422"/>
      <c r="NZW697" s="3"/>
      <c r="NZX697" s="422"/>
      <c r="NZY697" s="3"/>
      <c r="NZZ697" s="422"/>
      <c r="OAA697" s="3"/>
      <c r="OAB697" s="422"/>
      <c r="OAC697" s="3"/>
      <c r="OAD697" s="422"/>
      <c r="OAE697" s="3"/>
      <c r="OAF697" s="422"/>
      <c r="OAG697" s="3"/>
      <c r="OAH697" s="422"/>
      <c r="OAI697" s="3"/>
      <c r="OAJ697" s="422"/>
      <c r="OAK697" s="3"/>
      <c r="OAL697" s="422"/>
      <c r="OAM697" s="3"/>
      <c r="OAN697" s="422"/>
      <c r="OAO697" s="3"/>
      <c r="OAP697" s="422"/>
      <c r="OAQ697" s="3"/>
      <c r="OAR697" s="422"/>
      <c r="OAS697" s="3"/>
      <c r="OAT697" s="422"/>
      <c r="OAU697" s="3"/>
      <c r="OAV697" s="422"/>
      <c r="OAW697" s="3"/>
      <c r="OAX697" s="422"/>
      <c r="OAY697" s="3"/>
      <c r="OAZ697" s="422"/>
      <c r="OBA697" s="3"/>
      <c r="OBB697" s="422"/>
      <c r="OBC697" s="3"/>
      <c r="OBD697" s="422"/>
      <c r="OBE697" s="3"/>
      <c r="OBF697" s="422"/>
      <c r="OBG697" s="3"/>
      <c r="OBH697" s="422"/>
      <c r="OBI697" s="3"/>
      <c r="OBJ697" s="422"/>
      <c r="OBK697" s="3"/>
      <c r="OBL697" s="422"/>
      <c r="OBM697" s="3"/>
      <c r="OBN697" s="422"/>
      <c r="OBO697" s="3"/>
      <c r="OBP697" s="422"/>
      <c r="OBQ697" s="3"/>
      <c r="OBR697" s="422"/>
      <c r="OBS697" s="3"/>
      <c r="OBT697" s="422"/>
      <c r="OBU697" s="3"/>
      <c r="OBV697" s="422"/>
      <c r="OBW697" s="3"/>
      <c r="OBX697" s="422"/>
      <c r="OBY697" s="3"/>
      <c r="OBZ697" s="422"/>
      <c r="OCA697" s="3"/>
      <c r="OCB697" s="422"/>
      <c r="OCC697" s="3"/>
      <c r="OCD697" s="422"/>
      <c r="OCE697" s="3"/>
      <c r="OCF697" s="422"/>
      <c r="OCG697" s="3"/>
      <c r="OCH697" s="422"/>
      <c r="OCI697" s="3"/>
      <c r="OCJ697" s="422"/>
      <c r="OCK697" s="3"/>
      <c r="OCL697" s="422"/>
      <c r="OCM697" s="3"/>
      <c r="OCN697" s="422"/>
      <c r="OCO697" s="3"/>
      <c r="OCP697" s="422"/>
      <c r="OCQ697" s="3"/>
      <c r="OCR697" s="422"/>
      <c r="OCS697" s="3"/>
      <c r="OCT697" s="422"/>
      <c r="OCU697" s="3"/>
      <c r="OCV697" s="422"/>
      <c r="OCW697" s="3"/>
      <c r="OCX697" s="422"/>
      <c r="OCY697" s="3"/>
      <c r="OCZ697" s="422"/>
      <c r="ODA697" s="3"/>
      <c r="ODB697" s="422"/>
      <c r="ODC697" s="3"/>
      <c r="ODD697" s="422"/>
      <c r="ODE697" s="3"/>
      <c r="ODF697" s="422"/>
      <c r="ODG697" s="3"/>
      <c r="ODH697" s="422"/>
      <c r="ODI697" s="3"/>
      <c r="ODJ697" s="422"/>
      <c r="ODK697" s="3"/>
      <c r="ODL697" s="422"/>
      <c r="ODM697" s="3"/>
      <c r="ODN697" s="422"/>
      <c r="ODO697" s="3"/>
      <c r="ODP697" s="422"/>
      <c r="ODQ697" s="3"/>
      <c r="ODR697" s="422"/>
      <c r="ODS697" s="3"/>
      <c r="ODT697" s="422"/>
      <c r="ODU697" s="3"/>
      <c r="ODV697" s="422"/>
      <c r="ODW697" s="3"/>
      <c r="ODX697" s="422"/>
      <c r="ODY697" s="3"/>
      <c r="ODZ697" s="422"/>
      <c r="OEA697" s="3"/>
      <c r="OEB697" s="422"/>
      <c r="OEC697" s="3"/>
      <c r="OED697" s="422"/>
      <c r="OEE697" s="3"/>
      <c r="OEF697" s="422"/>
      <c r="OEG697" s="3"/>
      <c r="OEH697" s="422"/>
      <c r="OEI697" s="3"/>
      <c r="OEJ697" s="422"/>
      <c r="OEK697" s="3"/>
      <c r="OEL697" s="422"/>
      <c r="OEM697" s="3"/>
      <c r="OEN697" s="422"/>
      <c r="OEO697" s="3"/>
      <c r="OEP697" s="422"/>
      <c r="OEQ697" s="3"/>
      <c r="OER697" s="422"/>
      <c r="OES697" s="3"/>
      <c r="OET697" s="422"/>
      <c r="OEU697" s="3"/>
      <c r="OEV697" s="422"/>
      <c r="OEW697" s="3"/>
      <c r="OEX697" s="422"/>
      <c r="OEY697" s="3"/>
      <c r="OEZ697" s="422"/>
      <c r="OFA697" s="3"/>
      <c r="OFB697" s="422"/>
      <c r="OFC697" s="3"/>
      <c r="OFD697" s="422"/>
      <c r="OFE697" s="3"/>
      <c r="OFF697" s="422"/>
      <c r="OFG697" s="3"/>
      <c r="OFH697" s="422"/>
      <c r="OFI697" s="3"/>
      <c r="OFJ697" s="422"/>
      <c r="OFK697" s="3"/>
      <c r="OFL697" s="422"/>
      <c r="OFM697" s="3"/>
      <c r="OFN697" s="422"/>
      <c r="OFO697" s="3"/>
      <c r="OFP697" s="422"/>
      <c r="OFQ697" s="3"/>
      <c r="OFR697" s="422"/>
      <c r="OFS697" s="3"/>
      <c r="OFT697" s="422"/>
      <c r="OFU697" s="3"/>
      <c r="OFV697" s="422"/>
      <c r="OFW697" s="3"/>
      <c r="OFX697" s="422"/>
      <c r="OFY697" s="3"/>
      <c r="OFZ697" s="422"/>
      <c r="OGA697" s="3"/>
      <c r="OGB697" s="422"/>
      <c r="OGC697" s="3"/>
      <c r="OGD697" s="422"/>
      <c r="OGE697" s="3"/>
      <c r="OGF697" s="422"/>
      <c r="OGG697" s="3"/>
      <c r="OGH697" s="422"/>
      <c r="OGI697" s="3"/>
      <c r="OGJ697" s="422"/>
      <c r="OGK697" s="3"/>
      <c r="OGL697" s="422"/>
      <c r="OGM697" s="3"/>
      <c r="OGN697" s="422"/>
      <c r="OGO697" s="3"/>
      <c r="OGP697" s="422"/>
      <c r="OGQ697" s="3"/>
      <c r="OGR697" s="422"/>
      <c r="OGS697" s="3"/>
      <c r="OGT697" s="422"/>
      <c r="OGU697" s="3"/>
      <c r="OGV697" s="422"/>
      <c r="OGW697" s="3"/>
      <c r="OGX697" s="422"/>
      <c r="OGY697" s="3"/>
      <c r="OGZ697" s="422"/>
      <c r="OHA697" s="3"/>
      <c r="OHB697" s="422"/>
      <c r="OHC697" s="3"/>
      <c r="OHD697" s="422"/>
      <c r="OHE697" s="3"/>
      <c r="OHF697" s="422"/>
      <c r="OHG697" s="3"/>
      <c r="OHH697" s="422"/>
      <c r="OHI697" s="3"/>
      <c r="OHJ697" s="422"/>
      <c r="OHK697" s="3"/>
      <c r="OHL697" s="422"/>
      <c r="OHM697" s="3"/>
      <c r="OHN697" s="422"/>
      <c r="OHO697" s="3"/>
      <c r="OHP697" s="422"/>
      <c r="OHQ697" s="3"/>
      <c r="OHR697" s="422"/>
      <c r="OHS697" s="3"/>
      <c r="OHT697" s="422"/>
      <c r="OHU697" s="3"/>
      <c r="OHV697" s="422"/>
      <c r="OHW697" s="3"/>
      <c r="OHX697" s="422"/>
      <c r="OHY697" s="3"/>
      <c r="OHZ697" s="422"/>
      <c r="OIA697" s="3"/>
      <c r="OIB697" s="422"/>
      <c r="OIC697" s="3"/>
      <c r="OID697" s="422"/>
      <c r="OIE697" s="3"/>
      <c r="OIF697" s="422"/>
      <c r="OIG697" s="3"/>
      <c r="OIH697" s="422"/>
      <c r="OII697" s="3"/>
      <c r="OIJ697" s="422"/>
      <c r="OIK697" s="3"/>
      <c r="OIL697" s="422"/>
      <c r="OIM697" s="3"/>
      <c r="OIN697" s="422"/>
      <c r="OIO697" s="3"/>
      <c r="OIP697" s="422"/>
      <c r="OIQ697" s="3"/>
      <c r="OIR697" s="422"/>
      <c r="OIS697" s="3"/>
      <c r="OIT697" s="422"/>
      <c r="OIU697" s="3"/>
      <c r="OIV697" s="422"/>
      <c r="OIW697" s="3"/>
      <c r="OIX697" s="422"/>
      <c r="OIY697" s="3"/>
      <c r="OIZ697" s="422"/>
      <c r="OJA697" s="3"/>
      <c r="OJB697" s="422"/>
      <c r="OJC697" s="3"/>
      <c r="OJD697" s="422"/>
      <c r="OJE697" s="3"/>
      <c r="OJF697" s="422"/>
      <c r="OJG697" s="3"/>
      <c r="OJH697" s="422"/>
      <c r="OJI697" s="3"/>
      <c r="OJJ697" s="422"/>
      <c r="OJK697" s="3"/>
      <c r="OJL697" s="422"/>
      <c r="OJM697" s="3"/>
      <c r="OJN697" s="422"/>
      <c r="OJO697" s="3"/>
      <c r="OJP697" s="422"/>
      <c r="OJQ697" s="3"/>
      <c r="OJR697" s="422"/>
      <c r="OJS697" s="3"/>
      <c r="OJT697" s="422"/>
      <c r="OJU697" s="3"/>
      <c r="OJV697" s="422"/>
      <c r="OJW697" s="3"/>
      <c r="OJX697" s="422"/>
      <c r="OJY697" s="3"/>
      <c r="OJZ697" s="422"/>
      <c r="OKA697" s="3"/>
      <c r="OKB697" s="422"/>
      <c r="OKC697" s="3"/>
      <c r="OKD697" s="422"/>
      <c r="OKE697" s="3"/>
      <c r="OKF697" s="422"/>
      <c r="OKG697" s="3"/>
      <c r="OKH697" s="422"/>
      <c r="OKI697" s="3"/>
      <c r="OKJ697" s="422"/>
      <c r="OKK697" s="3"/>
      <c r="OKL697" s="422"/>
      <c r="OKM697" s="3"/>
      <c r="OKN697" s="422"/>
      <c r="OKO697" s="3"/>
      <c r="OKP697" s="422"/>
      <c r="OKQ697" s="3"/>
      <c r="OKR697" s="422"/>
      <c r="OKS697" s="3"/>
      <c r="OKT697" s="422"/>
      <c r="OKU697" s="3"/>
      <c r="OKV697" s="422"/>
      <c r="OKW697" s="3"/>
      <c r="OKX697" s="422"/>
      <c r="OKY697" s="3"/>
      <c r="OKZ697" s="422"/>
      <c r="OLA697" s="3"/>
      <c r="OLB697" s="422"/>
      <c r="OLC697" s="3"/>
      <c r="OLD697" s="422"/>
      <c r="OLE697" s="3"/>
      <c r="OLF697" s="422"/>
      <c r="OLG697" s="3"/>
      <c r="OLH697" s="422"/>
      <c r="OLI697" s="3"/>
      <c r="OLJ697" s="422"/>
      <c r="OLK697" s="3"/>
      <c r="OLL697" s="422"/>
      <c r="OLM697" s="3"/>
      <c r="OLN697" s="422"/>
      <c r="OLO697" s="3"/>
      <c r="OLP697" s="422"/>
      <c r="OLQ697" s="3"/>
      <c r="OLR697" s="422"/>
      <c r="OLS697" s="3"/>
      <c r="OLT697" s="422"/>
      <c r="OLU697" s="3"/>
      <c r="OLV697" s="422"/>
      <c r="OLW697" s="3"/>
      <c r="OLX697" s="422"/>
      <c r="OLY697" s="3"/>
      <c r="OLZ697" s="422"/>
      <c r="OMA697" s="3"/>
      <c r="OMB697" s="422"/>
      <c r="OMC697" s="3"/>
      <c r="OMD697" s="422"/>
      <c r="OME697" s="3"/>
      <c r="OMF697" s="422"/>
      <c r="OMG697" s="3"/>
      <c r="OMH697" s="422"/>
      <c r="OMI697" s="3"/>
      <c r="OMJ697" s="422"/>
      <c r="OMK697" s="3"/>
      <c r="OML697" s="422"/>
      <c r="OMM697" s="3"/>
      <c r="OMN697" s="422"/>
      <c r="OMO697" s="3"/>
      <c r="OMP697" s="422"/>
      <c r="OMQ697" s="3"/>
      <c r="OMR697" s="422"/>
      <c r="OMS697" s="3"/>
      <c r="OMT697" s="422"/>
      <c r="OMU697" s="3"/>
      <c r="OMV697" s="422"/>
      <c r="OMW697" s="3"/>
      <c r="OMX697" s="422"/>
      <c r="OMY697" s="3"/>
      <c r="OMZ697" s="422"/>
      <c r="ONA697" s="3"/>
      <c r="ONB697" s="422"/>
      <c r="ONC697" s="3"/>
      <c r="OND697" s="422"/>
      <c r="ONE697" s="3"/>
      <c r="ONF697" s="422"/>
      <c r="ONG697" s="3"/>
      <c r="ONH697" s="422"/>
      <c r="ONI697" s="3"/>
      <c r="ONJ697" s="422"/>
      <c r="ONK697" s="3"/>
      <c r="ONL697" s="422"/>
      <c r="ONM697" s="3"/>
      <c r="ONN697" s="422"/>
      <c r="ONO697" s="3"/>
      <c r="ONP697" s="422"/>
      <c r="ONQ697" s="3"/>
      <c r="ONR697" s="422"/>
      <c r="ONS697" s="3"/>
      <c r="ONT697" s="422"/>
      <c r="ONU697" s="3"/>
      <c r="ONV697" s="422"/>
      <c r="ONW697" s="3"/>
      <c r="ONX697" s="422"/>
      <c r="ONY697" s="3"/>
      <c r="ONZ697" s="422"/>
      <c r="OOA697" s="3"/>
      <c r="OOB697" s="422"/>
      <c r="OOC697" s="3"/>
      <c r="OOD697" s="422"/>
      <c r="OOE697" s="3"/>
      <c r="OOF697" s="422"/>
      <c r="OOG697" s="3"/>
      <c r="OOH697" s="422"/>
      <c r="OOI697" s="3"/>
      <c r="OOJ697" s="422"/>
      <c r="OOK697" s="3"/>
      <c r="OOL697" s="422"/>
      <c r="OOM697" s="3"/>
      <c r="OON697" s="422"/>
      <c r="OOO697" s="3"/>
      <c r="OOP697" s="422"/>
      <c r="OOQ697" s="3"/>
      <c r="OOR697" s="422"/>
      <c r="OOS697" s="3"/>
      <c r="OOT697" s="422"/>
      <c r="OOU697" s="3"/>
      <c r="OOV697" s="422"/>
      <c r="OOW697" s="3"/>
      <c r="OOX697" s="422"/>
      <c r="OOY697" s="3"/>
      <c r="OOZ697" s="422"/>
      <c r="OPA697" s="3"/>
      <c r="OPB697" s="422"/>
      <c r="OPC697" s="3"/>
      <c r="OPD697" s="422"/>
      <c r="OPE697" s="3"/>
      <c r="OPF697" s="422"/>
      <c r="OPG697" s="3"/>
      <c r="OPH697" s="422"/>
      <c r="OPI697" s="3"/>
      <c r="OPJ697" s="422"/>
      <c r="OPK697" s="3"/>
      <c r="OPL697" s="422"/>
      <c r="OPM697" s="3"/>
      <c r="OPN697" s="422"/>
      <c r="OPO697" s="3"/>
      <c r="OPP697" s="422"/>
      <c r="OPQ697" s="3"/>
      <c r="OPR697" s="422"/>
      <c r="OPS697" s="3"/>
      <c r="OPT697" s="422"/>
      <c r="OPU697" s="3"/>
      <c r="OPV697" s="422"/>
      <c r="OPW697" s="3"/>
      <c r="OPX697" s="422"/>
      <c r="OPY697" s="3"/>
      <c r="OPZ697" s="422"/>
      <c r="OQA697" s="3"/>
      <c r="OQB697" s="422"/>
      <c r="OQC697" s="3"/>
      <c r="OQD697" s="422"/>
      <c r="OQE697" s="3"/>
      <c r="OQF697" s="422"/>
      <c r="OQG697" s="3"/>
      <c r="OQH697" s="422"/>
      <c r="OQI697" s="3"/>
      <c r="OQJ697" s="422"/>
      <c r="OQK697" s="3"/>
      <c r="OQL697" s="422"/>
      <c r="OQM697" s="3"/>
      <c r="OQN697" s="422"/>
      <c r="OQO697" s="3"/>
      <c r="OQP697" s="422"/>
      <c r="OQQ697" s="3"/>
      <c r="OQR697" s="422"/>
      <c r="OQS697" s="3"/>
      <c r="OQT697" s="422"/>
      <c r="OQU697" s="3"/>
      <c r="OQV697" s="422"/>
      <c r="OQW697" s="3"/>
      <c r="OQX697" s="422"/>
      <c r="OQY697" s="3"/>
      <c r="OQZ697" s="422"/>
      <c r="ORA697" s="3"/>
      <c r="ORB697" s="422"/>
      <c r="ORC697" s="3"/>
      <c r="ORD697" s="422"/>
      <c r="ORE697" s="3"/>
      <c r="ORF697" s="422"/>
      <c r="ORG697" s="3"/>
      <c r="ORH697" s="422"/>
      <c r="ORI697" s="3"/>
      <c r="ORJ697" s="422"/>
      <c r="ORK697" s="3"/>
      <c r="ORL697" s="422"/>
      <c r="ORM697" s="3"/>
      <c r="ORN697" s="422"/>
      <c r="ORO697" s="3"/>
      <c r="ORP697" s="422"/>
      <c r="ORQ697" s="3"/>
      <c r="ORR697" s="422"/>
      <c r="ORS697" s="3"/>
      <c r="ORT697" s="422"/>
      <c r="ORU697" s="3"/>
      <c r="ORV697" s="422"/>
      <c r="ORW697" s="3"/>
      <c r="ORX697" s="422"/>
      <c r="ORY697" s="3"/>
      <c r="ORZ697" s="422"/>
      <c r="OSA697" s="3"/>
      <c r="OSB697" s="422"/>
      <c r="OSC697" s="3"/>
      <c r="OSD697" s="422"/>
      <c r="OSE697" s="3"/>
      <c r="OSF697" s="422"/>
      <c r="OSG697" s="3"/>
      <c r="OSH697" s="422"/>
      <c r="OSI697" s="3"/>
      <c r="OSJ697" s="422"/>
      <c r="OSK697" s="3"/>
      <c r="OSL697" s="422"/>
      <c r="OSM697" s="3"/>
      <c r="OSN697" s="422"/>
      <c r="OSO697" s="3"/>
      <c r="OSP697" s="422"/>
      <c r="OSQ697" s="3"/>
      <c r="OSR697" s="422"/>
      <c r="OSS697" s="3"/>
      <c r="OST697" s="422"/>
      <c r="OSU697" s="3"/>
      <c r="OSV697" s="422"/>
      <c r="OSW697" s="3"/>
      <c r="OSX697" s="422"/>
      <c r="OSY697" s="3"/>
      <c r="OSZ697" s="422"/>
      <c r="OTA697" s="3"/>
      <c r="OTB697" s="422"/>
      <c r="OTC697" s="3"/>
      <c r="OTD697" s="422"/>
      <c r="OTE697" s="3"/>
      <c r="OTF697" s="422"/>
      <c r="OTG697" s="3"/>
      <c r="OTH697" s="422"/>
      <c r="OTI697" s="3"/>
      <c r="OTJ697" s="422"/>
      <c r="OTK697" s="3"/>
      <c r="OTL697" s="422"/>
      <c r="OTM697" s="3"/>
      <c r="OTN697" s="422"/>
      <c r="OTO697" s="3"/>
      <c r="OTP697" s="422"/>
      <c r="OTQ697" s="3"/>
      <c r="OTR697" s="422"/>
      <c r="OTS697" s="3"/>
      <c r="OTT697" s="422"/>
      <c r="OTU697" s="3"/>
      <c r="OTV697" s="422"/>
      <c r="OTW697" s="3"/>
      <c r="OTX697" s="422"/>
      <c r="OTY697" s="3"/>
      <c r="OTZ697" s="422"/>
      <c r="OUA697" s="3"/>
      <c r="OUB697" s="422"/>
      <c r="OUC697" s="3"/>
      <c r="OUD697" s="422"/>
      <c r="OUE697" s="3"/>
      <c r="OUF697" s="422"/>
      <c r="OUG697" s="3"/>
      <c r="OUH697" s="422"/>
      <c r="OUI697" s="3"/>
      <c r="OUJ697" s="422"/>
      <c r="OUK697" s="3"/>
      <c r="OUL697" s="422"/>
      <c r="OUM697" s="3"/>
      <c r="OUN697" s="422"/>
      <c r="OUO697" s="3"/>
      <c r="OUP697" s="422"/>
      <c r="OUQ697" s="3"/>
      <c r="OUR697" s="422"/>
      <c r="OUS697" s="3"/>
      <c r="OUT697" s="422"/>
      <c r="OUU697" s="3"/>
      <c r="OUV697" s="422"/>
      <c r="OUW697" s="3"/>
      <c r="OUX697" s="422"/>
      <c r="OUY697" s="3"/>
      <c r="OUZ697" s="422"/>
      <c r="OVA697" s="3"/>
      <c r="OVB697" s="422"/>
      <c r="OVC697" s="3"/>
      <c r="OVD697" s="422"/>
      <c r="OVE697" s="3"/>
      <c r="OVF697" s="422"/>
      <c r="OVG697" s="3"/>
      <c r="OVH697" s="422"/>
      <c r="OVI697" s="3"/>
      <c r="OVJ697" s="422"/>
      <c r="OVK697" s="3"/>
      <c r="OVL697" s="422"/>
      <c r="OVM697" s="3"/>
      <c r="OVN697" s="422"/>
      <c r="OVO697" s="3"/>
      <c r="OVP697" s="422"/>
      <c r="OVQ697" s="3"/>
      <c r="OVR697" s="422"/>
      <c r="OVS697" s="3"/>
      <c r="OVT697" s="422"/>
      <c r="OVU697" s="3"/>
      <c r="OVV697" s="422"/>
      <c r="OVW697" s="3"/>
      <c r="OVX697" s="422"/>
      <c r="OVY697" s="3"/>
      <c r="OVZ697" s="422"/>
      <c r="OWA697" s="3"/>
      <c r="OWB697" s="422"/>
      <c r="OWC697" s="3"/>
      <c r="OWD697" s="422"/>
      <c r="OWE697" s="3"/>
      <c r="OWF697" s="422"/>
      <c r="OWG697" s="3"/>
      <c r="OWH697" s="422"/>
      <c r="OWI697" s="3"/>
      <c r="OWJ697" s="422"/>
      <c r="OWK697" s="3"/>
      <c r="OWL697" s="422"/>
      <c r="OWM697" s="3"/>
      <c r="OWN697" s="422"/>
      <c r="OWO697" s="3"/>
      <c r="OWP697" s="422"/>
      <c r="OWQ697" s="3"/>
      <c r="OWR697" s="422"/>
      <c r="OWS697" s="3"/>
      <c r="OWT697" s="422"/>
      <c r="OWU697" s="3"/>
      <c r="OWV697" s="422"/>
      <c r="OWW697" s="3"/>
      <c r="OWX697" s="422"/>
      <c r="OWY697" s="3"/>
      <c r="OWZ697" s="422"/>
      <c r="OXA697" s="3"/>
      <c r="OXB697" s="422"/>
      <c r="OXC697" s="3"/>
      <c r="OXD697" s="422"/>
      <c r="OXE697" s="3"/>
      <c r="OXF697" s="422"/>
      <c r="OXG697" s="3"/>
      <c r="OXH697" s="422"/>
      <c r="OXI697" s="3"/>
      <c r="OXJ697" s="422"/>
      <c r="OXK697" s="3"/>
      <c r="OXL697" s="422"/>
      <c r="OXM697" s="3"/>
      <c r="OXN697" s="422"/>
      <c r="OXO697" s="3"/>
      <c r="OXP697" s="422"/>
      <c r="OXQ697" s="3"/>
      <c r="OXR697" s="422"/>
      <c r="OXS697" s="3"/>
      <c r="OXT697" s="422"/>
      <c r="OXU697" s="3"/>
      <c r="OXV697" s="422"/>
      <c r="OXW697" s="3"/>
      <c r="OXX697" s="422"/>
      <c r="OXY697" s="3"/>
      <c r="OXZ697" s="422"/>
      <c r="OYA697" s="3"/>
      <c r="OYB697" s="422"/>
      <c r="OYC697" s="3"/>
      <c r="OYD697" s="422"/>
      <c r="OYE697" s="3"/>
      <c r="OYF697" s="422"/>
      <c r="OYG697" s="3"/>
      <c r="OYH697" s="422"/>
      <c r="OYI697" s="3"/>
      <c r="OYJ697" s="422"/>
      <c r="OYK697" s="3"/>
      <c r="OYL697" s="422"/>
      <c r="OYM697" s="3"/>
      <c r="OYN697" s="422"/>
      <c r="OYO697" s="3"/>
      <c r="OYP697" s="422"/>
      <c r="OYQ697" s="3"/>
      <c r="OYR697" s="422"/>
      <c r="OYS697" s="3"/>
      <c r="OYT697" s="422"/>
      <c r="OYU697" s="3"/>
      <c r="OYV697" s="422"/>
      <c r="OYW697" s="3"/>
      <c r="OYX697" s="422"/>
      <c r="OYY697" s="3"/>
      <c r="OYZ697" s="422"/>
      <c r="OZA697" s="3"/>
      <c r="OZB697" s="422"/>
      <c r="OZC697" s="3"/>
      <c r="OZD697" s="422"/>
      <c r="OZE697" s="3"/>
      <c r="OZF697" s="422"/>
      <c r="OZG697" s="3"/>
      <c r="OZH697" s="422"/>
      <c r="OZI697" s="3"/>
      <c r="OZJ697" s="422"/>
      <c r="OZK697" s="3"/>
      <c r="OZL697" s="422"/>
      <c r="OZM697" s="3"/>
      <c r="OZN697" s="422"/>
      <c r="OZO697" s="3"/>
      <c r="OZP697" s="422"/>
      <c r="OZQ697" s="3"/>
      <c r="OZR697" s="422"/>
      <c r="OZS697" s="3"/>
      <c r="OZT697" s="422"/>
      <c r="OZU697" s="3"/>
      <c r="OZV697" s="422"/>
      <c r="OZW697" s="3"/>
      <c r="OZX697" s="422"/>
      <c r="OZY697" s="3"/>
      <c r="OZZ697" s="422"/>
      <c r="PAA697" s="3"/>
      <c r="PAB697" s="422"/>
      <c r="PAC697" s="3"/>
      <c r="PAD697" s="422"/>
      <c r="PAE697" s="3"/>
      <c r="PAF697" s="422"/>
      <c r="PAG697" s="3"/>
      <c r="PAH697" s="422"/>
      <c r="PAI697" s="3"/>
      <c r="PAJ697" s="422"/>
      <c r="PAK697" s="3"/>
      <c r="PAL697" s="422"/>
      <c r="PAM697" s="3"/>
      <c r="PAN697" s="422"/>
      <c r="PAO697" s="3"/>
      <c r="PAP697" s="422"/>
      <c r="PAQ697" s="3"/>
      <c r="PAR697" s="422"/>
      <c r="PAS697" s="3"/>
      <c r="PAT697" s="422"/>
      <c r="PAU697" s="3"/>
      <c r="PAV697" s="422"/>
      <c r="PAW697" s="3"/>
      <c r="PAX697" s="422"/>
      <c r="PAY697" s="3"/>
      <c r="PAZ697" s="422"/>
      <c r="PBA697" s="3"/>
      <c r="PBB697" s="422"/>
      <c r="PBC697" s="3"/>
      <c r="PBD697" s="422"/>
      <c r="PBE697" s="3"/>
      <c r="PBF697" s="422"/>
      <c r="PBG697" s="3"/>
      <c r="PBH697" s="422"/>
      <c r="PBI697" s="3"/>
      <c r="PBJ697" s="422"/>
      <c r="PBK697" s="3"/>
      <c r="PBL697" s="422"/>
      <c r="PBM697" s="3"/>
      <c r="PBN697" s="422"/>
      <c r="PBO697" s="3"/>
      <c r="PBP697" s="422"/>
      <c r="PBQ697" s="3"/>
      <c r="PBR697" s="422"/>
      <c r="PBS697" s="3"/>
      <c r="PBT697" s="422"/>
      <c r="PBU697" s="3"/>
      <c r="PBV697" s="422"/>
      <c r="PBW697" s="3"/>
      <c r="PBX697" s="422"/>
      <c r="PBY697" s="3"/>
      <c r="PBZ697" s="422"/>
      <c r="PCA697" s="3"/>
      <c r="PCB697" s="422"/>
      <c r="PCC697" s="3"/>
      <c r="PCD697" s="422"/>
      <c r="PCE697" s="3"/>
      <c r="PCF697" s="422"/>
      <c r="PCG697" s="3"/>
      <c r="PCH697" s="422"/>
      <c r="PCI697" s="3"/>
      <c r="PCJ697" s="422"/>
      <c r="PCK697" s="3"/>
      <c r="PCL697" s="422"/>
      <c r="PCM697" s="3"/>
      <c r="PCN697" s="422"/>
      <c r="PCO697" s="3"/>
      <c r="PCP697" s="422"/>
      <c r="PCQ697" s="3"/>
      <c r="PCR697" s="422"/>
      <c r="PCS697" s="3"/>
      <c r="PCT697" s="422"/>
      <c r="PCU697" s="3"/>
      <c r="PCV697" s="422"/>
      <c r="PCW697" s="3"/>
      <c r="PCX697" s="422"/>
      <c r="PCY697" s="3"/>
      <c r="PCZ697" s="422"/>
      <c r="PDA697" s="3"/>
      <c r="PDB697" s="422"/>
      <c r="PDC697" s="3"/>
      <c r="PDD697" s="422"/>
      <c r="PDE697" s="3"/>
      <c r="PDF697" s="422"/>
      <c r="PDG697" s="3"/>
      <c r="PDH697" s="422"/>
      <c r="PDI697" s="3"/>
      <c r="PDJ697" s="422"/>
      <c r="PDK697" s="3"/>
      <c r="PDL697" s="422"/>
      <c r="PDM697" s="3"/>
      <c r="PDN697" s="422"/>
      <c r="PDO697" s="3"/>
      <c r="PDP697" s="422"/>
      <c r="PDQ697" s="3"/>
      <c r="PDR697" s="422"/>
      <c r="PDS697" s="3"/>
      <c r="PDT697" s="422"/>
      <c r="PDU697" s="3"/>
      <c r="PDV697" s="422"/>
      <c r="PDW697" s="3"/>
      <c r="PDX697" s="422"/>
      <c r="PDY697" s="3"/>
      <c r="PDZ697" s="422"/>
      <c r="PEA697" s="3"/>
      <c r="PEB697" s="422"/>
      <c r="PEC697" s="3"/>
      <c r="PED697" s="422"/>
      <c r="PEE697" s="3"/>
      <c r="PEF697" s="422"/>
      <c r="PEG697" s="3"/>
      <c r="PEH697" s="422"/>
      <c r="PEI697" s="3"/>
      <c r="PEJ697" s="422"/>
      <c r="PEK697" s="3"/>
      <c r="PEL697" s="422"/>
      <c r="PEM697" s="3"/>
      <c r="PEN697" s="422"/>
      <c r="PEO697" s="3"/>
      <c r="PEP697" s="422"/>
      <c r="PEQ697" s="3"/>
      <c r="PER697" s="422"/>
      <c r="PES697" s="3"/>
      <c r="PET697" s="422"/>
      <c r="PEU697" s="3"/>
      <c r="PEV697" s="422"/>
      <c r="PEW697" s="3"/>
      <c r="PEX697" s="422"/>
      <c r="PEY697" s="3"/>
      <c r="PEZ697" s="422"/>
      <c r="PFA697" s="3"/>
      <c r="PFB697" s="422"/>
      <c r="PFC697" s="3"/>
      <c r="PFD697" s="422"/>
      <c r="PFE697" s="3"/>
      <c r="PFF697" s="422"/>
      <c r="PFG697" s="3"/>
      <c r="PFH697" s="422"/>
      <c r="PFI697" s="3"/>
      <c r="PFJ697" s="422"/>
      <c r="PFK697" s="3"/>
      <c r="PFL697" s="422"/>
      <c r="PFM697" s="3"/>
      <c r="PFN697" s="422"/>
      <c r="PFO697" s="3"/>
      <c r="PFP697" s="422"/>
      <c r="PFQ697" s="3"/>
      <c r="PFR697" s="422"/>
      <c r="PFS697" s="3"/>
      <c r="PFT697" s="422"/>
      <c r="PFU697" s="3"/>
      <c r="PFV697" s="422"/>
      <c r="PFW697" s="3"/>
      <c r="PFX697" s="422"/>
      <c r="PFY697" s="3"/>
      <c r="PFZ697" s="422"/>
      <c r="PGA697" s="3"/>
      <c r="PGB697" s="422"/>
      <c r="PGC697" s="3"/>
      <c r="PGD697" s="422"/>
      <c r="PGE697" s="3"/>
      <c r="PGF697" s="422"/>
      <c r="PGG697" s="3"/>
      <c r="PGH697" s="422"/>
      <c r="PGI697" s="3"/>
      <c r="PGJ697" s="422"/>
      <c r="PGK697" s="3"/>
      <c r="PGL697" s="422"/>
      <c r="PGM697" s="3"/>
      <c r="PGN697" s="422"/>
      <c r="PGO697" s="3"/>
      <c r="PGP697" s="422"/>
      <c r="PGQ697" s="3"/>
      <c r="PGR697" s="422"/>
      <c r="PGS697" s="3"/>
      <c r="PGT697" s="422"/>
      <c r="PGU697" s="3"/>
      <c r="PGV697" s="422"/>
      <c r="PGW697" s="3"/>
      <c r="PGX697" s="422"/>
      <c r="PGY697" s="3"/>
      <c r="PGZ697" s="422"/>
      <c r="PHA697" s="3"/>
      <c r="PHB697" s="422"/>
      <c r="PHC697" s="3"/>
      <c r="PHD697" s="422"/>
      <c r="PHE697" s="3"/>
      <c r="PHF697" s="422"/>
      <c r="PHG697" s="3"/>
      <c r="PHH697" s="422"/>
      <c r="PHI697" s="3"/>
      <c r="PHJ697" s="422"/>
      <c r="PHK697" s="3"/>
      <c r="PHL697" s="422"/>
      <c r="PHM697" s="3"/>
      <c r="PHN697" s="422"/>
      <c r="PHO697" s="3"/>
      <c r="PHP697" s="422"/>
      <c r="PHQ697" s="3"/>
      <c r="PHR697" s="422"/>
      <c r="PHS697" s="3"/>
      <c r="PHT697" s="422"/>
      <c r="PHU697" s="3"/>
      <c r="PHV697" s="422"/>
      <c r="PHW697" s="3"/>
      <c r="PHX697" s="422"/>
      <c r="PHY697" s="3"/>
      <c r="PHZ697" s="422"/>
      <c r="PIA697" s="3"/>
      <c r="PIB697" s="422"/>
      <c r="PIC697" s="3"/>
      <c r="PID697" s="422"/>
      <c r="PIE697" s="3"/>
      <c r="PIF697" s="422"/>
      <c r="PIG697" s="3"/>
      <c r="PIH697" s="422"/>
      <c r="PII697" s="3"/>
      <c r="PIJ697" s="422"/>
      <c r="PIK697" s="3"/>
      <c r="PIL697" s="422"/>
      <c r="PIM697" s="3"/>
      <c r="PIN697" s="422"/>
      <c r="PIO697" s="3"/>
      <c r="PIP697" s="422"/>
      <c r="PIQ697" s="3"/>
      <c r="PIR697" s="422"/>
      <c r="PIS697" s="3"/>
      <c r="PIT697" s="422"/>
      <c r="PIU697" s="3"/>
      <c r="PIV697" s="422"/>
      <c r="PIW697" s="3"/>
      <c r="PIX697" s="422"/>
      <c r="PIY697" s="3"/>
      <c r="PIZ697" s="422"/>
      <c r="PJA697" s="3"/>
      <c r="PJB697" s="422"/>
      <c r="PJC697" s="3"/>
      <c r="PJD697" s="422"/>
      <c r="PJE697" s="3"/>
      <c r="PJF697" s="422"/>
      <c r="PJG697" s="3"/>
      <c r="PJH697" s="422"/>
      <c r="PJI697" s="3"/>
      <c r="PJJ697" s="422"/>
      <c r="PJK697" s="3"/>
      <c r="PJL697" s="422"/>
      <c r="PJM697" s="3"/>
      <c r="PJN697" s="422"/>
      <c r="PJO697" s="3"/>
      <c r="PJP697" s="422"/>
      <c r="PJQ697" s="3"/>
      <c r="PJR697" s="422"/>
      <c r="PJS697" s="3"/>
      <c r="PJT697" s="422"/>
      <c r="PJU697" s="3"/>
      <c r="PJV697" s="422"/>
      <c r="PJW697" s="3"/>
      <c r="PJX697" s="422"/>
      <c r="PJY697" s="3"/>
      <c r="PJZ697" s="422"/>
      <c r="PKA697" s="3"/>
      <c r="PKB697" s="422"/>
      <c r="PKC697" s="3"/>
      <c r="PKD697" s="422"/>
      <c r="PKE697" s="3"/>
      <c r="PKF697" s="422"/>
      <c r="PKG697" s="3"/>
      <c r="PKH697" s="422"/>
      <c r="PKI697" s="3"/>
      <c r="PKJ697" s="422"/>
      <c r="PKK697" s="3"/>
      <c r="PKL697" s="422"/>
      <c r="PKM697" s="3"/>
      <c r="PKN697" s="422"/>
      <c r="PKO697" s="3"/>
      <c r="PKP697" s="422"/>
      <c r="PKQ697" s="3"/>
      <c r="PKR697" s="422"/>
      <c r="PKS697" s="3"/>
      <c r="PKT697" s="422"/>
      <c r="PKU697" s="3"/>
      <c r="PKV697" s="422"/>
      <c r="PKW697" s="3"/>
      <c r="PKX697" s="422"/>
      <c r="PKY697" s="3"/>
      <c r="PKZ697" s="422"/>
      <c r="PLA697" s="3"/>
      <c r="PLB697" s="422"/>
      <c r="PLC697" s="3"/>
      <c r="PLD697" s="422"/>
      <c r="PLE697" s="3"/>
      <c r="PLF697" s="422"/>
      <c r="PLG697" s="3"/>
      <c r="PLH697" s="422"/>
      <c r="PLI697" s="3"/>
      <c r="PLJ697" s="422"/>
      <c r="PLK697" s="3"/>
      <c r="PLL697" s="422"/>
      <c r="PLM697" s="3"/>
      <c r="PLN697" s="422"/>
      <c r="PLO697" s="3"/>
      <c r="PLP697" s="422"/>
      <c r="PLQ697" s="3"/>
      <c r="PLR697" s="422"/>
      <c r="PLS697" s="3"/>
      <c r="PLT697" s="422"/>
      <c r="PLU697" s="3"/>
      <c r="PLV697" s="422"/>
      <c r="PLW697" s="3"/>
      <c r="PLX697" s="422"/>
      <c r="PLY697" s="3"/>
      <c r="PLZ697" s="422"/>
      <c r="PMA697" s="3"/>
      <c r="PMB697" s="422"/>
      <c r="PMC697" s="3"/>
      <c r="PMD697" s="422"/>
      <c r="PME697" s="3"/>
      <c r="PMF697" s="422"/>
      <c r="PMG697" s="3"/>
      <c r="PMH697" s="422"/>
      <c r="PMI697" s="3"/>
      <c r="PMJ697" s="422"/>
      <c r="PMK697" s="3"/>
      <c r="PML697" s="422"/>
      <c r="PMM697" s="3"/>
      <c r="PMN697" s="422"/>
      <c r="PMO697" s="3"/>
      <c r="PMP697" s="422"/>
      <c r="PMQ697" s="3"/>
      <c r="PMR697" s="422"/>
      <c r="PMS697" s="3"/>
      <c r="PMT697" s="422"/>
      <c r="PMU697" s="3"/>
      <c r="PMV697" s="422"/>
      <c r="PMW697" s="3"/>
      <c r="PMX697" s="422"/>
      <c r="PMY697" s="3"/>
      <c r="PMZ697" s="422"/>
      <c r="PNA697" s="3"/>
      <c r="PNB697" s="422"/>
      <c r="PNC697" s="3"/>
      <c r="PND697" s="422"/>
      <c r="PNE697" s="3"/>
      <c r="PNF697" s="422"/>
      <c r="PNG697" s="3"/>
      <c r="PNH697" s="422"/>
      <c r="PNI697" s="3"/>
      <c r="PNJ697" s="422"/>
      <c r="PNK697" s="3"/>
      <c r="PNL697" s="422"/>
      <c r="PNM697" s="3"/>
      <c r="PNN697" s="422"/>
      <c r="PNO697" s="3"/>
      <c r="PNP697" s="422"/>
      <c r="PNQ697" s="3"/>
      <c r="PNR697" s="422"/>
      <c r="PNS697" s="3"/>
      <c r="PNT697" s="422"/>
      <c r="PNU697" s="3"/>
      <c r="PNV697" s="422"/>
      <c r="PNW697" s="3"/>
      <c r="PNX697" s="422"/>
      <c r="PNY697" s="3"/>
      <c r="PNZ697" s="422"/>
      <c r="POA697" s="3"/>
      <c r="POB697" s="422"/>
      <c r="POC697" s="3"/>
      <c r="POD697" s="422"/>
      <c r="POE697" s="3"/>
      <c r="POF697" s="422"/>
      <c r="POG697" s="3"/>
      <c r="POH697" s="422"/>
      <c r="POI697" s="3"/>
      <c r="POJ697" s="422"/>
      <c r="POK697" s="3"/>
      <c r="POL697" s="422"/>
      <c r="POM697" s="3"/>
      <c r="PON697" s="422"/>
      <c r="POO697" s="3"/>
      <c r="POP697" s="422"/>
      <c r="POQ697" s="3"/>
      <c r="POR697" s="422"/>
      <c r="POS697" s="3"/>
      <c r="POT697" s="422"/>
      <c r="POU697" s="3"/>
      <c r="POV697" s="422"/>
      <c r="POW697" s="3"/>
      <c r="POX697" s="422"/>
      <c r="POY697" s="3"/>
      <c r="POZ697" s="422"/>
      <c r="PPA697" s="3"/>
      <c r="PPB697" s="422"/>
      <c r="PPC697" s="3"/>
      <c r="PPD697" s="422"/>
      <c r="PPE697" s="3"/>
      <c r="PPF697" s="422"/>
      <c r="PPG697" s="3"/>
      <c r="PPH697" s="422"/>
      <c r="PPI697" s="3"/>
      <c r="PPJ697" s="422"/>
      <c r="PPK697" s="3"/>
      <c r="PPL697" s="422"/>
      <c r="PPM697" s="3"/>
      <c r="PPN697" s="422"/>
      <c r="PPO697" s="3"/>
      <c r="PPP697" s="422"/>
      <c r="PPQ697" s="3"/>
      <c r="PPR697" s="422"/>
      <c r="PPS697" s="3"/>
      <c r="PPT697" s="422"/>
      <c r="PPU697" s="3"/>
      <c r="PPV697" s="422"/>
      <c r="PPW697" s="3"/>
      <c r="PPX697" s="422"/>
      <c r="PPY697" s="3"/>
      <c r="PPZ697" s="422"/>
      <c r="PQA697" s="3"/>
      <c r="PQB697" s="422"/>
      <c r="PQC697" s="3"/>
      <c r="PQD697" s="422"/>
      <c r="PQE697" s="3"/>
      <c r="PQF697" s="422"/>
      <c r="PQG697" s="3"/>
      <c r="PQH697" s="422"/>
      <c r="PQI697" s="3"/>
      <c r="PQJ697" s="422"/>
      <c r="PQK697" s="3"/>
      <c r="PQL697" s="422"/>
      <c r="PQM697" s="3"/>
      <c r="PQN697" s="422"/>
      <c r="PQO697" s="3"/>
      <c r="PQP697" s="422"/>
      <c r="PQQ697" s="3"/>
      <c r="PQR697" s="422"/>
      <c r="PQS697" s="3"/>
      <c r="PQT697" s="422"/>
      <c r="PQU697" s="3"/>
      <c r="PQV697" s="422"/>
      <c r="PQW697" s="3"/>
      <c r="PQX697" s="422"/>
      <c r="PQY697" s="3"/>
      <c r="PQZ697" s="422"/>
      <c r="PRA697" s="3"/>
      <c r="PRB697" s="422"/>
      <c r="PRC697" s="3"/>
      <c r="PRD697" s="422"/>
      <c r="PRE697" s="3"/>
      <c r="PRF697" s="422"/>
      <c r="PRG697" s="3"/>
      <c r="PRH697" s="422"/>
      <c r="PRI697" s="3"/>
      <c r="PRJ697" s="422"/>
      <c r="PRK697" s="3"/>
      <c r="PRL697" s="422"/>
      <c r="PRM697" s="3"/>
      <c r="PRN697" s="422"/>
      <c r="PRO697" s="3"/>
      <c r="PRP697" s="422"/>
      <c r="PRQ697" s="3"/>
      <c r="PRR697" s="422"/>
      <c r="PRS697" s="3"/>
      <c r="PRT697" s="422"/>
      <c r="PRU697" s="3"/>
      <c r="PRV697" s="422"/>
      <c r="PRW697" s="3"/>
      <c r="PRX697" s="422"/>
      <c r="PRY697" s="3"/>
      <c r="PRZ697" s="422"/>
      <c r="PSA697" s="3"/>
      <c r="PSB697" s="422"/>
      <c r="PSC697" s="3"/>
      <c r="PSD697" s="422"/>
      <c r="PSE697" s="3"/>
      <c r="PSF697" s="422"/>
      <c r="PSG697" s="3"/>
      <c r="PSH697" s="422"/>
      <c r="PSI697" s="3"/>
      <c r="PSJ697" s="422"/>
      <c r="PSK697" s="3"/>
      <c r="PSL697" s="422"/>
      <c r="PSM697" s="3"/>
      <c r="PSN697" s="422"/>
      <c r="PSO697" s="3"/>
      <c r="PSP697" s="422"/>
      <c r="PSQ697" s="3"/>
      <c r="PSR697" s="422"/>
      <c r="PSS697" s="3"/>
      <c r="PST697" s="422"/>
      <c r="PSU697" s="3"/>
      <c r="PSV697" s="422"/>
      <c r="PSW697" s="3"/>
      <c r="PSX697" s="422"/>
      <c r="PSY697" s="3"/>
      <c r="PSZ697" s="422"/>
      <c r="PTA697" s="3"/>
      <c r="PTB697" s="422"/>
      <c r="PTC697" s="3"/>
      <c r="PTD697" s="422"/>
      <c r="PTE697" s="3"/>
      <c r="PTF697" s="422"/>
      <c r="PTG697" s="3"/>
      <c r="PTH697" s="422"/>
      <c r="PTI697" s="3"/>
      <c r="PTJ697" s="422"/>
      <c r="PTK697" s="3"/>
      <c r="PTL697" s="422"/>
      <c r="PTM697" s="3"/>
      <c r="PTN697" s="422"/>
      <c r="PTO697" s="3"/>
      <c r="PTP697" s="422"/>
      <c r="PTQ697" s="3"/>
      <c r="PTR697" s="422"/>
      <c r="PTS697" s="3"/>
      <c r="PTT697" s="422"/>
      <c r="PTU697" s="3"/>
      <c r="PTV697" s="422"/>
      <c r="PTW697" s="3"/>
      <c r="PTX697" s="422"/>
      <c r="PTY697" s="3"/>
      <c r="PTZ697" s="422"/>
      <c r="PUA697" s="3"/>
      <c r="PUB697" s="422"/>
      <c r="PUC697" s="3"/>
      <c r="PUD697" s="422"/>
      <c r="PUE697" s="3"/>
      <c r="PUF697" s="422"/>
      <c r="PUG697" s="3"/>
      <c r="PUH697" s="422"/>
      <c r="PUI697" s="3"/>
      <c r="PUJ697" s="422"/>
      <c r="PUK697" s="3"/>
      <c r="PUL697" s="422"/>
      <c r="PUM697" s="3"/>
      <c r="PUN697" s="422"/>
      <c r="PUO697" s="3"/>
      <c r="PUP697" s="422"/>
      <c r="PUQ697" s="3"/>
      <c r="PUR697" s="422"/>
      <c r="PUS697" s="3"/>
      <c r="PUT697" s="422"/>
      <c r="PUU697" s="3"/>
      <c r="PUV697" s="422"/>
      <c r="PUW697" s="3"/>
      <c r="PUX697" s="422"/>
      <c r="PUY697" s="3"/>
      <c r="PUZ697" s="422"/>
      <c r="PVA697" s="3"/>
      <c r="PVB697" s="422"/>
      <c r="PVC697" s="3"/>
      <c r="PVD697" s="422"/>
      <c r="PVE697" s="3"/>
      <c r="PVF697" s="422"/>
      <c r="PVG697" s="3"/>
      <c r="PVH697" s="422"/>
      <c r="PVI697" s="3"/>
      <c r="PVJ697" s="422"/>
      <c r="PVK697" s="3"/>
      <c r="PVL697" s="422"/>
      <c r="PVM697" s="3"/>
      <c r="PVN697" s="422"/>
      <c r="PVO697" s="3"/>
      <c r="PVP697" s="422"/>
      <c r="PVQ697" s="3"/>
      <c r="PVR697" s="422"/>
      <c r="PVS697" s="3"/>
      <c r="PVT697" s="422"/>
      <c r="PVU697" s="3"/>
      <c r="PVV697" s="422"/>
      <c r="PVW697" s="3"/>
      <c r="PVX697" s="422"/>
      <c r="PVY697" s="3"/>
      <c r="PVZ697" s="422"/>
      <c r="PWA697" s="3"/>
      <c r="PWB697" s="422"/>
      <c r="PWC697" s="3"/>
      <c r="PWD697" s="422"/>
      <c r="PWE697" s="3"/>
      <c r="PWF697" s="422"/>
      <c r="PWG697" s="3"/>
      <c r="PWH697" s="422"/>
      <c r="PWI697" s="3"/>
      <c r="PWJ697" s="422"/>
      <c r="PWK697" s="3"/>
      <c r="PWL697" s="422"/>
      <c r="PWM697" s="3"/>
      <c r="PWN697" s="422"/>
      <c r="PWO697" s="3"/>
      <c r="PWP697" s="422"/>
      <c r="PWQ697" s="3"/>
      <c r="PWR697" s="422"/>
      <c r="PWS697" s="3"/>
      <c r="PWT697" s="422"/>
      <c r="PWU697" s="3"/>
      <c r="PWV697" s="422"/>
      <c r="PWW697" s="3"/>
      <c r="PWX697" s="422"/>
      <c r="PWY697" s="3"/>
      <c r="PWZ697" s="422"/>
      <c r="PXA697" s="3"/>
      <c r="PXB697" s="422"/>
      <c r="PXC697" s="3"/>
      <c r="PXD697" s="422"/>
      <c r="PXE697" s="3"/>
      <c r="PXF697" s="422"/>
      <c r="PXG697" s="3"/>
      <c r="PXH697" s="422"/>
      <c r="PXI697" s="3"/>
      <c r="PXJ697" s="422"/>
      <c r="PXK697" s="3"/>
      <c r="PXL697" s="422"/>
      <c r="PXM697" s="3"/>
      <c r="PXN697" s="422"/>
      <c r="PXO697" s="3"/>
      <c r="PXP697" s="422"/>
      <c r="PXQ697" s="3"/>
      <c r="PXR697" s="422"/>
      <c r="PXS697" s="3"/>
      <c r="PXT697" s="422"/>
      <c r="PXU697" s="3"/>
      <c r="PXV697" s="422"/>
      <c r="PXW697" s="3"/>
      <c r="PXX697" s="422"/>
      <c r="PXY697" s="3"/>
      <c r="PXZ697" s="422"/>
      <c r="PYA697" s="3"/>
      <c r="PYB697" s="422"/>
      <c r="PYC697" s="3"/>
      <c r="PYD697" s="422"/>
      <c r="PYE697" s="3"/>
      <c r="PYF697" s="422"/>
      <c r="PYG697" s="3"/>
      <c r="PYH697" s="422"/>
      <c r="PYI697" s="3"/>
      <c r="PYJ697" s="422"/>
      <c r="PYK697" s="3"/>
      <c r="PYL697" s="422"/>
      <c r="PYM697" s="3"/>
      <c r="PYN697" s="422"/>
      <c r="PYO697" s="3"/>
      <c r="PYP697" s="422"/>
      <c r="PYQ697" s="3"/>
      <c r="PYR697" s="422"/>
      <c r="PYS697" s="3"/>
      <c r="PYT697" s="422"/>
      <c r="PYU697" s="3"/>
      <c r="PYV697" s="422"/>
      <c r="PYW697" s="3"/>
      <c r="PYX697" s="422"/>
      <c r="PYY697" s="3"/>
      <c r="PYZ697" s="422"/>
      <c r="PZA697" s="3"/>
      <c r="PZB697" s="422"/>
      <c r="PZC697" s="3"/>
      <c r="PZD697" s="422"/>
      <c r="PZE697" s="3"/>
      <c r="PZF697" s="422"/>
      <c r="PZG697" s="3"/>
      <c r="PZH697" s="422"/>
      <c r="PZI697" s="3"/>
      <c r="PZJ697" s="422"/>
      <c r="PZK697" s="3"/>
      <c r="PZL697" s="422"/>
      <c r="PZM697" s="3"/>
      <c r="PZN697" s="422"/>
      <c r="PZO697" s="3"/>
      <c r="PZP697" s="422"/>
      <c r="PZQ697" s="3"/>
      <c r="PZR697" s="422"/>
      <c r="PZS697" s="3"/>
      <c r="PZT697" s="422"/>
      <c r="PZU697" s="3"/>
      <c r="PZV697" s="422"/>
      <c r="PZW697" s="3"/>
      <c r="PZX697" s="422"/>
      <c r="PZY697" s="3"/>
      <c r="PZZ697" s="422"/>
      <c r="QAA697" s="3"/>
      <c r="QAB697" s="422"/>
      <c r="QAC697" s="3"/>
      <c r="QAD697" s="422"/>
      <c r="QAE697" s="3"/>
      <c r="QAF697" s="422"/>
      <c r="QAG697" s="3"/>
      <c r="QAH697" s="422"/>
      <c r="QAI697" s="3"/>
      <c r="QAJ697" s="422"/>
      <c r="QAK697" s="3"/>
      <c r="QAL697" s="422"/>
      <c r="QAM697" s="3"/>
      <c r="QAN697" s="422"/>
      <c r="QAO697" s="3"/>
      <c r="QAP697" s="422"/>
      <c r="QAQ697" s="3"/>
      <c r="QAR697" s="422"/>
      <c r="QAS697" s="3"/>
      <c r="QAT697" s="422"/>
      <c r="QAU697" s="3"/>
      <c r="QAV697" s="422"/>
      <c r="QAW697" s="3"/>
      <c r="QAX697" s="422"/>
      <c r="QAY697" s="3"/>
      <c r="QAZ697" s="422"/>
      <c r="QBA697" s="3"/>
      <c r="QBB697" s="422"/>
      <c r="QBC697" s="3"/>
      <c r="QBD697" s="422"/>
      <c r="QBE697" s="3"/>
      <c r="QBF697" s="422"/>
      <c r="QBG697" s="3"/>
      <c r="QBH697" s="422"/>
      <c r="QBI697" s="3"/>
      <c r="QBJ697" s="422"/>
      <c r="QBK697" s="3"/>
      <c r="QBL697" s="422"/>
      <c r="QBM697" s="3"/>
      <c r="QBN697" s="422"/>
      <c r="QBO697" s="3"/>
      <c r="QBP697" s="422"/>
      <c r="QBQ697" s="3"/>
      <c r="QBR697" s="422"/>
      <c r="QBS697" s="3"/>
      <c r="QBT697" s="422"/>
      <c r="QBU697" s="3"/>
      <c r="QBV697" s="422"/>
      <c r="QBW697" s="3"/>
      <c r="QBX697" s="422"/>
      <c r="QBY697" s="3"/>
      <c r="QBZ697" s="422"/>
      <c r="QCA697" s="3"/>
      <c r="QCB697" s="422"/>
      <c r="QCC697" s="3"/>
      <c r="QCD697" s="422"/>
      <c r="QCE697" s="3"/>
      <c r="QCF697" s="422"/>
      <c r="QCG697" s="3"/>
      <c r="QCH697" s="422"/>
      <c r="QCI697" s="3"/>
      <c r="QCJ697" s="422"/>
      <c r="QCK697" s="3"/>
      <c r="QCL697" s="422"/>
      <c r="QCM697" s="3"/>
      <c r="QCN697" s="422"/>
      <c r="QCO697" s="3"/>
      <c r="QCP697" s="422"/>
      <c r="QCQ697" s="3"/>
      <c r="QCR697" s="422"/>
      <c r="QCS697" s="3"/>
      <c r="QCT697" s="422"/>
      <c r="QCU697" s="3"/>
      <c r="QCV697" s="422"/>
      <c r="QCW697" s="3"/>
      <c r="QCX697" s="422"/>
      <c r="QCY697" s="3"/>
      <c r="QCZ697" s="422"/>
      <c r="QDA697" s="3"/>
      <c r="QDB697" s="422"/>
      <c r="QDC697" s="3"/>
      <c r="QDD697" s="422"/>
      <c r="QDE697" s="3"/>
      <c r="QDF697" s="422"/>
      <c r="QDG697" s="3"/>
      <c r="QDH697" s="422"/>
      <c r="QDI697" s="3"/>
      <c r="QDJ697" s="422"/>
      <c r="QDK697" s="3"/>
      <c r="QDL697" s="422"/>
      <c r="QDM697" s="3"/>
      <c r="QDN697" s="422"/>
      <c r="QDO697" s="3"/>
      <c r="QDP697" s="422"/>
      <c r="QDQ697" s="3"/>
      <c r="QDR697" s="422"/>
      <c r="QDS697" s="3"/>
      <c r="QDT697" s="422"/>
      <c r="QDU697" s="3"/>
      <c r="QDV697" s="422"/>
      <c r="QDW697" s="3"/>
      <c r="QDX697" s="422"/>
      <c r="QDY697" s="3"/>
      <c r="QDZ697" s="422"/>
      <c r="QEA697" s="3"/>
      <c r="QEB697" s="422"/>
      <c r="QEC697" s="3"/>
      <c r="QED697" s="422"/>
      <c r="QEE697" s="3"/>
      <c r="QEF697" s="422"/>
      <c r="QEG697" s="3"/>
      <c r="QEH697" s="422"/>
      <c r="QEI697" s="3"/>
      <c r="QEJ697" s="422"/>
      <c r="QEK697" s="3"/>
      <c r="QEL697" s="422"/>
      <c r="QEM697" s="3"/>
      <c r="QEN697" s="422"/>
      <c r="QEO697" s="3"/>
      <c r="QEP697" s="422"/>
      <c r="QEQ697" s="3"/>
      <c r="QER697" s="422"/>
      <c r="QES697" s="3"/>
      <c r="QET697" s="422"/>
      <c r="QEU697" s="3"/>
      <c r="QEV697" s="422"/>
      <c r="QEW697" s="3"/>
      <c r="QEX697" s="422"/>
      <c r="QEY697" s="3"/>
      <c r="QEZ697" s="422"/>
      <c r="QFA697" s="3"/>
      <c r="QFB697" s="422"/>
      <c r="QFC697" s="3"/>
      <c r="QFD697" s="422"/>
      <c r="QFE697" s="3"/>
      <c r="QFF697" s="422"/>
      <c r="QFG697" s="3"/>
      <c r="QFH697" s="422"/>
      <c r="QFI697" s="3"/>
      <c r="QFJ697" s="422"/>
      <c r="QFK697" s="3"/>
      <c r="QFL697" s="422"/>
      <c r="QFM697" s="3"/>
      <c r="QFN697" s="422"/>
      <c r="QFO697" s="3"/>
      <c r="QFP697" s="422"/>
      <c r="QFQ697" s="3"/>
      <c r="QFR697" s="422"/>
      <c r="QFS697" s="3"/>
      <c r="QFT697" s="422"/>
      <c r="QFU697" s="3"/>
      <c r="QFV697" s="422"/>
      <c r="QFW697" s="3"/>
      <c r="QFX697" s="422"/>
      <c r="QFY697" s="3"/>
      <c r="QFZ697" s="422"/>
      <c r="QGA697" s="3"/>
      <c r="QGB697" s="422"/>
      <c r="QGC697" s="3"/>
      <c r="QGD697" s="422"/>
      <c r="QGE697" s="3"/>
      <c r="QGF697" s="422"/>
      <c r="QGG697" s="3"/>
      <c r="QGH697" s="422"/>
      <c r="QGI697" s="3"/>
      <c r="QGJ697" s="422"/>
      <c r="QGK697" s="3"/>
      <c r="QGL697" s="422"/>
      <c r="QGM697" s="3"/>
      <c r="QGN697" s="422"/>
      <c r="QGO697" s="3"/>
      <c r="QGP697" s="422"/>
      <c r="QGQ697" s="3"/>
      <c r="QGR697" s="422"/>
      <c r="QGS697" s="3"/>
      <c r="QGT697" s="422"/>
      <c r="QGU697" s="3"/>
      <c r="QGV697" s="422"/>
      <c r="QGW697" s="3"/>
      <c r="QGX697" s="422"/>
      <c r="QGY697" s="3"/>
      <c r="QGZ697" s="422"/>
      <c r="QHA697" s="3"/>
      <c r="QHB697" s="422"/>
      <c r="QHC697" s="3"/>
      <c r="QHD697" s="422"/>
      <c r="QHE697" s="3"/>
      <c r="QHF697" s="422"/>
      <c r="QHG697" s="3"/>
      <c r="QHH697" s="422"/>
      <c r="QHI697" s="3"/>
      <c r="QHJ697" s="422"/>
      <c r="QHK697" s="3"/>
      <c r="QHL697" s="422"/>
      <c r="QHM697" s="3"/>
      <c r="QHN697" s="422"/>
      <c r="QHO697" s="3"/>
      <c r="QHP697" s="422"/>
      <c r="QHQ697" s="3"/>
      <c r="QHR697" s="422"/>
      <c r="QHS697" s="3"/>
      <c r="QHT697" s="422"/>
      <c r="QHU697" s="3"/>
      <c r="QHV697" s="422"/>
      <c r="QHW697" s="3"/>
      <c r="QHX697" s="422"/>
      <c r="QHY697" s="3"/>
      <c r="QHZ697" s="422"/>
      <c r="QIA697" s="3"/>
      <c r="QIB697" s="422"/>
      <c r="QIC697" s="3"/>
      <c r="QID697" s="422"/>
      <c r="QIE697" s="3"/>
      <c r="QIF697" s="422"/>
      <c r="QIG697" s="3"/>
      <c r="QIH697" s="422"/>
      <c r="QII697" s="3"/>
      <c r="QIJ697" s="422"/>
      <c r="QIK697" s="3"/>
      <c r="QIL697" s="422"/>
      <c r="QIM697" s="3"/>
      <c r="QIN697" s="422"/>
      <c r="QIO697" s="3"/>
      <c r="QIP697" s="422"/>
      <c r="QIQ697" s="3"/>
      <c r="QIR697" s="422"/>
      <c r="QIS697" s="3"/>
      <c r="QIT697" s="422"/>
      <c r="QIU697" s="3"/>
      <c r="QIV697" s="422"/>
      <c r="QIW697" s="3"/>
      <c r="QIX697" s="422"/>
      <c r="QIY697" s="3"/>
      <c r="QIZ697" s="422"/>
      <c r="QJA697" s="3"/>
      <c r="QJB697" s="422"/>
      <c r="QJC697" s="3"/>
      <c r="QJD697" s="422"/>
      <c r="QJE697" s="3"/>
      <c r="QJF697" s="422"/>
      <c r="QJG697" s="3"/>
      <c r="QJH697" s="422"/>
      <c r="QJI697" s="3"/>
      <c r="QJJ697" s="422"/>
      <c r="QJK697" s="3"/>
      <c r="QJL697" s="422"/>
      <c r="QJM697" s="3"/>
      <c r="QJN697" s="422"/>
      <c r="QJO697" s="3"/>
      <c r="QJP697" s="422"/>
      <c r="QJQ697" s="3"/>
      <c r="QJR697" s="422"/>
      <c r="QJS697" s="3"/>
      <c r="QJT697" s="422"/>
      <c r="QJU697" s="3"/>
      <c r="QJV697" s="422"/>
      <c r="QJW697" s="3"/>
      <c r="QJX697" s="422"/>
      <c r="QJY697" s="3"/>
      <c r="QJZ697" s="422"/>
      <c r="QKA697" s="3"/>
      <c r="QKB697" s="422"/>
      <c r="QKC697" s="3"/>
      <c r="QKD697" s="422"/>
      <c r="QKE697" s="3"/>
      <c r="QKF697" s="422"/>
      <c r="QKG697" s="3"/>
      <c r="QKH697" s="422"/>
      <c r="QKI697" s="3"/>
      <c r="QKJ697" s="422"/>
      <c r="QKK697" s="3"/>
      <c r="QKL697" s="422"/>
      <c r="QKM697" s="3"/>
      <c r="QKN697" s="422"/>
      <c r="QKO697" s="3"/>
      <c r="QKP697" s="422"/>
      <c r="QKQ697" s="3"/>
      <c r="QKR697" s="422"/>
      <c r="QKS697" s="3"/>
      <c r="QKT697" s="422"/>
      <c r="QKU697" s="3"/>
      <c r="QKV697" s="422"/>
      <c r="QKW697" s="3"/>
      <c r="QKX697" s="422"/>
      <c r="QKY697" s="3"/>
      <c r="QKZ697" s="422"/>
      <c r="QLA697" s="3"/>
      <c r="QLB697" s="422"/>
      <c r="QLC697" s="3"/>
      <c r="QLD697" s="422"/>
      <c r="QLE697" s="3"/>
      <c r="QLF697" s="422"/>
      <c r="QLG697" s="3"/>
      <c r="QLH697" s="422"/>
      <c r="QLI697" s="3"/>
      <c r="QLJ697" s="422"/>
      <c r="QLK697" s="3"/>
      <c r="QLL697" s="422"/>
      <c r="QLM697" s="3"/>
      <c r="QLN697" s="422"/>
      <c r="QLO697" s="3"/>
      <c r="QLP697" s="422"/>
      <c r="QLQ697" s="3"/>
      <c r="QLR697" s="422"/>
      <c r="QLS697" s="3"/>
      <c r="QLT697" s="422"/>
      <c r="QLU697" s="3"/>
      <c r="QLV697" s="422"/>
      <c r="QLW697" s="3"/>
      <c r="QLX697" s="422"/>
      <c r="QLY697" s="3"/>
      <c r="QLZ697" s="422"/>
      <c r="QMA697" s="3"/>
      <c r="QMB697" s="422"/>
      <c r="QMC697" s="3"/>
      <c r="QMD697" s="422"/>
      <c r="QME697" s="3"/>
      <c r="QMF697" s="422"/>
      <c r="QMG697" s="3"/>
      <c r="QMH697" s="422"/>
      <c r="QMI697" s="3"/>
      <c r="QMJ697" s="422"/>
      <c r="QMK697" s="3"/>
      <c r="QML697" s="422"/>
      <c r="QMM697" s="3"/>
      <c r="QMN697" s="422"/>
      <c r="QMO697" s="3"/>
      <c r="QMP697" s="422"/>
      <c r="QMQ697" s="3"/>
      <c r="QMR697" s="422"/>
      <c r="QMS697" s="3"/>
      <c r="QMT697" s="422"/>
      <c r="QMU697" s="3"/>
      <c r="QMV697" s="422"/>
      <c r="QMW697" s="3"/>
      <c r="QMX697" s="422"/>
      <c r="QMY697" s="3"/>
      <c r="QMZ697" s="422"/>
      <c r="QNA697" s="3"/>
      <c r="QNB697" s="422"/>
      <c r="QNC697" s="3"/>
      <c r="QND697" s="422"/>
      <c r="QNE697" s="3"/>
      <c r="QNF697" s="422"/>
      <c r="QNG697" s="3"/>
      <c r="QNH697" s="422"/>
      <c r="QNI697" s="3"/>
      <c r="QNJ697" s="422"/>
      <c r="QNK697" s="3"/>
      <c r="QNL697" s="422"/>
      <c r="QNM697" s="3"/>
      <c r="QNN697" s="422"/>
      <c r="QNO697" s="3"/>
      <c r="QNP697" s="422"/>
      <c r="QNQ697" s="3"/>
      <c r="QNR697" s="422"/>
      <c r="QNS697" s="3"/>
      <c r="QNT697" s="422"/>
      <c r="QNU697" s="3"/>
      <c r="QNV697" s="422"/>
      <c r="QNW697" s="3"/>
      <c r="QNX697" s="422"/>
      <c r="QNY697" s="3"/>
      <c r="QNZ697" s="422"/>
      <c r="QOA697" s="3"/>
      <c r="QOB697" s="422"/>
      <c r="QOC697" s="3"/>
      <c r="QOD697" s="422"/>
      <c r="QOE697" s="3"/>
      <c r="QOF697" s="422"/>
      <c r="QOG697" s="3"/>
      <c r="QOH697" s="422"/>
      <c r="QOI697" s="3"/>
      <c r="QOJ697" s="422"/>
      <c r="QOK697" s="3"/>
      <c r="QOL697" s="422"/>
      <c r="QOM697" s="3"/>
      <c r="QON697" s="422"/>
      <c r="QOO697" s="3"/>
      <c r="QOP697" s="422"/>
      <c r="QOQ697" s="3"/>
      <c r="QOR697" s="422"/>
      <c r="QOS697" s="3"/>
      <c r="QOT697" s="422"/>
      <c r="QOU697" s="3"/>
      <c r="QOV697" s="422"/>
      <c r="QOW697" s="3"/>
      <c r="QOX697" s="422"/>
      <c r="QOY697" s="3"/>
      <c r="QOZ697" s="422"/>
      <c r="QPA697" s="3"/>
      <c r="QPB697" s="422"/>
      <c r="QPC697" s="3"/>
      <c r="QPD697" s="422"/>
      <c r="QPE697" s="3"/>
      <c r="QPF697" s="422"/>
      <c r="QPG697" s="3"/>
      <c r="QPH697" s="422"/>
      <c r="QPI697" s="3"/>
      <c r="QPJ697" s="422"/>
      <c r="QPK697" s="3"/>
      <c r="QPL697" s="422"/>
      <c r="QPM697" s="3"/>
      <c r="QPN697" s="422"/>
      <c r="QPO697" s="3"/>
      <c r="QPP697" s="422"/>
      <c r="QPQ697" s="3"/>
      <c r="QPR697" s="422"/>
      <c r="QPS697" s="3"/>
      <c r="QPT697" s="422"/>
      <c r="QPU697" s="3"/>
      <c r="QPV697" s="422"/>
      <c r="QPW697" s="3"/>
      <c r="QPX697" s="422"/>
      <c r="QPY697" s="3"/>
      <c r="QPZ697" s="422"/>
      <c r="QQA697" s="3"/>
      <c r="QQB697" s="422"/>
      <c r="QQC697" s="3"/>
      <c r="QQD697" s="422"/>
      <c r="QQE697" s="3"/>
      <c r="QQF697" s="422"/>
      <c r="QQG697" s="3"/>
      <c r="QQH697" s="422"/>
      <c r="QQI697" s="3"/>
      <c r="QQJ697" s="422"/>
      <c r="QQK697" s="3"/>
      <c r="QQL697" s="422"/>
      <c r="QQM697" s="3"/>
      <c r="QQN697" s="422"/>
      <c r="QQO697" s="3"/>
      <c r="QQP697" s="422"/>
      <c r="QQQ697" s="3"/>
      <c r="QQR697" s="422"/>
      <c r="QQS697" s="3"/>
      <c r="QQT697" s="422"/>
      <c r="QQU697" s="3"/>
      <c r="QQV697" s="422"/>
      <c r="QQW697" s="3"/>
      <c r="QQX697" s="422"/>
      <c r="QQY697" s="3"/>
      <c r="QQZ697" s="422"/>
      <c r="QRA697" s="3"/>
      <c r="QRB697" s="422"/>
      <c r="QRC697" s="3"/>
      <c r="QRD697" s="422"/>
      <c r="QRE697" s="3"/>
      <c r="QRF697" s="422"/>
      <c r="QRG697" s="3"/>
      <c r="QRH697" s="422"/>
      <c r="QRI697" s="3"/>
      <c r="QRJ697" s="422"/>
      <c r="QRK697" s="3"/>
      <c r="QRL697" s="422"/>
      <c r="QRM697" s="3"/>
      <c r="QRN697" s="422"/>
      <c r="QRO697" s="3"/>
      <c r="QRP697" s="422"/>
      <c r="QRQ697" s="3"/>
      <c r="QRR697" s="422"/>
      <c r="QRS697" s="3"/>
      <c r="QRT697" s="422"/>
      <c r="QRU697" s="3"/>
      <c r="QRV697" s="422"/>
      <c r="QRW697" s="3"/>
      <c r="QRX697" s="422"/>
      <c r="QRY697" s="3"/>
      <c r="QRZ697" s="422"/>
      <c r="QSA697" s="3"/>
      <c r="QSB697" s="422"/>
      <c r="QSC697" s="3"/>
      <c r="QSD697" s="422"/>
      <c r="QSE697" s="3"/>
      <c r="QSF697" s="422"/>
      <c r="QSG697" s="3"/>
      <c r="QSH697" s="422"/>
      <c r="QSI697" s="3"/>
      <c r="QSJ697" s="422"/>
      <c r="QSK697" s="3"/>
      <c r="QSL697" s="422"/>
      <c r="QSM697" s="3"/>
      <c r="QSN697" s="422"/>
      <c r="QSO697" s="3"/>
      <c r="QSP697" s="422"/>
      <c r="QSQ697" s="3"/>
      <c r="QSR697" s="422"/>
      <c r="QSS697" s="3"/>
      <c r="QST697" s="422"/>
      <c r="QSU697" s="3"/>
      <c r="QSV697" s="422"/>
      <c r="QSW697" s="3"/>
      <c r="QSX697" s="422"/>
      <c r="QSY697" s="3"/>
      <c r="QSZ697" s="422"/>
      <c r="QTA697" s="3"/>
      <c r="QTB697" s="422"/>
      <c r="QTC697" s="3"/>
      <c r="QTD697" s="422"/>
      <c r="QTE697" s="3"/>
      <c r="QTF697" s="422"/>
      <c r="QTG697" s="3"/>
      <c r="QTH697" s="422"/>
      <c r="QTI697" s="3"/>
      <c r="QTJ697" s="422"/>
      <c r="QTK697" s="3"/>
      <c r="QTL697" s="422"/>
      <c r="QTM697" s="3"/>
      <c r="QTN697" s="422"/>
      <c r="QTO697" s="3"/>
      <c r="QTP697" s="422"/>
      <c r="QTQ697" s="3"/>
      <c r="QTR697" s="422"/>
      <c r="QTS697" s="3"/>
      <c r="QTT697" s="422"/>
      <c r="QTU697" s="3"/>
      <c r="QTV697" s="422"/>
      <c r="QTW697" s="3"/>
      <c r="QTX697" s="422"/>
      <c r="QTY697" s="3"/>
      <c r="QTZ697" s="422"/>
      <c r="QUA697" s="3"/>
      <c r="QUB697" s="422"/>
      <c r="QUC697" s="3"/>
      <c r="QUD697" s="422"/>
      <c r="QUE697" s="3"/>
      <c r="QUF697" s="422"/>
      <c r="QUG697" s="3"/>
      <c r="QUH697" s="422"/>
      <c r="QUI697" s="3"/>
      <c r="QUJ697" s="422"/>
      <c r="QUK697" s="3"/>
      <c r="QUL697" s="422"/>
      <c r="QUM697" s="3"/>
      <c r="QUN697" s="422"/>
      <c r="QUO697" s="3"/>
      <c r="QUP697" s="422"/>
      <c r="QUQ697" s="3"/>
      <c r="QUR697" s="422"/>
      <c r="QUS697" s="3"/>
      <c r="QUT697" s="422"/>
      <c r="QUU697" s="3"/>
      <c r="QUV697" s="422"/>
      <c r="QUW697" s="3"/>
      <c r="QUX697" s="422"/>
      <c r="QUY697" s="3"/>
      <c r="QUZ697" s="422"/>
      <c r="QVA697" s="3"/>
      <c r="QVB697" s="422"/>
      <c r="QVC697" s="3"/>
      <c r="QVD697" s="422"/>
      <c r="QVE697" s="3"/>
      <c r="QVF697" s="422"/>
      <c r="QVG697" s="3"/>
      <c r="QVH697" s="422"/>
      <c r="QVI697" s="3"/>
      <c r="QVJ697" s="422"/>
      <c r="QVK697" s="3"/>
      <c r="QVL697" s="422"/>
      <c r="QVM697" s="3"/>
      <c r="QVN697" s="422"/>
      <c r="QVO697" s="3"/>
      <c r="QVP697" s="422"/>
      <c r="QVQ697" s="3"/>
      <c r="QVR697" s="422"/>
      <c r="QVS697" s="3"/>
      <c r="QVT697" s="422"/>
      <c r="QVU697" s="3"/>
      <c r="QVV697" s="422"/>
      <c r="QVW697" s="3"/>
      <c r="QVX697" s="422"/>
      <c r="QVY697" s="3"/>
      <c r="QVZ697" s="422"/>
      <c r="QWA697" s="3"/>
      <c r="QWB697" s="422"/>
      <c r="QWC697" s="3"/>
      <c r="QWD697" s="422"/>
      <c r="QWE697" s="3"/>
      <c r="QWF697" s="422"/>
      <c r="QWG697" s="3"/>
      <c r="QWH697" s="422"/>
      <c r="QWI697" s="3"/>
      <c r="QWJ697" s="422"/>
      <c r="QWK697" s="3"/>
      <c r="QWL697" s="422"/>
      <c r="QWM697" s="3"/>
      <c r="QWN697" s="422"/>
      <c r="QWO697" s="3"/>
      <c r="QWP697" s="422"/>
      <c r="QWQ697" s="3"/>
      <c r="QWR697" s="422"/>
      <c r="QWS697" s="3"/>
      <c r="QWT697" s="422"/>
      <c r="QWU697" s="3"/>
      <c r="QWV697" s="422"/>
      <c r="QWW697" s="3"/>
      <c r="QWX697" s="422"/>
      <c r="QWY697" s="3"/>
      <c r="QWZ697" s="422"/>
      <c r="QXA697" s="3"/>
      <c r="QXB697" s="422"/>
      <c r="QXC697" s="3"/>
      <c r="QXD697" s="422"/>
      <c r="QXE697" s="3"/>
      <c r="QXF697" s="422"/>
      <c r="QXG697" s="3"/>
      <c r="QXH697" s="422"/>
      <c r="QXI697" s="3"/>
      <c r="QXJ697" s="422"/>
      <c r="QXK697" s="3"/>
      <c r="QXL697" s="422"/>
      <c r="QXM697" s="3"/>
      <c r="QXN697" s="422"/>
      <c r="QXO697" s="3"/>
      <c r="QXP697" s="422"/>
      <c r="QXQ697" s="3"/>
      <c r="QXR697" s="422"/>
      <c r="QXS697" s="3"/>
      <c r="QXT697" s="422"/>
      <c r="QXU697" s="3"/>
      <c r="QXV697" s="422"/>
      <c r="QXW697" s="3"/>
      <c r="QXX697" s="422"/>
      <c r="QXY697" s="3"/>
      <c r="QXZ697" s="422"/>
      <c r="QYA697" s="3"/>
      <c r="QYB697" s="422"/>
      <c r="QYC697" s="3"/>
      <c r="QYD697" s="422"/>
      <c r="QYE697" s="3"/>
      <c r="QYF697" s="422"/>
      <c r="QYG697" s="3"/>
      <c r="QYH697" s="422"/>
      <c r="QYI697" s="3"/>
      <c r="QYJ697" s="422"/>
      <c r="QYK697" s="3"/>
      <c r="QYL697" s="422"/>
      <c r="QYM697" s="3"/>
      <c r="QYN697" s="422"/>
      <c r="QYO697" s="3"/>
      <c r="QYP697" s="422"/>
      <c r="QYQ697" s="3"/>
      <c r="QYR697" s="422"/>
      <c r="QYS697" s="3"/>
      <c r="QYT697" s="422"/>
      <c r="QYU697" s="3"/>
      <c r="QYV697" s="422"/>
      <c r="QYW697" s="3"/>
      <c r="QYX697" s="422"/>
      <c r="QYY697" s="3"/>
      <c r="QYZ697" s="422"/>
      <c r="QZA697" s="3"/>
      <c r="QZB697" s="422"/>
      <c r="QZC697" s="3"/>
      <c r="QZD697" s="422"/>
      <c r="QZE697" s="3"/>
      <c r="QZF697" s="422"/>
      <c r="QZG697" s="3"/>
      <c r="QZH697" s="422"/>
      <c r="QZI697" s="3"/>
      <c r="QZJ697" s="422"/>
      <c r="QZK697" s="3"/>
      <c r="QZL697" s="422"/>
      <c r="QZM697" s="3"/>
      <c r="QZN697" s="422"/>
      <c r="QZO697" s="3"/>
      <c r="QZP697" s="422"/>
      <c r="QZQ697" s="3"/>
      <c r="QZR697" s="422"/>
      <c r="QZS697" s="3"/>
      <c r="QZT697" s="422"/>
      <c r="QZU697" s="3"/>
      <c r="QZV697" s="422"/>
      <c r="QZW697" s="3"/>
      <c r="QZX697" s="422"/>
      <c r="QZY697" s="3"/>
      <c r="QZZ697" s="422"/>
      <c r="RAA697" s="3"/>
      <c r="RAB697" s="422"/>
      <c r="RAC697" s="3"/>
      <c r="RAD697" s="422"/>
      <c r="RAE697" s="3"/>
      <c r="RAF697" s="422"/>
      <c r="RAG697" s="3"/>
      <c r="RAH697" s="422"/>
      <c r="RAI697" s="3"/>
      <c r="RAJ697" s="422"/>
      <c r="RAK697" s="3"/>
      <c r="RAL697" s="422"/>
      <c r="RAM697" s="3"/>
      <c r="RAN697" s="422"/>
      <c r="RAO697" s="3"/>
      <c r="RAP697" s="422"/>
      <c r="RAQ697" s="3"/>
      <c r="RAR697" s="422"/>
      <c r="RAS697" s="3"/>
      <c r="RAT697" s="422"/>
      <c r="RAU697" s="3"/>
      <c r="RAV697" s="422"/>
      <c r="RAW697" s="3"/>
      <c r="RAX697" s="422"/>
      <c r="RAY697" s="3"/>
      <c r="RAZ697" s="422"/>
      <c r="RBA697" s="3"/>
      <c r="RBB697" s="422"/>
      <c r="RBC697" s="3"/>
      <c r="RBD697" s="422"/>
      <c r="RBE697" s="3"/>
      <c r="RBF697" s="422"/>
      <c r="RBG697" s="3"/>
      <c r="RBH697" s="422"/>
      <c r="RBI697" s="3"/>
      <c r="RBJ697" s="422"/>
      <c r="RBK697" s="3"/>
      <c r="RBL697" s="422"/>
      <c r="RBM697" s="3"/>
      <c r="RBN697" s="422"/>
      <c r="RBO697" s="3"/>
      <c r="RBP697" s="422"/>
      <c r="RBQ697" s="3"/>
      <c r="RBR697" s="422"/>
      <c r="RBS697" s="3"/>
      <c r="RBT697" s="422"/>
      <c r="RBU697" s="3"/>
      <c r="RBV697" s="422"/>
      <c r="RBW697" s="3"/>
      <c r="RBX697" s="422"/>
      <c r="RBY697" s="3"/>
      <c r="RBZ697" s="422"/>
      <c r="RCA697" s="3"/>
      <c r="RCB697" s="422"/>
      <c r="RCC697" s="3"/>
      <c r="RCD697" s="422"/>
      <c r="RCE697" s="3"/>
      <c r="RCF697" s="422"/>
      <c r="RCG697" s="3"/>
      <c r="RCH697" s="422"/>
      <c r="RCI697" s="3"/>
      <c r="RCJ697" s="422"/>
      <c r="RCK697" s="3"/>
      <c r="RCL697" s="422"/>
      <c r="RCM697" s="3"/>
      <c r="RCN697" s="422"/>
      <c r="RCO697" s="3"/>
      <c r="RCP697" s="422"/>
      <c r="RCQ697" s="3"/>
      <c r="RCR697" s="422"/>
      <c r="RCS697" s="3"/>
      <c r="RCT697" s="422"/>
      <c r="RCU697" s="3"/>
      <c r="RCV697" s="422"/>
      <c r="RCW697" s="3"/>
      <c r="RCX697" s="422"/>
      <c r="RCY697" s="3"/>
      <c r="RCZ697" s="422"/>
      <c r="RDA697" s="3"/>
      <c r="RDB697" s="422"/>
      <c r="RDC697" s="3"/>
      <c r="RDD697" s="422"/>
      <c r="RDE697" s="3"/>
      <c r="RDF697" s="422"/>
      <c r="RDG697" s="3"/>
      <c r="RDH697" s="422"/>
      <c r="RDI697" s="3"/>
      <c r="RDJ697" s="422"/>
      <c r="RDK697" s="3"/>
      <c r="RDL697" s="422"/>
      <c r="RDM697" s="3"/>
      <c r="RDN697" s="422"/>
      <c r="RDO697" s="3"/>
      <c r="RDP697" s="422"/>
      <c r="RDQ697" s="3"/>
      <c r="RDR697" s="422"/>
      <c r="RDS697" s="3"/>
      <c r="RDT697" s="422"/>
      <c r="RDU697" s="3"/>
      <c r="RDV697" s="422"/>
      <c r="RDW697" s="3"/>
      <c r="RDX697" s="422"/>
      <c r="RDY697" s="3"/>
      <c r="RDZ697" s="422"/>
      <c r="REA697" s="3"/>
      <c r="REB697" s="422"/>
      <c r="REC697" s="3"/>
      <c r="RED697" s="422"/>
      <c r="REE697" s="3"/>
      <c r="REF697" s="422"/>
      <c r="REG697" s="3"/>
      <c r="REH697" s="422"/>
      <c r="REI697" s="3"/>
      <c r="REJ697" s="422"/>
      <c r="REK697" s="3"/>
      <c r="REL697" s="422"/>
      <c r="REM697" s="3"/>
      <c r="REN697" s="422"/>
      <c r="REO697" s="3"/>
      <c r="REP697" s="422"/>
      <c r="REQ697" s="3"/>
      <c r="RER697" s="422"/>
      <c r="RES697" s="3"/>
      <c r="RET697" s="422"/>
      <c r="REU697" s="3"/>
      <c r="REV697" s="422"/>
      <c r="REW697" s="3"/>
      <c r="REX697" s="422"/>
      <c r="REY697" s="3"/>
      <c r="REZ697" s="422"/>
      <c r="RFA697" s="3"/>
      <c r="RFB697" s="422"/>
      <c r="RFC697" s="3"/>
      <c r="RFD697" s="422"/>
      <c r="RFE697" s="3"/>
      <c r="RFF697" s="422"/>
      <c r="RFG697" s="3"/>
      <c r="RFH697" s="422"/>
      <c r="RFI697" s="3"/>
      <c r="RFJ697" s="422"/>
      <c r="RFK697" s="3"/>
      <c r="RFL697" s="422"/>
      <c r="RFM697" s="3"/>
      <c r="RFN697" s="422"/>
      <c r="RFO697" s="3"/>
      <c r="RFP697" s="422"/>
      <c r="RFQ697" s="3"/>
      <c r="RFR697" s="422"/>
      <c r="RFS697" s="3"/>
      <c r="RFT697" s="422"/>
      <c r="RFU697" s="3"/>
      <c r="RFV697" s="422"/>
      <c r="RFW697" s="3"/>
      <c r="RFX697" s="422"/>
      <c r="RFY697" s="3"/>
      <c r="RFZ697" s="422"/>
      <c r="RGA697" s="3"/>
      <c r="RGB697" s="422"/>
      <c r="RGC697" s="3"/>
      <c r="RGD697" s="422"/>
      <c r="RGE697" s="3"/>
      <c r="RGF697" s="422"/>
      <c r="RGG697" s="3"/>
      <c r="RGH697" s="422"/>
      <c r="RGI697" s="3"/>
      <c r="RGJ697" s="422"/>
      <c r="RGK697" s="3"/>
      <c r="RGL697" s="422"/>
      <c r="RGM697" s="3"/>
      <c r="RGN697" s="422"/>
      <c r="RGO697" s="3"/>
      <c r="RGP697" s="422"/>
      <c r="RGQ697" s="3"/>
      <c r="RGR697" s="422"/>
      <c r="RGS697" s="3"/>
      <c r="RGT697" s="422"/>
      <c r="RGU697" s="3"/>
      <c r="RGV697" s="422"/>
      <c r="RGW697" s="3"/>
      <c r="RGX697" s="422"/>
      <c r="RGY697" s="3"/>
      <c r="RGZ697" s="422"/>
      <c r="RHA697" s="3"/>
      <c r="RHB697" s="422"/>
      <c r="RHC697" s="3"/>
      <c r="RHD697" s="422"/>
      <c r="RHE697" s="3"/>
      <c r="RHF697" s="422"/>
      <c r="RHG697" s="3"/>
      <c r="RHH697" s="422"/>
      <c r="RHI697" s="3"/>
      <c r="RHJ697" s="422"/>
      <c r="RHK697" s="3"/>
      <c r="RHL697" s="422"/>
      <c r="RHM697" s="3"/>
      <c r="RHN697" s="422"/>
      <c r="RHO697" s="3"/>
      <c r="RHP697" s="422"/>
      <c r="RHQ697" s="3"/>
      <c r="RHR697" s="422"/>
      <c r="RHS697" s="3"/>
      <c r="RHT697" s="422"/>
      <c r="RHU697" s="3"/>
      <c r="RHV697" s="422"/>
      <c r="RHW697" s="3"/>
      <c r="RHX697" s="422"/>
      <c r="RHY697" s="3"/>
      <c r="RHZ697" s="422"/>
      <c r="RIA697" s="3"/>
      <c r="RIB697" s="422"/>
      <c r="RIC697" s="3"/>
      <c r="RID697" s="422"/>
      <c r="RIE697" s="3"/>
      <c r="RIF697" s="422"/>
      <c r="RIG697" s="3"/>
      <c r="RIH697" s="422"/>
      <c r="RII697" s="3"/>
      <c r="RIJ697" s="422"/>
      <c r="RIK697" s="3"/>
      <c r="RIL697" s="422"/>
      <c r="RIM697" s="3"/>
      <c r="RIN697" s="422"/>
      <c r="RIO697" s="3"/>
      <c r="RIP697" s="422"/>
      <c r="RIQ697" s="3"/>
      <c r="RIR697" s="422"/>
      <c r="RIS697" s="3"/>
      <c r="RIT697" s="422"/>
      <c r="RIU697" s="3"/>
      <c r="RIV697" s="422"/>
      <c r="RIW697" s="3"/>
      <c r="RIX697" s="422"/>
      <c r="RIY697" s="3"/>
      <c r="RIZ697" s="422"/>
      <c r="RJA697" s="3"/>
      <c r="RJB697" s="422"/>
      <c r="RJC697" s="3"/>
      <c r="RJD697" s="422"/>
      <c r="RJE697" s="3"/>
      <c r="RJF697" s="422"/>
      <c r="RJG697" s="3"/>
      <c r="RJH697" s="422"/>
      <c r="RJI697" s="3"/>
      <c r="RJJ697" s="422"/>
      <c r="RJK697" s="3"/>
      <c r="RJL697" s="422"/>
      <c r="RJM697" s="3"/>
      <c r="RJN697" s="422"/>
      <c r="RJO697" s="3"/>
      <c r="RJP697" s="422"/>
      <c r="RJQ697" s="3"/>
      <c r="RJR697" s="422"/>
      <c r="RJS697" s="3"/>
      <c r="RJT697" s="422"/>
      <c r="RJU697" s="3"/>
      <c r="RJV697" s="422"/>
      <c r="RJW697" s="3"/>
      <c r="RJX697" s="422"/>
      <c r="RJY697" s="3"/>
      <c r="RJZ697" s="422"/>
      <c r="RKA697" s="3"/>
      <c r="RKB697" s="422"/>
      <c r="RKC697" s="3"/>
      <c r="RKD697" s="422"/>
      <c r="RKE697" s="3"/>
      <c r="RKF697" s="422"/>
      <c r="RKG697" s="3"/>
      <c r="RKH697" s="422"/>
      <c r="RKI697" s="3"/>
      <c r="RKJ697" s="422"/>
      <c r="RKK697" s="3"/>
      <c r="RKL697" s="422"/>
      <c r="RKM697" s="3"/>
      <c r="RKN697" s="422"/>
      <c r="RKO697" s="3"/>
      <c r="RKP697" s="422"/>
      <c r="RKQ697" s="3"/>
      <c r="RKR697" s="422"/>
      <c r="RKS697" s="3"/>
      <c r="RKT697" s="422"/>
      <c r="RKU697" s="3"/>
      <c r="RKV697" s="422"/>
      <c r="RKW697" s="3"/>
      <c r="RKX697" s="422"/>
      <c r="RKY697" s="3"/>
      <c r="RKZ697" s="422"/>
      <c r="RLA697" s="3"/>
      <c r="RLB697" s="422"/>
      <c r="RLC697" s="3"/>
      <c r="RLD697" s="422"/>
      <c r="RLE697" s="3"/>
      <c r="RLF697" s="422"/>
      <c r="RLG697" s="3"/>
      <c r="RLH697" s="422"/>
      <c r="RLI697" s="3"/>
      <c r="RLJ697" s="422"/>
      <c r="RLK697" s="3"/>
      <c r="RLL697" s="422"/>
      <c r="RLM697" s="3"/>
      <c r="RLN697" s="422"/>
      <c r="RLO697" s="3"/>
      <c r="RLP697" s="422"/>
      <c r="RLQ697" s="3"/>
      <c r="RLR697" s="422"/>
      <c r="RLS697" s="3"/>
      <c r="RLT697" s="422"/>
      <c r="RLU697" s="3"/>
      <c r="RLV697" s="422"/>
      <c r="RLW697" s="3"/>
      <c r="RLX697" s="422"/>
      <c r="RLY697" s="3"/>
      <c r="RLZ697" s="422"/>
      <c r="RMA697" s="3"/>
      <c r="RMB697" s="422"/>
      <c r="RMC697" s="3"/>
      <c r="RMD697" s="422"/>
      <c r="RME697" s="3"/>
      <c r="RMF697" s="422"/>
      <c r="RMG697" s="3"/>
      <c r="RMH697" s="422"/>
      <c r="RMI697" s="3"/>
      <c r="RMJ697" s="422"/>
      <c r="RMK697" s="3"/>
      <c r="RML697" s="422"/>
      <c r="RMM697" s="3"/>
      <c r="RMN697" s="422"/>
      <c r="RMO697" s="3"/>
      <c r="RMP697" s="422"/>
      <c r="RMQ697" s="3"/>
      <c r="RMR697" s="422"/>
      <c r="RMS697" s="3"/>
      <c r="RMT697" s="422"/>
      <c r="RMU697" s="3"/>
      <c r="RMV697" s="422"/>
      <c r="RMW697" s="3"/>
      <c r="RMX697" s="422"/>
      <c r="RMY697" s="3"/>
      <c r="RMZ697" s="422"/>
      <c r="RNA697" s="3"/>
      <c r="RNB697" s="422"/>
      <c r="RNC697" s="3"/>
      <c r="RND697" s="422"/>
      <c r="RNE697" s="3"/>
      <c r="RNF697" s="422"/>
      <c r="RNG697" s="3"/>
      <c r="RNH697" s="422"/>
      <c r="RNI697" s="3"/>
      <c r="RNJ697" s="422"/>
      <c r="RNK697" s="3"/>
      <c r="RNL697" s="422"/>
      <c r="RNM697" s="3"/>
      <c r="RNN697" s="422"/>
      <c r="RNO697" s="3"/>
      <c r="RNP697" s="422"/>
      <c r="RNQ697" s="3"/>
      <c r="RNR697" s="422"/>
      <c r="RNS697" s="3"/>
      <c r="RNT697" s="422"/>
      <c r="RNU697" s="3"/>
      <c r="RNV697" s="422"/>
      <c r="RNW697" s="3"/>
      <c r="RNX697" s="422"/>
      <c r="RNY697" s="3"/>
      <c r="RNZ697" s="422"/>
      <c r="ROA697" s="3"/>
      <c r="ROB697" s="422"/>
      <c r="ROC697" s="3"/>
      <c r="ROD697" s="422"/>
      <c r="ROE697" s="3"/>
      <c r="ROF697" s="422"/>
      <c r="ROG697" s="3"/>
      <c r="ROH697" s="422"/>
      <c r="ROI697" s="3"/>
      <c r="ROJ697" s="422"/>
      <c r="ROK697" s="3"/>
      <c r="ROL697" s="422"/>
      <c r="ROM697" s="3"/>
      <c r="RON697" s="422"/>
      <c r="ROO697" s="3"/>
      <c r="ROP697" s="422"/>
      <c r="ROQ697" s="3"/>
      <c r="ROR697" s="422"/>
      <c r="ROS697" s="3"/>
      <c r="ROT697" s="422"/>
      <c r="ROU697" s="3"/>
      <c r="ROV697" s="422"/>
      <c r="ROW697" s="3"/>
      <c r="ROX697" s="422"/>
      <c r="ROY697" s="3"/>
      <c r="ROZ697" s="422"/>
      <c r="RPA697" s="3"/>
      <c r="RPB697" s="422"/>
      <c r="RPC697" s="3"/>
      <c r="RPD697" s="422"/>
      <c r="RPE697" s="3"/>
      <c r="RPF697" s="422"/>
      <c r="RPG697" s="3"/>
      <c r="RPH697" s="422"/>
      <c r="RPI697" s="3"/>
      <c r="RPJ697" s="422"/>
      <c r="RPK697" s="3"/>
      <c r="RPL697" s="422"/>
      <c r="RPM697" s="3"/>
      <c r="RPN697" s="422"/>
      <c r="RPO697" s="3"/>
      <c r="RPP697" s="422"/>
      <c r="RPQ697" s="3"/>
      <c r="RPR697" s="422"/>
      <c r="RPS697" s="3"/>
      <c r="RPT697" s="422"/>
      <c r="RPU697" s="3"/>
      <c r="RPV697" s="422"/>
      <c r="RPW697" s="3"/>
      <c r="RPX697" s="422"/>
      <c r="RPY697" s="3"/>
      <c r="RPZ697" s="422"/>
      <c r="RQA697" s="3"/>
      <c r="RQB697" s="422"/>
      <c r="RQC697" s="3"/>
      <c r="RQD697" s="422"/>
      <c r="RQE697" s="3"/>
      <c r="RQF697" s="422"/>
      <c r="RQG697" s="3"/>
      <c r="RQH697" s="422"/>
      <c r="RQI697" s="3"/>
      <c r="RQJ697" s="422"/>
      <c r="RQK697" s="3"/>
      <c r="RQL697" s="422"/>
      <c r="RQM697" s="3"/>
      <c r="RQN697" s="422"/>
      <c r="RQO697" s="3"/>
      <c r="RQP697" s="422"/>
      <c r="RQQ697" s="3"/>
      <c r="RQR697" s="422"/>
      <c r="RQS697" s="3"/>
      <c r="RQT697" s="422"/>
      <c r="RQU697" s="3"/>
      <c r="RQV697" s="422"/>
      <c r="RQW697" s="3"/>
      <c r="RQX697" s="422"/>
      <c r="RQY697" s="3"/>
      <c r="RQZ697" s="422"/>
      <c r="RRA697" s="3"/>
      <c r="RRB697" s="422"/>
      <c r="RRC697" s="3"/>
      <c r="RRD697" s="422"/>
      <c r="RRE697" s="3"/>
      <c r="RRF697" s="422"/>
      <c r="RRG697" s="3"/>
      <c r="RRH697" s="422"/>
      <c r="RRI697" s="3"/>
      <c r="RRJ697" s="422"/>
      <c r="RRK697" s="3"/>
      <c r="RRL697" s="422"/>
      <c r="RRM697" s="3"/>
      <c r="RRN697" s="422"/>
      <c r="RRO697" s="3"/>
      <c r="RRP697" s="422"/>
      <c r="RRQ697" s="3"/>
      <c r="RRR697" s="422"/>
      <c r="RRS697" s="3"/>
      <c r="RRT697" s="422"/>
      <c r="RRU697" s="3"/>
      <c r="RRV697" s="422"/>
      <c r="RRW697" s="3"/>
      <c r="RRX697" s="422"/>
      <c r="RRY697" s="3"/>
      <c r="RRZ697" s="422"/>
      <c r="RSA697" s="3"/>
      <c r="RSB697" s="422"/>
      <c r="RSC697" s="3"/>
      <c r="RSD697" s="422"/>
      <c r="RSE697" s="3"/>
      <c r="RSF697" s="422"/>
      <c r="RSG697" s="3"/>
      <c r="RSH697" s="422"/>
      <c r="RSI697" s="3"/>
      <c r="RSJ697" s="422"/>
      <c r="RSK697" s="3"/>
      <c r="RSL697" s="422"/>
      <c r="RSM697" s="3"/>
      <c r="RSN697" s="422"/>
      <c r="RSO697" s="3"/>
      <c r="RSP697" s="422"/>
      <c r="RSQ697" s="3"/>
      <c r="RSR697" s="422"/>
      <c r="RSS697" s="3"/>
      <c r="RST697" s="422"/>
      <c r="RSU697" s="3"/>
      <c r="RSV697" s="422"/>
      <c r="RSW697" s="3"/>
      <c r="RSX697" s="422"/>
      <c r="RSY697" s="3"/>
      <c r="RSZ697" s="422"/>
      <c r="RTA697" s="3"/>
      <c r="RTB697" s="422"/>
      <c r="RTC697" s="3"/>
      <c r="RTD697" s="422"/>
      <c r="RTE697" s="3"/>
      <c r="RTF697" s="422"/>
      <c r="RTG697" s="3"/>
      <c r="RTH697" s="422"/>
      <c r="RTI697" s="3"/>
      <c r="RTJ697" s="422"/>
      <c r="RTK697" s="3"/>
      <c r="RTL697" s="422"/>
      <c r="RTM697" s="3"/>
      <c r="RTN697" s="422"/>
      <c r="RTO697" s="3"/>
      <c r="RTP697" s="422"/>
      <c r="RTQ697" s="3"/>
      <c r="RTR697" s="422"/>
      <c r="RTS697" s="3"/>
      <c r="RTT697" s="422"/>
      <c r="RTU697" s="3"/>
      <c r="RTV697" s="422"/>
      <c r="RTW697" s="3"/>
      <c r="RTX697" s="422"/>
      <c r="RTY697" s="3"/>
      <c r="RTZ697" s="422"/>
      <c r="RUA697" s="3"/>
      <c r="RUB697" s="422"/>
      <c r="RUC697" s="3"/>
      <c r="RUD697" s="422"/>
      <c r="RUE697" s="3"/>
      <c r="RUF697" s="422"/>
      <c r="RUG697" s="3"/>
      <c r="RUH697" s="422"/>
      <c r="RUI697" s="3"/>
      <c r="RUJ697" s="422"/>
      <c r="RUK697" s="3"/>
      <c r="RUL697" s="422"/>
      <c r="RUM697" s="3"/>
      <c r="RUN697" s="422"/>
      <c r="RUO697" s="3"/>
      <c r="RUP697" s="422"/>
      <c r="RUQ697" s="3"/>
      <c r="RUR697" s="422"/>
      <c r="RUS697" s="3"/>
      <c r="RUT697" s="422"/>
      <c r="RUU697" s="3"/>
      <c r="RUV697" s="422"/>
      <c r="RUW697" s="3"/>
      <c r="RUX697" s="422"/>
      <c r="RUY697" s="3"/>
      <c r="RUZ697" s="422"/>
      <c r="RVA697" s="3"/>
      <c r="RVB697" s="422"/>
      <c r="RVC697" s="3"/>
      <c r="RVD697" s="422"/>
      <c r="RVE697" s="3"/>
      <c r="RVF697" s="422"/>
      <c r="RVG697" s="3"/>
      <c r="RVH697" s="422"/>
      <c r="RVI697" s="3"/>
      <c r="RVJ697" s="422"/>
      <c r="RVK697" s="3"/>
      <c r="RVL697" s="422"/>
      <c r="RVM697" s="3"/>
      <c r="RVN697" s="422"/>
      <c r="RVO697" s="3"/>
      <c r="RVP697" s="422"/>
      <c r="RVQ697" s="3"/>
      <c r="RVR697" s="422"/>
      <c r="RVS697" s="3"/>
      <c r="RVT697" s="422"/>
      <c r="RVU697" s="3"/>
      <c r="RVV697" s="422"/>
      <c r="RVW697" s="3"/>
      <c r="RVX697" s="422"/>
      <c r="RVY697" s="3"/>
      <c r="RVZ697" s="422"/>
      <c r="RWA697" s="3"/>
      <c r="RWB697" s="422"/>
      <c r="RWC697" s="3"/>
      <c r="RWD697" s="422"/>
      <c r="RWE697" s="3"/>
      <c r="RWF697" s="422"/>
      <c r="RWG697" s="3"/>
      <c r="RWH697" s="422"/>
      <c r="RWI697" s="3"/>
      <c r="RWJ697" s="422"/>
      <c r="RWK697" s="3"/>
      <c r="RWL697" s="422"/>
      <c r="RWM697" s="3"/>
      <c r="RWN697" s="422"/>
      <c r="RWO697" s="3"/>
      <c r="RWP697" s="422"/>
      <c r="RWQ697" s="3"/>
      <c r="RWR697" s="422"/>
      <c r="RWS697" s="3"/>
      <c r="RWT697" s="422"/>
      <c r="RWU697" s="3"/>
      <c r="RWV697" s="422"/>
      <c r="RWW697" s="3"/>
      <c r="RWX697" s="422"/>
      <c r="RWY697" s="3"/>
      <c r="RWZ697" s="422"/>
      <c r="RXA697" s="3"/>
      <c r="RXB697" s="422"/>
      <c r="RXC697" s="3"/>
      <c r="RXD697" s="422"/>
      <c r="RXE697" s="3"/>
      <c r="RXF697" s="422"/>
      <c r="RXG697" s="3"/>
      <c r="RXH697" s="422"/>
      <c r="RXI697" s="3"/>
      <c r="RXJ697" s="422"/>
      <c r="RXK697" s="3"/>
      <c r="RXL697" s="422"/>
      <c r="RXM697" s="3"/>
      <c r="RXN697" s="422"/>
      <c r="RXO697" s="3"/>
      <c r="RXP697" s="422"/>
      <c r="RXQ697" s="3"/>
      <c r="RXR697" s="422"/>
      <c r="RXS697" s="3"/>
      <c r="RXT697" s="422"/>
      <c r="RXU697" s="3"/>
      <c r="RXV697" s="422"/>
      <c r="RXW697" s="3"/>
      <c r="RXX697" s="422"/>
      <c r="RXY697" s="3"/>
      <c r="RXZ697" s="422"/>
      <c r="RYA697" s="3"/>
      <c r="RYB697" s="422"/>
      <c r="RYC697" s="3"/>
      <c r="RYD697" s="422"/>
      <c r="RYE697" s="3"/>
      <c r="RYF697" s="422"/>
      <c r="RYG697" s="3"/>
      <c r="RYH697" s="422"/>
      <c r="RYI697" s="3"/>
      <c r="RYJ697" s="422"/>
      <c r="RYK697" s="3"/>
      <c r="RYL697" s="422"/>
      <c r="RYM697" s="3"/>
      <c r="RYN697" s="422"/>
      <c r="RYO697" s="3"/>
      <c r="RYP697" s="422"/>
      <c r="RYQ697" s="3"/>
      <c r="RYR697" s="422"/>
      <c r="RYS697" s="3"/>
      <c r="RYT697" s="422"/>
      <c r="RYU697" s="3"/>
      <c r="RYV697" s="422"/>
      <c r="RYW697" s="3"/>
      <c r="RYX697" s="422"/>
      <c r="RYY697" s="3"/>
      <c r="RYZ697" s="422"/>
      <c r="RZA697" s="3"/>
      <c r="RZB697" s="422"/>
      <c r="RZC697" s="3"/>
      <c r="RZD697" s="422"/>
      <c r="RZE697" s="3"/>
      <c r="RZF697" s="422"/>
      <c r="RZG697" s="3"/>
      <c r="RZH697" s="422"/>
      <c r="RZI697" s="3"/>
      <c r="RZJ697" s="422"/>
      <c r="RZK697" s="3"/>
      <c r="RZL697" s="422"/>
      <c r="RZM697" s="3"/>
      <c r="RZN697" s="422"/>
      <c r="RZO697" s="3"/>
      <c r="RZP697" s="422"/>
      <c r="RZQ697" s="3"/>
      <c r="RZR697" s="422"/>
      <c r="RZS697" s="3"/>
      <c r="RZT697" s="422"/>
      <c r="RZU697" s="3"/>
      <c r="RZV697" s="422"/>
      <c r="RZW697" s="3"/>
      <c r="RZX697" s="422"/>
      <c r="RZY697" s="3"/>
      <c r="RZZ697" s="422"/>
      <c r="SAA697" s="3"/>
      <c r="SAB697" s="422"/>
      <c r="SAC697" s="3"/>
      <c r="SAD697" s="422"/>
      <c r="SAE697" s="3"/>
      <c r="SAF697" s="422"/>
      <c r="SAG697" s="3"/>
      <c r="SAH697" s="422"/>
      <c r="SAI697" s="3"/>
      <c r="SAJ697" s="422"/>
      <c r="SAK697" s="3"/>
      <c r="SAL697" s="422"/>
      <c r="SAM697" s="3"/>
      <c r="SAN697" s="422"/>
      <c r="SAO697" s="3"/>
      <c r="SAP697" s="422"/>
      <c r="SAQ697" s="3"/>
      <c r="SAR697" s="422"/>
      <c r="SAS697" s="3"/>
      <c r="SAT697" s="422"/>
      <c r="SAU697" s="3"/>
      <c r="SAV697" s="422"/>
      <c r="SAW697" s="3"/>
      <c r="SAX697" s="422"/>
      <c r="SAY697" s="3"/>
      <c r="SAZ697" s="422"/>
      <c r="SBA697" s="3"/>
      <c r="SBB697" s="422"/>
      <c r="SBC697" s="3"/>
      <c r="SBD697" s="422"/>
      <c r="SBE697" s="3"/>
      <c r="SBF697" s="422"/>
      <c r="SBG697" s="3"/>
      <c r="SBH697" s="422"/>
      <c r="SBI697" s="3"/>
      <c r="SBJ697" s="422"/>
      <c r="SBK697" s="3"/>
      <c r="SBL697" s="422"/>
      <c r="SBM697" s="3"/>
      <c r="SBN697" s="422"/>
      <c r="SBO697" s="3"/>
      <c r="SBP697" s="422"/>
      <c r="SBQ697" s="3"/>
      <c r="SBR697" s="422"/>
      <c r="SBS697" s="3"/>
      <c r="SBT697" s="422"/>
      <c r="SBU697" s="3"/>
      <c r="SBV697" s="422"/>
      <c r="SBW697" s="3"/>
      <c r="SBX697" s="422"/>
      <c r="SBY697" s="3"/>
      <c r="SBZ697" s="422"/>
      <c r="SCA697" s="3"/>
      <c r="SCB697" s="422"/>
      <c r="SCC697" s="3"/>
      <c r="SCD697" s="422"/>
      <c r="SCE697" s="3"/>
      <c r="SCF697" s="422"/>
      <c r="SCG697" s="3"/>
      <c r="SCH697" s="422"/>
      <c r="SCI697" s="3"/>
      <c r="SCJ697" s="422"/>
      <c r="SCK697" s="3"/>
      <c r="SCL697" s="422"/>
      <c r="SCM697" s="3"/>
      <c r="SCN697" s="422"/>
      <c r="SCO697" s="3"/>
      <c r="SCP697" s="422"/>
      <c r="SCQ697" s="3"/>
      <c r="SCR697" s="422"/>
      <c r="SCS697" s="3"/>
      <c r="SCT697" s="422"/>
      <c r="SCU697" s="3"/>
      <c r="SCV697" s="422"/>
      <c r="SCW697" s="3"/>
      <c r="SCX697" s="422"/>
      <c r="SCY697" s="3"/>
      <c r="SCZ697" s="422"/>
      <c r="SDA697" s="3"/>
      <c r="SDB697" s="422"/>
      <c r="SDC697" s="3"/>
      <c r="SDD697" s="422"/>
      <c r="SDE697" s="3"/>
      <c r="SDF697" s="422"/>
      <c r="SDG697" s="3"/>
      <c r="SDH697" s="422"/>
      <c r="SDI697" s="3"/>
      <c r="SDJ697" s="422"/>
      <c r="SDK697" s="3"/>
      <c r="SDL697" s="422"/>
      <c r="SDM697" s="3"/>
      <c r="SDN697" s="422"/>
      <c r="SDO697" s="3"/>
      <c r="SDP697" s="422"/>
      <c r="SDQ697" s="3"/>
      <c r="SDR697" s="422"/>
      <c r="SDS697" s="3"/>
      <c r="SDT697" s="422"/>
      <c r="SDU697" s="3"/>
      <c r="SDV697" s="422"/>
      <c r="SDW697" s="3"/>
      <c r="SDX697" s="422"/>
      <c r="SDY697" s="3"/>
      <c r="SDZ697" s="422"/>
      <c r="SEA697" s="3"/>
      <c r="SEB697" s="422"/>
      <c r="SEC697" s="3"/>
      <c r="SED697" s="422"/>
      <c r="SEE697" s="3"/>
      <c r="SEF697" s="422"/>
      <c r="SEG697" s="3"/>
      <c r="SEH697" s="422"/>
      <c r="SEI697" s="3"/>
      <c r="SEJ697" s="422"/>
      <c r="SEK697" s="3"/>
      <c r="SEL697" s="422"/>
      <c r="SEM697" s="3"/>
      <c r="SEN697" s="422"/>
      <c r="SEO697" s="3"/>
      <c r="SEP697" s="422"/>
      <c r="SEQ697" s="3"/>
      <c r="SER697" s="422"/>
      <c r="SES697" s="3"/>
      <c r="SET697" s="422"/>
      <c r="SEU697" s="3"/>
      <c r="SEV697" s="422"/>
      <c r="SEW697" s="3"/>
      <c r="SEX697" s="422"/>
      <c r="SEY697" s="3"/>
      <c r="SEZ697" s="422"/>
      <c r="SFA697" s="3"/>
      <c r="SFB697" s="422"/>
      <c r="SFC697" s="3"/>
      <c r="SFD697" s="422"/>
      <c r="SFE697" s="3"/>
      <c r="SFF697" s="422"/>
      <c r="SFG697" s="3"/>
      <c r="SFH697" s="422"/>
      <c r="SFI697" s="3"/>
      <c r="SFJ697" s="422"/>
      <c r="SFK697" s="3"/>
      <c r="SFL697" s="422"/>
      <c r="SFM697" s="3"/>
      <c r="SFN697" s="422"/>
      <c r="SFO697" s="3"/>
      <c r="SFP697" s="422"/>
      <c r="SFQ697" s="3"/>
      <c r="SFR697" s="422"/>
      <c r="SFS697" s="3"/>
      <c r="SFT697" s="422"/>
      <c r="SFU697" s="3"/>
      <c r="SFV697" s="422"/>
      <c r="SFW697" s="3"/>
      <c r="SFX697" s="422"/>
      <c r="SFY697" s="3"/>
      <c r="SFZ697" s="422"/>
      <c r="SGA697" s="3"/>
      <c r="SGB697" s="422"/>
      <c r="SGC697" s="3"/>
      <c r="SGD697" s="422"/>
      <c r="SGE697" s="3"/>
      <c r="SGF697" s="422"/>
      <c r="SGG697" s="3"/>
      <c r="SGH697" s="422"/>
      <c r="SGI697" s="3"/>
      <c r="SGJ697" s="422"/>
      <c r="SGK697" s="3"/>
      <c r="SGL697" s="422"/>
      <c r="SGM697" s="3"/>
      <c r="SGN697" s="422"/>
      <c r="SGO697" s="3"/>
      <c r="SGP697" s="422"/>
      <c r="SGQ697" s="3"/>
      <c r="SGR697" s="422"/>
      <c r="SGS697" s="3"/>
      <c r="SGT697" s="422"/>
      <c r="SGU697" s="3"/>
      <c r="SGV697" s="422"/>
      <c r="SGW697" s="3"/>
      <c r="SGX697" s="422"/>
      <c r="SGY697" s="3"/>
      <c r="SGZ697" s="422"/>
      <c r="SHA697" s="3"/>
      <c r="SHB697" s="422"/>
      <c r="SHC697" s="3"/>
      <c r="SHD697" s="422"/>
      <c r="SHE697" s="3"/>
      <c r="SHF697" s="422"/>
      <c r="SHG697" s="3"/>
      <c r="SHH697" s="422"/>
      <c r="SHI697" s="3"/>
      <c r="SHJ697" s="422"/>
      <c r="SHK697" s="3"/>
      <c r="SHL697" s="422"/>
      <c r="SHM697" s="3"/>
      <c r="SHN697" s="422"/>
      <c r="SHO697" s="3"/>
      <c r="SHP697" s="422"/>
      <c r="SHQ697" s="3"/>
      <c r="SHR697" s="422"/>
      <c r="SHS697" s="3"/>
      <c r="SHT697" s="422"/>
      <c r="SHU697" s="3"/>
      <c r="SHV697" s="422"/>
      <c r="SHW697" s="3"/>
      <c r="SHX697" s="422"/>
      <c r="SHY697" s="3"/>
      <c r="SHZ697" s="422"/>
      <c r="SIA697" s="3"/>
      <c r="SIB697" s="422"/>
      <c r="SIC697" s="3"/>
      <c r="SID697" s="422"/>
      <c r="SIE697" s="3"/>
      <c r="SIF697" s="422"/>
      <c r="SIG697" s="3"/>
      <c r="SIH697" s="422"/>
      <c r="SII697" s="3"/>
      <c r="SIJ697" s="422"/>
      <c r="SIK697" s="3"/>
      <c r="SIL697" s="422"/>
      <c r="SIM697" s="3"/>
      <c r="SIN697" s="422"/>
      <c r="SIO697" s="3"/>
      <c r="SIP697" s="422"/>
      <c r="SIQ697" s="3"/>
      <c r="SIR697" s="422"/>
      <c r="SIS697" s="3"/>
      <c r="SIT697" s="422"/>
      <c r="SIU697" s="3"/>
      <c r="SIV697" s="422"/>
      <c r="SIW697" s="3"/>
      <c r="SIX697" s="422"/>
      <c r="SIY697" s="3"/>
      <c r="SIZ697" s="422"/>
      <c r="SJA697" s="3"/>
      <c r="SJB697" s="422"/>
      <c r="SJC697" s="3"/>
      <c r="SJD697" s="422"/>
      <c r="SJE697" s="3"/>
      <c r="SJF697" s="422"/>
      <c r="SJG697" s="3"/>
      <c r="SJH697" s="422"/>
      <c r="SJI697" s="3"/>
      <c r="SJJ697" s="422"/>
      <c r="SJK697" s="3"/>
      <c r="SJL697" s="422"/>
      <c r="SJM697" s="3"/>
      <c r="SJN697" s="422"/>
      <c r="SJO697" s="3"/>
      <c r="SJP697" s="422"/>
      <c r="SJQ697" s="3"/>
      <c r="SJR697" s="422"/>
      <c r="SJS697" s="3"/>
      <c r="SJT697" s="422"/>
      <c r="SJU697" s="3"/>
      <c r="SJV697" s="422"/>
      <c r="SJW697" s="3"/>
      <c r="SJX697" s="422"/>
      <c r="SJY697" s="3"/>
      <c r="SJZ697" s="422"/>
      <c r="SKA697" s="3"/>
      <c r="SKB697" s="422"/>
      <c r="SKC697" s="3"/>
      <c r="SKD697" s="422"/>
      <c r="SKE697" s="3"/>
      <c r="SKF697" s="422"/>
      <c r="SKG697" s="3"/>
      <c r="SKH697" s="422"/>
      <c r="SKI697" s="3"/>
      <c r="SKJ697" s="422"/>
      <c r="SKK697" s="3"/>
      <c r="SKL697" s="422"/>
      <c r="SKM697" s="3"/>
      <c r="SKN697" s="422"/>
      <c r="SKO697" s="3"/>
      <c r="SKP697" s="422"/>
      <c r="SKQ697" s="3"/>
      <c r="SKR697" s="422"/>
      <c r="SKS697" s="3"/>
      <c r="SKT697" s="422"/>
      <c r="SKU697" s="3"/>
      <c r="SKV697" s="422"/>
      <c r="SKW697" s="3"/>
      <c r="SKX697" s="422"/>
      <c r="SKY697" s="3"/>
      <c r="SKZ697" s="422"/>
      <c r="SLA697" s="3"/>
      <c r="SLB697" s="422"/>
      <c r="SLC697" s="3"/>
      <c r="SLD697" s="422"/>
      <c r="SLE697" s="3"/>
      <c r="SLF697" s="422"/>
      <c r="SLG697" s="3"/>
      <c r="SLH697" s="422"/>
      <c r="SLI697" s="3"/>
      <c r="SLJ697" s="422"/>
      <c r="SLK697" s="3"/>
      <c r="SLL697" s="422"/>
      <c r="SLM697" s="3"/>
      <c r="SLN697" s="422"/>
      <c r="SLO697" s="3"/>
      <c r="SLP697" s="422"/>
      <c r="SLQ697" s="3"/>
      <c r="SLR697" s="422"/>
      <c r="SLS697" s="3"/>
      <c r="SLT697" s="422"/>
      <c r="SLU697" s="3"/>
      <c r="SLV697" s="422"/>
      <c r="SLW697" s="3"/>
      <c r="SLX697" s="422"/>
      <c r="SLY697" s="3"/>
      <c r="SLZ697" s="422"/>
      <c r="SMA697" s="3"/>
      <c r="SMB697" s="422"/>
      <c r="SMC697" s="3"/>
      <c r="SMD697" s="422"/>
      <c r="SME697" s="3"/>
      <c r="SMF697" s="422"/>
      <c r="SMG697" s="3"/>
      <c r="SMH697" s="422"/>
      <c r="SMI697" s="3"/>
      <c r="SMJ697" s="422"/>
      <c r="SMK697" s="3"/>
      <c r="SML697" s="422"/>
      <c r="SMM697" s="3"/>
      <c r="SMN697" s="422"/>
      <c r="SMO697" s="3"/>
      <c r="SMP697" s="422"/>
      <c r="SMQ697" s="3"/>
      <c r="SMR697" s="422"/>
      <c r="SMS697" s="3"/>
      <c r="SMT697" s="422"/>
      <c r="SMU697" s="3"/>
      <c r="SMV697" s="422"/>
      <c r="SMW697" s="3"/>
      <c r="SMX697" s="422"/>
      <c r="SMY697" s="3"/>
      <c r="SMZ697" s="422"/>
      <c r="SNA697" s="3"/>
      <c r="SNB697" s="422"/>
      <c r="SNC697" s="3"/>
      <c r="SND697" s="422"/>
      <c r="SNE697" s="3"/>
      <c r="SNF697" s="422"/>
      <c r="SNG697" s="3"/>
      <c r="SNH697" s="422"/>
      <c r="SNI697" s="3"/>
      <c r="SNJ697" s="422"/>
      <c r="SNK697" s="3"/>
      <c r="SNL697" s="422"/>
      <c r="SNM697" s="3"/>
      <c r="SNN697" s="422"/>
      <c r="SNO697" s="3"/>
      <c r="SNP697" s="422"/>
      <c r="SNQ697" s="3"/>
      <c r="SNR697" s="422"/>
      <c r="SNS697" s="3"/>
      <c r="SNT697" s="422"/>
      <c r="SNU697" s="3"/>
      <c r="SNV697" s="422"/>
      <c r="SNW697" s="3"/>
      <c r="SNX697" s="422"/>
      <c r="SNY697" s="3"/>
      <c r="SNZ697" s="422"/>
      <c r="SOA697" s="3"/>
      <c r="SOB697" s="422"/>
      <c r="SOC697" s="3"/>
      <c r="SOD697" s="422"/>
      <c r="SOE697" s="3"/>
      <c r="SOF697" s="422"/>
      <c r="SOG697" s="3"/>
      <c r="SOH697" s="422"/>
      <c r="SOI697" s="3"/>
      <c r="SOJ697" s="422"/>
      <c r="SOK697" s="3"/>
      <c r="SOL697" s="422"/>
      <c r="SOM697" s="3"/>
      <c r="SON697" s="422"/>
      <c r="SOO697" s="3"/>
      <c r="SOP697" s="422"/>
      <c r="SOQ697" s="3"/>
      <c r="SOR697" s="422"/>
      <c r="SOS697" s="3"/>
      <c r="SOT697" s="422"/>
      <c r="SOU697" s="3"/>
      <c r="SOV697" s="422"/>
      <c r="SOW697" s="3"/>
      <c r="SOX697" s="422"/>
      <c r="SOY697" s="3"/>
      <c r="SOZ697" s="422"/>
      <c r="SPA697" s="3"/>
      <c r="SPB697" s="422"/>
      <c r="SPC697" s="3"/>
      <c r="SPD697" s="422"/>
      <c r="SPE697" s="3"/>
      <c r="SPF697" s="422"/>
      <c r="SPG697" s="3"/>
      <c r="SPH697" s="422"/>
      <c r="SPI697" s="3"/>
      <c r="SPJ697" s="422"/>
      <c r="SPK697" s="3"/>
      <c r="SPL697" s="422"/>
      <c r="SPM697" s="3"/>
      <c r="SPN697" s="422"/>
      <c r="SPO697" s="3"/>
      <c r="SPP697" s="422"/>
      <c r="SPQ697" s="3"/>
      <c r="SPR697" s="422"/>
      <c r="SPS697" s="3"/>
      <c r="SPT697" s="422"/>
      <c r="SPU697" s="3"/>
      <c r="SPV697" s="422"/>
      <c r="SPW697" s="3"/>
      <c r="SPX697" s="422"/>
      <c r="SPY697" s="3"/>
      <c r="SPZ697" s="422"/>
      <c r="SQA697" s="3"/>
      <c r="SQB697" s="422"/>
      <c r="SQC697" s="3"/>
      <c r="SQD697" s="422"/>
      <c r="SQE697" s="3"/>
      <c r="SQF697" s="422"/>
      <c r="SQG697" s="3"/>
      <c r="SQH697" s="422"/>
      <c r="SQI697" s="3"/>
      <c r="SQJ697" s="422"/>
      <c r="SQK697" s="3"/>
      <c r="SQL697" s="422"/>
      <c r="SQM697" s="3"/>
      <c r="SQN697" s="422"/>
      <c r="SQO697" s="3"/>
      <c r="SQP697" s="422"/>
      <c r="SQQ697" s="3"/>
      <c r="SQR697" s="422"/>
      <c r="SQS697" s="3"/>
      <c r="SQT697" s="422"/>
      <c r="SQU697" s="3"/>
      <c r="SQV697" s="422"/>
      <c r="SQW697" s="3"/>
      <c r="SQX697" s="422"/>
      <c r="SQY697" s="3"/>
      <c r="SQZ697" s="422"/>
      <c r="SRA697" s="3"/>
      <c r="SRB697" s="422"/>
      <c r="SRC697" s="3"/>
      <c r="SRD697" s="422"/>
      <c r="SRE697" s="3"/>
      <c r="SRF697" s="422"/>
      <c r="SRG697" s="3"/>
      <c r="SRH697" s="422"/>
      <c r="SRI697" s="3"/>
      <c r="SRJ697" s="422"/>
      <c r="SRK697" s="3"/>
      <c r="SRL697" s="422"/>
      <c r="SRM697" s="3"/>
      <c r="SRN697" s="422"/>
      <c r="SRO697" s="3"/>
      <c r="SRP697" s="422"/>
      <c r="SRQ697" s="3"/>
      <c r="SRR697" s="422"/>
      <c r="SRS697" s="3"/>
      <c r="SRT697" s="422"/>
      <c r="SRU697" s="3"/>
      <c r="SRV697" s="422"/>
      <c r="SRW697" s="3"/>
      <c r="SRX697" s="422"/>
      <c r="SRY697" s="3"/>
      <c r="SRZ697" s="422"/>
      <c r="SSA697" s="3"/>
      <c r="SSB697" s="422"/>
      <c r="SSC697" s="3"/>
      <c r="SSD697" s="422"/>
      <c r="SSE697" s="3"/>
      <c r="SSF697" s="422"/>
      <c r="SSG697" s="3"/>
      <c r="SSH697" s="422"/>
      <c r="SSI697" s="3"/>
      <c r="SSJ697" s="422"/>
      <c r="SSK697" s="3"/>
      <c r="SSL697" s="422"/>
      <c r="SSM697" s="3"/>
      <c r="SSN697" s="422"/>
      <c r="SSO697" s="3"/>
      <c r="SSP697" s="422"/>
      <c r="SSQ697" s="3"/>
      <c r="SSR697" s="422"/>
      <c r="SSS697" s="3"/>
      <c r="SST697" s="422"/>
      <c r="SSU697" s="3"/>
      <c r="SSV697" s="422"/>
      <c r="SSW697" s="3"/>
      <c r="SSX697" s="422"/>
      <c r="SSY697" s="3"/>
      <c r="SSZ697" s="422"/>
      <c r="STA697" s="3"/>
      <c r="STB697" s="422"/>
      <c r="STC697" s="3"/>
      <c r="STD697" s="422"/>
      <c r="STE697" s="3"/>
      <c r="STF697" s="422"/>
      <c r="STG697" s="3"/>
      <c r="STH697" s="422"/>
      <c r="STI697" s="3"/>
      <c r="STJ697" s="422"/>
      <c r="STK697" s="3"/>
      <c r="STL697" s="422"/>
      <c r="STM697" s="3"/>
      <c r="STN697" s="422"/>
      <c r="STO697" s="3"/>
      <c r="STP697" s="422"/>
      <c r="STQ697" s="3"/>
      <c r="STR697" s="422"/>
      <c r="STS697" s="3"/>
      <c r="STT697" s="422"/>
      <c r="STU697" s="3"/>
      <c r="STV697" s="422"/>
      <c r="STW697" s="3"/>
      <c r="STX697" s="422"/>
      <c r="STY697" s="3"/>
      <c r="STZ697" s="422"/>
      <c r="SUA697" s="3"/>
      <c r="SUB697" s="422"/>
      <c r="SUC697" s="3"/>
      <c r="SUD697" s="422"/>
      <c r="SUE697" s="3"/>
      <c r="SUF697" s="422"/>
      <c r="SUG697" s="3"/>
      <c r="SUH697" s="422"/>
      <c r="SUI697" s="3"/>
      <c r="SUJ697" s="422"/>
      <c r="SUK697" s="3"/>
      <c r="SUL697" s="422"/>
      <c r="SUM697" s="3"/>
      <c r="SUN697" s="422"/>
      <c r="SUO697" s="3"/>
      <c r="SUP697" s="422"/>
      <c r="SUQ697" s="3"/>
      <c r="SUR697" s="422"/>
      <c r="SUS697" s="3"/>
      <c r="SUT697" s="422"/>
      <c r="SUU697" s="3"/>
      <c r="SUV697" s="422"/>
      <c r="SUW697" s="3"/>
      <c r="SUX697" s="422"/>
      <c r="SUY697" s="3"/>
      <c r="SUZ697" s="422"/>
      <c r="SVA697" s="3"/>
      <c r="SVB697" s="422"/>
      <c r="SVC697" s="3"/>
      <c r="SVD697" s="422"/>
      <c r="SVE697" s="3"/>
      <c r="SVF697" s="422"/>
      <c r="SVG697" s="3"/>
      <c r="SVH697" s="422"/>
      <c r="SVI697" s="3"/>
      <c r="SVJ697" s="422"/>
      <c r="SVK697" s="3"/>
      <c r="SVL697" s="422"/>
      <c r="SVM697" s="3"/>
      <c r="SVN697" s="422"/>
      <c r="SVO697" s="3"/>
      <c r="SVP697" s="422"/>
      <c r="SVQ697" s="3"/>
      <c r="SVR697" s="422"/>
      <c r="SVS697" s="3"/>
      <c r="SVT697" s="422"/>
      <c r="SVU697" s="3"/>
      <c r="SVV697" s="422"/>
      <c r="SVW697" s="3"/>
      <c r="SVX697" s="422"/>
      <c r="SVY697" s="3"/>
      <c r="SVZ697" s="422"/>
      <c r="SWA697" s="3"/>
      <c r="SWB697" s="422"/>
      <c r="SWC697" s="3"/>
      <c r="SWD697" s="422"/>
      <c r="SWE697" s="3"/>
      <c r="SWF697" s="422"/>
      <c r="SWG697" s="3"/>
      <c r="SWH697" s="422"/>
      <c r="SWI697" s="3"/>
      <c r="SWJ697" s="422"/>
      <c r="SWK697" s="3"/>
      <c r="SWL697" s="422"/>
      <c r="SWM697" s="3"/>
      <c r="SWN697" s="422"/>
      <c r="SWO697" s="3"/>
      <c r="SWP697" s="422"/>
      <c r="SWQ697" s="3"/>
      <c r="SWR697" s="422"/>
      <c r="SWS697" s="3"/>
      <c r="SWT697" s="422"/>
      <c r="SWU697" s="3"/>
      <c r="SWV697" s="422"/>
      <c r="SWW697" s="3"/>
      <c r="SWX697" s="422"/>
      <c r="SWY697" s="3"/>
      <c r="SWZ697" s="422"/>
      <c r="SXA697" s="3"/>
      <c r="SXB697" s="422"/>
      <c r="SXC697" s="3"/>
      <c r="SXD697" s="422"/>
      <c r="SXE697" s="3"/>
      <c r="SXF697" s="422"/>
      <c r="SXG697" s="3"/>
      <c r="SXH697" s="422"/>
      <c r="SXI697" s="3"/>
      <c r="SXJ697" s="422"/>
      <c r="SXK697" s="3"/>
      <c r="SXL697" s="422"/>
      <c r="SXM697" s="3"/>
      <c r="SXN697" s="422"/>
      <c r="SXO697" s="3"/>
      <c r="SXP697" s="422"/>
      <c r="SXQ697" s="3"/>
      <c r="SXR697" s="422"/>
      <c r="SXS697" s="3"/>
      <c r="SXT697" s="422"/>
      <c r="SXU697" s="3"/>
      <c r="SXV697" s="422"/>
      <c r="SXW697" s="3"/>
      <c r="SXX697" s="422"/>
      <c r="SXY697" s="3"/>
      <c r="SXZ697" s="422"/>
      <c r="SYA697" s="3"/>
      <c r="SYB697" s="422"/>
      <c r="SYC697" s="3"/>
      <c r="SYD697" s="422"/>
      <c r="SYE697" s="3"/>
      <c r="SYF697" s="422"/>
      <c r="SYG697" s="3"/>
      <c r="SYH697" s="422"/>
      <c r="SYI697" s="3"/>
      <c r="SYJ697" s="422"/>
      <c r="SYK697" s="3"/>
      <c r="SYL697" s="422"/>
      <c r="SYM697" s="3"/>
      <c r="SYN697" s="422"/>
      <c r="SYO697" s="3"/>
      <c r="SYP697" s="422"/>
      <c r="SYQ697" s="3"/>
      <c r="SYR697" s="422"/>
      <c r="SYS697" s="3"/>
      <c r="SYT697" s="422"/>
      <c r="SYU697" s="3"/>
      <c r="SYV697" s="422"/>
      <c r="SYW697" s="3"/>
      <c r="SYX697" s="422"/>
      <c r="SYY697" s="3"/>
      <c r="SYZ697" s="422"/>
      <c r="SZA697" s="3"/>
      <c r="SZB697" s="422"/>
      <c r="SZC697" s="3"/>
      <c r="SZD697" s="422"/>
      <c r="SZE697" s="3"/>
      <c r="SZF697" s="422"/>
      <c r="SZG697" s="3"/>
      <c r="SZH697" s="422"/>
      <c r="SZI697" s="3"/>
      <c r="SZJ697" s="422"/>
      <c r="SZK697" s="3"/>
      <c r="SZL697" s="422"/>
      <c r="SZM697" s="3"/>
      <c r="SZN697" s="422"/>
      <c r="SZO697" s="3"/>
      <c r="SZP697" s="422"/>
      <c r="SZQ697" s="3"/>
      <c r="SZR697" s="422"/>
      <c r="SZS697" s="3"/>
      <c r="SZT697" s="422"/>
      <c r="SZU697" s="3"/>
      <c r="SZV697" s="422"/>
      <c r="SZW697" s="3"/>
      <c r="SZX697" s="422"/>
      <c r="SZY697" s="3"/>
      <c r="SZZ697" s="422"/>
      <c r="TAA697" s="3"/>
      <c r="TAB697" s="422"/>
      <c r="TAC697" s="3"/>
      <c r="TAD697" s="422"/>
      <c r="TAE697" s="3"/>
      <c r="TAF697" s="422"/>
      <c r="TAG697" s="3"/>
      <c r="TAH697" s="422"/>
      <c r="TAI697" s="3"/>
      <c r="TAJ697" s="422"/>
      <c r="TAK697" s="3"/>
      <c r="TAL697" s="422"/>
      <c r="TAM697" s="3"/>
      <c r="TAN697" s="422"/>
      <c r="TAO697" s="3"/>
      <c r="TAP697" s="422"/>
      <c r="TAQ697" s="3"/>
      <c r="TAR697" s="422"/>
      <c r="TAS697" s="3"/>
      <c r="TAT697" s="422"/>
      <c r="TAU697" s="3"/>
      <c r="TAV697" s="422"/>
      <c r="TAW697" s="3"/>
      <c r="TAX697" s="422"/>
      <c r="TAY697" s="3"/>
      <c r="TAZ697" s="422"/>
      <c r="TBA697" s="3"/>
      <c r="TBB697" s="422"/>
      <c r="TBC697" s="3"/>
      <c r="TBD697" s="422"/>
      <c r="TBE697" s="3"/>
      <c r="TBF697" s="422"/>
      <c r="TBG697" s="3"/>
      <c r="TBH697" s="422"/>
      <c r="TBI697" s="3"/>
      <c r="TBJ697" s="422"/>
      <c r="TBK697" s="3"/>
      <c r="TBL697" s="422"/>
      <c r="TBM697" s="3"/>
      <c r="TBN697" s="422"/>
      <c r="TBO697" s="3"/>
      <c r="TBP697" s="422"/>
      <c r="TBQ697" s="3"/>
      <c r="TBR697" s="422"/>
      <c r="TBS697" s="3"/>
      <c r="TBT697" s="422"/>
      <c r="TBU697" s="3"/>
      <c r="TBV697" s="422"/>
      <c r="TBW697" s="3"/>
      <c r="TBX697" s="422"/>
      <c r="TBY697" s="3"/>
      <c r="TBZ697" s="422"/>
      <c r="TCA697" s="3"/>
      <c r="TCB697" s="422"/>
      <c r="TCC697" s="3"/>
      <c r="TCD697" s="422"/>
      <c r="TCE697" s="3"/>
      <c r="TCF697" s="422"/>
      <c r="TCG697" s="3"/>
      <c r="TCH697" s="422"/>
      <c r="TCI697" s="3"/>
      <c r="TCJ697" s="422"/>
      <c r="TCK697" s="3"/>
      <c r="TCL697" s="422"/>
      <c r="TCM697" s="3"/>
      <c r="TCN697" s="422"/>
      <c r="TCO697" s="3"/>
      <c r="TCP697" s="422"/>
      <c r="TCQ697" s="3"/>
      <c r="TCR697" s="422"/>
      <c r="TCS697" s="3"/>
      <c r="TCT697" s="422"/>
      <c r="TCU697" s="3"/>
      <c r="TCV697" s="422"/>
      <c r="TCW697" s="3"/>
      <c r="TCX697" s="422"/>
      <c r="TCY697" s="3"/>
      <c r="TCZ697" s="422"/>
      <c r="TDA697" s="3"/>
      <c r="TDB697" s="422"/>
      <c r="TDC697" s="3"/>
      <c r="TDD697" s="422"/>
      <c r="TDE697" s="3"/>
      <c r="TDF697" s="422"/>
      <c r="TDG697" s="3"/>
      <c r="TDH697" s="422"/>
      <c r="TDI697" s="3"/>
      <c r="TDJ697" s="422"/>
      <c r="TDK697" s="3"/>
      <c r="TDL697" s="422"/>
      <c r="TDM697" s="3"/>
      <c r="TDN697" s="422"/>
      <c r="TDO697" s="3"/>
      <c r="TDP697" s="422"/>
      <c r="TDQ697" s="3"/>
      <c r="TDR697" s="422"/>
      <c r="TDS697" s="3"/>
      <c r="TDT697" s="422"/>
      <c r="TDU697" s="3"/>
      <c r="TDV697" s="422"/>
      <c r="TDW697" s="3"/>
      <c r="TDX697" s="422"/>
      <c r="TDY697" s="3"/>
      <c r="TDZ697" s="422"/>
      <c r="TEA697" s="3"/>
      <c r="TEB697" s="422"/>
      <c r="TEC697" s="3"/>
      <c r="TED697" s="422"/>
      <c r="TEE697" s="3"/>
      <c r="TEF697" s="422"/>
      <c r="TEG697" s="3"/>
      <c r="TEH697" s="422"/>
      <c r="TEI697" s="3"/>
      <c r="TEJ697" s="422"/>
      <c r="TEK697" s="3"/>
      <c r="TEL697" s="422"/>
      <c r="TEM697" s="3"/>
      <c r="TEN697" s="422"/>
      <c r="TEO697" s="3"/>
      <c r="TEP697" s="422"/>
      <c r="TEQ697" s="3"/>
      <c r="TER697" s="422"/>
      <c r="TES697" s="3"/>
      <c r="TET697" s="422"/>
      <c r="TEU697" s="3"/>
      <c r="TEV697" s="422"/>
      <c r="TEW697" s="3"/>
      <c r="TEX697" s="422"/>
      <c r="TEY697" s="3"/>
      <c r="TEZ697" s="422"/>
      <c r="TFA697" s="3"/>
      <c r="TFB697" s="422"/>
      <c r="TFC697" s="3"/>
      <c r="TFD697" s="422"/>
      <c r="TFE697" s="3"/>
      <c r="TFF697" s="422"/>
      <c r="TFG697" s="3"/>
      <c r="TFH697" s="422"/>
      <c r="TFI697" s="3"/>
      <c r="TFJ697" s="422"/>
      <c r="TFK697" s="3"/>
      <c r="TFL697" s="422"/>
      <c r="TFM697" s="3"/>
      <c r="TFN697" s="422"/>
      <c r="TFO697" s="3"/>
      <c r="TFP697" s="422"/>
      <c r="TFQ697" s="3"/>
      <c r="TFR697" s="422"/>
      <c r="TFS697" s="3"/>
      <c r="TFT697" s="422"/>
      <c r="TFU697" s="3"/>
      <c r="TFV697" s="422"/>
      <c r="TFW697" s="3"/>
      <c r="TFX697" s="422"/>
      <c r="TFY697" s="3"/>
      <c r="TFZ697" s="422"/>
      <c r="TGA697" s="3"/>
      <c r="TGB697" s="422"/>
      <c r="TGC697" s="3"/>
      <c r="TGD697" s="422"/>
      <c r="TGE697" s="3"/>
      <c r="TGF697" s="422"/>
      <c r="TGG697" s="3"/>
      <c r="TGH697" s="422"/>
      <c r="TGI697" s="3"/>
      <c r="TGJ697" s="422"/>
      <c r="TGK697" s="3"/>
      <c r="TGL697" s="422"/>
      <c r="TGM697" s="3"/>
      <c r="TGN697" s="422"/>
      <c r="TGO697" s="3"/>
      <c r="TGP697" s="422"/>
      <c r="TGQ697" s="3"/>
      <c r="TGR697" s="422"/>
      <c r="TGS697" s="3"/>
      <c r="TGT697" s="422"/>
      <c r="TGU697" s="3"/>
      <c r="TGV697" s="422"/>
      <c r="TGW697" s="3"/>
      <c r="TGX697" s="422"/>
      <c r="TGY697" s="3"/>
      <c r="TGZ697" s="422"/>
      <c r="THA697" s="3"/>
      <c r="THB697" s="422"/>
      <c r="THC697" s="3"/>
      <c r="THD697" s="422"/>
      <c r="THE697" s="3"/>
      <c r="THF697" s="422"/>
      <c r="THG697" s="3"/>
      <c r="THH697" s="422"/>
      <c r="THI697" s="3"/>
      <c r="THJ697" s="422"/>
      <c r="THK697" s="3"/>
      <c r="THL697" s="422"/>
      <c r="THM697" s="3"/>
      <c r="THN697" s="422"/>
      <c r="THO697" s="3"/>
      <c r="THP697" s="422"/>
      <c r="THQ697" s="3"/>
      <c r="THR697" s="422"/>
      <c r="THS697" s="3"/>
      <c r="THT697" s="422"/>
      <c r="THU697" s="3"/>
      <c r="THV697" s="422"/>
      <c r="THW697" s="3"/>
      <c r="THX697" s="422"/>
      <c r="THY697" s="3"/>
      <c r="THZ697" s="422"/>
      <c r="TIA697" s="3"/>
      <c r="TIB697" s="422"/>
      <c r="TIC697" s="3"/>
      <c r="TID697" s="422"/>
      <c r="TIE697" s="3"/>
      <c r="TIF697" s="422"/>
      <c r="TIG697" s="3"/>
      <c r="TIH697" s="422"/>
      <c r="TII697" s="3"/>
      <c r="TIJ697" s="422"/>
      <c r="TIK697" s="3"/>
      <c r="TIL697" s="422"/>
      <c r="TIM697" s="3"/>
      <c r="TIN697" s="422"/>
      <c r="TIO697" s="3"/>
      <c r="TIP697" s="422"/>
      <c r="TIQ697" s="3"/>
      <c r="TIR697" s="422"/>
      <c r="TIS697" s="3"/>
      <c r="TIT697" s="422"/>
      <c r="TIU697" s="3"/>
      <c r="TIV697" s="422"/>
      <c r="TIW697" s="3"/>
      <c r="TIX697" s="422"/>
      <c r="TIY697" s="3"/>
      <c r="TIZ697" s="422"/>
      <c r="TJA697" s="3"/>
      <c r="TJB697" s="422"/>
      <c r="TJC697" s="3"/>
      <c r="TJD697" s="422"/>
      <c r="TJE697" s="3"/>
      <c r="TJF697" s="422"/>
      <c r="TJG697" s="3"/>
      <c r="TJH697" s="422"/>
      <c r="TJI697" s="3"/>
      <c r="TJJ697" s="422"/>
      <c r="TJK697" s="3"/>
      <c r="TJL697" s="422"/>
      <c r="TJM697" s="3"/>
      <c r="TJN697" s="422"/>
      <c r="TJO697" s="3"/>
      <c r="TJP697" s="422"/>
      <c r="TJQ697" s="3"/>
      <c r="TJR697" s="422"/>
      <c r="TJS697" s="3"/>
      <c r="TJT697" s="422"/>
      <c r="TJU697" s="3"/>
      <c r="TJV697" s="422"/>
      <c r="TJW697" s="3"/>
      <c r="TJX697" s="422"/>
      <c r="TJY697" s="3"/>
      <c r="TJZ697" s="422"/>
      <c r="TKA697" s="3"/>
      <c r="TKB697" s="422"/>
      <c r="TKC697" s="3"/>
      <c r="TKD697" s="422"/>
      <c r="TKE697" s="3"/>
      <c r="TKF697" s="422"/>
      <c r="TKG697" s="3"/>
      <c r="TKH697" s="422"/>
      <c r="TKI697" s="3"/>
      <c r="TKJ697" s="422"/>
      <c r="TKK697" s="3"/>
      <c r="TKL697" s="422"/>
      <c r="TKM697" s="3"/>
      <c r="TKN697" s="422"/>
      <c r="TKO697" s="3"/>
      <c r="TKP697" s="422"/>
      <c r="TKQ697" s="3"/>
      <c r="TKR697" s="422"/>
      <c r="TKS697" s="3"/>
      <c r="TKT697" s="422"/>
      <c r="TKU697" s="3"/>
      <c r="TKV697" s="422"/>
      <c r="TKW697" s="3"/>
      <c r="TKX697" s="422"/>
      <c r="TKY697" s="3"/>
      <c r="TKZ697" s="422"/>
      <c r="TLA697" s="3"/>
      <c r="TLB697" s="422"/>
      <c r="TLC697" s="3"/>
      <c r="TLD697" s="422"/>
      <c r="TLE697" s="3"/>
      <c r="TLF697" s="422"/>
      <c r="TLG697" s="3"/>
      <c r="TLH697" s="422"/>
      <c r="TLI697" s="3"/>
      <c r="TLJ697" s="422"/>
      <c r="TLK697" s="3"/>
      <c r="TLL697" s="422"/>
      <c r="TLM697" s="3"/>
      <c r="TLN697" s="422"/>
      <c r="TLO697" s="3"/>
      <c r="TLP697" s="422"/>
      <c r="TLQ697" s="3"/>
      <c r="TLR697" s="422"/>
      <c r="TLS697" s="3"/>
      <c r="TLT697" s="422"/>
      <c r="TLU697" s="3"/>
      <c r="TLV697" s="422"/>
      <c r="TLW697" s="3"/>
      <c r="TLX697" s="422"/>
      <c r="TLY697" s="3"/>
      <c r="TLZ697" s="422"/>
      <c r="TMA697" s="3"/>
      <c r="TMB697" s="422"/>
      <c r="TMC697" s="3"/>
      <c r="TMD697" s="422"/>
      <c r="TME697" s="3"/>
      <c r="TMF697" s="422"/>
      <c r="TMG697" s="3"/>
      <c r="TMH697" s="422"/>
      <c r="TMI697" s="3"/>
      <c r="TMJ697" s="422"/>
      <c r="TMK697" s="3"/>
      <c r="TML697" s="422"/>
      <c r="TMM697" s="3"/>
      <c r="TMN697" s="422"/>
      <c r="TMO697" s="3"/>
      <c r="TMP697" s="422"/>
      <c r="TMQ697" s="3"/>
      <c r="TMR697" s="422"/>
      <c r="TMS697" s="3"/>
      <c r="TMT697" s="422"/>
      <c r="TMU697" s="3"/>
      <c r="TMV697" s="422"/>
      <c r="TMW697" s="3"/>
      <c r="TMX697" s="422"/>
      <c r="TMY697" s="3"/>
      <c r="TMZ697" s="422"/>
      <c r="TNA697" s="3"/>
      <c r="TNB697" s="422"/>
      <c r="TNC697" s="3"/>
      <c r="TND697" s="422"/>
      <c r="TNE697" s="3"/>
      <c r="TNF697" s="422"/>
      <c r="TNG697" s="3"/>
      <c r="TNH697" s="422"/>
      <c r="TNI697" s="3"/>
      <c r="TNJ697" s="422"/>
      <c r="TNK697" s="3"/>
      <c r="TNL697" s="422"/>
      <c r="TNM697" s="3"/>
      <c r="TNN697" s="422"/>
      <c r="TNO697" s="3"/>
      <c r="TNP697" s="422"/>
      <c r="TNQ697" s="3"/>
      <c r="TNR697" s="422"/>
      <c r="TNS697" s="3"/>
      <c r="TNT697" s="422"/>
      <c r="TNU697" s="3"/>
      <c r="TNV697" s="422"/>
      <c r="TNW697" s="3"/>
      <c r="TNX697" s="422"/>
      <c r="TNY697" s="3"/>
      <c r="TNZ697" s="422"/>
      <c r="TOA697" s="3"/>
      <c r="TOB697" s="422"/>
      <c r="TOC697" s="3"/>
      <c r="TOD697" s="422"/>
      <c r="TOE697" s="3"/>
      <c r="TOF697" s="422"/>
      <c r="TOG697" s="3"/>
      <c r="TOH697" s="422"/>
      <c r="TOI697" s="3"/>
      <c r="TOJ697" s="422"/>
      <c r="TOK697" s="3"/>
      <c r="TOL697" s="422"/>
      <c r="TOM697" s="3"/>
      <c r="TON697" s="422"/>
      <c r="TOO697" s="3"/>
      <c r="TOP697" s="422"/>
      <c r="TOQ697" s="3"/>
      <c r="TOR697" s="422"/>
      <c r="TOS697" s="3"/>
      <c r="TOT697" s="422"/>
      <c r="TOU697" s="3"/>
      <c r="TOV697" s="422"/>
      <c r="TOW697" s="3"/>
      <c r="TOX697" s="422"/>
      <c r="TOY697" s="3"/>
      <c r="TOZ697" s="422"/>
      <c r="TPA697" s="3"/>
      <c r="TPB697" s="422"/>
      <c r="TPC697" s="3"/>
      <c r="TPD697" s="422"/>
      <c r="TPE697" s="3"/>
      <c r="TPF697" s="422"/>
      <c r="TPG697" s="3"/>
      <c r="TPH697" s="422"/>
      <c r="TPI697" s="3"/>
      <c r="TPJ697" s="422"/>
      <c r="TPK697" s="3"/>
      <c r="TPL697" s="422"/>
      <c r="TPM697" s="3"/>
      <c r="TPN697" s="422"/>
      <c r="TPO697" s="3"/>
      <c r="TPP697" s="422"/>
      <c r="TPQ697" s="3"/>
      <c r="TPR697" s="422"/>
      <c r="TPS697" s="3"/>
      <c r="TPT697" s="422"/>
      <c r="TPU697" s="3"/>
      <c r="TPV697" s="422"/>
      <c r="TPW697" s="3"/>
      <c r="TPX697" s="422"/>
      <c r="TPY697" s="3"/>
      <c r="TPZ697" s="422"/>
      <c r="TQA697" s="3"/>
      <c r="TQB697" s="422"/>
      <c r="TQC697" s="3"/>
      <c r="TQD697" s="422"/>
      <c r="TQE697" s="3"/>
      <c r="TQF697" s="422"/>
      <c r="TQG697" s="3"/>
      <c r="TQH697" s="422"/>
      <c r="TQI697" s="3"/>
      <c r="TQJ697" s="422"/>
      <c r="TQK697" s="3"/>
      <c r="TQL697" s="422"/>
      <c r="TQM697" s="3"/>
      <c r="TQN697" s="422"/>
      <c r="TQO697" s="3"/>
      <c r="TQP697" s="422"/>
      <c r="TQQ697" s="3"/>
      <c r="TQR697" s="422"/>
      <c r="TQS697" s="3"/>
      <c r="TQT697" s="422"/>
      <c r="TQU697" s="3"/>
      <c r="TQV697" s="422"/>
      <c r="TQW697" s="3"/>
      <c r="TQX697" s="422"/>
      <c r="TQY697" s="3"/>
      <c r="TQZ697" s="422"/>
      <c r="TRA697" s="3"/>
      <c r="TRB697" s="422"/>
      <c r="TRC697" s="3"/>
      <c r="TRD697" s="422"/>
      <c r="TRE697" s="3"/>
      <c r="TRF697" s="422"/>
      <c r="TRG697" s="3"/>
      <c r="TRH697" s="422"/>
      <c r="TRI697" s="3"/>
      <c r="TRJ697" s="422"/>
      <c r="TRK697" s="3"/>
      <c r="TRL697" s="422"/>
      <c r="TRM697" s="3"/>
      <c r="TRN697" s="422"/>
      <c r="TRO697" s="3"/>
      <c r="TRP697" s="422"/>
      <c r="TRQ697" s="3"/>
      <c r="TRR697" s="422"/>
      <c r="TRS697" s="3"/>
      <c r="TRT697" s="422"/>
      <c r="TRU697" s="3"/>
      <c r="TRV697" s="422"/>
      <c r="TRW697" s="3"/>
      <c r="TRX697" s="422"/>
      <c r="TRY697" s="3"/>
      <c r="TRZ697" s="422"/>
      <c r="TSA697" s="3"/>
      <c r="TSB697" s="422"/>
      <c r="TSC697" s="3"/>
      <c r="TSD697" s="422"/>
      <c r="TSE697" s="3"/>
      <c r="TSF697" s="422"/>
      <c r="TSG697" s="3"/>
      <c r="TSH697" s="422"/>
      <c r="TSI697" s="3"/>
      <c r="TSJ697" s="422"/>
      <c r="TSK697" s="3"/>
      <c r="TSL697" s="422"/>
      <c r="TSM697" s="3"/>
      <c r="TSN697" s="422"/>
      <c r="TSO697" s="3"/>
      <c r="TSP697" s="422"/>
      <c r="TSQ697" s="3"/>
      <c r="TSR697" s="422"/>
      <c r="TSS697" s="3"/>
      <c r="TST697" s="422"/>
      <c r="TSU697" s="3"/>
      <c r="TSV697" s="422"/>
      <c r="TSW697" s="3"/>
      <c r="TSX697" s="422"/>
      <c r="TSY697" s="3"/>
      <c r="TSZ697" s="422"/>
      <c r="TTA697" s="3"/>
      <c r="TTB697" s="422"/>
      <c r="TTC697" s="3"/>
      <c r="TTD697" s="422"/>
      <c r="TTE697" s="3"/>
      <c r="TTF697" s="422"/>
      <c r="TTG697" s="3"/>
      <c r="TTH697" s="422"/>
      <c r="TTI697" s="3"/>
      <c r="TTJ697" s="422"/>
      <c r="TTK697" s="3"/>
      <c r="TTL697" s="422"/>
      <c r="TTM697" s="3"/>
      <c r="TTN697" s="422"/>
      <c r="TTO697" s="3"/>
      <c r="TTP697" s="422"/>
      <c r="TTQ697" s="3"/>
      <c r="TTR697" s="422"/>
      <c r="TTS697" s="3"/>
      <c r="TTT697" s="422"/>
      <c r="TTU697" s="3"/>
      <c r="TTV697" s="422"/>
      <c r="TTW697" s="3"/>
      <c r="TTX697" s="422"/>
      <c r="TTY697" s="3"/>
      <c r="TTZ697" s="422"/>
      <c r="TUA697" s="3"/>
      <c r="TUB697" s="422"/>
      <c r="TUC697" s="3"/>
      <c r="TUD697" s="422"/>
      <c r="TUE697" s="3"/>
      <c r="TUF697" s="422"/>
      <c r="TUG697" s="3"/>
      <c r="TUH697" s="422"/>
      <c r="TUI697" s="3"/>
      <c r="TUJ697" s="422"/>
      <c r="TUK697" s="3"/>
      <c r="TUL697" s="422"/>
      <c r="TUM697" s="3"/>
      <c r="TUN697" s="422"/>
      <c r="TUO697" s="3"/>
      <c r="TUP697" s="422"/>
      <c r="TUQ697" s="3"/>
      <c r="TUR697" s="422"/>
      <c r="TUS697" s="3"/>
      <c r="TUT697" s="422"/>
      <c r="TUU697" s="3"/>
      <c r="TUV697" s="422"/>
      <c r="TUW697" s="3"/>
      <c r="TUX697" s="422"/>
      <c r="TUY697" s="3"/>
      <c r="TUZ697" s="422"/>
      <c r="TVA697" s="3"/>
      <c r="TVB697" s="422"/>
      <c r="TVC697" s="3"/>
      <c r="TVD697" s="422"/>
      <c r="TVE697" s="3"/>
      <c r="TVF697" s="422"/>
      <c r="TVG697" s="3"/>
      <c r="TVH697" s="422"/>
      <c r="TVI697" s="3"/>
      <c r="TVJ697" s="422"/>
      <c r="TVK697" s="3"/>
      <c r="TVL697" s="422"/>
      <c r="TVM697" s="3"/>
      <c r="TVN697" s="422"/>
      <c r="TVO697" s="3"/>
      <c r="TVP697" s="422"/>
      <c r="TVQ697" s="3"/>
      <c r="TVR697" s="422"/>
      <c r="TVS697" s="3"/>
      <c r="TVT697" s="422"/>
      <c r="TVU697" s="3"/>
      <c r="TVV697" s="422"/>
      <c r="TVW697" s="3"/>
      <c r="TVX697" s="422"/>
      <c r="TVY697" s="3"/>
      <c r="TVZ697" s="422"/>
      <c r="TWA697" s="3"/>
      <c r="TWB697" s="422"/>
      <c r="TWC697" s="3"/>
      <c r="TWD697" s="422"/>
      <c r="TWE697" s="3"/>
      <c r="TWF697" s="422"/>
      <c r="TWG697" s="3"/>
      <c r="TWH697" s="422"/>
      <c r="TWI697" s="3"/>
      <c r="TWJ697" s="422"/>
      <c r="TWK697" s="3"/>
      <c r="TWL697" s="422"/>
      <c r="TWM697" s="3"/>
      <c r="TWN697" s="422"/>
      <c r="TWO697" s="3"/>
      <c r="TWP697" s="422"/>
      <c r="TWQ697" s="3"/>
      <c r="TWR697" s="422"/>
      <c r="TWS697" s="3"/>
      <c r="TWT697" s="422"/>
      <c r="TWU697" s="3"/>
      <c r="TWV697" s="422"/>
      <c r="TWW697" s="3"/>
      <c r="TWX697" s="422"/>
      <c r="TWY697" s="3"/>
      <c r="TWZ697" s="422"/>
      <c r="TXA697" s="3"/>
      <c r="TXB697" s="422"/>
      <c r="TXC697" s="3"/>
      <c r="TXD697" s="422"/>
      <c r="TXE697" s="3"/>
      <c r="TXF697" s="422"/>
      <c r="TXG697" s="3"/>
      <c r="TXH697" s="422"/>
      <c r="TXI697" s="3"/>
      <c r="TXJ697" s="422"/>
      <c r="TXK697" s="3"/>
      <c r="TXL697" s="422"/>
      <c r="TXM697" s="3"/>
      <c r="TXN697" s="422"/>
      <c r="TXO697" s="3"/>
      <c r="TXP697" s="422"/>
      <c r="TXQ697" s="3"/>
      <c r="TXR697" s="422"/>
      <c r="TXS697" s="3"/>
      <c r="TXT697" s="422"/>
      <c r="TXU697" s="3"/>
      <c r="TXV697" s="422"/>
      <c r="TXW697" s="3"/>
      <c r="TXX697" s="422"/>
      <c r="TXY697" s="3"/>
      <c r="TXZ697" s="422"/>
      <c r="TYA697" s="3"/>
      <c r="TYB697" s="422"/>
      <c r="TYC697" s="3"/>
      <c r="TYD697" s="422"/>
      <c r="TYE697" s="3"/>
      <c r="TYF697" s="422"/>
      <c r="TYG697" s="3"/>
      <c r="TYH697" s="422"/>
      <c r="TYI697" s="3"/>
      <c r="TYJ697" s="422"/>
      <c r="TYK697" s="3"/>
      <c r="TYL697" s="422"/>
      <c r="TYM697" s="3"/>
      <c r="TYN697" s="422"/>
      <c r="TYO697" s="3"/>
      <c r="TYP697" s="422"/>
      <c r="TYQ697" s="3"/>
      <c r="TYR697" s="422"/>
      <c r="TYS697" s="3"/>
      <c r="TYT697" s="422"/>
      <c r="TYU697" s="3"/>
      <c r="TYV697" s="422"/>
      <c r="TYW697" s="3"/>
      <c r="TYX697" s="422"/>
      <c r="TYY697" s="3"/>
      <c r="TYZ697" s="422"/>
      <c r="TZA697" s="3"/>
      <c r="TZB697" s="422"/>
      <c r="TZC697" s="3"/>
      <c r="TZD697" s="422"/>
      <c r="TZE697" s="3"/>
      <c r="TZF697" s="422"/>
      <c r="TZG697" s="3"/>
      <c r="TZH697" s="422"/>
      <c r="TZI697" s="3"/>
      <c r="TZJ697" s="422"/>
      <c r="TZK697" s="3"/>
      <c r="TZL697" s="422"/>
      <c r="TZM697" s="3"/>
      <c r="TZN697" s="422"/>
      <c r="TZO697" s="3"/>
      <c r="TZP697" s="422"/>
      <c r="TZQ697" s="3"/>
      <c r="TZR697" s="422"/>
      <c r="TZS697" s="3"/>
      <c r="TZT697" s="422"/>
      <c r="TZU697" s="3"/>
      <c r="TZV697" s="422"/>
      <c r="TZW697" s="3"/>
      <c r="TZX697" s="422"/>
      <c r="TZY697" s="3"/>
      <c r="TZZ697" s="422"/>
      <c r="UAA697" s="3"/>
      <c r="UAB697" s="422"/>
      <c r="UAC697" s="3"/>
      <c r="UAD697" s="422"/>
      <c r="UAE697" s="3"/>
      <c r="UAF697" s="422"/>
      <c r="UAG697" s="3"/>
      <c r="UAH697" s="422"/>
      <c r="UAI697" s="3"/>
      <c r="UAJ697" s="422"/>
      <c r="UAK697" s="3"/>
      <c r="UAL697" s="422"/>
      <c r="UAM697" s="3"/>
      <c r="UAN697" s="422"/>
      <c r="UAO697" s="3"/>
      <c r="UAP697" s="422"/>
      <c r="UAQ697" s="3"/>
      <c r="UAR697" s="422"/>
      <c r="UAS697" s="3"/>
      <c r="UAT697" s="422"/>
      <c r="UAU697" s="3"/>
      <c r="UAV697" s="422"/>
      <c r="UAW697" s="3"/>
      <c r="UAX697" s="422"/>
      <c r="UAY697" s="3"/>
      <c r="UAZ697" s="422"/>
      <c r="UBA697" s="3"/>
      <c r="UBB697" s="422"/>
      <c r="UBC697" s="3"/>
      <c r="UBD697" s="422"/>
      <c r="UBE697" s="3"/>
      <c r="UBF697" s="422"/>
      <c r="UBG697" s="3"/>
      <c r="UBH697" s="422"/>
      <c r="UBI697" s="3"/>
      <c r="UBJ697" s="422"/>
      <c r="UBK697" s="3"/>
      <c r="UBL697" s="422"/>
      <c r="UBM697" s="3"/>
      <c r="UBN697" s="422"/>
      <c r="UBO697" s="3"/>
      <c r="UBP697" s="422"/>
      <c r="UBQ697" s="3"/>
      <c r="UBR697" s="422"/>
      <c r="UBS697" s="3"/>
      <c r="UBT697" s="422"/>
      <c r="UBU697" s="3"/>
      <c r="UBV697" s="422"/>
      <c r="UBW697" s="3"/>
      <c r="UBX697" s="422"/>
      <c r="UBY697" s="3"/>
      <c r="UBZ697" s="422"/>
      <c r="UCA697" s="3"/>
      <c r="UCB697" s="422"/>
      <c r="UCC697" s="3"/>
      <c r="UCD697" s="422"/>
      <c r="UCE697" s="3"/>
      <c r="UCF697" s="422"/>
      <c r="UCG697" s="3"/>
      <c r="UCH697" s="422"/>
      <c r="UCI697" s="3"/>
      <c r="UCJ697" s="422"/>
      <c r="UCK697" s="3"/>
      <c r="UCL697" s="422"/>
      <c r="UCM697" s="3"/>
      <c r="UCN697" s="422"/>
      <c r="UCO697" s="3"/>
      <c r="UCP697" s="422"/>
      <c r="UCQ697" s="3"/>
      <c r="UCR697" s="422"/>
      <c r="UCS697" s="3"/>
      <c r="UCT697" s="422"/>
      <c r="UCU697" s="3"/>
      <c r="UCV697" s="422"/>
      <c r="UCW697" s="3"/>
      <c r="UCX697" s="422"/>
      <c r="UCY697" s="3"/>
      <c r="UCZ697" s="422"/>
      <c r="UDA697" s="3"/>
      <c r="UDB697" s="422"/>
      <c r="UDC697" s="3"/>
      <c r="UDD697" s="422"/>
      <c r="UDE697" s="3"/>
      <c r="UDF697" s="422"/>
      <c r="UDG697" s="3"/>
      <c r="UDH697" s="422"/>
      <c r="UDI697" s="3"/>
      <c r="UDJ697" s="422"/>
      <c r="UDK697" s="3"/>
      <c r="UDL697" s="422"/>
      <c r="UDM697" s="3"/>
      <c r="UDN697" s="422"/>
      <c r="UDO697" s="3"/>
      <c r="UDP697" s="422"/>
      <c r="UDQ697" s="3"/>
      <c r="UDR697" s="422"/>
      <c r="UDS697" s="3"/>
      <c r="UDT697" s="422"/>
      <c r="UDU697" s="3"/>
      <c r="UDV697" s="422"/>
      <c r="UDW697" s="3"/>
      <c r="UDX697" s="422"/>
      <c r="UDY697" s="3"/>
      <c r="UDZ697" s="422"/>
      <c r="UEA697" s="3"/>
      <c r="UEB697" s="422"/>
      <c r="UEC697" s="3"/>
      <c r="UED697" s="422"/>
      <c r="UEE697" s="3"/>
      <c r="UEF697" s="422"/>
      <c r="UEG697" s="3"/>
      <c r="UEH697" s="422"/>
      <c r="UEI697" s="3"/>
      <c r="UEJ697" s="422"/>
      <c r="UEK697" s="3"/>
      <c r="UEL697" s="422"/>
      <c r="UEM697" s="3"/>
      <c r="UEN697" s="422"/>
      <c r="UEO697" s="3"/>
      <c r="UEP697" s="422"/>
      <c r="UEQ697" s="3"/>
      <c r="UER697" s="422"/>
      <c r="UES697" s="3"/>
      <c r="UET697" s="422"/>
      <c r="UEU697" s="3"/>
      <c r="UEV697" s="422"/>
      <c r="UEW697" s="3"/>
      <c r="UEX697" s="422"/>
      <c r="UEY697" s="3"/>
      <c r="UEZ697" s="422"/>
      <c r="UFA697" s="3"/>
      <c r="UFB697" s="422"/>
      <c r="UFC697" s="3"/>
      <c r="UFD697" s="422"/>
      <c r="UFE697" s="3"/>
      <c r="UFF697" s="422"/>
      <c r="UFG697" s="3"/>
      <c r="UFH697" s="422"/>
      <c r="UFI697" s="3"/>
      <c r="UFJ697" s="422"/>
      <c r="UFK697" s="3"/>
      <c r="UFL697" s="422"/>
      <c r="UFM697" s="3"/>
      <c r="UFN697" s="422"/>
      <c r="UFO697" s="3"/>
      <c r="UFP697" s="422"/>
      <c r="UFQ697" s="3"/>
      <c r="UFR697" s="422"/>
      <c r="UFS697" s="3"/>
      <c r="UFT697" s="422"/>
      <c r="UFU697" s="3"/>
      <c r="UFV697" s="422"/>
      <c r="UFW697" s="3"/>
      <c r="UFX697" s="422"/>
      <c r="UFY697" s="3"/>
      <c r="UFZ697" s="422"/>
      <c r="UGA697" s="3"/>
      <c r="UGB697" s="422"/>
      <c r="UGC697" s="3"/>
      <c r="UGD697" s="422"/>
      <c r="UGE697" s="3"/>
      <c r="UGF697" s="422"/>
      <c r="UGG697" s="3"/>
      <c r="UGH697" s="422"/>
      <c r="UGI697" s="3"/>
      <c r="UGJ697" s="422"/>
      <c r="UGK697" s="3"/>
      <c r="UGL697" s="422"/>
      <c r="UGM697" s="3"/>
      <c r="UGN697" s="422"/>
      <c r="UGO697" s="3"/>
      <c r="UGP697" s="422"/>
      <c r="UGQ697" s="3"/>
      <c r="UGR697" s="422"/>
      <c r="UGS697" s="3"/>
      <c r="UGT697" s="422"/>
      <c r="UGU697" s="3"/>
      <c r="UGV697" s="422"/>
      <c r="UGW697" s="3"/>
      <c r="UGX697" s="422"/>
      <c r="UGY697" s="3"/>
      <c r="UGZ697" s="422"/>
      <c r="UHA697" s="3"/>
      <c r="UHB697" s="422"/>
      <c r="UHC697" s="3"/>
      <c r="UHD697" s="422"/>
      <c r="UHE697" s="3"/>
      <c r="UHF697" s="422"/>
      <c r="UHG697" s="3"/>
      <c r="UHH697" s="422"/>
      <c r="UHI697" s="3"/>
      <c r="UHJ697" s="422"/>
      <c r="UHK697" s="3"/>
      <c r="UHL697" s="422"/>
      <c r="UHM697" s="3"/>
      <c r="UHN697" s="422"/>
      <c r="UHO697" s="3"/>
      <c r="UHP697" s="422"/>
      <c r="UHQ697" s="3"/>
      <c r="UHR697" s="422"/>
      <c r="UHS697" s="3"/>
      <c r="UHT697" s="422"/>
      <c r="UHU697" s="3"/>
      <c r="UHV697" s="422"/>
      <c r="UHW697" s="3"/>
      <c r="UHX697" s="422"/>
      <c r="UHY697" s="3"/>
      <c r="UHZ697" s="422"/>
      <c r="UIA697" s="3"/>
      <c r="UIB697" s="422"/>
      <c r="UIC697" s="3"/>
      <c r="UID697" s="422"/>
      <c r="UIE697" s="3"/>
      <c r="UIF697" s="422"/>
      <c r="UIG697" s="3"/>
      <c r="UIH697" s="422"/>
      <c r="UII697" s="3"/>
      <c r="UIJ697" s="422"/>
      <c r="UIK697" s="3"/>
      <c r="UIL697" s="422"/>
      <c r="UIM697" s="3"/>
      <c r="UIN697" s="422"/>
      <c r="UIO697" s="3"/>
      <c r="UIP697" s="422"/>
      <c r="UIQ697" s="3"/>
      <c r="UIR697" s="422"/>
      <c r="UIS697" s="3"/>
      <c r="UIT697" s="422"/>
      <c r="UIU697" s="3"/>
      <c r="UIV697" s="422"/>
      <c r="UIW697" s="3"/>
      <c r="UIX697" s="422"/>
      <c r="UIY697" s="3"/>
      <c r="UIZ697" s="422"/>
      <c r="UJA697" s="3"/>
      <c r="UJB697" s="422"/>
      <c r="UJC697" s="3"/>
      <c r="UJD697" s="422"/>
      <c r="UJE697" s="3"/>
      <c r="UJF697" s="422"/>
      <c r="UJG697" s="3"/>
      <c r="UJH697" s="422"/>
      <c r="UJI697" s="3"/>
      <c r="UJJ697" s="422"/>
      <c r="UJK697" s="3"/>
      <c r="UJL697" s="422"/>
      <c r="UJM697" s="3"/>
      <c r="UJN697" s="422"/>
      <c r="UJO697" s="3"/>
      <c r="UJP697" s="422"/>
      <c r="UJQ697" s="3"/>
      <c r="UJR697" s="422"/>
      <c r="UJS697" s="3"/>
      <c r="UJT697" s="422"/>
      <c r="UJU697" s="3"/>
      <c r="UJV697" s="422"/>
      <c r="UJW697" s="3"/>
      <c r="UJX697" s="422"/>
      <c r="UJY697" s="3"/>
      <c r="UJZ697" s="422"/>
      <c r="UKA697" s="3"/>
      <c r="UKB697" s="422"/>
      <c r="UKC697" s="3"/>
      <c r="UKD697" s="422"/>
      <c r="UKE697" s="3"/>
      <c r="UKF697" s="422"/>
      <c r="UKG697" s="3"/>
      <c r="UKH697" s="422"/>
      <c r="UKI697" s="3"/>
      <c r="UKJ697" s="422"/>
      <c r="UKK697" s="3"/>
      <c r="UKL697" s="422"/>
      <c r="UKM697" s="3"/>
      <c r="UKN697" s="422"/>
      <c r="UKO697" s="3"/>
      <c r="UKP697" s="422"/>
      <c r="UKQ697" s="3"/>
      <c r="UKR697" s="422"/>
      <c r="UKS697" s="3"/>
      <c r="UKT697" s="422"/>
      <c r="UKU697" s="3"/>
      <c r="UKV697" s="422"/>
      <c r="UKW697" s="3"/>
      <c r="UKX697" s="422"/>
      <c r="UKY697" s="3"/>
      <c r="UKZ697" s="422"/>
      <c r="ULA697" s="3"/>
      <c r="ULB697" s="422"/>
      <c r="ULC697" s="3"/>
      <c r="ULD697" s="422"/>
      <c r="ULE697" s="3"/>
      <c r="ULF697" s="422"/>
      <c r="ULG697" s="3"/>
      <c r="ULH697" s="422"/>
      <c r="ULI697" s="3"/>
      <c r="ULJ697" s="422"/>
      <c r="ULK697" s="3"/>
      <c r="ULL697" s="422"/>
      <c r="ULM697" s="3"/>
      <c r="ULN697" s="422"/>
      <c r="ULO697" s="3"/>
      <c r="ULP697" s="422"/>
      <c r="ULQ697" s="3"/>
      <c r="ULR697" s="422"/>
      <c r="ULS697" s="3"/>
      <c r="ULT697" s="422"/>
      <c r="ULU697" s="3"/>
      <c r="ULV697" s="422"/>
      <c r="ULW697" s="3"/>
      <c r="ULX697" s="422"/>
      <c r="ULY697" s="3"/>
      <c r="ULZ697" s="422"/>
      <c r="UMA697" s="3"/>
      <c r="UMB697" s="422"/>
      <c r="UMC697" s="3"/>
      <c r="UMD697" s="422"/>
      <c r="UME697" s="3"/>
      <c r="UMF697" s="422"/>
      <c r="UMG697" s="3"/>
      <c r="UMH697" s="422"/>
      <c r="UMI697" s="3"/>
      <c r="UMJ697" s="422"/>
      <c r="UMK697" s="3"/>
      <c r="UML697" s="422"/>
      <c r="UMM697" s="3"/>
      <c r="UMN697" s="422"/>
      <c r="UMO697" s="3"/>
      <c r="UMP697" s="422"/>
      <c r="UMQ697" s="3"/>
      <c r="UMR697" s="422"/>
      <c r="UMS697" s="3"/>
      <c r="UMT697" s="422"/>
      <c r="UMU697" s="3"/>
      <c r="UMV697" s="422"/>
      <c r="UMW697" s="3"/>
      <c r="UMX697" s="422"/>
      <c r="UMY697" s="3"/>
      <c r="UMZ697" s="422"/>
      <c r="UNA697" s="3"/>
      <c r="UNB697" s="422"/>
      <c r="UNC697" s="3"/>
      <c r="UND697" s="422"/>
      <c r="UNE697" s="3"/>
      <c r="UNF697" s="422"/>
      <c r="UNG697" s="3"/>
      <c r="UNH697" s="422"/>
      <c r="UNI697" s="3"/>
      <c r="UNJ697" s="422"/>
      <c r="UNK697" s="3"/>
      <c r="UNL697" s="422"/>
      <c r="UNM697" s="3"/>
      <c r="UNN697" s="422"/>
      <c r="UNO697" s="3"/>
      <c r="UNP697" s="422"/>
      <c r="UNQ697" s="3"/>
      <c r="UNR697" s="422"/>
      <c r="UNS697" s="3"/>
      <c r="UNT697" s="422"/>
      <c r="UNU697" s="3"/>
      <c r="UNV697" s="422"/>
      <c r="UNW697" s="3"/>
      <c r="UNX697" s="422"/>
      <c r="UNY697" s="3"/>
      <c r="UNZ697" s="422"/>
      <c r="UOA697" s="3"/>
      <c r="UOB697" s="422"/>
      <c r="UOC697" s="3"/>
      <c r="UOD697" s="422"/>
      <c r="UOE697" s="3"/>
      <c r="UOF697" s="422"/>
      <c r="UOG697" s="3"/>
      <c r="UOH697" s="422"/>
      <c r="UOI697" s="3"/>
      <c r="UOJ697" s="422"/>
      <c r="UOK697" s="3"/>
      <c r="UOL697" s="422"/>
      <c r="UOM697" s="3"/>
      <c r="UON697" s="422"/>
      <c r="UOO697" s="3"/>
      <c r="UOP697" s="422"/>
      <c r="UOQ697" s="3"/>
      <c r="UOR697" s="422"/>
      <c r="UOS697" s="3"/>
      <c r="UOT697" s="422"/>
      <c r="UOU697" s="3"/>
      <c r="UOV697" s="422"/>
      <c r="UOW697" s="3"/>
      <c r="UOX697" s="422"/>
      <c r="UOY697" s="3"/>
      <c r="UOZ697" s="422"/>
      <c r="UPA697" s="3"/>
      <c r="UPB697" s="422"/>
      <c r="UPC697" s="3"/>
      <c r="UPD697" s="422"/>
      <c r="UPE697" s="3"/>
      <c r="UPF697" s="422"/>
      <c r="UPG697" s="3"/>
      <c r="UPH697" s="422"/>
      <c r="UPI697" s="3"/>
      <c r="UPJ697" s="422"/>
      <c r="UPK697" s="3"/>
      <c r="UPL697" s="422"/>
      <c r="UPM697" s="3"/>
      <c r="UPN697" s="422"/>
      <c r="UPO697" s="3"/>
      <c r="UPP697" s="422"/>
      <c r="UPQ697" s="3"/>
      <c r="UPR697" s="422"/>
      <c r="UPS697" s="3"/>
      <c r="UPT697" s="422"/>
      <c r="UPU697" s="3"/>
      <c r="UPV697" s="422"/>
      <c r="UPW697" s="3"/>
      <c r="UPX697" s="422"/>
      <c r="UPY697" s="3"/>
      <c r="UPZ697" s="422"/>
      <c r="UQA697" s="3"/>
      <c r="UQB697" s="422"/>
      <c r="UQC697" s="3"/>
      <c r="UQD697" s="422"/>
      <c r="UQE697" s="3"/>
      <c r="UQF697" s="422"/>
      <c r="UQG697" s="3"/>
      <c r="UQH697" s="422"/>
      <c r="UQI697" s="3"/>
      <c r="UQJ697" s="422"/>
      <c r="UQK697" s="3"/>
      <c r="UQL697" s="422"/>
      <c r="UQM697" s="3"/>
      <c r="UQN697" s="422"/>
      <c r="UQO697" s="3"/>
      <c r="UQP697" s="422"/>
      <c r="UQQ697" s="3"/>
      <c r="UQR697" s="422"/>
      <c r="UQS697" s="3"/>
      <c r="UQT697" s="422"/>
      <c r="UQU697" s="3"/>
      <c r="UQV697" s="422"/>
      <c r="UQW697" s="3"/>
      <c r="UQX697" s="422"/>
      <c r="UQY697" s="3"/>
      <c r="UQZ697" s="422"/>
      <c r="URA697" s="3"/>
      <c r="URB697" s="422"/>
      <c r="URC697" s="3"/>
      <c r="URD697" s="422"/>
      <c r="URE697" s="3"/>
      <c r="URF697" s="422"/>
      <c r="URG697" s="3"/>
      <c r="URH697" s="422"/>
      <c r="URI697" s="3"/>
      <c r="URJ697" s="422"/>
      <c r="URK697" s="3"/>
      <c r="URL697" s="422"/>
      <c r="URM697" s="3"/>
      <c r="URN697" s="422"/>
      <c r="URO697" s="3"/>
      <c r="URP697" s="422"/>
      <c r="URQ697" s="3"/>
      <c r="URR697" s="422"/>
      <c r="URS697" s="3"/>
      <c r="URT697" s="422"/>
      <c r="URU697" s="3"/>
      <c r="URV697" s="422"/>
      <c r="URW697" s="3"/>
      <c r="URX697" s="422"/>
      <c r="URY697" s="3"/>
      <c r="URZ697" s="422"/>
      <c r="USA697" s="3"/>
      <c r="USB697" s="422"/>
      <c r="USC697" s="3"/>
      <c r="USD697" s="422"/>
      <c r="USE697" s="3"/>
      <c r="USF697" s="422"/>
      <c r="USG697" s="3"/>
      <c r="USH697" s="422"/>
      <c r="USI697" s="3"/>
      <c r="USJ697" s="422"/>
      <c r="USK697" s="3"/>
      <c r="USL697" s="422"/>
      <c r="USM697" s="3"/>
      <c r="USN697" s="422"/>
      <c r="USO697" s="3"/>
      <c r="USP697" s="422"/>
      <c r="USQ697" s="3"/>
      <c r="USR697" s="422"/>
      <c r="USS697" s="3"/>
      <c r="UST697" s="422"/>
      <c r="USU697" s="3"/>
      <c r="USV697" s="422"/>
      <c r="USW697" s="3"/>
      <c r="USX697" s="422"/>
      <c r="USY697" s="3"/>
      <c r="USZ697" s="422"/>
      <c r="UTA697" s="3"/>
      <c r="UTB697" s="422"/>
      <c r="UTC697" s="3"/>
      <c r="UTD697" s="422"/>
      <c r="UTE697" s="3"/>
      <c r="UTF697" s="422"/>
      <c r="UTG697" s="3"/>
      <c r="UTH697" s="422"/>
      <c r="UTI697" s="3"/>
      <c r="UTJ697" s="422"/>
      <c r="UTK697" s="3"/>
      <c r="UTL697" s="422"/>
      <c r="UTM697" s="3"/>
      <c r="UTN697" s="422"/>
      <c r="UTO697" s="3"/>
      <c r="UTP697" s="422"/>
      <c r="UTQ697" s="3"/>
      <c r="UTR697" s="422"/>
      <c r="UTS697" s="3"/>
      <c r="UTT697" s="422"/>
      <c r="UTU697" s="3"/>
      <c r="UTV697" s="422"/>
      <c r="UTW697" s="3"/>
      <c r="UTX697" s="422"/>
      <c r="UTY697" s="3"/>
      <c r="UTZ697" s="422"/>
      <c r="UUA697" s="3"/>
      <c r="UUB697" s="422"/>
      <c r="UUC697" s="3"/>
      <c r="UUD697" s="422"/>
      <c r="UUE697" s="3"/>
      <c r="UUF697" s="422"/>
      <c r="UUG697" s="3"/>
      <c r="UUH697" s="422"/>
      <c r="UUI697" s="3"/>
      <c r="UUJ697" s="422"/>
      <c r="UUK697" s="3"/>
      <c r="UUL697" s="422"/>
      <c r="UUM697" s="3"/>
      <c r="UUN697" s="422"/>
      <c r="UUO697" s="3"/>
      <c r="UUP697" s="422"/>
      <c r="UUQ697" s="3"/>
      <c r="UUR697" s="422"/>
      <c r="UUS697" s="3"/>
      <c r="UUT697" s="422"/>
      <c r="UUU697" s="3"/>
      <c r="UUV697" s="422"/>
      <c r="UUW697" s="3"/>
      <c r="UUX697" s="422"/>
      <c r="UUY697" s="3"/>
      <c r="UUZ697" s="422"/>
      <c r="UVA697" s="3"/>
      <c r="UVB697" s="422"/>
      <c r="UVC697" s="3"/>
      <c r="UVD697" s="422"/>
      <c r="UVE697" s="3"/>
      <c r="UVF697" s="422"/>
      <c r="UVG697" s="3"/>
      <c r="UVH697" s="422"/>
      <c r="UVI697" s="3"/>
      <c r="UVJ697" s="422"/>
      <c r="UVK697" s="3"/>
      <c r="UVL697" s="422"/>
      <c r="UVM697" s="3"/>
      <c r="UVN697" s="422"/>
      <c r="UVO697" s="3"/>
      <c r="UVP697" s="422"/>
      <c r="UVQ697" s="3"/>
      <c r="UVR697" s="422"/>
      <c r="UVS697" s="3"/>
      <c r="UVT697" s="422"/>
      <c r="UVU697" s="3"/>
      <c r="UVV697" s="422"/>
      <c r="UVW697" s="3"/>
      <c r="UVX697" s="422"/>
      <c r="UVY697" s="3"/>
      <c r="UVZ697" s="422"/>
      <c r="UWA697" s="3"/>
      <c r="UWB697" s="422"/>
      <c r="UWC697" s="3"/>
      <c r="UWD697" s="422"/>
      <c r="UWE697" s="3"/>
      <c r="UWF697" s="422"/>
      <c r="UWG697" s="3"/>
      <c r="UWH697" s="422"/>
      <c r="UWI697" s="3"/>
      <c r="UWJ697" s="422"/>
      <c r="UWK697" s="3"/>
      <c r="UWL697" s="422"/>
      <c r="UWM697" s="3"/>
      <c r="UWN697" s="422"/>
      <c r="UWO697" s="3"/>
      <c r="UWP697" s="422"/>
      <c r="UWQ697" s="3"/>
      <c r="UWR697" s="422"/>
      <c r="UWS697" s="3"/>
      <c r="UWT697" s="422"/>
      <c r="UWU697" s="3"/>
      <c r="UWV697" s="422"/>
      <c r="UWW697" s="3"/>
      <c r="UWX697" s="422"/>
      <c r="UWY697" s="3"/>
      <c r="UWZ697" s="422"/>
      <c r="UXA697" s="3"/>
      <c r="UXB697" s="422"/>
      <c r="UXC697" s="3"/>
      <c r="UXD697" s="422"/>
      <c r="UXE697" s="3"/>
      <c r="UXF697" s="422"/>
      <c r="UXG697" s="3"/>
      <c r="UXH697" s="422"/>
      <c r="UXI697" s="3"/>
      <c r="UXJ697" s="422"/>
      <c r="UXK697" s="3"/>
      <c r="UXL697" s="422"/>
      <c r="UXM697" s="3"/>
      <c r="UXN697" s="422"/>
      <c r="UXO697" s="3"/>
      <c r="UXP697" s="422"/>
      <c r="UXQ697" s="3"/>
      <c r="UXR697" s="422"/>
      <c r="UXS697" s="3"/>
      <c r="UXT697" s="422"/>
      <c r="UXU697" s="3"/>
      <c r="UXV697" s="422"/>
      <c r="UXW697" s="3"/>
      <c r="UXX697" s="422"/>
      <c r="UXY697" s="3"/>
      <c r="UXZ697" s="422"/>
      <c r="UYA697" s="3"/>
      <c r="UYB697" s="422"/>
      <c r="UYC697" s="3"/>
      <c r="UYD697" s="422"/>
      <c r="UYE697" s="3"/>
      <c r="UYF697" s="422"/>
      <c r="UYG697" s="3"/>
      <c r="UYH697" s="422"/>
      <c r="UYI697" s="3"/>
      <c r="UYJ697" s="422"/>
      <c r="UYK697" s="3"/>
      <c r="UYL697" s="422"/>
      <c r="UYM697" s="3"/>
      <c r="UYN697" s="422"/>
      <c r="UYO697" s="3"/>
      <c r="UYP697" s="422"/>
      <c r="UYQ697" s="3"/>
      <c r="UYR697" s="422"/>
      <c r="UYS697" s="3"/>
      <c r="UYT697" s="422"/>
      <c r="UYU697" s="3"/>
      <c r="UYV697" s="422"/>
      <c r="UYW697" s="3"/>
      <c r="UYX697" s="422"/>
      <c r="UYY697" s="3"/>
      <c r="UYZ697" s="422"/>
      <c r="UZA697" s="3"/>
      <c r="UZB697" s="422"/>
      <c r="UZC697" s="3"/>
      <c r="UZD697" s="422"/>
      <c r="UZE697" s="3"/>
      <c r="UZF697" s="422"/>
      <c r="UZG697" s="3"/>
      <c r="UZH697" s="422"/>
      <c r="UZI697" s="3"/>
      <c r="UZJ697" s="422"/>
      <c r="UZK697" s="3"/>
      <c r="UZL697" s="422"/>
      <c r="UZM697" s="3"/>
      <c r="UZN697" s="422"/>
      <c r="UZO697" s="3"/>
      <c r="UZP697" s="422"/>
      <c r="UZQ697" s="3"/>
      <c r="UZR697" s="422"/>
      <c r="UZS697" s="3"/>
      <c r="UZT697" s="422"/>
      <c r="UZU697" s="3"/>
      <c r="UZV697" s="422"/>
      <c r="UZW697" s="3"/>
      <c r="UZX697" s="422"/>
      <c r="UZY697" s="3"/>
      <c r="UZZ697" s="422"/>
      <c r="VAA697" s="3"/>
      <c r="VAB697" s="422"/>
      <c r="VAC697" s="3"/>
      <c r="VAD697" s="422"/>
      <c r="VAE697" s="3"/>
      <c r="VAF697" s="422"/>
      <c r="VAG697" s="3"/>
      <c r="VAH697" s="422"/>
      <c r="VAI697" s="3"/>
      <c r="VAJ697" s="422"/>
      <c r="VAK697" s="3"/>
      <c r="VAL697" s="422"/>
      <c r="VAM697" s="3"/>
      <c r="VAN697" s="422"/>
      <c r="VAO697" s="3"/>
      <c r="VAP697" s="422"/>
      <c r="VAQ697" s="3"/>
      <c r="VAR697" s="422"/>
      <c r="VAS697" s="3"/>
      <c r="VAT697" s="422"/>
      <c r="VAU697" s="3"/>
      <c r="VAV697" s="422"/>
      <c r="VAW697" s="3"/>
      <c r="VAX697" s="422"/>
      <c r="VAY697" s="3"/>
      <c r="VAZ697" s="422"/>
      <c r="VBA697" s="3"/>
      <c r="VBB697" s="422"/>
      <c r="VBC697" s="3"/>
      <c r="VBD697" s="422"/>
      <c r="VBE697" s="3"/>
      <c r="VBF697" s="422"/>
      <c r="VBG697" s="3"/>
      <c r="VBH697" s="422"/>
      <c r="VBI697" s="3"/>
      <c r="VBJ697" s="422"/>
      <c r="VBK697" s="3"/>
      <c r="VBL697" s="422"/>
      <c r="VBM697" s="3"/>
      <c r="VBN697" s="422"/>
      <c r="VBO697" s="3"/>
      <c r="VBP697" s="422"/>
      <c r="VBQ697" s="3"/>
      <c r="VBR697" s="422"/>
      <c r="VBS697" s="3"/>
      <c r="VBT697" s="422"/>
      <c r="VBU697" s="3"/>
      <c r="VBV697" s="422"/>
      <c r="VBW697" s="3"/>
      <c r="VBX697" s="422"/>
      <c r="VBY697" s="3"/>
      <c r="VBZ697" s="422"/>
      <c r="VCA697" s="3"/>
      <c r="VCB697" s="422"/>
      <c r="VCC697" s="3"/>
      <c r="VCD697" s="422"/>
      <c r="VCE697" s="3"/>
      <c r="VCF697" s="422"/>
      <c r="VCG697" s="3"/>
      <c r="VCH697" s="422"/>
      <c r="VCI697" s="3"/>
      <c r="VCJ697" s="422"/>
      <c r="VCK697" s="3"/>
      <c r="VCL697" s="422"/>
      <c r="VCM697" s="3"/>
      <c r="VCN697" s="422"/>
      <c r="VCO697" s="3"/>
      <c r="VCP697" s="422"/>
      <c r="VCQ697" s="3"/>
      <c r="VCR697" s="422"/>
      <c r="VCS697" s="3"/>
      <c r="VCT697" s="422"/>
      <c r="VCU697" s="3"/>
      <c r="VCV697" s="422"/>
      <c r="VCW697" s="3"/>
      <c r="VCX697" s="422"/>
      <c r="VCY697" s="3"/>
      <c r="VCZ697" s="422"/>
      <c r="VDA697" s="3"/>
      <c r="VDB697" s="422"/>
      <c r="VDC697" s="3"/>
      <c r="VDD697" s="422"/>
      <c r="VDE697" s="3"/>
      <c r="VDF697" s="422"/>
      <c r="VDG697" s="3"/>
      <c r="VDH697" s="422"/>
      <c r="VDI697" s="3"/>
      <c r="VDJ697" s="422"/>
      <c r="VDK697" s="3"/>
      <c r="VDL697" s="422"/>
      <c r="VDM697" s="3"/>
      <c r="VDN697" s="422"/>
      <c r="VDO697" s="3"/>
      <c r="VDP697" s="422"/>
      <c r="VDQ697" s="3"/>
      <c r="VDR697" s="422"/>
      <c r="VDS697" s="3"/>
      <c r="VDT697" s="422"/>
      <c r="VDU697" s="3"/>
      <c r="VDV697" s="422"/>
      <c r="VDW697" s="3"/>
      <c r="VDX697" s="422"/>
      <c r="VDY697" s="3"/>
      <c r="VDZ697" s="422"/>
      <c r="VEA697" s="3"/>
      <c r="VEB697" s="422"/>
      <c r="VEC697" s="3"/>
      <c r="VED697" s="422"/>
      <c r="VEE697" s="3"/>
      <c r="VEF697" s="422"/>
      <c r="VEG697" s="3"/>
      <c r="VEH697" s="422"/>
      <c r="VEI697" s="3"/>
      <c r="VEJ697" s="422"/>
      <c r="VEK697" s="3"/>
      <c r="VEL697" s="422"/>
      <c r="VEM697" s="3"/>
      <c r="VEN697" s="422"/>
      <c r="VEO697" s="3"/>
      <c r="VEP697" s="422"/>
      <c r="VEQ697" s="3"/>
      <c r="VER697" s="422"/>
      <c r="VES697" s="3"/>
      <c r="VET697" s="422"/>
      <c r="VEU697" s="3"/>
      <c r="VEV697" s="422"/>
      <c r="VEW697" s="3"/>
      <c r="VEX697" s="422"/>
      <c r="VEY697" s="3"/>
      <c r="VEZ697" s="422"/>
      <c r="VFA697" s="3"/>
      <c r="VFB697" s="422"/>
      <c r="VFC697" s="3"/>
      <c r="VFD697" s="422"/>
      <c r="VFE697" s="3"/>
      <c r="VFF697" s="422"/>
      <c r="VFG697" s="3"/>
      <c r="VFH697" s="422"/>
      <c r="VFI697" s="3"/>
      <c r="VFJ697" s="422"/>
      <c r="VFK697" s="3"/>
      <c r="VFL697" s="422"/>
      <c r="VFM697" s="3"/>
      <c r="VFN697" s="422"/>
      <c r="VFO697" s="3"/>
      <c r="VFP697" s="422"/>
      <c r="VFQ697" s="3"/>
      <c r="VFR697" s="422"/>
      <c r="VFS697" s="3"/>
      <c r="VFT697" s="422"/>
      <c r="VFU697" s="3"/>
      <c r="VFV697" s="422"/>
      <c r="VFW697" s="3"/>
      <c r="VFX697" s="422"/>
      <c r="VFY697" s="3"/>
      <c r="VFZ697" s="422"/>
      <c r="VGA697" s="3"/>
      <c r="VGB697" s="422"/>
      <c r="VGC697" s="3"/>
      <c r="VGD697" s="422"/>
      <c r="VGE697" s="3"/>
      <c r="VGF697" s="422"/>
      <c r="VGG697" s="3"/>
      <c r="VGH697" s="422"/>
      <c r="VGI697" s="3"/>
      <c r="VGJ697" s="422"/>
      <c r="VGK697" s="3"/>
      <c r="VGL697" s="422"/>
      <c r="VGM697" s="3"/>
      <c r="VGN697" s="422"/>
      <c r="VGO697" s="3"/>
      <c r="VGP697" s="422"/>
      <c r="VGQ697" s="3"/>
      <c r="VGR697" s="422"/>
      <c r="VGS697" s="3"/>
      <c r="VGT697" s="422"/>
      <c r="VGU697" s="3"/>
      <c r="VGV697" s="422"/>
      <c r="VGW697" s="3"/>
      <c r="VGX697" s="422"/>
      <c r="VGY697" s="3"/>
      <c r="VGZ697" s="422"/>
      <c r="VHA697" s="3"/>
      <c r="VHB697" s="422"/>
      <c r="VHC697" s="3"/>
      <c r="VHD697" s="422"/>
      <c r="VHE697" s="3"/>
      <c r="VHF697" s="422"/>
      <c r="VHG697" s="3"/>
      <c r="VHH697" s="422"/>
      <c r="VHI697" s="3"/>
      <c r="VHJ697" s="422"/>
      <c r="VHK697" s="3"/>
      <c r="VHL697" s="422"/>
      <c r="VHM697" s="3"/>
      <c r="VHN697" s="422"/>
      <c r="VHO697" s="3"/>
      <c r="VHP697" s="422"/>
      <c r="VHQ697" s="3"/>
      <c r="VHR697" s="422"/>
      <c r="VHS697" s="3"/>
      <c r="VHT697" s="422"/>
      <c r="VHU697" s="3"/>
      <c r="VHV697" s="422"/>
      <c r="VHW697" s="3"/>
      <c r="VHX697" s="422"/>
      <c r="VHY697" s="3"/>
      <c r="VHZ697" s="422"/>
      <c r="VIA697" s="3"/>
      <c r="VIB697" s="422"/>
      <c r="VIC697" s="3"/>
      <c r="VID697" s="422"/>
      <c r="VIE697" s="3"/>
      <c r="VIF697" s="422"/>
      <c r="VIG697" s="3"/>
      <c r="VIH697" s="422"/>
      <c r="VII697" s="3"/>
      <c r="VIJ697" s="422"/>
      <c r="VIK697" s="3"/>
      <c r="VIL697" s="422"/>
      <c r="VIM697" s="3"/>
      <c r="VIN697" s="422"/>
      <c r="VIO697" s="3"/>
      <c r="VIP697" s="422"/>
      <c r="VIQ697" s="3"/>
      <c r="VIR697" s="422"/>
      <c r="VIS697" s="3"/>
      <c r="VIT697" s="422"/>
      <c r="VIU697" s="3"/>
      <c r="VIV697" s="422"/>
      <c r="VIW697" s="3"/>
      <c r="VIX697" s="422"/>
      <c r="VIY697" s="3"/>
      <c r="VIZ697" s="422"/>
      <c r="VJA697" s="3"/>
      <c r="VJB697" s="422"/>
      <c r="VJC697" s="3"/>
      <c r="VJD697" s="422"/>
      <c r="VJE697" s="3"/>
      <c r="VJF697" s="422"/>
      <c r="VJG697" s="3"/>
      <c r="VJH697" s="422"/>
      <c r="VJI697" s="3"/>
      <c r="VJJ697" s="422"/>
      <c r="VJK697" s="3"/>
      <c r="VJL697" s="422"/>
      <c r="VJM697" s="3"/>
      <c r="VJN697" s="422"/>
      <c r="VJO697" s="3"/>
      <c r="VJP697" s="422"/>
      <c r="VJQ697" s="3"/>
      <c r="VJR697" s="422"/>
      <c r="VJS697" s="3"/>
      <c r="VJT697" s="422"/>
      <c r="VJU697" s="3"/>
      <c r="VJV697" s="422"/>
      <c r="VJW697" s="3"/>
      <c r="VJX697" s="422"/>
      <c r="VJY697" s="3"/>
      <c r="VJZ697" s="422"/>
      <c r="VKA697" s="3"/>
      <c r="VKB697" s="422"/>
      <c r="VKC697" s="3"/>
      <c r="VKD697" s="422"/>
      <c r="VKE697" s="3"/>
      <c r="VKF697" s="422"/>
      <c r="VKG697" s="3"/>
      <c r="VKH697" s="422"/>
      <c r="VKI697" s="3"/>
      <c r="VKJ697" s="422"/>
      <c r="VKK697" s="3"/>
      <c r="VKL697" s="422"/>
      <c r="VKM697" s="3"/>
      <c r="VKN697" s="422"/>
      <c r="VKO697" s="3"/>
      <c r="VKP697" s="422"/>
      <c r="VKQ697" s="3"/>
      <c r="VKR697" s="422"/>
      <c r="VKS697" s="3"/>
      <c r="VKT697" s="422"/>
      <c r="VKU697" s="3"/>
      <c r="VKV697" s="422"/>
      <c r="VKW697" s="3"/>
      <c r="VKX697" s="422"/>
      <c r="VKY697" s="3"/>
      <c r="VKZ697" s="422"/>
      <c r="VLA697" s="3"/>
      <c r="VLB697" s="422"/>
      <c r="VLC697" s="3"/>
      <c r="VLD697" s="422"/>
      <c r="VLE697" s="3"/>
      <c r="VLF697" s="422"/>
      <c r="VLG697" s="3"/>
      <c r="VLH697" s="422"/>
      <c r="VLI697" s="3"/>
      <c r="VLJ697" s="422"/>
      <c r="VLK697" s="3"/>
      <c r="VLL697" s="422"/>
      <c r="VLM697" s="3"/>
      <c r="VLN697" s="422"/>
      <c r="VLO697" s="3"/>
      <c r="VLP697" s="422"/>
      <c r="VLQ697" s="3"/>
      <c r="VLR697" s="422"/>
      <c r="VLS697" s="3"/>
      <c r="VLT697" s="422"/>
      <c r="VLU697" s="3"/>
      <c r="VLV697" s="422"/>
      <c r="VLW697" s="3"/>
      <c r="VLX697" s="422"/>
      <c r="VLY697" s="3"/>
      <c r="VLZ697" s="422"/>
      <c r="VMA697" s="3"/>
      <c r="VMB697" s="422"/>
      <c r="VMC697" s="3"/>
      <c r="VMD697" s="422"/>
      <c r="VME697" s="3"/>
      <c r="VMF697" s="422"/>
      <c r="VMG697" s="3"/>
      <c r="VMH697" s="422"/>
      <c r="VMI697" s="3"/>
      <c r="VMJ697" s="422"/>
      <c r="VMK697" s="3"/>
      <c r="VML697" s="422"/>
      <c r="VMM697" s="3"/>
      <c r="VMN697" s="422"/>
      <c r="VMO697" s="3"/>
      <c r="VMP697" s="422"/>
      <c r="VMQ697" s="3"/>
      <c r="VMR697" s="422"/>
      <c r="VMS697" s="3"/>
      <c r="VMT697" s="422"/>
      <c r="VMU697" s="3"/>
      <c r="VMV697" s="422"/>
      <c r="VMW697" s="3"/>
      <c r="VMX697" s="422"/>
      <c r="VMY697" s="3"/>
      <c r="VMZ697" s="422"/>
      <c r="VNA697" s="3"/>
      <c r="VNB697" s="422"/>
      <c r="VNC697" s="3"/>
      <c r="VND697" s="422"/>
      <c r="VNE697" s="3"/>
      <c r="VNF697" s="422"/>
      <c r="VNG697" s="3"/>
      <c r="VNH697" s="422"/>
      <c r="VNI697" s="3"/>
      <c r="VNJ697" s="422"/>
      <c r="VNK697" s="3"/>
      <c r="VNL697" s="422"/>
      <c r="VNM697" s="3"/>
      <c r="VNN697" s="422"/>
      <c r="VNO697" s="3"/>
      <c r="VNP697" s="422"/>
      <c r="VNQ697" s="3"/>
      <c r="VNR697" s="422"/>
      <c r="VNS697" s="3"/>
      <c r="VNT697" s="422"/>
      <c r="VNU697" s="3"/>
      <c r="VNV697" s="422"/>
      <c r="VNW697" s="3"/>
      <c r="VNX697" s="422"/>
      <c r="VNY697" s="3"/>
      <c r="VNZ697" s="422"/>
      <c r="VOA697" s="3"/>
      <c r="VOB697" s="422"/>
      <c r="VOC697" s="3"/>
      <c r="VOD697" s="422"/>
      <c r="VOE697" s="3"/>
      <c r="VOF697" s="422"/>
      <c r="VOG697" s="3"/>
      <c r="VOH697" s="422"/>
      <c r="VOI697" s="3"/>
      <c r="VOJ697" s="422"/>
      <c r="VOK697" s="3"/>
      <c r="VOL697" s="422"/>
      <c r="VOM697" s="3"/>
      <c r="VON697" s="422"/>
      <c r="VOO697" s="3"/>
      <c r="VOP697" s="422"/>
      <c r="VOQ697" s="3"/>
      <c r="VOR697" s="422"/>
      <c r="VOS697" s="3"/>
      <c r="VOT697" s="422"/>
      <c r="VOU697" s="3"/>
      <c r="VOV697" s="422"/>
      <c r="VOW697" s="3"/>
      <c r="VOX697" s="422"/>
      <c r="VOY697" s="3"/>
      <c r="VOZ697" s="422"/>
      <c r="VPA697" s="3"/>
      <c r="VPB697" s="422"/>
      <c r="VPC697" s="3"/>
      <c r="VPD697" s="422"/>
      <c r="VPE697" s="3"/>
      <c r="VPF697" s="422"/>
      <c r="VPG697" s="3"/>
      <c r="VPH697" s="422"/>
      <c r="VPI697" s="3"/>
      <c r="VPJ697" s="422"/>
      <c r="VPK697" s="3"/>
      <c r="VPL697" s="422"/>
      <c r="VPM697" s="3"/>
      <c r="VPN697" s="422"/>
      <c r="VPO697" s="3"/>
      <c r="VPP697" s="422"/>
      <c r="VPQ697" s="3"/>
      <c r="VPR697" s="422"/>
      <c r="VPS697" s="3"/>
      <c r="VPT697" s="422"/>
      <c r="VPU697" s="3"/>
      <c r="VPV697" s="422"/>
      <c r="VPW697" s="3"/>
      <c r="VPX697" s="422"/>
      <c r="VPY697" s="3"/>
      <c r="VPZ697" s="422"/>
      <c r="VQA697" s="3"/>
      <c r="VQB697" s="422"/>
      <c r="VQC697" s="3"/>
      <c r="VQD697" s="422"/>
      <c r="VQE697" s="3"/>
      <c r="VQF697" s="422"/>
      <c r="VQG697" s="3"/>
      <c r="VQH697" s="422"/>
      <c r="VQI697" s="3"/>
      <c r="VQJ697" s="422"/>
      <c r="VQK697" s="3"/>
      <c r="VQL697" s="422"/>
      <c r="VQM697" s="3"/>
      <c r="VQN697" s="422"/>
      <c r="VQO697" s="3"/>
      <c r="VQP697" s="422"/>
      <c r="VQQ697" s="3"/>
      <c r="VQR697" s="422"/>
      <c r="VQS697" s="3"/>
      <c r="VQT697" s="422"/>
      <c r="VQU697" s="3"/>
      <c r="VQV697" s="422"/>
      <c r="VQW697" s="3"/>
      <c r="VQX697" s="422"/>
      <c r="VQY697" s="3"/>
      <c r="VQZ697" s="422"/>
      <c r="VRA697" s="3"/>
      <c r="VRB697" s="422"/>
      <c r="VRC697" s="3"/>
      <c r="VRD697" s="422"/>
      <c r="VRE697" s="3"/>
      <c r="VRF697" s="422"/>
      <c r="VRG697" s="3"/>
      <c r="VRH697" s="422"/>
      <c r="VRI697" s="3"/>
      <c r="VRJ697" s="422"/>
      <c r="VRK697" s="3"/>
      <c r="VRL697" s="422"/>
      <c r="VRM697" s="3"/>
      <c r="VRN697" s="422"/>
      <c r="VRO697" s="3"/>
      <c r="VRP697" s="422"/>
      <c r="VRQ697" s="3"/>
      <c r="VRR697" s="422"/>
      <c r="VRS697" s="3"/>
      <c r="VRT697" s="422"/>
      <c r="VRU697" s="3"/>
      <c r="VRV697" s="422"/>
      <c r="VRW697" s="3"/>
      <c r="VRX697" s="422"/>
      <c r="VRY697" s="3"/>
      <c r="VRZ697" s="422"/>
      <c r="VSA697" s="3"/>
      <c r="VSB697" s="422"/>
      <c r="VSC697" s="3"/>
      <c r="VSD697" s="422"/>
      <c r="VSE697" s="3"/>
      <c r="VSF697" s="422"/>
      <c r="VSG697" s="3"/>
      <c r="VSH697" s="422"/>
      <c r="VSI697" s="3"/>
      <c r="VSJ697" s="422"/>
      <c r="VSK697" s="3"/>
      <c r="VSL697" s="422"/>
      <c r="VSM697" s="3"/>
      <c r="VSN697" s="422"/>
      <c r="VSO697" s="3"/>
      <c r="VSP697" s="422"/>
      <c r="VSQ697" s="3"/>
      <c r="VSR697" s="422"/>
      <c r="VSS697" s="3"/>
      <c r="VST697" s="422"/>
      <c r="VSU697" s="3"/>
      <c r="VSV697" s="422"/>
      <c r="VSW697" s="3"/>
      <c r="VSX697" s="422"/>
      <c r="VSY697" s="3"/>
      <c r="VSZ697" s="422"/>
      <c r="VTA697" s="3"/>
      <c r="VTB697" s="422"/>
      <c r="VTC697" s="3"/>
      <c r="VTD697" s="422"/>
      <c r="VTE697" s="3"/>
      <c r="VTF697" s="422"/>
      <c r="VTG697" s="3"/>
      <c r="VTH697" s="422"/>
      <c r="VTI697" s="3"/>
      <c r="VTJ697" s="422"/>
      <c r="VTK697" s="3"/>
      <c r="VTL697" s="422"/>
      <c r="VTM697" s="3"/>
      <c r="VTN697" s="422"/>
      <c r="VTO697" s="3"/>
      <c r="VTP697" s="422"/>
      <c r="VTQ697" s="3"/>
      <c r="VTR697" s="422"/>
      <c r="VTS697" s="3"/>
      <c r="VTT697" s="422"/>
      <c r="VTU697" s="3"/>
      <c r="VTV697" s="422"/>
      <c r="VTW697" s="3"/>
      <c r="VTX697" s="422"/>
      <c r="VTY697" s="3"/>
      <c r="VTZ697" s="422"/>
      <c r="VUA697" s="3"/>
      <c r="VUB697" s="422"/>
      <c r="VUC697" s="3"/>
      <c r="VUD697" s="422"/>
      <c r="VUE697" s="3"/>
      <c r="VUF697" s="422"/>
      <c r="VUG697" s="3"/>
      <c r="VUH697" s="422"/>
      <c r="VUI697" s="3"/>
      <c r="VUJ697" s="422"/>
      <c r="VUK697" s="3"/>
      <c r="VUL697" s="422"/>
      <c r="VUM697" s="3"/>
      <c r="VUN697" s="422"/>
      <c r="VUO697" s="3"/>
      <c r="VUP697" s="422"/>
      <c r="VUQ697" s="3"/>
      <c r="VUR697" s="422"/>
      <c r="VUS697" s="3"/>
      <c r="VUT697" s="422"/>
      <c r="VUU697" s="3"/>
      <c r="VUV697" s="422"/>
      <c r="VUW697" s="3"/>
      <c r="VUX697" s="422"/>
      <c r="VUY697" s="3"/>
      <c r="VUZ697" s="422"/>
      <c r="VVA697" s="3"/>
      <c r="VVB697" s="422"/>
      <c r="VVC697" s="3"/>
      <c r="VVD697" s="422"/>
      <c r="VVE697" s="3"/>
      <c r="VVF697" s="422"/>
      <c r="VVG697" s="3"/>
      <c r="VVH697" s="422"/>
      <c r="VVI697" s="3"/>
      <c r="VVJ697" s="422"/>
      <c r="VVK697" s="3"/>
      <c r="VVL697" s="422"/>
      <c r="VVM697" s="3"/>
      <c r="VVN697" s="422"/>
      <c r="VVO697" s="3"/>
      <c r="VVP697" s="422"/>
      <c r="VVQ697" s="3"/>
      <c r="VVR697" s="422"/>
      <c r="VVS697" s="3"/>
      <c r="VVT697" s="422"/>
      <c r="VVU697" s="3"/>
      <c r="VVV697" s="422"/>
      <c r="VVW697" s="3"/>
      <c r="VVX697" s="422"/>
      <c r="VVY697" s="3"/>
      <c r="VVZ697" s="422"/>
      <c r="VWA697" s="3"/>
      <c r="VWB697" s="422"/>
      <c r="VWC697" s="3"/>
      <c r="VWD697" s="422"/>
      <c r="VWE697" s="3"/>
      <c r="VWF697" s="422"/>
      <c r="VWG697" s="3"/>
      <c r="VWH697" s="422"/>
      <c r="VWI697" s="3"/>
      <c r="VWJ697" s="422"/>
      <c r="VWK697" s="3"/>
      <c r="VWL697" s="422"/>
      <c r="VWM697" s="3"/>
      <c r="VWN697" s="422"/>
      <c r="VWO697" s="3"/>
      <c r="VWP697" s="422"/>
      <c r="VWQ697" s="3"/>
      <c r="VWR697" s="422"/>
      <c r="VWS697" s="3"/>
      <c r="VWT697" s="422"/>
      <c r="VWU697" s="3"/>
      <c r="VWV697" s="422"/>
      <c r="VWW697" s="3"/>
      <c r="VWX697" s="422"/>
      <c r="VWY697" s="3"/>
      <c r="VWZ697" s="422"/>
      <c r="VXA697" s="3"/>
      <c r="VXB697" s="422"/>
      <c r="VXC697" s="3"/>
      <c r="VXD697" s="422"/>
      <c r="VXE697" s="3"/>
      <c r="VXF697" s="422"/>
      <c r="VXG697" s="3"/>
      <c r="VXH697" s="422"/>
      <c r="VXI697" s="3"/>
      <c r="VXJ697" s="422"/>
      <c r="VXK697" s="3"/>
      <c r="VXL697" s="422"/>
      <c r="VXM697" s="3"/>
      <c r="VXN697" s="422"/>
      <c r="VXO697" s="3"/>
      <c r="VXP697" s="422"/>
      <c r="VXQ697" s="3"/>
      <c r="VXR697" s="422"/>
      <c r="VXS697" s="3"/>
      <c r="VXT697" s="422"/>
      <c r="VXU697" s="3"/>
      <c r="VXV697" s="422"/>
      <c r="VXW697" s="3"/>
      <c r="VXX697" s="422"/>
      <c r="VXY697" s="3"/>
      <c r="VXZ697" s="422"/>
      <c r="VYA697" s="3"/>
      <c r="VYB697" s="422"/>
      <c r="VYC697" s="3"/>
      <c r="VYD697" s="422"/>
      <c r="VYE697" s="3"/>
      <c r="VYF697" s="422"/>
      <c r="VYG697" s="3"/>
      <c r="VYH697" s="422"/>
      <c r="VYI697" s="3"/>
      <c r="VYJ697" s="422"/>
      <c r="VYK697" s="3"/>
      <c r="VYL697" s="422"/>
      <c r="VYM697" s="3"/>
      <c r="VYN697" s="422"/>
      <c r="VYO697" s="3"/>
      <c r="VYP697" s="422"/>
      <c r="VYQ697" s="3"/>
      <c r="VYR697" s="422"/>
      <c r="VYS697" s="3"/>
      <c r="VYT697" s="422"/>
      <c r="VYU697" s="3"/>
      <c r="VYV697" s="422"/>
      <c r="VYW697" s="3"/>
      <c r="VYX697" s="422"/>
      <c r="VYY697" s="3"/>
      <c r="VYZ697" s="422"/>
      <c r="VZA697" s="3"/>
      <c r="VZB697" s="422"/>
      <c r="VZC697" s="3"/>
      <c r="VZD697" s="422"/>
      <c r="VZE697" s="3"/>
      <c r="VZF697" s="422"/>
      <c r="VZG697" s="3"/>
      <c r="VZH697" s="422"/>
      <c r="VZI697" s="3"/>
      <c r="VZJ697" s="422"/>
      <c r="VZK697" s="3"/>
      <c r="VZL697" s="422"/>
      <c r="VZM697" s="3"/>
      <c r="VZN697" s="422"/>
      <c r="VZO697" s="3"/>
      <c r="VZP697" s="422"/>
      <c r="VZQ697" s="3"/>
      <c r="VZR697" s="422"/>
      <c r="VZS697" s="3"/>
      <c r="VZT697" s="422"/>
      <c r="VZU697" s="3"/>
      <c r="VZV697" s="422"/>
      <c r="VZW697" s="3"/>
      <c r="VZX697" s="422"/>
      <c r="VZY697" s="3"/>
      <c r="VZZ697" s="422"/>
      <c r="WAA697" s="3"/>
      <c r="WAB697" s="422"/>
      <c r="WAC697" s="3"/>
      <c r="WAD697" s="422"/>
      <c r="WAE697" s="3"/>
      <c r="WAF697" s="422"/>
      <c r="WAG697" s="3"/>
      <c r="WAH697" s="422"/>
      <c r="WAI697" s="3"/>
      <c r="WAJ697" s="422"/>
      <c r="WAK697" s="3"/>
      <c r="WAL697" s="422"/>
      <c r="WAM697" s="3"/>
      <c r="WAN697" s="422"/>
      <c r="WAO697" s="3"/>
      <c r="WAP697" s="422"/>
      <c r="WAQ697" s="3"/>
      <c r="WAR697" s="422"/>
      <c r="WAS697" s="3"/>
      <c r="WAT697" s="422"/>
      <c r="WAU697" s="3"/>
      <c r="WAV697" s="422"/>
      <c r="WAW697" s="3"/>
      <c r="WAX697" s="422"/>
      <c r="WAY697" s="3"/>
      <c r="WAZ697" s="422"/>
      <c r="WBA697" s="3"/>
      <c r="WBB697" s="422"/>
      <c r="WBC697" s="3"/>
      <c r="WBD697" s="422"/>
      <c r="WBE697" s="3"/>
      <c r="WBF697" s="422"/>
      <c r="WBG697" s="3"/>
      <c r="WBH697" s="422"/>
      <c r="WBI697" s="3"/>
      <c r="WBJ697" s="422"/>
      <c r="WBK697" s="3"/>
      <c r="WBL697" s="422"/>
      <c r="WBM697" s="3"/>
      <c r="WBN697" s="422"/>
      <c r="WBO697" s="3"/>
      <c r="WBP697" s="422"/>
      <c r="WBQ697" s="3"/>
      <c r="WBR697" s="422"/>
      <c r="WBS697" s="3"/>
      <c r="WBT697" s="422"/>
      <c r="WBU697" s="3"/>
      <c r="WBV697" s="422"/>
      <c r="WBW697" s="3"/>
      <c r="WBX697" s="422"/>
      <c r="WBY697" s="3"/>
      <c r="WBZ697" s="422"/>
      <c r="WCA697" s="3"/>
      <c r="WCB697" s="422"/>
      <c r="WCC697" s="3"/>
      <c r="WCD697" s="422"/>
      <c r="WCE697" s="3"/>
      <c r="WCF697" s="422"/>
      <c r="WCG697" s="3"/>
      <c r="WCH697" s="422"/>
      <c r="WCI697" s="3"/>
      <c r="WCJ697" s="422"/>
      <c r="WCK697" s="3"/>
      <c r="WCL697" s="422"/>
      <c r="WCM697" s="3"/>
      <c r="WCN697" s="422"/>
      <c r="WCO697" s="3"/>
      <c r="WCP697" s="422"/>
      <c r="WCQ697" s="3"/>
      <c r="WCR697" s="422"/>
      <c r="WCS697" s="3"/>
      <c r="WCT697" s="422"/>
      <c r="WCU697" s="3"/>
      <c r="WCV697" s="422"/>
      <c r="WCW697" s="3"/>
      <c r="WCX697" s="422"/>
      <c r="WCY697" s="3"/>
      <c r="WCZ697" s="422"/>
      <c r="WDA697" s="3"/>
      <c r="WDB697" s="422"/>
      <c r="WDC697" s="3"/>
      <c r="WDD697" s="422"/>
      <c r="WDE697" s="3"/>
      <c r="WDF697" s="422"/>
      <c r="WDG697" s="3"/>
      <c r="WDH697" s="422"/>
      <c r="WDI697" s="3"/>
      <c r="WDJ697" s="422"/>
      <c r="WDK697" s="3"/>
      <c r="WDL697" s="422"/>
      <c r="WDM697" s="3"/>
      <c r="WDN697" s="422"/>
      <c r="WDO697" s="3"/>
      <c r="WDP697" s="422"/>
      <c r="WDQ697" s="3"/>
      <c r="WDR697" s="422"/>
      <c r="WDS697" s="3"/>
      <c r="WDT697" s="422"/>
      <c r="WDU697" s="3"/>
      <c r="WDV697" s="422"/>
      <c r="WDW697" s="3"/>
      <c r="WDX697" s="422"/>
      <c r="WDY697" s="3"/>
      <c r="WDZ697" s="422"/>
      <c r="WEA697" s="3"/>
      <c r="WEB697" s="422"/>
      <c r="WEC697" s="3"/>
      <c r="WED697" s="422"/>
      <c r="WEE697" s="3"/>
      <c r="WEF697" s="422"/>
      <c r="WEG697" s="3"/>
      <c r="WEH697" s="422"/>
      <c r="WEI697" s="3"/>
      <c r="WEJ697" s="422"/>
      <c r="WEK697" s="3"/>
      <c r="WEL697" s="422"/>
      <c r="WEM697" s="3"/>
      <c r="WEN697" s="422"/>
      <c r="WEO697" s="3"/>
      <c r="WEP697" s="422"/>
      <c r="WEQ697" s="3"/>
      <c r="WER697" s="422"/>
      <c r="WES697" s="3"/>
      <c r="WET697" s="422"/>
      <c r="WEU697" s="3"/>
      <c r="WEV697" s="422"/>
      <c r="WEW697" s="3"/>
      <c r="WEX697" s="422"/>
      <c r="WEY697" s="3"/>
      <c r="WEZ697" s="422"/>
      <c r="WFA697" s="3"/>
      <c r="WFB697" s="422"/>
      <c r="WFC697" s="3"/>
      <c r="WFD697" s="422"/>
      <c r="WFE697" s="3"/>
      <c r="WFF697" s="422"/>
      <c r="WFG697" s="3"/>
      <c r="WFH697" s="422"/>
      <c r="WFI697" s="3"/>
      <c r="WFJ697" s="422"/>
      <c r="WFK697" s="3"/>
      <c r="WFL697" s="422"/>
      <c r="WFM697" s="3"/>
      <c r="WFN697" s="422"/>
      <c r="WFO697" s="3"/>
      <c r="WFP697" s="422"/>
      <c r="WFQ697" s="3"/>
      <c r="WFR697" s="422"/>
      <c r="WFS697" s="3"/>
      <c r="WFT697" s="422"/>
      <c r="WFU697" s="3"/>
      <c r="WFV697" s="422"/>
      <c r="WFW697" s="3"/>
      <c r="WFX697" s="422"/>
      <c r="WFY697" s="3"/>
      <c r="WFZ697" s="422"/>
      <c r="WGA697" s="3"/>
      <c r="WGB697" s="422"/>
      <c r="WGC697" s="3"/>
      <c r="WGD697" s="422"/>
      <c r="WGE697" s="3"/>
      <c r="WGF697" s="422"/>
      <c r="WGG697" s="3"/>
      <c r="WGH697" s="422"/>
      <c r="WGI697" s="3"/>
      <c r="WGJ697" s="422"/>
      <c r="WGK697" s="3"/>
      <c r="WGL697" s="422"/>
      <c r="WGM697" s="3"/>
      <c r="WGN697" s="422"/>
      <c r="WGO697" s="3"/>
      <c r="WGP697" s="422"/>
      <c r="WGQ697" s="3"/>
      <c r="WGR697" s="422"/>
      <c r="WGS697" s="3"/>
      <c r="WGT697" s="422"/>
      <c r="WGU697" s="3"/>
      <c r="WGV697" s="422"/>
      <c r="WGW697" s="3"/>
      <c r="WGX697" s="422"/>
      <c r="WGY697" s="3"/>
      <c r="WGZ697" s="422"/>
      <c r="WHA697" s="3"/>
      <c r="WHB697" s="422"/>
      <c r="WHC697" s="3"/>
      <c r="WHD697" s="422"/>
      <c r="WHE697" s="3"/>
      <c r="WHF697" s="422"/>
      <c r="WHG697" s="3"/>
      <c r="WHH697" s="422"/>
      <c r="WHI697" s="3"/>
      <c r="WHJ697" s="422"/>
      <c r="WHK697" s="3"/>
      <c r="WHL697" s="422"/>
      <c r="WHM697" s="3"/>
      <c r="WHN697" s="422"/>
      <c r="WHO697" s="3"/>
      <c r="WHP697" s="422"/>
      <c r="WHQ697" s="3"/>
      <c r="WHR697" s="422"/>
      <c r="WHS697" s="3"/>
      <c r="WHT697" s="422"/>
      <c r="WHU697" s="3"/>
      <c r="WHV697" s="422"/>
      <c r="WHW697" s="3"/>
      <c r="WHX697" s="422"/>
      <c r="WHY697" s="3"/>
      <c r="WHZ697" s="422"/>
      <c r="WIA697" s="3"/>
      <c r="WIB697" s="422"/>
      <c r="WIC697" s="3"/>
      <c r="WID697" s="422"/>
      <c r="WIE697" s="3"/>
      <c r="WIF697" s="422"/>
      <c r="WIG697" s="3"/>
      <c r="WIH697" s="422"/>
      <c r="WII697" s="3"/>
      <c r="WIJ697" s="422"/>
      <c r="WIK697" s="3"/>
      <c r="WIL697" s="422"/>
      <c r="WIM697" s="3"/>
      <c r="WIN697" s="422"/>
      <c r="WIO697" s="3"/>
      <c r="WIP697" s="422"/>
      <c r="WIQ697" s="3"/>
      <c r="WIR697" s="422"/>
      <c r="WIS697" s="3"/>
      <c r="WIT697" s="422"/>
      <c r="WIU697" s="3"/>
      <c r="WIV697" s="422"/>
      <c r="WIW697" s="3"/>
      <c r="WIX697" s="422"/>
      <c r="WIY697" s="3"/>
      <c r="WIZ697" s="422"/>
      <c r="WJA697" s="3"/>
      <c r="WJB697" s="422"/>
      <c r="WJC697" s="3"/>
      <c r="WJD697" s="422"/>
      <c r="WJE697" s="3"/>
      <c r="WJF697" s="422"/>
      <c r="WJG697" s="3"/>
      <c r="WJH697" s="422"/>
      <c r="WJI697" s="3"/>
      <c r="WJJ697" s="422"/>
      <c r="WJK697" s="3"/>
      <c r="WJL697" s="422"/>
      <c r="WJM697" s="3"/>
      <c r="WJN697" s="422"/>
      <c r="WJO697" s="3"/>
      <c r="WJP697" s="422"/>
      <c r="WJQ697" s="3"/>
      <c r="WJR697" s="422"/>
      <c r="WJS697" s="3"/>
      <c r="WJT697" s="422"/>
      <c r="WJU697" s="3"/>
      <c r="WJV697" s="422"/>
      <c r="WJW697" s="3"/>
      <c r="WJX697" s="422"/>
      <c r="WJY697" s="3"/>
      <c r="WJZ697" s="422"/>
      <c r="WKA697" s="3"/>
      <c r="WKB697" s="422"/>
      <c r="WKC697" s="3"/>
      <c r="WKD697" s="422"/>
      <c r="WKE697" s="3"/>
      <c r="WKF697" s="422"/>
      <c r="WKG697" s="3"/>
      <c r="WKH697" s="422"/>
      <c r="WKI697" s="3"/>
      <c r="WKJ697" s="422"/>
      <c r="WKK697" s="3"/>
      <c r="WKL697" s="422"/>
      <c r="WKM697" s="3"/>
      <c r="WKN697" s="422"/>
      <c r="WKO697" s="3"/>
      <c r="WKP697" s="422"/>
      <c r="WKQ697" s="3"/>
      <c r="WKR697" s="422"/>
      <c r="WKS697" s="3"/>
      <c r="WKT697" s="422"/>
      <c r="WKU697" s="3"/>
      <c r="WKV697" s="422"/>
      <c r="WKW697" s="3"/>
      <c r="WKX697" s="422"/>
      <c r="WKY697" s="3"/>
      <c r="WKZ697" s="422"/>
      <c r="WLA697" s="3"/>
      <c r="WLB697" s="422"/>
      <c r="WLC697" s="3"/>
      <c r="WLD697" s="422"/>
      <c r="WLE697" s="3"/>
      <c r="WLF697" s="422"/>
      <c r="WLG697" s="3"/>
      <c r="WLH697" s="422"/>
      <c r="WLI697" s="3"/>
      <c r="WLJ697" s="422"/>
      <c r="WLK697" s="3"/>
      <c r="WLL697" s="422"/>
      <c r="WLM697" s="3"/>
      <c r="WLN697" s="422"/>
      <c r="WLO697" s="3"/>
      <c r="WLP697" s="422"/>
      <c r="WLQ697" s="3"/>
      <c r="WLR697" s="422"/>
      <c r="WLS697" s="3"/>
      <c r="WLT697" s="422"/>
      <c r="WLU697" s="3"/>
      <c r="WLV697" s="422"/>
      <c r="WLW697" s="3"/>
      <c r="WLX697" s="422"/>
      <c r="WLY697" s="3"/>
      <c r="WLZ697" s="422"/>
      <c r="WMA697" s="3"/>
      <c r="WMB697" s="422"/>
      <c r="WMC697" s="3"/>
      <c r="WMD697" s="422"/>
      <c r="WME697" s="3"/>
      <c r="WMF697" s="422"/>
      <c r="WMG697" s="3"/>
      <c r="WMH697" s="422"/>
      <c r="WMI697" s="3"/>
      <c r="WMJ697" s="422"/>
      <c r="WMK697" s="3"/>
      <c r="WML697" s="422"/>
      <c r="WMM697" s="3"/>
      <c r="WMN697" s="422"/>
      <c r="WMO697" s="3"/>
      <c r="WMP697" s="422"/>
      <c r="WMQ697" s="3"/>
      <c r="WMR697" s="422"/>
      <c r="WMS697" s="3"/>
      <c r="WMT697" s="422"/>
      <c r="WMU697" s="3"/>
      <c r="WMV697" s="422"/>
      <c r="WMW697" s="3"/>
      <c r="WMX697" s="422"/>
      <c r="WMY697" s="3"/>
      <c r="WMZ697" s="422"/>
      <c r="WNA697" s="3"/>
      <c r="WNB697" s="422"/>
      <c r="WNC697" s="3"/>
      <c r="WND697" s="422"/>
      <c r="WNE697" s="3"/>
      <c r="WNF697" s="422"/>
      <c r="WNG697" s="3"/>
      <c r="WNH697" s="422"/>
      <c r="WNI697" s="3"/>
      <c r="WNJ697" s="422"/>
      <c r="WNK697" s="3"/>
      <c r="WNL697" s="422"/>
      <c r="WNM697" s="3"/>
      <c r="WNN697" s="422"/>
      <c r="WNO697" s="3"/>
      <c r="WNP697" s="422"/>
      <c r="WNQ697" s="3"/>
      <c r="WNR697" s="422"/>
      <c r="WNS697" s="3"/>
      <c r="WNT697" s="422"/>
      <c r="WNU697" s="3"/>
      <c r="WNV697" s="422"/>
      <c r="WNW697" s="3"/>
      <c r="WNX697" s="422"/>
      <c r="WNY697" s="3"/>
      <c r="WNZ697" s="422"/>
      <c r="WOA697" s="3"/>
      <c r="WOB697" s="422"/>
      <c r="WOC697" s="3"/>
      <c r="WOD697" s="422"/>
      <c r="WOE697" s="3"/>
      <c r="WOF697" s="422"/>
      <c r="WOG697" s="3"/>
      <c r="WOH697" s="422"/>
      <c r="WOI697" s="3"/>
      <c r="WOJ697" s="422"/>
      <c r="WOK697" s="3"/>
      <c r="WOL697" s="422"/>
      <c r="WOM697" s="3"/>
      <c r="WON697" s="422"/>
      <c r="WOO697" s="3"/>
      <c r="WOP697" s="422"/>
      <c r="WOQ697" s="3"/>
      <c r="WOR697" s="422"/>
      <c r="WOS697" s="3"/>
      <c r="WOT697" s="422"/>
      <c r="WOU697" s="3"/>
      <c r="WOV697" s="422"/>
      <c r="WOW697" s="3"/>
      <c r="WOX697" s="422"/>
      <c r="WOY697" s="3"/>
      <c r="WOZ697" s="422"/>
      <c r="WPA697" s="3"/>
      <c r="WPB697" s="422"/>
      <c r="WPC697" s="3"/>
      <c r="WPD697" s="422"/>
      <c r="WPE697" s="3"/>
      <c r="WPF697" s="422"/>
      <c r="WPG697" s="3"/>
      <c r="WPH697" s="422"/>
      <c r="WPI697" s="3"/>
      <c r="WPJ697" s="422"/>
      <c r="WPK697" s="3"/>
      <c r="WPL697" s="422"/>
      <c r="WPM697" s="3"/>
      <c r="WPN697" s="422"/>
      <c r="WPO697" s="3"/>
      <c r="WPP697" s="422"/>
      <c r="WPQ697" s="3"/>
      <c r="WPR697" s="422"/>
      <c r="WPS697" s="3"/>
      <c r="WPT697" s="422"/>
      <c r="WPU697" s="3"/>
      <c r="WPV697" s="422"/>
      <c r="WPW697" s="3"/>
      <c r="WPX697" s="422"/>
      <c r="WPY697" s="3"/>
      <c r="WPZ697" s="422"/>
      <c r="WQA697" s="3"/>
      <c r="WQB697" s="422"/>
      <c r="WQC697" s="3"/>
      <c r="WQD697" s="422"/>
      <c r="WQE697" s="3"/>
      <c r="WQF697" s="422"/>
      <c r="WQG697" s="3"/>
      <c r="WQH697" s="422"/>
      <c r="WQI697" s="3"/>
      <c r="WQJ697" s="422"/>
      <c r="WQK697" s="3"/>
      <c r="WQL697" s="422"/>
      <c r="WQM697" s="3"/>
      <c r="WQN697" s="422"/>
      <c r="WQO697" s="3"/>
      <c r="WQP697" s="422"/>
      <c r="WQQ697" s="3"/>
      <c r="WQR697" s="422"/>
      <c r="WQS697" s="3"/>
      <c r="WQT697" s="422"/>
      <c r="WQU697" s="3"/>
      <c r="WQV697" s="422"/>
      <c r="WQW697" s="3"/>
      <c r="WQX697" s="422"/>
      <c r="WQY697" s="3"/>
      <c r="WQZ697" s="422"/>
      <c r="WRA697" s="3"/>
      <c r="WRB697" s="422"/>
      <c r="WRC697" s="3"/>
      <c r="WRD697" s="422"/>
      <c r="WRE697" s="3"/>
      <c r="WRF697" s="422"/>
      <c r="WRG697" s="3"/>
      <c r="WRH697" s="422"/>
      <c r="WRI697" s="3"/>
      <c r="WRJ697" s="422"/>
      <c r="WRK697" s="3"/>
      <c r="WRL697" s="422"/>
      <c r="WRM697" s="3"/>
      <c r="WRN697" s="422"/>
      <c r="WRO697" s="3"/>
      <c r="WRP697" s="422"/>
      <c r="WRQ697" s="3"/>
      <c r="WRR697" s="422"/>
      <c r="WRS697" s="3"/>
      <c r="WRT697" s="422"/>
      <c r="WRU697" s="3"/>
      <c r="WRV697" s="422"/>
      <c r="WRW697" s="3"/>
      <c r="WRX697" s="422"/>
      <c r="WRY697" s="3"/>
      <c r="WRZ697" s="422"/>
      <c r="WSA697" s="3"/>
      <c r="WSB697" s="422"/>
      <c r="WSC697" s="3"/>
      <c r="WSD697" s="422"/>
      <c r="WSE697" s="3"/>
      <c r="WSF697" s="422"/>
      <c r="WSG697" s="3"/>
      <c r="WSH697" s="422"/>
      <c r="WSI697" s="3"/>
      <c r="WSJ697" s="422"/>
      <c r="WSK697" s="3"/>
      <c r="WSL697" s="422"/>
      <c r="WSM697" s="3"/>
      <c r="WSN697" s="422"/>
      <c r="WSO697" s="3"/>
      <c r="WSP697" s="422"/>
      <c r="WSQ697" s="3"/>
      <c r="WSR697" s="422"/>
      <c r="WSS697" s="3"/>
      <c r="WST697" s="422"/>
      <c r="WSU697" s="3"/>
      <c r="WSV697" s="422"/>
      <c r="WSW697" s="3"/>
      <c r="WSX697" s="422"/>
      <c r="WSY697" s="3"/>
      <c r="WSZ697" s="422"/>
      <c r="WTA697" s="3"/>
      <c r="WTB697" s="422"/>
      <c r="WTC697" s="3"/>
      <c r="WTD697" s="422"/>
      <c r="WTE697" s="3"/>
      <c r="WTF697" s="422"/>
      <c r="WTG697" s="3"/>
      <c r="WTH697" s="422"/>
      <c r="WTI697" s="3"/>
      <c r="WTJ697" s="422"/>
      <c r="WTK697" s="3"/>
      <c r="WTL697" s="422"/>
      <c r="WTM697" s="3"/>
      <c r="WTN697" s="422"/>
      <c r="WTO697" s="3"/>
      <c r="WTP697" s="422"/>
      <c r="WTQ697" s="3"/>
      <c r="WTR697" s="422"/>
      <c r="WTS697" s="3"/>
      <c r="WTT697" s="422"/>
      <c r="WTU697" s="3"/>
      <c r="WTV697" s="422"/>
      <c r="WTW697" s="3"/>
      <c r="WTX697" s="422"/>
      <c r="WTY697" s="3"/>
      <c r="WTZ697" s="422"/>
      <c r="WUA697" s="3"/>
      <c r="WUB697" s="422"/>
      <c r="WUC697" s="3"/>
      <c r="WUD697" s="422"/>
      <c r="WUE697" s="3"/>
      <c r="WUF697" s="422"/>
      <c r="WUG697" s="3"/>
      <c r="WUH697" s="422"/>
      <c r="WUI697" s="3"/>
      <c r="WUJ697" s="422"/>
      <c r="WUK697" s="3"/>
      <c r="WUL697" s="422"/>
      <c r="WUM697" s="3"/>
      <c r="WUN697" s="422"/>
      <c r="WUO697" s="3"/>
      <c r="WUP697" s="422"/>
      <c r="WUQ697" s="3"/>
      <c r="WUR697" s="422"/>
      <c r="WUS697" s="3"/>
      <c r="WUT697" s="422"/>
      <c r="WUU697" s="3"/>
      <c r="WUV697" s="422"/>
      <c r="WUW697" s="3"/>
      <c r="WUX697" s="422"/>
      <c r="WUY697" s="3"/>
      <c r="WUZ697" s="422"/>
      <c r="WVA697" s="3"/>
      <c r="WVB697" s="422"/>
      <c r="WVC697" s="3"/>
      <c r="WVD697" s="422"/>
      <c r="WVE697" s="3"/>
      <c r="WVF697" s="422"/>
      <c r="WVG697" s="3"/>
      <c r="WVH697" s="422"/>
      <c r="WVI697" s="3"/>
      <c r="WVJ697" s="422"/>
      <c r="WVK697" s="3"/>
      <c r="WVL697" s="422"/>
      <c r="WVM697" s="3"/>
      <c r="WVN697" s="422"/>
      <c r="WVO697" s="3"/>
      <c r="WVP697" s="422"/>
      <c r="WVQ697" s="3"/>
      <c r="WVR697" s="422"/>
      <c r="WVS697" s="3"/>
      <c r="WVT697" s="422"/>
      <c r="WVU697" s="3"/>
      <c r="WVV697" s="422"/>
      <c r="WVW697" s="3"/>
      <c r="WVX697" s="422"/>
      <c r="WVY697" s="3"/>
      <c r="WVZ697" s="422"/>
      <c r="WWA697" s="3"/>
      <c r="WWB697" s="422"/>
      <c r="WWC697" s="3"/>
      <c r="WWD697" s="422"/>
      <c r="WWE697" s="3"/>
      <c r="WWF697" s="422"/>
      <c r="WWG697" s="3"/>
      <c r="WWH697" s="422"/>
      <c r="WWI697" s="3"/>
      <c r="WWJ697" s="422"/>
      <c r="WWK697" s="3"/>
      <c r="WWL697" s="422"/>
      <c r="WWM697" s="3"/>
      <c r="WWN697" s="422"/>
      <c r="WWO697" s="3"/>
      <c r="WWP697" s="422"/>
      <c r="WWQ697" s="3"/>
      <c r="WWR697" s="422"/>
      <c r="WWS697" s="3"/>
      <c r="WWT697" s="422"/>
      <c r="WWU697" s="3"/>
      <c r="WWV697" s="422"/>
      <c r="WWW697" s="3"/>
      <c r="WWX697" s="422"/>
      <c r="WWY697" s="3"/>
      <c r="WWZ697" s="422"/>
      <c r="WXA697" s="3"/>
      <c r="WXB697" s="422"/>
      <c r="WXC697" s="3"/>
      <c r="WXD697" s="422"/>
      <c r="WXE697" s="3"/>
      <c r="WXF697" s="422"/>
      <c r="WXG697" s="3"/>
      <c r="WXH697" s="422"/>
      <c r="WXI697" s="3"/>
      <c r="WXJ697" s="422"/>
      <c r="WXK697" s="3"/>
      <c r="WXL697" s="422"/>
      <c r="WXM697" s="3"/>
      <c r="WXN697" s="422"/>
      <c r="WXO697" s="3"/>
      <c r="WXP697" s="422"/>
      <c r="WXQ697" s="3"/>
      <c r="WXR697" s="422"/>
      <c r="WXS697" s="3"/>
      <c r="WXT697" s="422"/>
      <c r="WXU697" s="3"/>
      <c r="WXV697" s="422"/>
      <c r="WXW697" s="3"/>
      <c r="WXX697" s="422"/>
      <c r="WXY697" s="3"/>
      <c r="WXZ697" s="422"/>
      <c r="WYA697" s="3"/>
      <c r="WYB697" s="422"/>
      <c r="WYC697" s="3"/>
      <c r="WYD697" s="422"/>
      <c r="WYE697" s="3"/>
      <c r="WYF697" s="422"/>
      <c r="WYG697" s="3"/>
      <c r="WYH697" s="422"/>
      <c r="WYI697" s="3"/>
      <c r="WYJ697" s="422"/>
      <c r="WYK697" s="3"/>
      <c r="WYL697" s="422"/>
      <c r="WYM697" s="3"/>
      <c r="WYN697" s="422"/>
      <c r="WYO697" s="3"/>
      <c r="WYP697" s="422"/>
      <c r="WYQ697" s="3"/>
      <c r="WYR697" s="422"/>
      <c r="WYS697" s="3"/>
      <c r="WYT697" s="422"/>
      <c r="WYU697" s="3"/>
      <c r="WYV697" s="422"/>
      <c r="WYW697" s="3"/>
      <c r="WYX697" s="422"/>
      <c r="WYY697" s="3"/>
      <c r="WYZ697" s="422"/>
      <c r="WZA697" s="3"/>
      <c r="WZB697" s="422"/>
      <c r="WZC697" s="3"/>
      <c r="WZD697" s="422"/>
      <c r="WZE697" s="3"/>
      <c r="WZF697" s="422"/>
      <c r="WZG697" s="3"/>
      <c r="WZH697" s="422"/>
      <c r="WZI697" s="3"/>
      <c r="WZJ697" s="422"/>
      <c r="WZK697" s="3"/>
      <c r="WZL697" s="422"/>
      <c r="WZM697" s="3"/>
      <c r="WZN697" s="422"/>
      <c r="WZO697" s="3"/>
      <c r="WZP697" s="422"/>
      <c r="WZQ697" s="3"/>
      <c r="WZR697" s="422"/>
      <c r="WZS697" s="3"/>
      <c r="WZT697" s="422"/>
      <c r="WZU697" s="3"/>
      <c r="WZV697" s="422"/>
      <c r="WZW697" s="3"/>
      <c r="WZX697" s="422"/>
      <c r="WZY697" s="3"/>
      <c r="WZZ697" s="422"/>
      <c r="XAA697" s="3"/>
      <c r="XAB697" s="422"/>
      <c r="XAC697" s="3"/>
      <c r="XAD697" s="422"/>
      <c r="XAE697" s="3"/>
      <c r="XAF697" s="422"/>
      <c r="XAG697" s="3"/>
      <c r="XAH697" s="422"/>
      <c r="XAI697" s="3"/>
      <c r="XAJ697" s="422"/>
      <c r="XAK697" s="3"/>
      <c r="XAL697" s="422"/>
      <c r="XAM697" s="3"/>
      <c r="XAN697" s="422"/>
      <c r="XAO697" s="3"/>
      <c r="XAP697" s="422"/>
      <c r="XAQ697" s="3"/>
      <c r="XAR697" s="422"/>
      <c r="XAS697" s="3"/>
      <c r="XAT697" s="422"/>
      <c r="XAU697" s="3"/>
      <c r="XAV697" s="422"/>
      <c r="XAW697" s="3"/>
      <c r="XAX697" s="422"/>
      <c r="XAY697" s="3"/>
      <c r="XAZ697" s="422"/>
      <c r="XBA697" s="3"/>
      <c r="XBB697" s="422"/>
      <c r="XBC697" s="3"/>
      <c r="XBD697" s="422"/>
      <c r="XBE697" s="3"/>
      <c r="XBF697" s="422"/>
      <c r="XBG697" s="3"/>
      <c r="XBH697" s="422"/>
      <c r="XBI697" s="3"/>
      <c r="XBJ697" s="422"/>
      <c r="XBK697" s="3"/>
      <c r="XBL697" s="422"/>
      <c r="XBM697" s="3"/>
      <c r="XBN697" s="422"/>
      <c r="XBO697" s="3"/>
      <c r="XBP697" s="422"/>
      <c r="XBQ697" s="3"/>
      <c r="XBR697" s="422"/>
      <c r="XBS697" s="3"/>
      <c r="XBT697" s="422"/>
      <c r="XBU697" s="3"/>
      <c r="XBV697" s="422"/>
      <c r="XBW697" s="3"/>
      <c r="XBX697" s="422"/>
      <c r="XBY697" s="3"/>
      <c r="XBZ697" s="422"/>
      <c r="XCA697" s="3"/>
      <c r="XCB697" s="422"/>
      <c r="XCC697" s="3"/>
      <c r="XCD697" s="422"/>
      <c r="XCE697" s="3"/>
      <c r="XCF697" s="422"/>
      <c r="XCG697" s="3"/>
      <c r="XCH697" s="422"/>
      <c r="XCI697" s="3"/>
      <c r="XCJ697" s="422"/>
      <c r="XCK697" s="3"/>
      <c r="XCL697" s="422"/>
      <c r="XCM697" s="3"/>
      <c r="XCN697" s="422"/>
      <c r="XCO697" s="3"/>
      <c r="XCP697" s="422"/>
      <c r="XCQ697" s="3"/>
      <c r="XCR697" s="422"/>
      <c r="XCS697" s="3"/>
      <c r="XCT697" s="422"/>
      <c r="XCU697" s="3"/>
      <c r="XCV697" s="422"/>
      <c r="XCW697" s="3"/>
      <c r="XCX697" s="422"/>
      <c r="XCY697" s="3"/>
      <c r="XCZ697" s="422"/>
      <c r="XDA697" s="3"/>
      <c r="XDB697" s="422"/>
      <c r="XDC697" s="3"/>
      <c r="XDD697" s="422"/>
      <c r="XDE697" s="3"/>
      <c r="XDF697" s="422"/>
      <c r="XDG697" s="3"/>
      <c r="XDH697" s="422"/>
      <c r="XDI697" s="3"/>
      <c r="XDJ697" s="422"/>
      <c r="XDK697" s="3"/>
      <c r="XDL697" s="422"/>
      <c r="XDM697" s="3"/>
      <c r="XDN697" s="422"/>
      <c r="XDO697" s="3"/>
      <c r="XDP697" s="422"/>
      <c r="XDQ697" s="3"/>
      <c r="XDR697" s="422"/>
      <c r="XDS697" s="3"/>
      <c r="XDT697" s="422"/>
      <c r="XDU697" s="3"/>
      <c r="XDV697" s="422"/>
      <c r="XDW697" s="3"/>
      <c r="XDX697" s="422"/>
      <c r="XDY697" s="3"/>
      <c r="XDZ697" s="422"/>
      <c r="XEA697" s="3"/>
      <c r="XEB697" s="422"/>
      <c r="XEC697" s="3"/>
      <c r="XED697" s="422"/>
      <c r="XEE697" s="3"/>
      <c r="XEF697" s="422"/>
      <c r="XEG697" s="3"/>
      <c r="XEH697" s="422"/>
      <c r="XEI697" s="3"/>
      <c r="XEJ697" s="422"/>
      <c r="XEK697" s="3"/>
      <c r="XEL697" s="422"/>
      <c r="XEM697" s="3"/>
      <c r="XEN697" s="422"/>
      <c r="XEO697" s="3"/>
      <c r="XEP697" s="422"/>
      <c r="XEQ697" s="3"/>
      <c r="XER697" s="422"/>
      <c r="XES697" s="3"/>
      <c r="XET697" s="422"/>
      <c r="XEU697" s="3"/>
      <c r="XEV697" s="422"/>
      <c r="XEW697" s="3"/>
      <c r="XEX697" s="422"/>
      <c r="XEY697" s="3"/>
      <c r="XEZ697" s="422"/>
      <c r="XFA697" s="3"/>
      <c r="XFB697" s="422"/>
      <c r="XFC697" s="3"/>
      <c r="XFD697" s="422"/>
    </row>
    <row r="698" spans="1:16384">
      <c r="A698" s="81">
        <v>45260</v>
      </c>
      <c r="B698" s="421" t="s">
        <v>10</v>
      </c>
      <c r="C698" s="421" t="s">
        <v>26</v>
      </c>
      <c r="D698" t="s">
        <v>12</v>
      </c>
      <c r="E698" s="20">
        <v>402.7</v>
      </c>
      <c r="G698" s="29">
        <f>+G697+E698-F698</f>
        <v>402.69999999999987</v>
      </c>
    </row>
    <row r="699" spans="1:16384">
      <c r="A699" s="70"/>
      <c r="B699" s="422"/>
      <c r="C699" s="422"/>
      <c r="D699" t="s">
        <v>13</v>
      </c>
      <c r="E699" s="20">
        <v>12.3</v>
      </c>
      <c r="G699" s="29">
        <f>+G698+E699-F699</f>
        <v>414.99999999999989</v>
      </c>
      <c r="L699" s="421"/>
      <c r="N699" s="20"/>
    </row>
    <row r="700" spans="1:16384">
      <c r="A700" s="70"/>
      <c r="B700" s="422"/>
      <c r="C700" s="422"/>
      <c r="D700" t="s">
        <v>14</v>
      </c>
      <c r="E700" s="207">
        <v>60</v>
      </c>
      <c r="G700" s="29">
        <f>+G699+E700-F700</f>
        <v>474.99999999999989</v>
      </c>
      <c r="L700" s="422"/>
      <c r="N700" s="20"/>
    </row>
    <row r="701" spans="1:16384">
      <c r="A701" s="70"/>
      <c r="B701" s="422"/>
      <c r="C701" s="422"/>
      <c r="D701" t="s">
        <v>15</v>
      </c>
      <c r="E701" s="207">
        <v>5</v>
      </c>
      <c r="G701" s="29">
        <f>+G700+E701-F701</f>
        <v>479.99999999999989</v>
      </c>
      <c r="L701" s="422"/>
      <c r="N701" s="207"/>
    </row>
    <row r="702" spans="1:16384">
      <c r="A702" s="3">
        <v>45299</v>
      </c>
      <c r="B702" s="422">
        <v>28120</v>
      </c>
      <c r="C702" s="422" t="s">
        <v>26</v>
      </c>
      <c r="D702" t="s">
        <v>12</v>
      </c>
      <c r="F702" s="20">
        <v>402.7</v>
      </c>
      <c r="G702" s="29">
        <f t="shared" si="12"/>
        <v>77.299999999999898</v>
      </c>
      <c r="L702" s="422"/>
      <c r="N702" s="207"/>
      <c r="P702" s="20"/>
      <c r="Q702">
        <v>78</v>
      </c>
    </row>
    <row r="703" spans="1:16384">
      <c r="A703" s="3">
        <v>45299</v>
      </c>
      <c r="B703" s="422">
        <v>28120</v>
      </c>
      <c r="C703" s="422" t="s">
        <v>26</v>
      </c>
      <c r="D703" t="s">
        <v>13</v>
      </c>
      <c r="F703" s="20">
        <v>12.3</v>
      </c>
      <c r="G703" s="29">
        <f>+G702+E703-F703</f>
        <v>64.999999999999901</v>
      </c>
      <c r="N703" s="20"/>
    </row>
    <row r="704" spans="1:16384">
      <c r="A704" s="3">
        <v>45299</v>
      </c>
      <c r="B704" s="422">
        <v>28120</v>
      </c>
      <c r="C704" s="422" t="s">
        <v>26</v>
      </c>
      <c r="D704" t="s">
        <v>14</v>
      </c>
      <c r="F704" s="207">
        <v>60</v>
      </c>
      <c r="G704" s="29">
        <f t="shared" ref="G704:G717" si="13">+G703+E704-F704</f>
        <v>4.9999999999999005</v>
      </c>
      <c r="P704" s="20"/>
      <c r="Q704" s="20"/>
    </row>
    <row r="705" spans="1:12">
      <c r="A705" s="3">
        <v>45299</v>
      </c>
      <c r="B705" s="422">
        <v>28120</v>
      </c>
      <c r="C705" s="422" t="s">
        <v>26</v>
      </c>
      <c r="D705" t="s">
        <v>15</v>
      </c>
      <c r="F705" s="207">
        <v>5</v>
      </c>
      <c r="G705" s="29">
        <f t="shared" si="13"/>
        <v>-9.9475983006414026E-14</v>
      </c>
    </row>
    <row r="706" spans="1:12">
      <c r="A706" s="31">
        <v>45291</v>
      </c>
      <c r="B706" s="421" t="s">
        <v>10</v>
      </c>
      <c r="C706" s="421" t="s">
        <v>27</v>
      </c>
      <c r="D706" t="s">
        <v>12</v>
      </c>
      <c r="E706" s="20">
        <v>430.3</v>
      </c>
      <c r="F706" s="207"/>
      <c r="G706" s="29">
        <f t="shared" si="13"/>
        <v>430.2999999999999</v>
      </c>
    </row>
    <row r="707" spans="1:12">
      <c r="B707" s="422"/>
      <c r="C707" s="422"/>
      <c r="D707" t="s">
        <v>13</v>
      </c>
      <c r="E707" s="20">
        <v>12.9</v>
      </c>
      <c r="F707" s="207"/>
      <c r="G707" s="29">
        <f t="shared" si="13"/>
        <v>443.19999999999987</v>
      </c>
      <c r="J707" s="421"/>
      <c r="L707" s="20"/>
    </row>
    <row r="708" spans="1:12">
      <c r="B708" s="422"/>
      <c r="C708" s="422"/>
      <c r="D708" t="s">
        <v>14</v>
      </c>
      <c r="E708" s="207">
        <v>60</v>
      </c>
      <c r="F708" s="207"/>
      <c r="G708" s="29">
        <f t="shared" si="13"/>
        <v>503.19999999999987</v>
      </c>
      <c r="J708" s="422"/>
      <c r="L708" s="20"/>
    </row>
    <row r="709" spans="1:12">
      <c r="B709" s="422"/>
      <c r="C709" s="422"/>
      <c r="D709" t="s">
        <v>15</v>
      </c>
      <c r="E709" s="207">
        <v>5</v>
      </c>
      <c r="F709" s="207"/>
      <c r="G709" s="29">
        <f t="shared" si="13"/>
        <v>508.19999999999987</v>
      </c>
      <c r="J709" s="422"/>
      <c r="L709" s="207"/>
    </row>
    <row r="710" spans="1:12">
      <c r="A710" s="3">
        <v>45320</v>
      </c>
      <c r="B710" s="422">
        <v>28184</v>
      </c>
      <c r="C710" s="422" t="s">
        <v>27</v>
      </c>
      <c r="D710" t="s">
        <v>12</v>
      </c>
      <c r="E710" s="207"/>
      <c r="F710" s="20">
        <v>430.3</v>
      </c>
      <c r="G710" s="29">
        <f t="shared" si="13"/>
        <v>77.899999999999864</v>
      </c>
      <c r="J710" s="422"/>
      <c r="L710" s="207"/>
    </row>
    <row r="711" spans="1:12">
      <c r="A711" s="3">
        <v>45320</v>
      </c>
      <c r="B711" s="422">
        <v>28184</v>
      </c>
      <c r="C711" s="422" t="s">
        <v>27</v>
      </c>
      <c r="D711" t="s">
        <v>13</v>
      </c>
      <c r="E711" s="207"/>
      <c r="F711" s="20">
        <v>12.9</v>
      </c>
      <c r="G711" s="29">
        <f t="shared" si="13"/>
        <v>64.999999999999858</v>
      </c>
      <c r="J711" s="422"/>
      <c r="L711" s="207"/>
    </row>
    <row r="712" spans="1:12">
      <c r="A712" s="3">
        <v>45320</v>
      </c>
      <c r="B712" s="422">
        <v>28184</v>
      </c>
      <c r="C712" s="422" t="s">
        <v>27</v>
      </c>
      <c r="D712" t="s">
        <v>14</v>
      </c>
      <c r="E712" s="207"/>
      <c r="F712" s="207">
        <v>60</v>
      </c>
      <c r="G712" s="29">
        <f t="shared" si="13"/>
        <v>4.9999999999998579</v>
      </c>
      <c r="J712" s="422"/>
      <c r="L712" s="207"/>
    </row>
    <row r="713" spans="1:12">
      <c r="A713" s="3">
        <v>45320</v>
      </c>
      <c r="B713" s="422">
        <v>28184</v>
      </c>
      <c r="C713" s="422" t="s">
        <v>27</v>
      </c>
      <c r="D713" t="s">
        <v>15</v>
      </c>
      <c r="E713" s="207"/>
      <c r="F713" s="207">
        <v>5</v>
      </c>
      <c r="G713" s="29">
        <f t="shared" si="13"/>
        <v>-1.4210854715202004E-13</v>
      </c>
      <c r="J713" s="422"/>
      <c r="L713" s="207"/>
    </row>
    <row r="714" spans="1:12">
      <c r="A714" s="81">
        <v>45322</v>
      </c>
      <c r="B714" s="421" t="s">
        <v>10</v>
      </c>
      <c r="C714" s="421" t="s">
        <v>11</v>
      </c>
      <c r="D714" t="s">
        <v>12</v>
      </c>
      <c r="E714" s="20">
        <v>480.5</v>
      </c>
      <c r="F714" s="207"/>
      <c r="G714" s="29">
        <f t="shared" si="13"/>
        <v>480.49999999999989</v>
      </c>
      <c r="J714" s="422"/>
      <c r="L714" s="207"/>
    </row>
    <row r="715" spans="1:12">
      <c r="A715" s="70"/>
      <c r="B715" s="422"/>
      <c r="C715" s="422"/>
      <c r="D715" t="s">
        <v>13</v>
      </c>
      <c r="E715" s="20">
        <v>21.4</v>
      </c>
      <c r="F715" s="207"/>
      <c r="G715" s="29">
        <f t="shared" si="13"/>
        <v>501.89999999999986</v>
      </c>
      <c r="J715" s="422"/>
      <c r="L715" s="207"/>
    </row>
    <row r="716" spans="1:12">
      <c r="A716" s="70"/>
      <c r="B716" s="422"/>
      <c r="C716" s="422"/>
      <c r="D716" t="s">
        <v>14</v>
      </c>
      <c r="E716" s="207">
        <v>60</v>
      </c>
      <c r="F716" s="207"/>
      <c r="G716" s="29">
        <f t="shared" si="13"/>
        <v>561.89999999999986</v>
      </c>
      <c r="J716" s="421"/>
      <c r="L716" s="20"/>
    </row>
    <row r="717" spans="1:12">
      <c r="A717" s="70"/>
      <c r="B717" s="422"/>
      <c r="C717" s="422"/>
      <c r="D717" t="s">
        <v>15</v>
      </c>
      <c r="E717" s="207">
        <v>5</v>
      </c>
      <c r="F717" s="207"/>
      <c r="G717" s="29">
        <f t="shared" si="13"/>
        <v>566.89999999999986</v>
      </c>
      <c r="J717" s="422"/>
      <c r="L717" s="20"/>
    </row>
    <row r="718" spans="1:12">
      <c r="B718" s="422"/>
      <c r="C718" s="422"/>
      <c r="D718" t="s">
        <v>119</v>
      </c>
      <c r="E718" s="28">
        <v>24.2</v>
      </c>
      <c r="G718" s="29">
        <f t="shared" si="12"/>
        <v>591.09999999999991</v>
      </c>
      <c r="J718" s="422"/>
      <c r="L718" s="207"/>
    </row>
    <row r="719" spans="1:12">
      <c r="A719" s="3">
        <v>45352</v>
      </c>
      <c r="B719" s="3">
        <v>45352</v>
      </c>
      <c r="C719" s="422" t="s">
        <v>11</v>
      </c>
      <c r="D719" t="s">
        <v>12</v>
      </c>
      <c r="F719" s="20">
        <v>480.5</v>
      </c>
      <c r="G719" s="29">
        <f t="shared" si="12"/>
        <v>110.59999999999991</v>
      </c>
      <c r="J719" s="422"/>
      <c r="L719" s="207"/>
    </row>
    <row r="720" spans="1:12">
      <c r="A720" s="3">
        <v>45352</v>
      </c>
      <c r="B720" s="3">
        <v>45352</v>
      </c>
      <c r="C720" s="422" t="s">
        <v>11</v>
      </c>
      <c r="D720" t="s">
        <v>13</v>
      </c>
      <c r="F720" s="20">
        <v>21.4</v>
      </c>
      <c r="G720" s="29">
        <f t="shared" si="12"/>
        <v>89.199999999999903</v>
      </c>
      <c r="J720" s="422"/>
      <c r="L720" s="28"/>
    </row>
    <row r="721" spans="1:12">
      <c r="A721" s="3">
        <v>45352</v>
      </c>
      <c r="B721" s="3">
        <v>45352</v>
      </c>
      <c r="C721" s="422" t="s">
        <v>11</v>
      </c>
      <c r="D721" t="s">
        <v>14</v>
      </c>
      <c r="F721" s="207">
        <v>60</v>
      </c>
      <c r="G721" s="29">
        <f t="shared" si="12"/>
        <v>29.199999999999903</v>
      </c>
      <c r="L721" s="20"/>
    </row>
    <row r="722" spans="1:12">
      <c r="A722" s="3">
        <v>45352</v>
      </c>
      <c r="B722" s="3">
        <v>45352</v>
      </c>
      <c r="C722" s="422" t="s">
        <v>11</v>
      </c>
      <c r="D722" t="s">
        <v>15</v>
      </c>
      <c r="F722" s="207">
        <v>5</v>
      </c>
      <c r="G722" s="29">
        <f t="shared" si="12"/>
        <v>24.199999999999903</v>
      </c>
    </row>
    <row r="723" spans="1:12">
      <c r="A723" s="3">
        <v>45352</v>
      </c>
      <c r="B723" s="422">
        <v>28320</v>
      </c>
      <c r="C723" s="422" t="s">
        <v>11</v>
      </c>
      <c r="D723" t="s">
        <v>119</v>
      </c>
      <c r="F723" s="28">
        <v>24.2</v>
      </c>
      <c r="G723" s="29">
        <f t="shared" si="12"/>
        <v>-9.5923269327613525E-14</v>
      </c>
    </row>
    <row r="724" spans="1:12">
      <c r="A724" s="81">
        <v>45351</v>
      </c>
      <c r="B724" s="421" t="s">
        <v>10</v>
      </c>
      <c r="C724" s="421" t="s">
        <v>17</v>
      </c>
      <c r="D724" t="s">
        <v>12</v>
      </c>
      <c r="E724" s="207">
        <v>497.8</v>
      </c>
      <c r="G724" s="29">
        <f t="shared" si="12"/>
        <v>497.7999999999999</v>
      </c>
    </row>
    <row r="725" spans="1:12">
      <c r="A725" s="70"/>
      <c r="B725" s="422"/>
      <c r="C725" s="422"/>
      <c r="D725" t="s">
        <v>13</v>
      </c>
      <c r="E725" s="207">
        <v>13</v>
      </c>
      <c r="G725" s="29">
        <f t="shared" si="12"/>
        <v>510.7999999999999</v>
      </c>
    </row>
    <row r="726" spans="1:12">
      <c r="A726" s="70"/>
      <c r="B726" s="422"/>
      <c r="C726" s="422"/>
      <c r="D726" t="s">
        <v>14</v>
      </c>
      <c r="E726" s="207">
        <v>58</v>
      </c>
      <c r="G726" s="29">
        <f t="shared" si="12"/>
        <v>568.79999999999995</v>
      </c>
      <c r="I726" s="421"/>
      <c r="K726" s="207"/>
    </row>
    <row r="727" spans="1:12">
      <c r="A727" s="70"/>
      <c r="B727" s="422"/>
      <c r="C727" s="422"/>
      <c r="D727" t="s">
        <v>15</v>
      </c>
      <c r="E727" s="207">
        <v>5</v>
      </c>
      <c r="G727" s="29">
        <f t="shared" si="12"/>
        <v>573.79999999999995</v>
      </c>
      <c r="I727" s="422"/>
      <c r="K727" s="207"/>
    </row>
    <row r="728" spans="1:12">
      <c r="A728" s="3">
        <v>45373</v>
      </c>
      <c r="B728" s="422">
        <v>28574</v>
      </c>
      <c r="C728" s="422" t="s">
        <v>17</v>
      </c>
      <c r="D728" t="s">
        <v>12</v>
      </c>
      <c r="F728" s="207">
        <v>497.8</v>
      </c>
      <c r="G728" s="29">
        <f t="shared" si="12"/>
        <v>75.999999999999943</v>
      </c>
      <c r="I728" s="422"/>
      <c r="K728" s="207"/>
    </row>
    <row r="729" spans="1:12">
      <c r="A729" s="3">
        <v>45373</v>
      </c>
      <c r="B729" s="422">
        <v>28574</v>
      </c>
      <c r="C729" s="422" t="s">
        <v>17</v>
      </c>
      <c r="D729" t="s">
        <v>13</v>
      </c>
      <c r="F729" s="207">
        <v>13</v>
      </c>
      <c r="G729" s="29">
        <f t="shared" si="12"/>
        <v>62.999999999999943</v>
      </c>
      <c r="I729" s="422"/>
      <c r="K729" s="207"/>
    </row>
    <row r="730" spans="1:12">
      <c r="A730" s="3">
        <v>45373</v>
      </c>
      <c r="B730" s="422">
        <v>28574</v>
      </c>
      <c r="C730" s="422" t="s">
        <v>17</v>
      </c>
      <c r="D730" t="s">
        <v>14</v>
      </c>
      <c r="F730" s="207">
        <v>58</v>
      </c>
      <c r="G730" s="29">
        <f t="shared" si="12"/>
        <v>4.9999999999999432</v>
      </c>
      <c r="K730" s="28"/>
    </row>
    <row r="731" spans="1:12">
      <c r="A731" s="3">
        <v>45373</v>
      </c>
      <c r="B731" s="422">
        <v>28574</v>
      </c>
      <c r="C731" s="422" t="s">
        <v>17</v>
      </c>
      <c r="D731" t="s">
        <v>15</v>
      </c>
      <c r="F731" s="207">
        <v>5</v>
      </c>
      <c r="G731" s="29">
        <f t="shared" si="12"/>
        <v>-5.6843418860808015E-14</v>
      </c>
      <c r="J731" s="421"/>
      <c r="L731" s="207"/>
    </row>
    <row r="732" spans="1:12">
      <c r="A732" s="31">
        <v>45382</v>
      </c>
      <c r="B732" s="421" t="s">
        <v>10</v>
      </c>
      <c r="C732" s="421" t="s">
        <v>18</v>
      </c>
      <c r="D732" t="s">
        <v>12</v>
      </c>
      <c r="E732" s="207">
        <v>481.9</v>
      </c>
      <c r="G732" s="29">
        <f t="shared" si="12"/>
        <v>481.89999999999992</v>
      </c>
      <c r="J732" s="422"/>
      <c r="L732" s="207"/>
    </row>
    <row r="733" spans="1:12">
      <c r="B733" s="422"/>
      <c r="C733" s="422"/>
      <c r="D733" t="s">
        <v>13</v>
      </c>
      <c r="E733" s="207">
        <v>12.7</v>
      </c>
      <c r="G733" s="29">
        <f t="shared" si="12"/>
        <v>494.59999999999991</v>
      </c>
      <c r="J733" s="422"/>
      <c r="L733" s="207"/>
    </row>
    <row r="734" spans="1:12">
      <c r="B734" s="422"/>
      <c r="C734" s="422"/>
      <c r="D734" t="s">
        <v>14</v>
      </c>
      <c r="E734" s="207">
        <v>60</v>
      </c>
      <c r="G734" s="29">
        <f t="shared" si="12"/>
        <v>554.59999999999991</v>
      </c>
      <c r="J734" s="422"/>
      <c r="L734" s="207"/>
    </row>
    <row r="735" spans="1:12">
      <c r="B735" s="422"/>
      <c r="C735" s="422"/>
      <c r="D735" t="s">
        <v>15</v>
      </c>
      <c r="E735" s="207">
        <v>5</v>
      </c>
      <c r="G735" s="29">
        <f t="shared" si="12"/>
        <v>559.59999999999991</v>
      </c>
    </row>
    <row r="736" spans="1:12">
      <c r="A736" s="3">
        <v>45420</v>
      </c>
      <c r="B736" s="422">
        <v>28838</v>
      </c>
      <c r="C736" s="422" t="s">
        <v>18</v>
      </c>
      <c r="D736" t="s">
        <v>12</v>
      </c>
      <c r="F736" s="207">
        <v>481.9</v>
      </c>
      <c r="G736" s="29">
        <f t="shared" si="12"/>
        <v>77.699999999999932</v>
      </c>
    </row>
    <row r="737" spans="1:11">
      <c r="A737" s="3">
        <v>45420</v>
      </c>
      <c r="B737" s="422">
        <v>28838</v>
      </c>
      <c r="C737" s="422" t="s">
        <v>18</v>
      </c>
      <c r="D737" t="s">
        <v>13</v>
      </c>
      <c r="F737" s="207">
        <v>12.7</v>
      </c>
      <c r="G737" s="29">
        <f t="shared" si="12"/>
        <v>64.999999999999929</v>
      </c>
    </row>
    <row r="738" spans="1:11">
      <c r="A738" s="3">
        <v>45420</v>
      </c>
      <c r="B738" s="422">
        <v>28838</v>
      </c>
      <c r="C738" s="422" t="s">
        <v>18</v>
      </c>
      <c r="D738" t="s">
        <v>14</v>
      </c>
      <c r="F738" s="207">
        <v>60</v>
      </c>
      <c r="G738" s="29">
        <f t="shared" si="12"/>
        <v>4.9999999999999289</v>
      </c>
    </row>
    <row r="739" spans="1:11">
      <c r="A739" s="3">
        <v>45420</v>
      </c>
      <c r="B739" s="422">
        <v>28838</v>
      </c>
      <c r="C739" s="422" t="s">
        <v>18</v>
      </c>
      <c r="D739" t="s">
        <v>15</v>
      </c>
      <c r="F739" s="207">
        <v>5</v>
      </c>
      <c r="G739" s="29">
        <f t="shared" si="12"/>
        <v>-7.1054273576010019E-14</v>
      </c>
    </row>
    <row r="740" spans="1:11">
      <c r="A740" s="31">
        <v>45412</v>
      </c>
      <c r="B740" s="421" t="s">
        <v>10</v>
      </c>
      <c r="C740" s="421" t="s">
        <v>19</v>
      </c>
      <c r="D740" t="s">
        <v>12</v>
      </c>
      <c r="E740" s="207">
        <v>479.1</v>
      </c>
      <c r="G740" s="29">
        <f t="shared" si="12"/>
        <v>479.09999999999997</v>
      </c>
    </row>
    <row r="741" spans="1:11">
      <c r="B741" s="422"/>
      <c r="C741" s="422"/>
      <c r="D741" t="s">
        <v>13</v>
      </c>
      <c r="E741" s="207">
        <v>14.2</v>
      </c>
      <c r="G741" s="29">
        <f t="shared" si="12"/>
        <v>493.29999999999995</v>
      </c>
    </row>
    <row r="742" spans="1:11">
      <c r="B742" s="422"/>
      <c r="C742" s="422"/>
      <c r="D742" t="s">
        <v>14</v>
      </c>
      <c r="E742" s="207">
        <v>60</v>
      </c>
      <c r="G742" s="29">
        <f t="shared" si="12"/>
        <v>553.29999999999995</v>
      </c>
    </row>
    <row r="743" spans="1:11">
      <c r="B743" s="422"/>
      <c r="C743" s="422"/>
      <c r="D743" t="s">
        <v>15</v>
      </c>
      <c r="E743" s="207">
        <v>5</v>
      </c>
      <c r="G743" s="29">
        <f t="shared" si="12"/>
        <v>558.29999999999995</v>
      </c>
    </row>
    <row r="744" spans="1:11">
      <c r="A744" s="3">
        <v>45455</v>
      </c>
      <c r="B744" s="422">
        <v>29014</v>
      </c>
      <c r="C744" s="422" t="s">
        <v>19</v>
      </c>
      <c r="D744" t="s">
        <v>12</v>
      </c>
      <c r="E744" s="207"/>
      <c r="F744" s="207">
        <v>479.1</v>
      </c>
      <c r="G744" s="29">
        <f t="shared" ref="G744:G751" si="14">+G743+E744-F744</f>
        <v>79.199999999999932</v>
      </c>
    </row>
    <row r="745" spans="1:11">
      <c r="A745" s="3">
        <v>45455</v>
      </c>
      <c r="B745" s="422">
        <v>29014</v>
      </c>
      <c r="C745" s="422" t="s">
        <v>19</v>
      </c>
      <c r="D745" t="s">
        <v>13</v>
      </c>
      <c r="E745" s="207"/>
      <c r="F745" s="207">
        <v>14.2</v>
      </c>
      <c r="G745" s="29">
        <f t="shared" si="14"/>
        <v>64.999999999999929</v>
      </c>
      <c r="J745" s="207"/>
    </row>
    <row r="746" spans="1:11">
      <c r="A746" s="3">
        <v>45455</v>
      </c>
      <c r="B746" s="422">
        <v>29014</v>
      </c>
      <c r="C746" s="422" t="s">
        <v>19</v>
      </c>
      <c r="D746" t="s">
        <v>14</v>
      </c>
      <c r="E746" s="207"/>
      <c r="F746" s="207">
        <v>60</v>
      </c>
      <c r="G746" s="29">
        <f t="shared" si="14"/>
        <v>4.9999999999999289</v>
      </c>
      <c r="J746" s="207"/>
    </row>
    <row r="747" spans="1:11">
      <c r="A747" s="3">
        <v>45455</v>
      </c>
      <c r="B747" s="422">
        <v>29014</v>
      </c>
      <c r="C747" s="422" t="s">
        <v>19</v>
      </c>
      <c r="D747" t="s">
        <v>15</v>
      </c>
      <c r="E747" s="207"/>
      <c r="F747" s="207">
        <v>5</v>
      </c>
      <c r="G747" s="29">
        <f t="shared" si="14"/>
        <v>-7.1054273576010019E-14</v>
      </c>
      <c r="J747" s="207"/>
    </row>
    <row r="748" spans="1:11">
      <c r="A748" s="31">
        <v>45443</v>
      </c>
      <c r="B748" s="421" t="s">
        <v>10</v>
      </c>
      <c r="C748" s="421" t="s">
        <v>20</v>
      </c>
      <c r="D748" t="s">
        <v>12</v>
      </c>
      <c r="E748" s="207">
        <v>435.9</v>
      </c>
      <c r="G748" s="29">
        <f t="shared" si="14"/>
        <v>435.89999999999992</v>
      </c>
      <c r="J748" s="207"/>
    </row>
    <row r="749" spans="1:11">
      <c r="B749" s="422"/>
      <c r="C749" s="422"/>
      <c r="D749" t="s">
        <v>13</v>
      </c>
      <c r="E749" s="207">
        <v>7</v>
      </c>
      <c r="G749" s="29">
        <f>+G748+E749-F749</f>
        <v>442.89999999999992</v>
      </c>
      <c r="I749" s="421"/>
      <c r="J749" s="207"/>
      <c r="K749" s="207"/>
    </row>
    <row r="750" spans="1:11">
      <c r="B750" s="422"/>
      <c r="C750" s="422"/>
      <c r="D750" t="s">
        <v>14</v>
      </c>
      <c r="E750" s="207">
        <v>60</v>
      </c>
      <c r="G750" s="29">
        <f>+G749+E750-F750</f>
        <v>502.89999999999992</v>
      </c>
      <c r="I750" s="422"/>
      <c r="J750" s="207"/>
      <c r="K750" s="207"/>
    </row>
    <row r="751" spans="1:11">
      <c r="B751" s="422"/>
      <c r="C751" s="422"/>
      <c r="D751" t="s">
        <v>15</v>
      </c>
      <c r="E751" s="207">
        <v>5</v>
      </c>
      <c r="G751" s="29">
        <f>+G750+E751-F751</f>
        <v>507.89999999999992</v>
      </c>
      <c r="I751" s="422"/>
      <c r="J751" s="207"/>
      <c r="K751" s="207"/>
    </row>
    <row r="752" spans="1:11">
      <c r="A752" s="3">
        <v>45481</v>
      </c>
      <c r="B752" s="422">
        <v>29187</v>
      </c>
      <c r="C752" s="422" t="s">
        <v>20</v>
      </c>
      <c r="D752" t="s">
        <v>12</v>
      </c>
      <c r="E752" s="207"/>
      <c r="F752" s="207">
        <v>435.9</v>
      </c>
      <c r="G752" s="29">
        <f>+G751+E752-F752</f>
        <v>71.999999999999943</v>
      </c>
      <c r="I752" s="422"/>
      <c r="J752" s="207"/>
      <c r="K752" s="207"/>
    </row>
    <row r="753" spans="1:13">
      <c r="A753" s="3">
        <v>45481</v>
      </c>
      <c r="B753" s="422">
        <v>29187</v>
      </c>
      <c r="C753" s="422" t="s">
        <v>20</v>
      </c>
      <c r="D753" t="s">
        <v>13</v>
      </c>
      <c r="E753" s="207"/>
      <c r="F753" s="207">
        <v>7</v>
      </c>
      <c r="G753" s="29">
        <f>+G752+E753-F753</f>
        <v>64.999999999999943</v>
      </c>
      <c r="I753" s="422"/>
      <c r="J753" s="28"/>
      <c r="K753" s="207"/>
    </row>
    <row r="754" spans="1:13">
      <c r="A754" s="3">
        <v>45481</v>
      </c>
      <c r="B754" s="422">
        <v>29187</v>
      </c>
      <c r="C754" s="422" t="s">
        <v>20</v>
      </c>
      <c r="D754" t="s">
        <v>14</v>
      </c>
      <c r="E754" s="207"/>
      <c r="F754" s="207">
        <v>60</v>
      </c>
      <c r="G754" s="29">
        <f>+G753+E754-F754</f>
        <v>4.9999999999999432</v>
      </c>
      <c r="I754" s="422"/>
      <c r="J754" s="28"/>
      <c r="K754" s="207"/>
    </row>
    <row r="755" spans="1:13">
      <c r="A755" s="3">
        <v>45481</v>
      </c>
      <c r="B755" s="422">
        <v>29187</v>
      </c>
      <c r="C755" s="422" t="s">
        <v>20</v>
      </c>
      <c r="D755" t="s">
        <v>15</v>
      </c>
      <c r="E755" s="207"/>
      <c r="F755" s="207">
        <v>5</v>
      </c>
      <c r="G755" s="29">
        <f>+G754+E755-F755</f>
        <v>-5.6843418860808015E-14</v>
      </c>
      <c r="I755" s="422"/>
      <c r="K755" s="207"/>
    </row>
    <row r="756" spans="1:13">
      <c r="A756" s="81">
        <v>45473</v>
      </c>
      <c r="B756" s="421" t="s">
        <v>10</v>
      </c>
      <c r="C756" s="421" t="s">
        <v>21</v>
      </c>
      <c r="D756" t="s">
        <v>12</v>
      </c>
      <c r="E756" s="207">
        <v>423.3</v>
      </c>
      <c r="G756" s="29">
        <f t="shared" ref="G756:G823" si="15">+G755+E756-F756</f>
        <v>423.29999999999995</v>
      </c>
      <c r="I756" s="422"/>
      <c r="K756" s="207"/>
    </row>
    <row r="757" spans="1:13">
      <c r="A757" s="70"/>
      <c r="B757" s="422"/>
      <c r="C757" s="422"/>
      <c r="D757" t="s">
        <v>13</v>
      </c>
      <c r="E757" s="207">
        <v>8</v>
      </c>
      <c r="G757" s="29">
        <f t="shared" si="15"/>
        <v>431.29999999999995</v>
      </c>
    </row>
    <row r="758" spans="1:13">
      <c r="A758" s="70"/>
      <c r="B758" s="422"/>
      <c r="C758" s="422"/>
      <c r="D758" t="s">
        <v>14</v>
      </c>
      <c r="E758" s="207">
        <v>60</v>
      </c>
      <c r="G758" s="29">
        <f t="shared" si="15"/>
        <v>491.29999999999995</v>
      </c>
    </row>
    <row r="759" spans="1:13">
      <c r="A759" s="70"/>
      <c r="B759" s="422"/>
      <c r="C759" s="422"/>
      <c r="D759" t="s">
        <v>15</v>
      </c>
      <c r="E759" s="207">
        <v>5</v>
      </c>
      <c r="G759" s="29">
        <f t="shared" si="15"/>
        <v>496.29999999999995</v>
      </c>
    </row>
    <row r="760" spans="1:13">
      <c r="A760" s="70">
        <v>45516</v>
      </c>
      <c r="B760" s="422">
        <v>29527</v>
      </c>
      <c r="C760" s="422" t="s">
        <v>21</v>
      </c>
      <c r="D760" t="s">
        <v>12</v>
      </c>
      <c r="E760" s="207"/>
      <c r="F760" s="207">
        <v>423.3</v>
      </c>
      <c r="G760" s="29">
        <f t="shared" si="15"/>
        <v>72.999999999999943</v>
      </c>
    </row>
    <row r="761" spans="1:13">
      <c r="A761" s="70">
        <v>45516</v>
      </c>
      <c r="B761" s="422">
        <v>29527</v>
      </c>
      <c r="C761" s="422" t="s">
        <v>21</v>
      </c>
      <c r="D761" t="s">
        <v>13</v>
      </c>
      <c r="E761" s="207"/>
      <c r="F761" s="207">
        <v>8</v>
      </c>
      <c r="G761" s="29">
        <f t="shared" si="15"/>
        <v>64.999999999999943</v>
      </c>
    </row>
    <row r="762" spans="1:13">
      <c r="A762" s="70">
        <v>45516</v>
      </c>
      <c r="B762" s="422">
        <v>29527</v>
      </c>
      <c r="C762" s="422" t="s">
        <v>21</v>
      </c>
      <c r="D762" t="s">
        <v>14</v>
      </c>
      <c r="E762" s="207"/>
      <c r="F762" s="207">
        <v>60</v>
      </c>
      <c r="G762" s="29">
        <f t="shared" si="15"/>
        <v>4.9999999999999432</v>
      </c>
    </row>
    <row r="763" spans="1:13">
      <c r="A763" s="70">
        <v>45516</v>
      </c>
      <c r="B763" s="422">
        <v>29527</v>
      </c>
      <c r="C763" s="422" t="s">
        <v>21</v>
      </c>
      <c r="D763" t="s">
        <v>15</v>
      </c>
      <c r="E763" s="207"/>
      <c r="F763" s="207">
        <v>5</v>
      </c>
      <c r="G763" s="29">
        <f t="shared" si="15"/>
        <v>-5.6843418860808015E-14</v>
      </c>
    </row>
    <row r="764" spans="1:13">
      <c r="A764" s="81">
        <v>45504</v>
      </c>
      <c r="B764" s="421" t="s">
        <v>10</v>
      </c>
      <c r="C764" s="421" t="s">
        <v>22</v>
      </c>
      <c r="D764" t="s">
        <v>12</v>
      </c>
      <c r="E764" s="207">
        <v>415.6</v>
      </c>
      <c r="G764" s="29">
        <f t="shared" si="15"/>
        <v>415.59999999999997</v>
      </c>
    </row>
    <row r="765" spans="1:13">
      <c r="A765" s="70"/>
      <c r="B765" s="422"/>
      <c r="C765" s="422"/>
      <c r="D765" t="s">
        <v>13</v>
      </c>
      <c r="E765" s="207">
        <v>11.7</v>
      </c>
      <c r="G765" s="29">
        <f t="shared" si="15"/>
        <v>427.29999999999995</v>
      </c>
      <c r="J765" s="421"/>
      <c r="L765" s="207"/>
      <c r="M765" s="207"/>
    </row>
    <row r="766" spans="1:13">
      <c r="A766" s="70"/>
      <c r="B766" s="422"/>
      <c r="C766" s="422"/>
      <c r="D766" t="s">
        <v>14</v>
      </c>
      <c r="E766" s="207">
        <v>60</v>
      </c>
      <c r="G766" s="29">
        <f t="shared" si="15"/>
        <v>487.29999999999995</v>
      </c>
      <c r="J766" s="422"/>
      <c r="L766" s="207"/>
      <c r="M766" s="207"/>
    </row>
    <row r="767" spans="1:13">
      <c r="A767" s="70"/>
      <c r="B767" s="422"/>
      <c r="C767" s="422"/>
      <c r="D767" t="s">
        <v>15</v>
      </c>
      <c r="E767" s="207">
        <v>5</v>
      </c>
      <c r="G767" s="29">
        <f t="shared" si="15"/>
        <v>492.29999999999995</v>
      </c>
      <c r="J767" s="422"/>
      <c r="L767" s="207"/>
      <c r="M767" s="207"/>
    </row>
    <row r="768" spans="1:13">
      <c r="A768" s="70"/>
      <c r="B768" s="422"/>
      <c r="C768" s="422"/>
      <c r="D768" t="s">
        <v>153</v>
      </c>
      <c r="E768" s="207">
        <v>250</v>
      </c>
      <c r="G768" s="29">
        <f t="shared" si="15"/>
        <v>742.3</v>
      </c>
      <c r="J768" s="422"/>
      <c r="L768" s="207"/>
      <c r="M768" s="207"/>
    </row>
    <row r="769" spans="1:13">
      <c r="A769" s="70">
        <v>45552</v>
      </c>
      <c r="B769" s="422">
        <v>29682</v>
      </c>
      <c r="C769" s="422" t="s">
        <v>22</v>
      </c>
      <c r="D769" t="s">
        <v>12</v>
      </c>
      <c r="E769" s="207"/>
      <c r="F769" s="207">
        <v>415.6</v>
      </c>
      <c r="G769" s="29">
        <f t="shared" si="15"/>
        <v>326.69999999999993</v>
      </c>
      <c r="J769" s="422"/>
      <c r="L769" s="207"/>
      <c r="M769" s="207"/>
    </row>
    <row r="770" spans="1:13">
      <c r="A770" s="70">
        <v>45552</v>
      </c>
      <c r="B770" s="422">
        <v>29682</v>
      </c>
      <c r="C770" s="422" t="s">
        <v>22</v>
      </c>
      <c r="D770" t="s">
        <v>13</v>
      </c>
      <c r="E770" s="207"/>
      <c r="F770" s="207">
        <v>11.7</v>
      </c>
      <c r="G770" s="29">
        <f t="shared" si="15"/>
        <v>314.99999999999994</v>
      </c>
      <c r="J770" s="422"/>
      <c r="L770" s="207"/>
      <c r="M770" s="207"/>
    </row>
    <row r="771" spans="1:13">
      <c r="A771" s="70">
        <v>45552</v>
      </c>
      <c r="B771" s="422">
        <v>29682</v>
      </c>
      <c r="C771" s="422" t="s">
        <v>22</v>
      </c>
      <c r="D771" t="s">
        <v>14</v>
      </c>
      <c r="E771" s="207"/>
      <c r="F771" s="207">
        <v>60</v>
      </c>
      <c r="G771" s="29">
        <f t="shared" si="15"/>
        <v>254.99999999999994</v>
      </c>
      <c r="J771" s="422"/>
      <c r="L771" s="207"/>
      <c r="M771" s="207"/>
    </row>
    <row r="772" spans="1:13">
      <c r="A772" s="70">
        <v>45552</v>
      </c>
      <c r="B772" s="422">
        <v>29682</v>
      </c>
      <c r="C772" s="422" t="s">
        <v>22</v>
      </c>
      <c r="D772" t="s">
        <v>15</v>
      </c>
      <c r="E772" s="207"/>
      <c r="F772" s="207">
        <v>5</v>
      </c>
      <c r="G772" s="29">
        <f t="shared" si="15"/>
        <v>249.99999999999994</v>
      </c>
      <c r="J772" s="422"/>
      <c r="L772" s="207"/>
      <c r="M772" s="207"/>
    </row>
    <row r="773" spans="1:13">
      <c r="A773" s="70">
        <v>45488</v>
      </c>
      <c r="B773" s="422">
        <v>29338</v>
      </c>
      <c r="C773" s="422" t="s">
        <v>22</v>
      </c>
      <c r="D773" t="s">
        <v>153</v>
      </c>
      <c r="E773" s="207"/>
      <c r="F773" s="207">
        <v>250</v>
      </c>
      <c r="G773" s="29">
        <f t="shared" si="15"/>
        <v>0</v>
      </c>
      <c r="J773" s="421"/>
      <c r="L773" s="207"/>
      <c r="M773" s="207"/>
    </row>
    <row r="774" spans="1:13">
      <c r="A774" s="31">
        <v>45535</v>
      </c>
      <c r="B774" s="421" t="s">
        <v>10</v>
      </c>
      <c r="C774" s="421" t="s">
        <v>57</v>
      </c>
      <c r="D774" t="s">
        <v>12</v>
      </c>
      <c r="E774" s="207">
        <v>416.8</v>
      </c>
      <c r="G774" s="29">
        <f t="shared" si="15"/>
        <v>416.8</v>
      </c>
      <c r="J774" s="422"/>
      <c r="L774" s="207"/>
      <c r="M774" s="207"/>
    </row>
    <row r="775" spans="1:13">
      <c r="B775" s="422"/>
      <c r="C775" s="422"/>
      <c r="D775" t="s">
        <v>13</v>
      </c>
      <c r="E775" s="207">
        <v>15.4</v>
      </c>
      <c r="G775" s="29">
        <f t="shared" si="15"/>
        <v>432.2</v>
      </c>
      <c r="J775" s="422"/>
      <c r="L775" s="207"/>
      <c r="M775" s="28"/>
    </row>
    <row r="776" spans="1:13">
      <c r="B776" s="422"/>
      <c r="C776" s="422"/>
      <c r="D776" t="s">
        <v>14</v>
      </c>
      <c r="E776" s="207">
        <v>60</v>
      </c>
      <c r="G776" s="29">
        <f t="shared" si="15"/>
        <v>492.2</v>
      </c>
      <c r="J776" s="422"/>
      <c r="L776" s="207"/>
    </row>
    <row r="777" spans="1:13">
      <c r="B777" s="422"/>
      <c r="C777" s="422"/>
      <c r="D777" t="s">
        <v>15</v>
      </c>
      <c r="E777" s="207">
        <v>5</v>
      </c>
      <c r="G777" s="29">
        <f t="shared" si="15"/>
        <v>497.2</v>
      </c>
      <c r="L777" s="28"/>
      <c r="M777" s="28"/>
    </row>
    <row r="778" spans="1:13">
      <c r="A778" s="3">
        <v>45580</v>
      </c>
      <c r="B778" s="422">
        <v>29801</v>
      </c>
      <c r="C778" s="422" t="s">
        <v>57</v>
      </c>
      <c r="D778" t="s">
        <v>12</v>
      </c>
      <c r="E778" s="207"/>
      <c r="F778" s="2">
        <v>416.8</v>
      </c>
      <c r="G778" s="29">
        <f t="shared" si="15"/>
        <v>80.399999999999977</v>
      </c>
      <c r="L778" s="28"/>
      <c r="M778" s="28"/>
    </row>
    <row r="779" spans="1:13">
      <c r="A779" s="3">
        <v>45580</v>
      </c>
      <c r="B779" s="422">
        <v>29801</v>
      </c>
      <c r="C779" s="422" t="s">
        <v>57</v>
      </c>
      <c r="D779" t="s">
        <v>13</v>
      </c>
      <c r="E779" s="207"/>
      <c r="F779" s="2">
        <v>15.4</v>
      </c>
      <c r="G779" s="29">
        <f t="shared" si="15"/>
        <v>64.999999999999972</v>
      </c>
      <c r="L779" s="28"/>
      <c r="M779" s="28"/>
    </row>
    <row r="780" spans="1:13">
      <c r="A780" s="3">
        <v>45580</v>
      </c>
      <c r="B780" s="422">
        <v>29801</v>
      </c>
      <c r="C780" s="422" t="s">
        <v>57</v>
      </c>
      <c r="D780" t="s">
        <v>14</v>
      </c>
      <c r="E780" s="207"/>
      <c r="F780" s="2">
        <v>60</v>
      </c>
      <c r="G780" s="29">
        <f t="shared" si="15"/>
        <v>4.9999999999999716</v>
      </c>
      <c r="L780" s="28"/>
      <c r="M780" s="28"/>
    </row>
    <row r="781" spans="1:13">
      <c r="A781" s="3">
        <v>45580</v>
      </c>
      <c r="B781" s="422">
        <v>29801</v>
      </c>
      <c r="C781" s="422" t="s">
        <v>57</v>
      </c>
      <c r="D781" t="s">
        <v>15</v>
      </c>
      <c r="E781" s="207"/>
      <c r="F781" s="2">
        <v>5</v>
      </c>
      <c r="G781" s="29">
        <f t="shared" si="15"/>
        <v>-2.8421709430404007E-14</v>
      </c>
      <c r="L781" s="28"/>
      <c r="M781" s="28"/>
    </row>
    <row r="782" spans="1:13">
      <c r="A782" s="81">
        <v>45565</v>
      </c>
      <c r="B782" s="421" t="s">
        <v>10</v>
      </c>
      <c r="C782" s="421" t="s">
        <v>41</v>
      </c>
      <c r="D782" t="s">
        <v>12</v>
      </c>
      <c r="E782" s="207">
        <v>419.3</v>
      </c>
      <c r="G782" s="29">
        <f t="shared" si="15"/>
        <v>419.29999999999995</v>
      </c>
      <c r="M782" s="28"/>
    </row>
    <row r="783" spans="1:13">
      <c r="A783" s="70"/>
      <c r="B783" s="422"/>
      <c r="C783" s="422"/>
      <c r="D783" t="s">
        <v>13</v>
      </c>
      <c r="E783" s="207">
        <v>14.5</v>
      </c>
      <c r="G783" s="29">
        <f t="shared" si="15"/>
        <v>433.79999999999995</v>
      </c>
      <c r="L783" s="28"/>
    </row>
    <row r="784" spans="1:13">
      <c r="A784" s="70"/>
      <c r="B784" s="422"/>
      <c r="C784" s="422"/>
      <c r="D784" t="s">
        <v>14</v>
      </c>
      <c r="E784" s="207">
        <v>60</v>
      </c>
      <c r="G784" s="29">
        <f t="shared" si="15"/>
        <v>493.79999999999995</v>
      </c>
      <c r="L784" s="28"/>
    </row>
    <row r="785" spans="1:12">
      <c r="A785" s="70"/>
      <c r="B785" s="422"/>
      <c r="C785" s="422"/>
      <c r="D785" t="s">
        <v>15</v>
      </c>
      <c r="E785" s="207">
        <v>5</v>
      </c>
      <c r="G785" s="29">
        <f t="shared" si="15"/>
        <v>498.79999999999995</v>
      </c>
    </row>
    <row r="786" spans="1:12">
      <c r="A786" s="70">
        <v>45608</v>
      </c>
      <c r="B786" s="422">
        <v>29991</v>
      </c>
      <c r="C786" s="422" t="s">
        <v>41</v>
      </c>
      <c r="D786" t="s">
        <v>12</v>
      </c>
      <c r="E786" s="207"/>
      <c r="F786" s="207">
        <v>419.3</v>
      </c>
      <c r="G786" s="29">
        <f t="shared" si="15"/>
        <v>79.499999999999943</v>
      </c>
    </row>
    <row r="787" spans="1:12">
      <c r="A787" s="70">
        <v>45608</v>
      </c>
      <c r="B787" s="422">
        <v>29991</v>
      </c>
      <c r="C787" s="422" t="s">
        <v>41</v>
      </c>
      <c r="D787" t="s">
        <v>13</v>
      </c>
      <c r="E787" s="207"/>
      <c r="F787" s="207">
        <v>14.5</v>
      </c>
      <c r="G787" s="29">
        <f t="shared" si="15"/>
        <v>64.999999999999943</v>
      </c>
    </row>
    <row r="788" spans="1:12">
      <c r="A788" s="70">
        <v>45608</v>
      </c>
      <c r="B788" s="422">
        <v>29991</v>
      </c>
      <c r="C788" s="422" t="s">
        <v>41</v>
      </c>
      <c r="D788" t="s">
        <v>14</v>
      </c>
      <c r="E788" s="207"/>
      <c r="F788" s="207">
        <v>60</v>
      </c>
      <c r="G788" s="29">
        <f t="shared" si="15"/>
        <v>4.9999999999999432</v>
      </c>
    </row>
    <row r="789" spans="1:12">
      <c r="A789" s="70">
        <v>45608</v>
      </c>
      <c r="B789" s="422">
        <v>29991</v>
      </c>
      <c r="C789" s="422" t="s">
        <v>41</v>
      </c>
      <c r="D789" t="s">
        <v>15</v>
      </c>
      <c r="E789" s="207"/>
      <c r="F789" s="207">
        <v>5</v>
      </c>
      <c r="G789" s="29">
        <f t="shared" si="15"/>
        <v>-5.6843418860808015E-14</v>
      </c>
    </row>
    <row r="790" spans="1:12">
      <c r="A790" s="81">
        <v>45596</v>
      </c>
      <c r="B790" s="421" t="s">
        <v>10</v>
      </c>
      <c r="C790" s="421" t="s">
        <v>25</v>
      </c>
      <c r="D790" t="s">
        <v>12</v>
      </c>
      <c r="E790" s="207">
        <v>457.3</v>
      </c>
      <c r="G790" s="29">
        <f t="shared" si="15"/>
        <v>457.29999999999995</v>
      </c>
    </row>
    <row r="791" spans="1:12">
      <c r="A791" s="70"/>
      <c r="B791" s="422"/>
      <c r="C791" s="422"/>
      <c r="D791" t="s">
        <v>13</v>
      </c>
      <c r="E791" s="207">
        <v>17.8</v>
      </c>
      <c r="G791" s="29">
        <f t="shared" si="15"/>
        <v>475.09999999999997</v>
      </c>
      <c r="J791" s="421"/>
      <c r="L791" s="207"/>
    </row>
    <row r="792" spans="1:12">
      <c r="A792" s="70"/>
      <c r="B792" s="422"/>
      <c r="C792" s="422"/>
      <c r="D792" t="s">
        <v>14</v>
      </c>
      <c r="E792" s="207">
        <v>60</v>
      </c>
      <c r="G792" s="29">
        <f t="shared" si="15"/>
        <v>535.09999999999991</v>
      </c>
      <c r="J792" s="422"/>
      <c r="L792" s="207"/>
    </row>
    <row r="793" spans="1:12">
      <c r="A793" s="70"/>
      <c r="B793" s="422"/>
      <c r="C793" s="422"/>
      <c r="D793" t="s">
        <v>15</v>
      </c>
      <c r="E793" s="207">
        <v>5</v>
      </c>
      <c r="G793" s="29">
        <f t="shared" si="15"/>
        <v>540.09999999999991</v>
      </c>
      <c r="J793" s="422"/>
      <c r="L793" s="207"/>
    </row>
    <row r="794" spans="1:12">
      <c r="A794" s="70">
        <v>45630</v>
      </c>
      <c r="B794" s="422">
        <v>30086</v>
      </c>
      <c r="C794" s="422" t="s">
        <v>25</v>
      </c>
      <c r="D794" t="s">
        <v>12</v>
      </c>
      <c r="E794" s="207"/>
      <c r="F794" s="207">
        <v>457.3</v>
      </c>
      <c r="G794" s="29">
        <f t="shared" si="15"/>
        <v>82.799999999999898</v>
      </c>
      <c r="J794" s="422"/>
      <c r="L794" s="207"/>
    </row>
    <row r="795" spans="1:12">
      <c r="A795" s="70">
        <v>45630</v>
      </c>
      <c r="B795" s="422">
        <v>30086</v>
      </c>
      <c r="C795" s="422" t="s">
        <v>25</v>
      </c>
      <c r="D795" t="s">
        <v>13</v>
      </c>
      <c r="E795" s="207"/>
      <c r="F795" s="207">
        <v>17.8</v>
      </c>
      <c r="G795" s="29">
        <f t="shared" si="15"/>
        <v>64.999999999999901</v>
      </c>
      <c r="J795" s="422"/>
      <c r="L795" s="207"/>
    </row>
    <row r="796" spans="1:12">
      <c r="A796" s="70">
        <v>45630</v>
      </c>
      <c r="B796" s="422">
        <v>30086</v>
      </c>
      <c r="C796" s="422" t="s">
        <v>25</v>
      </c>
      <c r="D796" t="s">
        <v>14</v>
      </c>
      <c r="E796" s="207"/>
      <c r="F796" s="207">
        <v>60</v>
      </c>
      <c r="G796" s="29">
        <f t="shared" si="15"/>
        <v>4.9999999999999005</v>
      </c>
      <c r="J796" s="422"/>
      <c r="L796" s="207"/>
    </row>
    <row r="797" spans="1:12">
      <c r="A797" s="70">
        <v>45630</v>
      </c>
      <c r="B797" s="422">
        <v>30086</v>
      </c>
      <c r="C797" s="422" t="s">
        <v>25</v>
      </c>
      <c r="D797" t="s">
        <v>15</v>
      </c>
      <c r="E797" s="207"/>
      <c r="F797" s="207">
        <v>5</v>
      </c>
      <c r="G797" s="29">
        <f t="shared" si="15"/>
        <v>-9.9475983006414026E-14</v>
      </c>
      <c r="J797" s="422"/>
      <c r="L797" s="207"/>
    </row>
    <row r="798" spans="1:12">
      <c r="A798" s="81">
        <v>45626</v>
      </c>
      <c r="B798" s="421" t="s">
        <v>10</v>
      </c>
      <c r="C798" s="421" t="s">
        <v>58</v>
      </c>
      <c r="D798" t="s">
        <v>12</v>
      </c>
      <c r="E798" s="207">
        <v>517.9</v>
      </c>
      <c r="G798" s="29">
        <f t="shared" si="15"/>
        <v>517.89999999999986</v>
      </c>
      <c r="J798" s="422"/>
      <c r="L798" s="207"/>
    </row>
    <row r="799" spans="1:12">
      <c r="A799" s="70"/>
      <c r="B799" s="422"/>
      <c r="C799" s="422"/>
      <c r="D799" t="s">
        <v>13</v>
      </c>
      <c r="E799" s="207">
        <v>17.5</v>
      </c>
      <c r="G799" s="29">
        <f t="shared" si="15"/>
        <v>535.39999999999986</v>
      </c>
      <c r="J799" s="421"/>
      <c r="L799" s="207"/>
    </row>
    <row r="800" spans="1:12">
      <c r="A800" s="70"/>
      <c r="B800" s="422"/>
      <c r="C800" s="422"/>
      <c r="D800" t="s">
        <v>14</v>
      </c>
      <c r="E800" s="207">
        <v>60</v>
      </c>
      <c r="G800" s="29">
        <f t="shared" si="15"/>
        <v>595.39999999999986</v>
      </c>
      <c r="L800" s="207"/>
    </row>
    <row r="801" spans="1:15">
      <c r="A801" s="70"/>
      <c r="B801" s="422"/>
      <c r="C801" s="422"/>
      <c r="D801" t="s">
        <v>15</v>
      </c>
      <c r="E801" s="207">
        <v>5</v>
      </c>
      <c r="G801" s="29">
        <f t="shared" si="15"/>
        <v>600.39999999999986</v>
      </c>
      <c r="L801" s="28"/>
    </row>
    <row r="802" spans="1:15">
      <c r="A802" s="3">
        <v>45653</v>
      </c>
      <c r="B802" s="422">
        <v>30212</v>
      </c>
      <c r="C802" s="422" t="s">
        <v>58</v>
      </c>
      <c r="D802" t="s">
        <v>12</v>
      </c>
      <c r="F802" s="207">
        <v>517.9</v>
      </c>
      <c r="G802" s="29">
        <f t="shared" si="15"/>
        <v>82.499999999999886</v>
      </c>
    </row>
    <row r="803" spans="1:15">
      <c r="A803" s="3">
        <v>45653</v>
      </c>
      <c r="B803" s="422">
        <v>30212</v>
      </c>
      <c r="C803" s="422" t="s">
        <v>58</v>
      </c>
      <c r="D803" t="s">
        <v>13</v>
      </c>
      <c r="F803" s="207">
        <v>17.5</v>
      </c>
      <c r="G803" s="29">
        <f t="shared" si="15"/>
        <v>64.999999999999886</v>
      </c>
    </row>
    <row r="804" spans="1:15">
      <c r="A804" s="3">
        <v>45653</v>
      </c>
      <c r="B804" s="422">
        <v>30212</v>
      </c>
      <c r="C804" s="422" t="s">
        <v>58</v>
      </c>
      <c r="D804" t="s">
        <v>14</v>
      </c>
      <c r="F804" s="207">
        <v>60</v>
      </c>
      <c r="G804" s="29">
        <f t="shared" si="15"/>
        <v>4.9999999999998863</v>
      </c>
    </row>
    <row r="805" spans="1:15">
      <c r="A805" s="3">
        <v>45653</v>
      </c>
      <c r="B805" s="422">
        <v>30212</v>
      </c>
      <c r="C805" s="422" t="s">
        <v>58</v>
      </c>
      <c r="D805" t="s">
        <v>15</v>
      </c>
      <c r="F805" s="207">
        <v>5</v>
      </c>
      <c r="G805" s="29">
        <f t="shared" si="15"/>
        <v>-1.1368683772161603E-13</v>
      </c>
    </row>
    <row r="806" spans="1:15">
      <c r="A806" s="31" t="s">
        <v>306</v>
      </c>
      <c r="B806" s="421" t="s">
        <v>10</v>
      </c>
      <c r="C806" s="421" t="s">
        <v>27</v>
      </c>
      <c r="D806" t="s">
        <v>12</v>
      </c>
      <c r="E806" s="207">
        <v>696.5</v>
      </c>
      <c r="F806" s="207"/>
      <c r="G806" s="29">
        <f t="shared" si="15"/>
        <v>696.49999999999989</v>
      </c>
    </row>
    <row r="807" spans="1:15">
      <c r="B807" s="422"/>
      <c r="C807" s="422"/>
      <c r="D807" t="s">
        <v>13</v>
      </c>
      <c r="E807" s="207">
        <v>13.2</v>
      </c>
      <c r="F807" s="207"/>
      <c r="G807" s="29">
        <f t="shared" si="15"/>
        <v>709.69999999999993</v>
      </c>
      <c r="J807" s="451" t="s">
        <v>531</v>
      </c>
      <c r="K807" s="451"/>
      <c r="L807" s="451"/>
      <c r="M807" s="250"/>
      <c r="N807" s="250"/>
      <c r="O807" s="250"/>
    </row>
    <row r="808" spans="1:15">
      <c r="B808" s="422"/>
      <c r="C808" s="422"/>
      <c r="D808" t="s">
        <v>14</v>
      </c>
      <c r="E808" s="207">
        <v>60</v>
      </c>
      <c r="F808" s="207"/>
      <c r="G808" s="29">
        <f t="shared" si="15"/>
        <v>769.69999999999993</v>
      </c>
      <c r="I808" s="9">
        <v>2025</v>
      </c>
      <c r="J808" s="421" t="s">
        <v>11</v>
      </c>
      <c r="K808" t="s">
        <v>12</v>
      </c>
      <c r="L808" s="207">
        <v>613</v>
      </c>
    </row>
    <row r="809" spans="1:15">
      <c r="B809" s="422"/>
      <c r="C809" s="422"/>
      <c r="D809" t="s">
        <v>15</v>
      </c>
      <c r="E809" s="207">
        <v>5</v>
      </c>
      <c r="F809" s="207"/>
      <c r="G809" s="29">
        <f t="shared" si="15"/>
        <v>774.69999999999993</v>
      </c>
      <c r="J809" s="422"/>
      <c r="K809" t="s">
        <v>13</v>
      </c>
      <c r="L809" s="207">
        <v>10.8</v>
      </c>
    </row>
    <row r="810" spans="1:15">
      <c r="A810" s="3">
        <v>45693</v>
      </c>
      <c r="B810" s="422">
        <v>30426</v>
      </c>
      <c r="C810" s="422" t="s">
        <v>27</v>
      </c>
      <c r="D810" t="s">
        <v>12</v>
      </c>
      <c r="E810" s="207"/>
      <c r="F810" s="207">
        <v>696.5</v>
      </c>
      <c r="G810" s="29">
        <f t="shared" si="15"/>
        <v>78.199999999999932</v>
      </c>
      <c r="J810" s="422"/>
      <c r="K810" t="s">
        <v>14</v>
      </c>
      <c r="L810" s="207">
        <v>60</v>
      </c>
    </row>
    <row r="811" spans="1:15">
      <c r="A811" s="3">
        <v>45693</v>
      </c>
      <c r="B811" s="422">
        <v>30426</v>
      </c>
      <c r="C811" s="422" t="s">
        <v>27</v>
      </c>
      <c r="D811" t="s">
        <v>13</v>
      </c>
      <c r="E811" s="207"/>
      <c r="F811" s="207">
        <v>13.2</v>
      </c>
      <c r="G811" s="29">
        <f t="shared" si="15"/>
        <v>64.999999999999929</v>
      </c>
      <c r="J811" s="422"/>
      <c r="K811" t="s">
        <v>15</v>
      </c>
      <c r="L811" s="207">
        <v>5</v>
      </c>
    </row>
    <row r="812" spans="1:15">
      <c r="A812" s="3">
        <v>45693</v>
      </c>
      <c r="B812" s="422">
        <v>30426</v>
      </c>
      <c r="C812" s="422" t="s">
        <v>27</v>
      </c>
      <c r="D812" t="s">
        <v>14</v>
      </c>
      <c r="E812" s="207"/>
      <c r="F812" s="207">
        <v>60</v>
      </c>
      <c r="G812" s="29">
        <f t="shared" si="15"/>
        <v>4.9999999999999289</v>
      </c>
      <c r="L812" s="93">
        <f>SUM(L808:L811)</f>
        <v>688.8</v>
      </c>
    </row>
    <row r="813" spans="1:15">
      <c r="A813" s="3">
        <v>45693</v>
      </c>
      <c r="B813" s="422">
        <v>30426</v>
      </c>
      <c r="C813" s="422" t="s">
        <v>27</v>
      </c>
      <c r="D813" t="s">
        <v>15</v>
      </c>
      <c r="E813" s="207"/>
      <c r="F813" s="207">
        <v>5</v>
      </c>
      <c r="G813" s="29">
        <f t="shared" si="15"/>
        <v>-7.1054273576010019E-14</v>
      </c>
    </row>
    <row r="814" spans="1:15">
      <c r="A814" s="81">
        <v>45688</v>
      </c>
      <c r="B814" s="421" t="s">
        <v>10</v>
      </c>
      <c r="C814" s="421" t="s">
        <v>11</v>
      </c>
      <c r="D814" t="s">
        <v>12</v>
      </c>
      <c r="E814" s="207">
        <v>613</v>
      </c>
      <c r="G814" s="29">
        <f t="shared" si="15"/>
        <v>612.99999999999989</v>
      </c>
    </row>
    <row r="815" spans="1:15">
      <c r="A815" s="70"/>
      <c r="B815" s="422"/>
      <c r="C815" s="422"/>
      <c r="D815" t="s">
        <v>13</v>
      </c>
      <c r="E815" s="207">
        <v>10.8</v>
      </c>
      <c r="G815" s="29">
        <f t="shared" si="15"/>
        <v>623.79999999999984</v>
      </c>
      <c r="I815">
        <v>394.3</v>
      </c>
    </row>
    <row r="816" spans="1:15">
      <c r="A816" s="70"/>
      <c r="B816" s="422"/>
      <c r="C816" s="422"/>
      <c r="D816" t="s">
        <v>14</v>
      </c>
      <c r="E816" s="207">
        <v>60</v>
      </c>
      <c r="G816" s="29">
        <f t="shared" si="15"/>
        <v>683.79999999999984</v>
      </c>
    </row>
    <row r="817" spans="1:7">
      <c r="A817" s="70"/>
      <c r="B817" s="422"/>
      <c r="C817" s="422"/>
      <c r="D817" t="s">
        <v>15</v>
      </c>
      <c r="E817" s="207">
        <v>5</v>
      </c>
      <c r="G817" s="29">
        <f t="shared" si="15"/>
        <v>688.79999999999984</v>
      </c>
    </row>
    <row r="818" spans="1:7">
      <c r="A818" s="3">
        <v>45726</v>
      </c>
      <c r="B818" s="422">
        <v>30616</v>
      </c>
      <c r="C818" s="422" t="s">
        <v>11</v>
      </c>
      <c r="D818" t="s">
        <v>12</v>
      </c>
      <c r="F818" s="207">
        <v>613</v>
      </c>
      <c r="G818" s="29">
        <f t="shared" si="15"/>
        <v>75.799999999999841</v>
      </c>
    </row>
    <row r="819" spans="1:7">
      <c r="A819" s="3">
        <v>45726</v>
      </c>
      <c r="B819" s="422">
        <v>30616</v>
      </c>
      <c r="C819" s="422" t="s">
        <v>11</v>
      </c>
      <c r="D819" t="s">
        <v>13</v>
      </c>
      <c r="F819" s="207">
        <v>10.8</v>
      </c>
      <c r="G819" s="29">
        <f t="shared" si="15"/>
        <v>64.999999999999844</v>
      </c>
    </row>
    <row r="820" spans="1:7">
      <c r="A820" s="3">
        <v>45726</v>
      </c>
      <c r="B820" s="422">
        <v>30616</v>
      </c>
      <c r="C820" s="422" t="s">
        <v>11</v>
      </c>
      <c r="D820" t="s">
        <v>14</v>
      </c>
      <c r="F820" s="207">
        <v>60</v>
      </c>
      <c r="G820" s="29">
        <f t="shared" si="15"/>
        <v>4.9999999999998437</v>
      </c>
    </row>
    <row r="821" spans="1:7">
      <c r="A821" s="3">
        <v>45726</v>
      </c>
      <c r="B821" s="422">
        <v>30616</v>
      </c>
      <c r="C821" s="422" t="s">
        <v>11</v>
      </c>
      <c r="D821" t="s">
        <v>15</v>
      </c>
      <c r="F821" s="207">
        <v>5</v>
      </c>
      <c r="G821" s="29">
        <f t="shared" si="15"/>
        <v>-1.5631940186722204E-13</v>
      </c>
    </row>
    <row r="822" spans="1:7">
      <c r="A822" s="31">
        <v>45716</v>
      </c>
      <c r="B822" s="421" t="s">
        <v>10</v>
      </c>
      <c r="C822" s="421" t="s">
        <v>17</v>
      </c>
      <c r="D822" t="s">
        <v>12</v>
      </c>
      <c r="E822" s="207">
        <v>431.9</v>
      </c>
      <c r="G822" s="29">
        <f t="shared" si="15"/>
        <v>431.89999999999981</v>
      </c>
    </row>
    <row r="823" spans="1:7">
      <c r="B823" s="422"/>
      <c r="C823" s="422"/>
      <c r="D823" t="s">
        <v>13</v>
      </c>
      <c r="E823" s="207">
        <v>7.5</v>
      </c>
      <c r="G823" s="29">
        <f t="shared" si="15"/>
        <v>439.39999999999981</v>
      </c>
    </row>
    <row r="824" spans="1:7">
      <c r="B824" s="422"/>
      <c r="C824" s="422"/>
      <c r="D824" t="s">
        <v>14</v>
      </c>
      <c r="E824" s="207">
        <v>56</v>
      </c>
      <c r="G824" s="29">
        <f t="shared" ref="G824:G895" si="16">+G823+E824-F824</f>
        <v>495.39999999999981</v>
      </c>
    </row>
    <row r="825" spans="1:7">
      <c r="B825" s="422"/>
      <c r="C825" s="422"/>
      <c r="D825" t="s">
        <v>15</v>
      </c>
      <c r="E825" s="207">
        <v>5</v>
      </c>
      <c r="G825" s="29">
        <f t="shared" si="16"/>
        <v>500.39999999999981</v>
      </c>
    </row>
    <row r="826" spans="1:7">
      <c r="A826" s="3">
        <v>45740</v>
      </c>
      <c r="B826" s="422">
        <v>30709</v>
      </c>
      <c r="C826" s="422" t="s">
        <v>17</v>
      </c>
      <c r="D826" t="s">
        <v>12</v>
      </c>
      <c r="F826" s="207">
        <v>431.9</v>
      </c>
      <c r="G826" s="29">
        <f t="shared" si="16"/>
        <v>68.499999999999829</v>
      </c>
    </row>
    <row r="827" spans="1:7">
      <c r="A827" s="3">
        <v>45740</v>
      </c>
      <c r="B827" s="422">
        <v>30709</v>
      </c>
      <c r="C827" s="422" t="s">
        <v>17</v>
      </c>
      <c r="D827" t="s">
        <v>13</v>
      </c>
      <c r="F827" s="207">
        <v>7.5</v>
      </c>
      <c r="G827" s="29">
        <f t="shared" si="16"/>
        <v>60.999999999999829</v>
      </c>
    </row>
    <row r="828" spans="1:7">
      <c r="A828" s="3">
        <v>45740</v>
      </c>
      <c r="B828" s="422">
        <v>30709</v>
      </c>
      <c r="C828" s="422" t="s">
        <v>17</v>
      </c>
      <c r="D828" t="s">
        <v>14</v>
      </c>
      <c r="F828" s="207">
        <v>56</v>
      </c>
      <c r="G828" s="29">
        <f t="shared" si="16"/>
        <v>4.9999999999998295</v>
      </c>
    </row>
    <row r="829" spans="1:7">
      <c r="A829" s="3">
        <v>45740</v>
      </c>
      <c r="B829" s="422">
        <v>30709</v>
      </c>
      <c r="C829" s="422" t="s">
        <v>17</v>
      </c>
      <c r="D829" t="s">
        <v>15</v>
      </c>
      <c r="F829" s="207">
        <v>5</v>
      </c>
      <c r="G829" s="228">
        <f t="shared" si="16"/>
        <v>-1.7053025658242404E-13</v>
      </c>
    </row>
    <row r="830" spans="1:7">
      <c r="A830" s="31">
        <v>45747</v>
      </c>
      <c r="B830" s="421" t="s">
        <v>10</v>
      </c>
      <c r="C830" s="421" t="s">
        <v>18</v>
      </c>
      <c r="D830" t="s">
        <v>12</v>
      </c>
      <c r="E830" s="207">
        <v>676.3</v>
      </c>
      <c r="G830" s="228">
        <f t="shared" si="16"/>
        <v>676.29999999999973</v>
      </c>
    </row>
    <row r="831" spans="1:7">
      <c r="B831" s="422"/>
      <c r="C831" s="422"/>
      <c r="D831" t="s">
        <v>13</v>
      </c>
      <c r="E831" s="207">
        <v>7.6</v>
      </c>
      <c r="G831" s="228">
        <f t="shared" si="16"/>
        <v>683.89999999999975</v>
      </c>
    </row>
    <row r="832" spans="1:7">
      <c r="B832" s="422"/>
      <c r="C832" s="422"/>
      <c r="D832" t="s">
        <v>14</v>
      </c>
      <c r="E832" s="207">
        <v>60</v>
      </c>
      <c r="G832" s="228">
        <f t="shared" si="16"/>
        <v>743.89999999999975</v>
      </c>
    </row>
    <row r="833" spans="1:11">
      <c r="B833" s="422"/>
      <c r="C833" s="422"/>
      <c r="D833" t="s">
        <v>15</v>
      </c>
      <c r="E833" s="207">
        <v>5</v>
      </c>
      <c r="G833" s="228">
        <f t="shared" si="16"/>
        <v>748.89999999999975</v>
      </c>
    </row>
    <row r="834" spans="1:11">
      <c r="A834" s="3">
        <v>45779</v>
      </c>
      <c r="B834" s="422">
        <v>30928</v>
      </c>
      <c r="C834" s="422" t="s">
        <v>18</v>
      </c>
      <c r="D834" t="s">
        <v>12</v>
      </c>
      <c r="F834" s="207">
        <v>676.3</v>
      </c>
      <c r="G834" s="228">
        <f t="shared" si="16"/>
        <v>72.599999999999795</v>
      </c>
    </row>
    <row r="835" spans="1:11">
      <c r="A835" s="3">
        <v>45779</v>
      </c>
      <c r="B835" s="422">
        <v>30928</v>
      </c>
      <c r="C835" s="422" t="s">
        <v>18</v>
      </c>
      <c r="D835" t="s">
        <v>13</v>
      </c>
      <c r="F835" s="207">
        <v>7.6</v>
      </c>
      <c r="G835" s="228">
        <f t="shared" si="16"/>
        <v>64.999999999999801</v>
      </c>
    </row>
    <row r="836" spans="1:11">
      <c r="A836" s="3">
        <v>45779</v>
      </c>
      <c r="B836" s="422">
        <v>30928</v>
      </c>
      <c r="C836" s="422" t="s">
        <v>18</v>
      </c>
      <c r="D836" t="s">
        <v>14</v>
      </c>
      <c r="F836" s="207">
        <v>60</v>
      </c>
      <c r="G836" s="228">
        <f t="shared" si="16"/>
        <v>4.999999999999801</v>
      </c>
    </row>
    <row r="837" spans="1:11">
      <c r="A837" s="3">
        <v>45779</v>
      </c>
      <c r="B837" s="422">
        <v>30928</v>
      </c>
      <c r="C837" s="422" t="s">
        <v>18</v>
      </c>
      <c r="D837" t="s">
        <v>15</v>
      </c>
      <c r="F837" s="207">
        <v>5</v>
      </c>
      <c r="G837" s="228">
        <f t="shared" si="16"/>
        <v>-1.9895196601282805E-13</v>
      </c>
    </row>
    <row r="838" spans="1:11">
      <c r="A838" s="81">
        <v>45777</v>
      </c>
      <c r="B838" s="421" t="s">
        <v>10</v>
      </c>
      <c r="C838" s="421" t="s">
        <v>19</v>
      </c>
      <c r="D838" t="s">
        <v>12</v>
      </c>
      <c r="E838" s="207">
        <v>548.4</v>
      </c>
      <c r="F838" s="207"/>
      <c r="G838" s="228">
        <f t="shared" si="16"/>
        <v>548.39999999999975</v>
      </c>
      <c r="I838" s="421"/>
      <c r="K838" s="207"/>
    </row>
    <row r="839" spans="1:11">
      <c r="A839" s="70"/>
      <c r="B839" s="422"/>
      <c r="C839" s="422"/>
      <c r="D839" t="s">
        <v>13</v>
      </c>
      <c r="E839" s="207">
        <v>9.5</v>
      </c>
      <c r="F839" s="207"/>
      <c r="G839" s="228">
        <f t="shared" si="16"/>
        <v>557.89999999999975</v>
      </c>
      <c r="I839" s="422"/>
      <c r="K839" s="207"/>
    </row>
    <row r="840" spans="1:11">
      <c r="A840" s="70"/>
      <c r="B840" s="422"/>
      <c r="C840" s="422"/>
      <c r="D840" t="s">
        <v>14</v>
      </c>
      <c r="E840" s="207">
        <v>60</v>
      </c>
      <c r="F840" s="207"/>
      <c r="G840" s="228">
        <f t="shared" si="16"/>
        <v>617.89999999999975</v>
      </c>
      <c r="I840" s="422"/>
      <c r="K840" s="207"/>
    </row>
    <row r="841" spans="1:11">
      <c r="A841" s="70"/>
      <c r="B841" s="422"/>
      <c r="C841" s="422"/>
      <c r="D841" t="s">
        <v>15</v>
      </c>
      <c r="E841" s="207">
        <v>5</v>
      </c>
      <c r="F841" s="207"/>
      <c r="G841" s="228">
        <f t="shared" si="16"/>
        <v>622.89999999999975</v>
      </c>
      <c r="I841" s="422"/>
      <c r="K841" s="207"/>
    </row>
    <row r="842" spans="1:11">
      <c r="A842" s="70">
        <v>45811</v>
      </c>
      <c r="B842" s="422">
        <v>31082</v>
      </c>
      <c r="C842" s="422" t="s">
        <v>19</v>
      </c>
      <c r="D842" t="s">
        <v>12</v>
      </c>
      <c r="E842" s="207"/>
      <c r="F842" s="207">
        <v>548.4</v>
      </c>
      <c r="G842" s="228">
        <f t="shared" si="16"/>
        <v>74.499999999999773</v>
      </c>
      <c r="K842" s="28"/>
    </row>
    <row r="843" spans="1:11">
      <c r="A843" s="70">
        <v>45811</v>
      </c>
      <c r="B843" s="422">
        <v>31082</v>
      </c>
      <c r="C843" s="422" t="s">
        <v>19</v>
      </c>
      <c r="D843" t="s">
        <v>13</v>
      </c>
      <c r="E843" s="207"/>
      <c r="F843" s="207">
        <v>9.5</v>
      </c>
      <c r="G843" s="228">
        <f t="shared" si="16"/>
        <v>64.999999999999773</v>
      </c>
    </row>
    <row r="844" spans="1:11">
      <c r="A844" s="70">
        <v>45811</v>
      </c>
      <c r="B844" s="422">
        <v>31082</v>
      </c>
      <c r="C844" s="422" t="s">
        <v>19</v>
      </c>
      <c r="D844" t="s">
        <v>14</v>
      </c>
      <c r="F844" s="207">
        <v>60</v>
      </c>
      <c r="G844" s="228">
        <f t="shared" si="16"/>
        <v>4.9999999999997726</v>
      </c>
    </row>
    <row r="845" spans="1:11">
      <c r="A845" s="70">
        <v>45811</v>
      </c>
      <c r="B845" s="422">
        <v>31082</v>
      </c>
      <c r="C845" s="422" t="s">
        <v>19</v>
      </c>
      <c r="D845" t="s">
        <v>15</v>
      </c>
      <c r="F845" s="207">
        <v>5</v>
      </c>
      <c r="G845" s="228">
        <f t="shared" si="16"/>
        <v>-2.2737367544323206E-13</v>
      </c>
    </row>
    <row r="846" spans="1:11">
      <c r="A846" s="31">
        <v>45808</v>
      </c>
      <c r="B846" s="421" t="s">
        <v>10</v>
      </c>
      <c r="C846" s="421" t="s">
        <v>20</v>
      </c>
      <c r="D846" t="s">
        <v>12</v>
      </c>
      <c r="E846" s="207">
        <v>467.3</v>
      </c>
      <c r="G846" s="228">
        <f t="shared" si="16"/>
        <v>467.29999999999978</v>
      </c>
    </row>
    <row r="847" spans="1:11">
      <c r="B847" s="422"/>
      <c r="C847" s="422"/>
      <c r="D847" t="s">
        <v>13</v>
      </c>
      <c r="E847" s="207">
        <v>5</v>
      </c>
      <c r="G847" s="228">
        <f t="shared" si="16"/>
        <v>472.29999999999978</v>
      </c>
    </row>
    <row r="848" spans="1:11">
      <c r="B848" s="422"/>
      <c r="C848" s="422"/>
      <c r="D848" t="s">
        <v>14</v>
      </c>
      <c r="E848" s="207">
        <v>60</v>
      </c>
      <c r="G848" s="228">
        <f t="shared" si="16"/>
        <v>532.29999999999973</v>
      </c>
      <c r="I848" s="421"/>
      <c r="K848" s="207"/>
    </row>
    <row r="849" spans="1:12">
      <c r="B849" s="422"/>
      <c r="C849" s="422"/>
      <c r="D849" t="s">
        <v>15</v>
      </c>
      <c r="E849" s="207">
        <v>5</v>
      </c>
      <c r="G849" s="228">
        <f t="shared" si="16"/>
        <v>537.29999999999973</v>
      </c>
      <c r="I849" s="422"/>
      <c r="K849" s="207"/>
    </row>
    <row r="850" spans="1:12">
      <c r="A850" s="3">
        <v>45845</v>
      </c>
      <c r="B850" s="422">
        <v>31281</v>
      </c>
      <c r="C850" s="422" t="s">
        <v>20</v>
      </c>
      <c r="D850" t="s">
        <v>12</v>
      </c>
      <c r="E850" s="207"/>
      <c r="F850" s="2">
        <v>467.3</v>
      </c>
      <c r="G850" s="228">
        <f t="shared" si="16"/>
        <v>69.999999999999716</v>
      </c>
      <c r="I850" s="422"/>
      <c r="K850" s="207"/>
    </row>
    <row r="851" spans="1:12">
      <c r="A851" s="3">
        <v>45845</v>
      </c>
      <c r="B851" s="422">
        <v>31281</v>
      </c>
      <c r="C851" s="422" t="s">
        <v>20</v>
      </c>
      <c r="D851" t="s">
        <v>13</v>
      </c>
      <c r="E851" s="207"/>
      <c r="F851" s="2">
        <v>5</v>
      </c>
      <c r="G851" s="228">
        <f t="shared" si="16"/>
        <v>64.999999999999716</v>
      </c>
      <c r="I851" s="422"/>
      <c r="K851" s="207"/>
    </row>
    <row r="852" spans="1:12">
      <c r="A852" s="3">
        <v>45845</v>
      </c>
      <c r="B852" s="422">
        <v>31281</v>
      </c>
      <c r="C852" s="422" t="s">
        <v>20</v>
      </c>
      <c r="D852" t="s">
        <v>14</v>
      </c>
      <c r="E852" s="207"/>
      <c r="F852" s="2">
        <v>60</v>
      </c>
      <c r="G852" s="228">
        <f t="shared" si="16"/>
        <v>4.9999999999997158</v>
      </c>
      <c r="I852" s="422"/>
      <c r="K852" s="207"/>
    </row>
    <row r="853" spans="1:12">
      <c r="A853" s="3">
        <v>45845</v>
      </c>
      <c r="B853" s="422">
        <v>31281</v>
      </c>
      <c r="C853" s="422" t="s">
        <v>20</v>
      </c>
      <c r="D853" t="s">
        <v>15</v>
      </c>
      <c r="E853" s="207"/>
      <c r="F853" s="2">
        <v>5</v>
      </c>
      <c r="G853" s="228">
        <f t="shared" si="16"/>
        <v>-2.8421709430404007E-13</v>
      </c>
      <c r="I853" s="422"/>
      <c r="K853" s="207"/>
    </row>
    <row r="854" spans="1:12">
      <c r="A854" s="81">
        <v>45838</v>
      </c>
      <c r="B854" s="421" t="s">
        <v>10</v>
      </c>
      <c r="C854" s="421" t="s">
        <v>21</v>
      </c>
      <c r="D854" t="s">
        <v>12</v>
      </c>
      <c r="E854" s="207">
        <v>391.5</v>
      </c>
      <c r="G854" s="228">
        <f t="shared" si="16"/>
        <v>391.49999999999972</v>
      </c>
      <c r="I854" s="422"/>
      <c r="K854" s="207"/>
    </row>
    <row r="855" spans="1:12">
      <c r="A855" s="70"/>
      <c r="B855" s="422"/>
      <c r="C855" s="422"/>
      <c r="D855" t="s">
        <v>13</v>
      </c>
      <c r="E855" s="207">
        <v>10.8</v>
      </c>
      <c r="G855" s="228">
        <f t="shared" si="16"/>
        <v>402.29999999999973</v>
      </c>
      <c r="I855" s="422"/>
      <c r="K855" s="207"/>
    </row>
    <row r="856" spans="1:12">
      <c r="A856" s="70"/>
      <c r="B856" s="422"/>
      <c r="C856" s="422"/>
      <c r="D856" t="s">
        <v>14</v>
      </c>
      <c r="E856" s="207">
        <v>60</v>
      </c>
      <c r="G856" s="228">
        <f t="shared" si="16"/>
        <v>462.29999999999973</v>
      </c>
      <c r="K856" s="28"/>
      <c r="L856" s="28"/>
    </row>
    <row r="857" spans="1:12">
      <c r="A857" s="70"/>
      <c r="B857" s="422"/>
      <c r="C857" s="422"/>
      <c r="D857" t="s">
        <v>15</v>
      </c>
      <c r="E857" s="207">
        <v>5</v>
      </c>
      <c r="G857" s="228">
        <f t="shared" si="16"/>
        <v>467.29999999999973</v>
      </c>
    </row>
    <row r="858" spans="1:12">
      <c r="A858" s="3">
        <v>45853</v>
      </c>
      <c r="B858" s="422">
        <v>31399</v>
      </c>
      <c r="C858" s="422" t="s">
        <v>21</v>
      </c>
      <c r="D858" t="s">
        <v>12</v>
      </c>
      <c r="F858" s="207">
        <v>391.5</v>
      </c>
      <c r="G858" s="228">
        <f t="shared" si="16"/>
        <v>75.799999999999727</v>
      </c>
    </row>
    <row r="859" spans="1:12">
      <c r="A859" s="3">
        <v>45853</v>
      </c>
      <c r="B859" s="422">
        <v>31399</v>
      </c>
      <c r="C859" s="422" t="s">
        <v>21</v>
      </c>
      <c r="D859" t="s">
        <v>13</v>
      </c>
      <c r="F859" s="207">
        <v>10.8</v>
      </c>
      <c r="G859" s="228">
        <f t="shared" si="16"/>
        <v>64.99999999999973</v>
      </c>
    </row>
    <row r="860" spans="1:12">
      <c r="A860" s="3">
        <v>45853</v>
      </c>
      <c r="B860" s="422">
        <v>31399</v>
      </c>
      <c r="C860" s="422" t="s">
        <v>21</v>
      </c>
      <c r="D860" t="s">
        <v>14</v>
      </c>
      <c r="F860" s="207">
        <v>60</v>
      </c>
      <c r="G860" s="228">
        <f t="shared" si="16"/>
        <v>4.99999999999973</v>
      </c>
    </row>
    <row r="861" spans="1:12">
      <c r="A861" s="3">
        <v>45853</v>
      </c>
      <c r="B861" s="422">
        <v>31399</v>
      </c>
      <c r="C861" s="422" t="s">
        <v>21</v>
      </c>
      <c r="D861" t="s">
        <v>15</v>
      </c>
      <c r="F861" s="207">
        <v>5</v>
      </c>
      <c r="G861" s="228">
        <f t="shared" si="16"/>
        <v>-2.7000623958883807E-13</v>
      </c>
    </row>
    <row r="862" spans="1:12">
      <c r="A862" s="31">
        <v>45869</v>
      </c>
      <c r="B862" s="421" t="s">
        <v>10</v>
      </c>
      <c r="C862" s="421" t="s">
        <v>22</v>
      </c>
      <c r="D862" t="s">
        <v>12</v>
      </c>
      <c r="E862" s="5">
        <v>425.1</v>
      </c>
      <c r="G862" s="228">
        <f t="shared" si="16"/>
        <v>425.09999999999974</v>
      </c>
    </row>
    <row r="863" spans="1:12">
      <c r="B863" s="422"/>
      <c r="C863" s="422"/>
      <c r="D863" t="s">
        <v>13</v>
      </c>
      <c r="E863" s="5">
        <v>8.8000000000000007</v>
      </c>
      <c r="G863" s="228">
        <f t="shared" si="16"/>
        <v>433.89999999999975</v>
      </c>
    </row>
    <row r="864" spans="1:12">
      <c r="B864" s="422"/>
      <c r="C864" s="422"/>
      <c r="D864" t="s">
        <v>14</v>
      </c>
      <c r="E864" s="5">
        <v>60</v>
      </c>
      <c r="G864" s="228">
        <f t="shared" si="16"/>
        <v>493.89999999999975</v>
      </c>
      <c r="I864" s="421" t="s">
        <v>22</v>
      </c>
      <c r="J864" t="s">
        <v>12</v>
      </c>
      <c r="K864" s="5">
        <v>425.1</v>
      </c>
    </row>
    <row r="865" spans="1:11">
      <c r="B865" s="422"/>
      <c r="C865" s="422"/>
      <c r="D865" t="s">
        <v>15</v>
      </c>
      <c r="E865" s="5">
        <v>5</v>
      </c>
      <c r="G865" s="228">
        <f t="shared" si="16"/>
        <v>498.89999999999975</v>
      </c>
      <c r="I865" s="422"/>
      <c r="J865" t="s">
        <v>13</v>
      </c>
      <c r="K865" s="5">
        <v>8.8000000000000007</v>
      </c>
    </row>
    <row r="866" spans="1:11">
      <c r="A866" s="3">
        <v>45897</v>
      </c>
      <c r="B866" s="422">
        <v>31590</v>
      </c>
      <c r="C866" s="422" t="s">
        <v>22</v>
      </c>
      <c r="D866" t="s">
        <v>12</v>
      </c>
      <c r="F866" s="2">
        <v>425.1</v>
      </c>
      <c r="G866" s="228">
        <f t="shared" si="16"/>
        <v>73.799999999999727</v>
      </c>
      <c r="I866" s="422"/>
      <c r="J866" t="s">
        <v>14</v>
      </c>
      <c r="K866" s="5">
        <v>60</v>
      </c>
    </row>
    <row r="867" spans="1:11">
      <c r="A867" s="3">
        <v>45897</v>
      </c>
      <c r="B867" s="422">
        <v>31590</v>
      </c>
      <c r="C867" s="422" t="s">
        <v>22</v>
      </c>
      <c r="D867" t="s">
        <v>13</v>
      </c>
      <c r="F867" s="2">
        <v>8.8000000000000007</v>
      </c>
      <c r="G867" s="228">
        <f t="shared" si="16"/>
        <v>64.99999999999973</v>
      </c>
      <c r="I867" s="422"/>
      <c r="J867" t="s">
        <v>15</v>
      </c>
      <c r="K867" s="5">
        <v>5</v>
      </c>
    </row>
    <row r="868" spans="1:11">
      <c r="A868" s="3">
        <v>45897</v>
      </c>
      <c r="B868" s="422">
        <v>31590</v>
      </c>
      <c r="C868" s="422" t="s">
        <v>22</v>
      </c>
      <c r="D868" t="s">
        <v>14</v>
      </c>
      <c r="F868" s="2">
        <v>60</v>
      </c>
      <c r="G868" s="228">
        <f t="shared" si="16"/>
        <v>4.99999999999973</v>
      </c>
      <c r="K868" s="5">
        <f>SUM(K864:K867)</f>
        <v>498.90000000000003</v>
      </c>
    </row>
    <row r="869" spans="1:11">
      <c r="A869" s="3">
        <v>45897</v>
      </c>
      <c r="B869" s="422">
        <v>31590</v>
      </c>
      <c r="C869" s="422" t="s">
        <v>22</v>
      </c>
      <c r="D869" t="s">
        <v>15</v>
      </c>
      <c r="F869" s="2">
        <v>5</v>
      </c>
      <c r="G869" s="228">
        <f t="shared" si="16"/>
        <v>-2.7000623958883807E-13</v>
      </c>
    </row>
    <row r="870" spans="1:11">
      <c r="A870" s="31">
        <v>45900</v>
      </c>
      <c r="B870" s="421" t="s">
        <v>10</v>
      </c>
      <c r="C870" s="421" t="s">
        <v>23</v>
      </c>
      <c r="D870" t="s">
        <v>12</v>
      </c>
      <c r="E870" s="5">
        <v>458.9</v>
      </c>
      <c r="G870" s="228">
        <f t="shared" si="16"/>
        <v>458.89999999999969</v>
      </c>
    </row>
    <row r="871" spans="1:11">
      <c r="B871" s="422"/>
      <c r="C871" s="422"/>
      <c r="D871" t="s">
        <v>13</v>
      </c>
      <c r="E871" s="5">
        <v>15</v>
      </c>
      <c r="G871" s="228">
        <f t="shared" si="16"/>
        <v>473.89999999999969</v>
      </c>
    </row>
    <row r="872" spans="1:11">
      <c r="B872" s="422"/>
      <c r="C872" s="422"/>
      <c r="D872" t="s">
        <v>14</v>
      </c>
      <c r="E872" s="5">
        <v>60</v>
      </c>
      <c r="G872" s="228">
        <f t="shared" si="16"/>
        <v>533.89999999999964</v>
      </c>
    </row>
    <row r="873" spans="1:11">
      <c r="B873" s="422"/>
      <c r="C873" s="422"/>
      <c r="D873" t="s">
        <v>15</v>
      </c>
      <c r="E873" s="5">
        <v>5</v>
      </c>
      <c r="G873" s="228">
        <f t="shared" si="16"/>
        <v>538.89999999999964</v>
      </c>
    </row>
    <row r="874" spans="1:11">
      <c r="A874" s="3">
        <v>45947</v>
      </c>
      <c r="B874" s="422">
        <v>31771</v>
      </c>
      <c r="C874" s="422" t="s">
        <v>23</v>
      </c>
      <c r="D874" t="s">
        <v>12</v>
      </c>
      <c r="E874" s="5"/>
      <c r="F874" s="5">
        <v>458.9</v>
      </c>
      <c r="G874" s="228">
        <f t="shared" si="16"/>
        <v>79.999999999999659</v>
      </c>
    </row>
    <row r="875" spans="1:11">
      <c r="A875" s="3">
        <v>45947</v>
      </c>
      <c r="B875" s="422">
        <v>31771</v>
      </c>
      <c r="C875" s="422" t="s">
        <v>23</v>
      </c>
      <c r="D875" t="s">
        <v>13</v>
      </c>
      <c r="E875" s="5"/>
      <c r="F875" s="5">
        <v>15</v>
      </c>
      <c r="G875" s="228">
        <f t="shared" si="16"/>
        <v>64.999999999999659</v>
      </c>
    </row>
    <row r="876" spans="1:11">
      <c r="A876" s="3">
        <v>45947</v>
      </c>
      <c r="B876" s="422">
        <v>31771</v>
      </c>
      <c r="C876" s="422" t="s">
        <v>23</v>
      </c>
      <c r="D876" t="s">
        <v>14</v>
      </c>
      <c r="E876" s="5"/>
      <c r="F876" s="5">
        <v>60</v>
      </c>
      <c r="G876" s="228">
        <f t="shared" si="16"/>
        <v>4.9999999999996589</v>
      </c>
    </row>
    <row r="877" spans="1:11">
      <c r="A877" s="3">
        <v>45947</v>
      </c>
      <c r="B877" s="422">
        <v>31771</v>
      </c>
      <c r="C877" s="422" t="s">
        <v>23</v>
      </c>
      <c r="D877" t="s">
        <v>15</v>
      </c>
      <c r="E877" s="5"/>
      <c r="F877" s="5">
        <v>5</v>
      </c>
      <c r="G877" s="228">
        <f t="shared" si="16"/>
        <v>-3.4106051316484809E-13</v>
      </c>
    </row>
    <row r="878" spans="1:11">
      <c r="A878" s="81">
        <v>45930</v>
      </c>
      <c r="B878" s="421" t="s">
        <v>10</v>
      </c>
      <c r="C878" s="421" t="s">
        <v>172</v>
      </c>
      <c r="D878" t="s">
        <v>12</v>
      </c>
      <c r="E878" s="207">
        <v>429.1</v>
      </c>
      <c r="G878" s="228">
        <f t="shared" si="16"/>
        <v>429.09999999999968</v>
      </c>
    </row>
    <row r="879" spans="1:11">
      <c r="B879" s="422"/>
      <c r="C879" s="422"/>
      <c r="D879" t="s">
        <v>13</v>
      </c>
      <c r="E879" s="20">
        <v>15</v>
      </c>
      <c r="G879" s="228">
        <f t="shared" si="16"/>
        <v>444.09999999999968</v>
      </c>
      <c r="I879" s="421" t="s">
        <v>23</v>
      </c>
      <c r="J879" t="s">
        <v>12</v>
      </c>
      <c r="K879" s="5">
        <v>458.9</v>
      </c>
    </row>
    <row r="880" spans="1:11">
      <c r="B880" s="422"/>
      <c r="C880" s="422"/>
      <c r="D880" t="s">
        <v>14</v>
      </c>
      <c r="E880" s="20">
        <v>60</v>
      </c>
      <c r="G880" s="228">
        <f t="shared" si="16"/>
        <v>504.09999999999968</v>
      </c>
      <c r="I880" s="422"/>
      <c r="J880" t="s">
        <v>13</v>
      </c>
      <c r="K880" s="5">
        <v>15</v>
      </c>
    </row>
    <row r="881" spans="1:15">
      <c r="B881" s="422"/>
      <c r="C881" s="422"/>
      <c r="D881" t="s">
        <v>15</v>
      </c>
      <c r="E881" s="20">
        <v>5</v>
      </c>
      <c r="G881" s="228">
        <f t="shared" si="16"/>
        <v>509.09999999999968</v>
      </c>
      <c r="I881" s="422"/>
      <c r="J881" t="s">
        <v>14</v>
      </c>
      <c r="K881" s="5">
        <v>60</v>
      </c>
    </row>
    <row r="882" spans="1:15">
      <c r="B882" s="422"/>
      <c r="C882" s="422"/>
      <c r="D882" t="s">
        <v>63</v>
      </c>
      <c r="E882" s="207">
        <v>10</v>
      </c>
      <c r="F882" s="29"/>
      <c r="G882" s="228">
        <f t="shared" si="16"/>
        <v>519.09999999999968</v>
      </c>
      <c r="I882" s="422"/>
      <c r="J882" t="s">
        <v>15</v>
      </c>
      <c r="K882" s="5">
        <v>5</v>
      </c>
    </row>
    <row r="883" spans="1:15">
      <c r="A883" s="3">
        <v>45905</v>
      </c>
      <c r="B883" s="422"/>
      <c r="C883" s="422" t="s">
        <v>172</v>
      </c>
      <c r="D883" t="s">
        <v>63</v>
      </c>
      <c r="E883" s="20"/>
      <c r="F883" s="207">
        <v>10</v>
      </c>
      <c r="G883" s="228">
        <f t="shared" si="16"/>
        <v>509.09999999999968</v>
      </c>
      <c r="K883" s="5">
        <f>SUM(K879:K882)</f>
        <v>538.9</v>
      </c>
    </row>
    <row r="884" spans="1:15">
      <c r="A884" s="3">
        <v>45973</v>
      </c>
      <c r="B884" s="422">
        <v>31914</v>
      </c>
      <c r="C884" s="422" t="s">
        <v>172</v>
      </c>
      <c r="D884" t="s">
        <v>12</v>
      </c>
      <c r="E884" s="20"/>
      <c r="F884" s="207">
        <v>429.1</v>
      </c>
      <c r="G884" s="228">
        <f t="shared" si="16"/>
        <v>79.999999999999659</v>
      </c>
      <c r="K884" s="5"/>
    </row>
    <row r="885" spans="1:15">
      <c r="A885" s="3">
        <v>45973</v>
      </c>
      <c r="B885" s="422">
        <v>31914</v>
      </c>
      <c r="C885" s="422" t="s">
        <v>172</v>
      </c>
      <c r="D885" t="s">
        <v>13</v>
      </c>
      <c r="E885" s="20"/>
      <c r="F885" s="20">
        <v>15</v>
      </c>
      <c r="G885" s="228">
        <f t="shared" si="16"/>
        <v>64.999999999999659</v>
      </c>
      <c r="K885" s="5"/>
    </row>
    <row r="886" spans="1:15">
      <c r="A886" s="3">
        <v>45973</v>
      </c>
      <c r="B886" s="422">
        <v>31914</v>
      </c>
      <c r="C886" s="422" t="s">
        <v>172</v>
      </c>
      <c r="D886" t="s">
        <v>14</v>
      </c>
      <c r="E886" s="20"/>
      <c r="F886" s="20">
        <v>60</v>
      </c>
      <c r="G886" s="228">
        <f t="shared" si="16"/>
        <v>4.9999999999996589</v>
      </c>
      <c r="K886" s="5"/>
    </row>
    <row r="887" spans="1:15">
      <c r="A887" s="3">
        <v>45973</v>
      </c>
      <c r="B887" s="422">
        <v>31914</v>
      </c>
      <c r="C887" s="422" t="s">
        <v>172</v>
      </c>
      <c r="D887" t="s">
        <v>15</v>
      </c>
      <c r="E887" s="20"/>
      <c r="F887" s="20">
        <v>5</v>
      </c>
      <c r="G887" s="228">
        <f t="shared" si="16"/>
        <v>-3.4106051316484809E-13</v>
      </c>
      <c r="K887" s="5"/>
    </row>
    <row r="888" spans="1:15">
      <c r="A888" s="81">
        <v>45961</v>
      </c>
      <c r="B888" s="421" t="s">
        <v>10</v>
      </c>
      <c r="C888" s="421" t="s">
        <v>25</v>
      </c>
      <c r="D888" t="s">
        <v>12</v>
      </c>
      <c r="E888" s="28">
        <v>426.2</v>
      </c>
      <c r="G888" s="228">
        <f t="shared" si="16"/>
        <v>426.19999999999965</v>
      </c>
      <c r="I888" s="421" t="s">
        <v>25</v>
      </c>
      <c r="J888" t="s">
        <v>12</v>
      </c>
      <c r="K888" s="28">
        <v>426.2</v>
      </c>
    </row>
    <row r="889" spans="1:15">
      <c r="A889" s="70"/>
      <c r="B889" s="422"/>
      <c r="C889" s="422"/>
      <c r="D889" t="s">
        <v>13</v>
      </c>
      <c r="E889" s="28">
        <v>12.3</v>
      </c>
      <c r="G889" s="228">
        <f t="shared" si="16"/>
        <v>438.49999999999966</v>
      </c>
      <c r="I889" s="422"/>
      <c r="J889" t="s">
        <v>13</v>
      </c>
      <c r="K889" s="28">
        <v>12.3</v>
      </c>
    </row>
    <row r="890" spans="1:15">
      <c r="A890" s="70"/>
      <c r="B890" s="422"/>
      <c r="C890" s="422"/>
      <c r="D890" t="s">
        <v>14</v>
      </c>
      <c r="E890" s="20">
        <v>60</v>
      </c>
      <c r="G890" s="228">
        <f t="shared" si="16"/>
        <v>498.49999999999966</v>
      </c>
      <c r="I890" s="422"/>
      <c r="J890" t="s">
        <v>14</v>
      </c>
      <c r="K890" s="20">
        <v>60</v>
      </c>
    </row>
    <row r="891" spans="1:15">
      <c r="A891" s="70"/>
      <c r="B891" s="422"/>
      <c r="C891" s="422"/>
      <c r="D891" t="s">
        <v>15</v>
      </c>
      <c r="E891" s="20">
        <v>5</v>
      </c>
      <c r="G891" s="228">
        <f t="shared" si="16"/>
        <v>503.49999999999966</v>
      </c>
      <c r="I891" s="422"/>
      <c r="J891" t="s">
        <v>15</v>
      </c>
      <c r="K891" s="20">
        <v>5</v>
      </c>
      <c r="M891" s="421"/>
      <c r="O891" s="207"/>
    </row>
    <row r="892" spans="1:15">
      <c r="A892" s="3">
        <v>45985</v>
      </c>
      <c r="B892" s="422">
        <v>32021</v>
      </c>
      <c r="C892" s="422" t="s">
        <v>25</v>
      </c>
      <c r="D892" t="s">
        <v>12</v>
      </c>
      <c r="F892" s="28">
        <v>426.2</v>
      </c>
      <c r="G892" s="228">
        <f t="shared" si="16"/>
        <v>77.29999999999967</v>
      </c>
      <c r="I892" s="422"/>
      <c r="K892" s="20">
        <f>SUM(K888:K891)</f>
        <v>503.5</v>
      </c>
      <c r="M892" s="422"/>
      <c r="O892" s="207"/>
    </row>
    <row r="893" spans="1:15">
      <c r="A893" s="3">
        <v>45985</v>
      </c>
      <c r="B893" s="422">
        <v>32021</v>
      </c>
      <c r="C893" s="422" t="s">
        <v>25</v>
      </c>
      <c r="D893" t="s">
        <v>13</v>
      </c>
      <c r="F893" s="28">
        <v>12.3</v>
      </c>
      <c r="G893" s="228">
        <f t="shared" si="16"/>
        <v>64.999999999999673</v>
      </c>
      <c r="I893" s="422"/>
      <c r="K893" s="20"/>
      <c r="M893" s="422"/>
      <c r="O893" s="207"/>
    </row>
    <row r="894" spans="1:15">
      <c r="A894" s="3">
        <v>45985</v>
      </c>
      <c r="B894" s="422">
        <v>32021</v>
      </c>
      <c r="C894" s="422" t="s">
        <v>25</v>
      </c>
      <c r="D894" t="s">
        <v>14</v>
      </c>
      <c r="F894" s="20">
        <v>60</v>
      </c>
      <c r="G894" s="228">
        <f t="shared" si="16"/>
        <v>4.9999999999996732</v>
      </c>
      <c r="I894" s="421"/>
      <c r="K894" s="357"/>
      <c r="M894" s="422"/>
      <c r="O894" s="207"/>
    </row>
    <row r="895" spans="1:15">
      <c r="A895" s="3">
        <v>45985</v>
      </c>
      <c r="B895" s="422">
        <v>32021</v>
      </c>
      <c r="C895" s="422" t="s">
        <v>25</v>
      </c>
      <c r="D895" t="s">
        <v>15</v>
      </c>
      <c r="F895" s="20">
        <v>5</v>
      </c>
      <c r="G895" s="228">
        <f t="shared" si="16"/>
        <v>-3.2684965844964609E-13</v>
      </c>
      <c r="I895" s="422"/>
      <c r="K895" s="357"/>
      <c r="O895" s="28"/>
    </row>
    <row r="896" spans="1:15">
      <c r="A896" s="81">
        <v>45991</v>
      </c>
      <c r="B896" s="421" t="s">
        <v>10</v>
      </c>
      <c r="C896" s="421" t="s">
        <v>26</v>
      </c>
      <c r="D896" t="s">
        <v>12</v>
      </c>
      <c r="E896" s="20">
        <v>457.1</v>
      </c>
      <c r="G896" s="228">
        <f t="shared" ref="G896:G925" si="17">+G895+E896-F896</f>
        <v>457.09999999999968</v>
      </c>
      <c r="I896" s="422"/>
      <c r="K896" s="207"/>
    </row>
    <row r="897" spans="1:15">
      <c r="A897" s="70"/>
      <c r="B897" s="422"/>
      <c r="C897" s="422"/>
      <c r="D897" t="s">
        <v>13</v>
      </c>
      <c r="E897" s="20">
        <v>13.7</v>
      </c>
      <c r="G897" s="228">
        <f t="shared" si="17"/>
        <v>470.79999999999967</v>
      </c>
      <c r="I897" s="422"/>
      <c r="K897" s="207"/>
    </row>
    <row r="898" spans="1:15">
      <c r="A898" s="70"/>
      <c r="B898" s="422"/>
      <c r="C898" s="422"/>
      <c r="D898" t="s">
        <v>14</v>
      </c>
      <c r="E898" s="207">
        <v>60</v>
      </c>
      <c r="G898" s="228">
        <f t="shared" si="17"/>
        <v>530.79999999999973</v>
      </c>
      <c r="K898" s="28"/>
      <c r="N898" s="28"/>
      <c r="O898" s="28"/>
    </row>
    <row r="899" spans="1:15">
      <c r="A899" s="70"/>
      <c r="B899" s="422"/>
      <c r="C899" s="422"/>
      <c r="D899" t="s">
        <v>15</v>
      </c>
      <c r="E899" s="207">
        <v>5</v>
      </c>
      <c r="G899" s="228">
        <f t="shared" si="17"/>
        <v>535.79999999999973</v>
      </c>
    </row>
    <row r="900" spans="1:15">
      <c r="A900" s="70">
        <v>46035</v>
      </c>
      <c r="B900" s="422">
        <v>32316</v>
      </c>
      <c r="C900" s="422" t="s">
        <v>26</v>
      </c>
      <c r="D900" t="s">
        <v>12</v>
      </c>
      <c r="E900" s="207"/>
      <c r="F900" s="20">
        <v>457.1</v>
      </c>
      <c r="G900" s="228">
        <f t="shared" si="17"/>
        <v>78.699999999999704</v>
      </c>
    </row>
    <row r="901" spans="1:15">
      <c r="A901" s="70">
        <v>46035</v>
      </c>
      <c r="B901" s="422">
        <v>32316</v>
      </c>
      <c r="C901" s="422" t="s">
        <v>26</v>
      </c>
      <c r="D901" t="s">
        <v>13</v>
      </c>
      <c r="E901" s="207"/>
      <c r="F901" s="20">
        <v>13.7</v>
      </c>
      <c r="G901" s="228">
        <f t="shared" si="17"/>
        <v>64.999999999999702</v>
      </c>
    </row>
    <row r="902" spans="1:15">
      <c r="A902" s="70">
        <v>46035</v>
      </c>
      <c r="B902" s="422">
        <v>32316</v>
      </c>
      <c r="C902" s="422" t="s">
        <v>26</v>
      </c>
      <c r="D902" t="s">
        <v>14</v>
      </c>
      <c r="E902" s="207"/>
      <c r="F902" s="207">
        <v>60</v>
      </c>
      <c r="G902" s="228">
        <f t="shared" si="17"/>
        <v>4.9999999999997016</v>
      </c>
    </row>
    <row r="903" spans="1:15">
      <c r="A903" s="70">
        <v>46035</v>
      </c>
      <c r="B903" s="422">
        <v>32316</v>
      </c>
      <c r="C903" s="422" t="s">
        <v>26</v>
      </c>
      <c r="D903" t="s">
        <v>15</v>
      </c>
      <c r="E903" s="207"/>
      <c r="F903" s="207">
        <v>5</v>
      </c>
      <c r="G903" s="228">
        <f t="shared" si="17"/>
        <v>-2.9842794901924208E-13</v>
      </c>
    </row>
    <row r="904" spans="1:15">
      <c r="A904" s="81">
        <v>46022</v>
      </c>
      <c r="B904" s="374" t="s">
        <v>10</v>
      </c>
      <c r="C904" s="374" t="s">
        <v>27</v>
      </c>
      <c r="D904" s="373" t="s">
        <v>12</v>
      </c>
      <c r="E904" s="373">
        <v>483.6</v>
      </c>
      <c r="F904" s="207"/>
      <c r="G904" s="228">
        <f t="shared" si="17"/>
        <v>483.59999999999974</v>
      </c>
      <c r="I904" s="466" t="s">
        <v>545</v>
      </c>
      <c r="J904" s="466"/>
      <c r="K904" s="466"/>
    </row>
    <row r="905" spans="1:15">
      <c r="A905" s="81"/>
      <c r="B905" s="373"/>
      <c r="C905" s="373"/>
      <c r="D905" s="373" t="s">
        <v>13</v>
      </c>
      <c r="E905" s="373">
        <v>13.4</v>
      </c>
      <c r="G905" s="228">
        <f t="shared" si="17"/>
        <v>496.99999999999972</v>
      </c>
      <c r="H905" s="421">
        <v>2026</v>
      </c>
      <c r="I905" s="421" t="s">
        <v>11</v>
      </c>
      <c r="J905" t="s">
        <v>12</v>
      </c>
      <c r="K905" s="20">
        <v>574.4</v>
      </c>
    </row>
    <row r="906" spans="1:15">
      <c r="A906" s="81"/>
      <c r="B906" s="373"/>
      <c r="C906" s="373"/>
      <c r="D906" s="373" t="s">
        <v>14</v>
      </c>
      <c r="E906" s="207">
        <v>60</v>
      </c>
      <c r="G906" s="228">
        <f t="shared" si="17"/>
        <v>556.99999999999977</v>
      </c>
      <c r="I906" s="422"/>
      <c r="J906" t="s">
        <v>13</v>
      </c>
      <c r="K906" s="20">
        <v>15</v>
      </c>
    </row>
    <row r="907" spans="1:15">
      <c r="A907" s="373"/>
      <c r="B907" s="373"/>
      <c r="C907" s="373"/>
      <c r="D907" s="373" t="s">
        <v>15</v>
      </c>
      <c r="E907" s="207">
        <v>5</v>
      </c>
      <c r="G907" s="228">
        <f t="shared" si="17"/>
        <v>561.99999999999977</v>
      </c>
      <c r="I907" s="422"/>
      <c r="J907" t="s">
        <v>14</v>
      </c>
      <c r="K907" s="207">
        <v>60</v>
      </c>
    </row>
    <row r="908" spans="1:15">
      <c r="A908" s="70">
        <v>46059</v>
      </c>
      <c r="B908" s="382">
        <v>32475</v>
      </c>
      <c r="C908" s="373" t="s">
        <v>27</v>
      </c>
      <c r="D908" s="373" t="s">
        <v>12</v>
      </c>
      <c r="E908" s="207"/>
      <c r="F908" s="373">
        <v>483.6</v>
      </c>
      <c r="G908" s="228">
        <f t="shared" si="17"/>
        <v>78.39999999999975</v>
      </c>
      <c r="I908" s="422"/>
      <c r="J908" t="s">
        <v>15</v>
      </c>
      <c r="K908" s="207">
        <v>5</v>
      </c>
    </row>
    <row r="909" spans="1:15">
      <c r="A909" s="70">
        <v>46059</v>
      </c>
      <c r="B909" s="382">
        <v>32475</v>
      </c>
      <c r="C909" s="373" t="s">
        <v>27</v>
      </c>
      <c r="D909" s="373" t="s">
        <v>13</v>
      </c>
      <c r="E909" s="207"/>
      <c r="F909" s="373">
        <v>13.4</v>
      </c>
      <c r="G909" s="228">
        <f t="shared" si="17"/>
        <v>64.999999999999744</v>
      </c>
      <c r="I909" s="422"/>
      <c r="J909" s="388" t="s">
        <v>205</v>
      </c>
      <c r="K909" s="389">
        <v>28.3</v>
      </c>
    </row>
    <row r="910" spans="1:15">
      <c r="A910" s="70">
        <v>46059</v>
      </c>
      <c r="B910" s="382">
        <v>32475</v>
      </c>
      <c r="C910" s="373" t="s">
        <v>27</v>
      </c>
      <c r="D910" s="373" t="s">
        <v>14</v>
      </c>
      <c r="E910" s="207"/>
      <c r="F910" s="207">
        <v>60</v>
      </c>
      <c r="G910" s="228">
        <f t="shared" si="17"/>
        <v>4.9999999999997442</v>
      </c>
      <c r="I910" s="373"/>
      <c r="J910" s="373"/>
      <c r="K910" s="209">
        <f>SUM(K905:K909)</f>
        <v>682.69999999999993</v>
      </c>
    </row>
    <row r="911" spans="1:15">
      <c r="A911" s="70">
        <v>46059</v>
      </c>
      <c r="B911" s="382">
        <v>32475</v>
      </c>
      <c r="C911" s="373" t="s">
        <v>27</v>
      </c>
      <c r="D911" s="373" t="s">
        <v>12</v>
      </c>
      <c r="E911" s="207"/>
      <c r="F911" s="207">
        <v>5</v>
      </c>
      <c r="G911" s="228">
        <f t="shared" si="17"/>
        <v>-2.5579538487363607E-13</v>
      </c>
      <c r="H911" s="262"/>
      <c r="I911" s="394"/>
      <c r="J911" s="394"/>
      <c r="K911" s="248"/>
    </row>
    <row r="912" spans="1:15">
      <c r="A912" s="81">
        <v>46053</v>
      </c>
      <c r="B912" s="421" t="s">
        <v>10</v>
      </c>
      <c r="C912" s="421" t="s">
        <v>11</v>
      </c>
      <c r="D912" t="s">
        <v>12</v>
      </c>
      <c r="E912" s="20">
        <v>574.4</v>
      </c>
      <c r="G912" s="228">
        <f t="shared" si="17"/>
        <v>574.39999999999975</v>
      </c>
      <c r="I912" s="441" t="s">
        <v>544</v>
      </c>
      <c r="J912" s="441"/>
      <c r="K912" s="441"/>
      <c r="L912" s="207"/>
    </row>
    <row r="913" spans="1:12">
      <c r="A913" s="70"/>
      <c r="B913" s="422"/>
      <c r="C913" s="422"/>
      <c r="D913" t="s">
        <v>13</v>
      </c>
      <c r="E913" s="20">
        <v>15</v>
      </c>
      <c r="G913" s="228">
        <f t="shared" si="17"/>
        <v>589.39999999999975</v>
      </c>
      <c r="H913" s="421">
        <v>2026</v>
      </c>
      <c r="I913" s="421" t="s">
        <v>11</v>
      </c>
      <c r="J913" t="s">
        <v>12</v>
      </c>
      <c r="K913" s="20">
        <v>255.3</v>
      </c>
      <c r="L913" s="207"/>
    </row>
    <row r="914" spans="1:12">
      <c r="A914" s="70"/>
      <c r="B914" s="422"/>
      <c r="C914" s="422"/>
      <c r="D914" t="s">
        <v>14</v>
      </c>
      <c r="E914" s="207">
        <v>60</v>
      </c>
      <c r="G914" s="228">
        <f t="shared" si="17"/>
        <v>649.39999999999975</v>
      </c>
      <c r="I914" s="422"/>
      <c r="J914" t="s">
        <v>13</v>
      </c>
      <c r="K914" s="20">
        <v>50</v>
      </c>
      <c r="L914" s="207"/>
    </row>
    <row r="915" spans="1:12">
      <c r="A915" s="70"/>
      <c r="B915" s="422"/>
      <c r="C915" s="422"/>
      <c r="D915" t="s">
        <v>15</v>
      </c>
      <c r="E915" s="207">
        <v>5</v>
      </c>
      <c r="G915" s="228">
        <f t="shared" si="17"/>
        <v>654.39999999999975</v>
      </c>
      <c r="I915" s="422"/>
      <c r="J915" t="s">
        <v>14</v>
      </c>
      <c r="K915" s="207">
        <v>60</v>
      </c>
      <c r="L915" s="207"/>
    </row>
    <row r="916" spans="1:12">
      <c r="B916" s="422"/>
      <c r="C916" s="422"/>
      <c r="D916" s="388" t="s">
        <v>205</v>
      </c>
      <c r="E916" s="389">
        <v>28.3</v>
      </c>
      <c r="G916" s="228">
        <f t="shared" si="17"/>
        <v>682.6999999999997</v>
      </c>
      <c r="I916" s="422"/>
      <c r="J916" t="s">
        <v>15</v>
      </c>
      <c r="K916" s="207">
        <v>5</v>
      </c>
    </row>
    <row r="917" spans="1:12">
      <c r="A917" s="3">
        <v>46091</v>
      </c>
      <c r="B917" s="422">
        <v>32640</v>
      </c>
      <c r="C917" s="422" t="s">
        <v>11</v>
      </c>
      <c r="D917" t="s">
        <v>12</v>
      </c>
      <c r="E917" s="422"/>
      <c r="F917" s="20">
        <v>574.4</v>
      </c>
      <c r="G917" s="228">
        <f t="shared" si="17"/>
        <v>108.29999999999973</v>
      </c>
      <c r="I917" s="422"/>
      <c r="K917" s="207"/>
    </row>
    <row r="918" spans="1:12">
      <c r="A918" s="3">
        <v>46091</v>
      </c>
      <c r="B918" s="422">
        <v>32640</v>
      </c>
      <c r="C918" s="422" t="s">
        <v>11</v>
      </c>
      <c r="D918" t="s">
        <v>13</v>
      </c>
      <c r="E918" s="422"/>
      <c r="F918" s="20">
        <v>15</v>
      </c>
      <c r="G918" s="228">
        <f t="shared" si="17"/>
        <v>93.299999999999727</v>
      </c>
    </row>
    <row r="919" spans="1:12">
      <c r="A919" s="3">
        <v>46091</v>
      </c>
      <c r="B919" s="422">
        <v>32640</v>
      </c>
      <c r="C919" s="422" t="s">
        <v>11</v>
      </c>
      <c r="D919" t="s">
        <v>14</v>
      </c>
      <c r="E919" s="422"/>
      <c r="F919" s="207">
        <v>60</v>
      </c>
      <c r="G919" s="228">
        <f t="shared" si="17"/>
        <v>33.299999999999727</v>
      </c>
    </row>
    <row r="920" spans="1:12">
      <c r="A920" s="3">
        <v>46091</v>
      </c>
      <c r="B920" s="422">
        <v>32640</v>
      </c>
      <c r="C920" s="422" t="s">
        <v>11</v>
      </c>
      <c r="D920" t="s">
        <v>15</v>
      </c>
      <c r="E920" s="422"/>
      <c r="F920" s="207">
        <v>5</v>
      </c>
      <c r="G920" s="228">
        <f t="shared" si="17"/>
        <v>28.299999999999727</v>
      </c>
      <c r="I920" s="466" t="s">
        <v>545</v>
      </c>
      <c r="J920" s="466"/>
      <c r="K920" s="466"/>
    </row>
    <row r="921" spans="1:12">
      <c r="A921" s="3">
        <v>46091</v>
      </c>
      <c r="B921" s="422">
        <v>32640</v>
      </c>
      <c r="C921" s="422" t="s">
        <v>11</v>
      </c>
      <c r="D921" s="388" t="s">
        <v>205</v>
      </c>
      <c r="E921" s="422"/>
      <c r="F921" s="389">
        <v>28.3</v>
      </c>
      <c r="G921" s="228">
        <f t="shared" si="17"/>
        <v>-2.7355895326763857E-13</v>
      </c>
      <c r="H921" s="421">
        <v>2026</v>
      </c>
      <c r="I921" s="421" t="s">
        <v>18</v>
      </c>
      <c r="J921" t="s">
        <v>12</v>
      </c>
      <c r="K921" s="207">
        <v>586.20000000000005</v>
      </c>
    </row>
    <row r="922" spans="1:12">
      <c r="A922" s="31">
        <v>46081</v>
      </c>
      <c r="B922" s="421" t="s">
        <v>10</v>
      </c>
      <c r="C922" s="421" t="s">
        <v>17</v>
      </c>
      <c r="D922" t="s">
        <v>12</v>
      </c>
      <c r="E922" s="20">
        <v>602.5</v>
      </c>
      <c r="G922" s="228">
        <f t="shared" si="17"/>
        <v>602.49999999999977</v>
      </c>
      <c r="I922" s="422"/>
      <c r="J922" t="s">
        <v>13</v>
      </c>
      <c r="K922" s="207">
        <v>17.2</v>
      </c>
    </row>
    <row r="923" spans="1:12">
      <c r="B923" s="422"/>
      <c r="C923" s="422"/>
      <c r="D923" t="s">
        <v>13</v>
      </c>
      <c r="E923" s="20">
        <v>15</v>
      </c>
      <c r="G923" s="228">
        <f t="shared" si="17"/>
        <v>617.49999999999977</v>
      </c>
      <c r="I923" s="422"/>
      <c r="J923" t="s">
        <v>14</v>
      </c>
      <c r="K923" s="207">
        <v>60</v>
      </c>
    </row>
    <row r="924" spans="1:12">
      <c r="B924" s="422"/>
      <c r="C924" s="422"/>
      <c r="D924" t="s">
        <v>14</v>
      </c>
      <c r="E924" s="207">
        <v>56</v>
      </c>
      <c r="G924" s="228">
        <f t="shared" si="17"/>
        <v>673.49999999999977</v>
      </c>
      <c r="I924" s="422"/>
      <c r="J924" t="s">
        <v>15</v>
      </c>
      <c r="K924" s="207">
        <v>5</v>
      </c>
    </row>
    <row r="925" spans="1:12">
      <c r="B925" s="422"/>
      <c r="C925" s="422"/>
      <c r="D925" t="s">
        <v>15</v>
      </c>
      <c r="E925" s="207">
        <v>5</v>
      </c>
      <c r="G925" s="228">
        <f t="shared" si="17"/>
        <v>678.49999999999977</v>
      </c>
      <c r="K925" s="114">
        <f>SUM(K921:K924)</f>
        <v>668.40000000000009</v>
      </c>
    </row>
    <row r="926" spans="1:12">
      <c r="A926" s="3">
        <v>46104</v>
      </c>
      <c r="B926" s="422">
        <v>32758</v>
      </c>
      <c r="C926" s="422" t="s">
        <v>17</v>
      </c>
      <c r="D926" t="s">
        <v>12</v>
      </c>
      <c r="F926" s="2">
        <v>602.5</v>
      </c>
      <c r="G926" s="29">
        <f>+G925+E926-F926</f>
        <v>75.999999999999773</v>
      </c>
    </row>
    <row r="927" spans="1:12">
      <c r="A927" s="3">
        <v>46104</v>
      </c>
      <c r="B927" s="422">
        <v>32758</v>
      </c>
      <c r="C927" s="422" t="s">
        <v>17</v>
      </c>
      <c r="D927" t="s">
        <v>13</v>
      </c>
      <c r="F927" s="2">
        <v>15</v>
      </c>
      <c r="G927" s="29">
        <f>+G926+E927-F927</f>
        <v>60.999999999999773</v>
      </c>
      <c r="I927" s="441" t="s">
        <v>544</v>
      </c>
      <c r="J927" s="441"/>
      <c r="K927" s="441"/>
    </row>
    <row r="928" spans="1:12">
      <c r="A928" s="3">
        <v>46104</v>
      </c>
      <c r="B928" s="422">
        <v>32758</v>
      </c>
      <c r="C928" s="422" t="s">
        <v>17</v>
      </c>
      <c r="D928" t="s">
        <v>14</v>
      </c>
      <c r="F928" s="2">
        <v>56</v>
      </c>
      <c r="G928" s="29">
        <f>+G927+E928-F928</f>
        <v>4.9999999999997726</v>
      </c>
      <c r="H928" s="421">
        <v>2026</v>
      </c>
      <c r="I928" s="421" t="s">
        <v>18</v>
      </c>
      <c r="J928" t="s">
        <v>12</v>
      </c>
      <c r="K928" s="207">
        <v>232.4</v>
      </c>
    </row>
    <row r="929" spans="1:12">
      <c r="A929" s="3">
        <v>46104</v>
      </c>
      <c r="B929" s="422">
        <v>32758</v>
      </c>
      <c r="C929" s="422" t="s">
        <v>17</v>
      </c>
      <c r="D929" t="s">
        <v>15</v>
      </c>
      <c r="F929" s="2">
        <v>5</v>
      </c>
      <c r="G929" s="29">
        <f>+G928+E929-F929</f>
        <v>-2.2737367544323206E-13</v>
      </c>
      <c r="I929" s="422"/>
      <c r="J929" t="s">
        <v>13</v>
      </c>
      <c r="K929" s="207">
        <v>70.400000000000006</v>
      </c>
    </row>
    <row r="930" spans="1:12">
      <c r="A930" s="31">
        <v>46112</v>
      </c>
      <c r="B930" s="421" t="s">
        <v>10</v>
      </c>
      <c r="C930" s="421" t="s">
        <v>18</v>
      </c>
      <c r="D930" t="s">
        <v>12</v>
      </c>
      <c r="E930" s="207">
        <v>586.20000000000005</v>
      </c>
      <c r="G930" s="29">
        <f>+G929+E930-F930</f>
        <v>586.19999999999982</v>
      </c>
      <c r="I930" s="422"/>
      <c r="J930" t="s">
        <v>14</v>
      </c>
      <c r="K930" s="207">
        <v>60</v>
      </c>
    </row>
    <row r="931" spans="1:12">
      <c r="A931" s="31"/>
      <c r="B931" s="422"/>
      <c r="C931" s="422"/>
      <c r="D931" t="s">
        <v>13</v>
      </c>
      <c r="E931" s="207">
        <v>17.2</v>
      </c>
      <c r="G931" s="29">
        <f>+G930+E931-F931</f>
        <v>603.39999999999986</v>
      </c>
      <c r="I931" s="422"/>
      <c r="J931" t="s">
        <v>15</v>
      </c>
      <c r="K931" s="207">
        <v>5</v>
      </c>
    </row>
    <row r="932" spans="1:12">
      <c r="B932" s="422"/>
      <c r="C932" s="422"/>
      <c r="D932" t="s">
        <v>14</v>
      </c>
      <c r="E932" s="207">
        <v>60</v>
      </c>
      <c r="G932" s="29">
        <f>+G931+E932-F932</f>
        <v>663.39999999999986</v>
      </c>
      <c r="I932" s="422"/>
      <c r="K932" s="209">
        <f>SUM(K928:K931)</f>
        <v>367.8</v>
      </c>
    </row>
    <row r="933" spans="1:12">
      <c r="B933" s="422"/>
      <c r="C933" s="422"/>
      <c r="D933" t="s">
        <v>15</v>
      </c>
      <c r="E933" s="207">
        <v>5</v>
      </c>
      <c r="G933" s="29">
        <f>+G932+E933-F933</f>
        <v>668.39999999999986</v>
      </c>
    </row>
    <row r="934" spans="1:12">
      <c r="A934" s="3">
        <v>46135</v>
      </c>
      <c r="B934" s="422">
        <v>32957</v>
      </c>
      <c r="C934" s="422" t="s">
        <v>18</v>
      </c>
      <c r="D934" t="s">
        <v>12</v>
      </c>
      <c r="F934" s="2">
        <v>586.20000000000005</v>
      </c>
      <c r="G934" s="29">
        <f>+G933+E934-F934</f>
        <v>82.199999999999818</v>
      </c>
    </row>
    <row r="935" spans="1:12">
      <c r="A935" s="3">
        <v>46135</v>
      </c>
      <c r="B935" s="422">
        <v>32957</v>
      </c>
      <c r="C935" s="422" t="s">
        <v>18</v>
      </c>
      <c r="D935" t="s">
        <v>13</v>
      </c>
      <c r="F935" s="2">
        <v>17.2</v>
      </c>
      <c r="G935" s="29">
        <f>+G934+E935-F935</f>
        <v>64.999999999999815</v>
      </c>
    </row>
    <row r="936" spans="1:12">
      <c r="A936" s="3">
        <v>46135</v>
      </c>
      <c r="B936" s="422">
        <v>32957</v>
      </c>
      <c r="C936" s="422" t="s">
        <v>18</v>
      </c>
      <c r="D936" t="s">
        <v>14</v>
      </c>
      <c r="F936" s="2">
        <v>60</v>
      </c>
      <c r="G936" s="29">
        <f>+G935+E936-F936</f>
        <v>4.9999999999998153</v>
      </c>
    </row>
    <row r="937" spans="1:12">
      <c r="A937" s="3">
        <v>46135</v>
      </c>
      <c r="B937" s="422">
        <v>32957</v>
      </c>
      <c r="C937" s="422" t="s">
        <v>18</v>
      </c>
      <c r="D937" t="s">
        <v>15</v>
      </c>
      <c r="F937" s="2">
        <v>5</v>
      </c>
      <c r="G937" s="29">
        <f>+G936+E937-F937</f>
        <v>-1.8474111129762605E-13</v>
      </c>
    </row>
    <row r="938" spans="1:12">
      <c r="B938" s="422"/>
      <c r="C938" s="422"/>
      <c r="G938" s="29">
        <f>+G937+E938-F938</f>
        <v>-1.8474111129762605E-13</v>
      </c>
      <c r="J938">
        <v>1100</v>
      </c>
      <c r="K938" s="28">
        <f>SUM(K925+K932)</f>
        <v>1036.2</v>
      </c>
      <c r="L938" s="28">
        <f>J938-K938</f>
        <v>63.799999999999955</v>
      </c>
    </row>
    <row r="939" spans="1:12">
      <c r="B939" s="422"/>
      <c r="C939" s="422"/>
      <c r="G939" s="29">
        <f>+G938+E939-F939</f>
        <v>-1.8474111129762605E-13</v>
      </c>
    </row>
    <row r="940" spans="1:12">
      <c r="B940" s="422"/>
      <c r="C940" s="422"/>
      <c r="G940" s="29">
        <f>+G939+E940-F940</f>
        <v>-1.8474111129762605E-13</v>
      </c>
    </row>
    <row r="941" spans="1:12">
      <c r="B941" s="422"/>
      <c r="C941" s="422"/>
      <c r="G941" s="29">
        <f>+G940+E941-F941</f>
        <v>-1.8474111129762605E-13</v>
      </c>
    </row>
    <row r="942" spans="1:12">
      <c r="B942" s="422"/>
      <c r="C942" s="422"/>
      <c r="G942" s="29">
        <f>+G941+E942-F942</f>
        <v>-1.8474111129762605E-13</v>
      </c>
    </row>
    <row r="943" spans="1:12">
      <c r="B943" s="422"/>
      <c r="C943" s="422"/>
      <c r="G943" s="29">
        <f>+G942+E943-F943</f>
        <v>-1.8474111129762605E-13</v>
      </c>
    </row>
    <row r="944" spans="1:12">
      <c r="B944" s="422"/>
      <c r="C944" s="422"/>
      <c r="G944" s="29">
        <f>+G943+E944-F944</f>
        <v>-1.8474111129762605E-13</v>
      </c>
    </row>
    <row r="945" spans="2:7">
      <c r="B945" s="422"/>
      <c r="C945" s="422"/>
      <c r="G945" s="29">
        <f>+G944+E945-F945</f>
        <v>-1.8474111129762605E-13</v>
      </c>
    </row>
    <row r="946" spans="2:7">
      <c r="B946" s="422"/>
      <c r="C946" s="422"/>
      <c r="G946" s="29">
        <f>+G945+E946-F946</f>
        <v>-1.8474111129762605E-13</v>
      </c>
    </row>
    <row r="947" spans="2:7">
      <c r="B947" s="422"/>
      <c r="C947" s="422"/>
      <c r="G947" s="29">
        <f>+G946+E947-F947</f>
        <v>-1.8474111129762605E-13</v>
      </c>
    </row>
    <row r="948" spans="2:7">
      <c r="B948" s="422"/>
      <c r="C948" s="422"/>
      <c r="G948" s="29">
        <f>+G947+E948-F948</f>
        <v>-1.8474111129762605E-13</v>
      </c>
    </row>
    <row r="949" spans="2:7">
      <c r="B949" s="422"/>
      <c r="C949" s="422"/>
      <c r="G949" s="29">
        <f>+G948+E949-F949</f>
        <v>-1.8474111129762605E-13</v>
      </c>
    </row>
    <row r="950" spans="2:7">
      <c r="B950" s="422"/>
      <c r="C950" s="422"/>
      <c r="G950" s="29">
        <f>+G949+E950-F950</f>
        <v>-1.8474111129762605E-13</v>
      </c>
    </row>
    <row r="951" spans="2:7">
      <c r="B951" s="422"/>
      <c r="C951" s="422"/>
      <c r="G951" s="29">
        <f>+G950+E951-F951</f>
        <v>-1.8474111129762605E-13</v>
      </c>
    </row>
    <row r="952" spans="2:7">
      <c r="B952" s="422"/>
      <c r="C952" s="422"/>
      <c r="G952" s="29">
        <f>+G951+E952-F952</f>
        <v>-1.8474111129762605E-13</v>
      </c>
    </row>
    <row r="953" spans="2:7">
      <c r="B953" s="422"/>
      <c r="C953" s="422"/>
      <c r="G953" s="29">
        <f>+G952+E953-F953</f>
        <v>-1.8474111129762605E-13</v>
      </c>
    </row>
    <row r="954" spans="2:7">
      <c r="B954" s="422"/>
      <c r="C954" s="422"/>
      <c r="G954" s="29">
        <f>+G953+E954-F954</f>
        <v>-1.8474111129762605E-13</v>
      </c>
    </row>
    <row r="955" spans="2:7">
      <c r="B955" s="422"/>
      <c r="C955" s="422"/>
      <c r="G955" s="29">
        <f>+G954+E955-F955</f>
        <v>-1.8474111129762605E-13</v>
      </c>
    </row>
    <row r="956" spans="2:7">
      <c r="B956" s="422"/>
      <c r="C956" s="422"/>
      <c r="G956" s="29">
        <f>+G955+E956-F956</f>
        <v>-1.8474111129762605E-13</v>
      </c>
    </row>
    <row r="957" spans="2:7">
      <c r="B957" s="422"/>
      <c r="C957" s="422"/>
      <c r="G957" s="29">
        <f>+G956+E957-F957</f>
        <v>-1.8474111129762605E-13</v>
      </c>
    </row>
    <row r="958" spans="2:7">
      <c r="B958" s="422"/>
      <c r="C958" s="422"/>
      <c r="G958" s="29">
        <f>+G957+E958-F958</f>
        <v>-1.8474111129762605E-13</v>
      </c>
    </row>
    <row r="959" spans="2:7">
      <c r="B959" s="422"/>
      <c r="C959" s="422"/>
      <c r="G959" s="29">
        <f>+G958+E959-F959</f>
        <v>-1.8474111129762605E-13</v>
      </c>
    </row>
    <row r="960" spans="2:7">
      <c r="B960" s="422"/>
      <c r="C960" s="422"/>
      <c r="G960" s="29">
        <f>+G959+E960-F960</f>
        <v>-1.8474111129762605E-13</v>
      </c>
    </row>
    <row r="961" spans="2:7">
      <c r="B961" s="422"/>
      <c r="C961" s="422"/>
      <c r="G961" s="29">
        <f>+G960+E961-F961</f>
        <v>-1.8474111129762605E-13</v>
      </c>
    </row>
    <row r="962" spans="2:7">
      <c r="B962" s="422"/>
      <c r="C962" s="422"/>
      <c r="G962" s="29">
        <f>+G961+E962-F962</f>
        <v>-1.8474111129762605E-13</v>
      </c>
    </row>
    <row r="963" spans="2:7">
      <c r="B963" s="422"/>
      <c r="C963" s="422"/>
      <c r="G963" s="29">
        <f>+G962+E963-F963</f>
        <v>-1.8474111129762605E-13</v>
      </c>
    </row>
    <row r="964" spans="2:7">
      <c r="B964" s="422"/>
      <c r="C964" s="422"/>
      <c r="G964" s="29">
        <f>+G963+E964-F964</f>
        <v>-1.8474111129762605E-13</v>
      </c>
    </row>
    <row r="965" spans="2:7">
      <c r="B965" s="422"/>
      <c r="C965" s="422"/>
      <c r="G965" s="29">
        <f>+G964+E965-F965</f>
        <v>-1.8474111129762605E-13</v>
      </c>
    </row>
    <row r="966" spans="2:7">
      <c r="B966" s="422"/>
      <c r="C966" s="422"/>
      <c r="G966" s="29">
        <f>+G965+E966-F966</f>
        <v>-1.8474111129762605E-13</v>
      </c>
    </row>
    <row r="967" spans="2:7">
      <c r="B967" s="422"/>
      <c r="C967" s="422"/>
      <c r="G967" s="29">
        <f>+G966+E967-F967</f>
        <v>-1.8474111129762605E-13</v>
      </c>
    </row>
    <row r="968" spans="2:7">
      <c r="B968" s="422"/>
      <c r="C968" s="422"/>
      <c r="G968" s="29">
        <f>+G967+E968-F968</f>
        <v>-1.8474111129762605E-13</v>
      </c>
    </row>
    <row r="969" spans="2:7">
      <c r="B969" s="422"/>
      <c r="C969" s="422"/>
      <c r="G969" s="29">
        <f>+G968+E969-F969</f>
        <v>-1.8474111129762605E-13</v>
      </c>
    </row>
    <row r="970" spans="2:7">
      <c r="B970" s="422"/>
      <c r="C970" s="422"/>
      <c r="G970" s="29">
        <f>+G969+E970-F970</f>
        <v>-1.8474111129762605E-13</v>
      </c>
    </row>
    <row r="971" spans="2:7">
      <c r="B971" s="422"/>
      <c r="C971" s="422"/>
      <c r="G971" s="29">
        <f>+G970+E971-F971</f>
        <v>-1.8474111129762605E-13</v>
      </c>
    </row>
    <row r="972" spans="2:7">
      <c r="B972" s="422"/>
      <c r="C972" s="422"/>
      <c r="G972" s="29">
        <f>+G971+E972-F972</f>
        <v>-1.8474111129762605E-13</v>
      </c>
    </row>
    <row r="973" spans="2:7">
      <c r="B973" s="422"/>
      <c r="C973" s="422"/>
      <c r="G973" s="29">
        <f>+G972+E973-F973</f>
        <v>-1.8474111129762605E-13</v>
      </c>
    </row>
    <row r="974" spans="2:7">
      <c r="B974" s="422"/>
      <c r="C974" s="422"/>
      <c r="G974" s="29">
        <f>+G973+E974-F974</f>
        <v>-1.8474111129762605E-13</v>
      </c>
    </row>
    <row r="975" spans="2:7">
      <c r="B975" s="422"/>
      <c r="C975" s="422"/>
      <c r="G975" s="29">
        <f>+G974+E975-F975</f>
        <v>-1.8474111129762605E-13</v>
      </c>
    </row>
    <row r="976" spans="2:7">
      <c r="B976" s="422"/>
      <c r="C976" s="422"/>
      <c r="G976" s="29">
        <f>+G975+E976-F976</f>
        <v>-1.8474111129762605E-13</v>
      </c>
    </row>
    <row r="977" spans="2:7">
      <c r="B977" s="422"/>
      <c r="C977" s="422"/>
      <c r="G977" s="29">
        <f>+G976+E977-F977</f>
        <v>-1.8474111129762605E-13</v>
      </c>
    </row>
    <row r="978" spans="2:7">
      <c r="B978" s="422"/>
      <c r="C978" s="422"/>
      <c r="G978" s="29">
        <f>+G977+E978-F978</f>
        <v>-1.8474111129762605E-13</v>
      </c>
    </row>
    <row r="979" spans="2:7">
      <c r="B979" s="422"/>
      <c r="C979" s="422"/>
      <c r="G979" s="29">
        <f>+G978+E979-F979</f>
        <v>-1.8474111129762605E-13</v>
      </c>
    </row>
    <row r="980" spans="2:7">
      <c r="B980" s="422"/>
      <c r="C980" s="422"/>
      <c r="G980" s="29">
        <f>+G979+E980-F980</f>
        <v>-1.8474111129762605E-13</v>
      </c>
    </row>
    <row r="981" spans="2:7">
      <c r="B981" s="422"/>
      <c r="C981" s="422"/>
      <c r="G981" s="29">
        <f>+G980+E981-F981</f>
        <v>-1.8474111129762605E-13</v>
      </c>
    </row>
    <row r="982" spans="2:7">
      <c r="B982" s="422"/>
      <c r="C982" s="422"/>
      <c r="G982" s="29">
        <f>+G981+E982-F982</f>
        <v>-1.8474111129762605E-13</v>
      </c>
    </row>
    <row r="983" spans="2:7">
      <c r="B983" s="422"/>
      <c r="C983" s="422"/>
      <c r="G983" s="29">
        <f>+G982+E983-F983</f>
        <v>-1.8474111129762605E-13</v>
      </c>
    </row>
    <row r="984" spans="2:7">
      <c r="B984" s="422"/>
      <c r="C984" s="422"/>
      <c r="G984" s="29">
        <f>+G983+E984-F984</f>
        <v>-1.8474111129762605E-13</v>
      </c>
    </row>
    <row r="985" spans="2:7">
      <c r="B985" s="422"/>
      <c r="C985" s="422"/>
      <c r="G985" s="29">
        <f>+G984+E985-F985</f>
        <v>-1.8474111129762605E-13</v>
      </c>
    </row>
    <row r="986" spans="2:7">
      <c r="B986" s="422"/>
      <c r="C986" s="422"/>
      <c r="G986" s="29">
        <f>+G985+E986-F986</f>
        <v>-1.8474111129762605E-13</v>
      </c>
    </row>
    <row r="987" spans="2:7">
      <c r="B987" s="422"/>
      <c r="C987" s="422"/>
      <c r="G987" s="29">
        <f>+G986+E987-F987</f>
        <v>-1.8474111129762605E-13</v>
      </c>
    </row>
    <row r="988" spans="2:7">
      <c r="B988" s="422"/>
      <c r="C988" s="422"/>
      <c r="G988" s="29">
        <f>+G987+E988-F988</f>
        <v>-1.8474111129762605E-13</v>
      </c>
    </row>
    <row r="989" spans="2:7">
      <c r="B989" s="422"/>
      <c r="C989" s="422"/>
      <c r="G989" s="29">
        <f>+G988+E989-F989</f>
        <v>-1.8474111129762605E-13</v>
      </c>
    </row>
    <row r="990" spans="2:7">
      <c r="B990" s="422"/>
      <c r="C990" s="422"/>
      <c r="G990" s="29">
        <f>+G989+E990-F990</f>
        <v>-1.8474111129762605E-13</v>
      </c>
    </row>
    <row r="991" spans="2:7">
      <c r="B991" s="422"/>
      <c r="C991" s="422"/>
      <c r="G991" s="29">
        <f>+G990+E991-F991</f>
        <v>-1.8474111129762605E-13</v>
      </c>
    </row>
    <row r="992" spans="2:7">
      <c r="B992" s="422"/>
      <c r="C992" s="422"/>
      <c r="G992" s="29">
        <f>+G991+E992-F992</f>
        <v>-1.8474111129762605E-13</v>
      </c>
    </row>
    <row r="993" spans="2:7">
      <c r="B993" s="422"/>
      <c r="C993" s="422"/>
      <c r="G993" s="29">
        <f>+G992+E993-F993</f>
        <v>-1.8474111129762605E-13</v>
      </c>
    </row>
    <row r="994" spans="2:7">
      <c r="B994" s="422"/>
      <c r="C994" s="422"/>
      <c r="G994" s="29">
        <f>+G993+E994-F994</f>
        <v>-1.8474111129762605E-13</v>
      </c>
    </row>
    <row r="995" spans="2:7">
      <c r="B995" s="422"/>
      <c r="C995" s="422"/>
      <c r="G995" s="29">
        <f>+G994+E995-F995</f>
        <v>-1.8474111129762605E-13</v>
      </c>
    </row>
    <row r="996" spans="2:7">
      <c r="B996" s="422"/>
      <c r="C996" s="422"/>
      <c r="G996" s="29">
        <f>+G995+E996-F996</f>
        <v>-1.8474111129762605E-13</v>
      </c>
    </row>
    <row r="997" spans="2:7">
      <c r="B997" s="422"/>
      <c r="C997" s="422"/>
      <c r="G997" s="29">
        <f>+G996+E997-F997</f>
        <v>-1.8474111129762605E-13</v>
      </c>
    </row>
    <row r="998" spans="2:7">
      <c r="B998" s="422"/>
      <c r="C998" s="422"/>
      <c r="G998" s="29">
        <f>+G997+E998-F998</f>
        <v>-1.8474111129762605E-13</v>
      </c>
    </row>
    <row r="999" spans="2:7">
      <c r="B999" s="422"/>
      <c r="C999" s="422"/>
      <c r="G999" s="29">
        <f>+G998+E999-F999</f>
        <v>-1.8474111129762605E-13</v>
      </c>
    </row>
    <row r="1000" spans="2:7">
      <c r="B1000" s="422"/>
      <c r="C1000" s="422"/>
      <c r="G1000" s="29">
        <f>+G999+E1000-F1000</f>
        <v>-1.8474111129762605E-13</v>
      </c>
    </row>
    <row r="1001" spans="2:7">
      <c r="B1001" s="422"/>
      <c r="C1001" s="422"/>
      <c r="G1001" s="29">
        <f>+G1000+E1001-F1001</f>
        <v>-1.8474111129762605E-13</v>
      </c>
    </row>
    <row r="1002" spans="2:7">
      <c r="B1002" s="422"/>
      <c r="C1002" s="422"/>
      <c r="G1002" s="29">
        <f>+G1001+E1002-F1002</f>
        <v>-1.8474111129762605E-13</v>
      </c>
    </row>
    <row r="1003" spans="2:7">
      <c r="B1003" s="422"/>
      <c r="C1003" s="422"/>
      <c r="G1003" s="29">
        <f>+G1002+E1003-F1003</f>
        <v>-1.8474111129762605E-13</v>
      </c>
    </row>
    <row r="1004" spans="2:7">
      <c r="B1004" s="422"/>
      <c r="C1004" s="422"/>
      <c r="G1004" s="29">
        <f>+G1003+E1004-F1004</f>
        <v>-1.8474111129762605E-13</v>
      </c>
    </row>
    <row r="1005" spans="2:7">
      <c r="B1005" s="422"/>
      <c r="C1005" s="422"/>
      <c r="G1005" s="29">
        <f>+G1004+E1005-F1005</f>
        <v>-1.8474111129762605E-13</v>
      </c>
    </row>
    <row r="1006" spans="2:7">
      <c r="B1006" s="422"/>
      <c r="C1006" s="422"/>
      <c r="G1006" s="29">
        <f>+G1005+E1006-F1006</f>
        <v>-1.8474111129762605E-13</v>
      </c>
    </row>
    <row r="1007" spans="2:7">
      <c r="B1007" s="422"/>
      <c r="C1007" s="422"/>
      <c r="G1007" s="29">
        <f>+G1006+E1007-F1007</f>
        <v>-1.8474111129762605E-13</v>
      </c>
    </row>
    <row r="1008" spans="2:7">
      <c r="B1008" s="422"/>
      <c r="C1008" s="422"/>
      <c r="G1008" s="29">
        <f>+G1007+E1008-F1008</f>
        <v>-1.8474111129762605E-13</v>
      </c>
    </row>
    <row r="1009" spans="2:7">
      <c r="B1009" s="422"/>
      <c r="C1009" s="422"/>
      <c r="G1009" s="29">
        <f>+G1008+E1009-F1009</f>
        <v>-1.8474111129762605E-13</v>
      </c>
    </row>
    <row r="1010" spans="2:7">
      <c r="B1010" s="422"/>
      <c r="C1010" s="422"/>
      <c r="G1010" s="29">
        <f>+G1009+E1010-F1010</f>
        <v>-1.8474111129762605E-13</v>
      </c>
    </row>
    <row r="1011" spans="2:7">
      <c r="B1011" s="422"/>
      <c r="C1011" s="422"/>
      <c r="G1011" s="29">
        <f>+G1010+E1011-F1011</f>
        <v>-1.8474111129762605E-13</v>
      </c>
    </row>
    <row r="1012" spans="2:7">
      <c r="B1012" s="422"/>
      <c r="C1012" s="422"/>
      <c r="G1012" s="29">
        <f>+G1011+E1012-F1012</f>
        <v>-1.8474111129762605E-13</v>
      </c>
    </row>
    <row r="1013" spans="2:7">
      <c r="B1013" s="422"/>
      <c r="C1013" s="422"/>
      <c r="G1013" s="29">
        <f>+G1012+E1013-F1013</f>
        <v>-1.8474111129762605E-13</v>
      </c>
    </row>
    <row r="1014" spans="2:7">
      <c r="B1014" s="422"/>
      <c r="C1014" s="422"/>
      <c r="G1014" s="29">
        <f>+G1013+E1014-F1014</f>
        <v>-1.8474111129762605E-13</v>
      </c>
    </row>
    <row r="1015" spans="2:7">
      <c r="B1015" s="422"/>
      <c r="C1015" s="422"/>
      <c r="G1015" s="29">
        <f>+G1014+E1015-F1015</f>
        <v>-1.8474111129762605E-13</v>
      </c>
    </row>
    <row r="1016" spans="2:7">
      <c r="B1016" s="422"/>
      <c r="C1016" s="422"/>
      <c r="G1016" s="29">
        <f>+G1015+E1016-F1016</f>
        <v>-1.8474111129762605E-13</v>
      </c>
    </row>
    <row r="1017" spans="2:7">
      <c r="B1017" s="422"/>
      <c r="C1017" s="422"/>
      <c r="G1017" s="29">
        <f>+G1016+E1017-F1017</f>
        <v>-1.8474111129762605E-13</v>
      </c>
    </row>
    <row r="1018" spans="2:7">
      <c r="B1018" s="422"/>
      <c r="C1018" s="422"/>
      <c r="G1018" s="29">
        <f>+G1017+E1018-F1018</f>
        <v>-1.8474111129762605E-13</v>
      </c>
    </row>
    <row r="1019" spans="2:7">
      <c r="B1019" s="422"/>
      <c r="C1019" s="422"/>
      <c r="G1019" s="29">
        <f>+G1018+E1019-F1019</f>
        <v>-1.8474111129762605E-13</v>
      </c>
    </row>
    <row r="1020" spans="2:7">
      <c r="B1020" s="422"/>
      <c r="C1020" s="422"/>
      <c r="G1020" s="29">
        <f>+G1019+E1020-F1020</f>
        <v>-1.8474111129762605E-13</v>
      </c>
    </row>
    <row r="1021" spans="2:7">
      <c r="B1021" s="422"/>
      <c r="C1021" s="422"/>
      <c r="G1021" s="29">
        <f>+G1020+E1021-F1021</f>
        <v>-1.8474111129762605E-13</v>
      </c>
    </row>
    <row r="1022" spans="2:7">
      <c r="B1022" s="422"/>
      <c r="C1022" s="422"/>
      <c r="G1022" s="29">
        <f>+G1021+E1022-F1022</f>
        <v>-1.8474111129762605E-13</v>
      </c>
    </row>
    <row r="1023" spans="2:7">
      <c r="B1023" s="422"/>
      <c r="C1023" s="422"/>
      <c r="G1023" s="29">
        <f>+G1022+E1023-F1023</f>
        <v>-1.8474111129762605E-13</v>
      </c>
    </row>
    <row r="1024" spans="2:7">
      <c r="B1024" s="422"/>
      <c r="C1024" s="422"/>
      <c r="G1024" s="29">
        <f>+G1023+E1024-F1024</f>
        <v>-1.8474111129762605E-13</v>
      </c>
    </row>
    <row r="1025" spans="2:7">
      <c r="B1025" s="422"/>
      <c r="C1025" s="422"/>
      <c r="G1025" s="29">
        <f>+G1024+E1025-F1025</f>
        <v>-1.8474111129762605E-13</v>
      </c>
    </row>
    <row r="1026" spans="2:7">
      <c r="B1026" s="422"/>
      <c r="C1026" s="422"/>
      <c r="G1026" s="29">
        <f>+G1025+E1026-F1026</f>
        <v>-1.8474111129762605E-13</v>
      </c>
    </row>
    <row r="1027" spans="2:7">
      <c r="B1027" s="422"/>
      <c r="C1027" s="422"/>
      <c r="G1027" s="29">
        <f>+G1026+E1027-F1027</f>
        <v>-1.8474111129762605E-13</v>
      </c>
    </row>
    <row r="1028" spans="2:7">
      <c r="B1028" s="422"/>
      <c r="C1028" s="422"/>
      <c r="G1028" s="29">
        <f>+G1027+E1028-F1028</f>
        <v>-1.8474111129762605E-13</v>
      </c>
    </row>
    <row r="1029" spans="2:7">
      <c r="B1029" s="422"/>
      <c r="C1029" s="422"/>
      <c r="G1029" s="29">
        <f>+G1028+E1029-F1029</f>
        <v>-1.8474111129762605E-13</v>
      </c>
    </row>
    <row r="1030" spans="2:7">
      <c r="B1030" s="422"/>
      <c r="C1030" s="422"/>
      <c r="G1030" s="29">
        <f>+G1029+E1030-F1030</f>
        <v>-1.8474111129762605E-13</v>
      </c>
    </row>
    <row r="1031" spans="2:7">
      <c r="B1031" s="422"/>
      <c r="C1031" s="422"/>
      <c r="G1031" s="29">
        <f>+G1030+E1031-F1031</f>
        <v>-1.8474111129762605E-13</v>
      </c>
    </row>
    <row r="1032" spans="2:7">
      <c r="B1032" s="422"/>
      <c r="C1032" s="422"/>
      <c r="G1032" s="29">
        <f>+G1031+E1032-F1032</f>
        <v>-1.8474111129762605E-13</v>
      </c>
    </row>
    <row r="1033" spans="2:7">
      <c r="B1033" s="422"/>
      <c r="C1033" s="422"/>
      <c r="G1033" s="29">
        <f>+G1032+E1033-F1033</f>
        <v>-1.8474111129762605E-13</v>
      </c>
    </row>
    <row r="1034" spans="2:7">
      <c r="B1034" s="422"/>
      <c r="C1034" s="422"/>
      <c r="G1034" s="29">
        <f>+G1033+E1034-F1034</f>
        <v>-1.8474111129762605E-13</v>
      </c>
    </row>
    <row r="1035" spans="2:7">
      <c r="B1035" s="422"/>
      <c r="C1035" s="422"/>
      <c r="G1035" s="29">
        <f>+G1034+E1035-F1035</f>
        <v>-1.8474111129762605E-13</v>
      </c>
    </row>
    <row r="1036" spans="2:7">
      <c r="B1036" s="422"/>
      <c r="C1036" s="422"/>
      <c r="G1036" s="29">
        <f>+G1035+E1036-F1036</f>
        <v>-1.8474111129762605E-13</v>
      </c>
    </row>
    <row r="1037" spans="2:7">
      <c r="B1037" s="422"/>
      <c r="C1037" s="422"/>
      <c r="G1037" s="29">
        <f>+G1036+E1037-F1037</f>
        <v>-1.8474111129762605E-13</v>
      </c>
    </row>
    <row r="1038" spans="2:7">
      <c r="B1038" s="422"/>
      <c r="C1038" s="422"/>
      <c r="G1038" s="29">
        <f>+G1037+E1038-F1038</f>
        <v>-1.8474111129762605E-13</v>
      </c>
    </row>
    <row r="1039" spans="2:7">
      <c r="B1039" s="422"/>
      <c r="C1039" s="422"/>
      <c r="G1039" s="29">
        <f>+G1038+E1039-F1039</f>
        <v>-1.8474111129762605E-13</v>
      </c>
    </row>
    <row r="1040" spans="2:7">
      <c r="B1040" s="422"/>
      <c r="C1040" s="422"/>
      <c r="G1040" s="29">
        <f>+G1039+E1040-F1040</f>
        <v>-1.8474111129762605E-13</v>
      </c>
    </row>
    <row r="1041" spans="2:7">
      <c r="B1041" s="422"/>
      <c r="C1041" s="422"/>
      <c r="G1041" s="29">
        <f>+G1040+E1041-F1041</f>
        <v>-1.8474111129762605E-13</v>
      </c>
    </row>
    <row r="1042" spans="2:7">
      <c r="B1042" s="422"/>
      <c r="C1042" s="422"/>
      <c r="G1042" s="29">
        <f>+G1041+E1042-F1042</f>
        <v>-1.8474111129762605E-13</v>
      </c>
    </row>
    <row r="1043" spans="2:7">
      <c r="B1043" s="422"/>
      <c r="C1043" s="422"/>
      <c r="G1043" s="29">
        <f>+G1042+E1043-F1043</f>
        <v>-1.8474111129762605E-13</v>
      </c>
    </row>
    <row r="1044" spans="2:7">
      <c r="B1044" s="422"/>
      <c r="C1044" s="422"/>
      <c r="G1044" s="29">
        <f>+G1043+E1044-F1044</f>
        <v>-1.8474111129762605E-13</v>
      </c>
    </row>
    <row r="1045" spans="2:7">
      <c r="B1045" s="422"/>
      <c r="C1045" s="422"/>
      <c r="G1045" s="29">
        <f>+G1044+E1045-F1045</f>
        <v>-1.8474111129762605E-13</v>
      </c>
    </row>
    <row r="1046" spans="2:7">
      <c r="B1046" s="422"/>
      <c r="C1046" s="422"/>
      <c r="G1046" s="29">
        <f>+G1045+E1046-F1046</f>
        <v>-1.8474111129762605E-13</v>
      </c>
    </row>
    <row r="1047" spans="2:7">
      <c r="B1047" s="422"/>
      <c r="C1047" s="422"/>
      <c r="G1047" s="29">
        <f>+G1046+E1047-F1047</f>
        <v>-1.8474111129762605E-13</v>
      </c>
    </row>
    <row r="1048" spans="2:7">
      <c r="B1048" s="422"/>
      <c r="C1048" s="422"/>
      <c r="G1048" s="29">
        <f>+G1047+E1048-F1048</f>
        <v>-1.8474111129762605E-13</v>
      </c>
    </row>
    <row r="1049" spans="2:7">
      <c r="B1049" s="422"/>
      <c r="C1049" s="422"/>
      <c r="G1049" s="29">
        <f>+G1048+E1049-F1049</f>
        <v>-1.8474111129762605E-13</v>
      </c>
    </row>
    <row r="1050" spans="2:7">
      <c r="B1050" s="422"/>
      <c r="C1050" s="422"/>
      <c r="G1050" s="29">
        <f>+G1049+E1050-F1050</f>
        <v>-1.8474111129762605E-13</v>
      </c>
    </row>
    <row r="1051" spans="2:7">
      <c r="B1051" s="422"/>
      <c r="C1051" s="422"/>
      <c r="G1051" s="29">
        <f>+G1050+E1051-F1051</f>
        <v>-1.8474111129762605E-13</v>
      </c>
    </row>
    <row r="1052" spans="2:7">
      <c r="B1052" s="422"/>
      <c r="C1052" s="422"/>
      <c r="G1052" s="29">
        <f>+G1051+E1052-F1052</f>
        <v>-1.8474111129762605E-13</v>
      </c>
    </row>
    <row r="1053" spans="2:7">
      <c r="B1053" s="422"/>
      <c r="C1053" s="422"/>
      <c r="G1053" s="29">
        <f>+G1052+E1053-F1053</f>
        <v>-1.8474111129762605E-13</v>
      </c>
    </row>
    <row r="1054" spans="2:7">
      <c r="B1054" s="422"/>
      <c r="C1054" s="422"/>
      <c r="G1054" s="29">
        <f>+G1053+E1054-F1054</f>
        <v>-1.8474111129762605E-13</v>
      </c>
    </row>
    <row r="1055" spans="2:7">
      <c r="B1055" s="422"/>
      <c r="C1055" s="422"/>
      <c r="G1055" s="29">
        <f>+G1054+E1055-F1055</f>
        <v>-1.8474111129762605E-13</v>
      </c>
    </row>
    <row r="1056" spans="2:7">
      <c r="B1056" s="422"/>
      <c r="C1056" s="422"/>
      <c r="G1056" s="29">
        <f>+G1055+E1056-F1056</f>
        <v>-1.8474111129762605E-13</v>
      </c>
    </row>
    <row r="1057" spans="2:7">
      <c r="B1057" s="422"/>
      <c r="C1057" s="422"/>
      <c r="G1057" s="29">
        <f>+G1056+E1057-F1057</f>
        <v>-1.8474111129762605E-13</v>
      </c>
    </row>
    <row r="1058" spans="2:7">
      <c r="B1058" s="422"/>
      <c r="C1058" s="422"/>
      <c r="G1058" s="29">
        <f>+G1057+E1058-F1058</f>
        <v>-1.8474111129762605E-13</v>
      </c>
    </row>
    <row r="1059" spans="2:7">
      <c r="B1059" s="422"/>
      <c r="C1059" s="422"/>
      <c r="G1059" s="29">
        <f>+G1058+E1059-F1059</f>
        <v>-1.8474111129762605E-13</v>
      </c>
    </row>
    <row r="1060" spans="2:7">
      <c r="B1060" s="422"/>
      <c r="C1060" s="422"/>
      <c r="G1060" s="29">
        <f>+G1059+E1060-F1060</f>
        <v>-1.8474111129762605E-13</v>
      </c>
    </row>
    <row r="1061" spans="2:7">
      <c r="B1061" s="422"/>
      <c r="C1061" s="422"/>
      <c r="G1061" s="29">
        <f>+G1060+E1061-F1061</f>
        <v>-1.8474111129762605E-13</v>
      </c>
    </row>
    <row r="1062" spans="2:7">
      <c r="B1062" s="422"/>
      <c r="C1062" s="422"/>
      <c r="G1062" s="29">
        <f>+G1061+E1062-F1062</f>
        <v>-1.8474111129762605E-13</v>
      </c>
    </row>
    <row r="1063" spans="2:7">
      <c r="B1063" s="422"/>
      <c r="C1063" s="422"/>
      <c r="G1063" s="29">
        <f>+G1062+E1063-F1063</f>
        <v>-1.8474111129762605E-13</v>
      </c>
    </row>
    <row r="1064" spans="2:7">
      <c r="B1064" s="422"/>
      <c r="C1064" s="422"/>
      <c r="G1064" s="29">
        <f>+G1063+E1064-F1064</f>
        <v>-1.8474111129762605E-13</v>
      </c>
    </row>
    <row r="1065" spans="2:7">
      <c r="B1065" s="422"/>
      <c r="C1065" s="422"/>
      <c r="G1065" s="29">
        <f>+G1064+E1065-F1065</f>
        <v>-1.8474111129762605E-13</v>
      </c>
    </row>
    <row r="1066" spans="2:7">
      <c r="B1066" s="422"/>
      <c r="C1066" s="422"/>
      <c r="G1066" s="29">
        <f>+G1065+E1066-F1066</f>
        <v>-1.8474111129762605E-13</v>
      </c>
    </row>
    <row r="1067" spans="2:7">
      <c r="B1067" s="422"/>
      <c r="C1067" s="422"/>
      <c r="G1067" s="29">
        <f>+G1066+E1067-F1067</f>
        <v>-1.8474111129762605E-13</v>
      </c>
    </row>
    <row r="1068" spans="2:7">
      <c r="B1068" s="422"/>
      <c r="C1068" s="422"/>
      <c r="G1068" s="29">
        <f>+G1067+E1068-F1068</f>
        <v>-1.8474111129762605E-13</v>
      </c>
    </row>
    <row r="1069" spans="2:7">
      <c r="B1069" s="422"/>
      <c r="C1069" s="422"/>
      <c r="G1069" s="29">
        <f>+G1068+E1069-F1069</f>
        <v>-1.8474111129762605E-13</v>
      </c>
    </row>
    <row r="1070" spans="2:7">
      <c r="B1070" s="422"/>
      <c r="C1070" s="422"/>
      <c r="G1070" s="29">
        <f>+G1069+E1070-F1070</f>
        <v>-1.8474111129762605E-13</v>
      </c>
    </row>
    <row r="1071" spans="2:7">
      <c r="B1071" s="422"/>
      <c r="C1071" s="422"/>
      <c r="G1071" s="29">
        <f>+G1070+E1071-F1071</f>
        <v>-1.8474111129762605E-13</v>
      </c>
    </row>
    <row r="1072" spans="2:7">
      <c r="B1072" s="422"/>
      <c r="C1072" s="422"/>
      <c r="G1072" s="29">
        <f>+G1071+E1072-F1072</f>
        <v>-1.8474111129762605E-13</v>
      </c>
    </row>
    <row r="1073" spans="2:7">
      <c r="B1073" s="422"/>
      <c r="C1073" s="422"/>
      <c r="G1073" s="29">
        <f>+G1072+E1073-F1073</f>
        <v>-1.8474111129762605E-13</v>
      </c>
    </row>
    <row r="1074" spans="2:7">
      <c r="B1074" s="422"/>
      <c r="C1074" s="422"/>
      <c r="G1074" s="29">
        <f>+G1073+E1074-F1074</f>
        <v>-1.8474111129762605E-13</v>
      </c>
    </row>
    <row r="1075" spans="2:7">
      <c r="B1075" s="422"/>
      <c r="C1075" s="422"/>
      <c r="G1075" s="29">
        <f>+G1074+E1075-F1075</f>
        <v>-1.8474111129762605E-13</v>
      </c>
    </row>
    <row r="1076" spans="2:7">
      <c r="B1076" s="422"/>
      <c r="C1076" s="422"/>
      <c r="G1076" s="29">
        <f>+G1075+E1076-F1076</f>
        <v>-1.8474111129762605E-13</v>
      </c>
    </row>
    <row r="1077" spans="2:7">
      <c r="B1077" s="422"/>
      <c r="C1077" s="422"/>
      <c r="G1077" s="29">
        <f>+G1076+E1077-F1077</f>
        <v>-1.8474111129762605E-13</v>
      </c>
    </row>
    <row r="1078" spans="2:7">
      <c r="B1078" s="422"/>
      <c r="C1078" s="422"/>
      <c r="G1078" s="29">
        <f>+G1077+E1078-F1078</f>
        <v>-1.8474111129762605E-13</v>
      </c>
    </row>
    <row r="1079" spans="2:7">
      <c r="B1079" s="422"/>
      <c r="C1079" s="422"/>
      <c r="G1079" s="29">
        <f>+G1078+E1079-F1079</f>
        <v>-1.8474111129762605E-13</v>
      </c>
    </row>
    <row r="1080" spans="2:7">
      <c r="B1080" s="422"/>
      <c r="C1080" s="422"/>
      <c r="G1080" s="29">
        <f>+G1079+E1080-F1080</f>
        <v>-1.8474111129762605E-13</v>
      </c>
    </row>
    <row r="1081" spans="2:7">
      <c r="B1081" s="422"/>
      <c r="C1081" s="422"/>
      <c r="G1081" s="29">
        <f>+G1080+E1081-F1081</f>
        <v>-1.8474111129762605E-13</v>
      </c>
    </row>
    <row r="1082" spans="2:7">
      <c r="B1082" s="422"/>
      <c r="C1082" s="422"/>
      <c r="G1082" s="29">
        <f>+G1081+E1082-F1082</f>
        <v>-1.8474111129762605E-13</v>
      </c>
    </row>
    <row r="1083" spans="2:7">
      <c r="B1083" s="422"/>
      <c r="C1083" s="422"/>
      <c r="G1083" s="29">
        <f>+G1082+E1083-F1083</f>
        <v>-1.8474111129762605E-13</v>
      </c>
    </row>
    <row r="1084" spans="2:7">
      <c r="B1084" s="422"/>
      <c r="C1084" s="422"/>
      <c r="G1084" s="29">
        <f>+G1083+E1084-F1084</f>
        <v>-1.8474111129762605E-13</v>
      </c>
    </row>
    <row r="1085" spans="2:7">
      <c r="B1085" s="422"/>
      <c r="C1085" s="422"/>
      <c r="G1085" s="29">
        <f>+G1084+E1085-F1085</f>
        <v>-1.8474111129762605E-13</v>
      </c>
    </row>
    <row r="1086" spans="2:7">
      <c r="B1086" s="422"/>
      <c r="C1086" s="422"/>
      <c r="G1086" s="29">
        <f>+G1085+E1086-F1086</f>
        <v>-1.8474111129762605E-13</v>
      </c>
    </row>
    <row r="1087" spans="2:7">
      <c r="B1087" s="422"/>
      <c r="C1087" s="422"/>
      <c r="G1087" s="29">
        <f>+G1086+E1087-F1087</f>
        <v>-1.8474111129762605E-13</v>
      </c>
    </row>
    <row r="1088" spans="2:7">
      <c r="B1088" s="422"/>
      <c r="C1088" s="422"/>
      <c r="G1088" s="29">
        <f>+G1087+E1088-F1088</f>
        <v>-1.8474111129762605E-13</v>
      </c>
    </row>
    <row r="1089" spans="2:7">
      <c r="B1089" s="422"/>
      <c r="C1089" s="422"/>
      <c r="G1089" s="29">
        <f>+G1088+E1089-F1089</f>
        <v>-1.8474111129762605E-13</v>
      </c>
    </row>
    <row r="1090" spans="2:7">
      <c r="B1090" s="422"/>
      <c r="C1090" s="422"/>
      <c r="G1090" s="29">
        <f>+G1089+E1090-F1090</f>
        <v>-1.8474111129762605E-13</v>
      </c>
    </row>
    <row r="1091" spans="2:7">
      <c r="B1091" s="422"/>
      <c r="C1091" s="422"/>
      <c r="G1091" s="29">
        <f>+G1090+E1091-F1091</f>
        <v>-1.8474111129762605E-13</v>
      </c>
    </row>
    <row r="1092" spans="2:7">
      <c r="B1092" s="422"/>
      <c r="C1092" s="422"/>
      <c r="G1092" s="29">
        <f>+G1091+E1092-F1092</f>
        <v>-1.8474111129762605E-13</v>
      </c>
    </row>
    <row r="1093" spans="2:7">
      <c r="B1093" s="422"/>
      <c r="C1093" s="422"/>
      <c r="G1093" s="29">
        <f>+G1092+E1093-F1093</f>
        <v>-1.8474111129762605E-13</v>
      </c>
    </row>
    <row r="1094" spans="2:7">
      <c r="B1094" s="422"/>
      <c r="C1094" s="422"/>
      <c r="G1094" s="29">
        <f>+G1093+E1094-F1094</f>
        <v>-1.8474111129762605E-13</v>
      </c>
    </row>
    <row r="1095" spans="2:7">
      <c r="B1095" s="422"/>
      <c r="C1095" s="422"/>
      <c r="G1095" s="29">
        <f>+G1094+E1095-F1095</f>
        <v>-1.8474111129762605E-13</v>
      </c>
    </row>
    <row r="1096" spans="2:7">
      <c r="B1096" s="422"/>
      <c r="C1096" s="422"/>
      <c r="G1096" s="29">
        <f>+G1095+E1096-F1096</f>
        <v>-1.8474111129762605E-13</v>
      </c>
    </row>
    <row r="1097" spans="2:7">
      <c r="B1097" s="422"/>
      <c r="C1097" s="422"/>
      <c r="G1097" s="29">
        <f>+G1096+E1097-F1097</f>
        <v>-1.8474111129762605E-13</v>
      </c>
    </row>
    <row r="1098" spans="2:7">
      <c r="B1098" s="422"/>
      <c r="C1098" s="422"/>
      <c r="G1098" s="29">
        <f>+G1097+E1098-F1098</f>
        <v>-1.8474111129762605E-13</v>
      </c>
    </row>
    <row r="1099" spans="2:7">
      <c r="B1099" s="422"/>
      <c r="C1099" s="422"/>
      <c r="G1099" s="29">
        <f>+G1098+E1099-F1099</f>
        <v>-1.8474111129762605E-13</v>
      </c>
    </row>
    <row r="1100" spans="2:7">
      <c r="B1100" s="422"/>
      <c r="C1100" s="422"/>
      <c r="G1100" s="29">
        <f>+G1099+E1100-F1100</f>
        <v>-1.8474111129762605E-13</v>
      </c>
    </row>
    <row r="1101" spans="2:7">
      <c r="B1101" s="422"/>
      <c r="C1101" s="422"/>
      <c r="G1101" s="29">
        <f>+G1100+E1101-F1101</f>
        <v>-1.8474111129762605E-13</v>
      </c>
    </row>
    <row r="1102" spans="2:7">
      <c r="B1102" s="422"/>
      <c r="C1102" s="422"/>
      <c r="G1102" s="29">
        <f>+G1101+E1102-F1102</f>
        <v>-1.8474111129762605E-13</v>
      </c>
    </row>
    <row r="1103" spans="2:7">
      <c r="B1103" s="422"/>
      <c r="C1103" s="422"/>
      <c r="G1103" s="29">
        <f>+G1102+E1103-F1103</f>
        <v>-1.8474111129762605E-13</v>
      </c>
    </row>
    <row r="1104" spans="2:7">
      <c r="B1104" s="422"/>
      <c r="C1104" s="422"/>
      <c r="G1104" s="29">
        <f>+G1103+E1104-F1104</f>
        <v>-1.8474111129762605E-13</v>
      </c>
    </row>
    <row r="1105" spans="2:7">
      <c r="B1105" s="422"/>
      <c r="C1105" s="422"/>
      <c r="G1105" s="29">
        <f>+G1104+E1105-F1105</f>
        <v>-1.8474111129762605E-13</v>
      </c>
    </row>
    <row r="1106" spans="2:7">
      <c r="B1106" s="422"/>
      <c r="C1106" s="422"/>
      <c r="G1106" s="29">
        <f>+G1105+E1106-F1106</f>
        <v>-1.8474111129762605E-13</v>
      </c>
    </row>
    <row r="1107" spans="2:7">
      <c r="B1107" s="422"/>
      <c r="C1107" s="422"/>
      <c r="G1107" s="29">
        <f>+G1106+E1107-F1107</f>
        <v>-1.8474111129762605E-13</v>
      </c>
    </row>
    <row r="1108" spans="2:7">
      <c r="B1108" s="422"/>
      <c r="C1108" s="422"/>
      <c r="G1108" s="29">
        <f>+G1107+E1108-F1108</f>
        <v>-1.8474111129762605E-13</v>
      </c>
    </row>
    <row r="1109" spans="2:7">
      <c r="B1109" s="422"/>
      <c r="C1109" s="422"/>
      <c r="G1109" s="29">
        <f>+G1108+E1109-F1109</f>
        <v>-1.8474111129762605E-13</v>
      </c>
    </row>
    <row r="1110" spans="2:7">
      <c r="B1110" s="422"/>
      <c r="C1110" s="422"/>
      <c r="G1110" s="29">
        <f>+G1109+E1110-F1110</f>
        <v>-1.8474111129762605E-13</v>
      </c>
    </row>
    <row r="1111" spans="2:7">
      <c r="B1111" s="422"/>
      <c r="C1111" s="422"/>
      <c r="G1111" s="29">
        <f>+G1110+E1111-F1111</f>
        <v>-1.8474111129762605E-13</v>
      </c>
    </row>
    <row r="1112" spans="2:7">
      <c r="B1112" s="422"/>
      <c r="C1112" s="422"/>
      <c r="G1112" s="29">
        <f>+G1111+E1112-F1112</f>
        <v>-1.8474111129762605E-13</v>
      </c>
    </row>
    <row r="1113" spans="2:7">
      <c r="B1113" s="422"/>
      <c r="C1113" s="422"/>
      <c r="G1113" s="29">
        <f>+G1112+E1113-F1113</f>
        <v>-1.8474111129762605E-13</v>
      </c>
    </row>
    <row r="1114" spans="2:7">
      <c r="B1114" s="422"/>
      <c r="C1114" s="422"/>
      <c r="G1114" s="29">
        <f>+G1113+E1114-F1114</f>
        <v>-1.8474111129762605E-13</v>
      </c>
    </row>
    <row r="1115" spans="2:7">
      <c r="B1115" s="422"/>
      <c r="C1115" s="422"/>
      <c r="G1115" s="29">
        <f>+G1114+E1115-F1115</f>
        <v>-1.8474111129762605E-13</v>
      </c>
    </row>
    <row r="1116" spans="2:7">
      <c r="B1116" s="422"/>
      <c r="C1116" s="422"/>
      <c r="G1116" s="29">
        <f>+G1115+E1116-F1116</f>
        <v>-1.8474111129762605E-13</v>
      </c>
    </row>
    <row r="1117" spans="2:7">
      <c r="B1117" s="422"/>
      <c r="C1117" s="422"/>
      <c r="G1117" s="29">
        <f>+G1116+E1117-F1117</f>
        <v>-1.8474111129762605E-13</v>
      </c>
    </row>
    <row r="1118" spans="2:7">
      <c r="B1118" s="422"/>
      <c r="C1118" s="422"/>
      <c r="G1118" s="29">
        <f>+G1117+E1118-F1118</f>
        <v>-1.8474111129762605E-13</v>
      </c>
    </row>
    <row r="1119" spans="2:7">
      <c r="B1119" s="422"/>
      <c r="C1119" s="422"/>
      <c r="G1119" s="29">
        <f>+G1118+E1119-F1119</f>
        <v>-1.8474111129762605E-13</v>
      </c>
    </row>
    <row r="1120" spans="2:7">
      <c r="B1120" s="422"/>
      <c r="C1120" s="422"/>
      <c r="G1120" s="29">
        <f>+G1119+E1120-F1120</f>
        <v>-1.8474111129762605E-13</v>
      </c>
    </row>
    <row r="1121" spans="2:7">
      <c r="B1121" s="422"/>
      <c r="C1121" s="422"/>
      <c r="G1121" s="29">
        <f>+G1120+E1121-F1121</f>
        <v>-1.8474111129762605E-13</v>
      </c>
    </row>
    <row r="1122" spans="2:7">
      <c r="B1122" s="422"/>
      <c r="C1122" s="422"/>
      <c r="G1122" s="29">
        <f>+G1121+E1122-F1122</f>
        <v>-1.8474111129762605E-13</v>
      </c>
    </row>
    <row r="1123" spans="2:7">
      <c r="B1123" s="422"/>
      <c r="C1123" s="422"/>
      <c r="G1123" s="29">
        <f>+G1122+E1123-F1123</f>
        <v>-1.8474111129762605E-13</v>
      </c>
    </row>
    <row r="1124" spans="2:7">
      <c r="B1124" s="422"/>
      <c r="C1124" s="422"/>
      <c r="G1124" s="29">
        <f>+G1123+E1124-F1124</f>
        <v>-1.8474111129762605E-13</v>
      </c>
    </row>
    <row r="1125" spans="2:7">
      <c r="B1125" s="422"/>
      <c r="C1125" s="422"/>
      <c r="G1125" s="29">
        <f>+G1124+E1125-F1125</f>
        <v>-1.8474111129762605E-13</v>
      </c>
    </row>
    <row r="1126" spans="2:7">
      <c r="B1126" s="422"/>
      <c r="C1126" s="422"/>
      <c r="G1126" s="29">
        <f>+G1125+E1126-F1126</f>
        <v>-1.8474111129762605E-13</v>
      </c>
    </row>
    <row r="1127" spans="2:7">
      <c r="B1127" s="422"/>
      <c r="C1127" s="422"/>
      <c r="G1127" s="29">
        <f>+G1126+E1127-F1127</f>
        <v>-1.8474111129762605E-13</v>
      </c>
    </row>
    <row r="1128" spans="2:7">
      <c r="B1128" s="422"/>
      <c r="C1128" s="422"/>
      <c r="G1128" s="29">
        <f>+G1127+E1128-F1128</f>
        <v>-1.8474111129762605E-13</v>
      </c>
    </row>
    <row r="1129" spans="2:7">
      <c r="B1129" s="422"/>
      <c r="C1129" s="422"/>
      <c r="G1129" s="29">
        <f>+G1128+E1129-F1129</f>
        <v>-1.8474111129762605E-13</v>
      </c>
    </row>
    <row r="1130" spans="2:7">
      <c r="B1130" s="422"/>
      <c r="C1130" s="422"/>
      <c r="G1130" s="29">
        <f>+G1129+E1130-F1130</f>
        <v>-1.8474111129762605E-13</v>
      </c>
    </row>
    <row r="1131" spans="2:7">
      <c r="B1131" s="422"/>
      <c r="C1131" s="422"/>
      <c r="G1131" s="29">
        <f>+G1130+E1131-F1131</f>
        <v>-1.8474111129762605E-13</v>
      </c>
    </row>
    <row r="1132" spans="2:7">
      <c r="B1132" s="422"/>
      <c r="C1132" s="422"/>
      <c r="G1132" s="29">
        <f>+G1131+E1132-F1132</f>
        <v>-1.8474111129762605E-13</v>
      </c>
    </row>
    <row r="1133" spans="2:7">
      <c r="B1133" s="422"/>
      <c r="C1133" s="422"/>
      <c r="G1133" s="29">
        <f>+G1132+E1133-F1133</f>
        <v>-1.8474111129762605E-13</v>
      </c>
    </row>
    <row r="1134" spans="2:7">
      <c r="B1134" s="422"/>
      <c r="C1134" s="422"/>
      <c r="G1134" s="29">
        <f>+G1133+E1134-F1134</f>
        <v>-1.8474111129762605E-13</v>
      </c>
    </row>
    <row r="1135" spans="2:7">
      <c r="B1135" s="422"/>
      <c r="C1135" s="422"/>
      <c r="G1135" s="29">
        <f>+G1134+E1135-F1135</f>
        <v>-1.8474111129762605E-13</v>
      </c>
    </row>
    <row r="1136" spans="2:7">
      <c r="B1136" s="422"/>
      <c r="C1136" s="422"/>
      <c r="G1136" s="29">
        <f>+G1135+E1136-F1136</f>
        <v>-1.8474111129762605E-13</v>
      </c>
    </row>
    <row r="1137" spans="2:7">
      <c r="B1137" s="422"/>
      <c r="C1137" s="422"/>
      <c r="G1137" s="29">
        <f>+G1136+E1137-F1137</f>
        <v>-1.8474111129762605E-13</v>
      </c>
    </row>
    <row r="1138" spans="2:7">
      <c r="B1138" s="422"/>
      <c r="C1138" s="422"/>
      <c r="G1138" s="29">
        <f>+G1137+E1138-F1138</f>
        <v>-1.8474111129762605E-13</v>
      </c>
    </row>
    <row r="1139" spans="2:7">
      <c r="B1139" s="422"/>
      <c r="C1139" s="422"/>
      <c r="G1139" s="29">
        <f>+G1138+E1139-F1139</f>
        <v>-1.8474111129762605E-13</v>
      </c>
    </row>
    <row r="1140" spans="2:7">
      <c r="B1140" s="422"/>
      <c r="C1140" s="422"/>
      <c r="G1140" s="29">
        <f>+G1139+E1140-F1140</f>
        <v>-1.8474111129762605E-13</v>
      </c>
    </row>
    <row r="1141" spans="2:7">
      <c r="B1141" s="422"/>
      <c r="C1141" s="422"/>
      <c r="G1141" s="29">
        <f>+G1140+E1141-F1141</f>
        <v>-1.8474111129762605E-13</v>
      </c>
    </row>
    <row r="1142" spans="2:7">
      <c r="B1142" s="422"/>
      <c r="C1142" s="422"/>
      <c r="G1142" s="29">
        <f>+G1141+E1142-F1142</f>
        <v>-1.8474111129762605E-13</v>
      </c>
    </row>
    <row r="1143" spans="2:7">
      <c r="B1143" s="422"/>
      <c r="C1143" s="422"/>
      <c r="G1143" s="29">
        <f>+G1142+E1143-F1143</f>
        <v>-1.8474111129762605E-13</v>
      </c>
    </row>
    <row r="1144" spans="2:7">
      <c r="B1144" s="422"/>
      <c r="C1144" s="422"/>
      <c r="G1144" s="29">
        <f>+G1143+E1144-F1144</f>
        <v>-1.8474111129762605E-13</v>
      </c>
    </row>
    <row r="1145" spans="2:7">
      <c r="B1145" s="422"/>
      <c r="C1145" s="422"/>
      <c r="G1145" s="29">
        <f>+G1144+E1145-F1145</f>
        <v>-1.8474111129762605E-13</v>
      </c>
    </row>
    <row r="1146" spans="2:7">
      <c r="B1146" s="422"/>
      <c r="C1146" s="422"/>
      <c r="G1146" s="29">
        <f>+G1145+E1146-F1146</f>
        <v>-1.8474111129762605E-13</v>
      </c>
    </row>
    <row r="1147" spans="2:7">
      <c r="B1147" s="422"/>
      <c r="C1147" s="422"/>
      <c r="G1147" s="29">
        <f>+G1146+E1147-F1147</f>
        <v>-1.8474111129762605E-13</v>
      </c>
    </row>
    <row r="1148" spans="2:7">
      <c r="B1148" s="422"/>
      <c r="C1148" s="422"/>
      <c r="G1148" s="29">
        <f>+G1147+E1148-F1148</f>
        <v>-1.8474111129762605E-13</v>
      </c>
    </row>
    <row r="1149" spans="2:7">
      <c r="B1149" s="422"/>
      <c r="C1149" s="422"/>
      <c r="G1149" s="29">
        <f>+G1148+E1149-F1149</f>
        <v>-1.8474111129762605E-13</v>
      </c>
    </row>
    <row r="1150" spans="2:7">
      <c r="B1150" s="422"/>
      <c r="C1150" s="422"/>
      <c r="G1150" s="29">
        <f>+G1149+E1150-F1150</f>
        <v>-1.8474111129762605E-13</v>
      </c>
    </row>
    <row r="1151" spans="2:7">
      <c r="B1151" s="422"/>
      <c r="C1151" s="422"/>
      <c r="G1151" s="29">
        <f>+G1150+E1151-F1151</f>
        <v>-1.8474111129762605E-13</v>
      </c>
    </row>
    <row r="1152" spans="2:7">
      <c r="B1152" s="422"/>
      <c r="C1152" s="422"/>
      <c r="G1152" s="29">
        <f>+G1151+E1152-F1152</f>
        <v>-1.8474111129762605E-13</v>
      </c>
    </row>
    <row r="1153" spans="2:7">
      <c r="B1153" s="422"/>
      <c r="C1153" s="422"/>
      <c r="G1153" s="29">
        <f>+G1152+E1153-F1153</f>
        <v>-1.8474111129762605E-13</v>
      </c>
    </row>
    <row r="1154" spans="2:7">
      <c r="B1154" s="422"/>
      <c r="C1154" s="422"/>
      <c r="G1154" s="29">
        <f>+G1153+E1154-F1154</f>
        <v>-1.8474111129762605E-13</v>
      </c>
    </row>
    <row r="1155" spans="2:7">
      <c r="B1155" s="422"/>
      <c r="C1155" s="422"/>
      <c r="G1155" s="29">
        <f>+G1154+E1155-F1155</f>
        <v>-1.8474111129762605E-13</v>
      </c>
    </row>
    <row r="1156" spans="2:7">
      <c r="B1156" s="422"/>
      <c r="C1156" s="422"/>
      <c r="G1156" s="29">
        <f>+G1155+E1156-F1156</f>
        <v>-1.8474111129762605E-13</v>
      </c>
    </row>
    <row r="1157" spans="2:7">
      <c r="B1157" s="422"/>
      <c r="C1157" s="422"/>
      <c r="G1157" s="29">
        <f>+G1156+E1157-F1157</f>
        <v>-1.8474111129762605E-13</v>
      </c>
    </row>
    <row r="1158" spans="2:7">
      <c r="B1158" s="422"/>
      <c r="C1158" s="422"/>
      <c r="G1158" s="29">
        <f>+G1157+E1158-F1158</f>
        <v>-1.8474111129762605E-13</v>
      </c>
    </row>
    <row r="1159" spans="2:7">
      <c r="B1159" s="422"/>
      <c r="C1159" s="422"/>
      <c r="G1159" s="29">
        <f>+G1158+E1159-F1159</f>
        <v>-1.8474111129762605E-13</v>
      </c>
    </row>
    <row r="1160" spans="2:7">
      <c r="B1160" s="422"/>
      <c r="C1160" s="422"/>
      <c r="G1160" s="29">
        <f>+G1159+E1160-F1160</f>
        <v>-1.8474111129762605E-13</v>
      </c>
    </row>
    <row r="1161" spans="2:7">
      <c r="B1161" s="422"/>
      <c r="C1161" s="422"/>
      <c r="G1161" s="29">
        <f>+G1160+E1161-F1161</f>
        <v>-1.8474111129762605E-13</v>
      </c>
    </row>
    <row r="1162" spans="2:7">
      <c r="B1162" s="422"/>
      <c r="C1162" s="422"/>
      <c r="G1162" s="29">
        <f>+G1161+E1162-F1162</f>
        <v>-1.8474111129762605E-13</v>
      </c>
    </row>
    <row r="1163" spans="2:7">
      <c r="B1163" s="422"/>
      <c r="C1163" s="422"/>
      <c r="G1163" s="29">
        <f>+G1162+E1163-F1163</f>
        <v>-1.8474111129762605E-13</v>
      </c>
    </row>
    <row r="1164" spans="2:7">
      <c r="B1164" s="422"/>
      <c r="C1164" s="422"/>
      <c r="G1164" s="29">
        <f>+G1163+E1164-F1164</f>
        <v>-1.8474111129762605E-13</v>
      </c>
    </row>
    <row r="1165" spans="2:7">
      <c r="B1165" s="422"/>
      <c r="C1165" s="422"/>
      <c r="G1165" s="29">
        <f>+G1164+E1165-F1165</f>
        <v>-1.8474111129762605E-13</v>
      </c>
    </row>
    <row r="1166" spans="2:7">
      <c r="B1166" s="422"/>
      <c r="C1166" s="422"/>
      <c r="G1166" s="29">
        <f>+G1165+E1166-F1166</f>
        <v>-1.8474111129762605E-13</v>
      </c>
    </row>
    <row r="1167" spans="2:7">
      <c r="B1167" s="422"/>
      <c r="C1167" s="422"/>
      <c r="G1167" s="29">
        <f>+G1166+E1167-F1167</f>
        <v>-1.8474111129762605E-13</v>
      </c>
    </row>
    <row r="1168" spans="2:7">
      <c r="B1168" s="422"/>
      <c r="C1168" s="422"/>
      <c r="G1168" s="29">
        <f>+G1167+E1168-F1168</f>
        <v>-1.8474111129762605E-13</v>
      </c>
    </row>
    <row r="1169" spans="2:7">
      <c r="B1169" s="422"/>
      <c r="C1169" s="422"/>
      <c r="G1169" s="29">
        <f>+G1168+E1169-F1169</f>
        <v>-1.8474111129762605E-13</v>
      </c>
    </row>
    <row r="1170" spans="2:7">
      <c r="B1170" s="422"/>
      <c r="C1170" s="422"/>
      <c r="G1170" s="29">
        <f>+G1169+E1170-F1170</f>
        <v>-1.8474111129762605E-13</v>
      </c>
    </row>
    <row r="1171" spans="2:7">
      <c r="B1171" s="422"/>
      <c r="C1171" s="422"/>
      <c r="G1171" s="29">
        <f>+G1170+E1171-F1171</f>
        <v>-1.8474111129762605E-13</v>
      </c>
    </row>
    <row r="1172" spans="2:7">
      <c r="B1172" s="422"/>
      <c r="C1172" s="422"/>
      <c r="G1172" s="29">
        <f>+G1171+E1172-F1172</f>
        <v>-1.8474111129762605E-13</v>
      </c>
    </row>
    <row r="1173" spans="2:7">
      <c r="B1173" s="422"/>
      <c r="C1173" s="422"/>
      <c r="G1173" s="29">
        <f>+G1172+E1173-F1173</f>
        <v>-1.8474111129762605E-13</v>
      </c>
    </row>
    <row r="1174" spans="2:7">
      <c r="B1174" s="422"/>
      <c r="C1174" s="422"/>
      <c r="G1174" s="29">
        <f>+G1173+E1174-F1174</f>
        <v>-1.8474111129762605E-13</v>
      </c>
    </row>
    <row r="1175" spans="2:7">
      <c r="B1175" s="422"/>
      <c r="C1175" s="422"/>
      <c r="G1175" s="29">
        <f>+G1174+E1175-F1175</f>
        <v>-1.8474111129762605E-13</v>
      </c>
    </row>
    <row r="1176" spans="2:7">
      <c r="B1176" s="422"/>
      <c r="C1176" s="422"/>
      <c r="G1176" s="29">
        <f>+G1175+E1176-F1176</f>
        <v>-1.8474111129762605E-13</v>
      </c>
    </row>
    <row r="1177" spans="2:7">
      <c r="B1177" s="422"/>
      <c r="C1177" s="422"/>
      <c r="G1177" s="29">
        <f>+G1176+E1177-F1177</f>
        <v>-1.8474111129762605E-13</v>
      </c>
    </row>
    <row r="1178" spans="2:7">
      <c r="B1178" s="422"/>
      <c r="C1178" s="422"/>
      <c r="G1178" s="29">
        <f>+G1177+E1178-F1178</f>
        <v>-1.8474111129762605E-13</v>
      </c>
    </row>
    <row r="1179" spans="2:7">
      <c r="B1179" s="422"/>
      <c r="C1179" s="422"/>
      <c r="G1179" s="29">
        <f>+G1178+E1179-F1179</f>
        <v>-1.8474111129762605E-13</v>
      </c>
    </row>
    <row r="1180" spans="2:7">
      <c r="B1180" s="422"/>
      <c r="C1180" s="422"/>
      <c r="G1180" s="29">
        <f>+G1179+E1180-F1180</f>
        <v>-1.8474111129762605E-13</v>
      </c>
    </row>
    <row r="1181" spans="2:7">
      <c r="B1181" s="422"/>
      <c r="C1181" s="422"/>
      <c r="G1181" s="29">
        <f>+G1180+E1181-F1181</f>
        <v>-1.8474111129762605E-13</v>
      </c>
    </row>
    <row r="1182" spans="2:7">
      <c r="B1182" s="422"/>
      <c r="C1182" s="422"/>
      <c r="G1182" s="29">
        <f>+G1181+E1182-F1182</f>
        <v>-1.8474111129762605E-13</v>
      </c>
    </row>
    <row r="1183" spans="2:7">
      <c r="B1183" s="422"/>
      <c r="C1183" s="422"/>
      <c r="G1183" s="29">
        <f>+G1182+E1183-F1183</f>
        <v>-1.8474111129762605E-13</v>
      </c>
    </row>
    <row r="1184" spans="2:7">
      <c r="B1184" s="422"/>
      <c r="C1184" s="422"/>
      <c r="G1184" s="29">
        <f>+G1183+E1184-F1184</f>
        <v>-1.8474111129762605E-13</v>
      </c>
    </row>
    <row r="1185" spans="2:7">
      <c r="B1185" s="422"/>
      <c r="C1185" s="422"/>
      <c r="G1185" s="29">
        <f>+G1184+E1185-F1185</f>
        <v>-1.8474111129762605E-13</v>
      </c>
    </row>
    <row r="1186" spans="2:7">
      <c r="B1186" s="422"/>
      <c r="C1186" s="422"/>
      <c r="G1186" s="29">
        <f>+G1185+E1186-F1186</f>
        <v>-1.8474111129762605E-13</v>
      </c>
    </row>
    <row r="1187" spans="2:7">
      <c r="B1187" s="422"/>
      <c r="C1187" s="422"/>
      <c r="G1187" s="29">
        <f>+G1186+E1187-F1187</f>
        <v>-1.8474111129762605E-13</v>
      </c>
    </row>
    <row r="1188" spans="2:7">
      <c r="B1188" s="422"/>
      <c r="C1188" s="422"/>
      <c r="G1188" s="29">
        <f>+G1187+E1188-F1188</f>
        <v>-1.8474111129762605E-13</v>
      </c>
    </row>
    <row r="1189" spans="2:7">
      <c r="B1189" s="422"/>
      <c r="C1189" s="422"/>
      <c r="G1189" s="29">
        <f>+G1188+E1189-F1189</f>
        <v>-1.8474111129762605E-13</v>
      </c>
    </row>
    <row r="1190" spans="2:7">
      <c r="B1190" s="422"/>
      <c r="C1190" s="422"/>
      <c r="G1190" s="29">
        <f>+G1189+E1190-F1190</f>
        <v>-1.8474111129762605E-13</v>
      </c>
    </row>
    <row r="1191" spans="2:7">
      <c r="B1191" s="422"/>
      <c r="C1191" s="422"/>
      <c r="G1191" s="29">
        <f>+G1190+E1191-F1191</f>
        <v>-1.8474111129762605E-13</v>
      </c>
    </row>
    <row r="1192" spans="2:7">
      <c r="B1192" s="422"/>
      <c r="C1192" s="422"/>
      <c r="G1192" s="29">
        <f>+G1191+E1192-F1192</f>
        <v>-1.8474111129762605E-13</v>
      </c>
    </row>
    <row r="1193" spans="2:7">
      <c r="B1193" s="422"/>
      <c r="C1193" s="422"/>
      <c r="G1193" s="29">
        <f>+G1192+E1193-F1193</f>
        <v>-1.8474111129762605E-13</v>
      </c>
    </row>
    <row r="1194" spans="2:7">
      <c r="B1194" s="422"/>
      <c r="C1194" s="422"/>
      <c r="G1194" s="29">
        <f>+G1193+E1194-F1194</f>
        <v>-1.8474111129762605E-13</v>
      </c>
    </row>
    <row r="1195" spans="2:7">
      <c r="B1195" s="422"/>
      <c r="C1195" s="422"/>
      <c r="G1195" s="29">
        <f>+G1194+E1195-F1195</f>
        <v>-1.8474111129762605E-13</v>
      </c>
    </row>
    <row r="1196" spans="2:7">
      <c r="B1196" s="422"/>
      <c r="C1196" s="422"/>
      <c r="G1196" s="29">
        <f>+G1195+E1196-F1196</f>
        <v>-1.8474111129762605E-13</v>
      </c>
    </row>
    <row r="1197" spans="2:7">
      <c r="B1197" s="422"/>
      <c r="C1197" s="422"/>
      <c r="G1197" s="29">
        <f>+G1196+E1197-F1197</f>
        <v>-1.8474111129762605E-13</v>
      </c>
    </row>
    <row r="1198" spans="2:7">
      <c r="B1198" s="422"/>
      <c r="C1198" s="422"/>
      <c r="G1198" s="29">
        <f>+G1197+E1198-F1198</f>
        <v>-1.8474111129762605E-13</v>
      </c>
    </row>
    <row r="1199" spans="2:7">
      <c r="B1199" s="422"/>
      <c r="C1199" s="422"/>
      <c r="G1199" s="29">
        <f>+G1198+E1199-F1199</f>
        <v>-1.8474111129762605E-13</v>
      </c>
    </row>
    <row r="1200" spans="2:7">
      <c r="B1200" s="422"/>
      <c r="C1200" s="422"/>
      <c r="G1200" s="29">
        <f>+G1199+E1200-F1200</f>
        <v>-1.8474111129762605E-13</v>
      </c>
    </row>
    <row r="1201" spans="2:7">
      <c r="B1201" s="422"/>
      <c r="C1201" s="422"/>
      <c r="G1201" s="29">
        <f>+G1200+E1201-F1201</f>
        <v>-1.8474111129762605E-13</v>
      </c>
    </row>
    <row r="1202" spans="2:7">
      <c r="B1202" s="422"/>
      <c r="C1202" s="422"/>
      <c r="G1202" s="29">
        <f>+G1201+E1202-F1202</f>
        <v>-1.8474111129762605E-13</v>
      </c>
    </row>
    <row r="1203" spans="2:7">
      <c r="B1203" s="422"/>
      <c r="C1203" s="422"/>
      <c r="G1203" s="29">
        <f>+G1202+E1203-F1203</f>
        <v>-1.8474111129762605E-13</v>
      </c>
    </row>
    <row r="1204" spans="2:7">
      <c r="B1204" s="422"/>
      <c r="C1204" s="422"/>
      <c r="G1204" s="29">
        <f>+G1203+E1204-F1204</f>
        <v>-1.8474111129762605E-13</v>
      </c>
    </row>
    <row r="1205" spans="2:7">
      <c r="B1205" s="422"/>
      <c r="C1205" s="422"/>
      <c r="G1205" s="29">
        <f>+G1204+E1205-F1205</f>
        <v>-1.8474111129762605E-13</v>
      </c>
    </row>
    <row r="1206" spans="2:7">
      <c r="B1206" s="422"/>
      <c r="C1206" s="422"/>
      <c r="G1206" s="29">
        <f>+G1205+E1206-F1206</f>
        <v>-1.8474111129762605E-13</v>
      </c>
    </row>
    <row r="1207" spans="2:7">
      <c r="B1207" s="422"/>
      <c r="C1207" s="422"/>
      <c r="G1207" s="29">
        <f>+G1206+E1207-F1207</f>
        <v>-1.8474111129762605E-13</v>
      </c>
    </row>
    <row r="1208" spans="2:7">
      <c r="B1208" s="422"/>
      <c r="C1208" s="422"/>
      <c r="G1208" s="29">
        <f>+G1207+E1208-F1208</f>
        <v>-1.8474111129762605E-13</v>
      </c>
    </row>
    <row r="1209" spans="2:7">
      <c r="B1209" s="422"/>
      <c r="C1209" s="422"/>
      <c r="G1209" s="29">
        <f>+G1208+E1209-F1209</f>
        <v>-1.8474111129762605E-13</v>
      </c>
    </row>
    <row r="1210" spans="2:7">
      <c r="B1210" s="422"/>
      <c r="C1210" s="422"/>
      <c r="G1210" s="29">
        <f>+G1209+E1210-F1210</f>
        <v>-1.8474111129762605E-13</v>
      </c>
    </row>
    <row r="1211" spans="2:7">
      <c r="B1211" s="422"/>
      <c r="C1211" s="422"/>
      <c r="G1211" s="29">
        <f>+G1210+E1211-F1211</f>
        <v>-1.8474111129762605E-13</v>
      </c>
    </row>
    <row r="1212" spans="2:7">
      <c r="B1212" s="422"/>
      <c r="C1212" s="422"/>
      <c r="G1212" s="29">
        <f>+G1211+E1212-F1212</f>
        <v>-1.8474111129762605E-13</v>
      </c>
    </row>
    <row r="1213" spans="2:7">
      <c r="B1213" s="422"/>
      <c r="C1213" s="422"/>
      <c r="G1213" s="29">
        <f>+G1212+E1213-F1213</f>
        <v>-1.8474111129762605E-13</v>
      </c>
    </row>
    <row r="1214" spans="2:7">
      <c r="B1214" s="422"/>
      <c r="C1214" s="422"/>
      <c r="G1214" s="29">
        <f>+G1213+E1214-F1214</f>
        <v>-1.8474111129762605E-13</v>
      </c>
    </row>
    <row r="1215" spans="2:7">
      <c r="B1215" s="422"/>
      <c r="C1215" s="422"/>
      <c r="G1215" s="29">
        <f>+G1214+E1215-F1215</f>
        <v>-1.8474111129762605E-13</v>
      </c>
    </row>
    <row r="1216" spans="2:7">
      <c r="B1216" s="422"/>
      <c r="C1216" s="422"/>
      <c r="G1216" s="29">
        <f>+G1215+E1216-F1216</f>
        <v>-1.8474111129762605E-13</v>
      </c>
    </row>
    <row r="1217" spans="2:7">
      <c r="B1217" s="422"/>
      <c r="C1217" s="422"/>
      <c r="G1217" s="29">
        <f>+G1216+E1217-F1217</f>
        <v>-1.8474111129762605E-13</v>
      </c>
    </row>
    <row r="1218" spans="2:7">
      <c r="B1218" s="422"/>
      <c r="C1218" s="422"/>
      <c r="G1218" s="29">
        <f>+G1217+E1218-F1218</f>
        <v>-1.8474111129762605E-13</v>
      </c>
    </row>
    <row r="1219" spans="2:7">
      <c r="B1219" s="422"/>
      <c r="C1219" s="422"/>
      <c r="G1219" s="29">
        <f>+G1218+E1219-F1219</f>
        <v>-1.8474111129762605E-13</v>
      </c>
    </row>
    <row r="1220" spans="2:7">
      <c r="B1220" s="422"/>
      <c r="C1220" s="422"/>
      <c r="G1220" s="29">
        <f>+G1219+E1220-F1220</f>
        <v>-1.8474111129762605E-13</v>
      </c>
    </row>
    <row r="1221" spans="2:7">
      <c r="B1221" s="422"/>
      <c r="C1221" s="422"/>
      <c r="G1221" s="29">
        <f>+G1220+E1221-F1221</f>
        <v>-1.8474111129762605E-13</v>
      </c>
    </row>
    <row r="1222" spans="2:7">
      <c r="B1222" s="422"/>
      <c r="C1222" s="422"/>
      <c r="G1222" s="29">
        <f>+G1221+E1222-F1222</f>
        <v>-1.8474111129762605E-13</v>
      </c>
    </row>
    <row r="1223" spans="2:7">
      <c r="B1223" s="422"/>
      <c r="C1223" s="422"/>
      <c r="G1223" s="29">
        <f>+G1222+E1223-F1223</f>
        <v>-1.8474111129762605E-13</v>
      </c>
    </row>
    <row r="1224" spans="2:7">
      <c r="B1224" s="422"/>
      <c r="C1224" s="422"/>
      <c r="G1224" s="29">
        <f>+G1223+E1224-F1224</f>
        <v>-1.8474111129762605E-13</v>
      </c>
    </row>
    <row r="1225" spans="2:7">
      <c r="B1225" s="422"/>
      <c r="C1225" s="422"/>
      <c r="G1225" s="29">
        <f>+G1224+E1225-F1225</f>
        <v>-1.8474111129762605E-13</v>
      </c>
    </row>
    <row r="1226" spans="2:7">
      <c r="B1226" s="422"/>
      <c r="C1226" s="422"/>
      <c r="G1226" s="29">
        <f>+G1225+E1226-F1226</f>
        <v>-1.8474111129762605E-13</v>
      </c>
    </row>
    <row r="1227" spans="2:7">
      <c r="B1227" s="422"/>
      <c r="C1227" s="422"/>
      <c r="G1227" s="29">
        <f>+G1226+E1227-F1227</f>
        <v>-1.8474111129762605E-13</v>
      </c>
    </row>
    <row r="1228" spans="2:7">
      <c r="B1228" s="422"/>
      <c r="C1228" s="422"/>
      <c r="G1228" s="29">
        <f>+G1227+E1228-F1228</f>
        <v>-1.8474111129762605E-13</v>
      </c>
    </row>
    <row r="1229" spans="2:7">
      <c r="B1229" s="422"/>
      <c r="C1229" s="422"/>
      <c r="G1229" s="29">
        <f>+G1228+E1229-F1229</f>
        <v>-1.8474111129762605E-13</v>
      </c>
    </row>
    <row r="1230" spans="2:7">
      <c r="B1230" s="422"/>
      <c r="C1230" s="422"/>
      <c r="G1230" s="29">
        <f>+G1229+E1230-F1230</f>
        <v>-1.8474111129762605E-13</v>
      </c>
    </row>
    <row r="1231" spans="2:7">
      <c r="B1231" s="422"/>
      <c r="C1231" s="422"/>
      <c r="G1231" s="29">
        <f>+G1230+E1231-F1231</f>
        <v>-1.8474111129762605E-13</v>
      </c>
    </row>
    <row r="1232" spans="2:7">
      <c r="B1232" s="422"/>
      <c r="C1232" s="422"/>
      <c r="G1232" s="29">
        <f>+G1231+E1232-F1232</f>
        <v>-1.8474111129762605E-13</v>
      </c>
    </row>
    <row r="1233" spans="2:7">
      <c r="B1233" s="422"/>
      <c r="C1233" s="422"/>
      <c r="G1233" s="29">
        <f>+G1232+E1233-F1233</f>
        <v>-1.8474111129762605E-13</v>
      </c>
    </row>
    <row r="1234" spans="2:7">
      <c r="B1234" s="422"/>
      <c r="C1234" s="422"/>
      <c r="G1234" s="29">
        <f>+G1233+E1234-F1234</f>
        <v>-1.8474111129762605E-13</v>
      </c>
    </row>
    <row r="1235" spans="2:7">
      <c r="B1235" s="422"/>
      <c r="C1235" s="422"/>
      <c r="G1235" s="29">
        <f>+G1234+E1235-F1235</f>
        <v>-1.8474111129762605E-13</v>
      </c>
    </row>
    <row r="1236" spans="2:7">
      <c r="B1236" s="422"/>
      <c r="C1236" s="422"/>
      <c r="G1236" s="29">
        <f>+G1235+E1236-F1236</f>
        <v>-1.8474111129762605E-13</v>
      </c>
    </row>
    <row r="1237" spans="2:7">
      <c r="B1237" s="422"/>
      <c r="C1237" s="422"/>
      <c r="G1237" s="29">
        <f>+G1236+E1237-F1237</f>
        <v>-1.8474111129762605E-13</v>
      </c>
    </row>
    <row r="1238" spans="2:7">
      <c r="B1238" s="422"/>
      <c r="C1238" s="422"/>
      <c r="G1238" s="29">
        <f>+G1237+E1238-F1238</f>
        <v>-1.8474111129762605E-13</v>
      </c>
    </row>
    <row r="1239" spans="2:7">
      <c r="B1239" s="422"/>
      <c r="C1239" s="422"/>
      <c r="G1239" s="29">
        <f>+G1238+E1239-F1239</f>
        <v>-1.8474111129762605E-13</v>
      </c>
    </row>
    <row r="1240" spans="2:7">
      <c r="B1240" s="422"/>
      <c r="C1240" s="422"/>
      <c r="G1240" s="29">
        <f>+G1239+E1240-F1240</f>
        <v>-1.8474111129762605E-13</v>
      </c>
    </row>
    <row r="1241" spans="2:7">
      <c r="B1241" s="422"/>
      <c r="C1241" s="422"/>
      <c r="G1241" s="29">
        <f>+G1240+E1241-F1241</f>
        <v>-1.8474111129762605E-13</v>
      </c>
    </row>
    <row r="1242" spans="2:7">
      <c r="B1242" s="422"/>
      <c r="C1242" s="422"/>
      <c r="G1242" s="29">
        <f>+G1241+E1242-F1242</f>
        <v>-1.8474111129762605E-13</v>
      </c>
    </row>
    <row r="1243" spans="2:7">
      <c r="B1243" s="422"/>
      <c r="C1243" s="422"/>
      <c r="G1243" s="29">
        <f>+G1242+E1243-F1243</f>
        <v>-1.8474111129762605E-13</v>
      </c>
    </row>
    <row r="1244" spans="2:7">
      <c r="B1244" s="422"/>
      <c r="C1244" s="422"/>
      <c r="G1244" s="29">
        <f>+G1243+E1244-F1244</f>
        <v>-1.8474111129762605E-13</v>
      </c>
    </row>
    <row r="1245" spans="2:7">
      <c r="B1245" s="422"/>
      <c r="C1245" s="422"/>
      <c r="G1245" s="29">
        <f>+G1244+E1245-F1245</f>
        <v>-1.8474111129762605E-13</v>
      </c>
    </row>
    <row r="1246" spans="2:7">
      <c r="B1246" s="422"/>
      <c r="C1246" s="422"/>
      <c r="G1246" s="29">
        <f>+G1245+E1246-F1246</f>
        <v>-1.8474111129762605E-13</v>
      </c>
    </row>
    <row r="1247" spans="2:7">
      <c r="B1247" s="422"/>
      <c r="C1247" s="422"/>
      <c r="G1247" s="29">
        <f>+G1246+E1247-F1247</f>
        <v>-1.8474111129762605E-13</v>
      </c>
    </row>
    <row r="1248" spans="2:7">
      <c r="B1248" s="422"/>
      <c r="C1248" s="422"/>
      <c r="G1248" s="29">
        <f>+G1247+E1248-F1248</f>
        <v>-1.8474111129762605E-13</v>
      </c>
    </row>
    <row r="1249" spans="2:7">
      <c r="B1249" s="422"/>
      <c r="C1249" s="422"/>
      <c r="G1249" s="29">
        <f>+G1248+E1249-F1249</f>
        <v>-1.8474111129762605E-13</v>
      </c>
    </row>
    <row r="1250" spans="2:7">
      <c r="B1250" s="422"/>
      <c r="C1250" s="422"/>
      <c r="G1250" s="29">
        <f>+G1249+E1250-F1250</f>
        <v>-1.8474111129762605E-13</v>
      </c>
    </row>
    <row r="1251" spans="2:7">
      <c r="B1251" s="422"/>
      <c r="C1251" s="422"/>
      <c r="G1251" s="29">
        <f>+G1250+E1251-F1251</f>
        <v>-1.8474111129762605E-13</v>
      </c>
    </row>
    <row r="1252" spans="2:7">
      <c r="B1252" s="422"/>
      <c r="C1252" s="422"/>
      <c r="G1252" s="29">
        <f>+G1251+E1252-F1252</f>
        <v>-1.8474111129762605E-13</v>
      </c>
    </row>
    <row r="1253" spans="2:7">
      <c r="B1253" s="422"/>
      <c r="C1253" s="422"/>
      <c r="G1253" s="29">
        <f>+G1252+E1253-F1253</f>
        <v>-1.8474111129762605E-13</v>
      </c>
    </row>
    <row r="1254" spans="2:7">
      <c r="B1254" s="422"/>
      <c r="C1254" s="422"/>
      <c r="G1254" s="29">
        <f>+G1253+E1254-F1254</f>
        <v>-1.8474111129762605E-13</v>
      </c>
    </row>
    <row r="1255" spans="2:7">
      <c r="B1255" s="422"/>
      <c r="C1255" s="422"/>
      <c r="G1255" s="29">
        <f>+G1254+E1255-F1255</f>
        <v>-1.8474111129762605E-13</v>
      </c>
    </row>
    <row r="1256" spans="2:7">
      <c r="B1256" s="422"/>
      <c r="C1256" s="422"/>
      <c r="G1256" s="29">
        <f>+G1255+E1256-F1256</f>
        <v>-1.8474111129762605E-13</v>
      </c>
    </row>
    <row r="1257" spans="2:7">
      <c r="B1257" s="422"/>
      <c r="C1257" s="422"/>
      <c r="G1257" s="29">
        <f>+G1256+E1257-F1257</f>
        <v>-1.8474111129762605E-13</v>
      </c>
    </row>
    <row r="1258" spans="2:7">
      <c r="B1258" s="422"/>
      <c r="C1258" s="422"/>
      <c r="G1258" s="29">
        <f>+G1257+E1258-F1258</f>
        <v>-1.8474111129762605E-13</v>
      </c>
    </row>
    <row r="1259" spans="2:7">
      <c r="B1259" s="422"/>
      <c r="C1259" s="422"/>
      <c r="G1259" s="29">
        <f>+G1258+E1259-F1259</f>
        <v>-1.8474111129762605E-13</v>
      </c>
    </row>
    <row r="1260" spans="2:7">
      <c r="B1260" s="422"/>
      <c r="C1260" s="422"/>
      <c r="G1260" s="29">
        <f>+G1259+E1260-F1260</f>
        <v>-1.8474111129762605E-13</v>
      </c>
    </row>
    <row r="1261" spans="2:7">
      <c r="B1261" s="422"/>
      <c r="C1261" s="422"/>
      <c r="G1261" s="29">
        <f>+G1260+E1261-F1261</f>
        <v>-1.8474111129762605E-13</v>
      </c>
    </row>
    <row r="1262" spans="2:7">
      <c r="B1262" s="422"/>
      <c r="C1262" s="422"/>
      <c r="G1262" s="29">
        <f>+G1261+E1262-F1262</f>
        <v>-1.8474111129762605E-13</v>
      </c>
    </row>
    <row r="1263" spans="2:7">
      <c r="B1263" s="422"/>
      <c r="C1263" s="422"/>
      <c r="G1263" s="29">
        <f>+G1262+E1263-F1263</f>
        <v>-1.8474111129762605E-13</v>
      </c>
    </row>
    <row r="1264" spans="2:7">
      <c r="B1264" s="422"/>
      <c r="C1264" s="422"/>
      <c r="G1264" s="29">
        <f>+G1263+E1264-F1264</f>
        <v>-1.8474111129762605E-13</v>
      </c>
    </row>
    <row r="1265" spans="2:7">
      <c r="B1265" s="422"/>
      <c r="C1265" s="422"/>
      <c r="G1265" s="29">
        <f>+G1264+E1265-F1265</f>
        <v>-1.8474111129762605E-13</v>
      </c>
    </row>
    <row r="1266" spans="2:7">
      <c r="B1266" s="422"/>
      <c r="C1266" s="422"/>
      <c r="G1266" s="29">
        <f>+G1265+E1266-F1266</f>
        <v>-1.8474111129762605E-13</v>
      </c>
    </row>
    <row r="1267" spans="2:7">
      <c r="B1267" s="422"/>
      <c r="C1267" s="422"/>
      <c r="G1267" s="29">
        <f>+G1266+E1267-F1267</f>
        <v>-1.8474111129762605E-13</v>
      </c>
    </row>
    <row r="1268" spans="2:7">
      <c r="B1268" s="422"/>
      <c r="C1268" s="422"/>
      <c r="G1268" s="29">
        <f>+G1267+E1268-F1268</f>
        <v>-1.8474111129762605E-13</v>
      </c>
    </row>
    <row r="1269" spans="2:7">
      <c r="B1269" s="422"/>
      <c r="C1269" s="422"/>
      <c r="G1269" s="29">
        <f>+G1268+E1269-F1269</f>
        <v>-1.8474111129762605E-13</v>
      </c>
    </row>
    <row r="1270" spans="2:7">
      <c r="B1270" s="422"/>
      <c r="C1270" s="422"/>
      <c r="G1270" s="29">
        <f>+G1269+E1270-F1270</f>
        <v>-1.8474111129762605E-13</v>
      </c>
    </row>
    <row r="1271" spans="2:7">
      <c r="B1271" s="422"/>
      <c r="C1271" s="422"/>
      <c r="G1271" s="29">
        <f>+G1270+E1271-F1271</f>
        <v>-1.8474111129762605E-13</v>
      </c>
    </row>
    <row r="1272" spans="2:7">
      <c r="B1272" s="422"/>
      <c r="C1272" s="422"/>
      <c r="G1272" s="29">
        <f>+G1271+E1272-F1272</f>
        <v>-1.8474111129762605E-13</v>
      </c>
    </row>
    <row r="1273" spans="2:7">
      <c r="B1273" s="422"/>
      <c r="C1273" s="422"/>
      <c r="G1273" s="29">
        <f>+G1272+E1273-F1273</f>
        <v>-1.8474111129762605E-13</v>
      </c>
    </row>
    <row r="1274" spans="2:7">
      <c r="B1274" s="422"/>
      <c r="C1274" s="422"/>
      <c r="G1274" s="29">
        <f>+G1273+E1274-F1274</f>
        <v>-1.8474111129762605E-13</v>
      </c>
    </row>
    <row r="1275" spans="2:7">
      <c r="B1275" s="422"/>
      <c r="C1275" s="422"/>
      <c r="G1275" s="29">
        <f>+G1274+E1275-F1275</f>
        <v>-1.8474111129762605E-13</v>
      </c>
    </row>
    <row r="1276" spans="2:7">
      <c r="B1276" s="422"/>
      <c r="C1276" s="422"/>
      <c r="G1276" s="29">
        <f>+G1275+E1276-F1276</f>
        <v>-1.8474111129762605E-13</v>
      </c>
    </row>
    <row r="1277" spans="2:7">
      <c r="B1277" s="422"/>
      <c r="C1277" s="422"/>
      <c r="G1277" s="29">
        <f>+G1276+E1277-F1277</f>
        <v>-1.8474111129762605E-13</v>
      </c>
    </row>
    <row r="1278" spans="2:7">
      <c r="B1278" s="422"/>
      <c r="C1278" s="422"/>
      <c r="G1278" s="29">
        <f>+G1277+E1278-F1278</f>
        <v>-1.8474111129762605E-13</v>
      </c>
    </row>
    <row r="1279" spans="2:7">
      <c r="B1279" s="422"/>
      <c r="C1279" s="422"/>
      <c r="G1279" s="29">
        <f>+G1278+E1279-F1279</f>
        <v>-1.8474111129762605E-13</v>
      </c>
    </row>
    <row r="1280" spans="2:7">
      <c r="B1280" s="422"/>
      <c r="C1280" s="422"/>
      <c r="G1280" s="29">
        <f>+G1279+E1280-F1280</f>
        <v>-1.8474111129762605E-13</v>
      </c>
    </row>
    <row r="1281" spans="2:7">
      <c r="B1281" s="422"/>
      <c r="C1281" s="422"/>
      <c r="G1281" s="29">
        <f>+G1280+E1281-F1281</f>
        <v>-1.8474111129762605E-13</v>
      </c>
    </row>
    <row r="1282" spans="2:7">
      <c r="B1282" s="422"/>
      <c r="C1282" s="422"/>
      <c r="G1282" s="29">
        <f>+G1281+E1282-F1282</f>
        <v>-1.8474111129762605E-13</v>
      </c>
    </row>
    <row r="1283" spans="2:7">
      <c r="B1283" s="422"/>
      <c r="C1283" s="422"/>
      <c r="G1283" s="29">
        <f>+G1282+E1283-F1283</f>
        <v>-1.8474111129762605E-13</v>
      </c>
    </row>
    <row r="1284" spans="2:7">
      <c r="B1284" s="422"/>
      <c r="C1284" s="422"/>
      <c r="G1284" s="29">
        <f>+G1283+E1284-F1284</f>
        <v>-1.8474111129762605E-13</v>
      </c>
    </row>
    <row r="1285" spans="2:7">
      <c r="B1285" s="422"/>
      <c r="C1285" s="422"/>
      <c r="G1285" s="29">
        <f>+G1284+E1285-F1285</f>
        <v>-1.8474111129762605E-13</v>
      </c>
    </row>
    <row r="1286" spans="2:7">
      <c r="B1286" s="422"/>
      <c r="C1286" s="422"/>
      <c r="G1286" s="29">
        <f>+G1285+E1286-F1286</f>
        <v>-1.8474111129762605E-13</v>
      </c>
    </row>
    <row r="1287" spans="2:7">
      <c r="B1287" s="422"/>
      <c r="C1287" s="422"/>
      <c r="G1287" s="29">
        <f>+G1286+E1287-F1287</f>
        <v>-1.8474111129762605E-13</v>
      </c>
    </row>
    <row r="1288" spans="2:7">
      <c r="B1288" s="422"/>
      <c r="C1288" s="422"/>
      <c r="G1288" s="29">
        <f>+G1287+E1288-F1288</f>
        <v>-1.8474111129762605E-13</v>
      </c>
    </row>
    <row r="1289" spans="2:7">
      <c r="B1289" s="422"/>
      <c r="C1289" s="422"/>
      <c r="G1289" s="29">
        <f>+G1288+E1289-F1289</f>
        <v>-1.8474111129762605E-13</v>
      </c>
    </row>
    <row r="1290" spans="2:7">
      <c r="B1290" s="422"/>
      <c r="C1290" s="422"/>
      <c r="G1290" s="29">
        <f>+G1289+E1290-F1290</f>
        <v>-1.8474111129762605E-13</v>
      </c>
    </row>
    <row r="1291" spans="2:7">
      <c r="B1291" s="422"/>
      <c r="C1291" s="422"/>
      <c r="G1291" s="29">
        <f>+G1290+E1291-F1291</f>
        <v>-1.8474111129762605E-13</v>
      </c>
    </row>
    <row r="1292" spans="2:7">
      <c r="B1292" s="422"/>
      <c r="C1292" s="422"/>
      <c r="G1292" s="29">
        <f>+G1291+E1292-F1292</f>
        <v>-1.8474111129762605E-13</v>
      </c>
    </row>
    <row r="1293" spans="2:7">
      <c r="B1293" s="422"/>
      <c r="C1293" s="422"/>
      <c r="G1293" s="29">
        <f>+G1292+E1293-F1293</f>
        <v>-1.8474111129762605E-13</v>
      </c>
    </row>
    <row r="1294" spans="2:7">
      <c r="B1294" s="422"/>
      <c r="C1294" s="422"/>
      <c r="G1294" s="29">
        <f>+G1293+E1294-F1294</f>
        <v>-1.8474111129762605E-13</v>
      </c>
    </row>
    <row r="1295" spans="2:7">
      <c r="B1295" s="422"/>
      <c r="C1295" s="422"/>
      <c r="G1295" s="29">
        <f>+G1294+E1295-F1295</f>
        <v>-1.8474111129762605E-13</v>
      </c>
    </row>
    <row r="1296" spans="2:7">
      <c r="B1296" s="422"/>
      <c r="C1296" s="422"/>
      <c r="G1296" s="29">
        <f>+G1295+E1296-F1296</f>
        <v>-1.8474111129762605E-13</v>
      </c>
    </row>
    <row r="1297" spans="2:7">
      <c r="B1297" s="422"/>
      <c r="C1297" s="422"/>
      <c r="G1297" s="29">
        <f>+G1296+E1297-F1297</f>
        <v>-1.8474111129762605E-13</v>
      </c>
    </row>
    <row r="1298" spans="2:7">
      <c r="B1298" s="422"/>
      <c r="C1298" s="422"/>
      <c r="G1298" s="29">
        <f>+G1297+E1298-F1298</f>
        <v>-1.8474111129762605E-13</v>
      </c>
    </row>
    <row r="1299" spans="2:7">
      <c r="B1299" s="422"/>
      <c r="C1299" s="422"/>
      <c r="G1299" s="29">
        <f>+G1298+E1299-F1299</f>
        <v>-1.8474111129762605E-13</v>
      </c>
    </row>
    <row r="1300" spans="2:7">
      <c r="B1300" s="422"/>
      <c r="C1300" s="422"/>
      <c r="G1300" s="29">
        <f>+G1299+E1300-F1300</f>
        <v>-1.8474111129762605E-13</v>
      </c>
    </row>
    <row r="1301" spans="2:7">
      <c r="B1301" s="422"/>
      <c r="C1301" s="422"/>
      <c r="G1301" s="29">
        <f>+G1300+E1301-F1301</f>
        <v>-1.8474111129762605E-13</v>
      </c>
    </row>
    <row r="1302" spans="2:7">
      <c r="B1302" s="422"/>
      <c r="C1302" s="422"/>
      <c r="G1302" s="29">
        <f>+G1301+E1302-F1302</f>
        <v>-1.8474111129762605E-13</v>
      </c>
    </row>
    <row r="1303" spans="2:7">
      <c r="B1303" s="422"/>
      <c r="C1303" s="422"/>
      <c r="G1303" s="29">
        <f>+G1302+E1303-F1303</f>
        <v>-1.8474111129762605E-13</v>
      </c>
    </row>
    <row r="1304" spans="2:7">
      <c r="B1304" s="422"/>
      <c r="C1304" s="422"/>
      <c r="G1304" s="29">
        <f>+G1303+E1304-F1304</f>
        <v>-1.8474111129762605E-13</v>
      </c>
    </row>
    <row r="1305" spans="2:7">
      <c r="B1305" s="422"/>
      <c r="C1305" s="422"/>
      <c r="G1305" s="29">
        <f>+G1304+E1305-F1305</f>
        <v>-1.8474111129762605E-13</v>
      </c>
    </row>
    <row r="1306" spans="2:7">
      <c r="B1306" s="422"/>
      <c r="C1306" s="422"/>
      <c r="G1306" s="29">
        <f>+G1305+E1306-F1306</f>
        <v>-1.8474111129762605E-13</v>
      </c>
    </row>
    <row r="1307" spans="2:7">
      <c r="B1307" s="422"/>
      <c r="C1307" s="422"/>
      <c r="G1307" s="29">
        <f>+G1306+E1307-F1307</f>
        <v>-1.8474111129762605E-13</v>
      </c>
    </row>
    <row r="1308" spans="2:7">
      <c r="B1308" s="422"/>
      <c r="C1308" s="422"/>
      <c r="G1308" s="29">
        <f>+G1307+E1308-F1308</f>
        <v>-1.8474111129762605E-13</v>
      </c>
    </row>
    <row r="1309" spans="2:7">
      <c r="B1309" s="422"/>
      <c r="C1309" s="422"/>
      <c r="G1309" s="29">
        <f>+G1308+E1309-F1309</f>
        <v>-1.8474111129762605E-13</v>
      </c>
    </row>
    <row r="1310" spans="2:7">
      <c r="B1310" s="422"/>
      <c r="C1310" s="422"/>
      <c r="G1310" s="29">
        <f>+G1309+E1310-F1310</f>
        <v>-1.8474111129762605E-13</v>
      </c>
    </row>
    <row r="1311" spans="2:7">
      <c r="B1311" s="422"/>
      <c r="C1311" s="422"/>
      <c r="G1311" s="29">
        <f>+G1310+E1311-F1311</f>
        <v>-1.8474111129762605E-13</v>
      </c>
    </row>
    <row r="1312" spans="2:7">
      <c r="B1312" s="422"/>
      <c r="C1312" s="422"/>
      <c r="G1312" s="29">
        <f>+G1311+E1312-F1312</f>
        <v>-1.8474111129762605E-13</v>
      </c>
    </row>
    <row r="1313" spans="2:7">
      <c r="B1313" s="422"/>
      <c r="C1313" s="422"/>
      <c r="G1313" s="29">
        <f>+G1312+E1313-F1313</f>
        <v>-1.8474111129762605E-13</v>
      </c>
    </row>
    <row r="1314" spans="2:7">
      <c r="B1314" s="422"/>
      <c r="C1314" s="422"/>
      <c r="G1314" s="29">
        <f>+G1313+E1314-F1314</f>
        <v>-1.8474111129762605E-13</v>
      </c>
    </row>
    <row r="1315" spans="2:7">
      <c r="B1315" s="422"/>
      <c r="C1315" s="422"/>
      <c r="G1315" s="29">
        <f>+G1314+E1315-F1315</f>
        <v>-1.8474111129762605E-13</v>
      </c>
    </row>
    <row r="1316" spans="2:7">
      <c r="B1316" s="422"/>
      <c r="C1316" s="422"/>
      <c r="G1316" s="29">
        <f>+G1315+E1316-F1316</f>
        <v>-1.8474111129762605E-13</v>
      </c>
    </row>
    <row r="1317" spans="2:7">
      <c r="B1317" s="422"/>
      <c r="C1317" s="422"/>
      <c r="G1317" s="29">
        <f>+G1316+E1317-F1317</f>
        <v>-1.8474111129762605E-13</v>
      </c>
    </row>
    <row r="1318" spans="2:7">
      <c r="B1318" s="422"/>
      <c r="C1318" s="422"/>
      <c r="G1318" s="29">
        <f>+G1317+E1318-F1318</f>
        <v>-1.8474111129762605E-13</v>
      </c>
    </row>
    <row r="1319" spans="2:7">
      <c r="B1319" s="422"/>
      <c r="C1319" s="422"/>
      <c r="G1319" s="29">
        <f>+G1318+E1319-F1319</f>
        <v>-1.8474111129762605E-13</v>
      </c>
    </row>
    <row r="1320" spans="2:7">
      <c r="B1320" s="422"/>
      <c r="C1320" s="422"/>
      <c r="G1320" s="29">
        <f>+G1319+E1320-F1320</f>
        <v>-1.8474111129762605E-13</v>
      </c>
    </row>
    <row r="1321" spans="2:7">
      <c r="B1321" s="422"/>
      <c r="C1321" s="422"/>
      <c r="G1321" s="29">
        <f>+G1320+E1321-F1321</f>
        <v>-1.8474111129762605E-13</v>
      </c>
    </row>
    <row r="1322" spans="2:7">
      <c r="B1322" s="422"/>
      <c r="C1322" s="422"/>
      <c r="G1322" s="29">
        <f>+G1321+E1322-F1322</f>
        <v>-1.8474111129762605E-13</v>
      </c>
    </row>
    <row r="1323" spans="2:7">
      <c r="B1323" s="422"/>
      <c r="C1323" s="422"/>
    </row>
  </sheetData>
  <autoFilter ref="A4:G337" xr:uid="{00000000-0009-0000-0000-00001D000000}"/>
  <mergeCells count="9">
    <mergeCell ref="I920:K920"/>
    <mergeCell ref="I927:K927"/>
    <mergeCell ref="I912:K912"/>
    <mergeCell ref="I904:K904"/>
    <mergeCell ref="B2:G2"/>
    <mergeCell ref="K573:M573"/>
    <mergeCell ref="M606:O606"/>
    <mergeCell ref="O641:Q641"/>
    <mergeCell ref="J807:L807"/>
  </mergeCells>
  <pageMargins left="0" right="0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A2:P1316"/>
  <sheetViews>
    <sheetView topLeftCell="A1044" zoomScaleNormal="100" workbookViewId="0">
      <selection activeCell="J1062" sqref="J1062"/>
    </sheetView>
  </sheetViews>
  <sheetFormatPr defaultColWidth="11.42578125" defaultRowHeight="15"/>
  <cols>
    <col min="1" max="1" width="11.42578125" style="3"/>
    <col min="2" max="2" width="15.42578125" style="7" customWidth="1"/>
    <col min="3" max="3" width="14" style="7" customWidth="1"/>
    <col min="4" max="4" width="47.140625" bestFit="1" customWidth="1"/>
    <col min="5" max="5" width="11.42578125" style="28"/>
    <col min="6" max="6" width="11.42578125" style="2"/>
    <col min="8" max="8" width="10.5703125" customWidth="1"/>
    <col min="9" max="9" width="20" style="2" bestFit="1" customWidth="1"/>
    <col min="10" max="10" width="15.85546875" bestFit="1" customWidth="1"/>
    <col min="11" max="11" width="34.140625" bestFit="1" customWidth="1"/>
  </cols>
  <sheetData>
    <row r="2" spans="1:8">
      <c r="B2" s="440" t="s">
        <v>546</v>
      </c>
      <c r="C2" s="440"/>
      <c r="D2" s="440"/>
      <c r="E2" s="440"/>
      <c r="F2" s="440"/>
      <c r="G2" s="440"/>
    </row>
    <row r="4" spans="1:8" ht="27.75">
      <c r="A4" s="30" t="s">
        <v>1</v>
      </c>
      <c r="B4" s="11" t="s">
        <v>2</v>
      </c>
      <c r="C4" s="11" t="s">
        <v>3</v>
      </c>
      <c r="D4" s="11" t="s">
        <v>4</v>
      </c>
      <c r="E4" s="47" t="s">
        <v>5</v>
      </c>
      <c r="F4" s="12" t="s">
        <v>6</v>
      </c>
      <c r="G4" s="12" t="s">
        <v>7</v>
      </c>
    </row>
    <row r="5" spans="1:8">
      <c r="A5" s="3">
        <v>42736</v>
      </c>
      <c r="B5" s="422" t="s">
        <v>8</v>
      </c>
      <c r="C5" s="422"/>
      <c r="G5" s="2">
        <v>572.1</v>
      </c>
      <c r="H5" s="5"/>
    </row>
    <row r="6" spans="1:8">
      <c r="A6" s="3">
        <v>42736</v>
      </c>
      <c r="B6" s="422" t="s">
        <v>547</v>
      </c>
      <c r="C6" s="422"/>
      <c r="E6" s="28">
        <v>151.5</v>
      </c>
      <c r="G6" s="2">
        <f>+G5+E6-F6</f>
        <v>723.6</v>
      </c>
      <c r="H6" s="5"/>
    </row>
    <row r="7" spans="1:8">
      <c r="A7" s="3">
        <v>42768</v>
      </c>
      <c r="B7" s="422">
        <v>12200</v>
      </c>
      <c r="C7" s="422" t="s">
        <v>67</v>
      </c>
      <c r="F7" s="2">
        <v>200</v>
      </c>
      <c r="G7" s="2">
        <f t="shared" ref="G7:G70" si="0">+G6+E7-F7</f>
        <v>523.6</v>
      </c>
    </row>
    <row r="8" spans="1:8">
      <c r="A8" s="3">
        <v>43020</v>
      </c>
      <c r="B8" s="422">
        <v>13821</v>
      </c>
      <c r="C8" s="422" t="s">
        <v>67</v>
      </c>
      <c r="F8" s="2">
        <v>100</v>
      </c>
      <c r="G8" s="2">
        <f t="shared" si="0"/>
        <v>423.6</v>
      </c>
    </row>
    <row r="9" spans="1:8">
      <c r="A9" s="3">
        <v>43039</v>
      </c>
      <c r="B9" s="422" t="s">
        <v>69</v>
      </c>
      <c r="C9" s="422" t="s">
        <v>67</v>
      </c>
      <c r="F9" s="2">
        <v>110</v>
      </c>
      <c r="G9" s="2">
        <f t="shared" si="0"/>
        <v>313.60000000000002</v>
      </c>
    </row>
    <row r="10" spans="1:8">
      <c r="A10" s="3">
        <v>43061</v>
      </c>
      <c r="B10" s="422">
        <v>10231</v>
      </c>
      <c r="C10" s="422" t="s">
        <v>67</v>
      </c>
      <c r="F10" s="2">
        <v>112.4</v>
      </c>
      <c r="G10" s="2">
        <f t="shared" si="0"/>
        <v>201.20000000000002</v>
      </c>
    </row>
    <row r="11" spans="1:8">
      <c r="A11" s="3">
        <v>43064</v>
      </c>
      <c r="B11" s="422">
        <v>14089</v>
      </c>
      <c r="C11" s="422" t="s">
        <v>67</v>
      </c>
      <c r="F11" s="2">
        <v>71.2</v>
      </c>
      <c r="G11" s="2">
        <f t="shared" si="0"/>
        <v>130</v>
      </c>
    </row>
    <row r="12" spans="1:8">
      <c r="A12" s="3">
        <v>43057</v>
      </c>
      <c r="B12" s="422" t="s">
        <v>69</v>
      </c>
      <c r="C12" s="422" t="s">
        <v>177</v>
      </c>
      <c r="F12" s="2">
        <v>130</v>
      </c>
      <c r="G12" s="2">
        <f t="shared" si="0"/>
        <v>0</v>
      </c>
    </row>
    <row r="13" spans="1:8">
      <c r="A13" s="3">
        <v>42766</v>
      </c>
      <c r="B13" s="422" t="s">
        <v>10</v>
      </c>
      <c r="C13" s="422" t="s">
        <v>11</v>
      </c>
      <c r="D13" t="s">
        <v>12</v>
      </c>
      <c r="E13" s="48">
        <v>208</v>
      </c>
      <c r="G13" s="2">
        <f t="shared" si="0"/>
        <v>208</v>
      </c>
    </row>
    <row r="14" spans="1:8">
      <c r="B14" s="422"/>
      <c r="C14" s="422"/>
      <c r="D14" t="s">
        <v>13</v>
      </c>
      <c r="E14" s="48">
        <v>19.2</v>
      </c>
      <c r="G14" s="2">
        <f t="shared" si="0"/>
        <v>227.2</v>
      </c>
    </row>
    <row r="15" spans="1:8">
      <c r="B15" s="422"/>
      <c r="C15" s="422"/>
      <c r="D15" t="s">
        <v>14</v>
      </c>
      <c r="E15" s="48">
        <v>60</v>
      </c>
      <c r="G15" s="2">
        <f t="shared" si="0"/>
        <v>287.2</v>
      </c>
    </row>
    <row r="16" spans="1:8">
      <c r="B16" s="422"/>
      <c r="C16" s="422"/>
      <c r="D16" t="s">
        <v>15</v>
      </c>
      <c r="E16" s="48">
        <v>2</v>
      </c>
      <c r="G16" s="2">
        <f t="shared" si="0"/>
        <v>289.2</v>
      </c>
    </row>
    <row r="17" spans="1:7">
      <c r="A17" s="3">
        <v>42765</v>
      </c>
      <c r="B17" s="422" t="s">
        <v>69</v>
      </c>
      <c r="C17" s="422" t="s">
        <v>11</v>
      </c>
      <c r="D17" t="s">
        <v>14</v>
      </c>
      <c r="E17" s="48"/>
      <c r="F17" s="2">
        <v>60</v>
      </c>
      <c r="G17" s="2">
        <f t="shared" si="0"/>
        <v>229.2</v>
      </c>
    </row>
    <row r="18" spans="1:7">
      <c r="A18" s="3">
        <v>42765</v>
      </c>
      <c r="B18" s="422" t="s">
        <v>69</v>
      </c>
      <c r="C18" s="422" t="s">
        <v>11</v>
      </c>
      <c r="D18" t="s">
        <v>15</v>
      </c>
      <c r="E18" s="48"/>
      <c r="F18" s="2">
        <v>2</v>
      </c>
      <c r="G18" s="2">
        <f t="shared" si="0"/>
        <v>227.2</v>
      </c>
    </row>
    <row r="19" spans="1:7">
      <c r="A19" s="3">
        <v>42790</v>
      </c>
      <c r="B19" s="422">
        <v>12366</v>
      </c>
      <c r="C19" s="422" t="s">
        <v>11</v>
      </c>
      <c r="D19" t="s">
        <v>12</v>
      </c>
      <c r="E19" s="48"/>
      <c r="F19" s="2">
        <v>208</v>
      </c>
      <c r="G19" s="2">
        <f t="shared" si="0"/>
        <v>19.199999999999989</v>
      </c>
    </row>
    <row r="20" spans="1:7">
      <c r="A20" s="3">
        <v>42790</v>
      </c>
      <c r="B20" s="422">
        <v>12366</v>
      </c>
      <c r="C20" s="422" t="s">
        <v>11</v>
      </c>
      <c r="D20" t="s">
        <v>13</v>
      </c>
      <c r="E20" s="48"/>
      <c r="F20" s="2">
        <v>19.2</v>
      </c>
      <c r="G20" s="2">
        <f t="shared" si="0"/>
        <v>0</v>
      </c>
    </row>
    <row r="21" spans="1:7">
      <c r="A21" s="3">
        <v>42794</v>
      </c>
      <c r="B21" s="422" t="s">
        <v>10</v>
      </c>
      <c r="C21" s="422" t="s">
        <v>17</v>
      </c>
      <c r="D21" t="s">
        <v>12</v>
      </c>
      <c r="E21" s="48">
        <v>244</v>
      </c>
      <c r="G21" s="2">
        <f t="shared" si="0"/>
        <v>244</v>
      </c>
    </row>
    <row r="22" spans="1:7">
      <c r="B22" s="422"/>
      <c r="C22" s="422"/>
      <c r="D22" t="s">
        <v>13</v>
      </c>
      <c r="E22" s="48">
        <v>13</v>
      </c>
      <c r="G22" s="2">
        <f t="shared" si="0"/>
        <v>257</v>
      </c>
    </row>
    <row r="23" spans="1:7">
      <c r="B23" s="422"/>
      <c r="C23" s="422"/>
      <c r="D23" t="s">
        <v>14</v>
      </c>
      <c r="E23" s="48">
        <v>56</v>
      </c>
      <c r="G23" s="2">
        <f t="shared" si="0"/>
        <v>313</v>
      </c>
    </row>
    <row r="24" spans="1:7">
      <c r="B24" s="422"/>
      <c r="C24" s="422"/>
      <c r="D24" t="s">
        <v>15</v>
      </c>
      <c r="E24" s="48">
        <v>2</v>
      </c>
      <c r="G24" s="2">
        <f t="shared" si="0"/>
        <v>315</v>
      </c>
    </row>
    <row r="25" spans="1:7">
      <c r="B25" s="422"/>
      <c r="C25" s="422"/>
      <c r="D25" t="s">
        <v>70</v>
      </c>
      <c r="E25" s="48">
        <v>85</v>
      </c>
      <c r="G25" s="2">
        <f t="shared" si="0"/>
        <v>400</v>
      </c>
    </row>
    <row r="26" spans="1:7">
      <c r="A26" s="3">
        <v>42793</v>
      </c>
      <c r="B26" s="422" t="s">
        <v>69</v>
      </c>
      <c r="C26" s="422" t="s">
        <v>17</v>
      </c>
      <c r="D26" t="s">
        <v>14</v>
      </c>
      <c r="E26" s="48"/>
      <c r="F26" s="2">
        <v>54</v>
      </c>
      <c r="G26" s="2">
        <f t="shared" si="0"/>
        <v>346</v>
      </c>
    </row>
    <row r="27" spans="1:7">
      <c r="A27" s="3">
        <v>42795</v>
      </c>
      <c r="B27" s="422">
        <v>12389</v>
      </c>
      <c r="C27" s="422" t="s">
        <v>17</v>
      </c>
      <c r="D27" t="s">
        <v>14</v>
      </c>
      <c r="E27" s="48"/>
      <c r="F27" s="2">
        <v>2</v>
      </c>
      <c r="G27" s="2">
        <f t="shared" si="0"/>
        <v>344</v>
      </c>
    </row>
    <row r="28" spans="1:7">
      <c r="A28" s="3">
        <v>42795</v>
      </c>
      <c r="B28" s="422">
        <v>12389</v>
      </c>
      <c r="C28" s="422" t="s">
        <v>17</v>
      </c>
      <c r="D28" t="s">
        <v>15</v>
      </c>
      <c r="E28" s="48"/>
      <c r="F28" s="2">
        <v>2</v>
      </c>
      <c r="G28" s="2">
        <f t="shared" si="0"/>
        <v>342</v>
      </c>
    </row>
    <row r="29" spans="1:7">
      <c r="A29" s="3">
        <v>42851</v>
      </c>
      <c r="B29" s="422">
        <v>12703</v>
      </c>
      <c r="C29" s="422" t="s">
        <v>17</v>
      </c>
      <c r="D29" t="s">
        <v>12</v>
      </c>
      <c r="E29" s="48"/>
      <c r="F29" s="2">
        <v>244</v>
      </c>
      <c r="G29" s="2">
        <f t="shared" si="0"/>
        <v>98</v>
      </c>
    </row>
    <row r="30" spans="1:7">
      <c r="A30" s="3">
        <v>42851</v>
      </c>
      <c r="B30" s="422">
        <v>12703</v>
      </c>
      <c r="C30" s="422" t="s">
        <v>17</v>
      </c>
      <c r="D30" t="s">
        <v>13</v>
      </c>
      <c r="E30" s="48"/>
      <c r="F30" s="2">
        <v>13</v>
      </c>
      <c r="G30" s="2">
        <f t="shared" si="0"/>
        <v>85</v>
      </c>
    </row>
    <row r="31" spans="1:7">
      <c r="A31" s="3">
        <v>43064</v>
      </c>
      <c r="B31" s="422">
        <v>14089</v>
      </c>
      <c r="C31" s="422" t="s">
        <v>17</v>
      </c>
      <c r="D31" t="s">
        <v>70</v>
      </c>
      <c r="E31" s="48"/>
      <c r="F31" s="2">
        <v>85</v>
      </c>
      <c r="G31" s="2">
        <f t="shared" si="0"/>
        <v>0</v>
      </c>
    </row>
    <row r="32" spans="1:7">
      <c r="A32" s="3">
        <v>42825</v>
      </c>
      <c r="B32" s="422" t="s">
        <v>10</v>
      </c>
      <c r="C32" s="422" t="s">
        <v>18</v>
      </c>
      <c r="D32" t="s">
        <v>12</v>
      </c>
      <c r="E32" s="48">
        <v>234.6</v>
      </c>
      <c r="G32" s="2">
        <f t="shared" si="0"/>
        <v>234.6</v>
      </c>
    </row>
    <row r="33" spans="1:7">
      <c r="B33" s="422"/>
      <c r="C33" s="422"/>
      <c r="D33" t="s">
        <v>13</v>
      </c>
      <c r="E33" s="48">
        <v>14</v>
      </c>
      <c r="G33" s="2">
        <f t="shared" si="0"/>
        <v>248.6</v>
      </c>
    </row>
    <row r="34" spans="1:7">
      <c r="B34" s="422"/>
      <c r="C34" s="422"/>
      <c r="D34" t="s">
        <v>14</v>
      </c>
      <c r="E34" s="48">
        <v>60</v>
      </c>
      <c r="G34" s="2">
        <f t="shared" si="0"/>
        <v>308.60000000000002</v>
      </c>
    </row>
    <row r="35" spans="1:7">
      <c r="B35" s="422"/>
      <c r="C35" s="422"/>
      <c r="D35" t="s">
        <v>15</v>
      </c>
      <c r="E35" s="48">
        <v>2</v>
      </c>
      <c r="G35" s="2">
        <f t="shared" si="0"/>
        <v>310.60000000000002</v>
      </c>
    </row>
    <row r="36" spans="1:7">
      <c r="A36" s="3">
        <v>42824</v>
      </c>
      <c r="B36" s="422" t="s">
        <v>69</v>
      </c>
      <c r="C36" s="422" t="s">
        <v>18</v>
      </c>
      <c r="D36" t="s">
        <v>14</v>
      </c>
      <c r="E36" s="48"/>
      <c r="F36" s="2">
        <v>60</v>
      </c>
      <c r="G36" s="2">
        <f t="shared" si="0"/>
        <v>250.60000000000002</v>
      </c>
    </row>
    <row r="37" spans="1:7">
      <c r="A37" s="3">
        <v>42824</v>
      </c>
      <c r="B37" s="422" t="s">
        <v>69</v>
      </c>
      <c r="C37" s="422" t="s">
        <v>18</v>
      </c>
      <c r="D37" t="s">
        <v>15</v>
      </c>
      <c r="E37" s="48"/>
      <c r="F37" s="2">
        <v>2</v>
      </c>
      <c r="G37" s="2">
        <f t="shared" si="0"/>
        <v>248.60000000000002</v>
      </c>
    </row>
    <row r="38" spans="1:7">
      <c r="A38" s="3">
        <v>42851</v>
      </c>
      <c r="B38" s="422">
        <v>12703</v>
      </c>
      <c r="C38" s="422" t="s">
        <v>18</v>
      </c>
      <c r="D38" t="s">
        <v>12</v>
      </c>
      <c r="E38" s="48"/>
      <c r="F38" s="2">
        <v>234.6</v>
      </c>
      <c r="G38" s="2">
        <f t="shared" si="0"/>
        <v>14.000000000000028</v>
      </c>
    </row>
    <row r="39" spans="1:7">
      <c r="A39" s="3">
        <v>42851</v>
      </c>
      <c r="B39" s="422">
        <v>12703</v>
      </c>
      <c r="C39" s="422" t="s">
        <v>18</v>
      </c>
      <c r="D39" t="s">
        <v>13</v>
      </c>
      <c r="E39" s="48"/>
      <c r="F39" s="2">
        <v>14</v>
      </c>
      <c r="G39" s="2">
        <f t="shared" si="0"/>
        <v>2.8421709430404007E-14</v>
      </c>
    </row>
    <row r="40" spans="1:7">
      <c r="A40" s="3">
        <v>42855</v>
      </c>
      <c r="B40" s="422" t="s">
        <v>10</v>
      </c>
      <c r="C40" s="422" t="s">
        <v>19</v>
      </c>
      <c r="D40" t="s">
        <v>12</v>
      </c>
      <c r="E40" s="48">
        <v>237.7</v>
      </c>
      <c r="G40" s="2">
        <f t="shared" si="0"/>
        <v>237.70000000000002</v>
      </c>
    </row>
    <row r="41" spans="1:7">
      <c r="B41" s="422"/>
      <c r="C41" s="422"/>
      <c r="D41" t="s">
        <v>13</v>
      </c>
      <c r="E41" s="48">
        <v>13.7</v>
      </c>
      <c r="G41" s="2">
        <f t="shared" si="0"/>
        <v>251.4</v>
      </c>
    </row>
    <row r="42" spans="1:7">
      <c r="B42" s="422"/>
      <c r="C42" s="422"/>
      <c r="D42" t="s">
        <v>14</v>
      </c>
      <c r="E42" s="48">
        <v>60</v>
      </c>
      <c r="G42" s="2">
        <f t="shared" si="0"/>
        <v>311.39999999999998</v>
      </c>
    </row>
    <row r="43" spans="1:7">
      <c r="B43" s="422"/>
      <c r="C43" s="422"/>
      <c r="D43" t="s">
        <v>15</v>
      </c>
      <c r="E43" s="48">
        <v>2</v>
      </c>
      <c r="G43" s="2">
        <f t="shared" si="0"/>
        <v>313.39999999999998</v>
      </c>
    </row>
    <row r="44" spans="1:7">
      <c r="A44" s="3">
        <v>42854</v>
      </c>
      <c r="B44" s="422" t="s">
        <v>69</v>
      </c>
      <c r="C44" s="422" t="s">
        <v>19</v>
      </c>
      <c r="D44" t="s">
        <v>14</v>
      </c>
      <c r="E44" s="48"/>
      <c r="F44" s="2">
        <v>60</v>
      </c>
      <c r="G44" s="2">
        <f t="shared" si="0"/>
        <v>253.39999999999998</v>
      </c>
    </row>
    <row r="45" spans="1:7">
      <c r="A45" s="3">
        <v>42854</v>
      </c>
      <c r="B45" s="422" t="s">
        <v>69</v>
      </c>
      <c r="C45" s="422" t="s">
        <v>19</v>
      </c>
      <c r="D45" t="s">
        <v>15</v>
      </c>
      <c r="E45" s="48"/>
      <c r="F45" s="2">
        <v>2</v>
      </c>
      <c r="G45" s="2">
        <f t="shared" si="0"/>
        <v>251.39999999999998</v>
      </c>
    </row>
    <row r="46" spans="1:7">
      <c r="A46" s="3">
        <v>42987</v>
      </c>
      <c r="B46" s="422">
        <v>13562</v>
      </c>
      <c r="C46" s="422" t="s">
        <v>19</v>
      </c>
      <c r="D46" t="s">
        <v>12</v>
      </c>
      <c r="E46" s="48"/>
      <c r="F46" s="2">
        <v>237.7</v>
      </c>
      <c r="G46" s="2">
        <f t="shared" si="0"/>
        <v>13.699999999999989</v>
      </c>
    </row>
    <row r="47" spans="1:7">
      <c r="A47" s="3">
        <v>42987</v>
      </c>
      <c r="B47" s="422">
        <v>13562</v>
      </c>
      <c r="C47" s="422" t="s">
        <v>19</v>
      </c>
      <c r="D47" t="s">
        <v>13</v>
      </c>
      <c r="E47" s="48"/>
      <c r="F47" s="2">
        <v>13.7</v>
      </c>
      <c r="G47" s="2">
        <f t="shared" si="0"/>
        <v>0</v>
      </c>
    </row>
    <row r="48" spans="1:7">
      <c r="A48" s="3">
        <v>42886</v>
      </c>
      <c r="B48" s="422" t="s">
        <v>10</v>
      </c>
      <c r="C48" s="422" t="s">
        <v>20</v>
      </c>
      <c r="D48" t="s">
        <v>12</v>
      </c>
      <c r="E48" s="48">
        <v>219.9</v>
      </c>
      <c r="G48" s="2">
        <f t="shared" si="0"/>
        <v>219.9</v>
      </c>
    </row>
    <row r="49" spans="1:7">
      <c r="B49" s="422"/>
      <c r="C49" s="422"/>
      <c r="D49" t="s">
        <v>13</v>
      </c>
      <c r="E49" s="48">
        <v>13.4</v>
      </c>
      <c r="G49" s="2">
        <f t="shared" si="0"/>
        <v>233.3</v>
      </c>
    </row>
    <row r="50" spans="1:7">
      <c r="B50" s="422"/>
      <c r="C50" s="422"/>
      <c r="D50" t="s">
        <v>14</v>
      </c>
      <c r="E50" s="48">
        <v>60</v>
      </c>
      <c r="G50" s="2">
        <f t="shared" si="0"/>
        <v>293.3</v>
      </c>
    </row>
    <row r="51" spans="1:7">
      <c r="B51" s="422"/>
      <c r="C51" s="422"/>
      <c r="D51" t="s">
        <v>15</v>
      </c>
      <c r="E51" s="48">
        <v>2</v>
      </c>
      <c r="G51" s="2">
        <f t="shared" si="0"/>
        <v>295.3</v>
      </c>
    </row>
    <row r="52" spans="1:7">
      <c r="A52" s="3">
        <v>42886</v>
      </c>
      <c r="B52" s="422" t="s">
        <v>69</v>
      </c>
      <c r="C52" s="422" t="s">
        <v>20</v>
      </c>
      <c r="D52" t="s">
        <v>14</v>
      </c>
      <c r="E52" s="48"/>
      <c r="F52" s="2">
        <v>60</v>
      </c>
      <c r="G52" s="2">
        <f t="shared" si="0"/>
        <v>235.3</v>
      </c>
    </row>
    <row r="53" spans="1:7">
      <c r="A53" s="3">
        <v>42886</v>
      </c>
      <c r="B53" s="422" t="s">
        <v>69</v>
      </c>
      <c r="C53" s="422" t="s">
        <v>20</v>
      </c>
      <c r="D53" t="s">
        <v>15</v>
      </c>
      <c r="E53" s="48"/>
      <c r="F53" s="2">
        <v>2</v>
      </c>
      <c r="G53" s="2">
        <f t="shared" si="0"/>
        <v>233.3</v>
      </c>
    </row>
    <row r="54" spans="1:7">
      <c r="A54" s="3">
        <v>42987</v>
      </c>
      <c r="B54" s="422">
        <v>13562</v>
      </c>
      <c r="C54" s="422" t="s">
        <v>20</v>
      </c>
      <c r="D54" t="s">
        <v>12</v>
      </c>
      <c r="E54" s="48"/>
      <c r="F54" s="2">
        <v>219.9</v>
      </c>
      <c r="G54" s="2">
        <f t="shared" si="0"/>
        <v>13.400000000000006</v>
      </c>
    </row>
    <row r="55" spans="1:7">
      <c r="A55" s="3">
        <v>42987</v>
      </c>
      <c r="B55" s="422">
        <v>13562</v>
      </c>
      <c r="C55" s="422" t="s">
        <v>20</v>
      </c>
      <c r="D55" t="s">
        <v>13</v>
      </c>
      <c r="E55" s="48"/>
      <c r="F55" s="2">
        <v>13.4</v>
      </c>
      <c r="G55" s="2">
        <f t="shared" si="0"/>
        <v>0</v>
      </c>
    </row>
    <row r="56" spans="1:7">
      <c r="A56" s="3">
        <v>42916</v>
      </c>
      <c r="B56" s="422" t="s">
        <v>10</v>
      </c>
      <c r="C56" s="422" t="s">
        <v>21</v>
      </c>
      <c r="D56" t="s">
        <v>12</v>
      </c>
      <c r="E56" s="48">
        <v>215.4</v>
      </c>
      <c r="G56" s="2">
        <f t="shared" si="0"/>
        <v>215.4</v>
      </c>
    </row>
    <row r="57" spans="1:7">
      <c r="B57" s="422"/>
      <c r="C57" s="422"/>
      <c r="D57" t="s">
        <v>13</v>
      </c>
      <c r="E57" s="48">
        <v>14</v>
      </c>
      <c r="G57" s="2">
        <f t="shared" si="0"/>
        <v>229.4</v>
      </c>
    </row>
    <row r="58" spans="1:7">
      <c r="B58" s="422"/>
      <c r="C58" s="422"/>
      <c r="D58" t="s">
        <v>14</v>
      </c>
      <c r="E58" s="48">
        <v>60</v>
      </c>
      <c r="G58" s="2">
        <f t="shared" si="0"/>
        <v>289.39999999999998</v>
      </c>
    </row>
    <row r="59" spans="1:7">
      <c r="B59" s="422"/>
      <c r="C59" s="422"/>
      <c r="D59" t="s">
        <v>15</v>
      </c>
      <c r="E59" s="48">
        <v>2</v>
      </c>
      <c r="G59" s="2">
        <f t="shared" si="0"/>
        <v>291.39999999999998</v>
      </c>
    </row>
    <row r="60" spans="1:7">
      <c r="A60" s="3">
        <v>42916</v>
      </c>
      <c r="B60" s="422" t="s">
        <v>69</v>
      </c>
      <c r="C60" s="422" t="s">
        <v>21</v>
      </c>
      <c r="D60" t="s">
        <v>14</v>
      </c>
      <c r="E60" s="48"/>
      <c r="F60" s="2">
        <v>60</v>
      </c>
      <c r="G60" s="2">
        <f t="shared" si="0"/>
        <v>231.39999999999998</v>
      </c>
    </row>
    <row r="61" spans="1:7">
      <c r="A61" s="3">
        <v>42916</v>
      </c>
      <c r="B61" s="422" t="s">
        <v>69</v>
      </c>
      <c r="C61" s="422" t="s">
        <v>21</v>
      </c>
      <c r="D61" t="s">
        <v>15</v>
      </c>
      <c r="E61" s="48"/>
      <c r="F61" s="2">
        <v>2</v>
      </c>
      <c r="G61" s="2">
        <f t="shared" si="0"/>
        <v>229.39999999999998</v>
      </c>
    </row>
    <row r="62" spans="1:7">
      <c r="A62" s="3">
        <v>42987</v>
      </c>
      <c r="B62" s="422">
        <v>13562</v>
      </c>
      <c r="C62" s="422" t="s">
        <v>21</v>
      </c>
      <c r="D62" t="s">
        <v>12</v>
      </c>
      <c r="E62" s="48"/>
      <c r="F62" s="2">
        <v>215.4</v>
      </c>
      <c r="G62" s="2">
        <f t="shared" si="0"/>
        <v>13.999999999999972</v>
      </c>
    </row>
    <row r="63" spans="1:7">
      <c r="A63" s="3">
        <v>42987</v>
      </c>
      <c r="B63" s="422">
        <v>13562</v>
      </c>
      <c r="C63" s="422" t="s">
        <v>21</v>
      </c>
      <c r="D63" t="s">
        <v>13</v>
      </c>
      <c r="E63" s="48"/>
      <c r="F63" s="2">
        <v>14</v>
      </c>
      <c r="G63" s="2">
        <f t="shared" si="0"/>
        <v>-2.8421709430404007E-14</v>
      </c>
    </row>
    <row r="64" spans="1:7">
      <c r="A64" s="3">
        <v>42947</v>
      </c>
      <c r="B64" s="422" t="s">
        <v>10</v>
      </c>
      <c r="C64" s="422" t="s">
        <v>22</v>
      </c>
      <c r="D64" t="s">
        <v>12</v>
      </c>
      <c r="E64" s="48">
        <v>190.7</v>
      </c>
      <c r="G64" s="2">
        <f t="shared" si="0"/>
        <v>190.69999999999996</v>
      </c>
    </row>
    <row r="65" spans="1:7">
      <c r="B65" s="422"/>
      <c r="C65" s="422"/>
      <c r="D65" t="s">
        <v>13</v>
      </c>
      <c r="E65" s="48">
        <v>13.5</v>
      </c>
      <c r="G65" s="2">
        <f t="shared" si="0"/>
        <v>204.19999999999996</v>
      </c>
    </row>
    <row r="66" spans="1:7">
      <c r="B66" s="422"/>
      <c r="C66" s="422"/>
      <c r="D66" t="s">
        <v>14</v>
      </c>
      <c r="E66" s="48">
        <v>60</v>
      </c>
      <c r="G66" s="2">
        <f t="shared" si="0"/>
        <v>264.19999999999993</v>
      </c>
    </row>
    <row r="67" spans="1:7">
      <c r="B67" s="422"/>
      <c r="C67" s="422"/>
      <c r="D67" t="s">
        <v>15</v>
      </c>
      <c r="E67" s="48">
        <v>2</v>
      </c>
      <c r="G67" s="2">
        <f t="shared" si="0"/>
        <v>266.19999999999993</v>
      </c>
    </row>
    <row r="68" spans="1:7">
      <c r="A68" s="3">
        <v>42945</v>
      </c>
      <c r="B68" s="422" t="s">
        <v>69</v>
      </c>
      <c r="C68" s="422" t="s">
        <v>22</v>
      </c>
      <c r="D68" t="s">
        <v>14</v>
      </c>
      <c r="E68" s="48"/>
      <c r="F68" s="2">
        <v>60</v>
      </c>
      <c r="G68" s="2">
        <f t="shared" si="0"/>
        <v>206.19999999999993</v>
      </c>
    </row>
    <row r="69" spans="1:7">
      <c r="A69" s="3">
        <v>42945</v>
      </c>
      <c r="B69" s="422" t="s">
        <v>69</v>
      </c>
      <c r="C69" s="422" t="s">
        <v>22</v>
      </c>
      <c r="D69" t="s">
        <v>15</v>
      </c>
      <c r="E69" s="48"/>
      <c r="F69" s="2">
        <v>2</v>
      </c>
      <c r="G69" s="2">
        <f t="shared" si="0"/>
        <v>204.19999999999993</v>
      </c>
    </row>
    <row r="70" spans="1:7">
      <c r="A70" s="3">
        <v>43020</v>
      </c>
      <c r="B70" s="422">
        <v>13820</v>
      </c>
      <c r="C70" s="422" t="s">
        <v>22</v>
      </c>
      <c r="D70" t="s">
        <v>12</v>
      </c>
      <c r="E70" s="48"/>
      <c r="F70" s="2">
        <v>190.7</v>
      </c>
      <c r="G70" s="2">
        <f t="shared" si="0"/>
        <v>13.499999999999943</v>
      </c>
    </row>
    <row r="71" spans="1:7">
      <c r="A71" s="3">
        <v>43020</v>
      </c>
      <c r="B71" s="422">
        <v>13820</v>
      </c>
      <c r="C71" s="422" t="s">
        <v>22</v>
      </c>
      <c r="D71" t="s">
        <v>13</v>
      </c>
      <c r="E71" s="48"/>
      <c r="F71" s="2">
        <v>13.5</v>
      </c>
      <c r="G71" s="2">
        <f t="shared" ref="G71:G135" si="1">+G70+E71-F71</f>
        <v>-5.6843418860808015E-14</v>
      </c>
    </row>
    <row r="72" spans="1:7">
      <c r="A72" s="3">
        <v>42978</v>
      </c>
      <c r="B72" s="422" t="s">
        <v>10</v>
      </c>
      <c r="C72" s="422" t="s">
        <v>23</v>
      </c>
      <c r="D72" t="s">
        <v>12</v>
      </c>
      <c r="E72" s="48">
        <v>190.7</v>
      </c>
      <c r="G72" s="2">
        <f t="shared" si="1"/>
        <v>190.69999999999993</v>
      </c>
    </row>
    <row r="73" spans="1:7">
      <c r="B73" s="422"/>
      <c r="C73" s="422"/>
      <c r="D73" t="s">
        <v>13</v>
      </c>
      <c r="E73" s="48">
        <v>13.5</v>
      </c>
      <c r="G73" s="2">
        <f t="shared" si="1"/>
        <v>204.19999999999993</v>
      </c>
    </row>
    <row r="74" spans="1:7">
      <c r="B74" s="422"/>
      <c r="C74" s="422"/>
      <c r="D74" t="s">
        <v>14</v>
      </c>
      <c r="E74" s="48">
        <v>60</v>
      </c>
      <c r="G74" s="2">
        <f t="shared" si="1"/>
        <v>264.19999999999993</v>
      </c>
    </row>
    <row r="75" spans="1:7">
      <c r="B75" s="422"/>
      <c r="C75" s="422"/>
      <c r="D75" t="s">
        <v>15</v>
      </c>
      <c r="E75" s="48">
        <v>2</v>
      </c>
      <c r="G75" s="2">
        <f t="shared" si="1"/>
        <v>266.19999999999993</v>
      </c>
    </row>
    <row r="76" spans="1:7">
      <c r="B76" s="422"/>
      <c r="C76" s="422"/>
      <c r="D76" t="s">
        <v>70</v>
      </c>
      <c r="E76" s="48">
        <v>85</v>
      </c>
      <c r="G76" s="2">
        <f t="shared" si="1"/>
        <v>351.19999999999993</v>
      </c>
    </row>
    <row r="77" spans="1:7">
      <c r="A77" s="3">
        <v>42978</v>
      </c>
      <c r="B77" s="422" t="s">
        <v>69</v>
      </c>
      <c r="C77" s="422" t="s">
        <v>23</v>
      </c>
      <c r="D77" t="s">
        <v>14</v>
      </c>
      <c r="E77" s="48"/>
      <c r="F77" s="2">
        <v>60</v>
      </c>
      <c r="G77" s="2">
        <f t="shared" si="1"/>
        <v>291.19999999999993</v>
      </c>
    </row>
    <row r="78" spans="1:7">
      <c r="A78" s="3">
        <v>42978</v>
      </c>
      <c r="B78" s="422" t="s">
        <v>69</v>
      </c>
      <c r="C78" s="422" t="s">
        <v>23</v>
      </c>
      <c r="D78" t="s">
        <v>15</v>
      </c>
      <c r="E78" s="48"/>
      <c r="F78" s="2">
        <v>2</v>
      </c>
      <c r="G78" s="2">
        <f t="shared" si="1"/>
        <v>289.19999999999993</v>
      </c>
    </row>
    <row r="79" spans="1:7">
      <c r="A79" s="3">
        <v>43020</v>
      </c>
      <c r="B79" s="422">
        <v>13820</v>
      </c>
      <c r="C79" s="422" t="s">
        <v>23</v>
      </c>
      <c r="D79" t="s">
        <v>12</v>
      </c>
      <c r="E79" s="48"/>
      <c r="F79" s="2">
        <v>190.7</v>
      </c>
      <c r="G79" s="2">
        <f t="shared" si="1"/>
        <v>98.499999999999943</v>
      </c>
    </row>
    <row r="80" spans="1:7">
      <c r="A80" s="3">
        <v>43020</v>
      </c>
      <c r="B80" s="422">
        <v>13820</v>
      </c>
      <c r="C80" s="422" t="s">
        <v>23</v>
      </c>
      <c r="D80" t="s">
        <v>13</v>
      </c>
      <c r="E80" s="48"/>
      <c r="F80" s="2">
        <v>13.5</v>
      </c>
      <c r="G80" s="2">
        <f t="shared" si="1"/>
        <v>84.999999999999943</v>
      </c>
    </row>
    <row r="81" spans="1:7">
      <c r="A81" s="3">
        <v>43067</v>
      </c>
      <c r="B81" s="422">
        <v>14124</v>
      </c>
      <c r="C81" s="422" t="s">
        <v>23</v>
      </c>
      <c r="D81" t="s">
        <v>70</v>
      </c>
      <c r="E81" s="48"/>
      <c r="F81" s="2">
        <v>85</v>
      </c>
      <c r="G81" s="2">
        <f t="shared" si="1"/>
        <v>0</v>
      </c>
    </row>
    <row r="82" spans="1:7">
      <c r="A82" s="3">
        <v>43008</v>
      </c>
      <c r="B82" s="422" t="s">
        <v>10</v>
      </c>
      <c r="C82" s="422" t="s">
        <v>24</v>
      </c>
      <c r="D82" t="s">
        <v>12</v>
      </c>
      <c r="E82" s="48">
        <v>180.8</v>
      </c>
      <c r="G82" s="2">
        <f t="shared" si="1"/>
        <v>180.8</v>
      </c>
    </row>
    <row r="83" spans="1:7">
      <c r="B83" s="422"/>
      <c r="C83" s="422"/>
      <c r="D83" t="s">
        <v>13</v>
      </c>
      <c r="E83" s="48">
        <v>13.4</v>
      </c>
      <c r="G83" s="2">
        <f t="shared" si="1"/>
        <v>194.20000000000002</v>
      </c>
    </row>
    <row r="84" spans="1:7">
      <c r="B84" s="422"/>
      <c r="C84" s="422"/>
      <c r="D84" t="s">
        <v>14</v>
      </c>
      <c r="E84" s="48">
        <v>60</v>
      </c>
      <c r="G84" s="2">
        <f t="shared" si="1"/>
        <v>254.20000000000002</v>
      </c>
    </row>
    <row r="85" spans="1:7">
      <c r="B85" s="422"/>
      <c r="C85" s="422"/>
      <c r="D85" t="s">
        <v>15</v>
      </c>
      <c r="E85" s="48">
        <v>2</v>
      </c>
      <c r="G85" s="2">
        <f t="shared" si="1"/>
        <v>256.20000000000005</v>
      </c>
    </row>
    <row r="86" spans="1:7">
      <c r="A86" s="3">
        <v>42823</v>
      </c>
      <c r="B86" s="422"/>
      <c r="C86" s="422"/>
      <c r="D86" t="s">
        <v>70</v>
      </c>
      <c r="E86" s="48">
        <v>85</v>
      </c>
      <c r="G86" s="2">
        <f t="shared" si="1"/>
        <v>341.20000000000005</v>
      </c>
    </row>
    <row r="87" spans="1:7">
      <c r="A87" s="3">
        <v>43008</v>
      </c>
      <c r="B87" s="422" t="s">
        <v>69</v>
      </c>
      <c r="C87" s="422" t="s">
        <v>24</v>
      </c>
      <c r="D87" t="s">
        <v>14</v>
      </c>
      <c r="E87" s="48"/>
      <c r="F87" s="2">
        <v>60</v>
      </c>
      <c r="G87" s="2">
        <f t="shared" si="1"/>
        <v>281.20000000000005</v>
      </c>
    </row>
    <row r="88" spans="1:7">
      <c r="A88" s="3">
        <v>43008</v>
      </c>
      <c r="B88" s="422" t="s">
        <v>69</v>
      </c>
      <c r="C88" s="422" t="s">
        <v>24</v>
      </c>
      <c r="D88" t="s">
        <v>15</v>
      </c>
      <c r="E88" s="48"/>
      <c r="F88" s="2">
        <v>2</v>
      </c>
      <c r="G88" s="2">
        <f t="shared" si="1"/>
        <v>279.20000000000005</v>
      </c>
    </row>
    <row r="89" spans="1:7">
      <c r="A89" s="3">
        <v>43061</v>
      </c>
      <c r="B89" s="422">
        <v>10231</v>
      </c>
      <c r="C89" s="422" t="s">
        <v>24</v>
      </c>
      <c r="D89" t="s">
        <v>12</v>
      </c>
      <c r="E89" s="48"/>
      <c r="F89" s="2">
        <v>180.8</v>
      </c>
      <c r="G89" s="2">
        <f t="shared" si="1"/>
        <v>98.400000000000034</v>
      </c>
    </row>
    <row r="90" spans="1:7">
      <c r="A90" s="3">
        <v>43061</v>
      </c>
      <c r="B90" s="422">
        <v>10231</v>
      </c>
      <c r="C90" s="422" t="s">
        <v>24</v>
      </c>
      <c r="D90" t="s">
        <v>13</v>
      </c>
      <c r="E90" s="48"/>
      <c r="F90" s="2">
        <v>13.4</v>
      </c>
      <c r="G90" s="2">
        <f t="shared" si="1"/>
        <v>85.000000000000028</v>
      </c>
    </row>
    <row r="91" spans="1:7">
      <c r="A91" s="3">
        <v>43064</v>
      </c>
      <c r="B91" s="422">
        <v>14089</v>
      </c>
      <c r="C91" s="4">
        <v>42823</v>
      </c>
      <c r="D91" t="s">
        <v>70</v>
      </c>
      <c r="E91" s="48"/>
      <c r="F91" s="2">
        <v>43.8</v>
      </c>
      <c r="G91" s="2">
        <f t="shared" si="1"/>
        <v>41.200000000000031</v>
      </c>
    </row>
    <row r="92" spans="1:7">
      <c r="A92" s="3">
        <v>43067</v>
      </c>
      <c r="B92" s="422">
        <v>14124</v>
      </c>
      <c r="C92" s="4">
        <v>42823</v>
      </c>
      <c r="D92" t="s">
        <v>70</v>
      </c>
      <c r="E92" s="48"/>
      <c r="F92" s="2">
        <v>41.2</v>
      </c>
      <c r="G92" s="2">
        <f t="shared" si="1"/>
        <v>0</v>
      </c>
    </row>
    <row r="93" spans="1:7">
      <c r="A93" s="3">
        <v>43039</v>
      </c>
      <c r="B93" s="422" t="s">
        <v>10</v>
      </c>
      <c r="C93" s="422" t="s">
        <v>25</v>
      </c>
      <c r="D93" t="s">
        <v>12</v>
      </c>
      <c r="E93" s="48">
        <v>179.9</v>
      </c>
      <c r="G93" s="2">
        <f t="shared" si="1"/>
        <v>179.9</v>
      </c>
    </row>
    <row r="94" spans="1:7">
      <c r="B94" s="422"/>
      <c r="C94" s="422"/>
      <c r="D94" t="s">
        <v>13</v>
      </c>
      <c r="E94" s="48">
        <v>13.5</v>
      </c>
      <c r="G94" s="2">
        <f t="shared" si="1"/>
        <v>193.4</v>
      </c>
    </row>
    <row r="95" spans="1:7">
      <c r="B95" s="422"/>
      <c r="C95" s="422"/>
      <c r="D95" t="s">
        <v>14</v>
      </c>
      <c r="E95" s="48">
        <v>60</v>
      </c>
      <c r="G95" s="2">
        <f t="shared" si="1"/>
        <v>253.4</v>
      </c>
    </row>
    <row r="96" spans="1:7">
      <c r="B96" s="422"/>
      <c r="C96" s="422"/>
      <c r="D96" t="s">
        <v>15</v>
      </c>
      <c r="E96" s="48">
        <v>2</v>
      </c>
      <c r="G96" s="2">
        <f t="shared" si="1"/>
        <v>255.4</v>
      </c>
    </row>
    <row r="97" spans="1:7">
      <c r="A97" s="3">
        <v>43039</v>
      </c>
      <c r="B97" s="422" t="s">
        <v>69</v>
      </c>
      <c r="C97" s="422" t="s">
        <v>25</v>
      </c>
      <c r="D97" t="s">
        <v>14</v>
      </c>
      <c r="E97" s="48"/>
      <c r="F97" s="2">
        <v>60</v>
      </c>
      <c r="G97" s="2">
        <f t="shared" si="1"/>
        <v>195.4</v>
      </c>
    </row>
    <row r="98" spans="1:7">
      <c r="A98" s="3">
        <v>43039</v>
      </c>
      <c r="B98" s="422" t="s">
        <v>69</v>
      </c>
      <c r="C98" s="422" t="s">
        <v>25</v>
      </c>
      <c r="D98" t="s">
        <v>15</v>
      </c>
      <c r="E98" s="48"/>
      <c r="F98" s="2">
        <v>2</v>
      </c>
      <c r="G98" s="2">
        <f t="shared" si="1"/>
        <v>193.4</v>
      </c>
    </row>
    <row r="99" spans="1:7">
      <c r="A99" s="3">
        <v>43061</v>
      </c>
      <c r="B99" s="422">
        <v>10231</v>
      </c>
      <c r="C99" s="422" t="s">
        <v>25</v>
      </c>
      <c r="D99" t="s">
        <v>12</v>
      </c>
      <c r="E99" s="48"/>
      <c r="F99" s="2">
        <v>179.9</v>
      </c>
      <c r="G99" s="2">
        <f t="shared" si="1"/>
        <v>13.5</v>
      </c>
    </row>
    <row r="100" spans="1:7">
      <c r="A100" s="3">
        <v>43061</v>
      </c>
      <c r="B100" s="422">
        <v>10231</v>
      </c>
      <c r="C100" s="422" t="s">
        <v>25</v>
      </c>
      <c r="D100" t="s">
        <v>13</v>
      </c>
      <c r="E100" s="48"/>
      <c r="F100" s="2">
        <v>13.5</v>
      </c>
      <c r="G100" s="2">
        <f t="shared" si="1"/>
        <v>0</v>
      </c>
    </row>
    <row r="101" spans="1:7">
      <c r="A101" s="3">
        <v>43069</v>
      </c>
      <c r="B101" s="422" t="s">
        <v>10</v>
      </c>
      <c r="C101" s="422" t="s">
        <v>26</v>
      </c>
      <c r="D101" t="s">
        <v>12</v>
      </c>
      <c r="E101" s="48">
        <v>192</v>
      </c>
      <c r="G101" s="2">
        <f t="shared" si="1"/>
        <v>192</v>
      </c>
    </row>
    <row r="102" spans="1:7">
      <c r="B102" s="422"/>
      <c r="C102" s="422"/>
      <c r="D102" t="s">
        <v>13</v>
      </c>
      <c r="E102" s="48">
        <v>13.4</v>
      </c>
      <c r="G102" s="2">
        <f t="shared" si="1"/>
        <v>205.4</v>
      </c>
    </row>
    <row r="103" spans="1:7">
      <c r="B103" s="422"/>
      <c r="C103" s="422"/>
      <c r="D103" t="s">
        <v>14</v>
      </c>
      <c r="E103" s="48">
        <v>60</v>
      </c>
      <c r="G103" s="2">
        <f t="shared" si="1"/>
        <v>265.39999999999998</v>
      </c>
    </row>
    <row r="104" spans="1:7">
      <c r="B104" s="422"/>
      <c r="C104" s="422"/>
      <c r="D104" t="s">
        <v>15</v>
      </c>
      <c r="E104" s="48">
        <v>2</v>
      </c>
      <c r="G104" s="2">
        <f t="shared" si="1"/>
        <v>267.39999999999998</v>
      </c>
    </row>
    <row r="105" spans="1:7">
      <c r="A105" s="3">
        <v>43069</v>
      </c>
      <c r="B105" s="422" t="s">
        <v>69</v>
      </c>
      <c r="C105" s="422" t="s">
        <v>26</v>
      </c>
      <c r="D105" t="s">
        <v>14</v>
      </c>
      <c r="E105" s="48"/>
      <c r="F105" s="2">
        <v>60</v>
      </c>
      <c r="G105" s="2">
        <f t="shared" si="1"/>
        <v>207.39999999999998</v>
      </c>
    </row>
    <row r="106" spans="1:7">
      <c r="A106" s="3">
        <v>43069</v>
      </c>
      <c r="B106" s="422" t="s">
        <v>69</v>
      </c>
      <c r="C106" s="422" t="s">
        <v>26</v>
      </c>
      <c r="D106" t="s">
        <v>15</v>
      </c>
      <c r="E106" s="48"/>
      <c r="F106" s="2">
        <v>2</v>
      </c>
      <c r="G106" s="2">
        <f t="shared" si="1"/>
        <v>205.39999999999998</v>
      </c>
    </row>
    <row r="107" spans="1:7">
      <c r="A107" s="3">
        <v>43099</v>
      </c>
      <c r="B107" s="422" t="s">
        <v>69</v>
      </c>
      <c r="C107" s="422" t="s">
        <v>26</v>
      </c>
      <c r="D107" t="s">
        <v>12</v>
      </c>
      <c r="E107" s="48"/>
      <c r="F107" s="2">
        <v>192</v>
      </c>
      <c r="G107" s="2">
        <f t="shared" si="1"/>
        <v>13.399999999999977</v>
      </c>
    </row>
    <row r="108" spans="1:7">
      <c r="A108" s="3">
        <v>43099</v>
      </c>
      <c r="B108" s="422" t="s">
        <v>69</v>
      </c>
      <c r="C108" s="422" t="s">
        <v>26</v>
      </c>
      <c r="D108" t="s">
        <v>13</v>
      </c>
      <c r="E108" s="48"/>
      <c r="F108" s="2">
        <v>13.4</v>
      </c>
      <c r="G108" s="2">
        <f t="shared" si="1"/>
        <v>-2.3092638912203256E-14</v>
      </c>
    </row>
    <row r="109" spans="1:7">
      <c r="A109" s="3">
        <v>43100</v>
      </c>
      <c r="B109" s="422" t="s">
        <v>10</v>
      </c>
      <c r="C109" s="422" t="s">
        <v>27</v>
      </c>
      <c r="D109" t="s">
        <v>12</v>
      </c>
      <c r="E109" s="48">
        <v>208.9</v>
      </c>
      <c r="G109" s="2">
        <f t="shared" si="1"/>
        <v>208.89999999999998</v>
      </c>
    </row>
    <row r="110" spans="1:7">
      <c r="B110" s="422"/>
      <c r="C110" s="422"/>
      <c r="D110" t="s">
        <v>13</v>
      </c>
      <c r="E110" s="48">
        <v>13.4</v>
      </c>
      <c r="G110" s="2">
        <f t="shared" si="1"/>
        <v>222.29999999999998</v>
      </c>
    </row>
    <row r="111" spans="1:7">
      <c r="B111" s="422"/>
      <c r="C111" s="422"/>
      <c r="D111" t="s">
        <v>14</v>
      </c>
      <c r="E111" s="48">
        <v>60</v>
      </c>
      <c r="G111" s="2">
        <f t="shared" si="1"/>
        <v>282.29999999999995</v>
      </c>
    </row>
    <row r="112" spans="1:7">
      <c r="B112" s="422"/>
      <c r="C112" s="422"/>
      <c r="D112" t="s">
        <v>15</v>
      </c>
      <c r="E112" s="48">
        <v>2</v>
      </c>
      <c r="G112" s="2">
        <f t="shared" si="1"/>
        <v>284.29999999999995</v>
      </c>
    </row>
    <row r="113" spans="1:8">
      <c r="A113" s="3">
        <v>43099</v>
      </c>
      <c r="B113" s="422" t="s">
        <v>69</v>
      </c>
      <c r="C113" s="422" t="s">
        <v>27</v>
      </c>
      <c r="D113" t="s">
        <v>14</v>
      </c>
      <c r="E113" s="48"/>
      <c r="F113" s="2">
        <v>60</v>
      </c>
      <c r="G113" s="2">
        <f t="shared" si="1"/>
        <v>224.29999999999995</v>
      </c>
    </row>
    <row r="114" spans="1:8">
      <c r="A114" s="3">
        <v>43183</v>
      </c>
      <c r="B114" s="422" t="s">
        <v>69</v>
      </c>
      <c r="C114" s="422" t="s">
        <v>27</v>
      </c>
      <c r="D114" t="s">
        <v>15</v>
      </c>
      <c r="E114" s="48"/>
      <c r="F114" s="2">
        <v>2</v>
      </c>
      <c r="G114" s="2">
        <f t="shared" si="1"/>
        <v>222.29999999999995</v>
      </c>
    </row>
    <row r="115" spans="1:8">
      <c r="A115" s="3">
        <v>43183</v>
      </c>
      <c r="B115" s="422" t="s">
        <v>69</v>
      </c>
      <c r="C115" s="422" t="s">
        <v>27</v>
      </c>
      <c r="D115" t="s">
        <v>12</v>
      </c>
      <c r="E115" s="48"/>
      <c r="F115" s="2">
        <v>208.9</v>
      </c>
      <c r="G115" s="2">
        <f t="shared" si="1"/>
        <v>13.399999999999949</v>
      </c>
    </row>
    <row r="116" spans="1:8">
      <c r="A116" s="3">
        <v>43183</v>
      </c>
      <c r="B116" s="422" t="s">
        <v>69</v>
      </c>
      <c r="C116" s="422" t="s">
        <v>27</v>
      </c>
      <c r="D116" t="s">
        <v>13</v>
      </c>
      <c r="E116" s="48"/>
      <c r="F116" s="2">
        <v>13.4</v>
      </c>
      <c r="G116" s="2">
        <f t="shared" si="1"/>
        <v>-5.1514348342607263E-14</v>
      </c>
    </row>
    <row r="117" spans="1:8">
      <c r="A117" s="3">
        <v>43131</v>
      </c>
      <c r="B117" s="422" t="s">
        <v>10</v>
      </c>
      <c r="C117" s="422" t="s">
        <v>11</v>
      </c>
      <c r="D117" t="s">
        <v>12</v>
      </c>
      <c r="E117" s="48">
        <v>186</v>
      </c>
      <c r="G117" s="2">
        <f t="shared" si="1"/>
        <v>185.99999999999994</v>
      </c>
    </row>
    <row r="118" spans="1:8">
      <c r="B118" s="422"/>
      <c r="C118" s="422"/>
      <c r="D118" t="s">
        <v>13</v>
      </c>
      <c r="E118" s="48">
        <v>13.4</v>
      </c>
      <c r="G118" s="2">
        <f t="shared" si="1"/>
        <v>199.39999999999995</v>
      </c>
    </row>
    <row r="119" spans="1:8">
      <c r="B119" s="422"/>
      <c r="C119" s="422"/>
      <c r="D119" t="s">
        <v>14</v>
      </c>
      <c r="E119" s="48">
        <v>60</v>
      </c>
      <c r="G119" s="2">
        <f t="shared" si="1"/>
        <v>259.39999999999998</v>
      </c>
    </row>
    <row r="120" spans="1:8">
      <c r="B120" s="422"/>
      <c r="C120" s="422"/>
      <c r="D120" t="s">
        <v>15</v>
      </c>
      <c r="E120" s="48">
        <v>2</v>
      </c>
      <c r="G120" s="2">
        <f t="shared" si="1"/>
        <v>261.39999999999998</v>
      </c>
    </row>
    <row r="121" spans="1:8">
      <c r="A121" s="3">
        <v>43131</v>
      </c>
      <c r="B121" s="422" t="s">
        <v>69</v>
      </c>
      <c r="C121" s="422" t="s">
        <v>11</v>
      </c>
      <c r="D121" t="s">
        <v>14</v>
      </c>
      <c r="E121" s="48"/>
      <c r="F121" s="2">
        <v>60</v>
      </c>
      <c r="G121" s="2">
        <f t="shared" si="1"/>
        <v>201.39999999999998</v>
      </c>
    </row>
    <row r="122" spans="1:8">
      <c r="A122" s="3">
        <v>43131</v>
      </c>
      <c r="B122" s="422" t="s">
        <v>69</v>
      </c>
      <c r="C122" s="422" t="s">
        <v>11</v>
      </c>
      <c r="D122" t="s">
        <v>15</v>
      </c>
      <c r="E122" s="48"/>
      <c r="F122" s="2">
        <v>2</v>
      </c>
      <c r="G122" s="2">
        <f t="shared" si="1"/>
        <v>199.39999999999998</v>
      </c>
    </row>
    <row r="123" spans="1:8">
      <c r="A123" s="3">
        <v>43131</v>
      </c>
      <c r="B123" s="422" t="s">
        <v>69</v>
      </c>
      <c r="C123" s="422" t="s">
        <v>11</v>
      </c>
      <c r="D123" t="s">
        <v>12</v>
      </c>
      <c r="E123" s="48"/>
      <c r="F123" s="2">
        <v>60</v>
      </c>
      <c r="G123" s="2">
        <f t="shared" si="1"/>
        <v>139.39999999999998</v>
      </c>
      <c r="H123" s="5"/>
    </row>
    <row r="124" spans="1:8">
      <c r="A124" s="3">
        <v>43161</v>
      </c>
      <c r="B124" s="422">
        <v>14780</v>
      </c>
      <c r="C124" s="422" t="s">
        <v>11</v>
      </c>
      <c r="D124" t="s">
        <v>12</v>
      </c>
      <c r="E124" s="48"/>
      <c r="F124" s="2">
        <v>126</v>
      </c>
      <c r="G124" s="2">
        <f t="shared" si="1"/>
        <v>13.399999999999977</v>
      </c>
      <c r="H124" s="5"/>
    </row>
    <row r="125" spans="1:8">
      <c r="A125" s="3">
        <v>43161</v>
      </c>
      <c r="B125" s="422">
        <v>14780</v>
      </c>
      <c r="C125" s="422" t="s">
        <v>11</v>
      </c>
      <c r="D125" t="s">
        <v>13</v>
      </c>
      <c r="E125" s="48"/>
      <c r="F125" s="2">
        <v>13.4</v>
      </c>
      <c r="G125" s="2">
        <f t="shared" si="1"/>
        <v>-2.3092638912203256E-14</v>
      </c>
      <c r="H125" s="5"/>
    </row>
    <row r="126" spans="1:8">
      <c r="A126" s="3">
        <v>43159</v>
      </c>
      <c r="B126" s="422" t="s">
        <v>10</v>
      </c>
      <c r="C126" s="422" t="s">
        <v>17</v>
      </c>
      <c r="D126" t="s">
        <v>12</v>
      </c>
      <c r="E126" s="48">
        <v>250.1</v>
      </c>
      <c r="G126" s="2">
        <f t="shared" si="1"/>
        <v>250.09999999999997</v>
      </c>
    </row>
    <row r="127" spans="1:8">
      <c r="B127" s="422"/>
      <c r="C127" s="422"/>
      <c r="D127" t="s">
        <v>13</v>
      </c>
      <c r="E127" s="48">
        <v>13.4</v>
      </c>
      <c r="G127" s="2">
        <f t="shared" si="1"/>
        <v>263.49999999999994</v>
      </c>
    </row>
    <row r="128" spans="1:8">
      <c r="B128" s="422"/>
      <c r="C128" s="422"/>
      <c r="D128" t="s">
        <v>14</v>
      </c>
      <c r="E128" s="48">
        <v>56</v>
      </c>
      <c r="G128" s="2">
        <f t="shared" si="1"/>
        <v>319.49999999999994</v>
      </c>
    </row>
    <row r="129" spans="1:8">
      <c r="B129" s="422"/>
      <c r="C129" s="422"/>
      <c r="D129" t="s">
        <v>15</v>
      </c>
      <c r="E129" s="48">
        <v>5</v>
      </c>
      <c r="G129" s="2">
        <f t="shared" si="1"/>
        <v>324.49999999999994</v>
      </c>
    </row>
    <row r="130" spans="1:8">
      <c r="A130" s="3">
        <v>43159</v>
      </c>
      <c r="B130" s="422" t="s">
        <v>69</v>
      </c>
      <c r="C130" s="422" t="s">
        <v>17</v>
      </c>
      <c r="D130" t="s">
        <v>14</v>
      </c>
      <c r="E130" s="48"/>
      <c r="F130" s="2">
        <v>56</v>
      </c>
      <c r="G130" s="2">
        <f t="shared" si="1"/>
        <v>268.49999999999994</v>
      </c>
    </row>
    <row r="131" spans="1:8">
      <c r="A131" s="3">
        <v>43159</v>
      </c>
      <c r="B131" s="422" t="s">
        <v>69</v>
      </c>
      <c r="C131" s="422" t="s">
        <v>17</v>
      </c>
      <c r="D131" t="s">
        <v>15</v>
      </c>
      <c r="E131" s="48"/>
      <c r="F131" s="2">
        <v>5</v>
      </c>
      <c r="G131" s="2">
        <f t="shared" si="1"/>
        <v>263.49999999999994</v>
      </c>
      <c r="H131" s="16"/>
    </row>
    <row r="132" spans="1:8">
      <c r="A132" s="3">
        <v>43159</v>
      </c>
      <c r="B132" s="422" t="s">
        <v>69</v>
      </c>
      <c r="C132" s="422" t="s">
        <v>17</v>
      </c>
      <c r="D132" t="s">
        <v>12</v>
      </c>
      <c r="E132" s="48"/>
      <c r="F132" s="2">
        <v>165</v>
      </c>
      <c r="G132" s="2">
        <f t="shared" si="1"/>
        <v>98.499999999999943</v>
      </c>
      <c r="H132" s="16"/>
    </row>
    <row r="133" spans="1:8">
      <c r="A133" s="3">
        <v>43154</v>
      </c>
      <c r="B133" s="422">
        <v>14932</v>
      </c>
      <c r="C133" s="422" t="s">
        <v>17</v>
      </c>
      <c r="D133" t="s">
        <v>12</v>
      </c>
      <c r="E133" s="48"/>
      <c r="F133" s="2">
        <v>85.1</v>
      </c>
      <c r="G133" s="2">
        <f t="shared" si="1"/>
        <v>13.399999999999949</v>
      </c>
      <c r="H133" s="16"/>
    </row>
    <row r="134" spans="1:8">
      <c r="A134" s="3">
        <v>43154</v>
      </c>
      <c r="B134" s="422">
        <v>14932</v>
      </c>
      <c r="C134" s="422" t="s">
        <v>17</v>
      </c>
      <c r="D134" t="s">
        <v>13</v>
      </c>
      <c r="E134" s="48"/>
      <c r="F134" s="2">
        <v>13.4</v>
      </c>
      <c r="G134" s="2">
        <f t="shared" si="1"/>
        <v>-5.1514348342607263E-14</v>
      </c>
      <c r="H134" s="16"/>
    </row>
    <row r="135" spans="1:8">
      <c r="A135" s="3">
        <v>43189</v>
      </c>
      <c r="B135" s="422" t="s">
        <v>10</v>
      </c>
      <c r="C135" s="422" t="s">
        <v>18</v>
      </c>
      <c r="D135" t="s">
        <v>12</v>
      </c>
      <c r="E135" s="48">
        <v>244.4</v>
      </c>
      <c r="G135" s="2">
        <f t="shared" si="1"/>
        <v>244.39999999999995</v>
      </c>
      <c r="H135" s="16"/>
    </row>
    <row r="136" spans="1:8">
      <c r="B136" s="422"/>
      <c r="C136" s="422"/>
      <c r="D136" t="s">
        <v>13</v>
      </c>
      <c r="E136" s="48">
        <v>13.4</v>
      </c>
      <c r="G136" s="2">
        <f t="shared" ref="G136:G201" si="2">+G135+E136-F136</f>
        <v>257.79999999999995</v>
      </c>
      <c r="H136" s="16"/>
    </row>
    <row r="137" spans="1:8">
      <c r="B137" s="422"/>
      <c r="C137" s="422"/>
      <c r="D137" t="s">
        <v>14</v>
      </c>
      <c r="E137" s="48">
        <v>60</v>
      </c>
      <c r="G137" s="2">
        <f t="shared" si="2"/>
        <v>317.79999999999995</v>
      </c>
      <c r="H137" s="16"/>
    </row>
    <row r="138" spans="1:8">
      <c r="B138" s="422"/>
      <c r="C138" s="422"/>
      <c r="D138" t="s">
        <v>15</v>
      </c>
      <c r="E138" s="48">
        <v>5</v>
      </c>
      <c r="G138" s="2">
        <f t="shared" si="2"/>
        <v>322.79999999999995</v>
      </c>
      <c r="H138" s="16"/>
    </row>
    <row r="139" spans="1:8">
      <c r="A139" s="3">
        <v>43190</v>
      </c>
      <c r="B139" s="422" t="s">
        <v>69</v>
      </c>
      <c r="C139" s="422" t="s">
        <v>18</v>
      </c>
      <c r="D139" t="s">
        <v>14</v>
      </c>
      <c r="E139" s="48"/>
      <c r="F139" s="2">
        <v>60</v>
      </c>
      <c r="G139" s="2">
        <f t="shared" si="2"/>
        <v>262.79999999999995</v>
      </c>
      <c r="H139" s="16"/>
    </row>
    <row r="140" spans="1:8">
      <c r="A140" s="3">
        <v>43190</v>
      </c>
      <c r="B140" s="422" t="s">
        <v>69</v>
      </c>
      <c r="C140" s="422" t="s">
        <v>18</v>
      </c>
      <c r="D140" t="s">
        <v>15</v>
      </c>
      <c r="E140" s="48"/>
      <c r="F140" s="2">
        <v>5</v>
      </c>
      <c r="G140" s="2">
        <f t="shared" si="2"/>
        <v>257.79999999999995</v>
      </c>
      <c r="H140" s="16"/>
    </row>
    <row r="141" spans="1:8">
      <c r="A141" s="3">
        <v>43190</v>
      </c>
      <c r="B141" s="422" t="s">
        <v>69</v>
      </c>
      <c r="C141" s="422" t="s">
        <v>18</v>
      </c>
      <c r="D141" t="s">
        <v>12</v>
      </c>
      <c r="E141" s="48"/>
      <c r="F141" s="2">
        <v>17.7</v>
      </c>
      <c r="G141" s="2">
        <f t="shared" si="2"/>
        <v>240.09999999999997</v>
      </c>
      <c r="H141" s="16"/>
    </row>
    <row r="142" spans="1:8">
      <c r="A142" s="3">
        <v>42846</v>
      </c>
      <c r="B142" s="422" t="s">
        <v>69</v>
      </c>
      <c r="C142" s="422" t="s">
        <v>18</v>
      </c>
      <c r="D142" t="s">
        <v>12</v>
      </c>
      <c r="E142" s="48"/>
      <c r="F142" s="2">
        <v>102</v>
      </c>
      <c r="G142" s="2">
        <f t="shared" si="2"/>
        <v>138.09999999999997</v>
      </c>
      <c r="H142" s="16"/>
    </row>
    <row r="143" spans="1:8">
      <c r="A143" s="3">
        <v>43215</v>
      </c>
      <c r="B143" s="422">
        <v>15193</v>
      </c>
      <c r="C143" s="422" t="s">
        <v>18</v>
      </c>
      <c r="D143" t="s">
        <v>12</v>
      </c>
      <c r="E143" s="48"/>
      <c r="F143" s="2">
        <v>124.7</v>
      </c>
      <c r="G143" s="2">
        <f t="shared" si="2"/>
        <v>13.399999999999963</v>
      </c>
      <c r="H143" s="16"/>
    </row>
    <row r="144" spans="1:8">
      <c r="A144" s="3">
        <v>43215</v>
      </c>
      <c r="B144" s="422">
        <v>15193</v>
      </c>
      <c r="C144" s="422" t="s">
        <v>18</v>
      </c>
      <c r="D144" t="s">
        <v>13</v>
      </c>
      <c r="E144" s="48"/>
      <c r="F144" s="2">
        <v>13.4</v>
      </c>
      <c r="G144" s="2">
        <f t="shared" si="2"/>
        <v>-3.730349362740526E-14</v>
      </c>
      <c r="H144" s="16"/>
    </row>
    <row r="145" spans="1:8">
      <c r="A145" s="31">
        <v>43220</v>
      </c>
      <c r="B145" s="421" t="s">
        <v>10</v>
      </c>
      <c r="C145" s="421" t="s">
        <v>19</v>
      </c>
      <c r="D145" t="s">
        <v>12</v>
      </c>
      <c r="E145" s="48">
        <v>248.4</v>
      </c>
      <c r="G145" s="2">
        <f t="shared" si="2"/>
        <v>248.39999999999998</v>
      </c>
      <c r="H145" s="16"/>
    </row>
    <row r="146" spans="1:8">
      <c r="B146" s="422"/>
      <c r="C146" s="422"/>
      <c r="D146" t="s">
        <v>13</v>
      </c>
      <c r="E146" s="48">
        <v>13.5</v>
      </c>
      <c r="G146" s="2">
        <f t="shared" si="2"/>
        <v>261.89999999999998</v>
      </c>
      <c r="H146" s="16"/>
    </row>
    <row r="147" spans="1:8">
      <c r="B147" s="422"/>
      <c r="C147" s="422"/>
      <c r="D147" t="s">
        <v>14</v>
      </c>
      <c r="E147" s="48">
        <v>60</v>
      </c>
      <c r="G147" s="2">
        <f t="shared" si="2"/>
        <v>321.89999999999998</v>
      </c>
      <c r="H147" s="16"/>
    </row>
    <row r="148" spans="1:8">
      <c r="B148" s="422"/>
      <c r="C148" s="422"/>
      <c r="D148" t="s">
        <v>15</v>
      </c>
      <c r="E148" s="48">
        <v>5</v>
      </c>
      <c r="G148" s="2">
        <f t="shared" si="2"/>
        <v>326.89999999999998</v>
      </c>
      <c r="H148" s="16"/>
    </row>
    <row r="149" spans="1:8">
      <c r="A149" s="3">
        <v>43220</v>
      </c>
      <c r="B149" s="422" t="s">
        <v>69</v>
      </c>
      <c r="C149" s="422" t="s">
        <v>19</v>
      </c>
      <c r="D149" t="s">
        <v>14</v>
      </c>
      <c r="E149" s="48"/>
      <c r="F149" s="2">
        <v>60</v>
      </c>
      <c r="G149" s="2">
        <f t="shared" si="2"/>
        <v>266.89999999999998</v>
      </c>
      <c r="H149" s="16"/>
    </row>
    <row r="150" spans="1:8">
      <c r="A150" s="3">
        <v>43220</v>
      </c>
      <c r="B150" s="422" t="s">
        <v>69</v>
      </c>
      <c r="C150" s="422" t="s">
        <v>19</v>
      </c>
      <c r="D150" t="s">
        <v>15</v>
      </c>
      <c r="E150" s="48"/>
      <c r="F150" s="2">
        <v>5</v>
      </c>
      <c r="G150" s="2">
        <f t="shared" si="2"/>
        <v>261.89999999999998</v>
      </c>
      <c r="H150" s="16"/>
    </row>
    <row r="151" spans="1:8">
      <c r="A151" s="3">
        <v>43220</v>
      </c>
      <c r="B151" s="422" t="s">
        <v>69</v>
      </c>
      <c r="C151" s="422" t="s">
        <v>19</v>
      </c>
      <c r="D151" t="s">
        <v>12</v>
      </c>
      <c r="E151" s="48"/>
      <c r="F151" s="2">
        <v>20</v>
      </c>
      <c r="G151" s="2">
        <f t="shared" si="2"/>
        <v>241.89999999999998</v>
      </c>
      <c r="H151" s="16"/>
    </row>
    <row r="152" spans="1:8">
      <c r="A152" s="3">
        <v>43241</v>
      </c>
      <c r="B152" s="422" t="s">
        <v>69</v>
      </c>
      <c r="C152" s="422" t="s">
        <v>19</v>
      </c>
      <c r="D152" t="s">
        <v>12</v>
      </c>
      <c r="F152" s="2">
        <v>120</v>
      </c>
      <c r="G152" s="2">
        <f t="shared" si="2"/>
        <v>121.89999999999998</v>
      </c>
      <c r="H152" s="16"/>
    </row>
    <row r="153" spans="1:8">
      <c r="A153" s="3">
        <v>43242</v>
      </c>
      <c r="B153" s="422">
        <v>15385</v>
      </c>
      <c r="C153" s="422" t="s">
        <v>19</v>
      </c>
      <c r="D153" t="s">
        <v>12</v>
      </c>
      <c r="F153" s="2">
        <v>108.4</v>
      </c>
      <c r="G153" s="2">
        <f t="shared" si="2"/>
        <v>13.499999999999972</v>
      </c>
      <c r="H153" s="16"/>
    </row>
    <row r="154" spans="1:8">
      <c r="A154" s="3">
        <v>43242</v>
      </c>
      <c r="B154" s="422">
        <v>15385</v>
      </c>
      <c r="C154" s="422" t="s">
        <v>19</v>
      </c>
      <c r="D154" t="s">
        <v>13</v>
      </c>
      <c r="F154" s="2">
        <v>13.5</v>
      </c>
      <c r="G154" s="2">
        <f t="shared" si="2"/>
        <v>-2.8421709430404007E-14</v>
      </c>
      <c r="H154" s="16"/>
    </row>
    <row r="155" spans="1:8">
      <c r="A155" s="31">
        <v>43251</v>
      </c>
      <c r="B155" s="421" t="s">
        <v>10</v>
      </c>
      <c r="C155" s="421" t="s">
        <v>20</v>
      </c>
      <c r="D155" t="s">
        <v>12</v>
      </c>
      <c r="E155" s="48">
        <v>231.2</v>
      </c>
      <c r="G155" s="2">
        <f t="shared" si="2"/>
        <v>231.19999999999996</v>
      </c>
      <c r="H155" s="16"/>
    </row>
    <row r="156" spans="1:8">
      <c r="B156" s="422"/>
      <c r="C156" s="422"/>
      <c r="D156" t="s">
        <v>13</v>
      </c>
      <c r="E156" s="48">
        <v>13</v>
      </c>
      <c r="G156" s="2">
        <f t="shared" si="2"/>
        <v>244.19999999999996</v>
      </c>
      <c r="H156" s="16"/>
    </row>
    <row r="157" spans="1:8">
      <c r="B157" s="422"/>
      <c r="C157" s="422"/>
      <c r="D157" t="s">
        <v>14</v>
      </c>
      <c r="E157" s="48">
        <v>60</v>
      </c>
      <c r="G157" s="2">
        <f t="shared" si="2"/>
        <v>304.19999999999993</v>
      </c>
      <c r="H157" s="16"/>
    </row>
    <row r="158" spans="1:8">
      <c r="B158" s="422"/>
      <c r="C158" s="422"/>
      <c r="D158" t="s">
        <v>15</v>
      </c>
      <c r="E158" s="48">
        <v>5</v>
      </c>
      <c r="G158" s="2">
        <f t="shared" si="2"/>
        <v>309.19999999999993</v>
      </c>
      <c r="H158" s="16"/>
    </row>
    <row r="159" spans="1:8">
      <c r="A159" s="3">
        <v>43251</v>
      </c>
      <c r="B159" s="422" t="s">
        <v>69</v>
      </c>
      <c r="C159" s="422" t="s">
        <v>20</v>
      </c>
      <c r="D159" t="s">
        <v>14</v>
      </c>
      <c r="E159" s="48"/>
      <c r="F159" s="2">
        <v>60</v>
      </c>
      <c r="G159" s="2">
        <f t="shared" si="2"/>
        <v>249.19999999999993</v>
      </c>
      <c r="H159" s="16"/>
    </row>
    <row r="160" spans="1:8">
      <c r="A160" s="3">
        <v>43251</v>
      </c>
      <c r="B160" s="422" t="s">
        <v>69</v>
      </c>
      <c r="C160" s="422" t="s">
        <v>20</v>
      </c>
      <c r="D160" t="s">
        <v>15</v>
      </c>
      <c r="F160" s="2">
        <v>5</v>
      </c>
      <c r="G160" s="2">
        <f t="shared" si="2"/>
        <v>244.19999999999993</v>
      </c>
      <c r="H160" s="16"/>
    </row>
    <row r="161" spans="1:8">
      <c r="A161" s="3">
        <v>43251</v>
      </c>
      <c r="B161" s="422" t="s">
        <v>69</v>
      </c>
      <c r="C161" s="422" t="s">
        <v>20</v>
      </c>
      <c r="D161" t="s">
        <v>12</v>
      </c>
      <c r="F161" s="2">
        <v>40</v>
      </c>
      <c r="G161" s="2">
        <f t="shared" si="2"/>
        <v>204.19999999999993</v>
      </c>
      <c r="H161" s="16"/>
    </row>
    <row r="162" spans="1:8">
      <c r="A162" s="3">
        <v>43281</v>
      </c>
      <c r="B162" s="422" t="s">
        <v>69</v>
      </c>
      <c r="C162" s="422" t="s">
        <v>20</v>
      </c>
      <c r="D162" t="s">
        <v>12</v>
      </c>
      <c r="F162" s="2">
        <v>130</v>
      </c>
      <c r="G162" s="2">
        <f t="shared" si="2"/>
        <v>74.199999999999932</v>
      </c>
      <c r="H162" s="16"/>
    </row>
    <row r="163" spans="1:8">
      <c r="A163" s="3">
        <v>43287</v>
      </c>
      <c r="B163" s="422">
        <v>15663</v>
      </c>
      <c r="C163" s="422" t="s">
        <v>20</v>
      </c>
      <c r="D163" t="s">
        <v>12</v>
      </c>
      <c r="F163" s="2">
        <v>50</v>
      </c>
      <c r="G163" s="2">
        <f t="shared" si="2"/>
        <v>24.199999999999932</v>
      </c>
      <c r="H163" s="16"/>
    </row>
    <row r="164" spans="1:8">
      <c r="A164" s="3">
        <v>43291</v>
      </c>
      <c r="B164" s="422">
        <v>15675</v>
      </c>
      <c r="C164" s="422" t="s">
        <v>20</v>
      </c>
      <c r="D164" t="s">
        <v>12</v>
      </c>
      <c r="F164" s="2">
        <v>11.2</v>
      </c>
      <c r="G164" s="2">
        <f t="shared" si="2"/>
        <v>12.999999999999932</v>
      </c>
      <c r="H164" s="16"/>
    </row>
    <row r="165" spans="1:8">
      <c r="A165" s="3">
        <v>43291</v>
      </c>
      <c r="B165" s="422">
        <v>15675</v>
      </c>
      <c r="C165" s="422" t="s">
        <v>20</v>
      </c>
      <c r="D165" t="s">
        <v>13</v>
      </c>
      <c r="F165" s="2">
        <v>13</v>
      </c>
      <c r="G165" s="2">
        <f t="shared" si="2"/>
        <v>-6.7501559897209518E-14</v>
      </c>
      <c r="H165" s="16"/>
    </row>
    <row r="166" spans="1:8">
      <c r="A166" s="31">
        <v>43281</v>
      </c>
      <c r="B166" s="421" t="s">
        <v>10</v>
      </c>
      <c r="C166" s="421" t="s">
        <v>21</v>
      </c>
      <c r="D166" t="s">
        <v>12</v>
      </c>
      <c r="E166" s="48">
        <v>213.5</v>
      </c>
      <c r="G166" s="2">
        <f t="shared" si="2"/>
        <v>213.49999999999994</v>
      </c>
      <c r="H166" s="16"/>
    </row>
    <row r="167" spans="1:8">
      <c r="B167" s="422"/>
      <c r="C167" s="422"/>
      <c r="D167" t="s">
        <v>13</v>
      </c>
      <c r="E167" s="48">
        <v>13.5</v>
      </c>
      <c r="G167" s="2">
        <f t="shared" si="2"/>
        <v>226.99999999999994</v>
      </c>
      <c r="H167" s="16"/>
    </row>
    <row r="168" spans="1:8">
      <c r="B168" s="422"/>
      <c r="C168" s="422"/>
      <c r="D168" t="s">
        <v>14</v>
      </c>
      <c r="E168" s="48">
        <v>60</v>
      </c>
      <c r="G168" s="2">
        <f t="shared" si="2"/>
        <v>286.99999999999994</v>
      </c>
      <c r="H168" s="16"/>
    </row>
    <row r="169" spans="1:8">
      <c r="B169" s="422"/>
      <c r="C169" s="422"/>
      <c r="D169" t="s">
        <v>15</v>
      </c>
      <c r="E169" s="48">
        <v>5</v>
      </c>
      <c r="G169" s="2">
        <f t="shared" si="2"/>
        <v>291.99999999999994</v>
      </c>
      <c r="H169" s="16"/>
    </row>
    <row r="170" spans="1:8">
      <c r="A170" s="3">
        <v>43281</v>
      </c>
      <c r="B170" s="422" t="s">
        <v>69</v>
      </c>
      <c r="C170" s="422" t="s">
        <v>21</v>
      </c>
      <c r="D170" t="s">
        <v>14</v>
      </c>
      <c r="F170" s="2">
        <v>60</v>
      </c>
      <c r="G170" s="2">
        <f t="shared" si="2"/>
        <v>231.99999999999994</v>
      </c>
      <c r="H170" s="16"/>
    </row>
    <row r="171" spans="1:8">
      <c r="A171" s="3">
        <v>43281</v>
      </c>
      <c r="B171" s="422" t="s">
        <v>69</v>
      </c>
      <c r="C171" s="422" t="s">
        <v>21</v>
      </c>
      <c r="D171" t="s">
        <v>15</v>
      </c>
      <c r="F171" s="2">
        <v>5</v>
      </c>
      <c r="G171" s="2">
        <f t="shared" si="2"/>
        <v>226.99999999999994</v>
      </c>
      <c r="H171" s="16"/>
    </row>
    <row r="172" spans="1:8">
      <c r="A172" s="3">
        <v>43312</v>
      </c>
      <c r="B172" s="422" t="s">
        <v>69</v>
      </c>
      <c r="C172" s="422" t="s">
        <v>21</v>
      </c>
      <c r="D172" t="s">
        <v>12</v>
      </c>
      <c r="F172" s="2">
        <v>120</v>
      </c>
      <c r="G172" s="2">
        <f t="shared" si="2"/>
        <v>106.99999999999994</v>
      </c>
      <c r="H172" s="16"/>
    </row>
    <row r="173" spans="1:8">
      <c r="A173" s="3">
        <v>43316</v>
      </c>
      <c r="B173" s="422" t="s">
        <v>69</v>
      </c>
      <c r="C173" s="422" t="s">
        <v>21</v>
      </c>
      <c r="D173" t="s">
        <v>12</v>
      </c>
      <c r="F173" s="2">
        <v>60</v>
      </c>
      <c r="G173" s="2">
        <f t="shared" si="2"/>
        <v>46.999999999999943</v>
      </c>
      <c r="H173" s="16"/>
    </row>
    <row r="174" spans="1:8">
      <c r="A174" s="3">
        <v>43318</v>
      </c>
      <c r="B174" s="422">
        <v>15905</v>
      </c>
      <c r="C174" s="422" t="s">
        <v>21</v>
      </c>
      <c r="D174" t="s">
        <v>12</v>
      </c>
      <c r="F174" s="2">
        <v>33.5</v>
      </c>
      <c r="G174" s="2">
        <f t="shared" si="2"/>
        <v>13.499999999999943</v>
      </c>
      <c r="H174" s="16"/>
    </row>
    <row r="175" spans="1:8">
      <c r="A175" s="3">
        <v>43318</v>
      </c>
      <c r="B175" s="422">
        <v>15905</v>
      </c>
      <c r="C175" s="422" t="s">
        <v>21</v>
      </c>
      <c r="D175" t="s">
        <v>13</v>
      </c>
      <c r="F175" s="2">
        <v>13.5</v>
      </c>
      <c r="G175" s="2">
        <f t="shared" si="2"/>
        <v>-5.6843418860808015E-14</v>
      </c>
      <c r="H175" s="16"/>
    </row>
    <row r="176" spans="1:8">
      <c r="A176" s="31">
        <v>43312</v>
      </c>
      <c r="B176" s="421" t="s">
        <v>10</v>
      </c>
      <c r="C176" s="421" t="s">
        <v>22</v>
      </c>
      <c r="D176" t="s">
        <v>12</v>
      </c>
      <c r="E176" s="48">
        <v>219.6</v>
      </c>
      <c r="G176" s="2">
        <f t="shared" si="2"/>
        <v>219.59999999999994</v>
      </c>
      <c r="H176" s="16"/>
    </row>
    <row r="177" spans="1:8">
      <c r="B177" s="422"/>
      <c r="C177" s="422"/>
      <c r="D177" t="s">
        <v>13</v>
      </c>
      <c r="E177" s="48">
        <v>13.5</v>
      </c>
      <c r="G177" s="2">
        <f t="shared" si="2"/>
        <v>233.09999999999994</v>
      </c>
      <c r="H177" s="16"/>
    </row>
    <row r="178" spans="1:8">
      <c r="B178" s="422"/>
      <c r="C178" s="422"/>
      <c r="D178" t="s">
        <v>14</v>
      </c>
      <c r="E178" s="48">
        <v>60</v>
      </c>
      <c r="G178" s="2">
        <f t="shared" si="2"/>
        <v>293.09999999999991</v>
      </c>
      <c r="H178" s="17"/>
    </row>
    <row r="179" spans="1:8">
      <c r="B179" s="422"/>
      <c r="C179" s="422"/>
      <c r="D179" t="s">
        <v>15</v>
      </c>
      <c r="E179" s="48">
        <v>5</v>
      </c>
      <c r="G179" s="2">
        <f t="shared" si="2"/>
        <v>298.09999999999991</v>
      </c>
      <c r="H179" s="16"/>
    </row>
    <row r="180" spans="1:8">
      <c r="A180" s="3">
        <v>43312</v>
      </c>
      <c r="B180" s="422" t="s">
        <v>69</v>
      </c>
      <c r="C180" s="422" t="s">
        <v>22</v>
      </c>
      <c r="D180" t="s">
        <v>14</v>
      </c>
      <c r="E180" s="48"/>
      <c r="F180" s="2">
        <v>60</v>
      </c>
      <c r="G180" s="2">
        <f t="shared" si="2"/>
        <v>238.09999999999991</v>
      </c>
      <c r="H180" s="16"/>
    </row>
    <row r="181" spans="1:8">
      <c r="A181" s="3">
        <v>43312</v>
      </c>
      <c r="B181" s="422" t="s">
        <v>69</v>
      </c>
      <c r="C181" s="422" t="s">
        <v>22</v>
      </c>
      <c r="D181" t="s">
        <v>15</v>
      </c>
      <c r="E181" s="48"/>
      <c r="F181" s="2">
        <v>5</v>
      </c>
      <c r="G181" s="2">
        <f t="shared" si="2"/>
        <v>233.09999999999991</v>
      </c>
      <c r="H181" s="16"/>
    </row>
    <row r="182" spans="1:8">
      <c r="A182" s="3">
        <v>43343</v>
      </c>
      <c r="B182" s="422" t="s">
        <v>69</v>
      </c>
      <c r="C182" s="422" t="s">
        <v>22</v>
      </c>
      <c r="D182" t="s">
        <v>12</v>
      </c>
      <c r="E182" s="48"/>
      <c r="F182" s="2">
        <v>95</v>
      </c>
      <c r="G182" s="2">
        <f t="shared" si="2"/>
        <v>138.09999999999991</v>
      </c>
      <c r="H182" s="27"/>
    </row>
    <row r="183" spans="1:8">
      <c r="A183" s="3">
        <v>43373</v>
      </c>
      <c r="B183" s="422" t="s">
        <v>69</v>
      </c>
      <c r="C183" s="422" t="s">
        <v>22</v>
      </c>
      <c r="D183" t="s">
        <v>12</v>
      </c>
      <c r="E183" s="48"/>
      <c r="F183" s="2">
        <v>50</v>
      </c>
      <c r="G183" s="2">
        <f t="shared" si="2"/>
        <v>88.099999999999909</v>
      </c>
      <c r="H183" s="27"/>
    </row>
    <row r="184" spans="1:8">
      <c r="A184" s="3">
        <v>43390</v>
      </c>
      <c r="B184" s="422">
        <v>16344</v>
      </c>
      <c r="C184" s="422" t="s">
        <v>22</v>
      </c>
      <c r="D184" t="s">
        <v>12</v>
      </c>
      <c r="E184" s="48"/>
      <c r="F184" s="2">
        <v>74.599999999999994</v>
      </c>
      <c r="G184" s="2">
        <f t="shared" si="2"/>
        <v>13.499999999999915</v>
      </c>
      <c r="H184" s="27"/>
    </row>
    <row r="185" spans="1:8">
      <c r="A185" s="3">
        <v>43390</v>
      </c>
      <c r="B185" s="422">
        <v>16344</v>
      </c>
      <c r="C185" s="422" t="s">
        <v>22</v>
      </c>
      <c r="D185" t="s">
        <v>13</v>
      </c>
      <c r="E185" s="48"/>
      <c r="F185" s="2">
        <v>13.5</v>
      </c>
      <c r="G185" s="2">
        <f t="shared" si="2"/>
        <v>-8.5265128291212022E-14</v>
      </c>
      <c r="H185" s="27"/>
    </row>
    <row r="186" spans="1:8">
      <c r="A186" s="31">
        <v>43343</v>
      </c>
      <c r="B186" s="421" t="s">
        <v>10</v>
      </c>
      <c r="C186" s="421" t="s">
        <v>23</v>
      </c>
      <c r="D186" t="s">
        <v>12</v>
      </c>
      <c r="E186" s="48">
        <v>218.6</v>
      </c>
      <c r="G186" s="2">
        <f t="shared" si="2"/>
        <v>218.59999999999991</v>
      </c>
      <c r="H186" s="16"/>
    </row>
    <row r="187" spans="1:8">
      <c r="B187" s="422"/>
      <c r="C187" s="422"/>
      <c r="D187" t="s">
        <v>13</v>
      </c>
      <c r="E187" s="48">
        <v>13.5</v>
      </c>
      <c r="G187" s="2">
        <f t="shared" si="2"/>
        <v>232.09999999999991</v>
      </c>
      <c r="H187" s="16"/>
    </row>
    <row r="188" spans="1:8">
      <c r="B188" s="422"/>
      <c r="C188" s="422"/>
      <c r="D188" t="s">
        <v>14</v>
      </c>
      <c r="E188" s="48">
        <v>60</v>
      </c>
      <c r="G188" s="2">
        <f t="shared" si="2"/>
        <v>292.09999999999991</v>
      </c>
      <c r="H188" s="16"/>
    </row>
    <row r="189" spans="1:8">
      <c r="B189" s="422"/>
      <c r="C189" s="422"/>
      <c r="D189" t="s">
        <v>15</v>
      </c>
      <c r="E189" s="48">
        <v>5</v>
      </c>
      <c r="G189" s="2">
        <f t="shared" si="2"/>
        <v>297.09999999999991</v>
      </c>
      <c r="H189" s="16"/>
    </row>
    <row r="190" spans="1:8">
      <c r="A190" s="3">
        <v>43343</v>
      </c>
      <c r="B190" s="422" t="s">
        <v>69</v>
      </c>
      <c r="C190" s="422" t="s">
        <v>23</v>
      </c>
      <c r="D190" t="s">
        <v>14</v>
      </c>
      <c r="E190" s="48"/>
      <c r="F190" s="2">
        <v>60</v>
      </c>
      <c r="G190" s="2">
        <f t="shared" si="2"/>
        <v>237.09999999999991</v>
      </c>
      <c r="H190" s="16"/>
    </row>
    <row r="191" spans="1:8">
      <c r="A191" s="3">
        <v>43343</v>
      </c>
      <c r="B191" s="422" t="s">
        <v>69</v>
      </c>
      <c r="C191" s="422" t="s">
        <v>23</v>
      </c>
      <c r="D191" t="s">
        <v>15</v>
      </c>
      <c r="E191" s="48"/>
      <c r="F191" s="2">
        <v>5</v>
      </c>
      <c r="G191" s="2">
        <f t="shared" si="2"/>
        <v>232.09999999999991</v>
      </c>
      <c r="H191" s="16"/>
    </row>
    <row r="192" spans="1:8">
      <c r="A192" s="3">
        <v>43390</v>
      </c>
      <c r="B192" s="422">
        <v>16344</v>
      </c>
      <c r="C192" s="422" t="s">
        <v>23</v>
      </c>
      <c r="D192" t="s">
        <v>12</v>
      </c>
      <c r="E192" s="48"/>
      <c r="F192" s="2">
        <v>111.9</v>
      </c>
      <c r="G192" s="2">
        <f t="shared" si="2"/>
        <v>120.1999999999999</v>
      </c>
      <c r="H192" s="16"/>
    </row>
    <row r="193" spans="1:8">
      <c r="A193" s="3">
        <v>43385</v>
      </c>
      <c r="B193" s="422" t="s">
        <v>69</v>
      </c>
      <c r="C193" s="422" t="s">
        <v>23</v>
      </c>
      <c r="D193" t="s">
        <v>12</v>
      </c>
      <c r="E193" s="48"/>
      <c r="F193" s="2">
        <v>34</v>
      </c>
      <c r="G193" s="2">
        <f t="shared" si="2"/>
        <v>86.199999999999903</v>
      </c>
      <c r="H193" s="16"/>
    </row>
    <row r="194" spans="1:8">
      <c r="A194" s="3">
        <v>43393</v>
      </c>
      <c r="B194" s="422">
        <v>16397</v>
      </c>
      <c r="C194" s="422" t="s">
        <v>23</v>
      </c>
      <c r="D194" t="s">
        <v>12</v>
      </c>
      <c r="E194" s="48"/>
      <c r="F194" s="2">
        <v>72.7</v>
      </c>
      <c r="G194" s="2">
        <f t="shared" si="2"/>
        <v>13.499999999999901</v>
      </c>
      <c r="H194" s="16"/>
    </row>
    <row r="195" spans="1:8">
      <c r="A195" s="3">
        <v>43393</v>
      </c>
      <c r="B195" s="422">
        <v>16397</v>
      </c>
      <c r="C195" s="422" t="s">
        <v>23</v>
      </c>
      <c r="D195" t="s">
        <v>13</v>
      </c>
      <c r="E195" s="48"/>
      <c r="F195" s="2">
        <v>13.5</v>
      </c>
      <c r="G195" s="2">
        <f t="shared" si="2"/>
        <v>-9.9475983006414026E-14</v>
      </c>
      <c r="H195" s="16"/>
    </row>
    <row r="196" spans="1:8">
      <c r="A196" s="31">
        <v>43373</v>
      </c>
      <c r="B196" s="421" t="s">
        <v>10</v>
      </c>
      <c r="C196" s="421" t="s">
        <v>24</v>
      </c>
      <c r="D196" t="s">
        <v>12</v>
      </c>
      <c r="E196" s="48">
        <v>223.5</v>
      </c>
      <c r="G196" s="2">
        <f t="shared" si="2"/>
        <v>223.49999999999989</v>
      </c>
      <c r="H196" s="16"/>
    </row>
    <row r="197" spans="1:8">
      <c r="B197" s="422"/>
      <c r="C197" s="422"/>
      <c r="D197" t="s">
        <v>13</v>
      </c>
      <c r="E197" s="48">
        <v>13.5</v>
      </c>
      <c r="G197" s="2">
        <f t="shared" si="2"/>
        <v>236.99999999999989</v>
      </c>
      <c r="H197" s="16"/>
    </row>
    <row r="198" spans="1:8">
      <c r="B198" s="422"/>
      <c r="C198" s="422"/>
      <c r="D198" t="s">
        <v>14</v>
      </c>
      <c r="E198" s="48">
        <v>60</v>
      </c>
      <c r="G198" s="2">
        <f t="shared" si="2"/>
        <v>296.99999999999989</v>
      </c>
      <c r="H198" s="16"/>
    </row>
    <row r="199" spans="1:8">
      <c r="B199" s="422"/>
      <c r="C199" s="422"/>
      <c r="D199" t="s">
        <v>15</v>
      </c>
      <c r="E199" s="48">
        <v>5</v>
      </c>
      <c r="G199" s="2">
        <f t="shared" si="2"/>
        <v>301.99999999999989</v>
      </c>
      <c r="H199" s="16"/>
    </row>
    <row r="200" spans="1:8">
      <c r="A200" s="3">
        <v>43373</v>
      </c>
      <c r="B200" s="422" t="s">
        <v>69</v>
      </c>
      <c r="C200" s="422" t="s">
        <v>24</v>
      </c>
      <c r="D200" t="s">
        <v>14</v>
      </c>
      <c r="E200" s="48"/>
      <c r="F200" s="2">
        <v>60</v>
      </c>
      <c r="G200" s="2">
        <f t="shared" si="2"/>
        <v>241.99999999999989</v>
      </c>
      <c r="H200" s="16"/>
    </row>
    <row r="201" spans="1:8">
      <c r="A201" s="3">
        <v>43373</v>
      </c>
      <c r="B201" s="422" t="s">
        <v>69</v>
      </c>
      <c r="C201" s="422" t="s">
        <v>24</v>
      </c>
      <c r="D201" t="s">
        <v>15</v>
      </c>
      <c r="E201" s="48"/>
      <c r="F201" s="2">
        <v>5</v>
      </c>
      <c r="G201" s="2">
        <f t="shared" si="2"/>
        <v>236.99999999999989</v>
      </c>
      <c r="H201" s="16"/>
    </row>
    <row r="202" spans="1:8">
      <c r="A202" s="3">
        <v>43404</v>
      </c>
      <c r="B202" s="422" t="s">
        <v>69</v>
      </c>
      <c r="C202" s="422" t="s">
        <v>24</v>
      </c>
      <c r="D202" t="s">
        <v>12</v>
      </c>
      <c r="E202" s="48"/>
      <c r="F202" s="2">
        <v>20</v>
      </c>
      <c r="G202" s="2">
        <f t="shared" ref="G202:G275" si="3">+G201+E202-F202</f>
        <v>216.99999999999989</v>
      </c>
      <c r="H202" s="16"/>
    </row>
    <row r="203" spans="1:8">
      <c r="A203" s="3">
        <v>43434</v>
      </c>
      <c r="B203" s="422" t="s">
        <v>69</v>
      </c>
      <c r="C203" s="422" t="s">
        <v>24</v>
      </c>
      <c r="D203" t="s">
        <v>12</v>
      </c>
      <c r="E203" s="48"/>
      <c r="F203" s="2">
        <v>100</v>
      </c>
      <c r="G203" s="2">
        <f t="shared" si="3"/>
        <v>116.99999999999989</v>
      </c>
      <c r="H203" s="16"/>
    </row>
    <row r="204" spans="1:8">
      <c r="A204" s="3">
        <v>43465</v>
      </c>
      <c r="B204" s="422" t="s">
        <v>69</v>
      </c>
      <c r="C204" s="422" t="s">
        <v>24</v>
      </c>
      <c r="D204" t="s">
        <v>12</v>
      </c>
      <c r="E204" s="48"/>
      <c r="F204" s="2">
        <v>103.5</v>
      </c>
      <c r="G204" s="2">
        <f t="shared" si="3"/>
        <v>13.499999999999886</v>
      </c>
      <c r="H204" s="16"/>
    </row>
    <row r="205" spans="1:8">
      <c r="A205" s="3">
        <v>43465</v>
      </c>
      <c r="B205" s="422" t="s">
        <v>69</v>
      </c>
      <c r="C205" s="422" t="s">
        <v>24</v>
      </c>
      <c r="D205" t="s">
        <v>13</v>
      </c>
      <c r="E205" s="48"/>
      <c r="F205" s="2">
        <v>13.5</v>
      </c>
      <c r="G205" s="2">
        <f t="shared" si="3"/>
        <v>-1.1368683772161603E-13</v>
      </c>
      <c r="H205" s="16"/>
    </row>
    <row r="206" spans="1:8">
      <c r="A206" s="31">
        <v>43404</v>
      </c>
      <c r="B206" s="421" t="s">
        <v>10</v>
      </c>
      <c r="C206" s="421" t="s">
        <v>25</v>
      </c>
      <c r="D206" t="s">
        <v>12</v>
      </c>
      <c r="E206" s="48">
        <v>225.1</v>
      </c>
      <c r="G206" s="2">
        <f t="shared" si="3"/>
        <v>225.09999999999988</v>
      </c>
      <c r="H206" s="16"/>
    </row>
    <row r="207" spans="1:8">
      <c r="B207" s="422"/>
      <c r="C207" s="422"/>
      <c r="D207" t="s">
        <v>13</v>
      </c>
      <c r="E207" s="48">
        <v>16.5</v>
      </c>
      <c r="G207" s="2">
        <f t="shared" si="3"/>
        <v>241.59999999999988</v>
      </c>
      <c r="H207" s="16"/>
    </row>
    <row r="208" spans="1:8">
      <c r="B208" s="422"/>
      <c r="C208" s="422"/>
      <c r="D208" t="s">
        <v>14</v>
      </c>
      <c r="E208" s="48">
        <v>60</v>
      </c>
      <c r="G208" s="2">
        <f t="shared" si="3"/>
        <v>301.59999999999991</v>
      </c>
      <c r="H208" s="16"/>
    </row>
    <row r="209" spans="1:8">
      <c r="B209" s="422"/>
      <c r="C209" s="422"/>
      <c r="D209" t="s">
        <v>15</v>
      </c>
      <c r="E209" s="48">
        <v>5</v>
      </c>
      <c r="G209" s="2">
        <f t="shared" si="3"/>
        <v>306.59999999999991</v>
      </c>
      <c r="H209" s="16"/>
    </row>
    <row r="210" spans="1:8">
      <c r="A210" s="3">
        <v>43404</v>
      </c>
      <c r="B210" s="422" t="s">
        <v>69</v>
      </c>
      <c r="C210" s="422" t="s">
        <v>25</v>
      </c>
      <c r="D210" t="s">
        <v>14</v>
      </c>
      <c r="E210" s="48"/>
      <c r="F210" s="2">
        <v>60</v>
      </c>
      <c r="G210" s="2">
        <f t="shared" si="3"/>
        <v>246.59999999999991</v>
      </c>
      <c r="H210" s="16"/>
    </row>
    <row r="211" spans="1:8">
      <c r="A211" s="3">
        <v>43404</v>
      </c>
      <c r="B211" s="422" t="s">
        <v>69</v>
      </c>
      <c r="C211" s="422" t="s">
        <v>25</v>
      </c>
      <c r="D211" t="s">
        <v>15</v>
      </c>
      <c r="E211" s="48"/>
      <c r="F211" s="2">
        <v>5</v>
      </c>
      <c r="G211" s="2">
        <f t="shared" si="3"/>
        <v>241.59999999999991</v>
      </c>
      <c r="H211" s="16"/>
    </row>
    <row r="212" spans="1:8">
      <c r="A212" s="3">
        <v>43465</v>
      </c>
      <c r="B212" s="422" t="s">
        <v>69</v>
      </c>
      <c r="C212" s="422" t="s">
        <v>25</v>
      </c>
      <c r="D212" t="s">
        <v>12</v>
      </c>
      <c r="E212" s="48"/>
      <c r="F212" s="2">
        <v>188</v>
      </c>
      <c r="G212" s="2">
        <f t="shared" si="3"/>
        <v>53.599999999999909</v>
      </c>
      <c r="H212" s="17"/>
    </row>
    <row r="213" spans="1:8">
      <c r="A213" s="3">
        <v>43480</v>
      </c>
      <c r="B213" s="422" t="s">
        <v>69</v>
      </c>
      <c r="C213" s="422" t="s">
        <v>25</v>
      </c>
      <c r="D213" t="s">
        <v>12</v>
      </c>
      <c r="E213" s="48"/>
      <c r="F213" s="2">
        <v>37.1</v>
      </c>
      <c r="G213" s="2">
        <f t="shared" si="3"/>
        <v>16.499999999999908</v>
      </c>
      <c r="H213" s="17"/>
    </row>
    <row r="214" spans="1:8">
      <c r="A214" s="3">
        <v>43480</v>
      </c>
      <c r="B214" s="422" t="s">
        <v>69</v>
      </c>
      <c r="C214" s="422" t="s">
        <v>25</v>
      </c>
      <c r="D214" t="s">
        <v>13</v>
      </c>
      <c r="E214" s="48"/>
      <c r="F214" s="2">
        <v>16.5</v>
      </c>
      <c r="G214" s="2">
        <f t="shared" si="3"/>
        <v>-9.2370555648813024E-14</v>
      </c>
      <c r="H214" s="17"/>
    </row>
    <row r="215" spans="1:8">
      <c r="A215" s="31">
        <v>43434</v>
      </c>
      <c r="B215" s="421" t="s">
        <v>10</v>
      </c>
      <c r="C215" s="421" t="s">
        <v>26</v>
      </c>
      <c r="D215" t="s">
        <v>12</v>
      </c>
      <c r="E215" s="48">
        <v>231.2</v>
      </c>
      <c r="G215" s="2">
        <f t="shared" si="3"/>
        <v>231.1999999999999</v>
      </c>
      <c r="H215" s="16"/>
    </row>
    <row r="216" spans="1:8">
      <c r="B216" s="422"/>
      <c r="C216" s="422"/>
      <c r="D216" t="s">
        <v>13</v>
      </c>
      <c r="E216" s="48">
        <v>16.5</v>
      </c>
      <c r="G216" s="2">
        <f t="shared" si="3"/>
        <v>247.6999999999999</v>
      </c>
      <c r="H216" s="16"/>
    </row>
    <row r="217" spans="1:8">
      <c r="B217" s="422"/>
      <c r="C217" s="422"/>
      <c r="D217" t="s">
        <v>14</v>
      </c>
      <c r="E217" s="48">
        <v>60</v>
      </c>
      <c r="G217" s="2">
        <f t="shared" si="3"/>
        <v>307.69999999999993</v>
      </c>
      <c r="H217" s="16"/>
    </row>
    <row r="218" spans="1:8">
      <c r="B218" s="422"/>
      <c r="C218" s="422"/>
      <c r="D218" t="s">
        <v>15</v>
      </c>
      <c r="E218" s="48">
        <v>5</v>
      </c>
      <c r="G218" s="2">
        <f t="shared" si="3"/>
        <v>312.69999999999993</v>
      </c>
      <c r="H218" s="16"/>
    </row>
    <row r="219" spans="1:8">
      <c r="A219" s="3">
        <v>43434</v>
      </c>
      <c r="B219" s="422" t="s">
        <v>69</v>
      </c>
      <c r="C219" s="422" t="s">
        <v>26</v>
      </c>
      <c r="D219" t="s">
        <v>14</v>
      </c>
      <c r="E219" s="48"/>
      <c r="F219" s="2">
        <v>60</v>
      </c>
      <c r="G219" s="2">
        <f t="shared" si="3"/>
        <v>252.69999999999993</v>
      </c>
      <c r="H219" s="16"/>
    </row>
    <row r="220" spans="1:8">
      <c r="A220" s="3">
        <v>43434</v>
      </c>
      <c r="B220" s="422" t="s">
        <v>69</v>
      </c>
      <c r="C220" s="422" t="s">
        <v>26</v>
      </c>
      <c r="D220" t="s">
        <v>15</v>
      </c>
      <c r="E220" s="48"/>
      <c r="F220" s="2">
        <v>5</v>
      </c>
      <c r="G220" s="2">
        <f t="shared" si="3"/>
        <v>247.69999999999993</v>
      </c>
      <c r="H220" s="16"/>
    </row>
    <row r="221" spans="1:8">
      <c r="A221" s="3">
        <v>43480</v>
      </c>
      <c r="B221" s="422" t="s">
        <v>69</v>
      </c>
      <c r="C221" s="422" t="s">
        <v>26</v>
      </c>
      <c r="D221" t="s">
        <v>12</v>
      </c>
      <c r="E221" s="48"/>
      <c r="F221" s="2">
        <v>1.4</v>
      </c>
      <c r="G221" s="2">
        <f t="shared" si="3"/>
        <v>246.29999999999993</v>
      </c>
      <c r="H221" s="16"/>
    </row>
    <row r="222" spans="1:8">
      <c r="A222" s="3">
        <v>43496</v>
      </c>
      <c r="B222" s="422" t="s">
        <v>69</v>
      </c>
      <c r="C222" s="422" t="s">
        <v>26</v>
      </c>
      <c r="D222" t="s">
        <v>12</v>
      </c>
      <c r="E222" s="48"/>
      <c r="F222" s="2">
        <v>190</v>
      </c>
      <c r="G222" s="2">
        <f t="shared" si="3"/>
        <v>56.299999999999926</v>
      </c>
      <c r="H222" s="27"/>
    </row>
    <row r="223" spans="1:8">
      <c r="A223" s="3">
        <v>43524</v>
      </c>
      <c r="B223" s="422" t="s">
        <v>69</v>
      </c>
      <c r="C223" s="422" t="s">
        <v>26</v>
      </c>
      <c r="D223" t="s">
        <v>12</v>
      </c>
      <c r="E223" s="48"/>
      <c r="F223" s="2">
        <v>39.799999999999997</v>
      </c>
      <c r="G223" s="2">
        <f t="shared" si="3"/>
        <v>16.499999999999929</v>
      </c>
      <c r="H223" s="27"/>
    </row>
    <row r="224" spans="1:8">
      <c r="A224" s="3">
        <v>43524</v>
      </c>
      <c r="B224" s="422" t="s">
        <v>69</v>
      </c>
      <c r="C224" s="422" t="s">
        <v>26</v>
      </c>
      <c r="D224" t="s">
        <v>13</v>
      </c>
      <c r="E224" s="48"/>
      <c r="F224" s="2">
        <v>16.5</v>
      </c>
      <c r="G224" s="2">
        <f t="shared" si="3"/>
        <v>-7.1054273576010019E-14</v>
      </c>
      <c r="H224" s="27"/>
    </row>
    <row r="225" spans="1:8">
      <c r="A225" s="31">
        <v>43465</v>
      </c>
      <c r="B225" s="421" t="s">
        <v>10</v>
      </c>
      <c r="C225" s="421" t="s">
        <v>27</v>
      </c>
      <c r="D225" t="s">
        <v>12</v>
      </c>
      <c r="E225" s="48">
        <v>247</v>
      </c>
      <c r="G225" s="2">
        <f t="shared" si="3"/>
        <v>246.99999999999994</v>
      </c>
      <c r="H225" s="16"/>
    </row>
    <row r="226" spans="1:8">
      <c r="B226" s="422"/>
      <c r="C226" s="422"/>
      <c r="D226" t="s">
        <v>13</v>
      </c>
      <c r="E226" s="48">
        <v>16.5</v>
      </c>
      <c r="G226" s="2">
        <f t="shared" si="3"/>
        <v>263.49999999999994</v>
      </c>
      <c r="H226" s="16"/>
    </row>
    <row r="227" spans="1:8">
      <c r="B227" s="422"/>
      <c r="C227" s="422"/>
      <c r="D227" t="s">
        <v>14</v>
      </c>
      <c r="E227" s="48">
        <v>60</v>
      </c>
      <c r="G227" s="2">
        <f t="shared" si="3"/>
        <v>323.49999999999994</v>
      </c>
      <c r="H227" s="16"/>
    </row>
    <row r="228" spans="1:8">
      <c r="B228" s="422"/>
      <c r="C228" s="422"/>
      <c r="D228" t="s">
        <v>15</v>
      </c>
      <c r="E228" s="48">
        <v>5</v>
      </c>
      <c r="G228" s="2">
        <f t="shared" si="3"/>
        <v>328.49999999999994</v>
      </c>
      <c r="H228" s="16"/>
    </row>
    <row r="229" spans="1:8">
      <c r="A229" s="3">
        <v>43465</v>
      </c>
      <c r="B229" s="422" t="s">
        <v>69</v>
      </c>
      <c r="C229" s="422" t="s">
        <v>27</v>
      </c>
      <c r="D229" t="s">
        <v>14</v>
      </c>
      <c r="E229" s="48"/>
      <c r="F229" s="2">
        <v>60</v>
      </c>
      <c r="G229" s="2">
        <f t="shared" si="3"/>
        <v>268.49999999999994</v>
      </c>
      <c r="H229" s="16"/>
    </row>
    <row r="230" spans="1:8">
      <c r="A230" s="3">
        <v>43465</v>
      </c>
      <c r="B230" s="422" t="s">
        <v>69</v>
      </c>
      <c r="C230" s="422" t="s">
        <v>27</v>
      </c>
      <c r="D230" t="s">
        <v>15</v>
      </c>
      <c r="E230" s="48"/>
      <c r="F230" s="2">
        <v>5</v>
      </c>
      <c r="G230" s="2">
        <f t="shared" si="3"/>
        <v>263.49999999999994</v>
      </c>
      <c r="H230" s="16"/>
    </row>
    <row r="231" spans="1:8">
      <c r="A231" s="3">
        <v>43524</v>
      </c>
      <c r="B231" s="422" t="s">
        <v>69</v>
      </c>
      <c r="C231" s="422" t="s">
        <v>27</v>
      </c>
      <c r="D231" t="s">
        <v>12</v>
      </c>
      <c r="E231" s="48"/>
      <c r="F231" s="2">
        <v>193.7</v>
      </c>
      <c r="G231" s="2">
        <f t="shared" si="3"/>
        <v>69.799999999999955</v>
      </c>
      <c r="H231" s="27"/>
    </row>
    <row r="232" spans="1:8">
      <c r="A232" s="3">
        <v>43531</v>
      </c>
      <c r="B232" s="422">
        <v>17313</v>
      </c>
      <c r="C232" s="422" t="s">
        <v>27</v>
      </c>
      <c r="D232" t="s">
        <v>12</v>
      </c>
      <c r="E232" s="48"/>
      <c r="F232" s="2">
        <v>53.3</v>
      </c>
      <c r="G232" s="2">
        <f t="shared" si="3"/>
        <v>16.499999999999957</v>
      </c>
      <c r="H232" s="27"/>
    </row>
    <row r="233" spans="1:8">
      <c r="A233" s="3">
        <v>43531</v>
      </c>
      <c r="B233" s="422">
        <v>17313</v>
      </c>
      <c r="C233" s="422" t="s">
        <v>27</v>
      </c>
      <c r="D233" t="s">
        <v>13</v>
      </c>
      <c r="E233" s="48"/>
      <c r="F233" s="2">
        <v>16.5</v>
      </c>
      <c r="G233" s="2">
        <f t="shared" si="3"/>
        <v>-4.2632564145606011E-14</v>
      </c>
      <c r="H233" s="27"/>
    </row>
    <row r="234" spans="1:8">
      <c r="A234" s="31">
        <v>43496</v>
      </c>
      <c r="B234" s="421" t="s">
        <v>10</v>
      </c>
      <c r="C234" s="421" t="s">
        <v>11</v>
      </c>
      <c r="D234" t="s">
        <v>12</v>
      </c>
      <c r="E234" s="48">
        <v>273</v>
      </c>
      <c r="G234" s="2">
        <f t="shared" si="3"/>
        <v>272.99999999999994</v>
      </c>
      <c r="H234" s="16"/>
    </row>
    <row r="235" spans="1:8">
      <c r="B235" s="422"/>
      <c r="C235" s="422"/>
      <c r="D235" t="s">
        <v>13</v>
      </c>
      <c r="E235" s="48">
        <v>16.5</v>
      </c>
      <c r="G235" s="2">
        <f t="shared" si="3"/>
        <v>289.49999999999994</v>
      </c>
      <c r="H235" s="16"/>
    </row>
    <row r="236" spans="1:8">
      <c r="B236" s="422"/>
      <c r="C236" s="422"/>
      <c r="D236" t="s">
        <v>14</v>
      </c>
      <c r="E236" s="48">
        <v>60</v>
      </c>
      <c r="G236" s="2">
        <f t="shared" si="3"/>
        <v>349.49999999999994</v>
      </c>
      <c r="H236" s="16"/>
    </row>
    <row r="237" spans="1:8">
      <c r="B237" s="422"/>
      <c r="C237" s="422"/>
      <c r="D237" t="s">
        <v>15</v>
      </c>
      <c r="E237" s="48">
        <v>5</v>
      </c>
      <c r="G237" s="2">
        <f t="shared" si="3"/>
        <v>354.49999999999994</v>
      </c>
      <c r="H237" s="16"/>
    </row>
    <row r="238" spans="1:8">
      <c r="A238" s="3">
        <v>43496</v>
      </c>
      <c r="B238" s="422" t="s">
        <v>69</v>
      </c>
      <c r="C238" s="422" t="s">
        <v>11</v>
      </c>
      <c r="D238" t="s">
        <v>14</v>
      </c>
      <c r="E238" s="48"/>
      <c r="F238" s="2">
        <v>60</v>
      </c>
      <c r="G238" s="2">
        <f t="shared" si="3"/>
        <v>294.49999999999994</v>
      </c>
      <c r="H238" s="16"/>
    </row>
    <row r="239" spans="1:8">
      <c r="A239" s="3">
        <v>43496</v>
      </c>
      <c r="B239" s="422" t="s">
        <v>69</v>
      </c>
      <c r="C239" s="422" t="s">
        <v>11</v>
      </c>
      <c r="D239" t="s">
        <v>15</v>
      </c>
      <c r="E239" s="48"/>
      <c r="F239" s="2">
        <v>5</v>
      </c>
      <c r="G239" s="2">
        <f t="shared" si="3"/>
        <v>289.49999999999994</v>
      </c>
      <c r="H239" s="16"/>
    </row>
    <row r="240" spans="1:8">
      <c r="A240" s="3">
        <v>43531</v>
      </c>
      <c r="B240" s="422">
        <v>17313</v>
      </c>
      <c r="C240" s="422" t="s">
        <v>11</v>
      </c>
      <c r="D240" t="s">
        <v>12</v>
      </c>
      <c r="E240" s="48"/>
      <c r="F240" s="2">
        <v>30.2</v>
      </c>
      <c r="G240" s="2">
        <f t="shared" si="3"/>
        <v>259.29999999999995</v>
      </c>
      <c r="H240" s="16"/>
    </row>
    <row r="241" spans="1:8">
      <c r="A241" s="3">
        <v>43555</v>
      </c>
      <c r="B241" s="422" t="s">
        <v>69</v>
      </c>
      <c r="C241" s="422" t="s">
        <v>11</v>
      </c>
      <c r="D241" t="s">
        <v>12</v>
      </c>
      <c r="E241" s="48"/>
      <c r="F241" s="2">
        <v>242.8</v>
      </c>
      <c r="G241" s="2">
        <f t="shared" si="3"/>
        <v>16.499999999999943</v>
      </c>
      <c r="H241" s="16"/>
    </row>
    <row r="242" spans="1:8">
      <c r="A242" s="3">
        <v>43555</v>
      </c>
      <c r="B242" s="422" t="s">
        <v>69</v>
      </c>
      <c r="C242" s="422" t="s">
        <v>11</v>
      </c>
      <c r="D242" t="s">
        <v>13</v>
      </c>
      <c r="E242" s="48"/>
      <c r="F242" s="2">
        <v>16.5</v>
      </c>
      <c r="G242" s="2">
        <f t="shared" si="3"/>
        <v>-5.6843418860808015E-14</v>
      </c>
      <c r="H242" s="16"/>
    </row>
    <row r="243" spans="1:8">
      <c r="A243" s="31">
        <v>43524</v>
      </c>
      <c r="B243" s="421" t="s">
        <v>10</v>
      </c>
      <c r="C243" s="421" t="s">
        <v>17</v>
      </c>
      <c r="D243" t="s">
        <v>12</v>
      </c>
      <c r="E243" s="48">
        <v>288.7</v>
      </c>
      <c r="G243" s="2">
        <f t="shared" si="3"/>
        <v>288.69999999999993</v>
      </c>
      <c r="H243" s="16"/>
    </row>
    <row r="244" spans="1:8">
      <c r="B244" s="422"/>
      <c r="C244" s="422"/>
      <c r="D244" t="s">
        <v>13</v>
      </c>
      <c r="E244" s="48">
        <v>20.2</v>
      </c>
      <c r="G244" s="2">
        <f t="shared" si="3"/>
        <v>308.89999999999992</v>
      </c>
      <c r="H244" s="16"/>
    </row>
    <row r="245" spans="1:8">
      <c r="B245" s="422"/>
      <c r="C245" s="422"/>
      <c r="D245" t="s">
        <v>14</v>
      </c>
      <c r="E245" s="48">
        <v>56</v>
      </c>
      <c r="G245" s="2">
        <f t="shared" si="3"/>
        <v>364.89999999999992</v>
      </c>
      <c r="H245" s="16"/>
    </row>
    <row r="246" spans="1:8">
      <c r="B246" s="422"/>
      <c r="C246" s="422"/>
      <c r="D246" t="s">
        <v>15</v>
      </c>
      <c r="E246" s="48">
        <v>5</v>
      </c>
      <c r="G246" s="2">
        <f t="shared" si="3"/>
        <v>369.89999999999992</v>
      </c>
      <c r="H246" s="16"/>
    </row>
    <row r="247" spans="1:8">
      <c r="A247" s="3">
        <v>43524</v>
      </c>
      <c r="B247" s="422" t="s">
        <v>69</v>
      </c>
      <c r="C247" s="422" t="s">
        <v>17</v>
      </c>
      <c r="D247" t="s">
        <v>14</v>
      </c>
      <c r="E247" s="48"/>
      <c r="F247" s="2">
        <v>56</v>
      </c>
      <c r="G247" s="2">
        <f t="shared" si="3"/>
        <v>313.89999999999992</v>
      </c>
      <c r="H247" s="16"/>
    </row>
    <row r="248" spans="1:8">
      <c r="A248" s="3">
        <v>43524</v>
      </c>
      <c r="B248" s="422" t="s">
        <v>69</v>
      </c>
      <c r="C248" s="422" t="s">
        <v>17</v>
      </c>
      <c r="D248" t="s">
        <v>15</v>
      </c>
      <c r="E248" s="48"/>
      <c r="F248" s="2">
        <v>5</v>
      </c>
      <c r="G248" s="2">
        <f t="shared" si="3"/>
        <v>308.89999999999992</v>
      </c>
    </row>
    <row r="249" spans="1:8">
      <c r="A249" s="3">
        <v>43555</v>
      </c>
      <c r="B249" s="422" t="s">
        <v>69</v>
      </c>
      <c r="C249" s="422" t="s">
        <v>17</v>
      </c>
      <c r="D249" t="s">
        <v>12</v>
      </c>
      <c r="E249" s="48"/>
      <c r="F249" s="2">
        <v>0.7</v>
      </c>
      <c r="G249" s="2">
        <f t="shared" si="3"/>
        <v>308.19999999999993</v>
      </c>
    </row>
    <row r="250" spans="1:8">
      <c r="A250" s="3">
        <v>43585</v>
      </c>
      <c r="B250" s="422" t="s">
        <v>69</v>
      </c>
      <c r="C250" s="422" t="s">
        <v>17</v>
      </c>
      <c r="D250" t="s">
        <v>12</v>
      </c>
      <c r="E250" s="48"/>
      <c r="F250" s="2">
        <v>80</v>
      </c>
      <c r="G250" s="2">
        <f t="shared" si="3"/>
        <v>228.19999999999993</v>
      </c>
    </row>
    <row r="251" spans="1:8">
      <c r="A251" s="3">
        <v>43607</v>
      </c>
      <c r="B251" s="422">
        <v>17900</v>
      </c>
      <c r="C251" s="422" t="s">
        <v>17</v>
      </c>
      <c r="D251" t="s">
        <v>12</v>
      </c>
      <c r="E251" s="48"/>
      <c r="F251" s="2">
        <v>120</v>
      </c>
      <c r="G251" s="2">
        <f t="shared" si="3"/>
        <v>108.19999999999993</v>
      </c>
    </row>
    <row r="252" spans="1:8">
      <c r="A252" s="3">
        <v>43616</v>
      </c>
      <c r="B252" s="422" t="s">
        <v>69</v>
      </c>
      <c r="C252" s="422" t="s">
        <v>17</v>
      </c>
      <c r="D252" t="s">
        <v>12</v>
      </c>
      <c r="E252" s="48"/>
      <c r="F252" s="2">
        <v>88</v>
      </c>
      <c r="G252" s="2">
        <f t="shared" si="3"/>
        <v>20.199999999999932</v>
      </c>
    </row>
    <row r="253" spans="1:8">
      <c r="A253" s="3">
        <v>43616</v>
      </c>
      <c r="B253" s="422" t="s">
        <v>69</v>
      </c>
      <c r="C253" s="422" t="s">
        <v>17</v>
      </c>
      <c r="D253" t="s">
        <v>13</v>
      </c>
      <c r="E253" s="48"/>
      <c r="F253" s="2">
        <v>20.2</v>
      </c>
      <c r="G253" s="2">
        <f t="shared" si="3"/>
        <v>-6.7501559897209518E-14</v>
      </c>
    </row>
    <row r="254" spans="1:8">
      <c r="A254" s="31">
        <v>43555</v>
      </c>
      <c r="B254" s="421" t="s">
        <v>10</v>
      </c>
      <c r="C254" s="421" t="s">
        <v>18</v>
      </c>
      <c r="D254" t="s">
        <v>12</v>
      </c>
      <c r="E254" s="48">
        <v>268</v>
      </c>
      <c r="G254" s="2">
        <f t="shared" si="3"/>
        <v>267.99999999999994</v>
      </c>
    </row>
    <row r="255" spans="1:8">
      <c r="B255" s="422"/>
      <c r="C255" s="422"/>
      <c r="D255" t="s">
        <v>13</v>
      </c>
      <c r="E255" s="48">
        <v>16</v>
      </c>
      <c r="G255" s="2">
        <f t="shared" si="3"/>
        <v>283.99999999999994</v>
      </c>
      <c r="H255" s="16"/>
    </row>
    <row r="256" spans="1:8">
      <c r="B256" s="422"/>
      <c r="C256" s="422"/>
      <c r="D256" t="s">
        <v>14</v>
      </c>
      <c r="E256" s="48">
        <v>60</v>
      </c>
      <c r="G256" s="2">
        <f t="shared" si="3"/>
        <v>343.99999999999994</v>
      </c>
      <c r="H256" s="16"/>
    </row>
    <row r="257" spans="1:9">
      <c r="B257" s="422"/>
      <c r="C257" s="422"/>
      <c r="D257" t="s">
        <v>15</v>
      </c>
      <c r="E257" s="48">
        <v>5</v>
      </c>
      <c r="G257" s="2">
        <f t="shared" si="3"/>
        <v>348.99999999999994</v>
      </c>
      <c r="H257" s="16"/>
    </row>
    <row r="258" spans="1:9">
      <c r="B258" s="422"/>
      <c r="C258" s="422"/>
      <c r="D258" t="s">
        <v>70</v>
      </c>
      <c r="E258" s="48">
        <v>93</v>
      </c>
      <c r="G258" s="2">
        <f t="shared" si="3"/>
        <v>441.99999999999994</v>
      </c>
      <c r="H258" s="16"/>
    </row>
    <row r="259" spans="1:9">
      <c r="A259" s="3">
        <v>43555</v>
      </c>
      <c r="B259" s="422" t="s">
        <v>69</v>
      </c>
      <c r="C259" s="422" t="s">
        <v>18</v>
      </c>
      <c r="D259" t="s">
        <v>14</v>
      </c>
      <c r="E259" s="48"/>
      <c r="F259" s="2">
        <v>60</v>
      </c>
      <c r="G259" s="2">
        <f t="shared" si="3"/>
        <v>381.99999999999994</v>
      </c>
      <c r="H259" s="16"/>
    </row>
    <row r="260" spans="1:9">
      <c r="A260" s="3">
        <v>43555</v>
      </c>
      <c r="B260" s="422" t="s">
        <v>69</v>
      </c>
      <c r="C260" s="422" t="s">
        <v>18</v>
      </c>
      <c r="D260" t="s">
        <v>15</v>
      </c>
      <c r="E260" s="48"/>
      <c r="F260" s="2">
        <v>5</v>
      </c>
      <c r="G260" s="2">
        <f t="shared" si="3"/>
        <v>376.99999999999994</v>
      </c>
      <c r="H260" s="16"/>
    </row>
    <row r="261" spans="1:9">
      <c r="A261" s="3">
        <v>43607</v>
      </c>
      <c r="B261" s="422">
        <v>17907</v>
      </c>
      <c r="C261" s="422" t="s">
        <v>18</v>
      </c>
      <c r="D261" t="s">
        <v>12</v>
      </c>
      <c r="E261" s="48"/>
      <c r="F261" s="2">
        <v>196.2</v>
      </c>
      <c r="G261" s="2">
        <f t="shared" si="3"/>
        <v>180.79999999999995</v>
      </c>
      <c r="H261" s="16"/>
    </row>
    <row r="262" spans="1:9">
      <c r="A262" s="3">
        <v>43607</v>
      </c>
      <c r="B262" s="422">
        <v>17907</v>
      </c>
      <c r="C262" s="422" t="s">
        <v>18</v>
      </c>
      <c r="D262" t="s">
        <v>13</v>
      </c>
      <c r="E262" s="48"/>
      <c r="F262" s="2">
        <v>16</v>
      </c>
      <c r="G262" s="2">
        <f t="shared" si="3"/>
        <v>164.79999999999995</v>
      </c>
      <c r="H262" s="16"/>
    </row>
    <row r="263" spans="1:9">
      <c r="A263" s="3">
        <v>43616</v>
      </c>
      <c r="B263" s="422" t="s">
        <v>69</v>
      </c>
      <c r="C263" s="422" t="s">
        <v>18</v>
      </c>
      <c r="D263" t="s">
        <v>12</v>
      </c>
      <c r="E263" s="48"/>
      <c r="F263" s="2">
        <v>71.8</v>
      </c>
      <c r="G263" s="2">
        <f t="shared" si="3"/>
        <v>92.999999999999957</v>
      </c>
      <c r="H263" s="16"/>
    </row>
    <row r="264" spans="1:9">
      <c r="A264" s="3">
        <v>43683</v>
      </c>
      <c r="B264" s="422">
        <v>18503</v>
      </c>
      <c r="C264" s="422" t="s">
        <v>18</v>
      </c>
      <c r="D264" t="s">
        <v>70</v>
      </c>
      <c r="E264" s="48"/>
      <c r="F264" s="2">
        <v>93</v>
      </c>
      <c r="G264" s="2">
        <f t="shared" si="3"/>
        <v>0</v>
      </c>
      <c r="H264" s="16"/>
    </row>
    <row r="265" spans="1:9">
      <c r="A265" s="31">
        <v>43585</v>
      </c>
      <c r="B265" s="421" t="s">
        <v>10</v>
      </c>
      <c r="C265" s="421" t="s">
        <v>19</v>
      </c>
      <c r="D265" t="s">
        <v>12</v>
      </c>
      <c r="E265" s="48">
        <v>271.3</v>
      </c>
      <c r="G265" s="2">
        <f t="shared" si="3"/>
        <v>271.3</v>
      </c>
      <c r="H265" s="16"/>
    </row>
    <row r="266" spans="1:9">
      <c r="B266" s="422"/>
      <c r="C266" s="422"/>
      <c r="D266" t="s">
        <v>13</v>
      </c>
      <c r="E266" s="48">
        <v>14.6</v>
      </c>
      <c r="G266" s="2">
        <f t="shared" si="3"/>
        <v>285.90000000000003</v>
      </c>
      <c r="H266" s="16"/>
      <c r="I266" s="32"/>
    </row>
    <row r="267" spans="1:9">
      <c r="B267" s="422"/>
      <c r="C267" s="422"/>
      <c r="D267" t="s">
        <v>14</v>
      </c>
      <c r="E267" s="48">
        <v>60</v>
      </c>
      <c r="G267" s="2">
        <f t="shared" si="3"/>
        <v>345.90000000000003</v>
      </c>
      <c r="H267" s="16"/>
    </row>
    <row r="268" spans="1:9">
      <c r="B268" s="422"/>
      <c r="C268" s="422"/>
      <c r="D268" t="s">
        <v>15</v>
      </c>
      <c r="E268" s="48">
        <v>5</v>
      </c>
      <c r="G268" s="2">
        <f t="shared" si="3"/>
        <v>350.90000000000003</v>
      </c>
      <c r="H268" s="16"/>
    </row>
    <row r="269" spans="1:9">
      <c r="A269" s="3">
        <v>43585</v>
      </c>
      <c r="B269" s="422" t="s">
        <v>69</v>
      </c>
      <c r="C269" s="422" t="s">
        <v>19</v>
      </c>
      <c r="D269" t="s">
        <v>14</v>
      </c>
      <c r="E269" s="48"/>
      <c r="F269" s="2">
        <v>60</v>
      </c>
      <c r="G269" s="2">
        <f t="shared" si="3"/>
        <v>290.90000000000003</v>
      </c>
      <c r="H269" s="16"/>
    </row>
    <row r="270" spans="1:9">
      <c r="A270" s="3">
        <v>43585</v>
      </c>
      <c r="B270" s="422" t="s">
        <v>69</v>
      </c>
      <c r="C270" s="422" t="s">
        <v>19</v>
      </c>
      <c r="D270" t="s">
        <v>15</v>
      </c>
      <c r="E270" s="48"/>
      <c r="F270" s="2">
        <v>5</v>
      </c>
      <c r="G270" s="2">
        <f t="shared" si="3"/>
        <v>285.90000000000003</v>
      </c>
      <c r="H270" s="16"/>
    </row>
    <row r="271" spans="1:9">
      <c r="A271" s="3">
        <v>43616</v>
      </c>
      <c r="B271" s="422" t="s">
        <v>69</v>
      </c>
      <c r="C271" s="422" t="s">
        <v>19</v>
      </c>
      <c r="D271" t="s">
        <v>12</v>
      </c>
      <c r="E271" s="48"/>
      <c r="F271" s="2">
        <v>40</v>
      </c>
      <c r="G271" s="2">
        <f t="shared" si="3"/>
        <v>245.90000000000003</v>
      </c>
      <c r="H271" s="27"/>
    </row>
    <row r="272" spans="1:9">
      <c r="A272" s="3">
        <v>43646</v>
      </c>
      <c r="B272" s="422" t="s">
        <v>69</v>
      </c>
      <c r="C272" s="422" t="s">
        <v>19</v>
      </c>
      <c r="D272" t="s">
        <v>12</v>
      </c>
      <c r="E272" s="48"/>
      <c r="F272" s="2">
        <v>231.3</v>
      </c>
      <c r="G272" s="2">
        <f t="shared" si="3"/>
        <v>14.600000000000023</v>
      </c>
      <c r="H272" s="27"/>
    </row>
    <row r="273" spans="1:8">
      <c r="A273" s="3">
        <v>43646</v>
      </c>
      <c r="B273" s="422" t="s">
        <v>69</v>
      </c>
      <c r="C273" s="422" t="s">
        <v>19</v>
      </c>
      <c r="D273" t="s">
        <v>13</v>
      </c>
      <c r="E273" s="48"/>
      <c r="F273" s="2">
        <v>14.6</v>
      </c>
      <c r="G273" s="2">
        <f t="shared" si="3"/>
        <v>2.3092638912203256E-14</v>
      </c>
      <c r="H273" s="27"/>
    </row>
    <row r="274" spans="1:8">
      <c r="A274" s="31">
        <v>43616</v>
      </c>
      <c r="B274" s="421" t="s">
        <v>10</v>
      </c>
      <c r="C274" s="421" t="s">
        <v>20</v>
      </c>
      <c r="D274" t="s">
        <v>12</v>
      </c>
      <c r="E274" s="48">
        <v>269.8</v>
      </c>
      <c r="G274" s="2">
        <f t="shared" si="3"/>
        <v>269.8</v>
      </c>
      <c r="H274" s="16"/>
    </row>
    <row r="275" spans="1:8">
      <c r="B275" s="422"/>
      <c r="C275" s="422"/>
      <c r="D275" t="s">
        <v>13</v>
      </c>
      <c r="E275" s="48">
        <v>17</v>
      </c>
      <c r="G275" s="2">
        <f t="shared" si="3"/>
        <v>286.8</v>
      </c>
      <c r="H275" s="16"/>
    </row>
    <row r="276" spans="1:8">
      <c r="B276" s="422"/>
      <c r="C276" s="422"/>
      <c r="D276" t="s">
        <v>14</v>
      </c>
      <c r="E276" s="48">
        <v>60</v>
      </c>
      <c r="G276" s="2">
        <f t="shared" ref="G276:G345" si="4">+G275+E276-F276</f>
        <v>346.8</v>
      </c>
      <c r="H276" s="16"/>
    </row>
    <row r="277" spans="1:8">
      <c r="B277" s="422"/>
      <c r="C277" s="422"/>
      <c r="D277" t="s">
        <v>15</v>
      </c>
      <c r="E277" s="48">
        <v>5</v>
      </c>
      <c r="G277" s="2">
        <f t="shared" si="4"/>
        <v>351.8</v>
      </c>
      <c r="H277" s="16"/>
    </row>
    <row r="278" spans="1:8">
      <c r="A278" s="3">
        <v>43616</v>
      </c>
      <c r="B278" s="422" t="s">
        <v>69</v>
      </c>
      <c r="C278" s="422" t="s">
        <v>20</v>
      </c>
      <c r="D278" t="s">
        <v>14</v>
      </c>
      <c r="E278" s="48"/>
      <c r="F278" s="2">
        <v>60</v>
      </c>
      <c r="G278" s="2">
        <f t="shared" si="4"/>
        <v>291.8</v>
      </c>
      <c r="H278" s="16"/>
    </row>
    <row r="279" spans="1:8">
      <c r="A279" s="3">
        <v>43616</v>
      </c>
      <c r="B279" s="422" t="s">
        <v>69</v>
      </c>
      <c r="C279" s="422" t="s">
        <v>20</v>
      </c>
      <c r="D279" t="s">
        <v>15</v>
      </c>
      <c r="E279" s="48"/>
      <c r="F279" s="2">
        <v>5</v>
      </c>
      <c r="G279" s="2">
        <f t="shared" si="4"/>
        <v>286.8</v>
      </c>
      <c r="H279" s="16"/>
    </row>
    <row r="280" spans="1:8">
      <c r="A280" s="3">
        <v>43646</v>
      </c>
      <c r="B280" s="422" t="s">
        <v>69</v>
      </c>
      <c r="C280" s="422" t="s">
        <v>20</v>
      </c>
      <c r="D280" t="s">
        <v>12</v>
      </c>
      <c r="E280" s="48"/>
      <c r="F280" s="2">
        <v>59.1</v>
      </c>
      <c r="G280" s="2">
        <f t="shared" si="4"/>
        <v>227.70000000000002</v>
      </c>
      <c r="H280" s="16"/>
    </row>
    <row r="281" spans="1:8">
      <c r="A281" s="3">
        <v>43672</v>
      </c>
      <c r="B281" s="422">
        <v>18344</v>
      </c>
      <c r="C281" s="422" t="s">
        <v>20</v>
      </c>
      <c r="D281" t="s">
        <v>12</v>
      </c>
      <c r="E281" s="48"/>
      <c r="F281" s="2">
        <v>100</v>
      </c>
      <c r="G281" s="2">
        <f t="shared" si="4"/>
        <v>127.70000000000002</v>
      </c>
      <c r="H281" s="16"/>
    </row>
    <row r="282" spans="1:8">
      <c r="A282" s="3">
        <v>43677</v>
      </c>
      <c r="B282" s="422" t="s">
        <v>69</v>
      </c>
      <c r="C282" s="422" t="s">
        <v>20</v>
      </c>
      <c r="D282" t="s">
        <v>12</v>
      </c>
      <c r="E282" s="48"/>
      <c r="F282" s="2">
        <v>110.7</v>
      </c>
      <c r="G282" s="2">
        <f t="shared" si="4"/>
        <v>17.000000000000014</v>
      </c>
      <c r="H282" s="16"/>
    </row>
    <row r="283" spans="1:8">
      <c r="A283" s="3">
        <v>43677</v>
      </c>
      <c r="B283" s="422" t="s">
        <v>69</v>
      </c>
      <c r="C283" s="422" t="s">
        <v>20</v>
      </c>
      <c r="D283" t="s">
        <v>13</v>
      </c>
      <c r="E283" s="48"/>
      <c r="F283" s="2">
        <v>17</v>
      </c>
      <c r="G283" s="2">
        <f t="shared" si="4"/>
        <v>0</v>
      </c>
      <c r="H283" s="16"/>
    </row>
    <row r="284" spans="1:8" ht="14.25" customHeight="1">
      <c r="A284" s="31">
        <v>43646</v>
      </c>
      <c r="B284" s="421" t="s">
        <v>10</v>
      </c>
      <c r="C284" s="421" t="s">
        <v>21</v>
      </c>
      <c r="D284" t="s">
        <v>12</v>
      </c>
      <c r="E284" s="48">
        <v>233.1</v>
      </c>
      <c r="G284" s="2">
        <f t="shared" si="4"/>
        <v>233.1</v>
      </c>
      <c r="H284" s="16"/>
    </row>
    <row r="285" spans="1:8">
      <c r="B285" s="422"/>
      <c r="C285" s="422"/>
      <c r="D285" t="s">
        <v>13</v>
      </c>
      <c r="E285" s="48">
        <v>16.3</v>
      </c>
      <c r="G285" s="2">
        <f t="shared" si="4"/>
        <v>249.4</v>
      </c>
      <c r="H285" s="16"/>
    </row>
    <row r="286" spans="1:8">
      <c r="B286" s="422"/>
      <c r="C286" s="422"/>
      <c r="D286" t="s">
        <v>14</v>
      </c>
      <c r="E286" s="48">
        <v>60</v>
      </c>
      <c r="G286" s="2">
        <f t="shared" si="4"/>
        <v>309.39999999999998</v>
      </c>
      <c r="H286" s="16"/>
    </row>
    <row r="287" spans="1:8">
      <c r="B287" s="422"/>
      <c r="C287" s="422"/>
      <c r="D287" t="s">
        <v>15</v>
      </c>
      <c r="E287" s="48">
        <v>5</v>
      </c>
      <c r="G287" s="2">
        <f t="shared" si="4"/>
        <v>314.39999999999998</v>
      </c>
      <c r="H287" s="16"/>
    </row>
    <row r="288" spans="1:8">
      <c r="A288" s="3">
        <v>43646</v>
      </c>
      <c r="B288" s="422" t="s">
        <v>69</v>
      </c>
      <c r="C288" s="422" t="s">
        <v>21</v>
      </c>
      <c r="D288" t="s">
        <v>14</v>
      </c>
      <c r="E288" s="48"/>
      <c r="F288" s="2">
        <v>60</v>
      </c>
      <c r="G288" s="2">
        <f t="shared" si="4"/>
        <v>254.39999999999998</v>
      </c>
      <c r="H288" s="16"/>
    </row>
    <row r="289" spans="1:8">
      <c r="A289" s="3">
        <v>43646</v>
      </c>
      <c r="B289" s="422" t="s">
        <v>69</v>
      </c>
      <c r="C289" s="422" t="s">
        <v>21</v>
      </c>
      <c r="D289" t="s">
        <v>15</v>
      </c>
      <c r="E289" s="48"/>
      <c r="F289" s="2">
        <v>5</v>
      </c>
      <c r="G289" s="2">
        <f t="shared" si="4"/>
        <v>249.39999999999998</v>
      </c>
      <c r="H289" s="16"/>
    </row>
    <row r="290" spans="1:8">
      <c r="A290" s="3">
        <v>43677</v>
      </c>
      <c r="B290" s="422" t="s">
        <v>69</v>
      </c>
      <c r="C290" s="422" t="s">
        <v>21</v>
      </c>
      <c r="D290" t="s">
        <v>12</v>
      </c>
      <c r="E290" s="48"/>
      <c r="F290" s="2">
        <v>17.3</v>
      </c>
      <c r="G290" s="2">
        <f t="shared" si="4"/>
        <v>232.09999999999997</v>
      </c>
      <c r="H290" s="16"/>
    </row>
    <row r="291" spans="1:8">
      <c r="A291" s="3">
        <v>43682</v>
      </c>
      <c r="B291" s="422">
        <v>18418</v>
      </c>
      <c r="C291" s="422" t="s">
        <v>21</v>
      </c>
      <c r="D291" t="s">
        <v>12</v>
      </c>
      <c r="E291" s="48"/>
      <c r="F291" s="2">
        <v>100</v>
      </c>
      <c r="G291" s="2">
        <f t="shared" si="4"/>
        <v>132.09999999999997</v>
      </c>
      <c r="H291" s="16"/>
    </row>
    <row r="292" spans="1:8">
      <c r="A292" s="3">
        <v>43683</v>
      </c>
      <c r="B292" s="422">
        <v>18503</v>
      </c>
      <c r="C292" s="422" t="s">
        <v>21</v>
      </c>
      <c r="D292" t="s">
        <v>12</v>
      </c>
      <c r="E292" s="48"/>
      <c r="F292" s="2">
        <v>5.8</v>
      </c>
      <c r="G292" s="2">
        <f t="shared" si="4"/>
        <v>126.29999999999997</v>
      </c>
      <c r="H292" s="16"/>
    </row>
    <row r="293" spans="1:8">
      <c r="A293" s="3">
        <v>43683</v>
      </c>
      <c r="B293" s="422">
        <v>18503</v>
      </c>
      <c r="C293" s="422" t="s">
        <v>21</v>
      </c>
      <c r="D293" t="s">
        <v>13</v>
      </c>
      <c r="E293" s="48"/>
      <c r="F293" s="2">
        <v>1.2</v>
      </c>
      <c r="G293" s="2">
        <f t="shared" si="4"/>
        <v>125.09999999999997</v>
      </c>
      <c r="H293" s="16"/>
    </row>
    <row r="294" spans="1:8">
      <c r="A294" s="3">
        <v>43683</v>
      </c>
      <c r="B294" s="422" t="s">
        <v>69</v>
      </c>
      <c r="C294" s="422" t="s">
        <v>21</v>
      </c>
      <c r="D294" t="s">
        <v>12</v>
      </c>
      <c r="E294" s="48"/>
      <c r="F294" s="2">
        <v>110</v>
      </c>
      <c r="G294" s="2">
        <f t="shared" si="4"/>
        <v>15.099999999999966</v>
      </c>
      <c r="H294" s="16"/>
    </row>
    <row r="295" spans="1:8">
      <c r="A295" s="3">
        <v>43684</v>
      </c>
      <c r="B295" s="422">
        <v>18507</v>
      </c>
      <c r="C295" s="422" t="s">
        <v>21</v>
      </c>
      <c r="D295" t="s">
        <v>13</v>
      </c>
      <c r="E295" s="48"/>
      <c r="F295" s="2">
        <v>15.1</v>
      </c>
      <c r="G295" s="2">
        <f t="shared" si="4"/>
        <v>-3.3750779948604759E-14</v>
      </c>
      <c r="H295" s="16"/>
    </row>
    <row r="296" spans="1:8">
      <c r="A296" s="31">
        <v>43677</v>
      </c>
      <c r="B296" s="421" t="s">
        <v>10</v>
      </c>
      <c r="C296" s="421" t="s">
        <v>22</v>
      </c>
      <c r="D296" t="s">
        <v>12</v>
      </c>
      <c r="E296" s="48">
        <v>233.2</v>
      </c>
      <c r="G296" s="2">
        <f t="shared" si="4"/>
        <v>233.19999999999996</v>
      </c>
      <c r="H296" s="16"/>
    </row>
    <row r="297" spans="1:8">
      <c r="B297" s="422"/>
      <c r="C297" s="422"/>
      <c r="D297" t="s">
        <v>13</v>
      </c>
      <c r="E297" s="48">
        <v>15.7</v>
      </c>
      <c r="G297" s="2">
        <f t="shared" si="4"/>
        <v>248.89999999999995</v>
      </c>
      <c r="H297" s="16"/>
    </row>
    <row r="298" spans="1:8">
      <c r="B298" s="422"/>
      <c r="C298" s="422"/>
      <c r="D298" t="s">
        <v>14</v>
      </c>
      <c r="E298" s="48">
        <v>60</v>
      </c>
      <c r="G298" s="2">
        <f t="shared" si="4"/>
        <v>308.89999999999998</v>
      </c>
      <c r="H298" s="16"/>
    </row>
    <row r="299" spans="1:8">
      <c r="B299" s="422"/>
      <c r="C299" s="422"/>
      <c r="D299" t="s">
        <v>15</v>
      </c>
      <c r="E299" s="48">
        <v>5</v>
      </c>
      <c r="G299" s="2">
        <f t="shared" si="4"/>
        <v>313.89999999999998</v>
      </c>
      <c r="H299" s="16"/>
    </row>
    <row r="300" spans="1:8">
      <c r="A300" s="3">
        <v>43677</v>
      </c>
      <c r="B300" s="422" t="s">
        <v>69</v>
      </c>
      <c r="C300" s="422" t="s">
        <v>22</v>
      </c>
      <c r="D300" t="s">
        <v>14</v>
      </c>
      <c r="E300" s="48"/>
      <c r="F300" s="2">
        <v>60</v>
      </c>
      <c r="G300" s="2">
        <f t="shared" si="4"/>
        <v>253.89999999999998</v>
      </c>
      <c r="H300" s="16"/>
    </row>
    <row r="301" spans="1:8">
      <c r="A301" s="3">
        <v>43677</v>
      </c>
      <c r="B301" s="422" t="s">
        <v>69</v>
      </c>
      <c r="C301" s="422" t="s">
        <v>22</v>
      </c>
      <c r="D301" t="s">
        <v>15</v>
      </c>
      <c r="E301" s="48"/>
      <c r="F301" s="2">
        <v>5</v>
      </c>
      <c r="G301" s="2">
        <f t="shared" si="4"/>
        <v>248.89999999999998</v>
      </c>
      <c r="H301" s="16"/>
    </row>
    <row r="302" spans="1:8">
      <c r="A302" s="3">
        <v>43708</v>
      </c>
      <c r="B302" s="422" t="s">
        <v>69</v>
      </c>
      <c r="C302" s="422" t="s">
        <v>22</v>
      </c>
      <c r="D302" t="s">
        <v>12</v>
      </c>
      <c r="E302" s="48"/>
      <c r="F302" s="2">
        <v>233.2</v>
      </c>
      <c r="G302" s="2">
        <f t="shared" si="4"/>
        <v>15.699999999999989</v>
      </c>
      <c r="H302" s="16"/>
    </row>
    <row r="303" spans="1:8">
      <c r="A303" s="3">
        <v>43708</v>
      </c>
      <c r="B303" s="422" t="s">
        <v>69</v>
      </c>
      <c r="C303" s="422" t="s">
        <v>22</v>
      </c>
      <c r="D303" t="s">
        <v>13</v>
      </c>
      <c r="E303" s="48"/>
      <c r="F303" s="2">
        <v>15.7</v>
      </c>
      <c r="G303" s="2">
        <f t="shared" si="4"/>
        <v>0</v>
      </c>
      <c r="H303" s="16"/>
    </row>
    <row r="304" spans="1:8">
      <c r="A304" s="31">
        <v>43708</v>
      </c>
      <c r="B304" s="421" t="s">
        <v>10</v>
      </c>
      <c r="C304" s="421" t="s">
        <v>23</v>
      </c>
      <c r="D304" t="s">
        <v>12</v>
      </c>
      <c r="E304" s="48">
        <v>226.8</v>
      </c>
      <c r="G304" s="2">
        <f t="shared" si="4"/>
        <v>226.8</v>
      </c>
      <c r="H304" s="16"/>
    </row>
    <row r="305" spans="1:9">
      <c r="B305" s="422"/>
      <c r="C305" s="422"/>
      <c r="D305" t="s">
        <v>13</v>
      </c>
      <c r="E305" s="48">
        <v>15.2</v>
      </c>
      <c r="G305" s="2">
        <f t="shared" si="4"/>
        <v>242</v>
      </c>
      <c r="H305" s="16"/>
    </row>
    <row r="306" spans="1:9">
      <c r="B306" s="422"/>
      <c r="C306" s="422"/>
      <c r="D306" t="s">
        <v>14</v>
      </c>
      <c r="E306" s="48">
        <v>60</v>
      </c>
      <c r="G306" s="2">
        <f t="shared" si="4"/>
        <v>302</v>
      </c>
      <c r="H306" s="16"/>
    </row>
    <row r="307" spans="1:9">
      <c r="B307" s="422"/>
      <c r="C307" s="422"/>
      <c r="D307" t="s">
        <v>15</v>
      </c>
      <c r="E307" s="48">
        <v>5</v>
      </c>
      <c r="G307" s="2">
        <f t="shared" si="4"/>
        <v>307</v>
      </c>
      <c r="H307" s="16"/>
    </row>
    <row r="308" spans="1:9">
      <c r="A308" s="3">
        <v>43708</v>
      </c>
      <c r="B308" s="422" t="s">
        <v>69</v>
      </c>
      <c r="C308" s="422" t="s">
        <v>23</v>
      </c>
      <c r="D308" t="s">
        <v>14</v>
      </c>
      <c r="E308" s="48"/>
      <c r="F308" s="2">
        <v>60</v>
      </c>
      <c r="G308" s="2">
        <f t="shared" si="4"/>
        <v>247</v>
      </c>
    </row>
    <row r="309" spans="1:9" ht="14.25" customHeight="1">
      <c r="A309" s="3">
        <v>43708</v>
      </c>
      <c r="B309" s="422" t="s">
        <v>69</v>
      </c>
      <c r="C309" s="422" t="s">
        <v>23</v>
      </c>
      <c r="D309" t="s">
        <v>15</v>
      </c>
      <c r="E309" s="48"/>
      <c r="F309" s="2">
        <v>5</v>
      </c>
      <c r="G309" s="2">
        <f t="shared" si="4"/>
        <v>242</v>
      </c>
      <c r="H309" s="16"/>
    </row>
    <row r="310" spans="1:9" ht="14.25" customHeight="1">
      <c r="A310" s="3">
        <v>43708</v>
      </c>
      <c r="B310" s="422" t="s">
        <v>69</v>
      </c>
      <c r="C310" s="422" t="s">
        <v>23</v>
      </c>
      <c r="D310" t="s">
        <v>12</v>
      </c>
      <c r="E310" s="48"/>
      <c r="F310" s="2">
        <v>36.1</v>
      </c>
      <c r="G310" s="2">
        <f t="shared" si="4"/>
        <v>205.9</v>
      </c>
      <c r="H310" s="16"/>
    </row>
    <row r="311" spans="1:9" ht="14.25" customHeight="1">
      <c r="A311" s="3">
        <v>43738</v>
      </c>
      <c r="B311" s="422" t="s">
        <v>69</v>
      </c>
      <c r="C311" s="422" t="s">
        <v>23</v>
      </c>
      <c r="D311" t="s">
        <v>12</v>
      </c>
      <c r="E311" s="48"/>
      <c r="F311" s="2">
        <v>120</v>
      </c>
      <c r="G311" s="2">
        <f t="shared" si="4"/>
        <v>85.9</v>
      </c>
      <c r="H311" s="17"/>
    </row>
    <row r="312" spans="1:9" ht="14.25" customHeight="1">
      <c r="A312" s="3">
        <v>43763</v>
      </c>
      <c r="B312" s="422" t="s">
        <v>69</v>
      </c>
      <c r="C312" s="422" t="s">
        <v>23</v>
      </c>
      <c r="D312" t="s">
        <v>12</v>
      </c>
      <c r="E312" s="48"/>
      <c r="F312" s="2">
        <v>70.7</v>
      </c>
      <c r="G312" s="2">
        <f t="shared" si="4"/>
        <v>15.200000000000003</v>
      </c>
      <c r="H312" s="16"/>
    </row>
    <row r="313" spans="1:9" ht="14.25" customHeight="1">
      <c r="A313" s="3">
        <v>43763</v>
      </c>
      <c r="B313" s="422" t="s">
        <v>69</v>
      </c>
      <c r="C313" s="422" t="s">
        <v>23</v>
      </c>
      <c r="D313" t="s">
        <v>13</v>
      </c>
      <c r="E313" s="48"/>
      <c r="F313" s="2">
        <v>15.2</v>
      </c>
      <c r="G313" s="2">
        <f t="shared" si="4"/>
        <v>0</v>
      </c>
      <c r="H313" s="16"/>
    </row>
    <row r="314" spans="1:9" ht="14.25" customHeight="1">
      <c r="A314" s="31">
        <v>43738</v>
      </c>
      <c r="B314" s="421" t="s">
        <v>10</v>
      </c>
      <c r="C314" s="421" t="s">
        <v>24</v>
      </c>
      <c r="D314" t="s">
        <v>12</v>
      </c>
      <c r="E314" s="48">
        <v>227.8</v>
      </c>
      <c r="G314" s="2">
        <f t="shared" si="4"/>
        <v>227.8</v>
      </c>
      <c r="H314" s="16"/>
    </row>
    <row r="315" spans="1:9" ht="14.25" customHeight="1">
      <c r="B315" s="422"/>
      <c r="C315" s="422"/>
      <c r="D315" t="s">
        <v>13</v>
      </c>
      <c r="E315" s="48">
        <v>15.4</v>
      </c>
      <c r="G315" s="2">
        <f t="shared" si="4"/>
        <v>243.20000000000002</v>
      </c>
      <c r="H315" s="16"/>
    </row>
    <row r="316" spans="1:9" ht="14.25" customHeight="1">
      <c r="B316" s="422"/>
      <c r="C316" s="422"/>
      <c r="D316" t="s">
        <v>14</v>
      </c>
      <c r="E316" s="48">
        <v>60</v>
      </c>
      <c r="G316" s="2">
        <f t="shared" si="4"/>
        <v>303.20000000000005</v>
      </c>
      <c r="H316" s="16"/>
      <c r="I316" s="32"/>
    </row>
    <row r="317" spans="1:9" ht="14.25" customHeight="1">
      <c r="B317" s="422"/>
      <c r="C317" s="422"/>
      <c r="D317" t="s">
        <v>15</v>
      </c>
      <c r="E317" s="48">
        <v>5</v>
      </c>
      <c r="G317" s="2">
        <f t="shared" si="4"/>
        <v>308.20000000000005</v>
      </c>
      <c r="H317" s="16"/>
    </row>
    <row r="318" spans="1:9" ht="14.25" customHeight="1">
      <c r="A318" s="3">
        <v>43738</v>
      </c>
      <c r="B318" s="422" t="s">
        <v>69</v>
      </c>
      <c r="C318" s="422" t="s">
        <v>24</v>
      </c>
      <c r="D318" t="s">
        <v>14</v>
      </c>
      <c r="E318" s="48"/>
      <c r="F318" s="2">
        <v>60</v>
      </c>
      <c r="G318" s="2">
        <f t="shared" si="4"/>
        <v>248.20000000000005</v>
      </c>
      <c r="H318" s="16"/>
    </row>
    <row r="319" spans="1:9" ht="14.25" customHeight="1">
      <c r="A319" s="3">
        <v>43738</v>
      </c>
      <c r="B319" s="422" t="s">
        <v>69</v>
      </c>
      <c r="C319" s="422" t="s">
        <v>24</v>
      </c>
      <c r="D319" t="s">
        <v>15</v>
      </c>
      <c r="E319" s="48"/>
      <c r="F319" s="2">
        <v>5</v>
      </c>
      <c r="G319" s="2">
        <f t="shared" si="4"/>
        <v>243.20000000000005</v>
      </c>
      <c r="H319" s="16"/>
    </row>
    <row r="320" spans="1:9" ht="14.25" customHeight="1">
      <c r="A320" s="3">
        <v>43763</v>
      </c>
      <c r="B320" s="422" t="s">
        <v>69</v>
      </c>
      <c r="C320" s="422" t="s">
        <v>24</v>
      </c>
      <c r="D320" t="s">
        <v>12</v>
      </c>
      <c r="E320" s="48"/>
      <c r="F320" s="2">
        <v>19.100000000000001</v>
      </c>
      <c r="G320" s="2">
        <f t="shared" si="4"/>
        <v>224.10000000000005</v>
      </c>
      <c r="H320" s="17"/>
    </row>
    <row r="321" spans="1:8" ht="14.25" customHeight="1">
      <c r="A321" s="3">
        <v>43766</v>
      </c>
      <c r="B321" s="422">
        <v>19089</v>
      </c>
      <c r="C321" s="422" t="s">
        <v>24</v>
      </c>
      <c r="D321" t="s">
        <v>12</v>
      </c>
      <c r="E321" s="48"/>
      <c r="F321" s="2">
        <v>208.7</v>
      </c>
      <c r="G321" s="2">
        <f t="shared" si="4"/>
        <v>15.400000000000063</v>
      </c>
      <c r="H321" s="16"/>
    </row>
    <row r="322" spans="1:8" ht="14.25" customHeight="1">
      <c r="A322" s="3">
        <v>43766</v>
      </c>
      <c r="B322" s="422">
        <v>19089</v>
      </c>
      <c r="C322" s="422" t="s">
        <v>24</v>
      </c>
      <c r="D322" t="s">
        <v>13</v>
      </c>
      <c r="E322" s="48"/>
      <c r="F322" s="2">
        <v>15.4</v>
      </c>
      <c r="G322" s="2">
        <f t="shared" si="4"/>
        <v>6.2172489379008766E-14</v>
      </c>
      <c r="H322" s="16"/>
    </row>
    <row r="323" spans="1:8" ht="14.25" customHeight="1">
      <c r="A323" s="31">
        <v>43769</v>
      </c>
      <c r="B323" s="421" t="s">
        <v>10</v>
      </c>
      <c r="C323" s="421" t="s">
        <v>25</v>
      </c>
      <c r="D323" t="s">
        <v>12</v>
      </c>
      <c r="E323" s="48">
        <v>177.6</v>
      </c>
      <c r="G323" s="2">
        <f t="shared" si="4"/>
        <v>177.60000000000005</v>
      </c>
      <c r="H323" s="16"/>
    </row>
    <row r="324" spans="1:8" ht="14.25" customHeight="1">
      <c r="B324" s="422"/>
      <c r="C324" s="422"/>
      <c r="D324" t="s">
        <v>13</v>
      </c>
      <c r="E324" s="48">
        <v>11.7</v>
      </c>
      <c r="G324" s="2">
        <f t="shared" si="4"/>
        <v>189.30000000000004</v>
      </c>
      <c r="H324" s="16"/>
    </row>
    <row r="325" spans="1:8" ht="14.25" customHeight="1">
      <c r="B325" s="422"/>
      <c r="C325" s="422"/>
      <c r="D325" t="s">
        <v>14</v>
      </c>
      <c r="E325" s="48">
        <v>60</v>
      </c>
      <c r="G325" s="2">
        <f t="shared" si="4"/>
        <v>249.30000000000004</v>
      </c>
      <c r="H325" s="16"/>
    </row>
    <row r="326" spans="1:8" ht="14.25" customHeight="1">
      <c r="B326" s="422"/>
      <c r="C326" s="422"/>
      <c r="D326" t="s">
        <v>15</v>
      </c>
      <c r="E326" s="48">
        <v>5</v>
      </c>
      <c r="G326" s="2">
        <f t="shared" si="4"/>
        <v>254.30000000000004</v>
      </c>
      <c r="H326" s="16"/>
    </row>
    <row r="327" spans="1:8" ht="14.25" customHeight="1">
      <c r="A327" s="3">
        <v>43769</v>
      </c>
      <c r="B327" s="422" t="s">
        <v>69</v>
      </c>
      <c r="C327" s="422" t="s">
        <v>25</v>
      </c>
      <c r="D327" t="s">
        <v>14</v>
      </c>
      <c r="E327" s="48"/>
      <c r="F327" s="2">
        <v>60</v>
      </c>
      <c r="G327" s="2">
        <f t="shared" si="4"/>
        <v>194.30000000000004</v>
      </c>
      <c r="H327" s="16"/>
    </row>
    <row r="328" spans="1:8" ht="14.25" customHeight="1">
      <c r="A328" s="3">
        <v>43769</v>
      </c>
      <c r="B328" s="422" t="s">
        <v>69</v>
      </c>
      <c r="C328" s="422" t="s">
        <v>25</v>
      </c>
      <c r="D328" t="s">
        <v>15</v>
      </c>
      <c r="E328" s="48"/>
      <c r="F328" s="2">
        <v>5</v>
      </c>
      <c r="G328" s="2">
        <f t="shared" si="4"/>
        <v>189.30000000000004</v>
      </c>
      <c r="H328" s="16"/>
    </row>
    <row r="329" spans="1:8" ht="14.25" customHeight="1">
      <c r="A329" s="3">
        <v>43799</v>
      </c>
      <c r="B329" s="422" t="s">
        <v>69</v>
      </c>
      <c r="C329" s="422" t="s">
        <v>25</v>
      </c>
      <c r="D329" t="s">
        <v>12</v>
      </c>
      <c r="E329" s="48"/>
      <c r="F329" s="2">
        <v>140</v>
      </c>
      <c r="G329" s="2">
        <f t="shared" si="4"/>
        <v>49.30000000000004</v>
      </c>
      <c r="H329" s="16"/>
    </row>
    <row r="330" spans="1:8" ht="14.25" customHeight="1">
      <c r="A330" s="3">
        <v>43830</v>
      </c>
      <c r="B330" s="422" t="s">
        <v>69</v>
      </c>
      <c r="C330" s="422" t="s">
        <v>25</v>
      </c>
      <c r="D330" t="s">
        <v>12</v>
      </c>
      <c r="E330" s="48"/>
      <c r="F330" s="2">
        <v>37.6</v>
      </c>
      <c r="G330" s="2">
        <f t="shared" si="4"/>
        <v>11.700000000000038</v>
      </c>
      <c r="H330" s="16"/>
    </row>
    <row r="331" spans="1:8" ht="14.25" customHeight="1">
      <c r="A331" s="3">
        <v>43830</v>
      </c>
      <c r="B331" s="422" t="s">
        <v>69</v>
      </c>
      <c r="C331" s="422" t="s">
        <v>25</v>
      </c>
      <c r="D331" t="s">
        <v>13</v>
      </c>
      <c r="E331" s="48"/>
      <c r="F331" s="2">
        <v>11.7</v>
      </c>
      <c r="G331" s="2">
        <f t="shared" si="4"/>
        <v>3.907985046680551E-14</v>
      </c>
      <c r="H331" s="16"/>
    </row>
    <row r="332" spans="1:8" ht="14.25" customHeight="1">
      <c r="A332" s="31">
        <v>43799</v>
      </c>
      <c r="B332" s="421" t="s">
        <v>10</v>
      </c>
      <c r="C332" s="421" t="s">
        <v>26</v>
      </c>
      <c r="D332" t="s">
        <v>12</v>
      </c>
      <c r="E332" s="48">
        <v>256.89999999999998</v>
      </c>
      <c r="G332" s="2">
        <f t="shared" si="4"/>
        <v>256.90000000000003</v>
      </c>
      <c r="H332" s="16"/>
    </row>
    <row r="333" spans="1:8" ht="14.25" customHeight="1">
      <c r="B333" s="422"/>
      <c r="C333" s="422"/>
      <c r="D333" t="s">
        <v>13</v>
      </c>
      <c r="E333" s="48">
        <v>15.5</v>
      </c>
      <c r="G333" s="2">
        <f t="shared" si="4"/>
        <v>272.40000000000003</v>
      </c>
      <c r="H333" s="16"/>
    </row>
    <row r="334" spans="1:8" ht="14.25" customHeight="1">
      <c r="B334" s="422"/>
      <c r="C334" s="422"/>
      <c r="D334" t="s">
        <v>14</v>
      </c>
      <c r="E334" s="48">
        <v>60</v>
      </c>
      <c r="G334" s="2">
        <f t="shared" si="4"/>
        <v>332.40000000000003</v>
      </c>
      <c r="H334" s="16"/>
    </row>
    <row r="335" spans="1:8" ht="14.25" customHeight="1">
      <c r="B335" s="422"/>
      <c r="C335" s="422"/>
      <c r="D335" t="s">
        <v>15</v>
      </c>
      <c r="E335" s="48">
        <v>5</v>
      </c>
      <c r="G335" s="2">
        <f t="shared" si="4"/>
        <v>337.40000000000003</v>
      </c>
      <c r="H335" s="16"/>
    </row>
    <row r="336" spans="1:8" ht="14.25" customHeight="1">
      <c r="A336" s="3">
        <v>43799</v>
      </c>
      <c r="B336" s="422" t="s">
        <v>69</v>
      </c>
      <c r="C336" s="422" t="s">
        <v>26</v>
      </c>
      <c r="D336" t="s">
        <v>14</v>
      </c>
      <c r="E336" s="48"/>
      <c r="F336" s="2">
        <v>60</v>
      </c>
      <c r="G336" s="2">
        <f t="shared" si="4"/>
        <v>277.40000000000003</v>
      </c>
      <c r="H336" s="16"/>
    </row>
    <row r="337" spans="1:8" ht="14.25" customHeight="1">
      <c r="A337" s="3">
        <v>43799</v>
      </c>
      <c r="B337" s="422" t="s">
        <v>69</v>
      </c>
      <c r="C337" s="422" t="s">
        <v>26</v>
      </c>
      <c r="D337" t="s">
        <v>15</v>
      </c>
      <c r="E337" s="48"/>
      <c r="F337" s="2">
        <v>5</v>
      </c>
      <c r="G337" s="2">
        <f>+G336+E337-F337</f>
        <v>272.40000000000003</v>
      </c>
      <c r="H337" s="16"/>
    </row>
    <row r="338" spans="1:8" ht="14.25" customHeight="1">
      <c r="A338" s="3">
        <v>43830</v>
      </c>
      <c r="B338" s="422" t="s">
        <v>69</v>
      </c>
      <c r="C338" s="422" t="s">
        <v>26</v>
      </c>
      <c r="D338" t="s">
        <v>12</v>
      </c>
      <c r="E338" s="48"/>
      <c r="F338" s="2">
        <v>135.69999999999999</v>
      </c>
      <c r="G338" s="2">
        <f t="shared" si="4"/>
        <v>136.70000000000005</v>
      </c>
      <c r="H338" s="16"/>
    </row>
    <row r="339" spans="1:8" ht="14.25" customHeight="1">
      <c r="A339" s="3">
        <v>43853</v>
      </c>
      <c r="B339" s="422" t="s">
        <v>69</v>
      </c>
      <c r="C339" s="422" t="s">
        <v>26</v>
      </c>
      <c r="D339" t="s">
        <v>12</v>
      </c>
      <c r="E339" s="48"/>
      <c r="F339" s="2">
        <v>95</v>
      </c>
      <c r="G339" s="2">
        <f t="shared" si="4"/>
        <v>41.700000000000045</v>
      </c>
      <c r="H339" s="16"/>
    </row>
    <row r="340" spans="1:8" ht="14.25" customHeight="1">
      <c r="A340" s="3">
        <v>43855</v>
      </c>
      <c r="B340" s="422">
        <v>19659</v>
      </c>
      <c r="C340" s="422" t="s">
        <v>26</v>
      </c>
      <c r="D340" t="s">
        <v>12</v>
      </c>
      <c r="E340" s="48"/>
      <c r="F340" s="2">
        <v>26.2</v>
      </c>
      <c r="G340" s="2">
        <f t="shared" si="4"/>
        <v>15.500000000000046</v>
      </c>
      <c r="H340" s="16"/>
    </row>
    <row r="341" spans="1:8" ht="14.25" customHeight="1">
      <c r="A341" s="3">
        <v>43855</v>
      </c>
      <c r="B341" s="422">
        <v>19659</v>
      </c>
      <c r="C341" s="422" t="s">
        <v>26</v>
      </c>
      <c r="D341" t="s">
        <v>13</v>
      </c>
      <c r="E341" s="48"/>
      <c r="F341" s="2">
        <v>15.5</v>
      </c>
      <c r="G341" s="2">
        <f t="shared" si="4"/>
        <v>4.6185277824406512E-14</v>
      </c>
      <c r="H341" s="16"/>
    </row>
    <row r="342" spans="1:8" ht="14.25" customHeight="1">
      <c r="A342" s="31">
        <v>43830</v>
      </c>
      <c r="B342" s="421" t="s">
        <v>10</v>
      </c>
      <c r="C342" s="421" t="s">
        <v>27</v>
      </c>
      <c r="D342" t="s">
        <v>12</v>
      </c>
      <c r="E342" s="48">
        <v>259.39999999999998</v>
      </c>
      <c r="G342" s="2">
        <f t="shared" si="4"/>
        <v>259.40000000000003</v>
      </c>
      <c r="H342" s="16"/>
    </row>
    <row r="343" spans="1:8" ht="14.25" customHeight="1">
      <c r="B343" s="422"/>
      <c r="C343" s="422"/>
      <c r="D343" t="s">
        <v>13</v>
      </c>
      <c r="E343" s="48">
        <v>15.5</v>
      </c>
      <c r="G343" s="2">
        <f t="shared" si="4"/>
        <v>274.90000000000003</v>
      </c>
      <c r="H343" s="16"/>
    </row>
    <row r="344" spans="1:8" ht="14.25" customHeight="1">
      <c r="B344" s="422"/>
      <c r="C344" s="422"/>
      <c r="D344" t="s">
        <v>14</v>
      </c>
      <c r="E344" s="48">
        <v>60</v>
      </c>
      <c r="G344" s="2">
        <f t="shared" si="4"/>
        <v>334.90000000000003</v>
      </c>
      <c r="H344" s="16"/>
    </row>
    <row r="345" spans="1:8" ht="14.25" customHeight="1">
      <c r="B345" s="422"/>
      <c r="C345" s="422"/>
      <c r="D345" t="s">
        <v>15</v>
      </c>
      <c r="E345" s="48">
        <v>5</v>
      </c>
      <c r="G345" s="2">
        <f t="shared" si="4"/>
        <v>339.90000000000003</v>
      </c>
      <c r="H345" s="16"/>
    </row>
    <row r="346" spans="1:8" ht="14.25" customHeight="1">
      <c r="A346" s="3">
        <v>43830</v>
      </c>
      <c r="B346" s="422" t="s">
        <v>69</v>
      </c>
      <c r="C346" s="422" t="s">
        <v>27</v>
      </c>
      <c r="D346" t="s">
        <v>14</v>
      </c>
      <c r="E346" s="48"/>
      <c r="F346" s="2">
        <v>60</v>
      </c>
      <c r="G346" s="2">
        <f t="shared" ref="G346:G350" si="5">+G345+E346-F346</f>
        <v>279.90000000000003</v>
      </c>
      <c r="H346" s="16"/>
    </row>
    <row r="347" spans="1:8" ht="14.25" customHeight="1">
      <c r="A347" s="3">
        <v>43830</v>
      </c>
      <c r="B347" s="422" t="s">
        <v>69</v>
      </c>
      <c r="C347" s="422" t="s">
        <v>27</v>
      </c>
      <c r="D347" t="s">
        <v>15</v>
      </c>
      <c r="E347" s="48"/>
      <c r="F347" s="2">
        <v>5</v>
      </c>
      <c r="G347" s="2">
        <f t="shared" si="5"/>
        <v>274.90000000000003</v>
      </c>
      <c r="H347" s="16"/>
    </row>
    <row r="348" spans="1:8" ht="14.25" customHeight="1">
      <c r="A348" s="3">
        <v>43855</v>
      </c>
      <c r="B348" s="422">
        <v>19659</v>
      </c>
      <c r="C348" s="422" t="s">
        <v>27</v>
      </c>
      <c r="D348" t="s">
        <v>12</v>
      </c>
      <c r="E348" s="48"/>
      <c r="F348" s="2">
        <v>174.9</v>
      </c>
      <c r="G348" s="2">
        <f t="shared" si="5"/>
        <v>100.00000000000003</v>
      </c>
      <c r="H348" s="17"/>
    </row>
    <row r="349" spans="1:8" ht="14.25" customHeight="1">
      <c r="A349" s="3">
        <v>43857</v>
      </c>
      <c r="B349" s="422">
        <v>19703</v>
      </c>
      <c r="C349" s="422" t="s">
        <v>27</v>
      </c>
      <c r="D349" t="s">
        <v>12</v>
      </c>
      <c r="E349" s="48"/>
      <c r="F349" s="2">
        <v>84.5</v>
      </c>
      <c r="G349" s="2">
        <f t="shared" si="5"/>
        <v>15.500000000000028</v>
      </c>
      <c r="H349" s="17"/>
    </row>
    <row r="350" spans="1:8" ht="14.25" customHeight="1">
      <c r="A350" s="3">
        <v>43857</v>
      </c>
      <c r="B350" s="422">
        <v>19703</v>
      </c>
      <c r="C350" s="422" t="s">
        <v>27</v>
      </c>
      <c r="D350" t="s">
        <v>13</v>
      </c>
      <c r="E350" s="48"/>
      <c r="F350" s="2">
        <v>15.5</v>
      </c>
      <c r="G350" s="6">
        <f t="shared" si="5"/>
        <v>2.8421709430404007E-14</v>
      </c>
      <c r="H350" s="17"/>
    </row>
    <row r="351" spans="1:8" ht="14.25" customHeight="1">
      <c r="A351" s="31">
        <v>43861</v>
      </c>
      <c r="B351" s="421" t="s">
        <v>10</v>
      </c>
      <c r="C351" s="421" t="s">
        <v>11</v>
      </c>
      <c r="D351" t="s">
        <v>12</v>
      </c>
      <c r="E351" s="48">
        <v>290.2</v>
      </c>
      <c r="G351" s="2">
        <f>+G350+E351-F351</f>
        <v>290.20000000000005</v>
      </c>
      <c r="H351" s="17"/>
    </row>
    <row r="352" spans="1:8" ht="14.25" customHeight="1">
      <c r="B352" s="422"/>
      <c r="C352" s="422"/>
      <c r="D352" t="s">
        <v>13</v>
      </c>
      <c r="E352" s="48">
        <v>14.7</v>
      </c>
      <c r="G352" s="2">
        <f t="shared" ref="G352:G376" si="6">+G351+E352-F352</f>
        <v>304.90000000000003</v>
      </c>
      <c r="H352" s="17"/>
    </row>
    <row r="353" spans="1:9" ht="14.25" customHeight="1">
      <c r="B353" s="422"/>
      <c r="C353" s="422"/>
      <c r="D353" t="s">
        <v>14</v>
      </c>
      <c r="E353" s="48">
        <v>60</v>
      </c>
      <c r="G353" s="2">
        <f t="shared" si="6"/>
        <v>364.90000000000003</v>
      </c>
      <c r="H353" s="17"/>
    </row>
    <row r="354" spans="1:9" ht="14.25" customHeight="1">
      <c r="B354" s="422"/>
      <c r="C354" s="422"/>
      <c r="D354" t="s">
        <v>15</v>
      </c>
      <c r="E354" s="48">
        <v>5</v>
      </c>
      <c r="G354" s="2">
        <f t="shared" si="6"/>
        <v>369.90000000000003</v>
      </c>
      <c r="H354" s="17"/>
    </row>
    <row r="355" spans="1:9" ht="14.25" customHeight="1">
      <c r="B355" s="422"/>
      <c r="C355" s="422"/>
      <c r="D355" t="s">
        <v>70</v>
      </c>
      <c r="E355" s="48">
        <v>93</v>
      </c>
      <c r="G355" s="2">
        <f t="shared" si="6"/>
        <v>462.90000000000003</v>
      </c>
      <c r="H355" s="17"/>
    </row>
    <row r="356" spans="1:9" ht="14.25" customHeight="1">
      <c r="A356" s="3">
        <v>43861</v>
      </c>
      <c r="B356" s="422" t="s">
        <v>69</v>
      </c>
      <c r="C356" s="422" t="s">
        <v>11</v>
      </c>
      <c r="D356" t="s">
        <v>14</v>
      </c>
      <c r="E356" s="48"/>
      <c r="F356" s="2">
        <v>60</v>
      </c>
      <c r="G356" s="2">
        <f t="shared" si="6"/>
        <v>402.90000000000003</v>
      </c>
      <c r="H356" s="17"/>
    </row>
    <row r="357" spans="1:9" ht="14.25" customHeight="1">
      <c r="A357" s="3">
        <v>43861</v>
      </c>
      <c r="B357" s="422" t="s">
        <v>69</v>
      </c>
      <c r="C357" s="422" t="s">
        <v>11</v>
      </c>
      <c r="D357" t="s">
        <v>15</v>
      </c>
      <c r="E357" s="48"/>
      <c r="F357" s="2">
        <v>5</v>
      </c>
      <c r="G357" s="2">
        <f t="shared" si="6"/>
        <v>397.90000000000003</v>
      </c>
      <c r="H357" s="17"/>
    </row>
    <row r="358" spans="1:9" ht="14.25" customHeight="1">
      <c r="A358" s="3">
        <v>43861</v>
      </c>
      <c r="B358" s="422" t="s">
        <v>69</v>
      </c>
      <c r="C358" s="422" t="s">
        <v>11</v>
      </c>
      <c r="D358" t="s">
        <v>12</v>
      </c>
      <c r="E358" s="48"/>
      <c r="F358" s="2">
        <v>25</v>
      </c>
      <c r="G358" s="2">
        <f t="shared" si="6"/>
        <v>372.90000000000003</v>
      </c>
      <c r="H358" s="17"/>
    </row>
    <row r="359" spans="1:9" ht="14.25" customHeight="1">
      <c r="A359" s="3">
        <v>43890</v>
      </c>
      <c r="B359" s="422" t="s">
        <v>69</v>
      </c>
      <c r="C359" s="422" t="s">
        <v>11</v>
      </c>
      <c r="D359" t="s">
        <v>12</v>
      </c>
      <c r="E359" s="48"/>
      <c r="F359" s="2">
        <v>65</v>
      </c>
      <c r="G359" s="2">
        <f t="shared" si="6"/>
        <v>307.90000000000003</v>
      </c>
      <c r="H359" s="17"/>
    </row>
    <row r="360" spans="1:9" ht="14.25" customHeight="1">
      <c r="A360" s="3">
        <v>43921</v>
      </c>
      <c r="B360" s="422" t="s">
        <v>69</v>
      </c>
      <c r="C360" s="422" t="s">
        <v>11</v>
      </c>
      <c r="D360" t="s">
        <v>12</v>
      </c>
      <c r="E360" s="48"/>
      <c r="F360" s="2">
        <v>30</v>
      </c>
      <c r="G360" s="2">
        <f t="shared" si="6"/>
        <v>277.90000000000003</v>
      </c>
      <c r="H360" s="17"/>
    </row>
    <row r="361" spans="1:9" ht="14.25" customHeight="1">
      <c r="A361" s="3">
        <v>43951</v>
      </c>
      <c r="B361" s="422" t="s">
        <v>69</v>
      </c>
      <c r="C361" s="422" t="s">
        <v>11</v>
      </c>
      <c r="D361" t="s">
        <v>12</v>
      </c>
      <c r="E361" s="48"/>
      <c r="F361" s="2">
        <v>135</v>
      </c>
      <c r="G361" s="2">
        <f t="shared" ref="G361:G375" si="7">+G360+E361-F361</f>
        <v>142.90000000000003</v>
      </c>
      <c r="H361" s="17"/>
    </row>
    <row r="362" spans="1:9" s="35" customFormat="1" ht="14.25" customHeight="1">
      <c r="A362" s="34">
        <v>44043</v>
      </c>
      <c r="B362" s="434" t="s">
        <v>69</v>
      </c>
      <c r="C362" s="434" t="s">
        <v>11</v>
      </c>
      <c r="D362" s="35" t="s">
        <v>12</v>
      </c>
      <c r="E362" s="63"/>
      <c r="F362" s="21">
        <v>35.200000000000003</v>
      </c>
      <c r="G362" s="21">
        <f t="shared" si="7"/>
        <v>107.70000000000003</v>
      </c>
      <c r="H362" s="64"/>
      <c r="I362" s="21"/>
    </row>
    <row r="363" spans="1:9" s="35" customFormat="1" ht="14.25" customHeight="1">
      <c r="A363" s="34">
        <v>44043</v>
      </c>
      <c r="B363" s="434" t="s">
        <v>69</v>
      </c>
      <c r="C363" s="434" t="s">
        <v>11</v>
      </c>
      <c r="D363" s="35" t="s">
        <v>13</v>
      </c>
      <c r="E363" s="63"/>
      <c r="F363" s="21">
        <v>14.7</v>
      </c>
      <c r="G363" s="21">
        <f t="shared" si="7"/>
        <v>93.000000000000028</v>
      </c>
      <c r="H363" s="64"/>
      <c r="I363" s="21"/>
    </row>
    <row r="364" spans="1:9" s="35" customFormat="1" ht="14.25" customHeight="1">
      <c r="A364" s="34">
        <v>44516</v>
      </c>
      <c r="B364" s="434">
        <v>23887</v>
      </c>
      <c r="C364" s="434" t="s">
        <v>11</v>
      </c>
      <c r="D364" t="s">
        <v>70</v>
      </c>
      <c r="E364" s="63"/>
      <c r="F364" s="21">
        <v>93</v>
      </c>
      <c r="G364" s="21">
        <f t="shared" si="7"/>
        <v>0</v>
      </c>
      <c r="H364" s="64"/>
      <c r="I364" s="21"/>
    </row>
    <row r="365" spans="1:9" ht="14.25" customHeight="1">
      <c r="A365" s="31">
        <v>43890</v>
      </c>
      <c r="B365" s="421" t="s">
        <v>10</v>
      </c>
      <c r="C365" s="421" t="s">
        <v>17</v>
      </c>
      <c r="D365" t="s">
        <v>12</v>
      </c>
      <c r="E365" s="48">
        <v>301.2</v>
      </c>
      <c r="G365" s="21">
        <f t="shared" si="7"/>
        <v>301.2</v>
      </c>
      <c r="H365" s="17"/>
    </row>
    <row r="366" spans="1:9" ht="14.25" customHeight="1">
      <c r="B366" s="422"/>
      <c r="C366" s="422"/>
      <c r="D366" t="s">
        <v>13</v>
      </c>
      <c r="E366" s="48">
        <v>15.8</v>
      </c>
      <c r="G366" s="21">
        <f t="shared" si="7"/>
        <v>317</v>
      </c>
      <c r="H366" s="17"/>
    </row>
    <row r="367" spans="1:9" ht="14.25" customHeight="1">
      <c r="B367" s="422"/>
      <c r="C367" s="422"/>
      <c r="D367" t="s">
        <v>14</v>
      </c>
      <c r="E367" s="48">
        <v>58</v>
      </c>
      <c r="G367" s="2">
        <f t="shared" si="7"/>
        <v>375</v>
      </c>
      <c r="H367" s="17"/>
    </row>
    <row r="368" spans="1:9" ht="14.25" customHeight="1">
      <c r="B368" s="422"/>
      <c r="C368" s="422"/>
      <c r="D368" t="s">
        <v>29</v>
      </c>
      <c r="E368" s="48">
        <v>5</v>
      </c>
      <c r="G368" s="2">
        <f t="shared" si="7"/>
        <v>380</v>
      </c>
      <c r="H368" s="17"/>
    </row>
    <row r="369" spans="1:9" ht="14.25" customHeight="1">
      <c r="A369" s="3">
        <v>43890</v>
      </c>
      <c r="B369" s="422" t="s">
        <v>69</v>
      </c>
      <c r="C369" s="422" t="s">
        <v>17</v>
      </c>
      <c r="D369" t="s">
        <v>14</v>
      </c>
      <c r="E369" s="48"/>
      <c r="F369" s="2">
        <v>58</v>
      </c>
      <c r="G369" s="2">
        <f t="shared" si="7"/>
        <v>322</v>
      </c>
      <c r="H369" s="17"/>
    </row>
    <row r="370" spans="1:9" ht="14.25" customHeight="1">
      <c r="A370" s="3">
        <v>43890</v>
      </c>
      <c r="B370" s="422" t="s">
        <v>69</v>
      </c>
      <c r="C370" s="422" t="s">
        <v>17</v>
      </c>
      <c r="D370" t="s">
        <v>29</v>
      </c>
      <c r="E370" s="48"/>
      <c r="F370" s="2">
        <v>5</v>
      </c>
      <c r="G370" s="2">
        <f t="shared" si="7"/>
        <v>317</v>
      </c>
      <c r="H370" s="17"/>
    </row>
    <row r="371" spans="1:9" s="35" customFormat="1" ht="14.25" customHeight="1">
      <c r="A371" s="34">
        <v>43982</v>
      </c>
      <c r="B371" s="434" t="s">
        <v>69</v>
      </c>
      <c r="C371" s="434" t="s">
        <v>17</v>
      </c>
      <c r="D371" s="35" t="s">
        <v>12</v>
      </c>
      <c r="E371" s="63"/>
      <c r="F371" s="21">
        <v>125.1</v>
      </c>
      <c r="G371" s="21">
        <f t="shared" si="7"/>
        <v>191.9</v>
      </c>
      <c r="H371" s="64"/>
      <c r="I371" s="21"/>
    </row>
    <row r="372" spans="1:9" ht="14.25" customHeight="1">
      <c r="A372" s="3">
        <v>44043</v>
      </c>
      <c r="B372" s="422" t="s">
        <v>69</v>
      </c>
      <c r="C372" s="422" t="s">
        <v>17</v>
      </c>
      <c r="D372" t="s">
        <v>12</v>
      </c>
      <c r="E372" s="48"/>
      <c r="F372" s="2">
        <v>176.1</v>
      </c>
      <c r="G372" s="2">
        <f t="shared" si="7"/>
        <v>15.800000000000011</v>
      </c>
      <c r="H372" s="17"/>
    </row>
    <row r="373" spans="1:9" ht="14.25" customHeight="1">
      <c r="A373" s="3">
        <v>44043</v>
      </c>
      <c r="B373" s="422" t="s">
        <v>69</v>
      </c>
      <c r="C373" s="422" t="s">
        <v>17</v>
      </c>
      <c r="D373" t="s">
        <v>13</v>
      </c>
      <c r="E373" s="48"/>
      <c r="F373" s="2">
        <v>15.8</v>
      </c>
      <c r="G373" s="2">
        <f t="shared" si="7"/>
        <v>0</v>
      </c>
      <c r="H373" s="17"/>
    </row>
    <row r="374" spans="1:9" ht="14.25" customHeight="1">
      <c r="A374" s="31">
        <v>43921</v>
      </c>
      <c r="B374" s="421" t="s">
        <v>10</v>
      </c>
      <c r="C374" s="421" t="s">
        <v>18</v>
      </c>
      <c r="D374" t="s">
        <v>12</v>
      </c>
      <c r="E374" s="48">
        <v>314.7</v>
      </c>
      <c r="G374" s="2">
        <f t="shared" si="7"/>
        <v>314.7</v>
      </c>
      <c r="H374" s="17"/>
    </row>
    <row r="375" spans="1:9" ht="14.25" customHeight="1">
      <c r="B375" s="422"/>
      <c r="C375" s="422"/>
      <c r="D375" t="s">
        <v>13</v>
      </c>
      <c r="E375" s="48">
        <v>16</v>
      </c>
      <c r="G375" s="2">
        <f t="shared" si="7"/>
        <v>330.7</v>
      </c>
      <c r="H375" s="17"/>
    </row>
    <row r="376" spans="1:9" ht="14.25" customHeight="1">
      <c r="B376" s="422"/>
      <c r="C376" s="422"/>
      <c r="D376" t="s">
        <v>14</v>
      </c>
      <c r="E376" s="48">
        <v>60</v>
      </c>
      <c r="G376" s="2">
        <f t="shared" si="6"/>
        <v>390.7</v>
      </c>
      <c r="H376" s="17"/>
    </row>
    <row r="377" spans="1:9" ht="14.25" customHeight="1">
      <c r="B377" s="422"/>
      <c r="C377" s="422"/>
      <c r="D377" t="s">
        <v>29</v>
      </c>
      <c r="E377" s="48">
        <v>5</v>
      </c>
      <c r="G377" s="2">
        <f t="shared" ref="G377:G386" si="8">+G376+E377-F377</f>
        <v>395.7</v>
      </c>
      <c r="H377" s="17"/>
    </row>
    <row r="378" spans="1:9" ht="14.25" customHeight="1">
      <c r="A378" s="3">
        <v>43921</v>
      </c>
      <c r="B378" s="422" t="s">
        <v>69</v>
      </c>
      <c r="C378" s="422" t="s">
        <v>18</v>
      </c>
      <c r="D378" t="s">
        <v>14</v>
      </c>
      <c r="E378" s="48"/>
      <c r="F378" s="2">
        <v>32</v>
      </c>
      <c r="G378" s="2">
        <f t="shared" si="8"/>
        <v>363.7</v>
      </c>
      <c r="H378" s="17"/>
    </row>
    <row r="379" spans="1:9" ht="14.25" customHeight="1">
      <c r="A379" s="3">
        <v>44043</v>
      </c>
      <c r="B379" s="422" t="s">
        <v>69</v>
      </c>
      <c r="C379" s="422" t="s">
        <v>18</v>
      </c>
      <c r="D379" t="s">
        <v>14</v>
      </c>
      <c r="E379" s="48"/>
      <c r="F379" s="2">
        <v>28</v>
      </c>
      <c r="G379" s="2">
        <f t="shared" si="8"/>
        <v>335.7</v>
      </c>
      <c r="H379" s="17"/>
    </row>
    <row r="380" spans="1:9" ht="14.25" customHeight="1">
      <c r="A380" s="3">
        <v>44043</v>
      </c>
      <c r="B380" s="422" t="s">
        <v>69</v>
      </c>
      <c r="C380" s="422" t="s">
        <v>18</v>
      </c>
      <c r="D380" t="s">
        <v>15</v>
      </c>
      <c r="E380" s="48"/>
      <c r="F380" s="2">
        <v>5</v>
      </c>
      <c r="G380" s="2">
        <f t="shared" si="8"/>
        <v>330.7</v>
      </c>
      <c r="H380" s="17"/>
    </row>
    <row r="381" spans="1:9" ht="14.25" customHeight="1">
      <c r="A381" s="3">
        <v>44043</v>
      </c>
      <c r="B381" s="422" t="s">
        <v>69</v>
      </c>
      <c r="C381" s="422" t="s">
        <v>18</v>
      </c>
      <c r="D381" t="s">
        <v>12</v>
      </c>
      <c r="E381" s="48"/>
      <c r="F381" s="2">
        <v>58.2</v>
      </c>
      <c r="G381" s="2">
        <f t="shared" si="8"/>
        <v>272.5</v>
      </c>
      <c r="H381" s="17"/>
    </row>
    <row r="382" spans="1:9" ht="14.25" customHeight="1">
      <c r="A382" s="3">
        <v>44074</v>
      </c>
      <c r="B382" s="422" t="s">
        <v>69</v>
      </c>
      <c r="C382" s="422" t="s">
        <v>18</v>
      </c>
      <c r="D382" t="s">
        <v>12</v>
      </c>
      <c r="E382" s="48"/>
      <c r="F382" s="2">
        <v>100</v>
      </c>
      <c r="G382" s="2">
        <f t="shared" si="8"/>
        <v>172.5</v>
      </c>
      <c r="H382" s="66"/>
    </row>
    <row r="383" spans="1:9" ht="14.25" customHeight="1">
      <c r="A383" s="3">
        <v>44104</v>
      </c>
      <c r="B383" s="422" t="s">
        <v>69</v>
      </c>
      <c r="C383" s="422" t="s">
        <v>18</v>
      </c>
      <c r="D383" t="s">
        <v>12</v>
      </c>
      <c r="E383" s="48"/>
      <c r="F383" s="2">
        <v>144.6</v>
      </c>
      <c r="G383" s="2">
        <f t="shared" si="8"/>
        <v>27.900000000000006</v>
      </c>
      <c r="H383" s="17"/>
    </row>
    <row r="384" spans="1:9" ht="14.25" customHeight="1">
      <c r="A384" s="3">
        <v>44104</v>
      </c>
      <c r="B384" s="422" t="s">
        <v>69</v>
      </c>
      <c r="C384" s="422" t="s">
        <v>18</v>
      </c>
      <c r="D384" t="s">
        <v>13</v>
      </c>
      <c r="E384" s="48"/>
      <c r="F384" s="2">
        <v>16</v>
      </c>
      <c r="G384" s="2">
        <f t="shared" si="8"/>
        <v>11.900000000000006</v>
      </c>
      <c r="H384" s="17"/>
    </row>
    <row r="385" spans="1:11" ht="14.25" customHeight="1">
      <c r="A385" s="3">
        <v>44227</v>
      </c>
      <c r="B385" s="422" t="s">
        <v>69</v>
      </c>
      <c r="C385" s="422" t="s">
        <v>18</v>
      </c>
      <c r="D385" t="s">
        <v>12</v>
      </c>
      <c r="E385" s="48"/>
      <c r="F385" s="2">
        <v>11.9</v>
      </c>
      <c r="G385" s="2">
        <f t="shared" si="8"/>
        <v>0</v>
      </c>
      <c r="H385" s="17"/>
    </row>
    <row r="386" spans="1:11" ht="14.25" customHeight="1">
      <c r="A386" s="31">
        <v>43951</v>
      </c>
      <c r="B386" s="421" t="s">
        <v>10</v>
      </c>
      <c r="C386" s="421" t="s">
        <v>19</v>
      </c>
      <c r="D386" t="s">
        <v>12</v>
      </c>
      <c r="E386" s="48">
        <v>326.2</v>
      </c>
      <c r="G386" s="2">
        <f t="shared" si="8"/>
        <v>326.2</v>
      </c>
      <c r="H386" s="17"/>
    </row>
    <row r="387" spans="1:11" ht="14.25" customHeight="1">
      <c r="B387" s="422"/>
      <c r="C387" s="422"/>
      <c r="D387" t="s">
        <v>13</v>
      </c>
      <c r="E387" s="48">
        <v>25.4</v>
      </c>
      <c r="G387" s="2">
        <f t="shared" ref="G387:G453" si="9">+G386+E387-F387</f>
        <v>351.59999999999997</v>
      </c>
      <c r="H387" s="17"/>
    </row>
    <row r="388" spans="1:11" ht="14.25" customHeight="1">
      <c r="B388" s="422"/>
      <c r="C388" s="422"/>
      <c r="D388" t="s">
        <v>14</v>
      </c>
      <c r="E388" s="48">
        <v>60</v>
      </c>
      <c r="G388" s="2">
        <f t="shared" si="9"/>
        <v>411.59999999999997</v>
      </c>
      <c r="H388" s="17"/>
    </row>
    <row r="389" spans="1:11" ht="14.25" customHeight="1">
      <c r="B389" s="422"/>
      <c r="C389" s="422"/>
      <c r="D389" t="s">
        <v>29</v>
      </c>
      <c r="E389" s="48">
        <v>5</v>
      </c>
      <c r="G389" s="2">
        <f t="shared" si="9"/>
        <v>416.59999999999997</v>
      </c>
      <c r="H389" s="17"/>
    </row>
    <row r="390" spans="1:11" ht="14.25" customHeight="1">
      <c r="A390" s="3">
        <v>43951</v>
      </c>
      <c r="B390" s="422" t="s">
        <v>69</v>
      </c>
      <c r="C390" s="422" t="s">
        <v>19</v>
      </c>
      <c r="D390" t="s">
        <v>31</v>
      </c>
      <c r="E390" s="48"/>
      <c r="F390" s="2">
        <v>60</v>
      </c>
      <c r="G390" s="2">
        <f t="shared" si="9"/>
        <v>356.59999999999997</v>
      </c>
      <c r="H390" s="17"/>
    </row>
    <row r="391" spans="1:11" ht="14.25" customHeight="1">
      <c r="A391" s="3">
        <v>43951</v>
      </c>
      <c r="B391" s="422" t="s">
        <v>69</v>
      </c>
      <c r="C391" s="422" t="s">
        <v>19</v>
      </c>
      <c r="D391" t="s">
        <v>15</v>
      </c>
      <c r="E391" s="48"/>
      <c r="F391" s="2">
        <v>5</v>
      </c>
      <c r="G391" s="2">
        <f t="shared" si="9"/>
        <v>351.59999999999997</v>
      </c>
      <c r="H391" s="17"/>
    </row>
    <row r="392" spans="1:11" ht="14.25" customHeight="1">
      <c r="A392" s="3">
        <v>44104</v>
      </c>
      <c r="B392" s="422" t="s">
        <v>69</v>
      </c>
      <c r="C392" s="422" t="s">
        <v>19</v>
      </c>
      <c r="D392" t="s">
        <v>12</v>
      </c>
      <c r="E392" s="48"/>
      <c r="F392" s="2">
        <v>145.9</v>
      </c>
      <c r="G392" s="2">
        <f t="shared" si="9"/>
        <v>205.69999999999996</v>
      </c>
      <c r="H392" s="17"/>
    </row>
    <row r="393" spans="1:11" ht="14.25" customHeight="1">
      <c r="A393" s="3">
        <v>44135</v>
      </c>
      <c r="B393" s="422" t="s">
        <v>69</v>
      </c>
      <c r="C393" s="422" t="s">
        <v>19</v>
      </c>
      <c r="D393" t="s">
        <v>12</v>
      </c>
      <c r="E393" s="48"/>
      <c r="F393" s="2">
        <v>175</v>
      </c>
      <c r="G393" s="2">
        <f t="shared" si="9"/>
        <v>30.69999999999996</v>
      </c>
      <c r="H393" s="17"/>
    </row>
    <row r="394" spans="1:11" ht="14.25" customHeight="1">
      <c r="A394" s="3">
        <v>44152</v>
      </c>
      <c r="B394" s="422">
        <v>20709</v>
      </c>
      <c r="C394" s="422" t="s">
        <v>19</v>
      </c>
      <c r="D394" t="s">
        <v>12</v>
      </c>
      <c r="E394" s="48"/>
      <c r="F394" s="2">
        <v>5.3</v>
      </c>
      <c r="G394" s="2">
        <f t="shared" si="9"/>
        <v>25.399999999999959</v>
      </c>
      <c r="H394" s="17"/>
    </row>
    <row r="395" spans="1:11" ht="14.25" customHeight="1">
      <c r="A395" s="3">
        <v>44152</v>
      </c>
      <c r="B395" s="422">
        <v>20709</v>
      </c>
      <c r="C395" s="422" t="s">
        <v>19</v>
      </c>
      <c r="D395" t="s">
        <v>13</v>
      </c>
      <c r="E395" s="48"/>
      <c r="F395" s="2">
        <v>25.4</v>
      </c>
      <c r="G395" s="2">
        <f t="shared" si="9"/>
        <v>-3.907985046680551E-14</v>
      </c>
      <c r="H395" s="17"/>
    </row>
    <row r="396" spans="1:11" ht="14.25" customHeight="1">
      <c r="A396" s="31">
        <v>43982</v>
      </c>
      <c r="B396" s="421" t="s">
        <v>10</v>
      </c>
      <c r="C396" s="421" t="s">
        <v>20</v>
      </c>
      <c r="D396" t="s">
        <v>12</v>
      </c>
      <c r="E396" s="49">
        <v>303.2</v>
      </c>
      <c r="F396" s="45"/>
      <c r="G396" s="2">
        <f t="shared" si="9"/>
        <v>303.19999999999993</v>
      </c>
      <c r="H396" s="17"/>
    </row>
    <row r="397" spans="1:11" ht="14.25" customHeight="1">
      <c r="B397" s="422"/>
      <c r="C397" s="422"/>
      <c r="D397" t="s">
        <v>13</v>
      </c>
      <c r="E397" s="49">
        <v>13.7</v>
      </c>
      <c r="F397" s="45"/>
      <c r="G397" s="2">
        <f t="shared" si="9"/>
        <v>316.89999999999992</v>
      </c>
      <c r="H397" s="17"/>
    </row>
    <row r="398" spans="1:11" ht="14.25" customHeight="1">
      <c r="B398" s="422"/>
      <c r="C398" s="422"/>
      <c r="D398" t="s">
        <v>14</v>
      </c>
      <c r="E398" s="49">
        <v>60</v>
      </c>
      <c r="F398" s="45"/>
      <c r="G398" s="2">
        <f t="shared" si="9"/>
        <v>376.89999999999992</v>
      </c>
      <c r="H398" s="17"/>
    </row>
    <row r="399" spans="1:11" ht="14.25" customHeight="1">
      <c r="B399" s="422"/>
      <c r="C399" s="422"/>
      <c r="D399" t="s">
        <v>29</v>
      </c>
      <c r="E399" s="49">
        <v>5</v>
      </c>
      <c r="F399" s="45"/>
      <c r="G399" s="2">
        <f t="shared" si="9"/>
        <v>381.89999999999992</v>
      </c>
      <c r="H399" s="17"/>
    </row>
    <row r="400" spans="1:11" ht="14.25" customHeight="1">
      <c r="A400" s="3">
        <v>43982</v>
      </c>
      <c r="B400" s="422" t="s">
        <v>69</v>
      </c>
      <c r="C400" s="422" t="s">
        <v>20</v>
      </c>
      <c r="D400" t="s">
        <v>31</v>
      </c>
      <c r="E400" s="49"/>
      <c r="F400" s="45">
        <v>60</v>
      </c>
      <c r="G400" s="2">
        <f t="shared" si="9"/>
        <v>321.89999999999992</v>
      </c>
      <c r="H400" s="17"/>
      <c r="I400" s="58"/>
      <c r="J400" s="59"/>
      <c r="K400" s="57"/>
    </row>
    <row r="401" spans="1:11" ht="14.25" customHeight="1">
      <c r="A401" s="3">
        <v>43982</v>
      </c>
      <c r="B401" s="422" t="s">
        <v>69</v>
      </c>
      <c r="C401" s="422" t="s">
        <v>20</v>
      </c>
      <c r="D401" t="s">
        <v>15</v>
      </c>
      <c r="E401" s="49"/>
      <c r="F401" s="45">
        <v>5</v>
      </c>
      <c r="G401" s="2">
        <f t="shared" si="9"/>
        <v>316.89999999999992</v>
      </c>
      <c r="H401" s="17"/>
      <c r="I401" s="58"/>
      <c r="J401" s="59"/>
      <c r="K401" s="57"/>
    </row>
    <row r="402" spans="1:11" ht="14.25" customHeight="1">
      <c r="A402" s="3">
        <v>44152</v>
      </c>
      <c r="B402" s="422">
        <v>20709</v>
      </c>
      <c r="C402" s="422" t="s">
        <v>20</v>
      </c>
      <c r="D402" t="s">
        <v>12</v>
      </c>
      <c r="E402" s="49"/>
      <c r="F402" s="45">
        <v>303.2</v>
      </c>
      <c r="G402" s="2">
        <f t="shared" si="9"/>
        <v>13.699999999999932</v>
      </c>
      <c r="H402" s="17"/>
      <c r="I402" s="58"/>
      <c r="J402" s="59"/>
      <c r="K402" s="57"/>
    </row>
    <row r="403" spans="1:11" ht="14.25" customHeight="1">
      <c r="A403" s="3">
        <v>44152</v>
      </c>
      <c r="B403" s="422">
        <v>20709</v>
      </c>
      <c r="C403" s="422" t="s">
        <v>20</v>
      </c>
      <c r="D403" t="s">
        <v>13</v>
      </c>
      <c r="E403" s="49"/>
      <c r="F403" s="45">
        <v>13.7</v>
      </c>
      <c r="G403" s="2">
        <f t="shared" si="9"/>
        <v>-6.7501559897209518E-14</v>
      </c>
      <c r="H403" s="17"/>
      <c r="I403" s="58"/>
      <c r="J403" s="59"/>
      <c r="K403" s="57"/>
    </row>
    <row r="404" spans="1:11">
      <c r="A404" s="31">
        <v>44012</v>
      </c>
      <c r="B404" s="421" t="s">
        <v>10</v>
      </c>
      <c r="C404" s="421" t="s">
        <v>21</v>
      </c>
      <c r="D404" t="s">
        <v>12</v>
      </c>
      <c r="E404" s="49">
        <v>268.10000000000002</v>
      </c>
      <c r="F404" s="45"/>
      <c r="G404" s="2">
        <f>+G403+E404-F404</f>
        <v>268.09999999999997</v>
      </c>
      <c r="H404" s="5"/>
    </row>
    <row r="405" spans="1:11">
      <c r="B405" s="422"/>
      <c r="C405" s="422"/>
      <c r="D405" t="s">
        <v>13</v>
      </c>
      <c r="E405" s="49">
        <v>6.6</v>
      </c>
      <c r="G405" s="2">
        <f t="shared" si="9"/>
        <v>274.7</v>
      </c>
    </row>
    <row r="406" spans="1:11">
      <c r="B406" s="422"/>
      <c r="C406" s="422"/>
      <c r="D406" t="s">
        <v>14</v>
      </c>
      <c r="E406" s="28">
        <v>60</v>
      </c>
      <c r="G406" s="2">
        <f t="shared" si="9"/>
        <v>334.7</v>
      </c>
    </row>
    <row r="407" spans="1:11">
      <c r="B407" s="422"/>
      <c r="C407" s="422"/>
      <c r="D407" t="s">
        <v>29</v>
      </c>
      <c r="E407" s="28">
        <v>5</v>
      </c>
      <c r="G407" s="2">
        <f t="shared" si="9"/>
        <v>339.7</v>
      </c>
    </row>
    <row r="408" spans="1:11">
      <c r="A408" s="3">
        <v>44152</v>
      </c>
      <c r="B408" s="422">
        <v>20709</v>
      </c>
      <c r="C408" s="422" t="s">
        <v>21</v>
      </c>
      <c r="D408" t="s">
        <v>13</v>
      </c>
      <c r="F408" s="2">
        <v>6.6</v>
      </c>
      <c r="G408" s="2">
        <f t="shared" si="9"/>
        <v>333.09999999999997</v>
      </c>
      <c r="J408" s="5"/>
    </row>
    <row r="409" spans="1:11">
      <c r="A409" s="3">
        <v>44152</v>
      </c>
      <c r="B409" s="422">
        <v>20709</v>
      </c>
      <c r="C409" s="422" t="s">
        <v>21</v>
      </c>
      <c r="D409" t="s">
        <v>12</v>
      </c>
      <c r="F409" s="2">
        <v>45.8</v>
      </c>
      <c r="G409" s="2">
        <f t="shared" si="9"/>
        <v>287.29999999999995</v>
      </c>
      <c r="K409" s="5"/>
    </row>
    <row r="410" spans="1:11">
      <c r="A410" s="3">
        <v>44165</v>
      </c>
      <c r="B410" s="422" t="s">
        <v>69</v>
      </c>
      <c r="C410" s="422" t="s">
        <v>21</v>
      </c>
      <c r="D410" t="s">
        <v>12</v>
      </c>
      <c r="F410" s="2">
        <v>155</v>
      </c>
      <c r="G410" s="2">
        <f t="shared" si="9"/>
        <v>132.29999999999995</v>
      </c>
      <c r="K410" s="5"/>
    </row>
    <row r="411" spans="1:11">
      <c r="A411" s="3">
        <v>44159</v>
      </c>
      <c r="B411" s="422">
        <v>20909</v>
      </c>
      <c r="C411" s="422" t="s">
        <v>21</v>
      </c>
      <c r="D411" t="s">
        <v>12</v>
      </c>
      <c r="F411" s="2">
        <v>67.3</v>
      </c>
      <c r="G411" s="2">
        <f t="shared" si="9"/>
        <v>64.999999999999957</v>
      </c>
    </row>
    <row r="412" spans="1:11">
      <c r="A412" s="3">
        <v>44516</v>
      </c>
      <c r="B412" s="422">
        <v>23887</v>
      </c>
      <c r="C412" s="422" t="s">
        <v>21</v>
      </c>
      <c r="D412" t="s">
        <v>14</v>
      </c>
      <c r="F412" s="28">
        <v>60</v>
      </c>
      <c r="G412" s="2">
        <f t="shared" si="9"/>
        <v>4.9999999999999574</v>
      </c>
    </row>
    <row r="413" spans="1:11">
      <c r="A413" s="3">
        <v>44516</v>
      </c>
      <c r="B413" s="422">
        <v>23887</v>
      </c>
      <c r="C413" s="422" t="s">
        <v>21</v>
      </c>
      <c r="D413" t="s">
        <v>29</v>
      </c>
      <c r="F413" s="28">
        <v>5</v>
      </c>
      <c r="G413" s="2">
        <f t="shared" si="9"/>
        <v>-4.2632564145606011E-14</v>
      </c>
    </row>
    <row r="414" spans="1:11">
      <c r="A414" s="31">
        <v>44043</v>
      </c>
      <c r="B414" s="421" t="s">
        <v>10</v>
      </c>
      <c r="C414" s="421" t="s">
        <v>22</v>
      </c>
      <c r="D414" t="s">
        <v>12</v>
      </c>
      <c r="E414" s="28">
        <v>224.7</v>
      </c>
      <c r="G414" s="2">
        <f t="shared" si="9"/>
        <v>224.69999999999993</v>
      </c>
    </row>
    <row r="415" spans="1:11">
      <c r="B415" s="422"/>
      <c r="C415" s="422"/>
      <c r="D415" t="s">
        <v>13</v>
      </c>
      <c r="E415" s="28">
        <v>20.5</v>
      </c>
      <c r="G415" s="2">
        <f t="shared" si="9"/>
        <v>245.19999999999993</v>
      </c>
    </row>
    <row r="416" spans="1:11">
      <c r="B416" s="422"/>
      <c r="C416" s="422"/>
      <c r="D416" t="s">
        <v>14</v>
      </c>
      <c r="E416" s="28">
        <v>60</v>
      </c>
      <c r="G416" s="2">
        <f t="shared" si="9"/>
        <v>305.19999999999993</v>
      </c>
    </row>
    <row r="417" spans="1:8">
      <c r="B417" s="422"/>
      <c r="C417" s="422"/>
      <c r="D417" t="s">
        <v>29</v>
      </c>
      <c r="E417" s="28">
        <v>5</v>
      </c>
      <c r="G417" s="2">
        <f t="shared" si="9"/>
        <v>310.19999999999993</v>
      </c>
    </row>
    <row r="418" spans="1:8">
      <c r="B418" s="422"/>
      <c r="C418" s="422"/>
      <c r="D418" s="62" t="s">
        <v>32</v>
      </c>
      <c r="E418" s="28">
        <v>10</v>
      </c>
      <c r="G418" s="2">
        <f t="shared" si="9"/>
        <v>320.19999999999993</v>
      </c>
    </row>
    <row r="419" spans="1:8">
      <c r="A419" s="3">
        <v>44043</v>
      </c>
      <c r="B419" s="422" t="s">
        <v>69</v>
      </c>
      <c r="C419" s="422" t="s">
        <v>22</v>
      </c>
      <c r="D419" t="s">
        <v>14</v>
      </c>
      <c r="F419" s="2">
        <v>60</v>
      </c>
      <c r="G419" s="2">
        <f t="shared" si="9"/>
        <v>260.19999999999993</v>
      </c>
    </row>
    <row r="420" spans="1:8">
      <c r="A420" s="3">
        <v>44043</v>
      </c>
      <c r="B420" s="422" t="s">
        <v>69</v>
      </c>
      <c r="C420" s="422" t="s">
        <v>22</v>
      </c>
      <c r="D420" t="s">
        <v>15</v>
      </c>
      <c r="F420" s="2">
        <v>5</v>
      </c>
      <c r="G420" s="2">
        <f t="shared" si="9"/>
        <v>255.19999999999993</v>
      </c>
    </row>
    <row r="421" spans="1:8">
      <c r="A421" s="3">
        <v>44159</v>
      </c>
      <c r="B421" s="422">
        <v>20909</v>
      </c>
      <c r="C421" s="422" t="s">
        <v>22</v>
      </c>
      <c r="D421" t="s">
        <v>12</v>
      </c>
      <c r="F421" s="2">
        <v>224.7</v>
      </c>
      <c r="G421" s="2">
        <f t="shared" si="9"/>
        <v>30.499999999999943</v>
      </c>
    </row>
    <row r="422" spans="1:8">
      <c r="A422" s="3">
        <v>44159</v>
      </c>
      <c r="B422" s="422">
        <v>20909</v>
      </c>
      <c r="C422" s="422" t="s">
        <v>22</v>
      </c>
      <c r="D422" t="s">
        <v>13</v>
      </c>
      <c r="F422" s="2">
        <v>20.5</v>
      </c>
      <c r="G422" s="2">
        <f t="shared" si="9"/>
        <v>9.9999999999999432</v>
      </c>
    </row>
    <row r="423" spans="1:8">
      <c r="A423" s="3">
        <v>44516</v>
      </c>
      <c r="B423" s="422">
        <v>23887</v>
      </c>
      <c r="C423" s="422" t="s">
        <v>22</v>
      </c>
      <c r="D423" s="62" t="s">
        <v>32</v>
      </c>
      <c r="F423" s="28">
        <v>10</v>
      </c>
      <c r="G423" s="2">
        <f t="shared" si="9"/>
        <v>-5.6843418860808015E-14</v>
      </c>
    </row>
    <row r="424" spans="1:8">
      <c r="A424" s="31">
        <v>44074</v>
      </c>
      <c r="B424" s="421" t="s">
        <v>10</v>
      </c>
      <c r="C424" s="421" t="s">
        <v>23</v>
      </c>
      <c r="D424" t="s">
        <v>12</v>
      </c>
      <c r="E424" s="28">
        <v>215.9</v>
      </c>
      <c r="G424" s="2">
        <f t="shared" si="9"/>
        <v>215.89999999999995</v>
      </c>
    </row>
    <row r="425" spans="1:8">
      <c r="B425" s="422"/>
      <c r="C425" s="422"/>
      <c r="D425" t="s">
        <v>13</v>
      </c>
      <c r="E425" s="28">
        <v>14.6</v>
      </c>
      <c r="G425" s="2">
        <f t="shared" si="9"/>
        <v>230.49999999999994</v>
      </c>
    </row>
    <row r="426" spans="1:8">
      <c r="B426" s="422"/>
      <c r="C426" s="422"/>
      <c r="D426" t="s">
        <v>14</v>
      </c>
      <c r="E426" s="28">
        <v>60</v>
      </c>
      <c r="G426" s="2">
        <f t="shared" si="9"/>
        <v>290.49999999999994</v>
      </c>
    </row>
    <row r="427" spans="1:8">
      <c r="B427" s="422"/>
      <c r="C427" s="422"/>
      <c r="D427" t="s">
        <v>29</v>
      </c>
      <c r="E427" s="28">
        <v>5</v>
      </c>
      <c r="G427" s="2">
        <f t="shared" si="9"/>
        <v>295.49999999999994</v>
      </c>
    </row>
    <row r="428" spans="1:8">
      <c r="B428" s="422"/>
      <c r="C428" s="422"/>
      <c r="D428" t="s">
        <v>33</v>
      </c>
      <c r="E428" s="28">
        <v>15</v>
      </c>
      <c r="G428" s="2">
        <f t="shared" si="9"/>
        <v>310.49999999999994</v>
      </c>
    </row>
    <row r="429" spans="1:8">
      <c r="A429" s="3">
        <v>44074</v>
      </c>
      <c r="B429" s="422" t="s">
        <v>69</v>
      </c>
      <c r="C429" s="422" t="s">
        <v>23</v>
      </c>
      <c r="D429" t="s">
        <v>14</v>
      </c>
      <c r="F429" s="2">
        <v>60</v>
      </c>
      <c r="G429" s="2">
        <f t="shared" si="9"/>
        <v>250.49999999999994</v>
      </c>
    </row>
    <row r="430" spans="1:8">
      <c r="A430" s="3">
        <v>44074</v>
      </c>
      <c r="B430" s="422" t="s">
        <v>69</v>
      </c>
      <c r="C430" s="422" t="s">
        <v>23</v>
      </c>
      <c r="D430" t="s">
        <v>15</v>
      </c>
      <c r="F430" s="2">
        <v>5</v>
      </c>
      <c r="G430" s="2">
        <f t="shared" si="9"/>
        <v>245.49999999999994</v>
      </c>
    </row>
    <row r="431" spans="1:8">
      <c r="A431" s="3">
        <v>44074</v>
      </c>
      <c r="B431" s="422" t="s">
        <v>69</v>
      </c>
      <c r="C431" s="422" t="s">
        <v>23</v>
      </c>
      <c r="D431" t="s">
        <v>33</v>
      </c>
      <c r="F431" s="2">
        <v>15</v>
      </c>
      <c r="G431" s="2">
        <f t="shared" si="9"/>
        <v>230.49999999999994</v>
      </c>
    </row>
    <row r="432" spans="1:8">
      <c r="A432" s="3">
        <v>44159</v>
      </c>
      <c r="B432" s="422">
        <v>20909</v>
      </c>
      <c r="C432" s="422" t="s">
        <v>23</v>
      </c>
      <c r="D432" t="s">
        <v>12</v>
      </c>
      <c r="F432" s="2">
        <v>130.5</v>
      </c>
      <c r="G432" s="2">
        <f t="shared" si="9"/>
        <v>99.999999999999943</v>
      </c>
      <c r="H432" s="5"/>
    </row>
    <row r="433" spans="1:8">
      <c r="A433" s="3">
        <v>44165</v>
      </c>
      <c r="B433" s="422" t="s">
        <v>69</v>
      </c>
      <c r="C433" s="422" t="s">
        <v>23</v>
      </c>
      <c r="D433" t="s">
        <v>12</v>
      </c>
      <c r="F433" s="2">
        <v>85.4</v>
      </c>
      <c r="G433" s="2">
        <f t="shared" si="9"/>
        <v>14.599999999999937</v>
      </c>
      <c r="H433" s="5"/>
    </row>
    <row r="434" spans="1:8">
      <c r="A434" s="3">
        <v>44165</v>
      </c>
      <c r="B434" s="422" t="s">
        <v>69</v>
      </c>
      <c r="C434" s="422" t="s">
        <v>23</v>
      </c>
      <c r="D434" t="s">
        <v>13</v>
      </c>
      <c r="F434" s="2">
        <v>14.6</v>
      </c>
      <c r="G434" s="2">
        <f t="shared" si="9"/>
        <v>-6.2172489379008766E-14</v>
      </c>
      <c r="H434" s="5"/>
    </row>
    <row r="435" spans="1:8">
      <c r="A435" s="31">
        <v>44104</v>
      </c>
      <c r="B435" s="421" t="s">
        <v>10</v>
      </c>
      <c r="C435" s="421" t="s">
        <v>24</v>
      </c>
      <c r="D435" t="s">
        <v>12</v>
      </c>
      <c r="E435" s="28">
        <v>225.8</v>
      </c>
      <c r="G435" s="2">
        <f t="shared" si="9"/>
        <v>225.79999999999995</v>
      </c>
    </row>
    <row r="436" spans="1:8">
      <c r="B436" s="422"/>
      <c r="C436" s="422"/>
      <c r="D436" t="s">
        <v>13</v>
      </c>
      <c r="E436" s="28">
        <v>16.899999999999999</v>
      </c>
      <c r="G436" s="2">
        <f t="shared" si="9"/>
        <v>242.69999999999996</v>
      </c>
    </row>
    <row r="437" spans="1:8">
      <c r="B437" s="422"/>
      <c r="C437" s="422"/>
      <c r="D437" t="s">
        <v>14</v>
      </c>
      <c r="E437" s="28">
        <v>60</v>
      </c>
      <c r="G437" s="2">
        <f t="shared" si="9"/>
        <v>302.69999999999993</v>
      </c>
    </row>
    <row r="438" spans="1:8">
      <c r="B438" s="422"/>
      <c r="C438" s="422"/>
      <c r="D438" t="s">
        <v>29</v>
      </c>
      <c r="E438" s="28">
        <v>5</v>
      </c>
      <c r="G438" s="2">
        <f t="shared" si="9"/>
        <v>307.69999999999993</v>
      </c>
    </row>
    <row r="439" spans="1:8">
      <c r="B439" s="422"/>
      <c r="C439" s="422"/>
      <c r="D439" t="s">
        <v>33</v>
      </c>
      <c r="E439" s="28">
        <v>8.5</v>
      </c>
      <c r="G439" s="2">
        <f t="shared" si="9"/>
        <v>316.19999999999993</v>
      </c>
    </row>
    <row r="440" spans="1:8">
      <c r="A440" s="3">
        <v>44104</v>
      </c>
      <c r="B440" s="422" t="s">
        <v>69</v>
      </c>
      <c r="C440" s="422" t="s">
        <v>24</v>
      </c>
      <c r="D440" t="s">
        <v>14</v>
      </c>
      <c r="F440" s="2">
        <v>60</v>
      </c>
      <c r="G440" s="2">
        <f t="shared" si="9"/>
        <v>256.19999999999993</v>
      </c>
    </row>
    <row r="441" spans="1:8">
      <c r="A441" s="3">
        <v>44104</v>
      </c>
      <c r="B441" s="422" t="s">
        <v>69</v>
      </c>
      <c r="C441" s="422" t="s">
        <v>24</v>
      </c>
      <c r="D441" t="s">
        <v>15</v>
      </c>
      <c r="F441" s="2">
        <v>5</v>
      </c>
      <c r="G441" s="2">
        <f t="shared" si="9"/>
        <v>251.19999999999993</v>
      </c>
    </row>
    <row r="442" spans="1:8">
      <c r="A442" s="3">
        <v>44104</v>
      </c>
      <c r="B442" s="422" t="s">
        <v>69</v>
      </c>
      <c r="C442" s="422" t="s">
        <v>24</v>
      </c>
      <c r="D442" t="s">
        <v>33</v>
      </c>
      <c r="F442" s="2">
        <v>8.5</v>
      </c>
      <c r="G442" s="2">
        <f t="shared" si="9"/>
        <v>242.69999999999993</v>
      </c>
    </row>
    <row r="443" spans="1:8">
      <c r="A443" s="3">
        <v>44165</v>
      </c>
      <c r="B443" s="422" t="s">
        <v>69</v>
      </c>
      <c r="C443" s="422" t="s">
        <v>24</v>
      </c>
      <c r="D443" t="s">
        <v>12</v>
      </c>
      <c r="F443" s="2">
        <v>20</v>
      </c>
      <c r="G443" s="2">
        <f t="shared" si="9"/>
        <v>222.69999999999993</v>
      </c>
    </row>
    <row r="444" spans="1:8">
      <c r="A444" s="3">
        <v>44196</v>
      </c>
      <c r="B444" s="422" t="s">
        <v>69</v>
      </c>
      <c r="C444" s="422" t="s">
        <v>24</v>
      </c>
      <c r="D444" t="s">
        <v>12</v>
      </c>
      <c r="F444" s="2">
        <v>205.8</v>
      </c>
      <c r="G444" s="2">
        <f t="shared" si="9"/>
        <v>16.89999999999992</v>
      </c>
    </row>
    <row r="445" spans="1:8">
      <c r="A445" s="3">
        <v>44196</v>
      </c>
      <c r="B445" s="422" t="s">
        <v>69</v>
      </c>
      <c r="C445" s="422" t="s">
        <v>24</v>
      </c>
      <c r="D445" t="s">
        <v>13</v>
      </c>
      <c r="F445" s="2">
        <v>16.899999999999999</v>
      </c>
      <c r="G445" s="2">
        <f t="shared" si="9"/>
        <v>-7.815970093361102E-14</v>
      </c>
    </row>
    <row r="446" spans="1:8">
      <c r="A446" s="31">
        <v>44135</v>
      </c>
      <c r="B446" s="421" t="s">
        <v>10</v>
      </c>
      <c r="C446" s="421" t="s">
        <v>25</v>
      </c>
      <c r="D446" t="s">
        <v>12</v>
      </c>
      <c r="E446" s="28">
        <v>264.8</v>
      </c>
      <c r="G446" s="2">
        <f t="shared" si="9"/>
        <v>264.79999999999995</v>
      </c>
    </row>
    <row r="447" spans="1:8">
      <c r="B447" s="422"/>
      <c r="C447" s="422"/>
      <c r="D447" t="s">
        <v>13</v>
      </c>
      <c r="E447" s="28">
        <v>17.899999999999999</v>
      </c>
      <c r="G447" s="2">
        <f t="shared" si="9"/>
        <v>282.69999999999993</v>
      </c>
    </row>
    <row r="448" spans="1:8">
      <c r="B448" s="422"/>
      <c r="C448" s="422"/>
      <c r="D448" t="s">
        <v>14</v>
      </c>
      <c r="E448" s="28">
        <v>60</v>
      </c>
      <c r="G448" s="2">
        <f t="shared" si="9"/>
        <v>342.69999999999993</v>
      </c>
    </row>
    <row r="449" spans="1:8">
      <c r="B449" s="422"/>
      <c r="C449" s="422"/>
      <c r="D449" t="s">
        <v>29</v>
      </c>
      <c r="E449" s="28">
        <v>5</v>
      </c>
      <c r="G449" s="2">
        <f t="shared" si="9"/>
        <v>347.69999999999993</v>
      </c>
    </row>
    <row r="450" spans="1:8">
      <c r="B450" s="422"/>
      <c r="C450" s="422"/>
      <c r="D450" s="62" t="s">
        <v>36</v>
      </c>
      <c r="E450" s="28">
        <v>10</v>
      </c>
      <c r="G450" s="2">
        <f t="shared" si="9"/>
        <v>357.69999999999993</v>
      </c>
    </row>
    <row r="451" spans="1:8">
      <c r="B451" s="422"/>
      <c r="C451" s="422"/>
      <c r="D451" s="62" t="s">
        <v>37</v>
      </c>
      <c r="E451" s="28">
        <v>10</v>
      </c>
      <c r="G451" s="2">
        <f t="shared" si="9"/>
        <v>367.69999999999993</v>
      </c>
    </row>
    <row r="452" spans="1:8">
      <c r="A452" s="3">
        <v>44135</v>
      </c>
      <c r="B452" s="422" t="s">
        <v>69</v>
      </c>
      <c r="C452" s="422" t="s">
        <v>25</v>
      </c>
      <c r="D452" t="s">
        <v>14</v>
      </c>
      <c r="F452" s="2">
        <v>60</v>
      </c>
      <c r="G452" s="2">
        <f t="shared" si="9"/>
        <v>307.69999999999993</v>
      </c>
    </row>
    <row r="453" spans="1:8">
      <c r="A453" s="3">
        <v>44135</v>
      </c>
      <c r="B453" s="422" t="s">
        <v>69</v>
      </c>
      <c r="C453" s="422" t="s">
        <v>25</v>
      </c>
      <c r="D453" t="s">
        <v>15</v>
      </c>
      <c r="F453" s="2">
        <v>5</v>
      </c>
      <c r="G453" s="2">
        <f t="shared" si="9"/>
        <v>302.69999999999993</v>
      </c>
    </row>
    <row r="454" spans="1:8">
      <c r="A454" s="3">
        <v>44196</v>
      </c>
      <c r="B454" s="422" t="s">
        <v>69</v>
      </c>
      <c r="C454" s="422" t="s">
        <v>25</v>
      </c>
      <c r="D454" t="s">
        <v>12</v>
      </c>
      <c r="F454" s="28">
        <v>264.8</v>
      </c>
      <c r="G454" s="2">
        <f t="shared" ref="G454:G523" si="10">+G453+E454-F454</f>
        <v>37.89999999999992</v>
      </c>
    </row>
    <row r="455" spans="1:8">
      <c r="A455" s="3">
        <v>44196</v>
      </c>
      <c r="B455" s="422" t="s">
        <v>69</v>
      </c>
      <c r="C455" s="422" t="s">
        <v>25</v>
      </c>
      <c r="D455" t="s">
        <v>13</v>
      </c>
      <c r="F455" s="28">
        <v>17.899999999999999</v>
      </c>
      <c r="G455" s="2">
        <f t="shared" si="10"/>
        <v>19.999999999999922</v>
      </c>
    </row>
    <row r="456" spans="1:8">
      <c r="A456" s="3">
        <v>44516</v>
      </c>
      <c r="B456" s="422">
        <v>23887</v>
      </c>
      <c r="C456" s="422" t="s">
        <v>25</v>
      </c>
      <c r="D456" s="62" t="s">
        <v>36</v>
      </c>
      <c r="F456" s="28">
        <v>10</v>
      </c>
      <c r="G456" s="2">
        <f t="shared" si="10"/>
        <v>9.9999999999999218</v>
      </c>
    </row>
    <row r="457" spans="1:8">
      <c r="A457" s="3">
        <v>44516</v>
      </c>
      <c r="B457" s="422">
        <v>23887</v>
      </c>
      <c r="C457" s="422" t="s">
        <v>25</v>
      </c>
      <c r="D457" s="62" t="s">
        <v>37</v>
      </c>
      <c r="F457" s="28">
        <v>10</v>
      </c>
      <c r="G457" s="2">
        <f t="shared" si="10"/>
        <v>-7.815970093361102E-14</v>
      </c>
    </row>
    <row r="458" spans="1:8">
      <c r="A458" s="31">
        <v>44165</v>
      </c>
      <c r="B458" s="421" t="s">
        <v>10</v>
      </c>
      <c r="C458" s="421" t="s">
        <v>26</v>
      </c>
      <c r="D458" t="s">
        <v>12</v>
      </c>
      <c r="E458" s="28">
        <v>251.1</v>
      </c>
      <c r="G458" s="2">
        <f t="shared" si="10"/>
        <v>251.09999999999991</v>
      </c>
    </row>
    <row r="459" spans="1:8">
      <c r="B459" s="422"/>
      <c r="C459" s="422"/>
      <c r="D459" t="s">
        <v>13</v>
      </c>
      <c r="E459" s="28">
        <v>18.399999999999999</v>
      </c>
      <c r="G459" s="2">
        <f t="shared" si="10"/>
        <v>269.49999999999989</v>
      </c>
    </row>
    <row r="460" spans="1:8">
      <c r="B460" s="422"/>
      <c r="C460" s="422"/>
      <c r="D460" t="s">
        <v>31</v>
      </c>
      <c r="E460" s="28">
        <v>60</v>
      </c>
      <c r="G460" s="2">
        <f t="shared" si="10"/>
        <v>329.49999999999989</v>
      </c>
    </row>
    <row r="461" spans="1:8">
      <c r="B461" s="422"/>
      <c r="C461" s="422"/>
      <c r="D461" t="s">
        <v>29</v>
      </c>
      <c r="E461" s="28">
        <v>5</v>
      </c>
      <c r="G461" s="2">
        <f t="shared" si="10"/>
        <v>334.49999999999989</v>
      </c>
      <c r="H461" s="16"/>
    </row>
    <row r="462" spans="1:8">
      <c r="A462" s="3">
        <v>44165</v>
      </c>
      <c r="B462" s="422" t="s">
        <v>69</v>
      </c>
      <c r="C462" s="422" t="s">
        <v>26</v>
      </c>
      <c r="D462" s="62" t="s">
        <v>14</v>
      </c>
      <c r="E462" s="5"/>
      <c r="F462" s="2">
        <v>60</v>
      </c>
      <c r="G462" s="2">
        <f t="shared" si="10"/>
        <v>274.49999999999989</v>
      </c>
    </row>
    <row r="463" spans="1:8">
      <c r="A463" s="3">
        <v>44165</v>
      </c>
      <c r="B463" s="422" t="s">
        <v>69</v>
      </c>
      <c r="C463" s="422" t="s">
        <v>26</v>
      </c>
      <c r="D463" s="62" t="s">
        <v>29</v>
      </c>
      <c r="E463" s="5"/>
      <c r="F463" s="2">
        <v>5</v>
      </c>
      <c r="G463" s="2">
        <f t="shared" si="10"/>
        <v>269.49999999999989</v>
      </c>
    </row>
    <row r="464" spans="1:8">
      <c r="A464" s="3">
        <v>44196</v>
      </c>
      <c r="B464" s="422" t="s">
        <v>69</v>
      </c>
      <c r="C464" s="422" t="s">
        <v>26</v>
      </c>
      <c r="D464" s="62" t="s">
        <v>12</v>
      </c>
      <c r="E464" s="5"/>
      <c r="F464" s="2">
        <v>24.6</v>
      </c>
      <c r="G464" s="2">
        <f t="shared" si="10"/>
        <v>244.89999999999989</v>
      </c>
    </row>
    <row r="465" spans="1:7">
      <c r="A465" s="3">
        <v>44227</v>
      </c>
      <c r="B465" s="422" t="s">
        <v>69</v>
      </c>
      <c r="C465" s="422" t="s">
        <v>26</v>
      </c>
      <c r="D465" s="62" t="s">
        <v>12</v>
      </c>
      <c r="E465" s="5"/>
      <c r="F465" s="2">
        <v>226.5</v>
      </c>
      <c r="G465" s="2">
        <f t="shared" si="10"/>
        <v>18.399999999999892</v>
      </c>
    </row>
    <row r="466" spans="1:7">
      <c r="A466" s="3">
        <v>44227</v>
      </c>
      <c r="B466" s="422" t="s">
        <v>69</v>
      </c>
      <c r="C466" s="422" t="s">
        <v>26</v>
      </c>
      <c r="D466" s="62" t="s">
        <v>13</v>
      </c>
      <c r="E466" s="5"/>
      <c r="F466" s="2">
        <v>18.399999999999999</v>
      </c>
      <c r="G466" s="2">
        <f t="shared" si="10"/>
        <v>-1.0658141036401503E-13</v>
      </c>
    </row>
    <row r="467" spans="1:7">
      <c r="A467" s="31">
        <v>44196</v>
      </c>
      <c r="B467" s="421" t="s">
        <v>10</v>
      </c>
      <c r="C467" s="421" t="s">
        <v>27</v>
      </c>
      <c r="D467" t="s">
        <v>12</v>
      </c>
      <c r="E467" s="67">
        <v>309.89999999999998</v>
      </c>
      <c r="G467" s="2">
        <f t="shared" si="10"/>
        <v>309.89999999999986</v>
      </c>
    </row>
    <row r="468" spans="1:7">
      <c r="B468" s="422"/>
      <c r="C468" s="422"/>
      <c r="D468" t="s">
        <v>13</v>
      </c>
      <c r="E468" s="67">
        <v>16.3</v>
      </c>
      <c r="G468" s="2">
        <f t="shared" si="10"/>
        <v>326.19999999999987</v>
      </c>
    </row>
    <row r="469" spans="1:7">
      <c r="B469" s="422"/>
      <c r="C469" s="422"/>
      <c r="D469" t="s">
        <v>31</v>
      </c>
      <c r="E469" s="67">
        <v>60</v>
      </c>
      <c r="G469" s="2">
        <f t="shared" si="10"/>
        <v>386.19999999999987</v>
      </c>
    </row>
    <row r="470" spans="1:7">
      <c r="B470" s="422"/>
      <c r="C470" s="422"/>
      <c r="D470" t="s">
        <v>29</v>
      </c>
      <c r="E470" s="67">
        <v>5</v>
      </c>
      <c r="G470" s="2">
        <f t="shared" si="10"/>
        <v>391.19999999999987</v>
      </c>
    </row>
    <row r="471" spans="1:7">
      <c r="A471" s="3">
        <v>44196</v>
      </c>
      <c r="B471" s="422" t="s">
        <v>69</v>
      </c>
      <c r="C471" s="422" t="s">
        <v>27</v>
      </c>
      <c r="D471" t="s">
        <v>14</v>
      </c>
      <c r="E471" s="67"/>
      <c r="F471" s="2">
        <v>60</v>
      </c>
      <c r="G471" s="2">
        <f t="shared" si="10"/>
        <v>331.19999999999987</v>
      </c>
    </row>
    <row r="472" spans="1:7">
      <c r="A472" s="3">
        <v>44196</v>
      </c>
      <c r="B472" s="422" t="s">
        <v>69</v>
      </c>
      <c r="C472" s="422" t="s">
        <v>27</v>
      </c>
      <c r="D472" t="s">
        <v>15</v>
      </c>
      <c r="E472" s="67"/>
      <c r="F472" s="2">
        <v>5</v>
      </c>
      <c r="G472" s="2">
        <f t="shared" si="10"/>
        <v>326.19999999999987</v>
      </c>
    </row>
    <row r="473" spans="1:7">
      <c r="A473" s="3">
        <v>44227</v>
      </c>
      <c r="B473" s="422" t="s">
        <v>69</v>
      </c>
      <c r="C473" s="422" t="s">
        <v>27</v>
      </c>
      <c r="D473" t="s">
        <v>12</v>
      </c>
      <c r="E473" s="67"/>
      <c r="F473" s="2">
        <v>43.2</v>
      </c>
      <c r="G473" s="2">
        <f t="shared" si="10"/>
        <v>282.99999999999989</v>
      </c>
    </row>
    <row r="474" spans="1:7">
      <c r="A474" s="3">
        <v>44255</v>
      </c>
      <c r="B474" s="422" t="s">
        <v>69</v>
      </c>
      <c r="C474" s="422" t="s">
        <v>27</v>
      </c>
      <c r="D474" t="s">
        <v>12</v>
      </c>
      <c r="E474" s="67"/>
      <c r="F474" s="2">
        <v>224</v>
      </c>
      <c r="G474" s="2">
        <f t="shared" si="10"/>
        <v>58.999999999999886</v>
      </c>
    </row>
    <row r="475" spans="1:7">
      <c r="A475" s="3">
        <v>44286</v>
      </c>
      <c r="B475" s="422" t="s">
        <v>69</v>
      </c>
      <c r="C475" s="422" t="s">
        <v>27</v>
      </c>
      <c r="D475" t="s">
        <v>12</v>
      </c>
      <c r="E475" s="67"/>
      <c r="F475" s="2">
        <v>42.7</v>
      </c>
      <c r="G475" s="2">
        <f t="shared" si="10"/>
        <v>16.299999999999883</v>
      </c>
    </row>
    <row r="476" spans="1:7">
      <c r="A476" s="3">
        <v>44286</v>
      </c>
      <c r="B476" s="422" t="s">
        <v>69</v>
      </c>
      <c r="C476" s="422" t="s">
        <v>27</v>
      </c>
      <c r="D476" t="s">
        <v>13</v>
      </c>
      <c r="E476" s="67"/>
      <c r="F476" s="2">
        <v>16.3</v>
      </c>
      <c r="G476" s="2">
        <f t="shared" si="10"/>
        <v>-1.1723955140041653E-13</v>
      </c>
    </row>
    <row r="477" spans="1:7">
      <c r="A477" s="31">
        <v>44227</v>
      </c>
      <c r="B477" s="421" t="s">
        <v>10</v>
      </c>
      <c r="C477" s="421" t="s">
        <v>11</v>
      </c>
      <c r="D477" t="s">
        <v>12</v>
      </c>
      <c r="E477" s="67">
        <v>306.7</v>
      </c>
      <c r="G477" s="2">
        <f t="shared" si="10"/>
        <v>306.69999999999987</v>
      </c>
    </row>
    <row r="478" spans="1:7">
      <c r="B478" s="422"/>
      <c r="C478" s="422"/>
      <c r="D478" t="s">
        <v>13</v>
      </c>
      <c r="E478" s="67">
        <v>20.7</v>
      </c>
      <c r="G478" s="2">
        <f t="shared" si="10"/>
        <v>327.39999999999986</v>
      </c>
    </row>
    <row r="479" spans="1:7">
      <c r="B479" s="422"/>
      <c r="C479" s="422"/>
      <c r="D479" t="s">
        <v>31</v>
      </c>
      <c r="E479" s="67">
        <v>60</v>
      </c>
      <c r="G479" s="2">
        <f t="shared" si="10"/>
        <v>387.39999999999986</v>
      </c>
    </row>
    <row r="480" spans="1:7">
      <c r="B480" s="422"/>
      <c r="C480" s="422"/>
      <c r="D480" t="s">
        <v>29</v>
      </c>
      <c r="E480" s="67">
        <v>5</v>
      </c>
      <c r="G480" s="2">
        <f t="shared" si="10"/>
        <v>392.39999999999986</v>
      </c>
    </row>
    <row r="481" spans="1:7">
      <c r="A481" s="3">
        <v>44226</v>
      </c>
      <c r="B481" s="422" t="s">
        <v>69</v>
      </c>
      <c r="C481" s="422" t="s">
        <v>11</v>
      </c>
      <c r="D481" t="s">
        <v>14</v>
      </c>
      <c r="E481" s="67"/>
      <c r="F481" s="2">
        <v>60</v>
      </c>
      <c r="G481" s="2">
        <f t="shared" si="10"/>
        <v>332.39999999999986</v>
      </c>
    </row>
    <row r="482" spans="1:7">
      <c r="A482" s="3">
        <v>44226</v>
      </c>
      <c r="B482" s="422" t="s">
        <v>69</v>
      </c>
      <c r="C482" s="422" t="s">
        <v>11</v>
      </c>
      <c r="D482" t="s">
        <v>15</v>
      </c>
      <c r="E482" s="67"/>
      <c r="F482" s="2">
        <v>5</v>
      </c>
      <c r="G482" s="2">
        <f t="shared" si="10"/>
        <v>327.39999999999986</v>
      </c>
    </row>
    <row r="483" spans="1:7">
      <c r="A483" s="3">
        <v>44286</v>
      </c>
      <c r="B483" s="422" t="s">
        <v>69</v>
      </c>
      <c r="C483" s="422" t="s">
        <v>11</v>
      </c>
      <c r="D483" t="s">
        <v>12</v>
      </c>
      <c r="E483" s="67"/>
      <c r="F483" s="2">
        <v>256</v>
      </c>
      <c r="G483" s="2">
        <f t="shared" si="10"/>
        <v>71.399999999999864</v>
      </c>
    </row>
    <row r="484" spans="1:7">
      <c r="A484" s="3">
        <v>44316</v>
      </c>
      <c r="B484" s="422" t="s">
        <v>69</v>
      </c>
      <c r="C484" s="422" t="s">
        <v>11</v>
      </c>
      <c r="D484" t="s">
        <v>12</v>
      </c>
      <c r="E484" s="67"/>
      <c r="F484" s="2">
        <v>50.7</v>
      </c>
      <c r="G484" s="2">
        <f t="shared" si="10"/>
        <v>20.699999999999861</v>
      </c>
    </row>
    <row r="485" spans="1:7">
      <c r="A485" s="3">
        <v>44316</v>
      </c>
      <c r="B485" s="422" t="s">
        <v>69</v>
      </c>
      <c r="C485" s="422" t="s">
        <v>11</v>
      </c>
      <c r="D485" t="s">
        <v>13</v>
      </c>
      <c r="E485" s="67"/>
      <c r="F485" s="2">
        <v>20.7</v>
      </c>
      <c r="G485" s="2">
        <f t="shared" si="10"/>
        <v>-1.3855583347321954E-13</v>
      </c>
    </row>
    <row r="486" spans="1:7">
      <c r="A486" s="31">
        <v>44255</v>
      </c>
      <c r="B486" s="421" t="s">
        <v>10</v>
      </c>
      <c r="C486" s="421" t="s">
        <v>17</v>
      </c>
      <c r="D486" t="s">
        <v>12</v>
      </c>
      <c r="E486" s="67">
        <v>294</v>
      </c>
      <c r="G486" s="2">
        <f t="shared" si="10"/>
        <v>293.99999999999989</v>
      </c>
    </row>
    <row r="487" spans="1:7">
      <c r="B487" s="422"/>
      <c r="C487" s="422"/>
      <c r="D487" t="s">
        <v>13</v>
      </c>
      <c r="E487" s="67">
        <v>9.6999999999999993</v>
      </c>
      <c r="G487" s="2">
        <f t="shared" si="10"/>
        <v>303.69999999999987</v>
      </c>
    </row>
    <row r="488" spans="1:7">
      <c r="B488" s="422"/>
      <c r="C488" s="422"/>
      <c r="D488" t="s">
        <v>31</v>
      </c>
      <c r="E488" s="67">
        <v>56</v>
      </c>
      <c r="G488" s="2">
        <f t="shared" si="10"/>
        <v>359.69999999999987</v>
      </c>
    </row>
    <row r="489" spans="1:7">
      <c r="B489" s="422"/>
      <c r="C489" s="422"/>
      <c r="D489" t="s">
        <v>29</v>
      </c>
      <c r="E489" s="67">
        <v>5</v>
      </c>
      <c r="G489" s="2">
        <f t="shared" si="10"/>
        <v>364.69999999999987</v>
      </c>
    </row>
    <row r="490" spans="1:7">
      <c r="A490" s="3">
        <v>44255</v>
      </c>
      <c r="B490" s="422" t="s">
        <v>69</v>
      </c>
      <c r="C490" s="422" t="s">
        <v>17</v>
      </c>
      <c r="D490" t="s">
        <v>14</v>
      </c>
      <c r="E490" s="67"/>
      <c r="F490" s="2">
        <v>56</v>
      </c>
      <c r="G490" s="2">
        <f t="shared" si="10"/>
        <v>308.69999999999987</v>
      </c>
    </row>
    <row r="491" spans="1:7">
      <c r="A491" s="3">
        <v>44255</v>
      </c>
      <c r="B491" s="422" t="s">
        <v>69</v>
      </c>
      <c r="C491" s="422" t="s">
        <v>17</v>
      </c>
      <c r="D491" t="s">
        <v>15</v>
      </c>
      <c r="E491" s="67"/>
      <c r="F491" s="2">
        <v>5</v>
      </c>
      <c r="G491" s="2">
        <f t="shared" si="10"/>
        <v>303.69999999999987</v>
      </c>
    </row>
    <row r="492" spans="1:7">
      <c r="A492" s="3">
        <v>44316</v>
      </c>
      <c r="B492" s="422" t="s">
        <v>69</v>
      </c>
      <c r="C492" s="422" t="s">
        <v>17</v>
      </c>
      <c r="D492" t="s">
        <v>12</v>
      </c>
      <c r="E492" s="67"/>
      <c r="F492" s="2">
        <v>228.6</v>
      </c>
      <c r="G492" s="2">
        <f t="shared" si="10"/>
        <v>75.099999999999881</v>
      </c>
    </row>
    <row r="493" spans="1:7">
      <c r="A493" s="3">
        <v>44328</v>
      </c>
      <c r="B493" s="422">
        <v>22426</v>
      </c>
      <c r="C493" s="422" t="s">
        <v>17</v>
      </c>
      <c r="D493" t="s">
        <v>12</v>
      </c>
      <c r="E493" s="67"/>
      <c r="F493" s="2">
        <v>65.400000000000006</v>
      </c>
      <c r="G493" s="2">
        <f t="shared" si="10"/>
        <v>9.6999999999998749</v>
      </c>
    </row>
    <row r="494" spans="1:7">
      <c r="A494" s="3">
        <v>44328</v>
      </c>
      <c r="B494" s="422">
        <v>22426</v>
      </c>
      <c r="C494" s="422" t="s">
        <v>17</v>
      </c>
      <c r="D494" t="s">
        <v>13</v>
      </c>
      <c r="E494" s="67"/>
      <c r="F494" s="2">
        <v>9.6999999999999993</v>
      </c>
      <c r="G494" s="2">
        <f t="shared" si="10"/>
        <v>-1.2434497875801753E-13</v>
      </c>
    </row>
    <row r="495" spans="1:7">
      <c r="A495" s="31">
        <v>44286</v>
      </c>
      <c r="B495" s="421" t="s">
        <v>10</v>
      </c>
      <c r="C495" s="421" t="s">
        <v>18</v>
      </c>
      <c r="D495" t="s">
        <v>12</v>
      </c>
      <c r="E495" s="67">
        <v>322.60000000000002</v>
      </c>
      <c r="G495" s="2">
        <f t="shared" si="10"/>
        <v>322.59999999999991</v>
      </c>
    </row>
    <row r="496" spans="1:7">
      <c r="B496" s="422"/>
      <c r="C496" s="422"/>
      <c r="D496" t="s">
        <v>13</v>
      </c>
      <c r="E496" s="67">
        <v>8.8000000000000007</v>
      </c>
      <c r="G496" s="2">
        <f t="shared" si="10"/>
        <v>331.39999999999992</v>
      </c>
    </row>
    <row r="497" spans="1:7">
      <c r="B497" s="422"/>
      <c r="C497" s="422"/>
      <c r="D497" t="s">
        <v>31</v>
      </c>
      <c r="E497" s="67">
        <v>60</v>
      </c>
      <c r="G497" s="2">
        <f t="shared" si="10"/>
        <v>391.39999999999992</v>
      </c>
    </row>
    <row r="498" spans="1:7">
      <c r="B498" s="422"/>
      <c r="C498" s="422"/>
      <c r="D498" t="s">
        <v>29</v>
      </c>
      <c r="E498" s="67">
        <v>5</v>
      </c>
      <c r="G498" s="2">
        <f t="shared" si="10"/>
        <v>396.39999999999992</v>
      </c>
    </row>
    <row r="499" spans="1:7">
      <c r="B499" s="422"/>
      <c r="C499" s="422"/>
      <c r="D499" t="s">
        <v>40</v>
      </c>
      <c r="E499" s="67">
        <v>10</v>
      </c>
      <c r="G499" s="2">
        <f t="shared" si="10"/>
        <v>406.39999999999992</v>
      </c>
    </row>
    <row r="500" spans="1:7">
      <c r="A500" s="3">
        <v>44286</v>
      </c>
      <c r="B500" s="422" t="s">
        <v>69</v>
      </c>
      <c r="C500" s="422" t="s">
        <v>18</v>
      </c>
      <c r="D500" t="s">
        <v>14</v>
      </c>
      <c r="E500" s="67"/>
      <c r="F500" s="2">
        <v>60</v>
      </c>
      <c r="G500" s="2">
        <f t="shared" si="10"/>
        <v>346.39999999999992</v>
      </c>
    </row>
    <row r="501" spans="1:7">
      <c r="A501" s="3">
        <v>44286</v>
      </c>
      <c r="B501" s="422" t="s">
        <v>69</v>
      </c>
      <c r="C501" s="422" t="s">
        <v>18</v>
      </c>
      <c r="D501" t="s">
        <v>15</v>
      </c>
      <c r="E501" s="67"/>
      <c r="F501" s="2">
        <v>5</v>
      </c>
      <c r="G501" s="2">
        <f t="shared" si="10"/>
        <v>341.39999999999992</v>
      </c>
    </row>
    <row r="502" spans="1:7">
      <c r="A502" s="3">
        <v>44347</v>
      </c>
      <c r="B502" s="422" t="s">
        <v>69</v>
      </c>
      <c r="C502" s="422" t="s">
        <v>18</v>
      </c>
      <c r="D502" t="s">
        <v>12</v>
      </c>
      <c r="E502" s="67"/>
      <c r="F502" s="2">
        <v>322.60000000000002</v>
      </c>
      <c r="G502" s="2">
        <f t="shared" si="10"/>
        <v>18.799999999999898</v>
      </c>
    </row>
    <row r="503" spans="1:7">
      <c r="A503" s="3">
        <v>44347</v>
      </c>
      <c r="B503" s="422" t="s">
        <v>69</v>
      </c>
      <c r="C503" s="422" t="s">
        <v>18</v>
      </c>
      <c r="D503" t="s">
        <v>13</v>
      </c>
      <c r="E503" s="67"/>
      <c r="F503" s="2">
        <v>8.8000000000000007</v>
      </c>
      <c r="G503" s="2">
        <f t="shared" si="10"/>
        <v>9.999999999999897</v>
      </c>
    </row>
    <row r="504" spans="1:7">
      <c r="A504" s="3">
        <v>44516</v>
      </c>
      <c r="B504" s="422">
        <v>23887</v>
      </c>
      <c r="C504" s="422" t="s">
        <v>18</v>
      </c>
      <c r="D504" t="s">
        <v>40</v>
      </c>
      <c r="E504" s="67"/>
      <c r="F504" s="2">
        <v>10</v>
      </c>
      <c r="G504" s="2">
        <f t="shared" si="10"/>
        <v>-1.0302869668521453E-13</v>
      </c>
    </row>
    <row r="505" spans="1:7">
      <c r="A505" s="31">
        <v>44316</v>
      </c>
      <c r="B505" s="421" t="s">
        <v>10</v>
      </c>
      <c r="C505" s="421" t="s">
        <v>19</v>
      </c>
      <c r="D505" t="s">
        <v>12</v>
      </c>
      <c r="E505" s="67">
        <v>311.2</v>
      </c>
      <c r="G505" s="2">
        <f t="shared" si="10"/>
        <v>311.19999999999987</v>
      </c>
    </row>
    <row r="506" spans="1:7">
      <c r="B506" s="422"/>
      <c r="C506" s="422"/>
      <c r="D506" t="s">
        <v>13</v>
      </c>
      <c r="E506" s="67">
        <v>8.1</v>
      </c>
      <c r="G506" s="2">
        <f t="shared" si="10"/>
        <v>319.2999999999999</v>
      </c>
    </row>
    <row r="507" spans="1:7">
      <c r="B507" s="422"/>
      <c r="C507" s="422"/>
      <c r="D507" t="s">
        <v>31</v>
      </c>
      <c r="E507" s="67">
        <v>60</v>
      </c>
      <c r="G507" s="2">
        <f t="shared" si="10"/>
        <v>379.2999999999999</v>
      </c>
    </row>
    <row r="508" spans="1:7">
      <c r="B508" s="422"/>
      <c r="C508" s="422"/>
      <c r="D508" t="s">
        <v>29</v>
      </c>
      <c r="E508" s="67">
        <v>5</v>
      </c>
      <c r="G508" s="2">
        <f t="shared" si="10"/>
        <v>384.2999999999999</v>
      </c>
    </row>
    <row r="509" spans="1:7">
      <c r="A509" s="3">
        <v>44316</v>
      </c>
      <c r="B509" s="422" t="s">
        <v>69</v>
      </c>
      <c r="C509" s="422" t="s">
        <v>19</v>
      </c>
      <c r="D509" t="s">
        <v>14</v>
      </c>
      <c r="E509" s="67"/>
      <c r="F509" s="2">
        <v>20</v>
      </c>
      <c r="G509" s="2">
        <f t="shared" si="10"/>
        <v>364.2999999999999</v>
      </c>
    </row>
    <row r="510" spans="1:7">
      <c r="A510" s="3">
        <v>44347</v>
      </c>
      <c r="B510" s="422" t="s">
        <v>69</v>
      </c>
      <c r="C510" s="422" t="s">
        <v>19</v>
      </c>
      <c r="D510" t="s">
        <v>12</v>
      </c>
      <c r="E510" s="67"/>
      <c r="F510" s="2">
        <v>18.600000000000001</v>
      </c>
      <c r="G510" s="2">
        <f t="shared" si="10"/>
        <v>345.69999999999987</v>
      </c>
    </row>
    <row r="511" spans="1:7">
      <c r="A511" s="3">
        <v>44377</v>
      </c>
      <c r="B511" s="422" t="s">
        <v>69</v>
      </c>
      <c r="C511" s="422" t="s">
        <v>19</v>
      </c>
      <c r="D511" t="s">
        <v>12</v>
      </c>
      <c r="E511" s="67"/>
      <c r="F511" s="2">
        <v>292.60000000000002</v>
      </c>
      <c r="G511" s="2">
        <f t="shared" si="10"/>
        <v>53.099999999999852</v>
      </c>
    </row>
    <row r="512" spans="1:7">
      <c r="A512" s="3">
        <v>44377</v>
      </c>
      <c r="B512" s="422" t="s">
        <v>69</v>
      </c>
      <c r="C512" s="422" t="s">
        <v>19</v>
      </c>
      <c r="D512" t="s">
        <v>13</v>
      </c>
      <c r="E512" s="67"/>
      <c r="F512" s="2">
        <v>7.4</v>
      </c>
      <c r="G512" s="2">
        <f t="shared" si="10"/>
        <v>45.699999999999854</v>
      </c>
    </row>
    <row r="513" spans="1:8">
      <c r="A513" s="3">
        <v>44408</v>
      </c>
      <c r="B513" s="422" t="s">
        <v>69</v>
      </c>
      <c r="C513" s="422" t="s">
        <v>19</v>
      </c>
      <c r="D513" t="s">
        <v>13</v>
      </c>
      <c r="E513" s="67"/>
      <c r="F513" s="2">
        <v>0.7</v>
      </c>
      <c r="G513" s="2">
        <f t="shared" si="10"/>
        <v>44.999999999999851</v>
      </c>
    </row>
    <row r="514" spans="1:8">
      <c r="A514" s="3">
        <v>44516</v>
      </c>
      <c r="B514" s="422">
        <v>23887</v>
      </c>
      <c r="C514" s="422" t="s">
        <v>19</v>
      </c>
      <c r="D514" t="s">
        <v>29</v>
      </c>
      <c r="E514" s="67"/>
      <c r="F514" s="2">
        <v>40</v>
      </c>
      <c r="G514" s="2">
        <f t="shared" si="10"/>
        <v>4.9999999999998508</v>
      </c>
    </row>
    <row r="515" spans="1:8">
      <c r="A515" s="3">
        <v>44516</v>
      </c>
      <c r="B515" s="422">
        <v>23887</v>
      </c>
      <c r="C515" s="422" t="s">
        <v>19</v>
      </c>
      <c r="D515" t="s">
        <v>14</v>
      </c>
      <c r="E515" s="67"/>
      <c r="F515" s="2">
        <v>5</v>
      </c>
      <c r="G515" s="2">
        <f t="shared" si="10"/>
        <v>-1.4921397450962104E-13</v>
      </c>
    </row>
    <row r="516" spans="1:8">
      <c r="A516" s="31">
        <v>44347</v>
      </c>
      <c r="B516" s="421" t="s">
        <v>10</v>
      </c>
      <c r="C516" s="421" t="s">
        <v>20</v>
      </c>
      <c r="D516" t="s">
        <v>12</v>
      </c>
      <c r="E516" s="67">
        <v>266.89999999999998</v>
      </c>
      <c r="G516" s="2">
        <f t="shared" si="10"/>
        <v>266.89999999999981</v>
      </c>
    </row>
    <row r="517" spans="1:8">
      <c r="B517" s="422"/>
      <c r="C517" s="422"/>
      <c r="D517" t="s">
        <v>13</v>
      </c>
      <c r="E517" s="67">
        <v>6.7</v>
      </c>
      <c r="G517" s="2">
        <f t="shared" si="10"/>
        <v>273.5999999999998</v>
      </c>
    </row>
    <row r="518" spans="1:8">
      <c r="B518" s="422"/>
      <c r="C518" s="422"/>
      <c r="D518" t="s">
        <v>31</v>
      </c>
      <c r="E518" s="67">
        <v>60</v>
      </c>
      <c r="G518" s="2">
        <f t="shared" si="10"/>
        <v>333.5999999999998</v>
      </c>
    </row>
    <row r="519" spans="1:8">
      <c r="B519" s="422"/>
      <c r="C519" s="422"/>
      <c r="D519" t="s">
        <v>29</v>
      </c>
      <c r="E519" s="67">
        <v>5</v>
      </c>
      <c r="G519" s="2">
        <f t="shared" si="10"/>
        <v>338.5999999999998</v>
      </c>
    </row>
    <row r="520" spans="1:8">
      <c r="A520" s="3">
        <v>44408</v>
      </c>
      <c r="B520" s="422" t="s">
        <v>69</v>
      </c>
      <c r="C520" s="422" t="s">
        <v>20</v>
      </c>
      <c r="D520" t="s">
        <v>12</v>
      </c>
      <c r="E520" s="67"/>
      <c r="F520" s="2">
        <v>239.3</v>
      </c>
      <c r="G520" s="2">
        <f t="shared" si="10"/>
        <v>99.299999999999784</v>
      </c>
      <c r="H520" s="28"/>
    </row>
    <row r="521" spans="1:8">
      <c r="A521" s="3">
        <v>44439</v>
      </c>
      <c r="B521" s="422" t="s">
        <v>69</v>
      </c>
      <c r="C521" s="422" t="s">
        <v>20</v>
      </c>
      <c r="D521" t="s">
        <v>12</v>
      </c>
      <c r="E521" s="67"/>
      <c r="F521" s="2">
        <v>27.6</v>
      </c>
      <c r="G521" s="2">
        <f t="shared" si="10"/>
        <v>71.69999999999979</v>
      </c>
      <c r="H521" s="28"/>
    </row>
    <row r="522" spans="1:8">
      <c r="A522" s="3">
        <v>44439</v>
      </c>
      <c r="B522" s="422" t="s">
        <v>69</v>
      </c>
      <c r="C522" s="422" t="s">
        <v>20</v>
      </c>
      <c r="D522" t="s">
        <v>13</v>
      </c>
      <c r="E522" s="67"/>
      <c r="F522" s="2">
        <v>6.7</v>
      </c>
      <c r="G522" s="2">
        <f t="shared" si="10"/>
        <v>64.999999999999787</v>
      </c>
      <c r="H522" s="28"/>
    </row>
    <row r="523" spans="1:8">
      <c r="A523" s="3">
        <v>44516</v>
      </c>
      <c r="B523" s="422">
        <v>23883</v>
      </c>
      <c r="C523" s="422" t="s">
        <v>20</v>
      </c>
      <c r="D523" t="s">
        <v>31</v>
      </c>
      <c r="E523" s="67"/>
      <c r="F523" s="67">
        <v>60</v>
      </c>
      <c r="G523" s="2">
        <f t="shared" si="10"/>
        <v>4.9999999999997868</v>
      </c>
      <c r="H523" s="28"/>
    </row>
    <row r="524" spans="1:8">
      <c r="A524" s="3">
        <v>44516</v>
      </c>
      <c r="B524" s="422">
        <v>23883</v>
      </c>
      <c r="C524" s="422" t="s">
        <v>20</v>
      </c>
      <c r="D524" t="s">
        <v>29</v>
      </c>
      <c r="E524" s="67"/>
      <c r="F524" s="67">
        <v>5</v>
      </c>
      <c r="G524" s="2">
        <f t="shared" ref="G524:G525" si="11">+G523+E524-F524</f>
        <v>-2.1316282072803006E-13</v>
      </c>
      <c r="H524" s="28"/>
    </row>
    <row r="525" spans="1:8">
      <c r="A525" s="31">
        <v>44377</v>
      </c>
      <c r="B525" s="421" t="s">
        <v>10</v>
      </c>
      <c r="C525" s="421" t="s">
        <v>21</v>
      </c>
      <c r="D525" t="s">
        <v>12</v>
      </c>
      <c r="E525" s="67">
        <v>292.5</v>
      </c>
      <c r="G525" s="2">
        <f t="shared" si="11"/>
        <v>292.49999999999977</v>
      </c>
    </row>
    <row r="526" spans="1:8">
      <c r="B526" s="422"/>
      <c r="C526" s="422"/>
      <c r="D526" t="s">
        <v>13</v>
      </c>
      <c r="E526" s="82">
        <v>6.9</v>
      </c>
      <c r="G526" s="2">
        <f t="shared" ref="G526:G595" si="12">+G525+E526-F526</f>
        <v>299.39999999999975</v>
      </c>
    </row>
    <row r="527" spans="1:8">
      <c r="B527" s="422"/>
      <c r="C527" s="422"/>
      <c r="D527" t="s">
        <v>31</v>
      </c>
      <c r="E527" s="67">
        <v>60</v>
      </c>
      <c r="G527" s="2">
        <f t="shared" si="12"/>
        <v>359.39999999999975</v>
      </c>
    </row>
    <row r="528" spans="1:8">
      <c r="B528" s="422"/>
      <c r="C528" s="422"/>
      <c r="D528" t="s">
        <v>29</v>
      </c>
      <c r="E528" s="67">
        <v>5</v>
      </c>
      <c r="G528" s="2">
        <f t="shared" si="12"/>
        <v>364.39999999999975</v>
      </c>
    </row>
    <row r="529" spans="1:8">
      <c r="A529" s="3">
        <v>44439</v>
      </c>
      <c r="B529" s="422" t="s">
        <v>69</v>
      </c>
      <c r="C529" s="422" t="s">
        <v>21</v>
      </c>
      <c r="D529" t="s">
        <v>12</v>
      </c>
      <c r="E529" s="67"/>
      <c r="F529" s="2">
        <v>265.7</v>
      </c>
      <c r="G529" s="2">
        <f t="shared" si="12"/>
        <v>98.699999999999761</v>
      </c>
    </row>
    <row r="530" spans="1:8">
      <c r="A530" s="3">
        <v>44469</v>
      </c>
      <c r="B530" s="422" t="s">
        <v>91</v>
      </c>
      <c r="C530" s="422" t="s">
        <v>21</v>
      </c>
      <c r="D530" t="s">
        <v>12</v>
      </c>
      <c r="E530" s="67"/>
      <c r="F530" s="21">
        <v>26.8</v>
      </c>
      <c r="G530" s="2">
        <f t="shared" si="12"/>
        <v>71.899999999999764</v>
      </c>
    </row>
    <row r="531" spans="1:8">
      <c r="A531" s="3">
        <v>44469</v>
      </c>
      <c r="B531" s="422" t="s">
        <v>91</v>
      </c>
      <c r="C531" s="422" t="s">
        <v>21</v>
      </c>
      <c r="D531" t="s">
        <v>13</v>
      </c>
      <c r="E531" s="67"/>
      <c r="F531" s="21">
        <v>6.9</v>
      </c>
      <c r="G531" s="2">
        <f t="shared" si="12"/>
        <v>64.999999999999758</v>
      </c>
    </row>
    <row r="532" spans="1:8">
      <c r="A532" s="3">
        <v>44516</v>
      </c>
      <c r="B532" s="422">
        <v>23888</v>
      </c>
      <c r="C532" s="422" t="s">
        <v>21</v>
      </c>
      <c r="D532" t="s">
        <v>31</v>
      </c>
      <c r="E532" s="67"/>
      <c r="F532" s="67">
        <v>60</v>
      </c>
      <c r="G532" s="2">
        <f t="shared" si="12"/>
        <v>4.9999999999997584</v>
      </c>
    </row>
    <row r="533" spans="1:8">
      <c r="A533" s="3">
        <v>44516</v>
      </c>
      <c r="B533" s="422">
        <v>23888</v>
      </c>
      <c r="C533" s="422" t="s">
        <v>21</v>
      </c>
      <c r="D533" t="s">
        <v>29</v>
      </c>
      <c r="E533" s="67"/>
      <c r="F533" s="67">
        <v>5</v>
      </c>
      <c r="G533" s="2">
        <f t="shared" si="12"/>
        <v>-2.4158453015843406E-13</v>
      </c>
    </row>
    <row r="534" spans="1:8">
      <c r="A534" s="81">
        <v>44408</v>
      </c>
      <c r="B534" s="421" t="s">
        <v>10</v>
      </c>
      <c r="C534" s="421" t="s">
        <v>22</v>
      </c>
      <c r="D534" t="s">
        <v>12</v>
      </c>
      <c r="E534" s="2">
        <v>256.10000000000002</v>
      </c>
      <c r="G534" s="2">
        <f t="shared" si="12"/>
        <v>256.0999999999998</v>
      </c>
    </row>
    <row r="535" spans="1:8">
      <c r="A535" s="70"/>
      <c r="B535" s="422"/>
      <c r="C535" s="422"/>
      <c r="D535" t="s">
        <v>13</v>
      </c>
      <c r="E535" s="2">
        <v>7.6</v>
      </c>
      <c r="G535" s="2">
        <f t="shared" si="12"/>
        <v>263.69999999999982</v>
      </c>
    </row>
    <row r="536" spans="1:8">
      <c r="A536" s="70"/>
      <c r="B536" s="422"/>
      <c r="C536" s="422"/>
      <c r="D536" t="s">
        <v>14</v>
      </c>
      <c r="E536" s="2">
        <v>60</v>
      </c>
      <c r="G536" s="2">
        <f t="shared" si="12"/>
        <v>323.69999999999982</v>
      </c>
    </row>
    <row r="537" spans="1:8">
      <c r="A537" s="70"/>
      <c r="B537" s="422"/>
      <c r="C537" s="422"/>
      <c r="D537" t="s">
        <v>15</v>
      </c>
      <c r="E537" s="2">
        <v>5</v>
      </c>
      <c r="G537" s="2">
        <f t="shared" si="12"/>
        <v>328.69999999999982</v>
      </c>
    </row>
    <row r="538" spans="1:8">
      <c r="A538" s="70">
        <v>44408</v>
      </c>
      <c r="B538" s="422" t="s">
        <v>69</v>
      </c>
      <c r="C538" s="422" t="s">
        <v>22</v>
      </c>
      <c r="D538" t="s">
        <v>31</v>
      </c>
      <c r="E538" s="2"/>
      <c r="F538" s="2">
        <v>60</v>
      </c>
      <c r="G538" s="2">
        <f t="shared" si="12"/>
        <v>268.69999999999982</v>
      </c>
    </row>
    <row r="539" spans="1:8">
      <c r="A539" s="70">
        <v>44408</v>
      </c>
      <c r="B539" s="422" t="s">
        <v>69</v>
      </c>
      <c r="C539" s="422" t="s">
        <v>22</v>
      </c>
      <c r="D539" t="s">
        <v>29</v>
      </c>
      <c r="E539" s="2"/>
      <c r="F539" s="2">
        <v>5</v>
      </c>
      <c r="G539" s="2">
        <f t="shared" si="12"/>
        <v>263.69999999999982</v>
      </c>
    </row>
    <row r="540" spans="1:8">
      <c r="A540" s="70">
        <v>44469</v>
      </c>
      <c r="B540" s="422" t="s">
        <v>91</v>
      </c>
      <c r="C540" s="422" t="s">
        <v>22</v>
      </c>
      <c r="D540" t="s">
        <v>12</v>
      </c>
      <c r="E540" s="2"/>
      <c r="F540" s="21">
        <v>226.3</v>
      </c>
      <c r="G540" s="2">
        <f t="shared" si="12"/>
        <v>37.399999999999807</v>
      </c>
    </row>
    <row r="541" spans="1:8">
      <c r="A541" s="70">
        <v>44500</v>
      </c>
      <c r="B541" s="422" t="s">
        <v>75</v>
      </c>
      <c r="C541" s="422" t="s">
        <v>22</v>
      </c>
      <c r="D541" t="s">
        <v>13</v>
      </c>
      <c r="E541" s="2"/>
      <c r="F541" s="6">
        <v>7.6</v>
      </c>
      <c r="G541" s="2">
        <f t="shared" si="12"/>
        <v>29.799999999999805</v>
      </c>
    </row>
    <row r="542" spans="1:8">
      <c r="A542" s="70">
        <v>44500</v>
      </c>
      <c r="B542" s="422" t="s">
        <v>75</v>
      </c>
      <c r="C542" s="422" t="s">
        <v>22</v>
      </c>
      <c r="D542" t="s">
        <v>392</v>
      </c>
      <c r="E542" s="2"/>
      <c r="F542" s="6">
        <v>29.800000000000011</v>
      </c>
      <c r="G542" s="2">
        <f t="shared" si="12"/>
        <v>-2.0605739337042905E-13</v>
      </c>
      <c r="H542">
        <v>200</v>
      </c>
    </row>
    <row r="543" spans="1:8">
      <c r="A543" s="31">
        <v>44439</v>
      </c>
      <c r="B543" s="421" t="s">
        <v>10</v>
      </c>
      <c r="C543" s="421" t="s">
        <v>23</v>
      </c>
      <c r="D543" t="s">
        <v>12</v>
      </c>
      <c r="E543" s="2">
        <v>290</v>
      </c>
      <c r="G543" s="2">
        <f t="shared" si="12"/>
        <v>289.99999999999977</v>
      </c>
    </row>
    <row r="544" spans="1:8">
      <c r="B544" s="422"/>
      <c r="C544" s="422"/>
      <c r="D544" t="s">
        <v>13</v>
      </c>
      <c r="E544" s="2">
        <v>6.6</v>
      </c>
      <c r="G544" s="2">
        <f t="shared" si="12"/>
        <v>296.5999999999998</v>
      </c>
    </row>
    <row r="545" spans="1:9">
      <c r="B545" s="422"/>
      <c r="C545" s="422"/>
      <c r="D545" t="s">
        <v>14</v>
      </c>
      <c r="E545" s="2">
        <v>60</v>
      </c>
      <c r="G545" s="2">
        <f t="shared" si="12"/>
        <v>356.5999999999998</v>
      </c>
    </row>
    <row r="546" spans="1:9">
      <c r="B546" s="422"/>
      <c r="C546" s="422"/>
      <c r="D546" t="s">
        <v>15</v>
      </c>
      <c r="E546" s="2">
        <v>5</v>
      </c>
      <c r="G546" s="2">
        <f t="shared" si="12"/>
        <v>361.5999999999998</v>
      </c>
    </row>
    <row r="547" spans="1:9">
      <c r="A547" s="70">
        <v>44439</v>
      </c>
      <c r="B547" s="422" t="s">
        <v>69</v>
      </c>
      <c r="C547" s="422" t="s">
        <v>23</v>
      </c>
      <c r="D547" t="s">
        <v>14</v>
      </c>
      <c r="E547" s="2"/>
      <c r="F547" s="2">
        <v>60</v>
      </c>
      <c r="G547" s="2">
        <f t="shared" si="12"/>
        <v>301.5999999999998</v>
      </c>
    </row>
    <row r="548" spans="1:9">
      <c r="A548" s="70">
        <v>44439</v>
      </c>
      <c r="B548" s="422" t="s">
        <v>69</v>
      </c>
      <c r="C548" s="422" t="s">
        <v>23</v>
      </c>
      <c r="D548" t="s">
        <v>15</v>
      </c>
      <c r="E548" s="2"/>
      <c r="F548" s="2">
        <v>5</v>
      </c>
      <c r="G548" s="2">
        <f t="shared" si="12"/>
        <v>296.5999999999998</v>
      </c>
    </row>
    <row r="549" spans="1:9">
      <c r="A549" s="70">
        <v>44500</v>
      </c>
      <c r="B549" s="422" t="s">
        <v>75</v>
      </c>
      <c r="C549" s="422" t="s">
        <v>23</v>
      </c>
      <c r="D549" t="s">
        <v>392</v>
      </c>
      <c r="E549" s="2"/>
      <c r="F549" s="6">
        <v>162.6</v>
      </c>
      <c r="G549" s="2">
        <f t="shared" si="12"/>
        <v>133.9999999999998</v>
      </c>
      <c r="H549">
        <v>200</v>
      </c>
    </row>
    <row r="550" spans="1:9">
      <c r="A550" s="70">
        <v>44516</v>
      </c>
      <c r="B550" s="422">
        <v>23888</v>
      </c>
      <c r="C550" s="422" t="s">
        <v>23</v>
      </c>
      <c r="D550" t="s">
        <v>12</v>
      </c>
      <c r="E550" s="2"/>
      <c r="F550" s="6">
        <v>127.4</v>
      </c>
      <c r="G550" s="2">
        <f t="shared" si="12"/>
        <v>6.5999999999997954</v>
      </c>
    </row>
    <row r="551" spans="1:9">
      <c r="A551" s="70">
        <v>44516</v>
      </c>
      <c r="B551" s="422">
        <v>23888</v>
      </c>
      <c r="C551" s="422" t="s">
        <v>23</v>
      </c>
      <c r="D551" t="s">
        <v>13</v>
      </c>
      <c r="E551" s="2"/>
      <c r="F551" s="6">
        <v>6.6</v>
      </c>
      <c r="G551" s="2">
        <f t="shared" si="12"/>
        <v>-2.042810365310288E-13</v>
      </c>
    </row>
    <row r="552" spans="1:9">
      <c r="A552" s="31">
        <v>44469</v>
      </c>
      <c r="B552" s="421" t="s">
        <v>10</v>
      </c>
      <c r="C552" s="421" t="s">
        <v>41</v>
      </c>
      <c r="D552" t="s">
        <v>12</v>
      </c>
      <c r="E552" s="2">
        <v>300.10000000000002</v>
      </c>
      <c r="G552" s="2">
        <f t="shared" si="12"/>
        <v>300.0999999999998</v>
      </c>
    </row>
    <row r="553" spans="1:9">
      <c r="B553" s="422"/>
      <c r="C553" s="422"/>
      <c r="D553" t="s">
        <v>13</v>
      </c>
      <c r="E553" s="2">
        <v>4.5999999999999996</v>
      </c>
      <c r="G553" s="2">
        <f t="shared" si="12"/>
        <v>304.69999999999982</v>
      </c>
    </row>
    <row r="554" spans="1:9">
      <c r="B554" s="422"/>
      <c r="C554" s="422"/>
      <c r="D554" t="s">
        <v>14</v>
      </c>
      <c r="E554" s="2">
        <v>60</v>
      </c>
      <c r="G554" s="2">
        <f t="shared" si="12"/>
        <v>364.69999999999982</v>
      </c>
    </row>
    <row r="555" spans="1:9">
      <c r="B555" s="422"/>
      <c r="C555" s="422"/>
      <c r="D555" t="s">
        <v>15</v>
      </c>
      <c r="E555" s="2">
        <v>5</v>
      </c>
      <c r="G555" s="2">
        <f t="shared" si="12"/>
        <v>369.69999999999982</v>
      </c>
    </row>
    <row r="556" spans="1:9">
      <c r="A556" s="70">
        <v>44469</v>
      </c>
      <c r="B556" s="422" t="s">
        <v>91</v>
      </c>
      <c r="C556" s="422" t="s">
        <v>41</v>
      </c>
      <c r="D556" t="s">
        <v>14</v>
      </c>
      <c r="E556" s="2"/>
      <c r="F556" s="2">
        <v>60</v>
      </c>
      <c r="G556" s="2">
        <f t="shared" si="12"/>
        <v>309.69999999999982</v>
      </c>
    </row>
    <row r="557" spans="1:9">
      <c r="A557" s="70">
        <v>44469</v>
      </c>
      <c r="B557" s="422" t="s">
        <v>91</v>
      </c>
      <c r="C557" s="422" t="s">
        <v>41</v>
      </c>
      <c r="D557" t="s">
        <v>15</v>
      </c>
      <c r="E557" s="2"/>
      <c r="F557" s="2">
        <v>5</v>
      </c>
      <c r="G557" s="2">
        <f t="shared" si="12"/>
        <v>304.69999999999982</v>
      </c>
    </row>
    <row r="558" spans="1:9">
      <c r="A558" s="70">
        <v>44516</v>
      </c>
      <c r="B558" s="422">
        <v>23888</v>
      </c>
      <c r="C558" s="422" t="s">
        <v>41</v>
      </c>
      <c r="D558" t="s">
        <v>12</v>
      </c>
      <c r="E558" s="2"/>
      <c r="F558" s="2">
        <v>300.10000000000002</v>
      </c>
      <c r="G558" s="2">
        <f t="shared" si="12"/>
        <v>4.5999999999997954</v>
      </c>
    </row>
    <row r="559" spans="1:9">
      <c r="A559" s="70">
        <v>44516</v>
      </c>
      <c r="B559" s="422">
        <v>23888</v>
      </c>
      <c r="C559" s="422" t="s">
        <v>41</v>
      </c>
      <c r="D559" t="s">
        <v>13</v>
      </c>
      <c r="E559" s="2"/>
      <c r="F559" s="2">
        <v>4.5999999999999996</v>
      </c>
      <c r="G559" s="2">
        <f t="shared" si="12"/>
        <v>-2.042810365310288E-13</v>
      </c>
    </row>
    <row r="560" spans="1:9">
      <c r="A560" s="81">
        <v>44500</v>
      </c>
      <c r="B560" s="421" t="s">
        <v>10</v>
      </c>
      <c r="C560" s="421" t="s">
        <v>25</v>
      </c>
      <c r="D560" t="s">
        <v>12</v>
      </c>
      <c r="E560" s="2">
        <v>311</v>
      </c>
      <c r="G560" s="2">
        <f t="shared" si="12"/>
        <v>310.99999999999977</v>
      </c>
      <c r="I560"/>
    </row>
    <row r="561" spans="1:13">
      <c r="A561" s="70"/>
      <c r="B561" s="422"/>
      <c r="C561" s="422"/>
      <c r="D561" t="s">
        <v>13</v>
      </c>
      <c r="E561" s="2">
        <v>8.5</v>
      </c>
      <c r="G561" s="2">
        <f t="shared" si="12"/>
        <v>319.49999999999977</v>
      </c>
      <c r="I561"/>
    </row>
    <row r="562" spans="1:13">
      <c r="A562" s="70"/>
      <c r="B562" s="422"/>
      <c r="C562" s="422"/>
      <c r="D562" t="s">
        <v>14</v>
      </c>
      <c r="E562" s="2">
        <v>60</v>
      </c>
      <c r="G562" s="2">
        <f t="shared" si="12"/>
        <v>379.49999999999977</v>
      </c>
      <c r="I562"/>
    </row>
    <row r="563" spans="1:13">
      <c r="A563" s="70"/>
      <c r="B563" s="422"/>
      <c r="C563" s="422"/>
      <c r="D563" t="s">
        <v>15</v>
      </c>
      <c r="E563" s="2">
        <v>5</v>
      </c>
      <c r="G563" s="2">
        <f t="shared" si="12"/>
        <v>384.49999999999977</v>
      </c>
      <c r="I563"/>
    </row>
    <row r="564" spans="1:13">
      <c r="A564" s="70">
        <v>44500</v>
      </c>
      <c r="B564" s="422" t="s">
        <v>75</v>
      </c>
      <c r="C564" s="422" t="s">
        <v>25</v>
      </c>
      <c r="D564" t="s">
        <v>14</v>
      </c>
      <c r="E564" s="45"/>
      <c r="F564" s="45">
        <v>60</v>
      </c>
      <c r="G564" s="2">
        <f t="shared" si="12"/>
        <v>324.49999999999977</v>
      </c>
      <c r="H564" s="86"/>
      <c r="I564"/>
      <c r="M564" s="45"/>
    </row>
    <row r="565" spans="1:13">
      <c r="A565" s="70">
        <v>44500</v>
      </c>
      <c r="B565" s="422" t="s">
        <v>75</v>
      </c>
      <c r="C565" s="422" t="s">
        <v>25</v>
      </c>
      <c r="D565" t="s">
        <v>15</v>
      </c>
      <c r="E565" s="45"/>
      <c r="F565" s="45">
        <v>5</v>
      </c>
      <c r="G565" s="2">
        <f t="shared" si="12"/>
        <v>319.49999999999977</v>
      </c>
      <c r="H565" s="18"/>
      <c r="I565"/>
      <c r="M565" s="45"/>
    </row>
    <row r="566" spans="1:13">
      <c r="A566" s="70">
        <v>44530</v>
      </c>
      <c r="B566" s="422" t="s">
        <v>69</v>
      </c>
      <c r="C566" s="422" t="s">
        <v>26</v>
      </c>
      <c r="D566" t="s">
        <v>12</v>
      </c>
      <c r="E566" s="45"/>
      <c r="F566" s="45">
        <v>260</v>
      </c>
      <c r="G566" s="2">
        <f t="shared" si="12"/>
        <v>59.499999999999773</v>
      </c>
      <c r="H566" s="18"/>
      <c r="I566"/>
      <c r="M566" s="45"/>
    </row>
    <row r="567" spans="1:13">
      <c r="A567" s="70">
        <v>44561</v>
      </c>
      <c r="B567" s="422" t="s">
        <v>76</v>
      </c>
      <c r="C567" s="422" t="s">
        <v>25</v>
      </c>
      <c r="D567" t="s">
        <v>12</v>
      </c>
      <c r="E567" s="45"/>
      <c r="F567" s="45">
        <v>51</v>
      </c>
      <c r="G567" s="2">
        <f t="shared" si="12"/>
        <v>8.4999999999997726</v>
      </c>
      <c r="H567" s="18"/>
      <c r="I567"/>
      <c r="M567" s="45"/>
    </row>
    <row r="568" spans="1:13">
      <c r="A568" s="70">
        <v>44561</v>
      </c>
      <c r="B568" s="422" t="s">
        <v>76</v>
      </c>
      <c r="C568" s="422" t="s">
        <v>25</v>
      </c>
      <c r="D568" t="s">
        <v>13</v>
      </c>
      <c r="E568" s="45"/>
      <c r="F568" s="45">
        <v>8.5</v>
      </c>
      <c r="G568" s="2">
        <f t="shared" si="12"/>
        <v>-2.2737367544323206E-13</v>
      </c>
      <c r="H568" s="18"/>
      <c r="I568"/>
      <c r="M568" s="45"/>
    </row>
    <row r="569" spans="1:13">
      <c r="A569" s="81">
        <v>44530</v>
      </c>
      <c r="B569" s="421" t="s">
        <v>10</v>
      </c>
      <c r="C569" s="421" t="s">
        <v>26</v>
      </c>
      <c r="D569" t="s">
        <v>12</v>
      </c>
      <c r="E569" s="2">
        <v>331.8</v>
      </c>
      <c r="G569" s="2">
        <f t="shared" si="12"/>
        <v>331.79999999999978</v>
      </c>
      <c r="I569"/>
    </row>
    <row r="570" spans="1:13">
      <c r="A570" s="70"/>
      <c r="B570" s="422"/>
      <c r="C570" s="422"/>
      <c r="D570" t="s">
        <v>13</v>
      </c>
      <c r="E570" s="2">
        <v>7.3</v>
      </c>
      <c r="G570" s="2">
        <f t="shared" si="12"/>
        <v>339.0999999999998</v>
      </c>
      <c r="I570"/>
    </row>
    <row r="571" spans="1:13">
      <c r="A571" s="70"/>
      <c r="B571" s="422"/>
      <c r="C571" s="422"/>
      <c r="D571" t="s">
        <v>14</v>
      </c>
      <c r="E571" s="2">
        <v>60</v>
      </c>
      <c r="G571" s="2">
        <f t="shared" si="12"/>
        <v>399.0999999999998</v>
      </c>
      <c r="I571"/>
    </row>
    <row r="572" spans="1:13">
      <c r="A572" s="70"/>
      <c r="B572" s="422"/>
      <c r="C572" s="422"/>
      <c r="D572" t="s">
        <v>15</v>
      </c>
      <c r="E572" s="2">
        <v>5</v>
      </c>
      <c r="G572" s="2">
        <f t="shared" si="12"/>
        <v>404.0999999999998</v>
      </c>
      <c r="I572"/>
    </row>
    <row r="573" spans="1:13">
      <c r="A573" s="70">
        <v>44530</v>
      </c>
      <c r="B573" s="422" t="s">
        <v>69</v>
      </c>
      <c r="C573" s="422" t="s">
        <v>26</v>
      </c>
      <c r="D573" t="s">
        <v>14</v>
      </c>
      <c r="E573" s="2"/>
      <c r="F573" s="2">
        <v>60</v>
      </c>
      <c r="G573" s="2">
        <f t="shared" si="12"/>
        <v>344.0999999999998</v>
      </c>
      <c r="I573"/>
      <c r="J573">
        <v>280</v>
      </c>
    </row>
    <row r="574" spans="1:13">
      <c r="A574" s="70">
        <v>44530</v>
      </c>
      <c r="B574" s="422" t="s">
        <v>69</v>
      </c>
      <c r="C574" s="422" t="s">
        <v>26</v>
      </c>
      <c r="D574" t="s">
        <v>15</v>
      </c>
      <c r="E574" s="2"/>
      <c r="F574" s="2">
        <v>5</v>
      </c>
      <c r="G574" s="2">
        <f t="shared" si="12"/>
        <v>339.0999999999998</v>
      </c>
      <c r="I574"/>
      <c r="J574" s="5">
        <f>F585+F586</f>
        <v>154.4</v>
      </c>
    </row>
    <row r="575" spans="1:13">
      <c r="A575" s="70">
        <v>44561</v>
      </c>
      <c r="B575" s="422" t="s">
        <v>76</v>
      </c>
      <c r="C575" s="422" t="s">
        <v>26</v>
      </c>
      <c r="D575" t="s">
        <v>12</v>
      </c>
      <c r="E575" s="2"/>
      <c r="F575" s="2">
        <v>260.5</v>
      </c>
      <c r="G575" s="2">
        <f t="shared" si="12"/>
        <v>78.599999999999795</v>
      </c>
      <c r="I575"/>
      <c r="J575" s="5">
        <f>J573-J574</f>
        <v>125.6</v>
      </c>
    </row>
    <row r="576" spans="1:13">
      <c r="A576" s="3">
        <v>44592</v>
      </c>
      <c r="B576" s="422" t="s">
        <v>77</v>
      </c>
      <c r="C576" s="422" t="s">
        <v>26</v>
      </c>
      <c r="D576" t="s">
        <v>13</v>
      </c>
      <c r="E576" s="2"/>
      <c r="F576" s="2">
        <v>71.3</v>
      </c>
      <c r="G576" s="2">
        <f t="shared" si="12"/>
        <v>7.2999999999997982</v>
      </c>
      <c r="I576" s="5"/>
    </row>
    <row r="577" spans="1:9">
      <c r="A577" s="3">
        <v>44592</v>
      </c>
      <c r="B577" s="422" t="s">
        <v>77</v>
      </c>
      <c r="C577" s="422" t="s">
        <v>26</v>
      </c>
      <c r="D577" t="s">
        <v>12</v>
      </c>
      <c r="E577" s="2"/>
      <c r="F577" s="2">
        <v>7.3</v>
      </c>
      <c r="G577" s="2">
        <f t="shared" si="12"/>
        <v>-2.0161650127192843E-13</v>
      </c>
      <c r="I577"/>
    </row>
    <row r="578" spans="1:9">
      <c r="A578" s="81">
        <v>44561</v>
      </c>
      <c r="B578" s="421" t="s">
        <v>10</v>
      </c>
      <c r="C578" s="421" t="s">
        <v>27</v>
      </c>
      <c r="D578" t="s">
        <v>12</v>
      </c>
      <c r="E578" s="2">
        <v>348.4</v>
      </c>
      <c r="G578" s="2">
        <f t="shared" si="12"/>
        <v>348.39999999999975</v>
      </c>
      <c r="I578"/>
    </row>
    <row r="579" spans="1:9">
      <c r="A579" s="70"/>
      <c r="B579" s="422"/>
      <c r="C579" s="422"/>
      <c r="D579" t="s">
        <v>13</v>
      </c>
      <c r="E579" s="2">
        <v>7.4</v>
      </c>
      <c r="G579" s="2">
        <f t="shared" si="12"/>
        <v>355.79999999999973</v>
      </c>
      <c r="I579"/>
    </row>
    <row r="580" spans="1:9">
      <c r="A580" s="70"/>
      <c r="B580" s="422"/>
      <c r="C580" s="422"/>
      <c r="D580" t="s">
        <v>14</v>
      </c>
      <c r="E580" s="2">
        <v>60</v>
      </c>
      <c r="G580" s="2">
        <f t="shared" si="12"/>
        <v>415.79999999999973</v>
      </c>
      <c r="I580"/>
    </row>
    <row r="581" spans="1:9">
      <c r="A581" s="70"/>
      <c r="B581" s="422"/>
      <c r="C581" s="422"/>
      <c r="D581" t="s">
        <v>15</v>
      </c>
      <c r="E581" s="2">
        <v>5</v>
      </c>
      <c r="G581" s="2">
        <f t="shared" si="12"/>
        <v>420.79999999999973</v>
      </c>
      <c r="I581"/>
    </row>
    <row r="582" spans="1:9">
      <c r="A582" s="3">
        <v>44561</v>
      </c>
      <c r="B582" s="422" t="s">
        <v>76</v>
      </c>
      <c r="C582" s="422" t="s">
        <v>27</v>
      </c>
      <c r="D582" t="s">
        <v>14</v>
      </c>
      <c r="F582" s="2">
        <v>60</v>
      </c>
      <c r="G582" s="2">
        <f t="shared" si="12"/>
        <v>360.79999999999973</v>
      </c>
      <c r="I582"/>
    </row>
    <row r="583" spans="1:9">
      <c r="A583" s="3">
        <v>44561</v>
      </c>
      <c r="B583" s="422" t="s">
        <v>76</v>
      </c>
      <c r="C583" s="422" t="s">
        <v>27</v>
      </c>
      <c r="D583" t="s">
        <v>15</v>
      </c>
      <c r="F583" s="2">
        <v>5</v>
      </c>
      <c r="G583" s="2">
        <f t="shared" si="12"/>
        <v>355.79999999999973</v>
      </c>
    </row>
    <row r="584" spans="1:9">
      <c r="A584" s="3">
        <v>44592</v>
      </c>
      <c r="B584" s="422" t="s">
        <v>77</v>
      </c>
      <c r="C584" s="422" t="s">
        <v>27</v>
      </c>
      <c r="D584" t="s">
        <v>12</v>
      </c>
      <c r="F584" s="2">
        <v>201.4</v>
      </c>
      <c r="G584" s="2">
        <f t="shared" si="12"/>
        <v>154.39999999999972</v>
      </c>
    </row>
    <row r="585" spans="1:9">
      <c r="A585" s="3">
        <v>44620</v>
      </c>
      <c r="B585" s="422" t="s">
        <v>78</v>
      </c>
      <c r="C585" s="422" t="s">
        <v>27</v>
      </c>
      <c r="D585" t="s">
        <v>12</v>
      </c>
      <c r="F585" s="2">
        <v>147</v>
      </c>
      <c r="G585" s="2">
        <f t="shared" si="12"/>
        <v>7.3999999999997215</v>
      </c>
    </row>
    <row r="586" spans="1:9">
      <c r="A586" s="3">
        <v>44620</v>
      </c>
      <c r="B586" s="422" t="s">
        <v>78</v>
      </c>
      <c r="C586" s="422" t="s">
        <v>27</v>
      </c>
      <c r="D586" t="s">
        <v>13</v>
      </c>
      <c r="F586" s="2">
        <v>7.4</v>
      </c>
      <c r="G586" s="2">
        <f t="shared" si="12"/>
        <v>-2.7888802378583932E-13</v>
      </c>
    </row>
    <row r="587" spans="1:9">
      <c r="A587" s="31">
        <v>44592</v>
      </c>
      <c r="B587" s="421" t="s">
        <v>10</v>
      </c>
      <c r="C587" s="421" t="s">
        <v>11</v>
      </c>
      <c r="D587" t="s">
        <v>12</v>
      </c>
      <c r="E587" s="28">
        <v>368.5</v>
      </c>
      <c r="G587" s="2">
        <f t="shared" si="12"/>
        <v>368.49999999999972</v>
      </c>
    </row>
    <row r="588" spans="1:9">
      <c r="B588" s="422"/>
      <c r="C588" s="422"/>
      <c r="D588" t="s">
        <v>13</v>
      </c>
      <c r="E588" s="28">
        <v>9.1</v>
      </c>
      <c r="G588" s="2">
        <f t="shared" si="12"/>
        <v>377.59999999999974</v>
      </c>
    </row>
    <row r="589" spans="1:9">
      <c r="B589" s="422"/>
      <c r="C589" s="422"/>
      <c r="D589" t="s">
        <v>14</v>
      </c>
      <c r="E589" s="28">
        <v>60</v>
      </c>
      <c r="G589" s="2">
        <f t="shared" si="12"/>
        <v>437.59999999999974</v>
      </c>
    </row>
    <row r="590" spans="1:9">
      <c r="B590" s="422"/>
      <c r="C590" s="422"/>
      <c r="D590" t="s">
        <v>15</v>
      </c>
      <c r="E590" s="28">
        <v>5</v>
      </c>
      <c r="G590" s="2">
        <f t="shared" si="12"/>
        <v>442.59999999999974</v>
      </c>
    </row>
    <row r="591" spans="1:9">
      <c r="A591" s="3">
        <v>44592</v>
      </c>
      <c r="B591" s="422" t="s">
        <v>77</v>
      </c>
      <c r="C591" s="422" t="s">
        <v>11</v>
      </c>
      <c r="D591" t="s">
        <v>14</v>
      </c>
      <c r="F591" s="2">
        <v>60</v>
      </c>
      <c r="G591" s="2">
        <f t="shared" si="12"/>
        <v>382.59999999999974</v>
      </c>
    </row>
    <row r="592" spans="1:9">
      <c r="A592" s="3">
        <v>44592</v>
      </c>
      <c r="B592" s="422" t="s">
        <v>77</v>
      </c>
      <c r="C592" s="422" t="s">
        <v>11</v>
      </c>
      <c r="D592" t="s">
        <v>15</v>
      </c>
      <c r="F592" s="2">
        <v>5</v>
      </c>
      <c r="G592" s="2">
        <f t="shared" si="12"/>
        <v>377.59999999999974</v>
      </c>
    </row>
    <row r="593" spans="1:7">
      <c r="A593" s="3">
        <v>44620</v>
      </c>
      <c r="B593" s="422" t="s">
        <v>78</v>
      </c>
      <c r="C593" s="422" t="s">
        <v>11</v>
      </c>
      <c r="D593" t="s">
        <v>12</v>
      </c>
      <c r="F593" s="2">
        <v>125.6</v>
      </c>
      <c r="G593" s="2">
        <f t="shared" si="12"/>
        <v>251.99999999999974</v>
      </c>
    </row>
    <row r="594" spans="1:7">
      <c r="A594" s="3">
        <v>44621</v>
      </c>
      <c r="B594" s="422">
        <v>24513</v>
      </c>
      <c r="C594" s="422" t="s">
        <v>11</v>
      </c>
      <c r="D594" t="s">
        <v>12</v>
      </c>
      <c r="F594" s="2">
        <v>242.9</v>
      </c>
      <c r="G594" s="2">
        <f t="shared" si="12"/>
        <v>9.0999999999997385</v>
      </c>
    </row>
    <row r="595" spans="1:7">
      <c r="A595" s="3">
        <v>44621</v>
      </c>
      <c r="B595" s="422">
        <v>24513</v>
      </c>
      <c r="C595" s="422" t="s">
        <v>11</v>
      </c>
      <c r="D595" t="s">
        <v>13</v>
      </c>
      <c r="F595" s="2">
        <v>9.1</v>
      </c>
      <c r="G595" s="6">
        <f t="shared" si="12"/>
        <v>-2.6112445539183682E-13</v>
      </c>
    </row>
    <row r="596" spans="1:7">
      <c r="A596" s="31">
        <v>44620</v>
      </c>
      <c r="B596" s="421" t="s">
        <v>10</v>
      </c>
      <c r="C596" s="421" t="s">
        <v>17</v>
      </c>
      <c r="D596" t="s">
        <v>12</v>
      </c>
      <c r="E596" s="28">
        <v>329.6</v>
      </c>
      <c r="G596" s="2">
        <f t="shared" ref="G596:G684" si="13">+G595+E596-F596</f>
        <v>329.59999999999974</v>
      </c>
    </row>
    <row r="597" spans="1:7">
      <c r="B597" s="422"/>
      <c r="C597" s="422"/>
      <c r="D597" t="s">
        <v>13</v>
      </c>
      <c r="E597" s="28">
        <v>7.6</v>
      </c>
      <c r="G597" s="2">
        <f t="shared" si="13"/>
        <v>337.19999999999976</v>
      </c>
    </row>
    <row r="598" spans="1:7">
      <c r="B598" s="422"/>
      <c r="C598" s="422"/>
      <c r="D598" t="s">
        <v>14</v>
      </c>
      <c r="E598" s="28">
        <v>56</v>
      </c>
      <c r="G598" s="2">
        <f t="shared" si="13"/>
        <v>393.19999999999976</v>
      </c>
    </row>
    <row r="599" spans="1:7">
      <c r="B599" s="422"/>
      <c r="C599" s="422"/>
      <c r="D599" t="s">
        <v>15</v>
      </c>
      <c r="E599" s="28">
        <v>5</v>
      </c>
      <c r="G599" s="2">
        <f t="shared" si="13"/>
        <v>398.19999999999976</v>
      </c>
    </row>
    <row r="600" spans="1:7">
      <c r="A600" s="3">
        <v>44620</v>
      </c>
      <c r="B600" s="422" t="s">
        <v>78</v>
      </c>
      <c r="C600" s="422" t="s">
        <v>17</v>
      </c>
      <c r="D600" t="s">
        <v>14</v>
      </c>
      <c r="F600" s="2">
        <v>56</v>
      </c>
      <c r="G600" s="2">
        <f t="shared" si="13"/>
        <v>342.19999999999976</v>
      </c>
    </row>
    <row r="601" spans="1:7">
      <c r="A601" s="3">
        <v>44620</v>
      </c>
      <c r="B601" s="422" t="s">
        <v>78</v>
      </c>
      <c r="C601" s="422" t="s">
        <v>17</v>
      </c>
      <c r="D601" t="s">
        <v>15</v>
      </c>
      <c r="F601" s="2">
        <v>5</v>
      </c>
      <c r="G601" s="2">
        <f t="shared" si="13"/>
        <v>337.19999999999976</v>
      </c>
    </row>
    <row r="602" spans="1:7">
      <c r="A602" s="3">
        <v>44651</v>
      </c>
      <c r="B602" s="422" t="s">
        <v>81</v>
      </c>
      <c r="C602" s="422" t="s">
        <v>17</v>
      </c>
      <c r="D602" t="s">
        <v>12</v>
      </c>
      <c r="F602" s="2">
        <v>210</v>
      </c>
      <c r="G602" s="2">
        <f t="shared" si="13"/>
        <v>127.19999999999976</v>
      </c>
    </row>
    <row r="603" spans="1:7">
      <c r="A603" s="3">
        <v>44649</v>
      </c>
      <c r="B603" s="422">
        <v>24736</v>
      </c>
      <c r="C603" s="422" t="s">
        <v>17</v>
      </c>
      <c r="D603" t="s">
        <v>12</v>
      </c>
      <c r="F603" s="2">
        <v>119.6</v>
      </c>
      <c r="G603" s="2">
        <f t="shared" si="13"/>
        <v>7.5999999999997669</v>
      </c>
    </row>
    <row r="604" spans="1:7">
      <c r="A604" s="3">
        <v>44649</v>
      </c>
      <c r="B604" s="422">
        <v>24736</v>
      </c>
      <c r="C604" s="422" t="s">
        <v>17</v>
      </c>
      <c r="D604" t="s">
        <v>13</v>
      </c>
      <c r="F604" s="2">
        <v>7.6</v>
      </c>
      <c r="G604" s="2">
        <f t="shared" si="13"/>
        <v>-2.3270274596143281E-13</v>
      </c>
    </row>
    <row r="605" spans="1:7">
      <c r="A605" s="31">
        <v>44651</v>
      </c>
      <c r="B605" s="421" t="s">
        <v>10</v>
      </c>
      <c r="C605" s="421" t="s">
        <v>18</v>
      </c>
      <c r="D605" t="s">
        <v>12</v>
      </c>
      <c r="E605" s="2">
        <v>326.3</v>
      </c>
      <c r="G605" s="2">
        <f t="shared" si="13"/>
        <v>326.29999999999978</v>
      </c>
    </row>
    <row r="606" spans="1:7">
      <c r="B606" s="422"/>
      <c r="C606" s="422"/>
      <c r="D606" t="s">
        <v>13</v>
      </c>
      <c r="E606" s="2">
        <v>6.5</v>
      </c>
      <c r="G606" s="2">
        <f t="shared" si="13"/>
        <v>332.79999999999978</v>
      </c>
    </row>
    <row r="607" spans="1:7">
      <c r="B607" s="422"/>
      <c r="C607" s="422"/>
      <c r="D607" t="s">
        <v>14</v>
      </c>
      <c r="E607" s="2">
        <v>60</v>
      </c>
      <c r="G607" s="2">
        <f t="shared" si="13"/>
        <v>392.79999999999978</v>
      </c>
    </row>
    <row r="608" spans="1:7">
      <c r="B608" s="422"/>
      <c r="C608" s="422"/>
      <c r="D608" t="s">
        <v>15</v>
      </c>
      <c r="E608" s="2">
        <v>5</v>
      </c>
      <c r="G608" s="2">
        <f t="shared" si="13"/>
        <v>397.79999999999978</v>
      </c>
    </row>
    <row r="609" spans="1:7">
      <c r="A609" s="3">
        <v>44651</v>
      </c>
      <c r="B609" s="422" t="s">
        <v>81</v>
      </c>
      <c r="C609" s="422" t="s">
        <v>18</v>
      </c>
      <c r="D609" t="s">
        <v>14</v>
      </c>
      <c r="E609" s="2"/>
      <c r="F609" s="2">
        <v>60</v>
      </c>
      <c r="G609" s="2">
        <f t="shared" si="13"/>
        <v>337.79999999999978</v>
      </c>
    </row>
    <row r="610" spans="1:7">
      <c r="A610" s="3">
        <v>44651</v>
      </c>
      <c r="B610" s="422" t="s">
        <v>81</v>
      </c>
      <c r="C610" s="422" t="s">
        <v>18</v>
      </c>
      <c r="D610" t="s">
        <v>15</v>
      </c>
      <c r="E610" s="2"/>
      <c r="F610" s="2">
        <v>5</v>
      </c>
      <c r="G610" s="2">
        <f t="shared" si="13"/>
        <v>332.79999999999978</v>
      </c>
    </row>
    <row r="611" spans="1:7">
      <c r="A611" s="70">
        <v>44681</v>
      </c>
      <c r="B611" s="422" t="s">
        <v>83</v>
      </c>
      <c r="C611" s="422" t="s">
        <v>18</v>
      </c>
      <c r="D611" t="s">
        <v>12</v>
      </c>
      <c r="E611" s="2"/>
      <c r="F611" s="2">
        <v>225</v>
      </c>
      <c r="G611" s="2">
        <f t="shared" si="13"/>
        <v>107.79999999999978</v>
      </c>
    </row>
    <row r="612" spans="1:7">
      <c r="A612" s="3">
        <v>44712</v>
      </c>
      <c r="B612" s="422" t="s">
        <v>84</v>
      </c>
      <c r="C612" s="422" t="s">
        <v>18</v>
      </c>
      <c r="D612" t="s">
        <v>12</v>
      </c>
      <c r="E612" s="2"/>
      <c r="F612" s="2">
        <v>101.3</v>
      </c>
      <c r="G612" s="2">
        <f t="shared" si="13"/>
        <v>6.4999999999997868</v>
      </c>
    </row>
    <row r="613" spans="1:7">
      <c r="A613" s="3">
        <v>44712</v>
      </c>
      <c r="B613" s="422" t="s">
        <v>84</v>
      </c>
      <c r="C613" s="422" t="s">
        <v>18</v>
      </c>
      <c r="D613" t="s">
        <v>13</v>
      </c>
      <c r="E613" s="2"/>
      <c r="F613" s="2">
        <v>6.5</v>
      </c>
      <c r="G613" s="95">
        <f t="shared" si="13"/>
        <v>-2.1316282072803006E-13</v>
      </c>
    </row>
    <row r="614" spans="1:7">
      <c r="A614" s="8">
        <v>44681</v>
      </c>
      <c r="B614" s="421" t="s">
        <v>10</v>
      </c>
      <c r="C614" s="421" t="s">
        <v>19</v>
      </c>
      <c r="D614" t="s">
        <v>12</v>
      </c>
      <c r="E614" s="45">
        <v>328.2</v>
      </c>
      <c r="G614" s="2">
        <f t="shared" si="13"/>
        <v>328.19999999999976</v>
      </c>
    </row>
    <row r="615" spans="1:7">
      <c r="A615" s="54"/>
      <c r="B615" s="425"/>
      <c r="C615" s="425"/>
      <c r="D615" t="s">
        <v>13</v>
      </c>
      <c r="E615" s="45">
        <v>9.3000000000000007</v>
      </c>
      <c r="G615" s="2">
        <f t="shared" si="13"/>
        <v>337.49999999999977</v>
      </c>
    </row>
    <row r="616" spans="1:7">
      <c r="A616" s="54"/>
      <c r="B616" s="425"/>
      <c r="C616" s="425"/>
      <c r="D616" t="s">
        <v>14</v>
      </c>
      <c r="E616" s="45">
        <v>60</v>
      </c>
      <c r="G616" s="2">
        <f t="shared" si="13"/>
        <v>397.49999999999977</v>
      </c>
    </row>
    <row r="617" spans="1:7">
      <c r="A617" s="54"/>
      <c r="B617" s="425"/>
      <c r="C617" s="425"/>
      <c r="D617" t="s">
        <v>15</v>
      </c>
      <c r="E617" s="45">
        <v>5</v>
      </c>
      <c r="G617" s="2">
        <f t="shared" si="13"/>
        <v>402.49999999999977</v>
      </c>
    </row>
    <row r="618" spans="1:7">
      <c r="A618" s="54"/>
      <c r="B618" s="425"/>
      <c r="C618" s="425"/>
      <c r="D618" t="s">
        <v>144</v>
      </c>
      <c r="E618" s="5">
        <v>10</v>
      </c>
      <c r="G618" s="2">
        <f t="shared" si="13"/>
        <v>412.49999999999977</v>
      </c>
    </row>
    <row r="619" spans="1:7">
      <c r="A619" s="70">
        <v>44681</v>
      </c>
      <c r="B619" s="422" t="s">
        <v>83</v>
      </c>
      <c r="C619" s="422" t="s">
        <v>19</v>
      </c>
      <c r="D619" t="s">
        <v>14</v>
      </c>
      <c r="E619" s="5"/>
      <c r="F619" s="2">
        <v>60</v>
      </c>
      <c r="G619" s="2">
        <f t="shared" si="13"/>
        <v>352.49999999999977</v>
      </c>
    </row>
    <row r="620" spans="1:7">
      <c r="A620" s="70">
        <v>44681</v>
      </c>
      <c r="B620" s="422" t="s">
        <v>83</v>
      </c>
      <c r="C620" s="422" t="s">
        <v>19</v>
      </c>
      <c r="D620" t="s">
        <v>15</v>
      </c>
      <c r="E620" s="5"/>
      <c r="F620" s="2">
        <v>5</v>
      </c>
      <c r="G620" s="2">
        <f t="shared" si="13"/>
        <v>347.49999999999977</v>
      </c>
    </row>
    <row r="621" spans="1:7">
      <c r="A621" s="3">
        <v>44712</v>
      </c>
      <c r="B621" s="422" t="s">
        <v>84</v>
      </c>
      <c r="C621" s="422" t="s">
        <v>19</v>
      </c>
      <c r="D621" t="s">
        <v>12</v>
      </c>
      <c r="E621" s="5"/>
      <c r="F621" s="2">
        <v>92.2</v>
      </c>
      <c r="G621" s="2">
        <f t="shared" si="13"/>
        <v>255.29999999999978</v>
      </c>
    </row>
    <row r="622" spans="1:7">
      <c r="A622" s="3">
        <v>44742</v>
      </c>
      <c r="B622" s="422" t="s">
        <v>86</v>
      </c>
      <c r="C622" s="422" t="s">
        <v>19</v>
      </c>
      <c r="D622" t="s">
        <v>12</v>
      </c>
      <c r="E622" s="5"/>
      <c r="F622" s="2">
        <v>236</v>
      </c>
      <c r="G622" s="2">
        <f t="shared" si="13"/>
        <v>19.299999999999784</v>
      </c>
    </row>
    <row r="623" spans="1:7">
      <c r="A623" s="3">
        <v>44742</v>
      </c>
      <c r="B623" s="422" t="s">
        <v>86</v>
      </c>
      <c r="C623" s="422" t="s">
        <v>19</v>
      </c>
      <c r="D623" t="s">
        <v>13</v>
      </c>
      <c r="E623" s="5"/>
      <c r="F623" s="2">
        <v>4</v>
      </c>
      <c r="G623" s="2">
        <f t="shared" si="13"/>
        <v>15.299999999999784</v>
      </c>
    </row>
    <row r="624" spans="1:7">
      <c r="A624" s="55">
        <v>44773</v>
      </c>
      <c r="B624" s="422" t="s">
        <v>87</v>
      </c>
      <c r="C624" s="422" t="s">
        <v>19</v>
      </c>
      <c r="D624" t="s">
        <v>13</v>
      </c>
      <c r="E624" s="5"/>
      <c r="F624" s="2">
        <v>5.3</v>
      </c>
      <c r="G624" s="2">
        <f t="shared" si="13"/>
        <v>9.9999999999997833</v>
      </c>
    </row>
    <row r="625" spans="1:11">
      <c r="A625" s="55">
        <v>44796</v>
      </c>
      <c r="B625" s="422">
        <v>25395</v>
      </c>
      <c r="C625" s="422" t="s">
        <v>19</v>
      </c>
      <c r="D625" t="s">
        <v>144</v>
      </c>
      <c r="E625" s="5"/>
      <c r="F625" s="2">
        <v>10</v>
      </c>
      <c r="G625" s="2">
        <f t="shared" si="13"/>
        <v>-2.1671553440683056E-13</v>
      </c>
    </row>
    <row r="626" spans="1:11">
      <c r="A626" s="31">
        <v>44712</v>
      </c>
      <c r="B626" s="421" t="s">
        <v>10</v>
      </c>
      <c r="C626" s="421" t="s">
        <v>20</v>
      </c>
      <c r="D626" t="s">
        <v>12</v>
      </c>
      <c r="E626" s="2">
        <v>319.89999999999998</v>
      </c>
      <c r="G626" s="2">
        <f t="shared" si="13"/>
        <v>319.89999999999975</v>
      </c>
    </row>
    <row r="627" spans="1:11">
      <c r="B627" s="422"/>
      <c r="C627" s="422"/>
      <c r="D627" t="s">
        <v>13</v>
      </c>
      <c r="E627" s="2">
        <v>11.8</v>
      </c>
      <c r="G627" s="2">
        <f t="shared" si="13"/>
        <v>331.69999999999976</v>
      </c>
    </row>
    <row r="628" spans="1:11">
      <c r="B628" s="422"/>
      <c r="C628" s="422"/>
      <c r="D628" t="s">
        <v>14</v>
      </c>
      <c r="E628" s="2">
        <v>60</v>
      </c>
      <c r="G628" s="2">
        <f t="shared" si="13"/>
        <v>391.69999999999976</v>
      </c>
    </row>
    <row r="629" spans="1:11">
      <c r="B629" s="422"/>
      <c r="C629" s="422"/>
      <c r="D629" t="s">
        <v>15</v>
      </c>
      <c r="E629" s="2">
        <v>5</v>
      </c>
      <c r="G629" s="2">
        <f t="shared" si="13"/>
        <v>396.69999999999976</v>
      </c>
      <c r="I629" s="421"/>
      <c r="K629" s="5"/>
    </row>
    <row r="630" spans="1:11">
      <c r="A630" s="3">
        <v>44712</v>
      </c>
      <c r="B630" s="422" t="s">
        <v>84</v>
      </c>
      <c r="C630" s="422" t="s">
        <v>20</v>
      </c>
      <c r="D630" t="s">
        <v>14</v>
      </c>
      <c r="E630" s="2"/>
      <c r="F630" s="2">
        <v>60</v>
      </c>
      <c r="G630" s="2">
        <f t="shared" si="13"/>
        <v>336.69999999999976</v>
      </c>
      <c r="I630" s="421"/>
      <c r="K630" s="5"/>
    </row>
    <row r="631" spans="1:11">
      <c r="A631" s="3">
        <v>44712</v>
      </c>
      <c r="B631" s="422" t="s">
        <v>84</v>
      </c>
      <c r="C631" s="422" t="s">
        <v>20</v>
      </c>
      <c r="D631" t="s">
        <v>15</v>
      </c>
      <c r="E631" s="2"/>
      <c r="F631" s="2">
        <v>5</v>
      </c>
      <c r="G631" s="2">
        <f t="shared" si="13"/>
        <v>331.69999999999976</v>
      </c>
    </row>
    <row r="632" spans="1:11">
      <c r="A632" s="55">
        <v>44773</v>
      </c>
      <c r="B632" s="422" t="s">
        <v>87</v>
      </c>
      <c r="C632" s="422" t="s">
        <v>20</v>
      </c>
      <c r="D632" t="s">
        <v>12</v>
      </c>
      <c r="E632" s="2"/>
      <c r="F632" s="2">
        <v>124.7</v>
      </c>
      <c r="G632" s="2">
        <f t="shared" si="13"/>
        <v>206.99999999999977</v>
      </c>
      <c r="I632" s="421"/>
      <c r="K632" s="2"/>
    </row>
    <row r="633" spans="1:11">
      <c r="A633" s="55">
        <v>44796</v>
      </c>
      <c r="B633" s="422">
        <v>25395</v>
      </c>
      <c r="C633" s="422" t="s">
        <v>20</v>
      </c>
      <c r="D633" t="s">
        <v>12</v>
      </c>
      <c r="E633" s="2"/>
      <c r="F633" s="2">
        <v>195.2</v>
      </c>
      <c r="G633" s="2">
        <f t="shared" si="13"/>
        <v>11.799999999999784</v>
      </c>
      <c r="I633" s="421"/>
      <c r="K633" s="2"/>
    </row>
    <row r="634" spans="1:11">
      <c r="A634" s="55">
        <v>44796</v>
      </c>
      <c r="B634" s="422">
        <v>25395</v>
      </c>
      <c r="C634" s="422" t="s">
        <v>20</v>
      </c>
      <c r="D634" t="s">
        <v>13</v>
      </c>
      <c r="E634" s="2"/>
      <c r="F634" s="2">
        <v>11.8</v>
      </c>
      <c r="G634" s="2">
        <f t="shared" si="13"/>
        <v>-2.1671553440683056E-13</v>
      </c>
      <c r="I634" s="421"/>
      <c r="K634" s="2"/>
    </row>
    <row r="635" spans="1:11">
      <c r="A635" s="31">
        <v>44742</v>
      </c>
      <c r="B635" s="421" t="s">
        <v>10</v>
      </c>
      <c r="C635" s="421" t="s">
        <v>21</v>
      </c>
      <c r="D635" t="s">
        <v>12</v>
      </c>
      <c r="E635" s="2">
        <v>309.8</v>
      </c>
      <c r="G635" s="2">
        <f t="shared" si="13"/>
        <v>309.79999999999978</v>
      </c>
      <c r="K635" s="2"/>
    </row>
    <row r="636" spans="1:11">
      <c r="B636" s="422"/>
      <c r="C636" s="422"/>
      <c r="D636" t="s">
        <v>13</v>
      </c>
      <c r="E636" s="2">
        <v>10</v>
      </c>
      <c r="G636" s="2">
        <f t="shared" si="13"/>
        <v>319.79999999999978</v>
      </c>
      <c r="I636" s="421"/>
      <c r="K636" s="2"/>
    </row>
    <row r="637" spans="1:11">
      <c r="B637" s="422"/>
      <c r="C637" s="422"/>
      <c r="D637" t="s">
        <v>14</v>
      </c>
      <c r="E637" s="2">
        <v>60</v>
      </c>
      <c r="G637" s="2">
        <f t="shared" si="13"/>
        <v>379.79999999999978</v>
      </c>
      <c r="I637" s="422"/>
      <c r="K637" s="2"/>
    </row>
    <row r="638" spans="1:11">
      <c r="B638" s="422"/>
      <c r="C638" s="422"/>
      <c r="D638" t="s">
        <v>15</v>
      </c>
      <c r="E638" s="2">
        <v>5</v>
      </c>
      <c r="G638" s="2">
        <f t="shared" si="13"/>
        <v>384.79999999999978</v>
      </c>
    </row>
    <row r="639" spans="1:11">
      <c r="A639" s="3">
        <v>44742</v>
      </c>
      <c r="B639" s="422" t="s">
        <v>86</v>
      </c>
      <c r="C639" s="422" t="s">
        <v>21</v>
      </c>
      <c r="D639" t="s">
        <v>14</v>
      </c>
      <c r="E639" s="2"/>
      <c r="F639" s="2">
        <v>60</v>
      </c>
      <c r="G639" s="2">
        <f t="shared" si="13"/>
        <v>324.79999999999978</v>
      </c>
    </row>
    <row r="640" spans="1:11">
      <c r="A640" s="3">
        <v>44742</v>
      </c>
      <c r="B640" s="422" t="s">
        <v>86</v>
      </c>
      <c r="C640" s="422" t="s">
        <v>21</v>
      </c>
      <c r="D640" t="s">
        <v>15</v>
      </c>
      <c r="E640" s="2"/>
      <c r="F640" s="2">
        <v>5</v>
      </c>
      <c r="G640" s="2">
        <f t="shared" si="13"/>
        <v>319.79999999999978</v>
      </c>
    </row>
    <row r="641" spans="1:11">
      <c r="A641" s="55">
        <v>44796</v>
      </c>
      <c r="B641" s="422">
        <v>25395</v>
      </c>
      <c r="C641" s="422" t="s">
        <v>21</v>
      </c>
      <c r="D641" t="s">
        <v>12</v>
      </c>
      <c r="E641" s="2"/>
      <c r="F641" s="2">
        <v>168.2</v>
      </c>
      <c r="G641" s="2">
        <f t="shared" si="13"/>
        <v>151.5999999999998</v>
      </c>
    </row>
    <row r="642" spans="1:11">
      <c r="A642" s="55">
        <v>44796</v>
      </c>
      <c r="B642" s="422">
        <v>25395</v>
      </c>
      <c r="C642" s="422" t="s">
        <v>21</v>
      </c>
      <c r="D642" t="s">
        <v>13</v>
      </c>
      <c r="E642" s="2"/>
      <c r="F642" s="2">
        <v>10</v>
      </c>
      <c r="G642" s="2">
        <f t="shared" si="13"/>
        <v>141.5999999999998</v>
      </c>
    </row>
    <row r="643" spans="1:11">
      <c r="A643" s="55">
        <v>44804</v>
      </c>
      <c r="B643" s="422" t="s">
        <v>88</v>
      </c>
      <c r="C643" s="422" t="s">
        <v>21</v>
      </c>
      <c r="D643" t="s">
        <v>12</v>
      </c>
      <c r="E643" s="2"/>
      <c r="F643" s="2">
        <v>141.6</v>
      </c>
      <c r="G643" s="2">
        <f t="shared" si="13"/>
        <v>0</v>
      </c>
    </row>
    <row r="644" spans="1:11">
      <c r="A644" s="31">
        <v>44773</v>
      </c>
      <c r="B644" s="421" t="s">
        <v>10</v>
      </c>
      <c r="C644" s="421" t="s">
        <v>22</v>
      </c>
      <c r="D644" t="s">
        <v>12</v>
      </c>
      <c r="E644" s="2">
        <v>308.39999999999998</v>
      </c>
      <c r="G644" s="2">
        <f t="shared" si="13"/>
        <v>308.39999999999998</v>
      </c>
      <c r="K644" s="5"/>
    </row>
    <row r="645" spans="1:11">
      <c r="B645" s="422"/>
      <c r="C645" s="422"/>
      <c r="D645" t="s">
        <v>13</v>
      </c>
      <c r="E645" s="2">
        <v>10.9</v>
      </c>
      <c r="G645" s="2">
        <f t="shared" si="13"/>
        <v>319.29999999999995</v>
      </c>
    </row>
    <row r="646" spans="1:11">
      <c r="B646" s="422"/>
      <c r="C646" s="422"/>
      <c r="D646" t="s">
        <v>14</v>
      </c>
      <c r="E646" s="2">
        <v>60</v>
      </c>
      <c r="G646" s="2">
        <f t="shared" si="13"/>
        <v>379.29999999999995</v>
      </c>
    </row>
    <row r="647" spans="1:11">
      <c r="B647" s="422"/>
      <c r="C647" s="422"/>
      <c r="D647" t="s">
        <v>15</v>
      </c>
      <c r="E647" s="2">
        <v>5</v>
      </c>
      <c r="G647" s="2">
        <f t="shared" si="13"/>
        <v>384.29999999999995</v>
      </c>
    </row>
    <row r="648" spans="1:11">
      <c r="A648" s="55">
        <v>44773</v>
      </c>
      <c r="B648" s="422" t="s">
        <v>87</v>
      </c>
      <c r="C648" s="422" t="s">
        <v>22</v>
      </c>
      <c r="D648" t="s">
        <v>14</v>
      </c>
      <c r="E648" s="2"/>
      <c r="F648" s="2">
        <v>60</v>
      </c>
      <c r="G648" s="2">
        <f t="shared" si="13"/>
        <v>324.29999999999995</v>
      </c>
    </row>
    <row r="649" spans="1:11">
      <c r="A649" s="55">
        <v>44773</v>
      </c>
      <c r="B649" s="422" t="s">
        <v>87</v>
      </c>
      <c r="C649" s="422" t="s">
        <v>22</v>
      </c>
      <c r="D649" t="s">
        <v>15</v>
      </c>
      <c r="E649" s="2"/>
      <c r="F649" s="2">
        <v>5</v>
      </c>
      <c r="G649" s="2">
        <f t="shared" si="13"/>
        <v>319.29999999999995</v>
      </c>
    </row>
    <row r="650" spans="1:11">
      <c r="A650" s="55">
        <v>44796</v>
      </c>
      <c r="B650" s="422">
        <v>25395</v>
      </c>
      <c r="C650" s="422" t="s">
        <v>22</v>
      </c>
      <c r="D650" t="s">
        <v>13</v>
      </c>
      <c r="F650" s="2">
        <v>10.9</v>
      </c>
      <c r="G650" s="2">
        <f t="shared" si="13"/>
        <v>308.39999999999998</v>
      </c>
    </row>
    <row r="651" spans="1:11">
      <c r="A651" s="55">
        <v>44804</v>
      </c>
      <c r="B651" s="422" t="s">
        <v>88</v>
      </c>
      <c r="C651" s="422" t="s">
        <v>22</v>
      </c>
      <c r="D651" t="s">
        <v>12</v>
      </c>
      <c r="F651" s="2">
        <v>308.39999999999998</v>
      </c>
      <c r="G651" s="2">
        <f t="shared" si="13"/>
        <v>0</v>
      </c>
    </row>
    <row r="652" spans="1:11">
      <c r="A652" s="31">
        <v>44804</v>
      </c>
      <c r="B652" s="421" t="s">
        <v>10</v>
      </c>
      <c r="C652" s="421" t="s">
        <v>23</v>
      </c>
      <c r="D652" t="s">
        <v>12</v>
      </c>
      <c r="E652" s="2">
        <v>310.3</v>
      </c>
      <c r="G652" s="2">
        <f t="shared" si="13"/>
        <v>310.3</v>
      </c>
    </row>
    <row r="653" spans="1:11">
      <c r="B653" s="422"/>
      <c r="C653" s="422"/>
      <c r="D653" t="s">
        <v>13</v>
      </c>
      <c r="E653" s="2">
        <v>9.9</v>
      </c>
      <c r="G653" s="2">
        <f t="shared" si="13"/>
        <v>320.2</v>
      </c>
    </row>
    <row r="654" spans="1:11">
      <c r="B654" s="422"/>
      <c r="C654" s="422"/>
      <c r="D654" t="s">
        <v>14</v>
      </c>
      <c r="E654" s="2">
        <v>60</v>
      </c>
      <c r="G654" s="2">
        <f t="shared" si="13"/>
        <v>380.2</v>
      </c>
    </row>
    <row r="655" spans="1:11">
      <c r="B655" s="422"/>
      <c r="C655" s="422"/>
      <c r="D655" t="s">
        <v>15</v>
      </c>
      <c r="E655" s="2">
        <v>5</v>
      </c>
      <c r="G655" s="2">
        <f t="shared" si="13"/>
        <v>385.2</v>
      </c>
    </row>
    <row r="656" spans="1:11">
      <c r="A656" s="3">
        <v>44804</v>
      </c>
      <c r="B656" s="422" t="s">
        <v>88</v>
      </c>
      <c r="C656" s="422" t="s">
        <v>23</v>
      </c>
      <c r="D656" t="s">
        <v>14</v>
      </c>
      <c r="E656" s="2"/>
      <c r="F656" s="2">
        <v>60</v>
      </c>
      <c r="G656" s="2">
        <f t="shared" si="13"/>
        <v>325.2</v>
      </c>
    </row>
    <row r="657" spans="1:12">
      <c r="A657" s="3">
        <v>44804</v>
      </c>
      <c r="B657" s="422" t="s">
        <v>88</v>
      </c>
      <c r="C657" s="422" t="s">
        <v>23</v>
      </c>
      <c r="D657" t="s">
        <v>15</v>
      </c>
      <c r="E657" s="2"/>
      <c r="F657" s="2">
        <v>5</v>
      </c>
      <c r="G657" s="2">
        <f t="shared" si="13"/>
        <v>320.2</v>
      </c>
    </row>
    <row r="658" spans="1:12">
      <c r="A658" s="3">
        <v>44804</v>
      </c>
      <c r="B658" s="422" t="s">
        <v>88</v>
      </c>
      <c r="C658" s="422" t="s">
        <v>23</v>
      </c>
      <c r="D658" t="s">
        <v>12</v>
      </c>
      <c r="F658" s="2">
        <v>30</v>
      </c>
      <c r="G658" s="2">
        <f t="shared" si="13"/>
        <v>290.2</v>
      </c>
    </row>
    <row r="659" spans="1:12">
      <c r="A659" s="70">
        <v>44834</v>
      </c>
      <c r="B659" s="422" t="s">
        <v>91</v>
      </c>
      <c r="C659" s="422" t="s">
        <v>23</v>
      </c>
      <c r="D659" t="s">
        <v>12</v>
      </c>
      <c r="F659" s="2">
        <v>260</v>
      </c>
      <c r="G659" s="2">
        <f t="shared" si="13"/>
        <v>30.199999999999989</v>
      </c>
    </row>
    <row r="660" spans="1:12">
      <c r="A660" s="3">
        <v>44865</v>
      </c>
      <c r="B660" s="422" t="s">
        <v>75</v>
      </c>
      <c r="C660" s="422" t="s">
        <v>23</v>
      </c>
      <c r="D660" t="s">
        <v>12</v>
      </c>
      <c r="F660" s="2">
        <v>20.3</v>
      </c>
      <c r="G660" s="2">
        <f t="shared" si="13"/>
        <v>9.8999999999999879</v>
      </c>
    </row>
    <row r="661" spans="1:12">
      <c r="A661" s="3">
        <v>44865</v>
      </c>
      <c r="B661" s="422" t="s">
        <v>75</v>
      </c>
      <c r="C661" s="422" t="s">
        <v>23</v>
      </c>
      <c r="D661" t="s">
        <v>13</v>
      </c>
      <c r="F661" s="2">
        <v>9.9</v>
      </c>
      <c r="G661" s="2">
        <f t="shared" si="13"/>
        <v>0</v>
      </c>
      <c r="J661" s="5"/>
    </row>
    <row r="662" spans="1:12">
      <c r="A662" s="81">
        <v>44834</v>
      </c>
      <c r="B662" s="421" t="s">
        <v>10</v>
      </c>
      <c r="C662" s="421" t="s">
        <v>90</v>
      </c>
      <c r="D662" t="s">
        <v>12</v>
      </c>
      <c r="E662" s="2">
        <v>307.2</v>
      </c>
      <c r="G662" s="2">
        <f t="shared" si="13"/>
        <v>307.2</v>
      </c>
      <c r="L662" s="5"/>
    </row>
    <row r="663" spans="1:12">
      <c r="A663" s="70"/>
      <c r="B663" s="422"/>
      <c r="C663" s="422"/>
      <c r="D663" t="s">
        <v>13</v>
      </c>
      <c r="E663" s="2">
        <v>9.9</v>
      </c>
      <c r="G663" s="2">
        <f t="shared" si="13"/>
        <v>317.09999999999997</v>
      </c>
    </row>
    <row r="664" spans="1:12">
      <c r="A664" s="70"/>
      <c r="B664" s="422"/>
      <c r="C664" s="422"/>
      <c r="D664" t="s">
        <v>14</v>
      </c>
      <c r="E664" s="2">
        <v>60</v>
      </c>
      <c r="G664" s="2">
        <f t="shared" si="13"/>
        <v>377.09999999999997</v>
      </c>
    </row>
    <row r="665" spans="1:12">
      <c r="A665" s="70"/>
      <c r="B665" s="422"/>
      <c r="C665" s="422"/>
      <c r="D665" t="s">
        <v>15</v>
      </c>
      <c r="E665" s="2">
        <v>5</v>
      </c>
      <c r="G665" s="2">
        <f t="shared" si="13"/>
        <v>382.09999999999997</v>
      </c>
    </row>
    <row r="666" spans="1:12">
      <c r="A666" s="70">
        <v>44834</v>
      </c>
      <c r="B666" s="422" t="s">
        <v>91</v>
      </c>
      <c r="C666" s="422" t="s">
        <v>90</v>
      </c>
      <c r="D666" t="s">
        <v>14</v>
      </c>
      <c r="E666" s="2"/>
      <c r="F666" s="2">
        <v>60</v>
      </c>
      <c r="G666" s="2">
        <f t="shared" si="13"/>
        <v>322.09999999999997</v>
      </c>
    </row>
    <row r="667" spans="1:12">
      <c r="A667" s="70">
        <v>44834</v>
      </c>
      <c r="B667" s="422" t="s">
        <v>91</v>
      </c>
      <c r="C667" s="422" t="s">
        <v>90</v>
      </c>
      <c r="D667" t="s">
        <v>15</v>
      </c>
      <c r="E667" s="2"/>
      <c r="F667" s="2">
        <v>5</v>
      </c>
      <c r="G667" s="2">
        <f t="shared" si="13"/>
        <v>317.09999999999997</v>
      </c>
    </row>
    <row r="668" spans="1:12">
      <c r="A668" s="3">
        <v>44865</v>
      </c>
      <c r="B668" s="422" t="s">
        <v>75</v>
      </c>
      <c r="C668" s="422" t="s">
        <v>90</v>
      </c>
      <c r="D668" t="s">
        <v>12</v>
      </c>
      <c r="E668" s="2"/>
      <c r="F668" s="2">
        <v>229.8</v>
      </c>
      <c r="G668" s="2">
        <f t="shared" si="13"/>
        <v>87.299999999999955</v>
      </c>
    </row>
    <row r="669" spans="1:12">
      <c r="A669" s="3">
        <v>44895</v>
      </c>
      <c r="B669" s="422" t="s">
        <v>93</v>
      </c>
      <c r="C669" s="422" t="s">
        <v>90</v>
      </c>
      <c r="D669" t="s">
        <v>12</v>
      </c>
      <c r="E669" s="2"/>
      <c r="F669" s="2">
        <v>77.400000000000006</v>
      </c>
      <c r="G669" s="2">
        <f t="shared" si="13"/>
        <v>9.8999999999999488</v>
      </c>
    </row>
    <row r="670" spans="1:12">
      <c r="A670" s="3">
        <v>44895</v>
      </c>
      <c r="B670" s="422" t="s">
        <v>93</v>
      </c>
      <c r="C670" s="422" t="s">
        <v>90</v>
      </c>
      <c r="D670" t="s">
        <v>13</v>
      </c>
      <c r="E670" s="2"/>
      <c r="F670" s="2">
        <v>9.9</v>
      </c>
      <c r="G670" s="2">
        <f t="shared" si="13"/>
        <v>-5.1514348342607263E-14</v>
      </c>
    </row>
    <row r="671" spans="1:12">
      <c r="A671" s="31">
        <v>44865</v>
      </c>
      <c r="B671" s="421" t="s">
        <v>10</v>
      </c>
      <c r="C671" s="421" t="s">
        <v>25</v>
      </c>
      <c r="D671" t="s">
        <v>12</v>
      </c>
      <c r="E671" s="2">
        <v>306.2</v>
      </c>
      <c r="G671" s="2">
        <f t="shared" si="13"/>
        <v>306.19999999999993</v>
      </c>
    </row>
    <row r="672" spans="1:12">
      <c r="A672" s="54"/>
      <c r="B672" s="425"/>
      <c r="C672" s="425"/>
      <c r="D672" t="s">
        <v>13</v>
      </c>
      <c r="E672" s="2">
        <v>9.3000000000000007</v>
      </c>
      <c r="G672" s="2">
        <f t="shared" si="13"/>
        <v>315.49999999999994</v>
      </c>
    </row>
    <row r="673" spans="1:12">
      <c r="A673" s="54"/>
      <c r="B673" s="425"/>
      <c r="C673" s="425"/>
      <c r="D673" t="s">
        <v>14</v>
      </c>
      <c r="E673" s="2">
        <v>60</v>
      </c>
      <c r="G673" s="2">
        <f t="shared" si="13"/>
        <v>375.49999999999994</v>
      </c>
    </row>
    <row r="674" spans="1:12">
      <c r="A674" s="54"/>
      <c r="B674" s="425"/>
      <c r="C674" s="425"/>
      <c r="D674" t="s">
        <v>15</v>
      </c>
      <c r="E674" s="2">
        <v>5</v>
      </c>
      <c r="G674" s="2">
        <f t="shared" si="13"/>
        <v>380.49999999999994</v>
      </c>
    </row>
    <row r="675" spans="1:12">
      <c r="A675" s="3">
        <v>44865</v>
      </c>
      <c r="B675" s="422" t="s">
        <v>75</v>
      </c>
      <c r="C675" s="422" t="s">
        <v>25</v>
      </c>
      <c r="D675" t="s">
        <v>14</v>
      </c>
      <c r="E675" s="2"/>
      <c r="F675" s="2">
        <v>60</v>
      </c>
      <c r="G675" s="2">
        <f t="shared" si="13"/>
        <v>320.49999999999994</v>
      </c>
      <c r="L675" s="28"/>
    </row>
    <row r="676" spans="1:12">
      <c r="A676" s="3">
        <v>44865</v>
      </c>
      <c r="B676" s="422" t="s">
        <v>75</v>
      </c>
      <c r="C676" s="422" t="s">
        <v>25</v>
      </c>
      <c r="D676" t="s">
        <v>15</v>
      </c>
      <c r="E676" s="2"/>
      <c r="F676" s="2">
        <v>5</v>
      </c>
      <c r="G676" s="2">
        <f t="shared" si="13"/>
        <v>315.49999999999994</v>
      </c>
    </row>
    <row r="677" spans="1:12">
      <c r="A677" s="3">
        <v>44895</v>
      </c>
      <c r="B677" s="422" t="s">
        <v>93</v>
      </c>
      <c r="C677" s="422" t="s">
        <v>25</v>
      </c>
      <c r="D677" t="s">
        <v>12</v>
      </c>
      <c r="E677" s="2"/>
      <c r="F677" s="2">
        <v>212.7</v>
      </c>
      <c r="G677" s="2">
        <f t="shared" si="13"/>
        <v>102.79999999999995</v>
      </c>
      <c r="L677" s="28"/>
    </row>
    <row r="678" spans="1:12">
      <c r="A678" s="3">
        <v>44902</v>
      </c>
      <c r="B678" s="422" t="s">
        <v>548</v>
      </c>
      <c r="C678" s="422" t="s">
        <v>25</v>
      </c>
      <c r="D678" t="s">
        <v>12</v>
      </c>
      <c r="E678" s="2"/>
      <c r="F678" s="2">
        <v>93.5</v>
      </c>
      <c r="G678" s="2">
        <f t="shared" si="13"/>
        <v>9.2999999999999545</v>
      </c>
      <c r="L678" s="28"/>
    </row>
    <row r="679" spans="1:12">
      <c r="A679" s="3">
        <v>44902</v>
      </c>
      <c r="B679" s="422" t="s">
        <v>548</v>
      </c>
      <c r="C679" s="422" t="s">
        <v>25</v>
      </c>
      <c r="D679" t="s">
        <v>13</v>
      </c>
      <c r="E679" s="2"/>
      <c r="F679" s="2">
        <v>9.3000000000000007</v>
      </c>
      <c r="G679" s="2">
        <f t="shared" si="13"/>
        <v>-4.6185277824406512E-14</v>
      </c>
      <c r="L679" s="28"/>
    </row>
    <row r="680" spans="1:12">
      <c r="A680" s="81">
        <v>44895</v>
      </c>
      <c r="B680" s="421" t="s">
        <v>10</v>
      </c>
      <c r="C680" s="421" t="s">
        <v>26</v>
      </c>
      <c r="D680" t="s">
        <v>12</v>
      </c>
      <c r="E680" s="2">
        <v>341.8</v>
      </c>
      <c r="G680" s="2">
        <f t="shared" si="13"/>
        <v>341.79999999999995</v>
      </c>
    </row>
    <row r="681" spans="1:12">
      <c r="A681" s="70"/>
      <c r="B681" s="422"/>
      <c r="C681" s="422"/>
      <c r="D681" t="s">
        <v>13</v>
      </c>
      <c r="E681" s="2">
        <v>9.3000000000000007</v>
      </c>
      <c r="G681" s="2">
        <f t="shared" si="13"/>
        <v>351.09999999999997</v>
      </c>
    </row>
    <row r="682" spans="1:12">
      <c r="A682" s="70"/>
      <c r="B682" s="422"/>
      <c r="C682" s="422"/>
      <c r="D682" t="s">
        <v>14</v>
      </c>
      <c r="E682" s="2">
        <v>60</v>
      </c>
      <c r="G682" s="2">
        <f t="shared" si="13"/>
        <v>411.09999999999997</v>
      </c>
    </row>
    <row r="683" spans="1:12">
      <c r="A683" s="70"/>
      <c r="B683" s="422"/>
      <c r="C683" s="422"/>
      <c r="D683" t="s">
        <v>15</v>
      </c>
      <c r="E683" s="2">
        <v>5</v>
      </c>
      <c r="G683" s="2">
        <f t="shared" si="13"/>
        <v>416.09999999999997</v>
      </c>
    </row>
    <row r="684" spans="1:12">
      <c r="A684" s="3">
        <v>44895</v>
      </c>
      <c r="B684" s="422" t="s">
        <v>93</v>
      </c>
      <c r="C684" s="422" t="s">
        <v>26</v>
      </c>
      <c r="D684" t="s">
        <v>14</v>
      </c>
      <c r="E684" s="2"/>
      <c r="F684" s="2">
        <v>60</v>
      </c>
      <c r="G684" s="2">
        <f t="shared" si="13"/>
        <v>356.09999999999997</v>
      </c>
    </row>
    <row r="685" spans="1:12">
      <c r="A685" s="3">
        <v>44895</v>
      </c>
      <c r="B685" s="422" t="s">
        <v>93</v>
      </c>
      <c r="C685" s="422" t="s">
        <v>26</v>
      </c>
      <c r="D685" t="s">
        <v>15</v>
      </c>
      <c r="E685" s="5"/>
      <c r="F685" s="23">
        <v>5</v>
      </c>
      <c r="G685" s="2">
        <f t="shared" ref="G685:G764" si="14">+G684+E685-F685</f>
        <v>351.09999999999997</v>
      </c>
    </row>
    <row r="686" spans="1:12">
      <c r="A686" s="70">
        <v>44926</v>
      </c>
      <c r="B686" s="422" t="s">
        <v>76</v>
      </c>
      <c r="C686" s="422" t="s">
        <v>26</v>
      </c>
      <c r="D686" t="s">
        <v>12</v>
      </c>
      <c r="E686" s="5"/>
      <c r="F686" s="23">
        <v>280</v>
      </c>
      <c r="G686" s="2">
        <f t="shared" si="14"/>
        <v>71.099999999999966</v>
      </c>
    </row>
    <row r="687" spans="1:12">
      <c r="A687" s="3">
        <v>44957</v>
      </c>
      <c r="B687" s="422" t="s">
        <v>77</v>
      </c>
      <c r="C687" s="422" t="s">
        <v>26</v>
      </c>
      <c r="D687" t="s">
        <v>12</v>
      </c>
      <c r="E687" s="5"/>
      <c r="F687" s="23">
        <v>61.8</v>
      </c>
      <c r="G687" s="2">
        <f t="shared" si="14"/>
        <v>9.2999999999999687</v>
      </c>
    </row>
    <row r="688" spans="1:12">
      <c r="A688" s="3">
        <v>44957</v>
      </c>
      <c r="B688" s="422" t="s">
        <v>77</v>
      </c>
      <c r="C688" s="422" t="s">
        <v>26</v>
      </c>
      <c r="D688" t="s">
        <v>13</v>
      </c>
      <c r="E688" s="5"/>
      <c r="F688" s="23">
        <v>9.3000000000000007</v>
      </c>
      <c r="G688" s="22">
        <f t="shared" si="14"/>
        <v>-3.1974423109204508E-14</v>
      </c>
    </row>
    <row r="689" spans="1:10">
      <c r="A689" s="81">
        <v>44926</v>
      </c>
      <c r="B689" s="421" t="s">
        <v>10</v>
      </c>
      <c r="C689" s="421" t="s">
        <v>27</v>
      </c>
      <c r="D689" t="s">
        <v>12</v>
      </c>
      <c r="E689" s="2">
        <v>390.7</v>
      </c>
      <c r="G689" s="2">
        <f t="shared" si="14"/>
        <v>390.69999999999993</v>
      </c>
    </row>
    <row r="690" spans="1:10">
      <c r="A690" s="70"/>
      <c r="B690" s="422"/>
      <c r="C690" s="422"/>
      <c r="D690" t="s">
        <v>13</v>
      </c>
      <c r="E690" s="2">
        <v>10</v>
      </c>
      <c r="G690" s="2">
        <f t="shared" si="14"/>
        <v>400.69999999999993</v>
      </c>
    </row>
    <row r="691" spans="1:10">
      <c r="A691" s="70"/>
      <c r="B691" s="422"/>
      <c r="C691" s="422"/>
      <c r="D691" t="s">
        <v>14</v>
      </c>
      <c r="E691" s="2">
        <v>60</v>
      </c>
      <c r="G691" s="2">
        <f t="shared" si="14"/>
        <v>460.69999999999993</v>
      </c>
    </row>
    <row r="692" spans="1:10">
      <c r="A692" s="70"/>
      <c r="B692" s="422"/>
      <c r="C692" s="422"/>
      <c r="D692" t="s">
        <v>15</v>
      </c>
      <c r="E692" s="2">
        <v>5</v>
      </c>
      <c r="G692" s="2">
        <f t="shared" si="14"/>
        <v>465.69999999999993</v>
      </c>
    </row>
    <row r="693" spans="1:10">
      <c r="A693" s="70">
        <v>44926</v>
      </c>
      <c r="B693" s="422" t="s">
        <v>76</v>
      </c>
      <c r="C693" s="422" t="s">
        <v>27</v>
      </c>
      <c r="D693" t="s">
        <v>14</v>
      </c>
      <c r="E693" s="2"/>
      <c r="F693" s="2">
        <v>60</v>
      </c>
      <c r="G693" s="2">
        <f t="shared" si="14"/>
        <v>405.69999999999993</v>
      </c>
    </row>
    <row r="694" spans="1:10">
      <c r="A694" s="70">
        <v>44926</v>
      </c>
      <c r="B694" s="422" t="s">
        <v>76</v>
      </c>
      <c r="C694" s="422" t="s">
        <v>27</v>
      </c>
      <c r="D694" t="s">
        <v>15</v>
      </c>
      <c r="E694" s="2"/>
      <c r="F694" s="2">
        <v>5</v>
      </c>
      <c r="G694" s="2">
        <f t="shared" si="14"/>
        <v>400.69999999999993</v>
      </c>
    </row>
    <row r="695" spans="1:10">
      <c r="A695" s="3">
        <v>44957</v>
      </c>
      <c r="B695" s="422" t="s">
        <v>77</v>
      </c>
      <c r="C695" s="422" t="s">
        <v>27</v>
      </c>
      <c r="D695" t="s">
        <v>12</v>
      </c>
      <c r="E695" s="2"/>
      <c r="F695" s="2">
        <v>108.9</v>
      </c>
      <c r="G695" s="2">
        <f t="shared" si="14"/>
        <v>291.79999999999995</v>
      </c>
      <c r="H695" s="421"/>
      <c r="I695"/>
      <c r="J695" s="2"/>
    </row>
    <row r="696" spans="1:10">
      <c r="A696" s="3">
        <v>44985</v>
      </c>
      <c r="B696" s="422" t="s">
        <v>78</v>
      </c>
      <c r="C696" s="422" t="s">
        <v>27</v>
      </c>
      <c r="D696" t="s">
        <v>12</v>
      </c>
      <c r="E696" s="2"/>
      <c r="F696" s="2">
        <v>219</v>
      </c>
      <c r="G696" s="2">
        <f t="shared" si="14"/>
        <v>72.799999999999955</v>
      </c>
      <c r="H696" s="422"/>
      <c r="I696"/>
      <c r="J696" s="2"/>
    </row>
    <row r="697" spans="1:10">
      <c r="A697" s="3">
        <v>44992</v>
      </c>
      <c r="B697" s="422">
        <v>26526</v>
      </c>
      <c r="C697" s="422" t="s">
        <v>27</v>
      </c>
      <c r="D697" t="s">
        <v>12</v>
      </c>
      <c r="E697" s="2"/>
      <c r="F697" s="2">
        <v>62.8</v>
      </c>
      <c r="G697" s="2">
        <f t="shared" si="14"/>
        <v>9.9999999999999574</v>
      </c>
      <c r="H697" s="422"/>
      <c r="I697"/>
      <c r="J697" s="2"/>
    </row>
    <row r="698" spans="1:10">
      <c r="A698" s="3">
        <v>44992</v>
      </c>
      <c r="B698" s="422">
        <v>26526</v>
      </c>
      <c r="C698" s="422" t="s">
        <v>27</v>
      </c>
      <c r="D698" t="s">
        <v>13</v>
      </c>
      <c r="E698" s="2"/>
      <c r="F698" s="2">
        <v>10</v>
      </c>
      <c r="G698" s="2">
        <f t="shared" si="14"/>
        <v>-4.2632564145606011E-14</v>
      </c>
      <c r="H698" s="422"/>
      <c r="I698"/>
      <c r="J698" s="2"/>
    </row>
    <row r="699" spans="1:10">
      <c r="A699" s="31">
        <v>44957</v>
      </c>
      <c r="B699" s="421" t="s">
        <v>10</v>
      </c>
      <c r="C699" s="421" t="s">
        <v>11</v>
      </c>
      <c r="D699" t="s">
        <v>12</v>
      </c>
      <c r="E699" s="196">
        <v>329.4</v>
      </c>
      <c r="F699" s="196"/>
      <c r="G699" s="2">
        <f t="shared" si="14"/>
        <v>329.39999999999992</v>
      </c>
      <c r="H699" s="421"/>
      <c r="I699"/>
      <c r="J699" s="196"/>
    </row>
    <row r="700" spans="1:10">
      <c r="B700" s="422"/>
      <c r="C700" s="422"/>
      <c r="D700" t="s">
        <v>13</v>
      </c>
      <c r="E700" s="196">
        <v>6</v>
      </c>
      <c r="F700" s="196"/>
      <c r="G700" s="2">
        <f t="shared" si="14"/>
        <v>335.39999999999992</v>
      </c>
      <c r="H700" s="422"/>
      <c r="I700"/>
      <c r="J700" s="196"/>
    </row>
    <row r="701" spans="1:10">
      <c r="B701" s="422"/>
      <c r="C701" s="422"/>
      <c r="D701" t="s">
        <v>14</v>
      </c>
      <c r="E701" s="196">
        <v>60</v>
      </c>
      <c r="F701" s="196"/>
      <c r="G701" s="2">
        <f t="shared" si="14"/>
        <v>395.39999999999992</v>
      </c>
    </row>
    <row r="702" spans="1:10">
      <c r="B702" s="422"/>
      <c r="C702" s="422"/>
      <c r="D702" t="s">
        <v>15</v>
      </c>
      <c r="E702" s="196">
        <v>5</v>
      </c>
      <c r="F702" s="196"/>
      <c r="G702" s="2">
        <f t="shared" si="14"/>
        <v>400.39999999999992</v>
      </c>
    </row>
    <row r="703" spans="1:10">
      <c r="A703" s="3">
        <v>44957</v>
      </c>
      <c r="B703" s="422" t="s">
        <v>77</v>
      </c>
      <c r="C703" s="422" t="s">
        <v>11</v>
      </c>
      <c r="D703" t="s">
        <v>14</v>
      </c>
      <c r="E703" s="196"/>
      <c r="F703" s="196">
        <v>60</v>
      </c>
      <c r="G703" s="2">
        <f t="shared" si="14"/>
        <v>340.39999999999992</v>
      </c>
      <c r="J703" s="5"/>
    </row>
    <row r="704" spans="1:10">
      <c r="A704" s="3">
        <v>44957</v>
      </c>
      <c r="B704" s="422" t="s">
        <v>77</v>
      </c>
      <c r="C704" s="422" t="s">
        <v>11</v>
      </c>
      <c r="D704" t="s">
        <v>15</v>
      </c>
      <c r="E704" s="196"/>
      <c r="F704" s="196">
        <v>5</v>
      </c>
      <c r="G704" s="2">
        <f t="shared" si="14"/>
        <v>335.39999999999992</v>
      </c>
    </row>
    <row r="705" spans="1:7">
      <c r="A705" s="3">
        <v>44992</v>
      </c>
      <c r="B705" s="422">
        <v>26526</v>
      </c>
      <c r="C705" s="422" t="s">
        <v>11</v>
      </c>
      <c r="D705" t="s">
        <v>12</v>
      </c>
      <c r="E705" s="196"/>
      <c r="F705" s="196">
        <v>329.4</v>
      </c>
      <c r="G705" s="2">
        <f t="shared" si="14"/>
        <v>5.9999999999999432</v>
      </c>
    </row>
    <row r="706" spans="1:7">
      <c r="A706" s="3">
        <v>44992</v>
      </c>
      <c r="B706" s="422">
        <v>26526</v>
      </c>
      <c r="C706" s="422" t="s">
        <v>11</v>
      </c>
      <c r="D706" t="s">
        <v>13</v>
      </c>
      <c r="E706" s="196"/>
      <c r="F706" s="196">
        <v>6</v>
      </c>
      <c r="G706" s="2">
        <f t="shared" si="14"/>
        <v>-5.6843418860808015E-14</v>
      </c>
    </row>
    <row r="707" spans="1:7">
      <c r="A707" s="31">
        <v>44985</v>
      </c>
      <c r="B707" s="421" t="s">
        <v>10</v>
      </c>
      <c r="C707" s="421" t="s">
        <v>17</v>
      </c>
      <c r="D707" t="s">
        <v>12</v>
      </c>
      <c r="E707" s="196">
        <v>359.3</v>
      </c>
      <c r="F707" s="196"/>
      <c r="G707" s="2">
        <f t="shared" si="14"/>
        <v>359.29999999999995</v>
      </c>
    </row>
    <row r="708" spans="1:7">
      <c r="B708" s="422"/>
      <c r="C708" s="422"/>
      <c r="D708" t="s">
        <v>13</v>
      </c>
      <c r="E708" s="196">
        <v>8</v>
      </c>
      <c r="F708" s="196"/>
      <c r="G708" s="2">
        <f t="shared" si="14"/>
        <v>367.29999999999995</v>
      </c>
    </row>
    <row r="709" spans="1:7">
      <c r="B709" s="422"/>
      <c r="C709" s="422"/>
      <c r="D709" t="s">
        <v>14</v>
      </c>
      <c r="E709" s="196">
        <v>56</v>
      </c>
      <c r="F709" s="196"/>
      <c r="G709" s="2">
        <f t="shared" si="14"/>
        <v>423.29999999999995</v>
      </c>
    </row>
    <row r="710" spans="1:7">
      <c r="B710" s="422"/>
      <c r="C710" s="422"/>
      <c r="D710" t="s">
        <v>15</v>
      </c>
      <c r="E710" s="196">
        <v>5</v>
      </c>
      <c r="F710" s="196"/>
      <c r="G710" s="2">
        <f t="shared" si="14"/>
        <v>428.29999999999995</v>
      </c>
    </row>
    <row r="711" spans="1:7">
      <c r="A711" s="3">
        <v>44985</v>
      </c>
      <c r="B711" s="422" t="s">
        <v>78</v>
      </c>
      <c r="C711" s="422" t="s">
        <v>17</v>
      </c>
      <c r="D711" t="s">
        <v>14</v>
      </c>
      <c r="E711" s="196"/>
      <c r="F711" s="196">
        <v>56</v>
      </c>
      <c r="G711" s="2">
        <f t="shared" si="14"/>
        <v>372.29999999999995</v>
      </c>
    </row>
    <row r="712" spans="1:7">
      <c r="A712" s="3">
        <v>44985</v>
      </c>
      <c r="B712" s="422" t="s">
        <v>78</v>
      </c>
      <c r="C712" s="422" t="s">
        <v>17</v>
      </c>
      <c r="D712" t="s">
        <v>15</v>
      </c>
      <c r="E712" s="196"/>
      <c r="F712" s="196">
        <v>5</v>
      </c>
      <c r="G712" s="2">
        <f t="shared" si="14"/>
        <v>367.29999999999995</v>
      </c>
    </row>
    <row r="713" spans="1:7">
      <c r="A713" s="3">
        <v>45010</v>
      </c>
      <c r="B713" s="422">
        <v>26709</v>
      </c>
      <c r="C713" s="422" t="s">
        <v>17</v>
      </c>
      <c r="D713" t="s">
        <v>12</v>
      </c>
      <c r="E713" s="196"/>
      <c r="F713" s="196">
        <v>359.3</v>
      </c>
      <c r="G713" s="2">
        <f t="shared" si="14"/>
        <v>7.9999999999999432</v>
      </c>
    </row>
    <row r="714" spans="1:7">
      <c r="A714" s="3">
        <v>45010</v>
      </c>
      <c r="B714" s="422">
        <v>26709</v>
      </c>
      <c r="C714" s="422" t="s">
        <v>17</v>
      </c>
      <c r="D714" t="s">
        <v>13</v>
      </c>
      <c r="F714" s="196">
        <v>8</v>
      </c>
      <c r="G714" s="2">
        <f t="shared" si="14"/>
        <v>-5.6843418860808015E-14</v>
      </c>
    </row>
    <row r="715" spans="1:7">
      <c r="A715" s="81">
        <v>45016</v>
      </c>
      <c r="B715" s="421" t="s">
        <v>10</v>
      </c>
      <c r="C715" s="421" t="s">
        <v>18</v>
      </c>
      <c r="D715" t="s">
        <v>12</v>
      </c>
      <c r="E715" s="196">
        <v>336.7</v>
      </c>
      <c r="F715" s="196"/>
      <c r="G715" s="2">
        <f t="shared" si="14"/>
        <v>336.69999999999993</v>
      </c>
    </row>
    <row r="716" spans="1:7">
      <c r="A716" s="70"/>
      <c r="B716" s="422"/>
      <c r="C716" s="422"/>
      <c r="D716" t="s">
        <v>13</v>
      </c>
      <c r="E716" s="196">
        <v>6.3</v>
      </c>
      <c r="F716" s="196"/>
      <c r="G716" s="2">
        <f t="shared" si="14"/>
        <v>342.99999999999994</v>
      </c>
    </row>
    <row r="717" spans="1:7">
      <c r="A717" s="70"/>
      <c r="B717" s="422"/>
      <c r="C717" s="422"/>
      <c r="D717" t="s">
        <v>14</v>
      </c>
      <c r="E717" s="196">
        <v>60</v>
      </c>
      <c r="F717" s="196"/>
      <c r="G717" s="2">
        <f t="shared" si="14"/>
        <v>402.99999999999994</v>
      </c>
    </row>
    <row r="718" spans="1:7">
      <c r="A718" s="70"/>
      <c r="B718" s="422"/>
      <c r="C718" s="422"/>
      <c r="D718" t="s">
        <v>15</v>
      </c>
      <c r="E718" s="196">
        <v>5</v>
      </c>
      <c r="F718" s="196"/>
      <c r="G718" s="2">
        <f t="shared" si="14"/>
        <v>407.99999999999994</v>
      </c>
    </row>
    <row r="719" spans="1:7">
      <c r="A719" s="70"/>
      <c r="B719" s="422"/>
      <c r="C719" s="422"/>
      <c r="D719" t="s">
        <v>203</v>
      </c>
      <c r="E719" s="196">
        <v>102.5</v>
      </c>
      <c r="F719" s="196"/>
      <c r="G719" s="2">
        <f t="shared" si="14"/>
        <v>510.49999999999994</v>
      </c>
    </row>
    <row r="720" spans="1:7">
      <c r="A720" s="70">
        <v>45016</v>
      </c>
      <c r="B720" s="422" t="s">
        <v>81</v>
      </c>
      <c r="C720" s="422" t="s">
        <v>18</v>
      </c>
      <c r="D720" t="s">
        <v>14</v>
      </c>
      <c r="E720" s="196"/>
      <c r="F720" s="196">
        <v>60</v>
      </c>
      <c r="G720" s="2">
        <f t="shared" si="14"/>
        <v>450.49999999999994</v>
      </c>
    </row>
    <row r="721" spans="1:12">
      <c r="A721" s="70">
        <v>45016</v>
      </c>
      <c r="B721" s="422" t="s">
        <v>81</v>
      </c>
      <c r="C721" s="422" t="s">
        <v>18</v>
      </c>
      <c r="D721" t="s">
        <v>15</v>
      </c>
      <c r="E721" s="196"/>
      <c r="F721" s="196">
        <v>5</v>
      </c>
      <c r="G721" s="2">
        <f t="shared" si="14"/>
        <v>445.49999999999994</v>
      </c>
    </row>
    <row r="722" spans="1:12">
      <c r="A722" s="70">
        <v>45016</v>
      </c>
      <c r="B722" s="422" t="s">
        <v>81</v>
      </c>
      <c r="C722" s="422" t="s">
        <v>18</v>
      </c>
      <c r="D722" t="s">
        <v>12</v>
      </c>
      <c r="F722" s="2">
        <v>20</v>
      </c>
      <c r="G722" s="2">
        <f t="shared" si="14"/>
        <v>425.49999999999994</v>
      </c>
    </row>
    <row r="723" spans="1:12">
      <c r="A723" s="70">
        <v>45046</v>
      </c>
      <c r="B723" s="422" t="s">
        <v>83</v>
      </c>
      <c r="C723" s="422" t="s">
        <v>18</v>
      </c>
      <c r="D723" t="s">
        <v>12</v>
      </c>
      <c r="F723" s="2">
        <v>55</v>
      </c>
      <c r="G723" s="2">
        <f t="shared" si="14"/>
        <v>370.49999999999994</v>
      </c>
    </row>
    <row r="724" spans="1:12">
      <c r="A724" s="70">
        <v>45077</v>
      </c>
      <c r="B724" s="422" t="s">
        <v>84</v>
      </c>
      <c r="C724" s="422" t="s">
        <v>20</v>
      </c>
      <c r="D724" t="s">
        <v>12</v>
      </c>
      <c r="F724" s="2">
        <v>140</v>
      </c>
      <c r="G724" s="2">
        <f t="shared" si="14"/>
        <v>230.49999999999994</v>
      </c>
      <c r="J724" s="5"/>
      <c r="K724" s="28"/>
    </row>
    <row r="725" spans="1:12">
      <c r="A725" s="70">
        <v>45107</v>
      </c>
      <c r="B725" s="422" t="s">
        <v>86</v>
      </c>
      <c r="C725" s="422" t="s">
        <v>20</v>
      </c>
      <c r="D725" t="s">
        <v>12</v>
      </c>
      <c r="F725" s="2">
        <v>121.7</v>
      </c>
      <c r="G725" s="2">
        <f t="shared" si="14"/>
        <v>108.79999999999994</v>
      </c>
      <c r="J725" s="5"/>
      <c r="K725" s="28"/>
    </row>
    <row r="726" spans="1:12">
      <c r="A726" s="70">
        <v>45107</v>
      </c>
      <c r="B726" s="422" t="s">
        <v>86</v>
      </c>
      <c r="C726" s="422" t="s">
        <v>20</v>
      </c>
      <c r="D726" t="s">
        <v>13</v>
      </c>
      <c r="F726" s="2">
        <v>6.3</v>
      </c>
      <c r="G726" s="2">
        <f t="shared" si="14"/>
        <v>102.49999999999994</v>
      </c>
      <c r="J726" s="5"/>
      <c r="K726" s="28"/>
    </row>
    <row r="727" spans="1:12">
      <c r="A727" s="70"/>
      <c r="B727" s="422" t="s">
        <v>61</v>
      </c>
      <c r="C727" s="422"/>
      <c r="D727" t="s">
        <v>203</v>
      </c>
      <c r="F727" s="2">
        <v>51.2</v>
      </c>
      <c r="G727" s="2">
        <f t="shared" si="14"/>
        <v>51.29999999999994</v>
      </c>
      <c r="J727" s="5"/>
      <c r="K727" s="28"/>
    </row>
    <row r="728" spans="1:12">
      <c r="A728" s="70">
        <v>45287</v>
      </c>
      <c r="B728" s="422">
        <v>28067</v>
      </c>
      <c r="C728" s="422" t="s">
        <v>20</v>
      </c>
      <c r="D728" t="s">
        <v>203</v>
      </c>
      <c r="F728" s="2">
        <v>51.3</v>
      </c>
      <c r="G728" s="2">
        <f t="shared" si="14"/>
        <v>-5.6843418860808015E-14</v>
      </c>
      <c r="J728" s="5"/>
      <c r="K728" s="28"/>
    </row>
    <row r="729" spans="1:12">
      <c r="A729" s="81">
        <v>45046</v>
      </c>
      <c r="B729" s="421" t="s">
        <v>10</v>
      </c>
      <c r="C729" s="421" t="s">
        <v>19</v>
      </c>
      <c r="D729" t="s">
        <v>12</v>
      </c>
      <c r="E729" s="207">
        <v>352.2</v>
      </c>
      <c r="F729" s="207"/>
      <c r="G729" s="2">
        <f t="shared" si="14"/>
        <v>352.19999999999993</v>
      </c>
      <c r="K729" s="28"/>
    </row>
    <row r="730" spans="1:12">
      <c r="A730" s="70"/>
      <c r="B730" s="422"/>
      <c r="C730" s="422"/>
      <c r="D730" t="s">
        <v>13</v>
      </c>
      <c r="E730" s="207">
        <v>6.9</v>
      </c>
      <c r="F730" s="207"/>
      <c r="G730" s="2">
        <f t="shared" si="14"/>
        <v>359.09999999999991</v>
      </c>
    </row>
    <row r="731" spans="1:12">
      <c r="A731" s="70"/>
      <c r="B731" s="422"/>
      <c r="C731" s="422"/>
      <c r="D731" t="s">
        <v>14</v>
      </c>
      <c r="E731" s="207">
        <v>60</v>
      </c>
      <c r="F731" s="207"/>
      <c r="G731" s="2">
        <f t="shared" si="14"/>
        <v>419.09999999999991</v>
      </c>
      <c r="J731" s="28"/>
      <c r="K731" s="5"/>
    </row>
    <row r="732" spans="1:12">
      <c r="A732" s="70"/>
      <c r="B732" s="422"/>
      <c r="C732" s="422"/>
      <c r="D732" t="s">
        <v>15</v>
      </c>
      <c r="E732" s="207">
        <v>5</v>
      </c>
      <c r="F732" s="207"/>
      <c r="G732" s="2">
        <f t="shared" si="14"/>
        <v>424.09999999999991</v>
      </c>
      <c r="K732" s="28"/>
      <c r="L732" s="28"/>
    </row>
    <row r="733" spans="1:12">
      <c r="A733" s="70">
        <v>45046</v>
      </c>
      <c r="B733" s="422" t="s">
        <v>83</v>
      </c>
      <c r="C733" s="422" t="s">
        <v>19</v>
      </c>
      <c r="D733" t="s">
        <v>14</v>
      </c>
      <c r="E733" s="207"/>
      <c r="F733" s="207">
        <v>60</v>
      </c>
      <c r="G733" s="2">
        <f t="shared" si="14"/>
        <v>364.09999999999991</v>
      </c>
      <c r="I733" s="421"/>
      <c r="K733" s="207"/>
    </row>
    <row r="734" spans="1:12">
      <c r="A734" s="70">
        <v>45046</v>
      </c>
      <c r="B734" s="422" t="s">
        <v>83</v>
      </c>
      <c r="C734" s="422" t="s">
        <v>19</v>
      </c>
      <c r="D734" t="s">
        <v>15</v>
      </c>
      <c r="E734" s="207"/>
      <c r="F734" s="207">
        <v>5</v>
      </c>
      <c r="G734" s="2">
        <f t="shared" si="14"/>
        <v>359.09999999999991</v>
      </c>
      <c r="I734" s="422"/>
      <c r="K734" s="207"/>
      <c r="L734" s="207"/>
    </row>
    <row r="735" spans="1:12">
      <c r="A735" s="70">
        <v>45107</v>
      </c>
      <c r="B735" s="422" t="s">
        <v>86</v>
      </c>
      <c r="C735" s="422" t="s">
        <v>19</v>
      </c>
      <c r="D735" t="s">
        <v>12</v>
      </c>
      <c r="E735" s="207"/>
      <c r="F735" s="207">
        <v>87</v>
      </c>
      <c r="G735" s="2">
        <f t="shared" si="14"/>
        <v>272.09999999999991</v>
      </c>
      <c r="I735" s="421"/>
      <c r="K735" s="207"/>
      <c r="L735" s="207"/>
    </row>
    <row r="736" spans="1:12">
      <c r="A736" s="70">
        <v>45107</v>
      </c>
      <c r="B736" s="422" t="s">
        <v>86</v>
      </c>
      <c r="C736" s="422" t="s">
        <v>19</v>
      </c>
      <c r="D736" t="s">
        <v>12</v>
      </c>
      <c r="E736" s="207"/>
      <c r="F736" s="207">
        <v>215</v>
      </c>
      <c r="G736" s="2">
        <f t="shared" si="14"/>
        <v>57.099999999999909</v>
      </c>
      <c r="I736" s="421"/>
      <c r="K736" s="207"/>
      <c r="L736" s="207"/>
    </row>
    <row r="737" spans="1:12">
      <c r="A737" s="70">
        <v>45138</v>
      </c>
      <c r="B737" s="422" t="s">
        <v>87</v>
      </c>
      <c r="C737" s="422" t="s">
        <v>19</v>
      </c>
      <c r="D737" t="s">
        <v>12</v>
      </c>
      <c r="E737" s="207"/>
      <c r="F737" s="207">
        <v>50.2</v>
      </c>
      <c r="G737" s="2">
        <f t="shared" si="14"/>
        <v>6.8999999999999062</v>
      </c>
      <c r="L737" s="207"/>
    </row>
    <row r="738" spans="1:12">
      <c r="A738" s="70">
        <v>45138</v>
      </c>
      <c r="B738" s="422" t="s">
        <v>87</v>
      </c>
      <c r="C738" s="422" t="s">
        <v>19</v>
      </c>
      <c r="D738" t="s">
        <v>13</v>
      </c>
      <c r="E738" s="207"/>
      <c r="F738" s="207">
        <v>6.9</v>
      </c>
      <c r="G738" s="2">
        <f t="shared" si="14"/>
        <v>-9.4146912488213275E-14</v>
      </c>
      <c r="I738" s="421"/>
      <c r="K738" s="207"/>
      <c r="L738" s="207"/>
    </row>
    <row r="739" spans="1:12">
      <c r="A739" s="81">
        <v>45077</v>
      </c>
      <c r="B739" s="421" t="s">
        <v>10</v>
      </c>
      <c r="C739" s="421" t="s">
        <v>20</v>
      </c>
      <c r="D739" t="s">
        <v>12</v>
      </c>
      <c r="E739" s="207">
        <v>325.7</v>
      </c>
      <c r="F739" s="207"/>
      <c r="G739" s="2">
        <f t="shared" si="14"/>
        <v>325.69999999999987</v>
      </c>
      <c r="I739" s="422"/>
      <c r="K739" s="207"/>
      <c r="L739" s="207"/>
    </row>
    <row r="740" spans="1:12">
      <c r="A740" s="70"/>
      <c r="B740" s="422"/>
      <c r="C740" s="422"/>
      <c r="D740" t="s">
        <v>13</v>
      </c>
      <c r="E740" s="207">
        <v>4.2</v>
      </c>
      <c r="F740" s="207"/>
      <c r="G740" s="2">
        <f t="shared" si="14"/>
        <v>329.89999999999986</v>
      </c>
      <c r="K740" s="28"/>
      <c r="L740" s="28"/>
    </row>
    <row r="741" spans="1:12">
      <c r="A741" s="70"/>
      <c r="B741" s="422"/>
      <c r="C741" s="422"/>
      <c r="D741" t="s">
        <v>14</v>
      </c>
      <c r="E741" s="207">
        <v>60</v>
      </c>
      <c r="F741" s="207"/>
      <c r="G741" s="2">
        <f t="shared" si="14"/>
        <v>389.89999999999986</v>
      </c>
    </row>
    <row r="742" spans="1:12">
      <c r="A742" s="70"/>
      <c r="B742" s="422"/>
      <c r="C742" s="422"/>
      <c r="D742" t="s">
        <v>15</v>
      </c>
      <c r="E742" s="207">
        <v>5</v>
      </c>
      <c r="F742" s="207"/>
      <c r="G742" s="2">
        <f t="shared" si="14"/>
        <v>394.89999999999986</v>
      </c>
    </row>
    <row r="743" spans="1:12">
      <c r="A743" s="70">
        <v>45077</v>
      </c>
      <c r="B743" s="422" t="s">
        <v>84</v>
      </c>
      <c r="C743" s="422" t="s">
        <v>20</v>
      </c>
      <c r="D743" t="s">
        <v>14</v>
      </c>
      <c r="E743" s="207"/>
      <c r="F743" s="207">
        <v>60</v>
      </c>
      <c r="G743" s="2">
        <f t="shared" si="14"/>
        <v>334.89999999999986</v>
      </c>
      <c r="J743" s="28"/>
    </row>
    <row r="744" spans="1:12">
      <c r="A744" s="70">
        <v>45077</v>
      </c>
      <c r="B744" s="422" t="s">
        <v>84</v>
      </c>
      <c r="C744" s="422" t="s">
        <v>20</v>
      </c>
      <c r="D744" t="s">
        <v>15</v>
      </c>
      <c r="E744" s="207"/>
      <c r="F744" s="207">
        <v>5</v>
      </c>
      <c r="G744" s="2">
        <f t="shared" si="14"/>
        <v>329.89999999999986</v>
      </c>
    </row>
    <row r="745" spans="1:12">
      <c r="A745" s="70">
        <v>45138</v>
      </c>
      <c r="B745" s="422" t="s">
        <v>87</v>
      </c>
      <c r="C745" s="422" t="s">
        <v>20</v>
      </c>
      <c r="D745" t="s">
        <v>12</v>
      </c>
      <c r="E745" s="207"/>
      <c r="F745" s="207">
        <v>247.9</v>
      </c>
      <c r="G745" s="2">
        <f t="shared" si="14"/>
        <v>81.999999999999858</v>
      </c>
    </row>
    <row r="746" spans="1:12">
      <c r="A746" s="3">
        <v>45169</v>
      </c>
      <c r="B746" s="422" t="s">
        <v>88</v>
      </c>
      <c r="C746" s="422" t="s">
        <v>20</v>
      </c>
      <c r="D746" t="s">
        <v>12</v>
      </c>
      <c r="E746" s="207"/>
      <c r="F746" s="207">
        <v>77.8</v>
      </c>
      <c r="G746" s="2">
        <f t="shared" si="14"/>
        <v>4.1999999999998607</v>
      </c>
    </row>
    <row r="747" spans="1:12">
      <c r="A747" s="3">
        <v>45169</v>
      </c>
      <c r="B747" s="422" t="s">
        <v>88</v>
      </c>
      <c r="C747" s="422" t="s">
        <v>20</v>
      </c>
      <c r="D747" t="s">
        <v>13</v>
      </c>
      <c r="E747" s="207"/>
      <c r="F747" s="207">
        <v>4.2</v>
      </c>
      <c r="G747" s="2">
        <f t="shared" si="14"/>
        <v>-1.3944401189291966E-13</v>
      </c>
    </row>
    <row r="748" spans="1:12">
      <c r="A748" s="81">
        <v>45107</v>
      </c>
      <c r="B748" s="421" t="s">
        <v>10</v>
      </c>
      <c r="C748" s="421" t="s">
        <v>21</v>
      </c>
      <c r="D748" t="s">
        <v>12</v>
      </c>
      <c r="E748" s="207">
        <v>331.7</v>
      </c>
      <c r="F748" s="207"/>
      <c r="G748" s="2">
        <f t="shared" si="14"/>
        <v>331.69999999999987</v>
      </c>
    </row>
    <row r="749" spans="1:12">
      <c r="A749" s="70"/>
      <c r="B749" s="422"/>
      <c r="C749" s="422"/>
      <c r="D749" t="s">
        <v>13</v>
      </c>
      <c r="E749" s="207">
        <v>5.8</v>
      </c>
      <c r="F749" s="207"/>
      <c r="G749" s="2">
        <f t="shared" si="14"/>
        <v>337.49999999999989</v>
      </c>
    </row>
    <row r="750" spans="1:12">
      <c r="A750" s="70"/>
      <c r="B750" s="422"/>
      <c r="C750" s="422"/>
      <c r="D750" t="s">
        <v>14</v>
      </c>
      <c r="E750" s="207">
        <v>60</v>
      </c>
      <c r="F750" s="207"/>
      <c r="G750" s="2">
        <f t="shared" si="14"/>
        <v>397.49999999999989</v>
      </c>
      <c r="L750" s="28"/>
    </row>
    <row r="751" spans="1:12">
      <c r="A751" s="70"/>
      <c r="B751" s="422"/>
      <c r="C751" s="422"/>
      <c r="D751" t="s">
        <v>15</v>
      </c>
      <c r="E751" s="207">
        <v>5</v>
      </c>
      <c r="F751" s="207"/>
      <c r="G751" s="2">
        <f t="shared" si="14"/>
        <v>402.49999999999989</v>
      </c>
    </row>
    <row r="752" spans="1:12">
      <c r="A752" s="70">
        <v>45107</v>
      </c>
      <c r="B752" s="422" t="s">
        <v>86</v>
      </c>
      <c r="C752" s="422" t="s">
        <v>21</v>
      </c>
      <c r="D752" t="s">
        <v>14</v>
      </c>
      <c r="E752" s="207"/>
      <c r="F752" s="207">
        <v>60</v>
      </c>
      <c r="G752" s="2">
        <f t="shared" si="14"/>
        <v>342.49999999999989</v>
      </c>
    </row>
    <row r="753" spans="1:11">
      <c r="A753" s="70">
        <v>45107</v>
      </c>
      <c r="B753" s="422" t="s">
        <v>86</v>
      </c>
      <c r="C753" s="422" t="s">
        <v>21</v>
      </c>
      <c r="D753" t="s">
        <v>15</v>
      </c>
      <c r="E753" s="207"/>
      <c r="F753" s="207">
        <v>5</v>
      </c>
      <c r="G753" s="2">
        <f t="shared" si="14"/>
        <v>337.49999999999989</v>
      </c>
    </row>
    <row r="754" spans="1:11">
      <c r="A754" s="3">
        <v>45169</v>
      </c>
      <c r="B754" s="422" t="s">
        <v>88</v>
      </c>
      <c r="C754" s="422" t="s">
        <v>21</v>
      </c>
      <c r="D754" t="s">
        <v>12</v>
      </c>
      <c r="E754" s="207"/>
      <c r="F754" s="207">
        <v>223</v>
      </c>
      <c r="G754" s="2">
        <f t="shared" si="14"/>
        <v>114.49999999999989</v>
      </c>
    </row>
    <row r="755" spans="1:11">
      <c r="A755" s="3">
        <v>45199</v>
      </c>
      <c r="B755" s="422" t="s">
        <v>91</v>
      </c>
      <c r="C755" s="422" t="s">
        <v>21</v>
      </c>
      <c r="D755" t="s">
        <v>12</v>
      </c>
      <c r="E755" s="207"/>
      <c r="F755" s="207">
        <v>108.7</v>
      </c>
      <c r="G755" s="2">
        <f t="shared" si="14"/>
        <v>5.7999999999998835</v>
      </c>
    </row>
    <row r="756" spans="1:11">
      <c r="A756" s="3">
        <v>45199</v>
      </c>
      <c r="B756" s="422" t="s">
        <v>91</v>
      </c>
      <c r="C756" s="422" t="s">
        <v>21</v>
      </c>
      <c r="D756" t="s">
        <v>13</v>
      </c>
      <c r="E756" s="207"/>
      <c r="F756" s="207">
        <v>5.8</v>
      </c>
      <c r="G756" s="2">
        <f t="shared" si="14"/>
        <v>-1.1635137298071641E-13</v>
      </c>
    </row>
    <row r="757" spans="1:11">
      <c r="A757" s="81">
        <v>45138</v>
      </c>
      <c r="B757" s="421" t="s">
        <v>10</v>
      </c>
      <c r="C757" s="421" t="s">
        <v>22</v>
      </c>
      <c r="D757" t="s">
        <v>12</v>
      </c>
      <c r="E757" s="207">
        <v>312.5</v>
      </c>
      <c r="F757" s="207"/>
      <c r="G757" s="2">
        <f t="shared" si="14"/>
        <v>312.49999999999989</v>
      </c>
      <c r="I757" s="421"/>
      <c r="K757" s="196"/>
    </row>
    <row r="758" spans="1:11">
      <c r="A758" s="70"/>
      <c r="B758" s="422"/>
      <c r="C758" s="422"/>
      <c r="D758" t="s">
        <v>13</v>
      </c>
      <c r="E758" s="207">
        <v>3.9</v>
      </c>
      <c r="F758" s="207"/>
      <c r="G758" s="2">
        <f t="shared" si="14"/>
        <v>316.39999999999986</v>
      </c>
      <c r="I758" s="421"/>
      <c r="K758" s="207"/>
    </row>
    <row r="759" spans="1:11">
      <c r="A759" s="70"/>
      <c r="B759" s="422"/>
      <c r="C759" s="422"/>
      <c r="D759" t="s">
        <v>14</v>
      </c>
      <c r="E759" s="207">
        <v>60</v>
      </c>
      <c r="F759" s="207"/>
      <c r="G759" s="2">
        <f t="shared" si="14"/>
        <v>376.39999999999986</v>
      </c>
      <c r="K759" s="207"/>
    </row>
    <row r="760" spans="1:11">
      <c r="A760" s="70"/>
      <c r="B760" s="422"/>
      <c r="C760" s="422"/>
      <c r="D760" t="s">
        <v>15</v>
      </c>
      <c r="E760" s="207">
        <v>5</v>
      </c>
      <c r="F760" s="207"/>
      <c r="G760" s="2">
        <f t="shared" si="14"/>
        <v>381.39999999999986</v>
      </c>
    </row>
    <row r="761" spans="1:11">
      <c r="A761" s="70"/>
      <c r="B761" s="422"/>
      <c r="C761" s="422"/>
      <c r="D761" t="s">
        <v>148</v>
      </c>
      <c r="E761" s="207">
        <v>102.5</v>
      </c>
      <c r="F761" s="207"/>
      <c r="G761" s="2">
        <f t="shared" si="14"/>
        <v>483.89999999999986</v>
      </c>
    </row>
    <row r="762" spans="1:11">
      <c r="A762" s="70"/>
      <c r="B762" s="422"/>
      <c r="C762" s="422"/>
      <c r="D762" t="s">
        <v>189</v>
      </c>
      <c r="E762" s="207">
        <v>102.5</v>
      </c>
      <c r="F762" s="207"/>
      <c r="G762" s="2">
        <f t="shared" si="14"/>
        <v>586.39999999999986</v>
      </c>
    </row>
    <row r="763" spans="1:11">
      <c r="A763" s="70">
        <v>45138</v>
      </c>
      <c r="B763" s="422" t="s">
        <v>87</v>
      </c>
      <c r="C763" s="422" t="s">
        <v>22</v>
      </c>
      <c r="D763" t="s">
        <v>14</v>
      </c>
      <c r="E763" s="207"/>
      <c r="F763" s="207">
        <v>60</v>
      </c>
      <c r="G763" s="2">
        <f t="shared" si="14"/>
        <v>526.39999999999986</v>
      </c>
    </row>
    <row r="764" spans="1:11">
      <c r="A764" s="70">
        <v>45138</v>
      </c>
      <c r="B764" s="422" t="s">
        <v>87</v>
      </c>
      <c r="C764" s="422" t="s">
        <v>22</v>
      </c>
      <c r="D764" t="s">
        <v>15</v>
      </c>
      <c r="E764" s="207"/>
      <c r="F764" s="207">
        <v>5</v>
      </c>
      <c r="G764" s="2">
        <f t="shared" si="14"/>
        <v>521.39999999999986</v>
      </c>
    </row>
    <row r="765" spans="1:11">
      <c r="A765" s="3">
        <v>45199</v>
      </c>
      <c r="B765" s="422" t="s">
        <v>91</v>
      </c>
      <c r="C765" s="422" t="s">
        <v>22</v>
      </c>
      <c r="D765" t="s">
        <v>12</v>
      </c>
      <c r="E765" s="207"/>
      <c r="F765" s="207">
        <v>20.5</v>
      </c>
      <c r="G765" s="2">
        <f t="shared" ref="G765:G832" si="15">+G764+E765-F765</f>
        <v>500.89999999999986</v>
      </c>
    </row>
    <row r="766" spans="1:11">
      <c r="A766" s="3">
        <v>45217</v>
      </c>
      <c r="B766" s="422" t="s">
        <v>75</v>
      </c>
      <c r="C766" s="422" t="s">
        <v>22</v>
      </c>
      <c r="D766" t="s">
        <v>12</v>
      </c>
      <c r="E766" s="207"/>
      <c r="F766" s="207">
        <v>220</v>
      </c>
      <c r="G766" s="2">
        <f t="shared" si="15"/>
        <v>280.89999999999986</v>
      </c>
    </row>
    <row r="767" spans="1:11">
      <c r="A767" s="3">
        <v>45217</v>
      </c>
      <c r="B767" s="422">
        <v>27654</v>
      </c>
      <c r="C767" s="422" t="s">
        <v>22</v>
      </c>
      <c r="D767" t="s">
        <v>12</v>
      </c>
      <c r="E767" s="207"/>
      <c r="F767" s="207">
        <v>72</v>
      </c>
      <c r="G767" s="2">
        <f t="shared" si="15"/>
        <v>208.89999999999986</v>
      </c>
    </row>
    <row r="768" spans="1:11">
      <c r="A768" s="3">
        <v>45217</v>
      </c>
      <c r="B768" s="422">
        <v>27654</v>
      </c>
      <c r="C768" s="422" t="s">
        <v>22</v>
      </c>
      <c r="D768" t="s">
        <v>13</v>
      </c>
      <c r="E768" s="207"/>
      <c r="F768" s="207">
        <v>3.9</v>
      </c>
      <c r="G768" s="2">
        <f t="shared" si="15"/>
        <v>204.99999999999986</v>
      </c>
    </row>
    <row r="769" spans="1:13">
      <c r="A769" s="70"/>
      <c r="B769" s="422" t="s">
        <v>61</v>
      </c>
      <c r="C769" s="422"/>
      <c r="D769" t="s">
        <v>148</v>
      </c>
      <c r="F769" s="2">
        <v>51.2</v>
      </c>
      <c r="G769" s="2">
        <f t="shared" si="15"/>
        <v>153.79999999999984</v>
      </c>
    </row>
    <row r="770" spans="1:13">
      <c r="A770" s="70"/>
      <c r="B770" s="422" t="s">
        <v>61</v>
      </c>
      <c r="C770" s="422"/>
      <c r="D770" t="s">
        <v>189</v>
      </c>
      <c r="F770" s="2">
        <v>51.2</v>
      </c>
      <c r="G770" s="2">
        <f t="shared" si="15"/>
        <v>102.59999999999984</v>
      </c>
    </row>
    <row r="771" spans="1:13">
      <c r="A771" s="70">
        <v>45287</v>
      </c>
      <c r="B771" s="422">
        <v>28067</v>
      </c>
      <c r="C771" s="422" t="s">
        <v>22</v>
      </c>
      <c r="D771" t="s">
        <v>148</v>
      </c>
      <c r="F771" s="2">
        <v>51.3</v>
      </c>
      <c r="G771" s="2">
        <f t="shared" si="15"/>
        <v>51.299999999999841</v>
      </c>
    </row>
    <row r="772" spans="1:13">
      <c r="A772" s="70">
        <v>45287</v>
      </c>
      <c r="B772" s="422">
        <v>28067</v>
      </c>
      <c r="C772" s="422" t="s">
        <v>22</v>
      </c>
      <c r="D772" t="s">
        <v>189</v>
      </c>
      <c r="F772" s="2">
        <v>51.3</v>
      </c>
      <c r="G772" s="2">
        <f t="shared" si="15"/>
        <v>-1.5631940186722204E-13</v>
      </c>
    </row>
    <row r="773" spans="1:13">
      <c r="A773" s="31">
        <v>45169</v>
      </c>
      <c r="B773" s="421" t="s">
        <v>10</v>
      </c>
      <c r="C773" s="421" t="s">
        <v>23</v>
      </c>
      <c r="D773" t="s">
        <v>12</v>
      </c>
      <c r="E773" s="207">
        <v>298.89999999999998</v>
      </c>
      <c r="F773" s="207"/>
      <c r="G773" s="2">
        <f t="shared" si="15"/>
        <v>298.89999999999981</v>
      </c>
    </row>
    <row r="774" spans="1:13">
      <c r="B774" s="422"/>
      <c r="C774" s="422"/>
      <c r="D774" t="s">
        <v>13</v>
      </c>
      <c r="E774" s="207">
        <v>5.7</v>
      </c>
      <c r="F774" s="207"/>
      <c r="G774" s="2">
        <f t="shared" si="15"/>
        <v>304.5999999999998</v>
      </c>
      <c r="I774" s="453"/>
      <c r="J774" s="453"/>
      <c r="K774" s="453"/>
    </row>
    <row r="775" spans="1:13">
      <c r="B775" s="422"/>
      <c r="C775" s="422"/>
      <c r="D775" t="s">
        <v>14</v>
      </c>
      <c r="E775" s="207">
        <v>60</v>
      </c>
      <c r="F775" s="207"/>
      <c r="G775" s="2">
        <f t="shared" si="15"/>
        <v>364.5999999999998</v>
      </c>
      <c r="I775" s="421"/>
      <c r="K775" s="196"/>
      <c r="L775" s="28"/>
    </row>
    <row r="776" spans="1:13">
      <c r="B776" s="422"/>
      <c r="C776" s="422"/>
      <c r="D776" t="s">
        <v>15</v>
      </c>
      <c r="E776" s="207">
        <v>5</v>
      </c>
      <c r="F776" s="207"/>
      <c r="G776" s="2">
        <f t="shared" si="15"/>
        <v>369.5999999999998</v>
      </c>
      <c r="I776" s="421"/>
      <c r="K776" s="207"/>
      <c r="L776" s="28"/>
    </row>
    <row r="777" spans="1:13">
      <c r="A777" s="3">
        <v>45169</v>
      </c>
      <c r="B777" s="422" t="s">
        <v>88</v>
      </c>
      <c r="C777" s="422" t="s">
        <v>23</v>
      </c>
      <c r="D777" t="s">
        <v>14</v>
      </c>
      <c r="E777" s="207"/>
      <c r="F777" s="207">
        <v>60</v>
      </c>
      <c r="G777" s="2">
        <f t="shared" si="15"/>
        <v>309.5999999999998</v>
      </c>
      <c r="K777" s="207"/>
      <c r="L777" s="28"/>
    </row>
    <row r="778" spans="1:13">
      <c r="A778" s="3">
        <v>45169</v>
      </c>
      <c r="B778" s="422" t="s">
        <v>88</v>
      </c>
      <c r="C778" s="422" t="s">
        <v>23</v>
      </c>
      <c r="D778" t="s">
        <v>15</v>
      </c>
      <c r="E778" s="207"/>
      <c r="F778" s="207">
        <v>5</v>
      </c>
      <c r="G778" s="2">
        <f t="shared" si="15"/>
        <v>304.5999999999998</v>
      </c>
      <c r="I778" s="421"/>
      <c r="K778" s="28"/>
      <c r="L778" s="28"/>
      <c r="M778" s="28"/>
    </row>
    <row r="779" spans="1:13">
      <c r="A779" s="3">
        <v>45217</v>
      </c>
      <c r="B779" s="422">
        <v>27654</v>
      </c>
      <c r="C779" s="422" t="s">
        <v>23</v>
      </c>
      <c r="D779" t="s">
        <v>12</v>
      </c>
      <c r="E779" s="207"/>
      <c r="F779" s="207">
        <v>298.89999999999998</v>
      </c>
      <c r="G779" s="2">
        <f t="shared" si="15"/>
        <v>5.6999999999998181</v>
      </c>
      <c r="I779" s="422"/>
      <c r="L779" s="20"/>
    </row>
    <row r="780" spans="1:13">
      <c r="A780" s="3">
        <v>45217</v>
      </c>
      <c r="B780" s="422">
        <v>27654</v>
      </c>
      <c r="C780" s="422" t="s">
        <v>23</v>
      </c>
      <c r="D780" t="s">
        <v>13</v>
      </c>
      <c r="E780" s="207"/>
      <c r="F780" s="207">
        <v>5.7</v>
      </c>
      <c r="G780" s="2">
        <f t="shared" si="15"/>
        <v>-1.8207657603852567E-13</v>
      </c>
      <c r="I780" s="422"/>
      <c r="L780" s="207"/>
    </row>
    <row r="781" spans="1:13">
      <c r="A781" s="31">
        <v>45199</v>
      </c>
      <c r="B781" s="421" t="s">
        <v>10</v>
      </c>
      <c r="C781" s="421" t="s">
        <v>41</v>
      </c>
      <c r="D781" t="s">
        <v>12</v>
      </c>
      <c r="E781" s="207">
        <v>297.39999999999998</v>
      </c>
      <c r="F781" s="207"/>
      <c r="G781" s="2">
        <f t="shared" si="15"/>
        <v>297.39999999999981</v>
      </c>
      <c r="I781" s="421"/>
      <c r="L781" s="207"/>
    </row>
    <row r="782" spans="1:13">
      <c r="B782" s="422"/>
      <c r="C782" s="422"/>
      <c r="D782" t="s">
        <v>13</v>
      </c>
      <c r="E782" s="207">
        <v>5.3</v>
      </c>
      <c r="F782" s="207"/>
      <c r="G782" s="2">
        <f t="shared" si="15"/>
        <v>302.69999999999982</v>
      </c>
      <c r="L782" s="207"/>
    </row>
    <row r="783" spans="1:13">
      <c r="B783" s="422"/>
      <c r="C783" s="422"/>
      <c r="D783" t="s">
        <v>14</v>
      </c>
      <c r="E783" s="207">
        <v>60</v>
      </c>
      <c r="F783" s="207"/>
      <c r="G783" s="2">
        <f t="shared" si="15"/>
        <v>362.69999999999982</v>
      </c>
      <c r="L783" s="20"/>
    </row>
    <row r="784" spans="1:13">
      <c r="B784" s="422"/>
      <c r="C784" s="422"/>
      <c r="D784" t="s">
        <v>15</v>
      </c>
      <c r="E784" s="207">
        <v>5</v>
      </c>
      <c r="F784" s="207"/>
      <c r="G784" s="2">
        <f t="shared" si="15"/>
        <v>367.69999999999982</v>
      </c>
      <c r="L784" s="20"/>
    </row>
    <row r="785" spans="1:13">
      <c r="A785" s="3">
        <v>45199</v>
      </c>
      <c r="B785" s="422" t="s">
        <v>91</v>
      </c>
      <c r="C785" s="422" t="s">
        <v>41</v>
      </c>
      <c r="D785" t="s">
        <v>14</v>
      </c>
      <c r="E785" s="207"/>
      <c r="F785" s="207">
        <v>60</v>
      </c>
      <c r="G785" s="2">
        <f t="shared" si="15"/>
        <v>307.69999999999982</v>
      </c>
      <c r="K785" s="28"/>
      <c r="L785" s="20"/>
      <c r="M785" s="20"/>
    </row>
    <row r="786" spans="1:13">
      <c r="A786" s="3">
        <v>45199</v>
      </c>
      <c r="B786" s="422" t="s">
        <v>91</v>
      </c>
      <c r="C786" s="422" t="s">
        <v>41</v>
      </c>
      <c r="D786" t="s">
        <v>15</v>
      </c>
      <c r="E786" s="207"/>
      <c r="F786" s="207">
        <v>5</v>
      </c>
      <c r="G786" s="2">
        <f t="shared" si="15"/>
        <v>302.69999999999982</v>
      </c>
    </row>
    <row r="787" spans="1:13">
      <c r="A787" s="3">
        <v>45217</v>
      </c>
      <c r="B787" s="422">
        <v>27654</v>
      </c>
      <c r="C787" s="422" t="s">
        <v>41</v>
      </c>
      <c r="D787" t="s">
        <v>12</v>
      </c>
      <c r="F787" s="2">
        <v>2.7</v>
      </c>
      <c r="G787" s="2">
        <f t="shared" si="15"/>
        <v>299.99999999999983</v>
      </c>
    </row>
    <row r="788" spans="1:13">
      <c r="A788" s="70">
        <v>45230</v>
      </c>
      <c r="B788" s="422" t="s">
        <v>75</v>
      </c>
      <c r="C788" s="422" t="s">
        <v>41</v>
      </c>
      <c r="D788" t="s">
        <v>12</v>
      </c>
      <c r="F788" s="2">
        <v>240</v>
      </c>
      <c r="G788" s="2">
        <f t="shared" si="15"/>
        <v>59.999999999999829</v>
      </c>
    </row>
    <row r="789" spans="1:13">
      <c r="A789" s="1">
        <v>45260</v>
      </c>
      <c r="B789" s="422" t="s">
        <v>93</v>
      </c>
      <c r="C789" s="422" t="s">
        <v>41</v>
      </c>
      <c r="D789" t="s">
        <v>12</v>
      </c>
      <c r="F789" s="2">
        <v>54.7</v>
      </c>
      <c r="G789" s="2">
        <f t="shared" si="15"/>
        <v>5.2999999999998266</v>
      </c>
    </row>
    <row r="790" spans="1:13">
      <c r="A790" s="1">
        <v>45260</v>
      </c>
      <c r="B790" s="422" t="s">
        <v>93</v>
      </c>
      <c r="C790" s="422" t="s">
        <v>41</v>
      </c>
      <c r="D790" t="s">
        <v>13</v>
      </c>
      <c r="F790" s="2">
        <v>5.3</v>
      </c>
      <c r="G790" s="2">
        <f t="shared" si="15"/>
        <v>-1.7319479184152442E-13</v>
      </c>
    </row>
    <row r="791" spans="1:13">
      <c r="A791" s="31">
        <v>45230</v>
      </c>
      <c r="B791" s="421" t="s">
        <v>10</v>
      </c>
      <c r="C791" s="421" t="s">
        <v>25</v>
      </c>
      <c r="D791" t="s">
        <v>12</v>
      </c>
      <c r="E791" s="20">
        <v>289.3</v>
      </c>
      <c r="F791" s="46"/>
      <c r="G791" s="2">
        <f t="shared" si="15"/>
        <v>289.29999999999984</v>
      </c>
      <c r="I791" s="9"/>
      <c r="J791" s="9"/>
      <c r="K791" s="9"/>
    </row>
    <row r="792" spans="1:13">
      <c r="B792" s="422"/>
      <c r="C792" s="422"/>
      <c r="D792" t="s">
        <v>13</v>
      </c>
      <c r="E792" s="20">
        <v>5.3</v>
      </c>
      <c r="F792" s="46"/>
      <c r="G792" s="2">
        <f t="shared" si="15"/>
        <v>294.59999999999985</v>
      </c>
      <c r="I792" s="421"/>
      <c r="K792" s="196"/>
    </row>
    <row r="793" spans="1:13">
      <c r="B793" s="422"/>
      <c r="C793" s="422"/>
      <c r="D793" t="s">
        <v>14</v>
      </c>
      <c r="E793" s="207">
        <v>60</v>
      </c>
      <c r="F793" s="46"/>
      <c r="G793" s="2">
        <f t="shared" si="15"/>
        <v>354.59999999999985</v>
      </c>
      <c r="I793" s="421"/>
      <c r="L793" s="207"/>
    </row>
    <row r="794" spans="1:13">
      <c r="B794" s="422"/>
      <c r="C794" s="422"/>
      <c r="D794" t="s">
        <v>15</v>
      </c>
      <c r="E794" s="207">
        <v>5</v>
      </c>
      <c r="F794" s="46"/>
      <c r="G794" s="2">
        <f t="shared" si="15"/>
        <v>359.59999999999985</v>
      </c>
      <c r="L794" s="207"/>
    </row>
    <row r="795" spans="1:13">
      <c r="A795" s="70">
        <v>45230</v>
      </c>
      <c r="B795" s="422" t="s">
        <v>75</v>
      </c>
      <c r="C795" s="422" t="s">
        <v>25</v>
      </c>
      <c r="D795" t="s">
        <v>14</v>
      </c>
      <c r="E795" s="207"/>
      <c r="F795" s="207">
        <v>60</v>
      </c>
      <c r="G795" s="2">
        <f t="shared" si="15"/>
        <v>299.59999999999985</v>
      </c>
      <c r="K795" s="207"/>
    </row>
    <row r="796" spans="1:13">
      <c r="A796" s="70">
        <v>45280</v>
      </c>
      <c r="B796" s="422">
        <v>28025</v>
      </c>
      <c r="C796" s="422" t="s">
        <v>25</v>
      </c>
      <c r="D796" t="s">
        <v>12</v>
      </c>
      <c r="E796" s="207"/>
      <c r="F796" s="20">
        <v>289.3</v>
      </c>
      <c r="G796" s="2">
        <f t="shared" si="15"/>
        <v>10.299999999999841</v>
      </c>
      <c r="K796" s="207"/>
    </row>
    <row r="797" spans="1:13">
      <c r="A797" s="70">
        <v>45280</v>
      </c>
      <c r="B797" s="422">
        <v>28025</v>
      </c>
      <c r="C797" s="422" t="s">
        <v>25</v>
      </c>
      <c r="D797" t="s">
        <v>13</v>
      </c>
      <c r="E797" s="207"/>
      <c r="F797" s="20">
        <v>5.3</v>
      </c>
      <c r="G797" s="2">
        <f t="shared" si="15"/>
        <v>4.999999999999841</v>
      </c>
      <c r="K797" s="207"/>
    </row>
    <row r="798" spans="1:13">
      <c r="A798" s="70">
        <v>45280</v>
      </c>
      <c r="B798" s="422">
        <v>28025</v>
      </c>
      <c r="C798" s="422" t="s">
        <v>25</v>
      </c>
      <c r="D798" t="s">
        <v>15</v>
      </c>
      <c r="E798" s="207"/>
      <c r="F798" s="207">
        <v>5</v>
      </c>
      <c r="G798" s="2">
        <f t="shared" si="15"/>
        <v>-1.5898393712632242E-13</v>
      </c>
      <c r="K798" s="207"/>
    </row>
    <row r="799" spans="1:13">
      <c r="A799" s="81">
        <v>45260</v>
      </c>
      <c r="B799" s="421" t="s">
        <v>10</v>
      </c>
      <c r="C799" s="421" t="s">
        <v>26</v>
      </c>
      <c r="D799" t="s">
        <v>12</v>
      </c>
      <c r="E799" s="20">
        <v>314.39999999999998</v>
      </c>
      <c r="F799" s="207"/>
      <c r="G799" s="2">
        <f t="shared" si="15"/>
        <v>314.39999999999981</v>
      </c>
      <c r="K799" s="207"/>
    </row>
    <row r="800" spans="1:13">
      <c r="A800" s="70"/>
      <c r="B800" s="422"/>
      <c r="C800" s="422"/>
      <c r="D800" t="s">
        <v>13</v>
      </c>
      <c r="E800" s="20">
        <v>10</v>
      </c>
      <c r="F800" s="207"/>
      <c r="G800" s="2">
        <f t="shared" si="15"/>
        <v>324.39999999999981</v>
      </c>
      <c r="I800" s="421"/>
      <c r="L800" s="207"/>
    </row>
    <row r="801" spans="1:13">
      <c r="A801" s="70"/>
      <c r="B801" s="422"/>
      <c r="C801" s="422"/>
      <c r="D801" t="s">
        <v>14</v>
      </c>
      <c r="E801" s="207">
        <v>60</v>
      </c>
      <c r="F801" s="207"/>
      <c r="G801" s="2">
        <f t="shared" si="15"/>
        <v>384.39999999999981</v>
      </c>
      <c r="I801" s="422"/>
      <c r="L801" s="207"/>
    </row>
    <row r="802" spans="1:13">
      <c r="A802" s="70"/>
      <c r="B802" s="422"/>
      <c r="C802" s="422"/>
      <c r="D802" t="s">
        <v>15</v>
      </c>
      <c r="E802" s="207">
        <v>5</v>
      </c>
      <c r="F802" s="207"/>
      <c r="G802" s="2">
        <f t="shared" si="15"/>
        <v>389.39999999999981</v>
      </c>
      <c r="I802" s="421"/>
      <c r="L802" s="207"/>
    </row>
    <row r="803" spans="1:13">
      <c r="A803" s="70">
        <v>45260</v>
      </c>
      <c r="B803" s="422" t="s">
        <v>93</v>
      </c>
      <c r="C803" s="422" t="s">
        <v>26</v>
      </c>
      <c r="D803" t="s">
        <v>14</v>
      </c>
      <c r="E803" s="207"/>
      <c r="F803" s="207">
        <v>15</v>
      </c>
      <c r="G803" s="2">
        <f t="shared" si="15"/>
        <v>374.39999999999981</v>
      </c>
      <c r="I803" s="422"/>
      <c r="K803" s="28"/>
      <c r="L803" s="207"/>
    </row>
    <row r="804" spans="1:13">
      <c r="A804" s="1">
        <v>45280</v>
      </c>
      <c r="B804" s="422">
        <v>28025</v>
      </c>
      <c r="C804" s="422" t="s">
        <v>26</v>
      </c>
      <c r="D804" t="s">
        <v>12</v>
      </c>
      <c r="E804" s="207"/>
      <c r="F804" s="20">
        <v>314.39999999999998</v>
      </c>
      <c r="G804" s="2">
        <f t="shared" si="15"/>
        <v>59.999999999999829</v>
      </c>
      <c r="K804" s="28"/>
      <c r="L804" s="28"/>
      <c r="M804" s="28"/>
    </row>
    <row r="805" spans="1:13">
      <c r="A805" s="1">
        <v>45280</v>
      </c>
      <c r="B805" s="422">
        <v>28025</v>
      </c>
      <c r="C805" s="422" t="s">
        <v>26</v>
      </c>
      <c r="D805" t="s">
        <v>13</v>
      </c>
      <c r="F805" s="20">
        <v>10</v>
      </c>
      <c r="G805" s="2">
        <f t="shared" si="15"/>
        <v>49.999999999999829</v>
      </c>
      <c r="L805" s="28"/>
    </row>
    <row r="806" spans="1:13">
      <c r="A806" s="1">
        <v>45280</v>
      </c>
      <c r="B806" s="422">
        <v>28025</v>
      </c>
      <c r="C806" s="422" t="s">
        <v>26</v>
      </c>
      <c r="D806" t="s">
        <v>14</v>
      </c>
      <c r="F806" s="207">
        <v>45</v>
      </c>
      <c r="G806" s="2">
        <f t="shared" si="15"/>
        <v>4.9999999999998295</v>
      </c>
    </row>
    <row r="807" spans="1:13">
      <c r="A807" s="1">
        <v>45280</v>
      </c>
      <c r="B807" s="422">
        <v>28025</v>
      </c>
      <c r="C807" s="422" t="s">
        <v>26</v>
      </c>
      <c r="D807" t="s">
        <v>15</v>
      </c>
      <c r="F807" s="207">
        <v>5</v>
      </c>
      <c r="G807" s="2">
        <f t="shared" si="15"/>
        <v>-1.7053025658242404E-13</v>
      </c>
    </row>
    <row r="808" spans="1:13">
      <c r="A808" s="31">
        <v>45291</v>
      </c>
      <c r="B808" s="421" t="s">
        <v>10</v>
      </c>
      <c r="C808" s="421" t="s">
        <v>27</v>
      </c>
      <c r="D808" t="s">
        <v>12</v>
      </c>
      <c r="E808" s="20">
        <v>78.400000000000006</v>
      </c>
      <c r="G808" s="2">
        <f t="shared" si="15"/>
        <v>78.399999999999835</v>
      </c>
    </row>
    <row r="809" spans="1:13">
      <c r="B809" s="422"/>
      <c r="C809" s="422"/>
      <c r="D809" t="s">
        <v>13</v>
      </c>
      <c r="E809" s="20">
        <v>27.4</v>
      </c>
      <c r="G809" s="2">
        <f t="shared" si="15"/>
        <v>105.79999999999984</v>
      </c>
    </row>
    <row r="810" spans="1:13">
      <c r="B810" s="422"/>
      <c r="C810" s="422"/>
      <c r="D810" t="s">
        <v>14</v>
      </c>
      <c r="E810" s="207">
        <v>60</v>
      </c>
      <c r="G810" s="2">
        <f>+G809+E810-F810</f>
        <v>165.79999999999984</v>
      </c>
    </row>
    <row r="811" spans="1:13">
      <c r="B811" s="422"/>
      <c r="C811" s="422"/>
      <c r="D811" t="s">
        <v>15</v>
      </c>
      <c r="E811" s="207">
        <v>5</v>
      </c>
      <c r="G811" s="2">
        <f>+G810+E811-F811</f>
        <v>170.79999999999984</v>
      </c>
    </row>
    <row r="812" spans="1:13">
      <c r="A812" s="3">
        <v>45287</v>
      </c>
      <c r="B812" s="422">
        <v>28068</v>
      </c>
      <c r="C812" s="422" t="s">
        <v>27</v>
      </c>
      <c r="D812" t="s">
        <v>14</v>
      </c>
      <c r="F812" s="2">
        <v>60</v>
      </c>
      <c r="G812" s="2">
        <f>+G811+E812-F812</f>
        <v>110.79999999999984</v>
      </c>
      <c r="J812" s="440"/>
      <c r="K812" s="440"/>
      <c r="L812" s="440"/>
    </row>
    <row r="813" spans="1:13">
      <c r="A813" s="3">
        <v>45287</v>
      </c>
      <c r="B813" s="422">
        <v>28068</v>
      </c>
      <c r="C813" s="422" t="s">
        <v>27</v>
      </c>
      <c r="D813" t="s">
        <v>15</v>
      </c>
      <c r="F813" s="2">
        <v>5</v>
      </c>
      <c r="G813" s="2">
        <f>+G812+E813-F813</f>
        <v>105.79999999999984</v>
      </c>
      <c r="J813" s="421"/>
      <c r="L813" s="20"/>
    </row>
    <row r="814" spans="1:13">
      <c r="A814" s="3">
        <v>45358</v>
      </c>
      <c r="B814" s="422">
        <v>28512</v>
      </c>
      <c r="C814" s="422" t="s">
        <v>27</v>
      </c>
      <c r="D814" t="s">
        <v>12</v>
      </c>
      <c r="F814" s="20">
        <v>78.400000000000006</v>
      </c>
      <c r="G814" s="2">
        <f>+G813+E814-F814</f>
        <v>27.399999999999835</v>
      </c>
      <c r="J814" s="421"/>
      <c r="L814" s="20"/>
    </row>
    <row r="815" spans="1:13">
      <c r="A815" s="3">
        <v>45358</v>
      </c>
      <c r="B815" s="422">
        <v>28512</v>
      </c>
      <c r="C815" s="422" t="s">
        <v>27</v>
      </c>
      <c r="D815" t="s">
        <v>13</v>
      </c>
      <c r="F815" s="20">
        <v>27.4</v>
      </c>
      <c r="G815" s="2">
        <f>+G814+E815-F815</f>
        <v>-1.6342482922482304E-13</v>
      </c>
      <c r="J815" s="421"/>
      <c r="L815" s="20"/>
    </row>
    <row r="816" spans="1:13">
      <c r="A816" s="31">
        <v>45322</v>
      </c>
      <c r="B816" s="421" t="s">
        <v>10</v>
      </c>
      <c r="C816" s="421" t="s">
        <v>360</v>
      </c>
      <c r="D816" t="s">
        <v>12</v>
      </c>
      <c r="E816" s="20">
        <v>375.1</v>
      </c>
      <c r="G816" s="2">
        <f>+G815+E816-F816</f>
        <v>375.09999999999985</v>
      </c>
      <c r="J816" s="422"/>
      <c r="L816" s="20"/>
    </row>
    <row r="817" spans="1:13">
      <c r="B817" s="422"/>
      <c r="C817" s="422"/>
      <c r="D817" t="s">
        <v>13</v>
      </c>
      <c r="E817" s="20">
        <v>28.7</v>
      </c>
      <c r="G817" s="2">
        <f>+G816+E817-F817</f>
        <v>403.79999999999984</v>
      </c>
      <c r="J817" s="421"/>
      <c r="L817" s="20"/>
    </row>
    <row r="818" spans="1:13">
      <c r="B818" s="422"/>
      <c r="C818" s="422"/>
      <c r="D818" t="s">
        <v>14</v>
      </c>
      <c r="E818" s="207">
        <v>60</v>
      </c>
      <c r="G818" s="2">
        <f>+G817+E818-F818</f>
        <v>463.79999999999984</v>
      </c>
      <c r="J818" s="422"/>
      <c r="L818" s="20"/>
    </row>
    <row r="819" spans="1:13">
      <c r="B819" s="422"/>
      <c r="C819" s="422"/>
      <c r="D819" t="s">
        <v>15</v>
      </c>
      <c r="E819" s="207">
        <v>5</v>
      </c>
      <c r="G819" s="2">
        <f>+G818+E819-F819</f>
        <v>468.79999999999984</v>
      </c>
      <c r="L819" s="207"/>
    </row>
    <row r="820" spans="1:13">
      <c r="B820" s="422"/>
      <c r="C820" s="422"/>
      <c r="D820" t="s">
        <v>119</v>
      </c>
      <c r="E820" s="207">
        <v>24.2</v>
      </c>
      <c r="G820" s="2">
        <f>+G819+E820-F820</f>
        <v>492.99999999999983</v>
      </c>
      <c r="L820" s="20"/>
    </row>
    <row r="821" spans="1:13">
      <c r="A821" s="3">
        <v>45317</v>
      </c>
      <c r="B821" s="422">
        <v>28177</v>
      </c>
      <c r="C821" s="422" t="s">
        <v>360</v>
      </c>
      <c r="D821" t="s">
        <v>14</v>
      </c>
      <c r="F821" s="2">
        <v>60</v>
      </c>
      <c r="G821" s="2">
        <f>+G820+E821-F821</f>
        <v>432.99999999999983</v>
      </c>
      <c r="M821" s="20"/>
    </row>
    <row r="822" spans="1:13">
      <c r="A822" s="3">
        <v>45317</v>
      </c>
      <c r="B822" s="422">
        <v>28177</v>
      </c>
      <c r="C822" s="422" t="s">
        <v>360</v>
      </c>
      <c r="D822" t="s">
        <v>15</v>
      </c>
      <c r="F822" s="2">
        <v>5</v>
      </c>
      <c r="G822" s="2">
        <f>+G821+E822-F822</f>
        <v>427.99999999999983</v>
      </c>
    </row>
    <row r="823" spans="1:13">
      <c r="A823" s="3">
        <v>45358</v>
      </c>
      <c r="B823" s="422">
        <v>28512</v>
      </c>
      <c r="C823" s="422" t="s">
        <v>360</v>
      </c>
      <c r="D823" t="s">
        <v>12</v>
      </c>
      <c r="F823" s="20">
        <v>375.1</v>
      </c>
      <c r="G823" s="2">
        <f t="shared" si="15"/>
        <v>52.899999999999807</v>
      </c>
    </row>
    <row r="824" spans="1:13">
      <c r="A824" s="3">
        <v>45358</v>
      </c>
      <c r="B824" s="422">
        <v>28512</v>
      </c>
      <c r="C824" s="422" t="s">
        <v>360</v>
      </c>
      <c r="D824" t="s">
        <v>13</v>
      </c>
      <c r="F824" s="20">
        <v>28.7</v>
      </c>
      <c r="G824" s="2">
        <f t="shared" si="15"/>
        <v>24.199999999999807</v>
      </c>
    </row>
    <row r="825" spans="1:13">
      <c r="A825" s="3">
        <v>45358</v>
      </c>
      <c r="B825" s="422">
        <v>28512</v>
      </c>
      <c r="C825" s="422" t="s">
        <v>360</v>
      </c>
      <c r="D825" t="s">
        <v>119</v>
      </c>
      <c r="F825" s="207">
        <v>24.2</v>
      </c>
      <c r="G825" s="2">
        <f t="shared" si="15"/>
        <v>-1.9184653865522705E-13</v>
      </c>
    </row>
    <row r="826" spans="1:13">
      <c r="A826" s="81">
        <v>45351</v>
      </c>
      <c r="B826" s="421" t="s">
        <v>10</v>
      </c>
      <c r="C826" s="421" t="s">
        <v>17</v>
      </c>
      <c r="D826" t="s">
        <v>12</v>
      </c>
      <c r="E826" s="207">
        <v>21.3</v>
      </c>
      <c r="G826" s="2">
        <f t="shared" si="15"/>
        <v>21.299999999999809</v>
      </c>
    </row>
    <row r="827" spans="1:13">
      <c r="A827" s="70"/>
      <c r="B827" s="422"/>
      <c r="C827" s="422"/>
      <c r="D827" t="s">
        <v>13</v>
      </c>
      <c r="E827" s="207">
        <v>11.2</v>
      </c>
      <c r="G827" s="2">
        <f t="shared" si="15"/>
        <v>32.499999999999808</v>
      </c>
    </row>
    <row r="828" spans="1:13">
      <c r="A828" s="70"/>
      <c r="B828" s="422"/>
      <c r="C828" s="422"/>
      <c r="D828" t="s">
        <v>14</v>
      </c>
      <c r="E828" s="207">
        <v>58</v>
      </c>
      <c r="G828" s="2">
        <f t="shared" si="15"/>
        <v>90.499999999999801</v>
      </c>
    </row>
    <row r="829" spans="1:13">
      <c r="A829" s="70"/>
      <c r="B829" s="422"/>
      <c r="C829" s="422"/>
      <c r="D829" t="s">
        <v>15</v>
      </c>
      <c r="E829" s="207">
        <v>5</v>
      </c>
      <c r="G829" s="2">
        <f t="shared" si="15"/>
        <v>95.499999999999801</v>
      </c>
    </row>
    <row r="830" spans="1:13">
      <c r="A830" s="3">
        <v>45377</v>
      </c>
      <c r="B830" s="422">
        <v>28713</v>
      </c>
      <c r="C830" s="422" t="s">
        <v>17</v>
      </c>
      <c r="D830" t="s">
        <v>12</v>
      </c>
      <c r="F830" s="207">
        <v>21.3</v>
      </c>
      <c r="G830" s="2">
        <f t="shared" si="15"/>
        <v>74.199999999999804</v>
      </c>
    </row>
    <row r="831" spans="1:13">
      <c r="A831" s="3">
        <v>45377</v>
      </c>
      <c r="B831" s="422">
        <v>28713</v>
      </c>
      <c r="C831" s="422" t="s">
        <v>17</v>
      </c>
      <c r="D831" t="s">
        <v>13</v>
      </c>
      <c r="F831" s="207">
        <v>11.2</v>
      </c>
      <c r="G831" s="2">
        <f t="shared" si="15"/>
        <v>62.999999999999801</v>
      </c>
    </row>
    <row r="832" spans="1:13">
      <c r="A832" s="3">
        <v>45377</v>
      </c>
      <c r="B832" s="422">
        <v>28713</v>
      </c>
      <c r="C832" s="422" t="s">
        <v>17</v>
      </c>
      <c r="D832" t="s">
        <v>14</v>
      </c>
      <c r="F832" s="207">
        <v>58</v>
      </c>
      <c r="G832" s="2">
        <f t="shared" si="15"/>
        <v>4.999999999999801</v>
      </c>
    </row>
    <row r="833" spans="1:13">
      <c r="A833" s="3">
        <v>45377</v>
      </c>
      <c r="B833" s="422">
        <v>28713</v>
      </c>
      <c r="C833" s="422" t="s">
        <v>17</v>
      </c>
      <c r="D833" t="s">
        <v>15</v>
      </c>
      <c r="F833" s="207">
        <v>5</v>
      </c>
      <c r="G833" s="2">
        <f t="shared" ref="G833:G911" si="16">+G832+E833-F833</f>
        <v>-1.9895196601282805E-13</v>
      </c>
    </row>
    <row r="834" spans="1:13">
      <c r="A834" s="31">
        <v>45382</v>
      </c>
      <c r="B834" s="421" t="s">
        <v>10</v>
      </c>
      <c r="C834" s="421" t="s">
        <v>18</v>
      </c>
      <c r="D834" t="s">
        <v>12</v>
      </c>
      <c r="E834" s="207">
        <v>371</v>
      </c>
      <c r="G834" s="2">
        <f t="shared" si="16"/>
        <v>370.99999999999977</v>
      </c>
      <c r="I834" s="256"/>
      <c r="J834" s="256"/>
      <c r="K834" s="256"/>
      <c r="L834" s="207"/>
    </row>
    <row r="835" spans="1:13">
      <c r="B835" s="422"/>
      <c r="C835" s="422"/>
      <c r="D835" t="s">
        <v>13</v>
      </c>
      <c r="E835" s="207">
        <v>22</v>
      </c>
      <c r="G835" s="2">
        <f t="shared" si="16"/>
        <v>392.99999999999977</v>
      </c>
      <c r="I835" s="421"/>
      <c r="K835" s="207"/>
      <c r="L835" s="207"/>
    </row>
    <row r="836" spans="1:13">
      <c r="B836" s="422"/>
      <c r="C836" s="422"/>
      <c r="D836" t="s">
        <v>14</v>
      </c>
      <c r="E836" s="207">
        <v>60</v>
      </c>
      <c r="G836" s="2">
        <f t="shared" si="16"/>
        <v>452.99999999999977</v>
      </c>
      <c r="I836" s="422"/>
      <c r="K836" s="207"/>
    </row>
    <row r="837" spans="1:13">
      <c r="B837" s="422"/>
      <c r="C837" s="422"/>
      <c r="D837" t="s">
        <v>15</v>
      </c>
      <c r="E837" s="207">
        <v>5</v>
      </c>
      <c r="G837" s="2">
        <f t="shared" si="16"/>
        <v>457.99999999999977</v>
      </c>
      <c r="I837" s="422"/>
      <c r="K837" s="28"/>
    </row>
    <row r="838" spans="1:13">
      <c r="B838" s="422"/>
      <c r="C838" s="422"/>
      <c r="D838" t="s">
        <v>167</v>
      </c>
      <c r="E838" s="28">
        <v>102.5</v>
      </c>
      <c r="G838" s="2">
        <f t="shared" si="16"/>
        <v>560.49999999999977</v>
      </c>
      <c r="I838" s="421"/>
      <c r="K838" s="207"/>
    </row>
    <row r="839" spans="1:13">
      <c r="A839" s="3">
        <v>45436</v>
      </c>
      <c r="B839" s="422">
        <v>28930</v>
      </c>
      <c r="C839" s="422" t="s">
        <v>18</v>
      </c>
      <c r="D839" t="s">
        <v>12</v>
      </c>
      <c r="F839" s="2">
        <v>371</v>
      </c>
      <c r="G839" s="2">
        <f t="shared" si="16"/>
        <v>189.49999999999977</v>
      </c>
      <c r="I839" s="422"/>
      <c r="K839" s="207"/>
    </row>
    <row r="840" spans="1:13">
      <c r="A840" s="3">
        <v>45436</v>
      </c>
      <c r="B840" s="422">
        <v>28930</v>
      </c>
      <c r="C840" s="422" t="s">
        <v>18</v>
      </c>
      <c r="D840" t="s">
        <v>13</v>
      </c>
      <c r="F840" s="2">
        <v>22</v>
      </c>
      <c r="G840" s="2">
        <f t="shared" si="16"/>
        <v>167.49999999999977</v>
      </c>
      <c r="I840" s="421"/>
      <c r="K840" s="207"/>
    </row>
    <row r="841" spans="1:13">
      <c r="A841" s="3">
        <v>45503</v>
      </c>
      <c r="B841" s="422">
        <v>29470</v>
      </c>
      <c r="C841" s="422" t="s">
        <v>18</v>
      </c>
      <c r="D841" t="s">
        <v>14</v>
      </c>
      <c r="F841" s="2">
        <v>60</v>
      </c>
      <c r="G841" s="2">
        <f t="shared" si="16"/>
        <v>107.49999999999977</v>
      </c>
      <c r="I841" s="421"/>
      <c r="K841" s="207"/>
    </row>
    <row r="842" spans="1:13">
      <c r="A842" s="3">
        <v>45503</v>
      </c>
      <c r="B842" s="422">
        <v>29470</v>
      </c>
      <c r="C842" s="422" t="s">
        <v>18</v>
      </c>
      <c r="D842" t="s">
        <v>15</v>
      </c>
      <c r="F842" s="2">
        <v>5</v>
      </c>
      <c r="G842" s="2">
        <f t="shared" si="16"/>
        <v>102.49999999999977</v>
      </c>
      <c r="I842" s="421"/>
      <c r="K842" s="207"/>
    </row>
    <row r="843" spans="1:13">
      <c r="A843" s="3">
        <v>45994</v>
      </c>
      <c r="B843" s="422">
        <v>32187</v>
      </c>
      <c r="C843" s="422" t="s">
        <v>18</v>
      </c>
      <c r="D843" t="s">
        <v>167</v>
      </c>
      <c r="F843" s="2">
        <v>102.5</v>
      </c>
      <c r="G843" s="2">
        <f t="shared" si="16"/>
        <v>-2.2737367544323206E-13</v>
      </c>
      <c r="I843" s="421"/>
      <c r="K843" s="207"/>
    </row>
    <row r="844" spans="1:13">
      <c r="A844" s="31">
        <v>45412</v>
      </c>
      <c r="B844" s="421" t="s">
        <v>10</v>
      </c>
      <c r="C844" s="421" t="s">
        <v>19</v>
      </c>
      <c r="D844" t="s">
        <v>12</v>
      </c>
      <c r="E844" s="207">
        <v>374</v>
      </c>
      <c r="G844" s="2">
        <f t="shared" si="16"/>
        <v>373.99999999999977</v>
      </c>
      <c r="I844" s="422"/>
      <c r="K844" s="207"/>
    </row>
    <row r="845" spans="1:13">
      <c r="B845" s="422"/>
      <c r="C845" s="422"/>
      <c r="D845" t="s">
        <v>13</v>
      </c>
      <c r="E845" s="207">
        <v>39.299999999999997</v>
      </c>
      <c r="G845" s="2">
        <f t="shared" si="16"/>
        <v>413.29999999999978</v>
      </c>
      <c r="I845" s="421"/>
      <c r="K845" s="207"/>
      <c r="L845" s="207"/>
    </row>
    <row r="846" spans="1:13">
      <c r="B846" s="422"/>
      <c r="C846" s="422"/>
      <c r="D846" t="s">
        <v>14</v>
      </c>
      <c r="E846" s="207">
        <v>60</v>
      </c>
      <c r="G846" s="2">
        <f t="shared" si="16"/>
        <v>473.29999999999978</v>
      </c>
      <c r="I846" s="422"/>
      <c r="K846" s="207"/>
    </row>
    <row r="847" spans="1:13">
      <c r="B847" s="422"/>
      <c r="C847" s="422"/>
      <c r="D847" t="s">
        <v>15</v>
      </c>
      <c r="E847" s="207">
        <v>5</v>
      </c>
      <c r="G847" s="2">
        <f t="shared" si="16"/>
        <v>478.29999999999978</v>
      </c>
      <c r="K847" s="207"/>
    </row>
    <row r="848" spans="1:13" ht="15.75" customHeight="1">
      <c r="A848" s="3">
        <v>45436</v>
      </c>
      <c r="B848" s="422">
        <v>28930</v>
      </c>
      <c r="C848" s="422" t="s">
        <v>19</v>
      </c>
      <c r="D848" t="s">
        <v>12</v>
      </c>
      <c r="F848" s="2">
        <v>374</v>
      </c>
      <c r="G848" s="2">
        <f t="shared" si="16"/>
        <v>104.29999999999978</v>
      </c>
      <c r="K848" s="207"/>
      <c r="L848" s="28"/>
      <c r="M848" s="28"/>
    </row>
    <row r="849" spans="1:11">
      <c r="A849" s="3">
        <v>45436</v>
      </c>
      <c r="B849" s="422">
        <v>28930</v>
      </c>
      <c r="C849" s="422" t="s">
        <v>19</v>
      </c>
      <c r="D849" t="s">
        <v>13</v>
      </c>
      <c r="F849" s="2">
        <v>39.299999999999997</v>
      </c>
      <c r="G849" s="2">
        <f t="shared" si="16"/>
        <v>64.999999999999787</v>
      </c>
      <c r="I849" s="421"/>
      <c r="K849" s="207"/>
    </row>
    <row r="850" spans="1:11">
      <c r="A850" s="3">
        <v>45503</v>
      </c>
      <c r="B850" s="422">
        <v>29470</v>
      </c>
      <c r="C850" s="422" t="s">
        <v>19</v>
      </c>
      <c r="D850" t="s">
        <v>14</v>
      </c>
      <c r="F850" s="2">
        <v>60</v>
      </c>
      <c r="G850" s="2">
        <f t="shared" si="16"/>
        <v>4.9999999999997868</v>
      </c>
    </row>
    <row r="851" spans="1:11">
      <c r="A851" s="3">
        <v>45503</v>
      </c>
      <c r="B851" s="422">
        <v>29470</v>
      </c>
      <c r="C851" s="422" t="s">
        <v>19</v>
      </c>
      <c r="D851" t="s">
        <v>15</v>
      </c>
      <c r="F851" s="2">
        <v>5</v>
      </c>
      <c r="G851" s="2">
        <f t="shared" si="16"/>
        <v>-2.1316282072803006E-13</v>
      </c>
    </row>
    <row r="852" spans="1:11" ht="15" customHeight="1">
      <c r="A852" s="31">
        <v>45443</v>
      </c>
      <c r="B852" s="421" t="s">
        <v>10</v>
      </c>
      <c r="C852" s="421" t="s">
        <v>20</v>
      </c>
      <c r="D852" t="s">
        <v>12</v>
      </c>
      <c r="E852" s="207">
        <v>340.3</v>
      </c>
      <c r="G852" s="2">
        <f t="shared" si="16"/>
        <v>340.29999999999978</v>
      </c>
    </row>
    <row r="853" spans="1:11">
      <c r="B853" s="422"/>
      <c r="C853" s="422"/>
      <c r="D853" t="s">
        <v>13</v>
      </c>
      <c r="E853" s="207">
        <v>11.2</v>
      </c>
      <c r="G853" s="2">
        <f t="shared" si="16"/>
        <v>351.49999999999977</v>
      </c>
    </row>
    <row r="854" spans="1:11">
      <c r="B854" s="422"/>
      <c r="C854" s="422"/>
      <c r="D854" t="s">
        <v>14</v>
      </c>
      <c r="E854" s="207">
        <v>60</v>
      </c>
      <c r="G854" s="2">
        <f t="shared" si="16"/>
        <v>411.49999999999977</v>
      </c>
    </row>
    <row r="855" spans="1:11">
      <c r="B855" s="422"/>
      <c r="C855" s="422"/>
      <c r="D855" t="s">
        <v>15</v>
      </c>
      <c r="E855" s="207">
        <v>5</v>
      </c>
      <c r="G855" s="2">
        <f t="shared" si="16"/>
        <v>416.49999999999977</v>
      </c>
    </row>
    <row r="856" spans="1:11">
      <c r="A856" s="3">
        <v>45483</v>
      </c>
      <c r="B856" s="422">
        <v>29294</v>
      </c>
      <c r="C856" s="422" t="s">
        <v>20</v>
      </c>
      <c r="D856" t="s">
        <v>12</v>
      </c>
      <c r="E856" s="207"/>
      <c r="F856" s="2">
        <v>340.3</v>
      </c>
      <c r="G856" s="2">
        <f t="shared" si="16"/>
        <v>76.199999999999761</v>
      </c>
    </row>
    <row r="857" spans="1:11">
      <c r="A857" s="3">
        <v>45483</v>
      </c>
      <c r="B857" s="422">
        <v>29294</v>
      </c>
      <c r="C857" s="422" t="s">
        <v>20</v>
      </c>
      <c r="D857" t="s">
        <v>13</v>
      </c>
      <c r="E857" s="207"/>
      <c r="F857" s="2">
        <v>11.2</v>
      </c>
      <c r="G857" s="2">
        <f t="shared" si="16"/>
        <v>64.999999999999758</v>
      </c>
    </row>
    <row r="858" spans="1:11">
      <c r="A858" s="70">
        <v>45503</v>
      </c>
      <c r="B858" s="422">
        <v>29471</v>
      </c>
      <c r="C858" s="422" t="s">
        <v>20</v>
      </c>
      <c r="D858" t="s">
        <v>15</v>
      </c>
      <c r="F858" s="2">
        <v>5</v>
      </c>
      <c r="G858" s="2">
        <f t="shared" si="16"/>
        <v>59.999999999999758</v>
      </c>
    </row>
    <row r="859" spans="1:11">
      <c r="A859" s="70">
        <v>45653</v>
      </c>
      <c r="B859" s="422">
        <v>30213</v>
      </c>
      <c r="C859" s="422" t="s">
        <v>20</v>
      </c>
      <c r="D859" t="s">
        <v>14</v>
      </c>
      <c r="F859" s="2">
        <v>60</v>
      </c>
      <c r="G859" s="2">
        <f t="shared" si="16"/>
        <v>-2.4158453015843406E-13</v>
      </c>
    </row>
    <row r="860" spans="1:11">
      <c r="A860" s="81">
        <v>45473</v>
      </c>
      <c r="B860" s="421" t="s">
        <v>10</v>
      </c>
      <c r="C860" s="421" t="s">
        <v>21</v>
      </c>
      <c r="D860" t="s">
        <v>12</v>
      </c>
      <c r="E860" s="207">
        <v>330.5</v>
      </c>
      <c r="G860" s="2">
        <f t="shared" si="16"/>
        <v>330.49999999999977</v>
      </c>
    </row>
    <row r="861" spans="1:11">
      <c r="A861" s="70"/>
      <c r="B861" s="422"/>
      <c r="C861" s="422"/>
      <c r="D861" t="s">
        <v>13</v>
      </c>
      <c r="E861" s="207">
        <v>14.6</v>
      </c>
      <c r="G861" s="2">
        <f t="shared" si="16"/>
        <v>345.0999999999998</v>
      </c>
    </row>
    <row r="862" spans="1:11">
      <c r="A862" s="70"/>
      <c r="B862" s="422"/>
      <c r="C862" s="422"/>
      <c r="D862" t="s">
        <v>14</v>
      </c>
      <c r="E862" s="207">
        <v>60</v>
      </c>
      <c r="G862" s="2">
        <f t="shared" si="16"/>
        <v>405.0999999999998</v>
      </c>
    </row>
    <row r="863" spans="1:11">
      <c r="A863" s="70"/>
      <c r="B863" s="422"/>
      <c r="C863" s="422"/>
      <c r="D863" t="s">
        <v>15</v>
      </c>
      <c r="E863" s="207">
        <v>5</v>
      </c>
      <c r="G863" s="2">
        <f t="shared" si="16"/>
        <v>410.0999999999998</v>
      </c>
    </row>
    <row r="864" spans="1:11">
      <c r="A864" s="70">
        <v>45503</v>
      </c>
      <c r="B864" s="422">
        <v>29471</v>
      </c>
      <c r="C864" s="422" t="s">
        <v>21</v>
      </c>
      <c r="D864" t="s">
        <v>15</v>
      </c>
      <c r="F864" s="2">
        <v>5</v>
      </c>
      <c r="G864" s="2">
        <f t="shared" si="16"/>
        <v>405.0999999999998</v>
      </c>
    </row>
    <row r="865" spans="1:13">
      <c r="A865" s="3">
        <v>45537</v>
      </c>
      <c r="B865" s="422">
        <v>29599</v>
      </c>
      <c r="C865" s="422" t="s">
        <v>21</v>
      </c>
      <c r="D865" t="s">
        <v>12</v>
      </c>
      <c r="F865" s="207">
        <v>330.5</v>
      </c>
      <c r="G865" s="2">
        <f t="shared" si="16"/>
        <v>74.599999999999795</v>
      </c>
    </row>
    <row r="866" spans="1:13">
      <c r="A866" s="3">
        <v>45537</v>
      </c>
      <c r="B866" s="422">
        <v>29599</v>
      </c>
      <c r="C866" s="422" t="s">
        <v>21</v>
      </c>
      <c r="D866" t="s">
        <v>13</v>
      </c>
      <c r="F866" s="207">
        <v>14.6</v>
      </c>
      <c r="G866" s="2">
        <f t="shared" si="16"/>
        <v>59.999999999999794</v>
      </c>
    </row>
    <row r="867" spans="1:13">
      <c r="A867" s="3">
        <v>45653</v>
      </c>
      <c r="B867" s="422">
        <v>30213</v>
      </c>
      <c r="C867" s="422" t="s">
        <v>21</v>
      </c>
      <c r="D867" t="s">
        <v>14</v>
      </c>
      <c r="F867" s="207">
        <v>60</v>
      </c>
      <c r="G867" s="2">
        <f t="shared" si="16"/>
        <v>-2.0605739337042905E-13</v>
      </c>
    </row>
    <row r="868" spans="1:13">
      <c r="A868" s="31">
        <v>45504</v>
      </c>
      <c r="B868" s="421" t="s">
        <v>10</v>
      </c>
      <c r="C868" s="421" t="s">
        <v>22</v>
      </c>
      <c r="D868" t="s">
        <v>12</v>
      </c>
      <c r="E868" s="207">
        <v>324.39999999999998</v>
      </c>
      <c r="G868" s="2">
        <f t="shared" si="16"/>
        <v>324.39999999999975</v>
      </c>
    </row>
    <row r="869" spans="1:13">
      <c r="B869" s="422"/>
      <c r="C869" s="422"/>
      <c r="D869" t="s">
        <v>13</v>
      </c>
      <c r="E869" s="207">
        <v>17.899999999999999</v>
      </c>
      <c r="G869" s="2">
        <f t="shared" si="16"/>
        <v>342.29999999999973</v>
      </c>
    </row>
    <row r="870" spans="1:13">
      <c r="B870" s="422"/>
      <c r="C870" s="422"/>
      <c r="D870" t="s">
        <v>14</v>
      </c>
      <c r="E870" s="207">
        <v>60</v>
      </c>
      <c r="G870" s="2">
        <f t="shared" si="16"/>
        <v>402.29999999999973</v>
      </c>
    </row>
    <row r="871" spans="1:13">
      <c r="B871" s="422"/>
      <c r="C871" s="422"/>
      <c r="D871" t="s">
        <v>15</v>
      </c>
      <c r="E871" s="207">
        <v>5</v>
      </c>
      <c r="G871" s="2">
        <f t="shared" si="16"/>
        <v>407.29999999999973</v>
      </c>
    </row>
    <row r="872" spans="1:13">
      <c r="B872" s="422"/>
      <c r="C872" s="422"/>
      <c r="D872" s="254" t="s">
        <v>170</v>
      </c>
      <c r="E872" s="207">
        <v>102.5</v>
      </c>
      <c r="G872" s="2">
        <f t="shared" si="16"/>
        <v>509.79999999999973</v>
      </c>
    </row>
    <row r="873" spans="1:13">
      <c r="B873" s="422"/>
      <c r="C873" s="422"/>
      <c r="D873" s="62" t="s">
        <v>153</v>
      </c>
      <c r="E873" s="62">
        <v>250</v>
      </c>
      <c r="G873" s="2">
        <f t="shared" si="16"/>
        <v>759.79999999999973</v>
      </c>
    </row>
    <row r="874" spans="1:13">
      <c r="A874" s="3">
        <v>45537</v>
      </c>
      <c r="B874" s="422">
        <v>29599</v>
      </c>
      <c r="C874" s="422" t="s">
        <v>22</v>
      </c>
      <c r="D874" t="s">
        <v>12</v>
      </c>
      <c r="F874" s="207">
        <v>324.39999999999998</v>
      </c>
      <c r="G874" s="2">
        <f t="shared" si="16"/>
        <v>435.39999999999975</v>
      </c>
      <c r="I874" s="421"/>
    </row>
    <row r="875" spans="1:13">
      <c r="A875" s="3">
        <v>45537</v>
      </c>
      <c r="B875" s="422">
        <v>29599</v>
      </c>
      <c r="C875" s="422" t="s">
        <v>22</v>
      </c>
      <c r="D875" t="s">
        <v>13</v>
      </c>
      <c r="F875" s="207">
        <v>17.899999999999999</v>
      </c>
      <c r="G875" s="2">
        <f t="shared" si="16"/>
        <v>417.49999999999977</v>
      </c>
      <c r="I875" s="421"/>
      <c r="K875" s="207"/>
    </row>
    <row r="876" spans="1:13">
      <c r="A876" s="3">
        <v>45503</v>
      </c>
      <c r="B876" s="422">
        <v>29469</v>
      </c>
      <c r="C876" s="422" t="s">
        <v>22</v>
      </c>
      <c r="D876" t="s">
        <v>153</v>
      </c>
      <c r="F876" s="207">
        <v>250</v>
      </c>
      <c r="G876" s="2">
        <f t="shared" si="16"/>
        <v>167.49999999999977</v>
      </c>
      <c r="I876" s="421"/>
      <c r="K876" s="207"/>
      <c r="L876" s="28"/>
      <c r="M876" s="28"/>
    </row>
    <row r="877" spans="1:13">
      <c r="A877" s="3">
        <v>45653</v>
      </c>
      <c r="B877" s="422">
        <v>30213</v>
      </c>
      <c r="C877" s="422" t="s">
        <v>22</v>
      </c>
      <c r="D877" t="s">
        <v>14</v>
      </c>
      <c r="F877" s="207">
        <v>60</v>
      </c>
      <c r="G877" s="2">
        <f t="shared" si="16"/>
        <v>107.49999999999977</v>
      </c>
      <c r="I877" s="421"/>
      <c r="K877" s="207"/>
      <c r="L877" s="28"/>
      <c r="M877" s="28"/>
    </row>
    <row r="878" spans="1:13">
      <c r="A878" s="3">
        <v>45653</v>
      </c>
      <c r="B878" s="422">
        <v>30213</v>
      </c>
      <c r="C878" s="422" t="s">
        <v>22</v>
      </c>
      <c r="D878" t="s">
        <v>15</v>
      </c>
      <c r="F878" s="207">
        <v>5</v>
      </c>
      <c r="G878" s="2">
        <f t="shared" si="16"/>
        <v>102.49999999999977</v>
      </c>
      <c r="I878" s="421"/>
      <c r="K878" s="207"/>
      <c r="L878" s="28"/>
      <c r="M878" s="28"/>
    </row>
    <row r="879" spans="1:13">
      <c r="A879" s="3">
        <v>45994</v>
      </c>
      <c r="B879" s="422">
        <v>32187</v>
      </c>
      <c r="C879" s="422" t="s">
        <v>22</v>
      </c>
      <c r="D879" t="s">
        <v>170</v>
      </c>
      <c r="F879" s="207">
        <v>102.5</v>
      </c>
      <c r="G879" s="2">
        <f t="shared" si="16"/>
        <v>-2.2737367544323206E-13</v>
      </c>
      <c r="I879" s="421"/>
      <c r="K879" s="207"/>
      <c r="L879" s="28"/>
      <c r="M879" s="28"/>
    </row>
    <row r="880" spans="1:13">
      <c r="A880" s="31">
        <v>45535</v>
      </c>
      <c r="B880" s="421" t="s">
        <v>10</v>
      </c>
      <c r="C880" s="421" t="s">
        <v>57</v>
      </c>
      <c r="D880" t="s">
        <v>12</v>
      </c>
      <c r="E880" s="207">
        <v>325.3</v>
      </c>
      <c r="G880" s="2">
        <f t="shared" si="16"/>
        <v>325.29999999999978</v>
      </c>
      <c r="I880" s="422"/>
      <c r="K880" s="207"/>
    </row>
    <row r="881" spans="1:13">
      <c r="B881" s="422"/>
      <c r="C881" s="422"/>
      <c r="D881" t="s">
        <v>13</v>
      </c>
      <c r="E881" s="207">
        <v>33.299999999999997</v>
      </c>
      <c r="G881" s="2">
        <f t="shared" si="16"/>
        <v>358.5999999999998</v>
      </c>
      <c r="I881" s="421"/>
      <c r="L881" s="207"/>
    </row>
    <row r="882" spans="1:13">
      <c r="B882" s="422"/>
      <c r="C882" s="422"/>
      <c r="D882" t="s">
        <v>14</v>
      </c>
      <c r="E882" s="207">
        <v>60</v>
      </c>
      <c r="G882" s="2">
        <f t="shared" si="16"/>
        <v>418.5999999999998</v>
      </c>
      <c r="I882" s="421"/>
      <c r="K882" s="207"/>
      <c r="L882" s="207"/>
    </row>
    <row r="883" spans="1:13">
      <c r="B883" s="422"/>
      <c r="C883" s="422"/>
      <c r="D883" t="s">
        <v>15</v>
      </c>
      <c r="E883" s="207">
        <v>5</v>
      </c>
      <c r="G883" s="2">
        <f t="shared" si="16"/>
        <v>423.5999999999998</v>
      </c>
      <c r="I883" s="422"/>
      <c r="K883" s="207"/>
      <c r="L883" s="207"/>
    </row>
    <row r="884" spans="1:13">
      <c r="A884" s="70">
        <v>45581</v>
      </c>
      <c r="B884" s="422">
        <v>29829</v>
      </c>
      <c r="C884" s="422" t="s">
        <v>57</v>
      </c>
      <c r="D884" t="s">
        <v>12</v>
      </c>
      <c r="E884" s="207"/>
      <c r="F884" s="2">
        <v>325.3</v>
      </c>
      <c r="G884" s="2">
        <f t="shared" si="16"/>
        <v>98.299999999999784</v>
      </c>
      <c r="I884" s="421"/>
      <c r="K884" s="207"/>
    </row>
    <row r="885" spans="1:13">
      <c r="A885" s="70">
        <v>45581</v>
      </c>
      <c r="B885" s="422">
        <v>29829</v>
      </c>
      <c r="C885" s="422" t="s">
        <v>57</v>
      </c>
      <c r="D885" t="s">
        <v>13</v>
      </c>
      <c r="E885" s="207"/>
      <c r="F885" s="2">
        <v>33.299999999999997</v>
      </c>
      <c r="G885" s="2">
        <f t="shared" si="16"/>
        <v>64.999999999999787</v>
      </c>
      <c r="I885" s="422"/>
      <c r="K885" s="207"/>
    </row>
    <row r="886" spans="1:13">
      <c r="A886" s="3">
        <v>45653</v>
      </c>
      <c r="B886" s="422">
        <v>30213</v>
      </c>
      <c r="C886" s="422" t="s">
        <v>57</v>
      </c>
      <c r="D886" t="s">
        <v>14</v>
      </c>
      <c r="F886" s="207">
        <v>60</v>
      </c>
      <c r="G886" s="2">
        <f t="shared" si="16"/>
        <v>4.9999999999997868</v>
      </c>
    </row>
    <row r="887" spans="1:13">
      <c r="A887" s="3">
        <v>45653</v>
      </c>
      <c r="B887" s="422">
        <v>30213</v>
      </c>
      <c r="C887" s="422" t="s">
        <v>57</v>
      </c>
      <c r="D887" t="s">
        <v>15</v>
      </c>
      <c r="F887" s="207">
        <v>5</v>
      </c>
      <c r="G887" s="2">
        <f t="shared" si="16"/>
        <v>-2.1316282072803006E-13</v>
      </c>
    </row>
    <row r="888" spans="1:13">
      <c r="A888" s="81">
        <v>45565</v>
      </c>
      <c r="B888" s="421" t="s">
        <v>10</v>
      </c>
      <c r="C888" s="421" t="s">
        <v>41</v>
      </c>
      <c r="D888" t="s">
        <v>12</v>
      </c>
      <c r="E888" s="207">
        <v>327.3</v>
      </c>
      <c r="G888" s="2">
        <f t="shared" si="16"/>
        <v>327.29999999999978</v>
      </c>
      <c r="L888" s="207"/>
      <c r="M888" s="28"/>
    </row>
    <row r="889" spans="1:13">
      <c r="A889" s="70"/>
      <c r="B889" s="422"/>
      <c r="C889" s="422"/>
      <c r="D889" t="s">
        <v>13</v>
      </c>
      <c r="E889" s="207">
        <v>28.1</v>
      </c>
      <c r="G889" s="2">
        <f t="shared" si="16"/>
        <v>355.39999999999981</v>
      </c>
      <c r="I889" s="422"/>
      <c r="L889" s="207"/>
    </row>
    <row r="890" spans="1:13">
      <c r="A890" s="70"/>
      <c r="B890" s="422"/>
      <c r="C890" s="422"/>
      <c r="D890" t="s">
        <v>14</v>
      </c>
      <c r="E890" s="207">
        <v>60</v>
      </c>
      <c r="G890" s="2">
        <f t="shared" si="16"/>
        <v>415.39999999999981</v>
      </c>
      <c r="I890" s="422"/>
      <c r="K890" s="207"/>
    </row>
    <row r="891" spans="1:13">
      <c r="A891" s="70"/>
      <c r="B891" s="422"/>
      <c r="C891" s="422"/>
      <c r="D891" t="s">
        <v>15</v>
      </c>
      <c r="E891" s="207">
        <v>5</v>
      </c>
      <c r="G891" s="2">
        <f t="shared" si="16"/>
        <v>420.39999999999981</v>
      </c>
      <c r="I891" s="422"/>
      <c r="K891" s="207"/>
    </row>
    <row r="892" spans="1:13">
      <c r="A892" s="70">
        <v>45581</v>
      </c>
      <c r="B892" s="422">
        <v>29829</v>
      </c>
      <c r="C892" s="422" t="s">
        <v>41</v>
      </c>
      <c r="D892" t="s">
        <v>12</v>
      </c>
      <c r="E892" s="207"/>
      <c r="F892" s="2">
        <v>327.3</v>
      </c>
      <c r="G892" s="2">
        <f t="shared" si="16"/>
        <v>93.099999999999795</v>
      </c>
      <c r="I892" s="421"/>
      <c r="K892" s="207"/>
      <c r="L892" s="28"/>
    </row>
    <row r="893" spans="1:13">
      <c r="A893" s="70">
        <v>45581</v>
      </c>
      <c r="B893" s="422">
        <v>29829</v>
      </c>
      <c r="C893" s="422" t="s">
        <v>41</v>
      </c>
      <c r="D893" t="s">
        <v>13</v>
      </c>
      <c r="E893" s="207"/>
      <c r="F893" s="2">
        <v>28.1</v>
      </c>
      <c r="G893" s="2">
        <f t="shared" si="16"/>
        <v>64.999999999999801</v>
      </c>
      <c r="I893" s="422"/>
      <c r="K893" s="207"/>
    </row>
    <row r="894" spans="1:13">
      <c r="A894" s="3">
        <v>45653</v>
      </c>
      <c r="B894" s="422">
        <v>30213</v>
      </c>
      <c r="C894" s="422" t="s">
        <v>41</v>
      </c>
      <c r="D894" t="s">
        <v>14</v>
      </c>
      <c r="F894" s="207">
        <v>60</v>
      </c>
      <c r="G894" s="2">
        <f t="shared" si="16"/>
        <v>4.999999999999801</v>
      </c>
      <c r="I894" s="422"/>
      <c r="K894" s="207"/>
    </row>
    <row r="895" spans="1:13">
      <c r="A895" s="3">
        <v>45653</v>
      </c>
      <c r="B895" s="422">
        <v>30213</v>
      </c>
      <c r="C895" s="422" t="s">
        <v>41</v>
      </c>
      <c r="D895" t="s">
        <v>15</v>
      </c>
      <c r="F895" s="207">
        <v>5</v>
      </c>
      <c r="G895" s="2">
        <f t="shared" si="16"/>
        <v>-1.9895196601282805E-13</v>
      </c>
      <c r="I895" s="422"/>
      <c r="K895" s="207"/>
    </row>
    <row r="896" spans="1:13">
      <c r="A896" s="81">
        <v>45596</v>
      </c>
      <c r="B896" s="421" t="s">
        <v>10</v>
      </c>
      <c r="C896" s="421" t="s">
        <v>25</v>
      </c>
      <c r="D896" t="s">
        <v>12</v>
      </c>
      <c r="E896" s="207">
        <v>779.1</v>
      </c>
      <c r="G896" s="2">
        <f t="shared" si="16"/>
        <v>779.0999999999998</v>
      </c>
      <c r="I896" s="422"/>
      <c r="K896" s="28"/>
      <c r="L896" s="28"/>
    </row>
    <row r="897" spans="1:13">
      <c r="A897" s="70"/>
      <c r="B897" s="422"/>
      <c r="C897" s="422"/>
      <c r="D897" t="s">
        <v>13</v>
      </c>
      <c r="E897" s="207">
        <v>16.399999999999999</v>
      </c>
      <c r="G897" s="2">
        <f t="shared" si="16"/>
        <v>795.49999999999977</v>
      </c>
      <c r="I897" s="422"/>
    </row>
    <row r="898" spans="1:13">
      <c r="A898" s="70"/>
      <c r="B898" s="422"/>
      <c r="C898" s="422"/>
      <c r="D898" t="s">
        <v>14</v>
      </c>
      <c r="E898" s="207">
        <v>60</v>
      </c>
      <c r="G898" s="2">
        <f t="shared" si="16"/>
        <v>855.49999999999977</v>
      </c>
      <c r="K898" s="28"/>
      <c r="L898" s="28"/>
    </row>
    <row r="899" spans="1:13">
      <c r="A899" s="70"/>
      <c r="B899" s="422"/>
      <c r="C899" s="422"/>
      <c r="D899" t="s">
        <v>15</v>
      </c>
      <c r="E899" s="207">
        <v>5</v>
      </c>
      <c r="G899" s="2">
        <f t="shared" si="16"/>
        <v>860.49999999999977</v>
      </c>
      <c r="I899" s="421"/>
      <c r="K899" s="207"/>
    </row>
    <row r="900" spans="1:13">
      <c r="A900" s="70">
        <v>45656</v>
      </c>
      <c r="B900" s="422">
        <v>30239</v>
      </c>
      <c r="C900" s="422" t="s">
        <v>25</v>
      </c>
      <c r="D900" t="s">
        <v>14</v>
      </c>
      <c r="F900" s="207">
        <v>60</v>
      </c>
      <c r="G900" s="2">
        <f t="shared" si="16"/>
        <v>800.49999999999977</v>
      </c>
      <c r="I900" s="421"/>
      <c r="K900" s="207"/>
    </row>
    <row r="901" spans="1:13">
      <c r="A901" s="70">
        <v>45656</v>
      </c>
      <c r="B901" s="422">
        <v>30239</v>
      </c>
      <c r="C901" s="422" t="s">
        <v>25</v>
      </c>
      <c r="D901" t="s">
        <v>15</v>
      </c>
      <c r="F901" s="207">
        <v>5</v>
      </c>
      <c r="G901" s="2">
        <f t="shared" si="16"/>
        <v>795.49999999999977</v>
      </c>
      <c r="H901" s="28"/>
      <c r="I901" s="421"/>
      <c r="K901" s="207"/>
    </row>
    <row r="902" spans="1:13">
      <c r="A902" s="70">
        <v>45794</v>
      </c>
      <c r="B902" s="422">
        <v>30991</v>
      </c>
      <c r="C902" s="422" t="s">
        <v>25</v>
      </c>
      <c r="D902" t="s">
        <v>12</v>
      </c>
      <c r="F902" s="207">
        <v>779.1</v>
      </c>
      <c r="G902" s="2">
        <f t="shared" si="16"/>
        <v>16.39999999999975</v>
      </c>
      <c r="H902" s="28"/>
      <c r="I902" s="421"/>
      <c r="K902" s="207"/>
    </row>
    <row r="903" spans="1:13">
      <c r="A903" s="70">
        <v>45794</v>
      </c>
      <c r="B903" s="422">
        <v>30991</v>
      </c>
      <c r="C903" s="422" t="s">
        <v>25</v>
      </c>
      <c r="D903" t="s">
        <v>13</v>
      </c>
      <c r="F903" s="207">
        <v>16.399999999999999</v>
      </c>
      <c r="G903" s="2">
        <f t="shared" si="16"/>
        <v>-2.4868995751603507E-13</v>
      </c>
      <c r="H903" s="28"/>
      <c r="I903" s="421"/>
      <c r="K903" s="207"/>
    </row>
    <row r="904" spans="1:13">
      <c r="A904" s="81">
        <v>45626</v>
      </c>
      <c r="B904" s="421" t="s">
        <v>10</v>
      </c>
      <c r="C904" s="421" t="s">
        <v>58</v>
      </c>
      <c r="D904" t="s">
        <v>12</v>
      </c>
      <c r="E904" s="207">
        <v>930.1</v>
      </c>
      <c r="G904" s="2">
        <f t="shared" si="16"/>
        <v>930.0999999999998</v>
      </c>
      <c r="I904" s="422"/>
      <c r="K904" s="207"/>
    </row>
    <row r="905" spans="1:13">
      <c r="A905" s="70"/>
      <c r="B905" s="422"/>
      <c r="C905" s="422"/>
      <c r="D905" t="s">
        <v>13</v>
      </c>
      <c r="E905" s="207">
        <v>17</v>
      </c>
      <c r="G905" s="2">
        <f t="shared" si="16"/>
        <v>947.0999999999998</v>
      </c>
      <c r="K905" s="28"/>
    </row>
    <row r="906" spans="1:13">
      <c r="A906" s="70"/>
      <c r="B906" s="422"/>
      <c r="C906" s="422"/>
      <c r="D906" t="s">
        <v>14</v>
      </c>
      <c r="E906" s="207">
        <v>60</v>
      </c>
      <c r="G906" s="2">
        <f t="shared" si="16"/>
        <v>1007.0999999999998</v>
      </c>
      <c r="K906" s="28"/>
    </row>
    <row r="907" spans="1:13">
      <c r="A907" s="70"/>
      <c r="B907" s="422"/>
      <c r="C907" s="422"/>
      <c r="D907" t="s">
        <v>15</v>
      </c>
      <c r="E907" s="207">
        <v>5</v>
      </c>
      <c r="G907" s="2">
        <f t="shared" si="16"/>
        <v>1012.0999999999998</v>
      </c>
      <c r="I907" s="253"/>
      <c r="J907" s="421"/>
      <c r="L907" s="207"/>
    </row>
    <row r="908" spans="1:13">
      <c r="A908" s="3">
        <v>45644</v>
      </c>
      <c r="B908" s="422">
        <v>30168</v>
      </c>
      <c r="C908" s="422" t="s">
        <v>58</v>
      </c>
      <c r="D908" t="s">
        <v>12</v>
      </c>
      <c r="F908" s="2">
        <v>930.1</v>
      </c>
      <c r="G908" s="2">
        <f t="shared" si="16"/>
        <v>81.999999999999773</v>
      </c>
      <c r="J908" s="421" t="s">
        <v>25</v>
      </c>
      <c r="K908" t="s">
        <v>12</v>
      </c>
      <c r="L908" s="207">
        <v>779.1</v>
      </c>
    </row>
    <row r="909" spans="1:13">
      <c r="A909" s="3">
        <v>45644</v>
      </c>
      <c r="B909" s="422">
        <v>30168</v>
      </c>
      <c r="C909" s="422" t="s">
        <v>58</v>
      </c>
      <c r="D909" t="s">
        <v>13</v>
      </c>
      <c r="F909" s="2">
        <v>17</v>
      </c>
      <c r="G909" s="2">
        <f t="shared" si="16"/>
        <v>64.999999999999773</v>
      </c>
      <c r="J909" s="422"/>
      <c r="K909" t="s">
        <v>13</v>
      </c>
      <c r="L909" s="207">
        <v>16.399999999999999</v>
      </c>
    </row>
    <row r="910" spans="1:13">
      <c r="A910" s="70">
        <v>45656</v>
      </c>
      <c r="B910" s="422">
        <v>30239</v>
      </c>
      <c r="C910" s="422" t="s">
        <v>58</v>
      </c>
      <c r="D910" t="s">
        <v>14</v>
      </c>
      <c r="F910" s="207">
        <v>60</v>
      </c>
      <c r="G910" s="2">
        <f t="shared" si="16"/>
        <v>4.9999999999997726</v>
      </c>
      <c r="J910" s="422"/>
      <c r="K910">
        <v>800</v>
      </c>
      <c r="L910" s="207">
        <f>SUM(L908:L909)</f>
        <v>795.5</v>
      </c>
      <c r="M910" s="28">
        <f>K910-L910</f>
        <v>4.5</v>
      </c>
    </row>
    <row r="911" spans="1:13">
      <c r="A911" s="70">
        <v>45656</v>
      </c>
      <c r="B911" s="422">
        <v>30239</v>
      </c>
      <c r="C911" s="422" t="s">
        <v>58</v>
      </c>
      <c r="D911" t="s">
        <v>15</v>
      </c>
      <c r="F911" s="207">
        <v>5</v>
      </c>
      <c r="G911" s="2">
        <f t="shared" si="16"/>
        <v>-2.2737367544323206E-13</v>
      </c>
      <c r="L911" s="28"/>
    </row>
    <row r="912" spans="1:13">
      <c r="A912" s="31">
        <v>45657</v>
      </c>
      <c r="B912" s="421" t="s">
        <v>10</v>
      </c>
      <c r="C912" s="421" t="s">
        <v>27</v>
      </c>
      <c r="D912" t="s">
        <v>12</v>
      </c>
      <c r="E912" s="207">
        <v>1384.4</v>
      </c>
      <c r="G912" s="2">
        <f t="shared" ref="G912:G924" si="17">+G911+E912-F912</f>
        <v>1384.3999999999999</v>
      </c>
      <c r="L912" s="28"/>
    </row>
    <row r="913" spans="1:12">
      <c r="B913" s="422"/>
      <c r="C913" s="422"/>
      <c r="D913" t="s">
        <v>13</v>
      </c>
      <c r="E913" s="207">
        <v>13.6</v>
      </c>
      <c r="G913" s="2">
        <f t="shared" si="17"/>
        <v>1397.9999999999998</v>
      </c>
    </row>
    <row r="914" spans="1:12">
      <c r="B914" s="422"/>
      <c r="C914" s="422"/>
      <c r="D914" t="s">
        <v>14</v>
      </c>
      <c r="E914" s="207">
        <v>60</v>
      </c>
      <c r="G914" s="2">
        <f t="shared" si="17"/>
        <v>1457.9999999999998</v>
      </c>
    </row>
    <row r="915" spans="1:12">
      <c r="B915" s="422"/>
      <c r="C915" s="422"/>
      <c r="D915" t="s">
        <v>15</v>
      </c>
      <c r="E915" s="207">
        <v>5</v>
      </c>
      <c r="G915" s="2">
        <f t="shared" si="17"/>
        <v>1462.9999999999998</v>
      </c>
    </row>
    <row r="916" spans="1:12">
      <c r="A916" s="70">
        <v>45656</v>
      </c>
      <c r="B916" s="422">
        <v>30239</v>
      </c>
      <c r="C916" s="422" t="s">
        <v>27</v>
      </c>
      <c r="D916" t="s">
        <v>14</v>
      </c>
      <c r="F916" s="207">
        <v>60</v>
      </c>
      <c r="G916" s="2">
        <f t="shared" si="17"/>
        <v>1402.9999999999998</v>
      </c>
    </row>
    <row r="917" spans="1:12">
      <c r="A917" s="70">
        <v>45656</v>
      </c>
      <c r="B917" s="422">
        <v>30239</v>
      </c>
      <c r="C917" s="422" t="s">
        <v>27</v>
      </c>
      <c r="D917" t="s">
        <v>15</v>
      </c>
      <c r="F917" s="207">
        <v>5</v>
      </c>
      <c r="G917" s="2">
        <f t="shared" si="17"/>
        <v>1397.9999999999998</v>
      </c>
    </row>
    <row r="918" spans="1:12">
      <c r="A918" s="3">
        <v>45687</v>
      </c>
      <c r="B918" s="422">
        <v>30396</v>
      </c>
      <c r="C918" s="422" t="s">
        <v>27</v>
      </c>
      <c r="D918" t="s">
        <v>12</v>
      </c>
      <c r="F918" s="2">
        <v>700</v>
      </c>
      <c r="G918" s="2">
        <f t="shared" si="17"/>
        <v>697.99999999999977</v>
      </c>
    </row>
    <row r="919" spans="1:12">
      <c r="A919" s="3">
        <v>45706</v>
      </c>
      <c r="B919" s="422">
        <v>30483</v>
      </c>
      <c r="C919" s="422" t="s">
        <v>27</v>
      </c>
      <c r="D919" t="s">
        <v>12</v>
      </c>
      <c r="F919" s="2">
        <v>684.4</v>
      </c>
      <c r="G919" s="2">
        <f t="shared" si="17"/>
        <v>13.599999999999795</v>
      </c>
    </row>
    <row r="920" spans="1:12">
      <c r="A920" s="3">
        <v>45706</v>
      </c>
      <c r="B920" s="422">
        <v>30483</v>
      </c>
      <c r="C920" s="422" t="s">
        <v>27</v>
      </c>
      <c r="D920" t="s">
        <v>13</v>
      </c>
      <c r="F920" s="2">
        <v>13.6</v>
      </c>
      <c r="G920" s="2">
        <f t="shared" si="17"/>
        <v>-2.042810365310288E-13</v>
      </c>
    </row>
    <row r="921" spans="1:12">
      <c r="A921" s="81">
        <v>45688</v>
      </c>
      <c r="B921" s="421" t="s">
        <v>10</v>
      </c>
      <c r="C921" s="421" t="s">
        <v>11</v>
      </c>
      <c r="D921" t="s">
        <v>12</v>
      </c>
      <c r="E921" s="207">
        <v>1121.4000000000001</v>
      </c>
      <c r="G921" s="2">
        <f t="shared" si="17"/>
        <v>1121.3999999999999</v>
      </c>
      <c r="L921" s="207"/>
    </row>
    <row r="922" spans="1:12">
      <c r="A922" s="70"/>
      <c r="B922" s="422"/>
      <c r="C922" s="422"/>
      <c r="D922" t="s">
        <v>13</v>
      </c>
      <c r="E922" s="207">
        <v>13.2</v>
      </c>
      <c r="G922" s="2">
        <f t="shared" si="17"/>
        <v>1134.5999999999999</v>
      </c>
      <c r="L922" s="207"/>
    </row>
    <row r="923" spans="1:12">
      <c r="A923" s="70"/>
      <c r="B923" s="422"/>
      <c r="C923" s="422"/>
      <c r="D923" t="s">
        <v>14</v>
      </c>
      <c r="E923" s="207">
        <v>60</v>
      </c>
      <c r="G923" s="2">
        <f t="shared" si="17"/>
        <v>1194.5999999999999</v>
      </c>
      <c r="L923" s="28"/>
    </row>
    <row r="924" spans="1:12">
      <c r="A924" s="70"/>
      <c r="B924" s="422"/>
      <c r="C924" s="422"/>
      <c r="D924" t="s">
        <v>15</v>
      </c>
      <c r="E924" s="207">
        <v>5</v>
      </c>
      <c r="G924" s="2">
        <f t="shared" si="17"/>
        <v>1199.5999999999999</v>
      </c>
    </row>
    <row r="925" spans="1:12">
      <c r="A925" s="70">
        <v>45737</v>
      </c>
      <c r="B925" s="422">
        <v>30677</v>
      </c>
      <c r="C925" s="422" t="s">
        <v>11</v>
      </c>
      <c r="D925" t="s">
        <v>12</v>
      </c>
      <c r="E925" s="207"/>
      <c r="F925" s="2">
        <v>134.6</v>
      </c>
      <c r="G925" s="2">
        <f>+G924+E925-F925</f>
        <v>1065</v>
      </c>
    </row>
    <row r="926" spans="1:12">
      <c r="A926" s="70">
        <v>45747</v>
      </c>
      <c r="B926" s="422" t="s">
        <v>81</v>
      </c>
      <c r="C926" s="422" t="s">
        <v>11</v>
      </c>
      <c r="D926" t="s">
        <v>12</v>
      </c>
      <c r="E926" s="207"/>
      <c r="F926" s="2">
        <v>200</v>
      </c>
      <c r="G926" s="2">
        <f>+G925+E926-F926</f>
        <v>865</v>
      </c>
    </row>
    <row r="927" spans="1:12">
      <c r="A927" s="70">
        <v>45777</v>
      </c>
      <c r="B927" s="422" t="s">
        <v>83</v>
      </c>
      <c r="C927" s="422" t="s">
        <v>11</v>
      </c>
      <c r="D927" t="s">
        <v>12</v>
      </c>
      <c r="E927" s="207"/>
      <c r="F927" s="2">
        <v>520</v>
      </c>
      <c r="G927" s="2">
        <f>+G926+E927-F927</f>
        <v>345</v>
      </c>
    </row>
    <row r="928" spans="1:12">
      <c r="A928" s="70">
        <v>45808</v>
      </c>
      <c r="B928" s="422" t="s">
        <v>84</v>
      </c>
      <c r="C928" s="422" t="s">
        <v>11</v>
      </c>
      <c r="D928" t="s">
        <v>12</v>
      </c>
      <c r="E928" s="207"/>
      <c r="F928" s="2">
        <v>40</v>
      </c>
      <c r="G928" s="2">
        <f t="shared" ref="G928:G993" si="18">+G927+E928-F928</f>
        <v>305</v>
      </c>
      <c r="I928" s="422"/>
      <c r="K928" s="207"/>
    </row>
    <row r="929" spans="1:14">
      <c r="A929" s="70">
        <v>45782</v>
      </c>
      <c r="B929" s="422">
        <v>30938</v>
      </c>
      <c r="C929" s="422" t="s">
        <v>11</v>
      </c>
      <c r="D929" t="s">
        <v>12</v>
      </c>
      <c r="E929" s="207"/>
      <c r="F929" s="2">
        <v>226.8</v>
      </c>
      <c r="G929" s="2">
        <f t="shared" si="18"/>
        <v>78.199999999999989</v>
      </c>
      <c r="I929" s="468"/>
      <c r="J929" s="468"/>
      <c r="K929" s="468"/>
    </row>
    <row r="930" spans="1:14">
      <c r="A930" s="70">
        <v>45782</v>
      </c>
      <c r="B930" s="422">
        <v>30938</v>
      </c>
      <c r="C930" s="422" t="s">
        <v>11</v>
      </c>
      <c r="D930" t="s">
        <v>13</v>
      </c>
      <c r="E930" s="207"/>
      <c r="F930" s="2">
        <v>13.2</v>
      </c>
      <c r="G930" s="2">
        <f t="shared" si="18"/>
        <v>64.999999999999986</v>
      </c>
      <c r="I930" s="421"/>
      <c r="M930" s="28"/>
    </row>
    <row r="931" spans="1:14">
      <c r="A931" s="70">
        <v>45792</v>
      </c>
      <c r="B931" s="422">
        <v>30981</v>
      </c>
      <c r="C931" s="422" t="s">
        <v>11</v>
      </c>
      <c r="D931" t="s">
        <v>14</v>
      </c>
      <c r="E931" s="207"/>
      <c r="F931" s="2">
        <v>60</v>
      </c>
      <c r="G931" s="2">
        <f t="shared" si="18"/>
        <v>4.9999999999999858</v>
      </c>
      <c r="I931" s="421"/>
      <c r="M931" s="28"/>
    </row>
    <row r="932" spans="1:14">
      <c r="A932" s="70">
        <v>45792</v>
      </c>
      <c r="B932" s="422">
        <v>30981</v>
      </c>
      <c r="C932" s="422" t="s">
        <v>11</v>
      </c>
      <c r="D932" t="s">
        <v>15</v>
      </c>
      <c r="E932" s="207"/>
      <c r="F932" s="2">
        <v>5</v>
      </c>
      <c r="G932" s="2">
        <f t="shared" si="18"/>
        <v>-1.4210854715202004E-14</v>
      </c>
      <c r="I932" s="421"/>
      <c r="M932" s="28"/>
    </row>
    <row r="933" spans="1:14">
      <c r="A933" s="31">
        <v>45716</v>
      </c>
      <c r="B933" s="421" t="s">
        <v>10</v>
      </c>
      <c r="C933" s="421" t="s">
        <v>17</v>
      </c>
      <c r="D933" t="s">
        <v>12</v>
      </c>
      <c r="E933" s="207">
        <v>843.8</v>
      </c>
      <c r="G933" s="2">
        <f t="shared" si="18"/>
        <v>843.8</v>
      </c>
      <c r="I933" s="421"/>
      <c r="J933" s="254"/>
      <c r="M933" s="207"/>
    </row>
    <row r="934" spans="1:14">
      <c r="B934" s="422"/>
      <c r="C934" s="422"/>
      <c r="D934" t="s">
        <v>13</v>
      </c>
      <c r="E934" s="207">
        <v>10.7</v>
      </c>
      <c r="G934" s="2">
        <f t="shared" si="18"/>
        <v>854.5</v>
      </c>
      <c r="I934" s="421"/>
      <c r="L934" s="207"/>
    </row>
    <row r="935" spans="1:14">
      <c r="B935" s="422"/>
      <c r="C935" s="422"/>
      <c r="D935" t="s">
        <v>14</v>
      </c>
      <c r="E935" s="207">
        <v>56</v>
      </c>
      <c r="G935" s="2">
        <f t="shared" si="18"/>
        <v>910.5</v>
      </c>
      <c r="I935" s="422"/>
      <c r="L935" s="207"/>
      <c r="M935" s="28"/>
    </row>
    <row r="936" spans="1:14">
      <c r="B936" s="422"/>
      <c r="C936" s="422"/>
      <c r="D936" t="s">
        <v>15</v>
      </c>
      <c r="E936" s="207">
        <v>5</v>
      </c>
      <c r="G936" s="2">
        <f t="shared" si="18"/>
        <v>915.5</v>
      </c>
      <c r="I936" s="421"/>
      <c r="K936" s="207"/>
      <c r="M936" s="207"/>
    </row>
    <row r="937" spans="1:14">
      <c r="A937" s="70">
        <v>45782</v>
      </c>
      <c r="B937" s="422">
        <v>30938</v>
      </c>
      <c r="C937" s="422" t="s">
        <v>17</v>
      </c>
      <c r="D937" t="s">
        <v>12</v>
      </c>
      <c r="E937" s="207"/>
      <c r="F937" s="207">
        <v>843.8</v>
      </c>
      <c r="G937" s="2">
        <f t="shared" si="18"/>
        <v>71.700000000000045</v>
      </c>
      <c r="I937" s="422"/>
      <c r="K937" s="207"/>
      <c r="M937" s="207"/>
    </row>
    <row r="938" spans="1:14">
      <c r="A938" s="70">
        <v>45782</v>
      </c>
      <c r="B938" s="422">
        <v>30938</v>
      </c>
      <c r="C938" s="422" t="s">
        <v>17</v>
      </c>
      <c r="D938" t="s">
        <v>13</v>
      </c>
      <c r="E938" s="207"/>
      <c r="F938" s="207">
        <v>10.7</v>
      </c>
      <c r="G938" s="2">
        <f t="shared" si="18"/>
        <v>61.000000000000043</v>
      </c>
      <c r="I938" s="421"/>
      <c r="K938" s="207"/>
      <c r="M938" s="207"/>
    </row>
    <row r="939" spans="1:14">
      <c r="A939" s="70">
        <v>45792</v>
      </c>
      <c r="B939" s="422">
        <v>30981</v>
      </c>
      <c r="C939" s="422" t="s">
        <v>17</v>
      </c>
      <c r="D939" t="s">
        <v>14</v>
      </c>
      <c r="E939" s="207"/>
      <c r="F939" s="207">
        <v>56</v>
      </c>
      <c r="G939" s="2">
        <f t="shared" si="18"/>
        <v>5.0000000000000426</v>
      </c>
      <c r="I939" s="421"/>
      <c r="K939" s="207"/>
      <c r="M939" s="207"/>
    </row>
    <row r="940" spans="1:14">
      <c r="A940" s="70">
        <v>45792</v>
      </c>
      <c r="B940" s="422">
        <v>30981</v>
      </c>
      <c r="C940" s="422" t="s">
        <v>17</v>
      </c>
      <c r="D940" t="s">
        <v>15</v>
      </c>
      <c r="E940" s="207"/>
      <c r="F940" s="207">
        <v>5</v>
      </c>
      <c r="G940" s="2">
        <f t="shared" si="18"/>
        <v>4.2632564145606011E-14</v>
      </c>
      <c r="I940" s="421"/>
      <c r="K940" s="207"/>
      <c r="M940" s="207"/>
    </row>
    <row r="941" spans="1:14">
      <c r="A941" s="31">
        <v>45747</v>
      </c>
      <c r="B941" s="421" t="s">
        <v>10</v>
      </c>
      <c r="C941" s="421" t="s">
        <v>18</v>
      </c>
      <c r="D941" t="s">
        <v>12</v>
      </c>
      <c r="E941" s="207">
        <v>1069.2</v>
      </c>
      <c r="F941" s="207"/>
      <c r="G941" s="2">
        <f t="shared" si="18"/>
        <v>1069.2</v>
      </c>
      <c r="I941" s="422"/>
      <c r="K941" s="207"/>
      <c r="M941" s="28"/>
    </row>
    <row r="942" spans="1:14">
      <c r="B942" s="422"/>
      <c r="C942" s="422"/>
      <c r="D942" t="s">
        <v>13</v>
      </c>
      <c r="E942" s="207">
        <v>10.199999999999999</v>
      </c>
      <c r="F942" s="207"/>
      <c r="G942" s="2">
        <f t="shared" si="18"/>
        <v>1079.4000000000001</v>
      </c>
      <c r="I942" s="421"/>
      <c r="L942" s="207"/>
      <c r="M942" s="28"/>
      <c r="N942" s="28"/>
    </row>
    <row r="943" spans="1:14">
      <c r="B943" s="422"/>
      <c r="C943" s="422"/>
      <c r="D943" t="s">
        <v>14</v>
      </c>
      <c r="E943" s="207">
        <v>60</v>
      </c>
      <c r="F943" s="207"/>
      <c r="G943" s="2">
        <f t="shared" si="18"/>
        <v>1139.4000000000001</v>
      </c>
      <c r="I943" s="422"/>
      <c r="L943" s="207"/>
    </row>
    <row r="944" spans="1:14">
      <c r="B944" s="422"/>
      <c r="C944" s="422"/>
      <c r="D944" t="s">
        <v>15</v>
      </c>
      <c r="E944" s="207">
        <v>5</v>
      </c>
      <c r="F944" s="207"/>
      <c r="G944" s="2">
        <f t="shared" si="18"/>
        <v>1144.4000000000001</v>
      </c>
      <c r="K944" s="207"/>
    </row>
    <row r="945" spans="1:13">
      <c r="B945" s="422"/>
      <c r="C945" s="422"/>
      <c r="D945" t="s">
        <v>60</v>
      </c>
      <c r="E945" s="207">
        <v>113</v>
      </c>
      <c r="F945" s="207"/>
      <c r="G945" s="2">
        <f t="shared" si="18"/>
        <v>1257.4000000000001</v>
      </c>
      <c r="M945" s="207"/>
    </row>
    <row r="946" spans="1:13">
      <c r="A946" s="70">
        <v>45792</v>
      </c>
      <c r="B946" s="422">
        <v>30981</v>
      </c>
      <c r="C946" s="422" t="s">
        <v>18</v>
      </c>
      <c r="D946" t="s">
        <v>14</v>
      </c>
      <c r="E946" s="207"/>
      <c r="F946" s="207">
        <v>60</v>
      </c>
      <c r="G946" s="2">
        <f t="shared" si="18"/>
        <v>1197.4000000000001</v>
      </c>
      <c r="M946" s="207"/>
    </row>
    <row r="947" spans="1:13">
      <c r="A947" s="70">
        <v>45792</v>
      </c>
      <c r="B947" s="422">
        <v>30981</v>
      </c>
      <c r="C947" s="422" t="s">
        <v>18</v>
      </c>
      <c r="D947" t="s">
        <v>15</v>
      </c>
      <c r="E947" s="207"/>
      <c r="F947" s="207">
        <v>5</v>
      </c>
      <c r="G947" s="2">
        <f t="shared" si="18"/>
        <v>1192.4000000000001</v>
      </c>
      <c r="M947" s="207"/>
    </row>
    <row r="948" spans="1:13">
      <c r="A948" s="70">
        <v>45808</v>
      </c>
      <c r="B948" s="422" t="s">
        <v>84</v>
      </c>
      <c r="C948" s="422" t="s">
        <v>18</v>
      </c>
      <c r="D948" t="s">
        <v>12</v>
      </c>
      <c r="E948" s="207"/>
      <c r="F948" s="207">
        <v>220</v>
      </c>
      <c r="G948" s="2">
        <f t="shared" si="18"/>
        <v>972.40000000000009</v>
      </c>
      <c r="M948" s="207"/>
    </row>
    <row r="949" spans="1:13">
      <c r="A949" s="70">
        <v>45793</v>
      </c>
      <c r="B949" s="422">
        <v>30925</v>
      </c>
      <c r="C949" s="422" t="s">
        <v>18</v>
      </c>
      <c r="D949" t="s">
        <v>12</v>
      </c>
      <c r="E949" s="207"/>
      <c r="F949" s="207">
        <v>849.2</v>
      </c>
      <c r="G949" s="2">
        <f t="shared" si="18"/>
        <v>123.20000000000005</v>
      </c>
      <c r="M949" s="207"/>
    </row>
    <row r="950" spans="1:13">
      <c r="A950" s="70">
        <v>45831</v>
      </c>
      <c r="B950" s="422">
        <v>31365</v>
      </c>
      <c r="C950" s="422" t="s">
        <v>18</v>
      </c>
      <c r="D950" t="s">
        <v>13</v>
      </c>
      <c r="E950" s="207"/>
      <c r="F950" s="207">
        <v>10.199999999999999</v>
      </c>
      <c r="G950" s="2">
        <f t="shared" si="18"/>
        <v>113.00000000000004</v>
      </c>
      <c r="M950" s="207"/>
    </row>
    <row r="951" spans="1:13">
      <c r="A951" s="81">
        <v>45777</v>
      </c>
      <c r="B951" s="421" t="s">
        <v>10</v>
      </c>
      <c r="C951" s="421" t="s">
        <v>19</v>
      </c>
      <c r="D951" t="s">
        <v>12</v>
      </c>
      <c r="E951" s="207">
        <v>983.5</v>
      </c>
      <c r="F951" s="207"/>
      <c r="G951" s="2">
        <f t="shared" si="18"/>
        <v>1096.5</v>
      </c>
      <c r="K951" s="207"/>
    </row>
    <row r="952" spans="1:13">
      <c r="A952" s="70"/>
      <c r="B952" s="422"/>
      <c r="C952" s="422"/>
      <c r="D952" t="s">
        <v>13</v>
      </c>
      <c r="E952" s="207">
        <v>14.5</v>
      </c>
      <c r="F952" s="207"/>
      <c r="G952" s="2">
        <f t="shared" si="18"/>
        <v>1111</v>
      </c>
      <c r="I952" s="421"/>
      <c r="K952" s="207"/>
    </row>
    <row r="953" spans="1:13">
      <c r="A953" s="70"/>
      <c r="B953" s="422"/>
      <c r="C953" s="422"/>
      <c r="D953" t="s">
        <v>14</v>
      </c>
      <c r="E953" s="207">
        <v>60</v>
      </c>
      <c r="G953" s="2">
        <f t="shared" si="18"/>
        <v>1171</v>
      </c>
      <c r="K953" s="207"/>
    </row>
    <row r="954" spans="1:13">
      <c r="A954" s="70"/>
      <c r="B954" s="422"/>
      <c r="C954" s="422"/>
      <c r="D954" t="s">
        <v>15</v>
      </c>
      <c r="E954" s="207">
        <v>5</v>
      </c>
      <c r="G954" s="2">
        <f t="shared" si="18"/>
        <v>1176</v>
      </c>
      <c r="K954" s="28"/>
      <c r="L954" s="28"/>
      <c r="M954" s="28"/>
    </row>
    <row r="955" spans="1:13">
      <c r="A955" s="70">
        <v>45808</v>
      </c>
      <c r="B955" s="422" t="s">
        <v>305</v>
      </c>
      <c r="C955" s="422" t="s">
        <v>19</v>
      </c>
      <c r="D955" t="s">
        <v>12</v>
      </c>
      <c r="E955" s="207"/>
      <c r="F955" s="2">
        <v>280</v>
      </c>
      <c r="G955" s="2">
        <f t="shared" si="18"/>
        <v>896</v>
      </c>
      <c r="H955" s="28"/>
      <c r="K955" s="28"/>
      <c r="L955" s="28"/>
      <c r="M955" s="28"/>
    </row>
    <row r="956" spans="1:13">
      <c r="A956" s="70">
        <v>45838</v>
      </c>
      <c r="B956" s="422" t="s">
        <v>86</v>
      </c>
      <c r="C956" s="422" t="s">
        <v>19</v>
      </c>
      <c r="D956" t="s">
        <v>12</v>
      </c>
      <c r="E956" s="207"/>
      <c r="F956" s="2">
        <v>360</v>
      </c>
      <c r="G956" s="2">
        <f t="shared" si="18"/>
        <v>536</v>
      </c>
      <c r="H956" s="28"/>
      <c r="K956" s="28"/>
      <c r="L956" s="28"/>
      <c r="M956" s="28"/>
    </row>
    <row r="957" spans="1:13">
      <c r="A957" s="70">
        <v>45831</v>
      </c>
      <c r="B957" s="422" t="s">
        <v>86</v>
      </c>
      <c r="C957" s="422" t="s">
        <v>19</v>
      </c>
      <c r="D957" t="s">
        <v>12</v>
      </c>
      <c r="E957" s="207"/>
      <c r="F957" s="2">
        <f>E951-F955-F956</f>
        <v>343.5</v>
      </c>
      <c r="G957" s="2">
        <f t="shared" si="18"/>
        <v>192.5</v>
      </c>
      <c r="H957" s="28"/>
      <c r="K957" s="28"/>
      <c r="L957" s="28"/>
      <c r="M957" s="28"/>
    </row>
    <row r="958" spans="1:13">
      <c r="A958" s="70">
        <v>45831</v>
      </c>
      <c r="B958" s="422" t="s">
        <v>86</v>
      </c>
      <c r="C958" s="422" t="s">
        <v>19</v>
      </c>
      <c r="D958" t="s">
        <v>13</v>
      </c>
      <c r="E958" s="207"/>
      <c r="F958" s="2">
        <v>14.5</v>
      </c>
      <c r="G958" s="2">
        <f t="shared" si="18"/>
        <v>178</v>
      </c>
      <c r="H958" s="28"/>
      <c r="K958" s="28"/>
      <c r="L958" s="28"/>
      <c r="M958" s="28"/>
    </row>
    <row r="959" spans="1:13">
      <c r="A959" s="70">
        <v>45853</v>
      </c>
      <c r="B959" s="422">
        <v>31407</v>
      </c>
      <c r="C959" s="422" t="s">
        <v>19</v>
      </c>
      <c r="D959" t="s">
        <v>14</v>
      </c>
      <c r="E959" s="207"/>
      <c r="F959" s="2">
        <v>60</v>
      </c>
      <c r="G959" s="2">
        <f t="shared" si="18"/>
        <v>118</v>
      </c>
      <c r="H959" s="28"/>
      <c r="K959" s="28"/>
      <c r="L959" s="28"/>
      <c r="M959" s="28"/>
    </row>
    <row r="960" spans="1:13">
      <c r="A960" s="70">
        <v>45853</v>
      </c>
      <c r="B960" s="422">
        <v>31407</v>
      </c>
      <c r="C960" s="422" t="s">
        <v>19</v>
      </c>
      <c r="D960" t="s">
        <v>15</v>
      </c>
      <c r="E960" s="207"/>
      <c r="F960" s="2">
        <v>5</v>
      </c>
      <c r="G960" s="2">
        <f t="shared" si="18"/>
        <v>113</v>
      </c>
      <c r="H960" s="28"/>
      <c r="K960" s="28"/>
      <c r="L960" s="28"/>
      <c r="M960" s="28"/>
    </row>
    <row r="961" spans="1:16">
      <c r="A961" s="31">
        <v>45808</v>
      </c>
      <c r="B961" s="421" t="s">
        <v>10</v>
      </c>
      <c r="C961" s="421" t="s">
        <v>20</v>
      </c>
      <c r="D961" t="s">
        <v>12</v>
      </c>
      <c r="E961" s="207">
        <v>939.6</v>
      </c>
      <c r="F961" s="207"/>
      <c r="G961" s="2">
        <f t="shared" si="18"/>
        <v>1052.5999999999999</v>
      </c>
      <c r="K961" s="274"/>
    </row>
    <row r="962" spans="1:16">
      <c r="B962" s="422"/>
      <c r="C962" s="422"/>
      <c r="D962" t="s">
        <v>13</v>
      </c>
      <c r="E962" s="207">
        <v>16.600000000000001</v>
      </c>
      <c r="F962" s="207"/>
      <c r="G962" s="2">
        <f t="shared" si="18"/>
        <v>1069.1999999999998</v>
      </c>
    </row>
    <row r="963" spans="1:16">
      <c r="B963" s="422"/>
      <c r="C963" s="422"/>
      <c r="D963" t="s">
        <v>14</v>
      </c>
      <c r="E963" s="207">
        <v>60</v>
      </c>
      <c r="F963" s="207"/>
      <c r="G963" s="2">
        <f t="shared" si="18"/>
        <v>1129.1999999999998</v>
      </c>
      <c r="I963" s="421"/>
      <c r="K963" s="28"/>
    </row>
    <row r="964" spans="1:16">
      <c r="B964" s="422"/>
      <c r="C964" s="422"/>
      <c r="D964" t="s">
        <v>15</v>
      </c>
      <c r="E964" s="207">
        <v>5</v>
      </c>
      <c r="F964" s="207"/>
      <c r="G964" s="2">
        <f t="shared" si="18"/>
        <v>1134.1999999999998</v>
      </c>
      <c r="I964" s="422"/>
      <c r="K964" s="207"/>
    </row>
    <row r="965" spans="1:16">
      <c r="A965" s="70">
        <v>45831</v>
      </c>
      <c r="B965" s="422" t="s">
        <v>86</v>
      </c>
      <c r="C965" s="422" t="s">
        <v>20</v>
      </c>
      <c r="D965" t="s">
        <v>12</v>
      </c>
      <c r="E965" s="207"/>
      <c r="F965" s="207">
        <v>120</v>
      </c>
      <c r="G965" s="2">
        <f t="shared" si="18"/>
        <v>1014.1999999999998</v>
      </c>
      <c r="I965" s="421"/>
      <c r="K965" s="207"/>
    </row>
    <row r="966" spans="1:16">
      <c r="A966" s="70">
        <v>45853</v>
      </c>
      <c r="B966" s="422">
        <v>31407</v>
      </c>
      <c r="C966" s="422" t="s">
        <v>20</v>
      </c>
      <c r="D966" t="s">
        <v>14</v>
      </c>
      <c r="E966" s="207"/>
      <c r="F966" s="2">
        <v>60</v>
      </c>
      <c r="G966" s="2">
        <f t="shared" si="18"/>
        <v>954.19999999999982</v>
      </c>
      <c r="J966" s="468" t="s">
        <v>549</v>
      </c>
      <c r="K966" s="468"/>
      <c r="L966" s="468"/>
    </row>
    <row r="967" spans="1:16">
      <c r="A967" s="70">
        <v>45853</v>
      </c>
      <c r="B967" s="422">
        <v>31407</v>
      </c>
      <c r="C967" s="422" t="s">
        <v>20</v>
      </c>
      <c r="D967" t="s">
        <v>15</v>
      </c>
      <c r="E967" s="207"/>
      <c r="F967" s="2">
        <v>5</v>
      </c>
      <c r="G967" s="2">
        <f t="shared" si="18"/>
        <v>949.19999999999982</v>
      </c>
      <c r="I967" s="234">
        <v>2024</v>
      </c>
      <c r="J967" s="421" t="s">
        <v>18</v>
      </c>
      <c r="K967" t="s">
        <v>167</v>
      </c>
      <c r="L967" s="20">
        <v>102.5</v>
      </c>
    </row>
    <row r="968" spans="1:16">
      <c r="A968" s="70">
        <v>45869</v>
      </c>
      <c r="B968" s="422" t="s">
        <v>87</v>
      </c>
      <c r="C968" s="422" t="s">
        <v>20</v>
      </c>
      <c r="D968" t="s">
        <v>12</v>
      </c>
      <c r="E968" s="207"/>
      <c r="F968" s="2">
        <v>500</v>
      </c>
      <c r="G968" s="2">
        <f t="shared" si="18"/>
        <v>449.19999999999982</v>
      </c>
      <c r="I968" s="234"/>
      <c r="J968" s="421"/>
      <c r="L968" s="20"/>
    </row>
    <row r="969" spans="1:16">
      <c r="A969" s="70">
        <v>45869</v>
      </c>
      <c r="B969" s="422" t="s">
        <v>87</v>
      </c>
      <c r="C969" s="422" t="s">
        <v>20</v>
      </c>
      <c r="D969" t="s">
        <v>12</v>
      </c>
      <c r="E969" s="207"/>
      <c r="F969" s="2">
        <v>319.60000000000002</v>
      </c>
      <c r="G969" s="2">
        <f t="shared" si="18"/>
        <v>129.5999999999998</v>
      </c>
      <c r="I969" s="234"/>
      <c r="J969" s="421"/>
      <c r="L969" s="20"/>
    </row>
    <row r="970" spans="1:16">
      <c r="A970" s="70">
        <v>45869</v>
      </c>
      <c r="B970" s="422" t="s">
        <v>87</v>
      </c>
      <c r="C970" s="422" t="s">
        <v>20</v>
      </c>
      <c r="D970" t="s">
        <v>13</v>
      </c>
      <c r="E970" s="207"/>
      <c r="F970" s="2">
        <v>16.600000000000001</v>
      </c>
      <c r="G970" s="2">
        <f t="shared" si="18"/>
        <v>112.9999999999998</v>
      </c>
      <c r="I970" s="234"/>
      <c r="J970" s="421"/>
      <c r="L970" s="20"/>
      <c r="O970" s="28"/>
    </row>
    <row r="971" spans="1:16">
      <c r="A971" s="81">
        <v>45838</v>
      </c>
      <c r="B971" s="421" t="s">
        <v>10</v>
      </c>
      <c r="C971" s="421" t="s">
        <v>21</v>
      </c>
      <c r="D971" t="s">
        <v>12</v>
      </c>
      <c r="E971" s="207">
        <v>842</v>
      </c>
      <c r="F971" s="207"/>
      <c r="G971" s="2">
        <f t="shared" si="18"/>
        <v>954.99999999999977</v>
      </c>
      <c r="I971" s="234"/>
      <c r="J971" s="421" t="s">
        <v>22</v>
      </c>
      <c r="K971" s="254" t="s">
        <v>170</v>
      </c>
      <c r="L971" s="212">
        <v>102.5</v>
      </c>
    </row>
    <row r="972" spans="1:16">
      <c r="A972" s="70"/>
      <c r="B972" s="422"/>
      <c r="C972" s="422"/>
      <c r="D972" t="s">
        <v>13</v>
      </c>
      <c r="E972" s="207">
        <v>10.6</v>
      </c>
      <c r="G972" s="2">
        <f t="shared" si="18"/>
        <v>965.5999999999998</v>
      </c>
      <c r="I972" s="234">
        <v>2025</v>
      </c>
      <c r="J972" s="421" t="s">
        <v>18</v>
      </c>
      <c r="K972" t="s">
        <v>60</v>
      </c>
      <c r="L972" s="212">
        <v>113</v>
      </c>
    </row>
    <row r="973" spans="1:16">
      <c r="A973" s="70"/>
      <c r="B973" s="422"/>
      <c r="C973" s="422"/>
      <c r="D973" t="s">
        <v>14</v>
      </c>
      <c r="E973" s="207">
        <v>60</v>
      </c>
      <c r="G973" s="2">
        <f t="shared" si="18"/>
        <v>1025.5999999999999</v>
      </c>
      <c r="J973" s="421" t="s">
        <v>20</v>
      </c>
      <c r="K973" t="s">
        <v>12</v>
      </c>
      <c r="L973" s="207">
        <v>819.6</v>
      </c>
      <c r="M973" s="28">
        <f>E961-F965-F968</f>
        <v>319.60000000000002</v>
      </c>
    </row>
    <row r="974" spans="1:16">
      <c r="A974" s="70"/>
      <c r="B974" s="422"/>
      <c r="C974" s="422"/>
      <c r="D974" t="s">
        <v>15</v>
      </c>
      <c r="E974" s="207">
        <v>5</v>
      </c>
      <c r="G974" s="2">
        <f t="shared" si="18"/>
        <v>1030.5999999999999</v>
      </c>
      <c r="J974" s="422"/>
      <c r="K974" t="s">
        <v>13</v>
      </c>
      <c r="L974" s="207">
        <v>16.600000000000001</v>
      </c>
      <c r="M974">
        <v>16.5</v>
      </c>
    </row>
    <row r="975" spans="1:16">
      <c r="A975" s="70">
        <v>45853</v>
      </c>
      <c r="B975" s="422">
        <v>31407</v>
      </c>
      <c r="C975" s="422" t="s">
        <v>21</v>
      </c>
      <c r="D975" t="s">
        <v>14</v>
      </c>
      <c r="E975" s="207"/>
      <c r="F975" s="2">
        <v>60</v>
      </c>
      <c r="G975" s="2">
        <f t="shared" si="18"/>
        <v>970.59999999999991</v>
      </c>
      <c r="I975" s="422"/>
      <c r="J975" s="421" t="s">
        <v>21</v>
      </c>
      <c r="K975" t="s">
        <v>12</v>
      </c>
      <c r="L975" s="207">
        <v>842</v>
      </c>
      <c r="M975" s="28">
        <f>SUM(M973:M974)</f>
        <v>336.1</v>
      </c>
    </row>
    <row r="976" spans="1:16">
      <c r="A976" s="70">
        <v>45853</v>
      </c>
      <c r="B976" s="422">
        <v>31407</v>
      </c>
      <c r="C976" s="422" t="s">
        <v>21</v>
      </c>
      <c r="D976" t="s">
        <v>15</v>
      </c>
      <c r="E976" s="207"/>
      <c r="F976" s="2">
        <v>5</v>
      </c>
      <c r="G976" s="2">
        <f t="shared" si="18"/>
        <v>965.59999999999991</v>
      </c>
      <c r="J976" s="422"/>
      <c r="K976" t="s">
        <v>13</v>
      </c>
      <c r="L976" s="207">
        <v>10.6</v>
      </c>
      <c r="P976">
        <f>25*20</f>
        <v>500</v>
      </c>
    </row>
    <row r="977" spans="1:16">
      <c r="A977" s="70">
        <v>45900</v>
      </c>
      <c r="B977" s="422" t="s">
        <v>102</v>
      </c>
      <c r="C977" s="422" t="s">
        <v>21</v>
      </c>
      <c r="D977" t="s">
        <v>12</v>
      </c>
      <c r="E977" s="207"/>
      <c r="F977" s="2">
        <v>460</v>
      </c>
      <c r="G977" s="2">
        <f t="shared" si="18"/>
        <v>505.59999999999991</v>
      </c>
      <c r="J977" s="422"/>
      <c r="L977" s="207"/>
    </row>
    <row r="978" spans="1:16">
      <c r="A978" s="70">
        <v>45930</v>
      </c>
      <c r="B978" s="422" t="s">
        <v>91</v>
      </c>
      <c r="C978" s="422" t="s">
        <v>21</v>
      </c>
      <c r="D978" t="s">
        <v>12</v>
      </c>
      <c r="E978" s="207"/>
      <c r="F978" s="2">
        <v>40</v>
      </c>
      <c r="G978" s="2">
        <f t="shared" si="18"/>
        <v>465.59999999999991</v>
      </c>
      <c r="J978" s="422"/>
      <c r="L978" s="207"/>
    </row>
    <row r="979" spans="1:16">
      <c r="A979" s="70">
        <v>45930</v>
      </c>
      <c r="B979" s="422" t="s">
        <v>91</v>
      </c>
      <c r="C979" s="422" t="s">
        <v>21</v>
      </c>
      <c r="D979" t="s">
        <v>12</v>
      </c>
      <c r="E979" s="207"/>
      <c r="F979" s="2">
        <v>342</v>
      </c>
      <c r="G979" s="2">
        <f t="shared" si="18"/>
        <v>123.59999999999991</v>
      </c>
      <c r="J979" s="422"/>
      <c r="L979" s="207"/>
    </row>
    <row r="980" spans="1:16">
      <c r="A980" s="70">
        <v>45930</v>
      </c>
      <c r="B980" s="422" t="s">
        <v>91</v>
      </c>
      <c r="C980" s="422" t="s">
        <v>21</v>
      </c>
      <c r="D980" t="s">
        <v>13</v>
      </c>
      <c r="E980" s="207"/>
      <c r="F980" s="2">
        <v>10.6</v>
      </c>
      <c r="G980" s="2">
        <f t="shared" si="18"/>
        <v>112.99999999999991</v>
      </c>
      <c r="J980" s="422"/>
      <c r="L980" s="207"/>
    </row>
    <row r="981" spans="1:16">
      <c r="A981" s="31">
        <v>45900</v>
      </c>
      <c r="B981" s="421" t="s">
        <v>10</v>
      </c>
      <c r="C981" s="421" t="s">
        <v>22</v>
      </c>
      <c r="D981" t="s">
        <v>12</v>
      </c>
      <c r="E981" s="28">
        <v>790.6</v>
      </c>
      <c r="G981" s="2">
        <f t="shared" si="18"/>
        <v>903.59999999999991</v>
      </c>
      <c r="J981" s="421" t="s">
        <v>22</v>
      </c>
      <c r="K981" t="s">
        <v>62</v>
      </c>
      <c r="L981" s="20">
        <v>113</v>
      </c>
    </row>
    <row r="982" spans="1:16">
      <c r="B982" s="422"/>
      <c r="C982" s="422"/>
      <c r="D982" t="s">
        <v>13</v>
      </c>
      <c r="E982" s="28">
        <v>9.4</v>
      </c>
      <c r="G982" s="2">
        <f t="shared" si="18"/>
        <v>912.99999999999989</v>
      </c>
      <c r="L982" s="20">
        <f>SUM(L967:L981)</f>
        <v>2119.7999999999997</v>
      </c>
      <c r="N982" s="421"/>
      <c r="P982" s="207"/>
    </row>
    <row r="983" spans="1:16">
      <c r="B983" s="422"/>
      <c r="C983" s="422"/>
      <c r="D983" t="s">
        <v>14</v>
      </c>
      <c r="E983" s="28">
        <v>60</v>
      </c>
      <c r="G983" s="2">
        <f t="shared" si="18"/>
        <v>972.99999999999989</v>
      </c>
      <c r="N983" s="257">
        <f>E971-F977-F978</f>
        <v>342</v>
      </c>
      <c r="P983" s="207"/>
    </row>
    <row r="984" spans="1:16">
      <c r="B984" s="422"/>
      <c r="C984" s="422"/>
      <c r="D984" t="s">
        <v>15</v>
      </c>
      <c r="E984" s="28">
        <v>5</v>
      </c>
      <c r="G984" s="2">
        <f t="shared" si="18"/>
        <v>977.99999999999989</v>
      </c>
      <c r="J984" s="253"/>
      <c r="K984" s="253"/>
      <c r="L984" s="253"/>
      <c r="N984" s="421">
        <v>10.6</v>
      </c>
      <c r="P984" s="207"/>
    </row>
    <row r="985" spans="1:16">
      <c r="B985" s="422"/>
      <c r="C985" s="422"/>
      <c r="D985" t="s">
        <v>62</v>
      </c>
      <c r="E985" s="28">
        <v>113</v>
      </c>
      <c r="G985" s="2">
        <f t="shared" si="18"/>
        <v>1091</v>
      </c>
      <c r="J985" s="261"/>
      <c r="K985" s="261"/>
      <c r="L985" s="261"/>
      <c r="N985" s="231">
        <f>SUM(N983:N984)</f>
        <v>352.6</v>
      </c>
      <c r="O985" s="28">
        <f>400-N985</f>
        <v>47.399999999999977</v>
      </c>
      <c r="P985" s="207"/>
    </row>
    <row r="986" spans="1:16">
      <c r="A986" s="3">
        <v>45863</v>
      </c>
      <c r="B986" s="422">
        <v>31524</v>
      </c>
      <c r="C986" s="422" t="s">
        <v>22</v>
      </c>
      <c r="D986" t="s">
        <v>14</v>
      </c>
      <c r="F986" s="2">
        <v>60</v>
      </c>
      <c r="G986" s="2">
        <f t="shared" si="18"/>
        <v>1031</v>
      </c>
      <c r="I986" s="234"/>
      <c r="J986" s="421"/>
      <c r="L986" s="20"/>
      <c r="P986" s="207"/>
    </row>
    <row r="987" spans="1:16">
      <c r="A987" s="3">
        <v>45863</v>
      </c>
      <c r="B987" s="422">
        <v>31524</v>
      </c>
      <c r="C987" s="422" t="s">
        <v>22</v>
      </c>
      <c r="D987" t="s">
        <v>15</v>
      </c>
      <c r="F987" s="2">
        <v>5</v>
      </c>
      <c r="G987" s="2">
        <f t="shared" si="18"/>
        <v>1026</v>
      </c>
      <c r="J987" s="421"/>
      <c r="K987" s="254"/>
      <c r="L987" s="212"/>
      <c r="N987" s="421"/>
      <c r="P987" s="207"/>
    </row>
    <row r="988" spans="1:16">
      <c r="A988" s="70">
        <v>45930</v>
      </c>
      <c r="B988" s="422" t="s">
        <v>91</v>
      </c>
      <c r="C988" s="422" t="s">
        <v>22</v>
      </c>
      <c r="D988" t="s">
        <v>12</v>
      </c>
      <c r="F988" s="2">
        <v>127.4</v>
      </c>
      <c r="G988" s="2">
        <f t="shared" si="18"/>
        <v>898.6</v>
      </c>
      <c r="J988" s="467" t="s">
        <v>549</v>
      </c>
      <c r="K988" s="467"/>
      <c r="L988" s="467"/>
      <c r="N988" s="421"/>
      <c r="P988" s="207"/>
    </row>
    <row r="989" spans="1:16">
      <c r="A989" s="70">
        <v>45941</v>
      </c>
      <c r="B989" s="422">
        <v>31738</v>
      </c>
      <c r="C989" s="422" t="s">
        <v>22</v>
      </c>
      <c r="D989" t="s">
        <v>12</v>
      </c>
      <c r="F989" s="2">
        <f>E981-F988</f>
        <v>663.2</v>
      </c>
      <c r="G989" s="2">
        <f t="shared" si="18"/>
        <v>235.39999999999998</v>
      </c>
      <c r="I989" s="309">
        <v>2024</v>
      </c>
      <c r="J989" s="421" t="s">
        <v>18</v>
      </c>
      <c r="K989" s="35" t="s">
        <v>167</v>
      </c>
      <c r="L989" s="114"/>
      <c r="N989" s="421"/>
      <c r="P989" s="207"/>
    </row>
    <row r="990" spans="1:16">
      <c r="A990" s="70">
        <v>45941</v>
      </c>
      <c r="B990" s="422">
        <v>31738</v>
      </c>
      <c r="C990" s="422" t="s">
        <v>22</v>
      </c>
      <c r="D990" t="s">
        <v>13</v>
      </c>
      <c r="F990" s="2">
        <v>9.4</v>
      </c>
      <c r="G990" s="2">
        <f t="shared" si="18"/>
        <v>225.99999999999997</v>
      </c>
      <c r="I990" s="22"/>
      <c r="J990" s="421" t="s">
        <v>22</v>
      </c>
      <c r="K990" s="329" t="s">
        <v>170</v>
      </c>
      <c r="L990" s="330"/>
      <c r="N990" s="421"/>
      <c r="P990" s="207"/>
    </row>
    <row r="991" spans="1:16">
      <c r="A991" s="31">
        <v>45900</v>
      </c>
      <c r="B991" s="421" t="s">
        <v>10</v>
      </c>
      <c r="C991" s="421" t="s">
        <v>23</v>
      </c>
      <c r="D991" t="s">
        <v>12</v>
      </c>
      <c r="E991" s="5">
        <v>857.2</v>
      </c>
      <c r="G991" s="2">
        <f t="shared" si="18"/>
        <v>1083.2</v>
      </c>
      <c r="I991" s="309">
        <v>2025</v>
      </c>
      <c r="J991" s="421" t="s">
        <v>18</v>
      </c>
      <c r="K991" s="35" t="s">
        <v>60</v>
      </c>
      <c r="L991" s="330">
        <v>113</v>
      </c>
      <c r="N991" s="28"/>
      <c r="P991" s="207"/>
    </row>
    <row r="992" spans="1:16">
      <c r="B992" s="422"/>
      <c r="C992" s="422"/>
      <c r="D992" t="s">
        <v>13</v>
      </c>
      <c r="E992" s="5">
        <v>17.8</v>
      </c>
      <c r="G992" s="2">
        <f t="shared" si="18"/>
        <v>1101</v>
      </c>
      <c r="I992" s="22"/>
      <c r="J992" s="421" t="s">
        <v>22</v>
      </c>
      <c r="K992" s="35" t="s">
        <v>62</v>
      </c>
      <c r="L992" s="93">
        <v>113</v>
      </c>
      <c r="P992" s="28"/>
    </row>
    <row r="993" spans="1:14">
      <c r="B993" s="422"/>
      <c r="C993" s="422"/>
      <c r="D993" t="s">
        <v>14</v>
      </c>
      <c r="E993" s="5">
        <v>60</v>
      </c>
      <c r="G993" s="2">
        <f t="shared" si="18"/>
        <v>1161</v>
      </c>
      <c r="J993" s="421" t="s">
        <v>172</v>
      </c>
      <c r="K993" t="s">
        <v>12</v>
      </c>
      <c r="L993" s="207"/>
    </row>
    <row r="994" spans="1:14">
      <c r="B994" s="422"/>
      <c r="C994" s="422"/>
      <c r="D994" t="s">
        <v>15</v>
      </c>
      <c r="E994" s="5">
        <v>5</v>
      </c>
      <c r="G994" s="2">
        <f t="shared" ref="G994:G1058" si="19">+G993+E994-F994</f>
        <v>1166</v>
      </c>
      <c r="J994" s="422"/>
      <c r="K994" t="s">
        <v>13</v>
      </c>
      <c r="L994" s="20"/>
    </row>
    <row r="995" spans="1:14">
      <c r="B995" s="422"/>
      <c r="C995" s="422"/>
      <c r="D995" s="318" t="s">
        <v>45</v>
      </c>
      <c r="E995" s="319">
        <v>15</v>
      </c>
      <c r="G995" s="2">
        <f t="shared" si="19"/>
        <v>1181</v>
      </c>
      <c r="J995" s="421" t="s">
        <v>25</v>
      </c>
      <c r="K995" t="s">
        <v>12</v>
      </c>
      <c r="L995" s="28">
        <v>701.4</v>
      </c>
    </row>
    <row r="996" spans="1:14">
      <c r="A996" s="3">
        <v>45961</v>
      </c>
      <c r="B996" s="422" t="s">
        <v>75</v>
      </c>
      <c r="C996" s="422" t="s">
        <v>23</v>
      </c>
      <c r="D996" t="s">
        <v>12</v>
      </c>
      <c r="E996" s="5"/>
      <c r="F996" s="2">
        <v>620</v>
      </c>
      <c r="G996" s="2">
        <f t="shared" si="19"/>
        <v>561</v>
      </c>
      <c r="J996" s="422"/>
      <c r="K996" t="s">
        <v>13</v>
      </c>
      <c r="L996" s="28">
        <v>12.1</v>
      </c>
    </row>
    <row r="997" spans="1:14">
      <c r="A997" s="3">
        <v>45967</v>
      </c>
      <c r="B997" s="422">
        <v>31878</v>
      </c>
      <c r="C997" s="422" t="s">
        <v>23</v>
      </c>
      <c r="D997" t="s">
        <v>12</v>
      </c>
      <c r="E997" s="5"/>
      <c r="F997" s="2">
        <v>237.2</v>
      </c>
      <c r="G997" s="2">
        <f t="shared" si="19"/>
        <v>323.8</v>
      </c>
      <c r="J997" s="422"/>
      <c r="L997" s="114">
        <f>SUM(L989:L996)</f>
        <v>939.5</v>
      </c>
    </row>
    <row r="998" spans="1:14">
      <c r="A998" s="3">
        <v>45967</v>
      </c>
      <c r="B998" s="422">
        <v>31878</v>
      </c>
      <c r="C998" s="422" t="s">
        <v>23</v>
      </c>
      <c r="D998" t="s">
        <v>13</v>
      </c>
      <c r="E998" s="5"/>
      <c r="F998" s="2">
        <v>17.8</v>
      </c>
      <c r="G998" s="2">
        <f t="shared" si="19"/>
        <v>306</v>
      </c>
      <c r="J998" s="422"/>
      <c r="L998" s="20"/>
    </row>
    <row r="999" spans="1:14">
      <c r="A999" s="3">
        <v>45973</v>
      </c>
      <c r="B999" s="422">
        <v>31921</v>
      </c>
      <c r="C999" s="422" t="s">
        <v>23</v>
      </c>
      <c r="D999" t="s">
        <v>14</v>
      </c>
      <c r="E999" s="5"/>
      <c r="F999" s="5">
        <v>60</v>
      </c>
      <c r="G999" s="2">
        <f t="shared" si="19"/>
        <v>246</v>
      </c>
      <c r="J999" s="422"/>
      <c r="L999" s="20"/>
    </row>
    <row r="1000" spans="1:14">
      <c r="A1000" s="3">
        <v>45973</v>
      </c>
      <c r="B1000" s="422">
        <v>31921</v>
      </c>
      <c r="C1000" s="422" t="s">
        <v>23</v>
      </c>
      <c r="D1000" t="s">
        <v>15</v>
      </c>
      <c r="E1000" s="5"/>
      <c r="F1000" s="5">
        <v>5</v>
      </c>
      <c r="G1000" s="2">
        <f t="shared" si="19"/>
        <v>241</v>
      </c>
      <c r="J1000" s="422"/>
      <c r="L1000" s="20"/>
    </row>
    <row r="1001" spans="1:14">
      <c r="A1001" s="3">
        <v>45973</v>
      </c>
      <c r="B1001" s="422">
        <v>31921</v>
      </c>
      <c r="C1001" s="422" t="s">
        <v>23</v>
      </c>
      <c r="D1001" s="162" t="s">
        <v>45</v>
      </c>
      <c r="E1001" s="5"/>
      <c r="F1001" s="325">
        <v>15</v>
      </c>
      <c r="G1001" s="2">
        <f t="shared" si="19"/>
        <v>226</v>
      </c>
      <c r="I1001" s="73"/>
      <c r="J1001" s="327"/>
      <c r="K1001" s="262"/>
      <c r="L1001" s="301"/>
      <c r="M1001" s="262"/>
      <c r="N1001" s="262"/>
    </row>
    <row r="1002" spans="1:14">
      <c r="A1002" s="81">
        <v>45930</v>
      </c>
      <c r="B1002" s="421" t="s">
        <v>10</v>
      </c>
      <c r="C1002" s="421" t="s">
        <v>172</v>
      </c>
      <c r="D1002" t="s">
        <v>12</v>
      </c>
      <c r="E1002" s="207">
        <v>820.2</v>
      </c>
      <c r="G1002" s="2">
        <f t="shared" si="19"/>
        <v>1046.2</v>
      </c>
      <c r="I1002" s="424"/>
      <c r="J1002" s="262"/>
      <c r="K1002" s="301"/>
      <c r="L1002" s="301"/>
      <c r="M1002" s="262"/>
      <c r="N1002" s="262"/>
    </row>
    <row r="1003" spans="1:14">
      <c r="B1003" s="422"/>
      <c r="C1003" s="422"/>
      <c r="D1003" t="s">
        <v>13</v>
      </c>
      <c r="E1003" s="20">
        <v>18</v>
      </c>
      <c r="G1003" s="2">
        <f t="shared" si="19"/>
        <v>1064.2</v>
      </c>
      <c r="L1003" s="248"/>
      <c r="M1003" s="262"/>
      <c r="N1003" s="262"/>
    </row>
    <row r="1004" spans="1:14">
      <c r="B1004" s="422"/>
      <c r="C1004" s="422"/>
      <c r="D1004" t="s">
        <v>14</v>
      </c>
      <c r="E1004" s="20">
        <v>60</v>
      </c>
      <c r="G1004" s="2">
        <f t="shared" si="19"/>
        <v>1124.2</v>
      </c>
      <c r="L1004" s="301"/>
      <c r="M1004" s="262"/>
      <c r="N1004" s="262"/>
    </row>
    <row r="1005" spans="1:14">
      <c r="B1005" s="422"/>
      <c r="C1005" s="422"/>
      <c r="D1005" t="s">
        <v>15</v>
      </c>
      <c r="E1005" s="20">
        <v>5</v>
      </c>
      <c r="G1005" s="2">
        <f t="shared" si="19"/>
        <v>1129.2</v>
      </c>
      <c r="L1005" s="301"/>
      <c r="M1005" s="262"/>
      <c r="N1005" s="262"/>
    </row>
    <row r="1006" spans="1:14">
      <c r="B1006" s="422"/>
      <c r="C1006" s="422"/>
      <c r="D1006" t="s">
        <v>63</v>
      </c>
      <c r="E1006" s="207">
        <v>10</v>
      </c>
      <c r="G1006" s="2">
        <f t="shared" si="19"/>
        <v>1139.2</v>
      </c>
      <c r="L1006" s="248"/>
      <c r="M1006" s="262"/>
      <c r="N1006" s="262"/>
    </row>
    <row r="1007" spans="1:14">
      <c r="A1007" s="3">
        <v>45973</v>
      </c>
      <c r="B1007" s="422">
        <v>31921</v>
      </c>
      <c r="C1007" s="422" t="s">
        <v>172</v>
      </c>
      <c r="D1007" t="s">
        <v>14</v>
      </c>
      <c r="E1007" s="207"/>
      <c r="F1007" s="20">
        <v>60</v>
      </c>
      <c r="G1007" s="2">
        <f t="shared" si="19"/>
        <v>1079.2</v>
      </c>
      <c r="L1007" s="248"/>
      <c r="M1007" s="262"/>
      <c r="N1007" s="262"/>
    </row>
    <row r="1008" spans="1:14">
      <c r="A1008" s="3">
        <v>45973</v>
      </c>
      <c r="B1008" s="422">
        <v>31921</v>
      </c>
      <c r="C1008" s="422" t="s">
        <v>172</v>
      </c>
      <c r="D1008" t="s">
        <v>15</v>
      </c>
      <c r="E1008" s="207"/>
      <c r="F1008" s="20">
        <v>5</v>
      </c>
      <c r="G1008" s="2">
        <f t="shared" si="19"/>
        <v>1074.2</v>
      </c>
      <c r="L1008" s="248"/>
      <c r="M1008" s="262"/>
      <c r="N1008" s="262"/>
    </row>
    <row r="1009" spans="1:15">
      <c r="A1009" s="3">
        <v>45973</v>
      </c>
      <c r="B1009" s="422">
        <v>31921</v>
      </c>
      <c r="C1009" s="422" t="s">
        <v>172</v>
      </c>
      <c r="D1009" t="s">
        <v>63</v>
      </c>
      <c r="E1009" s="207"/>
      <c r="F1009" s="207">
        <v>10</v>
      </c>
      <c r="G1009" s="2">
        <f t="shared" si="19"/>
        <v>1064.2</v>
      </c>
      <c r="L1009" s="248"/>
      <c r="M1009" s="262"/>
      <c r="N1009" s="262"/>
    </row>
    <row r="1010" spans="1:15">
      <c r="A1010" s="3">
        <v>45991</v>
      </c>
      <c r="B1010" s="422" t="s">
        <v>93</v>
      </c>
      <c r="C1010" s="422" t="s">
        <v>172</v>
      </c>
      <c r="D1010" t="s">
        <v>12</v>
      </c>
      <c r="E1010" s="207"/>
      <c r="F1010" s="207">
        <v>280</v>
      </c>
      <c r="G1010" s="2">
        <f t="shared" si="19"/>
        <v>784.2</v>
      </c>
      <c r="I1010" s="422"/>
      <c r="K1010" s="28"/>
      <c r="L1010" s="248"/>
      <c r="M1010" s="262"/>
      <c r="N1010" s="262"/>
    </row>
    <row r="1011" spans="1:15">
      <c r="A1011" s="3">
        <v>45994</v>
      </c>
      <c r="B1011" s="422">
        <v>32180</v>
      </c>
      <c r="C1011" s="422" t="s">
        <v>172</v>
      </c>
      <c r="D1011" t="s">
        <v>12</v>
      </c>
      <c r="E1011" s="207"/>
      <c r="F1011" s="207">
        <v>540.20000000000005</v>
      </c>
      <c r="G1011" s="2">
        <f t="shared" si="19"/>
        <v>244</v>
      </c>
      <c r="I1011" s="73"/>
      <c r="K1011" s="20"/>
      <c r="L1011" s="248"/>
      <c r="M1011" s="262"/>
      <c r="N1011" s="262"/>
    </row>
    <row r="1012" spans="1:15">
      <c r="A1012" s="3">
        <v>45994</v>
      </c>
      <c r="B1012" s="422">
        <v>32180</v>
      </c>
      <c r="C1012" s="422" t="s">
        <v>172</v>
      </c>
      <c r="D1012" t="s">
        <v>13</v>
      </c>
      <c r="E1012" s="207"/>
      <c r="F1012" s="207">
        <v>18</v>
      </c>
      <c r="G1012" s="2">
        <f t="shared" si="19"/>
        <v>226</v>
      </c>
      <c r="I1012" s="424"/>
      <c r="K1012" s="20"/>
      <c r="L1012" s="248"/>
      <c r="M1012" s="262"/>
      <c r="N1012" s="262"/>
    </row>
    <row r="1013" spans="1:15">
      <c r="A1013" s="81">
        <v>45961</v>
      </c>
      <c r="B1013" s="421" t="s">
        <v>10</v>
      </c>
      <c r="C1013" s="421" t="s">
        <v>25</v>
      </c>
      <c r="D1013" t="s">
        <v>12</v>
      </c>
      <c r="E1013" s="28">
        <v>701.4</v>
      </c>
      <c r="G1013" s="2">
        <f t="shared" si="19"/>
        <v>927.4</v>
      </c>
      <c r="K1013" s="28"/>
      <c r="L1013" s="328"/>
      <c r="M1013" s="262"/>
      <c r="N1013" s="262"/>
    </row>
    <row r="1014" spans="1:15">
      <c r="A1014" s="70"/>
      <c r="B1014" s="422"/>
      <c r="C1014" s="422"/>
      <c r="D1014" t="s">
        <v>13</v>
      </c>
      <c r="E1014" s="28">
        <v>12.1</v>
      </c>
      <c r="G1014" s="2">
        <f t="shared" si="19"/>
        <v>939.5</v>
      </c>
      <c r="I1014" s="421"/>
      <c r="K1014" s="28"/>
      <c r="L1014" s="328"/>
      <c r="M1014" s="262"/>
      <c r="N1014" s="262"/>
      <c r="O1014" s="20"/>
    </row>
    <row r="1015" spans="1:15">
      <c r="A1015" s="70"/>
      <c r="B1015" s="422"/>
      <c r="C1015" s="422"/>
      <c r="D1015" t="s">
        <v>14</v>
      </c>
      <c r="E1015" s="20">
        <v>60</v>
      </c>
      <c r="G1015" s="2">
        <f t="shared" si="19"/>
        <v>999.5</v>
      </c>
      <c r="I1015" s="422"/>
      <c r="K1015" s="28"/>
      <c r="L1015" s="212"/>
      <c r="O1015" s="20"/>
    </row>
    <row r="1016" spans="1:15">
      <c r="A1016" s="70"/>
      <c r="B1016" s="422"/>
      <c r="C1016" s="422"/>
      <c r="D1016" t="s">
        <v>15</v>
      </c>
      <c r="E1016" s="20">
        <v>5</v>
      </c>
      <c r="G1016" s="2">
        <f t="shared" si="19"/>
        <v>1004.5</v>
      </c>
      <c r="J1016" s="424"/>
      <c r="K1016" s="274"/>
      <c r="L1016" s="212"/>
      <c r="O1016" s="212"/>
    </row>
    <row r="1017" spans="1:15">
      <c r="A1017" s="3">
        <v>45973</v>
      </c>
      <c r="B1017" s="422">
        <v>31921</v>
      </c>
      <c r="C1017" s="422" t="s">
        <v>25</v>
      </c>
      <c r="D1017" t="s">
        <v>14</v>
      </c>
      <c r="F1017" s="20">
        <v>60</v>
      </c>
      <c r="G1017" s="2">
        <f t="shared" si="19"/>
        <v>944.5</v>
      </c>
      <c r="J1017" s="424"/>
      <c r="K1017" s="262"/>
      <c r="L1017" s="263"/>
      <c r="O1017" s="212"/>
    </row>
    <row r="1018" spans="1:15">
      <c r="A1018" s="3">
        <v>45973</v>
      </c>
      <c r="B1018" s="422">
        <v>31921</v>
      </c>
      <c r="C1018" s="422" t="s">
        <v>25</v>
      </c>
      <c r="D1018" t="s">
        <v>15</v>
      </c>
      <c r="F1018" s="20">
        <v>5</v>
      </c>
      <c r="G1018" s="2">
        <f t="shared" si="19"/>
        <v>939.5</v>
      </c>
      <c r="I1018" s="421"/>
      <c r="K1018" s="274"/>
      <c r="L1018" s="263"/>
      <c r="O1018" s="20"/>
    </row>
    <row r="1019" spans="1:15">
      <c r="A1019" s="3">
        <v>46020</v>
      </c>
      <c r="B1019" s="422">
        <v>32242</v>
      </c>
      <c r="C1019" s="422" t="s">
        <v>25</v>
      </c>
      <c r="D1019" t="s">
        <v>12</v>
      </c>
      <c r="F1019" s="20">
        <v>701.4</v>
      </c>
      <c r="G1019" s="2">
        <f t="shared" si="19"/>
        <v>238.10000000000002</v>
      </c>
      <c r="I1019" s="421"/>
      <c r="K1019" s="274"/>
      <c r="L1019" s="263"/>
      <c r="O1019" s="20"/>
    </row>
    <row r="1020" spans="1:15">
      <c r="A1020" s="3">
        <v>46020</v>
      </c>
      <c r="B1020" s="422">
        <v>32242</v>
      </c>
      <c r="C1020" s="422" t="s">
        <v>25</v>
      </c>
      <c r="D1020" t="s">
        <v>13</v>
      </c>
      <c r="F1020" s="20">
        <v>12.1</v>
      </c>
      <c r="G1020" s="2">
        <f t="shared" si="19"/>
        <v>226.00000000000003</v>
      </c>
      <c r="H1020" s="20"/>
      <c r="I1020" s="421"/>
      <c r="K1020" s="274"/>
      <c r="L1020" s="263"/>
      <c r="O1020" s="20"/>
    </row>
    <row r="1021" spans="1:15">
      <c r="A1021" s="81">
        <v>45991</v>
      </c>
      <c r="B1021" s="421" t="s">
        <v>10</v>
      </c>
      <c r="C1021" s="421" t="s">
        <v>26</v>
      </c>
      <c r="D1021" t="s">
        <v>12</v>
      </c>
      <c r="E1021" s="20">
        <v>740.2</v>
      </c>
      <c r="G1021" s="2">
        <f t="shared" si="19"/>
        <v>966.2</v>
      </c>
      <c r="H1021" s="20"/>
      <c r="K1021" s="262"/>
      <c r="L1021" s="248"/>
    </row>
    <row r="1022" spans="1:15">
      <c r="A1022" s="70"/>
      <c r="B1022" s="422"/>
      <c r="C1022" s="422"/>
      <c r="D1022" t="s">
        <v>13</v>
      </c>
      <c r="E1022" s="20">
        <v>13.4</v>
      </c>
      <c r="G1022" s="2">
        <f t="shared" si="19"/>
        <v>979.6</v>
      </c>
      <c r="J1022" s="424"/>
      <c r="K1022" s="274"/>
      <c r="L1022" s="301"/>
    </row>
    <row r="1023" spans="1:15">
      <c r="A1023" s="70"/>
      <c r="B1023" s="422"/>
      <c r="C1023" s="422"/>
      <c r="D1023" t="s">
        <v>14</v>
      </c>
      <c r="E1023" s="207">
        <v>60</v>
      </c>
      <c r="G1023" s="2">
        <f t="shared" si="19"/>
        <v>1039.5999999999999</v>
      </c>
      <c r="I1023" s="73"/>
      <c r="J1023" s="424"/>
      <c r="K1023" s="262"/>
      <c r="L1023" s="301"/>
      <c r="M1023" s="262"/>
    </row>
    <row r="1024" spans="1:15">
      <c r="A1024" s="70"/>
      <c r="B1024" s="422"/>
      <c r="C1024" s="422"/>
      <c r="D1024" t="s">
        <v>15</v>
      </c>
      <c r="E1024" s="207">
        <v>5</v>
      </c>
      <c r="G1024" s="2">
        <f t="shared" si="19"/>
        <v>1044.5999999999999</v>
      </c>
      <c r="M1024" s="262"/>
    </row>
    <row r="1025" spans="1:13">
      <c r="B1025" s="422"/>
      <c r="C1025" s="422"/>
      <c r="D1025" s="35" t="s">
        <v>173</v>
      </c>
      <c r="E1025" s="93">
        <v>113</v>
      </c>
      <c r="F1025" s="207"/>
      <c r="G1025" s="2">
        <f t="shared" si="19"/>
        <v>1157.5999999999999</v>
      </c>
      <c r="M1025" s="262"/>
    </row>
    <row r="1026" spans="1:13">
      <c r="A1026" s="3">
        <v>45994</v>
      </c>
      <c r="B1026" s="422">
        <v>32186</v>
      </c>
      <c r="C1026" s="422" t="s">
        <v>26</v>
      </c>
      <c r="D1026" t="s">
        <v>14</v>
      </c>
      <c r="F1026" s="207">
        <v>60</v>
      </c>
      <c r="G1026" s="2">
        <f t="shared" si="19"/>
        <v>1097.5999999999999</v>
      </c>
      <c r="M1026" s="262"/>
    </row>
    <row r="1027" spans="1:13">
      <c r="A1027" s="3">
        <v>45994</v>
      </c>
      <c r="B1027" s="422">
        <v>32186</v>
      </c>
      <c r="C1027" s="422" t="s">
        <v>26</v>
      </c>
      <c r="D1027" t="s">
        <v>15</v>
      </c>
      <c r="F1027" s="207">
        <v>5</v>
      </c>
      <c r="G1027" s="2">
        <f t="shared" si="19"/>
        <v>1092.5999999999999</v>
      </c>
      <c r="M1027" s="262"/>
    </row>
    <row r="1028" spans="1:13">
      <c r="A1028" s="3">
        <v>46050</v>
      </c>
      <c r="B1028" s="422">
        <v>32423</v>
      </c>
      <c r="C1028" s="422" t="s">
        <v>26</v>
      </c>
      <c r="D1028" t="s">
        <v>12</v>
      </c>
      <c r="F1028" s="20">
        <v>740.2</v>
      </c>
      <c r="G1028" s="2">
        <f t="shared" si="19"/>
        <v>352.39999999999986</v>
      </c>
      <c r="M1028" s="262"/>
    </row>
    <row r="1029" spans="1:13">
      <c r="A1029" s="3">
        <v>46050</v>
      </c>
      <c r="B1029" s="422">
        <v>32423</v>
      </c>
      <c r="C1029" s="422" t="s">
        <v>26</v>
      </c>
      <c r="D1029" t="s">
        <v>13</v>
      </c>
      <c r="F1029" s="20">
        <v>13.4</v>
      </c>
      <c r="G1029" s="2">
        <f t="shared" si="19"/>
        <v>338.99999999999989</v>
      </c>
      <c r="H1029" s="376"/>
      <c r="M1029" s="262"/>
    </row>
    <row r="1030" spans="1:13">
      <c r="A1030" s="31">
        <v>46022</v>
      </c>
      <c r="B1030" s="421" t="s">
        <v>10</v>
      </c>
      <c r="C1030" s="421" t="s">
        <v>27</v>
      </c>
      <c r="D1030" t="s">
        <v>12</v>
      </c>
      <c r="E1030" s="376">
        <v>812</v>
      </c>
      <c r="G1030" s="2">
        <f t="shared" si="19"/>
        <v>1151</v>
      </c>
      <c r="H1030" s="376"/>
      <c r="M1030" s="262"/>
    </row>
    <row r="1031" spans="1:13">
      <c r="B1031" s="422"/>
      <c r="C1031" s="422"/>
      <c r="D1031" t="s">
        <v>13</v>
      </c>
      <c r="E1031" s="376">
        <v>14.5</v>
      </c>
      <c r="G1031" s="2">
        <f t="shared" si="19"/>
        <v>1165.5</v>
      </c>
      <c r="I1031"/>
      <c r="J1031" s="422"/>
      <c r="L1031" s="207"/>
      <c r="M1031" s="262"/>
    </row>
    <row r="1032" spans="1:13">
      <c r="B1032" s="422"/>
      <c r="C1032" s="422"/>
      <c r="D1032" t="s">
        <v>14</v>
      </c>
      <c r="E1032" s="28">
        <v>60</v>
      </c>
      <c r="G1032" s="2">
        <f t="shared" si="19"/>
        <v>1225.5</v>
      </c>
      <c r="I1032"/>
      <c r="J1032" s="422"/>
      <c r="L1032" s="207"/>
      <c r="M1032" s="262"/>
    </row>
    <row r="1033" spans="1:13">
      <c r="B1033" s="422"/>
      <c r="C1033" s="422"/>
      <c r="D1033" t="s">
        <v>15</v>
      </c>
      <c r="E1033" s="28">
        <v>5</v>
      </c>
      <c r="G1033" s="2">
        <f t="shared" si="19"/>
        <v>1230.5</v>
      </c>
      <c r="I1033" s="324"/>
      <c r="J1033" s="421"/>
      <c r="L1033" s="207"/>
      <c r="M1033" s="262"/>
    </row>
    <row r="1034" spans="1:13">
      <c r="A1034" s="3">
        <v>46020</v>
      </c>
      <c r="B1034" s="422">
        <v>32252</v>
      </c>
      <c r="C1034" s="422" t="s">
        <v>27</v>
      </c>
      <c r="D1034" t="s">
        <v>14</v>
      </c>
      <c r="F1034" s="2">
        <v>60</v>
      </c>
      <c r="G1034" s="2">
        <f t="shared" si="19"/>
        <v>1170.5</v>
      </c>
      <c r="L1034" s="207"/>
    </row>
    <row r="1035" spans="1:13">
      <c r="A1035" s="3">
        <v>46020</v>
      </c>
      <c r="B1035" s="422">
        <v>32252</v>
      </c>
      <c r="C1035" s="422" t="s">
        <v>27</v>
      </c>
      <c r="D1035" t="s">
        <v>15</v>
      </c>
      <c r="F1035" s="2">
        <v>5</v>
      </c>
      <c r="G1035" s="2">
        <f t="shared" si="19"/>
        <v>1165.5</v>
      </c>
    </row>
    <row r="1036" spans="1:13">
      <c r="A1036" s="285">
        <v>46050</v>
      </c>
      <c r="B1036" s="382">
        <v>32423</v>
      </c>
      <c r="C1036" s="382" t="s">
        <v>27</v>
      </c>
      <c r="D1036" s="373" t="s">
        <v>12</v>
      </c>
      <c r="E1036" s="373"/>
      <c r="F1036" s="2">
        <v>812</v>
      </c>
      <c r="G1036" s="2">
        <f t="shared" si="19"/>
        <v>353.5</v>
      </c>
    </row>
    <row r="1037" spans="1:13">
      <c r="A1037" s="285">
        <v>46050</v>
      </c>
      <c r="B1037" s="382">
        <v>32423</v>
      </c>
      <c r="C1037" s="382" t="s">
        <v>27</v>
      </c>
      <c r="D1037" s="373" t="s">
        <v>13</v>
      </c>
      <c r="E1037" s="373"/>
      <c r="F1037" s="2">
        <v>14.5</v>
      </c>
      <c r="G1037" s="2">
        <f t="shared" si="19"/>
        <v>339</v>
      </c>
    </row>
    <row r="1038" spans="1:13">
      <c r="A1038" s="81">
        <v>46053</v>
      </c>
      <c r="B1038" s="421" t="s">
        <v>10</v>
      </c>
      <c r="C1038" s="421" t="s">
        <v>11</v>
      </c>
      <c r="D1038" t="s">
        <v>12</v>
      </c>
      <c r="E1038" s="20">
        <v>919.7</v>
      </c>
      <c r="G1038" s="2">
        <f t="shared" si="19"/>
        <v>1258.7</v>
      </c>
    </row>
    <row r="1039" spans="1:13">
      <c r="A1039" s="70"/>
      <c r="B1039" s="422"/>
      <c r="C1039" s="422"/>
      <c r="D1039" t="s">
        <v>13</v>
      </c>
      <c r="E1039" s="20">
        <v>12.6</v>
      </c>
      <c r="G1039" s="2">
        <f t="shared" si="19"/>
        <v>1271.3</v>
      </c>
    </row>
    <row r="1040" spans="1:13">
      <c r="A1040" s="70"/>
      <c r="B1040" s="422"/>
      <c r="C1040" s="422"/>
      <c r="D1040" t="s">
        <v>14</v>
      </c>
      <c r="E1040" s="207">
        <v>60</v>
      </c>
      <c r="G1040" s="2">
        <f t="shared" si="19"/>
        <v>1331.3</v>
      </c>
      <c r="J1040" s="421"/>
      <c r="L1040" s="207"/>
    </row>
    <row r="1041" spans="1:13">
      <c r="A1041" s="70"/>
      <c r="B1041" s="422"/>
      <c r="C1041" s="422"/>
      <c r="D1041" t="s">
        <v>15</v>
      </c>
      <c r="E1041" s="207">
        <v>5</v>
      </c>
      <c r="G1041" s="2">
        <f t="shared" si="19"/>
        <v>1336.3</v>
      </c>
      <c r="J1041" s="422"/>
      <c r="L1041" s="207"/>
    </row>
    <row r="1042" spans="1:13">
      <c r="B1042" s="422"/>
      <c r="C1042" s="422"/>
      <c r="D1042" t="s">
        <v>104</v>
      </c>
      <c r="E1042" s="207">
        <v>10</v>
      </c>
      <c r="G1042" s="2">
        <f t="shared" si="19"/>
        <v>1346.3</v>
      </c>
      <c r="J1042" s="422"/>
      <c r="L1042" s="207"/>
    </row>
    <row r="1043" spans="1:13">
      <c r="A1043" s="3">
        <v>46083</v>
      </c>
      <c r="B1043" s="422">
        <v>32596</v>
      </c>
      <c r="C1043" s="422" t="s">
        <v>11</v>
      </c>
      <c r="D1043" t="s">
        <v>12</v>
      </c>
      <c r="E1043" s="207"/>
      <c r="F1043" s="2">
        <v>919.7</v>
      </c>
      <c r="G1043" s="2">
        <f t="shared" si="19"/>
        <v>426.59999999999991</v>
      </c>
      <c r="I1043"/>
      <c r="J1043" s="446" t="s">
        <v>549</v>
      </c>
      <c r="K1043" s="446"/>
      <c r="L1043" s="446"/>
    </row>
    <row r="1044" spans="1:13">
      <c r="A1044" s="3">
        <v>46083</v>
      </c>
      <c r="B1044" s="422">
        <v>32596</v>
      </c>
      <c r="C1044" s="422" t="s">
        <v>11</v>
      </c>
      <c r="D1044" t="s">
        <v>13</v>
      </c>
      <c r="E1044" s="207"/>
      <c r="F1044" s="2">
        <v>12.6</v>
      </c>
      <c r="G1044" s="2">
        <f t="shared" si="19"/>
        <v>413.99999999999989</v>
      </c>
      <c r="I1044" s="9">
        <v>2025</v>
      </c>
      <c r="J1044" s="421" t="s">
        <v>18</v>
      </c>
      <c r="K1044" s="35" t="s">
        <v>60</v>
      </c>
      <c r="L1044" s="330">
        <v>113</v>
      </c>
    </row>
    <row r="1045" spans="1:13">
      <c r="A1045" s="3">
        <v>46104</v>
      </c>
      <c r="B1045" s="422">
        <v>32800</v>
      </c>
      <c r="C1045" s="422" t="s">
        <v>11</v>
      </c>
      <c r="D1045" t="s">
        <v>14</v>
      </c>
      <c r="E1045" s="207"/>
      <c r="F1045" s="2">
        <v>60</v>
      </c>
      <c r="G1045" s="2">
        <f t="shared" si="19"/>
        <v>353.99999999999989</v>
      </c>
      <c r="I1045" s="9"/>
      <c r="J1045" s="421" t="s">
        <v>22</v>
      </c>
      <c r="K1045" s="35" t="s">
        <v>62</v>
      </c>
      <c r="L1045" s="93">
        <v>113</v>
      </c>
    </row>
    <row r="1046" spans="1:13">
      <c r="A1046" s="3">
        <v>46104</v>
      </c>
      <c r="B1046" s="422">
        <v>32800</v>
      </c>
      <c r="C1046" s="422" t="s">
        <v>11</v>
      </c>
      <c r="D1046" t="s">
        <v>15</v>
      </c>
      <c r="E1046" s="207"/>
      <c r="F1046" s="2">
        <v>5</v>
      </c>
      <c r="G1046" s="2">
        <f t="shared" si="19"/>
        <v>348.99999999999989</v>
      </c>
      <c r="I1046" s="9"/>
      <c r="J1046" s="421" t="s">
        <v>26</v>
      </c>
      <c r="K1046" s="35" t="s">
        <v>173</v>
      </c>
      <c r="L1046" s="93">
        <v>113</v>
      </c>
    </row>
    <row r="1047" spans="1:13">
      <c r="A1047" s="3">
        <v>46104</v>
      </c>
      <c r="B1047" s="422">
        <v>32800</v>
      </c>
      <c r="C1047" s="422" t="s">
        <v>11</v>
      </c>
      <c r="D1047" t="s">
        <v>104</v>
      </c>
      <c r="E1047" s="207"/>
      <c r="F1047" s="2">
        <v>10</v>
      </c>
      <c r="G1047" s="2">
        <f t="shared" si="19"/>
        <v>338.99999999999989</v>
      </c>
      <c r="I1047" s="9">
        <v>2026</v>
      </c>
      <c r="J1047" s="421" t="s">
        <v>18</v>
      </c>
      <c r="K1047" t="s">
        <v>14</v>
      </c>
      <c r="L1047" s="207">
        <v>60</v>
      </c>
    </row>
    <row r="1048" spans="1:13">
      <c r="A1048" s="31">
        <v>46081</v>
      </c>
      <c r="B1048" s="421" t="s">
        <v>10</v>
      </c>
      <c r="C1048" s="421" t="s">
        <v>17</v>
      </c>
      <c r="D1048" t="s">
        <v>12</v>
      </c>
      <c r="E1048" s="20">
        <v>975</v>
      </c>
      <c r="G1048" s="2">
        <f t="shared" si="19"/>
        <v>1314</v>
      </c>
      <c r="J1048" s="422"/>
      <c r="K1048" t="s">
        <v>15</v>
      </c>
      <c r="L1048" s="207">
        <v>5</v>
      </c>
      <c r="M1048" s="20"/>
    </row>
    <row r="1049" spans="1:13">
      <c r="B1049" s="422"/>
      <c r="C1049" s="422"/>
      <c r="D1049" t="s">
        <v>13</v>
      </c>
      <c r="E1049" s="20">
        <v>21.1</v>
      </c>
      <c r="G1049" s="2">
        <f t="shared" si="19"/>
        <v>1335.1</v>
      </c>
      <c r="K1049" s="35" t="s">
        <v>550</v>
      </c>
      <c r="L1049" s="93">
        <v>113</v>
      </c>
      <c r="M1049" s="20"/>
    </row>
    <row r="1050" spans="1:13">
      <c r="B1050" s="422"/>
      <c r="C1050" s="422"/>
      <c r="D1050" t="s">
        <v>14</v>
      </c>
      <c r="E1050" s="207">
        <v>56</v>
      </c>
      <c r="G1050" s="2">
        <f t="shared" si="19"/>
        <v>1391.1</v>
      </c>
      <c r="L1050" s="114">
        <f>SUM(L1044:L1049)</f>
        <v>517</v>
      </c>
    </row>
    <row r="1051" spans="1:13">
      <c r="B1051" s="422"/>
      <c r="C1051" s="422"/>
      <c r="D1051" t="s">
        <v>15</v>
      </c>
      <c r="E1051" s="207">
        <v>5</v>
      </c>
      <c r="G1051" s="2">
        <f t="shared" si="19"/>
        <v>1396.1</v>
      </c>
    </row>
    <row r="1052" spans="1:13">
      <c r="A1052" s="3">
        <v>46104</v>
      </c>
      <c r="B1052" s="422">
        <v>32754</v>
      </c>
      <c r="C1052" s="422" t="s">
        <v>17</v>
      </c>
      <c r="D1052" t="s">
        <v>12</v>
      </c>
      <c r="F1052" s="2">
        <v>975</v>
      </c>
      <c r="G1052" s="2">
        <f t="shared" si="19"/>
        <v>421.09999999999991</v>
      </c>
      <c r="K1052" s="20"/>
    </row>
    <row r="1053" spans="1:13">
      <c r="A1053" s="3">
        <v>46104</v>
      </c>
      <c r="B1053" s="422">
        <v>32754</v>
      </c>
      <c r="C1053" s="422" t="s">
        <v>17</v>
      </c>
      <c r="D1053" t="s">
        <v>13</v>
      </c>
      <c r="F1053" s="2">
        <v>21.1</v>
      </c>
      <c r="G1053" s="2">
        <f t="shared" si="19"/>
        <v>399.99999999999989</v>
      </c>
      <c r="K1053" s="20"/>
    </row>
    <row r="1054" spans="1:13">
      <c r="A1054" s="3">
        <v>46104</v>
      </c>
      <c r="B1054" s="422">
        <v>32800</v>
      </c>
      <c r="C1054" s="422" t="s">
        <v>17</v>
      </c>
      <c r="D1054" t="s">
        <v>14</v>
      </c>
      <c r="F1054" s="2">
        <v>56</v>
      </c>
      <c r="G1054" s="2">
        <f t="shared" si="19"/>
        <v>343.99999999999989</v>
      </c>
      <c r="I1054" s="421"/>
      <c r="K1054" s="207"/>
      <c r="L1054" s="28"/>
    </row>
    <row r="1055" spans="1:13">
      <c r="A1055" s="3">
        <v>46104</v>
      </c>
      <c r="B1055" s="422">
        <v>32800</v>
      </c>
      <c r="C1055" s="422" t="s">
        <v>17</v>
      </c>
      <c r="D1055" t="s">
        <v>15</v>
      </c>
      <c r="F1055" s="2">
        <v>5</v>
      </c>
      <c r="G1055" s="2">
        <f t="shared" si="19"/>
        <v>338.99999999999989</v>
      </c>
      <c r="I1055" s="422"/>
      <c r="K1055" t="s">
        <v>12</v>
      </c>
      <c r="L1055" s="207">
        <v>958.3</v>
      </c>
    </row>
    <row r="1056" spans="1:13">
      <c r="A1056" s="31">
        <v>46112</v>
      </c>
      <c r="B1056" s="421" t="s">
        <v>10</v>
      </c>
      <c r="C1056" s="421" t="s">
        <v>18</v>
      </c>
      <c r="D1056" t="s">
        <v>12</v>
      </c>
      <c r="E1056" s="207">
        <v>958.3</v>
      </c>
      <c r="G1056" s="2">
        <f t="shared" si="19"/>
        <v>1297.2999999999997</v>
      </c>
      <c r="I1056" s="422"/>
      <c r="K1056" t="s">
        <v>13</v>
      </c>
      <c r="L1056" s="207">
        <v>64.099999999999994</v>
      </c>
    </row>
    <row r="1057" spans="1:12">
      <c r="A1057" s="31"/>
      <c r="B1057" s="422"/>
      <c r="C1057" s="422"/>
      <c r="D1057" t="s">
        <v>13</v>
      </c>
      <c r="E1057" s="207">
        <v>64.099999999999994</v>
      </c>
      <c r="G1057" s="2">
        <f t="shared" si="19"/>
        <v>1361.3999999999996</v>
      </c>
      <c r="I1057" s="422"/>
      <c r="J1057" s="421" t="s">
        <v>18</v>
      </c>
      <c r="L1057" s="28">
        <f>SUM(L1055:L1056)</f>
        <v>1022.4</v>
      </c>
    </row>
    <row r="1058" spans="1:12">
      <c r="B1058" s="422"/>
      <c r="C1058" s="422"/>
      <c r="D1058" t="s">
        <v>14</v>
      </c>
      <c r="E1058" s="207">
        <v>60</v>
      </c>
      <c r="G1058" s="2">
        <f t="shared" si="19"/>
        <v>1421.3999999999996</v>
      </c>
      <c r="J1058" s="422"/>
    </row>
    <row r="1059" spans="1:12">
      <c r="B1059" s="422"/>
      <c r="C1059" s="422"/>
      <c r="D1059" t="s">
        <v>15</v>
      </c>
      <c r="E1059" s="207">
        <v>5</v>
      </c>
      <c r="G1059" s="2">
        <f t="shared" ref="G1059" si="20">+G1058+E1059-F1059</f>
        <v>1426.3999999999996</v>
      </c>
    </row>
    <row r="1060" spans="1:12">
      <c r="B1060" s="422"/>
      <c r="C1060" s="422"/>
      <c r="D1060" s="35" t="s">
        <v>550</v>
      </c>
      <c r="E1060" s="93">
        <v>113</v>
      </c>
      <c r="G1060" s="2">
        <f>+G1059+E1060-F1060</f>
        <v>1539.3999999999996</v>
      </c>
    </row>
    <row r="1061" spans="1:12">
      <c r="A1061" s="3">
        <v>46134</v>
      </c>
      <c r="B1061" s="422">
        <v>32953</v>
      </c>
      <c r="C1061" s="422" t="s">
        <v>18</v>
      </c>
      <c r="D1061" t="s">
        <v>12</v>
      </c>
      <c r="F1061" s="2">
        <v>958.3</v>
      </c>
      <c r="G1061" s="2">
        <f>+G1060+E1061-F1061</f>
        <v>581.09999999999968</v>
      </c>
    </row>
    <row r="1062" spans="1:12">
      <c r="A1062" s="3">
        <v>46134</v>
      </c>
      <c r="B1062" s="422">
        <v>32953</v>
      </c>
      <c r="C1062" s="422" t="s">
        <v>18</v>
      </c>
      <c r="D1062" t="s">
        <v>13</v>
      </c>
      <c r="F1062" s="2">
        <v>64.099999999999994</v>
      </c>
      <c r="G1062" s="2">
        <f>+G1061+E1062-F1062</f>
        <v>516.99999999999966</v>
      </c>
    </row>
    <row r="1063" spans="1:12">
      <c r="B1063" s="422"/>
      <c r="C1063" s="422"/>
      <c r="G1063" s="2">
        <f>+G1062+E1063-F1063</f>
        <v>516.99999999999966</v>
      </c>
    </row>
    <row r="1064" spans="1:12">
      <c r="B1064" s="422"/>
      <c r="C1064" s="422"/>
      <c r="G1064" s="2">
        <f>+G1063+E1064-F1064</f>
        <v>516.99999999999966</v>
      </c>
    </row>
    <row r="1065" spans="1:12">
      <c r="B1065" s="422"/>
      <c r="C1065" s="422"/>
      <c r="G1065" s="2">
        <f>+G1064+E1065-F1065</f>
        <v>516.99999999999966</v>
      </c>
    </row>
    <row r="1066" spans="1:12">
      <c r="B1066" s="422"/>
      <c r="C1066" s="422"/>
      <c r="G1066" s="2">
        <f>+G1065+E1066-F1066</f>
        <v>516.99999999999966</v>
      </c>
    </row>
    <row r="1067" spans="1:12">
      <c r="B1067" s="422"/>
      <c r="C1067" s="422"/>
      <c r="G1067" s="2">
        <f>+G1066+E1067-F1067</f>
        <v>516.99999999999966</v>
      </c>
    </row>
    <row r="1068" spans="1:12">
      <c r="B1068" s="422"/>
      <c r="C1068" s="422"/>
      <c r="G1068" s="2">
        <f>+G1067+E1068-F1068</f>
        <v>516.99999999999966</v>
      </c>
    </row>
    <row r="1069" spans="1:12">
      <c r="B1069" s="422"/>
      <c r="C1069" s="422"/>
      <c r="G1069" s="2">
        <f>+G1068+E1069-F1069</f>
        <v>516.99999999999966</v>
      </c>
    </row>
    <row r="1070" spans="1:12">
      <c r="B1070" s="422"/>
      <c r="C1070" s="422"/>
      <c r="G1070" s="2">
        <f>+G1069+E1070-F1070</f>
        <v>516.99999999999966</v>
      </c>
    </row>
    <row r="1071" spans="1:12">
      <c r="B1071" s="422"/>
      <c r="C1071" s="422"/>
      <c r="G1071" s="2">
        <f>+G1070+E1071-F1071</f>
        <v>516.99999999999966</v>
      </c>
    </row>
    <row r="1072" spans="1:12">
      <c r="B1072" s="422"/>
      <c r="C1072" s="422"/>
      <c r="G1072" s="2">
        <f>+G1071+E1072-F1072</f>
        <v>516.99999999999966</v>
      </c>
    </row>
    <row r="1073" spans="2:7">
      <c r="B1073" s="422"/>
      <c r="C1073" s="422"/>
      <c r="G1073" s="2">
        <f>+G1072+E1073-F1073</f>
        <v>516.99999999999966</v>
      </c>
    </row>
    <row r="1074" spans="2:7">
      <c r="B1074" s="422"/>
      <c r="C1074" s="422"/>
      <c r="G1074" s="2">
        <f>+G1073+E1074-F1074</f>
        <v>516.99999999999966</v>
      </c>
    </row>
    <row r="1075" spans="2:7">
      <c r="B1075" s="422"/>
      <c r="C1075" s="422"/>
      <c r="G1075" s="2">
        <f>+G1074+E1075-F1075</f>
        <v>516.99999999999966</v>
      </c>
    </row>
    <row r="1076" spans="2:7">
      <c r="B1076" s="422"/>
      <c r="C1076" s="422"/>
      <c r="G1076" s="2">
        <f>+G1075+E1076-F1076</f>
        <v>516.99999999999966</v>
      </c>
    </row>
    <row r="1077" spans="2:7">
      <c r="B1077" s="422"/>
      <c r="C1077" s="422"/>
      <c r="G1077" s="2">
        <f>+G1076+E1077-F1077</f>
        <v>516.99999999999966</v>
      </c>
    </row>
    <row r="1078" spans="2:7">
      <c r="B1078" s="422"/>
      <c r="C1078" s="422"/>
      <c r="G1078" s="2">
        <f>+G1077+E1078-F1078</f>
        <v>516.99999999999966</v>
      </c>
    </row>
    <row r="1079" spans="2:7">
      <c r="B1079" s="422"/>
      <c r="C1079" s="422"/>
      <c r="G1079" s="2">
        <f>+G1078+E1079-F1079</f>
        <v>516.99999999999966</v>
      </c>
    </row>
    <row r="1080" spans="2:7">
      <c r="B1080" s="422"/>
      <c r="C1080" s="422"/>
      <c r="G1080" s="2">
        <f>+G1079+E1080-F1080</f>
        <v>516.99999999999966</v>
      </c>
    </row>
    <row r="1081" spans="2:7">
      <c r="B1081" s="422"/>
      <c r="C1081" s="422"/>
      <c r="G1081" s="2">
        <f>+G1080+E1081-F1081</f>
        <v>516.99999999999966</v>
      </c>
    </row>
    <row r="1082" spans="2:7">
      <c r="B1082" s="422"/>
      <c r="C1082" s="422"/>
      <c r="G1082" s="2">
        <f>+G1081+E1082-F1082</f>
        <v>516.99999999999966</v>
      </c>
    </row>
    <row r="1083" spans="2:7">
      <c r="B1083" s="422"/>
      <c r="C1083" s="422"/>
      <c r="G1083" s="2">
        <f>+G1082+E1083-F1083</f>
        <v>516.99999999999966</v>
      </c>
    </row>
    <row r="1084" spans="2:7">
      <c r="B1084" s="422"/>
      <c r="C1084" s="422"/>
      <c r="G1084" s="2">
        <f>+G1083+E1084-F1084</f>
        <v>516.99999999999966</v>
      </c>
    </row>
    <row r="1085" spans="2:7">
      <c r="B1085" s="422"/>
      <c r="C1085" s="422"/>
      <c r="G1085" s="2">
        <f>+G1084+E1085-F1085</f>
        <v>516.99999999999966</v>
      </c>
    </row>
    <row r="1086" spans="2:7">
      <c r="B1086" s="422"/>
      <c r="C1086" s="422"/>
      <c r="G1086" s="2">
        <f>+G1085+E1086-F1086</f>
        <v>516.99999999999966</v>
      </c>
    </row>
    <row r="1087" spans="2:7">
      <c r="B1087" s="422"/>
      <c r="C1087" s="422"/>
      <c r="G1087" s="2">
        <f>+G1086+E1087-F1087</f>
        <v>516.99999999999966</v>
      </c>
    </row>
    <row r="1088" spans="2:7">
      <c r="B1088" s="422"/>
      <c r="C1088" s="422"/>
      <c r="G1088" s="2">
        <f>+G1087+E1088-F1088</f>
        <v>516.99999999999966</v>
      </c>
    </row>
    <row r="1089" spans="2:7">
      <c r="B1089" s="422"/>
      <c r="C1089" s="422"/>
      <c r="G1089" s="2">
        <f>+G1088+E1089-F1089</f>
        <v>516.99999999999966</v>
      </c>
    </row>
    <row r="1090" spans="2:7">
      <c r="B1090" s="422"/>
      <c r="C1090" s="422"/>
      <c r="G1090" s="2">
        <f>+G1089+E1090-F1090</f>
        <v>516.99999999999966</v>
      </c>
    </row>
    <row r="1091" spans="2:7">
      <c r="B1091" s="422"/>
      <c r="C1091" s="422"/>
      <c r="G1091" s="2">
        <f>+G1090+E1091-F1091</f>
        <v>516.99999999999966</v>
      </c>
    </row>
    <row r="1092" spans="2:7">
      <c r="B1092" s="422"/>
      <c r="C1092" s="422"/>
      <c r="G1092" s="2">
        <f>+G1091+E1092-F1092</f>
        <v>516.99999999999966</v>
      </c>
    </row>
    <row r="1093" spans="2:7">
      <c r="B1093" s="422"/>
      <c r="C1093" s="422"/>
      <c r="G1093" s="2">
        <f>+G1092+E1093-F1093</f>
        <v>516.99999999999966</v>
      </c>
    </row>
    <row r="1094" spans="2:7">
      <c r="B1094" s="422"/>
      <c r="C1094" s="422"/>
      <c r="G1094" s="2">
        <f>+G1093+E1094-F1094</f>
        <v>516.99999999999966</v>
      </c>
    </row>
    <row r="1095" spans="2:7">
      <c r="B1095" s="422"/>
      <c r="C1095" s="422"/>
      <c r="G1095" s="2">
        <f>+G1094+E1095-F1095</f>
        <v>516.99999999999966</v>
      </c>
    </row>
    <row r="1096" spans="2:7">
      <c r="B1096" s="422"/>
      <c r="C1096" s="422"/>
      <c r="G1096" s="2">
        <f>+G1095+E1096-F1096</f>
        <v>516.99999999999966</v>
      </c>
    </row>
    <row r="1097" spans="2:7">
      <c r="B1097" s="422"/>
      <c r="C1097" s="422"/>
      <c r="G1097" s="2">
        <f>+G1096+E1097-F1097</f>
        <v>516.99999999999966</v>
      </c>
    </row>
    <row r="1098" spans="2:7">
      <c r="B1098" s="422"/>
      <c r="C1098" s="422"/>
      <c r="G1098" s="2">
        <f>+G1097+E1098-F1098</f>
        <v>516.99999999999966</v>
      </c>
    </row>
    <row r="1099" spans="2:7">
      <c r="B1099" s="422"/>
      <c r="C1099" s="422"/>
      <c r="G1099" s="2">
        <f>+G1098+E1099-F1099</f>
        <v>516.99999999999966</v>
      </c>
    </row>
    <row r="1100" spans="2:7">
      <c r="B1100" s="422"/>
      <c r="C1100" s="422"/>
      <c r="G1100" s="2">
        <f>+G1099+E1100-F1100</f>
        <v>516.99999999999966</v>
      </c>
    </row>
    <row r="1101" spans="2:7">
      <c r="B1101" s="422"/>
      <c r="C1101" s="422"/>
      <c r="G1101" s="2">
        <f>+G1100+E1101-F1101</f>
        <v>516.99999999999966</v>
      </c>
    </row>
    <row r="1102" spans="2:7">
      <c r="B1102" s="422"/>
      <c r="C1102" s="422"/>
      <c r="G1102" s="2">
        <f>+G1101+E1102-F1102</f>
        <v>516.99999999999966</v>
      </c>
    </row>
    <row r="1103" spans="2:7">
      <c r="B1103" s="422"/>
      <c r="C1103" s="422"/>
      <c r="G1103" s="2">
        <f>+G1102+E1103-F1103</f>
        <v>516.99999999999966</v>
      </c>
    </row>
    <row r="1104" spans="2:7">
      <c r="B1104" s="422"/>
      <c r="C1104" s="422"/>
      <c r="G1104" s="2">
        <f>+G1103+E1104-F1104</f>
        <v>516.99999999999966</v>
      </c>
    </row>
    <row r="1105" spans="2:7">
      <c r="B1105" s="422"/>
      <c r="C1105" s="422"/>
      <c r="G1105" s="2">
        <f>+G1104+E1105-F1105</f>
        <v>516.99999999999966</v>
      </c>
    </row>
    <row r="1106" spans="2:7">
      <c r="B1106" s="422"/>
      <c r="C1106" s="422"/>
      <c r="G1106" s="2">
        <f>+G1105+E1106-F1106</f>
        <v>516.99999999999966</v>
      </c>
    </row>
    <row r="1107" spans="2:7">
      <c r="B1107" s="422"/>
      <c r="C1107" s="422"/>
      <c r="G1107" s="2">
        <f>+G1106+E1107-F1107</f>
        <v>516.99999999999966</v>
      </c>
    </row>
    <row r="1108" spans="2:7">
      <c r="B1108" s="422"/>
      <c r="C1108" s="422"/>
      <c r="G1108" s="2">
        <f>+G1107+E1108-F1108</f>
        <v>516.99999999999966</v>
      </c>
    </row>
    <row r="1109" spans="2:7">
      <c r="B1109" s="422"/>
      <c r="C1109" s="422"/>
      <c r="G1109" s="2">
        <f>+G1108+E1109-F1109</f>
        <v>516.99999999999966</v>
      </c>
    </row>
    <row r="1110" spans="2:7">
      <c r="B1110" s="422"/>
      <c r="C1110" s="422"/>
      <c r="G1110" s="2">
        <f>+G1109+E1110-F1110</f>
        <v>516.99999999999966</v>
      </c>
    </row>
    <row r="1111" spans="2:7">
      <c r="B1111" s="422"/>
      <c r="C1111" s="422"/>
      <c r="G1111" s="2">
        <f>+G1110+E1111-F1111</f>
        <v>516.99999999999966</v>
      </c>
    </row>
    <row r="1112" spans="2:7">
      <c r="B1112" s="422"/>
      <c r="C1112" s="422"/>
      <c r="G1112" s="2">
        <f>+G1111+E1112-F1112</f>
        <v>516.99999999999966</v>
      </c>
    </row>
    <row r="1113" spans="2:7">
      <c r="B1113" s="422"/>
      <c r="C1113" s="422"/>
      <c r="G1113" s="2">
        <f>+G1112+E1113-F1113</f>
        <v>516.99999999999966</v>
      </c>
    </row>
    <row r="1114" spans="2:7">
      <c r="B1114" s="422"/>
      <c r="C1114" s="422"/>
      <c r="G1114" s="2">
        <f>+G1113+E1114-F1114</f>
        <v>516.99999999999966</v>
      </c>
    </row>
    <row r="1115" spans="2:7">
      <c r="B1115" s="422"/>
      <c r="C1115" s="422"/>
      <c r="G1115" s="2">
        <f>+G1114+E1115-F1115</f>
        <v>516.99999999999966</v>
      </c>
    </row>
    <row r="1116" spans="2:7">
      <c r="B1116" s="422"/>
      <c r="C1116" s="422"/>
      <c r="G1116" s="2">
        <f>+G1115+E1116-F1116</f>
        <v>516.99999999999966</v>
      </c>
    </row>
    <row r="1117" spans="2:7">
      <c r="B1117" s="422"/>
      <c r="C1117" s="422"/>
      <c r="G1117" s="2">
        <f>+G1116+E1117-F1117</f>
        <v>516.99999999999966</v>
      </c>
    </row>
    <row r="1118" spans="2:7">
      <c r="B1118" s="422"/>
      <c r="C1118" s="422"/>
      <c r="G1118" s="2">
        <f>+G1117+E1118-F1118</f>
        <v>516.99999999999966</v>
      </c>
    </row>
    <row r="1119" spans="2:7">
      <c r="B1119" s="422"/>
      <c r="C1119" s="422"/>
      <c r="G1119" s="2">
        <f>+G1118+E1119-F1119</f>
        <v>516.99999999999966</v>
      </c>
    </row>
    <row r="1120" spans="2:7">
      <c r="B1120" s="422"/>
      <c r="C1120" s="422"/>
      <c r="G1120" s="2">
        <f>+G1119+E1120-F1120</f>
        <v>516.99999999999966</v>
      </c>
    </row>
    <row r="1121" spans="2:7">
      <c r="B1121" s="422"/>
      <c r="C1121" s="422"/>
      <c r="G1121" s="2">
        <f>+G1120+E1121-F1121</f>
        <v>516.99999999999966</v>
      </c>
    </row>
    <row r="1122" spans="2:7">
      <c r="B1122" s="422"/>
      <c r="C1122" s="422"/>
      <c r="G1122" s="2">
        <f>+G1121+E1122-F1122</f>
        <v>516.99999999999966</v>
      </c>
    </row>
    <row r="1123" spans="2:7">
      <c r="B1123" s="422"/>
      <c r="C1123" s="422"/>
      <c r="G1123" s="2">
        <f>+G1122+E1123-F1123</f>
        <v>516.99999999999966</v>
      </c>
    </row>
    <row r="1124" spans="2:7">
      <c r="B1124" s="422"/>
      <c r="C1124" s="422"/>
      <c r="G1124" s="2">
        <f>+G1123+E1124-F1124</f>
        <v>516.99999999999966</v>
      </c>
    </row>
    <row r="1125" spans="2:7">
      <c r="B1125" s="422"/>
      <c r="C1125" s="422"/>
      <c r="G1125" s="2">
        <f>+G1124+E1125-F1125</f>
        <v>516.99999999999966</v>
      </c>
    </row>
    <row r="1126" spans="2:7">
      <c r="B1126" s="422"/>
      <c r="C1126" s="422"/>
      <c r="G1126" s="2">
        <f>+G1125+E1126-F1126</f>
        <v>516.99999999999966</v>
      </c>
    </row>
    <row r="1127" spans="2:7">
      <c r="B1127" s="422"/>
      <c r="C1127" s="422"/>
      <c r="G1127" s="2">
        <f>+G1126+E1127-F1127</f>
        <v>516.99999999999966</v>
      </c>
    </row>
    <row r="1128" spans="2:7">
      <c r="B1128" s="422"/>
      <c r="C1128" s="422"/>
      <c r="G1128" s="2">
        <f>+G1127+E1128-F1128</f>
        <v>516.99999999999966</v>
      </c>
    </row>
    <row r="1129" spans="2:7">
      <c r="B1129" s="422"/>
      <c r="C1129" s="422"/>
      <c r="G1129" s="2">
        <f>+G1128+E1129-F1129</f>
        <v>516.99999999999966</v>
      </c>
    </row>
    <row r="1130" spans="2:7">
      <c r="B1130" s="422"/>
      <c r="C1130" s="422"/>
      <c r="G1130" s="2">
        <f>+G1129+E1130-F1130</f>
        <v>516.99999999999966</v>
      </c>
    </row>
    <row r="1131" spans="2:7">
      <c r="B1131" s="422"/>
      <c r="C1131" s="422"/>
      <c r="G1131" s="2">
        <f>+G1130+E1131-F1131</f>
        <v>516.99999999999966</v>
      </c>
    </row>
    <row r="1132" spans="2:7">
      <c r="B1132" s="422"/>
      <c r="C1132" s="422"/>
      <c r="G1132" s="2">
        <f>+G1131+E1132-F1132</f>
        <v>516.99999999999966</v>
      </c>
    </row>
    <row r="1133" spans="2:7">
      <c r="B1133" s="422"/>
      <c r="C1133" s="422"/>
      <c r="G1133" s="2">
        <f>+G1132+E1133-F1133</f>
        <v>516.99999999999966</v>
      </c>
    </row>
    <row r="1134" spans="2:7">
      <c r="B1134" s="422"/>
      <c r="C1134" s="422"/>
      <c r="G1134" s="2">
        <f>+G1133+E1134-F1134</f>
        <v>516.99999999999966</v>
      </c>
    </row>
    <row r="1135" spans="2:7">
      <c r="B1135" s="422"/>
      <c r="C1135" s="422"/>
      <c r="G1135" s="2">
        <f>+G1134+E1135-F1135</f>
        <v>516.99999999999966</v>
      </c>
    </row>
    <row r="1136" spans="2:7">
      <c r="B1136" s="422"/>
      <c r="C1136" s="422"/>
      <c r="G1136" s="2">
        <f>+G1135+E1136-F1136</f>
        <v>516.99999999999966</v>
      </c>
    </row>
    <row r="1137" spans="2:7">
      <c r="B1137" s="422"/>
      <c r="C1137" s="422"/>
      <c r="G1137" s="2">
        <f>+G1136+E1137-F1137</f>
        <v>516.99999999999966</v>
      </c>
    </row>
    <row r="1138" spans="2:7">
      <c r="B1138" s="422"/>
      <c r="C1138" s="422"/>
      <c r="G1138" s="2">
        <f>+G1137+E1138-F1138</f>
        <v>516.99999999999966</v>
      </c>
    </row>
    <row r="1139" spans="2:7">
      <c r="B1139" s="422"/>
      <c r="C1139" s="422"/>
      <c r="G1139" s="2">
        <f>+G1138+E1139-F1139</f>
        <v>516.99999999999966</v>
      </c>
    </row>
    <row r="1140" spans="2:7">
      <c r="B1140" s="422"/>
      <c r="C1140" s="422"/>
      <c r="G1140" s="2">
        <f>+G1139+E1140-F1140</f>
        <v>516.99999999999966</v>
      </c>
    </row>
    <row r="1141" spans="2:7">
      <c r="B1141" s="422"/>
      <c r="C1141" s="422"/>
      <c r="G1141" s="2">
        <f>+G1140+E1141-F1141</f>
        <v>516.99999999999966</v>
      </c>
    </row>
    <row r="1142" spans="2:7">
      <c r="B1142" s="422"/>
      <c r="C1142" s="422"/>
      <c r="G1142" s="2">
        <f>+G1141+E1142-F1142</f>
        <v>516.99999999999966</v>
      </c>
    </row>
    <row r="1143" spans="2:7">
      <c r="B1143" s="422"/>
      <c r="C1143" s="422"/>
      <c r="G1143" s="2">
        <f>+G1142+E1143-F1143</f>
        <v>516.99999999999966</v>
      </c>
    </row>
    <row r="1144" spans="2:7">
      <c r="B1144" s="422"/>
      <c r="C1144" s="422"/>
      <c r="G1144" s="2">
        <f>+G1143+E1144-F1144</f>
        <v>516.99999999999966</v>
      </c>
    </row>
    <row r="1145" spans="2:7">
      <c r="B1145" s="422"/>
      <c r="C1145" s="422"/>
      <c r="G1145" s="2">
        <f>+G1144+E1145-F1145</f>
        <v>516.99999999999966</v>
      </c>
    </row>
    <row r="1146" spans="2:7">
      <c r="B1146" s="422"/>
      <c r="C1146" s="422"/>
      <c r="G1146" s="2">
        <f>+G1145+E1146-F1146</f>
        <v>516.99999999999966</v>
      </c>
    </row>
    <row r="1147" spans="2:7">
      <c r="B1147" s="422"/>
      <c r="C1147" s="422"/>
      <c r="G1147" s="2">
        <f>+G1146+E1147-F1147</f>
        <v>516.99999999999966</v>
      </c>
    </row>
    <row r="1148" spans="2:7">
      <c r="B1148" s="422"/>
      <c r="C1148" s="422"/>
      <c r="G1148" s="2">
        <f>+G1147+E1148-F1148</f>
        <v>516.99999999999966</v>
      </c>
    </row>
    <row r="1149" spans="2:7">
      <c r="B1149" s="422"/>
      <c r="C1149" s="422"/>
      <c r="G1149" s="2">
        <f>+G1148+E1149-F1149</f>
        <v>516.99999999999966</v>
      </c>
    </row>
    <row r="1150" spans="2:7">
      <c r="B1150" s="422"/>
      <c r="C1150" s="422"/>
      <c r="G1150" s="2">
        <f>+G1149+E1150-F1150</f>
        <v>516.99999999999966</v>
      </c>
    </row>
    <row r="1151" spans="2:7">
      <c r="B1151" s="422"/>
      <c r="C1151" s="422"/>
      <c r="G1151" s="2">
        <f>+G1150+E1151-F1151</f>
        <v>516.99999999999966</v>
      </c>
    </row>
    <row r="1152" spans="2:7">
      <c r="B1152" s="422"/>
      <c r="C1152" s="422"/>
      <c r="G1152" s="2">
        <f>+G1151+E1152-F1152</f>
        <v>516.99999999999966</v>
      </c>
    </row>
    <row r="1153" spans="2:7">
      <c r="B1153" s="422"/>
      <c r="C1153" s="422"/>
      <c r="G1153" s="2">
        <f>+G1152+E1153-F1153</f>
        <v>516.99999999999966</v>
      </c>
    </row>
    <row r="1154" spans="2:7">
      <c r="B1154" s="422"/>
      <c r="C1154" s="422"/>
      <c r="G1154" s="2">
        <f>+G1153+E1154-F1154</f>
        <v>516.99999999999966</v>
      </c>
    </row>
    <row r="1155" spans="2:7">
      <c r="B1155" s="422"/>
      <c r="C1155" s="422"/>
      <c r="G1155" s="2">
        <f>+G1154+E1155-F1155</f>
        <v>516.99999999999966</v>
      </c>
    </row>
    <row r="1156" spans="2:7">
      <c r="B1156" s="422"/>
      <c r="C1156" s="422"/>
      <c r="G1156" s="2">
        <f>+G1155+E1156-F1156</f>
        <v>516.99999999999966</v>
      </c>
    </row>
    <row r="1157" spans="2:7">
      <c r="B1157" s="422"/>
      <c r="C1157" s="422"/>
      <c r="G1157" s="2">
        <f>+G1156+E1157-F1157</f>
        <v>516.99999999999966</v>
      </c>
    </row>
    <row r="1158" spans="2:7">
      <c r="B1158" s="422"/>
      <c r="C1158" s="422"/>
      <c r="G1158" s="2">
        <f>+G1157+E1158-F1158</f>
        <v>516.99999999999966</v>
      </c>
    </row>
    <row r="1159" spans="2:7">
      <c r="B1159" s="422"/>
      <c r="C1159" s="422"/>
      <c r="G1159" s="2">
        <f>+G1158+E1159-F1159</f>
        <v>516.99999999999966</v>
      </c>
    </row>
    <row r="1160" spans="2:7">
      <c r="B1160" s="422"/>
      <c r="C1160" s="422"/>
      <c r="G1160" s="2">
        <f>+G1159+E1160-F1160</f>
        <v>516.99999999999966</v>
      </c>
    </row>
    <row r="1161" spans="2:7">
      <c r="B1161" s="422"/>
      <c r="C1161" s="422"/>
      <c r="G1161" s="2">
        <f>+G1160+E1161-F1161</f>
        <v>516.99999999999966</v>
      </c>
    </row>
    <row r="1162" spans="2:7">
      <c r="B1162" s="422"/>
      <c r="C1162" s="422"/>
      <c r="G1162" s="2">
        <f>+G1161+E1162-F1162</f>
        <v>516.99999999999966</v>
      </c>
    </row>
    <row r="1163" spans="2:7">
      <c r="B1163" s="422"/>
      <c r="C1163" s="422"/>
      <c r="G1163" s="2">
        <f>+G1162+E1163-F1163</f>
        <v>516.99999999999966</v>
      </c>
    </row>
    <row r="1164" spans="2:7">
      <c r="B1164" s="422"/>
      <c r="C1164" s="422"/>
      <c r="G1164" s="2">
        <f>+G1163+E1164-F1164</f>
        <v>516.99999999999966</v>
      </c>
    </row>
    <row r="1165" spans="2:7">
      <c r="B1165" s="422"/>
      <c r="C1165" s="422"/>
      <c r="G1165" s="2">
        <f>+G1164+E1165-F1165</f>
        <v>516.99999999999966</v>
      </c>
    </row>
    <row r="1166" spans="2:7">
      <c r="B1166" s="422"/>
      <c r="C1166" s="422"/>
      <c r="G1166" s="2">
        <f>+G1165+E1166-F1166</f>
        <v>516.99999999999966</v>
      </c>
    </row>
    <row r="1167" spans="2:7">
      <c r="B1167" s="422"/>
      <c r="C1167" s="422"/>
      <c r="G1167" s="2">
        <f>+G1166+E1167-F1167</f>
        <v>516.99999999999966</v>
      </c>
    </row>
    <row r="1168" spans="2:7">
      <c r="B1168" s="422"/>
      <c r="C1168" s="422"/>
      <c r="G1168" s="2">
        <f>+G1167+E1168-F1168</f>
        <v>516.99999999999966</v>
      </c>
    </row>
    <row r="1169" spans="2:7">
      <c r="B1169" s="422"/>
      <c r="C1169" s="422"/>
      <c r="G1169" s="2">
        <f>+G1168+E1169-F1169</f>
        <v>516.99999999999966</v>
      </c>
    </row>
    <row r="1170" spans="2:7">
      <c r="B1170" s="422"/>
      <c r="C1170" s="422"/>
      <c r="G1170" s="2">
        <f>+G1169+E1170-F1170</f>
        <v>516.99999999999966</v>
      </c>
    </row>
    <row r="1171" spans="2:7">
      <c r="B1171" s="422"/>
      <c r="C1171" s="422"/>
      <c r="G1171" s="2">
        <f>+G1170+E1171-F1171</f>
        <v>516.99999999999966</v>
      </c>
    </row>
    <row r="1172" spans="2:7">
      <c r="B1172" s="422"/>
      <c r="C1172" s="422"/>
      <c r="G1172" s="2">
        <f>+G1171+E1172-F1172</f>
        <v>516.99999999999966</v>
      </c>
    </row>
    <row r="1173" spans="2:7">
      <c r="B1173" s="422"/>
      <c r="C1173" s="422"/>
      <c r="G1173" s="2">
        <f>+G1172+E1173-F1173</f>
        <v>516.99999999999966</v>
      </c>
    </row>
    <row r="1174" spans="2:7">
      <c r="B1174" s="422"/>
      <c r="C1174" s="422"/>
      <c r="G1174" s="2">
        <f>+G1173+E1174-F1174</f>
        <v>516.99999999999966</v>
      </c>
    </row>
    <row r="1175" spans="2:7">
      <c r="B1175" s="422"/>
      <c r="C1175" s="422"/>
      <c r="G1175" s="2">
        <f>+G1174+E1175-F1175</f>
        <v>516.99999999999966</v>
      </c>
    </row>
    <row r="1176" spans="2:7">
      <c r="B1176" s="422"/>
      <c r="C1176" s="422"/>
      <c r="G1176" s="2">
        <f>+G1175+E1176-F1176</f>
        <v>516.99999999999966</v>
      </c>
    </row>
    <row r="1177" spans="2:7">
      <c r="B1177" s="422"/>
      <c r="C1177" s="422"/>
      <c r="G1177" s="2">
        <f>+G1176+E1177-F1177</f>
        <v>516.99999999999966</v>
      </c>
    </row>
    <row r="1178" spans="2:7">
      <c r="B1178" s="422"/>
      <c r="C1178" s="422"/>
      <c r="G1178" s="2">
        <f>+G1177+E1178-F1178</f>
        <v>516.99999999999966</v>
      </c>
    </row>
    <row r="1179" spans="2:7">
      <c r="B1179" s="422"/>
      <c r="C1179" s="422"/>
      <c r="G1179" s="2">
        <f>+G1178+E1179-F1179</f>
        <v>516.99999999999966</v>
      </c>
    </row>
    <row r="1180" spans="2:7">
      <c r="B1180" s="422"/>
      <c r="C1180" s="422"/>
      <c r="G1180" s="2">
        <f>+G1179+E1180-F1180</f>
        <v>516.99999999999966</v>
      </c>
    </row>
    <row r="1181" spans="2:7">
      <c r="B1181" s="422"/>
      <c r="C1181" s="422"/>
      <c r="G1181" s="2">
        <f>+G1180+E1181-F1181</f>
        <v>516.99999999999966</v>
      </c>
    </row>
    <row r="1182" spans="2:7">
      <c r="B1182" s="422"/>
      <c r="C1182" s="422"/>
      <c r="G1182" s="2">
        <f>+G1181+E1182-F1182</f>
        <v>516.99999999999966</v>
      </c>
    </row>
    <row r="1183" spans="2:7">
      <c r="B1183" s="422"/>
      <c r="C1183" s="422"/>
      <c r="G1183" s="2">
        <f>+G1182+E1183-F1183</f>
        <v>516.99999999999966</v>
      </c>
    </row>
    <row r="1184" spans="2:7">
      <c r="B1184" s="422"/>
      <c r="C1184" s="422"/>
      <c r="G1184" s="2">
        <f>+G1183+E1184-F1184</f>
        <v>516.99999999999966</v>
      </c>
    </row>
    <row r="1185" spans="2:7">
      <c r="B1185" s="422"/>
      <c r="C1185" s="422"/>
      <c r="G1185" s="2">
        <f>+G1184+E1185-F1185</f>
        <v>516.99999999999966</v>
      </c>
    </row>
    <row r="1186" spans="2:7">
      <c r="B1186" s="422"/>
      <c r="C1186" s="422"/>
      <c r="G1186" s="2">
        <f>+G1185+E1186-F1186</f>
        <v>516.99999999999966</v>
      </c>
    </row>
    <row r="1187" spans="2:7">
      <c r="B1187" s="422"/>
      <c r="C1187" s="422"/>
      <c r="G1187" s="2">
        <f>+G1186+E1187-F1187</f>
        <v>516.99999999999966</v>
      </c>
    </row>
    <row r="1188" spans="2:7">
      <c r="B1188" s="422"/>
      <c r="C1188" s="422"/>
      <c r="G1188" s="2">
        <f>+G1187+E1188-F1188</f>
        <v>516.99999999999966</v>
      </c>
    </row>
    <row r="1189" spans="2:7">
      <c r="B1189" s="422"/>
      <c r="C1189" s="422"/>
      <c r="G1189" s="2">
        <f>+G1188+E1189-F1189</f>
        <v>516.99999999999966</v>
      </c>
    </row>
    <row r="1190" spans="2:7">
      <c r="B1190" s="422"/>
      <c r="C1190" s="422"/>
      <c r="G1190" s="2">
        <f>+G1189+E1190-F1190</f>
        <v>516.99999999999966</v>
      </c>
    </row>
    <row r="1191" spans="2:7">
      <c r="B1191" s="422"/>
      <c r="C1191" s="422"/>
      <c r="G1191" s="2">
        <f>+G1190+E1191-F1191</f>
        <v>516.99999999999966</v>
      </c>
    </row>
    <row r="1192" spans="2:7">
      <c r="B1192" s="422"/>
      <c r="C1192" s="422"/>
      <c r="G1192" s="2">
        <f>+G1191+E1192-F1192</f>
        <v>516.99999999999966</v>
      </c>
    </row>
    <row r="1193" spans="2:7">
      <c r="B1193" s="422"/>
      <c r="C1193" s="422"/>
      <c r="G1193" s="2">
        <f>+G1192+E1193-F1193</f>
        <v>516.99999999999966</v>
      </c>
    </row>
    <row r="1194" spans="2:7">
      <c r="B1194" s="422"/>
      <c r="C1194" s="422"/>
      <c r="G1194" s="2">
        <f>+G1193+E1194-F1194</f>
        <v>516.99999999999966</v>
      </c>
    </row>
    <row r="1195" spans="2:7">
      <c r="B1195" s="422"/>
      <c r="C1195" s="422"/>
      <c r="G1195" s="2">
        <f>+G1194+E1195-F1195</f>
        <v>516.99999999999966</v>
      </c>
    </row>
    <row r="1196" spans="2:7">
      <c r="B1196" s="422"/>
      <c r="C1196" s="422"/>
      <c r="G1196" s="2">
        <f>+G1195+E1196-F1196</f>
        <v>516.99999999999966</v>
      </c>
    </row>
    <row r="1197" spans="2:7">
      <c r="B1197" s="422"/>
      <c r="C1197" s="422"/>
      <c r="G1197" s="2">
        <f>+G1196+E1197-F1197</f>
        <v>516.99999999999966</v>
      </c>
    </row>
    <row r="1198" spans="2:7">
      <c r="B1198" s="422"/>
      <c r="C1198" s="422"/>
      <c r="G1198" s="2">
        <f>+G1197+E1198-F1198</f>
        <v>516.99999999999966</v>
      </c>
    </row>
    <row r="1199" spans="2:7">
      <c r="B1199" s="422"/>
      <c r="C1199" s="422"/>
      <c r="G1199" s="2">
        <f>+G1198+E1199-F1199</f>
        <v>516.99999999999966</v>
      </c>
    </row>
    <row r="1200" spans="2:7">
      <c r="B1200" s="422"/>
      <c r="C1200" s="422"/>
      <c r="G1200" s="2">
        <f>+G1199+E1200-F1200</f>
        <v>516.99999999999966</v>
      </c>
    </row>
    <row r="1201" spans="2:7">
      <c r="B1201" s="422"/>
      <c r="C1201" s="422"/>
      <c r="G1201" s="2">
        <f>+G1200+E1201-F1201</f>
        <v>516.99999999999966</v>
      </c>
    </row>
    <row r="1202" spans="2:7">
      <c r="B1202" s="422"/>
      <c r="C1202" s="422"/>
      <c r="G1202" s="2">
        <f>+G1201+E1202-F1202</f>
        <v>516.99999999999966</v>
      </c>
    </row>
    <row r="1203" spans="2:7">
      <c r="B1203" s="422"/>
      <c r="C1203" s="422"/>
      <c r="G1203" s="2">
        <f>+G1202+E1203-F1203</f>
        <v>516.99999999999966</v>
      </c>
    </row>
    <row r="1204" spans="2:7">
      <c r="B1204" s="422"/>
      <c r="C1204" s="422"/>
      <c r="G1204" s="2">
        <f>+G1203+E1204-F1204</f>
        <v>516.99999999999966</v>
      </c>
    </row>
    <row r="1205" spans="2:7">
      <c r="B1205" s="422"/>
      <c r="C1205" s="422"/>
      <c r="G1205" s="2">
        <f>+G1204+E1205-F1205</f>
        <v>516.99999999999966</v>
      </c>
    </row>
    <row r="1206" spans="2:7">
      <c r="B1206" s="422"/>
      <c r="C1206" s="422"/>
      <c r="G1206" s="2">
        <f>+G1205+E1206-F1206</f>
        <v>516.99999999999966</v>
      </c>
    </row>
    <row r="1207" spans="2:7">
      <c r="B1207" s="422"/>
      <c r="C1207" s="422"/>
      <c r="G1207" s="2">
        <f>+G1206+E1207-F1207</f>
        <v>516.99999999999966</v>
      </c>
    </row>
    <row r="1208" spans="2:7">
      <c r="B1208" s="422"/>
      <c r="C1208" s="422"/>
      <c r="G1208" s="2">
        <f>+G1207+E1208-F1208</f>
        <v>516.99999999999966</v>
      </c>
    </row>
    <row r="1209" spans="2:7">
      <c r="B1209" s="422"/>
      <c r="C1209" s="422"/>
      <c r="G1209" s="2">
        <f>+G1208+E1209-F1209</f>
        <v>516.99999999999966</v>
      </c>
    </row>
    <row r="1210" spans="2:7">
      <c r="B1210" s="422"/>
      <c r="C1210" s="422"/>
      <c r="G1210" s="2">
        <f>+G1209+E1210-F1210</f>
        <v>516.99999999999966</v>
      </c>
    </row>
    <row r="1211" spans="2:7">
      <c r="B1211" s="422"/>
      <c r="C1211" s="422"/>
      <c r="G1211" s="2">
        <f>+G1210+E1211-F1211</f>
        <v>516.99999999999966</v>
      </c>
    </row>
    <row r="1212" spans="2:7">
      <c r="B1212" s="422"/>
      <c r="C1212" s="422"/>
      <c r="G1212" s="2">
        <f>+G1211+E1212-F1212</f>
        <v>516.99999999999966</v>
      </c>
    </row>
    <row r="1213" spans="2:7">
      <c r="B1213" s="422"/>
      <c r="C1213" s="422"/>
      <c r="G1213" s="2">
        <f>+G1212+E1213-F1213</f>
        <v>516.99999999999966</v>
      </c>
    </row>
    <row r="1214" spans="2:7">
      <c r="B1214" s="422"/>
      <c r="C1214" s="422"/>
      <c r="G1214" s="2">
        <f>+G1213+E1214-F1214</f>
        <v>516.99999999999966</v>
      </c>
    </row>
    <row r="1215" spans="2:7">
      <c r="B1215" s="422"/>
      <c r="C1215" s="422"/>
      <c r="G1215" s="2">
        <f>+G1214+E1215-F1215</f>
        <v>516.99999999999966</v>
      </c>
    </row>
    <row r="1216" spans="2:7">
      <c r="B1216" s="422"/>
      <c r="C1216" s="422"/>
      <c r="G1216" s="2">
        <f>+G1215+E1216-F1216</f>
        <v>516.99999999999966</v>
      </c>
    </row>
    <row r="1217" spans="2:7">
      <c r="B1217" s="422"/>
      <c r="C1217" s="422"/>
      <c r="G1217" s="2">
        <f>+G1216+E1217-F1217</f>
        <v>516.99999999999966</v>
      </c>
    </row>
    <row r="1218" spans="2:7">
      <c r="B1218" s="422"/>
      <c r="C1218" s="422"/>
      <c r="G1218" s="2">
        <f>+G1217+E1218-F1218</f>
        <v>516.99999999999966</v>
      </c>
    </row>
    <row r="1219" spans="2:7">
      <c r="B1219" s="422"/>
      <c r="C1219" s="422"/>
      <c r="G1219" s="2">
        <f>+G1218+E1219-F1219</f>
        <v>516.99999999999966</v>
      </c>
    </row>
    <row r="1220" spans="2:7">
      <c r="B1220" s="422"/>
      <c r="C1220" s="422"/>
      <c r="G1220" s="2">
        <f>+G1219+E1220-F1220</f>
        <v>516.99999999999966</v>
      </c>
    </row>
    <row r="1221" spans="2:7">
      <c r="B1221" s="422"/>
      <c r="C1221" s="422"/>
      <c r="G1221" s="2">
        <f>+G1220+E1221-F1221</f>
        <v>516.99999999999966</v>
      </c>
    </row>
    <row r="1222" spans="2:7">
      <c r="B1222" s="422"/>
      <c r="C1222" s="422"/>
      <c r="G1222" s="2">
        <f>+G1221+E1222-F1222</f>
        <v>516.99999999999966</v>
      </c>
    </row>
    <row r="1223" spans="2:7">
      <c r="B1223" s="422"/>
      <c r="C1223" s="422"/>
      <c r="G1223" s="2">
        <f>+G1222+E1223-F1223</f>
        <v>516.99999999999966</v>
      </c>
    </row>
    <row r="1224" spans="2:7">
      <c r="B1224" s="422"/>
      <c r="C1224" s="422"/>
      <c r="G1224" s="2">
        <f>+G1223+E1224-F1224</f>
        <v>516.99999999999966</v>
      </c>
    </row>
    <row r="1225" spans="2:7">
      <c r="B1225" s="422"/>
      <c r="C1225" s="422"/>
      <c r="G1225" s="2">
        <f>+G1224+E1225-F1225</f>
        <v>516.99999999999966</v>
      </c>
    </row>
    <row r="1226" spans="2:7">
      <c r="B1226" s="422"/>
      <c r="C1226" s="422"/>
      <c r="G1226" s="2">
        <f>+G1225+E1226-F1226</f>
        <v>516.99999999999966</v>
      </c>
    </row>
    <row r="1227" spans="2:7">
      <c r="B1227" s="422"/>
      <c r="C1227" s="422"/>
      <c r="G1227" s="2">
        <f>+G1226+E1227-F1227</f>
        <v>516.99999999999966</v>
      </c>
    </row>
    <row r="1228" spans="2:7">
      <c r="B1228" s="422"/>
      <c r="C1228" s="422"/>
      <c r="G1228" s="2">
        <f>+G1227+E1228-F1228</f>
        <v>516.99999999999966</v>
      </c>
    </row>
    <row r="1229" spans="2:7">
      <c r="B1229" s="422"/>
      <c r="C1229" s="422"/>
      <c r="G1229" s="2">
        <f>+G1228+E1229-F1229</f>
        <v>516.99999999999966</v>
      </c>
    </row>
    <row r="1230" spans="2:7">
      <c r="B1230" s="422"/>
      <c r="C1230" s="422"/>
      <c r="G1230" s="2">
        <f>+G1229+E1230-F1230</f>
        <v>516.99999999999966</v>
      </c>
    </row>
    <row r="1231" spans="2:7">
      <c r="B1231" s="422"/>
      <c r="C1231" s="422"/>
      <c r="G1231" s="2">
        <f>+G1230+E1231-F1231</f>
        <v>516.99999999999966</v>
      </c>
    </row>
    <row r="1232" spans="2:7">
      <c r="B1232" s="422"/>
      <c r="C1232" s="422"/>
      <c r="G1232" s="2">
        <f>+G1231+E1232-F1232</f>
        <v>516.99999999999966</v>
      </c>
    </row>
    <row r="1233" spans="2:7">
      <c r="B1233" s="422"/>
      <c r="C1233" s="422"/>
      <c r="G1233" s="2">
        <f>+G1232+E1233-F1233</f>
        <v>516.99999999999966</v>
      </c>
    </row>
    <row r="1234" spans="2:7">
      <c r="B1234" s="422"/>
      <c r="C1234" s="422"/>
      <c r="G1234" s="2">
        <f>+G1233+E1234-F1234</f>
        <v>516.99999999999966</v>
      </c>
    </row>
    <row r="1235" spans="2:7">
      <c r="B1235" s="422"/>
      <c r="C1235" s="422"/>
      <c r="G1235" s="2">
        <f>+G1234+E1235-F1235</f>
        <v>516.99999999999966</v>
      </c>
    </row>
    <row r="1236" spans="2:7">
      <c r="B1236" s="422"/>
      <c r="C1236" s="422"/>
      <c r="G1236" s="2">
        <f>+G1235+E1236-F1236</f>
        <v>516.99999999999966</v>
      </c>
    </row>
    <row r="1237" spans="2:7">
      <c r="B1237" s="422"/>
      <c r="C1237" s="422"/>
      <c r="G1237" s="2">
        <f>+G1236+E1237-F1237</f>
        <v>516.99999999999966</v>
      </c>
    </row>
    <row r="1238" spans="2:7">
      <c r="B1238" s="422"/>
      <c r="C1238" s="422"/>
      <c r="G1238" s="2">
        <f>+G1237+E1238-F1238</f>
        <v>516.99999999999966</v>
      </c>
    </row>
    <row r="1239" spans="2:7">
      <c r="B1239" s="422"/>
      <c r="C1239" s="422"/>
      <c r="G1239" s="2">
        <f>+G1238+E1239-F1239</f>
        <v>516.99999999999966</v>
      </c>
    </row>
    <row r="1240" spans="2:7">
      <c r="B1240" s="422"/>
      <c r="C1240" s="422"/>
      <c r="G1240" s="2">
        <f>+G1239+E1240-F1240</f>
        <v>516.99999999999966</v>
      </c>
    </row>
    <row r="1241" spans="2:7">
      <c r="B1241" s="422"/>
      <c r="C1241" s="422"/>
      <c r="G1241" s="2">
        <f>+G1240+E1241-F1241</f>
        <v>516.99999999999966</v>
      </c>
    </row>
    <row r="1242" spans="2:7">
      <c r="B1242" s="422"/>
      <c r="C1242" s="422"/>
      <c r="G1242" s="2">
        <f>+G1241+E1242-F1242</f>
        <v>516.99999999999966</v>
      </c>
    </row>
    <row r="1243" spans="2:7">
      <c r="B1243" s="422"/>
      <c r="C1243" s="422"/>
      <c r="G1243" s="2">
        <f>+G1242+E1243-F1243</f>
        <v>516.99999999999966</v>
      </c>
    </row>
    <row r="1244" spans="2:7">
      <c r="B1244" s="422"/>
      <c r="C1244" s="422"/>
      <c r="G1244" s="2">
        <f>+G1243+E1244-F1244</f>
        <v>516.99999999999966</v>
      </c>
    </row>
    <row r="1245" spans="2:7">
      <c r="B1245" s="422"/>
      <c r="C1245" s="422"/>
      <c r="G1245" s="2">
        <f>+G1244+E1245-F1245</f>
        <v>516.99999999999966</v>
      </c>
    </row>
    <row r="1246" spans="2:7">
      <c r="B1246" s="422"/>
      <c r="C1246" s="422"/>
      <c r="G1246" s="2">
        <f>+G1245+E1246-F1246</f>
        <v>516.99999999999966</v>
      </c>
    </row>
    <row r="1247" spans="2:7">
      <c r="B1247" s="422"/>
      <c r="C1247" s="422"/>
      <c r="G1247" s="2">
        <f>+G1246+E1247-F1247</f>
        <v>516.99999999999966</v>
      </c>
    </row>
    <row r="1248" spans="2:7">
      <c r="B1248" s="422"/>
      <c r="C1248" s="422"/>
      <c r="G1248" s="2">
        <f>+G1247+E1248-F1248</f>
        <v>516.99999999999966</v>
      </c>
    </row>
    <row r="1249" spans="2:7">
      <c r="B1249" s="422"/>
      <c r="C1249" s="422"/>
      <c r="G1249" s="2">
        <f>+G1248+E1249-F1249</f>
        <v>516.99999999999966</v>
      </c>
    </row>
    <row r="1250" spans="2:7">
      <c r="B1250" s="422"/>
      <c r="C1250" s="422"/>
      <c r="G1250" s="2">
        <f>+G1249+E1250-F1250</f>
        <v>516.99999999999966</v>
      </c>
    </row>
    <row r="1251" spans="2:7">
      <c r="B1251" s="422"/>
      <c r="C1251" s="422"/>
      <c r="G1251" s="2">
        <f>+G1250+E1251-F1251</f>
        <v>516.99999999999966</v>
      </c>
    </row>
    <row r="1252" spans="2:7">
      <c r="B1252" s="422"/>
      <c r="C1252" s="422"/>
      <c r="G1252" s="2">
        <f>+G1251+E1252-F1252</f>
        <v>516.99999999999966</v>
      </c>
    </row>
    <row r="1253" spans="2:7">
      <c r="B1253" s="422"/>
      <c r="C1253" s="422"/>
      <c r="G1253" s="2">
        <f>+G1252+E1253-F1253</f>
        <v>516.99999999999966</v>
      </c>
    </row>
    <row r="1254" spans="2:7">
      <c r="B1254" s="422"/>
      <c r="C1254" s="422"/>
      <c r="G1254" s="2">
        <f>+G1253+E1254-F1254</f>
        <v>516.99999999999966</v>
      </c>
    </row>
    <row r="1255" spans="2:7">
      <c r="B1255" s="422"/>
      <c r="C1255" s="422"/>
      <c r="G1255" s="2">
        <f>+G1254+E1255-F1255</f>
        <v>516.99999999999966</v>
      </c>
    </row>
    <row r="1256" spans="2:7">
      <c r="B1256" s="422"/>
      <c r="C1256" s="422"/>
      <c r="G1256" s="2">
        <f>+G1255+E1256-F1256</f>
        <v>516.99999999999966</v>
      </c>
    </row>
    <row r="1257" spans="2:7">
      <c r="B1257" s="422"/>
      <c r="C1257" s="422"/>
      <c r="G1257" s="2">
        <f>+G1256+E1257-F1257</f>
        <v>516.99999999999966</v>
      </c>
    </row>
    <row r="1258" spans="2:7">
      <c r="B1258" s="422"/>
      <c r="C1258" s="422"/>
      <c r="G1258" s="2">
        <f>+G1257+E1258-F1258</f>
        <v>516.99999999999966</v>
      </c>
    </row>
    <row r="1259" spans="2:7">
      <c r="B1259" s="422"/>
      <c r="C1259" s="422"/>
      <c r="G1259" s="2">
        <f>+G1258+E1259-F1259</f>
        <v>516.99999999999966</v>
      </c>
    </row>
    <row r="1260" spans="2:7">
      <c r="B1260" s="422"/>
      <c r="C1260" s="422"/>
      <c r="G1260" s="2">
        <f>+G1259+E1260-F1260</f>
        <v>516.99999999999966</v>
      </c>
    </row>
    <row r="1261" spans="2:7">
      <c r="B1261" s="422"/>
      <c r="C1261" s="422"/>
      <c r="G1261" s="2">
        <f>+G1260+E1261-F1261</f>
        <v>516.99999999999966</v>
      </c>
    </row>
    <row r="1262" spans="2:7">
      <c r="B1262" s="422"/>
      <c r="C1262" s="422"/>
      <c r="G1262" s="2">
        <f>+G1261+E1262-F1262</f>
        <v>516.99999999999966</v>
      </c>
    </row>
    <row r="1263" spans="2:7">
      <c r="B1263" s="422"/>
      <c r="C1263" s="422"/>
      <c r="G1263" s="2">
        <f>+G1262+E1263-F1263</f>
        <v>516.99999999999966</v>
      </c>
    </row>
    <row r="1264" spans="2:7">
      <c r="B1264" s="422"/>
      <c r="C1264" s="422"/>
      <c r="G1264" s="2">
        <f>+G1263+E1264-F1264</f>
        <v>516.99999999999966</v>
      </c>
    </row>
    <row r="1265" spans="2:7">
      <c r="B1265" s="422"/>
      <c r="C1265" s="422"/>
      <c r="G1265" s="2">
        <f>+G1264+E1265-F1265</f>
        <v>516.99999999999966</v>
      </c>
    </row>
    <row r="1266" spans="2:7">
      <c r="B1266" s="422"/>
      <c r="C1266" s="422"/>
      <c r="G1266" s="2">
        <f>+G1265+E1266-F1266</f>
        <v>516.99999999999966</v>
      </c>
    </row>
    <row r="1267" spans="2:7">
      <c r="B1267" s="422"/>
      <c r="C1267" s="422"/>
      <c r="G1267" s="2">
        <f>+G1266+E1267-F1267</f>
        <v>516.99999999999966</v>
      </c>
    </row>
    <row r="1268" spans="2:7">
      <c r="B1268" s="422"/>
      <c r="C1268" s="422"/>
      <c r="G1268" s="2">
        <f>+G1267+E1268-F1268</f>
        <v>516.99999999999966</v>
      </c>
    </row>
    <row r="1269" spans="2:7">
      <c r="B1269" s="422"/>
      <c r="C1269" s="422"/>
      <c r="G1269" s="2">
        <f>+G1268+E1269-F1269</f>
        <v>516.99999999999966</v>
      </c>
    </row>
    <row r="1270" spans="2:7">
      <c r="B1270" s="422"/>
      <c r="C1270" s="422"/>
      <c r="G1270" s="2">
        <f>+G1269+E1270-F1270</f>
        <v>516.99999999999966</v>
      </c>
    </row>
    <row r="1271" spans="2:7">
      <c r="B1271" s="422"/>
      <c r="C1271" s="422"/>
      <c r="G1271" s="2">
        <f>+G1270+E1271-F1271</f>
        <v>516.99999999999966</v>
      </c>
    </row>
    <row r="1272" spans="2:7">
      <c r="B1272" s="422"/>
      <c r="C1272" s="422"/>
      <c r="G1272" s="2">
        <f>+G1271+E1272-F1272</f>
        <v>516.99999999999966</v>
      </c>
    </row>
    <row r="1273" spans="2:7">
      <c r="B1273" s="422"/>
      <c r="C1273" s="422"/>
      <c r="G1273" s="2">
        <f>+G1272+E1273-F1273</f>
        <v>516.99999999999966</v>
      </c>
    </row>
    <row r="1274" spans="2:7">
      <c r="B1274" s="422"/>
      <c r="C1274" s="422"/>
      <c r="G1274" s="2">
        <f>+G1273+E1274-F1274</f>
        <v>516.99999999999966</v>
      </c>
    </row>
    <row r="1275" spans="2:7">
      <c r="B1275" s="422"/>
      <c r="C1275" s="422"/>
      <c r="G1275" s="2">
        <f>+G1274+E1275-F1275</f>
        <v>516.99999999999966</v>
      </c>
    </row>
    <row r="1276" spans="2:7">
      <c r="B1276" s="422"/>
      <c r="C1276" s="422"/>
      <c r="G1276" s="2">
        <f>+G1275+E1276-F1276</f>
        <v>516.99999999999966</v>
      </c>
    </row>
    <row r="1277" spans="2:7">
      <c r="B1277" s="422"/>
      <c r="C1277" s="422"/>
      <c r="G1277" s="2">
        <f>+G1276+E1277-F1277</f>
        <v>516.99999999999966</v>
      </c>
    </row>
    <row r="1278" spans="2:7">
      <c r="B1278" s="422"/>
      <c r="C1278" s="422"/>
      <c r="G1278" s="2">
        <f>+G1277+E1278-F1278</f>
        <v>516.99999999999966</v>
      </c>
    </row>
    <row r="1279" spans="2:7">
      <c r="B1279" s="422"/>
      <c r="C1279" s="422"/>
      <c r="G1279" s="2">
        <f>+G1278+E1279-F1279</f>
        <v>516.99999999999966</v>
      </c>
    </row>
    <row r="1280" spans="2:7">
      <c r="B1280" s="422"/>
      <c r="C1280" s="422"/>
      <c r="G1280" s="2">
        <f>+G1279+E1280-F1280</f>
        <v>516.99999999999966</v>
      </c>
    </row>
    <row r="1281" spans="2:7">
      <c r="B1281" s="422"/>
      <c r="C1281" s="422"/>
      <c r="G1281" s="2">
        <f>+G1280+E1281-F1281</f>
        <v>516.99999999999966</v>
      </c>
    </row>
    <row r="1282" spans="2:7">
      <c r="B1282" s="422"/>
      <c r="C1282" s="422"/>
      <c r="G1282" s="2">
        <f>+G1281+E1282-F1282</f>
        <v>516.99999999999966</v>
      </c>
    </row>
    <row r="1283" spans="2:7">
      <c r="B1283" s="422"/>
      <c r="C1283" s="422"/>
      <c r="G1283" s="2">
        <f>+G1282+E1283-F1283</f>
        <v>516.99999999999966</v>
      </c>
    </row>
    <row r="1284" spans="2:7">
      <c r="B1284" s="422"/>
      <c r="C1284" s="422"/>
      <c r="G1284" s="2">
        <f>+G1283+E1284-F1284</f>
        <v>516.99999999999966</v>
      </c>
    </row>
    <row r="1285" spans="2:7">
      <c r="B1285" s="422"/>
      <c r="C1285" s="422"/>
      <c r="G1285" s="2">
        <f>+G1284+E1285-F1285</f>
        <v>516.99999999999966</v>
      </c>
    </row>
    <row r="1286" spans="2:7">
      <c r="B1286" s="422"/>
      <c r="C1286" s="422"/>
      <c r="G1286" s="2">
        <f>+G1285+E1286-F1286</f>
        <v>516.99999999999966</v>
      </c>
    </row>
    <row r="1287" spans="2:7">
      <c r="B1287" s="422"/>
      <c r="C1287" s="422"/>
      <c r="G1287" s="2">
        <f>+G1286+E1287-F1287</f>
        <v>516.99999999999966</v>
      </c>
    </row>
    <row r="1288" spans="2:7">
      <c r="B1288" s="422"/>
      <c r="C1288" s="422"/>
      <c r="G1288" s="2">
        <f>+G1287+E1288-F1288</f>
        <v>516.99999999999966</v>
      </c>
    </row>
    <row r="1289" spans="2:7">
      <c r="B1289" s="422"/>
      <c r="C1289" s="422"/>
      <c r="G1289" s="2">
        <f>+G1288+E1289-F1289</f>
        <v>516.99999999999966</v>
      </c>
    </row>
    <row r="1290" spans="2:7">
      <c r="B1290" s="422"/>
      <c r="C1290" s="422"/>
      <c r="G1290" s="2">
        <f>+G1289+E1290-F1290</f>
        <v>516.99999999999966</v>
      </c>
    </row>
    <row r="1291" spans="2:7">
      <c r="B1291" s="422"/>
      <c r="C1291" s="422"/>
      <c r="G1291" s="2">
        <f>+G1290+E1291-F1291</f>
        <v>516.99999999999966</v>
      </c>
    </row>
    <row r="1292" spans="2:7">
      <c r="B1292" s="422"/>
      <c r="C1292" s="422"/>
      <c r="G1292" s="2">
        <f>+G1291+E1292-F1292</f>
        <v>516.99999999999966</v>
      </c>
    </row>
    <row r="1293" spans="2:7">
      <c r="B1293" s="422"/>
      <c r="C1293" s="422"/>
      <c r="G1293" s="2">
        <f>+G1292+E1293-F1293</f>
        <v>516.99999999999966</v>
      </c>
    </row>
    <row r="1294" spans="2:7">
      <c r="B1294" s="422"/>
      <c r="C1294" s="422"/>
      <c r="G1294" s="2">
        <f>+G1293+E1294-F1294</f>
        <v>516.99999999999966</v>
      </c>
    </row>
    <row r="1295" spans="2:7">
      <c r="B1295" s="422"/>
      <c r="C1295" s="422"/>
      <c r="G1295" s="2">
        <f>+G1294+E1295-F1295</f>
        <v>516.99999999999966</v>
      </c>
    </row>
    <row r="1296" spans="2:7">
      <c r="B1296" s="422"/>
      <c r="C1296" s="422"/>
      <c r="G1296" s="2">
        <f>+G1295+E1296-F1296</f>
        <v>516.99999999999966</v>
      </c>
    </row>
    <row r="1297" spans="2:7">
      <c r="B1297" s="422"/>
      <c r="C1297" s="422"/>
      <c r="G1297" s="2">
        <f>+G1296+E1297-F1297</f>
        <v>516.99999999999966</v>
      </c>
    </row>
    <row r="1298" spans="2:7">
      <c r="B1298" s="422"/>
      <c r="C1298" s="422"/>
      <c r="G1298" s="2">
        <f>+G1297+E1298-F1298</f>
        <v>516.99999999999966</v>
      </c>
    </row>
    <row r="1299" spans="2:7">
      <c r="B1299" s="422"/>
      <c r="C1299" s="422"/>
      <c r="G1299" s="2">
        <f>+G1298+E1299-F1299</f>
        <v>516.99999999999966</v>
      </c>
    </row>
    <row r="1300" spans="2:7">
      <c r="B1300" s="422"/>
      <c r="C1300" s="422"/>
      <c r="G1300" s="2">
        <f>+G1299+E1300-F1300</f>
        <v>516.99999999999966</v>
      </c>
    </row>
    <row r="1301" spans="2:7">
      <c r="B1301" s="422"/>
      <c r="C1301" s="422"/>
      <c r="G1301" s="2">
        <f>+G1300+E1301-F1301</f>
        <v>516.99999999999966</v>
      </c>
    </row>
    <row r="1302" spans="2:7">
      <c r="B1302" s="422"/>
      <c r="C1302" s="422"/>
      <c r="G1302" s="2">
        <f>+G1301+E1302-F1302</f>
        <v>516.99999999999966</v>
      </c>
    </row>
    <row r="1303" spans="2:7">
      <c r="B1303" s="422"/>
      <c r="C1303" s="422"/>
      <c r="G1303" s="2">
        <f>+G1302+E1303-F1303</f>
        <v>516.99999999999966</v>
      </c>
    </row>
    <row r="1304" spans="2:7">
      <c r="B1304" s="422"/>
      <c r="C1304" s="422"/>
      <c r="G1304" s="2">
        <f>+G1303+E1304-F1304</f>
        <v>516.99999999999966</v>
      </c>
    </row>
    <row r="1305" spans="2:7">
      <c r="B1305" s="422"/>
      <c r="C1305" s="422"/>
      <c r="G1305" s="2">
        <f>+G1304+E1305-F1305</f>
        <v>516.99999999999966</v>
      </c>
    </row>
    <row r="1306" spans="2:7">
      <c r="B1306" s="422"/>
      <c r="C1306" s="422"/>
      <c r="G1306" s="2">
        <f>+G1305+E1306-F1306</f>
        <v>516.99999999999966</v>
      </c>
    </row>
    <row r="1307" spans="2:7">
      <c r="B1307" s="422"/>
      <c r="C1307" s="422"/>
      <c r="G1307" s="2">
        <f>+G1306+E1307-F1307</f>
        <v>516.99999999999966</v>
      </c>
    </row>
    <row r="1308" spans="2:7">
      <c r="B1308" s="422"/>
      <c r="C1308" s="422"/>
      <c r="G1308" s="2">
        <f>+G1307+E1308-F1308</f>
        <v>516.99999999999966</v>
      </c>
    </row>
    <row r="1309" spans="2:7">
      <c r="B1309" s="422"/>
      <c r="C1309" s="422"/>
      <c r="G1309" s="2">
        <f>+G1308+E1309-F1309</f>
        <v>516.99999999999966</v>
      </c>
    </row>
    <row r="1310" spans="2:7">
      <c r="B1310" s="422"/>
      <c r="C1310" s="422"/>
      <c r="G1310" s="2">
        <f>+G1309+E1310-F1310</f>
        <v>516.99999999999966</v>
      </c>
    </row>
    <row r="1311" spans="2:7">
      <c r="B1311" s="422"/>
      <c r="C1311" s="422"/>
      <c r="G1311" s="2">
        <f>+G1310+E1311-F1311</f>
        <v>516.99999999999966</v>
      </c>
    </row>
    <row r="1312" spans="2:7">
      <c r="B1312" s="422"/>
      <c r="C1312" s="422"/>
      <c r="G1312" s="2">
        <f>+G1311+E1312-F1312</f>
        <v>516.99999999999966</v>
      </c>
    </row>
    <row r="1313" spans="2:7">
      <c r="B1313" s="422"/>
      <c r="C1313" s="422"/>
      <c r="G1313" s="2">
        <f>+G1312+E1313-F1313</f>
        <v>516.99999999999966</v>
      </c>
    </row>
    <row r="1314" spans="2:7">
      <c r="B1314" s="422"/>
      <c r="C1314" s="422"/>
      <c r="G1314" s="2">
        <f>+G1313+E1314-F1314</f>
        <v>516.99999999999966</v>
      </c>
    </row>
    <row r="1315" spans="2:7">
      <c r="B1315" s="422"/>
      <c r="C1315" s="422"/>
      <c r="G1315" s="2">
        <f>+G1314+E1315-F1315</f>
        <v>516.99999999999966</v>
      </c>
    </row>
    <row r="1316" spans="2:7">
      <c r="B1316" s="422"/>
      <c r="C1316" s="422"/>
      <c r="G1316" s="2">
        <f>+G1315+E1316-F1316</f>
        <v>516.99999999999966</v>
      </c>
    </row>
  </sheetData>
  <mergeCells count="7">
    <mergeCell ref="J1043:L1043"/>
    <mergeCell ref="J988:L988"/>
    <mergeCell ref="B2:G2"/>
    <mergeCell ref="I774:K774"/>
    <mergeCell ref="J812:L812"/>
    <mergeCell ref="I929:K929"/>
    <mergeCell ref="J966:L966"/>
  </mergeCells>
  <pageMargins left="0" right="0" top="0.75" bottom="0.75" header="0.3" footer="0.3"/>
  <pageSetup paperSize="9" scale="115" fitToWidth="0" fitToHeight="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P1313"/>
  <sheetViews>
    <sheetView topLeftCell="A931" zoomScaleNormal="100" workbookViewId="0">
      <selection activeCell="J950" sqref="J950"/>
    </sheetView>
  </sheetViews>
  <sheetFormatPr defaultColWidth="11.42578125" defaultRowHeight="15"/>
  <cols>
    <col min="1" max="1" width="11.42578125" style="3"/>
    <col min="2" max="2" width="14.140625" style="7" customWidth="1"/>
    <col min="3" max="3" width="13.140625" style="7" customWidth="1"/>
    <col min="4" max="4" width="51.5703125" bestFit="1" customWidth="1"/>
    <col min="5" max="5" width="11.42578125" style="5"/>
    <col min="6" max="6" width="11.42578125" style="2"/>
    <col min="10" max="10" width="16.42578125" bestFit="1" customWidth="1"/>
    <col min="11" max="11" width="11.85546875" bestFit="1" customWidth="1"/>
    <col min="12" max="12" width="13.140625" customWidth="1"/>
    <col min="15" max="15" width="13" customWidth="1"/>
  </cols>
  <sheetData>
    <row r="2" spans="1:7">
      <c r="B2" s="440" t="s">
        <v>551</v>
      </c>
      <c r="C2" s="440"/>
      <c r="D2" s="440"/>
      <c r="E2" s="440"/>
      <c r="F2" s="440"/>
      <c r="G2" s="440"/>
    </row>
    <row r="4" spans="1:7" ht="41.25">
      <c r="A4" s="30" t="s">
        <v>1</v>
      </c>
      <c r="B4" s="11" t="s">
        <v>2</v>
      </c>
      <c r="C4" s="11" t="s">
        <v>3</v>
      </c>
      <c r="D4" s="11" t="s">
        <v>4</v>
      </c>
      <c r="E4" s="12" t="s">
        <v>5</v>
      </c>
      <c r="F4" s="12" t="s">
        <v>6</v>
      </c>
      <c r="G4" s="12" t="s">
        <v>7</v>
      </c>
    </row>
    <row r="5" spans="1:7">
      <c r="A5" s="3">
        <v>42736</v>
      </c>
      <c r="B5" s="422" t="s">
        <v>8</v>
      </c>
      <c r="C5" s="422"/>
      <c r="G5" s="2">
        <v>366.7</v>
      </c>
    </row>
    <row r="6" spans="1:7">
      <c r="A6" s="3">
        <v>42740</v>
      </c>
      <c r="B6" s="422">
        <v>12070</v>
      </c>
      <c r="C6" s="422" t="s">
        <v>67</v>
      </c>
      <c r="F6" s="2">
        <v>160.5</v>
      </c>
      <c r="G6" s="2">
        <f t="shared" ref="G6:G70" si="0">+G5+E6-F6</f>
        <v>206.2</v>
      </c>
    </row>
    <row r="7" spans="1:7">
      <c r="A7" s="3">
        <v>42787</v>
      </c>
      <c r="B7" s="422">
        <v>12352</v>
      </c>
      <c r="C7" s="422" t="s">
        <v>67</v>
      </c>
      <c r="F7" s="2">
        <v>126.2</v>
      </c>
      <c r="G7" s="2">
        <f t="shared" si="0"/>
        <v>79.999999999999986</v>
      </c>
    </row>
    <row r="8" spans="1:7">
      <c r="A8" s="3">
        <v>43067</v>
      </c>
      <c r="B8" s="422">
        <v>14150</v>
      </c>
      <c r="C8" s="422" t="s">
        <v>177</v>
      </c>
      <c r="F8" s="2">
        <v>80</v>
      </c>
      <c r="G8" s="2">
        <f t="shared" si="0"/>
        <v>0</v>
      </c>
    </row>
    <row r="9" spans="1:7">
      <c r="A9" s="3">
        <v>42766</v>
      </c>
      <c r="B9" s="422" t="s">
        <v>10</v>
      </c>
      <c r="C9" s="422" t="s">
        <v>11</v>
      </c>
      <c r="D9" t="s">
        <v>12</v>
      </c>
      <c r="E9" s="2">
        <v>102.8</v>
      </c>
      <c r="G9" s="2">
        <f t="shared" si="0"/>
        <v>102.8</v>
      </c>
    </row>
    <row r="10" spans="1:7">
      <c r="B10" s="422"/>
      <c r="C10" s="422"/>
      <c r="D10" t="s">
        <v>13</v>
      </c>
      <c r="E10" s="2">
        <v>19.100000000000001</v>
      </c>
      <c r="G10" s="2">
        <f t="shared" si="0"/>
        <v>121.9</v>
      </c>
    </row>
    <row r="11" spans="1:7">
      <c r="B11" s="422"/>
      <c r="C11" s="422"/>
      <c r="D11" t="s">
        <v>14</v>
      </c>
      <c r="E11" s="2">
        <v>60</v>
      </c>
      <c r="G11" s="2">
        <f t="shared" si="0"/>
        <v>181.9</v>
      </c>
    </row>
    <row r="12" spans="1:7">
      <c r="B12" s="422"/>
      <c r="C12" s="422"/>
      <c r="D12" t="s">
        <v>15</v>
      </c>
      <c r="E12" s="2">
        <v>2</v>
      </c>
      <c r="G12" s="2">
        <f t="shared" si="0"/>
        <v>183.9</v>
      </c>
    </row>
    <row r="13" spans="1:7">
      <c r="A13" s="3">
        <v>42765</v>
      </c>
      <c r="B13" s="422" t="s">
        <v>69</v>
      </c>
      <c r="C13" s="422" t="s">
        <v>11</v>
      </c>
      <c r="D13" t="s">
        <v>14</v>
      </c>
      <c r="E13" s="2"/>
      <c r="F13" s="2">
        <v>60</v>
      </c>
      <c r="G13" s="2">
        <f t="shared" si="0"/>
        <v>123.9</v>
      </c>
    </row>
    <row r="14" spans="1:7">
      <c r="A14" s="3">
        <v>42765</v>
      </c>
      <c r="B14" s="422" t="s">
        <v>69</v>
      </c>
      <c r="C14" s="422" t="s">
        <v>11</v>
      </c>
      <c r="D14" t="s">
        <v>15</v>
      </c>
      <c r="E14" s="2"/>
      <c r="F14" s="2">
        <v>2</v>
      </c>
      <c r="G14" s="2">
        <f t="shared" si="0"/>
        <v>121.9</v>
      </c>
    </row>
    <row r="15" spans="1:7">
      <c r="A15" s="3">
        <v>42787</v>
      </c>
      <c r="B15" s="422">
        <v>12357</v>
      </c>
      <c r="C15" s="422" t="s">
        <v>11</v>
      </c>
      <c r="D15" t="s">
        <v>12</v>
      </c>
      <c r="E15" s="2"/>
      <c r="F15" s="2">
        <v>102.8</v>
      </c>
      <c r="G15" s="2">
        <f t="shared" si="0"/>
        <v>19.100000000000009</v>
      </c>
    </row>
    <row r="16" spans="1:7">
      <c r="A16" s="3">
        <v>42787</v>
      </c>
      <c r="B16" s="422">
        <v>12357</v>
      </c>
      <c r="C16" s="422" t="s">
        <v>11</v>
      </c>
      <c r="D16" t="s">
        <v>13</v>
      </c>
      <c r="E16" s="2"/>
      <c r="F16" s="2">
        <v>19.100000000000001</v>
      </c>
      <c r="G16" s="2">
        <f t="shared" si="0"/>
        <v>0</v>
      </c>
    </row>
    <row r="17" spans="1:7">
      <c r="A17" s="3">
        <v>42794</v>
      </c>
      <c r="B17" s="422" t="s">
        <v>10</v>
      </c>
      <c r="C17" s="422" t="s">
        <v>17</v>
      </c>
      <c r="D17" t="s">
        <v>12</v>
      </c>
      <c r="E17" s="2">
        <v>116.9</v>
      </c>
      <c r="G17" s="2">
        <f t="shared" si="0"/>
        <v>116.9</v>
      </c>
    </row>
    <row r="18" spans="1:7">
      <c r="B18" s="422"/>
      <c r="C18" s="422"/>
      <c r="D18" t="s">
        <v>13</v>
      </c>
      <c r="E18" s="2">
        <v>13.4</v>
      </c>
      <c r="G18" s="2">
        <f t="shared" si="0"/>
        <v>130.30000000000001</v>
      </c>
    </row>
    <row r="19" spans="1:7">
      <c r="B19" s="422"/>
      <c r="C19" s="422"/>
      <c r="D19" t="s">
        <v>14</v>
      </c>
      <c r="E19" s="2">
        <v>56</v>
      </c>
      <c r="G19" s="2">
        <f t="shared" si="0"/>
        <v>186.3</v>
      </c>
    </row>
    <row r="20" spans="1:7">
      <c r="B20" s="422"/>
      <c r="C20" s="422"/>
      <c r="D20" t="s">
        <v>15</v>
      </c>
      <c r="E20" s="2">
        <v>2</v>
      </c>
      <c r="G20" s="2">
        <f t="shared" si="0"/>
        <v>188.3</v>
      </c>
    </row>
    <row r="21" spans="1:7">
      <c r="A21" s="3">
        <v>42794</v>
      </c>
      <c r="B21" s="422" t="s">
        <v>69</v>
      </c>
      <c r="C21" s="422" t="s">
        <v>17</v>
      </c>
      <c r="D21" t="s">
        <v>14</v>
      </c>
      <c r="E21" s="2"/>
      <c r="F21" s="2">
        <v>56</v>
      </c>
      <c r="G21" s="2">
        <f t="shared" si="0"/>
        <v>132.30000000000001</v>
      </c>
    </row>
    <row r="22" spans="1:7">
      <c r="A22" s="3">
        <v>42794</v>
      </c>
      <c r="B22" s="422" t="s">
        <v>69</v>
      </c>
      <c r="C22" s="422" t="s">
        <v>17</v>
      </c>
      <c r="D22" t="s">
        <v>15</v>
      </c>
      <c r="E22" s="2"/>
      <c r="F22" s="2">
        <v>2</v>
      </c>
      <c r="G22" s="2">
        <f t="shared" si="0"/>
        <v>130.30000000000001</v>
      </c>
    </row>
    <row r="23" spans="1:7">
      <c r="A23" s="3">
        <v>42822</v>
      </c>
      <c r="B23" s="422">
        <v>12592</v>
      </c>
      <c r="C23" s="422" t="s">
        <v>17</v>
      </c>
      <c r="D23" t="s">
        <v>12</v>
      </c>
      <c r="E23" s="2"/>
      <c r="F23" s="2">
        <v>116.9</v>
      </c>
      <c r="G23" s="2">
        <f t="shared" si="0"/>
        <v>13.400000000000006</v>
      </c>
    </row>
    <row r="24" spans="1:7">
      <c r="A24" s="3">
        <v>42822</v>
      </c>
      <c r="B24" s="422">
        <v>12592</v>
      </c>
      <c r="C24" s="422" t="s">
        <v>17</v>
      </c>
      <c r="D24" t="s">
        <v>13</v>
      </c>
      <c r="E24" s="2"/>
      <c r="F24" s="2">
        <v>13.4</v>
      </c>
      <c r="G24" s="2">
        <f t="shared" si="0"/>
        <v>0</v>
      </c>
    </row>
    <row r="25" spans="1:7">
      <c r="A25" s="3">
        <v>42825</v>
      </c>
      <c r="B25" s="422" t="s">
        <v>10</v>
      </c>
      <c r="C25" s="422" t="s">
        <v>18</v>
      </c>
      <c r="D25" t="s">
        <v>12</v>
      </c>
      <c r="E25" s="2">
        <v>112.1</v>
      </c>
      <c r="G25" s="2">
        <f t="shared" si="0"/>
        <v>112.1</v>
      </c>
    </row>
    <row r="26" spans="1:7">
      <c r="B26" s="422"/>
      <c r="C26" s="422"/>
      <c r="D26" t="s">
        <v>13</v>
      </c>
      <c r="E26" s="2">
        <v>14</v>
      </c>
      <c r="G26" s="2">
        <f t="shared" si="0"/>
        <v>126.1</v>
      </c>
    </row>
    <row r="27" spans="1:7">
      <c r="B27" s="422"/>
      <c r="C27" s="422"/>
      <c r="D27" t="s">
        <v>14</v>
      </c>
      <c r="E27" s="2">
        <v>60</v>
      </c>
      <c r="G27" s="2">
        <f t="shared" si="0"/>
        <v>186.1</v>
      </c>
    </row>
    <row r="28" spans="1:7">
      <c r="B28" s="422"/>
      <c r="C28" s="422"/>
      <c r="D28" t="s">
        <v>15</v>
      </c>
      <c r="E28" s="2">
        <v>2</v>
      </c>
      <c r="G28" s="2">
        <f t="shared" si="0"/>
        <v>188.1</v>
      </c>
    </row>
    <row r="29" spans="1:7">
      <c r="A29" s="3">
        <v>42824</v>
      </c>
      <c r="B29" s="422" t="s">
        <v>69</v>
      </c>
      <c r="C29" s="422" t="s">
        <v>18</v>
      </c>
      <c r="D29" t="s">
        <v>14</v>
      </c>
      <c r="E29" s="2"/>
      <c r="F29" s="2">
        <v>60</v>
      </c>
      <c r="G29" s="2">
        <f t="shared" si="0"/>
        <v>128.1</v>
      </c>
    </row>
    <row r="30" spans="1:7">
      <c r="A30" s="3">
        <v>42824</v>
      </c>
      <c r="B30" s="422" t="s">
        <v>69</v>
      </c>
      <c r="C30" s="422" t="s">
        <v>18</v>
      </c>
      <c r="D30" t="s">
        <v>15</v>
      </c>
      <c r="E30" s="2"/>
      <c r="F30" s="2">
        <v>2</v>
      </c>
      <c r="G30" s="2">
        <f t="shared" si="0"/>
        <v>126.1</v>
      </c>
    </row>
    <row r="31" spans="1:7">
      <c r="A31" s="3">
        <v>42887</v>
      </c>
      <c r="B31" s="422">
        <v>13028</v>
      </c>
      <c r="C31" s="422" t="s">
        <v>18</v>
      </c>
      <c r="D31" t="s">
        <v>12</v>
      </c>
      <c r="E31" s="2"/>
      <c r="F31" s="2">
        <v>112.1</v>
      </c>
      <c r="G31" s="2">
        <f t="shared" si="0"/>
        <v>14</v>
      </c>
    </row>
    <row r="32" spans="1:7">
      <c r="A32" s="3">
        <v>42887</v>
      </c>
      <c r="B32" s="422">
        <v>13028</v>
      </c>
      <c r="C32" s="422" t="s">
        <v>18</v>
      </c>
      <c r="D32" t="s">
        <v>13</v>
      </c>
      <c r="E32" s="2"/>
      <c r="F32" s="2">
        <v>9.6</v>
      </c>
      <c r="G32" s="2">
        <f t="shared" si="0"/>
        <v>4.4000000000000004</v>
      </c>
    </row>
    <row r="33" spans="1:7">
      <c r="A33" s="3">
        <v>42892</v>
      </c>
      <c r="B33" s="422">
        <v>13072</v>
      </c>
      <c r="C33" s="422" t="s">
        <v>18</v>
      </c>
      <c r="D33" t="s">
        <v>13</v>
      </c>
      <c r="E33" s="2"/>
      <c r="F33" s="2">
        <v>4.4000000000000004</v>
      </c>
      <c r="G33" s="2">
        <f t="shared" si="0"/>
        <v>0</v>
      </c>
    </row>
    <row r="34" spans="1:7">
      <c r="A34" s="3">
        <v>42855</v>
      </c>
      <c r="B34" s="422" t="s">
        <v>10</v>
      </c>
      <c r="C34" s="422" t="s">
        <v>19</v>
      </c>
      <c r="D34" t="s">
        <v>12</v>
      </c>
      <c r="E34" s="2">
        <v>114.1</v>
      </c>
      <c r="G34" s="2">
        <f t="shared" si="0"/>
        <v>114.1</v>
      </c>
    </row>
    <row r="35" spans="1:7">
      <c r="B35" s="422"/>
      <c r="C35" s="422"/>
      <c r="D35" t="s">
        <v>13</v>
      </c>
      <c r="E35" s="2">
        <v>13.7</v>
      </c>
      <c r="G35" s="2">
        <f t="shared" si="0"/>
        <v>127.8</v>
      </c>
    </row>
    <row r="36" spans="1:7">
      <c r="B36" s="422"/>
      <c r="C36" s="422"/>
      <c r="D36" t="s">
        <v>14</v>
      </c>
      <c r="E36" s="2">
        <v>60</v>
      </c>
      <c r="G36" s="2">
        <f t="shared" si="0"/>
        <v>187.8</v>
      </c>
    </row>
    <row r="37" spans="1:7">
      <c r="B37" s="422"/>
      <c r="C37" s="422"/>
      <c r="D37" t="s">
        <v>15</v>
      </c>
      <c r="E37" s="2">
        <v>2</v>
      </c>
      <c r="G37" s="2">
        <f t="shared" si="0"/>
        <v>189.8</v>
      </c>
    </row>
    <row r="38" spans="1:7">
      <c r="A38" s="3">
        <v>42842</v>
      </c>
      <c r="B38" s="422" t="s">
        <v>69</v>
      </c>
      <c r="C38" s="422" t="s">
        <v>19</v>
      </c>
      <c r="D38" t="s">
        <v>14</v>
      </c>
      <c r="E38" s="2"/>
      <c r="F38" s="2">
        <v>34</v>
      </c>
      <c r="G38" s="2">
        <f t="shared" si="0"/>
        <v>155.80000000000001</v>
      </c>
    </row>
    <row r="39" spans="1:7">
      <c r="A39" s="3">
        <v>42892</v>
      </c>
      <c r="B39" s="422">
        <v>13072</v>
      </c>
      <c r="C39" s="422" t="s">
        <v>19</v>
      </c>
      <c r="D39" t="s">
        <v>12</v>
      </c>
      <c r="E39" s="2"/>
      <c r="F39" s="2">
        <v>114.1</v>
      </c>
      <c r="G39" s="2">
        <f t="shared" si="0"/>
        <v>41.700000000000017</v>
      </c>
    </row>
    <row r="40" spans="1:7">
      <c r="A40" s="3">
        <v>42892</v>
      </c>
      <c r="B40" s="422">
        <v>13072</v>
      </c>
      <c r="C40" s="422" t="s">
        <v>19</v>
      </c>
      <c r="D40" t="s">
        <v>13</v>
      </c>
      <c r="E40" s="2"/>
      <c r="F40" s="2">
        <v>13.7</v>
      </c>
      <c r="G40" s="2">
        <f t="shared" si="0"/>
        <v>28.000000000000018</v>
      </c>
    </row>
    <row r="41" spans="1:7">
      <c r="A41" s="3">
        <v>42949</v>
      </c>
      <c r="B41" s="422">
        <v>13385</v>
      </c>
      <c r="C41" s="422" t="s">
        <v>19</v>
      </c>
      <c r="D41" t="s">
        <v>14</v>
      </c>
      <c r="E41" s="2"/>
      <c r="F41" s="2">
        <v>26</v>
      </c>
      <c r="G41" s="2">
        <f t="shared" si="0"/>
        <v>2.0000000000000178</v>
      </c>
    </row>
    <row r="42" spans="1:7">
      <c r="A42" s="3">
        <v>42949</v>
      </c>
      <c r="B42" s="422">
        <v>13385</v>
      </c>
      <c r="C42" s="422" t="s">
        <v>19</v>
      </c>
      <c r="D42" t="s">
        <v>15</v>
      </c>
      <c r="E42" s="2"/>
      <c r="F42" s="2">
        <v>2</v>
      </c>
      <c r="G42" s="2">
        <f t="shared" si="0"/>
        <v>1.7763568394002505E-14</v>
      </c>
    </row>
    <row r="43" spans="1:7">
      <c r="A43" s="3">
        <v>42886</v>
      </c>
      <c r="B43" s="422" t="s">
        <v>10</v>
      </c>
      <c r="C43" s="422" t="s">
        <v>20</v>
      </c>
      <c r="D43" t="s">
        <v>12</v>
      </c>
      <c r="E43" s="2">
        <v>106.1</v>
      </c>
      <c r="G43" s="2">
        <f t="shared" si="0"/>
        <v>106.10000000000001</v>
      </c>
    </row>
    <row r="44" spans="1:7">
      <c r="B44" s="422"/>
      <c r="C44" s="422"/>
      <c r="D44" t="s">
        <v>13</v>
      </c>
      <c r="E44" s="2">
        <v>13.4</v>
      </c>
      <c r="G44" s="2">
        <f t="shared" si="0"/>
        <v>119.50000000000001</v>
      </c>
    </row>
    <row r="45" spans="1:7">
      <c r="B45" s="422"/>
      <c r="C45" s="422"/>
      <c r="D45" t="s">
        <v>14</v>
      </c>
      <c r="E45" s="2">
        <v>60</v>
      </c>
      <c r="G45" s="2">
        <f t="shared" si="0"/>
        <v>179.5</v>
      </c>
    </row>
    <row r="46" spans="1:7">
      <c r="B46" s="422"/>
      <c r="C46" s="422"/>
      <c r="D46" t="s">
        <v>15</v>
      </c>
      <c r="E46" s="2">
        <v>2</v>
      </c>
      <c r="G46" s="2">
        <f t="shared" si="0"/>
        <v>181.5</v>
      </c>
    </row>
    <row r="47" spans="1:7">
      <c r="A47" s="3">
        <v>42886</v>
      </c>
      <c r="B47" s="422" t="s">
        <v>69</v>
      </c>
      <c r="C47" s="422" t="s">
        <v>20</v>
      </c>
      <c r="D47" t="s">
        <v>14</v>
      </c>
      <c r="E47" s="2"/>
      <c r="F47" s="2">
        <v>60</v>
      </c>
      <c r="G47" s="2">
        <f t="shared" si="0"/>
        <v>121.5</v>
      </c>
    </row>
    <row r="48" spans="1:7">
      <c r="A48" s="3">
        <v>42886</v>
      </c>
      <c r="B48" s="422" t="s">
        <v>69</v>
      </c>
      <c r="C48" s="422" t="s">
        <v>20</v>
      </c>
      <c r="D48" t="s">
        <v>15</v>
      </c>
      <c r="E48" s="2"/>
      <c r="F48" s="2">
        <v>2</v>
      </c>
      <c r="G48" s="2">
        <f t="shared" si="0"/>
        <v>119.5</v>
      </c>
    </row>
    <row r="49" spans="1:7">
      <c r="A49" s="3">
        <v>42949</v>
      </c>
      <c r="B49" s="422">
        <v>13385</v>
      </c>
      <c r="C49" s="422" t="s">
        <v>20</v>
      </c>
      <c r="D49" t="s">
        <v>12</v>
      </c>
      <c r="E49" s="2"/>
      <c r="F49" s="2">
        <v>106.1</v>
      </c>
      <c r="G49" s="2">
        <f t="shared" si="0"/>
        <v>13.400000000000006</v>
      </c>
    </row>
    <row r="50" spans="1:7">
      <c r="A50" s="3">
        <v>42949</v>
      </c>
      <c r="B50" s="422">
        <v>13385</v>
      </c>
      <c r="C50" s="422" t="s">
        <v>20</v>
      </c>
      <c r="D50" t="s">
        <v>12</v>
      </c>
      <c r="E50" s="2"/>
      <c r="F50" s="2">
        <v>4.5</v>
      </c>
      <c r="G50" s="2">
        <f t="shared" si="0"/>
        <v>8.9000000000000057</v>
      </c>
    </row>
    <row r="51" spans="1:7">
      <c r="A51" s="3">
        <v>42950</v>
      </c>
      <c r="B51" s="422">
        <v>13389</v>
      </c>
      <c r="C51" s="422" t="s">
        <v>20</v>
      </c>
      <c r="D51" t="s">
        <v>13</v>
      </c>
      <c r="E51" s="2"/>
      <c r="F51" s="2">
        <v>8.9</v>
      </c>
      <c r="G51" s="2">
        <f t="shared" si="0"/>
        <v>0</v>
      </c>
    </row>
    <row r="52" spans="1:7">
      <c r="A52" s="3">
        <v>42916</v>
      </c>
      <c r="B52" s="422" t="s">
        <v>10</v>
      </c>
      <c r="C52" s="422" t="s">
        <v>21</v>
      </c>
      <c r="D52" t="s">
        <v>12</v>
      </c>
      <c r="E52" s="2">
        <v>103.8</v>
      </c>
      <c r="G52" s="2">
        <f t="shared" si="0"/>
        <v>103.8</v>
      </c>
    </row>
    <row r="53" spans="1:7">
      <c r="B53" s="422"/>
      <c r="C53" s="422"/>
      <c r="D53" t="s">
        <v>13</v>
      </c>
      <c r="E53" s="2">
        <v>14</v>
      </c>
      <c r="G53" s="2">
        <f t="shared" si="0"/>
        <v>117.8</v>
      </c>
    </row>
    <row r="54" spans="1:7">
      <c r="B54" s="422"/>
      <c r="C54" s="422"/>
      <c r="D54" t="s">
        <v>14</v>
      </c>
      <c r="E54" s="2">
        <v>60</v>
      </c>
      <c r="G54" s="2">
        <f t="shared" si="0"/>
        <v>177.8</v>
      </c>
    </row>
    <row r="55" spans="1:7">
      <c r="B55" s="422"/>
      <c r="C55" s="422"/>
      <c r="D55" t="s">
        <v>15</v>
      </c>
      <c r="E55" s="2">
        <v>2</v>
      </c>
      <c r="G55" s="2">
        <f t="shared" si="0"/>
        <v>179.8</v>
      </c>
    </row>
    <row r="56" spans="1:7">
      <c r="A56" s="3">
        <v>42916</v>
      </c>
      <c r="B56" s="422" t="s">
        <v>69</v>
      </c>
      <c r="C56" s="422" t="s">
        <v>21</v>
      </c>
      <c r="D56" t="s">
        <v>14</v>
      </c>
      <c r="E56" s="2"/>
      <c r="F56" s="2">
        <v>60</v>
      </c>
      <c r="G56" s="2">
        <f t="shared" si="0"/>
        <v>119.80000000000001</v>
      </c>
    </row>
    <row r="57" spans="1:7">
      <c r="A57" s="3">
        <v>42916</v>
      </c>
      <c r="B57" s="422" t="s">
        <v>69</v>
      </c>
      <c r="C57" s="422" t="s">
        <v>21</v>
      </c>
      <c r="D57" t="s">
        <v>15</v>
      </c>
      <c r="E57" s="2"/>
      <c r="F57" s="2">
        <v>2</v>
      </c>
      <c r="G57" s="2">
        <f t="shared" si="0"/>
        <v>117.80000000000001</v>
      </c>
    </row>
    <row r="58" spans="1:7">
      <c r="A58" s="3">
        <v>42950</v>
      </c>
      <c r="B58" s="422">
        <v>13389</v>
      </c>
      <c r="C58" s="422" t="s">
        <v>21</v>
      </c>
      <c r="D58" t="s">
        <v>12</v>
      </c>
      <c r="E58" s="2"/>
      <c r="F58" s="2">
        <v>103.8</v>
      </c>
      <c r="G58" s="2">
        <f t="shared" si="0"/>
        <v>14.000000000000014</v>
      </c>
    </row>
    <row r="59" spans="1:7">
      <c r="A59" s="3">
        <v>42950</v>
      </c>
      <c r="B59" s="422">
        <v>13389</v>
      </c>
      <c r="C59" s="422" t="s">
        <v>21</v>
      </c>
      <c r="D59" t="s">
        <v>13</v>
      </c>
      <c r="E59" s="2"/>
      <c r="F59" s="2">
        <v>14</v>
      </c>
      <c r="G59" s="2">
        <f t="shared" si="0"/>
        <v>1.4210854715202004E-14</v>
      </c>
    </row>
    <row r="60" spans="1:7">
      <c r="A60" s="3">
        <v>42947</v>
      </c>
      <c r="B60" s="422" t="s">
        <v>10</v>
      </c>
      <c r="C60" s="422" t="s">
        <v>22</v>
      </c>
      <c r="D60" t="s">
        <v>12</v>
      </c>
      <c r="E60" s="2">
        <v>92.9</v>
      </c>
      <c r="G60" s="2">
        <f t="shared" si="0"/>
        <v>92.90000000000002</v>
      </c>
    </row>
    <row r="61" spans="1:7">
      <c r="B61" s="422"/>
      <c r="C61" s="422"/>
      <c r="D61" t="s">
        <v>13</v>
      </c>
      <c r="E61" s="2">
        <v>13.5</v>
      </c>
      <c r="G61" s="2">
        <f t="shared" si="0"/>
        <v>106.40000000000002</v>
      </c>
    </row>
    <row r="62" spans="1:7">
      <c r="B62" s="422"/>
      <c r="C62" s="422"/>
      <c r="D62" t="s">
        <v>14</v>
      </c>
      <c r="E62" s="2">
        <v>60</v>
      </c>
      <c r="G62" s="2">
        <f t="shared" si="0"/>
        <v>166.40000000000003</v>
      </c>
    </row>
    <row r="63" spans="1:7">
      <c r="B63" s="422"/>
      <c r="C63" s="422"/>
      <c r="D63" t="s">
        <v>15</v>
      </c>
      <c r="E63" s="2">
        <v>2</v>
      </c>
      <c r="G63" s="2">
        <f t="shared" si="0"/>
        <v>168.40000000000003</v>
      </c>
    </row>
    <row r="64" spans="1:7">
      <c r="A64" s="3">
        <v>42947</v>
      </c>
      <c r="B64" s="422" t="s">
        <v>69</v>
      </c>
      <c r="C64" s="422" t="s">
        <v>22</v>
      </c>
      <c r="D64" t="s">
        <v>14</v>
      </c>
      <c r="E64" s="2"/>
      <c r="F64" s="2">
        <v>60</v>
      </c>
      <c r="G64" s="2">
        <f t="shared" si="0"/>
        <v>108.40000000000003</v>
      </c>
    </row>
    <row r="65" spans="1:7">
      <c r="A65" s="3">
        <v>42947</v>
      </c>
      <c r="B65" s="422" t="s">
        <v>69</v>
      </c>
      <c r="C65" s="422" t="s">
        <v>22</v>
      </c>
      <c r="D65" t="s">
        <v>15</v>
      </c>
      <c r="E65" s="2"/>
      <c r="F65" s="2">
        <v>2</v>
      </c>
      <c r="G65" s="2">
        <f t="shared" si="0"/>
        <v>106.40000000000003</v>
      </c>
    </row>
    <row r="66" spans="1:7">
      <c r="A66" s="3">
        <v>42992</v>
      </c>
      <c r="B66" s="422">
        <v>13576</v>
      </c>
      <c r="C66" s="422" t="s">
        <v>22</v>
      </c>
      <c r="D66" t="s">
        <v>12</v>
      </c>
      <c r="E66" s="2"/>
      <c r="F66" s="2">
        <v>92.9</v>
      </c>
      <c r="G66" s="2">
        <f t="shared" si="0"/>
        <v>13.500000000000028</v>
      </c>
    </row>
    <row r="67" spans="1:7">
      <c r="A67" s="3">
        <v>42992</v>
      </c>
      <c r="B67" s="422">
        <v>13576</v>
      </c>
      <c r="C67" s="422" t="s">
        <v>22</v>
      </c>
      <c r="D67" t="s">
        <v>13</v>
      </c>
      <c r="E67" s="2"/>
      <c r="F67" s="2">
        <v>13.5</v>
      </c>
      <c r="G67" s="2">
        <f t="shared" si="0"/>
        <v>2.8421709430404007E-14</v>
      </c>
    </row>
    <row r="68" spans="1:7">
      <c r="A68" s="3">
        <v>42978</v>
      </c>
      <c r="B68" s="422" t="s">
        <v>10</v>
      </c>
      <c r="C68" s="422" t="s">
        <v>23</v>
      </c>
      <c r="D68" t="s">
        <v>12</v>
      </c>
      <c r="E68" s="2">
        <v>92.9</v>
      </c>
      <c r="G68" s="2">
        <f t="shared" si="0"/>
        <v>92.900000000000034</v>
      </c>
    </row>
    <row r="69" spans="1:7">
      <c r="B69" s="422"/>
      <c r="C69" s="422"/>
      <c r="D69" t="s">
        <v>13</v>
      </c>
      <c r="E69" s="2">
        <v>13.5</v>
      </c>
      <c r="G69" s="2">
        <f t="shared" si="0"/>
        <v>106.40000000000003</v>
      </c>
    </row>
    <row r="70" spans="1:7">
      <c r="B70" s="422"/>
      <c r="C70" s="422"/>
      <c r="D70" t="s">
        <v>14</v>
      </c>
      <c r="E70" s="2">
        <v>60</v>
      </c>
      <c r="G70" s="2">
        <f t="shared" si="0"/>
        <v>166.40000000000003</v>
      </c>
    </row>
    <row r="71" spans="1:7">
      <c r="B71" s="422"/>
      <c r="C71" s="422"/>
      <c r="D71" t="s">
        <v>15</v>
      </c>
      <c r="E71" s="2">
        <v>2</v>
      </c>
      <c r="G71" s="2">
        <f t="shared" ref="G71:G137" si="1">+G70+E71-F71</f>
        <v>168.40000000000003</v>
      </c>
    </row>
    <row r="72" spans="1:7">
      <c r="A72" s="3">
        <v>42978</v>
      </c>
      <c r="B72" s="422" t="s">
        <v>69</v>
      </c>
      <c r="C72" s="422" t="s">
        <v>23</v>
      </c>
      <c r="D72" t="s">
        <v>14</v>
      </c>
      <c r="E72" s="2"/>
      <c r="F72" s="2">
        <v>60</v>
      </c>
      <c r="G72" s="2">
        <f t="shared" si="1"/>
        <v>108.40000000000003</v>
      </c>
    </row>
    <row r="73" spans="1:7">
      <c r="A73" s="3">
        <v>42978</v>
      </c>
      <c r="B73" s="422" t="s">
        <v>69</v>
      </c>
      <c r="C73" s="422" t="s">
        <v>23</v>
      </c>
      <c r="D73" t="s">
        <v>15</v>
      </c>
      <c r="E73" s="2"/>
      <c r="F73" s="2">
        <v>2</v>
      </c>
      <c r="G73" s="2">
        <f t="shared" si="1"/>
        <v>106.40000000000003</v>
      </c>
    </row>
    <row r="74" spans="1:7">
      <c r="A74" s="3">
        <v>43045</v>
      </c>
      <c r="B74" s="422">
        <v>13933</v>
      </c>
      <c r="C74" s="422" t="s">
        <v>23</v>
      </c>
      <c r="D74" t="s">
        <v>12</v>
      </c>
      <c r="E74" s="2"/>
      <c r="F74" s="2">
        <v>92.9</v>
      </c>
      <c r="G74" s="2">
        <f t="shared" si="1"/>
        <v>13.500000000000028</v>
      </c>
    </row>
    <row r="75" spans="1:7">
      <c r="A75" s="3">
        <v>43045</v>
      </c>
      <c r="B75" s="422">
        <v>13933</v>
      </c>
      <c r="C75" s="422" t="s">
        <v>23</v>
      </c>
      <c r="D75" t="s">
        <v>13</v>
      </c>
      <c r="E75" s="2"/>
      <c r="F75" s="2">
        <v>13.5</v>
      </c>
      <c r="G75" s="2">
        <f t="shared" si="1"/>
        <v>2.8421709430404007E-14</v>
      </c>
    </row>
    <row r="76" spans="1:7">
      <c r="A76" s="3">
        <v>43008</v>
      </c>
      <c r="B76" s="422" t="s">
        <v>10</v>
      </c>
      <c r="C76" s="422" t="s">
        <v>24</v>
      </c>
      <c r="D76" t="s">
        <v>12</v>
      </c>
      <c r="E76" s="2">
        <v>200.2</v>
      </c>
      <c r="G76" s="2">
        <f t="shared" si="1"/>
        <v>200.20000000000002</v>
      </c>
    </row>
    <row r="77" spans="1:7">
      <c r="B77" s="422"/>
      <c r="C77" s="422"/>
      <c r="D77" t="s">
        <v>13</v>
      </c>
      <c r="E77" s="2">
        <v>13.4</v>
      </c>
      <c r="G77" s="2">
        <f t="shared" si="1"/>
        <v>213.60000000000002</v>
      </c>
    </row>
    <row r="78" spans="1:7">
      <c r="B78" s="422"/>
      <c r="C78" s="422"/>
      <c r="D78" t="s">
        <v>14</v>
      </c>
      <c r="E78" s="2">
        <v>60</v>
      </c>
      <c r="G78" s="2">
        <f t="shared" si="1"/>
        <v>273.60000000000002</v>
      </c>
    </row>
    <row r="79" spans="1:7">
      <c r="B79" s="422"/>
      <c r="C79" s="422"/>
      <c r="D79" t="s">
        <v>15</v>
      </c>
      <c r="E79" s="2">
        <v>2</v>
      </c>
      <c r="G79" s="2">
        <f t="shared" si="1"/>
        <v>275.60000000000002</v>
      </c>
    </row>
    <row r="80" spans="1:7">
      <c r="A80" s="3">
        <v>43008</v>
      </c>
      <c r="B80" s="422" t="s">
        <v>69</v>
      </c>
      <c r="C80" s="422" t="s">
        <v>24</v>
      </c>
      <c r="D80" t="s">
        <v>14</v>
      </c>
      <c r="E80" s="2"/>
      <c r="F80" s="2">
        <v>28</v>
      </c>
      <c r="G80" s="2">
        <f t="shared" si="1"/>
        <v>247.60000000000002</v>
      </c>
    </row>
    <row r="81" spans="1:7">
      <c r="A81" s="3">
        <v>43045</v>
      </c>
      <c r="B81" s="422">
        <v>13933</v>
      </c>
      <c r="C81" s="422" t="s">
        <v>24</v>
      </c>
      <c r="D81" t="s">
        <v>14</v>
      </c>
      <c r="E81" s="2"/>
      <c r="F81" s="2">
        <v>32</v>
      </c>
      <c r="G81" s="2">
        <f t="shared" si="1"/>
        <v>215.60000000000002</v>
      </c>
    </row>
    <row r="82" spans="1:7">
      <c r="A82" s="3">
        <v>43045</v>
      </c>
      <c r="B82" s="422">
        <v>13933</v>
      </c>
      <c r="C82" s="422" t="s">
        <v>24</v>
      </c>
      <c r="D82" t="s">
        <v>15</v>
      </c>
      <c r="E82" s="2"/>
      <c r="F82" s="2">
        <v>2</v>
      </c>
      <c r="G82" s="2">
        <f t="shared" si="1"/>
        <v>213.60000000000002</v>
      </c>
    </row>
    <row r="83" spans="1:7">
      <c r="A83" s="3">
        <v>43064</v>
      </c>
      <c r="B83" s="422">
        <v>14090</v>
      </c>
      <c r="C83" s="422" t="s">
        <v>24</v>
      </c>
      <c r="D83" t="s">
        <v>12</v>
      </c>
      <c r="E83" s="2"/>
      <c r="F83" s="2">
        <v>200.2</v>
      </c>
      <c r="G83" s="2">
        <f t="shared" si="1"/>
        <v>13.400000000000034</v>
      </c>
    </row>
    <row r="84" spans="1:7">
      <c r="A84" s="3">
        <v>43064</v>
      </c>
      <c r="B84" s="422">
        <v>14090</v>
      </c>
      <c r="C84" s="422" t="s">
        <v>24</v>
      </c>
      <c r="D84" t="s">
        <v>13</v>
      </c>
      <c r="E84" s="2"/>
      <c r="F84" s="2">
        <v>13.4</v>
      </c>
      <c r="G84" s="2">
        <f t="shared" si="1"/>
        <v>3.3750779948604759E-14</v>
      </c>
    </row>
    <row r="85" spans="1:7">
      <c r="A85" s="3">
        <v>43039</v>
      </c>
      <c r="B85" s="422" t="s">
        <v>10</v>
      </c>
      <c r="C85" s="422" t="s">
        <v>25</v>
      </c>
      <c r="D85" t="s">
        <v>12</v>
      </c>
      <c r="E85" s="2">
        <v>199.1</v>
      </c>
      <c r="G85" s="2">
        <f t="shared" si="1"/>
        <v>199.10000000000002</v>
      </c>
    </row>
    <row r="86" spans="1:7">
      <c r="B86" s="422"/>
      <c r="C86" s="422"/>
      <c r="D86" t="s">
        <v>13</v>
      </c>
      <c r="E86" s="2">
        <v>13.5</v>
      </c>
      <c r="G86" s="2">
        <f t="shared" si="1"/>
        <v>212.60000000000002</v>
      </c>
    </row>
    <row r="87" spans="1:7">
      <c r="B87" s="422"/>
      <c r="C87" s="422"/>
      <c r="D87" t="s">
        <v>14</v>
      </c>
      <c r="E87" s="2">
        <v>60</v>
      </c>
      <c r="G87" s="2">
        <f t="shared" si="1"/>
        <v>272.60000000000002</v>
      </c>
    </row>
    <row r="88" spans="1:7">
      <c r="B88" s="422"/>
      <c r="C88" s="422"/>
      <c r="D88" t="s">
        <v>15</v>
      </c>
      <c r="E88" s="2">
        <v>2</v>
      </c>
      <c r="G88" s="2">
        <f t="shared" si="1"/>
        <v>274.60000000000002</v>
      </c>
    </row>
    <row r="89" spans="1:7">
      <c r="A89" s="3">
        <v>43039</v>
      </c>
      <c r="B89" s="422" t="s">
        <v>69</v>
      </c>
      <c r="C89" s="422" t="s">
        <v>25</v>
      </c>
      <c r="D89" t="s">
        <v>14</v>
      </c>
      <c r="E89" s="2"/>
      <c r="F89" s="2">
        <v>60</v>
      </c>
      <c r="G89" s="2">
        <f t="shared" si="1"/>
        <v>214.60000000000002</v>
      </c>
    </row>
    <row r="90" spans="1:7">
      <c r="A90" s="3">
        <v>43039</v>
      </c>
      <c r="B90" s="422" t="s">
        <v>69</v>
      </c>
      <c r="C90" s="422" t="s">
        <v>25</v>
      </c>
      <c r="D90" t="s">
        <v>15</v>
      </c>
      <c r="E90" s="2"/>
      <c r="F90" s="2">
        <v>2</v>
      </c>
      <c r="G90" s="2">
        <f t="shared" si="1"/>
        <v>212.60000000000002</v>
      </c>
    </row>
    <row r="91" spans="1:7">
      <c r="A91" s="3">
        <v>43067</v>
      </c>
      <c r="B91" s="422">
        <v>14134</v>
      </c>
      <c r="C91" s="422" t="s">
        <v>25</v>
      </c>
      <c r="D91" t="s">
        <v>12</v>
      </c>
      <c r="E91" s="2"/>
      <c r="F91" s="2">
        <v>199.1</v>
      </c>
      <c r="G91" s="2">
        <f t="shared" si="1"/>
        <v>13.500000000000028</v>
      </c>
    </row>
    <row r="92" spans="1:7">
      <c r="A92" s="3">
        <v>43067</v>
      </c>
      <c r="B92" s="422">
        <v>14134</v>
      </c>
      <c r="C92" s="422" t="s">
        <v>25</v>
      </c>
      <c r="D92" t="s">
        <v>13</v>
      </c>
      <c r="E92" s="2"/>
      <c r="F92" s="2">
        <v>13.5</v>
      </c>
      <c r="G92" s="2">
        <f t="shared" si="1"/>
        <v>2.8421709430404007E-14</v>
      </c>
    </row>
    <row r="93" spans="1:7">
      <c r="A93" s="3">
        <v>43069</v>
      </c>
      <c r="B93" s="422" t="s">
        <v>10</v>
      </c>
      <c r="C93" s="422" t="s">
        <v>26</v>
      </c>
      <c r="D93" t="s">
        <v>12</v>
      </c>
      <c r="E93" s="2">
        <v>212.6</v>
      </c>
      <c r="G93" s="2">
        <f t="shared" si="1"/>
        <v>212.60000000000002</v>
      </c>
    </row>
    <row r="94" spans="1:7">
      <c r="B94" s="422"/>
      <c r="C94" s="422"/>
      <c r="D94" t="s">
        <v>13</v>
      </c>
      <c r="E94" s="2">
        <v>13.5</v>
      </c>
      <c r="G94" s="2">
        <f t="shared" si="1"/>
        <v>226.10000000000002</v>
      </c>
    </row>
    <row r="95" spans="1:7">
      <c r="B95" s="422"/>
      <c r="C95" s="422"/>
      <c r="D95" t="s">
        <v>14</v>
      </c>
      <c r="E95" s="2">
        <v>60</v>
      </c>
      <c r="G95" s="2">
        <f t="shared" si="1"/>
        <v>286.10000000000002</v>
      </c>
    </row>
    <row r="96" spans="1:7">
      <c r="B96" s="422"/>
      <c r="C96" s="422"/>
      <c r="D96" t="s">
        <v>15</v>
      </c>
      <c r="E96" s="2">
        <v>2</v>
      </c>
      <c r="G96" s="2">
        <f t="shared" si="1"/>
        <v>288.10000000000002</v>
      </c>
    </row>
    <row r="97" spans="1:7">
      <c r="A97" s="3">
        <v>43099</v>
      </c>
      <c r="B97" s="422">
        <v>14371</v>
      </c>
      <c r="C97" s="422" t="s">
        <v>26</v>
      </c>
      <c r="D97" t="s">
        <v>12</v>
      </c>
      <c r="E97" s="2"/>
      <c r="F97" s="2">
        <v>212.6</v>
      </c>
      <c r="G97" s="2">
        <f t="shared" si="1"/>
        <v>75.500000000000028</v>
      </c>
    </row>
    <row r="98" spans="1:7">
      <c r="A98" s="3">
        <v>43099</v>
      </c>
      <c r="B98" s="422">
        <v>14371</v>
      </c>
      <c r="C98" s="422" t="s">
        <v>26</v>
      </c>
      <c r="D98" t="s">
        <v>13</v>
      </c>
      <c r="E98" s="2"/>
      <c r="F98" s="2">
        <v>13.5</v>
      </c>
      <c r="G98" s="2">
        <f t="shared" si="1"/>
        <v>62.000000000000028</v>
      </c>
    </row>
    <row r="99" spans="1:7">
      <c r="A99" s="3">
        <v>43069</v>
      </c>
      <c r="B99" s="422" t="s">
        <v>69</v>
      </c>
      <c r="C99" s="422" t="s">
        <v>26</v>
      </c>
      <c r="D99" t="s">
        <v>14</v>
      </c>
      <c r="E99" s="2"/>
      <c r="F99" s="2">
        <v>60</v>
      </c>
      <c r="G99" s="2">
        <f t="shared" si="1"/>
        <v>2.0000000000000284</v>
      </c>
    </row>
    <row r="100" spans="1:7">
      <c r="A100" s="3">
        <v>43069</v>
      </c>
      <c r="B100" s="422" t="s">
        <v>69</v>
      </c>
      <c r="C100" s="422" t="s">
        <v>26</v>
      </c>
      <c r="D100" t="s">
        <v>15</v>
      </c>
      <c r="E100" s="2"/>
      <c r="F100" s="2">
        <v>2</v>
      </c>
      <c r="G100" s="2">
        <f t="shared" si="1"/>
        <v>2.8421709430404007E-14</v>
      </c>
    </row>
    <row r="101" spans="1:7">
      <c r="A101" s="3">
        <v>43100</v>
      </c>
      <c r="B101" s="422" t="s">
        <v>10</v>
      </c>
      <c r="C101" s="422" t="s">
        <v>27</v>
      </c>
      <c r="D101" t="s">
        <v>12</v>
      </c>
      <c r="E101" s="2">
        <v>231.2</v>
      </c>
      <c r="G101" s="2">
        <f t="shared" si="1"/>
        <v>231.20000000000002</v>
      </c>
    </row>
    <row r="102" spans="1:7">
      <c r="B102" s="422"/>
      <c r="C102" s="422"/>
      <c r="D102" t="s">
        <v>13</v>
      </c>
      <c r="E102" s="2">
        <v>13.5</v>
      </c>
      <c r="G102" s="2">
        <f t="shared" si="1"/>
        <v>244.70000000000002</v>
      </c>
    </row>
    <row r="103" spans="1:7">
      <c r="B103" s="422"/>
      <c r="C103" s="422"/>
      <c r="D103" t="s">
        <v>14</v>
      </c>
      <c r="E103" s="2">
        <v>60</v>
      </c>
      <c r="G103" s="2">
        <f t="shared" si="1"/>
        <v>304.70000000000005</v>
      </c>
    </row>
    <row r="104" spans="1:7">
      <c r="B104" s="422"/>
      <c r="C104" s="422"/>
      <c r="D104" t="s">
        <v>15</v>
      </c>
      <c r="E104" s="2">
        <v>2</v>
      </c>
      <c r="G104" s="2">
        <f t="shared" si="1"/>
        <v>306.70000000000005</v>
      </c>
    </row>
    <row r="105" spans="1:7">
      <c r="A105" s="3">
        <v>43099</v>
      </c>
      <c r="B105" s="422" t="s">
        <v>69</v>
      </c>
      <c r="C105" s="422" t="s">
        <v>27</v>
      </c>
      <c r="D105" t="s">
        <v>14</v>
      </c>
      <c r="E105" s="2"/>
      <c r="F105" s="2">
        <v>26</v>
      </c>
      <c r="G105" s="2">
        <f t="shared" si="1"/>
        <v>280.70000000000005</v>
      </c>
    </row>
    <row r="106" spans="1:7">
      <c r="A106" s="3">
        <v>43118</v>
      </c>
      <c r="B106" s="422">
        <v>14500</v>
      </c>
      <c r="C106" s="422" t="s">
        <v>27</v>
      </c>
      <c r="D106" t="s">
        <v>12</v>
      </c>
      <c r="E106" s="2"/>
      <c r="F106" s="2">
        <v>231.2</v>
      </c>
      <c r="G106" s="2">
        <f t="shared" si="1"/>
        <v>49.500000000000057</v>
      </c>
    </row>
    <row r="107" spans="1:7">
      <c r="A107" s="3">
        <v>43118</v>
      </c>
      <c r="B107" s="422">
        <v>14500</v>
      </c>
      <c r="C107" s="422" t="s">
        <v>27</v>
      </c>
      <c r="D107" t="s">
        <v>13</v>
      </c>
      <c r="E107" s="2"/>
      <c r="F107" s="2">
        <v>13.5</v>
      </c>
      <c r="G107" s="2">
        <f t="shared" si="1"/>
        <v>36.000000000000057</v>
      </c>
    </row>
    <row r="108" spans="1:7">
      <c r="A108" s="3">
        <v>43186</v>
      </c>
      <c r="B108" s="422">
        <v>15025</v>
      </c>
      <c r="C108" s="422" t="s">
        <v>27</v>
      </c>
      <c r="D108" t="s">
        <v>14</v>
      </c>
      <c r="E108" s="2"/>
      <c r="F108" s="2">
        <v>34</v>
      </c>
      <c r="G108" s="2">
        <f t="shared" si="1"/>
        <v>2.0000000000000568</v>
      </c>
    </row>
    <row r="109" spans="1:7">
      <c r="A109" s="3">
        <v>43186</v>
      </c>
      <c r="B109" s="422">
        <v>15025</v>
      </c>
      <c r="C109" s="422" t="s">
        <v>27</v>
      </c>
      <c r="D109" t="s">
        <v>15</v>
      </c>
      <c r="E109" s="2"/>
      <c r="F109" s="2">
        <v>2</v>
      </c>
      <c r="G109" s="2">
        <f t="shared" si="1"/>
        <v>5.6843418860808015E-14</v>
      </c>
    </row>
    <row r="110" spans="1:7">
      <c r="A110" s="3">
        <v>43131</v>
      </c>
      <c r="B110" s="422" t="s">
        <v>10</v>
      </c>
      <c r="C110" s="422" t="s">
        <v>11</v>
      </c>
      <c r="D110" t="s">
        <v>12</v>
      </c>
      <c r="E110" s="2">
        <v>205.9</v>
      </c>
      <c r="G110" s="2">
        <f t="shared" si="1"/>
        <v>205.90000000000006</v>
      </c>
    </row>
    <row r="111" spans="1:7">
      <c r="B111" s="422"/>
      <c r="C111" s="422"/>
      <c r="D111" t="s">
        <v>13</v>
      </c>
      <c r="E111" s="2">
        <v>13.4</v>
      </c>
      <c r="G111" s="2">
        <f t="shared" si="1"/>
        <v>219.30000000000007</v>
      </c>
    </row>
    <row r="112" spans="1:7">
      <c r="B112" s="422"/>
      <c r="C112" s="422"/>
      <c r="D112" t="s">
        <v>14</v>
      </c>
      <c r="E112" s="2">
        <v>60</v>
      </c>
      <c r="G112" s="2">
        <f t="shared" si="1"/>
        <v>279.30000000000007</v>
      </c>
    </row>
    <row r="113" spans="1:7">
      <c r="B113" s="422"/>
      <c r="C113" s="422"/>
      <c r="D113" t="s">
        <v>15</v>
      </c>
      <c r="E113" s="2">
        <v>2</v>
      </c>
      <c r="G113" s="2">
        <f t="shared" si="1"/>
        <v>281.30000000000007</v>
      </c>
    </row>
    <row r="114" spans="1:7">
      <c r="A114" s="3">
        <v>43131</v>
      </c>
      <c r="B114" s="422" t="s">
        <v>69</v>
      </c>
      <c r="C114" s="422" t="s">
        <v>11</v>
      </c>
      <c r="D114" t="s">
        <v>14</v>
      </c>
      <c r="E114" s="2"/>
      <c r="F114" s="2">
        <v>60</v>
      </c>
      <c r="G114" s="2">
        <f t="shared" si="1"/>
        <v>221.30000000000007</v>
      </c>
    </row>
    <row r="115" spans="1:7">
      <c r="A115" s="3">
        <v>43131</v>
      </c>
      <c r="B115" s="422" t="s">
        <v>69</v>
      </c>
      <c r="C115" s="422" t="s">
        <v>11</v>
      </c>
      <c r="D115" t="s">
        <v>15</v>
      </c>
      <c r="E115" s="2"/>
      <c r="F115" s="2">
        <v>2</v>
      </c>
      <c r="G115" s="2">
        <f t="shared" si="1"/>
        <v>219.30000000000007</v>
      </c>
    </row>
    <row r="116" spans="1:7">
      <c r="A116" s="3">
        <v>43162</v>
      </c>
      <c r="B116" s="422">
        <v>14784</v>
      </c>
      <c r="C116" s="422" t="s">
        <v>11</v>
      </c>
      <c r="D116" t="s">
        <v>12</v>
      </c>
      <c r="E116" s="2"/>
      <c r="F116" s="2">
        <v>205.9</v>
      </c>
      <c r="G116" s="2">
        <f t="shared" si="1"/>
        <v>13.400000000000063</v>
      </c>
    </row>
    <row r="117" spans="1:7">
      <c r="A117" s="3">
        <v>43162</v>
      </c>
      <c r="B117" s="422">
        <v>14784</v>
      </c>
      <c r="C117" s="422" t="s">
        <v>11</v>
      </c>
      <c r="D117" t="s">
        <v>13</v>
      </c>
      <c r="E117" s="2"/>
      <c r="F117" s="2">
        <v>13.4</v>
      </c>
      <c r="G117" s="2">
        <f t="shared" si="1"/>
        <v>6.2172489379008766E-14</v>
      </c>
    </row>
    <row r="118" spans="1:7">
      <c r="A118" s="3">
        <v>43159</v>
      </c>
      <c r="B118" s="422" t="s">
        <v>10</v>
      </c>
      <c r="C118" s="422" t="s">
        <v>17</v>
      </c>
      <c r="D118" t="s">
        <v>12</v>
      </c>
      <c r="E118" s="2">
        <v>273.5</v>
      </c>
      <c r="G118" s="2">
        <f t="shared" si="1"/>
        <v>273.50000000000006</v>
      </c>
    </row>
    <row r="119" spans="1:7">
      <c r="B119" s="422"/>
      <c r="C119" s="422"/>
      <c r="D119" t="s">
        <v>13</v>
      </c>
      <c r="E119" s="2">
        <v>13.4</v>
      </c>
      <c r="G119" s="2">
        <f t="shared" si="1"/>
        <v>286.90000000000003</v>
      </c>
    </row>
    <row r="120" spans="1:7">
      <c r="B120" s="422"/>
      <c r="C120" s="422"/>
      <c r="D120" t="s">
        <v>14</v>
      </c>
      <c r="E120" s="2">
        <v>56</v>
      </c>
      <c r="G120" s="2">
        <f t="shared" si="1"/>
        <v>342.90000000000003</v>
      </c>
    </row>
    <row r="121" spans="1:7">
      <c r="B121" s="422"/>
      <c r="C121" s="422"/>
      <c r="D121" t="s">
        <v>15</v>
      </c>
      <c r="E121" s="2">
        <v>5</v>
      </c>
      <c r="G121" s="2">
        <f t="shared" si="1"/>
        <v>347.90000000000003</v>
      </c>
    </row>
    <row r="122" spans="1:7">
      <c r="A122" s="3">
        <v>43159</v>
      </c>
      <c r="B122" s="422" t="s">
        <v>69</v>
      </c>
      <c r="C122" s="422" t="s">
        <v>17</v>
      </c>
      <c r="D122" t="s">
        <v>14</v>
      </c>
      <c r="E122" s="2"/>
      <c r="F122" s="2">
        <v>42</v>
      </c>
      <c r="G122" s="2">
        <f t="shared" si="1"/>
        <v>305.90000000000003</v>
      </c>
    </row>
    <row r="123" spans="1:7">
      <c r="A123" s="3">
        <v>43186</v>
      </c>
      <c r="B123" s="422">
        <v>15023</v>
      </c>
      <c r="C123" s="422" t="s">
        <v>17</v>
      </c>
      <c r="D123" t="s">
        <v>12</v>
      </c>
      <c r="E123" s="2"/>
      <c r="F123" s="2">
        <v>273.5</v>
      </c>
      <c r="G123" s="2">
        <f t="shared" si="1"/>
        <v>32.400000000000034</v>
      </c>
    </row>
    <row r="124" spans="1:7">
      <c r="A124" s="3">
        <v>43186</v>
      </c>
      <c r="B124" s="422">
        <v>15023</v>
      </c>
      <c r="C124" s="422" t="s">
        <v>17</v>
      </c>
      <c r="D124" t="s">
        <v>13</v>
      </c>
      <c r="E124" s="2"/>
      <c r="F124" s="2">
        <v>13.4</v>
      </c>
      <c r="G124" s="2">
        <f t="shared" si="1"/>
        <v>19.000000000000036</v>
      </c>
    </row>
    <row r="125" spans="1:7">
      <c r="A125" s="3">
        <v>43186</v>
      </c>
      <c r="B125" s="422">
        <v>15023</v>
      </c>
      <c r="C125" s="422" t="s">
        <v>17</v>
      </c>
      <c r="D125" t="s">
        <v>14</v>
      </c>
      <c r="E125" s="2"/>
      <c r="F125" s="2">
        <v>14</v>
      </c>
      <c r="G125" s="2">
        <f t="shared" si="1"/>
        <v>5.0000000000000355</v>
      </c>
    </row>
    <row r="126" spans="1:7">
      <c r="A126" s="3">
        <v>43186</v>
      </c>
      <c r="B126" s="422">
        <v>15023</v>
      </c>
      <c r="C126" s="422" t="s">
        <v>17</v>
      </c>
      <c r="D126" t="s">
        <v>15</v>
      </c>
      <c r="E126" s="2"/>
      <c r="F126" s="2">
        <v>5</v>
      </c>
      <c r="G126" s="2">
        <f t="shared" si="1"/>
        <v>3.5527136788005009E-14</v>
      </c>
    </row>
    <row r="127" spans="1:7">
      <c r="A127" s="3">
        <v>43189</v>
      </c>
      <c r="B127" s="422" t="s">
        <v>10</v>
      </c>
      <c r="C127" s="422" t="s">
        <v>18</v>
      </c>
      <c r="D127" t="s">
        <v>12</v>
      </c>
      <c r="E127" s="2">
        <v>264.7</v>
      </c>
      <c r="G127" s="2">
        <f t="shared" si="1"/>
        <v>264.70000000000005</v>
      </c>
    </row>
    <row r="128" spans="1:7">
      <c r="B128" s="422"/>
      <c r="C128" s="422"/>
      <c r="D128" t="s">
        <v>13</v>
      </c>
      <c r="E128" s="2">
        <v>13.4</v>
      </c>
      <c r="G128" s="2">
        <f t="shared" si="1"/>
        <v>278.10000000000002</v>
      </c>
    </row>
    <row r="129" spans="1:7">
      <c r="B129" s="422"/>
      <c r="C129" s="422"/>
      <c r="D129" t="s">
        <v>14</v>
      </c>
      <c r="E129" s="2">
        <v>60</v>
      </c>
      <c r="G129" s="2">
        <f t="shared" si="1"/>
        <v>338.1</v>
      </c>
    </row>
    <row r="130" spans="1:7">
      <c r="B130" s="422"/>
      <c r="C130" s="422"/>
      <c r="D130" t="s">
        <v>15</v>
      </c>
      <c r="E130" s="2">
        <v>5</v>
      </c>
      <c r="G130" s="2">
        <f t="shared" si="1"/>
        <v>343.1</v>
      </c>
    </row>
    <row r="131" spans="1:7">
      <c r="A131" s="3">
        <v>43190</v>
      </c>
      <c r="B131" s="422" t="s">
        <v>69</v>
      </c>
      <c r="C131" s="422" t="s">
        <v>18</v>
      </c>
      <c r="D131" t="s">
        <v>14</v>
      </c>
      <c r="E131" s="2"/>
      <c r="F131" s="2">
        <v>60</v>
      </c>
      <c r="G131" s="2">
        <f t="shared" si="1"/>
        <v>283.10000000000002</v>
      </c>
    </row>
    <row r="132" spans="1:7">
      <c r="A132" s="3">
        <v>43190</v>
      </c>
      <c r="B132" s="422" t="s">
        <v>69</v>
      </c>
      <c r="C132" s="422" t="s">
        <v>18</v>
      </c>
      <c r="D132" t="s">
        <v>15</v>
      </c>
      <c r="E132" s="2"/>
      <c r="F132" s="2">
        <v>5</v>
      </c>
      <c r="G132" s="2">
        <f t="shared" si="1"/>
        <v>278.10000000000002</v>
      </c>
    </row>
    <row r="133" spans="1:7">
      <c r="A133" s="3">
        <v>43223</v>
      </c>
      <c r="B133" s="422">
        <v>15293</v>
      </c>
      <c r="C133" s="422" t="s">
        <v>18</v>
      </c>
      <c r="D133" t="s">
        <v>12</v>
      </c>
      <c r="E133" s="2"/>
      <c r="F133" s="2">
        <v>200</v>
      </c>
      <c r="G133" s="2">
        <f t="shared" si="1"/>
        <v>78.100000000000023</v>
      </c>
    </row>
    <row r="134" spans="1:7">
      <c r="A134" s="3">
        <v>43223</v>
      </c>
      <c r="B134" s="422">
        <v>15297</v>
      </c>
      <c r="C134" s="422" t="s">
        <v>18</v>
      </c>
      <c r="D134" t="s">
        <v>12</v>
      </c>
      <c r="E134" s="2"/>
      <c r="F134" s="2">
        <v>64.7</v>
      </c>
      <c r="G134" s="2">
        <f t="shared" si="1"/>
        <v>13.40000000000002</v>
      </c>
    </row>
    <row r="135" spans="1:7">
      <c r="A135" s="3">
        <v>43223</v>
      </c>
      <c r="B135" s="422">
        <v>15297</v>
      </c>
      <c r="C135" s="422" t="s">
        <v>18</v>
      </c>
      <c r="D135" t="s">
        <v>13</v>
      </c>
      <c r="F135" s="2">
        <v>13.4</v>
      </c>
      <c r="G135" s="2">
        <f t="shared" si="1"/>
        <v>1.9539925233402755E-14</v>
      </c>
    </row>
    <row r="136" spans="1:7">
      <c r="A136" s="3">
        <v>43220</v>
      </c>
      <c r="B136" s="422" t="s">
        <v>10</v>
      </c>
      <c r="C136" s="422" t="s">
        <v>19</v>
      </c>
      <c r="D136" t="s">
        <v>12</v>
      </c>
      <c r="E136" s="5">
        <v>271.7</v>
      </c>
      <c r="G136" s="2">
        <f t="shared" si="1"/>
        <v>271.7</v>
      </c>
    </row>
    <row r="137" spans="1:7">
      <c r="B137" s="422"/>
      <c r="C137" s="422"/>
      <c r="D137" t="s">
        <v>13</v>
      </c>
      <c r="E137" s="5">
        <v>13.4</v>
      </c>
      <c r="G137" s="2">
        <f t="shared" si="1"/>
        <v>285.09999999999997</v>
      </c>
    </row>
    <row r="138" spans="1:7">
      <c r="B138" s="422"/>
      <c r="C138" s="422"/>
      <c r="D138" t="s">
        <v>14</v>
      </c>
      <c r="E138" s="2">
        <v>60</v>
      </c>
      <c r="G138" s="2">
        <f t="shared" ref="G138:G206" si="2">+G137+E138-F138</f>
        <v>345.09999999999997</v>
      </c>
    </row>
    <row r="139" spans="1:7">
      <c r="B139" s="422"/>
      <c r="C139" s="422"/>
      <c r="D139" t="s">
        <v>15</v>
      </c>
      <c r="E139" s="2">
        <v>5</v>
      </c>
      <c r="G139" s="2">
        <f t="shared" si="2"/>
        <v>350.09999999999997</v>
      </c>
    </row>
    <row r="140" spans="1:7">
      <c r="A140" s="3">
        <v>43253</v>
      </c>
      <c r="B140" s="422">
        <v>15480</v>
      </c>
      <c r="C140" s="422" t="s">
        <v>19</v>
      </c>
      <c r="D140" t="s">
        <v>12</v>
      </c>
      <c r="E140" s="2"/>
      <c r="F140" s="2">
        <v>271.7</v>
      </c>
      <c r="G140" s="2">
        <f t="shared" si="2"/>
        <v>78.399999999999977</v>
      </c>
    </row>
    <row r="141" spans="1:7">
      <c r="A141" s="3">
        <v>43253</v>
      </c>
      <c r="B141" s="422">
        <v>15480</v>
      </c>
      <c r="C141" s="422" t="s">
        <v>19</v>
      </c>
      <c r="D141" t="s">
        <v>13</v>
      </c>
      <c r="E141" s="2"/>
      <c r="F141" s="2">
        <v>13.4</v>
      </c>
      <c r="G141" s="2">
        <f t="shared" si="2"/>
        <v>64.999999999999972</v>
      </c>
    </row>
    <row r="142" spans="1:7">
      <c r="A142" s="3">
        <v>43253</v>
      </c>
      <c r="B142" s="422">
        <v>15480</v>
      </c>
      <c r="C142" s="422" t="s">
        <v>19</v>
      </c>
      <c r="D142" t="s">
        <v>14</v>
      </c>
      <c r="E142" s="2"/>
      <c r="F142" s="2">
        <v>60</v>
      </c>
      <c r="G142" s="2">
        <f t="shared" si="2"/>
        <v>4.9999999999999716</v>
      </c>
    </row>
    <row r="143" spans="1:7">
      <c r="A143" s="3">
        <v>43253</v>
      </c>
      <c r="B143" s="422">
        <v>15480</v>
      </c>
      <c r="C143" s="422" t="s">
        <v>19</v>
      </c>
      <c r="D143" t="s">
        <v>15</v>
      </c>
      <c r="E143" s="2"/>
      <c r="F143" s="2">
        <v>5</v>
      </c>
      <c r="G143" s="2">
        <f t="shared" si="2"/>
        <v>-2.8421709430404007E-14</v>
      </c>
    </row>
    <row r="144" spans="1:7">
      <c r="A144" s="3">
        <v>43251</v>
      </c>
      <c r="B144" s="422" t="s">
        <v>10</v>
      </c>
      <c r="C144" s="422" t="s">
        <v>20</v>
      </c>
      <c r="D144" t="s">
        <v>12</v>
      </c>
      <c r="E144" s="5">
        <v>252.8</v>
      </c>
      <c r="G144" s="2">
        <f t="shared" si="2"/>
        <v>252.79999999999998</v>
      </c>
    </row>
    <row r="145" spans="1:7">
      <c r="B145" s="422"/>
      <c r="C145" s="422"/>
      <c r="D145" t="s">
        <v>13</v>
      </c>
      <c r="E145" s="5">
        <v>13.4</v>
      </c>
      <c r="G145" s="2">
        <f t="shared" si="2"/>
        <v>266.2</v>
      </c>
    </row>
    <row r="146" spans="1:7">
      <c r="B146" s="422"/>
      <c r="C146" s="422"/>
      <c r="D146" t="s">
        <v>14</v>
      </c>
      <c r="E146" s="2">
        <v>60</v>
      </c>
      <c r="G146" s="2">
        <f t="shared" si="2"/>
        <v>326.2</v>
      </c>
    </row>
    <row r="147" spans="1:7">
      <c r="B147" s="422"/>
      <c r="C147" s="422"/>
      <c r="D147" t="s">
        <v>15</v>
      </c>
      <c r="E147" s="2">
        <v>5</v>
      </c>
      <c r="G147" s="2">
        <f t="shared" si="2"/>
        <v>331.2</v>
      </c>
    </row>
    <row r="148" spans="1:7">
      <c r="A148" s="3">
        <v>43290</v>
      </c>
      <c r="B148" s="422">
        <v>15670</v>
      </c>
      <c r="C148" s="422" t="s">
        <v>20</v>
      </c>
      <c r="D148" t="s">
        <v>12</v>
      </c>
      <c r="E148" s="2"/>
      <c r="F148" s="2">
        <v>252.8</v>
      </c>
      <c r="G148" s="2">
        <f t="shared" si="2"/>
        <v>78.399999999999977</v>
      </c>
    </row>
    <row r="149" spans="1:7">
      <c r="A149" s="3">
        <v>43290</v>
      </c>
      <c r="B149" s="422">
        <v>15670</v>
      </c>
      <c r="C149" s="422" t="s">
        <v>20</v>
      </c>
      <c r="D149" t="s">
        <v>13</v>
      </c>
      <c r="E149" s="2"/>
      <c r="F149" s="2">
        <v>13.4</v>
      </c>
      <c r="G149" s="2">
        <f t="shared" si="2"/>
        <v>64.999999999999972</v>
      </c>
    </row>
    <row r="150" spans="1:7">
      <c r="A150" s="3">
        <v>43290</v>
      </c>
      <c r="B150" s="422">
        <v>15670</v>
      </c>
      <c r="C150" s="422" t="s">
        <v>20</v>
      </c>
      <c r="D150" t="s">
        <v>14</v>
      </c>
      <c r="E150" s="2"/>
      <c r="F150" s="2">
        <v>60</v>
      </c>
      <c r="G150" s="2">
        <f t="shared" si="2"/>
        <v>4.9999999999999716</v>
      </c>
    </row>
    <row r="151" spans="1:7">
      <c r="A151" s="3">
        <v>43290</v>
      </c>
      <c r="B151" s="422">
        <v>15670</v>
      </c>
      <c r="C151" s="422" t="s">
        <v>20</v>
      </c>
      <c r="D151" t="s">
        <v>15</v>
      </c>
      <c r="E151" s="2"/>
      <c r="F151" s="2">
        <v>5</v>
      </c>
      <c r="G151" s="2">
        <f t="shared" si="2"/>
        <v>-2.8421709430404007E-14</v>
      </c>
    </row>
    <row r="152" spans="1:7">
      <c r="A152" s="3">
        <v>43281</v>
      </c>
      <c r="B152" s="422" t="s">
        <v>10</v>
      </c>
      <c r="C152" s="422" t="s">
        <v>21</v>
      </c>
      <c r="D152" t="s">
        <v>12</v>
      </c>
      <c r="E152" s="5">
        <v>233.4</v>
      </c>
      <c r="G152" s="2">
        <f t="shared" si="2"/>
        <v>233.39999999999998</v>
      </c>
    </row>
    <row r="153" spans="1:7">
      <c r="B153" s="422"/>
      <c r="C153" s="422"/>
      <c r="D153" t="s">
        <v>13</v>
      </c>
      <c r="E153" s="5">
        <v>13.5</v>
      </c>
      <c r="G153" s="2">
        <f t="shared" si="2"/>
        <v>246.89999999999998</v>
      </c>
    </row>
    <row r="154" spans="1:7">
      <c r="B154" s="422"/>
      <c r="C154" s="422"/>
      <c r="D154" t="s">
        <v>14</v>
      </c>
      <c r="E154" s="2">
        <v>60</v>
      </c>
      <c r="G154" s="2">
        <f t="shared" si="2"/>
        <v>306.89999999999998</v>
      </c>
    </row>
    <row r="155" spans="1:7">
      <c r="B155" s="422"/>
      <c r="C155" s="422"/>
      <c r="D155" t="s">
        <v>15</v>
      </c>
      <c r="E155" s="2">
        <v>5</v>
      </c>
      <c r="G155" s="2">
        <f t="shared" si="2"/>
        <v>311.89999999999998</v>
      </c>
    </row>
    <row r="156" spans="1:7">
      <c r="A156" s="3">
        <v>43339</v>
      </c>
      <c r="B156" s="422">
        <v>16075</v>
      </c>
      <c r="C156" s="422" t="s">
        <v>21</v>
      </c>
      <c r="D156" t="s">
        <v>12</v>
      </c>
      <c r="E156" s="2"/>
      <c r="F156" s="2">
        <v>233.4</v>
      </c>
      <c r="G156" s="2">
        <f t="shared" si="2"/>
        <v>78.499999999999972</v>
      </c>
    </row>
    <row r="157" spans="1:7">
      <c r="A157" s="3">
        <v>43339</v>
      </c>
      <c r="B157" s="422">
        <v>16075</v>
      </c>
      <c r="C157" s="422" t="s">
        <v>21</v>
      </c>
      <c r="D157" t="s">
        <v>13</v>
      </c>
      <c r="E157" s="2"/>
      <c r="F157" s="2">
        <v>13.5</v>
      </c>
      <c r="G157" s="2">
        <f t="shared" si="2"/>
        <v>64.999999999999972</v>
      </c>
    </row>
    <row r="158" spans="1:7">
      <c r="A158" s="3">
        <v>43383</v>
      </c>
      <c r="B158" s="422">
        <v>16290</v>
      </c>
      <c r="C158" s="422" t="s">
        <v>21</v>
      </c>
      <c r="D158" t="s">
        <v>14</v>
      </c>
      <c r="E158" s="2"/>
      <c r="F158" s="2">
        <v>60</v>
      </c>
      <c r="G158" s="2">
        <f t="shared" si="2"/>
        <v>4.9999999999999716</v>
      </c>
    </row>
    <row r="159" spans="1:7">
      <c r="A159" s="3">
        <v>43383</v>
      </c>
      <c r="B159" s="422">
        <v>16290</v>
      </c>
      <c r="C159" s="422" t="s">
        <v>21</v>
      </c>
      <c r="D159" t="s">
        <v>15</v>
      </c>
      <c r="E159" s="2"/>
      <c r="F159" s="2">
        <v>5</v>
      </c>
      <c r="G159" s="2">
        <f t="shared" si="2"/>
        <v>-2.8421709430404007E-14</v>
      </c>
    </row>
    <row r="160" spans="1:7">
      <c r="A160" s="31">
        <v>43312</v>
      </c>
      <c r="B160" s="421" t="s">
        <v>10</v>
      </c>
      <c r="C160" s="421" t="s">
        <v>22</v>
      </c>
      <c r="D160" t="s">
        <v>12</v>
      </c>
      <c r="E160" s="5">
        <v>228.9</v>
      </c>
      <c r="G160" s="2">
        <f t="shared" si="2"/>
        <v>228.89999999999998</v>
      </c>
    </row>
    <row r="161" spans="1:7">
      <c r="B161" s="422"/>
      <c r="C161" s="422"/>
      <c r="D161" t="s">
        <v>13</v>
      </c>
      <c r="E161" s="5">
        <v>13.5</v>
      </c>
      <c r="G161" s="2">
        <f t="shared" si="2"/>
        <v>242.39999999999998</v>
      </c>
    </row>
    <row r="162" spans="1:7">
      <c r="B162" s="422"/>
      <c r="C162" s="422"/>
      <c r="D162" t="s">
        <v>14</v>
      </c>
      <c r="E162" s="2">
        <v>60</v>
      </c>
      <c r="G162" s="2">
        <f t="shared" si="2"/>
        <v>302.39999999999998</v>
      </c>
    </row>
    <row r="163" spans="1:7">
      <c r="B163" s="422"/>
      <c r="C163" s="422"/>
      <c r="D163" t="s">
        <v>15</v>
      </c>
      <c r="E163" s="2">
        <v>5</v>
      </c>
      <c r="G163" s="2">
        <f t="shared" si="2"/>
        <v>307.39999999999998</v>
      </c>
    </row>
    <row r="164" spans="1:7">
      <c r="A164" s="3">
        <v>43383</v>
      </c>
      <c r="B164" s="422">
        <v>16290</v>
      </c>
      <c r="C164" s="422" t="s">
        <v>22</v>
      </c>
      <c r="D164" t="s">
        <v>14</v>
      </c>
      <c r="E164" s="2"/>
      <c r="F164" s="2">
        <v>60</v>
      </c>
      <c r="G164" s="2">
        <f t="shared" si="2"/>
        <v>247.39999999999998</v>
      </c>
    </row>
    <row r="165" spans="1:7">
      <c r="A165" s="3">
        <v>43383</v>
      </c>
      <c r="B165" s="422">
        <v>16290</v>
      </c>
      <c r="C165" s="422" t="s">
        <v>22</v>
      </c>
      <c r="D165" t="s">
        <v>15</v>
      </c>
      <c r="E165" s="2"/>
      <c r="F165" s="2">
        <v>5</v>
      </c>
      <c r="G165" s="2">
        <f t="shared" si="2"/>
        <v>242.39999999999998</v>
      </c>
    </row>
    <row r="166" spans="1:7">
      <c r="A166" s="3">
        <v>43383</v>
      </c>
      <c r="B166" s="422">
        <v>16290</v>
      </c>
      <c r="C166" s="422" t="s">
        <v>22</v>
      </c>
      <c r="D166" t="s">
        <v>12</v>
      </c>
      <c r="E166" s="2"/>
      <c r="F166" s="2">
        <v>228.9</v>
      </c>
      <c r="G166" s="2">
        <f t="shared" si="2"/>
        <v>13.499999999999972</v>
      </c>
    </row>
    <row r="167" spans="1:7">
      <c r="A167" s="3">
        <v>43383</v>
      </c>
      <c r="B167" s="422">
        <v>16290</v>
      </c>
      <c r="C167" s="422" t="s">
        <v>22</v>
      </c>
      <c r="D167" t="s">
        <v>13</v>
      </c>
      <c r="E167" s="2"/>
      <c r="F167" s="2">
        <v>13.5</v>
      </c>
      <c r="G167" s="2">
        <f t="shared" si="2"/>
        <v>-2.8421709430404007E-14</v>
      </c>
    </row>
    <row r="168" spans="1:7">
      <c r="A168" s="31">
        <v>43343</v>
      </c>
      <c r="B168" s="421" t="s">
        <v>10</v>
      </c>
      <c r="C168" s="421" t="s">
        <v>23</v>
      </c>
      <c r="D168" t="s">
        <v>12</v>
      </c>
      <c r="E168" s="5">
        <v>227.1</v>
      </c>
      <c r="G168" s="2">
        <f t="shared" si="2"/>
        <v>227.09999999999997</v>
      </c>
    </row>
    <row r="169" spans="1:7">
      <c r="B169" s="422"/>
      <c r="C169" s="422"/>
      <c r="D169" t="s">
        <v>13</v>
      </c>
      <c r="E169" s="5">
        <v>13.5</v>
      </c>
      <c r="G169" s="2">
        <f t="shared" si="2"/>
        <v>240.59999999999997</v>
      </c>
    </row>
    <row r="170" spans="1:7">
      <c r="B170" s="422"/>
      <c r="C170" s="422"/>
      <c r="D170" t="s">
        <v>14</v>
      </c>
      <c r="E170" s="2">
        <v>60</v>
      </c>
      <c r="G170" s="2">
        <f t="shared" si="2"/>
        <v>300.59999999999997</v>
      </c>
    </row>
    <row r="171" spans="1:7">
      <c r="B171" s="422"/>
      <c r="C171" s="422"/>
      <c r="D171" t="s">
        <v>15</v>
      </c>
      <c r="E171" s="2">
        <v>5</v>
      </c>
      <c r="G171" s="2">
        <f t="shared" si="2"/>
        <v>305.59999999999997</v>
      </c>
    </row>
    <row r="172" spans="1:7">
      <c r="A172" s="3">
        <v>43404</v>
      </c>
      <c r="B172" s="422">
        <v>16509</v>
      </c>
      <c r="C172" s="422" t="s">
        <v>23</v>
      </c>
      <c r="D172" t="s">
        <v>12</v>
      </c>
      <c r="E172" s="2"/>
      <c r="F172" s="2">
        <v>227.1</v>
      </c>
      <c r="G172" s="2">
        <f t="shared" si="2"/>
        <v>78.499999999999972</v>
      </c>
    </row>
    <row r="173" spans="1:7">
      <c r="A173" s="3">
        <v>43404</v>
      </c>
      <c r="B173" s="422">
        <v>16509</v>
      </c>
      <c r="C173" s="422" t="s">
        <v>23</v>
      </c>
      <c r="D173" t="s">
        <v>13</v>
      </c>
      <c r="E173" s="2"/>
      <c r="F173" s="2">
        <v>13.5</v>
      </c>
      <c r="G173" s="2">
        <f t="shared" si="2"/>
        <v>64.999999999999972</v>
      </c>
    </row>
    <row r="174" spans="1:7">
      <c r="A174" s="3">
        <v>43799</v>
      </c>
      <c r="B174" s="422" t="s">
        <v>69</v>
      </c>
      <c r="C174" s="422" t="s">
        <v>23</v>
      </c>
      <c r="D174" t="s">
        <v>14</v>
      </c>
      <c r="E174" s="2"/>
      <c r="F174" s="2">
        <v>60</v>
      </c>
      <c r="G174" s="2">
        <f t="shared" si="2"/>
        <v>4.9999999999999716</v>
      </c>
    </row>
    <row r="175" spans="1:7">
      <c r="A175" s="3">
        <v>43799</v>
      </c>
      <c r="B175" s="422" t="s">
        <v>69</v>
      </c>
      <c r="C175" s="422" t="s">
        <v>23</v>
      </c>
      <c r="D175" t="s">
        <v>15</v>
      </c>
      <c r="E175" s="2"/>
      <c r="F175" s="2">
        <v>5</v>
      </c>
      <c r="G175" s="2">
        <f t="shared" si="2"/>
        <v>-2.8421709430404007E-14</v>
      </c>
    </row>
    <row r="176" spans="1:7">
      <c r="A176" s="31">
        <v>43373</v>
      </c>
      <c r="B176" s="421" t="s">
        <v>10</v>
      </c>
      <c r="C176" s="421" t="s">
        <v>24</v>
      </c>
      <c r="D176" t="s">
        <v>12</v>
      </c>
      <c r="E176" s="5">
        <v>232.9</v>
      </c>
      <c r="G176" s="2">
        <f t="shared" si="2"/>
        <v>232.89999999999998</v>
      </c>
    </row>
    <row r="177" spans="1:7">
      <c r="B177" s="422"/>
      <c r="C177" s="422"/>
      <c r="D177" t="s">
        <v>13</v>
      </c>
      <c r="E177" s="5">
        <v>13.5</v>
      </c>
      <c r="G177" s="2">
        <f t="shared" si="2"/>
        <v>246.39999999999998</v>
      </c>
    </row>
    <row r="178" spans="1:7">
      <c r="B178" s="422"/>
      <c r="C178" s="422"/>
      <c r="D178" t="s">
        <v>14</v>
      </c>
      <c r="E178" s="2">
        <v>60</v>
      </c>
      <c r="G178" s="2">
        <f t="shared" si="2"/>
        <v>306.39999999999998</v>
      </c>
    </row>
    <row r="179" spans="1:7">
      <c r="B179" s="422"/>
      <c r="C179" s="422"/>
      <c r="D179" t="s">
        <v>15</v>
      </c>
      <c r="E179" s="2">
        <v>5</v>
      </c>
      <c r="G179" s="2">
        <f t="shared" si="2"/>
        <v>311.39999999999998</v>
      </c>
    </row>
    <row r="180" spans="1:7">
      <c r="A180" s="3">
        <v>43445</v>
      </c>
      <c r="B180" s="422">
        <v>16759</v>
      </c>
      <c r="C180" s="422" t="s">
        <v>24</v>
      </c>
      <c r="D180" t="s">
        <v>12</v>
      </c>
      <c r="E180" s="2"/>
      <c r="F180" s="2">
        <v>232.9</v>
      </c>
      <c r="G180" s="2">
        <f t="shared" si="2"/>
        <v>78.499999999999972</v>
      </c>
    </row>
    <row r="181" spans="1:7">
      <c r="A181" s="3">
        <v>43445</v>
      </c>
      <c r="B181" s="422">
        <v>16759</v>
      </c>
      <c r="C181" s="422" t="s">
        <v>24</v>
      </c>
      <c r="D181" t="s">
        <v>13</v>
      </c>
      <c r="E181" s="2"/>
      <c r="F181" s="2">
        <v>13.5</v>
      </c>
      <c r="G181" s="2">
        <f t="shared" si="2"/>
        <v>64.999999999999972</v>
      </c>
    </row>
    <row r="182" spans="1:7">
      <c r="A182" s="3">
        <v>43445</v>
      </c>
      <c r="B182" s="422">
        <v>16759</v>
      </c>
      <c r="C182" s="422" t="s">
        <v>24</v>
      </c>
      <c r="D182" t="s">
        <v>14</v>
      </c>
      <c r="E182" s="2"/>
      <c r="F182" s="2">
        <v>60</v>
      </c>
      <c r="G182" s="2">
        <f t="shared" si="2"/>
        <v>4.9999999999999716</v>
      </c>
    </row>
    <row r="183" spans="1:7">
      <c r="A183" s="3">
        <v>43445</v>
      </c>
      <c r="B183" s="422">
        <v>16759</v>
      </c>
      <c r="C183" s="422" t="s">
        <v>24</v>
      </c>
      <c r="D183" t="s">
        <v>15</v>
      </c>
      <c r="E183" s="2"/>
      <c r="F183" s="2">
        <v>5</v>
      </c>
      <c r="G183" s="2">
        <f t="shared" si="2"/>
        <v>-2.8421709430404007E-14</v>
      </c>
    </row>
    <row r="184" spans="1:7">
      <c r="A184" s="31">
        <v>43404</v>
      </c>
      <c r="B184" s="421" t="s">
        <v>10</v>
      </c>
      <c r="C184" s="421" t="s">
        <v>25</v>
      </c>
      <c r="D184" t="s">
        <v>12</v>
      </c>
      <c r="E184" s="5">
        <v>234.6</v>
      </c>
      <c r="G184" s="2">
        <f t="shared" si="2"/>
        <v>234.59999999999997</v>
      </c>
    </row>
    <row r="185" spans="1:7">
      <c r="A185" s="31"/>
      <c r="B185" s="421"/>
      <c r="C185" s="421"/>
      <c r="D185" t="s">
        <v>13</v>
      </c>
      <c r="E185" s="5">
        <v>16.5</v>
      </c>
      <c r="G185" s="2">
        <f t="shared" si="2"/>
        <v>251.09999999999997</v>
      </c>
    </row>
    <row r="186" spans="1:7">
      <c r="A186" s="31"/>
      <c r="B186" s="421"/>
      <c r="C186" s="421"/>
      <c r="D186" t="s">
        <v>14</v>
      </c>
      <c r="E186" s="2">
        <v>60</v>
      </c>
      <c r="G186" s="2">
        <f t="shared" si="2"/>
        <v>311.09999999999997</v>
      </c>
    </row>
    <row r="187" spans="1:7">
      <c r="A187" s="31"/>
      <c r="B187" s="421"/>
      <c r="C187" s="421"/>
      <c r="D187" t="s">
        <v>15</v>
      </c>
      <c r="E187" s="2">
        <v>5</v>
      </c>
      <c r="G187" s="2">
        <f t="shared" si="2"/>
        <v>316.09999999999997</v>
      </c>
    </row>
    <row r="188" spans="1:7">
      <c r="A188" s="3">
        <v>43445</v>
      </c>
      <c r="B188" s="422">
        <v>16759</v>
      </c>
      <c r="C188" s="422" t="s">
        <v>25</v>
      </c>
      <c r="D188" t="s">
        <v>14</v>
      </c>
      <c r="E188" s="2"/>
      <c r="F188" s="2">
        <v>60</v>
      </c>
      <c r="G188" s="2">
        <f t="shared" si="2"/>
        <v>256.09999999999997</v>
      </c>
    </row>
    <row r="189" spans="1:7">
      <c r="A189" s="3">
        <v>43445</v>
      </c>
      <c r="B189" s="422">
        <v>16759</v>
      </c>
      <c r="C189" s="422" t="s">
        <v>25</v>
      </c>
      <c r="D189" t="s">
        <v>15</v>
      </c>
      <c r="E189" s="2"/>
      <c r="F189" s="2">
        <v>5</v>
      </c>
      <c r="G189" s="2">
        <f t="shared" si="2"/>
        <v>251.09999999999997</v>
      </c>
    </row>
    <row r="190" spans="1:7">
      <c r="A190" s="3">
        <v>43483</v>
      </c>
      <c r="B190" s="422">
        <v>16975</v>
      </c>
      <c r="C190" s="422" t="s">
        <v>25</v>
      </c>
      <c r="D190" t="s">
        <v>12</v>
      </c>
      <c r="E190" s="2"/>
      <c r="F190" s="2">
        <v>207.4</v>
      </c>
      <c r="G190" s="2">
        <f t="shared" si="2"/>
        <v>43.69999999999996</v>
      </c>
    </row>
    <row r="191" spans="1:7">
      <c r="A191" s="3">
        <v>43500</v>
      </c>
      <c r="B191" s="422">
        <v>17098</v>
      </c>
      <c r="C191" s="422" t="s">
        <v>25</v>
      </c>
      <c r="D191" t="s">
        <v>12</v>
      </c>
      <c r="E191" s="2"/>
      <c r="F191" s="2">
        <v>27.2</v>
      </c>
      <c r="G191" s="2">
        <f t="shared" si="2"/>
        <v>16.499999999999961</v>
      </c>
    </row>
    <row r="192" spans="1:7">
      <c r="A192" s="3">
        <v>43500</v>
      </c>
      <c r="B192" s="422">
        <v>17098</v>
      </c>
      <c r="C192" s="422" t="s">
        <v>25</v>
      </c>
      <c r="D192" t="s">
        <v>13</v>
      </c>
      <c r="E192" s="2"/>
      <c r="F192" s="2">
        <v>16.5</v>
      </c>
      <c r="G192" s="2">
        <f t="shared" si="2"/>
        <v>-3.907985046680551E-14</v>
      </c>
    </row>
    <row r="193" spans="1:8">
      <c r="A193" s="31">
        <v>43434</v>
      </c>
      <c r="B193" s="421" t="s">
        <v>10</v>
      </c>
      <c r="C193" s="421" t="s">
        <v>26</v>
      </c>
      <c r="D193" t="s">
        <v>12</v>
      </c>
      <c r="E193" s="5">
        <v>240.9</v>
      </c>
      <c r="G193" s="2">
        <f t="shared" si="2"/>
        <v>240.89999999999998</v>
      </c>
      <c r="H193" s="20"/>
    </row>
    <row r="194" spans="1:8">
      <c r="A194" s="31"/>
      <c r="B194" s="421"/>
      <c r="C194" s="421"/>
      <c r="D194" t="s">
        <v>13</v>
      </c>
      <c r="E194" s="5">
        <v>16.5</v>
      </c>
      <c r="G194" s="2">
        <f t="shared" si="2"/>
        <v>257.39999999999998</v>
      </c>
    </row>
    <row r="195" spans="1:8">
      <c r="A195" s="31"/>
      <c r="B195" s="421"/>
      <c r="C195" s="421"/>
      <c r="D195" t="s">
        <v>14</v>
      </c>
      <c r="E195" s="2">
        <v>60</v>
      </c>
      <c r="G195" s="2">
        <f t="shared" si="2"/>
        <v>317.39999999999998</v>
      </c>
    </row>
    <row r="196" spans="1:8">
      <c r="A196" s="31"/>
      <c r="B196" s="421"/>
      <c r="C196" s="421"/>
      <c r="D196" t="s">
        <v>15</v>
      </c>
      <c r="E196" s="2">
        <v>5</v>
      </c>
      <c r="G196" s="2">
        <f t="shared" si="2"/>
        <v>322.39999999999998</v>
      </c>
    </row>
    <row r="197" spans="1:8">
      <c r="A197" s="3">
        <v>43500</v>
      </c>
      <c r="B197" s="422">
        <v>17098</v>
      </c>
      <c r="C197" s="422" t="s">
        <v>26</v>
      </c>
      <c r="D197" t="s">
        <v>12</v>
      </c>
      <c r="E197" s="2"/>
      <c r="F197" s="2">
        <v>161.69999999999999</v>
      </c>
      <c r="G197" s="2">
        <f t="shared" si="2"/>
        <v>160.69999999999999</v>
      </c>
    </row>
    <row r="198" spans="1:8">
      <c r="A198" s="3">
        <v>43504</v>
      </c>
      <c r="B198" s="422">
        <v>17143</v>
      </c>
      <c r="C198" s="422" t="s">
        <v>26</v>
      </c>
      <c r="D198" t="s">
        <v>12</v>
      </c>
      <c r="E198" s="2"/>
      <c r="F198" s="2">
        <v>79.2</v>
      </c>
      <c r="G198" s="2">
        <f t="shared" si="2"/>
        <v>81.499999999999986</v>
      </c>
    </row>
    <row r="199" spans="1:8">
      <c r="A199" s="3">
        <v>43504</v>
      </c>
      <c r="B199" s="422">
        <v>17143</v>
      </c>
      <c r="C199" s="422" t="s">
        <v>26</v>
      </c>
      <c r="D199" t="s">
        <v>13</v>
      </c>
      <c r="E199" s="2"/>
      <c r="F199" s="2">
        <v>16.5</v>
      </c>
      <c r="G199" s="2">
        <f t="shared" si="2"/>
        <v>64.999999999999986</v>
      </c>
    </row>
    <row r="200" spans="1:8">
      <c r="A200" s="3">
        <v>43830</v>
      </c>
      <c r="B200" s="422" t="s">
        <v>69</v>
      </c>
      <c r="C200" s="422" t="s">
        <v>26</v>
      </c>
      <c r="D200" t="s">
        <v>14</v>
      </c>
      <c r="E200" s="2"/>
      <c r="F200" s="2">
        <v>50</v>
      </c>
      <c r="G200" s="2">
        <f t="shared" si="2"/>
        <v>14.999999999999986</v>
      </c>
    </row>
    <row r="201" spans="1:8">
      <c r="A201" s="3">
        <v>43890</v>
      </c>
      <c r="B201" s="422" t="s">
        <v>69</v>
      </c>
      <c r="C201" s="422" t="s">
        <v>26</v>
      </c>
      <c r="D201" t="s">
        <v>14</v>
      </c>
      <c r="E201" s="2"/>
      <c r="F201" s="2">
        <v>10</v>
      </c>
      <c r="G201" s="2">
        <f t="shared" si="2"/>
        <v>4.9999999999999858</v>
      </c>
    </row>
    <row r="202" spans="1:8">
      <c r="A202" s="3">
        <v>43890</v>
      </c>
      <c r="B202" s="422" t="s">
        <v>69</v>
      </c>
      <c r="C202" s="422" t="s">
        <v>26</v>
      </c>
      <c r="D202" t="s">
        <v>15</v>
      </c>
      <c r="E202" s="2"/>
      <c r="F202" s="2">
        <v>5</v>
      </c>
      <c r="G202" s="2">
        <f t="shared" si="2"/>
        <v>-1.4210854715202004E-14</v>
      </c>
    </row>
    <row r="203" spans="1:8">
      <c r="A203" s="31">
        <v>43465</v>
      </c>
      <c r="B203" s="421" t="s">
        <v>10</v>
      </c>
      <c r="C203" s="421" t="s">
        <v>27</v>
      </c>
      <c r="D203" t="s">
        <v>12</v>
      </c>
      <c r="E203" s="5">
        <v>257.5</v>
      </c>
      <c r="G203" s="2">
        <f t="shared" si="2"/>
        <v>257.5</v>
      </c>
    </row>
    <row r="204" spans="1:8">
      <c r="A204" s="31"/>
      <c r="B204" s="421"/>
      <c r="C204" s="421"/>
      <c r="D204" t="s">
        <v>13</v>
      </c>
      <c r="E204" s="5">
        <v>16.5</v>
      </c>
      <c r="G204" s="2">
        <f t="shared" si="2"/>
        <v>274</v>
      </c>
    </row>
    <row r="205" spans="1:8">
      <c r="A205" s="31"/>
      <c r="B205" s="421"/>
      <c r="C205" s="421"/>
      <c r="D205" t="s">
        <v>14</v>
      </c>
      <c r="E205" s="2">
        <v>60</v>
      </c>
      <c r="G205" s="2">
        <f t="shared" si="2"/>
        <v>334</v>
      </c>
    </row>
    <row r="206" spans="1:8">
      <c r="A206" s="31"/>
      <c r="B206" s="421"/>
      <c r="C206" s="421"/>
      <c r="D206" t="s">
        <v>15</v>
      </c>
      <c r="E206" s="2">
        <v>5</v>
      </c>
      <c r="G206" s="2">
        <f t="shared" si="2"/>
        <v>339</v>
      </c>
    </row>
    <row r="207" spans="1:8">
      <c r="A207" s="3">
        <v>43504</v>
      </c>
      <c r="B207" s="422">
        <v>17143</v>
      </c>
      <c r="C207" s="422" t="s">
        <v>27</v>
      </c>
      <c r="D207" t="s">
        <v>12</v>
      </c>
      <c r="E207" s="2"/>
      <c r="F207" s="2">
        <v>154.30000000000001</v>
      </c>
      <c r="G207" s="2">
        <f t="shared" ref="G207:G288" si="3">+G206+E207-F207</f>
        <v>184.7</v>
      </c>
      <c r="H207" s="28"/>
    </row>
    <row r="208" spans="1:8">
      <c r="A208" s="3">
        <v>43531</v>
      </c>
      <c r="B208" s="422">
        <v>17317</v>
      </c>
      <c r="C208" s="422" t="s">
        <v>27</v>
      </c>
      <c r="D208" t="s">
        <v>12</v>
      </c>
      <c r="E208" s="2"/>
      <c r="F208" s="2">
        <v>103.2</v>
      </c>
      <c r="G208" s="2">
        <f t="shared" si="3"/>
        <v>81.499999999999986</v>
      </c>
      <c r="H208" s="28"/>
    </row>
    <row r="209" spans="1:8">
      <c r="A209" s="3">
        <v>43531</v>
      </c>
      <c r="B209" s="422">
        <v>17317</v>
      </c>
      <c r="C209" s="422" t="s">
        <v>27</v>
      </c>
      <c r="D209" t="s">
        <v>13</v>
      </c>
      <c r="E209" s="2"/>
      <c r="F209" s="2">
        <v>16.5</v>
      </c>
      <c r="G209" s="2">
        <f t="shared" si="3"/>
        <v>64.999999999999986</v>
      </c>
      <c r="H209" s="28"/>
    </row>
    <row r="210" spans="1:8">
      <c r="A210" s="3">
        <v>43890</v>
      </c>
      <c r="B210" s="422" t="s">
        <v>69</v>
      </c>
      <c r="C210" s="422" t="s">
        <v>27</v>
      </c>
      <c r="D210" t="s">
        <v>14</v>
      </c>
      <c r="E210" s="2"/>
      <c r="F210" s="2">
        <v>35</v>
      </c>
      <c r="G210" s="2">
        <f t="shared" si="3"/>
        <v>29.999999999999986</v>
      </c>
      <c r="H210" s="28"/>
    </row>
    <row r="211" spans="1:8">
      <c r="A211" s="3">
        <v>43921</v>
      </c>
      <c r="B211" s="422" t="s">
        <v>69</v>
      </c>
      <c r="C211" s="422" t="s">
        <v>27</v>
      </c>
      <c r="D211" t="s">
        <v>14</v>
      </c>
      <c r="E211" s="2"/>
      <c r="F211" s="2">
        <v>25</v>
      </c>
      <c r="G211" s="2">
        <f t="shared" si="3"/>
        <v>4.9999999999999858</v>
      </c>
      <c r="H211" s="28"/>
    </row>
    <row r="212" spans="1:8">
      <c r="A212" s="3">
        <v>43921</v>
      </c>
      <c r="B212" s="422" t="s">
        <v>69</v>
      </c>
      <c r="C212" s="422" t="s">
        <v>27</v>
      </c>
      <c r="D212" t="s">
        <v>15</v>
      </c>
      <c r="E212" s="2"/>
      <c r="F212" s="2">
        <v>5</v>
      </c>
      <c r="G212" s="2">
        <f t="shared" si="3"/>
        <v>-1.4210854715202004E-14</v>
      </c>
      <c r="H212" s="28"/>
    </row>
    <row r="213" spans="1:8">
      <c r="A213" s="31">
        <v>43496</v>
      </c>
      <c r="B213" s="421" t="s">
        <v>10</v>
      </c>
      <c r="C213" s="421" t="s">
        <v>11</v>
      </c>
      <c r="D213" t="s">
        <v>12</v>
      </c>
      <c r="E213" s="5">
        <v>274.2</v>
      </c>
      <c r="G213" s="2">
        <f t="shared" si="3"/>
        <v>274.2</v>
      </c>
    </row>
    <row r="214" spans="1:8">
      <c r="A214" s="31"/>
      <c r="B214" s="421"/>
      <c r="C214" s="421"/>
      <c r="D214" t="s">
        <v>13</v>
      </c>
      <c r="E214" s="5">
        <v>16.5</v>
      </c>
      <c r="G214" s="2">
        <f t="shared" si="3"/>
        <v>290.7</v>
      </c>
    </row>
    <row r="215" spans="1:8">
      <c r="A215" s="31"/>
      <c r="B215" s="421"/>
      <c r="C215" s="421"/>
      <c r="D215" t="s">
        <v>14</v>
      </c>
      <c r="E215" s="2">
        <v>60</v>
      </c>
      <c r="G215" s="2">
        <f t="shared" si="3"/>
        <v>350.7</v>
      </c>
    </row>
    <row r="216" spans="1:8">
      <c r="A216" s="31"/>
      <c r="B216" s="421"/>
      <c r="C216" s="421"/>
      <c r="D216" t="s">
        <v>15</v>
      </c>
      <c r="E216" s="2">
        <v>5</v>
      </c>
      <c r="G216" s="2">
        <f t="shared" si="3"/>
        <v>355.7</v>
      </c>
    </row>
    <row r="217" spans="1:8">
      <c r="A217" s="3">
        <v>43531</v>
      </c>
      <c r="B217" s="422">
        <v>17317</v>
      </c>
      <c r="C217" s="422" t="s">
        <v>11</v>
      </c>
      <c r="D217" t="s">
        <v>12</v>
      </c>
      <c r="E217" s="2"/>
      <c r="F217" s="2">
        <v>180.3</v>
      </c>
      <c r="G217" s="2">
        <f t="shared" si="3"/>
        <v>175.39999999999998</v>
      </c>
      <c r="H217" s="28"/>
    </row>
    <row r="218" spans="1:8">
      <c r="A218" s="3">
        <v>43602</v>
      </c>
      <c r="B218" s="422">
        <v>17857</v>
      </c>
      <c r="C218" s="422" t="s">
        <v>11</v>
      </c>
      <c r="D218" t="s">
        <v>12</v>
      </c>
      <c r="E218" s="2"/>
      <c r="F218" s="2">
        <v>93.9</v>
      </c>
      <c r="G218" s="2">
        <f t="shared" si="3"/>
        <v>81.499999999999972</v>
      </c>
      <c r="H218" s="28"/>
    </row>
    <row r="219" spans="1:8">
      <c r="A219" s="3">
        <v>43602</v>
      </c>
      <c r="B219" s="422">
        <v>17857</v>
      </c>
      <c r="C219" s="422" t="s">
        <v>11</v>
      </c>
      <c r="D219" t="s">
        <v>13</v>
      </c>
      <c r="E219" s="2"/>
      <c r="F219" s="2">
        <v>16.5</v>
      </c>
      <c r="G219" s="2">
        <f t="shared" si="3"/>
        <v>64.999999999999972</v>
      </c>
      <c r="H219" s="28"/>
    </row>
    <row r="220" spans="1:8">
      <c r="A220" s="3">
        <v>43921</v>
      </c>
      <c r="B220" s="422" t="s">
        <v>69</v>
      </c>
      <c r="C220" s="422" t="s">
        <v>11</v>
      </c>
      <c r="D220" t="s">
        <v>14</v>
      </c>
      <c r="E220" s="2"/>
      <c r="F220" s="2">
        <v>10</v>
      </c>
      <c r="G220" s="2">
        <f t="shared" si="3"/>
        <v>54.999999999999972</v>
      </c>
      <c r="H220" s="28"/>
    </row>
    <row r="221" spans="1:8">
      <c r="A221" s="3">
        <v>44319</v>
      </c>
      <c r="B221" s="422">
        <v>22310</v>
      </c>
      <c r="C221" s="422" t="s">
        <v>11</v>
      </c>
      <c r="D221" t="s">
        <v>14</v>
      </c>
      <c r="E221" s="2"/>
      <c r="F221" s="2">
        <v>50</v>
      </c>
      <c r="G221" s="2">
        <f t="shared" si="3"/>
        <v>4.9999999999999716</v>
      </c>
      <c r="H221" s="28"/>
    </row>
    <row r="222" spans="1:8">
      <c r="A222" s="3">
        <v>44319</v>
      </c>
      <c r="B222" s="422">
        <v>22310</v>
      </c>
      <c r="C222" s="422" t="s">
        <v>11</v>
      </c>
      <c r="D222" t="s">
        <v>15</v>
      </c>
      <c r="E222" s="2"/>
      <c r="F222" s="2">
        <v>5</v>
      </c>
      <c r="G222" s="2">
        <f t="shared" si="3"/>
        <v>-2.8421709430404007E-14</v>
      </c>
      <c r="H222" s="28"/>
    </row>
    <row r="223" spans="1:8">
      <c r="A223" s="31">
        <v>43524</v>
      </c>
      <c r="B223" s="421" t="s">
        <v>10</v>
      </c>
      <c r="C223" s="421" t="s">
        <v>17</v>
      </c>
      <c r="D223" t="s">
        <v>12</v>
      </c>
      <c r="E223" s="5">
        <v>290</v>
      </c>
      <c r="G223" s="2">
        <f t="shared" si="3"/>
        <v>290</v>
      </c>
      <c r="H223" s="28"/>
    </row>
    <row r="224" spans="1:8">
      <c r="A224" s="31"/>
      <c r="B224" s="421"/>
      <c r="C224" s="421"/>
      <c r="D224" t="s">
        <v>13</v>
      </c>
      <c r="E224" s="5">
        <v>20.2</v>
      </c>
      <c r="G224" s="2">
        <f t="shared" si="3"/>
        <v>310.2</v>
      </c>
    </row>
    <row r="225" spans="1:7">
      <c r="A225" s="31"/>
      <c r="B225" s="421"/>
      <c r="C225" s="421"/>
      <c r="D225" t="s">
        <v>14</v>
      </c>
      <c r="E225" s="2">
        <v>56</v>
      </c>
      <c r="G225" s="2">
        <f t="shared" si="3"/>
        <v>366.2</v>
      </c>
    </row>
    <row r="226" spans="1:7">
      <c r="A226" s="31"/>
      <c r="B226" s="421"/>
      <c r="C226" s="421"/>
      <c r="D226" t="s">
        <v>15</v>
      </c>
      <c r="E226" s="2">
        <v>5</v>
      </c>
      <c r="G226" s="2">
        <f t="shared" si="3"/>
        <v>371.2</v>
      </c>
    </row>
    <row r="227" spans="1:7">
      <c r="A227" s="3">
        <v>43602</v>
      </c>
      <c r="B227" s="422">
        <v>17857</v>
      </c>
      <c r="C227" s="422" t="s">
        <v>17</v>
      </c>
      <c r="D227" t="s">
        <v>12</v>
      </c>
      <c r="E227" s="2"/>
      <c r="F227" s="2">
        <v>290</v>
      </c>
      <c r="G227" s="2">
        <f t="shared" si="3"/>
        <v>81.199999999999989</v>
      </c>
    </row>
    <row r="228" spans="1:7">
      <c r="A228" s="3">
        <v>43602</v>
      </c>
      <c r="B228" s="422">
        <v>17857</v>
      </c>
      <c r="C228" s="422" t="s">
        <v>17</v>
      </c>
      <c r="D228" t="s">
        <v>13</v>
      </c>
      <c r="E228" s="2"/>
      <c r="F228" s="2">
        <v>20.2</v>
      </c>
      <c r="G228" s="2">
        <f t="shared" si="3"/>
        <v>60.999999999999986</v>
      </c>
    </row>
    <row r="229" spans="1:7">
      <c r="A229" s="3">
        <v>44319</v>
      </c>
      <c r="B229" s="422">
        <v>22310</v>
      </c>
      <c r="C229" s="422" t="s">
        <v>17</v>
      </c>
      <c r="D229" t="s">
        <v>14</v>
      </c>
      <c r="E229" s="2"/>
      <c r="F229" s="2">
        <v>56</v>
      </c>
      <c r="G229" s="2">
        <f t="shared" si="3"/>
        <v>4.9999999999999858</v>
      </c>
    </row>
    <row r="230" spans="1:7">
      <c r="A230" s="3">
        <v>44319</v>
      </c>
      <c r="B230" s="422">
        <v>22310</v>
      </c>
      <c r="C230" s="422" t="s">
        <v>17</v>
      </c>
      <c r="D230" t="s">
        <v>15</v>
      </c>
      <c r="E230" s="2"/>
      <c r="F230" s="2">
        <v>5</v>
      </c>
      <c r="G230" s="2">
        <f t="shared" si="3"/>
        <v>-1.4210854715202004E-14</v>
      </c>
    </row>
    <row r="231" spans="1:7">
      <c r="A231" s="31">
        <v>43555</v>
      </c>
      <c r="B231" s="421" t="s">
        <v>10</v>
      </c>
      <c r="C231" s="421" t="s">
        <v>18</v>
      </c>
      <c r="D231" t="s">
        <v>12</v>
      </c>
      <c r="E231" s="5">
        <v>269.2</v>
      </c>
      <c r="G231" s="2">
        <f t="shared" si="3"/>
        <v>269.2</v>
      </c>
    </row>
    <row r="232" spans="1:7">
      <c r="A232" s="31"/>
      <c r="B232" s="421"/>
      <c r="C232" s="421"/>
      <c r="D232" t="s">
        <v>13</v>
      </c>
      <c r="E232" s="5">
        <v>16.100000000000001</v>
      </c>
      <c r="G232" s="2">
        <f t="shared" si="3"/>
        <v>285.3</v>
      </c>
    </row>
    <row r="233" spans="1:7">
      <c r="A233" s="31"/>
      <c r="B233" s="421"/>
      <c r="C233" s="421"/>
      <c r="D233" t="s">
        <v>14</v>
      </c>
      <c r="E233" s="2">
        <v>60</v>
      </c>
      <c r="G233" s="2">
        <f t="shared" si="3"/>
        <v>345.3</v>
      </c>
    </row>
    <row r="234" spans="1:7">
      <c r="A234" s="31"/>
      <c r="B234" s="421"/>
      <c r="C234" s="421"/>
      <c r="D234" t="s">
        <v>15</v>
      </c>
      <c r="E234" s="2">
        <v>5</v>
      </c>
      <c r="G234" s="2">
        <f t="shared" si="3"/>
        <v>350.3</v>
      </c>
    </row>
    <row r="235" spans="1:7">
      <c r="A235" s="3">
        <v>43628</v>
      </c>
      <c r="B235" s="422">
        <v>18058</v>
      </c>
      <c r="C235" s="422" t="s">
        <v>18</v>
      </c>
      <c r="D235" t="s">
        <v>12</v>
      </c>
      <c r="E235" s="2"/>
      <c r="F235" s="2">
        <v>269.2</v>
      </c>
      <c r="G235" s="2">
        <f t="shared" si="3"/>
        <v>81.100000000000023</v>
      </c>
    </row>
    <row r="236" spans="1:7">
      <c r="A236" s="3">
        <v>43628</v>
      </c>
      <c r="B236" s="422">
        <v>18058</v>
      </c>
      <c r="C236" s="422" t="s">
        <v>18</v>
      </c>
      <c r="D236" t="s">
        <v>13</v>
      </c>
      <c r="E236" s="2"/>
      <c r="F236" s="2">
        <v>16.100000000000001</v>
      </c>
      <c r="G236" s="2">
        <f t="shared" si="3"/>
        <v>65.000000000000028</v>
      </c>
    </row>
    <row r="237" spans="1:7">
      <c r="A237" s="3">
        <v>44319</v>
      </c>
      <c r="B237" s="422">
        <v>22310</v>
      </c>
      <c r="C237" s="422" t="s">
        <v>18</v>
      </c>
      <c r="D237" t="s">
        <v>14</v>
      </c>
      <c r="E237" s="2"/>
      <c r="F237" s="2">
        <v>60</v>
      </c>
      <c r="G237" s="2">
        <f t="shared" si="3"/>
        <v>5.0000000000000284</v>
      </c>
    </row>
    <row r="238" spans="1:7">
      <c r="A238" s="3">
        <v>44319</v>
      </c>
      <c r="B238" s="422">
        <v>22310</v>
      </c>
      <c r="C238" s="422" t="s">
        <v>18</v>
      </c>
      <c r="D238" t="s">
        <v>15</v>
      </c>
      <c r="E238" s="2"/>
      <c r="F238" s="2">
        <v>5</v>
      </c>
      <c r="G238" s="2">
        <f t="shared" si="3"/>
        <v>2.8421709430404007E-14</v>
      </c>
    </row>
    <row r="239" spans="1:7">
      <c r="A239" s="31">
        <v>43585</v>
      </c>
      <c r="B239" s="421" t="s">
        <v>10</v>
      </c>
      <c r="C239" s="421" t="s">
        <v>19</v>
      </c>
      <c r="D239" t="s">
        <v>12</v>
      </c>
      <c r="E239" s="5">
        <v>272.5</v>
      </c>
      <c r="G239" s="2">
        <f t="shared" si="3"/>
        <v>272.5</v>
      </c>
    </row>
    <row r="240" spans="1:7">
      <c r="A240" s="31"/>
      <c r="B240" s="421"/>
      <c r="C240" s="421"/>
      <c r="D240" t="s">
        <v>13</v>
      </c>
      <c r="E240" s="5">
        <v>14.6</v>
      </c>
      <c r="G240" s="2">
        <f t="shared" si="3"/>
        <v>287.10000000000002</v>
      </c>
    </row>
    <row r="241" spans="1:7">
      <c r="A241" s="31"/>
      <c r="B241" s="421"/>
      <c r="C241" s="421"/>
      <c r="D241" t="s">
        <v>14</v>
      </c>
      <c r="E241" s="2">
        <v>60</v>
      </c>
      <c r="G241" s="2">
        <f t="shared" si="3"/>
        <v>347.1</v>
      </c>
    </row>
    <row r="242" spans="1:7">
      <c r="A242" s="31"/>
      <c r="B242" s="421"/>
      <c r="C242" s="421"/>
      <c r="D242" t="s">
        <v>15</v>
      </c>
      <c r="E242" s="2">
        <v>5</v>
      </c>
      <c r="G242" s="2">
        <f t="shared" si="3"/>
        <v>352.1</v>
      </c>
    </row>
    <row r="243" spans="1:7">
      <c r="A243" s="3">
        <v>43655</v>
      </c>
      <c r="B243" s="422">
        <v>18210</v>
      </c>
      <c r="C243" s="422" t="s">
        <v>19</v>
      </c>
      <c r="D243" t="s">
        <v>12</v>
      </c>
      <c r="E243" s="2"/>
      <c r="F243" s="2">
        <v>272.5</v>
      </c>
      <c r="G243" s="2">
        <f t="shared" si="3"/>
        <v>79.600000000000023</v>
      </c>
    </row>
    <row r="244" spans="1:7">
      <c r="A244" s="3">
        <v>43655</v>
      </c>
      <c r="B244" s="422">
        <v>18210</v>
      </c>
      <c r="C244" s="422" t="s">
        <v>19</v>
      </c>
      <c r="D244" t="s">
        <v>13</v>
      </c>
      <c r="E244" s="2"/>
      <c r="F244" s="2">
        <v>14.6</v>
      </c>
      <c r="G244" s="2">
        <f t="shared" si="3"/>
        <v>65.000000000000028</v>
      </c>
    </row>
    <row r="245" spans="1:7">
      <c r="A245" s="3">
        <v>44319</v>
      </c>
      <c r="B245" s="422">
        <v>22310</v>
      </c>
      <c r="C245" s="422" t="s">
        <v>19</v>
      </c>
      <c r="D245" t="s">
        <v>14</v>
      </c>
      <c r="E245" s="2"/>
      <c r="F245" s="2">
        <v>60</v>
      </c>
      <c r="G245" s="2">
        <f t="shared" si="3"/>
        <v>5.0000000000000284</v>
      </c>
    </row>
    <row r="246" spans="1:7">
      <c r="A246" s="3">
        <v>44319</v>
      </c>
      <c r="B246" s="422">
        <v>22310</v>
      </c>
      <c r="C246" s="422" t="s">
        <v>19</v>
      </c>
      <c r="D246" t="s">
        <v>15</v>
      </c>
      <c r="E246" s="2"/>
      <c r="F246" s="2">
        <v>5</v>
      </c>
      <c r="G246" s="2">
        <f t="shared" si="3"/>
        <v>2.8421709430404007E-14</v>
      </c>
    </row>
    <row r="247" spans="1:7">
      <c r="A247" s="31">
        <v>43616</v>
      </c>
      <c r="B247" s="421" t="s">
        <v>10</v>
      </c>
      <c r="C247" s="421" t="s">
        <v>20</v>
      </c>
      <c r="D247" t="s">
        <v>12</v>
      </c>
      <c r="E247" s="5">
        <v>251</v>
      </c>
      <c r="G247" s="2">
        <f t="shared" si="3"/>
        <v>251.00000000000003</v>
      </c>
    </row>
    <row r="248" spans="1:7">
      <c r="A248" s="31"/>
      <c r="B248" s="421"/>
      <c r="C248" s="421"/>
      <c r="D248" t="s">
        <v>13</v>
      </c>
      <c r="E248" s="5">
        <v>17</v>
      </c>
      <c r="G248" s="2">
        <f t="shared" si="3"/>
        <v>268</v>
      </c>
    </row>
    <row r="249" spans="1:7">
      <c r="A249" s="31"/>
      <c r="B249" s="421"/>
      <c r="C249" s="421"/>
      <c r="D249" t="s">
        <v>14</v>
      </c>
      <c r="E249" s="2">
        <v>60</v>
      </c>
      <c r="G249" s="2">
        <f t="shared" si="3"/>
        <v>328</v>
      </c>
    </row>
    <row r="250" spans="1:7">
      <c r="A250" s="31"/>
      <c r="B250" s="421"/>
      <c r="C250" s="421"/>
      <c r="D250" t="s">
        <v>15</v>
      </c>
      <c r="E250" s="2">
        <v>5</v>
      </c>
      <c r="G250" s="2">
        <f t="shared" si="3"/>
        <v>333</v>
      </c>
    </row>
    <row r="251" spans="1:7">
      <c r="A251" s="3">
        <v>43655</v>
      </c>
      <c r="B251" s="422">
        <v>18210</v>
      </c>
      <c r="C251" s="422" t="s">
        <v>20</v>
      </c>
      <c r="D251" t="s">
        <v>12</v>
      </c>
      <c r="E251" s="2"/>
      <c r="F251" s="2">
        <v>251</v>
      </c>
      <c r="G251" s="2">
        <f t="shared" si="3"/>
        <v>82</v>
      </c>
    </row>
    <row r="252" spans="1:7">
      <c r="A252" s="3">
        <v>43655</v>
      </c>
      <c r="B252" s="422">
        <v>18210</v>
      </c>
      <c r="C252" s="422" t="s">
        <v>20</v>
      </c>
      <c r="D252" t="s">
        <v>13</v>
      </c>
      <c r="E252" s="2"/>
      <c r="F252" s="2">
        <v>17</v>
      </c>
      <c r="G252" s="2">
        <f t="shared" si="3"/>
        <v>65</v>
      </c>
    </row>
    <row r="253" spans="1:7">
      <c r="A253" s="3">
        <v>44319</v>
      </c>
      <c r="B253" s="422">
        <v>22310</v>
      </c>
      <c r="C253" s="422" t="s">
        <v>20</v>
      </c>
      <c r="D253" t="s">
        <v>14</v>
      </c>
      <c r="E253" s="2"/>
      <c r="F253" s="2">
        <v>60</v>
      </c>
      <c r="G253" s="2">
        <f t="shared" si="3"/>
        <v>5</v>
      </c>
    </row>
    <row r="254" spans="1:7">
      <c r="A254" s="3">
        <v>44319</v>
      </c>
      <c r="B254" s="422">
        <v>22310</v>
      </c>
      <c r="C254" s="422" t="s">
        <v>20</v>
      </c>
      <c r="D254" t="s">
        <v>15</v>
      </c>
      <c r="E254" s="2"/>
      <c r="F254" s="2">
        <v>5</v>
      </c>
      <c r="G254" s="2">
        <f t="shared" si="3"/>
        <v>0</v>
      </c>
    </row>
    <row r="255" spans="1:7">
      <c r="A255" s="31">
        <v>43646</v>
      </c>
      <c r="B255" s="421" t="s">
        <v>10</v>
      </c>
      <c r="C255" s="421" t="s">
        <v>21</v>
      </c>
      <c r="D255" t="s">
        <v>12</v>
      </c>
      <c r="E255" s="5">
        <v>219.3</v>
      </c>
      <c r="G255" s="2">
        <f t="shared" si="3"/>
        <v>219.3</v>
      </c>
    </row>
    <row r="256" spans="1:7">
      <c r="A256" s="31"/>
      <c r="B256" s="421"/>
      <c r="C256" s="421"/>
      <c r="D256" t="s">
        <v>13</v>
      </c>
      <c r="E256" s="5">
        <v>16.3</v>
      </c>
      <c r="G256" s="2">
        <f t="shared" si="3"/>
        <v>235.60000000000002</v>
      </c>
    </row>
    <row r="257" spans="1:7">
      <c r="A257" s="31"/>
      <c r="B257" s="421"/>
      <c r="C257" s="421"/>
      <c r="D257" t="s">
        <v>14</v>
      </c>
      <c r="E257" s="2">
        <v>60</v>
      </c>
      <c r="G257" s="2">
        <f t="shared" si="3"/>
        <v>295.60000000000002</v>
      </c>
    </row>
    <row r="258" spans="1:7">
      <c r="A258" s="31"/>
      <c r="B258" s="421"/>
      <c r="C258" s="421"/>
      <c r="D258" t="s">
        <v>15</v>
      </c>
      <c r="E258" s="2">
        <v>5</v>
      </c>
      <c r="G258" s="2">
        <f t="shared" si="3"/>
        <v>300.60000000000002</v>
      </c>
    </row>
    <row r="259" spans="1:7">
      <c r="A259" s="3">
        <v>43714</v>
      </c>
      <c r="B259" s="422">
        <v>18653</v>
      </c>
      <c r="C259" s="422" t="s">
        <v>21</v>
      </c>
      <c r="D259" t="s">
        <v>12</v>
      </c>
      <c r="E259" s="2"/>
      <c r="F259" s="2">
        <v>219.3</v>
      </c>
      <c r="G259" s="2">
        <f t="shared" si="3"/>
        <v>81.300000000000011</v>
      </c>
    </row>
    <row r="260" spans="1:7">
      <c r="A260" s="3">
        <v>43714</v>
      </c>
      <c r="B260" s="422">
        <v>18653</v>
      </c>
      <c r="C260" s="422" t="s">
        <v>21</v>
      </c>
      <c r="D260" t="s">
        <v>13</v>
      </c>
      <c r="E260" s="2"/>
      <c r="F260" s="2">
        <v>16.3</v>
      </c>
      <c r="G260" s="2">
        <f t="shared" si="3"/>
        <v>65.000000000000014</v>
      </c>
    </row>
    <row r="261" spans="1:7">
      <c r="A261" s="3">
        <v>44319</v>
      </c>
      <c r="B261" s="422">
        <v>22311</v>
      </c>
      <c r="C261" s="422" t="s">
        <v>21</v>
      </c>
      <c r="D261" t="s">
        <v>14</v>
      </c>
      <c r="E261" s="2"/>
      <c r="F261" s="2">
        <v>60</v>
      </c>
      <c r="G261" s="2">
        <f t="shared" si="3"/>
        <v>5.0000000000000142</v>
      </c>
    </row>
    <row r="262" spans="1:7">
      <c r="A262" s="3">
        <v>44319</v>
      </c>
      <c r="B262" s="422">
        <v>22311</v>
      </c>
      <c r="C262" s="422" t="s">
        <v>21</v>
      </c>
      <c r="D262" t="s">
        <v>15</v>
      </c>
      <c r="E262" s="2"/>
      <c r="F262" s="2">
        <v>5</v>
      </c>
      <c r="G262" s="2">
        <f t="shared" si="3"/>
        <v>1.4210854715202004E-14</v>
      </c>
    </row>
    <row r="263" spans="1:7">
      <c r="A263" s="31">
        <v>43677</v>
      </c>
      <c r="B263" s="421" t="s">
        <v>10</v>
      </c>
      <c r="C263" s="421" t="s">
        <v>22</v>
      </c>
      <c r="D263" t="s">
        <v>12</v>
      </c>
      <c r="E263" s="5">
        <v>219.4</v>
      </c>
      <c r="G263" s="2">
        <f t="shared" si="3"/>
        <v>219.40000000000003</v>
      </c>
    </row>
    <row r="264" spans="1:7">
      <c r="A264" s="31"/>
      <c r="B264" s="421"/>
      <c r="C264" s="421"/>
      <c r="D264" t="s">
        <v>13</v>
      </c>
      <c r="E264" s="5">
        <v>15.7</v>
      </c>
      <c r="G264" s="2">
        <f t="shared" si="3"/>
        <v>235.10000000000002</v>
      </c>
    </row>
    <row r="265" spans="1:7">
      <c r="A265" s="31"/>
      <c r="B265" s="421"/>
      <c r="C265" s="421"/>
      <c r="D265" t="s">
        <v>14</v>
      </c>
      <c r="E265" s="2">
        <v>60</v>
      </c>
      <c r="G265" s="2">
        <f t="shared" si="3"/>
        <v>295.10000000000002</v>
      </c>
    </row>
    <row r="266" spans="1:7">
      <c r="A266" s="31"/>
      <c r="B266" s="421"/>
      <c r="C266" s="421"/>
      <c r="D266" t="s">
        <v>15</v>
      </c>
      <c r="E266" s="2">
        <v>5</v>
      </c>
      <c r="G266" s="2">
        <f t="shared" si="3"/>
        <v>300.10000000000002</v>
      </c>
    </row>
    <row r="267" spans="1:7">
      <c r="A267" s="3">
        <v>43714</v>
      </c>
      <c r="B267" s="422">
        <v>18653</v>
      </c>
      <c r="C267" s="422" t="s">
        <v>22</v>
      </c>
      <c r="D267" t="s">
        <v>12</v>
      </c>
      <c r="E267" s="2"/>
      <c r="F267" s="2">
        <v>219.4</v>
      </c>
      <c r="G267" s="2">
        <f t="shared" si="3"/>
        <v>80.700000000000017</v>
      </c>
    </row>
    <row r="268" spans="1:7">
      <c r="A268" s="3">
        <v>43714</v>
      </c>
      <c r="B268" s="422">
        <v>18653</v>
      </c>
      <c r="C268" s="422" t="s">
        <v>22</v>
      </c>
      <c r="D268" t="s">
        <v>13</v>
      </c>
      <c r="E268" s="2"/>
      <c r="F268" s="2">
        <v>15.7</v>
      </c>
      <c r="G268" s="2">
        <f t="shared" si="3"/>
        <v>65.000000000000014</v>
      </c>
    </row>
    <row r="269" spans="1:7">
      <c r="A269" s="3">
        <v>44319</v>
      </c>
      <c r="B269" s="422">
        <v>22311</v>
      </c>
      <c r="C269" s="422" t="s">
        <v>22</v>
      </c>
      <c r="D269" t="s">
        <v>14</v>
      </c>
      <c r="E269" s="2"/>
      <c r="F269" s="2">
        <v>60</v>
      </c>
      <c r="G269" s="2">
        <f t="shared" si="3"/>
        <v>5.0000000000000142</v>
      </c>
    </row>
    <row r="270" spans="1:7">
      <c r="A270" s="3">
        <v>44319</v>
      </c>
      <c r="B270" s="422">
        <v>22311</v>
      </c>
      <c r="C270" s="422" t="s">
        <v>22</v>
      </c>
      <c r="D270" t="s">
        <v>15</v>
      </c>
      <c r="E270" s="2"/>
      <c r="F270" s="2">
        <v>5</v>
      </c>
      <c r="G270" s="2">
        <f t="shared" si="3"/>
        <v>1.4210854715202004E-14</v>
      </c>
    </row>
    <row r="271" spans="1:7">
      <c r="A271" s="31">
        <v>43708</v>
      </c>
      <c r="B271" s="421" t="s">
        <v>10</v>
      </c>
      <c r="C271" s="421" t="s">
        <v>23</v>
      </c>
      <c r="D271" t="s">
        <v>12</v>
      </c>
      <c r="E271" s="5">
        <v>213.4</v>
      </c>
      <c r="G271" s="2">
        <f t="shared" si="3"/>
        <v>213.40000000000003</v>
      </c>
    </row>
    <row r="272" spans="1:7">
      <c r="A272" s="31"/>
      <c r="B272" s="421"/>
      <c r="C272" s="421"/>
      <c r="D272" t="s">
        <v>13</v>
      </c>
      <c r="E272" s="5">
        <v>15.2</v>
      </c>
      <c r="G272" s="2">
        <f t="shared" si="3"/>
        <v>228.60000000000002</v>
      </c>
    </row>
    <row r="273" spans="1:7">
      <c r="A273" s="31"/>
      <c r="B273" s="421"/>
      <c r="C273" s="421"/>
      <c r="D273" t="s">
        <v>14</v>
      </c>
      <c r="E273" s="2">
        <v>60</v>
      </c>
      <c r="G273" s="2">
        <f t="shared" si="3"/>
        <v>288.60000000000002</v>
      </c>
    </row>
    <row r="274" spans="1:7">
      <c r="A274" s="31"/>
      <c r="B274" s="421"/>
      <c r="C274" s="421"/>
      <c r="D274" t="s">
        <v>15</v>
      </c>
      <c r="E274" s="2">
        <v>5</v>
      </c>
      <c r="G274" s="2">
        <f t="shared" si="3"/>
        <v>293.60000000000002</v>
      </c>
    </row>
    <row r="275" spans="1:7">
      <c r="A275" s="3">
        <v>43764</v>
      </c>
      <c r="B275" s="422">
        <v>19028</v>
      </c>
      <c r="C275" s="422" t="s">
        <v>23</v>
      </c>
      <c r="D275" t="s">
        <v>12</v>
      </c>
      <c r="E275" s="2"/>
      <c r="F275" s="2">
        <v>213.4</v>
      </c>
      <c r="G275" s="2">
        <f t="shared" si="3"/>
        <v>80.200000000000017</v>
      </c>
    </row>
    <row r="276" spans="1:7">
      <c r="A276" s="3">
        <v>43764</v>
      </c>
      <c r="B276" s="422">
        <v>19028</v>
      </c>
      <c r="C276" s="422" t="s">
        <v>23</v>
      </c>
      <c r="D276" t="s">
        <v>13</v>
      </c>
      <c r="E276" s="2"/>
      <c r="F276" s="2">
        <v>15.2</v>
      </c>
      <c r="G276" s="2">
        <f t="shared" si="3"/>
        <v>65.000000000000014</v>
      </c>
    </row>
    <row r="277" spans="1:7">
      <c r="A277" s="3">
        <v>44319</v>
      </c>
      <c r="B277" s="422">
        <v>22311</v>
      </c>
      <c r="C277" s="422" t="s">
        <v>23</v>
      </c>
      <c r="D277" t="s">
        <v>14</v>
      </c>
      <c r="E277" s="2"/>
      <c r="F277" s="2">
        <v>60</v>
      </c>
      <c r="G277" s="2">
        <f t="shared" si="3"/>
        <v>5.0000000000000142</v>
      </c>
    </row>
    <row r="278" spans="1:7">
      <c r="A278" s="3">
        <v>44319</v>
      </c>
      <c r="B278" s="422">
        <v>22311</v>
      </c>
      <c r="C278" s="422" t="s">
        <v>23</v>
      </c>
      <c r="D278" t="s">
        <v>15</v>
      </c>
      <c r="E278" s="2"/>
      <c r="F278" s="2">
        <v>5</v>
      </c>
      <c r="G278" s="2">
        <f t="shared" si="3"/>
        <v>1.4210854715202004E-14</v>
      </c>
    </row>
    <row r="279" spans="1:7">
      <c r="A279" s="31">
        <v>43738</v>
      </c>
      <c r="B279" s="421" t="s">
        <v>10</v>
      </c>
      <c r="C279" s="421" t="s">
        <v>24</v>
      </c>
      <c r="D279" t="s">
        <v>12</v>
      </c>
      <c r="E279" s="5">
        <v>214.3</v>
      </c>
      <c r="G279" s="2">
        <f t="shared" si="3"/>
        <v>214.3</v>
      </c>
    </row>
    <row r="280" spans="1:7">
      <c r="A280" s="31"/>
      <c r="B280" s="421"/>
      <c r="C280" s="421"/>
      <c r="D280" t="s">
        <v>13</v>
      </c>
      <c r="E280" s="5">
        <v>15.4</v>
      </c>
      <c r="G280" s="2">
        <f t="shared" si="3"/>
        <v>229.70000000000002</v>
      </c>
    </row>
    <row r="281" spans="1:7">
      <c r="A281" s="31"/>
      <c r="B281" s="421"/>
      <c r="C281" s="421"/>
      <c r="D281" t="s">
        <v>14</v>
      </c>
      <c r="E281" s="2">
        <v>60</v>
      </c>
      <c r="G281" s="2">
        <f t="shared" si="3"/>
        <v>289.70000000000005</v>
      </c>
    </row>
    <row r="282" spans="1:7">
      <c r="A282" s="31"/>
      <c r="B282" s="421"/>
      <c r="C282" s="421"/>
      <c r="D282" t="s">
        <v>15</v>
      </c>
      <c r="E282" s="2">
        <v>5</v>
      </c>
      <c r="G282" s="2">
        <f t="shared" si="3"/>
        <v>294.70000000000005</v>
      </c>
    </row>
    <row r="283" spans="1:7">
      <c r="A283" s="3">
        <v>43802</v>
      </c>
      <c r="B283" s="422">
        <v>19282</v>
      </c>
      <c r="C283" s="422" t="s">
        <v>24</v>
      </c>
      <c r="D283" t="s">
        <v>12</v>
      </c>
      <c r="E283" s="2"/>
      <c r="F283" s="2">
        <v>214.3</v>
      </c>
      <c r="G283" s="2">
        <f t="shared" si="3"/>
        <v>80.400000000000034</v>
      </c>
    </row>
    <row r="284" spans="1:7">
      <c r="A284" s="3">
        <v>43802</v>
      </c>
      <c r="B284" s="422">
        <v>19282</v>
      </c>
      <c r="C284" s="422" t="s">
        <v>24</v>
      </c>
      <c r="D284" t="s">
        <v>13</v>
      </c>
      <c r="E284" s="2"/>
      <c r="F284" s="2">
        <v>15.4</v>
      </c>
      <c r="G284" s="2">
        <f t="shared" si="3"/>
        <v>65.000000000000028</v>
      </c>
    </row>
    <row r="285" spans="1:7">
      <c r="A285" s="3">
        <v>44319</v>
      </c>
      <c r="B285" s="422">
        <v>22311</v>
      </c>
      <c r="C285" s="422" t="s">
        <v>24</v>
      </c>
      <c r="D285" t="s">
        <v>14</v>
      </c>
      <c r="E285" s="2"/>
      <c r="F285" s="2">
        <v>60</v>
      </c>
      <c r="G285" s="2">
        <f t="shared" si="3"/>
        <v>5.0000000000000284</v>
      </c>
    </row>
    <row r="286" spans="1:7">
      <c r="A286" s="3">
        <v>44319</v>
      </c>
      <c r="B286" s="422">
        <v>22311</v>
      </c>
      <c r="C286" s="422" t="s">
        <v>24</v>
      </c>
      <c r="D286" t="s">
        <v>15</v>
      </c>
      <c r="E286" s="2"/>
      <c r="F286" s="2">
        <v>5</v>
      </c>
      <c r="G286" s="2">
        <f t="shared" si="3"/>
        <v>2.8421709430404007E-14</v>
      </c>
    </row>
    <row r="287" spans="1:7">
      <c r="A287" s="31">
        <v>43769</v>
      </c>
      <c r="B287" s="421" t="s">
        <v>10</v>
      </c>
      <c r="C287" s="421" t="s">
        <v>25</v>
      </c>
      <c r="D287" t="s">
        <v>12</v>
      </c>
      <c r="E287" s="2">
        <v>215.7</v>
      </c>
      <c r="G287" s="2">
        <f t="shared" si="3"/>
        <v>215.70000000000002</v>
      </c>
    </row>
    <row r="288" spans="1:7">
      <c r="B288" s="422"/>
      <c r="C288" s="422"/>
      <c r="D288" t="s">
        <v>13</v>
      </c>
      <c r="E288" s="2">
        <v>14.9</v>
      </c>
      <c r="G288" s="2">
        <f t="shared" si="3"/>
        <v>230.60000000000002</v>
      </c>
    </row>
    <row r="289" spans="1:8">
      <c r="B289" s="422"/>
      <c r="C289" s="422"/>
      <c r="D289" t="s">
        <v>14</v>
      </c>
      <c r="E289" s="2">
        <v>60</v>
      </c>
      <c r="G289" s="2">
        <f t="shared" ref="G289:G297" si="4">+G288+E289-F289</f>
        <v>290.60000000000002</v>
      </c>
    </row>
    <row r="290" spans="1:8">
      <c r="B290" s="422"/>
      <c r="C290" s="422"/>
      <c r="D290" t="s">
        <v>15</v>
      </c>
      <c r="E290" s="2">
        <v>5</v>
      </c>
      <c r="G290" s="2">
        <f t="shared" si="4"/>
        <v>295.60000000000002</v>
      </c>
    </row>
    <row r="291" spans="1:8">
      <c r="A291" s="3">
        <v>43832</v>
      </c>
      <c r="B291" s="422">
        <v>19481</v>
      </c>
      <c r="C291" s="422" t="s">
        <v>25</v>
      </c>
      <c r="D291" t="s">
        <v>12</v>
      </c>
      <c r="E291" s="2"/>
      <c r="F291" s="2">
        <v>215.7</v>
      </c>
      <c r="G291" s="2">
        <f t="shared" si="4"/>
        <v>79.900000000000034</v>
      </c>
    </row>
    <row r="292" spans="1:8">
      <c r="A292" s="3">
        <v>43832</v>
      </c>
      <c r="B292" s="422">
        <v>19481</v>
      </c>
      <c r="C292" s="422" t="s">
        <v>25</v>
      </c>
      <c r="D292" t="s">
        <v>13</v>
      </c>
      <c r="E292" s="2"/>
      <c r="F292" s="2">
        <v>14.9</v>
      </c>
      <c r="G292" s="2">
        <f t="shared" si="4"/>
        <v>65.000000000000028</v>
      </c>
    </row>
    <row r="293" spans="1:8">
      <c r="A293" s="3">
        <v>44319</v>
      </c>
      <c r="B293" s="422">
        <v>22311</v>
      </c>
      <c r="C293" s="422" t="s">
        <v>25</v>
      </c>
      <c r="D293" t="s">
        <v>14</v>
      </c>
      <c r="E293" s="2"/>
      <c r="F293" s="2">
        <v>60</v>
      </c>
      <c r="G293" s="2">
        <f t="shared" si="4"/>
        <v>5.0000000000000284</v>
      </c>
    </row>
    <row r="294" spans="1:8">
      <c r="A294" s="3">
        <v>44319</v>
      </c>
      <c r="B294" s="422">
        <v>22311</v>
      </c>
      <c r="C294" s="422" t="s">
        <v>25</v>
      </c>
      <c r="D294" t="s">
        <v>15</v>
      </c>
      <c r="E294" s="2"/>
      <c r="F294" s="2">
        <v>5</v>
      </c>
      <c r="G294" s="2">
        <f t="shared" si="4"/>
        <v>2.8421709430404007E-14</v>
      </c>
    </row>
    <row r="295" spans="1:8">
      <c r="A295" s="31">
        <v>43799</v>
      </c>
      <c r="B295" s="421" t="s">
        <v>10</v>
      </c>
      <c r="C295" s="421" t="s">
        <v>26</v>
      </c>
      <c r="D295" t="s">
        <v>12</v>
      </c>
      <c r="E295" s="2">
        <v>241.6</v>
      </c>
      <c r="G295" s="2">
        <f t="shared" si="4"/>
        <v>241.60000000000002</v>
      </c>
    </row>
    <row r="296" spans="1:8">
      <c r="B296" s="422"/>
      <c r="C296" s="422"/>
      <c r="D296" t="s">
        <v>13</v>
      </c>
      <c r="E296" s="2">
        <v>15.5</v>
      </c>
      <c r="G296" s="2">
        <f t="shared" si="4"/>
        <v>257.10000000000002</v>
      </c>
    </row>
    <row r="297" spans="1:8">
      <c r="B297" s="422"/>
      <c r="C297" s="422"/>
      <c r="D297" t="s">
        <v>14</v>
      </c>
      <c r="E297" s="2">
        <v>60</v>
      </c>
      <c r="G297" s="2">
        <f t="shared" si="4"/>
        <v>317.10000000000002</v>
      </c>
    </row>
    <row r="298" spans="1:8">
      <c r="B298" s="422"/>
      <c r="C298" s="422"/>
      <c r="D298" t="s">
        <v>15</v>
      </c>
      <c r="E298" s="2">
        <v>5</v>
      </c>
      <c r="G298" s="2">
        <f t="shared" ref="G298:G356" si="5">+G297+E298-F298</f>
        <v>322.10000000000002</v>
      </c>
    </row>
    <row r="299" spans="1:8">
      <c r="A299" s="3">
        <v>43799</v>
      </c>
      <c r="B299" s="422" t="s">
        <v>69</v>
      </c>
      <c r="C299" s="422" t="s">
        <v>26</v>
      </c>
      <c r="D299" t="s">
        <v>14</v>
      </c>
      <c r="E299" s="2"/>
      <c r="F299" s="2">
        <v>58</v>
      </c>
      <c r="G299" s="2">
        <f t="shared" si="5"/>
        <v>264.10000000000002</v>
      </c>
    </row>
    <row r="300" spans="1:8">
      <c r="A300" s="3">
        <v>43803</v>
      </c>
      <c r="B300" s="422">
        <v>19291</v>
      </c>
      <c r="C300" s="422" t="s">
        <v>26</v>
      </c>
      <c r="D300" t="s">
        <v>14</v>
      </c>
      <c r="E300" s="2"/>
      <c r="F300" s="2">
        <v>2</v>
      </c>
      <c r="G300" s="2">
        <f t="shared" si="5"/>
        <v>262.10000000000002</v>
      </c>
    </row>
    <row r="301" spans="1:8">
      <c r="A301" s="3">
        <v>43803</v>
      </c>
      <c r="B301" s="422">
        <v>19291</v>
      </c>
      <c r="C301" s="422" t="s">
        <v>26</v>
      </c>
      <c r="D301" t="s">
        <v>15</v>
      </c>
      <c r="E301" s="2"/>
      <c r="F301" s="2">
        <v>5</v>
      </c>
      <c r="G301" s="2">
        <f t="shared" si="5"/>
        <v>257.10000000000002</v>
      </c>
    </row>
    <row r="302" spans="1:8">
      <c r="A302" s="3">
        <v>43832</v>
      </c>
      <c r="B302" s="422">
        <v>19481</v>
      </c>
      <c r="C302" s="422" t="s">
        <v>26</v>
      </c>
      <c r="D302" t="s">
        <v>12</v>
      </c>
      <c r="E302" s="2"/>
      <c r="F302" s="2">
        <v>21.6</v>
      </c>
      <c r="G302" s="2">
        <f t="shared" si="5"/>
        <v>235.50000000000003</v>
      </c>
      <c r="H302" s="28"/>
    </row>
    <row r="303" spans="1:8">
      <c r="A303" s="3">
        <v>43872</v>
      </c>
      <c r="B303" s="422">
        <v>19765</v>
      </c>
      <c r="C303" s="422" t="s">
        <v>26</v>
      </c>
      <c r="D303" t="s">
        <v>12</v>
      </c>
      <c r="E303" s="2"/>
      <c r="F303" s="2">
        <v>220</v>
      </c>
      <c r="G303" s="2">
        <f t="shared" si="5"/>
        <v>15.500000000000028</v>
      </c>
      <c r="H303" s="28"/>
    </row>
    <row r="304" spans="1:8">
      <c r="A304" s="3">
        <v>43872</v>
      </c>
      <c r="B304" s="422">
        <v>19765</v>
      </c>
      <c r="C304" s="422" t="s">
        <v>26</v>
      </c>
      <c r="D304" t="s">
        <v>13</v>
      </c>
      <c r="E304" s="2"/>
      <c r="F304" s="2">
        <v>15.5</v>
      </c>
      <c r="G304" s="2">
        <f t="shared" si="5"/>
        <v>2.8421709430404007E-14</v>
      </c>
      <c r="H304" s="28"/>
    </row>
    <row r="305" spans="1:7">
      <c r="A305" s="31">
        <v>43830</v>
      </c>
      <c r="B305" s="421" t="s">
        <v>10</v>
      </c>
      <c r="C305" s="421" t="s">
        <v>27</v>
      </c>
      <c r="D305" t="s">
        <v>12</v>
      </c>
      <c r="E305" s="2">
        <v>252.6</v>
      </c>
      <c r="G305" s="2">
        <f t="shared" si="5"/>
        <v>252.60000000000002</v>
      </c>
    </row>
    <row r="306" spans="1:7">
      <c r="B306" s="422"/>
      <c r="C306" s="422"/>
      <c r="D306" t="s">
        <v>13</v>
      </c>
      <c r="E306" s="2">
        <v>15.5</v>
      </c>
      <c r="G306" s="2">
        <f t="shared" si="5"/>
        <v>268.10000000000002</v>
      </c>
    </row>
    <row r="307" spans="1:7">
      <c r="B307" s="422"/>
      <c r="C307" s="422"/>
      <c r="D307" t="s">
        <v>14</v>
      </c>
      <c r="E307" s="2">
        <v>60</v>
      </c>
      <c r="G307" s="2">
        <f t="shared" si="5"/>
        <v>328.1</v>
      </c>
    </row>
    <row r="308" spans="1:7">
      <c r="B308" s="422"/>
      <c r="C308" s="422"/>
      <c r="D308" t="s">
        <v>15</v>
      </c>
      <c r="E308" s="2">
        <v>5</v>
      </c>
      <c r="G308" s="2">
        <f t="shared" si="5"/>
        <v>333.1</v>
      </c>
    </row>
    <row r="309" spans="1:7">
      <c r="A309" s="3">
        <v>43872</v>
      </c>
      <c r="B309" s="422">
        <v>19765</v>
      </c>
      <c r="C309" s="422" t="s">
        <v>27</v>
      </c>
      <c r="D309" t="s">
        <v>12</v>
      </c>
      <c r="E309" s="2"/>
      <c r="F309" s="2">
        <v>252.6</v>
      </c>
      <c r="G309" s="2">
        <f t="shared" si="5"/>
        <v>80.500000000000028</v>
      </c>
    </row>
    <row r="310" spans="1:7">
      <c r="A310" s="3">
        <v>43872</v>
      </c>
      <c r="B310" s="422">
        <v>19765</v>
      </c>
      <c r="C310" s="422" t="s">
        <v>27</v>
      </c>
      <c r="D310" t="s">
        <v>13</v>
      </c>
      <c r="E310" s="2"/>
      <c r="F310" s="2">
        <v>15.5</v>
      </c>
      <c r="G310" s="2">
        <f t="shared" si="5"/>
        <v>65.000000000000028</v>
      </c>
    </row>
    <row r="311" spans="1:7">
      <c r="A311" s="3">
        <v>44319</v>
      </c>
      <c r="B311" s="422">
        <v>22312</v>
      </c>
      <c r="C311" s="422" t="s">
        <v>27</v>
      </c>
      <c r="D311" t="s">
        <v>14</v>
      </c>
      <c r="E311" s="2"/>
      <c r="F311" s="2">
        <v>60</v>
      </c>
      <c r="G311" s="2">
        <f t="shared" si="5"/>
        <v>5.0000000000000284</v>
      </c>
    </row>
    <row r="312" spans="1:7">
      <c r="A312" s="3">
        <v>44319</v>
      </c>
      <c r="B312" s="422">
        <v>22312</v>
      </c>
      <c r="C312" s="422" t="s">
        <v>27</v>
      </c>
      <c r="D312" t="s">
        <v>15</v>
      </c>
      <c r="E312" s="2"/>
      <c r="F312" s="2">
        <v>5</v>
      </c>
      <c r="G312" s="2">
        <f t="shared" si="5"/>
        <v>2.8421709430404007E-14</v>
      </c>
    </row>
    <row r="313" spans="1:7">
      <c r="A313" s="31">
        <v>43861</v>
      </c>
      <c r="B313" s="421" t="s">
        <v>10</v>
      </c>
      <c r="C313" s="421" t="s">
        <v>11</v>
      </c>
      <c r="D313" t="s">
        <v>12</v>
      </c>
      <c r="E313" s="2">
        <v>265.8</v>
      </c>
      <c r="G313" s="2">
        <f t="shared" si="5"/>
        <v>265.80000000000007</v>
      </c>
    </row>
    <row r="314" spans="1:7">
      <c r="B314" s="422"/>
      <c r="C314" s="422"/>
      <c r="D314" t="s">
        <v>13</v>
      </c>
      <c r="E314" s="2">
        <v>14.7</v>
      </c>
      <c r="G314" s="2">
        <f t="shared" si="5"/>
        <v>280.50000000000006</v>
      </c>
    </row>
    <row r="315" spans="1:7">
      <c r="B315" s="422"/>
      <c r="C315" s="422"/>
      <c r="D315" t="s">
        <v>14</v>
      </c>
      <c r="E315" s="2">
        <v>60</v>
      </c>
      <c r="G315" s="2">
        <f t="shared" si="5"/>
        <v>340.50000000000006</v>
      </c>
    </row>
    <row r="316" spans="1:7">
      <c r="B316" s="422"/>
      <c r="C316" s="422"/>
      <c r="D316" t="s">
        <v>15</v>
      </c>
      <c r="E316" s="2">
        <v>5</v>
      </c>
      <c r="G316" s="2">
        <f t="shared" si="5"/>
        <v>345.50000000000006</v>
      </c>
    </row>
    <row r="317" spans="1:7">
      <c r="A317" s="3">
        <v>44019</v>
      </c>
      <c r="B317" s="422">
        <v>20051</v>
      </c>
      <c r="C317" s="422" t="s">
        <v>11</v>
      </c>
      <c r="D317" t="s">
        <v>12</v>
      </c>
      <c r="E317" s="2"/>
      <c r="F317" s="2">
        <v>265.8</v>
      </c>
      <c r="G317" s="2">
        <f t="shared" si="5"/>
        <v>79.700000000000045</v>
      </c>
    </row>
    <row r="318" spans="1:7">
      <c r="A318" s="3">
        <v>44019</v>
      </c>
      <c r="B318" s="422">
        <v>20051</v>
      </c>
      <c r="C318" s="422" t="s">
        <v>11</v>
      </c>
      <c r="D318" t="s">
        <v>13</v>
      </c>
      <c r="E318" s="2"/>
      <c r="F318" s="2">
        <v>14.7</v>
      </c>
      <c r="G318" s="2">
        <f t="shared" si="5"/>
        <v>65.000000000000043</v>
      </c>
    </row>
    <row r="319" spans="1:7">
      <c r="A319" s="3">
        <v>44019</v>
      </c>
      <c r="B319" s="422">
        <v>20051</v>
      </c>
      <c r="C319" s="422" t="s">
        <v>11</v>
      </c>
      <c r="D319" t="s">
        <v>31</v>
      </c>
      <c r="E319" s="2"/>
      <c r="F319" s="2">
        <v>60</v>
      </c>
      <c r="G319" s="2">
        <f t="shared" si="5"/>
        <v>5.0000000000000426</v>
      </c>
    </row>
    <row r="320" spans="1:7">
      <c r="A320" s="3">
        <v>44019</v>
      </c>
      <c r="B320" s="422">
        <v>20051</v>
      </c>
      <c r="C320" s="422" t="s">
        <v>11</v>
      </c>
      <c r="D320" t="s">
        <v>29</v>
      </c>
      <c r="E320" s="2"/>
      <c r="F320" s="2">
        <v>5</v>
      </c>
      <c r="G320" s="2">
        <f t="shared" si="5"/>
        <v>4.2632564145606011E-14</v>
      </c>
    </row>
    <row r="321" spans="1:8">
      <c r="A321" s="31">
        <v>43890</v>
      </c>
      <c r="B321" s="421" t="s">
        <v>10</v>
      </c>
      <c r="C321" s="421" t="s">
        <v>17</v>
      </c>
      <c r="D321" t="s">
        <v>12</v>
      </c>
      <c r="E321" s="2">
        <v>275.89999999999998</v>
      </c>
      <c r="G321" s="2">
        <f>+G320+E321-F321</f>
        <v>275.90000000000003</v>
      </c>
    </row>
    <row r="322" spans="1:8">
      <c r="B322" s="422"/>
      <c r="C322" s="422"/>
      <c r="D322" t="s">
        <v>13</v>
      </c>
      <c r="E322" s="2">
        <v>15.8</v>
      </c>
      <c r="G322" s="2">
        <f t="shared" si="5"/>
        <v>291.70000000000005</v>
      </c>
    </row>
    <row r="323" spans="1:8">
      <c r="B323" s="422"/>
      <c r="C323" s="422"/>
      <c r="D323" t="s">
        <v>14</v>
      </c>
      <c r="E323" s="2">
        <v>58</v>
      </c>
      <c r="G323" s="2">
        <f t="shared" si="5"/>
        <v>349.70000000000005</v>
      </c>
    </row>
    <row r="324" spans="1:8">
      <c r="B324" s="422"/>
      <c r="C324" s="422"/>
      <c r="D324" t="s">
        <v>15</v>
      </c>
      <c r="E324" s="2">
        <v>5</v>
      </c>
      <c r="G324" s="2">
        <f t="shared" si="5"/>
        <v>354.70000000000005</v>
      </c>
    </row>
    <row r="325" spans="1:8">
      <c r="A325" s="3">
        <v>43890</v>
      </c>
      <c r="B325" s="422" t="s">
        <v>69</v>
      </c>
      <c r="C325" s="422" t="s">
        <v>17</v>
      </c>
      <c r="D325" t="s">
        <v>14</v>
      </c>
      <c r="E325" s="2"/>
      <c r="F325" s="2">
        <v>58</v>
      </c>
      <c r="G325" s="2">
        <f t="shared" si="5"/>
        <v>296.70000000000005</v>
      </c>
    </row>
    <row r="326" spans="1:8">
      <c r="A326" s="3">
        <v>43890</v>
      </c>
      <c r="B326" s="422" t="s">
        <v>69</v>
      </c>
      <c r="C326" s="422" t="s">
        <v>17</v>
      </c>
      <c r="D326" t="s">
        <v>15</v>
      </c>
      <c r="E326" s="2"/>
      <c r="F326" s="2">
        <v>5</v>
      </c>
      <c r="G326" s="2">
        <f t="shared" si="5"/>
        <v>291.70000000000005</v>
      </c>
    </row>
    <row r="327" spans="1:8">
      <c r="A327" s="3">
        <v>44019</v>
      </c>
      <c r="B327" s="422">
        <v>20051</v>
      </c>
      <c r="C327" s="422" t="s">
        <v>17</v>
      </c>
      <c r="D327" t="s">
        <v>12</v>
      </c>
      <c r="E327" s="2"/>
      <c r="F327" s="2">
        <v>275.89999999999998</v>
      </c>
      <c r="G327" s="2">
        <f t="shared" si="5"/>
        <v>15.800000000000068</v>
      </c>
    </row>
    <row r="328" spans="1:8">
      <c r="A328" s="3">
        <v>44019</v>
      </c>
      <c r="B328" s="422">
        <v>20051</v>
      </c>
      <c r="C328" s="422" t="s">
        <v>17</v>
      </c>
      <c r="D328" t="s">
        <v>13</v>
      </c>
      <c r="E328" s="2"/>
      <c r="F328" s="2">
        <v>15.8</v>
      </c>
      <c r="G328" s="2">
        <f t="shared" si="5"/>
        <v>6.7501559897209518E-14</v>
      </c>
    </row>
    <row r="329" spans="1:8">
      <c r="A329" s="31">
        <v>43921</v>
      </c>
      <c r="B329" s="421" t="s">
        <v>10</v>
      </c>
      <c r="C329" s="421" t="s">
        <v>18</v>
      </c>
      <c r="D329" t="s">
        <v>12</v>
      </c>
      <c r="E329" s="2">
        <v>288.3</v>
      </c>
      <c r="G329" s="2">
        <f t="shared" si="5"/>
        <v>288.30000000000007</v>
      </c>
    </row>
    <row r="330" spans="1:8">
      <c r="B330" s="422"/>
      <c r="C330" s="422"/>
      <c r="D330" t="s">
        <v>13</v>
      </c>
      <c r="E330" s="2">
        <v>16</v>
      </c>
      <c r="G330" s="2">
        <f t="shared" si="5"/>
        <v>304.30000000000007</v>
      </c>
    </row>
    <row r="331" spans="1:8">
      <c r="B331" s="422"/>
      <c r="C331" s="422"/>
      <c r="D331" t="s">
        <v>14</v>
      </c>
      <c r="E331" s="2">
        <v>60</v>
      </c>
      <c r="G331" s="2">
        <f t="shared" si="5"/>
        <v>364.30000000000007</v>
      </c>
    </row>
    <row r="332" spans="1:8">
      <c r="B332" s="422"/>
      <c r="C332" s="422"/>
      <c r="D332" t="s">
        <v>15</v>
      </c>
      <c r="E332" s="2">
        <v>5</v>
      </c>
      <c r="G332" s="2">
        <f t="shared" si="5"/>
        <v>369.30000000000007</v>
      </c>
    </row>
    <row r="333" spans="1:8">
      <c r="A333" s="3">
        <v>43921</v>
      </c>
      <c r="B333" s="422" t="s">
        <v>69</v>
      </c>
      <c r="C333" s="422" t="s">
        <v>18</v>
      </c>
      <c r="D333" t="s">
        <v>14</v>
      </c>
      <c r="E333" s="2"/>
      <c r="F333" s="2">
        <v>60</v>
      </c>
      <c r="G333" s="2">
        <f t="shared" si="5"/>
        <v>309.30000000000007</v>
      </c>
    </row>
    <row r="334" spans="1:8">
      <c r="A334" s="3">
        <v>43921</v>
      </c>
      <c r="B334" s="422" t="s">
        <v>69</v>
      </c>
      <c r="C334" s="422" t="s">
        <v>18</v>
      </c>
      <c r="D334" t="s">
        <v>15</v>
      </c>
      <c r="E334" s="2"/>
      <c r="F334" s="2">
        <v>5</v>
      </c>
      <c r="G334" s="2">
        <f t="shared" si="5"/>
        <v>304.30000000000007</v>
      </c>
    </row>
    <row r="335" spans="1:8">
      <c r="A335" s="3">
        <v>44019</v>
      </c>
      <c r="B335" s="422">
        <v>20051</v>
      </c>
      <c r="C335" s="422" t="s">
        <v>18</v>
      </c>
      <c r="D335" t="s">
        <v>12</v>
      </c>
      <c r="E335" s="2"/>
      <c r="F335" s="2">
        <v>278.5</v>
      </c>
      <c r="G335" s="2">
        <f t="shared" si="5"/>
        <v>25.800000000000068</v>
      </c>
      <c r="H335" s="28"/>
    </row>
    <row r="336" spans="1:8">
      <c r="A336" s="3">
        <v>44155</v>
      </c>
      <c r="B336" s="422">
        <v>20794</v>
      </c>
      <c r="C336" s="422" t="s">
        <v>18</v>
      </c>
      <c r="D336" t="s">
        <v>12</v>
      </c>
      <c r="E336" s="2"/>
      <c r="F336" s="2">
        <v>9.8000000000000007</v>
      </c>
      <c r="G336" s="2">
        <f t="shared" si="5"/>
        <v>16.000000000000068</v>
      </c>
      <c r="H336" s="28"/>
    </row>
    <row r="337" spans="1:8">
      <c r="A337" s="3">
        <v>44155</v>
      </c>
      <c r="B337" s="422">
        <v>20794</v>
      </c>
      <c r="C337" s="422" t="s">
        <v>18</v>
      </c>
      <c r="D337" t="s">
        <v>13</v>
      </c>
      <c r="E337" s="2"/>
      <c r="F337" s="2">
        <v>16</v>
      </c>
      <c r="G337" s="2">
        <f t="shared" si="5"/>
        <v>6.7501559897209518E-14</v>
      </c>
      <c r="H337" s="28"/>
    </row>
    <row r="338" spans="1:8">
      <c r="A338" s="31">
        <v>43951</v>
      </c>
      <c r="B338" s="421" t="s">
        <v>10</v>
      </c>
      <c r="C338" s="421" t="s">
        <v>19</v>
      </c>
      <c r="D338" t="s">
        <v>12</v>
      </c>
      <c r="E338" s="2">
        <v>298.8</v>
      </c>
      <c r="G338" s="2">
        <f t="shared" si="5"/>
        <v>298.80000000000007</v>
      </c>
    </row>
    <row r="339" spans="1:8">
      <c r="B339" s="422"/>
      <c r="C339" s="422"/>
      <c r="D339" t="s">
        <v>13</v>
      </c>
      <c r="E339" s="2">
        <v>25.4</v>
      </c>
      <c r="G339" s="2">
        <f t="shared" si="5"/>
        <v>324.20000000000005</v>
      </c>
    </row>
    <row r="340" spans="1:8">
      <c r="B340" s="422"/>
      <c r="C340" s="422"/>
      <c r="D340" t="s">
        <v>14</v>
      </c>
      <c r="E340" s="2">
        <v>60</v>
      </c>
      <c r="G340" s="2">
        <f t="shared" si="5"/>
        <v>384.20000000000005</v>
      </c>
    </row>
    <row r="341" spans="1:8">
      <c r="B341" s="422"/>
      <c r="C341" s="422"/>
      <c r="D341" t="s">
        <v>15</v>
      </c>
      <c r="E341" s="2">
        <v>5</v>
      </c>
      <c r="G341" s="2">
        <f t="shared" si="5"/>
        <v>389.20000000000005</v>
      </c>
    </row>
    <row r="342" spans="1:8">
      <c r="A342" s="3">
        <v>44019</v>
      </c>
      <c r="B342" s="422">
        <v>20052</v>
      </c>
      <c r="C342" s="422" t="s">
        <v>19</v>
      </c>
      <c r="D342" t="s">
        <v>12</v>
      </c>
      <c r="E342" s="2"/>
      <c r="F342" s="2">
        <v>273.89999999999998</v>
      </c>
      <c r="G342" s="2">
        <f t="shared" si="5"/>
        <v>115.30000000000007</v>
      </c>
      <c r="H342" s="28"/>
    </row>
    <row r="343" spans="1:8">
      <c r="A343" s="3">
        <v>44019</v>
      </c>
      <c r="B343" s="422">
        <v>20052</v>
      </c>
      <c r="C343" s="422" t="s">
        <v>19</v>
      </c>
      <c r="D343" t="s">
        <v>31</v>
      </c>
      <c r="E343" s="2"/>
      <c r="F343" s="2">
        <v>60</v>
      </c>
      <c r="G343" s="2">
        <f t="shared" si="5"/>
        <v>55.300000000000068</v>
      </c>
    </row>
    <row r="344" spans="1:8">
      <c r="A344" s="3">
        <v>44019</v>
      </c>
      <c r="B344" s="422">
        <v>20052</v>
      </c>
      <c r="C344" s="422" t="s">
        <v>19</v>
      </c>
      <c r="D344" t="s">
        <v>29</v>
      </c>
      <c r="E344" s="2"/>
      <c r="F344" s="2">
        <v>5</v>
      </c>
      <c r="G344" s="2">
        <f t="shared" si="5"/>
        <v>50.300000000000068</v>
      </c>
    </row>
    <row r="345" spans="1:8">
      <c r="A345" s="3">
        <v>44155</v>
      </c>
      <c r="B345" s="422">
        <v>20794</v>
      </c>
      <c r="C345" s="422" t="s">
        <v>19</v>
      </c>
      <c r="D345" t="s">
        <v>12</v>
      </c>
      <c r="E345" s="2"/>
      <c r="F345" s="2">
        <v>24.9</v>
      </c>
      <c r="G345" s="2">
        <f t="shared" si="5"/>
        <v>25.40000000000007</v>
      </c>
    </row>
    <row r="346" spans="1:8">
      <c r="A346" s="3">
        <v>44155</v>
      </c>
      <c r="B346" s="422">
        <v>20794</v>
      </c>
      <c r="C346" s="422" t="s">
        <v>19</v>
      </c>
      <c r="D346" t="s">
        <v>13</v>
      </c>
      <c r="E346" s="2"/>
      <c r="F346" s="2">
        <v>25.4</v>
      </c>
      <c r="G346" s="2">
        <f t="shared" si="5"/>
        <v>7.1054273576010019E-14</v>
      </c>
    </row>
    <row r="347" spans="1:8">
      <c r="A347" s="31">
        <v>43982</v>
      </c>
      <c r="B347" s="421" t="s">
        <v>10</v>
      </c>
      <c r="C347" s="421" t="s">
        <v>20</v>
      </c>
      <c r="D347" t="s">
        <v>12</v>
      </c>
      <c r="E347" s="45">
        <v>277.8</v>
      </c>
      <c r="F347" s="45"/>
      <c r="G347" s="2">
        <f t="shared" si="5"/>
        <v>277.80000000000007</v>
      </c>
    </row>
    <row r="348" spans="1:8">
      <c r="A348" s="1"/>
      <c r="B348" s="422"/>
      <c r="C348" s="422"/>
      <c r="D348" t="s">
        <v>13</v>
      </c>
      <c r="E348" s="45">
        <v>14.3</v>
      </c>
      <c r="F348" s="45"/>
      <c r="G348" s="2">
        <f t="shared" si="5"/>
        <v>292.10000000000008</v>
      </c>
    </row>
    <row r="349" spans="1:8">
      <c r="A349" s="1"/>
      <c r="B349" s="422"/>
      <c r="C349" s="422"/>
      <c r="D349" t="s">
        <v>14</v>
      </c>
      <c r="E349" s="45">
        <v>60</v>
      </c>
      <c r="F349" s="45"/>
      <c r="G349" s="2">
        <f t="shared" si="5"/>
        <v>352.10000000000008</v>
      </c>
    </row>
    <row r="350" spans="1:8">
      <c r="A350" s="1"/>
      <c r="B350" s="422"/>
      <c r="C350" s="422"/>
      <c r="D350" t="s">
        <v>29</v>
      </c>
      <c r="E350" s="45">
        <v>5</v>
      </c>
      <c r="F350" s="45"/>
      <c r="G350" s="2">
        <f t="shared" si="5"/>
        <v>357.10000000000008</v>
      </c>
    </row>
    <row r="351" spans="1:8">
      <c r="A351" s="3">
        <v>43982</v>
      </c>
      <c r="B351" s="422" t="s">
        <v>69</v>
      </c>
      <c r="C351" s="422" t="s">
        <v>20</v>
      </c>
      <c r="D351" t="s">
        <v>31</v>
      </c>
      <c r="E351" s="45"/>
      <c r="F351" s="45">
        <v>44</v>
      </c>
      <c r="G351" s="2">
        <f t="shared" si="5"/>
        <v>313.10000000000008</v>
      </c>
    </row>
    <row r="352" spans="1:8">
      <c r="A352" s="3">
        <v>44019</v>
      </c>
      <c r="B352" s="422">
        <v>20052</v>
      </c>
      <c r="C352" s="422" t="s">
        <v>20</v>
      </c>
      <c r="D352" t="s">
        <v>31</v>
      </c>
      <c r="E352" s="45"/>
      <c r="F352" s="45">
        <v>16</v>
      </c>
      <c r="G352" s="2">
        <f t="shared" si="5"/>
        <v>297.10000000000008</v>
      </c>
    </row>
    <row r="353" spans="1:8">
      <c r="A353" s="3">
        <v>44019</v>
      </c>
      <c r="B353" s="422">
        <v>20052</v>
      </c>
      <c r="C353" s="422" t="s">
        <v>20</v>
      </c>
      <c r="D353" t="s">
        <v>29</v>
      </c>
      <c r="E353" s="45"/>
      <c r="F353" s="45">
        <v>5</v>
      </c>
      <c r="G353" s="2">
        <f t="shared" si="5"/>
        <v>292.10000000000008</v>
      </c>
    </row>
    <row r="354" spans="1:8">
      <c r="A354" s="3">
        <v>44062</v>
      </c>
      <c r="B354" s="422">
        <v>20205</v>
      </c>
      <c r="C354" s="422" t="s">
        <v>20</v>
      </c>
      <c r="D354" t="s">
        <v>12</v>
      </c>
      <c r="E354" s="45"/>
      <c r="F354" s="45">
        <v>276</v>
      </c>
      <c r="G354" s="2">
        <f t="shared" si="5"/>
        <v>16.10000000000008</v>
      </c>
    </row>
    <row r="355" spans="1:8">
      <c r="A355" s="3">
        <v>44062</v>
      </c>
      <c r="B355" s="422">
        <v>20205</v>
      </c>
      <c r="C355" s="422" t="s">
        <v>20</v>
      </c>
      <c r="D355" t="s">
        <v>13</v>
      </c>
      <c r="E355" s="45"/>
      <c r="F355" s="45">
        <v>14.3</v>
      </c>
      <c r="G355" s="2">
        <f t="shared" si="5"/>
        <v>1.8000000000000789</v>
      </c>
    </row>
    <row r="356" spans="1:8">
      <c r="A356" s="3">
        <v>44155</v>
      </c>
      <c r="B356" s="422">
        <v>20794</v>
      </c>
      <c r="C356" s="422" t="s">
        <v>20</v>
      </c>
      <c r="D356" t="s">
        <v>12</v>
      </c>
      <c r="E356" s="45"/>
      <c r="F356" s="45">
        <v>1.8</v>
      </c>
      <c r="G356" s="2">
        <f t="shared" si="5"/>
        <v>7.8825834748386114E-14</v>
      </c>
    </row>
    <row r="357" spans="1:8">
      <c r="A357" s="31">
        <v>44012</v>
      </c>
      <c r="B357" s="421" t="s">
        <v>10</v>
      </c>
      <c r="C357" s="421" t="s">
        <v>21</v>
      </c>
      <c r="D357" t="s">
        <v>12</v>
      </c>
      <c r="E357" s="5">
        <v>245.6</v>
      </c>
      <c r="G357" s="2">
        <f t="shared" ref="G357:G430" si="6">+G356+E357-F357</f>
        <v>245.60000000000008</v>
      </c>
      <c r="H357" s="5"/>
    </row>
    <row r="358" spans="1:8">
      <c r="B358" s="422"/>
      <c r="C358" s="422"/>
      <c r="D358" t="s">
        <v>13</v>
      </c>
      <c r="E358" s="5">
        <v>6.6</v>
      </c>
      <c r="G358" s="2">
        <f t="shared" si="6"/>
        <v>252.20000000000007</v>
      </c>
    </row>
    <row r="359" spans="1:8">
      <c r="B359" s="422"/>
      <c r="C359" s="422"/>
      <c r="D359" t="s">
        <v>14</v>
      </c>
      <c r="E359" s="5">
        <v>60</v>
      </c>
      <c r="G359" s="2">
        <f t="shared" si="6"/>
        <v>312.20000000000005</v>
      </c>
    </row>
    <row r="360" spans="1:8">
      <c r="B360" s="422"/>
      <c r="C360" s="422"/>
      <c r="D360" t="s">
        <v>29</v>
      </c>
      <c r="E360" s="5">
        <v>5</v>
      </c>
      <c r="G360" s="2">
        <f t="shared" si="6"/>
        <v>317.20000000000005</v>
      </c>
    </row>
    <row r="361" spans="1:8">
      <c r="A361" s="3">
        <v>43951</v>
      </c>
      <c r="B361" s="422" t="s">
        <v>69</v>
      </c>
      <c r="C361" s="422" t="s">
        <v>21</v>
      </c>
      <c r="D361" t="s">
        <v>14</v>
      </c>
      <c r="F361" s="2">
        <v>60</v>
      </c>
      <c r="G361" s="2">
        <f t="shared" si="6"/>
        <v>257.20000000000005</v>
      </c>
    </row>
    <row r="362" spans="1:8">
      <c r="A362" s="3">
        <v>43951</v>
      </c>
      <c r="B362" s="422" t="s">
        <v>69</v>
      </c>
      <c r="C362" s="422" t="s">
        <v>21</v>
      </c>
      <c r="D362" t="s">
        <v>15</v>
      </c>
      <c r="F362" s="2">
        <v>5</v>
      </c>
      <c r="G362" s="2">
        <f t="shared" si="6"/>
        <v>252.20000000000005</v>
      </c>
    </row>
    <row r="363" spans="1:8">
      <c r="A363" s="3">
        <v>44096</v>
      </c>
      <c r="B363" s="422">
        <v>20318</v>
      </c>
      <c r="C363" s="422" t="s">
        <v>21</v>
      </c>
      <c r="D363" t="s">
        <v>12</v>
      </c>
      <c r="F363" s="2">
        <v>242.4</v>
      </c>
      <c r="G363" s="2">
        <f t="shared" si="6"/>
        <v>9.8000000000000398</v>
      </c>
      <c r="H363" s="28"/>
    </row>
    <row r="364" spans="1:8">
      <c r="A364" s="3">
        <v>44096</v>
      </c>
      <c r="B364" s="422">
        <v>20318</v>
      </c>
      <c r="C364" s="422" t="s">
        <v>21</v>
      </c>
      <c r="D364" t="s">
        <v>13</v>
      </c>
      <c r="F364" s="2">
        <v>6.6</v>
      </c>
      <c r="G364" s="2">
        <f t="shared" si="6"/>
        <v>3.2000000000000401</v>
      </c>
    </row>
    <row r="365" spans="1:8">
      <c r="A365" s="3">
        <v>44155</v>
      </c>
      <c r="B365" s="422">
        <v>20794</v>
      </c>
      <c r="C365" s="422" t="s">
        <v>21</v>
      </c>
      <c r="D365" t="s">
        <v>12</v>
      </c>
      <c r="F365" s="2">
        <v>3.2</v>
      </c>
      <c r="G365" s="2">
        <f t="shared" si="6"/>
        <v>3.9968028886505635E-14</v>
      </c>
    </row>
    <row r="366" spans="1:8">
      <c r="A366" s="31">
        <v>44043</v>
      </c>
      <c r="B366" s="421" t="s">
        <v>10</v>
      </c>
      <c r="C366" s="421" t="s">
        <v>22</v>
      </c>
      <c r="D366" t="s">
        <v>12</v>
      </c>
      <c r="E366" s="5">
        <v>205.8</v>
      </c>
      <c r="G366" s="2">
        <f t="shared" si="6"/>
        <v>205.80000000000004</v>
      </c>
    </row>
    <row r="367" spans="1:8">
      <c r="B367" s="422"/>
      <c r="C367" s="422"/>
      <c r="D367" t="s">
        <v>13</v>
      </c>
      <c r="E367" s="5">
        <v>20.5</v>
      </c>
      <c r="G367" s="2">
        <f t="shared" si="6"/>
        <v>226.30000000000004</v>
      </c>
    </row>
    <row r="368" spans="1:8">
      <c r="B368" s="422"/>
      <c r="C368" s="422"/>
      <c r="D368" t="s">
        <v>14</v>
      </c>
      <c r="E368" s="5">
        <v>60</v>
      </c>
      <c r="G368" s="2">
        <f t="shared" si="6"/>
        <v>286.30000000000007</v>
      </c>
    </row>
    <row r="369" spans="1:7">
      <c r="B369" s="422"/>
      <c r="C369" s="422"/>
      <c r="D369" t="s">
        <v>29</v>
      </c>
      <c r="E369" s="5">
        <v>5</v>
      </c>
      <c r="G369" s="2">
        <f t="shared" si="6"/>
        <v>291.30000000000007</v>
      </c>
    </row>
    <row r="370" spans="1:7">
      <c r="B370" s="422"/>
      <c r="C370" s="422"/>
      <c r="D370" s="62" t="s">
        <v>32</v>
      </c>
      <c r="E370" s="132">
        <v>10</v>
      </c>
      <c r="G370" s="2">
        <f t="shared" si="6"/>
        <v>301.30000000000007</v>
      </c>
    </row>
    <row r="371" spans="1:7">
      <c r="B371" s="422"/>
      <c r="C371" s="422"/>
      <c r="D371" s="62" t="s">
        <v>72</v>
      </c>
      <c r="E371" s="132">
        <v>10</v>
      </c>
      <c r="G371" s="2">
        <f t="shared" si="6"/>
        <v>311.30000000000007</v>
      </c>
    </row>
    <row r="372" spans="1:7">
      <c r="A372" s="3">
        <v>44043</v>
      </c>
      <c r="B372" s="422" t="s">
        <v>69</v>
      </c>
      <c r="C372" s="422" t="s">
        <v>22</v>
      </c>
      <c r="D372" t="s">
        <v>14</v>
      </c>
      <c r="F372" s="2">
        <v>60</v>
      </c>
      <c r="G372" s="2">
        <f t="shared" si="6"/>
        <v>251.30000000000007</v>
      </c>
    </row>
    <row r="373" spans="1:7">
      <c r="A373" s="3">
        <v>44043</v>
      </c>
      <c r="B373" s="422" t="s">
        <v>69</v>
      </c>
      <c r="C373" s="422" t="s">
        <v>22</v>
      </c>
      <c r="D373" t="s">
        <v>15</v>
      </c>
      <c r="F373" s="2">
        <v>5</v>
      </c>
      <c r="G373" s="2">
        <f t="shared" si="6"/>
        <v>246.30000000000007</v>
      </c>
    </row>
    <row r="374" spans="1:7">
      <c r="A374" s="3">
        <v>44107</v>
      </c>
      <c r="B374" s="422">
        <v>20398</v>
      </c>
      <c r="C374" s="422" t="s">
        <v>22</v>
      </c>
      <c r="D374" t="s">
        <v>12</v>
      </c>
      <c r="F374" s="20">
        <v>205.8</v>
      </c>
      <c r="G374" s="2">
        <f t="shared" si="6"/>
        <v>40.500000000000057</v>
      </c>
    </row>
    <row r="375" spans="1:7">
      <c r="A375" s="3">
        <v>44107</v>
      </c>
      <c r="B375" s="422">
        <v>20398</v>
      </c>
      <c r="C375" s="422" t="s">
        <v>22</v>
      </c>
      <c r="D375" t="s">
        <v>13</v>
      </c>
      <c r="F375" s="20">
        <v>20.5</v>
      </c>
      <c r="G375" s="2">
        <f t="shared" si="6"/>
        <v>20.000000000000057</v>
      </c>
    </row>
    <row r="376" spans="1:7">
      <c r="A376" s="3">
        <v>44319</v>
      </c>
      <c r="B376" s="422">
        <v>22312</v>
      </c>
      <c r="C376" s="422" t="s">
        <v>22</v>
      </c>
      <c r="D376" s="62" t="s">
        <v>32</v>
      </c>
      <c r="F376" s="20">
        <v>10</v>
      </c>
      <c r="G376" s="2">
        <f t="shared" si="6"/>
        <v>10.000000000000057</v>
      </c>
    </row>
    <row r="377" spans="1:7">
      <c r="A377" s="3">
        <v>44319</v>
      </c>
      <c r="B377" s="422">
        <v>22312</v>
      </c>
      <c r="C377" s="422" t="s">
        <v>22</v>
      </c>
      <c r="D377" s="62" t="s">
        <v>72</v>
      </c>
      <c r="F377" s="20">
        <v>10</v>
      </c>
      <c r="G377" s="2">
        <f t="shared" si="6"/>
        <v>5.6843418860808015E-14</v>
      </c>
    </row>
    <row r="378" spans="1:7">
      <c r="A378" s="31">
        <v>44074</v>
      </c>
      <c r="B378" s="421" t="s">
        <v>10</v>
      </c>
      <c r="C378" s="421" t="s">
        <v>23</v>
      </c>
      <c r="D378" t="s">
        <v>12</v>
      </c>
      <c r="E378" s="5">
        <v>197.7</v>
      </c>
      <c r="G378" s="2">
        <f t="shared" si="6"/>
        <v>197.70000000000005</v>
      </c>
    </row>
    <row r="379" spans="1:7">
      <c r="B379" s="422"/>
      <c r="C379" s="422"/>
      <c r="D379" t="s">
        <v>13</v>
      </c>
      <c r="E379" s="5">
        <v>14.6</v>
      </c>
      <c r="G379" s="2">
        <f t="shared" si="6"/>
        <v>212.30000000000004</v>
      </c>
    </row>
    <row r="380" spans="1:7">
      <c r="B380" s="422"/>
      <c r="C380" s="422"/>
      <c r="D380" t="s">
        <v>14</v>
      </c>
      <c r="E380" s="5">
        <v>60</v>
      </c>
      <c r="G380" s="2">
        <f t="shared" si="6"/>
        <v>272.30000000000007</v>
      </c>
    </row>
    <row r="381" spans="1:7">
      <c r="B381" s="422"/>
      <c r="C381" s="422"/>
      <c r="D381" t="s">
        <v>29</v>
      </c>
      <c r="E381" s="5">
        <v>5</v>
      </c>
      <c r="G381" s="2">
        <f t="shared" si="6"/>
        <v>277.30000000000007</v>
      </c>
    </row>
    <row r="382" spans="1:7">
      <c r="B382" s="422"/>
      <c r="C382" s="422"/>
      <c r="D382" t="s">
        <v>33</v>
      </c>
      <c r="E382" s="5">
        <v>15</v>
      </c>
      <c r="G382" s="2">
        <f t="shared" si="6"/>
        <v>292.30000000000007</v>
      </c>
    </row>
    <row r="383" spans="1:7">
      <c r="A383" s="3">
        <v>44074</v>
      </c>
      <c r="B383" s="422" t="s">
        <v>69</v>
      </c>
      <c r="C383" s="422" t="s">
        <v>23</v>
      </c>
      <c r="D383" t="s">
        <v>14</v>
      </c>
      <c r="F383" s="2">
        <v>53</v>
      </c>
      <c r="G383" s="2">
        <f t="shared" si="6"/>
        <v>239.30000000000007</v>
      </c>
    </row>
    <row r="384" spans="1:7">
      <c r="A384" s="3">
        <v>44074</v>
      </c>
      <c r="B384" s="422" t="s">
        <v>69</v>
      </c>
      <c r="C384" s="422" t="s">
        <v>23</v>
      </c>
      <c r="D384" t="s">
        <v>33</v>
      </c>
      <c r="F384" s="2">
        <v>4</v>
      </c>
      <c r="G384" s="2">
        <f t="shared" si="6"/>
        <v>235.30000000000007</v>
      </c>
    </row>
    <row r="385" spans="1:7">
      <c r="A385" s="3">
        <v>44067</v>
      </c>
      <c r="B385" s="422">
        <v>20234</v>
      </c>
      <c r="C385" s="422" t="s">
        <v>23</v>
      </c>
      <c r="D385" t="s">
        <v>14</v>
      </c>
      <c r="F385" s="2">
        <v>7</v>
      </c>
      <c r="G385" s="2">
        <f t="shared" si="6"/>
        <v>228.30000000000007</v>
      </c>
    </row>
    <row r="386" spans="1:7">
      <c r="A386" s="3">
        <v>44067</v>
      </c>
      <c r="B386" s="422">
        <v>20234</v>
      </c>
      <c r="C386" s="422" t="s">
        <v>23</v>
      </c>
      <c r="D386" t="s">
        <v>29</v>
      </c>
      <c r="F386" s="2">
        <v>5</v>
      </c>
      <c r="G386" s="2">
        <f t="shared" si="6"/>
        <v>223.30000000000007</v>
      </c>
    </row>
    <row r="387" spans="1:7">
      <c r="A387" s="3">
        <v>44134</v>
      </c>
      <c r="B387" s="422">
        <v>20592</v>
      </c>
      <c r="C387" s="422" t="s">
        <v>23</v>
      </c>
      <c r="D387" t="s">
        <v>12</v>
      </c>
      <c r="F387" s="2">
        <v>197.7</v>
      </c>
      <c r="G387" s="2">
        <f t="shared" si="6"/>
        <v>25.60000000000008</v>
      </c>
    </row>
    <row r="388" spans="1:7">
      <c r="A388" s="3">
        <v>44134</v>
      </c>
      <c r="B388" s="422">
        <v>20592</v>
      </c>
      <c r="C388" s="422" t="s">
        <v>23</v>
      </c>
      <c r="D388" t="s">
        <v>13</v>
      </c>
      <c r="F388" s="2">
        <v>14.6</v>
      </c>
      <c r="G388" s="2">
        <f t="shared" si="6"/>
        <v>11.00000000000008</v>
      </c>
    </row>
    <row r="389" spans="1:7">
      <c r="A389" s="3">
        <v>44319</v>
      </c>
      <c r="B389" s="422">
        <v>22312</v>
      </c>
      <c r="C389" s="422" t="s">
        <v>23</v>
      </c>
      <c r="D389" t="s">
        <v>33</v>
      </c>
      <c r="F389" s="2">
        <v>11</v>
      </c>
      <c r="G389" s="2">
        <f t="shared" si="6"/>
        <v>7.9936057773011271E-14</v>
      </c>
    </row>
    <row r="390" spans="1:7">
      <c r="A390" s="8">
        <v>44104</v>
      </c>
      <c r="B390" s="421" t="s">
        <v>10</v>
      </c>
      <c r="C390" s="421" t="s">
        <v>24</v>
      </c>
      <c r="D390" t="s">
        <v>12</v>
      </c>
      <c r="E390" s="5">
        <v>202.8</v>
      </c>
      <c r="G390" s="2">
        <f t="shared" si="6"/>
        <v>202.8000000000001</v>
      </c>
    </row>
    <row r="391" spans="1:7">
      <c r="A391"/>
      <c r="B391" s="422"/>
      <c r="C391" s="422"/>
      <c r="D391" t="s">
        <v>13</v>
      </c>
      <c r="E391" s="5">
        <v>16.899999999999999</v>
      </c>
      <c r="G391" s="2">
        <f t="shared" si="6"/>
        <v>219.7000000000001</v>
      </c>
    </row>
    <row r="392" spans="1:7">
      <c r="A392"/>
      <c r="B392" s="422"/>
      <c r="C392" s="422"/>
      <c r="D392" t="s">
        <v>14</v>
      </c>
      <c r="E392" s="5">
        <v>60</v>
      </c>
      <c r="G392" s="2">
        <f t="shared" si="6"/>
        <v>279.7000000000001</v>
      </c>
    </row>
    <row r="393" spans="1:7">
      <c r="A393"/>
      <c r="B393" s="422"/>
      <c r="C393" s="422"/>
      <c r="D393" t="s">
        <v>29</v>
      </c>
      <c r="E393" s="5">
        <v>5</v>
      </c>
      <c r="G393" s="2">
        <f t="shared" si="6"/>
        <v>284.7000000000001</v>
      </c>
    </row>
    <row r="394" spans="1:7">
      <c r="A394"/>
      <c r="B394" s="422"/>
      <c r="C394" s="422"/>
      <c r="D394" t="s">
        <v>33</v>
      </c>
      <c r="E394" s="5">
        <v>8.5</v>
      </c>
      <c r="G394" s="2">
        <f t="shared" si="6"/>
        <v>293.2000000000001</v>
      </c>
    </row>
    <row r="395" spans="1:7">
      <c r="A395" s="1">
        <v>44104</v>
      </c>
      <c r="B395" s="422" t="s">
        <v>69</v>
      </c>
      <c r="C395" s="422" t="s">
        <v>24</v>
      </c>
      <c r="D395" t="s">
        <v>14</v>
      </c>
      <c r="F395" s="2">
        <v>60</v>
      </c>
      <c r="G395" s="2">
        <f t="shared" si="6"/>
        <v>233.2000000000001</v>
      </c>
    </row>
    <row r="396" spans="1:7">
      <c r="A396" s="1">
        <v>44104</v>
      </c>
      <c r="B396" s="422" t="s">
        <v>69</v>
      </c>
      <c r="C396" s="422" t="s">
        <v>24</v>
      </c>
      <c r="D396" t="s">
        <v>15</v>
      </c>
      <c r="F396" s="2">
        <v>5</v>
      </c>
      <c r="G396" s="2">
        <f t="shared" si="6"/>
        <v>228.2000000000001</v>
      </c>
    </row>
    <row r="397" spans="1:7">
      <c r="A397" s="1">
        <v>44179</v>
      </c>
      <c r="B397" s="422">
        <v>21071</v>
      </c>
      <c r="C397" s="422" t="s">
        <v>24</v>
      </c>
      <c r="D397" t="s">
        <v>12</v>
      </c>
      <c r="F397" s="2">
        <v>202.8</v>
      </c>
      <c r="G397" s="2">
        <f t="shared" si="6"/>
        <v>25.400000000000091</v>
      </c>
    </row>
    <row r="398" spans="1:7">
      <c r="A398" s="1">
        <v>44179</v>
      </c>
      <c r="B398" s="422">
        <v>21071</v>
      </c>
      <c r="C398" s="422" t="s">
        <v>24</v>
      </c>
      <c r="D398" t="s">
        <v>13</v>
      </c>
      <c r="F398" s="2">
        <v>16.899999999999999</v>
      </c>
      <c r="G398" s="2">
        <f t="shared" si="6"/>
        <v>8.5000000000000924</v>
      </c>
    </row>
    <row r="399" spans="1:7">
      <c r="A399" s="1">
        <v>44319</v>
      </c>
      <c r="B399" s="422">
        <v>22312</v>
      </c>
      <c r="C399" s="422" t="s">
        <v>24</v>
      </c>
      <c r="D399" t="s">
        <v>33</v>
      </c>
      <c r="F399" s="2">
        <v>8.5</v>
      </c>
      <c r="G399" s="2">
        <f t="shared" si="6"/>
        <v>9.2370555648813024E-14</v>
      </c>
    </row>
    <row r="400" spans="1:7">
      <c r="A400" s="8">
        <v>44135</v>
      </c>
      <c r="B400" s="421" t="s">
        <v>10</v>
      </c>
      <c r="C400" s="421" t="s">
        <v>25</v>
      </c>
      <c r="D400" t="s">
        <v>12</v>
      </c>
      <c r="E400" s="5">
        <v>237.8</v>
      </c>
      <c r="G400" s="2">
        <f t="shared" si="6"/>
        <v>237.8000000000001</v>
      </c>
    </row>
    <row r="401" spans="1:7">
      <c r="A401"/>
      <c r="B401" s="422"/>
      <c r="C401" s="422"/>
      <c r="D401" t="s">
        <v>13</v>
      </c>
      <c r="E401" s="5">
        <v>17.899999999999999</v>
      </c>
      <c r="G401" s="2">
        <f t="shared" si="6"/>
        <v>255.7000000000001</v>
      </c>
    </row>
    <row r="402" spans="1:7">
      <c r="A402"/>
      <c r="B402" s="422"/>
      <c r="C402" s="422"/>
      <c r="D402" t="s">
        <v>14</v>
      </c>
      <c r="E402" s="5">
        <v>60</v>
      </c>
      <c r="G402" s="2">
        <f t="shared" si="6"/>
        <v>315.7000000000001</v>
      </c>
    </row>
    <row r="403" spans="1:7">
      <c r="A403"/>
      <c r="B403" s="422"/>
      <c r="C403" s="422"/>
      <c r="D403" t="s">
        <v>29</v>
      </c>
      <c r="E403" s="5">
        <v>5</v>
      </c>
      <c r="G403" s="2">
        <f t="shared" si="6"/>
        <v>320.7000000000001</v>
      </c>
    </row>
    <row r="404" spans="1:7">
      <c r="A404"/>
      <c r="B404" s="422"/>
      <c r="C404" s="422"/>
      <c r="D404" s="62" t="s">
        <v>36</v>
      </c>
      <c r="E404" s="2">
        <v>10</v>
      </c>
      <c r="G404" s="2">
        <f t="shared" si="6"/>
        <v>330.7000000000001</v>
      </c>
    </row>
    <row r="405" spans="1:7">
      <c r="A405"/>
      <c r="B405" s="422"/>
      <c r="C405" s="422"/>
      <c r="D405" s="62" t="s">
        <v>37</v>
      </c>
      <c r="E405" s="2">
        <v>10</v>
      </c>
      <c r="G405" s="2">
        <f t="shared" si="6"/>
        <v>340.7000000000001</v>
      </c>
    </row>
    <row r="406" spans="1:7">
      <c r="A406" s="1">
        <v>44135</v>
      </c>
      <c r="B406" s="422" t="s">
        <v>69</v>
      </c>
      <c r="C406" s="422" t="s">
        <v>25</v>
      </c>
      <c r="D406" t="s">
        <v>14</v>
      </c>
      <c r="F406" s="2">
        <v>60</v>
      </c>
      <c r="G406" s="2">
        <f t="shared" si="6"/>
        <v>280.7000000000001</v>
      </c>
    </row>
    <row r="407" spans="1:7">
      <c r="A407" s="1">
        <v>44135</v>
      </c>
      <c r="B407" s="422" t="s">
        <v>69</v>
      </c>
      <c r="C407" s="422" t="s">
        <v>25</v>
      </c>
      <c r="D407" t="s">
        <v>15</v>
      </c>
      <c r="F407" s="2">
        <v>5</v>
      </c>
      <c r="G407" s="2">
        <f t="shared" si="6"/>
        <v>275.7000000000001</v>
      </c>
    </row>
    <row r="408" spans="1:7">
      <c r="A408" s="1">
        <v>44195</v>
      </c>
      <c r="B408" s="422">
        <v>21258</v>
      </c>
      <c r="C408" s="422" t="s">
        <v>25</v>
      </c>
      <c r="D408" t="s">
        <v>12</v>
      </c>
      <c r="F408" s="2">
        <v>237.8</v>
      </c>
      <c r="G408" s="2">
        <f t="shared" si="6"/>
        <v>37.900000000000091</v>
      </c>
    </row>
    <row r="409" spans="1:7">
      <c r="A409" s="1">
        <v>44195</v>
      </c>
      <c r="B409" s="422">
        <v>21258</v>
      </c>
      <c r="C409" s="422" t="s">
        <v>25</v>
      </c>
      <c r="D409" t="s">
        <v>13</v>
      </c>
      <c r="F409" s="2">
        <v>17.899999999999999</v>
      </c>
      <c r="G409" s="2">
        <f t="shared" si="6"/>
        <v>20.000000000000092</v>
      </c>
    </row>
    <row r="410" spans="1:7">
      <c r="A410" s="1">
        <v>44319</v>
      </c>
      <c r="B410" s="422">
        <v>22312</v>
      </c>
      <c r="C410" s="422" t="s">
        <v>25</v>
      </c>
      <c r="D410" s="62" t="s">
        <v>36</v>
      </c>
      <c r="F410" s="2">
        <v>10</v>
      </c>
      <c r="G410" s="2">
        <f t="shared" si="6"/>
        <v>10.000000000000092</v>
      </c>
    </row>
    <row r="411" spans="1:7">
      <c r="A411" s="1">
        <v>44319</v>
      </c>
      <c r="B411" s="422">
        <v>22312</v>
      </c>
      <c r="C411" s="422" t="s">
        <v>25</v>
      </c>
      <c r="D411" s="62" t="s">
        <v>37</v>
      </c>
      <c r="F411" s="2">
        <v>10</v>
      </c>
      <c r="G411" s="2">
        <f t="shared" si="6"/>
        <v>9.2370555648813024E-14</v>
      </c>
    </row>
    <row r="412" spans="1:7">
      <c r="A412" s="8">
        <v>44165</v>
      </c>
      <c r="B412" s="421" t="s">
        <v>10</v>
      </c>
      <c r="C412" s="421" t="s">
        <v>26</v>
      </c>
      <c r="D412" t="s">
        <v>12</v>
      </c>
      <c r="E412" s="5">
        <v>225.5</v>
      </c>
      <c r="G412" s="2">
        <f t="shared" si="6"/>
        <v>225.50000000000009</v>
      </c>
    </row>
    <row r="413" spans="1:7">
      <c r="A413" s="1"/>
      <c r="B413" s="422"/>
      <c r="C413" s="422"/>
      <c r="D413" t="s">
        <v>13</v>
      </c>
      <c r="E413" s="5">
        <v>18.399999999999999</v>
      </c>
      <c r="G413" s="2">
        <f t="shared" si="6"/>
        <v>243.90000000000009</v>
      </c>
    </row>
    <row r="414" spans="1:7">
      <c r="A414" s="1"/>
      <c r="B414" s="422"/>
      <c r="C414" s="422"/>
      <c r="D414" t="s">
        <v>31</v>
      </c>
      <c r="E414" s="5">
        <v>60</v>
      </c>
      <c r="G414" s="2">
        <f t="shared" si="6"/>
        <v>303.90000000000009</v>
      </c>
    </row>
    <row r="415" spans="1:7">
      <c r="A415" s="1"/>
      <c r="B415" s="422"/>
      <c r="C415" s="422"/>
      <c r="D415" t="s">
        <v>29</v>
      </c>
      <c r="E415" s="5">
        <v>5</v>
      </c>
      <c r="G415" s="2">
        <f t="shared" si="6"/>
        <v>308.90000000000009</v>
      </c>
    </row>
    <row r="416" spans="1:7">
      <c r="A416" s="1">
        <v>44165</v>
      </c>
      <c r="B416" s="422" t="s">
        <v>69</v>
      </c>
      <c r="C416" s="422" t="s">
        <v>26</v>
      </c>
      <c r="D416" s="62" t="s">
        <v>14</v>
      </c>
      <c r="F416" s="2">
        <v>60</v>
      </c>
      <c r="G416" s="2">
        <f t="shared" si="6"/>
        <v>248.90000000000009</v>
      </c>
    </row>
    <row r="417" spans="1:7">
      <c r="A417" s="1">
        <v>44165</v>
      </c>
      <c r="B417" s="422" t="s">
        <v>69</v>
      </c>
      <c r="C417" s="422" t="s">
        <v>26</v>
      </c>
      <c r="D417" s="62" t="s">
        <v>29</v>
      </c>
      <c r="F417" s="2">
        <v>5</v>
      </c>
      <c r="G417" s="2">
        <f t="shared" si="6"/>
        <v>243.90000000000009</v>
      </c>
    </row>
    <row r="418" spans="1:7">
      <c r="A418" s="1">
        <v>44232</v>
      </c>
      <c r="B418" s="422">
        <v>21525</v>
      </c>
      <c r="C418" s="422" t="s">
        <v>26</v>
      </c>
      <c r="D418" s="62" t="s">
        <v>12</v>
      </c>
      <c r="F418" s="2">
        <v>225.5</v>
      </c>
      <c r="G418" s="2">
        <f t="shared" si="6"/>
        <v>18.400000000000091</v>
      </c>
    </row>
    <row r="419" spans="1:7">
      <c r="A419" s="1">
        <v>44232</v>
      </c>
      <c r="B419" s="422">
        <v>21525</v>
      </c>
      <c r="C419" s="422" t="s">
        <v>26</v>
      </c>
      <c r="D419" s="62" t="s">
        <v>13</v>
      </c>
      <c r="F419" s="2">
        <v>18.399999999999999</v>
      </c>
      <c r="G419" s="2">
        <f t="shared" si="6"/>
        <v>9.2370555648813024E-14</v>
      </c>
    </row>
    <row r="420" spans="1:7">
      <c r="A420" s="8">
        <v>44196</v>
      </c>
      <c r="B420" s="421" t="s">
        <v>10</v>
      </c>
      <c r="C420" s="421" t="s">
        <v>27</v>
      </c>
      <c r="D420" t="s">
        <v>12</v>
      </c>
      <c r="E420" s="67">
        <v>258</v>
      </c>
      <c r="G420" s="2">
        <f t="shared" si="6"/>
        <v>258.00000000000011</v>
      </c>
    </row>
    <row r="421" spans="1:7">
      <c r="A421" s="1"/>
      <c r="B421" s="422"/>
      <c r="C421" s="422"/>
      <c r="D421" t="s">
        <v>13</v>
      </c>
      <c r="E421" s="67">
        <v>16.3</v>
      </c>
      <c r="G421" s="2">
        <f t="shared" si="6"/>
        <v>274.30000000000013</v>
      </c>
    </row>
    <row r="422" spans="1:7">
      <c r="A422" s="1"/>
      <c r="B422" s="422"/>
      <c r="C422" s="422"/>
      <c r="D422" t="s">
        <v>31</v>
      </c>
      <c r="E422" s="67">
        <v>60</v>
      </c>
      <c r="G422" s="2">
        <f t="shared" si="6"/>
        <v>334.30000000000013</v>
      </c>
    </row>
    <row r="423" spans="1:7">
      <c r="A423" s="1"/>
      <c r="B423" s="422"/>
      <c r="C423" s="422"/>
      <c r="D423" t="s">
        <v>29</v>
      </c>
      <c r="E423" s="67">
        <v>5</v>
      </c>
      <c r="G423" s="2">
        <f t="shared" si="6"/>
        <v>339.30000000000013</v>
      </c>
    </row>
    <row r="424" spans="1:7">
      <c r="A424" s="13">
        <v>44196</v>
      </c>
      <c r="B424" s="422" t="s">
        <v>69</v>
      </c>
      <c r="C424" s="422" t="s">
        <v>27</v>
      </c>
      <c r="D424" t="s">
        <v>31</v>
      </c>
      <c r="E424" s="2"/>
      <c r="F424" s="2">
        <v>60</v>
      </c>
      <c r="G424" s="2">
        <f t="shared" si="6"/>
        <v>279.30000000000013</v>
      </c>
    </row>
    <row r="425" spans="1:7">
      <c r="A425" s="13">
        <v>44196</v>
      </c>
      <c r="B425" s="422" t="s">
        <v>69</v>
      </c>
      <c r="C425" s="422" t="s">
        <v>27</v>
      </c>
      <c r="D425" t="s">
        <v>29</v>
      </c>
      <c r="E425" s="2"/>
      <c r="F425" s="2">
        <v>5</v>
      </c>
      <c r="G425" s="2">
        <f t="shared" si="6"/>
        <v>274.30000000000013</v>
      </c>
    </row>
    <row r="426" spans="1:7">
      <c r="A426" s="13">
        <v>44263</v>
      </c>
      <c r="B426" s="422">
        <v>21835</v>
      </c>
      <c r="C426" s="422" t="s">
        <v>27</v>
      </c>
      <c r="D426" t="s">
        <v>12</v>
      </c>
      <c r="E426" s="2"/>
      <c r="F426" s="2">
        <v>258</v>
      </c>
      <c r="G426" s="2">
        <f t="shared" si="6"/>
        <v>16.300000000000125</v>
      </c>
    </row>
    <row r="427" spans="1:7">
      <c r="A427" s="13">
        <v>44263</v>
      </c>
      <c r="B427" s="422">
        <v>21835</v>
      </c>
      <c r="C427" s="422" t="s">
        <v>27</v>
      </c>
      <c r="D427" t="s">
        <v>13</v>
      </c>
      <c r="E427" s="2"/>
      <c r="F427" s="2">
        <v>16.3</v>
      </c>
      <c r="G427" s="2">
        <f t="shared" si="6"/>
        <v>1.2434497875801753E-13</v>
      </c>
    </row>
    <row r="428" spans="1:7">
      <c r="A428" s="8">
        <v>44227</v>
      </c>
      <c r="B428" s="421" t="s">
        <v>10</v>
      </c>
      <c r="C428" s="421" t="s">
        <v>11</v>
      </c>
      <c r="D428" t="s">
        <v>12</v>
      </c>
      <c r="E428" s="67">
        <v>275.39999999999998</v>
      </c>
      <c r="G428" s="2">
        <f t="shared" si="6"/>
        <v>275.40000000000009</v>
      </c>
    </row>
    <row r="429" spans="1:7">
      <c r="A429" s="1"/>
      <c r="B429" s="422"/>
      <c r="C429" s="422"/>
      <c r="D429" t="s">
        <v>13</v>
      </c>
      <c r="E429" s="67">
        <v>20.7</v>
      </c>
      <c r="G429" s="2">
        <f t="shared" si="6"/>
        <v>296.10000000000008</v>
      </c>
    </row>
    <row r="430" spans="1:7">
      <c r="A430" s="1"/>
      <c r="B430" s="422"/>
      <c r="C430" s="422"/>
      <c r="D430" t="s">
        <v>31</v>
      </c>
      <c r="E430" s="67">
        <v>60</v>
      </c>
      <c r="G430" s="2">
        <f t="shared" si="6"/>
        <v>356.10000000000008</v>
      </c>
    </row>
    <row r="431" spans="1:7">
      <c r="A431" s="1"/>
      <c r="B431" s="422"/>
      <c r="C431" s="422"/>
      <c r="D431" t="s">
        <v>29</v>
      </c>
      <c r="E431" s="67">
        <v>5</v>
      </c>
      <c r="G431" s="2">
        <f t="shared" ref="G431:G487" si="7">+G430+E431-F431</f>
        <v>361.10000000000008</v>
      </c>
    </row>
    <row r="432" spans="1:7">
      <c r="A432" s="13">
        <v>44227</v>
      </c>
      <c r="B432" s="422" t="s">
        <v>69</v>
      </c>
      <c r="C432" s="422" t="s">
        <v>11</v>
      </c>
      <c r="D432" t="s">
        <v>31</v>
      </c>
      <c r="E432" s="2"/>
      <c r="F432" s="2">
        <v>60</v>
      </c>
      <c r="G432" s="2">
        <f t="shared" si="7"/>
        <v>301.10000000000008</v>
      </c>
    </row>
    <row r="433" spans="1:7">
      <c r="A433" s="13">
        <v>44227</v>
      </c>
      <c r="B433" s="422" t="s">
        <v>69</v>
      </c>
      <c r="C433" s="422" t="s">
        <v>11</v>
      </c>
      <c r="D433" t="s">
        <v>29</v>
      </c>
      <c r="E433" s="2"/>
      <c r="F433" s="2">
        <v>5</v>
      </c>
      <c r="G433" s="2">
        <f t="shared" si="7"/>
        <v>296.10000000000008</v>
      </c>
    </row>
    <row r="434" spans="1:7">
      <c r="A434" s="13">
        <v>44312</v>
      </c>
      <c r="B434" s="422">
        <v>22242</v>
      </c>
      <c r="C434" s="422" t="s">
        <v>11</v>
      </c>
      <c r="D434" t="s">
        <v>12</v>
      </c>
      <c r="E434" s="2"/>
      <c r="F434" s="2">
        <v>275.39999999999998</v>
      </c>
      <c r="G434" s="2">
        <f t="shared" si="7"/>
        <v>20.700000000000102</v>
      </c>
    </row>
    <row r="435" spans="1:7">
      <c r="A435" s="13">
        <v>44312</v>
      </c>
      <c r="B435" s="422">
        <v>22242</v>
      </c>
      <c r="C435" s="422" t="s">
        <v>11</v>
      </c>
      <c r="D435" t="s">
        <v>13</v>
      </c>
      <c r="E435" s="2"/>
      <c r="F435" s="2">
        <v>20.7</v>
      </c>
      <c r="G435" s="2">
        <f t="shared" si="7"/>
        <v>1.0302869668521453E-13</v>
      </c>
    </row>
    <row r="436" spans="1:7">
      <c r="A436" s="8">
        <v>44255</v>
      </c>
      <c r="B436" s="421" t="s">
        <v>10</v>
      </c>
      <c r="C436" s="421" t="s">
        <v>17</v>
      </c>
      <c r="D436" t="s">
        <v>12</v>
      </c>
      <c r="E436" s="67">
        <v>254.8</v>
      </c>
      <c r="G436" s="2">
        <f t="shared" si="7"/>
        <v>254.80000000000013</v>
      </c>
    </row>
    <row r="437" spans="1:7">
      <c r="A437" s="1"/>
      <c r="B437" s="422"/>
      <c r="C437" s="422"/>
      <c r="D437" t="s">
        <v>13</v>
      </c>
      <c r="E437" s="67">
        <v>6.7</v>
      </c>
      <c r="G437" s="2">
        <f t="shared" si="7"/>
        <v>261.50000000000011</v>
      </c>
    </row>
    <row r="438" spans="1:7">
      <c r="A438" s="1"/>
      <c r="B438" s="422"/>
      <c r="C438" s="422"/>
      <c r="D438" t="s">
        <v>31</v>
      </c>
      <c r="E438" s="67">
        <v>56</v>
      </c>
      <c r="G438" s="2">
        <f t="shared" si="7"/>
        <v>317.50000000000011</v>
      </c>
    </row>
    <row r="439" spans="1:7">
      <c r="A439" s="1"/>
      <c r="B439" s="422"/>
      <c r="C439" s="422"/>
      <c r="D439" t="s">
        <v>29</v>
      </c>
      <c r="E439" s="67">
        <v>5</v>
      </c>
      <c r="G439" s="2">
        <f t="shared" si="7"/>
        <v>322.50000000000011</v>
      </c>
    </row>
    <row r="440" spans="1:7">
      <c r="A440" s="1">
        <v>44255</v>
      </c>
      <c r="B440" s="422" t="s">
        <v>69</v>
      </c>
      <c r="C440" s="422" t="s">
        <v>17</v>
      </c>
      <c r="D440" t="s">
        <v>14</v>
      </c>
      <c r="E440" s="67"/>
      <c r="F440" s="2">
        <v>56</v>
      </c>
      <c r="G440" s="2">
        <f t="shared" si="7"/>
        <v>266.50000000000011</v>
      </c>
    </row>
    <row r="441" spans="1:7">
      <c r="A441" s="1">
        <v>44255</v>
      </c>
      <c r="B441" s="422" t="s">
        <v>69</v>
      </c>
      <c r="C441" s="422" t="s">
        <v>17</v>
      </c>
      <c r="D441" t="s">
        <v>15</v>
      </c>
      <c r="E441" s="67"/>
      <c r="F441" s="2">
        <v>5</v>
      </c>
      <c r="G441" s="2">
        <f t="shared" si="7"/>
        <v>261.50000000000011</v>
      </c>
    </row>
    <row r="442" spans="1:7">
      <c r="A442" s="1">
        <v>44328</v>
      </c>
      <c r="B442" s="422">
        <v>22421</v>
      </c>
      <c r="C442" s="422" t="s">
        <v>17</v>
      </c>
      <c r="D442" t="s">
        <v>12</v>
      </c>
      <c r="E442" s="67"/>
      <c r="F442" s="2">
        <v>254.8</v>
      </c>
      <c r="G442" s="2">
        <f t="shared" si="7"/>
        <v>6.7000000000001023</v>
      </c>
    </row>
    <row r="443" spans="1:7">
      <c r="A443" s="1">
        <v>44328</v>
      </c>
      <c r="B443" s="422">
        <v>22421</v>
      </c>
      <c r="C443" s="422" t="s">
        <v>17</v>
      </c>
      <c r="D443" t="s">
        <v>13</v>
      </c>
      <c r="E443" s="67"/>
      <c r="F443" s="2">
        <v>6.7</v>
      </c>
      <c r="G443" s="2">
        <f t="shared" si="7"/>
        <v>1.021405182655144E-13</v>
      </c>
    </row>
    <row r="444" spans="1:7">
      <c r="A444" s="8">
        <v>44286</v>
      </c>
      <c r="B444" s="421" t="s">
        <v>10</v>
      </c>
      <c r="C444" s="421" t="s">
        <v>18</v>
      </c>
      <c r="D444" t="s">
        <v>12</v>
      </c>
      <c r="E444" s="67">
        <v>279.60000000000002</v>
      </c>
      <c r="G444" s="2">
        <f t="shared" si="7"/>
        <v>279.60000000000014</v>
      </c>
    </row>
    <row r="445" spans="1:7">
      <c r="A445" s="1"/>
      <c r="B445" s="422"/>
      <c r="C445" s="422"/>
      <c r="D445" t="s">
        <v>13</v>
      </c>
      <c r="E445" s="67">
        <v>5.4</v>
      </c>
      <c r="G445" s="2">
        <f t="shared" si="7"/>
        <v>285.00000000000011</v>
      </c>
    </row>
    <row r="446" spans="1:7">
      <c r="A446" s="1"/>
      <c r="B446" s="422"/>
      <c r="C446" s="422"/>
      <c r="D446" t="s">
        <v>31</v>
      </c>
      <c r="E446" s="67">
        <v>60</v>
      </c>
      <c r="G446" s="2">
        <f t="shared" si="7"/>
        <v>345.00000000000011</v>
      </c>
    </row>
    <row r="447" spans="1:7">
      <c r="A447" s="1"/>
      <c r="B447" s="422"/>
      <c r="C447" s="422"/>
      <c r="D447" t="s">
        <v>29</v>
      </c>
      <c r="E447" s="67">
        <v>5</v>
      </c>
      <c r="G447" s="2">
        <f t="shared" si="7"/>
        <v>350.00000000000011</v>
      </c>
    </row>
    <row r="448" spans="1:7">
      <c r="A448" s="1"/>
      <c r="B448" s="422"/>
      <c r="C448" s="422"/>
      <c r="D448" t="s">
        <v>40</v>
      </c>
      <c r="E448" s="67">
        <v>10</v>
      </c>
      <c r="G448" s="2">
        <f t="shared" si="7"/>
        <v>360.00000000000011</v>
      </c>
    </row>
    <row r="449" spans="1:7">
      <c r="A449" s="1">
        <v>44277</v>
      </c>
      <c r="B449" s="422">
        <v>22019</v>
      </c>
      <c r="C449" s="422" t="s">
        <v>18</v>
      </c>
      <c r="D449" t="s">
        <v>40</v>
      </c>
      <c r="E449" s="67"/>
      <c r="F449" s="2">
        <v>10</v>
      </c>
      <c r="G449" s="2">
        <f t="shared" si="7"/>
        <v>350.00000000000011</v>
      </c>
    </row>
    <row r="450" spans="1:7">
      <c r="A450" s="1">
        <v>44286</v>
      </c>
      <c r="B450" s="422" t="s">
        <v>69</v>
      </c>
      <c r="C450" s="422" t="s">
        <v>18</v>
      </c>
      <c r="D450" t="s">
        <v>14</v>
      </c>
      <c r="E450" s="67"/>
      <c r="F450" s="2">
        <v>60</v>
      </c>
      <c r="G450" s="2">
        <f t="shared" si="7"/>
        <v>290.00000000000011</v>
      </c>
    </row>
    <row r="451" spans="1:7">
      <c r="A451" s="1">
        <v>44286</v>
      </c>
      <c r="B451" s="422" t="s">
        <v>69</v>
      </c>
      <c r="C451" s="422" t="s">
        <v>18</v>
      </c>
      <c r="D451" t="s">
        <v>15</v>
      </c>
      <c r="E451" s="67"/>
      <c r="F451" s="2">
        <v>5</v>
      </c>
      <c r="G451" s="2">
        <f t="shared" si="7"/>
        <v>285.00000000000011</v>
      </c>
    </row>
    <row r="452" spans="1:7">
      <c r="A452" s="1">
        <v>44358</v>
      </c>
      <c r="B452" s="422">
        <v>22794</v>
      </c>
      <c r="C452" s="422" t="s">
        <v>18</v>
      </c>
      <c r="D452" t="s">
        <v>12</v>
      </c>
      <c r="E452" s="67"/>
      <c r="F452" s="2">
        <v>279.60000000000002</v>
      </c>
      <c r="G452" s="2">
        <f t="shared" si="7"/>
        <v>5.4000000000000909</v>
      </c>
    </row>
    <row r="453" spans="1:7">
      <c r="A453" s="1">
        <v>44358</v>
      </c>
      <c r="B453" s="422">
        <v>22794</v>
      </c>
      <c r="C453" s="422" t="s">
        <v>18</v>
      </c>
      <c r="D453" t="s">
        <v>13</v>
      </c>
      <c r="E453" s="67"/>
      <c r="F453" s="2">
        <v>5.4</v>
      </c>
      <c r="G453" s="2">
        <f t="shared" si="7"/>
        <v>9.0594198809412774E-14</v>
      </c>
    </row>
    <row r="454" spans="1:7">
      <c r="A454" s="8">
        <v>44316</v>
      </c>
      <c r="B454" s="421" t="s">
        <v>10</v>
      </c>
      <c r="C454" s="421" t="s">
        <v>19</v>
      </c>
      <c r="D454" t="s">
        <v>12</v>
      </c>
      <c r="E454" s="67">
        <v>269.7</v>
      </c>
      <c r="G454" s="2">
        <f t="shared" si="7"/>
        <v>269.7000000000001</v>
      </c>
    </row>
    <row r="455" spans="1:7">
      <c r="A455" s="1"/>
      <c r="B455" s="422"/>
      <c r="C455" s="422"/>
      <c r="D455" t="s">
        <v>13</v>
      </c>
      <c r="E455" s="67">
        <v>5.7</v>
      </c>
      <c r="G455" s="2">
        <f t="shared" si="7"/>
        <v>275.40000000000009</v>
      </c>
    </row>
    <row r="456" spans="1:7">
      <c r="A456" s="1"/>
      <c r="B456" s="422"/>
      <c r="C456" s="422"/>
      <c r="D456" t="s">
        <v>31</v>
      </c>
      <c r="E456" s="67">
        <v>60</v>
      </c>
      <c r="G456" s="2">
        <f t="shared" si="7"/>
        <v>335.40000000000009</v>
      </c>
    </row>
    <row r="457" spans="1:7">
      <c r="A457" s="1"/>
      <c r="B457" s="422"/>
      <c r="C457" s="422"/>
      <c r="D457" t="s">
        <v>29</v>
      </c>
      <c r="E457" s="67">
        <v>5</v>
      </c>
      <c r="G457" s="2">
        <f t="shared" si="7"/>
        <v>340.40000000000009</v>
      </c>
    </row>
    <row r="458" spans="1:7">
      <c r="A458" s="1">
        <v>44316</v>
      </c>
      <c r="B458" s="422" t="s">
        <v>69</v>
      </c>
      <c r="C458" s="422" t="s">
        <v>19</v>
      </c>
      <c r="D458" t="s">
        <v>14</v>
      </c>
      <c r="E458" s="67"/>
      <c r="F458" s="2">
        <v>60</v>
      </c>
      <c r="G458" s="2">
        <f t="shared" si="7"/>
        <v>280.40000000000009</v>
      </c>
    </row>
    <row r="459" spans="1:7">
      <c r="A459" s="1">
        <v>44316</v>
      </c>
      <c r="B459" s="422" t="s">
        <v>69</v>
      </c>
      <c r="C459" s="422" t="s">
        <v>19</v>
      </c>
      <c r="D459" t="s">
        <v>15</v>
      </c>
      <c r="E459" s="67"/>
      <c r="F459" s="2">
        <v>5</v>
      </c>
      <c r="G459" s="2">
        <f t="shared" si="7"/>
        <v>275.40000000000009</v>
      </c>
    </row>
    <row r="460" spans="1:7">
      <c r="A460" s="1">
        <v>44377</v>
      </c>
      <c r="B460" s="422">
        <v>22902</v>
      </c>
      <c r="C460" s="422" t="s">
        <v>19</v>
      </c>
      <c r="D460" t="s">
        <v>12</v>
      </c>
      <c r="E460" s="67"/>
      <c r="F460" s="2">
        <v>269.7</v>
      </c>
      <c r="G460" s="2">
        <f t="shared" si="7"/>
        <v>5.7000000000001023</v>
      </c>
    </row>
    <row r="461" spans="1:7">
      <c r="A461" s="1">
        <v>44377</v>
      </c>
      <c r="B461" s="422">
        <v>22902</v>
      </c>
      <c r="C461" s="422" t="s">
        <v>19</v>
      </c>
      <c r="D461" t="s">
        <v>13</v>
      </c>
      <c r="E461" s="67"/>
      <c r="F461" s="2">
        <v>5.7</v>
      </c>
      <c r="G461" s="2">
        <f t="shared" si="7"/>
        <v>1.021405182655144E-13</v>
      </c>
    </row>
    <row r="462" spans="1:7">
      <c r="A462" s="8">
        <v>44347</v>
      </c>
      <c r="B462" s="421" t="s">
        <v>10</v>
      </c>
      <c r="C462" s="421" t="s">
        <v>20</v>
      </c>
      <c r="D462" t="s">
        <v>12</v>
      </c>
      <c r="E462" s="67">
        <v>219.1</v>
      </c>
      <c r="G462" s="2">
        <f t="shared" si="7"/>
        <v>219.10000000000011</v>
      </c>
    </row>
    <row r="463" spans="1:7">
      <c r="A463" s="1"/>
      <c r="B463" s="422"/>
      <c r="C463" s="422"/>
      <c r="D463" t="s">
        <v>13</v>
      </c>
      <c r="E463" s="67">
        <v>5</v>
      </c>
      <c r="G463" s="2">
        <f t="shared" si="7"/>
        <v>224.10000000000011</v>
      </c>
    </row>
    <row r="464" spans="1:7">
      <c r="A464" s="1"/>
      <c r="B464" s="422"/>
      <c r="C464" s="422"/>
      <c r="D464" t="s">
        <v>31</v>
      </c>
      <c r="E464" s="67">
        <v>60</v>
      </c>
      <c r="G464" s="2">
        <f t="shared" si="7"/>
        <v>284.10000000000014</v>
      </c>
    </row>
    <row r="465" spans="1:7">
      <c r="A465" s="1"/>
      <c r="B465" s="422"/>
      <c r="C465" s="422"/>
      <c r="D465" t="s">
        <v>29</v>
      </c>
      <c r="E465" s="67">
        <v>5</v>
      </c>
      <c r="G465" s="2">
        <f t="shared" si="7"/>
        <v>289.10000000000014</v>
      </c>
    </row>
    <row r="466" spans="1:7">
      <c r="A466" s="1"/>
      <c r="B466" s="422"/>
      <c r="C466" s="422"/>
      <c r="D466" t="s">
        <v>181</v>
      </c>
      <c r="E466" s="67">
        <v>8.5</v>
      </c>
      <c r="G466" s="2">
        <f t="shared" si="7"/>
        <v>297.60000000000014</v>
      </c>
    </row>
    <row r="467" spans="1:7">
      <c r="A467" s="1">
        <v>44347</v>
      </c>
      <c r="B467" s="422" t="s">
        <v>69</v>
      </c>
      <c r="C467" s="422" t="s">
        <v>20</v>
      </c>
      <c r="D467" t="s">
        <v>14</v>
      </c>
      <c r="E467" s="67"/>
      <c r="F467" s="2">
        <v>60</v>
      </c>
      <c r="G467" s="2">
        <f t="shared" si="7"/>
        <v>237.60000000000014</v>
      </c>
    </row>
    <row r="468" spans="1:7">
      <c r="A468" s="1">
        <v>44347</v>
      </c>
      <c r="B468" s="422" t="s">
        <v>69</v>
      </c>
      <c r="C468" s="422" t="s">
        <v>20</v>
      </c>
      <c r="D468" t="s">
        <v>15</v>
      </c>
      <c r="E468" s="67"/>
      <c r="F468" s="2">
        <v>5</v>
      </c>
      <c r="G468" s="2">
        <f t="shared" si="7"/>
        <v>232.60000000000014</v>
      </c>
    </row>
    <row r="469" spans="1:7">
      <c r="A469" s="1">
        <v>44377</v>
      </c>
      <c r="B469" s="422">
        <v>22902</v>
      </c>
      <c r="C469" s="422" t="s">
        <v>20</v>
      </c>
      <c r="D469" t="s">
        <v>12</v>
      </c>
      <c r="E469" s="67"/>
      <c r="F469" s="2">
        <v>219.1</v>
      </c>
      <c r="G469" s="2">
        <f t="shared" si="7"/>
        <v>13.500000000000142</v>
      </c>
    </row>
    <row r="470" spans="1:7">
      <c r="A470" s="1">
        <v>44377</v>
      </c>
      <c r="B470" s="422">
        <v>22902</v>
      </c>
      <c r="C470" s="422" t="s">
        <v>20</v>
      </c>
      <c r="D470" t="s">
        <v>13</v>
      </c>
      <c r="E470" s="67"/>
      <c r="F470" s="2">
        <v>5</v>
      </c>
      <c r="G470" s="2">
        <f t="shared" si="7"/>
        <v>8.5000000000001421</v>
      </c>
    </row>
    <row r="471" spans="1:7">
      <c r="A471" s="1">
        <v>44391</v>
      </c>
      <c r="B471" s="422">
        <v>23038</v>
      </c>
      <c r="C471" s="422" t="s">
        <v>20</v>
      </c>
      <c r="D471" t="s">
        <v>181</v>
      </c>
      <c r="E471" s="67"/>
      <c r="F471" s="67">
        <v>8.5</v>
      </c>
      <c r="G471" s="2">
        <f t="shared" si="7"/>
        <v>1.4210854715202004E-13</v>
      </c>
    </row>
    <row r="472" spans="1:7">
      <c r="A472" s="8">
        <v>44377</v>
      </c>
      <c r="B472" s="421" t="s">
        <v>10</v>
      </c>
      <c r="C472" s="421" t="s">
        <v>21</v>
      </c>
      <c r="D472" t="s">
        <v>12</v>
      </c>
      <c r="E472" s="67">
        <v>240.1</v>
      </c>
      <c r="G472" s="2">
        <f t="shared" si="7"/>
        <v>240.10000000000014</v>
      </c>
    </row>
    <row r="473" spans="1:7">
      <c r="A473" s="1"/>
      <c r="B473" s="422"/>
      <c r="C473" s="422"/>
      <c r="D473" t="s">
        <v>13</v>
      </c>
      <c r="E473" s="82">
        <v>6.8</v>
      </c>
      <c r="G473" s="2">
        <f t="shared" si="7"/>
        <v>246.90000000000015</v>
      </c>
    </row>
    <row r="474" spans="1:7">
      <c r="A474" s="1"/>
      <c r="B474" s="422"/>
      <c r="C474" s="422"/>
      <c r="D474" t="s">
        <v>31</v>
      </c>
      <c r="E474" s="67">
        <v>60</v>
      </c>
      <c r="G474" s="2">
        <f t="shared" si="7"/>
        <v>306.90000000000015</v>
      </c>
    </row>
    <row r="475" spans="1:7">
      <c r="A475" s="1"/>
      <c r="B475" s="422"/>
      <c r="C475" s="422"/>
      <c r="D475" t="s">
        <v>29</v>
      </c>
      <c r="E475" s="67">
        <v>5</v>
      </c>
      <c r="G475" s="2">
        <f t="shared" si="7"/>
        <v>311.90000000000015</v>
      </c>
    </row>
    <row r="476" spans="1:7">
      <c r="A476" s="1">
        <v>44377</v>
      </c>
      <c r="B476" s="422" t="s">
        <v>69</v>
      </c>
      <c r="C476" s="422" t="s">
        <v>21</v>
      </c>
      <c r="D476" t="s">
        <v>14</v>
      </c>
      <c r="E476" s="67"/>
      <c r="F476" s="2">
        <v>60</v>
      </c>
      <c r="G476" s="2">
        <f t="shared" si="7"/>
        <v>251.90000000000015</v>
      </c>
    </row>
    <row r="477" spans="1:7">
      <c r="A477" s="1">
        <v>44377</v>
      </c>
      <c r="B477" s="422" t="s">
        <v>69</v>
      </c>
      <c r="C477" s="422" t="s">
        <v>21</v>
      </c>
      <c r="D477" t="s">
        <v>15</v>
      </c>
      <c r="E477" s="67"/>
      <c r="F477" s="2">
        <v>5</v>
      </c>
      <c r="G477" s="2">
        <f t="shared" si="7"/>
        <v>246.90000000000015</v>
      </c>
    </row>
    <row r="478" spans="1:7">
      <c r="A478" s="1">
        <v>44424</v>
      </c>
      <c r="B478" s="422">
        <v>23244</v>
      </c>
      <c r="C478" s="422" t="s">
        <v>21</v>
      </c>
      <c r="D478" t="s">
        <v>12</v>
      </c>
      <c r="E478" s="67"/>
      <c r="F478" s="2">
        <v>240.1</v>
      </c>
      <c r="G478" s="2">
        <f t="shared" si="7"/>
        <v>6.8000000000001535</v>
      </c>
    </row>
    <row r="479" spans="1:7">
      <c r="A479" s="1">
        <v>44424</v>
      </c>
      <c r="B479" s="422">
        <v>23244</v>
      </c>
      <c r="C479" s="422" t="s">
        <v>21</v>
      </c>
      <c r="D479" t="s">
        <v>13</v>
      </c>
      <c r="E479" s="67"/>
      <c r="F479" s="2">
        <v>6.8</v>
      </c>
      <c r="G479" s="2">
        <f t="shared" si="7"/>
        <v>1.5365486660812167E-13</v>
      </c>
    </row>
    <row r="480" spans="1:7">
      <c r="A480" s="81">
        <v>44408</v>
      </c>
      <c r="B480" s="421" t="s">
        <v>10</v>
      </c>
      <c r="C480" s="421" t="s">
        <v>22</v>
      </c>
      <c r="D480" t="s">
        <v>12</v>
      </c>
      <c r="E480" s="2">
        <v>210.2</v>
      </c>
      <c r="G480" s="2">
        <f t="shared" si="7"/>
        <v>210.20000000000013</v>
      </c>
    </row>
    <row r="481" spans="1:7">
      <c r="A481" s="70"/>
      <c r="B481" s="422"/>
      <c r="C481" s="422"/>
      <c r="D481" t="s">
        <v>13</v>
      </c>
      <c r="E481" s="2">
        <v>5.9</v>
      </c>
      <c r="G481" s="2">
        <f t="shared" si="7"/>
        <v>216.10000000000014</v>
      </c>
    </row>
    <row r="482" spans="1:7">
      <c r="A482" s="70"/>
      <c r="B482" s="422"/>
      <c r="C482" s="422"/>
      <c r="D482" t="s">
        <v>14</v>
      </c>
      <c r="E482" s="2">
        <v>60</v>
      </c>
      <c r="G482" s="2">
        <f t="shared" si="7"/>
        <v>276.10000000000014</v>
      </c>
    </row>
    <row r="483" spans="1:7">
      <c r="A483" s="70"/>
      <c r="B483" s="422"/>
      <c r="C483" s="422"/>
      <c r="D483" t="s">
        <v>15</v>
      </c>
      <c r="E483" s="2">
        <v>5</v>
      </c>
      <c r="G483" s="2">
        <f t="shared" si="7"/>
        <v>281.10000000000014</v>
      </c>
    </row>
    <row r="484" spans="1:7">
      <c r="A484" s="70">
        <v>44408</v>
      </c>
      <c r="B484" s="422" t="s">
        <v>69</v>
      </c>
      <c r="C484" s="422" t="s">
        <v>22</v>
      </c>
      <c r="D484" t="s">
        <v>31</v>
      </c>
      <c r="E484" s="2"/>
      <c r="F484" s="2">
        <v>60</v>
      </c>
      <c r="G484" s="2">
        <f t="shared" si="7"/>
        <v>221.10000000000014</v>
      </c>
    </row>
    <row r="485" spans="1:7">
      <c r="A485" s="70">
        <v>44408</v>
      </c>
      <c r="B485" s="422" t="s">
        <v>69</v>
      </c>
      <c r="C485" s="422" t="s">
        <v>22</v>
      </c>
      <c r="D485" t="s">
        <v>29</v>
      </c>
      <c r="E485" s="2"/>
      <c r="F485" s="2">
        <v>5</v>
      </c>
      <c r="G485" s="2">
        <f t="shared" si="7"/>
        <v>216.10000000000014</v>
      </c>
    </row>
    <row r="486" spans="1:7">
      <c r="A486" s="70">
        <v>44452</v>
      </c>
      <c r="B486" s="422">
        <v>23444</v>
      </c>
      <c r="C486" s="422" t="s">
        <v>22</v>
      </c>
      <c r="D486" t="s">
        <v>12</v>
      </c>
      <c r="E486" s="2"/>
      <c r="F486" s="2">
        <v>210.2</v>
      </c>
      <c r="G486" s="2">
        <f t="shared" si="7"/>
        <v>5.9000000000001478</v>
      </c>
    </row>
    <row r="487" spans="1:7">
      <c r="A487" s="70">
        <v>44452</v>
      </c>
      <c r="B487" s="422">
        <v>23444</v>
      </c>
      <c r="C487" s="422" t="s">
        <v>22</v>
      </c>
      <c r="D487" t="s">
        <v>13</v>
      </c>
      <c r="E487" s="2"/>
      <c r="F487" s="2">
        <v>5.9</v>
      </c>
      <c r="G487" s="6">
        <f t="shared" si="7"/>
        <v>1.4743761767022079E-13</v>
      </c>
    </row>
    <row r="488" spans="1:7">
      <c r="A488" s="31">
        <v>44439</v>
      </c>
      <c r="B488" s="421" t="s">
        <v>10</v>
      </c>
      <c r="C488" s="421" t="s">
        <v>23</v>
      </c>
      <c r="D488" t="s">
        <v>12</v>
      </c>
      <c r="E488" s="2">
        <v>238.1</v>
      </c>
      <c r="G488" s="2">
        <f>+G487+E488-F488</f>
        <v>238.10000000000014</v>
      </c>
    </row>
    <row r="489" spans="1:7">
      <c r="B489" s="422"/>
      <c r="C489" s="422"/>
      <c r="D489" t="s">
        <v>13</v>
      </c>
      <c r="E489" s="2">
        <v>5.6</v>
      </c>
      <c r="G489" s="2">
        <f t="shared" ref="G489:G556" si="8">+G488+E489-F489</f>
        <v>243.70000000000013</v>
      </c>
    </row>
    <row r="490" spans="1:7">
      <c r="B490" s="422"/>
      <c r="C490" s="422"/>
      <c r="D490" t="s">
        <v>14</v>
      </c>
      <c r="E490" s="2">
        <v>60</v>
      </c>
      <c r="G490" s="2">
        <f t="shared" si="8"/>
        <v>303.70000000000016</v>
      </c>
    </row>
    <row r="491" spans="1:7">
      <c r="B491" s="422"/>
      <c r="C491" s="422"/>
      <c r="D491" t="s">
        <v>15</v>
      </c>
      <c r="E491" s="2">
        <v>5</v>
      </c>
      <c r="G491" s="2">
        <f t="shared" si="8"/>
        <v>308.70000000000016</v>
      </c>
    </row>
    <row r="492" spans="1:7">
      <c r="A492" s="70">
        <v>44439</v>
      </c>
      <c r="B492" s="422" t="s">
        <v>69</v>
      </c>
      <c r="C492" s="422" t="s">
        <v>23</v>
      </c>
      <c r="D492" t="s">
        <v>14</v>
      </c>
      <c r="E492" s="2"/>
      <c r="F492" s="2">
        <v>60</v>
      </c>
      <c r="G492" s="2">
        <f t="shared" si="8"/>
        <v>248.70000000000016</v>
      </c>
    </row>
    <row r="493" spans="1:7">
      <c r="A493" s="70">
        <v>44439</v>
      </c>
      <c r="B493" s="422" t="s">
        <v>69</v>
      </c>
      <c r="C493" s="422" t="s">
        <v>23</v>
      </c>
      <c r="D493" t="s">
        <v>15</v>
      </c>
      <c r="E493" s="2"/>
      <c r="F493" s="2">
        <v>5</v>
      </c>
      <c r="G493" s="2">
        <f t="shared" si="8"/>
        <v>243.70000000000016</v>
      </c>
    </row>
    <row r="494" spans="1:7">
      <c r="A494" s="70">
        <v>44513</v>
      </c>
      <c r="B494" s="422">
        <v>23796</v>
      </c>
      <c r="C494" s="422" t="s">
        <v>23</v>
      </c>
      <c r="D494" t="s">
        <v>12</v>
      </c>
      <c r="E494" s="2"/>
      <c r="F494" s="2">
        <v>238.1</v>
      </c>
      <c r="G494" s="2">
        <f t="shared" si="8"/>
        <v>5.6000000000001648</v>
      </c>
    </row>
    <row r="495" spans="1:7">
      <c r="A495" s="70">
        <v>44513</v>
      </c>
      <c r="B495" s="422">
        <v>23796</v>
      </c>
      <c r="C495" s="422" t="s">
        <v>23</v>
      </c>
      <c r="D495" t="s">
        <v>13</v>
      </c>
      <c r="E495" s="2"/>
      <c r="F495" s="2">
        <v>5.6</v>
      </c>
      <c r="G495" s="2">
        <f t="shared" si="8"/>
        <v>1.6520118606422329E-13</v>
      </c>
    </row>
    <row r="496" spans="1:7">
      <c r="A496" s="31">
        <v>44469</v>
      </c>
      <c r="B496" s="421" t="s">
        <v>10</v>
      </c>
      <c r="C496" s="421" t="s">
        <v>41</v>
      </c>
      <c r="D496" t="s">
        <v>12</v>
      </c>
      <c r="E496" s="2">
        <v>246.4</v>
      </c>
      <c r="G496" s="2">
        <f t="shared" si="8"/>
        <v>246.40000000000018</v>
      </c>
    </row>
    <row r="497" spans="1:13">
      <c r="B497" s="422"/>
      <c r="C497" s="422"/>
      <c r="D497" t="s">
        <v>13</v>
      </c>
      <c r="E497" s="2">
        <v>10.8</v>
      </c>
      <c r="G497" s="2">
        <f t="shared" si="8"/>
        <v>257.20000000000016</v>
      </c>
    </row>
    <row r="498" spans="1:13">
      <c r="B498" s="422"/>
      <c r="C498" s="422"/>
      <c r="D498" t="s">
        <v>14</v>
      </c>
      <c r="E498" s="2">
        <v>60</v>
      </c>
      <c r="G498" s="2">
        <f t="shared" si="8"/>
        <v>317.20000000000016</v>
      </c>
    </row>
    <row r="499" spans="1:13">
      <c r="B499" s="422"/>
      <c r="C499" s="422"/>
      <c r="D499" t="s">
        <v>15</v>
      </c>
      <c r="E499" s="2">
        <v>5</v>
      </c>
      <c r="G499" s="2">
        <f t="shared" si="8"/>
        <v>322.20000000000016</v>
      </c>
    </row>
    <row r="500" spans="1:13">
      <c r="A500" s="3">
        <v>44469</v>
      </c>
      <c r="B500" s="422" t="s">
        <v>69</v>
      </c>
      <c r="C500" s="422" t="s">
        <v>41</v>
      </c>
      <c r="D500" t="s">
        <v>14</v>
      </c>
      <c r="E500" s="2"/>
      <c r="F500" s="2">
        <v>60</v>
      </c>
      <c r="G500" s="2">
        <f t="shared" si="8"/>
        <v>262.20000000000016</v>
      </c>
    </row>
    <row r="501" spans="1:13">
      <c r="A501" s="3">
        <v>44469</v>
      </c>
      <c r="B501" s="422" t="s">
        <v>69</v>
      </c>
      <c r="C501" s="422" t="s">
        <v>41</v>
      </c>
      <c r="D501" t="s">
        <v>15</v>
      </c>
      <c r="E501" s="2"/>
      <c r="F501" s="2">
        <v>5</v>
      </c>
      <c r="G501" s="2">
        <f t="shared" si="8"/>
        <v>257.20000000000016</v>
      </c>
    </row>
    <row r="502" spans="1:13">
      <c r="A502" s="3">
        <v>44518</v>
      </c>
      <c r="B502" s="422">
        <v>23941</v>
      </c>
      <c r="C502" s="422" t="s">
        <v>41</v>
      </c>
      <c r="D502" t="s">
        <v>12</v>
      </c>
      <c r="E502" s="2"/>
      <c r="F502" s="2">
        <v>246.4</v>
      </c>
      <c r="G502" s="2">
        <f t="shared" si="8"/>
        <v>10.800000000000153</v>
      </c>
    </row>
    <row r="503" spans="1:13">
      <c r="A503" s="3">
        <v>44518</v>
      </c>
      <c r="B503" s="422">
        <v>23941</v>
      </c>
      <c r="C503" s="422" t="s">
        <v>41</v>
      </c>
      <c r="D503" t="s">
        <v>13</v>
      </c>
      <c r="E503" s="2"/>
      <c r="F503" s="2">
        <v>10.8</v>
      </c>
      <c r="G503" s="2">
        <f t="shared" si="8"/>
        <v>1.5276668818842154E-13</v>
      </c>
    </row>
    <row r="504" spans="1:13">
      <c r="A504" s="81">
        <v>44500</v>
      </c>
      <c r="B504" s="421" t="s">
        <v>10</v>
      </c>
      <c r="C504" s="421" t="s">
        <v>25</v>
      </c>
      <c r="D504" t="s">
        <v>12</v>
      </c>
      <c r="E504" s="2">
        <v>255.3</v>
      </c>
      <c r="G504" s="2">
        <f t="shared" si="8"/>
        <v>255.30000000000015</v>
      </c>
      <c r="K504" s="421"/>
      <c r="M504" s="2"/>
    </row>
    <row r="505" spans="1:13">
      <c r="A505" s="70"/>
      <c r="B505" s="422"/>
      <c r="C505" s="422"/>
      <c r="D505" t="s">
        <v>13</v>
      </c>
      <c r="E505" s="2">
        <v>6.9</v>
      </c>
      <c r="G505" s="2">
        <f t="shared" si="8"/>
        <v>262.20000000000016</v>
      </c>
      <c r="K505" s="422"/>
      <c r="M505" s="2"/>
    </row>
    <row r="506" spans="1:13">
      <c r="A506" s="70"/>
      <c r="B506" s="422"/>
      <c r="C506" s="422"/>
      <c r="D506" t="s">
        <v>14</v>
      </c>
      <c r="E506" s="2">
        <v>60</v>
      </c>
      <c r="G506" s="2">
        <f t="shared" si="8"/>
        <v>322.20000000000016</v>
      </c>
      <c r="K506" s="421"/>
      <c r="M506" s="2"/>
    </row>
    <row r="507" spans="1:13">
      <c r="A507" s="70"/>
      <c r="B507" s="422"/>
      <c r="C507" s="422"/>
      <c r="D507" t="s">
        <v>15</v>
      </c>
      <c r="E507" s="2">
        <v>5</v>
      </c>
      <c r="G507" s="2">
        <f t="shared" si="8"/>
        <v>327.20000000000016</v>
      </c>
      <c r="K507" s="422"/>
      <c r="M507" s="2"/>
    </row>
    <row r="508" spans="1:13">
      <c r="A508" s="70">
        <v>44500</v>
      </c>
      <c r="B508" s="422" t="s">
        <v>75</v>
      </c>
      <c r="C508" s="422" t="s">
        <v>25</v>
      </c>
      <c r="D508" t="s">
        <v>14</v>
      </c>
      <c r="E508" s="45"/>
      <c r="F508" s="45">
        <v>60</v>
      </c>
      <c r="G508" s="2">
        <f t="shared" si="8"/>
        <v>267.20000000000016</v>
      </c>
      <c r="H508" s="86"/>
      <c r="K508" s="421"/>
      <c r="M508" s="2"/>
    </row>
    <row r="509" spans="1:13">
      <c r="A509" s="70">
        <v>44500</v>
      </c>
      <c r="B509" s="422" t="s">
        <v>75</v>
      </c>
      <c r="C509" s="422" t="s">
        <v>25</v>
      </c>
      <c r="D509" t="s">
        <v>15</v>
      </c>
      <c r="E509" s="45"/>
      <c r="F509" s="45">
        <v>5</v>
      </c>
      <c r="G509" s="2">
        <f t="shared" si="8"/>
        <v>262.20000000000016</v>
      </c>
      <c r="H509" s="18"/>
      <c r="K509" s="422"/>
      <c r="M509" s="2"/>
    </row>
    <row r="510" spans="1:13">
      <c r="A510" s="70">
        <v>44620</v>
      </c>
      <c r="B510" s="422">
        <v>24348</v>
      </c>
      <c r="C510" s="422" t="s">
        <v>25</v>
      </c>
      <c r="D510" t="s">
        <v>12</v>
      </c>
      <c r="E510" s="45"/>
      <c r="F510" s="2">
        <v>255.3</v>
      </c>
      <c r="G510" s="2">
        <f t="shared" si="8"/>
        <v>6.9000000000001478</v>
      </c>
      <c r="H510" s="18"/>
      <c r="K510" s="422"/>
      <c r="M510" s="2"/>
    </row>
    <row r="511" spans="1:13">
      <c r="A511" s="70">
        <v>44620</v>
      </c>
      <c r="B511" s="422">
        <v>24348</v>
      </c>
      <c r="C511" s="422" t="s">
        <v>25</v>
      </c>
      <c r="D511" t="s">
        <v>13</v>
      </c>
      <c r="E511" s="45"/>
      <c r="F511" s="2">
        <v>6.9</v>
      </c>
      <c r="G511" s="2">
        <f t="shared" si="8"/>
        <v>1.4743761767022079E-13</v>
      </c>
      <c r="H511" s="18"/>
      <c r="K511" s="422"/>
      <c r="M511" s="2"/>
    </row>
    <row r="512" spans="1:13">
      <c r="A512" s="81">
        <v>44530</v>
      </c>
      <c r="B512" s="421" t="s">
        <v>10</v>
      </c>
      <c r="C512" s="421" t="s">
        <v>26</v>
      </c>
      <c r="D512" t="s">
        <v>12</v>
      </c>
      <c r="E512" s="2">
        <v>272.39999999999998</v>
      </c>
      <c r="G512" s="2">
        <f t="shared" si="8"/>
        <v>272.40000000000015</v>
      </c>
      <c r="K512" s="421"/>
      <c r="M512" s="2"/>
    </row>
    <row r="513" spans="1:13">
      <c r="A513" s="70"/>
      <c r="B513" s="422"/>
      <c r="C513" s="422"/>
      <c r="D513" t="s">
        <v>13</v>
      </c>
      <c r="E513" s="2">
        <v>6.4</v>
      </c>
      <c r="G513" s="2">
        <f t="shared" si="8"/>
        <v>278.80000000000013</v>
      </c>
      <c r="K513" s="422"/>
      <c r="M513" s="5"/>
    </row>
    <row r="514" spans="1:13">
      <c r="A514" s="70"/>
      <c r="B514" s="422"/>
      <c r="C514" s="422"/>
      <c r="D514" t="s">
        <v>14</v>
      </c>
      <c r="E514" s="2">
        <v>60</v>
      </c>
      <c r="G514" s="2">
        <f t="shared" si="8"/>
        <v>338.80000000000013</v>
      </c>
      <c r="M514" s="5"/>
    </row>
    <row r="515" spans="1:13">
      <c r="A515" s="70"/>
      <c r="B515" s="422"/>
      <c r="C515" s="422"/>
      <c r="D515" t="s">
        <v>15</v>
      </c>
      <c r="E515" s="2">
        <v>5</v>
      </c>
      <c r="G515" s="2">
        <f t="shared" si="8"/>
        <v>343.80000000000013</v>
      </c>
    </row>
    <row r="516" spans="1:13">
      <c r="A516" s="70">
        <v>44530</v>
      </c>
      <c r="B516" s="422" t="s">
        <v>69</v>
      </c>
      <c r="C516" s="422" t="s">
        <v>26</v>
      </c>
      <c r="D516" t="s">
        <v>14</v>
      </c>
      <c r="E516" s="2"/>
      <c r="F516" s="2">
        <v>60</v>
      </c>
      <c r="G516" s="2">
        <f t="shared" si="8"/>
        <v>283.80000000000013</v>
      </c>
    </row>
    <row r="517" spans="1:13">
      <c r="A517" s="70">
        <v>44530</v>
      </c>
      <c r="B517" s="422" t="s">
        <v>69</v>
      </c>
      <c r="C517" s="422" t="s">
        <v>26</v>
      </c>
      <c r="D517" t="s">
        <v>15</v>
      </c>
      <c r="E517" s="2"/>
      <c r="F517" s="2">
        <v>5</v>
      </c>
      <c r="G517" s="2">
        <f t="shared" si="8"/>
        <v>278.80000000000013</v>
      </c>
    </row>
    <row r="518" spans="1:13">
      <c r="A518" s="70">
        <v>44620</v>
      </c>
      <c r="B518" s="422">
        <v>24348</v>
      </c>
      <c r="C518" s="422" t="s">
        <v>26</v>
      </c>
      <c r="D518" t="s">
        <v>12</v>
      </c>
      <c r="E518" s="2"/>
      <c r="F518" s="2">
        <v>272.39999999999998</v>
      </c>
      <c r="G518" s="2">
        <f t="shared" si="8"/>
        <v>6.4000000000001478</v>
      </c>
    </row>
    <row r="519" spans="1:13">
      <c r="A519" s="70">
        <v>44620</v>
      </c>
      <c r="B519" s="422">
        <v>24348</v>
      </c>
      <c r="C519" s="422" t="s">
        <v>26</v>
      </c>
      <c r="D519" t="s">
        <v>13</v>
      </c>
      <c r="E519" s="2"/>
      <c r="F519" s="2">
        <v>6.4</v>
      </c>
      <c r="G519" s="2">
        <f t="shared" si="8"/>
        <v>1.4743761767022079E-13</v>
      </c>
    </row>
    <row r="520" spans="1:13">
      <c r="A520" s="81">
        <v>44561</v>
      </c>
      <c r="B520" s="421" t="s">
        <v>10</v>
      </c>
      <c r="C520" s="421" t="s">
        <v>27</v>
      </c>
      <c r="D520" t="s">
        <v>12</v>
      </c>
      <c r="E520" s="2">
        <v>286.10000000000002</v>
      </c>
      <c r="G520" s="2">
        <f t="shared" si="8"/>
        <v>286.10000000000019</v>
      </c>
    </row>
    <row r="521" spans="1:13">
      <c r="A521" s="70"/>
      <c r="B521" s="422"/>
      <c r="C521" s="422"/>
      <c r="D521" t="s">
        <v>13</v>
      </c>
      <c r="E521" s="2">
        <v>6.8</v>
      </c>
      <c r="G521" s="2">
        <f t="shared" si="8"/>
        <v>292.9000000000002</v>
      </c>
    </row>
    <row r="522" spans="1:13">
      <c r="A522" s="70"/>
      <c r="B522" s="422"/>
      <c r="C522" s="422"/>
      <c r="D522" t="s">
        <v>14</v>
      </c>
      <c r="E522" s="2">
        <v>60</v>
      </c>
      <c r="G522" s="2">
        <f t="shared" si="8"/>
        <v>352.9000000000002</v>
      </c>
    </row>
    <row r="523" spans="1:13">
      <c r="A523" s="70"/>
      <c r="B523" s="422"/>
      <c r="C523" s="422"/>
      <c r="D523" t="s">
        <v>15</v>
      </c>
      <c r="E523" s="2">
        <v>5</v>
      </c>
      <c r="G523" s="2">
        <f t="shared" si="8"/>
        <v>357.9000000000002</v>
      </c>
    </row>
    <row r="524" spans="1:13">
      <c r="A524" s="70">
        <v>44530</v>
      </c>
      <c r="B524" s="422" t="s">
        <v>69</v>
      </c>
      <c r="C524" s="422" t="s">
        <v>26</v>
      </c>
      <c r="D524" t="s">
        <v>14</v>
      </c>
      <c r="E524" s="2"/>
      <c r="F524" s="2">
        <v>4</v>
      </c>
      <c r="G524" s="2">
        <f t="shared" si="8"/>
        <v>353.9000000000002</v>
      </c>
    </row>
    <row r="525" spans="1:13">
      <c r="A525" s="70">
        <v>44561</v>
      </c>
      <c r="B525" s="422" t="s">
        <v>76</v>
      </c>
      <c r="C525" s="422" t="s">
        <v>27</v>
      </c>
      <c r="D525" t="s">
        <v>14</v>
      </c>
      <c r="E525" s="2"/>
      <c r="F525" s="2">
        <v>56</v>
      </c>
      <c r="G525" s="2">
        <f t="shared" si="8"/>
        <v>297.9000000000002</v>
      </c>
    </row>
    <row r="526" spans="1:13">
      <c r="A526" s="70">
        <v>44561</v>
      </c>
      <c r="B526" s="422" t="s">
        <v>76</v>
      </c>
      <c r="C526" s="422" t="s">
        <v>27</v>
      </c>
      <c r="D526" t="s">
        <v>15</v>
      </c>
      <c r="E526" s="2"/>
      <c r="F526" s="2">
        <v>5</v>
      </c>
      <c r="G526" s="2">
        <f t="shared" si="8"/>
        <v>292.9000000000002</v>
      </c>
    </row>
    <row r="527" spans="1:13">
      <c r="A527" s="70">
        <v>44561</v>
      </c>
      <c r="B527" s="422">
        <v>24348</v>
      </c>
      <c r="C527" s="422" t="s">
        <v>27</v>
      </c>
      <c r="D527" t="s">
        <v>12</v>
      </c>
      <c r="E527" s="2"/>
      <c r="F527" s="2">
        <v>286.10000000000002</v>
      </c>
      <c r="G527" s="2">
        <f t="shared" si="8"/>
        <v>6.8000000000001819</v>
      </c>
      <c r="K527" s="421"/>
      <c r="M527" s="2"/>
    </row>
    <row r="528" spans="1:13">
      <c r="A528" s="70">
        <v>44620</v>
      </c>
      <c r="B528" s="422">
        <v>24348</v>
      </c>
      <c r="C528" s="422" t="s">
        <v>27</v>
      </c>
      <c r="D528" t="s">
        <v>13</v>
      </c>
      <c r="E528" s="2"/>
      <c r="F528" s="2">
        <v>6.8</v>
      </c>
      <c r="G528" s="2">
        <f t="shared" si="8"/>
        <v>1.8207657603852567E-13</v>
      </c>
      <c r="K528" s="421"/>
      <c r="M528" s="2"/>
    </row>
    <row r="529" spans="1:13">
      <c r="A529" s="81">
        <v>44592</v>
      </c>
      <c r="B529" s="421" t="s">
        <v>10</v>
      </c>
      <c r="C529" s="421" t="s">
        <v>11</v>
      </c>
      <c r="D529" t="s">
        <v>12</v>
      </c>
      <c r="E529" s="2">
        <v>310.3</v>
      </c>
      <c r="G529" s="2">
        <f t="shared" si="8"/>
        <v>310.30000000000018</v>
      </c>
      <c r="K529" s="422"/>
      <c r="M529" s="5"/>
    </row>
    <row r="530" spans="1:13">
      <c r="B530" s="422"/>
      <c r="C530" s="422"/>
      <c r="D530" t="s">
        <v>13</v>
      </c>
      <c r="E530" s="5">
        <v>8.4</v>
      </c>
      <c r="G530" s="2">
        <f t="shared" si="8"/>
        <v>318.70000000000016</v>
      </c>
      <c r="M530" s="5"/>
    </row>
    <row r="531" spans="1:13">
      <c r="B531" s="422"/>
      <c r="C531" s="422"/>
      <c r="D531" t="s">
        <v>14</v>
      </c>
      <c r="E531" s="5">
        <v>60</v>
      </c>
      <c r="G531" s="2">
        <f t="shared" si="8"/>
        <v>378.70000000000016</v>
      </c>
    </row>
    <row r="532" spans="1:13">
      <c r="B532" s="422"/>
      <c r="C532" s="422"/>
      <c r="D532" t="s">
        <v>15</v>
      </c>
      <c r="E532" s="5">
        <v>5</v>
      </c>
      <c r="G532" s="2">
        <f t="shared" si="8"/>
        <v>383.70000000000016</v>
      </c>
    </row>
    <row r="533" spans="1:13">
      <c r="A533" s="3">
        <v>44592</v>
      </c>
      <c r="B533" s="422" t="s">
        <v>77</v>
      </c>
      <c r="C533" s="422" t="s">
        <v>11</v>
      </c>
      <c r="D533" t="s">
        <v>14</v>
      </c>
      <c r="F533" s="2">
        <v>60</v>
      </c>
      <c r="G533" s="2">
        <f t="shared" si="8"/>
        <v>323.70000000000016</v>
      </c>
    </row>
    <row r="534" spans="1:13">
      <c r="A534" s="3">
        <v>44592</v>
      </c>
      <c r="B534" s="422" t="s">
        <v>77</v>
      </c>
      <c r="C534" s="422" t="s">
        <v>11</v>
      </c>
      <c r="D534" t="s">
        <v>15</v>
      </c>
      <c r="F534" s="2">
        <v>5</v>
      </c>
      <c r="G534" s="2">
        <f t="shared" si="8"/>
        <v>318.70000000000016</v>
      </c>
    </row>
    <row r="535" spans="1:13">
      <c r="A535" s="3">
        <v>44620</v>
      </c>
      <c r="B535" s="422">
        <v>24433</v>
      </c>
      <c r="C535" s="422" t="s">
        <v>11</v>
      </c>
      <c r="D535" t="s">
        <v>12</v>
      </c>
      <c r="F535" s="2">
        <v>310.3</v>
      </c>
      <c r="G535" s="2">
        <f t="shared" si="8"/>
        <v>8.4000000000001478</v>
      </c>
    </row>
    <row r="536" spans="1:13">
      <c r="A536" s="3">
        <v>44620</v>
      </c>
      <c r="B536" s="422">
        <v>24433</v>
      </c>
      <c r="C536" s="422" t="s">
        <v>11</v>
      </c>
      <c r="D536" t="s">
        <v>13</v>
      </c>
      <c r="F536" s="5">
        <v>8.4</v>
      </c>
      <c r="G536" s="2">
        <f t="shared" si="8"/>
        <v>1.4743761767022079E-13</v>
      </c>
    </row>
    <row r="537" spans="1:13">
      <c r="A537" s="31">
        <v>44620</v>
      </c>
      <c r="B537" s="421" t="s">
        <v>10</v>
      </c>
      <c r="C537" s="421" t="s">
        <v>17</v>
      </c>
      <c r="D537" t="s">
        <v>12</v>
      </c>
      <c r="E537" s="5">
        <v>305.5</v>
      </c>
      <c r="G537" s="2">
        <f t="shared" si="8"/>
        <v>305.50000000000017</v>
      </c>
    </row>
    <row r="538" spans="1:13">
      <c r="B538" s="422"/>
      <c r="C538" s="422"/>
      <c r="D538" t="s">
        <v>13</v>
      </c>
      <c r="E538" s="5">
        <v>5.8</v>
      </c>
      <c r="G538" s="2">
        <f t="shared" si="8"/>
        <v>311.30000000000018</v>
      </c>
    </row>
    <row r="539" spans="1:13">
      <c r="B539" s="422"/>
      <c r="C539" s="422"/>
      <c r="D539" t="s">
        <v>14</v>
      </c>
      <c r="E539" s="5">
        <v>56</v>
      </c>
      <c r="G539" s="2">
        <f t="shared" si="8"/>
        <v>367.30000000000018</v>
      </c>
    </row>
    <row r="540" spans="1:13">
      <c r="B540" s="422"/>
      <c r="C540" s="422"/>
      <c r="D540" t="s">
        <v>15</v>
      </c>
      <c r="E540" s="5">
        <v>5</v>
      </c>
      <c r="G540" s="2">
        <f t="shared" si="8"/>
        <v>372.30000000000018</v>
      </c>
    </row>
    <row r="541" spans="1:13">
      <c r="A541" s="3">
        <v>44620</v>
      </c>
      <c r="B541" s="422" t="s">
        <v>78</v>
      </c>
      <c r="C541" s="422" t="s">
        <v>17</v>
      </c>
      <c r="D541" t="s">
        <v>14</v>
      </c>
      <c r="F541" s="2">
        <v>56</v>
      </c>
      <c r="G541" s="2">
        <f t="shared" si="8"/>
        <v>316.30000000000018</v>
      </c>
    </row>
    <row r="542" spans="1:13">
      <c r="A542" s="3">
        <v>44620</v>
      </c>
      <c r="B542" s="422" t="s">
        <v>78</v>
      </c>
      <c r="C542" s="422" t="s">
        <v>17</v>
      </c>
      <c r="D542" t="s">
        <v>15</v>
      </c>
      <c r="F542" s="2">
        <v>5</v>
      </c>
      <c r="G542" s="2">
        <f t="shared" si="8"/>
        <v>311.30000000000018</v>
      </c>
      <c r="J542" s="421"/>
      <c r="L542" s="5"/>
    </row>
    <row r="543" spans="1:13">
      <c r="A543" s="3">
        <v>44700</v>
      </c>
      <c r="B543" s="422" t="s">
        <v>552</v>
      </c>
      <c r="C543" s="422" t="s">
        <v>17</v>
      </c>
      <c r="D543" t="s">
        <v>12</v>
      </c>
      <c r="F543" s="5">
        <v>305.5</v>
      </c>
      <c r="G543" s="2">
        <f t="shared" si="8"/>
        <v>5.8000000000001819</v>
      </c>
      <c r="J543" s="421"/>
      <c r="L543" s="5"/>
    </row>
    <row r="544" spans="1:13">
      <c r="A544" s="3">
        <v>44700</v>
      </c>
      <c r="B544" s="422" t="s">
        <v>552</v>
      </c>
      <c r="C544" s="422" t="s">
        <v>17</v>
      </c>
      <c r="D544" t="s">
        <v>13</v>
      </c>
      <c r="F544" s="5">
        <v>5.8</v>
      </c>
      <c r="G544" s="2">
        <f t="shared" si="8"/>
        <v>1.8207657603852567E-13</v>
      </c>
      <c r="J544" s="421"/>
      <c r="L544" s="5"/>
    </row>
    <row r="545" spans="1:12">
      <c r="A545" s="31">
        <v>44651</v>
      </c>
      <c r="B545" s="421" t="s">
        <v>10</v>
      </c>
      <c r="C545" s="421" t="s">
        <v>18</v>
      </c>
      <c r="D545" t="s">
        <v>12</v>
      </c>
      <c r="E545" s="2">
        <v>302.39999999999998</v>
      </c>
      <c r="G545" s="2">
        <f t="shared" si="8"/>
        <v>302.40000000000015</v>
      </c>
      <c r="J545" s="422"/>
      <c r="L545" s="5"/>
    </row>
    <row r="546" spans="1:12">
      <c r="B546" s="422"/>
      <c r="C546" s="422"/>
      <c r="D546" t="s">
        <v>13</v>
      </c>
      <c r="E546" s="2">
        <v>6.1</v>
      </c>
      <c r="G546" s="2">
        <f t="shared" si="8"/>
        <v>308.50000000000017</v>
      </c>
      <c r="J546" s="421"/>
      <c r="L546" s="2"/>
    </row>
    <row r="547" spans="1:12">
      <c r="B547" s="422"/>
      <c r="C547" s="422"/>
      <c r="D547" t="s">
        <v>14</v>
      </c>
      <c r="E547" s="2">
        <v>60</v>
      </c>
      <c r="G547" s="2">
        <f t="shared" si="8"/>
        <v>368.50000000000017</v>
      </c>
      <c r="J547" s="422"/>
      <c r="L547" s="2"/>
    </row>
    <row r="548" spans="1:12">
      <c r="B548" s="422"/>
      <c r="C548" s="422"/>
      <c r="D548" t="s">
        <v>15</v>
      </c>
      <c r="E548" s="2">
        <v>5</v>
      </c>
      <c r="G548" s="2">
        <f t="shared" si="8"/>
        <v>373.50000000000017</v>
      </c>
    </row>
    <row r="549" spans="1:12">
      <c r="B549" s="422"/>
      <c r="C549" s="422"/>
      <c r="D549" t="s">
        <v>425</v>
      </c>
      <c r="E549" s="142">
        <v>93</v>
      </c>
      <c r="G549" s="2">
        <f t="shared" si="8"/>
        <v>466.50000000000017</v>
      </c>
    </row>
    <row r="550" spans="1:12">
      <c r="A550" s="3">
        <v>44651</v>
      </c>
      <c r="B550" s="422" t="s">
        <v>81</v>
      </c>
      <c r="C550" s="422" t="s">
        <v>18</v>
      </c>
      <c r="D550" t="s">
        <v>14</v>
      </c>
      <c r="E550" s="2"/>
      <c r="F550" s="2">
        <v>60</v>
      </c>
      <c r="G550" s="2">
        <f t="shared" si="8"/>
        <v>406.50000000000017</v>
      </c>
      <c r="L550" s="5"/>
    </row>
    <row r="551" spans="1:12">
      <c r="A551" s="3">
        <v>44651</v>
      </c>
      <c r="B551" s="422" t="s">
        <v>81</v>
      </c>
      <c r="C551" s="422" t="s">
        <v>18</v>
      </c>
      <c r="D551" t="s">
        <v>15</v>
      </c>
      <c r="E551" s="2"/>
      <c r="F551" s="2">
        <v>5</v>
      </c>
      <c r="G551" s="2">
        <f t="shared" si="8"/>
        <v>401.50000000000017</v>
      </c>
    </row>
    <row r="552" spans="1:12">
      <c r="A552" s="3">
        <v>44700</v>
      </c>
      <c r="B552" s="422" t="s">
        <v>552</v>
      </c>
      <c r="C552" s="422" t="s">
        <v>18</v>
      </c>
      <c r="D552" t="s">
        <v>12</v>
      </c>
      <c r="F552" s="2">
        <v>302.39999999999998</v>
      </c>
      <c r="G552" s="2">
        <f t="shared" si="8"/>
        <v>99.100000000000193</v>
      </c>
    </row>
    <row r="553" spans="1:12">
      <c r="A553" s="3">
        <v>44700</v>
      </c>
      <c r="B553" s="422" t="s">
        <v>552</v>
      </c>
      <c r="C553" s="422" t="s">
        <v>18</v>
      </c>
      <c r="D553" t="s">
        <v>13</v>
      </c>
      <c r="F553" s="2">
        <v>6.1</v>
      </c>
      <c r="G553" s="2">
        <f t="shared" si="8"/>
        <v>93.000000000000199</v>
      </c>
    </row>
    <row r="554" spans="1:12">
      <c r="A554" s="3">
        <v>44795</v>
      </c>
      <c r="B554" s="422">
        <v>25281</v>
      </c>
      <c r="C554" s="422" t="s">
        <v>18</v>
      </c>
      <c r="D554" t="s">
        <v>425</v>
      </c>
      <c r="F554" s="2">
        <v>93</v>
      </c>
      <c r="G554" s="2">
        <f t="shared" si="8"/>
        <v>1.9895196601282805E-13</v>
      </c>
    </row>
    <row r="555" spans="1:12">
      <c r="A555" s="8">
        <v>44681</v>
      </c>
      <c r="B555" s="421" t="s">
        <v>10</v>
      </c>
      <c r="C555" s="421" t="s">
        <v>19</v>
      </c>
      <c r="D555" t="s">
        <v>12</v>
      </c>
      <c r="E555" s="45">
        <v>302.39999999999998</v>
      </c>
      <c r="G555" s="2">
        <f t="shared" si="8"/>
        <v>302.4000000000002</v>
      </c>
    </row>
    <row r="556" spans="1:12">
      <c r="A556" s="54"/>
      <c r="B556" s="425"/>
      <c r="C556" s="425"/>
      <c r="D556" t="s">
        <v>13</v>
      </c>
      <c r="E556" s="45">
        <v>7.1</v>
      </c>
      <c r="G556" s="2">
        <f t="shared" si="8"/>
        <v>309.50000000000023</v>
      </c>
    </row>
    <row r="557" spans="1:12">
      <c r="A557" s="54"/>
      <c r="B557" s="425"/>
      <c r="C557" s="425"/>
      <c r="D557" t="s">
        <v>14</v>
      </c>
      <c r="E557" s="45">
        <v>60</v>
      </c>
      <c r="G557" s="2">
        <f t="shared" ref="G557:G624" si="9">+G556+E557-F557</f>
        <v>369.50000000000023</v>
      </c>
    </row>
    <row r="558" spans="1:12">
      <c r="A558" s="54"/>
      <c r="B558" s="425"/>
      <c r="C558" s="425"/>
      <c r="D558" t="s">
        <v>15</v>
      </c>
      <c r="E558" s="45">
        <v>5</v>
      </c>
      <c r="G558" s="2">
        <f t="shared" si="9"/>
        <v>374.50000000000023</v>
      </c>
    </row>
    <row r="559" spans="1:12">
      <c r="A559" s="70">
        <v>44681</v>
      </c>
      <c r="B559" s="422" t="s">
        <v>83</v>
      </c>
      <c r="C559" s="422" t="s">
        <v>19</v>
      </c>
      <c r="D559" t="s">
        <v>14</v>
      </c>
      <c r="F559" s="2">
        <v>60</v>
      </c>
      <c r="G559" s="2">
        <f t="shared" si="9"/>
        <v>314.50000000000023</v>
      </c>
    </row>
    <row r="560" spans="1:12">
      <c r="A560" s="70">
        <v>44681</v>
      </c>
      <c r="B560" s="422" t="s">
        <v>83</v>
      </c>
      <c r="C560" s="422" t="s">
        <v>19</v>
      </c>
      <c r="D560" t="s">
        <v>15</v>
      </c>
      <c r="F560" s="2">
        <v>5</v>
      </c>
      <c r="G560" s="2">
        <f t="shared" si="9"/>
        <v>309.50000000000023</v>
      </c>
    </row>
    <row r="561" spans="1:7">
      <c r="A561" s="3">
        <v>44795</v>
      </c>
      <c r="B561" s="422">
        <v>25281</v>
      </c>
      <c r="C561" s="422" t="s">
        <v>19</v>
      </c>
      <c r="D561" t="s">
        <v>12</v>
      </c>
      <c r="F561" s="45">
        <v>302.39999999999998</v>
      </c>
      <c r="G561" s="2">
        <f t="shared" si="9"/>
        <v>7.1000000000002501</v>
      </c>
    </row>
    <row r="562" spans="1:7">
      <c r="A562" s="3">
        <v>44795</v>
      </c>
      <c r="B562" s="422">
        <v>25281</v>
      </c>
      <c r="C562" s="422" t="s">
        <v>19</v>
      </c>
      <c r="D562" t="s">
        <v>13</v>
      </c>
      <c r="F562" s="45">
        <v>7.1</v>
      </c>
      <c r="G562" s="2">
        <f t="shared" si="9"/>
        <v>2.5046631435543532E-13</v>
      </c>
    </row>
    <row r="563" spans="1:7">
      <c r="A563" s="31">
        <v>44712</v>
      </c>
      <c r="B563" s="421" t="s">
        <v>10</v>
      </c>
      <c r="C563" s="421" t="s">
        <v>20</v>
      </c>
      <c r="D563" t="s">
        <v>12</v>
      </c>
      <c r="E563" s="2">
        <v>295.2</v>
      </c>
      <c r="G563" s="2">
        <f t="shared" si="9"/>
        <v>295.20000000000022</v>
      </c>
    </row>
    <row r="564" spans="1:7">
      <c r="B564" s="422"/>
      <c r="C564" s="422"/>
      <c r="D564" t="s">
        <v>13</v>
      </c>
      <c r="E564" s="2">
        <v>10</v>
      </c>
      <c r="G564" s="2">
        <f t="shared" si="9"/>
        <v>305.20000000000022</v>
      </c>
    </row>
    <row r="565" spans="1:7">
      <c r="B565" s="422"/>
      <c r="C565" s="422"/>
      <c r="D565" t="s">
        <v>14</v>
      </c>
      <c r="E565" s="2">
        <v>60</v>
      </c>
      <c r="G565" s="2">
        <f t="shared" si="9"/>
        <v>365.20000000000022</v>
      </c>
    </row>
    <row r="566" spans="1:7">
      <c r="B566" s="422"/>
      <c r="C566" s="422"/>
      <c r="D566" t="s">
        <v>15</v>
      </c>
      <c r="E566" s="2">
        <v>5</v>
      </c>
      <c r="G566" s="2">
        <f t="shared" si="9"/>
        <v>370.20000000000022</v>
      </c>
    </row>
    <row r="567" spans="1:7">
      <c r="A567" s="3">
        <v>44712</v>
      </c>
      <c r="B567" s="422" t="s">
        <v>84</v>
      </c>
      <c r="C567" s="422" t="s">
        <v>20</v>
      </c>
      <c r="D567" t="s">
        <v>14</v>
      </c>
      <c r="E567" s="2"/>
      <c r="F567" s="2">
        <v>60</v>
      </c>
      <c r="G567" s="2">
        <f t="shared" si="9"/>
        <v>310.20000000000022</v>
      </c>
    </row>
    <row r="568" spans="1:7">
      <c r="A568" s="3">
        <v>44712</v>
      </c>
      <c r="B568" s="422" t="s">
        <v>84</v>
      </c>
      <c r="C568" s="422" t="s">
        <v>20</v>
      </c>
      <c r="D568" t="s">
        <v>15</v>
      </c>
      <c r="E568" s="2"/>
      <c r="F568" s="2">
        <v>5</v>
      </c>
      <c r="G568" s="2">
        <f t="shared" si="9"/>
        <v>305.20000000000022</v>
      </c>
    </row>
    <row r="569" spans="1:7">
      <c r="A569" s="3">
        <v>44795</v>
      </c>
      <c r="B569" s="422">
        <v>25281</v>
      </c>
      <c r="C569" s="422" t="s">
        <v>20</v>
      </c>
      <c r="D569" t="s">
        <v>12</v>
      </c>
      <c r="E569" s="2"/>
      <c r="F569" s="2">
        <v>295.2</v>
      </c>
      <c r="G569" s="2">
        <f t="shared" si="9"/>
        <v>10.000000000000227</v>
      </c>
    </row>
    <row r="570" spans="1:7">
      <c r="A570" s="3">
        <v>44795</v>
      </c>
      <c r="B570" s="422">
        <v>25281</v>
      </c>
      <c r="C570" s="422" t="s">
        <v>20</v>
      </c>
      <c r="D570" t="s">
        <v>13</v>
      </c>
      <c r="E570" s="2"/>
      <c r="F570" s="2">
        <v>10</v>
      </c>
      <c r="G570" s="2">
        <f t="shared" si="9"/>
        <v>2.2737367544323206E-13</v>
      </c>
    </row>
    <row r="571" spans="1:7">
      <c r="A571" s="31">
        <v>44742</v>
      </c>
      <c r="B571" s="421" t="s">
        <v>10</v>
      </c>
      <c r="C571" s="421" t="s">
        <v>21</v>
      </c>
      <c r="D571" t="s">
        <v>12</v>
      </c>
      <c r="E571" s="2">
        <v>285.89999999999998</v>
      </c>
      <c r="G571" s="2">
        <f t="shared" si="9"/>
        <v>285.9000000000002</v>
      </c>
    </row>
    <row r="572" spans="1:7">
      <c r="B572" s="422"/>
      <c r="C572" s="422"/>
      <c r="D572" t="s">
        <v>13</v>
      </c>
      <c r="E572" s="2">
        <v>9</v>
      </c>
      <c r="G572" s="2">
        <f t="shared" si="9"/>
        <v>294.9000000000002</v>
      </c>
    </row>
    <row r="573" spans="1:7">
      <c r="B573" s="422"/>
      <c r="C573" s="422"/>
      <c r="D573" t="s">
        <v>14</v>
      </c>
      <c r="E573" s="2">
        <v>60</v>
      </c>
      <c r="G573" s="2">
        <f t="shared" si="9"/>
        <v>354.9000000000002</v>
      </c>
    </row>
    <row r="574" spans="1:7">
      <c r="B574" s="422"/>
      <c r="C574" s="422"/>
      <c r="D574" t="s">
        <v>15</v>
      </c>
      <c r="E574" s="2">
        <v>5</v>
      </c>
      <c r="G574" s="2">
        <f t="shared" si="9"/>
        <v>359.9000000000002</v>
      </c>
    </row>
    <row r="575" spans="1:7">
      <c r="A575" s="3">
        <v>44742</v>
      </c>
      <c r="B575" s="422" t="s">
        <v>86</v>
      </c>
      <c r="C575" s="422" t="s">
        <v>21</v>
      </c>
      <c r="D575" t="s">
        <v>14</v>
      </c>
      <c r="E575" s="2"/>
      <c r="F575" s="2">
        <v>60</v>
      </c>
      <c r="G575" s="2">
        <f t="shared" si="9"/>
        <v>299.9000000000002</v>
      </c>
    </row>
    <row r="576" spans="1:7">
      <c r="A576" s="3">
        <v>44742</v>
      </c>
      <c r="B576" s="422" t="s">
        <v>86</v>
      </c>
      <c r="C576" s="422" t="s">
        <v>21</v>
      </c>
      <c r="D576" t="s">
        <v>15</v>
      </c>
      <c r="E576" s="2"/>
      <c r="F576" s="2">
        <v>5</v>
      </c>
      <c r="G576" s="2">
        <f t="shared" si="9"/>
        <v>294.9000000000002</v>
      </c>
    </row>
    <row r="577" spans="1:16">
      <c r="A577" s="3">
        <v>44795</v>
      </c>
      <c r="B577" s="422">
        <v>25281</v>
      </c>
      <c r="C577" s="422" t="s">
        <v>21</v>
      </c>
      <c r="D577" t="s">
        <v>12</v>
      </c>
      <c r="E577" s="2"/>
      <c r="F577" s="2">
        <v>285.89999999999998</v>
      </c>
      <c r="G577" s="2">
        <f t="shared" si="9"/>
        <v>9.0000000000002274</v>
      </c>
    </row>
    <row r="578" spans="1:16">
      <c r="A578" s="3">
        <v>44795</v>
      </c>
      <c r="B578" s="422">
        <v>25281</v>
      </c>
      <c r="C578" s="422" t="s">
        <v>21</v>
      </c>
      <c r="D578" t="s">
        <v>13</v>
      </c>
      <c r="E578" s="2"/>
      <c r="F578" s="2">
        <v>9</v>
      </c>
      <c r="G578" s="2">
        <f t="shared" si="9"/>
        <v>2.2737367544323206E-13</v>
      </c>
    </row>
    <row r="579" spans="1:16">
      <c r="A579" s="31">
        <v>44773</v>
      </c>
      <c r="B579" s="421" t="s">
        <v>10</v>
      </c>
      <c r="C579" s="421" t="s">
        <v>22</v>
      </c>
      <c r="D579" t="s">
        <v>12</v>
      </c>
      <c r="E579" s="2">
        <v>284.60000000000002</v>
      </c>
      <c r="G579" s="2">
        <f t="shared" si="9"/>
        <v>284.60000000000025</v>
      </c>
    </row>
    <row r="580" spans="1:16">
      <c r="B580" s="422"/>
      <c r="C580" s="422"/>
      <c r="D580" t="s">
        <v>13</v>
      </c>
      <c r="E580" s="2">
        <v>9.6999999999999993</v>
      </c>
      <c r="G580" s="2">
        <f t="shared" si="9"/>
        <v>294.30000000000024</v>
      </c>
    </row>
    <row r="581" spans="1:16">
      <c r="B581" s="422"/>
      <c r="C581" s="422"/>
      <c r="D581" t="s">
        <v>14</v>
      </c>
      <c r="E581" s="2">
        <v>60</v>
      </c>
      <c r="G581" s="2">
        <f t="shared" si="9"/>
        <v>354.30000000000024</v>
      </c>
    </row>
    <row r="582" spans="1:16">
      <c r="B582" s="422"/>
      <c r="C582" s="422"/>
      <c r="D582" t="s">
        <v>15</v>
      </c>
      <c r="E582" s="2">
        <v>5</v>
      </c>
      <c r="G582" s="2">
        <f t="shared" si="9"/>
        <v>359.30000000000024</v>
      </c>
    </row>
    <row r="583" spans="1:16">
      <c r="A583" s="55">
        <v>44773</v>
      </c>
      <c r="B583" s="422" t="s">
        <v>87</v>
      </c>
      <c r="C583" s="422" t="s">
        <v>22</v>
      </c>
      <c r="D583" t="s">
        <v>14</v>
      </c>
      <c r="E583" s="2"/>
      <c r="F583" s="2">
        <v>60</v>
      </c>
      <c r="G583" s="2">
        <f t="shared" si="9"/>
        <v>299.30000000000024</v>
      </c>
    </row>
    <row r="584" spans="1:16">
      <c r="A584" s="55">
        <v>44773</v>
      </c>
      <c r="B584" s="422" t="s">
        <v>87</v>
      </c>
      <c r="C584" s="422" t="s">
        <v>22</v>
      </c>
      <c r="D584" t="s">
        <v>15</v>
      </c>
      <c r="E584" s="2"/>
      <c r="F584" s="2">
        <v>5</v>
      </c>
      <c r="G584" s="2">
        <f t="shared" si="9"/>
        <v>294.30000000000024</v>
      </c>
    </row>
    <row r="585" spans="1:16">
      <c r="A585" s="3">
        <v>44795</v>
      </c>
      <c r="B585" s="422">
        <v>25281</v>
      </c>
      <c r="C585" s="422" t="s">
        <v>22</v>
      </c>
      <c r="D585" t="s">
        <v>12</v>
      </c>
      <c r="F585" s="2">
        <v>284.60000000000002</v>
      </c>
      <c r="G585" s="2">
        <f t="shared" si="9"/>
        <v>9.700000000000216</v>
      </c>
    </row>
    <row r="586" spans="1:16">
      <c r="A586" s="3">
        <v>44795</v>
      </c>
      <c r="B586" s="422">
        <v>25281</v>
      </c>
      <c r="C586" s="422" t="s">
        <v>22</v>
      </c>
      <c r="D586" t="s">
        <v>13</v>
      </c>
      <c r="F586" s="2">
        <v>9.6999999999999993</v>
      </c>
      <c r="G586" s="2">
        <f t="shared" si="9"/>
        <v>2.1671553440683056E-13</v>
      </c>
    </row>
    <row r="587" spans="1:16">
      <c r="A587" s="31">
        <v>44804</v>
      </c>
      <c r="B587" s="421" t="s">
        <v>10</v>
      </c>
      <c r="C587" s="421" t="s">
        <v>23</v>
      </c>
      <c r="D587" t="s">
        <v>12</v>
      </c>
      <c r="E587" s="2">
        <v>286.3</v>
      </c>
      <c r="G587" s="2">
        <f t="shared" si="9"/>
        <v>286.30000000000024</v>
      </c>
    </row>
    <row r="588" spans="1:16">
      <c r="B588" s="422"/>
      <c r="C588" s="422"/>
      <c r="D588" t="s">
        <v>13</v>
      </c>
      <c r="E588" s="2">
        <v>7.8</v>
      </c>
      <c r="G588" s="2">
        <f t="shared" si="9"/>
        <v>294.10000000000025</v>
      </c>
    </row>
    <row r="589" spans="1:16">
      <c r="B589" s="422"/>
      <c r="C589" s="422"/>
      <c r="D589" t="s">
        <v>14</v>
      </c>
      <c r="E589" s="2">
        <v>60</v>
      </c>
      <c r="G589" s="2">
        <f t="shared" si="9"/>
        <v>354.10000000000025</v>
      </c>
      <c r="J589" s="421"/>
      <c r="L589" s="2"/>
      <c r="N589" s="421"/>
      <c r="P589" s="2"/>
    </row>
    <row r="590" spans="1:16">
      <c r="B590" s="422"/>
      <c r="C590" s="422"/>
      <c r="D590" t="s">
        <v>15</v>
      </c>
      <c r="E590" s="2">
        <v>5</v>
      </c>
      <c r="G590" s="2">
        <f t="shared" si="9"/>
        <v>359.10000000000025</v>
      </c>
      <c r="J590" s="422"/>
      <c r="L590" s="2"/>
      <c r="N590" s="422"/>
      <c r="P590" s="2"/>
    </row>
    <row r="591" spans="1:16">
      <c r="A591" s="3">
        <v>44804</v>
      </c>
      <c r="B591" s="422" t="s">
        <v>88</v>
      </c>
      <c r="C591" s="422" t="s">
        <v>23</v>
      </c>
      <c r="D591" t="s">
        <v>14</v>
      </c>
      <c r="E591" s="2"/>
      <c r="F591" s="2">
        <v>60</v>
      </c>
      <c r="G591" s="2">
        <f t="shared" si="9"/>
        <v>299.10000000000025</v>
      </c>
      <c r="J591" s="421"/>
      <c r="L591" s="2"/>
      <c r="N591" s="421"/>
      <c r="P591" s="2"/>
    </row>
    <row r="592" spans="1:16">
      <c r="A592" s="3">
        <v>44804</v>
      </c>
      <c r="B592" s="422" t="s">
        <v>88</v>
      </c>
      <c r="C592" s="422" t="s">
        <v>23</v>
      </c>
      <c r="D592" t="s">
        <v>15</v>
      </c>
      <c r="E592" s="2"/>
      <c r="F592" s="2">
        <v>5</v>
      </c>
      <c r="G592" s="2">
        <f t="shared" si="9"/>
        <v>294.10000000000025</v>
      </c>
      <c r="J592" s="422"/>
      <c r="L592" s="2"/>
      <c r="N592" s="422"/>
      <c r="P592" s="2"/>
    </row>
    <row r="593" spans="1:16">
      <c r="A593" s="3">
        <v>44897</v>
      </c>
      <c r="B593" s="422" t="s">
        <v>553</v>
      </c>
      <c r="C593" s="422" t="s">
        <v>23</v>
      </c>
      <c r="D593" t="s">
        <v>12</v>
      </c>
      <c r="E593" s="2"/>
      <c r="F593" s="2">
        <v>286.3</v>
      </c>
      <c r="G593" s="2">
        <f t="shared" si="9"/>
        <v>7.8000000000002387</v>
      </c>
      <c r="J593" s="422"/>
      <c r="L593" s="2"/>
      <c r="N593" s="422"/>
      <c r="P593" s="2"/>
    </row>
    <row r="594" spans="1:16">
      <c r="A594" s="3">
        <v>44897</v>
      </c>
      <c r="B594" s="422" t="s">
        <v>553</v>
      </c>
      <c r="C594" s="422" t="s">
        <v>23</v>
      </c>
      <c r="D594" t="s">
        <v>13</v>
      </c>
      <c r="E594" s="2"/>
      <c r="F594" s="2">
        <v>7.8</v>
      </c>
      <c r="G594" s="2">
        <f t="shared" si="9"/>
        <v>2.3891999489933369E-13</v>
      </c>
      <c r="J594" s="422"/>
      <c r="L594" s="2"/>
      <c r="N594" s="422"/>
      <c r="P594" s="2"/>
    </row>
    <row r="595" spans="1:16">
      <c r="A595" s="81">
        <v>44834</v>
      </c>
      <c r="B595" s="421" t="s">
        <v>10</v>
      </c>
      <c r="C595" s="421" t="s">
        <v>90</v>
      </c>
      <c r="D595" t="s">
        <v>12</v>
      </c>
      <c r="E595" s="2">
        <v>285.89999999999998</v>
      </c>
      <c r="G595" s="2">
        <f t="shared" si="9"/>
        <v>285.9000000000002</v>
      </c>
      <c r="J595" s="421"/>
      <c r="L595" s="2"/>
      <c r="N595" s="421"/>
      <c r="P595" s="2"/>
    </row>
    <row r="596" spans="1:16">
      <c r="A596" s="70"/>
      <c r="B596" s="422"/>
      <c r="C596" s="422"/>
      <c r="D596" t="s">
        <v>13</v>
      </c>
      <c r="E596" s="2">
        <v>8.6999999999999993</v>
      </c>
      <c r="G596" s="2">
        <f t="shared" si="9"/>
        <v>294.60000000000019</v>
      </c>
      <c r="J596" s="425"/>
      <c r="L596" s="2"/>
      <c r="N596" s="425"/>
      <c r="P596" s="2"/>
    </row>
    <row r="597" spans="1:16">
      <c r="A597" s="70"/>
      <c r="B597" s="422"/>
      <c r="C597" s="422"/>
      <c r="D597" t="s">
        <v>14</v>
      </c>
      <c r="E597" s="2">
        <v>60</v>
      </c>
      <c r="G597" s="2">
        <f t="shared" si="9"/>
        <v>354.60000000000019</v>
      </c>
    </row>
    <row r="598" spans="1:16">
      <c r="A598" s="70"/>
      <c r="B598" s="422"/>
      <c r="C598" s="422"/>
      <c r="D598" t="s">
        <v>15</v>
      </c>
      <c r="E598" s="2">
        <v>5</v>
      </c>
      <c r="G598" s="2">
        <f t="shared" si="9"/>
        <v>359.60000000000019</v>
      </c>
      <c r="L598" s="5"/>
      <c r="P598" s="5"/>
    </row>
    <row r="599" spans="1:16">
      <c r="A599" s="70">
        <v>44834</v>
      </c>
      <c r="B599" s="422" t="s">
        <v>91</v>
      </c>
      <c r="C599" s="422" t="s">
        <v>90</v>
      </c>
      <c r="D599" t="s">
        <v>14</v>
      </c>
      <c r="E599" s="2"/>
      <c r="F599" s="2">
        <v>60</v>
      </c>
      <c r="G599" s="2">
        <f t="shared" si="9"/>
        <v>299.60000000000019</v>
      </c>
    </row>
    <row r="600" spans="1:16">
      <c r="A600" s="70">
        <v>44834</v>
      </c>
      <c r="B600" s="422" t="s">
        <v>91</v>
      </c>
      <c r="C600" s="422" t="s">
        <v>90</v>
      </c>
      <c r="D600" t="s">
        <v>15</v>
      </c>
      <c r="E600" s="2"/>
      <c r="F600" s="2">
        <v>5</v>
      </c>
      <c r="G600" s="2">
        <f t="shared" si="9"/>
        <v>294.60000000000019</v>
      </c>
    </row>
    <row r="601" spans="1:16">
      <c r="A601" s="70">
        <v>44905</v>
      </c>
      <c r="B601" s="422" t="s">
        <v>554</v>
      </c>
      <c r="C601" s="422" t="s">
        <v>90</v>
      </c>
      <c r="D601" t="s">
        <v>12</v>
      </c>
      <c r="E601" s="2"/>
      <c r="F601" s="2">
        <v>285.89999999999998</v>
      </c>
      <c r="G601" s="2">
        <f t="shared" si="9"/>
        <v>8.700000000000216</v>
      </c>
    </row>
    <row r="602" spans="1:16">
      <c r="A602" s="70">
        <v>44905</v>
      </c>
      <c r="B602" s="422" t="s">
        <v>554</v>
      </c>
      <c r="C602" s="422" t="s">
        <v>90</v>
      </c>
      <c r="D602" t="s">
        <v>13</v>
      </c>
      <c r="E602" s="2"/>
      <c r="F602" s="2">
        <v>8.6999999999999993</v>
      </c>
      <c r="G602" s="2">
        <f t="shared" si="9"/>
        <v>2.1671553440683056E-13</v>
      </c>
    </row>
    <row r="603" spans="1:16">
      <c r="A603" s="31">
        <v>44865</v>
      </c>
      <c r="B603" s="421" t="s">
        <v>10</v>
      </c>
      <c r="C603" s="421" t="s">
        <v>25</v>
      </c>
      <c r="D603" t="s">
        <v>12</v>
      </c>
      <c r="E603" s="2">
        <v>285.10000000000002</v>
      </c>
      <c r="G603" s="2">
        <f t="shared" si="9"/>
        <v>285.10000000000025</v>
      </c>
    </row>
    <row r="604" spans="1:16">
      <c r="A604" s="54"/>
      <c r="B604" s="425"/>
      <c r="C604" s="425"/>
      <c r="D604" t="s">
        <v>13</v>
      </c>
      <c r="E604" s="2">
        <v>6.8</v>
      </c>
      <c r="G604" s="2">
        <f t="shared" si="9"/>
        <v>291.90000000000026</v>
      </c>
      <c r="K604" s="2"/>
      <c r="M604" s="2"/>
    </row>
    <row r="605" spans="1:16">
      <c r="A605" s="54"/>
      <c r="B605" s="425"/>
      <c r="C605" s="425"/>
      <c r="D605" t="s">
        <v>14</v>
      </c>
      <c r="E605" s="2">
        <v>60</v>
      </c>
      <c r="G605" s="2">
        <f t="shared" si="9"/>
        <v>351.90000000000026</v>
      </c>
      <c r="K605" s="2"/>
      <c r="M605" s="2"/>
    </row>
    <row r="606" spans="1:16">
      <c r="A606" s="54"/>
      <c r="B606" s="425"/>
      <c r="C606" s="425"/>
      <c r="D606" t="s">
        <v>15</v>
      </c>
      <c r="E606" s="2">
        <v>5</v>
      </c>
      <c r="G606" s="2">
        <f t="shared" si="9"/>
        <v>356.90000000000026</v>
      </c>
      <c r="K606" s="2"/>
      <c r="M606" s="2"/>
    </row>
    <row r="607" spans="1:16">
      <c r="A607" s="3">
        <v>44865</v>
      </c>
      <c r="B607" s="422" t="s">
        <v>75</v>
      </c>
      <c r="C607" s="422" t="s">
        <v>25</v>
      </c>
      <c r="D607" t="s">
        <v>14</v>
      </c>
      <c r="E607" s="2"/>
      <c r="F607" s="2">
        <v>60</v>
      </c>
      <c r="G607" s="2">
        <f t="shared" si="9"/>
        <v>296.90000000000026</v>
      </c>
      <c r="K607" s="2"/>
      <c r="M607" s="2"/>
    </row>
    <row r="608" spans="1:16">
      <c r="A608" s="3">
        <v>44865</v>
      </c>
      <c r="B608" s="422" t="s">
        <v>75</v>
      </c>
      <c r="C608" s="422" t="s">
        <v>25</v>
      </c>
      <c r="D608" t="s">
        <v>15</v>
      </c>
      <c r="E608" s="2"/>
      <c r="F608" s="2">
        <v>5</v>
      </c>
      <c r="G608" s="2">
        <f t="shared" si="9"/>
        <v>291.90000000000026</v>
      </c>
    </row>
    <row r="609" spans="1:13">
      <c r="A609" s="3">
        <v>44932</v>
      </c>
      <c r="B609" s="422" t="s">
        <v>555</v>
      </c>
      <c r="C609" s="422" t="s">
        <v>25</v>
      </c>
      <c r="D609" t="s">
        <v>12</v>
      </c>
      <c r="E609" s="2"/>
      <c r="F609" s="2">
        <v>285.10000000000002</v>
      </c>
      <c r="G609" s="2">
        <f t="shared" si="9"/>
        <v>6.8000000000002387</v>
      </c>
    </row>
    <row r="610" spans="1:13">
      <c r="A610" s="3">
        <v>44932</v>
      </c>
      <c r="B610" s="422" t="s">
        <v>555</v>
      </c>
      <c r="C610" s="422" t="s">
        <v>25</v>
      </c>
      <c r="D610" t="s">
        <v>13</v>
      </c>
      <c r="E610" s="2"/>
      <c r="F610" s="2">
        <v>6.8</v>
      </c>
      <c r="G610" s="2">
        <f t="shared" si="9"/>
        <v>2.3891999489933369E-13</v>
      </c>
    </row>
    <row r="611" spans="1:13">
      <c r="A611" s="81">
        <v>44895</v>
      </c>
      <c r="B611" s="421" t="s">
        <v>10</v>
      </c>
      <c r="C611" s="421" t="s">
        <v>26</v>
      </c>
      <c r="D611" t="s">
        <v>12</v>
      </c>
      <c r="E611" s="2">
        <v>318.2</v>
      </c>
      <c r="G611" s="2">
        <f t="shared" si="9"/>
        <v>318.20000000000022</v>
      </c>
      <c r="K611" s="5"/>
      <c r="M611" s="5"/>
    </row>
    <row r="612" spans="1:13">
      <c r="A612" s="70"/>
      <c r="B612" s="422"/>
      <c r="C612" s="422"/>
      <c r="D612" t="s">
        <v>13</v>
      </c>
      <c r="E612" s="2">
        <v>7.5</v>
      </c>
      <c r="G612" s="2">
        <f t="shared" si="9"/>
        <v>325.70000000000022</v>
      </c>
    </row>
    <row r="613" spans="1:13">
      <c r="A613" s="70"/>
      <c r="B613" s="422"/>
      <c r="C613" s="422"/>
      <c r="D613" t="s">
        <v>14</v>
      </c>
      <c r="E613" s="2">
        <v>60</v>
      </c>
      <c r="G613" s="2">
        <f t="shared" si="9"/>
        <v>385.70000000000022</v>
      </c>
    </row>
    <row r="614" spans="1:13">
      <c r="A614" s="70"/>
      <c r="B614" s="422"/>
      <c r="C614" s="422"/>
      <c r="D614" t="s">
        <v>15</v>
      </c>
      <c r="E614" s="2">
        <v>5</v>
      </c>
      <c r="G614" s="2">
        <f t="shared" si="9"/>
        <v>390.70000000000022</v>
      </c>
    </row>
    <row r="615" spans="1:13">
      <c r="A615" s="3">
        <v>44895</v>
      </c>
      <c r="B615" s="422" t="s">
        <v>93</v>
      </c>
      <c r="C615" s="422" t="s">
        <v>26</v>
      </c>
      <c r="D615" t="s">
        <v>14</v>
      </c>
      <c r="E615" s="2"/>
      <c r="F615" s="2">
        <v>60</v>
      </c>
      <c r="G615" s="2">
        <f t="shared" si="9"/>
        <v>330.70000000000022</v>
      </c>
    </row>
    <row r="616" spans="1:13">
      <c r="A616" s="3">
        <v>44895</v>
      </c>
      <c r="B616" s="422" t="s">
        <v>93</v>
      </c>
      <c r="C616" s="422" t="s">
        <v>26</v>
      </c>
      <c r="D616" t="s">
        <v>15</v>
      </c>
      <c r="F616" s="23">
        <v>5</v>
      </c>
      <c r="G616" s="2">
        <f t="shared" si="9"/>
        <v>325.70000000000022</v>
      </c>
    </row>
    <row r="617" spans="1:13">
      <c r="A617" s="3">
        <v>44960</v>
      </c>
      <c r="B617" s="422" t="s">
        <v>556</v>
      </c>
      <c r="C617" s="422" t="s">
        <v>26</v>
      </c>
      <c r="D617" t="s">
        <v>12</v>
      </c>
      <c r="F617" s="2">
        <v>318.2</v>
      </c>
      <c r="G617" s="2">
        <f t="shared" si="9"/>
        <v>7.5000000000002274</v>
      </c>
    </row>
    <row r="618" spans="1:13">
      <c r="A618" s="3">
        <v>44960</v>
      </c>
      <c r="B618" s="422" t="s">
        <v>556</v>
      </c>
      <c r="C618" s="422" t="s">
        <v>26</v>
      </c>
      <c r="D618" t="s">
        <v>13</v>
      </c>
      <c r="F618" s="2">
        <v>7.5</v>
      </c>
      <c r="G618" s="2">
        <f t="shared" si="9"/>
        <v>2.2737367544323206E-13</v>
      </c>
    </row>
    <row r="619" spans="1:13">
      <c r="A619" s="81">
        <v>44926</v>
      </c>
      <c r="B619" s="421" t="s">
        <v>10</v>
      </c>
      <c r="C619" s="421" t="s">
        <v>27</v>
      </c>
      <c r="D619" t="s">
        <v>12</v>
      </c>
      <c r="E619" s="2">
        <v>363.7</v>
      </c>
      <c r="G619" s="2">
        <f t="shared" si="9"/>
        <v>363.70000000000022</v>
      </c>
      <c r="I619" s="421"/>
      <c r="K619" s="2"/>
    </row>
    <row r="620" spans="1:13">
      <c r="A620" s="70"/>
      <c r="B620" s="422"/>
      <c r="C620" s="422"/>
      <c r="D620" t="s">
        <v>13</v>
      </c>
      <c r="E620" s="2">
        <v>6.4</v>
      </c>
      <c r="G620" s="2">
        <f t="shared" si="9"/>
        <v>370.10000000000019</v>
      </c>
      <c r="I620" s="422"/>
      <c r="K620" s="2"/>
    </row>
    <row r="621" spans="1:13">
      <c r="A621" s="70"/>
      <c r="B621" s="422"/>
      <c r="C621" s="422"/>
      <c r="D621" t="s">
        <v>14</v>
      </c>
      <c r="E621" s="2">
        <v>60</v>
      </c>
      <c r="G621" s="2">
        <f t="shared" si="9"/>
        <v>430.10000000000019</v>
      </c>
      <c r="K621" s="5"/>
    </row>
    <row r="622" spans="1:13">
      <c r="A622" s="70"/>
      <c r="B622" s="422"/>
      <c r="C622" s="422"/>
      <c r="D622" t="s">
        <v>15</v>
      </c>
      <c r="E622" s="2">
        <v>5</v>
      </c>
      <c r="G622" s="2">
        <f t="shared" si="9"/>
        <v>435.10000000000019</v>
      </c>
      <c r="I622" s="421"/>
      <c r="K622" s="2"/>
    </row>
    <row r="623" spans="1:13">
      <c r="A623" s="70">
        <v>44926</v>
      </c>
      <c r="B623" s="422" t="s">
        <v>76</v>
      </c>
      <c r="C623" s="422" t="s">
        <v>27</v>
      </c>
      <c r="D623" t="s">
        <v>14</v>
      </c>
      <c r="E623" s="2"/>
      <c r="F623" s="2">
        <v>60</v>
      </c>
      <c r="G623" s="2">
        <f t="shared" si="9"/>
        <v>375.10000000000019</v>
      </c>
      <c r="I623" s="422"/>
      <c r="K623" s="2"/>
    </row>
    <row r="624" spans="1:13">
      <c r="A624" s="70">
        <v>44926</v>
      </c>
      <c r="B624" s="422" t="s">
        <v>76</v>
      </c>
      <c r="C624" s="422" t="s">
        <v>27</v>
      </c>
      <c r="D624" t="s">
        <v>15</v>
      </c>
      <c r="E624" s="2"/>
      <c r="F624" s="2">
        <v>5</v>
      </c>
      <c r="G624" s="2">
        <f t="shared" si="9"/>
        <v>370.10000000000019</v>
      </c>
      <c r="K624" s="2"/>
    </row>
    <row r="625" spans="1:12">
      <c r="A625" s="70">
        <v>44992</v>
      </c>
      <c r="B625" s="422">
        <v>26509</v>
      </c>
      <c r="C625" s="422" t="s">
        <v>27</v>
      </c>
      <c r="D625" t="s">
        <v>12</v>
      </c>
      <c r="E625" s="2"/>
      <c r="F625" s="2">
        <v>363.7</v>
      </c>
      <c r="G625" s="2">
        <f t="shared" ref="G625:G633" si="10">+G624+E625-F625</f>
        <v>6.4000000000002046</v>
      </c>
      <c r="K625" s="2"/>
    </row>
    <row r="626" spans="1:12">
      <c r="A626" s="70">
        <v>44992</v>
      </c>
      <c r="B626" s="422">
        <v>26509</v>
      </c>
      <c r="C626" s="422" t="s">
        <v>27</v>
      </c>
      <c r="D626" t="s">
        <v>13</v>
      </c>
      <c r="E626" s="2"/>
      <c r="F626" s="2">
        <v>6.4</v>
      </c>
      <c r="G626" s="2">
        <f t="shared" si="10"/>
        <v>2.042810365310288E-13</v>
      </c>
      <c r="K626" s="2"/>
    </row>
    <row r="627" spans="1:12">
      <c r="A627" s="31">
        <v>44957</v>
      </c>
      <c r="B627" s="421" t="s">
        <v>10</v>
      </c>
      <c r="C627" s="421" t="s">
        <v>11</v>
      </c>
      <c r="D627" t="s">
        <v>12</v>
      </c>
      <c r="E627" s="196">
        <v>335.5</v>
      </c>
      <c r="F627" s="196"/>
      <c r="G627" s="2">
        <f t="shared" si="10"/>
        <v>335.50000000000023</v>
      </c>
      <c r="K627" s="2"/>
    </row>
    <row r="628" spans="1:12">
      <c r="B628" s="422"/>
      <c r="C628" s="422"/>
      <c r="D628" t="s">
        <v>13</v>
      </c>
      <c r="E628" s="196">
        <v>4.5999999999999996</v>
      </c>
      <c r="F628" s="196"/>
      <c r="G628" s="2">
        <f t="shared" si="10"/>
        <v>340.10000000000025</v>
      </c>
    </row>
    <row r="629" spans="1:12">
      <c r="B629" s="422"/>
      <c r="C629" s="422"/>
      <c r="D629" t="s">
        <v>14</v>
      </c>
      <c r="E629" s="196">
        <v>60</v>
      </c>
      <c r="F629" s="196"/>
      <c r="G629" s="2">
        <f t="shared" si="10"/>
        <v>400.10000000000025</v>
      </c>
    </row>
    <row r="630" spans="1:12">
      <c r="B630" s="422"/>
      <c r="C630" s="422"/>
      <c r="D630" t="s">
        <v>15</v>
      </c>
      <c r="E630" s="196">
        <v>5</v>
      </c>
      <c r="F630" s="196"/>
      <c r="G630" s="2">
        <f t="shared" si="10"/>
        <v>405.10000000000025</v>
      </c>
    </row>
    <row r="631" spans="1:12">
      <c r="A631" s="3">
        <v>44957</v>
      </c>
      <c r="B631" s="422" t="s">
        <v>77</v>
      </c>
      <c r="C631" s="422" t="s">
        <v>11</v>
      </c>
      <c r="D631" t="s">
        <v>14</v>
      </c>
      <c r="E631" s="196"/>
      <c r="F631" s="196">
        <v>60</v>
      </c>
      <c r="G631" s="2">
        <f t="shared" si="10"/>
        <v>345.10000000000025</v>
      </c>
    </row>
    <row r="632" spans="1:12">
      <c r="A632" s="3">
        <v>44957</v>
      </c>
      <c r="B632" s="422" t="s">
        <v>77</v>
      </c>
      <c r="C632" s="422" t="s">
        <v>11</v>
      </c>
      <c r="D632" t="s">
        <v>15</v>
      </c>
      <c r="E632" s="196"/>
      <c r="F632" s="196">
        <v>5</v>
      </c>
      <c r="G632" s="2">
        <f t="shared" si="10"/>
        <v>340.10000000000025</v>
      </c>
      <c r="I632" s="421"/>
      <c r="K632" s="2"/>
    </row>
    <row r="633" spans="1:12">
      <c r="A633" s="3">
        <v>44992</v>
      </c>
      <c r="B633" s="422" t="s">
        <v>557</v>
      </c>
      <c r="C633" s="422" t="s">
        <v>11</v>
      </c>
      <c r="D633" t="s">
        <v>12</v>
      </c>
      <c r="E633" s="196"/>
      <c r="F633" s="196">
        <v>335.5</v>
      </c>
      <c r="G633" s="2">
        <f t="shared" si="10"/>
        <v>4.6000000000002501</v>
      </c>
      <c r="I633" s="421"/>
      <c r="K633" s="2"/>
    </row>
    <row r="634" spans="1:12">
      <c r="A634" s="3">
        <v>44992</v>
      </c>
      <c r="B634" s="422" t="s">
        <v>557</v>
      </c>
      <c r="C634" s="422" t="s">
        <v>11</v>
      </c>
      <c r="D634" t="s">
        <v>13</v>
      </c>
      <c r="E634" s="196"/>
      <c r="F634" s="196">
        <v>4.5999999999999996</v>
      </c>
      <c r="G634" s="2">
        <f t="shared" ref="G634:G696" si="11">+G633+E634-F634</f>
        <v>2.5046631435543532E-13</v>
      </c>
      <c r="I634" s="421"/>
      <c r="K634" s="2"/>
    </row>
    <row r="635" spans="1:12">
      <c r="A635" s="31">
        <v>44985</v>
      </c>
      <c r="B635" s="421" t="s">
        <v>10</v>
      </c>
      <c r="C635" s="421" t="s">
        <v>17</v>
      </c>
      <c r="D635" t="s">
        <v>12</v>
      </c>
      <c r="E635" s="196">
        <v>366</v>
      </c>
      <c r="F635" s="196"/>
      <c r="G635" s="2">
        <f t="shared" si="11"/>
        <v>366.00000000000023</v>
      </c>
      <c r="I635" s="422"/>
      <c r="K635" s="2"/>
    </row>
    <row r="636" spans="1:12">
      <c r="B636" s="422"/>
      <c r="C636" s="422"/>
      <c r="D636" t="s">
        <v>13</v>
      </c>
      <c r="E636" s="196">
        <v>6.7</v>
      </c>
      <c r="F636" s="196"/>
      <c r="G636" s="2">
        <f t="shared" si="11"/>
        <v>372.70000000000022</v>
      </c>
      <c r="I636" s="421"/>
      <c r="K636" s="196"/>
    </row>
    <row r="637" spans="1:12">
      <c r="B637" s="422"/>
      <c r="C637" s="422"/>
      <c r="D637" t="s">
        <v>14</v>
      </c>
      <c r="E637" s="196">
        <v>56</v>
      </c>
      <c r="F637" s="196"/>
      <c r="G637" s="2">
        <f t="shared" si="11"/>
        <v>428.70000000000022</v>
      </c>
      <c r="I637" s="422"/>
      <c r="K637" s="196"/>
    </row>
    <row r="638" spans="1:12">
      <c r="B638" s="422"/>
      <c r="C638" s="422"/>
      <c r="D638" t="s">
        <v>15</v>
      </c>
      <c r="E638" s="196">
        <v>5</v>
      </c>
      <c r="F638" s="196"/>
      <c r="G638" s="2">
        <f t="shared" si="11"/>
        <v>433.70000000000022</v>
      </c>
    </row>
    <row r="639" spans="1:12">
      <c r="A639" s="3">
        <v>44985</v>
      </c>
      <c r="B639" s="422" t="s">
        <v>78</v>
      </c>
      <c r="C639" s="422" t="s">
        <v>17</v>
      </c>
      <c r="D639" t="s">
        <v>14</v>
      </c>
      <c r="E639" s="196"/>
      <c r="F639" s="196">
        <v>56</v>
      </c>
      <c r="G639" s="2">
        <f t="shared" si="11"/>
        <v>377.70000000000022</v>
      </c>
    </row>
    <row r="640" spans="1:12">
      <c r="A640" s="3">
        <v>44985</v>
      </c>
      <c r="B640" s="422" t="s">
        <v>78</v>
      </c>
      <c r="C640" s="422" t="s">
        <v>17</v>
      </c>
      <c r="D640" t="s">
        <v>15</v>
      </c>
      <c r="E640" s="196"/>
      <c r="F640" s="196">
        <v>5</v>
      </c>
      <c r="G640" s="2">
        <f t="shared" si="11"/>
        <v>372.70000000000022</v>
      </c>
      <c r="J640" s="421"/>
      <c r="L640" s="196"/>
    </row>
    <row r="641" spans="1:12">
      <c r="A641" s="3">
        <v>45125</v>
      </c>
      <c r="B641" s="422">
        <v>27238</v>
      </c>
      <c r="C641" s="422" t="s">
        <v>17</v>
      </c>
      <c r="D641" t="s">
        <v>12</v>
      </c>
      <c r="E641" s="196"/>
      <c r="F641" s="196">
        <v>366</v>
      </c>
      <c r="G641" s="2">
        <f t="shared" si="11"/>
        <v>6.700000000000216</v>
      </c>
      <c r="J641" s="421"/>
      <c r="L641" s="196"/>
    </row>
    <row r="642" spans="1:12">
      <c r="A642" s="3">
        <v>45125</v>
      </c>
      <c r="B642" s="422">
        <v>27238</v>
      </c>
      <c r="C642" s="422" t="s">
        <v>17</v>
      </c>
      <c r="D642" t="s">
        <v>13</v>
      </c>
      <c r="E642" s="196"/>
      <c r="F642" s="196">
        <v>6.7</v>
      </c>
      <c r="G642" s="2">
        <f t="shared" si="11"/>
        <v>2.1582735598713043E-13</v>
      </c>
      <c r="J642" s="421"/>
      <c r="L642" s="196"/>
    </row>
    <row r="643" spans="1:12">
      <c r="A643" s="81">
        <v>45016</v>
      </c>
      <c r="B643" s="421" t="s">
        <v>10</v>
      </c>
      <c r="C643" s="421" t="s">
        <v>18</v>
      </c>
      <c r="D643" t="s">
        <v>12</v>
      </c>
      <c r="E643" s="196">
        <v>238.4</v>
      </c>
      <c r="F643" s="196"/>
      <c r="G643" s="2">
        <f t="shared" si="11"/>
        <v>238.40000000000023</v>
      </c>
      <c r="J643" s="422"/>
      <c r="L643" s="196"/>
    </row>
    <row r="644" spans="1:12">
      <c r="A644" s="70"/>
      <c r="B644" s="422"/>
      <c r="C644" s="422"/>
      <c r="D644" t="s">
        <v>13</v>
      </c>
      <c r="E644" s="196">
        <v>5.7</v>
      </c>
      <c r="F644" s="196"/>
      <c r="G644" s="2">
        <f t="shared" si="11"/>
        <v>244.10000000000022</v>
      </c>
      <c r="J644" s="421"/>
      <c r="L644" s="196"/>
    </row>
    <row r="645" spans="1:12">
      <c r="A645" s="70"/>
      <c r="B645" s="422"/>
      <c r="C645" s="422"/>
      <c r="D645" t="s">
        <v>14</v>
      </c>
      <c r="E645" s="196">
        <v>60</v>
      </c>
      <c r="F645" s="196"/>
      <c r="G645" s="2">
        <f t="shared" si="11"/>
        <v>304.10000000000025</v>
      </c>
      <c r="J645" s="422"/>
      <c r="L645" s="196"/>
    </row>
    <row r="646" spans="1:12">
      <c r="A646" s="70"/>
      <c r="B646" s="422"/>
      <c r="C646" s="422"/>
      <c r="D646" t="s">
        <v>15</v>
      </c>
      <c r="E646" s="196">
        <v>5</v>
      </c>
      <c r="F646" s="196"/>
      <c r="G646" s="2">
        <f t="shared" si="11"/>
        <v>309.10000000000025</v>
      </c>
      <c r="L646" s="207"/>
    </row>
    <row r="647" spans="1:12">
      <c r="A647" s="70"/>
      <c r="B647" s="422"/>
      <c r="C647" s="422"/>
      <c r="D647" t="s">
        <v>203</v>
      </c>
      <c r="E647" s="207">
        <v>102.5</v>
      </c>
      <c r="F647" s="196"/>
      <c r="G647" s="2">
        <f t="shared" si="11"/>
        <v>411.60000000000025</v>
      </c>
      <c r="I647" s="28"/>
      <c r="J647" s="421"/>
      <c r="L647" s="207"/>
    </row>
    <row r="648" spans="1:12">
      <c r="A648" s="70">
        <v>45016</v>
      </c>
      <c r="B648" s="422" t="s">
        <v>81</v>
      </c>
      <c r="C648" s="422" t="s">
        <v>18</v>
      </c>
      <c r="D648" t="s">
        <v>14</v>
      </c>
      <c r="E648" s="196"/>
      <c r="F648" s="196">
        <v>60</v>
      </c>
      <c r="G648" s="2">
        <f t="shared" si="11"/>
        <v>351.60000000000025</v>
      </c>
      <c r="J648" s="422"/>
      <c r="L648" s="207"/>
    </row>
    <row r="649" spans="1:12">
      <c r="A649" s="70">
        <v>45016</v>
      </c>
      <c r="B649" s="422" t="s">
        <v>81</v>
      </c>
      <c r="C649" s="422" t="s">
        <v>18</v>
      </c>
      <c r="D649" t="s">
        <v>15</v>
      </c>
      <c r="E649" s="196"/>
      <c r="F649" s="196">
        <v>5</v>
      </c>
      <c r="G649" s="2">
        <f t="shared" si="11"/>
        <v>346.60000000000025</v>
      </c>
      <c r="J649" s="421"/>
      <c r="L649" s="207"/>
    </row>
    <row r="650" spans="1:12">
      <c r="A650" s="70">
        <v>45131</v>
      </c>
      <c r="B650" s="422">
        <v>27265</v>
      </c>
      <c r="C650" s="422" t="s">
        <v>18</v>
      </c>
      <c r="D650" t="s">
        <v>12</v>
      </c>
      <c r="E650" s="196"/>
      <c r="F650" s="196">
        <v>238.4</v>
      </c>
      <c r="G650" s="2">
        <f t="shared" si="11"/>
        <v>108.20000000000024</v>
      </c>
      <c r="J650" s="421"/>
      <c r="L650" s="207"/>
    </row>
    <row r="651" spans="1:12">
      <c r="A651" s="70">
        <v>45131</v>
      </c>
      <c r="B651" s="422">
        <v>27265</v>
      </c>
      <c r="C651" s="422" t="s">
        <v>18</v>
      </c>
      <c r="D651" t="s">
        <v>13</v>
      </c>
      <c r="E651" s="196"/>
      <c r="F651" s="196">
        <v>5.7</v>
      </c>
      <c r="G651" s="2">
        <f t="shared" si="11"/>
        <v>102.50000000000024</v>
      </c>
      <c r="J651" s="421"/>
      <c r="L651" s="207"/>
    </row>
    <row r="652" spans="1:12">
      <c r="A652" s="70"/>
      <c r="B652" s="422" t="s">
        <v>61</v>
      </c>
      <c r="C652" s="422"/>
      <c r="D652" t="s">
        <v>203</v>
      </c>
      <c r="E652" s="196"/>
      <c r="F652" s="196">
        <v>51.2</v>
      </c>
      <c r="G652" s="2">
        <f t="shared" si="11"/>
        <v>51.300000000000239</v>
      </c>
      <c r="J652" s="421"/>
      <c r="L652" s="207"/>
    </row>
    <row r="653" spans="1:12">
      <c r="A653" s="70">
        <v>45286</v>
      </c>
      <c r="B653" s="422">
        <v>28042</v>
      </c>
      <c r="C653" s="422" t="s">
        <v>18</v>
      </c>
      <c r="D653" t="s">
        <v>203</v>
      </c>
      <c r="E653" s="196"/>
      <c r="F653" s="196">
        <v>51.3</v>
      </c>
      <c r="G653" s="2">
        <f t="shared" si="11"/>
        <v>2.4158453015843406E-13</v>
      </c>
      <c r="J653" s="421"/>
      <c r="L653" s="207"/>
    </row>
    <row r="654" spans="1:12">
      <c r="A654" s="81">
        <v>45046</v>
      </c>
      <c r="B654" s="421" t="s">
        <v>10</v>
      </c>
      <c r="C654" s="421" t="s">
        <v>19</v>
      </c>
      <c r="D654" t="s">
        <v>12</v>
      </c>
      <c r="E654" s="207">
        <v>204.4</v>
      </c>
      <c r="F654" s="207"/>
      <c r="G654" s="2">
        <f t="shared" si="11"/>
        <v>204.40000000000026</v>
      </c>
      <c r="J654" s="422"/>
      <c r="L654" s="207"/>
    </row>
    <row r="655" spans="1:12">
      <c r="A655" s="70"/>
      <c r="B655" s="422"/>
      <c r="C655" s="422"/>
      <c r="D655" t="s">
        <v>13</v>
      </c>
      <c r="E655" s="207">
        <v>5.2</v>
      </c>
      <c r="F655" s="207"/>
      <c r="G655" s="2">
        <f t="shared" si="11"/>
        <v>209.60000000000025</v>
      </c>
      <c r="L655" s="28"/>
    </row>
    <row r="656" spans="1:12">
      <c r="A656" s="70"/>
      <c r="B656" s="422"/>
      <c r="C656" s="422"/>
      <c r="D656" t="s">
        <v>14</v>
      </c>
      <c r="E656" s="207">
        <v>60</v>
      </c>
      <c r="F656" s="207"/>
      <c r="G656" s="2">
        <f t="shared" si="11"/>
        <v>269.60000000000025</v>
      </c>
    </row>
    <row r="657" spans="1:12">
      <c r="A657" s="70"/>
      <c r="B657" s="422"/>
      <c r="C657" s="422"/>
      <c r="D657" t="s">
        <v>15</v>
      </c>
      <c r="E657" s="207">
        <v>5</v>
      </c>
      <c r="F657" s="207"/>
      <c r="G657" s="2">
        <f t="shared" si="11"/>
        <v>274.60000000000025</v>
      </c>
    </row>
    <row r="658" spans="1:12">
      <c r="A658" s="70">
        <v>45046</v>
      </c>
      <c r="B658" s="422" t="s">
        <v>83</v>
      </c>
      <c r="C658" s="422" t="s">
        <v>19</v>
      </c>
      <c r="D658" t="s">
        <v>14</v>
      </c>
      <c r="E658" s="207"/>
      <c r="F658" s="207">
        <v>60</v>
      </c>
      <c r="G658" s="2">
        <f t="shared" si="11"/>
        <v>214.60000000000025</v>
      </c>
      <c r="I658" s="440"/>
      <c r="J658" s="440"/>
      <c r="K658" s="440"/>
    </row>
    <row r="659" spans="1:12">
      <c r="A659" s="70">
        <v>45046</v>
      </c>
      <c r="B659" s="422" t="s">
        <v>83</v>
      </c>
      <c r="C659" s="422" t="s">
        <v>19</v>
      </c>
      <c r="D659" t="s">
        <v>15</v>
      </c>
      <c r="E659" s="207"/>
      <c r="F659" s="207">
        <v>5</v>
      </c>
      <c r="G659" s="2">
        <f t="shared" si="11"/>
        <v>209.60000000000025</v>
      </c>
      <c r="I659" s="421"/>
      <c r="K659" s="207"/>
    </row>
    <row r="660" spans="1:12">
      <c r="A660" s="70">
        <v>45183</v>
      </c>
      <c r="B660" s="422">
        <v>27449</v>
      </c>
      <c r="C660" s="422" t="s">
        <v>19</v>
      </c>
      <c r="D660" t="s">
        <v>12</v>
      </c>
      <c r="E660" s="207"/>
      <c r="F660" s="207">
        <v>204.4</v>
      </c>
      <c r="G660" s="2">
        <f t="shared" si="11"/>
        <v>5.2000000000002444</v>
      </c>
      <c r="I660" s="421"/>
      <c r="K660" s="207"/>
    </row>
    <row r="661" spans="1:12">
      <c r="A661" s="70">
        <v>45183</v>
      </c>
      <c r="B661" s="422">
        <v>27449</v>
      </c>
      <c r="C661" s="422" t="s">
        <v>19</v>
      </c>
      <c r="D661" t="s">
        <v>13</v>
      </c>
      <c r="E661" s="207"/>
      <c r="F661" s="207">
        <v>5.2</v>
      </c>
      <c r="G661" s="2">
        <f t="shared" si="11"/>
        <v>2.4424906541753444E-13</v>
      </c>
      <c r="I661" s="421"/>
      <c r="K661" s="207"/>
    </row>
    <row r="662" spans="1:12">
      <c r="A662" s="81">
        <v>45077</v>
      </c>
      <c r="B662" s="421" t="s">
        <v>10</v>
      </c>
      <c r="C662" s="421" t="s">
        <v>20</v>
      </c>
      <c r="D662" t="s">
        <v>12</v>
      </c>
      <c r="E662" s="207">
        <v>189</v>
      </c>
      <c r="F662" s="207"/>
      <c r="G662" s="2">
        <f t="shared" si="11"/>
        <v>189.00000000000026</v>
      </c>
      <c r="I662" s="421"/>
      <c r="L662" s="207"/>
    </row>
    <row r="663" spans="1:12">
      <c r="A663" s="70"/>
      <c r="B663" s="422"/>
      <c r="C663" s="422"/>
      <c r="D663" t="s">
        <v>13</v>
      </c>
      <c r="E663" s="207">
        <v>3.9</v>
      </c>
      <c r="F663" s="207"/>
      <c r="G663" s="2">
        <f t="shared" si="11"/>
        <v>192.90000000000026</v>
      </c>
      <c r="I663" s="422"/>
      <c r="L663" s="207"/>
    </row>
    <row r="664" spans="1:12">
      <c r="A664" s="70"/>
      <c r="B664" s="422"/>
      <c r="C664" s="422"/>
      <c r="D664" t="s">
        <v>14</v>
      </c>
      <c r="E664" s="207">
        <v>60</v>
      </c>
      <c r="F664" s="207"/>
      <c r="G664" s="2">
        <f t="shared" si="11"/>
        <v>252.90000000000026</v>
      </c>
      <c r="I664" s="421"/>
      <c r="L664" s="207"/>
    </row>
    <row r="665" spans="1:12">
      <c r="A665" s="70"/>
      <c r="B665" s="422"/>
      <c r="C665" s="422"/>
      <c r="D665" t="s">
        <v>15</v>
      </c>
      <c r="E665" s="207">
        <v>5</v>
      </c>
      <c r="F665" s="207"/>
      <c r="G665" s="2">
        <f t="shared" si="11"/>
        <v>257.90000000000026</v>
      </c>
      <c r="I665" s="422"/>
      <c r="L665" s="207"/>
    </row>
    <row r="666" spans="1:12">
      <c r="A666" s="70">
        <v>45077</v>
      </c>
      <c r="B666" s="422" t="s">
        <v>84</v>
      </c>
      <c r="C666" s="422" t="s">
        <v>20</v>
      </c>
      <c r="D666" t="s">
        <v>14</v>
      </c>
      <c r="E666" s="207"/>
      <c r="F666" s="207">
        <v>60</v>
      </c>
      <c r="G666" s="2">
        <f t="shared" si="11"/>
        <v>197.90000000000026</v>
      </c>
      <c r="I666" s="421"/>
      <c r="L666" s="207"/>
    </row>
    <row r="667" spans="1:12">
      <c r="A667" s="70">
        <v>45077</v>
      </c>
      <c r="B667" s="422" t="s">
        <v>84</v>
      </c>
      <c r="C667" s="422" t="s">
        <v>20</v>
      </c>
      <c r="D667" t="s">
        <v>15</v>
      </c>
      <c r="E667" s="207"/>
      <c r="F667" s="207">
        <v>5</v>
      </c>
      <c r="G667" s="2">
        <f t="shared" si="11"/>
        <v>192.90000000000026</v>
      </c>
      <c r="I667" s="422"/>
      <c r="L667" s="207"/>
    </row>
    <row r="668" spans="1:12">
      <c r="A668" s="70">
        <v>45183</v>
      </c>
      <c r="B668" s="422">
        <v>27449</v>
      </c>
      <c r="C668" s="422" t="s">
        <v>20</v>
      </c>
      <c r="D668" t="s">
        <v>12</v>
      </c>
      <c r="E668" s="207"/>
      <c r="F668" s="207">
        <v>189</v>
      </c>
      <c r="G668" s="2">
        <f t="shared" si="11"/>
        <v>3.9000000000002615</v>
      </c>
      <c r="L668" s="207"/>
    </row>
    <row r="669" spans="1:12">
      <c r="A669" s="70">
        <v>45183</v>
      </c>
      <c r="B669" s="422">
        <v>27449</v>
      </c>
      <c r="C669" s="422" t="s">
        <v>20</v>
      </c>
      <c r="D669" t="s">
        <v>13</v>
      </c>
      <c r="E669" s="207"/>
      <c r="F669" s="207">
        <v>3.9</v>
      </c>
      <c r="G669" s="2">
        <f t="shared" si="11"/>
        <v>2.6156854460168688E-13</v>
      </c>
      <c r="L669" s="207"/>
    </row>
    <row r="670" spans="1:12">
      <c r="A670" s="81">
        <v>45107</v>
      </c>
      <c r="B670" s="421" t="s">
        <v>10</v>
      </c>
      <c r="C670" s="421" t="s">
        <v>21</v>
      </c>
      <c r="D670" t="s">
        <v>12</v>
      </c>
      <c r="E670" s="207">
        <v>192.5</v>
      </c>
      <c r="F670" s="207"/>
      <c r="G670" s="2">
        <f t="shared" si="11"/>
        <v>192.50000000000026</v>
      </c>
    </row>
    <row r="671" spans="1:12">
      <c r="A671" s="70"/>
      <c r="B671" s="422"/>
      <c r="C671" s="422"/>
      <c r="D671" t="s">
        <v>13</v>
      </c>
      <c r="E671" s="207">
        <v>5</v>
      </c>
      <c r="F671" s="207"/>
      <c r="G671" s="2">
        <f t="shared" si="11"/>
        <v>197.50000000000026</v>
      </c>
    </row>
    <row r="672" spans="1:12">
      <c r="A672" s="70"/>
      <c r="B672" s="422"/>
      <c r="C672" s="422"/>
      <c r="D672" t="s">
        <v>14</v>
      </c>
      <c r="E672" s="207">
        <v>60</v>
      </c>
      <c r="F672" s="207"/>
      <c r="G672" s="2">
        <f t="shared" si="11"/>
        <v>257.50000000000023</v>
      </c>
    </row>
    <row r="673" spans="1:15">
      <c r="A673" s="70"/>
      <c r="B673" s="422"/>
      <c r="C673" s="422"/>
      <c r="D673" t="s">
        <v>15</v>
      </c>
      <c r="E673" s="207">
        <v>5</v>
      </c>
      <c r="F673" s="207"/>
      <c r="G673" s="2">
        <f t="shared" si="11"/>
        <v>262.50000000000023</v>
      </c>
    </row>
    <row r="674" spans="1:15">
      <c r="A674" s="70">
        <v>45107</v>
      </c>
      <c r="B674" s="422" t="s">
        <v>86</v>
      </c>
      <c r="C674" s="422" t="s">
        <v>21</v>
      </c>
      <c r="D674" t="s">
        <v>14</v>
      </c>
      <c r="E674" s="207"/>
      <c r="F674" s="207">
        <v>52</v>
      </c>
      <c r="G674" s="2">
        <f t="shared" si="11"/>
        <v>210.50000000000023</v>
      </c>
    </row>
    <row r="675" spans="1:15">
      <c r="A675" s="70">
        <v>45190</v>
      </c>
      <c r="B675" s="422">
        <v>27495</v>
      </c>
      <c r="C675" s="422" t="s">
        <v>21</v>
      </c>
      <c r="D675" t="s">
        <v>12</v>
      </c>
      <c r="E675" s="207"/>
      <c r="F675" s="207">
        <v>192.5</v>
      </c>
      <c r="G675" s="2">
        <f t="shared" si="11"/>
        <v>18.000000000000227</v>
      </c>
      <c r="L675" s="207"/>
    </row>
    <row r="676" spans="1:15">
      <c r="A676" s="70">
        <v>45190</v>
      </c>
      <c r="B676" s="422">
        <v>27495</v>
      </c>
      <c r="C676" s="422" t="s">
        <v>21</v>
      </c>
      <c r="D676" t="s">
        <v>13</v>
      </c>
      <c r="E676" s="207"/>
      <c r="F676" s="207">
        <v>5</v>
      </c>
      <c r="G676" s="2">
        <f t="shared" si="11"/>
        <v>13.000000000000227</v>
      </c>
      <c r="O676" s="3"/>
    </row>
    <row r="677" spans="1:15">
      <c r="A677" s="70">
        <v>45209</v>
      </c>
      <c r="B677" s="422">
        <v>27604</v>
      </c>
      <c r="C677" s="422" t="s">
        <v>21</v>
      </c>
      <c r="D677" t="s">
        <v>14</v>
      </c>
      <c r="E677" s="207"/>
      <c r="F677" s="207">
        <v>8</v>
      </c>
      <c r="G677" s="2">
        <f t="shared" si="11"/>
        <v>5.0000000000002274</v>
      </c>
      <c r="I677" s="421"/>
      <c r="K677" s="207"/>
      <c r="O677" s="3"/>
    </row>
    <row r="678" spans="1:15">
      <c r="A678" s="70">
        <v>45209</v>
      </c>
      <c r="B678" s="422">
        <v>27604</v>
      </c>
      <c r="C678" s="422" t="s">
        <v>21</v>
      </c>
      <c r="D678" t="s">
        <v>15</v>
      </c>
      <c r="E678" s="207"/>
      <c r="F678" s="207">
        <v>5</v>
      </c>
      <c r="G678" s="2">
        <f t="shared" si="11"/>
        <v>2.2737367544323206E-13</v>
      </c>
      <c r="I678" s="421"/>
      <c r="K678" s="207"/>
    </row>
    <row r="679" spans="1:15">
      <c r="A679" s="81">
        <v>45138</v>
      </c>
      <c r="B679" s="421" t="s">
        <v>10</v>
      </c>
      <c r="C679" s="421" t="s">
        <v>22</v>
      </c>
      <c r="D679" t="s">
        <v>12</v>
      </c>
      <c r="E679" s="207">
        <v>255.5</v>
      </c>
      <c r="F679" s="207"/>
      <c r="G679" s="2">
        <f t="shared" si="11"/>
        <v>255.50000000000023</v>
      </c>
      <c r="K679" s="28"/>
    </row>
    <row r="680" spans="1:15">
      <c r="A680" s="70"/>
      <c r="B680" s="422"/>
      <c r="C680" s="422"/>
      <c r="D680" t="s">
        <v>13</v>
      </c>
      <c r="E680" s="207">
        <v>3.5</v>
      </c>
      <c r="F680" s="207"/>
      <c r="G680" s="2">
        <f t="shared" si="11"/>
        <v>259.00000000000023</v>
      </c>
    </row>
    <row r="681" spans="1:15">
      <c r="A681" s="70"/>
      <c r="B681" s="422"/>
      <c r="C681" s="422"/>
      <c r="D681" t="s">
        <v>14</v>
      </c>
      <c r="E681" s="207">
        <v>60</v>
      </c>
      <c r="F681" s="207"/>
      <c r="G681" s="2">
        <f t="shared" si="11"/>
        <v>319.00000000000023</v>
      </c>
    </row>
    <row r="682" spans="1:15">
      <c r="A682" s="70"/>
      <c r="B682" s="422"/>
      <c r="C682" s="422"/>
      <c r="D682" t="s">
        <v>15</v>
      </c>
      <c r="E682" s="207">
        <v>5</v>
      </c>
      <c r="F682" s="207"/>
      <c r="G682" s="2">
        <f t="shared" si="11"/>
        <v>324.00000000000023</v>
      </c>
    </row>
    <row r="683" spans="1:15">
      <c r="A683" s="70"/>
      <c r="B683" s="422"/>
      <c r="C683" s="422"/>
      <c r="D683" t="s">
        <v>148</v>
      </c>
      <c r="E683" s="207">
        <v>102.5</v>
      </c>
      <c r="F683" s="207"/>
      <c r="G683" s="2">
        <f t="shared" si="11"/>
        <v>426.50000000000023</v>
      </c>
    </row>
    <row r="684" spans="1:15">
      <c r="A684" s="70"/>
      <c r="B684" s="422"/>
      <c r="C684" s="422"/>
      <c r="D684" t="s">
        <v>393</v>
      </c>
      <c r="E684" s="207">
        <v>102.5</v>
      </c>
      <c r="F684" s="207"/>
      <c r="G684" s="2">
        <f t="shared" si="11"/>
        <v>529.00000000000023</v>
      </c>
    </row>
    <row r="685" spans="1:15">
      <c r="A685" s="70">
        <v>45138</v>
      </c>
      <c r="B685" s="422" t="s">
        <v>87</v>
      </c>
      <c r="C685" s="422" t="s">
        <v>22</v>
      </c>
      <c r="D685" t="s">
        <v>14</v>
      </c>
      <c r="E685" s="207"/>
      <c r="F685" s="207">
        <v>60</v>
      </c>
      <c r="G685" s="2">
        <f t="shared" si="11"/>
        <v>469.00000000000023</v>
      </c>
    </row>
    <row r="686" spans="1:15">
      <c r="A686" s="70">
        <v>45138</v>
      </c>
      <c r="B686" s="422" t="s">
        <v>87</v>
      </c>
      <c r="C686" s="422" t="s">
        <v>22</v>
      </c>
      <c r="D686" t="s">
        <v>15</v>
      </c>
      <c r="E686" s="207"/>
      <c r="F686" s="207">
        <v>5</v>
      </c>
      <c r="G686" s="2">
        <f t="shared" si="11"/>
        <v>464.00000000000023</v>
      </c>
      <c r="L686" s="207"/>
    </row>
    <row r="687" spans="1:15">
      <c r="A687" s="70">
        <v>45202</v>
      </c>
      <c r="B687" s="422">
        <v>27563</v>
      </c>
      <c r="C687" s="422" t="s">
        <v>22</v>
      </c>
      <c r="D687" t="s">
        <v>12</v>
      </c>
      <c r="E687" s="207"/>
      <c r="F687" s="207">
        <v>255.5</v>
      </c>
      <c r="G687" s="2">
        <f t="shared" si="11"/>
        <v>208.50000000000023</v>
      </c>
      <c r="L687" s="207"/>
    </row>
    <row r="688" spans="1:15">
      <c r="A688" s="70">
        <v>45202</v>
      </c>
      <c r="B688" s="422">
        <v>27563</v>
      </c>
      <c r="C688" s="422" t="s">
        <v>22</v>
      </c>
      <c r="D688" t="s">
        <v>13</v>
      </c>
      <c r="E688" s="207"/>
      <c r="F688" s="207">
        <v>3.5</v>
      </c>
      <c r="G688" s="2">
        <f t="shared" si="11"/>
        <v>205.00000000000023</v>
      </c>
      <c r="L688" s="207"/>
    </row>
    <row r="689" spans="1:12">
      <c r="A689" s="70"/>
      <c r="B689" s="422" t="s">
        <v>61</v>
      </c>
      <c r="C689" s="422"/>
      <c r="D689" t="s">
        <v>148</v>
      </c>
      <c r="E689" s="207"/>
      <c r="F689" s="207">
        <v>51.2</v>
      </c>
      <c r="G689" s="2">
        <f t="shared" si="11"/>
        <v>153.80000000000024</v>
      </c>
      <c r="L689" s="207"/>
    </row>
    <row r="690" spans="1:12">
      <c r="A690" s="70"/>
      <c r="B690" s="422" t="s">
        <v>61</v>
      </c>
      <c r="C690" s="422"/>
      <c r="D690" t="s">
        <v>393</v>
      </c>
      <c r="E690" s="207"/>
      <c r="F690" s="207">
        <v>51.2</v>
      </c>
      <c r="G690" s="2">
        <f t="shared" si="11"/>
        <v>102.60000000000024</v>
      </c>
      <c r="L690" s="207"/>
    </row>
    <row r="691" spans="1:12">
      <c r="A691" s="70">
        <v>45286</v>
      </c>
      <c r="B691" s="422">
        <v>28042</v>
      </c>
      <c r="C691" s="422" t="s">
        <v>22</v>
      </c>
      <c r="D691" t="s">
        <v>148</v>
      </c>
      <c r="E691" s="207"/>
      <c r="F691" s="207">
        <v>51.3</v>
      </c>
      <c r="G691" s="2">
        <f t="shared" si="11"/>
        <v>51.300000000000239</v>
      </c>
      <c r="L691" s="207"/>
    </row>
    <row r="692" spans="1:12">
      <c r="A692" s="70">
        <v>45286</v>
      </c>
      <c r="B692" s="422">
        <v>28042</v>
      </c>
      <c r="C692" s="422" t="s">
        <v>22</v>
      </c>
      <c r="D692" t="s">
        <v>393</v>
      </c>
      <c r="E692" s="207"/>
      <c r="F692" s="207">
        <v>51.3</v>
      </c>
      <c r="G692" s="2">
        <f t="shared" si="11"/>
        <v>2.4158453015843406E-13</v>
      </c>
      <c r="L692" s="207"/>
    </row>
    <row r="693" spans="1:12">
      <c r="A693" s="31">
        <v>45169</v>
      </c>
      <c r="B693" s="421" t="s">
        <v>10</v>
      </c>
      <c r="C693" s="421" t="s">
        <v>23</v>
      </c>
      <c r="D693" t="s">
        <v>12</v>
      </c>
      <c r="E693" s="207">
        <v>244.3</v>
      </c>
      <c r="F693" s="207"/>
      <c r="G693" s="2">
        <f t="shared" si="11"/>
        <v>244.30000000000024</v>
      </c>
      <c r="I693" s="421"/>
      <c r="K693" s="207"/>
      <c r="L693" s="207"/>
    </row>
    <row r="694" spans="1:12">
      <c r="B694" s="422"/>
      <c r="C694" s="422"/>
      <c r="D694" t="s">
        <v>13</v>
      </c>
      <c r="E694" s="207">
        <v>5.7</v>
      </c>
      <c r="F694" s="207"/>
      <c r="G694" s="2">
        <f t="shared" si="11"/>
        <v>250.00000000000023</v>
      </c>
      <c r="J694" s="207"/>
    </row>
    <row r="695" spans="1:12">
      <c r="B695" s="422"/>
      <c r="C695" s="422"/>
      <c r="D695" t="s">
        <v>14</v>
      </c>
      <c r="E695" s="207">
        <v>60</v>
      </c>
      <c r="F695" s="207"/>
      <c r="G695" s="2">
        <f t="shared" si="11"/>
        <v>310.00000000000023</v>
      </c>
      <c r="J695" s="207"/>
    </row>
    <row r="696" spans="1:12">
      <c r="B696" s="422"/>
      <c r="C696" s="422"/>
      <c r="D696" t="s">
        <v>15</v>
      </c>
      <c r="E696" s="207">
        <v>5</v>
      </c>
      <c r="F696" s="207"/>
      <c r="G696" s="2">
        <f t="shared" si="11"/>
        <v>315.00000000000023</v>
      </c>
    </row>
    <row r="697" spans="1:12">
      <c r="A697" s="3">
        <v>45169</v>
      </c>
      <c r="B697" s="422" t="s">
        <v>88</v>
      </c>
      <c r="C697" s="422" t="s">
        <v>23</v>
      </c>
      <c r="D697" t="s">
        <v>14</v>
      </c>
      <c r="E697" s="207"/>
      <c r="F697" s="207">
        <v>60</v>
      </c>
      <c r="G697" s="2">
        <f t="shared" ref="G694:G704" si="12">+G696+E697-F697</f>
        <v>255.00000000000023</v>
      </c>
      <c r="I697" s="440" t="s">
        <v>558</v>
      </c>
      <c r="J697" s="440"/>
      <c r="K697" s="440"/>
    </row>
    <row r="698" spans="1:12">
      <c r="A698" s="3">
        <v>45169</v>
      </c>
      <c r="B698" s="422" t="s">
        <v>88</v>
      </c>
      <c r="C698" s="422" t="s">
        <v>23</v>
      </c>
      <c r="D698" t="s">
        <v>15</v>
      </c>
      <c r="E698" s="207"/>
      <c r="F698" s="207">
        <v>5</v>
      </c>
      <c r="G698" s="2">
        <f t="shared" si="12"/>
        <v>250.00000000000023</v>
      </c>
      <c r="I698" s="421"/>
      <c r="K698" s="207"/>
    </row>
    <row r="699" spans="1:12">
      <c r="A699" s="3">
        <v>45204</v>
      </c>
      <c r="B699" s="422">
        <v>27589</v>
      </c>
      <c r="C699" s="422" t="s">
        <v>23</v>
      </c>
      <c r="D699" t="s">
        <v>12</v>
      </c>
      <c r="E699" s="207"/>
      <c r="F699" s="207">
        <v>244.3</v>
      </c>
      <c r="G699" s="2">
        <f t="shared" si="12"/>
        <v>5.700000000000216</v>
      </c>
      <c r="I699" s="421"/>
      <c r="K699" s="207"/>
    </row>
    <row r="700" spans="1:12">
      <c r="A700" s="3">
        <v>45204</v>
      </c>
      <c r="B700" s="422">
        <v>27589</v>
      </c>
      <c r="C700" s="422" t="s">
        <v>23</v>
      </c>
      <c r="D700" t="s">
        <v>13</v>
      </c>
      <c r="E700" s="207"/>
      <c r="F700" s="207">
        <v>5.7</v>
      </c>
      <c r="G700" s="2">
        <f t="shared" si="12"/>
        <v>2.1582735598713043E-13</v>
      </c>
      <c r="I700" s="422"/>
      <c r="K700" s="207"/>
    </row>
    <row r="701" spans="1:12">
      <c r="A701" s="31">
        <v>45199</v>
      </c>
      <c r="B701" s="421" t="s">
        <v>10</v>
      </c>
      <c r="C701" s="421" t="s">
        <v>41</v>
      </c>
      <c r="D701" t="s">
        <v>12</v>
      </c>
      <c r="E701" s="207">
        <v>243.2</v>
      </c>
      <c r="F701" s="207"/>
      <c r="G701" s="2">
        <f t="shared" si="12"/>
        <v>243.20000000000022</v>
      </c>
      <c r="I701" s="421"/>
      <c r="L701" s="20"/>
    </row>
    <row r="702" spans="1:12">
      <c r="B702" s="422"/>
      <c r="C702" s="422"/>
      <c r="D702" t="s">
        <v>13</v>
      </c>
      <c r="E702" s="207">
        <v>3.9</v>
      </c>
      <c r="F702" s="207"/>
      <c r="G702" s="2">
        <f t="shared" si="12"/>
        <v>247.10000000000022</v>
      </c>
      <c r="I702" s="422"/>
      <c r="L702" s="20"/>
    </row>
    <row r="703" spans="1:12">
      <c r="B703" s="422"/>
      <c r="C703" s="422"/>
      <c r="D703" t="s">
        <v>14</v>
      </c>
      <c r="E703" s="207">
        <v>60</v>
      </c>
      <c r="F703" s="207"/>
      <c r="G703" s="2">
        <f t="shared" si="12"/>
        <v>307.10000000000025</v>
      </c>
      <c r="K703" s="28"/>
    </row>
    <row r="704" spans="1:12">
      <c r="B704" s="422"/>
      <c r="C704" s="422"/>
      <c r="D704" t="s">
        <v>15</v>
      </c>
      <c r="E704" s="207">
        <v>5</v>
      </c>
      <c r="F704" s="207"/>
      <c r="G704" s="2">
        <f t="shared" si="12"/>
        <v>312.10000000000025</v>
      </c>
    </row>
    <row r="705" spans="1:7">
      <c r="A705" s="3">
        <v>45199</v>
      </c>
      <c r="B705" s="422" t="s">
        <v>91</v>
      </c>
      <c r="C705" s="422" t="s">
        <v>41</v>
      </c>
      <c r="D705" t="s">
        <v>14</v>
      </c>
      <c r="E705" s="207"/>
      <c r="F705" s="207">
        <v>60</v>
      </c>
      <c r="G705" s="2">
        <f t="shared" ref="G705:G771" si="13">+G704+E705-F705</f>
        <v>252.10000000000025</v>
      </c>
    </row>
    <row r="706" spans="1:7">
      <c r="A706" s="3">
        <v>45199</v>
      </c>
      <c r="B706" s="422" t="s">
        <v>91</v>
      </c>
      <c r="C706" s="422" t="s">
        <v>41</v>
      </c>
      <c r="D706" t="s">
        <v>15</v>
      </c>
      <c r="E706" s="207"/>
      <c r="F706" s="207">
        <v>5</v>
      </c>
      <c r="G706" s="2">
        <f t="shared" si="13"/>
        <v>247.10000000000025</v>
      </c>
    </row>
    <row r="707" spans="1:7">
      <c r="A707" s="3">
        <v>45251</v>
      </c>
      <c r="B707" s="422">
        <v>27808</v>
      </c>
      <c r="C707" s="422" t="s">
        <v>41</v>
      </c>
      <c r="D707" t="s">
        <v>12</v>
      </c>
      <c r="E707" s="207"/>
      <c r="F707" s="207">
        <v>243.2</v>
      </c>
      <c r="G707" s="2">
        <f t="shared" si="13"/>
        <v>3.9000000000002615</v>
      </c>
    </row>
    <row r="708" spans="1:7">
      <c r="A708" s="3">
        <v>45251</v>
      </c>
      <c r="B708" s="422">
        <v>27808</v>
      </c>
      <c r="C708" s="422" t="s">
        <v>41</v>
      </c>
      <c r="D708" t="s">
        <v>13</v>
      </c>
      <c r="E708" s="207"/>
      <c r="F708" s="207">
        <v>3.9</v>
      </c>
      <c r="G708" s="2">
        <f t="shared" si="13"/>
        <v>2.6156854460168688E-13</v>
      </c>
    </row>
    <row r="709" spans="1:7">
      <c r="A709" s="31">
        <v>45230</v>
      </c>
      <c r="B709" s="421" t="s">
        <v>10</v>
      </c>
      <c r="C709" s="421" t="s">
        <v>25</v>
      </c>
      <c r="D709" t="s">
        <v>12</v>
      </c>
      <c r="E709" s="20">
        <v>236.5</v>
      </c>
      <c r="F709" s="46"/>
      <c r="G709" s="2">
        <f t="shared" si="13"/>
        <v>236.50000000000026</v>
      </c>
    </row>
    <row r="710" spans="1:7">
      <c r="B710" s="422"/>
      <c r="C710" s="422"/>
      <c r="D710" t="s">
        <v>13</v>
      </c>
      <c r="E710" s="20">
        <v>4.0999999999999996</v>
      </c>
      <c r="F710" s="46"/>
      <c r="G710" s="2">
        <f t="shared" si="13"/>
        <v>240.60000000000025</v>
      </c>
    </row>
    <row r="711" spans="1:7">
      <c r="B711" s="422"/>
      <c r="C711" s="422"/>
      <c r="D711" t="s">
        <v>14</v>
      </c>
      <c r="E711" s="207">
        <v>60</v>
      </c>
      <c r="F711" s="46"/>
      <c r="G711" s="2">
        <f t="shared" si="13"/>
        <v>300.60000000000025</v>
      </c>
    </row>
    <row r="712" spans="1:7">
      <c r="B712" s="422"/>
      <c r="C712" s="422"/>
      <c r="D712" t="s">
        <v>15</v>
      </c>
      <c r="E712" s="207">
        <v>5</v>
      </c>
      <c r="F712" s="46"/>
      <c r="G712" s="2">
        <f t="shared" si="13"/>
        <v>305.60000000000025</v>
      </c>
    </row>
    <row r="713" spans="1:7">
      <c r="A713" s="70">
        <v>45230</v>
      </c>
      <c r="B713" s="422" t="s">
        <v>75</v>
      </c>
      <c r="C713" s="422" t="s">
        <v>25</v>
      </c>
      <c r="D713" t="s">
        <v>14</v>
      </c>
      <c r="E713" s="207"/>
      <c r="F713" s="207">
        <v>60</v>
      </c>
      <c r="G713" s="2">
        <f t="shared" si="13"/>
        <v>245.60000000000025</v>
      </c>
    </row>
    <row r="714" spans="1:7">
      <c r="A714" s="70">
        <v>45230</v>
      </c>
      <c r="B714" s="422" t="s">
        <v>75</v>
      </c>
      <c r="C714" s="422" t="s">
        <v>25</v>
      </c>
      <c r="D714" t="s">
        <v>15</v>
      </c>
      <c r="E714" s="207"/>
      <c r="F714" s="207">
        <v>5</v>
      </c>
      <c r="G714" s="2">
        <f t="shared" si="13"/>
        <v>240.60000000000025</v>
      </c>
    </row>
    <row r="715" spans="1:7">
      <c r="A715" s="3">
        <v>45251</v>
      </c>
      <c r="B715" s="422">
        <v>27815</v>
      </c>
      <c r="C715" s="422" t="s">
        <v>25</v>
      </c>
      <c r="D715" t="s">
        <v>12</v>
      </c>
      <c r="F715" s="20">
        <v>236.5</v>
      </c>
      <c r="G715" s="2">
        <f t="shared" si="13"/>
        <v>4.1000000000002501</v>
      </c>
    </row>
    <row r="716" spans="1:7">
      <c r="A716" s="3">
        <v>45251</v>
      </c>
      <c r="B716" s="422">
        <v>27815</v>
      </c>
      <c r="C716" s="422" t="s">
        <v>25</v>
      </c>
      <c r="D716" t="s">
        <v>13</v>
      </c>
      <c r="F716" s="20">
        <v>4.0999999999999996</v>
      </c>
      <c r="G716" s="2">
        <f t="shared" si="13"/>
        <v>2.5046631435543532E-13</v>
      </c>
    </row>
    <row r="717" spans="1:7">
      <c r="A717" s="31">
        <v>45260</v>
      </c>
      <c r="B717" s="421" t="s">
        <v>10</v>
      </c>
      <c r="C717" s="421" t="s">
        <v>26</v>
      </c>
      <c r="D717" t="s">
        <v>12</v>
      </c>
      <c r="E717" s="20">
        <v>257</v>
      </c>
      <c r="F717" s="207"/>
      <c r="G717" s="2">
        <f t="shared" si="13"/>
        <v>257.00000000000023</v>
      </c>
    </row>
    <row r="718" spans="1:7">
      <c r="B718" s="422"/>
      <c r="C718" s="422"/>
      <c r="D718" t="s">
        <v>13</v>
      </c>
      <c r="E718" s="20">
        <v>10</v>
      </c>
      <c r="F718" s="207"/>
      <c r="G718" s="2">
        <f t="shared" si="13"/>
        <v>267.00000000000023</v>
      </c>
    </row>
    <row r="719" spans="1:7">
      <c r="B719" s="422"/>
      <c r="C719" s="422"/>
      <c r="D719" t="s">
        <v>14</v>
      </c>
      <c r="E719" s="207">
        <v>60</v>
      </c>
      <c r="F719" s="207"/>
      <c r="G719" s="2">
        <f t="shared" si="13"/>
        <v>327.00000000000023</v>
      </c>
    </row>
    <row r="720" spans="1:7">
      <c r="B720" s="422"/>
      <c r="C720" s="422"/>
      <c r="D720" t="s">
        <v>15</v>
      </c>
      <c r="E720" s="207">
        <v>5</v>
      </c>
      <c r="F720" s="207"/>
      <c r="G720" s="2">
        <f t="shared" si="13"/>
        <v>332.00000000000023</v>
      </c>
    </row>
    <row r="721" spans="1:11">
      <c r="A721" s="3">
        <v>45260</v>
      </c>
      <c r="B721" s="422" t="s">
        <v>93</v>
      </c>
      <c r="C721" s="422" t="s">
        <v>26</v>
      </c>
      <c r="D721" t="s">
        <v>14</v>
      </c>
      <c r="E721" s="207"/>
      <c r="F721" s="207">
        <v>60</v>
      </c>
      <c r="G721" s="2">
        <f t="shared" si="13"/>
        <v>272.00000000000023</v>
      </c>
    </row>
    <row r="722" spans="1:11">
      <c r="A722" s="3">
        <v>45260</v>
      </c>
      <c r="B722" s="422" t="s">
        <v>93</v>
      </c>
      <c r="C722" s="422" t="s">
        <v>26</v>
      </c>
      <c r="D722" t="s">
        <v>15</v>
      </c>
      <c r="E722" s="207"/>
      <c r="F722" s="207">
        <v>5</v>
      </c>
      <c r="G722" s="2">
        <f t="shared" si="13"/>
        <v>267.00000000000023</v>
      </c>
    </row>
    <row r="723" spans="1:11">
      <c r="A723" s="70">
        <v>45286</v>
      </c>
      <c r="B723" s="422">
        <v>28042</v>
      </c>
      <c r="C723" s="422" t="s">
        <v>26</v>
      </c>
      <c r="D723" t="s">
        <v>12</v>
      </c>
      <c r="F723" s="20">
        <v>257</v>
      </c>
      <c r="G723" s="2">
        <f t="shared" si="13"/>
        <v>10.000000000000227</v>
      </c>
    </row>
    <row r="724" spans="1:11">
      <c r="A724" s="70">
        <v>45286</v>
      </c>
      <c r="B724" s="422">
        <v>28042</v>
      </c>
      <c r="C724" s="422" t="s">
        <v>26</v>
      </c>
      <c r="D724" t="s">
        <v>13</v>
      </c>
      <c r="F724" s="20">
        <v>10</v>
      </c>
      <c r="G724" s="2">
        <f t="shared" si="13"/>
        <v>2.2737367544323206E-13</v>
      </c>
    </row>
    <row r="725" spans="1:11">
      <c r="A725" s="31">
        <v>45291</v>
      </c>
      <c r="B725" s="421" t="s">
        <v>10</v>
      </c>
      <c r="C725" s="421" t="s">
        <v>27</v>
      </c>
      <c r="D725" t="s">
        <v>12</v>
      </c>
      <c r="E725" s="20">
        <v>274.60000000000002</v>
      </c>
      <c r="F725" s="207"/>
      <c r="G725" s="2">
        <f t="shared" si="13"/>
        <v>274.60000000000025</v>
      </c>
    </row>
    <row r="726" spans="1:11">
      <c r="B726" s="422"/>
      <c r="C726" s="422"/>
      <c r="D726" t="s">
        <v>13</v>
      </c>
      <c r="E726" s="20">
        <v>5</v>
      </c>
      <c r="F726" s="207"/>
      <c r="G726" s="2">
        <f t="shared" si="13"/>
        <v>279.60000000000025</v>
      </c>
      <c r="I726" s="421"/>
      <c r="K726" s="20"/>
    </row>
    <row r="727" spans="1:11">
      <c r="B727" s="422"/>
      <c r="C727" s="422"/>
      <c r="D727" t="s">
        <v>14</v>
      </c>
      <c r="E727" s="207">
        <v>60</v>
      </c>
      <c r="F727" s="207"/>
      <c r="G727" s="2">
        <f t="shared" si="13"/>
        <v>339.60000000000025</v>
      </c>
      <c r="I727" s="422"/>
      <c r="K727" s="20"/>
    </row>
    <row r="728" spans="1:11">
      <c r="B728" s="422"/>
      <c r="C728" s="422"/>
      <c r="D728" t="s">
        <v>15</v>
      </c>
      <c r="E728" s="207">
        <v>5</v>
      </c>
      <c r="F728" s="207"/>
      <c r="G728" s="2">
        <f t="shared" si="13"/>
        <v>344.60000000000025</v>
      </c>
      <c r="I728" s="421"/>
      <c r="K728" s="20"/>
    </row>
    <row r="729" spans="1:11">
      <c r="A729" s="3">
        <v>45291</v>
      </c>
      <c r="B729" s="422" t="s">
        <v>76</v>
      </c>
      <c r="C729" s="422" t="s">
        <v>27</v>
      </c>
      <c r="D729" t="s">
        <v>14</v>
      </c>
      <c r="E729" s="207"/>
      <c r="F729" s="207">
        <v>60</v>
      </c>
      <c r="G729" s="2">
        <f t="shared" si="13"/>
        <v>284.60000000000025</v>
      </c>
      <c r="I729" s="422"/>
      <c r="K729" s="20"/>
    </row>
    <row r="730" spans="1:11">
      <c r="A730" s="3">
        <v>45291</v>
      </c>
      <c r="B730" s="422" t="s">
        <v>76</v>
      </c>
      <c r="C730" s="422" t="s">
        <v>27</v>
      </c>
      <c r="D730" t="s">
        <v>15</v>
      </c>
      <c r="E730" s="207"/>
      <c r="F730" s="207">
        <v>5</v>
      </c>
      <c r="G730" s="2">
        <f t="shared" si="13"/>
        <v>279.60000000000025</v>
      </c>
      <c r="K730" s="20"/>
    </row>
    <row r="731" spans="1:11">
      <c r="A731" s="3">
        <v>45356</v>
      </c>
      <c r="B731" s="422">
        <v>28424</v>
      </c>
      <c r="C731" s="422" t="s">
        <v>27</v>
      </c>
      <c r="D731" t="s">
        <v>12</v>
      </c>
      <c r="E731" s="207"/>
      <c r="F731" s="20">
        <v>274.60000000000002</v>
      </c>
      <c r="G731" s="2">
        <f t="shared" si="13"/>
        <v>5.0000000000002274</v>
      </c>
      <c r="K731" s="20"/>
    </row>
    <row r="732" spans="1:11">
      <c r="A732" s="3">
        <v>45356</v>
      </c>
      <c r="B732" s="422">
        <v>28424</v>
      </c>
      <c r="C732" s="422" t="s">
        <v>27</v>
      </c>
      <c r="D732" t="s">
        <v>13</v>
      </c>
      <c r="E732" s="207"/>
      <c r="F732" s="20">
        <v>5</v>
      </c>
      <c r="G732" s="2">
        <f t="shared" si="13"/>
        <v>2.2737367544323206E-13</v>
      </c>
      <c r="K732" s="20"/>
    </row>
    <row r="733" spans="1:11">
      <c r="A733" s="81">
        <v>45322</v>
      </c>
      <c r="B733" s="421" t="s">
        <v>10</v>
      </c>
      <c r="C733" s="421" t="s">
        <v>11</v>
      </c>
      <c r="D733" t="s">
        <v>12</v>
      </c>
      <c r="E733" s="20">
        <v>306.7</v>
      </c>
      <c r="F733" s="207"/>
      <c r="G733" s="2">
        <f t="shared" si="13"/>
        <v>306.70000000000022</v>
      </c>
    </row>
    <row r="734" spans="1:11">
      <c r="A734" s="70"/>
      <c r="B734" s="422"/>
      <c r="C734" s="422"/>
      <c r="D734" t="s">
        <v>13</v>
      </c>
      <c r="E734" s="20">
        <v>8</v>
      </c>
      <c r="F734" s="207"/>
      <c r="G734" s="2">
        <f t="shared" si="13"/>
        <v>314.70000000000022</v>
      </c>
    </row>
    <row r="735" spans="1:11">
      <c r="A735" s="70"/>
      <c r="B735" s="422"/>
      <c r="C735" s="422"/>
      <c r="D735" t="s">
        <v>14</v>
      </c>
      <c r="E735" s="207">
        <v>60</v>
      </c>
      <c r="F735" s="207"/>
      <c r="G735" s="2">
        <f t="shared" si="13"/>
        <v>374.70000000000022</v>
      </c>
    </row>
    <row r="736" spans="1:11">
      <c r="A736" s="70"/>
      <c r="B736" s="422"/>
      <c r="C736" s="422"/>
      <c r="D736" t="s">
        <v>15</v>
      </c>
      <c r="E736" s="207">
        <v>5</v>
      </c>
      <c r="F736" s="207"/>
      <c r="G736" s="2">
        <f t="shared" si="13"/>
        <v>379.70000000000022</v>
      </c>
    </row>
    <row r="737" spans="1:7">
      <c r="A737" s="70">
        <v>45322</v>
      </c>
      <c r="B737" s="422" t="s">
        <v>77</v>
      </c>
      <c r="C737" s="422" t="s">
        <v>11</v>
      </c>
      <c r="D737" t="s">
        <v>14</v>
      </c>
      <c r="E737" s="207"/>
      <c r="F737" s="207">
        <v>60</v>
      </c>
      <c r="G737" s="2">
        <f t="shared" si="13"/>
        <v>319.70000000000022</v>
      </c>
    </row>
    <row r="738" spans="1:7">
      <c r="A738" s="70">
        <v>45322</v>
      </c>
      <c r="B738" s="422" t="s">
        <v>77</v>
      </c>
      <c r="C738" s="422" t="s">
        <v>11</v>
      </c>
      <c r="D738" t="s">
        <v>15</v>
      </c>
      <c r="E738" s="207"/>
      <c r="F738" s="207">
        <v>5</v>
      </c>
      <c r="G738" s="2">
        <f t="shared" si="13"/>
        <v>314.70000000000022</v>
      </c>
    </row>
    <row r="739" spans="1:7">
      <c r="A739" s="3">
        <v>45356</v>
      </c>
      <c r="B739" s="422">
        <v>28424</v>
      </c>
      <c r="C739" s="422" t="s">
        <v>11</v>
      </c>
      <c r="D739" t="s">
        <v>12</v>
      </c>
      <c r="E739" s="207"/>
      <c r="F739" s="20">
        <v>306.7</v>
      </c>
      <c r="G739" s="2">
        <f t="shared" si="13"/>
        <v>8.0000000000002274</v>
      </c>
    </row>
    <row r="740" spans="1:7">
      <c r="A740" s="3">
        <v>45356</v>
      </c>
      <c r="B740" s="422">
        <v>28424</v>
      </c>
      <c r="C740" s="422" t="s">
        <v>11</v>
      </c>
      <c r="D740" t="s">
        <v>13</v>
      </c>
      <c r="E740" s="207"/>
      <c r="F740" s="20">
        <v>8</v>
      </c>
      <c r="G740" s="2">
        <f t="shared" si="13"/>
        <v>2.2737367544323206E-13</v>
      </c>
    </row>
    <row r="741" spans="1:7">
      <c r="A741" s="81">
        <v>45351</v>
      </c>
      <c r="B741" s="421" t="s">
        <v>10</v>
      </c>
      <c r="C741" s="421" t="s">
        <v>17</v>
      </c>
      <c r="D741" t="s">
        <v>12</v>
      </c>
      <c r="E741" s="207">
        <v>317.7</v>
      </c>
      <c r="F741" s="207"/>
      <c r="G741" s="2">
        <f t="shared" si="13"/>
        <v>317.70000000000022</v>
      </c>
    </row>
    <row r="742" spans="1:7">
      <c r="A742" s="70"/>
      <c r="B742" s="422"/>
      <c r="C742" s="422"/>
      <c r="D742" t="s">
        <v>13</v>
      </c>
      <c r="E742" s="207">
        <v>5</v>
      </c>
      <c r="F742" s="207"/>
      <c r="G742" s="2">
        <f t="shared" si="13"/>
        <v>322.70000000000022</v>
      </c>
    </row>
    <row r="743" spans="1:7">
      <c r="A743" s="70"/>
      <c r="B743" s="422"/>
      <c r="C743" s="422"/>
      <c r="D743" t="s">
        <v>14</v>
      </c>
      <c r="E743" s="207">
        <v>58</v>
      </c>
      <c r="F743" s="207"/>
      <c r="G743" s="2">
        <f t="shared" si="13"/>
        <v>380.70000000000022</v>
      </c>
    </row>
    <row r="744" spans="1:7">
      <c r="A744" s="70"/>
      <c r="B744" s="422"/>
      <c r="C744" s="422"/>
      <c r="D744" t="s">
        <v>15</v>
      </c>
      <c r="E744" s="207">
        <v>5</v>
      </c>
      <c r="F744" s="207"/>
      <c r="G744" s="2">
        <f t="shared" si="13"/>
        <v>385.70000000000022</v>
      </c>
    </row>
    <row r="745" spans="1:7">
      <c r="A745" s="70">
        <v>45351</v>
      </c>
      <c r="B745" s="422" t="s">
        <v>78</v>
      </c>
      <c r="C745" s="422" t="s">
        <v>17</v>
      </c>
      <c r="D745" t="s">
        <v>14</v>
      </c>
      <c r="E745" s="207"/>
      <c r="F745" s="207">
        <v>58</v>
      </c>
      <c r="G745" s="2">
        <f t="shared" si="13"/>
        <v>327.70000000000022</v>
      </c>
    </row>
    <row r="746" spans="1:7">
      <c r="A746" s="70">
        <v>45351</v>
      </c>
      <c r="B746" s="422" t="s">
        <v>78</v>
      </c>
      <c r="C746" s="422" t="s">
        <v>17</v>
      </c>
      <c r="D746" t="s">
        <v>15</v>
      </c>
      <c r="E746" s="207"/>
      <c r="F746" s="207">
        <v>5</v>
      </c>
      <c r="G746" s="2">
        <f t="shared" si="13"/>
        <v>322.70000000000022</v>
      </c>
    </row>
    <row r="747" spans="1:7">
      <c r="A747" s="3">
        <v>45376</v>
      </c>
      <c r="B747" s="422">
        <v>28685</v>
      </c>
      <c r="C747" s="422" t="s">
        <v>17</v>
      </c>
      <c r="D747" t="s">
        <v>12</v>
      </c>
      <c r="F747" s="2">
        <v>317.7</v>
      </c>
      <c r="G747" s="2">
        <f t="shared" si="13"/>
        <v>5.0000000000002274</v>
      </c>
    </row>
    <row r="748" spans="1:7">
      <c r="A748" s="3">
        <v>45376</v>
      </c>
      <c r="B748" s="422">
        <v>28685</v>
      </c>
      <c r="C748" s="422" t="s">
        <v>17</v>
      </c>
      <c r="D748" t="s">
        <v>13</v>
      </c>
      <c r="F748" s="2">
        <v>5</v>
      </c>
      <c r="G748" s="2">
        <f t="shared" si="13"/>
        <v>2.2737367544323206E-13</v>
      </c>
    </row>
    <row r="749" spans="1:7">
      <c r="A749" s="31">
        <v>45382</v>
      </c>
      <c r="B749" s="421" t="s">
        <v>10</v>
      </c>
      <c r="C749" s="421" t="s">
        <v>18</v>
      </c>
      <c r="D749" t="s">
        <v>12</v>
      </c>
      <c r="E749" s="207">
        <v>307.5</v>
      </c>
      <c r="F749" s="207"/>
      <c r="G749" s="2">
        <f t="shared" si="13"/>
        <v>307.50000000000023</v>
      </c>
    </row>
    <row r="750" spans="1:7">
      <c r="B750" s="422"/>
      <c r="C750" s="422"/>
      <c r="D750" t="s">
        <v>13</v>
      </c>
      <c r="E750" s="207">
        <v>5</v>
      </c>
      <c r="F750" s="207"/>
      <c r="G750" s="2">
        <f t="shared" si="13"/>
        <v>312.50000000000023</v>
      </c>
    </row>
    <row r="751" spans="1:7">
      <c r="B751" s="422"/>
      <c r="C751" s="422"/>
      <c r="D751" t="s">
        <v>14</v>
      </c>
      <c r="E751" s="207">
        <v>60</v>
      </c>
      <c r="F751" s="207"/>
      <c r="G751" s="2">
        <f t="shared" si="13"/>
        <v>372.50000000000023</v>
      </c>
    </row>
    <row r="752" spans="1:7">
      <c r="B752" s="422"/>
      <c r="C752" s="422"/>
      <c r="D752" t="s">
        <v>15</v>
      </c>
      <c r="E752" s="207">
        <v>5</v>
      </c>
      <c r="F752" s="207"/>
      <c r="G752" s="2">
        <f t="shared" si="13"/>
        <v>377.50000000000023</v>
      </c>
    </row>
    <row r="753" spans="1:11">
      <c r="A753" s="3">
        <v>45382</v>
      </c>
      <c r="B753" s="422" t="s">
        <v>81</v>
      </c>
      <c r="C753" s="422" t="s">
        <v>18</v>
      </c>
      <c r="D753" t="s">
        <v>14</v>
      </c>
      <c r="E753" s="207"/>
      <c r="F753" s="207">
        <v>60</v>
      </c>
      <c r="G753" s="2">
        <f t="shared" si="13"/>
        <v>317.50000000000023</v>
      </c>
    </row>
    <row r="754" spans="1:11">
      <c r="A754" s="3">
        <v>45382</v>
      </c>
      <c r="B754" s="422" t="s">
        <v>81</v>
      </c>
      <c r="C754" s="422" t="s">
        <v>18</v>
      </c>
      <c r="D754" t="s">
        <v>15</v>
      </c>
      <c r="E754" s="207"/>
      <c r="F754" s="207">
        <v>5</v>
      </c>
      <c r="G754" s="2">
        <f t="shared" si="13"/>
        <v>312.50000000000023</v>
      </c>
    </row>
    <row r="755" spans="1:11">
      <c r="A755" s="3">
        <v>45450</v>
      </c>
      <c r="B755" s="422">
        <v>28995</v>
      </c>
      <c r="C755" s="422" t="s">
        <v>18</v>
      </c>
      <c r="D755" t="s">
        <v>12</v>
      </c>
      <c r="E755" s="207"/>
      <c r="F755" s="207">
        <v>307.5</v>
      </c>
      <c r="G755" s="2">
        <f t="shared" si="13"/>
        <v>5.0000000000002274</v>
      </c>
      <c r="K755" s="28"/>
    </row>
    <row r="756" spans="1:11">
      <c r="A756" s="3">
        <v>45450</v>
      </c>
      <c r="B756" s="422">
        <v>28995</v>
      </c>
      <c r="C756" s="422" t="s">
        <v>18</v>
      </c>
      <c r="D756" t="s">
        <v>13</v>
      </c>
      <c r="E756" s="207"/>
      <c r="F756" s="207">
        <v>5</v>
      </c>
      <c r="G756" s="2">
        <f t="shared" si="13"/>
        <v>2.2737367544323206E-13</v>
      </c>
      <c r="K756" s="28"/>
    </row>
    <row r="757" spans="1:11">
      <c r="A757" s="31">
        <v>45412</v>
      </c>
      <c r="B757" s="421" t="s">
        <v>10</v>
      </c>
      <c r="C757" s="421" t="s">
        <v>19</v>
      </c>
      <c r="D757" t="s">
        <v>12</v>
      </c>
      <c r="E757" s="207">
        <v>305.7</v>
      </c>
      <c r="F757" s="207"/>
      <c r="G757" s="2">
        <f t="shared" si="13"/>
        <v>305.70000000000022</v>
      </c>
    </row>
    <row r="758" spans="1:11">
      <c r="B758" s="422"/>
      <c r="C758" s="422"/>
      <c r="D758" t="s">
        <v>13</v>
      </c>
      <c r="E758" s="207">
        <v>5</v>
      </c>
      <c r="F758" s="207"/>
      <c r="G758" s="2">
        <f t="shared" si="13"/>
        <v>310.70000000000022</v>
      </c>
    </row>
    <row r="759" spans="1:11">
      <c r="B759" s="422"/>
      <c r="C759" s="422"/>
      <c r="D759" t="s">
        <v>14</v>
      </c>
      <c r="E759" s="207">
        <v>60</v>
      </c>
      <c r="F759" s="207"/>
      <c r="G759" s="2">
        <f t="shared" si="13"/>
        <v>370.70000000000022</v>
      </c>
    </row>
    <row r="760" spans="1:11">
      <c r="B760" s="422"/>
      <c r="C760" s="422"/>
      <c r="D760" t="s">
        <v>15</v>
      </c>
      <c r="E760" s="207">
        <v>5</v>
      </c>
      <c r="F760" s="207"/>
      <c r="G760" s="2">
        <f t="shared" si="13"/>
        <v>375.70000000000022</v>
      </c>
    </row>
    <row r="761" spans="1:11">
      <c r="A761" s="3">
        <v>45412</v>
      </c>
      <c r="B761" s="422" t="s">
        <v>98</v>
      </c>
      <c r="C761" s="422" t="s">
        <v>19</v>
      </c>
      <c r="D761" t="s">
        <v>14</v>
      </c>
      <c r="E761" s="207"/>
      <c r="F761" s="207">
        <v>56</v>
      </c>
      <c r="G761" s="2">
        <f t="shared" si="13"/>
        <v>319.70000000000022</v>
      </c>
    </row>
    <row r="762" spans="1:11">
      <c r="A762" s="3">
        <v>45419</v>
      </c>
      <c r="B762" s="422">
        <v>28826</v>
      </c>
      <c r="C762" s="422" t="s">
        <v>19</v>
      </c>
      <c r="D762" t="s">
        <v>14</v>
      </c>
      <c r="E762" s="207"/>
      <c r="F762" s="207">
        <v>4</v>
      </c>
      <c r="G762" s="2">
        <f t="shared" si="13"/>
        <v>315.70000000000022</v>
      </c>
    </row>
    <row r="763" spans="1:11">
      <c r="A763" s="3">
        <v>45419</v>
      </c>
      <c r="B763" s="422">
        <v>28826</v>
      </c>
      <c r="C763" s="422" t="s">
        <v>19</v>
      </c>
      <c r="D763" t="s">
        <v>15</v>
      </c>
      <c r="E763" s="207"/>
      <c r="F763" s="207">
        <v>5</v>
      </c>
      <c r="G763" s="2">
        <f t="shared" si="13"/>
        <v>310.70000000000022</v>
      </c>
    </row>
    <row r="764" spans="1:11">
      <c r="A764" s="3">
        <v>45482</v>
      </c>
      <c r="B764" s="422">
        <v>29219</v>
      </c>
      <c r="C764" s="422" t="s">
        <v>19</v>
      </c>
      <c r="D764" t="s">
        <v>12</v>
      </c>
      <c r="E764" s="207"/>
      <c r="F764" s="207">
        <v>305.7</v>
      </c>
      <c r="G764" s="2">
        <f t="shared" si="13"/>
        <v>5.0000000000002274</v>
      </c>
    </row>
    <row r="765" spans="1:11">
      <c r="A765" s="3">
        <v>45482</v>
      </c>
      <c r="B765" s="422">
        <v>29219</v>
      </c>
      <c r="C765" s="422" t="s">
        <v>19</v>
      </c>
      <c r="D765" t="s">
        <v>13</v>
      </c>
      <c r="E765" s="207"/>
      <c r="F765" s="207">
        <v>5</v>
      </c>
      <c r="G765" s="2">
        <f t="shared" si="13"/>
        <v>2.2737367544323206E-13</v>
      </c>
    </row>
    <row r="766" spans="1:11">
      <c r="A766" s="31">
        <v>45443</v>
      </c>
      <c r="B766" s="421" t="s">
        <v>10</v>
      </c>
      <c r="C766" s="421" t="s">
        <v>20</v>
      </c>
      <c r="D766" t="s">
        <v>12</v>
      </c>
      <c r="E766" s="207">
        <v>278.2</v>
      </c>
      <c r="F766" s="207"/>
      <c r="G766" s="2">
        <f t="shared" si="13"/>
        <v>278.20000000000022</v>
      </c>
    </row>
    <row r="767" spans="1:11">
      <c r="B767" s="422"/>
      <c r="C767" s="422"/>
      <c r="D767" t="s">
        <v>13</v>
      </c>
      <c r="E767" s="207">
        <v>5</v>
      </c>
      <c r="F767" s="207"/>
      <c r="G767" s="2">
        <f t="shared" si="13"/>
        <v>283.20000000000022</v>
      </c>
    </row>
    <row r="768" spans="1:11">
      <c r="B768" s="422"/>
      <c r="C768" s="422"/>
      <c r="D768" t="s">
        <v>14</v>
      </c>
      <c r="E768" s="207">
        <v>60</v>
      </c>
      <c r="F768" s="207"/>
      <c r="G768" s="2">
        <f t="shared" si="13"/>
        <v>343.20000000000022</v>
      </c>
      <c r="I768" s="421"/>
      <c r="K768" s="207"/>
    </row>
    <row r="769" spans="1:11">
      <c r="B769" s="422"/>
      <c r="C769" s="422"/>
      <c r="D769" t="s">
        <v>15</v>
      </c>
      <c r="E769" s="207">
        <v>5</v>
      </c>
      <c r="F769" s="207"/>
      <c r="G769" s="2">
        <f t="shared" si="13"/>
        <v>348.20000000000022</v>
      </c>
      <c r="I769" s="422"/>
      <c r="K769" s="207"/>
    </row>
    <row r="770" spans="1:11">
      <c r="A770" s="3">
        <v>45443</v>
      </c>
      <c r="B770" s="422" t="s">
        <v>100</v>
      </c>
      <c r="C770" s="422" t="s">
        <v>20</v>
      </c>
      <c r="D770" t="s">
        <v>14</v>
      </c>
      <c r="E770" s="207"/>
      <c r="F770" s="207">
        <v>60</v>
      </c>
      <c r="G770" s="2">
        <f t="shared" si="13"/>
        <v>288.20000000000022</v>
      </c>
      <c r="I770" s="421"/>
      <c r="K770" s="207"/>
    </row>
    <row r="771" spans="1:11">
      <c r="A771" s="3">
        <v>45443</v>
      </c>
      <c r="B771" s="422" t="s">
        <v>100</v>
      </c>
      <c r="C771" s="422" t="s">
        <v>20</v>
      </c>
      <c r="D771" t="s">
        <v>15</v>
      </c>
      <c r="E771" s="207"/>
      <c r="F771" s="207">
        <v>5</v>
      </c>
      <c r="G771" s="2">
        <f t="shared" si="13"/>
        <v>283.20000000000022</v>
      </c>
      <c r="I771" s="422"/>
      <c r="K771" s="207"/>
    </row>
    <row r="772" spans="1:11">
      <c r="A772" s="3">
        <v>45482</v>
      </c>
      <c r="B772" s="422">
        <v>29219</v>
      </c>
      <c r="C772" s="422" t="s">
        <v>20</v>
      </c>
      <c r="D772" t="s">
        <v>12</v>
      </c>
      <c r="E772" s="207"/>
      <c r="F772" s="207">
        <v>278.2</v>
      </c>
      <c r="G772" s="2">
        <f t="shared" ref="G772:G837" si="14">+G771+E772-F772</f>
        <v>5.0000000000002274</v>
      </c>
      <c r="I772" s="422"/>
      <c r="K772" s="207"/>
    </row>
    <row r="773" spans="1:11">
      <c r="A773" s="3">
        <v>45482</v>
      </c>
      <c r="B773" s="422">
        <v>29219</v>
      </c>
      <c r="C773" s="422" t="s">
        <v>20</v>
      </c>
      <c r="D773" t="s">
        <v>13</v>
      </c>
      <c r="E773" s="207"/>
      <c r="F773" s="207">
        <v>5</v>
      </c>
      <c r="G773" s="2">
        <f t="shared" si="14"/>
        <v>2.2737367544323206E-13</v>
      </c>
    </row>
    <row r="774" spans="1:11">
      <c r="A774" s="81">
        <v>45473</v>
      </c>
      <c r="B774" s="421" t="s">
        <v>10</v>
      </c>
      <c r="C774" s="421" t="s">
        <v>21</v>
      </c>
      <c r="D774" t="s">
        <v>12</v>
      </c>
      <c r="E774" s="207">
        <v>270.2</v>
      </c>
      <c r="F774" s="207"/>
      <c r="G774" s="2">
        <f t="shared" si="14"/>
        <v>270.20000000000022</v>
      </c>
      <c r="I774" s="421"/>
      <c r="K774" s="207"/>
    </row>
    <row r="775" spans="1:11">
      <c r="A775" s="70"/>
      <c r="B775" s="422"/>
      <c r="C775" s="422"/>
      <c r="D775" t="s">
        <v>13</v>
      </c>
      <c r="E775" s="207">
        <v>7</v>
      </c>
      <c r="F775" s="207"/>
      <c r="G775" s="2">
        <f t="shared" si="14"/>
        <v>277.20000000000022</v>
      </c>
      <c r="I775" s="440" t="s">
        <v>558</v>
      </c>
      <c r="J775" s="440"/>
      <c r="K775" s="440"/>
    </row>
    <row r="776" spans="1:11">
      <c r="A776" s="70"/>
      <c r="B776" s="422"/>
      <c r="C776" s="422"/>
      <c r="D776" t="s">
        <v>14</v>
      </c>
      <c r="E776" s="207">
        <v>60</v>
      </c>
      <c r="F776" s="207"/>
      <c r="G776" s="2">
        <f t="shared" si="14"/>
        <v>337.20000000000022</v>
      </c>
      <c r="H776">
        <v>2024</v>
      </c>
      <c r="I776" s="421" t="s">
        <v>57</v>
      </c>
      <c r="J776" t="s">
        <v>12</v>
      </c>
      <c r="K776" s="207">
        <v>266</v>
      </c>
    </row>
    <row r="777" spans="1:11">
      <c r="A777" s="70"/>
      <c r="B777" s="422"/>
      <c r="C777" s="422"/>
      <c r="D777" t="s">
        <v>15</v>
      </c>
      <c r="E777" s="207">
        <v>5</v>
      </c>
      <c r="F777" s="207"/>
      <c r="G777" s="2">
        <f t="shared" si="14"/>
        <v>342.20000000000022</v>
      </c>
      <c r="I777" s="422"/>
      <c r="J777" t="s">
        <v>13</v>
      </c>
      <c r="K777" s="207">
        <v>7</v>
      </c>
    </row>
    <row r="778" spans="1:11">
      <c r="A778" s="70">
        <v>45473</v>
      </c>
      <c r="B778" s="422" t="s">
        <v>86</v>
      </c>
      <c r="C778" s="422" t="s">
        <v>21</v>
      </c>
      <c r="D778" t="s">
        <v>14</v>
      </c>
      <c r="E778" s="207"/>
      <c r="F778" s="207">
        <v>60</v>
      </c>
      <c r="G778" s="2">
        <f t="shared" si="14"/>
        <v>282.20000000000022</v>
      </c>
      <c r="K778" s="28">
        <f>SUM(K776:K777)</f>
        <v>273</v>
      </c>
    </row>
    <row r="779" spans="1:11">
      <c r="A779" s="70">
        <v>45473</v>
      </c>
      <c r="B779" s="422" t="s">
        <v>86</v>
      </c>
      <c r="C779" s="422" t="s">
        <v>21</v>
      </c>
      <c r="D779" t="s">
        <v>15</v>
      </c>
      <c r="E779" s="207"/>
      <c r="F779" s="207">
        <v>5</v>
      </c>
      <c r="G779" s="2">
        <f t="shared" si="14"/>
        <v>277.20000000000022</v>
      </c>
    </row>
    <row r="780" spans="1:11">
      <c r="A780" s="70">
        <v>45539</v>
      </c>
      <c r="B780" s="422">
        <v>29633</v>
      </c>
      <c r="C780" s="422" t="s">
        <v>21</v>
      </c>
      <c r="D780" t="s">
        <v>12</v>
      </c>
      <c r="E780" s="207"/>
      <c r="F780" s="207">
        <v>270.2</v>
      </c>
      <c r="G780" s="2">
        <f t="shared" si="14"/>
        <v>7.0000000000002274</v>
      </c>
    </row>
    <row r="781" spans="1:11">
      <c r="A781" s="70">
        <v>45539</v>
      </c>
      <c r="B781" s="422">
        <v>29633</v>
      </c>
      <c r="C781" s="422" t="s">
        <v>21</v>
      </c>
      <c r="D781" t="s">
        <v>13</v>
      </c>
      <c r="E781" s="207"/>
      <c r="F781" s="207">
        <v>7</v>
      </c>
      <c r="G781" s="2">
        <f t="shared" si="14"/>
        <v>2.2737367544323206E-13</v>
      </c>
    </row>
    <row r="782" spans="1:11">
      <c r="A782" s="81">
        <v>45504</v>
      </c>
      <c r="B782" s="421" t="s">
        <v>10</v>
      </c>
      <c r="C782" s="421" t="s">
        <v>22</v>
      </c>
      <c r="D782" t="s">
        <v>12</v>
      </c>
      <c r="E782" s="207">
        <v>265.2</v>
      </c>
      <c r="F782" s="207"/>
      <c r="G782" s="2">
        <f t="shared" si="14"/>
        <v>265.20000000000022</v>
      </c>
    </row>
    <row r="783" spans="1:11">
      <c r="A783" s="70"/>
      <c r="B783" s="422"/>
      <c r="C783" s="422"/>
      <c r="D783" t="s">
        <v>13</v>
      </c>
      <c r="E783" s="207">
        <v>7</v>
      </c>
      <c r="F783" s="207"/>
      <c r="G783" s="2">
        <f t="shared" si="14"/>
        <v>272.20000000000022</v>
      </c>
    </row>
    <row r="784" spans="1:11">
      <c r="A784" s="70"/>
      <c r="B784" s="422"/>
      <c r="C784" s="422"/>
      <c r="D784" t="s">
        <v>14</v>
      </c>
      <c r="E784" s="207">
        <v>60</v>
      </c>
      <c r="F784" s="207"/>
      <c r="G784" s="2">
        <f t="shared" si="14"/>
        <v>332.20000000000022</v>
      </c>
    </row>
    <row r="785" spans="1:7">
      <c r="A785" s="70"/>
      <c r="B785" s="422"/>
      <c r="C785" s="422"/>
      <c r="D785" t="s">
        <v>15</v>
      </c>
      <c r="E785" s="207">
        <v>5</v>
      </c>
      <c r="F785" s="207"/>
      <c r="G785" s="2">
        <f t="shared" si="14"/>
        <v>337.20000000000022</v>
      </c>
    </row>
    <row r="786" spans="1:7">
      <c r="A786" s="70"/>
      <c r="B786" s="422"/>
      <c r="C786" s="422"/>
      <c r="D786" t="s">
        <v>56</v>
      </c>
      <c r="E786" s="207">
        <v>250</v>
      </c>
      <c r="F786" s="207"/>
      <c r="G786" s="2">
        <f t="shared" si="14"/>
        <v>587.20000000000027</v>
      </c>
    </row>
    <row r="787" spans="1:7">
      <c r="A787" s="70">
        <v>45504</v>
      </c>
      <c r="B787" s="422" t="s">
        <v>87</v>
      </c>
      <c r="C787" s="422" t="s">
        <v>22</v>
      </c>
      <c r="D787" t="s">
        <v>14</v>
      </c>
      <c r="E787" s="207"/>
      <c r="F787" s="207">
        <v>60</v>
      </c>
      <c r="G787" s="2">
        <f t="shared" si="14"/>
        <v>527.20000000000027</v>
      </c>
    </row>
    <row r="788" spans="1:7">
      <c r="A788" s="70">
        <v>45504</v>
      </c>
      <c r="B788" s="422" t="s">
        <v>87</v>
      </c>
      <c r="C788" s="422" t="s">
        <v>22</v>
      </c>
      <c r="D788" t="s">
        <v>15</v>
      </c>
      <c r="E788" s="207"/>
      <c r="F788" s="207">
        <v>5</v>
      </c>
      <c r="G788" s="2">
        <f t="shared" si="14"/>
        <v>522.20000000000027</v>
      </c>
    </row>
    <row r="789" spans="1:7">
      <c r="A789" s="70">
        <v>45553</v>
      </c>
      <c r="B789" s="422">
        <v>29685</v>
      </c>
      <c r="C789" s="422" t="s">
        <v>22</v>
      </c>
      <c r="D789" t="s">
        <v>12</v>
      </c>
      <c r="E789" s="207"/>
      <c r="F789" s="207">
        <v>265.2</v>
      </c>
      <c r="G789" s="2">
        <f t="shared" si="14"/>
        <v>257.00000000000028</v>
      </c>
    </row>
    <row r="790" spans="1:7">
      <c r="A790" s="70">
        <v>45553</v>
      </c>
      <c r="B790" s="422">
        <v>29685</v>
      </c>
      <c r="C790" s="422" t="s">
        <v>22</v>
      </c>
      <c r="D790" t="s">
        <v>13</v>
      </c>
      <c r="E790" s="207"/>
      <c r="F790" s="207">
        <v>7</v>
      </c>
      <c r="G790" s="2">
        <f t="shared" si="14"/>
        <v>250.00000000000028</v>
      </c>
    </row>
    <row r="791" spans="1:7">
      <c r="A791" s="70">
        <v>45498</v>
      </c>
      <c r="B791" s="422">
        <v>29412</v>
      </c>
      <c r="C791" s="422" t="s">
        <v>22</v>
      </c>
      <c r="D791" t="s">
        <v>56</v>
      </c>
      <c r="E791" s="207"/>
      <c r="F791" s="207">
        <v>250</v>
      </c>
      <c r="G791" s="2">
        <f t="shared" si="14"/>
        <v>2.8421709430404007E-13</v>
      </c>
    </row>
    <row r="792" spans="1:7">
      <c r="A792" s="31">
        <v>45535</v>
      </c>
      <c r="B792" s="421" t="s">
        <v>10</v>
      </c>
      <c r="C792" s="421" t="s">
        <v>57</v>
      </c>
      <c r="D792" t="s">
        <v>12</v>
      </c>
      <c r="E792" s="207">
        <v>266</v>
      </c>
      <c r="F792" s="207"/>
      <c r="G792" s="2">
        <f t="shared" si="14"/>
        <v>266.00000000000028</v>
      </c>
    </row>
    <row r="793" spans="1:7">
      <c r="B793" s="422"/>
      <c r="C793" s="422"/>
      <c r="D793" t="s">
        <v>13</v>
      </c>
      <c r="E793" s="207">
        <v>7</v>
      </c>
      <c r="F793" s="207"/>
      <c r="G793" s="2">
        <f t="shared" si="14"/>
        <v>273.00000000000028</v>
      </c>
    </row>
    <row r="794" spans="1:7">
      <c r="B794" s="422"/>
      <c r="C794" s="422"/>
      <c r="D794" t="s">
        <v>14</v>
      </c>
      <c r="E794" s="207">
        <v>60</v>
      </c>
      <c r="F794" s="207"/>
      <c r="G794" s="2">
        <f t="shared" si="14"/>
        <v>333.00000000000028</v>
      </c>
    </row>
    <row r="795" spans="1:7">
      <c r="B795" s="422"/>
      <c r="C795" s="422"/>
      <c r="D795" t="s">
        <v>15</v>
      </c>
      <c r="E795" s="207">
        <v>5</v>
      </c>
      <c r="F795" s="207"/>
      <c r="G795" s="2">
        <f t="shared" si="14"/>
        <v>338.00000000000028</v>
      </c>
    </row>
    <row r="796" spans="1:7">
      <c r="A796" s="3">
        <v>45535</v>
      </c>
      <c r="B796" s="422" t="s">
        <v>102</v>
      </c>
      <c r="C796" s="422" t="s">
        <v>57</v>
      </c>
      <c r="D796" t="s">
        <v>14</v>
      </c>
      <c r="E796" s="207"/>
      <c r="F796" s="207">
        <v>60</v>
      </c>
      <c r="G796" s="2">
        <f t="shared" si="14"/>
        <v>278.00000000000028</v>
      </c>
    </row>
    <row r="797" spans="1:7">
      <c r="A797" s="3">
        <v>45535</v>
      </c>
      <c r="B797" s="422" t="s">
        <v>102</v>
      </c>
      <c r="C797" s="422" t="s">
        <v>57</v>
      </c>
      <c r="D797" t="s">
        <v>15</v>
      </c>
      <c r="E797" s="207"/>
      <c r="F797" s="207">
        <v>5</v>
      </c>
      <c r="G797" s="2">
        <f t="shared" si="14"/>
        <v>273.00000000000028</v>
      </c>
    </row>
    <row r="798" spans="1:7">
      <c r="A798" s="3">
        <v>45560</v>
      </c>
      <c r="B798" s="422">
        <v>29712</v>
      </c>
      <c r="C798" s="422" t="s">
        <v>57</v>
      </c>
      <c r="D798" t="s">
        <v>12</v>
      </c>
      <c r="F798" s="207">
        <v>266</v>
      </c>
      <c r="G798" s="2">
        <f t="shared" si="14"/>
        <v>7.0000000000002842</v>
      </c>
    </row>
    <row r="799" spans="1:7">
      <c r="A799" s="3">
        <v>45560</v>
      </c>
      <c r="B799" s="422">
        <v>29712</v>
      </c>
      <c r="C799" s="422" t="s">
        <v>57</v>
      </c>
      <c r="D799" t="s">
        <v>13</v>
      </c>
      <c r="F799" s="207">
        <v>7</v>
      </c>
      <c r="G799" s="2">
        <f t="shared" si="14"/>
        <v>2.8421709430404007E-13</v>
      </c>
    </row>
    <row r="800" spans="1:7">
      <c r="A800" s="81">
        <v>45565</v>
      </c>
      <c r="B800" s="421" t="s">
        <v>10</v>
      </c>
      <c r="C800" s="421" t="s">
        <v>41</v>
      </c>
      <c r="D800" t="s">
        <v>12</v>
      </c>
      <c r="E800" s="207">
        <v>267.60000000000002</v>
      </c>
      <c r="F800" s="207"/>
      <c r="G800" s="2">
        <f t="shared" si="14"/>
        <v>267.60000000000031</v>
      </c>
    </row>
    <row r="801" spans="1:12">
      <c r="A801" s="70"/>
      <c r="B801" s="422"/>
      <c r="C801" s="422"/>
      <c r="D801" t="s">
        <v>13</v>
      </c>
      <c r="E801" s="207">
        <v>5</v>
      </c>
      <c r="F801" s="207"/>
      <c r="G801" s="2">
        <f t="shared" si="14"/>
        <v>272.60000000000031</v>
      </c>
    </row>
    <row r="802" spans="1:12">
      <c r="A802" s="70"/>
      <c r="B802" s="422"/>
      <c r="C802" s="422"/>
      <c r="D802" t="s">
        <v>14</v>
      </c>
      <c r="E802" s="207">
        <v>60</v>
      </c>
      <c r="F802" s="207"/>
      <c r="G802" s="2">
        <f t="shared" si="14"/>
        <v>332.60000000000031</v>
      </c>
    </row>
    <row r="803" spans="1:12">
      <c r="A803" s="70"/>
      <c r="B803" s="422"/>
      <c r="C803" s="422"/>
      <c r="D803" t="s">
        <v>15</v>
      </c>
      <c r="E803" s="207">
        <v>5</v>
      </c>
      <c r="F803" s="207"/>
      <c r="G803" s="2">
        <f t="shared" si="14"/>
        <v>337.60000000000031</v>
      </c>
    </row>
    <row r="804" spans="1:12">
      <c r="A804" s="70">
        <v>45565</v>
      </c>
      <c r="B804" s="422" t="s">
        <v>91</v>
      </c>
      <c r="C804" s="422" t="s">
        <v>41</v>
      </c>
      <c r="D804" t="s">
        <v>14</v>
      </c>
      <c r="E804" s="207"/>
      <c r="F804" s="207">
        <v>60</v>
      </c>
      <c r="G804" s="2">
        <f t="shared" si="14"/>
        <v>277.60000000000031</v>
      </c>
    </row>
    <row r="805" spans="1:12">
      <c r="A805" s="70">
        <v>45565</v>
      </c>
      <c r="B805" s="422" t="s">
        <v>91</v>
      </c>
      <c r="C805" s="422" t="s">
        <v>41</v>
      </c>
      <c r="D805" t="s">
        <v>15</v>
      </c>
      <c r="E805" s="207"/>
      <c r="F805" s="207">
        <v>5</v>
      </c>
      <c r="G805" s="2">
        <f t="shared" si="14"/>
        <v>272.60000000000031</v>
      </c>
    </row>
    <row r="806" spans="1:12">
      <c r="A806" s="70">
        <v>45630</v>
      </c>
      <c r="B806" s="422">
        <v>30077</v>
      </c>
      <c r="C806" s="422" t="s">
        <v>41</v>
      </c>
      <c r="D806" t="s">
        <v>12</v>
      </c>
      <c r="E806" s="207"/>
      <c r="F806" s="207">
        <v>267.60000000000002</v>
      </c>
      <c r="G806" s="2">
        <f t="shared" si="14"/>
        <v>5.0000000000002842</v>
      </c>
    </row>
    <row r="807" spans="1:12">
      <c r="A807" s="70">
        <v>45630</v>
      </c>
      <c r="B807" s="422">
        <v>30077</v>
      </c>
      <c r="C807" s="422" t="s">
        <v>41</v>
      </c>
      <c r="D807" t="s">
        <v>13</v>
      </c>
      <c r="E807" s="207"/>
      <c r="F807" s="207">
        <v>5</v>
      </c>
      <c r="G807" s="2">
        <f t="shared" si="14"/>
        <v>2.8421709430404007E-13</v>
      </c>
    </row>
    <row r="808" spans="1:12">
      <c r="A808" s="81">
        <v>45596</v>
      </c>
      <c r="B808" s="421" t="s">
        <v>10</v>
      </c>
      <c r="C808" s="421" t="s">
        <v>25</v>
      </c>
      <c r="D808" t="s">
        <v>12</v>
      </c>
      <c r="E808" s="207">
        <v>263.60000000000002</v>
      </c>
      <c r="F808" s="207"/>
      <c r="G808" s="2">
        <f t="shared" si="14"/>
        <v>263.60000000000031</v>
      </c>
    </row>
    <row r="809" spans="1:12">
      <c r="A809" s="70"/>
      <c r="B809" s="422"/>
      <c r="C809" s="422"/>
      <c r="D809" t="s">
        <v>13</v>
      </c>
      <c r="E809" s="207">
        <v>7</v>
      </c>
      <c r="F809" s="207"/>
      <c r="G809" s="2">
        <f t="shared" si="14"/>
        <v>270.60000000000031</v>
      </c>
      <c r="J809" t="s">
        <v>558</v>
      </c>
    </row>
    <row r="810" spans="1:12">
      <c r="A810" s="70"/>
      <c r="B810" s="422"/>
      <c r="C810" s="422"/>
      <c r="D810" t="s">
        <v>14</v>
      </c>
      <c r="E810" s="207">
        <v>60</v>
      </c>
      <c r="F810" s="207"/>
      <c r="G810" s="2">
        <f t="shared" si="14"/>
        <v>330.60000000000031</v>
      </c>
      <c r="H810">
        <v>2024</v>
      </c>
      <c r="I810" s="421" t="s">
        <v>58</v>
      </c>
      <c r="J810" t="s">
        <v>12</v>
      </c>
      <c r="K810" s="207">
        <v>300</v>
      </c>
    </row>
    <row r="811" spans="1:12">
      <c r="A811" s="70"/>
      <c r="B811" s="422"/>
      <c r="C811" s="422"/>
      <c r="D811" t="s">
        <v>15</v>
      </c>
      <c r="E811" s="207">
        <v>5</v>
      </c>
      <c r="F811" s="207"/>
      <c r="G811" s="2">
        <f t="shared" si="14"/>
        <v>335.60000000000031</v>
      </c>
      <c r="I811" s="422"/>
      <c r="J811" t="s">
        <v>13</v>
      </c>
      <c r="K811" s="207">
        <v>7</v>
      </c>
    </row>
    <row r="812" spans="1:12">
      <c r="A812" s="70">
        <v>45596</v>
      </c>
      <c r="B812" s="422" t="s">
        <v>75</v>
      </c>
      <c r="C812" s="422" t="s">
        <v>25</v>
      </c>
      <c r="D812" t="s">
        <v>14</v>
      </c>
      <c r="E812" s="207"/>
      <c r="F812" s="207">
        <v>60</v>
      </c>
      <c r="G812" s="2">
        <f t="shared" si="14"/>
        <v>275.60000000000031</v>
      </c>
      <c r="I812" s="421" t="s">
        <v>27</v>
      </c>
      <c r="J812" t="s">
        <v>12</v>
      </c>
      <c r="K812" s="207">
        <v>373.3</v>
      </c>
    </row>
    <row r="813" spans="1:12">
      <c r="A813" s="70">
        <v>45596</v>
      </c>
      <c r="B813" s="422" t="s">
        <v>75</v>
      </c>
      <c r="C813" s="422" t="s">
        <v>25</v>
      </c>
      <c r="D813" t="s">
        <v>15</v>
      </c>
      <c r="E813" s="207"/>
      <c r="F813" s="207">
        <v>5</v>
      </c>
      <c r="G813" s="2">
        <f t="shared" si="14"/>
        <v>270.60000000000031</v>
      </c>
      <c r="I813" s="422"/>
      <c r="J813" t="s">
        <v>13</v>
      </c>
      <c r="K813" s="207">
        <v>3</v>
      </c>
      <c r="L813" s="28"/>
    </row>
    <row r="814" spans="1:12">
      <c r="A814" s="70">
        <v>45640</v>
      </c>
      <c r="B814" s="422">
        <v>30152</v>
      </c>
      <c r="C814" s="422" t="s">
        <v>25</v>
      </c>
      <c r="D814" t="s">
        <v>12</v>
      </c>
      <c r="E814" s="207"/>
      <c r="F814" s="207">
        <v>263.60000000000002</v>
      </c>
      <c r="G814" s="2">
        <f t="shared" si="14"/>
        <v>7.0000000000002842</v>
      </c>
      <c r="K814" s="28">
        <f>SUM(K810:K813)</f>
        <v>683.3</v>
      </c>
      <c r="L814" s="28"/>
    </row>
    <row r="815" spans="1:12">
      <c r="A815" s="70">
        <v>45640</v>
      </c>
      <c r="B815" s="422">
        <v>30152</v>
      </c>
      <c r="C815" s="422" t="s">
        <v>25</v>
      </c>
      <c r="D815" t="s">
        <v>13</v>
      </c>
      <c r="E815" s="207"/>
      <c r="F815" s="207">
        <v>7</v>
      </c>
      <c r="G815" s="2">
        <f t="shared" si="14"/>
        <v>2.8421709430404007E-13</v>
      </c>
      <c r="L815" s="28"/>
    </row>
    <row r="816" spans="1:12">
      <c r="A816" s="81">
        <v>45626</v>
      </c>
      <c r="B816" s="421" t="s">
        <v>10</v>
      </c>
      <c r="C816" s="421" t="s">
        <v>58</v>
      </c>
      <c r="D816" t="s">
        <v>12</v>
      </c>
      <c r="E816" s="207">
        <v>300</v>
      </c>
      <c r="F816" s="207"/>
      <c r="G816" s="2">
        <f t="shared" si="14"/>
        <v>300.00000000000028</v>
      </c>
    </row>
    <row r="817" spans="1:12">
      <c r="A817" s="70"/>
      <c r="B817" s="422"/>
      <c r="C817" s="422"/>
      <c r="D817" t="s">
        <v>13</v>
      </c>
      <c r="E817" s="207">
        <v>7</v>
      </c>
      <c r="F817" s="207"/>
      <c r="G817" s="2">
        <f t="shared" si="14"/>
        <v>307.00000000000028</v>
      </c>
    </row>
    <row r="818" spans="1:12">
      <c r="A818" s="70"/>
      <c r="B818" s="422"/>
      <c r="C818" s="422"/>
      <c r="D818" t="s">
        <v>14</v>
      </c>
      <c r="E818" s="207">
        <v>60</v>
      </c>
      <c r="F818" s="207"/>
      <c r="G818" s="2">
        <f t="shared" si="14"/>
        <v>367.00000000000028</v>
      </c>
    </row>
    <row r="819" spans="1:12">
      <c r="A819" s="70"/>
      <c r="B819" s="422"/>
      <c r="C819" s="422"/>
      <c r="D819" t="s">
        <v>15</v>
      </c>
      <c r="E819" s="207">
        <v>5</v>
      </c>
      <c r="F819" s="207"/>
      <c r="G819" s="2">
        <f t="shared" si="14"/>
        <v>372.00000000000028</v>
      </c>
    </row>
    <row r="820" spans="1:12">
      <c r="A820" s="70">
        <v>45626</v>
      </c>
      <c r="B820" s="422" t="s">
        <v>93</v>
      </c>
      <c r="C820" s="422" t="s">
        <v>58</v>
      </c>
      <c r="D820" t="s">
        <v>14</v>
      </c>
      <c r="E820" s="207"/>
      <c r="F820" s="207">
        <v>60</v>
      </c>
      <c r="G820" s="2">
        <f t="shared" si="14"/>
        <v>312.00000000000028</v>
      </c>
    </row>
    <row r="821" spans="1:12">
      <c r="A821" s="70">
        <v>45626</v>
      </c>
      <c r="B821" s="422" t="s">
        <v>93</v>
      </c>
      <c r="C821" s="422" t="s">
        <v>58</v>
      </c>
      <c r="D821" t="s">
        <v>15</v>
      </c>
      <c r="E821" s="207"/>
      <c r="F821" s="207">
        <v>5</v>
      </c>
      <c r="G821" s="2">
        <f t="shared" si="14"/>
        <v>307.00000000000028</v>
      </c>
    </row>
    <row r="822" spans="1:12">
      <c r="A822" s="70">
        <v>45678</v>
      </c>
      <c r="B822" s="422">
        <v>30325</v>
      </c>
      <c r="C822" s="422" t="s">
        <v>58</v>
      </c>
      <c r="D822" t="s">
        <v>12</v>
      </c>
      <c r="E822" s="207"/>
      <c r="F822" s="207">
        <v>300</v>
      </c>
      <c r="G822" s="2">
        <f t="shared" si="14"/>
        <v>7.0000000000002842</v>
      </c>
    </row>
    <row r="823" spans="1:12">
      <c r="A823" s="70">
        <v>45678</v>
      </c>
      <c r="B823" s="422">
        <v>30325</v>
      </c>
      <c r="C823" s="422" t="s">
        <v>58</v>
      </c>
      <c r="D823" t="s">
        <v>13</v>
      </c>
      <c r="E823" s="207"/>
      <c r="F823" s="207">
        <v>7</v>
      </c>
      <c r="G823" s="2">
        <f t="shared" si="14"/>
        <v>2.8421709430404007E-13</v>
      </c>
    </row>
    <row r="824" spans="1:12">
      <c r="A824" s="31">
        <v>45657</v>
      </c>
      <c r="B824" s="421" t="s">
        <v>10</v>
      </c>
      <c r="C824" s="421" t="s">
        <v>27</v>
      </c>
      <c r="D824" t="s">
        <v>12</v>
      </c>
      <c r="E824" s="207">
        <v>373.3</v>
      </c>
      <c r="F824" s="207"/>
      <c r="G824" s="2">
        <f t="shared" si="14"/>
        <v>373.3000000000003</v>
      </c>
    </row>
    <row r="825" spans="1:12">
      <c r="B825" s="422"/>
      <c r="C825" s="422"/>
      <c r="D825" t="s">
        <v>13</v>
      </c>
      <c r="E825" s="207">
        <v>3</v>
      </c>
      <c r="F825" s="207"/>
      <c r="G825" s="2">
        <f t="shared" si="14"/>
        <v>376.3000000000003</v>
      </c>
    </row>
    <row r="826" spans="1:12">
      <c r="B826" s="422"/>
      <c r="C826" s="422"/>
      <c r="D826" t="s">
        <v>14</v>
      </c>
      <c r="E826" s="207">
        <v>60</v>
      </c>
      <c r="F826" s="207"/>
      <c r="G826" s="2">
        <f t="shared" si="14"/>
        <v>436.3000000000003</v>
      </c>
    </row>
    <row r="827" spans="1:12">
      <c r="B827" s="422"/>
      <c r="C827" s="422"/>
      <c r="D827" t="s">
        <v>15</v>
      </c>
      <c r="E827" s="207">
        <v>5</v>
      </c>
      <c r="F827" s="207"/>
      <c r="G827" s="2">
        <f>+G826+E827-F827</f>
        <v>441.3000000000003</v>
      </c>
    </row>
    <row r="828" spans="1:12">
      <c r="A828" s="3">
        <v>45657</v>
      </c>
      <c r="B828" s="422" t="s">
        <v>76</v>
      </c>
      <c r="C828" s="422" t="s">
        <v>27</v>
      </c>
      <c r="D828" t="s">
        <v>14</v>
      </c>
      <c r="E828" s="207"/>
      <c r="F828" s="207">
        <v>60</v>
      </c>
      <c r="G828" s="2">
        <f>+G827+E828-F828</f>
        <v>381.3000000000003</v>
      </c>
      <c r="I828" s="421"/>
      <c r="K828" s="207"/>
    </row>
    <row r="829" spans="1:12">
      <c r="A829" s="3">
        <v>45657</v>
      </c>
      <c r="B829" s="422" t="s">
        <v>76</v>
      </c>
      <c r="C829" s="422" t="s">
        <v>27</v>
      </c>
      <c r="D829" t="s">
        <v>15</v>
      </c>
      <c r="E829" s="207"/>
      <c r="F829" s="207">
        <v>5</v>
      </c>
      <c r="G829" s="2">
        <f>+G828+E829-F829</f>
        <v>376.3000000000003</v>
      </c>
      <c r="I829" s="422"/>
      <c r="K829" s="207"/>
      <c r="L829" s="207"/>
    </row>
    <row r="830" spans="1:12">
      <c r="A830" s="3">
        <v>45715</v>
      </c>
      <c r="B830" s="422">
        <v>30549</v>
      </c>
      <c r="C830" s="422" t="s">
        <v>27</v>
      </c>
      <c r="D830" t="s">
        <v>12</v>
      </c>
      <c r="E830" s="207"/>
      <c r="F830" s="207">
        <v>373.3</v>
      </c>
      <c r="G830" s="2">
        <f>+G829+E830-F830</f>
        <v>3.0000000000002842</v>
      </c>
      <c r="I830" s="421"/>
      <c r="K830" s="207"/>
      <c r="L830" s="207"/>
    </row>
    <row r="831" spans="1:12">
      <c r="A831" s="3">
        <v>45715</v>
      </c>
      <c r="B831" s="422">
        <v>30549</v>
      </c>
      <c r="C831" s="422" t="s">
        <v>27</v>
      </c>
      <c r="D831" t="s">
        <v>13</v>
      </c>
      <c r="E831" s="207"/>
      <c r="F831" s="207">
        <v>3</v>
      </c>
      <c r="G831" s="2">
        <f>+G830+E831-F831</f>
        <v>2.8421709430404007E-13</v>
      </c>
      <c r="I831" s="422"/>
      <c r="K831" s="207"/>
      <c r="L831" s="207"/>
    </row>
    <row r="832" spans="1:12">
      <c r="A832" s="81">
        <v>45688</v>
      </c>
      <c r="B832" s="421" t="s">
        <v>10</v>
      </c>
      <c r="C832" s="421" t="s">
        <v>11</v>
      </c>
      <c r="D832" t="s">
        <v>12</v>
      </c>
      <c r="E832" s="207">
        <v>350.9</v>
      </c>
      <c r="F832" s="207"/>
      <c r="G832" s="2">
        <f>+G831+E832-F832</f>
        <v>350.90000000000026</v>
      </c>
      <c r="I832" s="421"/>
      <c r="K832" s="207"/>
      <c r="L832" s="207"/>
    </row>
    <row r="833" spans="1:12">
      <c r="A833" s="70"/>
      <c r="B833" s="422"/>
      <c r="C833" s="422"/>
      <c r="D833" t="s">
        <v>13</v>
      </c>
      <c r="E833" s="207">
        <v>3</v>
      </c>
      <c r="F833" s="207"/>
      <c r="G833" s="2">
        <f>+G832+E833-F833</f>
        <v>353.90000000000026</v>
      </c>
      <c r="I833" s="422"/>
      <c r="K833" s="207"/>
    </row>
    <row r="834" spans="1:12">
      <c r="A834" s="70"/>
      <c r="B834" s="422"/>
      <c r="C834" s="422"/>
      <c r="D834" t="s">
        <v>14</v>
      </c>
      <c r="E834" s="207">
        <v>60</v>
      </c>
      <c r="F834" s="207"/>
      <c r="G834" s="2">
        <f>+G833+E834-F834</f>
        <v>413.90000000000026</v>
      </c>
      <c r="K834" s="28"/>
      <c r="L834" s="28"/>
    </row>
    <row r="835" spans="1:12">
      <c r="A835" s="70"/>
      <c r="B835" s="422"/>
      <c r="C835" s="422"/>
      <c r="D835" t="s">
        <v>15</v>
      </c>
      <c r="E835" s="207">
        <v>5</v>
      </c>
      <c r="F835" s="207"/>
      <c r="G835" s="2">
        <f t="shared" ref="G835:G902" si="15">+G834+E835-F835</f>
        <v>418.90000000000026</v>
      </c>
      <c r="L835" s="28"/>
    </row>
    <row r="836" spans="1:12">
      <c r="A836" s="70">
        <v>45688</v>
      </c>
      <c r="B836" s="422" t="s">
        <v>77</v>
      </c>
      <c r="C836" s="422" t="s">
        <v>11</v>
      </c>
      <c r="D836" t="s">
        <v>14</v>
      </c>
      <c r="E836" s="207"/>
      <c r="F836" s="207">
        <v>60</v>
      </c>
      <c r="G836" s="2">
        <f t="shared" si="15"/>
        <v>358.90000000000026</v>
      </c>
    </row>
    <row r="837" spans="1:12">
      <c r="A837" s="70">
        <v>45688</v>
      </c>
      <c r="B837" s="422" t="s">
        <v>77</v>
      </c>
      <c r="C837" s="422" t="s">
        <v>11</v>
      </c>
      <c r="D837" t="s">
        <v>15</v>
      </c>
      <c r="E837" s="207"/>
      <c r="F837" s="207">
        <v>5</v>
      </c>
      <c r="G837" s="2">
        <f t="shared" si="15"/>
        <v>353.90000000000026</v>
      </c>
    </row>
    <row r="838" spans="1:12">
      <c r="A838" s="3">
        <v>45741</v>
      </c>
      <c r="B838" s="422">
        <v>30793</v>
      </c>
      <c r="C838" s="422" t="s">
        <v>11</v>
      </c>
      <c r="D838" t="s">
        <v>12</v>
      </c>
      <c r="E838" s="207"/>
      <c r="F838" s="207">
        <v>350.9</v>
      </c>
      <c r="G838" s="2">
        <f t="shared" si="15"/>
        <v>3.0000000000002842</v>
      </c>
    </row>
    <row r="839" spans="1:12">
      <c r="A839" s="3">
        <v>45741</v>
      </c>
      <c r="B839" s="422">
        <v>30793</v>
      </c>
      <c r="C839" s="422" t="s">
        <v>11</v>
      </c>
      <c r="D839" t="s">
        <v>13</v>
      </c>
      <c r="E839" s="207"/>
      <c r="F839" s="207">
        <v>3</v>
      </c>
      <c r="G839" s="2">
        <f t="shared" si="15"/>
        <v>2.8421709430404007E-13</v>
      </c>
    </row>
    <row r="840" spans="1:12">
      <c r="A840" s="31">
        <v>45716</v>
      </c>
      <c r="B840" s="421" t="s">
        <v>10</v>
      </c>
      <c r="C840" s="421" t="s">
        <v>17</v>
      </c>
      <c r="D840" t="s">
        <v>12</v>
      </c>
      <c r="E840" s="207">
        <v>350.2</v>
      </c>
      <c r="F840" s="207"/>
      <c r="G840" s="2">
        <f t="shared" si="15"/>
        <v>350.20000000000027</v>
      </c>
    </row>
    <row r="841" spans="1:12">
      <c r="B841" s="422"/>
      <c r="C841" s="422"/>
      <c r="D841" t="s">
        <v>13</v>
      </c>
      <c r="E841" s="207">
        <v>3</v>
      </c>
      <c r="F841" s="207"/>
      <c r="G841" s="2">
        <f t="shared" si="15"/>
        <v>353.20000000000027</v>
      </c>
    </row>
    <row r="842" spans="1:12">
      <c r="B842" s="422"/>
      <c r="C842" s="422"/>
      <c r="D842" t="s">
        <v>14</v>
      </c>
      <c r="E842" s="207">
        <v>56</v>
      </c>
      <c r="F842" s="207"/>
      <c r="G842" s="2">
        <f t="shared" si="15"/>
        <v>409.20000000000027</v>
      </c>
    </row>
    <row r="843" spans="1:12">
      <c r="B843" s="422"/>
      <c r="C843" s="422"/>
      <c r="D843" t="s">
        <v>15</v>
      </c>
      <c r="E843" s="207">
        <v>5</v>
      </c>
      <c r="F843" s="207"/>
      <c r="G843" s="2">
        <f t="shared" si="15"/>
        <v>414.20000000000027</v>
      </c>
    </row>
    <row r="844" spans="1:12">
      <c r="A844" s="3">
        <v>45716</v>
      </c>
      <c r="B844" s="422" t="s">
        <v>78</v>
      </c>
      <c r="C844" s="422" t="s">
        <v>17</v>
      </c>
      <c r="D844" t="s">
        <v>14</v>
      </c>
      <c r="E844" s="207"/>
      <c r="F844" s="207">
        <v>56</v>
      </c>
      <c r="G844" s="2">
        <f t="shared" si="15"/>
        <v>358.20000000000027</v>
      </c>
    </row>
    <row r="845" spans="1:12">
      <c r="A845" s="3">
        <v>45716</v>
      </c>
      <c r="B845" s="422" t="s">
        <v>78</v>
      </c>
      <c r="C845" s="422" t="s">
        <v>17</v>
      </c>
      <c r="D845" t="s">
        <v>15</v>
      </c>
      <c r="E845" s="207"/>
      <c r="F845" s="207">
        <v>5</v>
      </c>
      <c r="G845" s="2">
        <f t="shared" si="15"/>
        <v>353.20000000000027</v>
      </c>
    </row>
    <row r="846" spans="1:12">
      <c r="A846" s="3">
        <v>45741</v>
      </c>
      <c r="B846" s="422">
        <v>30793</v>
      </c>
      <c r="C846" s="422" t="s">
        <v>17</v>
      </c>
      <c r="D846" t="s">
        <v>12</v>
      </c>
      <c r="E846" s="207"/>
      <c r="F846" s="207">
        <v>350.2</v>
      </c>
      <c r="G846" s="2">
        <f t="shared" si="15"/>
        <v>3.0000000000002842</v>
      </c>
      <c r="I846" s="440" t="s">
        <v>558</v>
      </c>
      <c r="J846" s="440"/>
      <c r="K846" s="440"/>
    </row>
    <row r="847" spans="1:12">
      <c r="A847" s="3">
        <v>45741</v>
      </c>
      <c r="B847" s="422">
        <v>30793</v>
      </c>
      <c r="C847" s="422" t="s">
        <v>17</v>
      </c>
      <c r="D847" t="s">
        <v>13</v>
      </c>
      <c r="F847" s="207">
        <v>3</v>
      </c>
      <c r="G847" s="2">
        <f t="shared" si="15"/>
        <v>2.8421709430404007E-13</v>
      </c>
      <c r="H847">
        <v>2025</v>
      </c>
      <c r="I847" s="421" t="s">
        <v>19</v>
      </c>
      <c r="J847" t="s">
        <v>12</v>
      </c>
      <c r="L847" s="207">
        <v>358.1</v>
      </c>
    </row>
    <row r="848" spans="1:12">
      <c r="A848" s="31">
        <v>45747</v>
      </c>
      <c r="B848" s="421" t="s">
        <v>10</v>
      </c>
      <c r="C848" s="421" t="s">
        <v>18</v>
      </c>
      <c r="D848" t="s">
        <v>12</v>
      </c>
      <c r="E848" s="207">
        <v>283</v>
      </c>
      <c r="F848" s="207"/>
      <c r="G848" s="2">
        <f t="shared" si="15"/>
        <v>283.00000000000028</v>
      </c>
      <c r="I848" s="422"/>
      <c r="J848" t="s">
        <v>13</v>
      </c>
      <c r="L848" s="207">
        <v>3</v>
      </c>
    </row>
    <row r="849" spans="1:13">
      <c r="B849" s="422"/>
      <c r="C849" s="422"/>
      <c r="D849" t="s">
        <v>13</v>
      </c>
      <c r="E849" s="207">
        <v>3</v>
      </c>
      <c r="F849" s="207"/>
      <c r="G849" s="2">
        <f t="shared" si="15"/>
        <v>286.00000000000028</v>
      </c>
      <c r="H849" s="28"/>
      <c r="I849" s="421" t="s">
        <v>20</v>
      </c>
      <c r="J849" t="s">
        <v>12</v>
      </c>
      <c r="K849" s="207">
        <v>313.39999999999998</v>
      </c>
    </row>
    <row r="850" spans="1:13">
      <c r="B850" s="422"/>
      <c r="C850" s="422"/>
      <c r="D850" t="s">
        <v>14</v>
      </c>
      <c r="E850" s="207">
        <v>60</v>
      </c>
      <c r="F850" s="207"/>
      <c r="G850" s="2">
        <f t="shared" si="15"/>
        <v>346.00000000000028</v>
      </c>
      <c r="I850" s="422"/>
      <c r="J850" t="s">
        <v>13</v>
      </c>
      <c r="K850" s="207">
        <v>5</v>
      </c>
    </row>
    <row r="851" spans="1:13">
      <c r="B851" s="422"/>
      <c r="C851" s="422"/>
      <c r="D851" t="s">
        <v>15</v>
      </c>
      <c r="E851" s="207">
        <v>5</v>
      </c>
      <c r="F851" s="207"/>
      <c r="G851" s="2">
        <f t="shared" si="15"/>
        <v>351.00000000000028</v>
      </c>
      <c r="K851" s="28">
        <f>SUM(K847:K850)</f>
        <v>318.39999999999998</v>
      </c>
      <c r="L851" s="28">
        <f>SUM(L847:L850)</f>
        <v>361.1</v>
      </c>
    </row>
    <row r="852" spans="1:13">
      <c r="A852" s="3">
        <v>45747</v>
      </c>
      <c r="B852" s="422" t="s">
        <v>81</v>
      </c>
      <c r="C852" s="422" t="s">
        <v>18</v>
      </c>
      <c r="D852" t="s">
        <v>14</v>
      </c>
      <c r="E852" s="207"/>
      <c r="F852" s="207">
        <v>60</v>
      </c>
      <c r="G852" s="2">
        <f t="shared" si="15"/>
        <v>291.00000000000028</v>
      </c>
      <c r="M852" s="28">
        <f>L851-200</f>
        <v>161.10000000000002</v>
      </c>
    </row>
    <row r="853" spans="1:13">
      <c r="A853" s="3">
        <v>45747</v>
      </c>
      <c r="B853" s="422" t="s">
        <v>81</v>
      </c>
      <c r="C853" s="422" t="s">
        <v>18</v>
      </c>
      <c r="D853" t="s">
        <v>15</v>
      </c>
      <c r="E853" s="207"/>
      <c r="F853" s="207">
        <v>5</v>
      </c>
      <c r="G853" s="2">
        <f t="shared" si="15"/>
        <v>286.00000000000028</v>
      </c>
      <c r="M853" s="28">
        <f>M852-200</f>
        <v>-38.899999999999977</v>
      </c>
    </row>
    <row r="854" spans="1:13">
      <c r="A854" s="3">
        <v>45812</v>
      </c>
      <c r="B854" s="422">
        <v>31097</v>
      </c>
      <c r="C854" s="422" t="s">
        <v>18</v>
      </c>
      <c r="D854" t="s">
        <v>12</v>
      </c>
      <c r="E854" s="207"/>
      <c r="F854" s="207">
        <v>283</v>
      </c>
      <c r="G854" s="2">
        <f t="shared" si="15"/>
        <v>3.0000000000002842</v>
      </c>
    </row>
    <row r="855" spans="1:13">
      <c r="A855" s="3">
        <v>45812</v>
      </c>
      <c r="B855" s="422">
        <v>31097</v>
      </c>
      <c r="C855" s="422" t="s">
        <v>18</v>
      </c>
      <c r="D855" t="s">
        <v>13</v>
      </c>
      <c r="E855" s="207"/>
      <c r="F855" s="207">
        <v>3</v>
      </c>
      <c r="G855" s="2">
        <f t="shared" si="15"/>
        <v>2.8421709430404007E-13</v>
      </c>
    </row>
    <row r="856" spans="1:13">
      <c r="A856" s="81">
        <v>45777</v>
      </c>
      <c r="B856" s="421" t="s">
        <v>10</v>
      </c>
      <c r="C856" s="421" t="s">
        <v>19</v>
      </c>
      <c r="D856" t="s">
        <v>12</v>
      </c>
      <c r="E856" s="207">
        <v>358.1</v>
      </c>
      <c r="F856" s="207"/>
      <c r="G856" s="2">
        <f t="shared" si="15"/>
        <v>358.10000000000031</v>
      </c>
    </row>
    <row r="857" spans="1:13">
      <c r="A857" s="70"/>
      <c r="B857" s="422"/>
      <c r="C857" s="422"/>
      <c r="D857" t="s">
        <v>13</v>
      </c>
      <c r="E857" s="207">
        <v>3</v>
      </c>
      <c r="F857" s="207"/>
      <c r="G857" s="2">
        <f t="shared" si="15"/>
        <v>361.10000000000031</v>
      </c>
    </row>
    <row r="858" spans="1:13">
      <c r="A858" s="70"/>
      <c r="B858" s="422"/>
      <c r="C858" s="422"/>
      <c r="D858" t="s">
        <v>14</v>
      </c>
      <c r="E858" s="207">
        <v>60</v>
      </c>
      <c r="F858" s="207"/>
      <c r="G858" s="2">
        <f t="shared" si="15"/>
        <v>421.10000000000031</v>
      </c>
      <c r="I858" s="421"/>
      <c r="K858" s="207"/>
    </row>
    <row r="859" spans="1:13">
      <c r="A859" s="70"/>
      <c r="B859" s="422"/>
      <c r="C859" s="422"/>
      <c r="D859" t="s">
        <v>15</v>
      </c>
      <c r="E859" s="207">
        <v>5</v>
      </c>
      <c r="F859" s="207"/>
      <c r="G859" s="2">
        <f t="shared" si="15"/>
        <v>426.10000000000031</v>
      </c>
      <c r="I859" s="422"/>
      <c r="K859" s="207"/>
    </row>
    <row r="860" spans="1:13">
      <c r="A860" s="70">
        <v>45777</v>
      </c>
      <c r="B860" s="422" t="s">
        <v>83</v>
      </c>
      <c r="C860" s="422" t="s">
        <v>19</v>
      </c>
      <c r="D860" t="s">
        <v>14</v>
      </c>
      <c r="E860" s="207"/>
      <c r="F860" s="207">
        <v>60</v>
      </c>
      <c r="G860" s="2">
        <f t="shared" si="15"/>
        <v>366.10000000000031</v>
      </c>
      <c r="I860" s="421"/>
      <c r="K860" s="207"/>
    </row>
    <row r="861" spans="1:13">
      <c r="A861" s="70">
        <v>45777</v>
      </c>
      <c r="B861" s="422" t="s">
        <v>83</v>
      </c>
      <c r="C861" s="422" t="s">
        <v>19</v>
      </c>
      <c r="D861" t="s">
        <v>15</v>
      </c>
      <c r="E861" s="207"/>
      <c r="F861" s="207">
        <v>5</v>
      </c>
      <c r="G861" s="2">
        <f t="shared" si="15"/>
        <v>361.10000000000031</v>
      </c>
      <c r="I861" s="422"/>
      <c r="K861" s="207"/>
    </row>
    <row r="862" spans="1:13">
      <c r="A862" s="70">
        <v>45833</v>
      </c>
      <c r="B862" s="422">
        <v>31217</v>
      </c>
      <c r="C862" s="422" t="s">
        <v>19</v>
      </c>
      <c r="D862" t="s">
        <v>12</v>
      </c>
      <c r="E862" s="207"/>
      <c r="F862" s="207">
        <v>358.1</v>
      </c>
      <c r="G862" s="2">
        <f t="shared" si="15"/>
        <v>3.0000000000002842</v>
      </c>
      <c r="I862" s="422"/>
      <c r="K862" s="207"/>
    </row>
    <row r="863" spans="1:13">
      <c r="A863" s="70">
        <v>45833</v>
      </c>
      <c r="B863" s="422">
        <v>31217</v>
      </c>
      <c r="C863" s="422" t="s">
        <v>19</v>
      </c>
      <c r="D863" t="s">
        <v>13</v>
      </c>
      <c r="E863" s="207"/>
      <c r="F863" s="207">
        <v>3</v>
      </c>
      <c r="G863" s="2">
        <f t="shared" si="15"/>
        <v>2.8421709430404007E-13</v>
      </c>
      <c r="I863" s="422"/>
      <c r="K863" s="207"/>
    </row>
    <row r="864" spans="1:13">
      <c r="A864" s="31">
        <v>45808</v>
      </c>
      <c r="B864" s="421" t="s">
        <v>10</v>
      </c>
      <c r="C864" s="421" t="s">
        <v>20</v>
      </c>
      <c r="D864" t="s">
        <v>12</v>
      </c>
      <c r="E864" s="207">
        <v>313.39999999999998</v>
      </c>
      <c r="F864" s="207"/>
      <c r="G864" s="2">
        <f t="shared" si="15"/>
        <v>313.40000000000026</v>
      </c>
      <c r="K864" s="28"/>
    </row>
    <row r="865" spans="1:14">
      <c r="B865" s="422"/>
      <c r="C865" s="422"/>
      <c r="D865" t="s">
        <v>13</v>
      </c>
      <c r="E865" s="207">
        <v>5</v>
      </c>
      <c r="F865" s="207"/>
      <c r="G865" s="2">
        <f t="shared" si="15"/>
        <v>318.40000000000026</v>
      </c>
    </row>
    <row r="866" spans="1:14">
      <c r="B866" s="422"/>
      <c r="C866" s="422"/>
      <c r="D866" t="s">
        <v>14</v>
      </c>
      <c r="E866" s="207">
        <v>60</v>
      </c>
      <c r="F866" s="207"/>
      <c r="G866" s="2">
        <f t="shared" si="15"/>
        <v>378.40000000000026</v>
      </c>
    </row>
    <row r="867" spans="1:14">
      <c r="B867" s="422"/>
      <c r="C867" s="422"/>
      <c r="D867" t="s">
        <v>15</v>
      </c>
      <c r="E867" s="207">
        <v>5</v>
      </c>
      <c r="F867" s="207"/>
      <c r="G867" s="2">
        <f t="shared" si="15"/>
        <v>383.40000000000026</v>
      </c>
    </row>
    <row r="868" spans="1:14">
      <c r="A868" s="3">
        <v>45808</v>
      </c>
      <c r="B868" s="422" t="s">
        <v>84</v>
      </c>
      <c r="C868" s="422" t="s">
        <v>20</v>
      </c>
      <c r="D868" t="s">
        <v>14</v>
      </c>
      <c r="E868" s="207"/>
      <c r="F868" s="207">
        <v>60</v>
      </c>
      <c r="G868" s="2">
        <f t="shared" si="15"/>
        <v>323.40000000000026</v>
      </c>
    </row>
    <row r="869" spans="1:14">
      <c r="A869" s="3">
        <v>45808</v>
      </c>
      <c r="B869" s="422" t="s">
        <v>84</v>
      </c>
      <c r="C869" s="422" t="s">
        <v>20</v>
      </c>
      <c r="D869" t="s">
        <v>15</v>
      </c>
      <c r="E869" s="207"/>
      <c r="F869" s="207">
        <v>5</v>
      </c>
      <c r="G869" s="2">
        <f t="shared" si="15"/>
        <v>318.40000000000026</v>
      </c>
      <c r="I869" s="421"/>
      <c r="J869" s="421" t="s">
        <v>20</v>
      </c>
      <c r="K869" t="s">
        <v>12</v>
      </c>
      <c r="L869" s="207">
        <v>313.39999999999998</v>
      </c>
    </row>
    <row r="870" spans="1:14">
      <c r="A870" s="3">
        <v>45854</v>
      </c>
      <c r="B870" s="422">
        <v>31442</v>
      </c>
      <c r="C870" s="422" t="s">
        <v>20</v>
      </c>
      <c r="D870" t="s">
        <v>12</v>
      </c>
      <c r="E870" s="207"/>
      <c r="F870" s="207">
        <v>313.39999999999998</v>
      </c>
      <c r="G870" s="2">
        <f t="shared" si="15"/>
        <v>5.0000000000002842</v>
      </c>
      <c r="I870" s="421"/>
      <c r="J870" s="421"/>
      <c r="L870" s="207"/>
    </row>
    <row r="871" spans="1:14">
      <c r="A871" s="3">
        <v>45854</v>
      </c>
      <c r="B871" s="422">
        <v>31442</v>
      </c>
      <c r="C871" s="422" t="s">
        <v>20</v>
      </c>
      <c r="D871" t="s">
        <v>13</v>
      </c>
      <c r="E871" s="207"/>
      <c r="F871" s="207">
        <v>5</v>
      </c>
      <c r="G871" s="2">
        <f t="shared" si="15"/>
        <v>2.8421709430404007E-13</v>
      </c>
      <c r="I871" s="421"/>
      <c r="J871" s="421"/>
      <c r="L871" s="207"/>
    </row>
    <row r="872" spans="1:14">
      <c r="A872" s="81">
        <v>45838</v>
      </c>
      <c r="B872" s="421" t="s">
        <v>10</v>
      </c>
      <c r="C872" s="421" t="s">
        <v>21</v>
      </c>
      <c r="D872" t="s">
        <v>12</v>
      </c>
      <c r="E872" s="207">
        <v>229.9</v>
      </c>
      <c r="F872" s="207"/>
      <c r="G872" s="2">
        <f t="shared" si="15"/>
        <v>229.90000000000029</v>
      </c>
      <c r="I872" s="422"/>
      <c r="J872" s="422"/>
      <c r="K872" t="s">
        <v>13</v>
      </c>
      <c r="L872" s="207">
        <v>5</v>
      </c>
    </row>
    <row r="873" spans="1:14">
      <c r="A873" s="70"/>
      <c r="B873" s="422"/>
      <c r="C873" s="422"/>
      <c r="D873" t="s">
        <v>13</v>
      </c>
      <c r="E873" s="207">
        <v>4</v>
      </c>
      <c r="F873" s="207"/>
      <c r="G873" s="2">
        <f t="shared" si="15"/>
        <v>233.90000000000029</v>
      </c>
      <c r="I873" s="421"/>
      <c r="J873" s="421" t="s">
        <v>21</v>
      </c>
      <c r="K873" t="s">
        <v>12</v>
      </c>
      <c r="M873" s="207">
        <v>229.9</v>
      </c>
    </row>
    <row r="874" spans="1:14">
      <c r="A874" s="70"/>
      <c r="B874" s="422"/>
      <c r="C874" s="422"/>
      <c r="D874" t="s">
        <v>14</v>
      </c>
      <c r="E874" s="207">
        <v>60</v>
      </c>
      <c r="F874" s="207"/>
      <c r="G874" s="2">
        <f t="shared" si="15"/>
        <v>293.90000000000032</v>
      </c>
      <c r="I874" s="422"/>
      <c r="J874" s="422"/>
      <c r="K874" t="s">
        <v>13</v>
      </c>
      <c r="M874" s="207">
        <v>4</v>
      </c>
    </row>
    <row r="875" spans="1:14">
      <c r="A875" s="70"/>
      <c r="B875" s="422"/>
      <c r="C875" s="422"/>
      <c r="D875" t="s">
        <v>15</v>
      </c>
      <c r="E875" s="207">
        <v>5</v>
      </c>
      <c r="F875" s="207"/>
      <c r="G875" s="2">
        <f t="shared" si="15"/>
        <v>298.90000000000032</v>
      </c>
      <c r="K875" s="28"/>
      <c r="L875" s="28">
        <f>SUM(L869:L874)</f>
        <v>318.39999999999998</v>
      </c>
      <c r="M875" s="28">
        <f t="shared" ref="M875:N875" si="16">SUM(M869:M874)</f>
        <v>233.9</v>
      </c>
      <c r="N875" s="28"/>
    </row>
    <row r="876" spans="1:14">
      <c r="A876" s="70">
        <v>45838</v>
      </c>
      <c r="B876" s="422" t="s">
        <v>86</v>
      </c>
      <c r="C876" s="422" t="s">
        <v>21</v>
      </c>
      <c r="D876" t="s">
        <v>14</v>
      </c>
      <c r="E876" s="207"/>
      <c r="F876" s="207">
        <v>60</v>
      </c>
      <c r="G876" s="2">
        <f t="shared" si="15"/>
        <v>238.90000000000032</v>
      </c>
      <c r="L876" s="28"/>
    </row>
    <row r="877" spans="1:14">
      <c r="A877" s="70">
        <v>45838</v>
      </c>
      <c r="B877" s="422" t="s">
        <v>86</v>
      </c>
      <c r="C877" s="422" t="s">
        <v>21</v>
      </c>
      <c r="D877" t="s">
        <v>15</v>
      </c>
      <c r="E877" s="207"/>
      <c r="F877" s="207">
        <v>5</v>
      </c>
      <c r="G877" s="2">
        <f t="shared" si="15"/>
        <v>233.90000000000032</v>
      </c>
    </row>
    <row r="878" spans="1:14">
      <c r="A878" s="3">
        <v>45854</v>
      </c>
      <c r="B878" s="422">
        <v>31456</v>
      </c>
      <c r="C878" s="422" t="s">
        <v>21</v>
      </c>
      <c r="D878" t="s">
        <v>12</v>
      </c>
      <c r="F878" s="2">
        <v>229.9</v>
      </c>
      <c r="G878" s="2">
        <f t="shared" si="15"/>
        <v>4.0000000000003126</v>
      </c>
    </row>
    <row r="879" spans="1:14">
      <c r="A879" s="3">
        <v>45854</v>
      </c>
      <c r="B879" s="422">
        <v>31456</v>
      </c>
      <c r="C879" s="422" t="s">
        <v>21</v>
      </c>
      <c r="D879" t="s">
        <v>13</v>
      </c>
      <c r="F879" s="2">
        <v>4</v>
      </c>
      <c r="G879" s="2">
        <f t="shared" si="15"/>
        <v>3.1263880373444408E-13</v>
      </c>
    </row>
    <row r="880" spans="1:14">
      <c r="A880" s="81">
        <v>45869</v>
      </c>
      <c r="B880" s="421" t="s">
        <v>10</v>
      </c>
      <c r="C880" s="421" t="s">
        <v>22</v>
      </c>
      <c r="D880" t="s">
        <v>12</v>
      </c>
      <c r="E880" s="207">
        <v>265.60000000000002</v>
      </c>
      <c r="F880" s="207"/>
      <c r="G880" s="2">
        <f t="shared" si="15"/>
        <v>265.60000000000036</v>
      </c>
    </row>
    <row r="881" spans="1:12">
      <c r="A881" s="70"/>
      <c r="B881" s="422"/>
      <c r="C881" s="422"/>
      <c r="D881" t="s">
        <v>13</v>
      </c>
      <c r="E881" s="207">
        <v>4</v>
      </c>
      <c r="F881" s="207"/>
      <c r="G881" s="2">
        <f t="shared" si="15"/>
        <v>269.60000000000036</v>
      </c>
      <c r="I881" s="421" t="s">
        <v>22</v>
      </c>
      <c r="J881" t="s">
        <v>12</v>
      </c>
      <c r="K881" s="207">
        <v>265.60000000000002</v>
      </c>
    </row>
    <row r="882" spans="1:12">
      <c r="A882" s="70"/>
      <c r="B882" s="422"/>
      <c r="C882" s="422"/>
      <c r="D882" t="s">
        <v>14</v>
      </c>
      <c r="E882" s="207">
        <v>60</v>
      </c>
      <c r="F882" s="207"/>
      <c r="G882" s="2">
        <f t="shared" si="15"/>
        <v>329.60000000000036</v>
      </c>
      <c r="I882" s="422"/>
      <c r="J882" t="s">
        <v>13</v>
      </c>
      <c r="K882" s="207">
        <v>4</v>
      </c>
    </row>
    <row r="883" spans="1:12">
      <c r="A883" s="70"/>
      <c r="B883" s="422"/>
      <c r="C883" s="422"/>
      <c r="D883" t="s">
        <v>15</v>
      </c>
      <c r="E883" s="207">
        <v>5</v>
      </c>
      <c r="F883" s="207"/>
      <c r="G883" s="2">
        <f t="shared" si="15"/>
        <v>334.60000000000036</v>
      </c>
      <c r="K883" s="28">
        <f>SUM(K881:K882)</f>
        <v>269.60000000000002</v>
      </c>
    </row>
    <row r="884" spans="1:12">
      <c r="A884" s="70">
        <v>45869</v>
      </c>
      <c r="B884" s="422" t="s">
        <v>87</v>
      </c>
      <c r="C884" s="422" t="s">
        <v>22</v>
      </c>
      <c r="D884" t="s">
        <v>14</v>
      </c>
      <c r="E884" s="207"/>
      <c r="F884" s="207">
        <v>60</v>
      </c>
      <c r="G884" s="2">
        <f t="shared" si="15"/>
        <v>274.60000000000036</v>
      </c>
    </row>
    <row r="885" spans="1:12">
      <c r="A885" s="70">
        <v>45869</v>
      </c>
      <c r="B885" s="422" t="s">
        <v>87</v>
      </c>
      <c r="C885" s="422" t="s">
        <v>22</v>
      </c>
      <c r="D885" t="s">
        <v>15</v>
      </c>
      <c r="E885" s="207"/>
      <c r="F885" s="207">
        <v>5</v>
      </c>
      <c r="G885" s="2">
        <f t="shared" si="15"/>
        <v>269.60000000000036</v>
      </c>
    </row>
    <row r="886" spans="1:12">
      <c r="A886" s="70">
        <v>45929</v>
      </c>
      <c r="B886" s="422">
        <v>31667</v>
      </c>
      <c r="C886" s="422" t="s">
        <v>22</v>
      </c>
      <c r="D886" t="s">
        <v>12</v>
      </c>
      <c r="E886" s="207"/>
      <c r="F886" s="207">
        <v>265.60000000000002</v>
      </c>
      <c r="G886" s="2">
        <f t="shared" si="15"/>
        <v>4.0000000000003411</v>
      </c>
    </row>
    <row r="887" spans="1:12">
      <c r="A887" s="70">
        <v>45929</v>
      </c>
      <c r="B887" s="422">
        <v>31667</v>
      </c>
      <c r="C887" s="422" t="s">
        <v>22</v>
      </c>
      <c r="D887" t="s">
        <v>13</v>
      </c>
      <c r="E887" s="207"/>
      <c r="F887" s="207">
        <v>4</v>
      </c>
      <c r="G887" s="2">
        <f t="shared" si="15"/>
        <v>3.4106051316484809E-13</v>
      </c>
    </row>
    <row r="888" spans="1:12">
      <c r="A888" s="31">
        <v>45900</v>
      </c>
      <c r="B888" s="421" t="s">
        <v>10</v>
      </c>
      <c r="C888" s="421" t="s">
        <v>23</v>
      </c>
      <c r="D888" t="s">
        <v>12</v>
      </c>
      <c r="E888" s="207">
        <v>274.89999999999998</v>
      </c>
      <c r="F888" s="207"/>
      <c r="G888" s="2">
        <f t="shared" si="15"/>
        <v>274.90000000000032</v>
      </c>
    </row>
    <row r="889" spans="1:12">
      <c r="B889" s="422"/>
      <c r="C889" s="422"/>
      <c r="D889" t="s">
        <v>13</v>
      </c>
      <c r="E889" s="207">
        <v>8</v>
      </c>
      <c r="F889" s="207"/>
      <c r="G889" s="2">
        <f t="shared" si="15"/>
        <v>282.90000000000032</v>
      </c>
    </row>
    <row r="890" spans="1:12">
      <c r="B890" s="422"/>
      <c r="C890" s="422"/>
      <c r="D890" t="s">
        <v>14</v>
      </c>
      <c r="E890" s="207">
        <v>60</v>
      </c>
      <c r="F890" s="207"/>
      <c r="G890" s="2">
        <f t="shared" si="15"/>
        <v>342.90000000000032</v>
      </c>
      <c r="I890" s="421" t="s">
        <v>23</v>
      </c>
      <c r="J890" t="s">
        <v>12</v>
      </c>
      <c r="K890" s="207">
        <v>274.89999999999998</v>
      </c>
    </row>
    <row r="891" spans="1:12">
      <c r="B891" s="422"/>
      <c r="C891" s="422"/>
      <c r="D891" t="s">
        <v>15</v>
      </c>
      <c r="E891" s="207">
        <v>5</v>
      </c>
      <c r="F891" s="207"/>
      <c r="G891" s="2">
        <f t="shared" si="15"/>
        <v>347.90000000000032</v>
      </c>
      <c r="I891" s="422"/>
      <c r="J891" t="s">
        <v>13</v>
      </c>
      <c r="K891" s="207">
        <v>8</v>
      </c>
    </row>
    <row r="892" spans="1:12">
      <c r="A892" s="3">
        <v>45900</v>
      </c>
      <c r="B892" s="422" t="s">
        <v>102</v>
      </c>
      <c r="C892" s="422" t="s">
        <v>23</v>
      </c>
      <c r="D892" t="s">
        <v>14</v>
      </c>
      <c r="E892" s="207"/>
      <c r="F892" s="207">
        <v>60</v>
      </c>
      <c r="G892" s="2">
        <f t="shared" si="15"/>
        <v>287.90000000000032</v>
      </c>
      <c r="J892">
        <v>290</v>
      </c>
      <c r="K892" s="28">
        <f>SUM(K890:K891)</f>
        <v>282.89999999999998</v>
      </c>
      <c r="L892" s="28">
        <f>J892-K892</f>
        <v>7.1000000000000227</v>
      </c>
    </row>
    <row r="893" spans="1:12">
      <c r="A893" s="3">
        <v>45900</v>
      </c>
      <c r="B893" s="422" t="s">
        <v>102</v>
      </c>
      <c r="C893" s="422" t="s">
        <v>23</v>
      </c>
      <c r="D893" t="s">
        <v>15</v>
      </c>
      <c r="E893" s="207"/>
      <c r="F893" s="207">
        <v>5</v>
      </c>
      <c r="G893" s="2">
        <f t="shared" si="15"/>
        <v>282.90000000000032</v>
      </c>
    </row>
    <row r="894" spans="1:12">
      <c r="A894" s="3">
        <v>45965</v>
      </c>
      <c r="B894" s="422">
        <v>31862</v>
      </c>
      <c r="C894" s="422" t="s">
        <v>23</v>
      </c>
      <c r="D894" t="s">
        <v>12</v>
      </c>
      <c r="E894" s="207"/>
      <c r="F894" s="207">
        <v>274.89999999999998</v>
      </c>
      <c r="G894" s="2">
        <f t="shared" si="15"/>
        <v>8.0000000000003411</v>
      </c>
    </row>
    <row r="895" spans="1:12">
      <c r="A895" s="3">
        <v>45965</v>
      </c>
      <c r="B895" s="422">
        <v>31862</v>
      </c>
      <c r="C895" s="422" t="s">
        <v>23</v>
      </c>
      <c r="D895" t="s">
        <v>13</v>
      </c>
      <c r="E895" s="207"/>
      <c r="F895" s="207">
        <v>8</v>
      </c>
      <c r="G895" s="2">
        <f t="shared" si="15"/>
        <v>3.4106051316484809E-13</v>
      </c>
    </row>
    <row r="896" spans="1:12">
      <c r="A896" s="81">
        <v>45930</v>
      </c>
      <c r="B896" s="421" t="s">
        <v>10</v>
      </c>
      <c r="C896" s="421" t="s">
        <v>172</v>
      </c>
      <c r="D896" t="s">
        <v>12</v>
      </c>
      <c r="E896" s="207">
        <v>272.89999999999998</v>
      </c>
      <c r="G896" s="2">
        <f t="shared" si="15"/>
        <v>272.90000000000032</v>
      </c>
    </row>
    <row r="897" spans="1:12">
      <c r="B897" s="422"/>
      <c r="C897" s="422"/>
      <c r="D897" t="s">
        <v>13</v>
      </c>
      <c r="E897" s="20">
        <v>4</v>
      </c>
      <c r="G897" s="2">
        <f t="shared" si="15"/>
        <v>276.90000000000032</v>
      </c>
    </row>
    <row r="898" spans="1:12">
      <c r="B898" s="422"/>
      <c r="C898" s="422"/>
      <c r="D898" t="s">
        <v>14</v>
      </c>
      <c r="E898" s="20">
        <v>60</v>
      </c>
      <c r="G898" s="2">
        <f t="shared" si="15"/>
        <v>336.90000000000032</v>
      </c>
      <c r="I898" s="421" t="s">
        <v>172</v>
      </c>
      <c r="J898" t="s">
        <v>12</v>
      </c>
      <c r="K898" s="207">
        <v>272.89999999999998</v>
      </c>
    </row>
    <row r="899" spans="1:12">
      <c r="B899" s="422"/>
      <c r="C899" s="422"/>
      <c r="D899" t="s">
        <v>15</v>
      </c>
      <c r="E899" s="20">
        <v>5</v>
      </c>
      <c r="G899" s="2">
        <f t="shared" si="15"/>
        <v>341.90000000000032</v>
      </c>
      <c r="I899" s="422"/>
      <c r="J899" t="s">
        <v>13</v>
      </c>
      <c r="K899" s="20">
        <v>4</v>
      </c>
    </row>
    <row r="900" spans="1:12">
      <c r="B900" s="422"/>
      <c r="C900" s="422"/>
      <c r="D900" t="s">
        <v>63</v>
      </c>
      <c r="E900" s="207">
        <v>10</v>
      </c>
      <c r="G900" s="2">
        <f t="shared" si="15"/>
        <v>351.90000000000032</v>
      </c>
      <c r="J900">
        <v>277</v>
      </c>
      <c r="K900" s="28">
        <f>SUM(K898:K899)</f>
        <v>276.89999999999998</v>
      </c>
      <c r="L900" s="28">
        <f>J900-K900</f>
        <v>0.10000000000002274</v>
      </c>
    </row>
    <row r="901" spans="1:12">
      <c r="A901" s="3">
        <v>45905</v>
      </c>
      <c r="B901" s="422"/>
      <c r="C901" s="422" t="s">
        <v>172</v>
      </c>
      <c r="D901" t="s">
        <v>63</v>
      </c>
      <c r="F901" s="207">
        <v>10</v>
      </c>
      <c r="G901" s="2">
        <f t="shared" si="15"/>
        <v>341.90000000000032</v>
      </c>
    </row>
    <row r="902" spans="1:12">
      <c r="A902" s="3">
        <v>45930</v>
      </c>
      <c r="B902" s="422" t="s">
        <v>103</v>
      </c>
      <c r="C902" s="422" t="s">
        <v>172</v>
      </c>
      <c r="D902" t="s">
        <v>14</v>
      </c>
      <c r="E902" s="20"/>
      <c r="F902" s="20">
        <v>60</v>
      </c>
      <c r="G902" s="2">
        <f t="shared" si="15"/>
        <v>281.90000000000032</v>
      </c>
      <c r="I902" s="421" t="s">
        <v>25</v>
      </c>
      <c r="J902" t="s">
        <v>12</v>
      </c>
      <c r="K902" s="5">
        <v>277.8</v>
      </c>
    </row>
    <row r="903" spans="1:12">
      <c r="A903" s="3">
        <v>45930</v>
      </c>
      <c r="B903" s="422" t="s">
        <v>103</v>
      </c>
      <c r="C903" s="422" t="s">
        <v>172</v>
      </c>
      <c r="D903" t="s">
        <v>15</v>
      </c>
      <c r="E903" s="20"/>
      <c r="F903" s="20">
        <v>5</v>
      </c>
      <c r="G903" s="2">
        <f t="shared" ref="G903:G915" si="17">+G902+E903-F903</f>
        <v>276.90000000000032</v>
      </c>
      <c r="I903" s="422"/>
      <c r="J903" t="s">
        <v>13</v>
      </c>
      <c r="K903" s="5">
        <v>7</v>
      </c>
    </row>
    <row r="904" spans="1:12">
      <c r="A904" s="3">
        <v>45985</v>
      </c>
      <c r="B904" s="422">
        <v>32058</v>
      </c>
      <c r="C904" s="422" t="s">
        <v>172</v>
      </c>
      <c r="D904" t="s">
        <v>12</v>
      </c>
      <c r="E904" s="20"/>
      <c r="F904" s="207">
        <v>272.89999999999998</v>
      </c>
      <c r="G904" s="2">
        <f t="shared" si="17"/>
        <v>4.0000000000003411</v>
      </c>
      <c r="I904" s="422"/>
      <c r="K904" s="5"/>
    </row>
    <row r="905" spans="1:12">
      <c r="A905" s="3">
        <v>45985</v>
      </c>
      <c r="B905" s="422">
        <v>32058</v>
      </c>
      <c r="C905" s="422" t="s">
        <v>172</v>
      </c>
      <c r="D905" t="s">
        <v>13</v>
      </c>
      <c r="E905" s="20"/>
      <c r="F905" s="20">
        <v>4</v>
      </c>
      <c r="G905" s="2">
        <f t="shared" si="17"/>
        <v>3.4106051316484809E-13</v>
      </c>
      <c r="I905" s="422"/>
      <c r="K905" s="5"/>
    </row>
    <row r="906" spans="1:12">
      <c r="A906" s="81">
        <v>45961</v>
      </c>
      <c r="B906" s="421" t="s">
        <v>10</v>
      </c>
      <c r="C906" s="421" t="s">
        <v>25</v>
      </c>
      <c r="D906" t="s">
        <v>12</v>
      </c>
      <c r="E906" s="5">
        <v>277.8</v>
      </c>
      <c r="G906" s="2">
        <f t="shared" si="17"/>
        <v>277.80000000000035</v>
      </c>
      <c r="K906" s="5">
        <f>SUM(K902:K903)</f>
        <v>284.8</v>
      </c>
    </row>
    <row r="907" spans="1:12">
      <c r="A907" s="70"/>
      <c r="B907" s="422"/>
      <c r="C907" s="422"/>
      <c r="D907" t="s">
        <v>13</v>
      </c>
      <c r="E907" s="5">
        <v>7</v>
      </c>
      <c r="G907" s="2">
        <f t="shared" si="17"/>
        <v>284.80000000000035</v>
      </c>
    </row>
    <row r="908" spans="1:12">
      <c r="A908" s="70"/>
      <c r="B908" s="422"/>
      <c r="C908" s="422"/>
      <c r="D908" t="s">
        <v>14</v>
      </c>
      <c r="E908" s="20">
        <v>60</v>
      </c>
      <c r="G908" s="2">
        <f t="shared" si="17"/>
        <v>344.80000000000035</v>
      </c>
      <c r="K908" s="28">
        <f>K900+K906</f>
        <v>561.70000000000005</v>
      </c>
    </row>
    <row r="909" spans="1:12">
      <c r="A909" s="70"/>
      <c r="B909" s="422"/>
      <c r="C909" s="422"/>
      <c r="D909" t="s">
        <v>15</v>
      </c>
      <c r="E909" s="20">
        <v>5</v>
      </c>
      <c r="G909" s="2">
        <f t="shared" si="17"/>
        <v>349.80000000000035</v>
      </c>
    </row>
    <row r="910" spans="1:12">
      <c r="A910" s="3">
        <v>45961</v>
      </c>
      <c r="B910" s="422" t="s">
        <v>75</v>
      </c>
      <c r="C910" s="422" t="s">
        <v>25</v>
      </c>
      <c r="D910" t="s">
        <v>14</v>
      </c>
      <c r="F910" s="20">
        <v>60</v>
      </c>
      <c r="G910" s="2">
        <f t="shared" si="17"/>
        <v>289.80000000000035</v>
      </c>
    </row>
    <row r="911" spans="1:12">
      <c r="A911" s="3">
        <v>45961</v>
      </c>
      <c r="B911" s="422" t="s">
        <v>75</v>
      </c>
      <c r="C911" s="422" t="s">
        <v>25</v>
      </c>
      <c r="D911" t="s">
        <v>15</v>
      </c>
      <c r="F911" s="20">
        <v>5</v>
      </c>
      <c r="G911" s="2">
        <f t="shared" si="17"/>
        <v>284.80000000000035</v>
      </c>
    </row>
    <row r="912" spans="1:12">
      <c r="A912" s="3">
        <v>45986</v>
      </c>
      <c r="B912" s="422">
        <v>32113</v>
      </c>
      <c r="C912" s="422" t="s">
        <v>25</v>
      </c>
      <c r="D912" t="s">
        <v>12</v>
      </c>
      <c r="F912" s="2">
        <v>150</v>
      </c>
      <c r="G912" s="2">
        <f t="shared" si="17"/>
        <v>134.80000000000035</v>
      </c>
    </row>
    <row r="913" spans="1:13">
      <c r="A913" s="3">
        <v>45986</v>
      </c>
      <c r="B913" s="422">
        <v>32114</v>
      </c>
      <c r="C913" s="422" t="s">
        <v>25</v>
      </c>
      <c r="D913" t="s">
        <v>12</v>
      </c>
      <c r="F913" s="2">
        <v>127.8</v>
      </c>
      <c r="G913" s="2">
        <f t="shared" si="17"/>
        <v>7.0000000000003553</v>
      </c>
    </row>
    <row r="914" spans="1:13">
      <c r="A914" s="3">
        <v>45986</v>
      </c>
      <c r="B914" s="422">
        <v>32114</v>
      </c>
      <c r="C914" s="422" t="s">
        <v>25</v>
      </c>
      <c r="D914" t="s">
        <v>13</v>
      </c>
      <c r="F914" s="2">
        <v>7</v>
      </c>
      <c r="G914" s="2">
        <f t="shared" si="17"/>
        <v>3.5527136788005009E-13</v>
      </c>
      <c r="J914" s="421" t="s">
        <v>25</v>
      </c>
      <c r="K914" t="s">
        <v>12</v>
      </c>
      <c r="L914" s="5">
        <v>277.8</v>
      </c>
    </row>
    <row r="915" spans="1:13">
      <c r="A915" s="81">
        <v>45991</v>
      </c>
      <c r="B915" s="421" t="s">
        <v>10</v>
      </c>
      <c r="C915" s="421" t="s">
        <v>26</v>
      </c>
      <c r="D915" t="s">
        <v>12</v>
      </c>
      <c r="E915" s="20">
        <v>302.7</v>
      </c>
      <c r="G915" s="2">
        <f t="shared" si="17"/>
        <v>302.70000000000033</v>
      </c>
      <c r="J915" s="422"/>
      <c r="K915" t="s">
        <v>13</v>
      </c>
      <c r="L915" s="5">
        <v>7</v>
      </c>
    </row>
    <row r="916" spans="1:13">
      <c r="A916" s="70"/>
      <c r="B916" s="422"/>
      <c r="C916" s="422"/>
      <c r="D916" t="s">
        <v>13</v>
      </c>
      <c r="E916" s="20">
        <v>6</v>
      </c>
      <c r="G916" s="2">
        <f t="shared" ref="G916:G947" si="18">+G915+E916-F916</f>
        <v>308.70000000000033</v>
      </c>
      <c r="L916" s="5">
        <f>SUM(L914:L915)</f>
        <v>284.8</v>
      </c>
    </row>
    <row r="917" spans="1:13">
      <c r="A917" s="70"/>
      <c r="B917" s="422"/>
      <c r="C917" s="422"/>
      <c r="D917" t="s">
        <v>14</v>
      </c>
      <c r="E917" s="207">
        <v>60</v>
      </c>
      <c r="G917" s="2">
        <f t="shared" si="18"/>
        <v>368.70000000000033</v>
      </c>
    </row>
    <row r="918" spans="1:13">
      <c r="A918" s="70"/>
      <c r="B918" s="422"/>
      <c r="C918" s="422"/>
      <c r="D918" t="s">
        <v>15</v>
      </c>
      <c r="E918" s="207">
        <v>5</v>
      </c>
      <c r="G918" s="2">
        <f t="shared" si="18"/>
        <v>373.70000000000033</v>
      </c>
      <c r="J918" s="421" t="s">
        <v>25</v>
      </c>
      <c r="K918" t="s">
        <v>12</v>
      </c>
      <c r="L918" s="28">
        <f>L914-150</f>
        <v>127.80000000000001</v>
      </c>
    </row>
    <row r="919" spans="1:13">
      <c r="A919" s="3">
        <v>45991</v>
      </c>
      <c r="B919" s="422" t="s">
        <v>93</v>
      </c>
      <c r="C919" s="422" t="s">
        <v>26</v>
      </c>
      <c r="D919" t="s">
        <v>14</v>
      </c>
      <c r="F919" s="207">
        <v>60</v>
      </c>
      <c r="G919" s="2">
        <f t="shared" si="18"/>
        <v>313.70000000000033</v>
      </c>
      <c r="J919" s="422"/>
      <c r="K919" t="s">
        <v>13</v>
      </c>
      <c r="L919">
        <v>7</v>
      </c>
    </row>
    <row r="920" spans="1:13">
      <c r="A920" s="3">
        <v>45991</v>
      </c>
      <c r="B920" s="422" t="s">
        <v>93</v>
      </c>
      <c r="C920" s="422" t="s">
        <v>26</v>
      </c>
      <c r="D920" t="s">
        <v>15</v>
      </c>
      <c r="F920" s="207">
        <v>5</v>
      </c>
      <c r="G920" s="2">
        <f t="shared" si="18"/>
        <v>308.70000000000033</v>
      </c>
      <c r="H920" s="20"/>
      <c r="K920">
        <v>140</v>
      </c>
      <c r="L920" s="28">
        <f>SUM(L918:L919)</f>
        <v>134.80000000000001</v>
      </c>
      <c r="M920" s="28">
        <f>K920-L920</f>
        <v>5.1999999999999886</v>
      </c>
    </row>
    <row r="921" spans="1:13">
      <c r="A921" s="3">
        <v>46042</v>
      </c>
      <c r="B921" s="422">
        <v>32376</v>
      </c>
      <c r="C921" s="422" t="s">
        <v>26</v>
      </c>
      <c r="D921" t="s">
        <v>12</v>
      </c>
      <c r="F921" s="207">
        <v>302.7</v>
      </c>
      <c r="G921" s="2">
        <f t="shared" si="18"/>
        <v>6.0000000000003411</v>
      </c>
      <c r="L921" s="28"/>
      <c r="M921" s="28"/>
    </row>
    <row r="922" spans="1:13">
      <c r="A922" s="3">
        <v>46042</v>
      </c>
      <c r="B922" s="422">
        <v>32376</v>
      </c>
      <c r="C922" s="422" t="s">
        <v>26</v>
      </c>
      <c r="D922" t="s">
        <v>13</v>
      </c>
      <c r="F922" s="207">
        <v>6</v>
      </c>
      <c r="G922" s="2">
        <f t="shared" si="18"/>
        <v>3.4106051316484809E-13</v>
      </c>
      <c r="L922" s="28"/>
      <c r="M922" s="28"/>
    </row>
    <row r="923" spans="1:13">
      <c r="A923" s="81">
        <v>46022</v>
      </c>
      <c r="B923" s="374" t="s">
        <v>10</v>
      </c>
      <c r="C923" s="374" t="s">
        <v>27</v>
      </c>
      <c r="D923" s="373" t="s">
        <v>12</v>
      </c>
      <c r="E923" s="373">
        <v>305.3</v>
      </c>
      <c r="G923" s="2">
        <f t="shared" si="18"/>
        <v>305.30000000000035</v>
      </c>
    </row>
    <row r="924" spans="1:13">
      <c r="A924" s="81"/>
      <c r="B924" s="373"/>
      <c r="C924" s="373"/>
      <c r="D924" s="373" t="s">
        <v>13</v>
      </c>
      <c r="E924" s="373">
        <v>6</v>
      </c>
      <c r="G924" s="2">
        <f t="shared" si="18"/>
        <v>311.30000000000035</v>
      </c>
      <c r="I924" s="441" t="s">
        <v>558</v>
      </c>
      <c r="J924" s="441"/>
      <c r="K924" s="441"/>
    </row>
    <row r="925" spans="1:13">
      <c r="A925" s="81"/>
      <c r="B925" s="373"/>
      <c r="C925" s="373"/>
      <c r="D925" s="373" t="s">
        <v>14</v>
      </c>
      <c r="E925" s="373">
        <v>60</v>
      </c>
      <c r="G925" s="2">
        <f t="shared" si="18"/>
        <v>371.30000000000035</v>
      </c>
      <c r="H925" s="384">
        <v>2026</v>
      </c>
      <c r="I925" s="421" t="s">
        <v>17</v>
      </c>
      <c r="J925" t="s">
        <v>12</v>
      </c>
      <c r="K925" s="20">
        <v>355.4</v>
      </c>
    </row>
    <row r="926" spans="1:13">
      <c r="A926" s="373"/>
      <c r="B926" s="373"/>
      <c r="C926" s="373"/>
      <c r="D926" s="373" t="s">
        <v>15</v>
      </c>
      <c r="E926" s="373">
        <v>5</v>
      </c>
      <c r="G926" s="2">
        <f t="shared" si="18"/>
        <v>376.30000000000035</v>
      </c>
      <c r="I926" s="422"/>
      <c r="J926" t="s">
        <v>13</v>
      </c>
      <c r="K926" s="20">
        <v>5</v>
      </c>
    </row>
    <row r="927" spans="1:13">
      <c r="A927" s="70">
        <v>46022</v>
      </c>
      <c r="B927" s="422" t="s">
        <v>76</v>
      </c>
      <c r="C927" s="150" t="s">
        <v>27</v>
      </c>
      <c r="D927" t="s">
        <v>14</v>
      </c>
      <c r="F927" s="207">
        <v>60</v>
      </c>
      <c r="G927" s="2">
        <f t="shared" si="18"/>
        <v>316.30000000000035</v>
      </c>
      <c r="H927" s="384"/>
      <c r="J927">
        <v>400</v>
      </c>
      <c r="K927" s="114">
        <f>SUM(K925:K926)</f>
        <v>360.4</v>
      </c>
      <c r="L927" s="20">
        <f>J927-K927</f>
        <v>39.600000000000023</v>
      </c>
    </row>
    <row r="928" spans="1:13">
      <c r="A928" s="70">
        <v>46022</v>
      </c>
      <c r="B928" s="422" t="s">
        <v>76</v>
      </c>
      <c r="C928" s="150" t="s">
        <v>27</v>
      </c>
      <c r="D928" t="s">
        <v>15</v>
      </c>
      <c r="F928" s="207">
        <v>5</v>
      </c>
      <c r="G928" s="2">
        <f t="shared" si="18"/>
        <v>311.30000000000035</v>
      </c>
      <c r="J928" s="421"/>
    </row>
    <row r="929" spans="1:13">
      <c r="A929" s="70">
        <v>46076</v>
      </c>
      <c r="B929" s="422">
        <v>32558</v>
      </c>
      <c r="C929" s="150" t="s">
        <v>27</v>
      </c>
      <c r="D929" t="s">
        <v>12</v>
      </c>
      <c r="F929" s="207">
        <v>305.3</v>
      </c>
      <c r="G929" s="2">
        <f t="shared" si="18"/>
        <v>6.0000000000003411</v>
      </c>
      <c r="J929" s="422"/>
    </row>
    <row r="930" spans="1:13">
      <c r="A930" s="70">
        <v>46076</v>
      </c>
      <c r="B930" s="422">
        <v>32558</v>
      </c>
      <c r="C930" s="150" t="s">
        <v>27</v>
      </c>
      <c r="D930" t="s">
        <v>13</v>
      </c>
      <c r="F930" s="207">
        <v>6</v>
      </c>
      <c r="G930" s="2">
        <f t="shared" si="18"/>
        <v>3.4106051316484809E-13</v>
      </c>
    </row>
    <row r="931" spans="1:13">
      <c r="A931" s="81">
        <v>46053</v>
      </c>
      <c r="B931" s="421" t="s">
        <v>10</v>
      </c>
      <c r="C931" s="421" t="s">
        <v>11</v>
      </c>
      <c r="D931" t="s">
        <v>12</v>
      </c>
      <c r="E931" s="20">
        <v>349.9</v>
      </c>
      <c r="G931" s="2">
        <f t="shared" si="18"/>
        <v>349.90000000000032</v>
      </c>
    </row>
    <row r="932" spans="1:13">
      <c r="A932" s="70"/>
      <c r="B932" s="422"/>
      <c r="C932" s="422"/>
      <c r="D932" t="s">
        <v>13</v>
      </c>
      <c r="E932" s="20">
        <v>5</v>
      </c>
      <c r="G932" s="2">
        <f t="shared" si="18"/>
        <v>354.90000000000032</v>
      </c>
      <c r="L932" s="20"/>
    </row>
    <row r="933" spans="1:13">
      <c r="A933" s="70"/>
      <c r="B933" s="422"/>
      <c r="C933" s="422"/>
      <c r="D933" t="s">
        <v>14</v>
      </c>
      <c r="E933" s="207">
        <v>60</v>
      </c>
      <c r="G933" s="2">
        <f t="shared" si="18"/>
        <v>414.90000000000032</v>
      </c>
      <c r="L933" s="20"/>
    </row>
    <row r="934" spans="1:13">
      <c r="A934" s="70"/>
      <c r="B934" s="422"/>
      <c r="C934" s="422"/>
      <c r="D934" t="s">
        <v>15</v>
      </c>
      <c r="E934" s="207">
        <v>5</v>
      </c>
      <c r="G934" s="2">
        <f t="shared" si="18"/>
        <v>419.90000000000032</v>
      </c>
      <c r="M934" s="20"/>
    </row>
    <row r="935" spans="1:13">
      <c r="A935" s="70">
        <v>46053</v>
      </c>
      <c r="B935" s="422" t="s">
        <v>77</v>
      </c>
      <c r="C935" s="422" t="s">
        <v>11</v>
      </c>
      <c r="D935" t="s">
        <v>14</v>
      </c>
      <c r="E935" s="207"/>
      <c r="F935" s="207">
        <v>60</v>
      </c>
      <c r="G935" s="2">
        <f t="shared" si="18"/>
        <v>359.90000000000032</v>
      </c>
    </row>
    <row r="936" spans="1:13">
      <c r="A936" s="70">
        <v>46053</v>
      </c>
      <c r="B936" s="422" t="s">
        <v>77</v>
      </c>
      <c r="C936" s="422" t="s">
        <v>11</v>
      </c>
      <c r="D936" t="s">
        <v>15</v>
      </c>
      <c r="E936" s="207"/>
      <c r="F936" s="207">
        <v>5</v>
      </c>
      <c r="G936" s="2">
        <f t="shared" si="18"/>
        <v>354.90000000000032</v>
      </c>
    </row>
    <row r="937" spans="1:13">
      <c r="A937" s="70">
        <v>46099</v>
      </c>
      <c r="B937" s="422">
        <v>32697</v>
      </c>
      <c r="C937" s="422" t="s">
        <v>11</v>
      </c>
      <c r="D937" t="s">
        <v>12</v>
      </c>
      <c r="E937" s="207"/>
      <c r="F937" s="207">
        <v>349.9</v>
      </c>
      <c r="G937" s="2">
        <f>+G936+E937-F937</f>
        <v>5.0000000000003411</v>
      </c>
    </row>
    <row r="938" spans="1:13">
      <c r="A938" s="70">
        <v>46099</v>
      </c>
      <c r="B938" s="422">
        <v>32697</v>
      </c>
      <c r="C938" s="422" t="s">
        <v>11</v>
      </c>
      <c r="D938" t="s">
        <v>13</v>
      </c>
      <c r="E938" s="207"/>
      <c r="F938" s="207">
        <v>5</v>
      </c>
      <c r="G938" s="2">
        <f>+G937+E938-F938</f>
        <v>3.4106051316484809E-13</v>
      </c>
    </row>
    <row r="939" spans="1:13">
      <c r="A939" s="31">
        <v>46081</v>
      </c>
      <c r="B939" s="421" t="s">
        <v>10</v>
      </c>
      <c r="C939" s="421" t="s">
        <v>17</v>
      </c>
      <c r="D939" t="s">
        <v>12</v>
      </c>
      <c r="E939" s="20">
        <v>355.4</v>
      </c>
      <c r="G939" s="2">
        <f>+G938+E939-F939</f>
        <v>355.40000000000032</v>
      </c>
    </row>
    <row r="940" spans="1:13">
      <c r="B940" s="422"/>
      <c r="C940" s="422"/>
      <c r="D940" t="s">
        <v>13</v>
      </c>
      <c r="E940" s="20">
        <v>5</v>
      </c>
      <c r="G940" s="2">
        <f t="shared" si="18"/>
        <v>360.40000000000032</v>
      </c>
    </row>
    <row r="941" spans="1:13">
      <c r="B941" s="422"/>
      <c r="C941" s="422"/>
      <c r="D941" t="s">
        <v>14</v>
      </c>
      <c r="E941" s="207">
        <v>56</v>
      </c>
      <c r="G941" s="2">
        <f t="shared" si="18"/>
        <v>416.40000000000032</v>
      </c>
    </row>
    <row r="942" spans="1:13">
      <c r="B942" s="422"/>
      <c r="C942" s="422"/>
      <c r="D942" t="s">
        <v>15</v>
      </c>
      <c r="E942" s="207">
        <v>5</v>
      </c>
      <c r="G942" s="2">
        <f t="shared" si="18"/>
        <v>421.40000000000032</v>
      </c>
    </row>
    <row r="943" spans="1:13">
      <c r="A943" s="70">
        <v>46081</v>
      </c>
      <c r="B943" s="422" t="s">
        <v>78</v>
      </c>
      <c r="C943" s="422" t="s">
        <v>17</v>
      </c>
      <c r="D943" t="s">
        <v>14</v>
      </c>
      <c r="F943" s="207">
        <v>56</v>
      </c>
      <c r="G943" s="2">
        <f t="shared" si="18"/>
        <v>365.40000000000032</v>
      </c>
    </row>
    <row r="944" spans="1:13">
      <c r="A944" s="70">
        <v>46081</v>
      </c>
      <c r="B944" s="422" t="s">
        <v>78</v>
      </c>
      <c r="C944" s="422" t="s">
        <v>17</v>
      </c>
      <c r="D944" t="s">
        <v>15</v>
      </c>
      <c r="F944" s="207">
        <v>5</v>
      </c>
      <c r="G944" s="2">
        <f t="shared" si="18"/>
        <v>360.40000000000032</v>
      </c>
    </row>
    <row r="945" spans="1:7">
      <c r="A945" s="3">
        <v>46105</v>
      </c>
      <c r="B945" s="422">
        <v>32808</v>
      </c>
      <c r="C945" s="422" t="s">
        <v>17</v>
      </c>
      <c r="D945" t="s">
        <v>12</v>
      </c>
      <c r="F945" s="2">
        <v>355.4</v>
      </c>
      <c r="G945" s="2">
        <f t="shared" si="18"/>
        <v>5.0000000000003411</v>
      </c>
    </row>
    <row r="946" spans="1:7">
      <c r="A946" s="3">
        <v>46105</v>
      </c>
      <c r="B946" s="422">
        <v>32808</v>
      </c>
      <c r="C946" s="422" t="s">
        <v>17</v>
      </c>
      <c r="D946" t="s">
        <v>13</v>
      </c>
      <c r="F946" s="2">
        <v>5</v>
      </c>
      <c r="G946" s="2">
        <f t="shared" si="18"/>
        <v>3.4106051316484809E-13</v>
      </c>
    </row>
    <row r="947" spans="1:7">
      <c r="A947" s="31">
        <v>46112</v>
      </c>
      <c r="B947" s="421" t="s">
        <v>10</v>
      </c>
      <c r="C947" s="421" t="s">
        <v>18</v>
      </c>
      <c r="D947" t="s">
        <v>12</v>
      </c>
      <c r="E947" s="207">
        <v>340.8</v>
      </c>
      <c r="G947" s="2">
        <f t="shared" si="18"/>
        <v>340.80000000000035</v>
      </c>
    </row>
    <row r="948" spans="1:7">
      <c r="A948" s="31"/>
      <c r="B948" s="422"/>
      <c r="C948" s="422"/>
      <c r="D948" t="s">
        <v>13</v>
      </c>
      <c r="E948" s="207">
        <v>6</v>
      </c>
      <c r="G948" s="2">
        <f>+G947+E948-F948</f>
        <v>346.80000000000035</v>
      </c>
    </row>
    <row r="949" spans="1:7">
      <c r="B949" s="422"/>
      <c r="C949" s="422"/>
      <c r="D949" t="s">
        <v>14</v>
      </c>
      <c r="E949" s="207">
        <v>60</v>
      </c>
      <c r="G949" s="2">
        <f>+G948+E949-F949</f>
        <v>406.80000000000035</v>
      </c>
    </row>
    <row r="950" spans="1:7">
      <c r="B950" s="422"/>
      <c r="C950" s="422"/>
      <c r="D950" t="s">
        <v>15</v>
      </c>
      <c r="E950" s="207">
        <v>5</v>
      </c>
      <c r="G950" s="2">
        <f>+G949+E950-F950</f>
        <v>411.80000000000035</v>
      </c>
    </row>
    <row r="951" spans="1:7">
      <c r="A951" s="70">
        <v>46112</v>
      </c>
      <c r="B951" s="422" t="s">
        <v>81</v>
      </c>
      <c r="C951" s="422" t="s">
        <v>18</v>
      </c>
      <c r="D951" t="s">
        <v>14</v>
      </c>
      <c r="E951" s="207"/>
      <c r="F951" s="207">
        <v>60</v>
      </c>
      <c r="G951" s="2">
        <f>+G950+E951-F951</f>
        <v>351.80000000000035</v>
      </c>
    </row>
    <row r="952" spans="1:7">
      <c r="A952" s="70">
        <v>46112</v>
      </c>
      <c r="B952" s="422" t="s">
        <v>81</v>
      </c>
      <c r="C952" s="422" t="s">
        <v>18</v>
      </c>
      <c r="D952" t="s">
        <v>15</v>
      </c>
      <c r="E952" s="207"/>
      <c r="F952" s="207">
        <v>5</v>
      </c>
      <c r="G952" s="2">
        <f>+G951+E952-F952</f>
        <v>346.80000000000035</v>
      </c>
    </row>
    <row r="953" spans="1:7">
      <c r="B953" s="422"/>
      <c r="C953" s="422"/>
      <c r="G953" s="2">
        <f>+G952+E953-F953</f>
        <v>346.80000000000035</v>
      </c>
    </row>
    <row r="954" spans="1:7">
      <c r="B954" s="422"/>
      <c r="C954" s="422"/>
      <c r="G954" s="2">
        <f>+G953+E954-F954</f>
        <v>346.80000000000035</v>
      </c>
    </row>
    <row r="955" spans="1:7">
      <c r="B955" s="422"/>
      <c r="C955" s="422"/>
      <c r="G955" s="2">
        <f>+G954+E955-F955</f>
        <v>346.80000000000035</v>
      </c>
    </row>
    <row r="956" spans="1:7">
      <c r="B956" s="422"/>
      <c r="C956" s="422"/>
      <c r="G956" s="2">
        <f>+G955+E956-F956</f>
        <v>346.80000000000035</v>
      </c>
    </row>
    <row r="957" spans="1:7">
      <c r="B957" s="422"/>
      <c r="C957" s="422"/>
      <c r="G957" s="2">
        <f>+G956+E957-F957</f>
        <v>346.80000000000035</v>
      </c>
    </row>
    <row r="958" spans="1:7">
      <c r="B958" s="422"/>
      <c r="C958" s="422"/>
      <c r="G958" s="2">
        <f>+G957+E958-F958</f>
        <v>346.80000000000035</v>
      </c>
    </row>
    <row r="959" spans="1:7">
      <c r="B959" s="422"/>
      <c r="C959" s="422"/>
      <c r="G959" s="2">
        <f>+G958+E959-F959</f>
        <v>346.80000000000035</v>
      </c>
    </row>
    <row r="960" spans="1:7">
      <c r="B960" s="422"/>
      <c r="C960" s="422"/>
      <c r="G960" s="2">
        <f>+G959+E960-F960</f>
        <v>346.80000000000035</v>
      </c>
    </row>
    <row r="961" spans="2:7">
      <c r="B961" s="422"/>
      <c r="C961" s="422"/>
      <c r="G961" s="2">
        <f>+G960+E961-F961</f>
        <v>346.80000000000035</v>
      </c>
    </row>
    <row r="962" spans="2:7">
      <c r="B962" s="422"/>
      <c r="C962" s="422"/>
      <c r="G962" s="2">
        <f>+G961+E962-F962</f>
        <v>346.80000000000035</v>
      </c>
    </row>
    <row r="963" spans="2:7">
      <c r="B963" s="422"/>
      <c r="C963" s="422"/>
      <c r="G963" s="2">
        <f>+G962+E963-F963</f>
        <v>346.80000000000035</v>
      </c>
    </row>
    <row r="964" spans="2:7">
      <c r="B964" s="422"/>
      <c r="C964" s="422"/>
      <c r="G964" s="2">
        <f>+G963+E964-F964</f>
        <v>346.80000000000035</v>
      </c>
    </row>
    <row r="965" spans="2:7">
      <c r="B965" s="422"/>
      <c r="C965" s="422"/>
      <c r="G965" s="2">
        <f>+G964+E965-F965</f>
        <v>346.80000000000035</v>
      </c>
    </row>
    <row r="966" spans="2:7">
      <c r="B966" s="422"/>
      <c r="C966" s="422"/>
      <c r="G966" s="2">
        <f>+G965+E966-F966</f>
        <v>346.80000000000035</v>
      </c>
    </row>
    <row r="967" spans="2:7">
      <c r="B967" s="422"/>
      <c r="C967" s="422"/>
      <c r="G967" s="2">
        <f>+G966+E967-F967</f>
        <v>346.80000000000035</v>
      </c>
    </row>
    <row r="968" spans="2:7">
      <c r="B968" s="422"/>
      <c r="C968" s="422"/>
      <c r="G968" s="2">
        <f>+G967+E968-F968</f>
        <v>346.80000000000035</v>
      </c>
    </row>
    <row r="969" spans="2:7">
      <c r="B969" s="422"/>
      <c r="C969" s="422"/>
      <c r="G969" s="2">
        <f>+G968+E969-F969</f>
        <v>346.80000000000035</v>
      </c>
    </row>
    <row r="970" spans="2:7">
      <c r="B970" s="422"/>
      <c r="C970" s="422"/>
      <c r="G970" s="2">
        <f>+G969+E970-F970</f>
        <v>346.80000000000035</v>
      </c>
    </row>
    <row r="971" spans="2:7">
      <c r="B971" s="422"/>
      <c r="C971" s="422"/>
      <c r="G971" s="2">
        <f>+G970+E971-F971</f>
        <v>346.80000000000035</v>
      </c>
    </row>
    <row r="972" spans="2:7">
      <c r="B972" s="422"/>
      <c r="C972" s="422"/>
      <c r="G972" s="2">
        <f>+G971+E972-F972</f>
        <v>346.80000000000035</v>
      </c>
    </row>
    <row r="973" spans="2:7">
      <c r="B973" s="422"/>
      <c r="C973" s="422"/>
      <c r="G973" s="2">
        <f>+G972+E973-F973</f>
        <v>346.80000000000035</v>
      </c>
    </row>
    <row r="974" spans="2:7">
      <c r="B974" s="422"/>
      <c r="C974" s="422"/>
      <c r="G974" s="2">
        <f>+G973+E974-F974</f>
        <v>346.80000000000035</v>
      </c>
    </row>
    <row r="975" spans="2:7">
      <c r="B975" s="422"/>
      <c r="C975" s="422"/>
      <c r="G975" s="2">
        <f>+G974+E975-F975</f>
        <v>346.80000000000035</v>
      </c>
    </row>
    <row r="976" spans="2:7">
      <c r="B976" s="422"/>
      <c r="C976" s="422"/>
      <c r="G976" s="2">
        <f>+G975+E976-F976</f>
        <v>346.80000000000035</v>
      </c>
    </row>
    <row r="977" spans="2:7">
      <c r="B977" s="422"/>
      <c r="C977" s="422"/>
      <c r="G977" s="2">
        <f>+G976+E977-F977</f>
        <v>346.80000000000035</v>
      </c>
    </row>
    <row r="978" spans="2:7">
      <c r="B978" s="422"/>
      <c r="C978" s="422"/>
      <c r="G978" s="2">
        <f>+G977+E978-F978</f>
        <v>346.80000000000035</v>
      </c>
    </row>
    <row r="979" spans="2:7">
      <c r="B979" s="422"/>
      <c r="C979" s="422"/>
      <c r="G979" s="2">
        <f>+G978+E979-F979</f>
        <v>346.80000000000035</v>
      </c>
    </row>
    <row r="980" spans="2:7">
      <c r="B980" s="422"/>
      <c r="C980" s="422"/>
      <c r="G980" s="2">
        <f>+G979+E980-F980</f>
        <v>346.80000000000035</v>
      </c>
    </row>
    <row r="981" spans="2:7">
      <c r="B981" s="422"/>
      <c r="C981" s="422"/>
      <c r="G981" s="2">
        <f>+G980+E981-F981</f>
        <v>346.80000000000035</v>
      </c>
    </row>
    <row r="982" spans="2:7">
      <c r="B982" s="422"/>
      <c r="C982" s="422"/>
      <c r="G982" s="2">
        <f>+G981+E982-F982</f>
        <v>346.80000000000035</v>
      </c>
    </row>
    <row r="983" spans="2:7">
      <c r="B983" s="422"/>
      <c r="C983" s="422"/>
      <c r="G983" s="2">
        <f>+G982+E983-F983</f>
        <v>346.80000000000035</v>
      </c>
    </row>
    <row r="984" spans="2:7">
      <c r="B984" s="422"/>
      <c r="C984" s="422"/>
      <c r="G984" s="2">
        <f>+G983+E984-F984</f>
        <v>346.80000000000035</v>
      </c>
    </row>
    <row r="985" spans="2:7">
      <c r="B985" s="422"/>
      <c r="C985" s="422"/>
      <c r="G985" s="2">
        <f>+G984+E985-F985</f>
        <v>346.80000000000035</v>
      </c>
    </row>
    <row r="986" spans="2:7">
      <c r="B986" s="422"/>
      <c r="C986" s="422"/>
      <c r="G986" s="2">
        <f>+G985+E986-F986</f>
        <v>346.80000000000035</v>
      </c>
    </row>
    <row r="987" spans="2:7">
      <c r="B987" s="422"/>
      <c r="C987" s="422"/>
      <c r="G987" s="2">
        <f>+G986+E987-F987</f>
        <v>346.80000000000035</v>
      </c>
    </row>
    <row r="988" spans="2:7">
      <c r="B988" s="422"/>
      <c r="C988" s="422"/>
      <c r="G988" s="2">
        <f>+G987+E988-F988</f>
        <v>346.80000000000035</v>
      </c>
    </row>
    <row r="989" spans="2:7">
      <c r="B989" s="422"/>
      <c r="C989" s="422"/>
      <c r="G989" s="2">
        <f>+G988+E989-F989</f>
        <v>346.80000000000035</v>
      </c>
    </row>
    <row r="990" spans="2:7">
      <c r="B990" s="422"/>
      <c r="C990" s="422"/>
      <c r="G990" s="2">
        <f>+G989+E990-F990</f>
        <v>346.80000000000035</v>
      </c>
    </row>
    <row r="991" spans="2:7">
      <c r="B991" s="422"/>
      <c r="C991" s="422"/>
      <c r="G991" s="2">
        <f>+G990+E991-F991</f>
        <v>346.80000000000035</v>
      </c>
    </row>
    <row r="992" spans="2:7">
      <c r="B992" s="422"/>
      <c r="C992" s="422"/>
      <c r="G992" s="2">
        <f>+G991+E992-F992</f>
        <v>346.80000000000035</v>
      </c>
    </row>
    <row r="993" spans="2:7">
      <c r="B993" s="422"/>
      <c r="C993" s="422"/>
      <c r="G993" s="2">
        <f>+G992+E993-F993</f>
        <v>346.80000000000035</v>
      </c>
    </row>
    <row r="994" spans="2:7">
      <c r="B994" s="422"/>
      <c r="C994" s="422"/>
      <c r="G994" s="2">
        <f>+G993+E994-F994</f>
        <v>346.80000000000035</v>
      </c>
    </row>
    <row r="995" spans="2:7">
      <c r="B995" s="422"/>
      <c r="C995" s="422"/>
      <c r="G995" s="2">
        <f>+G994+E995-F995</f>
        <v>346.80000000000035</v>
      </c>
    </row>
    <row r="996" spans="2:7">
      <c r="B996" s="422"/>
      <c r="C996" s="422"/>
      <c r="G996" s="2">
        <f>+G995+E996-F996</f>
        <v>346.80000000000035</v>
      </c>
    </row>
    <row r="997" spans="2:7">
      <c r="B997" s="422"/>
      <c r="C997" s="422"/>
      <c r="G997" s="2">
        <f>+G996+E997-F997</f>
        <v>346.80000000000035</v>
      </c>
    </row>
    <row r="998" spans="2:7">
      <c r="B998" s="422"/>
      <c r="C998" s="422"/>
      <c r="G998" s="2">
        <f>+G997+E998-F998</f>
        <v>346.80000000000035</v>
      </c>
    </row>
    <row r="999" spans="2:7">
      <c r="B999" s="422"/>
      <c r="C999" s="422"/>
      <c r="G999" s="2">
        <f>+G998+E999-F999</f>
        <v>346.80000000000035</v>
      </c>
    </row>
    <row r="1000" spans="2:7">
      <c r="B1000" s="422"/>
      <c r="C1000" s="422"/>
      <c r="G1000" s="2">
        <f>+G999+E1000-F1000</f>
        <v>346.80000000000035</v>
      </c>
    </row>
    <row r="1001" spans="2:7">
      <c r="B1001" s="422"/>
      <c r="C1001" s="422"/>
      <c r="G1001" s="2">
        <f>+G1000+E1001-F1001</f>
        <v>346.80000000000035</v>
      </c>
    </row>
    <row r="1002" spans="2:7">
      <c r="B1002" s="422"/>
      <c r="C1002" s="422"/>
      <c r="G1002" s="2">
        <f>+G1001+E1002-F1002</f>
        <v>346.80000000000035</v>
      </c>
    </row>
    <row r="1003" spans="2:7">
      <c r="B1003" s="422"/>
      <c r="C1003" s="422"/>
      <c r="G1003" s="2">
        <f>+G1002+E1003-F1003</f>
        <v>346.80000000000035</v>
      </c>
    </row>
    <row r="1004" spans="2:7">
      <c r="B1004" s="422"/>
      <c r="C1004" s="422"/>
      <c r="G1004" s="2">
        <f>+G1003+E1004-F1004</f>
        <v>346.80000000000035</v>
      </c>
    </row>
    <row r="1005" spans="2:7">
      <c r="B1005" s="422"/>
      <c r="C1005" s="422"/>
      <c r="G1005" s="2">
        <f>+G1004+E1005-F1005</f>
        <v>346.80000000000035</v>
      </c>
    </row>
    <row r="1006" spans="2:7">
      <c r="B1006" s="422"/>
      <c r="C1006" s="422"/>
      <c r="G1006" s="2">
        <f>+G1005+E1006-F1006</f>
        <v>346.80000000000035</v>
      </c>
    </row>
    <row r="1007" spans="2:7">
      <c r="B1007" s="422"/>
      <c r="C1007" s="422"/>
      <c r="G1007" s="2">
        <f>+G1006+E1007-F1007</f>
        <v>346.80000000000035</v>
      </c>
    </row>
    <row r="1008" spans="2:7">
      <c r="B1008" s="422"/>
      <c r="C1008" s="422"/>
      <c r="G1008" s="2">
        <f>+G1007+E1008-F1008</f>
        <v>346.80000000000035</v>
      </c>
    </row>
    <row r="1009" spans="2:7">
      <c r="B1009" s="422"/>
      <c r="C1009" s="422"/>
      <c r="G1009" s="2">
        <f>+G1008+E1009-F1009</f>
        <v>346.80000000000035</v>
      </c>
    </row>
    <row r="1010" spans="2:7">
      <c r="B1010" s="422"/>
      <c r="C1010" s="422"/>
      <c r="G1010" s="2">
        <f>+G1009+E1010-F1010</f>
        <v>346.80000000000035</v>
      </c>
    </row>
    <row r="1011" spans="2:7">
      <c r="B1011" s="422"/>
      <c r="C1011" s="422"/>
      <c r="G1011" s="2">
        <f>+G1010+E1011-F1011</f>
        <v>346.80000000000035</v>
      </c>
    </row>
    <row r="1012" spans="2:7">
      <c r="B1012" s="422"/>
      <c r="C1012" s="422"/>
      <c r="G1012" s="2">
        <f>+G1011+E1012-F1012</f>
        <v>346.80000000000035</v>
      </c>
    </row>
    <row r="1013" spans="2:7">
      <c r="B1013" s="422"/>
      <c r="C1013" s="422"/>
      <c r="G1013" s="2">
        <f>+G1012+E1013-F1013</f>
        <v>346.80000000000035</v>
      </c>
    </row>
    <row r="1014" spans="2:7">
      <c r="B1014" s="422"/>
      <c r="C1014" s="422"/>
      <c r="G1014" s="2">
        <f>+G1013+E1014-F1014</f>
        <v>346.80000000000035</v>
      </c>
    </row>
    <row r="1015" spans="2:7">
      <c r="B1015" s="422"/>
      <c r="C1015" s="422"/>
      <c r="G1015" s="2">
        <f>+G1014+E1015-F1015</f>
        <v>346.80000000000035</v>
      </c>
    </row>
    <row r="1016" spans="2:7">
      <c r="B1016" s="422"/>
      <c r="C1016" s="422"/>
      <c r="G1016" s="2">
        <f>+G1015+E1016-F1016</f>
        <v>346.80000000000035</v>
      </c>
    </row>
    <row r="1017" spans="2:7">
      <c r="B1017" s="422"/>
      <c r="C1017" s="422"/>
      <c r="G1017" s="2">
        <f>+G1016+E1017-F1017</f>
        <v>346.80000000000035</v>
      </c>
    </row>
    <row r="1018" spans="2:7">
      <c r="B1018" s="422"/>
      <c r="C1018" s="422"/>
      <c r="G1018" s="2">
        <f>+G1017+E1018-F1018</f>
        <v>346.80000000000035</v>
      </c>
    </row>
    <row r="1019" spans="2:7">
      <c r="B1019" s="422"/>
      <c r="C1019" s="422"/>
      <c r="G1019" s="2">
        <f>+G1018+E1019-F1019</f>
        <v>346.80000000000035</v>
      </c>
    </row>
    <row r="1020" spans="2:7">
      <c r="B1020" s="422"/>
      <c r="C1020" s="422"/>
      <c r="G1020" s="2">
        <f>+G1019+E1020-F1020</f>
        <v>346.80000000000035</v>
      </c>
    </row>
    <row r="1021" spans="2:7">
      <c r="B1021" s="422"/>
      <c r="C1021" s="422"/>
      <c r="G1021" s="2">
        <f>+G1020+E1021-F1021</f>
        <v>346.80000000000035</v>
      </c>
    </row>
    <row r="1022" spans="2:7">
      <c r="B1022" s="422"/>
      <c r="C1022" s="422"/>
      <c r="G1022" s="2">
        <f>+G1021+E1022-F1022</f>
        <v>346.80000000000035</v>
      </c>
    </row>
    <row r="1023" spans="2:7">
      <c r="B1023" s="422"/>
      <c r="C1023" s="422"/>
      <c r="G1023" s="2">
        <f>+G1022+E1023-F1023</f>
        <v>346.80000000000035</v>
      </c>
    </row>
    <row r="1024" spans="2:7">
      <c r="B1024" s="422"/>
      <c r="C1024" s="422"/>
      <c r="G1024" s="2">
        <f>+G1023+E1024-F1024</f>
        <v>346.80000000000035</v>
      </c>
    </row>
    <row r="1025" spans="2:7">
      <c r="B1025" s="422"/>
      <c r="C1025" s="422"/>
      <c r="G1025" s="2">
        <f>+G1024+E1025-F1025</f>
        <v>346.80000000000035</v>
      </c>
    </row>
    <row r="1026" spans="2:7">
      <c r="B1026" s="422"/>
      <c r="C1026" s="422"/>
      <c r="G1026" s="2">
        <f>+G1025+E1026-F1026</f>
        <v>346.80000000000035</v>
      </c>
    </row>
    <row r="1027" spans="2:7">
      <c r="B1027" s="422"/>
      <c r="C1027" s="422"/>
      <c r="G1027" s="2">
        <f>+G1026+E1027-F1027</f>
        <v>346.80000000000035</v>
      </c>
    </row>
    <row r="1028" spans="2:7">
      <c r="B1028" s="422"/>
      <c r="C1028" s="422"/>
      <c r="G1028" s="2">
        <f>+G1027+E1028-F1028</f>
        <v>346.80000000000035</v>
      </c>
    </row>
    <row r="1029" spans="2:7">
      <c r="B1029" s="422"/>
      <c r="C1029" s="422"/>
      <c r="G1029" s="2">
        <f>+G1028+E1029-F1029</f>
        <v>346.80000000000035</v>
      </c>
    </row>
    <row r="1030" spans="2:7">
      <c r="B1030" s="422"/>
      <c r="C1030" s="422"/>
      <c r="G1030" s="2">
        <f>+G1029+E1030-F1030</f>
        <v>346.80000000000035</v>
      </c>
    </row>
    <row r="1031" spans="2:7">
      <c r="B1031" s="422"/>
      <c r="C1031" s="422"/>
      <c r="G1031" s="2">
        <f>+G1030+E1031-F1031</f>
        <v>346.80000000000035</v>
      </c>
    </row>
    <row r="1032" spans="2:7">
      <c r="B1032" s="422"/>
      <c r="C1032" s="422"/>
      <c r="G1032" s="2">
        <f>+G1031+E1032-F1032</f>
        <v>346.80000000000035</v>
      </c>
    </row>
    <row r="1033" spans="2:7">
      <c r="B1033" s="422"/>
      <c r="C1033" s="422"/>
      <c r="G1033" s="2">
        <f>+G1032+E1033-F1033</f>
        <v>346.80000000000035</v>
      </c>
    </row>
    <row r="1034" spans="2:7">
      <c r="B1034" s="422"/>
      <c r="C1034" s="422"/>
      <c r="G1034" s="2">
        <f>+G1033+E1034-F1034</f>
        <v>346.80000000000035</v>
      </c>
    </row>
    <row r="1035" spans="2:7">
      <c r="B1035" s="422"/>
      <c r="C1035" s="422"/>
      <c r="G1035" s="2">
        <f>+G1034+E1035-F1035</f>
        <v>346.80000000000035</v>
      </c>
    </row>
    <row r="1036" spans="2:7">
      <c r="B1036" s="422"/>
      <c r="C1036" s="422"/>
      <c r="G1036" s="2">
        <f>+G1035+E1036-F1036</f>
        <v>346.80000000000035</v>
      </c>
    </row>
    <row r="1037" spans="2:7">
      <c r="B1037" s="422"/>
      <c r="C1037" s="422"/>
      <c r="G1037" s="2">
        <f>+G1036+E1037-F1037</f>
        <v>346.80000000000035</v>
      </c>
    </row>
    <row r="1038" spans="2:7">
      <c r="B1038" s="422"/>
      <c r="C1038" s="422"/>
      <c r="G1038" s="2">
        <f>+G1037+E1038-F1038</f>
        <v>346.80000000000035</v>
      </c>
    </row>
    <row r="1039" spans="2:7">
      <c r="B1039" s="422"/>
      <c r="C1039" s="422"/>
      <c r="G1039" s="2">
        <f>+G1038+E1039-F1039</f>
        <v>346.80000000000035</v>
      </c>
    </row>
    <row r="1040" spans="2:7">
      <c r="B1040" s="422"/>
      <c r="C1040" s="422"/>
      <c r="G1040" s="2">
        <f>+G1039+E1040-F1040</f>
        <v>346.80000000000035</v>
      </c>
    </row>
    <row r="1041" spans="2:7">
      <c r="B1041" s="422"/>
      <c r="C1041" s="422"/>
      <c r="G1041" s="2">
        <f>+G1040+E1041-F1041</f>
        <v>346.80000000000035</v>
      </c>
    </row>
    <row r="1042" spans="2:7">
      <c r="B1042" s="422"/>
      <c r="C1042" s="422"/>
      <c r="G1042" s="2">
        <f>+G1041+E1042-F1042</f>
        <v>346.80000000000035</v>
      </c>
    </row>
    <row r="1043" spans="2:7">
      <c r="B1043" s="422"/>
      <c r="C1043" s="422"/>
      <c r="G1043" s="2">
        <f>+G1042+E1043-F1043</f>
        <v>346.80000000000035</v>
      </c>
    </row>
    <row r="1044" spans="2:7">
      <c r="B1044" s="422"/>
      <c r="C1044" s="422"/>
      <c r="G1044" s="2">
        <f>+G1043+E1044-F1044</f>
        <v>346.80000000000035</v>
      </c>
    </row>
    <row r="1045" spans="2:7">
      <c r="B1045" s="422"/>
      <c r="C1045" s="422"/>
      <c r="G1045" s="2">
        <f>+G1044+E1045-F1045</f>
        <v>346.80000000000035</v>
      </c>
    </row>
    <row r="1046" spans="2:7">
      <c r="B1046" s="422"/>
      <c r="C1046" s="422"/>
      <c r="G1046" s="2">
        <f>+G1045+E1046-F1046</f>
        <v>346.80000000000035</v>
      </c>
    </row>
    <row r="1047" spans="2:7">
      <c r="B1047" s="422"/>
      <c r="C1047" s="422"/>
      <c r="G1047" s="2">
        <f>+G1046+E1047-F1047</f>
        <v>346.80000000000035</v>
      </c>
    </row>
    <row r="1048" spans="2:7">
      <c r="B1048" s="422"/>
      <c r="C1048" s="422"/>
      <c r="G1048" s="2">
        <f>+G1047+E1048-F1048</f>
        <v>346.80000000000035</v>
      </c>
    </row>
    <row r="1049" spans="2:7">
      <c r="B1049" s="422"/>
      <c r="C1049" s="422"/>
      <c r="G1049" s="2">
        <f>+G1048+E1049-F1049</f>
        <v>346.80000000000035</v>
      </c>
    </row>
    <row r="1050" spans="2:7">
      <c r="B1050" s="422"/>
      <c r="C1050" s="422"/>
      <c r="G1050" s="2">
        <f>+G1049+E1050-F1050</f>
        <v>346.80000000000035</v>
      </c>
    </row>
    <row r="1051" spans="2:7">
      <c r="B1051" s="422"/>
      <c r="C1051" s="422"/>
      <c r="G1051" s="2">
        <f>+G1050+E1051-F1051</f>
        <v>346.80000000000035</v>
      </c>
    </row>
    <row r="1052" spans="2:7">
      <c r="B1052" s="422"/>
      <c r="C1052" s="422"/>
      <c r="G1052" s="2">
        <f>+G1051+E1052-F1052</f>
        <v>346.80000000000035</v>
      </c>
    </row>
    <row r="1053" spans="2:7">
      <c r="B1053" s="422"/>
      <c r="C1053" s="422"/>
      <c r="G1053" s="2">
        <f>+G1052+E1053-F1053</f>
        <v>346.80000000000035</v>
      </c>
    </row>
    <row r="1054" spans="2:7">
      <c r="B1054" s="422"/>
      <c r="C1054" s="422"/>
      <c r="G1054" s="2">
        <f>+G1053+E1054-F1054</f>
        <v>346.80000000000035</v>
      </c>
    </row>
    <row r="1055" spans="2:7">
      <c r="B1055" s="422"/>
      <c r="C1055" s="422"/>
      <c r="G1055" s="2">
        <f>+G1054+E1055-F1055</f>
        <v>346.80000000000035</v>
      </c>
    </row>
    <row r="1056" spans="2:7">
      <c r="B1056" s="422"/>
      <c r="C1056" s="422"/>
      <c r="G1056" s="2">
        <f>+G1055+E1056-F1056</f>
        <v>346.80000000000035</v>
      </c>
    </row>
    <row r="1057" spans="2:7">
      <c r="B1057" s="422"/>
      <c r="C1057" s="422"/>
      <c r="G1057" s="2">
        <f>+G1056+E1057-F1057</f>
        <v>346.80000000000035</v>
      </c>
    </row>
    <row r="1058" spans="2:7">
      <c r="B1058" s="422"/>
      <c r="C1058" s="422"/>
      <c r="G1058" s="2">
        <f>+G1057+E1058-F1058</f>
        <v>346.80000000000035</v>
      </c>
    </row>
    <row r="1059" spans="2:7">
      <c r="B1059" s="422"/>
      <c r="C1059" s="422"/>
      <c r="G1059" s="2">
        <f>+G1058+E1059-F1059</f>
        <v>346.80000000000035</v>
      </c>
    </row>
    <row r="1060" spans="2:7">
      <c r="B1060" s="422"/>
      <c r="C1060" s="422"/>
      <c r="G1060" s="2">
        <f>+G1059+E1060-F1060</f>
        <v>346.80000000000035</v>
      </c>
    </row>
    <row r="1061" spans="2:7">
      <c r="B1061" s="422"/>
      <c r="C1061" s="422"/>
      <c r="G1061" s="2">
        <f>+G1060+E1061-F1061</f>
        <v>346.80000000000035</v>
      </c>
    </row>
    <row r="1062" spans="2:7">
      <c r="B1062" s="422"/>
      <c r="C1062" s="422"/>
      <c r="G1062" s="2">
        <f>+G1061+E1062-F1062</f>
        <v>346.80000000000035</v>
      </c>
    </row>
    <row r="1063" spans="2:7">
      <c r="B1063" s="422"/>
      <c r="C1063" s="422"/>
      <c r="G1063" s="2">
        <f>+G1062+E1063-F1063</f>
        <v>346.80000000000035</v>
      </c>
    </row>
    <row r="1064" spans="2:7">
      <c r="B1064" s="422"/>
      <c r="C1064" s="422"/>
      <c r="G1064" s="2">
        <f>+G1063+E1064-F1064</f>
        <v>346.80000000000035</v>
      </c>
    </row>
    <row r="1065" spans="2:7">
      <c r="B1065" s="422"/>
      <c r="C1065" s="422"/>
      <c r="G1065" s="2">
        <f>+G1064+E1065-F1065</f>
        <v>346.80000000000035</v>
      </c>
    </row>
    <row r="1066" spans="2:7">
      <c r="B1066" s="422"/>
      <c r="C1066" s="422"/>
      <c r="G1066" s="2">
        <f>+G1065+E1066-F1066</f>
        <v>346.80000000000035</v>
      </c>
    </row>
    <row r="1067" spans="2:7">
      <c r="B1067" s="422"/>
      <c r="C1067" s="422"/>
      <c r="G1067" s="2">
        <f>+G1066+E1067-F1067</f>
        <v>346.80000000000035</v>
      </c>
    </row>
    <row r="1068" spans="2:7">
      <c r="B1068" s="422"/>
      <c r="C1068" s="422"/>
      <c r="G1068" s="2">
        <f>+G1067+E1068-F1068</f>
        <v>346.80000000000035</v>
      </c>
    </row>
    <row r="1069" spans="2:7">
      <c r="B1069" s="422"/>
      <c r="C1069" s="422"/>
      <c r="G1069" s="2">
        <f>+G1068+E1069-F1069</f>
        <v>346.80000000000035</v>
      </c>
    </row>
    <row r="1070" spans="2:7">
      <c r="B1070" s="422"/>
      <c r="C1070" s="422"/>
      <c r="G1070" s="2">
        <f>+G1069+E1070-F1070</f>
        <v>346.80000000000035</v>
      </c>
    </row>
    <row r="1071" spans="2:7">
      <c r="B1071" s="422"/>
      <c r="C1071" s="422"/>
      <c r="G1071" s="2">
        <f>+G1070+E1071-F1071</f>
        <v>346.80000000000035</v>
      </c>
    </row>
    <row r="1072" spans="2:7">
      <c r="B1072" s="422"/>
      <c r="C1072" s="422"/>
      <c r="G1072" s="2">
        <f>+G1071+E1072-F1072</f>
        <v>346.80000000000035</v>
      </c>
    </row>
    <row r="1073" spans="2:7">
      <c r="B1073" s="422"/>
      <c r="C1073" s="422"/>
      <c r="G1073" s="2">
        <f>+G1072+E1073-F1073</f>
        <v>346.80000000000035</v>
      </c>
    </row>
    <row r="1074" spans="2:7">
      <c r="B1074" s="422"/>
      <c r="C1074" s="422"/>
      <c r="G1074" s="2">
        <f>+G1073+E1074-F1074</f>
        <v>346.80000000000035</v>
      </c>
    </row>
    <row r="1075" spans="2:7">
      <c r="B1075" s="422"/>
      <c r="C1075" s="422"/>
      <c r="G1075" s="2">
        <f>+G1074+E1075-F1075</f>
        <v>346.80000000000035</v>
      </c>
    </row>
    <row r="1076" spans="2:7">
      <c r="B1076" s="422"/>
      <c r="C1076" s="422"/>
      <c r="G1076" s="2">
        <f>+G1075+E1076-F1076</f>
        <v>346.80000000000035</v>
      </c>
    </row>
    <row r="1077" spans="2:7">
      <c r="B1077" s="422"/>
      <c r="C1077" s="422"/>
      <c r="G1077" s="2">
        <f>+G1076+E1077-F1077</f>
        <v>346.80000000000035</v>
      </c>
    </row>
    <row r="1078" spans="2:7">
      <c r="B1078" s="422"/>
      <c r="C1078" s="422"/>
      <c r="G1078" s="2">
        <f>+G1077+E1078-F1078</f>
        <v>346.80000000000035</v>
      </c>
    </row>
    <row r="1079" spans="2:7">
      <c r="B1079" s="422"/>
      <c r="C1079" s="422"/>
      <c r="G1079" s="2">
        <f>+G1078+E1079-F1079</f>
        <v>346.80000000000035</v>
      </c>
    </row>
    <row r="1080" spans="2:7">
      <c r="B1080" s="422"/>
      <c r="C1080" s="422"/>
      <c r="G1080" s="2">
        <f>+G1079+E1080-F1080</f>
        <v>346.80000000000035</v>
      </c>
    </row>
    <row r="1081" spans="2:7">
      <c r="B1081" s="422"/>
      <c r="C1081" s="422"/>
      <c r="G1081" s="2">
        <f>+G1080+E1081-F1081</f>
        <v>346.80000000000035</v>
      </c>
    </row>
    <row r="1082" spans="2:7">
      <c r="B1082" s="422"/>
      <c r="C1082" s="422"/>
      <c r="G1082" s="2">
        <f>+G1081+E1082-F1082</f>
        <v>346.80000000000035</v>
      </c>
    </row>
    <row r="1083" spans="2:7">
      <c r="B1083" s="422"/>
      <c r="C1083" s="422"/>
      <c r="G1083" s="2">
        <f>+G1082+E1083-F1083</f>
        <v>346.80000000000035</v>
      </c>
    </row>
    <row r="1084" spans="2:7">
      <c r="B1084" s="422"/>
      <c r="C1084" s="422"/>
      <c r="G1084" s="2">
        <f>+G1083+E1084-F1084</f>
        <v>346.80000000000035</v>
      </c>
    </row>
    <row r="1085" spans="2:7">
      <c r="B1085" s="422"/>
      <c r="C1085" s="422"/>
      <c r="G1085" s="2">
        <f>+G1084+E1085-F1085</f>
        <v>346.80000000000035</v>
      </c>
    </row>
    <row r="1086" spans="2:7">
      <c r="B1086" s="422"/>
      <c r="C1086" s="422"/>
      <c r="G1086" s="2">
        <f>+G1085+E1086-F1086</f>
        <v>346.80000000000035</v>
      </c>
    </row>
    <row r="1087" spans="2:7">
      <c r="B1087" s="422"/>
      <c r="C1087" s="422"/>
      <c r="G1087" s="2">
        <f>+G1086+E1087-F1087</f>
        <v>346.80000000000035</v>
      </c>
    </row>
    <row r="1088" spans="2:7">
      <c r="B1088" s="422"/>
      <c r="C1088" s="422"/>
      <c r="G1088" s="2">
        <f>+G1087+E1088-F1088</f>
        <v>346.80000000000035</v>
      </c>
    </row>
    <row r="1089" spans="2:7">
      <c r="B1089" s="422"/>
      <c r="C1089" s="422"/>
      <c r="G1089" s="2">
        <f>+G1088+E1089-F1089</f>
        <v>346.80000000000035</v>
      </c>
    </row>
    <row r="1090" spans="2:7">
      <c r="B1090" s="422"/>
      <c r="C1090" s="422"/>
      <c r="G1090" s="2">
        <f>+G1089+E1090-F1090</f>
        <v>346.80000000000035</v>
      </c>
    </row>
    <row r="1091" spans="2:7">
      <c r="B1091" s="422"/>
      <c r="C1091" s="422"/>
      <c r="G1091" s="2">
        <f>+G1090+E1091-F1091</f>
        <v>346.80000000000035</v>
      </c>
    </row>
    <row r="1092" spans="2:7">
      <c r="B1092" s="422"/>
      <c r="C1092" s="422"/>
      <c r="G1092" s="2">
        <f>+G1091+E1092-F1092</f>
        <v>346.80000000000035</v>
      </c>
    </row>
    <row r="1093" spans="2:7">
      <c r="B1093" s="422"/>
      <c r="C1093" s="422"/>
      <c r="G1093" s="2">
        <f>+G1092+E1093-F1093</f>
        <v>346.80000000000035</v>
      </c>
    </row>
    <row r="1094" spans="2:7">
      <c r="B1094" s="422"/>
      <c r="C1094" s="422"/>
      <c r="G1094" s="2">
        <f>+G1093+E1094-F1094</f>
        <v>346.80000000000035</v>
      </c>
    </row>
    <row r="1095" spans="2:7">
      <c r="B1095" s="422"/>
      <c r="C1095" s="422"/>
      <c r="G1095" s="2">
        <f>+G1094+E1095-F1095</f>
        <v>346.80000000000035</v>
      </c>
    </row>
    <row r="1096" spans="2:7">
      <c r="B1096" s="422"/>
      <c r="C1096" s="422"/>
      <c r="G1096" s="2">
        <f>+G1095+E1096-F1096</f>
        <v>346.80000000000035</v>
      </c>
    </row>
    <row r="1097" spans="2:7">
      <c r="B1097" s="422"/>
      <c r="C1097" s="422"/>
      <c r="G1097" s="2">
        <f>+G1096+E1097-F1097</f>
        <v>346.80000000000035</v>
      </c>
    </row>
    <row r="1098" spans="2:7">
      <c r="B1098" s="422"/>
      <c r="C1098" s="422"/>
      <c r="G1098" s="2">
        <f>+G1097+E1098-F1098</f>
        <v>346.80000000000035</v>
      </c>
    </row>
    <row r="1099" spans="2:7">
      <c r="B1099" s="422"/>
      <c r="C1099" s="422"/>
      <c r="G1099" s="2">
        <f>+G1098+E1099-F1099</f>
        <v>346.80000000000035</v>
      </c>
    </row>
    <row r="1100" spans="2:7">
      <c r="B1100" s="422"/>
      <c r="C1100" s="422"/>
      <c r="G1100" s="2">
        <f>+G1099+E1100-F1100</f>
        <v>346.80000000000035</v>
      </c>
    </row>
    <row r="1101" spans="2:7">
      <c r="B1101" s="422"/>
      <c r="C1101" s="422"/>
      <c r="G1101" s="2">
        <f>+G1100+E1101-F1101</f>
        <v>346.80000000000035</v>
      </c>
    </row>
    <row r="1102" spans="2:7">
      <c r="B1102" s="422"/>
      <c r="C1102" s="422"/>
      <c r="G1102" s="2">
        <f>+G1101+E1102-F1102</f>
        <v>346.80000000000035</v>
      </c>
    </row>
    <row r="1103" spans="2:7">
      <c r="B1103" s="422"/>
      <c r="C1103" s="422"/>
      <c r="G1103" s="2">
        <f>+G1102+E1103-F1103</f>
        <v>346.80000000000035</v>
      </c>
    </row>
    <row r="1104" spans="2:7">
      <c r="B1104" s="422"/>
      <c r="C1104" s="422"/>
      <c r="G1104" s="2">
        <f>+G1103+E1104-F1104</f>
        <v>346.80000000000035</v>
      </c>
    </row>
    <row r="1105" spans="2:7">
      <c r="B1105" s="422"/>
      <c r="C1105" s="422"/>
      <c r="G1105" s="2">
        <f>+G1104+E1105-F1105</f>
        <v>346.80000000000035</v>
      </c>
    </row>
    <row r="1106" spans="2:7">
      <c r="B1106" s="422"/>
      <c r="C1106" s="422"/>
      <c r="G1106" s="2">
        <f>+G1105+E1106-F1106</f>
        <v>346.80000000000035</v>
      </c>
    </row>
    <row r="1107" spans="2:7">
      <c r="B1107" s="422"/>
      <c r="C1107" s="422"/>
      <c r="G1107" s="2">
        <f>+G1106+E1107-F1107</f>
        <v>346.80000000000035</v>
      </c>
    </row>
    <row r="1108" spans="2:7">
      <c r="B1108" s="422"/>
      <c r="C1108" s="422"/>
      <c r="G1108" s="2">
        <f>+G1107+E1108-F1108</f>
        <v>346.80000000000035</v>
      </c>
    </row>
    <row r="1109" spans="2:7">
      <c r="B1109" s="422"/>
      <c r="C1109" s="422"/>
      <c r="G1109" s="2">
        <f>+G1108+E1109-F1109</f>
        <v>346.80000000000035</v>
      </c>
    </row>
    <row r="1110" spans="2:7">
      <c r="B1110" s="422"/>
      <c r="C1110" s="422"/>
      <c r="G1110" s="2">
        <f>+G1109+E1110-F1110</f>
        <v>346.80000000000035</v>
      </c>
    </row>
    <row r="1111" spans="2:7">
      <c r="B1111" s="422"/>
      <c r="C1111" s="422"/>
      <c r="G1111" s="2">
        <f>+G1110+E1111-F1111</f>
        <v>346.80000000000035</v>
      </c>
    </row>
    <row r="1112" spans="2:7">
      <c r="B1112" s="422"/>
      <c r="C1112" s="422"/>
      <c r="G1112" s="2">
        <f>+G1111+E1112-F1112</f>
        <v>346.80000000000035</v>
      </c>
    </row>
    <row r="1113" spans="2:7">
      <c r="B1113" s="422"/>
      <c r="C1113" s="422"/>
      <c r="G1113" s="2">
        <f>+G1112+E1113-F1113</f>
        <v>346.80000000000035</v>
      </c>
    </row>
    <row r="1114" spans="2:7">
      <c r="B1114" s="422"/>
      <c r="C1114" s="422"/>
      <c r="G1114" s="2">
        <f>+G1113+E1114-F1114</f>
        <v>346.80000000000035</v>
      </c>
    </row>
    <row r="1115" spans="2:7">
      <c r="B1115" s="422"/>
      <c r="C1115" s="422"/>
      <c r="G1115" s="2">
        <f>+G1114+E1115-F1115</f>
        <v>346.80000000000035</v>
      </c>
    </row>
    <row r="1116" spans="2:7">
      <c r="B1116" s="422"/>
      <c r="C1116" s="422"/>
      <c r="G1116" s="2">
        <f>+G1115+E1116-F1116</f>
        <v>346.80000000000035</v>
      </c>
    </row>
    <row r="1117" spans="2:7">
      <c r="B1117" s="422"/>
      <c r="C1117" s="422"/>
      <c r="G1117" s="2">
        <f>+G1116+E1117-F1117</f>
        <v>346.80000000000035</v>
      </c>
    </row>
    <row r="1118" spans="2:7">
      <c r="B1118" s="422"/>
      <c r="C1118" s="422"/>
      <c r="G1118" s="2">
        <f>+G1117+E1118-F1118</f>
        <v>346.80000000000035</v>
      </c>
    </row>
    <row r="1119" spans="2:7">
      <c r="B1119" s="422"/>
      <c r="C1119" s="422"/>
      <c r="G1119" s="2">
        <f>+G1118+E1119-F1119</f>
        <v>346.80000000000035</v>
      </c>
    </row>
    <row r="1120" spans="2:7">
      <c r="B1120" s="422"/>
      <c r="C1120" s="422"/>
      <c r="G1120" s="2">
        <f>+G1119+E1120-F1120</f>
        <v>346.80000000000035</v>
      </c>
    </row>
    <row r="1121" spans="2:7">
      <c r="B1121" s="422"/>
      <c r="C1121" s="422"/>
      <c r="G1121" s="2">
        <f>+G1120+E1121-F1121</f>
        <v>346.80000000000035</v>
      </c>
    </row>
    <row r="1122" spans="2:7">
      <c r="B1122" s="422"/>
      <c r="C1122" s="422"/>
      <c r="G1122" s="2">
        <f>+G1121+E1122-F1122</f>
        <v>346.80000000000035</v>
      </c>
    </row>
    <row r="1123" spans="2:7">
      <c r="B1123" s="422"/>
      <c r="C1123" s="422"/>
      <c r="G1123" s="2">
        <f>+G1122+E1123-F1123</f>
        <v>346.80000000000035</v>
      </c>
    </row>
    <row r="1124" spans="2:7">
      <c r="B1124" s="422"/>
      <c r="C1124" s="422"/>
      <c r="G1124" s="2">
        <f>+G1123+E1124-F1124</f>
        <v>346.80000000000035</v>
      </c>
    </row>
    <row r="1125" spans="2:7">
      <c r="B1125" s="422"/>
      <c r="C1125" s="422"/>
      <c r="G1125" s="2">
        <f>+G1124+E1125-F1125</f>
        <v>346.80000000000035</v>
      </c>
    </row>
    <row r="1126" spans="2:7">
      <c r="B1126" s="422"/>
      <c r="C1126" s="422"/>
      <c r="G1126" s="2">
        <f>+G1125+E1126-F1126</f>
        <v>346.80000000000035</v>
      </c>
    </row>
    <row r="1127" spans="2:7">
      <c r="B1127" s="422"/>
      <c r="C1127" s="422"/>
      <c r="G1127" s="2">
        <f>+G1126+E1127-F1127</f>
        <v>346.80000000000035</v>
      </c>
    </row>
    <row r="1128" spans="2:7">
      <c r="B1128" s="422"/>
      <c r="C1128" s="422"/>
      <c r="G1128" s="2">
        <f>+G1127+E1128-F1128</f>
        <v>346.80000000000035</v>
      </c>
    </row>
    <row r="1129" spans="2:7">
      <c r="B1129" s="422"/>
      <c r="C1129" s="422"/>
      <c r="G1129" s="2">
        <f>+G1128+E1129-F1129</f>
        <v>346.80000000000035</v>
      </c>
    </row>
    <row r="1130" spans="2:7">
      <c r="B1130" s="422"/>
      <c r="C1130" s="422"/>
      <c r="G1130" s="2">
        <f>+G1129+E1130-F1130</f>
        <v>346.80000000000035</v>
      </c>
    </row>
    <row r="1131" spans="2:7">
      <c r="B1131" s="422"/>
      <c r="C1131" s="422"/>
      <c r="G1131" s="2">
        <f>+G1130+E1131-F1131</f>
        <v>346.80000000000035</v>
      </c>
    </row>
    <row r="1132" spans="2:7">
      <c r="B1132" s="422"/>
      <c r="C1132" s="422"/>
      <c r="G1132" s="2">
        <f>+G1131+E1132-F1132</f>
        <v>346.80000000000035</v>
      </c>
    </row>
    <row r="1133" spans="2:7">
      <c r="B1133" s="422"/>
      <c r="C1133" s="422"/>
      <c r="G1133" s="2">
        <f>+G1132+E1133-F1133</f>
        <v>346.80000000000035</v>
      </c>
    </row>
    <row r="1134" spans="2:7">
      <c r="B1134" s="422"/>
      <c r="C1134" s="422"/>
      <c r="G1134" s="2">
        <f>+G1133+E1134-F1134</f>
        <v>346.80000000000035</v>
      </c>
    </row>
    <row r="1135" spans="2:7">
      <c r="B1135" s="422"/>
      <c r="C1135" s="422"/>
      <c r="G1135" s="2">
        <f>+G1134+E1135-F1135</f>
        <v>346.80000000000035</v>
      </c>
    </row>
    <row r="1136" spans="2:7">
      <c r="B1136" s="422"/>
      <c r="C1136" s="422"/>
      <c r="G1136" s="2">
        <f>+G1135+E1136-F1136</f>
        <v>346.80000000000035</v>
      </c>
    </row>
    <row r="1137" spans="2:7">
      <c r="B1137" s="422"/>
      <c r="C1137" s="422"/>
      <c r="G1137" s="2">
        <f>+G1136+E1137-F1137</f>
        <v>346.80000000000035</v>
      </c>
    </row>
    <row r="1138" spans="2:7">
      <c r="B1138" s="422"/>
      <c r="C1138" s="422"/>
      <c r="G1138" s="2">
        <f>+G1137+E1138-F1138</f>
        <v>346.80000000000035</v>
      </c>
    </row>
    <row r="1139" spans="2:7">
      <c r="B1139" s="422"/>
      <c r="C1139" s="422"/>
      <c r="G1139" s="2">
        <f>+G1138+E1139-F1139</f>
        <v>346.80000000000035</v>
      </c>
    </row>
    <row r="1140" spans="2:7">
      <c r="B1140" s="422"/>
      <c r="C1140" s="422"/>
      <c r="G1140" s="2">
        <f>+G1139+E1140-F1140</f>
        <v>346.80000000000035</v>
      </c>
    </row>
    <row r="1141" spans="2:7">
      <c r="B1141" s="422"/>
      <c r="C1141" s="422"/>
      <c r="G1141" s="2">
        <f>+G1140+E1141-F1141</f>
        <v>346.80000000000035</v>
      </c>
    </row>
    <row r="1142" spans="2:7">
      <c r="B1142" s="422"/>
      <c r="C1142" s="422"/>
      <c r="G1142" s="2">
        <f>+G1141+E1142-F1142</f>
        <v>346.80000000000035</v>
      </c>
    </row>
    <row r="1143" spans="2:7">
      <c r="B1143" s="422"/>
      <c r="C1143" s="422"/>
      <c r="G1143" s="2">
        <f>+G1142+E1143-F1143</f>
        <v>346.80000000000035</v>
      </c>
    </row>
    <row r="1144" spans="2:7">
      <c r="B1144" s="422"/>
      <c r="C1144" s="422"/>
      <c r="G1144" s="2">
        <f>+G1143+E1144-F1144</f>
        <v>346.80000000000035</v>
      </c>
    </row>
    <row r="1145" spans="2:7">
      <c r="B1145" s="422"/>
      <c r="C1145" s="422"/>
      <c r="G1145" s="2">
        <f>+G1144+E1145-F1145</f>
        <v>346.80000000000035</v>
      </c>
    </row>
    <row r="1146" spans="2:7">
      <c r="B1146" s="422"/>
      <c r="C1146" s="422"/>
      <c r="G1146" s="2">
        <f>+G1145+E1146-F1146</f>
        <v>346.80000000000035</v>
      </c>
    </row>
    <row r="1147" spans="2:7">
      <c r="B1147" s="422"/>
      <c r="C1147" s="422"/>
      <c r="G1147" s="2">
        <f>+G1146+E1147-F1147</f>
        <v>346.80000000000035</v>
      </c>
    </row>
    <row r="1148" spans="2:7">
      <c r="B1148" s="422"/>
      <c r="C1148" s="422"/>
      <c r="G1148" s="2">
        <f>+G1147+E1148-F1148</f>
        <v>346.80000000000035</v>
      </c>
    </row>
    <row r="1149" spans="2:7">
      <c r="B1149" s="422"/>
      <c r="C1149" s="422"/>
      <c r="G1149" s="2">
        <f>+G1148+E1149-F1149</f>
        <v>346.80000000000035</v>
      </c>
    </row>
    <row r="1150" spans="2:7">
      <c r="B1150" s="422"/>
      <c r="C1150" s="422"/>
      <c r="G1150" s="2">
        <f>+G1149+E1150-F1150</f>
        <v>346.80000000000035</v>
      </c>
    </row>
    <row r="1151" spans="2:7">
      <c r="B1151" s="422"/>
      <c r="C1151" s="422"/>
      <c r="G1151" s="2">
        <f>+G1150+E1151-F1151</f>
        <v>346.80000000000035</v>
      </c>
    </row>
    <row r="1152" spans="2:7">
      <c r="B1152" s="422"/>
      <c r="C1152" s="422"/>
      <c r="G1152" s="2">
        <f>+G1151+E1152-F1152</f>
        <v>346.80000000000035</v>
      </c>
    </row>
    <row r="1153" spans="2:7">
      <c r="B1153" s="422"/>
      <c r="C1153" s="422"/>
      <c r="G1153" s="2">
        <f>+G1152+E1153-F1153</f>
        <v>346.80000000000035</v>
      </c>
    </row>
    <row r="1154" spans="2:7">
      <c r="B1154" s="422"/>
      <c r="C1154" s="422"/>
      <c r="G1154" s="2">
        <f>+G1153+E1154-F1154</f>
        <v>346.80000000000035</v>
      </c>
    </row>
    <row r="1155" spans="2:7">
      <c r="B1155" s="422"/>
      <c r="C1155" s="422"/>
      <c r="G1155" s="2">
        <f>+G1154+E1155-F1155</f>
        <v>346.80000000000035</v>
      </c>
    </row>
    <row r="1156" spans="2:7">
      <c r="B1156" s="422"/>
      <c r="C1156" s="422"/>
      <c r="G1156" s="2">
        <f>+G1155+E1156-F1156</f>
        <v>346.80000000000035</v>
      </c>
    </row>
    <row r="1157" spans="2:7">
      <c r="B1157" s="422"/>
      <c r="C1157" s="422"/>
      <c r="G1157" s="2">
        <f>+G1156+E1157-F1157</f>
        <v>346.80000000000035</v>
      </c>
    </row>
    <row r="1158" spans="2:7">
      <c r="B1158" s="422"/>
      <c r="C1158" s="422"/>
      <c r="G1158" s="2">
        <f>+G1157+E1158-F1158</f>
        <v>346.80000000000035</v>
      </c>
    </row>
    <row r="1159" spans="2:7">
      <c r="B1159" s="422"/>
      <c r="C1159" s="422"/>
      <c r="G1159" s="2">
        <f>+G1158+E1159-F1159</f>
        <v>346.80000000000035</v>
      </c>
    </row>
    <row r="1160" spans="2:7">
      <c r="B1160" s="422"/>
      <c r="C1160" s="422"/>
      <c r="G1160" s="2">
        <f>+G1159+E1160-F1160</f>
        <v>346.80000000000035</v>
      </c>
    </row>
    <row r="1161" spans="2:7">
      <c r="B1161" s="422"/>
      <c r="C1161" s="422"/>
      <c r="G1161" s="2">
        <f>+G1160+E1161-F1161</f>
        <v>346.80000000000035</v>
      </c>
    </row>
    <row r="1162" spans="2:7">
      <c r="B1162" s="422"/>
      <c r="C1162" s="422"/>
      <c r="G1162" s="2">
        <f>+G1161+E1162-F1162</f>
        <v>346.80000000000035</v>
      </c>
    </row>
    <row r="1163" spans="2:7">
      <c r="B1163" s="422"/>
      <c r="C1163" s="422"/>
      <c r="G1163" s="2">
        <f>+G1162+E1163-F1163</f>
        <v>346.80000000000035</v>
      </c>
    </row>
    <row r="1164" spans="2:7">
      <c r="B1164" s="422"/>
      <c r="C1164" s="422"/>
      <c r="G1164" s="2">
        <f>+G1163+E1164-F1164</f>
        <v>346.80000000000035</v>
      </c>
    </row>
    <row r="1165" spans="2:7">
      <c r="B1165" s="422"/>
      <c r="C1165" s="422"/>
      <c r="G1165" s="2">
        <f>+G1164+E1165-F1165</f>
        <v>346.80000000000035</v>
      </c>
    </row>
    <row r="1166" spans="2:7">
      <c r="B1166" s="422"/>
      <c r="C1166" s="422"/>
      <c r="G1166" s="2">
        <f>+G1165+E1166-F1166</f>
        <v>346.80000000000035</v>
      </c>
    </row>
    <row r="1167" spans="2:7">
      <c r="B1167" s="422"/>
      <c r="C1167" s="422"/>
      <c r="G1167" s="2">
        <f>+G1166+E1167-F1167</f>
        <v>346.80000000000035</v>
      </c>
    </row>
    <row r="1168" spans="2:7">
      <c r="B1168" s="422"/>
      <c r="C1168" s="422"/>
      <c r="G1168" s="2">
        <f>+G1167+E1168-F1168</f>
        <v>346.80000000000035</v>
      </c>
    </row>
    <row r="1169" spans="2:7">
      <c r="B1169" s="422"/>
      <c r="C1169" s="422"/>
      <c r="G1169" s="2">
        <f>+G1168+E1169-F1169</f>
        <v>346.80000000000035</v>
      </c>
    </row>
    <row r="1170" spans="2:7">
      <c r="B1170" s="422"/>
      <c r="C1170" s="422"/>
      <c r="G1170" s="2">
        <f>+G1169+E1170-F1170</f>
        <v>346.80000000000035</v>
      </c>
    </row>
    <row r="1171" spans="2:7">
      <c r="B1171" s="422"/>
      <c r="C1171" s="422"/>
      <c r="G1171" s="2">
        <f>+G1170+E1171-F1171</f>
        <v>346.80000000000035</v>
      </c>
    </row>
    <row r="1172" spans="2:7">
      <c r="B1172" s="422"/>
      <c r="C1172" s="422"/>
      <c r="G1172" s="2">
        <f>+G1171+E1172-F1172</f>
        <v>346.80000000000035</v>
      </c>
    </row>
    <row r="1173" spans="2:7">
      <c r="B1173" s="422"/>
      <c r="C1173" s="422"/>
      <c r="G1173" s="2">
        <f>+G1172+E1173-F1173</f>
        <v>346.80000000000035</v>
      </c>
    </row>
    <row r="1174" spans="2:7">
      <c r="B1174" s="422"/>
      <c r="C1174" s="422"/>
      <c r="G1174" s="2">
        <f>+G1173+E1174-F1174</f>
        <v>346.80000000000035</v>
      </c>
    </row>
    <row r="1175" spans="2:7">
      <c r="B1175" s="422"/>
      <c r="C1175" s="422"/>
      <c r="G1175" s="2">
        <f>+G1174+E1175-F1175</f>
        <v>346.80000000000035</v>
      </c>
    </row>
    <row r="1176" spans="2:7">
      <c r="B1176" s="422"/>
      <c r="C1176" s="422"/>
      <c r="G1176" s="2">
        <f>+G1175+E1176-F1176</f>
        <v>346.80000000000035</v>
      </c>
    </row>
    <row r="1177" spans="2:7">
      <c r="B1177" s="422"/>
      <c r="C1177" s="422"/>
      <c r="G1177" s="2">
        <f>+G1176+E1177-F1177</f>
        <v>346.80000000000035</v>
      </c>
    </row>
    <row r="1178" spans="2:7">
      <c r="B1178" s="422"/>
      <c r="C1178" s="422"/>
      <c r="G1178" s="2">
        <f>+G1177+E1178-F1178</f>
        <v>346.80000000000035</v>
      </c>
    </row>
    <row r="1179" spans="2:7">
      <c r="B1179" s="422"/>
      <c r="C1179" s="422"/>
      <c r="G1179" s="2">
        <f>+G1178+E1179-F1179</f>
        <v>346.80000000000035</v>
      </c>
    </row>
    <row r="1180" spans="2:7">
      <c r="B1180" s="422"/>
      <c r="C1180" s="422"/>
      <c r="G1180" s="2">
        <f>+G1179+E1180-F1180</f>
        <v>346.80000000000035</v>
      </c>
    </row>
    <row r="1181" spans="2:7">
      <c r="B1181" s="422"/>
      <c r="C1181" s="422"/>
      <c r="G1181" s="2">
        <f>+G1180+E1181-F1181</f>
        <v>346.80000000000035</v>
      </c>
    </row>
    <row r="1182" spans="2:7">
      <c r="B1182" s="422"/>
      <c r="C1182" s="422"/>
      <c r="G1182" s="2">
        <f>+G1181+E1182-F1182</f>
        <v>346.80000000000035</v>
      </c>
    </row>
    <row r="1183" spans="2:7">
      <c r="B1183" s="422"/>
      <c r="C1183" s="422"/>
      <c r="G1183" s="2">
        <f>+G1182+E1183-F1183</f>
        <v>346.80000000000035</v>
      </c>
    </row>
    <row r="1184" spans="2:7">
      <c r="B1184" s="422"/>
      <c r="C1184" s="422"/>
      <c r="G1184" s="2">
        <f>+G1183+E1184-F1184</f>
        <v>346.80000000000035</v>
      </c>
    </row>
    <row r="1185" spans="2:7">
      <c r="B1185" s="422"/>
      <c r="C1185" s="422"/>
      <c r="G1185" s="2">
        <f>+G1184+E1185-F1185</f>
        <v>346.80000000000035</v>
      </c>
    </row>
    <row r="1186" spans="2:7">
      <c r="B1186" s="422"/>
      <c r="C1186" s="422"/>
      <c r="G1186" s="2">
        <f>+G1185+E1186-F1186</f>
        <v>346.80000000000035</v>
      </c>
    </row>
    <row r="1187" spans="2:7">
      <c r="B1187" s="422"/>
      <c r="C1187" s="422"/>
      <c r="G1187" s="2">
        <f>+G1186+E1187-F1187</f>
        <v>346.80000000000035</v>
      </c>
    </row>
    <row r="1188" spans="2:7">
      <c r="B1188" s="422"/>
      <c r="C1188" s="422"/>
      <c r="G1188" s="2">
        <f>+G1187+E1188-F1188</f>
        <v>346.80000000000035</v>
      </c>
    </row>
    <row r="1189" spans="2:7">
      <c r="B1189" s="422"/>
      <c r="C1189" s="422"/>
      <c r="G1189" s="2">
        <f>+G1188+E1189-F1189</f>
        <v>346.80000000000035</v>
      </c>
    </row>
    <row r="1190" spans="2:7">
      <c r="B1190" s="422"/>
      <c r="C1190" s="422"/>
      <c r="G1190" s="2">
        <f>+G1189+E1190-F1190</f>
        <v>346.80000000000035</v>
      </c>
    </row>
    <row r="1191" spans="2:7">
      <c r="B1191" s="422"/>
      <c r="C1191" s="422"/>
      <c r="G1191" s="2">
        <f>+G1190+E1191-F1191</f>
        <v>346.80000000000035</v>
      </c>
    </row>
    <row r="1192" spans="2:7">
      <c r="B1192" s="422"/>
      <c r="C1192" s="422"/>
      <c r="G1192" s="2">
        <f>+G1191+E1192-F1192</f>
        <v>346.80000000000035</v>
      </c>
    </row>
    <row r="1193" spans="2:7">
      <c r="B1193" s="422"/>
      <c r="C1193" s="422"/>
      <c r="G1193" s="2">
        <f>+G1192+E1193-F1193</f>
        <v>346.80000000000035</v>
      </c>
    </row>
    <row r="1194" spans="2:7">
      <c r="B1194" s="422"/>
      <c r="C1194" s="422"/>
      <c r="G1194" s="2">
        <f>+G1193+E1194-F1194</f>
        <v>346.80000000000035</v>
      </c>
    </row>
    <row r="1195" spans="2:7">
      <c r="B1195" s="422"/>
      <c r="C1195" s="422"/>
      <c r="G1195" s="2">
        <f>+G1194+E1195-F1195</f>
        <v>346.80000000000035</v>
      </c>
    </row>
    <row r="1196" spans="2:7">
      <c r="B1196" s="422"/>
      <c r="C1196" s="422"/>
      <c r="G1196" s="2">
        <f>+G1195+E1196-F1196</f>
        <v>346.80000000000035</v>
      </c>
    </row>
    <row r="1197" spans="2:7">
      <c r="B1197" s="422"/>
      <c r="C1197" s="422"/>
      <c r="G1197" s="2">
        <f>+G1196+E1197-F1197</f>
        <v>346.80000000000035</v>
      </c>
    </row>
    <row r="1198" spans="2:7">
      <c r="B1198" s="422"/>
      <c r="C1198" s="422"/>
      <c r="G1198" s="2">
        <f>+G1197+E1198-F1198</f>
        <v>346.80000000000035</v>
      </c>
    </row>
    <row r="1199" spans="2:7">
      <c r="B1199" s="422"/>
      <c r="C1199" s="422"/>
      <c r="G1199" s="2">
        <f>+G1198+E1199-F1199</f>
        <v>346.80000000000035</v>
      </c>
    </row>
    <row r="1200" spans="2:7">
      <c r="B1200" s="422"/>
      <c r="C1200" s="422"/>
      <c r="G1200" s="2">
        <f>+G1199+E1200-F1200</f>
        <v>346.80000000000035</v>
      </c>
    </row>
    <row r="1201" spans="2:7">
      <c r="B1201" s="422"/>
      <c r="C1201" s="422"/>
      <c r="G1201" s="2">
        <f>+G1200+E1201-F1201</f>
        <v>346.80000000000035</v>
      </c>
    </row>
    <row r="1202" spans="2:7">
      <c r="B1202" s="422"/>
      <c r="C1202" s="422"/>
      <c r="G1202" s="2">
        <f>+G1201+E1202-F1202</f>
        <v>346.80000000000035</v>
      </c>
    </row>
    <row r="1203" spans="2:7">
      <c r="B1203" s="422"/>
      <c r="C1203" s="422"/>
      <c r="G1203" s="2">
        <f>+G1202+E1203-F1203</f>
        <v>346.80000000000035</v>
      </c>
    </row>
    <row r="1204" spans="2:7">
      <c r="B1204" s="422"/>
      <c r="C1204" s="422"/>
      <c r="G1204" s="2">
        <f>+G1203+E1204-F1204</f>
        <v>346.80000000000035</v>
      </c>
    </row>
    <row r="1205" spans="2:7">
      <c r="B1205" s="422"/>
      <c r="C1205" s="422"/>
      <c r="G1205" s="2">
        <f>+G1204+E1205-F1205</f>
        <v>346.80000000000035</v>
      </c>
    </row>
    <row r="1206" spans="2:7">
      <c r="B1206" s="422"/>
      <c r="C1206" s="422"/>
      <c r="G1206" s="2">
        <f>+G1205+E1206-F1206</f>
        <v>346.80000000000035</v>
      </c>
    </row>
    <row r="1207" spans="2:7">
      <c r="B1207" s="422"/>
      <c r="C1207" s="422"/>
      <c r="G1207" s="2">
        <f>+G1206+E1207-F1207</f>
        <v>346.80000000000035</v>
      </c>
    </row>
    <row r="1208" spans="2:7">
      <c r="B1208" s="422"/>
      <c r="C1208" s="422"/>
      <c r="G1208" s="2">
        <f>+G1207+E1208-F1208</f>
        <v>346.80000000000035</v>
      </c>
    </row>
    <row r="1209" spans="2:7">
      <c r="B1209" s="422"/>
      <c r="C1209" s="422"/>
      <c r="G1209" s="2">
        <f>+G1208+E1209-F1209</f>
        <v>346.80000000000035</v>
      </c>
    </row>
    <row r="1210" spans="2:7">
      <c r="B1210" s="422"/>
      <c r="C1210" s="422"/>
      <c r="G1210" s="2">
        <f>+G1209+E1210-F1210</f>
        <v>346.80000000000035</v>
      </c>
    </row>
    <row r="1211" spans="2:7">
      <c r="B1211" s="422"/>
      <c r="C1211" s="422"/>
      <c r="G1211" s="2">
        <f>+G1210+E1211-F1211</f>
        <v>346.80000000000035</v>
      </c>
    </row>
    <row r="1212" spans="2:7">
      <c r="B1212" s="422"/>
      <c r="C1212" s="422"/>
      <c r="G1212" s="2">
        <f>+G1211+E1212-F1212</f>
        <v>346.80000000000035</v>
      </c>
    </row>
    <row r="1213" spans="2:7">
      <c r="B1213" s="422"/>
      <c r="C1213" s="422"/>
      <c r="G1213" s="2">
        <f>+G1212+E1213-F1213</f>
        <v>346.80000000000035</v>
      </c>
    </row>
    <row r="1214" spans="2:7">
      <c r="B1214" s="422"/>
      <c r="C1214" s="422"/>
      <c r="G1214" s="2">
        <f>+G1213+E1214-F1214</f>
        <v>346.80000000000035</v>
      </c>
    </row>
    <row r="1215" spans="2:7">
      <c r="B1215" s="422"/>
      <c r="C1215" s="422"/>
      <c r="G1215" s="2">
        <f>+G1214+E1215-F1215</f>
        <v>346.80000000000035</v>
      </c>
    </row>
    <row r="1216" spans="2:7">
      <c r="B1216" s="422"/>
      <c r="C1216" s="422"/>
      <c r="G1216" s="2">
        <f>+G1215+E1216-F1216</f>
        <v>346.80000000000035</v>
      </c>
    </row>
    <row r="1217" spans="2:7">
      <c r="B1217" s="422"/>
      <c r="C1217" s="422"/>
      <c r="G1217" s="2">
        <f>+G1216+E1217-F1217</f>
        <v>346.80000000000035</v>
      </c>
    </row>
    <row r="1218" spans="2:7">
      <c r="B1218" s="422"/>
      <c r="C1218" s="422"/>
      <c r="G1218" s="2">
        <f>+G1217+E1218-F1218</f>
        <v>346.80000000000035</v>
      </c>
    </row>
    <row r="1219" spans="2:7">
      <c r="B1219" s="422"/>
      <c r="C1219" s="422"/>
      <c r="G1219" s="2">
        <f>+G1218+E1219-F1219</f>
        <v>346.80000000000035</v>
      </c>
    </row>
    <row r="1220" spans="2:7">
      <c r="B1220" s="422"/>
      <c r="C1220" s="422"/>
      <c r="G1220" s="2">
        <f>+G1219+E1220-F1220</f>
        <v>346.80000000000035</v>
      </c>
    </row>
    <row r="1221" spans="2:7">
      <c r="B1221" s="422"/>
      <c r="C1221" s="422"/>
      <c r="G1221" s="2">
        <f>+G1220+E1221-F1221</f>
        <v>346.80000000000035</v>
      </c>
    </row>
    <row r="1222" spans="2:7">
      <c r="B1222" s="422"/>
      <c r="C1222" s="422"/>
      <c r="G1222" s="2">
        <f>+G1221+E1222-F1222</f>
        <v>346.80000000000035</v>
      </c>
    </row>
    <row r="1223" spans="2:7">
      <c r="B1223" s="422"/>
      <c r="C1223" s="422"/>
      <c r="G1223" s="2">
        <f>+G1222+E1223-F1223</f>
        <v>346.80000000000035</v>
      </c>
    </row>
    <row r="1224" spans="2:7">
      <c r="B1224" s="422"/>
      <c r="C1224" s="422"/>
      <c r="G1224" s="2">
        <f>+G1223+E1224-F1224</f>
        <v>346.80000000000035</v>
      </c>
    </row>
    <row r="1225" spans="2:7">
      <c r="B1225" s="422"/>
      <c r="C1225" s="422"/>
      <c r="G1225" s="2">
        <f>+G1224+E1225-F1225</f>
        <v>346.80000000000035</v>
      </c>
    </row>
    <row r="1226" spans="2:7">
      <c r="B1226" s="422"/>
      <c r="C1226" s="422"/>
      <c r="G1226" s="2">
        <f>+G1225+E1226-F1226</f>
        <v>346.80000000000035</v>
      </c>
    </row>
    <row r="1227" spans="2:7">
      <c r="B1227" s="422"/>
      <c r="C1227" s="422"/>
      <c r="G1227" s="2">
        <f>+G1226+E1227-F1227</f>
        <v>346.80000000000035</v>
      </c>
    </row>
    <row r="1228" spans="2:7">
      <c r="B1228" s="422"/>
      <c r="C1228" s="422"/>
      <c r="G1228" s="2">
        <f>+G1227+E1228-F1228</f>
        <v>346.80000000000035</v>
      </c>
    </row>
    <row r="1229" spans="2:7">
      <c r="B1229" s="422"/>
      <c r="C1229" s="422"/>
      <c r="G1229" s="2">
        <f>+G1228+E1229-F1229</f>
        <v>346.80000000000035</v>
      </c>
    </row>
    <row r="1230" spans="2:7">
      <c r="B1230" s="422"/>
      <c r="C1230" s="422"/>
      <c r="G1230" s="2">
        <f>+G1229+E1230-F1230</f>
        <v>346.80000000000035</v>
      </c>
    </row>
    <row r="1231" spans="2:7">
      <c r="B1231" s="422"/>
      <c r="C1231" s="422"/>
      <c r="G1231" s="2">
        <f>+G1230+E1231-F1231</f>
        <v>346.80000000000035</v>
      </c>
    </row>
    <row r="1232" spans="2:7">
      <c r="B1232" s="422"/>
      <c r="C1232" s="422"/>
      <c r="G1232" s="2">
        <f>+G1231+E1232-F1232</f>
        <v>346.80000000000035</v>
      </c>
    </row>
    <row r="1233" spans="2:7">
      <c r="B1233" s="422"/>
      <c r="C1233" s="422"/>
      <c r="G1233" s="2">
        <f>+G1232+E1233-F1233</f>
        <v>346.80000000000035</v>
      </c>
    </row>
    <row r="1234" spans="2:7">
      <c r="B1234" s="422"/>
      <c r="C1234" s="422"/>
      <c r="G1234" s="2">
        <f>+G1233+E1234-F1234</f>
        <v>346.80000000000035</v>
      </c>
    </row>
    <row r="1235" spans="2:7">
      <c r="B1235" s="422"/>
      <c r="C1235" s="422"/>
      <c r="G1235" s="2">
        <f>+G1234+E1235-F1235</f>
        <v>346.80000000000035</v>
      </c>
    </row>
    <row r="1236" spans="2:7">
      <c r="B1236" s="422"/>
      <c r="C1236" s="422"/>
      <c r="G1236" s="2">
        <f>+G1235+E1236-F1236</f>
        <v>346.80000000000035</v>
      </c>
    </row>
    <row r="1237" spans="2:7">
      <c r="B1237" s="422"/>
      <c r="C1237" s="422"/>
      <c r="G1237" s="2">
        <f>+G1236+E1237-F1237</f>
        <v>346.80000000000035</v>
      </c>
    </row>
    <row r="1238" spans="2:7">
      <c r="B1238" s="422"/>
      <c r="C1238" s="422"/>
      <c r="G1238" s="2">
        <f>+G1237+E1238-F1238</f>
        <v>346.80000000000035</v>
      </c>
    </row>
    <row r="1239" spans="2:7">
      <c r="B1239" s="422"/>
      <c r="C1239" s="422"/>
      <c r="G1239" s="2">
        <f>+G1238+E1239-F1239</f>
        <v>346.80000000000035</v>
      </c>
    </row>
    <row r="1240" spans="2:7">
      <c r="B1240" s="422"/>
      <c r="C1240" s="422"/>
      <c r="G1240" s="2">
        <f>+G1239+E1240-F1240</f>
        <v>346.80000000000035</v>
      </c>
    </row>
    <row r="1241" spans="2:7">
      <c r="B1241" s="422"/>
      <c r="C1241" s="422"/>
      <c r="G1241" s="2">
        <f>+G1240+E1241-F1241</f>
        <v>346.80000000000035</v>
      </c>
    </row>
    <row r="1242" spans="2:7">
      <c r="B1242" s="422"/>
      <c r="C1242" s="422"/>
      <c r="G1242" s="2">
        <f>+G1241+E1242-F1242</f>
        <v>346.80000000000035</v>
      </c>
    </row>
    <row r="1243" spans="2:7">
      <c r="B1243" s="422"/>
      <c r="C1243" s="422"/>
      <c r="G1243" s="2">
        <f>+G1242+E1243-F1243</f>
        <v>346.80000000000035</v>
      </c>
    </row>
    <row r="1244" spans="2:7">
      <c r="B1244" s="422"/>
      <c r="C1244" s="422"/>
      <c r="G1244" s="2">
        <f>+G1243+E1244-F1244</f>
        <v>346.80000000000035</v>
      </c>
    </row>
    <row r="1245" spans="2:7">
      <c r="B1245" s="422"/>
      <c r="C1245" s="422"/>
      <c r="G1245" s="2">
        <f>+G1244+E1245-F1245</f>
        <v>346.80000000000035</v>
      </c>
    </row>
    <row r="1246" spans="2:7">
      <c r="B1246" s="422"/>
      <c r="C1246" s="422"/>
      <c r="G1246" s="2">
        <f>+G1245+E1246-F1246</f>
        <v>346.80000000000035</v>
      </c>
    </row>
    <row r="1247" spans="2:7">
      <c r="B1247" s="422"/>
      <c r="C1247" s="422"/>
      <c r="G1247" s="2">
        <f>+G1246+E1247-F1247</f>
        <v>346.80000000000035</v>
      </c>
    </row>
    <row r="1248" spans="2:7">
      <c r="B1248" s="422"/>
      <c r="C1248" s="422"/>
      <c r="G1248" s="2">
        <f>+G1247+E1248-F1248</f>
        <v>346.80000000000035</v>
      </c>
    </row>
    <row r="1249" spans="2:7">
      <c r="B1249" s="422"/>
      <c r="C1249" s="422"/>
      <c r="G1249" s="2">
        <f>+G1248+E1249-F1249</f>
        <v>346.80000000000035</v>
      </c>
    </row>
    <row r="1250" spans="2:7">
      <c r="B1250" s="422"/>
      <c r="C1250" s="422"/>
      <c r="G1250" s="2">
        <f>+G1249+E1250-F1250</f>
        <v>346.80000000000035</v>
      </c>
    </row>
    <row r="1251" spans="2:7">
      <c r="B1251" s="422"/>
      <c r="C1251" s="422"/>
      <c r="G1251" s="2">
        <f>+G1250+E1251-F1251</f>
        <v>346.80000000000035</v>
      </c>
    </row>
    <row r="1252" spans="2:7">
      <c r="B1252" s="422"/>
      <c r="C1252" s="422"/>
      <c r="G1252" s="2">
        <f>+G1251+E1252-F1252</f>
        <v>346.80000000000035</v>
      </c>
    </row>
    <row r="1253" spans="2:7">
      <c r="B1253" s="422"/>
      <c r="C1253" s="422"/>
      <c r="G1253" s="2">
        <f>+G1252+E1253-F1253</f>
        <v>346.80000000000035</v>
      </c>
    </row>
    <row r="1254" spans="2:7">
      <c r="B1254" s="422"/>
      <c r="C1254" s="422"/>
      <c r="G1254" s="2">
        <f>+G1253+E1254-F1254</f>
        <v>346.80000000000035</v>
      </c>
    </row>
    <row r="1255" spans="2:7">
      <c r="B1255" s="422"/>
      <c r="C1255" s="422"/>
      <c r="G1255" s="2">
        <f>+G1254+E1255-F1255</f>
        <v>346.80000000000035</v>
      </c>
    </row>
    <row r="1256" spans="2:7">
      <c r="B1256" s="422"/>
      <c r="C1256" s="422"/>
      <c r="G1256" s="2">
        <f>+G1255+E1256-F1256</f>
        <v>346.80000000000035</v>
      </c>
    </row>
    <row r="1257" spans="2:7">
      <c r="B1257" s="422"/>
      <c r="C1257" s="422"/>
      <c r="G1257" s="2">
        <f>+G1256+E1257-F1257</f>
        <v>346.80000000000035</v>
      </c>
    </row>
    <row r="1258" spans="2:7">
      <c r="B1258" s="422"/>
      <c r="C1258" s="422"/>
      <c r="G1258" s="2">
        <f>+G1257+E1258-F1258</f>
        <v>346.80000000000035</v>
      </c>
    </row>
    <row r="1259" spans="2:7">
      <c r="B1259" s="422"/>
      <c r="C1259" s="422"/>
      <c r="G1259" s="2">
        <f>+G1258+E1259-F1259</f>
        <v>346.80000000000035</v>
      </c>
    </row>
    <row r="1260" spans="2:7">
      <c r="B1260" s="422"/>
      <c r="C1260" s="422"/>
      <c r="G1260" s="2">
        <f>+G1259+E1260-F1260</f>
        <v>346.80000000000035</v>
      </c>
    </row>
    <row r="1261" spans="2:7">
      <c r="B1261" s="422"/>
      <c r="C1261" s="422"/>
      <c r="G1261" s="2">
        <f>+G1260+E1261-F1261</f>
        <v>346.80000000000035</v>
      </c>
    </row>
    <row r="1262" spans="2:7">
      <c r="B1262" s="422"/>
      <c r="C1262" s="422"/>
      <c r="G1262" s="2">
        <f>+G1261+E1262-F1262</f>
        <v>346.80000000000035</v>
      </c>
    </row>
    <row r="1263" spans="2:7">
      <c r="B1263" s="422"/>
      <c r="C1263" s="422"/>
      <c r="G1263" s="2">
        <f>+G1262+E1263-F1263</f>
        <v>346.80000000000035</v>
      </c>
    </row>
    <row r="1264" spans="2:7">
      <c r="B1264" s="422"/>
      <c r="C1264" s="422"/>
      <c r="G1264" s="2">
        <f>+G1263+E1264-F1264</f>
        <v>346.80000000000035</v>
      </c>
    </row>
    <row r="1265" spans="2:7">
      <c r="B1265" s="422"/>
      <c r="C1265" s="422"/>
      <c r="G1265" s="2">
        <f>+G1264+E1265-F1265</f>
        <v>346.80000000000035</v>
      </c>
    </row>
    <row r="1266" spans="2:7">
      <c r="B1266" s="422"/>
      <c r="C1266" s="422"/>
      <c r="G1266" s="2">
        <f>+G1265+E1266-F1266</f>
        <v>346.80000000000035</v>
      </c>
    </row>
    <row r="1267" spans="2:7">
      <c r="B1267" s="422"/>
      <c r="C1267" s="422"/>
      <c r="G1267" s="2">
        <f>+G1266+E1267-F1267</f>
        <v>346.80000000000035</v>
      </c>
    </row>
    <row r="1268" spans="2:7">
      <c r="B1268" s="422"/>
      <c r="C1268" s="422"/>
      <c r="G1268" s="2">
        <f>+G1267+E1268-F1268</f>
        <v>346.80000000000035</v>
      </c>
    </row>
    <row r="1269" spans="2:7">
      <c r="B1269" s="422"/>
      <c r="C1269" s="422"/>
      <c r="G1269" s="2">
        <f>+G1268+E1269-F1269</f>
        <v>346.80000000000035</v>
      </c>
    </row>
    <row r="1270" spans="2:7">
      <c r="B1270" s="422"/>
      <c r="C1270" s="422"/>
      <c r="G1270" s="2">
        <f>+G1269+E1270-F1270</f>
        <v>346.80000000000035</v>
      </c>
    </row>
    <row r="1271" spans="2:7">
      <c r="B1271" s="422"/>
      <c r="C1271" s="422"/>
      <c r="G1271" s="2">
        <f>+G1270+E1271-F1271</f>
        <v>346.80000000000035</v>
      </c>
    </row>
    <row r="1272" spans="2:7">
      <c r="B1272" s="422"/>
      <c r="C1272" s="422"/>
      <c r="G1272" s="2">
        <f>+G1271+E1272-F1272</f>
        <v>346.80000000000035</v>
      </c>
    </row>
    <row r="1273" spans="2:7">
      <c r="B1273" s="422"/>
      <c r="C1273" s="422"/>
      <c r="G1273" s="2">
        <f>+G1272+E1273-F1273</f>
        <v>346.80000000000035</v>
      </c>
    </row>
    <row r="1274" spans="2:7">
      <c r="B1274" s="422"/>
      <c r="C1274" s="422"/>
      <c r="G1274" s="2">
        <f>+G1273+E1274-F1274</f>
        <v>346.80000000000035</v>
      </c>
    </row>
    <row r="1275" spans="2:7">
      <c r="B1275" s="422"/>
      <c r="C1275" s="422"/>
      <c r="G1275" s="2">
        <f>+G1274+E1275-F1275</f>
        <v>346.80000000000035</v>
      </c>
    </row>
    <row r="1276" spans="2:7">
      <c r="B1276" s="422"/>
      <c r="C1276" s="422"/>
      <c r="G1276" s="2">
        <f>+G1275+E1276-F1276</f>
        <v>346.80000000000035</v>
      </c>
    </row>
    <row r="1277" spans="2:7">
      <c r="B1277" s="422"/>
      <c r="C1277" s="422"/>
      <c r="G1277" s="2">
        <f>+G1276+E1277-F1277</f>
        <v>346.80000000000035</v>
      </c>
    </row>
    <row r="1278" spans="2:7">
      <c r="B1278" s="422"/>
      <c r="C1278" s="422"/>
      <c r="G1278" s="2">
        <f>+G1277+E1278-F1278</f>
        <v>346.80000000000035</v>
      </c>
    </row>
    <row r="1279" spans="2:7">
      <c r="B1279" s="422"/>
      <c r="C1279" s="422"/>
      <c r="G1279" s="2">
        <f>+G1278+E1279-F1279</f>
        <v>346.80000000000035</v>
      </c>
    </row>
    <row r="1280" spans="2:7">
      <c r="B1280" s="422"/>
      <c r="C1280" s="422"/>
      <c r="G1280" s="2">
        <f>+G1279+E1280-F1280</f>
        <v>346.80000000000035</v>
      </c>
    </row>
    <row r="1281" spans="2:7">
      <c r="B1281" s="422"/>
      <c r="C1281" s="422"/>
      <c r="G1281" s="2">
        <f>+G1280+E1281-F1281</f>
        <v>346.80000000000035</v>
      </c>
    </row>
    <row r="1282" spans="2:7">
      <c r="B1282" s="422"/>
      <c r="C1282" s="422"/>
      <c r="G1282" s="2">
        <f>+G1281+E1282-F1282</f>
        <v>346.80000000000035</v>
      </c>
    </row>
    <row r="1283" spans="2:7">
      <c r="B1283" s="422"/>
      <c r="C1283" s="422"/>
      <c r="G1283" s="2">
        <f>+G1282+E1283-F1283</f>
        <v>346.80000000000035</v>
      </c>
    </row>
    <row r="1284" spans="2:7">
      <c r="B1284" s="422"/>
      <c r="C1284" s="422"/>
      <c r="G1284" s="2">
        <f>+G1283+E1284-F1284</f>
        <v>346.80000000000035</v>
      </c>
    </row>
    <row r="1285" spans="2:7">
      <c r="B1285" s="422"/>
      <c r="C1285" s="422"/>
      <c r="G1285" s="2">
        <f>+G1284+E1285-F1285</f>
        <v>346.80000000000035</v>
      </c>
    </row>
    <row r="1286" spans="2:7">
      <c r="B1286" s="422"/>
      <c r="C1286" s="422"/>
      <c r="G1286" s="2">
        <f>+G1285+E1286-F1286</f>
        <v>346.80000000000035</v>
      </c>
    </row>
    <row r="1287" spans="2:7">
      <c r="B1287" s="422"/>
      <c r="C1287" s="422"/>
      <c r="G1287" s="2">
        <f>+G1286+E1287-F1287</f>
        <v>346.80000000000035</v>
      </c>
    </row>
    <row r="1288" spans="2:7">
      <c r="B1288" s="422"/>
      <c r="C1288" s="422"/>
      <c r="G1288" s="2">
        <f>+G1287+E1288-F1288</f>
        <v>346.80000000000035</v>
      </c>
    </row>
    <row r="1289" spans="2:7">
      <c r="B1289" s="422"/>
      <c r="C1289" s="422"/>
      <c r="G1289" s="2">
        <f>+G1288+E1289-F1289</f>
        <v>346.80000000000035</v>
      </c>
    </row>
    <row r="1290" spans="2:7">
      <c r="B1290" s="422"/>
      <c r="C1290" s="422"/>
      <c r="G1290" s="2">
        <f>+G1289+E1290-F1290</f>
        <v>346.80000000000035</v>
      </c>
    </row>
    <row r="1291" spans="2:7">
      <c r="B1291" s="422"/>
      <c r="C1291" s="422"/>
      <c r="G1291" s="2">
        <f>+G1290+E1291-F1291</f>
        <v>346.80000000000035</v>
      </c>
    </row>
    <row r="1292" spans="2:7">
      <c r="B1292" s="422"/>
      <c r="C1292" s="422"/>
      <c r="G1292" s="2">
        <f>+G1291+E1292-F1292</f>
        <v>346.80000000000035</v>
      </c>
    </row>
    <row r="1293" spans="2:7">
      <c r="B1293" s="422"/>
      <c r="C1293" s="422"/>
      <c r="G1293" s="2">
        <f>+G1292+E1293-F1293</f>
        <v>346.80000000000035</v>
      </c>
    </row>
    <row r="1294" spans="2:7">
      <c r="B1294" s="422"/>
      <c r="C1294" s="422"/>
      <c r="G1294" s="2">
        <f>+G1293+E1294-F1294</f>
        <v>346.80000000000035</v>
      </c>
    </row>
    <row r="1295" spans="2:7">
      <c r="B1295" s="422"/>
      <c r="C1295" s="422"/>
      <c r="G1295" s="2">
        <f>+G1294+E1295-F1295</f>
        <v>346.80000000000035</v>
      </c>
    </row>
    <row r="1296" spans="2:7">
      <c r="B1296" s="422"/>
      <c r="C1296" s="422"/>
      <c r="G1296" s="2">
        <f>+G1295+E1296-F1296</f>
        <v>346.80000000000035</v>
      </c>
    </row>
    <row r="1297" spans="2:7">
      <c r="B1297" s="422"/>
      <c r="C1297" s="422"/>
      <c r="G1297" s="2">
        <f>+G1296+E1297-F1297</f>
        <v>346.80000000000035</v>
      </c>
    </row>
    <row r="1298" spans="2:7">
      <c r="B1298" s="422"/>
      <c r="C1298" s="422"/>
      <c r="G1298" s="2">
        <f>+G1297+E1298-F1298</f>
        <v>346.80000000000035</v>
      </c>
    </row>
    <row r="1299" spans="2:7">
      <c r="B1299" s="422"/>
      <c r="C1299" s="422"/>
      <c r="G1299" s="2">
        <f>+G1298+E1299-F1299</f>
        <v>346.80000000000035</v>
      </c>
    </row>
    <row r="1300" spans="2:7">
      <c r="B1300" s="422"/>
      <c r="C1300" s="422"/>
      <c r="G1300" s="2">
        <f>+G1299+E1300-F1300</f>
        <v>346.80000000000035</v>
      </c>
    </row>
    <row r="1301" spans="2:7">
      <c r="B1301" s="422"/>
      <c r="C1301" s="422"/>
      <c r="G1301" s="2">
        <f>+G1300+E1301-F1301</f>
        <v>346.80000000000035</v>
      </c>
    </row>
    <row r="1302" spans="2:7">
      <c r="B1302" s="422"/>
      <c r="C1302" s="422"/>
      <c r="G1302" s="2">
        <f>+G1301+E1302-F1302</f>
        <v>346.80000000000035</v>
      </c>
    </row>
    <row r="1303" spans="2:7">
      <c r="B1303" s="422"/>
      <c r="C1303" s="422"/>
      <c r="G1303" s="2">
        <f>+G1302+E1303-F1303</f>
        <v>346.80000000000035</v>
      </c>
    </row>
    <row r="1304" spans="2:7">
      <c r="B1304" s="422"/>
      <c r="C1304" s="422"/>
      <c r="G1304" s="2">
        <f>+G1303+E1304-F1304</f>
        <v>346.80000000000035</v>
      </c>
    </row>
    <row r="1305" spans="2:7">
      <c r="B1305" s="422"/>
      <c r="C1305" s="422"/>
      <c r="G1305" s="2">
        <f>+G1304+E1305-F1305</f>
        <v>346.80000000000035</v>
      </c>
    </row>
    <row r="1306" spans="2:7">
      <c r="B1306" s="422"/>
      <c r="C1306" s="422"/>
      <c r="G1306" s="2">
        <f>+G1305+E1306-F1306</f>
        <v>346.80000000000035</v>
      </c>
    </row>
    <row r="1307" spans="2:7">
      <c r="B1307" s="422"/>
      <c r="C1307" s="422"/>
      <c r="G1307" s="2">
        <f>+G1306+E1307-F1307</f>
        <v>346.80000000000035</v>
      </c>
    </row>
    <row r="1308" spans="2:7">
      <c r="B1308" s="422"/>
      <c r="C1308" s="422"/>
      <c r="G1308" s="2">
        <f>+G1307+E1308-F1308</f>
        <v>346.80000000000035</v>
      </c>
    </row>
    <row r="1309" spans="2:7">
      <c r="B1309" s="422"/>
      <c r="C1309" s="422"/>
      <c r="G1309" s="2">
        <f>+G1308+E1309-F1309</f>
        <v>346.80000000000035</v>
      </c>
    </row>
    <row r="1310" spans="2:7">
      <c r="B1310" s="422"/>
      <c r="C1310" s="422"/>
      <c r="G1310" s="2">
        <f>+G1309+E1310-F1310</f>
        <v>346.80000000000035</v>
      </c>
    </row>
    <row r="1311" spans="2:7">
      <c r="B1311" s="422"/>
      <c r="C1311" s="422"/>
      <c r="G1311" s="2">
        <f>+G1310+E1311-F1311</f>
        <v>346.80000000000035</v>
      </c>
    </row>
    <row r="1312" spans="2:7">
      <c r="B1312" s="422"/>
      <c r="C1312" s="422"/>
      <c r="G1312" s="2">
        <f>+G1311+E1312-F1312</f>
        <v>346.80000000000035</v>
      </c>
    </row>
    <row r="1313" spans="2:7">
      <c r="B1313" s="422"/>
      <c r="C1313" s="422"/>
      <c r="G1313" s="2">
        <f>+G1312+E1313-F1313</f>
        <v>346.80000000000035</v>
      </c>
    </row>
  </sheetData>
  <autoFilter ref="A4:G135" xr:uid="{00000000-0009-0000-0000-00001F000000}"/>
  <mergeCells count="6">
    <mergeCell ref="I924:K924"/>
    <mergeCell ref="B2:G2"/>
    <mergeCell ref="I658:K658"/>
    <mergeCell ref="I697:K697"/>
    <mergeCell ref="I775:K775"/>
    <mergeCell ref="I846:K846"/>
  </mergeCells>
  <phoneticPr fontId="17" type="noConversion"/>
  <pageMargins left="0.70866141732283472" right="0.70866141732283472" top="0.74803149606299213" bottom="0.74803149606299213" header="0.31496062992125984" footer="0.31496062992125984"/>
  <pageSetup paperSize="9" scale="92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O1316"/>
  <sheetViews>
    <sheetView topLeftCell="A1001" zoomScaleNormal="100" workbookViewId="0">
      <selection activeCell="J1013" sqref="J1013"/>
    </sheetView>
  </sheetViews>
  <sheetFormatPr defaultColWidth="11.42578125" defaultRowHeight="15"/>
  <cols>
    <col min="1" max="1" width="11.42578125" style="3"/>
    <col min="2" max="2" width="15.5703125" style="7" bestFit="1" customWidth="1"/>
    <col min="3" max="3" width="14.28515625" style="7" bestFit="1" customWidth="1"/>
    <col min="4" max="4" width="47.140625" bestFit="1" customWidth="1"/>
    <col min="5" max="5" width="11.42578125" style="5"/>
    <col min="6" max="6" width="11.42578125" style="2"/>
    <col min="9" max="9" width="11.42578125" bestFit="1" customWidth="1"/>
    <col min="10" max="10" width="16" customWidth="1"/>
    <col min="11" max="11" width="17.7109375" bestFit="1" customWidth="1"/>
    <col min="12" max="12" width="9.7109375" bestFit="1" customWidth="1"/>
    <col min="13" max="13" width="10.28515625" customWidth="1"/>
  </cols>
  <sheetData>
    <row r="2" spans="1:7">
      <c r="B2" s="440" t="s">
        <v>559</v>
      </c>
      <c r="C2" s="440"/>
      <c r="D2" s="440"/>
      <c r="E2" s="440"/>
      <c r="F2" s="440"/>
      <c r="G2" s="440"/>
    </row>
    <row r="4" spans="1:7" ht="27.75">
      <c r="A4" s="30" t="s">
        <v>1</v>
      </c>
      <c r="B4" s="11" t="s">
        <v>2</v>
      </c>
      <c r="C4" s="11" t="s">
        <v>3</v>
      </c>
      <c r="D4" s="11" t="s">
        <v>4</v>
      </c>
      <c r="E4" s="12" t="s">
        <v>5</v>
      </c>
      <c r="F4" s="12" t="s">
        <v>6</v>
      </c>
      <c r="G4" s="12" t="s">
        <v>7</v>
      </c>
    </row>
    <row r="5" spans="1:7">
      <c r="A5" s="3">
        <v>42736</v>
      </c>
      <c r="B5" s="422" t="s">
        <v>8</v>
      </c>
      <c r="C5" s="422"/>
      <c r="G5" s="2">
        <v>566.6</v>
      </c>
    </row>
    <row r="6" spans="1:7">
      <c r="A6" s="3">
        <v>42762</v>
      </c>
      <c r="B6" s="422">
        <v>12169</v>
      </c>
      <c r="C6" s="422" t="s">
        <v>67</v>
      </c>
      <c r="F6" s="2">
        <v>560.6</v>
      </c>
      <c r="G6" s="2">
        <f>+G5+E6-F6</f>
        <v>6</v>
      </c>
    </row>
    <row r="7" spans="1:7">
      <c r="A7" s="3">
        <v>42762</v>
      </c>
      <c r="B7" s="422">
        <v>12171</v>
      </c>
      <c r="C7" s="422" t="s">
        <v>67</v>
      </c>
      <c r="F7" s="2">
        <v>6</v>
      </c>
      <c r="G7" s="2">
        <f t="shared" ref="G7:G70" si="0">+G6+E7-F7</f>
        <v>0</v>
      </c>
    </row>
    <row r="8" spans="1:7">
      <c r="A8" s="3">
        <v>42766</v>
      </c>
      <c r="B8" s="422" t="s">
        <v>10</v>
      </c>
      <c r="C8" s="422" t="s">
        <v>11</v>
      </c>
      <c r="D8" t="s">
        <v>12</v>
      </c>
      <c r="E8" s="2">
        <v>207</v>
      </c>
      <c r="G8" s="2">
        <f t="shared" si="0"/>
        <v>207</v>
      </c>
    </row>
    <row r="9" spans="1:7">
      <c r="B9" s="422"/>
      <c r="C9" s="422"/>
      <c r="D9" t="s">
        <v>13</v>
      </c>
      <c r="E9" s="2">
        <v>42.8</v>
      </c>
      <c r="G9" s="2">
        <f t="shared" si="0"/>
        <v>249.8</v>
      </c>
    </row>
    <row r="10" spans="1:7">
      <c r="B10" s="422"/>
      <c r="C10" s="422"/>
      <c r="D10" t="s">
        <v>14</v>
      </c>
      <c r="E10" s="2">
        <v>60</v>
      </c>
      <c r="G10" s="2">
        <f t="shared" si="0"/>
        <v>309.8</v>
      </c>
    </row>
    <row r="11" spans="1:7">
      <c r="B11" s="422"/>
      <c r="C11" s="422"/>
      <c r="D11" t="s">
        <v>15</v>
      </c>
      <c r="E11" s="2">
        <v>2</v>
      </c>
      <c r="G11" s="2">
        <f t="shared" si="0"/>
        <v>311.8</v>
      </c>
    </row>
    <row r="12" spans="1:7">
      <c r="A12" s="3">
        <v>42765</v>
      </c>
      <c r="B12" s="422" t="s">
        <v>69</v>
      </c>
      <c r="C12" s="422" t="s">
        <v>11</v>
      </c>
      <c r="D12" t="s">
        <v>14</v>
      </c>
      <c r="E12" s="2"/>
      <c r="F12" s="2">
        <v>60</v>
      </c>
      <c r="G12" s="2">
        <f t="shared" si="0"/>
        <v>251.8</v>
      </c>
    </row>
    <row r="13" spans="1:7">
      <c r="A13" s="3">
        <v>42765</v>
      </c>
      <c r="B13" s="422" t="s">
        <v>69</v>
      </c>
      <c r="C13" s="422" t="s">
        <v>11</v>
      </c>
      <c r="D13" t="s">
        <v>15</v>
      </c>
      <c r="E13" s="2"/>
      <c r="F13" s="2">
        <v>2</v>
      </c>
      <c r="G13" s="2">
        <f t="shared" si="0"/>
        <v>249.8</v>
      </c>
    </row>
    <row r="14" spans="1:7">
      <c r="A14" s="3">
        <v>42786</v>
      </c>
      <c r="B14" s="422">
        <v>12290</v>
      </c>
      <c r="C14" s="422" t="s">
        <v>11</v>
      </c>
      <c r="D14" t="s">
        <v>12</v>
      </c>
      <c r="E14" s="2"/>
      <c r="F14" s="2">
        <v>207</v>
      </c>
      <c r="G14" s="2">
        <f t="shared" si="0"/>
        <v>42.800000000000011</v>
      </c>
    </row>
    <row r="15" spans="1:7">
      <c r="A15" s="3">
        <v>42786</v>
      </c>
      <c r="B15" s="422">
        <v>12290</v>
      </c>
      <c r="C15" s="422" t="s">
        <v>11</v>
      </c>
      <c r="D15" t="s">
        <v>13</v>
      </c>
      <c r="E15" s="2"/>
      <c r="F15" s="2">
        <v>42.8</v>
      </c>
      <c r="G15" s="2">
        <f t="shared" si="0"/>
        <v>0</v>
      </c>
    </row>
    <row r="16" spans="1:7">
      <c r="A16" s="3">
        <v>42794</v>
      </c>
      <c r="B16" s="422" t="s">
        <v>10</v>
      </c>
      <c r="C16" s="422" t="s">
        <v>17</v>
      </c>
      <c r="D16" t="s">
        <v>12</v>
      </c>
      <c r="E16" s="2">
        <v>253.9</v>
      </c>
      <c r="G16" s="2">
        <f t="shared" si="0"/>
        <v>253.9</v>
      </c>
    </row>
    <row r="17" spans="1:7">
      <c r="B17" s="422"/>
      <c r="C17" s="422"/>
      <c r="D17" t="s">
        <v>13</v>
      </c>
      <c r="E17" s="2">
        <v>30</v>
      </c>
      <c r="G17" s="2">
        <f t="shared" si="0"/>
        <v>283.89999999999998</v>
      </c>
    </row>
    <row r="18" spans="1:7">
      <c r="B18" s="422"/>
      <c r="C18" s="422"/>
      <c r="D18" t="s">
        <v>14</v>
      </c>
      <c r="E18" s="2">
        <v>56</v>
      </c>
      <c r="G18" s="2">
        <f t="shared" si="0"/>
        <v>339.9</v>
      </c>
    </row>
    <row r="19" spans="1:7">
      <c r="B19" s="422"/>
      <c r="C19" s="422"/>
      <c r="D19" t="s">
        <v>15</v>
      </c>
      <c r="E19" s="2">
        <v>2</v>
      </c>
      <c r="G19" s="2">
        <f t="shared" si="0"/>
        <v>341.9</v>
      </c>
    </row>
    <row r="20" spans="1:7">
      <c r="A20" s="3">
        <v>42794</v>
      </c>
      <c r="B20" s="422" t="s">
        <v>69</v>
      </c>
      <c r="C20" s="422" t="s">
        <v>17</v>
      </c>
      <c r="D20" t="s">
        <v>14</v>
      </c>
      <c r="E20" s="2"/>
      <c r="F20" s="2">
        <v>56</v>
      </c>
      <c r="G20" s="2">
        <f t="shared" si="0"/>
        <v>285.89999999999998</v>
      </c>
    </row>
    <row r="21" spans="1:7">
      <c r="A21" s="3">
        <v>42794</v>
      </c>
      <c r="B21" s="422" t="s">
        <v>69</v>
      </c>
      <c r="C21" s="422" t="s">
        <v>17</v>
      </c>
      <c r="D21" t="s">
        <v>15</v>
      </c>
      <c r="E21" s="2"/>
      <c r="F21" s="2">
        <v>2</v>
      </c>
      <c r="G21" s="2">
        <f t="shared" si="0"/>
        <v>283.89999999999998</v>
      </c>
    </row>
    <row r="22" spans="1:7">
      <c r="A22" s="3">
        <v>42821</v>
      </c>
      <c r="B22" s="422">
        <v>12550</v>
      </c>
      <c r="C22" s="422" t="s">
        <v>17</v>
      </c>
      <c r="D22" t="s">
        <v>13</v>
      </c>
      <c r="E22" s="2"/>
      <c r="F22" s="2">
        <v>30</v>
      </c>
      <c r="G22" s="2">
        <f t="shared" si="0"/>
        <v>253.89999999999998</v>
      </c>
    </row>
    <row r="23" spans="1:7">
      <c r="A23" s="3">
        <v>42821</v>
      </c>
      <c r="B23" s="422">
        <v>12550</v>
      </c>
      <c r="C23" s="422" t="s">
        <v>17</v>
      </c>
      <c r="D23" t="s">
        <v>12</v>
      </c>
      <c r="E23" s="2"/>
      <c r="F23" s="2">
        <v>253.9</v>
      </c>
      <c r="G23" s="2">
        <f t="shared" si="0"/>
        <v>0</v>
      </c>
    </row>
    <row r="24" spans="1:7">
      <c r="A24" s="3">
        <v>42825</v>
      </c>
      <c r="B24" s="422" t="s">
        <v>10</v>
      </c>
      <c r="C24" s="422" t="s">
        <v>18</v>
      </c>
      <c r="D24" t="s">
        <v>12</v>
      </c>
      <c r="E24" s="2">
        <v>244.2</v>
      </c>
      <c r="G24" s="2">
        <f t="shared" si="0"/>
        <v>244.2</v>
      </c>
    </row>
    <row r="25" spans="1:7">
      <c r="B25" s="422"/>
      <c r="C25" s="422"/>
      <c r="D25" t="s">
        <v>13</v>
      </c>
      <c r="E25" s="2">
        <v>31.2</v>
      </c>
      <c r="G25" s="2">
        <f t="shared" si="0"/>
        <v>275.39999999999998</v>
      </c>
    </row>
    <row r="26" spans="1:7">
      <c r="B26" s="422"/>
      <c r="C26" s="422"/>
      <c r="D26" t="s">
        <v>14</v>
      </c>
      <c r="E26" s="2">
        <v>60</v>
      </c>
      <c r="G26" s="2">
        <f t="shared" si="0"/>
        <v>335.4</v>
      </c>
    </row>
    <row r="27" spans="1:7">
      <c r="B27" s="422"/>
      <c r="C27" s="422"/>
      <c r="D27" t="s">
        <v>15</v>
      </c>
      <c r="E27" s="2">
        <v>2</v>
      </c>
      <c r="G27" s="2">
        <f t="shared" si="0"/>
        <v>337.4</v>
      </c>
    </row>
    <row r="28" spans="1:7">
      <c r="A28" s="3">
        <v>42824</v>
      </c>
      <c r="B28" s="422" t="s">
        <v>69</v>
      </c>
      <c r="C28" s="422" t="s">
        <v>18</v>
      </c>
      <c r="D28" t="s">
        <v>14</v>
      </c>
      <c r="E28" s="2"/>
      <c r="F28" s="2">
        <v>60</v>
      </c>
      <c r="G28" s="2">
        <f t="shared" si="0"/>
        <v>277.39999999999998</v>
      </c>
    </row>
    <row r="29" spans="1:7">
      <c r="A29" s="3">
        <v>42824</v>
      </c>
      <c r="B29" s="422" t="s">
        <v>69</v>
      </c>
      <c r="C29" s="422" t="s">
        <v>18</v>
      </c>
      <c r="D29" t="s">
        <v>15</v>
      </c>
      <c r="E29" s="2"/>
      <c r="F29" s="2">
        <v>2</v>
      </c>
      <c r="G29" s="2">
        <f t="shared" si="0"/>
        <v>275.39999999999998</v>
      </c>
    </row>
    <row r="30" spans="1:7">
      <c r="A30" s="3">
        <v>42864</v>
      </c>
      <c r="B30" s="422">
        <v>12740</v>
      </c>
      <c r="C30" s="422" t="s">
        <v>18</v>
      </c>
      <c r="D30" t="s">
        <v>12</v>
      </c>
      <c r="E30" s="2"/>
      <c r="F30" s="2">
        <v>244.2</v>
      </c>
      <c r="G30" s="2">
        <f t="shared" si="0"/>
        <v>31.199999999999989</v>
      </c>
    </row>
    <row r="31" spans="1:7">
      <c r="A31" s="3">
        <v>42864</v>
      </c>
      <c r="B31" s="422">
        <v>12740</v>
      </c>
      <c r="C31" s="422" t="s">
        <v>18</v>
      </c>
      <c r="D31" t="s">
        <v>13</v>
      </c>
      <c r="E31" s="2"/>
      <c r="F31" s="2">
        <v>31.2</v>
      </c>
      <c r="G31" s="2">
        <f t="shared" si="0"/>
        <v>0</v>
      </c>
    </row>
    <row r="32" spans="1:7">
      <c r="A32" s="3">
        <v>42855</v>
      </c>
      <c r="B32" s="422" t="s">
        <v>10</v>
      </c>
      <c r="C32" s="422" t="s">
        <v>19</v>
      </c>
      <c r="D32" t="s">
        <v>12</v>
      </c>
      <c r="E32" s="2">
        <v>247.4</v>
      </c>
      <c r="G32" s="2">
        <f t="shared" si="0"/>
        <v>247.4</v>
      </c>
    </row>
    <row r="33" spans="1:7">
      <c r="B33" s="422"/>
      <c r="C33" s="422"/>
      <c r="D33" t="s">
        <v>13</v>
      </c>
      <c r="E33" s="2">
        <v>30.6</v>
      </c>
      <c r="G33" s="2">
        <f t="shared" si="0"/>
        <v>278</v>
      </c>
    </row>
    <row r="34" spans="1:7">
      <c r="B34" s="422"/>
      <c r="C34" s="422"/>
      <c r="D34" t="s">
        <v>14</v>
      </c>
      <c r="E34" s="2">
        <v>60</v>
      </c>
      <c r="G34" s="2">
        <f t="shared" si="0"/>
        <v>338</v>
      </c>
    </row>
    <row r="35" spans="1:7">
      <c r="B35" s="422"/>
      <c r="C35" s="422"/>
      <c r="D35" t="s">
        <v>15</v>
      </c>
      <c r="E35" s="2">
        <v>2</v>
      </c>
      <c r="G35" s="2">
        <f t="shared" si="0"/>
        <v>340</v>
      </c>
    </row>
    <row r="36" spans="1:7">
      <c r="A36" s="3">
        <v>42854</v>
      </c>
      <c r="B36" s="422" t="s">
        <v>69</v>
      </c>
      <c r="C36" s="422" t="s">
        <v>19</v>
      </c>
      <c r="D36" t="s">
        <v>14</v>
      </c>
      <c r="E36" s="2"/>
      <c r="F36" s="2">
        <v>60</v>
      </c>
      <c r="G36" s="2">
        <f t="shared" si="0"/>
        <v>280</v>
      </c>
    </row>
    <row r="37" spans="1:7">
      <c r="A37" s="3">
        <v>42854</v>
      </c>
      <c r="B37" s="422" t="s">
        <v>69</v>
      </c>
      <c r="C37" s="422" t="s">
        <v>19</v>
      </c>
      <c r="D37" t="s">
        <v>15</v>
      </c>
      <c r="E37" s="2"/>
      <c r="F37" s="2">
        <v>2</v>
      </c>
      <c r="G37" s="2">
        <f t="shared" si="0"/>
        <v>278</v>
      </c>
    </row>
    <row r="38" spans="1:7">
      <c r="A38" s="3">
        <v>42887</v>
      </c>
      <c r="B38" s="422">
        <v>13020</v>
      </c>
      <c r="C38" s="422" t="s">
        <v>19</v>
      </c>
      <c r="D38" t="s">
        <v>12</v>
      </c>
      <c r="E38" s="2"/>
      <c r="F38" s="2">
        <v>247.4</v>
      </c>
      <c r="G38" s="2">
        <f t="shared" si="0"/>
        <v>30.599999999999994</v>
      </c>
    </row>
    <row r="39" spans="1:7">
      <c r="A39" s="3">
        <v>42887</v>
      </c>
      <c r="B39" s="422">
        <v>13020</v>
      </c>
      <c r="C39" s="422" t="s">
        <v>19</v>
      </c>
      <c r="D39" t="s">
        <v>13</v>
      </c>
      <c r="E39" s="2"/>
      <c r="F39" s="2">
        <v>30.6</v>
      </c>
      <c r="G39" s="2">
        <f t="shared" si="0"/>
        <v>0</v>
      </c>
    </row>
    <row r="40" spans="1:7">
      <c r="A40" s="3">
        <v>42886</v>
      </c>
      <c r="B40" s="422" t="s">
        <v>10</v>
      </c>
      <c r="C40" s="422" t="s">
        <v>20</v>
      </c>
      <c r="D40" t="s">
        <v>12</v>
      </c>
      <c r="E40" s="2">
        <v>228.8</v>
      </c>
      <c r="G40" s="2">
        <f t="shared" si="0"/>
        <v>228.8</v>
      </c>
    </row>
    <row r="41" spans="1:7">
      <c r="B41" s="422"/>
      <c r="C41" s="422"/>
      <c r="D41" t="s">
        <v>13</v>
      </c>
      <c r="E41" s="2">
        <v>30</v>
      </c>
      <c r="G41" s="2">
        <f t="shared" si="0"/>
        <v>258.8</v>
      </c>
    </row>
    <row r="42" spans="1:7">
      <c r="B42" s="422"/>
      <c r="C42" s="422"/>
      <c r="D42" t="s">
        <v>14</v>
      </c>
      <c r="E42" s="2">
        <v>60</v>
      </c>
      <c r="G42" s="2">
        <f t="shared" si="0"/>
        <v>318.8</v>
      </c>
    </row>
    <row r="43" spans="1:7">
      <c r="B43" s="422"/>
      <c r="C43" s="422"/>
      <c r="D43" t="s">
        <v>15</v>
      </c>
      <c r="E43" s="2">
        <v>2</v>
      </c>
      <c r="G43" s="2">
        <f t="shared" si="0"/>
        <v>320.8</v>
      </c>
    </row>
    <row r="44" spans="1:7">
      <c r="A44" s="3">
        <v>42885</v>
      </c>
      <c r="B44" s="422" t="s">
        <v>69</v>
      </c>
      <c r="C44" s="422" t="s">
        <v>20</v>
      </c>
      <c r="D44" t="s">
        <v>14</v>
      </c>
      <c r="E44" s="2"/>
      <c r="F44" s="2">
        <v>60</v>
      </c>
      <c r="G44" s="2">
        <f t="shared" si="0"/>
        <v>260.8</v>
      </c>
    </row>
    <row r="45" spans="1:7">
      <c r="A45" s="3">
        <v>42885</v>
      </c>
      <c r="B45" s="422" t="s">
        <v>69</v>
      </c>
      <c r="C45" s="422" t="s">
        <v>20</v>
      </c>
      <c r="D45" t="s">
        <v>15</v>
      </c>
      <c r="E45" s="2"/>
      <c r="F45" s="2">
        <v>2</v>
      </c>
      <c r="G45" s="2">
        <f t="shared" si="0"/>
        <v>258.8</v>
      </c>
    </row>
    <row r="46" spans="1:7">
      <c r="A46" s="3">
        <v>42949</v>
      </c>
      <c r="B46" s="422">
        <v>13348</v>
      </c>
      <c r="C46" s="422" t="s">
        <v>20</v>
      </c>
      <c r="D46" t="s">
        <v>12</v>
      </c>
      <c r="E46" s="2"/>
      <c r="F46" s="2">
        <v>228.8</v>
      </c>
      <c r="G46" s="2">
        <f t="shared" si="0"/>
        <v>30</v>
      </c>
    </row>
    <row r="47" spans="1:7">
      <c r="A47" s="3">
        <v>42949</v>
      </c>
      <c r="B47" s="422">
        <v>13348</v>
      </c>
      <c r="C47" s="422" t="s">
        <v>20</v>
      </c>
      <c r="D47" t="s">
        <v>13</v>
      </c>
      <c r="E47" s="2"/>
      <c r="F47" s="2">
        <v>30</v>
      </c>
      <c r="G47" s="2">
        <f t="shared" si="0"/>
        <v>0</v>
      </c>
    </row>
    <row r="48" spans="1:7">
      <c r="A48" s="3">
        <v>42916</v>
      </c>
      <c r="B48" s="422" t="s">
        <v>10</v>
      </c>
      <c r="C48" s="422" t="s">
        <v>21</v>
      </c>
      <c r="D48" t="s">
        <v>12</v>
      </c>
      <c r="E48" s="2">
        <v>224.2</v>
      </c>
      <c r="G48" s="2">
        <f t="shared" si="0"/>
        <v>224.2</v>
      </c>
    </row>
    <row r="49" spans="1:7">
      <c r="B49" s="422"/>
      <c r="C49" s="422"/>
      <c r="D49" t="s">
        <v>13</v>
      </c>
      <c r="E49" s="2">
        <v>30.5</v>
      </c>
      <c r="G49" s="2">
        <f t="shared" si="0"/>
        <v>254.7</v>
      </c>
    </row>
    <row r="50" spans="1:7">
      <c r="B50" s="422"/>
      <c r="C50" s="422"/>
      <c r="D50" t="s">
        <v>14</v>
      </c>
      <c r="E50" s="2">
        <v>60</v>
      </c>
      <c r="G50" s="2">
        <f t="shared" si="0"/>
        <v>314.7</v>
      </c>
    </row>
    <row r="51" spans="1:7">
      <c r="B51" s="422"/>
      <c r="C51" s="422"/>
      <c r="D51" t="s">
        <v>15</v>
      </c>
      <c r="E51" s="2">
        <v>2</v>
      </c>
      <c r="G51" s="2">
        <f t="shared" si="0"/>
        <v>316.7</v>
      </c>
    </row>
    <row r="52" spans="1:7">
      <c r="A52" s="3">
        <v>42916</v>
      </c>
      <c r="B52" s="422" t="s">
        <v>69</v>
      </c>
      <c r="C52" s="422" t="s">
        <v>21</v>
      </c>
      <c r="D52" t="s">
        <v>14</v>
      </c>
      <c r="E52" s="2"/>
      <c r="F52" s="2">
        <v>60</v>
      </c>
      <c r="G52" s="2">
        <f t="shared" si="0"/>
        <v>256.7</v>
      </c>
    </row>
    <row r="53" spans="1:7">
      <c r="A53" s="3">
        <v>42916</v>
      </c>
      <c r="B53" s="422" t="s">
        <v>69</v>
      </c>
      <c r="C53" s="422" t="s">
        <v>21</v>
      </c>
      <c r="D53" t="s">
        <v>15</v>
      </c>
      <c r="E53" s="2"/>
      <c r="F53" s="2">
        <v>2</v>
      </c>
      <c r="G53" s="2">
        <f t="shared" si="0"/>
        <v>254.7</v>
      </c>
    </row>
    <row r="54" spans="1:7">
      <c r="A54" s="3">
        <v>42949</v>
      </c>
      <c r="B54" s="422">
        <v>13348</v>
      </c>
      <c r="C54" s="422" t="s">
        <v>21</v>
      </c>
      <c r="D54" t="s">
        <v>12</v>
      </c>
      <c r="E54" s="2"/>
      <c r="F54" s="2">
        <v>224.2</v>
      </c>
      <c r="G54" s="2">
        <f t="shared" si="0"/>
        <v>30.5</v>
      </c>
    </row>
    <row r="55" spans="1:7">
      <c r="A55" s="3">
        <v>42949</v>
      </c>
      <c r="B55" s="422">
        <v>13348</v>
      </c>
      <c r="C55" s="422" t="s">
        <v>21</v>
      </c>
      <c r="D55" t="s">
        <v>13</v>
      </c>
      <c r="E55" s="2"/>
      <c r="F55" s="2">
        <v>30.5</v>
      </c>
      <c r="G55" s="2">
        <f t="shared" si="0"/>
        <v>0</v>
      </c>
    </row>
    <row r="56" spans="1:7">
      <c r="A56" s="3">
        <v>42947</v>
      </c>
      <c r="B56" s="422" t="s">
        <v>10</v>
      </c>
      <c r="C56" s="422" t="s">
        <v>22</v>
      </c>
      <c r="D56" t="s">
        <v>12</v>
      </c>
      <c r="E56" s="5">
        <v>198.3</v>
      </c>
      <c r="G56" s="2">
        <f t="shared" si="0"/>
        <v>198.3</v>
      </c>
    </row>
    <row r="57" spans="1:7">
      <c r="B57" s="422"/>
      <c r="C57" s="422"/>
      <c r="D57" t="s">
        <v>13</v>
      </c>
      <c r="E57" s="2">
        <v>29.5</v>
      </c>
      <c r="G57" s="2">
        <f t="shared" si="0"/>
        <v>227.8</v>
      </c>
    </row>
    <row r="58" spans="1:7">
      <c r="B58" s="422"/>
      <c r="C58" s="422"/>
      <c r="D58" t="s">
        <v>14</v>
      </c>
      <c r="E58" s="2">
        <v>60</v>
      </c>
      <c r="G58" s="2">
        <f t="shared" si="0"/>
        <v>287.8</v>
      </c>
    </row>
    <row r="59" spans="1:7">
      <c r="B59" s="422"/>
      <c r="C59" s="422"/>
      <c r="D59" t="s">
        <v>15</v>
      </c>
      <c r="E59" s="2">
        <v>2</v>
      </c>
      <c r="G59" s="2">
        <f t="shared" si="0"/>
        <v>289.8</v>
      </c>
    </row>
    <row r="60" spans="1:7">
      <c r="A60" s="3">
        <v>42947</v>
      </c>
      <c r="B60" s="422" t="s">
        <v>69</v>
      </c>
      <c r="C60" s="422" t="s">
        <v>22</v>
      </c>
      <c r="D60" t="s">
        <v>14</v>
      </c>
      <c r="E60" s="2"/>
      <c r="F60" s="2">
        <v>60</v>
      </c>
      <c r="G60" s="2">
        <f t="shared" si="0"/>
        <v>229.8</v>
      </c>
    </row>
    <row r="61" spans="1:7">
      <c r="A61" s="3">
        <v>42947</v>
      </c>
      <c r="B61" s="422" t="s">
        <v>69</v>
      </c>
      <c r="C61" s="422" t="s">
        <v>22</v>
      </c>
      <c r="D61" t="s">
        <v>15</v>
      </c>
      <c r="E61" s="2"/>
      <c r="F61" s="2">
        <v>2</v>
      </c>
      <c r="G61" s="2">
        <f t="shared" si="0"/>
        <v>227.8</v>
      </c>
    </row>
    <row r="62" spans="1:7">
      <c r="A62" s="3">
        <v>43000</v>
      </c>
      <c r="B62" s="422">
        <v>13658</v>
      </c>
      <c r="C62" s="422" t="s">
        <v>22</v>
      </c>
      <c r="D62" t="s">
        <v>12</v>
      </c>
      <c r="E62" s="2"/>
      <c r="F62" s="2">
        <v>198.3</v>
      </c>
      <c r="G62" s="2">
        <f t="shared" si="0"/>
        <v>29.5</v>
      </c>
    </row>
    <row r="63" spans="1:7">
      <c r="A63" s="3">
        <v>43000</v>
      </c>
      <c r="B63" s="422">
        <v>13658</v>
      </c>
      <c r="C63" s="422" t="s">
        <v>22</v>
      </c>
      <c r="D63" t="s">
        <v>13</v>
      </c>
      <c r="E63" s="2"/>
      <c r="F63" s="2">
        <v>29.5</v>
      </c>
      <c r="G63" s="2">
        <f t="shared" si="0"/>
        <v>0</v>
      </c>
    </row>
    <row r="64" spans="1:7">
      <c r="A64" s="3">
        <v>42978</v>
      </c>
      <c r="B64" s="422" t="s">
        <v>10</v>
      </c>
      <c r="C64" s="422" t="s">
        <v>23</v>
      </c>
      <c r="D64" t="s">
        <v>12</v>
      </c>
      <c r="E64" s="2">
        <v>198.3</v>
      </c>
      <c r="G64" s="2">
        <f t="shared" si="0"/>
        <v>198.3</v>
      </c>
    </row>
    <row r="65" spans="1:7">
      <c r="B65" s="422"/>
      <c r="C65" s="422"/>
      <c r="D65" t="s">
        <v>13</v>
      </c>
      <c r="E65" s="2">
        <v>29.5</v>
      </c>
      <c r="G65" s="2">
        <f t="shared" si="0"/>
        <v>227.8</v>
      </c>
    </row>
    <row r="66" spans="1:7">
      <c r="B66" s="422"/>
      <c r="C66" s="422"/>
      <c r="D66" t="s">
        <v>14</v>
      </c>
      <c r="E66" s="2">
        <v>60</v>
      </c>
      <c r="G66" s="2">
        <f t="shared" si="0"/>
        <v>287.8</v>
      </c>
    </row>
    <row r="67" spans="1:7">
      <c r="B67" s="422"/>
      <c r="C67" s="422"/>
      <c r="D67" t="s">
        <v>15</v>
      </c>
      <c r="E67" s="2">
        <v>2</v>
      </c>
      <c r="G67" s="2">
        <f t="shared" si="0"/>
        <v>289.8</v>
      </c>
    </row>
    <row r="68" spans="1:7">
      <c r="B68" s="422"/>
      <c r="C68" s="422"/>
      <c r="D68" t="s">
        <v>70</v>
      </c>
      <c r="E68" s="2">
        <v>85</v>
      </c>
      <c r="G68" s="2">
        <f t="shared" si="0"/>
        <v>374.8</v>
      </c>
    </row>
    <row r="69" spans="1:7">
      <c r="A69" s="3">
        <v>42978</v>
      </c>
      <c r="B69" s="422" t="s">
        <v>69</v>
      </c>
      <c r="C69" s="422" t="s">
        <v>23</v>
      </c>
      <c r="D69" t="s">
        <v>14</v>
      </c>
      <c r="E69" s="2"/>
      <c r="F69" s="2">
        <v>60</v>
      </c>
      <c r="G69" s="2">
        <f t="shared" si="0"/>
        <v>314.8</v>
      </c>
    </row>
    <row r="70" spans="1:7">
      <c r="A70" s="3">
        <v>42978</v>
      </c>
      <c r="B70" s="422" t="s">
        <v>69</v>
      </c>
      <c r="C70" s="422" t="s">
        <v>23</v>
      </c>
      <c r="D70" t="s">
        <v>15</v>
      </c>
      <c r="E70" s="2"/>
      <c r="F70" s="2">
        <v>2</v>
      </c>
      <c r="G70" s="2">
        <f t="shared" si="0"/>
        <v>312.8</v>
      </c>
    </row>
    <row r="71" spans="1:7">
      <c r="A71" s="3">
        <v>43000</v>
      </c>
      <c r="B71" s="422">
        <v>13658</v>
      </c>
      <c r="C71" s="422" t="s">
        <v>23</v>
      </c>
      <c r="D71" t="s">
        <v>12</v>
      </c>
      <c r="E71" s="2"/>
      <c r="F71" s="2">
        <v>198.3</v>
      </c>
      <c r="G71" s="2">
        <f t="shared" ref="G71:G134" si="1">+G70+E71-F71</f>
        <v>114.5</v>
      </c>
    </row>
    <row r="72" spans="1:7">
      <c r="A72" s="3">
        <v>43000</v>
      </c>
      <c r="B72" s="422">
        <v>13658</v>
      </c>
      <c r="C72" s="422" t="s">
        <v>23</v>
      </c>
      <c r="D72" t="s">
        <v>13</v>
      </c>
      <c r="E72" s="2"/>
      <c r="F72" s="2">
        <v>29.5</v>
      </c>
      <c r="G72" s="2">
        <f t="shared" si="1"/>
        <v>85</v>
      </c>
    </row>
    <row r="73" spans="1:7">
      <c r="A73" s="3">
        <v>43067</v>
      </c>
      <c r="B73" s="422" t="s">
        <v>61</v>
      </c>
      <c r="C73" s="422" t="s">
        <v>23</v>
      </c>
      <c r="D73" t="s">
        <v>70</v>
      </c>
      <c r="E73" s="2"/>
      <c r="F73" s="2">
        <v>85</v>
      </c>
      <c r="G73" s="2">
        <f t="shared" si="1"/>
        <v>0</v>
      </c>
    </row>
    <row r="74" spans="1:7">
      <c r="A74" s="3">
        <v>43008</v>
      </c>
      <c r="B74" s="422" t="s">
        <v>10</v>
      </c>
      <c r="C74" s="422" t="s">
        <v>24</v>
      </c>
      <c r="D74" t="s">
        <v>12</v>
      </c>
      <c r="E74" s="2">
        <v>218.5</v>
      </c>
      <c r="G74" s="2">
        <f t="shared" si="1"/>
        <v>218.5</v>
      </c>
    </row>
    <row r="75" spans="1:7">
      <c r="B75" s="422"/>
      <c r="C75" s="422"/>
      <c r="D75" t="s">
        <v>13</v>
      </c>
      <c r="E75" s="2">
        <v>30</v>
      </c>
      <c r="G75" s="2">
        <f t="shared" si="1"/>
        <v>248.5</v>
      </c>
    </row>
    <row r="76" spans="1:7">
      <c r="B76" s="422"/>
      <c r="C76" s="422"/>
      <c r="D76" t="s">
        <v>14</v>
      </c>
      <c r="E76" s="2">
        <v>60</v>
      </c>
      <c r="G76" s="2">
        <f t="shared" si="1"/>
        <v>308.5</v>
      </c>
    </row>
    <row r="77" spans="1:7">
      <c r="B77" s="422"/>
      <c r="C77" s="422"/>
      <c r="D77" t="s">
        <v>15</v>
      </c>
      <c r="E77" s="2">
        <v>2</v>
      </c>
      <c r="G77" s="2">
        <f t="shared" si="1"/>
        <v>310.5</v>
      </c>
    </row>
    <row r="78" spans="1:7">
      <c r="A78" s="3">
        <v>43008</v>
      </c>
      <c r="B78" s="422" t="s">
        <v>69</v>
      </c>
      <c r="C78" s="422" t="s">
        <v>24</v>
      </c>
      <c r="D78" t="s">
        <v>14</v>
      </c>
      <c r="E78" s="2"/>
      <c r="F78" s="2">
        <v>60</v>
      </c>
      <c r="G78" s="2">
        <f t="shared" si="1"/>
        <v>250.5</v>
      </c>
    </row>
    <row r="79" spans="1:7">
      <c r="A79" s="3">
        <v>43008</v>
      </c>
      <c r="B79" s="422" t="s">
        <v>69</v>
      </c>
      <c r="C79" s="422" t="s">
        <v>24</v>
      </c>
      <c r="D79" t="s">
        <v>15</v>
      </c>
      <c r="E79" s="2"/>
      <c r="F79" s="2">
        <v>2</v>
      </c>
      <c r="G79" s="2">
        <f t="shared" si="1"/>
        <v>248.5</v>
      </c>
    </row>
    <row r="80" spans="1:7">
      <c r="A80" s="3">
        <v>43042</v>
      </c>
      <c r="B80" s="422">
        <v>13922</v>
      </c>
      <c r="C80" s="422" t="s">
        <v>24</v>
      </c>
      <c r="D80" t="s">
        <v>14</v>
      </c>
      <c r="E80" s="2"/>
      <c r="F80" s="2">
        <v>218.5</v>
      </c>
      <c r="G80" s="2">
        <f t="shared" si="1"/>
        <v>30</v>
      </c>
    </row>
    <row r="81" spans="1:7">
      <c r="A81" s="3">
        <v>43042</v>
      </c>
      <c r="B81" s="422">
        <v>13922</v>
      </c>
      <c r="C81" s="422" t="s">
        <v>24</v>
      </c>
      <c r="D81" t="s">
        <v>15</v>
      </c>
      <c r="E81" s="2"/>
      <c r="F81" s="2">
        <v>30</v>
      </c>
      <c r="G81" s="2">
        <f t="shared" si="1"/>
        <v>0</v>
      </c>
    </row>
    <row r="82" spans="1:7">
      <c r="A82" s="3">
        <v>43039</v>
      </c>
      <c r="B82" s="422" t="s">
        <v>10</v>
      </c>
      <c r="C82" s="422" t="s">
        <v>25</v>
      </c>
      <c r="D82" t="s">
        <v>12</v>
      </c>
      <c r="E82" s="2">
        <v>217.4</v>
      </c>
      <c r="G82" s="2">
        <f t="shared" si="1"/>
        <v>217.4</v>
      </c>
    </row>
    <row r="83" spans="1:7">
      <c r="B83" s="422"/>
      <c r="C83" s="422"/>
      <c r="D83" t="s">
        <v>13</v>
      </c>
      <c r="E83" s="2">
        <v>30</v>
      </c>
      <c r="G83" s="2">
        <f t="shared" si="1"/>
        <v>247.4</v>
      </c>
    </row>
    <row r="84" spans="1:7">
      <c r="B84" s="422"/>
      <c r="C84" s="422"/>
      <c r="D84" t="s">
        <v>14</v>
      </c>
      <c r="E84" s="2">
        <v>60</v>
      </c>
      <c r="G84" s="2">
        <f t="shared" si="1"/>
        <v>307.39999999999998</v>
      </c>
    </row>
    <row r="85" spans="1:7">
      <c r="B85" s="422"/>
      <c r="C85" s="422"/>
      <c r="D85" t="s">
        <v>15</v>
      </c>
      <c r="E85" s="2">
        <v>2</v>
      </c>
      <c r="G85" s="2">
        <f t="shared" si="1"/>
        <v>309.39999999999998</v>
      </c>
    </row>
    <row r="86" spans="1:7">
      <c r="A86" s="3">
        <v>43039</v>
      </c>
      <c r="B86" s="422" t="s">
        <v>69</v>
      </c>
      <c r="C86" s="422" t="s">
        <v>25</v>
      </c>
      <c r="D86" t="s">
        <v>14</v>
      </c>
      <c r="E86" s="2"/>
      <c r="F86" s="2">
        <v>56</v>
      </c>
      <c r="G86" s="2">
        <f t="shared" si="1"/>
        <v>253.39999999999998</v>
      </c>
    </row>
    <row r="87" spans="1:7">
      <c r="A87" s="3">
        <v>43042</v>
      </c>
      <c r="B87" s="422">
        <v>13922</v>
      </c>
      <c r="C87" s="422" t="s">
        <v>25</v>
      </c>
      <c r="D87" t="s">
        <v>14</v>
      </c>
      <c r="E87" s="2"/>
      <c r="F87" s="2">
        <v>4</v>
      </c>
      <c r="G87" s="2">
        <f t="shared" si="1"/>
        <v>249.39999999999998</v>
      </c>
    </row>
    <row r="88" spans="1:7">
      <c r="A88" s="3">
        <v>43042</v>
      </c>
      <c r="B88" s="422">
        <v>13922</v>
      </c>
      <c r="C88" s="422" t="s">
        <v>25</v>
      </c>
      <c r="D88" t="s">
        <v>15</v>
      </c>
      <c r="E88" s="2"/>
      <c r="F88" s="2">
        <v>2</v>
      </c>
      <c r="G88" s="2">
        <f t="shared" si="1"/>
        <v>247.39999999999998</v>
      </c>
    </row>
    <row r="89" spans="1:7">
      <c r="A89" s="3">
        <v>43068</v>
      </c>
      <c r="B89" s="422">
        <v>14195</v>
      </c>
      <c r="C89" s="422" t="s">
        <v>25</v>
      </c>
      <c r="D89" t="s">
        <v>12</v>
      </c>
      <c r="E89" s="2"/>
      <c r="F89" s="2">
        <v>217.4</v>
      </c>
      <c r="G89" s="2">
        <f t="shared" si="1"/>
        <v>29.999999999999972</v>
      </c>
    </row>
    <row r="90" spans="1:7">
      <c r="A90" s="3">
        <v>43068</v>
      </c>
      <c r="B90" s="422">
        <v>14195</v>
      </c>
      <c r="C90" s="422" t="s">
        <v>25</v>
      </c>
      <c r="D90" t="s">
        <v>13</v>
      </c>
      <c r="E90" s="2"/>
      <c r="F90" s="2">
        <v>30</v>
      </c>
      <c r="G90" s="2">
        <f t="shared" si="1"/>
        <v>-2.8421709430404007E-14</v>
      </c>
    </row>
    <row r="91" spans="1:7">
      <c r="A91" s="3">
        <v>43069</v>
      </c>
      <c r="B91" s="422" t="s">
        <v>10</v>
      </c>
      <c r="C91" s="422" t="s">
        <v>26</v>
      </c>
      <c r="D91" t="s">
        <v>12</v>
      </c>
      <c r="E91" s="2">
        <v>232.1</v>
      </c>
      <c r="G91" s="2">
        <f t="shared" si="1"/>
        <v>232.09999999999997</v>
      </c>
    </row>
    <row r="92" spans="1:7">
      <c r="B92" s="422"/>
      <c r="C92" s="422"/>
      <c r="D92" t="s">
        <v>13</v>
      </c>
      <c r="E92" s="2">
        <v>30</v>
      </c>
      <c r="G92" s="2">
        <f t="shared" si="1"/>
        <v>262.09999999999997</v>
      </c>
    </row>
    <row r="93" spans="1:7">
      <c r="B93" s="422"/>
      <c r="C93" s="422"/>
      <c r="D93" t="s">
        <v>14</v>
      </c>
      <c r="E93" s="2">
        <v>60</v>
      </c>
      <c r="G93" s="2">
        <f t="shared" si="1"/>
        <v>322.09999999999997</v>
      </c>
    </row>
    <row r="94" spans="1:7">
      <c r="B94" s="422"/>
      <c r="C94" s="422"/>
      <c r="D94" t="s">
        <v>15</v>
      </c>
      <c r="E94" s="2">
        <v>2</v>
      </c>
      <c r="G94" s="2">
        <f t="shared" si="1"/>
        <v>324.09999999999997</v>
      </c>
    </row>
    <row r="95" spans="1:7">
      <c r="A95" s="3">
        <v>43119</v>
      </c>
      <c r="B95" s="422">
        <v>14526</v>
      </c>
      <c r="C95" s="422" t="s">
        <v>26</v>
      </c>
      <c r="D95" t="s">
        <v>14</v>
      </c>
      <c r="E95" s="2"/>
      <c r="F95" s="2">
        <v>60</v>
      </c>
      <c r="G95" s="2">
        <f t="shared" si="1"/>
        <v>264.09999999999997</v>
      </c>
    </row>
    <row r="96" spans="1:7">
      <c r="A96" s="3">
        <v>43119</v>
      </c>
      <c r="B96" s="422">
        <v>14526</v>
      </c>
      <c r="C96" s="422" t="s">
        <v>26</v>
      </c>
      <c r="D96" t="s">
        <v>15</v>
      </c>
      <c r="E96" s="2"/>
      <c r="F96" s="2">
        <v>2</v>
      </c>
      <c r="G96" s="2">
        <f t="shared" si="1"/>
        <v>262.09999999999997</v>
      </c>
    </row>
    <row r="97" spans="1:7">
      <c r="A97" s="3">
        <v>43119</v>
      </c>
      <c r="B97" s="422">
        <v>14526</v>
      </c>
      <c r="C97" s="422" t="s">
        <v>26</v>
      </c>
      <c r="D97" t="s">
        <v>12</v>
      </c>
      <c r="E97" s="2"/>
      <c r="F97" s="2">
        <v>232.1</v>
      </c>
      <c r="G97" s="2">
        <f t="shared" si="1"/>
        <v>29.999999999999972</v>
      </c>
    </row>
    <row r="98" spans="1:7">
      <c r="A98" s="3">
        <v>43119</v>
      </c>
      <c r="B98" s="422">
        <v>14526</v>
      </c>
      <c r="C98" s="422" t="s">
        <v>26</v>
      </c>
      <c r="D98" t="s">
        <v>13</v>
      </c>
      <c r="E98" s="2"/>
      <c r="F98" s="2">
        <v>30</v>
      </c>
      <c r="G98" s="2">
        <f t="shared" si="1"/>
        <v>-2.8421709430404007E-14</v>
      </c>
    </row>
    <row r="99" spans="1:7">
      <c r="A99" s="3">
        <v>43100</v>
      </c>
      <c r="B99" s="422" t="s">
        <v>10</v>
      </c>
      <c r="C99" s="422" t="s">
        <v>27</v>
      </c>
      <c r="D99" t="s">
        <v>12</v>
      </c>
      <c r="E99" s="2">
        <v>252.5</v>
      </c>
      <c r="G99" s="2">
        <f t="shared" si="1"/>
        <v>252.49999999999997</v>
      </c>
    </row>
    <row r="100" spans="1:7">
      <c r="B100" s="422"/>
      <c r="C100" s="422"/>
      <c r="D100" t="s">
        <v>13</v>
      </c>
      <c r="E100" s="2">
        <v>30</v>
      </c>
      <c r="G100" s="2">
        <f t="shared" si="1"/>
        <v>282.5</v>
      </c>
    </row>
    <row r="101" spans="1:7">
      <c r="B101" s="422"/>
      <c r="C101" s="422"/>
      <c r="D101" t="s">
        <v>14</v>
      </c>
      <c r="E101" s="2">
        <v>60</v>
      </c>
      <c r="G101" s="2">
        <f t="shared" si="1"/>
        <v>342.5</v>
      </c>
    </row>
    <row r="102" spans="1:7">
      <c r="B102" s="422"/>
      <c r="C102" s="422"/>
      <c r="D102" t="s">
        <v>15</v>
      </c>
      <c r="E102" s="2">
        <v>2</v>
      </c>
      <c r="G102" s="2">
        <f t="shared" si="1"/>
        <v>344.5</v>
      </c>
    </row>
    <row r="103" spans="1:7">
      <c r="A103" s="3">
        <v>43119</v>
      </c>
      <c r="B103" s="422">
        <v>14527</v>
      </c>
      <c r="C103" s="422" t="s">
        <v>27</v>
      </c>
      <c r="D103" t="s">
        <v>12</v>
      </c>
      <c r="E103" s="2"/>
      <c r="F103" s="2">
        <v>252.5</v>
      </c>
      <c r="G103" s="2">
        <f t="shared" si="1"/>
        <v>92</v>
      </c>
    </row>
    <row r="104" spans="1:7">
      <c r="A104" s="3">
        <v>43119</v>
      </c>
      <c r="B104" s="422">
        <v>14527</v>
      </c>
      <c r="C104" s="422" t="s">
        <v>27</v>
      </c>
      <c r="D104" t="s">
        <v>13</v>
      </c>
      <c r="E104" s="2"/>
      <c r="F104" s="2">
        <v>30</v>
      </c>
      <c r="G104" s="2">
        <f t="shared" si="1"/>
        <v>62</v>
      </c>
    </row>
    <row r="105" spans="1:7">
      <c r="A105" s="3">
        <v>43119</v>
      </c>
      <c r="B105" s="422">
        <v>14527</v>
      </c>
      <c r="C105" s="422" t="s">
        <v>27</v>
      </c>
      <c r="D105" t="s">
        <v>14</v>
      </c>
      <c r="E105" s="2"/>
      <c r="F105" s="2">
        <v>60</v>
      </c>
      <c r="G105" s="2">
        <f t="shared" si="1"/>
        <v>2</v>
      </c>
    </row>
    <row r="106" spans="1:7">
      <c r="A106" s="3">
        <v>43119</v>
      </c>
      <c r="B106" s="422">
        <v>14527</v>
      </c>
      <c r="C106" s="422" t="s">
        <v>27</v>
      </c>
      <c r="D106" t="s">
        <v>15</v>
      </c>
      <c r="E106" s="2"/>
      <c r="F106" s="2">
        <v>2</v>
      </c>
      <c r="G106" s="2">
        <f t="shared" si="1"/>
        <v>0</v>
      </c>
    </row>
    <row r="107" spans="1:7">
      <c r="A107" s="3">
        <v>43131</v>
      </c>
      <c r="B107" s="422" t="s">
        <v>10</v>
      </c>
      <c r="C107" s="422" t="s">
        <v>11</v>
      </c>
      <c r="D107" t="s">
        <v>12</v>
      </c>
      <c r="E107" s="2">
        <v>224.5</v>
      </c>
      <c r="G107" s="2">
        <f t="shared" si="1"/>
        <v>224.5</v>
      </c>
    </row>
    <row r="108" spans="1:7">
      <c r="B108" s="422"/>
      <c r="C108" s="422"/>
      <c r="D108" t="s">
        <v>13</v>
      </c>
      <c r="E108" s="2">
        <v>30</v>
      </c>
      <c r="G108" s="2">
        <f t="shared" si="1"/>
        <v>254.5</v>
      </c>
    </row>
    <row r="109" spans="1:7">
      <c r="B109" s="422"/>
      <c r="C109" s="422"/>
      <c r="D109" t="s">
        <v>14</v>
      </c>
      <c r="E109" s="2">
        <v>60</v>
      </c>
      <c r="G109" s="2">
        <f t="shared" si="1"/>
        <v>314.5</v>
      </c>
    </row>
    <row r="110" spans="1:7">
      <c r="B110" s="422"/>
      <c r="C110" s="422"/>
      <c r="D110" t="s">
        <v>15</v>
      </c>
      <c r="E110" s="2">
        <v>2</v>
      </c>
      <c r="G110" s="2">
        <f t="shared" si="1"/>
        <v>316.5</v>
      </c>
    </row>
    <row r="111" spans="1:7">
      <c r="A111" s="3">
        <v>43164</v>
      </c>
      <c r="B111" s="422">
        <v>14798</v>
      </c>
      <c r="C111" s="422" t="s">
        <v>11</v>
      </c>
      <c r="D111" t="s">
        <v>12</v>
      </c>
      <c r="E111" s="2"/>
      <c r="F111" s="2">
        <v>224.5</v>
      </c>
      <c r="G111" s="2">
        <f t="shared" si="1"/>
        <v>92</v>
      </c>
    </row>
    <row r="112" spans="1:7">
      <c r="A112" s="3">
        <v>43164</v>
      </c>
      <c r="B112" s="422">
        <v>14798</v>
      </c>
      <c r="C112" s="422" t="s">
        <v>11</v>
      </c>
      <c r="D112" t="s">
        <v>13</v>
      </c>
      <c r="E112" s="2"/>
      <c r="F112" s="2">
        <v>30</v>
      </c>
      <c r="G112" s="2">
        <f t="shared" si="1"/>
        <v>62</v>
      </c>
    </row>
    <row r="113" spans="1:9">
      <c r="A113" s="3">
        <v>43185</v>
      </c>
      <c r="B113" s="422">
        <v>14998</v>
      </c>
      <c r="C113" s="422" t="s">
        <v>11</v>
      </c>
      <c r="D113" t="s">
        <v>14</v>
      </c>
      <c r="E113" s="2"/>
      <c r="F113" s="2">
        <v>60</v>
      </c>
      <c r="G113" s="2">
        <f t="shared" si="1"/>
        <v>2</v>
      </c>
    </row>
    <row r="114" spans="1:9">
      <c r="A114" s="3">
        <v>43185</v>
      </c>
      <c r="B114" s="422">
        <v>14998</v>
      </c>
      <c r="C114" s="422" t="s">
        <v>11</v>
      </c>
      <c r="D114" t="s">
        <v>15</v>
      </c>
      <c r="E114" s="2"/>
      <c r="F114" s="2">
        <v>2</v>
      </c>
      <c r="G114" s="2">
        <f t="shared" si="1"/>
        <v>0</v>
      </c>
    </row>
    <row r="115" spans="1:9">
      <c r="A115" s="3">
        <v>43159</v>
      </c>
      <c r="B115" s="422" t="s">
        <v>10</v>
      </c>
      <c r="C115" s="422" t="s">
        <v>17</v>
      </c>
      <c r="D115" t="s">
        <v>12</v>
      </c>
      <c r="E115" s="2">
        <v>278.39999999999998</v>
      </c>
      <c r="G115" s="2">
        <f t="shared" si="1"/>
        <v>278.39999999999998</v>
      </c>
    </row>
    <row r="116" spans="1:9">
      <c r="B116" s="422"/>
      <c r="C116" s="422"/>
      <c r="D116" t="s">
        <v>13</v>
      </c>
      <c r="E116" s="2">
        <v>30</v>
      </c>
      <c r="G116" s="2">
        <f t="shared" si="1"/>
        <v>308.39999999999998</v>
      </c>
    </row>
    <row r="117" spans="1:9">
      <c r="B117" s="422"/>
      <c r="C117" s="422"/>
      <c r="D117" t="s">
        <v>14</v>
      </c>
      <c r="E117" s="2">
        <v>56</v>
      </c>
      <c r="G117" s="2">
        <f t="shared" si="1"/>
        <v>364.4</v>
      </c>
    </row>
    <row r="118" spans="1:9">
      <c r="B118" s="422"/>
      <c r="C118" s="422"/>
      <c r="D118" t="s">
        <v>15</v>
      </c>
      <c r="E118" s="2">
        <v>5</v>
      </c>
      <c r="G118" s="2">
        <f t="shared" si="1"/>
        <v>369.4</v>
      </c>
    </row>
    <row r="119" spans="1:9">
      <c r="A119" s="3">
        <v>43182</v>
      </c>
      <c r="B119" s="422">
        <v>14931</v>
      </c>
      <c r="C119" s="422" t="s">
        <v>17</v>
      </c>
      <c r="D119" t="s">
        <v>12</v>
      </c>
      <c r="E119" s="2"/>
      <c r="F119" s="2">
        <v>278.39999999999998</v>
      </c>
      <c r="G119" s="2">
        <f t="shared" si="1"/>
        <v>91</v>
      </c>
    </row>
    <row r="120" spans="1:9">
      <c r="A120" s="3">
        <v>43182</v>
      </c>
      <c r="B120" s="422">
        <v>14931</v>
      </c>
      <c r="C120" s="422" t="s">
        <v>17</v>
      </c>
      <c r="D120" t="s">
        <v>13</v>
      </c>
      <c r="E120" s="2"/>
      <c r="F120" s="2">
        <v>30</v>
      </c>
      <c r="G120" s="2">
        <f t="shared" si="1"/>
        <v>61</v>
      </c>
    </row>
    <row r="121" spans="1:9">
      <c r="A121" s="3">
        <v>43185</v>
      </c>
      <c r="B121" s="422">
        <v>14998</v>
      </c>
      <c r="C121" s="422" t="s">
        <v>17</v>
      </c>
      <c r="D121" t="s">
        <v>14</v>
      </c>
      <c r="E121" s="2"/>
      <c r="F121" s="2">
        <v>56</v>
      </c>
      <c r="G121" s="2">
        <f t="shared" si="1"/>
        <v>5</v>
      </c>
    </row>
    <row r="122" spans="1:9">
      <c r="A122" s="3">
        <v>43185</v>
      </c>
      <c r="B122" s="422">
        <v>14998</v>
      </c>
      <c r="C122" s="422" t="s">
        <v>17</v>
      </c>
      <c r="D122" t="s">
        <v>15</v>
      </c>
      <c r="E122" s="2"/>
      <c r="F122" s="2">
        <v>5</v>
      </c>
      <c r="G122" s="2">
        <f t="shared" si="1"/>
        <v>0</v>
      </c>
    </row>
    <row r="123" spans="1:9">
      <c r="A123" s="3">
        <v>43189</v>
      </c>
      <c r="B123" s="422" t="s">
        <v>10</v>
      </c>
      <c r="C123" s="422" t="s">
        <v>18</v>
      </c>
      <c r="D123" t="s">
        <v>12</v>
      </c>
      <c r="E123" s="2">
        <v>269.5</v>
      </c>
      <c r="G123" s="2">
        <f t="shared" si="1"/>
        <v>269.5</v>
      </c>
    </row>
    <row r="124" spans="1:9">
      <c r="B124" s="422"/>
      <c r="C124" s="422"/>
      <c r="D124" t="s">
        <v>13</v>
      </c>
      <c r="E124" s="2">
        <v>30</v>
      </c>
      <c r="G124" s="2">
        <f t="shared" si="1"/>
        <v>299.5</v>
      </c>
    </row>
    <row r="125" spans="1:9">
      <c r="B125" s="422"/>
      <c r="C125" s="422"/>
      <c r="D125" t="s">
        <v>14</v>
      </c>
      <c r="E125" s="2">
        <v>60</v>
      </c>
      <c r="G125" s="2">
        <f t="shared" si="1"/>
        <v>359.5</v>
      </c>
    </row>
    <row r="126" spans="1:9">
      <c r="B126" s="422"/>
      <c r="C126" s="422"/>
      <c r="D126" t="s">
        <v>15</v>
      </c>
      <c r="E126" s="2">
        <v>5</v>
      </c>
      <c r="G126" s="2">
        <f t="shared" si="1"/>
        <v>364.5</v>
      </c>
    </row>
    <row r="127" spans="1:9">
      <c r="A127" s="3">
        <v>43216</v>
      </c>
      <c r="B127" s="422">
        <v>15266</v>
      </c>
      <c r="C127" s="422" t="s">
        <v>18</v>
      </c>
      <c r="D127" t="s">
        <v>12</v>
      </c>
      <c r="E127" s="2"/>
      <c r="F127" s="2">
        <v>269.5</v>
      </c>
      <c r="G127" s="2">
        <f t="shared" si="1"/>
        <v>95</v>
      </c>
      <c r="H127" s="16" t="s">
        <v>560</v>
      </c>
      <c r="I127" s="16"/>
    </row>
    <row r="128" spans="1:9">
      <c r="A128" s="3">
        <v>43216</v>
      </c>
      <c r="B128" s="422">
        <v>15266</v>
      </c>
      <c r="C128" s="422" t="s">
        <v>18</v>
      </c>
      <c r="D128" t="s">
        <v>13</v>
      </c>
      <c r="E128" s="2"/>
      <c r="F128" s="2">
        <v>30</v>
      </c>
      <c r="G128" s="2">
        <f t="shared" si="1"/>
        <v>65</v>
      </c>
    </row>
    <row r="129" spans="1:7">
      <c r="A129" s="3">
        <v>43216</v>
      </c>
      <c r="B129" s="422">
        <v>15266</v>
      </c>
      <c r="C129" s="422" t="s">
        <v>18</v>
      </c>
      <c r="D129" t="s">
        <v>14</v>
      </c>
      <c r="E129" s="2"/>
      <c r="F129" s="2">
        <v>60</v>
      </c>
      <c r="G129" s="2">
        <f t="shared" si="1"/>
        <v>5</v>
      </c>
    </row>
    <row r="130" spans="1:7">
      <c r="A130" s="3">
        <v>43216</v>
      </c>
      <c r="B130" s="422">
        <v>15266</v>
      </c>
      <c r="C130" s="422" t="s">
        <v>18</v>
      </c>
      <c r="D130" t="s">
        <v>15</v>
      </c>
      <c r="E130" s="2"/>
      <c r="F130" s="2">
        <v>5</v>
      </c>
      <c r="G130" s="2">
        <f t="shared" si="1"/>
        <v>0</v>
      </c>
    </row>
    <row r="131" spans="1:7">
      <c r="A131" s="3">
        <v>43220</v>
      </c>
      <c r="B131" s="422" t="s">
        <v>10</v>
      </c>
      <c r="C131" s="422" t="s">
        <v>19</v>
      </c>
      <c r="D131" t="s">
        <v>12</v>
      </c>
      <c r="E131" s="2">
        <v>277.89999999999998</v>
      </c>
      <c r="G131" s="2">
        <f t="shared" si="1"/>
        <v>277.89999999999998</v>
      </c>
    </row>
    <row r="132" spans="1:7">
      <c r="B132" s="422"/>
      <c r="C132" s="422"/>
      <c r="D132" t="s">
        <v>13</v>
      </c>
      <c r="E132" s="2">
        <v>30</v>
      </c>
      <c r="G132" s="2">
        <f t="shared" si="1"/>
        <v>307.89999999999998</v>
      </c>
    </row>
    <row r="133" spans="1:7">
      <c r="B133" s="422"/>
      <c r="C133" s="422"/>
      <c r="D133" t="s">
        <v>14</v>
      </c>
      <c r="E133" s="2">
        <v>60</v>
      </c>
      <c r="G133" s="2">
        <f t="shared" si="1"/>
        <v>367.9</v>
      </c>
    </row>
    <row r="134" spans="1:7">
      <c r="B134" s="422"/>
      <c r="C134" s="422"/>
      <c r="D134" t="s">
        <v>15</v>
      </c>
      <c r="E134" s="2">
        <v>5</v>
      </c>
      <c r="G134" s="2">
        <f t="shared" si="1"/>
        <v>372.9</v>
      </c>
    </row>
    <row r="135" spans="1:7">
      <c r="A135" s="3">
        <v>43285</v>
      </c>
      <c r="B135" s="422">
        <v>15653</v>
      </c>
      <c r="C135" s="422" t="s">
        <v>19</v>
      </c>
      <c r="D135" t="s">
        <v>14</v>
      </c>
      <c r="E135" s="2"/>
      <c r="F135" s="2">
        <v>277.89999999999998</v>
      </c>
      <c r="G135" s="2">
        <f t="shared" ref="G135:G206" si="2">+G134+E135-F135</f>
        <v>95</v>
      </c>
    </row>
    <row r="136" spans="1:7">
      <c r="A136" s="3">
        <v>43285</v>
      </c>
      <c r="B136" s="422">
        <v>15653</v>
      </c>
      <c r="C136" s="422" t="s">
        <v>19</v>
      </c>
      <c r="D136" t="s">
        <v>15</v>
      </c>
      <c r="E136" s="2"/>
      <c r="F136" s="2">
        <v>30</v>
      </c>
      <c r="G136" s="2">
        <f t="shared" si="2"/>
        <v>65</v>
      </c>
    </row>
    <row r="137" spans="1:7">
      <c r="A137" s="3">
        <v>43285</v>
      </c>
      <c r="B137" s="422">
        <v>15653</v>
      </c>
      <c r="C137" s="422" t="s">
        <v>19</v>
      </c>
      <c r="D137" t="s">
        <v>12</v>
      </c>
      <c r="E137" s="2"/>
      <c r="F137" s="2">
        <v>60</v>
      </c>
      <c r="G137" s="2">
        <f t="shared" si="2"/>
        <v>5</v>
      </c>
    </row>
    <row r="138" spans="1:7">
      <c r="A138" s="3">
        <v>43285</v>
      </c>
      <c r="B138" s="422">
        <v>15653</v>
      </c>
      <c r="C138" s="422" t="s">
        <v>19</v>
      </c>
      <c r="D138" t="s">
        <v>13</v>
      </c>
      <c r="E138" s="2"/>
      <c r="F138" s="2">
        <v>5</v>
      </c>
      <c r="G138" s="2">
        <f t="shared" si="2"/>
        <v>0</v>
      </c>
    </row>
    <row r="139" spans="1:7">
      <c r="A139" s="3">
        <v>43251</v>
      </c>
      <c r="B139" s="422" t="s">
        <v>10</v>
      </c>
      <c r="C139" s="422" t="s">
        <v>20</v>
      </c>
      <c r="D139" t="s">
        <v>12</v>
      </c>
      <c r="E139" s="2">
        <v>257.39999999999998</v>
      </c>
      <c r="G139" s="2">
        <f t="shared" si="2"/>
        <v>257.39999999999998</v>
      </c>
    </row>
    <row r="140" spans="1:7">
      <c r="B140" s="422"/>
      <c r="C140" s="422"/>
      <c r="D140" t="s">
        <v>13</v>
      </c>
      <c r="E140" s="2">
        <v>30</v>
      </c>
      <c r="G140" s="2">
        <f t="shared" si="2"/>
        <v>287.39999999999998</v>
      </c>
    </row>
    <row r="141" spans="1:7">
      <c r="B141" s="422"/>
      <c r="C141" s="422"/>
      <c r="D141" t="s">
        <v>14</v>
      </c>
      <c r="E141" s="2">
        <v>60</v>
      </c>
      <c r="G141" s="2">
        <f t="shared" si="2"/>
        <v>347.4</v>
      </c>
    </row>
    <row r="142" spans="1:7">
      <c r="B142" s="422"/>
      <c r="C142" s="422"/>
      <c r="D142" t="s">
        <v>15</v>
      </c>
      <c r="E142" s="2">
        <v>5</v>
      </c>
      <c r="G142" s="2">
        <f t="shared" si="2"/>
        <v>352.4</v>
      </c>
    </row>
    <row r="143" spans="1:7">
      <c r="A143" s="3">
        <v>43306</v>
      </c>
      <c r="B143" s="422">
        <v>15826</v>
      </c>
      <c r="C143" s="422" t="s">
        <v>20</v>
      </c>
      <c r="D143" t="s">
        <v>12</v>
      </c>
      <c r="E143" s="2"/>
      <c r="F143" s="2">
        <v>257.39999999999998</v>
      </c>
      <c r="G143" s="2">
        <f t="shared" si="2"/>
        <v>95</v>
      </c>
    </row>
    <row r="144" spans="1:7">
      <c r="A144" s="3">
        <v>43306</v>
      </c>
      <c r="B144" s="422">
        <v>15826</v>
      </c>
      <c r="C144" s="422" t="s">
        <v>20</v>
      </c>
      <c r="D144" t="s">
        <v>13</v>
      </c>
      <c r="E144" s="2"/>
      <c r="F144" s="2">
        <v>30</v>
      </c>
      <c r="G144" s="2">
        <f t="shared" si="2"/>
        <v>65</v>
      </c>
    </row>
    <row r="145" spans="1:7">
      <c r="A145" s="3">
        <v>43306</v>
      </c>
      <c r="B145" s="422">
        <v>15826</v>
      </c>
      <c r="C145" s="422" t="s">
        <v>20</v>
      </c>
      <c r="D145" t="s">
        <v>14</v>
      </c>
      <c r="E145" s="2"/>
      <c r="F145" s="2">
        <v>60</v>
      </c>
      <c r="G145" s="2">
        <f t="shared" si="2"/>
        <v>5</v>
      </c>
    </row>
    <row r="146" spans="1:7">
      <c r="A146" s="3">
        <v>43306</v>
      </c>
      <c r="B146" s="422">
        <v>15826</v>
      </c>
      <c r="C146" s="422" t="s">
        <v>20</v>
      </c>
      <c r="D146" t="s">
        <v>15</v>
      </c>
      <c r="E146" s="2"/>
      <c r="F146" s="2">
        <v>5</v>
      </c>
      <c r="G146" s="2">
        <f t="shared" si="2"/>
        <v>0</v>
      </c>
    </row>
    <row r="147" spans="1:7">
      <c r="A147" s="3">
        <v>43281</v>
      </c>
      <c r="B147" s="422" t="s">
        <v>10</v>
      </c>
      <c r="C147" s="422" t="s">
        <v>21</v>
      </c>
      <c r="D147" t="s">
        <v>12</v>
      </c>
      <c r="E147" s="2">
        <v>237.6</v>
      </c>
      <c r="G147" s="2">
        <f t="shared" si="2"/>
        <v>237.6</v>
      </c>
    </row>
    <row r="148" spans="1:7">
      <c r="B148" s="422"/>
      <c r="C148" s="422"/>
      <c r="D148" t="s">
        <v>13</v>
      </c>
      <c r="E148" s="2">
        <v>30</v>
      </c>
      <c r="G148" s="2">
        <f t="shared" si="2"/>
        <v>267.60000000000002</v>
      </c>
    </row>
    <row r="149" spans="1:7">
      <c r="B149" s="422"/>
      <c r="C149" s="422"/>
      <c r="D149" t="s">
        <v>14</v>
      </c>
      <c r="E149" s="2">
        <v>60</v>
      </c>
      <c r="G149" s="2">
        <f t="shared" si="2"/>
        <v>327.60000000000002</v>
      </c>
    </row>
    <row r="150" spans="1:7">
      <c r="B150" s="422"/>
      <c r="C150" s="422"/>
      <c r="D150" t="s">
        <v>15</v>
      </c>
      <c r="E150" s="2">
        <v>5</v>
      </c>
      <c r="G150" s="2">
        <f t="shared" si="2"/>
        <v>332.6</v>
      </c>
    </row>
    <row r="151" spans="1:7">
      <c r="A151" s="3">
        <v>43318</v>
      </c>
      <c r="B151" s="422">
        <v>15963</v>
      </c>
      <c r="C151" s="422" t="s">
        <v>21</v>
      </c>
      <c r="D151" t="s">
        <v>12</v>
      </c>
      <c r="E151" s="2"/>
      <c r="F151" s="2">
        <v>237.6</v>
      </c>
      <c r="G151" s="2">
        <f t="shared" si="2"/>
        <v>95.000000000000028</v>
      </c>
    </row>
    <row r="152" spans="1:7">
      <c r="A152" s="3">
        <v>43318</v>
      </c>
      <c r="B152" s="422">
        <v>15963</v>
      </c>
      <c r="C152" s="422" t="s">
        <v>21</v>
      </c>
      <c r="D152" t="s">
        <v>13</v>
      </c>
      <c r="E152" s="2"/>
      <c r="F152" s="2">
        <v>30</v>
      </c>
      <c r="G152" s="2">
        <f t="shared" si="2"/>
        <v>65.000000000000028</v>
      </c>
    </row>
    <row r="153" spans="1:7">
      <c r="A153" s="3">
        <v>43318</v>
      </c>
      <c r="B153" s="422">
        <v>15963</v>
      </c>
      <c r="C153" s="422" t="s">
        <v>21</v>
      </c>
      <c r="D153" t="s">
        <v>14</v>
      </c>
      <c r="E153" s="2"/>
      <c r="F153" s="2">
        <v>60</v>
      </c>
      <c r="G153" s="2">
        <f t="shared" si="2"/>
        <v>5.0000000000000284</v>
      </c>
    </row>
    <row r="154" spans="1:7">
      <c r="A154" s="3">
        <v>43318</v>
      </c>
      <c r="B154" s="422">
        <v>15963</v>
      </c>
      <c r="C154" s="422" t="s">
        <v>21</v>
      </c>
      <c r="D154" t="s">
        <v>15</v>
      </c>
      <c r="E154" s="2"/>
      <c r="F154" s="2">
        <v>5</v>
      </c>
      <c r="G154" s="2">
        <f t="shared" si="2"/>
        <v>2.8421709430404007E-14</v>
      </c>
    </row>
    <row r="155" spans="1:7">
      <c r="A155" s="3">
        <v>43312</v>
      </c>
      <c r="B155" s="422" t="s">
        <v>10</v>
      </c>
      <c r="C155" s="422" t="s">
        <v>22</v>
      </c>
      <c r="D155" t="s">
        <v>12</v>
      </c>
      <c r="E155" s="2">
        <v>233</v>
      </c>
      <c r="G155" s="2">
        <f t="shared" si="2"/>
        <v>233.00000000000003</v>
      </c>
    </row>
    <row r="156" spans="1:7">
      <c r="B156" s="422"/>
      <c r="C156" s="422"/>
      <c r="D156" t="s">
        <v>13</v>
      </c>
      <c r="E156" s="2">
        <v>30</v>
      </c>
      <c r="G156" s="2">
        <f t="shared" si="2"/>
        <v>263</v>
      </c>
    </row>
    <row r="157" spans="1:7">
      <c r="B157" s="422"/>
      <c r="C157" s="422"/>
      <c r="D157" t="s">
        <v>14</v>
      </c>
      <c r="E157" s="2">
        <v>60</v>
      </c>
      <c r="G157" s="2">
        <f t="shared" si="2"/>
        <v>323</v>
      </c>
    </row>
    <row r="158" spans="1:7">
      <c r="B158" s="422"/>
      <c r="C158" s="422"/>
      <c r="D158" t="s">
        <v>15</v>
      </c>
      <c r="E158" s="2">
        <v>5</v>
      </c>
      <c r="G158" s="2">
        <f t="shared" si="2"/>
        <v>328</v>
      </c>
    </row>
    <row r="159" spans="1:7">
      <c r="A159" s="3">
        <v>43318</v>
      </c>
      <c r="B159" s="422">
        <v>15963</v>
      </c>
      <c r="C159" s="422" t="s">
        <v>22</v>
      </c>
      <c r="D159" t="s">
        <v>14</v>
      </c>
      <c r="E159" s="2"/>
      <c r="F159" s="2">
        <v>60</v>
      </c>
      <c r="G159" s="2">
        <f t="shared" si="2"/>
        <v>268</v>
      </c>
    </row>
    <row r="160" spans="1:7">
      <c r="A160" s="3">
        <v>43318</v>
      </c>
      <c r="B160" s="422">
        <v>15963</v>
      </c>
      <c r="C160" s="422" t="s">
        <v>22</v>
      </c>
      <c r="D160" t="s">
        <v>15</v>
      </c>
      <c r="E160" s="2"/>
      <c r="F160" s="2">
        <v>5</v>
      </c>
      <c r="G160" s="2">
        <f t="shared" si="2"/>
        <v>263</v>
      </c>
    </row>
    <row r="161" spans="1:7">
      <c r="A161" s="3">
        <v>43388</v>
      </c>
      <c r="B161" s="422">
        <v>16319</v>
      </c>
      <c r="C161" s="422" t="s">
        <v>22</v>
      </c>
      <c r="D161" t="s">
        <v>12</v>
      </c>
      <c r="E161" s="2"/>
      <c r="F161" s="2">
        <v>233</v>
      </c>
      <c r="G161" s="2">
        <f t="shared" si="2"/>
        <v>30</v>
      </c>
    </row>
    <row r="162" spans="1:7">
      <c r="A162" s="3">
        <v>43388</v>
      </c>
      <c r="B162" s="422">
        <v>16319</v>
      </c>
      <c r="C162" s="422" t="s">
        <v>22</v>
      </c>
      <c r="D162" t="s">
        <v>13</v>
      </c>
      <c r="E162" s="2"/>
      <c r="F162" s="2">
        <v>30</v>
      </c>
      <c r="G162" s="2">
        <f t="shared" si="2"/>
        <v>0</v>
      </c>
    </row>
    <row r="163" spans="1:7" ht="14.25" customHeight="1">
      <c r="A163" s="3">
        <v>43343</v>
      </c>
      <c r="B163" s="422" t="s">
        <v>10</v>
      </c>
      <c r="C163" s="422" t="s">
        <v>23</v>
      </c>
      <c r="D163" t="s">
        <v>12</v>
      </c>
      <c r="E163" s="2">
        <v>231.3</v>
      </c>
      <c r="G163" s="2">
        <f t="shared" si="2"/>
        <v>231.3</v>
      </c>
    </row>
    <row r="164" spans="1:7">
      <c r="B164" s="422"/>
      <c r="C164" s="422"/>
      <c r="D164" t="s">
        <v>13</v>
      </c>
      <c r="E164" s="2">
        <v>30</v>
      </c>
      <c r="G164" s="2">
        <f t="shared" si="2"/>
        <v>261.3</v>
      </c>
    </row>
    <row r="165" spans="1:7">
      <c r="B165" s="422"/>
      <c r="C165" s="422"/>
      <c r="D165" t="s">
        <v>14</v>
      </c>
      <c r="E165" s="2">
        <v>60</v>
      </c>
      <c r="G165" s="2">
        <f t="shared" si="2"/>
        <v>321.3</v>
      </c>
    </row>
    <row r="166" spans="1:7">
      <c r="B166" s="422"/>
      <c r="C166" s="422"/>
      <c r="D166" t="s">
        <v>15</v>
      </c>
      <c r="E166" s="2">
        <v>5</v>
      </c>
      <c r="G166" s="2">
        <f t="shared" si="2"/>
        <v>326.3</v>
      </c>
    </row>
    <row r="167" spans="1:7">
      <c r="A167" s="3">
        <v>43388</v>
      </c>
      <c r="B167" s="422">
        <v>16319</v>
      </c>
      <c r="C167" s="422" t="s">
        <v>23</v>
      </c>
      <c r="D167" t="s">
        <v>12</v>
      </c>
      <c r="E167" s="2"/>
      <c r="F167" s="2">
        <v>231.3</v>
      </c>
      <c r="G167" s="2">
        <f t="shared" si="2"/>
        <v>95</v>
      </c>
    </row>
    <row r="168" spans="1:7">
      <c r="A168" s="3">
        <v>43388</v>
      </c>
      <c r="B168" s="422">
        <v>16319</v>
      </c>
      <c r="C168" s="422" t="s">
        <v>23</v>
      </c>
      <c r="D168" t="s">
        <v>13</v>
      </c>
      <c r="E168" s="2"/>
      <c r="F168" s="2">
        <v>30</v>
      </c>
      <c r="G168" s="2">
        <f t="shared" si="2"/>
        <v>65</v>
      </c>
    </row>
    <row r="169" spans="1:7">
      <c r="A169" s="3">
        <v>43388</v>
      </c>
      <c r="B169" s="422">
        <v>16319</v>
      </c>
      <c r="C169" s="422" t="s">
        <v>23</v>
      </c>
      <c r="D169" t="s">
        <v>14</v>
      </c>
      <c r="E169" s="2"/>
      <c r="F169" s="2">
        <v>60</v>
      </c>
      <c r="G169" s="2">
        <f t="shared" si="2"/>
        <v>5</v>
      </c>
    </row>
    <row r="170" spans="1:7">
      <c r="A170" s="3">
        <v>43388</v>
      </c>
      <c r="B170" s="422">
        <v>16319</v>
      </c>
      <c r="C170" s="422" t="s">
        <v>23</v>
      </c>
      <c r="D170" t="s">
        <v>15</v>
      </c>
      <c r="E170" s="2"/>
      <c r="F170" s="2">
        <v>5</v>
      </c>
      <c r="G170" s="2">
        <f t="shared" si="2"/>
        <v>0</v>
      </c>
    </row>
    <row r="171" spans="1:7">
      <c r="A171" s="3">
        <v>43373</v>
      </c>
      <c r="B171" s="422" t="s">
        <v>10</v>
      </c>
      <c r="C171" s="422" t="s">
        <v>24</v>
      </c>
      <c r="D171" t="s">
        <v>12</v>
      </c>
      <c r="E171" s="2">
        <v>237.1</v>
      </c>
      <c r="G171" s="2">
        <f t="shared" si="2"/>
        <v>237.1</v>
      </c>
    </row>
    <row r="172" spans="1:7">
      <c r="B172" s="422"/>
      <c r="C172" s="422"/>
      <c r="D172" t="s">
        <v>13</v>
      </c>
      <c r="E172" s="2">
        <v>30</v>
      </c>
      <c r="G172" s="2">
        <f t="shared" si="2"/>
        <v>267.10000000000002</v>
      </c>
    </row>
    <row r="173" spans="1:7">
      <c r="B173" s="422"/>
      <c r="C173" s="422"/>
      <c r="D173" t="s">
        <v>14</v>
      </c>
      <c r="E173" s="2">
        <v>60</v>
      </c>
      <c r="G173" s="2">
        <f t="shared" si="2"/>
        <v>327.10000000000002</v>
      </c>
    </row>
    <row r="174" spans="1:7">
      <c r="B174" s="422"/>
      <c r="C174" s="422"/>
      <c r="D174" t="s">
        <v>15</v>
      </c>
      <c r="E174" s="2">
        <v>5</v>
      </c>
      <c r="G174" s="2">
        <f t="shared" si="2"/>
        <v>332.1</v>
      </c>
    </row>
    <row r="175" spans="1:7">
      <c r="A175" s="3">
        <v>43388</v>
      </c>
      <c r="B175" s="422">
        <v>16319</v>
      </c>
      <c r="C175" s="422" t="s">
        <v>24</v>
      </c>
      <c r="D175" t="s">
        <v>14</v>
      </c>
      <c r="E175" s="2"/>
      <c r="F175" s="2">
        <v>60</v>
      </c>
      <c r="G175" s="2">
        <f t="shared" si="2"/>
        <v>272.10000000000002</v>
      </c>
    </row>
    <row r="176" spans="1:7">
      <c r="A176" s="3">
        <v>43388</v>
      </c>
      <c r="B176" s="422">
        <v>16319</v>
      </c>
      <c r="C176" s="422" t="s">
        <v>24</v>
      </c>
      <c r="D176" t="s">
        <v>15</v>
      </c>
      <c r="E176" s="2"/>
      <c r="F176" s="2">
        <v>5</v>
      </c>
      <c r="G176" s="2">
        <f t="shared" si="2"/>
        <v>267.10000000000002</v>
      </c>
    </row>
    <row r="177" spans="1:7">
      <c r="A177" s="3">
        <v>43441</v>
      </c>
      <c r="B177" s="422">
        <v>16728</v>
      </c>
      <c r="C177" s="422" t="s">
        <v>24</v>
      </c>
      <c r="D177" t="s">
        <v>12</v>
      </c>
      <c r="E177" s="2"/>
      <c r="F177" s="2">
        <v>237.1</v>
      </c>
      <c r="G177" s="2">
        <f t="shared" si="2"/>
        <v>30.000000000000028</v>
      </c>
    </row>
    <row r="178" spans="1:7">
      <c r="A178" s="3">
        <v>43441</v>
      </c>
      <c r="B178" s="422">
        <v>16728</v>
      </c>
      <c r="C178" s="422" t="s">
        <v>24</v>
      </c>
      <c r="D178" t="s">
        <v>13</v>
      </c>
      <c r="E178" s="2"/>
      <c r="F178" s="2">
        <v>30</v>
      </c>
      <c r="G178" s="2">
        <f t="shared" si="2"/>
        <v>2.8421709430404007E-14</v>
      </c>
    </row>
    <row r="179" spans="1:7">
      <c r="A179" s="3">
        <v>43404</v>
      </c>
      <c r="B179" s="422" t="s">
        <v>10</v>
      </c>
      <c r="C179" s="422" t="s">
        <v>25</v>
      </c>
      <c r="D179" t="s">
        <v>12</v>
      </c>
      <c r="E179" s="2">
        <v>219.8</v>
      </c>
      <c r="G179" s="2">
        <f t="shared" si="2"/>
        <v>219.80000000000004</v>
      </c>
    </row>
    <row r="180" spans="1:7">
      <c r="B180" s="422"/>
      <c r="C180" s="422"/>
      <c r="D180" t="s">
        <v>13</v>
      </c>
      <c r="E180" s="2">
        <v>36</v>
      </c>
      <c r="G180" s="2">
        <f t="shared" si="2"/>
        <v>255.80000000000004</v>
      </c>
    </row>
    <row r="181" spans="1:7">
      <c r="B181" s="422"/>
      <c r="C181" s="422"/>
      <c r="D181" t="s">
        <v>14</v>
      </c>
      <c r="E181" s="2">
        <v>60</v>
      </c>
      <c r="G181" s="2">
        <f t="shared" si="2"/>
        <v>315.80000000000007</v>
      </c>
    </row>
    <row r="182" spans="1:7">
      <c r="B182" s="422"/>
      <c r="C182" s="422"/>
      <c r="D182" t="s">
        <v>15</v>
      </c>
      <c r="E182" s="2">
        <v>5</v>
      </c>
      <c r="G182" s="2">
        <f t="shared" si="2"/>
        <v>320.80000000000007</v>
      </c>
    </row>
    <row r="183" spans="1:7">
      <c r="A183" s="3">
        <v>43441</v>
      </c>
      <c r="B183" s="422">
        <v>16728</v>
      </c>
      <c r="C183" s="422" t="s">
        <v>25</v>
      </c>
      <c r="D183" t="s">
        <v>14</v>
      </c>
      <c r="E183" s="2"/>
      <c r="F183" s="2">
        <v>60</v>
      </c>
      <c r="G183" s="2">
        <f t="shared" si="2"/>
        <v>260.80000000000007</v>
      </c>
    </row>
    <row r="184" spans="1:7">
      <c r="A184" s="3">
        <v>43441</v>
      </c>
      <c r="B184" s="422">
        <v>16728</v>
      </c>
      <c r="C184" s="422" t="s">
        <v>25</v>
      </c>
      <c r="D184" t="s">
        <v>15</v>
      </c>
      <c r="E184" s="2"/>
      <c r="F184" s="2">
        <v>5</v>
      </c>
      <c r="G184" s="2">
        <f t="shared" si="2"/>
        <v>255.80000000000007</v>
      </c>
    </row>
    <row r="185" spans="1:7">
      <c r="A185" s="3">
        <v>43474</v>
      </c>
      <c r="B185" s="422">
        <v>16903</v>
      </c>
      <c r="C185" s="422" t="s">
        <v>25</v>
      </c>
      <c r="D185" t="s">
        <v>12</v>
      </c>
      <c r="E185" s="2"/>
      <c r="F185" s="2">
        <v>219.8</v>
      </c>
      <c r="G185" s="2">
        <f t="shared" si="2"/>
        <v>36.000000000000057</v>
      </c>
    </row>
    <row r="186" spans="1:7">
      <c r="A186" s="3">
        <v>43474</v>
      </c>
      <c r="B186" s="422">
        <v>16903</v>
      </c>
      <c r="C186" s="422" t="s">
        <v>25</v>
      </c>
      <c r="D186" t="s">
        <v>13</v>
      </c>
      <c r="E186" s="2"/>
      <c r="F186" s="2">
        <v>36</v>
      </c>
      <c r="G186" s="2">
        <f t="shared" si="2"/>
        <v>5.6843418860808015E-14</v>
      </c>
    </row>
    <row r="187" spans="1:7">
      <c r="A187" s="3">
        <v>43434</v>
      </c>
      <c r="B187" s="422" t="s">
        <v>10</v>
      </c>
      <c r="C187" s="422" t="s">
        <v>26</v>
      </c>
      <c r="D187" t="s">
        <v>12</v>
      </c>
      <c r="E187" s="2">
        <v>225.8</v>
      </c>
      <c r="G187" s="2">
        <f t="shared" si="2"/>
        <v>225.80000000000007</v>
      </c>
    </row>
    <row r="188" spans="1:7">
      <c r="B188" s="422"/>
      <c r="C188" s="422"/>
      <c r="D188" t="s">
        <v>13</v>
      </c>
      <c r="E188" s="2">
        <v>37</v>
      </c>
      <c r="G188" s="2">
        <f t="shared" si="2"/>
        <v>262.80000000000007</v>
      </c>
    </row>
    <row r="189" spans="1:7">
      <c r="B189" s="422"/>
      <c r="C189" s="422"/>
      <c r="D189" t="s">
        <v>14</v>
      </c>
      <c r="E189" s="2">
        <v>60</v>
      </c>
      <c r="G189" s="2">
        <f t="shared" si="2"/>
        <v>322.80000000000007</v>
      </c>
    </row>
    <row r="190" spans="1:7">
      <c r="B190" s="422"/>
      <c r="C190" s="422"/>
      <c r="D190" t="s">
        <v>15</v>
      </c>
      <c r="E190" s="2">
        <v>5</v>
      </c>
      <c r="G190" s="2">
        <f t="shared" si="2"/>
        <v>327.80000000000007</v>
      </c>
    </row>
    <row r="191" spans="1:7">
      <c r="A191" s="3">
        <v>43496</v>
      </c>
      <c r="B191" s="422">
        <v>17077</v>
      </c>
      <c r="C191" s="422" t="s">
        <v>26</v>
      </c>
      <c r="D191" t="s">
        <v>12</v>
      </c>
      <c r="E191" s="2"/>
      <c r="F191" s="2">
        <v>225.8</v>
      </c>
      <c r="G191" s="2">
        <f t="shared" si="2"/>
        <v>102.00000000000006</v>
      </c>
    </row>
    <row r="192" spans="1:7">
      <c r="A192" s="3">
        <v>43496</v>
      </c>
      <c r="B192" s="422">
        <v>17077</v>
      </c>
      <c r="C192" s="422" t="s">
        <v>26</v>
      </c>
      <c r="D192" t="s">
        <v>13</v>
      </c>
      <c r="E192" s="2"/>
      <c r="F192" s="2">
        <v>37</v>
      </c>
      <c r="G192" s="2">
        <f t="shared" si="2"/>
        <v>65.000000000000057</v>
      </c>
    </row>
    <row r="193" spans="1:7">
      <c r="A193" s="3">
        <v>43496</v>
      </c>
      <c r="B193" s="422">
        <v>17077</v>
      </c>
      <c r="C193" s="422" t="s">
        <v>26</v>
      </c>
      <c r="D193" t="s">
        <v>14</v>
      </c>
      <c r="E193" s="2"/>
      <c r="F193" s="2">
        <v>60</v>
      </c>
      <c r="G193" s="2">
        <f t="shared" si="2"/>
        <v>5.0000000000000568</v>
      </c>
    </row>
    <row r="194" spans="1:7">
      <c r="A194" s="3">
        <v>43496</v>
      </c>
      <c r="B194" s="422">
        <v>17077</v>
      </c>
      <c r="C194" s="422" t="s">
        <v>26</v>
      </c>
      <c r="D194" t="s">
        <v>15</v>
      </c>
      <c r="E194" s="2"/>
      <c r="F194" s="2">
        <v>5</v>
      </c>
      <c r="G194" s="2">
        <f t="shared" si="2"/>
        <v>5.6843418860808015E-14</v>
      </c>
    </row>
    <row r="195" spans="1:7">
      <c r="A195" s="3">
        <v>43465</v>
      </c>
      <c r="B195" s="422" t="s">
        <v>10</v>
      </c>
      <c r="C195" s="422" t="s">
        <v>27</v>
      </c>
      <c r="D195" t="s">
        <v>12</v>
      </c>
      <c r="E195" s="2">
        <v>241.2</v>
      </c>
      <c r="G195" s="2">
        <f t="shared" si="2"/>
        <v>241.20000000000005</v>
      </c>
    </row>
    <row r="196" spans="1:7">
      <c r="B196" s="422"/>
      <c r="C196" s="422"/>
      <c r="D196" t="s">
        <v>13</v>
      </c>
      <c r="E196" s="2">
        <v>36</v>
      </c>
      <c r="G196" s="2">
        <f t="shared" si="2"/>
        <v>277.20000000000005</v>
      </c>
    </row>
    <row r="197" spans="1:7">
      <c r="B197" s="422"/>
      <c r="C197" s="422"/>
      <c r="D197" t="s">
        <v>14</v>
      </c>
      <c r="E197" s="2">
        <v>60</v>
      </c>
      <c r="G197" s="2">
        <f t="shared" si="2"/>
        <v>337.20000000000005</v>
      </c>
    </row>
    <row r="198" spans="1:7">
      <c r="B198" s="422"/>
      <c r="C198" s="422"/>
      <c r="D198" t="s">
        <v>15</v>
      </c>
      <c r="E198" s="2">
        <v>5</v>
      </c>
      <c r="G198" s="2">
        <f t="shared" si="2"/>
        <v>342.20000000000005</v>
      </c>
    </row>
    <row r="199" spans="1:7">
      <c r="A199" s="3">
        <v>43496</v>
      </c>
      <c r="B199" s="422">
        <v>17080</v>
      </c>
      <c r="C199" s="422" t="s">
        <v>27</v>
      </c>
      <c r="D199" t="s">
        <v>14</v>
      </c>
      <c r="E199" s="2"/>
      <c r="F199" s="2">
        <v>60</v>
      </c>
      <c r="G199" s="2">
        <f t="shared" si="2"/>
        <v>282.20000000000005</v>
      </c>
    </row>
    <row r="200" spans="1:7">
      <c r="A200" s="3">
        <v>43496</v>
      </c>
      <c r="B200" s="422">
        <v>17080</v>
      </c>
      <c r="C200" s="422" t="s">
        <v>27</v>
      </c>
      <c r="D200" t="s">
        <v>15</v>
      </c>
      <c r="E200" s="2"/>
      <c r="F200" s="2">
        <v>5</v>
      </c>
      <c r="G200" s="2">
        <f t="shared" si="2"/>
        <v>277.20000000000005</v>
      </c>
    </row>
    <row r="201" spans="1:7">
      <c r="A201" s="3">
        <v>43549</v>
      </c>
      <c r="B201" s="422">
        <v>17394</v>
      </c>
      <c r="C201" s="422" t="s">
        <v>27</v>
      </c>
      <c r="D201" t="s">
        <v>12</v>
      </c>
      <c r="E201" s="2"/>
      <c r="F201" s="2">
        <v>241.2</v>
      </c>
      <c r="G201" s="2">
        <f t="shared" si="2"/>
        <v>36.000000000000057</v>
      </c>
    </row>
    <row r="202" spans="1:7">
      <c r="A202" s="3">
        <v>43549</v>
      </c>
      <c r="B202" s="422">
        <v>17394</v>
      </c>
      <c r="C202" s="422" t="s">
        <v>27</v>
      </c>
      <c r="D202" t="s">
        <v>13</v>
      </c>
      <c r="E202" s="2"/>
      <c r="F202" s="2">
        <v>36</v>
      </c>
      <c r="G202" s="2">
        <f t="shared" si="2"/>
        <v>5.6843418860808015E-14</v>
      </c>
    </row>
    <row r="203" spans="1:7">
      <c r="A203" s="3">
        <v>43496</v>
      </c>
      <c r="B203" s="422" t="s">
        <v>10</v>
      </c>
      <c r="C203" s="422" t="s">
        <v>11</v>
      </c>
      <c r="D203" t="s">
        <v>12</v>
      </c>
      <c r="E203" s="2">
        <v>233.2</v>
      </c>
      <c r="G203" s="2">
        <f t="shared" si="2"/>
        <v>233.20000000000005</v>
      </c>
    </row>
    <row r="204" spans="1:7">
      <c r="B204" s="422"/>
      <c r="C204" s="422"/>
      <c r="D204" t="s">
        <v>13</v>
      </c>
      <c r="E204" s="2">
        <v>36</v>
      </c>
      <c r="G204" s="2">
        <f t="shared" si="2"/>
        <v>269.20000000000005</v>
      </c>
    </row>
    <row r="205" spans="1:7">
      <c r="B205" s="422"/>
      <c r="C205" s="422"/>
      <c r="D205" t="s">
        <v>14</v>
      </c>
      <c r="E205" s="2">
        <v>60</v>
      </c>
      <c r="G205" s="2">
        <f t="shared" si="2"/>
        <v>329.20000000000005</v>
      </c>
    </row>
    <row r="206" spans="1:7">
      <c r="B206" s="422"/>
      <c r="C206" s="422"/>
      <c r="D206" t="s">
        <v>15</v>
      </c>
      <c r="E206" s="2">
        <v>5</v>
      </c>
      <c r="G206" s="2">
        <f t="shared" si="2"/>
        <v>334.20000000000005</v>
      </c>
    </row>
    <row r="207" spans="1:7">
      <c r="A207" s="3">
        <v>43496</v>
      </c>
      <c r="B207" s="422">
        <v>17080</v>
      </c>
      <c r="C207" s="422" t="s">
        <v>11</v>
      </c>
      <c r="D207" t="s">
        <v>14</v>
      </c>
      <c r="E207" s="2"/>
      <c r="F207" s="2">
        <v>60</v>
      </c>
      <c r="G207" s="2">
        <f t="shared" ref="G207:G277" si="3">+G206+E207-F207</f>
        <v>274.20000000000005</v>
      </c>
    </row>
    <row r="208" spans="1:7">
      <c r="A208" s="3">
        <v>43496</v>
      </c>
      <c r="B208" s="422">
        <v>17080</v>
      </c>
      <c r="C208" s="422" t="s">
        <v>11</v>
      </c>
      <c r="D208" t="s">
        <v>15</v>
      </c>
      <c r="E208" s="2"/>
      <c r="F208" s="2">
        <v>5</v>
      </c>
      <c r="G208" s="2">
        <f t="shared" si="3"/>
        <v>269.20000000000005</v>
      </c>
    </row>
    <row r="209" spans="1:7">
      <c r="A209" s="3">
        <v>43549</v>
      </c>
      <c r="B209" s="422">
        <v>17394</v>
      </c>
      <c r="C209" s="422" t="s">
        <v>11</v>
      </c>
      <c r="D209" t="s">
        <v>12</v>
      </c>
      <c r="E209" s="2"/>
      <c r="F209" s="2">
        <v>233.2</v>
      </c>
      <c r="G209" s="2">
        <f t="shared" si="3"/>
        <v>36.000000000000057</v>
      </c>
    </row>
    <row r="210" spans="1:7">
      <c r="A210" s="3">
        <v>43549</v>
      </c>
      <c r="B210" s="422">
        <v>17394</v>
      </c>
      <c r="C210" s="422" t="s">
        <v>11</v>
      </c>
      <c r="D210" t="s">
        <v>13</v>
      </c>
      <c r="E210" s="2"/>
      <c r="F210" s="2">
        <v>36</v>
      </c>
      <c r="G210" s="2">
        <f t="shared" si="3"/>
        <v>5.6843418860808015E-14</v>
      </c>
    </row>
    <row r="211" spans="1:7">
      <c r="A211" s="3">
        <v>43524</v>
      </c>
      <c r="B211" s="422" t="s">
        <v>10</v>
      </c>
      <c r="C211" s="422" t="s">
        <v>17</v>
      </c>
      <c r="D211" t="s">
        <v>12</v>
      </c>
      <c r="E211" s="2">
        <v>265.7</v>
      </c>
      <c r="G211" s="2">
        <f t="shared" si="3"/>
        <v>265.70000000000005</v>
      </c>
    </row>
    <row r="212" spans="1:7">
      <c r="B212" s="422"/>
      <c r="C212" s="422"/>
      <c r="D212" t="s">
        <v>13</v>
      </c>
      <c r="E212" s="2">
        <v>44</v>
      </c>
      <c r="G212" s="2">
        <f t="shared" si="3"/>
        <v>309.70000000000005</v>
      </c>
    </row>
    <row r="213" spans="1:7">
      <c r="B213" s="422"/>
      <c r="C213" s="422"/>
      <c r="D213" t="s">
        <v>14</v>
      </c>
      <c r="E213" s="2">
        <v>56</v>
      </c>
      <c r="G213" s="2">
        <f t="shared" si="3"/>
        <v>365.70000000000005</v>
      </c>
    </row>
    <row r="214" spans="1:7">
      <c r="B214" s="422"/>
      <c r="C214" s="422"/>
      <c r="D214" t="s">
        <v>15</v>
      </c>
      <c r="E214" s="2">
        <v>5</v>
      </c>
      <c r="G214" s="2">
        <f t="shared" si="3"/>
        <v>370.70000000000005</v>
      </c>
    </row>
    <row r="215" spans="1:7">
      <c r="A215" s="3">
        <v>43524</v>
      </c>
      <c r="B215" s="422" t="s">
        <v>69</v>
      </c>
      <c r="C215" s="422" t="s">
        <v>17</v>
      </c>
      <c r="D215" t="s">
        <v>14</v>
      </c>
      <c r="E215" s="2"/>
      <c r="F215" s="2">
        <v>56</v>
      </c>
      <c r="G215" s="2">
        <f t="shared" si="3"/>
        <v>314.70000000000005</v>
      </c>
    </row>
    <row r="216" spans="1:7">
      <c r="A216" s="3">
        <v>43524</v>
      </c>
      <c r="B216" s="422" t="s">
        <v>69</v>
      </c>
      <c r="C216" s="422" t="s">
        <v>17</v>
      </c>
      <c r="D216" t="s">
        <v>15</v>
      </c>
      <c r="E216" s="2"/>
      <c r="F216" s="2">
        <v>5</v>
      </c>
      <c r="G216" s="2">
        <f t="shared" si="3"/>
        <v>309.70000000000005</v>
      </c>
    </row>
    <row r="217" spans="1:7">
      <c r="A217" s="3">
        <v>43552</v>
      </c>
      <c r="B217" s="422">
        <v>17556</v>
      </c>
      <c r="C217" s="422" t="s">
        <v>17</v>
      </c>
      <c r="D217" t="s">
        <v>12</v>
      </c>
      <c r="E217" s="2"/>
      <c r="F217" s="2">
        <v>265.7</v>
      </c>
      <c r="G217" s="2">
        <f t="shared" si="3"/>
        <v>44.000000000000057</v>
      </c>
    </row>
    <row r="218" spans="1:7">
      <c r="A218" s="3">
        <v>43602</v>
      </c>
      <c r="B218" s="422">
        <v>17845</v>
      </c>
      <c r="C218" s="422" t="s">
        <v>17</v>
      </c>
      <c r="D218" t="s">
        <v>13</v>
      </c>
      <c r="E218" s="2"/>
      <c r="F218" s="2">
        <v>44</v>
      </c>
      <c r="G218" s="2">
        <f t="shared" si="3"/>
        <v>5.6843418860808015E-14</v>
      </c>
    </row>
    <row r="219" spans="1:7">
      <c r="A219" s="3">
        <v>43555</v>
      </c>
      <c r="B219" s="422" t="s">
        <v>10</v>
      </c>
      <c r="C219" s="422" t="s">
        <v>18</v>
      </c>
      <c r="D219" t="s">
        <v>12</v>
      </c>
      <c r="E219" s="2">
        <v>246.7</v>
      </c>
      <c r="G219" s="2">
        <f t="shared" si="3"/>
        <v>246.70000000000005</v>
      </c>
    </row>
    <row r="220" spans="1:7">
      <c r="B220" s="422"/>
      <c r="C220" s="422"/>
      <c r="D220" t="s">
        <v>13</v>
      </c>
      <c r="E220" s="2">
        <v>35</v>
      </c>
      <c r="G220" s="2">
        <f t="shared" si="3"/>
        <v>281.70000000000005</v>
      </c>
    </row>
    <row r="221" spans="1:7">
      <c r="B221" s="422"/>
      <c r="C221" s="422"/>
      <c r="D221" t="s">
        <v>14</v>
      </c>
      <c r="E221" s="2">
        <v>60</v>
      </c>
      <c r="G221" s="2">
        <f t="shared" si="3"/>
        <v>341.70000000000005</v>
      </c>
    </row>
    <row r="222" spans="1:7">
      <c r="B222" s="422"/>
      <c r="C222" s="422"/>
      <c r="D222" t="s">
        <v>15</v>
      </c>
      <c r="E222" s="2">
        <v>5</v>
      </c>
      <c r="G222" s="2">
        <f t="shared" si="3"/>
        <v>346.70000000000005</v>
      </c>
    </row>
    <row r="223" spans="1:7">
      <c r="B223" s="422"/>
      <c r="C223" s="422"/>
      <c r="D223" t="s">
        <v>70</v>
      </c>
      <c r="E223" s="2">
        <v>93</v>
      </c>
      <c r="G223" s="2">
        <f t="shared" si="3"/>
        <v>439.70000000000005</v>
      </c>
    </row>
    <row r="224" spans="1:7">
      <c r="A224" s="3">
        <v>43555</v>
      </c>
      <c r="B224" s="422" t="s">
        <v>69</v>
      </c>
      <c r="C224" s="422" t="s">
        <v>18</v>
      </c>
      <c r="D224" t="s">
        <v>14</v>
      </c>
      <c r="E224" s="2"/>
      <c r="F224" s="2">
        <v>60</v>
      </c>
      <c r="G224" s="2">
        <f t="shared" si="3"/>
        <v>379.70000000000005</v>
      </c>
    </row>
    <row r="225" spans="1:7">
      <c r="A225" s="3">
        <v>43555</v>
      </c>
      <c r="B225" s="422" t="s">
        <v>69</v>
      </c>
      <c r="C225" s="422" t="s">
        <v>18</v>
      </c>
      <c r="D225" t="s">
        <v>15</v>
      </c>
      <c r="E225" s="2"/>
      <c r="F225" s="2">
        <v>5</v>
      </c>
      <c r="G225" s="2">
        <f t="shared" si="3"/>
        <v>374.70000000000005</v>
      </c>
    </row>
    <row r="226" spans="1:7">
      <c r="A226" s="3">
        <v>43602</v>
      </c>
      <c r="B226" s="422">
        <v>17845</v>
      </c>
      <c r="C226" s="422" t="s">
        <v>18</v>
      </c>
      <c r="D226" t="s">
        <v>12</v>
      </c>
      <c r="E226" s="2"/>
      <c r="F226" s="2">
        <v>246.7</v>
      </c>
      <c r="G226" s="2">
        <f t="shared" si="3"/>
        <v>128.00000000000006</v>
      </c>
    </row>
    <row r="227" spans="1:7">
      <c r="A227" s="3">
        <v>43602</v>
      </c>
      <c r="B227" s="422">
        <v>17845</v>
      </c>
      <c r="C227" s="422" t="s">
        <v>18</v>
      </c>
      <c r="D227" t="s">
        <v>13</v>
      </c>
      <c r="E227" s="2"/>
      <c r="F227" s="2">
        <v>35</v>
      </c>
      <c r="G227" s="2">
        <f t="shared" si="3"/>
        <v>93.000000000000057</v>
      </c>
    </row>
    <row r="228" spans="1:7">
      <c r="A228" s="3">
        <v>43749</v>
      </c>
      <c r="B228" s="422" t="s">
        <v>61</v>
      </c>
      <c r="C228" s="422" t="s">
        <v>18</v>
      </c>
      <c r="D228" t="s">
        <v>70</v>
      </c>
      <c r="E228" s="2"/>
      <c r="F228" s="2">
        <v>93</v>
      </c>
      <c r="G228" s="2">
        <f t="shared" si="3"/>
        <v>0</v>
      </c>
    </row>
    <row r="229" spans="1:7">
      <c r="A229" s="31">
        <v>43585</v>
      </c>
      <c r="B229" s="421" t="s">
        <v>10</v>
      </c>
      <c r="C229" s="421" t="s">
        <v>19</v>
      </c>
      <c r="D229" t="s">
        <v>12</v>
      </c>
      <c r="E229" s="2">
        <v>249.7</v>
      </c>
      <c r="G229" s="2">
        <f t="shared" si="3"/>
        <v>249.7</v>
      </c>
    </row>
    <row r="230" spans="1:7">
      <c r="B230" s="422"/>
      <c r="C230" s="422"/>
      <c r="D230" t="s">
        <v>13</v>
      </c>
      <c r="E230" s="2">
        <v>31.9</v>
      </c>
      <c r="G230" s="2">
        <f t="shared" si="3"/>
        <v>281.59999999999997</v>
      </c>
    </row>
    <row r="231" spans="1:7">
      <c r="B231" s="422"/>
      <c r="C231" s="422"/>
      <c r="D231" t="s">
        <v>14</v>
      </c>
      <c r="E231" s="2">
        <v>60</v>
      </c>
      <c r="G231" s="2">
        <f t="shared" si="3"/>
        <v>341.59999999999997</v>
      </c>
    </row>
    <row r="232" spans="1:7">
      <c r="B232" s="422"/>
      <c r="C232" s="422"/>
      <c r="D232" t="s">
        <v>15</v>
      </c>
      <c r="E232" s="2">
        <v>5</v>
      </c>
      <c r="G232" s="2">
        <f t="shared" si="3"/>
        <v>346.59999999999997</v>
      </c>
    </row>
    <row r="233" spans="1:7">
      <c r="A233" s="3">
        <v>43585</v>
      </c>
      <c r="B233" s="422" t="s">
        <v>69</v>
      </c>
      <c r="C233" s="422" t="s">
        <v>19</v>
      </c>
      <c r="D233" t="s">
        <v>14</v>
      </c>
      <c r="E233" s="2"/>
      <c r="F233" s="2">
        <v>60</v>
      </c>
      <c r="G233" s="2">
        <f t="shared" si="3"/>
        <v>286.59999999999997</v>
      </c>
    </row>
    <row r="234" spans="1:7">
      <c r="A234" s="3">
        <v>43585</v>
      </c>
      <c r="B234" s="422" t="s">
        <v>69</v>
      </c>
      <c r="C234" s="422" t="s">
        <v>19</v>
      </c>
      <c r="D234" t="s">
        <v>15</v>
      </c>
      <c r="E234" s="2"/>
      <c r="F234" s="2">
        <v>5</v>
      </c>
      <c r="G234" s="2">
        <f t="shared" si="3"/>
        <v>281.59999999999997</v>
      </c>
    </row>
    <row r="235" spans="1:7">
      <c r="A235" s="3">
        <v>43651</v>
      </c>
      <c r="B235" s="422">
        <v>18190</v>
      </c>
      <c r="C235" s="422" t="s">
        <v>19</v>
      </c>
      <c r="D235" t="s">
        <v>12</v>
      </c>
      <c r="E235" s="2"/>
      <c r="F235" s="2">
        <v>249.7</v>
      </c>
      <c r="G235" s="2">
        <f t="shared" si="3"/>
        <v>31.899999999999977</v>
      </c>
    </row>
    <row r="236" spans="1:7">
      <c r="A236" s="3">
        <v>43651</v>
      </c>
      <c r="B236" s="422">
        <v>18190</v>
      </c>
      <c r="C236" s="422" t="s">
        <v>19</v>
      </c>
      <c r="D236" t="s">
        <v>13</v>
      </c>
      <c r="E236" s="2"/>
      <c r="F236" s="2">
        <v>31.9</v>
      </c>
      <c r="G236" s="2">
        <f t="shared" si="3"/>
        <v>0</v>
      </c>
    </row>
    <row r="237" spans="1:7" ht="14.25" customHeight="1">
      <c r="A237" s="31">
        <v>43616</v>
      </c>
      <c r="B237" s="421" t="s">
        <v>10</v>
      </c>
      <c r="C237" s="421" t="s">
        <v>20</v>
      </c>
      <c r="D237" t="s">
        <v>12</v>
      </c>
      <c r="E237" s="2">
        <v>230</v>
      </c>
      <c r="G237" s="2">
        <f t="shared" si="3"/>
        <v>230</v>
      </c>
    </row>
    <row r="238" spans="1:7">
      <c r="B238" s="422"/>
      <c r="C238" s="422"/>
      <c r="D238" t="s">
        <v>13</v>
      </c>
      <c r="E238" s="2">
        <v>37</v>
      </c>
      <c r="G238" s="2">
        <f t="shared" si="3"/>
        <v>267</v>
      </c>
    </row>
    <row r="239" spans="1:7">
      <c r="B239" s="422"/>
      <c r="C239" s="422"/>
      <c r="D239" t="s">
        <v>14</v>
      </c>
      <c r="E239" s="2">
        <v>60</v>
      </c>
      <c r="G239" s="2">
        <f t="shared" si="3"/>
        <v>327</v>
      </c>
    </row>
    <row r="240" spans="1:7">
      <c r="B240" s="422"/>
      <c r="C240" s="422"/>
      <c r="D240" t="s">
        <v>15</v>
      </c>
      <c r="E240" s="2">
        <v>5</v>
      </c>
      <c r="G240" s="2">
        <f t="shared" si="3"/>
        <v>332</v>
      </c>
    </row>
    <row r="241" spans="1:7">
      <c r="A241" s="3">
        <v>43616</v>
      </c>
      <c r="B241" s="422" t="s">
        <v>69</v>
      </c>
      <c r="C241" s="422" t="s">
        <v>20</v>
      </c>
      <c r="D241" t="s">
        <v>14</v>
      </c>
      <c r="E241" s="2"/>
      <c r="F241" s="2">
        <v>60</v>
      </c>
      <c r="G241" s="2">
        <f t="shared" si="3"/>
        <v>272</v>
      </c>
    </row>
    <row r="242" spans="1:7">
      <c r="A242" s="3">
        <v>43616</v>
      </c>
      <c r="B242" s="422" t="s">
        <v>69</v>
      </c>
      <c r="C242" s="422" t="s">
        <v>20</v>
      </c>
      <c r="D242" t="s">
        <v>15</v>
      </c>
      <c r="E242" s="2"/>
      <c r="F242" s="2">
        <v>5</v>
      </c>
      <c r="G242" s="2">
        <f t="shared" si="3"/>
        <v>267</v>
      </c>
    </row>
    <row r="243" spans="1:7">
      <c r="A243" s="3">
        <v>43651</v>
      </c>
      <c r="B243" s="422">
        <v>18190</v>
      </c>
      <c r="C243" s="422" t="s">
        <v>20</v>
      </c>
      <c r="D243" t="s">
        <v>12</v>
      </c>
      <c r="E243" s="2"/>
      <c r="F243" s="2">
        <v>230</v>
      </c>
      <c r="G243" s="2">
        <f t="shared" si="3"/>
        <v>37</v>
      </c>
    </row>
    <row r="244" spans="1:7">
      <c r="A244" s="3">
        <v>43651</v>
      </c>
      <c r="B244" s="422">
        <v>18190</v>
      </c>
      <c r="C244" s="422" t="s">
        <v>20</v>
      </c>
      <c r="D244" t="s">
        <v>13</v>
      </c>
      <c r="E244" s="2"/>
      <c r="F244" s="2">
        <v>37</v>
      </c>
      <c r="G244" s="2">
        <f t="shared" si="3"/>
        <v>0</v>
      </c>
    </row>
    <row r="245" spans="1:7">
      <c r="A245" s="31">
        <v>43646</v>
      </c>
      <c r="B245" s="421" t="s">
        <v>10</v>
      </c>
      <c r="C245" s="421" t="s">
        <v>21</v>
      </c>
      <c r="D245" t="s">
        <v>12</v>
      </c>
      <c r="E245" s="2">
        <v>229.1</v>
      </c>
      <c r="G245" s="2">
        <f t="shared" si="3"/>
        <v>229.1</v>
      </c>
    </row>
    <row r="246" spans="1:7">
      <c r="B246" s="422"/>
      <c r="C246" s="422"/>
      <c r="D246" t="s">
        <v>13</v>
      </c>
      <c r="E246" s="2">
        <v>35.4</v>
      </c>
      <c r="G246" s="2">
        <f t="shared" si="3"/>
        <v>264.5</v>
      </c>
    </row>
    <row r="247" spans="1:7">
      <c r="B247" s="422"/>
      <c r="C247" s="422"/>
      <c r="D247" t="s">
        <v>14</v>
      </c>
      <c r="E247" s="2">
        <v>60</v>
      </c>
      <c r="G247" s="2">
        <f t="shared" si="3"/>
        <v>324.5</v>
      </c>
    </row>
    <row r="248" spans="1:7">
      <c r="B248" s="422"/>
      <c r="C248" s="422"/>
      <c r="D248" t="s">
        <v>15</v>
      </c>
      <c r="E248" s="2">
        <v>5</v>
      </c>
      <c r="G248" s="2">
        <f t="shared" si="3"/>
        <v>329.5</v>
      </c>
    </row>
    <row r="249" spans="1:7">
      <c r="A249" s="3">
        <v>43646</v>
      </c>
      <c r="B249" s="422" t="s">
        <v>69</v>
      </c>
      <c r="C249" s="422" t="s">
        <v>21</v>
      </c>
      <c r="D249" t="s">
        <v>14</v>
      </c>
      <c r="E249" s="2"/>
      <c r="F249" s="2">
        <v>60</v>
      </c>
      <c r="G249" s="2">
        <f t="shared" si="3"/>
        <v>269.5</v>
      </c>
    </row>
    <row r="250" spans="1:7">
      <c r="A250" s="3">
        <v>43646</v>
      </c>
      <c r="B250" s="422" t="s">
        <v>69</v>
      </c>
      <c r="C250" s="422" t="s">
        <v>21</v>
      </c>
      <c r="D250" t="s">
        <v>15</v>
      </c>
      <c r="E250" s="2"/>
      <c r="F250" s="2">
        <v>5</v>
      </c>
      <c r="G250" s="2">
        <f t="shared" si="3"/>
        <v>264.5</v>
      </c>
    </row>
    <row r="251" spans="1:7">
      <c r="A251" s="3">
        <v>43683</v>
      </c>
      <c r="B251" s="422">
        <v>18475</v>
      </c>
      <c r="C251" s="422" t="s">
        <v>21</v>
      </c>
      <c r="D251" t="s">
        <v>12</v>
      </c>
      <c r="E251" s="2"/>
      <c r="F251" s="2">
        <v>229.1</v>
      </c>
      <c r="G251" s="2">
        <f t="shared" si="3"/>
        <v>35.400000000000006</v>
      </c>
    </row>
    <row r="252" spans="1:7">
      <c r="A252" s="3">
        <v>43683</v>
      </c>
      <c r="B252" s="422">
        <v>18475</v>
      </c>
      <c r="C252" s="422" t="s">
        <v>21</v>
      </c>
      <c r="D252" t="s">
        <v>13</v>
      </c>
      <c r="E252" s="2"/>
      <c r="F252" s="2">
        <v>35.4</v>
      </c>
      <c r="G252" s="2">
        <f t="shared" si="3"/>
        <v>0</v>
      </c>
    </row>
    <row r="253" spans="1:7">
      <c r="A253" s="31">
        <v>43677</v>
      </c>
      <c r="B253" s="421" t="s">
        <v>10</v>
      </c>
      <c r="C253" s="421" t="s">
        <v>22</v>
      </c>
      <c r="D253" t="s">
        <v>12</v>
      </c>
      <c r="E253" s="2">
        <v>229.2</v>
      </c>
      <c r="G253" s="2">
        <f t="shared" si="3"/>
        <v>229.2</v>
      </c>
    </row>
    <row r="254" spans="1:7">
      <c r="B254" s="422"/>
      <c r="C254" s="422"/>
      <c r="D254" t="s">
        <v>13</v>
      </c>
      <c r="E254" s="2">
        <v>34.299999999999997</v>
      </c>
      <c r="G254" s="2">
        <f t="shared" si="3"/>
        <v>263.5</v>
      </c>
    </row>
    <row r="255" spans="1:7">
      <c r="B255" s="422"/>
      <c r="C255" s="422"/>
      <c r="D255" t="s">
        <v>14</v>
      </c>
      <c r="E255" s="2">
        <v>60</v>
      </c>
      <c r="G255" s="2">
        <f t="shared" si="3"/>
        <v>323.5</v>
      </c>
    </row>
    <row r="256" spans="1:7">
      <c r="B256" s="422"/>
      <c r="C256" s="422"/>
      <c r="D256" t="s">
        <v>15</v>
      </c>
      <c r="E256" s="2">
        <v>5</v>
      </c>
      <c r="G256" s="2">
        <f t="shared" si="3"/>
        <v>328.5</v>
      </c>
    </row>
    <row r="257" spans="1:7">
      <c r="A257" s="3">
        <v>43677</v>
      </c>
      <c r="B257" s="422" t="s">
        <v>69</v>
      </c>
      <c r="C257" s="422" t="s">
        <v>22</v>
      </c>
      <c r="D257" t="s">
        <v>14</v>
      </c>
      <c r="E257" s="2"/>
      <c r="F257" s="2">
        <v>60</v>
      </c>
      <c r="G257" s="2">
        <f t="shared" si="3"/>
        <v>268.5</v>
      </c>
    </row>
    <row r="258" spans="1:7">
      <c r="A258" s="3">
        <v>43677</v>
      </c>
      <c r="B258" s="422" t="s">
        <v>69</v>
      </c>
      <c r="C258" s="422" t="s">
        <v>22</v>
      </c>
      <c r="D258" t="s">
        <v>15</v>
      </c>
      <c r="E258" s="2"/>
      <c r="F258" s="2">
        <v>5</v>
      </c>
      <c r="G258" s="2">
        <f t="shared" si="3"/>
        <v>263.5</v>
      </c>
    </row>
    <row r="259" spans="1:7">
      <c r="A259" s="3">
        <v>43734</v>
      </c>
      <c r="B259" s="422">
        <v>18796</v>
      </c>
      <c r="C259" s="422" t="s">
        <v>22</v>
      </c>
      <c r="D259" t="s">
        <v>12</v>
      </c>
      <c r="E259" s="2"/>
      <c r="F259" s="2">
        <v>229.2</v>
      </c>
      <c r="G259" s="2">
        <f t="shared" si="3"/>
        <v>34.300000000000011</v>
      </c>
    </row>
    <row r="260" spans="1:7">
      <c r="A260" s="3">
        <v>43734</v>
      </c>
      <c r="B260" s="422">
        <v>18796</v>
      </c>
      <c r="C260" s="422" t="s">
        <v>22</v>
      </c>
      <c r="D260" t="s">
        <v>13</v>
      </c>
      <c r="E260" s="2"/>
      <c r="F260" s="2">
        <v>34.299999999999997</v>
      </c>
      <c r="G260" s="2">
        <f t="shared" si="3"/>
        <v>0</v>
      </c>
    </row>
    <row r="261" spans="1:7">
      <c r="A261" s="31">
        <v>43708</v>
      </c>
      <c r="B261" s="421" t="s">
        <v>10</v>
      </c>
      <c r="C261" s="421" t="s">
        <v>23</v>
      </c>
      <c r="D261" t="s">
        <v>12</v>
      </c>
      <c r="E261" s="2">
        <v>223</v>
      </c>
      <c r="G261" s="2">
        <f t="shared" si="3"/>
        <v>223</v>
      </c>
    </row>
    <row r="262" spans="1:7">
      <c r="B262" s="422"/>
      <c r="C262" s="422"/>
      <c r="D262" t="s">
        <v>13</v>
      </c>
      <c r="E262" s="2">
        <v>33.200000000000003</v>
      </c>
      <c r="G262" s="2">
        <f t="shared" si="3"/>
        <v>256.2</v>
      </c>
    </row>
    <row r="263" spans="1:7">
      <c r="B263" s="422"/>
      <c r="C263" s="422"/>
      <c r="D263" t="s">
        <v>14</v>
      </c>
      <c r="E263" s="2">
        <v>60</v>
      </c>
      <c r="G263" s="2">
        <f t="shared" si="3"/>
        <v>316.2</v>
      </c>
    </row>
    <row r="264" spans="1:7">
      <c r="B264" s="422"/>
      <c r="C264" s="422"/>
      <c r="D264" t="s">
        <v>15</v>
      </c>
      <c r="E264" s="2">
        <v>5</v>
      </c>
      <c r="G264" s="2">
        <f t="shared" si="3"/>
        <v>321.2</v>
      </c>
    </row>
    <row r="265" spans="1:7">
      <c r="B265" s="422"/>
      <c r="C265" s="422"/>
      <c r="D265" t="s">
        <v>70</v>
      </c>
      <c r="E265" s="2">
        <v>93</v>
      </c>
      <c r="G265" s="2">
        <f t="shared" si="3"/>
        <v>414.2</v>
      </c>
    </row>
    <row r="266" spans="1:7">
      <c r="A266" s="3">
        <v>43708</v>
      </c>
      <c r="B266" s="422" t="s">
        <v>69</v>
      </c>
      <c r="C266" s="422" t="s">
        <v>23</v>
      </c>
      <c r="D266" t="s">
        <v>14</v>
      </c>
      <c r="E266" s="2"/>
      <c r="F266" s="2">
        <v>52</v>
      </c>
      <c r="G266" s="2">
        <f t="shared" si="3"/>
        <v>362.2</v>
      </c>
    </row>
    <row r="267" spans="1:7">
      <c r="A267" s="3">
        <v>43712</v>
      </c>
      <c r="B267" s="422">
        <v>18629</v>
      </c>
      <c r="C267" s="422" t="s">
        <v>23</v>
      </c>
      <c r="D267" t="s">
        <v>14</v>
      </c>
      <c r="E267" s="2"/>
      <c r="F267" s="2">
        <v>8</v>
      </c>
      <c r="G267" s="2">
        <f t="shared" si="3"/>
        <v>354.2</v>
      </c>
    </row>
    <row r="268" spans="1:7">
      <c r="A268" s="3">
        <v>43712</v>
      </c>
      <c r="B268" s="422">
        <v>18629</v>
      </c>
      <c r="C268" s="422" t="s">
        <v>23</v>
      </c>
      <c r="D268" t="s">
        <v>15</v>
      </c>
      <c r="E268" s="2"/>
      <c r="F268" s="2">
        <v>5</v>
      </c>
      <c r="G268" s="2">
        <f t="shared" si="3"/>
        <v>349.2</v>
      </c>
    </row>
    <row r="269" spans="1:7">
      <c r="A269" s="3">
        <v>43766</v>
      </c>
      <c r="B269" s="422">
        <v>19072</v>
      </c>
      <c r="C269" s="422" t="s">
        <v>23</v>
      </c>
      <c r="D269" t="s">
        <v>12</v>
      </c>
      <c r="E269" s="2"/>
      <c r="F269" s="2">
        <v>223</v>
      </c>
      <c r="G269" s="2">
        <f t="shared" si="3"/>
        <v>126.19999999999999</v>
      </c>
    </row>
    <row r="270" spans="1:7">
      <c r="A270" s="3">
        <v>43766</v>
      </c>
      <c r="B270" s="422">
        <v>19072</v>
      </c>
      <c r="C270" s="422" t="s">
        <v>23</v>
      </c>
      <c r="D270" t="s">
        <v>13</v>
      </c>
      <c r="E270" s="2"/>
      <c r="F270" s="2">
        <v>33.200000000000003</v>
      </c>
      <c r="G270" s="2">
        <f t="shared" si="3"/>
        <v>92.999999999999986</v>
      </c>
    </row>
    <row r="271" spans="1:7">
      <c r="A271" s="3">
        <v>43749</v>
      </c>
      <c r="B271" s="422" t="s">
        <v>61</v>
      </c>
      <c r="C271" s="422" t="s">
        <v>23</v>
      </c>
      <c r="D271" t="s">
        <v>70</v>
      </c>
      <c r="E271" s="2"/>
      <c r="F271" s="2">
        <v>93</v>
      </c>
      <c r="G271" s="2">
        <f t="shared" si="3"/>
        <v>0</v>
      </c>
    </row>
    <row r="272" spans="1:7">
      <c r="A272" s="31">
        <v>43738</v>
      </c>
      <c r="B272" s="421" t="s">
        <v>10</v>
      </c>
      <c r="C272" s="421" t="s">
        <v>24</v>
      </c>
      <c r="D272" t="s">
        <v>12</v>
      </c>
      <c r="E272" s="2">
        <v>223.9</v>
      </c>
      <c r="G272" s="2">
        <f t="shared" si="3"/>
        <v>223.9</v>
      </c>
    </row>
    <row r="273" spans="1:7">
      <c r="B273" s="422"/>
      <c r="C273" s="422"/>
      <c r="D273" t="s">
        <v>13</v>
      </c>
      <c r="E273" s="2">
        <v>33.700000000000003</v>
      </c>
      <c r="G273" s="2">
        <f t="shared" si="3"/>
        <v>257.60000000000002</v>
      </c>
    </row>
    <row r="274" spans="1:7">
      <c r="B274" s="422"/>
      <c r="C274" s="422"/>
      <c r="D274" t="s">
        <v>14</v>
      </c>
      <c r="E274" s="2">
        <v>60</v>
      </c>
      <c r="G274" s="2">
        <f t="shared" si="3"/>
        <v>317.60000000000002</v>
      </c>
    </row>
    <row r="275" spans="1:7">
      <c r="B275" s="422"/>
      <c r="C275" s="422"/>
      <c r="D275" t="s">
        <v>15</v>
      </c>
      <c r="E275" s="2">
        <v>5</v>
      </c>
      <c r="G275" s="2">
        <f t="shared" si="3"/>
        <v>322.60000000000002</v>
      </c>
    </row>
    <row r="276" spans="1:7">
      <c r="A276" s="3">
        <v>43738</v>
      </c>
      <c r="B276" s="422" t="s">
        <v>69</v>
      </c>
      <c r="C276" s="422" t="s">
        <v>24</v>
      </c>
      <c r="D276" t="s">
        <v>14</v>
      </c>
      <c r="E276" s="2"/>
      <c r="F276" s="2">
        <v>60</v>
      </c>
      <c r="G276" s="2">
        <f t="shared" si="3"/>
        <v>262.60000000000002</v>
      </c>
    </row>
    <row r="277" spans="1:7">
      <c r="A277" s="3">
        <v>43738</v>
      </c>
      <c r="B277" s="422" t="s">
        <v>69</v>
      </c>
      <c r="C277" s="422" t="s">
        <v>24</v>
      </c>
      <c r="D277" t="s">
        <v>15</v>
      </c>
      <c r="E277" s="2"/>
      <c r="F277" s="2">
        <v>5</v>
      </c>
      <c r="G277" s="2">
        <f t="shared" si="3"/>
        <v>257.60000000000002</v>
      </c>
    </row>
    <row r="278" spans="1:7">
      <c r="A278" s="3">
        <v>43766</v>
      </c>
      <c r="B278" s="422">
        <v>19072</v>
      </c>
      <c r="C278" s="422" t="s">
        <v>24</v>
      </c>
      <c r="D278" t="s">
        <v>12</v>
      </c>
      <c r="E278" s="2"/>
      <c r="F278" s="2">
        <v>223.9</v>
      </c>
      <c r="G278" s="2">
        <f t="shared" ref="G278:G303" si="4">+G277+E278-F278</f>
        <v>33.700000000000017</v>
      </c>
    </row>
    <row r="279" spans="1:7">
      <c r="A279" s="3">
        <v>43766</v>
      </c>
      <c r="B279" s="422">
        <v>19072</v>
      </c>
      <c r="C279" s="422" t="s">
        <v>24</v>
      </c>
      <c r="D279" t="s">
        <v>13</v>
      </c>
      <c r="E279" s="2"/>
      <c r="F279" s="2">
        <v>33.700000000000003</v>
      </c>
      <c r="G279" s="2">
        <f t="shared" si="4"/>
        <v>0</v>
      </c>
    </row>
    <row r="280" spans="1:7">
      <c r="A280" s="31">
        <v>43769</v>
      </c>
      <c r="B280" s="421" t="s">
        <v>10</v>
      </c>
      <c r="C280" s="421" t="s">
        <v>25</v>
      </c>
      <c r="D280" t="s">
        <v>12</v>
      </c>
      <c r="E280" s="2">
        <v>225.4</v>
      </c>
      <c r="G280" s="2">
        <f t="shared" si="4"/>
        <v>225.4</v>
      </c>
    </row>
    <row r="281" spans="1:7">
      <c r="B281" s="422"/>
      <c r="C281" s="422"/>
      <c r="D281" t="s">
        <v>13</v>
      </c>
      <c r="E281" s="2">
        <v>32.5</v>
      </c>
      <c r="G281" s="2">
        <f t="shared" si="4"/>
        <v>257.89999999999998</v>
      </c>
    </row>
    <row r="282" spans="1:7">
      <c r="B282" s="422"/>
      <c r="C282" s="422"/>
      <c r="D282" t="s">
        <v>14</v>
      </c>
      <c r="E282" s="2">
        <v>60</v>
      </c>
      <c r="G282" s="2">
        <f t="shared" si="4"/>
        <v>317.89999999999998</v>
      </c>
    </row>
    <row r="283" spans="1:7">
      <c r="B283" s="422"/>
      <c r="C283" s="422"/>
      <c r="D283" t="s">
        <v>15</v>
      </c>
      <c r="E283" s="2">
        <v>5</v>
      </c>
      <c r="G283" s="2">
        <f t="shared" si="4"/>
        <v>322.89999999999998</v>
      </c>
    </row>
    <row r="284" spans="1:7">
      <c r="A284" s="3">
        <v>43769</v>
      </c>
      <c r="B284" s="422" t="s">
        <v>69</v>
      </c>
      <c r="C284" s="422" t="s">
        <v>25</v>
      </c>
      <c r="D284" t="s">
        <v>14</v>
      </c>
      <c r="E284" s="2"/>
      <c r="F284" s="2">
        <v>60</v>
      </c>
      <c r="G284" s="2">
        <f t="shared" si="4"/>
        <v>262.89999999999998</v>
      </c>
    </row>
    <row r="285" spans="1:7">
      <c r="A285" s="3">
        <v>43769</v>
      </c>
      <c r="B285" s="422" t="s">
        <v>69</v>
      </c>
      <c r="C285" s="422" t="s">
        <v>25</v>
      </c>
      <c r="D285" t="s">
        <v>15</v>
      </c>
      <c r="E285" s="2"/>
      <c r="F285" s="2">
        <v>5</v>
      </c>
      <c r="G285" s="2">
        <f t="shared" si="4"/>
        <v>257.89999999999998</v>
      </c>
    </row>
    <row r="286" spans="1:7">
      <c r="A286" s="3">
        <v>43837</v>
      </c>
      <c r="B286" s="422">
        <v>19494</v>
      </c>
      <c r="C286" s="422" t="s">
        <v>25</v>
      </c>
      <c r="D286" t="s">
        <v>12</v>
      </c>
      <c r="E286" s="2"/>
      <c r="F286" s="2">
        <v>225.4</v>
      </c>
      <c r="G286" s="2">
        <f t="shared" si="4"/>
        <v>32.499999999999972</v>
      </c>
    </row>
    <row r="287" spans="1:7">
      <c r="A287" s="3">
        <v>43837</v>
      </c>
      <c r="B287" s="422">
        <v>19494</v>
      </c>
      <c r="C287" s="422" t="s">
        <v>25</v>
      </c>
      <c r="D287" t="s">
        <v>13</v>
      </c>
      <c r="E287" s="2"/>
      <c r="F287" s="2">
        <v>32.5</v>
      </c>
      <c r="G287" s="2">
        <f t="shared" si="4"/>
        <v>0</v>
      </c>
    </row>
    <row r="288" spans="1:7">
      <c r="A288" s="31">
        <v>43799</v>
      </c>
      <c r="B288" s="421" t="s">
        <v>10</v>
      </c>
      <c r="C288" s="421" t="s">
        <v>26</v>
      </c>
      <c r="D288" t="s">
        <v>12</v>
      </c>
      <c r="E288" s="2">
        <v>261.2</v>
      </c>
      <c r="G288" s="2">
        <f t="shared" si="4"/>
        <v>261.2</v>
      </c>
    </row>
    <row r="289" spans="1:7">
      <c r="B289" s="422"/>
      <c r="C289" s="422"/>
      <c r="D289" t="s">
        <v>13</v>
      </c>
      <c r="E289" s="2">
        <v>33.700000000000003</v>
      </c>
      <c r="G289" s="2">
        <f t="shared" si="4"/>
        <v>294.89999999999998</v>
      </c>
    </row>
    <row r="290" spans="1:7">
      <c r="B290" s="422"/>
      <c r="C290" s="422"/>
      <c r="D290" t="s">
        <v>14</v>
      </c>
      <c r="E290" s="2">
        <v>60</v>
      </c>
      <c r="G290" s="2">
        <f t="shared" si="4"/>
        <v>354.9</v>
      </c>
    </row>
    <row r="291" spans="1:7">
      <c r="B291" s="422"/>
      <c r="C291" s="422"/>
      <c r="D291" t="s">
        <v>15</v>
      </c>
      <c r="E291" s="2">
        <v>5</v>
      </c>
      <c r="G291" s="2">
        <f t="shared" si="4"/>
        <v>359.9</v>
      </c>
    </row>
    <row r="292" spans="1:7">
      <c r="A292" s="3">
        <v>43799</v>
      </c>
      <c r="B292" s="422" t="s">
        <v>69</v>
      </c>
      <c r="C292" s="422" t="s">
        <v>26</v>
      </c>
      <c r="D292" t="s">
        <v>14</v>
      </c>
      <c r="E292" s="2"/>
      <c r="F292" s="2">
        <v>60</v>
      </c>
      <c r="G292" s="2">
        <f t="shared" si="4"/>
        <v>299.89999999999998</v>
      </c>
    </row>
    <row r="293" spans="1:7">
      <c r="A293" s="3">
        <v>43799</v>
      </c>
      <c r="B293" s="422" t="s">
        <v>69</v>
      </c>
      <c r="C293" s="422" t="s">
        <v>26</v>
      </c>
      <c r="D293" t="s">
        <v>15</v>
      </c>
      <c r="E293" s="2"/>
      <c r="F293" s="2">
        <v>5</v>
      </c>
      <c r="G293" s="2">
        <f t="shared" si="4"/>
        <v>294.89999999999998</v>
      </c>
    </row>
    <row r="294" spans="1:7">
      <c r="A294" s="3">
        <v>43853</v>
      </c>
      <c r="B294" s="422">
        <v>19610</v>
      </c>
      <c r="C294" s="422" t="s">
        <v>26</v>
      </c>
      <c r="D294" t="s">
        <v>12</v>
      </c>
      <c r="E294" s="2"/>
      <c r="F294" s="2">
        <v>261.2</v>
      </c>
      <c r="G294" s="2">
        <f t="shared" si="4"/>
        <v>33.699999999999989</v>
      </c>
    </row>
    <row r="295" spans="1:7">
      <c r="A295" s="3">
        <v>43853</v>
      </c>
      <c r="B295" s="422">
        <v>19610</v>
      </c>
      <c r="C295" s="422" t="s">
        <v>26</v>
      </c>
      <c r="D295" t="s">
        <v>13</v>
      </c>
      <c r="E295" s="2"/>
      <c r="F295" s="2">
        <v>33.700000000000003</v>
      </c>
      <c r="G295" s="2">
        <f t="shared" si="4"/>
        <v>0</v>
      </c>
    </row>
    <row r="296" spans="1:7">
      <c r="A296" s="31">
        <v>43830</v>
      </c>
      <c r="B296" s="421" t="s">
        <v>10</v>
      </c>
      <c r="C296" s="421" t="s">
        <v>27</v>
      </c>
      <c r="D296" t="s">
        <v>12</v>
      </c>
      <c r="E296" s="2">
        <v>273.10000000000002</v>
      </c>
      <c r="G296" s="2">
        <f t="shared" si="4"/>
        <v>273.10000000000002</v>
      </c>
    </row>
    <row r="297" spans="1:7">
      <c r="B297" s="422"/>
      <c r="C297" s="422"/>
      <c r="D297" t="s">
        <v>13</v>
      </c>
      <c r="E297" s="2">
        <v>33.9</v>
      </c>
      <c r="G297" s="2">
        <f t="shared" si="4"/>
        <v>307</v>
      </c>
    </row>
    <row r="298" spans="1:7">
      <c r="B298" s="422"/>
      <c r="C298" s="422"/>
      <c r="D298" t="s">
        <v>14</v>
      </c>
      <c r="E298" s="2">
        <v>60</v>
      </c>
      <c r="G298" s="2">
        <f t="shared" si="4"/>
        <v>367</v>
      </c>
    </row>
    <row r="299" spans="1:7">
      <c r="B299" s="422"/>
      <c r="C299" s="422"/>
      <c r="D299" t="s">
        <v>15</v>
      </c>
      <c r="E299" s="2">
        <v>5</v>
      </c>
      <c r="G299" s="2">
        <f t="shared" si="4"/>
        <v>372</v>
      </c>
    </row>
    <row r="300" spans="1:7">
      <c r="A300" s="3">
        <v>43830</v>
      </c>
      <c r="B300" s="422" t="s">
        <v>69</v>
      </c>
      <c r="C300" s="422" t="s">
        <v>27</v>
      </c>
      <c r="D300" t="s">
        <v>14</v>
      </c>
      <c r="E300" s="2"/>
      <c r="F300" s="2">
        <v>60</v>
      </c>
      <c r="G300" s="2">
        <f t="shared" si="4"/>
        <v>312</v>
      </c>
    </row>
    <row r="301" spans="1:7">
      <c r="A301" s="3">
        <v>43830</v>
      </c>
      <c r="B301" s="422" t="s">
        <v>69</v>
      </c>
      <c r="C301" s="422" t="s">
        <v>27</v>
      </c>
      <c r="D301" t="s">
        <v>15</v>
      </c>
      <c r="E301" s="2"/>
      <c r="F301" s="2">
        <v>5</v>
      </c>
      <c r="G301" s="2">
        <f t="shared" si="4"/>
        <v>307</v>
      </c>
    </row>
    <row r="302" spans="1:7">
      <c r="A302" s="3">
        <v>43853</v>
      </c>
      <c r="B302" s="422">
        <v>19610</v>
      </c>
      <c r="C302" s="422" t="s">
        <v>27</v>
      </c>
      <c r="D302" t="s">
        <v>12</v>
      </c>
      <c r="E302" s="2"/>
      <c r="F302" s="2">
        <v>273.10000000000002</v>
      </c>
      <c r="G302" s="2">
        <f t="shared" si="4"/>
        <v>33.899999999999977</v>
      </c>
    </row>
    <row r="303" spans="1:7">
      <c r="A303" s="3">
        <v>43853</v>
      </c>
      <c r="B303" s="422">
        <v>19610</v>
      </c>
      <c r="C303" s="422" t="s">
        <v>27</v>
      </c>
      <c r="D303" t="s">
        <v>13</v>
      </c>
      <c r="E303" s="2"/>
      <c r="F303" s="2">
        <v>33.9</v>
      </c>
      <c r="G303" s="6">
        <f t="shared" si="4"/>
        <v>0</v>
      </c>
    </row>
    <row r="304" spans="1:7">
      <c r="A304" s="31">
        <v>43861</v>
      </c>
      <c r="B304" s="421" t="s">
        <v>10</v>
      </c>
      <c r="C304" s="421" t="s">
        <v>11</v>
      </c>
      <c r="D304" t="s">
        <v>12</v>
      </c>
      <c r="E304" s="2">
        <v>316.89999999999998</v>
      </c>
      <c r="G304" s="2">
        <f>+G303+E304-F304</f>
        <v>316.89999999999998</v>
      </c>
    </row>
    <row r="305" spans="1:7">
      <c r="B305" s="422"/>
      <c r="C305" s="422"/>
      <c r="D305" t="s">
        <v>13</v>
      </c>
      <c r="E305" s="2">
        <v>32.200000000000003</v>
      </c>
      <c r="G305" s="2">
        <f t="shared" ref="G305:G368" si="5">+G304+E305-F305</f>
        <v>349.09999999999997</v>
      </c>
    </row>
    <row r="306" spans="1:7">
      <c r="B306" s="422"/>
      <c r="C306" s="422"/>
      <c r="D306" t="s">
        <v>14</v>
      </c>
      <c r="E306" s="2">
        <v>60</v>
      </c>
      <c r="G306" s="2">
        <f t="shared" si="5"/>
        <v>409.09999999999997</v>
      </c>
    </row>
    <row r="307" spans="1:7">
      <c r="B307" s="422"/>
      <c r="C307" s="422"/>
      <c r="D307" t="s">
        <v>15</v>
      </c>
      <c r="E307" s="2">
        <v>5</v>
      </c>
      <c r="G307" s="2">
        <f t="shared" si="5"/>
        <v>414.09999999999997</v>
      </c>
    </row>
    <row r="308" spans="1:7">
      <c r="B308" s="422"/>
      <c r="C308" s="422"/>
      <c r="D308" t="s">
        <v>70</v>
      </c>
      <c r="E308" s="101">
        <v>93</v>
      </c>
      <c r="G308" s="2">
        <f t="shared" si="5"/>
        <v>507.09999999999997</v>
      </c>
    </row>
    <row r="309" spans="1:7">
      <c r="A309" s="3">
        <v>43861</v>
      </c>
      <c r="B309" s="422" t="s">
        <v>69</v>
      </c>
      <c r="C309" s="422" t="s">
        <v>11</v>
      </c>
      <c r="D309" t="s">
        <v>14</v>
      </c>
      <c r="E309" s="2"/>
      <c r="F309" s="2">
        <v>60</v>
      </c>
      <c r="G309" s="2">
        <f t="shared" si="5"/>
        <v>447.09999999999997</v>
      </c>
    </row>
    <row r="310" spans="1:7">
      <c r="A310" s="3">
        <v>43861</v>
      </c>
      <c r="B310" s="422" t="s">
        <v>69</v>
      </c>
      <c r="C310" s="422" t="s">
        <v>11</v>
      </c>
      <c r="D310" t="s">
        <v>15</v>
      </c>
      <c r="E310" s="2"/>
      <c r="F310" s="2">
        <v>5</v>
      </c>
      <c r="G310" s="2">
        <f t="shared" si="5"/>
        <v>442.09999999999997</v>
      </c>
    </row>
    <row r="311" spans="1:7">
      <c r="A311" s="3">
        <v>44050</v>
      </c>
      <c r="B311" s="422">
        <v>20162</v>
      </c>
      <c r="C311" s="422" t="s">
        <v>11</v>
      </c>
      <c r="D311" t="s">
        <v>12</v>
      </c>
      <c r="E311" s="2"/>
      <c r="F311" s="2">
        <v>316.89999999999998</v>
      </c>
      <c r="G311" s="2">
        <f t="shared" si="5"/>
        <v>125.19999999999999</v>
      </c>
    </row>
    <row r="312" spans="1:7">
      <c r="A312" s="3">
        <v>44050</v>
      </c>
      <c r="B312" s="422">
        <v>20162</v>
      </c>
      <c r="C312" s="422" t="s">
        <v>11</v>
      </c>
      <c r="D312" t="s">
        <v>13</v>
      </c>
      <c r="E312" s="2"/>
      <c r="F312" s="2">
        <v>32.200000000000003</v>
      </c>
      <c r="G312" s="2">
        <f t="shared" si="5"/>
        <v>92.999999999999986</v>
      </c>
    </row>
    <row r="313" spans="1:7">
      <c r="A313" s="3">
        <v>44516</v>
      </c>
      <c r="B313" s="422">
        <v>23924</v>
      </c>
      <c r="C313" s="422" t="s">
        <v>11</v>
      </c>
      <c r="D313" t="s">
        <v>70</v>
      </c>
      <c r="E313" s="2"/>
      <c r="F313" s="101">
        <v>93</v>
      </c>
      <c r="G313" s="2">
        <f t="shared" si="5"/>
        <v>0</v>
      </c>
    </row>
    <row r="314" spans="1:7">
      <c r="A314" s="31">
        <v>43890</v>
      </c>
      <c r="B314" s="421" t="s">
        <v>10</v>
      </c>
      <c r="C314" s="421" t="s">
        <v>17</v>
      </c>
      <c r="D314" t="s">
        <v>12</v>
      </c>
      <c r="E314" s="2">
        <v>328.9</v>
      </c>
      <c r="G314" s="2">
        <f t="shared" si="5"/>
        <v>328.9</v>
      </c>
    </row>
    <row r="315" spans="1:7">
      <c r="B315" s="422"/>
      <c r="C315" s="422"/>
      <c r="D315" t="s">
        <v>13</v>
      </c>
      <c r="E315" s="2">
        <v>34.5</v>
      </c>
      <c r="G315" s="2">
        <f t="shared" si="5"/>
        <v>363.4</v>
      </c>
    </row>
    <row r="316" spans="1:7">
      <c r="B316" s="422"/>
      <c r="C316" s="422"/>
      <c r="D316" t="s">
        <v>14</v>
      </c>
      <c r="E316" s="2">
        <v>58</v>
      </c>
      <c r="G316" s="2">
        <f t="shared" si="5"/>
        <v>421.4</v>
      </c>
    </row>
    <row r="317" spans="1:7">
      <c r="B317" s="422"/>
      <c r="C317" s="422"/>
      <c r="D317" t="s">
        <v>15</v>
      </c>
      <c r="E317" s="2">
        <v>5</v>
      </c>
      <c r="G317" s="2">
        <f t="shared" si="5"/>
        <v>426.4</v>
      </c>
    </row>
    <row r="318" spans="1:7">
      <c r="A318" s="3">
        <v>43890</v>
      </c>
      <c r="B318" s="422" t="s">
        <v>69</v>
      </c>
      <c r="C318" s="422" t="s">
        <v>17</v>
      </c>
      <c r="D318" t="s">
        <v>14</v>
      </c>
      <c r="E318" s="2"/>
      <c r="F318" s="2">
        <v>58</v>
      </c>
      <c r="G318" s="2">
        <f t="shared" si="5"/>
        <v>368.4</v>
      </c>
    </row>
    <row r="319" spans="1:7">
      <c r="A319" s="3">
        <v>43890</v>
      </c>
      <c r="B319" s="422" t="s">
        <v>69</v>
      </c>
      <c r="C319" s="422" t="s">
        <v>17</v>
      </c>
      <c r="D319" t="s">
        <v>15</v>
      </c>
      <c r="E319" s="2"/>
      <c r="F319" s="2">
        <v>5</v>
      </c>
      <c r="G319" s="2">
        <f t="shared" si="5"/>
        <v>363.4</v>
      </c>
    </row>
    <row r="320" spans="1:7">
      <c r="A320" s="3">
        <v>44050</v>
      </c>
      <c r="B320" s="422">
        <v>20162</v>
      </c>
      <c r="C320" s="422" t="s">
        <v>17</v>
      </c>
      <c r="D320" t="s">
        <v>12</v>
      </c>
      <c r="E320" s="2"/>
      <c r="F320" s="2">
        <v>328.9</v>
      </c>
      <c r="G320" s="2">
        <f t="shared" si="5"/>
        <v>34.5</v>
      </c>
    </row>
    <row r="321" spans="1:8">
      <c r="A321" s="3">
        <v>44050</v>
      </c>
      <c r="B321" s="422">
        <v>20162</v>
      </c>
      <c r="C321" s="422" t="s">
        <v>17</v>
      </c>
      <c r="D321" t="s">
        <v>13</v>
      </c>
      <c r="E321" s="2"/>
      <c r="F321" s="2">
        <v>34.5</v>
      </c>
      <c r="G321" s="2">
        <f t="shared" si="5"/>
        <v>0</v>
      </c>
    </row>
    <row r="322" spans="1:8">
      <c r="A322" s="31">
        <v>43921</v>
      </c>
      <c r="B322" s="421" t="s">
        <v>10</v>
      </c>
      <c r="C322" s="421" t="s">
        <v>18</v>
      </c>
      <c r="D322" t="s">
        <v>12</v>
      </c>
      <c r="E322" s="2">
        <v>343.7</v>
      </c>
      <c r="G322" s="2">
        <f t="shared" si="5"/>
        <v>343.7</v>
      </c>
    </row>
    <row r="323" spans="1:8">
      <c r="B323" s="422"/>
      <c r="C323" s="422"/>
      <c r="D323" t="s">
        <v>13</v>
      </c>
      <c r="E323" s="2">
        <v>35</v>
      </c>
      <c r="G323" s="2">
        <f t="shared" si="5"/>
        <v>378.7</v>
      </c>
    </row>
    <row r="324" spans="1:8">
      <c r="B324" s="422"/>
      <c r="C324" s="422"/>
      <c r="D324" t="s">
        <v>14</v>
      </c>
      <c r="E324" s="2">
        <v>60</v>
      </c>
      <c r="G324" s="2">
        <f t="shared" si="5"/>
        <v>438.7</v>
      </c>
    </row>
    <row r="325" spans="1:8">
      <c r="B325" s="422"/>
      <c r="C325" s="422"/>
      <c r="D325" t="s">
        <v>15</v>
      </c>
      <c r="E325" s="2">
        <v>5</v>
      </c>
      <c r="G325" s="2">
        <f t="shared" si="5"/>
        <v>443.7</v>
      </c>
    </row>
    <row r="326" spans="1:8">
      <c r="A326" s="3">
        <v>43921</v>
      </c>
      <c r="B326" s="422" t="s">
        <v>69</v>
      </c>
      <c r="C326" s="422" t="s">
        <v>18</v>
      </c>
      <c r="D326" t="s">
        <v>14</v>
      </c>
      <c r="E326" s="2"/>
      <c r="F326" s="2">
        <v>60</v>
      </c>
      <c r="G326" s="2">
        <f t="shared" si="5"/>
        <v>383.7</v>
      </c>
    </row>
    <row r="327" spans="1:8">
      <c r="A327" s="3">
        <v>43921</v>
      </c>
      <c r="B327" s="422" t="s">
        <v>69</v>
      </c>
      <c r="C327" s="422" t="s">
        <v>18</v>
      </c>
      <c r="D327" t="s">
        <v>15</v>
      </c>
      <c r="E327" s="2"/>
      <c r="F327" s="2">
        <v>5</v>
      </c>
      <c r="G327" s="2">
        <f t="shared" si="5"/>
        <v>378.7</v>
      </c>
    </row>
    <row r="328" spans="1:8">
      <c r="A328" s="3">
        <v>44050</v>
      </c>
      <c r="B328" s="422">
        <v>20162</v>
      </c>
      <c r="C328" s="422" t="s">
        <v>18</v>
      </c>
      <c r="D328" t="s">
        <v>12</v>
      </c>
      <c r="E328" s="2"/>
      <c r="F328" s="2">
        <v>343.7</v>
      </c>
      <c r="G328" s="2">
        <f t="shared" si="5"/>
        <v>35</v>
      </c>
    </row>
    <row r="329" spans="1:8">
      <c r="A329" s="3">
        <v>44050</v>
      </c>
      <c r="B329" s="422">
        <v>20162</v>
      </c>
      <c r="C329" s="422" t="s">
        <v>18</v>
      </c>
      <c r="D329" t="s">
        <v>13</v>
      </c>
      <c r="E329" s="2"/>
      <c r="F329" s="2">
        <v>35</v>
      </c>
      <c r="G329" s="2">
        <f t="shared" si="5"/>
        <v>0</v>
      </c>
    </row>
    <row r="330" spans="1:8">
      <c r="A330" s="31">
        <v>43951</v>
      </c>
      <c r="B330" s="421" t="s">
        <v>10</v>
      </c>
      <c r="C330" s="421" t="s">
        <v>19</v>
      </c>
      <c r="D330" t="s">
        <v>12</v>
      </c>
      <c r="E330" s="2">
        <v>336.7</v>
      </c>
      <c r="G330" s="2">
        <f t="shared" si="5"/>
        <v>336.7</v>
      </c>
    </row>
    <row r="331" spans="1:8">
      <c r="B331" s="422"/>
      <c r="C331" s="422"/>
      <c r="D331" t="s">
        <v>13</v>
      </c>
      <c r="E331" s="2">
        <v>55.4</v>
      </c>
      <c r="G331" s="2">
        <f t="shared" si="5"/>
        <v>392.09999999999997</v>
      </c>
      <c r="H331" s="28"/>
    </row>
    <row r="332" spans="1:8">
      <c r="B332" s="422"/>
      <c r="C332" s="422"/>
      <c r="D332" t="s">
        <v>14</v>
      </c>
      <c r="E332" s="2">
        <v>60</v>
      </c>
      <c r="G332" s="2">
        <f t="shared" si="5"/>
        <v>452.09999999999997</v>
      </c>
      <c r="H332" s="28"/>
    </row>
    <row r="333" spans="1:8">
      <c r="B333" s="422"/>
      <c r="C333" s="422"/>
      <c r="D333" t="s">
        <v>15</v>
      </c>
      <c r="E333" s="2">
        <v>5</v>
      </c>
      <c r="G333" s="2">
        <f t="shared" si="5"/>
        <v>457.09999999999997</v>
      </c>
    </row>
    <row r="334" spans="1:8">
      <c r="A334" s="3">
        <v>44050</v>
      </c>
      <c r="B334" s="422">
        <v>20162</v>
      </c>
      <c r="C334" s="422" t="s">
        <v>19</v>
      </c>
      <c r="D334" t="s">
        <v>12</v>
      </c>
      <c r="E334" s="2"/>
      <c r="F334" s="2">
        <v>330.8</v>
      </c>
      <c r="G334" s="2">
        <f t="shared" si="5"/>
        <v>126.29999999999995</v>
      </c>
      <c r="H334" s="28"/>
    </row>
    <row r="335" spans="1:8">
      <c r="A335" s="3">
        <v>44050</v>
      </c>
      <c r="B335" s="422">
        <v>20162</v>
      </c>
      <c r="C335" s="422" t="s">
        <v>19</v>
      </c>
      <c r="D335" t="s">
        <v>13</v>
      </c>
      <c r="E335" s="2"/>
      <c r="F335" s="2">
        <v>34.4</v>
      </c>
      <c r="G335" s="2">
        <f t="shared" si="5"/>
        <v>91.899999999999949</v>
      </c>
    </row>
    <row r="336" spans="1:8">
      <c r="A336" s="3">
        <v>43951</v>
      </c>
      <c r="B336" s="422" t="s">
        <v>69</v>
      </c>
      <c r="C336" s="422" t="s">
        <v>19</v>
      </c>
      <c r="D336" t="s">
        <v>31</v>
      </c>
      <c r="E336" s="2"/>
      <c r="F336" s="2">
        <v>60</v>
      </c>
      <c r="G336" s="2">
        <f t="shared" si="5"/>
        <v>31.899999999999949</v>
      </c>
    </row>
    <row r="337" spans="1:8">
      <c r="A337" s="3">
        <v>43951</v>
      </c>
      <c r="B337" s="422" t="s">
        <v>69</v>
      </c>
      <c r="C337" s="422" t="s">
        <v>19</v>
      </c>
      <c r="D337" t="s">
        <v>29</v>
      </c>
      <c r="E337" s="2"/>
      <c r="F337" s="2">
        <v>5</v>
      </c>
      <c r="G337" s="2">
        <f t="shared" si="5"/>
        <v>26.899999999999949</v>
      </c>
    </row>
    <row r="338" spans="1:8">
      <c r="A338" s="3">
        <v>44155</v>
      </c>
      <c r="B338" s="422">
        <v>20787</v>
      </c>
      <c r="C338" s="422" t="s">
        <v>19</v>
      </c>
      <c r="D338" t="s">
        <v>12</v>
      </c>
      <c r="E338" s="2"/>
      <c r="F338" s="2">
        <v>5.9</v>
      </c>
      <c r="G338" s="2">
        <f t="shared" si="5"/>
        <v>20.99999999999995</v>
      </c>
    </row>
    <row r="339" spans="1:8">
      <c r="A339" s="3">
        <v>44155</v>
      </c>
      <c r="B339" s="422">
        <v>20787</v>
      </c>
      <c r="C339" s="422" t="s">
        <v>19</v>
      </c>
      <c r="D339" t="s">
        <v>13</v>
      </c>
      <c r="E339" s="2"/>
      <c r="F339" s="2">
        <v>21</v>
      </c>
      <c r="G339" s="2">
        <f t="shared" si="5"/>
        <v>-4.9737991503207013E-14</v>
      </c>
    </row>
    <row r="340" spans="1:8">
      <c r="A340" s="31">
        <v>43982</v>
      </c>
      <c r="B340" s="421" t="s">
        <v>10</v>
      </c>
      <c r="C340" s="421" t="s">
        <v>20</v>
      </c>
      <c r="D340" t="s">
        <v>12</v>
      </c>
      <c r="E340" s="45">
        <v>312.89999999999998</v>
      </c>
      <c r="F340" s="45"/>
      <c r="G340" s="2">
        <f t="shared" si="5"/>
        <v>312.89999999999992</v>
      </c>
    </row>
    <row r="341" spans="1:8">
      <c r="B341" s="422"/>
      <c r="C341" s="422"/>
      <c r="D341" t="s">
        <v>13</v>
      </c>
      <c r="E341" s="45">
        <v>29.9</v>
      </c>
      <c r="F341" s="45"/>
      <c r="G341" s="2">
        <f t="shared" si="5"/>
        <v>342.7999999999999</v>
      </c>
    </row>
    <row r="342" spans="1:8">
      <c r="B342" s="422"/>
      <c r="C342" s="422"/>
      <c r="D342" t="s">
        <v>14</v>
      </c>
      <c r="E342" s="45">
        <v>60</v>
      </c>
      <c r="F342" s="45"/>
      <c r="G342" s="2">
        <f t="shared" si="5"/>
        <v>402.7999999999999</v>
      </c>
      <c r="H342" s="28"/>
    </row>
    <row r="343" spans="1:8">
      <c r="B343" s="422"/>
      <c r="C343" s="422"/>
      <c r="D343" t="s">
        <v>29</v>
      </c>
      <c r="E343" s="45">
        <v>5</v>
      </c>
      <c r="F343" s="45"/>
      <c r="G343" s="2">
        <f t="shared" si="5"/>
        <v>407.7999999999999</v>
      </c>
    </row>
    <row r="344" spans="1:8">
      <c r="A344" s="3">
        <v>43982</v>
      </c>
      <c r="B344" s="422" t="s">
        <v>69</v>
      </c>
      <c r="C344" s="422" t="s">
        <v>20</v>
      </c>
      <c r="D344" t="s">
        <v>31</v>
      </c>
      <c r="E344" s="45"/>
      <c r="F344" s="45">
        <v>38</v>
      </c>
      <c r="G344" s="2">
        <f t="shared" si="5"/>
        <v>369.7999999999999</v>
      </c>
      <c r="H344" s="5"/>
    </row>
    <row r="345" spans="1:8">
      <c r="A345" s="3">
        <v>44155</v>
      </c>
      <c r="B345" s="422">
        <v>20787</v>
      </c>
      <c r="C345" s="422" t="s">
        <v>20</v>
      </c>
      <c r="D345" t="s">
        <v>12</v>
      </c>
      <c r="E345" s="45"/>
      <c r="F345" s="45">
        <v>312.89999999999998</v>
      </c>
      <c r="G345" s="2">
        <f t="shared" si="5"/>
        <v>56.89999999999992</v>
      </c>
      <c r="H345" s="5"/>
    </row>
    <row r="346" spans="1:8">
      <c r="A346" s="3">
        <v>44155</v>
      </c>
      <c r="B346" s="422">
        <v>20787</v>
      </c>
      <c r="C346" s="422" t="s">
        <v>20</v>
      </c>
      <c r="D346" t="s">
        <v>13</v>
      </c>
      <c r="E346" s="45"/>
      <c r="F346" s="45">
        <v>29.9</v>
      </c>
      <c r="G346" s="2">
        <f t="shared" si="5"/>
        <v>26.999999999999922</v>
      </c>
      <c r="H346" s="5"/>
    </row>
    <row r="347" spans="1:8">
      <c r="A347" s="3">
        <v>44155</v>
      </c>
      <c r="B347" s="422">
        <v>20787</v>
      </c>
      <c r="C347" s="422" t="s">
        <v>20</v>
      </c>
      <c r="D347" t="s">
        <v>14</v>
      </c>
      <c r="E347" s="45"/>
      <c r="F347" s="45">
        <v>22</v>
      </c>
      <c r="G347" s="2">
        <f t="shared" si="5"/>
        <v>4.9999999999999218</v>
      </c>
      <c r="H347" s="5"/>
    </row>
    <row r="348" spans="1:8">
      <c r="A348" s="3">
        <v>44155</v>
      </c>
      <c r="B348" s="422">
        <v>20787</v>
      </c>
      <c r="C348" s="422" t="s">
        <v>20</v>
      </c>
      <c r="D348" t="s">
        <v>29</v>
      </c>
      <c r="E348" s="45"/>
      <c r="F348" s="45">
        <v>5</v>
      </c>
      <c r="G348" s="2">
        <f t="shared" si="5"/>
        <v>-7.815970093361102E-14</v>
      </c>
      <c r="H348" s="5"/>
    </row>
    <row r="349" spans="1:8">
      <c r="A349" s="31">
        <v>44012</v>
      </c>
      <c r="B349" s="421" t="s">
        <v>10</v>
      </c>
      <c r="C349" s="421" t="s">
        <v>21</v>
      </c>
      <c r="D349" t="s">
        <v>12</v>
      </c>
      <c r="E349" s="45">
        <v>276.60000000000002</v>
      </c>
      <c r="F349" s="45"/>
      <c r="G349" s="2">
        <f t="shared" si="5"/>
        <v>276.59999999999997</v>
      </c>
      <c r="H349" s="5"/>
    </row>
    <row r="350" spans="1:8">
      <c r="B350" s="422"/>
      <c r="C350" s="422"/>
      <c r="D350" t="s">
        <v>13</v>
      </c>
      <c r="E350" s="45">
        <v>14.3</v>
      </c>
      <c r="F350" s="45"/>
      <c r="G350" s="2">
        <f t="shared" si="5"/>
        <v>290.89999999999998</v>
      </c>
      <c r="H350" s="5"/>
    </row>
    <row r="351" spans="1:8">
      <c r="B351" s="422"/>
      <c r="C351" s="422"/>
      <c r="D351" t="s">
        <v>14</v>
      </c>
      <c r="E351" s="45">
        <v>60</v>
      </c>
      <c r="F351" s="45"/>
      <c r="G351" s="2">
        <f t="shared" si="5"/>
        <v>350.9</v>
      </c>
      <c r="H351" s="5"/>
    </row>
    <row r="352" spans="1:8">
      <c r="A352" s="31"/>
      <c r="B352" s="421"/>
      <c r="C352" s="421"/>
      <c r="D352" t="s">
        <v>29</v>
      </c>
      <c r="E352" s="45">
        <v>5</v>
      </c>
      <c r="F352" s="45"/>
      <c r="G352" s="2">
        <f t="shared" si="5"/>
        <v>355.9</v>
      </c>
      <c r="H352" s="5"/>
    </row>
    <row r="353" spans="1:8">
      <c r="A353" s="3">
        <v>44155</v>
      </c>
      <c r="B353" s="422">
        <v>20787</v>
      </c>
      <c r="C353" s="422" t="s">
        <v>21</v>
      </c>
      <c r="D353" t="s">
        <v>12</v>
      </c>
      <c r="E353" s="45"/>
      <c r="F353" s="45">
        <v>276.60000000000002</v>
      </c>
      <c r="G353" s="2">
        <f t="shared" si="5"/>
        <v>79.299999999999955</v>
      </c>
      <c r="H353" s="5"/>
    </row>
    <row r="354" spans="1:8">
      <c r="A354" s="3">
        <v>44155</v>
      </c>
      <c r="B354" s="422">
        <v>20787</v>
      </c>
      <c r="C354" s="422" t="s">
        <v>21</v>
      </c>
      <c r="D354" t="s">
        <v>13</v>
      </c>
      <c r="E354" s="45"/>
      <c r="F354" s="45">
        <v>14.3</v>
      </c>
      <c r="G354" s="2">
        <f t="shared" si="5"/>
        <v>64.999999999999957</v>
      </c>
      <c r="H354" s="5"/>
    </row>
    <row r="355" spans="1:8">
      <c r="A355" s="3">
        <v>44155</v>
      </c>
      <c r="B355" s="422">
        <v>20787</v>
      </c>
      <c r="C355" s="422" t="s">
        <v>21</v>
      </c>
      <c r="D355" t="s">
        <v>14</v>
      </c>
      <c r="E355" s="45"/>
      <c r="F355" s="45">
        <v>60</v>
      </c>
      <c r="G355" s="2">
        <f t="shared" si="5"/>
        <v>4.9999999999999574</v>
      </c>
      <c r="H355" s="5"/>
    </row>
    <row r="356" spans="1:8">
      <c r="A356" s="3">
        <v>44155</v>
      </c>
      <c r="B356" s="422">
        <v>20787</v>
      </c>
      <c r="C356" s="422" t="s">
        <v>21</v>
      </c>
      <c r="D356" t="s">
        <v>29</v>
      </c>
      <c r="E356" s="45"/>
      <c r="F356" s="45">
        <v>5</v>
      </c>
      <c r="G356" s="2">
        <f t="shared" si="5"/>
        <v>-4.2632564145606011E-14</v>
      </c>
      <c r="H356" s="5"/>
    </row>
    <row r="357" spans="1:8">
      <c r="A357" s="31">
        <v>44043</v>
      </c>
      <c r="B357" s="421" t="s">
        <v>10</v>
      </c>
      <c r="C357" s="421" t="s">
        <v>22</v>
      </c>
      <c r="D357" t="s">
        <v>12</v>
      </c>
      <c r="E357" s="45">
        <v>239.9</v>
      </c>
      <c r="F357" s="45"/>
      <c r="G357" s="2">
        <f t="shared" si="5"/>
        <v>239.89999999999998</v>
      </c>
      <c r="H357" s="5"/>
    </row>
    <row r="358" spans="1:8">
      <c r="B358" s="422"/>
      <c r="C358" s="422"/>
      <c r="D358" t="s">
        <v>13</v>
      </c>
      <c r="E358" s="45">
        <v>44.8</v>
      </c>
      <c r="F358" s="45"/>
      <c r="G358" s="2">
        <f t="shared" si="5"/>
        <v>284.7</v>
      </c>
      <c r="H358" s="5"/>
    </row>
    <row r="359" spans="1:8">
      <c r="B359" s="422"/>
      <c r="C359" s="422"/>
      <c r="D359" t="s">
        <v>14</v>
      </c>
      <c r="E359" s="45">
        <v>60</v>
      </c>
      <c r="F359" s="45"/>
      <c r="G359" s="2">
        <f t="shared" si="5"/>
        <v>344.7</v>
      </c>
      <c r="H359" s="5"/>
    </row>
    <row r="360" spans="1:8">
      <c r="B360" s="422"/>
      <c r="C360" s="422"/>
      <c r="D360" t="s">
        <v>29</v>
      </c>
      <c r="E360" s="45">
        <v>5</v>
      </c>
      <c r="F360" s="45"/>
      <c r="G360" s="2">
        <f t="shared" si="5"/>
        <v>349.7</v>
      </c>
      <c r="H360" s="5"/>
    </row>
    <row r="361" spans="1:8">
      <c r="B361" s="422"/>
      <c r="C361" s="422"/>
      <c r="D361" s="62" t="s">
        <v>32</v>
      </c>
      <c r="E361" s="45">
        <v>10</v>
      </c>
      <c r="F361" s="45"/>
      <c r="G361" s="2">
        <f t="shared" si="5"/>
        <v>359.7</v>
      </c>
      <c r="H361" s="5"/>
    </row>
    <row r="362" spans="1:8">
      <c r="B362" s="422"/>
      <c r="C362" s="422"/>
      <c r="D362" s="62" t="s">
        <v>72</v>
      </c>
      <c r="E362" s="45">
        <v>10</v>
      </c>
      <c r="F362" s="45"/>
      <c r="G362" s="2">
        <f t="shared" si="5"/>
        <v>369.7</v>
      </c>
      <c r="H362" s="5"/>
    </row>
    <row r="363" spans="1:8">
      <c r="A363" s="3">
        <v>44043</v>
      </c>
      <c r="B363" s="422" t="s">
        <v>69</v>
      </c>
      <c r="C363" s="422" t="s">
        <v>22</v>
      </c>
      <c r="D363" t="s">
        <v>31</v>
      </c>
      <c r="E363" s="45"/>
      <c r="F363" s="45">
        <v>60</v>
      </c>
      <c r="G363" s="2">
        <f t="shared" si="5"/>
        <v>309.7</v>
      </c>
      <c r="H363" s="5"/>
    </row>
    <row r="364" spans="1:8">
      <c r="A364" s="3">
        <v>44043</v>
      </c>
      <c r="B364" s="422" t="s">
        <v>69</v>
      </c>
      <c r="C364" s="422" t="s">
        <v>22</v>
      </c>
      <c r="D364" t="s">
        <v>29</v>
      </c>
      <c r="E364" s="45"/>
      <c r="F364" s="45">
        <v>5</v>
      </c>
      <c r="G364" s="2">
        <f t="shared" si="5"/>
        <v>304.7</v>
      </c>
      <c r="H364" s="5"/>
    </row>
    <row r="365" spans="1:8">
      <c r="A365" s="3">
        <v>44155</v>
      </c>
      <c r="B365" s="422">
        <v>20788</v>
      </c>
      <c r="C365" s="422" t="s">
        <v>22</v>
      </c>
      <c r="D365" t="s">
        <v>12</v>
      </c>
      <c r="E365" s="45"/>
      <c r="F365" s="45">
        <v>239.9</v>
      </c>
      <c r="G365" s="2">
        <f t="shared" si="5"/>
        <v>64.799999999999983</v>
      </c>
      <c r="H365" s="5"/>
    </row>
    <row r="366" spans="1:8">
      <c r="A366" s="3">
        <v>44155</v>
      </c>
      <c r="B366" s="422">
        <v>20788</v>
      </c>
      <c r="C366" s="422" t="s">
        <v>22</v>
      </c>
      <c r="D366" t="s">
        <v>13</v>
      </c>
      <c r="E366" s="45"/>
      <c r="F366" s="45">
        <v>44.8</v>
      </c>
      <c r="G366" s="2">
        <f t="shared" si="5"/>
        <v>19.999999999999986</v>
      </c>
      <c r="H366" s="5"/>
    </row>
    <row r="367" spans="1:8">
      <c r="A367" s="3">
        <v>44155</v>
      </c>
      <c r="B367" s="422">
        <v>20788</v>
      </c>
      <c r="C367" s="422" t="s">
        <v>22</v>
      </c>
      <c r="D367" s="62" t="s">
        <v>32</v>
      </c>
      <c r="E367" s="45"/>
      <c r="F367" s="45">
        <v>10</v>
      </c>
      <c r="G367" s="2">
        <f t="shared" si="5"/>
        <v>9.9999999999999858</v>
      </c>
      <c r="H367" s="5"/>
    </row>
    <row r="368" spans="1:8">
      <c r="A368" s="3">
        <v>44155</v>
      </c>
      <c r="B368" s="422">
        <v>20788</v>
      </c>
      <c r="C368" s="422" t="s">
        <v>22</v>
      </c>
      <c r="D368" s="62" t="s">
        <v>72</v>
      </c>
      <c r="E368" s="45"/>
      <c r="F368" s="45">
        <v>10</v>
      </c>
      <c r="G368" s="2">
        <f t="shared" si="5"/>
        <v>-1.4210854715202004E-14</v>
      </c>
      <c r="H368" s="5"/>
    </row>
    <row r="369" spans="1:8">
      <c r="A369" s="31">
        <v>44074</v>
      </c>
      <c r="B369" s="421" t="s">
        <v>10</v>
      </c>
      <c r="C369" s="421" t="s">
        <v>23</v>
      </c>
      <c r="D369" t="s">
        <v>12</v>
      </c>
      <c r="E369" s="45">
        <v>230.6</v>
      </c>
      <c r="F369" s="45"/>
      <c r="G369" s="2">
        <f>+G368+E369-F369</f>
        <v>230.59999999999997</v>
      </c>
      <c r="H369" s="5"/>
    </row>
    <row r="370" spans="1:8">
      <c r="B370" s="422"/>
      <c r="C370" s="422"/>
      <c r="D370" t="s">
        <v>13</v>
      </c>
      <c r="E370" s="45">
        <v>31.9</v>
      </c>
      <c r="F370" s="45"/>
      <c r="G370" s="2">
        <f t="shared" ref="G370:G433" si="6">+G369+E370-F370</f>
        <v>262.49999999999994</v>
      </c>
      <c r="H370" s="5"/>
    </row>
    <row r="371" spans="1:8">
      <c r="B371" s="422"/>
      <c r="C371" s="422"/>
      <c r="D371" t="s">
        <v>14</v>
      </c>
      <c r="E371" s="45">
        <v>60</v>
      </c>
      <c r="F371" s="45"/>
      <c r="G371" s="2">
        <f t="shared" si="6"/>
        <v>322.49999999999994</v>
      </c>
      <c r="H371" s="5"/>
    </row>
    <row r="372" spans="1:8">
      <c r="B372" s="422"/>
      <c r="C372" s="422"/>
      <c r="D372" t="s">
        <v>29</v>
      </c>
      <c r="E372" s="45">
        <v>5</v>
      </c>
      <c r="F372" s="45"/>
      <c r="G372" s="2">
        <f t="shared" si="6"/>
        <v>327.49999999999994</v>
      </c>
      <c r="H372" s="5"/>
    </row>
    <row r="373" spans="1:8">
      <c r="B373" s="422"/>
      <c r="C373" s="422"/>
      <c r="D373" t="s">
        <v>33</v>
      </c>
      <c r="E373" s="45">
        <v>15</v>
      </c>
      <c r="F373" s="45"/>
      <c r="G373" s="2">
        <f t="shared" si="6"/>
        <v>342.49999999999994</v>
      </c>
      <c r="H373" s="5"/>
    </row>
    <row r="374" spans="1:8">
      <c r="A374" s="3">
        <v>44074</v>
      </c>
      <c r="B374" s="422" t="s">
        <v>69</v>
      </c>
      <c r="C374" s="422" t="s">
        <v>23</v>
      </c>
      <c r="D374" t="s">
        <v>31</v>
      </c>
      <c r="E374" s="45"/>
      <c r="F374" s="45">
        <v>60</v>
      </c>
      <c r="G374" s="2">
        <f t="shared" si="6"/>
        <v>282.49999999999994</v>
      </c>
      <c r="H374" s="5"/>
    </row>
    <row r="375" spans="1:8">
      <c r="A375" s="3">
        <v>44074</v>
      </c>
      <c r="B375" s="422" t="s">
        <v>69</v>
      </c>
      <c r="C375" s="422" t="s">
        <v>23</v>
      </c>
      <c r="D375" t="s">
        <v>29</v>
      </c>
      <c r="E375" s="45"/>
      <c r="F375" s="45">
        <v>5</v>
      </c>
      <c r="G375" s="2">
        <f t="shared" si="6"/>
        <v>277.49999999999994</v>
      </c>
      <c r="H375" s="5"/>
    </row>
    <row r="376" spans="1:8">
      <c r="A376" s="3">
        <v>44155</v>
      </c>
      <c r="B376" s="422">
        <v>20788</v>
      </c>
      <c r="C376" s="422" t="s">
        <v>23</v>
      </c>
      <c r="D376" t="s">
        <v>12</v>
      </c>
      <c r="E376" s="45"/>
      <c r="F376" s="45">
        <v>230.6</v>
      </c>
      <c r="G376" s="2">
        <f t="shared" si="6"/>
        <v>46.899999999999949</v>
      </c>
      <c r="H376" s="5"/>
    </row>
    <row r="377" spans="1:8">
      <c r="A377" s="3">
        <v>44155</v>
      </c>
      <c r="B377" s="422">
        <v>20788</v>
      </c>
      <c r="C377" s="422" t="s">
        <v>23</v>
      </c>
      <c r="D377" t="s">
        <v>13</v>
      </c>
      <c r="E377" s="45"/>
      <c r="F377" s="45">
        <v>31.9</v>
      </c>
      <c r="G377" s="2">
        <f t="shared" si="6"/>
        <v>14.99999999999995</v>
      </c>
      <c r="H377" s="5"/>
    </row>
    <row r="378" spans="1:8">
      <c r="A378" s="3">
        <v>44155</v>
      </c>
      <c r="B378" s="422">
        <v>20788</v>
      </c>
      <c r="C378" s="422" t="s">
        <v>23</v>
      </c>
      <c r="D378" t="s">
        <v>33</v>
      </c>
      <c r="E378" s="45"/>
      <c r="F378" s="45">
        <v>15</v>
      </c>
      <c r="G378" s="2">
        <f t="shared" si="6"/>
        <v>-4.9737991503207013E-14</v>
      </c>
      <c r="H378" s="5"/>
    </row>
    <row r="379" spans="1:8">
      <c r="A379" s="31">
        <v>44104</v>
      </c>
      <c r="B379" s="421" t="s">
        <v>10</v>
      </c>
      <c r="C379" s="421" t="s">
        <v>24</v>
      </c>
      <c r="D379" t="s">
        <v>12</v>
      </c>
      <c r="E379" s="45">
        <v>240.8</v>
      </c>
      <c r="F379" s="45"/>
      <c r="G379" s="2">
        <f t="shared" si="6"/>
        <v>240.79999999999995</v>
      </c>
      <c r="H379" s="5"/>
    </row>
    <row r="380" spans="1:8">
      <c r="B380" s="422"/>
      <c r="C380" s="422"/>
      <c r="D380" t="s">
        <v>13</v>
      </c>
      <c r="E380" s="45">
        <v>36.9</v>
      </c>
      <c r="F380" s="45"/>
      <c r="G380" s="2">
        <f t="shared" si="6"/>
        <v>277.69999999999993</v>
      </c>
      <c r="H380" s="5"/>
    </row>
    <row r="381" spans="1:8">
      <c r="B381" s="422"/>
      <c r="C381" s="422"/>
      <c r="D381" t="s">
        <v>14</v>
      </c>
      <c r="E381" s="45">
        <v>60</v>
      </c>
      <c r="F381" s="45"/>
      <c r="G381" s="2">
        <f t="shared" si="6"/>
        <v>337.69999999999993</v>
      </c>
      <c r="H381" s="5"/>
    </row>
    <row r="382" spans="1:8">
      <c r="B382" s="422"/>
      <c r="C382" s="422"/>
      <c r="D382" t="s">
        <v>29</v>
      </c>
      <c r="E382" s="45">
        <v>5</v>
      </c>
      <c r="F382" s="45"/>
      <c r="G382" s="2">
        <f t="shared" si="6"/>
        <v>342.69999999999993</v>
      </c>
      <c r="H382" s="5"/>
    </row>
    <row r="383" spans="1:8">
      <c r="B383" s="422"/>
      <c r="C383" s="422"/>
      <c r="D383" t="s">
        <v>33</v>
      </c>
      <c r="E383" s="45">
        <v>8.5</v>
      </c>
      <c r="F383" s="45"/>
      <c r="G383" s="2">
        <f t="shared" si="6"/>
        <v>351.19999999999993</v>
      </c>
      <c r="H383" s="5"/>
    </row>
    <row r="384" spans="1:8">
      <c r="A384" s="3">
        <v>44104</v>
      </c>
      <c r="B384" s="422" t="s">
        <v>69</v>
      </c>
      <c r="C384" s="422" t="s">
        <v>24</v>
      </c>
      <c r="D384" t="s">
        <v>31</v>
      </c>
      <c r="E384" s="45"/>
      <c r="F384" s="45">
        <v>60</v>
      </c>
      <c r="G384" s="2">
        <f t="shared" si="6"/>
        <v>291.19999999999993</v>
      </c>
      <c r="H384" s="5"/>
    </row>
    <row r="385" spans="1:8">
      <c r="A385" s="3">
        <v>44104</v>
      </c>
      <c r="B385" s="422" t="s">
        <v>69</v>
      </c>
      <c r="C385" s="422" t="s">
        <v>24</v>
      </c>
      <c r="D385" t="s">
        <v>29</v>
      </c>
      <c r="E385" s="45"/>
      <c r="F385" s="45">
        <v>5</v>
      </c>
      <c r="G385" s="2">
        <f t="shared" si="6"/>
        <v>286.19999999999993</v>
      </c>
      <c r="H385" s="5"/>
    </row>
    <row r="386" spans="1:8">
      <c r="A386" s="3">
        <v>44155</v>
      </c>
      <c r="B386" s="422">
        <v>20788</v>
      </c>
      <c r="C386" s="422" t="s">
        <v>24</v>
      </c>
      <c r="D386" t="s">
        <v>33</v>
      </c>
      <c r="E386" s="45"/>
      <c r="F386" s="45">
        <v>8.5</v>
      </c>
      <c r="G386" s="2">
        <f t="shared" si="6"/>
        <v>277.69999999999993</v>
      </c>
      <c r="H386" s="5"/>
    </row>
    <row r="387" spans="1:8">
      <c r="A387" s="3">
        <v>44195</v>
      </c>
      <c r="B387" s="422">
        <v>21287</v>
      </c>
      <c r="C387" s="422" t="s">
        <v>24</v>
      </c>
      <c r="D387" t="s">
        <v>12</v>
      </c>
      <c r="E387" s="45"/>
      <c r="F387" s="45">
        <v>240.8</v>
      </c>
      <c r="G387" s="2">
        <f t="shared" si="6"/>
        <v>36.89999999999992</v>
      </c>
      <c r="H387" s="5"/>
    </row>
    <row r="388" spans="1:8">
      <c r="A388" s="3">
        <v>44195</v>
      </c>
      <c r="B388" s="422">
        <v>21287</v>
      </c>
      <c r="C388" s="422" t="s">
        <v>24</v>
      </c>
      <c r="D388" t="s">
        <v>13</v>
      </c>
      <c r="E388" s="45"/>
      <c r="F388" s="45">
        <v>36.9</v>
      </c>
      <c r="G388" s="2">
        <f t="shared" si="6"/>
        <v>-7.815970093361102E-14</v>
      </c>
      <c r="H388" s="5"/>
    </row>
    <row r="389" spans="1:8">
      <c r="A389" s="31">
        <v>44135</v>
      </c>
      <c r="B389" s="421" t="s">
        <v>10</v>
      </c>
      <c r="C389" s="421" t="s">
        <v>25</v>
      </c>
      <c r="D389" t="s">
        <v>12</v>
      </c>
      <c r="E389" s="45">
        <v>282.5</v>
      </c>
      <c r="F389" s="45"/>
      <c r="G389" s="2">
        <f t="shared" si="6"/>
        <v>282.49999999999994</v>
      </c>
      <c r="H389" s="5"/>
    </row>
    <row r="390" spans="1:8">
      <c r="B390" s="422"/>
      <c r="C390" s="422"/>
      <c r="D390" t="s">
        <v>13</v>
      </c>
      <c r="E390" s="45">
        <v>39.1</v>
      </c>
      <c r="F390" s="45"/>
      <c r="G390" s="2">
        <f t="shared" si="6"/>
        <v>321.59999999999997</v>
      </c>
      <c r="H390" s="5"/>
    </row>
    <row r="391" spans="1:8">
      <c r="B391" s="422"/>
      <c r="C391" s="422"/>
      <c r="D391" t="s">
        <v>14</v>
      </c>
      <c r="E391" s="45">
        <v>60</v>
      </c>
      <c r="F391" s="45"/>
      <c r="G391" s="2">
        <f t="shared" si="6"/>
        <v>381.59999999999997</v>
      </c>
      <c r="H391" s="5"/>
    </row>
    <row r="392" spans="1:8">
      <c r="B392" s="422"/>
      <c r="C392" s="422"/>
      <c r="D392" t="s">
        <v>29</v>
      </c>
      <c r="E392" s="45">
        <v>5</v>
      </c>
      <c r="F392" s="45"/>
      <c r="G392" s="2">
        <f t="shared" si="6"/>
        <v>386.59999999999997</v>
      </c>
      <c r="H392" s="5"/>
    </row>
    <row r="393" spans="1:8">
      <c r="A393" s="3">
        <v>44135</v>
      </c>
      <c r="B393" s="422" t="s">
        <v>69</v>
      </c>
      <c r="C393" s="422" t="s">
        <v>25</v>
      </c>
      <c r="D393" t="s">
        <v>14</v>
      </c>
      <c r="E393" s="45"/>
      <c r="F393" s="45">
        <v>60</v>
      </c>
      <c r="G393" s="2">
        <f t="shared" si="6"/>
        <v>326.59999999999997</v>
      </c>
      <c r="H393" s="5"/>
    </row>
    <row r="394" spans="1:8">
      <c r="A394" s="3">
        <v>44135</v>
      </c>
      <c r="B394" s="422" t="s">
        <v>69</v>
      </c>
      <c r="C394" s="422" t="s">
        <v>25</v>
      </c>
      <c r="D394" t="s">
        <v>29</v>
      </c>
      <c r="E394" s="45"/>
      <c r="F394" s="45">
        <v>5</v>
      </c>
      <c r="G394" s="2">
        <f t="shared" si="6"/>
        <v>321.59999999999997</v>
      </c>
      <c r="H394" s="5"/>
    </row>
    <row r="395" spans="1:8">
      <c r="A395" s="3">
        <v>44195</v>
      </c>
      <c r="B395" s="422">
        <v>21287</v>
      </c>
      <c r="C395" s="422" t="s">
        <v>25</v>
      </c>
      <c r="D395" t="s">
        <v>12</v>
      </c>
      <c r="E395" s="45"/>
      <c r="F395" s="45">
        <v>282.5</v>
      </c>
      <c r="G395" s="2">
        <f t="shared" si="6"/>
        <v>39.099999999999966</v>
      </c>
      <c r="H395" s="5"/>
    </row>
    <row r="396" spans="1:8">
      <c r="A396" s="3">
        <v>44195</v>
      </c>
      <c r="B396" s="422">
        <v>21287</v>
      </c>
      <c r="C396" s="422" t="s">
        <v>25</v>
      </c>
      <c r="D396" t="s">
        <v>13</v>
      </c>
      <c r="E396" s="45"/>
      <c r="F396" s="45">
        <v>39.1</v>
      </c>
      <c r="G396" s="2">
        <f t="shared" si="6"/>
        <v>0</v>
      </c>
      <c r="H396" s="5"/>
    </row>
    <row r="397" spans="1:8">
      <c r="A397" s="31">
        <v>44165</v>
      </c>
      <c r="B397" s="421" t="s">
        <v>10</v>
      </c>
      <c r="C397" s="421" t="s">
        <v>26</v>
      </c>
      <c r="D397" t="s">
        <v>12</v>
      </c>
      <c r="E397" s="45">
        <v>267.89999999999998</v>
      </c>
      <c r="F397" s="45"/>
      <c r="G397" s="2">
        <f t="shared" si="6"/>
        <v>267.89999999999998</v>
      </c>
      <c r="H397" s="5"/>
    </row>
    <row r="398" spans="1:8">
      <c r="B398" s="422"/>
      <c r="C398" s="422"/>
      <c r="D398" t="s">
        <v>13</v>
      </c>
      <c r="E398" s="45">
        <v>40.200000000000003</v>
      </c>
      <c r="F398" s="45"/>
      <c r="G398" s="2">
        <f t="shared" si="6"/>
        <v>308.09999999999997</v>
      </c>
      <c r="H398" s="5"/>
    </row>
    <row r="399" spans="1:8">
      <c r="B399" s="422"/>
      <c r="C399" s="422"/>
      <c r="D399" t="s">
        <v>31</v>
      </c>
      <c r="E399" s="45">
        <v>60</v>
      </c>
      <c r="F399" s="45"/>
      <c r="G399" s="2">
        <f t="shared" si="6"/>
        <v>368.09999999999997</v>
      </c>
      <c r="H399" s="5"/>
    </row>
    <row r="400" spans="1:8">
      <c r="B400" s="422"/>
      <c r="C400" s="422"/>
      <c r="D400" t="s">
        <v>29</v>
      </c>
      <c r="E400" s="45">
        <v>5</v>
      </c>
      <c r="F400" s="45"/>
      <c r="G400" s="2">
        <f t="shared" si="6"/>
        <v>373.09999999999997</v>
      </c>
      <c r="H400" s="5"/>
    </row>
    <row r="401" spans="1:8">
      <c r="A401" s="3">
        <v>44165</v>
      </c>
      <c r="B401" s="422" t="s">
        <v>69</v>
      </c>
      <c r="C401" s="422" t="s">
        <v>26</v>
      </c>
      <c r="D401" s="62" t="s">
        <v>14</v>
      </c>
      <c r="F401" s="2">
        <v>60</v>
      </c>
      <c r="G401" s="2">
        <f t="shared" si="6"/>
        <v>313.09999999999997</v>
      </c>
      <c r="H401" s="5"/>
    </row>
    <row r="402" spans="1:8">
      <c r="A402" s="3">
        <v>44165</v>
      </c>
      <c r="B402" s="422" t="s">
        <v>69</v>
      </c>
      <c r="C402" s="422" t="s">
        <v>26</v>
      </c>
      <c r="D402" s="62" t="s">
        <v>29</v>
      </c>
      <c r="F402" s="2">
        <v>5</v>
      </c>
      <c r="G402" s="2">
        <f t="shared" si="6"/>
        <v>308.09999999999997</v>
      </c>
      <c r="H402" s="5"/>
    </row>
    <row r="403" spans="1:8">
      <c r="A403" s="3">
        <v>44239</v>
      </c>
      <c r="B403" s="422">
        <v>21577</v>
      </c>
      <c r="C403" s="422" t="s">
        <v>26</v>
      </c>
      <c r="D403" s="62" t="s">
        <v>12</v>
      </c>
      <c r="F403" s="2">
        <v>267.89999999999998</v>
      </c>
      <c r="G403" s="2">
        <f t="shared" si="6"/>
        <v>40.199999999999989</v>
      </c>
      <c r="H403" s="5"/>
    </row>
    <row r="404" spans="1:8">
      <c r="A404" s="3">
        <v>44239</v>
      </c>
      <c r="B404" s="422">
        <v>21577</v>
      </c>
      <c r="C404" s="422" t="s">
        <v>26</v>
      </c>
      <c r="D404" s="62" t="s">
        <v>13</v>
      </c>
      <c r="F404" s="2">
        <v>40.200000000000003</v>
      </c>
      <c r="G404" s="2">
        <f t="shared" si="6"/>
        <v>0</v>
      </c>
      <c r="H404" s="5"/>
    </row>
    <row r="405" spans="1:8">
      <c r="A405" s="31">
        <v>44196</v>
      </c>
      <c r="B405" s="421" t="s">
        <v>10</v>
      </c>
      <c r="C405" s="421" t="s">
        <v>27</v>
      </c>
      <c r="D405" t="s">
        <v>12</v>
      </c>
      <c r="E405" s="67">
        <v>306.5</v>
      </c>
      <c r="G405" s="2">
        <f t="shared" si="6"/>
        <v>306.5</v>
      </c>
      <c r="H405" s="5"/>
    </row>
    <row r="406" spans="1:8">
      <c r="B406" s="422"/>
      <c r="C406" s="422"/>
      <c r="D406" t="s">
        <v>13</v>
      </c>
      <c r="E406" s="67">
        <v>35.6</v>
      </c>
      <c r="G406" s="2">
        <f t="shared" si="6"/>
        <v>342.1</v>
      </c>
      <c r="H406" s="5"/>
    </row>
    <row r="407" spans="1:8">
      <c r="B407" s="422"/>
      <c r="C407" s="422"/>
      <c r="D407" t="s">
        <v>31</v>
      </c>
      <c r="E407" s="67">
        <v>60</v>
      </c>
      <c r="G407" s="2">
        <f t="shared" si="6"/>
        <v>402.1</v>
      </c>
      <c r="H407" s="5"/>
    </row>
    <row r="408" spans="1:8">
      <c r="B408" s="422"/>
      <c r="C408" s="422"/>
      <c r="D408" t="s">
        <v>29</v>
      </c>
      <c r="E408" s="67">
        <v>5</v>
      </c>
      <c r="G408" s="2">
        <f t="shared" si="6"/>
        <v>407.1</v>
      </c>
      <c r="H408" s="5"/>
    </row>
    <row r="409" spans="1:8">
      <c r="A409" s="70">
        <v>44196</v>
      </c>
      <c r="B409" s="422" t="s">
        <v>69</v>
      </c>
      <c r="C409" s="422" t="s">
        <v>27</v>
      </c>
      <c r="D409" t="s">
        <v>31</v>
      </c>
      <c r="E409" s="2"/>
      <c r="F409" s="2">
        <v>60</v>
      </c>
      <c r="G409" s="2">
        <f t="shared" si="6"/>
        <v>347.1</v>
      </c>
      <c r="H409" s="5"/>
    </row>
    <row r="410" spans="1:8">
      <c r="A410" s="70">
        <v>44196</v>
      </c>
      <c r="B410" s="422" t="s">
        <v>69</v>
      </c>
      <c r="C410" s="422" t="s">
        <v>27</v>
      </c>
      <c r="D410" t="s">
        <v>29</v>
      </c>
      <c r="E410" s="2"/>
      <c r="F410" s="2">
        <v>5</v>
      </c>
      <c r="G410" s="2">
        <f t="shared" si="6"/>
        <v>342.1</v>
      </c>
      <c r="H410" s="5"/>
    </row>
    <row r="411" spans="1:8">
      <c r="A411" s="70">
        <v>44239</v>
      </c>
      <c r="B411" s="422">
        <v>21577</v>
      </c>
      <c r="C411" s="422" t="s">
        <v>27</v>
      </c>
      <c r="D411" t="s">
        <v>12</v>
      </c>
      <c r="E411" s="2"/>
      <c r="F411" s="2">
        <v>306.5</v>
      </c>
      <c r="G411" s="2">
        <f t="shared" si="6"/>
        <v>35.600000000000023</v>
      </c>
      <c r="H411" s="5"/>
    </row>
    <row r="412" spans="1:8">
      <c r="A412" s="70">
        <v>44239</v>
      </c>
      <c r="B412" s="422">
        <v>21577</v>
      </c>
      <c r="C412" s="422" t="s">
        <v>27</v>
      </c>
      <c r="D412" t="s">
        <v>13</v>
      </c>
      <c r="E412" s="2"/>
      <c r="F412" s="2">
        <v>35.6</v>
      </c>
      <c r="G412" s="2">
        <f t="shared" si="6"/>
        <v>0</v>
      </c>
      <c r="H412" s="5"/>
    </row>
    <row r="413" spans="1:8">
      <c r="A413" s="31">
        <v>44227</v>
      </c>
      <c r="B413" s="421" t="s">
        <v>10</v>
      </c>
      <c r="C413" s="421" t="s">
        <v>11</v>
      </c>
      <c r="D413" t="s">
        <v>12</v>
      </c>
      <c r="E413" s="67">
        <v>327.2</v>
      </c>
      <c r="G413" s="2">
        <f t="shared" si="6"/>
        <v>327.2</v>
      </c>
      <c r="H413" s="5"/>
    </row>
    <row r="414" spans="1:8">
      <c r="B414" s="422"/>
      <c r="C414" s="422"/>
      <c r="D414" t="s">
        <v>13</v>
      </c>
      <c r="E414" s="67">
        <v>45.1</v>
      </c>
      <c r="G414" s="2">
        <f t="shared" si="6"/>
        <v>372.3</v>
      </c>
      <c r="H414" s="5"/>
    </row>
    <row r="415" spans="1:8">
      <c r="B415" s="422"/>
      <c r="C415" s="422"/>
      <c r="D415" t="s">
        <v>31</v>
      </c>
      <c r="E415" s="67">
        <v>60</v>
      </c>
      <c r="G415" s="2">
        <f t="shared" si="6"/>
        <v>432.3</v>
      </c>
      <c r="H415" s="5"/>
    </row>
    <row r="416" spans="1:8">
      <c r="B416" s="422"/>
      <c r="C416" s="422"/>
      <c r="D416" t="s">
        <v>29</v>
      </c>
      <c r="E416" s="67">
        <v>5</v>
      </c>
      <c r="G416" s="2">
        <f t="shared" si="6"/>
        <v>437.3</v>
      </c>
      <c r="H416" s="5"/>
    </row>
    <row r="417" spans="1:8">
      <c r="A417" s="70">
        <v>44227</v>
      </c>
      <c r="B417" s="422" t="s">
        <v>69</v>
      </c>
      <c r="C417" s="422" t="s">
        <v>11</v>
      </c>
      <c r="D417" t="s">
        <v>31</v>
      </c>
      <c r="E417" s="2"/>
      <c r="F417" s="2">
        <v>60</v>
      </c>
      <c r="G417" s="2">
        <f t="shared" si="6"/>
        <v>377.3</v>
      </c>
      <c r="H417" s="5"/>
    </row>
    <row r="418" spans="1:8">
      <c r="A418" s="70">
        <v>44227</v>
      </c>
      <c r="B418" s="422" t="s">
        <v>69</v>
      </c>
      <c r="C418" s="422" t="s">
        <v>11</v>
      </c>
      <c r="D418" t="s">
        <v>29</v>
      </c>
      <c r="E418" s="2"/>
      <c r="F418" s="2">
        <v>5</v>
      </c>
      <c r="G418" s="2">
        <f t="shared" si="6"/>
        <v>372.3</v>
      </c>
      <c r="H418" s="5"/>
    </row>
    <row r="419" spans="1:8">
      <c r="A419" s="70">
        <v>44326</v>
      </c>
      <c r="B419" s="422">
        <v>22401</v>
      </c>
      <c r="C419" s="422" t="s">
        <v>11</v>
      </c>
      <c r="D419" t="s">
        <v>12</v>
      </c>
      <c r="E419" s="2"/>
      <c r="F419" s="2">
        <v>327.2</v>
      </c>
      <c r="G419" s="2">
        <f t="shared" si="6"/>
        <v>45.100000000000023</v>
      </c>
      <c r="H419" s="5"/>
    </row>
    <row r="420" spans="1:8">
      <c r="A420" s="70">
        <v>44326</v>
      </c>
      <c r="B420" s="422">
        <v>22401</v>
      </c>
      <c r="C420" s="422" t="s">
        <v>11</v>
      </c>
      <c r="D420" t="s">
        <v>13</v>
      </c>
      <c r="E420" s="2"/>
      <c r="F420" s="2">
        <v>45.1</v>
      </c>
      <c r="G420" s="2">
        <f t="shared" si="6"/>
        <v>0</v>
      </c>
      <c r="H420" s="5"/>
    </row>
    <row r="421" spans="1:8">
      <c r="A421" s="31">
        <v>44255</v>
      </c>
      <c r="B421" s="421" t="s">
        <v>10</v>
      </c>
      <c r="C421" s="421" t="s">
        <v>17</v>
      </c>
      <c r="D421" t="s">
        <v>12</v>
      </c>
      <c r="E421" s="67">
        <v>307</v>
      </c>
      <c r="G421" s="2">
        <f t="shared" si="6"/>
        <v>307</v>
      </c>
      <c r="H421" s="5"/>
    </row>
    <row r="422" spans="1:8">
      <c r="B422" s="422"/>
      <c r="C422" s="422"/>
      <c r="D422" t="s">
        <v>13</v>
      </c>
      <c r="E422" s="67">
        <v>37</v>
      </c>
      <c r="G422" s="2">
        <f t="shared" si="6"/>
        <v>344</v>
      </c>
      <c r="H422" s="5"/>
    </row>
    <row r="423" spans="1:8">
      <c r="B423" s="422"/>
      <c r="C423" s="422"/>
      <c r="D423" t="s">
        <v>31</v>
      </c>
      <c r="E423" s="67">
        <v>56</v>
      </c>
      <c r="G423" s="2">
        <f t="shared" si="6"/>
        <v>400</v>
      </c>
      <c r="H423" s="5"/>
    </row>
    <row r="424" spans="1:8">
      <c r="B424" s="422"/>
      <c r="C424" s="422"/>
      <c r="D424" t="s">
        <v>29</v>
      </c>
      <c r="E424" s="67">
        <v>5</v>
      </c>
      <c r="G424" s="2">
        <f t="shared" si="6"/>
        <v>405</v>
      </c>
      <c r="H424" s="17"/>
    </row>
    <row r="425" spans="1:8">
      <c r="B425" s="422"/>
      <c r="C425" s="422"/>
      <c r="D425" t="s">
        <v>38</v>
      </c>
      <c r="E425" s="67">
        <v>10</v>
      </c>
      <c r="G425" s="2">
        <f t="shared" si="6"/>
        <v>415</v>
      </c>
      <c r="H425" s="17"/>
    </row>
    <row r="426" spans="1:8">
      <c r="A426" s="3">
        <v>44255</v>
      </c>
      <c r="B426" s="422" t="s">
        <v>69</v>
      </c>
      <c r="C426" s="422" t="s">
        <v>17</v>
      </c>
      <c r="D426" t="s">
        <v>14</v>
      </c>
      <c r="E426" s="67"/>
      <c r="F426" s="2">
        <v>56</v>
      </c>
      <c r="G426" s="2">
        <f t="shared" si="6"/>
        <v>359</v>
      </c>
      <c r="H426" s="5"/>
    </row>
    <row r="427" spans="1:8">
      <c r="A427" s="3">
        <v>44255</v>
      </c>
      <c r="B427" s="422" t="s">
        <v>69</v>
      </c>
      <c r="C427" s="422" t="s">
        <v>17</v>
      </c>
      <c r="D427" t="s">
        <v>15</v>
      </c>
      <c r="E427" s="67"/>
      <c r="F427" s="2">
        <v>5</v>
      </c>
      <c r="G427" s="2">
        <f t="shared" si="6"/>
        <v>354</v>
      </c>
      <c r="H427" s="5"/>
    </row>
    <row r="428" spans="1:8">
      <c r="A428" s="3">
        <v>44255</v>
      </c>
      <c r="B428" s="422" t="s">
        <v>69</v>
      </c>
      <c r="C428" s="422" t="s">
        <v>17</v>
      </c>
      <c r="D428" t="s">
        <v>12</v>
      </c>
      <c r="E428" s="67"/>
      <c r="F428" s="2">
        <v>105</v>
      </c>
      <c r="G428" s="2">
        <f t="shared" si="6"/>
        <v>249</v>
      </c>
      <c r="H428" s="5"/>
    </row>
    <row r="429" spans="1:8">
      <c r="A429" s="3">
        <v>44286</v>
      </c>
      <c r="B429" s="422" t="s">
        <v>69</v>
      </c>
      <c r="C429" s="422" t="s">
        <v>17</v>
      </c>
      <c r="D429" t="s">
        <v>12</v>
      </c>
      <c r="E429" s="67"/>
      <c r="F429" s="2">
        <v>150</v>
      </c>
      <c r="G429" s="2">
        <f t="shared" si="6"/>
        <v>99</v>
      </c>
      <c r="H429" s="5"/>
    </row>
    <row r="430" spans="1:8">
      <c r="A430" s="3">
        <v>44310</v>
      </c>
      <c r="B430" s="422">
        <v>22238</v>
      </c>
      <c r="C430" s="422" t="s">
        <v>17</v>
      </c>
      <c r="D430" t="s">
        <v>12</v>
      </c>
      <c r="E430" s="67"/>
      <c r="F430" s="2">
        <v>52</v>
      </c>
      <c r="G430" s="2">
        <f t="shared" si="6"/>
        <v>47</v>
      </c>
      <c r="H430" s="5"/>
    </row>
    <row r="431" spans="1:8">
      <c r="A431" s="3">
        <v>44310</v>
      </c>
      <c r="B431" s="422">
        <v>22238</v>
      </c>
      <c r="C431" s="422" t="s">
        <v>17</v>
      </c>
      <c r="D431" t="s">
        <v>13</v>
      </c>
      <c r="E431" s="67"/>
      <c r="F431" s="2">
        <v>37</v>
      </c>
      <c r="G431" s="2">
        <f t="shared" si="6"/>
        <v>10</v>
      </c>
      <c r="H431" s="5"/>
    </row>
    <row r="432" spans="1:8">
      <c r="A432" s="3">
        <v>44312</v>
      </c>
      <c r="B432" s="422">
        <v>22250</v>
      </c>
      <c r="C432" s="422" t="s">
        <v>17</v>
      </c>
      <c r="D432" t="s">
        <v>38</v>
      </c>
      <c r="E432" s="67"/>
      <c r="F432" s="2">
        <v>10</v>
      </c>
      <c r="G432" s="2">
        <f t="shared" si="6"/>
        <v>0</v>
      </c>
      <c r="H432" s="5"/>
    </row>
    <row r="433" spans="1:8">
      <c r="A433" s="31">
        <v>44286</v>
      </c>
      <c r="B433" s="421" t="s">
        <v>10</v>
      </c>
      <c r="C433" s="421" t="s">
        <v>18</v>
      </c>
      <c r="D433" t="s">
        <v>12</v>
      </c>
      <c r="E433" s="67">
        <v>336.9</v>
      </c>
      <c r="G433" s="2">
        <f t="shared" si="6"/>
        <v>336.9</v>
      </c>
      <c r="H433" s="5"/>
    </row>
    <row r="434" spans="1:8">
      <c r="B434" s="422"/>
      <c r="C434" s="422"/>
      <c r="D434" t="s">
        <v>13</v>
      </c>
      <c r="E434" s="67">
        <v>37.799999999999997</v>
      </c>
      <c r="G434" s="2">
        <f t="shared" ref="G434:G505" si="7">+G433+E434-F434</f>
        <v>374.7</v>
      </c>
      <c r="H434" s="5"/>
    </row>
    <row r="435" spans="1:8">
      <c r="B435" s="422"/>
      <c r="C435" s="422"/>
      <c r="D435" t="s">
        <v>31</v>
      </c>
      <c r="E435" s="67">
        <v>60</v>
      </c>
      <c r="G435" s="2">
        <f t="shared" si="7"/>
        <v>434.7</v>
      </c>
      <c r="H435" s="5"/>
    </row>
    <row r="436" spans="1:8">
      <c r="B436" s="422"/>
      <c r="C436" s="422"/>
      <c r="D436" t="s">
        <v>29</v>
      </c>
      <c r="E436" s="67">
        <v>5</v>
      </c>
      <c r="G436" s="2">
        <f t="shared" si="7"/>
        <v>439.7</v>
      </c>
      <c r="H436" s="5"/>
    </row>
    <row r="437" spans="1:8">
      <c r="B437" s="422"/>
      <c r="C437" s="422"/>
      <c r="D437" t="s">
        <v>40</v>
      </c>
      <c r="E437" s="67">
        <v>10</v>
      </c>
      <c r="G437" s="2">
        <f t="shared" si="7"/>
        <v>449.7</v>
      </c>
      <c r="H437" s="5"/>
    </row>
    <row r="438" spans="1:8">
      <c r="A438" s="3">
        <v>44277</v>
      </c>
      <c r="B438" s="422">
        <v>22020</v>
      </c>
      <c r="C438" s="422" t="s">
        <v>18</v>
      </c>
      <c r="D438" t="s">
        <v>40</v>
      </c>
      <c r="E438" s="67"/>
      <c r="F438" s="2">
        <v>10</v>
      </c>
      <c r="G438" s="2">
        <f t="shared" si="7"/>
        <v>439.7</v>
      </c>
      <c r="H438" s="5"/>
    </row>
    <row r="439" spans="1:8">
      <c r="A439" s="3">
        <v>44286</v>
      </c>
      <c r="B439" s="422" t="s">
        <v>69</v>
      </c>
      <c r="C439" s="422" t="s">
        <v>18</v>
      </c>
      <c r="D439" t="s">
        <v>14</v>
      </c>
      <c r="E439" s="67"/>
      <c r="F439" s="2">
        <v>60</v>
      </c>
      <c r="G439" s="2">
        <f t="shared" si="7"/>
        <v>379.7</v>
      </c>
      <c r="H439" s="5"/>
    </row>
    <row r="440" spans="1:8">
      <c r="A440" s="3">
        <v>44286</v>
      </c>
      <c r="B440" s="422" t="s">
        <v>69</v>
      </c>
      <c r="C440" s="422" t="s">
        <v>18</v>
      </c>
      <c r="D440" t="s">
        <v>15</v>
      </c>
      <c r="E440" s="67"/>
      <c r="F440" s="2">
        <v>5</v>
      </c>
      <c r="G440" s="2">
        <f t="shared" si="7"/>
        <v>374.7</v>
      </c>
      <c r="H440" s="5"/>
    </row>
    <row r="441" spans="1:8">
      <c r="A441" s="3">
        <v>44316</v>
      </c>
      <c r="B441" s="422" t="s">
        <v>69</v>
      </c>
      <c r="C441" s="422" t="s">
        <v>18</v>
      </c>
      <c r="D441" t="s">
        <v>12</v>
      </c>
      <c r="E441" s="67"/>
      <c r="F441" s="2">
        <v>150</v>
      </c>
      <c r="G441" s="2">
        <f t="shared" si="7"/>
        <v>224.7</v>
      </c>
      <c r="H441" s="5"/>
    </row>
    <row r="442" spans="1:8">
      <c r="A442" s="3">
        <v>44337</v>
      </c>
      <c r="B442" s="422">
        <v>22552</v>
      </c>
      <c r="C442" s="422" t="s">
        <v>18</v>
      </c>
      <c r="D442" t="s">
        <v>12</v>
      </c>
      <c r="E442" s="67"/>
      <c r="F442" s="2">
        <v>186.9</v>
      </c>
      <c r="G442" s="2">
        <f t="shared" si="7"/>
        <v>37.799999999999983</v>
      </c>
      <c r="H442" s="5"/>
    </row>
    <row r="443" spans="1:8">
      <c r="A443" s="3">
        <v>44337</v>
      </c>
      <c r="B443" s="422">
        <v>22552</v>
      </c>
      <c r="C443" s="422" t="s">
        <v>18</v>
      </c>
      <c r="D443" t="s">
        <v>13</v>
      </c>
      <c r="E443" s="67"/>
      <c r="F443" s="2">
        <v>37.799999999999997</v>
      </c>
      <c r="G443" s="2">
        <f t="shared" si="7"/>
        <v>0</v>
      </c>
      <c r="H443" s="5"/>
    </row>
    <row r="444" spans="1:8">
      <c r="A444" s="31">
        <v>44316</v>
      </c>
      <c r="B444" s="421" t="s">
        <v>10</v>
      </c>
      <c r="C444" s="421" t="s">
        <v>19</v>
      </c>
      <c r="D444" t="s">
        <v>12</v>
      </c>
      <c r="E444" s="67">
        <v>345.8</v>
      </c>
      <c r="G444" s="2">
        <f t="shared" si="7"/>
        <v>345.8</v>
      </c>
      <c r="H444" s="5"/>
    </row>
    <row r="445" spans="1:8">
      <c r="B445" s="422"/>
      <c r="C445" s="422"/>
      <c r="D445" t="s">
        <v>13</v>
      </c>
      <c r="E445" s="67">
        <v>42.1</v>
      </c>
      <c r="G445" s="2">
        <f t="shared" si="7"/>
        <v>387.90000000000003</v>
      </c>
      <c r="H445" s="5"/>
    </row>
    <row r="446" spans="1:8">
      <c r="B446" s="422"/>
      <c r="C446" s="422"/>
      <c r="D446" t="s">
        <v>31</v>
      </c>
      <c r="E446" s="67">
        <v>60</v>
      </c>
      <c r="G446" s="2">
        <f t="shared" si="7"/>
        <v>447.90000000000003</v>
      </c>
      <c r="H446" s="5"/>
    </row>
    <row r="447" spans="1:8">
      <c r="B447" s="422"/>
      <c r="C447" s="422"/>
      <c r="D447" t="s">
        <v>29</v>
      </c>
      <c r="E447" s="67">
        <v>5</v>
      </c>
      <c r="G447" s="2">
        <f t="shared" si="7"/>
        <v>452.90000000000003</v>
      </c>
      <c r="H447" s="5"/>
    </row>
    <row r="448" spans="1:8">
      <c r="A448" s="3">
        <v>44316</v>
      </c>
      <c r="B448" s="422" t="s">
        <v>69</v>
      </c>
      <c r="C448" s="422" t="s">
        <v>19</v>
      </c>
      <c r="D448" t="s">
        <v>14</v>
      </c>
      <c r="E448" s="67"/>
      <c r="F448" s="2">
        <v>60</v>
      </c>
      <c r="G448" s="2">
        <f t="shared" si="7"/>
        <v>392.90000000000003</v>
      </c>
      <c r="H448" s="5"/>
    </row>
    <row r="449" spans="1:8">
      <c r="A449" s="3">
        <v>44316</v>
      </c>
      <c r="B449" s="422" t="s">
        <v>69</v>
      </c>
      <c r="C449" s="422" t="s">
        <v>19</v>
      </c>
      <c r="D449" t="s">
        <v>15</v>
      </c>
      <c r="E449" s="67"/>
      <c r="F449" s="2">
        <v>5</v>
      </c>
      <c r="G449" s="2">
        <f t="shared" si="7"/>
        <v>387.90000000000003</v>
      </c>
      <c r="H449" s="5"/>
    </row>
    <row r="450" spans="1:8">
      <c r="A450" s="3">
        <v>44347</v>
      </c>
      <c r="B450" s="422" t="s">
        <v>69</v>
      </c>
      <c r="C450" s="422" t="s">
        <v>19</v>
      </c>
      <c r="D450" t="s">
        <v>12</v>
      </c>
      <c r="E450" s="67"/>
      <c r="F450" s="2">
        <v>150</v>
      </c>
      <c r="G450" s="2">
        <f t="shared" si="7"/>
        <v>237.90000000000003</v>
      </c>
      <c r="H450" s="5"/>
    </row>
    <row r="451" spans="1:8">
      <c r="A451" s="3">
        <v>44361</v>
      </c>
      <c r="B451" s="422">
        <v>22810</v>
      </c>
      <c r="C451" s="422" t="s">
        <v>19</v>
      </c>
      <c r="D451" t="s">
        <v>12</v>
      </c>
      <c r="E451" s="67"/>
      <c r="F451" s="2">
        <v>195.8</v>
      </c>
      <c r="G451" s="2">
        <f t="shared" si="7"/>
        <v>42.100000000000023</v>
      </c>
      <c r="H451" s="5"/>
    </row>
    <row r="452" spans="1:8">
      <c r="A452" s="3">
        <v>44361</v>
      </c>
      <c r="B452" s="422">
        <v>22810</v>
      </c>
      <c r="C452" s="422" t="s">
        <v>19</v>
      </c>
      <c r="D452" t="s">
        <v>13</v>
      </c>
      <c r="E452" s="67"/>
      <c r="F452" s="2">
        <v>42.1</v>
      </c>
      <c r="G452" s="2">
        <f t="shared" si="7"/>
        <v>0</v>
      </c>
      <c r="H452" s="5"/>
    </row>
    <row r="453" spans="1:8">
      <c r="A453" s="31">
        <v>44347</v>
      </c>
      <c r="B453" s="421" t="s">
        <v>10</v>
      </c>
      <c r="C453" s="421" t="s">
        <v>20</v>
      </c>
      <c r="D453" t="s">
        <v>12</v>
      </c>
      <c r="E453" s="67">
        <v>284.39999999999998</v>
      </c>
      <c r="G453" s="2">
        <f t="shared" si="7"/>
        <v>284.39999999999998</v>
      </c>
      <c r="H453" s="5"/>
    </row>
    <row r="454" spans="1:8">
      <c r="B454" s="422"/>
      <c r="C454" s="422"/>
      <c r="D454" t="s">
        <v>13</v>
      </c>
      <c r="E454" s="67">
        <v>51.8</v>
      </c>
      <c r="G454" s="2">
        <f t="shared" si="7"/>
        <v>336.2</v>
      </c>
      <c r="H454" s="5"/>
    </row>
    <row r="455" spans="1:8">
      <c r="B455" s="422"/>
      <c r="C455" s="422"/>
      <c r="D455" t="s">
        <v>31</v>
      </c>
      <c r="E455" s="67">
        <v>60</v>
      </c>
      <c r="G455" s="2">
        <f t="shared" si="7"/>
        <v>396.2</v>
      </c>
      <c r="H455" s="5"/>
    </row>
    <row r="456" spans="1:8">
      <c r="B456" s="422"/>
      <c r="C456" s="422"/>
      <c r="D456" t="s">
        <v>29</v>
      </c>
      <c r="E456" s="67">
        <v>5</v>
      </c>
      <c r="G456" s="2">
        <f t="shared" si="7"/>
        <v>401.2</v>
      </c>
      <c r="H456" s="5"/>
    </row>
    <row r="457" spans="1:8">
      <c r="B457" s="422"/>
      <c r="C457" s="422"/>
      <c r="D457" t="s">
        <v>281</v>
      </c>
      <c r="E457" s="67">
        <v>8.5</v>
      </c>
      <c r="G457" s="2">
        <f t="shared" si="7"/>
        <v>409.7</v>
      </c>
      <c r="H457" s="5"/>
    </row>
    <row r="458" spans="1:8">
      <c r="A458" s="3">
        <v>44347</v>
      </c>
      <c r="B458" s="422" t="s">
        <v>69</v>
      </c>
      <c r="C458" s="422" t="s">
        <v>20</v>
      </c>
      <c r="D458" t="s">
        <v>14</v>
      </c>
      <c r="E458" s="67"/>
      <c r="F458" s="2">
        <v>60</v>
      </c>
      <c r="G458" s="2">
        <f t="shared" si="7"/>
        <v>349.7</v>
      </c>
      <c r="H458" s="5"/>
    </row>
    <row r="459" spans="1:8">
      <c r="A459" s="3">
        <v>44347</v>
      </c>
      <c r="B459" s="422" t="s">
        <v>69</v>
      </c>
      <c r="C459" s="422" t="s">
        <v>20</v>
      </c>
      <c r="D459" t="s">
        <v>15</v>
      </c>
      <c r="E459" s="67"/>
      <c r="F459" s="2">
        <v>5</v>
      </c>
      <c r="G459" s="2">
        <f t="shared" si="7"/>
        <v>344.7</v>
      </c>
      <c r="H459" s="5"/>
    </row>
    <row r="460" spans="1:8">
      <c r="A460" s="3">
        <v>44377</v>
      </c>
      <c r="B460" s="422" t="s">
        <v>69</v>
      </c>
      <c r="C460" s="422" t="s">
        <v>20</v>
      </c>
      <c r="D460" t="s">
        <v>12</v>
      </c>
      <c r="E460" s="67"/>
      <c r="F460" s="2">
        <v>150</v>
      </c>
      <c r="G460" s="2">
        <f t="shared" si="7"/>
        <v>194.7</v>
      </c>
      <c r="H460" s="5"/>
    </row>
    <row r="461" spans="1:8">
      <c r="A461" s="3">
        <v>44391</v>
      </c>
      <c r="B461" s="422">
        <v>23036</v>
      </c>
      <c r="C461" s="422" t="s">
        <v>20</v>
      </c>
      <c r="D461" t="s">
        <v>281</v>
      </c>
      <c r="E461" s="67"/>
      <c r="F461" s="67">
        <v>8.5</v>
      </c>
      <c r="G461" s="2">
        <f t="shared" si="7"/>
        <v>186.2</v>
      </c>
      <c r="H461" s="5"/>
    </row>
    <row r="462" spans="1:8">
      <c r="A462" s="3">
        <v>44399</v>
      </c>
      <c r="B462" s="422">
        <v>23082</v>
      </c>
      <c r="C462" s="422" t="s">
        <v>20</v>
      </c>
      <c r="D462" t="s">
        <v>12</v>
      </c>
      <c r="E462" s="67"/>
      <c r="F462" s="67">
        <v>134.4</v>
      </c>
      <c r="G462" s="2">
        <f t="shared" si="7"/>
        <v>51.799999999999983</v>
      </c>
      <c r="H462" s="5"/>
    </row>
    <row r="463" spans="1:8">
      <c r="A463" s="3">
        <v>44399</v>
      </c>
      <c r="B463" s="422">
        <v>23082</v>
      </c>
      <c r="C463" s="422" t="s">
        <v>20</v>
      </c>
      <c r="D463" t="s">
        <v>13</v>
      </c>
      <c r="E463" s="67"/>
      <c r="F463" s="67">
        <v>51.8</v>
      </c>
      <c r="G463" s="2">
        <f t="shared" si="7"/>
        <v>0</v>
      </c>
      <c r="H463" s="5"/>
    </row>
    <row r="464" spans="1:8">
      <c r="A464" s="31">
        <v>44377</v>
      </c>
      <c r="B464" s="421" t="s">
        <v>10</v>
      </c>
      <c r="C464" s="421" t="s">
        <v>21</v>
      </c>
      <c r="D464" t="s">
        <v>12</v>
      </c>
      <c r="E464" s="67">
        <v>276.39999999999998</v>
      </c>
      <c r="G464" s="2">
        <f t="shared" si="7"/>
        <v>276.39999999999998</v>
      </c>
      <c r="H464" s="5"/>
    </row>
    <row r="465" spans="1:9">
      <c r="B465" s="422"/>
      <c r="C465" s="422"/>
      <c r="D465" t="s">
        <v>13</v>
      </c>
      <c r="E465" s="82">
        <v>62.2</v>
      </c>
      <c r="G465" s="2">
        <f t="shared" si="7"/>
        <v>338.59999999999997</v>
      </c>
      <c r="H465" s="5"/>
    </row>
    <row r="466" spans="1:9">
      <c r="B466" s="422"/>
      <c r="C466" s="422"/>
      <c r="D466" t="s">
        <v>31</v>
      </c>
      <c r="E466" s="67">
        <v>60</v>
      </c>
      <c r="G466" s="2">
        <f t="shared" si="7"/>
        <v>398.59999999999997</v>
      </c>
      <c r="H466" s="5"/>
    </row>
    <row r="467" spans="1:9">
      <c r="B467" s="422"/>
      <c r="C467" s="422"/>
      <c r="D467" t="s">
        <v>29</v>
      </c>
      <c r="E467" s="67">
        <v>5</v>
      </c>
      <c r="G467" s="2">
        <f t="shared" si="7"/>
        <v>403.59999999999997</v>
      </c>
      <c r="H467" s="5"/>
    </row>
    <row r="468" spans="1:9">
      <c r="A468" s="3">
        <v>44377</v>
      </c>
      <c r="B468" s="422" t="s">
        <v>69</v>
      </c>
      <c r="C468" s="422" t="s">
        <v>21</v>
      </c>
      <c r="D468" t="s">
        <v>14</v>
      </c>
      <c r="E468" s="67"/>
      <c r="F468" s="2">
        <v>60</v>
      </c>
      <c r="G468" s="2">
        <f t="shared" si="7"/>
        <v>343.59999999999997</v>
      </c>
      <c r="H468" s="5"/>
    </row>
    <row r="469" spans="1:9">
      <c r="A469" s="3">
        <v>44377</v>
      </c>
      <c r="B469" s="422" t="s">
        <v>69</v>
      </c>
      <c r="C469" s="422" t="s">
        <v>21</v>
      </c>
      <c r="D469" t="s">
        <v>15</v>
      </c>
      <c r="E469" s="67"/>
      <c r="F469" s="2">
        <v>5</v>
      </c>
      <c r="G469" s="2">
        <f t="shared" si="7"/>
        <v>338.59999999999997</v>
      </c>
      <c r="H469" s="5"/>
    </row>
    <row r="470" spans="1:9">
      <c r="A470" s="3">
        <v>44408</v>
      </c>
      <c r="B470" s="422" t="s">
        <v>69</v>
      </c>
      <c r="C470" s="422" t="s">
        <v>21</v>
      </c>
      <c r="D470" t="s">
        <v>12</v>
      </c>
      <c r="E470" s="67"/>
      <c r="F470" s="2">
        <v>150</v>
      </c>
      <c r="G470" s="2">
        <f t="shared" si="7"/>
        <v>188.59999999999997</v>
      </c>
      <c r="H470" s="5"/>
    </row>
    <row r="471" spans="1:9">
      <c r="A471" s="3">
        <v>44433</v>
      </c>
      <c r="B471" s="422">
        <v>23285</v>
      </c>
      <c r="C471" s="422" t="s">
        <v>21</v>
      </c>
      <c r="D471" t="s">
        <v>12</v>
      </c>
      <c r="E471" s="67"/>
      <c r="F471" s="2">
        <v>126.4</v>
      </c>
      <c r="G471" s="2">
        <f t="shared" si="7"/>
        <v>62.19999999999996</v>
      </c>
      <c r="H471" s="5"/>
    </row>
    <row r="472" spans="1:9">
      <c r="A472" s="3">
        <v>44433</v>
      </c>
      <c r="B472" s="422">
        <v>23285</v>
      </c>
      <c r="C472" s="422" t="s">
        <v>21</v>
      </c>
      <c r="D472" t="s">
        <v>13</v>
      </c>
      <c r="E472" s="67"/>
      <c r="F472" s="2">
        <v>62.2</v>
      </c>
      <c r="G472" s="101">
        <f t="shared" si="7"/>
        <v>0</v>
      </c>
      <c r="H472" s="5"/>
    </row>
    <row r="473" spans="1:9" s="118" customFormat="1">
      <c r="A473" s="116">
        <v>44408</v>
      </c>
      <c r="B473" s="117" t="s">
        <v>10</v>
      </c>
      <c r="C473" s="117" t="s">
        <v>22</v>
      </c>
      <c r="D473" s="118" t="s">
        <v>12</v>
      </c>
      <c r="E473" s="99">
        <v>224.6</v>
      </c>
      <c r="F473" s="99"/>
      <c r="G473" s="99">
        <f t="shared" si="7"/>
        <v>224.6</v>
      </c>
    </row>
    <row r="474" spans="1:9" s="118" customFormat="1">
      <c r="A474" s="119"/>
      <c r="B474" s="120"/>
      <c r="C474" s="120"/>
      <c r="D474" s="118" t="s">
        <v>13</v>
      </c>
      <c r="E474" s="99">
        <v>55.4</v>
      </c>
      <c r="F474" s="99"/>
      <c r="G474" s="99">
        <f t="shared" si="7"/>
        <v>280</v>
      </c>
    </row>
    <row r="475" spans="1:9" s="118" customFormat="1">
      <c r="A475" s="119"/>
      <c r="B475" s="120"/>
      <c r="C475" s="120"/>
      <c r="D475" s="118" t="s">
        <v>14</v>
      </c>
      <c r="E475" s="99">
        <v>60</v>
      </c>
      <c r="F475" s="99"/>
      <c r="G475" s="99">
        <f t="shared" si="7"/>
        <v>340</v>
      </c>
    </row>
    <row r="476" spans="1:9" s="118" customFormat="1">
      <c r="A476" s="119"/>
      <c r="B476" s="120"/>
      <c r="C476" s="120"/>
      <c r="D476" s="118" t="s">
        <v>15</v>
      </c>
      <c r="E476" s="99">
        <v>5</v>
      </c>
      <c r="F476" s="99"/>
      <c r="G476" s="99">
        <f t="shared" si="7"/>
        <v>345</v>
      </c>
    </row>
    <row r="477" spans="1:9" s="118" customFormat="1">
      <c r="A477" s="119">
        <v>44408</v>
      </c>
      <c r="B477" s="120" t="s">
        <v>69</v>
      </c>
      <c r="C477" s="120" t="s">
        <v>22</v>
      </c>
      <c r="D477" s="118" t="s">
        <v>31</v>
      </c>
      <c r="E477" s="99"/>
      <c r="F477" s="99">
        <v>60</v>
      </c>
      <c r="G477" s="99">
        <f t="shared" si="7"/>
        <v>285</v>
      </c>
    </row>
    <row r="478" spans="1:9" s="118" customFormat="1">
      <c r="A478" s="119">
        <v>44408</v>
      </c>
      <c r="B478" s="120" t="s">
        <v>69</v>
      </c>
      <c r="C478" s="120" t="s">
        <v>22</v>
      </c>
      <c r="D478" s="118" t="s">
        <v>29</v>
      </c>
      <c r="E478" s="99"/>
      <c r="F478" s="99">
        <v>5</v>
      </c>
      <c r="G478" s="99">
        <f t="shared" si="7"/>
        <v>280</v>
      </c>
    </row>
    <row r="479" spans="1:9" s="118" customFormat="1">
      <c r="A479" s="119">
        <v>44439</v>
      </c>
      <c r="B479" s="120" t="s">
        <v>69</v>
      </c>
      <c r="C479" s="120" t="s">
        <v>22</v>
      </c>
      <c r="D479" s="118" t="s">
        <v>12</v>
      </c>
      <c r="E479" s="99"/>
      <c r="F479" s="99">
        <v>150</v>
      </c>
      <c r="G479" s="99">
        <f t="shared" si="7"/>
        <v>130</v>
      </c>
      <c r="H479" s="121">
        <f>+E473-F479</f>
        <v>74.599999999999994</v>
      </c>
      <c r="I479" s="121">
        <f>+E474</f>
        <v>55.4</v>
      </c>
    </row>
    <row r="480" spans="1:9" s="118" customFormat="1">
      <c r="A480" s="119">
        <v>44516</v>
      </c>
      <c r="B480" s="120">
        <v>23924</v>
      </c>
      <c r="C480" s="120" t="s">
        <v>22</v>
      </c>
      <c r="D480" s="118" t="s">
        <v>12</v>
      </c>
      <c r="E480" s="99"/>
      <c r="F480" s="99">
        <v>74.599999999999994</v>
      </c>
      <c r="G480" s="99">
        <f t="shared" si="7"/>
        <v>55.400000000000006</v>
      </c>
      <c r="H480" s="121"/>
      <c r="I480" s="121"/>
    </row>
    <row r="481" spans="1:10" s="118" customFormat="1">
      <c r="A481" s="119">
        <v>44516</v>
      </c>
      <c r="B481" s="120">
        <v>23924</v>
      </c>
      <c r="C481" s="120" t="s">
        <v>22</v>
      </c>
      <c r="D481" s="118" t="s">
        <v>13</v>
      </c>
      <c r="E481" s="99"/>
      <c r="F481" s="99">
        <v>55.4</v>
      </c>
      <c r="G481" s="99">
        <f t="shared" si="7"/>
        <v>0</v>
      </c>
      <c r="H481" s="121"/>
      <c r="I481" s="121"/>
    </row>
    <row r="482" spans="1:10">
      <c r="A482" s="31">
        <v>44439</v>
      </c>
      <c r="B482" s="421" t="s">
        <v>10</v>
      </c>
      <c r="C482" s="421" t="s">
        <v>23</v>
      </c>
      <c r="D482" t="s">
        <v>12</v>
      </c>
      <c r="E482" s="2">
        <v>254.4</v>
      </c>
      <c r="G482" s="99">
        <f t="shared" si="7"/>
        <v>254.4</v>
      </c>
    </row>
    <row r="483" spans="1:10">
      <c r="B483" s="422"/>
      <c r="C483" s="422"/>
      <c r="D483" t="s">
        <v>13</v>
      </c>
      <c r="E483" s="2">
        <v>50.5</v>
      </c>
      <c r="G483" s="2">
        <f t="shared" si="7"/>
        <v>304.89999999999998</v>
      </c>
    </row>
    <row r="484" spans="1:10">
      <c r="B484" s="422"/>
      <c r="C484" s="422"/>
      <c r="D484" t="s">
        <v>14</v>
      </c>
      <c r="E484" s="2">
        <v>60</v>
      </c>
      <c r="G484" s="2">
        <f t="shared" si="7"/>
        <v>364.9</v>
      </c>
    </row>
    <row r="485" spans="1:10">
      <c r="B485" s="422"/>
      <c r="C485" s="422"/>
      <c r="D485" t="s">
        <v>15</v>
      </c>
      <c r="E485" s="2">
        <v>5</v>
      </c>
      <c r="G485" s="2">
        <f t="shared" si="7"/>
        <v>369.9</v>
      </c>
    </row>
    <row r="486" spans="1:10">
      <c r="A486" s="70">
        <v>44439</v>
      </c>
      <c r="B486" s="422" t="s">
        <v>69</v>
      </c>
      <c r="C486" s="422" t="s">
        <v>23</v>
      </c>
      <c r="D486" t="s">
        <v>14</v>
      </c>
      <c r="E486" s="2"/>
      <c r="F486" s="2">
        <v>60</v>
      </c>
      <c r="G486" s="2">
        <f t="shared" si="7"/>
        <v>309.89999999999998</v>
      </c>
    </row>
    <row r="487" spans="1:10">
      <c r="A487" s="70">
        <v>44439</v>
      </c>
      <c r="B487" s="422" t="s">
        <v>69</v>
      </c>
      <c r="C487" s="422" t="s">
        <v>23</v>
      </c>
      <c r="D487" t="s">
        <v>15</v>
      </c>
      <c r="E487" s="2"/>
      <c r="F487" s="2">
        <v>5</v>
      </c>
      <c r="G487" s="2">
        <f t="shared" si="7"/>
        <v>304.89999999999998</v>
      </c>
    </row>
    <row r="488" spans="1:10">
      <c r="A488" s="70">
        <v>44469</v>
      </c>
      <c r="B488" s="422" t="s">
        <v>69</v>
      </c>
      <c r="C488" s="422" t="s">
        <v>23</v>
      </c>
      <c r="D488" t="s">
        <v>12</v>
      </c>
      <c r="E488" s="2"/>
      <c r="F488" s="2">
        <v>150</v>
      </c>
      <c r="G488" s="2">
        <f t="shared" si="7"/>
        <v>154.89999999999998</v>
      </c>
      <c r="H488" s="5"/>
      <c r="I488" s="5"/>
    </row>
    <row r="489" spans="1:10">
      <c r="A489" s="119">
        <v>44516</v>
      </c>
      <c r="B489" s="120">
        <v>23924</v>
      </c>
      <c r="C489" s="422" t="s">
        <v>23</v>
      </c>
      <c r="D489" t="s">
        <v>12</v>
      </c>
      <c r="E489" s="2"/>
      <c r="F489" s="2">
        <v>104.4</v>
      </c>
      <c r="G489" s="2">
        <f t="shared" si="7"/>
        <v>50.499999999999972</v>
      </c>
      <c r="H489" s="5"/>
      <c r="I489" s="5"/>
    </row>
    <row r="490" spans="1:10">
      <c r="A490" s="119">
        <v>44516</v>
      </c>
      <c r="B490" s="120">
        <v>23924</v>
      </c>
      <c r="C490" s="422" t="s">
        <v>23</v>
      </c>
      <c r="D490" t="s">
        <v>13</v>
      </c>
      <c r="E490" s="2"/>
      <c r="F490" s="2">
        <v>50.5</v>
      </c>
      <c r="G490" s="2">
        <f t="shared" si="7"/>
        <v>0</v>
      </c>
      <c r="H490" s="5"/>
      <c r="I490" s="5"/>
    </row>
    <row r="491" spans="1:10">
      <c r="A491" s="31">
        <v>44469</v>
      </c>
      <c r="B491" s="421" t="s">
        <v>10</v>
      </c>
      <c r="C491" s="421" t="s">
        <v>41</v>
      </c>
      <c r="D491" t="s">
        <v>12</v>
      </c>
      <c r="E491" s="2">
        <v>263.2</v>
      </c>
      <c r="G491" s="2">
        <f t="shared" si="7"/>
        <v>263.2</v>
      </c>
    </row>
    <row r="492" spans="1:10">
      <c r="B492" s="422"/>
      <c r="C492" s="422"/>
      <c r="D492" t="s">
        <v>13</v>
      </c>
      <c r="E492" s="2">
        <v>35.9</v>
      </c>
      <c r="G492" s="2">
        <f t="shared" si="7"/>
        <v>299.09999999999997</v>
      </c>
    </row>
    <row r="493" spans="1:10">
      <c r="B493" s="422"/>
      <c r="C493" s="422"/>
      <c r="D493" t="s">
        <v>14</v>
      </c>
      <c r="E493" s="2">
        <v>60</v>
      </c>
      <c r="G493" s="2">
        <f t="shared" si="7"/>
        <v>359.09999999999997</v>
      </c>
      <c r="H493" s="5"/>
      <c r="I493" s="5"/>
    </row>
    <row r="494" spans="1:10">
      <c r="B494" s="422"/>
      <c r="C494" s="422"/>
      <c r="D494" t="s">
        <v>15</v>
      </c>
      <c r="E494" s="2">
        <v>5</v>
      </c>
      <c r="G494" s="2">
        <f t="shared" si="7"/>
        <v>364.09999999999997</v>
      </c>
    </row>
    <row r="495" spans="1:10">
      <c r="A495" s="3">
        <v>44469</v>
      </c>
      <c r="B495" s="422" t="s">
        <v>69</v>
      </c>
      <c r="C495" s="422" t="s">
        <v>41</v>
      </c>
      <c r="D495" t="s">
        <v>14</v>
      </c>
      <c r="E495" s="2"/>
      <c r="F495" s="2">
        <v>60</v>
      </c>
      <c r="G495" s="2">
        <f t="shared" si="7"/>
        <v>304.09999999999997</v>
      </c>
      <c r="J495" s="28"/>
    </row>
    <row r="496" spans="1:10">
      <c r="A496" s="3">
        <v>44469</v>
      </c>
      <c r="B496" s="422" t="s">
        <v>69</v>
      </c>
      <c r="C496" s="422" t="s">
        <v>41</v>
      </c>
      <c r="D496" t="s">
        <v>15</v>
      </c>
      <c r="E496" s="2"/>
      <c r="F496" s="2">
        <v>5</v>
      </c>
      <c r="G496" s="2">
        <f t="shared" si="7"/>
        <v>299.09999999999997</v>
      </c>
    </row>
    <row r="497" spans="1:13">
      <c r="A497" s="70">
        <v>44500</v>
      </c>
      <c r="B497" s="422" t="s">
        <v>75</v>
      </c>
      <c r="C497" s="422" t="s">
        <v>25</v>
      </c>
      <c r="D497" t="s">
        <v>12</v>
      </c>
      <c r="E497" s="2"/>
      <c r="F497" s="130">
        <v>150</v>
      </c>
      <c r="G497" s="2">
        <f t="shared" si="7"/>
        <v>149.09999999999997</v>
      </c>
    </row>
    <row r="498" spans="1:13">
      <c r="A498" s="119">
        <v>44516</v>
      </c>
      <c r="B498" s="120">
        <v>23924</v>
      </c>
      <c r="C498" s="434" t="s">
        <v>41</v>
      </c>
      <c r="D498" t="s">
        <v>12</v>
      </c>
      <c r="E498" s="2"/>
      <c r="F498" s="2">
        <v>113.2</v>
      </c>
      <c r="G498" s="2">
        <f t="shared" si="7"/>
        <v>35.899999999999963</v>
      </c>
    </row>
    <row r="499" spans="1:13">
      <c r="A499" s="119">
        <v>44516</v>
      </c>
      <c r="B499" s="120">
        <v>23924</v>
      </c>
      <c r="C499" s="434" t="s">
        <v>41</v>
      </c>
      <c r="D499" t="s">
        <v>13</v>
      </c>
      <c r="E499" s="2"/>
      <c r="F499" s="2">
        <v>35.9</v>
      </c>
      <c r="G499" s="21">
        <f t="shared" si="7"/>
        <v>0</v>
      </c>
    </row>
    <row r="500" spans="1:13">
      <c r="A500" s="81">
        <v>44500</v>
      </c>
      <c r="B500" s="421" t="s">
        <v>10</v>
      </c>
      <c r="C500" s="421" t="s">
        <v>25</v>
      </c>
      <c r="D500" t="s">
        <v>12</v>
      </c>
      <c r="E500" s="2">
        <v>272.8</v>
      </c>
      <c r="G500" s="2">
        <f t="shared" si="7"/>
        <v>272.8</v>
      </c>
    </row>
    <row r="501" spans="1:13">
      <c r="A501" s="70"/>
      <c r="B501" s="422"/>
      <c r="C501" s="422"/>
      <c r="D501" t="s">
        <v>13</v>
      </c>
      <c r="E501" s="2">
        <v>51.5</v>
      </c>
      <c r="G501" s="2">
        <f t="shared" si="7"/>
        <v>324.3</v>
      </c>
    </row>
    <row r="502" spans="1:13">
      <c r="A502" s="70"/>
      <c r="B502" s="422"/>
      <c r="C502" s="422"/>
      <c r="D502" t="s">
        <v>14</v>
      </c>
      <c r="E502" s="2">
        <v>60</v>
      </c>
      <c r="G502" s="2">
        <f t="shared" si="7"/>
        <v>384.3</v>
      </c>
      <c r="K502" s="421"/>
      <c r="M502" s="2"/>
    </row>
    <row r="503" spans="1:13">
      <c r="A503" s="70"/>
      <c r="B503" s="422"/>
      <c r="C503" s="422"/>
      <c r="D503" t="s">
        <v>15</v>
      </c>
      <c r="E503" s="2">
        <v>5</v>
      </c>
      <c r="G503" s="2">
        <f t="shared" si="7"/>
        <v>389.3</v>
      </c>
      <c r="K503" s="422"/>
      <c r="M503" s="2"/>
    </row>
    <row r="504" spans="1:13">
      <c r="A504" s="70">
        <v>44500</v>
      </c>
      <c r="B504" s="422" t="s">
        <v>75</v>
      </c>
      <c r="C504" s="422" t="s">
        <v>25</v>
      </c>
      <c r="D504" t="s">
        <v>14</v>
      </c>
      <c r="E504" s="45"/>
      <c r="F504" s="45">
        <v>60</v>
      </c>
      <c r="G504" s="2">
        <f t="shared" si="7"/>
        <v>329.3</v>
      </c>
      <c r="H504" s="86"/>
      <c r="K504" s="421"/>
      <c r="M504" s="2"/>
    </row>
    <row r="505" spans="1:13">
      <c r="A505" s="70">
        <v>44500</v>
      </c>
      <c r="B505" s="422" t="s">
        <v>75</v>
      </c>
      <c r="C505" s="422" t="s">
        <v>25</v>
      </c>
      <c r="D505" t="s">
        <v>15</v>
      </c>
      <c r="E505" s="45"/>
      <c r="F505" s="45">
        <v>5</v>
      </c>
      <c r="G505" s="2">
        <f t="shared" si="7"/>
        <v>324.3</v>
      </c>
      <c r="H505" s="18"/>
      <c r="K505" s="422"/>
      <c r="M505" s="2"/>
    </row>
    <row r="506" spans="1:13">
      <c r="A506" s="70">
        <v>44530</v>
      </c>
      <c r="B506" s="422" t="s">
        <v>69</v>
      </c>
      <c r="C506" s="422" t="s">
        <v>26</v>
      </c>
      <c r="D506" t="s">
        <v>12</v>
      </c>
      <c r="E506" s="94"/>
      <c r="F506" s="94">
        <v>124</v>
      </c>
      <c r="G506" s="73">
        <f t="shared" ref="G506:G512" si="8">+G505+E506-F506</f>
        <v>200.3</v>
      </c>
      <c r="H506" s="18"/>
      <c r="M506" s="94"/>
    </row>
    <row r="507" spans="1:13">
      <c r="A507" s="70">
        <v>44561</v>
      </c>
      <c r="B507" s="422" t="s">
        <v>76</v>
      </c>
      <c r="C507" s="422" t="s">
        <v>27</v>
      </c>
      <c r="D507" t="s">
        <v>12</v>
      </c>
      <c r="E507" s="94"/>
      <c r="F507" s="94">
        <v>120</v>
      </c>
      <c r="G507" s="73">
        <f t="shared" si="8"/>
        <v>80.300000000000011</v>
      </c>
      <c r="H507" s="18"/>
      <c r="M507" s="94"/>
    </row>
    <row r="508" spans="1:13">
      <c r="A508" s="70">
        <v>44615</v>
      </c>
      <c r="B508" s="422">
        <v>24260</v>
      </c>
      <c r="C508" s="422" t="s">
        <v>25</v>
      </c>
      <c r="D508" t="s">
        <v>12</v>
      </c>
      <c r="E508" s="94"/>
      <c r="F508" s="94">
        <v>28.8</v>
      </c>
      <c r="G508" s="73">
        <f t="shared" si="8"/>
        <v>51.500000000000014</v>
      </c>
      <c r="H508" s="18"/>
      <c r="M508" s="94"/>
    </row>
    <row r="509" spans="1:13">
      <c r="A509" s="70">
        <v>44615</v>
      </c>
      <c r="B509" s="422">
        <v>24260</v>
      </c>
      <c r="C509" s="422" t="s">
        <v>25</v>
      </c>
      <c r="D509" t="s">
        <v>13</v>
      </c>
      <c r="E509" s="94"/>
      <c r="F509" s="94">
        <v>51.5</v>
      </c>
      <c r="G509" s="73">
        <f t="shared" si="8"/>
        <v>0</v>
      </c>
      <c r="H509" s="18"/>
      <c r="M509" s="94"/>
    </row>
    <row r="510" spans="1:13">
      <c r="A510" s="81">
        <v>44530</v>
      </c>
      <c r="B510" s="421" t="s">
        <v>10</v>
      </c>
      <c r="C510" s="421" t="s">
        <v>26</v>
      </c>
      <c r="D510" t="s">
        <v>12</v>
      </c>
      <c r="E510" s="73">
        <v>291.10000000000002</v>
      </c>
      <c r="F510" s="73"/>
      <c r="G510" s="73">
        <f t="shared" si="8"/>
        <v>291.10000000000002</v>
      </c>
    </row>
    <row r="511" spans="1:13">
      <c r="A511" s="70"/>
      <c r="B511" s="422"/>
      <c r="C511" s="422"/>
      <c r="D511" t="s">
        <v>13</v>
      </c>
      <c r="E511" s="2">
        <v>32.5</v>
      </c>
      <c r="G511" s="2">
        <f t="shared" si="8"/>
        <v>323.60000000000002</v>
      </c>
      <c r="M511" s="5"/>
    </row>
    <row r="512" spans="1:13">
      <c r="A512" s="70"/>
      <c r="B512" s="422"/>
      <c r="C512" s="422"/>
      <c r="D512" t="s">
        <v>14</v>
      </c>
      <c r="E512" s="2">
        <v>60</v>
      </c>
      <c r="G512" s="2">
        <f t="shared" si="8"/>
        <v>383.6</v>
      </c>
      <c r="L512" s="2"/>
    </row>
    <row r="513" spans="1:14">
      <c r="A513" s="70"/>
      <c r="B513" s="422"/>
      <c r="C513" s="422"/>
      <c r="D513" t="s">
        <v>15</v>
      </c>
      <c r="E513" s="2">
        <v>5</v>
      </c>
      <c r="G513" s="2">
        <f t="shared" ref="G513:G613" si="9">+G512+E513-F513</f>
        <v>388.6</v>
      </c>
    </row>
    <row r="514" spans="1:14">
      <c r="A514" s="70">
        <v>44530</v>
      </c>
      <c r="B514" s="422" t="s">
        <v>69</v>
      </c>
      <c r="C514" s="422" t="s">
        <v>26</v>
      </c>
      <c r="D514" t="s">
        <v>14</v>
      </c>
      <c r="E514" s="2"/>
      <c r="F514" s="2">
        <v>60</v>
      </c>
      <c r="G514" s="2">
        <f t="shared" si="9"/>
        <v>328.6</v>
      </c>
      <c r="M514" s="28">
        <f>L512-M513</f>
        <v>0</v>
      </c>
    </row>
    <row r="515" spans="1:14">
      <c r="A515" s="70">
        <v>44530</v>
      </c>
      <c r="B515" s="422" t="s">
        <v>69</v>
      </c>
      <c r="C515" s="422" t="s">
        <v>26</v>
      </c>
      <c r="D515" t="s">
        <v>15</v>
      </c>
      <c r="E515" s="2"/>
      <c r="F515" s="2">
        <v>5</v>
      </c>
      <c r="G515" s="2">
        <f t="shared" si="9"/>
        <v>323.60000000000002</v>
      </c>
    </row>
    <row r="516" spans="1:14">
      <c r="A516" s="70">
        <v>44615</v>
      </c>
      <c r="B516" s="422">
        <v>24260</v>
      </c>
      <c r="C516" s="422" t="s">
        <v>26</v>
      </c>
      <c r="D516" t="s">
        <v>12</v>
      </c>
      <c r="E516" s="2"/>
      <c r="F516" s="2">
        <v>291.10000000000002</v>
      </c>
      <c r="G516" s="2">
        <f t="shared" si="9"/>
        <v>32.5</v>
      </c>
    </row>
    <row r="517" spans="1:14">
      <c r="A517" s="70">
        <v>44615</v>
      </c>
      <c r="B517" s="422">
        <v>24260</v>
      </c>
      <c r="C517" s="422" t="s">
        <v>26</v>
      </c>
      <c r="D517" t="s">
        <v>13</v>
      </c>
      <c r="E517" s="2"/>
      <c r="F517" s="2">
        <v>32.5</v>
      </c>
      <c r="G517" s="2">
        <f t="shared" si="9"/>
        <v>0</v>
      </c>
    </row>
    <row r="518" spans="1:14">
      <c r="A518" s="81">
        <v>44561</v>
      </c>
      <c r="B518" s="421" t="s">
        <v>10</v>
      </c>
      <c r="C518" s="421" t="s">
        <v>27</v>
      </c>
      <c r="D518" t="s">
        <v>12</v>
      </c>
      <c r="E518" s="2">
        <v>305.60000000000002</v>
      </c>
      <c r="G518" s="2">
        <f t="shared" si="9"/>
        <v>305.60000000000002</v>
      </c>
    </row>
    <row r="519" spans="1:14">
      <c r="A519" s="70"/>
      <c r="B519" s="422"/>
      <c r="C519" s="422"/>
      <c r="D519" t="s">
        <v>13</v>
      </c>
      <c r="E519" s="2">
        <v>58.2</v>
      </c>
      <c r="G519" s="2">
        <f t="shared" si="9"/>
        <v>363.8</v>
      </c>
    </row>
    <row r="520" spans="1:14">
      <c r="A520" s="70"/>
      <c r="B520" s="422"/>
      <c r="C520" s="422"/>
      <c r="D520" t="s">
        <v>14</v>
      </c>
      <c r="E520" s="2">
        <v>60</v>
      </c>
      <c r="G520" s="2">
        <f t="shared" si="9"/>
        <v>423.8</v>
      </c>
    </row>
    <row r="521" spans="1:14">
      <c r="A521" s="70"/>
      <c r="B521" s="422"/>
      <c r="C521" s="422"/>
      <c r="D521" t="s">
        <v>15</v>
      </c>
      <c r="E521" s="2">
        <v>5</v>
      </c>
      <c r="G521" s="2">
        <f t="shared" si="9"/>
        <v>428.8</v>
      </c>
    </row>
    <row r="522" spans="1:14">
      <c r="A522" s="70">
        <v>44561</v>
      </c>
      <c r="B522" s="422" t="s">
        <v>76</v>
      </c>
      <c r="C522" s="422" t="s">
        <v>27</v>
      </c>
      <c r="D522" t="s">
        <v>14</v>
      </c>
      <c r="E522" s="2"/>
      <c r="F522" s="2">
        <v>60</v>
      </c>
      <c r="G522" s="2">
        <f t="shared" si="9"/>
        <v>368.8</v>
      </c>
    </row>
    <row r="523" spans="1:14">
      <c r="A523" s="70">
        <v>44561</v>
      </c>
      <c r="B523" s="422" t="s">
        <v>76</v>
      </c>
      <c r="C523" s="422" t="s">
        <v>27</v>
      </c>
      <c r="D523" t="s">
        <v>15</v>
      </c>
      <c r="E523" s="2"/>
      <c r="F523" s="2">
        <v>5</v>
      </c>
      <c r="G523" s="2">
        <f t="shared" si="9"/>
        <v>363.8</v>
      </c>
      <c r="I523" s="5"/>
    </row>
    <row r="524" spans="1:14">
      <c r="A524" s="70">
        <v>44620</v>
      </c>
      <c r="B524" s="422" t="s">
        <v>78</v>
      </c>
      <c r="C524" s="422" t="s">
        <v>27</v>
      </c>
      <c r="D524" t="s">
        <v>12</v>
      </c>
      <c r="E524" s="2"/>
      <c r="F524" s="2">
        <v>48</v>
      </c>
      <c r="G524" s="2">
        <f t="shared" si="9"/>
        <v>315.8</v>
      </c>
    </row>
    <row r="525" spans="1:14">
      <c r="A525" s="70">
        <v>44621</v>
      </c>
      <c r="B525" s="422">
        <v>24507</v>
      </c>
      <c r="C525" s="422" t="s">
        <v>27</v>
      </c>
      <c r="D525" t="s">
        <v>12</v>
      </c>
      <c r="E525" s="2"/>
      <c r="F525" s="2">
        <v>257.60000000000002</v>
      </c>
      <c r="G525" s="2">
        <f t="shared" si="9"/>
        <v>58.199999999999989</v>
      </c>
    </row>
    <row r="526" spans="1:14">
      <c r="A526" s="70">
        <v>44621</v>
      </c>
      <c r="B526" s="422">
        <v>24507</v>
      </c>
      <c r="C526" s="422" t="s">
        <v>27</v>
      </c>
      <c r="D526" t="s">
        <v>13</v>
      </c>
      <c r="E526" s="2"/>
      <c r="F526" s="2">
        <v>58.2</v>
      </c>
      <c r="G526" s="2">
        <f t="shared" si="9"/>
        <v>0</v>
      </c>
    </row>
    <row r="527" spans="1:14">
      <c r="A527" s="81">
        <v>44592</v>
      </c>
      <c r="B527" s="421" t="s">
        <v>10</v>
      </c>
      <c r="C527" s="421" t="s">
        <v>11</v>
      </c>
      <c r="D527" t="s">
        <v>12</v>
      </c>
      <c r="E527" s="2">
        <v>342.6</v>
      </c>
      <c r="G527" s="2">
        <f t="shared" si="9"/>
        <v>342.6</v>
      </c>
    </row>
    <row r="528" spans="1:14">
      <c r="A528" s="70"/>
      <c r="B528" s="422"/>
      <c r="C528" s="422"/>
      <c r="D528" t="s">
        <v>13</v>
      </c>
      <c r="E528" s="2">
        <v>37.9</v>
      </c>
      <c r="G528" s="2">
        <f t="shared" si="9"/>
        <v>380.5</v>
      </c>
      <c r="L528" s="421"/>
      <c r="N528" s="5"/>
    </row>
    <row r="529" spans="1:14">
      <c r="A529" s="70"/>
      <c r="B529" s="422"/>
      <c r="C529" s="422"/>
      <c r="D529" t="s">
        <v>14</v>
      </c>
      <c r="E529" s="2">
        <v>60</v>
      </c>
      <c r="G529" s="2">
        <f t="shared" si="9"/>
        <v>440.5</v>
      </c>
      <c r="L529" s="421"/>
      <c r="N529" s="5"/>
    </row>
    <row r="530" spans="1:14">
      <c r="A530" s="70"/>
      <c r="B530" s="422"/>
      <c r="C530" s="422"/>
      <c r="D530" t="s">
        <v>15</v>
      </c>
      <c r="E530" s="2">
        <v>5</v>
      </c>
      <c r="G530" s="2">
        <f t="shared" si="9"/>
        <v>445.5</v>
      </c>
      <c r="L530" s="422"/>
      <c r="N530" s="5"/>
    </row>
    <row r="531" spans="1:14">
      <c r="A531" s="70"/>
      <c r="B531" s="422"/>
      <c r="C531" s="422"/>
      <c r="D531" t="s">
        <v>43</v>
      </c>
      <c r="E531" s="2">
        <v>10</v>
      </c>
      <c r="G531" s="2">
        <f t="shared" si="9"/>
        <v>455.5</v>
      </c>
      <c r="L531" s="422"/>
      <c r="N531" s="5"/>
    </row>
    <row r="532" spans="1:14">
      <c r="A532" s="70">
        <v>44592</v>
      </c>
      <c r="B532" s="422" t="s">
        <v>77</v>
      </c>
      <c r="C532" s="422" t="s">
        <v>11</v>
      </c>
      <c r="D532" t="s">
        <v>14</v>
      </c>
      <c r="E532" s="2"/>
      <c r="F532" s="2">
        <v>60</v>
      </c>
      <c r="G532" s="2">
        <f t="shared" si="9"/>
        <v>395.5</v>
      </c>
      <c r="L532" s="422"/>
      <c r="N532" s="5"/>
    </row>
    <row r="533" spans="1:14">
      <c r="A533" s="3">
        <v>44592</v>
      </c>
      <c r="B533" s="422" t="s">
        <v>77</v>
      </c>
      <c r="C533" s="422" t="s">
        <v>11</v>
      </c>
      <c r="D533" t="s">
        <v>15</v>
      </c>
      <c r="F533" s="2">
        <v>5</v>
      </c>
      <c r="G533" s="2">
        <f t="shared" si="9"/>
        <v>390.5</v>
      </c>
      <c r="M533" s="421"/>
    </row>
    <row r="534" spans="1:14">
      <c r="A534" s="70">
        <v>44621</v>
      </c>
      <c r="B534" s="422">
        <v>24507</v>
      </c>
      <c r="C534" s="422" t="s">
        <v>11</v>
      </c>
      <c r="D534" t="s">
        <v>12</v>
      </c>
      <c r="F534" s="2">
        <v>342.6</v>
      </c>
      <c r="G534" s="2">
        <f t="shared" si="9"/>
        <v>47.899999999999977</v>
      </c>
      <c r="M534" s="421"/>
      <c r="N534" s="5"/>
    </row>
    <row r="535" spans="1:14">
      <c r="A535" s="70">
        <v>44621</v>
      </c>
      <c r="B535" s="422">
        <v>24507</v>
      </c>
      <c r="C535" s="422" t="s">
        <v>11</v>
      </c>
      <c r="D535" t="s">
        <v>13</v>
      </c>
      <c r="F535" s="2">
        <v>37.9</v>
      </c>
      <c r="G535" s="2">
        <f t="shared" si="9"/>
        <v>9.9999999999999787</v>
      </c>
      <c r="M535" s="421"/>
    </row>
    <row r="536" spans="1:14">
      <c r="A536" s="70">
        <v>44621</v>
      </c>
      <c r="B536" s="422">
        <v>24507</v>
      </c>
      <c r="C536" s="422" t="s">
        <v>11</v>
      </c>
      <c r="D536" t="s">
        <v>43</v>
      </c>
      <c r="F536" s="2">
        <v>10</v>
      </c>
      <c r="G536" s="6">
        <f t="shared" si="9"/>
        <v>-2.1316282072803006E-14</v>
      </c>
    </row>
    <row r="537" spans="1:14">
      <c r="A537" s="31">
        <v>44620</v>
      </c>
      <c r="B537" s="421" t="s">
        <v>10</v>
      </c>
      <c r="C537" s="421" t="s">
        <v>17</v>
      </c>
      <c r="D537" t="s">
        <v>12</v>
      </c>
      <c r="E537" s="5">
        <v>425.1</v>
      </c>
      <c r="G537" s="2">
        <f t="shared" si="9"/>
        <v>425.1</v>
      </c>
      <c r="J537" s="5"/>
    </row>
    <row r="538" spans="1:14">
      <c r="B538" s="422"/>
      <c r="C538" s="422"/>
      <c r="D538" t="s">
        <v>13</v>
      </c>
      <c r="E538" s="5">
        <v>30.5</v>
      </c>
      <c r="G538" s="2">
        <f t="shared" si="9"/>
        <v>455.6</v>
      </c>
    </row>
    <row r="539" spans="1:14">
      <c r="B539" s="422"/>
      <c r="C539" s="422"/>
      <c r="D539" t="s">
        <v>14</v>
      </c>
      <c r="E539" s="5">
        <v>56</v>
      </c>
      <c r="G539" s="2">
        <f t="shared" si="9"/>
        <v>511.6</v>
      </c>
    </row>
    <row r="540" spans="1:14">
      <c r="B540" s="422"/>
      <c r="C540" s="422"/>
      <c r="D540" t="s">
        <v>15</v>
      </c>
      <c r="E540" s="5">
        <v>5</v>
      </c>
      <c r="G540" s="2">
        <f t="shared" si="9"/>
        <v>516.6</v>
      </c>
    </row>
    <row r="541" spans="1:14">
      <c r="A541" s="3">
        <v>44620</v>
      </c>
      <c r="B541" s="422" t="s">
        <v>78</v>
      </c>
      <c r="C541" s="422" t="s">
        <v>17</v>
      </c>
      <c r="D541" t="s">
        <v>14</v>
      </c>
      <c r="F541" s="2">
        <v>56</v>
      </c>
      <c r="G541" s="2">
        <f t="shared" si="9"/>
        <v>460.6</v>
      </c>
      <c r="L541" s="421"/>
    </row>
    <row r="542" spans="1:14">
      <c r="A542" s="3">
        <v>44620</v>
      </c>
      <c r="B542" s="422" t="s">
        <v>78</v>
      </c>
      <c r="C542" s="422" t="s">
        <v>17</v>
      </c>
      <c r="D542" t="s">
        <v>15</v>
      </c>
      <c r="F542" s="2">
        <v>5</v>
      </c>
      <c r="G542" s="2">
        <f t="shared" si="9"/>
        <v>455.6</v>
      </c>
      <c r="L542" s="422"/>
    </row>
    <row r="543" spans="1:14">
      <c r="A543" s="3">
        <v>44651</v>
      </c>
      <c r="B543" s="422" t="s">
        <v>81</v>
      </c>
      <c r="C543" s="422" t="s">
        <v>17</v>
      </c>
      <c r="D543" t="s">
        <v>12</v>
      </c>
      <c r="F543" s="2">
        <v>232</v>
      </c>
      <c r="G543" s="2">
        <f t="shared" si="9"/>
        <v>223.60000000000002</v>
      </c>
      <c r="K543" s="5"/>
    </row>
    <row r="544" spans="1:14">
      <c r="A544" s="3">
        <v>44649</v>
      </c>
      <c r="B544" s="422">
        <v>24744</v>
      </c>
      <c r="C544" s="422" t="s">
        <v>17</v>
      </c>
      <c r="D544" t="s">
        <v>12</v>
      </c>
      <c r="F544" s="2">
        <v>193.1</v>
      </c>
      <c r="G544" s="2">
        <f t="shared" si="9"/>
        <v>30.500000000000028</v>
      </c>
    </row>
    <row r="545" spans="1:10">
      <c r="A545" s="3">
        <v>44649</v>
      </c>
      <c r="B545" s="422">
        <v>24744</v>
      </c>
      <c r="C545" s="422" t="s">
        <v>17</v>
      </c>
      <c r="D545" t="s">
        <v>13</v>
      </c>
      <c r="F545" s="2">
        <v>30.5</v>
      </c>
      <c r="G545" s="2">
        <f t="shared" si="9"/>
        <v>2.8421709430404007E-14</v>
      </c>
    </row>
    <row r="546" spans="1:10">
      <c r="A546" s="31">
        <v>44651</v>
      </c>
      <c r="B546" s="421" t="s">
        <v>10</v>
      </c>
      <c r="C546" s="421" t="s">
        <v>18</v>
      </c>
      <c r="D546" t="s">
        <v>12</v>
      </c>
      <c r="E546" s="2">
        <v>420.6</v>
      </c>
      <c r="G546" s="2">
        <f t="shared" si="9"/>
        <v>420.6</v>
      </c>
    </row>
    <row r="547" spans="1:10">
      <c r="B547" s="422"/>
      <c r="C547" s="422"/>
      <c r="D547" t="s">
        <v>13</v>
      </c>
      <c r="E547" s="2">
        <v>35.6</v>
      </c>
      <c r="G547" s="2">
        <f t="shared" si="9"/>
        <v>456.20000000000005</v>
      </c>
    </row>
    <row r="548" spans="1:10">
      <c r="B548" s="422"/>
      <c r="C548" s="422"/>
      <c r="D548" t="s">
        <v>14</v>
      </c>
      <c r="E548" s="2">
        <v>60</v>
      </c>
      <c r="G548" s="2">
        <f t="shared" si="9"/>
        <v>516.20000000000005</v>
      </c>
    </row>
    <row r="549" spans="1:10">
      <c r="B549" s="422"/>
      <c r="C549" s="422"/>
      <c r="D549" t="s">
        <v>15</v>
      </c>
      <c r="E549" s="2">
        <v>5</v>
      </c>
      <c r="G549" s="2">
        <f t="shared" si="9"/>
        <v>521.20000000000005</v>
      </c>
    </row>
    <row r="550" spans="1:10">
      <c r="B550" s="422"/>
      <c r="C550" s="422"/>
      <c r="D550" s="35" t="s">
        <v>561</v>
      </c>
      <c r="E550" s="146">
        <v>93</v>
      </c>
      <c r="G550" s="2">
        <f t="shared" si="9"/>
        <v>614.20000000000005</v>
      </c>
    </row>
    <row r="551" spans="1:10">
      <c r="A551" s="3">
        <v>44651</v>
      </c>
      <c r="B551" s="422" t="s">
        <v>81</v>
      </c>
      <c r="C551" s="422" t="s">
        <v>18</v>
      </c>
      <c r="D551" t="s">
        <v>14</v>
      </c>
      <c r="E551" s="2"/>
      <c r="F551" s="2">
        <v>60</v>
      </c>
      <c r="G551" s="2">
        <f t="shared" si="9"/>
        <v>554.20000000000005</v>
      </c>
    </row>
    <row r="552" spans="1:10">
      <c r="A552" s="3">
        <v>44651</v>
      </c>
      <c r="B552" s="422" t="s">
        <v>81</v>
      </c>
      <c r="C552" s="422" t="s">
        <v>18</v>
      </c>
      <c r="D552" t="s">
        <v>15</v>
      </c>
      <c r="E552" s="2"/>
      <c r="F552" s="2">
        <v>5</v>
      </c>
      <c r="G552" s="2">
        <f t="shared" si="9"/>
        <v>549.20000000000005</v>
      </c>
    </row>
    <row r="553" spans="1:10">
      <c r="A553" s="70">
        <v>44681</v>
      </c>
      <c r="B553" s="422" t="s">
        <v>83</v>
      </c>
      <c r="C553" s="422" t="s">
        <v>18</v>
      </c>
      <c r="D553" t="s">
        <v>12</v>
      </c>
      <c r="E553" s="2"/>
      <c r="F553" s="2">
        <v>300</v>
      </c>
      <c r="G553" s="2">
        <f t="shared" si="9"/>
        <v>249.20000000000005</v>
      </c>
    </row>
    <row r="554" spans="1:10">
      <c r="A554" s="3">
        <v>44712</v>
      </c>
      <c r="B554" s="422" t="s">
        <v>84</v>
      </c>
      <c r="C554" s="422" t="s">
        <v>18</v>
      </c>
      <c r="D554" t="s">
        <v>12</v>
      </c>
      <c r="E554" s="2"/>
      <c r="F554" s="2">
        <v>120.6</v>
      </c>
      <c r="G554" s="2">
        <f t="shared" si="9"/>
        <v>128.60000000000005</v>
      </c>
    </row>
    <row r="555" spans="1:10">
      <c r="A555" s="3">
        <v>44712</v>
      </c>
      <c r="B555" s="422" t="s">
        <v>84</v>
      </c>
      <c r="C555" s="422" t="s">
        <v>18</v>
      </c>
      <c r="D555" t="s">
        <v>13</v>
      </c>
      <c r="E555" s="2"/>
      <c r="F555" s="2">
        <v>35.6</v>
      </c>
      <c r="G555" s="2">
        <f t="shared" si="9"/>
        <v>93.000000000000057</v>
      </c>
    </row>
    <row r="556" spans="1:10">
      <c r="B556" s="422" t="s">
        <v>562</v>
      </c>
      <c r="C556" s="422" t="s">
        <v>18</v>
      </c>
      <c r="D556" s="35" t="s">
        <v>561</v>
      </c>
      <c r="E556" s="2"/>
      <c r="F556" s="2">
        <v>93</v>
      </c>
      <c r="G556" s="2">
        <f t="shared" si="9"/>
        <v>0</v>
      </c>
    </row>
    <row r="557" spans="1:10">
      <c r="A557" s="8">
        <v>44681</v>
      </c>
      <c r="B557" s="421" t="s">
        <v>10</v>
      </c>
      <c r="C557" s="421" t="s">
        <v>19</v>
      </c>
      <c r="D557" t="s">
        <v>12</v>
      </c>
      <c r="E557" s="45">
        <v>412.2</v>
      </c>
      <c r="G557" s="2">
        <f t="shared" si="9"/>
        <v>412.2</v>
      </c>
      <c r="J557" s="5"/>
    </row>
    <row r="558" spans="1:10">
      <c r="A558" s="54"/>
      <c r="B558" s="425"/>
      <c r="C558" s="425"/>
      <c r="D558" t="s">
        <v>13</v>
      </c>
      <c r="E558" s="45">
        <v>28.1</v>
      </c>
      <c r="G558" s="2">
        <f t="shared" si="9"/>
        <v>440.3</v>
      </c>
    </row>
    <row r="559" spans="1:10">
      <c r="A559" s="54"/>
      <c r="B559" s="425"/>
      <c r="C559" s="425"/>
      <c r="D559" t="s">
        <v>14</v>
      </c>
      <c r="E559" s="45">
        <v>60</v>
      </c>
      <c r="G559" s="2">
        <f t="shared" si="9"/>
        <v>500.3</v>
      </c>
    </row>
    <row r="560" spans="1:10">
      <c r="A560" s="54"/>
      <c r="B560" s="425"/>
      <c r="C560" s="425"/>
      <c r="D560" t="s">
        <v>15</v>
      </c>
      <c r="E560" s="45">
        <v>5</v>
      </c>
      <c r="G560" s="2">
        <f t="shared" si="9"/>
        <v>505.3</v>
      </c>
    </row>
    <row r="561" spans="1:10">
      <c r="A561" s="54"/>
      <c r="B561" s="425"/>
      <c r="C561" s="425"/>
      <c r="D561" s="35" t="s">
        <v>144</v>
      </c>
      <c r="E561" s="141">
        <v>10</v>
      </c>
      <c r="G561" s="2">
        <f t="shared" si="9"/>
        <v>515.29999999999995</v>
      </c>
    </row>
    <row r="562" spans="1:10">
      <c r="A562" s="70">
        <v>44681</v>
      </c>
      <c r="B562" s="422" t="s">
        <v>83</v>
      </c>
      <c r="C562" s="422" t="s">
        <v>19</v>
      </c>
      <c r="D562" t="s">
        <v>14</v>
      </c>
      <c r="F562" s="2">
        <v>60</v>
      </c>
      <c r="G562" s="2">
        <f t="shared" si="9"/>
        <v>455.29999999999995</v>
      </c>
      <c r="I562" s="5"/>
    </row>
    <row r="563" spans="1:10" ht="15.75" customHeight="1">
      <c r="A563" s="70">
        <v>44681</v>
      </c>
      <c r="B563" s="422" t="s">
        <v>83</v>
      </c>
      <c r="C563" s="422" t="s">
        <v>19</v>
      </c>
      <c r="D563" t="s">
        <v>15</v>
      </c>
      <c r="F563" s="2">
        <v>5</v>
      </c>
      <c r="G563" s="2">
        <f t="shared" si="9"/>
        <v>450.29999999999995</v>
      </c>
    </row>
    <row r="564" spans="1:10" ht="15.75" customHeight="1">
      <c r="A564" s="3">
        <v>44712</v>
      </c>
      <c r="B564" s="422" t="s">
        <v>84</v>
      </c>
      <c r="C564" s="422" t="s">
        <v>19</v>
      </c>
      <c r="D564" t="s">
        <v>12</v>
      </c>
      <c r="F564" s="2">
        <v>143.80000000000001</v>
      </c>
      <c r="G564" s="2">
        <f t="shared" si="9"/>
        <v>306.49999999999994</v>
      </c>
    </row>
    <row r="565" spans="1:10" ht="15.75" customHeight="1">
      <c r="A565" s="3">
        <v>44742</v>
      </c>
      <c r="B565" s="422" t="s">
        <v>86</v>
      </c>
      <c r="C565" s="422" t="s">
        <v>19</v>
      </c>
      <c r="D565" t="s">
        <v>12</v>
      </c>
      <c r="F565" s="2">
        <v>268.39999999999998</v>
      </c>
      <c r="G565" s="2">
        <f t="shared" si="9"/>
        <v>38.099999999999966</v>
      </c>
      <c r="J565" s="5"/>
    </row>
    <row r="566" spans="1:10" ht="15.75" customHeight="1">
      <c r="A566" s="3">
        <v>44742</v>
      </c>
      <c r="B566" s="422" t="s">
        <v>86</v>
      </c>
      <c r="C566" s="422" t="s">
        <v>19</v>
      </c>
      <c r="D566" t="s">
        <v>13</v>
      </c>
      <c r="F566" s="2">
        <v>28.1</v>
      </c>
      <c r="G566" s="2">
        <f t="shared" si="9"/>
        <v>9.9999999999999645</v>
      </c>
      <c r="J566" s="5"/>
    </row>
    <row r="567" spans="1:10" ht="15.75" customHeight="1">
      <c r="A567" s="3">
        <v>44826</v>
      </c>
      <c r="B567" s="422">
        <v>25543</v>
      </c>
      <c r="C567" s="422" t="s">
        <v>19</v>
      </c>
      <c r="D567" s="35" t="s">
        <v>144</v>
      </c>
      <c r="F567" s="2">
        <v>10</v>
      </c>
      <c r="G567" s="2">
        <f t="shared" si="9"/>
        <v>-3.5527136788005009E-14</v>
      </c>
      <c r="J567" s="5"/>
    </row>
    <row r="568" spans="1:10">
      <c r="A568" s="31">
        <v>44712</v>
      </c>
      <c r="B568" s="421" t="s">
        <v>10</v>
      </c>
      <c r="C568" s="421" t="s">
        <v>20</v>
      </c>
      <c r="D568" t="s">
        <v>12</v>
      </c>
      <c r="E568" s="2">
        <v>400.2</v>
      </c>
      <c r="G568" s="2">
        <f t="shared" si="9"/>
        <v>400.19999999999993</v>
      </c>
    </row>
    <row r="569" spans="1:10">
      <c r="B569" s="422"/>
      <c r="C569" s="422"/>
      <c r="D569" t="s">
        <v>13</v>
      </c>
      <c r="E569" s="2">
        <v>27.5</v>
      </c>
      <c r="G569" s="2">
        <f t="shared" si="9"/>
        <v>427.69999999999993</v>
      </c>
    </row>
    <row r="570" spans="1:10">
      <c r="B570" s="422"/>
      <c r="C570" s="422"/>
      <c r="D570" t="s">
        <v>14</v>
      </c>
      <c r="E570" s="2">
        <v>60</v>
      </c>
      <c r="G570" s="2">
        <f t="shared" si="9"/>
        <v>487.69999999999993</v>
      </c>
    </row>
    <row r="571" spans="1:10">
      <c r="B571" s="422"/>
      <c r="C571" s="422"/>
      <c r="D571" t="s">
        <v>15</v>
      </c>
      <c r="E571" s="2">
        <v>5</v>
      </c>
      <c r="G571" s="2">
        <f t="shared" si="9"/>
        <v>492.69999999999993</v>
      </c>
      <c r="J571" s="5"/>
    </row>
    <row r="572" spans="1:10">
      <c r="A572" s="3">
        <v>44712</v>
      </c>
      <c r="B572" s="422" t="s">
        <v>84</v>
      </c>
      <c r="C572" s="422" t="s">
        <v>20</v>
      </c>
      <c r="D572" t="s">
        <v>14</v>
      </c>
      <c r="E572" s="2"/>
      <c r="F572" s="2">
        <v>60</v>
      </c>
      <c r="G572" s="2">
        <f t="shared" si="9"/>
        <v>432.69999999999993</v>
      </c>
      <c r="J572" s="5"/>
    </row>
    <row r="573" spans="1:10">
      <c r="A573" s="3">
        <v>44712</v>
      </c>
      <c r="B573" s="422" t="s">
        <v>84</v>
      </c>
      <c r="C573" s="422" t="s">
        <v>20</v>
      </c>
      <c r="D573" t="s">
        <v>15</v>
      </c>
      <c r="E573" s="2"/>
      <c r="F573" s="2">
        <v>5</v>
      </c>
      <c r="G573" s="2">
        <f t="shared" si="9"/>
        <v>427.69999999999993</v>
      </c>
      <c r="J573" s="28"/>
    </row>
    <row r="574" spans="1:10" ht="15.75" customHeight="1">
      <c r="A574" s="3">
        <v>44742</v>
      </c>
      <c r="B574" s="422" t="s">
        <v>86</v>
      </c>
      <c r="C574" s="422" t="s">
        <v>20</v>
      </c>
      <c r="D574" t="s">
        <v>12</v>
      </c>
      <c r="E574" s="2"/>
      <c r="F574" s="2">
        <v>3.5</v>
      </c>
      <c r="G574" s="2">
        <f t="shared" si="9"/>
        <v>424.19999999999993</v>
      </c>
    </row>
    <row r="575" spans="1:10">
      <c r="A575" s="55">
        <v>44773</v>
      </c>
      <c r="B575" s="422" t="s">
        <v>87</v>
      </c>
      <c r="C575" s="422" t="s">
        <v>22</v>
      </c>
      <c r="D575" t="s">
        <v>12</v>
      </c>
      <c r="E575" s="2"/>
      <c r="F575" s="2">
        <v>290</v>
      </c>
      <c r="G575" s="2">
        <f t="shared" si="9"/>
        <v>134.19999999999993</v>
      </c>
      <c r="J575" s="28"/>
    </row>
    <row r="576" spans="1:10">
      <c r="A576" s="55">
        <v>44804</v>
      </c>
      <c r="B576" s="422" t="s">
        <v>88</v>
      </c>
      <c r="C576" s="422" t="s">
        <v>20</v>
      </c>
      <c r="D576" t="s">
        <v>12</v>
      </c>
      <c r="E576" s="2"/>
      <c r="F576" s="21">
        <f>E568-F575-F574</f>
        <v>106.69999999999999</v>
      </c>
      <c r="G576" s="2">
        <f t="shared" si="9"/>
        <v>27.499999999999943</v>
      </c>
    </row>
    <row r="577" spans="1:12">
      <c r="A577" s="55">
        <v>44804</v>
      </c>
      <c r="B577" s="422" t="s">
        <v>88</v>
      </c>
      <c r="C577" s="422" t="s">
        <v>20</v>
      </c>
      <c r="D577" t="s">
        <v>13</v>
      </c>
      <c r="E577" s="2"/>
      <c r="F577" s="21">
        <v>27.5</v>
      </c>
      <c r="G577" s="2">
        <f t="shared" si="9"/>
        <v>-5.6843418860808015E-14</v>
      </c>
    </row>
    <row r="578" spans="1:12">
      <c r="A578" s="31">
        <v>44742</v>
      </c>
      <c r="B578" s="421" t="s">
        <v>10</v>
      </c>
      <c r="C578" s="421" t="s">
        <v>21</v>
      </c>
      <c r="D578" t="s">
        <v>12</v>
      </c>
      <c r="E578" s="2">
        <v>369.7</v>
      </c>
      <c r="G578" s="2">
        <f t="shared" si="9"/>
        <v>369.69999999999993</v>
      </c>
      <c r="J578" s="421"/>
      <c r="L578" s="2"/>
    </row>
    <row r="579" spans="1:12">
      <c r="B579" s="422"/>
      <c r="C579" s="422"/>
      <c r="D579" t="s">
        <v>13</v>
      </c>
      <c r="E579" s="2">
        <v>31</v>
      </c>
      <c r="G579" s="2">
        <f t="shared" si="9"/>
        <v>400.69999999999993</v>
      </c>
      <c r="J579" s="422"/>
      <c r="L579" s="2"/>
    </row>
    <row r="580" spans="1:12">
      <c r="B580" s="422"/>
      <c r="C580" s="422"/>
      <c r="D580" t="s">
        <v>14</v>
      </c>
      <c r="E580" s="2">
        <v>60</v>
      </c>
      <c r="G580" s="2">
        <f t="shared" si="9"/>
        <v>460.69999999999993</v>
      </c>
      <c r="J580" s="421"/>
      <c r="L580" s="2"/>
    </row>
    <row r="581" spans="1:12">
      <c r="B581" s="422"/>
      <c r="C581" s="422"/>
      <c r="D581" t="s">
        <v>15</v>
      </c>
      <c r="E581" s="2">
        <v>5</v>
      </c>
      <c r="G581" s="2">
        <f t="shared" si="9"/>
        <v>465.69999999999993</v>
      </c>
      <c r="J581" s="422"/>
      <c r="L581" s="2"/>
    </row>
    <row r="582" spans="1:12">
      <c r="A582" s="3">
        <v>44742</v>
      </c>
      <c r="B582" s="422" t="s">
        <v>86</v>
      </c>
      <c r="C582" s="422" t="s">
        <v>21</v>
      </c>
      <c r="D582" t="s">
        <v>14</v>
      </c>
      <c r="E582" s="2"/>
      <c r="F582" s="2">
        <v>60</v>
      </c>
      <c r="G582" s="2">
        <f t="shared" si="9"/>
        <v>405.69999999999993</v>
      </c>
      <c r="J582" s="421"/>
      <c r="L582" s="2"/>
    </row>
    <row r="583" spans="1:12">
      <c r="A583" s="3">
        <v>44742</v>
      </c>
      <c r="B583" s="422" t="s">
        <v>86</v>
      </c>
      <c r="C583" s="422" t="s">
        <v>21</v>
      </c>
      <c r="D583" t="s">
        <v>15</v>
      </c>
      <c r="E583" s="2"/>
      <c r="F583" s="2">
        <v>5</v>
      </c>
      <c r="G583" s="2">
        <f t="shared" si="9"/>
        <v>400.69999999999993</v>
      </c>
      <c r="J583" s="422"/>
      <c r="L583" s="2"/>
    </row>
    <row r="584" spans="1:12">
      <c r="A584" s="3">
        <v>44812</v>
      </c>
      <c r="B584" s="422" t="s">
        <v>563</v>
      </c>
      <c r="C584" s="422" t="s">
        <v>21</v>
      </c>
      <c r="D584" t="s">
        <v>12</v>
      </c>
      <c r="E584" s="2"/>
      <c r="F584" s="2">
        <v>223.9</v>
      </c>
      <c r="G584" s="2">
        <f t="shared" si="9"/>
        <v>176.79999999999993</v>
      </c>
      <c r="J584" s="422"/>
      <c r="L584" s="2"/>
    </row>
    <row r="585" spans="1:12">
      <c r="A585" s="3">
        <v>44812</v>
      </c>
      <c r="B585" s="422" t="s">
        <v>563</v>
      </c>
      <c r="C585" s="422" t="s">
        <v>21</v>
      </c>
      <c r="D585" t="s">
        <v>13</v>
      </c>
      <c r="E585" s="73"/>
      <c r="F585" s="73">
        <v>31</v>
      </c>
      <c r="G585" s="2">
        <f t="shared" si="9"/>
        <v>145.79999999999993</v>
      </c>
      <c r="J585" s="422"/>
      <c r="L585" s="2"/>
    </row>
    <row r="586" spans="1:12">
      <c r="A586" s="3">
        <v>44804</v>
      </c>
      <c r="B586" s="422" t="s">
        <v>88</v>
      </c>
      <c r="C586" s="422" t="s">
        <v>23</v>
      </c>
      <c r="D586" t="s">
        <v>12</v>
      </c>
      <c r="F586" s="21">
        <v>145.80000000000001</v>
      </c>
      <c r="G586" s="2">
        <f t="shared" si="9"/>
        <v>0</v>
      </c>
      <c r="J586" s="422"/>
      <c r="L586" s="2"/>
    </row>
    <row r="587" spans="1:12">
      <c r="A587" s="31">
        <v>44773</v>
      </c>
      <c r="B587" s="421" t="s">
        <v>10</v>
      </c>
      <c r="C587" s="421" t="s">
        <v>22</v>
      </c>
      <c r="D587" t="s">
        <v>12</v>
      </c>
      <c r="E587" s="73">
        <v>368</v>
      </c>
      <c r="F587" s="73"/>
      <c r="G587" s="2">
        <f t="shared" si="9"/>
        <v>368</v>
      </c>
      <c r="L587" s="2"/>
    </row>
    <row r="588" spans="1:12">
      <c r="B588" s="422"/>
      <c r="C588" s="422"/>
      <c r="D588" t="s">
        <v>13</v>
      </c>
      <c r="E588" s="73">
        <v>23.3</v>
      </c>
      <c r="F588" s="73"/>
      <c r="G588" s="2">
        <f t="shared" si="9"/>
        <v>391.3</v>
      </c>
      <c r="L588" s="5"/>
    </row>
    <row r="589" spans="1:12">
      <c r="B589" s="422"/>
      <c r="C589" s="422"/>
      <c r="D589" t="s">
        <v>14</v>
      </c>
      <c r="E589" s="73">
        <v>60</v>
      </c>
      <c r="F589" s="73"/>
      <c r="G589" s="2">
        <f t="shared" si="9"/>
        <v>451.3</v>
      </c>
    </row>
    <row r="590" spans="1:12">
      <c r="B590" s="422"/>
      <c r="C590" s="422"/>
      <c r="D590" t="s">
        <v>15</v>
      </c>
      <c r="E590" s="73">
        <v>5</v>
      </c>
      <c r="F590" s="73"/>
      <c r="G590" s="2">
        <f t="shared" si="9"/>
        <v>456.3</v>
      </c>
    </row>
    <row r="591" spans="1:12">
      <c r="A591" s="55">
        <v>44773</v>
      </c>
      <c r="B591" s="422" t="s">
        <v>87</v>
      </c>
      <c r="C591" s="422" t="s">
        <v>22</v>
      </c>
      <c r="D591" t="s">
        <v>14</v>
      </c>
      <c r="E591" s="73"/>
      <c r="F591" s="73">
        <v>58</v>
      </c>
      <c r="G591" s="2">
        <f t="shared" si="9"/>
        <v>398.3</v>
      </c>
    </row>
    <row r="592" spans="1:12">
      <c r="A592" s="3">
        <v>44812</v>
      </c>
      <c r="B592" s="422" t="s">
        <v>563</v>
      </c>
      <c r="C592" s="422" t="s">
        <v>22</v>
      </c>
      <c r="D592" t="s">
        <v>12</v>
      </c>
      <c r="E592" s="73"/>
      <c r="F592" s="73">
        <v>368</v>
      </c>
      <c r="G592" s="2">
        <f t="shared" si="9"/>
        <v>30.300000000000011</v>
      </c>
    </row>
    <row r="593" spans="1:12">
      <c r="A593" s="3">
        <v>44812</v>
      </c>
      <c r="B593" s="422" t="s">
        <v>563</v>
      </c>
      <c r="C593" s="422" t="s">
        <v>22</v>
      </c>
      <c r="D593" t="s">
        <v>13</v>
      </c>
      <c r="F593" s="73">
        <v>23.3</v>
      </c>
      <c r="G593" s="2">
        <f t="shared" si="9"/>
        <v>7.0000000000000107</v>
      </c>
    </row>
    <row r="594" spans="1:12">
      <c r="A594" s="3">
        <v>44826</v>
      </c>
      <c r="B594" s="422">
        <v>25543</v>
      </c>
      <c r="C594" s="422" t="s">
        <v>22</v>
      </c>
      <c r="D594" t="s">
        <v>14</v>
      </c>
      <c r="F594" s="73">
        <v>2</v>
      </c>
      <c r="G594" s="2">
        <f t="shared" si="9"/>
        <v>5.0000000000000107</v>
      </c>
    </row>
    <row r="595" spans="1:12">
      <c r="A595" s="3">
        <v>44826</v>
      </c>
      <c r="B595" s="422">
        <v>25543</v>
      </c>
      <c r="C595" s="422" t="s">
        <v>22</v>
      </c>
      <c r="D595" t="s">
        <v>15</v>
      </c>
      <c r="F595" s="73">
        <v>5</v>
      </c>
      <c r="G595" s="21">
        <f t="shared" si="9"/>
        <v>1.0658141036401503E-14</v>
      </c>
    </row>
    <row r="596" spans="1:12">
      <c r="A596" s="31">
        <v>44804</v>
      </c>
      <c r="B596" s="421" t="s">
        <v>10</v>
      </c>
      <c r="C596" s="421" t="s">
        <v>23</v>
      </c>
      <c r="D596" t="s">
        <v>12</v>
      </c>
      <c r="E596" s="73">
        <v>370.2</v>
      </c>
      <c r="F596" s="73"/>
      <c r="G596" s="2">
        <f t="shared" si="9"/>
        <v>370.2</v>
      </c>
    </row>
    <row r="597" spans="1:12">
      <c r="B597" s="422"/>
      <c r="C597" s="422"/>
      <c r="D597" t="s">
        <v>13</v>
      </c>
      <c r="E597" s="73">
        <v>22.9</v>
      </c>
      <c r="F597" s="73"/>
      <c r="G597" s="2">
        <f t="shared" si="9"/>
        <v>393.09999999999997</v>
      </c>
    </row>
    <row r="598" spans="1:12">
      <c r="B598" s="422"/>
      <c r="C598" s="422"/>
      <c r="D598" t="s">
        <v>14</v>
      </c>
      <c r="E598" s="73">
        <v>60</v>
      </c>
      <c r="F598" s="73"/>
      <c r="G598" s="2">
        <f t="shared" si="9"/>
        <v>453.09999999999997</v>
      </c>
    </row>
    <row r="599" spans="1:12">
      <c r="B599" s="422"/>
      <c r="C599" s="422"/>
      <c r="D599" t="s">
        <v>15</v>
      </c>
      <c r="E599" s="73">
        <v>5</v>
      </c>
      <c r="F599" s="73"/>
      <c r="G599" s="2">
        <f t="shared" si="9"/>
        <v>458.09999999999997</v>
      </c>
      <c r="L599" s="2"/>
    </row>
    <row r="600" spans="1:12">
      <c r="B600" s="422"/>
      <c r="C600" s="422"/>
      <c r="D600" t="s">
        <v>199</v>
      </c>
      <c r="E600" s="73">
        <v>102.5</v>
      </c>
      <c r="F600" s="73"/>
      <c r="G600" s="2">
        <f t="shared" si="9"/>
        <v>560.59999999999991</v>
      </c>
      <c r="L600" s="2"/>
    </row>
    <row r="601" spans="1:12">
      <c r="B601" s="422"/>
      <c r="C601" s="422"/>
      <c r="D601" t="s">
        <v>200</v>
      </c>
      <c r="E601" s="73">
        <v>102.5</v>
      </c>
      <c r="F601" s="73"/>
      <c r="G601" s="2">
        <f t="shared" si="9"/>
        <v>663.09999999999991</v>
      </c>
      <c r="L601" s="2"/>
    </row>
    <row r="602" spans="1:12">
      <c r="A602" s="3">
        <v>44804</v>
      </c>
      <c r="B602" s="422" t="s">
        <v>88</v>
      </c>
      <c r="C602" s="422" t="s">
        <v>23</v>
      </c>
      <c r="D602" t="s">
        <v>14</v>
      </c>
      <c r="E602" s="73"/>
      <c r="F602" s="73">
        <v>60</v>
      </c>
      <c r="G602" s="2">
        <f t="shared" si="9"/>
        <v>603.09999999999991</v>
      </c>
      <c r="L602" s="2"/>
    </row>
    <row r="603" spans="1:12">
      <c r="A603" s="3">
        <v>44804</v>
      </c>
      <c r="B603" s="422" t="s">
        <v>88</v>
      </c>
      <c r="C603" s="422" t="s">
        <v>23</v>
      </c>
      <c r="D603" t="s">
        <v>15</v>
      </c>
      <c r="E603" s="73"/>
      <c r="F603" s="73">
        <v>5</v>
      </c>
      <c r="G603" s="2">
        <f t="shared" si="9"/>
        <v>598.09999999999991</v>
      </c>
    </row>
    <row r="604" spans="1:12">
      <c r="A604" s="34">
        <v>45216</v>
      </c>
      <c r="B604" s="434" t="s">
        <v>564</v>
      </c>
      <c r="C604" s="434" t="s">
        <v>23</v>
      </c>
      <c r="D604" s="35" t="s">
        <v>12</v>
      </c>
      <c r="E604" s="21"/>
      <c r="F604" s="21">
        <v>370.2</v>
      </c>
      <c r="G604" s="2">
        <f t="shared" si="9"/>
        <v>227.89999999999992</v>
      </c>
      <c r="L604" s="5"/>
    </row>
    <row r="605" spans="1:12">
      <c r="A605" s="34">
        <v>45216</v>
      </c>
      <c r="B605" s="434" t="s">
        <v>564</v>
      </c>
      <c r="C605" s="434" t="s">
        <v>23</v>
      </c>
      <c r="D605" s="35" t="s">
        <v>13</v>
      </c>
      <c r="E605" s="21"/>
      <c r="F605" s="21">
        <v>22.9</v>
      </c>
      <c r="G605" s="2">
        <f>+G604+E605-F605</f>
        <v>204.99999999999991</v>
      </c>
    </row>
    <row r="606" spans="1:12">
      <c r="A606" s="34"/>
      <c r="B606" s="434" t="s">
        <v>61</v>
      </c>
      <c r="C606" s="434"/>
      <c r="D606" t="s">
        <v>199</v>
      </c>
      <c r="E606" s="21"/>
      <c r="F606" s="2">
        <v>102.5</v>
      </c>
      <c r="G606" s="2">
        <f>+G605+E606-F606</f>
        <v>102.49999999999991</v>
      </c>
    </row>
    <row r="607" spans="1:12">
      <c r="A607" s="34"/>
      <c r="B607" s="434" t="s">
        <v>61</v>
      </c>
      <c r="C607" s="434"/>
      <c r="D607" t="s">
        <v>200</v>
      </c>
      <c r="E607" s="21"/>
      <c r="F607" s="2">
        <v>102.5</v>
      </c>
      <c r="G607" s="2">
        <f>+G606+E607-F607</f>
        <v>0</v>
      </c>
    </row>
    <row r="608" spans="1:12">
      <c r="A608" s="81">
        <v>44834</v>
      </c>
      <c r="B608" s="421" t="s">
        <v>10</v>
      </c>
      <c r="C608" s="421" t="s">
        <v>90</v>
      </c>
      <c r="D608" t="s">
        <v>12</v>
      </c>
      <c r="E608" s="73">
        <v>158.9</v>
      </c>
      <c r="F608" s="73"/>
      <c r="G608" s="2">
        <f>+G607+E608-F608</f>
        <v>158.9</v>
      </c>
      <c r="L608" s="5"/>
    </row>
    <row r="609" spans="1:13">
      <c r="A609" s="70"/>
      <c r="B609" s="422"/>
      <c r="C609" s="422"/>
      <c r="D609" t="s">
        <v>13</v>
      </c>
      <c r="E609" s="73">
        <v>8.1</v>
      </c>
      <c r="F609" s="73"/>
      <c r="G609" s="2">
        <f>+G608+E609-F609</f>
        <v>167</v>
      </c>
    </row>
    <row r="610" spans="1:13">
      <c r="A610" s="70"/>
      <c r="B610" s="422"/>
      <c r="C610" s="422"/>
      <c r="D610" t="s">
        <v>14</v>
      </c>
      <c r="E610" s="73">
        <v>60</v>
      </c>
      <c r="F610" s="73"/>
      <c r="G610" s="2">
        <f>+G609+E610-F610</f>
        <v>227</v>
      </c>
      <c r="J610" s="421"/>
      <c r="L610" s="2"/>
    </row>
    <row r="611" spans="1:13">
      <c r="A611" s="70"/>
      <c r="B611" s="422"/>
      <c r="C611" s="422"/>
      <c r="D611" t="s">
        <v>15</v>
      </c>
      <c r="E611" s="73">
        <v>5</v>
      </c>
      <c r="F611" s="73"/>
      <c r="G611" s="2">
        <f>+G610+E611-F611</f>
        <v>232</v>
      </c>
      <c r="J611" s="425"/>
      <c r="L611" s="2"/>
    </row>
    <row r="612" spans="1:13">
      <c r="A612" s="70">
        <v>44834</v>
      </c>
      <c r="B612" s="422" t="s">
        <v>91</v>
      </c>
      <c r="C612" s="422" t="s">
        <v>90</v>
      </c>
      <c r="D612" t="s">
        <v>14</v>
      </c>
      <c r="E612" s="73"/>
      <c r="F612" s="73">
        <v>22</v>
      </c>
      <c r="G612" s="2">
        <f>+G611+E612-F612</f>
        <v>210</v>
      </c>
      <c r="J612" s="421"/>
      <c r="L612" s="2"/>
    </row>
    <row r="613" spans="1:13">
      <c r="A613" s="70">
        <v>44834</v>
      </c>
      <c r="B613" s="422" t="s">
        <v>91</v>
      </c>
      <c r="C613" s="422" t="s">
        <v>90</v>
      </c>
      <c r="D613" t="s">
        <v>12</v>
      </c>
      <c r="E613" s="73"/>
      <c r="F613" s="73">
        <v>60</v>
      </c>
      <c r="G613" s="2">
        <f>+G612+E613-F613</f>
        <v>150</v>
      </c>
      <c r="H613" s="421"/>
      <c r="J613" s="421"/>
      <c r="L613" s="2"/>
    </row>
    <row r="614" spans="1:13">
      <c r="A614" s="70">
        <v>45012</v>
      </c>
      <c r="B614" s="422">
        <v>26755</v>
      </c>
      <c r="C614" s="422" t="s">
        <v>90</v>
      </c>
      <c r="D614" t="s">
        <v>12</v>
      </c>
      <c r="E614" s="73"/>
      <c r="F614" s="73">
        <v>98.9</v>
      </c>
      <c r="G614" s="2">
        <f>+G613+E614-F614</f>
        <v>51.099999999999994</v>
      </c>
      <c r="H614" s="421"/>
      <c r="J614" s="421"/>
      <c r="L614" s="2"/>
    </row>
    <row r="615" spans="1:13">
      <c r="A615" s="70">
        <v>45184</v>
      </c>
      <c r="B615" s="422">
        <v>27456</v>
      </c>
      <c r="C615" s="422" t="s">
        <v>90</v>
      </c>
      <c r="D615" t="s">
        <v>14</v>
      </c>
      <c r="E615" s="73"/>
      <c r="F615" s="73">
        <v>38</v>
      </c>
      <c r="G615" s="2">
        <f t="shared" ref="G614:G626" si="10">+G614+E615-F615</f>
        <v>13.099999999999994</v>
      </c>
      <c r="H615" s="421"/>
      <c r="J615" s="421"/>
      <c r="L615" s="2"/>
    </row>
    <row r="616" spans="1:13">
      <c r="A616" s="70">
        <v>45184</v>
      </c>
      <c r="B616" s="422">
        <v>27456</v>
      </c>
      <c r="C616" s="422" t="s">
        <v>90</v>
      </c>
      <c r="D616" t="s">
        <v>15</v>
      </c>
      <c r="E616" s="73"/>
      <c r="F616" s="73">
        <v>5</v>
      </c>
      <c r="G616" s="2">
        <f t="shared" si="10"/>
        <v>8.0999999999999943</v>
      </c>
      <c r="H616" s="421"/>
      <c r="J616" s="421"/>
      <c r="L616" s="2"/>
    </row>
    <row r="617" spans="1:13">
      <c r="A617" s="70">
        <v>45184</v>
      </c>
      <c r="B617" s="422">
        <v>27457</v>
      </c>
      <c r="C617" s="422" t="s">
        <v>90</v>
      </c>
      <c r="D617" t="s">
        <v>13</v>
      </c>
      <c r="E617" s="73"/>
      <c r="F617" s="73">
        <v>8.1</v>
      </c>
      <c r="G617" s="2">
        <f t="shared" si="10"/>
        <v>0</v>
      </c>
      <c r="H617" s="421"/>
      <c r="J617" s="421"/>
      <c r="L617" s="2"/>
    </row>
    <row r="618" spans="1:13">
      <c r="A618" s="31">
        <v>44865</v>
      </c>
      <c r="B618" s="421" t="s">
        <v>10</v>
      </c>
      <c r="C618" s="421" t="s">
        <v>25</v>
      </c>
      <c r="D618" t="s">
        <v>12</v>
      </c>
      <c r="E618" s="73">
        <v>10.6</v>
      </c>
      <c r="F618" s="73"/>
      <c r="G618" s="2">
        <f t="shared" si="10"/>
        <v>10.6</v>
      </c>
      <c r="L618" s="2"/>
    </row>
    <row r="619" spans="1:13">
      <c r="A619" s="54"/>
      <c r="B619" s="425"/>
      <c r="C619" s="425"/>
      <c r="D619" t="s">
        <v>13</v>
      </c>
      <c r="E619" s="73">
        <v>2</v>
      </c>
      <c r="F619" s="73"/>
      <c r="G619" s="2">
        <f t="shared" si="10"/>
        <v>12.6</v>
      </c>
      <c r="L619" s="2"/>
    </row>
    <row r="620" spans="1:13">
      <c r="A620" s="54"/>
      <c r="B620" s="425"/>
      <c r="C620" s="425"/>
      <c r="D620" t="s">
        <v>14</v>
      </c>
      <c r="E620" s="2">
        <v>60</v>
      </c>
      <c r="G620" s="2">
        <f t="shared" si="10"/>
        <v>72.599999999999994</v>
      </c>
    </row>
    <row r="621" spans="1:13">
      <c r="A621" s="54"/>
      <c r="B621" s="425"/>
      <c r="C621" s="425"/>
      <c r="D621" t="s">
        <v>15</v>
      </c>
      <c r="E621" s="2">
        <v>5</v>
      </c>
      <c r="G621" s="2">
        <f t="shared" si="10"/>
        <v>77.599999999999994</v>
      </c>
      <c r="L621" s="5"/>
      <c r="M621" s="5"/>
    </row>
    <row r="622" spans="1:13">
      <c r="A622" s="71">
        <v>44974</v>
      </c>
      <c r="B622" s="425" t="s">
        <v>565</v>
      </c>
      <c r="C622" s="425" t="s">
        <v>25</v>
      </c>
      <c r="D622" t="s">
        <v>12</v>
      </c>
      <c r="E622" s="2"/>
      <c r="F622" s="2">
        <v>10.6</v>
      </c>
      <c r="G622" s="2">
        <f t="shared" si="10"/>
        <v>67</v>
      </c>
      <c r="L622" s="5"/>
      <c r="M622" s="5"/>
    </row>
    <row r="623" spans="1:13">
      <c r="A623" s="71">
        <v>44974</v>
      </c>
      <c r="B623" s="425" t="s">
        <v>565</v>
      </c>
      <c r="C623" s="425" t="s">
        <v>25</v>
      </c>
      <c r="D623" t="s">
        <v>13</v>
      </c>
      <c r="E623" s="2"/>
      <c r="F623" s="2">
        <v>2</v>
      </c>
      <c r="G623" s="2">
        <f t="shared" si="10"/>
        <v>65</v>
      </c>
      <c r="L623" s="5"/>
      <c r="M623" s="5"/>
    </row>
    <row r="624" spans="1:13">
      <c r="A624" s="71">
        <v>45012</v>
      </c>
      <c r="B624" s="425">
        <v>26753</v>
      </c>
      <c r="C624" s="425" t="s">
        <v>25</v>
      </c>
      <c r="D624" t="s">
        <v>14</v>
      </c>
      <c r="E624" s="2"/>
      <c r="F624" s="2">
        <v>60</v>
      </c>
      <c r="G624" s="2">
        <f t="shared" si="10"/>
        <v>5</v>
      </c>
    </row>
    <row r="625" spans="1:10">
      <c r="A625" s="71">
        <v>45012</v>
      </c>
      <c r="B625" s="425">
        <v>26753</v>
      </c>
      <c r="C625" s="425" t="s">
        <v>25</v>
      </c>
      <c r="D625" t="s">
        <v>15</v>
      </c>
      <c r="E625" s="2"/>
      <c r="F625" s="2">
        <v>5</v>
      </c>
      <c r="G625" s="2">
        <f t="shared" si="10"/>
        <v>0</v>
      </c>
    </row>
    <row r="626" spans="1:10">
      <c r="A626" s="81">
        <v>44895</v>
      </c>
      <c r="B626" s="421" t="s">
        <v>10</v>
      </c>
      <c r="C626" s="421" t="s">
        <v>26</v>
      </c>
      <c r="D626" t="s">
        <v>12</v>
      </c>
      <c r="E626" s="2">
        <v>11.8</v>
      </c>
      <c r="G626" s="2">
        <f t="shared" si="10"/>
        <v>11.8</v>
      </c>
    </row>
    <row r="627" spans="1:10">
      <c r="A627" s="70"/>
      <c r="B627" s="422"/>
      <c r="C627" s="422"/>
      <c r="D627" t="s">
        <v>13</v>
      </c>
      <c r="E627" s="2">
        <v>2</v>
      </c>
      <c r="G627" s="2">
        <f t="shared" ref="G627:G697" si="11">+G626+E627-F627</f>
        <v>13.8</v>
      </c>
    </row>
    <row r="628" spans="1:10">
      <c r="A628" s="70"/>
      <c r="B628" s="422"/>
      <c r="C628" s="422"/>
      <c r="D628" t="s">
        <v>14</v>
      </c>
      <c r="E628" s="2">
        <v>60</v>
      </c>
      <c r="G628" s="2">
        <f t="shared" si="11"/>
        <v>73.8</v>
      </c>
      <c r="H628" s="421"/>
    </row>
    <row r="629" spans="1:10">
      <c r="A629" s="70"/>
      <c r="B629" s="422"/>
      <c r="C629" s="422"/>
      <c r="D629" t="s">
        <v>15</v>
      </c>
      <c r="E629" s="2">
        <v>5</v>
      </c>
      <c r="G629" s="2">
        <f t="shared" si="11"/>
        <v>78.8</v>
      </c>
    </row>
    <row r="630" spans="1:10">
      <c r="A630" s="71">
        <v>44974</v>
      </c>
      <c r="B630" s="425" t="s">
        <v>565</v>
      </c>
      <c r="C630" s="422" t="s">
        <v>26</v>
      </c>
      <c r="D630" t="s">
        <v>12</v>
      </c>
      <c r="E630" s="2"/>
      <c r="F630" s="2">
        <v>11.8</v>
      </c>
      <c r="G630" s="2">
        <f t="shared" si="11"/>
        <v>67</v>
      </c>
      <c r="H630" s="421"/>
    </row>
    <row r="631" spans="1:10">
      <c r="A631" s="71">
        <v>44974</v>
      </c>
      <c r="B631" s="425" t="s">
        <v>565</v>
      </c>
      <c r="C631" s="422" t="s">
        <v>26</v>
      </c>
      <c r="D631" t="s">
        <v>13</v>
      </c>
      <c r="E631" s="2"/>
      <c r="F631" s="2">
        <v>2</v>
      </c>
      <c r="G631" s="2">
        <f t="shared" si="11"/>
        <v>65</v>
      </c>
    </row>
    <row r="632" spans="1:10">
      <c r="A632" s="71">
        <v>45012</v>
      </c>
      <c r="B632" s="425">
        <v>26753</v>
      </c>
      <c r="C632" s="422" t="s">
        <v>26</v>
      </c>
      <c r="D632" t="s">
        <v>14</v>
      </c>
      <c r="E632" s="2"/>
      <c r="F632" s="2">
        <v>60</v>
      </c>
      <c r="G632" s="2">
        <f t="shared" si="11"/>
        <v>5</v>
      </c>
    </row>
    <row r="633" spans="1:10">
      <c r="A633" s="71">
        <v>45012</v>
      </c>
      <c r="B633" s="425">
        <v>26753</v>
      </c>
      <c r="C633" s="422" t="s">
        <v>26</v>
      </c>
      <c r="D633" t="s">
        <v>15</v>
      </c>
      <c r="E633" s="2"/>
      <c r="F633" s="2">
        <v>5</v>
      </c>
      <c r="G633" s="2">
        <f t="shared" si="11"/>
        <v>0</v>
      </c>
    </row>
    <row r="634" spans="1:10">
      <c r="A634" s="81">
        <v>44926</v>
      </c>
      <c r="B634" s="421" t="s">
        <v>10</v>
      </c>
      <c r="C634" s="421" t="s">
        <v>27</v>
      </c>
      <c r="D634" t="s">
        <v>12</v>
      </c>
      <c r="E634" s="2">
        <v>13.5</v>
      </c>
      <c r="G634" s="2">
        <f t="shared" si="11"/>
        <v>13.5</v>
      </c>
      <c r="H634" s="421"/>
    </row>
    <row r="635" spans="1:10">
      <c r="A635" s="70"/>
      <c r="B635" s="422"/>
      <c r="C635" s="422"/>
      <c r="D635" t="s">
        <v>13</v>
      </c>
      <c r="E635" s="2">
        <v>13.6</v>
      </c>
      <c r="G635" s="2">
        <f t="shared" si="11"/>
        <v>27.1</v>
      </c>
      <c r="H635" s="422"/>
    </row>
    <row r="636" spans="1:10">
      <c r="A636" s="70"/>
      <c r="B636" s="422"/>
      <c r="C636" s="422"/>
      <c r="D636" t="s">
        <v>14</v>
      </c>
      <c r="E636" s="2">
        <v>60</v>
      </c>
      <c r="G636" s="2">
        <f t="shared" si="11"/>
        <v>87.1</v>
      </c>
      <c r="H636" s="422"/>
      <c r="J636" s="2"/>
    </row>
    <row r="637" spans="1:10">
      <c r="A637" s="70"/>
      <c r="B637" s="422"/>
      <c r="C637" s="422"/>
      <c r="D637" t="s">
        <v>15</v>
      </c>
      <c r="E637" s="2">
        <v>5</v>
      </c>
      <c r="G637" s="2">
        <f t="shared" si="11"/>
        <v>92.1</v>
      </c>
      <c r="H637" s="422"/>
      <c r="J637" s="2"/>
    </row>
    <row r="638" spans="1:10">
      <c r="A638" s="71">
        <v>44974</v>
      </c>
      <c r="B638" s="425" t="s">
        <v>565</v>
      </c>
      <c r="C638" s="422" t="s">
        <v>27</v>
      </c>
      <c r="D638" t="s">
        <v>12</v>
      </c>
      <c r="E638" s="2"/>
      <c r="F638" s="2">
        <v>13.5</v>
      </c>
      <c r="G638" s="2">
        <f t="shared" si="11"/>
        <v>78.599999999999994</v>
      </c>
      <c r="H638" s="421"/>
      <c r="J638" s="2"/>
    </row>
    <row r="639" spans="1:10">
      <c r="A639" s="71">
        <v>44974</v>
      </c>
      <c r="B639" s="425" t="s">
        <v>565</v>
      </c>
      <c r="C639" s="422" t="s">
        <v>27</v>
      </c>
      <c r="D639" t="s">
        <v>13</v>
      </c>
      <c r="E639" s="2"/>
      <c r="F639" s="2">
        <v>13.6</v>
      </c>
      <c r="G639" s="2">
        <f t="shared" si="11"/>
        <v>65</v>
      </c>
      <c r="H639" s="422"/>
      <c r="J639" s="2"/>
    </row>
    <row r="640" spans="1:10">
      <c r="A640" s="71">
        <v>45012</v>
      </c>
      <c r="B640" s="425">
        <v>26753</v>
      </c>
      <c r="C640" s="422" t="s">
        <v>27</v>
      </c>
      <c r="D640" t="s">
        <v>14</v>
      </c>
      <c r="E640" s="2"/>
      <c r="F640" s="2">
        <v>60</v>
      </c>
      <c r="G640" s="2">
        <f t="shared" si="11"/>
        <v>5</v>
      </c>
      <c r="H640" s="422"/>
      <c r="J640" s="2"/>
    </row>
    <row r="641" spans="1:13">
      <c r="A641" s="71">
        <v>45012</v>
      </c>
      <c r="B641" s="425">
        <v>26753</v>
      </c>
      <c r="C641" s="422" t="s">
        <v>27</v>
      </c>
      <c r="D641" t="s">
        <v>15</v>
      </c>
      <c r="E641" s="2"/>
      <c r="F641" s="2">
        <v>5</v>
      </c>
      <c r="G641" s="2">
        <f t="shared" si="11"/>
        <v>0</v>
      </c>
      <c r="H641" s="422"/>
      <c r="J641" s="2"/>
    </row>
    <row r="642" spans="1:13">
      <c r="A642" s="81">
        <v>44926</v>
      </c>
      <c r="B642" s="421" t="s">
        <v>10</v>
      </c>
      <c r="C642" s="421" t="s">
        <v>11</v>
      </c>
      <c r="D642" t="s">
        <v>12</v>
      </c>
      <c r="E642" s="2">
        <v>394.3</v>
      </c>
      <c r="G642" s="2">
        <f t="shared" si="11"/>
        <v>394.3</v>
      </c>
      <c r="H642" s="422"/>
      <c r="J642" s="2"/>
    </row>
    <row r="643" spans="1:13">
      <c r="A643" s="70"/>
      <c r="B643" s="422"/>
      <c r="C643" s="422"/>
      <c r="D643" t="s">
        <v>13</v>
      </c>
      <c r="E643" s="2">
        <v>17.2</v>
      </c>
      <c r="G643" s="2">
        <f t="shared" si="11"/>
        <v>411.5</v>
      </c>
      <c r="H643" s="422"/>
      <c r="J643" s="2"/>
    </row>
    <row r="644" spans="1:13">
      <c r="A644" s="70"/>
      <c r="B644" s="422"/>
      <c r="C644" s="422"/>
      <c r="D644" t="s">
        <v>14</v>
      </c>
      <c r="E644" s="2">
        <v>60</v>
      </c>
      <c r="G644" s="2">
        <f t="shared" si="11"/>
        <v>471.5</v>
      </c>
      <c r="J644" s="2"/>
    </row>
    <row r="645" spans="1:13">
      <c r="A645" s="70"/>
      <c r="B645" s="422"/>
      <c r="C645" s="422"/>
      <c r="D645" t="s">
        <v>15</v>
      </c>
      <c r="E645" s="2">
        <v>5</v>
      </c>
      <c r="G645" s="2">
        <f t="shared" si="11"/>
        <v>476.5</v>
      </c>
      <c r="J645" s="2"/>
      <c r="K645" s="5"/>
    </row>
    <row r="646" spans="1:13">
      <c r="A646" s="70">
        <v>45012</v>
      </c>
      <c r="B646" s="422">
        <v>26741</v>
      </c>
      <c r="C646" s="422" t="s">
        <v>11</v>
      </c>
      <c r="D646" t="s">
        <v>12</v>
      </c>
      <c r="E646" s="2"/>
      <c r="F646" s="2">
        <v>394.3</v>
      </c>
      <c r="G646" s="2">
        <f t="shared" si="11"/>
        <v>82.199999999999989</v>
      </c>
      <c r="J646" s="2"/>
      <c r="K646" s="5"/>
    </row>
    <row r="647" spans="1:13">
      <c r="A647" s="70">
        <v>45012</v>
      </c>
      <c r="B647" s="422">
        <v>26741</v>
      </c>
      <c r="C647" s="422" t="s">
        <v>11</v>
      </c>
      <c r="D647" t="s">
        <v>13</v>
      </c>
      <c r="E647" s="2"/>
      <c r="F647" s="2">
        <v>17.2</v>
      </c>
      <c r="G647" s="2">
        <f t="shared" si="11"/>
        <v>64.999999999999986</v>
      </c>
      <c r="J647" s="2"/>
      <c r="K647" s="5"/>
    </row>
    <row r="648" spans="1:13">
      <c r="A648" s="70">
        <v>45012</v>
      </c>
      <c r="B648" s="422">
        <v>26741</v>
      </c>
      <c r="C648" s="422" t="s">
        <v>11</v>
      </c>
      <c r="D648" t="s">
        <v>14</v>
      </c>
      <c r="E648" s="2"/>
      <c r="F648" s="2">
        <v>60</v>
      </c>
      <c r="G648" s="2">
        <f t="shared" si="11"/>
        <v>4.9999999999999858</v>
      </c>
      <c r="L648" s="5"/>
      <c r="M648" s="5"/>
    </row>
    <row r="649" spans="1:13">
      <c r="A649" s="70">
        <v>45012</v>
      </c>
      <c r="B649" s="422">
        <v>26741</v>
      </c>
      <c r="C649" s="422" t="s">
        <v>11</v>
      </c>
      <c r="D649" t="s">
        <v>15</v>
      </c>
      <c r="E649" s="2"/>
      <c r="F649" s="2">
        <v>5</v>
      </c>
      <c r="G649" s="2">
        <f t="shared" si="11"/>
        <v>-1.4210854715202004E-14</v>
      </c>
    </row>
    <row r="650" spans="1:13">
      <c r="A650" s="81">
        <v>45291</v>
      </c>
      <c r="B650" s="421" t="s">
        <v>10</v>
      </c>
      <c r="C650" s="421" t="s">
        <v>17</v>
      </c>
      <c r="D650" t="s">
        <v>12</v>
      </c>
      <c r="E650" s="2">
        <v>430.1</v>
      </c>
      <c r="G650" s="2">
        <f t="shared" si="11"/>
        <v>430.1</v>
      </c>
    </row>
    <row r="651" spans="1:13">
      <c r="A651" s="70"/>
      <c r="B651" s="422"/>
      <c r="C651" s="422"/>
      <c r="D651" t="s">
        <v>13</v>
      </c>
      <c r="E651" s="2">
        <v>25.3</v>
      </c>
      <c r="G651" s="2">
        <f t="shared" si="11"/>
        <v>455.40000000000003</v>
      </c>
    </row>
    <row r="652" spans="1:13">
      <c r="A652" s="70"/>
      <c r="B652" s="422"/>
      <c r="C652" s="422"/>
      <c r="D652" t="s">
        <v>14</v>
      </c>
      <c r="E652" s="2">
        <v>56</v>
      </c>
      <c r="G652" s="2">
        <f t="shared" si="11"/>
        <v>511.40000000000003</v>
      </c>
    </row>
    <row r="653" spans="1:13">
      <c r="A653" s="70"/>
      <c r="B653" s="422"/>
      <c r="C653" s="422"/>
      <c r="D653" t="s">
        <v>15</v>
      </c>
      <c r="E653" s="5">
        <v>5</v>
      </c>
      <c r="G653" s="2">
        <f t="shared" si="11"/>
        <v>516.40000000000009</v>
      </c>
    </row>
    <row r="654" spans="1:13">
      <c r="A654" s="70">
        <v>45012</v>
      </c>
      <c r="B654" s="422">
        <v>26753</v>
      </c>
      <c r="C654" s="422" t="s">
        <v>17</v>
      </c>
      <c r="D654" t="s">
        <v>12</v>
      </c>
      <c r="F654" s="2">
        <v>430.1</v>
      </c>
      <c r="G654" s="2">
        <f t="shared" si="11"/>
        <v>86.300000000000068</v>
      </c>
    </row>
    <row r="655" spans="1:13">
      <c r="A655" s="70">
        <v>45012</v>
      </c>
      <c r="B655" s="422">
        <v>26753</v>
      </c>
      <c r="C655" s="422" t="s">
        <v>17</v>
      </c>
      <c r="D655" t="s">
        <v>13</v>
      </c>
      <c r="F655" s="2">
        <v>25.3</v>
      </c>
      <c r="G655" s="2">
        <f t="shared" si="11"/>
        <v>61.000000000000071</v>
      </c>
      <c r="M655" s="73"/>
    </row>
    <row r="656" spans="1:13">
      <c r="A656" s="70">
        <v>45012</v>
      </c>
      <c r="B656" s="422">
        <v>26753</v>
      </c>
      <c r="C656" s="422" t="s">
        <v>17</v>
      </c>
      <c r="D656" t="s">
        <v>14</v>
      </c>
      <c r="F656" s="2">
        <v>56</v>
      </c>
      <c r="G656" s="2">
        <f t="shared" si="11"/>
        <v>5.0000000000000711</v>
      </c>
      <c r="M656" s="73"/>
    </row>
    <row r="657" spans="1:13">
      <c r="A657" s="70">
        <v>45012</v>
      </c>
      <c r="B657" s="422">
        <v>26753</v>
      </c>
      <c r="C657" s="422" t="s">
        <v>17</v>
      </c>
      <c r="D657" t="s">
        <v>15</v>
      </c>
      <c r="F657" s="5">
        <v>5</v>
      </c>
      <c r="G657" s="2">
        <f t="shared" si="11"/>
        <v>7.1054273576010019E-14</v>
      </c>
    </row>
    <row r="658" spans="1:13">
      <c r="A658" s="81">
        <v>45016</v>
      </c>
      <c r="B658" s="421" t="s">
        <v>10</v>
      </c>
      <c r="C658" s="421" t="s">
        <v>18</v>
      </c>
      <c r="D658" t="s">
        <v>12</v>
      </c>
      <c r="E658" s="5">
        <v>401.8</v>
      </c>
      <c r="G658" s="2">
        <f t="shared" si="11"/>
        <v>401.80000000000007</v>
      </c>
      <c r="M658" s="5"/>
    </row>
    <row r="659" spans="1:13">
      <c r="A659" s="70"/>
      <c r="B659" s="422"/>
      <c r="C659" s="422"/>
      <c r="D659" t="s">
        <v>13</v>
      </c>
      <c r="E659" s="5">
        <v>27.7</v>
      </c>
      <c r="G659" s="2">
        <f t="shared" si="11"/>
        <v>429.50000000000006</v>
      </c>
    </row>
    <row r="660" spans="1:13">
      <c r="A660" s="70"/>
      <c r="B660" s="422"/>
      <c r="C660" s="422"/>
      <c r="D660" t="s">
        <v>14</v>
      </c>
      <c r="E660" s="5">
        <v>60</v>
      </c>
      <c r="G660" s="2">
        <f t="shared" si="11"/>
        <v>489.50000000000006</v>
      </c>
    </row>
    <row r="661" spans="1:13">
      <c r="A661" s="70"/>
      <c r="B661" s="422"/>
      <c r="C661" s="422"/>
      <c r="D661" t="s">
        <v>15</v>
      </c>
      <c r="E661" s="5">
        <v>5</v>
      </c>
      <c r="G661" s="2">
        <f t="shared" si="11"/>
        <v>494.50000000000006</v>
      </c>
    </row>
    <row r="662" spans="1:13">
      <c r="A662" s="70"/>
      <c r="B662" s="422"/>
      <c r="C662" s="422"/>
      <c r="D662" t="s">
        <v>165</v>
      </c>
      <c r="E662" s="207">
        <v>102.5</v>
      </c>
      <c r="G662" s="2">
        <f t="shared" si="11"/>
        <v>597</v>
      </c>
    </row>
    <row r="663" spans="1:13">
      <c r="A663" s="70"/>
      <c r="B663" s="422"/>
      <c r="C663" s="422"/>
      <c r="D663" t="s">
        <v>203</v>
      </c>
      <c r="E663" s="207">
        <v>102.5</v>
      </c>
      <c r="G663" s="2">
        <f t="shared" si="11"/>
        <v>699.5</v>
      </c>
    </row>
    <row r="664" spans="1:13">
      <c r="A664" s="70">
        <v>45098</v>
      </c>
      <c r="B664" s="422">
        <v>26973</v>
      </c>
      <c r="C664" s="422" t="s">
        <v>18</v>
      </c>
      <c r="D664" t="s">
        <v>12</v>
      </c>
      <c r="E664" s="207"/>
      <c r="F664" s="2">
        <v>401.8</v>
      </c>
      <c r="G664" s="2">
        <f t="shared" si="11"/>
        <v>297.7</v>
      </c>
    </row>
    <row r="665" spans="1:13">
      <c r="A665" s="70">
        <v>45098</v>
      </c>
      <c r="B665" s="422">
        <v>26973</v>
      </c>
      <c r="C665" s="422" t="s">
        <v>18</v>
      </c>
      <c r="D665" t="s">
        <v>13</v>
      </c>
      <c r="E665" s="207"/>
      <c r="F665" s="2">
        <v>27.7</v>
      </c>
      <c r="G665" s="2">
        <f t="shared" si="11"/>
        <v>270</v>
      </c>
    </row>
    <row r="666" spans="1:13">
      <c r="A666" s="70">
        <v>45184</v>
      </c>
      <c r="B666" s="422">
        <v>27456</v>
      </c>
      <c r="C666" s="422" t="s">
        <v>18</v>
      </c>
      <c r="D666" t="s">
        <v>14</v>
      </c>
      <c r="E666" s="207"/>
      <c r="F666" s="2">
        <v>60</v>
      </c>
      <c r="G666" s="2">
        <f>+G665+E666-F666</f>
        <v>210</v>
      </c>
    </row>
    <row r="667" spans="1:13">
      <c r="A667" s="70">
        <v>45184</v>
      </c>
      <c r="B667" s="422">
        <v>27456</v>
      </c>
      <c r="C667" s="422" t="s">
        <v>18</v>
      </c>
      <c r="D667" t="s">
        <v>15</v>
      </c>
      <c r="E667" s="207"/>
      <c r="F667" s="2">
        <v>5</v>
      </c>
      <c r="G667" s="2">
        <f>+G666+E667-F667</f>
        <v>205</v>
      </c>
    </row>
    <row r="668" spans="1:13">
      <c r="A668" s="70"/>
      <c r="B668" s="422" t="s">
        <v>61</v>
      </c>
      <c r="C668" s="422"/>
      <c r="D668" t="s">
        <v>165</v>
      </c>
      <c r="E668" s="207"/>
      <c r="F668" s="2">
        <v>102.5</v>
      </c>
      <c r="G668" s="2">
        <f>+G667+E668-F668</f>
        <v>102.5</v>
      </c>
    </row>
    <row r="669" spans="1:13">
      <c r="A669" s="70"/>
      <c r="B669" s="422" t="s">
        <v>61</v>
      </c>
      <c r="C669" s="422"/>
      <c r="D669" t="s">
        <v>203</v>
      </c>
      <c r="E669" s="207"/>
      <c r="F669" s="2">
        <v>57.5</v>
      </c>
      <c r="G669" s="2">
        <f>+G668+E669-F669</f>
        <v>45</v>
      </c>
    </row>
    <row r="670" spans="1:13">
      <c r="A670" s="70">
        <v>45322</v>
      </c>
      <c r="B670" s="422">
        <v>28201</v>
      </c>
      <c r="C670" s="422" t="s">
        <v>18</v>
      </c>
      <c r="D670" t="s">
        <v>203</v>
      </c>
      <c r="E670" s="207"/>
      <c r="F670" s="2">
        <v>45</v>
      </c>
      <c r="G670" s="2">
        <f>+G669+E670-F670</f>
        <v>0</v>
      </c>
    </row>
    <row r="671" spans="1:13">
      <c r="A671" s="81">
        <v>45046</v>
      </c>
      <c r="B671" s="421" t="s">
        <v>10</v>
      </c>
      <c r="C671" s="421" t="s">
        <v>19</v>
      </c>
      <c r="D671" t="s">
        <v>12</v>
      </c>
      <c r="E671" s="207">
        <v>420.4</v>
      </c>
      <c r="F671" s="207"/>
      <c r="G671" s="2">
        <f>+G670+E671-F671</f>
        <v>420.4</v>
      </c>
    </row>
    <row r="672" spans="1:13">
      <c r="A672" s="70"/>
      <c r="B672" s="422"/>
      <c r="C672" s="422"/>
      <c r="D672" t="s">
        <v>13</v>
      </c>
      <c r="E672" s="207">
        <v>20</v>
      </c>
      <c r="F672" s="207"/>
      <c r="G672" s="2">
        <f>+G671+E672-F672</f>
        <v>440.4</v>
      </c>
    </row>
    <row r="673" spans="1:12">
      <c r="A673" s="70"/>
      <c r="B673" s="422"/>
      <c r="C673" s="422"/>
      <c r="D673" t="s">
        <v>14</v>
      </c>
      <c r="E673" s="207">
        <v>60</v>
      </c>
      <c r="F673" s="207"/>
      <c r="G673" s="2">
        <f>+G672+E673-F673</f>
        <v>500.4</v>
      </c>
    </row>
    <row r="674" spans="1:12">
      <c r="A674" s="70"/>
      <c r="B674" s="422"/>
      <c r="C674" s="422"/>
      <c r="D674" t="s">
        <v>15</v>
      </c>
      <c r="E674" s="207">
        <v>5</v>
      </c>
      <c r="F674" s="207"/>
      <c r="G674" s="2">
        <f>+G673+E674-F674</f>
        <v>505.4</v>
      </c>
    </row>
    <row r="675" spans="1:12">
      <c r="A675" s="70">
        <v>45046</v>
      </c>
      <c r="B675" s="422" t="s">
        <v>83</v>
      </c>
      <c r="C675" s="422" t="s">
        <v>19</v>
      </c>
      <c r="D675" t="s">
        <v>14</v>
      </c>
      <c r="E675" s="207"/>
      <c r="F675" s="207">
        <v>60</v>
      </c>
      <c r="G675" s="2">
        <f t="shared" si="11"/>
        <v>445.4</v>
      </c>
    </row>
    <row r="676" spans="1:12">
      <c r="A676" s="70">
        <v>45046</v>
      </c>
      <c r="B676" s="422" t="s">
        <v>83</v>
      </c>
      <c r="C676" s="422" t="s">
        <v>19</v>
      </c>
      <c r="D676" t="s">
        <v>15</v>
      </c>
      <c r="E676" s="207"/>
      <c r="F676" s="207">
        <v>5</v>
      </c>
      <c r="G676" s="2">
        <f t="shared" si="11"/>
        <v>440.4</v>
      </c>
    </row>
    <row r="677" spans="1:12">
      <c r="A677" s="70">
        <v>45098</v>
      </c>
      <c r="B677" s="422">
        <v>26973</v>
      </c>
      <c r="C677" s="422" t="s">
        <v>19</v>
      </c>
      <c r="D677" t="s">
        <v>12</v>
      </c>
      <c r="E677" s="207"/>
      <c r="F677" s="207">
        <v>420.4</v>
      </c>
      <c r="G677" s="2">
        <f t="shared" si="11"/>
        <v>20</v>
      </c>
    </row>
    <row r="678" spans="1:12">
      <c r="A678" s="70">
        <v>45098</v>
      </c>
      <c r="B678" s="422">
        <v>26973</v>
      </c>
      <c r="C678" s="422" t="s">
        <v>19</v>
      </c>
      <c r="D678" t="s">
        <v>13</v>
      </c>
      <c r="E678" s="207"/>
      <c r="F678" s="207">
        <v>20</v>
      </c>
      <c r="G678" s="2">
        <f t="shared" si="11"/>
        <v>0</v>
      </c>
    </row>
    <row r="679" spans="1:12">
      <c r="A679" s="81">
        <v>45077</v>
      </c>
      <c r="B679" s="421" t="s">
        <v>10</v>
      </c>
      <c r="C679" s="421" t="s">
        <v>20</v>
      </c>
      <c r="D679" t="s">
        <v>12</v>
      </c>
      <c r="E679" s="207">
        <v>388.7</v>
      </c>
      <c r="F679" s="207"/>
      <c r="G679" s="2">
        <f t="shared" si="11"/>
        <v>388.7</v>
      </c>
    </row>
    <row r="680" spans="1:12">
      <c r="A680" s="70"/>
      <c r="B680" s="422"/>
      <c r="C680" s="422"/>
      <c r="D680" t="s">
        <v>13</v>
      </c>
      <c r="E680" s="207">
        <v>21</v>
      </c>
      <c r="F680" s="207"/>
      <c r="G680" s="2">
        <f t="shared" si="11"/>
        <v>409.7</v>
      </c>
    </row>
    <row r="681" spans="1:12">
      <c r="A681" s="70"/>
      <c r="B681" s="422"/>
      <c r="C681" s="422"/>
      <c r="D681" t="s">
        <v>14</v>
      </c>
      <c r="E681" s="207">
        <v>60</v>
      </c>
      <c r="F681" s="207"/>
      <c r="G681" s="2">
        <f t="shared" si="11"/>
        <v>469.7</v>
      </c>
    </row>
    <row r="682" spans="1:12">
      <c r="A682" s="70"/>
      <c r="B682" s="422"/>
      <c r="C682" s="422"/>
      <c r="D682" t="s">
        <v>15</v>
      </c>
      <c r="E682" s="207">
        <v>5</v>
      </c>
      <c r="F682" s="207"/>
      <c r="G682" s="2">
        <f t="shared" si="11"/>
        <v>474.7</v>
      </c>
    </row>
    <row r="683" spans="1:12">
      <c r="A683" s="70">
        <v>45077</v>
      </c>
      <c r="B683" s="422" t="s">
        <v>84</v>
      </c>
      <c r="C683" s="422" t="s">
        <v>20</v>
      </c>
      <c r="D683" t="s">
        <v>14</v>
      </c>
      <c r="E683" s="207"/>
      <c r="F683" s="207">
        <v>60</v>
      </c>
      <c r="G683" s="2">
        <f t="shared" si="11"/>
        <v>414.7</v>
      </c>
    </row>
    <row r="684" spans="1:12">
      <c r="A684" s="70">
        <v>45077</v>
      </c>
      <c r="B684" s="422" t="s">
        <v>84</v>
      </c>
      <c r="C684" s="422" t="s">
        <v>20</v>
      </c>
      <c r="D684" t="s">
        <v>15</v>
      </c>
      <c r="E684" s="207"/>
      <c r="F684" s="207">
        <v>5</v>
      </c>
      <c r="G684" s="2">
        <f t="shared" si="11"/>
        <v>409.7</v>
      </c>
    </row>
    <row r="685" spans="1:12">
      <c r="A685" s="70">
        <v>45141</v>
      </c>
      <c r="B685" s="422">
        <v>27299</v>
      </c>
      <c r="C685" s="422" t="s">
        <v>20</v>
      </c>
      <c r="D685" t="s">
        <v>12</v>
      </c>
      <c r="E685" s="207"/>
      <c r="F685" s="207">
        <v>388.7</v>
      </c>
      <c r="G685" s="2">
        <f t="shared" si="11"/>
        <v>21</v>
      </c>
    </row>
    <row r="686" spans="1:12">
      <c r="A686" s="70">
        <v>45141</v>
      </c>
      <c r="B686" s="422">
        <v>27299</v>
      </c>
      <c r="C686" s="422" t="s">
        <v>20</v>
      </c>
      <c r="D686" t="s">
        <v>13</v>
      </c>
      <c r="E686" s="207"/>
      <c r="F686" s="207">
        <v>21</v>
      </c>
      <c r="G686" s="2">
        <f t="shared" si="11"/>
        <v>0</v>
      </c>
    </row>
    <row r="687" spans="1:12">
      <c r="A687" s="81">
        <v>45107</v>
      </c>
      <c r="B687" s="421" t="s">
        <v>10</v>
      </c>
      <c r="C687" s="421" t="s">
        <v>21</v>
      </c>
      <c r="D687" t="s">
        <v>12</v>
      </c>
      <c r="E687" s="207">
        <v>395.9</v>
      </c>
      <c r="F687" s="207"/>
      <c r="G687" s="2">
        <f t="shared" si="11"/>
        <v>395.9</v>
      </c>
    </row>
    <row r="688" spans="1:12">
      <c r="A688" s="70"/>
      <c r="B688" s="422"/>
      <c r="C688" s="422"/>
      <c r="D688" t="s">
        <v>13</v>
      </c>
      <c r="E688" s="207">
        <v>32.1</v>
      </c>
      <c r="F688" s="207"/>
      <c r="G688" s="2">
        <f t="shared" si="11"/>
        <v>428</v>
      </c>
      <c r="L688" s="207"/>
    </row>
    <row r="689" spans="1:13">
      <c r="A689" s="70"/>
      <c r="B689" s="422"/>
      <c r="C689" s="422"/>
      <c r="D689" t="s">
        <v>14</v>
      </c>
      <c r="E689" s="207">
        <v>60</v>
      </c>
      <c r="F689" s="207"/>
      <c r="G689" s="2">
        <f t="shared" si="11"/>
        <v>488</v>
      </c>
      <c r="L689" s="5"/>
    </row>
    <row r="690" spans="1:13">
      <c r="A690" s="70"/>
      <c r="B690" s="422"/>
      <c r="C690" s="422"/>
      <c r="D690" t="s">
        <v>15</v>
      </c>
      <c r="E690" s="207">
        <v>5</v>
      </c>
      <c r="F690" s="207"/>
      <c r="G690" s="2">
        <f t="shared" si="11"/>
        <v>493</v>
      </c>
    </row>
    <row r="691" spans="1:13">
      <c r="A691" s="70">
        <v>45107</v>
      </c>
      <c r="B691" s="422" t="s">
        <v>86</v>
      </c>
      <c r="C691" s="422" t="s">
        <v>21</v>
      </c>
      <c r="D691" t="s">
        <v>14</v>
      </c>
      <c r="E691" s="207"/>
      <c r="F691" s="207">
        <v>46</v>
      </c>
      <c r="G691" s="2">
        <f t="shared" si="11"/>
        <v>447</v>
      </c>
    </row>
    <row r="692" spans="1:13">
      <c r="A692" s="70">
        <v>45141</v>
      </c>
      <c r="B692" s="422">
        <v>27299</v>
      </c>
      <c r="C692" s="422" t="s">
        <v>21</v>
      </c>
      <c r="D692" t="s">
        <v>12</v>
      </c>
      <c r="E692" s="207"/>
      <c r="F692" s="207">
        <v>395.9</v>
      </c>
      <c r="G692" s="2">
        <f t="shared" si="11"/>
        <v>51.100000000000023</v>
      </c>
    </row>
    <row r="693" spans="1:13">
      <c r="A693" s="70">
        <v>45141</v>
      </c>
      <c r="B693" s="422">
        <v>27299</v>
      </c>
      <c r="C693" s="422" t="s">
        <v>21</v>
      </c>
      <c r="D693" t="s">
        <v>13</v>
      </c>
      <c r="E693" s="207"/>
      <c r="F693" s="207">
        <v>32.1</v>
      </c>
      <c r="G693" s="2">
        <f t="shared" si="11"/>
        <v>19.000000000000021</v>
      </c>
    </row>
    <row r="694" spans="1:13">
      <c r="A694" s="70">
        <v>45141</v>
      </c>
      <c r="B694" s="422">
        <v>27299</v>
      </c>
      <c r="C694" s="422" t="s">
        <v>21</v>
      </c>
      <c r="D694" t="s">
        <v>14</v>
      </c>
      <c r="E694" s="207"/>
      <c r="F694" s="207">
        <v>14</v>
      </c>
      <c r="G694" s="2">
        <f t="shared" si="11"/>
        <v>5.0000000000000213</v>
      </c>
    </row>
    <row r="695" spans="1:13">
      <c r="A695" s="70">
        <v>45141</v>
      </c>
      <c r="B695" s="422">
        <v>27299</v>
      </c>
      <c r="C695" s="422" t="s">
        <v>21</v>
      </c>
      <c r="D695" t="s">
        <v>15</v>
      </c>
      <c r="E695" s="207"/>
      <c r="F695" s="207">
        <v>5</v>
      </c>
      <c r="G695" s="2">
        <f t="shared" si="11"/>
        <v>2.1316282072803006E-14</v>
      </c>
    </row>
    <row r="696" spans="1:13">
      <c r="A696" s="81">
        <v>45138</v>
      </c>
      <c r="B696" s="421" t="s">
        <v>10</v>
      </c>
      <c r="C696" s="421" t="s">
        <v>22</v>
      </c>
      <c r="D696" t="s">
        <v>12</v>
      </c>
      <c r="E696" s="207">
        <v>372.9</v>
      </c>
      <c r="F696" s="207"/>
      <c r="G696" s="2">
        <f t="shared" si="11"/>
        <v>372.9</v>
      </c>
      <c r="M696" s="28"/>
    </row>
    <row r="697" spans="1:13">
      <c r="A697" s="70"/>
      <c r="B697" s="422"/>
      <c r="C697" s="422"/>
      <c r="D697" t="s">
        <v>13</v>
      </c>
      <c r="E697" s="207">
        <v>24</v>
      </c>
      <c r="F697" s="207"/>
      <c r="G697" s="2">
        <f t="shared" si="11"/>
        <v>396.9</v>
      </c>
    </row>
    <row r="698" spans="1:13">
      <c r="A698" s="70"/>
      <c r="B698" s="422"/>
      <c r="C698" s="422"/>
      <c r="D698" t="s">
        <v>14</v>
      </c>
      <c r="E698" s="207">
        <v>60</v>
      </c>
      <c r="F698" s="207"/>
      <c r="G698" s="2">
        <f t="shared" ref="G698:G751" si="12">+G697+E698-F698</f>
        <v>456.9</v>
      </c>
    </row>
    <row r="699" spans="1:13">
      <c r="A699" s="70"/>
      <c r="B699" s="422"/>
      <c r="C699" s="422"/>
      <c r="D699" t="s">
        <v>15</v>
      </c>
      <c r="E699" s="207">
        <v>5</v>
      </c>
      <c r="F699" s="207"/>
      <c r="G699" s="2">
        <f t="shared" si="12"/>
        <v>461.9</v>
      </c>
    </row>
    <row r="700" spans="1:13">
      <c r="A700" s="70"/>
      <c r="B700" s="422"/>
      <c r="C700" s="422"/>
      <c r="D700" t="s">
        <v>148</v>
      </c>
      <c r="E700" s="207">
        <v>102.5</v>
      </c>
      <c r="F700" s="207"/>
      <c r="G700" s="2">
        <f t="shared" si="12"/>
        <v>564.4</v>
      </c>
    </row>
    <row r="701" spans="1:13">
      <c r="A701" s="70"/>
      <c r="B701" s="422"/>
      <c r="C701" s="422"/>
      <c r="D701" t="s">
        <v>189</v>
      </c>
      <c r="E701" s="207">
        <v>102.5</v>
      </c>
      <c r="F701" s="207"/>
      <c r="G701" s="2">
        <f t="shared" si="12"/>
        <v>666.9</v>
      </c>
    </row>
    <row r="702" spans="1:13">
      <c r="A702" s="70">
        <v>45138</v>
      </c>
      <c r="B702" s="422" t="s">
        <v>87</v>
      </c>
      <c r="C702" s="422" t="s">
        <v>22</v>
      </c>
      <c r="D702" t="s">
        <v>14</v>
      </c>
      <c r="E702" s="207"/>
      <c r="F702" s="207">
        <v>20</v>
      </c>
      <c r="G702" s="2">
        <f t="shared" si="12"/>
        <v>646.9</v>
      </c>
    </row>
    <row r="703" spans="1:13">
      <c r="A703" s="70">
        <v>45141</v>
      </c>
      <c r="B703" s="422">
        <v>27299</v>
      </c>
      <c r="C703" s="422" t="s">
        <v>22</v>
      </c>
      <c r="D703" t="s">
        <v>12</v>
      </c>
      <c r="F703" s="2">
        <v>40</v>
      </c>
      <c r="G703" s="2">
        <f t="shared" si="12"/>
        <v>606.9</v>
      </c>
    </row>
    <row r="704" spans="1:13">
      <c r="A704" s="70">
        <v>45141</v>
      </c>
      <c r="B704" s="422">
        <v>27299</v>
      </c>
      <c r="C704" s="422" t="s">
        <v>22</v>
      </c>
      <c r="D704" t="s">
        <v>13</v>
      </c>
      <c r="F704" s="2">
        <v>5</v>
      </c>
      <c r="G704" s="2">
        <f t="shared" si="12"/>
        <v>601.9</v>
      </c>
    </row>
    <row r="705" spans="1:13">
      <c r="A705" s="70">
        <v>45184</v>
      </c>
      <c r="B705" s="422">
        <v>27456</v>
      </c>
      <c r="C705" s="422" t="s">
        <v>22</v>
      </c>
      <c r="D705" t="s">
        <v>12</v>
      </c>
      <c r="F705" s="207">
        <v>372.9</v>
      </c>
      <c r="G705" s="2">
        <f t="shared" si="12"/>
        <v>229</v>
      </c>
    </row>
    <row r="706" spans="1:13">
      <c r="A706" s="70">
        <v>45184</v>
      </c>
      <c r="B706" s="422">
        <v>27456</v>
      </c>
      <c r="C706" s="422" t="s">
        <v>22</v>
      </c>
      <c r="D706" t="s">
        <v>13</v>
      </c>
      <c r="F706" s="207">
        <v>24</v>
      </c>
      <c r="G706" s="2">
        <f t="shared" si="12"/>
        <v>205</v>
      </c>
    </row>
    <row r="707" spans="1:13">
      <c r="A707" s="70">
        <v>45322</v>
      </c>
      <c r="B707" s="422">
        <v>28201</v>
      </c>
      <c r="C707" s="422" t="s">
        <v>22</v>
      </c>
      <c r="D707" t="s">
        <v>148</v>
      </c>
      <c r="F707" s="207">
        <v>102.5</v>
      </c>
      <c r="G707" s="2">
        <f t="shared" si="12"/>
        <v>102.5</v>
      </c>
    </row>
    <row r="708" spans="1:13">
      <c r="A708" s="70">
        <v>45322</v>
      </c>
      <c r="B708" s="422">
        <v>28201</v>
      </c>
      <c r="C708" s="422" t="s">
        <v>22</v>
      </c>
      <c r="D708" t="s">
        <v>189</v>
      </c>
      <c r="F708" s="207">
        <v>52.5</v>
      </c>
      <c r="G708" s="2">
        <f t="shared" si="12"/>
        <v>50</v>
      </c>
    </row>
    <row r="709" spans="1:13">
      <c r="A709" s="70">
        <v>45364</v>
      </c>
      <c r="B709" s="422">
        <v>28532</v>
      </c>
      <c r="C709" s="422" t="s">
        <v>22</v>
      </c>
      <c r="D709" t="s">
        <v>189</v>
      </c>
      <c r="F709" s="207">
        <v>50</v>
      </c>
      <c r="G709" s="2">
        <f t="shared" si="12"/>
        <v>0</v>
      </c>
    </row>
    <row r="710" spans="1:13">
      <c r="A710" s="31">
        <v>45169</v>
      </c>
      <c r="B710" s="421" t="s">
        <v>10</v>
      </c>
      <c r="C710" s="421" t="s">
        <v>23</v>
      </c>
      <c r="D710" t="s">
        <v>12</v>
      </c>
      <c r="E710" s="207">
        <v>356.7</v>
      </c>
      <c r="G710" s="2">
        <f t="shared" si="12"/>
        <v>356.7</v>
      </c>
    </row>
    <row r="711" spans="1:13">
      <c r="B711" s="422"/>
      <c r="C711" s="422"/>
      <c r="D711" t="s">
        <v>13</v>
      </c>
      <c r="E711" s="207">
        <v>22.4</v>
      </c>
      <c r="G711" s="2">
        <f t="shared" si="12"/>
        <v>379.09999999999997</v>
      </c>
    </row>
    <row r="712" spans="1:13">
      <c r="B712" s="422"/>
      <c r="C712" s="422"/>
      <c r="D712" t="s">
        <v>14</v>
      </c>
      <c r="E712" s="207">
        <v>60</v>
      </c>
      <c r="G712" s="2">
        <f t="shared" si="12"/>
        <v>439.09999999999997</v>
      </c>
    </row>
    <row r="713" spans="1:13">
      <c r="B713" s="422"/>
      <c r="C713" s="422"/>
      <c r="D713" t="s">
        <v>15</v>
      </c>
      <c r="E713" s="207">
        <v>5</v>
      </c>
      <c r="G713" s="2">
        <f t="shared" si="12"/>
        <v>444.09999999999997</v>
      </c>
    </row>
    <row r="714" spans="1:13">
      <c r="A714" s="70">
        <v>45184</v>
      </c>
      <c r="B714" s="422">
        <v>27456</v>
      </c>
      <c r="C714" s="422" t="s">
        <v>23</v>
      </c>
      <c r="D714" t="s">
        <v>14</v>
      </c>
      <c r="F714" s="2">
        <v>60</v>
      </c>
      <c r="G714" s="2">
        <f t="shared" si="12"/>
        <v>384.09999999999997</v>
      </c>
    </row>
    <row r="715" spans="1:13">
      <c r="A715" s="70">
        <v>45184</v>
      </c>
      <c r="B715" s="422">
        <v>27456</v>
      </c>
      <c r="C715" s="422" t="s">
        <v>23</v>
      </c>
      <c r="D715" t="s">
        <v>15</v>
      </c>
      <c r="F715" s="2">
        <v>5</v>
      </c>
      <c r="G715" s="2">
        <f t="shared" si="12"/>
        <v>379.09999999999997</v>
      </c>
    </row>
    <row r="716" spans="1:13">
      <c r="A716" s="70">
        <v>45203</v>
      </c>
      <c r="B716" s="422">
        <v>27581</v>
      </c>
      <c r="C716" s="422" t="s">
        <v>23</v>
      </c>
      <c r="D716" t="s">
        <v>12</v>
      </c>
      <c r="F716" s="207">
        <v>356.7</v>
      </c>
      <c r="G716" s="2">
        <f t="shared" si="12"/>
        <v>22.399999999999977</v>
      </c>
    </row>
    <row r="717" spans="1:13">
      <c r="A717" s="70">
        <v>45203</v>
      </c>
      <c r="B717" s="422">
        <v>27581</v>
      </c>
      <c r="C717" s="422" t="s">
        <v>23</v>
      </c>
      <c r="D717" t="s">
        <v>13</v>
      </c>
      <c r="F717" s="207">
        <v>22.4</v>
      </c>
      <c r="G717" s="2">
        <f t="shared" si="12"/>
        <v>0</v>
      </c>
      <c r="J717" s="422"/>
      <c r="L717" s="207"/>
      <c r="M717" s="207"/>
    </row>
    <row r="718" spans="1:13">
      <c r="A718" s="31">
        <v>45199</v>
      </c>
      <c r="B718" s="421" t="s">
        <v>10</v>
      </c>
      <c r="C718" s="421" t="s">
        <v>41</v>
      </c>
      <c r="D718" t="s">
        <v>12</v>
      </c>
      <c r="E718" s="207">
        <v>355</v>
      </c>
      <c r="G718" s="2">
        <f t="shared" si="12"/>
        <v>355</v>
      </c>
      <c r="J718" s="422"/>
      <c r="L718" s="207"/>
    </row>
    <row r="719" spans="1:13">
      <c r="A719" s="70"/>
      <c r="B719" s="422"/>
      <c r="C719" s="422"/>
      <c r="D719" t="s">
        <v>13</v>
      </c>
      <c r="E719" s="207">
        <v>18.899999999999999</v>
      </c>
      <c r="G719" s="2">
        <f t="shared" si="12"/>
        <v>373.9</v>
      </c>
      <c r="J719" s="421"/>
      <c r="L719" s="207"/>
    </row>
    <row r="720" spans="1:13">
      <c r="A720" s="70"/>
      <c r="B720" s="422"/>
      <c r="C720" s="422"/>
      <c r="D720" t="s">
        <v>14</v>
      </c>
      <c r="E720" s="207">
        <v>60</v>
      </c>
      <c r="G720" s="2">
        <f t="shared" si="12"/>
        <v>433.9</v>
      </c>
      <c r="J720" s="422"/>
      <c r="L720" s="207"/>
    </row>
    <row r="721" spans="1:15">
      <c r="A721" s="70"/>
      <c r="B721" s="422"/>
      <c r="C721" s="422"/>
      <c r="D721" t="s">
        <v>15</v>
      </c>
      <c r="E721" s="207">
        <v>5</v>
      </c>
      <c r="G721" s="2">
        <f t="shared" si="12"/>
        <v>438.9</v>
      </c>
      <c r="J721" s="421"/>
      <c r="L721" s="20"/>
      <c r="M721" s="20"/>
    </row>
    <row r="722" spans="1:15">
      <c r="A722" s="432"/>
      <c r="B722" s="422"/>
      <c r="C722" s="422"/>
      <c r="D722" t="s">
        <v>51</v>
      </c>
      <c r="E722" s="207">
        <v>10</v>
      </c>
      <c r="G722" s="2">
        <f t="shared" si="12"/>
        <v>448.9</v>
      </c>
      <c r="J722" s="422"/>
      <c r="L722" s="20"/>
      <c r="M722" s="20"/>
    </row>
    <row r="723" spans="1:15">
      <c r="A723" s="3">
        <v>45260</v>
      </c>
      <c r="B723" s="422">
        <v>27874</v>
      </c>
      <c r="C723" s="422" t="s">
        <v>41</v>
      </c>
      <c r="D723" t="s">
        <v>12</v>
      </c>
      <c r="E723" s="207"/>
      <c r="F723" s="207">
        <v>355</v>
      </c>
      <c r="G723" s="2">
        <f t="shared" si="12"/>
        <v>93.899999999999977</v>
      </c>
      <c r="J723" s="422" t="s">
        <v>208</v>
      </c>
      <c r="K723" s="207">
        <v>365</v>
      </c>
      <c r="L723" s="20" t="s">
        <v>566</v>
      </c>
      <c r="M723" s="20"/>
    </row>
    <row r="724" spans="1:15">
      <c r="A724" s="3">
        <v>45260</v>
      </c>
      <c r="B724" s="422">
        <v>27874</v>
      </c>
      <c r="C724" s="422" t="s">
        <v>41</v>
      </c>
      <c r="D724" t="s">
        <v>13</v>
      </c>
      <c r="E724" s="207"/>
      <c r="F724" s="207">
        <v>18.899999999999999</v>
      </c>
      <c r="G724" s="2">
        <f t="shared" si="12"/>
        <v>74.999999999999972</v>
      </c>
      <c r="J724" s="422"/>
      <c r="K724" s="20">
        <v>250</v>
      </c>
      <c r="L724" s="20" t="s">
        <v>567</v>
      </c>
      <c r="M724" s="20"/>
    </row>
    <row r="725" spans="1:15">
      <c r="A725" s="3">
        <v>45290</v>
      </c>
      <c r="B725" s="422">
        <v>28092</v>
      </c>
      <c r="C725" s="422" t="s">
        <v>41</v>
      </c>
      <c r="D725" t="s">
        <v>14</v>
      </c>
      <c r="E725" s="207"/>
      <c r="F725" s="207">
        <v>60</v>
      </c>
      <c r="G725" s="2">
        <f t="shared" si="12"/>
        <v>14.999999999999972</v>
      </c>
      <c r="J725" s="422"/>
      <c r="L725" s="207"/>
      <c r="M725" s="20"/>
    </row>
    <row r="726" spans="1:15">
      <c r="A726" s="3">
        <v>45290</v>
      </c>
      <c r="B726" s="422">
        <v>28092</v>
      </c>
      <c r="C726" s="422" t="s">
        <v>41</v>
      </c>
      <c r="D726" t="s">
        <v>15</v>
      </c>
      <c r="E726" s="207"/>
      <c r="F726" s="207">
        <v>5</v>
      </c>
      <c r="G726" s="2">
        <f t="shared" si="12"/>
        <v>9.9999999999999716</v>
      </c>
      <c r="J726" s="422"/>
      <c r="L726" s="207"/>
      <c r="M726" s="20"/>
    </row>
    <row r="727" spans="1:15">
      <c r="A727" s="3">
        <v>45290</v>
      </c>
      <c r="B727" s="422">
        <v>28092</v>
      </c>
      <c r="C727" s="422" t="s">
        <v>41</v>
      </c>
      <c r="D727" t="s">
        <v>51</v>
      </c>
      <c r="E727" s="207"/>
      <c r="F727" s="207">
        <v>10</v>
      </c>
      <c r="G727" s="2">
        <f t="shared" si="12"/>
        <v>-2.8421709430404007E-14</v>
      </c>
    </row>
    <row r="728" spans="1:15">
      <c r="A728" s="31">
        <v>45230</v>
      </c>
      <c r="B728" s="421" t="s">
        <v>10</v>
      </c>
      <c r="C728" s="421" t="s">
        <v>25</v>
      </c>
      <c r="D728" t="s">
        <v>12</v>
      </c>
      <c r="E728" s="20">
        <v>345.3</v>
      </c>
      <c r="G728" s="2">
        <f t="shared" si="12"/>
        <v>345.29999999999995</v>
      </c>
      <c r="J728" s="421"/>
      <c r="M728" s="73"/>
    </row>
    <row r="729" spans="1:15">
      <c r="B729" s="422"/>
      <c r="C729" s="422"/>
      <c r="D729" t="s">
        <v>13</v>
      </c>
      <c r="E729" s="20">
        <v>21</v>
      </c>
      <c r="G729" s="2">
        <f t="shared" si="12"/>
        <v>366.29999999999995</v>
      </c>
      <c r="M729" s="73"/>
    </row>
    <row r="730" spans="1:15">
      <c r="B730" s="422"/>
      <c r="C730" s="422"/>
      <c r="D730" t="s">
        <v>14</v>
      </c>
      <c r="E730" s="207">
        <v>60</v>
      </c>
      <c r="G730" s="2">
        <f t="shared" si="12"/>
        <v>426.29999999999995</v>
      </c>
      <c r="J730" s="421"/>
      <c r="M730" s="207"/>
    </row>
    <row r="731" spans="1:15">
      <c r="B731" s="422"/>
      <c r="C731" s="422"/>
      <c r="D731" t="s">
        <v>15</v>
      </c>
      <c r="E731" s="207">
        <v>5</v>
      </c>
      <c r="G731" s="2">
        <f t="shared" si="12"/>
        <v>431.29999999999995</v>
      </c>
    </row>
    <row r="732" spans="1:15">
      <c r="A732" s="3">
        <v>45260</v>
      </c>
      <c r="B732" s="422">
        <v>27874</v>
      </c>
      <c r="C732" s="422" t="s">
        <v>25</v>
      </c>
      <c r="D732" t="s">
        <v>12</v>
      </c>
      <c r="F732" s="20">
        <v>345.3</v>
      </c>
      <c r="G732" s="2">
        <f t="shared" si="12"/>
        <v>85.999999999999943</v>
      </c>
    </row>
    <row r="733" spans="1:15">
      <c r="A733" s="3">
        <v>45260</v>
      </c>
      <c r="B733" s="422">
        <v>27874</v>
      </c>
      <c r="C733" s="422" t="s">
        <v>25</v>
      </c>
      <c r="D733" t="s">
        <v>13</v>
      </c>
      <c r="F733" s="20">
        <v>21</v>
      </c>
      <c r="G733" s="2">
        <f t="shared" si="12"/>
        <v>64.999999999999943</v>
      </c>
    </row>
    <row r="734" spans="1:15">
      <c r="A734" s="3">
        <v>45290</v>
      </c>
      <c r="B734" s="422">
        <v>28092</v>
      </c>
      <c r="C734" s="422" t="s">
        <v>25</v>
      </c>
      <c r="D734" t="s">
        <v>14</v>
      </c>
      <c r="E734" s="207"/>
      <c r="F734" s="207">
        <v>60</v>
      </c>
      <c r="G734" s="2">
        <f t="shared" si="12"/>
        <v>4.9999999999999432</v>
      </c>
      <c r="J734" s="421"/>
    </row>
    <row r="735" spans="1:15">
      <c r="A735" s="3">
        <v>45290</v>
      </c>
      <c r="B735" s="422">
        <v>28092</v>
      </c>
      <c r="C735" s="422" t="s">
        <v>25</v>
      </c>
      <c r="D735" t="s">
        <v>15</v>
      </c>
      <c r="E735" s="207"/>
      <c r="F735" s="207">
        <v>5</v>
      </c>
      <c r="G735" s="2">
        <f t="shared" si="12"/>
        <v>-5.6843418860808015E-14</v>
      </c>
      <c r="J735" s="422"/>
      <c r="L735" s="20"/>
    </row>
    <row r="736" spans="1:15">
      <c r="A736" s="31">
        <v>45260</v>
      </c>
      <c r="B736" s="421" t="s">
        <v>10</v>
      </c>
      <c r="C736" s="421" t="s">
        <v>26</v>
      </c>
      <c r="D736" t="s">
        <v>12</v>
      </c>
      <c r="E736" s="20">
        <v>375.2</v>
      </c>
      <c r="G736" s="2">
        <f t="shared" si="12"/>
        <v>375.19999999999993</v>
      </c>
      <c r="L736" s="5"/>
      <c r="N736" s="20"/>
      <c r="O736" s="20"/>
    </row>
    <row r="737" spans="1:12">
      <c r="B737" s="422"/>
      <c r="C737" s="422"/>
      <c r="D737" t="s">
        <v>13</v>
      </c>
      <c r="E737" s="20">
        <v>50.5</v>
      </c>
      <c r="G737" s="2">
        <f t="shared" si="12"/>
        <v>425.69999999999993</v>
      </c>
    </row>
    <row r="738" spans="1:12">
      <c r="B738" s="422"/>
      <c r="C738" s="422"/>
      <c r="D738" t="s">
        <v>14</v>
      </c>
      <c r="E738" s="207">
        <v>60</v>
      </c>
      <c r="G738" s="2">
        <f t="shared" si="12"/>
        <v>485.69999999999993</v>
      </c>
    </row>
    <row r="739" spans="1:12">
      <c r="B739" s="422"/>
      <c r="C739" s="422"/>
      <c r="D739" t="s">
        <v>15</v>
      </c>
      <c r="E739" s="207">
        <v>5</v>
      </c>
      <c r="G739" s="2">
        <f t="shared" si="12"/>
        <v>490.69999999999993</v>
      </c>
    </row>
    <row r="740" spans="1:12">
      <c r="A740" s="3">
        <v>45290</v>
      </c>
      <c r="B740" s="422">
        <v>28092</v>
      </c>
      <c r="C740" s="422" t="s">
        <v>26</v>
      </c>
      <c r="D740" t="s">
        <v>12</v>
      </c>
      <c r="E740" s="207"/>
      <c r="F740" s="20">
        <v>375.2</v>
      </c>
      <c r="G740" s="2">
        <f t="shared" si="12"/>
        <v>115.49999999999994</v>
      </c>
    </row>
    <row r="741" spans="1:12">
      <c r="A741" s="3">
        <v>45290</v>
      </c>
      <c r="B741" s="422">
        <v>28092</v>
      </c>
      <c r="C741" s="422" t="s">
        <v>26</v>
      </c>
      <c r="D741" t="s">
        <v>13</v>
      </c>
      <c r="E741" s="207"/>
      <c r="F741" s="20">
        <v>50.5</v>
      </c>
      <c r="G741" s="2">
        <f t="shared" si="12"/>
        <v>64.999999999999943</v>
      </c>
    </row>
    <row r="742" spans="1:12">
      <c r="A742" s="3">
        <v>45290</v>
      </c>
      <c r="B742" s="422">
        <v>28092</v>
      </c>
      <c r="C742" s="422" t="s">
        <v>26</v>
      </c>
      <c r="D742" t="s">
        <v>14</v>
      </c>
      <c r="E742" s="207"/>
      <c r="F742" s="207">
        <v>60</v>
      </c>
      <c r="G742" s="2">
        <f t="shared" si="12"/>
        <v>4.9999999999999432</v>
      </c>
    </row>
    <row r="743" spans="1:12">
      <c r="A743" s="3">
        <v>45290</v>
      </c>
      <c r="B743" s="422">
        <v>28092</v>
      </c>
      <c r="C743" s="422" t="s">
        <v>26</v>
      </c>
      <c r="D743" t="s">
        <v>15</v>
      </c>
      <c r="E743" s="207"/>
      <c r="F743" s="207">
        <v>5</v>
      </c>
      <c r="G743" s="2">
        <f t="shared" si="12"/>
        <v>-5.6843418860808015E-14</v>
      </c>
    </row>
    <row r="744" spans="1:12">
      <c r="A744" s="31">
        <v>45291</v>
      </c>
      <c r="B744" s="421" t="s">
        <v>10</v>
      </c>
      <c r="C744" s="421" t="s">
        <v>27</v>
      </c>
      <c r="D744" t="s">
        <v>12</v>
      </c>
      <c r="E744" s="20">
        <v>400.8</v>
      </c>
      <c r="G744" s="2">
        <f t="shared" si="12"/>
        <v>400.79999999999995</v>
      </c>
    </row>
    <row r="745" spans="1:12">
      <c r="B745" s="422"/>
      <c r="C745" s="422"/>
      <c r="D745" t="s">
        <v>13</v>
      </c>
      <c r="E745" s="20">
        <v>56.8</v>
      </c>
      <c r="G745" s="2">
        <f t="shared" si="12"/>
        <v>457.59999999999997</v>
      </c>
    </row>
    <row r="746" spans="1:12">
      <c r="B746" s="422"/>
      <c r="C746" s="422"/>
      <c r="D746" t="s">
        <v>14</v>
      </c>
      <c r="E746" s="207">
        <v>60</v>
      </c>
      <c r="G746" s="2">
        <f t="shared" si="12"/>
        <v>517.59999999999991</v>
      </c>
    </row>
    <row r="747" spans="1:12">
      <c r="B747" s="422"/>
      <c r="C747" s="422"/>
      <c r="D747" t="s">
        <v>15</v>
      </c>
      <c r="E747" s="207">
        <v>5</v>
      </c>
      <c r="G747" s="2">
        <f t="shared" si="12"/>
        <v>522.59999999999991</v>
      </c>
    </row>
    <row r="748" spans="1:12">
      <c r="A748" s="3">
        <v>45290</v>
      </c>
      <c r="B748" s="422">
        <v>28092</v>
      </c>
      <c r="C748" s="422" t="s">
        <v>27</v>
      </c>
      <c r="D748" t="s">
        <v>14</v>
      </c>
      <c r="E748" s="207"/>
      <c r="F748" s="207">
        <v>60</v>
      </c>
      <c r="G748" s="2">
        <f t="shared" si="12"/>
        <v>462.59999999999991</v>
      </c>
    </row>
    <row r="749" spans="1:12">
      <c r="A749" s="3">
        <v>45290</v>
      </c>
      <c r="B749" s="422">
        <v>28092</v>
      </c>
      <c r="C749" s="422" t="s">
        <v>27</v>
      </c>
      <c r="D749" t="s">
        <v>15</v>
      </c>
      <c r="E749" s="207"/>
      <c r="F749" s="207">
        <v>5</v>
      </c>
      <c r="G749" s="2">
        <f t="shared" si="12"/>
        <v>457.59999999999991</v>
      </c>
    </row>
    <row r="750" spans="1:12">
      <c r="A750" s="3">
        <v>45322</v>
      </c>
      <c r="B750" s="422">
        <v>28200</v>
      </c>
      <c r="C750" s="422" t="s">
        <v>27</v>
      </c>
      <c r="D750" t="s">
        <v>12</v>
      </c>
      <c r="F750" s="20">
        <v>400.8</v>
      </c>
      <c r="G750" s="2">
        <f t="shared" si="12"/>
        <v>56.799999999999898</v>
      </c>
    </row>
    <row r="751" spans="1:12">
      <c r="A751" s="3">
        <v>45322</v>
      </c>
      <c r="B751" s="422">
        <v>28200</v>
      </c>
      <c r="C751" s="422" t="s">
        <v>27</v>
      </c>
      <c r="D751" t="s">
        <v>13</v>
      </c>
      <c r="F751" s="20">
        <v>56.8</v>
      </c>
      <c r="G751" s="2">
        <f t="shared" si="12"/>
        <v>-9.9475983006414026E-14</v>
      </c>
    </row>
    <row r="752" spans="1:12">
      <c r="A752" s="81">
        <v>45322</v>
      </c>
      <c r="B752" s="421" t="s">
        <v>10</v>
      </c>
      <c r="C752" s="421" t="s">
        <v>11</v>
      </c>
      <c r="D752" t="s">
        <v>12</v>
      </c>
      <c r="E752" s="20">
        <v>447.7</v>
      </c>
      <c r="G752" s="2">
        <f t="shared" ref="G752:G773" si="13">+G751+E752-F752</f>
        <v>447.69999999999987</v>
      </c>
      <c r="J752" s="459"/>
      <c r="K752" s="459"/>
      <c r="L752" s="459"/>
    </row>
    <row r="753" spans="1:15">
      <c r="A753" s="70"/>
      <c r="B753" s="422"/>
      <c r="C753" s="422"/>
      <c r="D753" t="s">
        <v>13</v>
      </c>
      <c r="E753" s="20">
        <v>88</v>
      </c>
      <c r="G753" s="2">
        <f t="shared" si="13"/>
        <v>535.69999999999982</v>
      </c>
      <c r="J753" s="421"/>
      <c r="L753" s="207"/>
    </row>
    <row r="754" spans="1:15">
      <c r="A754" s="70"/>
      <c r="B754" s="422"/>
      <c r="C754" s="422"/>
      <c r="D754" t="s">
        <v>14</v>
      </c>
      <c r="E754" s="207">
        <v>60</v>
      </c>
      <c r="G754" s="2">
        <f t="shared" si="13"/>
        <v>595.69999999999982</v>
      </c>
      <c r="L754" s="20"/>
    </row>
    <row r="755" spans="1:15">
      <c r="A755" s="70"/>
      <c r="B755" s="422"/>
      <c r="C755" s="422"/>
      <c r="D755" t="s">
        <v>15</v>
      </c>
      <c r="E755" s="207">
        <v>5</v>
      </c>
      <c r="G755" s="2">
        <f t="shared" si="13"/>
        <v>600.69999999999982</v>
      </c>
      <c r="L755" s="20"/>
    </row>
    <row r="756" spans="1:15">
      <c r="B756" s="422"/>
      <c r="C756" s="422"/>
      <c r="D756" t="s">
        <v>119</v>
      </c>
      <c r="E756" s="5">
        <v>24.2</v>
      </c>
      <c r="G756" s="2">
        <f t="shared" si="13"/>
        <v>624.89999999999986</v>
      </c>
      <c r="I756" s="421"/>
      <c r="K756" s="20"/>
      <c r="M756" s="207"/>
    </row>
    <row r="757" spans="1:15">
      <c r="A757" s="3">
        <v>45364</v>
      </c>
      <c r="B757" s="422">
        <v>28533</v>
      </c>
      <c r="C757" s="422" t="s">
        <v>11</v>
      </c>
      <c r="D757" t="s">
        <v>14</v>
      </c>
      <c r="E757" s="207"/>
      <c r="F757" s="207">
        <v>60</v>
      </c>
      <c r="G757" s="2">
        <f t="shared" si="13"/>
        <v>564.89999999999986</v>
      </c>
      <c r="I757" s="422"/>
      <c r="K757" s="20"/>
      <c r="M757" s="207"/>
    </row>
    <row r="758" spans="1:15">
      <c r="A758" s="3">
        <v>45364</v>
      </c>
      <c r="B758" s="422">
        <v>28533</v>
      </c>
      <c r="C758" s="422" t="s">
        <v>11</v>
      </c>
      <c r="D758" t="s">
        <v>15</v>
      </c>
      <c r="E758" s="207"/>
      <c r="F758" s="207">
        <v>5</v>
      </c>
      <c r="G758" s="2">
        <f t="shared" si="13"/>
        <v>559.89999999999986</v>
      </c>
      <c r="K758" s="5"/>
      <c r="M758" s="207"/>
    </row>
    <row r="759" spans="1:15">
      <c r="A759" s="3">
        <v>45376</v>
      </c>
      <c r="B759" s="422">
        <v>28618</v>
      </c>
      <c r="C759" s="422" t="s">
        <v>11</v>
      </c>
      <c r="D759" t="s">
        <v>12</v>
      </c>
      <c r="E759" s="207"/>
      <c r="F759" s="20">
        <v>447.7</v>
      </c>
      <c r="G759" s="2">
        <f t="shared" si="13"/>
        <v>112.19999999999987</v>
      </c>
      <c r="K759" s="5"/>
      <c r="M759" s="207"/>
    </row>
    <row r="760" spans="1:15">
      <c r="A760" s="3">
        <v>45376</v>
      </c>
      <c r="B760" s="422">
        <v>28618</v>
      </c>
      <c r="C760" s="422" t="s">
        <v>11</v>
      </c>
      <c r="D760" t="s">
        <v>13</v>
      </c>
      <c r="E760" s="207"/>
      <c r="F760" s="20">
        <v>88</v>
      </c>
      <c r="G760" s="2">
        <f t="shared" si="13"/>
        <v>24.199999999999875</v>
      </c>
      <c r="K760" s="5"/>
      <c r="M760" s="207"/>
    </row>
    <row r="761" spans="1:15">
      <c r="A761" s="3">
        <v>45376</v>
      </c>
      <c r="B761" s="422">
        <v>28618</v>
      </c>
      <c r="C761" s="422" t="s">
        <v>11</v>
      </c>
      <c r="D761" t="s">
        <v>119</v>
      </c>
      <c r="E761" s="207"/>
      <c r="F761" s="5">
        <v>24.2</v>
      </c>
      <c r="G761" s="2">
        <f t="shared" si="13"/>
        <v>-1.2434497875801753E-13</v>
      </c>
      <c r="K761" s="5"/>
      <c r="M761" s="207"/>
    </row>
    <row r="762" spans="1:15">
      <c r="A762" s="31">
        <v>45351</v>
      </c>
      <c r="B762" s="421" t="s">
        <v>10</v>
      </c>
      <c r="C762" s="421" t="s">
        <v>17</v>
      </c>
      <c r="D762" t="s">
        <v>12</v>
      </c>
      <c r="E762" s="5">
        <v>463.7</v>
      </c>
      <c r="G762" s="2">
        <f t="shared" si="13"/>
        <v>463.69999999999987</v>
      </c>
      <c r="I762" s="421"/>
      <c r="K762" s="5"/>
      <c r="M762" s="207"/>
    </row>
    <row r="763" spans="1:15">
      <c r="B763" s="422"/>
      <c r="C763" s="422"/>
      <c r="D763" t="s">
        <v>13</v>
      </c>
      <c r="E763" s="5">
        <v>87.7</v>
      </c>
      <c r="G763" s="2">
        <f t="shared" si="13"/>
        <v>551.39999999999986</v>
      </c>
      <c r="I763" s="422"/>
      <c r="K763" s="5"/>
      <c r="L763" s="5"/>
      <c r="O763" s="20"/>
    </row>
    <row r="764" spans="1:15">
      <c r="B764" s="422"/>
      <c r="C764" s="422"/>
      <c r="D764" t="s">
        <v>14</v>
      </c>
      <c r="E764" s="5">
        <v>58</v>
      </c>
      <c r="G764" s="2">
        <f t="shared" si="13"/>
        <v>609.39999999999986</v>
      </c>
      <c r="I764" s="421"/>
      <c r="K764" s="5"/>
      <c r="M764" s="5"/>
    </row>
    <row r="765" spans="1:15">
      <c r="B765" s="422"/>
      <c r="C765" s="422"/>
      <c r="D765" t="s">
        <v>15</v>
      </c>
      <c r="E765" s="5">
        <v>5</v>
      </c>
      <c r="G765" s="2">
        <f t="shared" si="13"/>
        <v>614.39999999999986</v>
      </c>
      <c r="K765" s="20"/>
      <c r="L765" s="20"/>
      <c r="M765" s="5"/>
    </row>
    <row r="766" spans="1:15">
      <c r="A766" s="3">
        <v>45364</v>
      </c>
      <c r="B766" s="422">
        <v>28533</v>
      </c>
      <c r="C766" s="422" t="s">
        <v>17</v>
      </c>
      <c r="D766" t="s">
        <v>14</v>
      </c>
      <c r="E766" s="207"/>
      <c r="F766" s="207">
        <v>58</v>
      </c>
      <c r="G766" s="2">
        <f t="shared" si="13"/>
        <v>556.39999999999986</v>
      </c>
      <c r="L766" s="28"/>
      <c r="M766" s="28"/>
    </row>
    <row r="767" spans="1:15">
      <c r="A767" s="3">
        <v>45364</v>
      </c>
      <c r="B767" s="422">
        <v>28533</v>
      </c>
      <c r="C767" s="422" t="s">
        <v>17</v>
      </c>
      <c r="D767" t="s">
        <v>15</v>
      </c>
      <c r="E767" s="207"/>
      <c r="F767" s="207">
        <v>5</v>
      </c>
      <c r="G767" s="2">
        <f t="shared" si="13"/>
        <v>551.39999999999986</v>
      </c>
      <c r="K767" s="28"/>
      <c r="M767" s="28"/>
    </row>
    <row r="768" spans="1:15">
      <c r="A768" s="3">
        <v>45376</v>
      </c>
      <c r="B768" s="422">
        <v>28618</v>
      </c>
      <c r="C768" s="422" t="s">
        <v>17</v>
      </c>
      <c r="D768" t="s">
        <v>12</v>
      </c>
      <c r="E768" s="207"/>
      <c r="F768" s="5">
        <v>463.7</v>
      </c>
      <c r="G768" s="2">
        <f t="shared" si="13"/>
        <v>87.699999999999875</v>
      </c>
      <c r="K768" s="28"/>
      <c r="M768" s="28"/>
    </row>
    <row r="769" spans="1:13">
      <c r="A769" s="3">
        <v>45376</v>
      </c>
      <c r="B769" s="422">
        <v>28618</v>
      </c>
      <c r="C769" s="422" t="s">
        <v>17</v>
      </c>
      <c r="D769" t="s">
        <v>13</v>
      </c>
      <c r="E769" s="207"/>
      <c r="F769" s="5">
        <v>87.7</v>
      </c>
      <c r="G769" s="2">
        <f t="shared" si="13"/>
        <v>-1.2789769243681803E-13</v>
      </c>
      <c r="K769" s="28"/>
      <c r="M769" s="28"/>
    </row>
    <row r="770" spans="1:13">
      <c r="A770" s="31">
        <v>45382</v>
      </c>
      <c r="B770" s="421" t="s">
        <v>10</v>
      </c>
      <c r="C770" s="421" t="s">
        <v>18</v>
      </c>
      <c r="D770" t="s">
        <v>12</v>
      </c>
      <c r="E770" s="5">
        <v>448.9</v>
      </c>
      <c r="G770" s="2">
        <f t="shared" si="13"/>
        <v>448.89999999999986</v>
      </c>
    </row>
    <row r="771" spans="1:13">
      <c r="B771" s="422"/>
      <c r="C771" s="422"/>
      <c r="D771" t="s">
        <v>13</v>
      </c>
      <c r="E771" s="5">
        <v>43.1</v>
      </c>
      <c r="G771" s="2">
        <f t="shared" si="13"/>
        <v>491.99999999999989</v>
      </c>
    </row>
    <row r="772" spans="1:13">
      <c r="B772" s="422"/>
      <c r="C772" s="422"/>
      <c r="D772" t="s">
        <v>14</v>
      </c>
      <c r="E772" s="5">
        <v>60</v>
      </c>
      <c r="G772" s="2">
        <f t="shared" si="13"/>
        <v>551.99999999999989</v>
      </c>
    </row>
    <row r="773" spans="1:13">
      <c r="B773" s="422"/>
      <c r="C773" s="422"/>
      <c r="D773" t="s">
        <v>15</v>
      </c>
      <c r="E773" s="5">
        <v>5</v>
      </c>
      <c r="G773" s="2">
        <f t="shared" si="13"/>
        <v>556.99999999999989</v>
      </c>
    </row>
    <row r="774" spans="1:13">
      <c r="B774" s="422"/>
      <c r="C774" s="422"/>
      <c r="D774" t="s">
        <v>150</v>
      </c>
      <c r="E774" s="5">
        <v>102.5</v>
      </c>
      <c r="G774" s="2">
        <f>+G773+E774-F774</f>
        <v>659.49999999999989</v>
      </c>
    </row>
    <row r="775" spans="1:13">
      <c r="A775" s="3">
        <v>45376</v>
      </c>
      <c r="B775" s="422">
        <v>28618</v>
      </c>
      <c r="C775" s="422" t="s">
        <v>18</v>
      </c>
      <c r="D775" t="s">
        <v>150</v>
      </c>
      <c r="F775" s="5">
        <v>102.5</v>
      </c>
      <c r="G775" s="2">
        <f>+G774+E775-F775</f>
        <v>556.99999999999989</v>
      </c>
    </row>
    <row r="776" spans="1:13">
      <c r="A776" s="3">
        <v>45382</v>
      </c>
      <c r="B776" s="422" t="s">
        <v>81</v>
      </c>
      <c r="C776" s="422" t="s">
        <v>18</v>
      </c>
      <c r="D776" t="s">
        <v>14</v>
      </c>
      <c r="E776" s="207"/>
      <c r="F776" s="207">
        <v>60</v>
      </c>
      <c r="G776" s="2">
        <f>+G775+E776-F776</f>
        <v>496.99999999999989</v>
      </c>
      <c r="H776" s="421"/>
    </row>
    <row r="777" spans="1:13">
      <c r="A777" s="3">
        <v>45382</v>
      </c>
      <c r="B777" s="422" t="s">
        <v>81</v>
      </c>
      <c r="C777" s="422" t="s">
        <v>18</v>
      </c>
      <c r="D777" t="s">
        <v>15</v>
      </c>
      <c r="E777" s="207"/>
      <c r="F777" s="207">
        <v>5</v>
      </c>
      <c r="G777" s="2">
        <f t="shared" ref="G777:G841" si="14">+G776+E777-F777</f>
        <v>491.99999999999989</v>
      </c>
      <c r="J777" s="5"/>
    </row>
    <row r="778" spans="1:13">
      <c r="A778" s="3">
        <v>45382</v>
      </c>
      <c r="B778" s="422" t="s">
        <v>81</v>
      </c>
      <c r="C778" s="422" t="s">
        <v>18</v>
      </c>
      <c r="D778" t="s">
        <v>12</v>
      </c>
      <c r="F778" s="2">
        <v>15</v>
      </c>
      <c r="G778" s="2">
        <f t="shared" si="14"/>
        <v>476.99999999999989</v>
      </c>
      <c r="H778" s="421"/>
      <c r="I778" s="421"/>
      <c r="K778" s="5"/>
    </row>
    <row r="779" spans="1:13">
      <c r="A779" s="3">
        <v>45412</v>
      </c>
      <c r="B779" s="422" t="s">
        <v>98</v>
      </c>
      <c r="C779" s="422" t="s">
        <v>18</v>
      </c>
      <c r="D779" t="s">
        <v>12</v>
      </c>
      <c r="F779" s="2">
        <v>175</v>
      </c>
      <c r="G779" s="2">
        <f t="shared" si="14"/>
        <v>301.99999999999989</v>
      </c>
      <c r="H779" s="422"/>
      <c r="I779" s="422"/>
      <c r="K779" s="5"/>
    </row>
    <row r="780" spans="1:13">
      <c r="A780" s="3">
        <v>45436</v>
      </c>
      <c r="B780" s="422">
        <v>28932</v>
      </c>
      <c r="C780" s="422" t="s">
        <v>18</v>
      </c>
      <c r="D780" t="s">
        <v>12</v>
      </c>
      <c r="F780" s="2">
        <v>258.89999999999998</v>
      </c>
      <c r="G780" s="2">
        <f t="shared" si="14"/>
        <v>43.099999999999909</v>
      </c>
      <c r="H780" s="422"/>
      <c r="I780" s="422"/>
      <c r="K780" s="5"/>
    </row>
    <row r="781" spans="1:13">
      <c r="A781" s="3">
        <v>45436</v>
      </c>
      <c r="B781" s="422">
        <v>28932</v>
      </c>
      <c r="C781" s="422" t="s">
        <v>18</v>
      </c>
      <c r="D781" t="s">
        <v>13</v>
      </c>
      <c r="F781" s="2">
        <v>43.1</v>
      </c>
      <c r="G781" s="2">
        <f t="shared" si="14"/>
        <v>-9.2370555648813024E-14</v>
      </c>
      <c r="H781" s="422"/>
      <c r="I781" s="422"/>
      <c r="K781" s="5"/>
    </row>
    <row r="782" spans="1:13">
      <c r="A782" s="31">
        <v>45412</v>
      </c>
      <c r="B782" s="421" t="s">
        <v>10</v>
      </c>
      <c r="C782" s="421" t="s">
        <v>19</v>
      </c>
      <c r="D782" t="s">
        <v>12</v>
      </c>
      <c r="E782" s="207">
        <v>446.3</v>
      </c>
      <c r="G782" s="2">
        <f t="shared" si="14"/>
        <v>446.2999999999999</v>
      </c>
      <c r="I782" s="421"/>
      <c r="K782" s="207"/>
    </row>
    <row r="783" spans="1:13">
      <c r="B783" s="422"/>
      <c r="C783" s="422"/>
      <c r="D783" t="s">
        <v>13</v>
      </c>
      <c r="E783" s="207">
        <v>37</v>
      </c>
      <c r="G783" s="2">
        <f t="shared" si="14"/>
        <v>483.2999999999999</v>
      </c>
      <c r="I783" s="422"/>
      <c r="K783" s="207"/>
    </row>
    <row r="784" spans="1:13">
      <c r="B784" s="422"/>
      <c r="C784" s="422"/>
      <c r="D784" t="s">
        <v>14</v>
      </c>
      <c r="E784" s="207">
        <v>60</v>
      </c>
      <c r="G784" s="2">
        <f t="shared" si="14"/>
        <v>543.29999999999995</v>
      </c>
      <c r="K784" s="5"/>
    </row>
    <row r="785" spans="1:13">
      <c r="B785" s="422"/>
      <c r="C785" s="422"/>
      <c r="D785" t="s">
        <v>15</v>
      </c>
      <c r="E785" s="207">
        <v>5</v>
      </c>
      <c r="G785" s="2">
        <f t="shared" si="14"/>
        <v>548.29999999999995</v>
      </c>
      <c r="H785" s="421"/>
      <c r="J785" s="421"/>
      <c r="M785" s="207"/>
    </row>
    <row r="786" spans="1:13">
      <c r="A786" s="3">
        <v>45412</v>
      </c>
      <c r="B786" s="422" t="s">
        <v>98</v>
      </c>
      <c r="C786" s="422" t="s">
        <v>19</v>
      </c>
      <c r="D786" t="s">
        <v>14</v>
      </c>
      <c r="E786" s="207"/>
      <c r="F786" s="207">
        <v>60</v>
      </c>
      <c r="G786" s="2">
        <f t="shared" si="14"/>
        <v>488.29999999999995</v>
      </c>
      <c r="J786" s="422"/>
      <c r="M786" s="207"/>
    </row>
    <row r="787" spans="1:13">
      <c r="A787" s="3">
        <v>45412</v>
      </c>
      <c r="B787" s="422" t="s">
        <v>98</v>
      </c>
      <c r="C787" s="422" t="s">
        <v>19</v>
      </c>
      <c r="D787" t="s">
        <v>15</v>
      </c>
      <c r="F787" s="2">
        <v>5</v>
      </c>
      <c r="G787" s="2">
        <f t="shared" si="14"/>
        <v>483.29999999999995</v>
      </c>
      <c r="J787" s="421"/>
      <c r="L787" s="207"/>
    </row>
    <row r="788" spans="1:13">
      <c r="A788" s="3">
        <v>45443</v>
      </c>
      <c r="B788" s="422" t="s">
        <v>100</v>
      </c>
      <c r="C788" s="422" t="s">
        <v>19</v>
      </c>
      <c r="D788" t="s">
        <v>12</v>
      </c>
      <c r="F788" s="2">
        <v>175</v>
      </c>
      <c r="G788" s="2">
        <f t="shared" si="14"/>
        <v>308.29999999999995</v>
      </c>
      <c r="J788" s="422"/>
      <c r="L788" s="207"/>
    </row>
    <row r="789" spans="1:13">
      <c r="A789" s="3">
        <v>45469</v>
      </c>
      <c r="B789" s="422">
        <v>29085</v>
      </c>
      <c r="C789" s="422" t="s">
        <v>19</v>
      </c>
      <c r="D789" t="s">
        <v>12</v>
      </c>
      <c r="F789" s="2">
        <v>271.3</v>
      </c>
      <c r="G789" s="2">
        <f t="shared" si="14"/>
        <v>36.999999999999943</v>
      </c>
      <c r="J789" s="422"/>
      <c r="L789" s="207"/>
    </row>
    <row r="790" spans="1:13">
      <c r="A790" s="3">
        <v>45469</v>
      </c>
      <c r="B790" s="422">
        <v>29085</v>
      </c>
      <c r="C790" s="422" t="s">
        <v>19</v>
      </c>
      <c r="D790" t="s">
        <v>13</v>
      </c>
      <c r="F790" s="2">
        <v>37</v>
      </c>
      <c r="G790" s="2">
        <f t="shared" si="14"/>
        <v>-5.6843418860808015E-14</v>
      </c>
      <c r="J790" s="422"/>
      <c r="L790" s="207"/>
    </row>
    <row r="791" spans="1:13">
      <c r="A791" s="31">
        <v>45443</v>
      </c>
      <c r="B791" s="421" t="s">
        <v>10</v>
      </c>
      <c r="C791" s="421" t="s">
        <v>20</v>
      </c>
      <c r="D791" t="s">
        <v>12</v>
      </c>
      <c r="E791" s="207">
        <v>378</v>
      </c>
      <c r="F791" s="207"/>
      <c r="G791" s="2">
        <f t="shared" si="14"/>
        <v>377.99999999999994</v>
      </c>
      <c r="L791" s="28"/>
      <c r="M791" s="28"/>
    </row>
    <row r="792" spans="1:13">
      <c r="B792" s="422"/>
      <c r="C792" s="422"/>
      <c r="D792" t="s">
        <v>13</v>
      </c>
      <c r="E792" s="207">
        <v>48.6</v>
      </c>
      <c r="F792" s="207"/>
      <c r="G792" s="2">
        <f t="shared" si="14"/>
        <v>426.59999999999997</v>
      </c>
    </row>
    <row r="793" spans="1:13">
      <c r="B793" s="422"/>
      <c r="C793" s="422"/>
      <c r="D793" t="s">
        <v>14</v>
      </c>
      <c r="E793" s="207">
        <v>60</v>
      </c>
      <c r="F793" s="207"/>
      <c r="G793" s="2">
        <f t="shared" si="14"/>
        <v>486.59999999999997</v>
      </c>
    </row>
    <row r="794" spans="1:13">
      <c r="B794" s="422"/>
      <c r="C794" s="422"/>
      <c r="D794" t="s">
        <v>15</v>
      </c>
      <c r="E794" s="207">
        <v>5</v>
      </c>
      <c r="F794" s="207"/>
      <c r="G794" s="2">
        <f t="shared" si="14"/>
        <v>491.59999999999997</v>
      </c>
      <c r="M794" s="28"/>
    </row>
    <row r="795" spans="1:13">
      <c r="A795" s="3">
        <v>45443</v>
      </c>
      <c r="B795" s="422" t="s">
        <v>100</v>
      </c>
      <c r="C795" s="422" t="s">
        <v>20</v>
      </c>
      <c r="D795" t="s">
        <v>14</v>
      </c>
      <c r="E795" s="207"/>
      <c r="F795" s="207">
        <v>60</v>
      </c>
      <c r="G795" s="2">
        <f t="shared" si="14"/>
        <v>431.59999999999997</v>
      </c>
    </row>
    <row r="796" spans="1:13">
      <c r="A796" s="3">
        <v>45443</v>
      </c>
      <c r="B796" s="422" t="s">
        <v>100</v>
      </c>
      <c r="C796" s="422" t="s">
        <v>20</v>
      </c>
      <c r="D796" t="s">
        <v>15</v>
      </c>
      <c r="E796" s="207"/>
      <c r="F796" s="207">
        <v>5</v>
      </c>
      <c r="G796" s="2">
        <f t="shared" si="14"/>
        <v>426.59999999999997</v>
      </c>
      <c r="H796" s="421"/>
      <c r="J796" s="28"/>
    </row>
    <row r="797" spans="1:13">
      <c r="A797" s="70">
        <v>45473</v>
      </c>
      <c r="B797" s="422" t="s">
        <v>86</v>
      </c>
      <c r="C797" s="422" t="s">
        <v>20</v>
      </c>
      <c r="D797" t="s">
        <v>12</v>
      </c>
      <c r="E797" s="207"/>
      <c r="F797" s="207">
        <v>225</v>
      </c>
      <c r="G797" s="2">
        <f t="shared" si="14"/>
        <v>201.59999999999997</v>
      </c>
      <c r="J797" s="207"/>
    </row>
    <row r="798" spans="1:13">
      <c r="A798" s="70">
        <v>45476</v>
      </c>
      <c r="B798" s="422">
        <v>29145</v>
      </c>
      <c r="C798" s="422" t="s">
        <v>20</v>
      </c>
      <c r="D798" t="s">
        <v>12</v>
      </c>
      <c r="E798" s="207"/>
      <c r="F798" s="207">
        <v>153</v>
      </c>
      <c r="G798" s="2">
        <f t="shared" si="14"/>
        <v>48.599999999999966</v>
      </c>
      <c r="J798" s="207"/>
    </row>
    <row r="799" spans="1:13">
      <c r="A799" s="70">
        <v>45476</v>
      </c>
      <c r="B799" s="422">
        <v>29145</v>
      </c>
      <c r="C799" s="422" t="s">
        <v>20</v>
      </c>
      <c r="D799" t="s">
        <v>13</v>
      </c>
      <c r="E799" s="207"/>
      <c r="F799" s="207">
        <v>48.6</v>
      </c>
      <c r="G799" s="2">
        <f t="shared" si="14"/>
        <v>0</v>
      </c>
      <c r="J799" s="207"/>
    </row>
    <row r="800" spans="1:13">
      <c r="A800" s="81">
        <v>45473</v>
      </c>
      <c r="B800" s="421" t="s">
        <v>10</v>
      </c>
      <c r="C800" s="421" t="s">
        <v>21</v>
      </c>
      <c r="D800" t="s">
        <v>12</v>
      </c>
      <c r="E800" s="207">
        <v>366.6</v>
      </c>
      <c r="F800" s="207"/>
      <c r="G800" s="2">
        <f t="shared" si="14"/>
        <v>366.6</v>
      </c>
      <c r="J800" s="28"/>
    </row>
    <row r="801" spans="1:11">
      <c r="A801" s="70"/>
      <c r="B801" s="422"/>
      <c r="C801" s="422"/>
      <c r="D801" t="s">
        <v>13</v>
      </c>
      <c r="E801" s="207">
        <v>68.599999999999994</v>
      </c>
      <c r="F801" s="207"/>
      <c r="G801" s="2">
        <f t="shared" si="14"/>
        <v>435.20000000000005</v>
      </c>
    </row>
    <row r="802" spans="1:11">
      <c r="A802" s="70"/>
      <c r="B802" s="422"/>
      <c r="C802" s="422"/>
      <c r="D802" t="s">
        <v>14</v>
      </c>
      <c r="E802" s="207">
        <v>60</v>
      </c>
      <c r="F802" s="207"/>
      <c r="G802" s="2">
        <f t="shared" si="14"/>
        <v>495.20000000000005</v>
      </c>
    </row>
    <row r="803" spans="1:11">
      <c r="A803" s="70"/>
      <c r="B803" s="422"/>
      <c r="C803" s="422"/>
      <c r="D803" t="s">
        <v>15</v>
      </c>
      <c r="E803" s="207">
        <v>5</v>
      </c>
      <c r="F803" s="207"/>
      <c r="G803" s="2">
        <f t="shared" si="14"/>
        <v>500.20000000000005</v>
      </c>
    </row>
    <row r="804" spans="1:11">
      <c r="A804" s="70">
        <v>45473</v>
      </c>
      <c r="B804" s="422" t="s">
        <v>86</v>
      </c>
      <c r="C804" s="422" t="s">
        <v>21</v>
      </c>
      <c r="D804" t="s">
        <v>14</v>
      </c>
      <c r="E804" s="207"/>
      <c r="F804" s="207">
        <v>60</v>
      </c>
      <c r="G804" s="2">
        <f t="shared" si="14"/>
        <v>440.20000000000005</v>
      </c>
    </row>
    <row r="805" spans="1:11">
      <c r="A805" s="70">
        <v>45473</v>
      </c>
      <c r="B805" s="422" t="s">
        <v>86</v>
      </c>
      <c r="C805" s="422" t="s">
        <v>21</v>
      </c>
      <c r="D805" t="s">
        <v>15</v>
      </c>
      <c r="E805" s="207"/>
      <c r="F805" s="207">
        <v>5</v>
      </c>
      <c r="G805" s="2">
        <f t="shared" si="14"/>
        <v>435.20000000000005</v>
      </c>
    </row>
    <row r="806" spans="1:11">
      <c r="A806" s="70">
        <v>45504</v>
      </c>
      <c r="B806" s="422" t="s">
        <v>87</v>
      </c>
      <c r="C806" s="422" t="s">
        <v>21</v>
      </c>
      <c r="D806" t="s">
        <v>12</v>
      </c>
      <c r="F806" s="2">
        <v>205</v>
      </c>
      <c r="G806" s="2">
        <f t="shared" si="14"/>
        <v>230.20000000000005</v>
      </c>
      <c r="H806" s="421"/>
      <c r="J806" s="207"/>
    </row>
    <row r="807" spans="1:11">
      <c r="A807" s="70">
        <v>45541</v>
      </c>
      <c r="B807" s="422">
        <v>29641</v>
      </c>
      <c r="C807" s="422" t="s">
        <v>21</v>
      </c>
      <c r="D807" t="s">
        <v>12</v>
      </c>
      <c r="F807" s="2">
        <v>161.6</v>
      </c>
      <c r="G807" s="2">
        <f t="shared" si="14"/>
        <v>68.600000000000051</v>
      </c>
      <c r="H807" s="421"/>
      <c r="J807" s="207"/>
    </row>
    <row r="808" spans="1:11">
      <c r="A808" s="70">
        <v>45541</v>
      </c>
      <c r="B808" s="422">
        <v>29641</v>
      </c>
      <c r="C808" s="422" t="s">
        <v>21</v>
      </c>
      <c r="D808" t="s">
        <v>13</v>
      </c>
      <c r="F808" s="2">
        <v>68.599999999999994</v>
      </c>
      <c r="G808" s="2">
        <f t="shared" si="14"/>
        <v>0</v>
      </c>
      <c r="H808" s="421"/>
      <c r="J808" s="207"/>
    </row>
    <row r="809" spans="1:11">
      <c r="A809" s="81">
        <v>45504</v>
      </c>
      <c r="B809" s="421" t="s">
        <v>10</v>
      </c>
      <c r="C809" s="421" t="s">
        <v>22</v>
      </c>
      <c r="D809" t="s">
        <v>12</v>
      </c>
      <c r="E809" s="207">
        <v>359.9</v>
      </c>
      <c r="F809" s="207"/>
      <c r="G809" s="2">
        <f t="shared" si="14"/>
        <v>359.9</v>
      </c>
      <c r="H809" s="422"/>
      <c r="J809" s="207"/>
    </row>
    <row r="810" spans="1:11">
      <c r="A810" s="70"/>
      <c r="B810" s="422"/>
      <c r="C810" s="422"/>
      <c r="D810" t="s">
        <v>13</v>
      </c>
      <c r="E810" s="207">
        <v>78.599999999999994</v>
      </c>
      <c r="F810" s="207"/>
      <c r="G810" s="2">
        <f t="shared" si="14"/>
        <v>438.5</v>
      </c>
      <c r="H810" s="421"/>
      <c r="J810" s="207"/>
    </row>
    <row r="811" spans="1:11">
      <c r="A811" s="70"/>
      <c r="B811" s="422"/>
      <c r="C811" s="422"/>
      <c r="D811" t="s">
        <v>14</v>
      </c>
      <c r="E811" s="207">
        <v>60</v>
      </c>
      <c r="F811" s="207"/>
      <c r="G811" s="2">
        <f t="shared" si="14"/>
        <v>498.5</v>
      </c>
      <c r="H811" s="422"/>
      <c r="J811" s="207"/>
    </row>
    <row r="812" spans="1:11">
      <c r="A812" s="70"/>
      <c r="B812" s="422"/>
      <c r="C812" s="422"/>
      <c r="D812" t="s">
        <v>15</v>
      </c>
      <c r="E812" s="207">
        <v>5</v>
      </c>
      <c r="F812" s="207"/>
      <c r="G812" s="2">
        <f t="shared" si="14"/>
        <v>503.5</v>
      </c>
    </row>
    <row r="813" spans="1:11">
      <c r="A813" s="70"/>
      <c r="B813" s="422"/>
      <c r="C813" s="422"/>
      <c r="D813" s="62" t="s">
        <v>153</v>
      </c>
      <c r="E813" s="62">
        <v>250</v>
      </c>
      <c r="F813" s="207"/>
      <c r="G813" s="2">
        <f t="shared" si="14"/>
        <v>753.5</v>
      </c>
    </row>
    <row r="814" spans="1:11">
      <c r="A814" s="70">
        <v>45504</v>
      </c>
      <c r="B814" s="422" t="s">
        <v>87</v>
      </c>
      <c r="C814" s="422" t="s">
        <v>22</v>
      </c>
      <c r="D814" t="s">
        <v>14</v>
      </c>
      <c r="E814" s="207"/>
      <c r="F814" s="207">
        <v>60</v>
      </c>
      <c r="G814" s="2">
        <f t="shared" si="14"/>
        <v>693.5</v>
      </c>
      <c r="I814" s="250"/>
      <c r="J814" s="250"/>
      <c r="K814" s="250"/>
    </row>
    <row r="815" spans="1:11">
      <c r="A815" s="70">
        <v>45504</v>
      </c>
      <c r="B815" s="422" t="s">
        <v>87</v>
      </c>
      <c r="C815" s="422" t="s">
        <v>22</v>
      </c>
      <c r="D815" t="s">
        <v>15</v>
      </c>
      <c r="E815" s="207"/>
      <c r="F815" s="207">
        <v>5</v>
      </c>
      <c r="G815" s="2">
        <f t="shared" si="14"/>
        <v>688.5</v>
      </c>
      <c r="I815" s="440"/>
      <c r="J815" s="440"/>
      <c r="K815" s="440"/>
    </row>
    <row r="816" spans="1:11">
      <c r="A816" s="70">
        <v>45503</v>
      </c>
      <c r="B816" s="422">
        <v>29472</v>
      </c>
      <c r="C816" s="422" t="s">
        <v>22</v>
      </c>
      <c r="D816" t="s">
        <v>153</v>
      </c>
      <c r="E816" s="207"/>
      <c r="F816" s="207">
        <v>250</v>
      </c>
      <c r="G816" s="2">
        <f t="shared" si="14"/>
        <v>438.5</v>
      </c>
      <c r="I816" s="421"/>
      <c r="K816" s="207"/>
    </row>
    <row r="817" spans="1:12">
      <c r="A817" s="3">
        <v>45535</v>
      </c>
      <c r="B817" s="422" t="s">
        <v>102</v>
      </c>
      <c r="C817" s="422" t="s">
        <v>22</v>
      </c>
      <c r="D817" t="s">
        <v>12</v>
      </c>
      <c r="F817" s="2">
        <v>185</v>
      </c>
      <c r="G817" s="2">
        <f t="shared" si="14"/>
        <v>253.5</v>
      </c>
      <c r="I817" s="422"/>
      <c r="K817" s="207"/>
    </row>
    <row r="818" spans="1:12">
      <c r="A818" s="3">
        <v>45584</v>
      </c>
      <c r="B818" s="422">
        <v>29852</v>
      </c>
      <c r="C818" s="422" t="s">
        <v>22</v>
      </c>
      <c r="D818" t="s">
        <v>12</v>
      </c>
      <c r="F818" s="2">
        <v>174.9</v>
      </c>
      <c r="G818" s="2">
        <f t="shared" si="14"/>
        <v>78.599999999999994</v>
      </c>
      <c r="I818" s="422"/>
      <c r="K818" s="207"/>
    </row>
    <row r="819" spans="1:12">
      <c r="A819" s="3">
        <v>45584</v>
      </c>
      <c r="B819" s="422">
        <v>29852</v>
      </c>
      <c r="C819" s="422" t="s">
        <v>22</v>
      </c>
      <c r="D819" t="s">
        <v>13</v>
      </c>
      <c r="F819" s="2">
        <v>78.599999999999994</v>
      </c>
      <c r="G819" s="2">
        <f t="shared" si="14"/>
        <v>0</v>
      </c>
      <c r="I819" s="422"/>
      <c r="K819" s="207"/>
    </row>
    <row r="820" spans="1:12">
      <c r="A820" s="31">
        <v>45535</v>
      </c>
      <c r="B820" s="421" t="s">
        <v>10</v>
      </c>
      <c r="C820" s="421" t="s">
        <v>57</v>
      </c>
      <c r="D820" t="s">
        <v>12</v>
      </c>
      <c r="E820" s="207">
        <v>361</v>
      </c>
      <c r="F820" s="207"/>
      <c r="G820" s="2">
        <f t="shared" si="14"/>
        <v>361</v>
      </c>
      <c r="I820" s="421"/>
      <c r="K820" s="207"/>
    </row>
    <row r="821" spans="1:12">
      <c r="B821" s="422"/>
      <c r="C821" s="422"/>
      <c r="D821" t="s">
        <v>13</v>
      </c>
      <c r="E821" s="207">
        <v>82.4</v>
      </c>
      <c r="F821" s="207"/>
      <c r="G821" s="2">
        <f t="shared" si="14"/>
        <v>443.4</v>
      </c>
      <c r="I821" s="422"/>
      <c r="K821" s="207"/>
      <c r="L821" s="28"/>
    </row>
    <row r="822" spans="1:12">
      <c r="B822" s="422"/>
      <c r="C822" s="422"/>
      <c r="D822" t="s">
        <v>14</v>
      </c>
      <c r="E822" s="207">
        <v>60</v>
      </c>
      <c r="F822" s="207"/>
      <c r="G822" s="2">
        <f t="shared" si="14"/>
        <v>503.4</v>
      </c>
      <c r="I822" s="421"/>
      <c r="K822" s="207"/>
    </row>
    <row r="823" spans="1:12">
      <c r="B823" s="422"/>
      <c r="C823" s="422"/>
      <c r="D823" t="s">
        <v>15</v>
      </c>
      <c r="E823" s="207">
        <v>5</v>
      </c>
      <c r="F823" s="207"/>
      <c r="G823" s="2">
        <f t="shared" si="14"/>
        <v>508.4</v>
      </c>
      <c r="I823" s="422"/>
      <c r="K823" s="207"/>
    </row>
    <row r="824" spans="1:12">
      <c r="A824" s="3">
        <v>45535</v>
      </c>
      <c r="B824" s="422" t="s">
        <v>102</v>
      </c>
      <c r="C824" s="422" t="s">
        <v>57</v>
      </c>
      <c r="D824" t="s">
        <v>14</v>
      </c>
      <c r="E824" s="207"/>
      <c r="F824" s="207">
        <v>60</v>
      </c>
      <c r="G824" s="2">
        <f t="shared" si="14"/>
        <v>448.4</v>
      </c>
      <c r="J824" s="422"/>
      <c r="K824" s="28"/>
    </row>
    <row r="825" spans="1:12">
      <c r="A825" s="3">
        <v>45535</v>
      </c>
      <c r="B825" s="422" t="s">
        <v>102</v>
      </c>
      <c r="C825" s="422" t="s">
        <v>57</v>
      </c>
      <c r="D825" t="s">
        <v>15</v>
      </c>
      <c r="E825" s="207"/>
      <c r="F825" s="207">
        <v>5</v>
      </c>
      <c r="G825" s="2">
        <f t="shared" si="14"/>
        <v>443.4</v>
      </c>
      <c r="K825" s="28"/>
    </row>
    <row r="826" spans="1:12">
      <c r="A826" s="3">
        <v>45565</v>
      </c>
      <c r="B826" s="422" t="s">
        <v>91</v>
      </c>
      <c r="C826" s="422" t="s">
        <v>57</v>
      </c>
      <c r="D826" t="s">
        <v>12</v>
      </c>
      <c r="E826" s="207"/>
      <c r="F826" s="207">
        <v>145</v>
      </c>
      <c r="G826" s="2">
        <f t="shared" si="14"/>
        <v>298.39999999999998</v>
      </c>
      <c r="K826" s="28"/>
    </row>
    <row r="827" spans="1:12">
      <c r="A827" s="3">
        <v>45584</v>
      </c>
      <c r="B827" s="422">
        <v>29852</v>
      </c>
      <c r="C827" s="422" t="s">
        <v>57</v>
      </c>
      <c r="D827" t="s">
        <v>12</v>
      </c>
      <c r="E827" s="207"/>
      <c r="F827" s="207">
        <v>216</v>
      </c>
      <c r="G827" s="2">
        <f t="shared" si="14"/>
        <v>82.399999999999977</v>
      </c>
      <c r="K827" s="28"/>
    </row>
    <row r="828" spans="1:12">
      <c r="A828" s="3">
        <v>45584</v>
      </c>
      <c r="B828" s="422">
        <v>29852</v>
      </c>
      <c r="C828" s="422" t="s">
        <v>57</v>
      </c>
      <c r="D828" t="s">
        <v>13</v>
      </c>
      <c r="E828" s="207"/>
      <c r="F828" s="207">
        <v>82.4</v>
      </c>
      <c r="G828" s="2">
        <f t="shared" si="14"/>
        <v>0</v>
      </c>
      <c r="I828" s="3"/>
      <c r="J828" s="422"/>
      <c r="K828" s="207"/>
    </row>
    <row r="829" spans="1:12">
      <c r="A829" s="81">
        <v>45565</v>
      </c>
      <c r="B829" s="421" t="s">
        <v>10</v>
      </c>
      <c r="C829" s="421" t="s">
        <v>41</v>
      </c>
      <c r="D829" t="s">
        <v>12</v>
      </c>
      <c r="E829" s="207">
        <v>363.2</v>
      </c>
      <c r="F829" s="207"/>
      <c r="G829" s="2">
        <f t="shared" si="14"/>
        <v>363.2</v>
      </c>
      <c r="I829" s="3"/>
      <c r="J829" s="422"/>
      <c r="K829" s="207"/>
    </row>
    <row r="830" spans="1:12">
      <c r="A830" s="70"/>
      <c r="B830" s="422"/>
      <c r="C830" s="422"/>
      <c r="D830" t="s">
        <v>13</v>
      </c>
      <c r="E830" s="207">
        <v>114.8</v>
      </c>
      <c r="F830" s="207"/>
      <c r="G830" s="2">
        <f t="shared" si="14"/>
        <v>478</v>
      </c>
      <c r="K830" s="28"/>
    </row>
    <row r="831" spans="1:12">
      <c r="A831" s="70"/>
      <c r="B831" s="422"/>
      <c r="C831" s="422"/>
      <c r="D831" t="s">
        <v>14</v>
      </c>
      <c r="E831" s="207">
        <v>60</v>
      </c>
      <c r="F831" s="207"/>
      <c r="G831" s="2">
        <f t="shared" si="14"/>
        <v>538</v>
      </c>
    </row>
    <row r="832" spans="1:12">
      <c r="A832" s="70"/>
      <c r="B832" s="422"/>
      <c r="C832" s="422"/>
      <c r="D832" t="s">
        <v>15</v>
      </c>
      <c r="E832" s="207">
        <v>5</v>
      </c>
      <c r="F832" s="207"/>
      <c r="G832" s="2">
        <f t="shared" si="14"/>
        <v>543</v>
      </c>
    </row>
    <row r="833" spans="1:13">
      <c r="A833" s="70">
        <v>45565</v>
      </c>
      <c r="B833" s="422" t="s">
        <v>91</v>
      </c>
      <c r="C833" s="422" t="s">
        <v>41</v>
      </c>
      <c r="D833" t="s">
        <v>14</v>
      </c>
      <c r="E833" s="207"/>
      <c r="F833" s="207">
        <v>60</v>
      </c>
      <c r="G833" s="2">
        <f t="shared" si="14"/>
        <v>483</v>
      </c>
      <c r="H833" s="421"/>
      <c r="J833" s="28"/>
    </row>
    <row r="834" spans="1:13">
      <c r="A834" s="70">
        <v>45565</v>
      </c>
      <c r="B834" s="422" t="s">
        <v>91</v>
      </c>
      <c r="C834" s="422" t="s">
        <v>41</v>
      </c>
      <c r="D834" t="s">
        <v>15</v>
      </c>
      <c r="E834" s="207"/>
      <c r="F834" s="207">
        <v>5</v>
      </c>
      <c r="G834" s="2">
        <f t="shared" si="14"/>
        <v>478</v>
      </c>
      <c r="I834" s="28"/>
      <c r="J834" s="207"/>
    </row>
    <row r="835" spans="1:13">
      <c r="A835" s="70">
        <v>45596</v>
      </c>
      <c r="B835" s="422" t="s">
        <v>75</v>
      </c>
      <c r="C835" s="422" t="s">
        <v>41</v>
      </c>
      <c r="D835" t="s">
        <v>12</v>
      </c>
      <c r="E835" s="207"/>
      <c r="F835" s="207">
        <v>175</v>
      </c>
      <c r="G835" s="2">
        <f t="shared" si="14"/>
        <v>303</v>
      </c>
      <c r="I835" s="28"/>
      <c r="J835" s="28"/>
    </row>
    <row r="836" spans="1:13">
      <c r="A836" s="3">
        <v>45618</v>
      </c>
      <c r="B836" s="422">
        <v>30038</v>
      </c>
      <c r="C836" s="422" t="s">
        <v>41</v>
      </c>
      <c r="D836" t="s">
        <v>12</v>
      </c>
      <c r="E836" s="207"/>
      <c r="F836" s="207">
        <v>188.2</v>
      </c>
      <c r="G836" s="2">
        <f t="shared" si="14"/>
        <v>114.80000000000001</v>
      </c>
      <c r="H836" s="421"/>
      <c r="J836" s="28"/>
    </row>
    <row r="837" spans="1:13">
      <c r="A837" s="3">
        <v>45618</v>
      </c>
      <c r="B837" s="422">
        <v>30038</v>
      </c>
      <c r="C837" s="422" t="s">
        <v>41</v>
      </c>
      <c r="D837" t="s">
        <v>13</v>
      </c>
      <c r="E837" s="207"/>
      <c r="F837" s="207">
        <v>110.2</v>
      </c>
      <c r="G837" s="2">
        <f t="shared" si="14"/>
        <v>4.6000000000000085</v>
      </c>
      <c r="H837" s="421"/>
      <c r="J837" s="207"/>
    </row>
    <row r="838" spans="1:13">
      <c r="A838" s="70">
        <v>45646</v>
      </c>
      <c r="B838" s="422">
        <v>30196</v>
      </c>
      <c r="C838" s="422" t="s">
        <v>41</v>
      </c>
      <c r="D838" t="s">
        <v>13</v>
      </c>
      <c r="E838" s="207"/>
      <c r="F838" s="207">
        <v>4.5999999999999996</v>
      </c>
      <c r="G838" s="2">
        <f t="shared" si="14"/>
        <v>8.8817841970012523E-15</v>
      </c>
      <c r="H838" s="421"/>
      <c r="J838" s="207"/>
    </row>
    <row r="839" spans="1:13">
      <c r="A839" s="81">
        <v>45596</v>
      </c>
      <c r="B839" s="421" t="s">
        <v>10</v>
      </c>
      <c r="C839" s="421" t="s">
        <v>25</v>
      </c>
      <c r="D839" t="s">
        <v>12</v>
      </c>
      <c r="E839" s="207">
        <v>683.4</v>
      </c>
      <c r="F839" s="207"/>
      <c r="G839" s="2">
        <f t="shared" si="14"/>
        <v>683.4</v>
      </c>
      <c r="J839" s="421"/>
      <c r="L839" s="207"/>
    </row>
    <row r="840" spans="1:13">
      <c r="A840" s="70"/>
      <c r="B840" s="422"/>
      <c r="C840" s="422"/>
      <c r="D840" t="s">
        <v>13</v>
      </c>
      <c r="E840" s="207">
        <v>97.6</v>
      </c>
      <c r="F840" s="207"/>
      <c r="G840" s="2">
        <f t="shared" si="14"/>
        <v>781</v>
      </c>
      <c r="J840" s="421"/>
      <c r="L840" s="207"/>
    </row>
    <row r="841" spans="1:13">
      <c r="A841" s="70"/>
      <c r="B841" s="422"/>
      <c r="C841" s="422"/>
      <c r="D841" t="s">
        <v>14</v>
      </c>
      <c r="E841" s="207">
        <v>60</v>
      </c>
      <c r="F841" s="207"/>
      <c r="G841" s="2">
        <f t="shared" si="14"/>
        <v>841</v>
      </c>
      <c r="J841" s="422"/>
      <c r="L841" s="207"/>
    </row>
    <row r="842" spans="1:13">
      <c r="A842" s="70"/>
      <c r="B842" s="422"/>
      <c r="C842" s="422"/>
      <c r="D842" t="s">
        <v>15</v>
      </c>
      <c r="E842" s="207">
        <v>5</v>
      </c>
      <c r="F842" s="207"/>
      <c r="G842" s="2">
        <f t="shared" ref="G842:G912" si="15">+G841+E842-F842</f>
        <v>846</v>
      </c>
      <c r="J842" s="28"/>
      <c r="L842" s="28"/>
    </row>
    <row r="843" spans="1:13">
      <c r="A843" s="70">
        <v>45596</v>
      </c>
      <c r="B843" s="422" t="s">
        <v>75</v>
      </c>
      <c r="C843" s="422" t="s">
        <v>25</v>
      </c>
      <c r="D843" t="s">
        <v>14</v>
      </c>
      <c r="E843" s="207"/>
      <c r="F843" s="207">
        <v>60</v>
      </c>
      <c r="G843" s="2">
        <f t="shared" si="15"/>
        <v>786</v>
      </c>
      <c r="K843" s="250"/>
      <c r="L843" s="250"/>
      <c r="M843" s="250"/>
    </row>
    <row r="844" spans="1:13">
      <c r="A844" s="70">
        <v>45596</v>
      </c>
      <c r="B844" s="422" t="s">
        <v>75</v>
      </c>
      <c r="C844" s="422" t="s">
        <v>25</v>
      </c>
      <c r="D844" t="s">
        <v>15</v>
      </c>
      <c r="E844" s="207"/>
      <c r="F844" s="207">
        <v>5</v>
      </c>
      <c r="G844" s="2">
        <f t="shared" si="15"/>
        <v>781</v>
      </c>
      <c r="K844" s="421"/>
      <c r="M844" s="207"/>
    </row>
    <row r="845" spans="1:13">
      <c r="A845" s="70">
        <v>45626</v>
      </c>
      <c r="B845" s="422" t="s">
        <v>93</v>
      </c>
      <c r="C845" s="422" t="s">
        <v>25</v>
      </c>
      <c r="D845" t="s">
        <v>12</v>
      </c>
      <c r="E845" s="207"/>
      <c r="F845" s="207">
        <v>155</v>
      </c>
      <c r="G845" s="2">
        <f t="shared" si="15"/>
        <v>626</v>
      </c>
    </row>
    <row r="846" spans="1:13">
      <c r="A846" s="70">
        <v>45646</v>
      </c>
      <c r="B846" s="422">
        <v>30196</v>
      </c>
      <c r="C846" s="422" t="s">
        <v>25</v>
      </c>
      <c r="D846" t="s">
        <v>12</v>
      </c>
      <c r="E846" s="207"/>
      <c r="F846" s="207">
        <v>528.4</v>
      </c>
      <c r="G846" s="2">
        <f t="shared" si="15"/>
        <v>97.600000000000023</v>
      </c>
    </row>
    <row r="847" spans="1:13">
      <c r="A847" s="70">
        <v>45677</v>
      </c>
      <c r="B847" s="422">
        <v>30318</v>
      </c>
      <c r="C847" s="422" t="s">
        <v>25</v>
      </c>
      <c r="D847" t="s">
        <v>13</v>
      </c>
      <c r="E847" s="207"/>
      <c r="F847" s="207">
        <v>97.6</v>
      </c>
      <c r="G847" s="2">
        <f t="shared" si="15"/>
        <v>0</v>
      </c>
      <c r="K847" s="440" t="s">
        <v>568</v>
      </c>
      <c r="L847" s="440"/>
      <c r="M847" s="440"/>
    </row>
    <row r="848" spans="1:13">
      <c r="A848" s="81">
        <v>45626</v>
      </c>
      <c r="B848" s="421" t="s">
        <v>10</v>
      </c>
      <c r="C848" s="421" t="s">
        <v>58</v>
      </c>
      <c r="D848" t="s">
        <v>12</v>
      </c>
      <c r="E848" s="207">
        <v>777.7</v>
      </c>
      <c r="F848" s="207"/>
      <c r="G848" s="2">
        <f t="shared" si="15"/>
        <v>777.7</v>
      </c>
      <c r="J848">
        <v>2024</v>
      </c>
      <c r="K848" s="421" t="s">
        <v>27</v>
      </c>
      <c r="L848" t="s">
        <v>12</v>
      </c>
      <c r="M848" s="207">
        <v>861.6</v>
      </c>
    </row>
    <row r="849" spans="1:14">
      <c r="A849" s="70"/>
      <c r="B849" s="422"/>
      <c r="C849" s="422"/>
      <c r="D849" t="s">
        <v>13</v>
      </c>
      <c r="E849" s="207">
        <v>201.4</v>
      </c>
      <c r="F849" s="207"/>
      <c r="G849" s="2">
        <f t="shared" si="15"/>
        <v>979.1</v>
      </c>
      <c r="K849" s="422"/>
      <c r="L849" t="s">
        <v>13</v>
      </c>
      <c r="M849" s="207">
        <v>50</v>
      </c>
      <c r="N849" s="28"/>
    </row>
    <row r="850" spans="1:14">
      <c r="A850" s="70"/>
      <c r="B850" s="422"/>
      <c r="C850" s="422"/>
      <c r="D850" t="s">
        <v>14</v>
      </c>
      <c r="E850" s="207">
        <v>60</v>
      </c>
      <c r="F850" s="207"/>
      <c r="G850" s="2">
        <f t="shared" si="15"/>
        <v>1039.0999999999999</v>
      </c>
      <c r="K850" s="422"/>
      <c r="M850" s="207">
        <f>SUM(M848:M849)</f>
        <v>911.6</v>
      </c>
    </row>
    <row r="851" spans="1:14">
      <c r="A851" s="70"/>
      <c r="B851" s="422"/>
      <c r="C851" s="422"/>
      <c r="D851" t="s">
        <v>15</v>
      </c>
      <c r="E851" s="207">
        <v>5</v>
      </c>
      <c r="F851" s="207"/>
      <c r="G851" s="2">
        <f t="shared" si="15"/>
        <v>1044.0999999999999</v>
      </c>
      <c r="M851" s="28"/>
    </row>
    <row r="852" spans="1:14">
      <c r="A852" s="70">
        <v>45626</v>
      </c>
      <c r="B852" s="422" t="s">
        <v>93</v>
      </c>
      <c r="C852" s="422" t="s">
        <v>58</v>
      </c>
      <c r="D852" t="s">
        <v>14</v>
      </c>
      <c r="E852" s="207"/>
      <c r="F852" s="207">
        <v>60</v>
      </c>
      <c r="G852" s="2">
        <f t="shared" si="15"/>
        <v>984.09999999999991</v>
      </c>
    </row>
    <row r="853" spans="1:14">
      <c r="A853" s="70">
        <v>45626</v>
      </c>
      <c r="B853" s="422" t="s">
        <v>93</v>
      </c>
      <c r="C853" s="422" t="s">
        <v>58</v>
      </c>
      <c r="D853" t="s">
        <v>15</v>
      </c>
      <c r="E853" s="207"/>
      <c r="F853" s="207">
        <v>5</v>
      </c>
      <c r="G853" s="2">
        <f t="shared" si="15"/>
        <v>979.09999999999991</v>
      </c>
    </row>
    <row r="854" spans="1:14">
      <c r="A854" s="3">
        <v>45657</v>
      </c>
      <c r="B854" s="422" t="s">
        <v>76</v>
      </c>
      <c r="C854" s="422" t="s">
        <v>58</v>
      </c>
      <c r="D854" t="s">
        <v>12</v>
      </c>
      <c r="E854" s="207"/>
      <c r="F854" s="207">
        <v>135</v>
      </c>
      <c r="G854" s="2">
        <f t="shared" si="15"/>
        <v>844.09999999999991</v>
      </c>
    </row>
    <row r="855" spans="1:14">
      <c r="A855" s="3">
        <v>45663</v>
      </c>
      <c r="B855" s="422">
        <v>30267</v>
      </c>
      <c r="C855" s="422" t="s">
        <v>58</v>
      </c>
      <c r="D855" t="s">
        <v>12</v>
      </c>
      <c r="E855" s="207"/>
      <c r="F855" s="207">
        <v>500</v>
      </c>
      <c r="G855" s="2">
        <f t="shared" si="15"/>
        <v>344.09999999999991</v>
      </c>
    </row>
    <row r="856" spans="1:14">
      <c r="A856" s="3">
        <v>45674</v>
      </c>
      <c r="B856" s="422">
        <v>30314</v>
      </c>
      <c r="C856" s="422" t="s">
        <v>58</v>
      </c>
      <c r="D856" t="s">
        <v>12</v>
      </c>
      <c r="E856" s="207"/>
      <c r="F856" s="207">
        <v>142.69999999999999</v>
      </c>
      <c r="G856" s="2">
        <f t="shared" si="15"/>
        <v>201.39999999999992</v>
      </c>
    </row>
    <row r="857" spans="1:14">
      <c r="A857" s="70">
        <v>45677</v>
      </c>
      <c r="B857" s="422">
        <v>30318</v>
      </c>
      <c r="C857" s="422" t="s">
        <v>58</v>
      </c>
      <c r="D857" t="s">
        <v>13</v>
      </c>
      <c r="E857" s="207"/>
      <c r="F857" s="207">
        <v>102.4</v>
      </c>
      <c r="G857" s="2">
        <f t="shared" si="15"/>
        <v>98.999999999999915</v>
      </c>
    </row>
    <row r="858" spans="1:14">
      <c r="A858" s="70">
        <v>45688</v>
      </c>
      <c r="B858" s="422" t="s">
        <v>77</v>
      </c>
      <c r="C858" s="422" t="s">
        <v>58</v>
      </c>
      <c r="D858" t="s">
        <v>13</v>
      </c>
      <c r="E858" s="207"/>
      <c r="F858" s="207">
        <v>99</v>
      </c>
      <c r="G858" s="2">
        <f t="shared" si="15"/>
        <v>0</v>
      </c>
    </row>
    <row r="859" spans="1:14">
      <c r="A859" s="31">
        <v>45657</v>
      </c>
      <c r="B859" s="421" t="s">
        <v>10</v>
      </c>
      <c r="C859" s="421" t="s">
        <v>27</v>
      </c>
      <c r="D859" t="s">
        <v>12</v>
      </c>
      <c r="E859" s="207">
        <v>954.9</v>
      </c>
      <c r="F859" s="207"/>
      <c r="G859" s="2">
        <f t="shared" si="15"/>
        <v>954.9</v>
      </c>
    </row>
    <row r="860" spans="1:14">
      <c r="B860" s="422"/>
      <c r="C860" s="422"/>
      <c r="D860" t="s">
        <v>13</v>
      </c>
      <c r="E860" s="207">
        <v>50</v>
      </c>
      <c r="F860" s="207"/>
      <c r="G860" s="2">
        <f t="shared" si="15"/>
        <v>1004.9</v>
      </c>
      <c r="J860" s="421"/>
      <c r="L860" s="28"/>
    </row>
    <row r="861" spans="1:14">
      <c r="B861" s="422"/>
      <c r="C861" s="422"/>
      <c r="D861" t="s">
        <v>14</v>
      </c>
      <c r="E861" s="207">
        <v>60</v>
      </c>
      <c r="F861" s="207"/>
      <c r="G861" s="2">
        <f t="shared" si="15"/>
        <v>1064.9000000000001</v>
      </c>
      <c r="J861" s="421"/>
      <c r="L861" s="207"/>
    </row>
    <row r="862" spans="1:14">
      <c r="B862" s="422"/>
      <c r="C862" s="422"/>
      <c r="D862" t="s">
        <v>15</v>
      </c>
      <c r="E862" s="207">
        <v>5</v>
      </c>
      <c r="F862" s="207"/>
      <c r="G862" s="2">
        <f t="shared" si="15"/>
        <v>1069.9000000000001</v>
      </c>
      <c r="J862" s="421"/>
      <c r="L862" s="207"/>
    </row>
    <row r="863" spans="1:14">
      <c r="A863" s="3">
        <v>45657</v>
      </c>
      <c r="B863" s="422" t="s">
        <v>76</v>
      </c>
      <c r="C863" s="422" t="s">
        <v>27</v>
      </c>
      <c r="D863" t="s">
        <v>14</v>
      </c>
      <c r="E863" s="207"/>
      <c r="F863" s="207">
        <v>60</v>
      </c>
      <c r="G863" s="2">
        <f t="shared" si="15"/>
        <v>1009.9000000000001</v>
      </c>
      <c r="J863" s="422"/>
      <c r="L863" s="207"/>
    </row>
    <row r="864" spans="1:14">
      <c r="A864" s="3">
        <v>45657</v>
      </c>
      <c r="B864" s="422" t="s">
        <v>76</v>
      </c>
      <c r="C864" s="422" t="s">
        <v>27</v>
      </c>
      <c r="D864" t="s">
        <v>15</v>
      </c>
      <c r="E864" s="207"/>
      <c r="F864" s="207">
        <v>5</v>
      </c>
      <c r="G864" s="2">
        <f t="shared" si="15"/>
        <v>1004.9000000000001</v>
      </c>
      <c r="L864" s="28"/>
    </row>
    <row r="865" spans="1:11">
      <c r="A865" s="3">
        <v>45674</v>
      </c>
      <c r="B865" s="422">
        <v>30314</v>
      </c>
      <c r="C865" s="422" t="s">
        <v>27</v>
      </c>
      <c r="D865" t="s">
        <v>12</v>
      </c>
      <c r="E865" s="207"/>
      <c r="F865" s="207">
        <v>7.3</v>
      </c>
      <c r="G865" s="2">
        <f t="shared" si="15"/>
        <v>997.60000000000014</v>
      </c>
    </row>
    <row r="866" spans="1:11">
      <c r="A866" s="70">
        <v>45688</v>
      </c>
      <c r="B866" s="422" t="s">
        <v>77</v>
      </c>
      <c r="C866" s="422" t="s">
        <v>27</v>
      </c>
      <c r="D866" t="s">
        <v>12</v>
      </c>
      <c r="E866" s="207"/>
      <c r="F866" s="207">
        <v>86</v>
      </c>
      <c r="G866" s="2">
        <f t="shared" si="15"/>
        <v>911.60000000000014</v>
      </c>
    </row>
    <row r="867" spans="1:11">
      <c r="A867" s="3">
        <v>45716</v>
      </c>
      <c r="B867" s="422" t="s">
        <v>78</v>
      </c>
      <c r="C867" s="422" t="s">
        <v>27</v>
      </c>
      <c r="D867" t="s">
        <v>12</v>
      </c>
      <c r="E867" s="207"/>
      <c r="F867" s="207">
        <v>159</v>
      </c>
      <c r="G867" s="2">
        <f t="shared" si="15"/>
        <v>752.60000000000014</v>
      </c>
    </row>
    <row r="868" spans="1:11">
      <c r="A868" s="3">
        <v>45719</v>
      </c>
      <c r="B868" s="422">
        <v>30585</v>
      </c>
      <c r="C868" s="422" t="s">
        <v>27</v>
      </c>
      <c r="D868" t="s">
        <v>12</v>
      </c>
      <c r="E868" s="207"/>
      <c r="F868" s="207">
        <v>500</v>
      </c>
      <c r="G868" s="2">
        <f t="shared" si="15"/>
        <v>252.60000000000014</v>
      </c>
      <c r="H868" s="28"/>
    </row>
    <row r="869" spans="1:11">
      <c r="A869" s="70">
        <v>45737</v>
      </c>
      <c r="B869" s="422">
        <v>30695</v>
      </c>
      <c r="C869" s="422" t="s">
        <v>27</v>
      </c>
      <c r="D869" t="s">
        <v>12</v>
      </c>
      <c r="E869" s="207"/>
      <c r="F869" s="207">
        <v>202.6</v>
      </c>
      <c r="G869" s="2">
        <f>+G868+E869-F869</f>
        <v>50.000000000000142</v>
      </c>
      <c r="H869" s="28"/>
    </row>
    <row r="870" spans="1:11">
      <c r="A870" s="70">
        <v>45737</v>
      </c>
      <c r="B870" s="422">
        <v>30695</v>
      </c>
      <c r="C870" s="422" t="s">
        <v>27</v>
      </c>
      <c r="D870" t="s">
        <v>13</v>
      </c>
      <c r="E870" s="207"/>
      <c r="F870" s="207">
        <v>50</v>
      </c>
      <c r="G870" s="2">
        <f t="shared" si="15"/>
        <v>1.4210854715202004E-13</v>
      </c>
      <c r="H870" s="28"/>
    </row>
    <row r="871" spans="1:11">
      <c r="A871" s="81">
        <v>45688</v>
      </c>
      <c r="B871" s="421" t="s">
        <v>10</v>
      </c>
      <c r="C871" s="421" t="s">
        <v>11</v>
      </c>
      <c r="D871" t="s">
        <v>12</v>
      </c>
      <c r="E871" s="207">
        <v>918.2</v>
      </c>
      <c r="F871" s="207"/>
      <c r="G871" s="2">
        <f t="shared" si="15"/>
        <v>918.20000000000016</v>
      </c>
      <c r="K871">
        <f>921.2-247.4</f>
        <v>673.80000000000007</v>
      </c>
    </row>
    <row r="872" spans="1:11">
      <c r="A872" s="70"/>
      <c r="B872" s="422"/>
      <c r="C872" s="422"/>
      <c r="D872" t="s">
        <v>13</v>
      </c>
      <c r="E872" s="207">
        <v>3</v>
      </c>
      <c r="F872" s="207"/>
      <c r="G872" s="2">
        <f t="shared" si="15"/>
        <v>921.20000000000016</v>
      </c>
      <c r="I872" s="28"/>
    </row>
    <row r="873" spans="1:11">
      <c r="A873" s="70"/>
      <c r="B873" s="422"/>
      <c r="C873" s="422"/>
      <c r="D873" t="s">
        <v>14</v>
      </c>
      <c r="E873" s="207">
        <v>60</v>
      </c>
      <c r="F873" s="207"/>
      <c r="G873" s="2">
        <f t="shared" si="15"/>
        <v>981.20000000000016</v>
      </c>
    </row>
    <row r="874" spans="1:11">
      <c r="A874" s="70"/>
      <c r="B874" s="422"/>
      <c r="C874" s="422"/>
      <c r="D874" t="s">
        <v>15</v>
      </c>
      <c r="E874" s="207">
        <v>5</v>
      </c>
      <c r="F874" s="207"/>
      <c r="G874" s="2">
        <f t="shared" si="15"/>
        <v>986.20000000000016</v>
      </c>
    </row>
    <row r="875" spans="1:11">
      <c r="A875" s="70">
        <v>45688</v>
      </c>
      <c r="B875" s="422" t="s">
        <v>77</v>
      </c>
      <c r="C875" s="422" t="s">
        <v>11</v>
      </c>
      <c r="D875" t="s">
        <v>14</v>
      </c>
      <c r="E875" s="207"/>
      <c r="F875" s="207">
        <v>60</v>
      </c>
      <c r="G875" s="2">
        <f t="shared" si="15"/>
        <v>926.20000000000016</v>
      </c>
    </row>
    <row r="876" spans="1:11">
      <c r="A876" s="70">
        <v>45688</v>
      </c>
      <c r="B876" s="422" t="s">
        <v>77</v>
      </c>
      <c r="C876" s="422" t="s">
        <v>11</v>
      </c>
      <c r="D876" t="s">
        <v>15</v>
      </c>
      <c r="E876" s="207"/>
      <c r="F876" s="207">
        <v>5</v>
      </c>
      <c r="G876" s="2">
        <f t="shared" si="15"/>
        <v>921.20000000000016</v>
      </c>
    </row>
    <row r="877" spans="1:11">
      <c r="A877" s="70">
        <v>45737</v>
      </c>
      <c r="B877" s="422">
        <v>30695</v>
      </c>
      <c r="C877" s="422" t="s">
        <v>11</v>
      </c>
      <c r="D877" t="s">
        <v>12</v>
      </c>
      <c r="E877" s="207"/>
      <c r="F877" s="207">
        <v>247.4</v>
      </c>
      <c r="G877" s="2">
        <f t="shared" si="15"/>
        <v>673.80000000000018</v>
      </c>
      <c r="I877" s="28"/>
    </row>
    <row r="878" spans="1:11">
      <c r="A878" s="70">
        <v>45747</v>
      </c>
      <c r="B878" s="422" t="s">
        <v>81</v>
      </c>
      <c r="C878" s="422" t="s">
        <v>11</v>
      </c>
      <c r="D878" t="s">
        <v>12</v>
      </c>
      <c r="E878" s="207"/>
      <c r="F878" s="207">
        <v>210</v>
      </c>
      <c r="G878" s="2">
        <f t="shared" si="15"/>
        <v>463.80000000000018</v>
      </c>
    </row>
    <row r="879" spans="1:11">
      <c r="A879" s="70">
        <v>45742</v>
      </c>
      <c r="B879" s="422">
        <v>30845</v>
      </c>
      <c r="C879" s="422" t="s">
        <v>11</v>
      </c>
      <c r="D879" t="s">
        <v>12</v>
      </c>
      <c r="E879" s="207"/>
      <c r="F879" s="207">
        <v>460.8</v>
      </c>
      <c r="G879" s="2">
        <f t="shared" si="15"/>
        <v>3.0000000000001705</v>
      </c>
    </row>
    <row r="880" spans="1:11">
      <c r="A880" s="70">
        <v>45742</v>
      </c>
      <c r="B880" s="422">
        <v>30845</v>
      </c>
      <c r="C880" s="422" t="s">
        <v>11</v>
      </c>
      <c r="D880" t="s">
        <v>13</v>
      </c>
      <c r="E880" s="207"/>
      <c r="F880" s="207">
        <v>3</v>
      </c>
      <c r="G880" s="2">
        <f t="shared" si="15"/>
        <v>1.7053025658242404E-13</v>
      </c>
    </row>
    <row r="881" spans="1:12">
      <c r="A881" s="31">
        <v>45716</v>
      </c>
      <c r="B881" s="421" t="s">
        <v>10</v>
      </c>
      <c r="C881" s="421" t="s">
        <v>17</v>
      </c>
      <c r="D881" t="s">
        <v>12</v>
      </c>
      <c r="E881" s="207">
        <v>663.1</v>
      </c>
      <c r="F881" s="207"/>
      <c r="G881" s="2">
        <f t="shared" si="15"/>
        <v>663.10000000000014</v>
      </c>
      <c r="I881" s="28"/>
    </row>
    <row r="882" spans="1:12">
      <c r="B882" s="422"/>
      <c r="C882" s="422"/>
      <c r="D882" t="s">
        <v>13</v>
      </c>
      <c r="E882" s="207">
        <v>3</v>
      </c>
      <c r="F882" s="207"/>
      <c r="G882" s="2">
        <f t="shared" si="15"/>
        <v>666.10000000000014</v>
      </c>
      <c r="I882" s="421"/>
      <c r="K882" s="207"/>
      <c r="L882" s="28"/>
    </row>
    <row r="883" spans="1:12">
      <c r="B883" s="422"/>
      <c r="C883" s="422"/>
      <c r="D883" t="s">
        <v>14</v>
      </c>
      <c r="E883" s="207">
        <v>56</v>
      </c>
      <c r="F883" s="207"/>
      <c r="G883" s="2">
        <f t="shared" si="15"/>
        <v>722.10000000000014</v>
      </c>
      <c r="I883" s="422"/>
      <c r="K883" s="207"/>
    </row>
    <row r="884" spans="1:12">
      <c r="B884" s="422"/>
      <c r="C884" s="422"/>
      <c r="D884" t="s">
        <v>15</v>
      </c>
      <c r="E884" s="207">
        <v>5</v>
      </c>
      <c r="F884" s="207"/>
      <c r="G884" s="2">
        <f t="shared" si="15"/>
        <v>727.10000000000014</v>
      </c>
      <c r="I884" s="421"/>
      <c r="K884" s="207"/>
    </row>
    <row r="885" spans="1:12">
      <c r="A885" s="3">
        <v>45716</v>
      </c>
      <c r="B885" s="422" t="s">
        <v>78</v>
      </c>
      <c r="C885" s="422" t="s">
        <v>17</v>
      </c>
      <c r="D885" t="s">
        <v>14</v>
      </c>
      <c r="E885" s="207"/>
      <c r="F885" s="207">
        <v>56</v>
      </c>
      <c r="G885" s="2">
        <f t="shared" si="15"/>
        <v>671.10000000000014</v>
      </c>
      <c r="I885" s="422"/>
      <c r="K885" s="207"/>
    </row>
    <row r="886" spans="1:12">
      <c r="A886" s="3">
        <v>45716</v>
      </c>
      <c r="B886" s="422" t="s">
        <v>78</v>
      </c>
      <c r="C886" s="422" t="s">
        <v>17</v>
      </c>
      <c r="D886" t="s">
        <v>15</v>
      </c>
      <c r="E886" s="207"/>
      <c r="F886" s="207">
        <v>5</v>
      </c>
      <c r="G886" s="2">
        <f t="shared" si="15"/>
        <v>666.10000000000014</v>
      </c>
      <c r="K886" s="28"/>
    </row>
    <row r="887" spans="1:12">
      <c r="A887" s="70">
        <v>45742</v>
      </c>
      <c r="B887" s="422">
        <v>30845</v>
      </c>
      <c r="C887" s="422" t="s">
        <v>17</v>
      </c>
      <c r="D887" t="s">
        <v>12</v>
      </c>
      <c r="E887" s="207"/>
      <c r="F887" s="267">
        <v>663.1</v>
      </c>
      <c r="G887" s="2">
        <f t="shared" si="15"/>
        <v>3.0000000000001137</v>
      </c>
    </row>
    <row r="888" spans="1:12">
      <c r="A888" s="70">
        <v>45742</v>
      </c>
      <c r="B888" s="422">
        <v>30845</v>
      </c>
      <c r="C888" s="422" t="s">
        <v>17</v>
      </c>
      <c r="D888" t="s">
        <v>13</v>
      </c>
      <c r="F888" s="2">
        <v>3</v>
      </c>
      <c r="G888" s="2">
        <f t="shared" si="15"/>
        <v>1.1368683772161603E-13</v>
      </c>
      <c r="I888" s="421"/>
      <c r="K888" s="207"/>
    </row>
    <row r="889" spans="1:12">
      <c r="A889" s="31">
        <v>45747</v>
      </c>
      <c r="B889" s="421" t="s">
        <v>10</v>
      </c>
      <c r="C889" s="421" t="s">
        <v>18</v>
      </c>
      <c r="D889" t="s">
        <v>12</v>
      </c>
      <c r="E889" s="207">
        <v>884.3</v>
      </c>
      <c r="F889" s="207"/>
      <c r="G889" s="2">
        <f t="shared" si="15"/>
        <v>884.30000000000007</v>
      </c>
      <c r="I889" s="422"/>
      <c r="K889" s="207"/>
    </row>
    <row r="890" spans="1:12">
      <c r="B890" s="422"/>
      <c r="C890" s="422"/>
      <c r="D890" t="s">
        <v>13</v>
      </c>
      <c r="E890" s="207">
        <v>3</v>
      </c>
      <c r="F890" s="207"/>
      <c r="G890" s="2">
        <f t="shared" si="15"/>
        <v>887.30000000000007</v>
      </c>
      <c r="K890" s="28"/>
    </row>
    <row r="891" spans="1:12">
      <c r="B891" s="422"/>
      <c r="C891" s="422"/>
      <c r="D891" t="s">
        <v>14</v>
      </c>
      <c r="E891" s="207">
        <v>60</v>
      </c>
      <c r="F891" s="207"/>
      <c r="G891" s="2">
        <f t="shared" si="15"/>
        <v>947.30000000000007</v>
      </c>
    </row>
    <row r="892" spans="1:12">
      <c r="B892" s="422"/>
      <c r="C892" s="422"/>
      <c r="D892" t="s">
        <v>15</v>
      </c>
      <c r="E892" s="207">
        <v>5</v>
      </c>
      <c r="F892" s="207"/>
      <c r="G892" s="2">
        <f t="shared" si="15"/>
        <v>952.30000000000007</v>
      </c>
    </row>
    <row r="893" spans="1:12">
      <c r="A893" s="3">
        <v>45747</v>
      </c>
      <c r="B893" s="422" t="s">
        <v>81</v>
      </c>
      <c r="C893" s="422" t="s">
        <v>18</v>
      </c>
      <c r="D893" t="s">
        <v>14</v>
      </c>
      <c r="E893" s="207"/>
      <c r="F893" s="207">
        <v>60</v>
      </c>
      <c r="G893" s="2">
        <f t="shared" si="15"/>
        <v>892.30000000000007</v>
      </c>
    </row>
    <row r="894" spans="1:12">
      <c r="A894" s="3">
        <v>45747</v>
      </c>
      <c r="B894" s="422" t="s">
        <v>81</v>
      </c>
      <c r="C894" s="422" t="s">
        <v>18</v>
      </c>
      <c r="D894" t="s">
        <v>15</v>
      </c>
      <c r="E894" s="207"/>
      <c r="F894" s="207">
        <v>5</v>
      </c>
      <c r="G894" s="2">
        <f t="shared" si="15"/>
        <v>887.30000000000007</v>
      </c>
    </row>
    <row r="895" spans="1:12">
      <c r="A895" s="3">
        <v>45747</v>
      </c>
      <c r="B895" s="422" t="s">
        <v>81</v>
      </c>
      <c r="C895" s="422" t="s">
        <v>18</v>
      </c>
      <c r="D895" t="s">
        <v>12</v>
      </c>
      <c r="F895" s="2">
        <v>5</v>
      </c>
      <c r="G895" s="2">
        <f t="shared" si="15"/>
        <v>882.30000000000007</v>
      </c>
      <c r="I895" s="421"/>
      <c r="K895" s="28"/>
    </row>
    <row r="896" spans="1:12">
      <c r="A896" s="3">
        <v>45775</v>
      </c>
      <c r="B896" s="422">
        <v>30916</v>
      </c>
      <c r="C896" s="422" t="s">
        <v>18</v>
      </c>
      <c r="D896" t="s">
        <v>12</v>
      </c>
      <c r="F896" s="2">
        <v>500</v>
      </c>
      <c r="G896" s="2">
        <f t="shared" si="15"/>
        <v>382.30000000000007</v>
      </c>
      <c r="K896" s="207"/>
    </row>
    <row r="897" spans="1:12">
      <c r="A897" s="70">
        <v>45777</v>
      </c>
      <c r="B897" s="422" t="s">
        <v>83</v>
      </c>
      <c r="C897" s="422" t="s">
        <v>18</v>
      </c>
      <c r="D897" t="s">
        <v>12</v>
      </c>
      <c r="F897" s="2">
        <v>275</v>
      </c>
      <c r="G897" s="2">
        <f t="shared" si="15"/>
        <v>107.30000000000007</v>
      </c>
      <c r="K897" s="28"/>
    </row>
    <row r="898" spans="1:12">
      <c r="A898" s="3">
        <v>45808</v>
      </c>
      <c r="B898" s="422" t="s">
        <v>84</v>
      </c>
      <c r="C898" s="422" t="s">
        <v>18</v>
      </c>
      <c r="D898" t="s">
        <v>12</v>
      </c>
      <c r="F898" s="2">
        <v>104.3</v>
      </c>
      <c r="G898" s="2">
        <f t="shared" si="15"/>
        <v>3.0000000000000711</v>
      </c>
      <c r="K898" s="28"/>
    </row>
    <row r="899" spans="1:12">
      <c r="A899" s="3">
        <v>45808</v>
      </c>
      <c r="B899" s="422" t="s">
        <v>84</v>
      </c>
      <c r="C899" s="422" t="s">
        <v>18</v>
      </c>
      <c r="D899" t="s">
        <v>13</v>
      </c>
      <c r="F899" s="2">
        <v>3</v>
      </c>
      <c r="G899" s="2">
        <f t="shared" si="15"/>
        <v>7.1054273576010019E-14</v>
      </c>
      <c r="H899" s="28">
        <f>225-F898-F899</f>
        <v>117.7</v>
      </c>
      <c r="K899" s="28"/>
    </row>
    <row r="900" spans="1:12">
      <c r="A900" s="81">
        <v>45777</v>
      </c>
      <c r="B900" s="421" t="s">
        <v>10</v>
      </c>
      <c r="C900" s="421" t="s">
        <v>19</v>
      </c>
      <c r="D900" t="s">
        <v>12</v>
      </c>
      <c r="E900" s="207">
        <v>821.4</v>
      </c>
      <c r="F900" s="207"/>
      <c r="G900" s="2">
        <f t="shared" si="15"/>
        <v>821.40000000000009</v>
      </c>
      <c r="I900" s="421"/>
      <c r="K900" s="207"/>
    </row>
    <row r="901" spans="1:12">
      <c r="A901" s="70"/>
      <c r="B901" s="422"/>
      <c r="C901" s="422"/>
      <c r="D901" t="s">
        <v>13</v>
      </c>
      <c r="E901" s="207">
        <v>3</v>
      </c>
      <c r="F901" s="207"/>
      <c r="G901" s="2">
        <f t="shared" si="15"/>
        <v>824.40000000000009</v>
      </c>
      <c r="K901" s="207"/>
    </row>
    <row r="902" spans="1:12">
      <c r="A902" s="70"/>
      <c r="B902" s="422"/>
      <c r="C902" s="422"/>
      <c r="D902" t="s">
        <v>14</v>
      </c>
      <c r="E902" s="207">
        <v>60</v>
      </c>
      <c r="F902" s="207"/>
      <c r="G902" s="2">
        <f t="shared" si="15"/>
        <v>884.40000000000009</v>
      </c>
    </row>
    <row r="903" spans="1:12">
      <c r="A903" s="70"/>
      <c r="B903" s="422"/>
      <c r="C903" s="422"/>
      <c r="D903" t="s">
        <v>15</v>
      </c>
      <c r="E903" s="207">
        <v>5</v>
      </c>
      <c r="F903" s="207"/>
      <c r="G903" s="2">
        <f t="shared" si="15"/>
        <v>889.40000000000009</v>
      </c>
      <c r="I903" s="421"/>
      <c r="K903" s="207"/>
    </row>
    <row r="904" spans="1:12">
      <c r="A904" s="70">
        <v>45777</v>
      </c>
      <c r="B904" s="422" t="s">
        <v>83</v>
      </c>
      <c r="C904" s="422" t="s">
        <v>19</v>
      </c>
      <c r="D904" t="s">
        <v>14</v>
      </c>
      <c r="E904" s="207"/>
      <c r="F904" s="207">
        <v>60</v>
      </c>
      <c r="G904" s="2">
        <f t="shared" si="15"/>
        <v>829.40000000000009</v>
      </c>
      <c r="I904" s="422"/>
      <c r="K904" s="207"/>
      <c r="L904" s="28"/>
    </row>
    <row r="905" spans="1:12">
      <c r="A905" s="70">
        <v>45777</v>
      </c>
      <c r="B905" s="422" t="s">
        <v>83</v>
      </c>
      <c r="C905" s="422" t="s">
        <v>19</v>
      </c>
      <c r="D905" t="s">
        <v>15</v>
      </c>
      <c r="E905" s="207"/>
      <c r="F905" s="207">
        <v>5</v>
      </c>
      <c r="G905" s="2">
        <f t="shared" si="15"/>
        <v>824.40000000000009</v>
      </c>
      <c r="I905" s="421"/>
      <c r="K905" s="207"/>
    </row>
    <row r="906" spans="1:12">
      <c r="A906" s="3">
        <v>45808</v>
      </c>
      <c r="B906" s="422" t="s">
        <v>84</v>
      </c>
      <c r="C906" s="422" t="s">
        <v>19</v>
      </c>
      <c r="D906" t="s">
        <v>12</v>
      </c>
      <c r="E906" s="207"/>
      <c r="F906" s="207">
        <v>117.7</v>
      </c>
      <c r="G906" s="2">
        <f t="shared" si="15"/>
        <v>706.7</v>
      </c>
      <c r="I906" s="422"/>
      <c r="K906" s="207"/>
    </row>
    <row r="907" spans="1:12">
      <c r="A907" s="70">
        <v>45838</v>
      </c>
      <c r="B907" s="422" t="s">
        <v>86</v>
      </c>
      <c r="C907" s="422" t="s">
        <v>19</v>
      </c>
      <c r="D907" t="s">
        <v>12</v>
      </c>
      <c r="E907" s="207"/>
      <c r="F907" s="207">
        <v>225</v>
      </c>
      <c r="G907" s="2">
        <f t="shared" si="15"/>
        <v>481.70000000000005</v>
      </c>
      <c r="K907" s="28"/>
    </row>
    <row r="908" spans="1:12">
      <c r="A908" s="3">
        <v>45849</v>
      </c>
      <c r="B908" s="422">
        <v>31312</v>
      </c>
      <c r="C908" s="422" t="s">
        <v>19</v>
      </c>
      <c r="D908" t="s">
        <v>12</v>
      </c>
      <c r="E908" s="207"/>
      <c r="F908" s="207">
        <v>478.7</v>
      </c>
      <c r="G908" s="2">
        <f t="shared" si="15"/>
        <v>3.0000000000000568</v>
      </c>
      <c r="K908" s="28"/>
    </row>
    <row r="909" spans="1:12">
      <c r="A909" s="3">
        <v>45849</v>
      </c>
      <c r="B909" s="422">
        <v>31312</v>
      </c>
      <c r="C909" s="422" t="s">
        <v>19</v>
      </c>
      <c r="D909" t="s">
        <v>13</v>
      </c>
      <c r="E909" s="207"/>
      <c r="F909" s="207">
        <v>3</v>
      </c>
      <c r="G909" s="2">
        <f t="shared" si="15"/>
        <v>5.6843418860808015E-14</v>
      </c>
      <c r="K909" s="28"/>
    </row>
    <row r="910" spans="1:12">
      <c r="A910" s="31">
        <v>45808</v>
      </c>
      <c r="B910" s="421" t="s">
        <v>10</v>
      </c>
      <c r="C910" s="421" t="s">
        <v>20</v>
      </c>
      <c r="D910" t="s">
        <v>12</v>
      </c>
      <c r="E910" s="207">
        <v>755.8</v>
      </c>
      <c r="F910" s="207"/>
      <c r="G910" s="2">
        <f t="shared" si="15"/>
        <v>755.8</v>
      </c>
    </row>
    <row r="911" spans="1:12">
      <c r="B911" s="422"/>
      <c r="C911" s="422"/>
      <c r="D911" t="s">
        <v>13</v>
      </c>
      <c r="E911" s="207">
        <v>5</v>
      </c>
      <c r="F911" s="207"/>
      <c r="G911" s="2">
        <f t="shared" si="15"/>
        <v>760.8</v>
      </c>
    </row>
    <row r="912" spans="1:12">
      <c r="B912" s="422"/>
      <c r="C912" s="422"/>
      <c r="D912" t="s">
        <v>14</v>
      </c>
      <c r="E912" s="207">
        <v>60</v>
      </c>
      <c r="F912" s="207"/>
      <c r="G912" s="2">
        <f t="shared" si="15"/>
        <v>820.8</v>
      </c>
    </row>
    <row r="913" spans="1:11">
      <c r="B913" s="422"/>
      <c r="C913" s="422"/>
      <c r="D913" t="s">
        <v>15</v>
      </c>
      <c r="E913" s="207">
        <v>5</v>
      </c>
      <c r="F913" s="207"/>
      <c r="G913" s="2">
        <f t="shared" ref="G913:G921" si="16">+G912+E913-F913</f>
        <v>825.8</v>
      </c>
    </row>
    <row r="914" spans="1:11">
      <c r="A914" s="3">
        <v>45808</v>
      </c>
      <c r="B914" s="422" t="s">
        <v>84</v>
      </c>
      <c r="C914" s="422" t="s">
        <v>20</v>
      </c>
      <c r="D914" t="s">
        <v>14</v>
      </c>
      <c r="E914" s="207"/>
      <c r="F914" s="207">
        <v>60</v>
      </c>
      <c r="G914" s="2">
        <f t="shared" si="16"/>
        <v>765.8</v>
      </c>
    </row>
    <row r="915" spans="1:11">
      <c r="A915" s="3">
        <v>45808</v>
      </c>
      <c r="B915" s="422" t="s">
        <v>84</v>
      </c>
      <c r="C915" s="422" t="s">
        <v>20</v>
      </c>
      <c r="D915" t="s">
        <v>15</v>
      </c>
      <c r="E915" s="207"/>
      <c r="F915" s="207">
        <v>5</v>
      </c>
      <c r="G915" s="2">
        <f t="shared" si="16"/>
        <v>760.8</v>
      </c>
    </row>
    <row r="916" spans="1:11">
      <c r="A916" s="3">
        <v>45849</v>
      </c>
      <c r="B916" s="422">
        <v>31312</v>
      </c>
      <c r="C916" s="422" t="s">
        <v>20</v>
      </c>
      <c r="D916" t="s">
        <v>12</v>
      </c>
      <c r="E916" s="207"/>
      <c r="F916" s="207">
        <v>755.8</v>
      </c>
      <c r="G916" s="2">
        <f t="shared" si="16"/>
        <v>5</v>
      </c>
    </row>
    <row r="917" spans="1:11">
      <c r="A917" s="3">
        <v>45849</v>
      </c>
      <c r="B917" s="422">
        <v>31312</v>
      </c>
      <c r="C917" s="422" t="s">
        <v>20</v>
      </c>
      <c r="D917" t="s">
        <v>13</v>
      </c>
      <c r="E917" s="207"/>
      <c r="F917" s="207">
        <v>5</v>
      </c>
      <c r="G917" s="2">
        <f t="shared" si="16"/>
        <v>0</v>
      </c>
    </row>
    <row r="918" spans="1:11">
      <c r="A918" s="81">
        <v>45838</v>
      </c>
      <c r="B918" s="421" t="s">
        <v>10</v>
      </c>
      <c r="C918" s="421" t="s">
        <v>21</v>
      </c>
      <c r="D918" t="s">
        <v>12</v>
      </c>
      <c r="E918" s="207">
        <v>768.2</v>
      </c>
      <c r="F918" s="207"/>
      <c r="G918" s="2">
        <f t="shared" si="16"/>
        <v>768.2</v>
      </c>
      <c r="I918" s="421"/>
      <c r="K918" s="207"/>
    </row>
    <row r="919" spans="1:11">
      <c r="A919" s="70"/>
      <c r="B919" s="422"/>
      <c r="C919" s="422"/>
      <c r="D919" t="s">
        <v>13</v>
      </c>
      <c r="E919" s="207">
        <v>4</v>
      </c>
      <c r="F919" s="207"/>
      <c r="G919" s="2">
        <f t="shared" si="16"/>
        <v>772.2</v>
      </c>
      <c r="I919" s="422"/>
      <c r="K919" s="207"/>
    </row>
    <row r="920" spans="1:11">
      <c r="A920" s="70"/>
      <c r="B920" s="422"/>
      <c r="C920" s="422"/>
      <c r="D920" t="s">
        <v>14</v>
      </c>
      <c r="E920" s="207">
        <v>60</v>
      </c>
      <c r="F920" s="207"/>
      <c r="G920" s="2">
        <f t="shared" si="16"/>
        <v>832.2</v>
      </c>
      <c r="I920" s="421"/>
      <c r="K920" s="207"/>
    </row>
    <row r="921" spans="1:11">
      <c r="A921" s="70"/>
      <c r="B921" s="422"/>
      <c r="C921" s="422"/>
      <c r="D921" t="s">
        <v>15</v>
      </c>
      <c r="E921" s="207">
        <v>5</v>
      </c>
      <c r="F921" s="207"/>
      <c r="G921" s="2">
        <f t="shared" si="16"/>
        <v>837.2</v>
      </c>
      <c r="I921" s="421" t="s">
        <v>21</v>
      </c>
      <c r="J921" t="s">
        <v>12</v>
      </c>
      <c r="K921" s="207">
        <v>768.2</v>
      </c>
    </row>
    <row r="922" spans="1:11">
      <c r="A922" s="70">
        <v>45838</v>
      </c>
      <c r="B922" s="422" t="s">
        <v>86</v>
      </c>
      <c r="C922" s="422" t="s">
        <v>21</v>
      </c>
      <c r="D922" t="s">
        <v>14</v>
      </c>
      <c r="E922" s="207"/>
      <c r="F922" s="207">
        <v>60</v>
      </c>
      <c r="G922" s="2">
        <f t="shared" ref="G922:G990" si="17">+G921+E922-F922</f>
        <v>777.2</v>
      </c>
      <c r="I922" s="422"/>
      <c r="J922" t="s">
        <v>13</v>
      </c>
      <c r="K922" s="207">
        <v>4</v>
      </c>
    </row>
    <row r="923" spans="1:11">
      <c r="A923" s="70">
        <v>45838</v>
      </c>
      <c r="B923" s="422" t="s">
        <v>86</v>
      </c>
      <c r="C923" s="422" t="s">
        <v>21</v>
      </c>
      <c r="D923" t="s">
        <v>15</v>
      </c>
      <c r="E923" s="207"/>
      <c r="F923" s="207">
        <v>5</v>
      </c>
      <c r="G923" s="2">
        <f t="shared" si="17"/>
        <v>772.2</v>
      </c>
      <c r="I923" s="422"/>
      <c r="K923" s="207">
        <f>SUM(K921:K922)</f>
        <v>772.2</v>
      </c>
    </row>
    <row r="924" spans="1:11">
      <c r="A924" s="3">
        <v>45855</v>
      </c>
      <c r="B924" s="422">
        <v>31482</v>
      </c>
      <c r="C924" s="422" t="s">
        <v>21</v>
      </c>
      <c r="D924" t="s">
        <v>12</v>
      </c>
      <c r="F924" s="2">
        <v>768.2</v>
      </c>
      <c r="G924" s="2">
        <f t="shared" si="17"/>
        <v>4</v>
      </c>
      <c r="K924" s="28">
        <f>800-K923</f>
        <v>27.799999999999955</v>
      </c>
    </row>
    <row r="925" spans="1:11">
      <c r="A925" s="3">
        <v>45855</v>
      </c>
      <c r="B925" s="422">
        <v>31482</v>
      </c>
      <c r="C925" s="422" t="s">
        <v>21</v>
      </c>
      <c r="D925" t="s">
        <v>13</v>
      </c>
      <c r="F925" s="2">
        <v>4</v>
      </c>
      <c r="G925" s="2">
        <f t="shared" si="17"/>
        <v>0</v>
      </c>
      <c r="K925" s="28"/>
    </row>
    <row r="926" spans="1:11">
      <c r="A926" s="81">
        <v>45869</v>
      </c>
      <c r="B926" s="421" t="s">
        <v>10</v>
      </c>
      <c r="C926" s="421" t="s">
        <v>22</v>
      </c>
      <c r="D926" t="s">
        <v>12</v>
      </c>
      <c r="E926" s="207">
        <v>727</v>
      </c>
      <c r="F926" s="207"/>
      <c r="G926" s="2">
        <f t="shared" si="17"/>
        <v>727</v>
      </c>
    </row>
    <row r="927" spans="1:11">
      <c r="A927" s="70"/>
      <c r="B927" s="422"/>
      <c r="C927" s="422"/>
      <c r="D927" t="s">
        <v>13</v>
      </c>
      <c r="E927" s="207">
        <v>4</v>
      </c>
      <c r="F927" s="207"/>
      <c r="G927" s="2">
        <f t="shared" si="17"/>
        <v>731</v>
      </c>
    </row>
    <row r="928" spans="1:11">
      <c r="A928" s="70"/>
      <c r="B928" s="422"/>
      <c r="C928" s="422"/>
      <c r="D928" t="s">
        <v>14</v>
      </c>
      <c r="E928" s="207">
        <v>60</v>
      </c>
      <c r="F928" s="207"/>
      <c r="G928" s="2">
        <f t="shared" si="17"/>
        <v>791</v>
      </c>
      <c r="I928" s="421" t="s">
        <v>22</v>
      </c>
      <c r="J928" t="s">
        <v>12</v>
      </c>
      <c r="K928" s="207">
        <f>E926-F932</f>
        <v>502</v>
      </c>
    </row>
    <row r="929" spans="1:11">
      <c r="A929" s="70"/>
      <c r="B929" s="422"/>
      <c r="C929" s="422"/>
      <c r="D929" t="s">
        <v>15</v>
      </c>
      <c r="E929" s="207">
        <v>5</v>
      </c>
      <c r="F929" s="207"/>
      <c r="G929" s="2">
        <f t="shared" si="17"/>
        <v>796</v>
      </c>
      <c r="J929" t="s">
        <v>13</v>
      </c>
      <c r="K929" s="207">
        <v>4</v>
      </c>
    </row>
    <row r="930" spans="1:11">
      <c r="A930" s="70">
        <v>45869</v>
      </c>
      <c r="B930" s="422" t="s">
        <v>87</v>
      </c>
      <c r="C930" s="422" t="s">
        <v>22</v>
      </c>
      <c r="D930" t="s">
        <v>14</v>
      </c>
      <c r="E930" s="207"/>
      <c r="F930" s="207">
        <v>60</v>
      </c>
      <c r="G930" s="2">
        <f t="shared" si="17"/>
        <v>736</v>
      </c>
      <c r="K930" s="28">
        <f>SUM(K928:K929)</f>
        <v>506</v>
      </c>
    </row>
    <row r="931" spans="1:11">
      <c r="A931" s="70">
        <v>45869</v>
      </c>
      <c r="B931" s="422" t="s">
        <v>87</v>
      </c>
      <c r="C931" s="422" t="s">
        <v>22</v>
      </c>
      <c r="D931" t="s">
        <v>15</v>
      </c>
      <c r="E931" s="207"/>
      <c r="F931" s="207">
        <v>5</v>
      </c>
      <c r="G931" s="2">
        <f t="shared" si="17"/>
        <v>731</v>
      </c>
    </row>
    <row r="932" spans="1:11">
      <c r="A932" s="70">
        <v>45869</v>
      </c>
      <c r="B932" s="422" t="s">
        <v>87</v>
      </c>
      <c r="C932" s="422" t="s">
        <v>22</v>
      </c>
      <c r="D932" t="s">
        <v>12</v>
      </c>
      <c r="F932" s="2">
        <v>225</v>
      </c>
      <c r="G932" s="2">
        <f t="shared" si="17"/>
        <v>506</v>
      </c>
    </row>
    <row r="933" spans="1:11">
      <c r="A933" s="70">
        <v>45916</v>
      </c>
      <c r="B933" s="422">
        <v>31639</v>
      </c>
      <c r="C933" s="422" t="s">
        <v>22</v>
      </c>
      <c r="D933" t="s">
        <v>12</v>
      </c>
      <c r="F933" s="2">
        <v>502</v>
      </c>
      <c r="G933" s="2">
        <f t="shared" si="17"/>
        <v>4</v>
      </c>
    </row>
    <row r="934" spans="1:11">
      <c r="A934" s="70">
        <v>45916</v>
      </c>
      <c r="B934" s="422">
        <v>31639</v>
      </c>
      <c r="C934" s="422" t="s">
        <v>22</v>
      </c>
      <c r="D934" t="s">
        <v>13</v>
      </c>
      <c r="F934" s="2">
        <v>4</v>
      </c>
      <c r="G934" s="2">
        <f t="shared" si="17"/>
        <v>0</v>
      </c>
    </row>
    <row r="935" spans="1:11">
      <c r="A935" s="31">
        <v>45900</v>
      </c>
      <c r="B935" s="421" t="s">
        <v>10</v>
      </c>
      <c r="C935" s="421" t="s">
        <v>23</v>
      </c>
      <c r="D935" t="s">
        <v>12</v>
      </c>
      <c r="E935" s="207">
        <v>794.7</v>
      </c>
      <c r="F935" s="207"/>
      <c r="G935" s="2">
        <f t="shared" si="17"/>
        <v>794.7</v>
      </c>
    </row>
    <row r="936" spans="1:11">
      <c r="B936" s="422"/>
      <c r="C936" s="422"/>
      <c r="D936" t="s">
        <v>13</v>
      </c>
      <c r="E936" s="207">
        <v>15</v>
      </c>
      <c r="F936" s="207"/>
      <c r="G936" s="2">
        <f t="shared" si="17"/>
        <v>809.7</v>
      </c>
      <c r="I936" s="421" t="s">
        <v>23</v>
      </c>
      <c r="J936" t="s">
        <v>12</v>
      </c>
      <c r="K936" s="28">
        <f>E935-F941-F942</f>
        <v>485.70000000000005</v>
      </c>
    </row>
    <row r="937" spans="1:11">
      <c r="B937" s="422"/>
      <c r="C937" s="422"/>
      <c r="D937" t="s">
        <v>14</v>
      </c>
      <c r="E937" s="207">
        <v>60</v>
      </c>
      <c r="F937" s="207"/>
      <c r="G937" s="2">
        <f t="shared" si="17"/>
        <v>869.7</v>
      </c>
      <c r="J937" t="s">
        <v>13</v>
      </c>
      <c r="K937" s="207">
        <v>15</v>
      </c>
    </row>
    <row r="938" spans="1:11">
      <c r="B938" s="422"/>
      <c r="C938" s="422"/>
      <c r="D938" t="s">
        <v>15</v>
      </c>
      <c r="E938" s="207">
        <v>5</v>
      </c>
      <c r="F938" s="207"/>
      <c r="G938" s="2">
        <f t="shared" si="17"/>
        <v>874.7</v>
      </c>
      <c r="K938" s="28">
        <f>SUM(K936:K937)</f>
        <v>500.70000000000005</v>
      </c>
    </row>
    <row r="939" spans="1:11">
      <c r="A939" s="3">
        <v>45900</v>
      </c>
      <c r="B939" s="422" t="s">
        <v>102</v>
      </c>
      <c r="C939" s="422" t="s">
        <v>23</v>
      </c>
      <c r="D939" t="s">
        <v>14</v>
      </c>
      <c r="E939" s="207"/>
      <c r="F939" s="207">
        <v>60</v>
      </c>
      <c r="G939" s="2">
        <f t="shared" si="17"/>
        <v>814.7</v>
      </c>
    </row>
    <row r="940" spans="1:11">
      <c r="A940" s="3">
        <v>45900</v>
      </c>
      <c r="B940" s="422" t="s">
        <v>102</v>
      </c>
      <c r="C940" s="422" t="s">
        <v>23</v>
      </c>
      <c r="D940" t="s">
        <v>15</v>
      </c>
      <c r="E940" s="207"/>
      <c r="F940" s="207">
        <v>5</v>
      </c>
      <c r="G940" s="2">
        <f t="shared" si="17"/>
        <v>809.7</v>
      </c>
    </row>
    <row r="941" spans="1:11">
      <c r="A941" s="3">
        <v>45900</v>
      </c>
      <c r="B941" s="422" t="s">
        <v>102</v>
      </c>
      <c r="C941" s="422" t="s">
        <v>23</v>
      </c>
      <c r="D941" t="s">
        <v>12</v>
      </c>
      <c r="F941" s="2">
        <v>215</v>
      </c>
      <c r="G941" s="2">
        <f t="shared" si="17"/>
        <v>594.70000000000005</v>
      </c>
    </row>
    <row r="942" spans="1:11">
      <c r="A942" s="3">
        <v>45916</v>
      </c>
      <c r="B942" s="422">
        <v>31639</v>
      </c>
      <c r="C942" s="422" t="s">
        <v>23</v>
      </c>
      <c r="D942" t="s">
        <v>12</v>
      </c>
      <c r="F942" s="2">
        <v>94</v>
      </c>
      <c r="G942" s="2">
        <f t="shared" si="17"/>
        <v>500.70000000000005</v>
      </c>
    </row>
    <row r="943" spans="1:11">
      <c r="A943" s="3">
        <v>45937</v>
      </c>
      <c r="B943" s="422">
        <v>31707</v>
      </c>
      <c r="C943" s="422" t="s">
        <v>23</v>
      </c>
      <c r="D943" t="s">
        <v>12</v>
      </c>
      <c r="F943" s="2">
        <v>485.7</v>
      </c>
      <c r="G943" s="2">
        <f t="shared" si="17"/>
        <v>15.000000000000057</v>
      </c>
    </row>
    <row r="944" spans="1:11">
      <c r="A944" s="3">
        <v>45937</v>
      </c>
      <c r="B944" s="422">
        <v>31707</v>
      </c>
      <c r="C944" s="422" t="s">
        <v>23</v>
      </c>
      <c r="D944" t="s">
        <v>13</v>
      </c>
      <c r="F944" s="2">
        <v>15</v>
      </c>
      <c r="G944" s="2">
        <f t="shared" si="17"/>
        <v>5.6843418860808015E-14</v>
      </c>
    </row>
    <row r="945" spans="1:13">
      <c r="A945" s="81">
        <v>45930</v>
      </c>
      <c r="B945" s="421" t="s">
        <v>10</v>
      </c>
      <c r="C945" s="421" t="s">
        <v>172</v>
      </c>
      <c r="D945" t="s">
        <v>12</v>
      </c>
      <c r="E945" s="207">
        <v>778.8</v>
      </c>
      <c r="G945" s="2">
        <f t="shared" si="17"/>
        <v>778.8</v>
      </c>
      <c r="L945" s="20"/>
    </row>
    <row r="946" spans="1:13">
      <c r="B946" s="422"/>
      <c r="C946" s="422"/>
      <c r="D946" t="s">
        <v>13</v>
      </c>
      <c r="E946" s="20">
        <v>15</v>
      </c>
      <c r="G946" s="2">
        <f t="shared" si="17"/>
        <v>793.8</v>
      </c>
      <c r="L946" s="20"/>
    </row>
    <row r="947" spans="1:13">
      <c r="B947" s="422"/>
      <c r="C947" s="422"/>
      <c r="D947" t="s">
        <v>14</v>
      </c>
      <c r="E947" s="20">
        <v>60</v>
      </c>
      <c r="G947" s="2">
        <f t="shared" si="17"/>
        <v>853.8</v>
      </c>
      <c r="K947" s="207"/>
      <c r="L947" s="20"/>
      <c r="M947" s="28"/>
    </row>
    <row r="948" spans="1:13">
      <c r="B948" s="422"/>
      <c r="C948" s="422"/>
      <c r="D948" t="s">
        <v>15</v>
      </c>
      <c r="E948" s="20">
        <v>5</v>
      </c>
      <c r="G948" s="2">
        <f t="shared" si="17"/>
        <v>858.8</v>
      </c>
    </row>
    <row r="949" spans="1:13">
      <c r="B949" s="422"/>
      <c r="C949" s="422"/>
      <c r="D949" t="s">
        <v>63</v>
      </c>
      <c r="E949" s="207">
        <v>10</v>
      </c>
      <c r="G949" s="2">
        <f t="shared" si="17"/>
        <v>868.8</v>
      </c>
      <c r="M949" s="28"/>
    </row>
    <row r="950" spans="1:13">
      <c r="A950" s="3">
        <v>45905</v>
      </c>
      <c r="B950" s="422"/>
      <c r="C950" s="422" t="s">
        <v>172</v>
      </c>
      <c r="D950" t="s">
        <v>63</v>
      </c>
      <c r="F950" s="207">
        <v>10</v>
      </c>
      <c r="G950" s="2">
        <f t="shared" si="17"/>
        <v>858.8</v>
      </c>
    </row>
    <row r="951" spans="1:13">
      <c r="A951" s="3">
        <v>45930</v>
      </c>
      <c r="B951" s="422" t="s">
        <v>91</v>
      </c>
      <c r="C951" s="422" t="s">
        <v>172</v>
      </c>
      <c r="D951" t="s">
        <v>14</v>
      </c>
      <c r="F951" s="20">
        <v>60</v>
      </c>
      <c r="G951" s="2">
        <f t="shared" si="17"/>
        <v>798.8</v>
      </c>
    </row>
    <row r="952" spans="1:13">
      <c r="A952" s="3">
        <v>45930</v>
      </c>
      <c r="B952" s="422" t="s">
        <v>91</v>
      </c>
      <c r="C952" s="422" t="s">
        <v>172</v>
      </c>
      <c r="D952" t="s">
        <v>15</v>
      </c>
      <c r="F952" s="20">
        <v>5</v>
      </c>
      <c r="G952" s="2">
        <f t="shared" si="17"/>
        <v>793.8</v>
      </c>
      <c r="J952" s="421" t="s">
        <v>172</v>
      </c>
      <c r="K952" t="s">
        <v>12</v>
      </c>
      <c r="L952" s="28">
        <f>E945-F953-F954-F955</f>
        <v>88.799999999999955</v>
      </c>
    </row>
    <row r="953" spans="1:13">
      <c r="A953" s="3">
        <v>45930</v>
      </c>
      <c r="B953" s="422" t="s">
        <v>91</v>
      </c>
      <c r="C953" s="422" t="s">
        <v>172</v>
      </c>
      <c r="D953" t="s">
        <v>12</v>
      </c>
      <c r="F953" s="20">
        <v>245</v>
      </c>
      <c r="G953" s="2">
        <f t="shared" si="17"/>
        <v>548.79999999999995</v>
      </c>
      <c r="J953" s="20"/>
      <c r="K953" t="s">
        <v>13</v>
      </c>
      <c r="L953" s="20">
        <v>15</v>
      </c>
    </row>
    <row r="954" spans="1:13">
      <c r="A954" s="3">
        <v>45961</v>
      </c>
      <c r="B954" s="422" t="s">
        <v>75</v>
      </c>
      <c r="C954" s="422" t="s">
        <v>172</v>
      </c>
      <c r="D954" t="s">
        <v>12</v>
      </c>
      <c r="F954" s="20">
        <v>235</v>
      </c>
      <c r="G954" s="2">
        <f t="shared" si="17"/>
        <v>313.79999999999995</v>
      </c>
      <c r="J954" s="421" t="s">
        <v>25</v>
      </c>
      <c r="K954" t="s">
        <v>12</v>
      </c>
      <c r="L954" s="5">
        <v>722.2</v>
      </c>
    </row>
    <row r="955" spans="1:13">
      <c r="A955" s="3">
        <v>45991</v>
      </c>
      <c r="B955" s="422" t="s">
        <v>93</v>
      </c>
      <c r="C955" s="422" t="s">
        <v>172</v>
      </c>
      <c r="D955" t="s">
        <v>12</v>
      </c>
      <c r="F955" s="20">
        <v>210</v>
      </c>
      <c r="G955" s="2">
        <f t="shared" si="17"/>
        <v>103.79999999999995</v>
      </c>
      <c r="J955" s="422"/>
      <c r="K955" t="s">
        <v>13</v>
      </c>
      <c r="L955" s="5">
        <v>18</v>
      </c>
    </row>
    <row r="956" spans="1:13">
      <c r="A956" s="3">
        <v>45985</v>
      </c>
      <c r="B956" s="422">
        <v>32065</v>
      </c>
      <c r="C956" s="422" t="s">
        <v>172</v>
      </c>
      <c r="D956" t="s">
        <v>12</v>
      </c>
      <c r="F956" s="20">
        <v>88.8</v>
      </c>
      <c r="G956" s="2">
        <f t="shared" si="17"/>
        <v>14.999999999999957</v>
      </c>
      <c r="J956" s="422"/>
      <c r="L956" s="5"/>
    </row>
    <row r="957" spans="1:13">
      <c r="A957" s="3">
        <v>45985</v>
      </c>
      <c r="B957" s="422">
        <v>32065</v>
      </c>
      <c r="C957" s="422" t="s">
        <v>172</v>
      </c>
      <c r="D957" t="s">
        <v>13</v>
      </c>
      <c r="F957" s="20">
        <v>15</v>
      </c>
      <c r="G957" s="2">
        <f t="shared" si="17"/>
        <v>-4.2632564145606011E-14</v>
      </c>
      <c r="J957" s="422"/>
      <c r="L957" s="5"/>
    </row>
    <row r="958" spans="1:13">
      <c r="A958" s="81">
        <v>45961</v>
      </c>
      <c r="B958" s="421" t="s">
        <v>10</v>
      </c>
      <c r="C958" s="421" t="s">
        <v>25</v>
      </c>
      <c r="D958" t="s">
        <v>12</v>
      </c>
      <c r="E958" s="5">
        <v>722.2</v>
      </c>
      <c r="G958" s="2">
        <f t="shared" si="17"/>
        <v>722.2</v>
      </c>
      <c r="L958" s="28">
        <f>SUM(L952:L955)</f>
        <v>844</v>
      </c>
    </row>
    <row r="959" spans="1:13">
      <c r="A959" s="70"/>
      <c r="B959" s="422"/>
      <c r="C959" s="422"/>
      <c r="D959" t="s">
        <v>13</v>
      </c>
      <c r="E959" s="5">
        <v>18</v>
      </c>
      <c r="G959" s="2">
        <f t="shared" si="17"/>
        <v>740.2</v>
      </c>
    </row>
    <row r="960" spans="1:13">
      <c r="A960" s="70"/>
      <c r="B960" s="422"/>
      <c r="C960" s="422"/>
      <c r="D960" t="s">
        <v>14</v>
      </c>
      <c r="E960" s="20">
        <v>60</v>
      </c>
      <c r="G960" s="2">
        <f t="shared" si="17"/>
        <v>800.2</v>
      </c>
    </row>
    <row r="961" spans="1:11">
      <c r="A961" s="70"/>
      <c r="B961" s="422"/>
      <c r="C961" s="422"/>
      <c r="D961" t="s">
        <v>15</v>
      </c>
      <c r="E961" s="20">
        <v>5</v>
      </c>
      <c r="G961" s="2">
        <f t="shared" si="17"/>
        <v>805.2</v>
      </c>
    </row>
    <row r="962" spans="1:11">
      <c r="A962" s="3">
        <v>45961</v>
      </c>
      <c r="B962" s="422" t="s">
        <v>75</v>
      </c>
      <c r="C962" s="422" t="s">
        <v>25</v>
      </c>
      <c r="D962" t="s">
        <v>14</v>
      </c>
      <c r="F962" s="20">
        <v>60</v>
      </c>
      <c r="G962" s="2">
        <f t="shared" si="17"/>
        <v>745.2</v>
      </c>
    </row>
    <row r="963" spans="1:11">
      <c r="A963" s="3">
        <v>45961</v>
      </c>
      <c r="B963" s="422" t="s">
        <v>75</v>
      </c>
      <c r="C963" s="422" t="s">
        <v>25</v>
      </c>
      <c r="D963" t="s">
        <v>15</v>
      </c>
      <c r="F963" s="20">
        <v>5</v>
      </c>
      <c r="G963" s="2">
        <f t="shared" si="17"/>
        <v>740.2</v>
      </c>
    </row>
    <row r="964" spans="1:11">
      <c r="A964" s="3">
        <v>45985</v>
      </c>
      <c r="B964" s="422">
        <v>32065</v>
      </c>
      <c r="C964" s="422" t="s">
        <v>25</v>
      </c>
      <c r="D964" t="s">
        <v>12</v>
      </c>
      <c r="F964" s="5">
        <v>722.2</v>
      </c>
      <c r="G964" s="2">
        <f t="shared" si="17"/>
        <v>18</v>
      </c>
    </row>
    <row r="965" spans="1:11">
      <c r="A965" s="3">
        <v>45985</v>
      </c>
      <c r="B965" s="422">
        <v>32065</v>
      </c>
      <c r="C965" s="422" t="s">
        <v>25</v>
      </c>
      <c r="D965" t="s">
        <v>13</v>
      </c>
      <c r="F965" s="5">
        <v>18</v>
      </c>
      <c r="G965" s="2">
        <f t="shared" si="17"/>
        <v>0</v>
      </c>
    </row>
    <row r="966" spans="1:11">
      <c r="A966" s="81">
        <v>45991</v>
      </c>
      <c r="B966" s="421" t="s">
        <v>10</v>
      </c>
      <c r="C966" s="421" t="s">
        <v>26</v>
      </c>
      <c r="D966" t="s">
        <v>12</v>
      </c>
      <c r="E966" s="20">
        <v>774.6</v>
      </c>
      <c r="G966" s="2">
        <f t="shared" si="17"/>
        <v>774.6</v>
      </c>
    </row>
    <row r="967" spans="1:11">
      <c r="A967" s="70"/>
      <c r="B967" s="422"/>
      <c r="C967" s="422"/>
      <c r="D967" t="s">
        <v>13</v>
      </c>
      <c r="E967" s="20">
        <v>54</v>
      </c>
      <c r="G967" s="2">
        <f t="shared" si="17"/>
        <v>828.6</v>
      </c>
    </row>
    <row r="968" spans="1:11">
      <c r="A968" s="70"/>
      <c r="B968" s="422"/>
      <c r="C968" s="422"/>
      <c r="D968" t="s">
        <v>14</v>
      </c>
      <c r="E968" s="207">
        <v>60</v>
      </c>
      <c r="G968" s="2">
        <f t="shared" si="17"/>
        <v>888.6</v>
      </c>
    </row>
    <row r="969" spans="1:11">
      <c r="A969" s="70"/>
      <c r="B969" s="422"/>
      <c r="C969" s="422"/>
      <c r="D969" t="s">
        <v>15</v>
      </c>
      <c r="E969" s="207">
        <v>5</v>
      </c>
      <c r="G969" s="2">
        <f t="shared" si="17"/>
        <v>893.6</v>
      </c>
      <c r="I969" s="441" t="s">
        <v>568</v>
      </c>
      <c r="J969" s="441"/>
      <c r="K969" s="441"/>
    </row>
    <row r="970" spans="1:11">
      <c r="A970" s="3">
        <v>45991</v>
      </c>
      <c r="B970" s="422" t="s">
        <v>93</v>
      </c>
      <c r="C970" s="422" t="s">
        <v>26</v>
      </c>
      <c r="D970" t="s">
        <v>14</v>
      </c>
      <c r="F970" s="207">
        <v>60</v>
      </c>
      <c r="G970" s="2">
        <f t="shared" si="17"/>
        <v>833.6</v>
      </c>
      <c r="H970" s="421">
        <v>2025</v>
      </c>
      <c r="I970" s="421" t="s">
        <v>26</v>
      </c>
      <c r="J970" t="s">
        <v>12</v>
      </c>
      <c r="K970" s="20">
        <v>564.6</v>
      </c>
    </row>
    <row r="971" spans="1:11">
      <c r="A971" s="70">
        <v>46022</v>
      </c>
      <c r="B971" s="422" t="s">
        <v>76</v>
      </c>
      <c r="C971" s="150" t="s">
        <v>26</v>
      </c>
      <c r="D971" t="s">
        <v>15</v>
      </c>
      <c r="F971" s="2">
        <v>5</v>
      </c>
      <c r="G971" s="2">
        <f t="shared" si="17"/>
        <v>828.6</v>
      </c>
      <c r="I971" s="422"/>
      <c r="J971" t="s">
        <v>13</v>
      </c>
      <c r="K971" s="20">
        <v>54</v>
      </c>
    </row>
    <row r="972" spans="1:11">
      <c r="A972" s="70">
        <v>46022</v>
      </c>
      <c r="B972" s="422" t="s">
        <v>76</v>
      </c>
      <c r="C972" s="150" t="s">
        <v>26</v>
      </c>
      <c r="D972" t="s">
        <v>12</v>
      </c>
      <c r="F972" s="207">
        <v>210</v>
      </c>
      <c r="G972" s="2">
        <f t="shared" si="17"/>
        <v>618.6</v>
      </c>
      <c r="I972" s="374" t="s">
        <v>27</v>
      </c>
      <c r="J972" s="373" t="s">
        <v>12</v>
      </c>
      <c r="K972" s="373">
        <v>426.4</v>
      </c>
    </row>
    <row r="973" spans="1:11">
      <c r="A973" s="70">
        <v>46076</v>
      </c>
      <c r="B973" s="422">
        <v>32555</v>
      </c>
      <c r="C973" s="150" t="s">
        <v>26</v>
      </c>
      <c r="D973" t="s">
        <v>12</v>
      </c>
      <c r="F973" s="207">
        <v>564.6</v>
      </c>
      <c r="G973" s="2">
        <f t="shared" si="17"/>
        <v>54</v>
      </c>
      <c r="I973" s="374"/>
      <c r="J973" s="373"/>
      <c r="K973" s="373"/>
    </row>
    <row r="974" spans="1:11">
      <c r="A974" s="70">
        <v>46076</v>
      </c>
      <c r="B974" s="422">
        <v>32555</v>
      </c>
      <c r="C974" s="150" t="s">
        <v>26</v>
      </c>
      <c r="D974" t="s">
        <v>13</v>
      </c>
      <c r="F974" s="207">
        <v>54</v>
      </c>
      <c r="G974" s="2">
        <f t="shared" si="17"/>
        <v>0</v>
      </c>
      <c r="I974" s="374"/>
      <c r="J974" s="373"/>
      <c r="K974" s="373"/>
    </row>
    <row r="975" spans="1:11">
      <c r="A975" s="81">
        <v>46022</v>
      </c>
      <c r="B975" s="374" t="s">
        <v>10</v>
      </c>
      <c r="C975" s="374" t="s">
        <v>27</v>
      </c>
      <c r="D975" s="373" t="s">
        <v>12</v>
      </c>
      <c r="E975" s="373">
        <v>761.4</v>
      </c>
      <c r="F975" s="207"/>
      <c r="G975" s="2">
        <f t="shared" si="17"/>
        <v>761.4</v>
      </c>
      <c r="I975" s="373"/>
      <c r="J975" s="373" t="s">
        <v>13</v>
      </c>
      <c r="K975" s="373">
        <v>54</v>
      </c>
    </row>
    <row r="976" spans="1:11">
      <c r="A976" s="81"/>
      <c r="B976" s="373"/>
      <c r="C976" s="373"/>
      <c r="D976" s="373" t="s">
        <v>13</v>
      </c>
      <c r="E976" s="373">
        <v>54</v>
      </c>
      <c r="G976" s="2">
        <f t="shared" si="17"/>
        <v>815.4</v>
      </c>
      <c r="H976" s="421">
        <v>2026</v>
      </c>
      <c r="I976" s="421" t="s">
        <v>11</v>
      </c>
      <c r="J976" t="s">
        <v>12</v>
      </c>
      <c r="K976" s="20">
        <v>688.8</v>
      </c>
    </row>
    <row r="977" spans="1:13">
      <c r="A977" s="81"/>
      <c r="B977" s="373"/>
      <c r="C977" s="373"/>
      <c r="D977" s="373" t="s">
        <v>14</v>
      </c>
      <c r="E977" s="373">
        <v>60</v>
      </c>
      <c r="G977" s="2">
        <f t="shared" si="17"/>
        <v>875.4</v>
      </c>
      <c r="I977" s="422"/>
      <c r="J977" t="s">
        <v>13</v>
      </c>
      <c r="K977" s="20">
        <v>42</v>
      </c>
    </row>
    <row r="978" spans="1:13">
      <c r="A978" s="373"/>
      <c r="B978" s="373"/>
      <c r="C978" s="373"/>
      <c r="D978" s="373" t="s">
        <v>15</v>
      </c>
      <c r="E978" s="373">
        <v>5</v>
      </c>
      <c r="G978" s="2">
        <f t="shared" si="17"/>
        <v>880.4</v>
      </c>
      <c r="J978" t="s">
        <v>104</v>
      </c>
      <c r="K978" s="207">
        <v>10</v>
      </c>
    </row>
    <row r="979" spans="1:13">
      <c r="A979" s="70">
        <v>46022</v>
      </c>
      <c r="B979" s="422" t="s">
        <v>76</v>
      </c>
      <c r="C979" s="150" t="s">
        <v>27</v>
      </c>
      <c r="D979" t="s">
        <v>14</v>
      </c>
      <c r="F979" s="207">
        <v>60</v>
      </c>
      <c r="G979" s="2">
        <f t="shared" si="17"/>
        <v>820.4</v>
      </c>
      <c r="J979">
        <v>1900</v>
      </c>
      <c r="K979" s="114">
        <f>SUM(K970:K978)</f>
        <v>1839.8</v>
      </c>
      <c r="L979" s="20">
        <f>J979-K979</f>
        <v>60.200000000000045</v>
      </c>
    </row>
    <row r="980" spans="1:13">
      <c r="A980" s="70">
        <v>46022</v>
      </c>
      <c r="B980" s="422" t="s">
        <v>76</v>
      </c>
      <c r="C980" s="150" t="s">
        <v>27</v>
      </c>
      <c r="D980" t="s">
        <v>15</v>
      </c>
      <c r="F980" s="207">
        <v>5</v>
      </c>
      <c r="G980" s="2">
        <f t="shared" si="17"/>
        <v>815.4</v>
      </c>
    </row>
    <row r="981" spans="1:13">
      <c r="A981" s="70">
        <v>46053</v>
      </c>
      <c r="B981" s="422" t="s">
        <v>77</v>
      </c>
      <c r="C981" s="422" t="s">
        <v>27</v>
      </c>
      <c r="D981" t="s">
        <v>12</v>
      </c>
      <c r="E981" s="207"/>
      <c r="F981" s="207">
        <v>335</v>
      </c>
      <c r="G981" s="2">
        <f t="shared" si="17"/>
        <v>480.4</v>
      </c>
    </row>
    <row r="982" spans="1:13">
      <c r="A982" s="70">
        <v>46076</v>
      </c>
      <c r="B982" s="422">
        <v>32555</v>
      </c>
      <c r="C982" s="422" t="s">
        <v>27</v>
      </c>
      <c r="D982" t="s">
        <v>12</v>
      </c>
      <c r="E982" s="207"/>
      <c r="F982" s="207">
        <v>426.4</v>
      </c>
      <c r="G982" s="2">
        <f t="shared" si="17"/>
        <v>54</v>
      </c>
    </row>
    <row r="983" spans="1:13">
      <c r="A983" s="70">
        <v>46076</v>
      </c>
      <c r="B983" s="422">
        <v>32555</v>
      </c>
      <c r="C983" s="422" t="s">
        <v>27</v>
      </c>
      <c r="D983" t="s">
        <v>13</v>
      </c>
      <c r="E983" s="207"/>
      <c r="F983" s="207">
        <v>54</v>
      </c>
      <c r="G983" s="2">
        <f t="shared" si="17"/>
        <v>0</v>
      </c>
    </row>
    <row r="984" spans="1:13">
      <c r="A984" s="81">
        <v>46053</v>
      </c>
      <c r="B984" s="421" t="s">
        <v>10</v>
      </c>
      <c r="C984" s="421" t="s">
        <v>11</v>
      </c>
      <c r="D984" t="s">
        <v>12</v>
      </c>
      <c r="E984" s="20">
        <v>688.8</v>
      </c>
      <c r="G984" s="2">
        <f t="shared" si="17"/>
        <v>688.8</v>
      </c>
      <c r="K984" s="373"/>
    </row>
    <row r="985" spans="1:13">
      <c r="A985" s="70"/>
      <c r="B985" s="422"/>
      <c r="C985" s="422"/>
      <c r="D985" t="s">
        <v>13</v>
      </c>
      <c r="E985" s="20">
        <v>42</v>
      </c>
      <c r="G985" s="2">
        <f t="shared" si="17"/>
        <v>730.8</v>
      </c>
      <c r="K985" s="373"/>
    </row>
    <row r="986" spans="1:13">
      <c r="A986" s="70"/>
      <c r="B986" s="422"/>
      <c r="C986" s="422"/>
      <c r="D986" t="s">
        <v>14</v>
      </c>
      <c r="E986" s="207">
        <v>60</v>
      </c>
      <c r="G986" s="2">
        <f t="shared" si="17"/>
        <v>790.8</v>
      </c>
      <c r="K986" s="20"/>
      <c r="L986" s="207"/>
      <c r="M986" s="28"/>
    </row>
    <row r="987" spans="1:13" ht="15.75" customHeight="1">
      <c r="A987" s="70"/>
      <c r="B987" s="422"/>
      <c r="C987" s="422"/>
      <c r="D987" t="s">
        <v>15</v>
      </c>
      <c r="E987" s="207">
        <v>5</v>
      </c>
      <c r="G987" s="2">
        <f t="shared" si="17"/>
        <v>795.8</v>
      </c>
    </row>
    <row r="988" spans="1:13" ht="15.75" customHeight="1">
      <c r="A988" s="70"/>
      <c r="B988" s="422"/>
      <c r="C988" s="422"/>
      <c r="D988" t="s">
        <v>104</v>
      </c>
      <c r="E988" s="207">
        <v>10</v>
      </c>
      <c r="G988" s="2">
        <f t="shared" si="17"/>
        <v>805.8</v>
      </c>
    </row>
    <row r="989" spans="1:13">
      <c r="A989" s="70">
        <v>46053</v>
      </c>
      <c r="B989" s="422" t="s">
        <v>77</v>
      </c>
      <c r="C989" s="422" t="s">
        <v>11</v>
      </c>
      <c r="D989" t="s">
        <v>14</v>
      </c>
      <c r="E989" s="207"/>
      <c r="F989" s="207">
        <v>60</v>
      </c>
      <c r="G989" s="2">
        <f t="shared" si="17"/>
        <v>745.8</v>
      </c>
    </row>
    <row r="990" spans="1:13">
      <c r="A990" s="70">
        <v>46053</v>
      </c>
      <c r="B990" s="422" t="s">
        <v>77</v>
      </c>
      <c r="C990" s="422" t="s">
        <v>11</v>
      </c>
      <c r="D990" t="s">
        <v>15</v>
      </c>
      <c r="E990" s="207"/>
      <c r="F990" s="207">
        <v>5</v>
      </c>
      <c r="G990" s="2">
        <f t="shared" si="17"/>
        <v>740.8</v>
      </c>
    </row>
    <row r="991" spans="1:13">
      <c r="A991" s="70">
        <v>46076</v>
      </c>
      <c r="B991" s="422">
        <v>32555</v>
      </c>
      <c r="C991" s="422" t="s">
        <v>11</v>
      </c>
      <c r="D991" t="s">
        <v>12</v>
      </c>
      <c r="E991" s="207"/>
      <c r="F991" s="207">
        <v>688.8</v>
      </c>
      <c r="G991" s="2">
        <f>+G990+E991-F991</f>
        <v>52</v>
      </c>
    </row>
    <row r="992" spans="1:13">
      <c r="A992" s="3">
        <v>46076</v>
      </c>
      <c r="B992" s="422">
        <v>32555</v>
      </c>
      <c r="C992" s="422" t="s">
        <v>11</v>
      </c>
      <c r="D992" t="s">
        <v>13</v>
      </c>
      <c r="F992" s="2">
        <v>42</v>
      </c>
      <c r="G992" s="2">
        <f>+G991+E992-F992</f>
        <v>10</v>
      </c>
    </row>
    <row r="993" spans="1:12">
      <c r="A993" s="3">
        <v>46076</v>
      </c>
      <c r="B993" s="422">
        <v>32555</v>
      </c>
      <c r="C993" s="422" t="s">
        <v>11</v>
      </c>
      <c r="D993" t="s">
        <v>104</v>
      </c>
      <c r="F993" s="2">
        <v>10</v>
      </c>
      <c r="G993" s="2">
        <f>+G992+E993-F993</f>
        <v>0</v>
      </c>
    </row>
    <row r="994" spans="1:12">
      <c r="A994" s="31">
        <v>46081</v>
      </c>
      <c r="B994" s="421" t="s">
        <v>10</v>
      </c>
      <c r="C994" s="421" t="s">
        <v>17</v>
      </c>
      <c r="D994" t="s">
        <v>12</v>
      </c>
      <c r="E994" s="20">
        <v>732.4</v>
      </c>
      <c r="G994" s="2">
        <f>+G993+E994-F994</f>
        <v>732.4</v>
      </c>
    </row>
    <row r="995" spans="1:12">
      <c r="B995" s="422"/>
      <c r="C995" s="422"/>
      <c r="D995" t="s">
        <v>13</v>
      </c>
      <c r="E995" s="20">
        <v>45</v>
      </c>
      <c r="G995" s="2">
        <f>+G994+E995-F995</f>
        <v>777.4</v>
      </c>
      <c r="J995" s="421" t="s">
        <v>17</v>
      </c>
      <c r="K995" t="s">
        <v>12</v>
      </c>
      <c r="L995" s="20">
        <f>E994-F1000</f>
        <v>393.4</v>
      </c>
    </row>
    <row r="996" spans="1:12">
      <c r="B996" s="422"/>
      <c r="C996" s="422"/>
      <c r="D996" t="s">
        <v>14</v>
      </c>
      <c r="E996" s="207">
        <v>56</v>
      </c>
      <c r="G996" s="2">
        <f>+G995+E996-F996</f>
        <v>833.4</v>
      </c>
      <c r="J996" s="422"/>
      <c r="K996" t="s">
        <v>13</v>
      </c>
      <c r="L996" s="20">
        <v>45</v>
      </c>
    </row>
    <row r="997" spans="1:12">
      <c r="B997" s="422"/>
      <c r="C997" s="422"/>
      <c r="D997" t="s">
        <v>15</v>
      </c>
      <c r="E997" s="207">
        <v>5</v>
      </c>
      <c r="G997" s="2">
        <f>+G996+E997-F997</f>
        <v>838.4</v>
      </c>
      <c r="L997" s="20">
        <f>SUM(L995:L996)</f>
        <v>438.4</v>
      </c>
    </row>
    <row r="998" spans="1:12">
      <c r="A998" s="70">
        <v>46081</v>
      </c>
      <c r="B998" s="422" t="s">
        <v>78</v>
      </c>
      <c r="C998" s="422" t="s">
        <v>17</v>
      </c>
      <c r="D998" t="s">
        <v>14</v>
      </c>
      <c r="F998" s="207">
        <v>56</v>
      </c>
      <c r="G998" s="2">
        <f>+G997+E998-F998</f>
        <v>782.4</v>
      </c>
    </row>
    <row r="999" spans="1:12">
      <c r="A999" s="70">
        <v>46081</v>
      </c>
      <c r="B999" s="422" t="s">
        <v>78</v>
      </c>
      <c r="C999" s="422" t="s">
        <v>17</v>
      </c>
      <c r="D999" t="s">
        <v>15</v>
      </c>
      <c r="F999" s="207">
        <v>5</v>
      </c>
      <c r="G999" s="2">
        <f>+G998+E999-F999</f>
        <v>777.4</v>
      </c>
    </row>
    <row r="1000" spans="1:12">
      <c r="A1000" s="70">
        <v>46081</v>
      </c>
      <c r="B1000" s="422" t="s">
        <v>78</v>
      </c>
      <c r="C1000" s="422" t="s">
        <v>17</v>
      </c>
      <c r="D1000" t="s">
        <v>12</v>
      </c>
      <c r="F1000" s="2">
        <v>339</v>
      </c>
      <c r="G1000" s="2">
        <f>+G999+E1000-F1000</f>
        <v>438.4</v>
      </c>
    </row>
    <row r="1001" spans="1:12">
      <c r="A1001" s="3">
        <v>46104</v>
      </c>
      <c r="B1001" s="422">
        <v>32802</v>
      </c>
      <c r="C1001" s="422" t="s">
        <v>17</v>
      </c>
      <c r="D1001" t="s">
        <v>12</v>
      </c>
      <c r="F1001" s="2">
        <v>393.4</v>
      </c>
      <c r="G1001" s="2">
        <f>+G1000+E1001-F1001</f>
        <v>45</v>
      </c>
      <c r="K1001" s="20"/>
    </row>
    <row r="1002" spans="1:12">
      <c r="A1002" s="3">
        <v>46104</v>
      </c>
      <c r="B1002" s="422">
        <v>32802</v>
      </c>
      <c r="C1002" s="422" t="s">
        <v>17</v>
      </c>
      <c r="D1002" t="s">
        <v>13</v>
      </c>
      <c r="F1002" s="2">
        <v>45</v>
      </c>
      <c r="G1002" s="2">
        <f>+G1001+E1002-F1002</f>
        <v>0</v>
      </c>
      <c r="K1002" s="5"/>
    </row>
    <row r="1003" spans="1:12">
      <c r="A1003" s="31">
        <v>46112</v>
      </c>
      <c r="B1003" s="421" t="s">
        <v>10</v>
      </c>
      <c r="C1003" s="421" t="s">
        <v>18</v>
      </c>
      <c r="D1003" t="s">
        <v>12</v>
      </c>
      <c r="E1003" s="207">
        <v>711.2</v>
      </c>
      <c r="G1003" s="2">
        <f>+G1002+E1003-F1003</f>
        <v>711.2</v>
      </c>
      <c r="K1003" s="20"/>
    </row>
    <row r="1004" spans="1:12">
      <c r="A1004" s="31"/>
      <c r="B1004" s="422"/>
      <c r="C1004" s="422"/>
      <c r="D1004" t="s">
        <v>13</v>
      </c>
      <c r="E1004" s="207">
        <v>59</v>
      </c>
      <c r="G1004" s="2">
        <f>+G1003+E1004-F1004</f>
        <v>770.2</v>
      </c>
      <c r="I1004" s="28"/>
      <c r="J1004" s="373"/>
      <c r="K1004" s="373"/>
    </row>
    <row r="1005" spans="1:12">
      <c r="B1005" s="422"/>
      <c r="C1005" s="422"/>
      <c r="D1005" t="s">
        <v>14</v>
      </c>
      <c r="E1005" s="207">
        <v>60</v>
      </c>
      <c r="G1005" s="2">
        <f>+G1004+E1005-F1005</f>
        <v>830.2</v>
      </c>
      <c r="K1005" s="20"/>
    </row>
    <row r="1006" spans="1:12">
      <c r="B1006" s="422"/>
      <c r="C1006" s="422"/>
      <c r="D1006" t="s">
        <v>15</v>
      </c>
      <c r="E1006" s="207">
        <v>5</v>
      </c>
      <c r="G1006" s="2">
        <f>+G1005+E1006-F1006</f>
        <v>835.2</v>
      </c>
      <c r="I1006" s="28"/>
      <c r="K1006" s="20"/>
    </row>
    <row r="1007" spans="1:12">
      <c r="A1007" s="70">
        <v>46112</v>
      </c>
      <c r="B1007" s="422" t="s">
        <v>81</v>
      </c>
      <c r="C1007" s="422" t="s">
        <v>18</v>
      </c>
      <c r="D1007" t="s">
        <v>14</v>
      </c>
      <c r="E1007" s="207"/>
      <c r="F1007" s="207">
        <v>60</v>
      </c>
      <c r="G1007" s="2">
        <f>+G1006+E1007-F1007</f>
        <v>775.2</v>
      </c>
      <c r="K1007" s="20"/>
    </row>
    <row r="1008" spans="1:12">
      <c r="A1008" s="70">
        <v>46112</v>
      </c>
      <c r="B1008" s="422" t="s">
        <v>81</v>
      </c>
      <c r="C1008" s="422" t="s">
        <v>18</v>
      </c>
      <c r="D1008" t="s">
        <v>15</v>
      </c>
      <c r="E1008" s="207"/>
      <c r="F1008" s="207">
        <v>5</v>
      </c>
      <c r="G1008" s="2">
        <f>+G1007+E1008-F1008</f>
        <v>770.2</v>
      </c>
    </row>
    <row r="1009" spans="1:7">
      <c r="A1009" s="70">
        <v>46112</v>
      </c>
      <c r="B1009" s="422" t="s">
        <v>81</v>
      </c>
      <c r="C1009" s="422" t="s">
        <v>18</v>
      </c>
      <c r="D1009" t="s">
        <v>12</v>
      </c>
      <c r="E1009" s="207"/>
      <c r="F1009" s="207">
        <v>335</v>
      </c>
      <c r="G1009" s="2">
        <f>+G1008+E1009-F1009</f>
        <v>435.20000000000005</v>
      </c>
    </row>
    <row r="1010" spans="1:7">
      <c r="A1010" s="3">
        <v>46140</v>
      </c>
      <c r="B1010" s="422">
        <v>32974</v>
      </c>
      <c r="C1010" s="422" t="s">
        <v>18</v>
      </c>
      <c r="D1010" t="s">
        <v>12</v>
      </c>
      <c r="F1010" s="2">
        <v>376.2</v>
      </c>
      <c r="G1010" s="2">
        <f>+G1009+E1010-F1010</f>
        <v>59.000000000000057</v>
      </c>
    </row>
    <row r="1011" spans="1:7">
      <c r="A1011" s="3">
        <v>46140</v>
      </c>
      <c r="B1011" s="422">
        <v>32974</v>
      </c>
      <c r="C1011" s="422" t="s">
        <v>18</v>
      </c>
      <c r="D1011" t="s">
        <v>13</v>
      </c>
      <c r="F1011" s="2">
        <v>59</v>
      </c>
      <c r="G1011" s="2">
        <f>+G1010+E1011-F1011</f>
        <v>5.6843418860808015E-14</v>
      </c>
    </row>
    <row r="1012" spans="1:7">
      <c r="B1012" s="422"/>
      <c r="C1012" s="422"/>
      <c r="G1012" s="2">
        <f>+G1011+E1012-F1012</f>
        <v>5.6843418860808015E-14</v>
      </c>
    </row>
    <row r="1013" spans="1:7">
      <c r="B1013" s="422"/>
      <c r="C1013" s="422"/>
      <c r="G1013" s="2">
        <f>+G1012+E1013-F1013</f>
        <v>5.6843418860808015E-14</v>
      </c>
    </row>
    <row r="1014" spans="1:7">
      <c r="B1014" s="422"/>
      <c r="C1014" s="422"/>
      <c r="G1014" s="2">
        <f>+G1013+E1014-F1014</f>
        <v>5.6843418860808015E-14</v>
      </c>
    </row>
    <row r="1015" spans="1:7">
      <c r="B1015" s="422"/>
      <c r="C1015" s="422"/>
      <c r="G1015" s="2">
        <f>+G1014+E1015-F1015</f>
        <v>5.6843418860808015E-14</v>
      </c>
    </row>
    <row r="1016" spans="1:7">
      <c r="B1016" s="422"/>
      <c r="C1016" s="422"/>
      <c r="G1016" s="2">
        <f>+G1015+E1016-F1016</f>
        <v>5.6843418860808015E-14</v>
      </c>
    </row>
    <row r="1017" spans="1:7">
      <c r="B1017" s="422"/>
      <c r="C1017" s="422"/>
      <c r="G1017" s="2">
        <f>+G1016+E1017-F1017</f>
        <v>5.6843418860808015E-14</v>
      </c>
    </row>
    <row r="1018" spans="1:7">
      <c r="B1018" s="422"/>
      <c r="C1018" s="422"/>
      <c r="G1018" s="2">
        <f>+G1017+E1018-F1018</f>
        <v>5.6843418860808015E-14</v>
      </c>
    </row>
    <row r="1019" spans="1:7">
      <c r="B1019" s="422"/>
      <c r="C1019" s="422"/>
      <c r="G1019" s="2">
        <f>+G1018+E1019-F1019</f>
        <v>5.6843418860808015E-14</v>
      </c>
    </row>
    <row r="1020" spans="1:7">
      <c r="B1020" s="422"/>
      <c r="C1020" s="422"/>
      <c r="G1020" s="2">
        <f>+G1019+E1020-F1020</f>
        <v>5.6843418860808015E-14</v>
      </c>
    </row>
    <row r="1021" spans="1:7">
      <c r="B1021" s="422"/>
      <c r="C1021" s="422"/>
      <c r="G1021" s="2">
        <f>+G1020+E1021-F1021</f>
        <v>5.6843418860808015E-14</v>
      </c>
    </row>
    <row r="1022" spans="1:7">
      <c r="B1022" s="422"/>
      <c r="C1022" s="422"/>
      <c r="G1022" s="2">
        <f>+G1021+E1022-F1022</f>
        <v>5.6843418860808015E-14</v>
      </c>
    </row>
    <row r="1023" spans="1:7">
      <c r="B1023" s="422"/>
      <c r="C1023" s="422"/>
      <c r="G1023" s="2">
        <f>+G1022+E1023-F1023</f>
        <v>5.6843418860808015E-14</v>
      </c>
    </row>
    <row r="1024" spans="1:7">
      <c r="B1024" s="422"/>
      <c r="C1024" s="422"/>
      <c r="G1024" s="2">
        <f>+G1023+E1024-F1024</f>
        <v>5.6843418860808015E-14</v>
      </c>
    </row>
    <row r="1025" spans="2:7">
      <c r="B1025" s="422"/>
      <c r="C1025" s="422"/>
      <c r="G1025" s="2">
        <f>+G1024+E1025-F1025</f>
        <v>5.6843418860808015E-14</v>
      </c>
    </row>
    <row r="1026" spans="2:7">
      <c r="B1026" s="422"/>
      <c r="C1026" s="422"/>
      <c r="G1026" s="2">
        <f>+G1025+E1026-F1026</f>
        <v>5.6843418860808015E-14</v>
      </c>
    </row>
    <row r="1027" spans="2:7">
      <c r="B1027" s="422"/>
      <c r="C1027" s="422"/>
      <c r="G1027" s="2">
        <f>+G1026+E1027-F1027</f>
        <v>5.6843418860808015E-14</v>
      </c>
    </row>
    <row r="1028" spans="2:7">
      <c r="B1028" s="422"/>
      <c r="C1028" s="422"/>
      <c r="G1028" s="2">
        <f>+G1027+E1028-F1028</f>
        <v>5.6843418860808015E-14</v>
      </c>
    </row>
    <row r="1029" spans="2:7">
      <c r="B1029" s="422"/>
      <c r="C1029" s="422"/>
      <c r="G1029" s="2">
        <f>+G1028+E1029-F1029</f>
        <v>5.6843418860808015E-14</v>
      </c>
    </row>
    <row r="1030" spans="2:7">
      <c r="B1030" s="422"/>
      <c r="C1030" s="422"/>
      <c r="G1030" s="2">
        <f>+G1029+E1030-F1030</f>
        <v>5.6843418860808015E-14</v>
      </c>
    </row>
    <row r="1031" spans="2:7">
      <c r="B1031" s="422"/>
      <c r="C1031" s="422"/>
      <c r="G1031" s="2">
        <f>+G1030+E1031-F1031</f>
        <v>5.6843418860808015E-14</v>
      </c>
    </row>
    <row r="1032" spans="2:7">
      <c r="B1032" s="422"/>
      <c r="C1032" s="422"/>
      <c r="G1032" s="2">
        <f>+G1031+E1032-F1032</f>
        <v>5.6843418860808015E-14</v>
      </c>
    </row>
    <row r="1033" spans="2:7">
      <c r="B1033" s="422"/>
      <c r="C1033" s="422"/>
      <c r="G1033" s="2">
        <f>+G1032+E1033-F1033</f>
        <v>5.6843418860808015E-14</v>
      </c>
    </row>
    <row r="1034" spans="2:7">
      <c r="B1034" s="422"/>
      <c r="C1034" s="422"/>
      <c r="G1034" s="2">
        <f>+G1033+E1034-F1034</f>
        <v>5.6843418860808015E-14</v>
      </c>
    </row>
    <row r="1035" spans="2:7">
      <c r="B1035" s="422"/>
      <c r="C1035" s="422"/>
      <c r="G1035" s="2">
        <f>+G1034+E1035-F1035</f>
        <v>5.6843418860808015E-14</v>
      </c>
    </row>
    <row r="1036" spans="2:7">
      <c r="B1036" s="422"/>
      <c r="C1036" s="422"/>
      <c r="G1036" s="2">
        <f>+G1035+E1036-F1036</f>
        <v>5.6843418860808015E-14</v>
      </c>
    </row>
    <row r="1037" spans="2:7">
      <c r="B1037" s="422"/>
      <c r="C1037" s="422"/>
      <c r="G1037" s="2">
        <f>+G1036+E1037-F1037</f>
        <v>5.6843418860808015E-14</v>
      </c>
    </row>
    <row r="1038" spans="2:7">
      <c r="B1038" s="422"/>
      <c r="C1038" s="422"/>
      <c r="G1038" s="2">
        <f>+G1037+E1038-F1038</f>
        <v>5.6843418860808015E-14</v>
      </c>
    </row>
    <row r="1039" spans="2:7">
      <c r="B1039" s="422"/>
      <c r="C1039" s="422"/>
      <c r="G1039" s="2">
        <f>+G1038+E1039-F1039</f>
        <v>5.6843418860808015E-14</v>
      </c>
    </row>
    <row r="1040" spans="2:7">
      <c r="B1040" s="422"/>
      <c r="C1040" s="422"/>
      <c r="G1040" s="2">
        <f>+G1039+E1040-F1040</f>
        <v>5.6843418860808015E-14</v>
      </c>
    </row>
    <row r="1041" spans="2:7">
      <c r="B1041" s="422"/>
      <c r="C1041" s="422"/>
      <c r="G1041" s="2">
        <f>+G1040+E1041-F1041</f>
        <v>5.6843418860808015E-14</v>
      </c>
    </row>
    <row r="1042" spans="2:7">
      <c r="B1042" s="422"/>
      <c r="C1042" s="422"/>
      <c r="G1042" s="2">
        <f>+G1041+E1042-F1042</f>
        <v>5.6843418860808015E-14</v>
      </c>
    </row>
    <row r="1043" spans="2:7">
      <c r="B1043" s="422"/>
      <c r="C1043" s="422"/>
      <c r="G1043" s="2">
        <f>+G1042+E1043-F1043</f>
        <v>5.6843418860808015E-14</v>
      </c>
    </row>
    <row r="1044" spans="2:7">
      <c r="B1044" s="422"/>
      <c r="C1044" s="422"/>
      <c r="G1044" s="2">
        <f>+G1043+E1044-F1044</f>
        <v>5.6843418860808015E-14</v>
      </c>
    </row>
    <row r="1045" spans="2:7">
      <c r="B1045" s="422"/>
      <c r="C1045" s="422"/>
      <c r="G1045" s="2">
        <f>+G1044+E1045-F1045</f>
        <v>5.6843418860808015E-14</v>
      </c>
    </row>
    <row r="1046" spans="2:7">
      <c r="B1046" s="422"/>
      <c r="C1046" s="422"/>
      <c r="G1046" s="2">
        <f>+G1045+E1046-F1046</f>
        <v>5.6843418860808015E-14</v>
      </c>
    </row>
    <row r="1047" spans="2:7">
      <c r="B1047" s="422"/>
      <c r="C1047" s="422"/>
      <c r="G1047" s="2">
        <f>+G1046+E1047-F1047</f>
        <v>5.6843418860808015E-14</v>
      </c>
    </row>
    <row r="1048" spans="2:7">
      <c r="B1048" s="422"/>
      <c r="C1048" s="422"/>
      <c r="G1048" s="2">
        <f>+G1047+E1048-F1048</f>
        <v>5.6843418860808015E-14</v>
      </c>
    </row>
    <row r="1049" spans="2:7">
      <c r="B1049" s="422"/>
      <c r="C1049" s="422"/>
      <c r="G1049" s="2">
        <f>+G1048+E1049-F1049</f>
        <v>5.6843418860808015E-14</v>
      </c>
    </row>
    <row r="1050" spans="2:7">
      <c r="B1050" s="422"/>
      <c r="C1050" s="422"/>
      <c r="G1050" s="2">
        <f>+G1049+E1050-F1050</f>
        <v>5.6843418860808015E-14</v>
      </c>
    </row>
    <row r="1051" spans="2:7">
      <c r="B1051" s="422"/>
      <c r="C1051" s="422"/>
      <c r="G1051" s="2">
        <f>+G1050+E1051-F1051</f>
        <v>5.6843418860808015E-14</v>
      </c>
    </row>
    <row r="1052" spans="2:7">
      <c r="B1052" s="422"/>
      <c r="C1052" s="422"/>
      <c r="G1052" s="2">
        <f>+G1051+E1052-F1052</f>
        <v>5.6843418860808015E-14</v>
      </c>
    </row>
    <row r="1053" spans="2:7">
      <c r="B1053" s="422"/>
      <c r="C1053" s="422"/>
      <c r="G1053" s="2">
        <f>+G1052+E1053-F1053</f>
        <v>5.6843418860808015E-14</v>
      </c>
    </row>
    <row r="1054" spans="2:7">
      <c r="B1054" s="422"/>
      <c r="C1054" s="422"/>
      <c r="G1054" s="2">
        <f>+G1053+E1054-F1054</f>
        <v>5.6843418860808015E-14</v>
      </c>
    </row>
    <row r="1055" spans="2:7">
      <c r="B1055" s="422"/>
      <c r="C1055" s="422"/>
      <c r="G1055" s="2">
        <f>+G1054+E1055-F1055</f>
        <v>5.6843418860808015E-14</v>
      </c>
    </row>
    <row r="1056" spans="2:7">
      <c r="B1056" s="422"/>
      <c r="C1056" s="422"/>
      <c r="G1056" s="2">
        <f>+G1055+E1056-F1056</f>
        <v>5.6843418860808015E-14</v>
      </c>
    </row>
    <row r="1057" spans="2:7">
      <c r="B1057" s="422"/>
      <c r="C1057" s="422"/>
      <c r="G1057" s="2">
        <f>+G1056+E1057-F1057</f>
        <v>5.6843418860808015E-14</v>
      </c>
    </row>
    <row r="1058" spans="2:7">
      <c r="B1058" s="422"/>
      <c r="C1058" s="422"/>
      <c r="G1058" s="2">
        <f>+G1057+E1058-F1058</f>
        <v>5.6843418860808015E-14</v>
      </c>
    </row>
    <row r="1059" spans="2:7">
      <c r="B1059" s="422"/>
      <c r="C1059" s="422"/>
      <c r="G1059" s="2">
        <f>+G1058+E1059-F1059</f>
        <v>5.6843418860808015E-14</v>
      </c>
    </row>
    <row r="1060" spans="2:7">
      <c r="B1060" s="422"/>
      <c r="C1060" s="422"/>
      <c r="G1060" s="2">
        <f>+G1059+E1060-F1060</f>
        <v>5.6843418860808015E-14</v>
      </c>
    </row>
    <row r="1061" spans="2:7">
      <c r="B1061" s="422"/>
      <c r="C1061" s="422"/>
      <c r="G1061" s="2">
        <f>+G1060+E1061-F1061</f>
        <v>5.6843418860808015E-14</v>
      </c>
    </row>
    <row r="1062" spans="2:7">
      <c r="B1062" s="422"/>
      <c r="C1062" s="422"/>
      <c r="G1062" s="2">
        <f>+G1061+E1062-F1062</f>
        <v>5.6843418860808015E-14</v>
      </c>
    </row>
    <row r="1063" spans="2:7">
      <c r="B1063" s="422"/>
      <c r="C1063" s="422"/>
      <c r="G1063" s="2">
        <f>+G1062+E1063-F1063</f>
        <v>5.6843418860808015E-14</v>
      </c>
    </row>
    <row r="1064" spans="2:7">
      <c r="B1064" s="422"/>
      <c r="C1064" s="422"/>
      <c r="G1064" s="2">
        <f>+G1063+E1064-F1064</f>
        <v>5.6843418860808015E-14</v>
      </c>
    </row>
    <row r="1065" spans="2:7">
      <c r="B1065" s="422"/>
      <c r="C1065" s="422"/>
      <c r="G1065" s="2">
        <f>+G1064+E1065-F1065</f>
        <v>5.6843418860808015E-14</v>
      </c>
    </row>
    <row r="1066" spans="2:7">
      <c r="B1066" s="422"/>
      <c r="C1066" s="422"/>
      <c r="G1066" s="2">
        <f>+G1065+E1066-F1066</f>
        <v>5.6843418860808015E-14</v>
      </c>
    </row>
    <row r="1067" spans="2:7">
      <c r="B1067" s="422"/>
      <c r="C1067" s="422"/>
      <c r="G1067" s="2">
        <f>+G1066+E1067-F1067</f>
        <v>5.6843418860808015E-14</v>
      </c>
    </row>
    <row r="1068" spans="2:7">
      <c r="B1068" s="422"/>
      <c r="C1068" s="422"/>
      <c r="G1068" s="2">
        <f>+G1067+E1068-F1068</f>
        <v>5.6843418860808015E-14</v>
      </c>
    </row>
    <row r="1069" spans="2:7">
      <c r="B1069" s="422"/>
      <c r="C1069" s="422"/>
      <c r="G1069" s="2">
        <f>+G1068+E1069-F1069</f>
        <v>5.6843418860808015E-14</v>
      </c>
    </row>
    <row r="1070" spans="2:7">
      <c r="B1070" s="422"/>
      <c r="C1070" s="422"/>
      <c r="G1070" s="2">
        <f>+G1069+E1070-F1070</f>
        <v>5.6843418860808015E-14</v>
      </c>
    </row>
    <row r="1071" spans="2:7">
      <c r="B1071" s="422"/>
      <c r="C1071" s="422"/>
      <c r="G1071" s="2">
        <f>+G1070+E1071-F1071</f>
        <v>5.6843418860808015E-14</v>
      </c>
    </row>
    <row r="1072" spans="2:7">
      <c r="B1072" s="422"/>
      <c r="C1072" s="422"/>
      <c r="G1072" s="2">
        <f>+G1071+E1072-F1072</f>
        <v>5.6843418860808015E-14</v>
      </c>
    </row>
    <row r="1073" spans="2:7">
      <c r="B1073" s="422"/>
      <c r="C1073" s="422"/>
      <c r="G1073" s="2">
        <f>+G1072+E1073-F1073</f>
        <v>5.6843418860808015E-14</v>
      </c>
    </row>
    <row r="1074" spans="2:7">
      <c r="B1074" s="422"/>
      <c r="C1074" s="422"/>
      <c r="G1074" s="2">
        <f>+G1073+E1074-F1074</f>
        <v>5.6843418860808015E-14</v>
      </c>
    </row>
    <row r="1075" spans="2:7">
      <c r="B1075" s="422"/>
      <c r="C1075" s="422"/>
      <c r="G1075" s="2">
        <f>+G1074+E1075-F1075</f>
        <v>5.6843418860808015E-14</v>
      </c>
    </row>
    <row r="1076" spans="2:7">
      <c r="B1076" s="422"/>
      <c r="C1076" s="422"/>
      <c r="G1076" s="2">
        <f>+G1075+E1076-F1076</f>
        <v>5.6843418860808015E-14</v>
      </c>
    </row>
    <row r="1077" spans="2:7">
      <c r="B1077" s="422"/>
      <c r="C1077" s="422"/>
      <c r="G1077" s="2">
        <f>+G1076+E1077-F1077</f>
        <v>5.6843418860808015E-14</v>
      </c>
    </row>
    <row r="1078" spans="2:7">
      <c r="B1078" s="422"/>
      <c r="C1078" s="422"/>
      <c r="G1078" s="2">
        <f>+G1077+E1078-F1078</f>
        <v>5.6843418860808015E-14</v>
      </c>
    </row>
    <row r="1079" spans="2:7">
      <c r="B1079" s="422"/>
      <c r="C1079" s="422"/>
      <c r="G1079" s="2">
        <f>+G1078+E1079-F1079</f>
        <v>5.6843418860808015E-14</v>
      </c>
    </row>
    <row r="1080" spans="2:7">
      <c r="B1080" s="422"/>
      <c r="C1080" s="422"/>
      <c r="G1080" s="2">
        <f>+G1079+E1080-F1080</f>
        <v>5.6843418860808015E-14</v>
      </c>
    </row>
    <row r="1081" spans="2:7">
      <c r="B1081" s="422"/>
      <c r="C1081" s="422"/>
      <c r="G1081" s="2">
        <f>+G1080+E1081-F1081</f>
        <v>5.6843418860808015E-14</v>
      </c>
    </row>
    <row r="1082" spans="2:7">
      <c r="B1082" s="422"/>
      <c r="C1082" s="422"/>
      <c r="G1082" s="2">
        <f>+G1081+E1082-F1082</f>
        <v>5.6843418860808015E-14</v>
      </c>
    </row>
    <row r="1083" spans="2:7">
      <c r="B1083" s="422"/>
      <c r="C1083" s="422"/>
      <c r="G1083" s="2">
        <f>+G1082+E1083-F1083</f>
        <v>5.6843418860808015E-14</v>
      </c>
    </row>
    <row r="1084" spans="2:7">
      <c r="B1084" s="422"/>
      <c r="C1084" s="422"/>
      <c r="G1084" s="2">
        <f>+G1083+E1084-F1084</f>
        <v>5.6843418860808015E-14</v>
      </c>
    </row>
    <row r="1085" spans="2:7">
      <c r="B1085" s="422"/>
      <c r="C1085" s="422"/>
      <c r="G1085" s="2">
        <f>+G1084+E1085-F1085</f>
        <v>5.6843418860808015E-14</v>
      </c>
    </row>
    <row r="1086" spans="2:7">
      <c r="B1086" s="422"/>
      <c r="C1086" s="422"/>
      <c r="G1086" s="2">
        <f>+G1085+E1086-F1086</f>
        <v>5.6843418860808015E-14</v>
      </c>
    </row>
    <row r="1087" spans="2:7">
      <c r="B1087" s="422"/>
      <c r="C1087" s="422"/>
      <c r="G1087" s="2">
        <f>+G1086+E1087-F1087</f>
        <v>5.6843418860808015E-14</v>
      </c>
    </row>
    <row r="1088" spans="2:7">
      <c r="B1088" s="422"/>
      <c r="C1088" s="422"/>
      <c r="G1088" s="2">
        <f>+G1087+E1088-F1088</f>
        <v>5.6843418860808015E-14</v>
      </c>
    </row>
    <row r="1089" spans="2:7">
      <c r="B1089" s="422"/>
      <c r="C1089" s="422"/>
      <c r="G1089" s="2">
        <f>+G1088+E1089-F1089</f>
        <v>5.6843418860808015E-14</v>
      </c>
    </row>
    <row r="1090" spans="2:7">
      <c r="B1090" s="422"/>
      <c r="C1090" s="422"/>
      <c r="G1090" s="2">
        <f>+G1089+E1090-F1090</f>
        <v>5.6843418860808015E-14</v>
      </c>
    </row>
    <row r="1091" spans="2:7">
      <c r="B1091" s="422"/>
      <c r="C1091" s="422"/>
      <c r="G1091" s="2">
        <f>+G1090+E1091-F1091</f>
        <v>5.6843418860808015E-14</v>
      </c>
    </row>
    <row r="1092" spans="2:7">
      <c r="B1092" s="422"/>
      <c r="C1092" s="422"/>
      <c r="G1092" s="2">
        <f>+G1091+E1092-F1092</f>
        <v>5.6843418860808015E-14</v>
      </c>
    </row>
    <row r="1093" spans="2:7">
      <c r="B1093" s="422"/>
      <c r="C1093" s="422"/>
      <c r="G1093" s="2">
        <f>+G1092+E1093-F1093</f>
        <v>5.6843418860808015E-14</v>
      </c>
    </row>
    <row r="1094" spans="2:7">
      <c r="B1094" s="422"/>
      <c r="C1094" s="422"/>
      <c r="G1094" s="2">
        <f>+G1093+E1094-F1094</f>
        <v>5.6843418860808015E-14</v>
      </c>
    </row>
    <row r="1095" spans="2:7">
      <c r="B1095" s="422"/>
      <c r="C1095" s="422"/>
      <c r="G1095" s="2">
        <f>+G1094+E1095-F1095</f>
        <v>5.6843418860808015E-14</v>
      </c>
    </row>
    <row r="1096" spans="2:7">
      <c r="B1096" s="422"/>
      <c r="C1096" s="422"/>
      <c r="G1096" s="2">
        <f>+G1095+E1096-F1096</f>
        <v>5.6843418860808015E-14</v>
      </c>
    </row>
    <row r="1097" spans="2:7">
      <c r="B1097" s="422"/>
      <c r="C1097" s="422"/>
      <c r="G1097" s="2">
        <f>+G1096+E1097-F1097</f>
        <v>5.6843418860808015E-14</v>
      </c>
    </row>
    <row r="1098" spans="2:7">
      <c r="B1098" s="422"/>
      <c r="C1098" s="422"/>
      <c r="G1098" s="2">
        <f>+G1097+E1098-F1098</f>
        <v>5.6843418860808015E-14</v>
      </c>
    </row>
    <row r="1099" spans="2:7">
      <c r="B1099" s="422"/>
      <c r="C1099" s="422"/>
      <c r="G1099" s="2">
        <f>+G1098+E1099-F1099</f>
        <v>5.6843418860808015E-14</v>
      </c>
    </row>
    <row r="1100" spans="2:7">
      <c r="B1100" s="422"/>
      <c r="C1100" s="422"/>
      <c r="G1100" s="2">
        <f>+G1099+E1100-F1100</f>
        <v>5.6843418860808015E-14</v>
      </c>
    </row>
    <row r="1101" spans="2:7">
      <c r="B1101" s="422"/>
      <c r="C1101" s="422"/>
      <c r="G1101" s="2">
        <f>+G1100+E1101-F1101</f>
        <v>5.6843418860808015E-14</v>
      </c>
    </row>
    <row r="1102" spans="2:7">
      <c r="B1102" s="422"/>
      <c r="C1102" s="422"/>
      <c r="G1102" s="2">
        <f>+G1101+E1102-F1102</f>
        <v>5.6843418860808015E-14</v>
      </c>
    </row>
    <row r="1103" spans="2:7">
      <c r="B1103" s="422"/>
      <c r="C1103" s="422"/>
      <c r="G1103" s="2">
        <f>+G1102+E1103-F1103</f>
        <v>5.6843418860808015E-14</v>
      </c>
    </row>
    <row r="1104" spans="2:7">
      <c r="B1104" s="422"/>
      <c r="C1104" s="422"/>
      <c r="G1104" s="2">
        <f>+G1103+E1104-F1104</f>
        <v>5.6843418860808015E-14</v>
      </c>
    </row>
    <row r="1105" spans="2:7">
      <c r="B1105" s="422"/>
      <c r="C1105" s="422"/>
      <c r="G1105" s="2">
        <f>+G1104+E1105-F1105</f>
        <v>5.6843418860808015E-14</v>
      </c>
    </row>
    <row r="1106" spans="2:7">
      <c r="B1106" s="422"/>
      <c r="C1106" s="422"/>
      <c r="G1106" s="2">
        <f>+G1105+E1106-F1106</f>
        <v>5.6843418860808015E-14</v>
      </c>
    </row>
    <row r="1107" spans="2:7">
      <c r="B1107" s="422"/>
      <c r="C1107" s="422"/>
      <c r="G1107" s="2">
        <f>+G1106+E1107-F1107</f>
        <v>5.6843418860808015E-14</v>
      </c>
    </row>
    <row r="1108" spans="2:7">
      <c r="B1108" s="422"/>
      <c r="C1108" s="422"/>
      <c r="G1108" s="2">
        <f>+G1107+E1108-F1108</f>
        <v>5.6843418860808015E-14</v>
      </c>
    </row>
    <row r="1109" spans="2:7">
      <c r="B1109" s="422"/>
      <c r="C1109" s="422"/>
      <c r="G1109" s="2">
        <f>+G1108+E1109-F1109</f>
        <v>5.6843418860808015E-14</v>
      </c>
    </row>
    <row r="1110" spans="2:7">
      <c r="B1110" s="422"/>
      <c r="C1110" s="422"/>
      <c r="G1110" s="2">
        <f>+G1109+E1110-F1110</f>
        <v>5.6843418860808015E-14</v>
      </c>
    </row>
    <row r="1111" spans="2:7">
      <c r="B1111" s="422"/>
      <c r="C1111" s="422"/>
      <c r="G1111" s="2">
        <f>+G1110+E1111-F1111</f>
        <v>5.6843418860808015E-14</v>
      </c>
    </row>
    <row r="1112" spans="2:7">
      <c r="B1112" s="422"/>
      <c r="C1112" s="422"/>
      <c r="G1112" s="2">
        <f>+G1111+E1112-F1112</f>
        <v>5.6843418860808015E-14</v>
      </c>
    </row>
    <row r="1113" spans="2:7">
      <c r="B1113" s="422"/>
      <c r="C1113" s="422"/>
      <c r="G1113" s="2">
        <f>+G1112+E1113-F1113</f>
        <v>5.6843418860808015E-14</v>
      </c>
    </row>
    <row r="1114" spans="2:7">
      <c r="B1114" s="422"/>
      <c r="C1114" s="422"/>
      <c r="G1114" s="2">
        <f>+G1113+E1114-F1114</f>
        <v>5.6843418860808015E-14</v>
      </c>
    </row>
    <row r="1115" spans="2:7">
      <c r="B1115" s="422"/>
      <c r="C1115" s="422"/>
      <c r="G1115" s="2">
        <f>+G1114+E1115-F1115</f>
        <v>5.6843418860808015E-14</v>
      </c>
    </row>
    <row r="1116" spans="2:7">
      <c r="B1116" s="422"/>
      <c r="C1116" s="422"/>
      <c r="G1116" s="2">
        <f>+G1115+E1116-F1116</f>
        <v>5.6843418860808015E-14</v>
      </c>
    </row>
    <row r="1117" spans="2:7">
      <c r="B1117" s="422"/>
      <c r="C1117" s="422"/>
      <c r="G1117" s="2">
        <f>+G1116+E1117-F1117</f>
        <v>5.6843418860808015E-14</v>
      </c>
    </row>
    <row r="1118" spans="2:7">
      <c r="B1118" s="422"/>
      <c r="C1118" s="422"/>
      <c r="G1118" s="2">
        <f>+G1117+E1118-F1118</f>
        <v>5.6843418860808015E-14</v>
      </c>
    </row>
    <row r="1119" spans="2:7">
      <c r="B1119" s="422"/>
      <c r="C1119" s="422"/>
      <c r="G1119" s="2">
        <f>+G1118+E1119-F1119</f>
        <v>5.6843418860808015E-14</v>
      </c>
    </row>
    <row r="1120" spans="2:7">
      <c r="B1120" s="422"/>
      <c r="C1120" s="422"/>
      <c r="G1120" s="2">
        <f>+G1119+E1120-F1120</f>
        <v>5.6843418860808015E-14</v>
      </c>
    </row>
    <row r="1121" spans="2:7">
      <c r="B1121" s="422"/>
      <c r="C1121" s="422"/>
      <c r="G1121" s="2">
        <f>+G1120+E1121-F1121</f>
        <v>5.6843418860808015E-14</v>
      </c>
    </row>
    <row r="1122" spans="2:7">
      <c r="B1122" s="422"/>
      <c r="C1122" s="422"/>
      <c r="G1122" s="2">
        <f>+G1121+E1122-F1122</f>
        <v>5.6843418860808015E-14</v>
      </c>
    </row>
    <row r="1123" spans="2:7">
      <c r="B1123" s="422"/>
      <c r="C1123" s="422"/>
      <c r="G1123" s="2">
        <f>+G1122+E1123-F1123</f>
        <v>5.6843418860808015E-14</v>
      </c>
    </row>
    <row r="1124" spans="2:7">
      <c r="B1124" s="422"/>
      <c r="C1124" s="422"/>
      <c r="G1124" s="2">
        <f>+G1123+E1124-F1124</f>
        <v>5.6843418860808015E-14</v>
      </c>
    </row>
    <row r="1125" spans="2:7">
      <c r="B1125" s="422"/>
      <c r="C1125" s="422"/>
      <c r="G1125" s="2">
        <f>+G1124+E1125-F1125</f>
        <v>5.6843418860808015E-14</v>
      </c>
    </row>
    <row r="1126" spans="2:7">
      <c r="B1126" s="422"/>
      <c r="C1126" s="422"/>
      <c r="G1126" s="2">
        <f>+G1125+E1126-F1126</f>
        <v>5.6843418860808015E-14</v>
      </c>
    </row>
    <row r="1127" spans="2:7">
      <c r="B1127" s="422"/>
      <c r="C1127" s="422"/>
      <c r="G1127" s="2">
        <f>+G1126+E1127-F1127</f>
        <v>5.6843418860808015E-14</v>
      </c>
    </row>
    <row r="1128" spans="2:7">
      <c r="B1128" s="422"/>
      <c r="C1128" s="422"/>
      <c r="G1128" s="2">
        <f>+G1127+E1128-F1128</f>
        <v>5.6843418860808015E-14</v>
      </c>
    </row>
    <row r="1129" spans="2:7">
      <c r="B1129" s="422"/>
      <c r="C1129" s="422"/>
      <c r="G1129" s="2">
        <f>+G1128+E1129-F1129</f>
        <v>5.6843418860808015E-14</v>
      </c>
    </row>
    <row r="1130" spans="2:7">
      <c r="B1130" s="422"/>
      <c r="C1130" s="422"/>
      <c r="G1130" s="2">
        <f>+G1129+E1130-F1130</f>
        <v>5.6843418860808015E-14</v>
      </c>
    </row>
    <row r="1131" spans="2:7">
      <c r="B1131" s="422"/>
      <c r="C1131" s="422"/>
      <c r="G1131" s="2">
        <f>+G1130+E1131-F1131</f>
        <v>5.6843418860808015E-14</v>
      </c>
    </row>
    <row r="1132" spans="2:7">
      <c r="B1132" s="422"/>
      <c r="C1132" s="422"/>
      <c r="G1132" s="2">
        <f>+G1131+E1132-F1132</f>
        <v>5.6843418860808015E-14</v>
      </c>
    </row>
    <row r="1133" spans="2:7">
      <c r="B1133" s="422"/>
      <c r="C1133" s="422"/>
      <c r="G1133" s="2">
        <f>+G1132+E1133-F1133</f>
        <v>5.6843418860808015E-14</v>
      </c>
    </row>
    <row r="1134" spans="2:7">
      <c r="B1134" s="422"/>
      <c r="C1134" s="422"/>
      <c r="G1134" s="2">
        <f>+G1133+E1134-F1134</f>
        <v>5.6843418860808015E-14</v>
      </c>
    </row>
    <row r="1135" spans="2:7">
      <c r="B1135" s="422"/>
      <c r="C1135" s="422"/>
      <c r="G1135" s="2">
        <f>+G1134+E1135-F1135</f>
        <v>5.6843418860808015E-14</v>
      </c>
    </row>
    <row r="1136" spans="2:7">
      <c r="B1136" s="422"/>
      <c r="C1136" s="422"/>
      <c r="G1136" s="2">
        <f>+G1135+E1136-F1136</f>
        <v>5.6843418860808015E-14</v>
      </c>
    </row>
    <row r="1137" spans="2:7">
      <c r="B1137" s="422"/>
      <c r="C1137" s="422"/>
      <c r="G1137" s="2">
        <f>+G1136+E1137-F1137</f>
        <v>5.6843418860808015E-14</v>
      </c>
    </row>
    <row r="1138" spans="2:7">
      <c r="B1138" s="422"/>
      <c r="C1138" s="422"/>
      <c r="G1138" s="2">
        <f>+G1137+E1138-F1138</f>
        <v>5.6843418860808015E-14</v>
      </c>
    </row>
    <row r="1139" spans="2:7">
      <c r="B1139" s="422"/>
      <c r="C1139" s="422"/>
      <c r="G1139" s="2">
        <f>+G1138+E1139-F1139</f>
        <v>5.6843418860808015E-14</v>
      </c>
    </row>
    <row r="1140" spans="2:7">
      <c r="B1140" s="422"/>
      <c r="C1140" s="422"/>
      <c r="G1140" s="2">
        <f>+G1139+E1140-F1140</f>
        <v>5.6843418860808015E-14</v>
      </c>
    </row>
    <row r="1141" spans="2:7">
      <c r="B1141" s="422"/>
      <c r="C1141" s="422"/>
      <c r="G1141" s="2">
        <f>+G1140+E1141-F1141</f>
        <v>5.6843418860808015E-14</v>
      </c>
    </row>
    <row r="1142" spans="2:7">
      <c r="B1142" s="422"/>
      <c r="C1142" s="422"/>
      <c r="G1142" s="2">
        <f>+G1141+E1142-F1142</f>
        <v>5.6843418860808015E-14</v>
      </c>
    </row>
    <row r="1143" spans="2:7">
      <c r="B1143" s="422"/>
      <c r="C1143" s="422"/>
      <c r="G1143" s="2">
        <f>+G1142+E1143-F1143</f>
        <v>5.6843418860808015E-14</v>
      </c>
    </row>
    <row r="1144" spans="2:7">
      <c r="B1144" s="422"/>
      <c r="C1144" s="422"/>
      <c r="G1144" s="2">
        <f>+G1143+E1144-F1144</f>
        <v>5.6843418860808015E-14</v>
      </c>
    </row>
    <row r="1145" spans="2:7">
      <c r="B1145" s="422"/>
      <c r="C1145" s="422"/>
      <c r="G1145" s="2">
        <f>+G1144+E1145-F1145</f>
        <v>5.6843418860808015E-14</v>
      </c>
    </row>
    <row r="1146" spans="2:7">
      <c r="B1146" s="422"/>
      <c r="C1146" s="422"/>
      <c r="G1146" s="2">
        <f>+G1145+E1146-F1146</f>
        <v>5.6843418860808015E-14</v>
      </c>
    </row>
    <row r="1147" spans="2:7">
      <c r="B1147" s="422"/>
      <c r="C1147" s="422"/>
      <c r="G1147" s="2">
        <f>+G1146+E1147-F1147</f>
        <v>5.6843418860808015E-14</v>
      </c>
    </row>
    <row r="1148" spans="2:7">
      <c r="B1148" s="422"/>
      <c r="C1148" s="422"/>
      <c r="G1148" s="2">
        <f>+G1147+E1148-F1148</f>
        <v>5.6843418860808015E-14</v>
      </c>
    </row>
    <row r="1149" spans="2:7">
      <c r="B1149" s="422"/>
      <c r="C1149" s="422"/>
      <c r="G1149" s="2">
        <f>+G1148+E1149-F1149</f>
        <v>5.6843418860808015E-14</v>
      </c>
    </row>
    <row r="1150" spans="2:7">
      <c r="B1150" s="422"/>
      <c r="C1150" s="422"/>
      <c r="G1150" s="2">
        <f>+G1149+E1150-F1150</f>
        <v>5.6843418860808015E-14</v>
      </c>
    </row>
    <row r="1151" spans="2:7">
      <c r="B1151" s="422"/>
      <c r="C1151" s="422"/>
      <c r="G1151" s="2">
        <f>+G1150+E1151-F1151</f>
        <v>5.6843418860808015E-14</v>
      </c>
    </row>
    <row r="1152" spans="2:7">
      <c r="B1152" s="422"/>
      <c r="C1152" s="422"/>
      <c r="G1152" s="2">
        <f>+G1151+E1152-F1152</f>
        <v>5.6843418860808015E-14</v>
      </c>
    </row>
    <row r="1153" spans="2:7">
      <c r="B1153" s="422"/>
      <c r="C1153" s="422"/>
      <c r="G1153" s="2">
        <f>+G1152+E1153-F1153</f>
        <v>5.6843418860808015E-14</v>
      </c>
    </row>
    <row r="1154" spans="2:7">
      <c r="B1154" s="422"/>
      <c r="C1154" s="422"/>
      <c r="G1154" s="2">
        <f>+G1153+E1154-F1154</f>
        <v>5.6843418860808015E-14</v>
      </c>
    </row>
    <row r="1155" spans="2:7">
      <c r="B1155" s="422"/>
      <c r="C1155" s="422"/>
      <c r="G1155" s="2">
        <f>+G1154+E1155-F1155</f>
        <v>5.6843418860808015E-14</v>
      </c>
    </row>
    <row r="1156" spans="2:7">
      <c r="B1156" s="422"/>
      <c r="C1156" s="422"/>
      <c r="G1156" s="2">
        <f>+G1155+E1156-F1156</f>
        <v>5.6843418860808015E-14</v>
      </c>
    </row>
    <row r="1157" spans="2:7">
      <c r="B1157" s="422"/>
      <c r="C1157" s="422"/>
      <c r="G1157" s="2">
        <f>+G1156+E1157-F1157</f>
        <v>5.6843418860808015E-14</v>
      </c>
    </row>
    <row r="1158" spans="2:7">
      <c r="B1158" s="422"/>
      <c r="C1158" s="422"/>
      <c r="G1158" s="2">
        <f>+G1157+E1158-F1158</f>
        <v>5.6843418860808015E-14</v>
      </c>
    </row>
    <row r="1159" spans="2:7">
      <c r="B1159" s="422"/>
      <c r="C1159" s="422"/>
      <c r="G1159" s="2">
        <f>+G1158+E1159-F1159</f>
        <v>5.6843418860808015E-14</v>
      </c>
    </row>
    <row r="1160" spans="2:7">
      <c r="B1160" s="422"/>
      <c r="C1160" s="422"/>
      <c r="G1160" s="2">
        <f>+G1159+E1160-F1160</f>
        <v>5.6843418860808015E-14</v>
      </c>
    </row>
    <row r="1161" spans="2:7">
      <c r="B1161" s="422"/>
      <c r="C1161" s="422"/>
      <c r="G1161" s="2">
        <f>+G1160+E1161-F1161</f>
        <v>5.6843418860808015E-14</v>
      </c>
    </row>
    <row r="1162" spans="2:7">
      <c r="B1162" s="422"/>
      <c r="C1162" s="422"/>
      <c r="G1162" s="2">
        <f>+G1161+E1162-F1162</f>
        <v>5.6843418860808015E-14</v>
      </c>
    </row>
    <row r="1163" spans="2:7">
      <c r="B1163" s="422"/>
      <c r="C1163" s="422"/>
      <c r="G1163" s="2">
        <f>+G1162+E1163-F1163</f>
        <v>5.6843418860808015E-14</v>
      </c>
    </row>
    <row r="1164" spans="2:7">
      <c r="B1164" s="422"/>
      <c r="C1164" s="422"/>
      <c r="G1164" s="2">
        <f>+G1163+E1164-F1164</f>
        <v>5.6843418860808015E-14</v>
      </c>
    </row>
    <row r="1165" spans="2:7">
      <c r="B1165" s="422"/>
      <c r="C1165" s="422"/>
      <c r="G1165" s="2">
        <f>+G1164+E1165-F1165</f>
        <v>5.6843418860808015E-14</v>
      </c>
    </row>
    <row r="1166" spans="2:7">
      <c r="B1166" s="422"/>
      <c r="C1166" s="422"/>
      <c r="G1166" s="2">
        <f>+G1165+E1166-F1166</f>
        <v>5.6843418860808015E-14</v>
      </c>
    </row>
    <row r="1167" spans="2:7">
      <c r="B1167" s="422"/>
      <c r="C1167" s="422"/>
      <c r="G1167" s="2">
        <f>+G1166+E1167-F1167</f>
        <v>5.6843418860808015E-14</v>
      </c>
    </row>
    <row r="1168" spans="2:7">
      <c r="B1168" s="422"/>
      <c r="C1168" s="422"/>
      <c r="G1168" s="2">
        <f>+G1167+E1168-F1168</f>
        <v>5.6843418860808015E-14</v>
      </c>
    </row>
    <row r="1169" spans="2:7">
      <c r="B1169" s="422"/>
      <c r="C1169" s="422"/>
      <c r="G1169" s="2">
        <f>+G1168+E1169-F1169</f>
        <v>5.6843418860808015E-14</v>
      </c>
    </row>
    <row r="1170" spans="2:7">
      <c r="B1170" s="422"/>
      <c r="C1170" s="422"/>
      <c r="G1170" s="2">
        <f>+G1169+E1170-F1170</f>
        <v>5.6843418860808015E-14</v>
      </c>
    </row>
    <row r="1171" spans="2:7">
      <c r="B1171" s="422"/>
      <c r="C1171" s="422"/>
      <c r="G1171" s="2">
        <f>+G1170+E1171-F1171</f>
        <v>5.6843418860808015E-14</v>
      </c>
    </row>
    <row r="1172" spans="2:7">
      <c r="B1172" s="422"/>
      <c r="C1172" s="422"/>
      <c r="G1172" s="2">
        <f>+G1171+E1172-F1172</f>
        <v>5.6843418860808015E-14</v>
      </c>
    </row>
    <row r="1173" spans="2:7">
      <c r="B1173" s="422"/>
      <c r="C1173" s="422"/>
      <c r="G1173" s="2">
        <f>+G1172+E1173-F1173</f>
        <v>5.6843418860808015E-14</v>
      </c>
    </row>
    <row r="1174" spans="2:7">
      <c r="B1174" s="422"/>
      <c r="C1174" s="422"/>
      <c r="G1174" s="2">
        <f>+G1173+E1174-F1174</f>
        <v>5.6843418860808015E-14</v>
      </c>
    </row>
    <row r="1175" spans="2:7">
      <c r="B1175" s="422"/>
      <c r="C1175" s="422"/>
      <c r="G1175" s="2">
        <f>+G1174+E1175-F1175</f>
        <v>5.6843418860808015E-14</v>
      </c>
    </row>
    <row r="1176" spans="2:7">
      <c r="B1176" s="422"/>
      <c r="C1176" s="422"/>
      <c r="G1176" s="2">
        <f>+G1175+E1176-F1176</f>
        <v>5.6843418860808015E-14</v>
      </c>
    </row>
    <row r="1177" spans="2:7">
      <c r="B1177" s="422"/>
      <c r="C1177" s="422"/>
      <c r="G1177" s="2">
        <f>+G1176+E1177-F1177</f>
        <v>5.6843418860808015E-14</v>
      </c>
    </row>
    <row r="1178" spans="2:7">
      <c r="B1178" s="422"/>
      <c r="C1178" s="422"/>
      <c r="G1178" s="2">
        <f>+G1177+E1178-F1178</f>
        <v>5.6843418860808015E-14</v>
      </c>
    </row>
    <row r="1179" spans="2:7">
      <c r="B1179" s="422"/>
      <c r="C1179" s="422"/>
      <c r="G1179" s="2">
        <f>+G1178+E1179-F1179</f>
        <v>5.6843418860808015E-14</v>
      </c>
    </row>
    <row r="1180" spans="2:7">
      <c r="B1180" s="422"/>
      <c r="C1180" s="422"/>
      <c r="G1180" s="2">
        <f>+G1179+E1180-F1180</f>
        <v>5.6843418860808015E-14</v>
      </c>
    </row>
    <row r="1181" spans="2:7">
      <c r="B1181" s="422"/>
      <c r="C1181" s="422"/>
      <c r="G1181" s="2">
        <f>+G1180+E1181-F1181</f>
        <v>5.6843418860808015E-14</v>
      </c>
    </row>
    <row r="1182" spans="2:7">
      <c r="B1182" s="422"/>
      <c r="C1182" s="422"/>
      <c r="G1182" s="2">
        <f>+G1181+E1182-F1182</f>
        <v>5.6843418860808015E-14</v>
      </c>
    </row>
    <row r="1183" spans="2:7">
      <c r="B1183" s="422"/>
      <c r="C1183" s="422"/>
      <c r="G1183" s="2">
        <f>+G1182+E1183-F1183</f>
        <v>5.6843418860808015E-14</v>
      </c>
    </row>
    <row r="1184" spans="2:7">
      <c r="B1184" s="422"/>
      <c r="C1184" s="422"/>
      <c r="G1184" s="2">
        <f>+G1183+E1184-F1184</f>
        <v>5.6843418860808015E-14</v>
      </c>
    </row>
    <row r="1185" spans="2:7">
      <c r="B1185" s="422"/>
      <c r="C1185" s="422"/>
      <c r="G1185" s="2">
        <f>+G1184+E1185-F1185</f>
        <v>5.6843418860808015E-14</v>
      </c>
    </row>
    <row r="1186" spans="2:7">
      <c r="B1186" s="422"/>
      <c r="C1186" s="422"/>
      <c r="G1186" s="2">
        <f>+G1185+E1186-F1186</f>
        <v>5.6843418860808015E-14</v>
      </c>
    </row>
    <row r="1187" spans="2:7">
      <c r="B1187" s="422"/>
      <c r="C1187" s="422"/>
      <c r="G1187" s="2">
        <f>+G1186+E1187-F1187</f>
        <v>5.6843418860808015E-14</v>
      </c>
    </row>
    <row r="1188" spans="2:7">
      <c r="B1188" s="422"/>
      <c r="C1188" s="422"/>
      <c r="G1188" s="2">
        <f>+G1187+E1188-F1188</f>
        <v>5.6843418860808015E-14</v>
      </c>
    </row>
    <row r="1189" spans="2:7">
      <c r="B1189" s="422"/>
      <c r="C1189" s="422"/>
      <c r="G1189" s="2">
        <f>+G1188+E1189-F1189</f>
        <v>5.6843418860808015E-14</v>
      </c>
    </row>
    <row r="1190" spans="2:7">
      <c r="B1190" s="422"/>
      <c r="C1190" s="422"/>
      <c r="G1190" s="2">
        <f>+G1189+E1190-F1190</f>
        <v>5.6843418860808015E-14</v>
      </c>
    </row>
    <row r="1191" spans="2:7">
      <c r="B1191" s="422"/>
      <c r="C1191" s="422"/>
      <c r="G1191" s="2">
        <f>+G1190+E1191-F1191</f>
        <v>5.6843418860808015E-14</v>
      </c>
    </row>
    <row r="1192" spans="2:7">
      <c r="B1192" s="422"/>
      <c r="C1192" s="422"/>
      <c r="G1192" s="2">
        <f>+G1191+E1192-F1192</f>
        <v>5.6843418860808015E-14</v>
      </c>
    </row>
    <row r="1193" spans="2:7">
      <c r="B1193" s="422"/>
      <c r="C1193" s="422"/>
      <c r="G1193" s="2">
        <f>+G1192+E1193-F1193</f>
        <v>5.6843418860808015E-14</v>
      </c>
    </row>
    <row r="1194" spans="2:7">
      <c r="B1194" s="422"/>
      <c r="C1194" s="422"/>
      <c r="G1194" s="2">
        <f>+G1193+E1194-F1194</f>
        <v>5.6843418860808015E-14</v>
      </c>
    </row>
    <row r="1195" spans="2:7">
      <c r="B1195" s="422"/>
      <c r="C1195" s="422"/>
      <c r="G1195" s="2">
        <f>+G1194+E1195-F1195</f>
        <v>5.6843418860808015E-14</v>
      </c>
    </row>
    <row r="1196" spans="2:7">
      <c r="B1196" s="422"/>
      <c r="C1196" s="422"/>
      <c r="G1196" s="2">
        <f>+G1195+E1196-F1196</f>
        <v>5.6843418860808015E-14</v>
      </c>
    </row>
    <row r="1197" spans="2:7">
      <c r="B1197" s="422"/>
      <c r="C1197" s="422"/>
      <c r="G1197" s="2">
        <f>+G1196+E1197-F1197</f>
        <v>5.6843418860808015E-14</v>
      </c>
    </row>
    <row r="1198" spans="2:7">
      <c r="B1198" s="422"/>
      <c r="C1198" s="422"/>
      <c r="G1198" s="2">
        <f>+G1197+E1198-F1198</f>
        <v>5.6843418860808015E-14</v>
      </c>
    </row>
    <row r="1199" spans="2:7">
      <c r="B1199" s="422"/>
      <c r="C1199" s="422"/>
      <c r="G1199" s="2">
        <f>+G1198+E1199-F1199</f>
        <v>5.6843418860808015E-14</v>
      </c>
    </row>
    <row r="1200" spans="2:7">
      <c r="B1200" s="422"/>
      <c r="C1200" s="422"/>
      <c r="G1200" s="2">
        <f>+G1199+E1200-F1200</f>
        <v>5.6843418860808015E-14</v>
      </c>
    </row>
    <row r="1201" spans="2:7">
      <c r="B1201" s="422"/>
      <c r="C1201" s="422"/>
      <c r="G1201" s="2">
        <f>+G1200+E1201-F1201</f>
        <v>5.6843418860808015E-14</v>
      </c>
    </row>
    <row r="1202" spans="2:7">
      <c r="B1202" s="422"/>
      <c r="C1202" s="422"/>
      <c r="G1202" s="2">
        <f>+G1201+E1202-F1202</f>
        <v>5.6843418860808015E-14</v>
      </c>
    </row>
    <row r="1203" spans="2:7">
      <c r="B1203" s="422"/>
      <c r="C1203" s="422"/>
      <c r="G1203" s="2">
        <f>+G1202+E1203-F1203</f>
        <v>5.6843418860808015E-14</v>
      </c>
    </row>
    <row r="1204" spans="2:7">
      <c r="B1204" s="422"/>
      <c r="C1204" s="422"/>
      <c r="G1204" s="2">
        <f>+G1203+E1204-F1204</f>
        <v>5.6843418860808015E-14</v>
      </c>
    </row>
    <row r="1205" spans="2:7">
      <c r="B1205" s="422"/>
      <c r="C1205" s="422"/>
      <c r="G1205" s="2">
        <f>+G1204+E1205-F1205</f>
        <v>5.6843418860808015E-14</v>
      </c>
    </row>
    <row r="1206" spans="2:7">
      <c r="B1206" s="422"/>
      <c r="C1206" s="422"/>
      <c r="G1206" s="2">
        <f>+G1205+E1206-F1206</f>
        <v>5.6843418860808015E-14</v>
      </c>
    </row>
    <row r="1207" spans="2:7">
      <c r="B1207" s="422"/>
      <c r="C1207" s="422"/>
      <c r="G1207" s="2">
        <f>+G1206+E1207-F1207</f>
        <v>5.6843418860808015E-14</v>
      </c>
    </row>
    <row r="1208" spans="2:7">
      <c r="B1208" s="422"/>
      <c r="C1208" s="422"/>
      <c r="G1208" s="2">
        <f>+G1207+E1208-F1208</f>
        <v>5.6843418860808015E-14</v>
      </c>
    </row>
    <row r="1209" spans="2:7">
      <c r="B1209" s="422"/>
      <c r="C1209" s="422"/>
      <c r="G1209" s="2">
        <f>+G1208+E1209-F1209</f>
        <v>5.6843418860808015E-14</v>
      </c>
    </row>
    <row r="1210" spans="2:7">
      <c r="B1210" s="422"/>
      <c r="C1210" s="422"/>
      <c r="G1210" s="2">
        <f>+G1209+E1210-F1210</f>
        <v>5.6843418860808015E-14</v>
      </c>
    </row>
    <row r="1211" spans="2:7">
      <c r="B1211" s="422"/>
      <c r="C1211" s="422"/>
      <c r="G1211" s="2">
        <f>+G1210+E1211-F1211</f>
        <v>5.6843418860808015E-14</v>
      </c>
    </row>
    <row r="1212" spans="2:7">
      <c r="B1212" s="422"/>
      <c r="C1212" s="422"/>
      <c r="G1212" s="2">
        <f>+G1211+E1212-F1212</f>
        <v>5.6843418860808015E-14</v>
      </c>
    </row>
    <row r="1213" spans="2:7">
      <c r="B1213" s="422"/>
      <c r="C1213" s="422"/>
      <c r="G1213" s="2">
        <f>+G1212+E1213-F1213</f>
        <v>5.6843418860808015E-14</v>
      </c>
    </row>
    <row r="1214" spans="2:7">
      <c r="B1214" s="422"/>
      <c r="C1214" s="422"/>
      <c r="G1214" s="2">
        <f>+G1213+E1214-F1214</f>
        <v>5.6843418860808015E-14</v>
      </c>
    </row>
    <row r="1215" spans="2:7">
      <c r="B1215" s="422"/>
      <c r="C1215" s="422"/>
      <c r="G1215" s="2">
        <f>+G1214+E1215-F1215</f>
        <v>5.6843418860808015E-14</v>
      </c>
    </row>
    <row r="1216" spans="2:7">
      <c r="B1216" s="422"/>
      <c r="C1216" s="422"/>
      <c r="G1216" s="2">
        <f>+G1215+E1216-F1216</f>
        <v>5.6843418860808015E-14</v>
      </c>
    </row>
    <row r="1217" spans="2:7">
      <c r="B1217" s="422"/>
      <c r="C1217" s="422"/>
      <c r="G1217" s="2">
        <f>+G1216+E1217-F1217</f>
        <v>5.6843418860808015E-14</v>
      </c>
    </row>
    <row r="1218" spans="2:7">
      <c r="B1218" s="422"/>
      <c r="C1218" s="422"/>
      <c r="G1218" s="2">
        <f>+G1217+E1218-F1218</f>
        <v>5.6843418860808015E-14</v>
      </c>
    </row>
    <row r="1219" spans="2:7">
      <c r="B1219" s="422"/>
      <c r="C1219" s="422"/>
      <c r="G1219" s="2">
        <f>+G1218+E1219-F1219</f>
        <v>5.6843418860808015E-14</v>
      </c>
    </row>
    <row r="1220" spans="2:7">
      <c r="B1220" s="422"/>
      <c r="C1220" s="422"/>
      <c r="G1220" s="2">
        <f>+G1219+E1220-F1220</f>
        <v>5.6843418860808015E-14</v>
      </c>
    </row>
    <row r="1221" spans="2:7">
      <c r="B1221" s="422"/>
      <c r="C1221" s="422"/>
      <c r="G1221" s="2">
        <f>+G1220+E1221-F1221</f>
        <v>5.6843418860808015E-14</v>
      </c>
    </row>
    <row r="1222" spans="2:7">
      <c r="B1222" s="422"/>
      <c r="C1222" s="422"/>
      <c r="G1222" s="2">
        <f>+G1221+E1222-F1222</f>
        <v>5.6843418860808015E-14</v>
      </c>
    </row>
    <row r="1223" spans="2:7">
      <c r="B1223" s="422"/>
      <c r="C1223" s="422"/>
      <c r="G1223" s="2">
        <f>+G1222+E1223-F1223</f>
        <v>5.6843418860808015E-14</v>
      </c>
    </row>
    <row r="1224" spans="2:7">
      <c r="B1224" s="422"/>
      <c r="C1224" s="422"/>
      <c r="G1224" s="2">
        <f>+G1223+E1224-F1224</f>
        <v>5.6843418860808015E-14</v>
      </c>
    </row>
    <row r="1225" spans="2:7">
      <c r="B1225" s="422"/>
      <c r="C1225" s="422"/>
      <c r="G1225" s="2">
        <f>+G1224+E1225-F1225</f>
        <v>5.6843418860808015E-14</v>
      </c>
    </row>
    <row r="1226" spans="2:7">
      <c r="B1226" s="422"/>
      <c r="C1226" s="422"/>
      <c r="G1226" s="2">
        <f>+G1225+E1226-F1226</f>
        <v>5.6843418860808015E-14</v>
      </c>
    </row>
    <row r="1227" spans="2:7">
      <c r="B1227" s="422"/>
      <c r="C1227" s="422"/>
      <c r="G1227" s="2">
        <f>+G1226+E1227-F1227</f>
        <v>5.6843418860808015E-14</v>
      </c>
    </row>
    <row r="1228" spans="2:7">
      <c r="B1228" s="422"/>
      <c r="C1228" s="422"/>
      <c r="G1228" s="2">
        <f>+G1227+E1228-F1228</f>
        <v>5.6843418860808015E-14</v>
      </c>
    </row>
    <row r="1229" spans="2:7">
      <c r="B1229" s="422"/>
      <c r="C1229" s="422"/>
      <c r="G1229" s="2">
        <f>+G1228+E1229-F1229</f>
        <v>5.6843418860808015E-14</v>
      </c>
    </row>
    <row r="1230" spans="2:7">
      <c r="B1230" s="422"/>
      <c r="C1230" s="422"/>
      <c r="G1230" s="2">
        <f>+G1229+E1230-F1230</f>
        <v>5.6843418860808015E-14</v>
      </c>
    </row>
    <row r="1231" spans="2:7">
      <c r="B1231" s="422"/>
      <c r="C1231" s="422"/>
      <c r="G1231" s="2">
        <f>+G1230+E1231-F1231</f>
        <v>5.6843418860808015E-14</v>
      </c>
    </row>
    <row r="1232" spans="2:7">
      <c r="B1232" s="422"/>
      <c r="C1232" s="422"/>
      <c r="G1232" s="2">
        <f>+G1231+E1232-F1232</f>
        <v>5.6843418860808015E-14</v>
      </c>
    </row>
    <row r="1233" spans="2:7">
      <c r="B1233" s="422"/>
      <c r="C1233" s="422"/>
      <c r="G1233" s="2">
        <f>+G1232+E1233-F1233</f>
        <v>5.6843418860808015E-14</v>
      </c>
    </row>
    <row r="1234" spans="2:7">
      <c r="B1234" s="422"/>
      <c r="C1234" s="422"/>
      <c r="G1234" s="2">
        <f>+G1233+E1234-F1234</f>
        <v>5.6843418860808015E-14</v>
      </c>
    </row>
    <row r="1235" spans="2:7">
      <c r="B1235" s="422"/>
      <c r="C1235" s="422"/>
      <c r="G1235" s="2">
        <f>+G1234+E1235-F1235</f>
        <v>5.6843418860808015E-14</v>
      </c>
    </row>
    <row r="1236" spans="2:7">
      <c r="B1236" s="422"/>
      <c r="C1236" s="422"/>
      <c r="G1236" s="2">
        <f>+G1235+E1236-F1236</f>
        <v>5.6843418860808015E-14</v>
      </c>
    </row>
    <row r="1237" spans="2:7">
      <c r="B1237" s="422"/>
      <c r="C1237" s="422"/>
      <c r="G1237" s="2">
        <f>+G1236+E1237-F1237</f>
        <v>5.6843418860808015E-14</v>
      </c>
    </row>
    <row r="1238" spans="2:7">
      <c r="B1238" s="422"/>
      <c r="C1238" s="422"/>
      <c r="G1238" s="2">
        <f>+G1237+E1238-F1238</f>
        <v>5.6843418860808015E-14</v>
      </c>
    </row>
    <row r="1239" spans="2:7">
      <c r="B1239" s="422"/>
      <c r="C1239" s="422"/>
      <c r="G1239" s="2">
        <f>+G1238+E1239-F1239</f>
        <v>5.6843418860808015E-14</v>
      </c>
    </row>
    <row r="1240" spans="2:7">
      <c r="B1240" s="422"/>
      <c r="C1240" s="422"/>
      <c r="G1240" s="2">
        <f>+G1239+E1240-F1240</f>
        <v>5.6843418860808015E-14</v>
      </c>
    </row>
    <row r="1241" spans="2:7">
      <c r="B1241" s="422"/>
      <c r="C1241" s="422"/>
      <c r="G1241" s="2">
        <f>+G1240+E1241-F1241</f>
        <v>5.6843418860808015E-14</v>
      </c>
    </row>
    <row r="1242" spans="2:7">
      <c r="B1242" s="422"/>
      <c r="C1242" s="422"/>
      <c r="G1242" s="2">
        <f>+G1241+E1242-F1242</f>
        <v>5.6843418860808015E-14</v>
      </c>
    </row>
    <row r="1243" spans="2:7">
      <c r="B1243" s="422"/>
      <c r="C1243" s="422"/>
      <c r="G1243" s="2">
        <f>+G1242+E1243-F1243</f>
        <v>5.6843418860808015E-14</v>
      </c>
    </row>
    <row r="1244" spans="2:7">
      <c r="B1244" s="422"/>
      <c r="C1244" s="422"/>
      <c r="G1244" s="2">
        <f>+G1243+E1244-F1244</f>
        <v>5.6843418860808015E-14</v>
      </c>
    </row>
    <row r="1245" spans="2:7">
      <c r="B1245" s="422"/>
      <c r="C1245" s="422"/>
      <c r="G1245" s="2">
        <f>+G1244+E1245-F1245</f>
        <v>5.6843418860808015E-14</v>
      </c>
    </row>
    <row r="1246" spans="2:7">
      <c r="B1246" s="422"/>
      <c r="C1246" s="422"/>
      <c r="G1246" s="2">
        <f>+G1245+E1246-F1246</f>
        <v>5.6843418860808015E-14</v>
      </c>
    </row>
    <row r="1247" spans="2:7">
      <c r="B1247" s="422"/>
      <c r="C1247" s="422"/>
      <c r="G1247" s="2">
        <f>+G1246+E1247-F1247</f>
        <v>5.6843418860808015E-14</v>
      </c>
    </row>
    <row r="1248" spans="2:7">
      <c r="B1248" s="422"/>
      <c r="C1248" s="422"/>
      <c r="G1248" s="2">
        <f>+G1247+E1248-F1248</f>
        <v>5.6843418860808015E-14</v>
      </c>
    </row>
    <row r="1249" spans="2:7">
      <c r="B1249" s="422"/>
      <c r="C1249" s="422"/>
      <c r="G1249" s="2">
        <f>+G1248+E1249-F1249</f>
        <v>5.6843418860808015E-14</v>
      </c>
    </row>
    <row r="1250" spans="2:7">
      <c r="B1250" s="422"/>
      <c r="C1250" s="422"/>
      <c r="G1250" s="2">
        <f>+G1249+E1250-F1250</f>
        <v>5.6843418860808015E-14</v>
      </c>
    </row>
    <row r="1251" spans="2:7">
      <c r="B1251" s="422"/>
      <c r="C1251" s="422"/>
      <c r="G1251" s="2">
        <f>+G1250+E1251-F1251</f>
        <v>5.6843418860808015E-14</v>
      </c>
    </row>
    <row r="1252" spans="2:7">
      <c r="B1252" s="422"/>
      <c r="C1252" s="422"/>
      <c r="G1252" s="2">
        <f>+G1251+E1252-F1252</f>
        <v>5.6843418860808015E-14</v>
      </c>
    </row>
    <row r="1253" spans="2:7">
      <c r="B1253" s="422"/>
      <c r="C1253" s="422"/>
      <c r="G1253" s="2">
        <f>+G1252+E1253-F1253</f>
        <v>5.6843418860808015E-14</v>
      </c>
    </row>
    <row r="1254" spans="2:7">
      <c r="B1254" s="422"/>
      <c r="C1254" s="422"/>
      <c r="G1254" s="2">
        <f>+G1253+E1254-F1254</f>
        <v>5.6843418860808015E-14</v>
      </c>
    </row>
    <row r="1255" spans="2:7">
      <c r="B1255" s="422"/>
      <c r="C1255" s="422"/>
      <c r="G1255" s="2">
        <f>+G1254+E1255-F1255</f>
        <v>5.6843418860808015E-14</v>
      </c>
    </row>
    <row r="1256" spans="2:7">
      <c r="B1256" s="422"/>
      <c r="C1256" s="422"/>
      <c r="G1256" s="2">
        <f>+G1255+E1256-F1256</f>
        <v>5.6843418860808015E-14</v>
      </c>
    </row>
    <row r="1257" spans="2:7">
      <c r="B1257" s="422"/>
      <c r="C1257" s="422"/>
      <c r="G1257" s="2">
        <f>+G1256+E1257-F1257</f>
        <v>5.6843418860808015E-14</v>
      </c>
    </row>
    <row r="1258" spans="2:7">
      <c r="B1258" s="422"/>
      <c r="C1258" s="422"/>
      <c r="G1258" s="2">
        <f>+G1257+E1258-F1258</f>
        <v>5.6843418860808015E-14</v>
      </c>
    </row>
    <row r="1259" spans="2:7">
      <c r="B1259" s="422"/>
      <c r="C1259" s="422"/>
      <c r="G1259" s="2">
        <f>+G1258+E1259-F1259</f>
        <v>5.6843418860808015E-14</v>
      </c>
    </row>
    <row r="1260" spans="2:7">
      <c r="B1260" s="422"/>
      <c r="C1260" s="422"/>
      <c r="G1260" s="2">
        <f>+G1259+E1260-F1260</f>
        <v>5.6843418860808015E-14</v>
      </c>
    </row>
    <row r="1261" spans="2:7">
      <c r="B1261" s="422"/>
      <c r="C1261" s="422"/>
      <c r="G1261" s="2">
        <f>+G1260+E1261-F1261</f>
        <v>5.6843418860808015E-14</v>
      </c>
    </row>
    <row r="1262" spans="2:7">
      <c r="B1262" s="422"/>
      <c r="C1262" s="422"/>
      <c r="G1262" s="2">
        <f>+G1261+E1262-F1262</f>
        <v>5.6843418860808015E-14</v>
      </c>
    </row>
    <row r="1263" spans="2:7">
      <c r="B1263" s="422"/>
      <c r="C1263" s="422"/>
      <c r="G1263" s="2">
        <f>+G1262+E1263-F1263</f>
        <v>5.6843418860808015E-14</v>
      </c>
    </row>
    <row r="1264" spans="2:7">
      <c r="B1264" s="422"/>
      <c r="C1264" s="422"/>
      <c r="G1264" s="2">
        <f>+G1263+E1264-F1264</f>
        <v>5.6843418860808015E-14</v>
      </c>
    </row>
    <row r="1265" spans="2:7">
      <c r="B1265" s="422"/>
      <c r="C1265" s="422"/>
      <c r="G1265" s="2">
        <f>+G1264+E1265-F1265</f>
        <v>5.6843418860808015E-14</v>
      </c>
    </row>
    <row r="1266" spans="2:7">
      <c r="B1266" s="422"/>
      <c r="C1266" s="422"/>
      <c r="G1266" s="2">
        <f>+G1265+E1266-F1266</f>
        <v>5.6843418860808015E-14</v>
      </c>
    </row>
    <row r="1267" spans="2:7">
      <c r="B1267" s="422"/>
      <c r="C1267" s="422"/>
      <c r="G1267" s="2">
        <f>+G1266+E1267-F1267</f>
        <v>5.6843418860808015E-14</v>
      </c>
    </row>
    <row r="1268" spans="2:7">
      <c r="B1268" s="422"/>
      <c r="C1268" s="422"/>
      <c r="G1268" s="2">
        <f>+G1267+E1268-F1268</f>
        <v>5.6843418860808015E-14</v>
      </c>
    </row>
    <row r="1269" spans="2:7">
      <c r="B1269" s="422"/>
      <c r="C1269" s="422"/>
      <c r="G1269" s="2">
        <f>+G1268+E1269-F1269</f>
        <v>5.6843418860808015E-14</v>
      </c>
    </row>
    <row r="1270" spans="2:7">
      <c r="B1270" s="422"/>
      <c r="C1270" s="422"/>
      <c r="G1270" s="2">
        <f>+G1269+E1270-F1270</f>
        <v>5.6843418860808015E-14</v>
      </c>
    </row>
    <row r="1271" spans="2:7">
      <c r="B1271" s="422"/>
      <c r="C1271" s="422"/>
      <c r="G1271" s="2">
        <f>+G1270+E1271-F1271</f>
        <v>5.6843418860808015E-14</v>
      </c>
    </row>
    <row r="1272" spans="2:7">
      <c r="B1272" s="422"/>
      <c r="C1272" s="422"/>
      <c r="G1272" s="2">
        <f>+G1271+E1272-F1272</f>
        <v>5.6843418860808015E-14</v>
      </c>
    </row>
    <row r="1273" spans="2:7">
      <c r="B1273" s="422"/>
      <c r="C1273" s="422"/>
      <c r="G1273" s="2">
        <f>+G1272+E1273-F1273</f>
        <v>5.6843418860808015E-14</v>
      </c>
    </row>
    <row r="1274" spans="2:7">
      <c r="B1274" s="422"/>
      <c r="C1274" s="422"/>
      <c r="G1274" s="2">
        <f>+G1273+E1274-F1274</f>
        <v>5.6843418860808015E-14</v>
      </c>
    </row>
    <row r="1275" spans="2:7">
      <c r="B1275" s="422"/>
      <c r="C1275" s="422"/>
      <c r="G1275" s="2">
        <f>+G1274+E1275-F1275</f>
        <v>5.6843418860808015E-14</v>
      </c>
    </row>
    <row r="1276" spans="2:7">
      <c r="B1276" s="422"/>
      <c r="C1276" s="422"/>
      <c r="G1276" s="2">
        <f>+G1275+E1276-F1276</f>
        <v>5.6843418860808015E-14</v>
      </c>
    </row>
    <row r="1277" spans="2:7">
      <c r="B1277" s="422"/>
      <c r="C1277" s="422"/>
      <c r="G1277" s="2">
        <f>+G1276+E1277-F1277</f>
        <v>5.6843418860808015E-14</v>
      </c>
    </row>
    <row r="1278" spans="2:7">
      <c r="B1278" s="422"/>
      <c r="C1278" s="422"/>
      <c r="G1278" s="2">
        <f>+G1277+E1278-F1278</f>
        <v>5.6843418860808015E-14</v>
      </c>
    </row>
    <row r="1279" spans="2:7">
      <c r="B1279" s="422"/>
      <c r="C1279" s="422"/>
      <c r="G1279" s="2">
        <f>+G1278+E1279-F1279</f>
        <v>5.6843418860808015E-14</v>
      </c>
    </row>
    <row r="1280" spans="2:7">
      <c r="B1280" s="422"/>
      <c r="C1280" s="422"/>
      <c r="G1280" s="2">
        <f>+G1279+E1280-F1280</f>
        <v>5.6843418860808015E-14</v>
      </c>
    </row>
    <row r="1281" spans="2:7">
      <c r="B1281" s="422"/>
      <c r="C1281" s="422"/>
      <c r="G1281" s="2">
        <f>+G1280+E1281-F1281</f>
        <v>5.6843418860808015E-14</v>
      </c>
    </row>
    <row r="1282" spans="2:7">
      <c r="B1282" s="422"/>
      <c r="C1282" s="422"/>
      <c r="G1282" s="2">
        <f>+G1281+E1282-F1282</f>
        <v>5.6843418860808015E-14</v>
      </c>
    </row>
    <row r="1283" spans="2:7">
      <c r="B1283" s="422"/>
      <c r="C1283" s="422"/>
      <c r="G1283" s="2">
        <f>+G1282+E1283-F1283</f>
        <v>5.6843418860808015E-14</v>
      </c>
    </row>
    <row r="1284" spans="2:7">
      <c r="B1284" s="422"/>
      <c r="C1284" s="422"/>
      <c r="G1284" s="2">
        <f>+G1283+E1284-F1284</f>
        <v>5.6843418860808015E-14</v>
      </c>
    </row>
    <row r="1285" spans="2:7">
      <c r="B1285" s="422"/>
      <c r="C1285" s="422"/>
      <c r="G1285" s="2">
        <f>+G1284+E1285-F1285</f>
        <v>5.6843418860808015E-14</v>
      </c>
    </row>
    <row r="1286" spans="2:7">
      <c r="B1286" s="422"/>
      <c r="C1286" s="422"/>
      <c r="G1286" s="2">
        <f>+G1285+E1286-F1286</f>
        <v>5.6843418860808015E-14</v>
      </c>
    </row>
    <row r="1287" spans="2:7">
      <c r="B1287" s="422"/>
      <c r="C1287" s="422"/>
      <c r="G1287" s="2">
        <f>+G1286+E1287-F1287</f>
        <v>5.6843418860808015E-14</v>
      </c>
    </row>
    <row r="1288" spans="2:7">
      <c r="B1288" s="422"/>
      <c r="C1288" s="422"/>
      <c r="G1288" s="2">
        <f>+G1287+E1288-F1288</f>
        <v>5.6843418860808015E-14</v>
      </c>
    </row>
    <row r="1289" spans="2:7">
      <c r="B1289" s="422"/>
      <c r="C1289" s="422"/>
      <c r="G1289" s="2">
        <f>+G1288+E1289-F1289</f>
        <v>5.6843418860808015E-14</v>
      </c>
    </row>
    <row r="1290" spans="2:7">
      <c r="B1290" s="422"/>
      <c r="C1290" s="422"/>
      <c r="G1290" s="2">
        <f>+G1289+E1290-F1290</f>
        <v>5.6843418860808015E-14</v>
      </c>
    </row>
    <row r="1291" spans="2:7">
      <c r="B1291" s="422"/>
      <c r="C1291" s="422"/>
      <c r="G1291" s="2">
        <f>+G1290+E1291-F1291</f>
        <v>5.6843418860808015E-14</v>
      </c>
    </row>
    <row r="1292" spans="2:7">
      <c r="B1292" s="422"/>
      <c r="C1292" s="422"/>
      <c r="G1292" s="2">
        <f>+G1291+E1292-F1292</f>
        <v>5.6843418860808015E-14</v>
      </c>
    </row>
    <row r="1293" spans="2:7">
      <c r="B1293" s="422"/>
      <c r="C1293" s="422"/>
      <c r="G1293" s="2">
        <f>+G1292+E1293-F1293</f>
        <v>5.6843418860808015E-14</v>
      </c>
    </row>
    <row r="1294" spans="2:7">
      <c r="B1294" s="422"/>
      <c r="C1294" s="422"/>
      <c r="G1294" s="2">
        <f>+G1293+E1294-F1294</f>
        <v>5.6843418860808015E-14</v>
      </c>
    </row>
    <row r="1295" spans="2:7">
      <c r="B1295" s="422"/>
      <c r="C1295" s="422"/>
      <c r="G1295" s="2">
        <f>+G1294+E1295-F1295</f>
        <v>5.6843418860808015E-14</v>
      </c>
    </row>
    <row r="1296" spans="2:7">
      <c r="B1296" s="422"/>
      <c r="C1296" s="422"/>
      <c r="G1296" s="2">
        <f>+G1295+E1296-F1296</f>
        <v>5.6843418860808015E-14</v>
      </c>
    </row>
    <row r="1297" spans="2:7">
      <c r="B1297" s="422"/>
      <c r="C1297" s="422"/>
      <c r="G1297" s="2">
        <f>+G1296+E1297-F1297</f>
        <v>5.6843418860808015E-14</v>
      </c>
    </row>
    <row r="1298" spans="2:7">
      <c r="B1298" s="422"/>
      <c r="C1298" s="422"/>
      <c r="G1298" s="2">
        <f>+G1297+E1298-F1298</f>
        <v>5.6843418860808015E-14</v>
      </c>
    </row>
    <row r="1299" spans="2:7">
      <c r="B1299" s="422"/>
      <c r="C1299" s="422"/>
      <c r="G1299" s="2">
        <f>+G1298+E1299-F1299</f>
        <v>5.6843418860808015E-14</v>
      </c>
    </row>
    <row r="1300" spans="2:7">
      <c r="B1300" s="422"/>
      <c r="C1300" s="422"/>
      <c r="G1300" s="2">
        <f>+G1299+E1300-F1300</f>
        <v>5.6843418860808015E-14</v>
      </c>
    </row>
    <row r="1301" spans="2:7">
      <c r="B1301" s="422"/>
      <c r="C1301" s="422"/>
      <c r="G1301" s="2">
        <f>+G1300+E1301-F1301</f>
        <v>5.6843418860808015E-14</v>
      </c>
    </row>
    <row r="1302" spans="2:7">
      <c r="B1302" s="422"/>
      <c r="C1302" s="422"/>
      <c r="G1302" s="2">
        <f>+G1301+E1302-F1302</f>
        <v>5.6843418860808015E-14</v>
      </c>
    </row>
    <row r="1303" spans="2:7">
      <c r="B1303" s="422"/>
      <c r="C1303" s="422"/>
      <c r="G1303" s="2">
        <f>+G1302+E1303-F1303</f>
        <v>5.6843418860808015E-14</v>
      </c>
    </row>
    <row r="1304" spans="2:7">
      <c r="B1304" s="422"/>
      <c r="C1304" s="422"/>
      <c r="G1304" s="2">
        <f>+G1303+E1304-F1304</f>
        <v>5.6843418860808015E-14</v>
      </c>
    </row>
    <row r="1305" spans="2:7">
      <c r="B1305" s="422"/>
      <c r="C1305" s="422"/>
      <c r="G1305" s="2">
        <f>+G1304+E1305-F1305</f>
        <v>5.6843418860808015E-14</v>
      </c>
    </row>
    <row r="1306" spans="2:7">
      <c r="B1306" s="422"/>
      <c r="C1306" s="422"/>
      <c r="G1306" s="2">
        <f>+G1305+E1306-F1306</f>
        <v>5.6843418860808015E-14</v>
      </c>
    </row>
    <row r="1307" spans="2:7">
      <c r="B1307" s="422"/>
      <c r="C1307" s="422"/>
      <c r="G1307" s="2">
        <f>+G1306+E1307-F1307</f>
        <v>5.6843418860808015E-14</v>
      </c>
    </row>
    <row r="1308" spans="2:7">
      <c r="B1308" s="422"/>
      <c r="C1308" s="422"/>
      <c r="G1308" s="2">
        <f>+G1307+E1308-F1308</f>
        <v>5.6843418860808015E-14</v>
      </c>
    </row>
    <row r="1309" spans="2:7">
      <c r="B1309" s="422"/>
      <c r="C1309" s="422"/>
      <c r="G1309" s="2">
        <f>+G1308+E1309-F1309</f>
        <v>5.6843418860808015E-14</v>
      </c>
    </row>
    <row r="1310" spans="2:7">
      <c r="B1310" s="422"/>
      <c r="C1310" s="422"/>
      <c r="G1310" s="2">
        <f>+G1309+E1310-F1310</f>
        <v>5.6843418860808015E-14</v>
      </c>
    </row>
    <row r="1311" spans="2:7">
      <c r="B1311" s="422"/>
      <c r="C1311" s="422"/>
      <c r="G1311" s="2">
        <f>+G1310+E1311-F1311</f>
        <v>5.6843418860808015E-14</v>
      </c>
    </row>
    <row r="1312" spans="2:7">
      <c r="B1312" s="422"/>
      <c r="C1312" s="422"/>
      <c r="G1312" s="2">
        <f>+G1311+E1312-F1312</f>
        <v>5.6843418860808015E-14</v>
      </c>
    </row>
    <row r="1313" spans="2:7">
      <c r="B1313" s="422"/>
      <c r="C1313" s="422"/>
      <c r="G1313" s="2">
        <f>+G1312+E1313-F1313</f>
        <v>5.6843418860808015E-14</v>
      </c>
    </row>
    <row r="1314" spans="2:7">
      <c r="B1314" s="422"/>
      <c r="C1314" s="422"/>
      <c r="G1314" s="2">
        <f>+G1313+E1314-F1314</f>
        <v>5.6843418860808015E-14</v>
      </c>
    </row>
    <row r="1315" spans="2:7">
      <c r="B1315" s="422"/>
      <c r="C1315" s="422"/>
      <c r="G1315" s="2">
        <f>+G1314+E1315-F1315</f>
        <v>5.6843418860808015E-14</v>
      </c>
    </row>
    <row r="1316" spans="2:7">
      <c r="B1316" s="422"/>
      <c r="C1316" s="422"/>
    </row>
  </sheetData>
  <mergeCells count="5">
    <mergeCell ref="B2:G2"/>
    <mergeCell ref="J752:L752"/>
    <mergeCell ref="I815:K815"/>
    <mergeCell ref="K847:M847"/>
    <mergeCell ref="I969:K969"/>
  </mergeCells>
  <pageMargins left="0.7" right="0.7" top="0.75" bottom="0.75" header="0.3" footer="0.3"/>
  <pageSetup paperSize="9" orientation="landscape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P1321"/>
  <sheetViews>
    <sheetView topLeftCell="A923" zoomScaleNormal="100" workbookViewId="0">
      <selection activeCell="F940" sqref="F940"/>
    </sheetView>
  </sheetViews>
  <sheetFormatPr defaultColWidth="11.42578125" defaultRowHeight="15"/>
  <cols>
    <col min="1" max="1" width="11.42578125" style="3"/>
    <col min="2" max="2" width="14" style="7" customWidth="1"/>
    <col min="3" max="3" width="15.42578125" style="7" customWidth="1"/>
    <col min="4" max="4" width="51.5703125" bestFit="1" customWidth="1"/>
    <col min="5" max="5" width="11.42578125" style="28"/>
    <col min="6" max="6" width="11.42578125" style="2"/>
    <col min="9" max="9" width="16.42578125" customWidth="1"/>
    <col min="10" max="10" width="13" bestFit="1" customWidth="1"/>
    <col min="11" max="11" width="34.140625" bestFit="1" customWidth="1"/>
    <col min="14" max="14" width="14.7109375" customWidth="1"/>
    <col min="16" max="16" width="15.85546875" customWidth="1"/>
  </cols>
  <sheetData>
    <row r="2" spans="1:7">
      <c r="B2" s="440" t="s">
        <v>569</v>
      </c>
      <c r="C2" s="440"/>
      <c r="D2" s="440"/>
      <c r="E2" s="440"/>
      <c r="F2" s="440"/>
      <c r="G2" s="440"/>
    </row>
    <row r="4" spans="1:7" ht="41.25">
      <c r="A4" s="30" t="s">
        <v>1</v>
      </c>
      <c r="B4" s="11" t="s">
        <v>2</v>
      </c>
      <c r="C4" s="11" t="s">
        <v>3</v>
      </c>
      <c r="D4" s="11" t="s">
        <v>4</v>
      </c>
      <c r="E4" s="47" t="s">
        <v>5</v>
      </c>
      <c r="F4" s="12" t="s">
        <v>6</v>
      </c>
      <c r="G4" s="12" t="s">
        <v>7</v>
      </c>
    </row>
    <row r="5" spans="1:7">
      <c r="A5" s="3">
        <v>42736</v>
      </c>
      <c r="B5" s="422" t="s">
        <v>8</v>
      </c>
      <c r="C5" s="422"/>
      <c r="G5" s="2">
        <v>476</v>
      </c>
    </row>
    <row r="6" spans="1:7">
      <c r="A6" s="3">
        <v>42755</v>
      </c>
      <c r="B6" s="422">
        <v>12128</v>
      </c>
      <c r="C6" s="422" t="s">
        <v>67</v>
      </c>
      <c r="F6" s="2">
        <v>337</v>
      </c>
      <c r="G6" s="2">
        <f t="shared" ref="G6:G73" si="0">+G5+E6-F6</f>
        <v>139</v>
      </c>
    </row>
    <row r="7" spans="1:7">
      <c r="A7" s="3">
        <v>42787</v>
      </c>
      <c r="B7" s="422">
        <v>12332</v>
      </c>
      <c r="C7" s="422" t="s">
        <v>67</v>
      </c>
      <c r="F7" s="2">
        <v>139</v>
      </c>
      <c r="G7" s="2">
        <f t="shared" si="0"/>
        <v>0</v>
      </c>
    </row>
    <row r="8" spans="1:7">
      <c r="A8" s="3">
        <v>42766</v>
      </c>
      <c r="B8" s="422" t="s">
        <v>10</v>
      </c>
      <c r="C8" s="422" t="s">
        <v>11</v>
      </c>
      <c r="D8" t="s">
        <v>12</v>
      </c>
      <c r="E8" s="48">
        <v>170.3</v>
      </c>
      <c r="G8" s="2">
        <f t="shared" si="0"/>
        <v>170.3</v>
      </c>
    </row>
    <row r="9" spans="1:7">
      <c r="B9" s="422"/>
      <c r="C9" s="422"/>
      <c r="D9" t="s">
        <v>13</v>
      </c>
      <c r="E9" s="48">
        <v>19.100000000000001</v>
      </c>
      <c r="G9" s="2">
        <f t="shared" si="0"/>
        <v>189.4</v>
      </c>
    </row>
    <row r="10" spans="1:7">
      <c r="B10" s="422"/>
      <c r="C10" s="422"/>
      <c r="D10" t="s">
        <v>14</v>
      </c>
      <c r="E10" s="48">
        <v>60</v>
      </c>
      <c r="G10" s="2">
        <f t="shared" si="0"/>
        <v>249.4</v>
      </c>
    </row>
    <row r="11" spans="1:7">
      <c r="B11" s="422"/>
      <c r="C11" s="422"/>
      <c r="D11" t="s">
        <v>15</v>
      </c>
      <c r="E11" s="48">
        <v>2</v>
      </c>
      <c r="G11" s="2">
        <f t="shared" si="0"/>
        <v>251.4</v>
      </c>
    </row>
    <row r="12" spans="1:7" ht="14.25" customHeight="1">
      <c r="A12" s="3">
        <v>42766</v>
      </c>
      <c r="B12" s="422" t="s">
        <v>106</v>
      </c>
      <c r="C12" s="422" t="s">
        <v>11</v>
      </c>
      <c r="D12" t="s">
        <v>14</v>
      </c>
      <c r="E12" s="48"/>
      <c r="F12" s="2">
        <v>60</v>
      </c>
      <c r="G12" s="2">
        <f t="shared" si="0"/>
        <v>191.4</v>
      </c>
    </row>
    <row r="13" spans="1:7" ht="14.25" customHeight="1">
      <c r="A13" s="3">
        <v>42766</v>
      </c>
      <c r="B13" s="422" t="s">
        <v>106</v>
      </c>
      <c r="C13" s="422" t="s">
        <v>11</v>
      </c>
      <c r="D13" t="s">
        <v>15</v>
      </c>
      <c r="E13" s="48"/>
      <c r="F13" s="2">
        <v>2</v>
      </c>
      <c r="G13" s="2">
        <f t="shared" si="0"/>
        <v>189.4</v>
      </c>
    </row>
    <row r="14" spans="1:7">
      <c r="A14" s="3">
        <v>42787</v>
      </c>
      <c r="B14" s="422">
        <v>12332</v>
      </c>
      <c r="C14" s="422" t="s">
        <v>67</v>
      </c>
      <c r="D14" t="s">
        <v>12</v>
      </c>
      <c r="E14" s="48"/>
      <c r="F14" s="2">
        <v>170.3</v>
      </c>
      <c r="G14" s="2">
        <f t="shared" si="0"/>
        <v>19.099999999999994</v>
      </c>
    </row>
    <row r="15" spans="1:7">
      <c r="A15" s="3">
        <v>42787</v>
      </c>
      <c r="B15" s="422">
        <v>12332</v>
      </c>
      <c r="C15" s="422" t="s">
        <v>67</v>
      </c>
      <c r="D15" t="s">
        <v>13</v>
      </c>
      <c r="E15" s="48"/>
      <c r="F15" s="2">
        <v>19.100000000000001</v>
      </c>
      <c r="G15" s="2">
        <f t="shared" si="0"/>
        <v>0</v>
      </c>
    </row>
    <row r="16" spans="1:7">
      <c r="A16" s="3">
        <v>42794</v>
      </c>
      <c r="B16" s="422" t="s">
        <v>10</v>
      </c>
      <c r="C16" s="422" t="s">
        <v>17</v>
      </c>
      <c r="D16" t="s">
        <v>12</v>
      </c>
      <c r="E16" s="48">
        <v>168.8</v>
      </c>
      <c r="G16" s="2">
        <f t="shared" si="0"/>
        <v>168.8</v>
      </c>
    </row>
    <row r="17" spans="1:7">
      <c r="B17" s="422"/>
      <c r="C17" s="422"/>
      <c r="D17" t="s">
        <v>13</v>
      </c>
      <c r="E17" s="48">
        <v>13.4</v>
      </c>
      <c r="G17" s="2">
        <f t="shared" si="0"/>
        <v>182.20000000000002</v>
      </c>
    </row>
    <row r="18" spans="1:7">
      <c r="B18" s="422"/>
      <c r="C18" s="422"/>
      <c r="D18" t="s">
        <v>14</v>
      </c>
      <c r="E18" s="48">
        <v>56</v>
      </c>
      <c r="G18" s="2">
        <f t="shared" si="0"/>
        <v>238.20000000000002</v>
      </c>
    </row>
    <row r="19" spans="1:7">
      <c r="B19" s="422"/>
      <c r="C19" s="422"/>
      <c r="D19" t="s">
        <v>15</v>
      </c>
      <c r="E19" s="48">
        <v>2</v>
      </c>
      <c r="G19" s="2">
        <f t="shared" si="0"/>
        <v>240.20000000000002</v>
      </c>
    </row>
    <row r="20" spans="1:7">
      <c r="A20" s="3">
        <v>42794</v>
      </c>
      <c r="B20" s="422" t="s">
        <v>106</v>
      </c>
      <c r="C20" s="422" t="s">
        <v>17</v>
      </c>
      <c r="D20" t="s">
        <v>14</v>
      </c>
      <c r="E20" s="48"/>
      <c r="F20" s="2">
        <v>56</v>
      </c>
      <c r="G20" s="2">
        <f t="shared" si="0"/>
        <v>184.20000000000002</v>
      </c>
    </row>
    <row r="21" spans="1:7">
      <c r="A21" s="3">
        <v>42794</v>
      </c>
      <c r="B21" s="422" t="s">
        <v>106</v>
      </c>
      <c r="C21" s="422" t="s">
        <v>17</v>
      </c>
      <c r="D21" t="s">
        <v>15</v>
      </c>
      <c r="E21" s="48"/>
      <c r="F21" s="2">
        <v>2</v>
      </c>
      <c r="G21" s="2">
        <f t="shared" si="0"/>
        <v>182.20000000000002</v>
      </c>
    </row>
    <row r="22" spans="1:7">
      <c r="A22" s="3">
        <v>42822</v>
      </c>
      <c r="B22" s="422">
        <v>12619</v>
      </c>
      <c r="C22" s="422" t="s">
        <v>17</v>
      </c>
      <c r="D22" t="s">
        <v>12</v>
      </c>
      <c r="E22" s="48"/>
      <c r="F22" s="2">
        <v>168.8</v>
      </c>
      <c r="G22" s="2">
        <f t="shared" si="0"/>
        <v>13.400000000000006</v>
      </c>
    </row>
    <row r="23" spans="1:7">
      <c r="A23" s="3">
        <v>42822</v>
      </c>
      <c r="B23" s="422">
        <v>12619</v>
      </c>
      <c r="C23" s="422" t="s">
        <v>17</v>
      </c>
      <c r="D23" t="s">
        <v>13</v>
      </c>
      <c r="E23" s="48"/>
      <c r="F23" s="2">
        <v>13.4</v>
      </c>
      <c r="G23" s="2">
        <f t="shared" si="0"/>
        <v>0</v>
      </c>
    </row>
    <row r="24" spans="1:7">
      <c r="A24" s="3">
        <v>42825</v>
      </c>
      <c r="B24" s="422" t="s">
        <v>10</v>
      </c>
      <c r="C24" s="422" t="s">
        <v>18</v>
      </c>
      <c r="D24" t="s">
        <v>12</v>
      </c>
      <c r="E24" s="48">
        <v>142.19999999999999</v>
      </c>
      <c r="G24" s="2">
        <f t="shared" si="0"/>
        <v>142.19999999999999</v>
      </c>
    </row>
    <row r="25" spans="1:7">
      <c r="B25" s="422"/>
      <c r="C25" s="422"/>
      <c r="D25" t="s">
        <v>13</v>
      </c>
      <c r="E25" s="48">
        <v>14</v>
      </c>
      <c r="G25" s="2">
        <f t="shared" si="0"/>
        <v>156.19999999999999</v>
      </c>
    </row>
    <row r="26" spans="1:7">
      <c r="B26" s="422"/>
      <c r="C26" s="422"/>
      <c r="D26" t="s">
        <v>14</v>
      </c>
      <c r="E26" s="48">
        <v>60</v>
      </c>
      <c r="G26" s="2">
        <f t="shared" si="0"/>
        <v>216.2</v>
      </c>
    </row>
    <row r="27" spans="1:7">
      <c r="B27" s="422"/>
      <c r="C27" s="422"/>
      <c r="D27" t="s">
        <v>15</v>
      </c>
      <c r="E27" s="48">
        <v>2</v>
      </c>
      <c r="G27" s="2">
        <f t="shared" si="0"/>
        <v>218.2</v>
      </c>
    </row>
    <row r="28" spans="1:7">
      <c r="A28" s="3">
        <v>42822</v>
      </c>
      <c r="B28" s="422" t="s">
        <v>106</v>
      </c>
      <c r="C28" s="422" t="s">
        <v>18</v>
      </c>
      <c r="D28" t="s">
        <v>14</v>
      </c>
      <c r="E28" s="48"/>
      <c r="F28" s="2">
        <v>60</v>
      </c>
      <c r="G28" s="2">
        <f t="shared" si="0"/>
        <v>158.19999999999999</v>
      </c>
    </row>
    <row r="29" spans="1:7">
      <c r="A29" s="3">
        <v>42822</v>
      </c>
      <c r="B29" s="422" t="s">
        <v>106</v>
      </c>
      <c r="C29" s="422" t="s">
        <v>18</v>
      </c>
      <c r="D29" t="s">
        <v>15</v>
      </c>
      <c r="E29" s="48"/>
      <c r="F29" s="2">
        <v>2</v>
      </c>
      <c r="G29" s="2">
        <f t="shared" si="0"/>
        <v>156.19999999999999</v>
      </c>
    </row>
    <row r="30" spans="1:7">
      <c r="A30" s="3">
        <v>42892</v>
      </c>
      <c r="B30" s="422">
        <v>13076</v>
      </c>
      <c r="C30" s="422" t="s">
        <v>18</v>
      </c>
      <c r="D30" t="s">
        <v>12</v>
      </c>
      <c r="E30" s="48"/>
      <c r="F30" s="2">
        <v>142.19999999999999</v>
      </c>
      <c r="G30" s="2">
        <f t="shared" si="0"/>
        <v>14</v>
      </c>
    </row>
    <row r="31" spans="1:7">
      <c r="A31" s="3">
        <v>42892</v>
      </c>
      <c r="B31" s="422">
        <v>13076</v>
      </c>
      <c r="C31" s="422" t="s">
        <v>18</v>
      </c>
      <c r="D31" t="s">
        <v>13</v>
      </c>
      <c r="E31" s="48"/>
      <c r="F31" s="2">
        <v>14</v>
      </c>
      <c r="G31" s="2">
        <f t="shared" si="0"/>
        <v>0</v>
      </c>
    </row>
    <row r="32" spans="1:7">
      <c r="A32" s="3">
        <v>42855</v>
      </c>
      <c r="B32" s="422" t="s">
        <v>10</v>
      </c>
      <c r="C32" s="422" t="s">
        <v>19</v>
      </c>
      <c r="D32" t="s">
        <v>12</v>
      </c>
      <c r="E32" s="48">
        <v>144.6</v>
      </c>
      <c r="G32" s="2">
        <f t="shared" si="0"/>
        <v>144.6</v>
      </c>
    </row>
    <row r="33" spans="1:7">
      <c r="B33" s="422"/>
      <c r="C33" s="422"/>
      <c r="D33" t="s">
        <v>13</v>
      </c>
      <c r="E33" s="48">
        <v>13.7</v>
      </c>
      <c r="G33" s="2">
        <f t="shared" si="0"/>
        <v>158.29999999999998</v>
      </c>
    </row>
    <row r="34" spans="1:7">
      <c r="B34" s="422"/>
      <c r="C34" s="422"/>
      <c r="D34" t="s">
        <v>14</v>
      </c>
      <c r="E34" s="48">
        <v>60</v>
      </c>
      <c r="G34" s="2">
        <f t="shared" si="0"/>
        <v>218.29999999999998</v>
      </c>
    </row>
    <row r="35" spans="1:7">
      <c r="B35" s="422"/>
      <c r="C35" s="422"/>
      <c r="D35" t="s">
        <v>15</v>
      </c>
      <c r="E35" s="48">
        <v>2</v>
      </c>
      <c r="G35" s="2">
        <f t="shared" si="0"/>
        <v>220.29999999999998</v>
      </c>
    </row>
    <row r="36" spans="1:7">
      <c r="A36" s="3">
        <v>42854</v>
      </c>
      <c r="B36" s="422" t="s">
        <v>106</v>
      </c>
      <c r="C36" s="422" t="s">
        <v>19</v>
      </c>
      <c r="D36" t="s">
        <v>14</v>
      </c>
      <c r="E36" s="48"/>
      <c r="F36" s="2">
        <v>60</v>
      </c>
      <c r="G36" s="2">
        <f t="shared" si="0"/>
        <v>160.29999999999998</v>
      </c>
    </row>
    <row r="37" spans="1:7">
      <c r="A37" s="3">
        <v>42854</v>
      </c>
      <c r="B37" s="422" t="s">
        <v>106</v>
      </c>
      <c r="C37" s="422" t="s">
        <v>19</v>
      </c>
      <c r="D37" t="s">
        <v>14</v>
      </c>
      <c r="E37" s="48"/>
      <c r="F37" s="2">
        <v>2</v>
      </c>
      <c r="G37" s="2">
        <f t="shared" si="0"/>
        <v>158.29999999999998</v>
      </c>
    </row>
    <row r="38" spans="1:7">
      <c r="A38" s="3">
        <v>42892</v>
      </c>
      <c r="B38" s="422">
        <v>13077</v>
      </c>
      <c r="C38" s="422" t="s">
        <v>19</v>
      </c>
      <c r="D38" t="s">
        <v>12</v>
      </c>
      <c r="E38" s="48"/>
      <c r="F38" s="2">
        <v>144.6</v>
      </c>
      <c r="G38" s="2">
        <f t="shared" si="0"/>
        <v>13.699999999999989</v>
      </c>
    </row>
    <row r="39" spans="1:7">
      <c r="A39" s="3">
        <v>42892</v>
      </c>
      <c r="B39" s="422">
        <v>13077</v>
      </c>
      <c r="C39" s="422" t="s">
        <v>19</v>
      </c>
      <c r="D39" t="s">
        <v>13</v>
      </c>
      <c r="E39" s="48"/>
      <c r="F39" s="2">
        <v>13.7</v>
      </c>
      <c r="G39" s="2">
        <f t="shared" si="0"/>
        <v>0</v>
      </c>
    </row>
    <row r="40" spans="1:7">
      <c r="A40" s="3">
        <v>42886</v>
      </c>
      <c r="B40" s="422" t="s">
        <v>10</v>
      </c>
      <c r="C40" s="422" t="s">
        <v>20</v>
      </c>
      <c r="D40" t="s">
        <v>12</v>
      </c>
      <c r="E40" s="48">
        <v>132.80000000000001</v>
      </c>
      <c r="G40" s="2">
        <f t="shared" si="0"/>
        <v>132.80000000000001</v>
      </c>
    </row>
    <row r="41" spans="1:7">
      <c r="B41" s="422"/>
      <c r="C41" s="422"/>
      <c r="D41" t="s">
        <v>13</v>
      </c>
      <c r="E41" s="48">
        <v>13.4</v>
      </c>
      <c r="G41" s="2">
        <f t="shared" si="0"/>
        <v>146.20000000000002</v>
      </c>
    </row>
    <row r="42" spans="1:7">
      <c r="B42" s="422"/>
      <c r="C42" s="422"/>
      <c r="D42" t="s">
        <v>14</v>
      </c>
      <c r="E42" s="48">
        <v>60</v>
      </c>
      <c r="G42" s="2">
        <f t="shared" si="0"/>
        <v>206.20000000000002</v>
      </c>
    </row>
    <row r="43" spans="1:7">
      <c r="B43" s="422"/>
      <c r="C43" s="422"/>
      <c r="D43" t="s">
        <v>15</v>
      </c>
      <c r="E43" s="48">
        <v>2</v>
      </c>
      <c r="G43" s="2">
        <f t="shared" si="0"/>
        <v>208.20000000000002</v>
      </c>
    </row>
    <row r="44" spans="1:7">
      <c r="A44" s="3">
        <v>42947</v>
      </c>
      <c r="B44" s="422" t="s">
        <v>106</v>
      </c>
      <c r="C44" s="422" t="s">
        <v>20</v>
      </c>
      <c r="D44" t="s">
        <v>14</v>
      </c>
      <c r="E44" s="48"/>
      <c r="F44" s="2">
        <v>60</v>
      </c>
      <c r="G44" s="2">
        <f t="shared" si="0"/>
        <v>148.20000000000002</v>
      </c>
    </row>
    <row r="45" spans="1:7">
      <c r="A45" s="3">
        <v>42947</v>
      </c>
      <c r="B45" s="422" t="s">
        <v>106</v>
      </c>
      <c r="C45" s="422" t="s">
        <v>20</v>
      </c>
      <c r="D45" t="s">
        <v>15</v>
      </c>
      <c r="E45" s="48"/>
      <c r="F45" s="2">
        <v>2</v>
      </c>
      <c r="G45" s="2">
        <f t="shared" si="0"/>
        <v>146.20000000000002</v>
      </c>
    </row>
    <row r="46" spans="1:7">
      <c r="A46" s="3">
        <v>42949</v>
      </c>
      <c r="B46" s="422">
        <v>13378</v>
      </c>
      <c r="C46" s="422" t="s">
        <v>20</v>
      </c>
      <c r="D46" t="s">
        <v>12</v>
      </c>
      <c r="E46" s="48"/>
      <c r="F46" s="2">
        <v>132.80000000000001</v>
      </c>
      <c r="G46" s="2">
        <f t="shared" si="0"/>
        <v>13.400000000000006</v>
      </c>
    </row>
    <row r="47" spans="1:7">
      <c r="A47" s="3">
        <v>42949</v>
      </c>
      <c r="B47" s="422">
        <v>13378</v>
      </c>
      <c r="C47" s="422" t="s">
        <v>20</v>
      </c>
      <c r="D47" t="s">
        <v>13</v>
      </c>
      <c r="E47" s="48"/>
      <c r="F47" s="2">
        <v>13.4</v>
      </c>
      <c r="G47" s="2">
        <f t="shared" si="0"/>
        <v>0</v>
      </c>
    </row>
    <row r="48" spans="1:7">
      <c r="A48" s="3">
        <v>42916</v>
      </c>
      <c r="B48" s="422" t="s">
        <v>10</v>
      </c>
      <c r="C48" s="422" t="s">
        <v>21</v>
      </c>
      <c r="D48" t="s">
        <v>12</v>
      </c>
      <c r="E48" s="48">
        <v>130</v>
      </c>
      <c r="G48" s="2">
        <f t="shared" si="0"/>
        <v>130</v>
      </c>
    </row>
    <row r="49" spans="1:7">
      <c r="B49" s="422"/>
      <c r="C49" s="422"/>
      <c r="D49" t="s">
        <v>13</v>
      </c>
      <c r="E49" s="48">
        <v>14</v>
      </c>
      <c r="G49" s="2">
        <f t="shared" si="0"/>
        <v>144</v>
      </c>
    </row>
    <row r="50" spans="1:7">
      <c r="B50" s="422"/>
      <c r="C50" s="422"/>
      <c r="D50" t="s">
        <v>14</v>
      </c>
      <c r="E50" s="48">
        <v>60</v>
      </c>
      <c r="G50" s="2">
        <f t="shared" si="0"/>
        <v>204</v>
      </c>
    </row>
    <row r="51" spans="1:7">
      <c r="B51" s="422"/>
      <c r="C51" s="422"/>
      <c r="D51" t="s">
        <v>15</v>
      </c>
      <c r="E51" s="48">
        <v>2</v>
      </c>
      <c r="G51" s="2">
        <f t="shared" si="0"/>
        <v>206</v>
      </c>
    </row>
    <row r="52" spans="1:7">
      <c r="A52" s="3">
        <v>42916</v>
      </c>
      <c r="B52" s="422" t="s">
        <v>69</v>
      </c>
      <c r="C52" s="422" t="s">
        <v>21</v>
      </c>
      <c r="D52" t="s">
        <v>14</v>
      </c>
      <c r="E52" s="48"/>
      <c r="F52" s="2">
        <v>60</v>
      </c>
      <c r="G52" s="2">
        <f t="shared" si="0"/>
        <v>146</v>
      </c>
    </row>
    <row r="53" spans="1:7">
      <c r="A53" s="3">
        <v>42916</v>
      </c>
      <c r="B53" s="422" t="s">
        <v>69</v>
      </c>
      <c r="C53" s="422" t="s">
        <v>21</v>
      </c>
      <c r="D53" t="s">
        <v>14</v>
      </c>
      <c r="E53" s="48"/>
      <c r="F53" s="2">
        <v>2</v>
      </c>
      <c r="G53" s="2">
        <f t="shared" si="0"/>
        <v>144</v>
      </c>
    </row>
    <row r="54" spans="1:7">
      <c r="A54" s="3">
        <v>42949</v>
      </c>
      <c r="B54" s="422">
        <v>13378</v>
      </c>
      <c r="C54" s="422" t="s">
        <v>21</v>
      </c>
      <c r="D54" t="s">
        <v>12</v>
      </c>
      <c r="E54" s="48"/>
      <c r="F54" s="2">
        <v>130</v>
      </c>
      <c r="G54" s="2">
        <f t="shared" si="0"/>
        <v>14</v>
      </c>
    </row>
    <row r="55" spans="1:7">
      <c r="A55" s="3">
        <v>42949</v>
      </c>
      <c r="B55" s="422">
        <v>13378</v>
      </c>
      <c r="C55" s="422" t="s">
        <v>21</v>
      </c>
      <c r="D55" t="s">
        <v>13</v>
      </c>
      <c r="E55" s="48"/>
      <c r="F55" s="2">
        <v>14</v>
      </c>
      <c r="G55" s="2">
        <f t="shared" si="0"/>
        <v>0</v>
      </c>
    </row>
    <row r="56" spans="1:7">
      <c r="A56" s="31">
        <v>42947</v>
      </c>
      <c r="B56" s="421" t="s">
        <v>10</v>
      </c>
      <c r="C56" s="421" t="s">
        <v>22</v>
      </c>
      <c r="D56" t="s">
        <v>12</v>
      </c>
      <c r="E56" s="48">
        <v>115.9</v>
      </c>
      <c r="G56" s="2">
        <f t="shared" si="0"/>
        <v>115.9</v>
      </c>
    </row>
    <row r="57" spans="1:7">
      <c r="B57" s="422"/>
      <c r="C57" s="422"/>
      <c r="D57" t="s">
        <v>13</v>
      </c>
      <c r="E57" s="48">
        <v>13.5</v>
      </c>
      <c r="G57" s="2">
        <f t="shared" si="0"/>
        <v>129.4</v>
      </c>
    </row>
    <row r="58" spans="1:7">
      <c r="B58" s="422"/>
      <c r="C58" s="422"/>
      <c r="D58" t="s">
        <v>14</v>
      </c>
      <c r="E58" s="48">
        <v>60</v>
      </c>
      <c r="G58" s="2">
        <f t="shared" si="0"/>
        <v>189.4</v>
      </c>
    </row>
    <row r="59" spans="1:7">
      <c r="B59" s="422"/>
      <c r="C59" s="422"/>
      <c r="D59" t="s">
        <v>15</v>
      </c>
      <c r="E59" s="48">
        <v>2</v>
      </c>
      <c r="G59" s="2">
        <f t="shared" si="0"/>
        <v>191.4</v>
      </c>
    </row>
    <row r="60" spans="1:7">
      <c r="A60" s="3">
        <v>42943</v>
      </c>
      <c r="B60" s="422" t="s">
        <v>69</v>
      </c>
      <c r="C60" s="422" t="s">
        <v>22</v>
      </c>
      <c r="D60" t="s">
        <v>14</v>
      </c>
      <c r="E60" s="48"/>
      <c r="F60" s="2">
        <v>60</v>
      </c>
      <c r="G60" s="2">
        <f t="shared" si="0"/>
        <v>131.4</v>
      </c>
    </row>
    <row r="61" spans="1:7">
      <c r="A61" s="3">
        <v>42943</v>
      </c>
      <c r="B61" s="422" t="s">
        <v>69</v>
      </c>
      <c r="C61" s="422" t="s">
        <v>22</v>
      </c>
      <c r="D61" t="s">
        <v>15</v>
      </c>
      <c r="E61" s="48"/>
      <c r="F61" s="2">
        <v>2</v>
      </c>
      <c r="G61" s="2">
        <f t="shared" si="0"/>
        <v>129.4</v>
      </c>
    </row>
    <row r="62" spans="1:7">
      <c r="A62" s="3">
        <v>42986</v>
      </c>
      <c r="B62" s="422">
        <v>13557</v>
      </c>
      <c r="C62" s="422" t="s">
        <v>22</v>
      </c>
      <c r="D62" t="s">
        <v>12</v>
      </c>
      <c r="E62" s="48"/>
      <c r="F62" s="2">
        <v>115.9</v>
      </c>
      <c r="G62" s="2">
        <f t="shared" si="0"/>
        <v>13.5</v>
      </c>
    </row>
    <row r="63" spans="1:7">
      <c r="A63" s="3">
        <v>42986</v>
      </c>
      <c r="B63" s="422">
        <v>13557</v>
      </c>
      <c r="C63" s="422" t="s">
        <v>22</v>
      </c>
      <c r="D63" t="s">
        <v>13</v>
      </c>
      <c r="E63" s="48"/>
      <c r="F63" s="2">
        <v>13.5</v>
      </c>
      <c r="G63" s="2">
        <f t="shared" si="0"/>
        <v>0</v>
      </c>
    </row>
    <row r="64" spans="1:7">
      <c r="A64" s="31">
        <v>42978</v>
      </c>
      <c r="B64" s="421" t="s">
        <v>10</v>
      </c>
      <c r="C64" s="421" t="s">
        <v>23</v>
      </c>
      <c r="D64" t="s">
        <v>12</v>
      </c>
      <c r="E64" s="48">
        <v>115.9</v>
      </c>
      <c r="G64" s="2">
        <f t="shared" si="0"/>
        <v>115.9</v>
      </c>
    </row>
    <row r="65" spans="1:7">
      <c r="B65" s="422"/>
      <c r="C65" s="422"/>
      <c r="D65" t="s">
        <v>13</v>
      </c>
      <c r="E65" s="48">
        <v>13.5</v>
      </c>
      <c r="G65" s="2">
        <f t="shared" si="0"/>
        <v>129.4</v>
      </c>
    </row>
    <row r="66" spans="1:7">
      <c r="B66" s="422"/>
      <c r="C66" s="422"/>
      <c r="D66" t="s">
        <v>14</v>
      </c>
      <c r="E66" s="48">
        <v>60</v>
      </c>
      <c r="G66" s="2">
        <f t="shared" si="0"/>
        <v>189.4</v>
      </c>
    </row>
    <row r="67" spans="1:7">
      <c r="B67" s="422"/>
      <c r="C67" s="422"/>
      <c r="D67" t="s">
        <v>15</v>
      </c>
      <c r="E67" s="48">
        <v>2</v>
      </c>
      <c r="G67" s="2">
        <f t="shared" si="0"/>
        <v>191.4</v>
      </c>
    </row>
    <row r="68" spans="1:7">
      <c r="A68" s="3">
        <v>42978</v>
      </c>
      <c r="B68" s="422" t="s">
        <v>69</v>
      </c>
      <c r="C68" s="422" t="s">
        <v>23</v>
      </c>
      <c r="D68" t="s">
        <v>14</v>
      </c>
      <c r="E68" s="48"/>
      <c r="F68" s="2">
        <v>60</v>
      </c>
      <c r="G68" s="2">
        <f t="shared" si="0"/>
        <v>131.4</v>
      </c>
    </row>
    <row r="69" spans="1:7">
      <c r="A69" s="3">
        <v>42978</v>
      </c>
      <c r="B69" s="422" t="s">
        <v>69</v>
      </c>
      <c r="C69" s="422" t="s">
        <v>23</v>
      </c>
      <c r="D69" t="s">
        <v>15</v>
      </c>
      <c r="E69" s="48"/>
      <c r="F69" s="2">
        <v>2</v>
      </c>
      <c r="G69" s="2">
        <f t="shared" si="0"/>
        <v>129.4</v>
      </c>
    </row>
    <row r="70" spans="1:7">
      <c r="A70" s="3">
        <v>43046</v>
      </c>
      <c r="B70" s="422">
        <v>13940</v>
      </c>
      <c r="C70" s="422" t="s">
        <v>23</v>
      </c>
      <c r="D70" t="s">
        <v>12</v>
      </c>
      <c r="E70" s="48"/>
      <c r="F70" s="2">
        <v>115.9</v>
      </c>
      <c r="G70" s="2">
        <f t="shared" si="0"/>
        <v>13.5</v>
      </c>
    </row>
    <row r="71" spans="1:7">
      <c r="A71" s="3">
        <v>43046</v>
      </c>
      <c r="B71" s="422">
        <v>13940</v>
      </c>
      <c r="C71" s="422" t="s">
        <v>23</v>
      </c>
      <c r="D71" t="s">
        <v>13</v>
      </c>
      <c r="E71" s="48"/>
      <c r="F71" s="2">
        <v>13.5</v>
      </c>
      <c r="G71" s="2">
        <f t="shared" si="0"/>
        <v>0</v>
      </c>
    </row>
    <row r="72" spans="1:7" ht="14.25" customHeight="1">
      <c r="A72" s="31">
        <v>43008</v>
      </c>
      <c r="B72" s="421" t="s">
        <v>10</v>
      </c>
      <c r="C72" s="421" t="s">
        <v>24</v>
      </c>
      <c r="D72" t="s">
        <v>12</v>
      </c>
      <c r="E72" s="48">
        <v>131.5</v>
      </c>
      <c r="G72" s="2">
        <f t="shared" si="0"/>
        <v>131.5</v>
      </c>
    </row>
    <row r="73" spans="1:7">
      <c r="B73" s="422"/>
      <c r="C73" s="422"/>
      <c r="D73" t="s">
        <v>13</v>
      </c>
      <c r="E73" s="48">
        <v>13.4</v>
      </c>
      <c r="G73" s="2">
        <f t="shared" si="0"/>
        <v>144.9</v>
      </c>
    </row>
    <row r="74" spans="1:7">
      <c r="B74" s="422"/>
      <c r="C74" s="422"/>
      <c r="D74" t="s">
        <v>14</v>
      </c>
      <c r="E74" s="48">
        <v>60</v>
      </c>
      <c r="G74" s="2">
        <f t="shared" ref="G74:G138" si="1">+G73+E74-F74</f>
        <v>204.9</v>
      </c>
    </row>
    <row r="75" spans="1:7">
      <c r="B75" s="422"/>
      <c r="C75" s="422"/>
      <c r="D75" t="s">
        <v>15</v>
      </c>
      <c r="E75" s="48">
        <v>2</v>
      </c>
      <c r="G75" s="2">
        <f t="shared" si="1"/>
        <v>206.9</v>
      </c>
    </row>
    <row r="76" spans="1:7">
      <c r="A76" s="3">
        <v>43008</v>
      </c>
      <c r="B76" s="422" t="s">
        <v>69</v>
      </c>
      <c r="C76" s="422" t="s">
        <v>24</v>
      </c>
      <c r="D76" t="s">
        <v>14</v>
      </c>
      <c r="E76" s="48"/>
      <c r="F76" s="2">
        <v>60</v>
      </c>
      <c r="G76" s="2">
        <f t="shared" si="1"/>
        <v>146.9</v>
      </c>
    </row>
    <row r="77" spans="1:7">
      <c r="A77" s="3">
        <v>43008</v>
      </c>
      <c r="B77" s="422" t="s">
        <v>69</v>
      </c>
      <c r="C77" s="422" t="s">
        <v>24</v>
      </c>
      <c r="D77" t="s">
        <v>15</v>
      </c>
      <c r="E77" s="48"/>
      <c r="F77" s="2">
        <v>2</v>
      </c>
      <c r="G77" s="2">
        <f t="shared" si="1"/>
        <v>144.9</v>
      </c>
    </row>
    <row r="78" spans="1:7">
      <c r="A78" s="3">
        <v>43066</v>
      </c>
      <c r="B78" s="422">
        <v>14105</v>
      </c>
      <c r="C78" s="422" t="s">
        <v>24</v>
      </c>
      <c r="D78" t="s">
        <v>12</v>
      </c>
      <c r="E78" s="48"/>
      <c r="F78" s="2">
        <v>131.5</v>
      </c>
      <c r="G78" s="2">
        <f t="shared" si="1"/>
        <v>13.400000000000006</v>
      </c>
    </row>
    <row r="79" spans="1:7">
      <c r="A79" s="3">
        <v>43066</v>
      </c>
      <c r="B79" s="422">
        <v>14105</v>
      </c>
      <c r="C79" s="422" t="s">
        <v>24</v>
      </c>
      <c r="D79" t="s">
        <v>13</v>
      </c>
      <c r="E79" s="48"/>
      <c r="F79" s="2">
        <v>13.4</v>
      </c>
      <c r="G79" s="2">
        <f t="shared" si="1"/>
        <v>0</v>
      </c>
    </row>
    <row r="80" spans="1:7">
      <c r="A80" s="31">
        <v>43039</v>
      </c>
      <c r="B80" s="421" t="s">
        <v>10</v>
      </c>
      <c r="C80" s="421" t="s">
        <v>25</v>
      </c>
      <c r="D80" t="s">
        <v>12</v>
      </c>
      <c r="E80" s="48">
        <v>130.9</v>
      </c>
      <c r="G80" s="2">
        <f t="shared" si="1"/>
        <v>130.9</v>
      </c>
    </row>
    <row r="81" spans="1:7">
      <c r="B81" s="422"/>
      <c r="C81" s="422"/>
      <c r="D81" t="s">
        <v>13</v>
      </c>
      <c r="E81" s="48">
        <v>13.5</v>
      </c>
      <c r="G81" s="2">
        <f t="shared" si="1"/>
        <v>144.4</v>
      </c>
    </row>
    <row r="82" spans="1:7">
      <c r="B82" s="422"/>
      <c r="C82" s="422"/>
      <c r="D82" t="s">
        <v>14</v>
      </c>
      <c r="E82" s="48">
        <v>60</v>
      </c>
      <c r="G82" s="2">
        <f t="shared" si="1"/>
        <v>204.4</v>
      </c>
    </row>
    <row r="83" spans="1:7">
      <c r="B83" s="422"/>
      <c r="C83" s="422"/>
      <c r="D83" t="s">
        <v>15</v>
      </c>
      <c r="E83" s="48">
        <v>2</v>
      </c>
      <c r="G83" s="2">
        <f t="shared" si="1"/>
        <v>206.4</v>
      </c>
    </row>
    <row r="84" spans="1:7">
      <c r="A84" s="3">
        <v>43039</v>
      </c>
      <c r="B84" s="422" t="s">
        <v>69</v>
      </c>
      <c r="C84" s="422" t="s">
        <v>25</v>
      </c>
      <c r="D84" t="s">
        <v>14</v>
      </c>
      <c r="E84" s="48"/>
      <c r="F84" s="2">
        <v>60</v>
      </c>
      <c r="G84" s="2">
        <f t="shared" si="1"/>
        <v>146.4</v>
      </c>
    </row>
    <row r="85" spans="1:7">
      <c r="A85" s="3">
        <v>43039</v>
      </c>
      <c r="B85" s="422" t="s">
        <v>69</v>
      </c>
      <c r="C85" s="422" t="s">
        <v>25</v>
      </c>
      <c r="D85" t="s">
        <v>15</v>
      </c>
      <c r="E85" s="48"/>
      <c r="F85" s="2">
        <v>2</v>
      </c>
      <c r="G85" s="2">
        <f t="shared" si="1"/>
        <v>144.4</v>
      </c>
    </row>
    <row r="86" spans="1:7">
      <c r="A86" s="3">
        <v>43066</v>
      </c>
      <c r="B86" s="422">
        <v>14106</v>
      </c>
      <c r="C86" s="422" t="s">
        <v>25</v>
      </c>
      <c r="D86" t="s">
        <v>12</v>
      </c>
      <c r="E86" s="48"/>
      <c r="F86" s="2">
        <v>130.9</v>
      </c>
      <c r="G86" s="2">
        <f t="shared" si="1"/>
        <v>13.5</v>
      </c>
    </row>
    <row r="87" spans="1:7">
      <c r="A87" s="3">
        <v>43066</v>
      </c>
      <c r="B87" s="422">
        <v>14106</v>
      </c>
      <c r="C87" s="422" t="s">
        <v>25</v>
      </c>
      <c r="D87" t="s">
        <v>13</v>
      </c>
      <c r="E87" s="48"/>
      <c r="F87" s="2">
        <v>13.5</v>
      </c>
      <c r="G87" s="2">
        <f t="shared" si="1"/>
        <v>0</v>
      </c>
    </row>
    <row r="88" spans="1:7">
      <c r="A88" s="31">
        <v>43069</v>
      </c>
      <c r="B88" s="421" t="s">
        <v>10</v>
      </c>
      <c r="C88" s="421" t="s">
        <v>26</v>
      </c>
      <c r="D88" t="s">
        <v>12</v>
      </c>
      <c r="E88" s="48">
        <v>89.4</v>
      </c>
      <c r="G88" s="2">
        <f t="shared" si="1"/>
        <v>89.4</v>
      </c>
    </row>
    <row r="89" spans="1:7">
      <c r="B89" s="422"/>
      <c r="C89" s="422"/>
      <c r="D89" t="s">
        <v>13</v>
      </c>
      <c r="E89" s="48">
        <v>13.4</v>
      </c>
      <c r="G89" s="2">
        <f t="shared" si="1"/>
        <v>102.80000000000001</v>
      </c>
    </row>
    <row r="90" spans="1:7">
      <c r="B90" s="422"/>
      <c r="C90" s="422"/>
      <c r="D90" t="s">
        <v>14</v>
      </c>
      <c r="E90" s="48">
        <v>60</v>
      </c>
      <c r="G90" s="2">
        <f t="shared" si="1"/>
        <v>162.80000000000001</v>
      </c>
    </row>
    <row r="91" spans="1:7">
      <c r="B91" s="422"/>
      <c r="C91" s="422"/>
      <c r="D91" t="s">
        <v>15</v>
      </c>
      <c r="E91" s="48">
        <v>2</v>
      </c>
      <c r="G91" s="2">
        <f t="shared" si="1"/>
        <v>164.8</v>
      </c>
    </row>
    <row r="92" spans="1:7">
      <c r="A92" s="3">
        <v>43116</v>
      </c>
      <c r="B92" s="422">
        <v>14431</v>
      </c>
      <c r="C92" s="422" t="s">
        <v>26</v>
      </c>
      <c r="D92" t="s">
        <v>12</v>
      </c>
      <c r="E92" s="48"/>
      <c r="F92" s="2">
        <v>89.4</v>
      </c>
      <c r="G92" s="2">
        <f t="shared" si="1"/>
        <v>75.400000000000006</v>
      </c>
    </row>
    <row r="93" spans="1:7">
      <c r="A93" s="3">
        <v>43116</v>
      </c>
      <c r="B93" s="422">
        <v>14432</v>
      </c>
      <c r="C93" s="422" t="s">
        <v>26</v>
      </c>
      <c r="D93" t="s">
        <v>13</v>
      </c>
      <c r="E93" s="48"/>
      <c r="F93" s="2">
        <v>13.4</v>
      </c>
      <c r="G93" s="2">
        <f t="shared" si="1"/>
        <v>62.000000000000007</v>
      </c>
    </row>
    <row r="94" spans="1:7">
      <c r="A94" s="3">
        <v>43116</v>
      </c>
      <c r="B94" s="422">
        <v>14433</v>
      </c>
      <c r="C94" s="422" t="s">
        <v>26</v>
      </c>
      <c r="D94" t="s">
        <v>14</v>
      </c>
      <c r="E94" s="48"/>
      <c r="F94" s="2">
        <v>60</v>
      </c>
      <c r="G94" s="2">
        <f t="shared" si="1"/>
        <v>2.0000000000000071</v>
      </c>
    </row>
    <row r="95" spans="1:7">
      <c r="A95" s="3">
        <v>43116</v>
      </c>
      <c r="B95" s="422">
        <v>14433</v>
      </c>
      <c r="C95" s="422" t="s">
        <v>26</v>
      </c>
      <c r="D95" t="s">
        <v>15</v>
      </c>
      <c r="E95" s="48"/>
      <c r="F95" s="2">
        <v>2</v>
      </c>
      <c r="G95" s="2">
        <f t="shared" si="1"/>
        <v>7.1054273576010019E-15</v>
      </c>
    </row>
    <row r="96" spans="1:7">
      <c r="A96" s="31">
        <v>43100</v>
      </c>
      <c r="B96" s="421" t="s">
        <v>10</v>
      </c>
      <c r="C96" s="421" t="s">
        <v>27</v>
      </c>
      <c r="D96" t="s">
        <v>12</v>
      </c>
      <c r="E96" s="48">
        <v>142</v>
      </c>
      <c r="G96" s="2">
        <f t="shared" si="1"/>
        <v>142</v>
      </c>
    </row>
    <row r="97" spans="1:7">
      <c r="B97" s="422"/>
      <c r="C97" s="422"/>
      <c r="D97" t="s">
        <v>13</v>
      </c>
      <c r="E97" s="48">
        <v>13.4</v>
      </c>
      <c r="G97" s="2">
        <f t="shared" si="1"/>
        <v>155.4</v>
      </c>
    </row>
    <row r="98" spans="1:7">
      <c r="B98" s="422"/>
      <c r="C98" s="422"/>
      <c r="D98" t="s">
        <v>14</v>
      </c>
      <c r="E98" s="48">
        <v>60</v>
      </c>
      <c r="G98" s="2">
        <f t="shared" si="1"/>
        <v>215.4</v>
      </c>
    </row>
    <row r="99" spans="1:7">
      <c r="B99" s="422"/>
      <c r="C99" s="422"/>
      <c r="D99" t="s">
        <v>15</v>
      </c>
      <c r="E99" s="48">
        <v>2</v>
      </c>
      <c r="G99" s="2">
        <f t="shared" si="1"/>
        <v>217.4</v>
      </c>
    </row>
    <row r="100" spans="1:7">
      <c r="A100" s="3">
        <v>43116</v>
      </c>
      <c r="B100" s="422">
        <v>14433</v>
      </c>
      <c r="C100" s="422" t="s">
        <v>27</v>
      </c>
      <c r="D100" t="s">
        <v>14</v>
      </c>
      <c r="E100" s="48"/>
      <c r="F100" s="2">
        <v>60</v>
      </c>
      <c r="G100" s="2">
        <f t="shared" si="1"/>
        <v>157.4</v>
      </c>
    </row>
    <row r="101" spans="1:7">
      <c r="A101" s="3">
        <v>43116</v>
      </c>
      <c r="B101" s="422">
        <v>14433</v>
      </c>
      <c r="C101" s="422" t="s">
        <v>27</v>
      </c>
      <c r="D101" t="s">
        <v>15</v>
      </c>
      <c r="E101" s="48"/>
      <c r="F101" s="2">
        <v>2</v>
      </c>
      <c r="G101" s="2">
        <f t="shared" si="1"/>
        <v>155.4</v>
      </c>
    </row>
    <row r="102" spans="1:7">
      <c r="A102" s="3">
        <v>43186</v>
      </c>
      <c r="B102" s="422">
        <v>15052</v>
      </c>
      <c r="C102" s="422" t="s">
        <v>27</v>
      </c>
      <c r="D102" t="s">
        <v>12</v>
      </c>
      <c r="E102" s="48"/>
      <c r="F102" s="2">
        <v>142</v>
      </c>
      <c r="G102" s="2">
        <f t="shared" si="1"/>
        <v>13.400000000000006</v>
      </c>
    </row>
    <row r="103" spans="1:7">
      <c r="A103" s="3">
        <v>43186</v>
      </c>
      <c r="B103" s="422">
        <v>15052</v>
      </c>
      <c r="C103" s="422" t="s">
        <v>27</v>
      </c>
      <c r="D103" t="s">
        <v>13</v>
      </c>
      <c r="E103" s="48"/>
      <c r="F103" s="2">
        <v>13.4</v>
      </c>
      <c r="G103" s="2">
        <f t="shared" si="1"/>
        <v>0</v>
      </c>
    </row>
    <row r="104" spans="1:7">
      <c r="A104" s="31">
        <v>43131</v>
      </c>
      <c r="B104" s="421" t="s">
        <v>10</v>
      </c>
      <c r="C104" s="421" t="s">
        <v>11</v>
      </c>
      <c r="D104" t="s">
        <v>12</v>
      </c>
      <c r="E104" s="48">
        <v>125.3</v>
      </c>
      <c r="G104" s="2">
        <f t="shared" si="1"/>
        <v>125.3</v>
      </c>
    </row>
    <row r="105" spans="1:7">
      <c r="B105" s="422"/>
      <c r="C105" s="422"/>
      <c r="D105" t="s">
        <v>13</v>
      </c>
      <c r="E105" s="48">
        <v>13.4</v>
      </c>
      <c r="G105" s="2">
        <f t="shared" si="1"/>
        <v>138.69999999999999</v>
      </c>
    </row>
    <row r="106" spans="1:7">
      <c r="B106" s="422"/>
      <c r="C106" s="422"/>
      <c r="D106" t="s">
        <v>14</v>
      </c>
      <c r="E106" s="48">
        <v>60</v>
      </c>
      <c r="G106" s="2">
        <f t="shared" si="1"/>
        <v>198.7</v>
      </c>
    </row>
    <row r="107" spans="1:7">
      <c r="B107" s="422"/>
      <c r="C107" s="422"/>
      <c r="D107" t="s">
        <v>15</v>
      </c>
      <c r="E107" s="48">
        <v>2</v>
      </c>
      <c r="G107" s="2">
        <f t="shared" si="1"/>
        <v>200.7</v>
      </c>
    </row>
    <row r="108" spans="1:7">
      <c r="A108" s="3">
        <v>43161</v>
      </c>
      <c r="B108" s="422">
        <v>14775</v>
      </c>
      <c r="C108" s="422" t="s">
        <v>11</v>
      </c>
      <c r="D108" t="s">
        <v>12</v>
      </c>
      <c r="E108" s="48"/>
      <c r="F108" s="2">
        <v>125.3</v>
      </c>
      <c r="G108" s="2">
        <f t="shared" si="1"/>
        <v>75.399999999999991</v>
      </c>
    </row>
    <row r="109" spans="1:7">
      <c r="A109" s="3">
        <v>43161</v>
      </c>
      <c r="B109" s="422">
        <v>14775</v>
      </c>
      <c r="C109" s="422" t="s">
        <v>11</v>
      </c>
      <c r="D109" t="s">
        <v>13</v>
      </c>
      <c r="E109" s="48"/>
      <c r="F109" s="2">
        <v>13.4</v>
      </c>
      <c r="G109" s="2">
        <f t="shared" si="1"/>
        <v>61.999999999999993</v>
      </c>
    </row>
    <row r="110" spans="1:7">
      <c r="A110" s="3">
        <v>43186</v>
      </c>
      <c r="B110" s="422">
        <v>15052</v>
      </c>
      <c r="C110" s="422" t="s">
        <v>11</v>
      </c>
      <c r="D110" t="s">
        <v>14</v>
      </c>
      <c r="E110" s="48"/>
      <c r="F110" s="2">
        <v>60</v>
      </c>
      <c r="G110" s="2">
        <f t="shared" si="1"/>
        <v>1.9999999999999929</v>
      </c>
    </row>
    <row r="111" spans="1:7">
      <c r="A111" s="3">
        <v>43186</v>
      </c>
      <c r="B111" s="422">
        <v>15052</v>
      </c>
      <c r="C111" s="422" t="s">
        <v>11</v>
      </c>
      <c r="D111" t="s">
        <v>15</v>
      </c>
      <c r="E111" s="48"/>
      <c r="F111" s="2">
        <v>2</v>
      </c>
      <c r="G111" s="2">
        <f t="shared" si="1"/>
        <v>-7.1054273576010019E-15</v>
      </c>
    </row>
    <row r="112" spans="1:7">
      <c r="A112" s="31">
        <v>43159</v>
      </c>
      <c r="B112" s="421" t="s">
        <v>10</v>
      </c>
      <c r="C112" s="421" t="s">
        <v>17</v>
      </c>
      <c r="D112" t="s">
        <v>12</v>
      </c>
      <c r="E112" s="48">
        <v>155.6</v>
      </c>
      <c r="G112" s="2">
        <f t="shared" si="1"/>
        <v>155.6</v>
      </c>
    </row>
    <row r="113" spans="1:7">
      <c r="B113" s="422"/>
      <c r="C113" s="422"/>
      <c r="D113" t="s">
        <v>13</v>
      </c>
      <c r="E113" s="48">
        <v>13.4</v>
      </c>
      <c r="G113" s="2">
        <f t="shared" si="1"/>
        <v>169</v>
      </c>
    </row>
    <row r="114" spans="1:7">
      <c r="B114" s="422"/>
      <c r="C114" s="422"/>
      <c r="D114" t="s">
        <v>14</v>
      </c>
      <c r="E114" s="48">
        <v>56</v>
      </c>
      <c r="G114" s="2">
        <f t="shared" si="1"/>
        <v>225</v>
      </c>
    </row>
    <row r="115" spans="1:7">
      <c r="B115" s="422"/>
      <c r="C115" s="422"/>
      <c r="D115" t="s">
        <v>15</v>
      </c>
      <c r="E115" s="48">
        <v>5</v>
      </c>
      <c r="G115" s="2">
        <f t="shared" si="1"/>
        <v>230</v>
      </c>
    </row>
    <row r="116" spans="1:7">
      <c r="A116" s="3">
        <v>43159</v>
      </c>
      <c r="B116" s="422" t="s">
        <v>69</v>
      </c>
      <c r="C116" s="422" t="s">
        <v>17</v>
      </c>
      <c r="D116" t="s">
        <v>14</v>
      </c>
      <c r="E116" s="48"/>
      <c r="F116" s="2">
        <v>56</v>
      </c>
      <c r="G116" s="2">
        <f t="shared" si="1"/>
        <v>174</v>
      </c>
    </row>
    <row r="117" spans="1:7">
      <c r="A117" s="3">
        <v>43159</v>
      </c>
      <c r="B117" s="422" t="s">
        <v>69</v>
      </c>
      <c r="C117" s="422" t="s">
        <v>17</v>
      </c>
      <c r="D117" t="s">
        <v>15</v>
      </c>
      <c r="E117" s="48"/>
      <c r="F117" s="2">
        <v>5</v>
      </c>
      <c r="G117" s="2">
        <f t="shared" si="1"/>
        <v>169</v>
      </c>
    </row>
    <row r="118" spans="1:7">
      <c r="A118" s="3">
        <v>43186</v>
      </c>
      <c r="B118" s="422">
        <v>15052</v>
      </c>
      <c r="C118" s="422" t="s">
        <v>17</v>
      </c>
      <c r="D118" t="s">
        <v>12</v>
      </c>
      <c r="E118" s="48"/>
      <c r="F118" s="2">
        <v>145.6</v>
      </c>
      <c r="G118" s="2">
        <f t="shared" si="1"/>
        <v>23.400000000000006</v>
      </c>
    </row>
    <row r="119" spans="1:7">
      <c r="A119" s="3">
        <v>43186</v>
      </c>
      <c r="B119" s="422">
        <v>15052</v>
      </c>
      <c r="C119" s="422" t="s">
        <v>17</v>
      </c>
      <c r="D119" t="s">
        <v>13</v>
      </c>
      <c r="E119" s="48"/>
      <c r="F119" s="2">
        <v>13.4</v>
      </c>
      <c r="G119" s="2">
        <f t="shared" si="1"/>
        <v>10.000000000000005</v>
      </c>
    </row>
    <row r="120" spans="1:7" ht="15.75" customHeight="1">
      <c r="A120" s="3">
        <v>43161</v>
      </c>
      <c r="B120" s="422">
        <v>14775</v>
      </c>
      <c r="C120" s="422" t="s">
        <v>17</v>
      </c>
      <c r="D120" t="s">
        <v>12</v>
      </c>
      <c r="E120" s="48"/>
      <c r="F120" s="2">
        <v>10</v>
      </c>
      <c r="G120" s="2">
        <f t="shared" si="1"/>
        <v>0</v>
      </c>
    </row>
    <row r="121" spans="1:7">
      <c r="A121" s="31">
        <v>43189</v>
      </c>
      <c r="B121" s="421" t="s">
        <v>10</v>
      </c>
      <c r="C121" s="421" t="s">
        <v>18</v>
      </c>
      <c r="D121" t="s">
        <v>12</v>
      </c>
      <c r="E121" s="48">
        <v>150.30000000000001</v>
      </c>
      <c r="G121" s="2">
        <f t="shared" si="1"/>
        <v>150.30000000000001</v>
      </c>
    </row>
    <row r="122" spans="1:7">
      <c r="B122" s="422"/>
      <c r="C122" s="422"/>
      <c r="D122" t="s">
        <v>13</v>
      </c>
      <c r="E122" s="48">
        <v>13.4</v>
      </c>
      <c r="G122" s="2">
        <f t="shared" si="1"/>
        <v>163.70000000000002</v>
      </c>
    </row>
    <row r="123" spans="1:7">
      <c r="B123" s="422"/>
      <c r="C123" s="422"/>
      <c r="D123" t="s">
        <v>14</v>
      </c>
      <c r="E123" s="48">
        <v>60</v>
      </c>
      <c r="G123" s="2">
        <f t="shared" si="1"/>
        <v>223.70000000000002</v>
      </c>
    </row>
    <row r="124" spans="1:7">
      <c r="B124" s="422"/>
      <c r="C124" s="422"/>
      <c r="D124" t="s">
        <v>15</v>
      </c>
      <c r="E124" s="48">
        <v>5</v>
      </c>
      <c r="G124" s="2">
        <f t="shared" si="1"/>
        <v>228.70000000000002</v>
      </c>
    </row>
    <row r="125" spans="1:7">
      <c r="A125" s="3">
        <v>43190</v>
      </c>
      <c r="B125" s="422" t="s">
        <v>69</v>
      </c>
      <c r="C125" s="422" t="s">
        <v>18</v>
      </c>
      <c r="D125" t="s">
        <v>14</v>
      </c>
      <c r="E125" s="48"/>
      <c r="F125" s="2">
        <v>60</v>
      </c>
      <c r="G125" s="2">
        <f t="shared" si="1"/>
        <v>168.70000000000002</v>
      </c>
    </row>
    <row r="126" spans="1:7">
      <c r="A126" s="3">
        <v>43190</v>
      </c>
      <c r="B126" s="422" t="s">
        <v>69</v>
      </c>
      <c r="C126" s="422" t="s">
        <v>18</v>
      </c>
      <c r="D126" t="s">
        <v>15</v>
      </c>
      <c r="F126" s="2">
        <v>5</v>
      </c>
      <c r="G126" s="2">
        <f t="shared" si="1"/>
        <v>163.70000000000002</v>
      </c>
    </row>
    <row r="127" spans="1:7">
      <c r="A127" s="3">
        <v>43216</v>
      </c>
      <c r="B127" s="422">
        <v>15207</v>
      </c>
      <c r="C127" s="422" t="s">
        <v>18</v>
      </c>
      <c r="D127" t="s">
        <v>12</v>
      </c>
      <c r="F127" s="2">
        <v>150.30000000000001</v>
      </c>
      <c r="G127" s="2">
        <f t="shared" si="1"/>
        <v>13.400000000000006</v>
      </c>
    </row>
    <row r="128" spans="1:7">
      <c r="A128" s="3">
        <v>43216</v>
      </c>
      <c r="B128" s="422">
        <v>15207</v>
      </c>
      <c r="C128" s="422" t="s">
        <v>18</v>
      </c>
      <c r="D128" t="s">
        <v>13</v>
      </c>
      <c r="F128" s="2">
        <v>13.4</v>
      </c>
      <c r="G128" s="2">
        <f t="shared" si="1"/>
        <v>0</v>
      </c>
    </row>
    <row r="129" spans="1:7">
      <c r="A129" s="3">
        <v>43220</v>
      </c>
      <c r="B129" s="422" t="s">
        <v>10</v>
      </c>
      <c r="C129" s="422" t="s">
        <v>19</v>
      </c>
      <c r="D129" t="s">
        <v>12</v>
      </c>
      <c r="E129" s="28">
        <v>154.19999999999999</v>
      </c>
      <c r="G129" s="2">
        <f t="shared" si="1"/>
        <v>154.19999999999999</v>
      </c>
    </row>
    <row r="130" spans="1:7">
      <c r="B130" s="422"/>
      <c r="C130" s="422"/>
      <c r="D130" t="s">
        <v>13</v>
      </c>
      <c r="E130" s="28">
        <v>13.4</v>
      </c>
      <c r="G130" s="2">
        <f t="shared" si="1"/>
        <v>167.6</v>
      </c>
    </row>
    <row r="131" spans="1:7">
      <c r="B131" s="422"/>
      <c r="C131" s="422"/>
      <c r="D131" t="s">
        <v>14</v>
      </c>
      <c r="E131" s="48">
        <v>60</v>
      </c>
      <c r="G131" s="2">
        <f t="shared" si="1"/>
        <v>227.6</v>
      </c>
    </row>
    <row r="132" spans="1:7">
      <c r="B132" s="422"/>
      <c r="C132" s="422"/>
      <c r="D132" t="s">
        <v>15</v>
      </c>
      <c r="E132" s="48">
        <v>5</v>
      </c>
      <c r="G132" s="2">
        <f t="shared" si="1"/>
        <v>232.6</v>
      </c>
    </row>
    <row r="133" spans="1:7">
      <c r="A133" s="3">
        <v>43220</v>
      </c>
      <c r="B133" s="422" t="s">
        <v>69</v>
      </c>
      <c r="C133" s="422" t="s">
        <v>19</v>
      </c>
      <c r="D133" t="s">
        <v>14</v>
      </c>
      <c r="F133" s="2">
        <v>60</v>
      </c>
      <c r="G133" s="2">
        <f t="shared" si="1"/>
        <v>172.6</v>
      </c>
    </row>
    <row r="134" spans="1:7">
      <c r="A134" s="3">
        <v>43220</v>
      </c>
      <c r="B134" s="422" t="s">
        <v>69</v>
      </c>
      <c r="C134" s="422" t="s">
        <v>19</v>
      </c>
      <c r="D134" t="s">
        <v>15</v>
      </c>
      <c r="F134" s="2">
        <v>5</v>
      </c>
      <c r="G134" s="2">
        <f t="shared" si="1"/>
        <v>167.6</v>
      </c>
    </row>
    <row r="135" spans="1:7">
      <c r="A135" s="3">
        <v>43243</v>
      </c>
      <c r="B135" s="422">
        <v>15392</v>
      </c>
      <c r="C135" s="422" t="s">
        <v>19</v>
      </c>
      <c r="D135" t="s">
        <v>12</v>
      </c>
      <c r="F135" s="2">
        <v>154.19999999999999</v>
      </c>
      <c r="G135" s="2">
        <f t="shared" si="1"/>
        <v>13.400000000000006</v>
      </c>
    </row>
    <row r="136" spans="1:7">
      <c r="A136" s="3">
        <v>43243</v>
      </c>
      <c r="B136" s="422">
        <v>15392</v>
      </c>
      <c r="C136" s="422" t="s">
        <v>19</v>
      </c>
      <c r="D136" t="s">
        <v>13</v>
      </c>
      <c r="F136" s="2">
        <v>13.4</v>
      </c>
      <c r="G136" s="2">
        <f t="shared" si="1"/>
        <v>0</v>
      </c>
    </row>
    <row r="137" spans="1:7">
      <c r="A137" s="3">
        <v>43251</v>
      </c>
      <c r="B137" s="422" t="s">
        <v>10</v>
      </c>
      <c r="C137" s="422" t="s">
        <v>20</v>
      </c>
      <c r="D137" t="s">
        <v>12</v>
      </c>
      <c r="E137" s="28">
        <v>143.5</v>
      </c>
      <c r="G137" s="2">
        <f t="shared" si="1"/>
        <v>143.5</v>
      </c>
    </row>
    <row r="138" spans="1:7">
      <c r="B138" s="422"/>
      <c r="C138" s="422"/>
      <c r="D138" t="s">
        <v>13</v>
      </c>
      <c r="E138" s="28">
        <v>13.5</v>
      </c>
      <c r="G138" s="2">
        <f t="shared" si="1"/>
        <v>157</v>
      </c>
    </row>
    <row r="139" spans="1:7">
      <c r="B139" s="422"/>
      <c r="C139" s="422"/>
      <c r="D139" t="s">
        <v>14</v>
      </c>
      <c r="E139" s="48">
        <v>60</v>
      </c>
      <c r="G139" s="2">
        <f t="shared" ref="G139:G204" si="2">+G138+E139-F139</f>
        <v>217</v>
      </c>
    </row>
    <row r="140" spans="1:7">
      <c r="B140" s="422"/>
      <c r="C140" s="422"/>
      <c r="D140" t="s">
        <v>15</v>
      </c>
      <c r="E140" s="48">
        <v>5</v>
      </c>
      <c r="G140" s="2">
        <f t="shared" si="2"/>
        <v>222</v>
      </c>
    </row>
    <row r="141" spans="1:7">
      <c r="A141" s="3">
        <v>43251</v>
      </c>
      <c r="B141" s="422" t="s">
        <v>69</v>
      </c>
      <c r="C141" s="422" t="s">
        <v>20</v>
      </c>
      <c r="D141" t="s">
        <v>14</v>
      </c>
      <c r="F141" s="2">
        <v>40</v>
      </c>
      <c r="G141" s="2">
        <f t="shared" si="2"/>
        <v>182</v>
      </c>
    </row>
    <row r="142" spans="1:7">
      <c r="A142" s="3">
        <v>43273</v>
      </c>
      <c r="B142" s="422">
        <v>15562</v>
      </c>
      <c r="C142" s="422" t="s">
        <v>20</v>
      </c>
      <c r="D142" t="s">
        <v>12</v>
      </c>
      <c r="F142" s="2">
        <v>143.5</v>
      </c>
      <c r="G142" s="2">
        <f t="shared" si="2"/>
        <v>38.5</v>
      </c>
    </row>
    <row r="143" spans="1:7">
      <c r="A143" s="3">
        <v>43273</v>
      </c>
      <c r="B143" s="422">
        <v>15562</v>
      </c>
      <c r="C143" s="422" t="s">
        <v>20</v>
      </c>
      <c r="D143" t="s">
        <v>13</v>
      </c>
      <c r="F143" s="2">
        <v>13.5</v>
      </c>
      <c r="G143" s="2">
        <f t="shared" si="2"/>
        <v>25</v>
      </c>
    </row>
    <row r="144" spans="1:7" s="9" customFormat="1">
      <c r="A144" s="31">
        <v>43318</v>
      </c>
      <c r="B144" s="421">
        <v>15899</v>
      </c>
      <c r="C144" s="421" t="s">
        <v>20</v>
      </c>
      <c r="D144" s="9" t="s">
        <v>14</v>
      </c>
      <c r="E144" s="51"/>
      <c r="F144" s="22">
        <v>20</v>
      </c>
      <c r="G144" s="2">
        <f t="shared" si="2"/>
        <v>5</v>
      </c>
    </row>
    <row r="145" spans="1:7" s="9" customFormat="1">
      <c r="A145" s="31">
        <v>43318</v>
      </c>
      <c r="B145" s="421">
        <v>15899</v>
      </c>
      <c r="C145" s="421" t="s">
        <v>20</v>
      </c>
      <c r="D145" s="9" t="s">
        <v>15</v>
      </c>
      <c r="E145" s="51"/>
      <c r="F145" s="22">
        <v>5</v>
      </c>
      <c r="G145" s="2">
        <f t="shared" si="2"/>
        <v>0</v>
      </c>
    </row>
    <row r="146" spans="1:7">
      <c r="A146" s="3">
        <v>43281</v>
      </c>
      <c r="B146" s="422" t="s">
        <v>10</v>
      </c>
      <c r="C146" s="422" t="s">
        <v>21</v>
      </c>
      <c r="D146" t="s">
        <v>12</v>
      </c>
      <c r="E146" s="28">
        <v>132.5</v>
      </c>
      <c r="G146" s="2">
        <f t="shared" si="2"/>
        <v>132.5</v>
      </c>
    </row>
    <row r="147" spans="1:7">
      <c r="B147" s="422"/>
      <c r="C147" s="422"/>
      <c r="D147" t="s">
        <v>13</v>
      </c>
      <c r="E147" s="28">
        <v>13.5</v>
      </c>
      <c r="G147" s="2">
        <f t="shared" si="2"/>
        <v>146</v>
      </c>
    </row>
    <row r="148" spans="1:7">
      <c r="B148" s="422"/>
      <c r="C148" s="422"/>
      <c r="D148" t="s">
        <v>14</v>
      </c>
      <c r="E148" s="48">
        <v>60</v>
      </c>
      <c r="G148" s="2">
        <f t="shared" si="2"/>
        <v>206</v>
      </c>
    </row>
    <row r="149" spans="1:7">
      <c r="B149" s="422"/>
      <c r="C149" s="422"/>
      <c r="D149" t="s">
        <v>15</v>
      </c>
      <c r="E149" s="48">
        <v>5</v>
      </c>
      <c r="G149" s="2">
        <f t="shared" si="2"/>
        <v>211</v>
      </c>
    </row>
    <row r="150" spans="1:7">
      <c r="A150" s="3">
        <v>43281</v>
      </c>
      <c r="B150" s="422" t="s">
        <v>69</v>
      </c>
      <c r="C150" s="422" t="s">
        <v>21</v>
      </c>
      <c r="D150" t="s">
        <v>14</v>
      </c>
      <c r="F150" s="2">
        <v>60</v>
      </c>
      <c r="G150" s="2">
        <f t="shared" si="2"/>
        <v>151</v>
      </c>
    </row>
    <row r="151" spans="1:7">
      <c r="A151" s="3">
        <v>43281</v>
      </c>
      <c r="B151" s="422" t="s">
        <v>69</v>
      </c>
      <c r="C151" s="422" t="s">
        <v>21</v>
      </c>
      <c r="D151" t="s">
        <v>15</v>
      </c>
      <c r="F151" s="2">
        <v>5</v>
      </c>
      <c r="G151" s="2">
        <f t="shared" si="2"/>
        <v>146</v>
      </c>
    </row>
    <row r="152" spans="1:7">
      <c r="A152" s="3">
        <v>43318</v>
      </c>
      <c r="B152" s="422">
        <v>15899</v>
      </c>
      <c r="C152" s="422" t="s">
        <v>21</v>
      </c>
      <c r="D152" t="s">
        <v>12</v>
      </c>
      <c r="F152" s="2">
        <v>132.5</v>
      </c>
      <c r="G152" s="2">
        <f t="shared" si="2"/>
        <v>13.5</v>
      </c>
    </row>
    <row r="153" spans="1:7">
      <c r="A153" s="3">
        <v>43318</v>
      </c>
      <c r="B153" s="422">
        <v>15899</v>
      </c>
      <c r="C153" s="422" t="s">
        <v>21</v>
      </c>
      <c r="D153" t="s">
        <v>13</v>
      </c>
      <c r="F153" s="2">
        <v>13.5</v>
      </c>
      <c r="G153" s="2">
        <f t="shared" si="2"/>
        <v>0</v>
      </c>
    </row>
    <row r="154" spans="1:7">
      <c r="A154" s="3">
        <v>43312</v>
      </c>
      <c r="B154" s="422" t="s">
        <v>10</v>
      </c>
      <c r="C154" s="422" t="s">
        <v>22</v>
      </c>
      <c r="D154" t="s">
        <v>12</v>
      </c>
      <c r="E154" s="28">
        <v>139.19999999999999</v>
      </c>
      <c r="G154" s="2">
        <f t="shared" si="2"/>
        <v>139.19999999999999</v>
      </c>
    </row>
    <row r="155" spans="1:7">
      <c r="B155" s="422"/>
      <c r="C155" s="422"/>
      <c r="D155" t="s">
        <v>13</v>
      </c>
      <c r="E155" s="28">
        <v>13.5</v>
      </c>
      <c r="G155" s="2">
        <f t="shared" si="2"/>
        <v>152.69999999999999</v>
      </c>
    </row>
    <row r="156" spans="1:7">
      <c r="B156" s="422"/>
      <c r="C156" s="422"/>
      <c r="D156" t="s">
        <v>14</v>
      </c>
      <c r="E156" s="48">
        <v>60</v>
      </c>
      <c r="G156" s="2">
        <f t="shared" si="2"/>
        <v>212.7</v>
      </c>
    </row>
    <row r="157" spans="1:7">
      <c r="B157" s="422"/>
      <c r="C157" s="422"/>
      <c r="D157" t="s">
        <v>15</v>
      </c>
      <c r="E157" s="48">
        <v>5</v>
      </c>
      <c r="G157" s="2">
        <f t="shared" si="2"/>
        <v>217.7</v>
      </c>
    </row>
    <row r="158" spans="1:7">
      <c r="A158" s="3">
        <v>43312</v>
      </c>
      <c r="B158" s="422" t="s">
        <v>69</v>
      </c>
      <c r="C158" s="422" t="s">
        <v>22</v>
      </c>
      <c r="D158" t="s">
        <v>14</v>
      </c>
      <c r="E158" s="48"/>
      <c r="F158" s="2">
        <v>60</v>
      </c>
      <c r="G158" s="2">
        <f t="shared" si="2"/>
        <v>157.69999999999999</v>
      </c>
    </row>
    <row r="159" spans="1:7">
      <c r="A159" s="3">
        <v>43312</v>
      </c>
      <c r="B159" s="422" t="s">
        <v>69</v>
      </c>
      <c r="C159" s="422" t="s">
        <v>22</v>
      </c>
      <c r="D159" t="s">
        <v>15</v>
      </c>
      <c r="E159" s="48"/>
      <c r="F159" s="2">
        <v>5</v>
      </c>
      <c r="G159" s="2">
        <f t="shared" si="2"/>
        <v>152.69999999999999</v>
      </c>
    </row>
    <row r="160" spans="1:7">
      <c r="A160" s="3">
        <v>43335</v>
      </c>
      <c r="B160" s="422">
        <v>16060</v>
      </c>
      <c r="C160" s="422" t="s">
        <v>22</v>
      </c>
      <c r="D160" t="s">
        <v>12</v>
      </c>
      <c r="E160" s="48"/>
      <c r="F160" s="2">
        <v>139.19999999999999</v>
      </c>
      <c r="G160" s="2">
        <f t="shared" si="2"/>
        <v>13.5</v>
      </c>
    </row>
    <row r="161" spans="1:7">
      <c r="A161" s="3">
        <v>43335</v>
      </c>
      <c r="B161" s="422">
        <v>16060</v>
      </c>
      <c r="C161" s="422" t="s">
        <v>22</v>
      </c>
      <c r="D161" t="s">
        <v>13</v>
      </c>
      <c r="E161" s="48"/>
      <c r="F161" s="2">
        <v>13.5</v>
      </c>
      <c r="G161" s="2">
        <f t="shared" si="2"/>
        <v>0</v>
      </c>
    </row>
    <row r="162" spans="1:7">
      <c r="A162" s="3">
        <v>43343</v>
      </c>
      <c r="B162" s="422" t="s">
        <v>10</v>
      </c>
      <c r="C162" s="422" t="s">
        <v>23</v>
      </c>
      <c r="D162" t="s">
        <v>12</v>
      </c>
      <c r="E162" s="28">
        <v>133</v>
      </c>
      <c r="G162" s="2">
        <f t="shared" si="2"/>
        <v>133</v>
      </c>
    </row>
    <row r="163" spans="1:7">
      <c r="B163" s="422"/>
      <c r="C163" s="422"/>
      <c r="D163" t="s">
        <v>13</v>
      </c>
      <c r="E163" s="28">
        <v>13.5</v>
      </c>
      <c r="G163" s="2">
        <f t="shared" si="2"/>
        <v>146.5</v>
      </c>
    </row>
    <row r="164" spans="1:7">
      <c r="B164" s="422"/>
      <c r="C164" s="422"/>
      <c r="D164" t="s">
        <v>14</v>
      </c>
      <c r="E164" s="48">
        <v>60</v>
      </c>
      <c r="G164" s="2">
        <f t="shared" si="2"/>
        <v>206.5</v>
      </c>
    </row>
    <row r="165" spans="1:7">
      <c r="B165" s="422"/>
      <c r="C165" s="422"/>
      <c r="D165" t="s">
        <v>15</v>
      </c>
      <c r="E165" s="48">
        <v>5</v>
      </c>
      <c r="G165" s="2">
        <f t="shared" si="2"/>
        <v>211.5</v>
      </c>
    </row>
    <row r="166" spans="1:7">
      <c r="A166" s="3">
        <v>43343</v>
      </c>
      <c r="B166" s="422" t="s">
        <v>69</v>
      </c>
      <c r="C166" s="422" t="s">
        <v>23</v>
      </c>
      <c r="D166" t="s">
        <v>14</v>
      </c>
      <c r="E166" s="48"/>
      <c r="F166" s="2">
        <v>60</v>
      </c>
      <c r="G166" s="2">
        <f t="shared" si="2"/>
        <v>151.5</v>
      </c>
    </row>
    <row r="167" spans="1:7">
      <c r="A167" s="3">
        <v>43343</v>
      </c>
      <c r="B167" s="422" t="s">
        <v>69</v>
      </c>
      <c r="C167" s="422" t="s">
        <v>23</v>
      </c>
      <c r="D167" t="s">
        <v>15</v>
      </c>
      <c r="E167" s="48"/>
      <c r="F167" s="2">
        <v>5</v>
      </c>
      <c r="G167" s="2">
        <f t="shared" si="2"/>
        <v>146.5</v>
      </c>
    </row>
    <row r="168" spans="1:7">
      <c r="A168" s="3">
        <v>43368</v>
      </c>
      <c r="B168" s="422">
        <v>16240</v>
      </c>
      <c r="C168" s="422" t="s">
        <v>23</v>
      </c>
      <c r="D168" t="s">
        <v>12</v>
      </c>
      <c r="E168" s="48"/>
      <c r="F168" s="2">
        <v>133</v>
      </c>
      <c r="G168" s="2">
        <f t="shared" si="2"/>
        <v>13.5</v>
      </c>
    </row>
    <row r="169" spans="1:7">
      <c r="A169" s="3">
        <v>43368</v>
      </c>
      <c r="B169" s="422">
        <v>16240</v>
      </c>
      <c r="C169" s="422" t="s">
        <v>23</v>
      </c>
      <c r="D169" t="s">
        <v>13</v>
      </c>
      <c r="E169" s="48"/>
      <c r="F169" s="2">
        <v>13.5</v>
      </c>
      <c r="G169" s="2">
        <f t="shared" si="2"/>
        <v>0</v>
      </c>
    </row>
    <row r="170" spans="1:7">
      <c r="A170" s="3">
        <v>43373</v>
      </c>
      <c r="B170" s="422" t="s">
        <v>10</v>
      </c>
      <c r="C170" s="422" t="s">
        <v>24</v>
      </c>
      <c r="D170" t="s">
        <v>12</v>
      </c>
      <c r="E170" s="28">
        <v>136.4</v>
      </c>
      <c r="G170" s="2">
        <f t="shared" si="2"/>
        <v>136.4</v>
      </c>
    </row>
    <row r="171" spans="1:7">
      <c r="B171" s="422"/>
      <c r="C171" s="422"/>
      <c r="D171" t="s">
        <v>13</v>
      </c>
      <c r="E171" s="28">
        <v>13.5</v>
      </c>
      <c r="G171" s="2">
        <f t="shared" si="2"/>
        <v>149.9</v>
      </c>
    </row>
    <row r="172" spans="1:7">
      <c r="B172" s="422"/>
      <c r="C172" s="422"/>
      <c r="D172" t="s">
        <v>14</v>
      </c>
      <c r="E172" s="48">
        <v>60</v>
      </c>
      <c r="G172" s="2">
        <f t="shared" si="2"/>
        <v>209.9</v>
      </c>
    </row>
    <row r="173" spans="1:7">
      <c r="B173" s="422"/>
      <c r="C173" s="422"/>
      <c r="D173" t="s">
        <v>15</v>
      </c>
      <c r="E173" s="48">
        <v>5</v>
      </c>
      <c r="G173" s="2">
        <f t="shared" si="2"/>
        <v>214.9</v>
      </c>
    </row>
    <row r="174" spans="1:7">
      <c r="A174" s="3">
        <v>43373</v>
      </c>
      <c r="B174" s="422" t="s">
        <v>69</v>
      </c>
      <c r="C174" s="422" t="s">
        <v>24</v>
      </c>
      <c r="D174" t="s">
        <v>14</v>
      </c>
      <c r="E174" s="48"/>
      <c r="F174" s="2">
        <v>60</v>
      </c>
      <c r="G174" s="2">
        <f t="shared" si="2"/>
        <v>154.9</v>
      </c>
    </row>
    <row r="175" spans="1:7">
      <c r="A175" s="3">
        <v>43373</v>
      </c>
      <c r="B175" s="422" t="s">
        <v>69</v>
      </c>
      <c r="C175" s="422" t="s">
        <v>24</v>
      </c>
      <c r="D175" t="s">
        <v>15</v>
      </c>
      <c r="E175" s="48"/>
      <c r="F175" s="2">
        <v>5</v>
      </c>
      <c r="G175" s="2">
        <f t="shared" si="2"/>
        <v>149.9</v>
      </c>
    </row>
    <row r="176" spans="1:7">
      <c r="A176" s="3">
        <v>43433</v>
      </c>
      <c r="B176" s="422">
        <v>16657</v>
      </c>
      <c r="C176" s="422" t="s">
        <v>24</v>
      </c>
      <c r="D176" t="s">
        <v>12</v>
      </c>
      <c r="E176" s="48"/>
      <c r="F176" s="2">
        <v>136.4</v>
      </c>
      <c r="G176" s="2">
        <f t="shared" si="2"/>
        <v>13.5</v>
      </c>
    </row>
    <row r="177" spans="1:7">
      <c r="A177" s="3">
        <v>43433</v>
      </c>
      <c r="B177" s="422">
        <v>16657</v>
      </c>
      <c r="C177" s="422" t="s">
        <v>24</v>
      </c>
      <c r="D177" t="s">
        <v>13</v>
      </c>
      <c r="E177" s="48"/>
      <c r="F177" s="2">
        <v>13.5</v>
      </c>
      <c r="G177" s="2">
        <f t="shared" si="2"/>
        <v>0</v>
      </c>
    </row>
    <row r="178" spans="1:7">
      <c r="A178" s="3">
        <v>43404</v>
      </c>
      <c r="B178" s="422" t="s">
        <v>10</v>
      </c>
      <c r="C178" s="422" t="s">
        <v>25</v>
      </c>
      <c r="D178" t="s">
        <v>12</v>
      </c>
      <c r="E178" s="28">
        <v>137.4</v>
      </c>
      <c r="G178" s="2">
        <f t="shared" si="2"/>
        <v>137.4</v>
      </c>
    </row>
    <row r="179" spans="1:7">
      <c r="B179" s="422"/>
      <c r="C179" s="422"/>
      <c r="D179" t="s">
        <v>13</v>
      </c>
      <c r="E179" s="28">
        <v>16.5</v>
      </c>
      <c r="G179" s="2">
        <f t="shared" si="2"/>
        <v>153.9</v>
      </c>
    </row>
    <row r="180" spans="1:7">
      <c r="B180" s="422"/>
      <c r="C180" s="422"/>
      <c r="D180" t="s">
        <v>14</v>
      </c>
      <c r="E180" s="48">
        <v>60</v>
      </c>
      <c r="G180" s="2">
        <f t="shared" si="2"/>
        <v>213.9</v>
      </c>
    </row>
    <row r="181" spans="1:7">
      <c r="B181" s="422"/>
      <c r="C181" s="422"/>
      <c r="D181" t="s">
        <v>15</v>
      </c>
      <c r="E181" s="48">
        <v>5</v>
      </c>
      <c r="G181" s="2">
        <f t="shared" si="2"/>
        <v>218.9</v>
      </c>
    </row>
    <row r="182" spans="1:7">
      <c r="A182" s="3">
        <v>43404</v>
      </c>
      <c r="B182" s="422" t="s">
        <v>69</v>
      </c>
      <c r="C182" s="422" t="s">
        <v>25</v>
      </c>
      <c r="D182" t="s">
        <v>14</v>
      </c>
      <c r="E182" s="48"/>
      <c r="F182" s="2">
        <v>60</v>
      </c>
      <c r="G182" s="2">
        <f t="shared" si="2"/>
        <v>158.9</v>
      </c>
    </row>
    <row r="183" spans="1:7">
      <c r="A183" s="3">
        <v>43404</v>
      </c>
      <c r="B183" s="422" t="s">
        <v>69</v>
      </c>
      <c r="C183" s="422" t="s">
        <v>25</v>
      </c>
      <c r="D183" t="s">
        <v>15</v>
      </c>
      <c r="E183" s="48"/>
      <c r="F183" s="2">
        <v>5</v>
      </c>
      <c r="G183" s="2">
        <f t="shared" si="2"/>
        <v>153.9</v>
      </c>
    </row>
    <row r="184" spans="1:7">
      <c r="A184" s="3">
        <v>43474</v>
      </c>
      <c r="B184" s="422">
        <v>16913</v>
      </c>
      <c r="C184" s="422" t="s">
        <v>25</v>
      </c>
      <c r="D184" t="s">
        <v>12</v>
      </c>
      <c r="E184" s="48"/>
      <c r="F184" s="2">
        <v>137.4</v>
      </c>
      <c r="G184" s="2">
        <f t="shared" si="2"/>
        <v>16.5</v>
      </c>
    </row>
    <row r="185" spans="1:7">
      <c r="A185" s="3">
        <v>43474</v>
      </c>
      <c r="B185" s="422">
        <v>16913</v>
      </c>
      <c r="C185" s="422" t="s">
        <v>25</v>
      </c>
      <c r="D185" t="s">
        <v>13</v>
      </c>
      <c r="E185" s="48"/>
      <c r="F185" s="2">
        <v>16.5</v>
      </c>
      <c r="G185" s="2">
        <f t="shared" si="2"/>
        <v>0</v>
      </c>
    </row>
    <row r="186" spans="1:7">
      <c r="A186" s="3">
        <v>43434</v>
      </c>
      <c r="B186" s="422" t="s">
        <v>10</v>
      </c>
      <c r="C186" s="422" t="s">
        <v>26</v>
      </c>
      <c r="D186" t="s">
        <v>12</v>
      </c>
      <c r="E186" s="28">
        <v>141.1</v>
      </c>
      <c r="G186" s="2">
        <f t="shared" si="2"/>
        <v>141.1</v>
      </c>
    </row>
    <row r="187" spans="1:7">
      <c r="B187" s="422"/>
      <c r="C187" s="422"/>
      <c r="D187" t="s">
        <v>13</v>
      </c>
      <c r="E187" s="28">
        <v>16.5</v>
      </c>
      <c r="G187" s="2">
        <f t="shared" si="2"/>
        <v>157.6</v>
      </c>
    </row>
    <row r="188" spans="1:7">
      <c r="B188" s="422"/>
      <c r="C188" s="422"/>
      <c r="D188" t="s">
        <v>14</v>
      </c>
      <c r="E188" s="48">
        <v>60</v>
      </c>
      <c r="G188" s="2">
        <f t="shared" si="2"/>
        <v>217.6</v>
      </c>
    </row>
    <row r="189" spans="1:7">
      <c r="B189" s="422"/>
      <c r="C189" s="422"/>
      <c r="D189" t="s">
        <v>15</v>
      </c>
      <c r="E189" s="48">
        <v>5</v>
      </c>
      <c r="G189" s="2">
        <f t="shared" si="2"/>
        <v>222.6</v>
      </c>
    </row>
    <row r="190" spans="1:7">
      <c r="A190" s="3">
        <v>43434</v>
      </c>
      <c r="B190" s="422" t="s">
        <v>69</v>
      </c>
      <c r="C190" s="422" t="s">
        <v>26</v>
      </c>
      <c r="D190" t="s">
        <v>14</v>
      </c>
      <c r="E190" s="48"/>
      <c r="F190" s="2">
        <v>60</v>
      </c>
      <c r="G190" s="2">
        <f t="shared" si="2"/>
        <v>162.6</v>
      </c>
    </row>
    <row r="191" spans="1:7">
      <c r="A191" s="3">
        <v>43434</v>
      </c>
      <c r="B191" s="422" t="s">
        <v>69</v>
      </c>
      <c r="C191" s="422" t="s">
        <v>26</v>
      </c>
      <c r="D191" t="s">
        <v>15</v>
      </c>
      <c r="E191" s="48"/>
      <c r="F191" s="2">
        <v>5</v>
      </c>
      <c r="G191" s="2">
        <f t="shared" si="2"/>
        <v>157.6</v>
      </c>
    </row>
    <row r="192" spans="1:7">
      <c r="A192" s="3">
        <v>43474</v>
      </c>
      <c r="B192" s="422">
        <v>16914</v>
      </c>
      <c r="C192" s="422" t="s">
        <v>26</v>
      </c>
      <c r="D192" t="s">
        <v>12</v>
      </c>
      <c r="E192" s="48"/>
      <c r="F192" s="2">
        <v>141.1</v>
      </c>
      <c r="G192" s="2">
        <f t="shared" si="2"/>
        <v>16.5</v>
      </c>
    </row>
    <row r="193" spans="1:7">
      <c r="A193" s="3">
        <v>43474</v>
      </c>
      <c r="B193" s="422">
        <v>16914</v>
      </c>
      <c r="C193" s="422" t="s">
        <v>26</v>
      </c>
      <c r="D193" t="s">
        <v>13</v>
      </c>
      <c r="E193" s="48"/>
      <c r="F193" s="2">
        <v>16.5</v>
      </c>
      <c r="G193" s="2">
        <f t="shared" si="2"/>
        <v>0</v>
      </c>
    </row>
    <row r="194" spans="1:7">
      <c r="A194" s="3">
        <v>43465</v>
      </c>
      <c r="B194" s="422" t="s">
        <v>10</v>
      </c>
      <c r="C194" s="422" t="s">
        <v>27</v>
      </c>
      <c r="D194" t="s">
        <v>12</v>
      </c>
      <c r="E194" s="28">
        <v>150.80000000000001</v>
      </c>
      <c r="G194" s="2">
        <f t="shared" si="2"/>
        <v>150.80000000000001</v>
      </c>
    </row>
    <row r="195" spans="1:7">
      <c r="B195" s="422"/>
      <c r="C195" s="422"/>
      <c r="D195" t="s">
        <v>13</v>
      </c>
      <c r="E195" s="28">
        <v>16.5</v>
      </c>
      <c r="G195" s="2">
        <f t="shared" si="2"/>
        <v>167.3</v>
      </c>
    </row>
    <row r="196" spans="1:7">
      <c r="B196" s="422"/>
      <c r="C196" s="422"/>
      <c r="D196" t="s">
        <v>14</v>
      </c>
      <c r="E196" s="48">
        <v>60</v>
      </c>
      <c r="G196" s="2">
        <f t="shared" si="2"/>
        <v>227.3</v>
      </c>
    </row>
    <row r="197" spans="1:7">
      <c r="B197" s="422"/>
      <c r="C197" s="422"/>
      <c r="D197" t="s">
        <v>15</v>
      </c>
      <c r="E197" s="48">
        <v>5</v>
      </c>
      <c r="G197" s="2">
        <f t="shared" si="2"/>
        <v>232.3</v>
      </c>
    </row>
    <row r="198" spans="1:7">
      <c r="A198" s="3">
        <v>43465</v>
      </c>
      <c r="B198" s="422" t="s">
        <v>69</v>
      </c>
      <c r="C198" s="422" t="s">
        <v>27</v>
      </c>
      <c r="D198" t="s">
        <v>14</v>
      </c>
      <c r="E198" s="48"/>
      <c r="F198" s="2">
        <v>60</v>
      </c>
      <c r="G198" s="2">
        <f t="shared" si="2"/>
        <v>172.3</v>
      </c>
    </row>
    <row r="199" spans="1:7" ht="14.25" customHeight="1">
      <c r="A199" s="3">
        <v>43465</v>
      </c>
      <c r="B199" s="422" t="s">
        <v>69</v>
      </c>
      <c r="C199" s="422" t="s">
        <v>27</v>
      </c>
      <c r="D199" t="s">
        <v>15</v>
      </c>
      <c r="E199" s="48"/>
      <c r="F199" s="2">
        <v>5</v>
      </c>
      <c r="G199" s="2">
        <f t="shared" si="2"/>
        <v>167.3</v>
      </c>
    </row>
    <row r="200" spans="1:7" ht="14.25" customHeight="1">
      <c r="A200" s="3">
        <v>43496</v>
      </c>
      <c r="B200" s="422">
        <v>17064</v>
      </c>
      <c r="C200" s="422" t="s">
        <v>27</v>
      </c>
      <c r="D200" t="s">
        <v>12</v>
      </c>
      <c r="E200" s="48"/>
      <c r="F200" s="2">
        <v>150.80000000000001</v>
      </c>
      <c r="G200" s="2">
        <f t="shared" si="2"/>
        <v>16.5</v>
      </c>
    </row>
    <row r="201" spans="1:7" ht="14.25" customHeight="1">
      <c r="A201" s="3">
        <v>43496</v>
      </c>
      <c r="B201" s="422">
        <v>17064</v>
      </c>
      <c r="C201" s="422" t="s">
        <v>27</v>
      </c>
      <c r="D201" t="s">
        <v>13</v>
      </c>
      <c r="E201" s="48"/>
      <c r="F201" s="2">
        <v>16.5</v>
      </c>
      <c r="G201" s="2">
        <f t="shared" si="2"/>
        <v>0</v>
      </c>
    </row>
    <row r="202" spans="1:7" ht="14.25" customHeight="1">
      <c r="A202" s="3">
        <v>43496</v>
      </c>
      <c r="B202" s="422" t="s">
        <v>10</v>
      </c>
      <c r="C202" s="422" t="s">
        <v>11</v>
      </c>
      <c r="D202" t="s">
        <v>12</v>
      </c>
      <c r="E202" s="28">
        <v>163.1</v>
      </c>
      <c r="G202" s="2">
        <f t="shared" si="2"/>
        <v>163.1</v>
      </c>
    </row>
    <row r="203" spans="1:7" ht="14.25" customHeight="1">
      <c r="B203" s="422"/>
      <c r="C203" s="422"/>
      <c r="D203" t="s">
        <v>13</v>
      </c>
      <c r="E203" s="28">
        <v>16.5</v>
      </c>
      <c r="G203" s="2">
        <f t="shared" si="2"/>
        <v>179.6</v>
      </c>
    </row>
    <row r="204" spans="1:7" ht="14.25" customHeight="1">
      <c r="B204" s="422"/>
      <c r="C204" s="422"/>
      <c r="D204" t="s">
        <v>14</v>
      </c>
      <c r="E204" s="48">
        <v>60</v>
      </c>
      <c r="G204" s="2">
        <f t="shared" si="2"/>
        <v>239.6</v>
      </c>
    </row>
    <row r="205" spans="1:7" ht="14.25" customHeight="1">
      <c r="B205" s="422"/>
      <c r="C205" s="422"/>
      <c r="D205" t="s">
        <v>15</v>
      </c>
      <c r="E205" s="48">
        <v>5</v>
      </c>
      <c r="G205" s="2">
        <f t="shared" ref="G205:G268" si="3">+G204+E205-F205</f>
        <v>244.6</v>
      </c>
    </row>
    <row r="206" spans="1:7" ht="14.25" customHeight="1">
      <c r="A206" s="3">
        <v>43496</v>
      </c>
      <c r="B206" s="422" t="s">
        <v>69</v>
      </c>
      <c r="C206" s="422" t="s">
        <v>11</v>
      </c>
      <c r="D206" t="s">
        <v>14</v>
      </c>
      <c r="E206" s="48"/>
      <c r="F206" s="2">
        <v>60</v>
      </c>
      <c r="G206" s="2">
        <f t="shared" si="3"/>
        <v>184.6</v>
      </c>
    </row>
    <row r="207" spans="1:7" ht="14.25" customHeight="1">
      <c r="A207" s="3">
        <v>43496</v>
      </c>
      <c r="B207" s="422" t="s">
        <v>69</v>
      </c>
      <c r="C207" s="422" t="s">
        <v>11</v>
      </c>
      <c r="D207" t="s">
        <v>15</v>
      </c>
      <c r="E207" s="48"/>
      <c r="F207" s="2">
        <v>5</v>
      </c>
      <c r="G207" s="2">
        <f t="shared" si="3"/>
        <v>179.6</v>
      </c>
    </row>
    <row r="208" spans="1:7" ht="14.25" customHeight="1">
      <c r="A208" s="3">
        <v>43551</v>
      </c>
      <c r="B208" s="422">
        <v>17510</v>
      </c>
      <c r="C208" s="422" t="s">
        <v>11</v>
      </c>
      <c r="D208" t="s">
        <v>12</v>
      </c>
      <c r="E208" s="48"/>
      <c r="F208" s="2">
        <v>163.1</v>
      </c>
      <c r="G208" s="2">
        <f t="shared" si="3"/>
        <v>16.5</v>
      </c>
    </row>
    <row r="209" spans="1:7" ht="14.25" customHeight="1">
      <c r="A209" s="3">
        <v>43551</v>
      </c>
      <c r="B209" s="422">
        <v>17510</v>
      </c>
      <c r="C209" s="422" t="s">
        <v>11</v>
      </c>
      <c r="D209" t="s">
        <v>13</v>
      </c>
      <c r="E209" s="48"/>
      <c r="F209" s="2">
        <v>16.5</v>
      </c>
      <c r="G209" s="2">
        <f t="shared" si="3"/>
        <v>0</v>
      </c>
    </row>
    <row r="210" spans="1:7" ht="14.25" customHeight="1">
      <c r="A210" s="3">
        <v>43524</v>
      </c>
      <c r="B210" s="422" t="s">
        <v>10</v>
      </c>
      <c r="C210" s="422" t="s">
        <v>17</v>
      </c>
      <c r="D210" t="s">
        <v>12</v>
      </c>
      <c r="E210" s="28">
        <v>172.4</v>
      </c>
      <c r="G210" s="2">
        <f t="shared" si="3"/>
        <v>172.4</v>
      </c>
    </row>
    <row r="211" spans="1:7" ht="14.25" customHeight="1">
      <c r="B211" s="422"/>
      <c r="C211" s="422"/>
      <c r="D211" t="s">
        <v>13</v>
      </c>
      <c r="E211" s="28">
        <v>20.2</v>
      </c>
      <c r="G211" s="2">
        <f t="shared" si="3"/>
        <v>192.6</v>
      </c>
    </row>
    <row r="212" spans="1:7" ht="14.25" customHeight="1">
      <c r="B212" s="422"/>
      <c r="C212" s="422"/>
      <c r="D212" t="s">
        <v>14</v>
      </c>
      <c r="E212" s="48">
        <v>56</v>
      </c>
      <c r="G212" s="2">
        <f t="shared" si="3"/>
        <v>248.6</v>
      </c>
    </row>
    <row r="213" spans="1:7" ht="14.25" customHeight="1">
      <c r="B213" s="422"/>
      <c r="C213" s="422"/>
      <c r="D213" t="s">
        <v>15</v>
      </c>
      <c r="E213" s="48">
        <v>5</v>
      </c>
      <c r="G213" s="2">
        <f t="shared" si="3"/>
        <v>253.6</v>
      </c>
    </row>
    <row r="214" spans="1:7" ht="14.25" customHeight="1">
      <c r="A214" s="3">
        <v>43524</v>
      </c>
      <c r="B214" s="422" t="s">
        <v>69</v>
      </c>
      <c r="C214" s="422" t="s">
        <v>17</v>
      </c>
      <c r="D214" t="s">
        <v>14</v>
      </c>
      <c r="E214" s="48"/>
      <c r="F214" s="2">
        <v>56</v>
      </c>
      <c r="G214" s="2">
        <f t="shared" si="3"/>
        <v>197.6</v>
      </c>
    </row>
    <row r="215" spans="1:7" ht="14.25" customHeight="1">
      <c r="A215" s="3">
        <v>43524</v>
      </c>
      <c r="B215" s="422" t="s">
        <v>69</v>
      </c>
      <c r="C215" s="422" t="s">
        <v>17</v>
      </c>
      <c r="D215" t="s">
        <v>15</v>
      </c>
      <c r="E215" s="48"/>
      <c r="F215" s="2">
        <v>5</v>
      </c>
      <c r="G215" s="2">
        <f t="shared" si="3"/>
        <v>192.6</v>
      </c>
    </row>
    <row r="216" spans="1:7" ht="14.25" customHeight="1">
      <c r="A216" s="3">
        <v>43551</v>
      </c>
      <c r="B216" s="422">
        <v>17510</v>
      </c>
      <c r="C216" s="422" t="s">
        <v>17</v>
      </c>
      <c r="D216" t="s">
        <v>12</v>
      </c>
      <c r="E216" s="48"/>
      <c r="F216" s="2">
        <v>172.4</v>
      </c>
      <c r="G216" s="2">
        <f t="shared" si="3"/>
        <v>20.199999999999989</v>
      </c>
    </row>
    <row r="217" spans="1:7" ht="14.25" customHeight="1">
      <c r="A217" s="3">
        <v>43579</v>
      </c>
      <c r="B217" s="422">
        <v>17676</v>
      </c>
      <c r="C217" s="422" t="s">
        <v>17</v>
      </c>
      <c r="D217" t="s">
        <v>13</v>
      </c>
      <c r="E217" s="48"/>
      <c r="F217" s="2">
        <v>20.2</v>
      </c>
      <c r="G217" s="2">
        <f t="shared" si="3"/>
        <v>0</v>
      </c>
    </row>
    <row r="218" spans="1:7" ht="14.25" customHeight="1">
      <c r="A218" s="3">
        <v>43555</v>
      </c>
      <c r="B218" s="422" t="s">
        <v>10</v>
      </c>
      <c r="C218" s="422" t="s">
        <v>18</v>
      </c>
      <c r="D218" t="s">
        <v>12</v>
      </c>
      <c r="E218" s="28">
        <v>160.1</v>
      </c>
      <c r="G218" s="2">
        <f t="shared" si="3"/>
        <v>160.1</v>
      </c>
    </row>
    <row r="219" spans="1:7" ht="14.25" customHeight="1">
      <c r="B219" s="422"/>
      <c r="C219" s="422"/>
      <c r="D219" t="s">
        <v>13</v>
      </c>
      <c r="E219" s="28">
        <v>16</v>
      </c>
      <c r="G219" s="2">
        <f t="shared" si="3"/>
        <v>176.1</v>
      </c>
    </row>
    <row r="220" spans="1:7" ht="14.25" customHeight="1">
      <c r="B220" s="422"/>
      <c r="C220" s="422"/>
      <c r="D220" t="s">
        <v>14</v>
      </c>
      <c r="E220" s="48">
        <v>60</v>
      </c>
      <c r="G220" s="2">
        <f t="shared" si="3"/>
        <v>236.1</v>
      </c>
    </row>
    <row r="221" spans="1:7" ht="14.25" customHeight="1">
      <c r="B221" s="422"/>
      <c r="C221" s="422"/>
      <c r="D221" t="s">
        <v>15</v>
      </c>
      <c r="E221" s="48">
        <v>5</v>
      </c>
      <c r="G221" s="2">
        <f t="shared" si="3"/>
        <v>241.1</v>
      </c>
    </row>
    <row r="222" spans="1:7" ht="14.25" customHeight="1">
      <c r="A222" s="3">
        <v>43555</v>
      </c>
      <c r="B222" s="422" t="s">
        <v>69</v>
      </c>
      <c r="C222" s="422" t="s">
        <v>18</v>
      </c>
      <c r="D222" t="s">
        <v>14</v>
      </c>
      <c r="E222" s="48"/>
      <c r="F222" s="2">
        <v>60</v>
      </c>
      <c r="G222" s="2">
        <f t="shared" si="3"/>
        <v>181.1</v>
      </c>
    </row>
    <row r="223" spans="1:7" ht="14.25" customHeight="1">
      <c r="A223" s="3">
        <v>43555</v>
      </c>
      <c r="B223" s="422" t="s">
        <v>69</v>
      </c>
      <c r="C223" s="422" t="s">
        <v>18</v>
      </c>
      <c r="D223" t="s">
        <v>15</v>
      </c>
      <c r="E223" s="48"/>
      <c r="F223" s="2">
        <v>5</v>
      </c>
      <c r="G223" s="2">
        <f t="shared" si="3"/>
        <v>176.1</v>
      </c>
    </row>
    <row r="224" spans="1:7" ht="14.25" customHeight="1">
      <c r="A224" s="3">
        <v>43588</v>
      </c>
      <c r="B224" s="422">
        <v>17756</v>
      </c>
      <c r="C224" s="422" t="s">
        <v>18</v>
      </c>
      <c r="D224" t="s">
        <v>12</v>
      </c>
      <c r="E224" s="48"/>
      <c r="F224" s="2">
        <v>160.1</v>
      </c>
      <c r="G224" s="2">
        <f t="shared" si="3"/>
        <v>16</v>
      </c>
    </row>
    <row r="225" spans="1:7" ht="14.25" customHeight="1">
      <c r="A225" s="3">
        <v>43588</v>
      </c>
      <c r="B225" s="422">
        <v>17756</v>
      </c>
      <c r="C225" s="422" t="s">
        <v>18</v>
      </c>
      <c r="D225" t="s">
        <v>13</v>
      </c>
      <c r="E225" s="48"/>
      <c r="F225" s="2">
        <v>16</v>
      </c>
      <c r="G225" s="2">
        <f t="shared" si="3"/>
        <v>0</v>
      </c>
    </row>
    <row r="226" spans="1:7" ht="14.25" customHeight="1">
      <c r="A226" s="31">
        <v>43585</v>
      </c>
      <c r="B226" s="421" t="s">
        <v>10</v>
      </c>
      <c r="C226" s="421" t="s">
        <v>19</v>
      </c>
      <c r="D226" t="s">
        <v>12</v>
      </c>
      <c r="E226" s="28">
        <v>162</v>
      </c>
      <c r="G226" s="2">
        <f t="shared" si="3"/>
        <v>162</v>
      </c>
    </row>
    <row r="227" spans="1:7" ht="14.25" customHeight="1">
      <c r="B227" s="422"/>
      <c r="C227" s="422"/>
      <c r="D227" t="s">
        <v>13</v>
      </c>
      <c r="E227" s="28">
        <v>14.6</v>
      </c>
      <c r="G227" s="2">
        <f t="shared" si="3"/>
        <v>176.6</v>
      </c>
    </row>
    <row r="228" spans="1:7" ht="14.25" customHeight="1">
      <c r="B228" s="422"/>
      <c r="C228" s="422"/>
      <c r="D228" t="s">
        <v>14</v>
      </c>
      <c r="E228" s="48">
        <v>60</v>
      </c>
      <c r="G228" s="2">
        <f t="shared" si="3"/>
        <v>236.6</v>
      </c>
    </row>
    <row r="229" spans="1:7" ht="14.25" customHeight="1">
      <c r="B229" s="422"/>
      <c r="C229" s="422"/>
      <c r="D229" t="s">
        <v>15</v>
      </c>
      <c r="E229" s="48">
        <v>5</v>
      </c>
      <c r="G229" s="2">
        <f t="shared" si="3"/>
        <v>241.6</v>
      </c>
    </row>
    <row r="230" spans="1:7" ht="14.25" customHeight="1">
      <c r="A230" s="3">
        <v>43585</v>
      </c>
      <c r="B230" s="422" t="s">
        <v>69</v>
      </c>
      <c r="C230" s="422" t="s">
        <v>19</v>
      </c>
      <c r="D230" t="s">
        <v>14</v>
      </c>
      <c r="E230" s="48"/>
      <c r="F230" s="2">
        <v>30</v>
      </c>
      <c r="G230" s="2">
        <f t="shared" si="3"/>
        <v>211.6</v>
      </c>
    </row>
    <row r="231" spans="1:7" ht="14.25" customHeight="1">
      <c r="A231" s="3">
        <v>43585</v>
      </c>
      <c r="B231" s="422" t="s">
        <v>69</v>
      </c>
      <c r="C231" s="422" t="s">
        <v>19</v>
      </c>
      <c r="D231" t="s">
        <v>12</v>
      </c>
      <c r="E231" s="48"/>
      <c r="F231" s="2">
        <v>162</v>
      </c>
      <c r="G231" s="2">
        <f t="shared" si="3"/>
        <v>49.599999999999994</v>
      </c>
    </row>
    <row r="232" spans="1:7" ht="14.25" customHeight="1">
      <c r="A232" s="3">
        <v>43585</v>
      </c>
      <c r="B232" s="422" t="s">
        <v>69</v>
      </c>
      <c r="C232" s="422" t="s">
        <v>19</v>
      </c>
      <c r="D232" t="s">
        <v>13</v>
      </c>
      <c r="E232" s="48"/>
      <c r="F232" s="2">
        <v>14.6</v>
      </c>
      <c r="G232" s="2">
        <f t="shared" si="3"/>
        <v>34.999999999999993</v>
      </c>
    </row>
    <row r="233" spans="1:7" ht="14.25" customHeight="1">
      <c r="A233" s="3">
        <v>43682</v>
      </c>
      <c r="B233" s="422">
        <v>18437</v>
      </c>
      <c r="C233" s="422" t="s">
        <v>19</v>
      </c>
      <c r="D233" t="s">
        <v>14</v>
      </c>
      <c r="E233" s="48"/>
      <c r="F233" s="2">
        <v>30</v>
      </c>
      <c r="G233" s="2">
        <f t="shared" si="3"/>
        <v>4.9999999999999929</v>
      </c>
    </row>
    <row r="234" spans="1:7" ht="14.25" customHeight="1">
      <c r="A234" s="3">
        <v>43682</v>
      </c>
      <c r="B234" s="422">
        <v>18437</v>
      </c>
      <c r="C234" s="422" t="s">
        <v>19</v>
      </c>
      <c r="D234" t="s">
        <v>15</v>
      </c>
      <c r="E234" s="48"/>
      <c r="F234" s="2">
        <v>5</v>
      </c>
      <c r="G234" s="2">
        <f t="shared" si="3"/>
        <v>-7.1054273576010019E-15</v>
      </c>
    </row>
    <row r="235" spans="1:7" ht="14.25" customHeight="1">
      <c r="A235" s="31">
        <v>43616</v>
      </c>
      <c r="B235" s="421" t="s">
        <v>10</v>
      </c>
      <c r="C235" s="421" t="s">
        <v>20</v>
      </c>
      <c r="D235" t="s">
        <v>12</v>
      </c>
      <c r="E235" s="28">
        <v>149.30000000000001</v>
      </c>
      <c r="G235" s="2">
        <f t="shared" si="3"/>
        <v>149.30000000000001</v>
      </c>
    </row>
    <row r="236" spans="1:7" ht="14.25" customHeight="1">
      <c r="B236" s="422"/>
      <c r="C236" s="422"/>
      <c r="D236" t="s">
        <v>13</v>
      </c>
      <c r="E236" s="28">
        <v>17</v>
      </c>
      <c r="G236" s="2">
        <f t="shared" si="3"/>
        <v>166.3</v>
      </c>
    </row>
    <row r="237" spans="1:7" ht="14.25" customHeight="1">
      <c r="B237" s="422"/>
      <c r="C237" s="422"/>
      <c r="D237" t="s">
        <v>14</v>
      </c>
      <c r="E237" s="48">
        <v>60</v>
      </c>
      <c r="G237" s="2">
        <f t="shared" si="3"/>
        <v>226.3</v>
      </c>
    </row>
    <row r="238" spans="1:7" ht="14.25" customHeight="1">
      <c r="B238" s="422"/>
      <c r="C238" s="422"/>
      <c r="D238" t="s">
        <v>15</v>
      </c>
      <c r="E238" s="48">
        <v>5</v>
      </c>
      <c r="G238" s="2">
        <f t="shared" si="3"/>
        <v>231.3</v>
      </c>
    </row>
    <row r="239" spans="1:7" ht="14.25" customHeight="1">
      <c r="A239" s="3">
        <v>43616</v>
      </c>
      <c r="B239" s="422" t="s">
        <v>69</v>
      </c>
      <c r="C239" s="422" t="s">
        <v>20</v>
      </c>
      <c r="D239" t="s">
        <v>14</v>
      </c>
      <c r="E239" s="48"/>
      <c r="F239" s="2">
        <v>60</v>
      </c>
      <c r="G239" s="2">
        <f t="shared" si="3"/>
        <v>171.3</v>
      </c>
    </row>
    <row r="240" spans="1:7" ht="14.25" customHeight="1">
      <c r="A240" s="3">
        <v>43616</v>
      </c>
      <c r="B240" s="422" t="s">
        <v>69</v>
      </c>
      <c r="C240" s="422" t="s">
        <v>20</v>
      </c>
      <c r="D240" t="s">
        <v>15</v>
      </c>
      <c r="E240" s="48"/>
      <c r="F240" s="2">
        <v>5</v>
      </c>
      <c r="G240" s="2">
        <f t="shared" si="3"/>
        <v>166.3</v>
      </c>
    </row>
    <row r="241" spans="1:7" ht="14.25" customHeight="1">
      <c r="A241" s="3">
        <v>43642</v>
      </c>
      <c r="B241" s="422">
        <v>18133</v>
      </c>
      <c r="C241" s="422" t="s">
        <v>20</v>
      </c>
      <c r="D241" t="s">
        <v>12</v>
      </c>
      <c r="E241" s="48"/>
      <c r="F241" s="2">
        <v>149.30000000000001</v>
      </c>
      <c r="G241" s="2">
        <f t="shared" si="3"/>
        <v>17</v>
      </c>
    </row>
    <row r="242" spans="1:7" ht="14.25" customHeight="1">
      <c r="A242" s="3">
        <v>43642</v>
      </c>
      <c r="B242" s="422">
        <v>18133</v>
      </c>
      <c r="C242" s="422" t="s">
        <v>20</v>
      </c>
      <c r="D242" t="s">
        <v>13</v>
      </c>
      <c r="E242" s="48"/>
      <c r="F242" s="2">
        <v>17</v>
      </c>
      <c r="G242" s="2">
        <f t="shared" si="3"/>
        <v>0</v>
      </c>
    </row>
    <row r="243" spans="1:7" ht="14.25" customHeight="1">
      <c r="A243" s="31">
        <v>43646</v>
      </c>
      <c r="B243" s="421" t="s">
        <v>10</v>
      </c>
      <c r="C243" s="421" t="s">
        <v>21</v>
      </c>
      <c r="D243" t="s">
        <v>12</v>
      </c>
      <c r="E243" s="28">
        <v>133.30000000000001</v>
      </c>
      <c r="G243" s="2">
        <f t="shared" si="3"/>
        <v>133.30000000000001</v>
      </c>
    </row>
    <row r="244" spans="1:7" ht="14.25" customHeight="1">
      <c r="B244" s="422"/>
      <c r="C244" s="422"/>
      <c r="D244" t="s">
        <v>13</v>
      </c>
      <c r="E244" s="28">
        <v>16.3</v>
      </c>
      <c r="G244" s="2">
        <f t="shared" si="3"/>
        <v>149.60000000000002</v>
      </c>
    </row>
    <row r="245" spans="1:7" ht="14.25" customHeight="1">
      <c r="B245" s="422"/>
      <c r="C245" s="422"/>
      <c r="D245" t="s">
        <v>14</v>
      </c>
      <c r="E245" s="48">
        <v>60</v>
      </c>
      <c r="G245" s="2">
        <f t="shared" si="3"/>
        <v>209.60000000000002</v>
      </c>
    </row>
    <row r="246" spans="1:7" ht="14.25" customHeight="1">
      <c r="B246" s="422"/>
      <c r="C246" s="422"/>
      <c r="D246" t="s">
        <v>15</v>
      </c>
      <c r="E246" s="48">
        <v>5</v>
      </c>
      <c r="G246" s="2">
        <f t="shared" si="3"/>
        <v>214.60000000000002</v>
      </c>
    </row>
    <row r="247" spans="1:7" ht="14.25" customHeight="1">
      <c r="A247" s="3">
        <v>43646</v>
      </c>
      <c r="B247" s="422" t="s">
        <v>69</v>
      </c>
      <c r="C247" s="422" t="s">
        <v>21</v>
      </c>
      <c r="D247" t="s">
        <v>14</v>
      </c>
      <c r="E247" s="48"/>
      <c r="F247" s="2">
        <v>60</v>
      </c>
      <c r="G247" s="2">
        <f t="shared" si="3"/>
        <v>154.60000000000002</v>
      </c>
    </row>
    <row r="248" spans="1:7" ht="14.25" customHeight="1">
      <c r="A248" s="3">
        <v>43646</v>
      </c>
      <c r="B248" s="422" t="s">
        <v>69</v>
      </c>
      <c r="C248" s="422" t="s">
        <v>21</v>
      </c>
      <c r="D248" t="s">
        <v>15</v>
      </c>
      <c r="E248" s="48"/>
      <c r="F248" s="2">
        <v>5</v>
      </c>
      <c r="G248" s="2">
        <f t="shared" si="3"/>
        <v>149.60000000000002</v>
      </c>
    </row>
    <row r="249" spans="1:7" ht="14.25" customHeight="1">
      <c r="A249" s="3">
        <v>43671</v>
      </c>
      <c r="B249" s="422">
        <v>18323</v>
      </c>
      <c r="C249" s="422" t="s">
        <v>21</v>
      </c>
      <c r="D249" t="s">
        <v>12</v>
      </c>
      <c r="E249" s="48"/>
      <c r="F249" s="2">
        <v>133.30000000000001</v>
      </c>
      <c r="G249" s="2">
        <f t="shared" si="3"/>
        <v>16.300000000000011</v>
      </c>
    </row>
    <row r="250" spans="1:7" ht="14.25" customHeight="1">
      <c r="A250" s="3">
        <v>43671</v>
      </c>
      <c r="B250" s="422">
        <v>18323</v>
      </c>
      <c r="C250" s="422" t="s">
        <v>21</v>
      </c>
      <c r="D250" t="s">
        <v>13</v>
      </c>
      <c r="E250" s="48"/>
      <c r="F250" s="2">
        <v>16.3</v>
      </c>
      <c r="G250" s="2">
        <f t="shared" si="3"/>
        <v>0</v>
      </c>
    </row>
    <row r="251" spans="1:7" ht="14.25" customHeight="1">
      <c r="A251" s="31">
        <v>43677</v>
      </c>
      <c r="B251" s="421" t="s">
        <v>10</v>
      </c>
      <c r="C251" s="421" t="s">
        <v>22</v>
      </c>
      <c r="D251" t="s">
        <v>12</v>
      </c>
      <c r="E251" s="28">
        <v>133.4</v>
      </c>
      <c r="G251" s="2">
        <f t="shared" si="3"/>
        <v>133.4</v>
      </c>
    </row>
    <row r="252" spans="1:7" ht="14.25" customHeight="1">
      <c r="B252" s="422"/>
      <c r="C252" s="422"/>
      <c r="D252" t="s">
        <v>13</v>
      </c>
      <c r="E252" s="28">
        <v>15.7</v>
      </c>
      <c r="G252" s="2">
        <f t="shared" si="3"/>
        <v>149.1</v>
      </c>
    </row>
    <row r="253" spans="1:7" ht="14.25" customHeight="1">
      <c r="B253" s="422"/>
      <c r="C253" s="422"/>
      <c r="D253" t="s">
        <v>14</v>
      </c>
      <c r="E253" s="48">
        <v>60</v>
      </c>
      <c r="G253" s="2">
        <f t="shared" si="3"/>
        <v>209.1</v>
      </c>
    </row>
    <row r="254" spans="1:7" ht="14.25" customHeight="1">
      <c r="B254" s="422"/>
      <c r="C254" s="422"/>
      <c r="D254" t="s">
        <v>15</v>
      </c>
      <c r="E254" s="48">
        <v>5</v>
      </c>
      <c r="G254" s="2">
        <f t="shared" si="3"/>
        <v>214.1</v>
      </c>
    </row>
    <row r="255" spans="1:7" ht="14.25" customHeight="1">
      <c r="A255" s="3">
        <v>43677</v>
      </c>
      <c r="B255" s="422" t="s">
        <v>69</v>
      </c>
      <c r="C255" s="422" t="s">
        <v>22</v>
      </c>
      <c r="D255" t="s">
        <v>14</v>
      </c>
      <c r="E255" s="48"/>
      <c r="F255" s="2">
        <v>60</v>
      </c>
      <c r="G255" s="2">
        <f t="shared" si="3"/>
        <v>154.1</v>
      </c>
    </row>
    <row r="256" spans="1:7" ht="14.25" customHeight="1">
      <c r="A256" s="3">
        <v>43677</v>
      </c>
      <c r="B256" s="422" t="s">
        <v>69</v>
      </c>
      <c r="C256" s="422" t="s">
        <v>22</v>
      </c>
      <c r="D256" t="s">
        <v>15</v>
      </c>
      <c r="E256" s="48"/>
      <c r="F256" s="2">
        <v>5</v>
      </c>
      <c r="G256" s="2">
        <f t="shared" si="3"/>
        <v>149.1</v>
      </c>
    </row>
    <row r="257" spans="1:7" ht="14.25" customHeight="1">
      <c r="A257" s="3">
        <v>43713</v>
      </c>
      <c r="B257" s="422">
        <v>18635</v>
      </c>
      <c r="C257" s="422" t="s">
        <v>22</v>
      </c>
      <c r="D257" t="s">
        <v>12</v>
      </c>
      <c r="E257" s="48"/>
      <c r="F257" s="2">
        <v>133.4</v>
      </c>
      <c r="G257" s="2">
        <f t="shared" si="3"/>
        <v>15.699999999999989</v>
      </c>
    </row>
    <row r="258" spans="1:7" ht="14.25" customHeight="1">
      <c r="A258" s="3">
        <v>43713</v>
      </c>
      <c r="B258" s="422">
        <v>18635</v>
      </c>
      <c r="C258" s="422" t="s">
        <v>22</v>
      </c>
      <c r="D258" t="s">
        <v>13</v>
      </c>
      <c r="E258" s="48"/>
      <c r="F258" s="2">
        <v>15.7</v>
      </c>
      <c r="G258" s="2">
        <f t="shared" si="3"/>
        <v>0</v>
      </c>
    </row>
    <row r="259" spans="1:7" ht="14.25" customHeight="1">
      <c r="A259" s="31">
        <v>43708</v>
      </c>
      <c r="B259" s="421" t="s">
        <v>10</v>
      </c>
      <c r="C259" s="421" t="s">
        <v>23</v>
      </c>
      <c r="D259" t="s">
        <v>12</v>
      </c>
      <c r="E259" s="28">
        <v>129.69999999999999</v>
      </c>
      <c r="G259" s="2">
        <f t="shared" si="3"/>
        <v>129.69999999999999</v>
      </c>
    </row>
    <row r="260" spans="1:7" ht="14.25" customHeight="1">
      <c r="B260" s="422"/>
      <c r="C260" s="422"/>
      <c r="D260" t="s">
        <v>13</v>
      </c>
      <c r="E260" s="28">
        <v>15.2</v>
      </c>
      <c r="G260" s="2">
        <f t="shared" si="3"/>
        <v>144.89999999999998</v>
      </c>
    </row>
    <row r="261" spans="1:7" ht="14.25" customHeight="1">
      <c r="B261" s="422"/>
      <c r="C261" s="422"/>
      <c r="D261" t="s">
        <v>14</v>
      </c>
      <c r="E261" s="48">
        <v>60</v>
      </c>
      <c r="G261" s="2">
        <f t="shared" si="3"/>
        <v>204.89999999999998</v>
      </c>
    </row>
    <row r="262" spans="1:7" ht="14.25" customHeight="1">
      <c r="B262" s="422"/>
      <c r="C262" s="422"/>
      <c r="D262" t="s">
        <v>15</v>
      </c>
      <c r="E262" s="48">
        <v>5</v>
      </c>
      <c r="G262" s="2">
        <f t="shared" si="3"/>
        <v>209.89999999999998</v>
      </c>
    </row>
    <row r="263" spans="1:7" ht="14.25" customHeight="1">
      <c r="A263" s="3">
        <v>43708</v>
      </c>
      <c r="B263" s="422" t="s">
        <v>69</v>
      </c>
      <c r="C263" s="422" t="s">
        <v>23</v>
      </c>
      <c r="D263" t="s">
        <v>14</v>
      </c>
      <c r="E263" s="48"/>
      <c r="F263" s="2">
        <v>60</v>
      </c>
      <c r="G263" s="2">
        <f t="shared" si="3"/>
        <v>149.89999999999998</v>
      </c>
    </row>
    <row r="264" spans="1:7" ht="14.25" customHeight="1">
      <c r="A264" s="3">
        <v>43708</v>
      </c>
      <c r="B264" s="422" t="s">
        <v>69</v>
      </c>
      <c r="C264" s="422" t="s">
        <v>23</v>
      </c>
      <c r="D264" t="s">
        <v>15</v>
      </c>
      <c r="E264" s="48"/>
      <c r="F264" s="2">
        <v>5</v>
      </c>
      <c r="G264" s="2">
        <f t="shared" si="3"/>
        <v>144.89999999999998</v>
      </c>
    </row>
    <row r="265" spans="1:7" ht="14.25" customHeight="1">
      <c r="A265" s="3">
        <v>43732</v>
      </c>
      <c r="B265" s="422">
        <v>18771</v>
      </c>
      <c r="C265" s="422" t="s">
        <v>23</v>
      </c>
      <c r="D265" t="s">
        <v>12</v>
      </c>
      <c r="E265" s="48"/>
      <c r="F265" s="2">
        <v>129.69999999999999</v>
      </c>
      <c r="G265" s="2">
        <f t="shared" si="3"/>
        <v>15.199999999999989</v>
      </c>
    </row>
    <row r="266" spans="1:7" ht="14.25" customHeight="1">
      <c r="A266" s="3">
        <v>43732</v>
      </c>
      <c r="B266" s="422">
        <v>18771</v>
      </c>
      <c r="C266" s="422" t="s">
        <v>23</v>
      </c>
      <c r="D266" t="s">
        <v>13</v>
      </c>
      <c r="E266" s="48"/>
      <c r="F266" s="2">
        <v>15.2</v>
      </c>
      <c r="G266" s="2">
        <f t="shared" si="3"/>
        <v>0</v>
      </c>
    </row>
    <row r="267" spans="1:7" ht="14.25" customHeight="1">
      <c r="A267" s="31">
        <v>43738</v>
      </c>
      <c r="B267" s="421" t="s">
        <v>10</v>
      </c>
      <c r="C267" s="421" t="s">
        <v>24</v>
      </c>
      <c r="D267" t="s">
        <v>12</v>
      </c>
      <c r="E267" s="28">
        <v>130.30000000000001</v>
      </c>
      <c r="G267" s="2">
        <f t="shared" si="3"/>
        <v>130.30000000000001</v>
      </c>
    </row>
    <row r="268" spans="1:7" ht="14.25" customHeight="1">
      <c r="B268" s="422"/>
      <c r="C268" s="422"/>
      <c r="D268" t="s">
        <v>13</v>
      </c>
      <c r="E268" s="28">
        <v>15.4</v>
      </c>
      <c r="G268" s="2">
        <f t="shared" si="3"/>
        <v>145.70000000000002</v>
      </c>
    </row>
    <row r="269" spans="1:7" ht="14.25" customHeight="1">
      <c r="B269" s="422"/>
      <c r="C269" s="422"/>
      <c r="D269" t="s">
        <v>14</v>
      </c>
      <c r="E269" s="48">
        <v>60</v>
      </c>
      <c r="G269" s="2">
        <f t="shared" ref="G269:G330" si="4">+G268+E269-F269</f>
        <v>205.70000000000002</v>
      </c>
    </row>
    <row r="270" spans="1:7" ht="14.25" customHeight="1">
      <c r="B270" s="422"/>
      <c r="C270" s="422"/>
      <c r="D270" t="s">
        <v>15</v>
      </c>
      <c r="E270" s="48">
        <v>5</v>
      </c>
      <c r="G270" s="2">
        <f t="shared" si="4"/>
        <v>210.70000000000002</v>
      </c>
    </row>
    <row r="271" spans="1:7" ht="14.25" customHeight="1">
      <c r="A271" s="3">
        <v>43738</v>
      </c>
      <c r="B271" s="422" t="s">
        <v>69</v>
      </c>
      <c r="C271" s="422" t="s">
        <v>24</v>
      </c>
      <c r="D271" t="s">
        <v>14</v>
      </c>
      <c r="E271" s="48"/>
      <c r="F271" s="2">
        <v>60</v>
      </c>
      <c r="G271" s="2">
        <f t="shared" si="4"/>
        <v>150.70000000000002</v>
      </c>
    </row>
    <row r="272" spans="1:7" ht="14.25" customHeight="1">
      <c r="A272" s="3">
        <v>43738</v>
      </c>
      <c r="B272" s="422" t="s">
        <v>69</v>
      </c>
      <c r="C272" s="422" t="s">
        <v>24</v>
      </c>
      <c r="D272" t="s">
        <v>15</v>
      </c>
      <c r="E272" s="48"/>
      <c r="F272" s="2">
        <v>5</v>
      </c>
      <c r="G272" s="2">
        <f t="shared" si="4"/>
        <v>145.70000000000002</v>
      </c>
    </row>
    <row r="273" spans="1:7" ht="14.25" customHeight="1">
      <c r="A273" s="3">
        <v>43761</v>
      </c>
      <c r="B273" s="422">
        <v>18969</v>
      </c>
      <c r="C273" s="422" t="s">
        <v>24</v>
      </c>
      <c r="D273" t="s">
        <v>12</v>
      </c>
      <c r="E273" s="48"/>
      <c r="F273" s="2">
        <v>130.30000000000001</v>
      </c>
      <c r="G273" s="2">
        <f t="shared" si="4"/>
        <v>15.400000000000006</v>
      </c>
    </row>
    <row r="274" spans="1:7" ht="14.25" customHeight="1">
      <c r="A274" s="3">
        <v>43761</v>
      </c>
      <c r="B274" s="422">
        <v>18969</v>
      </c>
      <c r="C274" s="422" t="s">
        <v>24</v>
      </c>
      <c r="D274" t="s">
        <v>13</v>
      </c>
      <c r="E274" s="48"/>
      <c r="F274" s="2">
        <v>15.4</v>
      </c>
      <c r="G274" s="2">
        <f t="shared" si="4"/>
        <v>0</v>
      </c>
    </row>
    <row r="275" spans="1:7" ht="14.25" customHeight="1">
      <c r="A275" s="31">
        <v>43769</v>
      </c>
      <c r="B275" s="421" t="s">
        <v>10</v>
      </c>
      <c r="C275" s="421" t="s">
        <v>25</v>
      </c>
      <c r="D275" t="s">
        <v>12</v>
      </c>
      <c r="E275" s="48">
        <v>131.19999999999999</v>
      </c>
      <c r="G275" s="2">
        <f t="shared" si="4"/>
        <v>131.19999999999999</v>
      </c>
    </row>
    <row r="276" spans="1:7" ht="14.25" customHeight="1">
      <c r="B276" s="422"/>
      <c r="C276" s="422"/>
      <c r="D276" t="s">
        <v>13</v>
      </c>
      <c r="E276" s="48">
        <v>14.9</v>
      </c>
      <c r="G276" s="2">
        <f t="shared" si="4"/>
        <v>146.1</v>
      </c>
    </row>
    <row r="277" spans="1:7" ht="14.25" customHeight="1">
      <c r="B277" s="422"/>
      <c r="C277" s="422"/>
      <c r="D277" t="s">
        <v>14</v>
      </c>
      <c r="E277" s="48">
        <v>60</v>
      </c>
      <c r="G277" s="2">
        <f t="shared" si="4"/>
        <v>206.1</v>
      </c>
    </row>
    <row r="278" spans="1:7" ht="14.25" customHeight="1">
      <c r="B278" s="422"/>
      <c r="C278" s="422"/>
      <c r="D278" t="s">
        <v>15</v>
      </c>
      <c r="E278" s="48">
        <v>5</v>
      </c>
      <c r="G278" s="2">
        <f t="shared" si="4"/>
        <v>211.1</v>
      </c>
    </row>
    <row r="279" spans="1:7" ht="14.25" customHeight="1">
      <c r="A279" s="3">
        <v>43769</v>
      </c>
      <c r="B279" s="422" t="s">
        <v>69</v>
      </c>
      <c r="C279" s="422" t="s">
        <v>25</v>
      </c>
      <c r="D279" t="s">
        <v>14</v>
      </c>
      <c r="E279" s="48"/>
      <c r="F279" s="2">
        <v>60</v>
      </c>
      <c r="G279" s="2">
        <f t="shared" si="4"/>
        <v>151.1</v>
      </c>
    </row>
    <row r="280" spans="1:7" ht="14.25" customHeight="1">
      <c r="A280" s="3">
        <v>43769</v>
      </c>
      <c r="B280" s="422" t="s">
        <v>69</v>
      </c>
      <c r="C280" s="422" t="s">
        <v>25</v>
      </c>
      <c r="D280" t="s">
        <v>15</v>
      </c>
      <c r="E280" s="48"/>
      <c r="F280" s="2">
        <v>5</v>
      </c>
      <c r="G280" s="2">
        <f t="shared" si="4"/>
        <v>146.1</v>
      </c>
    </row>
    <row r="281" spans="1:7" ht="14.25" customHeight="1">
      <c r="A281" s="3">
        <v>43798</v>
      </c>
      <c r="B281" s="422">
        <v>19253</v>
      </c>
      <c r="C281" s="422" t="s">
        <v>25</v>
      </c>
      <c r="D281" t="s">
        <v>12</v>
      </c>
      <c r="E281" s="48"/>
      <c r="F281" s="2">
        <v>131.19999999999999</v>
      </c>
      <c r="G281" s="2">
        <f t="shared" si="4"/>
        <v>14.900000000000006</v>
      </c>
    </row>
    <row r="282" spans="1:7" ht="14.25" customHeight="1">
      <c r="A282" s="3">
        <v>43798</v>
      </c>
      <c r="B282" s="422">
        <v>19253</v>
      </c>
      <c r="C282" s="422" t="s">
        <v>25</v>
      </c>
      <c r="D282" t="s">
        <v>13</v>
      </c>
      <c r="E282" s="48"/>
      <c r="F282" s="2">
        <v>14.9</v>
      </c>
      <c r="G282" s="2">
        <f t="shared" si="4"/>
        <v>0</v>
      </c>
    </row>
    <row r="283" spans="1:7" ht="14.25" customHeight="1">
      <c r="A283" s="31">
        <v>43799</v>
      </c>
      <c r="B283" s="421" t="s">
        <v>10</v>
      </c>
      <c r="C283" s="421" t="s">
        <v>26</v>
      </c>
      <c r="D283" t="s">
        <v>12</v>
      </c>
      <c r="E283" s="48">
        <v>146.9</v>
      </c>
      <c r="G283" s="2">
        <f t="shared" si="4"/>
        <v>146.9</v>
      </c>
    </row>
    <row r="284" spans="1:7" ht="14.25" customHeight="1">
      <c r="B284" s="422"/>
      <c r="C284" s="422"/>
      <c r="D284" t="s">
        <v>13</v>
      </c>
      <c r="E284" s="48">
        <v>15.5</v>
      </c>
      <c r="G284" s="2">
        <f t="shared" si="4"/>
        <v>162.4</v>
      </c>
    </row>
    <row r="285" spans="1:7" ht="14.25" customHeight="1">
      <c r="B285" s="422"/>
      <c r="C285" s="422"/>
      <c r="D285" t="s">
        <v>14</v>
      </c>
      <c r="E285" s="48">
        <v>60</v>
      </c>
      <c r="G285" s="2">
        <f t="shared" si="4"/>
        <v>222.4</v>
      </c>
    </row>
    <row r="286" spans="1:7" ht="14.25" customHeight="1">
      <c r="B286" s="422"/>
      <c r="C286" s="422"/>
      <c r="D286" t="s">
        <v>15</v>
      </c>
      <c r="E286" s="48">
        <v>5</v>
      </c>
      <c r="G286" s="2">
        <f t="shared" si="4"/>
        <v>227.4</v>
      </c>
    </row>
    <row r="287" spans="1:7" ht="14.25" customHeight="1">
      <c r="A287" s="3">
        <v>43799</v>
      </c>
      <c r="B287" s="422" t="s">
        <v>69</v>
      </c>
      <c r="C287" s="422" t="s">
        <v>26</v>
      </c>
      <c r="D287" t="s">
        <v>14</v>
      </c>
      <c r="E287" s="48"/>
      <c r="F287" s="2">
        <v>60</v>
      </c>
      <c r="G287" s="2">
        <f t="shared" si="4"/>
        <v>167.4</v>
      </c>
    </row>
    <row r="288" spans="1:7" ht="14.25" customHeight="1">
      <c r="A288" s="3">
        <v>43799</v>
      </c>
      <c r="B288" s="422" t="s">
        <v>69</v>
      </c>
      <c r="C288" s="422" t="s">
        <v>26</v>
      </c>
      <c r="D288" t="s">
        <v>15</v>
      </c>
      <c r="E288" s="48"/>
      <c r="F288" s="2">
        <v>5</v>
      </c>
      <c r="G288" s="2">
        <f t="shared" si="4"/>
        <v>162.4</v>
      </c>
    </row>
    <row r="289" spans="1:7" ht="14.25" customHeight="1">
      <c r="A289" s="3">
        <v>43826</v>
      </c>
      <c r="B289" s="422">
        <v>19406</v>
      </c>
      <c r="C289" s="422" t="s">
        <v>26</v>
      </c>
      <c r="D289" t="s">
        <v>12</v>
      </c>
      <c r="E289" s="48"/>
      <c r="F289" s="2">
        <v>146.9</v>
      </c>
      <c r="G289" s="2">
        <f t="shared" si="4"/>
        <v>15.5</v>
      </c>
    </row>
    <row r="290" spans="1:7" ht="14.25" customHeight="1">
      <c r="A290" s="3">
        <v>43826</v>
      </c>
      <c r="B290" s="422">
        <v>19406</v>
      </c>
      <c r="C290" s="422" t="s">
        <v>26</v>
      </c>
      <c r="D290" t="s">
        <v>13</v>
      </c>
      <c r="E290" s="48"/>
      <c r="F290" s="2">
        <v>15.5</v>
      </c>
      <c r="G290" s="2">
        <f t="shared" si="4"/>
        <v>0</v>
      </c>
    </row>
    <row r="291" spans="1:7" ht="14.25" customHeight="1">
      <c r="A291" s="31">
        <v>43830</v>
      </c>
      <c r="B291" s="421" t="s">
        <v>10</v>
      </c>
      <c r="C291" s="421" t="s">
        <v>27</v>
      </c>
      <c r="D291" t="s">
        <v>12</v>
      </c>
      <c r="E291" s="48">
        <v>153.6</v>
      </c>
      <c r="G291" s="2">
        <f t="shared" si="4"/>
        <v>153.6</v>
      </c>
    </row>
    <row r="292" spans="1:7" ht="14.25" customHeight="1">
      <c r="B292" s="422"/>
      <c r="C292" s="422"/>
      <c r="D292" t="s">
        <v>13</v>
      </c>
      <c r="E292" s="48">
        <v>15.5</v>
      </c>
      <c r="G292" s="2">
        <f t="shared" si="4"/>
        <v>169.1</v>
      </c>
    </row>
    <row r="293" spans="1:7" ht="14.25" customHeight="1">
      <c r="B293" s="422"/>
      <c r="C293" s="422"/>
      <c r="D293" t="s">
        <v>14</v>
      </c>
      <c r="E293" s="48">
        <v>60</v>
      </c>
      <c r="G293" s="2">
        <f t="shared" si="4"/>
        <v>229.1</v>
      </c>
    </row>
    <row r="294" spans="1:7" ht="14.25" customHeight="1">
      <c r="B294" s="422"/>
      <c r="C294" s="422"/>
      <c r="D294" t="s">
        <v>15</v>
      </c>
      <c r="E294" s="48">
        <v>5</v>
      </c>
      <c r="G294" s="2">
        <f t="shared" si="4"/>
        <v>234.1</v>
      </c>
    </row>
    <row r="295" spans="1:7" ht="14.25" customHeight="1">
      <c r="A295" s="3">
        <v>43830</v>
      </c>
      <c r="B295" s="422" t="s">
        <v>69</v>
      </c>
      <c r="C295" s="422" t="s">
        <v>27</v>
      </c>
      <c r="D295" t="s">
        <v>14</v>
      </c>
      <c r="E295" s="48"/>
      <c r="F295" s="2">
        <v>60</v>
      </c>
      <c r="G295" s="2">
        <f t="shared" si="4"/>
        <v>174.1</v>
      </c>
    </row>
    <row r="296" spans="1:7" ht="14.25" customHeight="1">
      <c r="A296" s="3">
        <v>43830</v>
      </c>
      <c r="B296" s="422" t="s">
        <v>69</v>
      </c>
      <c r="C296" s="422" t="s">
        <v>27</v>
      </c>
      <c r="D296" t="s">
        <v>15</v>
      </c>
      <c r="E296" s="48"/>
      <c r="F296" s="2">
        <v>5</v>
      </c>
      <c r="G296" s="2">
        <f t="shared" si="4"/>
        <v>169.1</v>
      </c>
    </row>
    <row r="297" spans="1:7" ht="14.25" customHeight="1">
      <c r="A297" s="3">
        <v>43853</v>
      </c>
      <c r="B297" s="422">
        <v>19621</v>
      </c>
      <c r="C297" s="422" t="s">
        <v>27</v>
      </c>
      <c r="D297" t="s">
        <v>12</v>
      </c>
      <c r="E297" s="48"/>
      <c r="F297" s="2">
        <v>153.6</v>
      </c>
      <c r="G297" s="2">
        <f t="shared" si="4"/>
        <v>15.5</v>
      </c>
    </row>
    <row r="298" spans="1:7" ht="14.25" customHeight="1">
      <c r="A298" s="3">
        <v>43853</v>
      </c>
      <c r="B298" s="422">
        <v>19621</v>
      </c>
      <c r="C298" s="422" t="s">
        <v>27</v>
      </c>
      <c r="D298" t="s">
        <v>13</v>
      </c>
      <c r="E298" s="48"/>
      <c r="F298" s="2">
        <v>15.5</v>
      </c>
      <c r="G298" s="2">
        <f t="shared" si="4"/>
        <v>0</v>
      </c>
    </row>
    <row r="299" spans="1:7" ht="14.25" customHeight="1">
      <c r="A299" s="31">
        <v>43861</v>
      </c>
      <c r="B299" s="421" t="s">
        <v>10</v>
      </c>
      <c r="C299" s="421" t="s">
        <v>11</v>
      </c>
      <c r="D299" t="s">
        <v>12</v>
      </c>
      <c r="E299" s="48">
        <v>169.5</v>
      </c>
      <c r="G299" s="2">
        <f t="shared" si="4"/>
        <v>169.5</v>
      </c>
    </row>
    <row r="300" spans="1:7" ht="14.25" customHeight="1">
      <c r="B300" s="422"/>
      <c r="C300" s="422"/>
      <c r="D300" t="s">
        <v>13</v>
      </c>
      <c r="E300" s="48">
        <v>14.7</v>
      </c>
      <c r="G300" s="2">
        <f t="shared" si="4"/>
        <v>184.2</v>
      </c>
    </row>
    <row r="301" spans="1:7" ht="14.25" customHeight="1">
      <c r="B301" s="422"/>
      <c r="C301" s="422"/>
      <c r="D301" t="s">
        <v>14</v>
      </c>
      <c r="E301" s="48">
        <v>60</v>
      </c>
      <c r="G301" s="2">
        <f t="shared" si="4"/>
        <v>244.2</v>
      </c>
    </row>
    <row r="302" spans="1:7" ht="14.25" customHeight="1">
      <c r="B302" s="422"/>
      <c r="C302" s="422"/>
      <c r="D302" t="s">
        <v>15</v>
      </c>
      <c r="E302" s="48">
        <v>5</v>
      </c>
      <c r="G302" s="2">
        <f t="shared" si="4"/>
        <v>249.2</v>
      </c>
    </row>
    <row r="303" spans="1:7" ht="14.25" customHeight="1">
      <c r="A303" s="3">
        <v>43861</v>
      </c>
      <c r="B303" s="422" t="s">
        <v>69</v>
      </c>
      <c r="C303" s="422" t="s">
        <v>11</v>
      </c>
      <c r="D303" t="s">
        <v>14</v>
      </c>
      <c r="E303" s="48"/>
      <c r="F303" s="2">
        <v>60</v>
      </c>
      <c r="G303" s="2">
        <f t="shared" si="4"/>
        <v>189.2</v>
      </c>
    </row>
    <row r="304" spans="1:7" ht="14.25" customHeight="1">
      <c r="A304" s="3">
        <v>43861</v>
      </c>
      <c r="B304" s="422" t="s">
        <v>69</v>
      </c>
      <c r="C304" s="422" t="s">
        <v>11</v>
      </c>
      <c r="D304" t="s">
        <v>15</v>
      </c>
      <c r="E304" s="48"/>
      <c r="F304" s="2">
        <v>5</v>
      </c>
      <c r="G304" s="2">
        <f t="shared" si="4"/>
        <v>184.2</v>
      </c>
    </row>
    <row r="305" spans="1:7" ht="14.25" customHeight="1">
      <c r="A305" s="3">
        <v>43962</v>
      </c>
      <c r="B305" s="422">
        <v>19979</v>
      </c>
      <c r="C305" s="422" t="s">
        <v>11</v>
      </c>
      <c r="D305" t="s">
        <v>12</v>
      </c>
      <c r="E305" s="48"/>
      <c r="F305" s="2">
        <v>169.5</v>
      </c>
      <c r="G305" s="2">
        <f t="shared" si="4"/>
        <v>14.699999999999989</v>
      </c>
    </row>
    <row r="306" spans="1:7" ht="14.25" customHeight="1">
      <c r="A306" s="3">
        <v>43962</v>
      </c>
      <c r="B306" s="422">
        <v>19979</v>
      </c>
      <c r="C306" s="422" t="s">
        <v>11</v>
      </c>
      <c r="D306" t="s">
        <v>13</v>
      </c>
      <c r="E306" s="48"/>
      <c r="F306" s="2">
        <v>14.7</v>
      </c>
      <c r="G306" s="2">
        <f t="shared" si="4"/>
        <v>0</v>
      </c>
    </row>
    <row r="307" spans="1:7" ht="14.25" customHeight="1">
      <c r="A307" s="31">
        <v>43890</v>
      </c>
      <c r="B307" s="421" t="s">
        <v>10</v>
      </c>
      <c r="C307" s="421" t="s">
        <v>17</v>
      </c>
      <c r="D307" t="s">
        <v>12</v>
      </c>
      <c r="E307" s="48">
        <v>175.9</v>
      </c>
      <c r="G307" s="2">
        <f t="shared" si="4"/>
        <v>175.9</v>
      </c>
    </row>
    <row r="308" spans="1:7" ht="14.25" customHeight="1">
      <c r="B308" s="422"/>
      <c r="C308" s="422"/>
      <c r="D308" t="s">
        <v>13</v>
      </c>
      <c r="E308" s="48">
        <v>15.8</v>
      </c>
      <c r="G308" s="2">
        <f t="shared" si="4"/>
        <v>191.70000000000002</v>
      </c>
    </row>
    <row r="309" spans="1:7" ht="14.25" customHeight="1">
      <c r="B309" s="422"/>
      <c r="C309" s="422"/>
      <c r="D309" t="s">
        <v>14</v>
      </c>
      <c r="E309" s="48">
        <v>58</v>
      </c>
      <c r="G309" s="2">
        <f t="shared" si="4"/>
        <v>249.70000000000002</v>
      </c>
    </row>
    <row r="310" spans="1:7" ht="14.25" customHeight="1">
      <c r="B310" s="422"/>
      <c r="C310" s="422"/>
      <c r="D310" t="s">
        <v>15</v>
      </c>
      <c r="E310" s="48">
        <v>5</v>
      </c>
      <c r="G310" s="2">
        <f t="shared" si="4"/>
        <v>254.70000000000002</v>
      </c>
    </row>
    <row r="311" spans="1:7" ht="14.25" customHeight="1">
      <c r="A311" s="3">
        <v>43890</v>
      </c>
      <c r="B311" s="422" t="s">
        <v>69</v>
      </c>
      <c r="C311" s="422" t="s">
        <v>17</v>
      </c>
      <c r="D311" t="s">
        <v>14</v>
      </c>
      <c r="E311" s="48"/>
      <c r="F311" s="2">
        <v>58</v>
      </c>
      <c r="G311" s="2">
        <f t="shared" si="4"/>
        <v>196.70000000000002</v>
      </c>
    </row>
    <row r="312" spans="1:7" ht="14.25" customHeight="1">
      <c r="A312" s="3">
        <v>43890</v>
      </c>
      <c r="B312" s="422" t="s">
        <v>69</v>
      </c>
      <c r="C312" s="422" t="s">
        <v>17</v>
      </c>
      <c r="D312" t="s">
        <v>15</v>
      </c>
      <c r="E312" s="48"/>
      <c r="F312" s="2">
        <v>5</v>
      </c>
      <c r="G312" s="2">
        <f t="shared" si="4"/>
        <v>191.70000000000002</v>
      </c>
    </row>
    <row r="313" spans="1:7" ht="14.25" customHeight="1">
      <c r="A313" s="3">
        <v>43962</v>
      </c>
      <c r="B313" s="422">
        <v>19979</v>
      </c>
      <c r="C313" s="422" t="s">
        <v>17</v>
      </c>
      <c r="D313" t="s">
        <v>12</v>
      </c>
      <c r="E313" s="48"/>
      <c r="F313" s="2">
        <v>175.9</v>
      </c>
      <c r="G313" s="2">
        <f t="shared" si="4"/>
        <v>15.800000000000011</v>
      </c>
    </row>
    <row r="314" spans="1:7" ht="14.25" customHeight="1">
      <c r="A314" s="3">
        <v>43962</v>
      </c>
      <c r="B314" s="422">
        <v>19979</v>
      </c>
      <c r="C314" s="422" t="s">
        <v>17</v>
      </c>
      <c r="D314" t="s">
        <v>13</v>
      </c>
      <c r="E314" s="48"/>
      <c r="F314" s="2">
        <v>15.8</v>
      </c>
      <c r="G314" s="2">
        <f t="shared" si="4"/>
        <v>0</v>
      </c>
    </row>
    <row r="315" spans="1:7" ht="14.25" customHeight="1">
      <c r="A315" s="31">
        <v>43921</v>
      </c>
      <c r="B315" s="421" t="s">
        <v>10</v>
      </c>
      <c r="C315" s="421" t="s">
        <v>18</v>
      </c>
      <c r="D315" t="s">
        <v>12</v>
      </c>
      <c r="E315" s="48">
        <v>183.8</v>
      </c>
      <c r="G315" s="2">
        <f t="shared" si="4"/>
        <v>183.8</v>
      </c>
    </row>
    <row r="316" spans="1:7" ht="14.25" customHeight="1">
      <c r="B316" s="422"/>
      <c r="C316" s="422"/>
      <c r="D316" t="s">
        <v>13</v>
      </c>
      <c r="E316" s="48">
        <v>16</v>
      </c>
      <c r="G316" s="2">
        <f t="shared" si="4"/>
        <v>199.8</v>
      </c>
    </row>
    <row r="317" spans="1:7" ht="14.25" customHeight="1">
      <c r="B317" s="422"/>
      <c r="C317" s="422"/>
      <c r="D317" t="s">
        <v>14</v>
      </c>
      <c r="E317" s="48">
        <v>60</v>
      </c>
      <c r="G317" s="2">
        <f t="shared" si="4"/>
        <v>259.8</v>
      </c>
    </row>
    <row r="318" spans="1:7" ht="14.25" customHeight="1">
      <c r="B318" s="422"/>
      <c r="C318" s="422"/>
      <c r="D318" t="s">
        <v>15</v>
      </c>
      <c r="E318" s="48">
        <v>5</v>
      </c>
      <c r="G318" s="2">
        <f t="shared" si="4"/>
        <v>264.8</v>
      </c>
    </row>
    <row r="319" spans="1:7" ht="14.25" customHeight="1">
      <c r="A319" s="3">
        <v>43921</v>
      </c>
      <c r="B319" s="422" t="s">
        <v>69</v>
      </c>
      <c r="C319" s="422" t="s">
        <v>18</v>
      </c>
      <c r="D319" t="s">
        <v>14</v>
      </c>
      <c r="E319" s="48"/>
      <c r="F319" s="2">
        <v>60</v>
      </c>
      <c r="G319" s="2">
        <f t="shared" si="4"/>
        <v>204.8</v>
      </c>
    </row>
    <row r="320" spans="1:7" ht="14.25" customHeight="1">
      <c r="A320" s="3">
        <v>43921</v>
      </c>
      <c r="B320" s="422" t="s">
        <v>69</v>
      </c>
      <c r="C320" s="422" t="s">
        <v>18</v>
      </c>
      <c r="D320" t="s">
        <v>15</v>
      </c>
      <c r="E320" s="48"/>
      <c r="F320" s="2">
        <v>5</v>
      </c>
      <c r="G320" s="2">
        <f t="shared" si="4"/>
        <v>199.8</v>
      </c>
    </row>
    <row r="321" spans="1:7" ht="14.25" customHeight="1">
      <c r="A321" s="3">
        <v>44158</v>
      </c>
      <c r="B321" s="422">
        <v>20839</v>
      </c>
      <c r="C321" s="422" t="s">
        <v>18</v>
      </c>
      <c r="D321" t="s">
        <v>12</v>
      </c>
      <c r="E321" s="48"/>
      <c r="F321" s="2">
        <v>183.8</v>
      </c>
      <c r="G321" s="2">
        <f t="shared" si="4"/>
        <v>16</v>
      </c>
    </row>
    <row r="322" spans="1:7" ht="14.25" customHeight="1">
      <c r="A322" s="3">
        <v>44158</v>
      </c>
      <c r="B322" s="422">
        <v>20839</v>
      </c>
      <c r="C322" s="422" t="s">
        <v>18</v>
      </c>
      <c r="D322" t="s">
        <v>13</v>
      </c>
      <c r="E322" s="48"/>
      <c r="F322" s="2">
        <v>16</v>
      </c>
      <c r="G322" s="2">
        <f t="shared" si="4"/>
        <v>0</v>
      </c>
    </row>
    <row r="323" spans="1:7" ht="14.25" customHeight="1">
      <c r="A323" s="31">
        <v>43951</v>
      </c>
      <c r="B323" s="421" t="s">
        <v>10</v>
      </c>
      <c r="C323" s="421" t="s">
        <v>19</v>
      </c>
      <c r="D323" t="s">
        <v>12</v>
      </c>
      <c r="E323" s="48">
        <v>190.5</v>
      </c>
      <c r="G323" s="2">
        <f t="shared" si="4"/>
        <v>190.5</v>
      </c>
    </row>
    <row r="324" spans="1:7" ht="14.25" customHeight="1">
      <c r="B324" s="422"/>
      <c r="C324" s="422"/>
      <c r="D324" t="s">
        <v>13</v>
      </c>
      <c r="E324" s="48">
        <v>25.4</v>
      </c>
      <c r="G324" s="2">
        <f t="shared" si="4"/>
        <v>215.9</v>
      </c>
    </row>
    <row r="325" spans="1:7" ht="14.25" customHeight="1">
      <c r="B325" s="422"/>
      <c r="C325" s="422"/>
      <c r="D325" t="s">
        <v>14</v>
      </c>
      <c r="E325" s="48">
        <v>60</v>
      </c>
      <c r="G325" s="2">
        <f t="shared" si="4"/>
        <v>275.89999999999998</v>
      </c>
    </row>
    <row r="326" spans="1:7" ht="15" customHeight="1">
      <c r="B326" s="422"/>
      <c r="C326" s="422"/>
      <c r="D326" t="s">
        <v>15</v>
      </c>
      <c r="E326" s="48">
        <v>5</v>
      </c>
      <c r="G326" s="2">
        <f t="shared" si="4"/>
        <v>280.89999999999998</v>
      </c>
    </row>
    <row r="327" spans="1:7" ht="15" customHeight="1">
      <c r="A327" s="3">
        <v>43951</v>
      </c>
      <c r="B327" s="422" t="s">
        <v>69</v>
      </c>
      <c r="C327" s="422" t="s">
        <v>19</v>
      </c>
      <c r="D327" t="s">
        <v>14</v>
      </c>
      <c r="E327" s="48"/>
      <c r="F327" s="2">
        <v>60</v>
      </c>
      <c r="G327" s="2">
        <f t="shared" si="4"/>
        <v>220.89999999999998</v>
      </c>
    </row>
    <row r="328" spans="1:7" ht="15" customHeight="1">
      <c r="A328" s="3">
        <v>43951</v>
      </c>
      <c r="B328" s="422" t="s">
        <v>69</v>
      </c>
      <c r="C328" s="422" t="s">
        <v>19</v>
      </c>
      <c r="D328" t="s">
        <v>15</v>
      </c>
      <c r="E328" s="48"/>
      <c r="F328" s="2">
        <v>5</v>
      </c>
      <c r="G328" s="2">
        <f t="shared" si="4"/>
        <v>215.89999999999998</v>
      </c>
    </row>
    <row r="329" spans="1:7" ht="15" customHeight="1">
      <c r="A329" s="3">
        <v>44158</v>
      </c>
      <c r="B329" s="422">
        <v>20839</v>
      </c>
      <c r="C329" s="422" t="s">
        <v>19</v>
      </c>
      <c r="D329" t="s">
        <v>12</v>
      </c>
      <c r="E329" s="48"/>
      <c r="F329" s="2">
        <v>190.5</v>
      </c>
      <c r="G329" s="2">
        <f t="shared" si="4"/>
        <v>25.399999999999977</v>
      </c>
    </row>
    <row r="330" spans="1:7" ht="15" customHeight="1">
      <c r="A330" s="3">
        <v>44158</v>
      </c>
      <c r="B330" s="422">
        <v>20839</v>
      </c>
      <c r="C330" s="422" t="s">
        <v>19</v>
      </c>
      <c r="D330" t="s">
        <v>13</v>
      </c>
      <c r="E330" s="48"/>
      <c r="F330" s="2">
        <v>25.4</v>
      </c>
      <c r="G330" s="6">
        <f t="shared" si="4"/>
        <v>0</v>
      </c>
    </row>
    <row r="331" spans="1:7" ht="15" customHeight="1">
      <c r="A331" s="31">
        <v>43982</v>
      </c>
      <c r="B331" s="421" t="s">
        <v>10</v>
      </c>
      <c r="C331" s="421" t="s">
        <v>20</v>
      </c>
      <c r="D331" t="s">
        <v>12</v>
      </c>
      <c r="E331" s="49">
        <v>177.1</v>
      </c>
      <c r="F331" s="45"/>
      <c r="G331" s="2">
        <f>+G330+E331-F331</f>
        <v>177.1</v>
      </c>
    </row>
    <row r="332" spans="1:7" ht="15" customHeight="1">
      <c r="B332" s="422"/>
      <c r="C332" s="422"/>
      <c r="D332" t="s">
        <v>13</v>
      </c>
      <c r="E332" s="49">
        <v>13.7</v>
      </c>
      <c r="F332" s="45"/>
      <c r="G332" s="2">
        <f t="shared" ref="G332:G405" si="5">+G331+E332-F332</f>
        <v>190.79999999999998</v>
      </c>
    </row>
    <row r="333" spans="1:7" ht="15" customHeight="1">
      <c r="B333" s="422"/>
      <c r="C333" s="422"/>
      <c r="D333" t="s">
        <v>14</v>
      </c>
      <c r="E333" s="112">
        <v>60</v>
      </c>
      <c r="F333" s="113"/>
      <c r="G333" s="2">
        <f t="shared" si="5"/>
        <v>250.79999999999998</v>
      </c>
    </row>
    <row r="334" spans="1:7" ht="15" customHeight="1">
      <c r="B334" s="422"/>
      <c r="C334" s="422"/>
      <c r="D334" t="s">
        <v>29</v>
      </c>
      <c r="E334" s="112">
        <v>5</v>
      </c>
      <c r="F334" s="113"/>
      <c r="G334" s="2">
        <f t="shared" si="5"/>
        <v>255.79999999999998</v>
      </c>
    </row>
    <row r="335" spans="1:7" ht="15" customHeight="1">
      <c r="A335" s="3">
        <v>43982</v>
      </c>
      <c r="B335" s="422" t="s">
        <v>69</v>
      </c>
      <c r="C335" s="422" t="s">
        <v>20</v>
      </c>
      <c r="D335" t="s">
        <v>31</v>
      </c>
      <c r="E335" s="112"/>
      <c r="F335" s="113">
        <v>20</v>
      </c>
      <c r="G335" s="2">
        <f t="shared" si="5"/>
        <v>235.79999999999998</v>
      </c>
    </row>
    <row r="336" spans="1:7" ht="15" customHeight="1">
      <c r="A336" s="3">
        <v>44158</v>
      </c>
      <c r="B336" s="422">
        <v>20839</v>
      </c>
      <c r="C336" s="422" t="s">
        <v>20</v>
      </c>
      <c r="D336" t="s">
        <v>12</v>
      </c>
      <c r="E336" s="49"/>
      <c r="F336" s="45">
        <v>177.1</v>
      </c>
      <c r="G336" s="2">
        <f t="shared" si="5"/>
        <v>58.699999999999989</v>
      </c>
    </row>
    <row r="337" spans="1:7" ht="15" customHeight="1">
      <c r="A337" s="3">
        <v>44158</v>
      </c>
      <c r="B337" s="422">
        <v>20839</v>
      </c>
      <c r="C337" s="422" t="s">
        <v>20</v>
      </c>
      <c r="D337" t="s">
        <v>13</v>
      </c>
      <c r="E337" s="49"/>
      <c r="F337" s="45">
        <v>13.7</v>
      </c>
      <c r="G337" s="2">
        <f t="shared" si="5"/>
        <v>44.999999999999986</v>
      </c>
    </row>
    <row r="338" spans="1:7" ht="15" customHeight="1">
      <c r="A338" s="3">
        <v>44516</v>
      </c>
      <c r="B338" s="422">
        <v>23919</v>
      </c>
      <c r="C338" s="422" t="s">
        <v>20</v>
      </c>
      <c r="D338" t="s">
        <v>14</v>
      </c>
      <c r="E338" s="49"/>
      <c r="F338" s="45">
        <v>40</v>
      </c>
      <c r="G338" s="2">
        <f t="shared" si="5"/>
        <v>4.9999999999999858</v>
      </c>
    </row>
    <row r="339" spans="1:7" ht="15" customHeight="1">
      <c r="A339" s="3">
        <v>44516</v>
      </c>
      <c r="B339" s="422">
        <v>23919</v>
      </c>
      <c r="C339" s="422" t="s">
        <v>20</v>
      </c>
      <c r="D339" t="s">
        <v>29</v>
      </c>
      <c r="E339" s="49"/>
      <c r="F339" s="45">
        <v>5</v>
      </c>
      <c r="G339" s="2">
        <f t="shared" si="5"/>
        <v>-1.4210854715202004E-14</v>
      </c>
    </row>
    <row r="340" spans="1:7">
      <c r="A340" s="31">
        <v>44012</v>
      </c>
      <c r="B340" s="421" t="s">
        <v>10</v>
      </c>
      <c r="C340" s="421" t="s">
        <v>21</v>
      </c>
      <c r="D340" t="s">
        <v>12</v>
      </c>
      <c r="E340" s="49">
        <v>156.6</v>
      </c>
      <c r="G340" s="2">
        <f t="shared" si="5"/>
        <v>156.59999999999997</v>
      </c>
    </row>
    <row r="341" spans="1:7">
      <c r="B341" s="422"/>
      <c r="C341" s="422"/>
      <c r="D341" t="s">
        <v>13</v>
      </c>
      <c r="E341" s="49">
        <v>6.6</v>
      </c>
      <c r="G341" s="2">
        <f t="shared" si="5"/>
        <v>163.19999999999996</v>
      </c>
    </row>
    <row r="342" spans="1:7">
      <c r="B342" s="422"/>
      <c r="C342" s="422"/>
      <c r="D342" t="s">
        <v>14</v>
      </c>
      <c r="E342" s="93">
        <v>60</v>
      </c>
      <c r="G342" s="2">
        <f t="shared" si="5"/>
        <v>223.19999999999996</v>
      </c>
    </row>
    <row r="343" spans="1:7">
      <c r="B343" s="422"/>
      <c r="C343" s="422"/>
      <c r="D343" t="s">
        <v>29</v>
      </c>
      <c r="E343" s="93">
        <v>5</v>
      </c>
      <c r="G343" s="2">
        <f t="shared" si="5"/>
        <v>228.19999999999996</v>
      </c>
    </row>
    <row r="344" spans="1:7">
      <c r="A344" s="3">
        <v>44158</v>
      </c>
      <c r="B344" s="422">
        <v>20839</v>
      </c>
      <c r="C344" s="422" t="s">
        <v>21</v>
      </c>
      <c r="D344" t="s">
        <v>12</v>
      </c>
      <c r="F344" s="2">
        <v>156.6</v>
      </c>
      <c r="G344" s="2">
        <f t="shared" si="5"/>
        <v>71.599999999999966</v>
      </c>
    </row>
    <row r="345" spans="1:7">
      <c r="A345" s="3">
        <v>44158</v>
      </c>
      <c r="B345" s="422">
        <v>20839</v>
      </c>
      <c r="C345" s="422" t="s">
        <v>21</v>
      </c>
      <c r="D345" t="s">
        <v>13</v>
      </c>
      <c r="F345" s="2">
        <v>6.6</v>
      </c>
      <c r="G345" s="2">
        <f t="shared" si="5"/>
        <v>64.999999999999972</v>
      </c>
    </row>
    <row r="346" spans="1:7">
      <c r="A346" s="3">
        <v>44516</v>
      </c>
      <c r="B346" s="422">
        <v>23919</v>
      </c>
      <c r="C346" s="422" t="s">
        <v>21</v>
      </c>
      <c r="D346" t="s">
        <v>14</v>
      </c>
      <c r="F346" s="93">
        <v>60</v>
      </c>
      <c r="G346" s="2">
        <f t="shared" si="5"/>
        <v>4.9999999999999716</v>
      </c>
    </row>
    <row r="347" spans="1:7">
      <c r="A347" s="3">
        <v>44516</v>
      </c>
      <c r="B347" s="422">
        <v>23919</v>
      </c>
      <c r="C347" s="422" t="s">
        <v>21</v>
      </c>
      <c r="D347" t="s">
        <v>29</v>
      </c>
      <c r="F347" s="93">
        <v>5</v>
      </c>
      <c r="G347" s="2">
        <f t="shared" si="5"/>
        <v>-2.8421709430404007E-14</v>
      </c>
    </row>
    <row r="348" spans="1:7">
      <c r="A348" s="31">
        <v>44043</v>
      </c>
      <c r="B348" s="421" t="s">
        <v>10</v>
      </c>
      <c r="C348" s="421" t="s">
        <v>22</v>
      </c>
      <c r="D348" t="s">
        <v>12</v>
      </c>
      <c r="E348" s="28">
        <v>131.19999999999999</v>
      </c>
      <c r="G348" s="2">
        <f t="shared" si="5"/>
        <v>131.19999999999996</v>
      </c>
    </row>
    <row r="349" spans="1:7">
      <c r="B349" s="422"/>
      <c r="C349" s="422"/>
      <c r="D349" t="s">
        <v>13</v>
      </c>
      <c r="E349" s="28">
        <v>20.5</v>
      </c>
      <c r="G349" s="2">
        <f t="shared" si="5"/>
        <v>151.69999999999996</v>
      </c>
    </row>
    <row r="350" spans="1:7">
      <c r="B350" s="422"/>
      <c r="C350" s="422"/>
      <c r="D350" t="s">
        <v>14</v>
      </c>
      <c r="E350" s="93">
        <v>60</v>
      </c>
      <c r="G350" s="2">
        <f t="shared" si="5"/>
        <v>211.69999999999996</v>
      </c>
    </row>
    <row r="351" spans="1:7">
      <c r="B351" s="422"/>
      <c r="C351" s="422"/>
      <c r="D351" t="s">
        <v>29</v>
      </c>
      <c r="E351" s="93">
        <v>5</v>
      </c>
      <c r="G351" s="2">
        <f t="shared" si="5"/>
        <v>216.69999999999996</v>
      </c>
    </row>
    <row r="352" spans="1:7">
      <c r="B352" s="422"/>
      <c r="C352" s="422"/>
      <c r="D352" s="62" t="s">
        <v>32</v>
      </c>
      <c r="E352" s="28">
        <v>10</v>
      </c>
      <c r="G352" s="2">
        <f t="shared" si="5"/>
        <v>226.69999999999996</v>
      </c>
    </row>
    <row r="353" spans="1:7">
      <c r="B353" s="422"/>
      <c r="C353" s="422"/>
      <c r="D353" s="62" t="s">
        <v>72</v>
      </c>
      <c r="E353" s="28">
        <v>10</v>
      </c>
      <c r="G353" s="2">
        <f t="shared" si="5"/>
        <v>236.69999999999996</v>
      </c>
    </row>
    <row r="354" spans="1:7">
      <c r="A354" s="3">
        <v>44113</v>
      </c>
      <c r="B354" s="422">
        <v>20464</v>
      </c>
      <c r="C354" s="422" t="s">
        <v>22</v>
      </c>
      <c r="D354" t="s">
        <v>12</v>
      </c>
      <c r="F354" s="28">
        <v>131.19999999999999</v>
      </c>
      <c r="G354" s="2">
        <f t="shared" si="5"/>
        <v>105.49999999999997</v>
      </c>
    </row>
    <row r="355" spans="1:7">
      <c r="A355" s="3">
        <v>44113</v>
      </c>
      <c r="B355" s="422">
        <v>20464</v>
      </c>
      <c r="C355" s="422" t="s">
        <v>22</v>
      </c>
      <c r="D355" t="s">
        <v>13</v>
      </c>
      <c r="F355" s="28">
        <v>20.5</v>
      </c>
      <c r="G355" s="2">
        <f t="shared" si="5"/>
        <v>84.999999999999972</v>
      </c>
    </row>
    <row r="356" spans="1:7">
      <c r="A356" s="3">
        <v>44516</v>
      </c>
      <c r="B356" s="422">
        <v>23917</v>
      </c>
      <c r="C356" s="422" t="s">
        <v>22</v>
      </c>
      <c r="D356" s="62" t="s">
        <v>32</v>
      </c>
      <c r="F356" s="28">
        <v>10</v>
      </c>
      <c r="G356" s="2">
        <f t="shared" si="5"/>
        <v>74.999999999999972</v>
      </c>
    </row>
    <row r="357" spans="1:7">
      <c r="A357" s="3">
        <v>44516</v>
      </c>
      <c r="B357" s="422">
        <v>23917</v>
      </c>
      <c r="C357" s="422" t="s">
        <v>22</v>
      </c>
      <c r="D357" s="62" t="s">
        <v>72</v>
      </c>
      <c r="F357" s="28">
        <v>10</v>
      </c>
      <c r="G357" s="2">
        <f t="shared" si="5"/>
        <v>64.999999999999972</v>
      </c>
    </row>
    <row r="358" spans="1:7">
      <c r="A358" s="3">
        <v>44516</v>
      </c>
      <c r="B358" s="422">
        <v>23919</v>
      </c>
      <c r="C358" s="422" t="s">
        <v>22</v>
      </c>
      <c r="D358" t="s">
        <v>14</v>
      </c>
      <c r="F358" s="93">
        <v>60</v>
      </c>
      <c r="G358" s="2">
        <f t="shared" si="5"/>
        <v>4.9999999999999716</v>
      </c>
    </row>
    <row r="359" spans="1:7">
      <c r="A359" s="3">
        <v>44516</v>
      </c>
      <c r="B359" s="422">
        <v>23919</v>
      </c>
      <c r="C359" s="422" t="s">
        <v>22</v>
      </c>
      <c r="D359" t="s">
        <v>29</v>
      </c>
      <c r="F359" s="93">
        <v>5</v>
      </c>
      <c r="G359" s="2">
        <f t="shared" si="5"/>
        <v>-2.8421709430404007E-14</v>
      </c>
    </row>
    <row r="360" spans="1:7">
      <c r="A360" s="31">
        <v>44074</v>
      </c>
      <c r="B360" s="421" t="s">
        <v>10</v>
      </c>
      <c r="C360" s="421" t="s">
        <v>23</v>
      </c>
      <c r="D360" t="s">
        <v>12</v>
      </c>
      <c r="E360" s="28">
        <v>126.1</v>
      </c>
      <c r="G360" s="2">
        <f t="shared" si="5"/>
        <v>126.09999999999997</v>
      </c>
    </row>
    <row r="361" spans="1:7">
      <c r="B361" s="422"/>
      <c r="C361" s="422"/>
      <c r="D361" t="s">
        <v>13</v>
      </c>
      <c r="E361" s="28">
        <v>14.6</v>
      </c>
      <c r="G361" s="2">
        <f t="shared" si="5"/>
        <v>140.69999999999996</v>
      </c>
    </row>
    <row r="362" spans="1:7">
      <c r="B362" s="422"/>
      <c r="C362" s="422"/>
      <c r="D362" t="s">
        <v>14</v>
      </c>
      <c r="E362" s="28">
        <v>60</v>
      </c>
      <c r="G362" s="2">
        <f t="shared" si="5"/>
        <v>200.69999999999996</v>
      </c>
    </row>
    <row r="363" spans="1:7">
      <c r="B363" s="422"/>
      <c r="C363" s="422"/>
      <c r="D363" t="s">
        <v>29</v>
      </c>
      <c r="E363" s="28">
        <v>5</v>
      </c>
      <c r="G363" s="2">
        <f t="shared" si="5"/>
        <v>205.69999999999996</v>
      </c>
    </row>
    <row r="364" spans="1:7">
      <c r="B364" s="422"/>
      <c r="C364" s="422"/>
      <c r="D364" t="s">
        <v>33</v>
      </c>
      <c r="E364" s="28">
        <v>15</v>
      </c>
      <c r="G364" s="2">
        <f t="shared" si="5"/>
        <v>220.69999999999996</v>
      </c>
    </row>
    <row r="365" spans="1:7">
      <c r="A365" s="3">
        <v>44074</v>
      </c>
      <c r="B365" s="422" t="s">
        <v>69</v>
      </c>
      <c r="C365" s="422" t="s">
        <v>23</v>
      </c>
      <c r="D365" t="s">
        <v>14</v>
      </c>
      <c r="F365" s="2">
        <v>60</v>
      </c>
      <c r="G365" s="2">
        <f t="shared" si="5"/>
        <v>160.69999999999996</v>
      </c>
    </row>
    <row r="366" spans="1:7">
      <c r="A366" s="3">
        <v>44074</v>
      </c>
      <c r="B366" s="422" t="s">
        <v>69</v>
      </c>
      <c r="C366" s="422" t="s">
        <v>23</v>
      </c>
      <c r="D366" t="s">
        <v>15</v>
      </c>
      <c r="F366" s="2">
        <v>5</v>
      </c>
      <c r="G366" s="2">
        <f t="shared" si="5"/>
        <v>155.69999999999996</v>
      </c>
    </row>
    <row r="367" spans="1:7">
      <c r="A367" s="3">
        <v>44131</v>
      </c>
      <c r="B367" s="422">
        <v>20570</v>
      </c>
      <c r="C367" s="422" t="s">
        <v>23</v>
      </c>
      <c r="D367" t="s">
        <v>12</v>
      </c>
      <c r="F367" s="2">
        <v>126.1</v>
      </c>
      <c r="G367" s="2">
        <f t="shared" si="5"/>
        <v>29.599999999999966</v>
      </c>
    </row>
    <row r="368" spans="1:7">
      <c r="A368" s="3">
        <v>44131</v>
      </c>
      <c r="B368" s="422">
        <v>20570</v>
      </c>
      <c r="C368" s="422" t="s">
        <v>23</v>
      </c>
      <c r="D368" t="s">
        <v>13</v>
      </c>
      <c r="F368" s="2">
        <v>14.6</v>
      </c>
      <c r="G368" s="2">
        <f t="shared" si="5"/>
        <v>14.999999999999966</v>
      </c>
    </row>
    <row r="369" spans="1:7">
      <c r="A369" s="3">
        <v>44516</v>
      </c>
      <c r="B369" s="422">
        <v>23917</v>
      </c>
      <c r="C369" s="422" t="s">
        <v>23</v>
      </c>
      <c r="D369" t="s">
        <v>33</v>
      </c>
      <c r="F369" s="28">
        <v>15</v>
      </c>
      <c r="G369" s="2">
        <f t="shared" si="5"/>
        <v>-3.3750779948604759E-14</v>
      </c>
    </row>
    <row r="370" spans="1:7">
      <c r="A370" s="31">
        <v>44104</v>
      </c>
      <c r="B370" s="421" t="s">
        <v>10</v>
      </c>
      <c r="C370" s="421" t="s">
        <v>24</v>
      </c>
      <c r="D370" t="s">
        <v>12</v>
      </c>
      <c r="E370" s="28">
        <v>129.30000000000001</v>
      </c>
      <c r="G370" s="2">
        <f t="shared" si="5"/>
        <v>129.29999999999998</v>
      </c>
    </row>
    <row r="371" spans="1:7">
      <c r="B371" s="422"/>
      <c r="C371" s="422"/>
      <c r="D371" t="s">
        <v>13</v>
      </c>
      <c r="E371" s="28">
        <v>16.899999999999999</v>
      </c>
      <c r="G371" s="2">
        <f t="shared" si="5"/>
        <v>146.19999999999999</v>
      </c>
    </row>
    <row r="372" spans="1:7">
      <c r="B372" s="422"/>
      <c r="C372" s="422"/>
      <c r="D372" t="s">
        <v>14</v>
      </c>
      <c r="E372" s="28">
        <v>60</v>
      </c>
      <c r="G372" s="2">
        <f t="shared" si="5"/>
        <v>206.2</v>
      </c>
    </row>
    <row r="373" spans="1:7">
      <c r="B373" s="422"/>
      <c r="C373" s="422"/>
      <c r="D373" t="s">
        <v>29</v>
      </c>
      <c r="E373" s="28">
        <v>5</v>
      </c>
      <c r="G373" s="2">
        <f t="shared" si="5"/>
        <v>211.2</v>
      </c>
    </row>
    <row r="374" spans="1:7">
      <c r="B374" s="422"/>
      <c r="C374" s="422"/>
      <c r="D374" t="s">
        <v>33</v>
      </c>
      <c r="E374" s="28">
        <v>8.5</v>
      </c>
      <c r="G374" s="2">
        <f t="shared" si="5"/>
        <v>219.7</v>
      </c>
    </row>
    <row r="375" spans="1:7">
      <c r="A375" s="3">
        <v>44104</v>
      </c>
      <c r="B375" s="422" t="s">
        <v>69</v>
      </c>
      <c r="C375" s="422" t="s">
        <v>24</v>
      </c>
      <c r="D375" t="s">
        <v>14</v>
      </c>
      <c r="F375" s="2">
        <v>60</v>
      </c>
      <c r="G375" s="2">
        <f t="shared" si="5"/>
        <v>159.69999999999999</v>
      </c>
    </row>
    <row r="376" spans="1:7">
      <c r="A376" s="3">
        <v>44104</v>
      </c>
      <c r="B376" s="422" t="s">
        <v>69</v>
      </c>
      <c r="C376" s="422" t="s">
        <v>24</v>
      </c>
      <c r="D376" t="s">
        <v>15</v>
      </c>
      <c r="F376" s="2">
        <v>5</v>
      </c>
      <c r="G376" s="2">
        <f t="shared" si="5"/>
        <v>154.69999999999999</v>
      </c>
    </row>
    <row r="377" spans="1:7">
      <c r="A377" s="3">
        <v>44175</v>
      </c>
      <c r="B377" s="422">
        <v>21012</v>
      </c>
      <c r="C377" s="422" t="s">
        <v>24</v>
      </c>
      <c r="D377" t="s">
        <v>12</v>
      </c>
      <c r="F377" s="2">
        <v>129.30000000000001</v>
      </c>
      <c r="G377" s="2">
        <f t="shared" si="5"/>
        <v>25.399999999999977</v>
      </c>
    </row>
    <row r="378" spans="1:7">
      <c r="A378" s="3">
        <v>44175</v>
      </c>
      <c r="B378" s="422">
        <v>21012</v>
      </c>
      <c r="C378" s="422" t="s">
        <v>24</v>
      </c>
      <c r="D378" t="s">
        <v>13</v>
      </c>
      <c r="F378" s="2">
        <v>16.899999999999999</v>
      </c>
      <c r="G378" s="2">
        <f t="shared" si="5"/>
        <v>8.4999999999999787</v>
      </c>
    </row>
    <row r="379" spans="1:7">
      <c r="A379" s="3">
        <v>44516</v>
      </c>
      <c r="B379" s="422">
        <v>23917</v>
      </c>
      <c r="C379" s="422" t="s">
        <v>24</v>
      </c>
      <c r="D379" t="s">
        <v>33</v>
      </c>
      <c r="F379" s="28">
        <v>8.5</v>
      </c>
      <c r="G379" s="2">
        <f t="shared" si="5"/>
        <v>-2.1316282072803006E-14</v>
      </c>
    </row>
    <row r="380" spans="1:7">
      <c r="A380" s="31">
        <v>44135</v>
      </c>
      <c r="B380" s="421" t="s">
        <v>10</v>
      </c>
      <c r="C380" s="421" t="s">
        <v>25</v>
      </c>
      <c r="D380" t="s">
        <v>12</v>
      </c>
      <c r="E380" s="28">
        <v>151.6</v>
      </c>
      <c r="G380" s="2">
        <f t="shared" si="5"/>
        <v>151.59999999999997</v>
      </c>
    </row>
    <row r="381" spans="1:7">
      <c r="B381" s="422"/>
      <c r="C381" s="422"/>
      <c r="D381" t="s">
        <v>13</v>
      </c>
      <c r="E381" s="28">
        <v>17.899999999999999</v>
      </c>
      <c r="G381" s="2">
        <f t="shared" si="5"/>
        <v>169.49999999999997</v>
      </c>
    </row>
    <row r="382" spans="1:7">
      <c r="B382" s="422"/>
      <c r="C382" s="422"/>
      <c r="D382" t="s">
        <v>14</v>
      </c>
      <c r="E382" s="28">
        <v>60</v>
      </c>
      <c r="G382" s="2">
        <f t="shared" si="5"/>
        <v>229.49999999999997</v>
      </c>
    </row>
    <row r="383" spans="1:7">
      <c r="B383" s="422"/>
      <c r="C383" s="422"/>
      <c r="D383" t="s">
        <v>29</v>
      </c>
      <c r="E383" s="28">
        <v>5</v>
      </c>
      <c r="G383" s="2">
        <f t="shared" si="5"/>
        <v>234.49999999999997</v>
      </c>
    </row>
    <row r="384" spans="1:7">
      <c r="A384" s="3">
        <v>44135</v>
      </c>
      <c r="B384" s="422" t="s">
        <v>69</v>
      </c>
      <c r="C384" s="422" t="s">
        <v>25</v>
      </c>
      <c r="D384" t="s">
        <v>14</v>
      </c>
      <c r="F384" s="2">
        <v>60</v>
      </c>
      <c r="G384" s="2">
        <f t="shared" si="5"/>
        <v>174.49999999999997</v>
      </c>
    </row>
    <row r="385" spans="1:7">
      <c r="A385" s="3">
        <v>44135</v>
      </c>
      <c r="B385" s="422" t="s">
        <v>69</v>
      </c>
      <c r="C385" s="422" t="s">
        <v>25</v>
      </c>
      <c r="D385" t="s">
        <v>15</v>
      </c>
      <c r="F385" s="2">
        <v>5</v>
      </c>
      <c r="G385" s="2">
        <f t="shared" si="5"/>
        <v>169.49999999999997</v>
      </c>
    </row>
    <row r="386" spans="1:7">
      <c r="A386" s="3">
        <v>44187</v>
      </c>
      <c r="B386" s="422">
        <v>21165</v>
      </c>
      <c r="C386" s="422" t="s">
        <v>25</v>
      </c>
      <c r="D386" t="s">
        <v>12</v>
      </c>
      <c r="F386" s="2">
        <v>151.6</v>
      </c>
      <c r="G386" s="2">
        <f t="shared" si="5"/>
        <v>17.899999999999977</v>
      </c>
    </row>
    <row r="387" spans="1:7">
      <c r="A387" s="3">
        <v>44187</v>
      </c>
      <c r="B387" s="422">
        <v>21165</v>
      </c>
      <c r="C387" s="422" t="s">
        <v>25</v>
      </c>
      <c r="D387" t="s">
        <v>13</v>
      </c>
      <c r="F387" s="2">
        <v>17.899999999999999</v>
      </c>
      <c r="G387" s="2">
        <f t="shared" si="5"/>
        <v>0</v>
      </c>
    </row>
    <row r="388" spans="1:7">
      <c r="A388" s="31">
        <v>44165</v>
      </c>
      <c r="B388" s="421" t="s">
        <v>10</v>
      </c>
      <c r="C388" s="421" t="s">
        <v>26</v>
      </c>
      <c r="D388" t="s">
        <v>12</v>
      </c>
      <c r="E388" s="28">
        <v>143.80000000000001</v>
      </c>
      <c r="G388" s="2">
        <f t="shared" si="5"/>
        <v>143.80000000000001</v>
      </c>
    </row>
    <row r="389" spans="1:7">
      <c r="B389" s="422"/>
      <c r="C389" s="422"/>
      <c r="D389" t="s">
        <v>13</v>
      </c>
      <c r="E389" s="28">
        <v>18.399999999999999</v>
      </c>
      <c r="G389" s="2">
        <f t="shared" si="5"/>
        <v>162.20000000000002</v>
      </c>
    </row>
    <row r="390" spans="1:7">
      <c r="B390" s="422"/>
      <c r="C390" s="422"/>
      <c r="D390" t="s">
        <v>31</v>
      </c>
      <c r="E390" s="28">
        <v>60</v>
      </c>
      <c r="G390" s="2">
        <f t="shared" si="5"/>
        <v>222.20000000000002</v>
      </c>
    </row>
    <row r="391" spans="1:7">
      <c r="B391" s="422"/>
      <c r="C391" s="422"/>
      <c r="D391" t="s">
        <v>29</v>
      </c>
      <c r="E391" s="28">
        <v>5</v>
      </c>
      <c r="G391" s="2">
        <f t="shared" si="5"/>
        <v>227.20000000000002</v>
      </c>
    </row>
    <row r="392" spans="1:7">
      <c r="A392" s="3">
        <v>44165</v>
      </c>
      <c r="B392" s="422" t="s">
        <v>69</v>
      </c>
      <c r="C392" s="422" t="s">
        <v>26</v>
      </c>
      <c r="D392" s="62" t="s">
        <v>14</v>
      </c>
      <c r="E392" s="5"/>
      <c r="F392" s="2">
        <v>60</v>
      </c>
      <c r="G392" s="2">
        <f t="shared" si="5"/>
        <v>167.20000000000002</v>
      </c>
    </row>
    <row r="393" spans="1:7">
      <c r="A393" s="3">
        <v>44165</v>
      </c>
      <c r="B393" s="422" t="s">
        <v>69</v>
      </c>
      <c r="C393" s="422" t="s">
        <v>26</v>
      </c>
      <c r="D393" s="62" t="s">
        <v>29</v>
      </c>
      <c r="E393" s="5"/>
      <c r="F393" s="2">
        <v>5</v>
      </c>
      <c r="G393" s="2">
        <f t="shared" si="5"/>
        <v>162.20000000000002</v>
      </c>
    </row>
    <row r="394" spans="1:7">
      <c r="A394" s="3">
        <v>44187</v>
      </c>
      <c r="B394" s="422">
        <v>21165</v>
      </c>
      <c r="C394" s="422" t="s">
        <v>26</v>
      </c>
      <c r="D394" s="62" t="s">
        <v>12</v>
      </c>
      <c r="E394" s="5"/>
      <c r="F394" s="2">
        <v>143.80000000000001</v>
      </c>
      <c r="G394" s="2">
        <f t="shared" si="5"/>
        <v>18.400000000000006</v>
      </c>
    </row>
    <row r="395" spans="1:7">
      <c r="A395" s="3">
        <v>44187</v>
      </c>
      <c r="B395" s="422">
        <v>21165</v>
      </c>
      <c r="C395" s="422" t="s">
        <v>26</v>
      </c>
      <c r="D395" s="62" t="s">
        <v>13</v>
      </c>
      <c r="E395" s="5"/>
      <c r="F395" s="2">
        <v>18.399999999999999</v>
      </c>
      <c r="G395" s="2">
        <f t="shared" si="5"/>
        <v>0</v>
      </c>
    </row>
    <row r="396" spans="1:7">
      <c r="A396" s="31">
        <v>44196</v>
      </c>
      <c r="B396" s="421" t="s">
        <v>10</v>
      </c>
      <c r="C396" s="421" t="s">
        <v>27</v>
      </c>
      <c r="D396" t="s">
        <v>12</v>
      </c>
      <c r="E396" s="67">
        <v>164.5</v>
      </c>
      <c r="G396" s="2">
        <f t="shared" si="5"/>
        <v>164.5</v>
      </c>
    </row>
    <row r="397" spans="1:7">
      <c r="B397" s="422"/>
      <c r="C397" s="422"/>
      <c r="D397" t="s">
        <v>13</v>
      </c>
      <c r="E397" s="67">
        <v>16.3</v>
      </c>
      <c r="G397" s="2">
        <f t="shared" si="5"/>
        <v>180.8</v>
      </c>
    </row>
    <row r="398" spans="1:7">
      <c r="B398" s="422"/>
      <c r="C398" s="422"/>
      <c r="D398" t="s">
        <v>31</v>
      </c>
      <c r="E398" s="67">
        <v>60</v>
      </c>
      <c r="G398" s="2">
        <f t="shared" si="5"/>
        <v>240.8</v>
      </c>
    </row>
    <row r="399" spans="1:7">
      <c r="B399" s="422"/>
      <c r="C399" s="422"/>
      <c r="D399" t="s">
        <v>29</v>
      </c>
      <c r="E399" s="67">
        <v>5</v>
      </c>
      <c r="G399" s="2">
        <f t="shared" si="5"/>
        <v>245.8</v>
      </c>
    </row>
    <row r="400" spans="1:7">
      <c r="A400" s="70">
        <v>44196</v>
      </c>
      <c r="B400" s="422" t="s">
        <v>69</v>
      </c>
      <c r="C400" s="422" t="s">
        <v>27</v>
      </c>
      <c r="D400" t="s">
        <v>31</v>
      </c>
      <c r="E400" s="2"/>
      <c r="F400" s="2">
        <v>60</v>
      </c>
      <c r="G400" s="2">
        <f t="shared" si="5"/>
        <v>185.8</v>
      </c>
    </row>
    <row r="401" spans="1:7">
      <c r="A401" s="70">
        <v>44196</v>
      </c>
      <c r="B401" s="422" t="s">
        <v>69</v>
      </c>
      <c r="C401" s="422" t="s">
        <v>27</v>
      </c>
      <c r="D401" t="s">
        <v>29</v>
      </c>
      <c r="E401" s="2"/>
      <c r="F401" s="2">
        <v>5</v>
      </c>
      <c r="G401" s="2">
        <f t="shared" si="5"/>
        <v>180.8</v>
      </c>
    </row>
    <row r="402" spans="1:7">
      <c r="A402" s="70">
        <v>44270</v>
      </c>
      <c r="B402" s="422">
        <v>21904</v>
      </c>
      <c r="C402" s="422" t="s">
        <v>27</v>
      </c>
      <c r="D402" t="s">
        <v>12</v>
      </c>
      <c r="E402" s="2"/>
      <c r="F402" s="2">
        <v>164.5</v>
      </c>
      <c r="G402" s="2">
        <f t="shared" si="5"/>
        <v>16.300000000000011</v>
      </c>
    </row>
    <row r="403" spans="1:7">
      <c r="A403" s="70">
        <v>44270</v>
      </c>
      <c r="B403" s="422">
        <v>21904</v>
      </c>
      <c r="C403" s="422" t="s">
        <v>27</v>
      </c>
      <c r="D403" t="s">
        <v>13</v>
      </c>
      <c r="E403" s="2"/>
      <c r="F403" s="2">
        <v>16.3</v>
      </c>
      <c r="G403" s="2">
        <f t="shared" si="5"/>
        <v>0</v>
      </c>
    </row>
    <row r="404" spans="1:7">
      <c r="A404" s="31">
        <v>44227</v>
      </c>
      <c r="B404" s="421" t="s">
        <v>10</v>
      </c>
      <c r="C404" s="421" t="s">
        <v>11</v>
      </c>
      <c r="D404" t="s">
        <v>12</v>
      </c>
      <c r="E404" s="67">
        <v>175.6</v>
      </c>
      <c r="G404" s="2">
        <f t="shared" si="5"/>
        <v>175.6</v>
      </c>
    </row>
    <row r="405" spans="1:7">
      <c r="B405" s="422"/>
      <c r="C405" s="422"/>
      <c r="D405" t="s">
        <v>13</v>
      </c>
      <c r="E405" s="67">
        <v>20.7</v>
      </c>
      <c r="G405" s="2">
        <f t="shared" si="5"/>
        <v>196.29999999999998</v>
      </c>
    </row>
    <row r="406" spans="1:7">
      <c r="B406" s="422"/>
      <c r="C406" s="422"/>
      <c r="D406" t="s">
        <v>31</v>
      </c>
      <c r="E406" s="67">
        <v>60</v>
      </c>
      <c r="G406" s="2">
        <f t="shared" ref="G406:G471" si="6">+G405+E406-F406</f>
        <v>256.29999999999995</v>
      </c>
    </row>
    <row r="407" spans="1:7">
      <c r="B407" s="422"/>
      <c r="C407" s="422"/>
      <c r="D407" t="s">
        <v>29</v>
      </c>
      <c r="E407" s="67">
        <v>5</v>
      </c>
      <c r="G407" s="2">
        <f t="shared" si="6"/>
        <v>261.29999999999995</v>
      </c>
    </row>
    <row r="408" spans="1:7">
      <c r="A408" s="70">
        <v>44227</v>
      </c>
      <c r="B408" s="422" t="s">
        <v>69</v>
      </c>
      <c r="C408" s="422" t="s">
        <v>11</v>
      </c>
      <c r="D408" t="s">
        <v>31</v>
      </c>
      <c r="E408" s="2"/>
      <c r="F408" s="2">
        <v>60</v>
      </c>
      <c r="G408" s="2">
        <f t="shared" si="6"/>
        <v>201.29999999999995</v>
      </c>
    </row>
    <row r="409" spans="1:7">
      <c r="A409" s="70">
        <v>44227</v>
      </c>
      <c r="B409" s="422" t="s">
        <v>69</v>
      </c>
      <c r="C409" s="422" t="s">
        <v>11</v>
      </c>
      <c r="D409" t="s">
        <v>29</v>
      </c>
      <c r="E409" s="2"/>
      <c r="F409" s="2">
        <v>5</v>
      </c>
      <c r="G409" s="2">
        <f t="shared" si="6"/>
        <v>196.29999999999995</v>
      </c>
    </row>
    <row r="410" spans="1:7">
      <c r="A410" s="70">
        <v>44307</v>
      </c>
      <c r="B410" s="422">
        <v>22226</v>
      </c>
      <c r="C410" s="422" t="s">
        <v>11</v>
      </c>
      <c r="D410" t="s">
        <v>12</v>
      </c>
      <c r="E410" s="2"/>
      <c r="F410" s="2">
        <v>175.6</v>
      </c>
      <c r="G410" s="2">
        <f t="shared" si="6"/>
        <v>20.69999999999996</v>
      </c>
    </row>
    <row r="411" spans="1:7">
      <c r="A411" s="70">
        <v>44307</v>
      </c>
      <c r="B411" s="422">
        <v>22226</v>
      </c>
      <c r="C411" s="422" t="s">
        <v>11</v>
      </c>
      <c r="D411" t="s">
        <v>13</v>
      </c>
      <c r="E411" s="2"/>
      <c r="F411" s="2">
        <v>20.7</v>
      </c>
      <c r="G411" s="2">
        <f t="shared" si="6"/>
        <v>-3.907985046680551E-14</v>
      </c>
    </row>
    <row r="412" spans="1:7">
      <c r="A412" s="31">
        <v>44255</v>
      </c>
      <c r="B412" s="421" t="s">
        <v>10</v>
      </c>
      <c r="C412" s="421" t="s">
        <v>17</v>
      </c>
      <c r="D412" t="s">
        <v>12</v>
      </c>
      <c r="E412" s="67">
        <v>169.8</v>
      </c>
      <c r="G412" s="2">
        <f t="shared" si="6"/>
        <v>169.79999999999998</v>
      </c>
    </row>
    <row r="413" spans="1:7">
      <c r="B413" s="422"/>
      <c r="C413" s="422"/>
      <c r="D413" t="s">
        <v>13</v>
      </c>
      <c r="E413" s="67">
        <v>18.2</v>
      </c>
      <c r="G413" s="2">
        <f t="shared" si="6"/>
        <v>187.99999999999997</v>
      </c>
    </row>
    <row r="414" spans="1:7">
      <c r="B414" s="422"/>
      <c r="C414" s="422"/>
      <c r="D414" t="s">
        <v>31</v>
      </c>
      <c r="E414" s="67">
        <v>56</v>
      </c>
      <c r="G414" s="2">
        <f t="shared" si="6"/>
        <v>243.99999999999997</v>
      </c>
    </row>
    <row r="415" spans="1:7">
      <c r="B415" s="422"/>
      <c r="C415" s="422"/>
      <c r="D415" t="s">
        <v>29</v>
      </c>
      <c r="E415" s="67">
        <v>5</v>
      </c>
      <c r="G415" s="2">
        <f t="shared" si="6"/>
        <v>248.99999999999997</v>
      </c>
    </row>
    <row r="416" spans="1:7">
      <c r="A416" s="3">
        <v>44255</v>
      </c>
      <c r="B416" s="422" t="s">
        <v>69</v>
      </c>
      <c r="C416" s="422" t="s">
        <v>17</v>
      </c>
      <c r="D416" t="s">
        <v>14</v>
      </c>
      <c r="E416" s="67"/>
      <c r="F416" s="2">
        <v>56</v>
      </c>
      <c r="G416" s="2">
        <f t="shared" si="6"/>
        <v>192.99999999999997</v>
      </c>
    </row>
    <row r="417" spans="1:7">
      <c r="A417" s="3">
        <v>44255</v>
      </c>
      <c r="B417" s="422" t="s">
        <v>69</v>
      </c>
      <c r="C417" s="422" t="s">
        <v>17</v>
      </c>
      <c r="D417" t="s">
        <v>15</v>
      </c>
      <c r="E417" s="67"/>
      <c r="F417" s="2">
        <v>5</v>
      </c>
      <c r="G417" s="2">
        <f t="shared" si="6"/>
        <v>187.99999999999997</v>
      </c>
    </row>
    <row r="418" spans="1:7">
      <c r="A418" s="3">
        <v>44327</v>
      </c>
      <c r="B418" s="422">
        <v>22417</v>
      </c>
      <c r="C418" s="422" t="s">
        <v>17</v>
      </c>
      <c r="D418" t="s">
        <v>12</v>
      </c>
      <c r="E418" s="67"/>
      <c r="F418" s="2">
        <v>169.8</v>
      </c>
      <c r="G418" s="2">
        <f t="shared" si="6"/>
        <v>18.19999999999996</v>
      </c>
    </row>
    <row r="419" spans="1:7">
      <c r="A419" s="3">
        <v>44327</v>
      </c>
      <c r="B419" s="422">
        <v>22417</v>
      </c>
      <c r="C419" s="422" t="s">
        <v>17</v>
      </c>
      <c r="D419" t="s">
        <v>13</v>
      </c>
      <c r="E419" s="67"/>
      <c r="F419" s="2">
        <v>18.2</v>
      </c>
      <c r="G419" s="2">
        <f t="shared" si="6"/>
        <v>-3.907985046680551E-14</v>
      </c>
    </row>
    <row r="420" spans="1:7">
      <c r="A420" s="31">
        <v>44286</v>
      </c>
      <c r="B420" s="421" t="s">
        <v>10</v>
      </c>
      <c r="C420" s="421" t="s">
        <v>18</v>
      </c>
      <c r="D420" t="s">
        <v>12</v>
      </c>
      <c r="E420" s="67">
        <v>194.9</v>
      </c>
      <c r="G420" s="2">
        <f t="shared" si="6"/>
        <v>194.89999999999998</v>
      </c>
    </row>
    <row r="421" spans="1:7">
      <c r="B421" s="422"/>
      <c r="C421" s="422"/>
      <c r="D421" t="s">
        <v>13</v>
      </c>
      <c r="E421" s="67">
        <v>16.3</v>
      </c>
      <c r="G421" s="2">
        <f t="shared" si="6"/>
        <v>211.2</v>
      </c>
    </row>
    <row r="422" spans="1:7">
      <c r="B422" s="422"/>
      <c r="C422" s="422"/>
      <c r="D422" t="s">
        <v>31</v>
      </c>
      <c r="E422" s="67">
        <v>60</v>
      </c>
      <c r="G422" s="2">
        <f t="shared" si="6"/>
        <v>271.2</v>
      </c>
    </row>
    <row r="423" spans="1:7">
      <c r="B423" s="422"/>
      <c r="C423" s="422"/>
      <c r="D423" t="s">
        <v>29</v>
      </c>
      <c r="E423" s="67">
        <v>5</v>
      </c>
      <c r="G423" s="2">
        <f t="shared" si="6"/>
        <v>276.2</v>
      </c>
    </row>
    <row r="424" spans="1:7">
      <c r="B424" s="422"/>
      <c r="C424" s="422"/>
      <c r="D424" t="s">
        <v>40</v>
      </c>
      <c r="E424" s="67">
        <v>10</v>
      </c>
      <c r="G424" s="2">
        <f t="shared" si="6"/>
        <v>286.2</v>
      </c>
    </row>
    <row r="425" spans="1:7">
      <c r="A425" s="3">
        <v>44277</v>
      </c>
      <c r="B425" s="422">
        <v>22021</v>
      </c>
      <c r="C425" s="422" t="s">
        <v>18</v>
      </c>
      <c r="D425" t="s">
        <v>40</v>
      </c>
      <c r="E425" s="67"/>
      <c r="F425" s="2">
        <v>10</v>
      </c>
      <c r="G425" s="2">
        <f t="shared" si="6"/>
        <v>276.2</v>
      </c>
    </row>
    <row r="426" spans="1:7">
      <c r="A426" s="3">
        <v>44286</v>
      </c>
      <c r="B426" s="422" t="s">
        <v>69</v>
      </c>
      <c r="C426" s="422" t="s">
        <v>18</v>
      </c>
      <c r="D426" t="s">
        <v>14</v>
      </c>
      <c r="E426" s="67"/>
      <c r="F426" s="2">
        <v>60</v>
      </c>
      <c r="G426" s="2">
        <f t="shared" si="6"/>
        <v>216.2</v>
      </c>
    </row>
    <row r="427" spans="1:7">
      <c r="A427" s="3">
        <v>44286</v>
      </c>
      <c r="B427" s="422" t="s">
        <v>69</v>
      </c>
      <c r="C427" s="422" t="s">
        <v>18</v>
      </c>
      <c r="D427" t="s">
        <v>15</v>
      </c>
      <c r="E427" s="67"/>
      <c r="F427" s="2">
        <v>5</v>
      </c>
      <c r="G427" s="2">
        <f t="shared" si="6"/>
        <v>211.2</v>
      </c>
    </row>
    <row r="428" spans="1:7">
      <c r="A428" s="3">
        <v>44327</v>
      </c>
      <c r="B428" s="422">
        <v>22417</v>
      </c>
      <c r="C428" s="422" t="s">
        <v>18</v>
      </c>
      <c r="D428" t="s">
        <v>12</v>
      </c>
      <c r="E428" s="67"/>
      <c r="F428" s="2">
        <v>194.9</v>
      </c>
      <c r="G428" s="2">
        <f t="shared" si="6"/>
        <v>16.299999999999983</v>
      </c>
    </row>
    <row r="429" spans="1:7">
      <c r="A429" s="3">
        <v>44327</v>
      </c>
      <c r="B429" s="422">
        <v>22417</v>
      </c>
      <c r="C429" s="422" t="s">
        <v>18</v>
      </c>
      <c r="D429" t="s">
        <v>13</v>
      </c>
      <c r="E429" s="67"/>
      <c r="F429" s="2">
        <v>16.3</v>
      </c>
      <c r="G429" s="2">
        <f t="shared" si="6"/>
        <v>0</v>
      </c>
    </row>
    <row r="430" spans="1:7">
      <c r="A430" s="31">
        <v>44316</v>
      </c>
      <c r="B430" s="421" t="s">
        <v>10</v>
      </c>
      <c r="C430" s="421" t="s">
        <v>19</v>
      </c>
      <c r="D430" t="s">
        <v>12</v>
      </c>
      <c r="E430" s="67">
        <v>191.3</v>
      </c>
      <c r="G430" s="2">
        <f t="shared" si="6"/>
        <v>191.3</v>
      </c>
    </row>
    <row r="431" spans="1:7">
      <c r="B431" s="422"/>
      <c r="C431" s="422"/>
      <c r="D431" t="s">
        <v>13</v>
      </c>
      <c r="E431" s="67">
        <v>17.3</v>
      </c>
      <c r="G431" s="2">
        <f t="shared" si="6"/>
        <v>208.60000000000002</v>
      </c>
    </row>
    <row r="432" spans="1:7">
      <c r="B432" s="422"/>
      <c r="C432" s="422"/>
      <c r="D432" t="s">
        <v>31</v>
      </c>
      <c r="E432" s="67">
        <v>60</v>
      </c>
      <c r="G432" s="2">
        <f t="shared" si="6"/>
        <v>268.60000000000002</v>
      </c>
    </row>
    <row r="433" spans="1:7">
      <c r="B433" s="422"/>
      <c r="C433" s="422"/>
      <c r="D433" t="s">
        <v>29</v>
      </c>
      <c r="E433" s="67">
        <v>5</v>
      </c>
      <c r="G433" s="2">
        <f t="shared" si="6"/>
        <v>273.60000000000002</v>
      </c>
    </row>
    <row r="434" spans="1:7">
      <c r="A434" s="3">
        <v>44316</v>
      </c>
      <c r="B434" s="422" t="s">
        <v>69</v>
      </c>
      <c r="C434" s="422" t="s">
        <v>19</v>
      </c>
      <c r="D434" t="s">
        <v>14</v>
      </c>
      <c r="E434" s="67"/>
      <c r="F434" s="2">
        <v>60</v>
      </c>
      <c r="G434" s="2">
        <f t="shared" si="6"/>
        <v>213.60000000000002</v>
      </c>
    </row>
    <row r="435" spans="1:7">
      <c r="A435" s="3">
        <v>44316</v>
      </c>
      <c r="B435" s="422" t="s">
        <v>69</v>
      </c>
      <c r="C435" s="422" t="s">
        <v>19</v>
      </c>
      <c r="D435" t="s">
        <v>15</v>
      </c>
      <c r="E435" s="67"/>
      <c r="F435" s="2">
        <v>5</v>
      </c>
      <c r="G435" s="2">
        <f t="shared" si="6"/>
        <v>208.60000000000002</v>
      </c>
    </row>
    <row r="436" spans="1:7">
      <c r="A436" s="3">
        <v>44389</v>
      </c>
      <c r="B436" s="422">
        <v>22997</v>
      </c>
      <c r="C436" s="422" t="s">
        <v>19</v>
      </c>
      <c r="D436" t="s">
        <v>12</v>
      </c>
      <c r="E436" s="67"/>
      <c r="F436" s="67">
        <v>191.3</v>
      </c>
      <c r="G436" s="2">
        <f t="shared" si="6"/>
        <v>17.300000000000011</v>
      </c>
    </row>
    <row r="437" spans="1:7">
      <c r="A437" s="3">
        <v>44389</v>
      </c>
      <c r="B437" s="422">
        <v>22997</v>
      </c>
      <c r="C437" s="422" t="s">
        <v>19</v>
      </c>
      <c r="D437" t="s">
        <v>13</v>
      </c>
      <c r="E437" s="67"/>
      <c r="F437" s="67">
        <v>17.3</v>
      </c>
      <c r="G437" s="2">
        <f t="shared" si="6"/>
        <v>0</v>
      </c>
    </row>
    <row r="438" spans="1:7">
      <c r="A438" s="31">
        <v>44347</v>
      </c>
      <c r="B438" s="421" t="s">
        <v>10</v>
      </c>
      <c r="C438" s="421" t="s">
        <v>20</v>
      </c>
      <c r="D438" t="s">
        <v>12</v>
      </c>
      <c r="E438" s="67">
        <v>155.4</v>
      </c>
      <c r="G438" s="2">
        <f t="shared" si="6"/>
        <v>155.4</v>
      </c>
    </row>
    <row r="439" spans="1:7">
      <c r="B439" s="422"/>
      <c r="C439" s="422"/>
      <c r="D439" t="s">
        <v>13</v>
      </c>
      <c r="E439" s="67">
        <v>16.5</v>
      </c>
      <c r="G439" s="2">
        <f t="shared" si="6"/>
        <v>171.9</v>
      </c>
    </row>
    <row r="440" spans="1:7">
      <c r="B440" s="422"/>
      <c r="C440" s="422"/>
      <c r="D440" t="s">
        <v>31</v>
      </c>
      <c r="E440" s="67">
        <v>60</v>
      </c>
      <c r="G440" s="2">
        <f t="shared" si="6"/>
        <v>231.9</v>
      </c>
    </row>
    <row r="441" spans="1:7">
      <c r="B441" s="422"/>
      <c r="C441" s="422"/>
      <c r="D441" t="s">
        <v>29</v>
      </c>
      <c r="E441" s="67">
        <v>5</v>
      </c>
      <c r="G441" s="2">
        <f t="shared" si="6"/>
        <v>236.9</v>
      </c>
    </row>
    <row r="442" spans="1:7">
      <c r="A442" s="3">
        <v>44347</v>
      </c>
      <c r="B442" s="422" t="s">
        <v>69</v>
      </c>
      <c r="C442" s="422" t="s">
        <v>20</v>
      </c>
      <c r="D442" t="s">
        <v>14</v>
      </c>
      <c r="E442" s="67"/>
      <c r="F442" s="2">
        <v>60</v>
      </c>
      <c r="G442" s="2">
        <f t="shared" si="6"/>
        <v>176.9</v>
      </c>
    </row>
    <row r="443" spans="1:7">
      <c r="A443" s="3">
        <v>44347</v>
      </c>
      <c r="B443" s="422" t="s">
        <v>69</v>
      </c>
      <c r="C443" s="422" t="s">
        <v>20</v>
      </c>
      <c r="D443" t="s">
        <v>15</v>
      </c>
      <c r="E443" s="67"/>
      <c r="F443" s="2">
        <v>5</v>
      </c>
      <c r="G443" s="2">
        <f t="shared" si="6"/>
        <v>171.9</v>
      </c>
    </row>
    <row r="444" spans="1:7">
      <c r="A444" s="3">
        <v>44389</v>
      </c>
      <c r="B444" s="422">
        <v>22997</v>
      </c>
      <c r="C444" s="422" t="s">
        <v>20</v>
      </c>
      <c r="D444" t="s">
        <v>12</v>
      </c>
      <c r="E444" s="67"/>
      <c r="F444" s="67">
        <v>155.4</v>
      </c>
      <c r="G444" s="2">
        <f t="shared" si="6"/>
        <v>16.5</v>
      </c>
    </row>
    <row r="445" spans="1:7">
      <c r="A445" s="3">
        <v>44389</v>
      </c>
      <c r="B445" s="422">
        <v>22997</v>
      </c>
      <c r="C445" s="422" t="s">
        <v>20</v>
      </c>
      <c r="D445" t="s">
        <v>13</v>
      </c>
      <c r="E445" s="67"/>
      <c r="F445" s="67">
        <v>16.5</v>
      </c>
      <c r="G445" s="2">
        <f t="shared" si="6"/>
        <v>0</v>
      </c>
    </row>
    <row r="446" spans="1:7">
      <c r="A446" s="31">
        <v>44377</v>
      </c>
      <c r="B446" s="421" t="s">
        <v>10</v>
      </c>
      <c r="C446" s="421" t="s">
        <v>21</v>
      </c>
      <c r="D446" t="s">
        <v>12</v>
      </c>
      <c r="E446" s="67">
        <v>170.3</v>
      </c>
      <c r="G446" s="2">
        <f t="shared" si="6"/>
        <v>170.3</v>
      </c>
    </row>
    <row r="447" spans="1:7">
      <c r="B447" s="422"/>
      <c r="C447" s="422"/>
      <c r="D447" t="s">
        <v>13</v>
      </c>
      <c r="E447" s="67">
        <v>18.399999999999999</v>
      </c>
      <c r="G447" s="2">
        <f t="shared" si="6"/>
        <v>188.70000000000002</v>
      </c>
    </row>
    <row r="448" spans="1:7">
      <c r="B448" s="422"/>
      <c r="C448" s="422"/>
      <c r="D448" t="s">
        <v>31</v>
      </c>
      <c r="E448" s="67">
        <v>60</v>
      </c>
      <c r="G448" s="2">
        <f t="shared" si="6"/>
        <v>248.70000000000002</v>
      </c>
    </row>
    <row r="449" spans="1:7">
      <c r="B449" s="422"/>
      <c r="C449" s="422"/>
      <c r="D449" t="s">
        <v>29</v>
      </c>
      <c r="E449" s="67">
        <v>5</v>
      </c>
      <c r="G449" s="2">
        <f t="shared" si="6"/>
        <v>253.70000000000002</v>
      </c>
    </row>
    <row r="450" spans="1:7">
      <c r="A450" s="3">
        <v>44377</v>
      </c>
      <c r="B450" s="422" t="s">
        <v>69</v>
      </c>
      <c r="C450" s="422" t="s">
        <v>21</v>
      </c>
      <c r="D450" t="s">
        <v>14</v>
      </c>
      <c r="E450" s="67"/>
      <c r="F450" s="2">
        <v>60</v>
      </c>
      <c r="G450" s="2">
        <f t="shared" si="6"/>
        <v>193.70000000000002</v>
      </c>
    </row>
    <row r="451" spans="1:7">
      <c r="A451" s="3">
        <v>44377</v>
      </c>
      <c r="B451" s="422" t="s">
        <v>69</v>
      </c>
      <c r="C451" s="422" t="s">
        <v>21</v>
      </c>
      <c r="D451" t="s">
        <v>15</v>
      </c>
      <c r="E451" s="67"/>
      <c r="F451" s="2">
        <v>5</v>
      </c>
      <c r="G451" s="2">
        <f t="shared" si="6"/>
        <v>188.70000000000002</v>
      </c>
    </row>
    <row r="452" spans="1:7">
      <c r="A452" s="3">
        <v>44421</v>
      </c>
      <c r="B452" s="422">
        <v>23225</v>
      </c>
      <c r="C452" s="422" t="s">
        <v>21</v>
      </c>
      <c r="D452" t="s">
        <v>12</v>
      </c>
      <c r="E452" s="67"/>
      <c r="F452" s="67">
        <v>170.3</v>
      </c>
      <c r="G452" s="2">
        <f t="shared" si="6"/>
        <v>18.400000000000006</v>
      </c>
    </row>
    <row r="453" spans="1:7">
      <c r="A453" s="3">
        <v>44421</v>
      </c>
      <c r="B453" s="422">
        <v>23225</v>
      </c>
      <c r="C453" s="422" t="s">
        <v>21</v>
      </c>
      <c r="D453" t="s">
        <v>13</v>
      </c>
      <c r="E453" s="67"/>
      <c r="F453" s="67">
        <v>18.399999999999999</v>
      </c>
      <c r="G453" s="2">
        <f t="shared" si="6"/>
        <v>0</v>
      </c>
    </row>
    <row r="454" spans="1:7">
      <c r="A454" s="81">
        <v>44408</v>
      </c>
      <c r="B454" s="421" t="s">
        <v>10</v>
      </c>
      <c r="C454" s="421" t="s">
        <v>22</v>
      </c>
      <c r="D454" t="s">
        <v>12</v>
      </c>
      <c r="E454" s="2">
        <v>149.1</v>
      </c>
      <c r="G454" s="2">
        <f t="shared" si="6"/>
        <v>149.1</v>
      </c>
    </row>
    <row r="455" spans="1:7">
      <c r="A455" s="70"/>
      <c r="B455" s="422"/>
      <c r="C455" s="422"/>
      <c r="D455" t="s">
        <v>13</v>
      </c>
      <c r="E455" s="2">
        <v>15.8</v>
      </c>
      <c r="G455" s="2">
        <f t="shared" si="6"/>
        <v>164.9</v>
      </c>
    </row>
    <row r="456" spans="1:7">
      <c r="A456" s="70"/>
      <c r="B456" s="422"/>
      <c r="C456" s="422"/>
      <c r="D456" t="s">
        <v>14</v>
      </c>
      <c r="E456" s="2">
        <v>60</v>
      </c>
      <c r="G456" s="2">
        <f t="shared" si="6"/>
        <v>224.9</v>
      </c>
    </row>
    <row r="457" spans="1:7">
      <c r="A457" s="70"/>
      <c r="B457" s="422"/>
      <c r="C457" s="422"/>
      <c r="D457" t="s">
        <v>15</v>
      </c>
      <c r="E457" s="2">
        <v>5</v>
      </c>
      <c r="G457" s="2">
        <f t="shared" si="6"/>
        <v>229.9</v>
      </c>
    </row>
    <row r="458" spans="1:7">
      <c r="A458" s="70">
        <v>44408</v>
      </c>
      <c r="B458" s="422" t="s">
        <v>69</v>
      </c>
      <c r="C458" s="422" t="s">
        <v>22</v>
      </c>
      <c r="D458" t="s">
        <v>31</v>
      </c>
      <c r="E458" s="2"/>
      <c r="F458" s="2">
        <v>60</v>
      </c>
      <c r="G458" s="2">
        <f t="shared" si="6"/>
        <v>169.9</v>
      </c>
    </row>
    <row r="459" spans="1:7">
      <c r="A459" s="70">
        <v>44408</v>
      </c>
      <c r="B459" s="422" t="s">
        <v>69</v>
      </c>
      <c r="C459" s="422" t="s">
        <v>22</v>
      </c>
      <c r="D459" t="s">
        <v>29</v>
      </c>
      <c r="E459" s="2"/>
      <c r="F459" s="2">
        <v>5</v>
      </c>
      <c r="G459" s="2">
        <f t="shared" si="6"/>
        <v>164.9</v>
      </c>
    </row>
    <row r="460" spans="1:7">
      <c r="A460" s="70">
        <v>44447</v>
      </c>
      <c r="B460" s="422">
        <v>23387</v>
      </c>
      <c r="C460" s="422" t="s">
        <v>22</v>
      </c>
      <c r="D460" t="s">
        <v>12</v>
      </c>
      <c r="E460" s="2"/>
      <c r="F460" s="2">
        <v>149.1</v>
      </c>
      <c r="G460" s="2">
        <f t="shared" si="6"/>
        <v>15.800000000000011</v>
      </c>
    </row>
    <row r="461" spans="1:7">
      <c r="A461" s="70">
        <v>44447</v>
      </c>
      <c r="B461" s="422">
        <v>23387</v>
      </c>
      <c r="C461" s="422" t="s">
        <v>22</v>
      </c>
      <c r="D461" t="s">
        <v>13</v>
      </c>
      <c r="E461" s="2"/>
      <c r="F461" s="2">
        <v>15.8</v>
      </c>
      <c r="G461" s="2">
        <f t="shared" si="6"/>
        <v>0</v>
      </c>
    </row>
    <row r="462" spans="1:7">
      <c r="A462" s="31">
        <v>44439</v>
      </c>
      <c r="B462" s="421" t="s">
        <v>10</v>
      </c>
      <c r="C462" s="421" t="s">
        <v>23</v>
      </c>
      <c r="D462" t="s">
        <v>12</v>
      </c>
      <c r="E462" s="2">
        <v>168.9</v>
      </c>
      <c r="G462" s="2">
        <f t="shared" si="6"/>
        <v>168.9</v>
      </c>
    </row>
    <row r="463" spans="1:7">
      <c r="B463" s="422"/>
      <c r="C463" s="422"/>
      <c r="D463" t="s">
        <v>13</v>
      </c>
      <c r="E463" s="2">
        <v>16.100000000000001</v>
      </c>
      <c r="G463" s="2">
        <f t="shared" si="6"/>
        <v>185</v>
      </c>
    </row>
    <row r="464" spans="1:7">
      <c r="B464" s="422"/>
      <c r="C464" s="422"/>
      <c r="D464" t="s">
        <v>14</v>
      </c>
      <c r="E464" s="2">
        <v>60</v>
      </c>
      <c r="G464" s="2">
        <f t="shared" si="6"/>
        <v>245</v>
      </c>
    </row>
    <row r="465" spans="1:7">
      <c r="B465" s="422"/>
      <c r="C465" s="422"/>
      <c r="D465" t="s">
        <v>15</v>
      </c>
      <c r="E465" s="2">
        <v>5</v>
      </c>
      <c r="G465" s="2">
        <f t="shared" si="6"/>
        <v>250</v>
      </c>
    </row>
    <row r="466" spans="1:7">
      <c r="A466" s="70">
        <v>44439</v>
      </c>
      <c r="B466" s="422" t="s">
        <v>69</v>
      </c>
      <c r="C466" s="422" t="s">
        <v>23</v>
      </c>
      <c r="D466" t="s">
        <v>14</v>
      </c>
      <c r="E466" s="2"/>
      <c r="F466" s="2">
        <v>60</v>
      </c>
      <c r="G466" s="2">
        <f t="shared" si="6"/>
        <v>190</v>
      </c>
    </row>
    <row r="467" spans="1:7">
      <c r="A467" s="70">
        <v>44439</v>
      </c>
      <c r="B467" s="422" t="s">
        <v>69</v>
      </c>
      <c r="C467" s="422" t="s">
        <v>23</v>
      </c>
      <c r="D467" t="s">
        <v>15</v>
      </c>
      <c r="E467" s="2"/>
      <c r="F467" s="2">
        <v>5</v>
      </c>
      <c r="G467" s="2">
        <f t="shared" si="6"/>
        <v>185</v>
      </c>
    </row>
    <row r="468" spans="1:7">
      <c r="A468" s="70">
        <v>44516</v>
      </c>
      <c r="B468" s="422">
        <v>23917</v>
      </c>
      <c r="C468" s="422" t="s">
        <v>23</v>
      </c>
      <c r="D468" t="s">
        <v>12</v>
      </c>
      <c r="E468" s="2"/>
      <c r="F468" s="2">
        <v>168.9</v>
      </c>
      <c r="G468" s="2">
        <f t="shared" si="6"/>
        <v>16.099999999999994</v>
      </c>
    </row>
    <row r="469" spans="1:7">
      <c r="A469" s="70">
        <v>44516</v>
      </c>
      <c r="B469" s="422">
        <v>23917</v>
      </c>
      <c r="C469" s="422" t="s">
        <v>23</v>
      </c>
      <c r="D469" t="s">
        <v>13</v>
      </c>
      <c r="E469" s="2"/>
      <c r="F469" s="2">
        <v>16.100000000000001</v>
      </c>
      <c r="G469" s="2">
        <f t="shared" si="6"/>
        <v>0</v>
      </c>
    </row>
    <row r="470" spans="1:7">
      <c r="A470" s="31">
        <v>44469</v>
      </c>
      <c r="B470" s="421" t="s">
        <v>10</v>
      </c>
      <c r="C470" s="421" t="s">
        <v>41</v>
      </c>
      <c r="D470" t="s">
        <v>12</v>
      </c>
      <c r="E470" s="2">
        <v>174.8</v>
      </c>
      <c r="G470" s="2">
        <f t="shared" si="6"/>
        <v>174.8</v>
      </c>
    </row>
    <row r="471" spans="1:7">
      <c r="B471" s="422"/>
      <c r="C471" s="422"/>
      <c r="D471" t="s">
        <v>13</v>
      </c>
      <c r="E471" s="2">
        <v>17.7</v>
      </c>
      <c r="G471" s="2">
        <f t="shared" si="6"/>
        <v>192.5</v>
      </c>
    </row>
    <row r="472" spans="1:7">
      <c r="B472" s="422"/>
      <c r="C472" s="422"/>
      <c r="D472" t="s">
        <v>14</v>
      </c>
      <c r="E472" s="2">
        <v>60</v>
      </c>
      <c r="G472" s="2">
        <f t="shared" ref="G472:G547" si="7">+G471+E472-F472</f>
        <v>252.5</v>
      </c>
    </row>
    <row r="473" spans="1:7">
      <c r="B473" s="422"/>
      <c r="C473" s="422"/>
      <c r="D473" t="s">
        <v>15</v>
      </c>
      <c r="E473" s="2">
        <v>5</v>
      </c>
      <c r="G473" s="2">
        <f t="shared" si="7"/>
        <v>257.5</v>
      </c>
    </row>
    <row r="474" spans="1:7">
      <c r="A474" s="70">
        <v>44469</v>
      </c>
      <c r="B474" s="422" t="s">
        <v>69</v>
      </c>
      <c r="C474" s="422" t="s">
        <v>41</v>
      </c>
      <c r="D474" t="s">
        <v>14</v>
      </c>
      <c r="E474" s="2"/>
      <c r="F474" s="2">
        <v>60</v>
      </c>
      <c r="G474" s="2">
        <f t="shared" si="7"/>
        <v>197.5</v>
      </c>
    </row>
    <row r="475" spans="1:7">
      <c r="A475" s="70">
        <v>44469</v>
      </c>
      <c r="B475" s="422" t="s">
        <v>69</v>
      </c>
      <c r="C475" s="422" t="s">
        <v>41</v>
      </c>
      <c r="D475" t="s">
        <v>15</v>
      </c>
      <c r="E475" s="2"/>
      <c r="F475" s="2">
        <v>5</v>
      </c>
      <c r="G475" s="2">
        <f t="shared" si="7"/>
        <v>192.5</v>
      </c>
    </row>
    <row r="476" spans="1:7">
      <c r="A476" s="70">
        <v>44516</v>
      </c>
      <c r="B476" s="422">
        <v>23916</v>
      </c>
      <c r="C476" s="422" t="s">
        <v>41</v>
      </c>
      <c r="D476" t="s">
        <v>12</v>
      </c>
      <c r="E476" s="2"/>
      <c r="F476" s="2">
        <v>174.8</v>
      </c>
      <c r="G476" s="2">
        <f t="shared" si="7"/>
        <v>17.699999999999989</v>
      </c>
    </row>
    <row r="477" spans="1:7">
      <c r="A477" s="70">
        <v>44516</v>
      </c>
      <c r="B477" s="422">
        <v>23916</v>
      </c>
      <c r="C477" s="422" t="s">
        <v>41</v>
      </c>
      <c r="D477" t="s">
        <v>13</v>
      </c>
      <c r="E477" s="2"/>
      <c r="F477" s="2">
        <v>17.7</v>
      </c>
      <c r="G477" s="2">
        <f t="shared" si="7"/>
        <v>0</v>
      </c>
    </row>
    <row r="478" spans="1:7">
      <c r="A478" s="81">
        <v>44500</v>
      </c>
      <c r="B478" s="421" t="s">
        <v>10</v>
      </c>
      <c r="C478" s="421" t="s">
        <v>25</v>
      </c>
      <c r="D478" t="s">
        <v>12</v>
      </c>
      <c r="E478" s="2">
        <v>181.1</v>
      </c>
      <c r="G478" s="2">
        <f t="shared" si="7"/>
        <v>181.1</v>
      </c>
    </row>
    <row r="479" spans="1:7">
      <c r="A479" s="70"/>
      <c r="B479" s="422"/>
      <c r="C479" s="422"/>
      <c r="D479" t="s">
        <v>13</v>
      </c>
      <c r="E479" s="2">
        <v>15.6</v>
      </c>
      <c r="G479" s="2">
        <f t="shared" si="7"/>
        <v>196.7</v>
      </c>
    </row>
    <row r="480" spans="1:7">
      <c r="A480" s="70"/>
      <c r="B480" s="422"/>
      <c r="C480" s="422"/>
      <c r="D480" t="s">
        <v>14</v>
      </c>
      <c r="E480" s="2">
        <v>60</v>
      </c>
      <c r="G480" s="2">
        <f t="shared" si="7"/>
        <v>256.7</v>
      </c>
    </row>
    <row r="481" spans="1:13">
      <c r="A481" s="70"/>
      <c r="B481" s="422"/>
      <c r="C481" s="422"/>
      <c r="D481" t="s">
        <v>15</v>
      </c>
      <c r="E481" s="2">
        <v>5</v>
      </c>
      <c r="G481" s="2">
        <f t="shared" si="7"/>
        <v>261.7</v>
      </c>
    </row>
    <row r="482" spans="1:13">
      <c r="A482" s="70">
        <v>44500</v>
      </c>
      <c r="B482" s="422" t="s">
        <v>75</v>
      </c>
      <c r="C482" s="422" t="s">
        <v>25</v>
      </c>
      <c r="D482" t="s">
        <v>14</v>
      </c>
      <c r="E482" s="45"/>
      <c r="F482" s="45">
        <v>60</v>
      </c>
      <c r="G482" s="2">
        <f t="shared" si="7"/>
        <v>201.7</v>
      </c>
      <c r="H482" s="86"/>
      <c r="M482" s="45"/>
    </row>
    <row r="483" spans="1:13">
      <c r="A483" s="70">
        <v>44500</v>
      </c>
      <c r="B483" s="422" t="s">
        <v>75</v>
      </c>
      <c r="C483" s="422" t="s">
        <v>25</v>
      </c>
      <c r="D483" t="s">
        <v>15</v>
      </c>
      <c r="E483" s="45"/>
      <c r="F483" s="45">
        <v>5</v>
      </c>
      <c r="G483" s="2">
        <f t="shared" si="7"/>
        <v>196.7</v>
      </c>
      <c r="H483" s="18"/>
      <c r="M483" s="45"/>
    </row>
    <row r="484" spans="1:13">
      <c r="A484" s="70">
        <v>44620</v>
      </c>
      <c r="B484" s="422">
        <v>24413</v>
      </c>
      <c r="C484" s="422" t="s">
        <v>25</v>
      </c>
      <c r="D484" t="s">
        <v>12</v>
      </c>
      <c r="E484" s="45"/>
      <c r="F484" s="2">
        <v>181.1</v>
      </c>
      <c r="G484" s="2">
        <f t="shared" si="7"/>
        <v>15.599999999999994</v>
      </c>
      <c r="H484" s="18"/>
      <c r="M484" s="45"/>
    </row>
    <row r="485" spans="1:13">
      <c r="A485" s="70">
        <v>44620</v>
      </c>
      <c r="B485" s="422">
        <v>24413</v>
      </c>
      <c r="C485" s="422" t="s">
        <v>25</v>
      </c>
      <c r="D485" t="s">
        <v>13</v>
      </c>
      <c r="E485" s="45"/>
      <c r="F485" s="2">
        <v>15.6</v>
      </c>
      <c r="G485" s="2">
        <f t="shared" si="7"/>
        <v>0</v>
      </c>
      <c r="H485" s="18"/>
      <c r="M485" s="45"/>
    </row>
    <row r="486" spans="1:13">
      <c r="A486" s="81">
        <v>44530</v>
      </c>
      <c r="B486" s="421" t="s">
        <v>10</v>
      </c>
      <c r="C486" s="421" t="s">
        <v>26</v>
      </c>
      <c r="D486" t="s">
        <v>12</v>
      </c>
      <c r="E486" s="2">
        <v>193.3</v>
      </c>
      <c r="G486" s="2">
        <f t="shared" si="7"/>
        <v>193.3</v>
      </c>
    </row>
    <row r="487" spans="1:13">
      <c r="A487" s="70"/>
      <c r="B487" s="422"/>
      <c r="C487" s="422"/>
      <c r="D487" t="s">
        <v>13</v>
      </c>
      <c r="E487" s="2">
        <v>17</v>
      </c>
      <c r="G487" s="2">
        <f t="shared" si="7"/>
        <v>210.3</v>
      </c>
    </row>
    <row r="488" spans="1:13">
      <c r="A488" s="70"/>
      <c r="B488" s="422"/>
      <c r="C488" s="422"/>
      <c r="D488" t="s">
        <v>14</v>
      </c>
      <c r="E488" s="2">
        <v>60</v>
      </c>
      <c r="G488" s="2">
        <f t="shared" si="7"/>
        <v>270.3</v>
      </c>
    </row>
    <row r="489" spans="1:13">
      <c r="A489" s="70"/>
      <c r="B489" s="422"/>
      <c r="C489" s="422"/>
      <c r="D489" t="s">
        <v>15</v>
      </c>
      <c r="E489" s="2">
        <v>5</v>
      </c>
      <c r="G489" s="2">
        <f t="shared" si="7"/>
        <v>275.3</v>
      </c>
    </row>
    <row r="490" spans="1:13">
      <c r="A490" s="70">
        <v>44530</v>
      </c>
      <c r="B490" s="422" t="s">
        <v>69</v>
      </c>
      <c r="C490" s="422" t="s">
        <v>26</v>
      </c>
      <c r="D490" t="s">
        <v>14</v>
      </c>
      <c r="E490" s="2"/>
      <c r="F490" s="2">
        <v>60</v>
      </c>
      <c r="G490" s="2">
        <f t="shared" si="7"/>
        <v>215.3</v>
      </c>
    </row>
    <row r="491" spans="1:13">
      <c r="A491" s="70">
        <v>44530</v>
      </c>
      <c r="B491" s="422" t="s">
        <v>69</v>
      </c>
      <c r="C491" s="422" t="s">
        <v>26</v>
      </c>
      <c r="D491" t="s">
        <v>15</v>
      </c>
      <c r="E491" s="2"/>
      <c r="F491" s="2">
        <v>5</v>
      </c>
      <c r="G491" s="2">
        <f t="shared" si="7"/>
        <v>210.3</v>
      </c>
    </row>
    <row r="492" spans="1:13">
      <c r="A492" s="70">
        <v>44620</v>
      </c>
      <c r="B492" s="422">
        <v>24413</v>
      </c>
      <c r="C492" s="422" t="s">
        <v>26</v>
      </c>
      <c r="D492" t="s">
        <v>12</v>
      </c>
      <c r="E492" s="2"/>
      <c r="F492" s="2">
        <v>193.3</v>
      </c>
      <c r="G492" s="2">
        <f t="shared" si="7"/>
        <v>17</v>
      </c>
    </row>
    <row r="493" spans="1:13">
      <c r="A493" s="70">
        <v>44620</v>
      </c>
      <c r="B493" s="422">
        <v>24413</v>
      </c>
      <c r="C493" s="422" t="s">
        <v>26</v>
      </c>
      <c r="D493" t="s">
        <v>13</v>
      </c>
      <c r="E493" s="2"/>
      <c r="F493" s="2">
        <v>17</v>
      </c>
      <c r="G493" s="2">
        <f t="shared" si="7"/>
        <v>0</v>
      </c>
    </row>
    <row r="494" spans="1:13">
      <c r="A494" s="81">
        <v>44561</v>
      </c>
      <c r="B494" s="421" t="s">
        <v>10</v>
      </c>
      <c r="C494" s="421" t="s">
        <v>27</v>
      </c>
      <c r="D494" t="s">
        <v>12</v>
      </c>
      <c r="E494" s="2">
        <v>203</v>
      </c>
      <c r="G494" s="2">
        <f t="shared" si="7"/>
        <v>203</v>
      </c>
    </row>
    <row r="495" spans="1:13">
      <c r="A495" s="70"/>
      <c r="B495" s="422"/>
      <c r="C495" s="422"/>
      <c r="D495" t="s">
        <v>13</v>
      </c>
      <c r="E495" s="2">
        <v>17.399999999999999</v>
      </c>
      <c r="G495" s="2">
        <f t="shared" si="7"/>
        <v>220.4</v>
      </c>
    </row>
    <row r="496" spans="1:13">
      <c r="A496" s="70"/>
      <c r="B496" s="422"/>
      <c r="C496" s="422"/>
      <c r="D496" t="s">
        <v>14</v>
      </c>
      <c r="E496" s="2">
        <v>60</v>
      </c>
      <c r="G496" s="2">
        <f t="shared" si="7"/>
        <v>280.39999999999998</v>
      </c>
    </row>
    <row r="497" spans="1:7">
      <c r="A497" s="70"/>
      <c r="B497" s="422"/>
      <c r="C497" s="422"/>
      <c r="D497" t="s">
        <v>15</v>
      </c>
      <c r="E497" s="2">
        <v>5</v>
      </c>
      <c r="G497" s="2">
        <f t="shared" si="7"/>
        <v>285.39999999999998</v>
      </c>
    </row>
    <row r="498" spans="1:7">
      <c r="A498" s="3">
        <v>44561</v>
      </c>
      <c r="B498" s="422" t="s">
        <v>76</v>
      </c>
      <c r="C498" s="422" t="s">
        <v>27</v>
      </c>
      <c r="D498" t="s">
        <v>14</v>
      </c>
      <c r="F498" s="2">
        <v>60</v>
      </c>
      <c r="G498" s="2">
        <f t="shared" si="7"/>
        <v>225.39999999999998</v>
      </c>
    </row>
    <row r="499" spans="1:7">
      <c r="A499" s="3">
        <v>44561</v>
      </c>
      <c r="B499" s="422" t="s">
        <v>76</v>
      </c>
      <c r="C499" s="422" t="s">
        <v>27</v>
      </c>
      <c r="D499" t="s">
        <v>15</v>
      </c>
      <c r="F499" s="2">
        <v>5</v>
      </c>
      <c r="G499" s="2">
        <f t="shared" si="7"/>
        <v>220.39999999999998</v>
      </c>
    </row>
    <row r="500" spans="1:7">
      <c r="A500" s="70">
        <v>44620</v>
      </c>
      <c r="B500" s="422">
        <v>24413</v>
      </c>
      <c r="C500" s="422" t="s">
        <v>27</v>
      </c>
      <c r="D500" t="s">
        <v>12</v>
      </c>
      <c r="F500" s="2">
        <v>203</v>
      </c>
      <c r="G500" s="2">
        <f t="shared" si="7"/>
        <v>17.399999999999977</v>
      </c>
    </row>
    <row r="501" spans="1:7">
      <c r="A501" s="70">
        <v>44620</v>
      </c>
      <c r="B501" s="422">
        <v>24413</v>
      </c>
      <c r="C501" s="422" t="s">
        <v>27</v>
      </c>
      <c r="D501" t="s">
        <v>13</v>
      </c>
      <c r="F501" s="2">
        <v>17.399999999999999</v>
      </c>
      <c r="G501" s="2">
        <f t="shared" si="7"/>
        <v>0</v>
      </c>
    </row>
    <row r="502" spans="1:7">
      <c r="A502" s="31">
        <v>44592</v>
      </c>
      <c r="B502" s="421" t="s">
        <v>10</v>
      </c>
      <c r="C502" s="421" t="s">
        <v>11</v>
      </c>
      <c r="D502" t="s">
        <v>12</v>
      </c>
      <c r="E502" s="28">
        <v>222.4</v>
      </c>
      <c r="G502" s="2">
        <f t="shared" si="7"/>
        <v>222.4</v>
      </c>
    </row>
    <row r="503" spans="1:7">
      <c r="B503" s="422"/>
      <c r="C503" s="422"/>
      <c r="D503" t="s">
        <v>13</v>
      </c>
      <c r="E503" s="28">
        <v>7.5</v>
      </c>
      <c r="G503" s="2">
        <f t="shared" si="7"/>
        <v>229.9</v>
      </c>
    </row>
    <row r="504" spans="1:7">
      <c r="B504" s="422"/>
      <c r="C504" s="422"/>
      <c r="D504" t="s">
        <v>14</v>
      </c>
      <c r="E504" s="28">
        <v>60</v>
      </c>
      <c r="G504" s="2">
        <f t="shared" si="7"/>
        <v>289.89999999999998</v>
      </c>
    </row>
    <row r="505" spans="1:7">
      <c r="B505" s="422"/>
      <c r="C505" s="422"/>
      <c r="D505" t="s">
        <v>15</v>
      </c>
      <c r="E505" s="28">
        <v>5</v>
      </c>
      <c r="G505" s="2">
        <f t="shared" si="7"/>
        <v>294.89999999999998</v>
      </c>
    </row>
    <row r="506" spans="1:7">
      <c r="A506" s="3">
        <v>44592</v>
      </c>
      <c r="B506" s="4" t="s">
        <v>77</v>
      </c>
      <c r="C506" s="422" t="s">
        <v>11</v>
      </c>
      <c r="D506" t="s">
        <v>14</v>
      </c>
      <c r="F506" s="2">
        <v>60</v>
      </c>
      <c r="G506" s="2">
        <f t="shared" si="7"/>
        <v>234.89999999999998</v>
      </c>
    </row>
    <row r="507" spans="1:7">
      <c r="A507" s="3">
        <v>44592</v>
      </c>
      <c r="B507" s="4" t="s">
        <v>77</v>
      </c>
      <c r="C507" s="422" t="s">
        <v>11</v>
      </c>
      <c r="D507" t="s">
        <v>15</v>
      </c>
      <c r="F507" s="2">
        <v>5</v>
      </c>
      <c r="G507" s="2">
        <f t="shared" si="7"/>
        <v>229.89999999999998</v>
      </c>
    </row>
    <row r="508" spans="1:7">
      <c r="A508" s="70">
        <v>44620</v>
      </c>
      <c r="B508" s="422">
        <v>24413</v>
      </c>
      <c r="C508" s="422" t="s">
        <v>11</v>
      </c>
      <c r="D508" t="s">
        <v>12</v>
      </c>
      <c r="F508" s="28">
        <v>222.4</v>
      </c>
      <c r="G508" s="2">
        <f t="shared" si="7"/>
        <v>7.4999999999999716</v>
      </c>
    </row>
    <row r="509" spans="1:7">
      <c r="A509" s="70">
        <v>44620</v>
      </c>
      <c r="B509" s="422">
        <v>24413</v>
      </c>
      <c r="C509" s="422" t="s">
        <v>11</v>
      </c>
      <c r="D509" t="s">
        <v>13</v>
      </c>
      <c r="F509" s="28">
        <v>7.5</v>
      </c>
      <c r="G509" s="2">
        <f t="shared" si="7"/>
        <v>-2.8421709430404007E-14</v>
      </c>
    </row>
    <row r="510" spans="1:7">
      <c r="A510" s="31">
        <v>44620</v>
      </c>
      <c r="B510" s="421" t="s">
        <v>10</v>
      </c>
      <c r="C510" s="421" t="s">
        <v>17</v>
      </c>
      <c r="D510" t="s">
        <v>12</v>
      </c>
      <c r="E510" s="28">
        <v>229.1</v>
      </c>
      <c r="G510" s="2">
        <f t="shared" si="7"/>
        <v>229.09999999999997</v>
      </c>
    </row>
    <row r="511" spans="1:7">
      <c r="B511" s="422"/>
      <c r="C511" s="422"/>
      <c r="D511" t="s">
        <v>13</v>
      </c>
      <c r="E511" s="28">
        <v>8.3000000000000007</v>
      </c>
      <c r="G511" s="2">
        <f t="shared" si="7"/>
        <v>237.39999999999998</v>
      </c>
    </row>
    <row r="512" spans="1:7">
      <c r="B512" s="422"/>
      <c r="C512" s="422"/>
      <c r="D512" t="s">
        <v>14</v>
      </c>
      <c r="E512" s="28">
        <v>56</v>
      </c>
      <c r="G512" s="2">
        <f t="shared" si="7"/>
        <v>293.39999999999998</v>
      </c>
    </row>
    <row r="513" spans="1:7">
      <c r="B513" s="422"/>
      <c r="C513" s="422"/>
      <c r="D513" t="s">
        <v>15</v>
      </c>
      <c r="E513" s="28">
        <v>5</v>
      </c>
      <c r="G513" s="2">
        <f t="shared" si="7"/>
        <v>298.39999999999998</v>
      </c>
    </row>
    <row r="514" spans="1:7">
      <c r="A514" s="3">
        <v>44620</v>
      </c>
      <c r="B514" s="422" t="s">
        <v>570</v>
      </c>
      <c r="C514" s="422" t="s">
        <v>17</v>
      </c>
      <c r="D514" t="s">
        <v>14</v>
      </c>
      <c r="F514" s="2">
        <v>56</v>
      </c>
      <c r="G514" s="2">
        <f t="shared" si="7"/>
        <v>242.39999999999998</v>
      </c>
    </row>
    <row r="515" spans="1:7">
      <c r="A515" s="3">
        <v>44620</v>
      </c>
      <c r="B515" s="422" t="s">
        <v>570</v>
      </c>
      <c r="C515" s="422" t="s">
        <v>17</v>
      </c>
      <c r="D515" t="s">
        <v>15</v>
      </c>
      <c r="F515" s="2">
        <v>5</v>
      </c>
      <c r="G515" s="2">
        <f t="shared" si="7"/>
        <v>237.39999999999998</v>
      </c>
    </row>
    <row r="516" spans="1:7">
      <c r="A516" s="3">
        <v>44648</v>
      </c>
      <c r="B516" s="422">
        <v>24696</v>
      </c>
      <c r="C516" s="422" t="s">
        <v>17</v>
      </c>
      <c r="D516" t="s">
        <v>12</v>
      </c>
      <c r="F516" s="28">
        <v>229.1</v>
      </c>
      <c r="G516" s="2">
        <f t="shared" si="7"/>
        <v>8.2999999999999829</v>
      </c>
    </row>
    <row r="517" spans="1:7">
      <c r="A517" s="3">
        <v>44648</v>
      </c>
      <c r="B517" s="422">
        <v>24696</v>
      </c>
      <c r="C517" s="422" t="s">
        <v>17</v>
      </c>
      <c r="D517" t="s">
        <v>13</v>
      </c>
      <c r="F517" s="28">
        <v>8.3000000000000007</v>
      </c>
      <c r="G517" s="2">
        <f t="shared" si="7"/>
        <v>-1.7763568394002505E-14</v>
      </c>
    </row>
    <row r="518" spans="1:7">
      <c r="A518" s="31">
        <v>44651</v>
      </c>
      <c r="B518" s="421" t="s">
        <v>10</v>
      </c>
      <c r="C518" s="421" t="s">
        <v>18</v>
      </c>
      <c r="D518" t="s">
        <v>12</v>
      </c>
      <c r="E518" s="2">
        <v>226.9</v>
      </c>
      <c r="G518" s="2">
        <f t="shared" si="7"/>
        <v>226.89999999999998</v>
      </c>
    </row>
    <row r="519" spans="1:7">
      <c r="B519" s="422"/>
      <c r="C519" s="422"/>
      <c r="D519" t="s">
        <v>13</v>
      </c>
      <c r="E519" s="2">
        <v>8.1999999999999993</v>
      </c>
      <c r="G519" s="2">
        <f t="shared" si="7"/>
        <v>235.09999999999997</v>
      </c>
    </row>
    <row r="520" spans="1:7">
      <c r="B520" s="422"/>
      <c r="C520" s="422"/>
      <c r="D520" t="s">
        <v>14</v>
      </c>
      <c r="E520" s="2">
        <v>60</v>
      </c>
      <c r="G520" s="2">
        <f t="shared" si="7"/>
        <v>295.09999999999997</v>
      </c>
    </row>
    <row r="521" spans="1:7">
      <c r="B521" s="422"/>
      <c r="C521" s="422"/>
      <c r="D521" t="s">
        <v>15</v>
      </c>
      <c r="E521" s="2">
        <v>5</v>
      </c>
      <c r="G521" s="2">
        <f t="shared" si="7"/>
        <v>300.09999999999997</v>
      </c>
    </row>
    <row r="522" spans="1:7">
      <c r="A522" s="3">
        <v>44651</v>
      </c>
      <c r="B522" s="422" t="s">
        <v>81</v>
      </c>
      <c r="C522" s="422" t="s">
        <v>18</v>
      </c>
      <c r="D522" t="s">
        <v>14</v>
      </c>
      <c r="E522" s="2"/>
      <c r="F522" s="2">
        <v>60</v>
      </c>
      <c r="G522" s="2">
        <f t="shared" si="7"/>
        <v>240.09999999999997</v>
      </c>
    </row>
    <row r="523" spans="1:7">
      <c r="A523" s="3">
        <v>44651</v>
      </c>
      <c r="B523" s="422" t="s">
        <v>81</v>
      </c>
      <c r="C523" s="422" t="s">
        <v>18</v>
      </c>
      <c r="D523" t="s">
        <v>15</v>
      </c>
      <c r="E523" s="2"/>
      <c r="F523" s="2">
        <v>5</v>
      </c>
      <c r="G523" s="2">
        <f t="shared" si="7"/>
        <v>235.09999999999997</v>
      </c>
    </row>
    <row r="524" spans="1:7">
      <c r="A524" s="3">
        <v>44784</v>
      </c>
      <c r="B524" s="422" t="s">
        <v>571</v>
      </c>
      <c r="C524" s="422" t="s">
        <v>18</v>
      </c>
      <c r="D524" t="s">
        <v>12</v>
      </c>
      <c r="E524" s="2"/>
      <c r="F524" s="2">
        <v>226.9</v>
      </c>
      <c r="G524" s="2">
        <f t="shared" si="7"/>
        <v>8.1999999999999602</v>
      </c>
    </row>
    <row r="525" spans="1:7">
      <c r="A525" s="3">
        <v>44784</v>
      </c>
      <c r="B525" s="422" t="s">
        <v>571</v>
      </c>
      <c r="C525" s="422" t="s">
        <v>18</v>
      </c>
      <c r="D525" t="s">
        <v>13</v>
      </c>
      <c r="E525" s="2"/>
      <c r="F525" s="2">
        <v>8.1999999999999993</v>
      </c>
      <c r="G525" s="2">
        <f t="shared" si="7"/>
        <v>-3.907985046680551E-14</v>
      </c>
    </row>
    <row r="526" spans="1:7">
      <c r="A526" s="8">
        <v>44681</v>
      </c>
      <c r="B526" s="421" t="s">
        <v>10</v>
      </c>
      <c r="C526" s="421" t="s">
        <v>19</v>
      </c>
      <c r="D526" t="s">
        <v>12</v>
      </c>
      <c r="E526" s="45">
        <v>224.8</v>
      </c>
      <c r="G526" s="2">
        <f t="shared" si="7"/>
        <v>224.79999999999998</v>
      </c>
    </row>
    <row r="527" spans="1:7">
      <c r="A527" s="54"/>
      <c r="B527" s="425"/>
      <c r="C527" s="425"/>
      <c r="D527" t="s">
        <v>13</v>
      </c>
      <c r="E527" s="45">
        <v>7.6</v>
      </c>
      <c r="G527" s="2">
        <f t="shared" si="7"/>
        <v>232.39999999999998</v>
      </c>
    </row>
    <row r="528" spans="1:7">
      <c r="A528" s="54"/>
      <c r="B528" s="425"/>
      <c r="C528" s="425"/>
      <c r="D528" t="s">
        <v>14</v>
      </c>
      <c r="E528" s="45">
        <v>60</v>
      </c>
      <c r="G528" s="2">
        <f t="shared" si="7"/>
        <v>292.39999999999998</v>
      </c>
    </row>
    <row r="529" spans="1:7">
      <c r="A529" s="54"/>
      <c r="B529" s="425"/>
      <c r="C529" s="425"/>
      <c r="D529" t="s">
        <v>15</v>
      </c>
      <c r="E529" s="45">
        <v>5</v>
      </c>
      <c r="G529" s="2">
        <f t="shared" si="7"/>
        <v>297.39999999999998</v>
      </c>
    </row>
    <row r="530" spans="1:7">
      <c r="A530" s="70">
        <v>44681</v>
      </c>
      <c r="B530" s="422" t="s">
        <v>83</v>
      </c>
      <c r="C530" s="422" t="s">
        <v>19</v>
      </c>
      <c r="D530" t="s">
        <v>14</v>
      </c>
      <c r="E530" s="5"/>
      <c r="F530" s="2">
        <v>60</v>
      </c>
      <c r="G530" s="2">
        <f t="shared" si="7"/>
        <v>237.39999999999998</v>
      </c>
    </row>
    <row r="531" spans="1:7">
      <c r="A531" s="70">
        <v>44681</v>
      </c>
      <c r="B531" s="422" t="s">
        <v>83</v>
      </c>
      <c r="C531" s="422" t="s">
        <v>19</v>
      </c>
      <c r="D531" t="s">
        <v>15</v>
      </c>
      <c r="E531" s="5"/>
      <c r="F531" s="2">
        <v>5</v>
      </c>
      <c r="G531" s="2">
        <f t="shared" si="7"/>
        <v>232.39999999999998</v>
      </c>
    </row>
    <row r="532" spans="1:7">
      <c r="A532" s="3">
        <v>44784</v>
      </c>
      <c r="B532" s="422" t="s">
        <v>571</v>
      </c>
      <c r="C532" s="422" t="s">
        <v>19</v>
      </c>
      <c r="D532" t="s">
        <v>12</v>
      </c>
      <c r="E532" s="5"/>
      <c r="F532" s="45">
        <v>224.8</v>
      </c>
      <c r="G532" s="2">
        <f t="shared" si="7"/>
        <v>7.5999999999999659</v>
      </c>
    </row>
    <row r="533" spans="1:7">
      <c r="A533" s="3">
        <v>44784</v>
      </c>
      <c r="B533" s="422" t="s">
        <v>571</v>
      </c>
      <c r="C533" s="422" t="s">
        <v>19</v>
      </c>
      <c r="D533" t="s">
        <v>13</v>
      </c>
      <c r="E533" s="5"/>
      <c r="F533" s="45">
        <v>7.6</v>
      </c>
      <c r="G533" s="2">
        <f t="shared" si="7"/>
        <v>-3.3750779948604759E-14</v>
      </c>
    </row>
    <row r="534" spans="1:7">
      <c r="A534" s="31">
        <v>44712</v>
      </c>
      <c r="B534" s="421" t="s">
        <v>10</v>
      </c>
      <c r="C534" s="421" t="s">
        <v>20</v>
      </c>
      <c r="D534" t="s">
        <v>12</v>
      </c>
      <c r="E534" s="2">
        <v>214.9</v>
      </c>
      <c r="G534" s="2">
        <f t="shared" si="7"/>
        <v>214.89999999999998</v>
      </c>
    </row>
    <row r="535" spans="1:7">
      <c r="B535" s="422"/>
      <c r="C535" s="422"/>
      <c r="D535" t="s">
        <v>13</v>
      </c>
      <c r="E535" s="2">
        <v>10.7</v>
      </c>
      <c r="G535" s="2">
        <f t="shared" si="7"/>
        <v>225.59999999999997</v>
      </c>
    </row>
    <row r="536" spans="1:7">
      <c r="B536" s="422"/>
      <c r="C536" s="422"/>
      <c r="D536" t="s">
        <v>14</v>
      </c>
      <c r="E536" s="2">
        <v>60</v>
      </c>
      <c r="G536" s="2">
        <f t="shared" si="7"/>
        <v>285.59999999999997</v>
      </c>
    </row>
    <row r="537" spans="1:7">
      <c r="B537" s="422"/>
      <c r="C537" s="422"/>
      <c r="D537" t="s">
        <v>15</v>
      </c>
      <c r="E537" s="2">
        <v>5</v>
      </c>
      <c r="G537" s="2">
        <f t="shared" si="7"/>
        <v>290.59999999999997</v>
      </c>
    </row>
    <row r="538" spans="1:7">
      <c r="B538" s="422"/>
      <c r="C538" s="422"/>
      <c r="D538" t="s">
        <v>44</v>
      </c>
      <c r="E538" s="2">
        <v>6</v>
      </c>
      <c r="G538" s="2">
        <f t="shared" si="7"/>
        <v>296.59999999999997</v>
      </c>
    </row>
    <row r="539" spans="1:7">
      <c r="A539" s="3">
        <v>44712</v>
      </c>
      <c r="B539" s="422" t="s">
        <v>84</v>
      </c>
      <c r="C539" s="422" t="s">
        <v>20</v>
      </c>
      <c r="D539" t="s">
        <v>14</v>
      </c>
      <c r="E539" s="2"/>
      <c r="F539" s="2">
        <v>60</v>
      </c>
      <c r="G539" s="2">
        <f t="shared" si="7"/>
        <v>236.59999999999997</v>
      </c>
    </row>
    <row r="540" spans="1:7">
      <c r="A540" s="3">
        <v>44712</v>
      </c>
      <c r="B540" s="422" t="s">
        <v>84</v>
      </c>
      <c r="C540" s="422" t="s">
        <v>20</v>
      </c>
      <c r="D540" t="s">
        <v>15</v>
      </c>
      <c r="E540" s="2"/>
      <c r="F540" s="2">
        <v>5</v>
      </c>
      <c r="G540" s="2">
        <f t="shared" si="7"/>
        <v>231.59999999999997</v>
      </c>
    </row>
    <row r="541" spans="1:7">
      <c r="A541" s="3">
        <v>44784</v>
      </c>
      <c r="B541" s="422" t="s">
        <v>571</v>
      </c>
      <c r="C541" s="422" t="s">
        <v>20</v>
      </c>
      <c r="D541" t="s">
        <v>12</v>
      </c>
      <c r="E541" s="2"/>
      <c r="F541" s="2">
        <v>21.8</v>
      </c>
      <c r="G541" s="2">
        <f t="shared" si="7"/>
        <v>209.79999999999995</v>
      </c>
    </row>
    <row r="542" spans="1:7">
      <c r="A542" s="3">
        <v>44784</v>
      </c>
      <c r="B542" s="422" t="s">
        <v>571</v>
      </c>
      <c r="C542" s="422" t="s">
        <v>20</v>
      </c>
      <c r="D542" t="s">
        <v>13</v>
      </c>
      <c r="E542" s="2"/>
      <c r="F542" s="2">
        <v>10.7</v>
      </c>
      <c r="G542" s="2">
        <f t="shared" si="7"/>
        <v>199.09999999999997</v>
      </c>
    </row>
    <row r="543" spans="1:7">
      <c r="A543" s="3">
        <v>44795</v>
      </c>
      <c r="B543" s="422">
        <v>25335</v>
      </c>
      <c r="C543" s="422" t="s">
        <v>20</v>
      </c>
      <c r="D543" t="s">
        <v>12</v>
      </c>
      <c r="E543" s="2"/>
      <c r="F543" s="2">
        <v>193.1</v>
      </c>
      <c r="G543" s="2">
        <f t="shared" si="7"/>
        <v>5.9999999999999716</v>
      </c>
    </row>
    <row r="544" spans="1:7">
      <c r="A544" s="3">
        <v>44795</v>
      </c>
      <c r="B544" s="422">
        <v>25335</v>
      </c>
      <c r="C544" s="422" t="s">
        <v>20</v>
      </c>
      <c r="D544" t="s">
        <v>44</v>
      </c>
      <c r="E544" s="2"/>
      <c r="F544" s="2">
        <v>6</v>
      </c>
      <c r="G544" s="2">
        <f t="shared" si="7"/>
        <v>-2.8421709430404007E-14</v>
      </c>
    </row>
    <row r="545" spans="1:7">
      <c r="A545" s="31">
        <v>44742</v>
      </c>
      <c r="B545" s="421" t="s">
        <v>10</v>
      </c>
      <c r="C545" s="421" t="s">
        <v>21</v>
      </c>
      <c r="D545" t="s">
        <v>12</v>
      </c>
      <c r="E545" s="2">
        <v>212.9</v>
      </c>
      <c r="G545" s="2">
        <f t="shared" si="7"/>
        <v>212.89999999999998</v>
      </c>
    </row>
    <row r="546" spans="1:7">
      <c r="B546" s="422"/>
      <c r="C546" s="422"/>
      <c r="D546" t="s">
        <v>13</v>
      </c>
      <c r="E546" s="2">
        <v>9.8000000000000007</v>
      </c>
      <c r="G546" s="2">
        <f t="shared" si="7"/>
        <v>222.7</v>
      </c>
    </row>
    <row r="547" spans="1:7">
      <c r="B547" s="422"/>
      <c r="C547" s="422"/>
      <c r="D547" t="s">
        <v>14</v>
      </c>
      <c r="E547" s="2">
        <v>60</v>
      </c>
      <c r="G547" s="2">
        <f t="shared" si="7"/>
        <v>282.7</v>
      </c>
    </row>
    <row r="548" spans="1:7">
      <c r="B548" s="422"/>
      <c r="C548" s="422"/>
      <c r="D548" t="s">
        <v>15</v>
      </c>
      <c r="E548" s="2">
        <v>5</v>
      </c>
      <c r="G548" s="2">
        <f t="shared" ref="G548:G616" si="8">+G547+E548-F548</f>
        <v>287.7</v>
      </c>
    </row>
    <row r="549" spans="1:7">
      <c r="A549" s="3">
        <v>44742</v>
      </c>
      <c r="B549" s="422" t="s">
        <v>86</v>
      </c>
      <c r="C549" s="422" t="s">
        <v>21</v>
      </c>
      <c r="D549" t="s">
        <v>14</v>
      </c>
      <c r="E549" s="2"/>
      <c r="F549" s="2">
        <v>60</v>
      </c>
      <c r="G549" s="2">
        <f t="shared" si="8"/>
        <v>227.7</v>
      </c>
    </row>
    <row r="550" spans="1:7">
      <c r="A550" s="3">
        <v>44742</v>
      </c>
      <c r="B550" s="422" t="s">
        <v>86</v>
      </c>
      <c r="C550" s="422" t="s">
        <v>21</v>
      </c>
      <c r="D550" t="s">
        <v>15</v>
      </c>
      <c r="E550" s="2"/>
      <c r="F550" s="2">
        <v>5</v>
      </c>
      <c r="G550" s="2">
        <f t="shared" si="8"/>
        <v>222.7</v>
      </c>
    </row>
    <row r="551" spans="1:7">
      <c r="A551" s="3">
        <v>44795</v>
      </c>
      <c r="B551" s="422">
        <v>25335</v>
      </c>
      <c r="C551" s="422" t="s">
        <v>21</v>
      </c>
      <c r="D551" t="s">
        <v>12</v>
      </c>
      <c r="E551" s="2"/>
      <c r="F551" s="2">
        <v>212.9</v>
      </c>
      <c r="G551" s="2">
        <f t="shared" si="8"/>
        <v>9.7999999999999829</v>
      </c>
    </row>
    <row r="552" spans="1:7">
      <c r="A552" s="3">
        <v>44795</v>
      </c>
      <c r="B552" s="422">
        <v>25335</v>
      </c>
      <c r="C552" s="422" t="s">
        <v>21</v>
      </c>
      <c r="D552" t="s">
        <v>13</v>
      </c>
      <c r="E552" s="2"/>
      <c r="F552" s="2">
        <v>9.8000000000000007</v>
      </c>
      <c r="G552" s="2">
        <f t="shared" si="8"/>
        <v>-1.7763568394002505E-14</v>
      </c>
    </row>
    <row r="553" spans="1:7">
      <c r="A553" s="31">
        <v>44773</v>
      </c>
      <c r="B553" s="421" t="s">
        <v>10</v>
      </c>
      <c r="C553" s="421" t="s">
        <v>22</v>
      </c>
      <c r="D553" t="s">
        <v>12</v>
      </c>
      <c r="E553" s="2">
        <v>212</v>
      </c>
      <c r="G553" s="2">
        <f t="shared" si="8"/>
        <v>211.99999999999997</v>
      </c>
    </row>
    <row r="554" spans="1:7">
      <c r="B554" s="422"/>
      <c r="C554" s="422"/>
      <c r="D554" t="s">
        <v>13</v>
      </c>
      <c r="E554" s="2">
        <v>10.4</v>
      </c>
      <c r="G554" s="2">
        <f t="shared" si="8"/>
        <v>222.39999999999998</v>
      </c>
    </row>
    <row r="555" spans="1:7">
      <c r="B555" s="422"/>
      <c r="C555" s="422"/>
      <c r="D555" t="s">
        <v>14</v>
      </c>
      <c r="E555" s="2">
        <v>60</v>
      </c>
      <c r="G555" s="2">
        <f t="shared" si="8"/>
        <v>282.39999999999998</v>
      </c>
    </row>
    <row r="556" spans="1:7">
      <c r="B556" s="422"/>
      <c r="C556" s="422"/>
      <c r="D556" t="s">
        <v>15</v>
      </c>
      <c r="E556" s="2">
        <v>5</v>
      </c>
      <c r="G556" s="2">
        <f t="shared" si="8"/>
        <v>287.39999999999998</v>
      </c>
    </row>
    <row r="557" spans="1:7">
      <c r="A557" s="55">
        <v>44773</v>
      </c>
      <c r="B557" s="422" t="s">
        <v>87</v>
      </c>
      <c r="C557" s="422" t="s">
        <v>22</v>
      </c>
      <c r="D557" t="s">
        <v>14</v>
      </c>
      <c r="E557" s="2"/>
      <c r="F557" s="2">
        <v>60</v>
      </c>
      <c r="G557" s="2">
        <f t="shared" si="8"/>
        <v>227.39999999999998</v>
      </c>
    </row>
    <row r="558" spans="1:7">
      <c r="A558" s="55">
        <v>44773</v>
      </c>
      <c r="B558" s="422" t="s">
        <v>87</v>
      </c>
      <c r="C558" s="422" t="s">
        <v>22</v>
      </c>
      <c r="D558" t="s">
        <v>15</v>
      </c>
      <c r="E558" s="2"/>
      <c r="F558" s="2">
        <v>5</v>
      </c>
      <c r="G558" s="2">
        <f t="shared" si="8"/>
        <v>222.39999999999998</v>
      </c>
    </row>
    <row r="559" spans="1:7">
      <c r="A559" s="3">
        <v>44795</v>
      </c>
      <c r="B559" s="422">
        <v>25335</v>
      </c>
      <c r="C559" s="422" t="s">
        <v>22</v>
      </c>
      <c r="D559" t="s">
        <v>12</v>
      </c>
      <c r="F559" s="2">
        <v>212</v>
      </c>
      <c r="G559" s="2">
        <f t="shared" si="8"/>
        <v>10.399999999999977</v>
      </c>
    </row>
    <row r="560" spans="1:7">
      <c r="A560" s="3">
        <v>44795</v>
      </c>
      <c r="B560" s="422">
        <v>25335</v>
      </c>
      <c r="C560" s="422" t="s">
        <v>22</v>
      </c>
      <c r="D560" t="s">
        <v>13</v>
      </c>
      <c r="F560" s="2">
        <v>10.4</v>
      </c>
      <c r="G560" s="2">
        <f t="shared" si="8"/>
        <v>-2.3092638912203256E-14</v>
      </c>
    </row>
    <row r="561" spans="1:12">
      <c r="A561" s="31">
        <v>44804</v>
      </c>
      <c r="B561" s="421" t="s">
        <v>10</v>
      </c>
      <c r="C561" s="421" t="s">
        <v>23</v>
      </c>
      <c r="D561" t="s">
        <v>12</v>
      </c>
      <c r="E561" s="2">
        <v>213.2</v>
      </c>
      <c r="G561" s="2">
        <f t="shared" si="8"/>
        <v>213.19999999999996</v>
      </c>
    </row>
    <row r="562" spans="1:12">
      <c r="B562" s="422"/>
      <c r="C562" s="422"/>
      <c r="D562" t="s">
        <v>13</v>
      </c>
      <c r="E562" s="2">
        <v>8.6999999999999993</v>
      </c>
      <c r="G562" s="2">
        <f t="shared" si="8"/>
        <v>221.89999999999995</v>
      </c>
    </row>
    <row r="563" spans="1:12">
      <c r="B563" s="422"/>
      <c r="C563" s="422"/>
      <c r="D563" t="s">
        <v>14</v>
      </c>
      <c r="E563" s="2">
        <v>60</v>
      </c>
      <c r="G563" s="2">
        <f t="shared" si="8"/>
        <v>281.89999999999998</v>
      </c>
    </row>
    <row r="564" spans="1:12">
      <c r="B564" s="422"/>
      <c r="C564" s="422"/>
      <c r="D564" t="s">
        <v>15</v>
      </c>
      <c r="E564" s="2">
        <v>5</v>
      </c>
      <c r="G564" s="2">
        <f t="shared" si="8"/>
        <v>286.89999999999998</v>
      </c>
    </row>
    <row r="565" spans="1:12">
      <c r="B565" s="422"/>
      <c r="C565" s="422"/>
      <c r="D565" t="s">
        <v>179</v>
      </c>
      <c r="E565" s="2">
        <v>10</v>
      </c>
      <c r="G565" s="2">
        <f t="shared" si="8"/>
        <v>296.89999999999998</v>
      </c>
      <c r="J565" s="440" t="s">
        <v>572</v>
      </c>
      <c r="K565" s="440"/>
      <c r="L565" s="440"/>
    </row>
    <row r="566" spans="1:12">
      <c r="A566" s="3">
        <v>44804</v>
      </c>
      <c r="B566" s="422" t="s">
        <v>88</v>
      </c>
      <c r="C566" s="422" t="s">
        <v>23</v>
      </c>
      <c r="D566" t="s">
        <v>14</v>
      </c>
      <c r="E566" s="2"/>
      <c r="F566" s="2">
        <v>60</v>
      </c>
      <c r="G566" s="2">
        <f t="shared" si="8"/>
        <v>236.89999999999998</v>
      </c>
    </row>
    <row r="567" spans="1:12">
      <c r="A567" s="3">
        <v>44804</v>
      </c>
      <c r="B567" s="422" t="s">
        <v>88</v>
      </c>
      <c r="C567" s="422" t="s">
        <v>23</v>
      </c>
      <c r="D567" t="s">
        <v>15</v>
      </c>
      <c r="E567" s="2"/>
      <c r="F567" s="2">
        <v>5</v>
      </c>
      <c r="G567" s="2">
        <f t="shared" si="8"/>
        <v>231.89999999999998</v>
      </c>
      <c r="J567" s="421"/>
      <c r="L567" s="2"/>
    </row>
    <row r="568" spans="1:12">
      <c r="A568" s="3">
        <v>44812</v>
      </c>
      <c r="B568" s="422" t="s">
        <v>573</v>
      </c>
      <c r="C568" s="422" t="s">
        <v>23</v>
      </c>
      <c r="D568" t="s">
        <v>179</v>
      </c>
      <c r="F568" s="2">
        <v>10</v>
      </c>
      <c r="G568" s="2">
        <f t="shared" si="8"/>
        <v>221.89999999999998</v>
      </c>
      <c r="J568" s="422"/>
      <c r="L568" s="2"/>
    </row>
    <row r="569" spans="1:12">
      <c r="A569" s="3">
        <v>44901</v>
      </c>
      <c r="B569" s="422" t="s">
        <v>574</v>
      </c>
      <c r="C569" s="422" t="s">
        <v>23</v>
      </c>
      <c r="D569" t="s">
        <v>12</v>
      </c>
      <c r="F569" s="2">
        <v>213.2</v>
      </c>
      <c r="G569" s="2">
        <f t="shared" si="8"/>
        <v>8.6999999999999886</v>
      </c>
      <c r="J569" s="422"/>
      <c r="L569" s="2"/>
    </row>
    <row r="570" spans="1:12">
      <c r="A570" s="3">
        <v>44901</v>
      </c>
      <c r="B570" s="422" t="s">
        <v>574</v>
      </c>
      <c r="C570" s="422" t="s">
        <v>23</v>
      </c>
      <c r="D570" t="s">
        <v>13</v>
      </c>
      <c r="F570" s="2">
        <v>8.6999999999999993</v>
      </c>
      <c r="G570" s="2">
        <f t="shared" si="8"/>
        <v>0</v>
      </c>
      <c r="J570" s="422"/>
      <c r="L570" s="2"/>
    </row>
    <row r="571" spans="1:12">
      <c r="A571" s="81">
        <v>44834</v>
      </c>
      <c r="B571" s="421" t="s">
        <v>10</v>
      </c>
      <c r="C571" s="421" t="s">
        <v>90</v>
      </c>
      <c r="D571" t="s">
        <v>12</v>
      </c>
      <c r="E571" s="2">
        <v>261.5</v>
      </c>
      <c r="G571" s="2">
        <f t="shared" si="8"/>
        <v>261.5</v>
      </c>
      <c r="J571" s="421"/>
      <c r="L571" s="2"/>
    </row>
    <row r="572" spans="1:12">
      <c r="A572" s="70"/>
      <c r="B572" s="422"/>
      <c r="C572" s="422"/>
      <c r="D572" t="s">
        <v>13</v>
      </c>
      <c r="E572" s="2">
        <v>8.9</v>
      </c>
      <c r="G572" s="2">
        <f t="shared" si="8"/>
        <v>270.39999999999998</v>
      </c>
      <c r="J572" s="422"/>
      <c r="L572" s="2"/>
    </row>
    <row r="573" spans="1:12">
      <c r="A573" s="70"/>
      <c r="B573" s="422"/>
      <c r="C573" s="422"/>
      <c r="D573" t="s">
        <v>14</v>
      </c>
      <c r="E573" s="2">
        <v>60</v>
      </c>
      <c r="G573" s="2">
        <f t="shared" si="8"/>
        <v>330.4</v>
      </c>
      <c r="J573" s="421" t="s">
        <v>25</v>
      </c>
      <c r="K573" t="s">
        <v>12</v>
      </c>
      <c r="L573" s="2">
        <v>266</v>
      </c>
    </row>
    <row r="574" spans="1:12">
      <c r="A574" s="70"/>
      <c r="B574" s="422"/>
      <c r="C574" s="422"/>
      <c r="D574" t="s">
        <v>15</v>
      </c>
      <c r="E574" s="2">
        <v>5</v>
      </c>
      <c r="G574" s="2">
        <f t="shared" si="8"/>
        <v>335.4</v>
      </c>
      <c r="J574" s="425"/>
      <c r="K574" t="s">
        <v>13</v>
      </c>
      <c r="L574" s="2">
        <v>6.9</v>
      </c>
    </row>
    <row r="575" spans="1:12">
      <c r="A575" s="70">
        <v>44834</v>
      </c>
      <c r="B575" s="422" t="s">
        <v>91</v>
      </c>
      <c r="C575" s="422" t="s">
        <v>90</v>
      </c>
      <c r="D575" t="s">
        <v>14</v>
      </c>
      <c r="E575" s="2"/>
      <c r="F575" s="2">
        <v>60</v>
      </c>
      <c r="G575" s="2">
        <f t="shared" si="8"/>
        <v>275.39999999999998</v>
      </c>
    </row>
    <row r="576" spans="1:12">
      <c r="A576" s="70">
        <v>44834</v>
      </c>
      <c r="B576" s="422" t="s">
        <v>91</v>
      </c>
      <c r="C576" s="422" t="s">
        <v>90</v>
      </c>
      <c r="D576" t="s">
        <v>15</v>
      </c>
      <c r="E576" s="2"/>
      <c r="F576" s="2">
        <v>5</v>
      </c>
      <c r="G576" s="2">
        <f t="shared" si="8"/>
        <v>270.39999999999998</v>
      </c>
      <c r="L576" s="5">
        <f>SUM(L567:L575)</f>
        <v>272.89999999999998</v>
      </c>
    </row>
    <row r="577" spans="1:12">
      <c r="A577" s="3">
        <v>44901</v>
      </c>
      <c r="B577" s="422" t="s">
        <v>574</v>
      </c>
      <c r="C577" s="422" t="s">
        <v>90</v>
      </c>
      <c r="D577" t="s">
        <v>12</v>
      </c>
      <c r="E577" s="2"/>
      <c r="F577" s="2">
        <v>261.5</v>
      </c>
      <c r="G577" s="2">
        <f t="shared" si="8"/>
        <v>8.8999999999999773</v>
      </c>
      <c r="L577" s="5"/>
    </row>
    <row r="578" spans="1:12">
      <c r="A578" s="3">
        <v>44901</v>
      </c>
      <c r="B578" s="422" t="s">
        <v>574</v>
      </c>
      <c r="C578" s="422" t="s">
        <v>90</v>
      </c>
      <c r="D578" t="s">
        <v>13</v>
      </c>
      <c r="E578" s="2"/>
      <c r="F578" s="2">
        <v>8.9</v>
      </c>
      <c r="G578" s="2">
        <f t="shared" si="8"/>
        <v>-2.3092638912203256E-14</v>
      </c>
      <c r="L578" s="5"/>
    </row>
    <row r="579" spans="1:12">
      <c r="A579" s="31">
        <v>44865</v>
      </c>
      <c r="B579" s="421" t="s">
        <v>10</v>
      </c>
      <c r="C579" s="421" t="s">
        <v>25</v>
      </c>
      <c r="D579" t="s">
        <v>12</v>
      </c>
      <c r="E579" s="2">
        <v>266</v>
      </c>
      <c r="G579" s="2">
        <f t="shared" si="8"/>
        <v>266</v>
      </c>
    </row>
    <row r="580" spans="1:12">
      <c r="A580" s="54"/>
      <c r="B580" s="425"/>
      <c r="C580" s="425"/>
      <c r="D580" t="s">
        <v>13</v>
      </c>
      <c r="E580" s="2">
        <v>6.9</v>
      </c>
      <c r="G580" s="2">
        <f t="shared" si="8"/>
        <v>272.89999999999998</v>
      </c>
    </row>
    <row r="581" spans="1:12">
      <c r="A581" s="54"/>
      <c r="B581" s="425"/>
      <c r="C581" s="425"/>
      <c r="D581" t="s">
        <v>14</v>
      </c>
      <c r="E581" s="2">
        <v>60</v>
      </c>
      <c r="G581" s="2">
        <f t="shared" si="8"/>
        <v>332.9</v>
      </c>
    </row>
    <row r="582" spans="1:12">
      <c r="A582" s="54"/>
      <c r="B582" s="425"/>
      <c r="C582" s="425"/>
      <c r="D582" t="s">
        <v>15</v>
      </c>
      <c r="E582" s="2">
        <v>5</v>
      </c>
      <c r="G582" s="2">
        <f t="shared" si="8"/>
        <v>337.9</v>
      </c>
      <c r="H582" s="421" t="s">
        <v>25</v>
      </c>
      <c r="I582" t="s">
        <v>12</v>
      </c>
      <c r="J582" s="2">
        <v>266</v>
      </c>
    </row>
    <row r="583" spans="1:12">
      <c r="A583" s="3">
        <v>44865</v>
      </c>
      <c r="B583" s="422" t="s">
        <v>75</v>
      </c>
      <c r="C583" s="422" t="s">
        <v>25</v>
      </c>
      <c r="D583" t="s">
        <v>14</v>
      </c>
      <c r="E583" s="2"/>
      <c r="F583" s="2">
        <v>60</v>
      </c>
      <c r="G583" s="2">
        <f t="shared" si="8"/>
        <v>277.89999999999998</v>
      </c>
      <c r="H583" s="425"/>
      <c r="I583" t="s">
        <v>13</v>
      </c>
      <c r="J583" s="2">
        <v>6.9</v>
      </c>
    </row>
    <row r="584" spans="1:12">
      <c r="A584" s="3">
        <v>44865</v>
      </c>
      <c r="B584" s="422" t="s">
        <v>75</v>
      </c>
      <c r="C584" s="422" t="s">
        <v>25</v>
      </c>
      <c r="D584" t="s">
        <v>15</v>
      </c>
      <c r="E584" s="2"/>
      <c r="F584" s="2">
        <v>5</v>
      </c>
      <c r="G584" s="2">
        <f t="shared" si="8"/>
        <v>272.89999999999998</v>
      </c>
      <c r="H584" s="421" t="s">
        <v>26</v>
      </c>
      <c r="I584" t="s">
        <v>12</v>
      </c>
      <c r="J584" s="2">
        <v>296.89999999999998</v>
      </c>
    </row>
    <row r="585" spans="1:12">
      <c r="A585" s="3">
        <v>44971</v>
      </c>
      <c r="B585" s="422" t="s">
        <v>575</v>
      </c>
      <c r="C585" s="422" t="s">
        <v>25</v>
      </c>
      <c r="D585" t="s">
        <v>12</v>
      </c>
      <c r="E585" s="2"/>
      <c r="F585" s="2">
        <v>266</v>
      </c>
      <c r="G585" s="2">
        <f t="shared" si="8"/>
        <v>6.8999999999999773</v>
      </c>
      <c r="H585" s="421"/>
      <c r="J585" s="2"/>
    </row>
    <row r="586" spans="1:12">
      <c r="A586" s="3">
        <v>44971</v>
      </c>
      <c r="B586" s="422" t="s">
        <v>575</v>
      </c>
      <c r="C586" s="422" t="s">
        <v>25</v>
      </c>
      <c r="D586" t="s">
        <v>13</v>
      </c>
      <c r="E586" s="2"/>
      <c r="F586" s="2">
        <v>6.9</v>
      </c>
      <c r="G586" s="2">
        <f t="shared" si="8"/>
        <v>-2.3092638912203256E-14</v>
      </c>
      <c r="H586" s="421"/>
      <c r="J586" s="2"/>
    </row>
    <row r="587" spans="1:12">
      <c r="A587" s="81">
        <v>44895</v>
      </c>
      <c r="B587" s="421" t="s">
        <v>10</v>
      </c>
      <c r="C587" s="421" t="s">
        <v>26</v>
      </c>
      <c r="D587" t="s">
        <v>12</v>
      </c>
      <c r="E587" s="2">
        <v>296.89999999999998</v>
      </c>
      <c r="G587" s="2">
        <f t="shared" si="8"/>
        <v>296.89999999999998</v>
      </c>
      <c r="H587" s="422"/>
      <c r="I587" t="s">
        <v>13</v>
      </c>
      <c r="J587" s="2">
        <v>9.1999999999999993</v>
      </c>
    </row>
    <row r="588" spans="1:12">
      <c r="A588" s="70"/>
      <c r="B588" s="422"/>
      <c r="C588" s="422"/>
      <c r="D588" t="s">
        <v>13</v>
      </c>
      <c r="E588" s="2">
        <v>9.1999999999999993</v>
      </c>
      <c r="G588" s="2">
        <f t="shared" si="8"/>
        <v>306.09999999999997</v>
      </c>
      <c r="H588" s="421" t="s">
        <v>27</v>
      </c>
      <c r="I588" t="s">
        <v>12</v>
      </c>
      <c r="K588" s="2">
        <v>339.3</v>
      </c>
    </row>
    <row r="589" spans="1:12">
      <c r="A589" s="70"/>
      <c r="B589" s="422"/>
      <c r="C589" s="422"/>
      <c r="D589" t="s">
        <v>14</v>
      </c>
      <c r="E589" s="2">
        <v>60</v>
      </c>
      <c r="G589" s="2">
        <f t="shared" si="8"/>
        <v>366.09999999999997</v>
      </c>
      <c r="H589" s="422"/>
      <c r="I589" t="s">
        <v>13</v>
      </c>
      <c r="K589" s="2">
        <v>10.5</v>
      </c>
    </row>
    <row r="590" spans="1:12">
      <c r="A590" s="70"/>
      <c r="B590" s="422"/>
      <c r="C590" s="422"/>
      <c r="D590" t="s">
        <v>15</v>
      </c>
      <c r="E590" s="2">
        <v>5</v>
      </c>
      <c r="G590" s="2">
        <f t="shared" si="8"/>
        <v>371.09999999999997</v>
      </c>
    </row>
    <row r="591" spans="1:12">
      <c r="A591" s="3">
        <v>44895</v>
      </c>
      <c r="B591" s="422" t="s">
        <v>93</v>
      </c>
      <c r="C591" s="422" t="s">
        <v>26</v>
      </c>
      <c r="D591" t="s">
        <v>14</v>
      </c>
      <c r="E591" s="2"/>
      <c r="F591" s="2">
        <v>60</v>
      </c>
      <c r="G591" s="2">
        <f t="shared" si="8"/>
        <v>311.09999999999997</v>
      </c>
      <c r="J591" s="5">
        <f>SUM(J582:J590)</f>
        <v>579</v>
      </c>
    </row>
    <row r="592" spans="1:12">
      <c r="A592" s="3">
        <v>44895</v>
      </c>
      <c r="B592" s="422" t="s">
        <v>93</v>
      </c>
      <c r="C592" s="422" t="s">
        <v>26</v>
      </c>
      <c r="D592" t="s">
        <v>15</v>
      </c>
      <c r="E592" s="5"/>
      <c r="F592" s="23">
        <v>5</v>
      </c>
      <c r="G592" s="2">
        <f t="shared" si="8"/>
        <v>306.09999999999997</v>
      </c>
    </row>
    <row r="593" spans="1:10">
      <c r="A593" s="3">
        <v>44971</v>
      </c>
      <c r="B593" s="422" t="s">
        <v>575</v>
      </c>
      <c r="C593" s="422" t="s">
        <v>26</v>
      </c>
      <c r="D593" t="s">
        <v>12</v>
      </c>
      <c r="E593" s="5"/>
      <c r="F593" s="2">
        <v>296.89999999999998</v>
      </c>
      <c r="G593" s="2">
        <f t="shared" si="8"/>
        <v>9.1999999999999886</v>
      </c>
    </row>
    <row r="594" spans="1:10">
      <c r="A594" s="3">
        <v>44971</v>
      </c>
      <c r="B594" s="422" t="s">
        <v>575</v>
      </c>
      <c r="C594" s="422" t="s">
        <v>26</v>
      </c>
      <c r="D594" t="s">
        <v>13</v>
      </c>
      <c r="E594" s="5"/>
      <c r="F594" s="2">
        <v>9.1999999999999993</v>
      </c>
      <c r="G594" s="2">
        <f t="shared" si="8"/>
        <v>0</v>
      </c>
    </row>
    <row r="595" spans="1:10">
      <c r="A595" s="81">
        <v>44926</v>
      </c>
      <c r="B595" s="421" t="s">
        <v>10</v>
      </c>
      <c r="C595" s="421" t="s">
        <v>27</v>
      </c>
      <c r="D595" t="s">
        <v>12</v>
      </c>
      <c r="E595" s="2">
        <v>339.3</v>
      </c>
      <c r="G595" s="2">
        <f t="shared" si="8"/>
        <v>339.3</v>
      </c>
    </row>
    <row r="596" spans="1:10">
      <c r="A596" s="70"/>
      <c r="B596" s="422"/>
      <c r="C596" s="422"/>
      <c r="D596" t="s">
        <v>13</v>
      </c>
      <c r="E596" s="2">
        <v>10.5</v>
      </c>
      <c r="G596" s="2">
        <f t="shared" si="8"/>
        <v>349.8</v>
      </c>
    </row>
    <row r="597" spans="1:10">
      <c r="A597" s="70"/>
      <c r="B597" s="422"/>
      <c r="C597" s="422"/>
      <c r="D597" t="s">
        <v>14</v>
      </c>
      <c r="E597" s="2">
        <v>60</v>
      </c>
      <c r="G597" s="2">
        <f t="shared" si="8"/>
        <v>409.8</v>
      </c>
    </row>
    <row r="598" spans="1:10">
      <c r="A598" s="70"/>
      <c r="B598" s="422"/>
      <c r="C598" s="422"/>
      <c r="D598" t="s">
        <v>15</v>
      </c>
      <c r="E598" s="2">
        <v>5</v>
      </c>
      <c r="G598" s="2">
        <f t="shared" si="8"/>
        <v>414.8</v>
      </c>
    </row>
    <row r="599" spans="1:10">
      <c r="A599" s="70">
        <v>44926</v>
      </c>
      <c r="B599" s="422" t="s">
        <v>76</v>
      </c>
      <c r="C599" s="422" t="s">
        <v>27</v>
      </c>
      <c r="D599" t="s">
        <v>14</v>
      </c>
      <c r="E599" s="2"/>
      <c r="F599" s="2">
        <v>60</v>
      </c>
      <c r="G599" s="2">
        <f t="shared" si="8"/>
        <v>354.8</v>
      </c>
    </row>
    <row r="600" spans="1:10">
      <c r="A600" s="70">
        <v>44926</v>
      </c>
      <c r="B600" s="422" t="s">
        <v>76</v>
      </c>
      <c r="C600" s="422" t="s">
        <v>27</v>
      </c>
      <c r="D600" t="s">
        <v>15</v>
      </c>
      <c r="E600" s="2"/>
      <c r="F600" s="2">
        <v>5</v>
      </c>
      <c r="G600" s="2">
        <f t="shared" si="8"/>
        <v>349.8</v>
      </c>
    </row>
    <row r="601" spans="1:10">
      <c r="A601" s="70">
        <v>44991</v>
      </c>
      <c r="B601" s="422">
        <v>26446</v>
      </c>
      <c r="C601" s="422" t="s">
        <v>27</v>
      </c>
      <c r="D601" t="s">
        <v>12</v>
      </c>
      <c r="E601" s="2"/>
      <c r="F601" s="2">
        <v>339.3</v>
      </c>
      <c r="G601" s="2">
        <f t="shared" si="8"/>
        <v>10.5</v>
      </c>
    </row>
    <row r="602" spans="1:10">
      <c r="A602" s="70">
        <v>44991</v>
      </c>
      <c r="B602" s="422">
        <v>26446</v>
      </c>
      <c r="C602" s="422" t="s">
        <v>27</v>
      </c>
      <c r="D602" t="s">
        <v>13</v>
      </c>
      <c r="E602" s="2"/>
      <c r="F602" s="2">
        <v>10.5</v>
      </c>
      <c r="G602" s="2">
        <f t="shared" si="8"/>
        <v>0</v>
      </c>
    </row>
    <row r="603" spans="1:10">
      <c r="A603" s="31">
        <v>44957</v>
      </c>
      <c r="B603" s="421" t="s">
        <v>10</v>
      </c>
      <c r="C603" s="421" t="s">
        <v>11</v>
      </c>
      <c r="D603" t="s">
        <v>12</v>
      </c>
      <c r="E603" s="196">
        <v>307.39999999999998</v>
      </c>
      <c r="F603" s="196"/>
      <c r="G603" s="2">
        <f t="shared" si="8"/>
        <v>307.39999999999998</v>
      </c>
    </row>
    <row r="604" spans="1:10">
      <c r="B604" s="422"/>
      <c r="C604" s="422"/>
      <c r="D604" t="s">
        <v>13</v>
      </c>
      <c r="E604" s="196">
        <v>11.3</v>
      </c>
      <c r="F604" s="196"/>
      <c r="G604" s="2">
        <f t="shared" si="8"/>
        <v>318.7</v>
      </c>
      <c r="H604" s="421"/>
      <c r="J604" s="2"/>
    </row>
    <row r="605" spans="1:10">
      <c r="B605" s="422"/>
      <c r="C605" s="422"/>
      <c r="D605" t="s">
        <v>14</v>
      </c>
      <c r="E605" s="196">
        <v>60</v>
      </c>
      <c r="F605" s="196"/>
      <c r="G605" s="2">
        <f t="shared" si="8"/>
        <v>378.7</v>
      </c>
      <c r="H605" s="422"/>
      <c r="J605" s="2"/>
    </row>
    <row r="606" spans="1:10">
      <c r="B606" s="422"/>
      <c r="C606" s="422"/>
      <c r="D606" t="s">
        <v>15</v>
      </c>
      <c r="E606" s="196">
        <v>5</v>
      </c>
      <c r="F606" s="196"/>
      <c r="G606" s="2">
        <f t="shared" si="8"/>
        <v>383.7</v>
      </c>
      <c r="H606" s="421"/>
      <c r="J606" s="196"/>
    </row>
    <row r="607" spans="1:10">
      <c r="A607" s="3">
        <v>44957</v>
      </c>
      <c r="B607" s="422" t="s">
        <v>77</v>
      </c>
      <c r="C607" s="422" t="s">
        <v>11</v>
      </c>
      <c r="D607" t="s">
        <v>14</v>
      </c>
      <c r="E607" s="196"/>
      <c r="F607" s="196">
        <v>60</v>
      </c>
      <c r="G607" s="2">
        <f t="shared" si="8"/>
        <v>323.7</v>
      </c>
      <c r="H607" s="422"/>
      <c r="J607" s="196"/>
    </row>
    <row r="608" spans="1:10">
      <c r="A608" s="3">
        <v>44957</v>
      </c>
      <c r="B608" s="422" t="s">
        <v>77</v>
      </c>
      <c r="C608" s="422" t="s">
        <v>11</v>
      </c>
      <c r="D608" t="s">
        <v>15</v>
      </c>
      <c r="E608" s="196"/>
      <c r="F608" s="196">
        <v>5</v>
      </c>
      <c r="G608" s="2">
        <f t="shared" si="8"/>
        <v>318.7</v>
      </c>
    </row>
    <row r="609" spans="1:12">
      <c r="A609" s="70">
        <v>44991</v>
      </c>
      <c r="B609" s="422">
        <v>26446</v>
      </c>
      <c r="C609" s="422" t="s">
        <v>11</v>
      </c>
      <c r="D609" t="s">
        <v>12</v>
      </c>
      <c r="E609" s="196"/>
      <c r="F609" s="196">
        <v>307.39999999999998</v>
      </c>
      <c r="G609" s="2">
        <f t="shared" si="8"/>
        <v>11.300000000000011</v>
      </c>
    </row>
    <row r="610" spans="1:12">
      <c r="A610" s="70">
        <v>44991</v>
      </c>
      <c r="B610" s="422">
        <v>26446</v>
      </c>
      <c r="C610" s="422" t="s">
        <v>11</v>
      </c>
      <c r="D610" t="s">
        <v>13</v>
      </c>
      <c r="E610" s="196"/>
      <c r="F610" s="196">
        <v>11.3</v>
      </c>
      <c r="G610" s="2">
        <f t="shared" si="8"/>
        <v>0</v>
      </c>
    </row>
    <row r="611" spans="1:12">
      <c r="A611" s="31">
        <v>44985</v>
      </c>
      <c r="B611" s="421" t="s">
        <v>10</v>
      </c>
      <c r="C611" s="421" t="s">
        <v>17</v>
      </c>
      <c r="D611" t="s">
        <v>12</v>
      </c>
      <c r="E611" s="196">
        <v>335.3</v>
      </c>
      <c r="F611" s="196"/>
      <c r="G611" s="2">
        <f t="shared" si="8"/>
        <v>335.3</v>
      </c>
      <c r="J611" s="5"/>
    </row>
    <row r="612" spans="1:12">
      <c r="B612" s="422"/>
      <c r="C612" s="422"/>
      <c r="D612" t="s">
        <v>13</v>
      </c>
      <c r="E612" s="196">
        <v>10.4</v>
      </c>
      <c r="F612" s="196"/>
      <c r="G612" s="2">
        <f t="shared" si="8"/>
        <v>345.7</v>
      </c>
    </row>
    <row r="613" spans="1:12">
      <c r="B613" s="422"/>
      <c r="C613" s="422"/>
      <c r="D613" t="s">
        <v>14</v>
      </c>
      <c r="E613" s="196">
        <v>56</v>
      </c>
      <c r="F613" s="196"/>
      <c r="G613" s="2">
        <f t="shared" si="8"/>
        <v>401.7</v>
      </c>
    </row>
    <row r="614" spans="1:12">
      <c r="B614" s="422"/>
      <c r="C614" s="422"/>
      <c r="D614" t="s">
        <v>15</v>
      </c>
      <c r="E614" s="196">
        <v>5</v>
      </c>
      <c r="F614" s="196"/>
      <c r="G614" s="2">
        <f t="shared" si="8"/>
        <v>406.7</v>
      </c>
    </row>
    <row r="615" spans="1:12">
      <c r="A615" s="3">
        <v>44985</v>
      </c>
      <c r="B615" s="422" t="s">
        <v>78</v>
      </c>
      <c r="C615" s="422" t="s">
        <v>17</v>
      </c>
      <c r="D615" t="s">
        <v>14</v>
      </c>
      <c r="E615" s="196"/>
      <c r="F615" s="196">
        <v>56</v>
      </c>
      <c r="G615" s="2">
        <f t="shared" si="8"/>
        <v>350.7</v>
      </c>
    </row>
    <row r="616" spans="1:12">
      <c r="A616" s="3">
        <v>44985</v>
      </c>
      <c r="B616" s="422" t="s">
        <v>78</v>
      </c>
      <c r="C616" s="422" t="s">
        <v>17</v>
      </c>
      <c r="D616" t="s">
        <v>15</v>
      </c>
      <c r="E616" s="196"/>
      <c r="F616" s="196">
        <v>5</v>
      </c>
      <c r="G616" s="2">
        <f t="shared" si="8"/>
        <v>345.7</v>
      </c>
    </row>
    <row r="617" spans="1:12">
      <c r="A617" s="3">
        <v>45012</v>
      </c>
      <c r="B617" s="422">
        <v>26736</v>
      </c>
      <c r="C617" s="422" t="s">
        <v>17</v>
      </c>
      <c r="D617" t="s">
        <v>12</v>
      </c>
      <c r="F617" s="196">
        <v>335.3</v>
      </c>
      <c r="G617" s="2">
        <f t="shared" ref="G617:G682" si="9">+G616+E617-F617</f>
        <v>10.399999999999977</v>
      </c>
    </row>
    <row r="618" spans="1:12">
      <c r="A618" s="3">
        <v>45012</v>
      </c>
      <c r="B618" s="422">
        <v>26736</v>
      </c>
      <c r="C618" s="422" t="s">
        <v>17</v>
      </c>
      <c r="D618" t="s">
        <v>13</v>
      </c>
      <c r="F618" s="196">
        <v>10.4</v>
      </c>
      <c r="G618" s="2">
        <f t="shared" si="9"/>
        <v>-2.3092638912203256E-14</v>
      </c>
    </row>
    <row r="619" spans="1:12">
      <c r="A619" s="81">
        <v>45016</v>
      </c>
      <c r="B619" s="421" t="s">
        <v>10</v>
      </c>
      <c r="C619" s="421" t="s">
        <v>18</v>
      </c>
      <c r="D619" t="s">
        <v>12</v>
      </c>
      <c r="E619" s="196">
        <v>314.5</v>
      </c>
      <c r="F619" s="196"/>
      <c r="G619" s="2">
        <f t="shared" si="9"/>
        <v>314.5</v>
      </c>
    </row>
    <row r="620" spans="1:12">
      <c r="A620" s="70"/>
      <c r="B620" s="422"/>
      <c r="C620" s="422"/>
      <c r="D620" t="s">
        <v>13</v>
      </c>
      <c r="E620" s="196">
        <v>9.6</v>
      </c>
      <c r="F620" s="196"/>
      <c r="G620" s="2">
        <f t="shared" si="9"/>
        <v>324.10000000000002</v>
      </c>
      <c r="J620" s="421"/>
      <c r="L620" s="196"/>
    </row>
    <row r="621" spans="1:12">
      <c r="A621" s="70"/>
      <c r="B621" s="422"/>
      <c r="C621" s="422"/>
      <c r="D621" t="s">
        <v>14</v>
      </c>
      <c r="E621" s="196">
        <v>60</v>
      </c>
      <c r="F621" s="196"/>
      <c r="G621" s="2">
        <f t="shared" si="9"/>
        <v>384.1</v>
      </c>
      <c r="J621" s="422"/>
      <c r="L621" s="196"/>
    </row>
    <row r="622" spans="1:12">
      <c r="A622" s="70"/>
      <c r="B622" s="422"/>
      <c r="C622" s="422"/>
      <c r="D622" t="s">
        <v>15</v>
      </c>
      <c r="E622" s="196">
        <v>5</v>
      </c>
      <c r="F622" s="196"/>
      <c r="G622" s="2">
        <f t="shared" si="9"/>
        <v>389.1</v>
      </c>
      <c r="J622" s="421"/>
      <c r="L622" s="207"/>
    </row>
    <row r="623" spans="1:12">
      <c r="A623" s="70">
        <v>45016</v>
      </c>
      <c r="B623" s="422" t="s">
        <v>81</v>
      </c>
      <c r="C623" s="422" t="s">
        <v>18</v>
      </c>
      <c r="D623" t="s">
        <v>14</v>
      </c>
      <c r="E623" s="196"/>
      <c r="F623" s="196">
        <v>60</v>
      </c>
      <c r="G623" s="2">
        <f t="shared" si="9"/>
        <v>329.1</v>
      </c>
      <c r="J623" s="422"/>
      <c r="L623" s="207"/>
    </row>
    <row r="624" spans="1:12">
      <c r="A624" s="70">
        <v>45016</v>
      </c>
      <c r="B624" s="422" t="s">
        <v>81</v>
      </c>
      <c r="C624" s="422" t="s">
        <v>18</v>
      </c>
      <c r="D624" t="s">
        <v>15</v>
      </c>
      <c r="E624" s="196"/>
      <c r="F624" s="196">
        <v>5</v>
      </c>
      <c r="G624" s="2">
        <f t="shared" si="9"/>
        <v>324.10000000000002</v>
      </c>
      <c r="J624" s="421"/>
      <c r="L624" s="207"/>
    </row>
    <row r="625" spans="1:14">
      <c r="A625" s="70">
        <v>45110</v>
      </c>
      <c r="B625" s="422">
        <v>27042</v>
      </c>
      <c r="C625" s="422" t="s">
        <v>18</v>
      </c>
      <c r="D625" t="s">
        <v>12</v>
      </c>
      <c r="E625" s="196"/>
      <c r="F625" s="196">
        <v>314.5</v>
      </c>
      <c r="G625" s="2">
        <f t="shared" si="9"/>
        <v>9.6000000000000227</v>
      </c>
      <c r="J625" s="421"/>
      <c r="L625" s="207"/>
    </row>
    <row r="626" spans="1:14">
      <c r="A626" s="70">
        <v>45110</v>
      </c>
      <c r="B626" s="422">
        <v>27042</v>
      </c>
      <c r="C626" s="422" t="s">
        <v>18</v>
      </c>
      <c r="D626" t="s">
        <v>13</v>
      </c>
      <c r="E626" s="196"/>
      <c r="F626" s="196">
        <v>9.6</v>
      </c>
      <c r="G626" s="2">
        <f t="shared" si="9"/>
        <v>2.3092638912203256E-14</v>
      </c>
      <c r="J626" s="421"/>
      <c r="L626" s="207"/>
    </row>
    <row r="627" spans="1:14">
      <c r="A627" s="81">
        <v>45046</v>
      </c>
      <c r="B627" s="421" t="s">
        <v>10</v>
      </c>
      <c r="C627" s="421" t="s">
        <v>19</v>
      </c>
      <c r="D627" t="s">
        <v>12</v>
      </c>
      <c r="E627" s="207">
        <v>329.1</v>
      </c>
      <c r="F627" s="207"/>
      <c r="G627" s="2">
        <f t="shared" si="9"/>
        <v>329.1</v>
      </c>
      <c r="J627" s="422"/>
      <c r="L627" s="207"/>
    </row>
    <row r="628" spans="1:14">
      <c r="A628" s="70"/>
      <c r="B628" s="422"/>
      <c r="C628" s="422"/>
      <c r="D628" t="s">
        <v>13</v>
      </c>
      <c r="E628" s="207">
        <v>8.9</v>
      </c>
      <c r="F628" s="207"/>
      <c r="G628" s="2">
        <f t="shared" si="9"/>
        <v>338</v>
      </c>
      <c r="L628" s="160"/>
    </row>
    <row r="629" spans="1:14">
      <c r="A629" s="70"/>
      <c r="B629" s="422"/>
      <c r="C629" s="422"/>
      <c r="D629" t="s">
        <v>14</v>
      </c>
      <c r="E629" s="207">
        <v>60</v>
      </c>
      <c r="F629" s="207"/>
      <c r="G629" s="2">
        <f t="shared" si="9"/>
        <v>398</v>
      </c>
      <c r="L629" s="28"/>
    </row>
    <row r="630" spans="1:14">
      <c r="A630" s="70"/>
      <c r="B630" s="422"/>
      <c r="C630" s="422"/>
      <c r="D630" t="s">
        <v>15</v>
      </c>
      <c r="E630" s="207">
        <v>5</v>
      </c>
      <c r="F630" s="207"/>
      <c r="G630" s="2">
        <f t="shared" si="9"/>
        <v>403</v>
      </c>
    </row>
    <row r="631" spans="1:14">
      <c r="A631" s="70">
        <v>45046</v>
      </c>
      <c r="B631" s="422" t="s">
        <v>83</v>
      </c>
      <c r="C631" s="422" t="s">
        <v>19</v>
      </c>
      <c r="D631" t="s">
        <v>14</v>
      </c>
      <c r="E631" s="207"/>
      <c r="F631" s="207">
        <v>60</v>
      </c>
      <c r="G631" s="2">
        <f t="shared" si="9"/>
        <v>343</v>
      </c>
      <c r="N631" s="28"/>
    </row>
    <row r="632" spans="1:14">
      <c r="A632" s="70">
        <v>45046</v>
      </c>
      <c r="B632" s="422" t="s">
        <v>83</v>
      </c>
      <c r="C632" s="422" t="s">
        <v>19</v>
      </c>
      <c r="D632" t="s">
        <v>15</v>
      </c>
      <c r="E632" s="207"/>
      <c r="F632" s="207">
        <v>5</v>
      </c>
      <c r="G632" s="2">
        <f t="shared" si="9"/>
        <v>338</v>
      </c>
    </row>
    <row r="633" spans="1:14">
      <c r="A633" s="70">
        <v>45110</v>
      </c>
      <c r="B633" s="422">
        <v>27042</v>
      </c>
      <c r="C633" s="422" t="s">
        <v>19</v>
      </c>
      <c r="D633" t="s">
        <v>12</v>
      </c>
      <c r="E633" s="207"/>
      <c r="F633" s="207">
        <v>329.1</v>
      </c>
      <c r="G633" s="2">
        <f t="shared" si="9"/>
        <v>8.8999999999999773</v>
      </c>
    </row>
    <row r="634" spans="1:14">
      <c r="A634" s="70">
        <v>45110</v>
      </c>
      <c r="B634" s="422">
        <v>27042</v>
      </c>
      <c r="C634" s="422" t="s">
        <v>19</v>
      </c>
      <c r="D634" t="s">
        <v>13</v>
      </c>
      <c r="E634" s="207"/>
      <c r="F634" s="207">
        <v>8.9</v>
      </c>
      <c r="G634" s="2">
        <f t="shared" si="9"/>
        <v>-2.3092638912203256E-14</v>
      </c>
    </row>
    <row r="635" spans="1:14">
      <c r="A635" s="81">
        <v>45077</v>
      </c>
      <c r="B635" s="421" t="s">
        <v>10</v>
      </c>
      <c r="C635" s="421" t="s">
        <v>20</v>
      </c>
      <c r="D635" t="s">
        <v>12</v>
      </c>
      <c r="E635" s="207">
        <v>304.3</v>
      </c>
      <c r="F635" s="207"/>
      <c r="G635" s="2">
        <f t="shared" si="9"/>
        <v>304.3</v>
      </c>
    </row>
    <row r="636" spans="1:14">
      <c r="A636" s="70"/>
      <c r="B636" s="422"/>
      <c r="C636" s="422"/>
      <c r="D636" t="s">
        <v>13</v>
      </c>
      <c r="E636" s="207">
        <v>8</v>
      </c>
      <c r="F636" s="207"/>
      <c r="G636" s="2">
        <f t="shared" si="9"/>
        <v>312.3</v>
      </c>
    </row>
    <row r="637" spans="1:14">
      <c r="A637" s="70"/>
      <c r="B637" s="422"/>
      <c r="C637" s="422"/>
      <c r="D637" t="s">
        <v>14</v>
      </c>
      <c r="E637" s="207">
        <v>60</v>
      </c>
      <c r="F637" s="207"/>
      <c r="G637" s="2">
        <f t="shared" si="9"/>
        <v>372.3</v>
      </c>
    </row>
    <row r="638" spans="1:14">
      <c r="A638" s="70"/>
      <c r="B638" s="422"/>
      <c r="C638" s="422"/>
      <c r="D638" t="s">
        <v>15</v>
      </c>
      <c r="E638" s="207">
        <v>5</v>
      </c>
      <c r="F638" s="207"/>
      <c r="G638" s="2">
        <f t="shared" si="9"/>
        <v>377.3</v>
      </c>
    </row>
    <row r="639" spans="1:14">
      <c r="A639" s="70"/>
      <c r="B639" s="422"/>
      <c r="C639" s="422"/>
      <c r="D639" t="s">
        <v>358</v>
      </c>
      <c r="E639" s="160">
        <v>10</v>
      </c>
      <c r="F639" s="207"/>
      <c r="G639" s="2">
        <f t="shared" si="9"/>
        <v>387.3</v>
      </c>
    </row>
    <row r="640" spans="1:14">
      <c r="A640" s="70">
        <v>45077</v>
      </c>
      <c r="B640" s="422" t="s">
        <v>84</v>
      </c>
      <c r="C640" s="422" t="s">
        <v>20</v>
      </c>
      <c r="D640" t="s">
        <v>14</v>
      </c>
      <c r="E640" s="207"/>
      <c r="F640" s="207">
        <v>60</v>
      </c>
      <c r="G640" s="2">
        <f t="shared" si="9"/>
        <v>327.3</v>
      </c>
    </row>
    <row r="641" spans="1:12">
      <c r="A641" s="70">
        <v>45077</v>
      </c>
      <c r="B641" s="422" t="s">
        <v>84</v>
      </c>
      <c r="C641" s="422" t="s">
        <v>20</v>
      </c>
      <c r="D641" t="s">
        <v>15</v>
      </c>
      <c r="E641" s="207"/>
      <c r="F641" s="207">
        <v>5</v>
      </c>
      <c r="G641" s="2">
        <f t="shared" si="9"/>
        <v>322.3</v>
      </c>
    </row>
    <row r="642" spans="1:12">
      <c r="A642" s="3">
        <v>45110</v>
      </c>
      <c r="B642" s="422">
        <v>27042</v>
      </c>
      <c r="C642" s="422" t="s">
        <v>20</v>
      </c>
      <c r="D642" t="s">
        <v>12</v>
      </c>
      <c r="F642" s="2">
        <v>304.3</v>
      </c>
      <c r="G642" s="2">
        <f t="shared" si="9"/>
        <v>18</v>
      </c>
    </row>
    <row r="643" spans="1:12">
      <c r="A643" s="3">
        <v>45110</v>
      </c>
      <c r="B643" s="422">
        <v>27042</v>
      </c>
      <c r="C643" s="422" t="s">
        <v>20</v>
      </c>
      <c r="D643" t="s">
        <v>13</v>
      </c>
      <c r="F643" s="2">
        <v>8</v>
      </c>
      <c r="G643" s="2">
        <f t="shared" si="9"/>
        <v>10</v>
      </c>
    </row>
    <row r="644" spans="1:12">
      <c r="A644" s="3">
        <v>45110</v>
      </c>
      <c r="B644" s="422">
        <v>27042</v>
      </c>
      <c r="C644" s="422" t="s">
        <v>20</v>
      </c>
      <c r="D644" t="s">
        <v>358</v>
      </c>
      <c r="F644" s="2">
        <v>10</v>
      </c>
      <c r="G644" s="2">
        <f t="shared" si="9"/>
        <v>0</v>
      </c>
    </row>
    <row r="645" spans="1:12">
      <c r="A645" s="81">
        <v>45107</v>
      </c>
      <c r="B645" s="421" t="s">
        <v>10</v>
      </c>
      <c r="C645" s="421" t="s">
        <v>21</v>
      </c>
      <c r="D645" t="s">
        <v>12</v>
      </c>
      <c r="E645" s="207">
        <v>310</v>
      </c>
      <c r="F645" s="207"/>
      <c r="G645" s="2">
        <f t="shared" si="9"/>
        <v>310</v>
      </c>
      <c r="J645" s="440"/>
      <c r="K645" s="440"/>
      <c r="L645" s="440"/>
    </row>
    <row r="646" spans="1:12">
      <c r="A646" s="70"/>
      <c r="B646" s="422"/>
      <c r="C646" s="422"/>
      <c r="D646" t="s">
        <v>13</v>
      </c>
      <c r="E646" s="207">
        <v>8.1999999999999993</v>
      </c>
      <c r="F646" s="207"/>
      <c r="G646" s="2">
        <f t="shared" si="9"/>
        <v>318.2</v>
      </c>
      <c r="I646" s="421"/>
      <c r="K646" s="207"/>
      <c r="L646" s="207"/>
    </row>
    <row r="647" spans="1:12">
      <c r="A647" s="70"/>
      <c r="B647" s="422"/>
      <c r="C647" s="422"/>
      <c r="D647" t="s">
        <v>14</v>
      </c>
      <c r="E647" s="207">
        <v>60</v>
      </c>
      <c r="F647" s="207"/>
      <c r="G647" s="2">
        <f t="shared" si="9"/>
        <v>378.2</v>
      </c>
      <c r="I647" s="422"/>
      <c r="K647" s="207"/>
      <c r="L647" s="207"/>
    </row>
    <row r="648" spans="1:12">
      <c r="A648" s="70"/>
      <c r="B648" s="422"/>
      <c r="C648" s="422"/>
      <c r="D648" t="s">
        <v>15</v>
      </c>
      <c r="E648" s="207">
        <v>5</v>
      </c>
      <c r="F648" s="207"/>
      <c r="G648" s="2">
        <f t="shared" si="9"/>
        <v>383.2</v>
      </c>
      <c r="J648" s="421"/>
      <c r="K648" s="28"/>
      <c r="L648" s="207"/>
    </row>
    <row r="649" spans="1:12">
      <c r="A649" s="70">
        <v>45107</v>
      </c>
      <c r="B649" s="422" t="s">
        <v>86</v>
      </c>
      <c r="C649" s="422" t="s">
        <v>21</v>
      </c>
      <c r="D649" t="s">
        <v>14</v>
      </c>
      <c r="E649" s="207"/>
      <c r="F649" s="207">
        <v>60</v>
      </c>
      <c r="G649" s="2">
        <f t="shared" si="9"/>
        <v>323.2</v>
      </c>
      <c r="J649" s="422"/>
      <c r="L649" s="207"/>
    </row>
    <row r="650" spans="1:12">
      <c r="A650" s="70">
        <v>45107</v>
      </c>
      <c r="B650" s="422" t="s">
        <v>86</v>
      </c>
      <c r="C650" s="422" t="s">
        <v>21</v>
      </c>
      <c r="D650" t="s">
        <v>15</v>
      </c>
      <c r="E650" s="207"/>
      <c r="F650" s="207">
        <v>5</v>
      </c>
      <c r="G650" s="2">
        <f t="shared" si="9"/>
        <v>318.2</v>
      </c>
      <c r="L650" s="28"/>
    </row>
    <row r="651" spans="1:12">
      <c r="A651" s="70">
        <v>45184</v>
      </c>
      <c r="B651" s="422">
        <v>27458</v>
      </c>
      <c r="C651" s="422" t="s">
        <v>21</v>
      </c>
      <c r="D651" t="s">
        <v>12</v>
      </c>
      <c r="E651" s="207"/>
      <c r="F651" s="207">
        <v>310</v>
      </c>
      <c r="G651" s="2">
        <f t="shared" si="9"/>
        <v>8.1999999999999886</v>
      </c>
      <c r="L651" s="28"/>
    </row>
    <row r="652" spans="1:12">
      <c r="A652" s="70">
        <v>45184</v>
      </c>
      <c r="B652" s="422">
        <v>27458</v>
      </c>
      <c r="C652" s="422" t="s">
        <v>21</v>
      </c>
      <c r="D652" t="s">
        <v>13</v>
      </c>
      <c r="E652" s="207"/>
      <c r="F652" s="207">
        <v>8.1999999999999993</v>
      </c>
      <c r="G652" s="2">
        <f t="shared" si="9"/>
        <v>0</v>
      </c>
      <c r="L652" s="28"/>
    </row>
    <row r="653" spans="1:12">
      <c r="A653" s="81">
        <v>45138</v>
      </c>
      <c r="B653" s="421" t="s">
        <v>10</v>
      </c>
      <c r="C653" s="421" t="s">
        <v>22</v>
      </c>
      <c r="D653" t="s">
        <v>12</v>
      </c>
      <c r="E653" s="207">
        <v>292</v>
      </c>
      <c r="F653" s="207"/>
      <c r="G653" s="2">
        <f t="shared" si="9"/>
        <v>292</v>
      </c>
    </row>
    <row r="654" spans="1:12">
      <c r="A654" s="70"/>
      <c r="B654" s="422"/>
      <c r="C654" s="422"/>
      <c r="D654" t="s">
        <v>13</v>
      </c>
      <c r="E654" s="207">
        <v>5</v>
      </c>
      <c r="F654" s="207"/>
      <c r="G654" s="2">
        <f t="shared" si="9"/>
        <v>297</v>
      </c>
    </row>
    <row r="655" spans="1:12">
      <c r="A655" s="70"/>
      <c r="B655" s="422"/>
      <c r="C655" s="422"/>
      <c r="D655" t="s">
        <v>14</v>
      </c>
      <c r="E655" s="207">
        <v>60</v>
      </c>
      <c r="F655" s="207"/>
      <c r="G655" s="2">
        <f t="shared" si="9"/>
        <v>357</v>
      </c>
    </row>
    <row r="656" spans="1:12">
      <c r="A656" s="70"/>
      <c r="B656" s="422"/>
      <c r="C656" s="422"/>
      <c r="D656" t="s">
        <v>15</v>
      </c>
      <c r="E656" s="207">
        <v>5</v>
      </c>
      <c r="F656" s="207"/>
      <c r="G656" s="2">
        <f t="shared" si="9"/>
        <v>362</v>
      </c>
    </row>
    <row r="657" spans="1:13">
      <c r="A657" s="70">
        <v>45138</v>
      </c>
      <c r="B657" s="422" t="s">
        <v>87</v>
      </c>
      <c r="C657" s="422" t="s">
        <v>22</v>
      </c>
      <c r="D657" t="s">
        <v>14</v>
      </c>
      <c r="E657" s="207"/>
      <c r="F657" s="207">
        <v>60</v>
      </c>
      <c r="G657" s="2">
        <f t="shared" si="9"/>
        <v>302</v>
      </c>
    </row>
    <row r="658" spans="1:13">
      <c r="A658" s="70">
        <v>45138</v>
      </c>
      <c r="B658" s="422" t="s">
        <v>87</v>
      </c>
      <c r="C658" s="422" t="s">
        <v>22</v>
      </c>
      <c r="D658" t="s">
        <v>15</v>
      </c>
      <c r="E658" s="207"/>
      <c r="F658" s="207">
        <v>5</v>
      </c>
      <c r="G658" s="2">
        <f t="shared" si="9"/>
        <v>297</v>
      </c>
    </row>
    <row r="659" spans="1:13">
      <c r="A659" s="70">
        <v>45188</v>
      </c>
      <c r="B659" s="422">
        <v>27476</v>
      </c>
      <c r="C659" s="422" t="s">
        <v>22</v>
      </c>
      <c r="D659" t="s">
        <v>12</v>
      </c>
      <c r="E659" s="207"/>
      <c r="F659" s="207">
        <v>292</v>
      </c>
      <c r="G659" s="2">
        <f t="shared" si="9"/>
        <v>5</v>
      </c>
    </row>
    <row r="660" spans="1:13">
      <c r="A660" s="70">
        <v>45188</v>
      </c>
      <c r="B660" s="422">
        <v>27476</v>
      </c>
      <c r="C660" s="422" t="s">
        <v>22</v>
      </c>
      <c r="D660" t="s">
        <v>13</v>
      </c>
      <c r="E660" s="207"/>
      <c r="F660" s="207">
        <v>5</v>
      </c>
      <c r="G660" s="2">
        <f t="shared" si="9"/>
        <v>0</v>
      </c>
    </row>
    <row r="661" spans="1:13">
      <c r="A661" s="31">
        <v>45169</v>
      </c>
      <c r="B661" s="421" t="s">
        <v>10</v>
      </c>
      <c r="C661" s="421" t="s">
        <v>23</v>
      </c>
      <c r="D661" t="s">
        <v>12</v>
      </c>
      <c r="E661" s="207">
        <v>279.3</v>
      </c>
      <c r="F661" s="207"/>
      <c r="G661" s="2">
        <f t="shared" si="9"/>
        <v>279.3</v>
      </c>
      <c r="J661" s="440"/>
      <c r="K661" s="440"/>
      <c r="L661" s="440"/>
    </row>
    <row r="662" spans="1:13">
      <c r="B662" s="422"/>
      <c r="C662" s="422"/>
      <c r="D662" t="s">
        <v>13</v>
      </c>
      <c r="E662" s="207">
        <v>8.1999999999999993</v>
      </c>
      <c r="F662" s="207"/>
      <c r="G662" s="2">
        <f t="shared" si="9"/>
        <v>287.5</v>
      </c>
      <c r="J662" s="421"/>
      <c r="L662" s="207"/>
    </row>
    <row r="663" spans="1:13">
      <c r="B663" s="422"/>
      <c r="C663" s="422"/>
      <c r="D663" t="s">
        <v>14</v>
      </c>
      <c r="E663" s="207">
        <v>60</v>
      </c>
      <c r="F663" s="207"/>
      <c r="G663" s="2">
        <f t="shared" si="9"/>
        <v>347.5</v>
      </c>
      <c r="J663" s="422"/>
      <c r="L663" s="207"/>
    </row>
    <row r="664" spans="1:13">
      <c r="B664" s="422"/>
      <c r="C664" s="422"/>
      <c r="D664" t="s">
        <v>15</v>
      </c>
      <c r="E664" s="207">
        <v>5</v>
      </c>
      <c r="F664" s="207"/>
      <c r="G664" s="2">
        <f t="shared" si="9"/>
        <v>352.5</v>
      </c>
      <c r="L664" s="28"/>
      <c r="M664" s="28"/>
    </row>
    <row r="665" spans="1:13">
      <c r="A665" s="3">
        <v>45169</v>
      </c>
      <c r="B665" s="422" t="s">
        <v>88</v>
      </c>
      <c r="C665" s="422" t="s">
        <v>23</v>
      </c>
      <c r="D665" t="s">
        <v>14</v>
      </c>
      <c r="E665" s="207"/>
      <c r="F665" s="207">
        <v>60</v>
      </c>
      <c r="G665" s="2">
        <f t="shared" si="9"/>
        <v>292.5</v>
      </c>
    </row>
    <row r="666" spans="1:13">
      <c r="A666" s="3">
        <v>45169</v>
      </c>
      <c r="B666" s="422" t="s">
        <v>88</v>
      </c>
      <c r="C666" s="422" t="s">
        <v>23</v>
      </c>
      <c r="D666" t="s">
        <v>15</v>
      </c>
      <c r="E666" s="207"/>
      <c r="F666" s="207">
        <v>5</v>
      </c>
      <c r="G666" s="2">
        <f t="shared" si="9"/>
        <v>287.5</v>
      </c>
      <c r="K666" s="62"/>
      <c r="L666" s="62"/>
    </row>
    <row r="667" spans="1:13">
      <c r="A667" s="3">
        <v>45189</v>
      </c>
      <c r="B667" s="422">
        <v>27494</v>
      </c>
      <c r="C667" s="422" t="s">
        <v>23</v>
      </c>
      <c r="D667" t="s">
        <v>12</v>
      </c>
      <c r="F667" s="2">
        <v>100</v>
      </c>
      <c r="G667" s="2">
        <f t="shared" si="9"/>
        <v>187.5</v>
      </c>
    </row>
    <row r="668" spans="1:13">
      <c r="A668" s="3">
        <v>45197</v>
      </c>
      <c r="B668" s="422">
        <v>27541</v>
      </c>
      <c r="C668" s="422" t="s">
        <v>23</v>
      </c>
      <c r="D668" t="s">
        <v>12</v>
      </c>
      <c r="F668" s="2">
        <v>179.3</v>
      </c>
      <c r="G668" s="2">
        <f t="shared" si="9"/>
        <v>8.1999999999999886</v>
      </c>
    </row>
    <row r="669" spans="1:13">
      <c r="A669" s="3">
        <v>45197</v>
      </c>
      <c r="B669" s="422">
        <v>27541</v>
      </c>
      <c r="C669" s="422" t="s">
        <v>23</v>
      </c>
      <c r="D669" t="s">
        <v>13</v>
      </c>
      <c r="F669" s="2">
        <v>8.1999999999999993</v>
      </c>
      <c r="G669" s="2">
        <f t="shared" si="9"/>
        <v>0</v>
      </c>
    </row>
    <row r="670" spans="1:13">
      <c r="A670" s="31">
        <v>45199</v>
      </c>
      <c r="B670" s="421" t="s">
        <v>10</v>
      </c>
      <c r="C670" s="421" t="s">
        <v>41</v>
      </c>
      <c r="D670" t="s">
        <v>12</v>
      </c>
      <c r="E670" s="207">
        <v>277.89999999999998</v>
      </c>
      <c r="F670" s="207"/>
      <c r="G670" s="2">
        <f t="shared" si="9"/>
        <v>277.89999999999998</v>
      </c>
    </row>
    <row r="671" spans="1:13">
      <c r="B671" s="422"/>
      <c r="C671" s="422"/>
      <c r="D671" t="s">
        <v>13</v>
      </c>
      <c r="E671" s="207">
        <v>5.6</v>
      </c>
      <c r="F671" s="207"/>
      <c r="G671" s="2">
        <f t="shared" si="9"/>
        <v>283.5</v>
      </c>
    </row>
    <row r="672" spans="1:13">
      <c r="B672" s="422"/>
      <c r="C672" s="422"/>
      <c r="D672" t="s">
        <v>14</v>
      </c>
      <c r="E672" s="207">
        <v>60</v>
      </c>
      <c r="F672" s="207"/>
      <c r="G672" s="2">
        <f t="shared" si="9"/>
        <v>343.5</v>
      </c>
    </row>
    <row r="673" spans="1:12">
      <c r="B673" s="422"/>
      <c r="C673" s="422"/>
      <c r="D673" t="s">
        <v>15</v>
      </c>
      <c r="E673" s="207">
        <v>5</v>
      </c>
      <c r="F673" s="207"/>
      <c r="G673" s="2">
        <f t="shared" si="9"/>
        <v>348.5</v>
      </c>
    </row>
    <row r="674" spans="1:12">
      <c r="A674" s="3">
        <v>45199</v>
      </c>
      <c r="B674" s="422" t="s">
        <v>91</v>
      </c>
      <c r="C674" s="422" t="s">
        <v>41</v>
      </c>
      <c r="D674" t="s">
        <v>14</v>
      </c>
      <c r="E674" s="207"/>
      <c r="F674" s="207">
        <v>60</v>
      </c>
      <c r="G674" s="2">
        <f t="shared" si="9"/>
        <v>288.5</v>
      </c>
    </row>
    <row r="675" spans="1:12">
      <c r="A675" s="3">
        <v>45199</v>
      </c>
      <c r="B675" s="422" t="s">
        <v>91</v>
      </c>
      <c r="C675" s="422" t="s">
        <v>41</v>
      </c>
      <c r="D675" t="s">
        <v>15</v>
      </c>
      <c r="E675" s="207"/>
      <c r="F675" s="207">
        <v>5</v>
      </c>
      <c r="G675" s="2">
        <f t="shared" si="9"/>
        <v>283.5</v>
      </c>
    </row>
    <row r="676" spans="1:12">
      <c r="A676" s="3">
        <v>45247</v>
      </c>
      <c r="B676" s="422">
        <v>27793</v>
      </c>
      <c r="C676" s="422" t="s">
        <v>41</v>
      </c>
      <c r="D676" t="s">
        <v>12</v>
      </c>
      <c r="E676" s="207"/>
      <c r="F676" s="207">
        <v>277.89999999999998</v>
      </c>
      <c r="G676" s="2">
        <f t="shared" si="9"/>
        <v>5.6000000000000227</v>
      </c>
    </row>
    <row r="677" spans="1:12">
      <c r="A677" s="3">
        <v>45247</v>
      </c>
      <c r="B677" s="422">
        <v>27793</v>
      </c>
      <c r="C677" s="422" t="s">
        <v>41</v>
      </c>
      <c r="D677" t="s">
        <v>13</v>
      </c>
      <c r="E677" s="207"/>
      <c r="F677" s="207">
        <v>5.6</v>
      </c>
      <c r="G677" s="2">
        <f t="shared" si="9"/>
        <v>2.3092638912203256E-14</v>
      </c>
    </row>
    <row r="678" spans="1:12">
      <c r="A678" s="31">
        <v>45230</v>
      </c>
      <c r="B678" s="421" t="s">
        <v>10</v>
      </c>
      <c r="C678" s="421" t="s">
        <v>25</v>
      </c>
      <c r="D678" t="s">
        <v>12</v>
      </c>
      <c r="E678" s="20">
        <v>270.3</v>
      </c>
      <c r="F678" s="46"/>
      <c r="G678" s="2">
        <f t="shared" si="9"/>
        <v>270.3</v>
      </c>
    </row>
    <row r="679" spans="1:12">
      <c r="B679" s="422"/>
      <c r="C679" s="422"/>
      <c r="D679" t="s">
        <v>13</v>
      </c>
      <c r="E679" s="20">
        <v>6</v>
      </c>
      <c r="F679" s="46"/>
      <c r="G679" s="2">
        <f t="shared" si="9"/>
        <v>276.3</v>
      </c>
    </row>
    <row r="680" spans="1:12">
      <c r="B680" s="422"/>
      <c r="C680" s="422"/>
      <c r="D680" t="s">
        <v>14</v>
      </c>
      <c r="E680" s="207">
        <v>60</v>
      </c>
      <c r="F680" s="46"/>
      <c r="G680" s="2">
        <f t="shared" si="9"/>
        <v>336.3</v>
      </c>
    </row>
    <row r="681" spans="1:12">
      <c r="B681" s="422"/>
      <c r="C681" s="422"/>
      <c r="D681" t="s">
        <v>15</v>
      </c>
      <c r="E681" s="207">
        <v>5</v>
      </c>
      <c r="F681" s="46"/>
      <c r="G681" s="2">
        <f t="shared" si="9"/>
        <v>341.3</v>
      </c>
    </row>
    <row r="682" spans="1:12">
      <c r="A682" s="70">
        <v>45230</v>
      </c>
      <c r="B682" s="422" t="s">
        <v>75</v>
      </c>
      <c r="C682" s="422" t="s">
        <v>25</v>
      </c>
      <c r="D682" t="s">
        <v>14</v>
      </c>
      <c r="E682" s="207"/>
      <c r="F682" s="207">
        <v>60</v>
      </c>
      <c r="G682" s="2">
        <f t="shared" si="9"/>
        <v>281.3</v>
      </c>
    </row>
    <row r="683" spans="1:12">
      <c r="A683" s="70">
        <v>45230</v>
      </c>
      <c r="B683" s="422" t="s">
        <v>75</v>
      </c>
      <c r="C683" s="422" t="s">
        <v>25</v>
      </c>
      <c r="D683" t="s">
        <v>15</v>
      </c>
      <c r="E683" s="207"/>
      <c r="F683" s="207">
        <v>5</v>
      </c>
      <c r="G683" s="2">
        <f t="shared" ref="G683:G688" si="10">+G682+E683-F683</f>
        <v>276.3</v>
      </c>
      <c r="I683" s="421"/>
      <c r="K683" s="20"/>
    </row>
    <row r="684" spans="1:12">
      <c r="A684" s="70">
        <v>45289</v>
      </c>
      <c r="B684" s="422">
        <v>28082</v>
      </c>
      <c r="C684" s="422" t="s">
        <v>25</v>
      </c>
      <c r="D684" t="s">
        <v>12</v>
      </c>
      <c r="E684" s="207"/>
      <c r="F684" s="20">
        <v>270.3</v>
      </c>
      <c r="G684" s="2">
        <f t="shared" si="10"/>
        <v>6</v>
      </c>
      <c r="I684" s="421"/>
      <c r="J684" s="440" t="s">
        <v>572</v>
      </c>
      <c r="K684" s="440"/>
      <c r="L684" s="440"/>
    </row>
    <row r="685" spans="1:12">
      <c r="A685" s="70">
        <v>45289</v>
      </c>
      <c r="B685" s="422">
        <v>28082</v>
      </c>
      <c r="C685" s="422" t="s">
        <v>25</v>
      </c>
      <c r="D685" t="s">
        <v>13</v>
      </c>
      <c r="E685" s="207"/>
      <c r="F685" s="20">
        <v>6</v>
      </c>
      <c r="G685" s="2">
        <f t="shared" si="10"/>
        <v>0</v>
      </c>
      <c r="I685" s="421">
        <v>2023</v>
      </c>
      <c r="J685" s="421" t="s">
        <v>26</v>
      </c>
      <c r="K685" t="s">
        <v>12</v>
      </c>
      <c r="L685" s="20">
        <v>293.7</v>
      </c>
    </row>
    <row r="686" spans="1:12">
      <c r="A686" s="81">
        <v>45260</v>
      </c>
      <c r="B686" s="421" t="s">
        <v>10</v>
      </c>
      <c r="C686" s="421" t="s">
        <v>26</v>
      </c>
      <c r="D686" t="s">
        <v>12</v>
      </c>
      <c r="E686" s="20">
        <v>293.7</v>
      </c>
      <c r="F686" s="207"/>
      <c r="G686" s="2">
        <f t="shared" si="10"/>
        <v>293.7</v>
      </c>
      <c r="I686" s="422"/>
      <c r="J686" s="422"/>
      <c r="K686" t="s">
        <v>13</v>
      </c>
      <c r="L686" s="20">
        <v>12.4</v>
      </c>
    </row>
    <row r="687" spans="1:12">
      <c r="A687" s="70"/>
      <c r="B687" s="422"/>
      <c r="C687" s="422"/>
      <c r="D687" t="s">
        <v>13</v>
      </c>
      <c r="E687" s="20">
        <v>12.4</v>
      </c>
      <c r="F687" s="207"/>
      <c r="G687" s="2">
        <f t="shared" si="10"/>
        <v>306.09999999999997</v>
      </c>
      <c r="I687" s="421"/>
      <c r="J687" s="421" t="s">
        <v>27</v>
      </c>
      <c r="K687" t="s">
        <v>12</v>
      </c>
      <c r="L687" s="20">
        <v>313.8</v>
      </c>
    </row>
    <row r="688" spans="1:12">
      <c r="A688" s="70"/>
      <c r="B688" s="422"/>
      <c r="C688" s="422"/>
      <c r="D688" t="s">
        <v>14</v>
      </c>
      <c r="E688" s="207">
        <v>60</v>
      </c>
      <c r="F688" s="207"/>
      <c r="G688" s="2">
        <f t="shared" si="10"/>
        <v>366.09999999999997</v>
      </c>
      <c r="I688" s="422"/>
      <c r="J688" s="422"/>
      <c r="K688" t="s">
        <v>13</v>
      </c>
      <c r="L688" s="20">
        <v>13.5</v>
      </c>
    </row>
    <row r="689" spans="1:13">
      <c r="A689" s="70"/>
      <c r="B689" s="422"/>
      <c r="C689" s="422"/>
      <c r="D689" t="s">
        <v>15</v>
      </c>
      <c r="E689" s="207">
        <v>5</v>
      </c>
      <c r="F689" s="207"/>
      <c r="G689" s="2">
        <f>+G688+E689-F689</f>
        <v>371.09999999999997</v>
      </c>
      <c r="K689" s="20"/>
      <c r="L689" s="20">
        <f>SUM(L685:L688)</f>
        <v>633.4</v>
      </c>
      <c r="M689" s="20">
        <f>650-L689</f>
        <v>16.600000000000023</v>
      </c>
    </row>
    <row r="690" spans="1:13">
      <c r="A690" s="70">
        <v>45260</v>
      </c>
      <c r="B690" s="422" t="s">
        <v>93</v>
      </c>
      <c r="C690" s="422" t="s">
        <v>26</v>
      </c>
      <c r="D690" t="s">
        <v>14</v>
      </c>
      <c r="E690" s="207"/>
      <c r="F690" s="207">
        <v>60</v>
      </c>
      <c r="G690" s="2">
        <f>+G689+E690-F690</f>
        <v>311.09999999999997</v>
      </c>
    </row>
    <row r="691" spans="1:13">
      <c r="A691" s="70">
        <v>45260</v>
      </c>
      <c r="B691" s="422" t="s">
        <v>93</v>
      </c>
      <c r="C691" s="422" t="s">
        <v>26</v>
      </c>
      <c r="D691" t="s">
        <v>15</v>
      </c>
      <c r="E691" s="207"/>
      <c r="F691" s="207">
        <v>5</v>
      </c>
      <c r="G691" s="2">
        <f>+G690+E691-F691</f>
        <v>306.09999999999997</v>
      </c>
    </row>
    <row r="692" spans="1:13">
      <c r="A692" s="70">
        <v>45322</v>
      </c>
      <c r="B692" s="422">
        <v>28198</v>
      </c>
      <c r="C692" s="422" t="s">
        <v>26</v>
      </c>
      <c r="D692" t="s">
        <v>12</v>
      </c>
      <c r="E692" s="207"/>
      <c r="F692" s="20">
        <v>293.7</v>
      </c>
      <c r="G692" s="2">
        <f>+G691+E692-F692</f>
        <v>12.399999999999977</v>
      </c>
    </row>
    <row r="693" spans="1:13">
      <c r="A693" s="70">
        <v>45322</v>
      </c>
      <c r="B693" s="422">
        <v>28198</v>
      </c>
      <c r="C693" s="422" t="s">
        <v>26</v>
      </c>
      <c r="D693" t="s">
        <v>13</v>
      </c>
      <c r="E693" s="207"/>
      <c r="F693" s="20">
        <v>12.4</v>
      </c>
      <c r="G693" s="2">
        <f>+G692+E693-F693</f>
        <v>-2.3092638912203256E-14</v>
      </c>
    </row>
    <row r="694" spans="1:13">
      <c r="A694" s="31">
        <v>45291</v>
      </c>
      <c r="B694" s="421" t="s">
        <v>10</v>
      </c>
      <c r="C694" s="421" t="s">
        <v>27</v>
      </c>
      <c r="D694" t="s">
        <v>12</v>
      </c>
      <c r="E694" s="20">
        <v>313.8</v>
      </c>
      <c r="F694" s="207"/>
      <c r="G694" s="2">
        <f>+G693+E694-F694</f>
        <v>313.8</v>
      </c>
    </row>
    <row r="695" spans="1:13">
      <c r="B695" s="422"/>
      <c r="C695" s="422"/>
      <c r="D695" t="s">
        <v>13</v>
      </c>
      <c r="E695" s="20">
        <v>13.5</v>
      </c>
      <c r="F695" s="207"/>
      <c r="G695" s="2">
        <f>+G694+E695-F695</f>
        <v>327.3</v>
      </c>
    </row>
    <row r="696" spans="1:13">
      <c r="B696" s="422"/>
      <c r="C696" s="422"/>
      <c r="D696" t="s">
        <v>14</v>
      </c>
      <c r="E696" s="207">
        <v>60</v>
      </c>
      <c r="F696" s="207"/>
      <c r="G696" s="2">
        <f>+G695+E696-F696</f>
        <v>387.3</v>
      </c>
    </row>
    <row r="697" spans="1:13">
      <c r="B697" s="422"/>
      <c r="C697" s="422"/>
      <c r="D697" t="s">
        <v>15</v>
      </c>
      <c r="E697" s="207">
        <v>5</v>
      </c>
      <c r="F697" s="207"/>
      <c r="G697" s="2">
        <f>+G696+E697-F697</f>
        <v>392.3</v>
      </c>
    </row>
    <row r="698" spans="1:13">
      <c r="A698" s="3">
        <v>45291</v>
      </c>
      <c r="B698" s="422" t="s">
        <v>76</v>
      </c>
      <c r="C698" s="422" t="s">
        <v>27</v>
      </c>
      <c r="D698" t="s">
        <v>14</v>
      </c>
      <c r="E698" s="207"/>
      <c r="F698" s="207">
        <v>60</v>
      </c>
      <c r="G698" s="2">
        <f>+G697+E698-F698</f>
        <v>332.3</v>
      </c>
    </row>
    <row r="699" spans="1:13">
      <c r="A699" s="3">
        <v>45291</v>
      </c>
      <c r="B699" s="422" t="s">
        <v>76</v>
      </c>
      <c r="C699" s="422" t="s">
        <v>27</v>
      </c>
      <c r="D699" t="s">
        <v>15</v>
      </c>
      <c r="E699" s="207"/>
      <c r="F699" s="207">
        <v>5</v>
      </c>
      <c r="G699" s="2">
        <f>+G698+E699-F699</f>
        <v>327.3</v>
      </c>
    </row>
    <row r="700" spans="1:13">
      <c r="A700" s="70">
        <v>45322</v>
      </c>
      <c r="B700" s="422">
        <v>28198</v>
      </c>
      <c r="C700" s="422" t="s">
        <v>27</v>
      </c>
      <c r="D700" t="s">
        <v>12</v>
      </c>
      <c r="E700" s="207"/>
      <c r="F700" s="20">
        <v>313.8</v>
      </c>
      <c r="G700" s="2">
        <f>+G699+E700-F700</f>
        <v>13.5</v>
      </c>
    </row>
    <row r="701" spans="1:13">
      <c r="A701" s="70">
        <v>45322</v>
      </c>
      <c r="B701" s="422">
        <v>28198</v>
      </c>
      <c r="C701" s="422" t="s">
        <v>27</v>
      </c>
      <c r="D701" t="s">
        <v>13</v>
      </c>
      <c r="E701" s="207"/>
      <c r="F701" s="20">
        <v>13.5</v>
      </c>
      <c r="G701" s="2">
        <f>+G700+E701-F701</f>
        <v>0</v>
      </c>
    </row>
    <row r="702" spans="1:13">
      <c r="A702" s="81">
        <v>45322</v>
      </c>
      <c r="B702" s="421" t="s">
        <v>10</v>
      </c>
      <c r="C702" s="421" t="s">
        <v>11</v>
      </c>
      <c r="D702" t="s">
        <v>12</v>
      </c>
      <c r="E702" s="20">
        <v>350.5</v>
      </c>
      <c r="F702" s="207"/>
      <c r="G702" s="2">
        <f>+G701+E702-F702</f>
        <v>350.5</v>
      </c>
    </row>
    <row r="703" spans="1:13">
      <c r="A703" s="70"/>
      <c r="B703" s="422"/>
      <c r="C703" s="422"/>
      <c r="D703" t="s">
        <v>13</v>
      </c>
      <c r="E703" s="20">
        <v>24.8</v>
      </c>
      <c r="F703" s="207"/>
      <c r="G703" s="2">
        <f t="shared" ref="G703:G716" si="11">+G702+E703-F703</f>
        <v>375.3</v>
      </c>
      <c r="J703" s="421" t="s">
        <v>11</v>
      </c>
      <c r="K703" t="s">
        <v>12</v>
      </c>
      <c r="L703" s="20">
        <v>350.5</v>
      </c>
    </row>
    <row r="704" spans="1:13">
      <c r="A704" s="70"/>
      <c r="B704" s="422"/>
      <c r="C704" s="422"/>
      <c r="D704" t="s">
        <v>14</v>
      </c>
      <c r="E704" s="207">
        <v>60</v>
      </c>
      <c r="F704" s="207"/>
      <c r="G704" s="2">
        <f t="shared" si="11"/>
        <v>435.3</v>
      </c>
      <c r="J704" s="422"/>
      <c r="K704" t="s">
        <v>13</v>
      </c>
      <c r="L704" s="20">
        <v>24.8</v>
      </c>
    </row>
    <row r="705" spans="1:12">
      <c r="A705" s="70"/>
      <c r="B705" s="422"/>
      <c r="C705" s="422"/>
      <c r="D705" t="s">
        <v>15</v>
      </c>
      <c r="E705" s="207">
        <v>5</v>
      </c>
      <c r="F705" s="207"/>
      <c r="G705" s="2">
        <f t="shared" si="11"/>
        <v>440.3</v>
      </c>
      <c r="K705" t="s">
        <v>119</v>
      </c>
      <c r="L705" s="207">
        <v>24.2</v>
      </c>
    </row>
    <row r="706" spans="1:12">
      <c r="A706" s="70"/>
      <c r="B706" s="422"/>
      <c r="C706" s="422"/>
      <c r="D706" t="s">
        <v>119</v>
      </c>
      <c r="E706" s="207">
        <v>24.2</v>
      </c>
      <c r="F706" s="207"/>
      <c r="G706" s="2">
        <f t="shared" si="11"/>
        <v>464.5</v>
      </c>
      <c r="L706" s="20">
        <f>SUM(L703:L705)</f>
        <v>399.5</v>
      </c>
    </row>
    <row r="707" spans="1:12">
      <c r="A707" s="70"/>
      <c r="B707" s="422"/>
      <c r="C707" s="207">
        <v>472.1</v>
      </c>
      <c r="D707" t="s">
        <v>53</v>
      </c>
      <c r="F707" s="207"/>
      <c r="G707" s="2">
        <f t="shared" si="11"/>
        <v>464.5</v>
      </c>
    </row>
    <row r="708" spans="1:12">
      <c r="A708" s="70">
        <v>45322</v>
      </c>
      <c r="B708" s="422" t="s">
        <v>77</v>
      </c>
      <c r="C708" s="422" t="s">
        <v>11</v>
      </c>
      <c r="D708" t="s">
        <v>14</v>
      </c>
      <c r="E708" s="207"/>
      <c r="F708" s="207">
        <v>60</v>
      </c>
      <c r="G708" s="2">
        <f t="shared" si="11"/>
        <v>404.5</v>
      </c>
    </row>
    <row r="709" spans="1:12">
      <c r="A709" s="70">
        <v>45322</v>
      </c>
      <c r="B709" s="422" t="s">
        <v>77</v>
      </c>
      <c r="C709" s="422" t="s">
        <v>11</v>
      </c>
      <c r="D709" t="s">
        <v>15</v>
      </c>
      <c r="E709" s="207"/>
      <c r="F709" s="207">
        <v>5</v>
      </c>
      <c r="G709" s="2">
        <f t="shared" si="11"/>
        <v>399.5</v>
      </c>
    </row>
    <row r="710" spans="1:12">
      <c r="A710" s="70">
        <v>45356</v>
      </c>
      <c r="B710" s="422">
        <v>28420</v>
      </c>
      <c r="C710" s="422" t="s">
        <v>11</v>
      </c>
      <c r="D710" t="s">
        <v>12</v>
      </c>
      <c r="E710" s="207"/>
      <c r="F710" s="20">
        <v>350.5</v>
      </c>
      <c r="G710" s="2">
        <f t="shared" si="11"/>
        <v>49</v>
      </c>
    </row>
    <row r="711" spans="1:12">
      <c r="A711" s="70">
        <v>45356</v>
      </c>
      <c r="B711" s="422">
        <v>28420</v>
      </c>
      <c r="C711" s="422" t="s">
        <v>11</v>
      </c>
      <c r="D711" t="s">
        <v>13</v>
      </c>
      <c r="E711" s="207"/>
      <c r="F711" s="20">
        <v>24.8</v>
      </c>
      <c r="G711" s="2">
        <f t="shared" si="11"/>
        <v>24.2</v>
      </c>
    </row>
    <row r="712" spans="1:12">
      <c r="A712" s="70">
        <v>45356</v>
      </c>
      <c r="B712" s="422">
        <v>28420</v>
      </c>
      <c r="C712" s="422" t="s">
        <v>11</v>
      </c>
      <c r="D712" t="s">
        <v>119</v>
      </c>
      <c r="E712" s="207"/>
      <c r="F712" s="207">
        <v>24.2</v>
      </c>
      <c r="G712" s="2">
        <f t="shared" si="11"/>
        <v>0</v>
      </c>
    </row>
    <row r="713" spans="1:12">
      <c r="A713" s="81">
        <v>45351</v>
      </c>
      <c r="B713" s="421" t="s">
        <v>10</v>
      </c>
      <c r="C713" s="421" t="s">
        <v>17</v>
      </c>
      <c r="D713" t="s">
        <v>12</v>
      </c>
      <c r="E713" s="207">
        <v>363.1</v>
      </c>
      <c r="F713" s="207"/>
      <c r="G713" s="2">
        <f t="shared" si="11"/>
        <v>363.1</v>
      </c>
    </row>
    <row r="714" spans="1:12">
      <c r="A714" s="70"/>
      <c r="B714" s="422"/>
      <c r="C714" s="422"/>
      <c r="D714" t="s">
        <v>13</v>
      </c>
      <c r="E714" s="207">
        <v>8.6999999999999993</v>
      </c>
      <c r="F714" s="207"/>
      <c r="G714" s="2">
        <f t="shared" si="11"/>
        <v>371.8</v>
      </c>
    </row>
    <row r="715" spans="1:12">
      <c r="A715" s="70"/>
      <c r="B715" s="422"/>
      <c r="C715" s="422"/>
      <c r="D715" t="s">
        <v>14</v>
      </c>
      <c r="E715" s="207">
        <v>58</v>
      </c>
      <c r="F715" s="207"/>
      <c r="G715" s="2">
        <f t="shared" si="11"/>
        <v>429.8</v>
      </c>
    </row>
    <row r="716" spans="1:12">
      <c r="A716" s="70"/>
      <c r="B716" s="422"/>
      <c r="C716" s="422"/>
      <c r="D716" t="s">
        <v>15</v>
      </c>
      <c r="E716" s="207">
        <v>5</v>
      </c>
      <c r="F716" s="207"/>
      <c r="G716" s="2">
        <f t="shared" si="11"/>
        <v>434.8</v>
      </c>
    </row>
    <row r="717" spans="1:12">
      <c r="A717" s="70">
        <v>45351</v>
      </c>
      <c r="B717" s="422" t="s">
        <v>78</v>
      </c>
      <c r="C717" s="422" t="s">
        <v>17</v>
      </c>
      <c r="D717" t="s">
        <v>14</v>
      </c>
      <c r="E717" s="207"/>
      <c r="F717" s="207">
        <v>58</v>
      </c>
      <c r="G717" s="2">
        <f t="shared" ref="G717:G785" si="12">+G716+E717-F717</f>
        <v>376.8</v>
      </c>
    </row>
    <row r="718" spans="1:12">
      <c r="A718" s="70">
        <v>45351</v>
      </c>
      <c r="B718" s="422" t="s">
        <v>78</v>
      </c>
      <c r="C718" s="422" t="s">
        <v>17</v>
      </c>
      <c r="D718" t="s">
        <v>15</v>
      </c>
      <c r="E718" s="207"/>
      <c r="F718" s="207">
        <v>5</v>
      </c>
      <c r="G718" s="2">
        <f t="shared" si="12"/>
        <v>371.8</v>
      </c>
    </row>
    <row r="719" spans="1:12">
      <c r="A719" s="3">
        <v>45376</v>
      </c>
      <c r="B719" s="422">
        <v>28615</v>
      </c>
      <c r="C719" s="422" t="s">
        <v>17</v>
      </c>
      <c r="D719" t="s">
        <v>12</v>
      </c>
      <c r="F719" s="207">
        <v>363.1</v>
      </c>
      <c r="G719" s="2">
        <f t="shared" si="12"/>
        <v>8.6999999999999886</v>
      </c>
    </row>
    <row r="720" spans="1:12">
      <c r="A720" s="3">
        <v>45376</v>
      </c>
      <c r="B720" s="422">
        <v>28615</v>
      </c>
      <c r="C720" s="422" t="s">
        <v>17</v>
      </c>
      <c r="D720" t="s">
        <v>13</v>
      </c>
      <c r="F720" s="207">
        <v>8.6999999999999993</v>
      </c>
      <c r="G720" s="2">
        <f t="shared" si="12"/>
        <v>0</v>
      </c>
    </row>
    <row r="721" spans="1:13">
      <c r="A721" s="31">
        <v>45382</v>
      </c>
      <c r="B721" s="421" t="s">
        <v>10</v>
      </c>
      <c r="C721" s="421" t="s">
        <v>18</v>
      </c>
      <c r="D721" t="s">
        <v>12</v>
      </c>
      <c r="E721" s="207">
        <v>351.5</v>
      </c>
      <c r="F721" s="207"/>
      <c r="G721" s="2">
        <f t="shared" si="12"/>
        <v>351.5</v>
      </c>
    </row>
    <row r="722" spans="1:13">
      <c r="B722" s="422"/>
      <c r="C722" s="422"/>
      <c r="D722" t="s">
        <v>13</v>
      </c>
      <c r="E722" s="207">
        <v>9.4</v>
      </c>
      <c r="F722" s="207"/>
      <c r="G722" s="2">
        <f t="shared" si="12"/>
        <v>360.9</v>
      </c>
    </row>
    <row r="723" spans="1:13">
      <c r="B723" s="422"/>
      <c r="C723" s="422"/>
      <c r="D723" t="s">
        <v>14</v>
      </c>
      <c r="E723" s="207">
        <v>60</v>
      </c>
      <c r="F723" s="207"/>
      <c r="G723" s="2">
        <f t="shared" si="12"/>
        <v>420.9</v>
      </c>
      <c r="I723" s="440" t="s">
        <v>572</v>
      </c>
      <c r="J723" s="440"/>
      <c r="K723" s="440"/>
    </row>
    <row r="724" spans="1:13">
      <c r="B724" s="422"/>
      <c r="C724" s="422"/>
      <c r="D724" t="s">
        <v>15</v>
      </c>
      <c r="E724" s="207">
        <v>5</v>
      </c>
      <c r="F724" s="207"/>
      <c r="G724" s="2">
        <f t="shared" si="12"/>
        <v>425.9</v>
      </c>
      <c r="H724">
        <v>2024</v>
      </c>
      <c r="I724" s="421" t="s">
        <v>19</v>
      </c>
      <c r="J724" t="s">
        <v>12</v>
      </c>
      <c r="K724" s="207">
        <v>349.4</v>
      </c>
    </row>
    <row r="725" spans="1:13">
      <c r="A725" s="3">
        <v>45382</v>
      </c>
      <c r="B725" s="422" t="s">
        <v>81</v>
      </c>
      <c r="C725" s="422" t="s">
        <v>18</v>
      </c>
      <c r="D725" t="s">
        <v>14</v>
      </c>
      <c r="E725" s="207"/>
      <c r="F725" s="207">
        <v>60</v>
      </c>
      <c r="G725" s="2">
        <f t="shared" si="12"/>
        <v>365.9</v>
      </c>
      <c r="I725" s="422"/>
      <c r="J725" t="s">
        <v>13</v>
      </c>
      <c r="K725" s="207">
        <v>8.6999999999999993</v>
      </c>
    </row>
    <row r="726" spans="1:13">
      <c r="A726" s="3">
        <v>45382</v>
      </c>
      <c r="B726" s="422" t="s">
        <v>81</v>
      </c>
      <c r="C726" s="422" t="s">
        <v>18</v>
      </c>
      <c r="D726" t="s">
        <v>15</v>
      </c>
      <c r="E726" s="207"/>
      <c r="F726" s="207">
        <v>5</v>
      </c>
      <c r="G726" s="2">
        <f t="shared" si="12"/>
        <v>360.9</v>
      </c>
      <c r="I726" s="421" t="s">
        <v>20</v>
      </c>
      <c r="J726" t="s">
        <v>12</v>
      </c>
      <c r="K726" s="207">
        <v>317.89999999999998</v>
      </c>
    </row>
    <row r="727" spans="1:13">
      <c r="A727" s="3">
        <v>45434</v>
      </c>
      <c r="B727" s="422">
        <v>28901</v>
      </c>
      <c r="C727" s="422" t="s">
        <v>18</v>
      </c>
      <c r="D727" t="s">
        <v>12</v>
      </c>
      <c r="E727" s="207"/>
      <c r="F727" s="207">
        <v>351.5</v>
      </c>
      <c r="G727" s="2">
        <f t="shared" si="12"/>
        <v>9.3999999999999773</v>
      </c>
      <c r="I727" s="422"/>
      <c r="J727" t="s">
        <v>13</v>
      </c>
      <c r="K727" s="207">
        <v>9.6999999999999993</v>
      </c>
    </row>
    <row r="728" spans="1:13">
      <c r="A728" s="3">
        <v>45434</v>
      </c>
      <c r="B728" s="422">
        <v>28901</v>
      </c>
      <c r="C728" s="422" t="s">
        <v>18</v>
      </c>
      <c r="D728" t="s">
        <v>13</v>
      </c>
      <c r="E728" s="207"/>
      <c r="F728" s="207">
        <v>9.4</v>
      </c>
      <c r="G728" s="2">
        <f t="shared" si="12"/>
        <v>-2.3092638912203256E-14</v>
      </c>
      <c r="I728" s="421"/>
      <c r="K728" s="207">
        <f>SUM(K724:K727)</f>
        <v>685.7</v>
      </c>
    </row>
    <row r="729" spans="1:13">
      <c r="A729" s="31">
        <v>45412</v>
      </c>
      <c r="B729" s="421" t="s">
        <v>10</v>
      </c>
      <c r="C729" s="421" t="s">
        <v>19</v>
      </c>
      <c r="D729" t="s">
        <v>12</v>
      </c>
      <c r="E729" s="207">
        <v>349.4</v>
      </c>
      <c r="G729" s="2">
        <f t="shared" si="12"/>
        <v>349.4</v>
      </c>
      <c r="I729" s="422"/>
      <c r="K729" s="207"/>
    </row>
    <row r="730" spans="1:13">
      <c r="B730" s="422"/>
      <c r="C730" s="422"/>
      <c r="D730" t="s">
        <v>13</v>
      </c>
      <c r="E730" s="207">
        <v>8.6999999999999993</v>
      </c>
      <c r="G730" s="2">
        <f t="shared" si="12"/>
        <v>358.09999999999997</v>
      </c>
      <c r="K730" s="28"/>
      <c r="L730" s="207"/>
    </row>
    <row r="731" spans="1:13">
      <c r="B731" s="422"/>
      <c r="C731" s="422"/>
      <c r="D731" t="s">
        <v>14</v>
      </c>
      <c r="E731" s="207">
        <v>60</v>
      </c>
      <c r="G731" s="2">
        <f t="shared" si="12"/>
        <v>418.09999999999997</v>
      </c>
      <c r="L731" s="207"/>
    </row>
    <row r="732" spans="1:13">
      <c r="B732" s="422"/>
      <c r="C732" s="422"/>
      <c r="D732" t="s">
        <v>15</v>
      </c>
      <c r="E732" s="207">
        <v>5</v>
      </c>
      <c r="G732" s="2">
        <f t="shared" si="12"/>
        <v>423.09999999999997</v>
      </c>
      <c r="L732" s="28"/>
      <c r="M732" s="28"/>
    </row>
    <row r="733" spans="1:13">
      <c r="A733" s="3">
        <v>45412</v>
      </c>
      <c r="B733" s="422" t="s">
        <v>98</v>
      </c>
      <c r="C733" s="422" t="s">
        <v>19</v>
      </c>
      <c r="D733" t="s">
        <v>14</v>
      </c>
      <c r="E733" s="207"/>
      <c r="F733" s="207">
        <v>60</v>
      </c>
      <c r="G733" s="2">
        <f t="shared" si="12"/>
        <v>363.09999999999997</v>
      </c>
    </row>
    <row r="734" spans="1:13">
      <c r="A734" s="3">
        <v>45412</v>
      </c>
      <c r="B734" s="422" t="s">
        <v>98</v>
      </c>
      <c r="C734" s="422" t="s">
        <v>19</v>
      </c>
      <c r="D734" t="s">
        <v>15</v>
      </c>
      <c r="E734" s="5"/>
      <c r="F734" s="2">
        <v>5</v>
      </c>
      <c r="G734" s="2">
        <f t="shared" si="12"/>
        <v>358.09999999999997</v>
      </c>
    </row>
    <row r="735" spans="1:13">
      <c r="A735" s="3">
        <v>45468</v>
      </c>
      <c r="B735" s="422">
        <v>29081</v>
      </c>
      <c r="C735" s="422" t="s">
        <v>19</v>
      </c>
      <c r="D735" t="s">
        <v>12</v>
      </c>
      <c r="E735" s="5"/>
      <c r="F735" s="207">
        <v>349.4</v>
      </c>
      <c r="G735" s="2">
        <f t="shared" si="12"/>
        <v>8.6999999999999886</v>
      </c>
    </row>
    <row r="736" spans="1:13">
      <c r="A736" s="3">
        <v>45468</v>
      </c>
      <c r="B736" s="422">
        <v>29081</v>
      </c>
      <c r="C736" s="422" t="s">
        <v>19</v>
      </c>
      <c r="D736" t="s">
        <v>13</v>
      </c>
      <c r="E736" s="5"/>
      <c r="F736" s="207">
        <v>8.6999999999999993</v>
      </c>
      <c r="G736" s="2">
        <f t="shared" si="12"/>
        <v>0</v>
      </c>
    </row>
    <row r="737" spans="1:13">
      <c r="A737" s="31">
        <v>45443</v>
      </c>
      <c r="B737" s="421" t="s">
        <v>10</v>
      </c>
      <c r="C737" s="421" t="s">
        <v>20</v>
      </c>
      <c r="D737" t="s">
        <v>12</v>
      </c>
      <c r="E737" s="207">
        <v>317.89999999999998</v>
      </c>
      <c r="F737" s="207"/>
      <c r="G737" s="2">
        <f t="shared" si="12"/>
        <v>317.89999999999998</v>
      </c>
    </row>
    <row r="738" spans="1:13">
      <c r="B738" s="422"/>
      <c r="C738" s="422"/>
      <c r="D738" t="s">
        <v>13</v>
      </c>
      <c r="E738" s="207">
        <v>9.6999999999999993</v>
      </c>
      <c r="F738" s="207"/>
      <c r="G738" s="2">
        <f t="shared" si="12"/>
        <v>327.59999999999997</v>
      </c>
    </row>
    <row r="739" spans="1:13">
      <c r="B739" s="422"/>
      <c r="C739" s="422"/>
      <c r="D739" t="s">
        <v>14</v>
      </c>
      <c r="E739" s="207">
        <v>60</v>
      </c>
      <c r="F739" s="207"/>
      <c r="G739" s="2">
        <f t="shared" si="12"/>
        <v>387.59999999999997</v>
      </c>
    </row>
    <row r="740" spans="1:13">
      <c r="B740" s="422"/>
      <c r="C740" s="422"/>
      <c r="D740" t="s">
        <v>15</v>
      </c>
      <c r="E740" s="207">
        <v>5</v>
      </c>
      <c r="F740" s="207"/>
      <c r="G740" s="2">
        <f t="shared" si="12"/>
        <v>392.59999999999997</v>
      </c>
    </row>
    <row r="741" spans="1:13">
      <c r="A741" s="3">
        <v>45443</v>
      </c>
      <c r="B741" s="422" t="s">
        <v>100</v>
      </c>
      <c r="C741" s="422" t="s">
        <v>20</v>
      </c>
      <c r="D741" t="s">
        <v>14</v>
      </c>
      <c r="E741" s="207"/>
      <c r="F741" s="207">
        <v>60</v>
      </c>
      <c r="G741" s="2">
        <f t="shared" si="12"/>
        <v>332.59999999999997</v>
      </c>
    </row>
    <row r="742" spans="1:13">
      <c r="A742" s="3">
        <v>45443</v>
      </c>
      <c r="B742" s="422" t="s">
        <v>100</v>
      </c>
      <c r="C742" s="422" t="s">
        <v>20</v>
      </c>
      <c r="D742" t="s">
        <v>15</v>
      </c>
      <c r="E742" s="207"/>
      <c r="F742" s="207">
        <v>5</v>
      </c>
      <c r="G742" s="2">
        <f t="shared" si="12"/>
        <v>327.59999999999997</v>
      </c>
    </row>
    <row r="743" spans="1:13">
      <c r="A743" s="3">
        <v>45468</v>
      </c>
      <c r="B743" s="422">
        <v>29081</v>
      </c>
      <c r="C743" s="422" t="s">
        <v>20</v>
      </c>
      <c r="D743" t="s">
        <v>12</v>
      </c>
      <c r="F743" s="207">
        <v>317.89999999999998</v>
      </c>
      <c r="G743" s="2">
        <f t="shared" si="12"/>
        <v>9.6999999999999886</v>
      </c>
    </row>
    <row r="744" spans="1:13">
      <c r="A744" s="3">
        <v>45468</v>
      </c>
      <c r="B744" s="422">
        <v>29081</v>
      </c>
      <c r="C744" s="422" t="s">
        <v>20</v>
      </c>
      <c r="D744" t="s">
        <v>13</v>
      </c>
      <c r="F744" s="207">
        <v>9.6999999999999993</v>
      </c>
      <c r="G744" s="2">
        <f t="shared" si="12"/>
        <v>0</v>
      </c>
    </row>
    <row r="745" spans="1:13">
      <c r="A745" s="81">
        <v>45473</v>
      </c>
      <c r="B745" s="421" t="s">
        <v>10</v>
      </c>
      <c r="C745" s="421" t="s">
        <v>21</v>
      </c>
      <c r="D745" t="s">
        <v>12</v>
      </c>
      <c r="E745" s="207">
        <v>308.8</v>
      </c>
      <c r="F745" s="207"/>
      <c r="G745" s="2">
        <f t="shared" si="12"/>
        <v>308.8</v>
      </c>
      <c r="I745" s="421"/>
      <c r="K745" s="207"/>
    </row>
    <row r="746" spans="1:13">
      <c r="A746" s="70"/>
      <c r="B746" s="422"/>
      <c r="C746" s="422"/>
      <c r="D746" t="s">
        <v>13</v>
      </c>
      <c r="E746" s="207">
        <v>11.3</v>
      </c>
      <c r="F746" s="207"/>
      <c r="G746" s="2">
        <f t="shared" si="12"/>
        <v>320.10000000000002</v>
      </c>
    </row>
    <row r="747" spans="1:13">
      <c r="A747" s="70"/>
      <c r="B747" s="422"/>
      <c r="C747" s="422"/>
      <c r="D747" t="s">
        <v>14</v>
      </c>
      <c r="E747" s="207">
        <v>60</v>
      </c>
      <c r="F747" s="207"/>
      <c r="G747" s="2">
        <f t="shared" si="12"/>
        <v>380.1</v>
      </c>
      <c r="L747" s="207"/>
      <c r="M747" s="28"/>
    </row>
    <row r="748" spans="1:13">
      <c r="A748" s="70"/>
      <c r="B748" s="422"/>
      <c r="C748" s="422"/>
      <c r="D748" t="s">
        <v>15</v>
      </c>
      <c r="E748" s="207">
        <v>5</v>
      </c>
      <c r="F748" s="207"/>
      <c r="G748" s="2">
        <f t="shared" si="12"/>
        <v>385.1</v>
      </c>
      <c r="L748" s="207"/>
    </row>
    <row r="749" spans="1:13">
      <c r="A749" s="70">
        <v>45473</v>
      </c>
      <c r="B749" s="422" t="s">
        <v>86</v>
      </c>
      <c r="C749" s="422" t="s">
        <v>21</v>
      </c>
      <c r="D749" t="s">
        <v>14</v>
      </c>
      <c r="E749" s="207"/>
      <c r="F749" s="207">
        <v>60</v>
      </c>
      <c r="G749" s="2">
        <f t="shared" si="12"/>
        <v>325.10000000000002</v>
      </c>
    </row>
    <row r="750" spans="1:13">
      <c r="A750" s="70">
        <v>45473</v>
      </c>
      <c r="B750" s="422" t="s">
        <v>86</v>
      </c>
      <c r="C750" s="422" t="s">
        <v>21</v>
      </c>
      <c r="D750" t="s">
        <v>15</v>
      </c>
      <c r="E750" s="207"/>
      <c r="F750" s="207">
        <v>5</v>
      </c>
      <c r="G750" s="2">
        <f t="shared" si="12"/>
        <v>320.10000000000002</v>
      </c>
    </row>
    <row r="751" spans="1:13">
      <c r="A751" s="70">
        <v>45539</v>
      </c>
      <c r="B751" s="422">
        <v>29617</v>
      </c>
      <c r="C751" s="422" t="s">
        <v>21</v>
      </c>
      <c r="D751" t="s">
        <v>12</v>
      </c>
      <c r="E751" s="207"/>
      <c r="F751" s="207">
        <v>308.8</v>
      </c>
      <c r="G751" s="2">
        <f t="shared" si="12"/>
        <v>11.300000000000011</v>
      </c>
    </row>
    <row r="752" spans="1:13">
      <c r="A752" s="70">
        <v>45539</v>
      </c>
      <c r="B752" s="422">
        <v>29617</v>
      </c>
      <c r="C752" s="422" t="s">
        <v>21</v>
      </c>
      <c r="D752" t="s">
        <v>13</v>
      </c>
      <c r="E752" s="207"/>
      <c r="F752" s="207">
        <v>11.3</v>
      </c>
      <c r="G752" s="2">
        <f t="shared" si="12"/>
        <v>0</v>
      </c>
    </row>
    <row r="753" spans="1:12">
      <c r="A753" s="81">
        <v>45504</v>
      </c>
      <c r="B753" s="421" t="s">
        <v>10</v>
      </c>
      <c r="C753" s="421" t="s">
        <v>22</v>
      </c>
      <c r="D753" t="s">
        <v>12</v>
      </c>
      <c r="E753" s="207">
        <v>303.10000000000002</v>
      </c>
      <c r="F753" s="207"/>
      <c r="G753" s="2">
        <f t="shared" si="12"/>
        <v>303.10000000000002</v>
      </c>
      <c r="K753" s="28"/>
    </row>
    <row r="754" spans="1:12">
      <c r="A754" s="70"/>
      <c r="B754" s="422"/>
      <c r="C754" s="422"/>
      <c r="D754" t="s">
        <v>13</v>
      </c>
      <c r="E754" s="207">
        <v>10.3</v>
      </c>
      <c r="F754" s="207"/>
      <c r="G754" s="2">
        <f t="shared" si="12"/>
        <v>313.40000000000003</v>
      </c>
    </row>
    <row r="755" spans="1:12">
      <c r="A755" s="70"/>
      <c r="B755" s="422"/>
      <c r="C755" s="422"/>
      <c r="D755" t="s">
        <v>14</v>
      </c>
      <c r="E755" s="207">
        <v>60</v>
      </c>
      <c r="F755" s="207"/>
      <c r="G755" s="2">
        <f t="shared" si="12"/>
        <v>373.40000000000003</v>
      </c>
    </row>
    <row r="756" spans="1:12">
      <c r="A756" s="70"/>
      <c r="B756" s="422"/>
      <c r="C756" s="422"/>
      <c r="D756" t="s">
        <v>15</v>
      </c>
      <c r="E756" s="207">
        <v>5</v>
      </c>
      <c r="F756" s="207"/>
      <c r="G756" s="2">
        <f t="shared" si="12"/>
        <v>378.40000000000003</v>
      </c>
    </row>
    <row r="757" spans="1:12">
      <c r="A757" s="70"/>
      <c r="B757" s="422"/>
      <c r="C757" s="422"/>
      <c r="D757" t="s">
        <v>56</v>
      </c>
      <c r="E757" s="207">
        <v>250</v>
      </c>
      <c r="F757" s="207"/>
      <c r="G757" s="2">
        <f t="shared" si="12"/>
        <v>628.40000000000009</v>
      </c>
    </row>
    <row r="758" spans="1:12">
      <c r="A758" s="70">
        <v>45504</v>
      </c>
      <c r="B758" s="422" t="s">
        <v>87</v>
      </c>
      <c r="C758" s="422" t="s">
        <v>22</v>
      </c>
      <c r="D758" t="s">
        <v>14</v>
      </c>
      <c r="E758" s="207"/>
      <c r="F758" s="207">
        <v>60</v>
      </c>
      <c r="G758" s="2">
        <f t="shared" si="12"/>
        <v>568.40000000000009</v>
      </c>
    </row>
    <row r="759" spans="1:12">
      <c r="A759" s="70">
        <v>45504</v>
      </c>
      <c r="B759" s="422" t="s">
        <v>87</v>
      </c>
      <c r="C759" s="422" t="s">
        <v>22</v>
      </c>
      <c r="D759" t="s">
        <v>15</v>
      </c>
      <c r="E759" s="207"/>
      <c r="F759" s="207">
        <v>5</v>
      </c>
      <c r="G759" s="2">
        <f t="shared" si="12"/>
        <v>563.40000000000009</v>
      </c>
    </row>
    <row r="760" spans="1:12">
      <c r="A760" s="70">
        <v>45539</v>
      </c>
      <c r="B760" s="422">
        <v>29617</v>
      </c>
      <c r="C760" s="422" t="s">
        <v>22</v>
      </c>
      <c r="D760" t="s">
        <v>12</v>
      </c>
      <c r="E760" s="207"/>
      <c r="F760" s="207">
        <v>179.9</v>
      </c>
      <c r="G760" s="2">
        <f t="shared" si="12"/>
        <v>383.50000000000011</v>
      </c>
    </row>
    <row r="761" spans="1:12">
      <c r="A761" s="70">
        <v>45561</v>
      </c>
      <c r="B761" s="422">
        <v>29726</v>
      </c>
      <c r="C761" s="422" t="s">
        <v>22</v>
      </c>
      <c r="D761" t="s">
        <v>12</v>
      </c>
      <c r="E761" s="207"/>
      <c r="F761" s="207">
        <v>123.2</v>
      </c>
      <c r="G761" s="2">
        <f t="shared" si="12"/>
        <v>260.30000000000013</v>
      </c>
    </row>
    <row r="762" spans="1:12">
      <c r="A762" s="70">
        <v>45561</v>
      </c>
      <c r="B762" s="422">
        <v>29726</v>
      </c>
      <c r="C762" s="422" t="s">
        <v>22</v>
      </c>
      <c r="D762" t="s">
        <v>13</v>
      </c>
      <c r="E762" s="207"/>
      <c r="F762" s="207">
        <v>10.3</v>
      </c>
      <c r="G762" s="2">
        <f t="shared" si="12"/>
        <v>250.00000000000011</v>
      </c>
    </row>
    <row r="763" spans="1:12">
      <c r="A763" s="70">
        <v>45637</v>
      </c>
      <c r="B763" s="422">
        <v>30134</v>
      </c>
      <c r="C763" s="422" t="s">
        <v>22</v>
      </c>
      <c r="D763" t="s">
        <v>56</v>
      </c>
      <c r="E763" s="207"/>
      <c r="F763" s="207">
        <v>250</v>
      </c>
      <c r="G763" s="2">
        <f t="shared" si="12"/>
        <v>0</v>
      </c>
    </row>
    <row r="764" spans="1:12">
      <c r="A764" s="31">
        <v>45535</v>
      </c>
      <c r="B764" s="421" t="s">
        <v>10</v>
      </c>
      <c r="C764" s="421" t="s">
        <v>57</v>
      </c>
      <c r="D764" t="s">
        <v>12</v>
      </c>
      <c r="E764" s="207">
        <v>304</v>
      </c>
      <c r="F764" s="207"/>
      <c r="G764" s="2">
        <f t="shared" si="12"/>
        <v>304</v>
      </c>
      <c r="I764" s="422"/>
      <c r="J764" s="422" t="s">
        <v>572</v>
      </c>
      <c r="K764" s="207"/>
    </row>
    <row r="765" spans="1:12">
      <c r="B765" s="422"/>
      <c r="C765" s="422"/>
      <c r="D765" t="s">
        <v>13</v>
      </c>
      <c r="E765" s="207">
        <v>8.9</v>
      </c>
      <c r="F765" s="207"/>
      <c r="G765" s="2">
        <f t="shared" si="12"/>
        <v>312.89999999999998</v>
      </c>
      <c r="H765">
        <v>2024</v>
      </c>
      <c r="I765" s="421" t="s">
        <v>22</v>
      </c>
      <c r="J765" t="s">
        <v>445</v>
      </c>
      <c r="K765" s="207">
        <v>250</v>
      </c>
    </row>
    <row r="766" spans="1:12">
      <c r="B766" s="422"/>
      <c r="C766" s="422"/>
      <c r="D766" t="s">
        <v>14</v>
      </c>
      <c r="E766" s="207">
        <v>60</v>
      </c>
      <c r="F766" s="207"/>
      <c r="G766" s="2">
        <f t="shared" si="12"/>
        <v>372.9</v>
      </c>
      <c r="I766" s="421" t="s">
        <v>25</v>
      </c>
      <c r="J766" t="s">
        <v>12</v>
      </c>
      <c r="K766" s="207">
        <v>230.3</v>
      </c>
    </row>
    <row r="767" spans="1:12">
      <c r="B767" s="422"/>
      <c r="C767" s="422"/>
      <c r="D767" t="s">
        <v>15</v>
      </c>
      <c r="E767" s="207">
        <v>5</v>
      </c>
      <c r="F767" s="207"/>
      <c r="G767" s="2">
        <f t="shared" si="12"/>
        <v>377.9</v>
      </c>
      <c r="J767" t="s">
        <v>13</v>
      </c>
      <c r="K767" s="207">
        <v>10.7</v>
      </c>
      <c r="L767" s="207"/>
    </row>
    <row r="768" spans="1:12">
      <c r="A768" s="3">
        <v>45535</v>
      </c>
      <c r="B768" s="422" t="s">
        <v>102</v>
      </c>
      <c r="C768" s="422" t="s">
        <v>57</v>
      </c>
      <c r="D768" t="s">
        <v>14</v>
      </c>
      <c r="E768" s="207"/>
      <c r="F768" s="207">
        <v>60</v>
      </c>
      <c r="G768" s="2">
        <f t="shared" si="12"/>
        <v>317.89999999999998</v>
      </c>
      <c r="K768" s="28">
        <f>SUM(K765:K767)</f>
        <v>491</v>
      </c>
      <c r="L768" s="28">
        <f>350-K768</f>
        <v>-141</v>
      </c>
    </row>
    <row r="769" spans="1:12">
      <c r="A769" s="3">
        <v>45535</v>
      </c>
      <c r="B769" s="422" t="s">
        <v>102</v>
      </c>
      <c r="C769" s="422" t="s">
        <v>57</v>
      </c>
      <c r="D769" t="s">
        <v>15</v>
      </c>
      <c r="E769" s="207"/>
      <c r="F769" s="207">
        <v>5</v>
      </c>
      <c r="G769" s="2">
        <f t="shared" si="12"/>
        <v>312.89999999999998</v>
      </c>
    </row>
    <row r="770" spans="1:12">
      <c r="A770" s="70">
        <v>45561</v>
      </c>
      <c r="B770" s="422">
        <v>29726</v>
      </c>
      <c r="C770" s="422" t="s">
        <v>57</v>
      </c>
      <c r="D770" t="s">
        <v>12</v>
      </c>
      <c r="F770" s="2">
        <v>304</v>
      </c>
      <c r="G770" s="2">
        <f t="shared" si="12"/>
        <v>8.8999999999999773</v>
      </c>
    </row>
    <row r="771" spans="1:12">
      <c r="A771" s="70">
        <v>45561</v>
      </c>
      <c r="B771" s="422">
        <v>29726</v>
      </c>
      <c r="C771" s="422" t="s">
        <v>57</v>
      </c>
      <c r="D771" t="s">
        <v>13</v>
      </c>
      <c r="F771" s="2">
        <v>8.9</v>
      </c>
      <c r="G771" s="2">
        <f t="shared" si="12"/>
        <v>-2.3092638912203256E-14</v>
      </c>
      <c r="L771" s="28"/>
    </row>
    <row r="772" spans="1:12">
      <c r="A772" s="81">
        <v>45565</v>
      </c>
      <c r="B772" s="421" t="s">
        <v>10</v>
      </c>
      <c r="C772" s="421" t="s">
        <v>41</v>
      </c>
      <c r="D772" t="s">
        <v>12</v>
      </c>
      <c r="E772" s="207">
        <v>305.8</v>
      </c>
      <c r="G772" s="2">
        <f t="shared" si="12"/>
        <v>305.8</v>
      </c>
    </row>
    <row r="773" spans="1:12">
      <c r="A773" s="70"/>
      <c r="B773" s="422"/>
      <c r="C773" s="422"/>
      <c r="D773" t="s">
        <v>13</v>
      </c>
      <c r="E773" s="207">
        <v>10.8</v>
      </c>
      <c r="G773" s="2">
        <f t="shared" si="12"/>
        <v>316.60000000000002</v>
      </c>
    </row>
    <row r="774" spans="1:12">
      <c r="A774" s="70"/>
      <c r="B774" s="422"/>
      <c r="C774" s="422"/>
      <c r="D774" t="s">
        <v>14</v>
      </c>
      <c r="E774" s="207">
        <v>60</v>
      </c>
      <c r="G774" s="2">
        <f t="shared" si="12"/>
        <v>376.6</v>
      </c>
    </row>
    <row r="775" spans="1:12">
      <c r="A775" s="70"/>
      <c r="B775" s="422"/>
      <c r="C775" s="422"/>
      <c r="D775" t="s">
        <v>15</v>
      </c>
      <c r="E775" s="207">
        <v>5</v>
      </c>
      <c r="G775" s="2">
        <f t="shared" si="12"/>
        <v>381.6</v>
      </c>
    </row>
    <row r="776" spans="1:12">
      <c r="A776" s="70">
        <v>45596</v>
      </c>
      <c r="B776" s="422" t="s">
        <v>75</v>
      </c>
      <c r="C776" s="422" t="s">
        <v>41</v>
      </c>
      <c r="D776" t="s">
        <v>14</v>
      </c>
      <c r="E776" s="207"/>
      <c r="F776" s="2">
        <v>60</v>
      </c>
      <c r="G776" s="2">
        <f t="shared" si="12"/>
        <v>321.60000000000002</v>
      </c>
    </row>
    <row r="777" spans="1:12">
      <c r="A777" s="70">
        <v>45630</v>
      </c>
      <c r="B777" s="422">
        <v>30083</v>
      </c>
      <c r="C777" s="422" t="s">
        <v>41</v>
      </c>
      <c r="D777" t="s">
        <v>12</v>
      </c>
      <c r="E777" s="207"/>
      <c r="F777" s="2">
        <v>5</v>
      </c>
      <c r="G777" s="2">
        <f t="shared" si="12"/>
        <v>316.60000000000002</v>
      </c>
    </row>
    <row r="778" spans="1:12">
      <c r="A778" s="70">
        <v>45630</v>
      </c>
      <c r="B778" s="422">
        <v>30083</v>
      </c>
      <c r="C778" s="422" t="s">
        <v>41</v>
      </c>
      <c r="D778" t="s">
        <v>13</v>
      </c>
      <c r="E778" s="207"/>
      <c r="F778" s="2">
        <v>305.8</v>
      </c>
      <c r="G778" s="2">
        <f t="shared" si="12"/>
        <v>10.800000000000011</v>
      </c>
    </row>
    <row r="779" spans="1:12">
      <c r="A779" s="70">
        <v>45630</v>
      </c>
      <c r="B779" s="422">
        <v>30083</v>
      </c>
      <c r="C779" s="422" t="s">
        <v>41</v>
      </c>
      <c r="D779" t="s">
        <v>15</v>
      </c>
      <c r="E779" s="207"/>
      <c r="F779" s="2">
        <v>10.8</v>
      </c>
      <c r="G779" s="2">
        <f t="shared" si="12"/>
        <v>0</v>
      </c>
    </row>
    <row r="780" spans="1:12">
      <c r="A780" s="81">
        <v>45596</v>
      </c>
      <c r="B780" s="421" t="s">
        <v>10</v>
      </c>
      <c r="C780" s="421" t="s">
        <v>25</v>
      </c>
      <c r="D780" t="s">
        <v>12</v>
      </c>
      <c r="E780" s="207">
        <v>328.7</v>
      </c>
      <c r="F780" s="207"/>
      <c r="G780" s="2">
        <f t="shared" si="12"/>
        <v>328.7</v>
      </c>
    </row>
    <row r="781" spans="1:12">
      <c r="A781" s="70"/>
      <c r="B781" s="422"/>
      <c r="C781" s="422"/>
      <c r="D781" t="s">
        <v>13</v>
      </c>
      <c r="E781" s="207">
        <v>10.7</v>
      </c>
      <c r="F781" s="207"/>
      <c r="G781" s="2">
        <f t="shared" si="12"/>
        <v>339.4</v>
      </c>
    </row>
    <row r="782" spans="1:12">
      <c r="A782" s="70"/>
      <c r="B782" s="422"/>
      <c r="C782" s="422"/>
      <c r="D782" t="s">
        <v>14</v>
      </c>
      <c r="E782" s="207">
        <v>60</v>
      </c>
      <c r="F782" s="207"/>
      <c r="G782" s="2">
        <f t="shared" si="12"/>
        <v>399.4</v>
      </c>
    </row>
    <row r="783" spans="1:12">
      <c r="A783" s="70"/>
      <c r="B783" s="422"/>
      <c r="C783" s="422"/>
      <c r="D783" t="s">
        <v>15</v>
      </c>
      <c r="E783" s="207">
        <v>5</v>
      </c>
      <c r="F783" s="207"/>
      <c r="G783" s="2">
        <f t="shared" si="12"/>
        <v>404.4</v>
      </c>
    </row>
    <row r="784" spans="1:12">
      <c r="A784" s="70">
        <v>45596</v>
      </c>
      <c r="B784" s="422" t="s">
        <v>75</v>
      </c>
      <c r="C784" s="422" t="s">
        <v>25</v>
      </c>
      <c r="D784" t="s">
        <v>14</v>
      </c>
      <c r="E784" s="207"/>
      <c r="F784" s="207">
        <v>60</v>
      </c>
      <c r="G784" s="2">
        <f t="shared" si="12"/>
        <v>344.4</v>
      </c>
    </row>
    <row r="785" spans="1:16">
      <c r="A785" s="70">
        <v>45596</v>
      </c>
      <c r="B785" s="422" t="s">
        <v>75</v>
      </c>
      <c r="C785" s="422" t="s">
        <v>25</v>
      </c>
      <c r="D785" t="s">
        <v>15</v>
      </c>
      <c r="E785" s="207"/>
      <c r="F785" s="207">
        <v>5</v>
      </c>
      <c r="G785" s="2">
        <f t="shared" si="12"/>
        <v>339.4</v>
      </c>
    </row>
    <row r="786" spans="1:16">
      <c r="A786" s="70">
        <v>45630</v>
      </c>
      <c r="B786" s="422">
        <v>30083</v>
      </c>
      <c r="C786" s="422" t="s">
        <v>25</v>
      </c>
      <c r="D786" t="s">
        <v>12</v>
      </c>
      <c r="E786" s="207"/>
      <c r="F786" s="207">
        <v>98.4</v>
      </c>
      <c r="G786" s="2">
        <f t="shared" ref="G786:G853" si="13">+G785+E786-F786</f>
        <v>240.99999999999997</v>
      </c>
    </row>
    <row r="787" spans="1:16">
      <c r="A787" s="70">
        <v>45637</v>
      </c>
      <c r="B787" s="422">
        <v>30135</v>
      </c>
      <c r="C787" s="422" t="s">
        <v>25</v>
      </c>
      <c r="D787" t="s">
        <v>12</v>
      </c>
      <c r="E787" s="207"/>
      <c r="F787" s="207">
        <v>230.3</v>
      </c>
      <c r="G787" s="2">
        <f t="shared" si="13"/>
        <v>10.69999999999996</v>
      </c>
    </row>
    <row r="788" spans="1:16">
      <c r="A788" s="70">
        <v>45637</v>
      </c>
      <c r="B788" s="422">
        <v>30135</v>
      </c>
      <c r="C788" s="422" t="s">
        <v>25</v>
      </c>
      <c r="D788" t="s">
        <v>13</v>
      </c>
      <c r="E788" s="207"/>
      <c r="F788" s="207">
        <v>10.7</v>
      </c>
      <c r="G788" s="2">
        <f t="shared" si="13"/>
        <v>-3.907985046680551E-14</v>
      </c>
    </row>
    <row r="789" spans="1:16">
      <c r="A789" s="81">
        <v>45626</v>
      </c>
      <c r="B789" s="421" t="s">
        <v>10</v>
      </c>
      <c r="C789" s="421" t="s">
        <v>58</v>
      </c>
      <c r="D789" t="s">
        <v>12</v>
      </c>
      <c r="E789" s="207">
        <v>391.1</v>
      </c>
      <c r="F789" s="207"/>
      <c r="G789" s="2">
        <f t="shared" si="13"/>
        <v>391.09999999999997</v>
      </c>
    </row>
    <row r="790" spans="1:16">
      <c r="A790" s="70"/>
      <c r="B790" s="422"/>
      <c r="C790" s="422"/>
      <c r="D790" t="s">
        <v>13</v>
      </c>
      <c r="E790" s="207">
        <v>15</v>
      </c>
      <c r="F790" s="207"/>
      <c r="G790" s="2">
        <f t="shared" si="13"/>
        <v>406.09999999999997</v>
      </c>
    </row>
    <row r="791" spans="1:16">
      <c r="A791" s="70"/>
      <c r="B791" s="422"/>
      <c r="C791" s="422"/>
      <c r="D791" t="s">
        <v>14</v>
      </c>
      <c r="E791" s="207">
        <v>60</v>
      </c>
      <c r="F791" s="207"/>
      <c r="G791" s="2">
        <f t="shared" si="13"/>
        <v>466.09999999999997</v>
      </c>
    </row>
    <row r="792" spans="1:16">
      <c r="A792" s="70"/>
      <c r="B792" s="422"/>
      <c r="C792" s="422"/>
      <c r="D792" t="s">
        <v>15</v>
      </c>
      <c r="E792" s="207">
        <v>5</v>
      </c>
      <c r="F792" s="207"/>
      <c r="G792" s="2">
        <f t="shared" si="13"/>
        <v>471.09999999999997</v>
      </c>
      <c r="H792" s="268"/>
      <c r="I792" s="461"/>
      <c r="J792" s="461"/>
      <c r="K792" s="461"/>
      <c r="M792" s="268"/>
      <c r="N792" s="461"/>
      <c r="O792" s="461"/>
      <c r="P792" s="461"/>
    </row>
    <row r="793" spans="1:16">
      <c r="A793" s="70">
        <v>45626</v>
      </c>
      <c r="B793" s="422" t="s">
        <v>93</v>
      </c>
      <c r="C793" s="422" t="s">
        <v>58</v>
      </c>
      <c r="D793" t="s">
        <v>14</v>
      </c>
      <c r="E793" s="207"/>
      <c r="F793" s="207">
        <v>60</v>
      </c>
      <c r="G793" s="2">
        <f t="shared" si="13"/>
        <v>411.09999999999997</v>
      </c>
      <c r="H793" s="268"/>
      <c r="I793" s="426"/>
      <c r="J793" s="268"/>
      <c r="K793" s="269"/>
      <c r="M793" s="268"/>
      <c r="N793" s="426"/>
      <c r="O793" s="268"/>
      <c r="P793" s="271"/>
    </row>
    <row r="794" spans="1:16">
      <c r="A794" s="70">
        <v>45626</v>
      </c>
      <c r="B794" s="422" t="s">
        <v>93</v>
      </c>
      <c r="C794" s="422" t="s">
        <v>58</v>
      </c>
      <c r="D794" t="s">
        <v>15</v>
      </c>
      <c r="E794" s="207"/>
      <c r="F794" s="207">
        <v>5</v>
      </c>
      <c r="G794" s="2">
        <f t="shared" si="13"/>
        <v>406.09999999999997</v>
      </c>
      <c r="H794" s="268"/>
      <c r="I794" s="433"/>
      <c r="J794" s="268"/>
      <c r="K794" s="269"/>
      <c r="M794" s="268"/>
      <c r="N794" s="433"/>
      <c r="O794" s="268"/>
      <c r="P794" s="271"/>
    </row>
    <row r="795" spans="1:16">
      <c r="A795" s="70">
        <v>45679</v>
      </c>
      <c r="B795" s="422">
        <v>30340</v>
      </c>
      <c r="C795" s="422" t="s">
        <v>58</v>
      </c>
      <c r="D795" t="s">
        <v>12</v>
      </c>
      <c r="E795" s="207"/>
      <c r="F795" s="207">
        <v>350</v>
      </c>
      <c r="G795" s="2">
        <f t="shared" si="13"/>
        <v>56.099999999999966</v>
      </c>
      <c r="H795" s="268"/>
      <c r="I795" s="426"/>
      <c r="J795" s="268"/>
      <c r="K795" s="269"/>
      <c r="L795" s="28"/>
      <c r="M795" s="268"/>
      <c r="N795" s="426"/>
      <c r="O795" s="268"/>
      <c r="P795" s="269"/>
    </row>
    <row r="796" spans="1:16">
      <c r="A796" s="70">
        <v>45686</v>
      </c>
      <c r="B796" s="422">
        <v>30388</v>
      </c>
      <c r="C796" s="422" t="s">
        <v>58</v>
      </c>
      <c r="D796" t="s">
        <v>12</v>
      </c>
      <c r="E796" s="207"/>
      <c r="F796" s="207">
        <v>41.1</v>
      </c>
      <c r="G796" s="2">
        <f t="shared" si="13"/>
        <v>14.999999999999964</v>
      </c>
      <c r="H796" s="268"/>
      <c r="I796" s="433"/>
      <c r="J796" s="268"/>
      <c r="K796" s="269"/>
      <c r="L796" s="28"/>
      <c r="M796" s="268"/>
      <c r="N796" s="433"/>
      <c r="O796" s="268"/>
      <c r="P796" s="269"/>
    </row>
    <row r="797" spans="1:16">
      <c r="A797" s="70">
        <v>45686</v>
      </c>
      <c r="B797" s="422">
        <v>30388</v>
      </c>
      <c r="C797" s="422" t="s">
        <v>58</v>
      </c>
      <c r="D797" t="s">
        <v>13</v>
      </c>
      <c r="E797" s="207"/>
      <c r="F797" s="207">
        <v>15</v>
      </c>
      <c r="G797" s="2">
        <f t="shared" si="13"/>
        <v>-3.5527136788005009E-14</v>
      </c>
      <c r="H797" s="268"/>
      <c r="I797" s="426"/>
      <c r="J797" s="268"/>
      <c r="K797" s="269"/>
      <c r="L797" s="28"/>
      <c r="M797" s="268"/>
      <c r="N797" s="268"/>
      <c r="O797" s="268"/>
      <c r="P797" s="269"/>
    </row>
    <row r="798" spans="1:16">
      <c r="A798" s="31">
        <v>45657</v>
      </c>
      <c r="B798" s="421" t="s">
        <v>10</v>
      </c>
      <c r="C798" s="421" t="s">
        <v>27</v>
      </c>
      <c r="D798" t="s">
        <v>12</v>
      </c>
      <c r="E798" s="207">
        <v>576.5</v>
      </c>
      <c r="F798" s="207"/>
      <c r="G798" s="2">
        <f t="shared" si="13"/>
        <v>576.5</v>
      </c>
      <c r="H798" s="268"/>
      <c r="I798" s="433"/>
      <c r="J798" s="268"/>
      <c r="K798" s="269"/>
      <c r="M798" s="268"/>
      <c r="N798" s="268"/>
      <c r="O798" s="268"/>
      <c r="P798" s="269"/>
    </row>
    <row r="799" spans="1:16">
      <c r="B799" s="422"/>
      <c r="C799" s="422"/>
      <c r="D799" t="s">
        <v>13</v>
      </c>
      <c r="E799" s="207">
        <v>10.8</v>
      </c>
      <c r="F799" s="207"/>
      <c r="G799" s="2">
        <f t="shared" si="13"/>
        <v>587.29999999999995</v>
      </c>
      <c r="K799" s="28"/>
      <c r="M799" s="268"/>
      <c r="N799" s="268"/>
      <c r="O799" s="268"/>
      <c r="P799" s="270"/>
    </row>
    <row r="800" spans="1:16">
      <c r="B800" s="422"/>
      <c r="C800" s="422"/>
      <c r="D800" t="s">
        <v>14</v>
      </c>
      <c r="E800" s="207">
        <v>60</v>
      </c>
      <c r="F800" s="207"/>
      <c r="G800" s="2">
        <f t="shared" si="13"/>
        <v>647.29999999999995</v>
      </c>
      <c r="H800" s="268"/>
      <c r="I800" s="461"/>
      <c r="J800" s="461"/>
      <c r="K800" s="461"/>
    </row>
    <row r="801" spans="1:12">
      <c r="B801" s="422"/>
      <c r="C801" s="422"/>
      <c r="D801" t="s">
        <v>15</v>
      </c>
      <c r="E801" s="207">
        <v>5</v>
      </c>
      <c r="F801" s="207"/>
      <c r="G801" s="2">
        <f t="shared" si="13"/>
        <v>652.29999999999995</v>
      </c>
      <c r="H801" s="268"/>
      <c r="I801" s="426"/>
      <c r="J801" s="268"/>
      <c r="K801" s="271"/>
    </row>
    <row r="802" spans="1:12">
      <c r="A802" s="3">
        <v>45657</v>
      </c>
      <c r="B802" s="422" t="s">
        <v>76</v>
      </c>
      <c r="C802" s="422" t="s">
        <v>27</v>
      </c>
      <c r="D802" t="s">
        <v>14</v>
      </c>
      <c r="E802" s="207"/>
      <c r="F802" s="207">
        <v>60</v>
      </c>
      <c r="G802" s="2">
        <f t="shared" si="13"/>
        <v>592.29999999999995</v>
      </c>
      <c r="H802" s="268"/>
      <c r="I802" s="433"/>
      <c r="J802" s="268"/>
      <c r="K802" s="271"/>
      <c r="L802" s="207"/>
    </row>
    <row r="803" spans="1:12">
      <c r="A803" s="3">
        <v>45657</v>
      </c>
      <c r="B803" s="422" t="s">
        <v>76</v>
      </c>
      <c r="C803" s="422" t="s">
        <v>27</v>
      </c>
      <c r="D803" t="s">
        <v>15</v>
      </c>
      <c r="E803" s="207"/>
      <c r="F803" s="207">
        <v>5</v>
      </c>
      <c r="G803" s="2">
        <f t="shared" si="13"/>
        <v>587.29999999999995</v>
      </c>
      <c r="H803" s="268"/>
      <c r="I803" s="426"/>
      <c r="J803" s="268"/>
      <c r="K803" s="269"/>
      <c r="L803" s="207"/>
    </row>
    <row r="804" spans="1:12">
      <c r="A804" s="70">
        <v>45686</v>
      </c>
      <c r="B804" s="422">
        <v>30388</v>
      </c>
      <c r="C804" s="422" t="s">
        <v>27</v>
      </c>
      <c r="D804" t="s">
        <v>12</v>
      </c>
      <c r="F804" s="2">
        <v>293.89999999999998</v>
      </c>
      <c r="G804" s="2">
        <f t="shared" si="13"/>
        <v>293.39999999999998</v>
      </c>
      <c r="H804" s="268"/>
      <c r="I804" s="433"/>
      <c r="J804" s="268"/>
      <c r="K804" s="269"/>
    </row>
    <row r="805" spans="1:12">
      <c r="A805" s="70">
        <v>45728</v>
      </c>
      <c r="B805" s="422">
        <v>30634</v>
      </c>
      <c r="C805" s="422" t="s">
        <v>27</v>
      </c>
      <c r="D805" t="s">
        <v>12</v>
      </c>
      <c r="F805" s="2">
        <v>282.60000000000002</v>
      </c>
      <c r="G805" s="2">
        <f t="shared" si="13"/>
        <v>10.799999999999955</v>
      </c>
      <c r="H805" s="268"/>
      <c r="I805" s="433"/>
      <c r="J805" s="268"/>
      <c r="K805" s="269"/>
    </row>
    <row r="806" spans="1:12">
      <c r="A806" s="70">
        <v>45728</v>
      </c>
      <c r="B806" s="422">
        <v>30634</v>
      </c>
      <c r="C806" s="422" t="s">
        <v>27</v>
      </c>
      <c r="D806" t="s">
        <v>13</v>
      </c>
      <c r="F806" s="2">
        <v>10.8</v>
      </c>
      <c r="G806" s="2">
        <f t="shared" si="13"/>
        <v>-4.6185277824406512E-14</v>
      </c>
      <c r="H806" s="268"/>
      <c r="I806" s="433"/>
      <c r="J806" s="268"/>
      <c r="K806" s="269"/>
    </row>
    <row r="807" spans="1:12">
      <c r="A807" s="81">
        <v>45688</v>
      </c>
      <c r="B807" s="421" t="s">
        <v>10</v>
      </c>
      <c r="C807" s="421" t="s">
        <v>11</v>
      </c>
      <c r="D807" t="s">
        <v>12</v>
      </c>
      <c r="E807" s="207">
        <v>544.6</v>
      </c>
      <c r="F807" s="207"/>
      <c r="G807" s="2">
        <f t="shared" si="13"/>
        <v>544.6</v>
      </c>
      <c r="H807" s="268"/>
      <c r="I807" s="268"/>
      <c r="J807" s="268"/>
      <c r="K807" s="270"/>
    </row>
    <row r="808" spans="1:12">
      <c r="A808" s="70"/>
      <c r="B808" s="422"/>
      <c r="C808" s="422"/>
      <c r="D808" t="s">
        <v>13</v>
      </c>
      <c r="E808" s="207">
        <v>7.2</v>
      </c>
      <c r="F808" s="207"/>
      <c r="G808" s="2">
        <f t="shared" si="13"/>
        <v>551.80000000000007</v>
      </c>
    </row>
    <row r="809" spans="1:12">
      <c r="A809" s="70"/>
      <c r="B809" s="422"/>
      <c r="C809" s="422"/>
      <c r="D809" t="s">
        <v>14</v>
      </c>
      <c r="E809" s="207">
        <v>60</v>
      </c>
      <c r="F809" s="207"/>
      <c r="G809" s="2">
        <f t="shared" si="13"/>
        <v>611.80000000000007</v>
      </c>
    </row>
    <row r="810" spans="1:12">
      <c r="A810" s="70"/>
      <c r="B810" s="422"/>
      <c r="C810" s="422"/>
      <c r="D810" t="s">
        <v>15</v>
      </c>
      <c r="E810" s="207">
        <v>5</v>
      </c>
      <c r="F810" s="207"/>
      <c r="G810" s="2">
        <f t="shared" si="13"/>
        <v>616.80000000000007</v>
      </c>
      <c r="I810" s="421" t="s">
        <v>11</v>
      </c>
      <c r="J810" t="s">
        <v>12</v>
      </c>
      <c r="K810" s="207">
        <f>E807-F813</f>
        <v>338</v>
      </c>
    </row>
    <row r="811" spans="1:12">
      <c r="A811" s="70">
        <v>45688</v>
      </c>
      <c r="B811" s="422" t="s">
        <v>77</v>
      </c>
      <c r="C811" s="422" t="s">
        <v>11</v>
      </c>
      <c r="D811" t="s">
        <v>14</v>
      </c>
      <c r="E811" s="207"/>
      <c r="F811" s="207">
        <v>60</v>
      </c>
      <c r="G811" s="2">
        <f t="shared" si="13"/>
        <v>556.80000000000007</v>
      </c>
      <c r="I811" s="422"/>
      <c r="J811" t="s">
        <v>13</v>
      </c>
      <c r="K811" s="207">
        <v>7.2</v>
      </c>
    </row>
    <row r="812" spans="1:12">
      <c r="A812" s="70">
        <v>45688</v>
      </c>
      <c r="B812" s="422" t="s">
        <v>77</v>
      </c>
      <c r="C812" s="422" t="s">
        <v>11</v>
      </c>
      <c r="D812" t="s">
        <v>15</v>
      </c>
      <c r="E812" s="207"/>
      <c r="F812" s="207">
        <v>5</v>
      </c>
      <c r="G812" s="2">
        <f t="shared" si="13"/>
        <v>551.80000000000007</v>
      </c>
      <c r="I812" s="421" t="s">
        <v>17</v>
      </c>
      <c r="J812" t="s">
        <v>12</v>
      </c>
      <c r="K812" s="207">
        <v>434</v>
      </c>
    </row>
    <row r="813" spans="1:12">
      <c r="A813" s="70">
        <v>45728</v>
      </c>
      <c r="B813" s="422">
        <v>30634</v>
      </c>
      <c r="C813" s="422" t="s">
        <v>11</v>
      </c>
      <c r="D813" t="s">
        <v>12</v>
      </c>
      <c r="E813" s="207"/>
      <c r="F813" s="207">
        <v>206.6</v>
      </c>
      <c r="G813" s="2">
        <f t="shared" si="13"/>
        <v>345.20000000000005</v>
      </c>
      <c r="I813" s="422"/>
      <c r="J813" t="s">
        <v>13</v>
      </c>
      <c r="K813" s="207">
        <v>8.8000000000000007</v>
      </c>
    </row>
    <row r="814" spans="1:12">
      <c r="A814" s="3">
        <v>45738</v>
      </c>
      <c r="B814" s="422">
        <v>30703</v>
      </c>
      <c r="C814" s="422" t="s">
        <v>11</v>
      </c>
      <c r="D814" t="s">
        <v>12</v>
      </c>
      <c r="E814" s="207"/>
      <c r="F814" s="207">
        <v>338</v>
      </c>
      <c r="G814" s="2">
        <f t="shared" si="13"/>
        <v>7.2000000000000455</v>
      </c>
      <c r="I814" s="422"/>
      <c r="K814" s="207"/>
    </row>
    <row r="815" spans="1:12">
      <c r="A815" s="3">
        <v>45738</v>
      </c>
      <c r="B815" s="422">
        <v>30703</v>
      </c>
      <c r="C815" s="422" t="s">
        <v>11</v>
      </c>
      <c r="D815" t="s">
        <v>13</v>
      </c>
      <c r="E815" s="207"/>
      <c r="F815" s="207">
        <v>7.2</v>
      </c>
      <c r="G815" s="2">
        <f t="shared" si="13"/>
        <v>4.5297099404706387E-14</v>
      </c>
      <c r="I815" s="422"/>
      <c r="K815" s="207"/>
    </row>
    <row r="816" spans="1:12">
      <c r="A816" s="31">
        <v>45716</v>
      </c>
      <c r="B816" s="421" t="s">
        <v>10</v>
      </c>
      <c r="C816" s="421" t="s">
        <v>17</v>
      </c>
      <c r="D816" t="s">
        <v>12</v>
      </c>
      <c r="E816" s="207">
        <v>434</v>
      </c>
      <c r="F816" s="207"/>
      <c r="G816" s="2">
        <f t="shared" si="13"/>
        <v>434.00000000000006</v>
      </c>
      <c r="I816" s="433"/>
      <c r="J816" s="268"/>
      <c r="K816" s="269">
        <f>SUM(K810:K813)</f>
        <v>788</v>
      </c>
    </row>
    <row r="817" spans="1:12">
      <c r="B817" s="422"/>
      <c r="C817" s="422"/>
      <c r="D817" t="s">
        <v>13</v>
      </c>
      <c r="E817" s="207">
        <v>8.8000000000000007</v>
      </c>
      <c r="F817" s="207"/>
      <c r="G817" s="2">
        <f t="shared" si="13"/>
        <v>442.80000000000007</v>
      </c>
      <c r="K817" s="28">
        <f>800-K816</f>
        <v>12</v>
      </c>
    </row>
    <row r="818" spans="1:12">
      <c r="B818" s="422"/>
      <c r="C818" s="422"/>
      <c r="D818" t="s">
        <v>14</v>
      </c>
      <c r="E818" s="207">
        <v>56</v>
      </c>
      <c r="F818" s="207"/>
      <c r="G818" s="2">
        <f t="shared" si="13"/>
        <v>498.80000000000007</v>
      </c>
    </row>
    <row r="819" spans="1:12">
      <c r="B819" s="422"/>
      <c r="C819" s="422"/>
      <c r="D819" t="s">
        <v>15</v>
      </c>
      <c r="E819" s="207">
        <v>5</v>
      </c>
      <c r="F819" s="207"/>
      <c r="G819" s="2">
        <f t="shared" si="13"/>
        <v>503.80000000000007</v>
      </c>
      <c r="K819" s="28"/>
    </row>
    <row r="820" spans="1:12">
      <c r="A820" s="3">
        <v>45716</v>
      </c>
      <c r="B820" s="422" t="s">
        <v>78</v>
      </c>
      <c r="C820" s="422" t="s">
        <v>17</v>
      </c>
      <c r="D820" t="s">
        <v>14</v>
      </c>
      <c r="E820" s="207"/>
      <c r="F820" s="207">
        <v>56</v>
      </c>
      <c r="G820" s="2">
        <f t="shared" si="13"/>
        <v>447.80000000000007</v>
      </c>
    </row>
    <row r="821" spans="1:12">
      <c r="A821" s="3">
        <v>45716</v>
      </c>
      <c r="B821" s="422" t="s">
        <v>78</v>
      </c>
      <c r="C821" s="422" t="s">
        <v>17</v>
      </c>
      <c r="D821" t="s">
        <v>15</v>
      </c>
      <c r="E821" s="207"/>
      <c r="F821" s="207">
        <v>5</v>
      </c>
      <c r="G821" s="2">
        <f t="shared" si="13"/>
        <v>442.80000000000007</v>
      </c>
    </row>
    <row r="822" spans="1:12">
      <c r="A822" s="3">
        <v>45738</v>
      </c>
      <c r="B822" s="422">
        <v>30703</v>
      </c>
      <c r="C822" s="422" t="s">
        <v>17</v>
      </c>
      <c r="D822" t="s">
        <v>12</v>
      </c>
      <c r="F822" s="2">
        <v>434</v>
      </c>
      <c r="G822" s="2">
        <f t="shared" si="13"/>
        <v>8.8000000000000682</v>
      </c>
    </row>
    <row r="823" spans="1:12">
      <c r="A823" s="3">
        <v>45738</v>
      </c>
      <c r="B823" s="422">
        <v>30703</v>
      </c>
      <c r="C823" s="422" t="s">
        <v>17</v>
      </c>
      <c r="D823" t="s">
        <v>13</v>
      </c>
      <c r="F823" s="2">
        <v>8.8000000000000007</v>
      </c>
      <c r="G823" s="2">
        <f t="shared" si="13"/>
        <v>6.7501559897209518E-14</v>
      </c>
    </row>
    <row r="824" spans="1:12">
      <c r="A824" s="31">
        <v>45747</v>
      </c>
      <c r="B824" s="421" t="s">
        <v>10</v>
      </c>
      <c r="C824" s="421" t="s">
        <v>18</v>
      </c>
      <c r="D824" t="s">
        <v>12</v>
      </c>
      <c r="E824" s="207">
        <v>530.79999999999995</v>
      </c>
      <c r="F824" s="207"/>
      <c r="G824" s="2">
        <f t="shared" si="13"/>
        <v>530.80000000000007</v>
      </c>
    </row>
    <row r="825" spans="1:12">
      <c r="B825" s="422"/>
      <c r="C825" s="422"/>
      <c r="D825" t="s">
        <v>13</v>
      </c>
      <c r="E825" s="207">
        <v>5.7</v>
      </c>
      <c r="F825" s="207"/>
      <c r="G825" s="2">
        <f t="shared" si="13"/>
        <v>536.50000000000011</v>
      </c>
      <c r="I825" s="440" t="s">
        <v>572</v>
      </c>
      <c r="J825" s="440"/>
      <c r="K825" s="440"/>
    </row>
    <row r="826" spans="1:12">
      <c r="B826" s="422"/>
      <c r="C826" s="422"/>
      <c r="D826" t="s">
        <v>14</v>
      </c>
      <c r="E826" s="207">
        <v>60</v>
      </c>
      <c r="F826" s="207"/>
      <c r="G826" s="2">
        <f t="shared" si="13"/>
        <v>596.50000000000011</v>
      </c>
      <c r="H826">
        <v>2025</v>
      </c>
      <c r="I826" s="421" t="s">
        <v>18</v>
      </c>
      <c r="J826" t="s">
        <v>12</v>
      </c>
      <c r="K826" s="207">
        <v>530.79999999999995</v>
      </c>
      <c r="L826" s="28">
        <f>600-K826-K827</f>
        <v>63.500000000000043</v>
      </c>
    </row>
    <row r="827" spans="1:12">
      <c r="B827" s="422"/>
      <c r="C827" s="422"/>
      <c r="D827" t="s">
        <v>15</v>
      </c>
      <c r="E827" s="207">
        <v>5</v>
      </c>
      <c r="F827" s="207"/>
      <c r="G827" s="2">
        <f t="shared" si="13"/>
        <v>601.50000000000011</v>
      </c>
      <c r="I827" s="422"/>
      <c r="J827" t="s">
        <v>13</v>
      </c>
      <c r="K827" s="207">
        <v>5.7</v>
      </c>
    </row>
    <row r="828" spans="1:12">
      <c r="A828" s="3">
        <v>45747</v>
      </c>
      <c r="B828" s="422" t="s">
        <v>81</v>
      </c>
      <c r="C828" s="422" t="s">
        <v>18</v>
      </c>
      <c r="D828" t="s">
        <v>14</v>
      </c>
      <c r="E828" s="207"/>
      <c r="F828" s="207">
        <v>60</v>
      </c>
      <c r="G828" s="2">
        <f t="shared" si="13"/>
        <v>541.50000000000011</v>
      </c>
      <c r="I828" s="421" t="s">
        <v>19</v>
      </c>
      <c r="J828" t="s">
        <v>12</v>
      </c>
      <c r="K828" s="207">
        <v>458.5</v>
      </c>
    </row>
    <row r="829" spans="1:12">
      <c r="A829" s="3">
        <v>45747</v>
      </c>
      <c r="B829" s="422" t="s">
        <v>81</v>
      </c>
      <c r="C829" s="422" t="s">
        <v>18</v>
      </c>
      <c r="D829" t="s">
        <v>15</v>
      </c>
      <c r="E829" s="207"/>
      <c r="F829" s="207">
        <v>5</v>
      </c>
      <c r="G829" s="2">
        <f t="shared" si="13"/>
        <v>536.50000000000011</v>
      </c>
      <c r="I829" s="422"/>
      <c r="J829" t="s">
        <v>13</v>
      </c>
      <c r="K829" s="207">
        <v>7</v>
      </c>
    </row>
    <row r="830" spans="1:12">
      <c r="A830" s="3">
        <v>45798</v>
      </c>
      <c r="B830" s="422">
        <v>31026</v>
      </c>
      <c r="C830" s="422" t="s">
        <v>18</v>
      </c>
      <c r="D830" t="s">
        <v>12</v>
      </c>
      <c r="E830" s="207"/>
      <c r="F830" s="207">
        <v>530.79999999999995</v>
      </c>
      <c r="G830" s="2">
        <f t="shared" si="13"/>
        <v>5.7000000000001592</v>
      </c>
      <c r="I830" s="422"/>
      <c r="K830" s="207"/>
    </row>
    <row r="831" spans="1:12">
      <c r="A831" s="3">
        <v>45798</v>
      </c>
      <c r="B831" s="422">
        <v>31026</v>
      </c>
      <c r="C831" s="422" t="s">
        <v>18</v>
      </c>
      <c r="D831" t="s">
        <v>13</v>
      </c>
      <c r="E831" s="207"/>
      <c r="F831" s="207">
        <v>5.7</v>
      </c>
      <c r="G831" s="2">
        <f t="shared" si="13"/>
        <v>1.5898393712632242E-13</v>
      </c>
      <c r="I831" s="422"/>
      <c r="K831" s="207"/>
    </row>
    <row r="832" spans="1:12">
      <c r="A832" s="81">
        <v>45777</v>
      </c>
      <c r="B832" s="421" t="s">
        <v>10</v>
      </c>
      <c r="C832" s="421" t="s">
        <v>19</v>
      </c>
      <c r="D832" t="s">
        <v>12</v>
      </c>
      <c r="E832" s="207">
        <v>458.5</v>
      </c>
      <c r="F832" s="207"/>
      <c r="G832" s="2">
        <f t="shared" si="13"/>
        <v>458.50000000000017</v>
      </c>
      <c r="K832" s="28">
        <f>SUM(K826:K829)</f>
        <v>1002</v>
      </c>
    </row>
    <row r="833" spans="1:10">
      <c r="A833" s="70"/>
      <c r="B833" s="422"/>
      <c r="C833" s="422"/>
      <c r="D833" t="s">
        <v>13</v>
      </c>
      <c r="E833" s="207">
        <v>7</v>
      </c>
      <c r="F833" s="207"/>
      <c r="G833" s="2">
        <f t="shared" si="13"/>
        <v>465.50000000000017</v>
      </c>
    </row>
    <row r="834" spans="1:10">
      <c r="A834" s="70"/>
      <c r="B834" s="422"/>
      <c r="C834" s="422"/>
      <c r="D834" t="s">
        <v>14</v>
      </c>
      <c r="E834" s="207">
        <v>60</v>
      </c>
      <c r="F834" s="207"/>
      <c r="G834" s="2">
        <f t="shared" si="13"/>
        <v>525.50000000000023</v>
      </c>
    </row>
    <row r="835" spans="1:10">
      <c r="A835" s="70"/>
      <c r="B835" s="422"/>
      <c r="C835" s="422"/>
      <c r="D835" t="s">
        <v>15</v>
      </c>
      <c r="E835" s="207">
        <v>5</v>
      </c>
      <c r="F835" s="207"/>
      <c r="G835" s="2">
        <f t="shared" si="13"/>
        <v>530.50000000000023</v>
      </c>
      <c r="I835" s="28" cm="1">
        <f t="array" ref="I835:J835">E832:F832-F838</f>
        <v>395</v>
      </c>
      <c r="J835">
        <v>-63.5</v>
      </c>
    </row>
    <row r="836" spans="1:10">
      <c r="A836" s="70">
        <v>45777</v>
      </c>
      <c r="B836" s="422" t="s">
        <v>83</v>
      </c>
      <c r="C836" s="422" t="s">
        <v>19</v>
      </c>
      <c r="D836" t="s">
        <v>14</v>
      </c>
      <c r="E836" s="207"/>
      <c r="F836" s="207">
        <v>60</v>
      </c>
      <c r="G836" s="2">
        <f t="shared" si="13"/>
        <v>470.50000000000023</v>
      </c>
    </row>
    <row r="837" spans="1:10">
      <c r="A837" s="70">
        <v>45777</v>
      </c>
      <c r="B837" s="422" t="s">
        <v>83</v>
      </c>
      <c r="C837" s="422" t="s">
        <v>19</v>
      </c>
      <c r="D837" t="s">
        <v>15</v>
      </c>
      <c r="E837" s="207"/>
      <c r="F837" s="207">
        <v>5</v>
      </c>
      <c r="G837" s="2">
        <f t="shared" si="13"/>
        <v>465.50000000000023</v>
      </c>
    </row>
    <row r="838" spans="1:10">
      <c r="A838" s="3">
        <v>45798</v>
      </c>
      <c r="B838" s="422">
        <v>31026</v>
      </c>
      <c r="C838" s="422" t="s">
        <v>19</v>
      </c>
      <c r="D838" t="s">
        <v>12</v>
      </c>
      <c r="F838" s="2">
        <v>63.5</v>
      </c>
      <c r="G838" s="2">
        <f t="shared" si="13"/>
        <v>402.00000000000023</v>
      </c>
    </row>
    <row r="839" spans="1:10">
      <c r="A839" s="3">
        <v>45821</v>
      </c>
      <c r="B839" s="422">
        <v>31136</v>
      </c>
      <c r="C839" s="422" t="s">
        <v>19</v>
      </c>
      <c r="D839" t="s">
        <v>12</v>
      </c>
      <c r="F839" s="2">
        <v>395</v>
      </c>
      <c r="G839" s="2">
        <f t="shared" si="13"/>
        <v>7.0000000000002274</v>
      </c>
    </row>
    <row r="840" spans="1:10">
      <c r="A840" s="3">
        <v>45821</v>
      </c>
      <c r="B840" s="422">
        <v>31136</v>
      </c>
      <c r="C840" s="422" t="s">
        <v>19</v>
      </c>
      <c r="D840" t="s">
        <v>13</v>
      </c>
      <c r="F840" s="2">
        <v>7</v>
      </c>
      <c r="G840" s="2">
        <f t="shared" si="13"/>
        <v>2.2737367544323206E-13</v>
      </c>
    </row>
    <row r="841" spans="1:10">
      <c r="A841" s="31">
        <v>45808</v>
      </c>
      <c r="B841" s="421" t="s">
        <v>10</v>
      </c>
      <c r="C841" s="421" t="s">
        <v>20</v>
      </c>
      <c r="D841" t="s">
        <v>12</v>
      </c>
      <c r="E841" s="207">
        <v>411.9</v>
      </c>
      <c r="F841" s="207"/>
      <c r="G841" s="2">
        <f t="shared" si="13"/>
        <v>411.9000000000002</v>
      </c>
    </row>
    <row r="842" spans="1:10">
      <c r="B842" s="422"/>
      <c r="C842" s="422"/>
      <c r="D842" t="s">
        <v>13</v>
      </c>
      <c r="E842" s="207">
        <v>6.3</v>
      </c>
      <c r="F842" s="207"/>
      <c r="G842" s="2">
        <f t="shared" si="13"/>
        <v>418.20000000000022</v>
      </c>
    </row>
    <row r="843" spans="1:10">
      <c r="B843" s="422"/>
      <c r="C843" s="422"/>
      <c r="D843" t="s">
        <v>14</v>
      </c>
      <c r="E843" s="207">
        <v>60</v>
      </c>
      <c r="F843" s="207"/>
      <c r="G843" s="2">
        <f t="shared" si="13"/>
        <v>478.20000000000022</v>
      </c>
    </row>
    <row r="844" spans="1:10">
      <c r="B844" s="422"/>
      <c r="C844" s="422"/>
      <c r="D844" t="s">
        <v>15</v>
      </c>
      <c r="E844" s="207">
        <v>5</v>
      </c>
      <c r="F844" s="207"/>
      <c r="G844" s="2">
        <f t="shared" si="13"/>
        <v>483.20000000000022</v>
      </c>
    </row>
    <row r="845" spans="1:10">
      <c r="A845" s="3">
        <v>45808</v>
      </c>
      <c r="B845" s="422" t="s">
        <v>84</v>
      </c>
      <c r="C845" s="422" t="s">
        <v>20</v>
      </c>
      <c r="D845" t="s">
        <v>14</v>
      </c>
      <c r="E845" s="207"/>
      <c r="F845" s="207">
        <v>60</v>
      </c>
      <c r="G845" s="2">
        <f t="shared" si="13"/>
        <v>423.20000000000022</v>
      </c>
    </row>
    <row r="846" spans="1:10">
      <c r="A846" s="3">
        <v>45808</v>
      </c>
      <c r="B846" s="422" t="s">
        <v>84</v>
      </c>
      <c r="C846" s="422" t="s">
        <v>20</v>
      </c>
      <c r="D846" t="s">
        <v>15</v>
      </c>
      <c r="E846" s="207"/>
      <c r="F846" s="207">
        <v>5</v>
      </c>
      <c r="G846" s="2">
        <f t="shared" si="13"/>
        <v>418.20000000000022</v>
      </c>
    </row>
    <row r="847" spans="1:10">
      <c r="A847" s="3">
        <v>45853</v>
      </c>
      <c r="B847" s="422">
        <v>31395</v>
      </c>
      <c r="C847" s="422" t="s">
        <v>20</v>
      </c>
      <c r="D847" t="s">
        <v>12</v>
      </c>
      <c r="E847" s="207"/>
      <c r="F847" s="207">
        <v>411.9</v>
      </c>
      <c r="G847" s="2">
        <f t="shared" si="13"/>
        <v>6.3000000000002387</v>
      </c>
    </row>
    <row r="848" spans="1:10">
      <c r="A848" s="3">
        <v>45853</v>
      </c>
      <c r="B848" s="422">
        <v>31395</v>
      </c>
      <c r="C848" s="422" t="s">
        <v>20</v>
      </c>
      <c r="D848" t="s">
        <v>13</v>
      </c>
      <c r="E848" s="207"/>
      <c r="F848" s="207">
        <v>6.3</v>
      </c>
      <c r="G848" s="2">
        <f t="shared" si="13"/>
        <v>2.3891999489933369E-13</v>
      </c>
    </row>
    <row r="849" spans="1:13">
      <c r="A849" s="81">
        <v>45838</v>
      </c>
      <c r="B849" s="421" t="s">
        <v>10</v>
      </c>
      <c r="C849" s="421" t="s">
        <v>21</v>
      </c>
      <c r="D849" t="s">
        <v>12</v>
      </c>
      <c r="E849" s="207">
        <v>546.9</v>
      </c>
      <c r="F849" s="207"/>
      <c r="G849" s="2">
        <f t="shared" si="13"/>
        <v>546.9000000000002</v>
      </c>
    </row>
    <row r="850" spans="1:13">
      <c r="A850" s="70"/>
      <c r="B850" s="422"/>
      <c r="C850" s="422"/>
      <c r="D850" t="s">
        <v>13</v>
      </c>
      <c r="E850" s="207">
        <v>5.8</v>
      </c>
      <c r="F850" s="207"/>
      <c r="G850" s="2">
        <f t="shared" si="13"/>
        <v>552.70000000000016</v>
      </c>
    </row>
    <row r="851" spans="1:13">
      <c r="A851" s="70"/>
      <c r="B851" s="422"/>
      <c r="C851" s="422"/>
      <c r="D851" t="s">
        <v>14</v>
      </c>
      <c r="E851" s="207">
        <v>60</v>
      </c>
      <c r="F851" s="207"/>
      <c r="G851" s="2">
        <f t="shared" si="13"/>
        <v>612.70000000000016</v>
      </c>
      <c r="I851" s="421" t="s">
        <v>20</v>
      </c>
      <c r="J851" s="421" t="s">
        <v>21</v>
      </c>
      <c r="K851" t="s">
        <v>12</v>
      </c>
      <c r="L851" s="207">
        <f>E849-F855</f>
        <v>215.09999999999997</v>
      </c>
    </row>
    <row r="852" spans="1:13">
      <c r="A852" s="70"/>
      <c r="B852" s="422"/>
      <c r="C852" s="422"/>
      <c r="D852" t="s">
        <v>15</v>
      </c>
      <c r="E852" s="207">
        <v>5</v>
      </c>
      <c r="F852" s="207"/>
      <c r="G852" s="2">
        <f t="shared" si="13"/>
        <v>617.70000000000016</v>
      </c>
      <c r="I852" s="422"/>
      <c r="J852" s="422"/>
      <c r="K852" t="s">
        <v>13</v>
      </c>
      <c r="L852" s="207">
        <v>5.8</v>
      </c>
    </row>
    <row r="853" spans="1:13">
      <c r="A853" s="70">
        <v>45838</v>
      </c>
      <c r="B853" s="422" t="s">
        <v>86</v>
      </c>
      <c r="C853" s="422" t="s">
        <v>21</v>
      </c>
      <c r="D853" t="s">
        <v>14</v>
      </c>
      <c r="E853" s="207"/>
      <c r="F853" s="207">
        <v>60</v>
      </c>
      <c r="G853" s="2">
        <f t="shared" si="13"/>
        <v>557.70000000000016</v>
      </c>
      <c r="I853" s="421" t="s">
        <v>21</v>
      </c>
      <c r="K853" s="207"/>
      <c r="L853" s="28">
        <f>SUM(L851:L852)</f>
        <v>220.89999999999998</v>
      </c>
    </row>
    <row r="854" spans="1:13">
      <c r="A854" s="70">
        <v>45838</v>
      </c>
      <c r="B854" s="422" t="s">
        <v>86</v>
      </c>
      <c r="C854" s="422" t="s">
        <v>21</v>
      </c>
      <c r="D854" t="s">
        <v>15</v>
      </c>
      <c r="E854" s="207"/>
      <c r="F854" s="207">
        <v>5</v>
      </c>
      <c r="G854" s="2">
        <f t="shared" ref="G854:G855" si="14">+G853+E854-F854</f>
        <v>552.70000000000016</v>
      </c>
      <c r="I854" s="422"/>
      <c r="K854" s="207"/>
    </row>
    <row r="855" spans="1:13">
      <c r="A855" s="3">
        <v>45853</v>
      </c>
      <c r="B855" s="422">
        <v>31395</v>
      </c>
      <c r="C855" s="422" t="s">
        <v>21</v>
      </c>
      <c r="D855" t="s">
        <v>12</v>
      </c>
      <c r="F855" s="2">
        <v>331.8</v>
      </c>
      <c r="G855" s="2">
        <f t="shared" si="14"/>
        <v>220.90000000000015</v>
      </c>
      <c r="K855" s="28"/>
      <c r="L855" s="28"/>
      <c r="M855" s="28"/>
    </row>
    <row r="856" spans="1:13">
      <c r="A856" s="3">
        <v>45854</v>
      </c>
      <c r="B856" s="422">
        <v>31451</v>
      </c>
      <c r="C856" s="422" t="s">
        <v>21</v>
      </c>
      <c r="D856" t="s">
        <v>12</v>
      </c>
      <c r="F856" s="2">
        <v>215.1</v>
      </c>
      <c r="G856" s="2">
        <f t="shared" ref="G856:G916" si="15">+G855+E856-F856</f>
        <v>5.8000000000001535</v>
      </c>
    </row>
    <row r="857" spans="1:13">
      <c r="A857" s="3">
        <v>45854</v>
      </c>
      <c r="B857" s="422">
        <v>31451</v>
      </c>
      <c r="C857" s="422" t="s">
        <v>21</v>
      </c>
      <c r="D857" t="s">
        <v>13</v>
      </c>
      <c r="F857" s="2">
        <v>5.8</v>
      </c>
      <c r="G857" s="2">
        <f t="shared" si="15"/>
        <v>1.5365486660812167E-13</v>
      </c>
    </row>
    <row r="858" spans="1:13">
      <c r="A858" s="81">
        <v>45869</v>
      </c>
      <c r="B858" s="421" t="s">
        <v>10</v>
      </c>
      <c r="C858" s="421" t="s">
        <v>22</v>
      </c>
      <c r="D858" t="s">
        <v>12</v>
      </c>
      <c r="E858" s="207">
        <v>460.3</v>
      </c>
      <c r="F858" s="207"/>
      <c r="G858" s="2">
        <f t="shared" si="15"/>
        <v>460.30000000000018</v>
      </c>
      <c r="L858" s="28"/>
    </row>
    <row r="859" spans="1:13">
      <c r="A859" s="70"/>
      <c r="B859" s="422"/>
      <c r="C859" s="422"/>
      <c r="D859" t="s">
        <v>13</v>
      </c>
      <c r="E859" s="207">
        <v>6.1</v>
      </c>
      <c r="F859" s="207"/>
      <c r="G859" s="2">
        <f t="shared" si="15"/>
        <v>466.4000000000002</v>
      </c>
    </row>
    <row r="860" spans="1:13">
      <c r="A860" s="70"/>
      <c r="B860" s="422"/>
      <c r="C860" s="422"/>
      <c r="D860" t="s">
        <v>14</v>
      </c>
      <c r="E860" s="207">
        <v>60</v>
      </c>
      <c r="F860" s="207"/>
      <c r="G860" s="2">
        <f t="shared" si="15"/>
        <v>526.4000000000002</v>
      </c>
    </row>
    <row r="861" spans="1:13">
      <c r="A861" s="70"/>
      <c r="B861" s="422"/>
      <c r="C861" s="422"/>
      <c r="D861" t="s">
        <v>15</v>
      </c>
      <c r="E861" s="207">
        <v>5</v>
      </c>
      <c r="F861" s="207"/>
      <c r="G861" s="2">
        <f t="shared" si="15"/>
        <v>531.4000000000002</v>
      </c>
    </row>
    <row r="862" spans="1:13">
      <c r="A862" s="70">
        <v>45869</v>
      </c>
      <c r="B862" s="422" t="s">
        <v>87</v>
      </c>
      <c r="C862" s="422" t="s">
        <v>22</v>
      </c>
      <c r="D862" t="s">
        <v>14</v>
      </c>
      <c r="E862" s="207"/>
      <c r="F862" s="207">
        <v>60</v>
      </c>
      <c r="G862" s="2">
        <f t="shared" si="15"/>
        <v>471.4000000000002</v>
      </c>
    </row>
    <row r="863" spans="1:13">
      <c r="A863" s="70">
        <v>45869</v>
      </c>
      <c r="B863" s="422" t="s">
        <v>87</v>
      </c>
      <c r="C863" s="422" t="s">
        <v>22</v>
      </c>
      <c r="D863" t="s">
        <v>15</v>
      </c>
      <c r="E863" s="207"/>
      <c r="F863" s="207">
        <v>5</v>
      </c>
      <c r="G863" s="2">
        <f t="shared" si="15"/>
        <v>466.4000000000002</v>
      </c>
      <c r="H863" s="28">
        <f>250-G863</f>
        <v>-216.4000000000002</v>
      </c>
    </row>
    <row r="864" spans="1:13">
      <c r="A864" s="3">
        <v>45896</v>
      </c>
      <c r="B864" s="422">
        <v>31583</v>
      </c>
      <c r="C864" s="422" t="s">
        <v>22</v>
      </c>
      <c r="D864" t="s">
        <v>12</v>
      </c>
      <c r="F864" s="2">
        <v>460.3</v>
      </c>
      <c r="G864" s="2">
        <f t="shared" si="15"/>
        <v>6.1000000000001933</v>
      </c>
    </row>
    <row r="865" spans="1:12">
      <c r="A865" s="3">
        <v>45896</v>
      </c>
      <c r="B865" s="422">
        <v>31583</v>
      </c>
      <c r="C865" s="422" t="s">
        <v>22</v>
      </c>
      <c r="D865" t="s">
        <v>13</v>
      </c>
      <c r="F865" s="2">
        <v>6.1</v>
      </c>
      <c r="G865" s="2">
        <f t="shared" si="15"/>
        <v>1.936228954946273E-13</v>
      </c>
    </row>
    <row r="866" spans="1:12">
      <c r="A866" s="31">
        <v>45900</v>
      </c>
      <c r="B866" s="421" t="s">
        <v>10</v>
      </c>
      <c r="C866" s="421" t="s">
        <v>23</v>
      </c>
      <c r="D866" t="s">
        <v>12</v>
      </c>
      <c r="E866" s="207">
        <v>377.8</v>
      </c>
      <c r="F866" s="207"/>
      <c r="G866" s="2">
        <f t="shared" si="15"/>
        <v>377.80000000000018</v>
      </c>
    </row>
    <row r="867" spans="1:12">
      <c r="B867" s="422"/>
      <c r="C867" s="422"/>
      <c r="D867" t="s">
        <v>13</v>
      </c>
      <c r="E867" s="207">
        <v>8</v>
      </c>
      <c r="F867" s="207"/>
      <c r="G867" s="2">
        <f t="shared" si="15"/>
        <v>385.80000000000018</v>
      </c>
    </row>
    <row r="868" spans="1:12">
      <c r="B868" s="422"/>
      <c r="C868" s="422"/>
      <c r="D868" t="s">
        <v>14</v>
      </c>
      <c r="E868" s="207">
        <v>60</v>
      </c>
      <c r="F868" s="207"/>
      <c r="G868" s="2">
        <f t="shared" si="15"/>
        <v>445.80000000000018</v>
      </c>
    </row>
    <row r="869" spans="1:12">
      <c r="B869" s="422"/>
      <c r="C869" s="422"/>
      <c r="D869" t="s">
        <v>15</v>
      </c>
      <c r="E869" s="207">
        <v>5</v>
      </c>
      <c r="F869" s="207"/>
      <c r="G869" s="2">
        <f t="shared" si="15"/>
        <v>450.80000000000018</v>
      </c>
    </row>
    <row r="870" spans="1:12">
      <c r="A870" s="3">
        <v>45900</v>
      </c>
      <c r="B870" s="422" t="s">
        <v>102</v>
      </c>
      <c r="C870" s="422" t="s">
        <v>23</v>
      </c>
      <c r="D870" t="s">
        <v>14</v>
      </c>
      <c r="E870" s="207"/>
      <c r="F870" s="207">
        <v>60</v>
      </c>
      <c r="G870" s="2">
        <f t="shared" si="15"/>
        <v>390.80000000000018</v>
      </c>
    </row>
    <row r="871" spans="1:12">
      <c r="A871" s="3">
        <v>45900</v>
      </c>
      <c r="B871" s="422" t="s">
        <v>102</v>
      </c>
      <c r="C871" s="422" t="s">
        <v>23</v>
      </c>
      <c r="D871" t="s">
        <v>15</v>
      </c>
      <c r="E871" s="207"/>
      <c r="F871" s="207">
        <v>5</v>
      </c>
      <c r="G871" s="2">
        <f t="shared" si="15"/>
        <v>385.80000000000018</v>
      </c>
      <c r="H871" s="28">
        <f>500-G871</f>
        <v>114.19999999999982</v>
      </c>
    </row>
    <row r="872" spans="1:12">
      <c r="A872" s="3">
        <v>45959</v>
      </c>
      <c r="B872" s="422">
        <v>31833</v>
      </c>
      <c r="C872" s="422" t="s">
        <v>23</v>
      </c>
      <c r="D872" t="s">
        <v>12</v>
      </c>
      <c r="E872" s="207"/>
      <c r="F872" s="207">
        <v>377.8</v>
      </c>
      <c r="G872" s="2">
        <f t="shared" si="15"/>
        <v>8.0000000000001705</v>
      </c>
      <c r="H872" s="28"/>
    </row>
    <row r="873" spans="1:12">
      <c r="A873" s="3">
        <v>45959</v>
      </c>
      <c r="B873" s="422">
        <v>31833</v>
      </c>
      <c r="C873" s="422" t="s">
        <v>23</v>
      </c>
      <c r="D873" t="s">
        <v>13</v>
      </c>
      <c r="E873" s="207"/>
      <c r="F873" s="207">
        <v>8</v>
      </c>
      <c r="G873" s="2">
        <f t="shared" si="15"/>
        <v>1.7053025658242404E-13</v>
      </c>
      <c r="H873" s="28"/>
    </row>
    <row r="874" spans="1:12">
      <c r="A874" s="81">
        <v>45930</v>
      </c>
      <c r="B874" s="421" t="s">
        <v>10</v>
      </c>
      <c r="C874" s="421" t="s">
        <v>172</v>
      </c>
      <c r="D874" t="s">
        <v>12</v>
      </c>
      <c r="E874" s="207">
        <v>358.9</v>
      </c>
      <c r="G874" s="2">
        <f t="shared" si="15"/>
        <v>358.90000000000015</v>
      </c>
    </row>
    <row r="875" spans="1:12">
      <c r="B875" s="422"/>
      <c r="C875" s="422"/>
      <c r="D875" t="s">
        <v>13</v>
      </c>
      <c r="E875" s="20">
        <v>12</v>
      </c>
      <c r="G875" s="2">
        <f t="shared" si="15"/>
        <v>370.90000000000015</v>
      </c>
    </row>
    <row r="876" spans="1:12">
      <c r="B876" s="422"/>
      <c r="C876" s="422"/>
      <c r="D876" t="s">
        <v>14</v>
      </c>
      <c r="E876" s="20">
        <v>60</v>
      </c>
      <c r="G876" s="2">
        <f t="shared" si="15"/>
        <v>430.90000000000015</v>
      </c>
    </row>
    <row r="877" spans="1:12">
      <c r="B877" s="422"/>
      <c r="C877" s="422"/>
      <c r="D877" t="s">
        <v>15</v>
      </c>
      <c r="E877" s="20">
        <v>5</v>
      </c>
      <c r="G877" s="2">
        <f t="shared" si="15"/>
        <v>435.90000000000015</v>
      </c>
    </row>
    <row r="878" spans="1:12">
      <c r="B878" s="422"/>
      <c r="C878" s="422"/>
      <c r="D878" t="s">
        <v>63</v>
      </c>
      <c r="E878" s="207">
        <v>10</v>
      </c>
      <c r="G878" s="2">
        <f t="shared" si="15"/>
        <v>445.90000000000015</v>
      </c>
    </row>
    <row r="879" spans="1:12">
      <c r="A879" s="3">
        <v>45905</v>
      </c>
      <c r="B879" s="422"/>
      <c r="C879" s="422" t="s">
        <v>172</v>
      </c>
      <c r="D879" t="s">
        <v>63</v>
      </c>
      <c r="E879" s="5"/>
      <c r="F879" s="207">
        <v>10</v>
      </c>
      <c r="G879" s="2">
        <f t="shared" si="15"/>
        <v>435.90000000000015</v>
      </c>
      <c r="J879" s="441" t="s">
        <v>572</v>
      </c>
      <c r="K879" s="441"/>
      <c r="L879" s="441"/>
    </row>
    <row r="880" spans="1:12">
      <c r="A880" s="3">
        <v>45930</v>
      </c>
      <c r="B880" s="422" t="s">
        <v>91</v>
      </c>
      <c r="C880" s="422" t="s">
        <v>172</v>
      </c>
      <c r="D880" t="s">
        <v>14</v>
      </c>
      <c r="E880" s="5"/>
      <c r="F880" s="20">
        <v>60</v>
      </c>
      <c r="G880" s="2">
        <f t="shared" si="15"/>
        <v>375.90000000000015</v>
      </c>
      <c r="I880" s="9">
        <v>2025</v>
      </c>
      <c r="J880" s="421" t="s">
        <v>23</v>
      </c>
      <c r="K880" t="s">
        <v>12</v>
      </c>
      <c r="L880" s="207">
        <v>377.8</v>
      </c>
    </row>
    <row r="881" spans="1:13">
      <c r="A881" s="3">
        <v>45930</v>
      </c>
      <c r="B881" s="422" t="s">
        <v>91</v>
      </c>
      <c r="C881" s="422" t="s">
        <v>172</v>
      </c>
      <c r="D881" t="s">
        <v>15</v>
      </c>
      <c r="E881" s="5"/>
      <c r="F881" s="20">
        <v>5</v>
      </c>
      <c r="G881" s="2">
        <f t="shared" si="15"/>
        <v>370.90000000000015</v>
      </c>
      <c r="J881" s="422"/>
      <c r="K881" t="s">
        <v>13</v>
      </c>
      <c r="L881" s="207">
        <v>8</v>
      </c>
    </row>
    <row r="882" spans="1:13">
      <c r="A882" s="3">
        <v>45959</v>
      </c>
      <c r="B882" s="422">
        <v>31834</v>
      </c>
      <c r="C882" s="422" t="s">
        <v>172</v>
      </c>
      <c r="D882" t="s">
        <v>12</v>
      </c>
      <c r="E882" s="5"/>
      <c r="F882" s="20">
        <v>114.2</v>
      </c>
      <c r="G882" s="2">
        <f t="shared" si="15"/>
        <v>256.70000000000016</v>
      </c>
      <c r="J882" s="422"/>
      <c r="L882" s="207"/>
    </row>
    <row r="883" spans="1:13">
      <c r="A883" s="3">
        <v>45985</v>
      </c>
      <c r="B883" s="422">
        <v>32040</v>
      </c>
      <c r="C883" s="422" t="s">
        <v>172</v>
      </c>
      <c r="D883" t="s">
        <v>12</v>
      </c>
      <c r="E883" s="5"/>
      <c r="F883" s="207">
        <v>244.7</v>
      </c>
      <c r="G883" s="2">
        <f t="shared" si="15"/>
        <v>12.000000000000171</v>
      </c>
      <c r="J883" s="422"/>
      <c r="L883" s="207"/>
    </row>
    <row r="884" spans="1:13">
      <c r="A884" s="3">
        <v>45985</v>
      </c>
      <c r="B884" s="422">
        <v>32040</v>
      </c>
      <c r="C884" s="422" t="s">
        <v>172</v>
      </c>
      <c r="D884" t="s">
        <v>13</v>
      </c>
      <c r="E884" s="5"/>
      <c r="F884" s="20">
        <v>12</v>
      </c>
      <c r="G884" s="2">
        <f t="shared" si="15"/>
        <v>1.7053025658242404E-13</v>
      </c>
      <c r="J884" s="422"/>
      <c r="L884" s="207"/>
    </row>
    <row r="885" spans="1:13">
      <c r="A885" s="81">
        <v>45961</v>
      </c>
      <c r="B885" s="421" t="s">
        <v>10</v>
      </c>
      <c r="C885" s="421" t="s">
        <v>25</v>
      </c>
      <c r="D885" t="s">
        <v>12</v>
      </c>
      <c r="E885" s="28">
        <v>316.39999999999998</v>
      </c>
      <c r="G885" s="2">
        <f t="shared" si="15"/>
        <v>316.40000000000015</v>
      </c>
      <c r="J885" s="421" t="s">
        <v>172</v>
      </c>
      <c r="K885" t="s">
        <v>12</v>
      </c>
      <c r="L885" s="207">
        <v>358.9</v>
      </c>
    </row>
    <row r="886" spans="1:13">
      <c r="A886" s="70"/>
      <c r="B886" s="422"/>
      <c r="C886" s="422"/>
      <c r="D886" t="s">
        <v>13</v>
      </c>
      <c r="E886" s="28">
        <v>8</v>
      </c>
      <c r="G886" s="2">
        <f t="shared" si="15"/>
        <v>324.40000000000015</v>
      </c>
      <c r="J886" s="422"/>
      <c r="K886" t="s">
        <v>13</v>
      </c>
      <c r="L886" s="20">
        <v>12</v>
      </c>
    </row>
    <row r="887" spans="1:13">
      <c r="A887" s="70"/>
      <c r="B887" s="422"/>
      <c r="C887" s="422"/>
      <c r="D887" t="s">
        <v>14</v>
      </c>
      <c r="E887" s="20">
        <v>60</v>
      </c>
      <c r="G887" s="2">
        <f t="shared" si="15"/>
        <v>384.40000000000015</v>
      </c>
      <c r="I887" s="207"/>
      <c r="L887" s="93">
        <f>SUM(L880:L886)</f>
        <v>756.7</v>
      </c>
    </row>
    <row r="888" spans="1:13">
      <c r="A888" s="70"/>
      <c r="B888" s="422"/>
      <c r="C888" s="422"/>
      <c r="D888" t="s">
        <v>15</v>
      </c>
      <c r="E888" s="20">
        <v>5</v>
      </c>
      <c r="G888" s="2">
        <f t="shared" si="15"/>
        <v>389.40000000000015</v>
      </c>
      <c r="I888" s="20"/>
    </row>
    <row r="889" spans="1:13">
      <c r="A889" s="3">
        <v>45961</v>
      </c>
      <c r="B889" s="422" t="s">
        <v>75</v>
      </c>
      <c r="C889" s="422" t="s">
        <v>25</v>
      </c>
      <c r="D889" t="s">
        <v>14</v>
      </c>
      <c r="F889" s="2">
        <v>40</v>
      </c>
      <c r="G889" s="2">
        <f t="shared" si="15"/>
        <v>349.40000000000015</v>
      </c>
      <c r="I889" s="28"/>
    </row>
    <row r="890" spans="1:13">
      <c r="A890" s="3">
        <v>45985</v>
      </c>
      <c r="B890" s="422">
        <v>32040</v>
      </c>
      <c r="C890" s="422" t="s">
        <v>25</v>
      </c>
      <c r="D890" t="s">
        <v>12</v>
      </c>
      <c r="F890" s="28">
        <v>316.39999999999998</v>
      </c>
      <c r="G890" s="2">
        <f t="shared" si="15"/>
        <v>33.000000000000171</v>
      </c>
    </row>
    <row r="891" spans="1:13">
      <c r="A891" s="3">
        <v>45985</v>
      </c>
      <c r="B891" s="422">
        <v>32040</v>
      </c>
      <c r="C891" s="422" t="s">
        <v>25</v>
      </c>
      <c r="D891" t="s">
        <v>13</v>
      </c>
      <c r="F891" s="28">
        <v>8</v>
      </c>
      <c r="G891" s="2">
        <f t="shared" si="15"/>
        <v>25.000000000000171</v>
      </c>
    </row>
    <row r="892" spans="1:13">
      <c r="A892" s="3">
        <v>45985</v>
      </c>
      <c r="B892" s="422">
        <v>32040</v>
      </c>
      <c r="C892" s="422" t="s">
        <v>25</v>
      </c>
      <c r="D892" t="s">
        <v>14</v>
      </c>
      <c r="F892" s="2">
        <v>20</v>
      </c>
      <c r="G892" s="2">
        <f t="shared" si="15"/>
        <v>5.0000000000001705</v>
      </c>
      <c r="J892" s="421" t="s">
        <v>23</v>
      </c>
      <c r="K892" t="s">
        <v>12</v>
      </c>
      <c r="L892" s="207">
        <v>377.8</v>
      </c>
    </row>
    <row r="893" spans="1:13">
      <c r="A893" s="3">
        <v>45985</v>
      </c>
      <c r="B893" s="422">
        <v>32040</v>
      </c>
      <c r="C893" s="422" t="s">
        <v>25</v>
      </c>
      <c r="D893" t="s">
        <v>15</v>
      </c>
      <c r="F893" s="2">
        <v>5</v>
      </c>
      <c r="G893" s="2">
        <f t="shared" si="15"/>
        <v>1.7053025658242404E-13</v>
      </c>
      <c r="J893" s="422"/>
      <c r="K893" t="s">
        <v>13</v>
      </c>
      <c r="L893" s="207">
        <v>8</v>
      </c>
    </row>
    <row r="894" spans="1:13">
      <c r="A894" s="81">
        <v>45991</v>
      </c>
      <c r="B894" s="421" t="s">
        <v>10</v>
      </c>
      <c r="C894" s="421" t="s">
        <v>26</v>
      </c>
      <c r="D894" t="s">
        <v>12</v>
      </c>
      <c r="E894" s="20">
        <v>371.7</v>
      </c>
      <c r="G894" s="2">
        <f t="shared" si="15"/>
        <v>371.70000000000016</v>
      </c>
      <c r="K894">
        <v>400</v>
      </c>
      <c r="L894" s="28">
        <f>SUM(L892:L893)</f>
        <v>385.8</v>
      </c>
      <c r="M894" s="28">
        <f>K894-L894</f>
        <v>14.199999999999989</v>
      </c>
    </row>
    <row r="895" spans="1:13">
      <c r="A895" s="70"/>
      <c r="B895" s="422"/>
      <c r="C895" s="422"/>
      <c r="D895" t="s">
        <v>13</v>
      </c>
      <c r="E895" s="20">
        <v>9.3000000000000007</v>
      </c>
      <c r="G895" s="2">
        <f t="shared" si="15"/>
        <v>381.00000000000017</v>
      </c>
    </row>
    <row r="896" spans="1:13">
      <c r="A896" s="70"/>
      <c r="B896" s="422"/>
      <c r="C896" s="422"/>
      <c r="D896" t="s">
        <v>14</v>
      </c>
      <c r="E896" s="207">
        <v>60</v>
      </c>
      <c r="G896" s="2">
        <f t="shared" si="15"/>
        <v>441.00000000000017</v>
      </c>
      <c r="J896" s="441" t="s">
        <v>572</v>
      </c>
      <c r="K896" s="441"/>
      <c r="L896" s="441"/>
    </row>
    <row r="897" spans="1:12">
      <c r="A897" s="70"/>
      <c r="B897" s="422"/>
      <c r="C897" s="422"/>
      <c r="D897" t="s">
        <v>15</v>
      </c>
      <c r="E897" s="207">
        <v>5</v>
      </c>
      <c r="G897" s="2">
        <f t="shared" si="15"/>
        <v>446.00000000000017</v>
      </c>
      <c r="I897" s="9">
        <v>2025</v>
      </c>
      <c r="J897" s="421" t="s">
        <v>172</v>
      </c>
      <c r="K897" t="s">
        <v>12</v>
      </c>
      <c r="L897" s="207">
        <f>E874-F882</f>
        <v>244.7</v>
      </c>
    </row>
    <row r="898" spans="1:12">
      <c r="A898" s="3">
        <v>45991</v>
      </c>
      <c r="B898" s="422" t="s">
        <v>93</v>
      </c>
      <c r="C898" s="422" t="s">
        <v>26</v>
      </c>
      <c r="D898" t="s">
        <v>14</v>
      </c>
      <c r="F898" s="2">
        <v>40</v>
      </c>
      <c r="G898" s="2">
        <f t="shared" si="15"/>
        <v>406.00000000000017</v>
      </c>
      <c r="J898" s="422"/>
      <c r="K898" t="s">
        <v>13</v>
      </c>
      <c r="L898" s="20">
        <v>12</v>
      </c>
    </row>
    <row r="899" spans="1:12">
      <c r="A899" s="3">
        <v>46042</v>
      </c>
      <c r="B899" s="422">
        <v>32372</v>
      </c>
      <c r="C899" s="422" t="s">
        <v>26</v>
      </c>
      <c r="D899" t="s">
        <v>12</v>
      </c>
      <c r="F899" s="2">
        <v>371.7</v>
      </c>
      <c r="G899" s="2">
        <f t="shared" si="15"/>
        <v>34.300000000000182</v>
      </c>
      <c r="J899" s="422"/>
      <c r="L899" s="20"/>
    </row>
    <row r="900" spans="1:12">
      <c r="A900" s="3">
        <v>46042</v>
      </c>
      <c r="B900" s="422">
        <v>32372</v>
      </c>
      <c r="C900" s="422" t="s">
        <v>26</v>
      </c>
      <c r="D900" t="s">
        <v>13</v>
      </c>
      <c r="F900" s="2">
        <v>9.3000000000000007</v>
      </c>
      <c r="G900" s="2">
        <f t="shared" si="15"/>
        <v>25.000000000000181</v>
      </c>
      <c r="J900" s="422"/>
      <c r="L900" s="20"/>
    </row>
    <row r="901" spans="1:12">
      <c r="A901" s="3">
        <v>46042</v>
      </c>
      <c r="B901" s="422">
        <v>32372</v>
      </c>
      <c r="C901" s="422" t="s">
        <v>26</v>
      </c>
      <c r="D901" t="s">
        <v>14</v>
      </c>
      <c r="F901" s="2">
        <v>20</v>
      </c>
      <c r="G901" s="2">
        <f t="shared" si="15"/>
        <v>5.0000000000001812</v>
      </c>
      <c r="J901" s="422"/>
      <c r="L901" s="20"/>
    </row>
    <row r="902" spans="1:12">
      <c r="A902" s="3">
        <v>46042</v>
      </c>
      <c r="B902" s="422">
        <v>32372</v>
      </c>
      <c r="C902" s="422" t="s">
        <v>26</v>
      </c>
      <c r="D902" t="s">
        <v>15</v>
      </c>
      <c r="F902" s="2">
        <v>5</v>
      </c>
      <c r="G902" s="2">
        <f t="shared" si="15"/>
        <v>1.8118839761882555E-13</v>
      </c>
    </row>
    <row r="903" spans="1:12">
      <c r="A903" s="81">
        <v>46022</v>
      </c>
      <c r="B903" s="374" t="s">
        <v>10</v>
      </c>
      <c r="C903" s="374" t="s">
        <v>27</v>
      </c>
      <c r="D903" s="373" t="s">
        <v>12</v>
      </c>
      <c r="E903" s="373">
        <v>393.6</v>
      </c>
      <c r="G903" s="2">
        <f t="shared" si="15"/>
        <v>393.60000000000019</v>
      </c>
    </row>
    <row r="904" spans="1:12">
      <c r="A904" s="81"/>
      <c r="B904" s="373"/>
      <c r="C904" s="373"/>
      <c r="D904" s="373" t="s">
        <v>13</v>
      </c>
      <c r="E904" s="373">
        <v>11.4</v>
      </c>
      <c r="G904" s="2">
        <f t="shared" si="15"/>
        <v>405.00000000000017</v>
      </c>
      <c r="J904" s="441" t="s">
        <v>572</v>
      </c>
      <c r="K904" s="441"/>
      <c r="L904" s="441"/>
    </row>
    <row r="905" spans="1:12">
      <c r="A905" s="81"/>
      <c r="B905" s="373"/>
      <c r="C905" s="373"/>
      <c r="D905" s="373" t="s">
        <v>14</v>
      </c>
      <c r="E905" s="373">
        <v>60</v>
      </c>
      <c r="G905" s="2">
        <f t="shared" si="15"/>
        <v>465.00000000000017</v>
      </c>
      <c r="I905" s="9">
        <v>2025</v>
      </c>
      <c r="J905" s="374" t="s">
        <v>27</v>
      </c>
      <c r="K905" s="373" t="s">
        <v>12</v>
      </c>
      <c r="L905" s="373">
        <v>393.6</v>
      </c>
    </row>
    <row r="906" spans="1:12">
      <c r="A906" s="373"/>
      <c r="B906" s="373"/>
      <c r="C906" s="373"/>
      <c r="D906" s="373" t="s">
        <v>15</v>
      </c>
      <c r="E906" s="373">
        <v>5</v>
      </c>
      <c r="G906" s="2">
        <f t="shared" si="15"/>
        <v>470.00000000000017</v>
      </c>
      <c r="J906" s="373"/>
      <c r="K906" s="373" t="s">
        <v>13</v>
      </c>
      <c r="L906" s="373">
        <v>11.4</v>
      </c>
    </row>
    <row r="907" spans="1:12">
      <c r="A907" s="70">
        <v>46022</v>
      </c>
      <c r="B907" s="422" t="s">
        <v>76</v>
      </c>
      <c r="C907" s="150" t="s">
        <v>27</v>
      </c>
      <c r="D907" s="373" t="s">
        <v>14</v>
      </c>
      <c r="F907" s="2">
        <v>40</v>
      </c>
      <c r="G907" s="2">
        <f t="shared" si="15"/>
        <v>430.00000000000017</v>
      </c>
      <c r="J907" s="373"/>
      <c r="K907" s="373" t="s">
        <v>14</v>
      </c>
      <c r="L907" s="373">
        <v>20</v>
      </c>
    </row>
    <row r="908" spans="1:12">
      <c r="A908" s="70">
        <v>46057</v>
      </c>
      <c r="B908" s="422">
        <v>32463</v>
      </c>
      <c r="C908" s="150" t="s">
        <v>27</v>
      </c>
      <c r="D908" s="373" t="s">
        <v>12</v>
      </c>
      <c r="F908" s="373">
        <v>393.6</v>
      </c>
      <c r="G908" s="2">
        <f t="shared" si="15"/>
        <v>36.400000000000148</v>
      </c>
      <c r="J908" s="373"/>
      <c r="K908" s="373"/>
      <c r="L908" s="373"/>
    </row>
    <row r="909" spans="1:12">
      <c r="A909" s="70">
        <v>46057</v>
      </c>
      <c r="B909" s="422">
        <v>32463</v>
      </c>
      <c r="C909" s="150" t="s">
        <v>27</v>
      </c>
      <c r="D909" s="373" t="s">
        <v>13</v>
      </c>
      <c r="F909" s="373">
        <v>11.4</v>
      </c>
      <c r="G909" s="2">
        <f t="shared" si="15"/>
        <v>25.000000000000149</v>
      </c>
      <c r="J909" s="373"/>
      <c r="K909" s="373"/>
      <c r="L909" s="373"/>
    </row>
    <row r="910" spans="1:12">
      <c r="A910" s="70">
        <v>46057</v>
      </c>
      <c r="B910" s="422">
        <v>32463</v>
      </c>
      <c r="C910" s="150" t="s">
        <v>27</v>
      </c>
      <c r="D910" s="373" t="s">
        <v>14</v>
      </c>
      <c r="F910" s="373">
        <v>20</v>
      </c>
      <c r="G910" s="2">
        <f t="shared" si="15"/>
        <v>5.0000000000001492</v>
      </c>
      <c r="J910" s="373"/>
      <c r="K910" s="373"/>
      <c r="L910" s="373"/>
    </row>
    <row r="911" spans="1:12">
      <c r="A911" s="70">
        <v>46057</v>
      </c>
      <c r="B911" s="422">
        <v>32463</v>
      </c>
      <c r="C911" s="150" t="s">
        <v>27</v>
      </c>
      <c r="D911" s="373" t="s">
        <v>15</v>
      </c>
      <c r="F911" s="373">
        <v>5</v>
      </c>
      <c r="G911" s="2">
        <f t="shared" si="15"/>
        <v>1.4921397450962104E-13</v>
      </c>
      <c r="J911" s="373"/>
      <c r="K911" s="373"/>
      <c r="L911" s="373"/>
    </row>
    <row r="912" spans="1:12">
      <c r="A912" s="81">
        <v>46053</v>
      </c>
      <c r="B912" s="421" t="s">
        <v>10</v>
      </c>
      <c r="C912" s="421" t="s">
        <v>11</v>
      </c>
      <c r="D912" t="s">
        <v>12</v>
      </c>
      <c r="E912" s="20">
        <v>456.3</v>
      </c>
      <c r="G912" s="2">
        <f t="shared" si="15"/>
        <v>456.30000000000018</v>
      </c>
      <c r="J912" s="373"/>
      <c r="K912" s="373" t="s">
        <v>15</v>
      </c>
      <c r="L912" s="373">
        <v>5</v>
      </c>
    </row>
    <row r="913" spans="1:13">
      <c r="A913" s="70"/>
      <c r="B913" s="422"/>
      <c r="C913" s="422"/>
      <c r="D913" t="s">
        <v>13</v>
      </c>
      <c r="E913" s="20">
        <v>13.7</v>
      </c>
      <c r="G913" s="2">
        <f t="shared" si="15"/>
        <v>470.00000000000017</v>
      </c>
      <c r="I913" s="9">
        <v>2026</v>
      </c>
      <c r="J913" s="421" t="s">
        <v>11</v>
      </c>
      <c r="K913" s="376" t="s">
        <v>14</v>
      </c>
      <c r="L913" s="376">
        <v>20</v>
      </c>
    </row>
    <row r="914" spans="1:13">
      <c r="A914" s="70"/>
      <c r="B914" s="422"/>
      <c r="C914" s="422"/>
      <c r="D914" t="s">
        <v>14</v>
      </c>
      <c r="E914" s="207">
        <v>60</v>
      </c>
      <c r="G914" s="2">
        <f t="shared" si="15"/>
        <v>530.00000000000023</v>
      </c>
      <c r="K914" s="376" t="s">
        <v>15</v>
      </c>
      <c r="L914" s="376">
        <v>5</v>
      </c>
    </row>
    <row r="915" spans="1:13">
      <c r="A915" s="70"/>
      <c r="B915" s="422"/>
      <c r="C915" s="422"/>
      <c r="D915" t="s">
        <v>15</v>
      </c>
      <c r="E915" s="207">
        <v>5</v>
      </c>
      <c r="G915" s="2">
        <f t="shared" si="15"/>
        <v>535.00000000000023</v>
      </c>
      <c r="K915" t="s">
        <v>104</v>
      </c>
      <c r="L915" s="207">
        <v>10</v>
      </c>
    </row>
    <row r="916" spans="1:13">
      <c r="A916" s="70"/>
      <c r="B916" s="422"/>
      <c r="C916" s="422"/>
      <c r="D916" t="s">
        <v>104</v>
      </c>
      <c r="E916" s="207">
        <v>10</v>
      </c>
      <c r="G916" s="2">
        <f t="shared" si="15"/>
        <v>545.00000000000023</v>
      </c>
      <c r="K916">
        <v>500</v>
      </c>
      <c r="L916" s="114">
        <f>SUM(L905:L915)</f>
        <v>465</v>
      </c>
      <c r="M916" s="20">
        <f>K916-L916</f>
        <v>35</v>
      </c>
    </row>
    <row r="917" spans="1:13">
      <c r="A917" s="70">
        <v>46053</v>
      </c>
      <c r="B917" s="422" t="s">
        <v>77</v>
      </c>
      <c r="C917" s="422" t="s">
        <v>11</v>
      </c>
      <c r="D917" t="s">
        <v>14</v>
      </c>
      <c r="F917" s="2">
        <v>40</v>
      </c>
      <c r="G917" s="2">
        <f>+G916+E917-F917</f>
        <v>505.00000000000023</v>
      </c>
      <c r="J917" s="421"/>
      <c r="L917" s="20"/>
    </row>
    <row r="918" spans="1:13">
      <c r="A918" s="70">
        <v>46057</v>
      </c>
      <c r="B918" s="422">
        <v>32463</v>
      </c>
      <c r="C918" s="422" t="s">
        <v>11</v>
      </c>
      <c r="D918" t="s">
        <v>14</v>
      </c>
      <c r="F918" s="207">
        <v>20</v>
      </c>
      <c r="G918" s="2">
        <f>+G917+E918-F918</f>
        <v>485.00000000000023</v>
      </c>
      <c r="J918" s="422"/>
      <c r="L918" s="20"/>
    </row>
    <row r="919" spans="1:13">
      <c r="A919" s="70">
        <v>46057</v>
      </c>
      <c r="B919" s="422">
        <v>32463</v>
      </c>
      <c r="C919" s="422" t="s">
        <v>11</v>
      </c>
      <c r="D919" t="s">
        <v>15</v>
      </c>
      <c r="F919" s="207">
        <v>5</v>
      </c>
      <c r="G919" s="2">
        <f>+G918+E919-F919</f>
        <v>480.00000000000023</v>
      </c>
      <c r="J919" s="422"/>
      <c r="L919" s="207"/>
    </row>
    <row r="920" spans="1:13">
      <c r="A920" s="70">
        <v>46057</v>
      </c>
      <c r="B920" s="422">
        <v>32463</v>
      </c>
      <c r="C920" s="422" t="s">
        <v>11</v>
      </c>
      <c r="D920" t="s">
        <v>104</v>
      </c>
      <c r="F920" s="207">
        <v>10</v>
      </c>
      <c r="G920" s="2">
        <f>+G919+E920-F920</f>
        <v>470.00000000000023</v>
      </c>
      <c r="J920" s="422"/>
      <c r="L920" s="207"/>
    </row>
    <row r="921" spans="1:13">
      <c r="A921" s="70">
        <v>46105</v>
      </c>
      <c r="B921" s="422">
        <v>32836</v>
      </c>
      <c r="C921" s="422" t="s">
        <v>11</v>
      </c>
      <c r="D921" t="s">
        <v>12</v>
      </c>
      <c r="F921" s="207">
        <v>456.3</v>
      </c>
      <c r="G921" s="2">
        <f t="shared" ref="G921:G926" si="16">+G920+E921-F921</f>
        <v>13.700000000000216</v>
      </c>
      <c r="J921" s="422"/>
      <c r="L921" s="207"/>
    </row>
    <row r="922" spans="1:13">
      <c r="A922" s="70">
        <v>46105</v>
      </c>
      <c r="B922" s="422">
        <v>32836</v>
      </c>
      <c r="C922" s="422" t="s">
        <v>11</v>
      </c>
      <c r="D922" t="s">
        <v>13</v>
      </c>
      <c r="F922" s="207">
        <v>13.7</v>
      </c>
      <c r="G922" s="2">
        <f t="shared" si="16"/>
        <v>2.1671553440683056E-13</v>
      </c>
      <c r="J922" s="422"/>
      <c r="L922" s="207"/>
    </row>
    <row r="923" spans="1:13">
      <c r="A923" s="31">
        <v>46081</v>
      </c>
      <c r="B923" s="421" t="s">
        <v>10</v>
      </c>
      <c r="C923" s="421" t="s">
        <v>17</v>
      </c>
      <c r="D923" t="s">
        <v>12</v>
      </c>
      <c r="E923" s="20">
        <v>476.1</v>
      </c>
      <c r="G923" s="2">
        <f t="shared" si="16"/>
        <v>476.10000000000025</v>
      </c>
      <c r="I923" s="421"/>
      <c r="K923" s="20"/>
      <c r="L923" s="20"/>
    </row>
    <row r="924" spans="1:13">
      <c r="B924" s="422"/>
      <c r="C924" s="422"/>
      <c r="D924" t="s">
        <v>13</v>
      </c>
      <c r="E924" s="20">
        <v>12.4</v>
      </c>
      <c r="G924" s="2">
        <f t="shared" si="16"/>
        <v>488.50000000000023</v>
      </c>
      <c r="I924" s="422"/>
      <c r="K924" s="20"/>
    </row>
    <row r="925" spans="1:13">
      <c r="B925" s="422"/>
      <c r="C925" s="422"/>
      <c r="D925" t="s">
        <v>14</v>
      </c>
      <c r="E925" s="207">
        <v>56</v>
      </c>
      <c r="G925" s="2">
        <f t="shared" si="16"/>
        <v>544.50000000000023</v>
      </c>
      <c r="I925" s="421"/>
      <c r="K925" s="20"/>
    </row>
    <row r="926" spans="1:13">
      <c r="B926" s="422"/>
      <c r="C926" s="422"/>
      <c r="D926" t="s">
        <v>15</v>
      </c>
      <c r="E926" s="207">
        <v>5</v>
      </c>
      <c r="G926" s="2">
        <f t="shared" si="16"/>
        <v>549.50000000000023</v>
      </c>
      <c r="I926" s="422"/>
      <c r="K926" s="20"/>
    </row>
    <row r="927" spans="1:13">
      <c r="A927" s="70">
        <v>46081</v>
      </c>
      <c r="B927" s="422" t="s">
        <v>78</v>
      </c>
      <c r="C927" s="422" t="s">
        <v>17</v>
      </c>
      <c r="D927" t="s">
        <v>14</v>
      </c>
      <c r="F927" s="207">
        <v>56</v>
      </c>
      <c r="G927" s="2">
        <f>+G926+E927-F927</f>
        <v>493.50000000000023</v>
      </c>
      <c r="K927" s="20"/>
      <c r="M927" s="20"/>
    </row>
    <row r="928" spans="1:13">
      <c r="A928" s="70">
        <v>46081</v>
      </c>
      <c r="B928" s="422" t="s">
        <v>78</v>
      </c>
      <c r="C928" s="422" t="s">
        <v>17</v>
      </c>
      <c r="D928" t="s">
        <v>15</v>
      </c>
      <c r="F928" s="207">
        <v>5</v>
      </c>
      <c r="G928" s="2">
        <f>+G927+E928-F928</f>
        <v>488.50000000000023</v>
      </c>
      <c r="I928" s="421"/>
      <c r="K928" s="20"/>
    </row>
    <row r="929" spans="1:12">
      <c r="A929" s="3">
        <v>46105</v>
      </c>
      <c r="B929" s="422">
        <v>32837</v>
      </c>
      <c r="C929" s="422" t="s">
        <v>17</v>
      </c>
      <c r="D929" t="s">
        <v>12</v>
      </c>
      <c r="F929" s="2">
        <v>476.1</v>
      </c>
      <c r="G929" s="2">
        <f>+G928+E929-F929</f>
        <v>12.400000000000205</v>
      </c>
      <c r="I929" s="422"/>
      <c r="K929" s="20"/>
    </row>
    <row r="930" spans="1:12">
      <c r="A930" s="3">
        <v>46105</v>
      </c>
      <c r="B930" s="422">
        <v>32837</v>
      </c>
      <c r="C930" s="422" t="s">
        <v>17</v>
      </c>
      <c r="D930" t="s">
        <v>13</v>
      </c>
      <c r="F930" s="2">
        <v>12.4</v>
      </c>
      <c r="G930" s="2">
        <f>+G929+E930-F930</f>
        <v>2.042810365310288E-13</v>
      </c>
      <c r="K930" s="20"/>
      <c r="L930" s="20"/>
    </row>
    <row r="931" spans="1:12">
      <c r="A931" s="31">
        <v>46112</v>
      </c>
      <c r="B931" s="421" t="s">
        <v>10</v>
      </c>
      <c r="C931" s="421" t="s">
        <v>18</v>
      </c>
      <c r="D931" t="s">
        <v>12</v>
      </c>
      <c r="E931" s="207">
        <v>447.5</v>
      </c>
      <c r="G931" s="2">
        <f>+G930+E931-F931</f>
        <v>447.50000000000023</v>
      </c>
    </row>
    <row r="932" spans="1:12">
      <c r="A932" s="31"/>
      <c r="B932" s="422"/>
      <c r="C932" s="422"/>
      <c r="D932" t="s">
        <v>13</v>
      </c>
      <c r="E932" s="207">
        <v>12.1</v>
      </c>
      <c r="G932" s="2">
        <f>+G931+E932-F932</f>
        <v>459.60000000000025</v>
      </c>
      <c r="I932" s="441" t="s">
        <v>572</v>
      </c>
      <c r="J932" s="441"/>
      <c r="K932" s="441"/>
    </row>
    <row r="933" spans="1:12">
      <c r="B933" s="422"/>
      <c r="C933" s="422"/>
      <c r="D933" t="s">
        <v>14</v>
      </c>
      <c r="E933" s="207">
        <v>60</v>
      </c>
      <c r="G933" s="2">
        <f>+G932+E933-F933</f>
        <v>519.60000000000025</v>
      </c>
      <c r="H933" s="421">
        <v>2026</v>
      </c>
      <c r="I933" s="421" t="s">
        <v>18</v>
      </c>
      <c r="J933" t="s">
        <v>12</v>
      </c>
      <c r="K933" s="207">
        <v>447.5</v>
      </c>
    </row>
    <row r="934" spans="1:12">
      <c r="B934" s="422"/>
      <c r="C934" s="422"/>
      <c r="D934" t="s">
        <v>15</v>
      </c>
      <c r="E934" s="207">
        <v>5</v>
      </c>
      <c r="G934" s="2">
        <f>+G933+E934-F934</f>
        <v>524.60000000000025</v>
      </c>
      <c r="I934" s="422"/>
      <c r="J934" t="s">
        <v>13</v>
      </c>
      <c r="K934" s="207">
        <v>12.1</v>
      </c>
    </row>
    <row r="935" spans="1:12">
      <c r="A935" s="70">
        <v>46112</v>
      </c>
      <c r="B935" s="422" t="s">
        <v>81</v>
      </c>
      <c r="C935" s="422" t="s">
        <v>18</v>
      </c>
      <c r="D935" t="s">
        <v>14</v>
      </c>
      <c r="E935" s="207"/>
      <c r="F935" s="207">
        <v>20</v>
      </c>
      <c r="G935" s="2">
        <f>+G934+E935-F935</f>
        <v>504.60000000000025</v>
      </c>
      <c r="I935" s="422"/>
      <c r="J935" t="s">
        <v>14</v>
      </c>
      <c r="K935" s="207">
        <v>40</v>
      </c>
    </row>
    <row r="936" spans="1:12">
      <c r="A936" s="3">
        <v>46142</v>
      </c>
      <c r="B936" s="422">
        <v>32993</v>
      </c>
      <c r="C936" s="422" t="s">
        <v>18</v>
      </c>
      <c r="D936" t="s">
        <v>12</v>
      </c>
      <c r="F936" s="2">
        <v>447.5</v>
      </c>
      <c r="G936" s="2">
        <f>+G935+E936-F936</f>
        <v>57.10000000000025</v>
      </c>
      <c r="I936" s="422"/>
      <c r="J936" t="s">
        <v>15</v>
      </c>
      <c r="K936" s="207">
        <v>5</v>
      </c>
    </row>
    <row r="937" spans="1:12">
      <c r="A937" s="3">
        <v>46142</v>
      </c>
      <c r="B937" s="422">
        <v>32993</v>
      </c>
      <c r="C937" s="422" t="s">
        <v>18</v>
      </c>
      <c r="D937" t="s">
        <v>13</v>
      </c>
      <c r="F937" s="2">
        <v>12.1</v>
      </c>
      <c r="G937" s="2">
        <f>+G936+E937-F937</f>
        <v>45.000000000000249</v>
      </c>
      <c r="K937" s="93">
        <f>SUM(K933:K936)</f>
        <v>504.6</v>
      </c>
    </row>
    <row r="938" spans="1:12">
      <c r="A938" s="3">
        <v>46142</v>
      </c>
      <c r="B938" s="422">
        <v>32993</v>
      </c>
      <c r="C938" s="422" t="s">
        <v>18</v>
      </c>
      <c r="D938" t="s">
        <v>14</v>
      </c>
      <c r="F938" s="2">
        <v>40</v>
      </c>
      <c r="G938" s="2">
        <f>+G937+E938-F938</f>
        <v>5.0000000000002487</v>
      </c>
    </row>
    <row r="939" spans="1:12">
      <c r="A939" s="3">
        <v>46142</v>
      </c>
      <c r="B939" s="422">
        <v>32993</v>
      </c>
      <c r="C939" s="422" t="s">
        <v>18</v>
      </c>
      <c r="D939" t="s">
        <v>15</v>
      </c>
      <c r="F939" s="2">
        <v>5</v>
      </c>
      <c r="G939" s="2">
        <f>+G938+E939-F939</f>
        <v>2.4868995751603507E-13</v>
      </c>
    </row>
    <row r="940" spans="1:12">
      <c r="B940" s="422"/>
      <c r="C940" s="422"/>
      <c r="G940" s="2">
        <f>+G939+E940-F940</f>
        <v>2.4868995751603507E-13</v>
      </c>
    </row>
    <row r="941" spans="1:12">
      <c r="B941" s="422"/>
      <c r="C941" s="422"/>
      <c r="G941" s="2">
        <f>+G940+E941-F941</f>
        <v>2.4868995751603507E-13</v>
      </c>
    </row>
    <row r="942" spans="1:12">
      <c r="B942" s="422"/>
      <c r="C942" s="422"/>
      <c r="G942" s="2">
        <f>+G941+E942-F942</f>
        <v>2.4868995751603507E-13</v>
      </c>
    </row>
    <row r="943" spans="1:12">
      <c r="B943" s="422"/>
      <c r="C943" s="422"/>
      <c r="G943" s="2">
        <f>+G942+E943-F943</f>
        <v>2.4868995751603507E-13</v>
      </c>
    </row>
    <row r="944" spans="1:12">
      <c r="B944" s="422"/>
      <c r="C944" s="422"/>
      <c r="G944" s="2">
        <f>+G943+E944-F944</f>
        <v>2.4868995751603507E-13</v>
      </c>
    </row>
    <row r="945" spans="2:7">
      <c r="B945" s="422"/>
      <c r="C945" s="422"/>
      <c r="G945" s="2">
        <f>+G944+E945-F945</f>
        <v>2.4868995751603507E-13</v>
      </c>
    </row>
    <row r="946" spans="2:7">
      <c r="B946" s="422"/>
      <c r="C946" s="422"/>
      <c r="G946" s="2">
        <f>+G945+E946-F946</f>
        <v>2.4868995751603507E-13</v>
      </c>
    </row>
    <row r="947" spans="2:7">
      <c r="B947" s="422"/>
      <c r="C947" s="422"/>
      <c r="G947" s="2">
        <f>+G946+E947-F947</f>
        <v>2.4868995751603507E-13</v>
      </c>
    </row>
    <row r="948" spans="2:7">
      <c r="B948" s="422"/>
      <c r="C948" s="422"/>
      <c r="G948" s="2">
        <f>+G947+E948-F948</f>
        <v>2.4868995751603507E-13</v>
      </c>
    </row>
    <row r="949" spans="2:7">
      <c r="B949" s="422"/>
      <c r="C949" s="422"/>
      <c r="G949" s="2">
        <f>+G948+E949-F949</f>
        <v>2.4868995751603507E-13</v>
      </c>
    </row>
    <row r="950" spans="2:7">
      <c r="B950" s="422"/>
      <c r="C950" s="422"/>
      <c r="G950" s="2">
        <f>+G949+E950-F950</f>
        <v>2.4868995751603507E-13</v>
      </c>
    </row>
    <row r="951" spans="2:7">
      <c r="B951" s="422"/>
      <c r="C951" s="422"/>
      <c r="G951" s="2">
        <f>+G950+E951-F951</f>
        <v>2.4868995751603507E-13</v>
      </c>
    </row>
    <row r="952" spans="2:7">
      <c r="B952" s="422"/>
      <c r="C952" s="422"/>
      <c r="G952" s="2">
        <f>+G951+E952-F952</f>
        <v>2.4868995751603507E-13</v>
      </c>
    </row>
    <row r="953" spans="2:7">
      <c r="B953" s="422"/>
      <c r="C953" s="422"/>
      <c r="G953" s="2">
        <f>+G952+E953-F953</f>
        <v>2.4868995751603507E-13</v>
      </c>
    </row>
    <row r="954" spans="2:7">
      <c r="B954" s="422"/>
      <c r="C954" s="422"/>
      <c r="G954" s="2">
        <f>+G953+E954-F954</f>
        <v>2.4868995751603507E-13</v>
      </c>
    </row>
    <row r="955" spans="2:7">
      <c r="B955" s="422"/>
      <c r="C955" s="422"/>
      <c r="G955" s="2">
        <f>+G954+E955-F955</f>
        <v>2.4868995751603507E-13</v>
      </c>
    </row>
    <row r="956" spans="2:7">
      <c r="B956" s="422"/>
      <c r="C956" s="422"/>
      <c r="G956" s="2">
        <f>+G955+E956-F956</f>
        <v>2.4868995751603507E-13</v>
      </c>
    </row>
    <row r="957" spans="2:7">
      <c r="B957" s="422"/>
      <c r="C957" s="422"/>
      <c r="G957" s="2">
        <f>+G956+E957-F957</f>
        <v>2.4868995751603507E-13</v>
      </c>
    </row>
    <row r="958" spans="2:7">
      <c r="B958" s="422"/>
      <c r="C958" s="422"/>
      <c r="G958" s="2">
        <f>+G957+E958-F958</f>
        <v>2.4868995751603507E-13</v>
      </c>
    </row>
    <row r="959" spans="2:7">
      <c r="B959" s="422"/>
      <c r="C959" s="422"/>
      <c r="G959" s="2">
        <f>+G958+E959-F959</f>
        <v>2.4868995751603507E-13</v>
      </c>
    </row>
    <row r="960" spans="2:7">
      <c r="B960" s="422"/>
      <c r="C960" s="422"/>
      <c r="G960" s="2">
        <f>+G959+E960-F960</f>
        <v>2.4868995751603507E-13</v>
      </c>
    </row>
    <row r="961" spans="2:7">
      <c r="B961" s="422"/>
      <c r="C961" s="422"/>
      <c r="G961" s="2">
        <f>+G960+E961-F961</f>
        <v>2.4868995751603507E-13</v>
      </c>
    </row>
    <row r="962" spans="2:7">
      <c r="B962" s="422"/>
      <c r="C962" s="422"/>
      <c r="G962" s="2">
        <f>+G961+E962-F962</f>
        <v>2.4868995751603507E-13</v>
      </c>
    </row>
    <row r="963" spans="2:7">
      <c r="B963" s="422"/>
      <c r="C963" s="422"/>
      <c r="G963" s="2">
        <f>+G962+E963-F963</f>
        <v>2.4868995751603507E-13</v>
      </c>
    </row>
    <row r="964" spans="2:7">
      <c r="B964" s="422"/>
      <c r="C964" s="422"/>
      <c r="G964" s="2">
        <f>+G963+E964-F964</f>
        <v>2.4868995751603507E-13</v>
      </c>
    </row>
    <row r="965" spans="2:7">
      <c r="B965" s="422"/>
      <c r="C965" s="422"/>
      <c r="G965" s="2">
        <f>+G964+E965-F965</f>
        <v>2.4868995751603507E-13</v>
      </c>
    </row>
    <row r="966" spans="2:7">
      <c r="B966" s="422"/>
      <c r="C966" s="422"/>
      <c r="G966" s="2">
        <f>+G965+E966-F966</f>
        <v>2.4868995751603507E-13</v>
      </c>
    </row>
    <row r="967" spans="2:7">
      <c r="B967" s="422"/>
      <c r="C967" s="422"/>
      <c r="G967" s="2">
        <f>+G966+E967-F967</f>
        <v>2.4868995751603507E-13</v>
      </c>
    </row>
    <row r="968" spans="2:7">
      <c r="B968" s="422"/>
      <c r="C968" s="422"/>
      <c r="G968" s="2">
        <f>+G967+E968-F968</f>
        <v>2.4868995751603507E-13</v>
      </c>
    </row>
    <row r="969" spans="2:7">
      <c r="B969" s="422"/>
      <c r="C969" s="422"/>
      <c r="G969" s="2">
        <f>+G968+E969-F969</f>
        <v>2.4868995751603507E-13</v>
      </c>
    </row>
    <row r="970" spans="2:7">
      <c r="B970" s="422"/>
      <c r="C970" s="422"/>
      <c r="G970" s="2">
        <f>+G969+E970-F970</f>
        <v>2.4868995751603507E-13</v>
      </c>
    </row>
    <row r="971" spans="2:7">
      <c r="B971" s="422"/>
      <c r="C971" s="422"/>
      <c r="G971" s="2">
        <f>+G970+E971-F971</f>
        <v>2.4868995751603507E-13</v>
      </c>
    </row>
    <row r="972" spans="2:7">
      <c r="B972" s="422"/>
      <c r="C972" s="422"/>
      <c r="G972" s="2">
        <f>+G971+E972-F972</f>
        <v>2.4868995751603507E-13</v>
      </c>
    </row>
    <row r="973" spans="2:7">
      <c r="B973" s="422"/>
      <c r="C973" s="422"/>
      <c r="G973" s="2">
        <f>+G972+E973-F973</f>
        <v>2.4868995751603507E-13</v>
      </c>
    </row>
    <row r="974" spans="2:7">
      <c r="B974" s="422"/>
      <c r="C974" s="422"/>
      <c r="G974" s="2">
        <f>+G973+E974-F974</f>
        <v>2.4868995751603507E-13</v>
      </c>
    </row>
    <row r="975" spans="2:7">
      <c r="B975" s="422"/>
      <c r="C975" s="422"/>
      <c r="G975" s="2">
        <f>+G974+E975-F975</f>
        <v>2.4868995751603507E-13</v>
      </c>
    </row>
    <row r="976" spans="2:7">
      <c r="B976" s="422"/>
      <c r="C976" s="422"/>
      <c r="G976" s="2">
        <f>+G975+E976-F976</f>
        <v>2.4868995751603507E-13</v>
      </c>
    </row>
    <row r="977" spans="2:7">
      <c r="B977" s="422"/>
      <c r="C977" s="422"/>
      <c r="G977" s="2">
        <f>+G976+E977-F977</f>
        <v>2.4868995751603507E-13</v>
      </c>
    </row>
    <row r="978" spans="2:7">
      <c r="B978" s="422"/>
      <c r="C978" s="422"/>
      <c r="G978" s="2">
        <f>+G977+E978-F978</f>
        <v>2.4868995751603507E-13</v>
      </c>
    </row>
    <row r="979" spans="2:7">
      <c r="B979" s="422"/>
      <c r="C979" s="422"/>
      <c r="G979" s="2">
        <f>+G978+E979-F979</f>
        <v>2.4868995751603507E-13</v>
      </c>
    </row>
    <row r="980" spans="2:7">
      <c r="B980" s="422"/>
      <c r="C980" s="422"/>
      <c r="G980" s="2">
        <f>+G979+E980-F980</f>
        <v>2.4868995751603507E-13</v>
      </c>
    </row>
    <row r="981" spans="2:7">
      <c r="B981" s="422"/>
      <c r="C981" s="422"/>
      <c r="G981" s="2">
        <f>+G980+E981-F981</f>
        <v>2.4868995751603507E-13</v>
      </c>
    </row>
    <row r="982" spans="2:7">
      <c r="B982" s="422"/>
      <c r="C982" s="422"/>
      <c r="G982" s="2">
        <f>+G981+E982-F982</f>
        <v>2.4868995751603507E-13</v>
      </c>
    </row>
    <row r="983" spans="2:7">
      <c r="B983" s="422"/>
      <c r="C983" s="422"/>
      <c r="G983" s="2">
        <f>+G982+E983-F983</f>
        <v>2.4868995751603507E-13</v>
      </c>
    </row>
    <row r="984" spans="2:7">
      <c r="B984" s="422"/>
      <c r="C984" s="422"/>
      <c r="G984" s="2">
        <f>+G983+E984-F984</f>
        <v>2.4868995751603507E-13</v>
      </c>
    </row>
    <row r="985" spans="2:7">
      <c r="B985" s="422"/>
      <c r="C985" s="422"/>
      <c r="G985" s="2">
        <f>+G984+E985-F985</f>
        <v>2.4868995751603507E-13</v>
      </c>
    </row>
    <row r="986" spans="2:7">
      <c r="B986" s="422"/>
      <c r="C986" s="422"/>
      <c r="G986" s="2">
        <f>+G985+E986-F986</f>
        <v>2.4868995751603507E-13</v>
      </c>
    </row>
    <row r="987" spans="2:7">
      <c r="B987" s="422"/>
      <c r="C987" s="422"/>
      <c r="G987" s="2">
        <f>+G986+E987-F987</f>
        <v>2.4868995751603507E-13</v>
      </c>
    </row>
    <row r="988" spans="2:7">
      <c r="B988" s="422"/>
      <c r="C988" s="422"/>
      <c r="G988" s="2">
        <f>+G987+E988-F988</f>
        <v>2.4868995751603507E-13</v>
      </c>
    </row>
    <row r="989" spans="2:7">
      <c r="B989" s="422"/>
      <c r="C989" s="422"/>
      <c r="G989" s="2">
        <f>+G988+E989-F989</f>
        <v>2.4868995751603507E-13</v>
      </c>
    </row>
    <row r="990" spans="2:7">
      <c r="B990" s="422"/>
      <c r="C990" s="422"/>
      <c r="G990" s="2">
        <f>+G989+E990-F990</f>
        <v>2.4868995751603507E-13</v>
      </c>
    </row>
    <row r="991" spans="2:7">
      <c r="B991" s="422"/>
      <c r="C991" s="422"/>
      <c r="G991" s="2">
        <f>+G990+E991-F991</f>
        <v>2.4868995751603507E-13</v>
      </c>
    </row>
    <row r="992" spans="2:7">
      <c r="B992" s="422"/>
      <c r="C992" s="422"/>
      <c r="G992" s="2">
        <f>+G991+E992-F992</f>
        <v>2.4868995751603507E-13</v>
      </c>
    </row>
    <row r="993" spans="2:7">
      <c r="B993" s="422"/>
      <c r="C993" s="422"/>
      <c r="G993" s="2">
        <f>+G992+E993-F993</f>
        <v>2.4868995751603507E-13</v>
      </c>
    </row>
    <row r="994" spans="2:7">
      <c r="B994" s="422"/>
      <c r="C994" s="422"/>
      <c r="G994" s="2">
        <f>+G993+E994-F994</f>
        <v>2.4868995751603507E-13</v>
      </c>
    </row>
    <row r="995" spans="2:7">
      <c r="B995" s="422"/>
      <c r="C995" s="422"/>
      <c r="G995" s="2">
        <f>+G994+E995-F995</f>
        <v>2.4868995751603507E-13</v>
      </c>
    </row>
    <row r="996" spans="2:7">
      <c r="B996" s="422"/>
      <c r="C996" s="422"/>
      <c r="G996" s="2">
        <f>+G995+E996-F996</f>
        <v>2.4868995751603507E-13</v>
      </c>
    </row>
    <row r="997" spans="2:7">
      <c r="B997" s="422"/>
      <c r="C997" s="422"/>
      <c r="G997" s="2">
        <f>+G996+E997-F997</f>
        <v>2.4868995751603507E-13</v>
      </c>
    </row>
    <row r="998" spans="2:7">
      <c r="B998" s="422"/>
      <c r="C998" s="422"/>
      <c r="G998" s="2">
        <f>+G997+E998-F998</f>
        <v>2.4868995751603507E-13</v>
      </c>
    </row>
    <row r="999" spans="2:7">
      <c r="B999" s="422"/>
      <c r="C999" s="422"/>
      <c r="G999" s="2">
        <f>+G998+E999-F999</f>
        <v>2.4868995751603507E-13</v>
      </c>
    </row>
    <row r="1000" spans="2:7">
      <c r="B1000" s="422"/>
      <c r="C1000" s="422"/>
      <c r="G1000" s="2">
        <f>+G999+E1000-F1000</f>
        <v>2.4868995751603507E-13</v>
      </c>
    </row>
    <row r="1001" spans="2:7">
      <c r="B1001" s="422"/>
      <c r="C1001" s="422"/>
      <c r="G1001" s="2">
        <f>+G1000+E1001-F1001</f>
        <v>2.4868995751603507E-13</v>
      </c>
    </row>
    <row r="1002" spans="2:7">
      <c r="B1002" s="422"/>
      <c r="C1002" s="422"/>
      <c r="G1002" s="2">
        <f>+G1001+E1002-F1002</f>
        <v>2.4868995751603507E-13</v>
      </c>
    </row>
    <row r="1003" spans="2:7">
      <c r="B1003" s="422"/>
      <c r="C1003" s="422"/>
      <c r="G1003" s="2">
        <f>+G1002+E1003-F1003</f>
        <v>2.4868995751603507E-13</v>
      </c>
    </row>
    <row r="1004" spans="2:7">
      <c r="B1004" s="422"/>
      <c r="C1004" s="422"/>
      <c r="G1004" s="2">
        <f>+G1003+E1004-F1004</f>
        <v>2.4868995751603507E-13</v>
      </c>
    </row>
    <row r="1005" spans="2:7">
      <c r="B1005" s="422"/>
      <c r="C1005" s="422"/>
      <c r="G1005" s="2">
        <f>+G1004+E1005-F1005</f>
        <v>2.4868995751603507E-13</v>
      </c>
    </row>
    <row r="1006" spans="2:7">
      <c r="B1006" s="422"/>
      <c r="C1006" s="422"/>
      <c r="G1006" s="2">
        <f>+G1005+E1006-F1006</f>
        <v>2.4868995751603507E-13</v>
      </c>
    </row>
    <row r="1007" spans="2:7">
      <c r="B1007" s="422"/>
      <c r="C1007" s="422"/>
      <c r="G1007" s="2">
        <f>+G1006+E1007-F1007</f>
        <v>2.4868995751603507E-13</v>
      </c>
    </row>
    <row r="1008" spans="2:7">
      <c r="B1008" s="422"/>
      <c r="C1008" s="422"/>
      <c r="G1008" s="2">
        <f>+G1007+E1008-F1008</f>
        <v>2.4868995751603507E-13</v>
      </c>
    </row>
    <row r="1009" spans="2:7">
      <c r="B1009" s="422"/>
      <c r="C1009" s="422"/>
      <c r="G1009" s="2">
        <f>+G1008+E1009-F1009</f>
        <v>2.4868995751603507E-13</v>
      </c>
    </row>
    <row r="1010" spans="2:7">
      <c r="B1010" s="422"/>
      <c r="C1010" s="422"/>
      <c r="G1010" s="2">
        <f>+G1009+E1010-F1010</f>
        <v>2.4868995751603507E-13</v>
      </c>
    </row>
    <row r="1011" spans="2:7">
      <c r="B1011" s="422"/>
      <c r="C1011" s="422"/>
      <c r="G1011" s="2">
        <f>+G1010+E1011-F1011</f>
        <v>2.4868995751603507E-13</v>
      </c>
    </row>
    <row r="1012" spans="2:7">
      <c r="B1012" s="422"/>
      <c r="C1012" s="422"/>
      <c r="G1012" s="2">
        <f>+G1011+E1012-F1012</f>
        <v>2.4868995751603507E-13</v>
      </c>
    </row>
    <row r="1013" spans="2:7">
      <c r="B1013" s="422"/>
      <c r="C1013" s="422"/>
      <c r="G1013" s="2">
        <f>+G1012+E1013-F1013</f>
        <v>2.4868995751603507E-13</v>
      </c>
    </row>
    <row r="1014" spans="2:7">
      <c r="B1014" s="422"/>
      <c r="C1014" s="422"/>
      <c r="G1014" s="2">
        <f>+G1013+E1014-F1014</f>
        <v>2.4868995751603507E-13</v>
      </c>
    </row>
    <row r="1015" spans="2:7">
      <c r="B1015" s="422"/>
      <c r="C1015" s="422"/>
      <c r="G1015" s="2">
        <f>+G1014+E1015-F1015</f>
        <v>2.4868995751603507E-13</v>
      </c>
    </row>
    <row r="1016" spans="2:7">
      <c r="B1016" s="422"/>
      <c r="C1016" s="422"/>
      <c r="G1016" s="2">
        <f>+G1015+E1016-F1016</f>
        <v>2.4868995751603507E-13</v>
      </c>
    </row>
    <row r="1017" spans="2:7">
      <c r="B1017" s="422"/>
      <c r="C1017" s="422"/>
      <c r="G1017" s="2">
        <f>+G1016+E1017-F1017</f>
        <v>2.4868995751603507E-13</v>
      </c>
    </row>
    <row r="1018" spans="2:7">
      <c r="B1018" s="422"/>
      <c r="C1018" s="422"/>
      <c r="G1018" s="2">
        <f>+G1017+E1018-F1018</f>
        <v>2.4868995751603507E-13</v>
      </c>
    </row>
    <row r="1019" spans="2:7">
      <c r="B1019" s="422"/>
      <c r="C1019" s="422"/>
      <c r="G1019" s="2">
        <f>+G1018+E1019-F1019</f>
        <v>2.4868995751603507E-13</v>
      </c>
    </row>
    <row r="1020" spans="2:7">
      <c r="B1020" s="422"/>
      <c r="C1020" s="422"/>
      <c r="G1020" s="2">
        <f>+G1019+E1020-F1020</f>
        <v>2.4868995751603507E-13</v>
      </c>
    </row>
    <row r="1021" spans="2:7">
      <c r="B1021" s="422"/>
      <c r="C1021" s="422"/>
      <c r="G1021" s="2">
        <f>+G1020+E1021-F1021</f>
        <v>2.4868995751603507E-13</v>
      </c>
    </row>
    <row r="1022" spans="2:7">
      <c r="B1022" s="422"/>
      <c r="C1022" s="422"/>
      <c r="G1022" s="2">
        <f>+G1021+E1022-F1022</f>
        <v>2.4868995751603507E-13</v>
      </c>
    </row>
    <row r="1023" spans="2:7">
      <c r="B1023" s="422"/>
      <c r="C1023" s="422"/>
      <c r="G1023" s="2">
        <f>+G1022+E1023-F1023</f>
        <v>2.4868995751603507E-13</v>
      </c>
    </row>
    <row r="1024" spans="2:7">
      <c r="B1024" s="422"/>
      <c r="C1024" s="422"/>
      <c r="G1024" s="2">
        <f>+G1023+E1024-F1024</f>
        <v>2.4868995751603507E-13</v>
      </c>
    </row>
    <row r="1025" spans="2:7">
      <c r="B1025" s="422"/>
      <c r="C1025" s="422"/>
      <c r="G1025" s="2">
        <f>+G1024+E1025-F1025</f>
        <v>2.4868995751603507E-13</v>
      </c>
    </row>
    <row r="1026" spans="2:7">
      <c r="B1026" s="422"/>
      <c r="C1026" s="422"/>
      <c r="G1026" s="2">
        <f>+G1025+E1026-F1026</f>
        <v>2.4868995751603507E-13</v>
      </c>
    </row>
    <row r="1027" spans="2:7">
      <c r="B1027" s="422"/>
      <c r="C1027" s="422"/>
      <c r="G1027" s="2">
        <f>+G1026+E1027-F1027</f>
        <v>2.4868995751603507E-13</v>
      </c>
    </row>
    <row r="1028" spans="2:7">
      <c r="B1028" s="422"/>
      <c r="C1028" s="422"/>
      <c r="G1028" s="2">
        <f>+G1027+E1028-F1028</f>
        <v>2.4868995751603507E-13</v>
      </c>
    </row>
    <row r="1029" spans="2:7">
      <c r="B1029" s="422"/>
      <c r="C1029" s="422"/>
      <c r="G1029" s="2">
        <f>+G1028+E1029-F1029</f>
        <v>2.4868995751603507E-13</v>
      </c>
    </row>
    <row r="1030" spans="2:7">
      <c r="B1030" s="422"/>
      <c r="C1030" s="422"/>
      <c r="G1030" s="2">
        <f>+G1029+E1030-F1030</f>
        <v>2.4868995751603507E-13</v>
      </c>
    </row>
    <row r="1031" spans="2:7">
      <c r="B1031" s="422"/>
      <c r="C1031" s="422"/>
      <c r="G1031" s="2">
        <f>+G1030+E1031-F1031</f>
        <v>2.4868995751603507E-13</v>
      </c>
    </row>
    <row r="1032" spans="2:7">
      <c r="B1032" s="422"/>
      <c r="C1032" s="422"/>
      <c r="G1032" s="2">
        <f>+G1031+E1032-F1032</f>
        <v>2.4868995751603507E-13</v>
      </c>
    </row>
    <row r="1033" spans="2:7">
      <c r="B1033" s="422"/>
      <c r="C1033" s="422"/>
      <c r="G1033" s="2">
        <f>+G1032+E1033-F1033</f>
        <v>2.4868995751603507E-13</v>
      </c>
    </row>
    <row r="1034" spans="2:7">
      <c r="B1034" s="422"/>
      <c r="C1034" s="422"/>
      <c r="G1034" s="2">
        <f>+G1033+E1034-F1034</f>
        <v>2.4868995751603507E-13</v>
      </c>
    </row>
    <row r="1035" spans="2:7">
      <c r="B1035" s="422"/>
      <c r="C1035" s="422"/>
      <c r="G1035" s="2">
        <f>+G1034+E1035-F1035</f>
        <v>2.4868995751603507E-13</v>
      </c>
    </row>
    <row r="1036" spans="2:7">
      <c r="B1036" s="422"/>
      <c r="C1036" s="422"/>
      <c r="G1036" s="2">
        <f>+G1035+E1036-F1036</f>
        <v>2.4868995751603507E-13</v>
      </c>
    </row>
    <row r="1037" spans="2:7">
      <c r="B1037" s="422"/>
      <c r="C1037" s="422"/>
      <c r="G1037" s="2">
        <f>+G1036+E1037-F1037</f>
        <v>2.4868995751603507E-13</v>
      </c>
    </row>
    <row r="1038" spans="2:7">
      <c r="B1038" s="422"/>
      <c r="C1038" s="422"/>
      <c r="G1038" s="2">
        <f>+G1037+E1038-F1038</f>
        <v>2.4868995751603507E-13</v>
      </c>
    </row>
    <row r="1039" spans="2:7">
      <c r="B1039" s="422"/>
      <c r="C1039" s="422"/>
      <c r="G1039" s="2">
        <f>+G1038+E1039-F1039</f>
        <v>2.4868995751603507E-13</v>
      </c>
    </row>
    <row r="1040" spans="2:7">
      <c r="B1040" s="422"/>
      <c r="C1040" s="422"/>
      <c r="G1040" s="2">
        <f>+G1039+E1040-F1040</f>
        <v>2.4868995751603507E-13</v>
      </c>
    </row>
    <row r="1041" spans="2:7">
      <c r="B1041" s="422"/>
      <c r="C1041" s="422"/>
      <c r="G1041" s="2">
        <f>+G1040+E1041-F1041</f>
        <v>2.4868995751603507E-13</v>
      </c>
    </row>
    <row r="1042" spans="2:7">
      <c r="B1042" s="422"/>
      <c r="C1042" s="422"/>
      <c r="G1042" s="2">
        <f>+G1041+E1042-F1042</f>
        <v>2.4868995751603507E-13</v>
      </c>
    </row>
    <row r="1043" spans="2:7">
      <c r="B1043" s="422"/>
      <c r="C1043" s="422"/>
      <c r="G1043" s="2">
        <f>+G1042+E1043-F1043</f>
        <v>2.4868995751603507E-13</v>
      </c>
    </row>
    <row r="1044" spans="2:7">
      <c r="B1044" s="422"/>
      <c r="C1044" s="422"/>
      <c r="G1044" s="2">
        <f>+G1043+E1044-F1044</f>
        <v>2.4868995751603507E-13</v>
      </c>
    </row>
    <row r="1045" spans="2:7">
      <c r="B1045" s="422"/>
      <c r="C1045" s="422"/>
      <c r="G1045" s="2">
        <f>+G1044+E1045-F1045</f>
        <v>2.4868995751603507E-13</v>
      </c>
    </row>
    <row r="1046" spans="2:7">
      <c r="B1046" s="422"/>
      <c r="C1046" s="422"/>
      <c r="G1046" s="2">
        <f>+G1045+E1046-F1046</f>
        <v>2.4868995751603507E-13</v>
      </c>
    </row>
    <row r="1047" spans="2:7">
      <c r="B1047" s="422"/>
      <c r="C1047" s="422"/>
      <c r="G1047" s="2">
        <f>+G1046+E1047-F1047</f>
        <v>2.4868995751603507E-13</v>
      </c>
    </row>
    <row r="1048" spans="2:7">
      <c r="B1048" s="422"/>
      <c r="C1048" s="422"/>
      <c r="G1048" s="2">
        <f>+G1047+E1048-F1048</f>
        <v>2.4868995751603507E-13</v>
      </c>
    </row>
    <row r="1049" spans="2:7">
      <c r="B1049" s="422"/>
      <c r="C1049" s="422"/>
      <c r="G1049" s="2">
        <f>+G1048+E1049-F1049</f>
        <v>2.4868995751603507E-13</v>
      </c>
    </row>
    <row r="1050" spans="2:7">
      <c r="B1050" s="422"/>
      <c r="C1050" s="422"/>
      <c r="G1050" s="2">
        <f>+G1049+E1050-F1050</f>
        <v>2.4868995751603507E-13</v>
      </c>
    </row>
    <row r="1051" spans="2:7">
      <c r="B1051" s="422"/>
      <c r="C1051" s="422"/>
      <c r="G1051" s="2">
        <f>+G1050+E1051-F1051</f>
        <v>2.4868995751603507E-13</v>
      </c>
    </row>
    <row r="1052" spans="2:7">
      <c r="B1052" s="422"/>
      <c r="C1052" s="422"/>
      <c r="G1052" s="2">
        <f>+G1051+E1052-F1052</f>
        <v>2.4868995751603507E-13</v>
      </c>
    </row>
    <row r="1053" spans="2:7">
      <c r="B1053" s="422"/>
      <c r="C1053" s="422"/>
      <c r="G1053" s="2">
        <f>+G1052+E1053-F1053</f>
        <v>2.4868995751603507E-13</v>
      </c>
    </row>
    <row r="1054" spans="2:7">
      <c r="B1054" s="422"/>
      <c r="C1054" s="422"/>
      <c r="G1054" s="2">
        <f>+G1053+E1054-F1054</f>
        <v>2.4868995751603507E-13</v>
      </c>
    </row>
    <row r="1055" spans="2:7">
      <c r="B1055" s="422"/>
      <c r="C1055" s="422"/>
      <c r="G1055" s="2">
        <f>+G1054+E1055-F1055</f>
        <v>2.4868995751603507E-13</v>
      </c>
    </row>
    <row r="1056" spans="2:7">
      <c r="B1056" s="422"/>
      <c r="C1056" s="422"/>
      <c r="G1056" s="2">
        <f>+G1055+E1056-F1056</f>
        <v>2.4868995751603507E-13</v>
      </c>
    </row>
    <row r="1057" spans="2:7">
      <c r="B1057" s="422"/>
      <c r="C1057" s="422"/>
      <c r="G1057" s="2">
        <f>+G1056+E1057-F1057</f>
        <v>2.4868995751603507E-13</v>
      </c>
    </row>
    <row r="1058" spans="2:7">
      <c r="B1058" s="422"/>
      <c r="C1058" s="422"/>
      <c r="G1058" s="2">
        <f>+G1057+E1058-F1058</f>
        <v>2.4868995751603507E-13</v>
      </c>
    </row>
    <row r="1059" spans="2:7">
      <c r="B1059" s="422"/>
      <c r="C1059" s="422"/>
      <c r="G1059" s="2">
        <f>+G1058+E1059-F1059</f>
        <v>2.4868995751603507E-13</v>
      </c>
    </row>
    <row r="1060" spans="2:7">
      <c r="B1060" s="422"/>
      <c r="C1060" s="422"/>
      <c r="G1060" s="2">
        <f>+G1059+E1060-F1060</f>
        <v>2.4868995751603507E-13</v>
      </c>
    </row>
    <row r="1061" spans="2:7">
      <c r="B1061" s="422"/>
      <c r="C1061" s="422"/>
      <c r="G1061" s="2">
        <f>+G1060+E1061-F1061</f>
        <v>2.4868995751603507E-13</v>
      </c>
    </row>
    <row r="1062" spans="2:7">
      <c r="B1062" s="422"/>
      <c r="C1062" s="422"/>
      <c r="G1062" s="2">
        <f>+G1061+E1062-F1062</f>
        <v>2.4868995751603507E-13</v>
      </c>
    </row>
    <row r="1063" spans="2:7">
      <c r="B1063" s="422"/>
      <c r="C1063" s="422"/>
      <c r="G1063" s="2">
        <f>+G1062+E1063-F1063</f>
        <v>2.4868995751603507E-13</v>
      </c>
    </row>
    <row r="1064" spans="2:7">
      <c r="B1064" s="422"/>
      <c r="C1064" s="422"/>
      <c r="G1064" s="2">
        <f>+G1063+E1064-F1064</f>
        <v>2.4868995751603507E-13</v>
      </c>
    </row>
    <row r="1065" spans="2:7">
      <c r="B1065" s="422"/>
      <c r="C1065" s="422"/>
      <c r="G1065" s="2">
        <f>+G1064+E1065-F1065</f>
        <v>2.4868995751603507E-13</v>
      </c>
    </row>
    <row r="1066" spans="2:7">
      <c r="B1066" s="422"/>
      <c r="C1066" s="422"/>
      <c r="G1066" s="2">
        <f>+G1065+E1066-F1066</f>
        <v>2.4868995751603507E-13</v>
      </c>
    </row>
    <row r="1067" spans="2:7">
      <c r="B1067" s="422"/>
      <c r="C1067" s="422"/>
      <c r="G1067" s="2">
        <f>+G1066+E1067-F1067</f>
        <v>2.4868995751603507E-13</v>
      </c>
    </row>
    <row r="1068" spans="2:7">
      <c r="B1068" s="422"/>
      <c r="C1068" s="422"/>
      <c r="G1068" s="2">
        <f>+G1067+E1068-F1068</f>
        <v>2.4868995751603507E-13</v>
      </c>
    </row>
    <row r="1069" spans="2:7">
      <c r="B1069" s="422"/>
      <c r="C1069" s="422"/>
      <c r="G1069" s="2">
        <f>+G1068+E1069-F1069</f>
        <v>2.4868995751603507E-13</v>
      </c>
    </row>
    <row r="1070" spans="2:7">
      <c r="B1070" s="422"/>
      <c r="C1070" s="422"/>
      <c r="G1070" s="2">
        <f>+G1069+E1070-F1070</f>
        <v>2.4868995751603507E-13</v>
      </c>
    </row>
    <row r="1071" spans="2:7">
      <c r="B1071" s="422"/>
      <c r="C1071" s="422"/>
      <c r="G1071" s="2">
        <f>+G1070+E1071-F1071</f>
        <v>2.4868995751603507E-13</v>
      </c>
    </row>
    <row r="1072" spans="2:7">
      <c r="B1072" s="422"/>
      <c r="C1072" s="422"/>
      <c r="G1072" s="2">
        <f>+G1071+E1072-F1072</f>
        <v>2.4868995751603507E-13</v>
      </c>
    </row>
    <row r="1073" spans="2:7">
      <c r="B1073" s="422"/>
      <c r="C1073" s="422"/>
      <c r="G1073" s="2">
        <f>+G1072+E1073-F1073</f>
        <v>2.4868995751603507E-13</v>
      </c>
    </row>
    <row r="1074" spans="2:7">
      <c r="B1074" s="422"/>
      <c r="C1074" s="422"/>
      <c r="G1074" s="2">
        <f>+G1073+E1074-F1074</f>
        <v>2.4868995751603507E-13</v>
      </c>
    </row>
    <row r="1075" spans="2:7">
      <c r="B1075" s="422"/>
      <c r="C1075" s="422"/>
      <c r="G1075" s="2">
        <f>+G1074+E1075-F1075</f>
        <v>2.4868995751603507E-13</v>
      </c>
    </row>
    <row r="1076" spans="2:7">
      <c r="B1076" s="422"/>
      <c r="C1076" s="422"/>
      <c r="G1076" s="2">
        <f>+G1075+E1076-F1076</f>
        <v>2.4868995751603507E-13</v>
      </c>
    </row>
    <row r="1077" spans="2:7">
      <c r="B1077" s="422"/>
      <c r="C1077" s="422"/>
      <c r="G1077" s="2">
        <f>+G1076+E1077-F1077</f>
        <v>2.4868995751603507E-13</v>
      </c>
    </row>
    <row r="1078" spans="2:7">
      <c r="B1078" s="422"/>
      <c r="C1078" s="422"/>
      <c r="G1078" s="2">
        <f>+G1077+E1078-F1078</f>
        <v>2.4868995751603507E-13</v>
      </c>
    </row>
    <row r="1079" spans="2:7">
      <c r="B1079" s="422"/>
      <c r="C1079" s="422"/>
      <c r="G1079" s="2">
        <f>+G1078+E1079-F1079</f>
        <v>2.4868995751603507E-13</v>
      </c>
    </row>
    <row r="1080" spans="2:7">
      <c r="B1080" s="422"/>
      <c r="C1080" s="422"/>
      <c r="G1080" s="2">
        <f>+G1079+E1080-F1080</f>
        <v>2.4868995751603507E-13</v>
      </c>
    </row>
    <row r="1081" spans="2:7">
      <c r="B1081" s="422"/>
      <c r="C1081" s="422"/>
      <c r="G1081" s="2">
        <f>+G1080+E1081-F1081</f>
        <v>2.4868995751603507E-13</v>
      </c>
    </row>
    <row r="1082" spans="2:7">
      <c r="B1082" s="422"/>
      <c r="C1082" s="422"/>
      <c r="G1082" s="2">
        <f>+G1081+E1082-F1082</f>
        <v>2.4868995751603507E-13</v>
      </c>
    </row>
    <row r="1083" spans="2:7">
      <c r="B1083" s="422"/>
      <c r="C1083" s="422"/>
      <c r="G1083" s="2">
        <f>+G1082+E1083-F1083</f>
        <v>2.4868995751603507E-13</v>
      </c>
    </row>
    <row r="1084" spans="2:7">
      <c r="B1084" s="422"/>
      <c r="C1084" s="422"/>
      <c r="G1084" s="2">
        <f>+G1083+E1084-F1084</f>
        <v>2.4868995751603507E-13</v>
      </c>
    </row>
    <row r="1085" spans="2:7">
      <c r="B1085" s="422"/>
      <c r="C1085" s="422"/>
      <c r="G1085" s="2">
        <f>+G1084+E1085-F1085</f>
        <v>2.4868995751603507E-13</v>
      </c>
    </row>
    <row r="1086" spans="2:7">
      <c r="B1086" s="422"/>
      <c r="C1086" s="422"/>
      <c r="G1086" s="2">
        <f>+G1085+E1086-F1086</f>
        <v>2.4868995751603507E-13</v>
      </c>
    </row>
    <row r="1087" spans="2:7">
      <c r="B1087" s="422"/>
      <c r="C1087" s="422"/>
      <c r="G1087" s="2">
        <f>+G1086+E1087-F1087</f>
        <v>2.4868995751603507E-13</v>
      </c>
    </row>
    <row r="1088" spans="2:7">
      <c r="B1088" s="422"/>
      <c r="C1088" s="422"/>
      <c r="G1088" s="2">
        <f>+G1087+E1088-F1088</f>
        <v>2.4868995751603507E-13</v>
      </c>
    </row>
    <row r="1089" spans="2:7">
      <c r="B1089" s="422"/>
      <c r="C1089" s="422"/>
      <c r="G1089" s="2">
        <f>+G1088+E1089-F1089</f>
        <v>2.4868995751603507E-13</v>
      </c>
    </row>
    <row r="1090" spans="2:7">
      <c r="B1090" s="422"/>
      <c r="C1090" s="422"/>
      <c r="G1090" s="2">
        <f>+G1089+E1090-F1090</f>
        <v>2.4868995751603507E-13</v>
      </c>
    </row>
    <row r="1091" spans="2:7">
      <c r="B1091" s="422"/>
      <c r="C1091" s="422"/>
      <c r="G1091" s="2">
        <f>+G1090+E1091-F1091</f>
        <v>2.4868995751603507E-13</v>
      </c>
    </row>
    <row r="1092" spans="2:7">
      <c r="B1092" s="422"/>
      <c r="C1092" s="422"/>
      <c r="G1092" s="2">
        <f>+G1091+E1092-F1092</f>
        <v>2.4868995751603507E-13</v>
      </c>
    </row>
    <row r="1093" spans="2:7">
      <c r="B1093" s="422"/>
      <c r="C1093" s="422"/>
      <c r="G1093" s="2">
        <f>+G1092+E1093-F1093</f>
        <v>2.4868995751603507E-13</v>
      </c>
    </row>
    <row r="1094" spans="2:7">
      <c r="B1094" s="422"/>
      <c r="C1094" s="422"/>
      <c r="G1094" s="2">
        <f>+G1093+E1094-F1094</f>
        <v>2.4868995751603507E-13</v>
      </c>
    </row>
    <row r="1095" spans="2:7">
      <c r="B1095" s="422"/>
      <c r="C1095" s="422"/>
      <c r="G1095" s="2">
        <f>+G1094+E1095-F1095</f>
        <v>2.4868995751603507E-13</v>
      </c>
    </row>
    <row r="1096" spans="2:7">
      <c r="B1096" s="422"/>
      <c r="C1096" s="422"/>
      <c r="G1096" s="2">
        <f>+G1095+E1096-F1096</f>
        <v>2.4868995751603507E-13</v>
      </c>
    </row>
    <row r="1097" spans="2:7">
      <c r="B1097" s="422"/>
      <c r="C1097" s="422"/>
      <c r="G1097" s="2">
        <f>+G1096+E1097-F1097</f>
        <v>2.4868995751603507E-13</v>
      </c>
    </row>
    <row r="1098" spans="2:7">
      <c r="B1098" s="422"/>
      <c r="C1098" s="422"/>
      <c r="G1098" s="2">
        <f>+G1097+E1098-F1098</f>
        <v>2.4868995751603507E-13</v>
      </c>
    </row>
    <row r="1099" spans="2:7">
      <c r="B1099" s="422"/>
      <c r="C1099" s="422"/>
      <c r="G1099" s="2">
        <f>+G1098+E1099-F1099</f>
        <v>2.4868995751603507E-13</v>
      </c>
    </row>
    <row r="1100" spans="2:7">
      <c r="B1100" s="422"/>
      <c r="C1100" s="422"/>
      <c r="G1100" s="2">
        <f>+G1099+E1100-F1100</f>
        <v>2.4868995751603507E-13</v>
      </c>
    </row>
    <row r="1101" spans="2:7">
      <c r="B1101" s="422"/>
      <c r="C1101" s="422"/>
      <c r="G1101" s="2">
        <f>+G1100+E1101-F1101</f>
        <v>2.4868995751603507E-13</v>
      </c>
    </row>
    <row r="1102" spans="2:7">
      <c r="B1102" s="422"/>
      <c r="C1102" s="422"/>
      <c r="G1102" s="2">
        <f>+G1101+E1102-F1102</f>
        <v>2.4868995751603507E-13</v>
      </c>
    </row>
    <row r="1103" spans="2:7">
      <c r="B1103" s="422"/>
      <c r="C1103" s="422"/>
      <c r="G1103" s="2">
        <f>+G1102+E1103-F1103</f>
        <v>2.4868995751603507E-13</v>
      </c>
    </row>
    <row r="1104" spans="2:7">
      <c r="B1104" s="422"/>
      <c r="C1104" s="422"/>
      <c r="G1104" s="2">
        <f>+G1103+E1104-F1104</f>
        <v>2.4868995751603507E-13</v>
      </c>
    </row>
    <row r="1105" spans="2:7">
      <c r="B1105" s="422"/>
      <c r="C1105" s="422"/>
      <c r="G1105" s="2">
        <f>+G1104+E1105-F1105</f>
        <v>2.4868995751603507E-13</v>
      </c>
    </row>
    <row r="1106" spans="2:7">
      <c r="B1106" s="422"/>
      <c r="C1106" s="422"/>
      <c r="G1106" s="2">
        <f>+G1105+E1106-F1106</f>
        <v>2.4868995751603507E-13</v>
      </c>
    </row>
    <row r="1107" spans="2:7">
      <c r="B1107" s="422"/>
      <c r="C1107" s="422"/>
      <c r="G1107" s="2">
        <f>+G1106+E1107-F1107</f>
        <v>2.4868995751603507E-13</v>
      </c>
    </row>
    <row r="1108" spans="2:7">
      <c r="B1108" s="422"/>
      <c r="C1108" s="422"/>
      <c r="G1108" s="2">
        <f>+G1107+E1108-F1108</f>
        <v>2.4868995751603507E-13</v>
      </c>
    </row>
    <row r="1109" spans="2:7">
      <c r="B1109" s="422"/>
      <c r="C1109" s="422"/>
      <c r="G1109" s="2">
        <f>+G1108+E1109-F1109</f>
        <v>2.4868995751603507E-13</v>
      </c>
    </row>
    <row r="1110" spans="2:7">
      <c r="B1110" s="422"/>
      <c r="C1110" s="422"/>
      <c r="G1110" s="2">
        <f>+G1109+E1110-F1110</f>
        <v>2.4868995751603507E-13</v>
      </c>
    </row>
    <row r="1111" spans="2:7">
      <c r="B1111" s="422"/>
      <c r="C1111" s="422"/>
      <c r="G1111" s="2">
        <f>+G1110+E1111-F1111</f>
        <v>2.4868995751603507E-13</v>
      </c>
    </row>
    <row r="1112" spans="2:7">
      <c r="B1112" s="422"/>
      <c r="C1112" s="422"/>
      <c r="G1112" s="2">
        <f>+G1111+E1112-F1112</f>
        <v>2.4868995751603507E-13</v>
      </c>
    </row>
    <row r="1113" spans="2:7">
      <c r="B1113" s="422"/>
      <c r="C1113" s="422"/>
      <c r="G1113" s="2">
        <f>+G1112+E1113-F1113</f>
        <v>2.4868995751603507E-13</v>
      </c>
    </row>
    <row r="1114" spans="2:7">
      <c r="B1114" s="422"/>
      <c r="C1114" s="422"/>
      <c r="G1114" s="2">
        <f>+G1113+E1114-F1114</f>
        <v>2.4868995751603507E-13</v>
      </c>
    </row>
    <row r="1115" spans="2:7">
      <c r="B1115" s="422"/>
      <c r="C1115" s="422"/>
      <c r="G1115" s="2">
        <f>+G1114+E1115-F1115</f>
        <v>2.4868995751603507E-13</v>
      </c>
    </row>
    <row r="1116" spans="2:7">
      <c r="B1116" s="422"/>
      <c r="C1116" s="422"/>
      <c r="G1116" s="2">
        <f>+G1115+E1116-F1116</f>
        <v>2.4868995751603507E-13</v>
      </c>
    </row>
    <row r="1117" spans="2:7">
      <c r="B1117" s="422"/>
      <c r="C1117" s="422"/>
      <c r="G1117" s="2">
        <f>+G1116+E1117-F1117</f>
        <v>2.4868995751603507E-13</v>
      </c>
    </row>
    <row r="1118" spans="2:7">
      <c r="B1118" s="422"/>
      <c r="C1118" s="422"/>
      <c r="G1118" s="2">
        <f>+G1117+E1118-F1118</f>
        <v>2.4868995751603507E-13</v>
      </c>
    </row>
    <row r="1119" spans="2:7">
      <c r="B1119" s="422"/>
      <c r="C1119" s="422"/>
      <c r="G1119" s="2">
        <f>+G1118+E1119-F1119</f>
        <v>2.4868995751603507E-13</v>
      </c>
    </row>
    <row r="1120" spans="2:7">
      <c r="B1120" s="422"/>
      <c r="C1120" s="422"/>
      <c r="G1120" s="2">
        <f>+G1119+E1120-F1120</f>
        <v>2.4868995751603507E-13</v>
      </c>
    </row>
    <row r="1121" spans="2:7">
      <c r="B1121" s="422"/>
      <c r="C1121" s="422"/>
      <c r="G1121" s="2">
        <f>+G1120+E1121-F1121</f>
        <v>2.4868995751603507E-13</v>
      </c>
    </row>
    <row r="1122" spans="2:7">
      <c r="B1122" s="422"/>
      <c r="C1122" s="422"/>
      <c r="G1122" s="2">
        <f>+G1121+E1122-F1122</f>
        <v>2.4868995751603507E-13</v>
      </c>
    </row>
    <row r="1123" spans="2:7">
      <c r="B1123" s="422"/>
      <c r="C1123" s="422"/>
      <c r="G1123" s="2">
        <f>+G1122+E1123-F1123</f>
        <v>2.4868995751603507E-13</v>
      </c>
    </row>
    <row r="1124" spans="2:7">
      <c r="B1124" s="422"/>
      <c r="C1124" s="422"/>
      <c r="G1124" s="2">
        <f>+G1123+E1124-F1124</f>
        <v>2.4868995751603507E-13</v>
      </c>
    </row>
    <row r="1125" spans="2:7">
      <c r="B1125" s="422"/>
      <c r="C1125" s="422"/>
      <c r="G1125" s="2">
        <f>+G1124+E1125-F1125</f>
        <v>2.4868995751603507E-13</v>
      </c>
    </row>
    <row r="1126" spans="2:7">
      <c r="B1126" s="422"/>
      <c r="C1126" s="422"/>
      <c r="G1126" s="2">
        <f>+G1125+E1126-F1126</f>
        <v>2.4868995751603507E-13</v>
      </c>
    </row>
    <row r="1127" spans="2:7">
      <c r="B1127" s="422"/>
      <c r="C1127" s="422"/>
      <c r="G1127" s="2">
        <f>+G1126+E1127-F1127</f>
        <v>2.4868995751603507E-13</v>
      </c>
    </row>
    <row r="1128" spans="2:7">
      <c r="B1128" s="422"/>
      <c r="C1128" s="422"/>
      <c r="G1128" s="2">
        <f>+G1127+E1128-F1128</f>
        <v>2.4868995751603507E-13</v>
      </c>
    </row>
    <row r="1129" spans="2:7">
      <c r="B1129" s="422"/>
      <c r="C1129" s="422"/>
      <c r="G1129" s="2">
        <f>+G1128+E1129-F1129</f>
        <v>2.4868995751603507E-13</v>
      </c>
    </row>
    <row r="1130" spans="2:7">
      <c r="B1130" s="422"/>
      <c r="C1130" s="422"/>
      <c r="G1130" s="2">
        <f>+G1129+E1130-F1130</f>
        <v>2.4868995751603507E-13</v>
      </c>
    </row>
    <row r="1131" spans="2:7">
      <c r="B1131" s="422"/>
      <c r="C1131" s="422"/>
      <c r="G1131" s="2">
        <f>+G1130+E1131-F1131</f>
        <v>2.4868995751603507E-13</v>
      </c>
    </row>
    <row r="1132" spans="2:7">
      <c r="B1132" s="422"/>
      <c r="C1132" s="422"/>
      <c r="G1132" s="2">
        <f>+G1131+E1132-F1132</f>
        <v>2.4868995751603507E-13</v>
      </c>
    </row>
    <row r="1133" spans="2:7">
      <c r="B1133" s="422"/>
      <c r="C1133" s="422"/>
      <c r="G1133" s="2">
        <f>+G1132+E1133-F1133</f>
        <v>2.4868995751603507E-13</v>
      </c>
    </row>
    <row r="1134" spans="2:7">
      <c r="B1134" s="422"/>
      <c r="C1134" s="422"/>
      <c r="G1134" s="2">
        <f>+G1133+E1134-F1134</f>
        <v>2.4868995751603507E-13</v>
      </c>
    </row>
    <row r="1135" spans="2:7">
      <c r="B1135" s="422"/>
      <c r="C1135" s="422"/>
      <c r="G1135" s="2">
        <f>+G1134+E1135-F1135</f>
        <v>2.4868995751603507E-13</v>
      </c>
    </row>
    <row r="1136" spans="2:7">
      <c r="B1136" s="422"/>
      <c r="C1136" s="422"/>
      <c r="G1136" s="2">
        <f>+G1135+E1136-F1136</f>
        <v>2.4868995751603507E-13</v>
      </c>
    </row>
    <row r="1137" spans="2:7">
      <c r="B1137" s="422"/>
      <c r="C1137" s="422"/>
      <c r="G1137" s="2">
        <f>+G1136+E1137-F1137</f>
        <v>2.4868995751603507E-13</v>
      </c>
    </row>
    <row r="1138" spans="2:7">
      <c r="B1138" s="422"/>
      <c r="C1138" s="422"/>
      <c r="G1138" s="2">
        <f>+G1137+E1138-F1138</f>
        <v>2.4868995751603507E-13</v>
      </c>
    </row>
    <row r="1139" spans="2:7">
      <c r="B1139" s="422"/>
      <c r="C1139" s="422"/>
      <c r="G1139" s="2">
        <f>+G1138+E1139-F1139</f>
        <v>2.4868995751603507E-13</v>
      </c>
    </row>
    <row r="1140" spans="2:7">
      <c r="B1140" s="422"/>
      <c r="C1140" s="422"/>
      <c r="G1140" s="2">
        <f>+G1139+E1140-F1140</f>
        <v>2.4868995751603507E-13</v>
      </c>
    </row>
    <row r="1141" spans="2:7">
      <c r="B1141" s="422"/>
      <c r="C1141" s="422"/>
      <c r="G1141" s="2">
        <f>+G1140+E1141-F1141</f>
        <v>2.4868995751603507E-13</v>
      </c>
    </row>
    <row r="1142" spans="2:7">
      <c r="B1142" s="422"/>
      <c r="C1142" s="422"/>
      <c r="G1142" s="2">
        <f>+G1141+E1142-F1142</f>
        <v>2.4868995751603507E-13</v>
      </c>
    </row>
    <row r="1143" spans="2:7">
      <c r="B1143" s="422"/>
      <c r="C1143" s="422"/>
      <c r="G1143" s="2">
        <f>+G1142+E1143-F1143</f>
        <v>2.4868995751603507E-13</v>
      </c>
    </row>
    <row r="1144" spans="2:7">
      <c r="B1144" s="422"/>
      <c r="C1144" s="422"/>
      <c r="G1144" s="2">
        <f>+G1143+E1144-F1144</f>
        <v>2.4868995751603507E-13</v>
      </c>
    </row>
    <row r="1145" spans="2:7">
      <c r="B1145" s="422"/>
      <c r="C1145" s="422"/>
      <c r="G1145" s="2">
        <f>+G1144+E1145-F1145</f>
        <v>2.4868995751603507E-13</v>
      </c>
    </row>
    <row r="1146" spans="2:7">
      <c r="B1146" s="422"/>
      <c r="C1146" s="422"/>
      <c r="G1146" s="2">
        <f>+G1145+E1146-F1146</f>
        <v>2.4868995751603507E-13</v>
      </c>
    </row>
    <row r="1147" spans="2:7">
      <c r="B1147" s="422"/>
      <c r="C1147" s="422"/>
      <c r="G1147" s="2">
        <f>+G1146+E1147-F1147</f>
        <v>2.4868995751603507E-13</v>
      </c>
    </row>
    <row r="1148" spans="2:7">
      <c r="B1148" s="422"/>
      <c r="C1148" s="422"/>
      <c r="G1148" s="2">
        <f>+G1147+E1148-F1148</f>
        <v>2.4868995751603507E-13</v>
      </c>
    </row>
    <row r="1149" spans="2:7">
      <c r="B1149" s="422"/>
      <c r="C1149" s="422"/>
      <c r="G1149" s="2">
        <f>+G1148+E1149-F1149</f>
        <v>2.4868995751603507E-13</v>
      </c>
    </row>
    <row r="1150" spans="2:7">
      <c r="B1150" s="422"/>
      <c r="C1150" s="422"/>
      <c r="G1150" s="2">
        <f>+G1149+E1150-F1150</f>
        <v>2.4868995751603507E-13</v>
      </c>
    </row>
    <row r="1151" spans="2:7">
      <c r="B1151" s="422"/>
      <c r="C1151" s="422"/>
      <c r="G1151" s="2">
        <f>+G1150+E1151-F1151</f>
        <v>2.4868995751603507E-13</v>
      </c>
    </row>
    <row r="1152" spans="2:7">
      <c r="B1152" s="422"/>
      <c r="C1152" s="422"/>
      <c r="G1152" s="2">
        <f>+G1151+E1152-F1152</f>
        <v>2.4868995751603507E-13</v>
      </c>
    </row>
    <row r="1153" spans="2:7">
      <c r="B1153" s="422"/>
      <c r="C1153" s="422"/>
      <c r="G1153" s="2">
        <f>+G1152+E1153-F1153</f>
        <v>2.4868995751603507E-13</v>
      </c>
    </row>
    <row r="1154" spans="2:7">
      <c r="B1154" s="422"/>
      <c r="C1154" s="422"/>
      <c r="G1154" s="2">
        <f>+G1153+E1154-F1154</f>
        <v>2.4868995751603507E-13</v>
      </c>
    </row>
    <row r="1155" spans="2:7">
      <c r="B1155" s="422"/>
      <c r="C1155" s="422"/>
      <c r="G1155" s="2">
        <f>+G1154+E1155-F1155</f>
        <v>2.4868995751603507E-13</v>
      </c>
    </row>
    <row r="1156" spans="2:7">
      <c r="B1156" s="422"/>
      <c r="C1156" s="422"/>
      <c r="G1156" s="2">
        <f>+G1155+E1156-F1156</f>
        <v>2.4868995751603507E-13</v>
      </c>
    </row>
    <row r="1157" spans="2:7">
      <c r="B1157" s="422"/>
      <c r="C1157" s="422"/>
      <c r="G1157" s="2">
        <f>+G1156+E1157-F1157</f>
        <v>2.4868995751603507E-13</v>
      </c>
    </row>
    <row r="1158" spans="2:7">
      <c r="B1158" s="422"/>
      <c r="C1158" s="422"/>
      <c r="G1158" s="2">
        <f>+G1157+E1158-F1158</f>
        <v>2.4868995751603507E-13</v>
      </c>
    </row>
    <row r="1159" spans="2:7">
      <c r="B1159" s="422"/>
      <c r="C1159" s="422"/>
      <c r="G1159" s="2">
        <f>+G1158+E1159-F1159</f>
        <v>2.4868995751603507E-13</v>
      </c>
    </row>
    <row r="1160" spans="2:7">
      <c r="B1160" s="422"/>
      <c r="C1160" s="422"/>
      <c r="G1160" s="2">
        <f>+G1159+E1160-F1160</f>
        <v>2.4868995751603507E-13</v>
      </c>
    </row>
    <row r="1161" spans="2:7">
      <c r="B1161" s="422"/>
      <c r="C1161" s="422"/>
      <c r="G1161" s="2">
        <f>+G1160+E1161-F1161</f>
        <v>2.4868995751603507E-13</v>
      </c>
    </row>
    <row r="1162" spans="2:7">
      <c r="B1162" s="422"/>
      <c r="C1162" s="422"/>
      <c r="G1162" s="2">
        <f>+G1161+E1162-F1162</f>
        <v>2.4868995751603507E-13</v>
      </c>
    </row>
    <row r="1163" spans="2:7">
      <c r="B1163" s="422"/>
      <c r="C1163" s="422"/>
      <c r="G1163" s="2">
        <f>+G1162+E1163-F1163</f>
        <v>2.4868995751603507E-13</v>
      </c>
    </row>
    <row r="1164" spans="2:7">
      <c r="B1164" s="422"/>
      <c r="C1164" s="422"/>
      <c r="G1164" s="2">
        <f>+G1163+E1164-F1164</f>
        <v>2.4868995751603507E-13</v>
      </c>
    </row>
    <row r="1165" spans="2:7">
      <c r="B1165" s="422"/>
      <c r="C1165" s="422"/>
      <c r="G1165" s="2">
        <f>+G1164+E1165-F1165</f>
        <v>2.4868995751603507E-13</v>
      </c>
    </row>
    <row r="1166" spans="2:7">
      <c r="B1166" s="422"/>
      <c r="C1166" s="422"/>
      <c r="G1166" s="2">
        <f>+G1165+E1166-F1166</f>
        <v>2.4868995751603507E-13</v>
      </c>
    </row>
    <row r="1167" spans="2:7">
      <c r="B1167" s="422"/>
      <c r="C1167" s="422"/>
      <c r="G1167" s="2">
        <f>+G1166+E1167-F1167</f>
        <v>2.4868995751603507E-13</v>
      </c>
    </row>
    <row r="1168" spans="2:7">
      <c r="B1168" s="422"/>
      <c r="C1168" s="422"/>
      <c r="G1168" s="2">
        <f>+G1167+E1168-F1168</f>
        <v>2.4868995751603507E-13</v>
      </c>
    </row>
    <row r="1169" spans="2:7">
      <c r="B1169" s="422"/>
      <c r="C1169" s="422"/>
      <c r="G1169" s="2">
        <f>+G1168+E1169-F1169</f>
        <v>2.4868995751603507E-13</v>
      </c>
    </row>
    <row r="1170" spans="2:7">
      <c r="B1170" s="422"/>
      <c r="C1170" s="422"/>
      <c r="G1170" s="2">
        <f>+G1169+E1170-F1170</f>
        <v>2.4868995751603507E-13</v>
      </c>
    </row>
    <row r="1171" spans="2:7">
      <c r="B1171" s="422"/>
      <c r="C1171" s="422"/>
      <c r="G1171" s="2">
        <f>+G1170+E1171-F1171</f>
        <v>2.4868995751603507E-13</v>
      </c>
    </row>
    <row r="1172" spans="2:7">
      <c r="B1172" s="422"/>
      <c r="C1172" s="422"/>
      <c r="G1172" s="2">
        <f>+G1171+E1172-F1172</f>
        <v>2.4868995751603507E-13</v>
      </c>
    </row>
    <row r="1173" spans="2:7">
      <c r="B1173" s="422"/>
      <c r="C1173" s="422"/>
      <c r="G1173" s="2">
        <f>+G1172+E1173-F1173</f>
        <v>2.4868995751603507E-13</v>
      </c>
    </row>
    <row r="1174" spans="2:7">
      <c r="B1174" s="422"/>
      <c r="C1174" s="422"/>
      <c r="G1174" s="2">
        <f>+G1173+E1174-F1174</f>
        <v>2.4868995751603507E-13</v>
      </c>
    </row>
    <row r="1175" spans="2:7">
      <c r="B1175" s="422"/>
      <c r="C1175" s="422"/>
      <c r="G1175" s="2">
        <f>+G1174+E1175-F1175</f>
        <v>2.4868995751603507E-13</v>
      </c>
    </row>
    <row r="1176" spans="2:7">
      <c r="B1176" s="422"/>
      <c r="C1176" s="422"/>
      <c r="G1176" s="2">
        <f>+G1175+E1176-F1176</f>
        <v>2.4868995751603507E-13</v>
      </c>
    </row>
    <row r="1177" spans="2:7">
      <c r="B1177" s="422"/>
      <c r="C1177" s="422"/>
      <c r="G1177" s="2">
        <f>+G1176+E1177-F1177</f>
        <v>2.4868995751603507E-13</v>
      </c>
    </row>
    <row r="1178" spans="2:7">
      <c r="B1178" s="422"/>
      <c r="C1178" s="422"/>
      <c r="G1178" s="2">
        <f>+G1177+E1178-F1178</f>
        <v>2.4868995751603507E-13</v>
      </c>
    </row>
    <row r="1179" spans="2:7">
      <c r="B1179" s="422"/>
      <c r="C1179" s="422"/>
      <c r="G1179" s="2">
        <f>+G1178+E1179-F1179</f>
        <v>2.4868995751603507E-13</v>
      </c>
    </row>
    <row r="1180" spans="2:7">
      <c r="B1180" s="422"/>
      <c r="C1180" s="422"/>
      <c r="G1180" s="2">
        <f>+G1179+E1180-F1180</f>
        <v>2.4868995751603507E-13</v>
      </c>
    </row>
    <row r="1181" spans="2:7">
      <c r="B1181" s="422"/>
      <c r="C1181" s="422"/>
      <c r="G1181" s="2">
        <f>+G1180+E1181-F1181</f>
        <v>2.4868995751603507E-13</v>
      </c>
    </row>
    <row r="1182" spans="2:7">
      <c r="B1182" s="422"/>
      <c r="C1182" s="422"/>
      <c r="G1182" s="2">
        <f>+G1181+E1182-F1182</f>
        <v>2.4868995751603507E-13</v>
      </c>
    </row>
    <row r="1183" spans="2:7">
      <c r="B1183" s="422"/>
      <c r="C1183" s="422"/>
      <c r="G1183" s="2">
        <f>+G1182+E1183-F1183</f>
        <v>2.4868995751603507E-13</v>
      </c>
    </row>
    <row r="1184" spans="2:7">
      <c r="B1184" s="422"/>
      <c r="C1184" s="422"/>
      <c r="G1184" s="2">
        <f>+G1183+E1184-F1184</f>
        <v>2.4868995751603507E-13</v>
      </c>
    </row>
    <row r="1185" spans="2:7">
      <c r="B1185" s="422"/>
      <c r="C1185" s="422"/>
      <c r="G1185" s="2">
        <f>+G1184+E1185-F1185</f>
        <v>2.4868995751603507E-13</v>
      </c>
    </row>
    <row r="1186" spans="2:7">
      <c r="B1186" s="422"/>
      <c r="C1186" s="422"/>
      <c r="G1186" s="2">
        <f>+G1185+E1186-F1186</f>
        <v>2.4868995751603507E-13</v>
      </c>
    </row>
    <row r="1187" spans="2:7">
      <c r="B1187" s="422"/>
      <c r="C1187" s="422"/>
      <c r="G1187" s="2">
        <f>+G1186+E1187-F1187</f>
        <v>2.4868995751603507E-13</v>
      </c>
    </row>
    <row r="1188" spans="2:7">
      <c r="B1188" s="422"/>
      <c r="C1188" s="422"/>
      <c r="G1188" s="2">
        <f>+G1187+E1188-F1188</f>
        <v>2.4868995751603507E-13</v>
      </c>
    </row>
    <row r="1189" spans="2:7">
      <c r="B1189" s="422"/>
      <c r="C1189" s="422"/>
      <c r="G1189" s="2">
        <f>+G1188+E1189-F1189</f>
        <v>2.4868995751603507E-13</v>
      </c>
    </row>
    <row r="1190" spans="2:7">
      <c r="B1190" s="422"/>
      <c r="C1190" s="422"/>
      <c r="G1190" s="2">
        <f>+G1189+E1190-F1190</f>
        <v>2.4868995751603507E-13</v>
      </c>
    </row>
    <row r="1191" spans="2:7">
      <c r="B1191" s="422"/>
      <c r="C1191" s="422"/>
      <c r="G1191" s="2">
        <f>+G1190+E1191-F1191</f>
        <v>2.4868995751603507E-13</v>
      </c>
    </row>
    <row r="1192" spans="2:7">
      <c r="B1192" s="422"/>
      <c r="C1192" s="422"/>
      <c r="G1192" s="2">
        <f>+G1191+E1192-F1192</f>
        <v>2.4868995751603507E-13</v>
      </c>
    </row>
    <row r="1193" spans="2:7">
      <c r="B1193" s="422"/>
      <c r="C1193" s="422"/>
      <c r="G1193" s="2">
        <f>+G1192+E1193-F1193</f>
        <v>2.4868995751603507E-13</v>
      </c>
    </row>
    <row r="1194" spans="2:7">
      <c r="B1194" s="422"/>
      <c r="C1194" s="422"/>
      <c r="G1194" s="2">
        <f>+G1193+E1194-F1194</f>
        <v>2.4868995751603507E-13</v>
      </c>
    </row>
    <row r="1195" spans="2:7">
      <c r="B1195" s="422"/>
      <c r="C1195" s="422"/>
      <c r="G1195" s="2">
        <f>+G1194+E1195-F1195</f>
        <v>2.4868995751603507E-13</v>
      </c>
    </row>
    <row r="1196" spans="2:7">
      <c r="B1196" s="422"/>
      <c r="C1196" s="422"/>
      <c r="G1196" s="2">
        <f>+G1195+E1196-F1196</f>
        <v>2.4868995751603507E-13</v>
      </c>
    </row>
    <row r="1197" spans="2:7">
      <c r="B1197" s="422"/>
      <c r="C1197" s="422"/>
      <c r="G1197" s="2">
        <f>+G1196+E1197-F1197</f>
        <v>2.4868995751603507E-13</v>
      </c>
    </row>
    <row r="1198" spans="2:7">
      <c r="B1198" s="422"/>
      <c r="C1198" s="422"/>
      <c r="G1198" s="2">
        <f>+G1197+E1198-F1198</f>
        <v>2.4868995751603507E-13</v>
      </c>
    </row>
    <row r="1199" spans="2:7">
      <c r="B1199" s="422"/>
      <c r="C1199" s="422"/>
      <c r="G1199" s="2">
        <f>+G1198+E1199-F1199</f>
        <v>2.4868995751603507E-13</v>
      </c>
    </row>
    <row r="1200" spans="2:7">
      <c r="B1200" s="422"/>
      <c r="C1200" s="422"/>
      <c r="G1200" s="2">
        <f>+G1199+E1200-F1200</f>
        <v>2.4868995751603507E-13</v>
      </c>
    </row>
    <row r="1201" spans="2:7">
      <c r="B1201" s="422"/>
      <c r="C1201" s="422"/>
      <c r="G1201" s="2">
        <f>+G1200+E1201-F1201</f>
        <v>2.4868995751603507E-13</v>
      </c>
    </row>
    <row r="1202" spans="2:7">
      <c r="B1202" s="422"/>
      <c r="C1202" s="422"/>
      <c r="G1202" s="2">
        <f>+G1201+E1202-F1202</f>
        <v>2.4868995751603507E-13</v>
      </c>
    </row>
    <row r="1203" spans="2:7">
      <c r="B1203" s="422"/>
      <c r="C1203" s="422"/>
      <c r="G1203" s="2">
        <f>+G1202+E1203-F1203</f>
        <v>2.4868995751603507E-13</v>
      </c>
    </row>
    <row r="1204" spans="2:7">
      <c r="B1204" s="422"/>
      <c r="C1204" s="422"/>
      <c r="G1204" s="2">
        <f>+G1203+E1204-F1204</f>
        <v>2.4868995751603507E-13</v>
      </c>
    </row>
    <row r="1205" spans="2:7">
      <c r="B1205" s="422"/>
      <c r="C1205" s="422"/>
      <c r="G1205" s="2">
        <f>+G1204+E1205-F1205</f>
        <v>2.4868995751603507E-13</v>
      </c>
    </row>
    <row r="1206" spans="2:7">
      <c r="B1206" s="422"/>
      <c r="C1206" s="422"/>
      <c r="G1206" s="2">
        <f>+G1205+E1206-F1206</f>
        <v>2.4868995751603507E-13</v>
      </c>
    </row>
    <row r="1207" spans="2:7">
      <c r="B1207" s="422"/>
      <c r="C1207" s="422"/>
      <c r="G1207" s="2">
        <f>+G1206+E1207-F1207</f>
        <v>2.4868995751603507E-13</v>
      </c>
    </row>
    <row r="1208" spans="2:7">
      <c r="B1208" s="422"/>
      <c r="C1208" s="422"/>
      <c r="G1208" s="2">
        <f>+G1207+E1208-F1208</f>
        <v>2.4868995751603507E-13</v>
      </c>
    </row>
    <row r="1209" spans="2:7">
      <c r="B1209" s="422"/>
      <c r="C1209" s="422"/>
      <c r="G1209" s="2">
        <f>+G1208+E1209-F1209</f>
        <v>2.4868995751603507E-13</v>
      </c>
    </row>
    <row r="1210" spans="2:7">
      <c r="B1210" s="422"/>
      <c r="C1210" s="422"/>
      <c r="G1210" s="2">
        <f>+G1209+E1210-F1210</f>
        <v>2.4868995751603507E-13</v>
      </c>
    </row>
    <row r="1211" spans="2:7">
      <c r="B1211" s="422"/>
      <c r="C1211" s="422"/>
      <c r="G1211" s="2">
        <f>+G1210+E1211-F1211</f>
        <v>2.4868995751603507E-13</v>
      </c>
    </row>
    <row r="1212" spans="2:7">
      <c r="B1212" s="422"/>
      <c r="C1212" s="422"/>
      <c r="G1212" s="2">
        <f>+G1211+E1212-F1212</f>
        <v>2.4868995751603507E-13</v>
      </c>
    </row>
    <row r="1213" spans="2:7">
      <c r="B1213" s="422"/>
      <c r="C1213" s="422"/>
      <c r="G1213" s="2">
        <f>+G1212+E1213-F1213</f>
        <v>2.4868995751603507E-13</v>
      </c>
    </row>
    <row r="1214" spans="2:7">
      <c r="B1214" s="422"/>
      <c r="C1214" s="422"/>
      <c r="G1214" s="2">
        <f>+G1213+E1214-F1214</f>
        <v>2.4868995751603507E-13</v>
      </c>
    </row>
    <row r="1215" spans="2:7">
      <c r="B1215" s="422"/>
      <c r="C1215" s="422"/>
      <c r="G1215" s="2">
        <f>+G1214+E1215-F1215</f>
        <v>2.4868995751603507E-13</v>
      </c>
    </row>
    <row r="1216" spans="2:7">
      <c r="B1216" s="422"/>
      <c r="C1216" s="422"/>
      <c r="G1216" s="2">
        <f>+G1215+E1216-F1216</f>
        <v>2.4868995751603507E-13</v>
      </c>
    </row>
    <row r="1217" spans="2:7">
      <c r="B1217" s="422"/>
      <c r="C1217" s="422"/>
      <c r="G1217" s="2">
        <f>+G1216+E1217-F1217</f>
        <v>2.4868995751603507E-13</v>
      </c>
    </row>
    <row r="1218" spans="2:7">
      <c r="B1218" s="422"/>
      <c r="C1218" s="422"/>
      <c r="G1218" s="2">
        <f>+G1217+E1218-F1218</f>
        <v>2.4868995751603507E-13</v>
      </c>
    </row>
    <row r="1219" spans="2:7">
      <c r="B1219" s="422"/>
      <c r="C1219" s="422"/>
      <c r="G1219" s="2">
        <f>+G1218+E1219-F1219</f>
        <v>2.4868995751603507E-13</v>
      </c>
    </row>
    <row r="1220" spans="2:7">
      <c r="B1220" s="422"/>
      <c r="C1220" s="422"/>
      <c r="G1220" s="2">
        <f>+G1219+E1220-F1220</f>
        <v>2.4868995751603507E-13</v>
      </c>
    </row>
    <row r="1221" spans="2:7">
      <c r="B1221" s="422"/>
      <c r="C1221" s="422"/>
      <c r="G1221" s="2">
        <f>+G1220+E1221-F1221</f>
        <v>2.4868995751603507E-13</v>
      </c>
    </row>
    <row r="1222" spans="2:7">
      <c r="B1222" s="422"/>
      <c r="C1222" s="422"/>
      <c r="G1222" s="2">
        <f>+G1221+E1222-F1222</f>
        <v>2.4868995751603507E-13</v>
      </c>
    </row>
    <row r="1223" spans="2:7">
      <c r="B1223" s="422"/>
      <c r="C1223" s="422"/>
      <c r="G1223" s="2">
        <f>+G1222+E1223-F1223</f>
        <v>2.4868995751603507E-13</v>
      </c>
    </row>
    <row r="1224" spans="2:7">
      <c r="B1224" s="422"/>
      <c r="C1224" s="422"/>
      <c r="G1224" s="2">
        <f>+G1223+E1224-F1224</f>
        <v>2.4868995751603507E-13</v>
      </c>
    </row>
    <row r="1225" spans="2:7">
      <c r="B1225" s="422"/>
      <c r="C1225" s="422"/>
      <c r="G1225" s="2">
        <f>+G1224+E1225-F1225</f>
        <v>2.4868995751603507E-13</v>
      </c>
    </row>
    <row r="1226" spans="2:7">
      <c r="B1226" s="422"/>
      <c r="C1226" s="422"/>
      <c r="G1226" s="2">
        <f>+G1225+E1226-F1226</f>
        <v>2.4868995751603507E-13</v>
      </c>
    </row>
    <row r="1227" spans="2:7">
      <c r="B1227" s="422"/>
      <c r="C1227" s="422"/>
      <c r="G1227" s="2">
        <f>+G1226+E1227-F1227</f>
        <v>2.4868995751603507E-13</v>
      </c>
    </row>
    <row r="1228" spans="2:7">
      <c r="B1228" s="422"/>
      <c r="C1228" s="422"/>
      <c r="G1228" s="2">
        <f>+G1227+E1228-F1228</f>
        <v>2.4868995751603507E-13</v>
      </c>
    </row>
    <row r="1229" spans="2:7">
      <c r="B1229" s="422"/>
      <c r="C1229" s="422"/>
      <c r="G1229" s="2">
        <f>+G1228+E1229-F1229</f>
        <v>2.4868995751603507E-13</v>
      </c>
    </row>
    <row r="1230" spans="2:7">
      <c r="B1230" s="422"/>
      <c r="C1230" s="422"/>
      <c r="G1230" s="2">
        <f>+G1229+E1230-F1230</f>
        <v>2.4868995751603507E-13</v>
      </c>
    </row>
    <row r="1231" spans="2:7">
      <c r="B1231" s="422"/>
      <c r="C1231" s="422"/>
      <c r="G1231" s="2">
        <f>+G1230+E1231-F1231</f>
        <v>2.4868995751603507E-13</v>
      </c>
    </row>
    <row r="1232" spans="2:7">
      <c r="B1232" s="422"/>
      <c r="C1232" s="422"/>
      <c r="G1232" s="2">
        <f>+G1231+E1232-F1232</f>
        <v>2.4868995751603507E-13</v>
      </c>
    </row>
    <row r="1233" spans="2:7">
      <c r="B1233" s="422"/>
      <c r="C1233" s="422"/>
      <c r="G1233" s="2">
        <f>+G1232+E1233-F1233</f>
        <v>2.4868995751603507E-13</v>
      </c>
    </row>
    <row r="1234" spans="2:7">
      <c r="B1234" s="422"/>
      <c r="C1234" s="422"/>
      <c r="G1234" s="2">
        <f>+G1233+E1234-F1234</f>
        <v>2.4868995751603507E-13</v>
      </c>
    </row>
    <row r="1235" spans="2:7">
      <c r="B1235" s="422"/>
      <c r="C1235" s="422"/>
      <c r="G1235" s="2">
        <f>+G1234+E1235-F1235</f>
        <v>2.4868995751603507E-13</v>
      </c>
    </row>
    <row r="1236" spans="2:7">
      <c r="B1236" s="422"/>
      <c r="C1236" s="422"/>
      <c r="G1236" s="2">
        <f>+G1235+E1236-F1236</f>
        <v>2.4868995751603507E-13</v>
      </c>
    </row>
    <row r="1237" spans="2:7">
      <c r="B1237" s="422"/>
      <c r="C1237" s="422"/>
      <c r="G1237" s="2">
        <f>+G1236+E1237-F1237</f>
        <v>2.4868995751603507E-13</v>
      </c>
    </row>
    <row r="1238" spans="2:7">
      <c r="B1238" s="422"/>
      <c r="C1238" s="422"/>
      <c r="G1238" s="2">
        <f>+G1237+E1238-F1238</f>
        <v>2.4868995751603507E-13</v>
      </c>
    </row>
    <row r="1239" spans="2:7">
      <c r="B1239" s="422"/>
      <c r="C1239" s="422"/>
      <c r="G1239" s="2">
        <f>+G1238+E1239-F1239</f>
        <v>2.4868995751603507E-13</v>
      </c>
    </row>
    <row r="1240" spans="2:7">
      <c r="B1240" s="422"/>
      <c r="C1240" s="422"/>
      <c r="G1240" s="2">
        <f>+G1239+E1240-F1240</f>
        <v>2.4868995751603507E-13</v>
      </c>
    </row>
    <row r="1241" spans="2:7">
      <c r="B1241" s="422"/>
      <c r="C1241" s="422"/>
      <c r="G1241" s="2">
        <f>+G1240+E1241-F1241</f>
        <v>2.4868995751603507E-13</v>
      </c>
    </row>
    <row r="1242" spans="2:7">
      <c r="B1242" s="422"/>
      <c r="C1242" s="422"/>
      <c r="G1242" s="2">
        <f>+G1241+E1242-F1242</f>
        <v>2.4868995751603507E-13</v>
      </c>
    </row>
    <row r="1243" spans="2:7">
      <c r="B1243" s="422"/>
      <c r="C1243" s="422"/>
      <c r="G1243" s="2">
        <f>+G1242+E1243-F1243</f>
        <v>2.4868995751603507E-13</v>
      </c>
    </row>
    <row r="1244" spans="2:7">
      <c r="B1244" s="422"/>
      <c r="C1244" s="422"/>
      <c r="G1244" s="2">
        <f>+G1243+E1244-F1244</f>
        <v>2.4868995751603507E-13</v>
      </c>
    </row>
    <row r="1245" spans="2:7">
      <c r="B1245" s="422"/>
      <c r="C1245" s="422"/>
      <c r="G1245" s="2">
        <f>+G1244+E1245-F1245</f>
        <v>2.4868995751603507E-13</v>
      </c>
    </row>
    <row r="1246" spans="2:7">
      <c r="B1246" s="422"/>
      <c r="C1246" s="422"/>
      <c r="G1246" s="2">
        <f>+G1245+E1246-F1246</f>
        <v>2.4868995751603507E-13</v>
      </c>
    </row>
    <row r="1247" spans="2:7">
      <c r="B1247" s="422"/>
      <c r="C1247" s="422"/>
      <c r="G1247" s="2">
        <f>+G1246+E1247-F1247</f>
        <v>2.4868995751603507E-13</v>
      </c>
    </row>
    <row r="1248" spans="2:7">
      <c r="B1248" s="422"/>
      <c r="C1248" s="422"/>
      <c r="G1248" s="2">
        <f>+G1247+E1248-F1248</f>
        <v>2.4868995751603507E-13</v>
      </c>
    </row>
    <row r="1249" spans="2:7">
      <c r="B1249" s="422"/>
      <c r="C1249" s="422"/>
      <c r="G1249" s="2">
        <f>+G1248+E1249-F1249</f>
        <v>2.4868995751603507E-13</v>
      </c>
    </row>
    <row r="1250" spans="2:7">
      <c r="B1250" s="422"/>
      <c r="C1250" s="422"/>
      <c r="G1250" s="2">
        <f>+G1249+E1250-F1250</f>
        <v>2.4868995751603507E-13</v>
      </c>
    </row>
    <row r="1251" spans="2:7">
      <c r="B1251" s="422"/>
      <c r="C1251" s="422"/>
      <c r="G1251" s="2">
        <f>+G1250+E1251-F1251</f>
        <v>2.4868995751603507E-13</v>
      </c>
    </row>
    <row r="1252" spans="2:7">
      <c r="B1252" s="422"/>
      <c r="C1252" s="422"/>
      <c r="G1252" s="2">
        <f>+G1251+E1252-F1252</f>
        <v>2.4868995751603507E-13</v>
      </c>
    </row>
    <row r="1253" spans="2:7">
      <c r="B1253" s="422"/>
      <c r="C1253" s="422"/>
      <c r="G1253" s="2">
        <f>+G1252+E1253-F1253</f>
        <v>2.4868995751603507E-13</v>
      </c>
    </row>
    <row r="1254" spans="2:7">
      <c r="B1254" s="422"/>
      <c r="C1254" s="422"/>
      <c r="G1254" s="2">
        <f>+G1253+E1254-F1254</f>
        <v>2.4868995751603507E-13</v>
      </c>
    </row>
    <row r="1255" spans="2:7">
      <c r="B1255" s="422"/>
      <c r="C1255" s="422"/>
      <c r="G1255" s="2">
        <f>+G1254+E1255-F1255</f>
        <v>2.4868995751603507E-13</v>
      </c>
    </row>
    <row r="1256" spans="2:7">
      <c r="B1256" s="422"/>
      <c r="C1256" s="422"/>
      <c r="G1256" s="2">
        <f>+G1255+E1256-F1256</f>
        <v>2.4868995751603507E-13</v>
      </c>
    </row>
    <row r="1257" spans="2:7">
      <c r="B1257" s="422"/>
      <c r="C1257" s="422"/>
      <c r="G1257" s="2">
        <f>+G1256+E1257-F1257</f>
        <v>2.4868995751603507E-13</v>
      </c>
    </row>
    <row r="1258" spans="2:7">
      <c r="B1258" s="422"/>
      <c r="C1258" s="422"/>
      <c r="G1258" s="2">
        <f>+G1257+E1258-F1258</f>
        <v>2.4868995751603507E-13</v>
      </c>
    </row>
    <row r="1259" spans="2:7">
      <c r="B1259" s="422"/>
      <c r="C1259" s="422"/>
      <c r="G1259" s="2">
        <f>+G1258+E1259-F1259</f>
        <v>2.4868995751603507E-13</v>
      </c>
    </row>
    <row r="1260" spans="2:7">
      <c r="B1260" s="422"/>
      <c r="C1260" s="422"/>
      <c r="G1260" s="2">
        <f>+G1259+E1260-F1260</f>
        <v>2.4868995751603507E-13</v>
      </c>
    </row>
    <row r="1261" spans="2:7">
      <c r="B1261" s="422"/>
      <c r="C1261" s="422"/>
      <c r="G1261" s="2">
        <f>+G1260+E1261-F1261</f>
        <v>2.4868995751603507E-13</v>
      </c>
    </row>
    <row r="1262" spans="2:7">
      <c r="B1262" s="422"/>
      <c r="C1262" s="422"/>
      <c r="G1262" s="2">
        <f>+G1261+E1262-F1262</f>
        <v>2.4868995751603507E-13</v>
      </c>
    </row>
    <row r="1263" spans="2:7">
      <c r="B1263" s="422"/>
      <c r="C1263" s="422"/>
      <c r="G1263" s="2">
        <f>+G1262+E1263-F1263</f>
        <v>2.4868995751603507E-13</v>
      </c>
    </row>
    <row r="1264" spans="2:7">
      <c r="B1264" s="422"/>
      <c r="C1264" s="422"/>
      <c r="G1264" s="2">
        <f>+G1263+E1264-F1264</f>
        <v>2.4868995751603507E-13</v>
      </c>
    </row>
    <row r="1265" spans="2:7">
      <c r="B1265" s="422"/>
      <c r="C1265" s="422"/>
      <c r="G1265" s="2">
        <f>+G1264+E1265-F1265</f>
        <v>2.4868995751603507E-13</v>
      </c>
    </row>
    <row r="1266" spans="2:7">
      <c r="B1266" s="422"/>
      <c r="C1266" s="422"/>
      <c r="G1266" s="2">
        <f>+G1265+E1266-F1266</f>
        <v>2.4868995751603507E-13</v>
      </c>
    </row>
    <row r="1267" spans="2:7">
      <c r="B1267" s="422"/>
      <c r="C1267" s="422"/>
      <c r="G1267" s="2">
        <f>+G1266+E1267-F1267</f>
        <v>2.4868995751603507E-13</v>
      </c>
    </row>
    <row r="1268" spans="2:7">
      <c r="B1268" s="422"/>
      <c r="C1268" s="422"/>
      <c r="G1268" s="2">
        <f>+G1267+E1268-F1268</f>
        <v>2.4868995751603507E-13</v>
      </c>
    </row>
    <row r="1269" spans="2:7">
      <c r="B1269" s="422"/>
      <c r="C1269" s="422"/>
      <c r="G1269" s="2">
        <f>+G1268+E1269-F1269</f>
        <v>2.4868995751603507E-13</v>
      </c>
    </row>
    <row r="1270" spans="2:7">
      <c r="B1270" s="422"/>
      <c r="C1270" s="422"/>
      <c r="G1270" s="2">
        <f>+G1269+E1270-F1270</f>
        <v>2.4868995751603507E-13</v>
      </c>
    </row>
    <row r="1271" spans="2:7">
      <c r="B1271" s="422"/>
      <c r="C1271" s="422"/>
      <c r="G1271" s="2">
        <f>+G1270+E1271-F1271</f>
        <v>2.4868995751603507E-13</v>
      </c>
    </row>
    <row r="1272" spans="2:7">
      <c r="B1272" s="422"/>
      <c r="C1272" s="422"/>
      <c r="G1272" s="2">
        <f>+G1271+E1272-F1272</f>
        <v>2.4868995751603507E-13</v>
      </c>
    </row>
    <row r="1273" spans="2:7">
      <c r="B1273" s="422"/>
      <c r="C1273" s="422"/>
      <c r="G1273" s="2">
        <f>+G1272+E1273-F1273</f>
        <v>2.4868995751603507E-13</v>
      </c>
    </row>
    <row r="1274" spans="2:7">
      <c r="B1274" s="422"/>
      <c r="C1274" s="422"/>
      <c r="G1274" s="2">
        <f>+G1273+E1274-F1274</f>
        <v>2.4868995751603507E-13</v>
      </c>
    </row>
    <row r="1275" spans="2:7">
      <c r="B1275" s="422"/>
      <c r="C1275" s="422"/>
      <c r="G1275" s="2">
        <f>+G1274+E1275-F1275</f>
        <v>2.4868995751603507E-13</v>
      </c>
    </row>
    <row r="1276" spans="2:7">
      <c r="B1276" s="422"/>
      <c r="C1276" s="422"/>
      <c r="G1276" s="2">
        <f>+G1275+E1276-F1276</f>
        <v>2.4868995751603507E-13</v>
      </c>
    </row>
    <row r="1277" spans="2:7">
      <c r="B1277" s="422"/>
      <c r="C1277" s="422"/>
      <c r="G1277" s="2">
        <f>+G1276+E1277-F1277</f>
        <v>2.4868995751603507E-13</v>
      </c>
    </row>
    <row r="1278" spans="2:7">
      <c r="B1278" s="422"/>
      <c r="C1278" s="422"/>
      <c r="G1278" s="2">
        <f>+G1277+E1278-F1278</f>
        <v>2.4868995751603507E-13</v>
      </c>
    </row>
    <row r="1279" spans="2:7">
      <c r="B1279" s="422"/>
      <c r="C1279" s="422"/>
      <c r="G1279" s="2">
        <f>+G1278+E1279-F1279</f>
        <v>2.4868995751603507E-13</v>
      </c>
    </row>
    <row r="1280" spans="2:7">
      <c r="B1280" s="422"/>
      <c r="C1280" s="422"/>
      <c r="G1280" s="2">
        <f>+G1279+E1280-F1280</f>
        <v>2.4868995751603507E-13</v>
      </c>
    </row>
    <row r="1281" spans="2:7">
      <c r="B1281" s="422"/>
      <c r="C1281" s="422"/>
      <c r="G1281" s="2">
        <f>+G1280+E1281-F1281</f>
        <v>2.4868995751603507E-13</v>
      </c>
    </row>
    <row r="1282" spans="2:7">
      <c r="B1282" s="422"/>
      <c r="C1282" s="422"/>
      <c r="G1282" s="2">
        <f>+G1281+E1282-F1282</f>
        <v>2.4868995751603507E-13</v>
      </c>
    </row>
    <row r="1283" spans="2:7">
      <c r="B1283" s="422"/>
      <c r="C1283" s="422"/>
      <c r="G1283" s="2">
        <f>+G1282+E1283-F1283</f>
        <v>2.4868995751603507E-13</v>
      </c>
    </row>
    <row r="1284" spans="2:7">
      <c r="B1284" s="422"/>
      <c r="C1284" s="422"/>
      <c r="G1284" s="2">
        <f>+G1283+E1284-F1284</f>
        <v>2.4868995751603507E-13</v>
      </c>
    </row>
    <row r="1285" spans="2:7">
      <c r="B1285" s="422"/>
      <c r="C1285" s="422"/>
      <c r="G1285" s="2">
        <f>+G1284+E1285-F1285</f>
        <v>2.4868995751603507E-13</v>
      </c>
    </row>
    <row r="1286" spans="2:7">
      <c r="B1286" s="422"/>
      <c r="C1286" s="422"/>
      <c r="G1286" s="2">
        <f>+G1285+E1286-F1286</f>
        <v>2.4868995751603507E-13</v>
      </c>
    </row>
    <row r="1287" spans="2:7">
      <c r="B1287" s="422"/>
      <c r="C1287" s="422"/>
      <c r="G1287" s="2">
        <f>+G1286+E1287-F1287</f>
        <v>2.4868995751603507E-13</v>
      </c>
    </row>
    <row r="1288" spans="2:7">
      <c r="B1288" s="422"/>
      <c r="C1288" s="422"/>
      <c r="G1288" s="2">
        <f>+G1287+E1288-F1288</f>
        <v>2.4868995751603507E-13</v>
      </c>
    </row>
    <row r="1289" spans="2:7">
      <c r="B1289" s="422"/>
      <c r="C1289" s="422"/>
      <c r="G1289" s="2">
        <f>+G1288+E1289-F1289</f>
        <v>2.4868995751603507E-13</v>
      </c>
    </row>
    <row r="1290" spans="2:7">
      <c r="B1290" s="422"/>
      <c r="C1290" s="422"/>
      <c r="G1290" s="2">
        <f>+G1289+E1290-F1290</f>
        <v>2.4868995751603507E-13</v>
      </c>
    </row>
    <row r="1291" spans="2:7">
      <c r="B1291" s="422"/>
      <c r="C1291" s="422"/>
      <c r="G1291" s="2">
        <f>+G1290+E1291-F1291</f>
        <v>2.4868995751603507E-13</v>
      </c>
    </row>
    <row r="1292" spans="2:7">
      <c r="B1292" s="422"/>
      <c r="C1292" s="422"/>
      <c r="G1292" s="2">
        <f>+G1291+E1292-F1292</f>
        <v>2.4868995751603507E-13</v>
      </c>
    </row>
    <row r="1293" spans="2:7">
      <c r="B1293" s="422"/>
      <c r="C1293" s="422"/>
      <c r="G1293" s="2">
        <f>+G1292+E1293-F1293</f>
        <v>2.4868995751603507E-13</v>
      </c>
    </row>
    <row r="1294" spans="2:7">
      <c r="B1294" s="422"/>
      <c r="C1294" s="422"/>
      <c r="G1294" s="2">
        <f>+G1293+E1294-F1294</f>
        <v>2.4868995751603507E-13</v>
      </c>
    </row>
    <row r="1295" spans="2:7">
      <c r="B1295" s="422"/>
      <c r="C1295" s="422"/>
      <c r="G1295" s="2">
        <f>+G1294+E1295-F1295</f>
        <v>2.4868995751603507E-13</v>
      </c>
    </row>
    <row r="1296" spans="2:7">
      <c r="B1296" s="422"/>
      <c r="C1296" s="422"/>
      <c r="G1296" s="2">
        <f>+G1295+E1296-F1296</f>
        <v>2.4868995751603507E-13</v>
      </c>
    </row>
    <row r="1297" spans="2:7">
      <c r="B1297" s="422"/>
      <c r="C1297" s="422"/>
      <c r="G1297" s="2">
        <f>+G1296+E1297-F1297</f>
        <v>2.4868995751603507E-13</v>
      </c>
    </row>
    <row r="1298" spans="2:7">
      <c r="B1298" s="422"/>
      <c r="C1298" s="422"/>
      <c r="G1298" s="2">
        <f>+G1297+E1298-F1298</f>
        <v>2.4868995751603507E-13</v>
      </c>
    </row>
    <row r="1299" spans="2:7">
      <c r="B1299" s="422"/>
      <c r="C1299" s="422"/>
      <c r="G1299" s="2">
        <f>+G1298+E1299-F1299</f>
        <v>2.4868995751603507E-13</v>
      </c>
    </row>
    <row r="1300" spans="2:7">
      <c r="B1300" s="422"/>
      <c r="C1300" s="422"/>
      <c r="G1300" s="2">
        <f>+G1299+E1300-F1300</f>
        <v>2.4868995751603507E-13</v>
      </c>
    </row>
    <row r="1301" spans="2:7">
      <c r="B1301" s="422"/>
      <c r="C1301" s="422"/>
      <c r="G1301" s="2">
        <f>+G1300+E1301-F1301</f>
        <v>2.4868995751603507E-13</v>
      </c>
    </row>
    <row r="1302" spans="2:7">
      <c r="B1302" s="422"/>
      <c r="C1302" s="422"/>
      <c r="G1302" s="2">
        <f>+G1301+E1302-F1302</f>
        <v>2.4868995751603507E-13</v>
      </c>
    </row>
    <row r="1303" spans="2:7">
      <c r="B1303" s="422"/>
      <c r="C1303" s="422"/>
      <c r="G1303" s="2">
        <f>+G1302+E1303-F1303</f>
        <v>2.4868995751603507E-13</v>
      </c>
    </row>
    <row r="1304" spans="2:7">
      <c r="B1304" s="422"/>
      <c r="C1304" s="422"/>
      <c r="G1304" s="2">
        <f>+G1303+E1304-F1304</f>
        <v>2.4868995751603507E-13</v>
      </c>
    </row>
    <row r="1305" spans="2:7">
      <c r="B1305" s="422"/>
      <c r="C1305" s="422"/>
      <c r="G1305" s="2">
        <f>+G1304+E1305-F1305</f>
        <v>2.4868995751603507E-13</v>
      </c>
    </row>
    <row r="1306" spans="2:7">
      <c r="B1306" s="422"/>
      <c r="C1306" s="422"/>
      <c r="G1306" s="2">
        <f>+G1305+E1306-F1306</f>
        <v>2.4868995751603507E-13</v>
      </c>
    </row>
    <row r="1307" spans="2:7">
      <c r="B1307" s="422"/>
      <c r="C1307" s="422"/>
      <c r="G1307" s="2">
        <f>+G1306+E1307-F1307</f>
        <v>2.4868995751603507E-13</v>
      </c>
    </row>
    <row r="1308" spans="2:7">
      <c r="B1308" s="422"/>
      <c r="C1308" s="422"/>
      <c r="G1308" s="2">
        <f>+G1307+E1308-F1308</f>
        <v>2.4868995751603507E-13</v>
      </c>
    </row>
    <row r="1309" spans="2:7">
      <c r="B1309" s="422"/>
      <c r="C1309" s="422"/>
      <c r="G1309" s="2">
        <f>+G1308+E1309-F1309</f>
        <v>2.4868995751603507E-13</v>
      </c>
    </row>
    <row r="1310" spans="2:7">
      <c r="B1310" s="422"/>
      <c r="C1310" s="422"/>
      <c r="G1310" s="2">
        <f>+G1309+E1310-F1310</f>
        <v>2.4868995751603507E-13</v>
      </c>
    </row>
    <row r="1311" spans="2:7">
      <c r="B1311" s="422"/>
      <c r="C1311" s="422"/>
      <c r="G1311" s="2">
        <f>+G1310+E1311-F1311</f>
        <v>2.4868995751603507E-13</v>
      </c>
    </row>
    <row r="1312" spans="2:7">
      <c r="B1312" s="422"/>
      <c r="C1312" s="422"/>
      <c r="G1312" s="2">
        <f>+G1311+E1312-F1312</f>
        <v>2.4868995751603507E-13</v>
      </c>
    </row>
    <row r="1313" spans="2:7">
      <c r="B1313" s="422"/>
      <c r="C1313" s="422"/>
      <c r="G1313" s="2">
        <f>+G1312+E1313-F1313</f>
        <v>2.4868995751603507E-13</v>
      </c>
    </row>
    <row r="1314" spans="2:7">
      <c r="B1314" s="422"/>
      <c r="C1314" s="422"/>
      <c r="G1314" s="2">
        <f>+G1313+E1314-F1314</f>
        <v>2.4868995751603507E-13</v>
      </c>
    </row>
    <row r="1315" spans="2:7">
      <c r="B1315" s="422"/>
      <c r="C1315" s="422"/>
      <c r="G1315" s="2">
        <f>+G1314+E1315-F1315</f>
        <v>2.4868995751603507E-13</v>
      </c>
    </row>
    <row r="1316" spans="2:7">
      <c r="B1316" s="422"/>
      <c r="C1316" s="422"/>
      <c r="G1316" s="2">
        <f>+G1315+E1316-F1316</f>
        <v>2.4868995751603507E-13</v>
      </c>
    </row>
    <row r="1317" spans="2:7">
      <c r="B1317" s="422"/>
      <c r="C1317" s="422"/>
      <c r="G1317" s="2">
        <f>+G1316+E1317-F1317</f>
        <v>2.4868995751603507E-13</v>
      </c>
    </row>
    <row r="1318" spans="2:7">
      <c r="B1318" s="422"/>
      <c r="C1318" s="422"/>
      <c r="G1318" s="2">
        <f>+G1317+E1318-F1318</f>
        <v>2.4868995751603507E-13</v>
      </c>
    </row>
    <row r="1319" spans="2:7">
      <c r="B1319" s="422"/>
      <c r="C1319" s="422"/>
      <c r="G1319" s="2">
        <f>+G1318+E1319-F1319</f>
        <v>2.4868995751603507E-13</v>
      </c>
    </row>
    <row r="1320" spans="2:7">
      <c r="B1320" s="422"/>
      <c r="C1320" s="422"/>
      <c r="G1320" s="2">
        <f>+G1319+E1320-F1320</f>
        <v>2.4868995751603507E-13</v>
      </c>
    </row>
    <row r="1321" spans="2:7">
      <c r="B1321" s="422"/>
      <c r="C1321" s="422"/>
      <c r="G1321" s="2">
        <f>+G1320+E1321-F1321</f>
        <v>2.4868995751603507E-13</v>
      </c>
    </row>
  </sheetData>
  <autoFilter ref="A4:G335" xr:uid="{00000000-0009-0000-0000-000023000000}"/>
  <mergeCells count="14">
    <mergeCell ref="I723:K723"/>
    <mergeCell ref="J879:L879"/>
    <mergeCell ref="I825:K825"/>
    <mergeCell ref="J896:L896"/>
    <mergeCell ref="B2:G2"/>
    <mergeCell ref="J565:L565"/>
    <mergeCell ref="J645:L645"/>
    <mergeCell ref="J661:L661"/>
    <mergeCell ref="J684:L684"/>
    <mergeCell ref="I932:K932"/>
    <mergeCell ref="J904:L904"/>
    <mergeCell ref="N792:P792"/>
    <mergeCell ref="I800:K800"/>
    <mergeCell ref="I792:K792"/>
  </mergeCells>
  <pageMargins left="0.70866141732283472" right="0.70866141732283472" top="0.74803149606299213" bottom="0.74803149606299213" header="0.31496062992125984" footer="0.31496062992125984"/>
  <pageSetup paperSize="9" scale="105" fitToWidth="0" fitToHeight="0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2:N1302"/>
  <sheetViews>
    <sheetView topLeftCell="A891" zoomScaleNormal="100" workbookViewId="0">
      <selection activeCell="F909" sqref="F909"/>
    </sheetView>
  </sheetViews>
  <sheetFormatPr defaultColWidth="11.42578125" defaultRowHeight="15"/>
  <cols>
    <col min="1" max="1" width="11.7109375" style="3" bestFit="1" customWidth="1"/>
    <col min="2" max="2" width="14.42578125" style="7" customWidth="1"/>
    <col min="3" max="3" width="14.28515625" style="7" bestFit="1" customWidth="1"/>
    <col min="4" max="4" width="47.140625" bestFit="1" customWidth="1"/>
    <col min="5" max="5" width="11.42578125" style="28"/>
    <col min="6" max="6" width="11.42578125" style="2"/>
  </cols>
  <sheetData>
    <row r="2" spans="1:7">
      <c r="B2" s="440" t="s">
        <v>576</v>
      </c>
      <c r="C2" s="440"/>
      <c r="D2" s="440"/>
      <c r="E2" s="440"/>
      <c r="F2" s="440"/>
      <c r="G2" s="440"/>
    </row>
    <row r="4" spans="1:7" ht="41.25">
      <c r="A4" s="30" t="s">
        <v>1</v>
      </c>
      <c r="B4" s="11" t="s">
        <v>2</v>
      </c>
      <c r="C4" s="11" t="s">
        <v>3</v>
      </c>
      <c r="D4" s="11" t="s">
        <v>4</v>
      </c>
      <c r="E4" s="47" t="s">
        <v>5</v>
      </c>
      <c r="F4" s="12" t="s">
        <v>6</v>
      </c>
      <c r="G4" s="12" t="s">
        <v>7</v>
      </c>
    </row>
    <row r="5" spans="1:7">
      <c r="A5" s="3">
        <v>42736</v>
      </c>
      <c r="B5" s="422" t="s">
        <v>8</v>
      </c>
      <c r="C5" s="422"/>
      <c r="G5" s="2">
        <v>70.5</v>
      </c>
    </row>
    <row r="6" spans="1:7">
      <c r="A6" s="3">
        <v>42755</v>
      </c>
      <c r="B6" s="422">
        <v>12129</v>
      </c>
      <c r="C6" s="422" t="s">
        <v>67</v>
      </c>
      <c r="F6" s="2">
        <v>70.5</v>
      </c>
      <c r="G6" s="2">
        <f t="shared" ref="G6:G73" si="0">+G5+E6-F6</f>
        <v>0</v>
      </c>
    </row>
    <row r="7" spans="1:7">
      <c r="A7" s="3">
        <v>42766</v>
      </c>
      <c r="B7" s="422" t="s">
        <v>10</v>
      </c>
      <c r="C7" s="422" t="s">
        <v>11</v>
      </c>
      <c r="D7" t="s">
        <v>12</v>
      </c>
      <c r="E7" s="48">
        <v>66.400000000000006</v>
      </c>
      <c r="G7" s="2">
        <f t="shared" si="0"/>
        <v>66.400000000000006</v>
      </c>
    </row>
    <row r="8" spans="1:7">
      <c r="B8" s="422"/>
      <c r="C8" s="422"/>
      <c r="D8" t="s">
        <v>13</v>
      </c>
      <c r="E8" s="48">
        <v>2.8</v>
      </c>
      <c r="G8" s="2">
        <f t="shared" si="0"/>
        <v>69.2</v>
      </c>
    </row>
    <row r="9" spans="1:7">
      <c r="B9" s="422"/>
      <c r="C9" s="422"/>
      <c r="D9" t="s">
        <v>14</v>
      </c>
      <c r="E9" s="48">
        <v>60</v>
      </c>
      <c r="G9" s="2">
        <f t="shared" si="0"/>
        <v>129.19999999999999</v>
      </c>
    </row>
    <row r="10" spans="1:7">
      <c r="B10" s="422"/>
      <c r="C10" s="422"/>
      <c r="D10" t="s">
        <v>15</v>
      </c>
      <c r="E10" s="48">
        <v>2</v>
      </c>
      <c r="G10" s="2">
        <f t="shared" si="0"/>
        <v>131.19999999999999</v>
      </c>
    </row>
    <row r="11" spans="1:7">
      <c r="B11" s="422" t="s">
        <v>69</v>
      </c>
      <c r="C11" s="422" t="s">
        <v>11</v>
      </c>
      <c r="D11" t="s">
        <v>14</v>
      </c>
      <c r="E11" s="48"/>
      <c r="F11" s="2">
        <v>60</v>
      </c>
      <c r="G11" s="2">
        <f t="shared" si="0"/>
        <v>71.199999999999989</v>
      </c>
    </row>
    <row r="12" spans="1:7">
      <c r="B12" s="422" t="s">
        <v>69</v>
      </c>
      <c r="C12" s="422" t="s">
        <v>11</v>
      </c>
      <c r="D12" t="s">
        <v>15</v>
      </c>
      <c r="E12" s="48"/>
      <c r="F12" s="2">
        <v>2</v>
      </c>
      <c r="G12" s="2">
        <f t="shared" si="0"/>
        <v>69.199999999999989</v>
      </c>
    </row>
    <row r="13" spans="1:7">
      <c r="A13" s="3">
        <v>42786</v>
      </c>
      <c r="B13" s="422">
        <v>12201</v>
      </c>
      <c r="C13" s="422" t="s">
        <v>11</v>
      </c>
      <c r="D13" t="s">
        <v>13</v>
      </c>
      <c r="E13" s="48"/>
      <c r="F13" s="2">
        <v>2.8</v>
      </c>
      <c r="G13" s="2">
        <f t="shared" si="0"/>
        <v>66.399999999999991</v>
      </c>
    </row>
    <row r="14" spans="1:7">
      <c r="A14" s="3">
        <v>42786</v>
      </c>
      <c r="B14" s="422">
        <v>12201</v>
      </c>
      <c r="C14" s="422" t="s">
        <v>11</v>
      </c>
      <c r="D14" t="s">
        <v>12</v>
      </c>
      <c r="E14" s="48"/>
      <c r="F14" s="2">
        <v>66.400000000000006</v>
      </c>
      <c r="G14" s="2">
        <f t="shared" si="0"/>
        <v>0</v>
      </c>
    </row>
    <row r="15" spans="1:7">
      <c r="A15" s="3">
        <v>42794</v>
      </c>
      <c r="B15" s="422" t="s">
        <v>10</v>
      </c>
      <c r="C15" s="422" t="s">
        <v>17</v>
      </c>
      <c r="D15" t="s">
        <v>12</v>
      </c>
      <c r="E15" s="48">
        <v>68</v>
      </c>
      <c r="G15" s="2">
        <f t="shared" si="0"/>
        <v>68</v>
      </c>
    </row>
    <row r="16" spans="1:7">
      <c r="B16" s="422"/>
      <c r="C16" s="422"/>
      <c r="D16" t="s">
        <v>13</v>
      </c>
      <c r="E16" s="48">
        <v>2</v>
      </c>
      <c r="G16" s="2">
        <f t="shared" si="0"/>
        <v>70</v>
      </c>
    </row>
    <row r="17" spans="1:7">
      <c r="B17" s="422"/>
      <c r="C17" s="422"/>
      <c r="D17" t="s">
        <v>14</v>
      </c>
      <c r="E17" s="48">
        <v>56</v>
      </c>
      <c r="G17" s="2">
        <f t="shared" si="0"/>
        <v>126</v>
      </c>
    </row>
    <row r="18" spans="1:7">
      <c r="B18" s="422"/>
      <c r="C18" s="422"/>
      <c r="D18" t="s">
        <v>15</v>
      </c>
      <c r="E18" s="48">
        <v>2</v>
      </c>
      <c r="G18" s="2">
        <f t="shared" si="0"/>
        <v>128</v>
      </c>
    </row>
    <row r="19" spans="1:7">
      <c r="B19" s="422" t="s">
        <v>69</v>
      </c>
      <c r="C19" s="422" t="s">
        <v>17</v>
      </c>
      <c r="D19" t="s">
        <v>14</v>
      </c>
      <c r="E19" s="48"/>
      <c r="F19" s="2">
        <v>56</v>
      </c>
      <c r="G19" s="2">
        <f t="shared" si="0"/>
        <v>72</v>
      </c>
    </row>
    <row r="20" spans="1:7">
      <c r="B20" s="422" t="s">
        <v>69</v>
      </c>
      <c r="C20" s="422" t="s">
        <v>17</v>
      </c>
      <c r="D20" t="s">
        <v>15</v>
      </c>
      <c r="E20" s="48"/>
      <c r="F20" s="2">
        <v>2</v>
      </c>
      <c r="G20" s="2">
        <f t="shared" si="0"/>
        <v>70</v>
      </c>
    </row>
    <row r="21" spans="1:7">
      <c r="A21" s="3">
        <v>42815</v>
      </c>
      <c r="B21" s="422">
        <v>12426</v>
      </c>
      <c r="C21" s="422" t="s">
        <v>17</v>
      </c>
      <c r="D21" t="s">
        <v>12</v>
      </c>
      <c r="E21" s="48"/>
      <c r="F21" s="2">
        <v>68</v>
      </c>
      <c r="G21" s="2">
        <f t="shared" si="0"/>
        <v>2</v>
      </c>
    </row>
    <row r="22" spans="1:7">
      <c r="A22" s="3">
        <v>42815</v>
      </c>
      <c r="B22" s="422">
        <v>12426</v>
      </c>
      <c r="C22" s="422" t="s">
        <v>17</v>
      </c>
      <c r="D22" t="s">
        <v>13</v>
      </c>
      <c r="E22" s="48"/>
      <c r="F22" s="2">
        <v>2</v>
      </c>
      <c r="G22" s="2">
        <f t="shared" si="0"/>
        <v>0</v>
      </c>
    </row>
    <row r="23" spans="1:7">
      <c r="A23" s="3">
        <v>42825</v>
      </c>
      <c r="B23" s="422" t="s">
        <v>10</v>
      </c>
      <c r="C23" s="422" t="s">
        <v>18</v>
      </c>
      <c r="D23" t="s">
        <v>12</v>
      </c>
      <c r="E23" s="48">
        <v>64.5</v>
      </c>
      <c r="G23" s="2">
        <f t="shared" si="0"/>
        <v>64.5</v>
      </c>
    </row>
    <row r="24" spans="1:7">
      <c r="B24" s="422"/>
      <c r="C24" s="422"/>
      <c r="D24" t="s">
        <v>13</v>
      </c>
      <c r="E24" s="48">
        <v>2</v>
      </c>
      <c r="G24" s="2">
        <f t="shared" si="0"/>
        <v>66.5</v>
      </c>
    </row>
    <row r="25" spans="1:7">
      <c r="B25" s="422"/>
      <c r="C25" s="422"/>
      <c r="D25" t="s">
        <v>14</v>
      </c>
      <c r="E25" s="48">
        <v>60</v>
      </c>
      <c r="G25" s="2">
        <f t="shared" si="0"/>
        <v>126.5</v>
      </c>
    </row>
    <row r="26" spans="1:7">
      <c r="B26" s="422"/>
      <c r="C26" s="422"/>
      <c r="D26" t="s">
        <v>15</v>
      </c>
      <c r="E26" s="48">
        <v>2</v>
      </c>
      <c r="G26" s="2">
        <f t="shared" si="0"/>
        <v>128.5</v>
      </c>
    </row>
    <row r="27" spans="1:7">
      <c r="B27" s="422" t="s">
        <v>69</v>
      </c>
      <c r="C27" s="422" t="s">
        <v>18</v>
      </c>
      <c r="D27" t="s">
        <v>14</v>
      </c>
      <c r="E27" s="48"/>
      <c r="F27" s="2">
        <v>60</v>
      </c>
      <c r="G27" s="2">
        <f t="shared" si="0"/>
        <v>68.5</v>
      </c>
    </row>
    <row r="28" spans="1:7">
      <c r="B28" s="422" t="s">
        <v>69</v>
      </c>
      <c r="C28" s="422" t="s">
        <v>18</v>
      </c>
      <c r="D28" t="s">
        <v>15</v>
      </c>
      <c r="E28" s="48"/>
      <c r="F28" s="2">
        <v>2</v>
      </c>
      <c r="G28" s="2">
        <f t="shared" si="0"/>
        <v>66.5</v>
      </c>
    </row>
    <row r="29" spans="1:7">
      <c r="A29" s="3">
        <v>42846</v>
      </c>
      <c r="B29" s="422">
        <v>12680</v>
      </c>
      <c r="C29" s="422" t="s">
        <v>18</v>
      </c>
      <c r="D29" t="s">
        <v>12</v>
      </c>
      <c r="E29" s="48"/>
      <c r="F29" s="2">
        <v>64.5</v>
      </c>
      <c r="G29" s="2">
        <f t="shared" si="0"/>
        <v>2</v>
      </c>
    </row>
    <row r="30" spans="1:7">
      <c r="A30" s="3">
        <v>42846</v>
      </c>
      <c r="B30" s="422">
        <v>12680</v>
      </c>
      <c r="C30" s="422" t="s">
        <v>18</v>
      </c>
      <c r="D30" t="s">
        <v>13</v>
      </c>
      <c r="E30" s="48"/>
      <c r="F30" s="2">
        <v>2</v>
      </c>
      <c r="G30" s="2">
        <f t="shared" si="0"/>
        <v>0</v>
      </c>
    </row>
    <row r="31" spans="1:7">
      <c r="A31" s="3">
        <v>42855</v>
      </c>
      <c r="B31" s="422" t="s">
        <v>10</v>
      </c>
      <c r="C31" s="422" t="s">
        <v>19</v>
      </c>
      <c r="D31" t="s">
        <v>12</v>
      </c>
      <c r="E31" s="48">
        <v>66.900000000000006</v>
      </c>
      <c r="G31" s="2">
        <f t="shared" si="0"/>
        <v>66.900000000000006</v>
      </c>
    </row>
    <row r="32" spans="1:7">
      <c r="B32" s="422"/>
      <c r="C32" s="422"/>
      <c r="D32" t="s">
        <v>13</v>
      </c>
      <c r="E32" s="48">
        <v>2</v>
      </c>
      <c r="G32" s="2">
        <f t="shared" si="0"/>
        <v>68.900000000000006</v>
      </c>
    </row>
    <row r="33" spans="1:7">
      <c r="B33" s="422"/>
      <c r="C33" s="422"/>
      <c r="D33" t="s">
        <v>14</v>
      </c>
      <c r="E33" s="48">
        <v>60</v>
      </c>
      <c r="G33" s="2">
        <f t="shared" si="0"/>
        <v>128.9</v>
      </c>
    </row>
    <row r="34" spans="1:7">
      <c r="B34" s="422"/>
      <c r="C34" s="422"/>
      <c r="D34" t="s">
        <v>15</v>
      </c>
      <c r="E34" s="48">
        <v>2</v>
      </c>
      <c r="G34" s="2">
        <f t="shared" si="0"/>
        <v>130.9</v>
      </c>
    </row>
    <row r="35" spans="1:7">
      <c r="B35" s="422" t="s">
        <v>69</v>
      </c>
      <c r="C35" s="422" t="s">
        <v>19</v>
      </c>
      <c r="D35" t="s">
        <v>14</v>
      </c>
      <c r="E35" s="48"/>
      <c r="F35" s="2">
        <v>60</v>
      </c>
      <c r="G35" s="2">
        <f t="shared" si="0"/>
        <v>70.900000000000006</v>
      </c>
    </row>
    <row r="36" spans="1:7">
      <c r="B36" s="422" t="s">
        <v>69</v>
      </c>
      <c r="C36" s="422" t="s">
        <v>19</v>
      </c>
      <c r="D36" t="s">
        <v>15</v>
      </c>
      <c r="E36" s="48"/>
      <c r="F36" s="2">
        <v>2</v>
      </c>
      <c r="G36" s="2">
        <f t="shared" si="0"/>
        <v>68.900000000000006</v>
      </c>
    </row>
    <row r="37" spans="1:7">
      <c r="A37" s="3">
        <v>42877</v>
      </c>
      <c r="B37" s="422">
        <v>12795</v>
      </c>
      <c r="C37" s="422" t="s">
        <v>19</v>
      </c>
      <c r="D37" t="s">
        <v>12</v>
      </c>
      <c r="E37" s="48"/>
      <c r="F37" s="2">
        <v>66.900000000000006</v>
      </c>
      <c r="G37" s="2">
        <f t="shared" si="0"/>
        <v>2</v>
      </c>
    </row>
    <row r="38" spans="1:7">
      <c r="A38" s="3">
        <v>42877</v>
      </c>
      <c r="B38" s="422">
        <v>12795</v>
      </c>
      <c r="C38" s="422" t="s">
        <v>19</v>
      </c>
      <c r="D38" t="s">
        <v>13</v>
      </c>
      <c r="E38" s="48"/>
      <c r="F38" s="2">
        <v>2</v>
      </c>
      <c r="G38" s="2">
        <f t="shared" si="0"/>
        <v>0</v>
      </c>
    </row>
    <row r="39" spans="1:7">
      <c r="A39" s="3">
        <v>42886</v>
      </c>
      <c r="B39" s="422" t="s">
        <v>10</v>
      </c>
      <c r="C39" s="422" t="s">
        <v>20</v>
      </c>
      <c r="D39" t="s">
        <v>12</v>
      </c>
      <c r="E39" s="48">
        <v>63.6</v>
      </c>
      <c r="G39" s="2">
        <f t="shared" si="0"/>
        <v>63.6</v>
      </c>
    </row>
    <row r="40" spans="1:7">
      <c r="B40" s="422"/>
      <c r="C40" s="422"/>
      <c r="D40" t="s">
        <v>13</v>
      </c>
      <c r="E40" s="48">
        <v>2</v>
      </c>
      <c r="G40" s="2">
        <f t="shared" si="0"/>
        <v>65.599999999999994</v>
      </c>
    </row>
    <row r="41" spans="1:7">
      <c r="B41" s="422"/>
      <c r="C41" s="422"/>
      <c r="D41" t="s">
        <v>14</v>
      </c>
      <c r="E41" s="48">
        <v>60</v>
      </c>
      <c r="G41" s="2">
        <f t="shared" si="0"/>
        <v>125.6</v>
      </c>
    </row>
    <row r="42" spans="1:7">
      <c r="B42" s="422"/>
      <c r="C42" s="422"/>
      <c r="D42" t="s">
        <v>15</v>
      </c>
      <c r="E42" s="48">
        <v>2</v>
      </c>
      <c r="G42" s="2">
        <f t="shared" si="0"/>
        <v>127.6</v>
      </c>
    </row>
    <row r="43" spans="1:7">
      <c r="A43" s="3">
        <v>42885</v>
      </c>
      <c r="B43" s="422" t="s">
        <v>69</v>
      </c>
      <c r="C43" s="422" t="s">
        <v>20</v>
      </c>
      <c r="D43" t="s">
        <v>14</v>
      </c>
      <c r="E43" s="48"/>
      <c r="F43" s="2">
        <v>60</v>
      </c>
      <c r="G43" s="2">
        <f t="shared" si="0"/>
        <v>67.599999999999994</v>
      </c>
    </row>
    <row r="44" spans="1:7">
      <c r="A44" s="3">
        <v>42885</v>
      </c>
      <c r="B44" s="422" t="s">
        <v>69</v>
      </c>
      <c r="C44" s="422" t="s">
        <v>20</v>
      </c>
      <c r="D44" t="s">
        <v>15</v>
      </c>
      <c r="E44" s="48"/>
      <c r="F44" s="2">
        <v>2</v>
      </c>
      <c r="G44" s="2">
        <f t="shared" si="0"/>
        <v>65.599999999999994</v>
      </c>
    </row>
    <row r="45" spans="1:7">
      <c r="A45" s="3">
        <v>42906</v>
      </c>
      <c r="B45" s="422">
        <v>13114</v>
      </c>
      <c r="C45" s="422" t="s">
        <v>20</v>
      </c>
      <c r="D45" t="s">
        <v>13</v>
      </c>
      <c r="E45" s="48"/>
      <c r="F45" s="2">
        <v>2</v>
      </c>
      <c r="G45" s="2">
        <f t="shared" si="0"/>
        <v>63.599999999999994</v>
      </c>
    </row>
    <row r="46" spans="1:7">
      <c r="A46" s="3">
        <v>42906</v>
      </c>
      <c r="B46" s="422">
        <v>13114</v>
      </c>
      <c r="C46" s="422" t="s">
        <v>20</v>
      </c>
      <c r="D46" t="s">
        <v>12</v>
      </c>
      <c r="E46" s="48"/>
      <c r="F46" s="2">
        <v>63.6</v>
      </c>
      <c r="G46" s="2">
        <f t="shared" si="0"/>
        <v>0</v>
      </c>
    </row>
    <row r="47" spans="1:7">
      <c r="A47" s="3">
        <v>42916</v>
      </c>
      <c r="B47" s="422" t="s">
        <v>10</v>
      </c>
      <c r="C47" s="422" t="s">
        <v>21</v>
      </c>
      <c r="D47" t="s">
        <v>12</v>
      </c>
      <c r="E47" s="48">
        <v>61.9</v>
      </c>
      <c r="G47" s="2">
        <f t="shared" si="0"/>
        <v>61.9</v>
      </c>
    </row>
    <row r="48" spans="1:7">
      <c r="B48" s="422"/>
      <c r="C48" s="422"/>
      <c r="D48" t="s">
        <v>13</v>
      </c>
      <c r="E48" s="48">
        <v>2</v>
      </c>
      <c r="G48" s="2">
        <f t="shared" si="0"/>
        <v>63.9</v>
      </c>
    </row>
    <row r="49" spans="1:7">
      <c r="B49" s="422"/>
      <c r="C49" s="422"/>
      <c r="D49" t="s">
        <v>14</v>
      </c>
      <c r="E49" s="48">
        <v>60</v>
      </c>
      <c r="G49" s="2">
        <f t="shared" si="0"/>
        <v>123.9</v>
      </c>
    </row>
    <row r="50" spans="1:7">
      <c r="B50" s="422"/>
      <c r="C50" s="422"/>
      <c r="D50" t="s">
        <v>15</v>
      </c>
      <c r="E50" s="48">
        <v>2</v>
      </c>
      <c r="G50" s="2">
        <f t="shared" si="0"/>
        <v>125.9</v>
      </c>
    </row>
    <row r="51" spans="1:7">
      <c r="A51" s="3">
        <v>42916</v>
      </c>
      <c r="B51" s="422" t="s">
        <v>69</v>
      </c>
      <c r="C51" s="422" t="s">
        <v>21</v>
      </c>
      <c r="D51" t="s">
        <v>14</v>
      </c>
      <c r="E51" s="48"/>
      <c r="F51" s="2">
        <v>60</v>
      </c>
      <c r="G51" s="2">
        <f t="shared" si="0"/>
        <v>65.900000000000006</v>
      </c>
    </row>
    <row r="52" spans="1:7">
      <c r="A52" s="3">
        <v>42916</v>
      </c>
      <c r="B52" s="422" t="s">
        <v>69</v>
      </c>
      <c r="C52" s="422" t="s">
        <v>21</v>
      </c>
      <c r="D52" t="s">
        <v>15</v>
      </c>
      <c r="E52" s="48"/>
      <c r="F52" s="2">
        <v>2</v>
      </c>
      <c r="G52" s="2">
        <f t="shared" si="0"/>
        <v>63.900000000000006</v>
      </c>
    </row>
    <row r="53" spans="1:7">
      <c r="A53" s="3">
        <v>42938</v>
      </c>
      <c r="B53" s="422">
        <v>13236</v>
      </c>
      <c r="C53" s="422" t="s">
        <v>21</v>
      </c>
      <c r="D53" t="s">
        <v>13</v>
      </c>
      <c r="E53" s="48"/>
      <c r="F53" s="2">
        <v>2</v>
      </c>
      <c r="G53" s="2">
        <f t="shared" si="0"/>
        <v>61.900000000000006</v>
      </c>
    </row>
    <row r="54" spans="1:7">
      <c r="A54" s="3">
        <v>42938</v>
      </c>
      <c r="B54" s="422">
        <v>13236</v>
      </c>
      <c r="C54" s="422" t="s">
        <v>21</v>
      </c>
      <c r="D54" t="s">
        <v>12</v>
      </c>
      <c r="E54" s="48"/>
      <c r="F54" s="2">
        <v>61.9</v>
      </c>
      <c r="G54" s="2">
        <f t="shared" si="0"/>
        <v>0</v>
      </c>
    </row>
    <row r="55" spans="1:7">
      <c r="A55" s="3">
        <v>42947</v>
      </c>
      <c r="B55" s="422" t="s">
        <v>10</v>
      </c>
      <c r="C55" s="422" t="s">
        <v>22</v>
      </c>
      <c r="D55" t="s">
        <v>12</v>
      </c>
      <c r="E55" s="48">
        <v>58.3</v>
      </c>
      <c r="G55" s="2">
        <f t="shared" si="0"/>
        <v>58.3</v>
      </c>
    </row>
    <row r="56" spans="1:7">
      <c r="B56" s="422"/>
      <c r="C56" s="422"/>
      <c r="D56" t="s">
        <v>13</v>
      </c>
      <c r="E56" s="48">
        <v>2</v>
      </c>
      <c r="G56" s="2">
        <f t="shared" si="0"/>
        <v>60.3</v>
      </c>
    </row>
    <row r="57" spans="1:7">
      <c r="B57" s="422"/>
      <c r="C57" s="422"/>
      <c r="D57" t="s">
        <v>14</v>
      </c>
      <c r="E57" s="48">
        <v>60</v>
      </c>
      <c r="G57" s="2">
        <f t="shared" si="0"/>
        <v>120.3</v>
      </c>
    </row>
    <row r="58" spans="1:7">
      <c r="B58" s="422"/>
      <c r="C58" s="422"/>
      <c r="D58" t="s">
        <v>15</v>
      </c>
      <c r="E58" s="48">
        <v>2</v>
      </c>
      <c r="G58" s="2">
        <f t="shared" si="0"/>
        <v>122.3</v>
      </c>
    </row>
    <row r="59" spans="1:7">
      <c r="A59" s="3">
        <v>42947</v>
      </c>
      <c r="B59" s="422" t="s">
        <v>69</v>
      </c>
      <c r="C59" s="422" t="s">
        <v>22</v>
      </c>
      <c r="D59" t="s">
        <v>14</v>
      </c>
      <c r="E59" s="48"/>
      <c r="F59" s="2">
        <v>60</v>
      </c>
      <c r="G59" s="2">
        <f t="shared" si="0"/>
        <v>62.3</v>
      </c>
    </row>
    <row r="60" spans="1:7">
      <c r="A60" s="3">
        <v>42947</v>
      </c>
      <c r="B60" s="422" t="s">
        <v>69</v>
      </c>
      <c r="C60" s="422" t="s">
        <v>22</v>
      </c>
      <c r="D60" t="s">
        <v>15</v>
      </c>
      <c r="E60" s="48"/>
      <c r="F60" s="2">
        <v>2</v>
      </c>
      <c r="G60" s="2">
        <f t="shared" si="0"/>
        <v>60.3</v>
      </c>
    </row>
    <row r="61" spans="1:7">
      <c r="A61" s="3">
        <v>42971</v>
      </c>
      <c r="B61" s="422">
        <v>13468</v>
      </c>
      <c r="C61" s="422" t="s">
        <v>22</v>
      </c>
      <c r="D61" t="s">
        <v>12</v>
      </c>
      <c r="E61" s="48"/>
      <c r="F61" s="2">
        <v>58.3</v>
      </c>
      <c r="G61" s="2">
        <f t="shared" si="0"/>
        <v>2</v>
      </c>
    </row>
    <row r="62" spans="1:7">
      <c r="A62" s="3">
        <v>42971</v>
      </c>
      <c r="B62" s="422">
        <v>13468</v>
      </c>
      <c r="C62" s="422" t="s">
        <v>22</v>
      </c>
      <c r="D62" t="s">
        <v>13</v>
      </c>
      <c r="E62" s="48"/>
      <c r="F62" s="2">
        <v>2</v>
      </c>
      <c r="G62" s="2">
        <f t="shared" si="0"/>
        <v>0</v>
      </c>
    </row>
    <row r="63" spans="1:7">
      <c r="A63" s="3">
        <v>42978</v>
      </c>
      <c r="B63" s="422" t="s">
        <v>10</v>
      </c>
      <c r="C63" s="422" t="s">
        <v>23</v>
      </c>
      <c r="D63" t="s">
        <v>12</v>
      </c>
      <c r="E63" s="48">
        <v>58.3</v>
      </c>
      <c r="G63" s="2">
        <f t="shared" si="0"/>
        <v>58.3</v>
      </c>
    </row>
    <row r="64" spans="1:7">
      <c r="B64" s="422"/>
      <c r="C64" s="422"/>
      <c r="D64" t="s">
        <v>13</v>
      </c>
      <c r="E64" s="48">
        <v>2</v>
      </c>
      <c r="G64" s="2">
        <f t="shared" si="0"/>
        <v>60.3</v>
      </c>
    </row>
    <row r="65" spans="1:7">
      <c r="B65" s="422"/>
      <c r="C65" s="422"/>
      <c r="D65" t="s">
        <v>14</v>
      </c>
      <c r="E65" s="48">
        <v>60</v>
      </c>
      <c r="G65" s="2">
        <f t="shared" si="0"/>
        <v>120.3</v>
      </c>
    </row>
    <row r="66" spans="1:7">
      <c r="B66" s="422"/>
      <c r="C66" s="422"/>
      <c r="D66" t="s">
        <v>15</v>
      </c>
      <c r="E66" s="48">
        <v>2</v>
      </c>
      <c r="G66" s="2">
        <f t="shared" si="0"/>
        <v>122.3</v>
      </c>
    </row>
    <row r="67" spans="1:7">
      <c r="A67" s="3">
        <v>42978</v>
      </c>
      <c r="B67" s="422" t="s">
        <v>69</v>
      </c>
      <c r="C67" s="422" t="s">
        <v>23</v>
      </c>
      <c r="D67" t="s">
        <v>14</v>
      </c>
      <c r="E67" s="48"/>
      <c r="F67" s="2">
        <v>60</v>
      </c>
      <c r="G67" s="2">
        <f t="shared" si="0"/>
        <v>62.3</v>
      </c>
    </row>
    <row r="68" spans="1:7">
      <c r="A68" s="3">
        <v>42978</v>
      </c>
      <c r="B68" s="422" t="s">
        <v>69</v>
      </c>
      <c r="C68" s="422" t="s">
        <v>23</v>
      </c>
      <c r="D68" t="s">
        <v>15</v>
      </c>
      <c r="E68" s="48"/>
      <c r="F68" s="2">
        <v>2</v>
      </c>
      <c r="G68" s="2">
        <f t="shared" si="0"/>
        <v>60.3</v>
      </c>
    </row>
    <row r="69" spans="1:7">
      <c r="A69" s="3">
        <v>42996</v>
      </c>
      <c r="B69" s="422">
        <v>13591</v>
      </c>
      <c r="C69" s="422" t="s">
        <v>23</v>
      </c>
      <c r="D69" t="s">
        <v>12</v>
      </c>
      <c r="E69" s="48"/>
      <c r="F69" s="2">
        <v>58.3</v>
      </c>
      <c r="G69" s="2">
        <f t="shared" si="0"/>
        <v>2</v>
      </c>
    </row>
    <row r="70" spans="1:7">
      <c r="A70" s="3">
        <v>42996</v>
      </c>
      <c r="B70" s="422">
        <v>13591</v>
      </c>
      <c r="C70" s="422" t="s">
        <v>23</v>
      </c>
      <c r="D70" t="s">
        <v>13</v>
      </c>
      <c r="E70" s="48"/>
      <c r="F70" s="2">
        <v>2</v>
      </c>
      <c r="G70" s="2">
        <f t="shared" si="0"/>
        <v>0</v>
      </c>
    </row>
    <row r="71" spans="1:7">
      <c r="A71" s="3">
        <v>43008</v>
      </c>
      <c r="B71" s="422" t="s">
        <v>10</v>
      </c>
      <c r="C71" s="422" t="s">
        <v>24</v>
      </c>
      <c r="D71" t="s">
        <v>12</v>
      </c>
      <c r="E71" s="48">
        <v>38.5</v>
      </c>
      <c r="G71" s="2">
        <f t="shared" si="0"/>
        <v>38.5</v>
      </c>
    </row>
    <row r="72" spans="1:7">
      <c r="B72" s="422"/>
      <c r="C72" s="422"/>
      <c r="D72" t="s">
        <v>13</v>
      </c>
      <c r="E72" s="48">
        <v>1.3</v>
      </c>
      <c r="G72" s="2">
        <f t="shared" si="0"/>
        <v>39.799999999999997</v>
      </c>
    </row>
    <row r="73" spans="1:7">
      <c r="B73" s="422"/>
      <c r="C73" s="422"/>
      <c r="D73" t="s">
        <v>14</v>
      </c>
      <c r="E73" s="48">
        <v>60</v>
      </c>
      <c r="G73" s="2">
        <f t="shared" si="0"/>
        <v>99.8</v>
      </c>
    </row>
    <row r="74" spans="1:7">
      <c r="B74" s="422"/>
      <c r="C74" s="422"/>
      <c r="D74" t="s">
        <v>15</v>
      </c>
      <c r="E74" s="48">
        <v>2</v>
      </c>
      <c r="G74" s="2">
        <f t="shared" ref="G74:G140" si="1">+G73+E74-F74</f>
        <v>101.8</v>
      </c>
    </row>
    <row r="75" spans="1:7">
      <c r="A75" s="3">
        <v>43008</v>
      </c>
      <c r="B75" s="422" t="s">
        <v>69</v>
      </c>
      <c r="C75" s="422" t="s">
        <v>24</v>
      </c>
      <c r="D75" t="s">
        <v>14</v>
      </c>
      <c r="E75" s="48"/>
      <c r="F75" s="2">
        <v>60</v>
      </c>
      <c r="G75" s="2">
        <f t="shared" si="1"/>
        <v>41.8</v>
      </c>
    </row>
    <row r="76" spans="1:7">
      <c r="A76" s="3">
        <v>43008</v>
      </c>
      <c r="B76" s="422" t="s">
        <v>69</v>
      </c>
      <c r="C76" s="422" t="s">
        <v>24</v>
      </c>
      <c r="D76" t="s">
        <v>15</v>
      </c>
      <c r="E76" s="48"/>
      <c r="F76" s="2">
        <v>2</v>
      </c>
      <c r="G76" s="2">
        <f t="shared" si="1"/>
        <v>39.799999999999997</v>
      </c>
    </row>
    <row r="77" spans="1:7">
      <c r="A77" s="3">
        <v>43028</v>
      </c>
      <c r="B77" s="422">
        <v>13837</v>
      </c>
      <c r="C77" s="422" t="s">
        <v>24</v>
      </c>
      <c r="D77" t="s">
        <v>13</v>
      </c>
      <c r="E77" s="48"/>
      <c r="F77" s="2">
        <v>1.3</v>
      </c>
      <c r="G77" s="2">
        <f t="shared" si="1"/>
        <v>38.5</v>
      </c>
    </row>
    <row r="78" spans="1:7">
      <c r="A78" s="3">
        <v>43028</v>
      </c>
      <c r="B78" s="422">
        <v>13837</v>
      </c>
      <c r="C78" s="422" t="s">
        <v>24</v>
      </c>
      <c r="D78" t="s">
        <v>12</v>
      </c>
      <c r="E78" s="48"/>
      <c r="F78" s="2">
        <v>38.5</v>
      </c>
      <c r="G78" s="2">
        <f t="shared" si="1"/>
        <v>0</v>
      </c>
    </row>
    <row r="79" spans="1:7">
      <c r="A79" s="3">
        <v>43039</v>
      </c>
      <c r="B79" s="422" t="s">
        <v>10</v>
      </c>
      <c r="C79" s="422" t="s">
        <v>25</v>
      </c>
      <c r="D79" t="s">
        <v>12</v>
      </c>
      <c r="E79" s="48">
        <v>38.5</v>
      </c>
      <c r="G79" s="2">
        <f t="shared" si="1"/>
        <v>38.5</v>
      </c>
    </row>
    <row r="80" spans="1:7">
      <c r="B80" s="422"/>
      <c r="C80" s="422"/>
      <c r="D80" t="s">
        <v>13</v>
      </c>
      <c r="E80" s="48">
        <v>2.7</v>
      </c>
      <c r="G80" s="2">
        <f t="shared" si="1"/>
        <v>41.2</v>
      </c>
    </row>
    <row r="81" spans="1:7">
      <c r="B81" s="422"/>
      <c r="C81" s="422"/>
      <c r="D81" t="s">
        <v>14</v>
      </c>
      <c r="E81" s="48">
        <v>60</v>
      </c>
      <c r="G81" s="2">
        <f t="shared" si="1"/>
        <v>101.2</v>
      </c>
    </row>
    <row r="82" spans="1:7">
      <c r="B82" s="422"/>
      <c r="C82" s="422"/>
      <c r="D82" t="s">
        <v>15</v>
      </c>
      <c r="E82" s="48">
        <v>2</v>
      </c>
      <c r="G82" s="2">
        <f t="shared" si="1"/>
        <v>103.2</v>
      </c>
    </row>
    <row r="83" spans="1:7">
      <c r="A83" s="3">
        <v>43039</v>
      </c>
      <c r="B83" s="422" t="s">
        <v>69</v>
      </c>
      <c r="C83" s="422" t="s">
        <v>25</v>
      </c>
      <c r="D83" t="s">
        <v>14</v>
      </c>
      <c r="E83" s="48"/>
      <c r="F83" s="2">
        <v>60</v>
      </c>
      <c r="G83" s="2">
        <f t="shared" si="1"/>
        <v>43.2</v>
      </c>
    </row>
    <row r="84" spans="1:7">
      <c r="A84" s="3">
        <v>43039</v>
      </c>
      <c r="B84" s="422" t="s">
        <v>69</v>
      </c>
      <c r="C84" s="422" t="s">
        <v>25</v>
      </c>
      <c r="D84" t="s">
        <v>15</v>
      </c>
      <c r="E84" s="48"/>
      <c r="F84" s="2">
        <v>2</v>
      </c>
      <c r="G84" s="2">
        <f t="shared" si="1"/>
        <v>41.2</v>
      </c>
    </row>
    <row r="85" spans="1:7">
      <c r="A85" s="3">
        <v>43062</v>
      </c>
      <c r="B85" s="422">
        <v>14009</v>
      </c>
      <c r="C85" s="422" t="s">
        <v>25</v>
      </c>
      <c r="D85" t="s">
        <v>12</v>
      </c>
      <c r="E85" s="48"/>
      <c r="F85" s="2">
        <v>38.5</v>
      </c>
      <c r="G85" s="2">
        <f t="shared" si="1"/>
        <v>2.7000000000000028</v>
      </c>
    </row>
    <row r="86" spans="1:7">
      <c r="A86" s="3">
        <v>43062</v>
      </c>
      <c r="B86" s="422">
        <v>14009</v>
      </c>
      <c r="C86" s="422" t="s">
        <v>25</v>
      </c>
      <c r="D86" t="s">
        <v>13</v>
      </c>
      <c r="E86" s="48"/>
      <c r="F86" s="2">
        <v>2.7</v>
      </c>
      <c r="G86" s="2">
        <f t="shared" si="1"/>
        <v>0</v>
      </c>
    </row>
    <row r="87" spans="1:7">
      <c r="A87" s="3">
        <v>43069</v>
      </c>
      <c r="B87" s="422" t="s">
        <v>10</v>
      </c>
      <c r="C87" s="422" t="s">
        <v>26</v>
      </c>
      <c r="D87" t="s">
        <v>12</v>
      </c>
      <c r="E87" s="48">
        <v>41</v>
      </c>
      <c r="G87" s="2">
        <f t="shared" si="1"/>
        <v>41</v>
      </c>
    </row>
    <row r="88" spans="1:7">
      <c r="B88" s="422"/>
      <c r="C88" s="422"/>
      <c r="D88" t="s">
        <v>13</v>
      </c>
      <c r="E88" s="48">
        <v>2</v>
      </c>
      <c r="G88" s="2">
        <f t="shared" si="1"/>
        <v>43</v>
      </c>
    </row>
    <row r="89" spans="1:7">
      <c r="B89" s="422"/>
      <c r="C89" s="422"/>
      <c r="D89" t="s">
        <v>14</v>
      </c>
      <c r="E89" s="48">
        <v>60</v>
      </c>
      <c r="G89" s="2">
        <f t="shared" si="1"/>
        <v>103</v>
      </c>
    </row>
    <row r="90" spans="1:7">
      <c r="B90" s="422"/>
      <c r="C90" s="422"/>
      <c r="D90" t="s">
        <v>15</v>
      </c>
      <c r="E90" s="48">
        <v>2</v>
      </c>
      <c r="G90" s="2">
        <f t="shared" si="1"/>
        <v>105</v>
      </c>
    </row>
    <row r="91" spans="1:7">
      <c r="A91" s="3">
        <v>43087</v>
      </c>
      <c r="B91" s="422">
        <v>14264</v>
      </c>
      <c r="C91" s="422" t="s">
        <v>26</v>
      </c>
      <c r="D91" t="s">
        <v>12</v>
      </c>
      <c r="E91" s="48"/>
      <c r="F91" s="2">
        <v>41</v>
      </c>
      <c r="G91" s="2">
        <f t="shared" si="1"/>
        <v>64</v>
      </c>
    </row>
    <row r="92" spans="1:7">
      <c r="A92" s="3">
        <v>43087</v>
      </c>
      <c r="B92" s="422">
        <v>14264</v>
      </c>
      <c r="C92" s="422" t="s">
        <v>26</v>
      </c>
      <c r="D92" t="s">
        <v>13</v>
      </c>
      <c r="E92" s="48"/>
      <c r="F92" s="2">
        <v>2</v>
      </c>
      <c r="G92" s="2">
        <f t="shared" si="1"/>
        <v>62</v>
      </c>
    </row>
    <row r="93" spans="1:7">
      <c r="A93" s="3">
        <v>43069</v>
      </c>
      <c r="B93" s="422" t="s">
        <v>69</v>
      </c>
      <c r="C93" s="422" t="s">
        <v>26</v>
      </c>
      <c r="D93" t="s">
        <v>14</v>
      </c>
      <c r="E93" s="48"/>
      <c r="F93" s="2">
        <v>60</v>
      </c>
      <c r="G93" s="2">
        <f t="shared" si="1"/>
        <v>2</v>
      </c>
    </row>
    <row r="94" spans="1:7">
      <c r="A94" s="3">
        <v>43069</v>
      </c>
      <c r="B94" s="422" t="s">
        <v>69</v>
      </c>
      <c r="C94" s="422" t="s">
        <v>26</v>
      </c>
      <c r="D94" t="s">
        <v>15</v>
      </c>
      <c r="E94" s="48"/>
      <c r="F94" s="2">
        <v>2</v>
      </c>
      <c r="G94" s="2">
        <f t="shared" si="1"/>
        <v>0</v>
      </c>
    </row>
    <row r="95" spans="1:7">
      <c r="A95" s="3">
        <v>43100</v>
      </c>
      <c r="B95" s="422" t="s">
        <v>10</v>
      </c>
      <c r="C95" s="422" t="s">
        <v>27</v>
      </c>
      <c r="D95" t="s">
        <v>12</v>
      </c>
      <c r="E95" s="48">
        <v>44.7</v>
      </c>
      <c r="G95" s="2">
        <f t="shared" si="1"/>
        <v>44.7</v>
      </c>
    </row>
    <row r="96" spans="1:7">
      <c r="B96" s="422"/>
      <c r="C96" s="422"/>
      <c r="D96" t="s">
        <v>13</v>
      </c>
      <c r="E96" s="48">
        <v>2</v>
      </c>
      <c r="G96" s="2">
        <f t="shared" si="1"/>
        <v>46.7</v>
      </c>
    </row>
    <row r="97" spans="1:7">
      <c r="B97" s="422"/>
      <c r="C97" s="422"/>
      <c r="D97" t="s">
        <v>14</v>
      </c>
      <c r="E97" s="48">
        <v>60</v>
      </c>
      <c r="G97" s="2">
        <f t="shared" si="1"/>
        <v>106.7</v>
      </c>
    </row>
    <row r="98" spans="1:7">
      <c r="B98" s="422"/>
      <c r="C98" s="422"/>
      <c r="D98" t="s">
        <v>15</v>
      </c>
      <c r="E98" s="48">
        <v>2</v>
      </c>
      <c r="G98" s="2">
        <f t="shared" si="1"/>
        <v>108.7</v>
      </c>
    </row>
    <row r="99" spans="1:7">
      <c r="A99" s="3">
        <v>43099</v>
      </c>
      <c r="B99" s="422" t="s">
        <v>69</v>
      </c>
      <c r="C99" s="422" t="s">
        <v>27</v>
      </c>
      <c r="D99" t="s">
        <v>14</v>
      </c>
      <c r="E99" s="48"/>
      <c r="F99" s="2">
        <v>60</v>
      </c>
      <c r="G99" s="2">
        <f t="shared" si="1"/>
        <v>48.7</v>
      </c>
    </row>
    <row r="100" spans="1:7">
      <c r="A100" s="3">
        <v>43099</v>
      </c>
      <c r="B100" s="422" t="s">
        <v>69</v>
      </c>
      <c r="C100" s="422" t="s">
        <v>27</v>
      </c>
      <c r="D100" t="s">
        <v>15</v>
      </c>
      <c r="E100" s="48"/>
      <c r="F100" s="2">
        <v>2</v>
      </c>
      <c r="G100" s="2">
        <f t="shared" si="1"/>
        <v>46.7</v>
      </c>
    </row>
    <row r="101" spans="1:7">
      <c r="A101" s="3">
        <v>43118</v>
      </c>
      <c r="B101" s="422">
        <v>14446</v>
      </c>
      <c r="C101" s="422" t="s">
        <v>27</v>
      </c>
      <c r="D101" t="s">
        <v>12</v>
      </c>
      <c r="E101" s="48"/>
      <c r="F101" s="2">
        <v>44.7</v>
      </c>
      <c r="G101" s="2">
        <f t="shared" si="1"/>
        <v>2</v>
      </c>
    </row>
    <row r="102" spans="1:7">
      <c r="A102" s="3">
        <v>43118</v>
      </c>
      <c r="B102" s="422">
        <v>14446</v>
      </c>
      <c r="C102" s="422" t="s">
        <v>27</v>
      </c>
      <c r="D102" t="s">
        <v>13</v>
      </c>
      <c r="E102" s="48"/>
      <c r="F102" s="2">
        <v>2</v>
      </c>
      <c r="G102" s="2">
        <f t="shared" si="1"/>
        <v>0</v>
      </c>
    </row>
    <row r="103" spans="1:7">
      <c r="A103" s="3">
        <v>43131</v>
      </c>
      <c r="B103" s="422" t="s">
        <v>10</v>
      </c>
      <c r="C103" s="422" t="s">
        <v>11</v>
      </c>
      <c r="D103" t="s">
        <v>12</v>
      </c>
      <c r="E103" s="48">
        <v>39.799999999999997</v>
      </c>
      <c r="G103" s="2">
        <f t="shared" si="1"/>
        <v>39.799999999999997</v>
      </c>
    </row>
    <row r="104" spans="1:7">
      <c r="B104" s="422"/>
      <c r="C104" s="422"/>
      <c r="D104" t="s">
        <v>13</v>
      </c>
      <c r="E104" s="48">
        <v>2</v>
      </c>
      <c r="G104" s="2">
        <f t="shared" si="1"/>
        <v>41.8</v>
      </c>
    </row>
    <row r="105" spans="1:7">
      <c r="B105" s="422"/>
      <c r="C105" s="422"/>
      <c r="D105" t="s">
        <v>14</v>
      </c>
      <c r="E105" s="48">
        <v>60</v>
      </c>
      <c r="G105" s="2">
        <f t="shared" si="1"/>
        <v>101.8</v>
      </c>
    </row>
    <row r="106" spans="1:7">
      <c r="B106" s="422"/>
      <c r="C106" s="422"/>
      <c r="D106" t="s">
        <v>15</v>
      </c>
      <c r="E106" s="48">
        <v>2</v>
      </c>
      <c r="G106" s="2">
        <f t="shared" si="1"/>
        <v>103.8</v>
      </c>
    </row>
    <row r="107" spans="1:7">
      <c r="A107" s="3">
        <v>43146</v>
      </c>
      <c r="B107" s="422">
        <v>14637</v>
      </c>
      <c r="C107" s="422" t="s">
        <v>11</v>
      </c>
      <c r="D107" t="s">
        <v>12</v>
      </c>
      <c r="E107" s="48"/>
      <c r="F107" s="2">
        <v>39.799999999999997</v>
      </c>
      <c r="G107" s="2">
        <f t="shared" si="1"/>
        <v>64</v>
      </c>
    </row>
    <row r="108" spans="1:7">
      <c r="A108" s="3">
        <v>43146</v>
      </c>
      <c r="B108" s="422">
        <v>14637</v>
      </c>
      <c r="C108" s="422" t="s">
        <v>11</v>
      </c>
      <c r="D108" t="s">
        <v>13</v>
      </c>
      <c r="E108" s="48"/>
      <c r="F108" s="2">
        <v>2</v>
      </c>
      <c r="G108" s="2">
        <f t="shared" si="1"/>
        <v>62</v>
      </c>
    </row>
    <row r="109" spans="1:7">
      <c r="A109" s="3">
        <v>43131</v>
      </c>
      <c r="B109" s="422" t="s">
        <v>69</v>
      </c>
      <c r="C109" s="422" t="s">
        <v>11</v>
      </c>
      <c r="D109" t="s">
        <v>14</v>
      </c>
      <c r="E109" s="48"/>
      <c r="F109" s="2">
        <v>60</v>
      </c>
      <c r="G109" s="2">
        <f t="shared" si="1"/>
        <v>2</v>
      </c>
    </row>
    <row r="110" spans="1:7">
      <c r="A110" s="3">
        <v>43131</v>
      </c>
      <c r="B110" s="422" t="s">
        <v>69</v>
      </c>
      <c r="C110" s="422" t="s">
        <v>11</v>
      </c>
      <c r="D110" t="s">
        <v>15</v>
      </c>
      <c r="E110" s="48"/>
      <c r="F110" s="2">
        <v>2</v>
      </c>
      <c r="G110" s="2">
        <f t="shared" si="1"/>
        <v>0</v>
      </c>
    </row>
    <row r="111" spans="1:7">
      <c r="A111" s="3">
        <v>43159</v>
      </c>
      <c r="B111" s="422" t="s">
        <v>10</v>
      </c>
      <c r="C111" s="422" t="s">
        <v>17</v>
      </c>
      <c r="D111" t="s">
        <v>12</v>
      </c>
      <c r="E111" s="48">
        <v>49.3</v>
      </c>
      <c r="G111" s="2">
        <f t="shared" si="1"/>
        <v>49.3</v>
      </c>
    </row>
    <row r="112" spans="1:7">
      <c r="B112" s="422"/>
      <c r="C112" s="422"/>
      <c r="D112" t="s">
        <v>13</v>
      </c>
      <c r="E112" s="48">
        <v>2</v>
      </c>
      <c r="G112" s="2">
        <f t="shared" si="1"/>
        <v>51.3</v>
      </c>
    </row>
    <row r="113" spans="1:7">
      <c r="B113" s="422"/>
      <c r="C113" s="422"/>
      <c r="D113" t="s">
        <v>14</v>
      </c>
      <c r="E113" s="48">
        <v>56</v>
      </c>
      <c r="G113" s="2">
        <f t="shared" si="1"/>
        <v>107.3</v>
      </c>
    </row>
    <row r="114" spans="1:7">
      <c r="B114" s="422"/>
      <c r="C114" s="422"/>
      <c r="D114" t="s">
        <v>15</v>
      </c>
      <c r="E114" s="48">
        <v>5</v>
      </c>
      <c r="G114" s="2">
        <f t="shared" si="1"/>
        <v>112.3</v>
      </c>
    </row>
    <row r="115" spans="1:7">
      <c r="A115" s="3">
        <v>43159</v>
      </c>
      <c r="B115" s="422" t="s">
        <v>69</v>
      </c>
      <c r="C115" s="422" t="s">
        <v>17</v>
      </c>
      <c r="D115" t="s">
        <v>14</v>
      </c>
      <c r="E115" s="48"/>
      <c r="F115" s="2">
        <v>56</v>
      </c>
      <c r="G115" s="2">
        <f t="shared" si="1"/>
        <v>56.3</v>
      </c>
    </row>
    <row r="116" spans="1:7">
      <c r="A116" s="3">
        <v>43159</v>
      </c>
      <c r="B116" s="422" t="s">
        <v>69</v>
      </c>
      <c r="C116" s="422" t="s">
        <v>17</v>
      </c>
      <c r="D116" t="s">
        <v>15</v>
      </c>
      <c r="E116" s="48"/>
      <c r="F116" s="2">
        <v>5</v>
      </c>
      <c r="G116" s="2">
        <f t="shared" si="1"/>
        <v>51.3</v>
      </c>
    </row>
    <row r="117" spans="1:7">
      <c r="A117" s="3">
        <v>43180</v>
      </c>
      <c r="B117" s="422">
        <v>14874</v>
      </c>
      <c r="C117" s="422" t="s">
        <v>17</v>
      </c>
      <c r="D117" t="s">
        <v>12</v>
      </c>
      <c r="E117" s="48"/>
      <c r="F117" s="2">
        <v>49.3</v>
      </c>
      <c r="G117" s="2">
        <f t="shared" si="1"/>
        <v>2</v>
      </c>
    </row>
    <row r="118" spans="1:7">
      <c r="A118" s="3">
        <v>43180</v>
      </c>
      <c r="B118" s="422">
        <v>14874</v>
      </c>
      <c r="C118" s="422" t="s">
        <v>17</v>
      </c>
      <c r="D118" t="s">
        <v>13</v>
      </c>
      <c r="E118" s="48"/>
      <c r="F118" s="2">
        <v>2</v>
      </c>
      <c r="G118" s="2">
        <f t="shared" si="1"/>
        <v>0</v>
      </c>
    </row>
    <row r="119" spans="1:7">
      <c r="A119" s="3">
        <v>43189</v>
      </c>
      <c r="B119" s="422" t="s">
        <v>10</v>
      </c>
      <c r="C119" s="422" t="s">
        <v>18</v>
      </c>
      <c r="D119" t="s">
        <v>12</v>
      </c>
      <c r="E119" s="48">
        <v>47.3</v>
      </c>
      <c r="G119" s="2">
        <f t="shared" si="1"/>
        <v>47.3</v>
      </c>
    </row>
    <row r="120" spans="1:7">
      <c r="B120" s="422"/>
      <c r="C120" s="422"/>
      <c r="D120" t="s">
        <v>13</v>
      </c>
      <c r="E120" s="48">
        <v>2</v>
      </c>
      <c r="G120" s="2">
        <f t="shared" si="1"/>
        <v>49.3</v>
      </c>
    </row>
    <row r="121" spans="1:7">
      <c r="B121" s="422"/>
      <c r="C121" s="422"/>
      <c r="D121" t="s">
        <v>14</v>
      </c>
      <c r="E121" s="48">
        <v>60</v>
      </c>
      <c r="G121" s="2">
        <f t="shared" si="1"/>
        <v>109.3</v>
      </c>
    </row>
    <row r="122" spans="1:7">
      <c r="B122" s="422"/>
      <c r="C122" s="422"/>
      <c r="D122" t="s">
        <v>15</v>
      </c>
      <c r="E122" s="48">
        <v>5</v>
      </c>
      <c r="G122" s="2">
        <f t="shared" si="1"/>
        <v>114.3</v>
      </c>
    </row>
    <row r="123" spans="1:7">
      <c r="A123" s="3">
        <v>43208</v>
      </c>
      <c r="B123" s="422">
        <v>15120</v>
      </c>
      <c r="C123" s="422" t="s">
        <v>18</v>
      </c>
      <c r="D123" t="s">
        <v>12</v>
      </c>
      <c r="E123" s="48"/>
      <c r="F123" s="2">
        <v>47.3</v>
      </c>
      <c r="G123" s="2">
        <f t="shared" si="1"/>
        <v>67</v>
      </c>
    </row>
    <row r="124" spans="1:7">
      <c r="A124" s="3">
        <v>43208</v>
      </c>
      <c r="B124" s="422">
        <v>15120</v>
      </c>
      <c r="C124" s="422" t="s">
        <v>18</v>
      </c>
      <c r="D124" t="s">
        <v>13</v>
      </c>
      <c r="E124" s="48"/>
      <c r="F124" s="2">
        <v>2</v>
      </c>
      <c r="G124" s="2">
        <f t="shared" si="1"/>
        <v>65</v>
      </c>
    </row>
    <row r="125" spans="1:7">
      <c r="A125" s="3">
        <v>43190</v>
      </c>
      <c r="B125" s="422" t="s">
        <v>69</v>
      </c>
      <c r="C125" s="422" t="s">
        <v>18</v>
      </c>
      <c r="D125" t="s">
        <v>14</v>
      </c>
      <c r="E125" s="48"/>
      <c r="F125" s="2">
        <v>60</v>
      </c>
      <c r="G125" s="2">
        <f t="shared" si="1"/>
        <v>5</v>
      </c>
    </row>
    <row r="126" spans="1:7">
      <c r="A126" s="3">
        <v>43190</v>
      </c>
      <c r="B126" s="422" t="s">
        <v>69</v>
      </c>
      <c r="C126" s="422" t="s">
        <v>18</v>
      </c>
      <c r="D126" t="s">
        <v>15</v>
      </c>
      <c r="E126" s="48"/>
      <c r="F126" s="2">
        <v>5</v>
      </c>
      <c r="G126" s="2">
        <f t="shared" si="1"/>
        <v>0</v>
      </c>
    </row>
    <row r="127" spans="1:7">
      <c r="A127" s="3">
        <v>43220</v>
      </c>
      <c r="B127" s="422" t="s">
        <v>10</v>
      </c>
      <c r="C127" s="422" t="s">
        <v>19</v>
      </c>
      <c r="D127" t="s">
        <v>12</v>
      </c>
      <c r="E127" s="48">
        <v>49</v>
      </c>
      <c r="G127" s="2">
        <f t="shared" si="1"/>
        <v>49</v>
      </c>
    </row>
    <row r="128" spans="1:7">
      <c r="B128" s="422"/>
      <c r="C128" s="422"/>
      <c r="D128" t="s">
        <v>13</v>
      </c>
      <c r="E128" s="48">
        <v>2</v>
      </c>
      <c r="G128" s="2">
        <f t="shared" si="1"/>
        <v>51</v>
      </c>
    </row>
    <row r="129" spans="1:7">
      <c r="B129" s="422"/>
      <c r="C129" s="422"/>
      <c r="D129" t="s">
        <v>14</v>
      </c>
      <c r="E129" s="48">
        <v>60</v>
      </c>
      <c r="G129" s="2">
        <f t="shared" si="1"/>
        <v>111</v>
      </c>
    </row>
    <row r="130" spans="1:7">
      <c r="B130" s="422"/>
      <c r="C130" s="422"/>
      <c r="D130" t="s">
        <v>15</v>
      </c>
      <c r="E130" s="48">
        <v>5</v>
      </c>
      <c r="G130" s="2">
        <f t="shared" si="1"/>
        <v>116</v>
      </c>
    </row>
    <row r="131" spans="1:7">
      <c r="A131" s="3">
        <v>43220</v>
      </c>
      <c r="B131" s="422" t="s">
        <v>69</v>
      </c>
      <c r="C131" s="422" t="s">
        <v>19</v>
      </c>
      <c r="D131" t="s">
        <v>14</v>
      </c>
      <c r="E131" s="48"/>
      <c r="F131" s="2">
        <v>60</v>
      </c>
      <c r="G131" s="2">
        <f t="shared" si="1"/>
        <v>56</v>
      </c>
    </row>
    <row r="132" spans="1:7">
      <c r="A132" s="3">
        <v>43220</v>
      </c>
      <c r="B132" s="422" t="s">
        <v>69</v>
      </c>
      <c r="C132" s="422" t="s">
        <v>19</v>
      </c>
      <c r="D132" t="s">
        <v>15</v>
      </c>
      <c r="E132" s="48"/>
      <c r="F132" s="2">
        <v>5</v>
      </c>
      <c r="G132" s="2">
        <f t="shared" si="1"/>
        <v>51</v>
      </c>
    </row>
    <row r="133" spans="1:7">
      <c r="A133" s="3">
        <v>43239</v>
      </c>
      <c r="B133" s="422">
        <v>15334</v>
      </c>
      <c r="C133" s="422" t="s">
        <v>19</v>
      </c>
      <c r="D133" t="s">
        <v>12</v>
      </c>
      <c r="E133" s="48"/>
      <c r="F133" s="2">
        <v>49</v>
      </c>
      <c r="G133" s="2">
        <f t="shared" si="1"/>
        <v>2</v>
      </c>
    </row>
    <row r="134" spans="1:7">
      <c r="A134" s="3">
        <v>43239</v>
      </c>
      <c r="B134" s="422">
        <v>15334</v>
      </c>
      <c r="C134" s="422" t="s">
        <v>19</v>
      </c>
      <c r="D134" t="s">
        <v>13</v>
      </c>
      <c r="E134" s="48"/>
      <c r="F134" s="2">
        <v>2</v>
      </c>
      <c r="G134" s="2">
        <f t="shared" si="1"/>
        <v>0</v>
      </c>
    </row>
    <row r="135" spans="1:7">
      <c r="A135" s="3">
        <v>43251</v>
      </c>
      <c r="B135" s="422" t="s">
        <v>10</v>
      </c>
      <c r="C135" s="422" t="s">
        <v>20</v>
      </c>
      <c r="D135" t="s">
        <v>12</v>
      </c>
      <c r="E135" s="48">
        <v>45.6</v>
      </c>
      <c r="G135" s="2">
        <f t="shared" si="1"/>
        <v>45.6</v>
      </c>
    </row>
    <row r="136" spans="1:7">
      <c r="B136" s="422"/>
      <c r="C136" s="422"/>
      <c r="D136" t="s">
        <v>13</v>
      </c>
      <c r="E136" s="48">
        <v>2</v>
      </c>
      <c r="G136" s="2">
        <f t="shared" si="1"/>
        <v>47.6</v>
      </c>
    </row>
    <row r="137" spans="1:7">
      <c r="B137" s="422"/>
      <c r="C137" s="422"/>
      <c r="D137" t="s">
        <v>14</v>
      </c>
      <c r="E137" s="48">
        <v>60</v>
      </c>
      <c r="G137" s="2">
        <f t="shared" si="1"/>
        <v>107.6</v>
      </c>
    </row>
    <row r="138" spans="1:7">
      <c r="B138" s="422"/>
      <c r="C138" s="422"/>
      <c r="D138" t="s">
        <v>15</v>
      </c>
      <c r="E138" s="48">
        <v>5</v>
      </c>
      <c r="G138" s="2">
        <f t="shared" si="1"/>
        <v>112.6</v>
      </c>
    </row>
    <row r="139" spans="1:7">
      <c r="A139" s="3">
        <v>43251</v>
      </c>
      <c r="B139" s="422" t="s">
        <v>69</v>
      </c>
      <c r="C139" s="422" t="s">
        <v>20</v>
      </c>
      <c r="D139" t="s">
        <v>14</v>
      </c>
      <c r="E139" s="48"/>
      <c r="F139" s="2">
        <v>60</v>
      </c>
      <c r="G139" s="2">
        <f t="shared" si="1"/>
        <v>52.599999999999994</v>
      </c>
    </row>
    <row r="140" spans="1:7">
      <c r="A140" s="3">
        <v>43251</v>
      </c>
      <c r="B140" s="422" t="s">
        <v>69</v>
      </c>
      <c r="C140" s="422" t="s">
        <v>20</v>
      </c>
      <c r="D140" t="s">
        <v>15</v>
      </c>
      <c r="E140" s="48"/>
      <c r="F140" s="2">
        <v>5</v>
      </c>
      <c r="G140" s="2">
        <f t="shared" si="1"/>
        <v>47.599999999999994</v>
      </c>
    </row>
    <row r="141" spans="1:7">
      <c r="A141" s="3">
        <v>43272</v>
      </c>
      <c r="B141" s="422">
        <v>15523</v>
      </c>
      <c r="C141" s="422" t="s">
        <v>20</v>
      </c>
      <c r="D141" t="s">
        <v>12</v>
      </c>
      <c r="E141" s="48"/>
      <c r="F141" s="2">
        <v>45.6</v>
      </c>
      <c r="G141" s="2">
        <f t="shared" ref="G141:G204" si="2">+G140+E141-F141</f>
        <v>1.9999999999999929</v>
      </c>
    </row>
    <row r="142" spans="1:7">
      <c r="A142" s="3">
        <v>43272</v>
      </c>
      <c r="B142" s="422">
        <v>15523</v>
      </c>
      <c r="C142" s="422" t="s">
        <v>20</v>
      </c>
      <c r="D142" t="s">
        <v>13</v>
      </c>
      <c r="E142" s="48"/>
      <c r="F142" s="2">
        <v>2</v>
      </c>
      <c r="G142" s="2">
        <f t="shared" si="2"/>
        <v>-7.1054273576010019E-15</v>
      </c>
    </row>
    <row r="143" spans="1:7">
      <c r="A143" s="3">
        <v>43281</v>
      </c>
      <c r="B143" s="422" t="s">
        <v>10</v>
      </c>
      <c r="C143" s="422" t="s">
        <v>21</v>
      </c>
      <c r="D143" t="s">
        <v>12</v>
      </c>
      <c r="E143" s="48">
        <v>42.1</v>
      </c>
      <c r="G143" s="2">
        <f t="shared" si="2"/>
        <v>42.099999999999994</v>
      </c>
    </row>
    <row r="144" spans="1:7">
      <c r="B144" s="422"/>
      <c r="C144" s="422"/>
      <c r="D144" t="s">
        <v>13</v>
      </c>
      <c r="E144" s="48">
        <v>4</v>
      </c>
      <c r="G144" s="2">
        <f t="shared" si="2"/>
        <v>46.099999999999994</v>
      </c>
    </row>
    <row r="145" spans="1:7">
      <c r="B145" s="422"/>
      <c r="C145" s="422"/>
      <c r="D145" t="s">
        <v>14</v>
      </c>
      <c r="E145" s="48">
        <v>60</v>
      </c>
      <c r="G145" s="2">
        <f t="shared" si="2"/>
        <v>106.1</v>
      </c>
    </row>
    <row r="146" spans="1:7">
      <c r="B146" s="422"/>
      <c r="C146" s="422"/>
      <c r="D146" t="s">
        <v>15</v>
      </c>
      <c r="E146" s="48">
        <v>5</v>
      </c>
      <c r="G146" s="2">
        <f t="shared" si="2"/>
        <v>111.1</v>
      </c>
    </row>
    <row r="147" spans="1:7">
      <c r="A147" s="3">
        <v>43281</v>
      </c>
      <c r="B147" s="422" t="s">
        <v>69</v>
      </c>
      <c r="C147" s="422" t="s">
        <v>21</v>
      </c>
      <c r="D147" t="s">
        <v>14</v>
      </c>
      <c r="E147" s="48"/>
      <c r="F147" s="2">
        <v>60</v>
      </c>
      <c r="G147" s="2">
        <f t="shared" si="2"/>
        <v>51.099999999999994</v>
      </c>
    </row>
    <row r="148" spans="1:7">
      <c r="A148" s="3">
        <v>43281</v>
      </c>
      <c r="B148" s="422" t="s">
        <v>69</v>
      </c>
      <c r="C148" s="422" t="s">
        <v>21</v>
      </c>
      <c r="D148" t="s">
        <v>15</v>
      </c>
      <c r="E148" s="48"/>
      <c r="F148" s="2">
        <v>5</v>
      </c>
      <c r="G148" s="2">
        <f t="shared" si="2"/>
        <v>46.099999999999994</v>
      </c>
    </row>
    <row r="149" spans="1:7">
      <c r="A149" s="3">
        <v>43302</v>
      </c>
      <c r="B149" s="422">
        <v>15757</v>
      </c>
      <c r="C149" s="422" t="s">
        <v>21</v>
      </c>
      <c r="D149" t="s">
        <v>12</v>
      </c>
      <c r="E149" s="48"/>
      <c r="F149" s="2">
        <v>42.1</v>
      </c>
      <c r="G149" s="2">
        <f t="shared" si="2"/>
        <v>3.9999999999999929</v>
      </c>
    </row>
    <row r="150" spans="1:7">
      <c r="A150" s="3">
        <v>43302</v>
      </c>
      <c r="B150" s="422">
        <v>15757</v>
      </c>
      <c r="C150" s="422" t="s">
        <v>21</v>
      </c>
      <c r="D150" t="s">
        <v>13</v>
      </c>
      <c r="E150" s="48"/>
      <c r="F150" s="2">
        <v>4</v>
      </c>
      <c r="G150" s="2">
        <f t="shared" si="2"/>
        <v>-7.1054273576010019E-15</v>
      </c>
    </row>
    <row r="151" spans="1:7">
      <c r="A151" s="3">
        <v>43312</v>
      </c>
      <c r="B151" s="422" t="s">
        <v>10</v>
      </c>
      <c r="C151" s="422" t="s">
        <v>22</v>
      </c>
      <c r="D151" t="s">
        <v>12</v>
      </c>
      <c r="E151" s="48">
        <v>41.3</v>
      </c>
      <c r="G151" s="2">
        <f t="shared" si="2"/>
        <v>41.29999999999999</v>
      </c>
    </row>
    <row r="152" spans="1:7">
      <c r="B152" s="422"/>
      <c r="C152" s="422"/>
      <c r="D152" t="s">
        <v>13</v>
      </c>
      <c r="E152" s="48">
        <v>4</v>
      </c>
      <c r="G152" s="2">
        <f t="shared" si="2"/>
        <v>45.29999999999999</v>
      </c>
    </row>
    <row r="153" spans="1:7">
      <c r="B153" s="422"/>
      <c r="C153" s="422"/>
      <c r="D153" t="s">
        <v>14</v>
      </c>
      <c r="E153" s="48">
        <v>60</v>
      </c>
      <c r="G153" s="2">
        <f t="shared" si="2"/>
        <v>105.29999999999998</v>
      </c>
    </row>
    <row r="154" spans="1:7">
      <c r="B154" s="422"/>
      <c r="C154" s="422"/>
      <c r="D154" t="s">
        <v>15</v>
      </c>
      <c r="E154" s="48">
        <v>5</v>
      </c>
      <c r="G154" s="2">
        <f t="shared" si="2"/>
        <v>110.29999999999998</v>
      </c>
    </row>
    <row r="155" spans="1:7">
      <c r="A155" s="3">
        <v>43312</v>
      </c>
      <c r="B155" s="422" t="s">
        <v>69</v>
      </c>
      <c r="C155" s="422" t="s">
        <v>22</v>
      </c>
      <c r="D155" t="s">
        <v>14</v>
      </c>
      <c r="E155" s="48"/>
      <c r="F155" s="2">
        <v>60</v>
      </c>
      <c r="G155" s="2">
        <f t="shared" si="2"/>
        <v>50.299999999999983</v>
      </c>
    </row>
    <row r="156" spans="1:7">
      <c r="A156" s="3">
        <v>43312</v>
      </c>
      <c r="B156" s="422" t="s">
        <v>69</v>
      </c>
      <c r="C156" s="422" t="s">
        <v>22</v>
      </c>
      <c r="D156" t="s">
        <v>15</v>
      </c>
      <c r="E156" s="48"/>
      <c r="F156" s="2">
        <v>5</v>
      </c>
      <c r="G156" s="2">
        <f t="shared" si="2"/>
        <v>45.299999999999983</v>
      </c>
    </row>
    <row r="157" spans="1:7">
      <c r="A157" s="3">
        <v>43333</v>
      </c>
      <c r="B157" s="422">
        <v>15999</v>
      </c>
      <c r="C157" s="422" t="s">
        <v>22</v>
      </c>
      <c r="D157" t="s">
        <v>12</v>
      </c>
      <c r="E157" s="48"/>
      <c r="F157" s="2">
        <v>41.3</v>
      </c>
      <c r="G157" s="2">
        <f t="shared" si="2"/>
        <v>3.9999999999999858</v>
      </c>
    </row>
    <row r="158" spans="1:7">
      <c r="A158" s="3">
        <v>43333</v>
      </c>
      <c r="B158" s="422">
        <v>15999</v>
      </c>
      <c r="C158" s="422" t="s">
        <v>22</v>
      </c>
      <c r="D158" t="s">
        <v>13</v>
      </c>
      <c r="E158" s="48"/>
      <c r="F158" s="2">
        <v>4</v>
      </c>
      <c r="G158" s="2">
        <f t="shared" si="2"/>
        <v>-1.4210854715202004E-14</v>
      </c>
    </row>
    <row r="159" spans="1:7">
      <c r="A159" s="3">
        <v>43343</v>
      </c>
      <c r="B159" s="422" t="s">
        <v>10</v>
      </c>
      <c r="C159" s="422" t="s">
        <v>23</v>
      </c>
      <c r="D159" t="s">
        <v>12</v>
      </c>
      <c r="E159" s="48">
        <v>41</v>
      </c>
      <c r="G159" s="2">
        <f t="shared" si="2"/>
        <v>40.999999999999986</v>
      </c>
    </row>
    <row r="160" spans="1:7">
      <c r="B160" s="422"/>
      <c r="C160" s="422"/>
      <c r="D160" t="s">
        <v>13</v>
      </c>
      <c r="E160" s="48">
        <v>4</v>
      </c>
      <c r="G160" s="2">
        <f t="shared" si="2"/>
        <v>44.999999999999986</v>
      </c>
    </row>
    <row r="161" spans="1:7">
      <c r="B161" s="422"/>
      <c r="C161" s="422"/>
      <c r="D161" t="s">
        <v>14</v>
      </c>
      <c r="E161" s="48">
        <v>60</v>
      </c>
      <c r="G161" s="2">
        <f t="shared" si="2"/>
        <v>104.99999999999999</v>
      </c>
    </row>
    <row r="162" spans="1:7">
      <c r="B162" s="422"/>
      <c r="C162" s="422"/>
      <c r="D162" t="s">
        <v>15</v>
      </c>
      <c r="E162" s="48">
        <v>5</v>
      </c>
      <c r="G162" s="2">
        <f t="shared" si="2"/>
        <v>109.99999999999999</v>
      </c>
    </row>
    <row r="163" spans="1:7">
      <c r="A163" s="3">
        <v>43343</v>
      </c>
      <c r="B163" s="422" t="s">
        <v>69</v>
      </c>
      <c r="C163" s="422" t="s">
        <v>23</v>
      </c>
      <c r="D163" t="s">
        <v>14</v>
      </c>
      <c r="E163" s="48"/>
      <c r="F163" s="2">
        <v>60</v>
      </c>
      <c r="G163" s="2">
        <f t="shared" si="2"/>
        <v>49.999999999999986</v>
      </c>
    </row>
    <row r="164" spans="1:7">
      <c r="A164" s="3">
        <v>43343</v>
      </c>
      <c r="B164" s="422" t="s">
        <v>69</v>
      </c>
      <c r="C164" s="422" t="s">
        <v>23</v>
      </c>
      <c r="D164" t="s">
        <v>15</v>
      </c>
      <c r="E164" s="48"/>
      <c r="F164" s="2">
        <v>5</v>
      </c>
      <c r="G164" s="2">
        <f t="shared" si="2"/>
        <v>44.999999999999986</v>
      </c>
    </row>
    <row r="165" spans="1:7">
      <c r="A165" s="3">
        <v>43368</v>
      </c>
      <c r="B165" s="422">
        <v>16203</v>
      </c>
      <c r="C165" s="422" t="s">
        <v>23</v>
      </c>
      <c r="D165" t="s">
        <v>12</v>
      </c>
      <c r="E165" s="48"/>
      <c r="F165" s="2">
        <v>41</v>
      </c>
      <c r="G165" s="2">
        <f t="shared" si="2"/>
        <v>3.9999999999999858</v>
      </c>
    </row>
    <row r="166" spans="1:7">
      <c r="A166" s="3">
        <v>43368</v>
      </c>
      <c r="B166" s="422">
        <v>16203</v>
      </c>
      <c r="C166" s="422" t="s">
        <v>23</v>
      </c>
      <c r="D166" t="s">
        <v>13</v>
      </c>
      <c r="E166" s="48"/>
      <c r="F166" s="2">
        <v>4</v>
      </c>
      <c r="G166" s="2">
        <f t="shared" si="2"/>
        <v>-1.4210854715202004E-14</v>
      </c>
    </row>
    <row r="167" spans="1:7">
      <c r="A167" s="3">
        <v>43373</v>
      </c>
      <c r="B167" s="422" t="s">
        <v>10</v>
      </c>
      <c r="C167" s="422" t="s">
        <v>24</v>
      </c>
      <c r="D167" t="s">
        <v>12</v>
      </c>
      <c r="E167" s="48">
        <v>42</v>
      </c>
      <c r="G167" s="2">
        <f t="shared" si="2"/>
        <v>41.999999999999986</v>
      </c>
    </row>
    <row r="168" spans="1:7">
      <c r="B168" s="422"/>
      <c r="C168" s="422"/>
      <c r="D168" t="s">
        <v>13</v>
      </c>
      <c r="E168" s="48">
        <v>4</v>
      </c>
      <c r="G168" s="2">
        <f t="shared" si="2"/>
        <v>45.999999999999986</v>
      </c>
    </row>
    <row r="169" spans="1:7">
      <c r="B169" s="422"/>
      <c r="C169" s="422"/>
      <c r="D169" t="s">
        <v>14</v>
      </c>
      <c r="E169" s="48">
        <v>60</v>
      </c>
      <c r="G169" s="2">
        <f t="shared" si="2"/>
        <v>105.99999999999999</v>
      </c>
    </row>
    <row r="170" spans="1:7">
      <c r="B170" s="422"/>
      <c r="C170" s="422"/>
      <c r="D170" t="s">
        <v>15</v>
      </c>
      <c r="E170" s="48">
        <v>5</v>
      </c>
      <c r="G170" s="2">
        <f t="shared" si="2"/>
        <v>110.99999999999999</v>
      </c>
    </row>
    <row r="171" spans="1:7">
      <c r="A171" s="3">
        <v>43373</v>
      </c>
      <c r="B171" s="422" t="s">
        <v>69</v>
      </c>
      <c r="C171" s="422" t="s">
        <v>24</v>
      </c>
      <c r="D171" t="s">
        <v>14</v>
      </c>
      <c r="E171" s="48"/>
      <c r="F171" s="2">
        <v>60</v>
      </c>
      <c r="G171" s="2">
        <f t="shared" si="2"/>
        <v>50.999999999999986</v>
      </c>
    </row>
    <row r="172" spans="1:7">
      <c r="A172" s="3">
        <v>43373</v>
      </c>
      <c r="B172" s="422" t="s">
        <v>69</v>
      </c>
      <c r="C172" s="422" t="s">
        <v>24</v>
      </c>
      <c r="D172" t="s">
        <v>15</v>
      </c>
      <c r="E172" s="48"/>
      <c r="F172" s="2">
        <v>5</v>
      </c>
      <c r="G172" s="2">
        <f t="shared" si="2"/>
        <v>45.999999999999986</v>
      </c>
    </row>
    <row r="173" spans="1:7">
      <c r="A173" s="3">
        <v>43399</v>
      </c>
      <c r="B173" s="422">
        <v>16456</v>
      </c>
      <c r="C173" s="422" t="s">
        <v>24</v>
      </c>
      <c r="D173" t="s">
        <v>12</v>
      </c>
      <c r="E173" s="48"/>
      <c r="F173" s="2">
        <v>42</v>
      </c>
      <c r="G173" s="2">
        <f t="shared" si="2"/>
        <v>3.9999999999999858</v>
      </c>
    </row>
    <row r="174" spans="1:7">
      <c r="A174" s="3">
        <v>43399</v>
      </c>
      <c r="B174" s="422">
        <v>16456</v>
      </c>
      <c r="C174" s="422" t="s">
        <v>24</v>
      </c>
      <c r="D174" t="s">
        <v>13</v>
      </c>
      <c r="E174" s="48"/>
      <c r="F174" s="2">
        <v>4</v>
      </c>
      <c r="G174" s="2">
        <f t="shared" si="2"/>
        <v>-1.4210854715202004E-14</v>
      </c>
    </row>
    <row r="175" spans="1:7">
      <c r="A175" s="3">
        <v>43404</v>
      </c>
      <c r="B175" s="422" t="s">
        <v>10</v>
      </c>
      <c r="C175" s="422" t="s">
        <v>25</v>
      </c>
      <c r="D175" t="s">
        <v>12</v>
      </c>
      <c r="E175" s="48">
        <v>42.3</v>
      </c>
      <c r="G175" s="2">
        <f t="shared" si="2"/>
        <v>42.299999999999983</v>
      </c>
    </row>
    <row r="176" spans="1:7">
      <c r="B176" s="422"/>
      <c r="C176" s="422"/>
      <c r="D176" t="s">
        <v>13</v>
      </c>
      <c r="E176" s="48">
        <v>5</v>
      </c>
      <c r="G176" s="2">
        <f t="shared" si="2"/>
        <v>47.299999999999983</v>
      </c>
    </row>
    <row r="177" spans="1:7">
      <c r="B177" s="422"/>
      <c r="C177" s="422"/>
      <c r="D177" t="s">
        <v>14</v>
      </c>
      <c r="E177" s="48">
        <v>60</v>
      </c>
      <c r="G177" s="2">
        <f t="shared" si="2"/>
        <v>107.29999999999998</v>
      </c>
    </row>
    <row r="178" spans="1:7">
      <c r="B178" s="422"/>
      <c r="C178" s="422"/>
      <c r="D178" t="s">
        <v>15</v>
      </c>
      <c r="E178" s="48">
        <v>5</v>
      </c>
      <c r="G178" s="2">
        <f t="shared" si="2"/>
        <v>112.29999999999998</v>
      </c>
    </row>
    <row r="179" spans="1:7">
      <c r="A179" s="3">
        <v>43404</v>
      </c>
      <c r="B179" s="422" t="s">
        <v>69</v>
      </c>
      <c r="C179" s="422" t="s">
        <v>25</v>
      </c>
      <c r="D179" t="s">
        <v>14</v>
      </c>
      <c r="E179" s="48"/>
      <c r="F179" s="2">
        <v>60</v>
      </c>
      <c r="G179" s="2">
        <f t="shared" si="2"/>
        <v>52.299999999999983</v>
      </c>
    </row>
    <row r="180" spans="1:7">
      <c r="A180" s="3">
        <v>43404</v>
      </c>
      <c r="B180" s="422" t="s">
        <v>69</v>
      </c>
      <c r="C180" s="422" t="s">
        <v>25</v>
      </c>
      <c r="D180" t="s">
        <v>15</v>
      </c>
      <c r="E180" s="48"/>
      <c r="F180" s="2">
        <v>5</v>
      </c>
      <c r="G180" s="2">
        <f t="shared" si="2"/>
        <v>47.299999999999983</v>
      </c>
    </row>
    <row r="181" spans="1:7">
      <c r="A181" s="3">
        <v>43432</v>
      </c>
      <c r="B181" s="422">
        <v>16602</v>
      </c>
      <c r="C181" s="422" t="s">
        <v>25</v>
      </c>
      <c r="D181" t="s">
        <v>12</v>
      </c>
      <c r="E181" s="48"/>
      <c r="F181" s="2">
        <v>42.3</v>
      </c>
      <c r="G181" s="2">
        <f t="shared" si="2"/>
        <v>4.9999999999999858</v>
      </c>
    </row>
    <row r="182" spans="1:7">
      <c r="A182" s="3">
        <v>43432</v>
      </c>
      <c r="B182" s="422">
        <v>16602</v>
      </c>
      <c r="C182" s="422" t="s">
        <v>25</v>
      </c>
      <c r="D182" t="s">
        <v>13</v>
      </c>
      <c r="E182" s="48"/>
      <c r="F182" s="2">
        <v>5</v>
      </c>
      <c r="G182" s="2">
        <f t="shared" si="2"/>
        <v>-1.4210854715202004E-14</v>
      </c>
    </row>
    <row r="183" spans="1:7">
      <c r="A183" s="3">
        <v>43434</v>
      </c>
      <c r="B183" s="422" t="s">
        <v>10</v>
      </c>
      <c r="C183" s="422" t="s">
        <v>26</v>
      </c>
      <c r="D183" t="s">
        <v>12</v>
      </c>
      <c r="E183" s="48">
        <v>43.4</v>
      </c>
      <c r="G183" s="2">
        <f t="shared" si="2"/>
        <v>43.399999999999984</v>
      </c>
    </row>
    <row r="184" spans="1:7">
      <c r="B184" s="422"/>
      <c r="C184" s="422"/>
      <c r="D184" t="s">
        <v>13</v>
      </c>
      <c r="E184" s="48">
        <v>5</v>
      </c>
      <c r="G184" s="2">
        <f t="shared" si="2"/>
        <v>48.399999999999984</v>
      </c>
    </row>
    <row r="185" spans="1:7">
      <c r="B185" s="422"/>
      <c r="C185" s="422"/>
      <c r="D185" t="s">
        <v>14</v>
      </c>
      <c r="E185" s="48">
        <v>60</v>
      </c>
      <c r="G185" s="2">
        <f t="shared" si="2"/>
        <v>108.39999999999998</v>
      </c>
    </row>
    <row r="186" spans="1:7">
      <c r="B186" s="422"/>
      <c r="C186" s="422"/>
      <c r="D186" t="s">
        <v>15</v>
      </c>
      <c r="E186" s="48">
        <v>5</v>
      </c>
      <c r="G186" s="2">
        <f t="shared" si="2"/>
        <v>113.39999999999998</v>
      </c>
    </row>
    <row r="187" spans="1:7">
      <c r="A187" s="3">
        <v>43434</v>
      </c>
      <c r="B187" s="422" t="s">
        <v>69</v>
      </c>
      <c r="C187" s="422" t="s">
        <v>26</v>
      </c>
      <c r="D187" t="s">
        <v>14</v>
      </c>
      <c r="E187" s="48"/>
      <c r="F187" s="2">
        <v>60</v>
      </c>
      <c r="G187" s="2">
        <f t="shared" si="2"/>
        <v>53.399999999999977</v>
      </c>
    </row>
    <row r="188" spans="1:7">
      <c r="A188" s="3">
        <v>43434</v>
      </c>
      <c r="B188" s="422" t="s">
        <v>69</v>
      </c>
      <c r="C188" s="422" t="s">
        <v>26</v>
      </c>
      <c r="D188" t="s">
        <v>15</v>
      </c>
      <c r="E188" s="48"/>
      <c r="F188" s="2">
        <v>5</v>
      </c>
      <c r="G188" s="2">
        <f t="shared" si="2"/>
        <v>48.399999999999977</v>
      </c>
    </row>
    <row r="189" spans="1:7">
      <c r="A189" s="3">
        <v>43472</v>
      </c>
      <c r="B189" s="422">
        <v>16843</v>
      </c>
      <c r="C189" s="422" t="s">
        <v>26</v>
      </c>
      <c r="D189" t="s">
        <v>12</v>
      </c>
      <c r="E189" s="48"/>
      <c r="F189" s="2">
        <v>43.4</v>
      </c>
      <c r="G189" s="2">
        <f t="shared" si="2"/>
        <v>4.9999999999999787</v>
      </c>
    </row>
    <row r="190" spans="1:7">
      <c r="A190" s="3">
        <v>43472</v>
      </c>
      <c r="B190" s="422">
        <v>16843</v>
      </c>
      <c r="C190" s="422" t="s">
        <v>26</v>
      </c>
      <c r="D190" t="s">
        <v>13</v>
      </c>
      <c r="E190" s="48"/>
      <c r="F190" s="2">
        <v>5</v>
      </c>
      <c r="G190" s="2">
        <f t="shared" si="2"/>
        <v>-2.1316282072803006E-14</v>
      </c>
    </row>
    <row r="191" spans="1:7">
      <c r="A191" s="3">
        <v>43465</v>
      </c>
      <c r="B191" s="422" t="s">
        <v>10</v>
      </c>
      <c r="C191" s="422" t="s">
        <v>27</v>
      </c>
      <c r="D191" t="s">
        <v>12</v>
      </c>
      <c r="E191" s="48">
        <v>46.4</v>
      </c>
      <c r="G191" s="2">
        <f t="shared" si="2"/>
        <v>46.399999999999977</v>
      </c>
    </row>
    <row r="192" spans="1:7">
      <c r="B192" s="422"/>
      <c r="C192" s="422"/>
      <c r="D192" t="s">
        <v>13</v>
      </c>
      <c r="E192" s="48">
        <v>5</v>
      </c>
      <c r="G192" s="2">
        <f t="shared" si="2"/>
        <v>51.399999999999977</v>
      </c>
    </row>
    <row r="193" spans="1:7">
      <c r="B193" s="422"/>
      <c r="C193" s="422"/>
      <c r="D193" t="s">
        <v>14</v>
      </c>
      <c r="E193" s="48">
        <v>60</v>
      </c>
      <c r="G193" s="2">
        <f t="shared" si="2"/>
        <v>111.39999999999998</v>
      </c>
    </row>
    <row r="194" spans="1:7">
      <c r="B194" s="422"/>
      <c r="C194" s="422"/>
      <c r="D194" t="s">
        <v>15</v>
      </c>
      <c r="E194" s="48">
        <v>5</v>
      </c>
      <c r="G194" s="2">
        <f t="shared" si="2"/>
        <v>116.39999999999998</v>
      </c>
    </row>
    <row r="195" spans="1:7">
      <c r="A195" s="3">
        <v>43465</v>
      </c>
      <c r="B195" s="422" t="s">
        <v>69</v>
      </c>
      <c r="C195" s="422" t="s">
        <v>27</v>
      </c>
      <c r="D195" t="s">
        <v>14</v>
      </c>
      <c r="E195" s="48"/>
      <c r="F195" s="2">
        <v>60</v>
      </c>
      <c r="G195" s="2">
        <f t="shared" si="2"/>
        <v>56.399999999999977</v>
      </c>
    </row>
    <row r="196" spans="1:7">
      <c r="A196" s="3">
        <v>43465</v>
      </c>
      <c r="B196" s="422" t="s">
        <v>69</v>
      </c>
      <c r="C196" s="422" t="s">
        <v>27</v>
      </c>
      <c r="D196" t="s">
        <v>15</v>
      </c>
      <c r="E196" s="48"/>
      <c r="F196" s="2">
        <v>5</v>
      </c>
      <c r="G196" s="2">
        <f t="shared" si="2"/>
        <v>51.399999999999977</v>
      </c>
    </row>
    <row r="197" spans="1:7">
      <c r="A197" s="3">
        <v>43491</v>
      </c>
      <c r="B197" s="422">
        <v>16990</v>
      </c>
      <c r="C197" s="422" t="s">
        <v>27</v>
      </c>
      <c r="D197" t="s">
        <v>12</v>
      </c>
      <c r="E197" s="48"/>
      <c r="F197" s="2">
        <v>46.4</v>
      </c>
      <c r="G197" s="2">
        <f t="shared" si="2"/>
        <v>4.9999999999999787</v>
      </c>
    </row>
    <row r="198" spans="1:7">
      <c r="A198" s="3">
        <v>43491</v>
      </c>
      <c r="B198" s="422">
        <v>16990</v>
      </c>
      <c r="C198" s="422" t="s">
        <v>27</v>
      </c>
      <c r="D198" t="s">
        <v>13</v>
      </c>
      <c r="E198" s="48"/>
      <c r="F198" s="2">
        <v>5</v>
      </c>
      <c r="G198" s="2">
        <f t="shared" si="2"/>
        <v>-2.1316282072803006E-14</v>
      </c>
    </row>
    <row r="199" spans="1:7">
      <c r="A199" s="3">
        <v>43496</v>
      </c>
      <c r="B199" s="422" t="s">
        <v>10</v>
      </c>
      <c r="C199" s="422" t="s">
        <v>11</v>
      </c>
      <c r="D199" t="s">
        <v>12</v>
      </c>
      <c r="E199" s="48">
        <v>48.3</v>
      </c>
      <c r="G199" s="2">
        <f t="shared" si="2"/>
        <v>48.299999999999976</v>
      </c>
    </row>
    <row r="200" spans="1:7">
      <c r="B200" s="422"/>
      <c r="C200" s="422"/>
      <c r="D200" t="s">
        <v>13</v>
      </c>
      <c r="E200" s="48">
        <v>5</v>
      </c>
      <c r="G200" s="2">
        <f t="shared" si="2"/>
        <v>53.299999999999976</v>
      </c>
    </row>
    <row r="201" spans="1:7">
      <c r="B201" s="422"/>
      <c r="C201" s="422"/>
      <c r="D201" t="s">
        <v>14</v>
      </c>
      <c r="E201" s="48">
        <v>60</v>
      </c>
      <c r="G201" s="2">
        <f t="shared" si="2"/>
        <v>113.29999999999998</v>
      </c>
    </row>
    <row r="202" spans="1:7">
      <c r="B202" s="422"/>
      <c r="C202" s="422"/>
      <c r="D202" t="s">
        <v>15</v>
      </c>
      <c r="E202" s="48">
        <v>5</v>
      </c>
      <c r="G202" s="2">
        <f t="shared" si="2"/>
        <v>118.29999999999998</v>
      </c>
    </row>
    <row r="203" spans="1:7">
      <c r="A203" s="3">
        <v>43496</v>
      </c>
      <c r="B203" s="422" t="s">
        <v>69</v>
      </c>
      <c r="C203" s="422" t="s">
        <v>11</v>
      </c>
      <c r="D203" t="s">
        <v>14</v>
      </c>
      <c r="E203" s="48"/>
      <c r="F203" s="2">
        <v>60</v>
      </c>
      <c r="G203" s="2">
        <f t="shared" si="2"/>
        <v>58.299999999999983</v>
      </c>
    </row>
    <row r="204" spans="1:7">
      <c r="A204" s="3">
        <v>43496</v>
      </c>
      <c r="B204" s="422" t="s">
        <v>69</v>
      </c>
      <c r="C204" s="422" t="s">
        <v>11</v>
      </c>
      <c r="D204" t="s">
        <v>15</v>
      </c>
      <c r="E204" s="48"/>
      <c r="F204" s="2">
        <v>5</v>
      </c>
      <c r="G204" s="2">
        <f t="shared" si="2"/>
        <v>53.299999999999983</v>
      </c>
    </row>
    <row r="205" spans="1:7">
      <c r="A205" s="3">
        <v>43521</v>
      </c>
      <c r="B205" s="422">
        <v>17189</v>
      </c>
      <c r="C205" s="422" t="s">
        <v>11</v>
      </c>
      <c r="D205" t="s">
        <v>12</v>
      </c>
      <c r="E205" s="48"/>
      <c r="F205" s="2">
        <v>48.3</v>
      </c>
      <c r="G205" s="2">
        <f t="shared" ref="G205:G269" si="3">+G204+E205-F205</f>
        <v>4.9999999999999858</v>
      </c>
    </row>
    <row r="206" spans="1:7">
      <c r="A206" s="3">
        <v>43521</v>
      </c>
      <c r="B206" s="422">
        <v>17189</v>
      </c>
      <c r="C206" s="422" t="s">
        <v>11</v>
      </c>
      <c r="D206" t="s">
        <v>13</v>
      </c>
      <c r="E206" s="48"/>
      <c r="F206" s="2">
        <v>5</v>
      </c>
      <c r="G206" s="2">
        <f t="shared" si="3"/>
        <v>-1.4210854715202004E-14</v>
      </c>
    </row>
    <row r="207" spans="1:7">
      <c r="A207" s="3">
        <v>43524</v>
      </c>
      <c r="B207" s="422" t="s">
        <v>10</v>
      </c>
      <c r="C207" s="422" t="s">
        <v>17</v>
      </c>
      <c r="D207" t="s">
        <v>12</v>
      </c>
      <c r="E207" s="48">
        <v>51.1</v>
      </c>
      <c r="G207" s="2">
        <f t="shared" si="3"/>
        <v>51.099999999999987</v>
      </c>
    </row>
    <row r="208" spans="1:7">
      <c r="B208" s="422"/>
      <c r="C208" s="422"/>
      <c r="D208" t="s">
        <v>13</v>
      </c>
      <c r="E208" s="48">
        <v>6.1</v>
      </c>
      <c r="G208" s="2">
        <f t="shared" si="3"/>
        <v>57.199999999999989</v>
      </c>
    </row>
    <row r="209" spans="1:7">
      <c r="B209" s="422"/>
      <c r="C209" s="422"/>
      <c r="D209" t="s">
        <v>14</v>
      </c>
      <c r="E209" s="48">
        <v>56</v>
      </c>
      <c r="G209" s="2">
        <f t="shared" si="3"/>
        <v>113.19999999999999</v>
      </c>
    </row>
    <row r="210" spans="1:7">
      <c r="B210" s="422"/>
      <c r="C210" s="422"/>
      <c r="D210" t="s">
        <v>15</v>
      </c>
      <c r="E210" s="48">
        <v>5</v>
      </c>
      <c r="G210" s="2">
        <f t="shared" si="3"/>
        <v>118.19999999999999</v>
      </c>
    </row>
    <row r="211" spans="1:7">
      <c r="A211" s="3">
        <v>43524</v>
      </c>
      <c r="B211" s="422" t="s">
        <v>69</v>
      </c>
      <c r="C211" s="422" t="s">
        <v>17</v>
      </c>
      <c r="D211" t="s">
        <v>14</v>
      </c>
      <c r="E211" s="48"/>
      <c r="F211" s="2">
        <v>56</v>
      </c>
      <c r="G211" s="2">
        <f t="shared" si="3"/>
        <v>62.199999999999989</v>
      </c>
    </row>
    <row r="212" spans="1:7">
      <c r="A212" s="3">
        <v>43524</v>
      </c>
      <c r="B212" s="422" t="s">
        <v>69</v>
      </c>
      <c r="C212" s="422" t="s">
        <v>17</v>
      </c>
      <c r="D212" t="s">
        <v>15</v>
      </c>
      <c r="E212" s="48"/>
      <c r="F212" s="2">
        <v>5</v>
      </c>
      <c r="G212" s="2">
        <f t="shared" si="3"/>
        <v>57.199999999999989</v>
      </c>
    </row>
    <row r="213" spans="1:7">
      <c r="A213" s="3">
        <v>43550</v>
      </c>
      <c r="B213" s="422">
        <v>17400</v>
      </c>
      <c r="C213" s="422" t="s">
        <v>17</v>
      </c>
      <c r="D213" t="s">
        <v>12</v>
      </c>
      <c r="E213" s="48"/>
      <c r="F213" s="2">
        <v>51.1</v>
      </c>
      <c r="G213" s="2">
        <f t="shared" si="3"/>
        <v>6.0999999999999872</v>
      </c>
    </row>
    <row r="214" spans="1:7">
      <c r="A214" s="3">
        <v>43578</v>
      </c>
      <c r="B214" s="422">
        <v>17623</v>
      </c>
      <c r="C214" s="422" t="s">
        <v>17</v>
      </c>
      <c r="D214" t="s">
        <v>13</v>
      </c>
      <c r="E214" s="48"/>
      <c r="F214" s="2">
        <v>6.1</v>
      </c>
      <c r="G214" s="2">
        <f t="shared" si="3"/>
        <v>-1.2434497875801753E-14</v>
      </c>
    </row>
    <row r="215" spans="1:7">
      <c r="A215" s="3">
        <v>43555</v>
      </c>
      <c r="B215" s="422" t="s">
        <v>10</v>
      </c>
      <c r="C215" s="422" t="s">
        <v>18</v>
      </c>
      <c r="D215" t="s">
        <v>12</v>
      </c>
      <c r="E215" s="48">
        <v>47.4</v>
      </c>
      <c r="G215" s="2">
        <f t="shared" si="3"/>
        <v>47.399999999999984</v>
      </c>
    </row>
    <row r="216" spans="1:7">
      <c r="B216" s="422"/>
      <c r="C216" s="422"/>
      <c r="D216" t="s">
        <v>13</v>
      </c>
      <c r="E216" s="48">
        <v>4.9000000000000004</v>
      </c>
      <c r="G216" s="2">
        <f t="shared" si="3"/>
        <v>52.299999999999983</v>
      </c>
    </row>
    <row r="217" spans="1:7">
      <c r="B217" s="422"/>
      <c r="C217" s="422"/>
      <c r="D217" t="s">
        <v>14</v>
      </c>
      <c r="E217" s="48">
        <v>60</v>
      </c>
      <c r="G217" s="2">
        <f t="shared" si="3"/>
        <v>112.29999999999998</v>
      </c>
    </row>
    <row r="218" spans="1:7">
      <c r="B218" s="422"/>
      <c r="C218" s="422"/>
      <c r="D218" t="s">
        <v>15</v>
      </c>
      <c r="E218" s="48">
        <v>5</v>
      </c>
      <c r="G218" s="2">
        <f t="shared" si="3"/>
        <v>117.29999999999998</v>
      </c>
    </row>
    <row r="219" spans="1:7">
      <c r="A219" s="3">
        <v>43555</v>
      </c>
      <c r="B219" s="422" t="s">
        <v>69</v>
      </c>
      <c r="C219" s="422" t="s">
        <v>18</v>
      </c>
      <c r="D219" t="s">
        <v>14</v>
      </c>
      <c r="E219" s="48"/>
      <c r="F219" s="2">
        <v>60</v>
      </c>
      <c r="G219" s="2">
        <f t="shared" si="3"/>
        <v>57.299999999999983</v>
      </c>
    </row>
    <row r="220" spans="1:7">
      <c r="A220" s="3">
        <v>43555</v>
      </c>
      <c r="B220" s="422" t="s">
        <v>69</v>
      </c>
      <c r="C220" s="422" t="s">
        <v>18</v>
      </c>
      <c r="D220" t="s">
        <v>15</v>
      </c>
      <c r="E220" s="48"/>
      <c r="F220" s="2">
        <v>5</v>
      </c>
      <c r="G220" s="2">
        <f t="shared" si="3"/>
        <v>52.299999999999983</v>
      </c>
    </row>
    <row r="221" spans="1:7">
      <c r="A221" s="3">
        <v>43587</v>
      </c>
      <c r="B221" s="422">
        <v>17717</v>
      </c>
      <c r="C221" s="422" t="s">
        <v>18</v>
      </c>
      <c r="D221" t="s">
        <v>12</v>
      </c>
      <c r="E221" s="48"/>
      <c r="F221" s="2">
        <v>47.4</v>
      </c>
      <c r="G221" s="2">
        <f t="shared" si="3"/>
        <v>4.8999999999999844</v>
      </c>
    </row>
    <row r="222" spans="1:7">
      <c r="A222" s="3">
        <v>43587</v>
      </c>
      <c r="B222" s="422">
        <v>17717</v>
      </c>
      <c r="C222" s="422" t="s">
        <v>18</v>
      </c>
      <c r="D222" t="s">
        <v>13</v>
      </c>
      <c r="E222" s="48"/>
      <c r="F222" s="2">
        <v>4.9000000000000004</v>
      </c>
      <c r="G222" s="2">
        <f t="shared" si="3"/>
        <v>-1.5987211554602254E-14</v>
      </c>
    </row>
    <row r="223" spans="1:7">
      <c r="A223" s="31">
        <v>43585</v>
      </c>
      <c r="B223" s="421" t="s">
        <v>10</v>
      </c>
      <c r="C223" s="421" t="s">
        <v>19</v>
      </c>
      <c r="D223" t="s">
        <v>12</v>
      </c>
      <c r="E223" s="48">
        <v>48</v>
      </c>
      <c r="G223" s="2">
        <f t="shared" si="3"/>
        <v>47.999999999999986</v>
      </c>
    </row>
    <row r="224" spans="1:7">
      <c r="B224" s="422"/>
      <c r="C224" s="422"/>
      <c r="D224" t="s">
        <v>13</v>
      </c>
      <c r="E224" s="48">
        <v>4.5</v>
      </c>
      <c r="G224" s="2">
        <f t="shared" si="3"/>
        <v>52.499999999999986</v>
      </c>
    </row>
    <row r="225" spans="1:7">
      <c r="B225" s="422"/>
      <c r="C225" s="422"/>
      <c r="D225" t="s">
        <v>14</v>
      </c>
      <c r="E225" s="48">
        <v>60</v>
      </c>
      <c r="G225" s="2">
        <f t="shared" si="3"/>
        <v>112.49999999999999</v>
      </c>
    </row>
    <row r="226" spans="1:7">
      <c r="B226" s="422"/>
      <c r="C226" s="422"/>
      <c r="D226" t="s">
        <v>15</v>
      </c>
      <c r="E226" s="48">
        <v>5</v>
      </c>
      <c r="G226" s="2">
        <f t="shared" si="3"/>
        <v>117.49999999999999</v>
      </c>
    </row>
    <row r="227" spans="1:7">
      <c r="A227" s="3">
        <v>43585</v>
      </c>
      <c r="B227" s="422" t="s">
        <v>69</v>
      </c>
      <c r="C227" s="422" t="s">
        <v>19</v>
      </c>
      <c r="D227" t="s">
        <v>14</v>
      </c>
      <c r="E227" s="48"/>
      <c r="F227" s="2">
        <v>60</v>
      </c>
      <c r="G227" s="2">
        <f t="shared" si="3"/>
        <v>57.499999999999986</v>
      </c>
    </row>
    <row r="228" spans="1:7">
      <c r="A228" s="3">
        <v>43585</v>
      </c>
      <c r="B228" s="422" t="s">
        <v>69</v>
      </c>
      <c r="C228" s="422" t="s">
        <v>19</v>
      </c>
      <c r="D228" t="s">
        <v>15</v>
      </c>
      <c r="E228" s="48"/>
      <c r="F228" s="2">
        <v>5</v>
      </c>
      <c r="G228" s="2">
        <f t="shared" si="3"/>
        <v>52.499999999999986</v>
      </c>
    </row>
    <row r="229" spans="1:7">
      <c r="A229" s="3">
        <v>43607</v>
      </c>
      <c r="B229" s="422">
        <v>17886</v>
      </c>
      <c r="C229" s="422" t="s">
        <v>19</v>
      </c>
      <c r="D229" t="s">
        <v>12</v>
      </c>
      <c r="E229" s="48"/>
      <c r="F229" s="2">
        <v>48</v>
      </c>
      <c r="G229" s="2">
        <f t="shared" si="3"/>
        <v>4.4999999999999858</v>
      </c>
    </row>
    <row r="230" spans="1:7">
      <c r="A230" s="3">
        <v>43607</v>
      </c>
      <c r="B230" s="422">
        <v>17886</v>
      </c>
      <c r="C230" s="422" t="s">
        <v>19</v>
      </c>
      <c r="D230" t="s">
        <v>13</v>
      </c>
      <c r="E230" s="48"/>
      <c r="F230" s="2">
        <v>4.5</v>
      </c>
      <c r="G230" s="2">
        <f t="shared" si="3"/>
        <v>-1.4210854715202004E-14</v>
      </c>
    </row>
    <row r="231" spans="1:7">
      <c r="A231" s="31">
        <v>43616</v>
      </c>
      <c r="B231" s="421" t="s">
        <v>10</v>
      </c>
      <c r="C231" s="421" t="s">
        <v>20</v>
      </c>
      <c r="D231" t="s">
        <v>12</v>
      </c>
      <c r="E231" s="48">
        <v>44.2</v>
      </c>
      <c r="G231" s="2">
        <f t="shared" si="3"/>
        <v>44.199999999999989</v>
      </c>
    </row>
    <row r="232" spans="1:7">
      <c r="B232" s="422"/>
      <c r="C232" s="422"/>
      <c r="D232" t="s">
        <v>13</v>
      </c>
      <c r="E232" s="48">
        <v>5.2</v>
      </c>
      <c r="G232" s="2">
        <f t="shared" si="3"/>
        <v>49.399999999999991</v>
      </c>
    </row>
    <row r="233" spans="1:7">
      <c r="B233" s="422"/>
      <c r="C233" s="422"/>
      <c r="D233" t="s">
        <v>14</v>
      </c>
      <c r="E233" s="48">
        <v>60</v>
      </c>
      <c r="G233" s="2">
        <f t="shared" si="3"/>
        <v>109.39999999999999</v>
      </c>
    </row>
    <row r="234" spans="1:7">
      <c r="B234" s="422"/>
      <c r="C234" s="422"/>
      <c r="D234" t="s">
        <v>15</v>
      </c>
      <c r="E234" s="48">
        <v>5</v>
      </c>
      <c r="G234" s="2">
        <f t="shared" si="3"/>
        <v>114.39999999999999</v>
      </c>
    </row>
    <row r="235" spans="1:7">
      <c r="A235" s="3">
        <v>43616</v>
      </c>
      <c r="B235" s="422" t="s">
        <v>69</v>
      </c>
      <c r="C235" s="422" t="s">
        <v>20</v>
      </c>
      <c r="D235" t="s">
        <v>14</v>
      </c>
      <c r="E235" s="48"/>
      <c r="F235" s="2">
        <v>60</v>
      </c>
      <c r="G235" s="2">
        <f t="shared" si="3"/>
        <v>54.399999999999991</v>
      </c>
    </row>
    <row r="236" spans="1:7">
      <c r="A236" s="3">
        <v>43616</v>
      </c>
      <c r="B236" s="422" t="s">
        <v>69</v>
      </c>
      <c r="C236" s="422" t="s">
        <v>20</v>
      </c>
      <c r="D236" t="s">
        <v>15</v>
      </c>
      <c r="E236" s="48"/>
      <c r="F236" s="2">
        <v>5</v>
      </c>
      <c r="G236" s="2">
        <f t="shared" si="3"/>
        <v>49.399999999999991</v>
      </c>
    </row>
    <row r="237" spans="1:7">
      <c r="A237" s="3">
        <v>43640</v>
      </c>
      <c r="B237" s="422">
        <v>18075</v>
      </c>
      <c r="C237" s="422" t="s">
        <v>20</v>
      </c>
      <c r="D237" t="s">
        <v>12</v>
      </c>
      <c r="E237" s="48"/>
      <c r="F237" s="2">
        <v>44.2</v>
      </c>
      <c r="G237" s="2">
        <f t="shared" si="3"/>
        <v>5.1999999999999886</v>
      </c>
    </row>
    <row r="238" spans="1:7">
      <c r="A238" s="3">
        <v>43640</v>
      </c>
      <c r="B238" s="422">
        <v>18075</v>
      </c>
      <c r="C238" s="422" t="s">
        <v>20</v>
      </c>
      <c r="D238" t="s">
        <v>13</v>
      </c>
      <c r="E238" s="48"/>
      <c r="F238" s="2">
        <v>5.2</v>
      </c>
      <c r="G238" s="2">
        <f t="shared" si="3"/>
        <v>-1.1546319456101628E-14</v>
      </c>
    </row>
    <row r="239" spans="1:7">
      <c r="A239" s="31">
        <v>43646</v>
      </c>
      <c r="B239" s="421" t="s">
        <v>10</v>
      </c>
      <c r="C239" s="421" t="s">
        <v>21</v>
      </c>
      <c r="D239" t="s">
        <v>12</v>
      </c>
      <c r="E239" s="48">
        <v>39.5</v>
      </c>
      <c r="G239" s="2">
        <f t="shared" si="3"/>
        <v>39.499999999999986</v>
      </c>
    </row>
    <row r="240" spans="1:7">
      <c r="B240" s="422"/>
      <c r="C240" s="422"/>
      <c r="D240" t="s">
        <v>13</v>
      </c>
      <c r="E240" s="48">
        <v>4.9000000000000004</v>
      </c>
      <c r="G240" s="2">
        <f t="shared" si="3"/>
        <v>44.399999999999984</v>
      </c>
    </row>
    <row r="241" spans="1:7">
      <c r="B241" s="422"/>
      <c r="C241" s="422"/>
      <c r="D241" t="s">
        <v>14</v>
      </c>
      <c r="E241" s="48">
        <v>60</v>
      </c>
      <c r="G241" s="2">
        <f t="shared" si="3"/>
        <v>104.39999999999998</v>
      </c>
    </row>
    <row r="242" spans="1:7">
      <c r="B242" s="422"/>
      <c r="C242" s="422"/>
      <c r="D242" t="s">
        <v>15</v>
      </c>
      <c r="E242" s="48">
        <v>5</v>
      </c>
      <c r="G242" s="2">
        <f t="shared" si="3"/>
        <v>109.39999999999998</v>
      </c>
    </row>
    <row r="243" spans="1:7">
      <c r="A243" s="3">
        <v>43670</v>
      </c>
      <c r="B243" s="422">
        <v>18250</v>
      </c>
      <c r="C243" s="422" t="s">
        <v>21</v>
      </c>
      <c r="D243" t="s">
        <v>12</v>
      </c>
      <c r="E243" s="48"/>
      <c r="F243" s="2">
        <v>39.5</v>
      </c>
      <c r="G243" s="2">
        <f t="shared" si="3"/>
        <v>69.899999999999977</v>
      </c>
    </row>
    <row r="244" spans="1:7">
      <c r="A244" s="3">
        <v>43670</v>
      </c>
      <c r="B244" s="422">
        <v>18250</v>
      </c>
      <c r="C244" s="422" t="s">
        <v>21</v>
      </c>
      <c r="D244" t="s">
        <v>13</v>
      </c>
      <c r="E244" s="48"/>
      <c r="F244" s="2">
        <v>4.9000000000000004</v>
      </c>
      <c r="G244" s="2">
        <f t="shared" si="3"/>
        <v>64.999999999999972</v>
      </c>
    </row>
    <row r="245" spans="1:7">
      <c r="A245" s="3">
        <v>43646</v>
      </c>
      <c r="B245" s="422" t="s">
        <v>69</v>
      </c>
      <c r="C245" s="422" t="s">
        <v>21</v>
      </c>
      <c r="D245" t="s">
        <v>14</v>
      </c>
      <c r="E245" s="48"/>
      <c r="F245" s="2">
        <v>60</v>
      </c>
      <c r="G245" s="2">
        <f t="shared" si="3"/>
        <v>4.9999999999999716</v>
      </c>
    </row>
    <row r="246" spans="1:7">
      <c r="A246" s="3">
        <v>43646</v>
      </c>
      <c r="B246" s="422" t="s">
        <v>69</v>
      </c>
      <c r="C246" s="422" t="s">
        <v>21</v>
      </c>
      <c r="D246" t="s">
        <v>15</v>
      </c>
      <c r="E246" s="48"/>
      <c r="F246" s="2">
        <v>5</v>
      </c>
      <c r="G246" s="2">
        <f t="shared" si="3"/>
        <v>-2.8421709430404007E-14</v>
      </c>
    </row>
    <row r="247" spans="1:7">
      <c r="A247" s="31">
        <v>43677</v>
      </c>
      <c r="B247" s="421" t="s">
        <v>10</v>
      </c>
      <c r="C247" s="421" t="s">
        <v>22</v>
      </c>
      <c r="D247" t="s">
        <v>12</v>
      </c>
      <c r="E247" s="48">
        <v>39.5</v>
      </c>
      <c r="G247" s="2">
        <f t="shared" si="3"/>
        <v>39.499999999999972</v>
      </c>
    </row>
    <row r="248" spans="1:7">
      <c r="B248" s="422"/>
      <c r="C248" s="422"/>
      <c r="D248" t="s">
        <v>13</v>
      </c>
      <c r="E248" s="48">
        <v>4.8</v>
      </c>
      <c r="G248" s="2">
        <f t="shared" si="3"/>
        <v>44.299999999999969</v>
      </c>
    </row>
    <row r="249" spans="1:7">
      <c r="B249" s="422"/>
      <c r="C249" s="422"/>
      <c r="D249" t="s">
        <v>14</v>
      </c>
      <c r="E249" s="48">
        <v>60</v>
      </c>
      <c r="G249" s="2">
        <f t="shared" si="3"/>
        <v>104.29999999999997</v>
      </c>
    </row>
    <row r="250" spans="1:7">
      <c r="B250" s="422"/>
      <c r="C250" s="422"/>
      <c r="D250" t="s">
        <v>15</v>
      </c>
      <c r="E250" s="48">
        <v>5</v>
      </c>
      <c r="G250" s="2">
        <f t="shared" si="3"/>
        <v>109.29999999999997</v>
      </c>
    </row>
    <row r="251" spans="1:7">
      <c r="A251" s="3">
        <v>43677</v>
      </c>
      <c r="B251" s="422" t="s">
        <v>69</v>
      </c>
      <c r="C251" s="422" t="s">
        <v>22</v>
      </c>
      <c r="D251" t="s">
        <v>14</v>
      </c>
      <c r="E251" s="48"/>
      <c r="F251" s="2">
        <v>60</v>
      </c>
      <c r="G251" s="2">
        <f t="shared" si="3"/>
        <v>49.299999999999969</v>
      </c>
    </row>
    <row r="252" spans="1:7">
      <c r="A252" s="3">
        <v>43677</v>
      </c>
      <c r="B252" s="422" t="s">
        <v>69</v>
      </c>
      <c r="C252" s="422" t="s">
        <v>22</v>
      </c>
      <c r="D252" t="s">
        <v>15</v>
      </c>
      <c r="E252" s="48"/>
      <c r="F252" s="2">
        <v>5</v>
      </c>
      <c r="G252" s="2">
        <f t="shared" si="3"/>
        <v>44.299999999999969</v>
      </c>
    </row>
    <row r="253" spans="1:7">
      <c r="A253" s="3">
        <v>43700</v>
      </c>
      <c r="B253" s="422">
        <v>18534</v>
      </c>
      <c r="C253" s="422" t="s">
        <v>22</v>
      </c>
      <c r="D253" t="s">
        <v>12</v>
      </c>
      <c r="E253" s="48"/>
      <c r="F253" s="2">
        <v>39.5</v>
      </c>
      <c r="G253" s="2">
        <f t="shared" si="3"/>
        <v>4.7999999999999687</v>
      </c>
    </row>
    <row r="254" spans="1:7">
      <c r="A254" s="3">
        <v>43700</v>
      </c>
      <c r="B254" s="422">
        <v>18534</v>
      </c>
      <c r="C254" s="422" t="s">
        <v>22</v>
      </c>
      <c r="D254" t="s">
        <v>13</v>
      </c>
      <c r="E254" s="48"/>
      <c r="F254" s="2">
        <v>4.8</v>
      </c>
      <c r="G254" s="2">
        <f t="shared" si="3"/>
        <v>-3.1086244689504383E-14</v>
      </c>
    </row>
    <row r="255" spans="1:7">
      <c r="A255" s="31">
        <v>43708</v>
      </c>
      <c r="B255" s="421" t="s">
        <v>10</v>
      </c>
      <c r="C255" s="421" t="s">
        <v>23</v>
      </c>
      <c r="D255" t="s">
        <v>12</v>
      </c>
      <c r="E255" s="48">
        <v>38.4</v>
      </c>
      <c r="G255" s="2">
        <f t="shared" si="3"/>
        <v>38.39999999999997</v>
      </c>
    </row>
    <row r="256" spans="1:7">
      <c r="B256" s="422"/>
      <c r="C256" s="422"/>
      <c r="D256" t="s">
        <v>13</v>
      </c>
      <c r="E256" s="48">
        <v>4.5999999999999996</v>
      </c>
      <c r="G256" s="2">
        <f t="shared" si="3"/>
        <v>42.999999999999972</v>
      </c>
    </row>
    <row r="257" spans="1:7">
      <c r="B257" s="422"/>
      <c r="C257" s="422"/>
      <c r="D257" t="s">
        <v>14</v>
      </c>
      <c r="E257" s="48">
        <v>60</v>
      </c>
      <c r="G257" s="2">
        <f t="shared" si="3"/>
        <v>102.99999999999997</v>
      </c>
    </row>
    <row r="258" spans="1:7">
      <c r="B258" s="422"/>
      <c r="C258" s="422"/>
      <c r="D258" t="s">
        <v>15</v>
      </c>
      <c r="E258" s="48">
        <v>5</v>
      </c>
      <c r="G258" s="2">
        <f t="shared" si="3"/>
        <v>107.99999999999997</v>
      </c>
    </row>
    <row r="259" spans="1:7">
      <c r="A259" s="3">
        <v>43708</v>
      </c>
      <c r="B259" s="422" t="s">
        <v>69</v>
      </c>
      <c r="C259" s="422" t="s">
        <v>23</v>
      </c>
      <c r="D259" t="s">
        <v>14</v>
      </c>
      <c r="E259" s="48"/>
      <c r="F259" s="2">
        <v>60</v>
      </c>
      <c r="G259" s="2">
        <f t="shared" si="3"/>
        <v>47.999999999999972</v>
      </c>
    </row>
    <row r="260" spans="1:7">
      <c r="A260" s="3">
        <v>43708</v>
      </c>
      <c r="B260" s="422" t="s">
        <v>69</v>
      </c>
      <c r="C260" s="422" t="s">
        <v>23</v>
      </c>
      <c r="D260" t="s">
        <v>15</v>
      </c>
      <c r="E260" s="48"/>
      <c r="F260" s="2">
        <v>5</v>
      </c>
      <c r="G260" s="2">
        <f t="shared" si="3"/>
        <v>42.999999999999972</v>
      </c>
    </row>
    <row r="261" spans="1:7">
      <c r="A261" s="3">
        <v>43729</v>
      </c>
      <c r="B261" s="422">
        <v>18687</v>
      </c>
      <c r="C261" s="422" t="s">
        <v>23</v>
      </c>
      <c r="D261" t="s">
        <v>12</v>
      </c>
      <c r="E261" s="48"/>
      <c r="F261" s="2">
        <v>38.4</v>
      </c>
      <c r="G261" s="2">
        <f t="shared" si="3"/>
        <v>4.599999999999973</v>
      </c>
    </row>
    <row r="262" spans="1:7">
      <c r="A262" s="3">
        <v>43729</v>
      </c>
      <c r="B262" s="422">
        <v>18687</v>
      </c>
      <c r="C262" s="422" t="s">
        <v>23</v>
      </c>
      <c r="D262" t="s">
        <v>13</v>
      </c>
      <c r="E262" s="48"/>
      <c r="F262" s="2">
        <v>4.5999999999999996</v>
      </c>
      <c r="G262" s="2">
        <f t="shared" si="3"/>
        <v>-2.6645352591003757E-14</v>
      </c>
    </row>
    <row r="263" spans="1:7">
      <c r="A263" s="31">
        <v>43738</v>
      </c>
      <c r="B263" s="421" t="s">
        <v>10</v>
      </c>
      <c r="C263" s="421" t="s">
        <v>24</v>
      </c>
      <c r="D263" t="s">
        <v>12</v>
      </c>
      <c r="E263" s="48">
        <v>38.6</v>
      </c>
      <c r="G263" s="2">
        <f t="shared" si="3"/>
        <v>38.599999999999973</v>
      </c>
    </row>
    <row r="264" spans="1:7">
      <c r="B264" s="422"/>
      <c r="C264" s="422"/>
      <c r="D264" t="s">
        <v>13</v>
      </c>
      <c r="E264" s="48">
        <v>4.7</v>
      </c>
      <c r="G264" s="2">
        <f t="shared" si="3"/>
        <v>43.299999999999976</v>
      </c>
    </row>
    <row r="265" spans="1:7">
      <c r="B265" s="422"/>
      <c r="C265" s="422"/>
      <c r="D265" t="s">
        <v>14</v>
      </c>
      <c r="E265" s="48">
        <v>60</v>
      </c>
      <c r="G265" s="2">
        <f t="shared" si="3"/>
        <v>103.29999999999998</v>
      </c>
    </row>
    <row r="266" spans="1:7">
      <c r="B266" s="422"/>
      <c r="C266" s="422"/>
      <c r="D266" t="s">
        <v>15</v>
      </c>
      <c r="E266" s="48">
        <v>5</v>
      </c>
      <c r="G266" s="2">
        <f t="shared" si="3"/>
        <v>108.29999999999998</v>
      </c>
    </row>
    <row r="267" spans="1:7">
      <c r="A267" s="3">
        <v>43738</v>
      </c>
      <c r="B267" s="422" t="s">
        <v>69</v>
      </c>
      <c r="C267" s="422" t="s">
        <v>24</v>
      </c>
      <c r="D267" t="s">
        <v>14</v>
      </c>
      <c r="E267" s="48"/>
      <c r="F267" s="2">
        <v>60</v>
      </c>
      <c r="G267" s="2">
        <f t="shared" si="3"/>
        <v>48.299999999999983</v>
      </c>
    </row>
    <row r="268" spans="1:7">
      <c r="A268" s="3">
        <v>43738</v>
      </c>
      <c r="B268" s="422" t="s">
        <v>69</v>
      </c>
      <c r="C268" s="422" t="s">
        <v>24</v>
      </c>
      <c r="D268" t="s">
        <v>15</v>
      </c>
      <c r="E268" s="48"/>
      <c r="F268" s="2">
        <v>5</v>
      </c>
      <c r="G268" s="2">
        <f t="shared" si="3"/>
        <v>43.299999999999983</v>
      </c>
    </row>
    <row r="269" spans="1:7">
      <c r="A269" s="3">
        <v>43760</v>
      </c>
      <c r="B269" s="422">
        <v>18904</v>
      </c>
      <c r="C269" s="422" t="s">
        <v>24</v>
      </c>
      <c r="D269" t="s">
        <v>12</v>
      </c>
      <c r="E269" s="48"/>
      <c r="F269" s="2">
        <v>38.6</v>
      </c>
      <c r="G269" s="2">
        <f t="shared" si="3"/>
        <v>4.6999999999999815</v>
      </c>
    </row>
    <row r="270" spans="1:7">
      <c r="A270" s="3">
        <v>43760</v>
      </c>
      <c r="B270" s="422">
        <v>18904</v>
      </c>
      <c r="C270" s="422" t="s">
        <v>24</v>
      </c>
      <c r="D270" t="s">
        <v>13</v>
      </c>
      <c r="E270" s="48"/>
      <c r="F270" s="2">
        <v>4.7</v>
      </c>
      <c r="G270" s="2">
        <f t="shared" ref="G270:G339" si="4">+G269+E270-F270</f>
        <v>-1.865174681370263E-14</v>
      </c>
    </row>
    <row r="271" spans="1:7">
      <c r="A271" s="31">
        <v>43769</v>
      </c>
      <c r="B271" s="421" t="s">
        <v>10</v>
      </c>
      <c r="C271" s="421" t="s">
        <v>25</v>
      </c>
      <c r="D271" t="s">
        <v>12</v>
      </c>
      <c r="E271" s="48">
        <v>38.9</v>
      </c>
      <c r="G271" s="2">
        <f t="shared" si="4"/>
        <v>38.899999999999977</v>
      </c>
    </row>
    <row r="272" spans="1:7">
      <c r="B272" s="422"/>
      <c r="C272" s="422"/>
      <c r="D272" t="s">
        <v>13</v>
      </c>
      <c r="E272" s="48">
        <v>4.5</v>
      </c>
      <c r="G272" s="2">
        <f t="shared" si="4"/>
        <v>43.399999999999977</v>
      </c>
    </row>
    <row r="273" spans="1:7">
      <c r="B273" s="422"/>
      <c r="C273" s="422"/>
      <c r="D273" t="s">
        <v>14</v>
      </c>
      <c r="E273" s="48">
        <v>60</v>
      </c>
      <c r="G273" s="2">
        <f t="shared" si="4"/>
        <v>103.39999999999998</v>
      </c>
    </row>
    <row r="274" spans="1:7">
      <c r="B274" s="422"/>
      <c r="C274" s="422"/>
      <c r="D274" t="s">
        <v>15</v>
      </c>
      <c r="E274" s="48">
        <v>5</v>
      </c>
      <c r="G274" s="2">
        <f t="shared" si="4"/>
        <v>108.39999999999998</v>
      </c>
    </row>
    <row r="275" spans="1:7">
      <c r="A275" s="3">
        <v>43769</v>
      </c>
      <c r="B275" s="422" t="s">
        <v>69</v>
      </c>
      <c r="C275" s="422" t="s">
        <v>25</v>
      </c>
      <c r="D275" t="s">
        <v>14</v>
      </c>
      <c r="E275" s="48"/>
      <c r="F275" s="2">
        <v>60</v>
      </c>
      <c r="G275" s="2">
        <f t="shared" si="4"/>
        <v>48.399999999999977</v>
      </c>
    </row>
    <row r="276" spans="1:7">
      <c r="A276" s="3">
        <v>43769</v>
      </c>
      <c r="B276" s="422" t="s">
        <v>69</v>
      </c>
      <c r="C276" s="422" t="s">
        <v>25</v>
      </c>
      <c r="D276" t="s">
        <v>15</v>
      </c>
      <c r="E276" s="48"/>
      <c r="F276" s="2">
        <v>5</v>
      </c>
      <c r="G276" s="2">
        <f t="shared" si="4"/>
        <v>43.399999999999977</v>
      </c>
    </row>
    <row r="277" spans="1:7">
      <c r="A277" s="3">
        <v>43794</v>
      </c>
      <c r="B277" s="422">
        <v>19153</v>
      </c>
      <c r="C277" s="422" t="s">
        <v>25</v>
      </c>
      <c r="D277" t="s">
        <v>12</v>
      </c>
      <c r="E277" s="48"/>
      <c r="F277" s="2">
        <v>38.9</v>
      </c>
      <c r="G277" s="2">
        <f t="shared" si="4"/>
        <v>4.4999999999999787</v>
      </c>
    </row>
    <row r="278" spans="1:7">
      <c r="A278" s="3">
        <v>43794</v>
      </c>
      <c r="B278" s="422">
        <v>19153</v>
      </c>
      <c r="C278" s="422" t="s">
        <v>25</v>
      </c>
      <c r="D278" t="s">
        <v>13</v>
      </c>
      <c r="E278" s="48"/>
      <c r="F278" s="2">
        <v>4.5</v>
      </c>
      <c r="G278" s="2">
        <f t="shared" si="4"/>
        <v>-2.1316282072803006E-14</v>
      </c>
    </row>
    <row r="279" spans="1:7">
      <c r="A279" s="31">
        <v>43799</v>
      </c>
      <c r="B279" s="421" t="s">
        <v>10</v>
      </c>
      <c r="C279" s="421" t="s">
        <v>26</v>
      </c>
      <c r="D279" t="s">
        <v>12</v>
      </c>
      <c r="E279" s="48">
        <v>43.5</v>
      </c>
      <c r="G279" s="2">
        <f t="shared" si="4"/>
        <v>43.499999999999979</v>
      </c>
    </row>
    <row r="280" spans="1:7">
      <c r="B280" s="422"/>
      <c r="C280" s="422"/>
      <c r="D280" t="s">
        <v>13</v>
      </c>
      <c r="E280" s="48">
        <v>4.7</v>
      </c>
      <c r="G280" s="2">
        <f t="shared" si="4"/>
        <v>48.199999999999982</v>
      </c>
    </row>
    <row r="281" spans="1:7">
      <c r="B281" s="422"/>
      <c r="C281" s="422"/>
      <c r="D281" t="s">
        <v>14</v>
      </c>
      <c r="E281" s="48">
        <v>60</v>
      </c>
      <c r="G281" s="2">
        <f t="shared" si="4"/>
        <v>108.19999999999999</v>
      </c>
    </row>
    <row r="282" spans="1:7">
      <c r="B282" s="422"/>
      <c r="C282" s="422"/>
      <c r="D282" t="s">
        <v>15</v>
      </c>
      <c r="E282" s="48">
        <v>5</v>
      </c>
      <c r="G282" s="2">
        <f t="shared" si="4"/>
        <v>113.19999999999999</v>
      </c>
    </row>
    <row r="283" spans="1:7">
      <c r="A283" s="3">
        <v>43799</v>
      </c>
      <c r="B283" s="422" t="s">
        <v>69</v>
      </c>
      <c r="C283" s="422" t="s">
        <v>26</v>
      </c>
      <c r="D283" t="s">
        <v>14</v>
      </c>
      <c r="E283" s="48"/>
      <c r="F283" s="2">
        <v>60</v>
      </c>
      <c r="G283" s="2">
        <f t="shared" si="4"/>
        <v>53.199999999999989</v>
      </c>
    </row>
    <row r="284" spans="1:7">
      <c r="A284" s="3">
        <v>43799</v>
      </c>
      <c r="B284" s="422" t="s">
        <v>69</v>
      </c>
      <c r="C284" s="422" t="s">
        <v>26</v>
      </c>
      <c r="D284" t="s">
        <v>15</v>
      </c>
      <c r="E284" s="48"/>
      <c r="F284" s="2">
        <v>5</v>
      </c>
      <c r="G284" s="2">
        <f t="shared" si="4"/>
        <v>48.199999999999989</v>
      </c>
    </row>
    <row r="285" spans="1:7">
      <c r="A285" s="3">
        <v>43822</v>
      </c>
      <c r="B285" s="422">
        <v>19333</v>
      </c>
      <c r="C285" s="422" t="s">
        <v>26</v>
      </c>
      <c r="D285" t="s">
        <v>12</v>
      </c>
      <c r="E285" s="48"/>
      <c r="F285" s="2">
        <v>43.5</v>
      </c>
      <c r="G285" s="2">
        <f t="shared" si="4"/>
        <v>4.6999999999999886</v>
      </c>
    </row>
    <row r="286" spans="1:7">
      <c r="A286" s="3">
        <v>43822</v>
      </c>
      <c r="B286" s="422">
        <v>19333</v>
      </c>
      <c r="C286" s="422" t="s">
        <v>26</v>
      </c>
      <c r="D286" t="s">
        <v>13</v>
      </c>
      <c r="E286" s="48"/>
      <c r="F286" s="2">
        <v>4.7</v>
      </c>
      <c r="G286" s="2">
        <f t="shared" si="4"/>
        <v>-1.1546319456101628E-14</v>
      </c>
    </row>
    <row r="287" spans="1:7">
      <c r="A287" s="31">
        <v>43830</v>
      </c>
      <c r="B287" s="421" t="s">
        <v>10</v>
      </c>
      <c r="C287" s="421" t="s">
        <v>27</v>
      </c>
      <c r="D287" t="s">
        <v>12</v>
      </c>
      <c r="E287" s="48">
        <v>45.5</v>
      </c>
      <c r="G287" s="2">
        <f t="shared" si="4"/>
        <v>45.499999999999986</v>
      </c>
    </row>
    <row r="288" spans="1:7">
      <c r="B288" s="422"/>
      <c r="C288" s="422"/>
      <c r="D288" t="s">
        <v>13</v>
      </c>
      <c r="E288" s="48">
        <v>4.7</v>
      </c>
      <c r="G288" s="2">
        <f t="shared" si="4"/>
        <v>50.199999999999989</v>
      </c>
    </row>
    <row r="289" spans="1:7">
      <c r="B289" s="422"/>
      <c r="C289" s="422"/>
      <c r="D289" t="s">
        <v>14</v>
      </c>
      <c r="E289" s="48">
        <v>60</v>
      </c>
      <c r="G289" s="2">
        <f t="shared" si="4"/>
        <v>110.19999999999999</v>
      </c>
    </row>
    <row r="290" spans="1:7">
      <c r="B290" s="422"/>
      <c r="C290" s="422"/>
      <c r="D290" t="s">
        <v>15</v>
      </c>
      <c r="E290" s="48">
        <v>5</v>
      </c>
      <c r="G290" s="2">
        <f t="shared" si="4"/>
        <v>115.19999999999999</v>
      </c>
    </row>
    <row r="291" spans="1:7">
      <c r="A291" s="3">
        <v>43830</v>
      </c>
      <c r="B291" s="422" t="s">
        <v>69</v>
      </c>
      <c r="C291" s="422" t="s">
        <v>27</v>
      </c>
      <c r="D291" t="s">
        <v>14</v>
      </c>
      <c r="E291" s="48"/>
      <c r="F291" s="2">
        <v>60</v>
      </c>
      <c r="G291" s="2">
        <f t="shared" si="4"/>
        <v>55.199999999999989</v>
      </c>
    </row>
    <row r="292" spans="1:7">
      <c r="A292" s="3">
        <v>43830</v>
      </c>
      <c r="B292" s="422" t="s">
        <v>69</v>
      </c>
      <c r="C292" s="422" t="s">
        <v>27</v>
      </c>
      <c r="D292" t="s">
        <v>15</v>
      </c>
      <c r="E292" s="48"/>
      <c r="F292" s="2">
        <v>5</v>
      </c>
      <c r="G292" s="2">
        <f t="shared" si="4"/>
        <v>50.199999999999989</v>
      </c>
    </row>
    <row r="293" spans="1:7">
      <c r="A293" s="3">
        <v>43852</v>
      </c>
      <c r="B293" s="422">
        <v>19559</v>
      </c>
      <c r="C293" s="422" t="s">
        <v>27</v>
      </c>
      <c r="D293" t="s">
        <v>12</v>
      </c>
      <c r="E293" s="48"/>
      <c r="F293" s="2">
        <v>45.5</v>
      </c>
      <c r="G293" s="2">
        <f t="shared" si="4"/>
        <v>4.6999999999999886</v>
      </c>
    </row>
    <row r="294" spans="1:7">
      <c r="A294" s="3">
        <v>43852</v>
      </c>
      <c r="B294" s="422">
        <v>19559</v>
      </c>
      <c r="C294" s="422" t="s">
        <v>27</v>
      </c>
      <c r="D294" t="s">
        <v>13</v>
      </c>
      <c r="E294" s="48"/>
      <c r="F294" s="2">
        <v>4.7</v>
      </c>
      <c r="G294" s="2">
        <f t="shared" si="4"/>
        <v>-1.1546319456101628E-14</v>
      </c>
    </row>
    <row r="295" spans="1:7">
      <c r="A295" s="31">
        <v>43861</v>
      </c>
      <c r="B295" s="421" t="s">
        <v>10</v>
      </c>
      <c r="C295" s="421" t="s">
        <v>11</v>
      </c>
      <c r="D295" t="s">
        <v>12</v>
      </c>
      <c r="E295" s="48">
        <v>48.7</v>
      </c>
      <c r="G295" s="2">
        <f t="shared" si="4"/>
        <v>48.699999999999989</v>
      </c>
    </row>
    <row r="296" spans="1:7">
      <c r="B296" s="422"/>
      <c r="C296" s="422"/>
      <c r="D296" t="s">
        <v>13</v>
      </c>
      <c r="E296" s="48">
        <v>4.5</v>
      </c>
      <c r="G296" s="2">
        <f t="shared" si="4"/>
        <v>53.199999999999989</v>
      </c>
    </row>
    <row r="297" spans="1:7">
      <c r="B297" s="422"/>
      <c r="C297" s="422"/>
      <c r="D297" t="s">
        <v>14</v>
      </c>
      <c r="E297" s="48">
        <v>60</v>
      </c>
      <c r="G297" s="2">
        <f t="shared" si="4"/>
        <v>113.19999999999999</v>
      </c>
    </row>
    <row r="298" spans="1:7">
      <c r="B298" s="422"/>
      <c r="C298" s="422"/>
      <c r="D298" t="s">
        <v>15</v>
      </c>
      <c r="E298" s="48">
        <v>5</v>
      </c>
      <c r="G298" s="2">
        <f t="shared" si="4"/>
        <v>118.19999999999999</v>
      </c>
    </row>
    <row r="299" spans="1:7">
      <c r="A299" s="3">
        <v>43861</v>
      </c>
      <c r="B299" s="422" t="s">
        <v>69</v>
      </c>
      <c r="C299" s="422" t="s">
        <v>11</v>
      </c>
      <c r="D299" t="s">
        <v>14</v>
      </c>
      <c r="E299" s="48"/>
      <c r="F299" s="2">
        <v>60</v>
      </c>
      <c r="G299" s="2">
        <f t="shared" si="4"/>
        <v>58.199999999999989</v>
      </c>
    </row>
    <row r="300" spans="1:7">
      <c r="A300" s="3">
        <v>43861</v>
      </c>
      <c r="B300" s="422" t="s">
        <v>69</v>
      </c>
      <c r="C300" s="422" t="s">
        <v>11</v>
      </c>
      <c r="D300" t="s">
        <v>15</v>
      </c>
      <c r="E300" s="48"/>
      <c r="F300" s="2">
        <v>5</v>
      </c>
      <c r="G300" s="2">
        <f t="shared" si="4"/>
        <v>53.199999999999989</v>
      </c>
    </row>
    <row r="301" spans="1:7">
      <c r="A301" s="3">
        <v>43885</v>
      </c>
      <c r="B301" s="422">
        <v>19771</v>
      </c>
      <c r="C301" s="422" t="s">
        <v>11</v>
      </c>
      <c r="D301" t="s">
        <v>12</v>
      </c>
      <c r="E301" s="48"/>
      <c r="F301" s="2">
        <v>48.7</v>
      </c>
      <c r="G301" s="2">
        <f t="shared" si="4"/>
        <v>4.4999999999999858</v>
      </c>
    </row>
    <row r="302" spans="1:7">
      <c r="A302" s="3">
        <v>43885</v>
      </c>
      <c r="B302" s="422">
        <v>19771</v>
      </c>
      <c r="C302" s="422" t="s">
        <v>11</v>
      </c>
      <c r="D302" t="s">
        <v>13</v>
      </c>
      <c r="E302" s="48"/>
      <c r="F302" s="2">
        <v>4.5</v>
      </c>
      <c r="G302" s="2">
        <f t="shared" si="4"/>
        <v>-1.4210854715202004E-14</v>
      </c>
    </row>
    <row r="303" spans="1:7">
      <c r="A303" s="31">
        <v>43890</v>
      </c>
      <c r="B303" s="421" t="s">
        <v>10</v>
      </c>
      <c r="C303" s="421" t="s">
        <v>17</v>
      </c>
      <c r="D303" t="s">
        <v>12</v>
      </c>
      <c r="E303" s="48">
        <v>50.6</v>
      </c>
      <c r="G303" s="2">
        <f t="shared" si="4"/>
        <v>50.599999999999987</v>
      </c>
    </row>
    <row r="304" spans="1:7">
      <c r="B304" s="422"/>
      <c r="C304" s="422"/>
      <c r="D304" t="s">
        <v>13</v>
      </c>
      <c r="E304" s="48">
        <v>4.8</v>
      </c>
      <c r="G304" s="2">
        <f t="shared" si="4"/>
        <v>55.399999999999984</v>
      </c>
    </row>
    <row r="305" spans="1:7">
      <c r="B305" s="422"/>
      <c r="C305" s="422"/>
      <c r="D305" t="s">
        <v>14</v>
      </c>
      <c r="E305" s="48">
        <v>58</v>
      </c>
      <c r="G305" s="2">
        <f t="shared" si="4"/>
        <v>113.39999999999998</v>
      </c>
    </row>
    <row r="306" spans="1:7">
      <c r="B306" s="422"/>
      <c r="C306" s="422"/>
      <c r="D306" t="s">
        <v>15</v>
      </c>
      <c r="E306" s="48">
        <v>5</v>
      </c>
      <c r="G306" s="2">
        <f t="shared" si="4"/>
        <v>118.39999999999998</v>
      </c>
    </row>
    <row r="307" spans="1:7">
      <c r="A307" s="3">
        <v>43890</v>
      </c>
      <c r="B307" s="422" t="s">
        <v>69</v>
      </c>
      <c r="C307" s="422" t="s">
        <v>17</v>
      </c>
      <c r="D307" t="s">
        <v>14</v>
      </c>
      <c r="E307" s="48"/>
      <c r="F307" s="2">
        <v>58</v>
      </c>
      <c r="G307" s="2">
        <f t="shared" si="4"/>
        <v>60.399999999999977</v>
      </c>
    </row>
    <row r="308" spans="1:7">
      <c r="A308" s="3">
        <v>43890</v>
      </c>
      <c r="B308" s="422" t="s">
        <v>69</v>
      </c>
      <c r="C308" s="422" t="s">
        <v>17</v>
      </c>
      <c r="D308" t="s">
        <v>15</v>
      </c>
      <c r="E308" s="48"/>
      <c r="F308" s="2">
        <v>5</v>
      </c>
      <c r="G308" s="2">
        <f t="shared" si="4"/>
        <v>55.399999999999977</v>
      </c>
    </row>
    <row r="309" spans="1:7">
      <c r="A309" s="3">
        <v>43958</v>
      </c>
      <c r="B309" s="422">
        <v>19962</v>
      </c>
      <c r="C309" s="422" t="s">
        <v>17</v>
      </c>
      <c r="D309" t="s">
        <v>12</v>
      </c>
      <c r="E309" s="48"/>
      <c r="F309" s="2">
        <v>50.6</v>
      </c>
      <c r="G309" s="2">
        <f t="shared" si="4"/>
        <v>4.7999999999999758</v>
      </c>
    </row>
    <row r="310" spans="1:7">
      <c r="A310" s="3">
        <v>43958</v>
      </c>
      <c r="B310" s="422">
        <v>19962</v>
      </c>
      <c r="C310" s="422" t="s">
        <v>17</v>
      </c>
      <c r="D310" t="s">
        <v>13</v>
      </c>
      <c r="E310" s="48"/>
      <c r="F310" s="2">
        <v>4.8</v>
      </c>
      <c r="G310" s="2">
        <f t="shared" si="4"/>
        <v>-2.3980817331903381E-14</v>
      </c>
    </row>
    <row r="311" spans="1:7">
      <c r="A311" s="31">
        <v>43921</v>
      </c>
      <c r="B311" s="421" t="s">
        <v>10</v>
      </c>
      <c r="C311" s="421" t="s">
        <v>18</v>
      </c>
      <c r="D311" t="s">
        <v>12</v>
      </c>
      <c r="E311" s="48">
        <v>52.9</v>
      </c>
      <c r="G311" s="2">
        <f t="shared" si="4"/>
        <v>52.899999999999977</v>
      </c>
    </row>
    <row r="312" spans="1:7">
      <c r="B312" s="422"/>
      <c r="C312" s="422"/>
      <c r="D312" t="s">
        <v>13</v>
      </c>
      <c r="E312" s="48">
        <v>4.9000000000000004</v>
      </c>
      <c r="G312" s="2">
        <f t="shared" si="4"/>
        <v>57.799999999999976</v>
      </c>
    </row>
    <row r="313" spans="1:7">
      <c r="B313" s="422"/>
      <c r="C313" s="422"/>
      <c r="D313" t="s">
        <v>14</v>
      </c>
      <c r="E313" s="48">
        <v>60</v>
      </c>
      <c r="G313" s="2">
        <f t="shared" si="4"/>
        <v>117.79999999999998</v>
      </c>
    </row>
    <row r="314" spans="1:7">
      <c r="B314" s="422"/>
      <c r="C314" s="422"/>
      <c r="D314" t="s">
        <v>15</v>
      </c>
      <c r="E314" s="48">
        <v>5</v>
      </c>
      <c r="G314" s="2">
        <f t="shared" si="4"/>
        <v>122.79999999999998</v>
      </c>
    </row>
    <row r="315" spans="1:7">
      <c r="A315" s="3">
        <v>43921</v>
      </c>
      <c r="B315" s="422" t="s">
        <v>69</v>
      </c>
      <c r="C315" s="422" t="s">
        <v>18</v>
      </c>
      <c r="D315" t="s">
        <v>14</v>
      </c>
      <c r="E315" s="48"/>
      <c r="F315" s="2">
        <v>28</v>
      </c>
      <c r="G315" s="2">
        <f t="shared" si="4"/>
        <v>94.799999999999983</v>
      </c>
    </row>
    <row r="316" spans="1:7">
      <c r="A316" s="3">
        <v>44012</v>
      </c>
      <c r="B316" s="422">
        <v>20039</v>
      </c>
      <c r="C316" s="422" t="s">
        <v>18</v>
      </c>
      <c r="D316" t="s">
        <v>14</v>
      </c>
      <c r="E316" s="48"/>
      <c r="F316" s="2">
        <v>32</v>
      </c>
      <c r="G316" s="2">
        <f t="shared" si="4"/>
        <v>62.799999999999983</v>
      </c>
    </row>
    <row r="317" spans="1:7">
      <c r="A317" s="3">
        <v>44012</v>
      </c>
      <c r="B317" s="422">
        <v>20039</v>
      </c>
      <c r="C317" s="422" t="s">
        <v>18</v>
      </c>
      <c r="D317" t="s">
        <v>12</v>
      </c>
      <c r="E317" s="48"/>
      <c r="F317" s="10">
        <v>51</v>
      </c>
      <c r="G317" s="2">
        <f t="shared" si="4"/>
        <v>11.799999999999983</v>
      </c>
    </row>
    <row r="318" spans="1:7">
      <c r="A318" s="3">
        <v>44012</v>
      </c>
      <c r="B318" s="422">
        <v>20040</v>
      </c>
      <c r="C318" s="422" t="s">
        <v>18</v>
      </c>
      <c r="D318" t="s">
        <v>15</v>
      </c>
      <c r="E318" s="48"/>
      <c r="F318" s="10">
        <v>5</v>
      </c>
      <c r="G318" s="2">
        <f t="shared" si="4"/>
        <v>6.7999999999999829</v>
      </c>
    </row>
    <row r="319" spans="1:7">
      <c r="A319" s="3">
        <v>44021</v>
      </c>
      <c r="B319" s="422">
        <v>20059</v>
      </c>
      <c r="C319" s="422" t="s">
        <v>18</v>
      </c>
      <c r="D319" t="s">
        <v>13</v>
      </c>
      <c r="E319" s="48"/>
      <c r="F319" s="10">
        <v>4.9000000000000004</v>
      </c>
      <c r="G319" s="2">
        <f t="shared" si="4"/>
        <v>1.8999999999999826</v>
      </c>
    </row>
    <row r="320" spans="1:7">
      <c r="A320" s="3">
        <v>44151</v>
      </c>
      <c r="B320" s="422">
        <v>20663</v>
      </c>
      <c r="C320" s="422" t="s">
        <v>18</v>
      </c>
      <c r="D320" t="s">
        <v>12</v>
      </c>
      <c r="E320" s="48"/>
      <c r="F320" s="10">
        <v>1.9</v>
      </c>
      <c r="G320" s="2">
        <f t="shared" si="4"/>
        <v>-1.7319479184152442E-14</v>
      </c>
    </row>
    <row r="321" spans="1:7">
      <c r="A321" s="31">
        <v>43951</v>
      </c>
      <c r="B321" s="421" t="s">
        <v>10</v>
      </c>
      <c r="C321" s="421" t="s">
        <v>19</v>
      </c>
      <c r="D321" t="s">
        <v>12</v>
      </c>
      <c r="E321" s="48">
        <v>54.8</v>
      </c>
      <c r="F321" s="10"/>
      <c r="G321" s="2">
        <f t="shared" si="4"/>
        <v>54.799999999999983</v>
      </c>
    </row>
    <row r="322" spans="1:7">
      <c r="B322" s="422"/>
      <c r="C322" s="422"/>
      <c r="D322" t="s">
        <v>13</v>
      </c>
      <c r="E322" s="48">
        <v>4.8</v>
      </c>
      <c r="F322" s="10"/>
      <c r="G322" s="2">
        <f t="shared" si="4"/>
        <v>59.59999999999998</v>
      </c>
    </row>
    <row r="323" spans="1:7">
      <c r="B323" s="422"/>
      <c r="C323" s="422"/>
      <c r="D323" t="s">
        <v>14</v>
      </c>
      <c r="E323" s="48">
        <v>60</v>
      </c>
      <c r="F323" s="10"/>
      <c r="G323" s="2">
        <f t="shared" si="4"/>
        <v>119.59999999999998</v>
      </c>
    </row>
    <row r="324" spans="1:7">
      <c r="B324" s="422"/>
      <c r="C324" s="422"/>
      <c r="D324" t="s">
        <v>15</v>
      </c>
      <c r="E324" s="48">
        <v>5</v>
      </c>
      <c r="F324" s="10"/>
      <c r="G324" s="2">
        <f t="shared" si="4"/>
        <v>124.59999999999998</v>
      </c>
    </row>
    <row r="325" spans="1:7">
      <c r="A325" s="3">
        <v>44012</v>
      </c>
      <c r="B325" s="422">
        <v>20039</v>
      </c>
      <c r="C325" s="422" t="s">
        <v>19</v>
      </c>
      <c r="D325" t="s">
        <v>12</v>
      </c>
      <c r="E325" s="48"/>
      <c r="F325" s="10">
        <v>50.2</v>
      </c>
      <c r="G325" s="2">
        <f t="shared" si="4"/>
        <v>74.399999999999977</v>
      </c>
    </row>
    <row r="326" spans="1:7">
      <c r="A326" s="3">
        <v>44021</v>
      </c>
      <c r="B326" s="422">
        <v>20059</v>
      </c>
      <c r="C326" s="422" t="s">
        <v>19</v>
      </c>
      <c r="D326" t="s">
        <v>14</v>
      </c>
      <c r="E326" s="48"/>
      <c r="F326" s="10">
        <v>60</v>
      </c>
      <c r="G326" s="2">
        <f t="shared" si="4"/>
        <v>14.399999999999977</v>
      </c>
    </row>
    <row r="327" spans="1:7">
      <c r="A327" s="3">
        <v>44021</v>
      </c>
      <c r="B327" s="422">
        <v>20059</v>
      </c>
      <c r="C327" s="422" t="s">
        <v>19</v>
      </c>
      <c r="D327" t="s">
        <v>29</v>
      </c>
      <c r="E327" s="48"/>
      <c r="F327" s="10">
        <v>5</v>
      </c>
      <c r="G327" s="2">
        <f t="shared" si="4"/>
        <v>9.3999999999999773</v>
      </c>
    </row>
    <row r="328" spans="1:7">
      <c r="A328" s="3">
        <v>44021</v>
      </c>
      <c r="B328" s="422">
        <v>20059</v>
      </c>
      <c r="C328" s="422" t="s">
        <v>19</v>
      </c>
      <c r="D328" t="s">
        <v>13</v>
      </c>
      <c r="E328" s="48"/>
      <c r="F328" s="10">
        <v>4.8</v>
      </c>
      <c r="G328" s="2">
        <f t="shared" si="4"/>
        <v>4.5999999999999774</v>
      </c>
    </row>
    <row r="329" spans="1:7">
      <c r="A329" s="3">
        <v>44151</v>
      </c>
      <c r="B329" s="422">
        <v>20663</v>
      </c>
      <c r="C329" s="422" t="s">
        <v>19</v>
      </c>
      <c r="D329" t="s">
        <v>12</v>
      </c>
      <c r="E329" s="48"/>
      <c r="F329" s="10">
        <v>4.5999999999999996</v>
      </c>
      <c r="G329" s="2">
        <f t="shared" si="4"/>
        <v>-2.2204460492503131E-14</v>
      </c>
    </row>
    <row r="330" spans="1:7">
      <c r="A330" s="31">
        <v>43982</v>
      </c>
      <c r="B330" s="421" t="s">
        <v>10</v>
      </c>
      <c r="C330" s="421" t="s">
        <v>20</v>
      </c>
      <c r="D330" t="s">
        <v>12</v>
      </c>
      <c r="E330" s="49">
        <v>50.9</v>
      </c>
      <c r="F330" s="10"/>
      <c r="G330" s="2">
        <f t="shared" si="4"/>
        <v>50.899999999999977</v>
      </c>
    </row>
    <row r="331" spans="1:7">
      <c r="B331" s="422"/>
      <c r="C331" s="422"/>
      <c r="D331" t="s">
        <v>13</v>
      </c>
      <c r="E331" s="49">
        <v>2.5</v>
      </c>
      <c r="F331" s="10"/>
      <c r="G331" s="2">
        <f t="shared" si="4"/>
        <v>53.399999999999977</v>
      </c>
    </row>
    <row r="332" spans="1:7">
      <c r="B332" s="422"/>
      <c r="C332" s="422"/>
      <c r="D332" t="s">
        <v>14</v>
      </c>
      <c r="E332" s="49">
        <v>60</v>
      </c>
      <c r="F332" s="10"/>
      <c r="G332" s="2">
        <f t="shared" si="4"/>
        <v>113.39999999999998</v>
      </c>
    </row>
    <row r="333" spans="1:7">
      <c r="B333" s="422"/>
      <c r="C333" s="422"/>
      <c r="D333" t="s">
        <v>29</v>
      </c>
      <c r="E333" s="49">
        <v>5</v>
      </c>
      <c r="F333" s="10"/>
      <c r="G333" s="2">
        <f t="shared" si="4"/>
        <v>118.39999999999998</v>
      </c>
    </row>
    <row r="334" spans="1:7">
      <c r="A334" s="3">
        <v>44078</v>
      </c>
      <c r="B334" s="422">
        <v>20262</v>
      </c>
      <c r="C334" s="422" t="s">
        <v>20</v>
      </c>
      <c r="D334" t="s">
        <v>12</v>
      </c>
      <c r="E334" s="49"/>
      <c r="F334" s="10">
        <v>50.9</v>
      </c>
      <c r="G334" s="2">
        <f t="shared" si="4"/>
        <v>67.499999999999972</v>
      </c>
    </row>
    <row r="335" spans="1:7">
      <c r="A335" s="3">
        <v>44078</v>
      </c>
      <c r="B335" s="422">
        <v>20262</v>
      </c>
      <c r="C335" s="422" t="s">
        <v>20</v>
      </c>
      <c r="D335" t="s">
        <v>13</v>
      </c>
      <c r="E335" s="49"/>
      <c r="F335" s="10">
        <v>2.5</v>
      </c>
      <c r="G335" s="2">
        <f t="shared" si="4"/>
        <v>64.999999999999972</v>
      </c>
    </row>
    <row r="336" spans="1:7">
      <c r="A336" s="3">
        <v>44021</v>
      </c>
      <c r="B336" s="422">
        <v>20060</v>
      </c>
      <c r="C336" s="422" t="s">
        <v>20</v>
      </c>
      <c r="D336" t="s">
        <v>14</v>
      </c>
      <c r="E336" s="49"/>
      <c r="F336" s="10">
        <v>60</v>
      </c>
      <c r="G336" s="2">
        <f t="shared" si="4"/>
        <v>4.9999999999999716</v>
      </c>
    </row>
    <row r="337" spans="1:7">
      <c r="A337" s="3">
        <v>44021</v>
      </c>
      <c r="B337" s="422">
        <v>20060</v>
      </c>
      <c r="C337" s="422" t="s">
        <v>20</v>
      </c>
      <c r="D337" t="s">
        <v>29</v>
      </c>
      <c r="E337" s="49"/>
      <c r="F337" s="10">
        <v>5</v>
      </c>
      <c r="G337" s="2">
        <f t="shared" si="4"/>
        <v>-2.8421709430404007E-14</v>
      </c>
    </row>
    <row r="338" spans="1:7">
      <c r="A338" s="31">
        <v>44012</v>
      </c>
      <c r="B338" s="421" t="s">
        <v>10</v>
      </c>
      <c r="C338" s="421" t="s">
        <v>21</v>
      </c>
      <c r="D338" t="s">
        <v>12</v>
      </c>
      <c r="E338" s="49">
        <v>45</v>
      </c>
      <c r="F338" s="10"/>
      <c r="G338" s="2">
        <f t="shared" si="4"/>
        <v>44.999999999999972</v>
      </c>
    </row>
    <row r="339" spans="1:7">
      <c r="B339" s="422"/>
      <c r="C339" s="422"/>
      <c r="D339" t="s">
        <v>13</v>
      </c>
      <c r="E339" s="49">
        <v>1.2</v>
      </c>
      <c r="F339" s="10"/>
      <c r="G339" s="2">
        <f t="shared" si="4"/>
        <v>46.199999999999974</v>
      </c>
    </row>
    <row r="340" spans="1:7">
      <c r="B340" s="422"/>
      <c r="C340" s="422"/>
      <c r="D340" t="s">
        <v>14</v>
      </c>
      <c r="E340" s="49">
        <v>60</v>
      </c>
      <c r="F340" s="10"/>
      <c r="G340" s="2">
        <f t="shared" ref="G340:G404" si="5">+G339+E340-F340</f>
        <v>106.19999999999997</v>
      </c>
    </row>
    <row r="341" spans="1:7">
      <c r="B341" s="422"/>
      <c r="C341" s="422"/>
      <c r="D341" t="s">
        <v>29</v>
      </c>
      <c r="E341" s="49">
        <v>5</v>
      </c>
      <c r="F341" s="10"/>
      <c r="G341" s="2">
        <f t="shared" si="5"/>
        <v>111.19999999999997</v>
      </c>
    </row>
    <row r="342" spans="1:7">
      <c r="A342" s="3">
        <v>44021</v>
      </c>
      <c r="B342" s="422">
        <v>20060</v>
      </c>
      <c r="C342" s="422" t="s">
        <v>21</v>
      </c>
      <c r="D342" t="s">
        <v>14</v>
      </c>
      <c r="E342" s="49"/>
      <c r="F342" s="10">
        <v>60</v>
      </c>
      <c r="G342" s="2">
        <f t="shared" si="5"/>
        <v>51.199999999999974</v>
      </c>
    </row>
    <row r="343" spans="1:7">
      <c r="A343" s="3">
        <v>44021</v>
      </c>
      <c r="B343" s="422">
        <v>20060</v>
      </c>
      <c r="C343" s="422" t="s">
        <v>21</v>
      </c>
      <c r="D343" t="s">
        <v>29</v>
      </c>
      <c r="E343" s="49"/>
      <c r="F343" s="10">
        <v>5</v>
      </c>
      <c r="G343" s="2">
        <f t="shared" si="5"/>
        <v>46.199999999999974</v>
      </c>
    </row>
    <row r="344" spans="1:7" ht="14.25" customHeight="1">
      <c r="A344" s="3">
        <v>44078</v>
      </c>
      <c r="B344" s="422">
        <v>20262</v>
      </c>
      <c r="C344" s="422" t="s">
        <v>21</v>
      </c>
      <c r="D344" t="s">
        <v>12</v>
      </c>
      <c r="F344" s="40">
        <v>45</v>
      </c>
      <c r="G344" s="2">
        <f t="shared" si="5"/>
        <v>1.1999999999999744</v>
      </c>
    </row>
    <row r="345" spans="1:7">
      <c r="A345" s="3">
        <v>44078</v>
      </c>
      <c r="B345" s="422">
        <v>20262</v>
      </c>
      <c r="C345" s="422" t="s">
        <v>21</v>
      </c>
      <c r="D345" t="s">
        <v>13</v>
      </c>
      <c r="F345" s="2">
        <v>1.2</v>
      </c>
      <c r="G345" s="2">
        <f t="shared" si="5"/>
        <v>-2.55351295663786E-14</v>
      </c>
    </row>
    <row r="346" spans="1:7">
      <c r="A346" s="31">
        <v>44043</v>
      </c>
      <c r="B346" s="421" t="s">
        <v>10</v>
      </c>
      <c r="C346" s="421" t="s">
        <v>22</v>
      </c>
      <c r="D346" t="s">
        <v>12</v>
      </c>
      <c r="E346" s="28">
        <v>45.8</v>
      </c>
      <c r="G346" s="2">
        <f t="shared" si="5"/>
        <v>45.799999999999969</v>
      </c>
    </row>
    <row r="347" spans="1:7">
      <c r="B347" s="422"/>
      <c r="C347" s="422"/>
      <c r="D347" t="s">
        <v>13</v>
      </c>
      <c r="E347" s="28">
        <v>5</v>
      </c>
      <c r="G347" s="2">
        <f t="shared" si="5"/>
        <v>50.799999999999969</v>
      </c>
    </row>
    <row r="348" spans="1:7">
      <c r="B348" s="422"/>
      <c r="C348" s="422"/>
      <c r="D348" t="s">
        <v>14</v>
      </c>
      <c r="E348" s="28">
        <v>60</v>
      </c>
      <c r="G348" s="2">
        <f t="shared" si="5"/>
        <v>110.79999999999997</v>
      </c>
    </row>
    <row r="349" spans="1:7">
      <c r="B349" s="422"/>
      <c r="C349" s="422"/>
      <c r="D349" t="s">
        <v>29</v>
      </c>
      <c r="E349" s="28">
        <v>5</v>
      </c>
      <c r="G349" s="2">
        <f t="shared" si="5"/>
        <v>115.79999999999997</v>
      </c>
    </row>
    <row r="350" spans="1:7">
      <c r="A350" s="3">
        <v>44105</v>
      </c>
      <c r="B350" s="422">
        <v>20341</v>
      </c>
      <c r="C350" s="422" t="s">
        <v>22</v>
      </c>
      <c r="D350" t="s">
        <v>12</v>
      </c>
      <c r="F350" s="28">
        <v>45.8</v>
      </c>
      <c r="G350" s="2">
        <f t="shared" si="5"/>
        <v>69.999999999999972</v>
      </c>
    </row>
    <row r="351" spans="1:7">
      <c r="A351" s="3">
        <v>44105</v>
      </c>
      <c r="B351" s="422">
        <v>20341</v>
      </c>
      <c r="C351" s="422" t="s">
        <v>22</v>
      </c>
      <c r="D351" t="s">
        <v>13</v>
      </c>
      <c r="F351" s="28">
        <v>5</v>
      </c>
      <c r="G351" s="2">
        <f t="shared" si="5"/>
        <v>64.999999999999972</v>
      </c>
    </row>
    <row r="352" spans="1:7">
      <c r="A352" s="3">
        <v>44099</v>
      </c>
      <c r="B352" s="422">
        <v>20327</v>
      </c>
      <c r="C352" s="422" t="s">
        <v>22</v>
      </c>
      <c r="D352" t="s">
        <v>14</v>
      </c>
      <c r="F352" s="2">
        <v>60</v>
      </c>
      <c r="G352" s="2">
        <f t="shared" si="5"/>
        <v>4.9999999999999716</v>
      </c>
    </row>
    <row r="353" spans="1:7">
      <c r="A353" s="3">
        <v>44099</v>
      </c>
      <c r="B353" s="422">
        <v>20327</v>
      </c>
      <c r="C353" s="422" t="s">
        <v>22</v>
      </c>
      <c r="D353" t="s">
        <v>29</v>
      </c>
      <c r="F353" s="2">
        <v>5</v>
      </c>
      <c r="G353" s="2">
        <f t="shared" si="5"/>
        <v>-2.8421709430404007E-14</v>
      </c>
    </row>
    <row r="354" spans="1:7">
      <c r="A354" s="31">
        <v>44074</v>
      </c>
      <c r="B354" s="421" t="s">
        <v>10</v>
      </c>
      <c r="C354" s="421" t="s">
        <v>23</v>
      </c>
      <c r="D354" t="s">
        <v>12</v>
      </c>
      <c r="E354" s="28">
        <v>35.4</v>
      </c>
      <c r="G354" s="2">
        <f t="shared" si="5"/>
        <v>35.39999999999997</v>
      </c>
    </row>
    <row r="355" spans="1:7">
      <c r="B355" s="422"/>
      <c r="C355" s="422"/>
      <c r="D355" t="s">
        <v>13</v>
      </c>
      <c r="E355" s="28">
        <v>3.5</v>
      </c>
      <c r="G355" s="2">
        <f t="shared" si="5"/>
        <v>38.89999999999997</v>
      </c>
    </row>
    <row r="356" spans="1:7">
      <c r="B356" s="422"/>
      <c r="C356" s="422"/>
      <c r="D356" t="s">
        <v>14</v>
      </c>
      <c r="E356" s="28">
        <v>60</v>
      </c>
      <c r="G356" s="2">
        <f t="shared" si="5"/>
        <v>98.899999999999977</v>
      </c>
    </row>
    <row r="357" spans="1:7">
      <c r="B357" s="422"/>
      <c r="C357" s="422"/>
      <c r="D357" t="s">
        <v>29</v>
      </c>
      <c r="E357" s="28">
        <v>5</v>
      </c>
      <c r="G357" s="2">
        <f t="shared" si="5"/>
        <v>103.89999999999998</v>
      </c>
    </row>
    <row r="358" spans="1:7">
      <c r="B358" s="422"/>
      <c r="C358" s="422"/>
      <c r="D358" t="s">
        <v>33</v>
      </c>
      <c r="E358" s="28">
        <v>15</v>
      </c>
      <c r="G358" s="2">
        <f t="shared" si="5"/>
        <v>118.89999999999998</v>
      </c>
    </row>
    <row r="359" spans="1:7">
      <c r="A359" s="3">
        <v>44074</v>
      </c>
      <c r="B359" s="422" t="s">
        <v>69</v>
      </c>
      <c r="C359" s="422" t="s">
        <v>23</v>
      </c>
      <c r="D359" t="s">
        <v>14</v>
      </c>
      <c r="F359" s="2">
        <v>60</v>
      </c>
      <c r="G359" s="2">
        <f t="shared" si="5"/>
        <v>58.899999999999977</v>
      </c>
    </row>
    <row r="360" spans="1:7">
      <c r="A360" s="3">
        <v>44074</v>
      </c>
      <c r="B360" s="422" t="s">
        <v>69</v>
      </c>
      <c r="C360" s="422" t="s">
        <v>23</v>
      </c>
      <c r="D360" t="s">
        <v>29</v>
      </c>
      <c r="F360" s="2">
        <v>5</v>
      </c>
      <c r="G360" s="2">
        <f t="shared" si="5"/>
        <v>53.899999999999977</v>
      </c>
    </row>
    <row r="361" spans="1:7">
      <c r="A361" s="3">
        <v>44128</v>
      </c>
      <c r="B361" s="422">
        <v>20511</v>
      </c>
      <c r="C361" s="422" t="s">
        <v>23</v>
      </c>
      <c r="D361" t="s">
        <v>12</v>
      </c>
      <c r="F361" s="2">
        <v>35.4</v>
      </c>
      <c r="G361" s="2">
        <f t="shared" si="5"/>
        <v>18.499999999999979</v>
      </c>
    </row>
    <row r="362" spans="1:7">
      <c r="A362" s="3">
        <v>44128</v>
      </c>
      <c r="B362" s="422">
        <v>20511</v>
      </c>
      <c r="C362" s="422" t="s">
        <v>23</v>
      </c>
      <c r="D362" t="s">
        <v>13</v>
      </c>
      <c r="F362" s="2">
        <v>3.5</v>
      </c>
      <c r="G362" s="2">
        <f t="shared" si="5"/>
        <v>14.999999999999979</v>
      </c>
    </row>
    <row r="363" spans="1:7">
      <c r="A363" s="3">
        <v>44151</v>
      </c>
      <c r="B363" s="422">
        <v>20663</v>
      </c>
      <c r="C363" s="422" t="s">
        <v>23</v>
      </c>
      <c r="D363" t="s">
        <v>33</v>
      </c>
      <c r="F363" s="2">
        <v>15</v>
      </c>
      <c r="G363" s="2">
        <f t="shared" si="5"/>
        <v>-2.1316282072803006E-14</v>
      </c>
    </row>
    <row r="364" spans="1:7">
      <c r="A364" s="31">
        <v>44104</v>
      </c>
      <c r="B364" s="421" t="s">
        <v>10</v>
      </c>
      <c r="C364" s="421" t="s">
        <v>24</v>
      </c>
      <c r="D364" t="s">
        <v>12</v>
      </c>
      <c r="E364" s="28">
        <v>36.299999999999997</v>
      </c>
      <c r="G364" s="2">
        <f t="shared" si="5"/>
        <v>36.299999999999976</v>
      </c>
    </row>
    <row r="365" spans="1:7">
      <c r="B365" s="422"/>
      <c r="C365" s="422"/>
      <c r="D365" t="s">
        <v>13</v>
      </c>
      <c r="E365" s="28">
        <v>4.0999999999999996</v>
      </c>
      <c r="G365" s="2">
        <f t="shared" si="5"/>
        <v>40.399999999999977</v>
      </c>
    </row>
    <row r="366" spans="1:7">
      <c r="B366" s="422"/>
      <c r="C366" s="422"/>
      <c r="D366" t="s">
        <v>14</v>
      </c>
      <c r="E366" s="28">
        <v>60</v>
      </c>
      <c r="G366" s="2">
        <f t="shared" si="5"/>
        <v>100.39999999999998</v>
      </c>
    </row>
    <row r="367" spans="1:7">
      <c r="B367" s="422"/>
      <c r="C367" s="422"/>
      <c r="D367" t="s">
        <v>29</v>
      </c>
      <c r="E367" s="28">
        <v>5</v>
      </c>
      <c r="G367" s="2">
        <f t="shared" si="5"/>
        <v>105.39999999999998</v>
      </c>
    </row>
    <row r="368" spans="1:7">
      <c r="B368" s="422"/>
      <c r="C368" s="422"/>
      <c r="D368" t="s">
        <v>33</v>
      </c>
      <c r="E368" s="28">
        <v>8.5</v>
      </c>
      <c r="G368" s="2">
        <f t="shared" si="5"/>
        <v>113.89999999999998</v>
      </c>
    </row>
    <row r="369" spans="1:7">
      <c r="A369" s="3">
        <v>44104</v>
      </c>
      <c r="B369" s="422" t="s">
        <v>69</v>
      </c>
      <c r="C369" s="422" t="s">
        <v>24</v>
      </c>
      <c r="D369" t="s">
        <v>14</v>
      </c>
      <c r="F369" s="2">
        <v>60</v>
      </c>
      <c r="G369" s="2">
        <f t="shared" si="5"/>
        <v>53.899999999999977</v>
      </c>
    </row>
    <row r="370" spans="1:7">
      <c r="A370" s="3">
        <v>44104</v>
      </c>
      <c r="B370" s="422" t="s">
        <v>69</v>
      </c>
      <c r="C370" s="422" t="s">
        <v>24</v>
      </c>
      <c r="D370" t="s">
        <v>29</v>
      </c>
      <c r="F370" s="2">
        <v>5</v>
      </c>
      <c r="G370" s="2">
        <f t="shared" si="5"/>
        <v>48.899999999999977</v>
      </c>
    </row>
    <row r="371" spans="1:7">
      <c r="A371" s="3">
        <v>44104</v>
      </c>
      <c r="B371" s="422" t="s">
        <v>69</v>
      </c>
      <c r="C371" s="422" t="s">
        <v>24</v>
      </c>
      <c r="D371" t="s">
        <v>33</v>
      </c>
      <c r="F371" s="2">
        <v>8.5</v>
      </c>
      <c r="G371" s="2">
        <f t="shared" si="5"/>
        <v>40.399999999999977</v>
      </c>
    </row>
    <row r="372" spans="1:7">
      <c r="A372" s="3">
        <v>44170</v>
      </c>
      <c r="B372" s="422">
        <v>20956</v>
      </c>
      <c r="C372" s="422" t="s">
        <v>24</v>
      </c>
      <c r="D372" t="s">
        <v>12</v>
      </c>
      <c r="F372" s="2">
        <v>36.299999999999997</v>
      </c>
      <c r="G372" s="2">
        <f t="shared" si="5"/>
        <v>4.0999999999999801</v>
      </c>
    </row>
    <row r="373" spans="1:7">
      <c r="A373" s="3">
        <v>44170</v>
      </c>
      <c r="B373" s="422">
        <v>20956</v>
      </c>
      <c r="C373" s="422" t="s">
        <v>24</v>
      </c>
      <c r="D373" t="s">
        <v>13</v>
      </c>
      <c r="F373" s="2">
        <v>4.0999999999999996</v>
      </c>
      <c r="G373" s="2">
        <f t="shared" si="5"/>
        <v>-1.9539925233402755E-14</v>
      </c>
    </row>
    <row r="374" spans="1:7">
      <c r="A374" s="31">
        <v>44135</v>
      </c>
      <c r="B374" s="421" t="s">
        <v>10</v>
      </c>
      <c r="C374" s="421" t="s">
        <v>25</v>
      </c>
      <c r="D374" t="s">
        <v>12</v>
      </c>
      <c r="E374" s="28">
        <v>42.6</v>
      </c>
      <c r="G374" s="2">
        <f t="shared" si="5"/>
        <v>42.59999999999998</v>
      </c>
    </row>
    <row r="375" spans="1:7">
      <c r="B375" s="422"/>
      <c r="C375" s="422"/>
      <c r="D375" t="s">
        <v>13</v>
      </c>
      <c r="E375" s="28">
        <v>4.3</v>
      </c>
      <c r="G375" s="2">
        <f t="shared" si="5"/>
        <v>46.899999999999977</v>
      </c>
    </row>
    <row r="376" spans="1:7">
      <c r="B376" s="422"/>
      <c r="C376" s="422"/>
      <c r="D376" t="s">
        <v>14</v>
      </c>
      <c r="E376" s="28">
        <v>60</v>
      </c>
      <c r="G376" s="2">
        <f t="shared" si="5"/>
        <v>106.89999999999998</v>
      </c>
    </row>
    <row r="377" spans="1:7">
      <c r="B377" s="422"/>
      <c r="C377" s="422"/>
      <c r="D377" t="s">
        <v>29</v>
      </c>
      <c r="E377" s="28">
        <v>5</v>
      </c>
      <c r="G377" s="2">
        <f t="shared" si="5"/>
        <v>111.89999999999998</v>
      </c>
    </row>
    <row r="378" spans="1:7">
      <c r="A378" s="3">
        <v>44135</v>
      </c>
      <c r="B378" s="422" t="s">
        <v>69</v>
      </c>
      <c r="C378" s="422" t="s">
        <v>25</v>
      </c>
      <c r="D378" t="s">
        <v>14</v>
      </c>
      <c r="F378" s="2">
        <v>60</v>
      </c>
      <c r="G378" s="2">
        <f t="shared" si="5"/>
        <v>51.899999999999977</v>
      </c>
    </row>
    <row r="379" spans="1:7">
      <c r="A379" s="3">
        <v>44135</v>
      </c>
      <c r="B379" s="422" t="s">
        <v>69</v>
      </c>
      <c r="C379" s="422" t="s">
        <v>25</v>
      </c>
      <c r="D379" t="s">
        <v>29</v>
      </c>
      <c r="F379" s="2">
        <v>5</v>
      </c>
      <c r="G379" s="2">
        <f t="shared" si="5"/>
        <v>46.899999999999977</v>
      </c>
    </row>
    <row r="380" spans="1:7">
      <c r="A380" s="3">
        <v>44170</v>
      </c>
      <c r="B380" s="422">
        <v>20956</v>
      </c>
      <c r="C380" s="422" t="s">
        <v>25</v>
      </c>
      <c r="D380" t="s">
        <v>12</v>
      </c>
      <c r="F380" s="2">
        <v>42.6</v>
      </c>
      <c r="G380" s="2">
        <f t="shared" si="5"/>
        <v>4.2999999999999758</v>
      </c>
    </row>
    <row r="381" spans="1:7">
      <c r="A381" s="3">
        <v>44170</v>
      </c>
      <c r="B381" s="422">
        <v>20956</v>
      </c>
      <c r="C381" s="422" t="s">
        <v>25</v>
      </c>
      <c r="D381" t="s">
        <v>13</v>
      </c>
      <c r="F381" s="2">
        <v>4.3</v>
      </c>
      <c r="G381" s="2">
        <f t="shared" si="5"/>
        <v>-2.3980817331903381E-14</v>
      </c>
    </row>
    <row r="382" spans="1:7">
      <c r="A382" s="31">
        <v>44165</v>
      </c>
      <c r="B382" s="421" t="s">
        <v>10</v>
      </c>
      <c r="C382" s="421" t="s">
        <v>26</v>
      </c>
      <c r="D382" t="s">
        <v>12</v>
      </c>
      <c r="E382" s="28">
        <v>40.4</v>
      </c>
      <c r="G382" s="2">
        <f t="shared" si="5"/>
        <v>40.399999999999977</v>
      </c>
    </row>
    <row r="383" spans="1:7">
      <c r="B383" s="422"/>
      <c r="C383" s="422"/>
      <c r="D383" t="s">
        <v>13</v>
      </c>
      <c r="E383" s="28">
        <v>4.5</v>
      </c>
      <c r="G383" s="2">
        <f t="shared" si="5"/>
        <v>44.899999999999977</v>
      </c>
    </row>
    <row r="384" spans="1:7">
      <c r="B384" s="422"/>
      <c r="C384" s="422"/>
      <c r="D384" t="s">
        <v>14</v>
      </c>
      <c r="E384" s="28">
        <v>60</v>
      </c>
      <c r="G384" s="2">
        <f t="shared" si="5"/>
        <v>104.89999999999998</v>
      </c>
    </row>
    <row r="385" spans="1:7">
      <c r="B385" s="422"/>
      <c r="C385" s="422"/>
      <c r="D385" t="s">
        <v>29</v>
      </c>
      <c r="E385" s="28">
        <v>5</v>
      </c>
      <c r="G385" s="2">
        <f t="shared" si="5"/>
        <v>109.89999999999998</v>
      </c>
    </row>
    <row r="386" spans="1:7">
      <c r="A386" s="3">
        <v>44165</v>
      </c>
      <c r="B386" s="422" t="s">
        <v>69</v>
      </c>
      <c r="C386" s="422" t="s">
        <v>26</v>
      </c>
      <c r="D386" s="62" t="s">
        <v>14</v>
      </c>
      <c r="E386" s="5"/>
      <c r="F386" s="2">
        <v>60</v>
      </c>
      <c r="G386" s="2">
        <f t="shared" si="5"/>
        <v>49.899999999999977</v>
      </c>
    </row>
    <row r="387" spans="1:7">
      <c r="A387" s="3">
        <v>44165</v>
      </c>
      <c r="B387" s="422" t="s">
        <v>69</v>
      </c>
      <c r="C387" s="422" t="s">
        <v>26</v>
      </c>
      <c r="D387" s="62" t="s">
        <v>29</v>
      </c>
      <c r="E387" s="5"/>
      <c r="F387" s="2">
        <v>5</v>
      </c>
      <c r="G387" s="2">
        <f t="shared" si="5"/>
        <v>44.899999999999977</v>
      </c>
    </row>
    <row r="388" spans="1:7">
      <c r="A388" s="3">
        <v>44183</v>
      </c>
      <c r="B388" s="422">
        <v>21116</v>
      </c>
      <c r="C388" s="422" t="s">
        <v>26</v>
      </c>
      <c r="D388" s="62" t="s">
        <v>12</v>
      </c>
      <c r="E388" s="5"/>
      <c r="F388" s="2">
        <v>40.4</v>
      </c>
      <c r="G388" s="2">
        <f t="shared" si="5"/>
        <v>4.4999999999999787</v>
      </c>
    </row>
    <row r="389" spans="1:7">
      <c r="A389" s="3">
        <v>44183</v>
      </c>
      <c r="B389" s="422">
        <v>21116</v>
      </c>
      <c r="C389" s="422" t="s">
        <v>26</v>
      </c>
      <c r="D389" s="62" t="s">
        <v>13</v>
      </c>
      <c r="E389" s="5"/>
      <c r="F389" s="2">
        <v>4.5</v>
      </c>
      <c r="G389" s="2">
        <f t="shared" si="5"/>
        <v>-2.1316282072803006E-14</v>
      </c>
    </row>
    <row r="390" spans="1:7">
      <c r="A390" s="31">
        <v>44196</v>
      </c>
      <c r="B390" s="421" t="s">
        <v>10</v>
      </c>
      <c r="C390" s="421" t="s">
        <v>27</v>
      </c>
      <c r="D390" t="s">
        <v>12</v>
      </c>
      <c r="E390" s="67">
        <v>46.2</v>
      </c>
      <c r="G390" s="2">
        <f t="shared" si="5"/>
        <v>46.199999999999982</v>
      </c>
    </row>
    <row r="391" spans="1:7">
      <c r="B391" s="422"/>
      <c r="C391" s="422"/>
      <c r="D391" t="s">
        <v>13</v>
      </c>
      <c r="E391" s="67">
        <v>4</v>
      </c>
      <c r="G391" s="2">
        <f t="shared" si="5"/>
        <v>50.199999999999982</v>
      </c>
    </row>
    <row r="392" spans="1:7">
      <c r="B392" s="422"/>
      <c r="C392" s="422"/>
      <c r="D392" t="s">
        <v>31</v>
      </c>
      <c r="E392" s="67">
        <v>60</v>
      </c>
      <c r="G392" s="2">
        <f t="shared" si="5"/>
        <v>110.19999999999999</v>
      </c>
    </row>
    <row r="393" spans="1:7">
      <c r="B393" s="422"/>
      <c r="C393" s="422"/>
      <c r="D393" t="s">
        <v>29</v>
      </c>
      <c r="E393" s="67">
        <v>5</v>
      </c>
      <c r="G393" s="2">
        <f t="shared" si="5"/>
        <v>115.19999999999999</v>
      </c>
    </row>
    <row r="394" spans="1:7">
      <c r="A394" s="70">
        <v>44196</v>
      </c>
      <c r="B394" s="422" t="s">
        <v>69</v>
      </c>
      <c r="C394" s="422" t="s">
        <v>27</v>
      </c>
      <c r="D394" t="s">
        <v>31</v>
      </c>
      <c r="E394" s="2"/>
      <c r="F394" s="2">
        <v>60</v>
      </c>
      <c r="G394" s="2">
        <f t="shared" si="5"/>
        <v>55.199999999999989</v>
      </c>
    </row>
    <row r="395" spans="1:7">
      <c r="A395" s="70">
        <v>44196</v>
      </c>
      <c r="B395" s="422" t="s">
        <v>69</v>
      </c>
      <c r="C395" s="422" t="s">
        <v>27</v>
      </c>
      <c r="D395" t="s">
        <v>29</v>
      </c>
      <c r="E395" s="2"/>
      <c r="F395" s="2">
        <v>5</v>
      </c>
      <c r="G395" s="2">
        <f t="shared" si="5"/>
        <v>50.199999999999989</v>
      </c>
    </row>
    <row r="396" spans="1:7">
      <c r="A396" s="70">
        <v>44222</v>
      </c>
      <c r="B396" s="422">
        <v>21401</v>
      </c>
      <c r="C396" s="422" t="s">
        <v>27</v>
      </c>
      <c r="D396" t="s">
        <v>12</v>
      </c>
      <c r="E396" s="2"/>
      <c r="F396" s="2">
        <v>46.2</v>
      </c>
      <c r="G396" s="2">
        <f t="shared" si="5"/>
        <v>3.9999999999999858</v>
      </c>
    </row>
    <row r="397" spans="1:7">
      <c r="A397" s="70">
        <v>44222</v>
      </c>
      <c r="B397" s="422">
        <v>21401</v>
      </c>
      <c r="C397" s="422" t="s">
        <v>27</v>
      </c>
      <c r="D397" t="s">
        <v>13</v>
      </c>
      <c r="E397" s="2"/>
      <c r="F397" s="2">
        <v>4</v>
      </c>
      <c r="G397" s="2">
        <f t="shared" si="5"/>
        <v>-1.4210854715202004E-14</v>
      </c>
    </row>
    <row r="398" spans="1:7">
      <c r="A398" s="31">
        <v>44227</v>
      </c>
      <c r="B398" s="421" t="s">
        <v>10</v>
      </c>
      <c r="C398" s="421" t="s">
        <v>11</v>
      </c>
      <c r="D398" t="s">
        <v>12</v>
      </c>
      <c r="E398" s="67">
        <v>49.7</v>
      </c>
      <c r="G398" s="2">
        <f t="shared" si="5"/>
        <v>49.699999999999989</v>
      </c>
    </row>
    <row r="399" spans="1:7">
      <c r="B399" s="422"/>
      <c r="C399" s="422"/>
      <c r="D399" t="s">
        <v>13</v>
      </c>
      <c r="E399" s="67">
        <v>5</v>
      </c>
      <c r="G399" s="2">
        <f t="shared" si="5"/>
        <v>54.699999999999989</v>
      </c>
    </row>
    <row r="400" spans="1:7">
      <c r="B400" s="422"/>
      <c r="C400" s="422"/>
      <c r="D400" t="s">
        <v>31</v>
      </c>
      <c r="E400" s="67">
        <v>60</v>
      </c>
      <c r="G400" s="2">
        <f t="shared" si="5"/>
        <v>114.69999999999999</v>
      </c>
    </row>
    <row r="401" spans="1:7">
      <c r="B401" s="422"/>
      <c r="C401" s="422"/>
      <c r="D401" t="s">
        <v>29</v>
      </c>
      <c r="E401" s="67">
        <v>5</v>
      </c>
      <c r="G401" s="2">
        <f t="shared" si="5"/>
        <v>119.69999999999999</v>
      </c>
    </row>
    <row r="402" spans="1:7">
      <c r="A402" s="70">
        <v>44227</v>
      </c>
      <c r="B402" s="422" t="s">
        <v>69</v>
      </c>
      <c r="C402" s="422" t="s">
        <v>11</v>
      </c>
      <c r="D402" t="s">
        <v>31</v>
      </c>
      <c r="E402" s="2"/>
      <c r="F402" s="2">
        <v>60</v>
      </c>
      <c r="G402" s="2">
        <f t="shared" si="5"/>
        <v>59.699999999999989</v>
      </c>
    </row>
    <row r="403" spans="1:7">
      <c r="A403" s="70">
        <v>44227</v>
      </c>
      <c r="B403" s="422" t="s">
        <v>69</v>
      </c>
      <c r="C403" s="422" t="s">
        <v>11</v>
      </c>
      <c r="D403" t="s">
        <v>29</v>
      </c>
      <c r="E403" s="2"/>
      <c r="F403" s="2">
        <v>5</v>
      </c>
      <c r="G403" s="2">
        <f t="shared" si="5"/>
        <v>54.699999999999989</v>
      </c>
    </row>
    <row r="404" spans="1:7">
      <c r="A404" s="70">
        <v>44252</v>
      </c>
      <c r="B404" s="422">
        <v>21625</v>
      </c>
      <c r="C404" s="422" t="s">
        <v>11</v>
      </c>
      <c r="D404" t="s">
        <v>12</v>
      </c>
      <c r="E404" s="2"/>
      <c r="F404" s="2">
        <v>49.7</v>
      </c>
      <c r="G404" s="2">
        <f t="shared" si="5"/>
        <v>4.9999999999999858</v>
      </c>
    </row>
    <row r="405" spans="1:7">
      <c r="A405" s="70">
        <v>44252</v>
      </c>
      <c r="B405" s="422">
        <v>21625</v>
      </c>
      <c r="C405" s="422" t="s">
        <v>11</v>
      </c>
      <c r="D405" t="s">
        <v>13</v>
      </c>
      <c r="E405" s="2"/>
      <c r="F405" s="2">
        <v>5</v>
      </c>
      <c r="G405" s="2">
        <f t="shared" ref="G405:G465" si="6">+G404+E405-F405</f>
        <v>-1.4210854715202004E-14</v>
      </c>
    </row>
    <row r="406" spans="1:7">
      <c r="A406" s="31">
        <v>44255</v>
      </c>
      <c r="B406" s="421" t="s">
        <v>10</v>
      </c>
      <c r="C406" s="421" t="s">
        <v>17</v>
      </c>
      <c r="D406" t="s">
        <v>12</v>
      </c>
      <c r="E406" s="67">
        <v>44.6</v>
      </c>
      <c r="G406" s="2">
        <f t="shared" si="6"/>
        <v>44.599999999999987</v>
      </c>
    </row>
    <row r="407" spans="1:7">
      <c r="B407" s="422"/>
      <c r="C407" s="422"/>
      <c r="D407" t="s">
        <v>13</v>
      </c>
      <c r="E407" s="67">
        <v>5.7</v>
      </c>
      <c r="G407" s="2">
        <f t="shared" si="6"/>
        <v>50.29999999999999</v>
      </c>
    </row>
    <row r="408" spans="1:7">
      <c r="B408" s="422"/>
      <c r="C408" s="422"/>
      <c r="D408" t="s">
        <v>31</v>
      </c>
      <c r="E408" s="67">
        <v>56</v>
      </c>
      <c r="G408" s="2">
        <f t="shared" si="6"/>
        <v>106.29999999999998</v>
      </c>
    </row>
    <row r="409" spans="1:7">
      <c r="B409" s="422"/>
      <c r="C409" s="422"/>
      <c r="D409" t="s">
        <v>29</v>
      </c>
      <c r="E409" s="67">
        <v>5</v>
      </c>
      <c r="G409" s="2">
        <f t="shared" si="6"/>
        <v>111.29999999999998</v>
      </c>
    </row>
    <row r="410" spans="1:7">
      <c r="A410" s="3">
        <v>44255</v>
      </c>
      <c r="B410" s="422" t="s">
        <v>69</v>
      </c>
      <c r="C410" s="422" t="s">
        <v>17</v>
      </c>
      <c r="D410" t="s">
        <v>14</v>
      </c>
      <c r="E410" s="67"/>
      <c r="F410" s="2">
        <v>56</v>
      </c>
      <c r="G410" s="2">
        <f t="shared" si="6"/>
        <v>55.299999999999983</v>
      </c>
    </row>
    <row r="411" spans="1:7">
      <c r="A411" s="3">
        <v>44255</v>
      </c>
      <c r="B411" s="422" t="s">
        <v>69</v>
      </c>
      <c r="C411" s="422" t="s">
        <v>17</v>
      </c>
      <c r="D411" t="s">
        <v>15</v>
      </c>
      <c r="E411" s="67"/>
      <c r="F411" s="2">
        <v>5</v>
      </c>
      <c r="G411" s="2">
        <f t="shared" si="6"/>
        <v>50.299999999999983</v>
      </c>
    </row>
    <row r="412" spans="1:7">
      <c r="A412" s="3">
        <v>44295</v>
      </c>
      <c r="B412" s="422">
        <v>22101</v>
      </c>
      <c r="C412" s="422" t="s">
        <v>17</v>
      </c>
      <c r="D412" t="s">
        <v>12</v>
      </c>
      <c r="E412" s="67"/>
      <c r="F412" s="2">
        <v>44.6</v>
      </c>
      <c r="G412" s="2">
        <f t="shared" si="6"/>
        <v>5.6999999999999815</v>
      </c>
    </row>
    <row r="413" spans="1:7">
      <c r="A413" s="3">
        <v>44295</v>
      </c>
      <c r="B413" s="422">
        <v>22101</v>
      </c>
      <c r="C413" s="422" t="s">
        <v>17</v>
      </c>
      <c r="D413" t="s">
        <v>13</v>
      </c>
      <c r="E413" s="67"/>
      <c r="F413" s="2">
        <v>5.7</v>
      </c>
      <c r="G413" s="2">
        <f t="shared" si="6"/>
        <v>-1.865174681370263E-14</v>
      </c>
    </row>
    <row r="414" spans="1:7">
      <c r="A414" s="31">
        <v>44286</v>
      </c>
      <c r="B414" s="421" t="s">
        <v>10</v>
      </c>
      <c r="C414" s="421" t="s">
        <v>18</v>
      </c>
      <c r="D414" t="s">
        <v>12</v>
      </c>
      <c r="E414" s="67">
        <v>49</v>
      </c>
      <c r="G414" s="2">
        <f t="shared" si="6"/>
        <v>48.999999999999979</v>
      </c>
    </row>
    <row r="415" spans="1:7">
      <c r="B415" s="422"/>
      <c r="C415" s="422"/>
      <c r="D415" t="s">
        <v>13</v>
      </c>
      <c r="E415" s="67">
        <v>3.8</v>
      </c>
      <c r="G415" s="2">
        <f t="shared" si="6"/>
        <v>52.799999999999976</v>
      </c>
    </row>
    <row r="416" spans="1:7">
      <c r="B416" s="422"/>
      <c r="C416" s="422"/>
      <c r="D416" t="s">
        <v>31</v>
      </c>
      <c r="E416" s="67">
        <v>60</v>
      </c>
      <c r="G416" s="2">
        <f t="shared" si="6"/>
        <v>112.79999999999998</v>
      </c>
    </row>
    <row r="417" spans="1:7">
      <c r="B417" s="422"/>
      <c r="C417" s="422"/>
      <c r="D417" t="s">
        <v>29</v>
      </c>
      <c r="E417" s="67">
        <v>5</v>
      </c>
      <c r="G417" s="2">
        <f t="shared" si="6"/>
        <v>117.79999999999998</v>
      </c>
    </row>
    <row r="418" spans="1:7">
      <c r="B418" s="422"/>
      <c r="C418" s="422"/>
      <c r="D418" t="s">
        <v>40</v>
      </c>
      <c r="E418" s="67">
        <v>10</v>
      </c>
      <c r="G418" s="2">
        <f t="shared" si="6"/>
        <v>127.79999999999998</v>
      </c>
    </row>
    <row r="419" spans="1:7">
      <c r="A419" s="3">
        <v>44277</v>
      </c>
      <c r="B419" s="422">
        <v>22022</v>
      </c>
      <c r="C419" s="422" t="s">
        <v>18</v>
      </c>
      <c r="D419" t="s">
        <v>40</v>
      </c>
      <c r="E419" s="67"/>
      <c r="F419" s="2">
        <v>10</v>
      </c>
      <c r="G419" s="2">
        <f t="shared" si="6"/>
        <v>117.79999999999998</v>
      </c>
    </row>
    <row r="420" spans="1:7">
      <c r="A420" s="3">
        <v>44286</v>
      </c>
      <c r="B420" s="422" t="s">
        <v>69</v>
      </c>
      <c r="C420" s="422" t="s">
        <v>18</v>
      </c>
      <c r="D420" t="s">
        <v>14</v>
      </c>
      <c r="E420" s="67"/>
      <c r="F420" s="2">
        <v>60</v>
      </c>
      <c r="G420" s="2">
        <f t="shared" si="6"/>
        <v>57.799999999999983</v>
      </c>
    </row>
    <row r="421" spans="1:7">
      <c r="A421" s="3">
        <v>44286</v>
      </c>
      <c r="B421" s="422" t="s">
        <v>69</v>
      </c>
      <c r="C421" s="422" t="s">
        <v>18</v>
      </c>
      <c r="D421" t="s">
        <v>15</v>
      </c>
      <c r="E421" s="67"/>
      <c r="F421" s="2">
        <v>5</v>
      </c>
      <c r="G421" s="2">
        <f t="shared" si="6"/>
        <v>52.799999999999983</v>
      </c>
    </row>
    <row r="422" spans="1:7">
      <c r="A422" s="3">
        <v>44313</v>
      </c>
      <c r="B422" s="422">
        <v>22254</v>
      </c>
      <c r="C422" s="422" t="s">
        <v>18</v>
      </c>
      <c r="D422" t="s">
        <v>12</v>
      </c>
      <c r="E422" s="67"/>
      <c r="F422" s="2">
        <v>49</v>
      </c>
      <c r="G422" s="2">
        <f t="shared" si="6"/>
        <v>3.7999999999999829</v>
      </c>
    </row>
    <row r="423" spans="1:7">
      <c r="A423" s="3">
        <v>44313</v>
      </c>
      <c r="B423" s="422">
        <v>22254</v>
      </c>
      <c r="C423" s="422" t="s">
        <v>18</v>
      </c>
      <c r="D423" t="s">
        <v>13</v>
      </c>
      <c r="E423" s="67"/>
      <c r="F423" s="2">
        <v>3.8</v>
      </c>
      <c r="G423" s="2">
        <f t="shared" si="6"/>
        <v>-1.6875389974302379E-14</v>
      </c>
    </row>
    <row r="424" spans="1:7">
      <c r="A424" s="31">
        <v>44316</v>
      </c>
      <c r="B424" s="421" t="s">
        <v>10</v>
      </c>
      <c r="C424" s="421" t="s">
        <v>19</v>
      </c>
      <c r="D424" t="s">
        <v>12</v>
      </c>
      <c r="E424" s="67">
        <v>47.3</v>
      </c>
      <c r="G424" s="2">
        <f t="shared" si="6"/>
        <v>47.299999999999983</v>
      </c>
    </row>
    <row r="425" spans="1:7">
      <c r="B425" s="422"/>
      <c r="C425" s="422"/>
      <c r="D425" t="s">
        <v>13</v>
      </c>
      <c r="E425" s="67">
        <v>4.8</v>
      </c>
      <c r="G425" s="2">
        <f t="shared" si="6"/>
        <v>52.09999999999998</v>
      </c>
    </row>
    <row r="426" spans="1:7">
      <c r="B426" s="422"/>
      <c r="C426" s="422"/>
      <c r="D426" t="s">
        <v>31</v>
      </c>
      <c r="E426" s="67">
        <v>60</v>
      </c>
      <c r="G426" s="2">
        <f t="shared" si="6"/>
        <v>112.09999999999998</v>
      </c>
    </row>
    <row r="427" spans="1:7">
      <c r="B427" s="422"/>
      <c r="C427" s="422"/>
      <c r="D427" t="s">
        <v>29</v>
      </c>
      <c r="E427" s="67">
        <v>5</v>
      </c>
      <c r="G427" s="2">
        <f t="shared" si="6"/>
        <v>117.09999999999998</v>
      </c>
    </row>
    <row r="428" spans="1:7">
      <c r="A428" s="3">
        <v>44316</v>
      </c>
      <c r="B428" s="422" t="s">
        <v>69</v>
      </c>
      <c r="C428" s="422" t="s">
        <v>19</v>
      </c>
      <c r="D428" t="s">
        <v>14</v>
      </c>
      <c r="E428" s="67"/>
      <c r="F428" s="2">
        <v>60</v>
      </c>
      <c r="G428" s="2">
        <f t="shared" si="6"/>
        <v>57.09999999999998</v>
      </c>
    </row>
    <row r="429" spans="1:7">
      <c r="A429" s="3">
        <v>44316</v>
      </c>
      <c r="B429" s="422" t="s">
        <v>69</v>
      </c>
      <c r="C429" s="422" t="s">
        <v>19</v>
      </c>
      <c r="D429" t="s">
        <v>15</v>
      </c>
      <c r="E429" s="67"/>
      <c r="F429" s="2">
        <v>5</v>
      </c>
      <c r="G429" s="2">
        <f t="shared" si="6"/>
        <v>52.09999999999998</v>
      </c>
    </row>
    <row r="430" spans="1:7">
      <c r="A430" s="3">
        <v>44336</v>
      </c>
      <c r="B430" s="422">
        <v>22486</v>
      </c>
      <c r="C430" s="422" t="s">
        <v>19</v>
      </c>
      <c r="D430" t="s">
        <v>12</v>
      </c>
      <c r="E430" s="67"/>
      <c r="F430" s="2">
        <v>47.3</v>
      </c>
      <c r="G430" s="2">
        <f t="shared" si="6"/>
        <v>4.7999999999999829</v>
      </c>
    </row>
    <row r="431" spans="1:7">
      <c r="A431" s="3">
        <v>44336</v>
      </c>
      <c r="B431" s="422">
        <v>22486</v>
      </c>
      <c r="C431" s="422" t="s">
        <v>19</v>
      </c>
      <c r="D431" t="s">
        <v>13</v>
      </c>
      <c r="E431" s="67"/>
      <c r="F431" s="2">
        <v>4.8</v>
      </c>
      <c r="G431" s="2">
        <f t="shared" si="6"/>
        <v>-1.6875389974302379E-14</v>
      </c>
    </row>
    <row r="432" spans="1:7">
      <c r="A432" s="31">
        <v>44347</v>
      </c>
      <c r="B432" s="421" t="s">
        <v>10</v>
      </c>
      <c r="C432" s="421" t="s">
        <v>20</v>
      </c>
      <c r="D432" t="s">
        <v>12</v>
      </c>
      <c r="E432" s="67">
        <v>38.4</v>
      </c>
      <c r="G432" s="2">
        <f t="shared" si="6"/>
        <v>38.399999999999984</v>
      </c>
    </row>
    <row r="433" spans="1:7">
      <c r="B433" s="422"/>
      <c r="C433" s="422"/>
      <c r="D433" t="s">
        <v>13</v>
      </c>
      <c r="E433" s="67">
        <v>3.5</v>
      </c>
      <c r="G433" s="2">
        <f t="shared" si="6"/>
        <v>41.899999999999984</v>
      </c>
    </row>
    <row r="434" spans="1:7">
      <c r="B434" s="422"/>
      <c r="C434" s="422"/>
      <c r="D434" t="s">
        <v>31</v>
      </c>
      <c r="E434" s="67">
        <v>60</v>
      </c>
      <c r="G434" s="2">
        <f t="shared" si="6"/>
        <v>101.89999999999998</v>
      </c>
    </row>
    <row r="435" spans="1:7">
      <c r="B435" s="422"/>
      <c r="C435" s="422"/>
      <c r="D435" t="s">
        <v>29</v>
      </c>
      <c r="E435" s="67">
        <v>5</v>
      </c>
      <c r="G435" s="2">
        <f t="shared" si="6"/>
        <v>106.89999999999998</v>
      </c>
    </row>
    <row r="436" spans="1:7">
      <c r="A436" s="3">
        <v>44347</v>
      </c>
      <c r="B436" s="422" t="s">
        <v>69</v>
      </c>
      <c r="C436" s="422" t="s">
        <v>20</v>
      </c>
      <c r="D436" t="s">
        <v>14</v>
      </c>
      <c r="E436" s="67"/>
      <c r="F436" s="2">
        <v>60</v>
      </c>
      <c r="G436" s="2">
        <f t="shared" si="6"/>
        <v>46.899999999999977</v>
      </c>
    </row>
    <row r="437" spans="1:7">
      <c r="A437" s="3">
        <v>44347</v>
      </c>
      <c r="B437" s="422" t="s">
        <v>69</v>
      </c>
      <c r="C437" s="422" t="s">
        <v>20</v>
      </c>
      <c r="D437" t="s">
        <v>15</v>
      </c>
      <c r="E437" s="67"/>
      <c r="F437" s="2">
        <v>5</v>
      </c>
      <c r="G437" s="2">
        <f t="shared" si="6"/>
        <v>41.899999999999977</v>
      </c>
    </row>
    <row r="438" spans="1:7">
      <c r="A438" s="3">
        <v>44370</v>
      </c>
      <c r="B438" s="422">
        <v>22835</v>
      </c>
      <c r="C438" s="422" t="s">
        <v>20</v>
      </c>
      <c r="D438" t="s">
        <v>12</v>
      </c>
      <c r="E438" s="67"/>
      <c r="F438" s="2">
        <v>38.4</v>
      </c>
      <c r="G438" s="2">
        <f t="shared" si="6"/>
        <v>3.4999999999999787</v>
      </c>
    </row>
    <row r="439" spans="1:7">
      <c r="A439" s="3">
        <v>44370</v>
      </c>
      <c r="B439" s="422">
        <v>22835</v>
      </c>
      <c r="C439" s="422" t="s">
        <v>20</v>
      </c>
      <c r="D439" t="s">
        <v>13</v>
      </c>
      <c r="E439" s="67"/>
      <c r="F439" s="2">
        <v>3.5</v>
      </c>
      <c r="G439" s="2">
        <f t="shared" si="6"/>
        <v>-2.1316282072803006E-14</v>
      </c>
    </row>
    <row r="440" spans="1:7">
      <c r="A440" s="31">
        <v>44377</v>
      </c>
      <c r="B440" s="421" t="s">
        <v>10</v>
      </c>
      <c r="C440" s="421" t="s">
        <v>21</v>
      </c>
      <c r="D440" t="s">
        <v>12</v>
      </c>
      <c r="E440" s="67">
        <v>42.1</v>
      </c>
      <c r="G440" s="2">
        <f t="shared" si="6"/>
        <v>42.09999999999998</v>
      </c>
    </row>
    <row r="441" spans="1:7">
      <c r="B441" s="422"/>
      <c r="C441" s="422"/>
      <c r="D441" t="s">
        <v>13</v>
      </c>
      <c r="E441" s="82">
        <v>5.4</v>
      </c>
      <c r="G441" s="2">
        <f t="shared" si="6"/>
        <v>47.499999999999979</v>
      </c>
    </row>
    <row r="442" spans="1:7">
      <c r="B442" s="422"/>
      <c r="C442" s="422"/>
      <c r="D442" t="s">
        <v>31</v>
      </c>
      <c r="E442" s="67">
        <v>60</v>
      </c>
      <c r="G442" s="2">
        <f t="shared" si="6"/>
        <v>107.49999999999997</v>
      </c>
    </row>
    <row r="443" spans="1:7">
      <c r="B443" s="422"/>
      <c r="C443" s="422"/>
      <c r="D443" t="s">
        <v>29</v>
      </c>
      <c r="E443" s="67">
        <v>5</v>
      </c>
      <c r="G443" s="2">
        <f t="shared" si="6"/>
        <v>112.49999999999997</v>
      </c>
    </row>
    <row r="444" spans="1:7">
      <c r="A444" s="3">
        <v>44377</v>
      </c>
      <c r="B444" s="422" t="s">
        <v>69</v>
      </c>
      <c r="C444" s="422" t="s">
        <v>21</v>
      </c>
      <c r="D444" t="s">
        <v>14</v>
      </c>
      <c r="E444" s="67"/>
      <c r="F444" s="2">
        <v>60</v>
      </c>
      <c r="G444" s="2">
        <f t="shared" si="6"/>
        <v>52.499999999999972</v>
      </c>
    </row>
    <row r="445" spans="1:7" ht="12.75" customHeight="1">
      <c r="A445" s="3">
        <v>44377</v>
      </c>
      <c r="B445" s="422" t="s">
        <v>69</v>
      </c>
      <c r="C445" s="422" t="s">
        <v>21</v>
      </c>
      <c r="D445" t="s">
        <v>15</v>
      </c>
      <c r="E445" s="67"/>
      <c r="F445" s="2">
        <v>5</v>
      </c>
      <c r="G445" s="2">
        <f t="shared" si="6"/>
        <v>47.499999999999972</v>
      </c>
    </row>
    <row r="446" spans="1:7">
      <c r="A446" s="3">
        <v>44399</v>
      </c>
      <c r="B446" s="422">
        <v>23073</v>
      </c>
      <c r="C446" s="422" t="s">
        <v>21</v>
      </c>
      <c r="D446" t="s">
        <v>12</v>
      </c>
      <c r="E446" s="67"/>
      <c r="F446" s="67">
        <v>42.1</v>
      </c>
      <c r="G446" s="2">
        <f t="shared" si="6"/>
        <v>5.3999999999999702</v>
      </c>
    </row>
    <row r="447" spans="1:7">
      <c r="A447" s="3">
        <v>44399</v>
      </c>
      <c r="B447" s="422">
        <v>23073</v>
      </c>
      <c r="C447" s="422" t="s">
        <v>21</v>
      </c>
      <c r="D447" t="s">
        <v>13</v>
      </c>
      <c r="E447" s="67"/>
      <c r="F447" s="82">
        <v>5.4</v>
      </c>
      <c r="G447" s="2">
        <f t="shared" si="6"/>
        <v>-3.0198066269804258E-14</v>
      </c>
    </row>
    <row r="448" spans="1:7">
      <c r="A448" s="81">
        <v>44408</v>
      </c>
      <c r="B448" s="421" t="s">
        <v>10</v>
      </c>
      <c r="C448" s="421" t="s">
        <v>22</v>
      </c>
      <c r="D448" t="s">
        <v>12</v>
      </c>
      <c r="E448" s="2">
        <v>36.799999999999997</v>
      </c>
      <c r="G448" s="2">
        <f t="shared" si="6"/>
        <v>36.799999999999969</v>
      </c>
    </row>
    <row r="449" spans="1:7">
      <c r="A449" s="70"/>
      <c r="B449" s="422"/>
      <c r="C449" s="422"/>
      <c r="D449" t="s">
        <v>13</v>
      </c>
      <c r="E449" s="2">
        <v>2.8</v>
      </c>
      <c r="G449" s="2">
        <f t="shared" si="6"/>
        <v>39.599999999999966</v>
      </c>
    </row>
    <row r="450" spans="1:7">
      <c r="A450" s="70"/>
      <c r="B450" s="422"/>
      <c r="C450" s="422"/>
      <c r="D450" t="s">
        <v>14</v>
      </c>
      <c r="E450" s="2">
        <v>60</v>
      </c>
      <c r="G450" s="2">
        <f t="shared" si="6"/>
        <v>99.599999999999966</v>
      </c>
    </row>
    <row r="451" spans="1:7">
      <c r="A451" s="70"/>
      <c r="B451" s="422"/>
      <c r="C451" s="422"/>
      <c r="D451" t="s">
        <v>15</v>
      </c>
      <c r="E451" s="2">
        <v>5</v>
      </c>
      <c r="G451" s="2">
        <f t="shared" si="6"/>
        <v>104.59999999999997</v>
      </c>
    </row>
    <row r="452" spans="1:7">
      <c r="A452" s="70">
        <v>44408</v>
      </c>
      <c r="B452" s="422" t="s">
        <v>69</v>
      </c>
      <c r="C452" s="422" t="s">
        <v>22</v>
      </c>
      <c r="D452" t="s">
        <v>31</v>
      </c>
      <c r="E452" s="2"/>
      <c r="F452" s="2">
        <v>60</v>
      </c>
      <c r="G452" s="2">
        <f t="shared" si="6"/>
        <v>44.599999999999966</v>
      </c>
    </row>
    <row r="453" spans="1:7">
      <c r="A453" s="70">
        <v>44408</v>
      </c>
      <c r="B453" s="422" t="s">
        <v>69</v>
      </c>
      <c r="C453" s="422" t="s">
        <v>22</v>
      </c>
      <c r="D453" t="s">
        <v>29</v>
      </c>
      <c r="E453" s="73"/>
      <c r="F453" s="2">
        <v>5</v>
      </c>
      <c r="G453" s="2">
        <f t="shared" si="6"/>
        <v>39.599999999999966</v>
      </c>
    </row>
    <row r="454" spans="1:7">
      <c r="A454" s="70">
        <v>44435</v>
      </c>
      <c r="B454" s="422">
        <v>23288</v>
      </c>
      <c r="C454" s="422" t="s">
        <v>22</v>
      </c>
      <c r="D454" t="s">
        <v>12</v>
      </c>
      <c r="E454" s="73"/>
      <c r="F454" s="2">
        <v>36.799999999999997</v>
      </c>
      <c r="G454" s="2">
        <f t="shared" si="6"/>
        <v>2.7999999999999687</v>
      </c>
    </row>
    <row r="455" spans="1:7">
      <c r="A455" s="70">
        <v>44435</v>
      </c>
      <c r="B455" s="422">
        <v>23288</v>
      </c>
      <c r="C455" s="422" t="s">
        <v>22</v>
      </c>
      <c r="D455" t="s">
        <v>13</v>
      </c>
      <c r="E455" s="73"/>
      <c r="F455" s="2">
        <v>2.8</v>
      </c>
      <c r="G455" s="2">
        <f t="shared" si="6"/>
        <v>-3.1086244689504383E-14</v>
      </c>
    </row>
    <row r="456" spans="1:7">
      <c r="A456" s="31">
        <v>44439</v>
      </c>
      <c r="B456" s="421" t="s">
        <v>10</v>
      </c>
      <c r="C456" s="421" t="s">
        <v>23</v>
      </c>
      <c r="D456" t="s">
        <v>12</v>
      </c>
      <c r="E456" s="73">
        <v>41.7</v>
      </c>
      <c r="G456" s="2">
        <f t="shared" si="6"/>
        <v>41.699999999999974</v>
      </c>
    </row>
    <row r="457" spans="1:7">
      <c r="B457" s="422"/>
      <c r="C457" s="422"/>
      <c r="D457" t="s">
        <v>13</v>
      </c>
      <c r="E457" s="73">
        <v>3.1</v>
      </c>
      <c r="G457" s="2">
        <f t="shared" si="6"/>
        <v>44.799999999999976</v>
      </c>
    </row>
    <row r="458" spans="1:7">
      <c r="B458" s="422"/>
      <c r="C458" s="422"/>
      <c r="D458" t="s">
        <v>14</v>
      </c>
      <c r="E458" s="73">
        <v>60</v>
      </c>
      <c r="G458" s="2">
        <f t="shared" si="6"/>
        <v>104.79999999999998</v>
      </c>
    </row>
    <row r="459" spans="1:7">
      <c r="B459" s="422"/>
      <c r="C459" s="422"/>
      <c r="D459" t="s">
        <v>15</v>
      </c>
      <c r="E459" s="73">
        <v>5</v>
      </c>
      <c r="G459" s="2">
        <f t="shared" si="6"/>
        <v>109.79999999999998</v>
      </c>
    </row>
    <row r="460" spans="1:7">
      <c r="A460" s="70">
        <v>44439</v>
      </c>
      <c r="B460" s="422" t="s">
        <v>69</v>
      </c>
      <c r="C460" s="422" t="s">
        <v>23</v>
      </c>
      <c r="D460" t="s">
        <v>14</v>
      </c>
      <c r="E460" s="73"/>
      <c r="F460" s="2">
        <v>60</v>
      </c>
      <c r="G460" s="2">
        <f t="shared" si="6"/>
        <v>49.799999999999983</v>
      </c>
    </row>
    <row r="461" spans="1:7">
      <c r="A461" s="70">
        <v>44439</v>
      </c>
      <c r="B461" s="422" t="s">
        <v>69</v>
      </c>
      <c r="C461" s="422" t="s">
        <v>23</v>
      </c>
      <c r="D461" t="s">
        <v>15</v>
      </c>
      <c r="E461" s="73"/>
      <c r="F461" s="2">
        <v>5</v>
      </c>
      <c r="G461" s="2">
        <f t="shared" si="6"/>
        <v>44.799999999999983</v>
      </c>
    </row>
    <row r="462" spans="1:7">
      <c r="A462" s="70">
        <v>44467</v>
      </c>
      <c r="B462" s="422">
        <v>23511</v>
      </c>
      <c r="C462" s="422" t="s">
        <v>23</v>
      </c>
      <c r="D462" t="s">
        <v>12</v>
      </c>
      <c r="E462" s="73"/>
      <c r="F462" s="2">
        <v>41.7</v>
      </c>
      <c r="G462" s="2">
        <f t="shared" si="6"/>
        <v>3.0999999999999801</v>
      </c>
    </row>
    <row r="463" spans="1:7">
      <c r="A463" s="70">
        <v>44467</v>
      </c>
      <c r="B463" s="422">
        <v>23511</v>
      </c>
      <c r="C463" s="422" t="s">
        <v>23</v>
      </c>
      <c r="D463" t="s">
        <v>13</v>
      </c>
      <c r="E463" s="73"/>
      <c r="F463" s="2">
        <v>3.1</v>
      </c>
      <c r="G463" s="2">
        <f t="shared" si="6"/>
        <v>-1.9984014443252818E-14</v>
      </c>
    </row>
    <row r="464" spans="1:7">
      <c r="A464" s="31">
        <v>44469</v>
      </c>
      <c r="B464" s="421" t="s">
        <v>10</v>
      </c>
      <c r="C464" s="421" t="s">
        <v>41</v>
      </c>
      <c r="D464" t="s">
        <v>12</v>
      </c>
      <c r="E464" s="73">
        <v>43.2</v>
      </c>
      <c r="G464" s="2">
        <f t="shared" si="6"/>
        <v>43.199999999999982</v>
      </c>
    </row>
    <row r="465" spans="1:13">
      <c r="B465" s="422"/>
      <c r="C465" s="422"/>
      <c r="D465" t="s">
        <v>13</v>
      </c>
      <c r="E465" s="73">
        <v>4.4000000000000004</v>
      </c>
      <c r="G465" s="6">
        <f t="shared" si="6"/>
        <v>47.59999999999998</v>
      </c>
    </row>
    <row r="466" spans="1:13">
      <c r="B466" s="422"/>
      <c r="C466" s="422"/>
      <c r="D466" t="s">
        <v>14</v>
      </c>
      <c r="E466" s="73">
        <v>60</v>
      </c>
      <c r="G466" s="2">
        <f>+G465+E466-F466</f>
        <v>107.59999999999998</v>
      </c>
    </row>
    <row r="467" spans="1:13">
      <c r="B467" s="422"/>
      <c r="C467" s="422"/>
      <c r="D467" t="s">
        <v>15</v>
      </c>
      <c r="E467" s="73">
        <v>5</v>
      </c>
      <c r="G467" s="2">
        <f t="shared" ref="G467:G530" si="7">+G466+E467-F467</f>
        <v>112.59999999999998</v>
      </c>
    </row>
    <row r="468" spans="1:13">
      <c r="A468" s="3">
        <v>44469</v>
      </c>
      <c r="B468" s="422" t="s">
        <v>91</v>
      </c>
      <c r="C468" s="422" t="s">
        <v>41</v>
      </c>
      <c r="D468" t="s">
        <v>14</v>
      </c>
      <c r="E468" s="45"/>
      <c r="F468" s="45">
        <v>60</v>
      </c>
      <c r="G468" s="2">
        <f t="shared" si="7"/>
        <v>52.59999999999998</v>
      </c>
      <c r="H468" s="92"/>
      <c r="M468" s="45"/>
    </row>
    <row r="469" spans="1:13">
      <c r="A469" s="3">
        <v>44469</v>
      </c>
      <c r="B469" s="422" t="s">
        <v>91</v>
      </c>
      <c r="C469" s="422" t="s">
        <v>41</v>
      </c>
      <c r="D469" t="s">
        <v>15</v>
      </c>
      <c r="E469" s="45"/>
      <c r="F469" s="45">
        <v>5</v>
      </c>
      <c r="G469" s="2">
        <f t="shared" si="7"/>
        <v>47.59999999999998</v>
      </c>
      <c r="H469" s="18"/>
      <c r="M469" s="45"/>
    </row>
    <row r="470" spans="1:13">
      <c r="A470" s="3">
        <v>44513</v>
      </c>
      <c r="B470" s="422">
        <v>23797</v>
      </c>
      <c r="C470" s="422" t="s">
        <v>41</v>
      </c>
      <c r="D470" t="s">
        <v>12</v>
      </c>
      <c r="E470" s="45"/>
      <c r="F470" s="45">
        <v>43.2</v>
      </c>
      <c r="G470" s="2">
        <f t="shared" si="7"/>
        <v>4.3999999999999773</v>
      </c>
      <c r="H470" s="18"/>
      <c r="M470" s="45"/>
    </row>
    <row r="471" spans="1:13">
      <c r="A471" s="3">
        <v>44513</v>
      </c>
      <c r="B471" s="422">
        <v>23797</v>
      </c>
      <c r="C471" s="422" t="s">
        <v>41</v>
      </c>
      <c r="D471" t="s">
        <v>13</v>
      </c>
      <c r="E471" s="45"/>
      <c r="F471" s="45">
        <v>4.4000000000000004</v>
      </c>
      <c r="G471" s="21">
        <f t="shared" si="7"/>
        <v>-2.3092638912203256E-14</v>
      </c>
      <c r="H471" s="18"/>
      <c r="M471" s="45"/>
    </row>
    <row r="472" spans="1:13">
      <c r="A472" s="81">
        <v>44500</v>
      </c>
      <c r="B472" s="421" t="s">
        <v>10</v>
      </c>
      <c r="C472" s="421" t="s">
        <v>25</v>
      </c>
      <c r="D472" t="s">
        <v>12</v>
      </c>
      <c r="E472" s="2">
        <v>44.7</v>
      </c>
      <c r="G472" s="2">
        <f t="shared" si="7"/>
        <v>44.699999999999982</v>
      </c>
    </row>
    <row r="473" spans="1:13">
      <c r="A473" s="70"/>
      <c r="B473" s="422"/>
      <c r="C473" s="422"/>
      <c r="D473" t="s">
        <v>13</v>
      </c>
      <c r="E473" s="2">
        <v>2.6</v>
      </c>
      <c r="G473" s="2">
        <f t="shared" si="7"/>
        <v>47.299999999999983</v>
      </c>
    </row>
    <row r="474" spans="1:13">
      <c r="A474" s="70"/>
      <c r="B474" s="422"/>
      <c r="C474" s="422"/>
      <c r="D474" t="s">
        <v>14</v>
      </c>
      <c r="E474" s="2">
        <v>60</v>
      </c>
      <c r="G474" s="2">
        <f t="shared" si="7"/>
        <v>107.29999999999998</v>
      </c>
    </row>
    <row r="475" spans="1:13">
      <c r="A475" s="70"/>
      <c r="B475" s="422"/>
      <c r="C475" s="422"/>
      <c r="D475" t="s">
        <v>15</v>
      </c>
      <c r="E475" s="2">
        <v>5</v>
      </c>
      <c r="G475" s="2">
        <f t="shared" si="7"/>
        <v>112.29999999999998</v>
      </c>
    </row>
    <row r="476" spans="1:13">
      <c r="A476" s="70">
        <v>44500</v>
      </c>
      <c r="B476" s="422" t="s">
        <v>75</v>
      </c>
      <c r="C476" s="422" t="s">
        <v>25</v>
      </c>
      <c r="D476" t="s">
        <v>14</v>
      </c>
      <c r="E476" s="45"/>
      <c r="F476" s="45">
        <v>60</v>
      </c>
      <c r="G476" s="2">
        <f t="shared" si="7"/>
        <v>52.299999999999983</v>
      </c>
      <c r="H476" s="86"/>
      <c r="M476" s="45"/>
    </row>
    <row r="477" spans="1:13">
      <c r="A477" s="70">
        <v>44500</v>
      </c>
      <c r="B477" s="422" t="s">
        <v>75</v>
      </c>
      <c r="C477" s="422" t="s">
        <v>25</v>
      </c>
      <c r="D477" t="s">
        <v>15</v>
      </c>
      <c r="E477" s="45"/>
      <c r="F477" s="45">
        <v>5</v>
      </c>
      <c r="G477" s="2">
        <f>+G476+E477-F477</f>
        <v>47.299999999999983</v>
      </c>
      <c r="H477" s="18"/>
      <c r="M477" s="45"/>
    </row>
    <row r="478" spans="1:13">
      <c r="A478" s="70">
        <v>44551</v>
      </c>
      <c r="B478" s="422">
        <v>24037</v>
      </c>
      <c r="C478" s="422" t="s">
        <v>25</v>
      </c>
      <c r="D478" t="s">
        <v>12</v>
      </c>
      <c r="E478" s="45"/>
      <c r="F478" s="45">
        <v>44.7</v>
      </c>
      <c r="G478" s="2">
        <f t="shared" si="7"/>
        <v>2.5999999999999801</v>
      </c>
      <c r="H478" s="18"/>
      <c r="M478" s="45"/>
    </row>
    <row r="479" spans="1:13">
      <c r="A479" s="70">
        <v>44551</v>
      </c>
      <c r="B479" s="422">
        <v>24037</v>
      </c>
      <c r="C479" s="422" t="s">
        <v>25</v>
      </c>
      <c r="D479" t="s">
        <v>12</v>
      </c>
      <c r="E479" s="45"/>
      <c r="F479" s="45">
        <v>2.6</v>
      </c>
      <c r="G479" s="2">
        <f t="shared" si="7"/>
        <v>-1.9984014443252818E-14</v>
      </c>
      <c r="H479" s="18"/>
      <c r="M479" s="45"/>
    </row>
    <row r="480" spans="1:13">
      <c r="A480" s="81">
        <v>44530</v>
      </c>
      <c r="B480" s="421" t="s">
        <v>10</v>
      </c>
      <c r="C480" s="421" t="s">
        <v>26</v>
      </c>
      <c r="D480" t="s">
        <v>12</v>
      </c>
      <c r="E480" s="2">
        <v>47.7</v>
      </c>
      <c r="G480" s="2">
        <f t="shared" si="7"/>
        <v>47.699999999999982</v>
      </c>
    </row>
    <row r="481" spans="1:12">
      <c r="A481" s="70"/>
      <c r="B481" s="422"/>
      <c r="C481" s="422"/>
      <c r="D481" t="s">
        <v>12</v>
      </c>
      <c r="E481" s="2">
        <v>4</v>
      </c>
      <c r="G481" s="2">
        <f t="shared" si="7"/>
        <v>51.699999999999982</v>
      </c>
      <c r="J481" s="421" t="s">
        <v>25</v>
      </c>
      <c r="K481" t="s">
        <v>12</v>
      </c>
      <c r="L481" s="2">
        <v>44.7</v>
      </c>
    </row>
    <row r="482" spans="1:12">
      <c r="A482" s="70"/>
      <c r="B482" s="422"/>
      <c r="C482" s="422"/>
      <c r="D482" t="s">
        <v>14</v>
      </c>
      <c r="E482" s="2">
        <v>60</v>
      </c>
      <c r="G482" s="2">
        <f t="shared" si="7"/>
        <v>111.69999999999999</v>
      </c>
      <c r="J482" s="422"/>
      <c r="K482" t="s">
        <v>13</v>
      </c>
      <c r="L482" s="2">
        <v>2.6</v>
      </c>
    </row>
    <row r="483" spans="1:12">
      <c r="A483" s="70"/>
      <c r="B483" s="422"/>
      <c r="C483" s="422"/>
      <c r="D483" t="s">
        <v>15</v>
      </c>
      <c r="E483" s="2">
        <v>5</v>
      </c>
      <c r="G483" s="2">
        <f t="shared" si="7"/>
        <v>116.69999999999999</v>
      </c>
      <c r="J483" s="421" t="s">
        <v>26</v>
      </c>
      <c r="K483" t="s">
        <v>12</v>
      </c>
      <c r="L483" s="2">
        <v>47.7</v>
      </c>
    </row>
    <row r="484" spans="1:12">
      <c r="A484" s="70">
        <v>44530</v>
      </c>
      <c r="B484" s="422" t="s">
        <v>69</v>
      </c>
      <c r="C484" s="422" t="s">
        <v>26</v>
      </c>
      <c r="D484" t="s">
        <v>14</v>
      </c>
      <c r="E484" s="2"/>
      <c r="F484" s="2">
        <v>60</v>
      </c>
      <c r="G484" s="2">
        <f t="shared" si="7"/>
        <v>56.699999999999989</v>
      </c>
      <c r="J484" s="422"/>
      <c r="K484" t="s">
        <v>13</v>
      </c>
      <c r="L484" s="2">
        <v>4</v>
      </c>
    </row>
    <row r="485" spans="1:12">
      <c r="A485" s="70">
        <v>44530</v>
      </c>
      <c r="B485" s="422" t="s">
        <v>69</v>
      </c>
      <c r="C485" s="422" t="s">
        <v>26</v>
      </c>
      <c r="D485" t="s">
        <v>15</v>
      </c>
      <c r="E485" s="2"/>
      <c r="F485" s="2">
        <v>5</v>
      </c>
      <c r="G485" s="2">
        <f t="shared" si="7"/>
        <v>51.699999999999989</v>
      </c>
    </row>
    <row r="486" spans="1:12">
      <c r="A486" s="70">
        <v>44551</v>
      </c>
      <c r="B486" s="422">
        <v>24037</v>
      </c>
      <c r="C486" s="422" t="s">
        <v>26</v>
      </c>
      <c r="D486" t="s">
        <v>12</v>
      </c>
      <c r="E486" s="2"/>
      <c r="F486" s="2">
        <v>47.7</v>
      </c>
      <c r="G486" s="2">
        <f t="shared" si="7"/>
        <v>3.9999999999999858</v>
      </c>
    </row>
    <row r="487" spans="1:12">
      <c r="A487" s="70">
        <v>44551</v>
      </c>
      <c r="B487" s="422">
        <v>24037</v>
      </c>
      <c r="C487" s="422" t="s">
        <v>26</v>
      </c>
      <c r="D487" t="s">
        <v>13</v>
      </c>
      <c r="E487" s="2"/>
      <c r="F487" s="2">
        <v>4</v>
      </c>
      <c r="G487" s="2">
        <f t="shared" si="7"/>
        <v>-1.4210854715202004E-14</v>
      </c>
    </row>
    <row r="488" spans="1:12">
      <c r="A488" s="81">
        <v>44561</v>
      </c>
      <c r="B488" s="421" t="s">
        <v>10</v>
      </c>
      <c r="C488" s="421" t="s">
        <v>27</v>
      </c>
      <c r="D488" t="s">
        <v>12</v>
      </c>
      <c r="E488" s="2">
        <v>50.1</v>
      </c>
      <c r="G488" s="2">
        <f t="shared" si="7"/>
        <v>50.099999999999987</v>
      </c>
      <c r="L488" s="5">
        <f>SUM(L481:L485)</f>
        <v>99</v>
      </c>
    </row>
    <row r="489" spans="1:12">
      <c r="A489" s="70"/>
      <c r="B489" s="422"/>
      <c r="C489" s="422"/>
      <c r="D489" t="s">
        <v>13</v>
      </c>
      <c r="E489" s="2">
        <v>4.4000000000000004</v>
      </c>
      <c r="G489" s="2">
        <f t="shared" si="7"/>
        <v>54.499999999999986</v>
      </c>
    </row>
    <row r="490" spans="1:12">
      <c r="A490" s="70"/>
      <c r="B490" s="422"/>
      <c r="C490" s="422"/>
      <c r="D490" t="s">
        <v>14</v>
      </c>
      <c r="E490" s="2">
        <v>60</v>
      </c>
      <c r="G490" s="2">
        <f t="shared" si="7"/>
        <v>114.49999999999999</v>
      </c>
    </row>
    <row r="491" spans="1:12">
      <c r="A491" s="70"/>
      <c r="B491" s="422"/>
      <c r="C491" s="422"/>
      <c r="D491" t="s">
        <v>15</v>
      </c>
      <c r="E491" s="2">
        <v>5</v>
      </c>
      <c r="G491" s="2">
        <f t="shared" si="7"/>
        <v>119.49999999999999</v>
      </c>
    </row>
    <row r="492" spans="1:12">
      <c r="A492" s="3">
        <v>44561</v>
      </c>
      <c r="B492" s="422" t="s">
        <v>76</v>
      </c>
      <c r="C492" s="422" t="s">
        <v>27</v>
      </c>
      <c r="D492" t="s">
        <v>14</v>
      </c>
      <c r="F492" s="2">
        <v>60</v>
      </c>
      <c r="G492" s="2">
        <f t="shared" si="7"/>
        <v>59.499999999999986</v>
      </c>
    </row>
    <row r="493" spans="1:12">
      <c r="A493" s="3">
        <v>44561</v>
      </c>
      <c r="B493" s="422" t="s">
        <v>76</v>
      </c>
      <c r="C493" s="422" t="s">
        <v>27</v>
      </c>
      <c r="D493" t="s">
        <v>15</v>
      </c>
      <c r="F493" s="2">
        <v>5</v>
      </c>
      <c r="G493" s="2">
        <f t="shared" si="7"/>
        <v>54.499999999999986</v>
      </c>
    </row>
    <row r="494" spans="1:12">
      <c r="A494" s="3">
        <v>44568</v>
      </c>
      <c r="B494" s="422">
        <v>24160</v>
      </c>
      <c r="C494" s="422" t="s">
        <v>27</v>
      </c>
      <c r="D494" t="s">
        <v>12</v>
      </c>
      <c r="F494" s="2">
        <v>50.1</v>
      </c>
      <c r="G494" s="2">
        <f t="shared" si="7"/>
        <v>4.3999999999999844</v>
      </c>
    </row>
    <row r="495" spans="1:12">
      <c r="A495" s="3">
        <v>44568</v>
      </c>
      <c r="B495" s="422">
        <v>24160</v>
      </c>
      <c r="C495" s="422" t="s">
        <v>27</v>
      </c>
      <c r="D495" t="s">
        <v>13</v>
      </c>
      <c r="F495" s="2">
        <v>4.4000000000000004</v>
      </c>
      <c r="G495" s="2">
        <f t="shared" si="7"/>
        <v>-1.5987211554602254E-14</v>
      </c>
    </row>
    <row r="496" spans="1:12">
      <c r="A496" s="31">
        <v>44592</v>
      </c>
      <c r="B496" s="421" t="s">
        <v>10</v>
      </c>
      <c r="C496" s="421" t="s">
        <v>11</v>
      </c>
      <c r="D496" t="s">
        <v>12</v>
      </c>
      <c r="E496" s="93">
        <v>53</v>
      </c>
      <c r="G496" s="2">
        <f t="shared" si="7"/>
        <v>52.999999999999986</v>
      </c>
    </row>
    <row r="497" spans="1:7">
      <c r="B497" s="422"/>
      <c r="C497" s="422"/>
      <c r="D497" t="s">
        <v>13</v>
      </c>
      <c r="E497" s="93">
        <v>1.3</v>
      </c>
      <c r="G497" s="2">
        <f t="shared" si="7"/>
        <v>54.299999999999983</v>
      </c>
    </row>
    <row r="498" spans="1:7">
      <c r="B498" s="422"/>
      <c r="C498" s="422"/>
      <c r="D498" t="s">
        <v>14</v>
      </c>
      <c r="E498" s="28">
        <v>60</v>
      </c>
      <c r="G498" s="2">
        <f t="shared" si="7"/>
        <v>114.29999999999998</v>
      </c>
    </row>
    <row r="499" spans="1:7">
      <c r="B499" s="422"/>
      <c r="C499" s="422"/>
      <c r="D499" t="s">
        <v>15</v>
      </c>
      <c r="E499" s="28">
        <v>5</v>
      </c>
      <c r="G499" s="2">
        <f t="shared" si="7"/>
        <v>119.29999999999998</v>
      </c>
    </row>
    <row r="500" spans="1:7">
      <c r="A500" s="3">
        <v>44592</v>
      </c>
      <c r="B500" s="422" t="s">
        <v>77</v>
      </c>
      <c r="C500" s="422" t="s">
        <v>11</v>
      </c>
      <c r="D500" t="s">
        <v>14</v>
      </c>
      <c r="F500" s="2">
        <v>60</v>
      </c>
      <c r="G500" s="2">
        <f t="shared" si="7"/>
        <v>59.299999999999983</v>
      </c>
    </row>
    <row r="501" spans="1:7">
      <c r="A501" s="3">
        <v>44592</v>
      </c>
      <c r="B501" s="422" t="s">
        <v>77</v>
      </c>
      <c r="C501" s="422" t="s">
        <v>11</v>
      </c>
      <c r="D501" t="s">
        <v>15</v>
      </c>
      <c r="F501" s="2">
        <v>5</v>
      </c>
      <c r="G501" s="2">
        <f t="shared" si="7"/>
        <v>54.299999999999983</v>
      </c>
    </row>
    <row r="502" spans="1:7">
      <c r="A502" s="3">
        <v>44621</v>
      </c>
      <c r="B502" s="422">
        <v>24528</v>
      </c>
      <c r="C502" s="422" t="s">
        <v>11</v>
      </c>
      <c r="D502" t="s">
        <v>12</v>
      </c>
      <c r="F502" s="2">
        <v>53</v>
      </c>
      <c r="G502" s="2">
        <f t="shared" si="7"/>
        <v>1.2999999999999829</v>
      </c>
    </row>
    <row r="503" spans="1:7">
      <c r="A503" s="3">
        <v>44621</v>
      </c>
      <c r="B503" s="422">
        <v>24528</v>
      </c>
      <c r="C503" s="422" t="s">
        <v>11</v>
      </c>
      <c r="D503" t="s">
        <v>13</v>
      </c>
      <c r="F503" s="2">
        <v>1.3</v>
      </c>
      <c r="G503" s="2">
        <f t="shared" si="7"/>
        <v>-1.7097434579227411E-14</v>
      </c>
    </row>
    <row r="504" spans="1:7">
      <c r="A504" s="31">
        <v>44620</v>
      </c>
      <c r="B504" s="421" t="s">
        <v>10</v>
      </c>
      <c r="C504" s="421" t="s">
        <v>17</v>
      </c>
      <c r="D504" t="s">
        <v>12</v>
      </c>
      <c r="E504" s="28">
        <v>63.6</v>
      </c>
      <c r="G504" s="2">
        <f t="shared" si="7"/>
        <v>63.599999999999987</v>
      </c>
    </row>
    <row r="505" spans="1:7">
      <c r="B505" s="422"/>
      <c r="C505" s="422"/>
      <c r="D505" t="s">
        <v>13</v>
      </c>
      <c r="E505" s="28">
        <v>4.3</v>
      </c>
      <c r="G505" s="2">
        <f t="shared" si="7"/>
        <v>67.899999999999991</v>
      </c>
    </row>
    <row r="506" spans="1:7">
      <c r="B506" s="422"/>
      <c r="C506" s="422"/>
      <c r="D506" t="s">
        <v>14</v>
      </c>
      <c r="E506" s="28">
        <v>56</v>
      </c>
      <c r="G506" s="2">
        <f t="shared" si="7"/>
        <v>123.89999999999999</v>
      </c>
    </row>
    <row r="507" spans="1:7">
      <c r="B507" s="422"/>
      <c r="C507" s="422"/>
      <c r="D507" t="s">
        <v>15</v>
      </c>
      <c r="E507" s="28">
        <v>5</v>
      </c>
      <c r="G507" s="2">
        <f t="shared" si="7"/>
        <v>128.89999999999998</v>
      </c>
    </row>
    <row r="508" spans="1:7">
      <c r="A508" s="3">
        <v>44620</v>
      </c>
      <c r="B508" s="422" t="s">
        <v>577</v>
      </c>
      <c r="C508" s="422" t="s">
        <v>17</v>
      </c>
      <c r="D508" t="s">
        <v>14</v>
      </c>
      <c r="F508" s="2">
        <v>56</v>
      </c>
      <c r="G508" s="2">
        <f t="shared" si="7"/>
        <v>72.899999999999977</v>
      </c>
    </row>
    <row r="509" spans="1:7">
      <c r="A509" s="3">
        <v>44620</v>
      </c>
      <c r="B509" s="422" t="s">
        <v>577</v>
      </c>
      <c r="C509" s="422" t="s">
        <v>17</v>
      </c>
      <c r="D509" t="s">
        <v>15</v>
      </c>
      <c r="F509" s="2">
        <v>5</v>
      </c>
      <c r="G509" s="2">
        <f t="shared" si="7"/>
        <v>67.899999999999977</v>
      </c>
    </row>
    <row r="510" spans="1:7">
      <c r="A510" s="3">
        <v>44644</v>
      </c>
      <c r="B510" s="422">
        <v>24586</v>
      </c>
      <c r="C510" s="422" t="s">
        <v>17</v>
      </c>
      <c r="D510" t="s">
        <v>12</v>
      </c>
      <c r="F510" s="28">
        <v>63.6</v>
      </c>
      <c r="G510" s="2">
        <f t="shared" si="7"/>
        <v>4.2999999999999758</v>
      </c>
    </row>
    <row r="511" spans="1:7">
      <c r="A511" s="3">
        <v>44644</v>
      </c>
      <c r="B511" s="422">
        <v>24586</v>
      </c>
      <c r="C511" s="422" t="s">
        <v>17</v>
      </c>
      <c r="D511" t="s">
        <v>13</v>
      </c>
      <c r="F511" s="28">
        <v>4.3</v>
      </c>
      <c r="G511" s="2">
        <f t="shared" si="7"/>
        <v>-2.3980817331903381E-14</v>
      </c>
    </row>
    <row r="512" spans="1:7">
      <c r="A512" s="31">
        <v>44651</v>
      </c>
      <c r="B512" s="421" t="s">
        <v>10</v>
      </c>
      <c r="C512" s="421" t="s">
        <v>18</v>
      </c>
      <c r="D512" t="s">
        <v>12</v>
      </c>
      <c r="E512" s="28">
        <v>63.4</v>
      </c>
      <c r="F512" s="28"/>
      <c r="G512" s="2">
        <f t="shared" si="7"/>
        <v>63.399999999999977</v>
      </c>
    </row>
    <row r="513" spans="1:7">
      <c r="B513" s="422"/>
      <c r="C513" s="422"/>
      <c r="D513" t="s">
        <v>13</v>
      </c>
      <c r="E513" s="28">
        <v>5.2</v>
      </c>
      <c r="F513" s="28"/>
      <c r="G513" s="2">
        <f t="shared" si="7"/>
        <v>68.59999999999998</v>
      </c>
    </row>
    <row r="514" spans="1:7">
      <c r="B514" s="422"/>
      <c r="C514" s="422"/>
      <c r="D514" t="s">
        <v>14</v>
      </c>
      <c r="E514" s="28">
        <v>60</v>
      </c>
      <c r="F514" s="28"/>
      <c r="G514" s="2">
        <f t="shared" si="7"/>
        <v>128.59999999999997</v>
      </c>
    </row>
    <row r="515" spans="1:7">
      <c r="B515" s="422"/>
      <c r="C515" s="422"/>
      <c r="D515" t="s">
        <v>15</v>
      </c>
      <c r="E515" s="28">
        <v>5</v>
      </c>
      <c r="F515" s="28"/>
      <c r="G515" s="2">
        <f t="shared" si="7"/>
        <v>133.59999999999997</v>
      </c>
    </row>
    <row r="516" spans="1:7">
      <c r="A516" s="3">
        <v>44651</v>
      </c>
      <c r="B516" s="422" t="s">
        <v>81</v>
      </c>
      <c r="C516" s="422" t="s">
        <v>18</v>
      </c>
      <c r="D516" t="s">
        <v>14</v>
      </c>
      <c r="F516" s="28">
        <v>60</v>
      </c>
      <c r="G516" s="2">
        <f t="shared" si="7"/>
        <v>73.599999999999966</v>
      </c>
    </row>
    <row r="517" spans="1:7">
      <c r="A517" s="3">
        <v>44651</v>
      </c>
      <c r="B517" s="422" t="s">
        <v>81</v>
      </c>
      <c r="C517" s="422" t="s">
        <v>18</v>
      </c>
      <c r="D517" t="s">
        <v>15</v>
      </c>
      <c r="F517" s="28">
        <v>5</v>
      </c>
      <c r="G517" s="2">
        <f t="shared" si="7"/>
        <v>68.599999999999966</v>
      </c>
    </row>
    <row r="518" spans="1:7">
      <c r="A518" s="3">
        <v>44676</v>
      </c>
      <c r="B518" s="422">
        <v>24781</v>
      </c>
      <c r="C518" s="422" t="s">
        <v>18</v>
      </c>
      <c r="D518" t="s">
        <v>12</v>
      </c>
      <c r="F518" s="28">
        <v>63.4</v>
      </c>
      <c r="G518" s="2">
        <f t="shared" si="7"/>
        <v>5.1999999999999673</v>
      </c>
    </row>
    <row r="519" spans="1:7">
      <c r="A519" s="3">
        <v>44676</v>
      </c>
      <c r="B519" s="422">
        <v>24781</v>
      </c>
      <c r="C519" s="422" t="s">
        <v>18</v>
      </c>
      <c r="D519" t="s">
        <v>13</v>
      </c>
      <c r="F519" s="28">
        <v>5.2</v>
      </c>
      <c r="G519" s="2">
        <f t="shared" si="7"/>
        <v>-3.2862601528904634E-14</v>
      </c>
    </row>
    <row r="520" spans="1:7">
      <c r="A520" s="31">
        <v>44681</v>
      </c>
      <c r="B520" s="421" t="s">
        <v>10</v>
      </c>
      <c r="C520" s="421" t="s">
        <v>19</v>
      </c>
      <c r="D520" t="s">
        <v>12</v>
      </c>
      <c r="E520" s="45">
        <v>64.599999999999994</v>
      </c>
      <c r="G520" s="2">
        <f t="shared" si="7"/>
        <v>64.599999999999966</v>
      </c>
    </row>
    <row r="521" spans="1:7">
      <c r="A521" s="71"/>
      <c r="B521" s="425"/>
      <c r="C521" s="425"/>
      <c r="D521" t="s">
        <v>13</v>
      </c>
      <c r="E521" s="45">
        <v>2.8</v>
      </c>
      <c r="G521" s="2">
        <f t="shared" si="7"/>
        <v>67.399999999999963</v>
      </c>
    </row>
    <row r="522" spans="1:7">
      <c r="A522" s="71"/>
      <c r="B522" s="425"/>
      <c r="C522" s="425"/>
      <c r="D522" t="s">
        <v>14</v>
      </c>
      <c r="E522" s="45">
        <v>60</v>
      </c>
      <c r="G522" s="2">
        <f t="shared" si="7"/>
        <v>127.39999999999996</v>
      </c>
    </row>
    <row r="523" spans="1:7">
      <c r="A523" s="71"/>
      <c r="B523" s="425"/>
      <c r="C523" s="425"/>
      <c r="D523" t="s">
        <v>15</v>
      </c>
      <c r="E523" s="45">
        <v>5</v>
      </c>
      <c r="G523" s="2">
        <f t="shared" si="7"/>
        <v>132.39999999999998</v>
      </c>
    </row>
    <row r="524" spans="1:7">
      <c r="A524" s="70">
        <v>44681</v>
      </c>
      <c r="B524" s="422" t="s">
        <v>83</v>
      </c>
      <c r="C524" s="422" t="s">
        <v>19</v>
      </c>
      <c r="D524" t="s">
        <v>14</v>
      </c>
      <c r="E524" s="5"/>
      <c r="F524" s="2">
        <v>60</v>
      </c>
      <c r="G524" s="2">
        <f t="shared" si="7"/>
        <v>72.399999999999977</v>
      </c>
    </row>
    <row r="525" spans="1:7">
      <c r="A525" s="70">
        <v>44681</v>
      </c>
      <c r="B525" s="422" t="s">
        <v>83</v>
      </c>
      <c r="C525" s="422" t="s">
        <v>19</v>
      </c>
      <c r="D525" t="s">
        <v>15</v>
      </c>
      <c r="E525" s="5"/>
      <c r="F525" s="2">
        <v>5</v>
      </c>
      <c r="G525" s="2">
        <f t="shared" si="7"/>
        <v>67.399999999999977</v>
      </c>
    </row>
    <row r="526" spans="1:7">
      <c r="A526" s="3">
        <v>44708</v>
      </c>
      <c r="B526" s="422" t="s">
        <v>578</v>
      </c>
      <c r="C526" s="422" t="s">
        <v>19</v>
      </c>
      <c r="D526" t="s">
        <v>12</v>
      </c>
      <c r="F526" s="45">
        <v>64.599999999999994</v>
      </c>
      <c r="G526" s="2">
        <f t="shared" si="7"/>
        <v>2.7999999999999829</v>
      </c>
    </row>
    <row r="527" spans="1:7">
      <c r="A527" s="3">
        <v>44708</v>
      </c>
      <c r="B527" s="422" t="s">
        <v>578</v>
      </c>
      <c r="C527" s="422" t="s">
        <v>19</v>
      </c>
      <c r="D527" t="s">
        <v>13</v>
      </c>
      <c r="F527" s="45">
        <v>2.8</v>
      </c>
      <c r="G527" s="2">
        <f t="shared" si="7"/>
        <v>-1.6875389974302379E-14</v>
      </c>
    </row>
    <row r="528" spans="1:7">
      <c r="A528" s="31">
        <v>44712</v>
      </c>
      <c r="B528" s="421" t="s">
        <v>10</v>
      </c>
      <c r="C528" s="421" t="s">
        <v>20</v>
      </c>
      <c r="D528" t="s">
        <v>12</v>
      </c>
      <c r="E528" s="2">
        <v>61.8</v>
      </c>
      <c r="G528" s="2">
        <f t="shared" si="7"/>
        <v>61.799999999999983</v>
      </c>
    </row>
    <row r="529" spans="1:12">
      <c r="B529" s="422"/>
      <c r="C529" s="422"/>
      <c r="D529" t="s">
        <v>13</v>
      </c>
      <c r="E529" s="2">
        <v>9.1</v>
      </c>
      <c r="G529" s="2">
        <f t="shared" si="7"/>
        <v>70.899999999999977</v>
      </c>
    </row>
    <row r="530" spans="1:12">
      <c r="B530" s="422"/>
      <c r="C530" s="422"/>
      <c r="D530" t="s">
        <v>14</v>
      </c>
      <c r="E530" s="2">
        <v>60</v>
      </c>
      <c r="G530" s="2">
        <f t="shared" si="7"/>
        <v>130.89999999999998</v>
      </c>
    </row>
    <row r="531" spans="1:12">
      <c r="B531" s="422"/>
      <c r="C531" s="422"/>
      <c r="D531" t="s">
        <v>15</v>
      </c>
      <c r="E531" s="2">
        <v>5</v>
      </c>
      <c r="G531" s="2">
        <f t="shared" ref="G531:G594" si="8">+G530+E531-F531</f>
        <v>135.89999999999998</v>
      </c>
    </row>
    <row r="532" spans="1:12">
      <c r="A532" s="3">
        <v>44712</v>
      </c>
      <c r="B532" s="422" t="s">
        <v>84</v>
      </c>
      <c r="C532" s="422" t="s">
        <v>20</v>
      </c>
      <c r="D532" t="s">
        <v>14</v>
      </c>
      <c r="E532" s="2"/>
      <c r="F532" s="2">
        <v>60</v>
      </c>
      <c r="G532" s="2">
        <f t="shared" si="8"/>
        <v>75.899999999999977</v>
      </c>
    </row>
    <row r="533" spans="1:12" ht="15.75" thickBot="1">
      <c r="A533" s="3">
        <v>44712</v>
      </c>
      <c r="B533" s="422" t="s">
        <v>84</v>
      </c>
      <c r="C533" s="422" t="s">
        <v>20</v>
      </c>
      <c r="D533" t="s">
        <v>15</v>
      </c>
      <c r="E533" s="2"/>
      <c r="F533" s="2">
        <v>5</v>
      </c>
      <c r="G533" s="2">
        <f t="shared" si="8"/>
        <v>70.899999999999977</v>
      </c>
    </row>
    <row r="534" spans="1:12" ht="15.75" thickBot="1">
      <c r="A534" s="3">
        <v>44739</v>
      </c>
      <c r="B534" s="422" t="s">
        <v>579</v>
      </c>
      <c r="C534" s="422" t="s">
        <v>20</v>
      </c>
      <c r="D534" t="s">
        <v>12</v>
      </c>
      <c r="F534" s="2">
        <v>61.8</v>
      </c>
      <c r="G534" s="2">
        <f t="shared" si="8"/>
        <v>9.0999999999999801</v>
      </c>
      <c r="K534" s="143"/>
      <c r="L534" s="144"/>
    </row>
    <row r="535" spans="1:12">
      <c r="A535" s="3">
        <v>44739</v>
      </c>
      <c r="B535" s="422" t="s">
        <v>579</v>
      </c>
      <c r="C535" s="422" t="s">
        <v>20</v>
      </c>
      <c r="D535" t="s">
        <v>13</v>
      </c>
      <c r="F535" s="2">
        <v>9.1</v>
      </c>
      <c r="G535" s="2">
        <f t="shared" si="8"/>
        <v>-1.9539925233402755E-14</v>
      </c>
    </row>
    <row r="536" spans="1:12">
      <c r="A536" s="31">
        <v>44742</v>
      </c>
      <c r="B536" s="421" t="s">
        <v>10</v>
      </c>
      <c r="C536" s="421" t="s">
        <v>21</v>
      </c>
      <c r="D536" t="s">
        <v>12</v>
      </c>
      <c r="E536" s="2">
        <v>59.8</v>
      </c>
      <c r="G536" s="2">
        <f t="shared" si="8"/>
        <v>59.799999999999976</v>
      </c>
    </row>
    <row r="537" spans="1:12">
      <c r="B537" s="422"/>
      <c r="C537" s="422"/>
      <c r="D537" t="s">
        <v>13</v>
      </c>
      <c r="E537" s="2">
        <v>6</v>
      </c>
      <c r="G537" s="2">
        <f t="shared" si="8"/>
        <v>65.799999999999983</v>
      </c>
    </row>
    <row r="538" spans="1:12">
      <c r="B538" s="422"/>
      <c r="C538" s="422"/>
      <c r="D538" t="s">
        <v>14</v>
      </c>
      <c r="E538" s="2">
        <v>60</v>
      </c>
      <c r="G538" s="2">
        <f t="shared" si="8"/>
        <v>125.79999999999998</v>
      </c>
    </row>
    <row r="539" spans="1:12">
      <c r="B539" s="422"/>
      <c r="C539" s="422"/>
      <c r="D539" t="s">
        <v>15</v>
      </c>
      <c r="E539" s="2">
        <v>5</v>
      </c>
      <c r="G539" s="2">
        <f t="shared" si="8"/>
        <v>130.79999999999998</v>
      </c>
    </row>
    <row r="540" spans="1:12">
      <c r="A540" s="3">
        <v>44742</v>
      </c>
      <c r="B540" s="422" t="s">
        <v>86</v>
      </c>
      <c r="C540" s="422" t="s">
        <v>21</v>
      </c>
      <c r="D540" t="s">
        <v>14</v>
      </c>
      <c r="E540" s="2"/>
      <c r="F540" s="2">
        <v>60</v>
      </c>
      <c r="G540" s="2">
        <f t="shared" si="8"/>
        <v>70.799999999999983</v>
      </c>
    </row>
    <row r="541" spans="1:12">
      <c r="A541" s="3">
        <v>44742</v>
      </c>
      <c r="B541" s="422" t="s">
        <v>86</v>
      </c>
      <c r="C541" s="422" t="s">
        <v>21</v>
      </c>
      <c r="D541" t="s">
        <v>15</v>
      </c>
      <c r="E541" s="2"/>
      <c r="F541" s="2">
        <v>5</v>
      </c>
      <c r="G541" s="2">
        <f t="shared" si="8"/>
        <v>65.799999999999983</v>
      </c>
    </row>
    <row r="542" spans="1:12">
      <c r="A542" s="3">
        <v>44764</v>
      </c>
      <c r="B542" s="422" t="s">
        <v>580</v>
      </c>
      <c r="C542" s="422" t="s">
        <v>21</v>
      </c>
      <c r="D542" t="s">
        <v>12</v>
      </c>
      <c r="E542" s="2"/>
      <c r="F542" s="2">
        <v>59.8</v>
      </c>
      <c r="G542" s="2">
        <f t="shared" si="8"/>
        <v>5.9999999999999858</v>
      </c>
    </row>
    <row r="543" spans="1:12">
      <c r="A543" s="3">
        <v>44764</v>
      </c>
      <c r="B543" s="422" t="s">
        <v>580</v>
      </c>
      <c r="C543" s="422" t="s">
        <v>21</v>
      </c>
      <c r="D543" t="s">
        <v>13</v>
      </c>
      <c r="E543" s="2"/>
      <c r="F543" s="2">
        <v>6</v>
      </c>
      <c r="G543" s="2">
        <f t="shared" si="8"/>
        <v>-1.4210854715202004E-14</v>
      </c>
    </row>
    <row r="544" spans="1:12">
      <c r="A544" s="31">
        <v>44773</v>
      </c>
      <c r="B544" s="421" t="s">
        <v>10</v>
      </c>
      <c r="C544" s="421" t="s">
        <v>22</v>
      </c>
      <c r="D544" t="s">
        <v>12</v>
      </c>
      <c r="E544" s="2">
        <v>59.5</v>
      </c>
      <c r="G544" s="2">
        <f t="shared" si="8"/>
        <v>59.499999999999986</v>
      </c>
    </row>
    <row r="545" spans="1:7">
      <c r="B545" s="422"/>
      <c r="C545" s="422"/>
      <c r="D545" t="s">
        <v>13</v>
      </c>
      <c r="E545" s="2">
        <v>9.6999999999999993</v>
      </c>
      <c r="G545" s="2">
        <f t="shared" si="8"/>
        <v>69.199999999999989</v>
      </c>
    </row>
    <row r="546" spans="1:7">
      <c r="B546" s="422"/>
      <c r="C546" s="422"/>
      <c r="D546" t="s">
        <v>14</v>
      </c>
      <c r="E546" s="2">
        <v>60</v>
      </c>
      <c r="G546" s="2">
        <f t="shared" si="8"/>
        <v>129.19999999999999</v>
      </c>
    </row>
    <row r="547" spans="1:7">
      <c r="B547" s="422"/>
      <c r="C547" s="422"/>
      <c r="D547" t="s">
        <v>15</v>
      </c>
      <c r="E547" s="2">
        <v>5</v>
      </c>
      <c r="G547" s="2">
        <f t="shared" si="8"/>
        <v>134.19999999999999</v>
      </c>
    </row>
    <row r="548" spans="1:7">
      <c r="A548" s="71">
        <v>44773</v>
      </c>
      <c r="B548" s="422" t="s">
        <v>87</v>
      </c>
      <c r="C548" s="422" t="s">
        <v>22</v>
      </c>
      <c r="D548" t="s">
        <v>14</v>
      </c>
      <c r="E548" s="2"/>
      <c r="F548" s="2">
        <v>60</v>
      </c>
      <c r="G548" s="2">
        <f t="shared" si="8"/>
        <v>74.199999999999989</v>
      </c>
    </row>
    <row r="549" spans="1:7">
      <c r="A549" s="71">
        <v>44773</v>
      </c>
      <c r="B549" s="422" t="s">
        <v>87</v>
      </c>
      <c r="C549" s="422" t="s">
        <v>22</v>
      </c>
      <c r="D549" t="s">
        <v>15</v>
      </c>
      <c r="E549" s="2"/>
      <c r="F549" s="2">
        <v>5</v>
      </c>
      <c r="G549" s="2">
        <f t="shared" si="8"/>
        <v>69.199999999999989</v>
      </c>
    </row>
    <row r="550" spans="1:7">
      <c r="A550" s="3">
        <v>44792</v>
      </c>
      <c r="B550" s="422">
        <v>25232</v>
      </c>
      <c r="C550" s="422" t="s">
        <v>22</v>
      </c>
      <c r="D550" t="s">
        <v>12</v>
      </c>
      <c r="F550" s="2">
        <v>59.5</v>
      </c>
      <c r="G550" s="2">
        <f t="shared" si="8"/>
        <v>9.6999999999999886</v>
      </c>
    </row>
    <row r="551" spans="1:7">
      <c r="A551" s="3">
        <v>44792</v>
      </c>
      <c r="B551" s="422">
        <v>25232</v>
      </c>
      <c r="C551" s="422" t="s">
        <v>22</v>
      </c>
      <c r="D551" t="s">
        <v>13</v>
      </c>
      <c r="F551" s="2">
        <v>9.6999999999999993</v>
      </c>
      <c r="G551" s="2">
        <f t="shared" si="8"/>
        <v>0</v>
      </c>
    </row>
    <row r="552" spans="1:7">
      <c r="A552" s="31">
        <v>44804</v>
      </c>
      <c r="B552" s="421" t="s">
        <v>10</v>
      </c>
      <c r="C552" s="421" t="s">
        <v>23</v>
      </c>
      <c r="D552" t="s">
        <v>12</v>
      </c>
      <c r="E552" s="2">
        <v>59.9</v>
      </c>
      <c r="G552" s="2">
        <f t="shared" si="8"/>
        <v>59.9</v>
      </c>
    </row>
    <row r="553" spans="1:7">
      <c r="B553" s="422"/>
      <c r="C553" s="422"/>
      <c r="D553" t="s">
        <v>13</v>
      </c>
      <c r="E553" s="2">
        <v>7</v>
      </c>
      <c r="G553" s="2">
        <f t="shared" si="8"/>
        <v>66.900000000000006</v>
      </c>
    </row>
    <row r="554" spans="1:7">
      <c r="B554" s="422"/>
      <c r="C554" s="422"/>
      <c r="D554" t="s">
        <v>14</v>
      </c>
      <c r="E554" s="2">
        <v>60</v>
      </c>
      <c r="G554" s="2">
        <f t="shared" si="8"/>
        <v>126.9</v>
      </c>
    </row>
    <row r="555" spans="1:7">
      <c r="B555" s="422"/>
      <c r="C555" s="422"/>
      <c r="D555" t="s">
        <v>15</v>
      </c>
      <c r="E555" s="2">
        <v>5</v>
      </c>
      <c r="G555" s="2">
        <f t="shared" si="8"/>
        <v>131.9</v>
      </c>
    </row>
    <row r="556" spans="1:7">
      <c r="A556" s="3">
        <v>44804</v>
      </c>
      <c r="B556" s="422" t="s">
        <v>88</v>
      </c>
      <c r="C556" s="422" t="s">
        <v>23</v>
      </c>
      <c r="D556" t="s">
        <v>14</v>
      </c>
      <c r="E556" s="2"/>
      <c r="F556" s="2">
        <v>60</v>
      </c>
      <c r="G556" s="2">
        <f t="shared" si="8"/>
        <v>71.900000000000006</v>
      </c>
    </row>
    <row r="557" spans="1:7">
      <c r="A557" s="3">
        <v>44804</v>
      </c>
      <c r="B557" s="422" t="s">
        <v>88</v>
      </c>
      <c r="C557" s="422" t="s">
        <v>23</v>
      </c>
      <c r="D557" t="s">
        <v>15</v>
      </c>
      <c r="E557" s="2"/>
      <c r="F557" s="2">
        <v>5</v>
      </c>
      <c r="G557" s="2">
        <f t="shared" si="8"/>
        <v>66.900000000000006</v>
      </c>
    </row>
    <row r="558" spans="1:7">
      <c r="A558" s="3">
        <v>44828</v>
      </c>
      <c r="B558" s="422">
        <v>25549</v>
      </c>
      <c r="C558" s="422" t="s">
        <v>23</v>
      </c>
      <c r="D558" t="s">
        <v>12</v>
      </c>
      <c r="F558" s="2">
        <v>59.9</v>
      </c>
      <c r="G558" s="2">
        <f t="shared" si="8"/>
        <v>7.0000000000000071</v>
      </c>
    </row>
    <row r="559" spans="1:7">
      <c r="A559" s="3">
        <v>44828</v>
      </c>
      <c r="B559" s="422">
        <v>25549</v>
      </c>
      <c r="C559" s="422" t="s">
        <v>23</v>
      </c>
      <c r="D559" t="s">
        <v>13</v>
      </c>
      <c r="F559" s="2">
        <v>7</v>
      </c>
      <c r="G559" s="2">
        <f t="shared" si="8"/>
        <v>7.1054273576010019E-15</v>
      </c>
    </row>
    <row r="560" spans="1:7">
      <c r="A560" s="81">
        <v>44834</v>
      </c>
      <c r="B560" s="421" t="s">
        <v>10</v>
      </c>
      <c r="C560" s="421" t="s">
        <v>90</v>
      </c>
      <c r="D560" t="s">
        <v>12</v>
      </c>
      <c r="E560" s="2">
        <v>53.2</v>
      </c>
      <c r="G560" s="2">
        <f t="shared" si="8"/>
        <v>53.20000000000001</v>
      </c>
    </row>
    <row r="561" spans="1:12">
      <c r="A561" s="70"/>
      <c r="B561" s="422"/>
      <c r="C561" s="422"/>
      <c r="D561" t="s">
        <v>13</v>
      </c>
      <c r="E561" s="2">
        <v>8.1999999999999993</v>
      </c>
      <c r="G561" s="2">
        <f t="shared" si="8"/>
        <v>61.400000000000006</v>
      </c>
    </row>
    <row r="562" spans="1:12">
      <c r="A562" s="70"/>
      <c r="B562" s="422"/>
      <c r="C562" s="422"/>
      <c r="D562" t="s">
        <v>14</v>
      </c>
      <c r="E562" s="2">
        <v>60</v>
      </c>
      <c r="G562" s="2">
        <f t="shared" si="8"/>
        <v>121.4</v>
      </c>
    </row>
    <row r="563" spans="1:12">
      <c r="A563" s="70"/>
      <c r="B563" s="422"/>
      <c r="C563" s="422"/>
      <c r="D563" t="s">
        <v>15</v>
      </c>
      <c r="E563" s="2">
        <v>5</v>
      </c>
      <c r="G563" s="2">
        <f t="shared" si="8"/>
        <v>126.4</v>
      </c>
    </row>
    <row r="564" spans="1:12">
      <c r="A564" s="70">
        <v>44834</v>
      </c>
      <c r="B564" s="422" t="s">
        <v>91</v>
      </c>
      <c r="C564" s="422" t="s">
        <v>90</v>
      </c>
      <c r="D564" t="s">
        <v>14</v>
      </c>
      <c r="E564" s="2"/>
      <c r="F564" s="2">
        <v>60</v>
      </c>
      <c r="G564" s="2">
        <f t="shared" si="8"/>
        <v>66.400000000000006</v>
      </c>
    </row>
    <row r="565" spans="1:12">
      <c r="A565" s="70">
        <v>44834</v>
      </c>
      <c r="B565" s="422" t="s">
        <v>91</v>
      </c>
      <c r="C565" s="422" t="s">
        <v>90</v>
      </c>
      <c r="D565" t="s">
        <v>15</v>
      </c>
      <c r="E565" s="2"/>
      <c r="F565" s="2">
        <v>5</v>
      </c>
      <c r="G565" s="2">
        <f t="shared" si="8"/>
        <v>61.400000000000006</v>
      </c>
    </row>
    <row r="566" spans="1:12">
      <c r="A566" s="3">
        <v>44858</v>
      </c>
      <c r="B566" s="422" t="s">
        <v>581</v>
      </c>
      <c r="C566" s="422" t="s">
        <v>90</v>
      </c>
      <c r="D566" t="s">
        <v>12</v>
      </c>
      <c r="F566" s="2">
        <v>53.2</v>
      </c>
      <c r="G566" s="2">
        <f t="shared" si="8"/>
        <v>8.2000000000000028</v>
      </c>
    </row>
    <row r="567" spans="1:12">
      <c r="A567" s="432" t="s">
        <v>90</v>
      </c>
      <c r="B567" s="422" t="s">
        <v>581</v>
      </c>
      <c r="C567" s="422" t="s">
        <v>90</v>
      </c>
      <c r="D567" t="s">
        <v>13</v>
      </c>
      <c r="F567" s="2">
        <v>8.1999999999999993</v>
      </c>
      <c r="G567" s="2">
        <f t="shared" si="8"/>
        <v>0</v>
      </c>
    </row>
    <row r="568" spans="1:12">
      <c r="A568" s="31">
        <v>44865</v>
      </c>
      <c r="B568" s="421" t="s">
        <v>10</v>
      </c>
      <c r="C568" s="421" t="s">
        <v>25</v>
      </c>
      <c r="D568" t="s">
        <v>12</v>
      </c>
      <c r="E568" s="2">
        <v>53</v>
      </c>
      <c r="G568" s="2">
        <f t="shared" si="8"/>
        <v>53</v>
      </c>
    </row>
    <row r="569" spans="1:12">
      <c r="A569" s="71"/>
      <c r="B569" s="425"/>
      <c r="C569" s="425"/>
      <c r="D569" t="s">
        <v>13</v>
      </c>
      <c r="E569" s="2">
        <v>4.9000000000000004</v>
      </c>
      <c r="G569" s="2">
        <f t="shared" si="8"/>
        <v>57.9</v>
      </c>
    </row>
    <row r="570" spans="1:12">
      <c r="A570" s="71"/>
      <c r="B570" s="425"/>
      <c r="C570" s="425"/>
      <c r="D570" t="s">
        <v>14</v>
      </c>
      <c r="E570" s="2">
        <v>60</v>
      </c>
      <c r="G570" s="2">
        <f t="shared" si="8"/>
        <v>117.9</v>
      </c>
    </row>
    <row r="571" spans="1:12">
      <c r="A571" s="71"/>
      <c r="B571" s="425"/>
      <c r="C571" s="425"/>
      <c r="D571" t="s">
        <v>15</v>
      </c>
      <c r="E571" s="2">
        <v>5</v>
      </c>
      <c r="G571" s="2">
        <f t="shared" si="8"/>
        <v>122.9</v>
      </c>
      <c r="K571" s="144">
        <v>53.2</v>
      </c>
      <c r="L571" s="144">
        <v>8.1999999999999993</v>
      </c>
    </row>
    <row r="572" spans="1:12">
      <c r="A572" s="3">
        <v>44865</v>
      </c>
      <c r="B572" s="422" t="s">
        <v>75</v>
      </c>
      <c r="C572" s="422" t="s">
        <v>25</v>
      </c>
      <c r="D572" t="s">
        <v>14</v>
      </c>
      <c r="E572" s="2"/>
      <c r="F572" s="2">
        <v>60</v>
      </c>
      <c r="G572" s="2">
        <f t="shared" si="8"/>
        <v>62.900000000000006</v>
      </c>
    </row>
    <row r="573" spans="1:12">
      <c r="A573" s="3">
        <v>44865</v>
      </c>
      <c r="B573" s="422" t="s">
        <v>75</v>
      </c>
      <c r="C573" s="422" t="s">
        <v>25</v>
      </c>
      <c r="D573" t="s">
        <v>15</v>
      </c>
      <c r="E573" s="2"/>
      <c r="F573" s="2">
        <v>5</v>
      </c>
      <c r="G573" s="2">
        <f t="shared" si="8"/>
        <v>57.900000000000006</v>
      </c>
    </row>
    <row r="574" spans="1:12">
      <c r="A574" s="3">
        <v>44889</v>
      </c>
      <c r="B574" s="422" t="s">
        <v>582</v>
      </c>
      <c r="C574" s="422" t="s">
        <v>25</v>
      </c>
      <c r="D574" t="s">
        <v>12</v>
      </c>
      <c r="F574" s="2">
        <v>53</v>
      </c>
      <c r="G574" s="2">
        <f t="shared" si="8"/>
        <v>4.9000000000000057</v>
      </c>
    </row>
    <row r="575" spans="1:12">
      <c r="A575" s="3">
        <v>44889</v>
      </c>
      <c r="B575" s="422" t="s">
        <v>582</v>
      </c>
      <c r="C575" s="422" t="s">
        <v>25</v>
      </c>
      <c r="D575" t="s">
        <v>13</v>
      </c>
      <c r="F575" s="2">
        <v>4.9000000000000004</v>
      </c>
      <c r="G575" s="2">
        <f t="shared" si="8"/>
        <v>0</v>
      </c>
    </row>
    <row r="576" spans="1:12">
      <c r="A576" s="81">
        <v>44895</v>
      </c>
      <c r="B576" s="421" t="s">
        <v>10</v>
      </c>
      <c r="C576" s="421" t="s">
        <v>26</v>
      </c>
      <c r="D576" t="s">
        <v>12</v>
      </c>
      <c r="E576" s="2">
        <v>59.1</v>
      </c>
      <c r="G576" s="2">
        <f t="shared" si="8"/>
        <v>59.1</v>
      </c>
    </row>
    <row r="577" spans="1:12">
      <c r="A577" s="70"/>
      <c r="B577" s="422"/>
      <c r="C577" s="422"/>
      <c r="D577" t="s">
        <v>13</v>
      </c>
      <c r="E577" s="2">
        <v>6.3</v>
      </c>
      <c r="G577" s="2">
        <f t="shared" si="8"/>
        <v>65.400000000000006</v>
      </c>
    </row>
    <row r="578" spans="1:12">
      <c r="A578" s="70"/>
      <c r="B578" s="422"/>
      <c r="C578" s="422"/>
      <c r="D578" t="s">
        <v>14</v>
      </c>
      <c r="E578" s="2">
        <v>60</v>
      </c>
      <c r="G578" s="2">
        <f t="shared" si="8"/>
        <v>125.4</v>
      </c>
      <c r="J578" s="421" t="s">
        <v>26</v>
      </c>
      <c r="K578" t="s">
        <v>12</v>
      </c>
      <c r="L578" s="2">
        <v>59.1</v>
      </c>
    </row>
    <row r="579" spans="1:12">
      <c r="A579" s="70"/>
      <c r="B579" s="422"/>
      <c r="C579" s="422"/>
      <c r="D579" t="s">
        <v>15</v>
      </c>
      <c r="E579" s="2">
        <v>5</v>
      </c>
      <c r="G579" s="2">
        <f t="shared" si="8"/>
        <v>130.4</v>
      </c>
      <c r="J579" s="422"/>
      <c r="K579" t="s">
        <v>13</v>
      </c>
      <c r="L579" s="2">
        <v>6.3</v>
      </c>
    </row>
    <row r="580" spans="1:12">
      <c r="A580" s="3">
        <v>44895</v>
      </c>
      <c r="B580" s="422" t="s">
        <v>93</v>
      </c>
      <c r="C580" s="422" t="s">
        <v>26</v>
      </c>
      <c r="D580" t="s">
        <v>14</v>
      </c>
      <c r="E580" s="2"/>
      <c r="F580" s="2">
        <v>60</v>
      </c>
      <c r="G580" s="2">
        <f t="shared" si="8"/>
        <v>70.400000000000006</v>
      </c>
    </row>
    <row r="581" spans="1:12">
      <c r="A581" s="3">
        <v>44895</v>
      </c>
      <c r="B581" s="422" t="s">
        <v>93</v>
      </c>
      <c r="C581" s="422" t="s">
        <v>26</v>
      </c>
      <c r="D581" t="s">
        <v>15</v>
      </c>
      <c r="E581" s="5"/>
      <c r="F581" s="23">
        <v>5</v>
      </c>
      <c r="G581" s="2">
        <f t="shared" si="8"/>
        <v>65.400000000000006</v>
      </c>
      <c r="L581" s="5">
        <f>SUM(L578:L580)</f>
        <v>65.400000000000006</v>
      </c>
    </row>
    <row r="582" spans="1:12">
      <c r="A582" s="3">
        <v>44921</v>
      </c>
      <c r="B582" s="422" t="s">
        <v>583</v>
      </c>
      <c r="C582" s="422" t="s">
        <v>26</v>
      </c>
      <c r="D582" t="s">
        <v>12</v>
      </c>
      <c r="F582" s="2">
        <v>59.1</v>
      </c>
      <c r="G582" s="2">
        <f t="shared" si="8"/>
        <v>6.3000000000000043</v>
      </c>
    </row>
    <row r="583" spans="1:12">
      <c r="A583" s="3">
        <v>44921</v>
      </c>
      <c r="B583" s="422" t="s">
        <v>583</v>
      </c>
      <c r="C583" s="422" t="s">
        <v>26</v>
      </c>
      <c r="D583" t="s">
        <v>13</v>
      </c>
      <c r="F583" s="2">
        <v>6.3</v>
      </c>
      <c r="G583" s="2">
        <f t="shared" si="8"/>
        <v>0</v>
      </c>
    </row>
    <row r="584" spans="1:12">
      <c r="A584" s="81">
        <v>44926</v>
      </c>
      <c r="B584" s="421" t="s">
        <v>10</v>
      </c>
      <c r="C584" s="421" t="s">
        <v>27</v>
      </c>
      <c r="D584" t="s">
        <v>12</v>
      </c>
      <c r="E584" s="2">
        <v>67.599999999999994</v>
      </c>
      <c r="G584" s="2">
        <f t="shared" si="8"/>
        <v>67.599999999999994</v>
      </c>
    </row>
    <row r="585" spans="1:12">
      <c r="A585" s="70"/>
      <c r="B585" s="422"/>
      <c r="C585" s="422"/>
      <c r="D585" t="s">
        <v>13</v>
      </c>
      <c r="E585" s="2">
        <v>5.7</v>
      </c>
      <c r="G585" s="2">
        <f t="shared" si="8"/>
        <v>73.3</v>
      </c>
    </row>
    <row r="586" spans="1:12">
      <c r="A586" s="70"/>
      <c r="B586" s="422"/>
      <c r="C586" s="422"/>
      <c r="D586" t="s">
        <v>14</v>
      </c>
      <c r="E586" s="2">
        <v>60</v>
      </c>
      <c r="G586" s="2">
        <f t="shared" si="8"/>
        <v>133.30000000000001</v>
      </c>
    </row>
    <row r="587" spans="1:12">
      <c r="A587" s="70"/>
      <c r="B587" s="422"/>
      <c r="C587" s="422"/>
      <c r="D587" t="s">
        <v>15</v>
      </c>
      <c r="E587" s="2">
        <v>5</v>
      </c>
      <c r="G587" s="2">
        <f t="shared" si="8"/>
        <v>138.30000000000001</v>
      </c>
    </row>
    <row r="588" spans="1:12">
      <c r="A588" s="70">
        <v>44926</v>
      </c>
      <c r="B588" s="422" t="s">
        <v>76</v>
      </c>
      <c r="C588" s="422" t="s">
        <v>27</v>
      </c>
      <c r="D588" t="s">
        <v>14</v>
      </c>
      <c r="E588" s="2"/>
      <c r="F588" s="2">
        <v>60</v>
      </c>
      <c r="G588" s="2">
        <f t="shared" si="8"/>
        <v>78.300000000000011</v>
      </c>
    </row>
    <row r="589" spans="1:12">
      <c r="A589" s="70">
        <v>44926</v>
      </c>
      <c r="B589" s="422" t="s">
        <v>76</v>
      </c>
      <c r="C589" s="422" t="s">
        <v>27</v>
      </c>
      <c r="D589" t="s">
        <v>15</v>
      </c>
      <c r="E589" s="2"/>
      <c r="F589" s="2">
        <v>5</v>
      </c>
      <c r="G589" s="2">
        <f t="shared" si="8"/>
        <v>73.300000000000011</v>
      </c>
    </row>
    <row r="590" spans="1:12">
      <c r="A590" s="3">
        <v>44952</v>
      </c>
      <c r="B590" s="422" t="s">
        <v>584</v>
      </c>
      <c r="C590" s="422" t="s">
        <v>27</v>
      </c>
      <c r="D590" t="s">
        <v>12</v>
      </c>
      <c r="F590" s="2">
        <v>67.599999999999994</v>
      </c>
      <c r="G590" s="2">
        <f t="shared" si="8"/>
        <v>5.7000000000000171</v>
      </c>
    </row>
    <row r="591" spans="1:12">
      <c r="A591" s="3">
        <v>44952</v>
      </c>
      <c r="B591" s="422" t="s">
        <v>584</v>
      </c>
      <c r="C591" s="422" t="s">
        <v>27</v>
      </c>
      <c r="D591" t="s">
        <v>13</v>
      </c>
      <c r="F591" s="2">
        <v>5.7</v>
      </c>
      <c r="G591" s="2">
        <f t="shared" si="8"/>
        <v>1.6875389974302379E-14</v>
      </c>
    </row>
    <row r="592" spans="1:12">
      <c r="A592" s="31">
        <v>44957</v>
      </c>
      <c r="B592" s="421" t="s">
        <v>10</v>
      </c>
      <c r="C592" s="421" t="s">
        <v>11</v>
      </c>
      <c r="D592" t="s">
        <v>12</v>
      </c>
      <c r="E592" s="196">
        <v>61.2</v>
      </c>
      <c r="F592" s="196"/>
      <c r="G592" s="2">
        <f t="shared" si="8"/>
        <v>61.200000000000017</v>
      </c>
    </row>
    <row r="593" spans="1:7">
      <c r="B593" s="422"/>
      <c r="C593" s="422"/>
      <c r="D593" t="s">
        <v>13</v>
      </c>
      <c r="E593" s="196">
        <v>4.8</v>
      </c>
      <c r="F593" s="196"/>
      <c r="G593" s="2">
        <f t="shared" si="8"/>
        <v>66.000000000000014</v>
      </c>
    </row>
    <row r="594" spans="1:7">
      <c r="B594" s="422"/>
      <c r="C594" s="422"/>
      <c r="D594" t="s">
        <v>14</v>
      </c>
      <c r="E594" s="196">
        <v>60</v>
      </c>
      <c r="F594" s="196"/>
      <c r="G594" s="2">
        <f t="shared" si="8"/>
        <v>126.00000000000001</v>
      </c>
    </row>
    <row r="595" spans="1:7">
      <c r="B595" s="422"/>
      <c r="C595" s="422"/>
      <c r="D595" t="s">
        <v>15</v>
      </c>
      <c r="E595" s="196">
        <v>5</v>
      </c>
      <c r="F595" s="196"/>
      <c r="G595" s="2">
        <f t="shared" ref="G595:G658" si="9">+G594+E595-F595</f>
        <v>131</v>
      </c>
    </row>
    <row r="596" spans="1:7">
      <c r="A596" s="3">
        <v>44957</v>
      </c>
      <c r="B596" s="422" t="s">
        <v>77</v>
      </c>
      <c r="C596" s="422" t="s">
        <v>11</v>
      </c>
      <c r="D596" t="s">
        <v>14</v>
      </c>
      <c r="E596" s="196"/>
      <c r="F596" s="196">
        <v>60</v>
      </c>
      <c r="G596" s="2">
        <f t="shared" si="9"/>
        <v>71</v>
      </c>
    </row>
    <row r="597" spans="1:7">
      <c r="A597" s="3">
        <v>44957</v>
      </c>
      <c r="B597" s="422" t="s">
        <v>77</v>
      </c>
      <c r="C597" s="422" t="s">
        <v>11</v>
      </c>
      <c r="D597" t="s">
        <v>15</v>
      </c>
      <c r="E597" s="196"/>
      <c r="F597" s="196">
        <v>5</v>
      </c>
      <c r="G597" s="2">
        <f t="shared" si="9"/>
        <v>66</v>
      </c>
    </row>
    <row r="598" spans="1:7">
      <c r="A598" s="3">
        <v>44985</v>
      </c>
      <c r="B598" s="422" t="s">
        <v>585</v>
      </c>
      <c r="C598" s="422" t="s">
        <v>11</v>
      </c>
      <c r="D598" t="s">
        <v>12</v>
      </c>
      <c r="F598" s="196">
        <v>61.2</v>
      </c>
      <c r="G598" s="2">
        <f t="shared" si="9"/>
        <v>4.7999999999999972</v>
      </c>
    </row>
    <row r="599" spans="1:7">
      <c r="A599" s="3">
        <v>44985</v>
      </c>
      <c r="B599" s="422" t="s">
        <v>585</v>
      </c>
      <c r="C599" s="422" t="s">
        <v>11</v>
      </c>
      <c r="D599" t="s">
        <v>13</v>
      </c>
      <c r="F599" s="196">
        <v>4.8</v>
      </c>
      <c r="G599" s="2">
        <f t="shared" si="9"/>
        <v>0</v>
      </c>
    </row>
    <row r="600" spans="1:7">
      <c r="A600" s="31">
        <v>44985</v>
      </c>
      <c r="B600" s="421" t="s">
        <v>10</v>
      </c>
      <c r="C600" s="421" t="s">
        <v>17</v>
      </c>
      <c r="D600" t="s">
        <v>12</v>
      </c>
      <c r="E600" s="196">
        <v>66.8</v>
      </c>
      <c r="F600" s="196"/>
      <c r="G600" s="2">
        <f t="shared" si="9"/>
        <v>66.8</v>
      </c>
    </row>
    <row r="601" spans="1:7">
      <c r="B601" s="422"/>
      <c r="C601" s="422"/>
      <c r="D601" t="s">
        <v>13</v>
      </c>
      <c r="E601" s="196">
        <v>1.2</v>
      </c>
      <c r="F601" s="196"/>
      <c r="G601" s="2">
        <f t="shared" si="9"/>
        <v>68</v>
      </c>
    </row>
    <row r="602" spans="1:7">
      <c r="B602" s="422"/>
      <c r="C602" s="422"/>
      <c r="D602" t="s">
        <v>14</v>
      </c>
      <c r="E602" s="196">
        <v>56</v>
      </c>
      <c r="F602" s="196"/>
      <c r="G602" s="2">
        <f t="shared" si="9"/>
        <v>124</v>
      </c>
    </row>
    <row r="603" spans="1:7">
      <c r="B603" s="422"/>
      <c r="C603" s="422"/>
      <c r="D603" t="s">
        <v>15</v>
      </c>
      <c r="E603" s="196">
        <v>5</v>
      </c>
      <c r="F603" s="196"/>
      <c r="G603" s="2">
        <f t="shared" si="9"/>
        <v>129</v>
      </c>
    </row>
    <row r="604" spans="1:7">
      <c r="A604" s="3">
        <v>44985</v>
      </c>
      <c r="B604" s="422" t="s">
        <v>78</v>
      </c>
      <c r="C604" s="422" t="s">
        <v>17</v>
      </c>
      <c r="D604" t="s">
        <v>14</v>
      </c>
      <c r="E604" s="196"/>
      <c r="F604" s="196">
        <v>56</v>
      </c>
      <c r="G604" s="2">
        <f t="shared" si="9"/>
        <v>73</v>
      </c>
    </row>
    <row r="605" spans="1:7">
      <c r="A605" s="3">
        <v>44985</v>
      </c>
      <c r="B605" s="422" t="s">
        <v>78</v>
      </c>
      <c r="C605" s="422" t="s">
        <v>17</v>
      </c>
      <c r="D605" t="s">
        <v>15</v>
      </c>
      <c r="E605" s="196"/>
      <c r="F605" s="196">
        <v>5</v>
      </c>
      <c r="G605" s="2">
        <f t="shared" si="9"/>
        <v>68</v>
      </c>
    </row>
    <row r="606" spans="1:7">
      <c r="A606" s="3">
        <v>45008</v>
      </c>
      <c r="B606" s="422">
        <v>26601</v>
      </c>
      <c r="C606" s="422" t="s">
        <v>17</v>
      </c>
      <c r="D606" t="s">
        <v>12</v>
      </c>
      <c r="F606" s="2">
        <v>66.8</v>
      </c>
      <c r="G606" s="2">
        <f t="shared" si="9"/>
        <v>1.2000000000000028</v>
      </c>
    </row>
    <row r="607" spans="1:7">
      <c r="A607" s="3">
        <v>45008</v>
      </c>
      <c r="B607" s="422">
        <v>26601</v>
      </c>
      <c r="C607" s="422" t="s">
        <v>17</v>
      </c>
      <c r="D607" t="s">
        <v>13</v>
      </c>
      <c r="F607" s="2">
        <v>1.2</v>
      </c>
      <c r="G607" s="2">
        <f t="shared" si="9"/>
        <v>2.886579864025407E-15</v>
      </c>
    </row>
    <row r="608" spans="1:7">
      <c r="A608" s="81">
        <v>45016</v>
      </c>
      <c r="B608" s="421" t="s">
        <v>10</v>
      </c>
      <c r="C608" s="421" t="s">
        <v>18</v>
      </c>
      <c r="D608" t="s">
        <v>12</v>
      </c>
      <c r="E608" s="196">
        <v>67.599999999999994</v>
      </c>
      <c r="F608" s="196"/>
      <c r="G608" s="2">
        <f t="shared" si="9"/>
        <v>67.599999999999994</v>
      </c>
    </row>
    <row r="609" spans="1:7">
      <c r="A609" s="70"/>
      <c r="B609" s="422"/>
      <c r="C609" s="422"/>
      <c r="D609" t="s">
        <v>13</v>
      </c>
      <c r="E609" s="196">
        <v>1.3</v>
      </c>
      <c r="F609" s="196"/>
      <c r="G609" s="2">
        <f t="shared" si="9"/>
        <v>68.899999999999991</v>
      </c>
    </row>
    <row r="610" spans="1:7">
      <c r="A610" s="70"/>
      <c r="B610" s="422"/>
      <c r="C610" s="422"/>
      <c r="D610" t="s">
        <v>14</v>
      </c>
      <c r="E610" s="196">
        <v>60</v>
      </c>
      <c r="F610" s="196"/>
      <c r="G610" s="2">
        <f t="shared" si="9"/>
        <v>128.89999999999998</v>
      </c>
    </row>
    <row r="611" spans="1:7">
      <c r="A611" s="70"/>
      <c r="B611" s="422"/>
      <c r="C611" s="422"/>
      <c r="D611" t="s">
        <v>15</v>
      </c>
      <c r="E611" s="196">
        <v>5</v>
      </c>
      <c r="F611" s="196"/>
      <c r="G611" s="2">
        <f t="shared" si="9"/>
        <v>133.89999999999998</v>
      </c>
    </row>
    <row r="612" spans="1:7">
      <c r="A612" s="70">
        <v>45016</v>
      </c>
      <c r="B612" s="422" t="s">
        <v>81</v>
      </c>
      <c r="C612" s="422" t="s">
        <v>18</v>
      </c>
      <c r="D612" t="s">
        <v>14</v>
      </c>
      <c r="E612" s="196"/>
      <c r="F612" s="196">
        <v>60</v>
      </c>
      <c r="G612" s="2">
        <f t="shared" si="9"/>
        <v>73.899999999999977</v>
      </c>
    </row>
    <row r="613" spans="1:7">
      <c r="A613" s="70">
        <v>45016</v>
      </c>
      <c r="B613" s="422" t="s">
        <v>81</v>
      </c>
      <c r="C613" s="422" t="s">
        <v>18</v>
      </c>
      <c r="D613" t="s">
        <v>15</v>
      </c>
      <c r="E613" s="196"/>
      <c r="F613" s="196">
        <v>5</v>
      </c>
      <c r="G613" s="2">
        <f t="shared" si="9"/>
        <v>68.899999999999977</v>
      </c>
    </row>
    <row r="614" spans="1:7">
      <c r="A614" s="70">
        <v>45042</v>
      </c>
      <c r="B614" s="422">
        <v>26814</v>
      </c>
      <c r="C614" s="422" t="s">
        <v>18</v>
      </c>
      <c r="D614" t="s">
        <v>12</v>
      </c>
      <c r="E614" s="196"/>
      <c r="F614" s="196">
        <v>67.599999999999994</v>
      </c>
      <c r="G614" s="2">
        <f t="shared" si="9"/>
        <v>1.2999999999999829</v>
      </c>
    </row>
    <row r="615" spans="1:7">
      <c r="A615" s="70">
        <v>45042</v>
      </c>
      <c r="B615" s="422">
        <v>26814</v>
      </c>
      <c r="C615" s="422" t="s">
        <v>18</v>
      </c>
      <c r="D615" t="s">
        <v>13</v>
      </c>
      <c r="E615" s="196"/>
      <c r="F615" s="196">
        <v>1.3</v>
      </c>
      <c r="G615" s="2">
        <f t="shared" si="9"/>
        <v>-1.7097434579227411E-14</v>
      </c>
    </row>
    <row r="616" spans="1:7">
      <c r="A616" s="81">
        <v>45046</v>
      </c>
      <c r="B616" s="421" t="s">
        <v>10</v>
      </c>
      <c r="C616" s="421" t="s">
        <v>19</v>
      </c>
      <c r="D616" t="s">
        <v>12</v>
      </c>
      <c r="E616" s="207">
        <v>70.7</v>
      </c>
      <c r="F616" s="207"/>
      <c r="G616" s="2">
        <f t="shared" si="9"/>
        <v>70.699999999999989</v>
      </c>
    </row>
    <row r="617" spans="1:7">
      <c r="A617" s="70"/>
      <c r="B617" s="422"/>
      <c r="C617" s="422"/>
      <c r="D617" t="s">
        <v>13</v>
      </c>
      <c r="E617" s="207">
        <v>1.5</v>
      </c>
      <c r="F617" s="207"/>
      <c r="G617" s="2">
        <f t="shared" si="9"/>
        <v>72.199999999999989</v>
      </c>
    </row>
    <row r="618" spans="1:7">
      <c r="A618" s="70"/>
      <c r="B618" s="422"/>
      <c r="C618" s="422"/>
      <c r="D618" t="s">
        <v>14</v>
      </c>
      <c r="E618" s="207">
        <v>60</v>
      </c>
      <c r="F618" s="207"/>
      <c r="G618" s="2">
        <f t="shared" si="9"/>
        <v>132.19999999999999</v>
      </c>
    </row>
    <row r="619" spans="1:7">
      <c r="A619" s="70"/>
      <c r="B619" s="422"/>
      <c r="C619" s="422"/>
      <c r="D619" t="s">
        <v>15</v>
      </c>
      <c r="E619" s="207">
        <v>5</v>
      </c>
      <c r="F619" s="207"/>
      <c r="G619" s="2">
        <f t="shared" si="9"/>
        <v>137.19999999999999</v>
      </c>
    </row>
    <row r="620" spans="1:7">
      <c r="A620" s="70">
        <v>45046</v>
      </c>
      <c r="B620" s="422" t="s">
        <v>83</v>
      </c>
      <c r="C620" s="422" t="s">
        <v>19</v>
      </c>
      <c r="D620" t="s">
        <v>14</v>
      </c>
      <c r="E620" s="207"/>
      <c r="F620" s="207">
        <v>60</v>
      </c>
      <c r="G620" s="2">
        <f t="shared" si="9"/>
        <v>77.199999999999989</v>
      </c>
    </row>
    <row r="621" spans="1:7">
      <c r="A621" s="70">
        <v>45046</v>
      </c>
      <c r="B621" s="422" t="s">
        <v>83</v>
      </c>
      <c r="C621" s="422" t="s">
        <v>19</v>
      </c>
      <c r="D621" t="s">
        <v>15</v>
      </c>
      <c r="E621" s="207"/>
      <c r="F621" s="207">
        <v>5</v>
      </c>
      <c r="G621" s="2">
        <f t="shared" si="9"/>
        <v>72.199999999999989</v>
      </c>
    </row>
    <row r="622" spans="1:7">
      <c r="A622" s="70">
        <v>45082</v>
      </c>
      <c r="B622" s="422">
        <v>26912</v>
      </c>
      <c r="C622" s="422" t="s">
        <v>19</v>
      </c>
      <c r="D622" t="s">
        <v>12</v>
      </c>
      <c r="E622" s="207"/>
      <c r="F622" s="207">
        <v>70.7</v>
      </c>
      <c r="G622" s="2">
        <f t="shared" si="9"/>
        <v>1.4999999999999858</v>
      </c>
    </row>
    <row r="623" spans="1:7">
      <c r="A623" s="70">
        <v>45082</v>
      </c>
      <c r="B623" s="422">
        <v>26912</v>
      </c>
      <c r="C623" s="422" t="s">
        <v>19</v>
      </c>
      <c r="D623" t="s">
        <v>13</v>
      </c>
      <c r="E623" s="207"/>
      <c r="F623" s="207">
        <v>1.5</v>
      </c>
      <c r="G623" s="2">
        <f t="shared" si="9"/>
        <v>-1.4210854715202004E-14</v>
      </c>
    </row>
    <row r="624" spans="1:7">
      <c r="A624" s="81">
        <v>45077</v>
      </c>
      <c r="B624" s="421" t="s">
        <v>10</v>
      </c>
      <c r="C624" s="421" t="s">
        <v>20</v>
      </c>
      <c r="D624" t="s">
        <v>12</v>
      </c>
      <c r="E624" s="2">
        <v>65.400000000000006</v>
      </c>
      <c r="F624" s="207"/>
      <c r="G624" s="2">
        <f t="shared" si="9"/>
        <v>65.399999999999991</v>
      </c>
    </row>
    <row r="625" spans="1:11">
      <c r="A625" s="70"/>
      <c r="B625" s="422"/>
      <c r="C625" s="422"/>
      <c r="D625" t="s">
        <v>13</v>
      </c>
      <c r="E625" s="2">
        <v>2.1</v>
      </c>
      <c r="F625" s="207"/>
      <c r="G625" s="2">
        <f t="shared" si="9"/>
        <v>67.499999999999986</v>
      </c>
    </row>
    <row r="626" spans="1:11">
      <c r="A626" s="70"/>
      <c r="B626" s="422"/>
      <c r="C626" s="422"/>
      <c r="D626" t="s">
        <v>14</v>
      </c>
      <c r="E626" s="207">
        <v>60</v>
      </c>
      <c r="F626" s="207"/>
      <c r="G626" s="2">
        <f t="shared" si="9"/>
        <v>127.49999999999999</v>
      </c>
    </row>
    <row r="627" spans="1:11">
      <c r="A627" s="70"/>
      <c r="B627" s="422"/>
      <c r="C627" s="422"/>
      <c r="D627" t="s">
        <v>15</v>
      </c>
      <c r="E627" s="207">
        <v>5</v>
      </c>
      <c r="F627" s="207"/>
      <c r="G627" s="2">
        <f t="shared" si="9"/>
        <v>132.5</v>
      </c>
    </row>
    <row r="628" spans="1:11">
      <c r="A628" s="70">
        <v>45077</v>
      </c>
      <c r="B628" s="422" t="s">
        <v>84</v>
      </c>
      <c r="C628" s="422" t="s">
        <v>20</v>
      </c>
      <c r="D628" t="s">
        <v>14</v>
      </c>
      <c r="E628" s="207"/>
      <c r="F628" s="207">
        <v>60</v>
      </c>
      <c r="G628" s="2">
        <f t="shared" si="9"/>
        <v>72.5</v>
      </c>
    </row>
    <row r="629" spans="1:11">
      <c r="A629" s="70">
        <v>45077</v>
      </c>
      <c r="B629" s="422" t="s">
        <v>84</v>
      </c>
      <c r="C629" s="422" t="s">
        <v>20</v>
      </c>
      <c r="D629" t="s">
        <v>15</v>
      </c>
      <c r="E629" s="207"/>
      <c r="F629" s="207">
        <v>5</v>
      </c>
      <c r="G629" s="2">
        <f t="shared" si="9"/>
        <v>67.5</v>
      </c>
    </row>
    <row r="630" spans="1:11">
      <c r="A630" s="3">
        <v>45107</v>
      </c>
      <c r="B630" s="422">
        <v>26992</v>
      </c>
      <c r="C630" s="422" t="s">
        <v>20</v>
      </c>
      <c r="D630" t="s">
        <v>12</v>
      </c>
      <c r="F630" s="2">
        <v>65.400000000000006</v>
      </c>
      <c r="G630" s="2">
        <f t="shared" si="9"/>
        <v>2.0999999999999943</v>
      </c>
    </row>
    <row r="631" spans="1:11">
      <c r="A631" s="3">
        <v>45107</v>
      </c>
      <c r="B631" s="422">
        <v>26992</v>
      </c>
      <c r="C631" s="422" t="s">
        <v>20</v>
      </c>
      <c r="D631" t="s">
        <v>13</v>
      </c>
      <c r="F631" s="2">
        <v>2.1</v>
      </c>
      <c r="G631" s="2">
        <f t="shared" si="9"/>
        <v>-5.773159728050814E-15</v>
      </c>
    </row>
    <row r="632" spans="1:11">
      <c r="A632" s="81">
        <v>45107</v>
      </c>
      <c r="B632" s="421" t="s">
        <v>10</v>
      </c>
      <c r="C632" s="421" t="s">
        <v>21</v>
      </c>
      <c r="D632" t="s">
        <v>12</v>
      </c>
      <c r="E632" s="207">
        <v>66.599999999999994</v>
      </c>
      <c r="F632" s="207"/>
      <c r="G632" s="2">
        <f t="shared" si="9"/>
        <v>66.599999999999994</v>
      </c>
      <c r="J632" s="207">
        <v>66.599999999999994</v>
      </c>
    </row>
    <row r="633" spans="1:11">
      <c r="A633" s="70"/>
      <c r="B633" s="422"/>
      <c r="C633" s="422"/>
      <c r="D633" t="s">
        <v>13</v>
      </c>
      <c r="E633" s="207">
        <v>2</v>
      </c>
      <c r="F633" s="207"/>
      <c r="G633" s="2">
        <f t="shared" si="9"/>
        <v>68.599999999999994</v>
      </c>
      <c r="J633" s="207">
        <v>2</v>
      </c>
    </row>
    <row r="634" spans="1:11">
      <c r="A634" s="70"/>
      <c r="B634" s="422"/>
      <c r="C634" s="422"/>
      <c r="D634" t="s">
        <v>14</v>
      </c>
      <c r="E634" s="207">
        <v>60</v>
      </c>
      <c r="F634" s="207"/>
      <c r="G634" s="2">
        <f t="shared" si="9"/>
        <v>128.6</v>
      </c>
      <c r="J634" s="28">
        <f>SUM(J632:J633)</f>
        <v>68.599999999999994</v>
      </c>
      <c r="K634">
        <v>70</v>
      </c>
    </row>
    <row r="635" spans="1:11">
      <c r="A635" s="70"/>
      <c r="B635" s="422"/>
      <c r="C635" s="422"/>
      <c r="D635" t="s">
        <v>15</v>
      </c>
      <c r="E635" s="207">
        <v>5</v>
      </c>
      <c r="F635" s="207"/>
      <c r="G635" s="2">
        <f t="shared" si="9"/>
        <v>133.6</v>
      </c>
      <c r="K635" s="28">
        <f>K634-J634</f>
        <v>1.4000000000000057</v>
      </c>
    </row>
    <row r="636" spans="1:11">
      <c r="A636" s="70">
        <v>45107</v>
      </c>
      <c r="B636" s="422" t="s">
        <v>86</v>
      </c>
      <c r="C636" s="422" t="s">
        <v>21</v>
      </c>
      <c r="D636" t="s">
        <v>14</v>
      </c>
      <c r="E636" s="207"/>
      <c r="F636" s="207">
        <v>60</v>
      </c>
      <c r="G636" s="2">
        <f t="shared" si="9"/>
        <v>73.599999999999994</v>
      </c>
    </row>
    <row r="637" spans="1:11">
      <c r="A637" s="70">
        <v>45107</v>
      </c>
      <c r="B637" s="422" t="s">
        <v>86</v>
      </c>
      <c r="C637" s="422" t="s">
        <v>21</v>
      </c>
      <c r="D637" t="s">
        <v>15</v>
      </c>
      <c r="E637" s="207"/>
      <c r="F637" s="207">
        <v>5</v>
      </c>
      <c r="G637" s="2">
        <f t="shared" si="9"/>
        <v>68.599999999999994</v>
      </c>
    </row>
    <row r="638" spans="1:11">
      <c r="A638" s="70">
        <v>45139</v>
      </c>
      <c r="B638" s="422">
        <v>27291</v>
      </c>
      <c r="C638" s="422" t="s">
        <v>21</v>
      </c>
      <c r="D638" t="s">
        <v>12</v>
      </c>
      <c r="E638" s="207"/>
      <c r="F638" s="207">
        <v>66.599999999999994</v>
      </c>
      <c r="G638" s="2">
        <f t="shared" si="9"/>
        <v>2</v>
      </c>
    </row>
    <row r="639" spans="1:11">
      <c r="A639" s="70">
        <v>45139</v>
      </c>
      <c r="B639" s="422">
        <v>27291</v>
      </c>
      <c r="C639" s="422" t="s">
        <v>21</v>
      </c>
      <c r="D639" t="s">
        <v>13</v>
      </c>
      <c r="E639" s="207"/>
      <c r="F639" s="207">
        <v>2</v>
      </c>
      <c r="G639" s="2">
        <f t="shared" si="9"/>
        <v>0</v>
      </c>
    </row>
    <row r="640" spans="1:11">
      <c r="A640" s="81">
        <v>45138</v>
      </c>
      <c r="B640" s="421" t="s">
        <v>10</v>
      </c>
      <c r="C640" s="421" t="s">
        <v>22</v>
      </c>
      <c r="D640" t="s">
        <v>12</v>
      </c>
      <c r="E640" s="207">
        <v>62.7</v>
      </c>
      <c r="F640" s="207"/>
      <c r="G640" s="2">
        <f t="shared" si="9"/>
        <v>62.7</v>
      </c>
    </row>
    <row r="641" spans="1:14">
      <c r="A641" s="70"/>
      <c r="B641" s="422"/>
      <c r="C641" s="422"/>
      <c r="D641" t="s">
        <v>13</v>
      </c>
      <c r="E641" s="207">
        <v>2</v>
      </c>
      <c r="F641" s="207"/>
      <c r="G641" s="2">
        <f t="shared" si="9"/>
        <v>64.7</v>
      </c>
    </row>
    <row r="642" spans="1:14">
      <c r="A642" s="70"/>
      <c r="B642" s="422"/>
      <c r="C642" s="422"/>
      <c r="D642" t="s">
        <v>14</v>
      </c>
      <c r="E642" s="207">
        <v>60</v>
      </c>
      <c r="F642" s="207"/>
      <c r="G642" s="2">
        <f t="shared" si="9"/>
        <v>124.7</v>
      </c>
    </row>
    <row r="643" spans="1:14">
      <c r="A643" s="70"/>
      <c r="B643" s="422"/>
      <c r="C643" s="422"/>
      <c r="D643" t="s">
        <v>15</v>
      </c>
      <c r="E643" s="207">
        <v>5</v>
      </c>
      <c r="F643" s="207"/>
      <c r="G643" s="2">
        <f t="shared" si="9"/>
        <v>129.69999999999999</v>
      </c>
    </row>
    <row r="644" spans="1:14">
      <c r="A644" s="70">
        <v>45138</v>
      </c>
      <c r="B644" s="422" t="s">
        <v>87</v>
      </c>
      <c r="C644" s="422" t="s">
        <v>22</v>
      </c>
      <c r="D644" t="s">
        <v>14</v>
      </c>
      <c r="E644" s="207"/>
      <c r="F644" s="207">
        <v>60</v>
      </c>
      <c r="G644" s="2">
        <f t="shared" si="9"/>
        <v>69.699999999999989</v>
      </c>
    </row>
    <row r="645" spans="1:14">
      <c r="A645" s="70">
        <v>45138</v>
      </c>
      <c r="B645" s="422" t="s">
        <v>87</v>
      </c>
      <c r="C645" s="422" t="s">
        <v>22</v>
      </c>
      <c r="D645" t="s">
        <v>15</v>
      </c>
      <c r="E645" s="207"/>
      <c r="F645" s="207">
        <v>5</v>
      </c>
      <c r="G645" s="2">
        <f t="shared" si="9"/>
        <v>64.699999999999989</v>
      </c>
    </row>
    <row r="646" spans="1:14">
      <c r="A646" s="3">
        <v>45166</v>
      </c>
      <c r="B646" s="422">
        <v>27384</v>
      </c>
      <c r="C646" s="422" t="s">
        <v>22</v>
      </c>
      <c r="D646" t="s">
        <v>12</v>
      </c>
      <c r="F646" s="207">
        <v>62.7</v>
      </c>
      <c r="G646" s="2">
        <f t="shared" si="9"/>
        <v>1.9999999999999858</v>
      </c>
    </row>
    <row r="647" spans="1:14">
      <c r="A647" s="3">
        <v>45166</v>
      </c>
      <c r="B647" s="422">
        <v>27384</v>
      </c>
      <c r="C647" s="422" t="s">
        <v>22</v>
      </c>
      <c r="D647" t="s">
        <v>13</v>
      </c>
      <c r="F647" s="207">
        <v>2</v>
      </c>
      <c r="G647" s="2">
        <f t="shared" si="9"/>
        <v>-1.4210854715202004E-14</v>
      </c>
    </row>
    <row r="648" spans="1:14">
      <c r="A648" s="31">
        <v>45169</v>
      </c>
      <c r="B648" s="421" t="s">
        <v>10</v>
      </c>
      <c r="C648" s="421" t="s">
        <v>23</v>
      </c>
      <c r="D648" t="s">
        <v>12</v>
      </c>
      <c r="E648" s="207">
        <v>60</v>
      </c>
      <c r="F648" s="207"/>
      <c r="G648" s="2">
        <f t="shared" si="9"/>
        <v>59.999999999999986</v>
      </c>
      <c r="K648" s="421" t="s">
        <v>23</v>
      </c>
      <c r="L648" t="s">
        <v>12</v>
      </c>
      <c r="M648" s="207">
        <v>60</v>
      </c>
    </row>
    <row r="649" spans="1:14">
      <c r="B649" s="422"/>
      <c r="C649" s="422"/>
      <c r="D649" t="s">
        <v>13</v>
      </c>
      <c r="E649" s="207">
        <v>2.2999999999999998</v>
      </c>
      <c r="F649" s="207"/>
      <c r="G649" s="2">
        <f t="shared" si="9"/>
        <v>62.299999999999983</v>
      </c>
      <c r="K649" s="422"/>
      <c r="L649" t="s">
        <v>13</v>
      </c>
      <c r="M649" s="207">
        <v>2.2999999999999998</v>
      </c>
    </row>
    <row r="650" spans="1:14">
      <c r="B650" s="422"/>
      <c r="C650" s="422"/>
      <c r="D650" t="s">
        <v>14</v>
      </c>
      <c r="E650" s="207">
        <v>60</v>
      </c>
      <c r="F650" s="207"/>
      <c r="G650" s="2">
        <f t="shared" si="9"/>
        <v>122.29999999999998</v>
      </c>
      <c r="M650" s="28">
        <f>SUM(M648:M649)</f>
        <v>62.3</v>
      </c>
      <c r="N650" s="28">
        <f>70.3-M650</f>
        <v>8</v>
      </c>
    </row>
    <row r="651" spans="1:14">
      <c r="B651" s="422"/>
      <c r="C651" s="422"/>
      <c r="D651" t="s">
        <v>15</v>
      </c>
      <c r="E651" s="207">
        <v>5</v>
      </c>
      <c r="F651" s="207"/>
      <c r="G651" s="2">
        <f t="shared" si="9"/>
        <v>127.29999999999998</v>
      </c>
    </row>
    <row r="652" spans="1:14">
      <c r="A652" s="3">
        <v>45169</v>
      </c>
      <c r="B652" s="422" t="s">
        <v>88</v>
      </c>
      <c r="C652" s="422" t="s">
        <v>23</v>
      </c>
      <c r="D652" t="s">
        <v>14</v>
      </c>
      <c r="E652" s="207"/>
      <c r="F652" s="207">
        <v>60</v>
      </c>
      <c r="G652" s="2">
        <f t="shared" si="9"/>
        <v>67.299999999999983</v>
      </c>
    </row>
    <row r="653" spans="1:14">
      <c r="A653" s="3">
        <v>45169</v>
      </c>
      <c r="B653" s="422" t="s">
        <v>88</v>
      </c>
      <c r="C653" s="422" t="s">
        <v>23</v>
      </c>
      <c r="D653" t="s">
        <v>15</v>
      </c>
      <c r="E653" s="207"/>
      <c r="F653" s="207">
        <v>5</v>
      </c>
      <c r="G653" s="2">
        <f t="shared" si="9"/>
        <v>62.299999999999983</v>
      </c>
    </row>
    <row r="654" spans="1:14">
      <c r="A654" s="3">
        <v>45197</v>
      </c>
      <c r="B654" s="422">
        <v>27540</v>
      </c>
      <c r="C654" s="422" t="s">
        <v>23</v>
      </c>
      <c r="D654" t="s">
        <v>12</v>
      </c>
      <c r="F654" s="207">
        <v>60</v>
      </c>
      <c r="G654" s="2">
        <f t="shared" si="9"/>
        <v>2.2999999999999829</v>
      </c>
    </row>
    <row r="655" spans="1:14">
      <c r="A655" s="3">
        <v>45197</v>
      </c>
      <c r="B655" s="422">
        <v>27540</v>
      </c>
      <c r="C655" s="422" t="s">
        <v>23</v>
      </c>
      <c r="D655" t="s">
        <v>13</v>
      </c>
      <c r="F655" s="207">
        <v>2.2999999999999998</v>
      </c>
      <c r="G655" s="2">
        <f t="shared" si="9"/>
        <v>-1.6875389974302379E-14</v>
      </c>
    </row>
    <row r="656" spans="1:14">
      <c r="A656" s="31">
        <v>45199</v>
      </c>
      <c r="B656" s="421" t="s">
        <v>10</v>
      </c>
      <c r="C656" s="421" t="s">
        <v>41</v>
      </c>
      <c r="D656" t="s">
        <v>12</v>
      </c>
      <c r="E656" s="207">
        <v>59.7</v>
      </c>
      <c r="F656" s="207"/>
      <c r="G656" s="2">
        <f t="shared" si="9"/>
        <v>59.699999999999989</v>
      </c>
    </row>
    <row r="657" spans="1:11">
      <c r="B657" s="422"/>
      <c r="C657" s="422"/>
      <c r="D657" t="s">
        <v>13</v>
      </c>
      <c r="E657" s="207">
        <v>2</v>
      </c>
      <c r="F657" s="207"/>
      <c r="G657" s="2">
        <f t="shared" si="9"/>
        <v>61.699999999999989</v>
      </c>
    </row>
    <row r="658" spans="1:11">
      <c r="B658" s="422"/>
      <c r="C658" s="422"/>
      <c r="D658" t="s">
        <v>14</v>
      </c>
      <c r="E658" s="207">
        <v>60</v>
      </c>
      <c r="F658" s="207"/>
      <c r="G658" s="2">
        <f t="shared" si="9"/>
        <v>121.69999999999999</v>
      </c>
    </row>
    <row r="659" spans="1:11">
      <c r="B659" s="422"/>
      <c r="C659" s="422"/>
      <c r="D659" t="s">
        <v>15</v>
      </c>
      <c r="E659" s="207">
        <v>5</v>
      </c>
      <c r="F659" s="207"/>
      <c r="G659" s="2">
        <f t="shared" ref="G659:G722" si="10">+G658+E659-F659</f>
        <v>126.69999999999999</v>
      </c>
      <c r="K659" s="207">
        <v>59.7</v>
      </c>
    </row>
    <row r="660" spans="1:11">
      <c r="A660" s="3">
        <v>45199</v>
      </c>
      <c r="B660" s="422" t="s">
        <v>91</v>
      </c>
      <c r="C660" s="422" t="s">
        <v>41</v>
      </c>
      <c r="D660" t="s">
        <v>14</v>
      </c>
      <c r="E660" s="207"/>
      <c r="F660" s="207">
        <v>60</v>
      </c>
      <c r="G660" s="2">
        <f t="shared" si="10"/>
        <v>66.699999999999989</v>
      </c>
      <c r="K660" s="207">
        <v>2</v>
      </c>
    </row>
    <row r="661" spans="1:11">
      <c r="A661" s="3">
        <v>45199</v>
      </c>
      <c r="B661" s="422" t="s">
        <v>91</v>
      </c>
      <c r="C661" s="422" t="s">
        <v>41</v>
      </c>
      <c r="D661" t="s">
        <v>15</v>
      </c>
      <c r="E661" s="207"/>
      <c r="F661" s="207">
        <v>5</v>
      </c>
      <c r="G661" s="2">
        <f t="shared" si="10"/>
        <v>61.699999999999989</v>
      </c>
      <c r="K661" s="28">
        <f>SUM(K659:K660)</f>
        <v>61.7</v>
      </c>
    </row>
    <row r="662" spans="1:11">
      <c r="A662" s="3">
        <v>45226</v>
      </c>
      <c r="B662" s="422">
        <v>27702</v>
      </c>
      <c r="C662" s="422" t="s">
        <v>41</v>
      </c>
      <c r="D662" t="s">
        <v>12</v>
      </c>
      <c r="F662" s="207">
        <v>59.7</v>
      </c>
      <c r="G662" s="2">
        <f t="shared" si="10"/>
        <v>1.9999999999999858</v>
      </c>
    </row>
    <row r="663" spans="1:11">
      <c r="A663" s="3">
        <v>45226</v>
      </c>
      <c r="B663" s="422">
        <v>27702</v>
      </c>
      <c r="C663" s="422" t="s">
        <v>41</v>
      </c>
      <c r="D663" t="s">
        <v>13</v>
      </c>
      <c r="F663" s="207">
        <v>2</v>
      </c>
      <c r="G663" s="2">
        <f t="shared" si="10"/>
        <v>-1.4210854715202004E-14</v>
      </c>
    </row>
    <row r="664" spans="1:11">
      <c r="A664" s="31">
        <v>45230</v>
      </c>
      <c r="B664" s="421" t="s">
        <v>10</v>
      </c>
      <c r="C664" s="421" t="s">
        <v>25</v>
      </c>
      <c r="D664" t="s">
        <v>12</v>
      </c>
      <c r="E664" s="20">
        <v>58.1</v>
      </c>
      <c r="F664" s="46"/>
      <c r="G664" s="2">
        <f t="shared" si="10"/>
        <v>58.099999999999987</v>
      </c>
    </row>
    <row r="665" spans="1:11">
      <c r="B665" s="422"/>
      <c r="C665" s="422"/>
      <c r="D665" t="s">
        <v>13</v>
      </c>
      <c r="E665" s="20">
        <v>2</v>
      </c>
      <c r="F665" s="46"/>
      <c r="G665" s="2">
        <f t="shared" si="10"/>
        <v>60.099999999999987</v>
      </c>
    </row>
    <row r="666" spans="1:11">
      <c r="B666" s="422"/>
      <c r="C666" s="422"/>
      <c r="D666" t="s">
        <v>14</v>
      </c>
      <c r="E666" s="207">
        <v>60</v>
      </c>
      <c r="F666" s="46"/>
      <c r="G666" s="2">
        <f t="shared" si="10"/>
        <v>120.1</v>
      </c>
    </row>
    <row r="667" spans="1:11">
      <c r="B667" s="422"/>
      <c r="C667" s="422"/>
      <c r="D667" t="s">
        <v>15</v>
      </c>
      <c r="E667" s="207">
        <v>5</v>
      </c>
      <c r="F667" s="46"/>
      <c r="G667" s="2">
        <f t="shared" si="10"/>
        <v>125.1</v>
      </c>
    </row>
    <row r="668" spans="1:11">
      <c r="A668" s="70">
        <v>45230</v>
      </c>
      <c r="B668" s="422" t="s">
        <v>75</v>
      </c>
      <c r="C668" s="422" t="s">
        <v>25</v>
      </c>
      <c r="D668" t="s">
        <v>14</v>
      </c>
      <c r="E668" s="207"/>
      <c r="F668" s="207">
        <v>60</v>
      </c>
      <c r="G668" s="2">
        <f t="shared" si="10"/>
        <v>65.099999999999994</v>
      </c>
    </row>
    <row r="669" spans="1:11">
      <c r="A669" s="70">
        <v>45230</v>
      </c>
      <c r="B669" s="422" t="s">
        <v>75</v>
      </c>
      <c r="C669" s="422" t="s">
        <v>25</v>
      </c>
      <c r="D669" t="s">
        <v>15</v>
      </c>
      <c r="E669" s="207"/>
      <c r="F669" s="207">
        <v>5</v>
      </c>
      <c r="G669" s="2">
        <f t="shared" si="10"/>
        <v>60.099999999999994</v>
      </c>
    </row>
    <row r="670" spans="1:11">
      <c r="A670" s="3">
        <v>45257</v>
      </c>
      <c r="B670" s="422">
        <v>27841</v>
      </c>
      <c r="C670" s="422" t="s">
        <v>25</v>
      </c>
      <c r="D670" t="s">
        <v>12</v>
      </c>
      <c r="F670" s="20">
        <v>58.1</v>
      </c>
      <c r="G670" s="2">
        <f t="shared" si="10"/>
        <v>1.9999999999999929</v>
      </c>
    </row>
    <row r="671" spans="1:11">
      <c r="A671" s="3">
        <v>45257</v>
      </c>
      <c r="B671" s="422">
        <v>27841</v>
      </c>
      <c r="C671" s="422" t="s">
        <v>25</v>
      </c>
      <c r="D671" t="s">
        <v>13</v>
      </c>
      <c r="F671" s="20">
        <v>2</v>
      </c>
      <c r="G671" s="2">
        <f t="shared" si="10"/>
        <v>-7.1054273576010019E-15</v>
      </c>
    </row>
    <row r="672" spans="1:11">
      <c r="A672" s="31">
        <v>45260</v>
      </c>
      <c r="B672" s="421" t="s">
        <v>10</v>
      </c>
      <c r="C672" s="421" t="s">
        <v>26</v>
      </c>
      <c r="D672" t="s">
        <v>12</v>
      </c>
      <c r="E672" s="20">
        <v>63.1</v>
      </c>
      <c r="F672" s="207"/>
      <c r="G672" s="2">
        <f t="shared" si="10"/>
        <v>63.099999999999994</v>
      </c>
    </row>
    <row r="673" spans="1:11">
      <c r="B673" s="422"/>
      <c r="C673" s="422"/>
      <c r="D673" t="s">
        <v>13</v>
      </c>
      <c r="E673" s="20">
        <v>5</v>
      </c>
      <c r="F673" s="207"/>
      <c r="G673" s="2">
        <f t="shared" si="10"/>
        <v>68.099999999999994</v>
      </c>
    </row>
    <row r="674" spans="1:11">
      <c r="B674" s="422"/>
      <c r="C674" s="422"/>
      <c r="D674" t="s">
        <v>14</v>
      </c>
      <c r="E674" s="207">
        <v>60</v>
      </c>
      <c r="F674" s="207"/>
      <c r="G674" s="2">
        <f t="shared" si="10"/>
        <v>128.1</v>
      </c>
      <c r="I674" t="s">
        <v>12</v>
      </c>
      <c r="J674" s="20">
        <v>63.1</v>
      </c>
    </row>
    <row r="675" spans="1:11">
      <c r="B675" s="422"/>
      <c r="C675" s="422"/>
      <c r="D675" t="s">
        <v>15</v>
      </c>
      <c r="E675" s="207">
        <v>5</v>
      </c>
      <c r="F675" s="207"/>
      <c r="G675" s="2">
        <f t="shared" si="10"/>
        <v>133.1</v>
      </c>
      <c r="I675" t="s">
        <v>13</v>
      </c>
      <c r="J675" s="20">
        <v>5</v>
      </c>
    </row>
    <row r="676" spans="1:11">
      <c r="A676" s="3">
        <v>45260</v>
      </c>
      <c r="B676" s="422" t="s">
        <v>93</v>
      </c>
      <c r="C676" s="422" t="s">
        <v>26</v>
      </c>
      <c r="D676" t="s">
        <v>14</v>
      </c>
      <c r="E676" s="207"/>
      <c r="F676" s="207">
        <v>60</v>
      </c>
      <c r="G676" s="2">
        <f t="shared" si="10"/>
        <v>73.099999999999994</v>
      </c>
      <c r="J676" s="20">
        <f>SUM(J674:J675)</f>
        <v>68.099999999999994</v>
      </c>
      <c r="K676" s="20">
        <f>70-J676</f>
        <v>1.9000000000000057</v>
      </c>
    </row>
    <row r="677" spans="1:11">
      <c r="A677" s="3">
        <v>45260</v>
      </c>
      <c r="B677" s="422" t="s">
        <v>93</v>
      </c>
      <c r="C677" s="422" t="s">
        <v>26</v>
      </c>
      <c r="D677" t="s">
        <v>15</v>
      </c>
      <c r="E677" s="207"/>
      <c r="F677" s="207">
        <v>5</v>
      </c>
      <c r="G677" s="2">
        <f t="shared" si="10"/>
        <v>68.099999999999994</v>
      </c>
    </row>
    <row r="678" spans="1:11">
      <c r="A678" s="3">
        <v>45286</v>
      </c>
      <c r="B678" s="422">
        <v>28041</v>
      </c>
      <c r="C678" s="422" t="s">
        <v>26</v>
      </c>
      <c r="D678" t="s">
        <v>12</v>
      </c>
      <c r="F678" s="20">
        <v>63.1</v>
      </c>
      <c r="G678" s="2">
        <f t="shared" si="10"/>
        <v>4.9999999999999929</v>
      </c>
    </row>
    <row r="679" spans="1:11">
      <c r="A679" s="3">
        <v>45286</v>
      </c>
      <c r="B679" s="422">
        <v>28041</v>
      </c>
      <c r="C679" s="422" t="s">
        <v>26</v>
      </c>
      <c r="D679" t="s">
        <v>13</v>
      </c>
      <c r="F679" s="20">
        <v>5</v>
      </c>
      <c r="G679" s="2">
        <f t="shared" si="10"/>
        <v>-7.1054273576010019E-15</v>
      </c>
    </row>
    <row r="680" spans="1:11">
      <c r="A680" s="31">
        <v>45291</v>
      </c>
      <c r="B680" s="421" t="s">
        <v>10</v>
      </c>
      <c r="C680" s="421" t="s">
        <v>27</v>
      </c>
      <c r="D680" t="s">
        <v>12</v>
      </c>
      <c r="E680" s="20">
        <v>67.400000000000006</v>
      </c>
      <c r="F680" s="207"/>
      <c r="G680" s="2">
        <f t="shared" si="10"/>
        <v>67.400000000000006</v>
      </c>
    </row>
    <row r="681" spans="1:11">
      <c r="B681" s="422"/>
      <c r="C681" s="422"/>
      <c r="D681" t="s">
        <v>13</v>
      </c>
      <c r="E681" s="20">
        <v>5</v>
      </c>
      <c r="F681" s="207"/>
      <c r="G681" s="2">
        <f t="shared" si="10"/>
        <v>72.400000000000006</v>
      </c>
    </row>
    <row r="682" spans="1:11">
      <c r="B682" s="422"/>
      <c r="C682" s="422"/>
      <c r="D682" t="s">
        <v>14</v>
      </c>
      <c r="E682" s="207">
        <v>60</v>
      </c>
      <c r="F682" s="207"/>
      <c r="G682" s="2">
        <f t="shared" si="10"/>
        <v>132.4</v>
      </c>
    </row>
    <row r="683" spans="1:11">
      <c r="B683" s="422"/>
      <c r="C683" s="422"/>
      <c r="D683" t="s">
        <v>15</v>
      </c>
      <c r="E683" s="207">
        <v>5</v>
      </c>
      <c r="F683" s="207"/>
      <c r="G683" s="2">
        <f t="shared" si="10"/>
        <v>137.4</v>
      </c>
    </row>
    <row r="684" spans="1:11">
      <c r="A684" s="3">
        <v>45291</v>
      </c>
      <c r="B684" s="422" t="s">
        <v>76</v>
      </c>
      <c r="C684" s="422" t="s">
        <v>27</v>
      </c>
      <c r="D684" t="s">
        <v>14</v>
      </c>
      <c r="E684" s="207"/>
      <c r="F684" s="207">
        <v>60</v>
      </c>
      <c r="G684" s="2">
        <f t="shared" si="10"/>
        <v>77.400000000000006</v>
      </c>
    </row>
    <row r="685" spans="1:11">
      <c r="A685" s="3">
        <v>45291</v>
      </c>
      <c r="B685" s="422" t="s">
        <v>76</v>
      </c>
      <c r="C685" s="422" t="s">
        <v>27</v>
      </c>
      <c r="D685" t="s">
        <v>15</v>
      </c>
      <c r="E685" s="207"/>
      <c r="F685" s="207">
        <v>5</v>
      </c>
      <c r="G685" s="2">
        <f t="shared" si="10"/>
        <v>72.400000000000006</v>
      </c>
    </row>
    <row r="686" spans="1:11">
      <c r="A686" s="3">
        <v>45320</v>
      </c>
      <c r="B686" s="422">
        <v>28182</v>
      </c>
      <c r="C686" s="422" t="s">
        <v>27</v>
      </c>
      <c r="D686" t="s">
        <v>12</v>
      </c>
      <c r="F686" s="20">
        <v>67.400000000000006</v>
      </c>
      <c r="G686" s="2">
        <f t="shared" si="10"/>
        <v>5</v>
      </c>
    </row>
    <row r="687" spans="1:11">
      <c r="A687" s="3">
        <v>45320</v>
      </c>
      <c r="B687" s="422">
        <v>28182</v>
      </c>
      <c r="C687" s="422" t="s">
        <v>27</v>
      </c>
      <c r="D687" t="s">
        <v>13</v>
      </c>
      <c r="F687" s="20">
        <v>5</v>
      </c>
      <c r="G687" s="2">
        <f t="shared" si="10"/>
        <v>0</v>
      </c>
    </row>
    <row r="688" spans="1:11">
      <c r="A688" s="81">
        <v>45322</v>
      </c>
      <c r="B688" s="421" t="s">
        <v>10</v>
      </c>
      <c r="C688" s="421" t="s">
        <v>11</v>
      </c>
      <c r="D688" t="s">
        <v>12</v>
      </c>
      <c r="E688" s="20">
        <v>75.3</v>
      </c>
      <c r="F688" s="207"/>
      <c r="G688" s="2">
        <f t="shared" si="10"/>
        <v>75.3</v>
      </c>
    </row>
    <row r="689" spans="1:9">
      <c r="A689" s="70"/>
      <c r="B689" s="422"/>
      <c r="C689" s="422"/>
      <c r="D689" t="s">
        <v>13</v>
      </c>
      <c r="E689" s="20">
        <v>8.8000000000000007</v>
      </c>
      <c r="F689" s="207"/>
      <c r="G689" s="2">
        <f t="shared" si="10"/>
        <v>84.1</v>
      </c>
    </row>
    <row r="690" spans="1:9">
      <c r="A690" s="70"/>
      <c r="B690" s="422"/>
      <c r="C690" s="422"/>
      <c r="D690" t="s">
        <v>14</v>
      </c>
      <c r="E690" s="207">
        <v>60</v>
      </c>
      <c r="F690" s="207"/>
      <c r="G690" s="2">
        <f t="shared" si="10"/>
        <v>144.1</v>
      </c>
    </row>
    <row r="691" spans="1:9">
      <c r="A691" s="70"/>
      <c r="B691" s="422"/>
      <c r="C691" s="422"/>
      <c r="D691" t="s">
        <v>15</v>
      </c>
      <c r="E691" s="207">
        <v>5</v>
      </c>
      <c r="F691" s="207"/>
      <c r="G691" s="2">
        <f t="shared" si="10"/>
        <v>149.1</v>
      </c>
    </row>
    <row r="692" spans="1:9">
      <c r="A692" s="70">
        <v>45322</v>
      </c>
      <c r="B692" s="422" t="s">
        <v>77</v>
      </c>
      <c r="C692" s="422" t="s">
        <v>11</v>
      </c>
      <c r="D692" t="s">
        <v>14</v>
      </c>
      <c r="E692" s="207"/>
      <c r="F692" s="207">
        <v>60</v>
      </c>
      <c r="G692" s="2">
        <f t="shared" si="10"/>
        <v>89.1</v>
      </c>
    </row>
    <row r="693" spans="1:9">
      <c r="A693" s="70">
        <v>45322</v>
      </c>
      <c r="B693" s="422" t="s">
        <v>77</v>
      </c>
      <c r="C693" s="422" t="s">
        <v>11</v>
      </c>
      <c r="D693" t="s">
        <v>15</v>
      </c>
      <c r="E693" s="207"/>
      <c r="F693" s="207">
        <v>5</v>
      </c>
      <c r="G693" s="2">
        <f t="shared" si="10"/>
        <v>84.1</v>
      </c>
    </row>
    <row r="694" spans="1:9">
      <c r="A694" s="3">
        <v>45349</v>
      </c>
      <c r="B694" s="422">
        <v>28304</v>
      </c>
      <c r="C694" s="422" t="s">
        <v>11</v>
      </c>
      <c r="D694" t="s">
        <v>12</v>
      </c>
      <c r="F694" s="2">
        <v>75.3</v>
      </c>
      <c r="G694" s="2">
        <f t="shared" si="10"/>
        <v>8.7999999999999972</v>
      </c>
    </row>
    <row r="695" spans="1:9">
      <c r="A695" s="3">
        <v>45349</v>
      </c>
      <c r="B695" s="422">
        <v>28304</v>
      </c>
      <c r="C695" s="422" t="s">
        <v>11</v>
      </c>
      <c r="D695" t="s">
        <v>13</v>
      </c>
      <c r="F695" s="2">
        <v>8.8000000000000007</v>
      </c>
      <c r="G695" s="2">
        <f t="shared" si="10"/>
        <v>0</v>
      </c>
      <c r="I695" s="28">
        <f>100-G695</f>
        <v>100</v>
      </c>
    </row>
    <row r="696" spans="1:9">
      <c r="A696" s="81">
        <v>45351</v>
      </c>
      <c r="B696" s="421" t="s">
        <v>10</v>
      </c>
      <c r="C696" s="421" t="s">
        <v>17</v>
      </c>
      <c r="D696" t="s">
        <v>12</v>
      </c>
      <c r="E696" s="207">
        <v>78</v>
      </c>
      <c r="F696" s="207"/>
      <c r="G696" s="2">
        <f t="shared" si="10"/>
        <v>78</v>
      </c>
    </row>
    <row r="697" spans="1:9">
      <c r="A697" s="70"/>
      <c r="B697" s="422"/>
      <c r="C697" s="422"/>
      <c r="D697" t="s">
        <v>13</v>
      </c>
      <c r="E697" s="207">
        <v>5</v>
      </c>
      <c r="F697" s="207"/>
      <c r="G697" s="2">
        <f t="shared" si="10"/>
        <v>83</v>
      </c>
    </row>
    <row r="698" spans="1:9">
      <c r="A698" s="70"/>
      <c r="B698" s="422"/>
      <c r="C698" s="422"/>
      <c r="D698" t="s">
        <v>14</v>
      </c>
      <c r="E698" s="207">
        <v>58</v>
      </c>
      <c r="F698" s="207"/>
      <c r="G698" s="2">
        <f t="shared" si="10"/>
        <v>141</v>
      </c>
    </row>
    <row r="699" spans="1:9">
      <c r="A699" s="70"/>
      <c r="B699" s="422"/>
      <c r="C699" s="422"/>
      <c r="D699" t="s">
        <v>15</v>
      </c>
      <c r="E699" s="207">
        <v>5</v>
      </c>
      <c r="F699" s="207"/>
      <c r="G699" s="2">
        <f t="shared" si="10"/>
        <v>146</v>
      </c>
    </row>
    <row r="700" spans="1:9">
      <c r="A700" s="70">
        <v>45351</v>
      </c>
      <c r="B700" s="422" t="s">
        <v>78</v>
      </c>
      <c r="C700" s="422" t="s">
        <v>17</v>
      </c>
      <c r="D700" t="s">
        <v>14</v>
      </c>
      <c r="E700" s="207"/>
      <c r="F700" s="207">
        <v>58</v>
      </c>
      <c r="G700" s="2">
        <f t="shared" si="10"/>
        <v>88</v>
      </c>
    </row>
    <row r="701" spans="1:9">
      <c r="A701" s="70">
        <v>45351</v>
      </c>
      <c r="B701" s="422" t="s">
        <v>78</v>
      </c>
      <c r="C701" s="422" t="s">
        <v>17</v>
      </c>
      <c r="D701" t="s">
        <v>15</v>
      </c>
      <c r="E701" s="207"/>
      <c r="F701" s="207">
        <v>5</v>
      </c>
      <c r="G701" s="2">
        <f t="shared" si="10"/>
        <v>83</v>
      </c>
    </row>
    <row r="702" spans="1:9">
      <c r="A702" s="3">
        <v>45373</v>
      </c>
      <c r="B702" s="422">
        <v>28564</v>
      </c>
      <c r="C702" s="422" t="s">
        <v>17</v>
      </c>
      <c r="D702" t="s">
        <v>12</v>
      </c>
      <c r="F702" s="207">
        <v>78</v>
      </c>
      <c r="G702" s="2">
        <f t="shared" si="10"/>
        <v>5</v>
      </c>
    </row>
    <row r="703" spans="1:9">
      <c r="A703" s="3">
        <v>45373</v>
      </c>
      <c r="B703" s="422">
        <v>28564</v>
      </c>
      <c r="C703" s="422" t="s">
        <v>17</v>
      </c>
      <c r="D703" t="s">
        <v>13</v>
      </c>
      <c r="F703" s="207">
        <v>5</v>
      </c>
      <c r="G703" s="2">
        <f t="shared" si="10"/>
        <v>0</v>
      </c>
    </row>
    <row r="704" spans="1:9">
      <c r="A704" s="31">
        <v>45382</v>
      </c>
      <c r="B704" s="421" t="s">
        <v>10</v>
      </c>
      <c r="C704" s="421" t="s">
        <v>18</v>
      </c>
      <c r="D704" t="s">
        <v>12</v>
      </c>
      <c r="E704" s="207">
        <v>75.5</v>
      </c>
      <c r="F704" s="207"/>
      <c r="G704" s="2">
        <f t="shared" si="10"/>
        <v>75.5</v>
      </c>
    </row>
    <row r="705" spans="1:9">
      <c r="B705" s="422"/>
      <c r="C705" s="422"/>
      <c r="D705" t="s">
        <v>13</v>
      </c>
      <c r="E705" s="207">
        <v>5</v>
      </c>
      <c r="F705" s="207"/>
      <c r="G705" s="2">
        <f t="shared" si="10"/>
        <v>80.5</v>
      </c>
    </row>
    <row r="706" spans="1:9">
      <c r="B706" s="422"/>
      <c r="C706" s="422"/>
      <c r="D706" t="s">
        <v>14</v>
      </c>
      <c r="E706" s="207">
        <v>60</v>
      </c>
      <c r="F706" s="207"/>
      <c r="G706" s="2">
        <f t="shared" si="10"/>
        <v>140.5</v>
      </c>
    </row>
    <row r="707" spans="1:9">
      <c r="B707" s="422"/>
      <c r="C707" s="422"/>
      <c r="D707" t="s">
        <v>15</v>
      </c>
      <c r="E707" s="207">
        <v>5</v>
      </c>
      <c r="F707" s="207"/>
      <c r="G707" s="2">
        <f t="shared" si="10"/>
        <v>145.5</v>
      </c>
    </row>
    <row r="708" spans="1:9">
      <c r="A708" s="3">
        <v>45382</v>
      </c>
      <c r="B708" s="422" t="s">
        <v>81</v>
      </c>
      <c r="C708" s="422" t="s">
        <v>18</v>
      </c>
      <c r="D708" t="s">
        <v>14</v>
      </c>
      <c r="E708" s="207"/>
      <c r="F708" s="207">
        <v>60</v>
      </c>
      <c r="G708" s="2">
        <f t="shared" si="10"/>
        <v>85.5</v>
      </c>
    </row>
    <row r="709" spans="1:9">
      <c r="A709" s="3">
        <v>45382</v>
      </c>
      <c r="B709" s="422" t="s">
        <v>81</v>
      </c>
      <c r="C709" s="422" t="s">
        <v>18</v>
      </c>
      <c r="D709" t="s">
        <v>15</v>
      </c>
      <c r="E709" s="207"/>
      <c r="F709" s="207">
        <v>5</v>
      </c>
      <c r="G709" s="2">
        <f t="shared" si="10"/>
        <v>80.5</v>
      </c>
    </row>
    <row r="710" spans="1:9">
      <c r="A710" s="3">
        <v>45408</v>
      </c>
      <c r="B710" s="422">
        <v>28755</v>
      </c>
      <c r="C710" s="422" t="s">
        <v>18</v>
      </c>
      <c r="D710" t="s">
        <v>12</v>
      </c>
      <c r="F710" s="207">
        <v>75.5</v>
      </c>
      <c r="G710" s="2">
        <f t="shared" si="10"/>
        <v>5</v>
      </c>
      <c r="H710" s="28">
        <f>90-G710</f>
        <v>85</v>
      </c>
      <c r="I710">
        <f>90</f>
        <v>90</v>
      </c>
    </row>
    <row r="711" spans="1:9">
      <c r="A711" s="3">
        <v>45408</v>
      </c>
      <c r="B711" s="422">
        <v>28755</v>
      </c>
      <c r="C711" s="422" t="s">
        <v>18</v>
      </c>
      <c r="D711" t="s">
        <v>13</v>
      </c>
      <c r="F711" s="207">
        <v>5</v>
      </c>
      <c r="G711" s="2">
        <f t="shared" si="10"/>
        <v>0</v>
      </c>
    </row>
    <row r="712" spans="1:9">
      <c r="A712" s="31">
        <v>45412</v>
      </c>
      <c r="B712" s="421" t="s">
        <v>10</v>
      </c>
      <c r="C712" s="421" t="s">
        <v>19</v>
      </c>
      <c r="D712" t="s">
        <v>12</v>
      </c>
      <c r="E712" s="207">
        <v>75.099999999999994</v>
      </c>
      <c r="G712" s="2">
        <f t="shared" si="10"/>
        <v>75.099999999999994</v>
      </c>
    </row>
    <row r="713" spans="1:9">
      <c r="B713" s="422"/>
      <c r="C713" s="422"/>
      <c r="D713" t="s">
        <v>13</v>
      </c>
      <c r="E713" s="207">
        <v>5</v>
      </c>
      <c r="G713" s="2">
        <f t="shared" si="10"/>
        <v>80.099999999999994</v>
      </c>
    </row>
    <row r="714" spans="1:9">
      <c r="B714" s="422"/>
      <c r="C714" s="422"/>
      <c r="D714" t="s">
        <v>14</v>
      </c>
      <c r="E714" s="207">
        <v>60</v>
      </c>
      <c r="G714" s="2">
        <f t="shared" si="10"/>
        <v>140.1</v>
      </c>
    </row>
    <row r="715" spans="1:9">
      <c r="B715" s="422"/>
      <c r="C715" s="422"/>
      <c r="D715" t="s">
        <v>15</v>
      </c>
      <c r="E715" s="207">
        <v>5</v>
      </c>
      <c r="G715" s="2">
        <f t="shared" si="10"/>
        <v>145.1</v>
      </c>
    </row>
    <row r="716" spans="1:9">
      <c r="A716" s="3">
        <v>45412</v>
      </c>
      <c r="B716" s="422" t="s">
        <v>98</v>
      </c>
      <c r="C716" s="422" t="s">
        <v>19</v>
      </c>
      <c r="D716" t="s">
        <v>14</v>
      </c>
      <c r="E716" s="207"/>
      <c r="F716" s="207">
        <v>60</v>
      </c>
      <c r="G716" s="2">
        <f t="shared" si="10"/>
        <v>85.1</v>
      </c>
    </row>
    <row r="717" spans="1:9">
      <c r="A717" s="3">
        <v>45412</v>
      </c>
      <c r="B717" s="422" t="s">
        <v>98</v>
      </c>
      <c r="C717" s="422" t="s">
        <v>19</v>
      </c>
      <c r="D717" t="s">
        <v>15</v>
      </c>
      <c r="E717" s="5"/>
      <c r="F717" s="2">
        <v>5</v>
      </c>
      <c r="G717" s="2">
        <f t="shared" si="10"/>
        <v>80.099999999999994</v>
      </c>
    </row>
    <row r="718" spans="1:9">
      <c r="A718" s="3">
        <v>45440</v>
      </c>
      <c r="B718" s="422">
        <v>28940</v>
      </c>
      <c r="C718" s="422" t="s">
        <v>19</v>
      </c>
      <c r="D718" t="s">
        <v>12</v>
      </c>
      <c r="F718" s="2">
        <v>75.099999999999994</v>
      </c>
      <c r="G718" s="2">
        <f t="shared" si="10"/>
        <v>5</v>
      </c>
    </row>
    <row r="719" spans="1:9">
      <c r="A719" s="3">
        <v>45440</v>
      </c>
      <c r="B719" s="422">
        <v>28940</v>
      </c>
      <c r="C719" s="422" t="s">
        <v>19</v>
      </c>
      <c r="D719" t="s">
        <v>13</v>
      </c>
      <c r="F719" s="2">
        <v>5</v>
      </c>
      <c r="G719" s="2">
        <f t="shared" si="10"/>
        <v>0</v>
      </c>
    </row>
    <row r="720" spans="1:9">
      <c r="A720" s="31">
        <v>45443</v>
      </c>
      <c r="B720" s="421" t="s">
        <v>10</v>
      </c>
      <c r="C720" s="421" t="s">
        <v>20</v>
      </c>
      <c r="D720" t="s">
        <v>12</v>
      </c>
      <c r="E720" s="207">
        <v>68.3</v>
      </c>
      <c r="F720" s="207"/>
      <c r="G720" s="2">
        <f t="shared" si="10"/>
        <v>68.3</v>
      </c>
    </row>
    <row r="721" spans="1:10">
      <c r="B721" s="422"/>
      <c r="C721" s="422"/>
      <c r="D721" t="s">
        <v>13</v>
      </c>
      <c r="E721" s="207">
        <v>5</v>
      </c>
      <c r="F721" s="207"/>
      <c r="G721" s="2">
        <f t="shared" si="10"/>
        <v>73.3</v>
      </c>
    </row>
    <row r="722" spans="1:10">
      <c r="B722" s="422"/>
      <c r="C722" s="422"/>
      <c r="D722" t="s">
        <v>14</v>
      </c>
      <c r="E722" s="207">
        <v>60</v>
      </c>
      <c r="F722" s="207"/>
      <c r="G722" s="2">
        <f t="shared" si="10"/>
        <v>133.30000000000001</v>
      </c>
    </row>
    <row r="723" spans="1:10">
      <c r="B723" s="422"/>
      <c r="C723" s="422"/>
      <c r="D723" t="s">
        <v>15</v>
      </c>
      <c r="E723" s="207">
        <v>5</v>
      </c>
      <c r="F723" s="207"/>
      <c r="G723" s="2">
        <f t="shared" ref="G723:G786" si="11">+G722+E723-F723</f>
        <v>138.30000000000001</v>
      </c>
    </row>
    <row r="724" spans="1:10">
      <c r="B724" s="422"/>
      <c r="C724" s="422"/>
      <c r="D724" t="s">
        <v>96</v>
      </c>
      <c r="E724" s="207">
        <v>10</v>
      </c>
      <c r="F724" s="207"/>
      <c r="G724" s="2">
        <f t="shared" si="11"/>
        <v>148.30000000000001</v>
      </c>
    </row>
    <row r="725" spans="1:10">
      <c r="A725" s="3">
        <v>45443</v>
      </c>
      <c r="B725" s="422" t="s">
        <v>100</v>
      </c>
      <c r="C725" s="422" t="s">
        <v>20</v>
      </c>
      <c r="D725" t="s">
        <v>14</v>
      </c>
      <c r="E725" s="207"/>
      <c r="F725" s="207">
        <v>60</v>
      </c>
      <c r="G725" s="2">
        <f t="shared" si="11"/>
        <v>88.300000000000011</v>
      </c>
    </row>
    <row r="726" spans="1:10">
      <c r="A726" s="3">
        <v>45443</v>
      </c>
      <c r="B726" s="422" t="s">
        <v>100</v>
      </c>
      <c r="C726" s="422" t="s">
        <v>20</v>
      </c>
      <c r="D726" t="s">
        <v>15</v>
      </c>
      <c r="E726" s="207"/>
      <c r="F726" s="207">
        <v>5</v>
      </c>
      <c r="G726" s="2">
        <f t="shared" si="11"/>
        <v>83.300000000000011</v>
      </c>
    </row>
    <row r="727" spans="1:10">
      <c r="A727" s="3">
        <v>45469</v>
      </c>
      <c r="B727" s="422">
        <v>29100</v>
      </c>
      <c r="C727" s="422" t="s">
        <v>20</v>
      </c>
      <c r="D727" t="s">
        <v>12</v>
      </c>
      <c r="F727" s="207">
        <v>68.3</v>
      </c>
      <c r="G727" s="2">
        <f t="shared" si="11"/>
        <v>15.000000000000014</v>
      </c>
    </row>
    <row r="728" spans="1:10">
      <c r="A728" s="3">
        <v>45469</v>
      </c>
      <c r="B728" s="422">
        <v>29100</v>
      </c>
      <c r="C728" s="422" t="s">
        <v>20</v>
      </c>
      <c r="D728" t="s">
        <v>13</v>
      </c>
      <c r="F728" s="207">
        <v>5</v>
      </c>
      <c r="G728" s="2">
        <f t="shared" si="11"/>
        <v>10.000000000000014</v>
      </c>
    </row>
    <row r="729" spans="1:10">
      <c r="A729" s="3">
        <v>45469</v>
      </c>
      <c r="B729" s="422">
        <v>29100</v>
      </c>
      <c r="C729" s="422" t="s">
        <v>20</v>
      </c>
      <c r="D729" t="s">
        <v>96</v>
      </c>
      <c r="F729" s="207">
        <v>10</v>
      </c>
      <c r="G729" s="2">
        <f t="shared" si="11"/>
        <v>1.4210854715202004E-14</v>
      </c>
      <c r="I729" s="28"/>
    </row>
    <row r="730" spans="1:10">
      <c r="A730" s="81">
        <v>45473</v>
      </c>
      <c r="B730" s="421" t="s">
        <v>10</v>
      </c>
      <c r="C730" s="421" t="s">
        <v>21</v>
      </c>
      <c r="D730" t="s">
        <v>12</v>
      </c>
      <c r="E730" s="207">
        <v>66.3</v>
      </c>
      <c r="F730" s="207"/>
      <c r="G730" s="2">
        <f t="shared" si="11"/>
        <v>66.300000000000011</v>
      </c>
    </row>
    <row r="731" spans="1:10">
      <c r="A731" s="70"/>
      <c r="B731" s="422"/>
      <c r="C731" s="422"/>
      <c r="D731" t="s">
        <v>13</v>
      </c>
      <c r="E731" s="207">
        <v>7</v>
      </c>
      <c r="F731" s="207"/>
      <c r="G731" s="2">
        <f t="shared" si="11"/>
        <v>73.300000000000011</v>
      </c>
      <c r="J731" s="207"/>
    </row>
    <row r="732" spans="1:10">
      <c r="A732" s="70"/>
      <c r="B732" s="422"/>
      <c r="C732" s="422"/>
      <c r="D732" t="s">
        <v>14</v>
      </c>
      <c r="E732" s="207">
        <v>60</v>
      </c>
      <c r="F732" s="207"/>
      <c r="G732" s="2">
        <f t="shared" si="11"/>
        <v>133.30000000000001</v>
      </c>
      <c r="J732" s="207"/>
    </row>
    <row r="733" spans="1:10">
      <c r="A733" s="70"/>
      <c r="B733" s="422"/>
      <c r="C733" s="422"/>
      <c r="D733" t="s">
        <v>15</v>
      </c>
      <c r="E733" s="207">
        <v>5</v>
      </c>
      <c r="F733" s="207"/>
      <c r="G733" s="2">
        <f t="shared" si="11"/>
        <v>138.30000000000001</v>
      </c>
      <c r="J733" s="28"/>
    </row>
    <row r="734" spans="1:10">
      <c r="A734" s="70">
        <v>45473</v>
      </c>
      <c r="B734" s="422" t="s">
        <v>86</v>
      </c>
      <c r="C734" s="422" t="s">
        <v>21</v>
      </c>
      <c r="D734" t="s">
        <v>14</v>
      </c>
      <c r="E734" s="207"/>
      <c r="F734" s="207">
        <v>60</v>
      </c>
      <c r="G734" s="2">
        <f t="shared" si="11"/>
        <v>78.300000000000011</v>
      </c>
    </row>
    <row r="735" spans="1:10">
      <c r="A735" s="70">
        <v>45473</v>
      </c>
      <c r="B735" s="422" t="s">
        <v>86</v>
      </c>
      <c r="C735" s="422" t="s">
        <v>21</v>
      </c>
      <c r="D735" t="s">
        <v>15</v>
      </c>
      <c r="E735" s="207"/>
      <c r="F735" s="207">
        <v>5</v>
      </c>
      <c r="G735" s="2">
        <f t="shared" si="11"/>
        <v>73.300000000000011</v>
      </c>
      <c r="J735" s="28"/>
    </row>
    <row r="736" spans="1:10">
      <c r="A736" s="3">
        <v>45493</v>
      </c>
      <c r="B736" s="422">
        <v>29373</v>
      </c>
      <c r="C736" s="422" t="s">
        <v>21</v>
      </c>
      <c r="D736" t="s">
        <v>12</v>
      </c>
      <c r="F736" s="2">
        <v>66.3</v>
      </c>
      <c r="G736" s="2">
        <f t="shared" si="11"/>
        <v>7.0000000000000142</v>
      </c>
    </row>
    <row r="737" spans="1:7">
      <c r="A737" s="3">
        <v>45493</v>
      </c>
      <c r="B737" s="422">
        <v>29373</v>
      </c>
      <c r="C737" s="422" t="s">
        <v>21</v>
      </c>
      <c r="D737" t="s">
        <v>13</v>
      </c>
      <c r="F737" s="2">
        <v>7</v>
      </c>
      <c r="G737" s="2">
        <f t="shared" si="11"/>
        <v>1.4210854715202004E-14</v>
      </c>
    </row>
    <row r="738" spans="1:7">
      <c r="A738" s="81">
        <v>45504</v>
      </c>
      <c r="B738" s="421" t="s">
        <v>10</v>
      </c>
      <c r="C738" s="421" t="s">
        <v>22</v>
      </c>
      <c r="D738" t="s">
        <v>12</v>
      </c>
      <c r="E738" s="207">
        <v>65.099999999999994</v>
      </c>
      <c r="F738" s="207"/>
      <c r="G738" s="2">
        <f t="shared" si="11"/>
        <v>65.100000000000009</v>
      </c>
    </row>
    <row r="739" spans="1:7">
      <c r="A739" s="70"/>
      <c r="B739" s="422"/>
      <c r="C739" s="422"/>
      <c r="D739" t="s">
        <v>13</v>
      </c>
      <c r="E739" s="207">
        <v>7</v>
      </c>
      <c r="F739" s="207"/>
      <c r="G739" s="2">
        <f t="shared" si="11"/>
        <v>72.100000000000009</v>
      </c>
    </row>
    <row r="740" spans="1:7">
      <c r="A740" s="70"/>
      <c r="B740" s="422"/>
      <c r="C740" s="422"/>
      <c r="D740" t="s">
        <v>14</v>
      </c>
      <c r="E740" s="207">
        <v>60</v>
      </c>
      <c r="F740" s="207"/>
      <c r="G740" s="2">
        <f t="shared" si="11"/>
        <v>132.10000000000002</v>
      </c>
    </row>
    <row r="741" spans="1:7">
      <c r="A741" s="70"/>
      <c r="B741" s="422"/>
      <c r="C741" s="422"/>
      <c r="D741" t="s">
        <v>15</v>
      </c>
      <c r="E741" s="207">
        <v>5</v>
      </c>
      <c r="F741" s="207"/>
      <c r="G741" s="2">
        <f t="shared" si="11"/>
        <v>137.10000000000002</v>
      </c>
    </row>
    <row r="742" spans="1:7">
      <c r="A742" s="70"/>
      <c r="B742" s="422"/>
      <c r="C742" s="422"/>
      <c r="D742" s="62" t="s">
        <v>153</v>
      </c>
      <c r="E742" s="62">
        <v>250</v>
      </c>
      <c r="F742" s="207"/>
      <c r="G742" s="2">
        <f t="shared" si="11"/>
        <v>387.1</v>
      </c>
    </row>
    <row r="743" spans="1:7">
      <c r="A743" s="70">
        <v>45504</v>
      </c>
      <c r="B743" s="422" t="s">
        <v>87</v>
      </c>
      <c r="C743" s="422" t="s">
        <v>22</v>
      </c>
      <c r="D743" t="s">
        <v>14</v>
      </c>
      <c r="E743" s="207"/>
      <c r="F743" s="207">
        <v>60</v>
      </c>
      <c r="G743" s="2">
        <f t="shared" si="11"/>
        <v>327.10000000000002</v>
      </c>
    </row>
    <row r="744" spans="1:7">
      <c r="A744" s="70">
        <v>45504</v>
      </c>
      <c r="B744" s="422" t="s">
        <v>87</v>
      </c>
      <c r="C744" s="422" t="s">
        <v>22</v>
      </c>
      <c r="D744" t="s">
        <v>15</v>
      </c>
      <c r="E744" s="207"/>
      <c r="F744" s="207">
        <v>5</v>
      </c>
      <c r="G744" s="2">
        <f t="shared" si="11"/>
        <v>322.10000000000002</v>
      </c>
    </row>
    <row r="745" spans="1:7">
      <c r="A745" s="3">
        <v>45528</v>
      </c>
      <c r="B745" s="422">
        <v>29567</v>
      </c>
      <c r="C745" s="422" t="s">
        <v>22</v>
      </c>
      <c r="D745" t="s">
        <v>12</v>
      </c>
      <c r="F745" s="2">
        <v>65.099999999999994</v>
      </c>
      <c r="G745" s="2">
        <f t="shared" si="11"/>
        <v>257</v>
      </c>
    </row>
    <row r="746" spans="1:7">
      <c r="A746" s="3">
        <v>45528</v>
      </c>
      <c r="B746" s="422">
        <v>29567</v>
      </c>
      <c r="C746" s="422" t="s">
        <v>22</v>
      </c>
      <c r="D746" t="s">
        <v>13</v>
      </c>
      <c r="F746" s="2">
        <v>7</v>
      </c>
      <c r="G746" s="2">
        <f t="shared" si="11"/>
        <v>250</v>
      </c>
    </row>
    <row r="747" spans="1:7">
      <c r="A747" s="3">
        <v>45493</v>
      </c>
      <c r="B747" s="422">
        <v>29373</v>
      </c>
      <c r="C747" s="422" t="s">
        <v>22</v>
      </c>
      <c r="D747" t="s">
        <v>153</v>
      </c>
      <c r="F747" s="2">
        <v>250</v>
      </c>
      <c r="G747" s="2">
        <f t="shared" si="11"/>
        <v>0</v>
      </c>
    </row>
    <row r="748" spans="1:7">
      <c r="A748" s="31">
        <v>45535</v>
      </c>
      <c r="B748" s="421" t="s">
        <v>10</v>
      </c>
      <c r="C748" s="421" t="s">
        <v>57</v>
      </c>
      <c r="D748" t="s">
        <v>12</v>
      </c>
      <c r="E748" s="207">
        <v>65.3</v>
      </c>
      <c r="F748" s="207"/>
      <c r="G748" s="2">
        <f t="shared" si="11"/>
        <v>65.3</v>
      </c>
    </row>
    <row r="749" spans="1:7">
      <c r="B749" s="422"/>
      <c r="C749" s="422"/>
      <c r="D749" t="s">
        <v>13</v>
      </c>
      <c r="E749" s="207">
        <v>7</v>
      </c>
      <c r="F749" s="207"/>
      <c r="G749" s="2">
        <f t="shared" si="11"/>
        <v>72.3</v>
      </c>
    </row>
    <row r="750" spans="1:7">
      <c r="B750" s="422"/>
      <c r="C750" s="422"/>
      <c r="D750" t="s">
        <v>14</v>
      </c>
      <c r="E750" s="207">
        <v>60</v>
      </c>
      <c r="F750" s="207"/>
      <c r="G750" s="2">
        <f t="shared" si="11"/>
        <v>132.30000000000001</v>
      </c>
    </row>
    <row r="751" spans="1:7">
      <c r="B751" s="422"/>
      <c r="C751" s="422"/>
      <c r="D751" t="s">
        <v>15</v>
      </c>
      <c r="E751" s="207">
        <v>5</v>
      </c>
      <c r="F751" s="207"/>
      <c r="G751" s="2">
        <f t="shared" si="11"/>
        <v>137.30000000000001</v>
      </c>
    </row>
    <row r="752" spans="1:7">
      <c r="A752" s="3">
        <v>45535</v>
      </c>
      <c r="B752" s="422" t="s">
        <v>102</v>
      </c>
      <c r="C752" s="422" t="s">
        <v>57</v>
      </c>
      <c r="D752" t="s">
        <v>14</v>
      </c>
      <c r="E752" s="207"/>
      <c r="F752" s="207">
        <v>60</v>
      </c>
      <c r="G752" s="2">
        <f t="shared" si="11"/>
        <v>77.300000000000011</v>
      </c>
    </row>
    <row r="753" spans="1:7">
      <c r="A753" s="3">
        <v>45535</v>
      </c>
      <c r="B753" s="422" t="s">
        <v>102</v>
      </c>
      <c r="C753" s="422" t="s">
        <v>57</v>
      </c>
      <c r="D753" t="s">
        <v>15</v>
      </c>
      <c r="E753" s="207"/>
      <c r="F753" s="207">
        <v>5</v>
      </c>
      <c r="G753" s="2">
        <f t="shared" si="11"/>
        <v>72.300000000000011</v>
      </c>
    </row>
    <row r="754" spans="1:7">
      <c r="A754" s="3">
        <v>45559</v>
      </c>
      <c r="B754" s="422">
        <v>29710</v>
      </c>
      <c r="C754" s="422" t="s">
        <v>57</v>
      </c>
      <c r="D754" t="s">
        <v>12</v>
      </c>
      <c r="F754" s="2">
        <v>65.3</v>
      </c>
      <c r="G754" s="2">
        <f t="shared" si="11"/>
        <v>7.0000000000000142</v>
      </c>
    </row>
    <row r="755" spans="1:7">
      <c r="A755" s="3">
        <v>45559</v>
      </c>
      <c r="B755" s="422">
        <v>29710</v>
      </c>
      <c r="C755" s="422" t="s">
        <v>57</v>
      </c>
      <c r="D755" t="s">
        <v>13</v>
      </c>
      <c r="F755" s="2">
        <v>7</v>
      </c>
      <c r="G755" s="2">
        <f t="shared" si="11"/>
        <v>1.4210854715202004E-14</v>
      </c>
    </row>
    <row r="756" spans="1:7">
      <c r="A756" s="81">
        <v>45565</v>
      </c>
      <c r="B756" s="421" t="s">
        <v>10</v>
      </c>
      <c r="C756" s="421" t="s">
        <v>41</v>
      </c>
      <c r="D756" t="s">
        <v>12</v>
      </c>
      <c r="E756" s="207">
        <v>65.7</v>
      </c>
      <c r="F756" s="207"/>
      <c r="G756" s="2">
        <f t="shared" si="11"/>
        <v>65.700000000000017</v>
      </c>
    </row>
    <row r="757" spans="1:7">
      <c r="A757" s="70"/>
      <c r="B757" s="422"/>
      <c r="C757" s="422"/>
      <c r="D757" t="s">
        <v>13</v>
      </c>
      <c r="E757" s="207">
        <v>5</v>
      </c>
      <c r="F757" s="207"/>
      <c r="G757" s="2">
        <f t="shared" si="11"/>
        <v>70.700000000000017</v>
      </c>
    </row>
    <row r="758" spans="1:7">
      <c r="A758" s="70"/>
      <c r="B758" s="422"/>
      <c r="C758" s="422"/>
      <c r="D758" t="s">
        <v>14</v>
      </c>
      <c r="E758" s="207">
        <v>60</v>
      </c>
      <c r="F758" s="207"/>
      <c r="G758" s="2">
        <f t="shared" si="11"/>
        <v>130.70000000000002</v>
      </c>
    </row>
    <row r="759" spans="1:7">
      <c r="A759" s="70"/>
      <c r="B759" s="422"/>
      <c r="C759" s="422"/>
      <c r="D759" t="s">
        <v>15</v>
      </c>
      <c r="E759" s="207">
        <v>5</v>
      </c>
      <c r="F759" s="207"/>
      <c r="G759" s="2">
        <f t="shared" si="11"/>
        <v>135.70000000000002</v>
      </c>
    </row>
    <row r="760" spans="1:7">
      <c r="A760" s="70">
        <v>45565</v>
      </c>
      <c r="B760" s="422" t="s">
        <v>91</v>
      </c>
      <c r="C760" s="422" t="s">
        <v>41</v>
      </c>
      <c r="D760" t="s">
        <v>14</v>
      </c>
      <c r="E760" s="207"/>
      <c r="F760" s="207">
        <v>60</v>
      </c>
      <c r="G760" s="2">
        <f t="shared" si="11"/>
        <v>75.700000000000017</v>
      </c>
    </row>
    <row r="761" spans="1:7">
      <c r="A761" s="70">
        <v>45565</v>
      </c>
      <c r="B761" s="422" t="s">
        <v>91</v>
      </c>
      <c r="C761" s="422" t="s">
        <v>41</v>
      </c>
      <c r="D761" t="s">
        <v>15</v>
      </c>
      <c r="E761" s="207"/>
      <c r="F761" s="207">
        <v>5</v>
      </c>
      <c r="G761" s="2">
        <f t="shared" si="11"/>
        <v>70.700000000000017</v>
      </c>
    </row>
    <row r="762" spans="1:7">
      <c r="A762" s="3">
        <v>45593</v>
      </c>
      <c r="B762" s="422">
        <v>29896</v>
      </c>
      <c r="C762" s="422" t="s">
        <v>41</v>
      </c>
      <c r="D762" t="s">
        <v>12</v>
      </c>
      <c r="F762" s="2">
        <v>65.7</v>
      </c>
      <c r="G762" s="2">
        <f t="shared" si="11"/>
        <v>5.0000000000000142</v>
      </c>
    </row>
    <row r="763" spans="1:7">
      <c r="A763" s="3">
        <v>45593</v>
      </c>
      <c r="B763" s="422">
        <v>29896</v>
      </c>
      <c r="C763" s="422" t="s">
        <v>41</v>
      </c>
      <c r="D763" t="s">
        <v>13</v>
      </c>
      <c r="F763" s="2">
        <v>5</v>
      </c>
      <c r="G763" s="2">
        <f t="shared" si="11"/>
        <v>1.4210854715202004E-14</v>
      </c>
    </row>
    <row r="764" spans="1:7">
      <c r="A764" s="81">
        <v>45596</v>
      </c>
      <c r="B764" s="421" t="s">
        <v>10</v>
      </c>
      <c r="C764" s="421" t="s">
        <v>25</v>
      </c>
      <c r="D764" t="s">
        <v>12</v>
      </c>
      <c r="E764" s="207">
        <v>55.1</v>
      </c>
      <c r="F764" s="207"/>
      <c r="G764" s="2">
        <f t="shared" si="11"/>
        <v>55.100000000000016</v>
      </c>
    </row>
    <row r="765" spans="1:7">
      <c r="A765" s="70"/>
      <c r="B765" s="422"/>
      <c r="C765" s="422"/>
      <c r="D765" t="s">
        <v>13</v>
      </c>
      <c r="E765" s="207">
        <v>7</v>
      </c>
      <c r="F765" s="207"/>
      <c r="G765" s="2">
        <f t="shared" si="11"/>
        <v>62.100000000000016</v>
      </c>
    </row>
    <row r="766" spans="1:7">
      <c r="A766" s="70"/>
      <c r="B766" s="422"/>
      <c r="C766" s="422"/>
      <c r="D766" t="s">
        <v>14</v>
      </c>
      <c r="E766" s="207">
        <v>60</v>
      </c>
      <c r="F766" s="207"/>
      <c r="G766" s="2">
        <f t="shared" si="11"/>
        <v>122.10000000000002</v>
      </c>
    </row>
    <row r="767" spans="1:7">
      <c r="A767" s="70"/>
      <c r="B767" s="422"/>
      <c r="C767" s="422"/>
      <c r="D767" t="s">
        <v>15</v>
      </c>
      <c r="E767" s="207">
        <v>5</v>
      </c>
      <c r="F767" s="207"/>
      <c r="G767" s="2">
        <f t="shared" si="11"/>
        <v>127.10000000000002</v>
      </c>
    </row>
    <row r="768" spans="1:7">
      <c r="A768" s="70">
        <v>45596</v>
      </c>
      <c r="B768" s="422" t="s">
        <v>75</v>
      </c>
      <c r="C768" s="422" t="s">
        <v>25</v>
      </c>
      <c r="D768" t="s">
        <v>14</v>
      </c>
      <c r="E768" s="207"/>
      <c r="F768" s="207">
        <v>60</v>
      </c>
      <c r="G768" s="2">
        <f t="shared" si="11"/>
        <v>67.100000000000023</v>
      </c>
    </row>
    <row r="769" spans="1:7">
      <c r="A769" s="70">
        <v>45596</v>
      </c>
      <c r="B769" s="422" t="s">
        <v>75</v>
      </c>
      <c r="C769" s="422" t="s">
        <v>25</v>
      </c>
      <c r="D769" t="s">
        <v>15</v>
      </c>
      <c r="E769" s="207"/>
      <c r="F769" s="207">
        <v>5</v>
      </c>
      <c r="G769" s="2">
        <f t="shared" si="11"/>
        <v>62.100000000000023</v>
      </c>
    </row>
    <row r="770" spans="1:7">
      <c r="A770" s="3">
        <v>45626</v>
      </c>
      <c r="B770" s="422">
        <v>30055</v>
      </c>
      <c r="C770" s="422" t="s">
        <v>25</v>
      </c>
      <c r="D770" t="s">
        <v>12</v>
      </c>
      <c r="F770" s="2">
        <v>55.1</v>
      </c>
      <c r="G770" s="2">
        <f t="shared" si="11"/>
        <v>7.0000000000000213</v>
      </c>
    </row>
    <row r="771" spans="1:7">
      <c r="A771" s="3">
        <v>45626</v>
      </c>
      <c r="B771" s="422">
        <v>30055</v>
      </c>
      <c r="C771" s="422" t="s">
        <v>25</v>
      </c>
      <c r="D771" t="s">
        <v>13</v>
      </c>
      <c r="F771" s="2">
        <v>7</v>
      </c>
      <c r="G771" s="2">
        <f t="shared" si="11"/>
        <v>2.1316282072803006E-14</v>
      </c>
    </row>
    <row r="772" spans="1:7">
      <c r="A772" s="81">
        <v>45626</v>
      </c>
      <c r="B772" s="421" t="s">
        <v>10</v>
      </c>
      <c r="C772" s="421" t="s">
        <v>58</v>
      </c>
      <c r="D772" t="s">
        <v>12</v>
      </c>
      <c r="E772" s="207">
        <v>54.5</v>
      </c>
      <c r="F772" s="207"/>
      <c r="G772" s="2">
        <f t="shared" si="11"/>
        <v>54.500000000000021</v>
      </c>
    </row>
    <row r="773" spans="1:7">
      <c r="A773" s="70"/>
      <c r="B773" s="422"/>
      <c r="C773" s="422"/>
      <c r="D773" t="s">
        <v>13</v>
      </c>
      <c r="E773" s="207">
        <v>7</v>
      </c>
      <c r="F773" s="207"/>
      <c r="G773" s="2">
        <f t="shared" si="11"/>
        <v>61.500000000000021</v>
      </c>
    </row>
    <row r="774" spans="1:7">
      <c r="A774" s="70"/>
      <c r="B774" s="422"/>
      <c r="C774" s="422"/>
      <c r="D774" t="s">
        <v>14</v>
      </c>
      <c r="E774" s="207">
        <v>60</v>
      </c>
      <c r="F774" s="207"/>
      <c r="G774" s="2">
        <f t="shared" si="11"/>
        <v>121.50000000000003</v>
      </c>
    </row>
    <row r="775" spans="1:7">
      <c r="A775" s="70"/>
      <c r="B775" s="422"/>
      <c r="C775" s="422"/>
      <c r="D775" t="s">
        <v>15</v>
      </c>
      <c r="E775" s="207">
        <v>5</v>
      </c>
      <c r="F775" s="207"/>
      <c r="G775" s="2">
        <f t="shared" si="11"/>
        <v>126.50000000000003</v>
      </c>
    </row>
    <row r="776" spans="1:7">
      <c r="A776" s="70">
        <v>45626</v>
      </c>
      <c r="B776" s="422" t="s">
        <v>93</v>
      </c>
      <c r="C776" s="422" t="s">
        <v>58</v>
      </c>
      <c r="D776" t="s">
        <v>14</v>
      </c>
      <c r="E776" s="207"/>
      <c r="F776" s="207">
        <v>60</v>
      </c>
      <c r="G776" s="2">
        <f t="shared" si="11"/>
        <v>66.500000000000028</v>
      </c>
    </row>
    <row r="777" spans="1:7">
      <c r="A777" s="70">
        <v>45626</v>
      </c>
      <c r="B777" s="422" t="s">
        <v>93</v>
      </c>
      <c r="C777" s="422" t="s">
        <v>58</v>
      </c>
      <c r="D777" t="s">
        <v>15</v>
      </c>
      <c r="E777" s="207"/>
      <c r="F777" s="207">
        <v>5</v>
      </c>
      <c r="G777" s="2">
        <f t="shared" si="11"/>
        <v>61.500000000000028</v>
      </c>
    </row>
    <row r="778" spans="1:7">
      <c r="A778" s="3">
        <v>45653</v>
      </c>
      <c r="B778" s="422">
        <v>30210</v>
      </c>
      <c r="C778" s="422" t="s">
        <v>58</v>
      </c>
      <c r="D778" t="s">
        <v>12</v>
      </c>
      <c r="F778" s="2">
        <v>54.5</v>
      </c>
      <c r="G778" s="2">
        <f t="shared" si="11"/>
        <v>7.0000000000000284</v>
      </c>
    </row>
    <row r="779" spans="1:7">
      <c r="A779" s="3">
        <v>45653</v>
      </c>
      <c r="B779" s="422">
        <v>30210</v>
      </c>
      <c r="C779" s="422" t="s">
        <v>58</v>
      </c>
      <c r="D779" t="s">
        <v>13</v>
      </c>
      <c r="F779" s="2">
        <v>7</v>
      </c>
      <c r="G779" s="2">
        <f t="shared" si="11"/>
        <v>2.8421709430404007E-14</v>
      </c>
    </row>
    <row r="780" spans="1:7">
      <c r="A780" s="31">
        <v>45657</v>
      </c>
      <c r="B780" s="421" t="s">
        <v>10</v>
      </c>
      <c r="C780" s="421" t="s">
        <v>27</v>
      </c>
      <c r="D780" t="s">
        <v>12</v>
      </c>
      <c r="E780" s="207">
        <v>46</v>
      </c>
      <c r="F780" s="207"/>
      <c r="G780" s="2">
        <f t="shared" si="11"/>
        <v>46.000000000000028</v>
      </c>
    </row>
    <row r="781" spans="1:7">
      <c r="B781" s="422"/>
      <c r="C781" s="422"/>
      <c r="D781" t="s">
        <v>13</v>
      </c>
      <c r="E781" s="207">
        <v>5</v>
      </c>
      <c r="F781" s="207"/>
      <c r="G781" s="2">
        <f t="shared" si="11"/>
        <v>51.000000000000028</v>
      </c>
    </row>
    <row r="782" spans="1:7">
      <c r="B782" s="422"/>
      <c r="C782" s="422"/>
      <c r="D782" t="s">
        <v>14</v>
      </c>
      <c r="E782" s="207">
        <v>60</v>
      </c>
      <c r="F782" s="207"/>
      <c r="G782" s="2">
        <f t="shared" si="11"/>
        <v>111.00000000000003</v>
      </c>
    </row>
    <row r="783" spans="1:7">
      <c r="B783" s="422"/>
      <c r="C783" s="422"/>
      <c r="D783" t="s">
        <v>15</v>
      </c>
      <c r="E783" s="207">
        <v>5</v>
      </c>
      <c r="F783" s="207"/>
      <c r="G783" s="2">
        <f t="shared" si="11"/>
        <v>116.00000000000003</v>
      </c>
    </row>
    <row r="784" spans="1:7">
      <c r="A784" s="3">
        <v>45657</v>
      </c>
      <c r="B784" s="422" t="s">
        <v>76</v>
      </c>
      <c r="C784" s="422" t="s">
        <v>27</v>
      </c>
      <c r="D784" t="s">
        <v>14</v>
      </c>
      <c r="E784" s="207"/>
      <c r="F784" s="207">
        <v>60</v>
      </c>
      <c r="G784" s="2">
        <f t="shared" si="11"/>
        <v>56.000000000000028</v>
      </c>
    </row>
    <row r="785" spans="1:8">
      <c r="A785" s="3">
        <v>45657</v>
      </c>
      <c r="B785" s="422" t="s">
        <v>76</v>
      </c>
      <c r="C785" s="422" t="s">
        <v>27</v>
      </c>
      <c r="D785" t="s">
        <v>15</v>
      </c>
      <c r="E785" s="207"/>
      <c r="F785" s="207">
        <v>5</v>
      </c>
      <c r="G785" s="2">
        <f t="shared" si="11"/>
        <v>51.000000000000028</v>
      </c>
    </row>
    <row r="786" spans="1:8">
      <c r="A786" s="3">
        <v>45684</v>
      </c>
      <c r="B786" s="422">
        <v>30364</v>
      </c>
      <c r="C786" s="422" t="s">
        <v>27</v>
      </c>
      <c r="D786" t="s">
        <v>12</v>
      </c>
      <c r="F786" s="2">
        <v>46</v>
      </c>
      <c r="G786" s="2">
        <f t="shared" si="11"/>
        <v>5.0000000000000284</v>
      </c>
    </row>
    <row r="787" spans="1:8">
      <c r="A787" s="3">
        <v>45684</v>
      </c>
      <c r="B787" s="422">
        <v>30364</v>
      </c>
      <c r="C787" s="422" t="s">
        <v>27</v>
      </c>
      <c r="D787" t="s">
        <v>13</v>
      </c>
      <c r="F787" s="2">
        <v>5</v>
      </c>
      <c r="G787" s="2">
        <f t="shared" ref="G787:G850" si="12">+G786+E787-F787</f>
        <v>2.8421709430404007E-14</v>
      </c>
    </row>
    <row r="788" spans="1:8">
      <c r="A788" s="81">
        <v>45688</v>
      </c>
      <c r="B788" s="421" t="s">
        <v>10</v>
      </c>
      <c r="C788" s="421" t="s">
        <v>11</v>
      </c>
      <c r="D788" t="s">
        <v>12</v>
      </c>
      <c r="E788" s="207">
        <v>52.1</v>
      </c>
      <c r="F788" s="207"/>
      <c r="G788" s="2">
        <f t="shared" si="12"/>
        <v>52.10000000000003</v>
      </c>
    </row>
    <row r="789" spans="1:8">
      <c r="A789" s="70"/>
      <c r="B789" s="422"/>
      <c r="C789" s="422"/>
      <c r="D789" t="s">
        <v>13</v>
      </c>
      <c r="E789" s="207">
        <v>3</v>
      </c>
      <c r="F789" s="207"/>
      <c r="G789" s="2">
        <f t="shared" si="12"/>
        <v>55.10000000000003</v>
      </c>
    </row>
    <row r="790" spans="1:8">
      <c r="A790" s="70"/>
      <c r="B790" s="422"/>
      <c r="C790" s="422"/>
      <c r="D790" t="s">
        <v>14</v>
      </c>
      <c r="E790" s="207">
        <v>60</v>
      </c>
      <c r="F790" s="207"/>
      <c r="G790" s="2">
        <f t="shared" si="12"/>
        <v>115.10000000000002</v>
      </c>
    </row>
    <row r="791" spans="1:8">
      <c r="A791" s="70"/>
      <c r="B791" s="422"/>
      <c r="C791" s="422"/>
      <c r="D791" t="s">
        <v>15</v>
      </c>
      <c r="E791" s="207">
        <v>5</v>
      </c>
      <c r="F791" s="207"/>
      <c r="G791" s="2">
        <f t="shared" si="12"/>
        <v>120.10000000000002</v>
      </c>
    </row>
    <row r="792" spans="1:8">
      <c r="A792" s="70">
        <v>45688</v>
      </c>
      <c r="B792" s="422" t="s">
        <v>77</v>
      </c>
      <c r="C792" s="422" t="s">
        <v>11</v>
      </c>
      <c r="D792" t="s">
        <v>14</v>
      </c>
      <c r="E792" s="207"/>
      <c r="F792" s="207">
        <v>60</v>
      </c>
      <c r="G792" s="2">
        <f t="shared" si="12"/>
        <v>60.100000000000023</v>
      </c>
    </row>
    <row r="793" spans="1:8">
      <c r="A793" s="70">
        <v>45688</v>
      </c>
      <c r="B793" s="422" t="s">
        <v>77</v>
      </c>
      <c r="C793" s="422" t="s">
        <v>11</v>
      </c>
      <c r="D793" t="s">
        <v>15</v>
      </c>
      <c r="E793" s="207"/>
      <c r="F793" s="207">
        <v>5</v>
      </c>
      <c r="G793" s="2">
        <f t="shared" si="12"/>
        <v>55.100000000000023</v>
      </c>
    </row>
    <row r="794" spans="1:8">
      <c r="A794" s="70">
        <v>45714</v>
      </c>
      <c r="B794" s="422">
        <v>30535</v>
      </c>
      <c r="C794" s="422" t="s">
        <v>11</v>
      </c>
      <c r="D794" t="s">
        <v>12</v>
      </c>
      <c r="F794" s="2">
        <v>52.1</v>
      </c>
      <c r="G794" s="2">
        <f t="shared" si="12"/>
        <v>3.0000000000000213</v>
      </c>
    </row>
    <row r="795" spans="1:8">
      <c r="A795" s="70">
        <v>45714</v>
      </c>
      <c r="B795" s="422">
        <v>30535</v>
      </c>
      <c r="C795" s="422" t="s">
        <v>11</v>
      </c>
      <c r="D795" t="s">
        <v>13</v>
      </c>
      <c r="F795" s="2">
        <v>3</v>
      </c>
      <c r="G795" s="2">
        <f t="shared" si="12"/>
        <v>2.1316282072803006E-14</v>
      </c>
    </row>
    <row r="796" spans="1:8">
      <c r="A796" s="31">
        <v>45716</v>
      </c>
      <c r="B796" s="421" t="s">
        <v>10</v>
      </c>
      <c r="C796" s="421" t="s">
        <v>17</v>
      </c>
      <c r="D796" t="s">
        <v>12</v>
      </c>
      <c r="E796" s="207">
        <v>56.1</v>
      </c>
      <c r="F796" s="207"/>
      <c r="G796" s="2">
        <f t="shared" si="12"/>
        <v>56.100000000000023</v>
      </c>
    </row>
    <row r="797" spans="1:8">
      <c r="B797" s="422"/>
      <c r="C797" s="422"/>
      <c r="D797" t="s">
        <v>13</v>
      </c>
      <c r="E797" s="207">
        <v>3</v>
      </c>
      <c r="F797" s="207"/>
      <c r="G797" s="2">
        <f t="shared" si="12"/>
        <v>59.100000000000023</v>
      </c>
    </row>
    <row r="798" spans="1:8">
      <c r="B798" s="422"/>
      <c r="C798" s="422"/>
      <c r="D798" t="s">
        <v>14</v>
      </c>
      <c r="E798" s="207">
        <v>56</v>
      </c>
      <c r="F798" s="207"/>
      <c r="G798" s="2">
        <f t="shared" si="12"/>
        <v>115.10000000000002</v>
      </c>
    </row>
    <row r="799" spans="1:8">
      <c r="B799" s="422"/>
      <c r="C799" s="422"/>
      <c r="D799" t="s">
        <v>15</v>
      </c>
      <c r="E799" s="207">
        <v>5</v>
      </c>
      <c r="F799" s="207"/>
      <c r="G799" s="2">
        <f t="shared" si="12"/>
        <v>120.10000000000002</v>
      </c>
      <c r="H799" s="28"/>
    </row>
    <row r="800" spans="1:8">
      <c r="A800" s="3">
        <v>45716</v>
      </c>
      <c r="B800" s="422" t="s">
        <v>78</v>
      </c>
      <c r="C800" s="422" t="s">
        <v>17</v>
      </c>
      <c r="D800" t="s">
        <v>14</v>
      </c>
      <c r="E800" s="207"/>
      <c r="F800" s="207">
        <v>56</v>
      </c>
      <c r="G800" s="2">
        <f t="shared" si="12"/>
        <v>64.100000000000023</v>
      </c>
    </row>
    <row r="801" spans="1:7">
      <c r="A801" s="3">
        <v>45716</v>
      </c>
      <c r="B801" s="422" t="s">
        <v>78</v>
      </c>
      <c r="C801" s="422" t="s">
        <v>17</v>
      </c>
      <c r="D801" t="s">
        <v>15</v>
      </c>
      <c r="E801" s="207"/>
      <c r="F801" s="207">
        <v>5</v>
      </c>
      <c r="G801" s="2">
        <f t="shared" si="12"/>
        <v>59.100000000000023</v>
      </c>
    </row>
    <row r="802" spans="1:7">
      <c r="A802" s="3">
        <v>45710</v>
      </c>
      <c r="B802" s="422">
        <v>30696</v>
      </c>
      <c r="C802" s="422" t="s">
        <v>17</v>
      </c>
      <c r="D802" t="s">
        <v>12</v>
      </c>
      <c r="F802" s="2">
        <v>56.1</v>
      </c>
      <c r="G802" s="2">
        <f t="shared" si="12"/>
        <v>3.0000000000000213</v>
      </c>
    </row>
    <row r="803" spans="1:7">
      <c r="A803" s="3">
        <v>45710</v>
      </c>
      <c r="B803" s="422">
        <v>30696</v>
      </c>
      <c r="C803" s="422" t="s">
        <v>17</v>
      </c>
      <c r="D803" t="s">
        <v>13</v>
      </c>
      <c r="F803" s="2">
        <v>3</v>
      </c>
      <c r="G803" s="2">
        <f t="shared" si="12"/>
        <v>2.1316282072803006E-14</v>
      </c>
    </row>
    <row r="804" spans="1:7">
      <c r="A804" s="31">
        <v>45747</v>
      </c>
      <c r="B804" s="421" t="s">
        <v>10</v>
      </c>
      <c r="C804" s="421" t="s">
        <v>18</v>
      </c>
      <c r="D804" t="s">
        <v>12</v>
      </c>
      <c r="E804" s="207">
        <v>44.6</v>
      </c>
      <c r="F804" s="207"/>
      <c r="G804" s="2">
        <f t="shared" si="12"/>
        <v>44.600000000000023</v>
      </c>
    </row>
    <row r="805" spans="1:7">
      <c r="B805" s="422"/>
      <c r="C805" s="422"/>
      <c r="D805" t="s">
        <v>13</v>
      </c>
      <c r="E805" s="207">
        <v>3</v>
      </c>
      <c r="F805" s="207"/>
      <c r="G805" s="2">
        <f t="shared" si="12"/>
        <v>47.600000000000023</v>
      </c>
    </row>
    <row r="806" spans="1:7">
      <c r="B806" s="422"/>
      <c r="C806" s="422"/>
      <c r="D806" t="s">
        <v>14</v>
      </c>
      <c r="E806" s="207">
        <v>60</v>
      </c>
      <c r="F806" s="207"/>
      <c r="G806" s="2">
        <f t="shared" si="12"/>
        <v>107.60000000000002</v>
      </c>
    </row>
    <row r="807" spans="1:7">
      <c r="B807" s="422"/>
      <c r="C807" s="422"/>
      <c r="D807" t="s">
        <v>15</v>
      </c>
      <c r="E807" s="207">
        <v>5</v>
      </c>
      <c r="F807" s="207"/>
      <c r="G807" s="2">
        <f t="shared" si="12"/>
        <v>112.60000000000002</v>
      </c>
    </row>
    <row r="808" spans="1:7">
      <c r="A808" s="3">
        <v>45747</v>
      </c>
      <c r="B808" s="422" t="s">
        <v>81</v>
      </c>
      <c r="C808" s="422" t="s">
        <v>18</v>
      </c>
      <c r="D808" t="s">
        <v>14</v>
      </c>
      <c r="E808" s="207"/>
      <c r="F808" s="207">
        <v>60</v>
      </c>
      <c r="G808" s="2">
        <f t="shared" si="12"/>
        <v>52.600000000000023</v>
      </c>
    </row>
    <row r="809" spans="1:7">
      <c r="A809" s="3">
        <v>45747</v>
      </c>
      <c r="B809" s="422" t="s">
        <v>81</v>
      </c>
      <c r="C809" s="422" t="s">
        <v>18</v>
      </c>
      <c r="D809" t="s">
        <v>15</v>
      </c>
      <c r="E809" s="207"/>
      <c r="F809" s="207">
        <v>5</v>
      </c>
      <c r="G809" s="2">
        <f t="shared" si="12"/>
        <v>47.600000000000023</v>
      </c>
    </row>
    <row r="810" spans="1:7">
      <c r="A810" s="3">
        <v>45773</v>
      </c>
      <c r="B810" s="422">
        <v>30911</v>
      </c>
      <c r="C810" s="422" t="s">
        <v>18</v>
      </c>
      <c r="D810" t="s">
        <v>12</v>
      </c>
      <c r="F810" s="2">
        <v>44.6</v>
      </c>
      <c r="G810" s="2">
        <f t="shared" si="12"/>
        <v>3.0000000000000213</v>
      </c>
    </row>
    <row r="811" spans="1:7">
      <c r="A811" s="3">
        <v>45773</v>
      </c>
      <c r="B811" s="422">
        <v>30911</v>
      </c>
      <c r="C811" s="422" t="s">
        <v>18</v>
      </c>
      <c r="D811" t="s">
        <v>13</v>
      </c>
      <c r="F811" s="2">
        <v>3</v>
      </c>
      <c r="G811" s="2">
        <f t="shared" si="12"/>
        <v>2.1316282072803006E-14</v>
      </c>
    </row>
    <row r="812" spans="1:7">
      <c r="A812" s="81">
        <v>45777</v>
      </c>
      <c r="B812" s="421" t="s">
        <v>10</v>
      </c>
      <c r="C812" s="421" t="s">
        <v>19</v>
      </c>
      <c r="D812" t="s">
        <v>12</v>
      </c>
      <c r="E812" s="207">
        <v>50.1</v>
      </c>
      <c r="F812" s="207"/>
      <c r="G812" s="2">
        <f t="shared" si="12"/>
        <v>50.100000000000023</v>
      </c>
    </row>
    <row r="813" spans="1:7">
      <c r="A813" s="70"/>
      <c r="B813" s="422"/>
      <c r="C813" s="422"/>
      <c r="D813" t="s">
        <v>13</v>
      </c>
      <c r="E813" s="207">
        <v>3</v>
      </c>
      <c r="F813" s="207"/>
      <c r="G813" s="2">
        <f t="shared" si="12"/>
        <v>53.100000000000023</v>
      </c>
    </row>
    <row r="814" spans="1:7">
      <c r="A814" s="70"/>
      <c r="B814" s="422"/>
      <c r="C814" s="422"/>
      <c r="D814" t="s">
        <v>14</v>
      </c>
      <c r="E814" s="207">
        <v>60</v>
      </c>
      <c r="F814" s="207"/>
      <c r="G814" s="2">
        <f t="shared" si="12"/>
        <v>113.10000000000002</v>
      </c>
    </row>
    <row r="815" spans="1:7">
      <c r="A815" s="70"/>
      <c r="B815" s="422"/>
      <c r="C815" s="422"/>
      <c r="D815" t="s">
        <v>15</v>
      </c>
      <c r="E815" s="207">
        <v>5</v>
      </c>
      <c r="F815" s="207"/>
      <c r="G815" s="2">
        <f t="shared" si="12"/>
        <v>118.10000000000002</v>
      </c>
    </row>
    <row r="816" spans="1:7">
      <c r="A816" s="70">
        <v>45777</v>
      </c>
      <c r="B816" s="422" t="s">
        <v>83</v>
      </c>
      <c r="C816" s="422" t="s">
        <v>19</v>
      </c>
      <c r="D816" t="s">
        <v>14</v>
      </c>
      <c r="E816" s="207"/>
      <c r="F816" s="207">
        <v>60</v>
      </c>
      <c r="G816" s="2">
        <f t="shared" si="12"/>
        <v>58.100000000000023</v>
      </c>
    </row>
    <row r="817" spans="1:7">
      <c r="A817" s="70">
        <v>45777</v>
      </c>
      <c r="B817" s="422" t="s">
        <v>83</v>
      </c>
      <c r="C817" s="422" t="s">
        <v>19</v>
      </c>
      <c r="D817" t="s">
        <v>15</v>
      </c>
      <c r="E817" s="207"/>
      <c r="F817" s="207">
        <v>5</v>
      </c>
      <c r="G817" s="2">
        <f t="shared" si="12"/>
        <v>53.100000000000023</v>
      </c>
    </row>
    <row r="818" spans="1:7">
      <c r="A818" s="3">
        <v>45801</v>
      </c>
      <c r="B818" s="422">
        <v>31041</v>
      </c>
      <c r="C818" s="422" t="s">
        <v>19</v>
      </c>
      <c r="D818" t="s">
        <v>12</v>
      </c>
      <c r="F818" s="2">
        <v>50.1</v>
      </c>
      <c r="G818" s="2">
        <f t="shared" si="12"/>
        <v>3.0000000000000213</v>
      </c>
    </row>
    <row r="819" spans="1:7">
      <c r="A819" s="3">
        <v>45801</v>
      </c>
      <c r="B819" s="422">
        <v>31041</v>
      </c>
      <c r="C819" s="422" t="s">
        <v>19</v>
      </c>
      <c r="D819" t="s">
        <v>13</v>
      </c>
      <c r="F819" s="2">
        <v>3</v>
      </c>
      <c r="G819" s="2">
        <f t="shared" si="12"/>
        <v>2.1316282072803006E-14</v>
      </c>
    </row>
    <row r="820" spans="1:7">
      <c r="A820" s="31">
        <v>45808</v>
      </c>
      <c r="B820" s="421" t="s">
        <v>10</v>
      </c>
      <c r="C820" s="421" t="s">
        <v>20</v>
      </c>
      <c r="D820" t="s">
        <v>12</v>
      </c>
      <c r="E820" s="207">
        <v>50.1</v>
      </c>
      <c r="F820" s="207"/>
      <c r="G820" s="2">
        <f t="shared" si="12"/>
        <v>50.100000000000023</v>
      </c>
    </row>
    <row r="821" spans="1:7">
      <c r="B821" s="422"/>
      <c r="C821" s="422"/>
      <c r="D821" t="s">
        <v>13</v>
      </c>
      <c r="E821" s="207">
        <v>5</v>
      </c>
      <c r="F821" s="207"/>
      <c r="G821" s="2">
        <f t="shared" si="12"/>
        <v>55.100000000000023</v>
      </c>
    </row>
    <row r="822" spans="1:7">
      <c r="B822" s="422"/>
      <c r="C822" s="422"/>
      <c r="D822" t="s">
        <v>14</v>
      </c>
      <c r="E822" s="207">
        <v>60</v>
      </c>
      <c r="F822" s="207"/>
      <c r="G822" s="2">
        <f t="shared" si="12"/>
        <v>115.10000000000002</v>
      </c>
    </row>
    <row r="823" spans="1:7">
      <c r="B823" s="422"/>
      <c r="C823" s="422"/>
      <c r="D823" t="s">
        <v>15</v>
      </c>
      <c r="E823" s="207">
        <v>5</v>
      </c>
      <c r="F823" s="207"/>
      <c r="G823" s="2">
        <f t="shared" si="12"/>
        <v>120.10000000000002</v>
      </c>
    </row>
    <row r="824" spans="1:7">
      <c r="A824" s="3">
        <v>45808</v>
      </c>
      <c r="B824" s="422" t="s">
        <v>84</v>
      </c>
      <c r="C824" s="422" t="s">
        <v>20</v>
      </c>
      <c r="D824" t="s">
        <v>14</v>
      </c>
      <c r="E824" s="207"/>
      <c r="F824" s="207">
        <v>60</v>
      </c>
      <c r="G824" s="2">
        <f t="shared" si="12"/>
        <v>60.100000000000023</v>
      </c>
    </row>
    <row r="825" spans="1:7">
      <c r="A825" s="3">
        <v>45808</v>
      </c>
      <c r="B825" s="422" t="s">
        <v>84</v>
      </c>
      <c r="C825" s="422" t="s">
        <v>20</v>
      </c>
      <c r="D825" t="s">
        <v>15</v>
      </c>
      <c r="E825" s="207"/>
      <c r="F825" s="207">
        <v>5</v>
      </c>
      <c r="G825" s="2">
        <f t="shared" si="12"/>
        <v>55.100000000000023</v>
      </c>
    </row>
    <row r="826" spans="1:7">
      <c r="A826" s="3">
        <v>45834</v>
      </c>
      <c r="B826" s="422">
        <v>31230</v>
      </c>
      <c r="C826" s="422" t="s">
        <v>20</v>
      </c>
      <c r="D826" t="s">
        <v>12</v>
      </c>
      <c r="F826" s="2">
        <v>50.1</v>
      </c>
      <c r="G826" s="2">
        <f t="shared" si="12"/>
        <v>5.0000000000000213</v>
      </c>
    </row>
    <row r="827" spans="1:7">
      <c r="A827" s="3">
        <v>45834</v>
      </c>
      <c r="B827" s="422">
        <v>31230</v>
      </c>
      <c r="C827" s="422" t="s">
        <v>20</v>
      </c>
      <c r="D827" t="s">
        <v>13</v>
      </c>
      <c r="F827" s="2">
        <v>5</v>
      </c>
      <c r="G827" s="2">
        <f t="shared" si="12"/>
        <v>2.1316282072803006E-14</v>
      </c>
    </row>
    <row r="828" spans="1:7">
      <c r="A828" s="81">
        <v>45838</v>
      </c>
      <c r="B828" s="421" t="s">
        <v>10</v>
      </c>
      <c r="C828" s="421" t="s">
        <v>21</v>
      </c>
      <c r="D828" t="s">
        <v>12</v>
      </c>
      <c r="E828" s="207">
        <v>43.2</v>
      </c>
      <c r="F828" s="207"/>
      <c r="G828" s="2">
        <f t="shared" si="12"/>
        <v>43.200000000000024</v>
      </c>
    </row>
    <row r="829" spans="1:7">
      <c r="A829" s="70"/>
      <c r="B829" s="422"/>
      <c r="C829" s="422"/>
      <c r="D829" t="s">
        <v>13</v>
      </c>
      <c r="E829" s="207">
        <v>4</v>
      </c>
      <c r="F829" s="207"/>
      <c r="G829" s="2">
        <f t="shared" si="12"/>
        <v>47.200000000000024</v>
      </c>
    </row>
    <row r="830" spans="1:7">
      <c r="A830" s="70"/>
      <c r="B830" s="422"/>
      <c r="C830" s="422"/>
      <c r="D830" t="s">
        <v>14</v>
      </c>
      <c r="E830" s="207">
        <v>60</v>
      </c>
      <c r="F830" s="207"/>
      <c r="G830" s="2">
        <f t="shared" si="12"/>
        <v>107.20000000000002</v>
      </c>
    </row>
    <row r="831" spans="1:7">
      <c r="A831" s="70"/>
      <c r="B831" s="422"/>
      <c r="C831" s="422"/>
      <c r="D831" t="s">
        <v>15</v>
      </c>
      <c r="E831" s="207">
        <v>5</v>
      </c>
      <c r="F831" s="207"/>
      <c r="G831" s="2">
        <f t="shared" si="12"/>
        <v>112.20000000000002</v>
      </c>
    </row>
    <row r="832" spans="1:7">
      <c r="A832" s="70">
        <v>45838</v>
      </c>
      <c r="B832" s="422" t="s">
        <v>86</v>
      </c>
      <c r="C832" s="422" t="s">
        <v>21</v>
      </c>
      <c r="D832" t="s">
        <v>14</v>
      </c>
      <c r="E832" s="207"/>
      <c r="F832" s="207">
        <v>60</v>
      </c>
      <c r="G832" s="2">
        <f t="shared" si="12"/>
        <v>52.200000000000017</v>
      </c>
    </row>
    <row r="833" spans="1:14">
      <c r="A833" s="70">
        <v>45838</v>
      </c>
      <c r="B833" s="422" t="s">
        <v>86</v>
      </c>
      <c r="C833" s="422" t="s">
        <v>21</v>
      </c>
      <c r="D833" t="s">
        <v>15</v>
      </c>
      <c r="E833" s="207"/>
      <c r="F833" s="207">
        <v>5</v>
      </c>
      <c r="G833" s="2">
        <f t="shared" si="12"/>
        <v>47.200000000000017</v>
      </c>
    </row>
    <row r="834" spans="1:14">
      <c r="A834" s="70">
        <v>45850</v>
      </c>
      <c r="B834" s="422">
        <v>31315</v>
      </c>
      <c r="C834" s="422" t="s">
        <v>21</v>
      </c>
      <c r="D834" t="s">
        <v>12</v>
      </c>
      <c r="F834" s="2">
        <v>43.2</v>
      </c>
      <c r="G834" s="2">
        <f t="shared" si="12"/>
        <v>4.0000000000000142</v>
      </c>
    </row>
    <row r="835" spans="1:14">
      <c r="A835" s="70">
        <v>45850</v>
      </c>
      <c r="B835" s="422">
        <v>31315</v>
      </c>
      <c r="C835" s="422" t="s">
        <v>21</v>
      </c>
      <c r="D835" t="s">
        <v>13</v>
      </c>
      <c r="F835" s="2">
        <v>4</v>
      </c>
      <c r="G835" s="2">
        <f t="shared" si="12"/>
        <v>1.4210854715202004E-14</v>
      </c>
    </row>
    <row r="836" spans="1:14">
      <c r="A836" s="81">
        <v>45869</v>
      </c>
      <c r="B836" s="421" t="s">
        <v>10</v>
      </c>
      <c r="C836" s="421" t="s">
        <v>22</v>
      </c>
      <c r="D836" t="s">
        <v>12</v>
      </c>
      <c r="E836" s="207">
        <v>43.2</v>
      </c>
      <c r="F836" s="207"/>
      <c r="G836" s="2">
        <f t="shared" si="12"/>
        <v>43.200000000000017</v>
      </c>
    </row>
    <row r="837" spans="1:14">
      <c r="A837" s="70"/>
      <c r="B837" s="422"/>
      <c r="C837" s="422"/>
      <c r="D837" t="s">
        <v>13</v>
      </c>
      <c r="E837" s="207">
        <v>4</v>
      </c>
      <c r="F837" s="207"/>
      <c r="G837" s="2">
        <f t="shared" si="12"/>
        <v>47.200000000000017</v>
      </c>
      <c r="H837" s="28">
        <f>60-G837</f>
        <v>12.799999999999983</v>
      </c>
    </row>
    <row r="838" spans="1:14">
      <c r="A838" s="70"/>
      <c r="B838" s="422"/>
      <c r="C838" s="422"/>
      <c r="D838" t="s">
        <v>14</v>
      </c>
      <c r="E838" s="207">
        <v>60</v>
      </c>
      <c r="F838" s="207"/>
      <c r="G838" s="2">
        <f t="shared" si="12"/>
        <v>107.20000000000002</v>
      </c>
    </row>
    <row r="839" spans="1:14">
      <c r="A839" s="70"/>
      <c r="B839" s="422"/>
      <c r="C839" s="422"/>
      <c r="D839" t="s">
        <v>15</v>
      </c>
      <c r="E839" s="207">
        <v>5</v>
      </c>
      <c r="F839" s="207"/>
      <c r="G839" s="2">
        <f t="shared" si="12"/>
        <v>112.20000000000002</v>
      </c>
    </row>
    <row r="840" spans="1:14">
      <c r="A840" s="70">
        <v>45869</v>
      </c>
      <c r="B840" s="422" t="s">
        <v>87</v>
      </c>
      <c r="C840" s="422" t="s">
        <v>22</v>
      </c>
      <c r="D840" t="s">
        <v>14</v>
      </c>
      <c r="E840" s="207"/>
      <c r="F840" s="207">
        <v>60</v>
      </c>
      <c r="G840" s="2">
        <f t="shared" si="12"/>
        <v>52.200000000000017</v>
      </c>
    </row>
    <row r="841" spans="1:14">
      <c r="A841" s="70">
        <v>45869</v>
      </c>
      <c r="B841" s="422" t="s">
        <v>87</v>
      </c>
      <c r="C841" s="422" t="s">
        <v>22</v>
      </c>
      <c r="D841" t="s">
        <v>15</v>
      </c>
      <c r="E841" s="207"/>
      <c r="F841" s="207">
        <v>5</v>
      </c>
      <c r="G841" s="2">
        <f t="shared" si="12"/>
        <v>47.200000000000017</v>
      </c>
    </row>
    <row r="842" spans="1:14">
      <c r="A842" s="3">
        <v>45901</v>
      </c>
      <c r="B842" s="422">
        <v>31598</v>
      </c>
      <c r="C842" s="422" t="s">
        <v>22</v>
      </c>
      <c r="D842" t="s">
        <v>12</v>
      </c>
      <c r="F842" s="2">
        <v>43.2</v>
      </c>
      <c r="G842" s="2">
        <f t="shared" si="12"/>
        <v>4.0000000000000142</v>
      </c>
    </row>
    <row r="843" spans="1:14">
      <c r="A843" s="3">
        <v>45901</v>
      </c>
      <c r="B843" s="422">
        <v>31598</v>
      </c>
      <c r="C843" s="422" t="s">
        <v>22</v>
      </c>
      <c r="D843" t="s">
        <v>13</v>
      </c>
      <c r="F843" s="2">
        <v>4</v>
      </c>
      <c r="G843" s="2">
        <f t="shared" si="12"/>
        <v>1.4210854715202004E-14</v>
      </c>
      <c r="M843" t="s">
        <v>586</v>
      </c>
      <c r="N843" t="s">
        <v>587</v>
      </c>
    </row>
    <row r="844" spans="1:14">
      <c r="A844" s="31">
        <v>45900</v>
      </c>
      <c r="B844" s="421" t="s">
        <v>10</v>
      </c>
      <c r="C844" s="421" t="s">
        <v>23</v>
      </c>
      <c r="D844" t="s">
        <v>12</v>
      </c>
      <c r="E844" s="207">
        <v>43.2</v>
      </c>
      <c r="F844" s="207"/>
      <c r="G844" s="2">
        <f t="shared" si="12"/>
        <v>43.200000000000017</v>
      </c>
      <c r="L844" s="3">
        <v>45890</v>
      </c>
      <c r="M844" s="291">
        <v>0.44097222222222221</v>
      </c>
    </row>
    <row r="845" spans="1:14">
      <c r="B845" s="422"/>
      <c r="C845" s="422"/>
      <c r="D845" t="s">
        <v>13</v>
      </c>
      <c r="E845" s="207">
        <v>6</v>
      </c>
      <c r="F845" s="207"/>
      <c r="G845" s="2">
        <f t="shared" si="12"/>
        <v>49.200000000000017</v>
      </c>
      <c r="L845" s="3">
        <v>45892</v>
      </c>
      <c r="M845" s="291">
        <v>0.44444444444444442</v>
      </c>
    </row>
    <row r="846" spans="1:14">
      <c r="B846" s="422"/>
      <c r="C846" s="422"/>
      <c r="D846" t="s">
        <v>14</v>
      </c>
      <c r="E846" s="207">
        <v>60</v>
      </c>
      <c r="F846" s="207"/>
      <c r="G846" s="2">
        <f t="shared" si="12"/>
        <v>109.20000000000002</v>
      </c>
      <c r="L846" s="3">
        <v>45897</v>
      </c>
      <c r="M846" s="291"/>
      <c r="N846" s="291">
        <v>0.90416666666666667</v>
      </c>
    </row>
    <row r="847" spans="1:14">
      <c r="B847" s="422"/>
      <c r="C847" s="422"/>
      <c r="D847" t="s">
        <v>15</v>
      </c>
      <c r="E847" s="207">
        <v>5</v>
      </c>
      <c r="F847" s="207"/>
      <c r="G847" s="2">
        <f t="shared" si="12"/>
        <v>114.20000000000002</v>
      </c>
      <c r="L847" s="3">
        <v>45898</v>
      </c>
      <c r="N847" s="291">
        <v>0.88749999999999996</v>
      </c>
    </row>
    <row r="848" spans="1:14">
      <c r="A848" s="3">
        <v>45900</v>
      </c>
      <c r="B848" s="422" t="s">
        <v>102</v>
      </c>
      <c r="C848" s="422" t="s">
        <v>23</v>
      </c>
      <c r="D848" t="s">
        <v>14</v>
      </c>
      <c r="E848" s="207"/>
      <c r="F848" s="207">
        <v>60</v>
      </c>
      <c r="G848" s="2">
        <f t="shared" si="12"/>
        <v>54.200000000000017</v>
      </c>
      <c r="L848" s="3">
        <v>45899</v>
      </c>
    </row>
    <row r="849" spans="1:14">
      <c r="A849" s="3">
        <v>45900</v>
      </c>
      <c r="B849" s="422" t="s">
        <v>102</v>
      </c>
      <c r="C849" s="422" t="s">
        <v>23</v>
      </c>
      <c r="D849" t="s">
        <v>15</v>
      </c>
      <c r="E849" s="207"/>
      <c r="F849" s="207">
        <v>5</v>
      </c>
      <c r="G849" s="2">
        <f t="shared" si="12"/>
        <v>49.200000000000017</v>
      </c>
      <c r="H849" s="28">
        <f>50-G849</f>
        <v>0.79999999999998295</v>
      </c>
    </row>
    <row r="850" spans="1:14">
      <c r="A850" s="3">
        <v>45927</v>
      </c>
      <c r="B850" s="422">
        <v>31663</v>
      </c>
      <c r="C850" s="422" t="s">
        <v>23</v>
      </c>
      <c r="D850" t="s">
        <v>12</v>
      </c>
      <c r="F850" s="207">
        <v>43.2</v>
      </c>
      <c r="G850" s="2">
        <f t="shared" si="12"/>
        <v>6.0000000000000142</v>
      </c>
    </row>
    <row r="851" spans="1:14">
      <c r="A851" s="3">
        <v>45927</v>
      </c>
      <c r="B851" s="422">
        <v>31663</v>
      </c>
      <c r="C851" s="422" t="s">
        <v>23</v>
      </c>
      <c r="D851" t="s">
        <v>13</v>
      </c>
      <c r="F851" s="207">
        <v>6</v>
      </c>
      <c r="G851" s="2">
        <f t="shared" ref="G851:G882" si="13">+G850+E851-F851</f>
        <v>1.4210854715202004E-14</v>
      </c>
    </row>
    <row r="852" spans="1:14">
      <c r="A852" s="81">
        <v>45930</v>
      </c>
      <c r="B852" s="421" t="s">
        <v>10</v>
      </c>
      <c r="C852" s="421" t="s">
        <v>172</v>
      </c>
      <c r="D852" t="s">
        <v>12</v>
      </c>
      <c r="E852" s="207">
        <v>41.6</v>
      </c>
      <c r="G852" s="2">
        <f t="shared" si="13"/>
        <v>41.600000000000016</v>
      </c>
    </row>
    <row r="853" spans="1:14">
      <c r="B853" s="422"/>
      <c r="C853" s="422"/>
      <c r="D853" t="s">
        <v>13</v>
      </c>
      <c r="E853" s="20">
        <v>4</v>
      </c>
      <c r="G853" s="2">
        <f t="shared" si="13"/>
        <v>45.600000000000016</v>
      </c>
      <c r="K853" s="421" t="s">
        <v>23</v>
      </c>
      <c r="L853" t="s">
        <v>12</v>
      </c>
      <c r="M853" s="207">
        <v>43.2</v>
      </c>
    </row>
    <row r="854" spans="1:14">
      <c r="B854" s="422"/>
      <c r="C854" s="422"/>
      <c r="D854" t="s">
        <v>14</v>
      </c>
      <c r="E854" s="20">
        <v>60</v>
      </c>
      <c r="G854" s="2">
        <f t="shared" si="13"/>
        <v>105.60000000000002</v>
      </c>
      <c r="K854" s="422"/>
      <c r="L854" t="s">
        <v>13</v>
      </c>
      <c r="M854" s="207">
        <v>6</v>
      </c>
    </row>
    <row r="855" spans="1:14">
      <c r="B855" s="422"/>
      <c r="C855" s="422"/>
      <c r="D855" t="s">
        <v>15</v>
      </c>
      <c r="E855" s="20">
        <v>5</v>
      </c>
      <c r="G855" s="2">
        <f t="shared" si="13"/>
        <v>110.60000000000002</v>
      </c>
      <c r="L855">
        <v>50.2</v>
      </c>
      <c r="M855" s="28">
        <f>SUM(M853:M854)</f>
        <v>49.2</v>
      </c>
      <c r="N855" s="28">
        <f>L855-M855</f>
        <v>1</v>
      </c>
    </row>
    <row r="856" spans="1:14">
      <c r="B856" s="422"/>
      <c r="C856" s="422"/>
      <c r="D856" t="s">
        <v>63</v>
      </c>
      <c r="E856" s="207">
        <v>10</v>
      </c>
      <c r="G856" s="2">
        <f t="shared" si="13"/>
        <v>120.60000000000002</v>
      </c>
    </row>
    <row r="857" spans="1:14">
      <c r="A857" s="3">
        <v>45905</v>
      </c>
      <c r="B857" s="422"/>
      <c r="C857" s="422" t="s">
        <v>172</v>
      </c>
      <c r="D857" t="s">
        <v>63</v>
      </c>
      <c r="E857" s="5"/>
      <c r="F857" s="207">
        <v>10</v>
      </c>
      <c r="G857" s="2">
        <f t="shared" si="13"/>
        <v>110.60000000000002</v>
      </c>
    </row>
    <row r="858" spans="1:14">
      <c r="A858" s="3">
        <v>45930</v>
      </c>
      <c r="B858" s="422" t="s">
        <v>91</v>
      </c>
      <c r="C858" s="422" t="s">
        <v>172</v>
      </c>
      <c r="D858" t="s">
        <v>14</v>
      </c>
      <c r="E858" s="5"/>
      <c r="F858" s="20">
        <v>60</v>
      </c>
      <c r="G858" s="2">
        <f t="shared" si="13"/>
        <v>50.600000000000023</v>
      </c>
    </row>
    <row r="859" spans="1:14">
      <c r="A859" s="3">
        <v>45930</v>
      </c>
      <c r="B859" s="422" t="s">
        <v>91</v>
      </c>
      <c r="C859" s="422" t="s">
        <v>172</v>
      </c>
      <c r="D859" t="s">
        <v>15</v>
      </c>
      <c r="E859" s="5"/>
      <c r="F859" s="20">
        <v>5</v>
      </c>
      <c r="G859" s="2">
        <f t="shared" si="13"/>
        <v>45.600000000000023</v>
      </c>
    </row>
    <row r="860" spans="1:14">
      <c r="A860" s="3">
        <v>45954</v>
      </c>
      <c r="B860" s="422">
        <v>31810</v>
      </c>
      <c r="C860" s="422" t="s">
        <v>172</v>
      </c>
      <c r="D860" t="s">
        <v>12</v>
      </c>
      <c r="E860" s="5"/>
      <c r="F860" s="207">
        <v>41.6</v>
      </c>
      <c r="G860" s="2">
        <f t="shared" si="13"/>
        <v>4.0000000000000213</v>
      </c>
    </row>
    <row r="861" spans="1:14">
      <c r="A861" s="3">
        <v>45954</v>
      </c>
      <c r="B861" s="422">
        <v>31810</v>
      </c>
      <c r="C861" s="422" t="s">
        <v>172</v>
      </c>
      <c r="D861" t="s">
        <v>13</v>
      </c>
      <c r="E861" s="5"/>
      <c r="F861" s="20">
        <v>4</v>
      </c>
      <c r="G861" s="2">
        <f t="shared" si="13"/>
        <v>2.1316282072803006E-14</v>
      </c>
    </row>
    <row r="862" spans="1:14">
      <c r="A862" s="81">
        <v>45961</v>
      </c>
      <c r="B862" s="421" t="s">
        <v>10</v>
      </c>
      <c r="C862" s="421" t="s">
        <v>25</v>
      </c>
      <c r="D862" t="s">
        <v>12</v>
      </c>
      <c r="E862" s="28">
        <v>41</v>
      </c>
      <c r="G862" s="2">
        <f t="shared" si="13"/>
        <v>41.000000000000021</v>
      </c>
    </row>
    <row r="863" spans="1:14">
      <c r="A863" s="70"/>
      <c r="B863" s="422"/>
      <c r="C863" s="422"/>
      <c r="D863" t="s">
        <v>13</v>
      </c>
      <c r="E863" s="28">
        <v>7</v>
      </c>
      <c r="G863" s="2">
        <f t="shared" si="13"/>
        <v>48.000000000000021</v>
      </c>
    </row>
    <row r="864" spans="1:14">
      <c r="A864" s="70"/>
      <c r="B864" s="422"/>
      <c r="C864" s="422"/>
      <c r="D864" t="s">
        <v>14</v>
      </c>
      <c r="E864" s="20">
        <v>60</v>
      </c>
      <c r="G864" s="2">
        <f t="shared" si="13"/>
        <v>108.00000000000003</v>
      </c>
      <c r="J864" s="421" t="s">
        <v>172</v>
      </c>
      <c r="K864" t="s">
        <v>12</v>
      </c>
      <c r="L864" s="207">
        <v>41.6</v>
      </c>
    </row>
    <row r="865" spans="1:13">
      <c r="A865" s="70"/>
      <c r="B865" s="422"/>
      <c r="C865" s="422"/>
      <c r="D865" t="s">
        <v>15</v>
      </c>
      <c r="E865" s="20">
        <v>5</v>
      </c>
      <c r="G865" s="2">
        <f t="shared" si="13"/>
        <v>113.00000000000003</v>
      </c>
      <c r="J865" s="422"/>
      <c r="K865" t="s">
        <v>13</v>
      </c>
      <c r="L865" s="20">
        <v>4</v>
      </c>
    </row>
    <row r="866" spans="1:13">
      <c r="A866" s="3">
        <v>45961</v>
      </c>
      <c r="B866" s="422" t="s">
        <v>75</v>
      </c>
      <c r="C866" s="422" t="s">
        <v>25</v>
      </c>
      <c r="D866" t="s">
        <v>14</v>
      </c>
      <c r="E866" s="5"/>
      <c r="F866" s="20">
        <v>60</v>
      </c>
      <c r="G866" s="2">
        <f t="shared" si="13"/>
        <v>53.000000000000028</v>
      </c>
      <c r="K866">
        <v>100</v>
      </c>
      <c r="L866" s="28">
        <f>SUM(L864:L865)</f>
        <v>45.6</v>
      </c>
      <c r="M866" s="28">
        <f>K866-L866</f>
        <v>54.4</v>
      </c>
    </row>
    <row r="867" spans="1:13">
      <c r="A867" s="3">
        <v>45961</v>
      </c>
      <c r="B867" s="422" t="s">
        <v>75</v>
      </c>
      <c r="C867" s="422" t="s">
        <v>25</v>
      </c>
      <c r="D867" t="s">
        <v>15</v>
      </c>
      <c r="E867" s="5"/>
      <c r="F867" s="20">
        <v>5</v>
      </c>
      <c r="G867" s="2">
        <f t="shared" si="13"/>
        <v>48.000000000000028</v>
      </c>
    </row>
    <row r="868" spans="1:13">
      <c r="A868" s="3">
        <v>45982</v>
      </c>
      <c r="B868" s="422">
        <v>31991</v>
      </c>
      <c r="C868" s="422" t="s">
        <v>25</v>
      </c>
      <c r="D868" t="s">
        <v>12</v>
      </c>
      <c r="F868" s="28">
        <v>41</v>
      </c>
      <c r="G868" s="2">
        <f t="shared" si="13"/>
        <v>7.0000000000000284</v>
      </c>
      <c r="J868" s="421"/>
      <c r="L868" s="28"/>
    </row>
    <row r="869" spans="1:13">
      <c r="A869" s="3">
        <v>45982</v>
      </c>
      <c r="B869" s="422">
        <v>31991</v>
      </c>
      <c r="C869" s="422" t="s">
        <v>25</v>
      </c>
      <c r="D869" t="s">
        <v>13</v>
      </c>
      <c r="F869" s="28">
        <v>7</v>
      </c>
      <c r="G869" s="2">
        <f t="shared" si="13"/>
        <v>2.8421709430404007E-14</v>
      </c>
      <c r="J869" s="422"/>
      <c r="L869" s="28"/>
    </row>
    <row r="870" spans="1:13">
      <c r="A870" s="81">
        <v>45991</v>
      </c>
      <c r="B870" s="421" t="s">
        <v>10</v>
      </c>
      <c r="C870" s="421" t="s">
        <v>26</v>
      </c>
      <c r="D870" t="s">
        <v>12</v>
      </c>
      <c r="E870" s="20">
        <v>38.799999999999997</v>
      </c>
      <c r="G870" s="2">
        <f>+G869+E870-F870</f>
        <v>38.800000000000026</v>
      </c>
      <c r="L870" s="28"/>
    </row>
    <row r="871" spans="1:13">
      <c r="A871" s="70"/>
      <c r="B871" s="422"/>
      <c r="C871" s="422"/>
      <c r="D871" t="s">
        <v>13</v>
      </c>
      <c r="E871" s="20">
        <v>6</v>
      </c>
      <c r="G871" s="2">
        <f>+G870+E871-F871</f>
        <v>44.800000000000026</v>
      </c>
    </row>
    <row r="872" spans="1:13">
      <c r="A872" s="70"/>
      <c r="B872" s="422"/>
      <c r="C872" s="422"/>
      <c r="D872" t="s">
        <v>14</v>
      </c>
      <c r="E872" s="207">
        <v>60</v>
      </c>
      <c r="G872" s="2">
        <f t="shared" si="13"/>
        <v>104.80000000000003</v>
      </c>
    </row>
    <row r="873" spans="1:13">
      <c r="A873" s="70"/>
      <c r="B873" s="422"/>
      <c r="C873" s="422"/>
      <c r="D873" t="s">
        <v>15</v>
      </c>
      <c r="E873" s="207">
        <v>5</v>
      </c>
      <c r="G873" s="2">
        <f t="shared" si="13"/>
        <v>109.80000000000003</v>
      </c>
    </row>
    <row r="874" spans="1:13">
      <c r="A874" s="3">
        <v>45991</v>
      </c>
      <c r="B874" s="422" t="s">
        <v>93</v>
      </c>
      <c r="C874" s="422" t="s">
        <v>26</v>
      </c>
      <c r="D874" t="s">
        <v>14</v>
      </c>
      <c r="E874" s="5"/>
      <c r="F874" s="207">
        <v>60</v>
      </c>
      <c r="G874" s="2">
        <f t="shared" si="13"/>
        <v>49.800000000000026</v>
      </c>
      <c r="J874" s="421"/>
      <c r="L874" s="20"/>
    </row>
    <row r="875" spans="1:13">
      <c r="A875" s="3">
        <v>45991</v>
      </c>
      <c r="B875" s="422" t="s">
        <v>93</v>
      </c>
      <c r="C875" s="422" t="s">
        <v>26</v>
      </c>
      <c r="D875" t="s">
        <v>15</v>
      </c>
      <c r="E875" s="5"/>
      <c r="F875" s="207">
        <v>5</v>
      </c>
      <c r="G875" s="2">
        <f t="shared" si="13"/>
        <v>44.800000000000026</v>
      </c>
      <c r="J875" s="422"/>
      <c r="L875" s="20"/>
    </row>
    <row r="876" spans="1:13">
      <c r="A876" s="432">
        <v>46013</v>
      </c>
      <c r="B876" s="371">
        <v>32226</v>
      </c>
      <c r="C876" s="422" t="s">
        <v>26</v>
      </c>
      <c r="D876" t="s">
        <v>12</v>
      </c>
      <c r="F876" s="20">
        <v>38.799999999999997</v>
      </c>
      <c r="G876" s="2">
        <f t="shared" si="13"/>
        <v>6.0000000000000284</v>
      </c>
      <c r="L876" s="20"/>
      <c r="M876" s="20"/>
    </row>
    <row r="877" spans="1:13">
      <c r="A877" s="432">
        <v>46013</v>
      </c>
      <c r="B877" s="371">
        <v>32226</v>
      </c>
      <c r="C877" s="422" t="s">
        <v>26</v>
      </c>
      <c r="D877" t="s">
        <v>13</v>
      </c>
      <c r="F877" s="20">
        <v>6</v>
      </c>
      <c r="G877" s="2">
        <f t="shared" si="13"/>
        <v>2.8421709430404007E-14</v>
      </c>
    </row>
    <row r="878" spans="1:13">
      <c r="A878" s="81">
        <v>46022</v>
      </c>
      <c r="B878" s="374" t="s">
        <v>10</v>
      </c>
      <c r="C878" s="374" t="s">
        <v>27</v>
      </c>
      <c r="D878" s="373" t="s">
        <v>12</v>
      </c>
      <c r="E878" s="373">
        <v>39.4</v>
      </c>
      <c r="G878" s="2">
        <f t="shared" si="13"/>
        <v>39.400000000000027</v>
      </c>
    </row>
    <row r="879" spans="1:13">
      <c r="A879" s="81"/>
      <c r="B879" s="373"/>
      <c r="C879" s="373"/>
      <c r="D879" s="373" t="s">
        <v>13</v>
      </c>
      <c r="E879" s="373">
        <v>6</v>
      </c>
      <c r="G879" s="2">
        <f t="shared" si="13"/>
        <v>45.400000000000027</v>
      </c>
      <c r="I879" s="440" t="s">
        <v>588</v>
      </c>
      <c r="J879" s="440"/>
      <c r="K879" s="440"/>
    </row>
    <row r="880" spans="1:13">
      <c r="A880" s="81"/>
      <c r="B880" s="373"/>
      <c r="C880" s="373"/>
      <c r="D880" s="373" t="s">
        <v>14</v>
      </c>
      <c r="E880" s="373">
        <v>60</v>
      </c>
      <c r="G880" s="2">
        <f t="shared" si="13"/>
        <v>105.40000000000003</v>
      </c>
      <c r="I880" s="374" t="s">
        <v>27</v>
      </c>
      <c r="J880" s="373" t="s">
        <v>12</v>
      </c>
      <c r="K880" s="373">
        <v>39.4</v>
      </c>
    </row>
    <row r="881" spans="1:12">
      <c r="A881" s="373"/>
      <c r="B881" s="373"/>
      <c r="C881" s="373"/>
      <c r="D881" s="373" t="s">
        <v>15</v>
      </c>
      <c r="E881" s="373">
        <v>5</v>
      </c>
      <c r="G881" s="2">
        <f t="shared" si="13"/>
        <v>110.40000000000003</v>
      </c>
      <c r="I881" s="373"/>
      <c r="J881" s="373" t="s">
        <v>13</v>
      </c>
      <c r="K881" s="373">
        <v>6</v>
      </c>
    </row>
    <row r="882" spans="1:12">
      <c r="A882" s="70">
        <v>46022</v>
      </c>
      <c r="B882" s="422" t="s">
        <v>76</v>
      </c>
      <c r="C882" s="150" t="s">
        <v>27</v>
      </c>
      <c r="D882" s="373" t="s">
        <v>14</v>
      </c>
      <c r="F882" s="373">
        <v>60</v>
      </c>
      <c r="G882" s="2">
        <f t="shared" si="13"/>
        <v>50.400000000000034</v>
      </c>
      <c r="J882">
        <v>50</v>
      </c>
      <c r="K882" s="114">
        <f>SUM(K880:K881)</f>
        <v>45.4</v>
      </c>
      <c r="L882" s="20">
        <f>J882-K882</f>
        <v>4.6000000000000014</v>
      </c>
    </row>
    <row r="883" spans="1:12">
      <c r="A883" s="70">
        <v>46022</v>
      </c>
      <c r="B883" s="422" t="s">
        <v>76</v>
      </c>
      <c r="C883" s="150" t="s">
        <v>27</v>
      </c>
      <c r="D883" s="373" t="s">
        <v>15</v>
      </c>
      <c r="F883" s="373">
        <v>5</v>
      </c>
      <c r="G883" s="2">
        <f>+G882+E883-F883</f>
        <v>45.400000000000034</v>
      </c>
    </row>
    <row r="884" spans="1:12">
      <c r="A884" s="3">
        <v>46049</v>
      </c>
      <c r="B884" s="422">
        <v>32408</v>
      </c>
      <c r="C884" s="150" t="s">
        <v>27</v>
      </c>
      <c r="D884" t="s">
        <v>12</v>
      </c>
      <c r="F884" s="2">
        <v>39.4</v>
      </c>
      <c r="G884" s="2">
        <f>+G883+E884-F884</f>
        <v>6.0000000000000355</v>
      </c>
    </row>
    <row r="885" spans="1:12">
      <c r="A885" s="3">
        <v>46049</v>
      </c>
      <c r="B885" s="422">
        <v>32408</v>
      </c>
      <c r="C885" s="150" t="s">
        <v>27</v>
      </c>
      <c r="D885" t="s">
        <v>13</v>
      </c>
      <c r="F885" s="2">
        <v>6</v>
      </c>
      <c r="G885" s="2">
        <f>+G884+E885-F885</f>
        <v>3.5527136788005009E-14</v>
      </c>
    </row>
    <row r="886" spans="1:12">
      <c r="A886" s="81">
        <v>46053</v>
      </c>
      <c r="B886" s="421" t="s">
        <v>10</v>
      </c>
      <c r="C886" s="421" t="s">
        <v>11</v>
      </c>
      <c r="D886" t="s">
        <v>12</v>
      </c>
      <c r="E886" s="20">
        <v>38.299999999999997</v>
      </c>
      <c r="G886" s="2">
        <f>+G885+E886-F886</f>
        <v>38.300000000000033</v>
      </c>
    </row>
    <row r="887" spans="1:12">
      <c r="A887" s="70"/>
      <c r="B887" s="422"/>
      <c r="C887" s="422"/>
      <c r="D887" t="s">
        <v>13</v>
      </c>
      <c r="E887" s="20">
        <v>5</v>
      </c>
      <c r="G887" s="2">
        <f>+G886+E887-F887</f>
        <v>43.300000000000033</v>
      </c>
    </row>
    <row r="888" spans="1:12">
      <c r="A888" s="70"/>
      <c r="B888" s="422"/>
      <c r="C888" s="422"/>
      <c r="D888" t="s">
        <v>14</v>
      </c>
      <c r="E888" s="207">
        <v>60</v>
      </c>
      <c r="G888" s="2">
        <f>+G887+E888-F888</f>
        <v>103.30000000000004</v>
      </c>
    </row>
    <row r="889" spans="1:12">
      <c r="A889" s="70"/>
      <c r="B889" s="422"/>
      <c r="C889" s="422"/>
      <c r="D889" t="s">
        <v>15</v>
      </c>
      <c r="E889" s="207">
        <v>5</v>
      </c>
      <c r="G889" s="2">
        <f>+G888+E889-F889</f>
        <v>108.30000000000004</v>
      </c>
    </row>
    <row r="890" spans="1:12">
      <c r="A890" s="70">
        <v>46053</v>
      </c>
      <c r="B890" s="422" t="s">
        <v>77</v>
      </c>
      <c r="C890" s="422" t="s">
        <v>11</v>
      </c>
      <c r="D890" t="s">
        <v>14</v>
      </c>
      <c r="E890" s="207"/>
      <c r="F890" s="207">
        <v>60</v>
      </c>
      <c r="G890" s="2">
        <f>+G889+E890-F890</f>
        <v>48.30000000000004</v>
      </c>
      <c r="I890" s="421" t="s">
        <v>11</v>
      </c>
      <c r="J890" t="s">
        <v>12</v>
      </c>
      <c r="K890" s="20">
        <v>38.299999999999997</v>
      </c>
    </row>
    <row r="891" spans="1:12">
      <c r="A891" s="70">
        <v>46053</v>
      </c>
      <c r="B891" s="422" t="s">
        <v>77</v>
      </c>
      <c r="C891" s="422" t="s">
        <v>11</v>
      </c>
      <c r="D891" t="s">
        <v>15</v>
      </c>
      <c r="E891" s="207"/>
      <c r="F891" s="207">
        <v>5</v>
      </c>
      <c r="G891" s="2">
        <f>+G890+E891-F891</f>
        <v>43.30000000000004</v>
      </c>
      <c r="I891" s="422"/>
      <c r="J891" t="s">
        <v>13</v>
      </c>
      <c r="K891" s="20">
        <v>5</v>
      </c>
    </row>
    <row r="892" spans="1:12">
      <c r="A892" s="3">
        <v>46080</v>
      </c>
      <c r="B892" s="422">
        <v>32582</v>
      </c>
      <c r="C892" s="422" t="s">
        <v>11</v>
      </c>
      <c r="D892" t="s">
        <v>12</v>
      </c>
      <c r="F892" s="2">
        <v>38.299999999999997</v>
      </c>
      <c r="G892" s="2">
        <f>+G891+E892-F892</f>
        <v>5.0000000000000426</v>
      </c>
      <c r="K892" s="20">
        <f>SUM(K890:K891)</f>
        <v>43.3</v>
      </c>
    </row>
    <row r="893" spans="1:12">
      <c r="A893" s="3">
        <v>46080</v>
      </c>
      <c r="B893" s="422">
        <v>32582</v>
      </c>
      <c r="C893" s="422" t="s">
        <v>11</v>
      </c>
      <c r="D893" t="s">
        <v>13</v>
      </c>
      <c r="F893" s="2">
        <v>5</v>
      </c>
      <c r="G893" s="2">
        <f>+G892+E893-F893</f>
        <v>4.2632564145606011E-14</v>
      </c>
    </row>
    <row r="894" spans="1:12">
      <c r="A894" s="31">
        <v>46081</v>
      </c>
      <c r="B894" s="421" t="s">
        <v>10</v>
      </c>
      <c r="C894" s="421" t="s">
        <v>17</v>
      </c>
      <c r="D894" t="s">
        <v>12</v>
      </c>
      <c r="E894" s="20">
        <v>37.700000000000003</v>
      </c>
      <c r="G894" s="2">
        <f>+G893+E894-F894</f>
        <v>37.700000000000045</v>
      </c>
    </row>
    <row r="895" spans="1:12">
      <c r="B895" s="422"/>
      <c r="C895" s="422"/>
      <c r="D895" t="s">
        <v>13</v>
      </c>
      <c r="E895" s="20">
        <v>10</v>
      </c>
      <c r="G895" s="2">
        <f>+G894+E895-F895</f>
        <v>47.700000000000045</v>
      </c>
    </row>
    <row r="896" spans="1:12">
      <c r="B896" s="422"/>
      <c r="C896" s="422"/>
      <c r="D896" t="s">
        <v>14</v>
      </c>
      <c r="E896" s="207">
        <v>56</v>
      </c>
      <c r="G896" s="2">
        <f>+G895+E896-F896</f>
        <v>103.70000000000005</v>
      </c>
      <c r="I896" s="441" t="s">
        <v>588</v>
      </c>
      <c r="J896" s="441"/>
      <c r="K896" s="441"/>
    </row>
    <row r="897" spans="1:12">
      <c r="B897" s="422"/>
      <c r="C897" s="422"/>
      <c r="D897" t="s">
        <v>15</v>
      </c>
      <c r="E897" s="207">
        <v>5</v>
      </c>
      <c r="G897" s="2">
        <f>+G896+E897-F897</f>
        <v>108.70000000000005</v>
      </c>
      <c r="H897" s="421">
        <v>2026</v>
      </c>
      <c r="I897" s="421" t="s">
        <v>17</v>
      </c>
      <c r="J897" t="s">
        <v>12</v>
      </c>
      <c r="K897" s="20">
        <v>37.700000000000003</v>
      </c>
    </row>
    <row r="898" spans="1:12">
      <c r="A898" s="70">
        <v>46081</v>
      </c>
      <c r="B898" s="422" t="s">
        <v>78</v>
      </c>
      <c r="C898" s="422" t="s">
        <v>17</v>
      </c>
      <c r="D898" t="s">
        <v>14</v>
      </c>
      <c r="F898" s="207">
        <v>56</v>
      </c>
      <c r="G898" s="2">
        <f>+G897+E898-F898</f>
        <v>52.700000000000045</v>
      </c>
      <c r="I898" s="422"/>
      <c r="J898" t="s">
        <v>13</v>
      </c>
      <c r="K898" s="20">
        <v>10</v>
      </c>
    </row>
    <row r="899" spans="1:12">
      <c r="A899" s="70">
        <v>46081</v>
      </c>
      <c r="B899" s="422" t="s">
        <v>78</v>
      </c>
      <c r="C899" s="422" t="s">
        <v>17</v>
      </c>
      <c r="D899" t="s">
        <v>15</v>
      </c>
      <c r="F899" s="207">
        <v>5</v>
      </c>
      <c r="G899" s="2">
        <f>+G898+E899-F899</f>
        <v>47.700000000000045</v>
      </c>
      <c r="J899">
        <v>50</v>
      </c>
      <c r="K899" s="20">
        <f>SUM(K897:K898)</f>
        <v>47.7</v>
      </c>
      <c r="L899" s="20">
        <f>J899-K899</f>
        <v>2.2999999999999972</v>
      </c>
    </row>
    <row r="900" spans="1:12">
      <c r="A900" s="3">
        <v>46102</v>
      </c>
      <c r="B900" s="422">
        <v>32730</v>
      </c>
      <c r="C900" s="422" t="s">
        <v>17</v>
      </c>
      <c r="D900" t="s">
        <v>12</v>
      </c>
      <c r="F900" s="2">
        <v>37.700000000000003</v>
      </c>
      <c r="G900" s="2">
        <f>+G899+E900-F900</f>
        <v>10.000000000000043</v>
      </c>
    </row>
    <row r="901" spans="1:12">
      <c r="A901" s="3">
        <v>46102</v>
      </c>
      <c r="B901" s="422">
        <v>32730</v>
      </c>
      <c r="C901" s="422" t="s">
        <v>17</v>
      </c>
      <c r="D901" t="s">
        <v>13</v>
      </c>
      <c r="F901" s="2">
        <v>10</v>
      </c>
      <c r="G901" s="2">
        <f>+G900+E901-F901</f>
        <v>4.2632564145606011E-14</v>
      </c>
    </row>
    <row r="902" spans="1:12">
      <c r="A902" s="31">
        <v>46112</v>
      </c>
      <c r="B902" s="421" t="s">
        <v>10</v>
      </c>
      <c r="C902" s="421" t="s">
        <v>18</v>
      </c>
      <c r="D902" t="s">
        <v>12</v>
      </c>
      <c r="E902" s="207">
        <v>39.5</v>
      </c>
      <c r="G902" s="2">
        <f>+G901+E902-F902</f>
        <v>39.500000000000043</v>
      </c>
    </row>
    <row r="903" spans="1:12">
      <c r="A903" s="31"/>
      <c r="B903" s="422"/>
      <c r="C903" s="422"/>
      <c r="D903" t="s">
        <v>13</v>
      </c>
      <c r="E903" s="207">
        <v>6</v>
      </c>
      <c r="G903" s="2">
        <f>+G902+E903-F903</f>
        <v>45.500000000000043</v>
      </c>
    </row>
    <row r="904" spans="1:12">
      <c r="B904" s="422"/>
      <c r="C904" s="422"/>
      <c r="D904" t="s">
        <v>14</v>
      </c>
      <c r="E904" s="207">
        <v>60</v>
      </c>
      <c r="G904" s="2">
        <f>+G903+E904-F904</f>
        <v>105.50000000000004</v>
      </c>
    </row>
    <row r="905" spans="1:12">
      <c r="B905" s="422"/>
      <c r="C905" s="422"/>
      <c r="D905" t="s">
        <v>15</v>
      </c>
      <c r="E905" s="207">
        <v>5</v>
      </c>
      <c r="G905" s="2">
        <f>+G904+E905-F905</f>
        <v>110.50000000000004</v>
      </c>
    </row>
    <row r="906" spans="1:12">
      <c r="A906" s="70">
        <v>46112</v>
      </c>
      <c r="B906" s="422" t="s">
        <v>81</v>
      </c>
      <c r="C906" s="422" t="s">
        <v>18</v>
      </c>
      <c r="D906" t="s">
        <v>14</v>
      </c>
      <c r="E906" s="207"/>
      <c r="F906" s="207">
        <v>60</v>
      </c>
      <c r="G906" s="2">
        <f>+G905+E906-F906</f>
        <v>50.500000000000043</v>
      </c>
    </row>
    <row r="907" spans="1:12">
      <c r="A907" s="70">
        <v>46112</v>
      </c>
      <c r="B907" s="422" t="s">
        <v>81</v>
      </c>
      <c r="C907" s="422" t="s">
        <v>18</v>
      </c>
      <c r="D907" t="s">
        <v>15</v>
      </c>
      <c r="E907" s="207"/>
      <c r="F907" s="207">
        <v>5</v>
      </c>
      <c r="G907" s="2">
        <f>+G906+E907-F907</f>
        <v>45.500000000000043</v>
      </c>
    </row>
    <row r="908" spans="1:12">
      <c r="A908" s="3">
        <v>46141</v>
      </c>
      <c r="B908" s="422">
        <v>32978</v>
      </c>
      <c r="C908" s="422" t="s">
        <v>18</v>
      </c>
      <c r="D908" t="s">
        <v>12</v>
      </c>
      <c r="F908" s="2">
        <v>39.5</v>
      </c>
      <c r="G908" s="2">
        <f>+G907+E908-F908</f>
        <v>6.0000000000000426</v>
      </c>
    </row>
    <row r="909" spans="1:12">
      <c r="A909" s="3">
        <v>46141</v>
      </c>
      <c r="B909" s="422">
        <v>32978</v>
      </c>
      <c r="C909" s="422" t="s">
        <v>18</v>
      </c>
      <c r="D909" t="s">
        <v>13</v>
      </c>
      <c r="F909" s="2">
        <v>6</v>
      </c>
      <c r="G909" s="2">
        <f>+G908+E909-F909</f>
        <v>4.2632564145606011E-14</v>
      </c>
    </row>
    <row r="910" spans="1:12">
      <c r="B910" s="422"/>
      <c r="C910" s="422"/>
      <c r="G910" s="2">
        <f>+G909+E910-F910</f>
        <v>4.2632564145606011E-14</v>
      </c>
    </row>
    <row r="911" spans="1:12">
      <c r="B911" s="422"/>
      <c r="C911" s="422"/>
      <c r="G911" s="2">
        <f>+G910+E911-F911</f>
        <v>4.2632564145606011E-14</v>
      </c>
    </row>
    <row r="912" spans="1:12">
      <c r="B912" s="422"/>
      <c r="C912" s="422"/>
      <c r="G912" s="2">
        <f>+G911+E912-F912</f>
        <v>4.2632564145606011E-14</v>
      </c>
    </row>
    <row r="913" spans="7:7">
      <c r="G913" s="2">
        <f>+G912+E913-F913</f>
        <v>4.2632564145606011E-14</v>
      </c>
    </row>
    <row r="914" spans="7:7">
      <c r="G914" s="2">
        <f>+G913+E914-F914</f>
        <v>4.2632564145606011E-14</v>
      </c>
    </row>
    <row r="915" spans="7:7">
      <c r="G915" s="2">
        <f>+G914+E915-F915</f>
        <v>4.2632564145606011E-14</v>
      </c>
    </row>
    <row r="916" spans="7:7">
      <c r="G916" s="2">
        <f>+G915+E916-F916</f>
        <v>4.2632564145606011E-14</v>
      </c>
    </row>
    <row r="917" spans="7:7">
      <c r="G917" s="2">
        <f>+G916+E917-F917</f>
        <v>4.2632564145606011E-14</v>
      </c>
    </row>
    <row r="918" spans="7:7">
      <c r="G918" s="2">
        <f>+G917+E918-F918</f>
        <v>4.2632564145606011E-14</v>
      </c>
    </row>
    <row r="919" spans="7:7">
      <c r="G919" s="2">
        <f>+G918+E919-F919</f>
        <v>4.2632564145606011E-14</v>
      </c>
    </row>
    <row r="920" spans="7:7">
      <c r="G920" s="2">
        <f>+G919+E920-F920</f>
        <v>4.2632564145606011E-14</v>
      </c>
    </row>
    <row r="921" spans="7:7">
      <c r="G921" s="2">
        <f>+G920+E921-F921</f>
        <v>4.2632564145606011E-14</v>
      </c>
    </row>
    <row r="922" spans="7:7">
      <c r="G922" s="2">
        <f>+G921+E922-F922</f>
        <v>4.2632564145606011E-14</v>
      </c>
    </row>
    <row r="923" spans="7:7">
      <c r="G923" s="2">
        <f>+G922+E923-F923</f>
        <v>4.2632564145606011E-14</v>
      </c>
    </row>
    <row r="924" spans="7:7">
      <c r="G924" s="2">
        <f>+G923+E924-F924</f>
        <v>4.2632564145606011E-14</v>
      </c>
    </row>
    <row r="925" spans="7:7">
      <c r="G925" s="2">
        <f>+G924+E925-F925</f>
        <v>4.2632564145606011E-14</v>
      </c>
    </row>
    <row r="926" spans="7:7">
      <c r="G926" s="2">
        <f>+G925+E926-F926</f>
        <v>4.2632564145606011E-14</v>
      </c>
    </row>
    <row r="927" spans="7:7">
      <c r="G927" s="2">
        <f>+G926+E927-F927</f>
        <v>4.2632564145606011E-14</v>
      </c>
    </row>
    <row r="928" spans="7:7">
      <c r="G928" s="2">
        <f>+G927+E928-F928</f>
        <v>4.2632564145606011E-14</v>
      </c>
    </row>
    <row r="929" spans="7:7">
      <c r="G929" s="2">
        <f>+G928+E929-F929</f>
        <v>4.2632564145606011E-14</v>
      </c>
    </row>
    <row r="930" spans="7:7">
      <c r="G930" s="2">
        <f>+G929+E930-F930</f>
        <v>4.2632564145606011E-14</v>
      </c>
    </row>
    <row r="931" spans="7:7">
      <c r="G931" s="2">
        <f>+G930+E931-F931</f>
        <v>4.2632564145606011E-14</v>
      </c>
    </row>
    <row r="932" spans="7:7">
      <c r="G932" s="2">
        <f>+G931+E932-F932</f>
        <v>4.2632564145606011E-14</v>
      </c>
    </row>
    <row r="933" spans="7:7">
      <c r="G933" s="2">
        <f>+G932+E933-F933</f>
        <v>4.2632564145606011E-14</v>
      </c>
    </row>
    <row r="934" spans="7:7">
      <c r="G934" s="2">
        <f>+G933+E934-F934</f>
        <v>4.2632564145606011E-14</v>
      </c>
    </row>
    <row r="935" spans="7:7">
      <c r="G935" s="2">
        <f>+G934+E935-F935</f>
        <v>4.2632564145606011E-14</v>
      </c>
    </row>
    <row r="936" spans="7:7">
      <c r="G936" s="2">
        <f>+G935+E936-F936</f>
        <v>4.2632564145606011E-14</v>
      </c>
    </row>
    <row r="937" spans="7:7">
      <c r="G937" s="2">
        <f>+G936+E937-F937</f>
        <v>4.2632564145606011E-14</v>
      </c>
    </row>
    <row r="938" spans="7:7">
      <c r="G938" s="2">
        <f>+G937+E938-F938</f>
        <v>4.2632564145606011E-14</v>
      </c>
    </row>
    <row r="939" spans="7:7">
      <c r="G939" s="2">
        <f>+G938+E939-F939</f>
        <v>4.2632564145606011E-14</v>
      </c>
    </row>
    <row r="940" spans="7:7">
      <c r="G940" s="2">
        <f>+G939+E940-F940</f>
        <v>4.2632564145606011E-14</v>
      </c>
    </row>
    <row r="941" spans="7:7">
      <c r="G941" s="2">
        <f>+G940+E941-F941</f>
        <v>4.2632564145606011E-14</v>
      </c>
    </row>
    <row r="942" spans="7:7">
      <c r="G942" s="2">
        <f>+G941+E942-F942</f>
        <v>4.2632564145606011E-14</v>
      </c>
    </row>
    <row r="943" spans="7:7">
      <c r="G943" s="2">
        <f>+G942+E943-F943</f>
        <v>4.2632564145606011E-14</v>
      </c>
    </row>
    <row r="944" spans="7:7">
      <c r="G944" s="2">
        <f>+G943+E944-F944</f>
        <v>4.2632564145606011E-14</v>
      </c>
    </row>
    <row r="945" spans="7:7">
      <c r="G945" s="2">
        <f>+G944+E945-F945</f>
        <v>4.2632564145606011E-14</v>
      </c>
    </row>
    <row r="946" spans="7:7">
      <c r="G946" s="2">
        <f>+G945+E946-F946</f>
        <v>4.2632564145606011E-14</v>
      </c>
    </row>
    <row r="947" spans="7:7">
      <c r="G947" s="2">
        <f>+G946+E947-F947</f>
        <v>4.2632564145606011E-14</v>
      </c>
    </row>
    <row r="948" spans="7:7">
      <c r="G948" s="2">
        <f>+G947+E948-F948</f>
        <v>4.2632564145606011E-14</v>
      </c>
    </row>
    <row r="949" spans="7:7">
      <c r="G949" s="2">
        <f>+G948+E949-F949</f>
        <v>4.2632564145606011E-14</v>
      </c>
    </row>
    <row r="950" spans="7:7">
      <c r="G950" s="2">
        <f>+G949+E950-F950</f>
        <v>4.2632564145606011E-14</v>
      </c>
    </row>
    <row r="951" spans="7:7">
      <c r="G951" s="2">
        <f>+G950+E951-F951</f>
        <v>4.2632564145606011E-14</v>
      </c>
    </row>
    <row r="952" spans="7:7">
      <c r="G952" s="2">
        <f>+G951+E952-F952</f>
        <v>4.2632564145606011E-14</v>
      </c>
    </row>
    <row r="953" spans="7:7">
      <c r="G953" s="2">
        <f>+G952+E953-F953</f>
        <v>4.2632564145606011E-14</v>
      </c>
    </row>
    <row r="954" spans="7:7">
      <c r="G954" s="2">
        <f>+G953+E954-F954</f>
        <v>4.2632564145606011E-14</v>
      </c>
    </row>
    <row r="955" spans="7:7">
      <c r="G955" s="2">
        <f>+G954+E955-F955</f>
        <v>4.2632564145606011E-14</v>
      </c>
    </row>
    <row r="956" spans="7:7">
      <c r="G956" s="2">
        <f>+G955+E956-F956</f>
        <v>4.2632564145606011E-14</v>
      </c>
    </row>
    <row r="957" spans="7:7">
      <c r="G957" s="2">
        <f>+G956+E957-F957</f>
        <v>4.2632564145606011E-14</v>
      </c>
    </row>
    <row r="958" spans="7:7">
      <c r="G958" s="2">
        <f>+G957+E958-F958</f>
        <v>4.2632564145606011E-14</v>
      </c>
    </row>
    <row r="959" spans="7:7">
      <c r="G959" s="2">
        <f>+G958+E959-F959</f>
        <v>4.2632564145606011E-14</v>
      </c>
    </row>
    <row r="960" spans="7:7">
      <c r="G960" s="2">
        <f>+G959+E960-F960</f>
        <v>4.2632564145606011E-14</v>
      </c>
    </row>
    <row r="961" spans="7:7">
      <c r="G961" s="2">
        <f>+G960+E961-F961</f>
        <v>4.2632564145606011E-14</v>
      </c>
    </row>
    <row r="962" spans="7:7">
      <c r="G962" s="2">
        <f>+G961+E962-F962</f>
        <v>4.2632564145606011E-14</v>
      </c>
    </row>
    <row r="963" spans="7:7">
      <c r="G963" s="2">
        <f>+G962+E963-F963</f>
        <v>4.2632564145606011E-14</v>
      </c>
    </row>
    <row r="964" spans="7:7">
      <c r="G964" s="2">
        <f>+G963+E964-F964</f>
        <v>4.2632564145606011E-14</v>
      </c>
    </row>
    <row r="965" spans="7:7">
      <c r="G965" s="2">
        <f>+G964+E965-F965</f>
        <v>4.2632564145606011E-14</v>
      </c>
    </row>
    <row r="966" spans="7:7">
      <c r="G966" s="2">
        <f>+G965+E966-F966</f>
        <v>4.2632564145606011E-14</v>
      </c>
    </row>
    <row r="967" spans="7:7">
      <c r="G967" s="2">
        <f>+G966+E967-F967</f>
        <v>4.2632564145606011E-14</v>
      </c>
    </row>
    <row r="968" spans="7:7">
      <c r="G968" s="2">
        <f>+G967+E968-F968</f>
        <v>4.2632564145606011E-14</v>
      </c>
    </row>
    <row r="969" spans="7:7">
      <c r="G969" s="2">
        <f>+G968+E969-F969</f>
        <v>4.2632564145606011E-14</v>
      </c>
    </row>
    <row r="970" spans="7:7">
      <c r="G970" s="2">
        <f>+G969+E970-F970</f>
        <v>4.2632564145606011E-14</v>
      </c>
    </row>
    <row r="971" spans="7:7">
      <c r="G971" s="2">
        <f>+G970+E971-F971</f>
        <v>4.2632564145606011E-14</v>
      </c>
    </row>
    <row r="972" spans="7:7">
      <c r="G972" s="2">
        <f>+G971+E972-F972</f>
        <v>4.2632564145606011E-14</v>
      </c>
    </row>
    <row r="973" spans="7:7">
      <c r="G973" s="2">
        <f>+G972+E973-F973</f>
        <v>4.2632564145606011E-14</v>
      </c>
    </row>
    <row r="974" spans="7:7">
      <c r="G974" s="2">
        <f>+G973+E974-F974</f>
        <v>4.2632564145606011E-14</v>
      </c>
    </row>
    <row r="975" spans="7:7">
      <c r="G975" s="2">
        <f>+G974+E975-F975</f>
        <v>4.2632564145606011E-14</v>
      </c>
    </row>
    <row r="976" spans="7:7">
      <c r="G976" s="2">
        <f>+G975+E976-F976</f>
        <v>4.2632564145606011E-14</v>
      </c>
    </row>
    <row r="977" spans="7:7">
      <c r="G977" s="2">
        <f>+G976+E977-F977</f>
        <v>4.2632564145606011E-14</v>
      </c>
    </row>
    <row r="978" spans="7:7">
      <c r="G978" s="2">
        <f>+G977+E978-F978</f>
        <v>4.2632564145606011E-14</v>
      </c>
    </row>
    <row r="979" spans="7:7">
      <c r="G979" s="2">
        <f>+G978+E979-F979</f>
        <v>4.2632564145606011E-14</v>
      </c>
    </row>
    <row r="980" spans="7:7">
      <c r="G980" s="2">
        <f>+G979+E980-F980</f>
        <v>4.2632564145606011E-14</v>
      </c>
    </row>
    <row r="981" spans="7:7">
      <c r="G981" s="2">
        <f>+G980+E981-F981</f>
        <v>4.2632564145606011E-14</v>
      </c>
    </row>
    <row r="982" spans="7:7">
      <c r="G982" s="2">
        <f>+G981+E982-F982</f>
        <v>4.2632564145606011E-14</v>
      </c>
    </row>
    <row r="983" spans="7:7">
      <c r="G983" s="2">
        <f>+G982+E983-F983</f>
        <v>4.2632564145606011E-14</v>
      </c>
    </row>
    <row r="984" spans="7:7">
      <c r="G984" s="2">
        <f>+G983+E984-F984</f>
        <v>4.2632564145606011E-14</v>
      </c>
    </row>
    <row r="985" spans="7:7">
      <c r="G985" s="2">
        <f>+G984+E985-F985</f>
        <v>4.2632564145606011E-14</v>
      </c>
    </row>
    <row r="986" spans="7:7">
      <c r="G986" s="2">
        <f>+G985+E986-F986</f>
        <v>4.2632564145606011E-14</v>
      </c>
    </row>
    <row r="987" spans="7:7">
      <c r="G987" s="2">
        <f>+G986+E987-F987</f>
        <v>4.2632564145606011E-14</v>
      </c>
    </row>
    <row r="988" spans="7:7">
      <c r="G988" s="2">
        <f>+G987+E988-F988</f>
        <v>4.2632564145606011E-14</v>
      </c>
    </row>
    <row r="989" spans="7:7">
      <c r="G989" s="2">
        <f>+G988+E989-F989</f>
        <v>4.2632564145606011E-14</v>
      </c>
    </row>
    <row r="990" spans="7:7">
      <c r="G990" s="2">
        <f>+G989+E990-F990</f>
        <v>4.2632564145606011E-14</v>
      </c>
    </row>
    <row r="991" spans="7:7">
      <c r="G991" s="2">
        <f>+G990+E991-F991</f>
        <v>4.2632564145606011E-14</v>
      </c>
    </row>
    <row r="992" spans="7:7">
      <c r="G992" s="2">
        <f>+G991+E992-F992</f>
        <v>4.2632564145606011E-14</v>
      </c>
    </row>
    <row r="993" spans="7:7">
      <c r="G993" s="2">
        <f>+G992+E993-F993</f>
        <v>4.2632564145606011E-14</v>
      </c>
    </row>
    <row r="994" spans="7:7">
      <c r="G994" s="2">
        <f>+G993+E994-F994</f>
        <v>4.2632564145606011E-14</v>
      </c>
    </row>
    <row r="995" spans="7:7">
      <c r="G995" s="2">
        <f>+G994+E995-F995</f>
        <v>4.2632564145606011E-14</v>
      </c>
    </row>
    <row r="996" spans="7:7">
      <c r="G996" s="2">
        <f>+G995+E996-F996</f>
        <v>4.2632564145606011E-14</v>
      </c>
    </row>
    <row r="997" spans="7:7">
      <c r="G997" s="2">
        <f>+G996+E997-F997</f>
        <v>4.2632564145606011E-14</v>
      </c>
    </row>
    <row r="998" spans="7:7">
      <c r="G998" s="2">
        <f>+G997+E998-F998</f>
        <v>4.2632564145606011E-14</v>
      </c>
    </row>
    <row r="999" spans="7:7">
      <c r="G999" s="2">
        <f>+G998+E999-F999</f>
        <v>4.2632564145606011E-14</v>
      </c>
    </row>
    <row r="1000" spans="7:7">
      <c r="G1000" s="2">
        <f>+G999+E1000-F1000</f>
        <v>4.2632564145606011E-14</v>
      </c>
    </row>
    <row r="1001" spans="7:7">
      <c r="G1001" s="2">
        <f>+G1000+E1001-F1001</f>
        <v>4.2632564145606011E-14</v>
      </c>
    </row>
    <row r="1002" spans="7:7">
      <c r="G1002" s="2">
        <f>+G1001+E1002-F1002</f>
        <v>4.2632564145606011E-14</v>
      </c>
    </row>
    <row r="1003" spans="7:7">
      <c r="G1003" s="2">
        <f>+G1002+E1003-F1003</f>
        <v>4.2632564145606011E-14</v>
      </c>
    </row>
    <row r="1004" spans="7:7">
      <c r="G1004" s="2">
        <f>+G1003+E1004-F1004</f>
        <v>4.2632564145606011E-14</v>
      </c>
    </row>
    <row r="1005" spans="7:7">
      <c r="G1005" s="2">
        <f>+G1004+E1005-F1005</f>
        <v>4.2632564145606011E-14</v>
      </c>
    </row>
    <row r="1006" spans="7:7">
      <c r="G1006" s="2">
        <f>+G1005+E1006-F1006</f>
        <v>4.2632564145606011E-14</v>
      </c>
    </row>
    <row r="1007" spans="7:7">
      <c r="G1007" s="2">
        <f>+G1006+E1007-F1007</f>
        <v>4.2632564145606011E-14</v>
      </c>
    </row>
    <row r="1008" spans="7:7">
      <c r="G1008" s="2">
        <f>+G1007+E1008-F1008</f>
        <v>4.2632564145606011E-14</v>
      </c>
    </row>
    <row r="1009" spans="7:7">
      <c r="G1009" s="2">
        <f>+G1008+E1009-F1009</f>
        <v>4.2632564145606011E-14</v>
      </c>
    </row>
    <row r="1010" spans="7:7">
      <c r="G1010" s="2">
        <f>+G1009+E1010-F1010</f>
        <v>4.2632564145606011E-14</v>
      </c>
    </row>
    <row r="1011" spans="7:7">
      <c r="G1011" s="2">
        <f>+G1010+E1011-F1011</f>
        <v>4.2632564145606011E-14</v>
      </c>
    </row>
    <row r="1012" spans="7:7">
      <c r="G1012" s="2">
        <f>+G1011+E1012-F1012</f>
        <v>4.2632564145606011E-14</v>
      </c>
    </row>
    <row r="1013" spans="7:7">
      <c r="G1013" s="2">
        <f>+G1012+E1013-F1013</f>
        <v>4.2632564145606011E-14</v>
      </c>
    </row>
    <row r="1014" spans="7:7">
      <c r="G1014" s="2">
        <f>+G1013+E1014-F1014</f>
        <v>4.2632564145606011E-14</v>
      </c>
    </row>
    <row r="1015" spans="7:7">
      <c r="G1015" s="2">
        <f>+G1014+E1015-F1015</f>
        <v>4.2632564145606011E-14</v>
      </c>
    </row>
    <row r="1016" spans="7:7">
      <c r="G1016" s="2">
        <f>+G1015+E1016-F1016</f>
        <v>4.2632564145606011E-14</v>
      </c>
    </row>
    <row r="1017" spans="7:7">
      <c r="G1017" s="2">
        <f>+G1016+E1017-F1017</f>
        <v>4.2632564145606011E-14</v>
      </c>
    </row>
    <row r="1018" spans="7:7">
      <c r="G1018" s="2">
        <f>+G1017+E1018-F1018</f>
        <v>4.2632564145606011E-14</v>
      </c>
    </row>
    <row r="1019" spans="7:7">
      <c r="G1019" s="2">
        <f>+G1018+E1019-F1019</f>
        <v>4.2632564145606011E-14</v>
      </c>
    </row>
    <row r="1020" spans="7:7">
      <c r="G1020" s="2">
        <f>+G1019+E1020-F1020</f>
        <v>4.2632564145606011E-14</v>
      </c>
    </row>
    <row r="1021" spans="7:7">
      <c r="G1021" s="2">
        <f>+G1020+E1021-F1021</f>
        <v>4.2632564145606011E-14</v>
      </c>
    </row>
    <row r="1022" spans="7:7">
      <c r="G1022" s="2">
        <f>+G1021+E1022-F1022</f>
        <v>4.2632564145606011E-14</v>
      </c>
    </row>
    <row r="1023" spans="7:7">
      <c r="G1023" s="2">
        <f>+G1022+E1023-F1023</f>
        <v>4.2632564145606011E-14</v>
      </c>
    </row>
    <row r="1024" spans="7:7">
      <c r="G1024" s="2">
        <f>+G1023+E1024-F1024</f>
        <v>4.2632564145606011E-14</v>
      </c>
    </row>
    <row r="1025" spans="7:7">
      <c r="G1025" s="2">
        <f>+G1024+E1025-F1025</f>
        <v>4.2632564145606011E-14</v>
      </c>
    </row>
    <row r="1026" spans="7:7">
      <c r="G1026" s="2">
        <f>+G1025+E1026-F1026</f>
        <v>4.2632564145606011E-14</v>
      </c>
    </row>
    <row r="1027" spans="7:7">
      <c r="G1027" s="2">
        <f>+G1026+E1027-F1027</f>
        <v>4.2632564145606011E-14</v>
      </c>
    </row>
    <row r="1028" spans="7:7">
      <c r="G1028" s="2">
        <f>+G1027+E1028-F1028</f>
        <v>4.2632564145606011E-14</v>
      </c>
    </row>
    <row r="1029" spans="7:7">
      <c r="G1029" s="2">
        <f>+G1028+E1029-F1029</f>
        <v>4.2632564145606011E-14</v>
      </c>
    </row>
    <row r="1030" spans="7:7">
      <c r="G1030" s="2">
        <f>+G1029+E1030-F1030</f>
        <v>4.2632564145606011E-14</v>
      </c>
    </row>
    <row r="1031" spans="7:7">
      <c r="G1031" s="2">
        <f>+G1030+E1031-F1031</f>
        <v>4.2632564145606011E-14</v>
      </c>
    </row>
    <row r="1032" spans="7:7">
      <c r="G1032" s="2">
        <f>+G1031+E1032-F1032</f>
        <v>4.2632564145606011E-14</v>
      </c>
    </row>
    <row r="1033" spans="7:7">
      <c r="G1033" s="2">
        <f>+G1032+E1033-F1033</f>
        <v>4.2632564145606011E-14</v>
      </c>
    </row>
    <row r="1034" spans="7:7">
      <c r="G1034" s="2">
        <f>+G1033+E1034-F1034</f>
        <v>4.2632564145606011E-14</v>
      </c>
    </row>
    <row r="1035" spans="7:7">
      <c r="G1035" s="2">
        <f>+G1034+E1035-F1035</f>
        <v>4.2632564145606011E-14</v>
      </c>
    </row>
    <row r="1036" spans="7:7">
      <c r="G1036" s="2">
        <f>+G1035+E1036-F1036</f>
        <v>4.2632564145606011E-14</v>
      </c>
    </row>
    <row r="1037" spans="7:7">
      <c r="G1037" s="2">
        <f>+G1036+E1037-F1037</f>
        <v>4.2632564145606011E-14</v>
      </c>
    </row>
    <row r="1038" spans="7:7">
      <c r="G1038" s="2">
        <f>+G1037+E1038-F1038</f>
        <v>4.2632564145606011E-14</v>
      </c>
    </row>
    <row r="1039" spans="7:7">
      <c r="G1039" s="2">
        <f>+G1038+E1039-F1039</f>
        <v>4.2632564145606011E-14</v>
      </c>
    </row>
    <row r="1040" spans="7:7">
      <c r="G1040" s="2">
        <f>+G1039+E1040-F1040</f>
        <v>4.2632564145606011E-14</v>
      </c>
    </row>
    <row r="1041" spans="7:7">
      <c r="G1041" s="2">
        <f>+G1040+E1041-F1041</f>
        <v>4.2632564145606011E-14</v>
      </c>
    </row>
    <row r="1042" spans="7:7">
      <c r="G1042" s="2">
        <f>+G1041+E1042-F1042</f>
        <v>4.2632564145606011E-14</v>
      </c>
    </row>
    <row r="1043" spans="7:7">
      <c r="G1043" s="2">
        <f>+G1042+E1043-F1043</f>
        <v>4.2632564145606011E-14</v>
      </c>
    </row>
    <row r="1044" spans="7:7">
      <c r="G1044" s="2">
        <f>+G1043+E1044-F1044</f>
        <v>4.2632564145606011E-14</v>
      </c>
    </row>
    <row r="1045" spans="7:7">
      <c r="G1045" s="2">
        <f>+G1044+E1045-F1045</f>
        <v>4.2632564145606011E-14</v>
      </c>
    </row>
    <row r="1046" spans="7:7">
      <c r="G1046" s="2">
        <f>+G1045+E1046-F1046</f>
        <v>4.2632564145606011E-14</v>
      </c>
    </row>
    <row r="1047" spans="7:7">
      <c r="G1047" s="2">
        <f>+G1046+E1047-F1047</f>
        <v>4.2632564145606011E-14</v>
      </c>
    </row>
    <row r="1048" spans="7:7">
      <c r="G1048" s="2">
        <f>+G1047+E1048-F1048</f>
        <v>4.2632564145606011E-14</v>
      </c>
    </row>
    <row r="1049" spans="7:7">
      <c r="G1049" s="2">
        <f>+G1048+E1049-F1049</f>
        <v>4.2632564145606011E-14</v>
      </c>
    </row>
    <row r="1050" spans="7:7">
      <c r="G1050" s="2">
        <f>+G1049+E1050-F1050</f>
        <v>4.2632564145606011E-14</v>
      </c>
    </row>
    <row r="1051" spans="7:7">
      <c r="G1051" s="2">
        <f>+G1050+E1051-F1051</f>
        <v>4.2632564145606011E-14</v>
      </c>
    </row>
    <row r="1052" spans="7:7">
      <c r="G1052" s="2">
        <f>+G1051+E1052-F1052</f>
        <v>4.2632564145606011E-14</v>
      </c>
    </row>
    <row r="1053" spans="7:7">
      <c r="G1053" s="2">
        <f>+G1052+E1053-F1053</f>
        <v>4.2632564145606011E-14</v>
      </c>
    </row>
    <row r="1054" spans="7:7">
      <c r="G1054" s="2">
        <f>+G1053+E1054-F1054</f>
        <v>4.2632564145606011E-14</v>
      </c>
    </row>
    <row r="1055" spans="7:7">
      <c r="G1055" s="2">
        <f>+G1054+E1055-F1055</f>
        <v>4.2632564145606011E-14</v>
      </c>
    </row>
    <row r="1056" spans="7:7">
      <c r="G1056" s="2">
        <f>+G1055+E1056-F1056</f>
        <v>4.2632564145606011E-14</v>
      </c>
    </row>
    <row r="1057" spans="7:7">
      <c r="G1057" s="2">
        <f>+G1056+E1057-F1057</f>
        <v>4.2632564145606011E-14</v>
      </c>
    </row>
    <row r="1058" spans="7:7">
      <c r="G1058" s="2">
        <f>+G1057+E1058-F1058</f>
        <v>4.2632564145606011E-14</v>
      </c>
    </row>
    <row r="1059" spans="7:7">
      <c r="G1059" s="2">
        <f>+G1058+E1059-F1059</f>
        <v>4.2632564145606011E-14</v>
      </c>
    </row>
    <row r="1060" spans="7:7">
      <c r="G1060" s="2">
        <f>+G1059+E1060-F1060</f>
        <v>4.2632564145606011E-14</v>
      </c>
    </row>
    <row r="1061" spans="7:7">
      <c r="G1061" s="2">
        <f>+G1060+E1061-F1061</f>
        <v>4.2632564145606011E-14</v>
      </c>
    </row>
    <row r="1062" spans="7:7">
      <c r="G1062" s="2">
        <f>+G1061+E1062-F1062</f>
        <v>4.2632564145606011E-14</v>
      </c>
    </row>
    <row r="1063" spans="7:7">
      <c r="G1063" s="2">
        <f>+G1062+E1063-F1063</f>
        <v>4.2632564145606011E-14</v>
      </c>
    </row>
    <row r="1064" spans="7:7">
      <c r="G1064" s="2">
        <f>+G1063+E1064-F1064</f>
        <v>4.2632564145606011E-14</v>
      </c>
    </row>
    <row r="1065" spans="7:7">
      <c r="G1065" s="2">
        <f>+G1064+E1065-F1065</f>
        <v>4.2632564145606011E-14</v>
      </c>
    </row>
    <row r="1066" spans="7:7">
      <c r="G1066" s="2">
        <f>+G1065+E1066-F1066</f>
        <v>4.2632564145606011E-14</v>
      </c>
    </row>
    <row r="1067" spans="7:7">
      <c r="G1067" s="2">
        <f>+G1066+E1067-F1067</f>
        <v>4.2632564145606011E-14</v>
      </c>
    </row>
    <row r="1068" spans="7:7">
      <c r="G1068" s="2">
        <f>+G1067+E1068-F1068</f>
        <v>4.2632564145606011E-14</v>
      </c>
    </row>
    <row r="1069" spans="7:7">
      <c r="G1069" s="2">
        <f>+G1068+E1069-F1069</f>
        <v>4.2632564145606011E-14</v>
      </c>
    </row>
    <row r="1070" spans="7:7">
      <c r="G1070" s="2">
        <f>+G1069+E1070-F1070</f>
        <v>4.2632564145606011E-14</v>
      </c>
    </row>
    <row r="1071" spans="7:7">
      <c r="G1071" s="2">
        <f>+G1070+E1071-F1071</f>
        <v>4.2632564145606011E-14</v>
      </c>
    </row>
    <row r="1072" spans="7:7">
      <c r="G1072" s="2">
        <f>+G1071+E1072-F1072</f>
        <v>4.2632564145606011E-14</v>
      </c>
    </row>
    <row r="1073" spans="7:7">
      <c r="G1073" s="2">
        <f>+G1072+E1073-F1073</f>
        <v>4.2632564145606011E-14</v>
      </c>
    </row>
    <row r="1074" spans="7:7">
      <c r="G1074" s="2">
        <f>+G1073+E1074-F1074</f>
        <v>4.2632564145606011E-14</v>
      </c>
    </row>
    <row r="1075" spans="7:7">
      <c r="G1075" s="2">
        <f>+G1074+E1075-F1075</f>
        <v>4.2632564145606011E-14</v>
      </c>
    </row>
    <row r="1076" spans="7:7">
      <c r="G1076" s="2">
        <f>+G1075+E1076-F1076</f>
        <v>4.2632564145606011E-14</v>
      </c>
    </row>
    <row r="1077" spans="7:7">
      <c r="G1077" s="2">
        <f>+G1076+E1077-F1077</f>
        <v>4.2632564145606011E-14</v>
      </c>
    </row>
    <row r="1078" spans="7:7">
      <c r="G1078" s="2">
        <f>+G1077+E1078-F1078</f>
        <v>4.2632564145606011E-14</v>
      </c>
    </row>
    <row r="1079" spans="7:7">
      <c r="G1079" s="2">
        <f>+G1078+E1079-F1079</f>
        <v>4.2632564145606011E-14</v>
      </c>
    </row>
    <row r="1080" spans="7:7">
      <c r="G1080" s="2">
        <f>+G1079+E1080-F1080</f>
        <v>4.2632564145606011E-14</v>
      </c>
    </row>
    <row r="1081" spans="7:7">
      <c r="G1081" s="2">
        <f>+G1080+E1081-F1081</f>
        <v>4.2632564145606011E-14</v>
      </c>
    </row>
    <row r="1082" spans="7:7">
      <c r="G1082" s="2">
        <f>+G1081+E1082-F1082</f>
        <v>4.2632564145606011E-14</v>
      </c>
    </row>
    <row r="1083" spans="7:7">
      <c r="G1083" s="2">
        <f>+G1082+E1083-F1083</f>
        <v>4.2632564145606011E-14</v>
      </c>
    </row>
    <row r="1084" spans="7:7">
      <c r="G1084" s="2">
        <f>+G1083+E1084-F1084</f>
        <v>4.2632564145606011E-14</v>
      </c>
    </row>
    <row r="1085" spans="7:7">
      <c r="G1085" s="2">
        <f>+G1084+E1085-F1085</f>
        <v>4.2632564145606011E-14</v>
      </c>
    </row>
    <row r="1086" spans="7:7">
      <c r="G1086" s="2">
        <f>+G1085+E1086-F1086</f>
        <v>4.2632564145606011E-14</v>
      </c>
    </row>
    <row r="1087" spans="7:7">
      <c r="G1087" s="2">
        <f>+G1086+E1087-F1087</f>
        <v>4.2632564145606011E-14</v>
      </c>
    </row>
    <row r="1088" spans="7:7">
      <c r="G1088" s="2">
        <f>+G1087+E1088-F1088</f>
        <v>4.2632564145606011E-14</v>
      </c>
    </row>
    <row r="1089" spans="7:7">
      <c r="G1089" s="2">
        <f>+G1088+E1089-F1089</f>
        <v>4.2632564145606011E-14</v>
      </c>
    </row>
    <row r="1090" spans="7:7">
      <c r="G1090" s="2">
        <f>+G1089+E1090-F1090</f>
        <v>4.2632564145606011E-14</v>
      </c>
    </row>
    <row r="1091" spans="7:7">
      <c r="G1091" s="2">
        <f>+G1090+E1091-F1091</f>
        <v>4.2632564145606011E-14</v>
      </c>
    </row>
    <row r="1092" spans="7:7">
      <c r="G1092" s="2">
        <f>+G1091+E1092-F1092</f>
        <v>4.2632564145606011E-14</v>
      </c>
    </row>
    <row r="1093" spans="7:7">
      <c r="G1093" s="2">
        <f>+G1092+E1093-F1093</f>
        <v>4.2632564145606011E-14</v>
      </c>
    </row>
    <row r="1094" spans="7:7">
      <c r="G1094" s="2">
        <f>+G1093+E1094-F1094</f>
        <v>4.2632564145606011E-14</v>
      </c>
    </row>
    <row r="1095" spans="7:7">
      <c r="G1095" s="2">
        <f>+G1094+E1095-F1095</f>
        <v>4.2632564145606011E-14</v>
      </c>
    </row>
    <row r="1096" spans="7:7">
      <c r="G1096" s="2">
        <f>+G1095+E1096-F1096</f>
        <v>4.2632564145606011E-14</v>
      </c>
    </row>
    <row r="1097" spans="7:7">
      <c r="G1097" s="2">
        <f>+G1096+E1097-F1097</f>
        <v>4.2632564145606011E-14</v>
      </c>
    </row>
    <row r="1098" spans="7:7">
      <c r="G1098" s="2">
        <f>+G1097+E1098-F1098</f>
        <v>4.2632564145606011E-14</v>
      </c>
    </row>
    <row r="1099" spans="7:7">
      <c r="G1099" s="2">
        <f>+G1098+E1099-F1099</f>
        <v>4.2632564145606011E-14</v>
      </c>
    </row>
    <row r="1100" spans="7:7">
      <c r="G1100" s="2">
        <f>+G1099+E1100-F1100</f>
        <v>4.2632564145606011E-14</v>
      </c>
    </row>
    <row r="1101" spans="7:7">
      <c r="G1101" s="2">
        <f>+G1100+E1101-F1101</f>
        <v>4.2632564145606011E-14</v>
      </c>
    </row>
    <row r="1102" spans="7:7">
      <c r="G1102" s="2">
        <f>+G1101+E1102-F1102</f>
        <v>4.2632564145606011E-14</v>
      </c>
    </row>
    <row r="1103" spans="7:7">
      <c r="G1103" s="2">
        <f>+G1102+E1103-F1103</f>
        <v>4.2632564145606011E-14</v>
      </c>
    </row>
    <row r="1104" spans="7:7">
      <c r="G1104" s="2">
        <f>+G1103+E1104-F1104</f>
        <v>4.2632564145606011E-14</v>
      </c>
    </row>
    <row r="1105" spans="7:7">
      <c r="G1105" s="2">
        <f>+G1104+E1105-F1105</f>
        <v>4.2632564145606011E-14</v>
      </c>
    </row>
    <row r="1106" spans="7:7">
      <c r="G1106" s="2">
        <f>+G1105+E1106-F1106</f>
        <v>4.2632564145606011E-14</v>
      </c>
    </row>
    <row r="1107" spans="7:7">
      <c r="G1107" s="2">
        <f>+G1106+E1107-F1107</f>
        <v>4.2632564145606011E-14</v>
      </c>
    </row>
    <row r="1108" spans="7:7">
      <c r="G1108" s="2">
        <f>+G1107+E1108-F1108</f>
        <v>4.2632564145606011E-14</v>
      </c>
    </row>
    <row r="1109" spans="7:7">
      <c r="G1109" s="2">
        <f>+G1108+E1109-F1109</f>
        <v>4.2632564145606011E-14</v>
      </c>
    </row>
    <row r="1110" spans="7:7">
      <c r="G1110" s="2">
        <f>+G1109+E1110-F1110</f>
        <v>4.2632564145606011E-14</v>
      </c>
    </row>
    <row r="1111" spans="7:7">
      <c r="G1111" s="2">
        <f>+G1110+E1111-F1111</f>
        <v>4.2632564145606011E-14</v>
      </c>
    </row>
    <row r="1112" spans="7:7">
      <c r="G1112" s="2">
        <f>+G1111+E1112-F1112</f>
        <v>4.2632564145606011E-14</v>
      </c>
    </row>
    <row r="1113" spans="7:7">
      <c r="G1113" s="2">
        <f>+G1112+E1113-F1113</f>
        <v>4.2632564145606011E-14</v>
      </c>
    </row>
    <row r="1114" spans="7:7">
      <c r="G1114" s="2">
        <f>+G1113+E1114-F1114</f>
        <v>4.2632564145606011E-14</v>
      </c>
    </row>
    <row r="1115" spans="7:7">
      <c r="G1115" s="2">
        <f>+G1114+E1115-F1115</f>
        <v>4.2632564145606011E-14</v>
      </c>
    </row>
    <row r="1116" spans="7:7">
      <c r="G1116" s="2">
        <f>+G1115+E1116-F1116</f>
        <v>4.2632564145606011E-14</v>
      </c>
    </row>
    <row r="1117" spans="7:7">
      <c r="G1117" s="2">
        <f>+G1116+E1117-F1117</f>
        <v>4.2632564145606011E-14</v>
      </c>
    </row>
    <row r="1118" spans="7:7">
      <c r="G1118" s="2">
        <f>+G1117+E1118-F1118</f>
        <v>4.2632564145606011E-14</v>
      </c>
    </row>
    <row r="1119" spans="7:7">
      <c r="G1119" s="2">
        <f>+G1118+E1119-F1119</f>
        <v>4.2632564145606011E-14</v>
      </c>
    </row>
    <row r="1120" spans="7:7">
      <c r="G1120" s="2">
        <f>+G1119+E1120-F1120</f>
        <v>4.2632564145606011E-14</v>
      </c>
    </row>
    <row r="1121" spans="7:7">
      <c r="G1121" s="2">
        <f>+G1120+E1121-F1121</f>
        <v>4.2632564145606011E-14</v>
      </c>
    </row>
    <row r="1122" spans="7:7">
      <c r="G1122" s="2">
        <f>+G1121+E1122-F1122</f>
        <v>4.2632564145606011E-14</v>
      </c>
    </row>
    <row r="1123" spans="7:7">
      <c r="G1123" s="2">
        <f>+G1122+E1123-F1123</f>
        <v>4.2632564145606011E-14</v>
      </c>
    </row>
    <row r="1124" spans="7:7">
      <c r="G1124" s="2">
        <f>+G1123+E1124-F1124</f>
        <v>4.2632564145606011E-14</v>
      </c>
    </row>
    <row r="1125" spans="7:7">
      <c r="G1125" s="2">
        <f>+G1124+E1125-F1125</f>
        <v>4.2632564145606011E-14</v>
      </c>
    </row>
    <row r="1126" spans="7:7">
      <c r="G1126" s="2">
        <f>+G1125+E1126-F1126</f>
        <v>4.2632564145606011E-14</v>
      </c>
    </row>
    <row r="1127" spans="7:7">
      <c r="G1127" s="2">
        <f>+G1126+E1127-F1127</f>
        <v>4.2632564145606011E-14</v>
      </c>
    </row>
    <row r="1128" spans="7:7">
      <c r="G1128" s="2">
        <f>+G1127+E1128-F1128</f>
        <v>4.2632564145606011E-14</v>
      </c>
    </row>
    <row r="1129" spans="7:7">
      <c r="G1129" s="2">
        <f>+G1128+E1129-F1129</f>
        <v>4.2632564145606011E-14</v>
      </c>
    </row>
    <row r="1130" spans="7:7">
      <c r="G1130" s="2">
        <f>+G1129+E1130-F1130</f>
        <v>4.2632564145606011E-14</v>
      </c>
    </row>
    <row r="1131" spans="7:7">
      <c r="G1131" s="2">
        <f>+G1130+E1131-F1131</f>
        <v>4.2632564145606011E-14</v>
      </c>
    </row>
    <row r="1132" spans="7:7">
      <c r="G1132" s="2">
        <f>+G1131+E1132-F1132</f>
        <v>4.2632564145606011E-14</v>
      </c>
    </row>
    <row r="1133" spans="7:7">
      <c r="G1133" s="2">
        <f>+G1132+E1133-F1133</f>
        <v>4.2632564145606011E-14</v>
      </c>
    </row>
    <row r="1134" spans="7:7">
      <c r="G1134" s="2">
        <f>+G1133+E1134-F1134</f>
        <v>4.2632564145606011E-14</v>
      </c>
    </row>
    <row r="1135" spans="7:7">
      <c r="G1135" s="2">
        <f>+G1134+E1135-F1135</f>
        <v>4.2632564145606011E-14</v>
      </c>
    </row>
    <row r="1136" spans="7:7">
      <c r="G1136" s="2">
        <f>+G1135+E1136-F1136</f>
        <v>4.2632564145606011E-14</v>
      </c>
    </row>
    <row r="1137" spans="7:7">
      <c r="G1137" s="2">
        <f>+G1136+E1137-F1137</f>
        <v>4.2632564145606011E-14</v>
      </c>
    </row>
    <row r="1138" spans="7:7">
      <c r="G1138" s="2">
        <f>+G1137+E1138-F1138</f>
        <v>4.2632564145606011E-14</v>
      </c>
    </row>
    <row r="1139" spans="7:7">
      <c r="G1139" s="2">
        <f>+G1138+E1139-F1139</f>
        <v>4.2632564145606011E-14</v>
      </c>
    </row>
    <row r="1140" spans="7:7">
      <c r="G1140" s="2">
        <f>+G1139+E1140-F1140</f>
        <v>4.2632564145606011E-14</v>
      </c>
    </row>
    <row r="1141" spans="7:7">
      <c r="G1141" s="2">
        <f>+G1140+E1141-F1141</f>
        <v>4.2632564145606011E-14</v>
      </c>
    </row>
    <row r="1142" spans="7:7">
      <c r="G1142" s="2">
        <f>+G1141+E1142-F1142</f>
        <v>4.2632564145606011E-14</v>
      </c>
    </row>
    <row r="1143" spans="7:7">
      <c r="G1143" s="2">
        <f>+G1142+E1143-F1143</f>
        <v>4.2632564145606011E-14</v>
      </c>
    </row>
    <row r="1144" spans="7:7">
      <c r="G1144" s="2">
        <f>+G1143+E1144-F1144</f>
        <v>4.2632564145606011E-14</v>
      </c>
    </row>
    <row r="1145" spans="7:7">
      <c r="G1145" s="2">
        <f>+G1144+E1145-F1145</f>
        <v>4.2632564145606011E-14</v>
      </c>
    </row>
    <row r="1146" spans="7:7">
      <c r="G1146" s="2">
        <f>+G1145+E1146-F1146</f>
        <v>4.2632564145606011E-14</v>
      </c>
    </row>
    <row r="1147" spans="7:7">
      <c r="G1147" s="2">
        <f>+G1146+E1147-F1147</f>
        <v>4.2632564145606011E-14</v>
      </c>
    </row>
    <row r="1148" spans="7:7">
      <c r="G1148" s="2">
        <f>+G1147+E1148-F1148</f>
        <v>4.2632564145606011E-14</v>
      </c>
    </row>
    <row r="1149" spans="7:7">
      <c r="G1149" s="2">
        <f>+G1148+E1149-F1149</f>
        <v>4.2632564145606011E-14</v>
      </c>
    </row>
    <row r="1150" spans="7:7">
      <c r="G1150" s="2">
        <f>+G1149+E1150-F1150</f>
        <v>4.2632564145606011E-14</v>
      </c>
    </row>
    <row r="1151" spans="7:7">
      <c r="G1151" s="2">
        <f>+G1150+E1151-F1151</f>
        <v>4.2632564145606011E-14</v>
      </c>
    </row>
    <row r="1152" spans="7:7">
      <c r="G1152" s="2">
        <f>+G1151+E1152-F1152</f>
        <v>4.2632564145606011E-14</v>
      </c>
    </row>
    <row r="1153" spans="7:7">
      <c r="G1153" s="2">
        <f>+G1152+E1153-F1153</f>
        <v>4.2632564145606011E-14</v>
      </c>
    </row>
    <row r="1154" spans="7:7">
      <c r="G1154" s="2">
        <f>+G1153+E1154-F1154</f>
        <v>4.2632564145606011E-14</v>
      </c>
    </row>
    <row r="1155" spans="7:7">
      <c r="G1155" s="2">
        <f>+G1154+E1155-F1155</f>
        <v>4.2632564145606011E-14</v>
      </c>
    </row>
    <row r="1156" spans="7:7">
      <c r="G1156" s="2">
        <f>+G1155+E1156-F1156</f>
        <v>4.2632564145606011E-14</v>
      </c>
    </row>
    <row r="1157" spans="7:7">
      <c r="G1157" s="2">
        <f>+G1156+E1157-F1157</f>
        <v>4.2632564145606011E-14</v>
      </c>
    </row>
    <row r="1158" spans="7:7">
      <c r="G1158" s="2">
        <f>+G1157+E1158-F1158</f>
        <v>4.2632564145606011E-14</v>
      </c>
    </row>
    <row r="1159" spans="7:7">
      <c r="G1159" s="2">
        <f>+G1158+E1159-F1159</f>
        <v>4.2632564145606011E-14</v>
      </c>
    </row>
    <row r="1160" spans="7:7">
      <c r="G1160" s="2">
        <f>+G1159+E1160-F1160</f>
        <v>4.2632564145606011E-14</v>
      </c>
    </row>
    <row r="1161" spans="7:7">
      <c r="G1161" s="2">
        <f>+G1160+E1161-F1161</f>
        <v>4.2632564145606011E-14</v>
      </c>
    </row>
    <row r="1162" spans="7:7">
      <c r="G1162" s="2">
        <f>+G1161+E1162-F1162</f>
        <v>4.2632564145606011E-14</v>
      </c>
    </row>
    <row r="1163" spans="7:7">
      <c r="G1163" s="2">
        <f>+G1162+E1163-F1163</f>
        <v>4.2632564145606011E-14</v>
      </c>
    </row>
    <row r="1164" spans="7:7">
      <c r="G1164" s="2">
        <f>+G1163+E1164-F1164</f>
        <v>4.2632564145606011E-14</v>
      </c>
    </row>
    <row r="1165" spans="7:7">
      <c r="G1165" s="2">
        <f>+G1164+E1165-F1165</f>
        <v>4.2632564145606011E-14</v>
      </c>
    </row>
    <row r="1166" spans="7:7">
      <c r="G1166" s="2">
        <f>+G1165+E1166-F1166</f>
        <v>4.2632564145606011E-14</v>
      </c>
    </row>
    <row r="1167" spans="7:7">
      <c r="G1167" s="2">
        <f>+G1166+E1167-F1167</f>
        <v>4.2632564145606011E-14</v>
      </c>
    </row>
    <row r="1168" spans="7:7">
      <c r="G1168" s="2">
        <f>+G1167+E1168-F1168</f>
        <v>4.2632564145606011E-14</v>
      </c>
    </row>
    <row r="1169" spans="7:7">
      <c r="G1169" s="2">
        <f>+G1168+E1169-F1169</f>
        <v>4.2632564145606011E-14</v>
      </c>
    </row>
    <row r="1170" spans="7:7">
      <c r="G1170" s="2">
        <f>+G1169+E1170-F1170</f>
        <v>4.2632564145606011E-14</v>
      </c>
    </row>
    <row r="1171" spans="7:7">
      <c r="G1171" s="2">
        <f>+G1170+E1171-F1171</f>
        <v>4.2632564145606011E-14</v>
      </c>
    </row>
    <row r="1172" spans="7:7">
      <c r="G1172" s="2">
        <f>+G1171+E1172-F1172</f>
        <v>4.2632564145606011E-14</v>
      </c>
    </row>
    <row r="1173" spans="7:7">
      <c r="G1173" s="2">
        <f>+G1172+E1173-F1173</f>
        <v>4.2632564145606011E-14</v>
      </c>
    </row>
    <row r="1174" spans="7:7">
      <c r="G1174" s="2">
        <f>+G1173+E1174-F1174</f>
        <v>4.2632564145606011E-14</v>
      </c>
    </row>
    <row r="1175" spans="7:7">
      <c r="G1175" s="2">
        <f>+G1174+E1175-F1175</f>
        <v>4.2632564145606011E-14</v>
      </c>
    </row>
    <row r="1176" spans="7:7">
      <c r="G1176" s="2">
        <f>+G1175+E1176-F1176</f>
        <v>4.2632564145606011E-14</v>
      </c>
    </row>
    <row r="1177" spans="7:7">
      <c r="G1177" s="2">
        <f>+G1176+E1177-F1177</f>
        <v>4.2632564145606011E-14</v>
      </c>
    </row>
    <row r="1178" spans="7:7">
      <c r="G1178" s="2">
        <f>+G1177+E1178-F1178</f>
        <v>4.2632564145606011E-14</v>
      </c>
    </row>
    <row r="1179" spans="7:7">
      <c r="G1179" s="2">
        <f>+G1178+E1179-F1179</f>
        <v>4.2632564145606011E-14</v>
      </c>
    </row>
    <row r="1180" spans="7:7">
      <c r="G1180" s="2">
        <f>+G1179+E1180-F1180</f>
        <v>4.2632564145606011E-14</v>
      </c>
    </row>
    <row r="1181" spans="7:7">
      <c r="G1181" s="2">
        <f>+G1180+E1181-F1181</f>
        <v>4.2632564145606011E-14</v>
      </c>
    </row>
    <row r="1182" spans="7:7">
      <c r="G1182" s="2">
        <f>+G1181+E1182-F1182</f>
        <v>4.2632564145606011E-14</v>
      </c>
    </row>
    <row r="1183" spans="7:7">
      <c r="G1183" s="2">
        <f>+G1182+E1183-F1183</f>
        <v>4.2632564145606011E-14</v>
      </c>
    </row>
    <row r="1184" spans="7:7">
      <c r="G1184" s="2">
        <f>+G1183+E1184-F1184</f>
        <v>4.2632564145606011E-14</v>
      </c>
    </row>
    <row r="1185" spans="7:7">
      <c r="G1185" s="2">
        <f>+G1184+E1185-F1185</f>
        <v>4.2632564145606011E-14</v>
      </c>
    </row>
    <row r="1186" spans="7:7">
      <c r="G1186" s="2">
        <f>+G1185+E1186-F1186</f>
        <v>4.2632564145606011E-14</v>
      </c>
    </row>
    <row r="1187" spans="7:7">
      <c r="G1187" s="2">
        <f>+G1186+E1187-F1187</f>
        <v>4.2632564145606011E-14</v>
      </c>
    </row>
    <row r="1188" spans="7:7">
      <c r="G1188" s="2">
        <f>+G1187+E1188-F1188</f>
        <v>4.2632564145606011E-14</v>
      </c>
    </row>
    <row r="1189" spans="7:7">
      <c r="G1189" s="2">
        <f>+G1188+E1189-F1189</f>
        <v>4.2632564145606011E-14</v>
      </c>
    </row>
    <row r="1190" spans="7:7">
      <c r="G1190" s="2">
        <f>+G1189+E1190-F1190</f>
        <v>4.2632564145606011E-14</v>
      </c>
    </row>
    <row r="1191" spans="7:7">
      <c r="G1191" s="2">
        <f>+G1190+E1191-F1191</f>
        <v>4.2632564145606011E-14</v>
      </c>
    </row>
    <row r="1192" spans="7:7">
      <c r="G1192" s="2">
        <f>+G1191+E1192-F1192</f>
        <v>4.2632564145606011E-14</v>
      </c>
    </row>
    <row r="1193" spans="7:7">
      <c r="G1193" s="2">
        <f>+G1192+E1193-F1193</f>
        <v>4.2632564145606011E-14</v>
      </c>
    </row>
    <row r="1194" spans="7:7">
      <c r="G1194" s="2">
        <f>+G1193+E1194-F1194</f>
        <v>4.2632564145606011E-14</v>
      </c>
    </row>
    <row r="1195" spans="7:7">
      <c r="G1195" s="2">
        <f>+G1194+E1195-F1195</f>
        <v>4.2632564145606011E-14</v>
      </c>
    </row>
    <row r="1196" spans="7:7">
      <c r="G1196" s="2">
        <f>+G1195+E1196-F1196</f>
        <v>4.2632564145606011E-14</v>
      </c>
    </row>
    <row r="1197" spans="7:7">
      <c r="G1197" s="2">
        <f>+G1196+E1197-F1197</f>
        <v>4.2632564145606011E-14</v>
      </c>
    </row>
    <row r="1198" spans="7:7">
      <c r="G1198" s="2">
        <f>+G1197+E1198-F1198</f>
        <v>4.2632564145606011E-14</v>
      </c>
    </row>
    <row r="1199" spans="7:7">
      <c r="G1199" s="2">
        <f>+G1198+E1199-F1199</f>
        <v>4.2632564145606011E-14</v>
      </c>
    </row>
    <row r="1200" spans="7:7">
      <c r="G1200" s="2">
        <f>+G1199+E1200-F1200</f>
        <v>4.2632564145606011E-14</v>
      </c>
    </row>
    <row r="1201" spans="7:7">
      <c r="G1201" s="2">
        <f>+G1200+E1201-F1201</f>
        <v>4.2632564145606011E-14</v>
      </c>
    </row>
    <row r="1202" spans="7:7">
      <c r="G1202" s="2">
        <f>+G1201+E1202-F1202</f>
        <v>4.2632564145606011E-14</v>
      </c>
    </row>
    <row r="1203" spans="7:7">
      <c r="G1203" s="2">
        <f>+G1202+E1203-F1203</f>
        <v>4.2632564145606011E-14</v>
      </c>
    </row>
    <row r="1204" spans="7:7">
      <c r="G1204" s="2">
        <f>+G1203+E1204-F1204</f>
        <v>4.2632564145606011E-14</v>
      </c>
    </row>
    <row r="1205" spans="7:7">
      <c r="G1205" s="2">
        <f>+G1204+E1205-F1205</f>
        <v>4.2632564145606011E-14</v>
      </c>
    </row>
    <row r="1206" spans="7:7">
      <c r="G1206" s="2">
        <f>+G1205+E1206-F1206</f>
        <v>4.2632564145606011E-14</v>
      </c>
    </row>
    <row r="1207" spans="7:7">
      <c r="G1207" s="2">
        <f>+G1206+E1207-F1207</f>
        <v>4.2632564145606011E-14</v>
      </c>
    </row>
    <row r="1208" spans="7:7">
      <c r="G1208" s="2">
        <f>+G1207+E1208-F1208</f>
        <v>4.2632564145606011E-14</v>
      </c>
    </row>
    <row r="1209" spans="7:7">
      <c r="G1209" s="2">
        <f>+G1208+E1209-F1209</f>
        <v>4.2632564145606011E-14</v>
      </c>
    </row>
    <row r="1210" spans="7:7">
      <c r="G1210" s="2">
        <f>+G1209+E1210-F1210</f>
        <v>4.2632564145606011E-14</v>
      </c>
    </row>
    <row r="1211" spans="7:7">
      <c r="G1211" s="2">
        <f>+G1210+E1211-F1211</f>
        <v>4.2632564145606011E-14</v>
      </c>
    </row>
    <row r="1212" spans="7:7">
      <c r="G1212" s="2">
        <f>+G1211+E1212-F1212</f>
        <v>4.2632564145606011E-14</v>
      </c>
    </row>
    <row r="1213" spans="7:7">
      <c r="G1213" s="2">
        <f>+G1212+E1213-F1213</f>
        <v>4.2632564145606011E-14</v>
      </c>
    </row>
    <row r="1214" spans="7:7">
      <c r="G1214" s="2">
        <f>+G1213+E1214-F1214</f>
        <v>4.2632564145606011E-14</v>
      </c>
    </row>
    <row r="1215" spans="7:7">
      <c r="G1215" s="2">
        <f>+G1214+E1215-F1215</f>
        <v>4.2632564145606011E-14</v>
      </c>
    </row>
    <row r="1216" spans="7:7">
      <c r="G1216" s="2">
        <f>+G1215+E1216-F1216</f>
        <v>4.2632564145606011E-14</v>
      </c>
    </row>
    <row r="1217" spans="7:7">
      <c r="G1217" s="2">
        <f>+G1216+E1217-F1217</f>
        <v>4.2632564145606011E-14</v>
      </c>
    </row>
    <row r="1218" spans="7:7">
      <c r="G1218" s="2">
        <f>+G1217+E1218-F1218</f>
        <v>4.2632564145606011E-14</v>
      </c>
    </row>
    <row r="1219" spans="7:7">
      <c r="G1219" s="2">
        <f>+G1218+E1219-F1219</f>
        <v>4.2632564145606011E-14</v>
      </c>
    </row>
    <row r="1220" spans="7:7">
      <c r="G1220" s="2">
        <f>+G1219+E1220-F1220</f>
        <v>4.2632564145606011E-14</v>
      </c>
    </row>
    <row r="1221" spans="7:7">
      <c r="G1221" s="2">
        <f>+G1220+E1221-F1221</f>
        <v>4.2632564145606011E-14</v>
      </c>
    </row>
    <row r="1222" spans="7:7">
      <c r="G1222" s="2">
        <f>+G1221+E1222-F1222</f>
        <v>4.2632564145606011E-14</v>
      </c>
    </row>
    <row r="1223" spans="7:7">
      <c r="G1223" s="2">
        <f>+G1222+E1223-F1223</f>
        <v>4.2632564145606011E-14</v>
      </c>
    </row>
    <row r="1224" spans="7:7">
      <c r="G1224" s="2">
        <f>+G1223+E1224-F1224</f>
        <v>4.2632564145606011E-14</v>
      </c>
    </row>
    <row r="1225" spans="7:7">
      <c r="G1225" s="2">
        <f>+G1224+E1225-F1225</f>
        <v>4.2632564145606011E-14</v>
      </c>
    </row>
    <row r="1226" spans="7:7">
      <c r="G1226" s="2">
        <f>+G1225+E1226-F1226</f>
        <v>4.2632564145606011E-14</v>
      </c>
    </row>
    <row r="1227" spans="7:7">
      <c r="G1227" s="2">
        <f>+G1226+E1227-F1227</f>
        <v>4.2632564145606011E-14</v>
      </c>
    </row>
    <row r="1228" spans="7:7">
      <c r="G1228" s="2">
        <f>+G1227+E1228-F1228</f>
        <v>4.2632564145606011E-14</v>
      </c>
    </row>
    <row r="1229" spans="7:7">
      <c r="G1229" s="2">
        <f>+G1228+E1229-F1229</f>
        <v>4.2632564145606011E-14</v>
      </c>
    </row>
    <row r="1230" spans="7:7">
      <c r="G1230" s="2">
        <f>+G1229+E1230-F1230</f>
        <v>4.2632564145606011E-14</v>
      </c>
    </row>
    <row r="1231" spans="7:7">
      <c r="G1231" s="2">
        <f>+G1230+E1231-F1231</f>
        <v>4.2632564145606011E-14</v>
      </c>
    </row>
    <row r="1232" spans="7:7">
      <c r="G1232" s="2">
        <f>+G1231+E1232-F1232</f>
        <v>4.2632564145606011E-14</v>
      </c>
    </row>
    <row r="1233" spans="7:7">
      <c r="G1233" s="2">
        <f>+G1232+E1233-F1233</f>
        <v>4.2632564145606011E-14</v>
      </c>
    </row>
    <row r="1234" spans="7:7">
      <c r="G1234" s="2">
        <f>+G1233+E1234-F1234</f>
        <v>4.2632564145606011E-14</v>
      </c>
    </row>
    <row r="1235" spans="7:7">
      <c r="G1235" s="2">
        <f>+G1234+E1235-F1235</f>
        <v>4.2632564145606011E-14</v>
      </c>
    </row>
    <row r="1236" spans="7:7">
      <c r="G1236" s="2">
        <f>+G1235+E1236-F1236</f>
        <v>4.2632564145606011E-14</v>
      </c>
    </row>
    <row r="1237" spans="7:7">
      <c r="G1237" s="2">
        <f>+G1236+E1237-F1237</f>
        <v>4.2632564145606011E-14</v>
      </c>
    </row>
    <row r="1238" spans="7:7">
      <c r="G1238" s="2">
        <f>+G1237+E1238-F1238</f>
        <v>4.2632564145606011E-14</v>
      </c>
    </row>
    <row r="1239" spans="7:7">
      <c r="G1239" s="2">
        <f>+G1238+E1239-F1239</f>
        <v>4.2632564145606011E-14</v>
      </c>
    </row>
    <row r="1240" spans="7:7">
      <c r="G1240" s="2">
        <f>+G1239+E1240-F1240</f>
        <v>4.2632564145606011E-14</v>
      </c>
    </row>
    <row r="1241" spans="7:7">
      <c r="G1241" s="2">
        <f>+G1240+E1241-F1241</f>
        <v>4.2632564145606011E-14</v>
      </c>
    </row>
    <row r="1242" spans="7:7">
      <c r="G1242" s="2">
        <f>+G1241+E1242-F1242</f>
        <v>4.2632564145606011E-14</v>
      </c>
    </row>
    <row r="1243" spans="7:7">
      <c r="G1243" s="2">
        <f>+G1242+E1243-F1243</f>
        <v>4.2632564145606011E-14</v>
      </c>
    </row>
    <row r="1244" spans="7:7">
      <c r="G1244" s="2">
        <f>+G1243+E1244-F1244</f>
        <v>4.2632564145606011E-14</v>
      </c>
    </row>
    <row r="1245" spans="7:7">
      <c r="G1245" s="2">
        <f>+G1244+E1245-F1245</f>
        <v>4.2632564145606011E-14</v>
      </c>
    </row>
    <row r="1246" spans="7:7">
      <c r="G1246" s="2">
        <f>+G1245+E1246-F1246</f>
        <v>4.2632564145606011E-14</v>
      </c>
    </row>
    <row r="1247" spans="7:7">
      <c r="G1247" s="2">
        <f>+G1246+E1247-F1247</f>
        <v>4.2632564145606011E-14</v>
      </c>
    </row>
    <row r="1248" spans="7:7">
      <c r="G1248" s="2">
        <f>+G1247+E1248-F1248</f>
        <v>4.2632564145606011E-14</v>
      </c>
    </row>
    <row r="1249" spans="7:7">
      <c r="G1249" s="2">
        <f>+G1248+E1249-F1249</f>
        <v>4.2632564145606011E-14</v>
      </c>
    </row>
    <row r="1250" spans="7:7">
      <c r="G1250" s="2">
        <f>+G1249+E1250-F1250</f>
        <v>4.2632564145606011E-14</v>
      </c>
    </row>
    <row r="1251" spans="7:7">
      <c r="G1251" s="2">
        <f>+G1250+E1251-F1251</f>
        <v>4.2632564145606011E-14</v>
      </c>
    </row>
    <row r="1252" spans="7:7">
      <c r="G1252" s="2">
        <f>+G1251+E1252-F1252</f>
        <v>4.2632564145606011E-14</v>
      </c>
    </row>
    <row r="1253" spans="7:7">
      <c r="G1253" s="2">
        <f>+G1252+E1253-F1253</f>
        <v>4.2632564145606011E-14</v>
      </c>
    </row>
    <row r="1254" spans="7:7">
      <c r="G1254" s="2">
        <f>+G1253+E1254-F1254</f>
        <v>4.2632564145606011E-14</v>
      </c>
    </row>
    <row r="1255" spans="7:7">
      <c r="G1255" s="2">
        <f>+G1254+E1255-F1255</f>
        <v>4.2632564145606011E-14</v>
      </c>
    </row>
    <row r="1256" spans="7:7">
      <c r="G1256" s="2">
        <f>+G1255+E1256-F1256</f>
        <v>4.2632564145606011E-14</v>
      </c>
    </row>
    <row r="1257" spans="7:7">
      <c r="G1257" s="2">
        <f>+G1256+E1257-F1257</f>
        <v>4.2632564145606011E-14</v>
      </c>
    </row>
    <row r="1258" spans="7:7">
      <c r="G1258" s="2">
        <f>+G1257+E1258-F1258</f>
        <v>4.2632564145606011E-14</v>
      </c>
    </row>
    <row r="1259" spans="7:7">
      <c r="G1259" s="2">
        <f>+G1258+E1259-F1259</f>
        <v>4.2632564145606011E-14</v>
      </c>
    </row>
    <row r="1260" spans="7:7">
      <c r="G1260" s="2">
        <f>+G1259+E1260-F1260</f>
        <v>4.2632564145606011E-14</v>
      </c>
    </row>
    <row r="1261" spans="7:7">
      <c r="G1261" s="2">
        <f>+G1260+E1261-F1261</f>
        <v>4.2632564145606011E-14</v>
      </c>
    </row>
    <row r="1262" spans="7:7">
      <c r="G1262" s="2">
        <f>+G1261+E1262-F1262</f>
        <v>4.2632564145606011E-14</v>
      </c>
    </row>
    <row r="1263" spans="7:7">
      <c r="G1263" s="2">
        <f>+G1262+E1263-F1263</f>
        <v>4.2632564145606011E-14</v>
      </c>
    </row>
    <row r="1264" spans="7:7">
      <c r="G1264" s="2">
        <f>+G1263+E1264-F1264</f>
        <v>4.2632564145606011E-14</v>
      </c>
    </row>
    <row r="1265" spans="7:7">
      <c r="G1265" s="2">
        <f>+G1264+E1265-F1265</f>
        <v>4.2632564145606011E-14</v>
      </c>
    </row>
    <row r="1266" spans="7:7">
      <c r="G1266" s="2">
        <f>+G1265+E1266-F1266</f>
        <v>4.2632564145606011E-14</v>
      </c>
    </row>
    <row r="1267" spans="7:7">
      <c r="G1267" s="2">
        <f>+G1266+E1267-F1267</f>
        <v>4.2632564145606011E-14</v>
      </c>
    </row>
    <row r="1268" spans="7:7">
      <c r="G1268" s="2">
        <f>+G1267+E1268-F1268</f>
        <v>4.2632564145606011E-14</v>
      </c>
    </row>
    <row r="1269" spans="7:7">
      <c r="G1269" s="2">
        <f>+G1268+E1269-F1269</f>
        <v>4.2632564145606011E-14</v>
      </c>
    </row>
    <row r="1270" spans="7:7">
      <c r="G1270" s="2">
        <f>+G1269+E1270-F1270</f>
        <v>4.2632564145606011E-14</v>
      </c>
    </row>
    <row r="1271" spans="7:7">
      <c r="G1271" s="2">
        <f>+G1270+E1271-F1271</f>
        <v>4.2632564145606011E-14</v>
      </c>
    </row>
    <row r="1272" spans="7:7">
      <c r="G1272" s="2">
        <f>+G1271+E1272-F1272</f>
        <v>4.2632564145606011E-14</v>
      </c>
    </row>
    <row r="1273" spans="7:7">
      <c r="G1273" s="2">
        <f>+G1272+E1273-F1273</f>
        <v>4.2632564145606011E-14</v>
      </c>
    </row>
    <row r="1274" spans="7:7">
      <c r="G1274" s="2">
        <f>+G1273+E1274-F1274</f>
        <v>4.2632564145606011E-14</v>
      </c>
    </row>
    <row r="1275" spans="7:7">
      <c r="G1275" s="2">
        <f>+G1274+E1275-F1275</f>
        <v>4.2632564145606011E-14</v>
      </c>
    </row>
    <row r="1276" spans="7:7">
      <c r="G1276" s="2">
        <f>+G1275+E1276-F1276</f>
        <v>4.2632564145606011E-14</v>
      </c>
    </row>
    <row r="1277" spans="7:7">
      <c r="G1277" s="2">
        <f>+G1276+E1277-F1277</f>
        <v>4.2632564145606011E-14</v>
      </c>
    </row>
    <row r="1278" spans="7:7">
      <c r="G1278" s="2">
        <f>+G1277+E1278-F1278</f>
        <v>4.2632564145606011E-14</v>
      </c>
    </row>
    <row r="1279" spans="7:7">
      <c r="G1279" s="2">
        <f>+G1278+E1279-F1279</f>
        <v>4.2632564145606011E-14</v>
      </c>
    </row>
    <row r="1280" spans="7:7">
      <c r="G1280" s="2">
        <f>+G1279+E1280-F1280</f>
        <v>4.2632564145606011E-14</v>
      </c>
    </row>
    <row r="1281" spans="7:7">
      <c r="G1281" s="2">
        <f>+G1280+E1281-F1281</f>
        <v>4.2632564145606011E-14</v>
      </c>
    </row>
    <row r="1282" spans="7:7">
      <c r="G1282" s="2">
        <f>+G1281+E1282-F1282</f>
        <v>4.2632564145606011E-14</v>
      </c>
    </row>
    <row r="1283" spans="7:7">
      <c r="G1283" s="2">
        <f>+G1282+E1283-F1283</f>
        <v>4.2632564145606011E-14</v>
      </c>
    </row>
    <row r="1284" spans="7:7">
      <c r="G1284" s="2">
        <f>+G1283+E1284-F1284</f>
        <v>4.2632564145606011E-14</v>
      </c>
    </row>
    <row r="1285" spans="7:7">
      <c r="G1285" s="2">
        <f>+G1284+E1285-F1285</f>
        <v>4.2632564145606011E-14</v>
      </c>
    </row>
    <row r="1286" spans="7:7">
      <c r="G1286" s="2">
        <f>+G1285+E1286-F1286</f>
        <v>4.2632564145606011E-14</v>
      </c>
    </row>
    <row r="1287" spans="7:7">
      <c r="G1287" s="2">
        <f>+G1286+E1287-F1287</f>
        <v>4.2632564145606011E-14</v>
      </c>
    </row>
    <row r="1288" spans="7:7">
      <c r="G1288" s="2">
        <f>+G1287+E1288-F1288</f>
        <v>4.2632564145606011E-14</v>
      </c>
    </row>
    <row r="1289" spans="7:7">
      <c r="G1289" s="2">
        <f>+G1288+E1289-F1289</f>
        <v>4.2632564145606011E-14</v>
      </c>
    </row>
    <row r="1290" spans="7:7">
      <c r="G1290" s="2">
        <f>+G1289+E1290-F1290</f>
        <v>4.2632564145606011E-14</v>
      </c>
    </row>
    <row r="1291" spans="7:7">
      <c r="G1291" s="2">
        <f>+G1290+E1291-F1291</f>
        <v>4.2632564145606011E-14</v>
      </c>
    </row>
    <row r="1292" spans="7:7">
      <c r="G1292" s="2">
        <f>+G1291+E1292-F1292</f>
        <v>4.2632564145606011E-14</v>
      </c>
    </row>
    <row r="1293" spans="7:7">
      <c r="G1293" s="2">
        <f>+G1292+E1293-F1293</f>
        <v>4.2632564145606011E-14</v>
      </c>
    </row>
    <row r="1294" spans="7:7">
      <c r="G1294" s="2">
        <f>+G1293+E1294-F1294</f>
        <v>4.2632564145606011E-14</v>
      </c>
    </row>
    <row r="1295" spans="7:7">
      <c r="G1295" s="2">
        <f>+G1294+E1295-F1295</f>
        <v>4.2632564145606011E-14</v>
      </c>
    </row>
    <row r="1296" spans="7:7">
      <c r="G1296" s="2">
        <f>+G1295+E1296-F1296</f>
        <v>4.2632564145606011E-14</v>
      </c>
    </row>
    <row r="1297" spans="7:7">
      <c r="G1297" s="2">
        <f>+G1296+E1297-F1297</f>
        <v>4.2632564145606011E-14</v>
      </c>
    </row>
    <row r="1298" spans="7:7">
      <c r="G1298" s="2">
        <f>+G1297+E1298-F1298</f>
        <v>4.2632564145606011E-14</v>
      </c>
    </row>
    <row r="1299" spans="7:7">
      <c r="G1299" s="2">
        <f>+G1298+E1299-F1299</f>
        <v>4.2632564145606011E-14</v>
      </c>
    </row>
    <row r="1300" spans="7:7">
      <c r="G1300" s="2">
        <f>+G1299+E1300-F1300</f>
        <v>4.2632564145606011E-14</v>
      </c>
    </row>
    <row r="1301" spans="7:7">
      <c r="G1301" s="2">
        <f>+G1300+E1301-F1301</f>
        <v>4.2632564145606011E-14</v>
      </c>
    </row>
    <row r="1302" spans="7:7">
      <c r="G1302" s="2">
        <f>+G1301+E1302-F1302</f>
        <v>4.2632564145606011E-14</v>
      </c>
    </row>
  </sheetData>
  <autoFilter ref="A4:G344" xr:uid="{00000000-0009-0000-0000-000024000000}"/>
  <mergeCells count="3">
    <mergeCell ref="B2:G2"/>
    <mergeCell ref="I879:K879"/>
    <mergeCell ref="I896:K896"/>
  </mergeCells>
  <pageMargins left="0" right="0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2:N1374"/>
  <sheetViews>
    <sheetView topLeftCell="A971" zoomScaleNormal="100" workbookViewId="0">
      <selection activeCell="F986" sqref="F986"/>
    </sheetView>
  </sheetViews>
  <sheetFormatPr defaultColWidth="11.42578125" defaultRowHeight="15"/>
  <cols>
    <col min="2" max="2" width="15.5703125" style="7" customWidth="1"/>
    <col min="3" max="3" width="17.140625" style="7" customWidth="1"/>
    <col min="4" max="4" width="51.5703125" bestFit="1" customWidth="1"/>
    <col min="5" max="5" width="11.42578125" style="28"/>
    <col min="6" max="6" width="11.42578125" style="2"/>
    <col min="8" max="8" width="14" bestFit="1" customWidth="1"/>
    <col min="9" max="9" width="15.42578125" customWidth="1"/>
    <col min="10" max="10" width="32.5703125" customWidth="1"/>
    <col min="11" max="11" width="14.42578125" customWidth="1"/>
  </cols>
  <sheetData>
    <row r="2" spans="1:7">
      <c r="B2" s="440" t="s">
        <v>589</v>
      </c>
      <c r="C2" s="440"/>
      <c r="D2" s="440"/>
      <c r="E2" s="440"/>
      <c r="F2" s="440"/>
      <c r="G2" s="440"/>
    </row>
    <row r="4" spans="1:7" ht="41.25">
      <c r="A4" s="11" t="s">
        <v>1</v>
      </c>
      <c r="B4" s="11" t="s">
        <v>2</v>
      </c>
      <c r="C4" s="11" t="s">
        <v>3</v>
      </c>
      <c r="D4" s="11" t="s">
        <v>4</v>
      </c>
      <c r="E4" s="47" t="s">
        <v>5</v>
      </c>
      <c r="F4" s="12" t="s">
        <v>6</v>
      </c>
      <c r="G4" s="12" t="s">
        <v>7</v>
      </c>
    </row>
    <row r="5" spans="1:7" hidden="1">
      <c r="A5" s="1">
        <v>42736</v>
      </c>
      <c r="B5" s="422" t="s">
        <v>8</v>
      </c>
      <c r="C5" s="422"/>
      <c r="G5" s="2">
        <v>406.4</v>
      </c>
    </row>
    <row r="6" spans="1:7" hidden="1">
      <c r="A6" s="1">
        <v>42738</v>
      </c>
      <c r="B6" s="422">
        <v>12057</v>
      </c>
      <c r="C6" s="422" t="s">
        <v>67</v>
      </c>
      <c r="F6" s="2">
        <v>118.5</v>
      </c>
      <c r="G6" s="2">
        <f t="shared" ref="G6:G72" si="0">+G5+E6-F6</f>
        <v>287.89999999999998</v>
      </c>
    </row>
    <row r="7" spans="1:7" hidden="1">
      <c r="A7" s="1">
        <v>42819</v>
      </c>
      <c r="B7" s="422">
        <v>12484</v>
      </c>
      <c r="C7" s="422" t="s">
        <v>67</v>
      </c>
      <c r="F7" s="2">
        <v>122.9</v>
      </c>
      <c r="G7" s="2">
        <f t="shared" si="0"/>
        <v>164.99999999999997</v>
      </c>
    </row>
    <row r="8" spans="1:7" hidden="1">
      <c r="A8" s="1">
        <v>42881</v>
      </c>
      <c r="B8" s="422">
        <v>12829</v>
      </c>
      <c r="C8" s="422" t="s">
        <v>67</v>
      </c>
      <c r="F8" s="2">
        <v>10</v>
      </c>
      <c r="G8" s="2">
        <f t="shared" si="0"/>
        <v>154.99999999999997</v>
      </c>
    </row>
    <row r="9" spans="1:7" hidden="1">
      <c r="A9" s="1">
        <v>42949</v>
      </c>
      <c r="B9" s="422">
        <v>13329</v>
      </c>
      <c r="C9" s="422" t="s">
        <v>67</v>
      </c>
      <c r="F9" s="2">
        <v>85</v>
      </c>
      <c r="G9" s="2">
        <f t="shared" si="0"/>
        <v>69.999999999999972</v>
      </c>
    </row>
    <row r="10" spans="1:7" hidden="1">
      <c r="A10" s="1">
        <v>42949</v>
      </c>
      <c r="B10" s="422">
        <v>13350</v>
      </c>
      <c r="C10" s="422" t="s">
        <v>67</v>
      </c>
      <c r="F10" s="2">
        <v>10</v>
      </c>
      <c r="G10" s="2">
        <f t="shared" si="0"/>
        <v>59.999999999999972</v>
      </c>
    </row>
    <row r="11" spans="1:7" hidden="1">
      <c r="A11" s="1">
        <v>43053</v>
      </c>
      <c r="B11" s="422">
        <v>13977</v>
      </c>
      <c r="C11" s="422" t="s">
        <v>67</v>
      </c>
      <c r="F11" s="2">
        <v>10</v>
      </c>
      <c r="G11" s="2">
        <f t="shared" si="0"/>
        <v>49.999999999999972</v>
      </c>
    </row>
    <row r="12" spans="1:7" hidden="1">
      <c r="A12" s="1">
        <v>43068</v>
      </c>
      <c r="B12" s="422">
        <v>14187</v>
      </c>
      <c r="C12" s="422" t="s">
        <v>177</v>
      </c>
      <c r="F12" s="2">
        <v>50</v>
      </c>
      <c r="G12" s="2">
        <f t="shared" si="0"/>
        <v>0</v>
      </c>
    </row>
    <row r="13" spans="1:7" hidden="1">
      <c r="A13" s="1">
        <v>42766</v>
      </c>
      <c r="B13" s="422" t="s">
        <v>10</v>
      </c>
      <c r="C13" s="422" t="s">
        <v>11</v>
      </c>
      <c r="D13" t="s">
        <v>12</v>
      </c>
      <c r="E13" s="48">
        <v>64.5</v>
      </c>
      <c r="G13" s="2">
        <f t="shared" si="0"/>
        <v>64.5</v>
      </c>
    </row>
    <row r="14" spans="1:7" hidden="1">
      <c r="B14" s="422"/>
      <c r="C14" s="422"/>
      <c r="D14" t="s">
        <v>13</v>
      </c>
      <c r="E14" s="48">
        <v>51.9</v>
      </c>
      <c r="G14" s="2">
        <f t="shared" si="0"/>
        <v>116.4</v>
      </c>
    </row>
    <row r="15" spans="1:7" hidden="1">
      <c r="B15" s="422"/>
      <c r="C15" s="422"/>
      <c r="D15" t="s">
        <v>14</v>
      </c>
      <c r="E15" s="48">
        <v>60</v>
      </c>
      <c r="G15" s="2">
        <f t="shared" si="0"/>
        <v>176.4</v>
      </c>
    </row>
    <row r="16" spans="1:7" hidden="1">
      <c r="B16" s="422"/>
      <c r="C16" s="422"/>
      <c r="D16" t="s">
        <v>15</v>
      </c>
      <c r="E16" s="48">
        <v>2</v>
      </c>
      <c r="G16" s="2">
        <f t="shared" si="0"/>
        <v>178.4</v>
      </c>
    </row>
    <row r="17" spans="1:7" hidden="1">
      <c r="A17" s="1">
        <v>42765</v>
      </c>
      <c r="B17" s="422" t="s">
        <v>69</v>
      </c>
      <c r="C17" s="422" t="s">
        <v>11</v>
      </c>
      <c r="D17" t="s">
        <v>14</v>
      </c>
      <c r="E17" s="48"/>
      <c r="F17" s="2">
        <v>60</v>
      </c>
      <c r="G17" s="2">
        <f t="shared" si="0"/>
        <v>118.4</v>
      </c>
    </row>
    <row r="18" spans="1:7" hidden="1">
      <c r="A18" s="1">
        <v>42765</v>
      </c>
      <c r="B18" s="422" t="s">
        <v>69</v>
      </c>
      <c r="C18" s="422" t="s">
        <v>11</v>
      </c>
      <c r="D18" t="s">
        <v>15</v>
      </c>
      <c r="E18" s="48"/>
      <c r="F18" s="2">
        <v>2</v>
      </c>
      <c r="G18" s="2">
        <f t="shared" si="0"/>
        <v>116.4</v>
      </c>
    </row>
    <row r="19" spans="1:7" hidden="1">
      <c r="A19" s="1">
        <v>42819</v>
      </c>
      <c r="B19" s="422">
        <v>12484</v>
      </c>
      <c r="C19" s="422" t="s">
        <v>11</v>
      </c>
      <c r="D19" t="s">
        <v>12</v>
      </c>
      <c r="E19" s="48"/>
      <c r="F19" s="2">
        <v>64.5</v>
      </c>
      <c r="G19" s="2">
        <f t="shared" si="0"/>
        <v>51.900000000000006</v>
      </c>
    </row>
    <row r="20" spans="1:7" hidden="1">
      <c r="A20" s="1">
        <v>42819</v>
      </c>
      <c r="B20" s="422">
        <v>12484</v>
      </c>
      <c r="C20" s="422" t="s">
        <v>11</v>
      </c>
      <c r="D20" t="s">
        <v>13</v>
      </c>
      <c r="E20" s="48"/>
      <c r="F20" s="2">
        <v>51.9</v>
      </c>
      <c r="G20" s="2">
        <f t="shared" si="0"/>
        <v>0</v>
      </c>
    </row>
    <row r="21" spans="1:7" hidden="1">
      <c r="A21" s="1">
        <v>42794</v>
      </c>
      <c r="B21" s="422" t="s">
        <v>10</v>
      </c>
      <c r="C21" s="422" t="s">
        <v>17</v>
      </c>
      <c r="D21" t="s">
        <v>12</v>
      </c>
      <c r="E21" s="48">
        <v>66</v>
      </c>
      <c r="G21" s="2">
        <f t="shared" si="0"/>
        <v>66</v>
      </c>
    </row>
    <row r="22" spans="1:7" hidden="1">
      <c r="B22" s="422"/>
      <c r="C22" s="422"/>
      <c r="D22" t="s">
        <v>13</v>
      </c>
      <c r="E22" s="48">
        <v>36</v>
      </c>
      <c r="G22" s="2">
        <f t="shared" si="0"/>
        <v>102</v>
      </c>
    </row>
    <row r="23" spans="1:7" hidden="1">
      <c r="B23" s="422"/>
      <c r="C23" s="422"/>
      <c r="D23" t="s">
        <v>14</v>
      </c>
      <c r="E23" s="48">
        <v>56</v>
      </c>
      <c r="G23" s="2">
        <f t="shared" si="0"/>
        <v>158</v>
      </c>
    </row>
    <row r="24" spans="1:7" hidden="1">
      <c r="B24" s="422"/>
      <c r="C24" s="422"/>
      <c r="D24" t="s">
        <v>15</v>
      </c>
      <c r="E24" s="48">
        <v>2</v>
      </c>
      <c r="G24" s="2">
        <f t="shared" si="0"/>
        <v>160</v>
      </c>
    </row>
    <row r="25" spans="1:7" hidden="1">
      <c r="B25" s="422"/>
      <c r="C25" s="422"/>
      <c r="D25" t="s">
        <v>70</v>
      </c>
      <c r="E25" s="48">
        <v>85</v>
      </c>
      <c r="G25" s="2">
        <f t="shared" si="0"/>
        <v>245</v>
      </c>
    </row>
    <row r="26" spans="1:7" hidden="1">
      <c r="A26" s="1">
        <v>42794</v>
      </c>
      <c r="B26" s="422" t="s">
        <v>69</v>
      </c>
      <c r="C26" s="422" t="s">
        <v>17</v>
      </c>
      <c r="D26" t="s">
        <v>14</v>
      </c>
      <c r="E26" s="48"/>
      <c r="F26" s="2">
        <v>56</v>
      </c>
      <c r="G26" s="2">
        <f t="shared" si="0"/>
        <v>189</v>
      </c>
    </row>
    <row r="27" spans="1:7" hidden="1">
      <c r="A27" s="1">
        <v>42794</v>
      </c>
      <c r="B27" s="422" t="s">
        <v>69</v>
      </c>
      <c r="C27" s="422" t="s">
        <v>17</v>
      </c>
      <c r="D27" t="s">
        <v>15</v>
      </c>
      <c r="E27" s="48"/>
      <c r="F27" s="2">
        <v>2</v>
      </c>
      <c r="G27" s="2">
        <f t="shared" si="0"/>
        <v>187</v>
      </c>
    </row>
    <row r="28" spans="1:7" hidden="1">
      <c r="A28" s="1">
        <v>42819</v>
      </c>
      <c r="B28" s="422">
        <v>12484</v>
      </c>
      <c r="C28" s="422" t="s">
        <v>17</v>
      </c>
      <c r="D28" t="s">
        <v>12</v>
      </c>
      <c r="E28" s="48"/>
      <c r="F28" s="2">
        <v>66</v>
      </c>
      <c r="G28" s="2">
        <f t="shared" si="0"/>
        <v>121</v>
      </c>
    </row>
    <row r="29" spans="1:7" hidden="1">
      <c r="A29" s="1">
        <v>42819</v>
      </c>
      <c r="B29" s="422">
        <v>12484</v>
      </c>
      <c r="C29" s="422" t="s">
        <v>17</v>
      </c>
      <c r="D29" t="s">
        <v>13</v>
      </c>
      <c r="E29" s="48"/>
      <c r="F29" s="2">
        <v>36</v>
      </c>
      <c r="G29" s="2">
        <f t="shared" si="0"/>
        <v>85</v>
      </c>
    </row>
    <row r="30" spans="1:7" hidden="1">
      <c r="A30" s="1">
        <v>42949</v>
      </c>
      <c r="B30" s="422">
        <v>13329</v>
      </c>
      <c r="C30" s="422" t="s">
        <v>17</v>
      </c>
      <c r="D30" t="s">
        <v>70</v>
      </c>
      <c r="E30" s="48"/>
      <c r="F30" s="2">
        <v>85</v>
      </c>
      <c r="G30" s="2">
        <f t="shared" si="0"/>
        <v>0</v>
      </c>
    </row>
    <row r="31" spans="1:7" hidden="1">
      <c r="A31" s="1">
        <v>42825</v>
      </c>
      <c r="B31" s="422" t="s">
        <v>10</v>
      </c>
      <c r="C31" s="422" t="s">
        <v>18</v>
      </c>
      <c r="D31" t="s">
        <v>12</v>
      </c>
      <c r="E31" s="48">
        <v>63.1</v>
      </c>
      <c r="G31" s="2">
        <f t="shared" si="0"/>
        <v>63.1</v>
      </c>
    </row>
    <row r="32" spans="1:7" hidden="1">
      <c r="A32" s="1"/>
      <c r="B32" s="422"/>
      <c r="C32" s="422"/>
      <c r="D32" t="s">
        <v>13</v>
      </c>
      <c r="E32" s="48">
        <v>37.799999999999997</v>
      </c>
      <c r="G32" s="2">
        <f t="shared" si="0"/>
        <v>100.9</v>
      </c>
    </row>
    <row r="33" spans="1:7" hidden="1">
      <c r="A33" s="1"/>
      <c r="B33" s="422"/>
      <c r="C33" s="422"/>
      <c r="D33" t="s">
        <v>14</v>
      </c>
      <c r="E33" s="48">
        <v>60</v>
      </c>
      <c r="G33" s="2">
        <f t="shared" si="0"/>
        <v>160.9</v>
      </c>
    </row>
    <row r="34" spans="1:7" hidden="1">
      <c r="A34" s="1"/>
      <c r="B34" s="422"/>
      <c r="C34" s="422"/>
      <c r="D34" t="s">
        <v>15</v>
      </c>
      <c r="E34" s="48">
        <v>2</v>
      </c>
      <c r="G34" s="2">
        <f t="shared" si="0"/>
        <v>162.9</v>
      </c>
    </row>
    <row r="35" spans="1:7" hidden="1">
      <c r="A35" s="1"/>
      <c r="B35" s="422"/>
      <c r="C35" s="422"/>
      <c r="D35" t="s">
        <v>70</v>
      </c>
      <c r="E35" s="48">
        <v>85</v>
      </c>
      <c r="G35" s="2">
        <f t="shared" si="0"/>
        <v>247.9</v>
      </c>
    </row>
    <row r="36" spans="1:7" hidden="1">
      <c r="A36" s="1">
        <v>42823</v>
      </c>
      <c r="B36" s="422" t="s">
        <v>69</v>
      </c>
      <c r="C36" s="422" t="s">
        <v>18</v>
      </c>
      <c r="D36" t="s">
        <v>14</v>
      </c>
      <c r="E36" s="48"/>
      <c r="F36" s="2">
        <v>60</v>
      </c>
      <c r="G36" s="2">
        <f t="shared" si="0"/>
        <v>187.9</v>
      </c>
    </row>
    <row r="37" spans="1:7" hidden="1">
      <c r="A37" s="1">
        <v>42823</v>
      </c>
      <c r="B37" s="422" t="s">
        <v>69</v>
      </c>
      <c r="C37" s="422" t="s">
        <v>18</v>
      </c>
      <c r="D37" t="s">
        <v>15</v>
      </c>
      <c r="E37" s="48"/>
      <c r="F37" s="2">
        <v>2</v>
      </c>
      <c r="G37" s="2">
        <f t="shared" si="0"/>
        <v>185.9</v>
      </c>
    </row>
    <row r="38" spans="1:7" hidden="1">
      <c r="A38" s="1">
        <v>42881</v>
      </c>
      <c r="B38" s="422">
        <v>12828</v>
      </c>
      <c r="C38" s="422" t="s">
        <v>18</v>
      </c>
      <c r="D38" t="s">
        <v>12</v>
      </c>
      <c r="E38" s="48"/>
      <c r="F38" s="2">
        <v>63.1</v>
      </c>
      <c r="G38" s="2">
        <f t="shared" si="0"/>
        <v>122.80000000000001</v>
      </c>
    </row>
    <row r="39" spans="1:7" hidden="1">
      <c r="A39" s="1">
        <v>42881</v>
      </c>
      <c r="B39" s="422">
        <v>12828</v>
      </c>
      <c r="C39" s="422" t="s">
        <v>18</v>
      </c>
      <c r="D39" t="s">
        <v>13</v>
      </c>
      <c r="E39" s="48"/>
      <c r="F39" s="2">
        <v>37.799999999999997</v>
      </c>
      <c r="G39" s="2">
        <f t="shared" si="0"/>
        <v>85.000000000000014</v>
      </c>
    </row>
    <row r="40" spans="1:7" hidden="1">
      <c r="A40" s="1">
        <v>42949</v>
      </c>
      <c r="B40" s="422">
        <v>13329</v>
      </c>
      <c r="C40" s="422" t="s">
        <v>18</v>
      </c>
      <c r="D40" t="s">
        <v>70</v>
      </c>
      <c r="E40" s="48"/>
      <c r="F40" s="2">
        <v>85</v>
      </c>
      <c r="G40" s="2">
        <f t="shared" si="0"/>
        <v>0</v>
      </c>
    </row>
    <row r="41" spans="1:7" hidden="1">
      <c r="A41" s="1">
        <v>42855</v>
      </c>
      <c r="B41" s="422" t="s">
        <v>10</v>
      </c>
      <c r="C41" s="422" t="s">
        <v>19</v>
      </c>
      <c r="D41" t="s">
        <v>12</v>
      </c>
      <c r="E41" s="48">
        <v>64.599999999999994</v>
      </c>
      <c r="G41" s="2">
        <f t="shared" si="0"/>
        <v>64.599999999999994</v>
      </c>
    </row>
    <row r="42" spans="1:7" hidden="1">
      <c r="A42" s="1"/>
      <c r="B42" s="422"/>
      <c r="C42" s="422"/>
      <c r="D42" t="s">
        <v>13</v>
      </c>
      <c r="E42" s="48">
        <v>37</v>
      </c>
      <c r="G42" s="2">
        <f t="shared" si="0"/>
        <v>101.6</v>
      </c>
    </row>
    <row r="43" spans="1:7" hidden="1">
      <c r="A43" s="1"/>
      <c r="B43" s="422"/>
      <c r="C43" s="422"/>
      <c r="D43" t="s">
        <v>14</v>
      </c>
      <c r="E43" s="48">
        <v>60</v>
      </c>
      <c r="G43" s="2">
        <f t="shared" si="0"/>
        <v>161.6</v>
      </c>
    </row>
    <row r="44" spans="1:7" hidden="1">
      <c r="A44" s="1"/>
      <c r="B44" s="422"/>
      <c r="C44" s="422"/>
      <c r="D44" t="s">
        <v>15</v>
      </c>
      <c r="E44" s="48">
        <v>2</v>
      </c>
      <c r="G44" s="2">
        <f t="shared" si="0"/>
        <v>163.6</v>
      </c>
    </row>
    <row r="45" spans="1:7" hidden="1">
      <c r="A45" s="1">
        <v>42854</v>
      </c>
      <c r="B45" s="422" t="s">
        <v>69</v>
      </c>
      <c r="C45" s="422" t="s">
        <v>19</v>
      </c>
      <c r="D45" t="s">
        <v>14</v>
      </c>
      <c r="E45" s="48"/>
      <c r="F45" s="2">
        <v>60</v>
      </c>
      <c r="G45" s="2">
        <f t="shared" si="0"/>
        <v>103.6</v>
      </c>
    </row>
    <row r="46" spans="1:7" hidden="1">
      <c r="A46" s="1">
        <v>42854</v>
      </c>
      <c r="B46" s="422" t="s">
        <v>69</v>
      </c>
      <c r="C46" s="422" t="s">
        <v>19</v>
      </c>
      <c r="D46" t="s">
        <v>15</v>
      </c>
      <c r="E46" s="48"/>
      <c r="F46" s="2">
        <v>2</v>
      </c>
      <c r="G46" s="2">
        <f t="shared" si="0"/>
        <v>101.6</v>
      </c>
    </row>
    <row r="47" spans="1:7" hidden="1">
      <c r="A47" s="1">
        <v>42881</v>
      </c>
      <c r="B47" s="422">
        <v>12828</v>
      </c>
      <c r="C47" s="422" t="s">
        <v>19</v>
      </c>
      <c r="D47" t="s">
        <v>12</v>
      </c>
      <c r="E47" s="48"/>
      <c r="F47" s="2">
        <v>64.599999999999994</v>
      </c>
      <c r="G47" s="2">
        <f t="shared" si="0"/>
        <v>37</v>
      </c>
    </row>
    <row r="48" spans="1:7" hidden="1">
      <c r="A48" s="1">
        <v>42881</v>
      </c>
      <c r="B48" s="422">
        <v>12828</v>
      </c>
      <c r="C48" s="422" t="s">
        <v>19</v>
      </c>
      <c r="D48" t="s">
        <v>13</v>
      </c>
      <c r="E48" s="48"/>
      <c r="F48" s="2">
        <v>37</v>
      </c>
      <c r="G48" s="2">
        <f t="shared" si="0"/>
        <v>0</v>
      </c>
    </row>
    <row r="49" spans="1:7" hidden="1">
      <c r="A49" s="1">
        <v>42886</v>
      </c>
      <c r="B49" s="422" t="s">
        <v>10</v>
      </c>
      <c r="C49" s="422" t="s">
        <v>20</v>
      </c>
      <c r="D49" t="s">
        <v>12</v>
      </c>
      <c r="E49" s="48">
        <v>50.6</v>
      </c>
      <c r="G49" s="2">
        <f t="shared" si="0"/>
        <v>50.6</v>
      </c>
    </row>
    <row r="50" spans="1:7" hidden="1">
      <c r="A50" s="1"/>
      <c r="B50" s="422"/>
      <c r="C50" s="422"/>
      <c r="D50" t="s">
        <v>13</v>
      </c>
      <c r="E50" s="48">
        <v>36.299999999999997</v>
      </c>
      <c r="G50" s="2">
        <f t="shared" si="0"/>
        <v>86.9</v>
      </c>
    </row>
    <row r="51" spans="1:7" hidden="1">
      <c r="A51" s="1"/>
      <c r="B51" s="422"/>
      <c r="C51" s="422"/>
      <c r="D51" t="s">
        <v>14</v>
      </c>
      <c r="E51" s="48">
        <v>60</v>
      </c>
      <c r="G51" s="2">
        <f t="shared" si="0"/>
        <v>146.9</v>
      </c>
    </row>
    <row r="52" spans="1:7" hidden="1">
      <c r="B52" s="422"/>
      <c r="C52" s="422"/>
      <c r="D52" t="s">
        <v>15</v>
      </c>
      <c r="E52" s="48">
        <v>2</v>
      </c>
      <c r="G52" s="2">
        <f t="shared" si="0"/>
        <v>148.9</v>
      </c>
    </row>
    <row r="53" spans="1:7" hidden="1">
      <c r="A53" s="1">
        <v>42886</v>
      </c>
      <c r="B53" s="422" t="s">
        <v>69</v>
      </c>
      <c r="C53" s="422" t="s">
        <v>20</v>
      </c>
      <c r="D53" t="s">
        <v>14</v>
      </c>
      <c r="E53" s="48"/>
      <c r="F53" s="2">
        <v>60</v>
      </c>
      <c r="G53" s="2">
        <f t="shared" si="0"/>
        <v>88.9</v>
      </c>
    </row>
    <row r="54" spans="1:7" hidden="1">
      <c r="A54" s="1">
        <v>42886</v>
      </c>
      <c r="B54" s="422" t="s">
        <v>69</v>
      </c>
      <c r="C54" s="422" t="s">
        <v>20</v>
      </c>
      <c r="D54" t="s">
        <v>15</v>
      </c>
      <c r="E54" s="48"/>
      <c r="F54" s="2">
        <v>2</v>
      </c>
      <c r="G54" s="2">
        <f t="shared" si="0"/>
        <v>86.9</v>
      </c>
    </row>
    <row r="55" spans="1:7" hidden="1">
      <c r="A55" s="1">
        <v>42949</v>
      </c>
      <c r="B55" s="422">
        <v>13350</v>
      </c>
      <c r="C55" s="422" t="s">
        <v>20</v>
      </c>
      <c r="D55" t="s">
        <v>12</v>
      </c>
      <c r="E55" s="48"/>
      <c r="F55" s="2">
        <v>50.6</v>
      </c>
      <c r="G55" s="2">
        <f t="shared" si="0"/>
        <v>36.300000000000004</v>
      </c>
    </row>
    <row r="56" spans="1:7" hidden="1">
      <c r="A56" s="1">
        <v>42949</v>
      </c>
      <c r="B56" s="422">
        <v>13350</v>
      </c>
      <c r="C56" s="422" t="s">
        <v>20</v>
      </c>
      <c r="D56" t="s">
        <v>13</v>
      </c>
      <c r="E56" s="48"/>
      <c r="F56" s="2">
        <v>36.299999999999997</v>
      </c>
      <c r="G56" s="2">
        <f t="shared" si="0"/>
        <v>0</v>
      </c>
    </row>
    <row r="57" spans="1:7" hidden="1">
      <c r="A57" s="1">
        <v>42916</v>
      </c>
      <c r="B57" s="422" t="s">
        <v>10</v>
      </c>
      <c r="C57" s="422" t="s">
        <v>21</v>
      </c>
      <c r="D57" t="s">
        <v>12</v>
      </c>
      <c r="E57" s="48">
        <v>49.4</v>
      </c>
      <c r="G57" s="2">
        <f t="shared" si="0"/>
        <v>49.4</v>
      </c>
    </row>
    <row r="58" spans="1:7" hidden="1">
      <c r="A58" s="1"/>
      <c r="B58" s="422"/>
      <c r="C58" s="422"/>
      <c r="D58" t="s">
        <v>13</v>
      </c>
      <c r="E58" s="48">
        <v>36.700000000000003</v>
      </c>
      <c r="G58" s="2">
        <f t="shared" si="0"/>
        <v>86.1</v>
      </c>
    </row>
    <row r="59" spans="1:7" hidden="1">
      <c r="A59" s="1"/>
      <c r="B59" s="422"/>
      <c r="C59" s="422"/>
      <c r="D59" t="s">
        <v>14</v>
      </c>
      <c r="E59" s="48">
        <v>60</v>
      </c>
      <c r="G59" s="2">
        <f t="shared" si="0"/>
        <v>146.1</v>
      </c>
    </row>
    <row r="60" spans="1:7" hidden="1">
      <c r="B60" s="422"/>
      <c r="C60" s="422"/>
      <c r="D60" t="s">
        <v>15</v>
      </c>
      <c r="E60" s="48">
        <v>2</v>
      </c>
      <c r="G60" s="2">
        <f t="shared" si="0"/>
        <v>148.1</v>
      </c>
    </row>
    <row r="61" spans="1:7" hidden="1">
      <c r="A61" s="1">
        <v>42916</v>
      </c>
      <c r="B61" s="422" t="s">
        <v>69</v>
      </c>
      <c r="C61" s="422" t="s">
        <v>21</v>
      </c>
      <c r="D61" t="s">
        <v>14</v>
      </c>
      <c r="E61" s="48"/>
      <c r="F61" s="2">
        <v>60</v>
      </c>
      <c r="G61" s="2">
        <f t="shared" si="0"/>
        <v>88.1</v>
      </c>
    </row>
    <row r="62" spans="1:7" hidden="1">
      <c r="A62" s="1">
        <v>42949</v>
      </c>
      <c r="B62" s="422">
        <v>13350</v>
      </c>
      <c r="C62" s="422" t="s">
        <v>21</v>
      </c>
      <c r="D62" t="s">
        <v>12</v>
      </c>
      <c r="E62" s="48"/>
      <c r="F62" s="2">
        <v>49.4</v>
      </c>
      <c r="G62" s="2">
        <f t="shared" si="0"/>
        <v>38.699999999999996</v>
      </c>
    </row>
    <row r="63" spans="1:7" hidden="1">
      <c r="A63" s="1">
        <v>42949</v>
      </c>
      <c r="B63" s="422">
        <v>13350</v>
      </c>
      <c r="C63" s="422" t="s">
        <v>21</v>
      </c>
      <c r="D63" t="s">
        <v>13</v>
      </c>
      <c r="E63" s="48"/>
      <c r="F63" s="2">
        <v>36.700000000000003</v>
      </c>
      <c r="G63" s="2">
        <f t="shared" si="0"/>
        <v>1.9999999999999929</v>
      </c>
    </row>
    <row r="64" spans="1:7" hidden="1">
      <c r="A64" s="1">
        <v>43053</v>
      </c>
      <c r="B64" s="422">
        <v>13977</v>
      </c>
      <c r="C64" s="422" t="s">
        <v>21</v>
      </c>
      <c r="D64" t="s">
        <v>15</v>
      </c>
      <c r="E64" s="48"/>
      <c r="F64" s="2">
        <v>2</v>
      </c>
      <c r="G64" s="2">
        <f t="shared" si="0"/>
        <v>-7.1054273576010019E-15</v>
      </c>
    </row>
    <row r="65" spans="1:7" hidden="1">
      <c r="A65" s="1">
        <v>42947</v>
      </c>
      <c r="B65" s="422" t="s">
        <v>10</v>
      </c>
      <c r="C65" s="422" t="s">
        <v>22</v>
      </c>
      <c r="D65" t="s">
        <v>12</v>
      </c>
      <c r="E65" s="48">
        <v>45.3</v>
      </c>
      <c r="G65" s="2">
        <f t="shared" si="0"/>
        <v>45.29999999999999</v>
      </c>
    </row>
    <row r="66" spans="1:7" hidden="1">
      <c r="A66" s="1"/>
      <c r="B66" s="422"/>
      <c r="C66" s="422"/>
      <c r="D66" t="s">
        <v>13</v>
      </c>
      <c r="E66" s="48">
        <v>36</v>
      </c>
      <c r="G66" s="2">
        <f t="shared" si="0"/>
        <v>81.299999999999983</v>
      </c>
    </row>
    <row r="67" spans="1:7" hidden="1">
      <c r="A67" s="1"/>
      <c r="B67" s="422"/>
      <c r="C67" s="422"/>
      <c r="D67" t="s">
        <v>14</v>
      </c>
      <c r="E67" s="48">
        <v>60</v>
      </c>
      <c r="G67" s="2">
        <f t="shared" si="0"/>
        <v>141.29999999999998</v>
      </c>
    </row>
    <row r="68" spans="1:7" hidden="1">
      <c r="B68" s="422"/>
      <c r="C68" s="422"/>
      <c r="D68" t="s">
        <v>15</v>
      </c>
      <c r="E68" s="48">
        <v>2</v>
      </c>
      <c r="G68" s="2">
        <f t="shared" si="0"/>
        <v>143.29999999999998</v>
      </c>
    </row>
    <row r="69" spans="1:7" hidden="1">
      <c r="A69" s="1">
        <v>42944</v>
      </c>
      <c r="B69" s="422" t="s">
        <v>69</v>
      </c>
      <c r="C69" s="422" t="s">
        <v>22</v>
      </c>
      <c r="D69" t="s">
        <v>14</v>
      </c>
      <c r="E69" s="48"/>
      <c r="F69" s="2">
        <v>60</v>
      </c>
      <c r="G69" s="2">
        <f t="shared" si="0"/>
        <v>83.299999999999983</v>
      </c>
    </row>
    <row r="70" spans="1:7" hidden="1">
      <c r="A70" s="1">
        <v>42944</v>
      </c>
      <c r="B70" s="422" t="s">
        <v>69</v>
      </c>
      <c r="C70" s="422" t="s">
        <v>22</v>
      </c>
      <c r="D70" t="s">
        <v>15</v>
      </c>
      <c r="E70" s="48"/>
      <c r="F70" s="2">
        <v>2</v>
      </c>
      <c r="G70" s="2">
        <f t="shared" si="0"/>
        <v>81.299999999999983</v>
      </c>
    </row>
    <row r="71" spans="1:7" hidden="1">
      <c r="A71" s="1">
        <v>42971</v>
      </c>
      <c r="B71" s="422">
        <v>13463</v>
      </c>
      <c r="C71" s="422" t="s">
        <v>22</v>
      </c>
      <c r="D71" t="s">
        <v>12</v>
      </c>
      <c r="E71" s="48"/>
      <c r="F71" s="2">
        <v>45.3</v>
      </c>
      <c r="G71" s="2">
        <f t="shared" si="0"/>
        <v>35.999999999999986</v>
      </c>
    </row>
    <row r="72" spans="1:7" hidden="1">
      <c r="A72" s="1">
        <v>42971</v>
      </c>
      <c r="B72" s="422">
        <v>13463</v>
      </c>
      <c r="C72" s="422" t="s">
        <v>22</v>
      </c>
      <c r="D72" t="s">
        <v>13</v>
      </c>
      <c r="E72" s="48"/>
      <c r="F72" s="2">
        <v>36</v>
      </c>
      <c r="G72" s="2">
        <f t="shared" si="0"/>
        <v>0</v>
      </c>
    </row>
    <row r="73" spans="1:7" hidden="1">
      <c r="A73" s="1">
        <v>42978</v>
      </c>
      <c r="B73" s="422" t="s">
        <v>10</v>
      </c>
      <c r="C73" s="422" t="s">
        <v>23</v>
      </c>
      <c r="D73" t="s">
        <v>12</v>
      </c>
      <c r="E73" s="48">
        <v>45.3</v>
      </c>
      <c r="G73" s="2">
        <f t="shared" ref="G73:G140" si="1">+G72+E73-F73</f>
        <v>45.3</v>
      </c>
    </row>
    <row r="74" spans="1:7" hidden="1">
      <c r="A74" s="1"/>
      <c r="B74" s="422"/>
      <c r="C74" s="422"/>
      <c r="D74" t="s">
        <v>13</v>
      </c>
      <c r="E74" s="48">
        <v>36</v>
      </c>
      <c r="G74" s="2">
        <f t="shared" si="1"/>
        <v>81.3</v>
      </c>
    </row>
    <row r="75" spans="1:7" hidden="1">
      <c r="A75" s="1"/>
      <c r="B75" s="422"/>
      <c r="C75" s="422"/>
      <c r="D75" t="s">
        <v>14</v>
      </c>
      <c r="E75" s="48">
        <v>60</v>
      </c>
      <c r="G75" s="2">
        <f t="shared" si="1"/>
        <v>141.30000000000001</v>
      </c>
    </row>
    <row r="76" spans="1:7" hidden="1">
      <c r="B76" s="422"/>
      <c r="C76" s="422"/>
      <c r="D76" t="s">
        <v>15</v>
      </c>
      <c r="E76" s="48">
        <v>2</v>
      </c>
      <c r="G76" s="2">
        <f t="shared" si="1"/>
        <v>143.30000000000001</v>
      </c>
    </row>
    <row r="77" spans="1:7" hidden="1">
      <c r="A77" s="1">
        <v>42978</v>
      </c>
      <c r="B77" s="422" t="s">
        <v>69</v>
      </c>
      <c r="C77" s="422" t="s">
        <v>23</v>
      </c>
      <c r="D77" t="s">
        <v>14</v>
      </c>
      <c r="E77" s="48"/>
      <c r="F77" s="2">
        <v>50</v>
      </c>
      <c r="G77" s="2">
        <f t="shared" si="1"/>
        <v>93.300000000000011</v>
      </c>
    </row>
    <row r="78" spans="1:7" hidden="1">
      <c r="A78" s="1">
        <v>43005</v>
      </c>
      <c r="B78" s="422">
        <v>13689</v>
      </c>
      <c r="C78" s="422" t="s">
        <v>23</v>
      </c>
      <c r="D78" t="s">
        <v>12</v>
      </c>
      <c r="E78" s="48"/>
      <c r="F78" s="2">
        <v>45.3</v>
      </c>
      <c r="G78" s="2">
        <f t="shared" si="1"/>
        <v>48.000000000000014</v>
      </c>
    </row>
    <row r="79" spans="1:7" hidden="1">
      <c r="A79" s="1">
        <v>43005</v>
      </c>
      <c r="B79" s="422">
        <v>13689</v>
      </c>
      <c r="C79" s="422" t="s">
        <v>23</v>
      </c>
      <c r="D79" t="s">
        <v>13</v>
      </c>
      <c r="E79" s="48"/>
      <c r="F79" s="2">
        <v>36</v>
      </c>
      <c r="G79" s="2">
        <f t="shared" si="1"/>
        <v>12.000000000000014</v>
      </c>
    </row>
    <row r="80" spans="1:7" hidden="1">
      <c r="A80" s="1">
        <v>43053</v>
      </c>
      <c r="B80" s="422">
        <v>13977</v>
      </c>
      <c r="C80" s="422" t="s">
        <v>23</v>
      </c>
      <c r="D80" t="s">
        <v>14</v>
      </c>
      <c r="E80" s="48"/>
      <c r="F80" s="2">
        <v>10</v>
      </c>
      <c r="G80" s="2">
        <f t="shared" si="1"/>
        <v>2.0000000000000142</v>
      </c>
    </row>
    <row r="81" spans="1:7" hidden="1">
      <c r="A81" s="1">
        <v>43053</v>
      </c>
      <c r="B81" s="422">
        <v>13977</v>
      </c>
      <c r="C81" s="422" t="s">
        <v>23</v>
      </c>
      <c r="D81" t="s">
        <v>15</v>
      </c>
      <c r="E81" s="48"/>
      <c r="F81" s="2">
        <v>2</v>
      </c>
      <c r="G81" s="2">
        <f t="shared" si="1"/>
        <v>1.4210854715202004E-14</v>
      </c>
    </row>
    <row r="82" spans="1:7" hidden="1">
      <c r="A82" s="1">
        <v>43008</v>
      </c>
      <c r="B82" s="422" t="s">
        <v>10</v>
      </c>
      <c r="C82" s="422" t="s">
        <v>24</v>
      </c>
      <c r="D82" t="s">
        <v>12</v>
      </c>
      <c r="E82" s="48">
        <v>54.2</v>
      </c>
      <c r="G82" s="2">
        <f t="shared" si="1"/>
        <v>54.200000000000017</v>
      </c>
    </row>
    <row r="83" spans="1:7" hidden="1">
      <c r="A83" s="1"/>
      <c r="B83" s="422"/>
      <c r="C83" s="422"/>
      <c r="D83" t="s">
        <v>13</v>
      </c>
      <c r="E83" s="48">
        <v>36.299999999999997</v>
      </c>
      <c r="G83" s="2">
        <f t="shared" si="1"/>
        <v>90.500000000000014</v>
      </c>
    </row>
    <row r="84" spans="1:7" hidden="1">
      <c r="A84" s="1"/>
      <c r="B84" s="422"/>
      <c r="C84" s="422"/>
      <c r="D84" t="s">
        <v>14</v>
      </c>
      <c r="E84" s="48">
        <v>60</v>
      </c>
      <c r="G84" s="2">
        <f t="shared" si="1"/>
        <v>150.5</v>
      </c>
    </row>
    <row r="85" spans="1:7" ht="15.75" hidden="1" customHeight="1">
      <c r="B85" s="422"/>
      <c r="C85" s="422"/>
      <c r="D85" t="s">
        <v>15</v>
      </c>
      <c r="E85" s="48">
        <v>2</v>
      </c>
      <c r="G85" s="2">
        <f t="shared" si="1"/>
        <v>152.5</v>
      </c>
    </row>
    <row r="86" spans="1:7" ht="15.75" hidden="1" customHeight="1">
      <c r="A86" s="1">
        <v>43008</v>
      </c>
      <c r="B86" s="422" t="s">
        <v>69</v>
      </c>
      <c r="C86" s="422" t="s">
        <v>24</v>
      </c>
      <c r="D86" t="s">
        <v>14</v>
      </c>
      <c r="E86" s="48"/>
      <c r="F86" s="2">
        <v>60</v>
      </c>
      <c r="G86" s="2">
        <f t="shared" si="1"/>
        <v>92.5</v>
      </c>
    </row>
    <row r="87" spans="1:7" ht="15.75" hidden="1" customHeight="1">
      <c r="A87" s="1">
        <v>43008</v>
      </c>
      <c r="B87" s="422" t="s">
        <v>69</v>
      </c>
      <c r="C87" s="422" t="s">
        <v>24</v>
      </c>
      <c r="D87" t="s">
        <v>15</v>
      </c>
      <c r="E87" s="48"/>
      <c r="F87" s="2">
        <v>2</v>
      </c>
      <c r="G87" s="2">
        <f t="shared" si="1"/>
        <v>90.5</v>
      </c>
    </row>
    <row r="88" spans="1:7" ht="15.75" hidden="1" customHeight="1">
      <c r="A88" s="1">
        <v>43053</v>
      </c>
      <c r="B88" s="422">
        <v>13977</v>
      </c>
      <c r="C88" s="422" t="s">
        <v>24</v>
      </c>
      <c r="D88" t="s">
        <v>12</v>
      </c>
      <c r="E88" s="48"/>
      <c r="F88" s="2">
        <v>54.2</v>
      </c>
      <c r="G88" s="2">
        <f t="shared" si="1"/>
        <v>36.299999999999997</v>
      </c>
    </row>
    <row r="89" spans="1:7" ht="15.75" hidden="1" customHeight="1">
      <c r="A89" s="1">
        <v>43053</v>
      </c>
      <c r="B89" s="422">
        <v>13977</v>
      </c>
      <c r="C89" s="422" t="s">
        <v>24</v>
      </c>
      <c r="D89" t="s">
        <v>13</v>
      </c>
      <c r="E89" s="48"/>
      <c r="F89" s="2">
        <v>36.299999999999997</v>
      </c>
      <c r="G89" s="2">
        <f t="shared" si="1"/>
        <v>0</v>
      </c>
    </row>
    <row r="90" spans="1:7" ht="15.75" hidden="1" customHeight="1">
      <c r="A90" s="1">
        <v>43039</v>
      </c>
      <c r="B90" s="422" t="s">
        <v>10</v>
      </c>
      <c r="C90" s="422" t="s">
        <v>25</v>
      </c>
      <c r="D90" t="s">
        <v>12</v>
      </c>
      <c r="E90" s="48">
        <v>53.9</v>
      </c>
      <c r="G90" s="2">
        <f t="shared" si="1"/>
        <v>53.9</v>
      </c>
    </row>
    <row r="91" spans="1:7" ht="15.75" hidden="1" customHeight="1">
      <c r="A91" s="1"/>
      <c r="B91" s="422"/>
      <c r="C91" s="422"/>
      <c r="D91" t="s">
        <v>13</v>
      </c>
      <c r="E91" s="48">
        <v>36.299999999999997</v>
      </c>
      <c r="G91" s="2">
        <f t="shared" si="1"/>
        <v>90.199999999999989</v>
      </c>
    </row>
    <row r="92" spans="1:7" ht="15.75" hidden="1" customHeight="1">
      <c r="A92" s="1"/>
      <c r="B92" s="422"/>
      <c r="C92" s="422"/>
      <c r="D92" t="s">
        <v>14</v>
      </c>
      <c r="E92" s="48">
        <v>60</v>
      </c>
      <c r="G92" s="2">
        <f t="shared" si="1"/>
        <v>150.19999999999999</v>
      </c>
    </row>
    <row r="93" spans="1:7" ht="15.75" hidden="1" customHeight="1">
      <c r="B93" s="422"/>
      <c r="C93" s="422"/>
      <c r="D93" t="s">
        <v>15</v>
      </c>
      <c r="E93" s="48">
        <v>2</v>
      </c>
      <c r="G93" s="2">
        <f t="shared" si="1"/>
        <v>152.19999999999999</v>
      </c>
    </row>
    <row r="94" spans="1:7" ht="15.75" hidden="1" customHeight="1">
      <c r="A94" s="1">
        <v>43039</v>
      </c>
      <c r="B94" s="422" t="s">
        <v>69</v>
      </c>
      <c r="C94" s="422" t="s">
        <v>25</v>
      </c>
      <c r="D94" t="s">
        <v>14</v>
      </c>
      <c r="E94" s="48"/>
      <c r="F94" s="2">
        <v>60</v>
      </c>
      <c r="G94" s="2">
        <f t="shared" si="1"/>
        <v>92.199999999999989</v>
      </c>
    </row>
    <row r="95" spans="1:7" ht="15.75" hidden="1" customHeight="1">
      <c r="A95" s="1">
        <v>43039</v>
      </c>
      <c r="B95" s="422" t="s">
        <v>69</v>
      </c>
      <c r="C95" s="422" t="s">
        <v>25</v>
      </c>
      <c r="D95" t="s">
        <v>15</v>
      </c>
      <c r="E95" s="48"/>
      <c r="F95" s="2">
        <v>2</v>
      </c>
      <c r="G95" s="2">
        <f t="shared" si="1"/>
        <v>90.199999999999989</v>
      </c>
    </row>
    <row r="96" spans="1:7" ht="15.75" hidden="1" customHeight="1">
      <c r="A96" s="1">
        <v>43067</v>
      </c>
      <c r="B96" s="422">
        <v>14162</v>
      </c>
      <c r="C96" s="422" t="s">
        <v>25</v>
      </c>
      <c r="D96" t="s">
        <v>12</v>
      </c>
      <c r="E96" s="48"/>
      <c r="F96" s="2">
        <v>53.9</v>
      </c>
      <c r="G96" s="2">
        <f t="shared" si="1"/>
        <v>36.29999999999999</v>
      </c>
    </row>
    <row r="97" spans="1:7" ht="15.75" hidden="1" customHeight="1">
      <c r="A97" s="1">
        <v>43067</v>
      </c>
      <c r="B97" s="422">
        <v>14162</v>
      </c>
      <c r="C97" s="422" t="s">
        <v>25</v>
      </c>
      <c r="D97" t="s">
        <v>13</v>
      </c>
      <c r="E97" s="48"/>
      <c r="F97" s="2">
        <v>36.299999999999997</v>
      </c>
      <c r="G97" s="2">
        <f t="shared" si="1"/>
        <v>0</v>
      </c>
    </row>
    <row r="98" spans="1:7" ht="15.75" hidden="1" customHeight="1">
      <c r="A98" s="1">
        <v>43069</v>
      </c>
      <c r="B98" s="422" t="s">
        <v>10</v>
      </c>
      <c r="C98" s="422" t="s">
        <v>26</v>
      </c>
      <c r="D98" t="s">
        <v>12</v>
      </c>
      <c r="E98" s="48">
        <v>57.5</v>
      </c>
      <c r="G98" s="2">
        <f t="shared" si="1"/>
        <v>57.5</v>
      </c>
    </row>
    <row r="99" spans="1:7" ht="15.75" hidden="1" customHeight="1">
      <c r="A99" s="1"/>
      <c r="B99" s="422"/>
      <c r="C99" s="422"/>
      <c r="D99" t="s">
        <v>13</v>
      </c>
      <c r="E99" s="48">
        <v>36.299999999999997</v>
      </c>
      <c r="G99" s="2">
        <f t="shared" si="1"/>
        <v>93.8</v>
      </c>
    </row>
    <row r="100" spans="1:7" ht="15.75" hidden="1" customHeight="1">
      <c r="A100" s="1"/>
      <c r="B100" s="422"/>
      <c r="C100" s="422"/>
      <c r="D100" t="s">
        <v>14</v>
      </c>
      <c r="E100" s="48">
        <v>60</v>
      </c>
      <c r="G100" s="2">
        <f t="shared" si="1"/>
        <v>153.80000000000001</v>
      </c>
    </row>
    <row r="101" spans="1:7" ht="15.75" hidden="1" customHeight="1">
      <c r="B101" s="422"/>
      <c r="C101" s="422"/>
      <c r="D101" t="s">
        <v>15</v>
      </c>
      <c r="E101" s="48">
        <v>2</v>
      </c>
      <c r="G101" s="2">
        <f t="shared" si="1"/>
        <v>155.80000000000001</v>
      </c>
    </row>
    <row r="102" spans="1:7" ht="15.75" hidden="1" customHeight="1">
      <c r="A102" s="1">
        <v>43069</v>
      </c>
      <c r="B102" s="422" t="s">
        <v>69</v>
      </c>
      <c r="C102" s="422" t="s">
        <v>26</v>
      </c>
      <c r="D102" t="s">
        <v>14</v>
      </c>
      <c r="E102" s="48"/>
      <c r="F102" s="2">
        <v>60</v>
      </c>
      <c r="G102" s="2">
        <f t="shared" si="1"/>
        <v>95.800000000000011</v>
      </c>
    </row>
    <row r="103" spans="1:7" ht="15.75" hidden="1" customHeight="1">
      <c r="A103" s="1">
        <v>43069</v>
      </c>
      <c r="B103" s="422" t="s">
        <v>69</v>
      </c>
      <c r="C103" s="422" t="s">
        <v>26</v>
      </c>
      <c r="D103" t="s">
        <v>15</v>
      </c>
      <c r="E103" s="52"/>
      <c r="F103" s="2">
        <v>2</v>
      </c>
      <c r="G103" s="2">
        <f t="shared" si="1"/>
        <v>93.800000000000011</v>
      </c>
    </row>
    <row r="104" spans="1:7" ht="15.75" hidden="1" customHeight="1">
      <c r="A104" s="1">
        <v>43291</v>
      </c>
      <c r="B104" s="422">
        <v>15678</v>
      </c>
      <c r="C104" s="422" t="s">
        <v>26</v>
      </c>
      <c r="D104" t="s">
        <v>12</v>
      </c>
      <c r="E104" s="52"/>
      <c r="F104" s="2">
        <v>57.5</v>
      </c>
      <c r="G104" s="2">
        <f t="shared" si="1"/>
        <v>36.300000000000011</v>
      </c>
    </row>
    <row r="105" spans="1:7" ht="15.75" hidden="1" customHeight="1">
      <c r="A105" s="1">
        <v>43291</v>
      </c>
      <c r="B105" s="422">
        <v>15678</v>
      </c>
      <c r="C105" s="422" t="s">
        <v>26</v>
      </c>
      <c r="D105" t="s">
        <v>13</v>
      </c>
      <c r="E105" s="52"/>
      <c r="F105" s="2">
        <v>36.299999999999997</v>
      </c>
      <c r="G105" s="2">
        <f t="shared" si="1"/>
        <v>0</v>
      </c>
    </row>
    <row r="106" spans="1:7" ht="15.75" hidden="1" customHeight="1">
      <c r="A106" s="1">
        <v>43100</v>
      </c>
      <c r="B106" s="422" t="s">
        <v>10</v>
      </c>
      <c r="C106" s="422" t="s">
        <v>27</v>
      </c>
      <c r="D106" t="s">
        <v>12</v>
      </c>
      <c r="E106" s="52">
        <v>62.6</v>
      </c>
      <c r="G106" s="2">
        <f t="shared" si="1"/>
        <v>62.6</v>
      </c>
    </row>
    <row r="107" spans="1:7" ht="15.75" hidden="1" customHeight="1">
      <c r="A107" s="1"/>
      <c r="B107" s="422"/>
      <c r="C107" s="422"/>
      <c r="D107" t="s">
        <v>13</v>
      </c>
      <c r="E107" s="52">
        <v>36.299999999999997</v>
      </c>
      <c r="G107" s="2">
        <f t="shared" si="1"/>
        <v>98.9</v>
      </c>
    </row>
    <row r="108" spans="1:7" ht="15.75" hidden="1" customHeight="1">
      <c r="A108" s="1"/>
      <c r="B108" s="422"/>
      <c r="C108" s="422"/>
      <c r="D108" t="s">
        <v>14</v>
      </c>
      <c r="E108" s="52">
        <v>60</v>
      </c>
      <c r="G108" s="2">
        <f t="shared" si="1"/>
        <v>158.9</v>
      </c>
    </row>
    <row r="109" spans="1:7" ht="15.75" hidden="1" customHeight="1">
      <c r="B109" s="422"/>
      <c r="C109" s="422"/>
      <c r="D109" t="s">
        <v>15</v>
      </c>
      <c r="E109" s="48">
        <v>2</v>
      </c>
      <c r="G109" s="2">
        <f t="shared" si="1"/>
        <v>160.9</v>
      </c>
    </row>
    <row r="110" spans="1:7" ht="15.75" hidden="1" customHeight="1">
      <c r="A110" s="1">
        <v>43099</v>
      </c>
      <c r="B110" s="422" t="s">
        <v>69</v>
      </c>
      <c r="C110" s="422" t="s">
        <v>27</v>
      </c>
      <c r="D110" t="s">
        <v>14</v>
      </c>
      <c r="E110" s="48"/>
      <c r="F110" s="2">
        <v>60</v>
      </c>
      <c r="G110" s="2">
        <f t="shared" si="1"/>
        <v>100.9</v>
      </c>
    </row>
    <row r="111" spans="1:7" ht="15.75" hidden="1" customHeight="1">
      <c r="A111" s="1">
        <v>43099</v>
      </c>
      <c r="B111" s="422" t="s">
        <v>69</v>
      </c>
      <c r="C111" s="422" t="s">
        <v>27</v>
      </c>
      <c r="D111" t="s">
        <v>15</v>
      </c>
      <c r="E111" s="48"/>
      <c r="F111" s="2">
        <v>2</v>
      </c>
      <c r="G111" s="2">
        <f t="shared" si="1"/>
        <v>98.9</v>
      </c>
    </row>
    <row r="112" spans="1:7" ht="15.75" hidden="1" customHeight="1">
      <c r="A112" s="1">
        <v>43119</v>
      </c>
      <c r="B112" s="422">
        <v>14535</v>
      </c>
      <c r="C112" s="422" t="s">
        <v>27</v>
      </c>
      <c r="D112" t="s">
        <v>12</v>
      </c>
      <c r="E112" s="48"/>
      <c r="F112" s="2">
        <v>62.6</v>
      </c>
      <c r="G112" s="2">
        <f t="shared" si="1"/>
        <v>36.300000000000004</v>
      </c>
    </row>
    <row r="113" spans="1:7" ht="15.75" hidden="1" customHeight="1">
      <c r="A113" s="1">
        <v>43119</v>
      </c>
      <c r="B113" s="422">
        <v>14535</v>
      </c>
      <c r="C113" s="422" t="s">
        <v>27</v>
      </c>
      <c r="D113" t="s">
        <v>13</v>
      </c>
      <c r="E113" s="48"/>
      <c r="F113" s="2">
        <v>36.299999999999997</v>
      </c>
      <c r="G113" s="2">
        <f t="shared" si="1"/>
        <v>0</v>
      </c>
    </row>
    <row r="114" spans="1:7" ht="15.75" hidden="1" customHeight="1">
      <c r="A114" s="1">
        <v>43131</v>
      </c>
      <c r="B114" s="422" t="s">
        <v>10</v>
      </c>
      <c r="C114" s="422" t="s">
        <v>11</v>
      </c>
      <c r="D114" t="s">
        <v>12</v>
      </c>
      <c r="E114" s="48">
        <v>55.6</v>
      </c>
      <c r="G114" s="2">
        <f t="shared" si="1"/>
        <v>55.6</v>
      </c>
    </row>
    <row r="115" spans="1:7" ht="15.75" hidden="1" customHeight="1">
      <c r="A115" s="1"/>
      <c r="B115" s="422"/>
      <c r="C115" s="422"/>
      <c r="D115" t="s">
        <v>13</v>
      </c>
      <c r="E115" s="48">
        <v>36</v>
      </c>
      <c r="G115" s="2">
        <f t="shared" si="1"/>
        <v>91.6</v>
      </c>
    </row>
    <row r="116" spans="1:7" ht="15.75" hidden="1" customHeight="1">
      <c r="A116" s="1"/>
      <c r="B116" s="422"/>
      <c r="C116" s="422"/>
      <c r="D116" t="s">
        <v>14</v>
      </c>
      <c r="E116" s="48">
        <v>60</v>
      </c>
      <c r="G116" s="2">
        <f t="shared" si="1"/>
        <v>151.6</v>
      </c>
    </row>
    <row r="117" spans="1:7" ht="15.75" hidden="1" customHeight="1">
      <c r="B117" s="422"/>
      <c r="C117" s="422"/>
      <c r="D117" t="s">
        <v>15</v>
      </c>
      <c r="E117" s="48">
        <v>2</v>
      </c>
      <c r="G117" s="2">
        <f t="shared" si="1"/>
        <v>153.6</v>
      </c>
    </row>
    <row r="118" spans="1:7" ht="15.75" hidden="1" customHeight="1">
      <c r="A118" s="1">
        <v>43131</v>
      </c>
      <c r="B118" s="422" t="s">
        <v>69</v>
      </c>
      <c r="C118" s="422" t="s">
        <v>11</v>
      </c>
      <c r="D118" t="s">
        <v>14</v>
      </c>
      <c r="E118" s="48"/>
      <c r="F118" s="2">
        <v>60</v>
      </c>
      <c r="G118" s="2">
        <f t="shared" si="1"/>
        <v>93.6</v>
      </c>
    </row>
    <row r="119" spans="1:7" ht="15.75" hidden="1" customHeight="1">
      <c r="A119" s="1">
        <v>43131</v>
      </c>
      <c r="B119" s="422" t="s">
        <v>69</v>
      </c>
      <c r="C119" s="422" t="s">
        <v>11</v>
      </c>
      <c r="D119" t="s">
        <v>15</v>
      </c>
      <c r="E119" s="48"/>
      <c r="F119" s="2">
        <v>2</v>
      </c>
      <c r="G119" s="2">
        <f t="shared" si="1"/>
        <v>91.6</v>
      </c>
    </row>
    <row r="120" spans="1:7" ht="15.75" hidden="1" customHeight="1">
      <c r="A120" s="1">
        <v>43162</v>
      </c>
      <c r="B120" s="422">
        <v>14789</v>
      </c>
      <c r="C120" s="422" t="s">
        <v>11</v>
      </c>
      <c r="D120" t="s">
        <v>12</v>
      </c>
      <c r="E120" s="48"/>
      <c r="F120" s="2">
        <v>55.6</v>
      </c>
      <c r="G120" s="2">
        <f t="shared" si="1"/>
        <v>35.999999999999993</v>
      </c>
    </row>
    <row r="121" spans="1:7" ht="15.75" hidden="1" customHeight="1">
      <c r="A121" s="1">
        <v>43162</v>
      </c>
      <c r="B121" s="422">
        <v>14789</v>
      </c>
      <c r="C121" s="422" t="s">
        <v>11</v>
      </c>
      <c r="D121" t="s">
        <v>13</v>
      </c>
      <c r="E121" s="48"/>
      <c r="F121" s="2">
        <v>36</v>
      </c>
      <c r="G121" s="2">
        <f t="shared" si="1"/>
        <v>0</v>
      </c>
    </row>
    <row r="122" spans="1:7" ht="15.75" hidden="1" customHeight="1">
      <c r="A122" s="1">
        <v>43159</v>
      </c>
      <c r="B122" s="422" t="s">
        <v>10</v>
      </c>
      <c r="C122" s="422" t="s">
        <v>17</v>
      </c>
      <c r="D122" t="s">
        <v>12</v>
      </c>
      <c r="E122" s="48">
        <v>75.2</v>
      </c>
      <c r="G122" s="2">
        <f t="shared" si="1"/>
        <v>75.2</v>
      </c>
    </row>
    <row r="123" spans="1:7" ht="15.75" hidden="1" customHeight="1">
      <c r="A123" s="1"/>
      <c r="B123" s="422"/>
      <c r="C123" s="422"/>
      <c r="D123" t="s">
        <v>13</v>
      </c>
      <c r="E123" s="48">
        <v>36.299999999999997</v>
      </c>
      <c r="G123" s="2">
        <f t="shared" si="1"/>
        <v>111.5</v>
      </c>
    </row>
    <row r="124" spans="1:7" ht="15.75" hidden="1" customHeight="1">
      <c r="A124" s="1"/>
      <c r="B124" s="422"/>
      <c r="C124" s="422"/>
      <c r="D124" t="s">
        <v>14</v>
      </c>
      <c r="E124" s="48">
        <v>56</v>
      </c>
      <c r="G124" s="2">
        <f t="shared" si="1"/>
        <v>167.5</v>
      </c>
    </row>
    <row r="125" spans="1:7" ht="15.75" hidden="1" customHeight="1">
      <c r="B125" s="422"/>
      <c r="C125" s="422"/>
      <c r="D125" t="s">
        <v>15</v>
      </c>
      <c r="E125" s="48">
        <v>5</v>
      </c>
      <c r="G125" s="2">
        <f t="shared" si="1"/>
        <v>172.5</v>
      </c>
    </row>
    <row r="126" spans="1:7" ht="15.75" hidden="1" customHeight="1">
      <c r="A126" s="1">
        <v>43434</v>
      </c>
      <c r="B126" s="422"/>
      <c r="C126" s="422"/>
      <c r="D126" t="s">
        <v>70</v>
      </c>
      <c r="E126" s="48">
        <v>85</v>
      </c>
      <c r="G126" s="2">
        <f t="shared" si="1"/>
        <v>257.5</v>
      </c>
    </row>
    <row r="127" spans="1:7" ht="15.75" hidden="1" customHeight="1">
      <c r="A127" s="1">
        <v>43159</v>
      </c>
      <c r="B127" s="422" t="s">
        <v>69</v>
      </c>
      <c r="C127" s="422" t="s">
        <v>17</v>
      </c>
      <c r="D127" t="s">
        <v>14</v>
      </c>
      <c r="E127" s="48"/>
      <c r="F127" s="2">
        <v>56</v>
      </c>
      <c r="G127" s="2">
        <f t="shared" si="1"/>
        <v>201.5</v>
      </c>
    </row>
    <row r="128" spans="1:7" ht="15.75" hidden="1" customHeight="1">
      <c r="A128" s="1">
        <v>43159</v>
      </c>
      <c r="B128" s="422" t="s">
        <v>69</v>
      </c>
      <c r="C128" s="422" t="s">
        <v>17</v>
      </c>
      <c r="D128" t="s">
        <v>15</v>
      </c>
      <c r="E128" s="48"/>
      <c r="F128" s="2">
        <v>3</v>
      </c>
      <c r="G128" s="2">
        <f t="shared" si="1"/>
        <v>198.5</v>
      </c>
    </row>
    <row r="129" spans="1:7" ht="15.75" hidden="1" customHeight="1">
      <c r="A129" s="1">
        <v>43165</v>
      </c>
      <c r="B129" s="422">
        <v>14801</v>
      </c>
      <c r="C129" s="422" t="s">
        <v>17</v>
      </c>
      <c r="D129" t="s">
        <v>15</v>
      </c>
      <c r="E129" s="48"/>
      <c r="F129" s="2">
        <v>2</v>
      </c>
      <c r="G129" s="2">
        <f t="shared" si="1"/>
        <v>196.5</v>
      </c>
    </row>
    <row r="130" spans="1:7" ht="15.75" hidden="1" customHeight="1">
      <c r="A130" s="1">
        <v>43182</v>
      </c>
      <c r="B130" s="422">
        <v>14939</v>
      </c>
      <c r="C130" s="422" t="s">
        <v>17</v>
      </c>
      <c r="D130" t="s">
        <v>12</v>
      </c>
      <c r="E130" s="48"/>
      <c r="F130" s="2">
        <v>75.2</v>
      </c>
      <c r="G130" s="2">
        <f t="shared" si="1"/>
        <v>121.3</v>
      </c>
    </row>
    <row r="131" spans="1:7" ht="15" hidden="1" customHeight="1">
      <c r="A131" s="1">
        <v>43182</v>
      </c>
      <c r="B131" s="422">
        <v>14939</v>
      </c>
      <c r="C131" s="422" t="s">
        <v>17</v>
      </c>
      <c r="D131" t="s">
        <v>13</v>
      </c>
      <c r="E131" s="48"/>
      <c r="F131" s="2">
        <v>36.299999999999997</v>
      </c>
      <c r="G131" s="2">
        <f t="shared" si="1"/>
        <v>85</v>
      </c>
    </row>
    <row r="132" spans="1:7" ht="15" hidden="1" customHeight="1">
      <c r="A132" s="1">
        <v>43550</v>
      </c>
      <c r="B132" s="422">
        <v>17407</v>
      </c>
      <c r="C132" s="422" t="s">
        <v>17</v>
      </c>
      <c r="D132" t="s">
        <v>70</v>
      </c>
      <c r="E132" s="48"/>
      <c r="F132" s="2">
        <v>85</v>
      </c>
      <c r="G132" s="2">
        <f t="shared" si="1"/>
        <v>0</v>
      </c>
    </row>
    <row r="133" spans="1:7" ht="15.75" hidden="1" customHeight="1">
      <c r="A133" s="8">
        <v>43189</v>
      </c>
      <c r="B133" s="421" t="s">
        <v>10</v>
      </c>
      <c r="C133" s="421" t="s">
        <v>18</v>
      </c>
      <c r="D133" t="s">
        <v>12</v>
      </c>
      <c r="E133" s="48">
        <v>72.7</v>
      </c>
      <c r="G133" s="2">
        <f t="shared" si="1"/>
        <v>72.7</v>
      </c>
    </row>
    <row r="134" spans="1:7" ht="15.75" hidden="1" customHeight="1">
      <c r="A134" s="1"/>
      <c r="B134" s="422"/>
      <c r="C134" s="422"/>
      <c r="D134" t="s">
        <v>13</v>
      </c>
      <c r="E134" s="48">
        <v>36.299999999999997</v>
      </c>
      <c r="G134" s="2">
        <f t="shared" si="1"/>
        <v>109</v>
      </c>
    </row>
    <row r="135" spans="1:7" ht="15.75" hidden="1" customHeight="1">
      <c r="A135" s="1"/>
      <c r="B135" s="422"/>
      <c r="C135" s="422"/>
      <c r="D135" t="s">
        <v>14</v>
      </c>
      <c r="E135" s="48">
        <v>60</v>
      </c>
      <c r="G135" s="2">
        <f t="shared" si="1"/>
        <v>169</v>
      </c>
    </row>
    <row r="136" spans="1:7" ht="15.75" hidden="1" customHeight="1">
      <c r="B136" s="422"/>
      <c r="C136" s="422"/>
      <c r="D136" t="s">
        <v>15</v>
      </c>
      <c r="E136" s="48">
        <v>5</v>
      </c>
      <c r="G136" s="2">
        <f t="shared" si="1"/>
        <v>174</v>
      </c>
    </row>
    <row r="137" spans="1:7" ht="15.75" hidden="1" customHeight="1">
      <c r="B137" s="422"/>
      <c r="C137" s="422"/>
      <c r="D137" t="s">
        <v>70</v>
      </c>
      <c r="E137" s="48">
        <v>85</v>
      </c>
      <c r="G137" s="2">
        <f t="shared" si="1"/>
        <v>259</v>
      </c>
    </row>
    <row r="138" spans="1:7" ht="15.75" hidden="1" customHeight="1">
      <c r="A138" s="1">
        <v>43190</v>
      </c>
      <c r="B138" s="422" t="s">
        <v>69</v>
      </c>
      <c r="C138" s="422" t="s">
        <v>18</v>
      </c>
      <c r="D138" t="s">
        <v>14</v>
      </c>
      <c r="E138" s="48"/>
      <c r="F138" s="2">
        <v>60</v>
      </c>
      <c r="G138" s="2">
        <f t="shared" si="1"/>
        <v>199</v>
      </c>
    </row>
    <row r="139" spans="1:7" ht="15.75" hidden="1" customHeight="1">
      <c r="A139" s="1">
        <v>43190</v>
      </c>
      <c r="B139" s="422" t="s">
        <v>69</v>
      </c>
      <c r="C139" s="422" t="s">
        <v>18</v>
      </c>
      <c r="D139" t="s">
        <v>15</v>
      </c>
      <c r="E139" s="48"/>
      <c r="F139" s="2">
        <v>5</v>
      </c>
      <c r="G139" s="2">
        <f t="shared" si="1"/>
        <v>194</v>
      </c>
    </row>
    <row r="140" spans="1:7" ht="15.75" hidden="1" customHeight="1">
      <c r="A140" s="1">
        <v>43223</v>
      </c>
      <c r="B140" s="422">
        <v>15295</v>
      </c>
      <c r="C140" s="432" t="s">
        <v>18</v>
      </c>
      <c r="D140" t="s">
        <v>12</v>
      </c>
      <c r="E140" s="48"/>
      <c r="F140" s="2">
        <v>72.7</v>
      </c>
      <c r="G140" s="2">
        <f t="shared" si="1"/>
        <v>121.3</v>
      </c>
    </row>
    <row r="141" spans="1:7" ht="15.75" hidden="1" customHeight="1">
      <c r="A141" s="1">
        <v>43223</v>
      </c>
      <c r="B141" s="422">
        <v>15295</v>
      </c>
      <c r="C141" s="432" t="s">
        <v>18</v>
      </c>
      <c r="D141" t="s">
        <v>13</v>
      </c>
      <c r="E141" s="48"/>
      <c r="F141" s="2">
        <v>36.299999999999997</v>
      </c>
      <c r="G141" s="2">
        <f t="shared" ref="G141:G204" si="2">+G140+E141-F141</f>
        <v>85</v>
      </c>
    </row>
    <row r="142" spans="1:7" ht="15.75" hidden="1" customHeight="1">
      <c r="A142" s="1">
        <v>43550</v>
      </c>
      <c r="B142" s="422">
        <v>17407</v>
      </c>
      <c r="C142" s="432" t="s">
        <v>18</v>
      </c>
      <c r="D142" t="s">
        <v>70</v>
      </c>
      <c r="E142" s="48"/>
      <c r="F142" s="2">
        <v>85</v>
      </c>
      <c r="G142" s="2">
        <f t="shared" si="2"/>
        <v>0</v>
      </c>
    </row>
    <row r="143" spans="1:7" ht="15.75" hidden="1" customHeight="1">
      <c r="A143" s="8">
        <v>43220</v>
      </c>
      <c r="B143" s="421" t="s">
        <v>10</v>
      </c>
      <c r="C143" s="421" t="s">
        <v>19</v>
      </c>
      <c r="D143" t="s">
        <v>12</v>
      </c>
      <c r="E143" s="48">
        <v>74.7</v>
      </c>
      <c r="G143" s="2">
        <f t="shared" si="2"/>
        <v>74.7</v>
      </c>
    </row>
    <row r="144" spans="1:7" ht="15.75" hidden="1" customHeight="1">
      <c r="A144" s="1"/>
      <c r="B144" s="422"/>
      <c r="C144" s="422"/>
      <c r="D144" t="s">
        <v>13</v>
      </c>
      <c r="E144" s="48">
        <v>36.299999999999997</v>
      </c>
      <c r="G144" s="2">
        <f t="shared" si="2"/>
        <v>111</v>
      </c>
    </row>
    <row r="145" spans="1:10" ht="15.75" hidden="1" customHeight="1">
      <c r="A145" s="1"/>
      <c r="B145" s="422"/>
      <c r="C145" s="422"/>
      <c r="D145" t="s">
        <v>14</v>
      </c>
      <c r="E145" s="48">
        <v>60</v>
      </c>
      <c r="G145" s="2">
        <f t="shared" si="2"/>
        <v>171</v>
      </c>
      <c r="J145" s="16"/>
    </row>
    <row r="146" spans="1:10" ht="15.75" hidden="1" customHeight="1">
      <c r="B146" s="422"/>
      <c r="C146" s="422"/>
      <c r="D146" t="s">
        <v>15</v>
      </c>
      <c r="E146" s="48">
        <v>5</v>
      </c>
      <c r="G146" s="2">
        <f t="shared" si="2"/>
        <v>176</v>
      </c>
    </row>
    <row r="147" spans="1:10" ht="15.75" hidden="1" customHeight="1">
      <c r="B147" s="422"/>
      <c r="C147" s="422"/>
      <c r="D147" t="s">
        <v>70</v>
      </c>
      <c r="E147" s="48">
        <v>93</v>
      </c>
      <c r="G147" s="2">
        <f t="shared" si="2"/>
        <v>269</v>
      </c>
    </row>
    <row r="148" spans="1:10" ht="15.75" hidden="1" customHeight="1">
      <c r="A148" s="1">
        <v>43220</v>
      </c>
      <c r="B148" s="422" t="s">
        <v>69</v>
      </c>
      <c r="C148" s="422" t="s">
        <v>19</v>
      </c>
      <c r="D148" t="s">
        <v>14</v>
      </c>
      <c r="E148" s="48"/>
      <c r="F148" s="2">
        <v>60</v>
      </c>
      <c r="G148" s="2">
        <f t="shared" si="2"/>
        <v>209</v>
      </c>
    </row>
    <row r="149" spans="1:10" ht="15.75" hidden="1" customHeight="1">
      <c r="A149" s="1">
        <v>43220</v>
      </c>
      <c r="B149" s="422" t="s">
        <v>69</v>
      </c>
      <c r="C149" s="422" t="s">
        <v>19</v>
      </c>
      <c r="D149" t="s">
        <v>15</v>
      </c>
      <c r="E149" s="48"/>
      <c r="F149" s="2">
        <v>5</v>
      </c>
      <c r="G149" s="2">
        <f t="shared" si="2"/>
        <v>204</v>
      </c>
    </row>
    <row r="150" spans="1:10" ht="15.75" hidden="1" customHeight="1">
      <c r="A150" s="1">
        <v>43246</v>
      </c>
      <c r="B150" s="422">
        <v>15420</v>
      </c>
      <c r="C150" s="422" t="s">
        <v>19</v>
      </c>
      <c r="D150" t="s">
        <v>12</v>
      </c>
      <c r="E150" s="48"/>
      <c r="F150" s="2">
        <v>74.7</v>
      </c>
      <c r="G150" s="2">
        <f t="shared" si="2"/>
        <v>129.30000000000001</v>
      </c>
    </row>
    <row r="151" spans="1:10" ht="15.75" hidden="1" customHeight="1">
      <c r="A151" s="1">
        <v>43246</v>
      </c>
      <c r="B151" s="422">
        <v>15420</v>
      </c>
      <c r="C151" s="422" t="s">
        <v>19</v>
      </c>
      <c r="D151" t="s">
        <v>13</v>
      </c>
      <c r="E151" s="48"/>
      <c r="F151" s="2">
        <v>36.299999999999997</v>
      </c>
      <c r="G151" s="2">
        <f t="shared" si="2"/>
        <v>93.000000000000014</v>
      </c>
    </row>
    <row r="152" spans="1:10" ht="15.75" hidden="1" customHeight="1">
      <c r="A152" s="1">
        <v>43550</v>
      </c>
      <c r="B152" s="422">
        <v>17407</v>
      </c>
      <c r="C152" s="422" t="s">
        <v>19</v>
      </c>
      <c r="D152" t="s">
        <v>70</v>
      </c>
      <c r="E152" s="48"/>
      <c r="F152" s="2">
        <v>93</v>
      </c>
      <c r="G152" s="2">
        <f t="shared" si="2"/>
        <v>0</v>
      </c>
    </row>
    <row r="153" spans="1:10" ht="15.75" hidden="1" customHeight="1">
      <c r="A153" s="8">
        <v>43251</v>
      </c>
      <c r="B153" s="421" t="s">
        <v>10</v>
      </c>
      <c r="C153" s="421" t="s">
        <v>20</v>
      </c>
      <c r="D153" t="s">
        <v>12</v>
      </c>
      <c r="E153" s="48">
        <v>78.599999999999994</v>
      </c>
      <c r="G153" s="2">
        <f t="shared" si="2"/>
        <v>78.599999999999994</v>
      </c>
    </row>
    <row r="154" spans="1:10" ht="15.75" hidden="1" customHeight="1">
      <c r="A154" s="1"/>
      <c r="B154" s="422"/>
      <c r="C154" s="422"/>
      <c r="D154" t="s">
        <v>13</v>
      </c>
      <c r="E154" s="48">
        <v>36.299999999999997</v>
      </c>
      <c r="G154" s="2">
        <f t="shared" si="2"/>
        <v>114.89999999999999</v>
      </c>
    </row>
    <row r="155" spans="1:10" ht="15.75" hidden="1" customHeight="1">
      <c r="A155" s="1"/>
      <c r="B155" s="422"/>
      <c r="C155" s="422"/>
      <c r="D155" t="s">
        <v>14</v>
      </c>
      <c r="E155" s="48">
        <v>60</v>
      </c>
      <c r="G155" s="2">
        <f t="shared" si="2"/>
        <v>174.89999999999998</v>
      </c>
    </row>
    <row r="156" spans="1:10" ht="15.75" hidden="1" customHeight="1">
      <c r="B156" s="422"/>
      <c r="C156" s="422"/>
      <c r="D156" t="s">
        <v>15</v>
      </c>
      <c r="E156" s="48">
        <v>5</v>
      </c>
      <c r="G156" s="2">
        <f t="shared" si="2"/>
        <v>179.89999999999998</v>
      </c>
    </row>
    <row r="157" spans="1:10" ht="15.75" hidden="1" customHeight="1">
      <c r="A157" s="1">
        <v>43251</v>
      </c>
      <c r="B157" s="422" t="s">
        <v>69</v>
      </c>
      <c r="C157" s="422" t="s">
        <v>20</v>
      </c>
      <c r="D157" t="s">
        <v>14</v>
      </c>
      <c r="E157" s="48"/>
      <c r="F157" s="2">
        <v>60</v>
      </c>
      <c r="G157" s="2">
        <f t="shared" si="2"/>
        <v>119.89999999999998</v>
      </c>
    </row>
    <row r="158" spans="1:10" ht="15.75" hidden="1" customHeight="1">
      <c r="A158" s="1">
        <v>43251</v>
      </c>
      <c r="B158" s="422" t="s">
        <v>69</v>
      </c>
      <c r="C158" s="422" t="s">
        <v>20</v>
      </c>
      <c r="D158" t="s">
        <v>15</v>
      </c>
      <c r="E158" s="48"/>
      <c r="F158" s="2">
        <v>5</v>
      </c>
      <c r="G158" s="2">
        <f t="shared" si="2"/>
        <v>114.89999999999998</v>
      </c>
    </row>
    <row r="159" spans="1:10" ht="15.75" hidden="1" customHeight="1">
      <c r="A159" s="1">
        <v>43276</v>
      </c>
      <c r="B159" s="422">
        <v>15606</v>
      </c>
      <c r="C159" s="422" t="s">
        <v>20</v>
      </c>
      <c r="D159" t="s">
        <v>12</v>
      </c>
      <c r="E159" s="48"/>
      <c r="F159" s="2">
        <v>78.599999999999994</v>
      </c>
      <c r="G159" s="2">
        <f t="shared" si="2"/>
        <v>36.299999999999983</v>
      </c>
    </row>
    <row r="160" spans="1:10" ht="15.75" hidden="1" customHeight="1">
      <c r="A160" s="1">
        <v>43276</v>
      </c>
      <c r="B160" s="422">
        <v>15606</v>
      </c>
      <c r="C160" s="422" t="s">
        <v>20</v>
      </c>
      <c r="D160" t="s">
        <v>13</v>
      </c>
      <c r="E160" s="48"/>
      <c r="F160" s="2">
        <v>36.299999999999997</v>
      </c>
      <c r="G160" s="2">
        <f t="shared" si="2"/>
        <v>0</v>
      </c>
    </row>
    <row r="161" spans="1:7" ht="15.75" hidden="1" customHeight="1">
      <c r="A161" s="8">
        <v>43281</v>
      </c>
      <c r="B161" s="421" t="s">
        <v>10</v>
      </c>
      <c r="C161" s="421" t="s">
        <v>21</v>
      </c>
      <c r="D161" t="s">
        <v>12</v>
      </c>
      <c r="E161" s="48">
        <v>83.1</v>
      </c>
      <c r="G161" s="2">
        <f t="shared" si="2"/>
        <v>83.1</v>
      </c>
    </row>
    <row r="162" spans="1:7" ht="15.75" hidden="1" customHeight="1">
      <c r="A162" s="1"/>
      <c r="B162" s="422"/>
      <c r="C162" s="422"/>
      <c r="D162" t="s">
        <v>13</v>
      </c>
      <c r="E162" s="48">
        <v>36.299999999999997</v>
      </c>
      <c r="G162" s="2">
        <f t="shared" si="2"/>
        <v>119.39999999999999</v>
      </c>
    </row>
    <row r="163" spans="1:7" ht="15.75" hidden="1" customHeight="1">
      <c r="A163" s="1"/>
      <c r="B163" s="422"/>
      <c r="C163" s="422"/>
      <c r="D163" t="s">
        <v>14</v>
      </c>
      <c r="E163" s="48">
        <v>60</v>
      </c>
      <c r="G163" s="2">
        <f t="shared" si="2"/>
        <v>179.39999999999998</v>
      </c>
    </row>
    <row r="164" spans="1:7" ht="15.75" hidden="1" customHeight="1">
      <c r="B164" s="422"/>
      <c r="C164" s="422"/>
      <c r="D164" t="s">
        <v>15</v>
      </c>
      <c r="E164" s="48">
        <v>5</v>
      </c>
      <c r="G164" s="2">
        <f t="shared" si="2"/>
        <v>184.39999999999998</v>
      </c>
    </row>
    <row r="165" spans="1:7" ht="15.75" hidden="1" customHeight="1">
      <c r="A165" s="1">
        <v>43281</v>
      </c>
      <c r="B165" s="422" t="s">
        <v>69</v>
      </c>
      <c r="C165" s="422" t="s">
        <v>21</v>
      </c>
      <c r="D165" t="s">
        <v>14</v>
      </c>
      <c r="E165" s="48"/>
      <c r="F165" s="2">
        <v>60</v>
      </c>
      <c r="G165" s="2">
        <f t="shared" si="2"/>
        <v>124.39999999999998</v>
      </c>
    </row>
    <row r="166" spans="1:7" ht="15.75" hidden="1" customHeight="1">
      <c r="A166" s="1">
        <v>43281</v>
      </c>
      <c r="B166" s="422" t="s">
        <v>69</v>
      </c>
      <c r="C166" s="422" t="s">
        <v>21</v>
      </c>
      <c r="D166" t="s">
        <v>15</v>
      </c>
      <c r="E166" s="48"/>
      <c r="F166" s="2">
        <v>5</v>
      </c>
      <c r="G166" s="2">
        <f t="shared" si="2"/>
        <v>119.39999999999998</v>
      </c>
    </row>
    <row r="167" spans="1:7" ht="15.75" hidden="1" customHeight="1">
      <c r="A167" s="1">
        <v>43304</v>
      </c>
      <c r="B167" s="422">
        <v>15785</v>
      </c>
      <c r="C167" s="422" t="s">
        <v>21</v>
      </c>
      <c r="D167" t="s">
        <v>12</v>
      </c>
      <c r="E167" s="48"/>
      <c r="F167" s="2">
        <v>83.1</v>
      </c>
      <c r="G167" s="2">
        <f t="shared" si="2"/>
        <v>36.299999999999983</v>
      </c>
    </row>
    <row r="168" spans="1:7" ht="15.75" hidden="1" customHeight="1">
      <c r="A168" s="1">
        <v>43304</v>
      </c>
      <c r="B168" s="422">
        <v>15785</v>
      </c>
      <c r="C168" s="422" t="s">
        <v>21</v>
      </c>
      <c r="D168" t="s">
        <v>13</v>
      </c>
      <c r="E168" s="48"/>
      <c r="F168" s="2">
        <v>36.299999999999997</v>
      </c>
      <c r="G168" s="2">
        <f t="shared" si="2"/>
        <v>0</v>
      </c>
    </row>
    <row r="169" spans="1:7" ht="15.75" hidden="1" customHeight="1">
      <c r="A169" s="8">
        <v>43312</v>
      </c>
      <c r="B169" s="421" t="s">
        <v>10</v>
      </c>
      <c r="C169" s="421" t="s">
        <v>22</v>
      </c>
      <c r="D169" t="s">
        <v>12</v>
      </c>
      <c r="E169" s="48">
        <v>66</v>
      </c>
      <c r="G169" s="2">
        <f t="shared" si="2"/>
        <v>66</v>
      </c>
    </row>
    <row r="170" spans="1:7" ht="15.75" hidden="1" customHeight="1">
      <c r="A170" s="1"/>
      <c r="B170" s="422"/>
      <c r="C170" s="422"/>
      <c r="D170" t="s">
        <v>13</v>
      </c>
      <c r="E170" s="48">
        <v>36.299999999999997</v>
      </c>
      <c r="G170" s="2">
        <f t="shared" si="2"/>
        <v>102.3</v>
      </c>
    </row>
    <row r="171" spans="1:7" ht="15.75" hidden="1" customHeight="1">
      <c r="A171" s="1"/>
      <c r="B171" s="422"/>
      <c r="C171" s="422"/>
      <c r="D171" t="s">
        <v>14</v>
      </c>
      <c r="E171" s="48">
        <v>60</v>
      </c>
      <c r="G171" s="2">
        <f t="shared" si="2"/>
        <v>162.30000000000001</v>
      </c>
    </row>
    <row r="172" spans="1:7" ht="15.75" hidden="1" customHeight="1">
      <c r="B172" s="422"/>
      <c r="C172" s="422"/>
      <c r="D172" t="s">
        <v>15</v>
      </c>
      <c r="E172" s="48">
        <v>5</v>
      </c>
      <c r="G172" s="2">
        <f t="shared" si="2"/>
        <v>167.3</v>
      </c>
    </row>
    <row r="173" spans="1:7" ht="15.75" hidden="1" customHeight="1">
      <c r="A173" s="1">
        <v>43312</v>
      </c>
      <c r="B173" s="422" t="s">
        <v>69</v>
      </c>
      <c r="C173" s="422" t="s">
        <v>22</v>
      </c>
      <c r="D173" t="s">
        <v>14</v>
      </c>
      <c r="E173" s="48"/>
      <c r="F173" s="2">
        <v>60</v>
      </c>
      <c r="G173" s="2">
        <f t="shared" si="2"/>
        <v>107.30000000000001</v>
      </c>
    </row>
    <row r="174" spans="1:7" ht="15.75" hidden="1" customHeight="1">
      <c r="A174" s="1">
        <v>43312</v>
      </c>
      <c r="B174" s="422" t="s">
        <v>69</v>
      </c>
      <c r="C174" s="422" t="s">
        <v>22</v>
      </c>
      <c r="D174" t="s">
        <v>15</v>
      </c>
      <c r="E174" s="48"/>
      <c r="F174" s="2">
        <v>5</v>
      </c>
      <c r="G174" s="2">
        <f t="shared" si="2"/>
        <v>102.30000000000001</v>
      </c>
    </row>
    <row r="175" spans="1:7" ht="15.75" hidden="1" customHeight="1">
      <c r="A175" s="1">
        <v>43334</v>
      </c>
      <c r="B175" s="422">
        <v>16048</v>
      </c>
      <c r="C175" s="422" t="s">
        <v>22</v>
      </c>
      <c r="D175" t="s">
        <v>12</v>
      </c>
      <c r="E175" s="48"/>
      <c r="F175" s="2">
        <v>66</v>
      </c>
      <c r="G175" s="2">
        <f t="shared" si="2"/>
        <v>36.300000000000011</v>
      </c>
    </row>
    <row r="176" spans="1:7" ht="15.75" hidden="1" customHeight="1">
      <c r="A176" s="1">
        <v>43334</v>
      </c>
      <c r="B176" s="422">
        <v>16048</v>
      </c>
      <c r="C176" s="422" t="s">
        <v>22</v>
      </c>
      <c r="D176" t="s">
        <v>13</v>
      </c>
      <c r="E176" s="48"/>
      <c r="F176" s="2">
        <v>36.299999999999997</v>
      </c>
      <c r="G176" s="2">
        <f t="shared" si="2"/>
        <v>0</v>
      </c>
    </row>
    <row r="177" spans="1:7" ht="15.75" hidden="1" customHeight="1">
      <c r="A177" s="8">
        <v>43343</v>
      </c>
      <c r="B177" s="421" t="s">
        <v>10</v>
      </c>
      <c r="C177" s="421" t="s">
        <v>23</v>
      </c>
      <c r="D177" t="s">
        <v>12</v>
      </c>
      <c r="E177" s="48">
        <v>65.5</v>
      </c>
      <c r="G177" s="2">
        <f t="shared" si="2"/>
        <v>65.5</v>
      </c>
    </row>
    <row r="178" spans="1:7" ht="15.75" hidden="1" customHeight="1">
      <c r="A178" s="1"/>
      <c r="B178" s="422"/>
      <c r="C178" s="422"/>
      <c r="D178" t="s">
        <v>13</v>
      </c>
      <c r="E178" s="48">
        <v>36.299999999999997</v>
      </c>
      <c r="G178" s="2">
        <f t="shared" si="2"/>
        <v>101.8</v>
      </c>
    </row>
    <row r="179" spans="1:7" ht="15.75" hidden="1" customHeight="1">
      <c r="A179" s="1"/>
      <c r="B179" s="422"/>
      <c r="C179" s="422"/>
      <c r="D179" t="s">
        <v>14</v>
      </c>
      <c r="E179" s="48">
        <v>60</v>
      </c>
      <c r="G179" s="2">
        <f t="shared" si="2"/>
        <v>161.80000000000001</v>
      </c>
    </row>
    <row r="180" spans="1:7" ht="15.75" hidden="1" customHeight="1">
      <c r="B180" s="422"/>
      <c r="C180" s="422"/>
      <c r="D180" t="s">
        <v>15</v>
      </c>
      <c r="E180" s="48">
        <v>5</v>
      </c>
      <c r="G180" s="2">
        <f t="shared" si="2"/>
        <v>166.8</v>
      </c>
    </row>
    <row r="181" spans="1:7" ht="15.75" hidden="1" customHeight="1">
      <c r="B181" s="422"/>
      <c r="C181" s="422"/>
      <c r="D181" t="s">
        <v>70</v>
      </c>
      <c r="E181" s="48">
        <v>93</v>
      </c>
      <c r="G181" s="2">
        <f t="shared" si="2"/>
        <v>259.8</v>
      </c>
    </row>
    <row r="182" spans="1:7" ht="15.75" hidden="1" customHeight="1">
      <c r="A182" s="1">
        <v>43343</v>
      </c>
      <c r="B182" s="422" t="s">
        <v>69</v>
      </c>
      <c r="C182" s="422" t="s">
        <v>23</v>
      </c>
      <c r="D182" t="s">
        <v>14</v>
      </c>
      <c r="E182" s="48"/>
      <c r="F182" s="2">
        <v>60</v>
      </c>
      <c r="G182" s="2">
        <f t="shared" si="2"/>
        <v>199.8</v>
      </c>
    </row>
    <row r="183" spans="1:7" ht="15.75" hidden="1" customHeight="1">
      <c r="A183" s="1">
        <v>43343</v>
      </c>
      <c r="B183" s="422" t="s">
        <v>69</v>
      </c>
      <c r="C183" s="422" t="s">
        <v>23</v>
      </c>
      <c r="D183" t="s">
        <v>15</v>
      </c>
      <c r="E183" s="48"/>
      <c r="F183" s="2">
        <v>5</v>
      </c>
      <c r="G183" s="2">
        <f t="shared" si="2"/>
        <v>194.8</v>
      </c>
    </row>
    <row r="184" spans="1:7" ht="15.75" hidden="1" customHeight="1">
      <c r="A184" s="1">
        <v>43367</v>
      </c>
      <c r="B184" s="422">
        <v>16176</v>
      </c>
      <c r="C184" s="422" t="s">
        <v>23</v>
      </c>
      <c r="D184" t="s">
        <v>12</v>
      </c>
      <c r="E184" s="48"/>
      <c r="F184" s="2">
        <v>65.5</v>
      </c>
      <c r="G184" s="2">
        <f t="shared" si="2"/>
        <v>129.30000000000001</v>
      </c>
    </row>
    <row r="185" spans="1:7" ht="15.75" hidden="1" customHeight="1">
      <c r="A185" s="1">
        <v>43367</v>
      </c>
      <c r="B185" s="422">
        <v>16176</v>
      </c>
      <c r="C185" s="422" t="s">
        <v>23</v>
      </c>
      <c r="D185" t="s">
        <v>13</v>
      </c>
      <c r="E185" s="48"/>
      <c r="F185" s="2">
        <v>36.299999999999997</v>
      </c>
      <c r="G185" s="2">
        <f t="shared" si="2"/>
        <v>93.000000000000014</v>
      </c>
    </row>
    <row r="186" spans="1:7" ht="15.75" hidden="1" customHeight="1">
      <c r="A186" s="1">
        <v>43550</v>
      </c>
      <c r="B186" s="422">
        <v>17407</v>
      </c>
      <c r="C186" s="422" t="s">
        <v>23</v>
      </c>
      <c r="D186" t="s">
        <v>70</v>
      </c>
      <c r="E186" s="48"/>
      <c r="F186" s="2">
        <v>93</v>
      </c>
      <c r="G186" s="2">
        <f t="shared" si="2"/>
        <v>0</v>
      </c>
    </row>
    <row r="187" spans="1:7" ht="14.25" hidden="1" customHeight="1">
      <c r="A187" s="8">
        <v>43373</v>
      </c>
      <c r="B187" s="421" t="s">
        <v>10</v>
      </c>
      <c r="C187" s="421" t="s">
        <v>24</v>
      </c>
      <c r="D187" t="s">
        <v>12</v>
      </c>
      <c r="E187" s="48">
        <v>67.099999999999994</v>
      </c>
      <c r="G187" s="2">
        <f t="shared" si="2"/>
        <v>67.099999999999994</v>
      </c>
    </row>
    <row r="188" spans="1:7" ht="15.75" hidden="1" customHeight="1">
      <c r="A188" s="1"/>
      <c r="B188" s="422"/>
      <c r="C188" s="422"/>
      <c r="D188" t="s">
        <v>13</v>
      </c>
      <c r="E188" s="48">
        <v>36.299999999999997</v>
      </c>
      <c r="G188" s="2">
        <f t="shared" si="2"/>
        <v>103.39999999999999</v>
      </c>
    </row>
    <row r="189" spans="1:7" ht="15.75" hidden="1" customHeight="1">
      <c r="A189" s="1"/>
      <c r="B189" s="422"/>
      <c r="C189" s="422"/>
      <c r="D189" t="s">
        <v>14</v>
      </c>
      <c r="E189" s="48">
        <v>60</v>
      </c>
      <c r="G189" s="2">
        <f t="shared" si="2"/>
        <v>163.39999999999998</v>
      </c>
    </row>
    <row r="190" spans="1:7" ht="15.75" hidden="1" customHeight="1">
      <c r="B190" s="422"/>
      <c r="C190" s="422"/>
      <c r="D190" t="s">
        <v>15</v>
      </c>
      <c r="E190" s="48">
        <v>5</v>
      </c>
      <c r="G190" s="2">
        <f t="shared" si="2"/>
        <v>168.39999999999998</v>
      </c>
    </row>
    <row r="191" spans="1:7" ht="15.75" hidden="1" customHeight="1">
      <c r="A191" s="1">
        <v>43373</v>
      </c>
      <c r="B191" s="422" t="s">
        <v>69</v>
      </c>
      <c r="C191" s="422" t="s">
        <v>24</v>
      </c>
      <c r="D191" t="s">
        <v>14</v>
      </c>
      <c r="E191" s="48"/>
      <c r="F191" s="2">
        <v>60</v>
      </c>
      <c r="G191" s="2">
        <f t="shared" si="2"/>
        <v>108.39999999999998</v>
      </c>
    </row>
    <row r="192" spans="1:7" ht="15.75" hidden="1" customHeight="1">
      <c r="A192" s="1">
        <v>43373</v>
      </c>
      <c r="B192" s="422" t="s">
        <v>69</v>
      </c>
      <c r="C192" s="422" t="s">
        <v>24</v>
      </c>
      <c r="D192" t="s">
        <v>15</v>
      </c>
      <c r="E192" s="48"/>
      <c r="F192" s="2">
        <v>5</v>
      </c>
      <c r="G192" s="2">
        <f t="shared" si="2"/>
        <v>103.39999999999998</v>
      </c>
    </row>
    <row r="193" spans="1:7" ht="15.75" hidden="1" customHeight="1">
      <c r="A193" s="1">
        <v>43399</v>
      </c>
      <c r="B193" s="422">
        <v>16489</v>
      </c>
      <c r="C193" s="422" t="s">
        <v>24</v>
      </c>
      <c r="D193" t="s">
        <v>12</v>
      </c>
      <c r="E193" s="48"/>
      <c r="F193" s="2">
        <v>67.099999999999994</v>
      </c>
      <c r="G193" s="2">
        <f t="shared" si="2"/>
        <v>36.299999999999983</v>
      </c>
    </row>
    <row r="194" spans="1:7" ht="15.75" hidden="1" customHeight="1">
      <c r="A194" s="1">
        <v>43399</v>
      </c>
      <c r="B194" s="422">
        <v>16489</v>
      </c>
      <c r="C194" s="422" t="s">
        <v>24</v>
      </c>
      <c r="D194" t="s">
        <v>13</v>
      </c>
      <c r="E194" s="48"/>
      <c r="F194" s="2">
        <v>36.299999999999997</v>
      </c>
      <c r="G194" s="2">
        <f t="shared" si="2"/>
        <v>0</v>
      </c>
    </row>
    <row r="195" spans="1:7" ht="15.75" hidden="1" customHeight="1">
      <c r="A195" s="8">
        <v>43404</v>
      </c>
      <c r="B195" s="421" t="s">
        <v>10</v>
      </c>
      <c r="C195" s="421" t="s">
        <v>25</v>
      </c>
      <c r="D195" t="s">
        <v>12</v>
      </c>
      <c r="E195" s="48">
        <v>67.599999999999994</v>
      </c>
      <c r="G195" s="2">
        <f t="shared" si="2"/>
        <v>67.599999999999994</v>
      </c>
    </row>
    <row r="196" spans="1:7" ht="15.75" hidden="1" customHeight="1">
      <c r="A196" s="1"/>
      <c r="B196" s="422"/>
      <c r="C196" s="422"/>
      <c r="D196" t="s">
        <v>13</v>
      </c>
      <c r="E196" s="48">
        <v>44.3</v>
      </c>
      <c r="G196" s="2">
        <f t="shared" si="2"/>
        <v>111.89999999999999</v>
      </c>
    </row>
    <row r="197" spans="1:7" ht="15.75" hidden="1" customHeight="1">
      <c r="A197" s="1"/>
      <c r="B197" s="422"/>
      <c r="C197" s="422"/>
      <c r="D197" t="s">
        <v>14</v>
      </c>
      <c r="E197" s="48">
        <v>60</v>
      </c>
      <c r="G197" s="2">
        <f t="shared" si="2"/>
        <v>171.89999999999998</v>
      </c>
    </row>
    <row r="198" spans="1:7" ht="15.75" hidden="1" customHeight="1">
      <c r="B198" s="422"/>
      <c r="C198" s="422"/>
      <c r="D198" t="s">
        <v>15</v>
      </c>
      <c r="E198" s="48">
        <v>5</v>
      </c>
      <c r="G198" s="2">
        <f t="shared" si="2"/>
        <v>176.89999999999998</v>
      </c>
    </row>
    <row r="199" spans="1:7" ht="15.75" hidden="1" customHeight="1">
      <c r="B199" s="422"/>
      <c r="C199" s="422"/>
      <c r="D199" t="s">
        <v>70</v>
      </c>
      <c r="E199" s="48">
        <v>93</v>
      </c>
      <c r="G199" s="2">
        <f t="shared" si="2"/>
        <v>269.89999999999998</v>
      </c>
    </row>
    <row r="200" spans="1:7" ht="15.75" hidden="1" customHeight="1">
      <c r="A200" s="1">
        <v>43404</v>
      </c>
      <c r="B200" s="422" t="s">
        <v>69</v>
      </c>
      <c r="C200" s="422" t="s">
        <v>25</v>
      </c>
      <c r="D200" t="s">
        <v>14</v>
      </c>
      <c r="E200" s="48"/>
      <c r="F200" s="2">
        <v>60</v>
      </c>
      <c r="G200" s="2">
        <f t="shared" si="2"/>
        <v>209.89999999999998</v>
      </c>
    </row>
    <row r="201" spans="1:7" ht="15.75" hidden="1" customHeight="1">
      <c r="A201" s="1">
        <v>43404</v>
      </c>
      <c r="B201" s="422" t="s">
        <v>69</v>
      </c>
      <c r="C201" s="422" t="s">
        <v>25</v>
      </c>
      <c r="D201" t="s">
        <v>15</v>
      </c>
      <c r="E201" s="48"/>
      <c r="F201" s="2">
        <v>5</v>
      </c>
      <c r="G201" s="2">
        <f t="shared" si="2"/>
        <v>204.89999999999998</v>
      </c>
    </row>
    <row r="202" spans="1:7" ht="15.75" hidden="1" customHeight="1">
      <c r="A202" s="1">
        <v>43433</v>
      </c>
      <c r="B202" s="422">
        <v>16641</v>
      </c>
      <c r="C202" s="422" t="s">
        <v>25</v>
      </c>
      <c r="D202" t="s">
        <v>12</v>
      </c>
      <c r="E202" s="48"/>
      <c r="F202" s="2">
        <v>67.599999999999994</v>
      </c>
      <c r="G202" s="2">
        <f t="shared" si="2"/>
        <v>137.29999999999998</v>
      </c>
    </row>
    <row r="203" spans="1:7" ht="15.75" hidden="1" customHeight="1">
      <c r="A203" s="1">
        <v>43433</v>
      </c>
      <c r="B203" s="422">
        <v>16641</v>
      </c>
      <c r="C203" s="422" t="s">
        <v>25</v>
      </c>
      <c r="D203" t="s">
        <v>13</v>
      </c>
      <c r="E203" s="48"/>
      <c r="F203" s="2">
        <v>44.3</v>
      </c>
      <c r="G203" s="2">
        <f t="shared" si="2"/>
        <v>92.999999999999986</v>
      </c>
    </row>
    <row r="204" spans="1:7" ht="15.75" hidden="1" customHeight="1">
      <c r="A204" s="1">
        <v>43550</v>
      </c>
      <c r="B204" s="422">
        <v>17407</v>
      </c>
      <c r="C204" s="422" t="s">
        <v>25</v>
      </c>
      <c r="D204" t="s">
        <v>70</v>
      </c>
      <c r="E204" s="48"/>
      <c r="F204" s="2">
        <v>93</v>
      </c>
      <c r="G204" s="2">
        <f t="shared" si="2"/>
        <v>0</v>
      </c>
    </row>
    <row r="205" spans="1:7" ht="15.75" hidden="1" customHeight="1">
      <c r="A205" s="8">
        <v>43434</v>
      </c>
      <c r="B205" s="421" t="s">
        <v>10</v>
      </c>
      <c r="C205" s="421" t="s">
        <v>26</v>
      </c>
      <c r="D205" t="s">
        <v>12</v>
      </c>
      <c r="E205" s="48">
        <v>69.5</v>
      </c>
      <c r="G205" s="2">
        <f t="shared" ref="G205:G270" si="3">+G204+E205-F205</f>
        <v>69.5</v>
      </c>
    </row>
    <row r="206" spans="1:7" ht="15.75" hidden="1" customHeight="1">
      <c r="A206" s="1"/>
      <c r="B206" s="422"/>
      <c r="C206" s="422"/>
      <c r="D206" t="s">
        <v>13</v>
      </c>
      <c r="E206" s="48">
        <v>44.3</v>
      </c>
      <c r="G206" s="2">
        <f t="shared" si="3"/>
        <v>113.8</v>
      </c>
    </row>
    <row r="207" spans="1:7" ht="15.75" hidden="1" customHeight="1">
      <c r="A207" s="1"/>
      <c r="B207" s="422"/>
      <c r="C207" s="422"/>
      <c r="D207" t="s">
        <v>14</v>
      </c>
      <c r="E207" s="48">
        <v>60</v>
      </c>
      <c r="G207" s="2">
        <f t="shared" si="3"/>
        <v>173.8</v>
      </c>
    </row>
    <row r="208" spans="1:7" ht="15.75" hidden="1" customHeight="1">
      <c r="A208" s="1"/>
      <c r="B208" s="422"/>
      <c r="C208" s="422"/>
      <c r="D208" t="s">
        <v>15</v>
      </c>
      <c r="E208" s="48">
        <v>5</v>
      </c>
      <c r="G208" s="2">
        <f t="shared" si="3"/>
        <v>178.8</v>
      </c>
    </row>
    <row r="209" spans="1:7" ht="15.75" hidden="1" customHeight="1">
      <c r="A209" s="1">
        <v>43434</v>
      </c>
      <c r="B209" s="422" t="s">
        <v>69</v>
      </c>
      <c r="C209" s="422" t="s">
        <v>26</v>
      </c>
      <c r="D209" t="s">
        <v>14</v>
      </c>
      <c r="E209" s="48"/>
      <c r="F209" s="2">
        <v>60</v>
      </c>
      <c r="G209" s="2">
        <f t="shared" si="3"/>
        <v>118.80000000000001</v>
      </c>
    </row>
    <row r="210" spans="1:7" ht="15.75" hidden="1" customHeight="1">
      <c r="A210" s="1">
        <v>43434</v>
      </c>
      <c r="B210" s="422" t="s">
        <v>69</v>
      </c>
      <c r="C210" s="422" t="s">
        <v>26</v>
      </c>
      <c r="D210" t="s">
        <v>15</v>
      </c>
      <c r="E210" s="48"/>
      <c r="F210" s="2">
        <v>5</v>
      </c>
      <c r="G210" s="2">
        <f t="shared" si="3"/>
        <v>113.80000000000001</v>
      </c>
    </row>
    <row r="211" spans="1:7" ht="15.75" hidden="1" customHeight="1">
      <c r="A211" s="1">
        <v>43473</v>
      </c>
      <c r="B211" s="422">
        <v>16879</v>
      </c>
      <c r="C211" s="422" t="s">
        <v>26</v>
      </c>
      <c r="D211" t="s">
        <v>12</v>
      </c>
      <c r="E211" s="48"/>
      <c r="F211" s="2">
        <v>69.5</v>
      </c>
      <c r="G211" s="2">
        <f t="shared" si="3"/>
        <v>44.300000000000011</v>
      </c>
    </row>
    <row r="212" spans="1:7" ht="15.75" hidden="1" customHeight="1">
      <c r="A212" s="1">
        <v>43473</v>
      </c>
      <c r="B212" s="422">
        <v>16879</v>
      </c>
      <c r="C212" s="422" t="s">
        <v>26</v>
      </c>
      <c r="D212" t="s">
        <v>13</v>
      </c>
      <c r="E212" s="48"/>
      <c r="F212" s="2">
        <v>44.3</v>
      </c>
      <c r="G212" s="2">
        <f t="shared" si="3"/>
        <v>0</v>
      </c>
    </row>
    <row r="213" spans="1:7" ht="15.75" hidden="1" customHeight="1">
      <c r="A213" s="8">
        <v>43465</v>
      </c>
      <c r="B213" s="421" t="s">
        <v>10</v>
      </c>
      <c r="C213" s="421" t="s">
        <v>27</v>
      </c>
      <c r="D213" t="s">
        <v>12</v>
      </c>
      <c r="E213" s="48">
        <v>83.8</v>
      </c>
      <c r="G213" s="2">
        <f t="shared" si="3"/>
        <v>83.8</v>
      </c>
    </row>
    <row r="214" spans="1:7" ht="15.75" hidden="1" customHeight="1">
      <c r="A214" s="1"/>
      <c r="B214" s="422"/>
      <c r="C214" s="422"/>
      <c r="D214" t="s">
        <v>13</v>
      </c>
      <c r="E214" s="48">
        <v>44.3</v>
      </c>
      <c r="G214" s="2">
        <f t="shared" si="3"/>
        <v>128.1</v>
      </c>
    </row>
    <row r="215" spans="1:7" ht="15.75" hidden="1" customHeight="1">
      <c r="A215" s="1"/>
      <c r="B215" s="422"/>
      <c r="C215" s="422"/>
      <c r="D215" t="s">
        <v>14</v>
      </c>
      <c r="E215" s="48">
        <v>60</v>
      </c>
      <c r="G215" s="2">
        <f t="shared" si="3"/>
        <v>188.1</v>
      </c>
    </row>
    <row r="216" spans="1:7" ht="15.75" hidden="1" customHeight="1">
      <c r="A216" s="1"/>
      <c r="B216" s="422"/>
      <c r="C216" s="422"/>
      <c r="D216" t="s">
        <v>15</v>
      </c>
      <c r="E216" s="48">
        <v>5</v>
      </c>
      <c r="G216" s="2">
        <f t="shared" si="3"/>
        <v>193.1</v>
      </c>
    </row>
    <row r="217" spans="1:7" ht="15.75" hidden="1" customHeight="1">
      <c r="A217" s="1">
        <v>43465</v>
      </c>
      <c r="B217" s="422" t="s">
        <v>69</v>
      </c>
      <c r="C217" s="422" t="s">
        <v>27</v>
      </c>
      <c r="D217" t="s">
        <v>14</v>
      </c>
      <c r="E217" s="48"/>
      <c r="F217" s="2">
        <v>60</v>
      </c>
      <c r="G217" s="2">
        <f t="shared" si="3"/>
        <v>133.1</v>
      </c>
    </row>
    <row r="218" spans="1:7" ht="15.75" hidden="1" customHeight="1">
      <c r="A218" s="1">
        <v>43465</v>
      </c>
      <c r="B218" s="422" t="s">
        <v>69</v>
      </c>
      <c r="C218" s="422" t="s">
        <v>27</v>
      </c>
      <c r="D218" t="s">
        <v>15</v>
      </c>
      <c r="E218" s="48"/>
      <c r="F218" s="2">
        <v>5</v>
      </c>
      <c r="G218" s="2">
        <f t="shared" si="3"/>
        <v>128.1</v>
      </c>
    </row>
    <row r="219" spans="1:7" ht="15.75" hidden="1" customHeight="1">
      <c r="A219" s="1">
        <v>43495</v>
      </c>
      <c r="B219" s="422">
        <v>17043</v>
      </c>
      <c r="C219" s="422" t="s">
        <v>27</v>
      </c>
      <c r="D219" t="s">
        <v>12</v>
      </c>
      <c r="E219" s="48"/>
      <c r="F219" s="2">
        <v>83.8</v>
      </c>
      <c r="G219" s="2">
        <f t="shared" si="3"/>
        <v>44.3</v>
      </c>
    </row>
    <row r="220" spans="1:7" ht="15.75" hidden="1" customHeight="1">
      <c r="A220" s="1">
        <v>43495</v>
      </c>
      <c r="B220" s="422">
        <v>17043</v>
      </c>
      <c r="C220" s="422" t="s">
        <v>27</v>
      </c>
      <c r="D220" t="s">
        <v>13</v>
      </c>
      <c r="E220" s="48"/>
      <c r="F220" s="2">
        <v>44.3</v>
      </c>
      <c r="G220" s="2">
        <f t="shared" si="3"/>
        <v>0</v>
      </c>
    </row>
    <row r="221" spans="1:7" ht="15.75" hidden="1" customHeight="1">
      <c r="A221" s="8">
        <v>43496</v>
      </c>
      <c r="B221" s="421" t="s">
        <v>10</v>
      </c>
      <c r="C221" s="421" t="s">
        <v>11</v>
      </c>
      <c r="D221" t="s">
        <v>12</v>
      </c>
      <c r="E221" s="48">
        <v>101.5</v>
      </c>
      <c r="G221" s="2">
        <f t="shared" si="3"/>
        <v>101.5</v>
      </c>
    </row>
    <row r="222" spans="1:7" ht="15.75" hidden="1" customHeight="1">
      <c r="A222" s="1"/>
      <c r="B222" s="422"/>
      <c r="C222" s="422"/>
      <c r="D222" t="s">
        <v>13</v>
      </c>
      <c r="E222" s="48">
        <v>44.3</v>
      </c>
      <c r="G222" s="2">
        <f t="shared" si="3"/>
        <v>145.80000000000001</v>
      </c>
    </row>
    <row r="223" spans="1:7" ht="15.75" hidden="1" customHeight="1">
      <c r="A223" s="1"/>
      <c r="B223" s="422"/>
      <c r="C223" s="422"/>
      <c r="D223" t="s">
        <v>14</v>
      </c>
      <c r="E223" s="48">
        <v>60</v>
      </c>
      <c r="G223" s="2">
        <f t="shared" si="3"/>
        <v>205.8</v>
      </c>
    </row>
    <row r="224" spans="1:7" ht="15.75" hidden="1" customHeight="1">
      <c r="A224" s="1"/>
      <c r="B224" s="422"/>
      <c r="C224" s="422"/>
      <c r="D224" t="s">
        <v>15</v>
      </c>
      <c r="E224" s="48">
        <v>5</v>
      </c>
      <c r="G224" s="2">
        <f t="shared" si="3"/>
        <v>210.8</v>
      </c>
    </row>
    <row r="225" spans="1:7" ht="15.75" hidden="1" customHeight="1">
      <c r="A225" s="1">
        <v>43496</v>
      </c>
      <c r="B225" s="422" t="s">
        <v>69</v>
      </c>
      <c r="C225" s="422" t="s">
        <v>11</v>
      </c>
      <c r="D225" t="s">
        <v>14</v>
      </c>
      <c r="E225" s="48"/>
      <c r="F225" s="2">
        <v>60</v>
      </c>
      <c r="G225" s="2">
        <f t="shared" si="3"/>
        <v>150.80000000000001</v>
      </c>
    </row>
    <row r="226" spans="1:7" ht="15.75" hidden="1" customHeight="1">
      <c r="A226" s="1">
        <v>43496</v>
      </c>
      <c r="B226" s="422" t="s">
        <v>69</v>
      </c>
      <c r="C226" s="422" t="s">
        <v>11</v>
      </c>
      <c r="D226" t="s">
        <v>15</v>
      </c>
      <c r="E226" s="48"/>
      <c r="F226" s="2">
        <v>5</v>
      </c>
      <c r="G226" s="2">
        <f t="shared" si="3"/>
        <v>145.80000000000001</v>
      </c>
    </row>
    <row r="227" spans="1:7" ht="15.75" hidden="1" customHeight="1">
      <c r="A227" s="1">
        <v>43523</v>
      </c>
      <c r="B227" s="422">
        <v>17223</v>
      </c>
      <c r="C227" s="422" t="s">
        <v>11</v>
      </c>
      <c r="D227" t="s">
        <v>12</v>
      </c>
      <c r="E227" s="48"/>
      <c r="F227" s="2">
        <v>101.5</v>
      </c>
      <c r="G227" s="2">
        <f t="shared" si="3"/>
        <v>44.300000000000011</v>
      </c>
    </row>
    <row r="228" spans="1:7" ht="15.75" hidden="1" customHeight="1">
      <c r="A228" s="1">
        <v>43523</v>
      </c>
      <c r="B228" s="422">
        <v>17223</v>
      </c>
      <c r="C228" s="422" t="s">
        <v>11</v>
      </c>
      <c r="D228" t="s">
        <v>13</v>
      </c>
      <c r="E228" s="48"/>
      <c r="F228" s="2">
        <v>44.3</v>
      </c>
      <c r="G228" s="2">
        <f t="shared" si="3"/>
        <v>0</v>
      </c>
    </row>
    <row r="229" spans="1:7" ht="15.75" hidden="1" customHeight="1">
      <c r="A229" s="8">
        <v>43524</v>
      </c>
      <c r="B229" s="421" t="s">
        <v>10</v>
      </c>
      <c r="C229" s="421" t="s">
        <v>17</v>
      </c>
      <c r="D229" t="s">
        <v>12</v>
      </c>
      <c r="E229" s="48">
        <v>107.3</v>
      </c>
      <c r="G229" s="2">
        <f t="shared" si="3"/>
        <v>107.3</v>
      </c>
    </row>
    <row r="230" spans="1:7" ht="15.75" hidden="1" customHeight="1">
      <c r="A230" s="1"/>
      <c r="B230" s="422"/>
      <c r="C230" s="422"/>
      <c r="D230" t="s">
        <v>13</v>
      </c>
      <c r="E230" s="48">
        <v>54.2</v>
      </c>
      <c r="G230" s="2">
        <f t="shared" si="3"/>
        <v>161.5</v>
      </c>
    </row>
    <row r="231" spans="1:7" ht="15.75" hidden="1" customHeight="1">
      <c r="A231" s="1"/>
      <c r="B231" s="422"/>
      <c r="C231" s="422"/>
      <c r="D231" t="s">
        <v>14</v>
      </c>
      <c r="E231" s="48">
        <v>56</v>
      </c>
      <c r="G231" s="2">
        <f t="shared" si="3"/>
        <v>217.5</v>
      </c>
    </row>
    <row r="232" spans="1:7" ht="15.75" hidden="1" customHeight="1">
      <c r="A232" s="1"/>
      <c r="B232" s="422"/>
      <c r="C232" s="422"/>
      <c r="D232" t="s">
        <v>15</v>
      </c>
      <c r="E232" s="48">
        <v>5</v>
      </c>
      <c r="G232" s="2">
        <f t="shared" si="3"/>
        <v>222.5</v>
      </c>
    </row>
    <row r="233" spans="1:7" ht="15.75" hidden="1" customHeight="1">
      <c r="A233" s="1">
        <v>43524</v>
      </c>
      <c r="B233" s="422" t="s">
        <v>69</v>
      </c>
      <c r="C233" s="422" t="s">
        <v>17</v>
      </c>
      <c r="D233" t="s">
        <v>14</v>
      </c>
      <c r="E233" s="48"/>
      <c r="F233" s="2">
        <v>56</v>
      </c>
      <c r="G233" s="2">
        <f t="shared" si="3"/>
        <v>166.5</v>
      </c>
    </row>
    <row r="234" spans="1:7" ht="15.75" hidden="1" customHeight="1">
      <c r="A234" s="1">
        <v>43524</v>
      </c>
      <c r="B234" s="422" t="s">
        <v>69</v>
      </c>
      <c r="C234" s="422" t="s">
        <v>17</v>
      </c>
      <c r="D234" t="s">
        <v>15</v>
      </c>
      <c r="E234" s="48"/>
      <c r="F234" s="2">
        <v>5</v>
      </c>
      <c r="G234" s="2">
        <f t="shared" si="3"/>
        <v>161.5</v>
      </c>
    </row>
    <row r="235" spans="1:7" ht="15.75" hidden="1" customHeight="1">
      <c r="A235" s="1">
        <v>43551</v>
      </c>
      <c r="B235" s="422">
        <v>17462</v>
      </c>
      <c r="C235" s="422" t="s">
        <v>17</v>
      </c>
      <c r="D235" t="s">
        <v>12</v>
      </c>
      <c r="E235" s="48"/>
      <c r="F235" s="2">
        <v>107.3</v>
      </c>
      <c r="G235" s="2">
        <f t="shared" si="3"/>
        <v>54.2</v>
      </c>
    </row>
    <row r="236" spans="1:7" ht="15.75" hidden="1" customHeight="1">
      <c r="A236" s="1">
        <v>43579</v>
      </c>
      <c r="B236" s="422">
        <v>17682</v>
      </c>
      <c r="C236" s="422" t="s">
        <v>17</v>
      </c>
      <c r="D236" t="s">
        <v>13</v>
      </c>
      <c r="E236" s="48"/>
      <c r="F236" s="2">
        <v>54.2</v>
      </c>
      <c r="G236" s="2">
        <f t="shared" si="3"/>
        <v>0</v>
      </c>
    </row>
    <row r="237" spans="1:7" ht="15.75" hidden="1" customHeight="1">
      <c r="A237" s="8">
        <v>43555</v>
      </c>
      <c r="B237" s="421" t="s">
        <v>10</v>
      </c>
      <c r="C237" s="421" t="s">
        <v>18</v>
      </c>
      <c r="D237" t="s">
        <v>12</v>
      </c>
      <c r="E237" s="48">
        <v>99.6</v>
      </c>
      <c r="G237" s="2">
        <f t="shared" si="3"/>
        <v>99.6</v>
      </c>
    </row>
    <row r="238" spans="1:7" ht="15.75" hidden="1" customHeight="1">
      <c r="A238" s="1"/>
      <c r="B238" s="422"/>
      <c r="C238" s="422"/>
      <c r="D238" t="s">
        <v>13</v>
      </c>
      <c r="E238" s="48">
        <v>43.1</v>
      </c>
      <c r="G238" s="2">
        <f t="shared" si="3"/>
        <v>142.69999999999999</v>
      </c>
    </row>
    <row r="239" spans="1:7" ht="15.75" hidden="1" customHeight="1">
      <c r="A239" s="1"/>
      <c r="B239" s="422"/>
      <c r="C239" s="422"/>
      <c r="D239" t="s">
        <v>14</v>
      </c>
      <c r="E239" s="48">
        <v>60</v>
      </c>
      <c r="G239" s="2">
        <f t="shared" si="3"/>
        <v>202.7</v>
      </c>
    </row>
    <row r="240" spans="1:7" ht="15.75" hidden="1" customHeight="1">
      <c r="A240" s="1"/>
      <c r="B240" s="422"/>
      <c r="C240" s="422"/>
      <c r="D240" t="s">
        <v>15</v>
      </c>
      <c r="E240" s="48">
        <v>5</v>
      </c>
      <c r="G240" s="2">
        <f t="shared" si="3"/>
        <v>207.7</v>
      </c>
    </row>
    <row r="241" spans="1:7" ht="15.75" hidden="1" customHeight="1">
      <c r="A241" s="1">
        <v>43555</v>
      </c>
      <c r="B241" s="422" t="s">
        <v>69</v>
      </c>
      <c r="C241" s="422" t="s">
        <v>18</v>
      </c>
      <c r="D241" t="s">
        <v>14</v>
      </c>
      <c r="E241" s="48"/>
      <c r="F241" s="2">
        <v>60</v>
      </c>
      <c r="G241" s="2">
        <f t="shared" si="3"/>
        <v>147.69999999999999</v>
      </c>
    </row>
    <row r="242" spans="1:7" ht="15.75" hidden="1" customHeight="1">
      <c r="A242" s="1">
        <v>43555</v>
      </c>
      <c r="B242" s="422" t="s">
        <v>69</v>
      </c>
      <c r="C242" s="422" t="s">
        <v>18</v>
      </c>
      <c r="D242" t="s">
        <v>15</v>
      </c>
      <c r="E242" s="48"/>
      <c r="F242" s="2">
        <v>5</v>
      </c>
      <c r="G242" s="2">
        <f t="shared" si="3"/>
        <v>142.69999999999999</v>
      </c>
    </row>
    <row r="243" spans="1:7" ht="15.75" hidden="1" customHeight="1">
      <c r="A243" s="1">
        <v>43588</v>
      </c>
      <c r="B243" s="422">
        <v>17759</v>
      </c>
      <c r="C243" s="422" t="s">
        <v>18</v>
      </c>
      <c r="D243" t="s">
        <v>12</v>
      </c>
      <c r="E243" s="48"/>
      <c r="F243" s="2">
        <v>99.6</v>
      </c>
      <c r="G243" s="2">
        <f t="shared" si="3"/>
        <v>43.099999999999994</v>
      </c>
    </row>
    <row r="244" spans="1:7" ht="15.75" hidden="1" customHeight="1">
      <c r="A244" s="1">
        <v>43588</v>
      </c>
      <c r="B244" s="422">
        <v>17759</v>
      </c>
      <c r="C244" s="422" t="s">
        <v>18</v>
      </c>
      <c r="D244" t="s">
        <v>13</v>
      </c>
      <c r="E244" s="48"/>
      <c r="F244" s="2">
        <v>43.1</v>
      </c>
      <c r="G244" s="2">
        <f t="shared" si="3"/>
        <v>0</v>
      </c>
    </row>
    <row r="245" spans="1:7" ht="15.75" hidden="1" customHeight="1">
      <c r="A245" s="8">
        <v>43585</v>
      </c>
      <c r="B245" s="421" t="s">
        <v>10</v>
      </c>
      <c r="C245" s="421" t="s">
        <v>19</v>
      </c>
      <c r="D245" t="s">
        <v>12</v>
      </c>
      <c r="E245" s="48">
        <v>100.8</v>
      </c>
      <c r="G245" s="2">
        <f t="shared" si="3"/>
        <v>100.8</v>
      </c>
    </row>
    <row r="246" spans="1:7" ht="15.75" hidden="1" customHeight="1">
      <c r="A246" s="1"/>
      <c r="B246" s="422"/>
      <c r="C246" s="422"/>
      <c r="D246" t="s">
        <v>13</v>
      </c>
      <c r="E246" s="48">
        <v>39.299999999999997</v>
      </c>
      <c r="G246" s="2">
        <f t="shared" si="3"/>
        <v>140.1</v>
      </c>
    </row>
    <row r="247" spans="1:7" ht="15.75" hidden="1" customHeight="1">
      <c r="A247" s="1"/>
      <c r="B247" s="422"/>
      <c r="C247" s="422"/>
      <c r="D247" t="s">
        <v>14</v>
      </c>
      <c r="E247" s="48">
        <v>60</v>
      </c>
      <c r="G247" s="2">
        <f t="shared" si="3"/>
        <v>200.1</v>
      </c>
    </row>
    <row r="248" spans="1:7" ht="15.75" hidden="1" customHeight="1">
      <c r="A248" s="1"/>
      <c r="B248" s="422"/>
      <c r="C248" s="422"/>
      <c r="D248" t="s">
        <v>15</v>
      </c>
      <c r="E248" s="48">
        <v>5</v>
      </c>
      <c r="G248" s="2">
        <f t="shared" si="3"/>
        <v>205.1</v>
      </c>
    </row>
    <row r="249" spans="1:7" ht="15.75" hidden="1" customHeight="1">
      <c r="A249" s="1">
        <v>43585</v>
      </c>
      <c r="B249" s="422" t="s">
        <v>69</v>
      </c>
      <c r="C249" s="422" t="s">
        <v>19</v>
      </c>
      <c r="D249" t="s">
        <v>14</v>
      </c>
      <c r="E249" s="48"/>
      <c r="F249" s="2">
        <v>58</v>
      </c>
      <c r="G249" s="2">
        <f t="shared" si="3"/>
        <v>147.1</v>
      </c>
    </row>
    <row r="250" spans="1:7" ht="15.75" hidden="1" customHeight="1">
      <c r="A250" s="1">
        <v>43601</v>
      </c>
      <c r="B250" s="422">
        <v>17841</v>
      </c>
      <c r="C250" s="422" t="s">
        <v>19</v>
      </c>
      <c r="D250" t="s">
        <v>14</v>
      </c>
      <c r="E250" s="48"/>
      <c r="F250" s="2">
        <v>2</v>
      </c>
      <c r="G250" s="2">
        <f t="shared" si="3"/>
        <v>145.1</v>
      </c>
    </row>
    <row r="251" spans="1:7" ht="15.75" hidden="1" customHeight="1">
      <c r="A251" s="1">
        <v>43601</v>
      </c>
      <c r="B251" s="422">
        <v>17841</v>
      </c>
      <c r="C251" s="422" t="s">
        <v>19</v>
      </c>
      <c r="D251" t="s">
        <v>15</v>
      </c>
      <c r="E251" s="48"/>
      <c r="F251" s="2">
        <v>5</v>
      </c>
      <c r="G251" s="2">
        <f t="shared" si="3"/>
        <v>140.1</v>
      </c>
    </row>
    <row r="252" spans="1:7" ht="15.75" hidden="1" customHeight="1">
      <c r="A252" s="1">
        <v>43608</v>
      </c>
      <c r="B252" s="422">
        <v>17952</v>
      </c>
      <c r="C252" s="422" t="s">
        <v>19</v>
      </c>
      <c r="D252" t="s">
        <v>12</v>
      </c>
      <c r="E252" s="48"/>
      <c r="F252" s="2">
        <v>100.8</v>
      </c>
      <c r="G252" s="2">
        <f t="shared" si="3"/>
        <v>39.299999999999997</v>
      </c>
    </row>
    <row r="253" spans="1:7" ht="15.75" hidden="1" customHeight="1">
      <c r="A253" s="1">
        <v>43608</v>
      </c>
      <c r="B253" s="422">
        <v>17952</v>
      </c>
      <c r="C253" s="422" t="s">
        <v>19</v>
      </c>
      <c r="D253" t="s">
        <v>13</v>
      </c>
      <c r="E253" s="48"/>
      <c r="F253" s="2">
        <v>39.299999999999997</v>
      </c>
      <c r="G253" s="2">
        <f t="shared" si="3"/>
        <v>0</v>
      </c>
    </row>
    <row r="254" spans="1:7" ht="15.75" hidden="1" customHeight="1">
      <c r="A254" s="8">
        <v>43616</v>
      </c>
      <c r="B254" s="421" t="s">
        <v>10</v>
      </c>
      <c r="C254" s="421" t="s">
        <v>20</v>
      </c>
      <c r="D254" t="s">
        <v>12</v>
      </c>
      <c r="E254" s="48">
        <v>92.9</v>
      </c>
      <c r="G254" s="2">
        <f t="shared" si="3"/>
        <v>92.9</v>
      </c>
    </row>
    <row r="255" spans="1:7" ht="15.75" hidden="1" customHeight="1">
      <c r="A255" s="1"/>
      <c r="B255" s="422"/>
      <c r="C255" s="422"/>
      <c r="D255" t="s">
        <v>13</v>
      </c>
      <c r="E255" s="48">
        <v>45.6</v>
      </c>
      <c r="G255" s="2">
        <f t="shared" si="3"/>
        <v>138.5</v>
      </c>
    </row>
    <row r="256" spans="1:7" ht="15.75" hidden="1" customHeight="1">
      <c r="A256" s="1"/>
      <c r="B256" s="422"/>
      <c r="C256" s="422"/>
      <c r="D256" t="s">
        <v>14</v>
      </c>
      <c r="E256" s="48">
        <v>60</v>
      </c>
      <c r="G256" s="2">
        <f t="shared" si="3"/>
        <v>198.5</v>
      </c>
    </row>
    <row r="257" spans="1:7" ht="15.75" hidden="1" customHeight="1">
      <c r="A257" s="1"/>
      <c r="B257" s="422"/>
      <c r="C257" s="422"/>
      <c r="D257" t="s">
        <v>15</v>
      </c>
      <c r="E257" s="48">
        <v>5</v>
      </c>
      <c r="G257" s="2">
        <f t="shared" si="3"/>
        <v>203.5</v>
      </c>
    </row>
    <row r="258" spans="1:7" ht="15.75" hidden="1" customHeight="1">
      <c r="A258" s="1">
        <v>43616</v>
      </c>
      <c r="B258" s="422" t="s">
        <v>69</v>
      </c>
      <c r="C258" s="422" t="s">
        <v>20</v>
      </c>
      <c r="D258" t="s">
        <v>14</v>
      </c>
      <c r="E258" s="48"/>
      <c r="F258" s="2">
        <v>60</v>
      </c>
      <c r="G258" s="2">
        <f t="shared" si="3"/>
        <v>143.5</v>
      </c>
    </row>
    <row r="259" spans="1:7" ht="15.75" hidden="1" customHeight="1">
      <c r="A259" s="1">
        <v>43616</v>
      </c>
      <c r="B259" s="422" t="s">
        <v>69</v>
      </c>
      <c r="C259" s="422" t="s">
        <v>20</v>
      </c>
      <c r="D259" t="s">
        <v>15</v>
      </c>
      <c r="E259" s="48"/>
      <c r="F259" s="2">
        <v>5</v>
      </c>
      <c r="G259" s="2">
        <f t="shared" si="3"/>
        <v>138.5</v>
      </c>
    </row>
    <row r="260" spans="1:7" ht="15.75" hidden="1" customHeight="1">
      <c r="A260" s="1">
        <v>43650</v>
      </c>
      <c r="B260" s="422">
        <v>18182</v>
      </c>
      <c r="C260" s="422" t="s">
        <v>20</v>
      </c>
      <c r="D260" t="s">
        <v>12</v>
      </c>
      <c r="E260" s="48"/>
      <c r="F260" s="2">
        <v>92.9</v>
      </c>
      <c r="G260" s="2">
        <f t="shared" si="3"/>
        <v>45.599999999999994</v>
      </c>
    </row>
    <row r="261" spans="1:7" ht="15.75" hidden="1" customHeight="1">
      <c r="A261" s="1">
        <v>43650</v>
      </c>
      <c r="B261" s="422">
        <v>18182</v>
      </c>
      <c r="C261" s="422" t="s">
        <v>20</v>
      </c>
      <c r="D261" t="s">
        <v>13</v>
      </c>
      <c r="E261" s="48"/>
      <c r="F261" s="2">
        <v>45.6</v>
      </c>
      <c r="G261" s="2">
        <f t="shared" si="3"/>
        <v>0</v>
      </c>
    </row>
    <row r="262" spans="1:7" ht="15.75" hidden="1" customHeight="1">
      <c r="A262" s="8">
        <v>43646</v>
      </c>
      <c r="B262" s="421" t="s">
        <v>10</v>
      </c>
      <c r="C262" s="421" t="s">
        <v>21</v>
      </c>
      <c r="D262" t="s">
        <v>12</v>
      </c>
      <c r="E262" s="48">
        <v>68.2</v>
      </c>
      <c r="G262" s="2">
        <f t="shared" si="3"/>
        <v>68.2</v>
      </c>
    </row>
    <row r="263" spans="1:7" ht="15.75" hidden="1" customHeight="1">
      <c r="A263" s="1"/>
      <c r="B263" s="422"/>
      <c r="C263" s="422"/>
      <c r="D263" t="s">
        <v>13</v>
      </c>
      <c r="E263" s="48">
        <v>43.6</v>
      </c>
      <c r="G263" s="2">
        <f t="shared" si="3"/>
        <v>111.80000000000001</v>
      </c>
    </row>
    <row r="264" spans="1:7" ht="15.75" hidden="1" customHeight="1">
      <c r="A264" s="1"/>
      <c r="B264" s="422"/>
      <c r="C264" s="422"/>
      <c r="D264" t="s">
        <v>14</v>
      </c>
      <c r="E264" s="48">
        <v>60</v>
      </c>
      <c r="G264" s="2">
        <f t="shared" si="3"/>
        <v>171.8</v>
      </c>
    </row>
    <row r="265" spans="1:7" ht="15.75" hidden="1" customHeight="1">
      <c r="A265" s="1"/>
      <c r="B265" s="422"/>
      <c r="C265" s="422"/>
      <c r="D265" t="s">
        <v>15</v>
      </c>
      <c r="E265" s="48">
        <v>5</v>
      </c>
      <c r="G265" s="2">
        <f t="shared" si="3"/>
        <v>176.8</v>
      </c>
    </row>
    <row r="266" spans="1:7" ht="15.75" hidden="1" customHeight="1">
      <c r="A266" s="1">
        <v>43646</v>
      </c>
      <c r="B266" s="422" t="s">
        <v>69</v>
      </c>
      <c r="C266" s="422" t="s">
        <v>21</v>
      </c>
      <c r="D266" t="s">
        <v>14</v>
      </c>
      <c r="E266" s="48"/>
      <c r="F266" s="2">
        <v>60</v>
      </c>
      <c r="G266" s="2">
        <f t="shared" si="3"/>
        <v>116.80000000000001</v>
      </c>
    </row>
    <row r="267" spans="1:7" ht="15.75" hidden="1" customHeight="1">
      <c r="A267" s="1">
        <v>43646</v>
      </c>
      <c r="B267" s="422" t="s">
        <v>69</v>
      </c>
      <c r="C267" s="422" t="s">
        <v>21</v>
      </c>
      <c r="D267" t="s">
        <v>15</v>
      </c>
      <c r="E267" s="48"/>
      <c r="F267" s="2">
        <v>5</v>
      </c>
      <c r="G267" s="2">
        <f t="shared" si="3"/>
        <v>111.80000000000001</v>
      </c>
    </row>
    <row r="268" spans="1:7" ht="15.75" hidden="1" customHeight="1">
      <c r="A268" s="1">
        <v>43671</v>
      </c>
      <c r="B268" s="422">
        <v>18312</v>
      </c>
      <c r="C268" s="422" t="s">
        <v>21</v>
      </c>
      <c r="D268" t="s">
        <v>12</v>
      </c>
      <c r="E268" s="48"/>
      <c r="F268" s="2">
        <v>68.2</v>
      </c>
      <c r="G268" s="2">
        <f t="shared" si="3"/>
        <v>43.600000000000009</v>
      </c>
    </row>
    <row r="269" spans="1:7" ht="15.75" hidden="1" customHeight="1">
      <c r="A269" s="1">
        <v>43671</v>
      </c>
      <c r="B269" s="422">
        <v>18312</v>
      </c>
      <c r="C269" s="422" t="s">
        <v>21</v>
      </c>
      <c r="D269" t="s">
        <v>13</v>
      </c>
      <c r="E269" s="48"/>
      <c r="F269" s="2">
        <v>43.6</v>
      </c>
      <c r="G269" s="2">
        <f t="shared" si="3"/>
        <v>0</v>
      </c>
    </row>
    <row r="270" spans="1:7" ht="15.75" hidden="1" customHeight="1">
      <c r="A270" s="8">
        <v>43677</v>
      </c>
      <c r="B270" s="421" t="s">
        <v>10</v>
      </c>
      <c r="C270" s="421" t="s">
        <v>22</v>
      </c>
      <c r="D270" t="s">
        <v>12</v>
      </c>
      <c r="E270" s="48">
        <v>68.2</v>
      </c>
      <c r="G270" s="2">
        <f t="shared" si="3"/>
        <v>68.2</v>
      </c>
    </row>
    <row r="271" spans="1:7" ht="15.75" hidden="1" customHeight="1">
      <c r="A271" s="1"/>
      <c r="B271" s="422"/>
      <c r="C271" s="422"/>
      <c r="D271" t="s">
        <v>13</v>
      </c>
      <c r="E271" s="48">
        <v>42.2</v>
      </c>
      <c r="G271" s="2">
        <f t="shared" ref="G271:G338" si="4">+G270+E271-F271</f>
        <v>110.4</v>
      </c>
    </row>
    <row r="272" spans="1:7" ht="15.75" hidden="1" customHeight="1">
      <c r="A272" s="1"/>
      <c r="B272" s="422"/>
      <c r="C272" s="422"/>
      <c r="D272" t="s">
        <v>14</v>
      </c>
      <c r="E272" s="48">
        <v>60</v>
      </c>
      <c r="G272" s="2">
        <f t="shared" si="4"/>
        <v>170.4</v>
      </c>
    </row>
    <row r="273" spans="1:7" ht="15.75" hidden="1" customHeight="1">
      <c r="A273" s="1"/>
      <c r="B273" s="422"/>
      <c r="C273" s="422"/>
      <c r="D273" t="s">
        <v>15</v>
      </c>
      <c r="E273" s="48">
        <v>5</v>
      </c>
      <c r="G273" s="2">
        <f t="shared" si="4"/>
        <v>175.4</v>
      </c>
    </row>
    <row r="274" spans="1:7" ht="15.75" hidden="1" customHeight="1">
      <c r="A274" s="1">
        <v>43677</v>
      </c>
      <c r="B274" s="422" t="s">
        <v>69</v>
      </c>
      <c r="C274" s="422" t="s">
        <v>22</v>
      </c>
      <c r="D274" t="s">
        <v>14</v>
      </c>
      <c r="E274" s="48"/>
      <c r="F274" s="2">
        <v>60</v>
      </c>
      <c r="G274" s="2">
        <f t="shared" si="4"/>
        <v>115.4</v>
      </c>
    </row>
    <row r="275" spans="1:7" ht="15.75" hidden="1" customHeight="1">
      <c r="A275" s="1">
        <v>43677</v>
      </c>
      <c r="B275" s="422" t="s">
        <v>69</v>
      </c>
      <c r="C275" s="422" t="s">
        <v>22</v>
      </c>
      <c r="D275" t="s">
        <v>15</v>
      </c>
      <c r="E275" s="48"/>
      <c r="F275" s="2">
        <v>5</v>
      </c>
      <c r="G275" s="2">
        <f t="shared" si="4"/>
        <v>110.4</v>
      </c>
    </row>
    <row r="276" spans="1:7" ht="15.75" hidden="1" customHeight="1">
      <c r="A276" s="1">
        <v>43705</v>
      </c>
      <c r="B276" s="422">
        <v>18613</v>
      </c>
      <c r="C276" s="422" t="s">
        <v>22</v>
      </c>
      <c r="D276" t="s">
        <v>12</v>
      </c>
      <c r="E276" s="48"/>
      <c r="F276" s="2">
        <v>68.2</v>
      </c>
      <c r="G276" s="2">
        <f t="shared" si="4"/>
        <v>42.2</v>
      </c>
    </row>
    <row r="277" spans="1:7" ht="15.75" hidden="1" customHeight="1">
      <c r="A277" s="1">
        <v>43705</v>
      </c>
      <c r="B277" s="422">
        <v>18613</v>
      </c>
      <c r="C277" s="422" t="s">
        <v>22</v>
      </c>
      <c r="D277" t="s">
        <v>13</v>
      </c>
      <c r="E277" s="48"/>
      <c r="F277" s="2">
        <v>42.2</v>
      </c>
      <c r="G277" s="2">
        <f t="shared" si="4"/>
        <v>0</v>
      </c>
    </row>
    <row r="278" spans="1:7" ht="15.75" hidden="1" customHeight="1">
      <c r="A278" s="8">
        <v>43708</v>
      </c>
      <c r="B278" s="421" t="s">
        <v>10</v>
      </c>
      <c r="C278" s="421" t="s">
        <v>23</v>
      </c>
      <c r="D278" t="s">
        <v>12</v>
      </c>
      <c r="E278" s="48">
        <v>66.3</v>
      </c>
      <c r="G278" s="2">
        <f t="shared" si="4"/>
        <v>66.3</v>
      </c>
    </row>
    <row r="279" spans="1:7" ht="15.75" hidden="1" customHeight="1">
      <c r="A279" s="1"/>
      <c r="B279" s="422"/>
      <c r="C279" s="422"/>
      <c r="D279" t="s">
        <v>13</v>
      </c>
      <c r="E279" s="48">
        <v>40.9</v>
      </c>
      <c r="G279" s="2">
        <f t="shared" si="4"/>
        <v>107.19999999999999</v>
      </c>
    </row>
    <row r="280" spans="1:7" ht="15.75" hidden="1" customHeight="1">
      <c r="A280" s="1"/>
      <c r="B280" s="422"/>
      <c r="C280" s="422"/>
      <c r="D280" t="s">
        <v>14</v>
      </c>
      <c r="E280" s="48">
        <v>60</v>
      </c>
      <c r="G280" s="2">
        <f t="shared" si="4"/>
        <v>167.2</v>
      </c>
    </row>
    <row r="281" spans="1:7" ht="15.75" hidden="1" customHeight="1">
      <c r="A281" s="1"/>
      <c r="B281" s="422"/>
      <c r="C281" s="422"/>
      <c r="D281" t="s">
        <v>15</v>
      </c>
      <c r="E281" s="48">
        <v>5</v>
      </c>
      <c r="G281" s="2">
        <f t="shared" si="4"/>
        <v>172.2</v>
      </c>
    </row>
    <row r="282" spans="1:7" ht="15.75" hidden="1" customHeight="1">
      <c r="A282" s="1"/>
      <c r="B282" s="422"/>
      <c r="C282" s="422"/>
      <c r="D282" t="s">
        <v>16</v>
      </c>
      <c r="E282" s="48">
        <v>10</v>
      </c>
      <c r="G282" s="2">
        <f t="shared" si="4"/>
        <v>182.2</v>
      </c>
    </row>
    <row r="283" spans="1:7" ht="15.75" hidden="1" customHeight="1">
      <c r="A283" s="1"/>
      <c r="B283" s="422"/>
      <c r="C283" s="422"/>
      <c r="D283" t="s">
        <v>70</v>
      </c>
      <c r="E283" s="48">
        <v>93</v>
      </c>
      <c r="G283" s="2">
        <f t="shared" si="4"/>
        <v>275.2</v>
      </c>
    </row>
    <row r="284" spans="1:7" ht="15.75" hidden="1" customHeight="1">
      <c r="A284" s="1">
        <v>43708</v>
      </c>
      <c r="B284" s="422" t="s">
        <v>69</v>
      </c>
      <c r="C284" s="422" t="s">
        <v>23</v>
      </c>
      <c r="D284" t="s">
        <v>14</v>
      </c>
      <c r="E284" s="48"/>
      <c r="F284" s="2">
        <v>60</v>
      </c>
      <c r="G284" s="2">
        <f t="shared" si="4"/>
        <v>215.2</v>
      </c>
    </row>
    <row r="285" spans="1:7" ht="15.75" hidden="1" customHeight="1">
      <c r="A285" s="1">
        <v>43708</v>
      </c>
      <c r="B285" s="422" t="s">
        <v>69</v>
      </c>
      <c r="C285" s="422" t="s">
        <v>23</v>
      </c>
      <c r="D285" t="s">
        <v>15</v>
      </c>
      <c r="E285" s="48"/>
      <c r="F285" s="2">
        <v>5</v>
      </c>
      <c r="G285" s="2">
        <f t="shared" si="4"/>
        <v>210.2</v>
      </c>
    </row>
    <row r="286" spans="1:7" ht="15.75" hidden="1" customHeight="1">
      <c r="A286" s="1">
        <v>43753</v>
      </c>
      <c r="B286" s="422">
        <v>18882</v>
      </c>
      <c r="C286" s="422" t="s">
        <v>23</v>
      </c>
      <c r="D286" t="s">
        <v>12</v>
      </c>
      <c r="E286" s="48"/>
      <c r="F286" s="2">
        <v>66.3</v>
      </c>
      <c r="G286" s="2">
        <f t="shared" si="4"/>
        <v>143.89999999999998</v>
      </c>
    </row>
    <row r="287" spans="1:7" ht="15.75" hidden="1" customHeight="1">
      <c r="A287" s="1">
        <v>43753</v>
      </c>
      <c r="B287" s="422">
        <v>18882</v>
      </c>
      <c r="C287" s="422" t="s">
        <v>23</v>
      </c>
      <c r="D287" t="s">
        <v>13</v>
      </c>
      <c r="E287" s="48"/>
      <c r="F287" s="2">
        <v>40.9</v>
      </c>
      <c r="G287" s="2">
        <f t="shared" si="4"/>
        <v>102.99999999999997</v>
      </c>
    </row>
    <row r="288" spans="1:7" ht="15.75" hidden="1" customHeight="1">
      <c r="A288" s="1">
        <v>44460</v>
      </c>
      <c r="B288" s="422">
        <v>23482</v>
      </c>
      <c r="C288" s="422" t="s">
        <v>23</v>
      </c>
      <c r="D288" t="s">
        <v>16</v>
      </c>
      <c r="E288" s="48"/>
      <c r="F288" s="48">
        <v>10</v>
      </c>
      <c r="G288" s="2">
        <f t="shared" si="4"/>
        <v>92.999999999999972</v>
      </c>
    </row>
    <row r="289" spans="1:7" ht="15.75" hidden="1" customHeight="1">
      <c r="A289" s="1">
        <v>44460</v>
      </c>
      <c r="B289" s="422">
        <v>23482</v>
      </c>
      <c r="C289" s="422" t="s">
        <v>23</v>
      </c>
      <c r="D289" t="s">
        <v>70</v>
      </c>
      <c r="E289" s="48"/>
      <c r="F289" s="48">
        <v>93</v>
      </c>
      <c r="G289" s="2">
        <f t="shared" si="4"/>
        <v>0</v>
      </c>
    </row>
    <row r="290" spans="1:7" ht="15.75" hidden="1" customHeight="1">
      <c r="A290" s="8">
        <v>43738</v>
      </c>
      <c r="B290" s="421" t="s">
        <v>10</v>
      </c>
      <c r="C290" s="421" t="s">
        <v>24</v>
      </c>
      <c r="D290" t="s">
        <v>12</v>
      </c>
      <c r="E290" s="48">
        <v>66.599999999999994</v>
      </c>
      <c r="G290" s="2">
        <f t="shared" si="4"/>
        <v>66.599999999999994</v>
      </c>
    </row>
    <row r="291" spans="1:7" ht="15.75" hidden="1" customHeight="1">
      <c r="A291" s="1"/>
      <c r="B291" s="422"/>
      <c r="C291" s="422"/>
      <c r="D291" t="s">
        <v>13</v>
      </c>
      <c r="E291" s="48">
        <v>41.4</v>
      </c>
      <c r="G291" s="2">
        <f t="shared" si="4"/>
        <v>108</v>
      </c>
    </row>
    <row r="292" spans="1:7" ht="15.75" hidden="1" customHeight="1">
      <c r="A292" s="1"/>
      <c r="B292" s="422"/>
      <c r="C292" s="422"/>
      <c r="D292" t="s">
        <v>14</v>
      </c>
      <c r="E292" s="48">
        <v>60</v>
      </c>
      <c r="G292" s="2">
        <f t="shared" si="4"/>
        <v>168</v>
      </c>
    </row>
    <row r="293" spans="1:7" ht="15.75" hidden="1" customHeight="1">
      <c r="A293" s="1"/>
      <c r="B293" s="422"/>
      <c r="C293" s="422"/>
      <c r="D293" t="s">
        <v>15</v>
      </c>
      <c r="E293" s="48">
        <v>5</v>
      </c>
      <c r="G293" s="2">
        <f t="shared" si="4"/>
        <v>173</v>
      </c>
    </row>
    <row r="294" spans="1:7" ht="15.75" hidden="1" customHeight="1">
      <c r="A294" s="1">
        <v>43738</v>
      </c>
      <c r="B294" s="422" t="s">
        <v>69</v>
      </c>
      <c r="C294" s="422" t="s">
        <v>24</v>
      </c>
      <c r="D294" t="s">
        <v>14</v>
      </c>
      <c r="E294" s="48"/>
      <c r="F294" s="2">
        <v>60</v>
      </c>
      <c r="G294" s="2">
        <f t="shared" si="4"/>
        <v>113</v>
      </c>
    </row>
    <row r="295" spans="1:7" ht="15.75" hidden="1" customHeight="1">
      <c r="A295" s="1">
        <v>43738</v>
      </c>
      <c r="B295" s="422" t="s">
        <v>69</v>
      </c>
      <c r="C295" s="422" t="s">
        <v>24</v>
      </c>
      <c r="D295" t="s">
        <v>15</v>
      </c>
      <c r="E295" s="48"/>
      <c r="F295" s="2">
        <v>5</v>
      </c>
      <c r="G295" s="2">
        <f t="shared" si="4"/>
        <v>108</v>
      </c>
    </row>
    <row r="296" spans="1:7" ht="15.75" hidden="1" customHeight="1">
      <c r="A296" s="1">
        <v>43761</v>
      </c>
      <c r="B296" s="422">
        <v>18956</v>
      </c>
      <c r="C296" s="422" t="s">
        <v>24</v>
      </c>
      <c r="D296" t="s">
        <v>12</v>
      </c>
      <c r="F296" s="2">
        <v>66.599999999999994</v>
      </c>
      <c r="G296" s="2">
        <f t="shared" si="4"/>
        <v>41.400000000000006</v>
      </c>
    </row>
    <row r="297" spans="1:7" ht="15.75" hidden="1" customHeight="1">
      <c r="A297" s="1">
        <v>43761</v>
      </c>
      <c r="B297" s="422">
        <v>18956</v>
      </c>
      <c r="C297" s="422" t="s">
        <v>24</v>
      </c>
      <c r="D297" t="s">
        <v>13</v>
      </c>
      <c r="F297" s="2">
        <v>41.4</v>
      </c>
      <c r="G297" s="2">
        <f t="shared" si="4"/>
        <v>0</v>
      </c>
    </row>
    <row r="298" spans="1:7" ht="15.75" hidden="1" customHeight="1">
      <c r="A298" s="31">
        <v>43769</v>
      </c>
      <c r="B298" s="421" t="s">
        <v>10</v>
      </c>
      <c r="C298" s="421" t="s">
        <v>25</v>
      </c>
      <c r="D298" t="s">
        <v>12</v>
      </c>
      <c r="E298" s="48">
        <v>67</v>
      </c>
      <c r="G298" s="2">
        <f t="shared" si="4"/>
        <v>67</v>
      </c>
    </row>
    <row r="299" spans="1:7" ht="15.75" hidden="1" customHeight="1">
      <c r="A299" s="1"/>
      <c r="B299" s="422"/>
      <c r="C299" s="422"/>
      <c r="D299" t="s">
        <v>13</v>
      </c>
      <c r="E299" s="48">
        <v>40</v>
      </c>
      <c r="G299" s="2">
        <f t="shared" si="4"/>
        <v>107</v>
      </c>
    </row>
    <row r="300" spans="1:7" ht="15.75" hidden="1" customHeight="1">
      <c r="A300" s="1"/>
      <c r="B300" s="422"/>
      <c r="C300" s="422"/>
      <c r="D300" t="s">
        <v>14</v>
      </c>
      <c r="E300" s="48">
        <v>60</v>
      </c>
      <c r="G300" s="2">
        <f t="shared" si="4"/>
        <v>167</v>
      </c>
    </row>
    <row r="301" spans="1:7" ht="15.75" hidden="1" customHeight="1">
      <c r="A301" s="1"/>
      <c r="B301" s="422"/>
      <c r="C301" s="422"/>
      <c r="D301" t="s">
        <v>15</v>
      </c>
      <c r="E301" s="48">
        <v>5</v>
      </c>
      <c r="G301" s="2">
        <f t="shared" si="4"/>
        <v>172</v>
      </c>
    </row>
    <row r="302" spans="1:7" ht="15.75" hidden="1" customHeight="1">
      <c r="A302" s="1"/>
      <c r="B302" s="422"/>
      <c r="C302" s="422"/>
      <c r="D302" t="s">
        <v>70</v>
      </c>
      <c r="E302" s="48">
        <v>93</v>
      </c>
      <c r="G302" s="2">
        <f t="shared" si="4"/>
        <v>265</v>
      </c>
    </row>
    <row r="303" spans="1:7" ht="15.75" hidden="1" customHeight="1">
      <c r="A303" s="1">
        <v>43769</v>
      </c>
      <c r="B303" s="422" t="s">
        <v>69</v>
      </c>
      <c r="C303" s="422" t="s">
        <v>25</v>
      </c>
      <c r="D303" t="s">
        <v>14</v>
      </c>
      <c r="E303" s="48"/>
      <c r="F303" s="2">
        <v>60</v>
      </c>
      <c r="G303" s="2">
        <f t="shared" si="4"/>
        <v>205</v>
      </c>
    </row>
    <row r="304" spans="1:7" ht="15.75" hidden="1" customHeight="1">
      <c r="A304" s="1">
        <v>43769</v>
      </c>
      <c r="B304" s="422" t="s">
        <v>69</v>
      </c>
      <c r="C304" s="422" t="s">
        <v>25</v>
      </c>
      <c r="D304" t="s">
        <v>15</v>
      </c>
      <c r="E304" s="48"/>
      <c r="F304" s="2">
        <v>5</v>
      </c>
      <c r="G304" s="2">
        <f t="shared" si="4"/>
        <v>200</v>
      </c>
    </row>
    <row r="305" spans="1:7" ht="15.75" hidden="1" customHeight="1">
      <c r="A305" s="1">
        <v>43796</v>
      </c>
      <c r="B305" s="422">
        <v>19223</v>
      </c>
      <c r="C305" s="422" t="s">
        <v>25</v>
      </c>
      <c r="D305" t="s">
        <v>12</v>
      </c>
      <c r="E305" s="48"/>
      <c r="F305" s="2">
        <v>67</v>
      </c>
      <c r="G305" s="2">
        <f t="shared" si="4"/>
        <v>133</v>
      </c>
    </row>
    <row r="306" spans="1:7" ht="15.75" hidden="1" customHeight="1">
      <c r="A306" s="1">
        <v>43796</v>
      </c>
      <c r="B306" s="422">
        <v>19223</v>
      </c>
      <c r="C306" s="422" t="s">
        <v>25</v>
      </c>
      <c r="D306" t="s">
        <v>13</v>
      </c>
      <c r="E306" s="48"/>
      <c r="F306" s="2">
        <v>40</v>
      </c>
      <c r="G306" s="2">
        <f t="shared" si="4"/>
        <v>93</v>
      </c>
    </row>
    <row r="307" spans="1:7" ht="15.75" hidden="1" customHeight="1">
      <c r="A307" s="1">
        <v>44460</v>
      </c>
      <c r="B307" s="422">
        <v>23482</v>
      </c>
      <c r="C307" s="422" t="s">
        <v>25</v>
      </c>
      <c r="D307" t="s">
        <v>70</v>
      </c>
      <c r="E307" s="48"/>
      <c r="F307" s="48">
        <v>93</v>
      </c>
      <c r="G307" s="2">
        <f t="shared" si="4"/>
        <v>0</v>
      </c>
    </row>
    <row r="308" spans="1:7" ht="15.75" hidden="1" customHeight="1">
      <c r="A308" s="31">
        <v>43799</v>
      </c>
      <c r="B308" s="421" t="s">
        <v>10</v>
      </c>
      <c r="C308" s="421" t="s">
        <v>26</v>
      </c>
      <c r="D308" t="s">
        <v>12</v>
      </c>
      <c r="E308" s="48">
        <v>75.099999999999994</v>
      </c>
      <c r="G308" s="2">
        <f t="shared" si="4"/>
        <v>75.099999999999994</v>
      </c>
    </row>
    <row r="309" spans="1:7" ht="15.75" hidden="1" customHeight="1">
      <c r="A309" s="1"/>
      <c r="B309" s="422"/>
      <c r="C309" s="422"/>
      <c r="D309" t="s">
        <v>13</v>
      </c>
      <c r="E309" s="48">
        <v>41.5</v>
      </c>
      <c r="G309" s="2">
        <f t="shared" si="4"/>
        <v>116.6</v>
      </c>
    </row>
    <row r="310" spans="1:7" ht="15.75" hidden="1" customHeight="1">
      <c r="A310" s="1"/>
      <c r="B310" s="422"/>
      <c r="C310" s="422"/>
      <c r="D310" t="s">
        <v>14</v>
      </c>
      <c r="E310" s="48">
        <v>60</v>
      </c>
      <c r="G310" s="2">
        <f t="shared" si="4"/>
        <v>176.6</v>
      </c>
    </row>
    <row r="311" spans="1:7" ht="15.75" hidden="1" customHeight="1">
      <c r="A311" s="1"/>
      <c r="B311" s="422"/>
      <c r="C311" s="422"/>
      <c r="D311" t="s">
        <v>15</v>
      </c>
      <c r="E311" s="48">
        <v>5</v>
      </c>
      <c r="G311" s="2">
        <f t="shared" si="4"/>
        <v>181.6</v>
      </c>
    </row>
    <row r="312" spans="1:7" ht="15.75" hidden="1" customHeight="1">
      <c r="A312" s="1">
        <v>43799</v>
      </c>
      <c r="B312" s="422" t="s">
        <v>69</v>
      </c>
      <c r="C312" s="422" t="s">
        <v>26</v>
      </c>
      <c r="D312" t="s">
        <v>14</v>
      </c>
      <c r="E312" s="48"/>
      <c r="F312" s="2">
        <v>60</v>
      </c>
      <c r="G312" s="2">
        <f t="shared" si="4"/>
        <v>121.6</v>
      </c>
    </row>
    <row r="313" spans="1:7" ht="15.75" hidden="1" customHeight="1">
      <c r="A313" s="1">
        <v>43799</v>
      </c>
      <c r="B313" s="422" t="s">
        <v>69</v>
      </c>
      <c r="C313" s="422" t="s">
        <v>26</v>
      </c>
      <c r="D313" t="s">
        <v>15</v>
      </c>
      <c r="E313" s="48"/>
      <c r="F313" s="2">
        <v>5</v>
      </c>
      <c r="G313" s="2">
        <f t="shared" si="4"/>
        <v>116.6</v>
      </c>
    </row>
    <row r="314" spans="1:7" ht="15.75" hidden="1" customHeight="1">
      <c r="A314" s="1">
        <v>43833</v>
      </c>
      <c r="B314" s="422">
        <v>19482</v>
      </c>
      <c r="C314" s="422" t="s">
        <v>26</v>
      </c>
      <c r="D314" t="s">
        <v>12</v>
      </c>
      <c r="E314" s="48"/>
      <c r="F314" s="2">
        <v>75.099999999999994</v>
      </c>
      <c r="G314" s="2">
        <f t="shared" si="4"/>
        <v>41.5</v>
      </c>
    </row>
    <row r="315" spans="1:7" ht="15.75" hidden="1" customHeight="1">
      <c r="A315" s="1">
        <v>43833</v>
      </c>
      <c r="B315" s="422">
        <v>19482</v>
      </c>
      <c r="C315" s="422" t="s">
        <v>26</v>
      </c>
      <c r="D315" t="s">
        <v>13</v>
      </c>
      <c r="E315" s="48"/>
      <c r="F315" s="2">
        <v>41.5</v>
      </c>
      <c r="G315" s="2">
        <f t="shared" si="4"/>
        <v>0</v>
      </c>
    </row>
    <row r="316" spans="1:7" ht="15.75" hidden="1" customHeight="1">
      <c r="A316" s="31">
        <v>43830</v>
      </c>
      <c r="B316" s="421" t="s">
        <v>10</v>
      </c>
      <c r="C316" s="421" t="s">
        <v>27</v>
      </c>
      <c r="D316" t="s">
        <v>12</v>
      </c>
      <c r="E316" s="48">
        <v>78.5</v>
      </c>
      <c r="G316" s="2">
        <f t="shared" si="4"/>
        <v>78.5</v>
      </c>
    </row>
    <row r="317" spans="1:7" ht="15.75" hidden="1" customHeight="1">
      <c r="A317" s="1"/>
      <c r="B317" s="422"/>
      <c r="C317" s="422"/>
      <c r="D317" t="s">
        <v>13</v>
      </c>
      <c r="E317" s="48">
        <v>41.7</v>
      </c>
      <c r="G317" s="2">
        <f t="shared" si="4"/>
        <v>120.2</v>
      </c>
    </row>
    <row r="318" spans="1:7" ht="15.75" hidden="1" customHeight="1">
      <c r="A318" s="1"/>
      <c r="B318" s="422"/>
      <c r="C318" s="422"/>
      <c r="D318" t="s">
        <v>14</v>
      </c>
      <c r="E318" s="48">
        <v>60</v>
      </c>
      <c r="G318" s="2">
        <f t="shared" si="4"/>
        <v>180.2</v>
      </c>
    </row>
    <row r="319" spans="1:7" ht="15.75" hidden="1" customHeight="1">
      <c r="A319" s="1"/>
      <c r="B319" s="422"/>
      <c r="C319" s="422"/>
      <c r="D319" t="s">
        <v>15</v>
      </c>
      <c r="E319" s="48">
        <v>5</v>
      </c>
      <c r="G319" s="2">
        <f t="shared" si="4"/>
        <v>185.2</v>
      </c>
    </row>
    <row r="320" spans="1:7" ht="15.75" hidden="1" customHeight="1">
      <c r="A320" s="1">
        <v>43830</v>
      </c>
      <c r="B320" s="422" t="s">
        <v>69</v>
      </c>
      <c r="C320" s="422" t="s">
        <v>27</v>
      </c>
      <c r="D320" t="s">
        <v>14</v>
      </c>
      <c r="E320" s="48"/>
      <c r="F320" s="2">
        <v>60</v>
      </c>
      <c r="G320" s="2">
        <f t="shared" si="4"/>
        <v>125.19999999999999</v>
      </c>
    </row>
    <row r="321" spans="1:7" ht="15.75" hidden="1" customHeight="1">
      <c r="A321" s="1">
        <v>43830</v>
      </c>
      <c r="B321" s="422" t="s">
        <v>69</v>
      </c>
      <c r="C321" s="422" t="s">
        <v>27</v>
      </c>
      <c r="D321" t="s">
        <v>15</v>
      </c>
      <c r="E321" s="48"/>
      <c r="F321" s="2">
        <v>5</v>
      </c>
      <c r="G321" s="2">
        <f t="shared" si="4"/>
        <v>120.19999999999999</v>
      </c>
    </row>
    <row r="322" spans="1:7" ht="15.75" hidden="1" customHeight="1">
      <c r="A322" s="1">
        <v>43855</v>
      </c>
      <c r="B322" s="422">
        <v>19670</v>
      </c>
      <c r="C322" s="422" t="s">
        <v>27</v>
      </c>
      <c r="D322" t="s">
        <v>12</v>
      </c>
      <c r="E322" s="48"/>
      <c r="F322" s="2">
        <v>78.5</v>
      </c>
      <c r="G322" s="2">
        <f t="shared" si="4"/>
        <v>41.699999999999989</v>
      </c>
    </row>
    <row r="323" spans="1:7" ht="15.75" hidden="1" customHeight="1">
      <c r="A323" s="1">
        <v>43855</v>
      </c>
      <c r="B323" s="422">
        <v>19670</v>
      </c>
      <c r="C323" s="422" t="s">
        <v>27</v>
      </c>
      <c r="D323" t="s">
        <v>13</v>
      </c>
      <c r="E323" s="48"/>
      <c r="F323" s="2">
        <v>41.7</v>
      </c>
      <c r="G323" s="2">
        <f t="shared" si="4"/>
        <v>0</v>
      </c>
    </row>
    <row r="324" spans="1:7" ht="15.75" hidden="1" customHeight="1">
      <c r="A324" s="31">
        <v>43861</v>
      </c>
      <c r="B324" s="421" t="s">
        <v>10</v>
      </c>
      <c r="C324" s="421" t="s">
        <v>11</v>
      </c>
      <c r="D324" t="s">
        <v>12</v>
      </c>
      <c r="E324" s="48">
        <v>99.8</v>
      </c>
      <c r="G324" s="2">
        <f t="shared" si="4"/>
        <v>99.8</v>
      </c>
    </row>
    <row r="325" spans="1:7" ht="15.75" hidden="1" customHeight="1">
      <c r="A325" s="1"/>
      <c r="B325" s="422"/>
      <c r="C325" s="422"/>
      <c r="D325" t="s">
        <v>13</v>
      </c>
      <c r="E325" s="48">
        <v>39.6</v>
      </c>
      <c r="G325" s="2">
        <f t="shared" si="4"/>
        <v>139.4</v>
      </c>
    </row>
    <row r="326" spans="1:7" ht="15.75" hidden="1" customHeight="1">
      <c r="A326" s="1"/>
      <c r="B326" s="422"/>
      <c r="C326" s="422"/>
      <c r="D326" t="s">
        <v>14</v>
      </c>
      <c r="E326" s="48">
        <v>60</v>
      </c>
      <c r="G326" s="2">
        <f t="shared" si="4"/>
        <v>199.4</v>
      </c>
    </row>
    <row r="327" spans="1:7" ht="15.75" hidden="1" customHeight="1">
      <c r="A327" s="1"/>
      <c r="B327" s="422"/>
      <c r="C327" s="422"/>
      <c r="D327" t="s">
        <v>15</v>
      </c>
      <c r="E327" s="48">
        <v>5</v>
      </c>
      <c r="G327" s="2">
        <f t="shared" si="4"/>
        <v>204.4</v>
      </c>
    </row>
    <row r="328" spans="1:7" ht="15.75" hidden="1" customHeight="1">
      <c r="A328" s="1"/>
      <c r="B328" s="422"/>
      <c r="C328" s="422"/>
      <c r="D328" t="s">
        <v>70</v>
      </c>
      <c r="E328" s="48">
        <v>93</v>
      </c>
      <c r="G328" s="2">
        <f t="shared" si="4"/>
        <v>297.39999999999998</v>
      </c>
    </row>
    <row r="329" spans="1:7" ht="15.75" hidden="1" customHeight="1">
      <c r="A329" s="1">
        <v>43861</v>
      </c>
      <c r="B329" s="422" t="s">
        <v>69</v>
      </c>
      <c r="C329" s="422" t="s">
        <v>11</v>
      </c>
      <c r="D329" t="s">
        <v>14</v>
      </c>
      <c r="E329" s="48"/>
      <c r="F329" s="2">
        <v>60</v>
      </c>
      <c r="G329" s="2">
        <f t="shared" si="4"/>
        <v>237.39999999999998</v>
      </c>
    </row>
    <row r="330" spans="1:7" ht="15.75" hidden="1" customHeight="1">
      <c r="A330" s="1">
        <v>43861</v>
      </c>
      <c r="B330" s="422" t="s">
        <v>69</v>
      </c>
      <c r="C330" s="422" t="s">
        <v>11</v>
      </c>
      <c r="D330" t="s">
        <v>15</v>
      </c>
      <c r="E330" s="48"/>
      <c r="F330" s="2">
        <v>5</v>
      </c>
      <c r="G330" s="2">
        <f t="shared" si="4"/>
        <v>232.39999999999998</v>
      </c>
    </row>
    <row r="331" spans="1:7" ht="15.75" hidden="1" customHeight="1">
      <c r="A331" s="1">
        <v>43888</v>
      </c>
      <c r="B331" s="422">
        <v>19831</v>
      </c>
      <c r="C331" s="422" t="s">
        <v>11</v>
      </c>
      <c r="D331" t="s">
        <v>12</v>
      </c>
      <c r="E331" s="48"/>
      <c r="F331" s="2">
        <v>99.8</v>
      </c>
      <c r="G331" s="2">
        <f t="shared" si="4"/>
        <v>132.59999999999997</v>
      </c>
    </row>
    <row r="332" spans="1:7" ht="15.75" hidden="1" customHeight="1">
      <c r="A332" s="1">
        <v>43888</v>
      </c>
      <c r="B332" s="422">
        <v>19831</v>
      </c>
      <c r="C332" s="422" t="s">
        <v>11</v>
      </c>
      <c r="D332" t="s">
        <v>13</v>
      </c>
      <c r="E332" s="48"/>
      <c r="F332" s="2">
        <v>39.6</v>
      </c>
      <c r="G332" s="2">
        <f t="shared" si="4"/>
        <v>92.999999999999972</v>
      </c>
    </row>
    <row r="333" spans="1:7" ht="15.75" hidden="1" customHeight="1">
      <c r="A333" s="1">
        <v>44460</v>
      </c>
      <c r="B333" s="422">
        <v>23483</v>
      </c>
      <c r="C333" s="422" t="s">
        <v>11</v>
      </c>
      <c r="D333" t="s">
        <v>70</v>
      </c>
      <c r="E333" s="48"/>
      <c r="F333" s="48">
        <v>93</v>
      </c>
      <c r="G333" s="2">
        <f t="shared" si="4"/>
        <v>0</v>
      </c>
    </row>
    <row r="334" spans="1:7" ht="15.75" hidden="1" customHeight="1">
      <c r="A334" s="8">
        <v>43890</v>
      </c>
      <c r="B334" s="421" t="s">
        <v>10</v>
      </c>
      <c r="C334" s="421" t="s">
        <v>17</v>
      </c>
      <c r="D334" t="s">
        <v>12</v>
      </c>
      <c r="E334" s="48">
        <v>103.6</v>
      </c>
      <c r="G334" s="2">
        <f t="shared" si="4"/>
        <v>103.6</v>
      </c>
    </row>
    <row r="335" spans="1:7" ht="15.75" hidden="1" customHeight="1">
      <c r="A335" s="1"/>
      <c r="B335" s="422"/>
      <c r="C335" s="422"/>
      <c r="D335" t="s">
        <v>13</v>
      </c>
      <c r="E335" s="48">
        <v>42.4</v>
      </c>
      <c r="G335" s="2">
        <f t="shared" si="4"/>
        <v>146</v>
      </c>
    </row>
    <row r="336" spans="1:7" ht="15.75" hidden="1" customHeight="1">
      <c r="A336" s="1"/>
      <c r="B336" s="422"/>
      <c r="C336" s="422"/>
      <c r="D336" t="s">
        <v>14</v>
      </c>
      <c r="E336" s="48">
        <v>58</v>
      </c>
      <c r="G336" s="2">
        <f t="shared" si="4"/>
        <v>204</v>
      </c>
    </row>
    <row r="337" spans="1:7" ht="15.75" hidden="1" customHeight="1">
      <c r="A337" s="1"/>
      <c r="B337" s="422"/>
      <c r="C337" s="422"/>
      <c r="D337" t="s">
        <v>29</v>
      </c>
      <c r="E337" s="48">
        <v>5</v>
      </c>
      <c r="G337" s="2">
        <f t="shared" si="4"/>
        <v>209</v>
      </c>
    </row>
    <row r="338" spans="1:7" ht="15.75" hidden="1" customHeight="1">
      <c r="A338" s="1">
        <v>43890</v>
      </c>
      <c r="B338" s="422" t="s">
        <v>69</v>
      </c>
      <c r="C338" s="422" t="s">
        <v>17</v>
      </c>
      <c r="D338" t="s">
        <v>14</v>
      </c>
      <c r="E338" s="48"/>
      <c r="F338" s="2">
        <v>54</v>
      </c>
      <c r="G338" s="2">
        <f t="shared" si="4"/>
        <v>155</v>
      </c>
    </row>
    <row r="339" spans="1:7" ht="15.75" hidden="1" customHeight="1">
      <c r="A339" s="1">
        <v>43892</v>
      </c>
      <c r="B339" s="422">
        <v>19858</v>
      </c>
      <c r="C339" s="422" t="s">
        <v>17</v>
      </c>
      <c r="D339" t="s">
        <v>14</v>
      </c>
      <c r="E339" s="48"/>
      <c r="F339" s="2">
        <v>4</v>
      </c>
      <c r="G339" s="2">
        <f t="shared" ref="G339:G418" si="5">+G338+E339-F339</f>
        <v>151</v>
      </c>
    </row>
    <row r="340" spans="1:7" ht="15" hidden="1" customHeight="1">
      <c r="A340" s="1">
        <v>43892</v>
      </c>
      <c r="B340" s="422">
        <v>19858</v>
      </c>
      <c r="C340" s="422" t="s">
        <v>17</v>
      </c>
      <c r="D340" t="s">
        <v>29</v>
      </c>
      <c r="E340" s="48"/>
      <c r="F340" s="2">
        <v>5</v>
      </c>
      <c r="G340" s="2">
        <f t="shared" si="5"/>
        <v>146</v>
      </c>
    </row>
    <row r="341" spans="1:7" ht="15" hidden="1" customHeight="1">
      <c r="A341" s="1">
        <v>44158</v>
      </c>
      <c r="B341" s="422">
        <v>20856</v>
      </c>
      <c r="C341" s="422" t="s">
        <v>17</v>
      </c>
      <c r="D341" t="s">
        <v>12</v>
      </c>
      <c r="E341" s="48"/>
      <c r="F341" s="2">
        <v>103.6</v>
      </c>
      <c r="G341" s="2">
        <f t="shared" si="5"/>
        <v>42.400000000000006</v>
      </c>
    </row>
    <row r="342" spans="1:7" ht="15" hidden="1" customHeight="1">
      <c r="A342" s="1">
        <v>44158</v>
      </c>
      <c r="B342" s="422">
        <v>20856</v>
      </c>
      <c r="C342" s="422" t="s">
        <v>17</v>
      </c>
      <c r="D342" t="s">
        <v>13</v>
      </c>
      <c r="E342" s="48"/>
      <c r="F342" s="2">
        <v>42.4</v>
      </c>
      <c r="G342" s="2">
        <f t="shared" si="5"/>
        <v>0</v>
      </c>
    </row>
    <row r="343" spans="1:7" ht="15" hidden="1" customHeight="1">
      <c r="A343" s="8">
        <v>43921</v>
      </c>
      <c r="B343" s="421" t="s">
        <v>10</v>
      </c>
      <c r="C343" s="421" t="s">
        <v>18</v>
      </c>
      <c r="D343" t="s">
        <v>12</v>
      </c>
      <c r="E343" s="48">
        <v>79.599999999999994</v>
      </c>
      <c r="G343" s="2">
        <f t="shared" si="5"/>
        <v>79.599999999999994</v>
      </c>
    </row>
    <row r="344" spans="1:7" ht="15" hidden="1" customHeight="1">
      <c r="A344" s="1"/>
      <c r="B344" s="422"/>
      <c r="C344" s="422"/>
      <c r="D344" t="s">
        <v>13</v>
      </c>
      <c r="E344" s="48">
        <v>43.1</v>
      </c>
      <c r="G344" s="2">
        <f t="shared" si="5"/>
        <v>122.69999999999999</v>
      </c>
    </row>
    <row r="345" spans="1:7" ht="15" hidden="1" customHeight="1">
      <c r="A345" s="1"/>
      <c r="B345" s="422"/>
      <c r="C345" s="422"/>
      <c r="D345" t="s">
        <v>14</v>
      </c>
      <c r="E345" s="48">
        <v>60</v>
      </c>
      <c r="G345" s="2">
        <f t="shared" si="5"/>
        <v>182.7</v>
      </c>
    </row>
    <row r="346" spans="1:7" ht="15" hidden="1" customHeight="1">
      <c r="A346" s="1"/>
      <c r="B346" s="422"/>
      <c r="C346" s="422"/>
      <c r="D346" t="s">
        <v>29</v>
      </c>
      <c r="E346" s="48">
        <v>5</v>
      </c>
      <c r="G346" s="2">
        <f t="shared" si="5"/>
        <v>187.7</v>
      </c>
    </row>
    <row r="347" spans="1:7" ht="15" hidden="1" customHeight="1">
      <c r="A347" s="1">
        <v>43921</v>
      </c>
      <c r="B347" s="422" t="s">
        <v>69</v>
      </c>
      <c r="C347" s="422" t="s">
        <v>18</v>
      </c>
      <c r="D347" t="s">
        <v>14</v>
      </c>
      <c r="E347" s="48"/>
      <c r="F347" s="2">
        <v>30</v>
      </c>
      <c r="G347" s="2">
        <f t="shared" si="5"/>
        <v>157.69999999999999</v>
      </c>
    </row>
    <row r="348" spans="1:7" ht="15" hidden="1" customHeight="1">
      <c r="A348" s="1">
        <v>44158</v>
      </c>
      <c r="B348" s="422">
        <v>20856</v>
      </c>
      <c r="C348" s="422" t="s">
        <v>18</v>
      </c>
      <c r="D348" t="s">
        <v>12</v>
      </c>
      <c r="E348" s="48"/>
      <c r="F348" s="2">
        <v>79.599999999999994</v>
      </c>
      <c r="G348" s="2">
        <f t="shared" si="5"/>
        <v>78.099999999999994</v>
      </c>
    </row>
    <row r="349" spans="1:7" ht="15" hidden="1" customHeight="1">
      <c r="A349" s="1">
        <v>44158</v>
      </c>
      <c r="B349" s="422">
        <v>20856</v>
      </c>
      <c r="C349" s="422" t="s">
        <v>18</v>
      </c>
      <c r="D349" t="s">
        <v>13</v>
      </c>
      <c r="E349" s="48"/>
      <c r="F349" s="2">
        <v>43.1</v>
      </c>
      <c r="G349" s="2">
        <f t="shared" si="5"/>
        <v>34.999999999999993</v>
      </c>
    </row>
    <row r="350" spans="1:7" ht="15" hidden="1" customHeight="1">
      <c r="A350" s="1">
        <v>44460</v>
      </c>
      <c r="B350" s="422">
        <v>23483</v>
      </c>
      <c r="C350" s="422" t="s">
        <v>18</v>
      </c>
      <c r="D350" t="s">
        <v>14</v>
      </c>
      <c r="E350" s="48"/>
      <c r="F350" s="2">
        <v>30</v>
      </c>
      <c r="G350" s="2">
        <f t="shared" si="5"/>
        <v>4.9999999999999929</v>
      </c>
    </row>
    <row r="351" spans="1:7" ht="15" hidden="1" customHeight="1">
      <c r="A351" s="1">
        <v>44460</v>
      </c>
      <c r="B351" s="422">
        <v>23483</v>
      </c>
      <c r="C351" s="422" t="s">
        <v>18</v>
      </c>
      <c r="D351" t="s">
        <v>29</v>
      </c>
      <c r="E351" s="48"/>
      <c r="F351" s="2">
        <v>5</v>
      </c>
      <c r="G351" s="2">
        <f t="shared" si="5"/>
        <v>-7.1054273576010019E-15</v>
      </c>
    </row>
    <row r="352" spans="1:7" ht="15" hidden="1" customHeight="1">
      <c r="A352" s="8">
        <v>43951</v>
      </c>
      <c r="B352" s="421" t="s">
        <v>10</v>
      </c>
      <c r="C352" s="421" t="s">
        <v>19</v>
      </c>
      <c r="D352" t="s">
        <v>12</v>
      </c>
      <c r="E352" s="48">
        <v>13.1</v>
      </c>
      <c r="G352" s="2">
        <f t="shared" si="5"/>
        <v>13.099999999999993</v>
      </c>
    </row>
    <row r="353" spans="1:7" ht="15" hidden="1" customHeight="1">
      <c r="A353" s="1"/>
      <c r="B353" s="422"/>
      <c r="C353" s="422"/>
      <c r="D353" t="s">
        <v>13</v>
      </c>
      <c r="E353" s="48">
        <v>4.5999999999999996</v>
      </c>
      <c r="G353" s="2">
        <f t="shared" si="5"/>
        <v>17.699999999999992</v>
      </c>
    </row>
    <row r="354" spans="1:7" ht="15" hidden="1" customHeight="1">
      <c r="A354" s="1"/>
      <c r="B354" s="422"/>
      <c r="C354" s="422"/>
      <c r="D354" t="s">
        <v>14</v>
      </c>
      <c r="E354" s="48">
        <v>60</v>
      </c>
      <c r="G354" s="2">
        <f t="shared" si="5"/>
        <v>77.699999999999989</v>
      </c>
    </row>
    <row r="355" spans="1:7" ht="15" hidden="1" customHeight="1">
      <c r="A355" s="1"/>
      <c r="B355" s="422"/>
      <c r="C355" s="422"/>
      <c r="D355" t="s">
        <v>29</v>
      </c>
      <c r="E355" s="48">
        <v>5</v>
      </c>
      <c r="G355" s="2">
        <f t="shared" si="5"/>
        <v>82.699999999999989</v>
      </c>
    </row>
    <row r="356" spans="1:7" ht="15" hidden="1" customHeight="1">
      <c r="A356" s="1">
        <v>44158</v>
      </c>
      <c r="B356" s="422">
        <v>20856</v>
      </c>
      <c r="C356" s="422" t="s">
        <v>19</v>
      </c>
      <c r="D356" t="s">
        <v>12</v>
      </c>
      <c r="E356" s="48"/>
      <c r="F356" s="2">
        <v>13.1</v>
      </c>
      <c r="G356" s="2">
        <f t="shared" si="5"/>
        <v>69.599999999999994</v>
      </c>
    </row>
    <row r="357" spans="1:7" ht="15" hidden="1" customHeight="1">
      <c r="A357" s="1">
        <v>44158</v>
      </c>
      <c r="B357" s="422">
        <v>20856</v>
      </c>
      <c r="C357" s="422" t="s">
        <v>19</v>
      </c>
      <c r="D357" t="s">
        <v>13</v>
      </c>
      <c r="E357" s="48"/>
      <c r="F357" s="2">
        <v>4.5999999999999996</v>
      </c>
      <c r="G357" s="2">
        <f t="shared" si="5"/>
        <v>65</v>
      </c>
    </row>
    <row r="358" spans="1:7" ht="15" hidden="1" customHeight="1">
      <c r="A358" s="1">
        <v>44460</v>
      </c>
      <c r="B358" s="422">
        <v>23483</v>
      </c>
      <c r="C358" s="422" t="s">
        <v>19</v>
      </c>
      <c r="D358" t="s">
        <v>14</v>
      </c>
      <c r="E358" s="48"/>
      <c r="F358" s="48">
        <v>60</v>
      </c>
      <c r="G358" s="2">
        <f t="shared" si="5"/>
        <v>5</v>
      </c>
    </row>
    <row r="359" spans="1:7" ht="15" hidden="1" customHeight="1">
      <c r="A359" s="1">
        <v>44460</v>
      </c>
      <c r="B359" s="422">
        <v>23483</v>
      </c>
      <c r="C359" s="422" t="s">
        <v>19</v>
      </c>
      <c r="D359" t="s">
        <v>29</v>
      </c>
      <c r="E359" s="48"/>
      <c r="F359" s="48">
        <v>5</v>
      </c>
      <c r="G359" s="2">
        <f t="shared" si="5"/>
        <v>0</v>
      </c>
    </row>
    <row r="360" spans="1:7" ht="15" hidden="1" customHeight="1">
      <c r="A360" s="8">
        <v>43982</v>
      </c>
      <c r="B360" s="421" t="s">
        <v>10</v>
      </c>
      <c r="C360" s="421" t="s">
        <v>20</v>
      </c>
      <c r="D360" t="s">
        <v>12</v>
      </c>
      <c r="E360" s="49">
        <v>12.1</v>
      </c>
      <c r="F360" s="45"/>
      <c r="G360" s="2">
        <f t="shared" si="5"/>
        <v>12.1</v>
      </c>
    </row>
    <row r="361" spans="1:7" ht="15" hidden="1" customHeight="1">
      <c r="A361" s="1"/>
      <c r="B361" s="422"/>
      <c r="C361" s="422"/>
      <c r="D361" t="s">
        <v>13</v>
      </c>
      <c r="E361" s="49">
        <v>2.5</v>
      </c>
      <c r="F361" s="45"/>
      <c r="G361" s="2">
        <f t="shared" si="5"/>
        <v>14.6</v>
      </c>
    </row>
    <row r="362" spans="1:7" ht="15" hidden="1" customHeight="1">
      <c r="A362" s="1"/>
      <c r="B362" s="422"/>
      <c r="C362" s="422"/>
      <c r="D362" t="s">
        <v>14</v>
      </c>
      <c r="E362" s="49">
        <v>60</v>
      </c>
      <c r="F362" s="45"/>
      <c r="G362" s="2">
        <f t="shared" si="5"/>
        <v>74.599999999999994</v>
      </c>
    </row>
    <row r="363" spans="1:7" ht="15" hidden="1" customHeight="1">
      <c r="A363" s="1"/>
      <c r="B363" s="422"/>
      <c r="C363" s="422"/>
      <c r="D363" t="s">
        <v>29</v>
      </c>
      <c r="E363" s="49">
        <v>5</v>
      </c>
      <c r="F363" s="45"/>
      <c r="G363" s="2">
        <f t="shared" si="5"/>
        <v>79.599999999999994</v>
      </c>
    </row>
    <row r="364" spans="1:7" ht="15" hidden="1" customHeight="1">
      <c r="A364" s="1">
        <v>43982</v>
      </c>
      <c r="B364" s="422" t="s">
        <v>69</v>
      </c>
      <c r="C364" s="422" t="s">
        <v>20</v>
      </c>
      <c r="D364" t="s">
        <v>31</v>
      </c>
      <c r="E364" s="49"/>
      <c r="F364" s="45">
        <v>44</v>
      </c>
      <c r="G364" s="2">
        <f t="shared" si="5"/>
        <v>35.599999999999994</v>
      </c>
    </row>
    <row r="365" spans="1:7" ht="15" hidden="1" customHeight="1">
      <c r="A365" s="1">
        <v>44158</v>
      </c>
      <c r="B365" s="422">
        <v>20857</v>
      </c>
      <c r="C365" s="422" t="s">
        <v>20</v>
      </c>
      <c r="D365" t="s">
        <v>12</v>
      </c>
      <c r="E365" s="49"/>
      <c r="F365" s="45">
        <v>12.1</v>
      </c>
      <c r="G365" s="2">
        <f t="shared" si="5"/>
        <v>23.499999999999993</v>
      </c>
    </row>
    <row r="366" spans="1:7" ht="15" hidden="1" customHeight="1">
      <c r="A366" s="1">
        <v>44158</v>
      </c>
      <c r="B366" s="422">
        <v>20857</v>
      </c>
      <c r="C366" s="422" t="s">
        <v>20</v>
      </c>
      <c r="D366" t="s">
        <v>13</v>
      </c>
      <c r="E366" s="49"/>
      <c r="F366" s="45">
        <v>2.5</v>
      </c>
      <c r="G366" s="2">
        <f t="shared" si="5"/>
        <v>20.999999999999993</v>
      </c>
    </row>
    <row r="367" spans="1:7" ht="15" hidden="1" customHeight="1">
      <c r="A367" s="1">
        <v>44460</v>
      </c>
      <c r="B367" s="422">
        <v>23483</v>
      </c>
      <c r="C367" s="422" t="s">
        <v>20</v>
      </c>
      <c r="D367" t="s">
        <v>14</v>
      </c>
      <c r="E367" s="49"/>
      <c r="F367" s="45">
        <v>16</v>
      </c>
      <c r="G367" s="2">
        <f t="shared" si="5"/>
        <v>4.9999999999999929</v>
      </c>
    </row>
    <row r="368" spans="1:7" ht="15" hidden="1" customHeight="1">
      <c r="A368" s="1">
        <v>44460</v>
      </c>
      <c r="B368" s="422">
        <v>23483</v>
      </c>
      <c r="C368" s="422" t="s">
        <v>20</v>
      </c>
      <c r="D368" t="s">
        <v>29</v>
      </c>
      <c r="E368" s="49"/>
      <c r="F368" s="45">
        <v>5</v>
      </c>
      <c r="G368" s="2">
        <f t="shared" si="5"/>
        <v>-7.1054273576010019E-15</v>
      </c>
    </row>
    <row r="369" spans="1:7" hidden="1">
      <c r="A369" s="8">
        <v>44012</v>
      </c>
      <c r="B369" s="421" t="s">
        <v>10</v>
      </c>
      <c r="C369" s="421" t="s">
        <v>21</v>
      </c>
      <c r="D369" t="s">
        <v>12</v>
      </c>
      <c r="E369" s="49">
        <v>10.7</v>
      </c>
      <c r="G369" s="2">
        <f t="shared" si="5"/>
        <v>10.699999999999992</v>
      </c>
    </row>
    <row r="370" spans="1:7" hidden="1">
      <c r="B370" s="422"/>
      <c r="C370" s="422"/>
      <c r="D370" t="s">
        <v>13</v>
      </c>
      <c r="E370" s="49">
        <v>1.2</v>
      </c>
      <c r="G370" s="2">
        <f t="shared" si="5"/>
        <v>11.899999999999991</v>
      </c>
    </row>
    <row r="371" spans="1:7" hidden="1">
      <c r="B371" s="422"/>
      <c r="C371" s="422"/>
      <c r="D371" t="s">
        <v>14</v>
      </c>
      <c r="E371" s="28">
        <v>60</v>
      </c>
      <c r="G371" s="2">
        <f t="shared" si="5"/>
        <v>71.899999999999991</v>
      </c>
    </row>
    <row r="372" spans="1:7" hidden="1">
      <c r="B372" s="422"/>
      <c r="C372" s="422"/>
      <c r="D372" t="s">
        <v>29</v>
      </c>
      <c r="E372" s="28">
        <v>5</v>
      </c>
      <c r="G372" s="2">
        <f t="shared" si="5"/>
        <v>76.899999999999991</v>
      </c>
    </row>
    <row r="373" spans="1:7" hidden="1">
      <c r="A373" s="1">
        <v>44158</v>
      </c>
      <c r="B373" s="422">
        <v>20857</v>
      </c>
      <c r="C373" s="422" t="s">
        <v>21</v>
      </c>
      <c r="D373" t="s">
        <v>12</v>
      </c>
      <c r="F373" s="2">
        <v>10.7</v>
      </c>
      <c r="G373" s="2">
        <f t="shared" si="5"/>
        <v>66.199999999999989</v>
      </c>
    </row>
    <row r="374" spans="1:7" hidden="1">
      <c r="A374" s="1">
        <v>44158</v>
      </c>
      <c r="B374" s="422">
        <v>20857</v>
      </c>
      <c r="C374" s="422" t="s">
        <v>21</v>
      </c>
      <c r="D374" t="s">
        <v>13</v>
      </c>
      <c r="F374" s="2">
        <v>1.2</v>
      </c>
      <c r="G374" s="2">
        <f t="shared" si="5"/>
        <v>64.999999999999986</v>
      </c>
    </row>
    <row r="375" spans="1:7" hidden="1">
      <c r="A375" s="3">
        <v>44460</v>
      </c>
      <c r="B375" s="422">
        <v>23484</v>
      </c>
      <c r="C375" s="422" t="s">
        <v>21</v>
      </c>
      <c r="D375" t="s">
        <v>14</v>
      </c>
      <c r="F375" s="28">
        <v>60</v>
      </c>
      <c r="G375" s="2">
        <f t="shared" si="5"/>
        <v>4.9999999999999858</v>
      </c>
    </row>
    <row r="376" spans="1:7" hidden="1">
      <c r="A376" s="3">
        <v>44460</v>
      </c>
      <c r="B376" s="422">
        <v>23484</v>
      </c>
      <c r="C376" s="422" t="s">
        <v>21</v>
      </c>
      <c r="D376" t="s">
        <v>29</v>
      </c>
      <c r="F376" s="28">
        <v>5</v>
      </c>
      <c r="G376" s="2">
        <f t="shared" si="5"/>
        <v>-1.4210854715202004E-14</v>
      </c>
    </row>
    <row r="377" spans="1:7" hidden="1">
      <c r="A377" s="8">
        <v>44043</v>
      </c>
      <c r="B377" s="421" t="s">
        <v>10</v>
      </c>
      <c r="C377" s="421" t="s">
        <v>22</v>
      </c>
      <c r="D377" t="s">
        <v>12</v>
      </c>
      <c r="E377" s="28">
        <v>35</v>
      </c>
      <c r="G377" s="2">
        <f t="shared" si="5"/>
        <v>34.999999999999986</v>
      </c>
    </row>
    <row r="378" spans="1:7" hidden="1">
      <c r="B378" s="422"/>
      <c r="C378" s="422"/>
      <c r="D378" t="s">
        <v>13</v>
      </c>
      <c r="E378" s="28">
        <v>8.6999999999999993</v>
      </c>
      <c r="G378" s="2">
        <f t="shared" si="5"/>
        <v>43.699999999999989</v>
      </c>
    </row>
    <row r="379" spans="1:7" hidden="1">
      <c r="B379" s="422"/>
      <c r="C379" s="422"/>
      <c r="D379" t="s">
        <v>14</v>
      </c>
      <c r="E379" s="28">
        <v>60</v>
      </c>
      <c r="G379" s="2">
        <f t="shared" si="5"/>
        <v>103.69999999999999</v>
      </c>
    </row>
    <row r="380" spans="1:7" hidden="1">
      <c r="B380" s="422"/>
      <c r="C380" s="422"/>
      <c r="D380" t="s">
        <v>29</v>
      </c>
      <c r="E380" s="28">
        <v>5</v>
      </c>
      <c r="G380" s="2">
        <f t="shared" si="5"/>
        <v>108.69999999999999</v>
      </c>
    </row>
    <row r="381" spans="1:7" hidden="1">
      <c r="B381" s="422"/>
      <c r="C381" s="422"/>
      <c r="D381" s="62" t="s">
        <v>32</v>
      </c>
      <c r="E381" s="28">
        <v>10</v>
      </c>
      <c r="G381" s="2">
        <f t="shared" si="5"/>
        <v>118.69999999999999</v>
      </c>
    </row>
    <row r="382" spans="1:7" hidden="1">
      <c r="B382" s="422"/>
      <c r="C382" s="422"/>
      <c r="D382" s="62" t="s">
        <v>72</v>
      </c>
      <c r="E382" s="28">
        <v>10</v>
      </c>
      <c r="G382" s="2">
        <f t="shared" si="5"/>
        <v>128.69999999999999</v>
      </c>
    </row>
    <row r="383" spans="1:7" hidden="1">
      <c r="A383" s="1">
        <v>44043</v>
      </c>
      <c r="B383" s="422" t="s">
        <v>69</v>
      </c>
      <c r="C383" s="422" t="s">
        <v>22</v>
      </c>
      <c r="D383" t="s">
        <v>14</v>
      </c>
      <c r="F383" s="2">
        <v>60</v>
      </c>
      <c r="G383" s="2">
        <f t="shared" si="5"/>
        <v>68.699999999999989</v>
      </c>
    </row>
    <row r="384" spans="1:7" hidden="1">
      <c r="A384" s="1">
        <v>44043</v>
      </c>
      <c r="B384" s="422" t="s">
        <v>69</v>
      </c>
      <c r="C384" s="422" t="s">
        <v>22</v>
      </c>
      <c r="D384" t="s">
        <v>29</v>
      </c>
      <c r="F384" s="2">
        <v>5</v>
      </c>
      <c r="G384" s="2">
        <f t="shared" si="5"/>
        <v>63.699999999999989</v>
      </c>
    </row>
    <row r="385" spans="1:8" hidden="1">
      <c r="A385" s="3">
        <v>44107</v>
      </c>
      <c r="B385" s="422">
        <v>20396</v>
      </c>
      <c r="C385" s="422" t="s">
        <v>22</v>
      </c>
      <c r="D385" t="s">
        <v>12</v>
      </c>
      <c r="F385" s="28">
        <v>35</v>
      </c>
      <c r="G385" s="2">
        <f t="shared" si="5"/>
        <v>28.699999999999989</v>
      </c>
    </row>
    <row r="386" spans="1:8" hidden="1">
      <c r="A386" s="3">
        <v>44107</v>
      </c>
      <c r="B386" s="422">
        <v>20396</v>
      </c>
      <c r="C386" s="422" t="s">
        <v>22</v>
      </c>
      <c r="D386" t="s">
        <v>13</v>
      </c>
      <c r="F386" s="28">
        <v>8.6999999999999993</v>
      </c>
      <c r="G386" s="2">
        <f t="shared" si="5"/>
        <v>19.999999999999989</v>
      </c>
    </row>
    <row r="387" spans="1:8" hidden="1">
      <c r="A387" s="3">
        <v>44460</v>
      </c>
      <c r="B387" s="422">
        <v>23485</v>
      </c>
      <c r="C387" s="422" t="s">
        <v>22</v>
      </c>
      <c r="D387" s="62" t="s">
        <v>32</v>
      </c>
      <c r="F387" s="28">
        <v>10</v>
      </c>
      <c r="G387" s="2">
        <f t="shared" si="5"/>
        <v>9.9999999999999893</v>
      </c>
    </row>
    <row r="388" spans="1:8" hidden="1">
      <c r="A388" s="3">
        <v>44460</v>
      </c>
      <c r="B388" s="422">
        <v>23485</v>
      </c>
      <c r="C388" s="422" t="s">
        <v>22</v>
      </c>
      <c r="D388" s="62" t="s">
        <v>72</v>
      </c>
      <c r="F388" s="28">
        <v>10</v>
      </c>
      <c r="G388" s="2">
        <f t="shared" si="5"/>
        <v>0</v>
      </c>
    </row>
    <row r="389" spans="1:8" hidden="1">
      <c r="A389" s="8">
        <v>44074</v>
      </c>
      <c r="B389" s="421" t="s">
        <v>10</v>
      </c>
      <c r="C389" s="421" t="s">
        <v>23</v>
      </c>
      <c r="D389" t="s">
        <v>12</v>
      </c>
      <c r="E389" s="28">
        <v>41.4</v>
      </c>
      <c r="G389" s="2">
        <f t="shared" si="5"/>
        <v>41.4</v>
      </c>
    </row>
    <row r="390" spans="1:8" hidden="1">
      <c r="B390" s="422"/>
      <c r="C390" s="422"/>
      <c r="D390" t="s">
        <v>13</v>
      </c>
      <c r="E390" s="28">
        <v>17.7</v>
      </c>
      <c r="G390" s="2">
        <f t="shared" si="5"/>
        <v>59.099999999999994</v>
      </c>
    </row>
    <row r="391" spans="1:8" hidden="1">
      <c r="B391" s="422"/>
      <c r="C391" s="422"/>
      <c r="D391" t="s">
        <v>14</v>
      </c>
      <c r="E391" s="28">
        <v>60</v>
      </c>
      <c r="G391" s="2">
        <f t="shared" si="5"/>
        <v>119.1</v>
      </c>
    </row>
    <row r="392" spans="1:8" hidden="1">
      <c r="B392" s="422"/>
      <c r="C392" s="422"/>
      <c r="D392" t="s">
        <v>29</v>
      </c>
      <c r="E392" s="28">
        <v>5</v>
      </c>
      <c r="G392" s="2">
        <f t="shared" si="5"/>
        <v>124.1</v>
      </c>
    </row>
    <row r="393" spans="1:8" hidden="1">
      <c r="B393" s="422"/>
      <c r="C393" s="422"/>
      <c r="D393" t="s">
        <v>33</v>
      </c>
      <c r="E393" s="28">
        <v>15</v>
      </c>
      <c r="G393" s="2">
        <f t="shared" si="5"/>
        <v>139.1</v>
      </c>
    </row>
    <row r="394" spans="1:8" hidden="1">
      <c r="A394" s="1">
        <v>44074</v>
      </c>
      <c r="B394" s="422" t="s">
        <v>69</v>
      </c>
      <c r="C394" s="422" t="s">
        <v>23</v>
      </c>
      <c r="D394" t="s">
        <v>14</v>
      </c>
      <c r="F394" s="2">
        <v>26</v>
      </c>
      <c r="G394" s="2">
        <f t="shared" si="5"/>
        <v>113.1</v>
      </c>
    </row>
    <row r="395" spans="1:8" hidden="1">
      <c r="A395" s="1">
        <v>44074</v>
      </c>
      <c r="B395" s="422" t="s">
        <v>69</v>
      </c>
      <c r="C395" s="422" t="s">
        <v>23</v>
      </c>
      <c r="D395" t="s">
        <v>33</v>
      </c>
      <c r="F395" s="2">
        <v>1</v>
      </c>
      <c r="G395" s="2">
        <f t="shared" si="5"/>
        <v>112.1</v>
      </c>
      <c r="H395" s="28">
        <f>+E391-F394</f>
        <v>34</v>
      </c>
    </row>
    <row r="396" spans="1:8" hidden="1">
      <c r="A396" s="1">
        <v>44158</v>
      </c>
      <c r="B396" s="422">
        <v>20857</v>
      </c>
      <c r="C396" s="422" t="s">
        <v>23</v>
      </c>
      <c r="D396" t="s">
        <v>12</v>
      </c>
      <c r="F396" s="2">
        <v>41.4</v>
      </c>
      <c r="G396" s="2">
        <f t="shared" si="5"/>
        <v>70.699999999999989</v>
      </c>
      <c r="H396">
        <v>5</v>
      </c>
    </row>
    <row r="397" spans="1:8" hidden="1">
      <c r="A397" s="1">
        <v>44158</v>
      </c>
      <c r="B397" s="422">
        <v>20857</v>
      </c>
      <c r="C397" s="422" t="s">
        <v>23</v>
      </c>
      <c r="D397" t="s">
        <v>13</v>
      </c>
      <c r="F397" s="2">
        <v>17.7</v>
      </c>
      <c r="G397" s="2">
        <f t="shared" si="5"/>
        <v>52.999999999999986</v>
      </c>
    </row>
    <row r="398" spans="1:8" hidden="1">
      <c r="A398" s="1">
        <v>44460</v>
      </c>
      <c r="B398" s="422">
        <v>23484</v>
      </c>
      <c r="C398" s="422" t="s">
        <v>23</v>
      </c>
      <c r="D398" t="s">
        <v>14</v>
      </c>
      <c r="F398" s="2">
        <v>34</v>
      </c>
      <c r="G398" s="2">
        <f t="shared" si="5"/>
        <v>18.999999999999986</v>
      </c>
    </row>
    <row r="399" spans="1:8" hidden="1">
      <c r="A399" s="1">
        <v>44460</v>
      </c>
      <c r="B399" s="422">
        <v>23484</v>
      </c>
      <c r="C399" s="422" t="s">
        <v>23</v>
      </c>
      <c r="D399" t="s">
        <v>29</v>
      </c>
      <c r="F399" s="2">
        <v>5</v>
      </c>
      <c r="G399" s="2">
        <f t="shared" si="5"/>
        <v>13.999999999999986</v>
      </c>
    </row>
    <row r="400" spans="1:8" hidden="1">
      <c r="A400" s="1">
        <v>44460</v>
      </c>
      <c r="B400" s="422">
        <v>23484</v>
      </c>
      <c r="C400" s="422" t="s">
        <v>23</v>
      </c>
      <c r="D400" t="s">
        <v>33</v>
      </c>
      <c r="F400" s="28">
        <v>14</v>
      </c>
      <c r="G400" s="2">
        <f t="shared" si="5"/>
        <v>-1.4210854715202004E-14</v>
      </c>
    </row>
    <row r="401" spans="1:7" hidden="1">
      <c r="A401" s="8">
        <v>44104</v>
      </c>
      <c r="B401" s="421" t="s">
        <v>10</v>
      </c>
      <c r="C401" s="421" t="s">
        <v>24</v>
      </c>
      <c r="D401" t="s">
        <v>12</v>
      </c>
      <c r="E401" s="28">
        <v>76.099999999999994</v>
      </c>
      <c r="G401" s="2">
        <f t="shared" si="5"/>
        <v>76.09999999999998</v>
      </c>
    </row>
    <row r="402" spans="1:7" hidden="1">
      <c r="B402" s="422"/>
      <c r="C402" s="422"/>
      <c r="D402" t="s">
        <v>13</v>
      </c>
      <c r="E402" s="28">
        <v>45.4</v>
      </c>
      <c r="G402" s="2">
        <f t="shared" si="5"/>
        <v>121.49999999999997</v>
      </c>
    </row>
    <row r="403" spans="1:7" hidden="1">
      <c r="B403" s="422"/>
      <c r="C403" s="422"/>
      <c r="D403" t="s">
        <v>14</v>
      </c>
      <c r="E403" s="28">
        <v>60</v>
      </c>
      <c r="G403" s="2">
        <f t="shared" si="5"/>
        <v>181.49999999999997</v>
      </c>
    </row>
    <row r="404" spans="1:7" hidden="1">
      <c r="B404" s="422"/>
      <c r="C404" s="422"/>
      <c r="D404" t="s">
        <v>29</v>
      </c>
      <c r="E404" s="28">
        <v>5</v>
      </c>
      <c r="G404" s="2">
        <f t="shared" si="5"/>
        <v>186.49999999999997</v>
      </c>
    </row>
    <row r="405" spans="1:7" hidden="1">
      <c r="B405" s="422"/>
      <c r="C405" s="422"/>
      <c r="D405" t="s">
        <v>33</v>
      </c>
      <c r="E405" s="28">
        <v>8.5</v>
      </c>
      <c r="G405" s="2">
        <f t="shared" si="5"/>
        <v>194.99999999999997</v>
      </c>
    </row>
    <row r="406" spans="1:7" hidden="1">
      <c r="A406" s="1">
        <v>44104</v>
      </c>
      <c r="B406" s="422" t="s">
        <v>69</v>
      </c>
      <c r="C406" s="422" t="s">
        <v>24</v>
      </c>
      <c r="D406" t="s">
        <v>14</v>
      </c>
      <c r="F406" s="2">
        <v>60</v>
      </c>
      <c r="G406" s="2">
        <f t="shared" si="5"/>
        <v>134.99999999999997</v>
      </c>
    </row>
    <row r="407" spans="1:7" hidden="1">
      <c r="A407" s="1">
        <v>44104</v>
      </c>
      <c r="B407" s="422" t="s">
        <v>69</v>
      </c>
      <c r="C407" s="422" t="s">
        <v>24</v>
      </c>
      <c r="D407" t="s">
        <v>29</v>
      </c>
      <c r="F407" s="2">
        <v>5</v>
      </c>
      <c r="G407" s="2">
        <f t="shared" si="5"/>
        <v>129.99999999999997</v>
      </c>
    </row>
    <row r="408" spans="1:7" hidden="1">
      <c r="A408" s="1">
        <v>44104</v>
      </c>
      <c r="B408" s="422" t="s">
        <v>69</v>
      </c>
      <c r="C408" s="422" t="s">
        <v>24</v>
      </c>
      <c r="D408" t="s">
        <v>33</v>
      </c>
      <c r="F408" s="2">
        <v>8.5</v>
      </c>
      <c r="G408" s="2">
        <f t="shared" si="5"/>
        <v>121.49999999999997</v>
      </c>
    </row>
    <row r="409" spans="1:7" hidden="1">
      <c r="A409" s="1">
        <v>44187</v>
      </c>
      <c r="B409" s="422">
        <v>21174</v>
      </c>
      <c r="C409" s="422" t="s">
        <v>24</v>
      </c>
      <c r="D409" t="s">
        <v>12</v>
      </c>
      <c r="F409" s="2">
        <v>76.099999999999994</v>
      </c>
      <c r="G409" s="2">
        <f t="shared" si="5"/>
        <v>45.399999999999977</v>
      </c>
    </row>
    <row r="410" spans="1:7" hidden="1">
      <c r="A410" s="1">
        <v>44187</v>
      </c>
      <c r="B410" s="422">
        <v>21174</v>
      </c>
      <c r="C410" s="422" t="s">
        <v>24</v>
      </c>
      <c r="D410" t="s">
        <v>13</v>
      </c>
      <c r="F410" s="2">
        <v>45.4</v>
      </c>
      <c r="G410" s="2">
        <f t="shared" si="5"/>
        <v>0</v>
      </c>
    </row>
    <row r="411" spans="1:7" hidden="1">
      <c r="A411" s="8">
        <v>44135</v>
      </c>
      <c r="B411" s="421" t="s">
        <v>10</v>
      </c>
      <c r="C411" s="421" t="s">
        <v>25</v>
      </c>
      <c r="D411" t="s">
        <v>12</v>
      </c>
      <c r="E411" s="28">
        <v>89.3</v>
      </c>
      <c r="G411" s="2">
        <f t="shared" si="5"/>
        <v>89.3</v>
      </c>
    </row>
    <row r="412" spans="1:7" hidden="1">
      <c r="B412" s="422"/>
      <c r="C412" s="422"/>
      <c r="D412" t="s">
        <v>13</v>
      </c>
      <c r="E412" s="28">
        <v>48.1</v>
      </c>
      <c r="G412" s="2">
        <f t="shared" si="5"/>
        <v>137.4</v>
      </c>
    </row>
    <row r="413" spans="1:7" hidden="1">
      <c r="B413" s="422"/>
      <c r="C413" s="422"/>
      <c r="D413" t="s">
        <v>14</v>
      </c>
      <c r="E413" s="28">
        <v>60</v>
      </c>
      <c r="G413" s="2">
        <f t="shared" si="5"/>
        <v>197.4</v>
      </c>
    </row>
    <row r="414" spans="1:7" hidden="1">
      <c r="B414" s="422"/>
      <c r="C414" s="422"/>
      <c r="D414" t="s">
        <v>29</v>
      </c>
      <c r="E414" s="28">
        <v>5</v>
      </c>
      <c r="G414" s="2">
        <f t="shared" si="5"/>
        <v>202.4</v>
      </c>
    </row>
    <row r="415" spans="1:7" hidden="1">
      <c r="B415" s="422"/>
      <c r="C415" s="422"/>
      <c r="D415" s="62" t="s">
        <v>36</v>
      </c>
      <c r="E415" s="28">
        <v>10</v>
      </c>
      <c r="G415" s="2">
        <f t="shared" si="5"/>
        <v>212.4</v>
      </c>
    </row>
    <row r="416" spans="1:7" hidden="1">
      <c r="B416" s="422"/>
      <c r="C416" s="422"/>
      <c r="D416" s="62" t="s">
        <v>37</v>
      </c>
      <c r="E416" s="28">
        <v>10</v>
      </c>
      <c r="G416" s="2">
        <f t="shared" si="5"/>
        <v>222.4</v>
      </c>
    </row>
    <row r="417" spans="1:7" hidden="1">
      <c r="A417" s="1">
        <v>44135</v>
      </c>
      <c r="B417" s="422" t="s">
        <v>69</v>
      </c>
      <c r="C417" s="422" t="s">
        <v>25</v>
      </c>
      <c r="D417" t="s">
        <v>14</v>
      </c>
      <c r="F417" s="2">
        <v>60</v>
      </c>
      <c r="G417" s="2">
        <f t="shared" si="5"/>
        <v>162.4</v>
      </c>
    </row>
    <row r="418" spans="1:7" hidden="1">
      <c r="A418" s="1">
        <v>44135</v>
      </c>
      <c r="B418" s="422" t="s">
        <v>69</v>
      </c>
      <c r="C418" s="422" t="s">
        <v>25</v>
      </c>
      <c r="D418" t="s">
        <v>29</v>
      </c>
      <c r="F418" s="2">
        <v>5</v>
      </c>
      <c r="G418" s="2">
        <f t="shared" si="5"/>
        <v>157.4</v>
      </c>
    </row>
    <row r="419" spans="1:7" hidden="1">
      <c r="A419" s="1">
        <v>44193</v>
      </c>
      <c r="B419" s="422">
        <v>21218</v>
      </c>
      <c r="C419" s="422" t="s">
        <v>25</v>
      </c>
      <c r="D419" t="s">
        <v>12</v>
      </c>
      <c r="F419" s="2">
        <v>89.3</v>
      </c>
      <c r="G419" s="2">
        <f t="shared" ref="G419:G482" si="6">+G418+E419-F419</f>
        <v>68.100000000000009</v>
      </c>
    </row>
    <row r="420" spans="1:7" hidden="1">
      <c r="A420" s="1">
        <v>44193</v>
      </c>
      <c r="B420" s="422">
        <v>21218</v>
      </c>
      <c r="C420" s="422" t="s">
        <v>25</v>
      </c>
      <c r="D420" t="s">
        <v>13</v>
      </c>
      <c r="F420" s="2">
        <v>48.1</v>
      </c>
      <c r="G420" s="2">
        <f t="shared" si="6"/>
        <v>20.000000000000007</v>
      </c>
    </row>
    <row r="421" spans="1:7" hidden="1">
      <c r="A421" s="1">
        <v>44460</v>
      </c>
      <c r="B421" s="422">
        <v>23485</v>
      </c>
      <c r="C421" s="422" t="s">
        <v>25</v>
      </c>
      <c r="D421" s="62" t="s">
        <v>36</v>
      </c>
      <c r="F421" s="28">
        <v>10</v>
      </c>
      <c r="G421" s="2">
        <f t="shared" si="6"/>
        <v>10.000000000000007</v>
      </c>
    </row>
    <row r="422" spans="1:7" hidden="1">
      <c r="A422" s="1">
        <v>44460</v>
      </c>
      <c r="B422" s="422">
        <v>23485</v>
      </c>
      <c r="C422" s="422" t="s">
        <v>25</v>
      </c>
      <c r="D422" s="62" t="s">
        <v>37</v>
      </c>
      <c r="F422" s="28">
        <v>10</v>
      </c>
      <c r="G422" s="2">
        <f t="shared" si="6"/>
        <v>0</v>
      </c>
    </row>
    <row r="423" spans="1:7" hidden="1">
      <c r="A423" s="8">
        <v>44165</v>
      </c>
      <c r="B423" s="421" t="s">
        <v>10</v>
      </c>
      <c r="C423" s="421" t="s">
        <v>26</v>
      </c>
      <c r="D423" t="s">
        <v>12</v>
      </c>
      <c r="E423" s="28">
        <v>84.7</v>
      </c>
      <c r="G423" s="2">
        <f t="shared" si="6"/>
        <v>84.7</v>
      </c>
    </row>
    <row r="424" spans="1:7" hidden="1">
      <c r="A424" s="1"/>
      <c r="B424" s="422"/>
      <c r="C424" s="422"/>
      <c r="D424" t="s">
        <v>13</v>
      </c>
      <c r="E424" s="28">
        <v>49.4</v>
      </c>
      <c r="G424" s="2">
        <f t="shared" si="6"/>
        <v>134.1</v>
      </c>
    </row>
    <row r="425" spans="1:7" hidden="1">
      <c r="A425" s="1"/>
      <c r="B425" s="422"/>
      <c r="C425" s="422"/>
      <c r="D425" t="s">
        <v>31</v>
      </c>
      <c r="E425" s="28">
        <v>60</v>
      </c>
      <c r="G425" s="2">
        <f t="shared" si="6"/>
        <v>194.1</v>
      </c>
    </row>
    <row r="426" spans="1:7" hidden="1">
      <c r="A426" s="1"/>
      <c r="B426" s="422"/>
      <c r="C426" s="422"/>
      <c r="D426" t="s">
        <v>29</v>
      </c>
      <c r="E426" s="28">
        <v>5</v>
      </c>
      <c r="G426" s="2">
        <f t="shared" si="6"/>
        <v>199.1</v>
      </c>
    </row>
    <row r="427" spans="1:7" hidden="1">
      <c r="A427" s="1">
        <v>44165</v>
      </c>
      <c r="B427" s="422" t="s">
        <v>69</v>
      </c>
      <c r="C427" s="422" t="s">
        <v>26</v>
      </c>
      <c r="D427" t="s">
        <v>31</v>
      </c>
      <c r="F427" s="2">
        <v>58</v>
      </c>
      <c r="G427" s="2">
        <f t="shared" si="6"/>
        <v>141.1</v>
      </c>
    </row>
    <row r="428" spans="1:7" hidden="1">
      <c r="A428" s="1">
        <v>44169</v>
      </c>
      <c r="B428" s="422">
        <v>20954</v>
      </c>
      <c r="C428" s="422" t="s">
        <v>26</v>
      </c>
      <c r="D428" t="s">
        <v>31</v>
      </c>
      <c r="F428" s="2">
        <v>2</v>
      </c>
      <c r="G428" s="2">
        <f t="shared" si="6"/>
        <v>139.1</v>
      </c>
    </row>
    <row r="429" spans="1:7" hidden="1">
      <c r="A429" s="1">
        <v>44169</v>
      </c>
      <c r="B429" s="422">
        <v>20954</v>
      </c>
      <c r="C429" s="422" t="s">
        <v>26</v>
      </c>
      <c r="D429" t="s">
        <v>29</v>
      </c>
      <c r="F429" s="2">
        <v>5</v>
      </c>
      <c r="G429" s="2">
        <f t="shared" si="6"/>
        <v>134.1</v>
      </c>
    </row>
    <row r="430" spans="1:7" hidden="1">
      <c r="A430" s="1">
        <v>44223</v>
      </c>
      <c r="B430" s="422">
        <v>21450</v>
      </c>
      <c r="C430" s="422" t="s">
        <v>26</v>
      </c>
      <c r="D430" t="s">
        <v>12</v>
      </c>
      <c r="F430" s="2">
        <v>84.7</v>
      </c>
      <c r="G430" s="2">
        <f t="shared" si="6"/>
        <v>49.399999999999991</v>
      </c>
    </row>
    <row r="431" spans="1:7" hidden="1">
      <c r="A431" s="1">
        <v>44223</v>
      </c>
      <c r="B431" s="422">
        <v>21450</v>
      </c>
      <c r="C431" s="422" t="s">
        <v>26</v>
      </c>
      <c r="D431" t="s">
        <v>13</v>
      </c>
      <c r="F431" s="2">
        <v>49.4</v>
      </c>
      <c r="G431" s="2">
        <f t="shared" si="6"/>
        <v>0</v>
      </c>
    </row>
    <row r="432" spans="1:7" hidden="1">
      <c r="A432" s="8">
        <v>44196</v>
      </c>
      <c r="B432" s="421" t="s">
        <v>10</v>
      </c>
      <c r="C432" s="421" t="s">
        <v>27</v>
      </c>
      <c r="D432" t="s">
        <v>12</v>
      </c>
      <c r="E432" s="67">
        <v>96.9</v>
      </c>
      <c r="G432" s="2">
        <f t="shared" si="6"/>
        <v>96.9</v>
      </c>
    </row>
    <row r="433" spans="1:7" hidden="1">
      <c r="A433" s="1"/>
      <c r="B433" s="422"/>
      <c r="C433" s="422"/>
      <c r="D433" t="s">
        <v>13</v>
      </c>
      <c r="E433" s="67">
        <v>43.8</v>
      </c>
      <c r="G433" s="2">
        <f t="shared" si="6"/>
        <v>140.69999999999999</v>
      </c>
    </row>
    <row r="434" spans="1:7" hidden="1">
      <c r="A434" s="1"/>
      <c r="B434" s="422"/>
      <c r="C434" s="422"/>
      <c r="D434" t="s">
        <v>31</v>
      </c>
      <c r="E434" s="67">
        <v>60</v>
      </c>
      <c r="G434" s="2">
        <f t="shared" si="6"/>
        <v>200.7</v>
      </c>
    </row>
    <row r="435" spans="1:7" hidden="1">
      <c r="A435" s="1"/>
      <c r="B435" s="422"/>
      <c r="C435" s="422"/>
      <c r="D435" t="s">
        <v>29</v>
      </c>
      <c r="E435" s="67">
        <v>5</v>
      </c>
      <c r="G435" s="2">
        <f t="shared" si="6"/>
        <v>205.7</v>
      </c>
    </row>
    <row r="436" spans="1:7" hidden="1">
      <c r="A436" s="13">
        <v>44196</v>
      </c>
      <c r="B436" s="422" t="s">
        <v>69</v>
      </c>
      <c r="C436" s="422" t="s">
        <v>27</v>
      </c>
      <c r="D436" t="s">
        <v>31</v>
      </c>
      <c r="E436" s="2"/>
      <c r="F436" s="2">
        <v>60</v>
      </c>
      <c r="G436" s="2">
        <f t="shared" si="6"/>
        <v>145.69999999999999</v>
      </c>
    </row>
    <row r="437" spans="1:7" hidden="1">
      <c r="A437" s="13">
        <v>44196</v>
      </c>
      <c r="B437" s="422" t="s">
        <v>69</v>
      </c>
      <c r="C437" s="422" t="s">
        <v>27</v>
      </c>
      <c r="D437" t="s">
        <v>29</v>
      </c>
      <c r="E437" s="2"/>
      <c r="F437" s="2">
        <v>5</v>
      </c>
      <c r="G437" s="2">
        <f t="shared" si="6"/>
        <v>140.69999999999999</v>
      </c>
    </row>
    <row r="438" spans="1:7" hidden="1">
      <c r="A438" s="13">
        <v>44257</v>
      </c>
      <c r="B438" s="422">
        <v>21694</v>
      </c>
      <c r="C438" s="422" t="s">
        <v>27</v>
      </c>
      <c r="D438" t="s">
        <v>12</v>
      </c>
      <c r="E438" s="2"/>
      <c r="F438" s="2">
        <v>96.9</v>
      </c>
      <c r="G438" s="2">
        <f t="shared" si="6"/>
        <v>43.799999999999983</v>
      </c>
    </row>
    <row r="439" spans="1:7" hidden="1">
      <c r="A439" s="13">
        <v>44257</v>
      </c>
      <c r="B439" s="422">
        <v>21694</v>
      </c>
      <c r="C439" s="422" t="s">
        <v>27</v>
      </c>
      <c r="D439" t="s">
        <v>13</v>
      </c>
      <c r="E439" s="2"/>
      <c r="F439" s="2">
        <v>43.8</v>
      </c>
      <c r="G439" s="2">
        <f t="shared" si="6"/>
        <v>0</v>
      </c>
    </row>
    <row r="440" spans="1:7" hidden="1">
      <c r="A440" s="8">
        <v>44227</v>
      </c>
      <c r="B440" s="421" t="s">
        <v>10</v>
      </c>
      <c r="C440" s="421" t="s">
        <v>11</v>
      </c>
      <c r="D440" t="s">
        <v>12</v>
      </c>
      <c r="E440" s="67">
        <v>103.4</v>
      </c>
      <c r="G440" s="2">
        <f t="shared" si="6"/>
        <v>103.4</v>
      </c>
    </row>
    <row r="441" spans="1:7" hidden="1">
      <c r="A441" s="1"/>
      <c r="B441" s="422"/>
      <c r="C441" s="422"/>
      <c r="D441" t="s">
        <v>13</v>
      </c>
      <c r="E441" s="67">
        <v>55.5</v>
      </c>
      <c r="G441" s="2">
        <f t="shared" si="6"/>
        <v>158.9</v>
      </c>
    </row>
    <row r="442" spans="1:7" hidden="1">
      <c r="A442" s="1"/>
      <c r="B442" s="422"/>
      <c r="C442" s="422"/>
      <c r="D442" t="s">
        <v>31</v>
      </c>
      <c r="E442" s="67">
        <v>60</v>
      </c>
      <c r="G442" s="2">
        <f t="shared" si="6"/>
        <v>218.9</v>
      </c>
    </row>
    <row r="443" spans="1:7" hidden="1">
      <c r="A443" s="1"/>
      <c r="B443" s="422"/>
      <c r="C443" s="422"/>
      <c r="D443" t="s">
        <v>29</v>
      </c>
      <c r="E443" s="67">
        <v>5</v>
      </c>
      <c r="G443" s="2">
        <f t="shared" si="6"/>
        <v>223.9</v>
      </c>
    </row>
    <row r="444" spans="1:7" hidden="1">
      <c r="A444" s="1">
        <v>44227</v>
      </c>
      <c r="B444" s="422" t="s">
        <v>69</v>
      </c>
      <c r="C444" s="422" t="s">
        <v>11</v>
      </c>
      <c r="D444" t="s">
        <v>31</v>
      </c>
      <c r="E444" s="67"/>
      <c r="F444" s="2">
        <v>56</v>
      </c>
      <c r="G444" s="2">
        <f t="shared" si="6"/>
        <v>167.9</v>
      </c>
    </row>
    <row r="445" spans="1:7" hidden="1">
      <c r="A445" s="1">
        <v>44230</v>
      </c>
      <c r="B445" s="422">
        <v>21502</v>
      </c>
      <c r="C445" s="422" t="s">
        <v>11</v>
      </c>
      <c r="D445" t="s">
        <v>31</v>
      </c>
      <c r="E445" s="67"/>
      <c r="F445" s="2">
        <v>4</v>
      </c>
      <c r="G445" s="2">
        <f t="shared" si="6"/>
        <v>163.9</v>
      </c>
    </row>
    <row r="446" spans="1:7" hidden="1">
      <c r="A446" s="1">
        <v>44230</v>
      </c>
      <c r="B446" s="422">
        <v>21502</v>
      </c>
      <c r="C446" s="422" t="s">
        <v>11</v>
      </c>
      <c r="D446" t="s">
        <v>29</v>
      </c>
      <c r="E446" s="67"/>
      <c r="F446" s="2">
        <v>5</v>
      </c>
      <c r="G446" s="2">
        <f t="shared" si="6"/>
        <v>158.9</v>
      </c>
    </row>
    <row r="447" spans="1:7" hidden="1">
      <c r="A447" s="1">
        <v>44305</v>
      </c>
      <c r="B447" s="422">
        <v>22196</v>
      </c>
      <c r="C447" s="422" t="s">
        <v>11</v>
      </c>
      <c r="D447" t="s">
        <v>12</v>
      </c>
      <c r="E447" s="67"/>
      <c r="F447" s="2">
        <v>103.4</v>
      </c>
      <c r="G447" s="2">
        <f t="shared" si="6"/>
        <v>55.5</v>
      </c>
    </row>
    <row r="448" spans="1:7" hidden="1">
      <c r="A448" s="1">
        <v>44305</v>
      </c>
      <c r="B448" s="422">
        <v>22196</v>
      </c>
      <c r="C448" s="422" t="s">
        <v>11</v>
      </c>
      <c r="D448" t="s">
        <v>13</v>
      </c>
      <c r="E448" s="67"/>
      <c r="F448" s="2">
        <v>55.5</v>
      </c>
      <c r="G448" s="2">
        <f t="shared" si="6"/>
        <v>0</v>
      </c>
    </row>
    <row r="449" spans="1:7" hidden="1">
      <c r="A449" s="8">
        <v>44255</v>
      </c>
      <c r="B449" s="421" t="s">
        <v>10</v>
      </c>
      <c r="C449" s="421" t="s">
        <v>17</v>
      </c>
      <c r="D449" t="s">
        <v>12</v>
      </c>
      <c r="E449" s="67">
        <v>95.8</v>
      </c>
      <c r="G449" s="2">
        <f t="shared" si="6"/>
        <v>95.8</v>
      </c>
    </row>
    <row r="450" spans="1:7" hidden="1">
      <c r="A450" s="1"/>
      <c r="B450" s="422"/>
      <c r="C450" s="422"/>
      <c r="D450" t="s">
        <v>13</v>
      </c>
      <c r="E450" s="67">
        <v>36.1</v>
      </c>
      <c r="G450" s="2">
        <f t="shared" si="6"/>
        <v>131.9</v>
      </c>
    </row>
    <row r="451" spans="1:7" hidden="1">
      <c r="A451" s="1"/>
      <c r="B451" s="422"/>
      <c r="C451" s="422"/>
      <c r="D451" t="s">
        <v>31</v>
      </c>
      <c r="E451" s="67">
        <v>56</v>
      </c>
      <c r="G451" s="2">
        <f t="shared" si="6"/>
        <v>187.9</v>
      </c>
    </row>
    <row r="452" spans="1:7" hidden="1">
      <c r="A452" s="1"/>
      <c r="B452" s="422"/>
      <c r="C452" s="422"/>
      <c r="D452" t="s">
        <v>29</v>
      </c>
      <c r="E452" s="67">
        <v>5</v>
      </c>
      <c r="G452" s="2">
        <f t="shared" si="6"/>
        <v>192.9</v>
      </c>
    </row>
    <row r="453" spans="1:7" hidden="1">
      <c r="A453" s="1"/>
      <c r="B453" s="422"/>
      <c r="C453" s="422"/>
      <c r="D453" t="s">
        <v>38</v>
      </c>
      <c r="E453" s="67">
        <v>10</v>
      </c>
      <c r="G453" s="2">
        <f t="shared" si="6"/>
        <v>202.9</v>
      </c>
    </row>
    <row r="454" spans="1:7" hidden="1">
      <c r="A454" s="1">
        <v>44255</v>
      </c>
      <c r="B454" s="422" t="s">
        <v>69</v>
      </c>
      <c r="C454" s="422" t="s">
        <v>17</v>
      </c>
      <c r="D454" t="s">
        <v>14</v>
      </c>
      <c r="E454" s="67"/>
      <c r="F454" s="2">
        <v>56</v>
      </c>
      <c r="G454" s="2">
        <f t="shared" si="6"/>
        <v>146.9</v>
      </c>
    </row>
    <row r="455" spans="1:7" hidden="1">
      <c r="A455" s="1">
        <v>44255</v>
      </c>
      <c r="B455" s="422" t="s">
        <v>69</v>
      </c>
      <c r="C455" s="422" t="s">
        <v>17</v>
      </c>
      <c r="D455" t="s">
        <v>15</v>
      </c>
      <c r="E455" s="67"/>
      <c r="F455" s="2">
        <v>5</v>
      </c>
      <c r="G455" s="2">
        <f t="shared" si="6"/>
        <v>141.9</v>
      </c>
    </row>
    <row r="456" spans="1:7" hidden="1">
      <c r="A456" s="1">
        <v>44328</v>
      </c>
      <c r="B456" s="422">
        <v>22424</v>
      </c>
      <c r="C456" s="422" t="s">
        <v>17</v>
      </c>
      <c r="D456" t="s">
        <v>12</v>
      </c>
      <c r="E456" s="67"/>
      <c r="F456" s="2">
        <v>95.8</v>
      </c>
      <c r="G456" s="2">
        <f t="shared" si="6"/>
        <v>46.100000000000009</v>
      </c>
    </row>
    <row r="457" spans="1:7" hidden="1">
      <c r="A457" s="1">
        <v>44328</v>
      </c>
      <c r="B457" s="422">
        <v>22424</v>
      </c>
      <c r="C457" s="422" t="s">
        <v>17</v>
      </c>
      <c r="D457" t="s">
        <v>13</v>
      </c>
      <c r="E457" s="67"/>
      <c r="F457" s="2">
        <v>36.1</v>
      </c>
      <c r="G457" s="2">
        <f t="shared" si="6"/>
        <v>10.000000000000007</v>
      </c>
    </row>
    <row r="458" spans="1:7" hidden="1">
      <c r="A458" s="1">
        <v>44460</v>
      </c>
      <c r="B458" s="422">
        <v>23485</v>
      </c>
      <c r="C458" s="422" t="s">
        <v>17</v>
      </c>
      <c r="D458" t="s">
        <v>38</v>
      </c>
      <c r="E458" s="67"/>
      <c r="F458" s="67">
        <v>10</v>
      </c>
      <c r="G458" s="2">
        <f t="shared" si="6"/>
        <v>0</v>
      </c>
    </row>
    <row r="459" spans="1:7" hidden="1">
      <c r="A459" s="8">
        <v>44286</v>
      </c>
      <c r="B459" s="421" t="s">
        <v>10</v>
      </c>
      <c r="C459" s="421" t="s">
        <v>18</v>
      </c>
      <c r="D459" t="s">
        <v>12</v>
      </c>
      <c r="E459" s="67">
        <v>105.1</v>
      </c>
      <c r="G459" s="2">
        <f t="shared" si="6"/>
        <v>105.1</v>
      </c>
    </row>
    <row r="460" spans="1:7" hidden="1">
      <c r="A460" s="1"/>
      <c r="B460" s="422"/>
      <c r="C460" s="422"/>
      <c r="D460" t="s">
        <v>13</v>
      </c>
      <c r="E460" s="67">
        <v>44.9</v>
      </c>
      <c r="G460" s="2">
        <f t="shared" si="6"/>
        <v>150</v>
      </c>
    </row>
    <row r="461" spans="1:7" hidden="1">
      <c r="A461" s="1"/>
      <c r="B461" s="422"/>
      <c r="C461" s="422"/>
      <c r="D461" t="s">
        <v>31</v>
      </c>
      <c r="E461" s="67">
        <v>60</v>
      </c>
      <c r="G461" s="2">
        <f t="shared" si="6"/>
        <v>210</v>
      </c>
    </row>
    <row r="462" spans="1:7" hidden="1">
      <c r="A462" s="1"/>
      <c r="B462" s="422"/>
      <c r="C462" s="422"/>
      <c r="D462" t="s">
        <v>29</v>
      </c>
      <c r="E462" s="67">
        <v>5</v>
      </c>
      <c r="G462" s="2">
        <f t="shared" si="6"/>
        <v>215</v>
      </c>
    </row>
    <row r="463" spans="1:7" hidden="1">
      <c r="A463" s="1"/>
      <c r="B463" s="422"/>
      <c r="C463" s="422"/>
      <c r="D463" t="s">
        <v>40</v>
      </c>
      <c r="E463" s="67">
        <v>10</v>
      </c>
      <c r="G463" s="2">
        <f t="shared" si="6"/>
        <v>225</v>
      </c>
    </row>
    <row r="464" spans="1:7" hidden="1">
      <c r="A464" s="1">
        <v>44286</v>
      </c>
      <c r="B464" s="422" t="s">
        <v>69</v>
      </c>
      <c r="C464" s="422" t="s">
        <v>18</v>
      </c>
      <c r="D464" t="s">
        <v>14</v>
      </c>
      <c r="E464" s="67"/>
      <c r="F464" s="2">
        <v>60</v>
      </c>
      <c r="G464" s="2">
        <f t="shared" si="6"/>
        <v>165</v>
      </c>
    </row>
    <row r="465" spans="1:7" hidden="1">
      <c r="A465" s="1">
        <v>44286</v>
      </c>
      <c r="B465" s="422" t="s">
        <v>69</v>
      </c>
      <c r="C465" s="422" t="s">
        <v>18</v>
      </c>
      <c r="D465" t="s">
        <v>15</v>
      </c>
      <c r="E465" s="67"/>
      <c r="F465" s="2">
        <v>5</v>
      </c>
      <c r="G465" s="2">
        <f t="shared" si="6"/>
        <v>160</v>
      </c>
    </row>
    <row r="466" spans="1:7" hidden="1">
      <c r="A466" s="1">
        <v>44328</v>
      </c>
      <c r="B466" s="422">
        <v>22424</v>
      </c>
      <c r="C466" s="422" t="s">
        <v>18</v>
      </c>
      <c r="D466" t="s">
        <v>12</v>
      </c>
      <c r="E466" s="67"/>
      <c r="F466" s="2">
        <v>105.1</v>
      </c>
      <c r="G466" s="2">
        <f t="shared" si="6"/>
        <v>54.900000000000006</v>
      </c>
    </row>
    <row r="467" spans="1:7" hidden="1">
      <c r="A467" s="1">
        <v>44328</v>
      </c>
      <c r="B467" s="422">
        <v>22424</v>
      </c>
      <c r="C467" s="422" t="s">
        <v>18</v>
      </c>
      <c r="D467" t="s">
        <v>13</v>
      </c>
      <c r="E467" s="67"/>
      <c r="F467" s="2">
        <v>44.9</v>
      </c>
      <c r="G467" s="2">
        <f t="shared" si="6"/>
        <v>10.000000000000007</v>
      </c>
    </row>
    <row r="468" spans="1:7" hidden="1">
      <c r="A468" s="1">
        <v>44460</v>
      </c>
      <c r="B468" s="422">
        <v>23485</v>
      </c>
      <c r="C468" s="422" t="s">
        <v>18</v>
      </c>
      <c r="D468" t="s">
        <v>40</v>
      </c>
      <c r="E468" s="67"/>
      <c r="F468" s="67">
        <v>10</v>
      </c>
      <c r="G468" s="2">
        <f t="shared" si="6"/>
        <v>0</v>
      </c>
    </row>
    <row r="469" spans="1:7" hidden="1">
      <c r="A469" s="8">
        <v>44316</v>
      </c>
      <c r="B469" s="421" t="s">
        <v>10</v>
      </c>
      <c r="C469" s="421" t="s">
        <v>19</v>
      </c>
      <c r="D469" t="s">
        <v>12</v>
      </c>
      <c r="E469" s="67">
        <v>101.4</v>
      </c>
      <c r="G469" s="2">
        <f t="shared" si="6"/>
        <v>101.4</v>
      </c>
    </row>
    <row r="470" spans="1:7" hidden="1">
      <c r="A470" s="1"/>
      <c r="B470" s="422"/>
      <c r="C470" s="422"/>
      <c r="D470" t="s">
        <v>13</v>
      </c>
      <c r="E470" s="67">
        <v>48.9</v>
      </c>
      <c r="G470" s="2">
        <f t="shared" si="6"/>
        <v>150.30000000000001</v>
      </c>
    </row>
    <row r="471" spans="1:7" hidden="1">
      <c r="A471" s="1"/>
      <c r="B471" s="422"/>
      <c r="C471" s="422"/>
      <c r="D471" t="s">
        <v>31</v>
      </c>
      <c r="E471" s="67">
        <v>60</v>
      </c>
      <c r="G471" s="2">
        <f t="shared" si="6"/>
        <v>210.3</v>
      </c>
    </row>
    <row r="472" spans="1:7" hidden="1">
      <c r="A472" s="1"/>
      <c r="B472" s="422"/>
      <c r="C472" s="422"/>
      <c r="D472" t="s">
        <v>29</v>
      </c>
      <c r="E472" s="67">
        <v>5</v>
      </c>
      <c r="G472" s="2">
        <f t="shared" si="6"/>
        <v>215.3</v>
      </c>
    </row>
    <row r="473" spans="1:7" hidden="1">
      <c r="A473" s="1">
        <v>44316</v>
      </c>
      <c r="B473" s="422" t="s">
        <v>69</v>
      </c>
      <c r="C473" s="422" t="s">
        <v>19</v>
      </c>
      <c r="D473" t="s">
        <v>14</v>
      </c>
      <c r="E473" s="67"/>
      <c r="F473" s="2">
        <v>60</v>
      </c>
      <c r="G473" s="2">
        <f t="shared" si="6"/>
        <v>155.30000000000001</v>
      </c>
    </row>
    <row r="474" spans="1:7" hidden="1">
      <c r="A474" s="1">
        <v>44316</v>
      </c>
      <c r="B474" s="422" t="s">
        <v>69</v>
      </c>
      <c r="C474" s="422" t="s">
        <v>19</v>
      </c>
      <c r="D474" t="s">
        <v>15</v>
      </c>
      <c r="E474" s="67"/>
      <c r="F474" s="2">
        <v>5</v>
      </c>
      <c r="G474" s="2">
        <f t="shared" si="6"/>
        <v>150.30000000000001</v>
      </c>
    </row>
    <row r="475" spans="1:7" hidden="1">
      <c r="A475" s="1">
        <v>44371</v>
      </c>
      <c r="B475" s="422">
        <v>22881</v>
      </c>
      <c r="C475" s="422" t="s">
        <v>19</v>
      </c>
      <c r="D475" t="s">
        <v>12</v>
      </c>
      <c r="E475" s="67"/>
      <c r="F475" s="2">
        <v>101.4</v>
      </c>
      <c r="G475" s="2">
        <f t="shared" si="6"/>
        <v>48.900000000000006</v>
      </c>
    </row>
    <row r="476" spans="1:7" hidden="1">
      <c r="A476" s="1">
        <v>44371</v>
      </c>
      <c r="B476" s="422">
        <v>22881</v>
      </c>
      <c r="C476" s="422" t="s">
        <v>19</v>
      </c>
      <c r="D476" t="s">
        <v>13</v>
      </c>
      <c r="E476" s="67"/>
      <c r="F476" s="2">
        <v>48.9</v>
      </c>
      <c r="G476" s="2">
        <f t="shared" si="6"/>
        <v>0</v>
      </c>
    </row>
    <row r="477" spans="1:7" hidden="1">
      <c r="A477" s="8">
        <v>44347</v>
      </c>
      <c r="B477" s="421" t="s">
        <v>10</v>
      </c>
      <c r="C477" s="421" t="s">
        <v>20</v>
      </c>
      <c r="D477" t="s">
        <v>12</v>
      </c>
      <c r="E477" s="67">
        <v>68.400000000000006</v>
      </c>
      <c r="G477" s="2">
        <f t="shared" si="6"/>
        <v>68.400000000000006</v>
      </c>
    </row>
    <row r="478" spans="1:7" hidden="1">
      <c r="A478" s="1"/>
      <c r="B478" s="422"/>
      <c r="C478" s="422"/>
      <c r="D478" t="s">
        <v>13</v>
      </c>
      <c r="E478" s="67">
        <v>87.9</v>
      </c>
      <c r="G478" s="2">
        <f t="shared" si="6"/>
        <v>156.30000000000001</v>
      </c>
    </row>
    <row r="479" spans="1:7" hidden="1">
      <c r="A479" s="1"/>
      <c r="B479" s="422"/>
      <c r="C479" s="422"/>
      <c r="D479" t="s">
        <v>31</v>
      </c>
      <c r="E479" s="67">
        <v>60</v>
      </c>
      <c r="G479" s="2">
        <f t="shared" si="6"/>
        <v>216.3</v>
      </c>
    </row>
    <row r="480" spans="1:7" hidden="1">
      <c r="A480" s="1"/>
      <c r="B480" s="422"/>
      <c r="C480" s="422"/>
      <c r="D480" t="s">
        <v>29</v>
      </c>
      <c r="E480" s="67">
        <v>5</v>
      </c>
      <c r="G480" s="2">
        <f t="shared" si="6"/>
        <v>221.3</v>
      </c>
    </row>
    <row r="481" spans="1:7" hidden="1">
      <c r="A481" s="1"/>
      <c r="B481" s="422"/>
      <c r="C481" s="422"/>
      <c r="D481" t="s">
        <v>181</v>
      </c>
      <c r="E481" s="67">
        <v>8.5</v>
      </c>
      <c r="G481" s="2">
        <f t="shared" si="6"/>
        <v>229.8</v>
      </c>
    </row>
    <row r="482" spans="1:7" hidden="1">
      <c r="A482" s="1">
        <v>44385</v>
      </c>
      <c r="B482" s="422">
        <v>22959</v>
      </c>
      <c r="C482" s="422" t="s">
        <v>20</v>
      </c>
      <c r="D482" t="s">
        <v>181</v>
      </c>
      <c r="E482" s="67"/>
      <c r="F482" s="67">
        <v>8.5</v>
      </c>
      <c r="G482" s="2">
        <f t="shared" si="6"/>
        <v>221.3</v>
      </c>
    </row>
    <row r="483" spans="1:7" hidden="1">
      <c r="A483" s="1">
        <v>44347</v>
      </c>
      <c r="B483" s="422" t="s">
        <v>69</v>
      </c>
      <c r="C483" s="422" t="s">
        <v>20</v>
      </c>
      <c r="D483" t="s">
        <v>14</v>
      </c>
      <c r="E483" s="67"/>
      <c r="F483" s="2">
        <v>54</v>
      </c>
      <c r="G483" s="2">
        <f t="shared" ref="G483:G505" si="7">+G482+E483-F483</f>
        <v>167.3</v>
      </c>
    </row>
    <row r="484" spans="1:7" hidden="1">
      <c r="A484" s="1">
        <v>44349</v>
      </c>
      <c r="B484" s="422">
        <v>22736</v>
      </c>
      <c r="C484" s="422" t="s">
        <v>20</v>
      </c>
      <c r="D484" t="s">
        <v>14</v>
      </c>
      <c r="E484" s="67"/>
      <c r="F484" s="2">
        <v>6</v>
      </c>
      <c r="G484" s="2">
        <f t="shared" si="7"/>
        <v>161.30000000000001</v>
      </c>
    </row>
    <row r="485" spans="1:7" hidden="1">
      <c r="A485" s="1">
        <v>44349</v>
      </c>
      <c r="B485" s="422">
        <v>22736</v>
      </c>
      <c r="C485" s="422" t="s">
        <v>20</v>
      </c>
      <c r="D485" t="s">
        <v>15</v>
      </c>
      <c r="E485" s="67"/>
      <c r="F485" s="2">
        <v>5</v>
      </c>
      <c r="G485" s="2">
        <f t="shared" si="7"/>
        <v>156.30000000000001</v>
      </c>
    </row>
    <row r="486" spans="1:7" hidden="1">
      <c r="A486" s="1">
        <v>44420</v>
      </c>
      <c r="B486" s="422">
        <v>23206</v>
      </c>
      <c r="C486" s="422" t="s">
        <v>20</v>
      </c>
      <c r="D486" t="s">
        <v>12</v>
      </c>
      <c r="E486" s="67"/>
      <c r="F486" s="67">
        <v>68.400000000000006</v>
      </c>
      <c r="G486" s="2">
        <f t="shared" si="7"/>
        <v>87.9</v>
      </c>
    </row>
    <row r="487" spans="1:7" hidden="1">
      <c r="A487" s="1">
        <v>44420</v>
      </c>
      <c r="B487" s="422">
        <v>23206</v>
      </c>
      <c r="C487" s="422" t="s">
        <v>20</v>
      </c>
      <c r="D487" t="s">
        <v>13</v>
      </c>
      <c r="E487" s="67"/>
      <c r="F487" s="67">
        <v>87.9</v>
      </c>
      <c r="G487" s="2">
        <f t="shared" si="7"/>
        <v>0</v>
      </c>
    </row>
    <row r="488" spans="1:7" hidden="1">
      <c r="A488" s="8">
        <v>44377</v>
      </c>
      <c r="B488" s="421" t="s">
        <v>10</v>
      </c>
      <c r="C488" s="421" t="s">
        <v>21</v>
      </c>
      <c r="D488" t="s">
        <v>12</v>
      </c>
      <c r="E488" s="67">
        <v>74.900000000000006</v>
      </c>
      <c r="G488" s="2">
        <f t="shared" si="7"/>
        <v>74.900000000000006</v>
      </c>
    </row>
    <row r="489" spans="1:7" hidden="1">
      <c r="A489" s="1"/>
      <c r="B489" s="422"/>
      <c r="C489" s="422"/>
      <c r="D489" t="s">
        <v>13</v>
      </c>
      <c r="E489" s="82">
        <v>60.4</v>
      </c>
      <c r="G489" s="2">
        <f t="shared" si="7"/>
        <v>135.30000000000001</v>
      </c>
    </row>
    <row r="490" spans="1:7" hidden="1">
      <c r="A490" s="1"/>
      <c r="B490" s="422"/>
      <c r="C490" s="422"/>
      <c r="D490" t="s">
        <v>31</v>
      </c>
      <c r="E490" s="67">
        <v>60</v>
      </c>
      <c r="G490" s="2">
        <f t="shared" si="7"/>
        <v>195.3</v>
      </c>
    </row>
    <row r="491" spans="1:7" hidden="1">
      <c r="A491" s="1"/>
      <c r="B491" s="422"/>
      <c r="C491" s="422"/>
      <c r="D491" t="s">
        <v>29</v>
      </c>
      <c r="E491" s="67">
        <v>5</v>
      </c>
      <c r="G491" s="2">
        <f t="shared" si="7"/>
        <v>200.3</v>
      </c>
    </row>
    <row r="492" spans="1:7" hidden="1">
      <c r="A492" s="1">
        <v>44377</v>
      </c>
      <c r="B492" s="422" t="s">
        <v>69</v>
      </c>
      <c r="C492" s="422" t="s">
        <v>21</v>
      </c>
      <c r="D492" t="s">
        <v>14</v>
      </c>
      <c r="E492" s="67"/>
      <c r="F492" s="2">
        <v>60</v>
      </c>
      <c r="G492" s="2">
        <f t="shared" si="7"/>
        <v>140.30000000000001</v>
      </c>
    </row>
    <row r="493" spans="1:7" hidden="1">
      <c r="A493" s="1">
        <v>44377</v>
      </c>
      <c r="B493" s="422" t="s">
        <v>69</v>
      </c>
      <c r="C493" s="422" t="s">
        <v>21</v>
      </c>
      <c r="D493" t="s">
        <v>15</v>
      </c>
      <c r="E493" s="67"/>
      <c r="F493" s="2">
        <v>5</v>
      </c>
      <c r="G493" s="2">
        <f t="shared" si="7"/>
        <v>135.30000000000001</v>
      </c>
    </row>
    <row r="494" spans="1:7" hidden="1">
      <c r="A494" s="1">
        <v>44455</v>
      </c>
      <c r="B494" s="422">
        <v>23459</v>
      </c>
      <c r="C494" s="422" t="s">
        <v>21</v>
      </c>
      <c r="D494" t="s">
        <v>12</v>
      </c>
      <c r="E494" s="67"/>
      <c r="F494" s="67">
        <v>74.900000000000006</v>
      </c>
      <c r="G494" s="2">
        <f t="shared" si="7"/>
        <v>60.400000000000006</v>
      </c>
    </row>
    <row r="495" spans="1:7" hidden="1">
      <c r="A495" s="1">
        <v>44455</v>
      </c>
      <c r="B495" s="422">
        <v>23459</v>
      </c>
      <c r="C495" s="422" t="s">
        <v>21</v>
      </c>
      <c r="D495" t="s">
        <v>13</v>
      </c>
      <c r="E495" s="67"/>
      <c r="F495" s="82">
        <v>60.4</v>
      </c>
      <c r="G495" s="2">
        <f t="shared" si="7"/>
        <v>0</v>
      </c>
    </row>
    <row r="496" spans="1:7" hidden="1">
      <c r="A496" s="81">
        <v>44408</v>
      </c>
      <c r="B496" s="421" t="s">
        <v>10</v>
      </c>
      <c r="C496" s="421" t="s">
        <v>22</v>
      </c>
      <c r="D496" t="s">
        <v>12</v>
      </c>
      <c r="E496" s="2">
        <v>65.599999999999994</v>
      </c>
      <c r="G496" s="2">
        <f t="shared" si="7"/>
        <v>65.599999999999994</v>
      </c>
    </row>
    <row r="497" spans="1:7" hidden="1">
      <c r="A497" s="70"/>
      <c r="B497" s="422"/>
      <c r="C497" s="422"/>
      <c r="D497" t="s">
        <v>13</v>
      </c>
      <c r="E497" s="2">
        <v>66.2</v>
      </c>
      <c r="G497" s="2">
        <f t="shared" si="7"/>
        <v>131.80000000000001</v>
      </c>
    </row>
    <row r="498" spans="1:7" hidden="1">
      <c r="A498" s="70"/>
      <c r="B498" s="422"/>
      <c r="C498" s="422"/>
      <c r="D498" t="s">
        <v>14</v>
      </c>
      <c r="E498" s="2">
        <v>60</v>
      </c>
      <c r="G498" s="2">
        <f t="shared" si="7"/>
        <v>191.8</v>
      </c>
    </row>
    <row r="499" spans="1:7" hidden="1">
      <c r="A499" s="70"/>
      <c r="B499" s="422"/>
      <c r="C499" s="422"/>
      <c r="D499" t="s">
        <v>15</v>
      </c>
      <c r="E499" s="2">
        <v>5</v>
      </c>
      <c r="G499" s="2">
        <f t="shared" si="7"/>
        <v>196.8</v>
      </c>
    </row>
    <row r="500" spans="1:7" hidden="1">
      <c r="A500" s="70">
        <v>44408</v>
      </c>
      <c r="B500" s="422" t="s">
        <v>69</v>
      </c>
      <c r="C500" s="422" t="s">
        <v>22</v>
      </c>
      <c r="D500" t="s">
        <v>31</v>
      </c>
      <c r="E500" s="2"/>
      <c r="F500" s="2">
        <v>60</v>
      </c>
      <c r="G500" s="2">
        <f t="shared" si="7"/>
        <v>136.80000000000001</v>
      </c>
    </row>
    <row r="501" spans="1:7" hidden="1">
      <c r="A501" s="70">
        <v>44408</v>
      </c>
      <c r="B501" s="422" t="s">
        <v>69</v>
      </c>
      <c r="C501" s="422" t="s">
        <v>22</v>
      </c>
      <c r="D501" t="s">
        <v>29</v>
      </c>
      <c r="E501" s="2"/>
      <c r="F501" s="2">
        <v>5</v>
      </c>
      <c r="G501" s="2">
        <f t="shared" si="7"/>
        <v>131.80000000000001</v>
      </c>
    </row>
    <row r="502" spans="1:7" hidden="1">
      <c r="A502" s="1">
        <v>44455</v>
      </c>
      <c r="B502" s="422">
        <v>23459</v>
      </c>
      <c r="C502" s="422" t="s">
        <v>22</v>
      </c>
      <c r="D502" t="s">
        <v>12</v>
      </c>
      <c r="E502" s="2"/>
      <c r="F502" s="2">
        <v>65.599999999999994</v>
      </c>
      <c r="G502" s="2">
        <f t="shared" si="7"/>
        <v>66.200000000000017</v>
      </c>
    </row>
    <row r="503" spans="1:7" hidden="1">
      <c r="A503" s="1">
        <v>44455</v>
      </c>
      <c r="B503" s="422">
        <v>23459</v>
      </c>
      <c r="C503" s="422" t="s">
        <v>22</v>
      </c>
      <c r="D503" t="s">
        <v>13</v>
      </c>
      <c r="E503" s="2"/>
      <c r="F503" s="2">
        <v>66.2</v>
      </c>
      <c r="G503" s="2">
        <f t="shared" si="7"/>
        <v>0</v>
      </c>
    </row>
    <row r="504" spans="1:7" hidden="1">
      <c r="A504" s="31">
        <v>44439</v>
      </c>
      <c r="B504" s="421" t="s">
        <v>10</v>
      </c>
      <c r="C504" s="421" t="s">
        <v>23</v>
      </c>
      <c r="D504" t="s">
        <v>12</v>
      </c>
      <c r="E504" s="2">
        <v>74.3</v>
      </c>
      <c r="G504" s="2">
        <f t="shared" si="7"/>
        <v>74.3</v>
      </c>
    </row>
    <row r="505" spans="1:7" hidden="1">
      <c r="B505" s="422"/>
      <c r="C505" s="422"/>
      <c r="D505" t="s">
        <v>13</v>
      </c>
      <c r="E505" s="2">
        <v>69.2</v>
      </c>
      <c r="G505" s="2">
        <f t="shared" si="7"/>
        <v>143.5</v>
      </c>
    </row>
    <row r="506" spans="1:7" hidden="1">
      <c r="B506" s="422"/>
      <c r="C506" s="422"/>
      <c r="D506" t="s">
        <v>14</v>
      </c>
      <c r="E506" s="2">
        <v>60</v>
      </c>
      <c r="G506" s="2">
        <f t="shared" ref="G506" si="8">+G505+E506-F506</f>
        <v>203.5</v>
      </c>
    </row>
    <row r="507" spans="1:7" hidden="1">
      <c r="B507" s="422"/>
      <c r="C507" s="422"/>
      <c r="D507" t="s">
        <v>15</v>
      </c>
      <c r="E507" s="2">
        <v>5</v>
      </c>
      <c r="G507" s="2">
        <f t="shared" ref="G507:G510" si="9">+G506+E507-F507</f>
        <v>208.5</v>
      </c>
    </row>
    <row r="508" spans="1:7" hidden="1">
      <c r="A508" s="70">
        <v>44439</v>
      </c>
      <c r="B508" s="422" t="s">
        <v>69</v>
      </c>
      <c r="C508" s="422" t="s">
        <v>23</v>
      </c>
      <c r="D508" t="s">
        <v>14</v>
      </c>
      <c r="E508" s="2"/>
      <c r="F508" s="2">
        <v>60</v>
      </c>
      <c r="G508" s="2">
        <f t="shared" si="9"/>
        <v>148.5</v>
      </c>
    </row>
    <row r="509" spans="1:7" hidden="1">
      <c r="A509" s="70">
        <v>44439</v>
      </c>
      <c r="B509" s="422" t="s">
        <v>69</v>
      </c>
      <c r="C509" s="422" t="s">
        <v>23</v>
      </c>
      <c r="D509" t="s">
        <v>15</v>
      </c>
      <c r="E509" s="2"/>
      <c r="F509" s="2">
        <v>5</v>
      </c>
      <c r="G509" s="2">
        <f t="shared" si="9"/>
        <v>143.5</v>
      </c>
    </row>
    <row r="510" spans="1:7" hidden="1">
      <c r="A510" s="70">
        <v>44504</v>
      </c>
      <c r="B510" s="422">
        <v>23685</v>
      </c>
      <c r="C510" s="422" t="s">
        <v>23</v>
      </c>
      <c r="D510" t="s">
        <v>12</v>
      </c>
      <c r="E510" s="2"/>
      <c r="F510" s="2">
        <v>74.3</v>
      </c>
      <c r="G510" s="2">
        <f t="shared" si="9"/>
        <v>69.2</v>
      </c>
    </row>
    <row r="511" spans="1:7" hidden="1">
      <c r="A511" s="70">
        <v>44504</v>
      </c>
      <c r="B511" s="422">
        <v>23685</v>
      </c>
      <c r="C511" s="422" t="s">
        <v>23</v>
      </c>
      <c r="D511" t="s">
        <v>13</v>
      </c>
      <c r="E511" s="2"/>
      <c r="F511" s="2">
        <v>69.2</v>
      </c>
      <c r="G511" s="2">
        <f>+G510+E511-F511</f>
        <v>0</v>
      </c>
    </row>
    <row r="512" spans="1:7" hidden="1">
      <c r="A512" s="31">
        <v>44469</v>
      </c>
      <c r="B512" s="421" t="s">
        <v>10</v>
      </c>
      <c r="C512" s="421" t="s">
        <v>41</v>
      </c>
      <c r="D512" t="s">
        <v>12</v>
      </c>
      <c r="E512" s="73">
        <v>76.900000000000006</v>
      </c>
      <c r="F512" s="73"/>
      <c r="G512" s="73">
        <f t="shared" ref="G512:G520" si="10">+G511+E512-F512</f>
        <v>76.900000000000006</v>
      </c>
    </row>
    <row r="513" spans="1:13" hidden="1">
      <c r="B513" s="422"/>
      <c r="C513" s="422"/>
      <c r="D513" t="s">
        <v>13</v>
      </c>
      <c r="E513" s="73">
        <v>56.5</v>
      </c>
      <c r="F513" s="73"/>
      <c r="G513" s="73">
        <f t="shared" si="10"/>
        <v>133.4</v>
      </c>
    </row>
    <row r="514" spans="1:13" hidden="1">
      <c r="B514" s="422"/>
      <c r="C514" s="422"/>
      <c r="D514" t="s">
        <v>14</v>
      </c>
      <c r="E514" s="73">
        <v>60</v>
      </c>
      <c r="F514" s="73"/>
      <c r="G514" s="73">
        <f t="shared" si="10"/>
        <v>193.4</v>
      </c>
    </row>
    <row r="515" spans="1:13" hidden="1">
      <c r="B515" s="422"/>
      <c r="C515" s="422"/>
      <c r="D515" t="s">
        <v>15</v>
      </c>
      <c r="E515" s="73">
        <v>5</v>
      </c>
      <c r="F515" s="73"/>
      <c r="G515" s="73">
        <f t="shared" si="10"/>
        <v>198.4</v>
      </c>
    </row>
    <row r="516" spans="1:13" hidden="1">
      <c r="A516" s="3">
        <v>44469</v>
      </c>
      <c r="B516" s="422" t="s">
        <v>69</v>
      </c>
      <c r="C516" s="422" t="s">
        <v>41</v>
      </c>
      <c r="D516" t="s">
        <v>14</v>
      </c>
      <c r="E516" s="73"/>
      <c r="F516" s="73">
        <v>60</v>
      </c>
      <c r="G516" s="73">
        <f t="shared" si="10"/>
        <v>138.4</v>
      </c>
    </row>
    <row r="517" spans="1:13" hidden="1">
      <c r="A517" s="3">
        <v>44469</v>
      </c>
      <c r="B517" s="422" t="s">
        <v>69</v>
      </c>
      <c r="C517" s="422" t="s">
        <v>41</v>
      </c>
      <c r="D517" t="s">
        <v>15</v>
      </c>
      <c r="E517" s="73"/>
      <c r="F517" s="73">
        <v>5</v>
      </c>
      <c r="G517" s="73">
        <f t="shared" si="10"/>
        <v>133.4</v>
      </c>
    </row>
    <row r="518" spans="1:13" hidden="1">
      <c r="A518" s="3">
        <v>44515</v>
      </c>
      <c r="B518" s="422">
        <v>23831</v>
      </c>
      <c r="C518" s="422" t="s">
        <v>41</v>
      </c>
      <c r="D518" t="s">
        <v>12</v>
      </c>
      <c r="E518" s="73"/>
      <c r="F518" s="73">
        <v>76.900000000000006</v>
      </c>
      <c r="G518" s="73">
        <f t="shared" si="10"/>
        <v>56.5</v>
      </c>
    </row>
    <row r="519" spans="1:13" hidden="1">
      <c r="A519" s="3">
        <v>44515</v>
      </c>
      <c r="B519" s="422">
        <v>23831</v>
      </c>
      <c r="C519" s="422" t="s">
        <v>41</v>
      </c>
      <c r="D519" t="s">
        <v>13</v>
      </c>
      <c r="E519" s="73"/>
      <c r="F519" s="73">
        <v>56.5</v>
      </c>
      <c r="G519" s="73">
        <f t="shared" si="10"/>
        <v>0</v>
      </c>
    </row>
    <row r="520" spans="1:13">
      <c r="A520" s="81">
        <v>44500</v>
      </c>
      <c r="B520" s="421" t="s">
        <v>10</v>
      </c>
      <c r="C520" s="421" t="s">
        <v>25</v>
      </c>
      <c r="D520" t="s">
        <v>12</v>
      </c>
      <c r="E520" s="73">
        <v>79.7</v>
      </c>
      <c r="F520" s="73"/>
      <c r="G520" s="73">
        <f t="shared" si="10"/>
        <v>79.7</v>
      </c>
    </row>
    <row r="521" spans="1:13">
      <c r="A521" s="70"/>
      <c r="B521" s="422"/>
      <c r="C521" s="422"/>
      <c r="D521" t="s">
        <v>13</v>
      </c>
      <c r="E521" s="73">
        <v>82</v>
      </c>
      <c r="F521" s="73"/>
      <c r="G521" s="73">
        <f t="shared" ref="G521:G598" si="11">+G520+E521-F521</f>
        <v>161.69999999999999</v>
      </c>
    </row>
    <row r="522" spans="1:13">
      <c r="A522" s="70"/>
      <c r="B522" s="422"/>
      <c r="C522" s="422"/>
      <c r="D522" t="s">
        <v>14</v>
      </c>
      <c r="E522" s="2">
        <v>60</v>
      </c>
      <c r="G522" s="2">
        <f t="shared" si="11"/>
        <v>221.7</v>
      </c>
    </row>
    <row r="523" spans="1:13">
      <c r="A523" s="70"/>
      <c r="B523" s="422"/>
      <c r="C523" s="422"/>
      <c r="D523" t="s">
        <v>15</v>
      </c>
      <c r="E523" s="2">
        <v>5</v>
      </c>
      <c r="G523" s="2">
        <f t="shared" si="11"/>
        <v>226.7</v>
      </c>
    </row>
    <row r="524" spans="1:13">
      <c r="A524" s="70">
        <v>44500</v>
      </c>
      <c r="B524" s="422" t="s">
        <v>75</v>
      </c>
      <c r="C524" s="422" t="s">
        <v>25</v>
      </c>
      <c r="D524" t="s">
        <v>14</v>
      </c>
      <c r="E524" s="45"/>
      <c r="F524" s="45">
        <v>60</v>
      </c>
      <c r="G524" s="2">
        <f t="shared" si="11"/>
        <v>166.7</v>
      </c>
      <c r="H524" s="86"/>
      <c r="M524" s="45"/>
    </row>
    <row r="525" spans="1:13">
      <c r="A525" s="70">
        <v>44500</v>
      </c>
      <c r="B525" s="422" t="s">
        <v>75</v>
      </c>
      <c r="C525" s="422" t="s">
        <v>25</v>
      </c>
      <c r="D525" t="s">
        <v>15</v>
      </c>
      <c r="E525" s="45"/>
      <c r="F525" s="45">
        <v>5</v>
      </c>
      <c r="G525" s="2">
        <f t="shared" si="11"/>
        <v>161.69999999999999</v>
      </c>
      <c r="H525" s="18"/>
      <c r="I525" s="421"/>
      <c r="K525" s="73"/>
      <c r="M525" s="45"/>
    </row>
    <row r="526" spans="1:13">
      <c r="A526" s="70">
        <v>44567</v>
      </c>
      <c r="B526" s="422">
        <v>24093</v>
      </c>
      <c r="C526" s="422" t="s">
        <v>25</v>
      </c>
      <c r="D526" t="s">
        <v>12</v>
      </c>
      <c r="E526" s="45"/>
      <c r="F526" s="73">
        <v>79.7</v>
      </c>
      <c r="G526" s="2">
        <f t="shared" si="11"/>
        <v>81.999999999999986</v>
      </c>
      <c r="H526" s="18"/>
      <c r="I526" s="421"/>
      <c r="K526" s="73"/>
      <c r="M526" s="45"/>
    </row>
    <row r="527" spans="1:13">
      <c r="A527" s="70">
        <v>44567</v>
      </c>
      <c r="B527" s="422">
        <v>24093</v>
      </c>
      <c r="C527" s="422" t="s">
        <v>25</v>
      </c>
      <c r="D527" t="s">
        <v>13</v>
      </c>
      <c r="E527" s="45"/>
      <c r="F527" s="73">
        <v>82</v>
      </c>
      <c r="G527" s="6">
        <f t="shared" si="11"/>
        <v>0</v>
      </c>
      <c r="H527" s="18"/>
      <c r="I527" s="421"/>
      <c r="K527" s="73"/>
      <c r="M527" s="45"/>
    </row>
    <row r="528" spans="1:13">
      <c r="A528" s="81">
        <v>44530</v>
      </c>
      <c r="B528" s="421" t="s">
        <v>10</v>
      </c>
      <c r="C528" s="421" t="s">
        <v>26</v>
      </c>
      <c r="D528" t="s">
        <v>12</v>
      </c>
      <c r="E528" s="2">
        <v>85</v>
      </c>
      <c r="G528" s="2">
        <f t="shared" si="11"/>
        <v>85</v>
      </c>
      <c r="I528" s="422"/>
      <c r="K528" s="73"/>
    </row>
    <row r="529" spans="1:13">
      <c r="A529" s="70"/>
      <c r="B529" s="422"/>
      <c r="C529" s="422"/>
      <c r="D529" t="s">
        <v>13</v>
      </c>
      <c r="E529" s="2">
        <v>58.7</v>
      </c>
      <c r="G529" s="2">
        <f t="shared" si="11"/>
        <v>143.69999999999999</v>
      </c>
      <c r="I529" s="421"/>
      <c r="K529" s="2"/>
    </row>
    <row r="530" spans="1:13">
      <c r="A530" s="70"/>
      <c r="B530" s="422"/>
      <c r="C530" s="422"/>
      <c r="D530" t="s">
        <v>14</v>
      </c>
      <c r="E530" s="2">
        <v>60</v>
      </c>
      <c r="G530" s="2">
        <f t="shared" si="11"/>
        <v>203.7</v>
      </c>
      <c r="I530" s="422"/>
      <c r="K530" s="2"/>
    </row>
    <row r="531" spans="1:13">
      <c r="A531" s="70"/>
      <c r="B531" s="422"/>
      <c r="C531" s="422"/>
      <c r="D531" t="s">
        <v>15</v>
      </c>
      <c r="E531" s="2">
        <v>5</v>
      </c>
      <c r="G531" s="2">
        <f t="shared" si="11"/>
        <v>208.7</v>
      </c>
    </row>
    <row r="532" spans="1:13">
      <c r="A532" s="70"/>
      <c r="B532" s="422"/>
      <c r="C532" s="422"/>
      <c r="D532" t="s">
        <v>42</v>
      </c>
      <c r="E532" s="2">
        <v>10</v>
      </c>
      <c r="G532" s="2">
        <f t="shared" si="11"/>
        <v>218.7</v>
      </c>
    </row>
    <row r="533" spans="1:13">
      <c r="A533" s="70">
        <v>44530</v>
      </c>
      <c r="B533" s="422" t="s">
        <v>69</v>
      </c>
      <c r="C533" s="422" t="s">
        <v>26</v>
      </c>
      <c r="D533" t="s">
        <v>14</v>
      </c>
      <c r="E533" s="2"/>
      <c r="F533" s="2">
        <v>54</v>
      </c>
      <c r="G533" s="2">
        <f t="shared" si="11"/>
        <v>164.7</v>
      </c>
    </row>
    <row r="534" spans="1:13">
      <c r="A534" s="70">
        <v>44536</v>
      </c>
      <c r="B534" s="422">
        <v>23994</v>
      </c>
      <c r="C534" s="422" t="s">
        <v>26</v>
      </c>
      <c r="D534" t="s">
        <v>15</v>
      </c>
      <c r="E534" s="2"/>
      <c r="F534" s="2">
        <v>5</v>
      </c>
      <c r="G534" s="2">
        <f t="shared" si="11"/>
        <v>159.69999999999999</v>
      </c>
    </row>
    <row r="535" spans="1:13">
      <c r="A535" s="70">
        <v>44536</v>
      </c>
      <c r="B535" s="422">
        <v>23994</v>
      </c>
      <c r="C535" s="422" t="s">
        <v>26</v>
      </c>
      <c r="D535" t="s">
        <v>14</v>
      </c>
      <c r="E535" s="2"/>
      <c r="F535" s="2">
        <v>6</v>
      </c>
      <c r="G535" s="2">
        <f t="shared" si="11"/>
        <v>153.69999999999999</v>
      </c>
      <c r="K535" s="421"/>
      <c r="M535" s="2"/>
    </row>
    <row r="536" spans="1:13">
      <c r="A536" s="70">
        <v>44567</v>
      </c>
      <c r="B536" s="422">
        <v>24093</v>
      </c>
      <c r="C536" s="422" t="s">
        <v>26</v>
      </c>
      <c r="D536" t="s">
        <v>12</v>
      </c>
      <c r="E536" s="2"/>
      <c r="F536" s="2">
        <v>85</v>
      </c>
      <c r="G536" s="2">
        <f t="shared" si="11"/>
        <v>68.699999999999989</v>
      </c>
      <c r="K536" s="421"/>
      <c r="M536" s="2"/>
    </row>
    <row r="537" spans="1:13">
      <c r="A537" s="70">
        <v>44567</v>
      </c>
      <c r="B537" s="422">
        <v>24093</v>
      </c>
      <c r="C537" s="422" t="s">
        <v>26</v>
      </c>
      <c r="D537" t="s">
        <v>13</v>
      </c>
      <c r="E537" s="2"/>
      <c r="F537" s="2">
        <v>58.7</v>
      </c>
      <c r="G537" s="2">
        <f t="shared" si="11"/>
        <v>9.9999999999999858</v>
      </c>
      <c r="M537" s="2"/>
    </row>
    <row r="538" spans="1:13">
      <c r="A538" s="70">
        <v>44649</v>
      </c>
      <c r="B538" s="422">
        <v>24733</v>
      </c>
      <c r="C538" s="422" t="s">
        <v>26</v>
      </c>
      <c r="D538" t="s">
        <v>42</v>
      </c>
      <c r="E538" s="2"/>
      <c r="F538" s="2">
        <v>10</v>
      </c>
      <c r="G538" s="2">
        <f t="shared" si="11"/>
        <v>-1.4210854715202004E-14</v>
      </c>
      <c r="M538" s="2"/>
    </row>
    <row r="539" spans="1:13">
      <c r="A539" s="81">
        <v>44561</v>
      </c>
      <c r="B539" s="421" t="s">
        <v>10</v>
      </c>
      <c r="C539" s="421" t="s">
        <v>27</v>
      </c>
      <c r="D539" t="s">
        <v>12</v>
      </c>
      <c r="E539" s="2">
        <v>89.3</v>
      </c>
      <c r="G539" s="2">
        <f t="shared" si="11"/>
        <v>89.299999999999983</v>
      </c>
      <c r="K539" s="421"/>
      <c r="M539" s="28"/>
    </row>
    <row r="540" spans="1:13">
      <c r="A540" s="70"/>
      <c r="B540" s="422"/>
      <c r="C540" s="422"/>
      <c r="D540" t="s">
        <v>13</v>
      </c>
      <c r="E540" s="2">
        <v>65.8</v>
      </c>
      <c r="G540" s="2">
        <f t="shared" si="11"/>
        <v>155.09999999999997</v>
      </c>
      <c r="M540" s="28"/>
    </row>
    <row r="541" spans="1:13">
      <c r="A541" s="70"/>
      <c r="B541" s="422"/>
      <c r="C541" s="422"/>
      <c r="D541" t="s">
        <v>14</v>
      </c>
      <c r="E541" s="2">
        <v>60</v>
      </c>
      <c r="G541" s="2">
        <f t="shared" si="11"/>
        <v>215.09999999999997</v>
      </c>
      <c r="K541" s="421"/>
      <c r="M541" s="28"/>
    </row>
    <row r="542" spans="1:13">
      <c r="A542" s="70"/>
      <c r="B542" s="422"/>
      <c r="C542" s="422"/>
      <c r="D542" t="s">
        <v>15</v>
      </c>
      <c r="E542" s="2">
        <v>5</v>
      </c>
      <c r="G542" s="2">
        <f t="shared" si="11"/>
        <v>220.09999999999997</v>
      </c>
      <c r="J542" s="421"/>
      <c r="K542" s="422"/>
      <c r="M542" s="28"/>
    </row>
    <row r="543" spans="1:13">
      <c r="A543" s="3">
        <v>44561</v>
      </c>
      <c r="B543" s="422" t="s">
        <v>76</v>
      </c>
      <c r="C543" s="422" t="s">
        <v>27</v>
      </c>
      <c r="D543" t="s">
        <v>14</v>
      </c>
      <c r="F543" s="2">
        <v>60</v>
      </c>
      <c r="G543" s="2">
        <f t="shared" si="11"/>
        <v>160.09999999999997</v>
      </c>
      <c r="J543" s="421"/>
      <c r="L543" s="28"/>
      <c r="M543" s="5"/>
    </row>
    <row r="544" spans="1:13">
      <c r="A544" s="3">
        <v>44561</v>
      </c>
      <c r="B544" s="422" t="s">
        <v>76</v>
      </c>
      <c r="C544" s="422" t="s">
        <v>27</v>
      </c>
      <c r="D544" t="s">
        <v>15</v>
      </c>
      <c r="F544" s="2">
        <v>5</v>
      </c>
      <c r="G544" s="2">
        <f t="shared" si="11"/>
        <v>155.09999999999997</v>
      </c>
      <c r="J544" s="422"/>
      <c r="L544" s="28"/>
    </row>
    <row r="545" spans="1:13">
      <c r="A545" s="70">
        <v>44649</v>
      </c>
      <c r="B545" s="422">
        <v>24733</v>
      </c>
      <c r="C545" s="422" t="s">
        <v>27</v>
      </c>
      <c r="D545" t="s">
        <v>12</v>
      </c>
      <c r="F545" s="2">
        <v>89.3</v>
      </c>
      <c r="G545" s="2">
        <f t="shared" si="11"/>
        <v>65.799999999999969</v>
      </c>
      <c r="J545" s="422"/>
      <c r="L545" s="28"/>
    </row>
    <row r="546" spans="1:13">
      <c r="A546" s="70">
        <v>44649</v>
      </c>
      <c r="B546" s="422">
        <v>24733</v>
      </c>
      <c r="C546" s="422" t="s">
        <v>27</v>
      </c>
      <c r="D546" t="s">
        <v>13</v>
      </c>
      <c r="F546" s="2">
        <v>65.8</v>
      </c>
      <c r="G546" s="2">
        <f t="shared" si="11"/>
        <v>0</v>
      </c>
      <c r="J546" s="422"/>
      <c r="L546" s="28"/>
    </row>
    <row r="547" spans="1:13">
      <c r="A547" s="8">
        <v>44592</v>
      </c>
      <c r="B547" s="421" t="s">
        <v>10</v>
      </c>
      <c r="C547" s="421" t="s">
        <v>11</v>
      </c>
      <c r="D547" t="s">
        <v>12</v>
      </c>
      <c r="E547" s="28">
        <v>94.4</v>
      </c>
      <c r="G547" s="2">
        <f t="shared" si="11"/>
        <v>94.4</v>
      </c>
      <c r="J547" s="421"/>
      <c r="L547" s="28"/>
    </row>
    <row r="548" spans="1:13">
      <c r="B548" s="422"/>
      <c r="C548" s="422"/>
      <c r="D548" t="s">
        <v>13</v>
      </c>
      <c r="E548" s="28">
        <v>92.6</v>
      </c>
      <c r="G548" s="2">
        <f t="shared" si="11"/>
        <v>187</v>
      </c>
      <c r="J548" s="422"/>
      <c r="L548" s="28"/>
    </row>
    <row r="549" spans="1:13">
      <c r="B549" s="422"/>
      <c r="C549" s="422"/>
      <c r="D549" t="s">
        <v>14</v>
      </c>
      <c r="E549" s="28">
        <v>60</v>
      </c>
      <c r="G549" s="2">
        <f t="shared" si="11"/>
        <v>247</v>
      </c>
      <c r="L549" s="5"/>
      <c r="M549" s="5"/>
    </row>
    <row r="550" spans="1:13">
      <c r="B550" s="422"/>
      <c r="C550" s="422"/>
      <c r="D550" t="s">
        <v>15</v>
      </c>
      <c r="E550" s="28">
        <v>5</v>
      </c>
      <c r="G550" s="2">
        <f t="shared" si="11"/>
        <v>252</v>
      </c>
    </row>
    <row r="551" spans="1:13">
      <c r="A551" s="1">
        <v>44592</v>
      </c>
      <c r="B551" s="422" t="s">
        <v>77</v>
      </c>
      <c r="C551" s="422" t="s">
        <v>11</v>
      </c>
      <c r="D551" t="s">
        <v>14</v>
      </c>
      <c r="F551" s="2">
        <v>60</v>
      </c>
      <c r="G551" s="2">
        <f t="shared" si="11"/>
        <v>192</v>
      </c>
    </row>
    <row r="552" spans="1:13">
      <c r="A552" s="1">
        <v>44592</v>
      </c>
      <c r="B552" s="422" t="s">
        <v>77</v>
      </c>
      <c r="C552" s="422" t="s">
        <v>11</v>
      </c>
      <c r="D552" t="s">
        <v>15</v>
      </c>
      <c r="F552" s="2">
        <v>5</v>
      </c>
      <c r="G552" s="2">
        <f t="shared" si="11"/>
        <v>187</v>
      </c>
    </row>
    <row r="553" spans="1:13">
      <c r="A553" s="70">
        <v>44649</v>
      </c>
      <c r="B553" s="422">
        <v>24733</v>
      </c>
      <c r="C553" s="422" t="s">
        <v>11</v>
      </c>
      <c r="D553" t="s">
        <v>12</v>
      </c>
      <c r="F553" s="28">
        <v>94.4</v>
      </c>
      <c r="G553" s="2">
        <f t="shared" si="11"/>
        <v>92.6</v>
      </c>
    </row>
    <row r="554" spans="1:13">
      <c r="A554" s="70">
        <v>44649</v>
      </c>
      <c r="B554" s="422">
        <v>24733</v>
      </c>
      <c r="C554" s="422" t="s">
        <v>11</v>
      </c>
      <c r="D554" t="s">
        <v>13</v>
      </c>
      <c r="F554" s="28">
        <v>92.6</v>
      </c>
      <c r="G554" s="2">
        <f t="shared" si="11"/>
        <v>0</v>
      </c>
    </row>
    <row r="555" spans="1:13">
      <c r="A555" s="8">
        <v>44620</v>
      </c>
      <c r="B555" s="421" t="s">
        <v>10</v>
      </c>
      <c r="C555" s="421" t="s">
        <v>17</v>
      </c>
      <c r="D555" t="s">
        <v>12</v>
      </c>
      <c r="E555" s="28">
        <v>92.9</v>
      </c>
      <c r="G555" s="2">
        <f t="shared" si="11"/>
        <v>92.9</v>
      </c>
    </row>
    <row r="556" spans="1:13">
      <c r="B556" s="422"/>
      <c r="C556" s="422"/>
      <c r="D556" t="s">
        <v>13</v>
      </c>
      <c r="E556" s="28">
        <v>92.3</v>
      </c>
      <c r="G556" s="2">
        <f t="shared" si="11"/>
        <v>185.2</v>
      </c>
    </row>
    <row r="557" spans="1:13">
      <c r="B557" s="422"/>
      <c r="C557" s="422"/>
      <c r="D557" t="s">
        <v>14</v>
      </c>
      <c r="E557" s="28">
        <v>56</v>
      </c>
      <c r="G557" s="2">
        <f t="shared" si="11"/>
        <v>241.2</v>
      </c>
    </row>
    <row r="558" spans="1:13">
      <c r="B558" s="422"/>
      <c r="C558" s="422"/>
      <c r="D558" t="s">
        <v>15</v>
      </c>
      <c r="E558" s="28">
        <v>5</v>
      </c>
      <c r="G558" s="2">
        <f t="shared" si="11"/>
        <v>246.2</v>
      </c>
    </row>
    <row r="559" spans="1:13">
      <c r="A559" s="1">
        <v>44620</v>
      </c>
      <c r="B559" s="422" t="s">
        <v>78</v>
      </c>
      <c r="C559" s="422" t="s">
        <v>17</v>
      </c>
      <c r="D559" t="s">
        <v>14</v>
      </c>
      <c r="F559" s="2">
        <v>56</v>
      </c>
      <c r="G559" s="2">
        <f t="shared" si="11"/>
        <v>190.2</v>
      </c>
    </row>
    <row r="560" spans="1:13">
      <c r="A560" s="1">
        <v>44620</v>
      </c>
      <c r="B560" s="422" t="s">
        <v>78</v>
      </c>
      <c r="C560" s="422" t="s">
        <v>17</v>
      </c>
      <c r="D560" t="s">
        <v>15</v>
      </c>
      <c r="F560" s="2">
        <v>5</v>
      </c>
      <c r="G560" s="2">
        <f t="shared" si="11"/>
        <v>185.2</v>
      </c>
    </row>
    <row r="561" spans="1:13">
      <c r="A561" s="70">
        <v>44649</v>
      </c>
      <c r="B561" s="422">
        <v>24733</v>
      </c>
      <c r="C561" s="422" t="s">
        <v>17</v>
      </c>
      <c r="D561" t="s">
        <v>12</v>
      </c>
      <c r="F561" s="28">
        <v>92.9</v>
      </c>
      <c r="G561" s="2">
        <f t="shared" si="11"/>
        <v>92.299999999999983</v>
      </c>
    </row>
    <row r="562" spans="1:13">
      <c r="A562" s="70">
        <v>44649</v>
      </c>
      <c r="B562" s="422">
        <v>24733</v>
      </c>
      <c r="C562" s="422" t="s">
        <v>17</v>
      </c>
      <c r="D562" t="s">
        <v>13</v>
      </c>
      <c r="F562" s="28">
        <v>92.3</v>
      </c>
      <c r="G562" s="2">
        <f t="shared" si="11"/>
        <v>0</v>
      </c>
    </row>
    <row r="563" spans="1:13">
      <c r="A563" s="8">
        <v>44651</v>
      </c>
      <c r="B563" s="421" t="s">
        <v>10</v>
      </c>
      <c r="C563" s="421" t="s">
        <v>18</v>
      </c>
      <c r="D563" t="s">
        <v>12</v>
      </c>
      <c r="E563" s="28">
        <v>92.3</v>
      </c>
      <c r="F563" s="28"/>
      <c r="G563" s="2">
        <f t="shared" si="11"/>
        <v>92.3</v>
      </c>
    </row>
    <row r="564" spans="1:13">
      <c r="A564" s="3"/>
      <c r="B564" s="422"/>
      <c r="C564" s="422"/>
      <c r="D564" t="s">
        <v>13</v>
      </c>
      <c r="E564" s="28">
        <v>103</v>
      </c>
      <c r="F564" s="28"/>
      <c r="G564" s="2">
        <f t="shared" si="11"/>
        <v>195.3</v>
      </c>
    </row>
    <row r="565" spans="1:13">
      <c r="A565" s="3"/>
      <c r="B565" s="422"/>
      <c r="C565" s="422"/>
      <c r="D565" t="s">
        <v>14</v>
      </c>
      <c r="E565" s="28">
        <v>60</v>
      </c>
      <c r="F565" s="28"/>
      <c r="G565" s="2">
        <f t="shared" si="11"/>
        <v>255.3</v>
      </c>
    </row>
    <row r="566" spans="1:13">
      <c r="A566" s="3"/>
      <c r="B566" s="422"/>
      <c r="C566" s="422"/>
      <c r="D566" t="s">
        <v>15</v>
      </c>
      <c r="E566" s="28">
        <v>5</v>
      </c>
      <c r="F566" s="28"/>
      <c r="G566" s="2">
        <f t="shared" si="11"/>
        <v>260.3</v>
      </c>
      <c r="I566" s="421"/>
      <c r="K566" s="28"/>
      <c r="M566" s="5"/>
    </row>
    <row r="567" spans="1:13">
      <c r="A567" s="3"/>
      <c r="B567" s="422"/>
      <c r="C567" s="422"/>
      <c r="D567" t="s">
        <v>79</v>
      </c>
      <c r="E567" s="28">
        <v>93</v>
      </c>
      <c r="F567" s="28"/>
      <c r="G567" s="2">
        <f t="shared" si="11"/>
        <v>353.3</v>
      </c>
      <c r="I567" s="422"/>
      <c r="K567" s="28"/>
      <c r="M567" s="28"/>
    </row>
    <row r="568" spans="1:13">
      <c r="A568" s="3"/>
      <c r="B568" s="422"/>
      <c r="C568" s="422"/>
      <c r="D568" t="s">
        <v>80</v>
      </c>
      <c r="E568" s="142">
        <v>93</v>
      </c>
      <c r="F568" s="28"/>
      <c r="G568" s="2">
        <f t="shared" si="11"/>
        <v>446.3</v>
      </c>
      <c r="M568" s="145"/>
    </row>
    <row r="569" spans="1:13">
      <c r="A569" s="3"/>
      <c r="B569" s="422" t="s">
        <v>590</v>
      </c>
      <c r="C569" s="422"/>
      <c r="D569" t="s">
        <v>80</v>
      </c>
      <c r="E569" s="142"/>
      <c r="F569" s="28">
        <v>93</v>
      </c>
      <c r="G569" s="2">
        <f t="shared" si="11"/>
        <v>353.3</v>
      </c>
      <c r="M569" s="145"/>
    </row>
    <row r="570" spans="1:13">
      <c r="A570" s="3">
        <v>44651</v>
      </c>
      <c r="B570" s="422" t="s">
        <v>81</v>
      </c>
      <c r="C570" s="422" t="s">
        <v>18</v>
      </c>
      <c r="D570" t="s">
        <v>14</v>
      </c>
      <c r="F570" s="28">
        <v>60</v>
      </c>
      <c r="G570" s="2">
        <f t="shared" si="11"/>
        <v>293.3</v>
      </c>
    </row>
    <row r="571" spans="1:13">
      <c r="A571" s="3">
        <v>44651</v>
      </c>
      <c r="B571" s="422" t="s">
        <v>81</v>
      </c>
      <c r="C571" s="422" t="s">
        <v>18</v>
      </c>
      <c r="D571" t="s">
        <v>15</v>
      </c>
      <c r="F571" s="28">
        <v>5</v>
      </c>
      <c r="G571" s="2">
        <f t="shared" si="11"/>
        <v>288.3</v>
      </c>
    </row>
    <row r="572" spans="1:13">
      <c r="A572" s="3">
        <v>44712</v>
      </c>
      <c r="B572" s="422" t="s">
        <v>84</v>
      </c>
      <c r="C572" s="422" t="s">
        <v>18</v>
      </c>
      <c r="D572" t="s">
        <v>12</v>
      </c>
      <c r="F572" s="28">
        <v>90</v>
      </c>
      <c r="G572" s="2">
        <f t="shared" si="11"/>
        <v>198.3</v>
      </c>
    </row>
    <row r="573" spans="1:13">
      <c r="A573" s="3">
        <v>44742</v>
      </c>
      <c r="B573" s="422" t="s">
        <v>86</v>
      </c>
      <c r="C573" s="422" t="s">
        <v>18</v>
      </c>
      <c r="D573" t="s">
        <v>12</v>
      </c>
      <c r="F573" s="28">
        <v>2.2999999999999998</v>
      </c>
      <c r="G573" s="2">
        <f t="shared" si="11"/>
        <v>196</v>
      </c>
      <c r="M573" s="5"/>
    </row>
    <row r="574" spans="1:13">
      <c r="A574" s="3">
        <v>44742</v>
      </c>
      <c r="B574" s="422" t="s">
        <v>86</v>
      </c>
      <c r="C574" s="422" t="s">
        <v>18</v>
      </c>
      <c r="D574" t="s">
        <v>13</v>
      </c>
      <c r="F574" s="28">
        <v>103</v>
      </c>
      <c r="G574" s="2">
        <f t="shared" si="11"/>
        <v>93</v>
      </c>
    </row>
    <row r="575" spans="1:13">
      <c r="A575" s="3">
        <v>44802</v>
      </c>
      <c r="B575" s="422" t="s">
        <v>591</v>
      </c>
      <c r="C575" s="422" t="s">
        <v>18</v>
      </c>
      <c r="D575" t="s">
        <v>79</v>
      </c>
      <c r="F575" s="28">
        <v>93</v>
      </c>
      <c r="G575" s="2">
        <f t="shared" si="11"/>
        <v>0</v>
      </c>
    </row>
    <row r="576" spans="1:13">
      <c r="A576" s="8">
        <v>44681</v>
      </c>
      <c r="B576" s="421" t="s">
        <v>10</v>
      </c>
      <c r="C576" s="421" t="s">
        <v>19</v>
      </c>
      <c r="D576" t="s">
        <v>12</v>
      </c>
      <c r="E576" s="45">
        <v>94.3</v>
      </c>
      <c r="G576" s="2">
        <f t="shared" si="11"/>
        <v>94.3</v>
      </c>
    </row>
    <row r="577" spans="1:12">
      <c r="A577" s="54"/>
      <c r="B577" s="425"/>
      <c r="C577" s="425"/>
      <c r="D577" t="s">
        <v>13</v>
      </c>
      <c r="E577" s="45">
        <v>121.2</v>
      </c>
      <c r="G577" s="2">
        <f t="shared" si="11"/>
        <v>215.5</v>
      </c>
      <c r="J577" s="5"/>
    </row>
    <row r="578" spans="1:12">
      <c r="A578" s="54"/>
      <c r="B578" s="425"/>
      <c r="C578" s="425"/>
      <c r="D578" t="s">
        <v>14</v>
      </c>
      <c r="E578" s="45">
        <v>60</v>
      </c>
      <c r="G578" s="2">
        <f t="shared" si="11"/>
        <v>275.5</v>
      </c>
      <c r="J578" s="5"/>
    </row>
    <row r="579" spans="1:12">
      <c r="A579" s="54"/>
      <c r="B579" s="425"/>
      <c r="C579" s="425"/>
      <c r="D579" t="s">
        <v>15</v>
      </c>
      <c r="E579" s="45">
        <v>5</v>
      </c>
      <c r="G579" s="2">
        <f t="shared" si="11"/>
        <v>280.5</v>
      </c>
    </row>
    <row r="580" spans="1:12">
      <c r="A580" s="70">
        <v>44681</v>
      </c>
      <c r="B580" s="422" t="s">
        <v>83</v>
      </c>
      <c r="C580" s="422" t="s">
        <v>19</v>
      </c>
      <c r="D580" t="s">
        <v>14</v>
      </c>
      <c r="E580" s="5"/>
      <c r="F580" s="2">
        <v>60</v>
      </c>
      <c r="G580" s="2">
        <f t="shared" si="11"/>
        <v>220.5</v>
      </c>
      <c r="I580" s="5"/>
    </row>
    <row r="581" spans="1:12">
      <c r="A581" s="70">
        <v>44681</v>
      </c>
      <c r="B581" s="422" t="s">
        <v>83</v>
      </c>
      <c r="C581" s="422" t="s">
        <v>19</v>
      </c>
      <c r="D581" t="s">
        <v>15</v>
      </c>
      <c r="E581" s="5"/>
      <c r="F581" s="2">
        <v>5</v>
      </c>
      <c r="G581" s="2">
        <f t="shared" si="11"/>
        <v>215.5</v>
      </c>
      <c r="I581" s="5"/>
    </row>
    <row r="582" spans="1:12">
      <c r="A582" s="3">
        <v>44742</v>
      </c>
      <c r="B582" s="422" t="s">
        <v>86</v>
      </c>
      <c r="C582" s="422" t="s">
        <v>19</v>
      </c>
      <c r="D582" t="s">
        <v>12</v>
      </c>
      <c r="E582" s="5"/>
      <c r="F582" s="2">
        <v>44.7</v>
      </c>
      <c r="G582" s="2">
        <f t="shared" si="11"/>
        <v>170.8</v>
      </c>
      <c r="L582" s="5"/>
    </row>
    <row r="583" spans="1:12">
      <c r="A583" s="55">
        <v>44773</v>
      </c>
      <c r="B583" s="422" t="s">
        <v>87</v>
      </c>
      <c r="C583" s="422" t="s">
        <v>19</v>
      </c>
      <c r="D583" t="s">
        <v>12</v>
      </c>
      <c r="E583" s="5"/>
      <c r="F583" s="2">
        <v>49.6</v>
      </c>
      <c r="G583" s="2">
        <f t="shared" si="11"/>
        <v>121.20000000000002</v>
      </c>
      <c r="L583" s="5"/>
    </row>
    <row r="584" spans="1:12">
      <c r="A584" s="55">
        <v>44773</v>
      </c>
      <c r="B584" s="422" t="s">
        <v>87</v>
      </c>
      <c r="C584" s="422" t="s">
        <v>19</v>
      </c>
      <c r="D584" t="s">
        <v>13</v>
      </c>
      <c r="E584" s="5"/>
      <c r="F584" s="2">
        <v>100.4</v>
      </c>
      <c r="G584" s="2">
        <f t="shared" si="11"/>
        <v>20.800000000000011</v>
      </c>
    </row>
    <row r="585" spans="1:12">
      <c r="A585" s="55">
        <v>44804</v>
      </c>
      <c r="B585" s="422" t="s">
        <v>88</v>
      </c>
      <c r="C585" s="422" t="s">
        <v>20</v>
      </c>
      <c r="D585" t="s">
        <v>13</v>
      </c>
      <c r="E585" s="5"/>
      <c r="F585" s="2">
        <v>20.8</v>
      </c>
      <c r="G585" s="2">
        <f t="shared" si="11"/>
        <v>0</v>
      </c>
    </row>
    <row r="586" spans="1:12">
      <c r="A586" s="31">
        <v>44712</v>
      </c>
      <c r="B586" s="421" t="s">
        <v>10</v>
      </c>
      <c r="C586" s="421" t="s">
        <v>20</v>
      </c>
      <c r="D586" t="s">
        <v>12</v>
      </c>
      <c r="E586" s="2">
        <v>90.2</v>
      </c>
      <c r="G586" s="2">
        <f t="shared" si="11"/>
        <v>90.2</v>
      </c>
    </row>
    <row r="587" spans="1:12">
      <c r="A587" s="3"/>
      <c r="B587" s="422"/>
      <c r="C587" s="422"/>
      <c r="D587" t="s">
        <v>13</v>
      </c>
      <c r="E587" s="2">
        <v>99.1</v>
      </c>
      <c r="G587" s="2">
        <f t="shared" si="11"/>
        <v>189.3</v>
      </c>
      <c r="J587" s="5"/>
    </row>
    <row r="588" spans="1:12">
      <c r="A588" s="3"/>
      <c r="B588" s="422"/>
      <c r="C588" s="422"/>
      <c r="D588" t="s">
        <v>14</v>
      </c>
      <c r="E588" s="2">
        <v>60</v>
      </c>
      <c r="G588" s="2">
        <f t="shared" si="11"/>
        <v>249.3</v>
      </c>
      <c r="J588" s="5"/>
    </row>
    <row r="589" spans="1:12">
      <c r="A589" s="3"/>
      <c r="B589" s="422"/>
      <c r="C589" s="422"/>
      <c r="D589" t="s">
        <v>15</v>
      </c>
      <c r="E589" s="2">
        <v>5</v>
      </c>
      <c r="G589" s="2">
        <f t="shared" si="11"/>
        <v>254.3</v>
      </c>
      <c r="L589" s="142"/>
    </row>
    <row r="590" spans="1:12">
      <c r="A590" s="3">
        <v>44712</v>
      </c>
      <c r="B590" s="422" t="s">
        <v>84</v>
      </c>
      <c r="C590" s="422" t="s">
        <v>20</v>
      </c>
      <c r="D590" t="s">
        <v>14</v>
      </c>
      <c r="E590" s="2"/>
      <c r="F590" s="2">
        <v>60</v>
      </c>
      <c r="G590" s="2">
        <f t="shared" si="11"/>
        <v>194.3</v>
      </c>
    </row>
    <row r="591" spans="1:12">
      <c r="A591" s="3">
        <v>44712</v>
      </c>
      <c r="B591" s="422" t="s">
        <v>84</v>
      </c>
      <c r="C591" s="422" t="s">
        <v>20</v>
      </c>
      <c r="D591" t="s">
        <v>15</v>
      </c>
      <c r="E591" s="2"/>
      <c r="F591" s="2">
        <v>5</v>
      </c>
      <c r="G591" s="2">
        <f t="shared" si="11"/>
        <v>189.3</v>
      </c>
      <c r="I591">
        <v>10</v>
      </c>
    </row>
    <row r="592" spans="1:12">
      <c r="A592" s="3">
        <v>44796</v>
      </c>
      <c r="B592" s="422">
        <v>25390</v>
      </c>
      <c r="C592" s="422" t="s">
        <v>20</v>
      </c>
      <c r="D592" t="s">
        <v>12</v>
      </c>
      <c r="E592" s="2"/>
      <c r="F592" s="2">
        <v>1</v>
      </c>
      <c r="G592" s="2">
        <f t="shared" si="11"/>
        <v>188.3</v>
      </c>
    </row>
    <row r="593" spans="1:7">
      <c r="A593" s="3">
        <v>44796</v>
      </c>
      <c r="B593" s="422">
        <v>25390</v>
      </c>
      <c r="C593" s="422" t="s">
        <v>20</v>
      </c>
      <c r="D593" t="s">
        <v>13</v>
      </c>
      <c r="E593" s="2"/>
      <c r="F593" s="2">
        <v>99.1</v>
      </c>
      <c r="G593" s="2">
        <f t="shared" si="11"/>
        <v>89.200000000000017</v>
      </c>
    </row>
    <row r="594" spans="1:7">
      <c r="A594" s="3">
        <v>44796</v>
      </c>
      <c r="B594" s="422" t="s">
        <v>88</v>
      </c>
      <c r="C594" s="422" t="s">
        <v>20</v>
      </c>
      <c r="D594" t="s">
        <v>12</v>
      </c>
      <c r="E594" s="2"/>
      <c r="F594" s="2">
        <f>E586-F592</f>
        <v>89.2</v>
      </c>
      <c r="G594" s="2">
        <f t="shared" si="11"/>
        <v>0</v>
      </c>
    </row>
    <row r="595" spans="1:7">
      <c r="A595" s="31">
        <v>44742</v>
      </c>
      <c r="B595" s="421" t="s">
        <v>10</v>
      </c>
      <c r="C595" s="421" t="s">
        <v>21</v>
      </c>
      <c r="D595" t="s">
        <v>12</v>
      </c>
      <c r="E595" s="2">
        <v>87.3</v>
      </c>
      <c r="G595" s="2">
        <f t="shared" si="11"/>
        <v>87.3</v>
      </c>
    </row>
    <row r="596" spans="1:7">
      <c r="A596" s="3"/>
      <c r="B596" s="422"/>
      <c r="C596" s="422"/>
      <c r="D596" t="s">
        <v>13</v>
      </c>
      <c r="E596" s="2">
        <v>106.5</v>
      </c>
      <c r="G596" s="2">
        <f t="shared" si="11"/>
        <v>193.8</v>
      </c>
    </row>
    <row r="597" spans="1:7">
      <c r="A597" s="3"/>
      <c r="B597" s="422"/>
      <c r="C597" s="422"/>
      <c r="D597" t="s">
        <v>14</v>
      </c>
      <c r="E597" s="2">
        <v>60</v>
      </c>
      <c r="G597" s="2">
        <f t="shared" si="11"/>
        <v>253.8</v>
      </c>
    </row>
    <row r="598" spans="1:7">
      <c r="A598" s="3"/>
      <c r="B598" s="422"/>
      <c r="C598" s="422"/>
      <c r="D598" t="s">
        <v>15</v>
      </c>
      <c r="E598" s="2">
        <v>5</v>
      </c>
      <c r="G598" s="2">
        <f t="shared" si="11"/>
        <v>258.8</v>
      </c>
    </row>
    <row r="599" spans="1:7">
      <c r="A599" s="3">
        <v>44742</v>
      </c>
      <c r="B599" s="422" t="s">
        <v>86</v>
      </c>
      <c r="C599" s="422" t="s">
        <v>21</v>
      </c>
      <c r="D599" t="s">
        <v>14</v>
      </c>
      <c r="E599" s="2"/>
      <c r="F599" s="2">
        <v>60</v>
      </c>
      <c r="G599" s="2">
        <f t="shared" ref="G599:G603" si="12">+G598+E599-F599</f>
        <v>198.8</v>
      </c>
    </row>
    <row r="600" spans="1:7">
      <c r="A600" s="3">
        <v>44742</v>
      </c>
      <c r="B600" s="422" t="s">
        <v>86</v>
      </c>
      <c r="C600" s="422" t="s">
        <v>21</v>
      </c>
      <c r="D600" t="s">
        <v>15</v>
      </c>
      <c r="E600" s="2"/>
      <c r="F600" s="2">
        <v>5</v>
      </c>
      <c r="G600" s="2">
        <f t="shared" si="12"/>
        <v>193.8</v>
      </c>
    </row>
    <row r="601" spans="1:7">
      <c r="A601" s="3">
        <v>44796</v>
      </c>
      <c r="B601" s="422">
        <v>25390</v>
      </c>
      <c r="C601" s="422" t="s">
        <v>21</v>
      </c>
      <c r="D601" t="s">
        <v>12</v>
      </c>
      <c r="E601" s="2"/>
      <c r="F601" s="2">
        <v>87.3</v>
      </c>
      <c r="G601" s="2">
        <f t="shared" si="12"/>
        <v>106.50000000000001</v>
      </c>
    </row>
    <row r="602" spans="1:7">
      <c r="A602" s="3">
        <v>44796</v>
      </c>
      <c r="B602" s="422">
        <v>25390</v>
      </c>
      <c r="C602" s="422" t="s">
        <v>21</v>
      </c>
      <c r="D602" t="s">
        <v>13</v>
      </c>
      <c r="E602" s="2"/>
      <c r="F602" s="2">
        <v>106.5</v>
      </c>
      <c r="G602" s="2">
        <f t="shared" si="12"/>
        <v>0</v>
      </c>
    </row>
    <row r="603" spans="1:7">
      <c r="A603" s="31">
        <v>44773</v>
      </c>
      <c r="B603" s="421" t="s">
        <v>10</v>
      </c>
      <c r="C603" s="421" t="s">
        <v>22</v>
      </c>
      <c r="D603" t="s">
        <v>12</v>
      </c>
      <c r="E603" s="2">
        <v>86.9</v>
      </c>
      <c r="G603" s="2">
        <f t="shared" si="12"/>
        <v>86.9</v>
      </c>
    </row>
    <row r="604" spans="1:7">
      <c r="A604" s="3"/>
      <c r="B604" s="422"/>
      <c r="C604" s="422"/>
      <c r="D604" t="s">
        <v>13</v>
      </c>
      <c r="E604" s="2">
        <v>65.900000000000006</v>
      </c>
      <c r="G604" s="2">
        <f t="shared" ref="G604:G609" si="13">+G603+E604-F604</f>
        <v>152.80000000000001</v>
      </c>
    </row>
    <row r="605" spans="1:7">
      <c r="A605" s="3"/>
      <c r="B605" s="422"/>
      <c r="C605" s="422"/>
      <c r="D605" t="s">
        <v>14</v>
      </c>
      <c r="E605" s="2">
        <v>60</v>
      </c>
      <c r="G605" s="2">
        <f t="shared" si="13"/>
        <v>212.8</v>
      </c>
    </row>
    <row r="606" spans="1:7">
      <c r="A606" s="3"/>
      <c r="B606" s="422"/>
      <c r="C606" s="422"/>
      <c r="D606" t="s">
        <v>15</v>
      </c>
      <c r="E606" s="2">
        <v>5</v>
      </c>
      <c r="G606" s="2">
        <f t="shared" si="13"/>
        <v>217.8</v>
      </c>
    </row>
    <row r="607" spans="1:7">
      <c r="A607" s="55">
        <v>44773</v>
      </c>
      <c r="B607" s="422" t="s">
        <v>87</v>
      </c>
      <c r="C607" s="422" t="s">
        <v>22</v>
      </c>
      <c r="D607" t="s">
        <v>14</v>
      </c>
      <c r="E607" s="2"/>
      <c r="F607" s="2">
        <v>60</v>
      </c>
      <c r="G607" s="2">
        <f t="shared" si="13"/>
        <v>157.80000000000001</v>
      </c>
    </row>
    <row r="608" spans="1:7">
      <c r="A608" s="55">
        <v>44773</v>
      </c>
      <c r="B608" s="422" t="s">
        <v>87</v>
      </c>
      <c r="C608" s="422" t="s">
        <v>22</v>
      </c>
      <c r="D608" t="s">
        <v>15</v>
      </c>
      <c r="E608" s="2"/>
      <c r="F608" s="2">
        <v>5</v>
      </c>
      <c r="G608" s="2">
        <f t="shared" si="13"/>
        <v>152.80000000000001</v>
      </c>
    </row>
    <row r="609" spans="1:9">
      <c r="A609" s="3">
        <v>44796</v>
      </c>
      <c r="B609" s="422">
        <v>25390</v>
      </c>
      <c r="C609" s="422" t="s">
        <v>22</v>
      </c>
      <c r="D609" t="s">
        <v>12</v>
      </c>
      <c r="F609" s="2">
        <v>86.9</v>
      </c>
      <c r="G609" s="2">
        <f t="shared" si="13"/>
        <v>65.900000000000006</v>
      </c>
    </row>
    <row r="610" spans="1:9">
      <c r="A610" s="3">
        <v>44796</v>
      </c>
      <c r="B610" s="422">
        <v>25390</v>
      </c>
      <c r="C610" s="422" t="s">
        <v>22</v>
      </c>
      <c r="D610" t="s">
        <v>13</v>
      </c>
      <c r="F610" s="2">
        <v>65.900000000000006</v>
      </c>
      <c r="G610" s="2">
        <f>+G609+E610-F610</f>
        <v>0</v>
      </c>
    </row>
    <row r="611" spans="1:9">
      <c r="A611" s="31">
        <v>44804</v>
      </c>
      <c r="B611" s="421" t="s">
        <v>10</v>
      </c>
      <c r="C611" s="421" t="s">
        <v>23</v>
      </c>
      <c r="D611" t="s">
        <v>12</v>
      </c>
      <c r="E611" s="2">
        <v>87.5</v>
      </c>
      <c r="G611" s="2">
        <f>+G610+E611-F611</f>
        <v>87.5</v>
      </c>
    </row>
    <row r="612" spans="1:9">
      <c r="A612" s="3"/>
      <c r="B612" s="422"/>
      <c r="C612" s="422"/>
      <c r="D612" t="s">
        <v>13</v>
      </c>
      <c r="E612" s="2">
        <v>88.7</v>
      </c>
      <c r="G612" s="2">
        <f>+G611+E612-F612</f>
        <v>176.2</v>
      </c>
    </row>
    <row r="613" spans="1:9">
      <c r="A613" s="3"/>
      <c r="B613" s="422"/>
      <c r="C613" s="422"/>
      <c r="D613" t="s">
        <v>14</v>
      </c>
      <c r="E613" s="2">
        <v>60</v>
      </c>
      <c r="G613" s="2">
        <f>+G612+E613-F613</f>
        <v>236.2</v>
      </c>
    </row>
    <row r="614" spans="1:9">
      <c r="A614" s="3"/>
      <c r="B614" s="422"/>
      <c r="C614" s="422"/>
      <c r="D614" t="s">
        <v>15</v>
      </c>
      <c r="E614" s="2">
        <v>5</v>
      </c>
      <c r="G614" s="2">
        <f>+G613+E614-F614</f>
        <v>241.2</v>
      </c>
    </row>
    <row r="615" spans="1:9">
      <c r="A615" s="3">
        <v>44804</v>
      </c>
      <c r="B615" s="422" t="s">
        <v>88</v>
      </c>
      <c r="C615" s="422" t="s">
        <v>23</v>
      </c>
      <c r="D615" t="s">
        <v>14</v>
      </c>
      <c r="E615" s="2"/>
      <c r="F615" s="2">
        <v>60</v>
      </c>
      <c r="G615" s="2">
        <f>+G614+E615-F615</f>
        <v>181.2</v>
      </c>
    </row>
    <row r="616" spans="1:9">
      <c r="A616" s="3">
        <v>44804</v>
      </c>
      <c r="B616" s="422" t="s">
        <v>88</v>
      </c>
      <c r="C616" s="422" t="s">
        <v>23</v>
      </c>
      <c r="D616" t="s">
        <v>15</v>
      </c>
      <c r="E616" s="2"/>
      <c r="F616" s="2">
        <v>5</v>
      </c>
      <c r="G616" s="2">
        <f>+G615+E616-F616</f>
        <v>176.2</v>
      </c>
      <c r="I616" s="5"/>
    </row>
    <row r="617" spans="1:9">
      <c r="A617" s="3">
        <v>44804</v>
      </c>
      <c r="B617" s="422" t="s">
        <v>88</v>
      </c>
      <c r="C617" s="422" t="s">
        <v>23</v>
      </c>
      <c r="D617" t="s">
        <v>12</v>
      </c>
      <c r="F617" s="2">
        <v>40</v>
      </c>
      <c r="G617" s="2">
        <f>+G616+E617-F617</f>
        <v>136.19999999999999</v>
      </c>
    </row>
    <row r="618" spans="1:9">
      <c r="A618" s="70">
        <v>44834</v>
      </c>
      <c r="B618" s="422" t="s">
        <v>91</v>
      </c>
      <c r="C618" s="422" t="s">
        <v>23</v>
      </c>
      <c r="D618" t="s">
        <v>12</v>
      </c>
      <c r="F618" s="2">
        <v>47.5</v>
      </c>
      <c r="G618" s="2">
        <f>+G617+E618-F618</f>
        <v>88.699999999999989</v>
      </c>
    </row>
    <row r="619" spans="1:9">
      <c r="A619" s="70">
        <v>44834</v>
      </c>
      <c r="B619" s="422" t="s">
        <v>91</v>
      </c>
      <c r="C619" s="422" t="s">
        <v>23</v>
      </c>
      <c r="D619" t="s">
        <v>13</v>
      </c>
      <c r="F619" s="2">
        <v>87.5</v>
      </c>
      <c r="G619" s="2">
        <f>+G618+E619-F619</f>
        <v>1.1999999999999886</v>
      </c>
    </row>
    <row r="620" spans="1:9">
      <c r="A620" s="70">
        <v>44950</v>
      </c>
      <c r="B620" s="422" t="s">
        <v>592</v>
      </c>
      <c r="C620" s="422" t="s">
        <v>23</v>
      </c>
      <c r="D620" t="s">
        <v>13</v>
      </c>
      <c r="F620" s="2">
        <v>1.2</v>
      </c>
      <c r="G620" s="2">
        <f>+G619+E620-F620</f>
        <v>-1.1324274851176597E-14</v>
      </c>
    </row>
    <row r="621" spans="1:9">
      <c r="A621" s="81">
        <v>44834</v>
      </c>
      <c r="B621" s="421" t="s">
        <v>10</v>
      </c>
      <c r="C621" s="421" t="s">
        <v>90</v>
      </c>
      <c r="D621" t="s">
        <v>12</v>
      </c>
      <c r="E621" s="2">
        <v>77.599999999999994</v>
      </c>
      <c r="G621" s="2">
        <f>+G620+E621-F621</f>
        <v>77.59999999999998</v>
      </c>
    </row>
    <row r="622" spans="1:9">
      <c r="A622" s="70"/>
      <c r="B622" s="422"/>
      <c r="C622" s="422"/>
      <c r="D622" t="s">
        <v>13</v>
      </c>
      <c r="E622" s="2">
        <v>85.8</v>
      </c>
      <c r="G622" s="2">
        <f>+G621+E622-F622</f>
        <v>163.39999999999998</v>
      </c>
    </row>
    <row r="623" spans="1:9">
      <c r="A623" s="70"/>
      <c r="B623" s="422"/>
      <c r="C623" s="422"/>
      <c r="D623" t="s">
        <v>14</v>
      </c>
      <c r="E623" s="2">
        <v>60</v>
      </c>
      <c r="G623" s="2">
        <f>+G622+E623-F623</f>
        <v>223.39999999999998</v>
      </c>
    </row>
    <row r="624" spans="1:9">
      <c r="A624" s="70"/>
      <c r="B624" s="422"/>
      <c r="C624" s="422"/>
      <c r="D624" t="s">
        <v>15</v>
      </c>
      <c r="E624" s="2">
        <v>5</v>
      </c>
      <c r="G624" s="2">
        <f>+G623+E624-F624</f>
        <v>228.39999999999998</v>
      </c>
    </row>
    <row r="625" spans="1:12">
      <c r="A625" s="70">
        <v>44834</v>
      </c>
      <c r="B625" s="422" t="s">
        <v>91</v>
      </c>
      <c r="C625" s="422" t="s">
        <v>90</v>
      </c>
      <c r="D625" t="s">
        <v>14</v>
      </c>
      <c r="E625" s="2"/>
      <c r="F625" s="2">
        <v>60</v>
      </c>
      <c r="G625" s="2">
        <f>+G624+E625-F625</f>
        <v>168.39999999999998</v>
      </c>
    </row>
    <row r="626" spans="1:12">
      <c r="A626" s="70">
        <v>44834</v>
      </c>
      <c r="B626" s="422" t="s">
        <v>91</v>
      </c>
      <c r="C626" s="422" t="s">
        <v>90</v>
      </c>
      <c r="D626" t="s">
        <v>15</v>
      </c>
      <c r="E626" s="2"/>
      <c r="F626" s="2">
        <v>5</v>
      </c>
      <c r="G626" s="2">
        <f>+G625+E626-F626</f>
        <v>163.39999999999998</v>
      </c>
    </row>
    <row r="627" spans="1:12">
      <c r="A627" s="70">
        <v>44950</v>
      </c>
      <c r="B627" s="422" t="s">
        <v>592</v>
      </c>
      <c r="C627" s="422" t="s">
        <v>90</v>
      </c>
      <c r="D627" t="s">
        <v>12</v>
      </c>
      <c r="E627" s="2"/>
      <c r="F627" s="2">
        <v>77.599999999999994</v>
      </c>
      <c r="G627" s="2">
        <f>+G626+E627-F627</f>
        <v>85.799999999999983</v>
      </c>
    </row>
    <row r="628" spans="1:12">
      <c r="A628" s="70">
        <v>44950</v>
      </c>
      <c r="B628" s="422" t="s">
        <v>592</v>
      </c>
      <c r="C628" s="422" t="s">
        <v>90</v>
      </c>
      <c r="D628" t="s">
        <v>13</v>
      </c>
      <c r="E628" s="2"/>
      <c r="F628" s="2">
        <v>85.8</v>
      </c>
      <c r="G628" s="2">
        <f>+G627+E628-F628</f>
        <v>0</v>
      </c>
    </row>
    <row r="629" spans="1:12">
      <c r="A629" s="31">
        <v>44865</v>
      </c>
      <c r="B629" s="421" t="s">
        <v>10</v>
      </c>
      <c r="C629" s="421" t="s">
        <v>25</v>
      </c>
      <c r="D629" t="s">
        <v>12</v>
      </c>
      <c r="E629" s="2">
        <v>77.400000000000006</v>
      </c>
      <c r="G629" s="2">
        <f>+G628+E629-F629</f>
        <v>77.400000000000006</v>
      </c>
      <c r="I629" s="421"/>
      <c r="K629" s="2"/>
    </row>
    <row r="630" spans="1:12">
      <c r="A630" s="54"/>
      <c r="B630" s="425"/>
      <c r="C630" s="425"/>
      <c r="D630" t="s">
        <v>13</v>
      </c>
      <c r="E630" s="2">
        <v>90.3</v>
      </c>
      <c r="G630" s="2">
        <f>+G629+E630-F630</f>
        <v>167.7</v>
      </c>
      <c r="I630" s="421"/>
      <c r="K630" s="2"/>
    </row>
    <row r="631" spans="1:12">
      <c r="A631" s="54"/>
      <c r="B631" s="425"/>
      <c r="C631" s="425"/>
      <c r="D631" t="s">
        <v>14</v>
      </c>
      <c r="E631" s="2">
        <v>60</v>
      </c>
      <c r="G631" s="2">
        <f>+G630+E631-F631</f>
        <v>227.7</v>
      </c>
      <c r="I631" s="422"/>
      <c r="K631" s="2"/>
    </row>
    <row r="632" spans="1:12">
      <c r="A632" s="54"/>
      <c r="B632" s="425"/>
      <c r="C632" s="425"/>
      <c r="D632" t="s">
        <v>15</v>
      </c>
      <c r="E632" s="2">
        <v>5</v>
      </c>
      <c r="G632" s="2">
        <f>+G631+E632-F632</f>
        <v>232.7</v>
      </c>
      <c r="I632" s="421"/>
      <c r="K632" s="2"/>
    </row>
    <row r="633" spans="1:12">
      <c r="A633" s="3">
        <v>44865</v>
      </c>
      <c r="B633" s="422" t="s">
        <v>75</v>
      </c>
      <c r="C633" s="422" t="s">
        <v>25</v>
      </c>
      <c r="D633" t="s">
        <v>14</v>
      </c>
      <c r="E633" s="2"/>
      <c r="F633" s="2">
        <v>60</v>
      </c>
      <c r="G633" s="2">
        <f>+G632+E633-F633</f>
        <v>172.7</v>
      </c>
      <c r="I633" s="425"/>
      <c r="K633" s="2"/>
    </row>
    <row r="634" spans="1:12">
      <c r="A634" s="3">
        <v>44865</v>
      </c>
      <c r="B634" s="422" t="s">
        <v>75</v>
      </c>
      <c r="C634" s="422" t="s">
        <v>25</v>
      </c>
      <c r="D634" t="s">
        <v>15</v>
      </c>
      <c r="E634" s="2"/>
      <c r="F634" s="2">
        <v>5</v>
      </c>
      <c r="G634" s="2">
        <f>+G633+E634-F634</f>
        <v>167.7</v>
      </c>
      <c r="I634" s="421"/>
      <c r="K634" s="2"/>
    </row>
    <row r="635" spans="1:12">
      <c r="A635" s="70">
        <v>44950</v>
      </c>
      <c r="B635" s="422" t="s">
        <v>592</v>
      </c>
      <c r="C635" s="422" t="s">
        <v>25</v>
      </c>
      <c r="D635" t="s">
        <v>12</v>
      </c>
      <c r="E635" s="2"/>
      <c r="F635" s="2">
        <v>77.400000000000006</v>
      </c>
      <c r="G635" s="2">
        <f>+G634+E635-F635</f>
        <v>90.299999999999983</v>
      </c>
      <c r="I635" s="421"/>
      <c r="K635" s="2"/>
    </row>
    <row r="636" spans="1:12">
      <c r="A636" s="70">
        <v>44950</v>
      </c>
      <c r="B636" s="422" t="s">
        <v>592</v>
      </c>
      <c r="C636" s="422" t="s">
        <v>25</v>
      </c>
      <c r="D636" t="s">
        <v>13</v>
      </c>
      <c r="E636" s="2"/>
      <c r="F636" s="2">
        <v>90.3</v>
      </c>
      <c r="G636" s="2">
        <f>+G635+E636-F636</f>
        <v>0</v>
      </c>
      <c r="I636" s="421"/>
      <c r="K636" s="2"/>
    </row>
    <row r="637" spans="1:12">
      <c r="A637" s="81">
        <v>44895</v>
      </c>
      <c r="B637" s="421" t="s">
        <v>10</v>
      </c>
      <c r="C637" s="421" t="s">
        <v>26</v>
      </c>
      <c r="D637" t="s">
        <v>12</v>
      </c>
      <c r="E637" s="2">
        <v>86.3</v>
      </c>
      <c r="G637" s="2">
        <f>+G636+E637-F637</f>
        <v>86.3</v>
      </c>
      <c r="I637" s="422"/>
      <c r="K637" s="2"/>
    </row>
    <row r="638" spans="1:12">
      <c r="A638" s="70"/>
      <c r="B638" s="422"/>
      <c r="C638" s="422"/>
      <c r="D638" t="s">
        <v>13</v>
      </c>
      <c r="E638" s="2">
        <v>88.3</v>
      </c>
      <c r="G638" s="2">
        <f>+G637+E638-F638</f>
        <v>174.6</v>
      </c>
      <c r="I638" s="421"/>
      <c r="L638" s="2"/>
    </row>
    <row r="639" spans="1:12">
      <c r="A639" s="70"/>
      <c r="B639" s="422"/>
      <c r="C639" s="422"/>
      <c r="D639" t="s">
        <v>14</v>
      </c>
      <c r="E639" s="2">
        <v>60</v>
      </c>
      <c r="G639" s="2">
        <f>+G638+E639-F639</f>
        <v>234.6</v>
      </c>
      <c r="I639" s="422"/>
      <c r="L639" s="2"/>
    </row>
    <row r="640" spans="1:12">
      <c r="A640" s="70"/>
      <c r="B640" s="422"/>
      <c r="C640" s="422"/>
      <c r="D640" t="s">
        <v>15</v>
      </c>
      <c r="E640" s="2">
        <v>5</v>
      </c>
      <c r="G640" s="2">
        <f>+G639+E640-F640</f>
        <v>239.6</v>
      </c>
    </row>
    <row r="641" spans="1:11">
      <c r="A641" s="3">
        <v>44895</v>
      </c>
      <c r="B641" s="422" t="s">
        <v>93</v>
      </c>
      <c r="C641" s="422" t="s">
        <v>26</v>
      </c>
      <c r="D641" t="s">
        <v>14</v>
      </c>
      <c r="E641" s="2"/>
      <c r="F641" s="2">
        <v>60</v>
      </c>
      <c r="G641" s="2">
        <f>+G640+E641-F641</f>
        <v>179.6</v>
      </c>
      <c r="K641" s="5"/>
    </row>
    <row r="642" spans="1:11">
      <c r="A642" s="3">
        <v>44895</v>
      </c>
      <c r="B642" s="422" t="s">
        <v>93</v>
      </c>
      <c r="C642" s="422" t="s">
        <v>26</v>
      </c>
      <c r="D642" t="s">
        <v>15</v>
      </c>
      <c r="E642" s="5"/>
      <c r="F642" s="23">
        <v>5</v>
      </c>
      <c r="G642" s="2">
        <f>+G641+E642-F642</f>
        <v>174.6</v>
      </c>
    </row>
    <row r="643" spans="1:11">
      <c r="A643" s="70">
        <v>44950</v>
      </c>
      <c r="B643" s="422" t="s">
        <v>592</v>
      </c>
      <c r="C643" s="422" t="s">
        <v>26</v>
      </c>
      <c r="D643" t="s">
        <v>12</v>
      </c>
      <c r="E643" s="5"/>
      <c r="F643" s="2">
        <v>86.3</v>
      </c>
      <c r="G643" s="2">
        <f>+G642+E643-F643</f>
        <v>88.3</v>
      </c>
    </row>
    <row r="644" spans="1:11">
      <c r="A644" s="70">
        <v>44950</v>
      </c>
      <c r="B644" s="422" t="s">
        <v>592</v>
      </c>
      <c r="C644" s="422" t="s">
        <v>26</v>
      </c>
      <c r="D644" t="s">
        <v>13</v>
      </c>
      <c r="E644" s="5"/>
      <c r="F644" s="2">
        <v>88.3</v>
      </c>
      <c r="G644" s="2">
        <f>+G643+E644-F644</f>
        <v>0</v>
      </c>
      <c r="I644" s="421" t="s">
        <v>27</v>
      </c>
      <c r="J644" t="s">
        <v>12</v>
      </c>
      <c r="K644" s="2">
        <v>98.7</v>
      </c>
    </row>
    <row r="645" spans="1:11">
      <c r="A645" s="81">
        <v>44926</v>
      </c>
      <c r="B645" s="421" t="s">
        <v>10</v>
      </c>
      <c r="C645" s="421" t="s">
        <v>27</v>
      </c>
      <c r="D645" t="s">
        <v>12</v>
      </c>
      <c r="E645" s="2">
        <v>98.7</v>
      </c>
      <c r="G645" s="2">
        <f>+G644+E645-F645</f>
        <v>98.7</v>
      </c>
      <c r="I645" s="422"/>
      <c r="J645" t="s">
        <v>13</v>
      </c>
      <c r="K645" s="2">
        <v>86.7</v>
      </c>
    </row>
    <row r="646" spans="1:11">
      <c r="A646" s="70"/>
      <c r="B646" s="422"/>
      <c r="C646" s="422"/>
      <c r="D646" t="s">
        <v>13</v>
      </c>
      <c r="E646" s="2">
        <v>86.7</v>
      </c>
      <c r="G646" s="2">
        <f>+G645+E646-F646</f>
        <v>185.4</v>
      </c>
      <c r="I646" s="421" t="s">
        <v>11</v>
      </c>
      <c r="J646" t="s">
        <v>12</v>
      </c>
      <c r="K646" s="196">
        <v>96.7</v>
      </c>
    </row>
    <row r="647" spans="1:11">
      <c r="A647" s="70"/>
      <c r="B647" s="422"/>
      <c r="C647" s="422"/>
      <c r="D647" t="s">
        <v>14</v>
      </c>
      <c r="E647" s="2">
        <v>60</v>
      </c>
      <c r="G647" s="2">
        <f>+G646+E647-F647</f>
        <v>245.4</v>
      </c>
      <c r="I647" s="422"/>
      <c r="J647" t="s">
        <v>13</v>
      </c>
      <c r="K647" s="196">
        <v>57.9</v>
      </c>
    </row>
    <row r="648" spans="1:11">
      <c r="A648" s="70"/>
      <c r="B648" s="422"/>
      <c r="C648" s="422"/>
      <c r="D648" t="s">
        <v>15</v>
      </c>
      <c r="E648" s="2">
        <v>5</v>
      </c>
      <c r="G648" s="2">
        <f>+G647+E648-F648</f>
        <v>250.4</v>
      </c>
    </row>
    <row r="649" spans="1:11">
      <c r="A649" s="70">
        <v>44926</v>
      </c>
      <c r="B649" s="422" t="s">
        <v>76</v>
      </c>
      <c r="C649" s="422" t="s">
        <v>27</v>
      </c>
      <c r="D649" t="s">
        <v>14</v>
      </c>
      <c r="E649" s="2"/>
      <c r="F649" s="2">
        <v>60</v>
      </c>
      <c r="G649" s="2">
        <f>+G648+E649-F649</f>
        <v>190.4</v>
      </c>
      <c r="K649" s="5">
        <f>SUM(K644:K648)</f>
        <v>340</v>
      </c>
    </row>
    <row r="650" spans="1:11">
      <c r="A650" s="70">
        <v>44926</v>
      </c>
      <c r="B650" s="422" t="s">
        <v>76</v>
      </c>
      <c r="C650" s="422" t="s">
        <v>27</v>
      </c>
      <c r="D650" t="s">
        <v>15</v>
      </c>
      <c r="E650" s="2"/>
      <c r="F650" s="2">
        <v>5</v>
      </c>
      <c r="G650" s="2">
        <f>+G649+E650-F650</f>
        <v>185.4</v>
      </c>
    </row>
    <row r="651" spans="1:11">
      <c r="A651" s="3">
        <v>44992</v>
      </c>
      <c r="B651" s="422">
        <v>26541</v>
      </c>
      <c r="C651" s="422" t="s">
        <v>27</v>
      </c>
      <c r="D651" t="s">
        <v>12</v>
      </c>
      <c r="E651" s="2"/>
      <c r="F651" s="2">
        <v>98.7</v>
      </c>
      <c r="G651" s="2">
        <f>+G650+E651-F651</f>
        <v>86.7</v>
      </c>
    </row>
    <row r="652" spans="1:11">
      <c r="A652" s="3">
        <v>44992</v>
      </c>
      <c r="B652" s="422">
        <v>26541</v>
      </c>
      <c r="C652" s="422" t="s">
        <v>27</v>
      </c>
      <c r="D652" t="s">
        <v>13</v>
      </c>
      <c r="E652" s="2"/>
      <c r="F652" s="2">
        <v>86.7</v>
      </c>
      <c r="G652" s="2">
        <f>+G651+E652-F652</f>
        <v>0</v>
      </c>
    </row>
    <row r="653" spans="1:11">
      <c r="A653" s="31">
        <v>44957</v>
      </c>
      <c r="B653" s="421" t="s">
        <v>10</v>
      </c>
      <c r="C653" s="421" t="s">
        <v>11</v>
      </c>
      <c r="D653" t="s">
        <v>12</v>
      </c>
      <c r="E653" s="196">
        <v>96.7</v>
      </c>
      <c r="F653" s="196"/>
      <c r="G653" s="2">
        <f>+G652+E653-F653</f>
        <v>96.7</v>
      </c>
    </row>
    <row r="654" spans="1:11">
      <c r="A654" s="3"/>
      <c r="B654" s="422"/>
      <c r="C654" s="422"/>
      <c r="D654" t="s">
        <v>13</v>
      </c>
      <c r="E654" s="196">
        <v>57.9</v>
      </c>
      <c r="F654" s="196"/>
      <c r="G654" s="2">
        <f>+G653+E654-F654</f>
        <v>154.6</v>
      </c>
    </row>
    <row r="655" spans="1:11">
      <c r="A655" s="3"/>
      <c r="B655" s="422"/>
      <c r="C655" s="422"/>
      <c r="D655" t="s">
        <v>14</v>
      </c>
      <c r="E655" s="196">
        <v>60</v>
      </c>
      <c r="F655" s="196"/>
      <c r="G655" s="2">
        <f>+G654+E655-F655</f>
        <v>214.6</v>
      </c>
    </row>
    <row r="656" spans="1:11">
      <c r="A656" s="3"/>
      <c r="B656" s="422"/>
      <c r="C656" s="422"/>
      <c r="D656" t="s">
        <v>15</v>
      </c>
      <c r="E656" s="196">
        <v>5</v>
      </c>
      <c r="F656" s="196"/>
      <c r="G656" s="2">
        <f>+G655+E656-F656</f>
        <v>219.6</v>
      </c>
    </row>
    <row r="657" spans="1:7">
      <c r="A657" s="3">
        <v>44957</v>
      </c>
      <c r="B657" s="422" t="s">
        <v>77</v>
      </c>
      <c r="C657" s="422" t="s">
        <v>11</v>
      </c>
      <c r="D657" t="s">
        <v>14</v>
      </c>
      <c r="E657" s="196"/>
      <c r="F657" s="196">
        <v>60</v>
      </c>
      <c r="G657" s="2">
        <f>+G656+E657-F657</f>
        <v>159.6</v>
      </c>
    </row>
    <row r="658" spans="1:7">
      <c r="A658" s="3">
        <v>44957</v>
      </c>
      <c r="B658" s="422" t="s">
        <v>77</v>
      </c>
      <c r="C658" s="422" t="s">
        <v>11</v>
      </c>
      <c r="D658" t="s">
        <v>15</v>
      </c>
      <c r="E658" s="196"/>
      <c r="F658" s="196">
        <v>5</v>
      </c>
      <c r="G658" s="2">
        <f>+G657+E658-F658</f>
        <v>154.6</v>
      </c>
    </row>
    <row r="659" spans="1:7">
      <c r="A659" s="3">
        <v>44992</v>
      </c>
      <c r="B659" s="422">
        <v>26541</v>
      </c>
      <c r="C659" s="422" t="s">
        <v>11</v>
      </c>
      <c r="D659" t="s">
        <v>12</v>
      </c>
      <c r="E659" s="196"/>
      <c r="F659" s="196">
        <v>96.7</v>
      </c>
      <c r="G659" s="2">
        <f>+G658+E659-F659</f>
        <v>57.899999999999991</v>
      </c>
    </row>
    <row r="660" spans="1:7">
      <c r="A660" s="3">
        <v>44992</v>
      </c>
      <c r="B660" s="422">
        <v>26541</v>
      </c>
      <c r="C660" s="422" t="s">
        <v>11</v>
      </c>
      <c r="D660" t="s">
        <v>13</v>
      </c>
      <c r="E660" s="196"/>
      <c r="F660" s="196">
        <v>57.9</v>
      </c>
      <c r="G660" s="2">
        <f>+G659+E660-F660</f>
        <v>0</v>
      </c>
    </row>
    <row r="661" spans="1:7">
      <c r="A661" s="31">
        <v>44985</v>
      </c>
      <c r="B661" s="421" t="s">
        <v>10</v>
      </c>
      <c r="C661" s="421" t="s">
        <v>17</v>
      </c>
      <c r="D661" t="s">
        <v>12</v>
      </c>
      <c r="E661" s="196">
        <v>105.5</v>
      </c>
      <c r="F661" s="196"/>
      <c r="G661" s="2">
        <f>+G660+E661-F661</f>
        <v>105.5</v>
      </c>
    </row>
    <row r="662" spans="1:7">
      <c r="A662" s="3"/>
      <c r="B662" s="422"/>
      <c r="C662" s="422"/>
      <c r="D662" t="s">
        <v>13</v>
      </c>
      <c r="E662" s="196">
        <v>80.7</v>
      </c>
      <c r="F662" s="196"/>
      <c r="G662" s="2">
        <f>+G661+E662-F662</f>
        <v>186.2</v>
      </c>
    </row>
    <row r="663" spans="1:7">
      <c r="A663" s="3"/>
      <c r="B663" s="422"/>
      <c r="C663" s="422"/>
      <c r="D663" t="s">
        <v>14</v>
      </c>
      <c r="E663" s="196">
        <v>56</v>
      </c>
      <c r="F663" s="196"/>
      <c r="G663" s="2">
        <f>+G662+E663-F663</f>
        <v>242.2</v>
      </c>
    </row>
    <row r="664" spans="1:7">
      <c r="A664" s="3"/>
      <c r="B664" s="422"/>
      <c r="C664" s="422"/>
      <c r="D664" t="s">
        <v>15</v>
      </c>
      <c r="E664" s="196">
        <v>5</v>
      </c>
      <c r="F664" s="196"/>
      <c r="G664" s="2">
        <f>+G663+E664-F664</f>
        <v>247.2</v>
      </c>
    </row>
    <row r="665" spans="1:7">
      <c r="A665" s="3">
        <v>44985</v>
      </c>
      <c r="B665" s="422" t="s">
        <v>78</v>
      </c>
      <c r="C665" s="422" t="s">
        <v>17</v>
      </c>
      <c r="D665" t="s">
        <v>14</v>
      </c>
      <c r="E665" s="196"/>
      <c r="F665" s="196">
        <v>56</v>
      </c>
      <c r="G665" s="2">
        <f>+G664+E665-F665</f>
        <v>191.2</v>
      </c>
    </row>
    <row r="666" spans="1:7">
      <c r="A666" s="3">
        <v>44985</v>
      </c>
      <c r="B666" s="422" t="s">
        <v>78</v>
      </c>
      <c r="C666" s="422" t="s">
        <v>17</v>
      </c>
      <c r="D666" t="s">
        <v>15</v>
      </c>
      <c r="E666" s="196"/>
      <c r="F666" s="196">
        <v>5</v>
      </c>
      <c r="G666" s="2">
        <f>+G665+E666-F666</f>
        <v>186.2</v>
      </c>
    </row>
    <row r="667" spans="1:7">
      <c r="A667" s="3">
        <v>45008</v>
      </c>
      <c r="B667" s="422">
        <v>26619</v>
      </c>
      <c r="C667" s="422" t="s">
        <v>17</v>
      </c>
      <c r="D667" t="s">
        <v>12</v>
      </c>
      <c r="E667" s="196"/>
      <c r="F667" s="196">
        <v>105.5</v>
      </c>
      <c r="G667" s="2">
        <f>+G666+E667-F667</f>
        <v>80.699999999999989</v>
      </c>
    </row>
    <row r="668" spans="1:7">
      <c r="A668" s="3">
        <v>45008</v>
      </c>
      <c r="B668" s="422">
        <v>26619</v>
      </c>
      <c r="C668" s="422" t="s">
        <v>17</v>
      </c>
      <c r="D668" t="s">
        <v>13</v>
      </c>
      <c r="E668" s="196"/>
      <c r="F668" s="196">
        <v>80.7</v>
      </c>
      <c r="G668" s="2">
        <f>+G667+E668-F668</f>
        <v>0</v>
      </c>
    </row>
    <row r="669" spans="1:7">
      <c r="A669" s="81">
        <v>45016</v>
      </c>
      <c r="B669" s="421" t="s">
        <v>10</v>
      </c>
      <c r="C669" s="421" t="s">
        <v>18</v>
      </c>
      <c r="D669" t="s">
        <v>12</v>
      </c>
      <c r="E669" s="196">
        <v>103.2</v>
      </c>
      <c r="F669" s="196"/>
      <c r="G669" s="2">
        <f t="shared" ref="G669:G750" si="14">+G668+E669-F669</f>
        <v>103.2</v>
      </c>
    </row>
    <row r="670" spans="1:7">
      <c r="A670" s="70"/>
      <c r="B670" s="422"/>
      <c r="C670" s="422"/>
      <c r="D670" t="s">
        <v>13</v>
      </c>
      <c r="E670" s="196">
        <v>34.700000000000003</v>
      </c>
      <c r="F670" s="196"/>
      <c r="G670" s="2">
        <f t="shared" si="14"/>
        <v>137.9</v>
      </c>
    </row>
    <row r="671" spans="1:7">
      <c r="A671" s="70"/>
      <c r="B671" s="422"/>
      <c r="C671" s="422"/>
      <c r="D671" t="s">
        <v>14</v>
      </c>
      <c r="E671" s="196">
        <v>60</v>
      </c>
      <c r="F671" s="196"/>
      <c r="G671" s="2">
        <f t="shared" si="14"/>
        <v>197.9</v>
      </c>
    </row>
    <row r="672" spans="1:7">
      <c r="A672" s="70"/>
      <c r="B672" s="422"/>
      <c r="C672" s="422"/>
      <c r="D672" t="s">
        <v>15</v>
      </c>
      <c r="E672" s="196">
        <v>5</v>
      </c>
      <c r="F672" s="196"/>
      <c r="G672" s="2">
        <f t="shared" si="14"/>
        <v>202.9</v>
      </c>
    </row>
    <row r="673" spans="1:12">
      <c r="A673" s="70">
        <v>45016</v>
      </c>
      <c r="B673" s="422" t="s">
        <v>81</v>
      </c>
      <c r="C673" s="422" t="s">
        <v>18</v>
      </c>
      <c r="D673" t="s">
        <v>14</v>
      </c>
      <c r="E673" s="196"/>
      <c r="F673" s="196">
        <v>60</v>
      </c>
      <c r="G673" s="2">
        <f t="shared" si="14"/>
        <v>142.9</v>
      </c>
    </row>
    <row r="674" spans="1:12">
      <c r="A674" s="70">
        <v>45016</v>
      </c>
      <c r="B674" s="422" t="s">
        <v>81</v>
      </c>
      <c r="C674" s="422" t="s">
        <v>18</v>
      </c>
      <c r="D674" t="s">
        <v>15</v>
      </c>
      <c r="E674" s="196"/>
      <c r="F674" s="196">
        <v>5</v>
      </c>
      <c r="G674" s="2">
        <f t="shared" si="14"/>
        <v>137.9</v>
      </c>
    </row>
    <row r="675" spans="1:12">
      <c r="A675" s="70">
        <v>45049</v>
      </c>
      <c r="B675" s="422">
        <v>26824</v>
      </c>
      <c r="C675" s="422" t="s">
        <v>18</v>
      </c>
      <c r="D675" t="s">
        <v>12</v>
      </c>
      <c r="E675" s="196"/>
      <c r="F675" s="196">
        <v>103.2</v>
      </c>
      <c r="G675" s="2">
        <f t="shared" si="14"/>
        <v>34.700000000000003</v>
      </c>
    </row>
    <row r="676" spans="1:12">
      <c r="A676" s="70">
        <v>45049</v>
      </c>
      <c r="B676" s="422">
        <v>26824</v>
      </c>
      <c r="C676" s="422" t="s">
        <v>18</v>
      </c>
      <c r="D676" t="s">
        <v>13</v>
      </c>
      <c r="E676" s="196"/>
      <c r="F676" s="196">
        <v>34.700000000000003</v>
      </c>
      <c r="G676" s="2">
        <f t="shared" si="14"/>
        <v>0</v>
      </c>
    </row>
    <row r="677" spans="1:12">
      <c r="A677" s="81">
        <v>45046</v>
      </c>
      <c r="B677" s="421" t="s">
        <v>10</v>
      </c>
      <c r="C677" s="421" t="s">
        <v>19</v>
      </c>
      <c r="D677" t="s">
        <v>12</v>
      </c>
      <c r="E677" s="196">
        <v>146.6</v>
      </c>
      <c r="F677" s="196"/>
      <c r="G677" s="2">
        <f t="shared" si="14"/>
        <v>146.6</v>
      </c>
    </row>
    <row r="678" spans="1:12">
      <c r="A678" s="70"/>
      <c r="B678" s="422"/>
      <c r="C678" s="422"/>
      <c r="D678" t="s">
        <v>13</v>
      </c>
      <c r="E678" s="196">
        <v>2</v>
      </c>
      <c r="F678" s="196"/>
      <c r="G678" s="2">
        <f t="shared" si="14"/>
        <v>148.6</v>
      </c>
    </row>
    <row r="679" spans="1:12">
      <c r="A679" s="70"/>
      <c r="B679" s="422"/>
      <c r="C679" s="422"/>
      <c r="D679" t="s">
        <v>14</v>
      </c>
      <c r="E679" s="196">
        <v>60</v>
      </c>
      <c r="F679" s="196"/>
      <c r="G679" s="2">
        <f t="shared" si="14"/>
        <v>208.6</v>
      </c>
    </row>
    <row r="680" spans="1:12">
      <c r="A680" s="70"/>
      <c r="B680" s="422"/>
      <c r="C680" s="422"/>
      <c r="D680" t="s">
        <v>15</v>
      </c>
      <c r="E680" s="196">
        <v>5</v>
      </c>
      <c r="F680" s="196"/>
      <c r="G680" s="2">
        <f t="shared" si="14"/>
        <v>213.6</v>
      </c>
      <c r="I680" s="421"/>
      <c r="K680" s="196"/>
    </row>
    <row r="681" spans="1:12">
      <c r="A681" s="70">
        <v>45049</v>
      </c>
      <c r="B681" s="422">
        <v>26825</v>
      </c>
      <c r="C681" s="422" t="s">
        <v>19</v>
      </c>
      <c r="D681" t="s">
        <v>14</v>
      </c>
      <c r="E681" s="196"/>
      <c r="F681" s="196">
        <v>60</v>
      </c>
      <c r="G681" s="2">
        <f t="shared" si="14"/>
        <v>153.6</v>
      </c>
      <c r="I681" s="422"/>
      <c r="J681" s="421"/>
      <c r="L681" s="196"/>
    </row>
    <row r="682" spans="1:12">
      <c r="A682" s="70">
        <v>45049</v>
      </c>
      <c r="B682" s="422">
        <v>26825</v>
      </c>
      <c r="C682" s="422" t="s">
        <v>19</v>
      </c>
      <c r="D682" t="s">
        <v>15</v>
      </c>
      <c r="E682" s="196"/>
      <c r="F682" s="196">
        <v>5</v>
      </c>
      <c r="G682" s="2">
        <f t="shared" si="14"/>
        <v>148.6</v>
      </c>
      <c r="I682" s="421"/>
      <c r="J682" s="421"/>
      <c r="L682" s="196"/>
    </row>
    <row r="683" spans="1:12">
      <c r="A683" s="70">
        <v>45131</v>
      </c>
      <c r="B683" s="422">
        <v>27259</v>
      </c>
      <c r="C683" s="422" t="s">
        <v>19</v>
      </c>
      <c r="D683" t="s">
        <v>12</v>
      </c>
      <c r="E683" s="196"/>
      <c r="F683" s="196">
        <v>146.6</v>
      </c>
      <c r="G683" s="2">
        <f t="shared" si="14"/>
        <v>2</v>
      </c>
      <c r="I683" s="421"/>
      <c r="J683" s="421"/>
      <c r="L683" s="196"/>
    </row>
    <row r="684" spans="1:12">
      <c r="A684" s="70">
        <v>45131</v>
      </c>
      <c r="B684" s="422">
        <v>27259</v>
      </c>
      <c r="C684" s="422" t="s">
        <v>19</v>
      </c>
      <c r="D684" t="s">
        <v>13</v>
      </c>
      <c r="E684" s="196"/>
      <c r="F684" s="196">
        <v>2</v>
      </c>
      <c r="G684" s="2">
        <f t="shared" si="14"/>
        <v>0</v>
      </c>
      <c r="I684" s="421"/>
      <c r="J684" s="421"/>
      <c r="L684" s="196"/>
    </row>
    <row r="685" spans="1:12">
      <c r="A685" s="81">
        <v>45077</v>
      </c>
      <c r="B685" s="421" t="s">
        <v>10</v>
      </c>
      <c r="C685" s="421" t="s">
        <v>20</v>
      </c>
      <c r="D685" t="s">
        <v>12</v>
      </c>
      <c r="E685" s="28">
        <v>17.8</v>
      </c>
      <c r="F685" s="196"/>
      <c r="G685" s="2">
        <f t="shared" si="14"/>
        <v>17.8</v>
      </c>
      <c r="J685" s="422"/>
      <c r="L685" s="196"/>
    </row>
    <row r="686" spans="1:12">
      <c r="A686" s="70"/>
      <c r="B686" s="422"/>
      <c r="C686" s="422"/>
      <c r="D686" t="s">
        <v>13</v>
      </c>
      <c r="E686" s="28">
        <v>2</v>
      </c>
      <c r="G686" s="2">
        <f t="shared" si="14"/>
        <v>19.8</v>
      </c>
      <c r="J686" s="421"/>
      <c r="L686" s="28"/>
    </row>
    <row r="687" spans="1:12">
      <c r="A687" s="70"/>
      <c r="B687" s="422"/>
      <c r="C687" s="422"/>
      <c r="D687" t="s">
        <v>14</v>
      </c>
      <c r="E687" s="196">
        <v>60</v>
      </c>
      <c r="G687" s="2">
        <f t="shared" si="14"/>
        <v>79.8</v>
      </c>
      <c r="J687" s="422"/>
      <c r="L687" s="28"/>
    </row>
    <row r="688" spans="1:12">
      <c r="A688" s="70"/>
      <c r="B688" s="422"/>
      <c r="C688" s="422"/>
      <c r="D688" t="s">
        <v>15</v>
      </c>
      <c r="E688" s="196">
        <v>5</v>
      </c>
      <c r="G688" s="2">
        <f t="shared" si="14"/>
        <v>84.8</v>
      </c>
      <c r="J688" s="422"/>
      <c r="L688" s="196"/>
    </row>
    <row r="689" spans="1:13">
      <c r="A689" s="3"/>
      <c r="B689" s="422"/>
      <c r="C689" s="422"/>
      <c r="D689" t="s">
        <v>358</v>
      </c>
      <c r="E689" s="160">
        <v>10</v>
      </c>
      <c r="G689" s="2">
        <f t="shared" si="14"/>
        <v>94.8</v>
      </c>
      <c r="J689" s="422"/>
      <c r="L689" s="196"/>
    </row>
    <row r="690" spans="1:13">
      <c r="A690" s="70">
        <v>45131</v>
      </c>
      <c r="B690" s="422">
        <v>27259</v>
      </c>
      <c r="C690" s="422" t="s">
        <v>20</v>
      </c>
      <c r="D690" t="s">
        <v>12</v>
      </c>
      <c r="E690" s="160"/>
      <c r="F690" s="28">
        <v>17.8</v>
      </c>
      <c r="G690" s="2">
        <f t="shared" si="14"/>
        <v>77</v>
      </c>
      <c r="J690" s="422"/>
      <c r="L690" s="196"/>
    </row>
    <row r="691" spans="1:13">
      <c r="A691" s="70">
        <v>45131</v>
      </c>
      <c r="B691" s="422">
        <v>27259</v>
      </c>
      <c r="C691" s="422" t="s">
        <v>20</v>
      </c>
      <c r="D691" t="s">
        <v>13</v>
      </c>
      <c r="E691" s="160"/>
      <c r="F691" s="28">
        <v>2</v>
      </c>
      <c r="G691" s="2">
        <f t="shared" si="14"/>
        <v>75</v>
      </c>
      <c r="J691" s="422"/>
      <c r="L691" s="196"/>
    </row>
    <row r="692" spans="1:13">
      <c r="A692" s="70">
        <v>45131</v>
      </c>
      <c r="B692" s="422">
        <v>27259</v>
      </c>
      <c r="C692" s="422" t="s">
        <v>20</v>
      </c>
      <c r="D692" t="s">
        <v>14</v>
      </c>
      <c r="E692" s="160"/>
      <c r="F692" s="196">
        <v>60</v>
      </c>
      <c r="G692" s="2">
        <f t="shared" si="14"/>
        <v>15</v>
      </c>
      <c r="J692" s="422"/>
      <c r="L692" s="196"/>
    </row>
    <row r="693" spans="1:13">
      <c r="A693" s="70">
        <v>45131</v>
      </c>
      <c r="B693" s="422">
        <v>27259</v>
      </c>
      <c r="C693" s="422" t="s">
        <v>20</v>
      </c>
      <c r="D693" t="s">
        <v>15</v>
      </c>
      <c r="E693" s="160"/>
      <c r="F693" s="196">
        <v>5</v>
      </c>
      <c r="G693" s="2">
        <f t="shared" si="14"/>
        <v>10</v>
      </c>
      <c r="J693" s="422"/>
      <c r="L693" s="196"/>
    </row>
    <row r="694" spans="1:13">
      <c r="A694" s="70">
        <v>45131</v>
      </c>
      <c r="B694" s="422">
        <v>27259</v>
      </c>
      <c r="C694" s="422" t="s">
        <v>20</v>
      </c>
      <c r="D694" t="s">
        <v>358</v>
      </c>
      <c r="E694" s="160"/>
      <c r="F694" s="160">
        <v>10</v>
      </c>
      <c r="G694" s="2">
        <f t="shared" si="14"/>
        <v>0</v>
      </c>
      <c r="J694" s="422"/>
      <c r="L694" s="196"/>
    </row>
    <row r="695" spans="1:13">
      <c r="A695" s="31">
        <v>45107</v>
      </c>
      <c r="B695" s="421" t="s">
        <v>10</v>
      </c>
      <c r="C695" s="421" t="s">
        <v>21</v>
      </c>
      <c r="D695" t="s">
        <v>12</v>
      </c>
      <c r="E695" s="2">
        <v>54.5</v>
      </c>
      <c r="G695" s="2">
        <f t="shared" si="14"/>
        <v>54.5</v>
      </c>
      <c r="J695" s="422"/>
      <c r="L695" s="160"/>
    </row>
    <row r="696" spans="1:13">
      <c r="A696" s="3"/>
      <c r="B696" s="422"/>
      <c r="C696" s="422"/>
      <c r="D696" t="s">
        <v>13</v>
      </c>
      <c r="E696" s="2">
        <v>2</v>
      </c>
      <c r="G696" s="2">
        <f t="shared" si="14"/>
        <v>56.5</v>
      </c>
      <c r="J696" s="421"/>
      <c r="L696" s="2"/>
    </row>
    <row r="697" spans="1:13">
      <c r="A697" s="3"/>
      <c r="B697" s="422"/>
      <c r="C697" s="422"/>
      <c r="D697" t="s">
        <v>14</v>
      </c>
      <c r="E697" s="2">
        <v>60</v>
      </c>
      <c r="G697" s="2">
        <f t="shared" si="14"/>
        <v>116.5</v>
      </c>
      <c r="L697" s="2"/>
    </row>
    <row r="698" spans="1:13">
      <c r="A698" s="3"/>
      <c r="B698" s="422"/>
      <c r="C698" s="422"/>
      <c r="D698" t="s">
        <v>15</v>
      </c>
      <c r="E698" s="2">
        <v>5</v>
      </c>
      <c r="G698" s="2">
        <f t="shared" si="14"/>
        <v>121.5</v>
      </c>
      <c r="I698" s="421"/>
      <c r="K698" s="2"/>
    </row>
    <row r="699" spans="1:13">
      <c r="A699" s="70">
        <v>45131</v>
      </c>
      <c r="B699" s="422">
        <v>27259</v>
      </c>
      <c r="C699" s="422" t="s">
        <v>21</v>
      </c>
      <c r="D699" t="s">
        <v>14</v>
      </c>
      <c r="F699" s="2">
        <v>60</v>
      </c>
      <c r="G699" s="2">
        <f t="shared" si="14"/>
        <v>61.5</v>
      </c>
      <c r="I699" s="422"/>
      <c r="K699" s="2"/>
    </row>
    <row r="700" spans="1:13">
      <c r="A700" s="70">
        <v>45131</v>
      </c>
      <c r="B700" s="422">
        <v>27259</v>
      </c>
      <c r="C700" s="422" t="s">
        <v>21</v>
      </c>
      <c r="D700" t="s">
        <v>15</v>
      </c>
      <c r="F700" s="2">
        <v>5</v>
      </c>
      <c r="G700" s="2">
        <f t="shared" si="14"/>
        <v>56.5</v>
      </c>
      <c r="I700" s="421"/>
      <c r="K700" s="207"/>
      <c r="L700" s="28"/>
    </row>
    <row r="701" spans="1:13">
      <c r="A701" s="70">
        <v>45174</v>
      </c>
      <c r="B701" s="422">
        <v>27405</v>
      </c>
      <c r="C701" s="422" t="s">
        <v>21</v>
      </c>
      <c r="D701" t="s">
        <v>12</v>
      </c>
      <c r="F701" s="2">
        <v>54.5</v>
      </c>
      <c r="G701" s="2">
        <f t="shared" si="14"/>
        <v>2</v>
      </c>
      <c r="I701" s="421"/>
      <c r="K701" s="207"/>
      <c r="L701" s="28"/>
    </row>
    <row r="702" spans="1:13">
      <c r="A702" s="70">
        <v>45174</v>
      </c>
      <c r="B702" s="422">
        <v>27405</v>
      </c>
      <c r="C702" s="422" t="s">
        <v>21</v>
      </c>
      <c r="D702" t="s">
        <v>13</v>
      </c>
      <c r="F702" s="2">
        <v>2</v>
      </c>
      <c r="G702" s="2">
        <f t="shared" si="14"/>
        <v>0</v>
      </c>
      <c r="I702" s="421"/>
      <c r="K702" s="207"/>
      <c r="L702" s="28"/>
    </row>
    <row r="703" spans="1:13">
      <c r="A703" s="81">
        <v>45138</v>
      </c>
      <c r="B703" s="421" t="s">
        <v>10</v>
      </c>
      <c r="C703" s="421" t="s">
        <v>22</v>
      </c>
      <c r="D703" t="s">
        <v>12</v>
      </c>
      <c r="E703" s="207">
        <v>51.3</v>
      </c>
      <c r="G703" s="2">
        <f t="shared" si="14"/>
        <v>51.3</v>
      </c>
      <c r="I703" s="422"/>
      <c r="K703" s="207"/>
    </row>
    <row r="704" spans="1:13">
      <c r="A704" s="70"/>
      <c r="B704" s="422"/>
      <c r="C704" s="422"/>
      <c r="D704" t="s">
        <v>13</v>
      </c>
      <c r="E704" s="207">
        <v>2</v>
      </c>
      <c r="G704" s="2">
        <f t="shared" si="14"/>
        <v>53.3</v>
      </c>
      <c r="I704" s="422"/>
      <c r="K704" s="207"/>
      <c r="M704" s="28"/>
    </row>
    <row r="705" spans="1:12">
      <c r="A705" s="70"/>
      <c r="B705" s="422"/>
      <c r="C705" s="422"/>
      <c r="D705" t="s">
        <v>14</v>
      </c>
      <c r="E705" s="207">
        <v>60</v>
      </c>
      <c r="G705" s="2">
        <f t="shared" si="14"/>
        <v>113.3</v>
      </c>
      <c r="I705" s="422"/>
      <c r="K705" s="207"/>
    </row>
    <row r="706" spans="1:12">
      <c r="A706" s="70"/>
      <c r="B706" s="422"/>
      <c r="C706" s="422"/>
      <c r="D706" t="s">
        <v>15</v>
      </c>
      <c r="E706" s="207">
        <v>5</v>
      </c>
      <c r="G706" s="2">
        <f t="shared" si="14"/>
        <v>118.3</v>
      </c>
      <c r="K706" s="5"/>
    </row>
    <row r="707" spans="1:12">
      <c r="A707" s="70"/>
      <c r="B707" s="422"/>
      <c r="C707" s="422"/>
      <c r="D707" t="s">
        <v>148</v>
      </c>
      <c r="E707" s="207">
        <v>102.5</v>
      </c>
      <c r="G707" s="2">
        <f t="shared" si="14"/>
        <v>220.8</v>
      </c>
      <c r="K707" s="5"/>
    </row>
    <row r="708" spans="1:12">
      <c r="A708" s="70">
        <v>45174</v>
      </c>
      <c r="B708" s="422">
        <v>27405</v>
      </c>
      <c r="C708" s="422" t="s">
        <v>22</v>
      </c>
      <c r="D708" t="s">
        <v>12</v>
      </c>
      <c r="F708" s="207">
        <v>51.3</v>
      </c>
      <c r="G708" s="2">
        <f t="shared" si="14"/>
        <v>169.5</v>
      </c>
    </row>
    <row r="709" spans="1:12">
      <c r="A709" s="70">
        <v>45174</v>
      </c>
      <c r="B709" s="422">
        <v>27405</v>
      </c>
      <c r="C709" s="422" t="s">
        <v>22</v>
      </c>
      <c r="D709" t="s">
        <v>13</v>
      </c>
      <c r="F709" s="207">
        <v>2</v>
      </c>
      <c r="G709" s="2">
        <f t="shared" si="14"/>
        <v>167.5</v>
      </c>
    </row>
    <row r="710" spans="1:12">
      <c r="A710" s="70">
        <v>45174</v>
      </c>
      <c r="B710" s="422">
        <v>27405</v>
      </c>
      <c r="C710" s="422" t="s">
        <v>22</v>
      </c>
      <c r="D710" t="s">
        <v>14</v>
      </c>
      <c r="F710" s="207">
        <v>60</v>
      </c>
      <c r="G710" s="2">
        <f t="shared" si="14"/>
        <v>107.5</v>
      </c>
      <c r="L710" s="207"/>
    </row>
    <row r="711" spans="1:12">
      <c r="A711" s="70">
        <v>45174</v>
      </c>
      <c r="B711" s="422">
        <v>27405</v>
      </c>
      <c r="C711" s="422" t="s">
        <v>22</v>
      </c>
      <c r="D711" t="s">
        <v>15</v>
      </c>
      <c r="F711" s="207">
        <v>5</v>
      </c>
      <c r="G711" s="2">
        <f t="shared" si="14"/>
        <v>102.5</v>
      </c>
      <c r="L711" s="207"/>
    </row>
    <row r="712" spans="1:12">
      <c r="A712" s="70"/>
      <c r="B712" s="422" t="s">
        <v>61</v>
      </c>
      <c r="C712" s="422" t="s">
        <v>22</v>
      </c>
      <c r="D712" t="s">
        <v>148</v>
      </c>
      <c r="F712" s="207">
        <v>51.2</v>
      </c>
      <c r="G712" s="2">
        <f t="shared" si="14"/>
        <v>51.3</v>
      </c>
      <c r="L712" s="207"/>
    </row>
    <row r="713" spans="1:12">
      <c r="A713" s="70">
        <v>45278</v>
      </c>
      <c r="B713" s="422">
        <v>27984</v>
      </c>
      <c r="C713" s="422" t="s">
        <v>22</v>
      </c>
      <c r="D713" t="s">
        <v>148</v>
      </c>
      <c r="F713" s="207">
        <v>51.3</v>
      </c>
      <c r="G713" s="2">
        <f t="shared" si="14"/>
        <v>0</v>
      </c>
      <c r="L713" s="207"/>
    </row>
    <row r="714" spans="1:12">
      <c r="A714" s="8">
        <v>45169</v>
      </c>
      <c r="B714" s="421" t="s">
        <v>10</v>
      </c>
      <c r="C714" s="421" t="s">
        <v>23</v>
      </c>
      <c r="D714" t="s">
        <v>12</v>
      </c>
      <c r="E714" s="207">
        <v>70.900000000000006</v>
      </c>
      <c r="G714" s="2">
        <f t="shared" si="14"/>
        <v>70.900000000000006</v>
      </c>
      <c r="L714" s="207"/>
    </row>
    <row r="715" spans="1:12">
      <c r="B715" s="422"/>
      <c r="C715" s="422"/>
      <c r="D715" t="s">
        <v>13</v>
      </c>
      <c r="E715" s="207">
        <v>2</v>
      </c>
      <c r="G715" s="2">
        <f t="shared" si="14"/>
        <v>72.900000000000006</v>
      </c>
      <c r="L715" s="207"/>
    </row>
    <row r="716" spans="1:12">
      <c r="B716" s="422"/>
      <c r="C716" s="422"/>
      <c r="D716" t="s">
        <v>14</v>
      </c>
      <c r="E716" s="207">
        <v>60</v>
      </c>
      <c r="G716" s="2">
        <f t="shared" si="14"/>
        <v>132.9</v>
      </c>
      <c r="L716" s="28"/>
    </row>
    <row r="717" spans="1:12">
      <c r="B717" s="422"/>
      <c r="C717" s="422"/>
      <c r="D717" t="s">
        <v>15</v>
      </c>
      <c r="E717" s="207">
        <v>5</v>
      </c>
      <c r="G717" s="2">
        <f t="shared" si="14"/>
        <v>137.9</v>
      </c>
      <c r="L717" s="28"/>
    </row>
    <row r="718" spans="1:12">
      <c r="B718" s="422"/>
      <c r="C718" s="422"/>
      <c r="D718" t="s">
        <v>45</v>
      </c>
      <c r="E718" s="28">
        <v>15</v>
      </c>
      <c r="G718" s="2">
        <f t="shared" si="14"/>
        <v>152.9</v>
      </c>
      <c r="I718" s="421"/>
      <c r="K718" s="207"/>
    </row>
    <row r="719" spans="1:12">
      <c r="A719" s="70">
        <v>45210</v>
      </c>
      <c r="B719" s="422">
        <v>27617</v>
      </c>
      <c r="C719" s="422" t="s">
        <v>23</v>
      </c>
      <c r="D719" t="s">
        <v>12</v>
      </c>
      <c r="F719" s="207">
        <v>70.900000000000006</v>
      </c>
      <c r="G719" s="2">
        <f t="shared" si="14"/>
        <v>82</v>
      </c>
    </row>
    <row r="720" spans="1:12">
      <c r="A720" s="70">
        <v>45210</v>
      </c>
      <c r="B720" s="422">
        <v>27617</v>
      </c>
      <c r="C720" s="422" t="s">
        <v>23</v>
      </c>
      <c r="D720" t="s">
        <v>13</v>
      </c>
      <c r="F720" s="207">
        <v>2</v>
      </c>
      <c r="G720" s="2">
        <f t="shared" si="14"/>
        <v>80</v>
      </c>
      <c r="K720" s="28"/>
    </row>
    <row r="721" spans="1:12">
      <c r="A721" s="70">
        <v>45210</v>
      </c>
      <c r="B721" s="422">
        <v>27617</v>
      </c>
      <c r="C721" s="422" t="s">
        <v>23</v>
      </c>
      <c r="D721" t="s">
        <v>14</v>
      </c>
      <c r="F721" s="207">
        <v>60</v>
      </c>
      <c r="G721" s="2">
        <f t="shared" si="14"/>
        <v>20</v>
      </c>
      <c r="K721" s="28"/>
    </row>
    <row r="722" spans="1:12">
      <c r="A722" s="70">
        <v>45210</v>
      </c>
      <c r="B722" s="422">
        <v>27617</v>
      </c>
      <c r="C722" s="422" t="s">
        <v>23</v>
      </c>
      <c r="D722" t="s">
        <v>15</v>
      </c>
      <c r="F722" s="207">
        <v>5</v>
      </c>
      <c r="G722" s="2">
        <f t="shared" si="14"/>
        <v>15</v>
      </c>
    </row>
    <row r="723" spans="1:12">
      <c r="A723" s="70">
        <v>45210</v>
      </c>
      <c r="B723" s="422">
        <v>27617</v>
      </c>
      <c r="C723" s="422" t="s">
        <v>23</v>
      </c>
      <c r="D723" t="s">
        <v>45</v>
      </c>
      <c r="F723" s="28">
        <v>15</v>
      </c>
      <c r="G723" s="2">
        <f t="shared" si="14"/>
        <v>0</v>
      </c>
      <c r="H723" s="2"/>
    </row>
    <row r="724" spans="1:12">
      <c r="A724" s="31">
        <v>45199</v>
      </c>
      <c r="B724" s="421" t="s">
        <v>10</v>
      </c>
      <c r="C724" s="421" t="s">
        <v>41</v>
      </c>
      <c r="D724" t="s">
        <v>12</v>
      </c>
      <c r="E724" s="207">
        <v>70.599999999999994</v>
      </c>
      <c r="G724" s="2">
        <f t="shared" si="14"/>
        <v>70.599999999999994</v>
      </c>
    </row>
    <row r="725" spans="1:12">
      <c r="A725" s="70"/>
      <c r="B725" s="422"/>
      <c r="C725" s="422"/>
      <c r="D725" t="s">
        <v>13</v>
      </c>
      <c r="E725" s="207">
        <v>25</v>
      </c>
      <c r="G725" s="2">
        <f t="shared" si="14"/>
        <v>95.6</v>
      </c>
    </row>
    <row r="726" spans="1:12">
      <c r="A726" s="70"/>
      <c r="B726" s="422"/>
      <c r="C726" s="422"/>
      <c r="D726" t="s">
        <v>14</v>
      </c>
      <c r="E726" s="207">
        <v>60</v>
      </c>
      <c r="G726" s="2">
        <f t="shared" si="14"/>
        <v>155.6</v>
      </c>
    </row>
    <row r="727" spans="1:12">
      <c r="A727" s="70"/>
      <c r="B727" s="422"/>
      <c r="C727" s="422"/>
      <c r="D727" t="s">
        <v>15</v>
      </c>
      <c r="E727" s="207">
        <v>5</v>
      </c>
      <c r="G727" s="2">
        <f t="shared" si="14"/>
        <v>160.6</v>
      </c>
    </row>
    <row r="728" spans="1:12">
      <c r="A728" s="432"/>
      <c r="B728" s="422"/>
      <c r="C728" s="422"/>
      <c r="D728" t="s">
        <v>51</v>
      </c>
      <c r="E728" s="207">
        <v>10</v>
      </c>
      <c r="G728" s="2">
        <f t="shared" si="14"/>
        <v>170.6</v>
      </c>
    </row>
    <row r="729" spans="1:12">
      <c r="A729" s="432"/>
      <c r="B729" s="422"/>
      <c r="C729" s="422"/>
      <c r="D729" t="s">
        <v>52</v>
      </c>
      <c r="E729" s="207">
        <v>10</v>
      </c>
      <c r="G729" s="2">
        <f t="shared" si="14"/>
        <v>180.6</v>
      </c>
    </row>
    <row r="730" spans="1:12">
      <c r="A730" s="432">
        <v>45246</v>
      </c>
      <c r="B730" s="422">
        <v>27790</v>
      </c>
      <c r="C730" s="422" t="s">
        <v>41</v>
      </c>
      <c r="D730" t="s">
        <v>12</v>
      </c>
      <c r="E730" s="207"/>
      <c r="F730" s="2">
        <v>70.599999999999994</v>
      </c>
      <c r="G730" s="2">
        <f t="shared" si="14"/>
        <v>110</v>
      </c>
      <c r="I730" s="421"/>
      <c r="K730" s="207"/>
    </row>
    <row r="731" spans="1:12">
      <c r="A731" s="432">
        <v>45246</v>
      </c>
      <c r="B731" s="422">
        <v>27790</v>
      </c>
      <c r="C731" s="422" t="s">
        <v>41</v>
      </c>
      <c r="D731" t="s">
        <v>13</v>
      </c>
      <c r="E731" s="207"/>
      <c r="F731" s="2">
        <v>25</v>
      </c>
      <c r="G731" s="2">
        <f t="shared" si="14"/>
        <v>85</v>
      </c>
      <c r="K731" s="207"/>
    </row>
    <row r="732" spans="1:12">
      <c r="A732" s="3">
        <v>45264</v>
      </c>
      <c r="B732" s="422">
        <v>27893</v>
      </c>
      <c r="C732" s="422" t="s">
        <v>41</v>
      </c>
      <c r="D732" t="s">
        <v>14</v>
      </c>
      <c r="E732" s="20"/>
      <c r="F732" s="5">
        <v>60</v>
      </c>
      <c r="G732" s="2">
        <f t="shared" si="14"/>
        <v>25</v>
      </c>
      <c r="K732" s="207"/>
    </row>
    <row r="733" spans="1:12">
      <c r="A733" s="3">
        <v>45264</v>
      </c>
      <c r="B733" s="422">
        <v>27893</v>
      </c>
      <c r="C733" s="422" t="s">
        <v>41</v>
      </c>
      <c r="D733" t="s">
        <v>15</v>
      </c>
      <c r="E733" s="20"/>
      <c r="F733" s="5">
        <v>5</v>
      </c>
      <c r="G733" s="2">
        <f t="shared" si="14"/>
        <v>20</v>
      </c>
      <c r="K733" s="207"/>
    </row>
    <row r="734" spans="1:12">
      <c r="A734" s="3">
        <v>45357</v>
      </c>
      <c r="B734" s="422">
        <v>28503</v>
      </c>
      <c r="C734" s="422" t="s">
        <v>41</v>
      </c>
      <c r="D734" t="s">
        <v>51</v>
      </c>
      <c r="E734" s="20"/>
      <c r="F734" s="207">
        <v>10</v>
      </c>
      <c r="G734" s="2">
        <f>+G733+E734-F734</f>
        <v>10</v>
      </c>
      <c r="K734" s="207"/>
    </row>
    <row r="735" spans="1:12">
      <c r="A735" s="3">
        <v>45357</v>
      </c>
      <c r="B735" s="422">
        <v>28503</v>
      </c>
      <c r="C735" s="422" t="s">
        <v>41</v>
      </c>
      <c r="D735" t="s">
        <v>52</v>
      </c>
      <c r="E735" s="20"/>
      <c r="F735" s="207">
        <v>10</v>
      </c>
      <c r="G735" s="2">
        <f>+G734+E735-F735</f>
        <v>0</v>
      </c>
      <c r="K735" s="207"/>
    </row>
    <row r="736" spans="1:12">
      <c r="A736" s="31">
        <v>45230</v>
      </c>
      <c r="B736" s="421" t="s">
        <v>10</v>
      </c>
      <c r="C736" s="421" t="s">
        <v>25</v>
      </c>
      <c r="D736" t="s">
        <v>12</v>
      </c>
      <c r="E736" s="20">
        <v>68.599999999999994</v>
      </c>
      <c r="G736" s="2">
        <f>+G735+E736-F736</f>
        <v>68.599999999999994</v>
      </c>
      <c r="L736" s="207"/>
    </row>
    <row r="737" spans="1:12">
      <c r="A737" s="3"/>
      <c r="B737" s="422"/>
      <c r="C737" s="422"/>
      <c r="D737" t="s">
        <v>13</v>
      </c>
      <c r="E737" s="20">
        <v>39.1</v>
      </c>
      <c r="G737" s="2">
        <f>+G736+E737-F737</f>
        <v>107.69999999999999</v>
      </c>
      <c r="L737" s="207"/>
    </row>
    <row r="738" spans="1:12">
      <c r="A738" s="3"/>
      <c r="B738" s="422"/>
      <c r="C738" s="422"/>
      <c r="D738" t="s">
        <v>14</v>
      </c>
      <c r="E738" s="207">
        <v>60</v>
      </c>
      <c r="G738" s="2">
        <f t="shared" si="14"/>
        <v>167.7</v>
      </c>
      <c r="I738" s="421"/>
      <c r="K738" s="20"/>
    </row>
    <row r="739" spans="1:12">
      <c r="A739" s="3"/>
      <c r="B739" s="422"/>
      <c r="C739" s="422"/>
      <c r="D739" t="s">
        <v>15</v>
      </c>
      <c r="E739" s="207">
        <v>5</v>
      </c>
      <c r="G739" s="2">
        <f t="shared" si="14"/>
        <v>172.7</v>
      </c>
      <c r="I739" s="422"/>
      <c r="K739" s="20"/>
    </row>
    <row r="740" spans="1:12">
      <c r="A740" s="3">
        <v>45264</v>
      </c>
      <c r="B740" s="422">
        <v>27893</v>
      </c>
      <c r="C740" s="422" t="s">
        <v>25</v>
      </c>
      <c r="D740" t="s">
        <v>12</v>
      </c>
      <c r="E740" s="207"/>
      <c r="F740" s="20">
        <v>68.599999999999994</v>
      </c>
      <c r="G740" s="2">
        <f t="shared" si="14"/>
        <v>104.1</v>
      </c>
      <c r="I740" s="422"/>
      <c r="K740" s="20"/>
    </row>
    <row r="741" spans="1:12">
      <c r="A741" s="3">
        <v>45264</v>
      </c>
      <c r="B741" s="422">
        <v>27893</v>
      </c>
      <c r="C741" s="422" t="s">
        <v>25</v>
      </c>
      <c r="D741" t="s">
        <v>13</v>
      </c>
      <c r="E741" s="207"/>
      <c r="F741" s="20">
        <v>39.1</v>
      </c>
      <c r="G741" s="2">
        <f t="shared" si="14"/>
        <v>65</v>
      </c>
      <c r="I741" s="422"/>
      <c r="K741" s="20"/>
    </row>
    <row r="742" spans="1:12">
      <c r="A742" s="3">
        <v>45264</v>
      </c>
      <c r="B742" s="422">
        <v>27893</v>
      </c>
      <c r="C742" s="422" t="s">
        <v>25</v>
      </c>
      <c r="D742" t="s">
        <v>14</v>
      </c>
      <c r="E742" s="20"/>
      <c r="F742" s="5">
        <v>60</v>
      </c>
      <c r="G742" s="2">
        <f t="shared" si="14"/>
        <v>5</v>
      </c>
      <c r="I742" s="422"/>
      <c r="K742" s="20"/>
    </row>
    <row r="743" spans="1:12">
      <c r="A743" s="3">
        <v>45264</v>
      </c>
      <c r="B743" s="422">
        <v>27893</v>
      </c>
      <c r="C743" s="422" t="s">
        <v>25</v>
      </c>
      <c r="D743" t="s">
        <v>15</v>
      </c>
      <c r="E743" s="20"/>
      <c r="F743" s="5">
        <v>5</v>
      </c>
      <c r="G743" s="2">
        <f t="shared" si="14"/>
        <v>0</v>
      </c>
      <c r="I743" s="422"/>
      <c r="K743" s="20"/>
    </row>
    <row r="744" spans="1:12">
      <c r="A744" s="31">
        <v>45260</v>
      </c>
      <c r="B744" s="421" t="s">
        <v>10</v>
      </c>
      <c r="C744" s="421" t="s">
        <v>26</v>
      </c>
      <c r="D744" t="s">
        <v>12</v>
      </c>
      <c r="E744" s="20">
        <v>74.599999999999994</v>
      </c>
      <c r="G744" s="2">
        <f t="shared" si="14"/>
        <v>74.599999999999994</v>
      </c>
      <c r="I744" s="422"/>
      <c r="K744" s="207"/>
    </row>
    <row r="745" spans="1:12">
      <c r="A745" s="31"/>
      <c r="B745" s="422"/>
      <c r="C745" s="422"/>
      <c r="D745" t="s">
        <v>13</v>
      </c>
      <c r="E745" s="20">
        <v>63.5</v>
      </c>
      <c r="G745" s="2">
        <f t="shared" si="14"/>
        <v>138.1</v>
      </c>
      <c r="I745" s="422"/>
      <c r="K745" s="207"/>
    </row>
    <row r="746" spans="1:12">
      <c r="A746" s="31"/>
      <c r="B746" s="422"/>
      <c r="C746" s="422"/>
      <c r="D746" t="s">
        <v>14</v>
      </c>
      <c r="E746" s="207">
        <v>60</v>
      </c>
      <c r="G746" s="2">
        <f t="shared" si="14"/>
        <v>198.1</v>
      </c>
      <c r="K746" s="28"/>
      <c r="L746" s="28"/>
    </row>
    <row r="747" spans="1:12">
      <c r="A747" s="31"/>
      <c r="B747" s="422"/>
      <c r="C747" s="422"/>
      <c r="D747" t="s">
        <v>15</v>
      </c>
      <c r="E747" s="207">
        <v>5</v>
      </c>
      <c r="G747" s="2">
        <f t="shared" si="14"/>
        <v>203.1</v>
      </c>
    </row>
    <row r="748" spans="1:12">
      <c r="A748" s="1">
        <v>45280</v>
      </c>
      <c r="B748" s="422">
        <v>28020</v>
      </c>
      <c r="C748" s="422" t="s">
        <v>26</v>
      </c>
      <c r="D748" t="s">
        <v>12</v>
      </c>
      <c r="F748" s="20">
        <v>74.599999999999994</v>
      </c>
      <c r="G748" s="2">
        <f t="shared" si="14"/>
        <v>128.5</v>
      </c>
    </row>
    <row r="749" spans="1:12">
      <c r="A749" s="1">
        <v>45280</v>
      </c>
      <c r="B749" s="422">
        <v>28020</v>
      </c>
      <c r="C749" s="422" t="s">
        <v>26</v>
      </c>
      <c r="D749" t="s">
        <v>13</v>
      </c>
      <c r="F749" s="20">
        <v>63.5</v>
      </c>
      <c r="G749" s="2">
        <f t="shared" si="14"/>
        <v>65</v>
      </c>
    </row>
    <row r="750" spans="1:12">
      <c r="A750" s="1">
        <v>45280</v>
      </c>
      <c r="B750" s="422">
        <v>28020</v>
      </c>
      <c r="C750" s="422" t="s">
        <v>26</v>
      </c>
      <c r="D750" t="s">
        <v>14</v>
      </c>
      <c r="F750" s="207">
        <v>60</v>
      </c>
      <c r="G750" s="2">
        <f t="shared" si="14"/>
        <v>5</v>
      </c>
    </row>
    <row r="751" spans="1:12">
      <c r="A751" s="1">
        <v>45280</v>
      </c>
      <c r="B751" s="422">
        <v>28020</v>
      </c>
      <c r="C751" s="422" t="s">
        <v>26</v>
      </c>
      <c r="D751" t="s">
        <v>15</v>
      </c>
      <c r="F751" s="207">
        <v>5</v>
      </c>
      <c r="G751" s="2">
        <f t="shared" ref="G751:G764" si="15">+G750+E751-F751</f>
        <v>0</v>
      </c>
      <c r="H751" s="421"/>
    </row>
    <row r="752" spans="1:12">
      <c r="A752" s="31">
        <v>45291</v>
      </c>
      <c r="B752" s="421" t="s">
        <v>10</v>
      </c>
      <c r="C752" s="421" t="s">
        <v>27</v>
      </c>
      <c r="D752" t="s">
        <v>12</v>
      </c>
      <c r="E752" s="20">
        <v>79.7</v>
      </c>
      <c r="G752" s="2">
        <f t="shared" si="15"/>
        <v>79.7</v>
      </c>
    </row>
    <row r="753" spans="1:11">
      <c r="A753" s="3"/>
      <c r="B753" s="422"/>
      <c r="C753" s="422"/>
      <c r="D753" t="s">
        <v>13</v>
      </c>
      <c r="E753" s="20">
        <v>72</v>
      </c>
      <c r="G753" s="2">
        <f t="shared" si="15"/>
        <v>151.69999999999999</v>
      </c>
      <c r="H753" s="421"/>
      <c r="K753" s="20"/>
    </row>
    <row r="754" spans="1:11">
      <c r="A754" s="3"/>
      <c r="B754" s="422"/>
      <c r="C754" s="422"/>
      <c r="D754" t="s">
        <v>14</v>
      </c>
      <c r="E754" s="207">
        <v>60</v>
      </c>
      <c r="G754" s="2">
        <f t="shared" si="15"/>
        <v>211.7</v>
      </c>
      <c r="H754" s="422"/>
      <c r="K754" s="20"/>
    </row>
    <row r="755" spans="1:11">
      <c r="A755" s="3"/>
      <c r="B755" s="422"/>
      <c r="C755" s="422"/>
      <c r="D755" t="s">
        <v>15</v>
      </c>
      <c r="E755" s="207">
        <v>5</v>
      </c>
      <c r="G755" s="2">
        <f>+G754+E755-F755</f>
        <v>216.7</v>
      </c>
      <c r="H755" s="422"/>
      <c r="J755" s="207"/>
      <c r="K755" s="207"/>
    </row>
    <row r="756" spans="1:11">
      <c r="A756" s="3">
        <v>45357</v>
      </c>
      <c r="B756" s="422">
        <v>28504</v>
      </c>
      <c r="C756" s="422" t="s">
        <v>27</v>
      </c>
      <c r="D756" t="s">
        <v>12</v>
      </c>
      <c r="E756" s="207"/>
      <c r="F756" s="20">
        <v>79.7</v>
      </c>
      <c r="G756" s="2">
        <f>+G755+E756-F756</f>
        <v>137</v>
      </c>
      <c r="H756" s="422"/>
      <c r="J756" s="207"/>
      <c r="K756" s="207"/>
    </row>
    <row r="757" spans="1:11">
      <c r="A757" s="3">
        <v>45357</v>
      </c>
      <c r="B757" s="422">
        <v>28504</v>
      </c>
      <c r="C757" s="422" t="s">
        <v>27</v>
      </c>
      <c r="D757" t="s">
        <v>13</v>
      </c>
      <c r="E757" s="207"/>
      <c r="F757" s="20">
        <v>72</v>
      </c>
      <c r="G757" s="2">
        <f>+G756+E757-F757</f>
        <v>65</v>
      </c>
      <c r="H757" s="422"/>
      <c r="J757" s="207"/>
      <c r="K757" s="207"/>
    </row>
    <row r="758" spans="1:11">
      <c r="A758" s="3">
        <v>45357</v>
      </c>
      <c r="B758" s="422">
        <v>28504</v>
      </c>
      <c r="C758" s="422" t="s">
        <v>27</v>
      </c>
      <c r="D758" t="s">
        <v>14</v>
      </c>
      <c r="E758" s="207"/>
      <c r="F758" s="207">
        <v>60</v>
      </c>
      <c r="G758" s="2">
        <f>+G757+E758-F758</f>
        <v>5</v>
      </c>
      <c r="H758" s="422"/>
      <c r="J758" s="207"/>
      <c r="K758" s="207"/>
    </row>
    <row r="759" spans="1:11">
      <c r="A759" s="3">
        <v>45357</v>
      </c>
      <c r="B759" s="422">
        <v>28504</v>
      </c>
      <c r="C759" s="422" t="s">
        <v>27</v>
      </c>
      <c r="D759" t="s">
        <v>15</v>
      </c>
      <c r="E759" s="207"/>
      <c r="F759" s="207">
        <v>5</v>
      </c>
      <c r="G759" s="2">
        <f>+G758+E759-F759</f>
        <v>0</v>
      </c>
      <c r="H759" s="422"/>
      <c r="J759" s="207"/>
      <c r="K759" s="207"/>
    </row>
    <row r="760" spans="1:11">
      <c r="A760" s="81">
        <v>45322</v>
      </c>
      <c r="B760" s="421" t="s">
        <v>10</v>
      </c>
      <c r="C760" s="421" t="s">
        <v>11</v>
      </c>
      <c r="D760" t="s">
        <v>12</v>
      </c>
      <c r="E760" s="20">
        <v>89</v>
      </c>
      <c r="G760" s="2">
        <f>+G759+E760-F760</f>
        <v>89</v>
      </c>
      <c r="H760" s="422"/>
      <c r="J760" s="207"/>
      <c r="K760" s="207"/>
    </row>
    <row r="761" spans="1:11">
      <c r="A761" s="70"/>
      <c r="B761" s="422"/>
      <c r="C761" s="422"/>
      <c r="D761" t="s">
        <v>13</v>
      </c>
      <c r="E761" s="20">
        <v>98.1</v>
      </c>
      <c r="G761" s="2">
        <f t="shared" si="15"/>
        <v>187.1</v>
      </c>
      <c r="H761" s="421"/>
      <c r="J761" s="20"/>
      <c r="K761" s="20"/>
    </row>
    <row r="762" spans="1:11">
      <c r="A762" s="70"/>
      <c r="B762" s="422"/>
      <c r="C762" s="422"/>
      <c r="D762" t="s">
        <v>14</v>
      </c>
      <c r="E762" s="207">
        <v>60</v>
      </c>
      <c r="G762" s="2">
        <f t="shared" si="15"/>
        <v>247.1</v>
      </c>
      <c r="H762" s="422"/>
      <c r="J762" s="20"/>
      <c r="K762" s="20"/>
    </row>
    <row r="763" spans="1:11">
      <c r="A763" s="70"/>
      <c r="B763" s="422"/>
      <c r="C763" s="422"/>
      <c r="D763" t="s">
        <v>15</v>
      </c>
      <c r="E763" s="207">
        <v>5</v>
      </c>
      <c r="G763" s="2">
        <f t="shared" si="15"/>
        <v>252.1</v>
      </c>
      <c r="H763" s="422"/>
      <c r="J763" s="207"/>
      <c r="K763" s="207"/>
    </row>
    <row r="764" spans="1:11">
      <c r="B764" s="422"/>
      <c r="C764" s="422"/>
      <c r="D764" t="s">
        <v>119</v>
      </c>
      <c r="E764" s="28">
        <v>24.2</v>
      </c>
      <c r="G764" s="2">
        <f t="shared" si="15"/>
        <v>276.3</v>
      </c>
      <c r="H764" s="422"/>
      <c r="J764" s="207"/>
      <c r="K764" s="207"/>
    </row>
    <row r="765" spans="1:11">
      <c r="A765" s="3">
        <v>45357</v>
      </c>
      <c r="B765" s="422">
        <v>28504</v>
      </c>
      <c r="C765" s="422" t="s">
        <v>11</v>
      </c>
      <c r="D765" t="s">
        <v>12</v>
      </c>
      <c r="F765" s="20">
        <v>89</v>
      </c>
      <c r="G765" s="2">
        <f>+G764+E765-F765</f>
        <v>187.3</v>
      </c>
      <c r="H765" s="422"/>
      <c r="J765" s="207"/>
      <c r="K765" s="207"/>
    </row>
    <row r="766" spans="1:11">
      <c r="A766" s="3">
        <v>45357</v>
      </c>
      <c r="B766" s="422">
        <v>28504</v>
      </c>
      <c r="C766" s="422" t="s">
        <v>11</v>
      </c>
      <c r="D766" t="s">
        <v>13</v>
      </c>
      <c r="F766" s="20">
        <v>98.1</v>
      </c>
      <c r="G766" s="2">
        <f>+G765+E766-F766</f>
        <v>89.200000000000017</v>
      </c>
      <c r="H766" s="422"/>
      <c r="J766" s="207"/>
      <c r="K766" s="207"/>
    </row>
    <row r="767" spans="1:11">
      <c r="A767" s="3">
        <v>45357</v>
      </c>
      <c r="B767" s="422">
        <v>28504</v>
      </c>
      <c r="C767" s="422" t="s">
        <v>11</v>
      </c>
      <c r="D767" t="s">
        <v>14</v>
      </c>
      <c r="F767" s="207">
        <v>60</v>
      </c>
      <c r="G767" s="2">
        <f>+G766+E767-F767</f>
        <v>29.200000000000017</v>
      </c>
      <c r="H767" s="422"/>
      <c r="J767" s="207"/>
      <c r="K767" s="207"/>
    </row>
    <row r="768" spans="1:11">
      <c r="A768" s="3">
        <v>45357</v>
      </c>
      <c r="B768" s="422">
        <v>28504</v>
      </c>
      <c r="C768" s="422" t="s">
        <v>11</v>
      </c>
      <c r="D768" t="s">
        <v>15</v>
      </c>
      <c r="F768" s="207">
        <v>5</v>
      </c>
      <c r="G768" s="2">
        <f>+G767+E768-F768</f>
        <v>24.200000000000017</v>
      </c>
      <c r="H768" s="422"/>
      <c r="J768" s="207"/>
      <c r="K768" s="207"/>
    </row>
    <row r="769" spans="1:11">
      <c r="A769" s="3">
        <v>45357</v>
      </c>
      <c r="B769" s="422">
        <v>28504</v>
      </c>
      <c r="C769" s="422" t="s">
        <v>11</v>
      </c>
      <c r="D769" t="s">
        <v>119</v>
      </c>
      <c r="F769" s="28">
        <v>24.2</v>
      </c>
      <c r="G769" s="2">
        <f>+G768+E769-F769</f>
        <v>0</v>
      </c>
      <c r="H769" s="422"/>
      <c r="J769" s="207"/>
      <c r="K769" s="207"/>
    </row>
    <row r="770" spans="1:11">
      <c r="A770" s="31">
        <v>45351</v>
      </c>
      <c r="B770" s="421" t="s">
        <v>10</v>
      </c>
      <c r="C770" s="421" t="s">
        <v>17</v>
      </c>
      <c r="D770" t="s">
        <v>12</v>
      </c>
      <c r="E770" s="20">
        <v>92.2</v>
      </c>
      <c r="G770" s="2">
        <f>+G769+E770-F770</f>
        <v>92.2</v>
      </c>
      <c r="H770" s="422"/>
      <c r="J770" s="28"/>
      <c r="K770" s="28"/>
    </row>
    <row r="771" spans="1:11">
      <c r="A771" s="3"/>
      <c r="B771" s="422"/>
      <c r="C771" s="422"/>
      <c r="D771" t="s">
        <v>13</v>
      </c>
      <c r="E771" s="20">
        <v>88.3</v>
      </c>
      <c r="G771" s="2">
        <f>+G770+E771-F771</f>
        <v>180.5</v>
      </c>
      <c r="H771" s="421"/>
      <c r="J771" s="207"/>
      <c r="K771" s="207"/>
    </row>
    <row r="772" spans="1:11">
      <c r="A772" s="3"/>
      <c r="B772" s="422"/>
      <c r="C772" s="422"/>
      <c r="D772" t="s">
        <v>14</v>
      </c>
      <c r="E772" s="207">
        <v>58</v>
      </c>
      <c r="G772" s="2">
        <f>+G771+E772-F772</f>
        <v>238.5</v>
      </c>
      <c r="J772" s="207"/>
      <c r="K772" s="207"/>
    </row>
    <row r="773" spans="1:11">
      <c r="A773" s="3"/>
      <c r="B773" s="422"/>
      <c r="C773" s="422"/>
      <c r="D773" t="s">
        <v>15</v>
      </c>
      <c r="E773" s="207">
        <v>5</v>
      </c>
      <c r="G773" s="2">
        <f>+G772+E773-F773</f>
        <v>243.5</v>
      </c>
      <c r="J773" s="28"/>
    </row>
    <row r="774" spans="1:11">
      <c r="A774" s="3">
        <v>45357</v>
      </c>
      <c r="B774" s="422">
        <v>28504</v>
      </c>
      <c r="C774" s="422" t="s">
        <v>11</v>
      </c>
      <c r="D774" t="s">
        <v>14</v>
      </c>
      <c r="F774" s="207">
        <v>58</v>
      </c>
      <c r="G774" s="2">
        <f>+G773+E774-F774</f>
        <v>185.5</v>
      </c>
    </row>
    <row r="775" spans="1:11">
      <c r="A775" s="3">
        <v>45357</v>
      </c>
      <c r="B775" s="422">
        <v>28504</v>
      </c>
      <c r="C775" s="422" t="s">
        <v>11</v>
      </c>
      <c r="D775" t="s">
        <v>15</v>
      </c>
      <c r="F775" s="207">
        <v>5</v>
      </c>
      <c r="G775" s="2">
        <f>+G774+E775-F775</f>
        <v>180.5</v>
      </c>
    </row>
    <row r="776" spans="1:11">
      <c r="A776" s="3">
        <v>45376</v>
      </c>
      <c r="B776" s="422">
        <v>28654</v>
      </c>
      <c r="C776" s="422" t="s">
        <v>11</v>
      </c>
      <c r="D776" t="s">
        <v>12</v>
      </c>
      <c r="F776" s="20">
        <v>92.2</v>
      </c>
      <c r="G776" s="2">
        <f>+G775+E776-F776</f>
        <v>88.3</v>
      </c>
    </row>
    <row r="777" spans="1:11">
      <c r="A777" s="3">
        <v>45376</v>
      </c>
      <c r="B777" s="422">
        <v>28654</v>
      </c>
      <c r="C777" s="422" t="s">
        <v>11</v>
      </c>
      <c r="D777" t="s">
        <v>13</v>
      </c>
      <c r="F777" s="20">
        <v>88.3</v>
      </c>
      <c r="G777" s="2">
        <f>+G776+E777-F777</f>
        <v>0</v>
      </c>
    </row>
    <row r="778" spans="1:11">
      <c r="A778" s="31">
        <v>45382</v>
      </c>
      <c r="B778" s="421" t="s">
        <v>10</v>
      </c>
      <c r="C778" s="421" t="s">
        <v>18</v>
      </c>
      <c r="D778" t="s">
        <v>12</v>
      </c>
      <c r="E778" s="207">
        <v>89.2</v>
      </c>
      <c r="G778" s="2">
        <f>+G777+E778-F778</f>
        <v>89.2</v>
      </c>
    </row>
    <row r="779" spans="1:11">
      <c r="A779" s="3"/>
      <c r="B779" s="422"/>
      <c r="C779" s="422"/>
      <c r="D779" t="s">
        <v>13</v>
      </c>
      <c r="E779" s="207">
        <v>69.099999999999994</v>
      </c>
      <c r="G779" s="2">
        <f t="shared" ref="G779:G848" si="16">+G778+E779-F779</f>
        <v>158.30000000000001</v>
      </c>
      <c r="I779" s="421"/>
      <c r="K779" s="207"/>
    </row>
    <row r="780" spans="1:11">
      <c r="A780" s="3"/>
      <c r="B780" s="422"/>
      <c r="C780" s="422"/>
      <c r="D780" t="s">
        <v>14</v>
      </c>
      <c r="E780" s="207">
        <v>60</v>
      </c>
      <c r="G780" s="2">
        <f t="shared" si="16"/>
        <v>218.3</v>
      </c>
      <c r="I780" s="422"/>
      <c r="K780" s="207"/>
    </row>
    <row r="781" spans="1:11">
      <c r="A781" s="3"/>
      <c r="B781" s="422"/>
      <c r="C781" s="422"/>
      <c r="D781" t="s">
        <v>15</v>
      </c>
      <c r="E781" s="207">
        <v>5</v>
      </c>
      <c r="G781" s="2">
        <f t="shared" si="16"/>
        <v>223.3</v>
      </c>
      <c r="I781" s="422"/>
      <c r="K781" s="207"/>
    </row>
    <row r="782" spans="1:11">
      <c r="A782" s="1">
        <v>45468</v>
      </c>
      <c r="B782" s="422">
        <v>29078</v>
      </c>
      <c r="C782" s="422" t="s">
        <v>18</v>
      </c>
      <c r="D782" t="s">
        <v>12</v>
      </c>
      <c r="E782" s="207"/>
      <c r="F782" s="207">
        <v>89.2</v>
      </c>
      <c r="G782" s="2">
        <f t="shared" si="16"/>
        <v>134.10000000000002</v>
      </c>
      <c r="I782" s="422"/>
      <c r="K782" s="207"/>
    </row>
    <row r="783" spans="1:11">
      <c r="A783" s="1">
        <v>45468</v>
      </c>
      <c r="B783" s="422">
        <v>29078</v>
      </c>
      <c r="C783" s="422" t="s">
        <v>18</v>
      </c>
      <c r="D783" t="s">
        <v>13</v>
      </c>
      <c r="E783" s="207"/>
      <c r="F783" s="207">
        <v>69.099999999999994</v>
      </c>
      <c r="G783" s="2">
        <f t="shared" si="16"/>
        <v>65.000000000000028</v>
      </c>
      <c r="I783" s="440" t="s">
        <v>593</v>
      </c>
      <c r="J783" s="440"/>
      <c r="K783" s="440"/>
    </row>
    <row r="784" spans="1:11">
      <c r="A784" s="1">
        <v>45468</v>
      </c>
      <c r="B784" s="422">
        <v>29078</v>
      </c>
      <c r="C784" s="422" t="s">
        <v>18</v>
      </c>
      <c r="D784" t="s">
        <v>14</v>
      </c>
      <c r="E784" s="207"/>
      <c r="F784" s="207">
        <v>60</v>
      </c>
      <c r="G784" s="2">
        <f t="shared" si="16"/>
        <v>5.0000000000000284</v>
      </c>
      <c r="H784">
        <v>2024</v>
      </c>
      <c r="I784" s="421" t="s">
        <v>20</v>
      </c>
      <c r="J784" t="s">
        <v>12</v>
      </c>
      <c r="K784" s="207">
        <v>80.7</v>
      </c>
    </row>
    <row r="785" spans="1:12">
      <c r="A785" s="1">
        <v>45468</v>
      </c>
      <c r="B785" s="422">
        <v>29078</v>
      </c>
      <c r="C785" s="422" t="s">
        <v>18</v>
      </c>
      <c r="D785" t="s">
        <v>15</v>
      </c>
      <c r="E785" s="207"/>
      <c r="F785" s="207">
        <v>5</v>
      </c>
      <c r="G785" s="2">
        <f t="shared" si="16"/>
        <v>2.8421709430404007E-14</v>
      </c>
      <c r="I785" s="422"/>
      <c r="J785" t="s">
        <v>13</v>
      </c>
      <c r="K785" s="207">
        <v>118.2</v>
      </c>
    </row>
    <row r="786" spans="1:12">
      <c r="A786" s="31">
        <v>45412</v>
      </c>
      <c r="B786" s="421" t="s">
        <v>10</v>
      </c>
      <c r="C786" s="421" t="s">
        <v>19</v>
      </c>
      <c r="D786" t="s">
        <v>12</v>
      </c>
      <c r="E786" s="207">
        <v>88.7</v>
      </c>
      <c r="G786" s="2">
        <f t="shared" si="16"/>
        <v>88.700000000000031</v>
      </c>
      <c r="I786" s="421" t="s">
        <v>21</v>
      </c>
      <c r="J786" t="s">
        <v>14</v>
      </c>
      <c r="K786" s="207">
        <v>60</v>
      </c>
    </row>
    <row r="787" spans="1:12">
      <c r="A787" s="3"/>
      <c r="B787" s="422"/>
      <c r="C787" s="422"/>
      <c r="D787" t="s">
        <v>13</v>
      </c>
      <c r="E787" s="207">
        <v>88.4</v>
      </c>
      <c r="G787" s="2">
        <f t="shared" si="16"/>
        <v>177.10000000000002</v>
      </c>
      <c r="I787" s="422"/>
      <c r="J787" t="s">
        <v>15</v>
      </c>
      <c r="K787" s="207">
        <v>5</v>
      </c>
    </row>
    <row r="788" spans="1:12">
      <c r="A788" s="3"/>
      <c r="B788" s="422"/>
      <c r="C788" s="422"/>
      <c r="D788" t="s">
        <v>14</v>
      </c>
      <c r="E788" s="207">
        <v>60</v>
      </c>
      <c r="G788" s="2">
        <f t="shared" si="16"/>
        <v>237.10000000000002</v>
      </c>
      <c r="I788" s="421"/>
      <c r="K788" s="207">
        <f>SUM(K784:K787)</f>
        <v>263.89999999999998</v>
      </c>
    </row>
    <row r="789" spans="1:12">
      <c r="A789" s="3"/>
      <c r="B789" s="422"/>
      <c r="C789" s="422"/>
      <c r="D789" t="s">
        <v>15</v>
      </c>
      <c r="E789" s="207">
        <v>5</v>
      </c>
      <c r="G789" s="2">
        <f t="shared" si="16"/>
        <v>242.10000000000002</v>
      </c>
      <c r="I789" s="422"/>
    </row>
    <row r="790" spans="1:12">
      <c r="A790" s="1">
        <v>45468</v>
      </c>
      <c r="B790" s="422">
        <v>29078</v>
      </c>
      <c r="C790" s="422" t="s">
        <v>19</v>
      </c>
      <c r="D790" t="s">
        <v>12</v>
      </c>
      <c r="E790" s="207"/>
      <c r="F790" s="207">
        <v>88.7</v>
      </c>
      <c r="G790" s="2">
        <f t="shared" si="16"/>
        <v>153.40000000000003</v>
      </c>
      <c r="I790" s="422"/>
      <c r="K790" s="207"/>
    </row>
    <row r="791" spans="1:12">
      <c r="A791" s="1">
        <v>45468</v>
      </c>
      <c r="B791" s="422">
        <v>29078</v>
      </c>
      <c r="C791" s="422" t="s">
        <v>19</v>
      </c>
      <c r="D791" t="s">
        <v>13</v>
      </c>
      <c r="E791" s="207"/>
      <c r="F791" s="207">
        <v>88.4</v>
      </c>
      <c r="G791" s="2">
        <f t="shared" si="16"/>
        <v>65.000000000000028</v>
      </c>
      <c r="I791" s="422"/>
      <c r="K791" s="207"/>
    </row>
    <row r="792" spans="1:12">
      <c r="A792" s="1">
        <v>45468</v>
      </c>
      <c r="B792" s="422">
        <v>29078</v>
      </c>
      <c r="C792" s="422" t="s">
        <v>19</v>
      </c>
      <c r="D792" t="s">
        <v>14</v>
      </c>
      <c r="E792" s="207"/>
      <c r="F792" s="207">
        <v>60</v>
      </c>
      <c r="G792" s="2">
        <f t="shared" si="16"/>
        <v>5.0000000000000284</v>
      </c>
      <c r="I792" s="421"/>
      <c r="L792" s="207"/>
    </row>
    <row r="793" spans="1:12">
      <c r="A793" s="1">
        <v>45468</v>
      </c>
      <c r="B793" s="422">
        <v>29078</v>
      </c>
      <c r="C793" s="422" t="s">
        <v>19</v>
      </c>
      <c r="D793" t="s">
        <v>15</v>
      </c>
      <c r="E793" s="207"/>
      <c r="F793" s="207">
        <v>5</v>
      </c>
      <c r="G793" s="2">
        <f t="shared" si="16"/>
        <v>2.8421709430404007E-14</v>
      </c>
      <c r="I793" s="422"/>
      <c r="L793" s="207"/>
    </row>
    <row r="794" spans="1:12">
      <c r="A794" s="31">
        <v>45443</v>
      </c>
      <c r="B794" s="421" t="s">
        <v>10</v>
      </c>
      <c r="C794" s="421" t="s">
        <v>20</v>
      </c>
      <c r="D794" t="s">
        <v>12</v>
      </c>
      <c r="E794" s="207">
        <v>80.7</v>
      </c>
      <c r="G794" s="2">
        <f t="shared" si="16"/>
        <v>80.700000000000031</v>
      </c>
      <c r="I794" s="422"/>
      <c r="K794" s="207"/>
    </row>
    <row r="795" spans="1:12">
      <c r="A795" s="3"/>
      <c r="B795" s="422"/>
      <c r="C795" s="422"/>
      <c r="D795" t="s">
        <v>13</v>
      </c>
      <c r="E795" s="207">
        <v>118.2</v>
      </c>
      <c r="G795" s="2">
        <f t="shared" si="16"/>
        <v>198.90000000000003</v>
      </c>
      <c r="I795" s="422"/>
      <c r="K795" s="207"/>
      <c r="L795" s="207"/>
    </row>
    <row r="796" spans="1:12">
      <c r="A796" s="3"/>
      <c r="B796" s="422"/>
      <c r="C796" s="422"/>
      <c r="D796" t="s">
        <v>14</v>
      </c>
      <c r="E796" s="207">
        <v>60</v>
      </c>
      <c r="G796" s="2">
        <f t="shared" si="16"/>
        <v>258.90000000000003</v>
      </c>
      <c r="I796" s="422"/>
      <c r="K796" s="28"/>
      <c r="L796" s="207"/>
    </row>
    <row r="797" spans="1:12">
      <c r="A797" s="3"/>
      <c r="B797" s="422"/>
      <c r="C797" s="422"/>
      <c r="D797" t="s">
        <v>15</v>
      </c>
      <c r="E797" s="207">
        <v>5</v>
      </c>
      <c r="G797" s="2">
        <f t="shared" si="16"/>
        <v>263.90000000000003</v>
      </c>
      <c r="I797" s="422"/>
      <c r="K797" s="207"/>
    </row>
    <row r="798" spans="1:12">
      <c r="A798" s="1">
        <v>45468</v>
      </c>
      <c r="B798" s="422">
        <v>29078</v>
      </c>
      <c r="C798" s="422" t="s">
        <v>20</v>
      </c>
      <c r="D798" t="s">
        <v>14</v>
      </c>
      <c r="F798" s="207">
        <v>60</v>
      </c>
      <c r="G798" s="2">
        <f t="shared" si="16"/>
        <v>203.90000000000003</v>
      </c>
      <c r="I798" s="422"/>
      <c r="K798" s="207"/>
    </row>
    <row r="799" spans="1:12">
      <c r="A799" s="1">
        <v>45468</v>
      </c>
      <c r="B799" s="422">
        <v>29078</v>
      </c>
      <c r="C799" s="422" t="s">
        <v>20</v>
      </c>
      <c r="D799" t="s">
        <v>15</v>
      </c>
      <c r="F799" s="207">
        <v>5</v>
      </c>
      <c r="G799" s="2">
        <f t="shared" si="16"/>
        <v>198.90000000000003</v>
      </c>
      <c r="K799" s="28"/>
    </row>
    <row r="800" spans="1:12">
      <c r="A800" s="1">
        <v>45483</v>
      </c>
      <c r="B800" s="422">
        <v>29302</v>
      </c>
      <c r="C800" s="422" t="s">
        <v>20</v>
      </c>
      <c r="D800" t="s">
        <v>12</v>
      </c>
      <c r="F800" s="207">
        <v>80.7</v>
      </c>
      <c r="G800" s="2">
        <f t="shared" si="16"/>
        <v>118.20000000000003</v>
      </c>
      <c r="K800" s="28"/>
    </row>
    <row r="801" spans="1:12">
      <c r="A801" s="1">
        <v>45483</v>
      </c>
      <c r="B801" s="422">
        <v>29302</v>
      </c>
      <c r="C801" s="422" t="s">
        <v>20</v>
      </c>
      <c r="D801" t="s">
        <v>13</v>
      </c>
      <c r="F801" s="207">
        <v>118.2</v>
      </c>
      <c r="G801" s="2">
        <f t="shared" si="16"/>
        <v>0</v>
      </c>
      <c r="I801" s="440"/>
      <c r="J801" s="440"/>
      <c r="K801" s="440"/>
    </row>
    <row r="802" spans="1:12">
      <c r="A802" s="81">
        <v>45473</v>
      </c>
      <c r="B802" s="421" t="s">
        <v>10</v>
      </c>
      <c r="C802" s="421" t="s">
        <v>21</v>
      </c>
      <c r="D802" t="s">
        <v>12</v>
      </c>
      <c r="E802" s="207">
        <v>78.400000000000006</v>
      </c>
      <c r="G802" s="2">
        <f t="shared" si="16"/>
        <v>78.400000000000006</v>
      </c>
      <c r="I802" s="421"/>
      <c r="K802" s="207"/>
    </row>
    <row r="803" spans="1:12">
      <c r="A803" s="70"/>
      <c r="B803" s="422"/>
      <c r="C803" s="422"/>
      <c r="D803" t="s">
        <v>13</v>
      </c>
      <c r="E803" s="207">
        <v>115</v>
      </c>
      <c r="G803" s="2">
        <f t="shared" si="16"/>
        <v>193.4</v>
      </c>
      <c r="I803" s="422"/>
      <c r="K803" s="207"/>
      <c r="L803" s="28"/>
    </row>
    <row r="804" spans="1:12">
      <c r="A804" s="70"/>
      <c r="B804" s="422"/>
      <c r="C804" s="422"/>
      <c r="D804" t="s">
        <v>14</v>
      </c>
      <c r="E804" s="207">
        <v>60</v>
      </c>
      <c r="G804" s="2">
        <f t="shared" si="16"/>
        <v>253.4</v>
      </c>
      <c r="I804" s="421"/>
      <c r="K804" s="207"/>
    </row>
    <row r="805" spans="1:12">
      <c r="A805" s="70"/>
      <c r="B805" s="422"/>
      <c r="C805" s="422"/>
      <c r="D805" t="s">
        <v>15</v>
      </c>
      <c r="E805" s="207">
        <v>5</v>
      </c>
      <c r="G805" s="2">
        <f t="shared" si="16"/>
        <v>258.39999999999998</v>
      </c>
      <c r="I805" s="422"/>
      <c r="K805" s="207"/>
    </row>
    <row r="806" spans="1:12">
      <c r="A806" s="1">
        <v>45483</v>
      </c>
      <c r="B806" s="422">
        <v>29302</v>
      </c>
      <c r="C806" s="422" t="s">
        <v>21</v>
      </c>
      <c r="D806" t="s">
        <v>14</v>
      </c>
      <c r="F806" s="2">
        <v>60</v>
      </c>
      <c r="G806" s="2">
        <f t="shared" si="16"/>
        <v>198.39999999999998</v>
      </c>
      <c r="I806" s="422"/>
      <c r="K806" s="207"/>
    </row>
    <row r="807" spans="1:12">
      <c r="A807" s="1">
        <v>45483</v>
      </c>
      <c r="B807" s="422">
        <v>29302</v>
      </c>
      <c r="C807" s="422" t="s">
        <v>21</v>
      </c>
      <c r="D807" t="s">
        <v>15</v>
      </c>
      <c r="F807" s="2">
        <v>5</v>
      </c>
      <c r="G807" s="2">
        <f t="shared" si="16"/>
        <v>193.39999999999998</v>
      </c>
      <c r="I807" s="422"/>
      <c r="K807" s="207"/>
    </row>
    <row r="808" spans="1:12">
      <c r="A808" s="1">
        <v>45566</v>
      </c>
      <c r="B808" s="422">
        <v>29746</v>
      </c>
      <c r="C808" s="422" t="s">
        <v>21</v>
      </c>
      <c r="D808" t="s">
        <v>12</v>
      </c>
      <c r="F808" s="2">
        <v>78.400000000000006</v>
      </c>
      <c r="G808" s="2">
        <f t="shared" si="16"/>
        <v>114.99999999999997</v>
      </c>
      <c r="I808" s="422"/>
      <c r="K808" s="207"/>
    </row>
    <row r="809" spans="1:12">
      <c r="A809" s="1">
        <v>45566</v>
      </c>
      <c r="B809" s="422">
        <v>29746</v>
      </c>
      <c r="C809" s="422" t="s">
        <v>21</v>
      </c>
      <c r="D809" t="s">
        <v>13</v>
      </c>
      <c r="F809" s="2">
        <v>115</v>
      </c>
      <c r="G809" s="2">
        <f t="shared" si="16"/>
        <v>0</v>
      </c>
      <c r="I809" s="422"/>
      <c r="K809" s="207"/>
    </row>
    <row r="810" spans="1:12">
      <c r="A810" s="81">
        <v>45504</v>
      </c>
      <c r="B810" s="421" t="s">
        <v>10</v>
      </c>
      <c r="C810" s="421" t="s">
        <v>22</v>
      </c>
      <c r="D810" t="s">
        <v>12</v>
      </c>
      <c r="E810" s="207">
        <v>77</v>
      </c>
      <c r="G810" s="2">
        <f t="shared" si="16"/>
        <v>77</v>
      </c>
      <c r="I810" s="421"/>
      <c r="K810" s="207"/>
    </row>
    <row r="811" spans="1:12">
      <c r="A811" s="70"/>
      <c r="B811" s="422"/>
      <c r="C811" s="422"/>
      <c r="D811" t="s">
        <v>13</v>
      </c>
      <c r="E811" s="207">
        <v>127.9</v>
      </c>
      <c r="G811" s="2">
        <f t="shared" si="16"/>
        <v>204.9</v>
      </c>
      <c r="I811" s="422"/>
      <c r="K811" s="207"/>
    </row>
    <row r="812" spans="1:12">
      <c r="A812" s="70"/>
      <c r="B812" s="422"/>
      <c r="C812" s="422"/>
      <c r="D812" t="s">
        <v>14</v>
      </c>
      <c r="E812" s="207">
        <v>60</v>
      </c>
      <c r="G812" s="2">
        <f t="shared" si="16"/>
        <v>264.89999999999998</v>
      </c>
      <c r="I812" s="422"/>
      <c r="K812" s="207"/>
    </row>
    <row r="813" spans="1:12">
      <c r="A813" s="70"/>
      <c r="B813" s="422"/>
      <c r="C813" s="422"/>
      <c r="D813" t="s">
        <v>15</v>
      </c>
      <c r="E813" s="207">
        <v>5</v>
      </c>
      <c r="G813" s="2">
        <f t="shared" si="16"/>
        <v>269.89999999999998</v>
      </c>
      <c r="I813" s="421"/>
      <c r="K813" s="207"/>
    </row>
    <row r="814" spans="1:12">
      <c r="A814" s="70"/>
      <c r="B814" s="422"/>
      <c r="C814" s="422"/>
      <c r="D814" t="s">
        <v>56</v>
      </c>
      <c r="E814" s="207">
        <v>250</v>
      </c>
      <c r="G814" s="2">
        <f t="shared" si="16"/>
        <v>519.9</v>
      </c>
      <c r="I814" s="421"/>
      <c r="K814" s="207"/>
    </row>
    <row r="815" spans="1:12">
      <c r="A815" s="1">
        <v>45566</v>
      </c>
      <c r="B815" s="422">
        <v>29746</v>
      </c>
      <c r="C815" s="422" t="s">
        <v>22</v>
      </c>
      <c r="D815" t="s">
        <v>12</v>
      </c>
      <c r="E815" s="207"/>
      <c r="F815" s="207">
        <v>77</v>
      </c>
      <c r="G815" s="2">
        <f t="shared" si="16"/>
        <v>442.9</v>
      </c>
      <c r="I815" s="421"/>
      <c r="K815" s="207"/>
    </row>
    <row r="816" spans="1:12">
      <c r="A816" s="1">
        <v>45566</v>
      </c>
      <c r="B816" s="422">
        <v>29746</v>
      </c>
      <c r="C816" s="422" t="s">
        <v>22</v>
      </c>
      <c r="D816" t="s">
        <v>13</v>
      </c>
      <c r="E816" s="207"/>
      <c r="F816" s="207">
        <v>127.9</v>
      </c>
      <c r="G816" s="2">
        <f t="shared" si="16"/>
        <v>315</v>
      </c>
      <c r="I816" s="421"/>
      <c r="K816" s="207"/>
    </row>
    <row r="817" spans="1:11">
      <c r="A817" s="1">
        <v>45566</v>
      </c>
      <c r="B817" s="422">
        <v>29746</v>
      </c>
      <c r="C817" s="422" t="s">
        <v>22</v>
      </c>
      <c r="D817" t="s">
        <v>14</v>
      </c>
      <c r="E817" s="207"/>
      <c r="F817" s="207">
        <v>60</v>
      </c>
      <c r="G817" s="2">
        <f t="shared" si="16"/>
        <v>255</v>
      </c>
      <c r="I817" s="421"/>
      <c r="K817" s="207"/>
    </row>
    <row r="818" spans="1:11">
      <c r="A818" s="1">
        <v>45566</v>
      </c>
      <c r="B818" s="422">
        <v>29746</v>
      </c>
      <c r="C818" s="422" t="s">
        <v>22</v>
      </c>
      <c r="D818" t="s">
        <v>15</v>
      </c>
      <c r="E818" s="207"/>
      <c r="F818" s="207">
        <v>5</v>
      </c>
      <c r="G818" s="2">
        <f t="shared" si="16"/>
        <v>250</v>
      </c>
      <c r="I818" s="421"/>
      <c r="K818" s="207"/>
    </row>
    <row r="819" spans="1:11">
      <c r="A819" s="1">
        <v>45499</v>
      </c>
      <c r="B819" s="422">
        <v>29434</v>
      </c>
      <c r="C819" s="422" t="s">
        <v>22</v>
      </c>
      <c r="D819" t="s">
        <v>56</v>
      </c>
      <c r="E819" s="207"/>
      <c r="F819" s="207">
        <v>250</v>
      </c>
      <c r="G819" s="2">
        <f t="shared" si="16"/>
        <v>0</v>
      </c>
      <c r="I819" s="421"/>
      <c r="K819" s="207"/>
    </row>
    <row r="820" spans="1:11">
      <c r="A820" s="31">
        <v>45535</v>
      </c>
      <c r="B820" s="421" t="s">
        <v>10</v>
      </c>
      <c r="C820" s="421" t="s">
        <v>57</v>
      </c>
      <c r="D820" t="s">
        <v>12</v>
      </c>
      <c r="E820" s="207">
        <v>77.2</v>
      </c>
      <c r="F820" s="207"/>
      <c r="G820" s="2">
        <f t="shared" si="16"/>
        <v>77.2</v>
      </c>
      <c r="I820" s="421"/>
      <c r="K820" s="207"/>
    </row>
    <row r="821" spans="1:11">
      <c r="A821" s="3"/>
      <c r="B821" s="422"/>
      <c r="C821" s="422"/>
      <c r="D821" t="s">
        <v>13</v>
      </c>
      <c r="E821" s="207">
        <v>110.6</v>
      </c>
      <c r="G821" s="2">
        <f t="shared" si="16"/>
        <v>187.8</v>
      </c>
      <c r="I821" s="422"/>
      <c r="K821" s="207"/>
    </row>
    <row r="822" spans="1:11">
      <c r="A822" s="3"/>
      <c r="B822" s="422"/>
      <c r="C822" s="422"/>
      <c r="D822" t="s">
        <v>14</v>
      </c>
      <c r="E822" s="207">
        <v>60</v>
      </c>
      <c r="G822" s="2">
        <f t="shared" si="16"/>
        <v>247.8</v>
      </c>
      <c r="K822" s="28"/>
    </row>
    <row r="823" spans="1:11">
      <c r="A823" s="3"/>
      <c r="B823" s="422"/>
      <c r="C823" s="422"/>
      <c r="D823" t="s">
        <v>15</v>
      </c>
      <c r="E823" s="207">
        <v>5</v>
      </c>
      <c r="G823" s="2">
        <f t="shared" si="16"/>
        <v>252.8</v>
      </c>
      <c r="K823" s="28"/>
    </row>
    <row r="824" spans="1:11">
      <c r="A824" s="1">
        <v>45566</v>
      </c>
      <c r="B824" s="422">
        <v>29746</v>
      </c>
      <c r="C824" s="422" t="s">
        <v>57</v>
      </c>
      <c r="D824" t="s">
        <v>12</v>
      </c>
      <c r="E824" s="207"/>
      <c r="F824" s="207">
        <v>77.2</v>
      </c>
      <c r="G824" s="2">
        <f t="shared" si="16"/>
        <v>175.60000000000002</v>
      </c>
    </row>
    <row r="825" spans="1:11">
      <c r="A825" s="1">
        <v>45566</v>
      </c>
      <c r="B825" s="422">
        <v>29746</v>
      </c>
      <c r="C825" s="422" t="s">
        <v>57</v>
      </c>
      <c r="D825" t="s">
        <v>13</v>
      </c>
      <c r="E825" s="207"/>
      <c r="F825" s="207">
        <v>110.6</v>
      </c>
      <c r="G825" s="2">
        <f t="shared" si="16"/>
        <v>65.000000000000028</v>
      </c>
    </row>
    <row r="826" spans="1:11">
      <c r="A826" s="1">
        <v>45566</v>
      </c>
      <c r="B826" s="422">
        <v>29746</v>
      </c>
      <c r="C826" s="422" t="s">
        <v>57</v>
      </c>
      <c r="D826" t="s">
        <v>14</v>
      </c>
      <c r="F826" s="207">
        <v>60</v>
      </c>
      <c r="G826" s="2">
        <f t="shared" si="16"/>
        <v>5.0000000000000284</v>
      </c>
    </row>
    <row r="827" spans="1:11">
      <c r="A827" s="1">
        <v>45566</v>
      </c>
      <c r="B827" s="422">
        <v>29746</v>
      </c>
      <c r="C827" s="422" t="s">
        <v>57</v>
      </c>
      <c r="D827" t="s">
        <v>15</v>
      </c>
      <c r="F827" s="207">
        <v>5</v>
      </c>
      <c r="G827" s="2">
        <f t="shared" si="16"/>
        <v>2.8421709430404007E-14</v>
      </c>
    </row>
    <row r="828" spans="1:11">
      <c r="A828" s="81">
        <v>45565</v>
      </c>
      <c r="B828" s="421" t="s">
        <v>10</v>
      </c>
      <c r="C828" s="421" t="s">
        <v>41</v>
      </c>
      <c r="D828" t="s">
        <v>12</v>
      </c>
      <c r="E828" s="207">
        <v>77.7</v>
      </c>
      <c r="F828" s="207"/>
      <c r="G828" s="2">
        <f t="shared" si="16"/>
        <v>77.700000000000031</v>
      </c>
    </row>
    <row r="829" spans="1:11">
      <c r="A829" s="70"/>
      <c r="B829" s="422"/>
      <c r="C829" s="422"/>
      <c r="D829" t="s">
        <v>13</v>
      </c>
      <c r="E829" s="207">
        <v>106.9</v>
      </c>
      <c r="F829" s="207"/>
      <c r="G829" s="2">
        <f t="shared" si="16"/>
        <v>184.60000000000002</v>
      </c>
    </row>
    <row r="830" spans="1:11">
      <c r="A830" s="70"/>
      <c r="B830" s="422"/>
      <c r="C830" s="422"/>
      <c r="D830" t="s">
        <v>14</v>
      </c>
      <c r="E830" s="207">
        <v>60</v>
      </c>
      <c r="F830" s="207"/>
      <c r="G830" s="2">
        <f t="shared" si="16"/>
        <v>244.60000000000002</v>
      </c>
      <c r="I830" s="421"/>
      <c r="K830" s="207"/>
    </row>
    <row r="831" spans="1:11">
      <c r="A831" s="70"/>
      <c r="B831" s="422"/>
      <c r="C831" s="422"/>
      <c r="D831" t="s">
        <v>15</v>
      </c>
      <c r="E831" s="207">
        <v>5</v>
      </c>
      <c r="F831" s="207"/>
      <c r="G831" s="2">
        <f t="shared" si="16"/>
        <v>249.60000000000002</v>
      </c>
      <c r="I831" s="422"/>
      <c r="K831" s="207"/>
    </row>
    <row r="832" spans="1:11">
      <c r="A832" s="1">
        <v>45566</v>
      </c>
      <c r="B832" s="422">
        <v>29746</v>
      </c>
      <c r="C832" s="422" t="s">
        <v>41</v>
      </c>
      <c r="D832" t="s">
        <v>14</v>
      </c>
      <c r="E832" s="207"/>
      <c r="F832" s="207">
        <v>60</v>
      </c>
      <c r="G832" s="2">
        <f t="shared" si="16"/>
        <v>189.60000000000002</v>
      </c>
      <c r="I832" s="421"/>
      <c r="K832" s="207"/>
    </row>
    <row r="833" spans="1:12">
      <c r="A833" s="1">
        <v>45566</v>
      </c>
      <c r="B833" s="422">
        <v>29746</v>
      </c>
      <c r="C833" s="422" t="s">
        <v>41</v>
      </c>
      <c r="D833" t="s">
        <v>15</v>
      </c>
      <c r="F833" s="2">
        <v>5</v>
      </c>
      <c r="G833" s="2">
        <f t="shared" si="16"/>
        <v>184.60000000000002</v>
      </c>
      <c r="I833" s="422"/>
      <c r="K833" s="207"/>
    </row>
    <row r="834" spans="1:12">
      <c r="A834" s="1">
        <v>45643</v>
      </c>
      <c r="B834" s="422">
        <v>30161</v>
      </c>
      <c r="C834" s="422" t="s">
        <v>41</v>
      </c>
      <c r="D834" t="s">
        <v>12</v>
      </c>
      <c r="F834" s="2">
        <v>77.7</v>
      </c>
      <c r="G834" s="2">
        <f t="shared" si="16"/>
        <v>106.90000000000002</v>
      </c>
      <c r="I834" s="422"/>
      <c r="K834" s="207"/>
    </row>
    <row r="835" spans="1:12">
      <c r="A835" s="1">
        <v>45643</v>
      </c>
      <c r="B835" s="422">
        <v>30161</v>
      </c>
      <c r="C835" s="422" t="s">
        <v>41</v>
      </c>
      <c r="D835" t="s">
        <v>13</v>
      </c>
      <c r="F835" s="2">
        <v>106.9</v>
      </c>
      <c r="G835" s="2">
        <f t="shared" si="16"/>
        <v>0</v>
      </c>
      <c r="I835" s="422"/>
      <c r="K835" s="207"/>
    </row>
    <row r="836" spans="1:12">
      <c r="A836" s="81">
        <v>45596</v>
      </c>
      <c r="B836" s="421" t="s">
        <v>10</v>
      </c>
      <c r="C836" s="421" t="s">
        <v>25</v>
      </c>
      <c r="D836" t="s">
        <v>12</v>
      </c>
      <c r="E836" s="207">
        <v>19.8</v>
      </c>
      <c r="G836" s="2">
        <f t="shared" si="16"/>
        <v>19.8</v>
      </c>
      <c r="K836" s="207"/>
    </row>
    <row r="837" spans="1:12">
      <c r="A837" s="70"/>
      <c r="B837" s="422"/>
      <c r="C837" s="422"/>
      <c r="D837" t="s">
        <v>13</v>
      </c>
      <c r="E837" s="207">
        <v>121.7</v>
      </c>
      <c r="G837" s="2">
        <f t="shared" si="16"/>
        <v>141.5</v>
      </c>
      <c r="K837" s="207"/>
    </row>
    <row r="838" spans="1:12">
      <c r="A838" s="70"/>
      <c r="B838" s="422"/>
      <c r="C838" s="422"/>
      <c r="D838" t="s">
        <v>14</v>
      </c>
      <c r="E838" s="207">
        <v>60</v>
      </c>
      <c r="G838" s="2">
        <f t="shared" si="16"/>
        <v>201.5</v>
      </c>
      <c r="I838" s="421"/>
      <c r="K838" s="207"/>
    </row>
    <row r="839" spans="1:12">
      <c r="A839" s="70"/>
      <c r="B839" s="422"/>
      <c r="C839" s="422"/>
      <c r="D839" t="s">
        <v>15</v>
      </c>
      <c r="E839" s="207">
        <v>5</v>
      </c>
      <c r="G839" s="2">
        <f t="shared" si="16"/>
        <v>206.5</v>
      </c>
      <c r="K839" s="207"/>
    </row>
    <row r="840" spans="1:12">
      <c r="A840" s="1">
        <v>45643</v>
      </c>
      <c r="B840" s="422">
        <v>30161</v>
      </c>
      <c r="C840" s="422" t="s">
        <v>25</v>
      </c>
      <c r="D840" t="s">
        <v>12</v>
      </c>
      <c r="E840" s="207"/>
      <c r="F840" s="207">
        <v>19.8</v>
      </c>
      <c r="G840" s="2">
        <f t="shared" si="16"/>
        <v>186.7</v>
      </c>
      <c r="K840" s="207"/>
    </row>
    <row r="841" spans="1:12">
      <c r="A841" s="1">
        <v>45643</v>
      </c>
      <c r="B841" s="422">
        <v>30161</v>
      </c>
      <c r="C841" s="422" t="s">
        <v>25</v>
      </c>
      <c r="D841" t="s">
        <v>13</v>
      </c>
      <c r="E841" s="207"/>
      <c r="F841" s="207">
        <v>121.7</v>
      </c>
      <c r="G841" s="2">
        <f t="shared" si="16"/>
        <v>64.999999999999986</v>
      </c>
      <c r="K841" s="207"/>
    </row>
    <row r="842" spans="1:12">
      <c r="A842" s="1">
        <v>45643</v>
      </c>
      <c r="B842" s="422">
        <v>30161</v>
      </c>
      <c r="C842" s="422" t="s">
        <v>25</v>
      </c>
      <c r="D842" t="s">
        <v>14</v>
      </c>
      <c r="E842" s="207"/>
      <c r="F842" s="207">
        <v>60</v>
      </c>
      <c r="G842" s="2">
        <f t="shared" si="16"/>
        <v>4.9999999999999858</v>
      </c>
      <c r="K842" s="207"/>
    </row>
    <row r="843" spans="1:12">
      <c r="A843" s="1">
        <v>45643</v>
      </c>
      <c r="B843" s="422">
        <v>30161</v>
      </c>
      <c r="C843" s="422" t="s">
        <v>25</v>
      </c>
      <c r="D843" t="s">
        <v>15</v>
      </c>
      <c r="E843" s="207"/>
      <c r="F843" s="207">
        <v>5</v>
      </c>
      <c r="G843" s="2">
        <f t="shared" si="16"/>
        <v>-1.4210854715202004E-14</v>
      </c>
      <c r="K843" s="207"/>
    </row>
    <row r="844" spans="1:12">
      <c r="A844" s="81">
        <v>45626</v>
      </c>
      <c r="B844" s="421" t="s">
        <v>10</v>
      </c>
      <c r="C844" s="421" t="s">
        <v>58</v>
      </c>
      <c r="D844" t="s">
        <v>12</v>
      </c>
      <c r="E844" s="207">
        <v>22.7</v>
      </c>
      <c r="F844" s="207"/>
      <c r="G844" s="2">
        <f t="shared" si="16"/>
        <v>22.699999999999985</v>
      </c>
      <c r="K844" s="207"/>
    </row>
    <row r="845" spans="1:12">
      <c r="A845" s="70"/>
      <c r="B845" s="422"/>
      <c r="C845" s="422"/>
      <c r="D845" t="s">
        <v>13</v>
      </c>
      <c r="E845" s="207">
        <v>149.80000000000001</v>
      </c>
      <c r="G845" s="2">
        <f t="shared" si="16"/>
        <v>172.5</v>
      </c>
      <c r="K845" s="207"/>
      <c r="L845" s="28"/>
    </row>
    <row r="846" spans="1:12">
      <c r="A846" s="70"/>
      <c r="B846" s="422"/>
      <c r="C846" s="422"/>
      <c r="D846" t="s">
        <v>14</v>
      </c>
      <c r="E846" s="207">
        <v>60</v>
      </c>
      <c r="G846" s="2">
        <f t="shared" si="16"/>
        <v>232.5</v>
      </c>
      <c r="K846" s="28"/>
    </row>
    <row r="847" spans="1:12">
      <c r="A847" s="70"/>
      <c r="B847" s="422"/>
      <c r="C847" s="422"/>
      <c r="D847" t="s">
        <v>15</v>
      </c>
      <c r="E847" s="207">
        <v>5</v>
      </c>
      <c r="G847" s="2">
        <f t="shared" si="16"/>
        <v>237.5</v>
      </c>
    </row>
    <row r="848" spans="1:12">
      <c r="A848" s="1">
        <v>45643</v>
      </c>
      <c r="B848" s="422">
        <v>30161</v>
      </c>
      <c r="C848" s="422" t="s">
        <v>58</v>
      </c>
      <c r="D848" t="s">
        <v>14</v>
      </c>
      <c r="F848" s="2">
        <v>60</v>
      </c>
      <c r="G848" s="2">
        <f t="shared" si="16"/>
        <v>177.5</v>
      </c>
      <c r="J848" s="440" t="s">
        <v>593</v>
      </c>
      <c r="K848" s="440"/>
      <c r="L848" s="440"/>
    </row>
    <row r="849" spans="1:12">
      <c r="A849" s="1">
        <v>45643</v>
      </c>
      <c r="B849" s="422">
        <v>30161</v>
      </c>
      <c r="C849" s="422" t="s">
        <v>58</v>
      </c>
      <c r="D849" t="s">
        <v>15</v>
      </c>
      <c r="F849" s="2">
        <v>5</v>
      </c>
      <c r="G849" s="2">
        <f t="shared" ref="G849:G899" si="17">+G848+E849-F849</f>
        <v>172.5</v>
      </c>
      <c r="I849">
        <v>2024</v>
      </c>
      <c r="J849" s="421" t="s">
        <v>58</v>
      </c>
      <c r="K849" t="s">
        <v>12</v>
      </c>
      <c r="L849" s="207">
        <v>22.7</v>
      </c>
    </row>
    <row r="850" spans="1:12">
      <c r="A850" s="70">
        <v>45741</v>
      </c>
      <c r="B850" s="422">
        <v>30789</v>
      </c>
      <c r="C850" s="422" t="s">
        <v>58</v>
      </c>
      <c r="D850" t="s">
        <v>12</v>
      </c>
      <c r="F850" s="207">
        <v>22.7</v>
      </c>
      <c r="G850" s="2">
        <f t="shared" si="17"/>
        <v>149.80000000000001</v>
      </c>
      <c r="J850" s="421"/>
      <c r="L850" s="207"/>
    </row>
    <row r="851" spans="1:12">
      <c r="A851" s="70">
        <v>45741</v>
      </c>
      <c r="B851" s="422">
        <v>30789</v>
      </c>
      <c r="C851" s="422" t="s">
        <v>58</v>
      </c>
      <c r="D851" t="s">
        <v>13</v>
      </c>
      <c r="F851" s="207">
        <v>149.80000000000001</v>
      </c>
      <c r="G851" s="2">
        <f t="shared" si="17"/>
        <v>0</v>
      </c>
      <c r="J851" s="421"/>
      <c r="L851" s="207"/>
    </row>
    <row r="852" spans="1:12">
      <c r="A852" s="31">
        <v>45657</v>
      </c>
      <c r="B852" s="421" t="s">
        <v>10</v>
      </c>
      <c r="C852" s="421" t="s">
        <v>27</v>
      </c>
      <c r="D852" t="s">
        <v>12</v>
      </c>
      <c r="E852" s="207">
        <v>30.6</v>
      </c>
      <c r="G852" s="2">
        <f t="shared" si="17"/>
        <v>30.6</v>
      </c>
      <c r="J852" s="422"/>
      <c r="K852" t="s">
        <v>13</v>
      </c>
      <c r="L852" s="207">
        <v>149.80000000000001</v>
      </c>
    </row>
    <row r="853" spans="1:12">
      <c r="A853" s="3"/>
      <c r="B853" s="422"/>
      <c r="C853" s="422"/>
      <c r="D853" t="s">
        <v>13</v>
      </c>
      <c r="E853" s="207">
        <v>204.5</v>
      </c>
      <c r="G853" s="2">
        <f t="shared" si="17"/>
        <v>235.1</v>
      </c>
      <c r="J853" s="421" t="s">
        <v>27</v>
      </c>
      <c r="K853" t="s">
        <v>12</v>
      </c>
      <c r="L853" s="207">
        <v>30.6</v>
      </c>
    </row>
    <row r="854" spans="1:12">
      <c r="A854" s="3"/>
      <c r="B854" s="422"/>
      <c r="C854" s="422"/>
      <c r="D854" t="s">
        <v>14</v>
      </c>
      <c r="E854" s="207">
        <v>60</v>
      </c>
      <c r="G854" s="2">
        <f t="shared" si="17"/>
        <v>295.10000000000002</v>
      </c>
      <c r="J854" s="422"/>
      <c r="K854" t="s">
        <v>13</v>
      </c>
      <c r="L854" s="207">
        <v>204.5</v>
      </c>
    </row>
    <row r="855" spans="1:12">
      <c r="A855" s="3"/>
      <c r="B855" s="422"/>
      <c r="C855" s="422"/>
      <c r="D855" t="s">
        <v>15</v>
      </c>
      <c r="E855" s="207">
        <v>5</v>
      </c>
      <c r="G855" s="2">
        <f t="shared" si="17"/>
        <v>300.10000000000002</v>
      </c>
      <c r="J855" s="422"/>
      <c r="K855" t="s">
        <v>14</v>
      </c>
      <c r="L855" s="207">
        <v>60</v>
      </c>
    </row>
    <row r="856" spans="1:12">
      <c r="A856" s="70">
        <v>45741</v>
      </c>
      <c r="B856" s="422">
        <v>30789</v>
      </c>
      <c r="C856" s="422" t="s">
        <v>27</v>
      </c>
      <c r="D856" t="s">
        <v>12</v>
      </c>
      <c r="E856" s="207"/>
      <c r="F856" s="207">
        <v>30.6</v>
      </c>
      <c r="G856" s="2">
        <f t="shared" si="17"/>
        <v>269.5</v>
      </c>
      <c r="J856" s="422"/>
      <c r="L856" s="207"/>
    </row>
    <row r="857" spans="1:12">
      <c r="A857" s="70">
        <v>45741</v>
      </c>
      <c r="B857" s="422">
        <v>30789</v>
      </c>
      <c r="C857" s="422" t="s">
        <v>27</v>
      </c>
      <c r="D857" t="s">
        <v>13</v>
      </c>
      <c r="E857" s="207"/>
      <c r="F857" s="207">
        <v>204.5</v>
      </c>
      <c r="G857" s="2">
        <f t="shared" si="17"/>
        <v>65</v>
      </c>
      <c r="J857" s="422"/>
      <c r="L857" s="207"/>
    </row>
    <row r="858" spans="1:12">
      <c r="A858" s="70">
        <v>45741</v>
      </c>
      <c r="B858" s="422">
        <v>30789</v>
      </c>
      <c r="C858" s="422" t="s">
        <v>27</v>
      </c>
      <c r="D858" t="s">
        <v>14</v>
      </c>
      <c r="E858" s="207"/>
      <c r="F858" s="207">
        <v>60</v>
      </c>
      <c r="G858" s="2">
        <f t="shared" si="17"/>
        <v>5</v>
      </c>
      <c r="J858" s="422"/>
      <c r="L858" s="207"/>
    </row>
    <row r="859" spans="1:12">
      <c r="A859" s="70">
        <v>45741</v>
      </c>
      <c r="B859" s="422">
        <v>30789</v>
      </c>
      <c r="C859" s="422" t="s">
        <v>27</v>
      </c>
      <c r="D859" t="s">
        <v>15</v>
      </c>
      <c r="E859" s="207"/>
      <c r="F859" s="207">
        <v>5</v>
      </c>
      <c r="G859" s="2">
        <f t="shared" si="17"/>
        <v>0</v>
      </c>
      <c r="J859" s="422"/>
      <c r="L859" s="207"/>
    </row>
    <row r="860" spans="1:12">
      <c r="A860" s="81">
        <v>45688</v>
      </c>
      <c r="B860" s="421" t="s">
        <v>10</v>
      </c>
      <c r="C860" s="421" t="s">
        <v>11</v>
      </c>
      <c r="D860" t="s">
        <v>12</v>
      </c>
      <c r="E860" s="207">
        <v>29.2</v>
      </c>
      <c r="G860" s="2">
        <f t="shared" si="17"/>
        <v>29.2</v>
      </c>
      <c r="J860" s="422"/>
      <c r="K860" t="s">
        <v>15</v>
      </c>
      <c r="L860" s="207">
        <v>5</v>
      </c>
    </row>
    <row r="861" spans="1:12">
      <c r="A861" s="70"/>
      <c r="B861" s="422"/>
      <c r="C861" s="422"/>
      <c r="D861" t="s">
        <v>13</v>
      </c>
      <c r="E861" s="207">
        <v>70.599999999999994</v>
      </c>
      <c r="G861" s="2">
        <f t="shared" si="17"/>
        <v>99.8</v>
      </c>
      <c r="I861">
        <v>2025</v>
      </c>
      <c r="J861" s="421" t="s">
        <v>11</v>
      </c>
      <c r="K861" t="s">
        <v>12</v>
      </c>
      <c r="L861" s="207">
        <v>29.2</v>
      </c>
    </row>
    <row r="862" spans="1:12">
      <c r="A862" s="70"/>
      <c r="B862" s="422"/>
      <c r="C862" s="422"/>
      <c r="D862" t="s">
        <v>14</v>
      </c>
      <c r="E862" s="207">
        <v>60</v>
      </c>
      <c r="G862" s="2">
        <f t="shared" si="17"/>
        <v>159.80000000000001</v>
      </c>
      <c r="J862" s="422"/>
      <c r="K862" t="s">
        <v>13</v>
      </c>
      <c r="L862" s="207">
        <v>70.599999999999994</v>
      </c>
    </row>
    <row r="863" spans="1:12">
      <c r="A863" s="70"/>
      <c r="B863" s="422"/>
      <c r="C863" s="422"/>
      <c r="D863" t="s">
        <v>15</v>
      </c>
      <c r="E863" s="207">
        <v>5</v>
      </c>
      <c r="G863" s="2">
        <f t="shared" si="17"/>
        <v>164.8</v>
      </c>
      <c r="J863" s="422"/>
      <c r="K863" t="s">
        <v>14</v>
      </c>
      <c r="L863" s="207">
        <v>60</v>
      </c>
    </row>
    <row r="864" spans="1:12">
      <c r="A864" s="70">
        <v>45741</v>
      </c>
      <c r="B864" s="422">
        <v>30789</v>
      </c>
      <c r="C864" s="422" t="s">
        <v>11</v>
      </c>
      <c r="D864" t="s">
        <v>12</v>
      </c>
      <c r="E864" s="207"/>
      <c r="F864" s="207">
        <v>29.2</v>
      </c>
      <c r="G864" s="2">
        <f t="shared" si="17"/>
        <v>135.60000000000002</v>
      </c>
      <c r="J864" s="422"/>
      <c r="L864" s="207"/>
    </row>
    <row r="865" spans="1:14">
      <c r="A865" s="70">
        <v>45741</v>
      </c>
      <c r="B865" s="422">
        <v>30789</v>
      </c>
      <c r="C865" s="422" t="s">
        <v>11</v>
      </c>
      <c r="D865" t="s">
        <v>13</v>
      </c>
      <c r="E865" s="207"/>
      <c r="F865" s="207">
        <v>70.599999999999994</v>
      </c>
      <c r="G865" s="2">
        <f t="shared" si="17"/>
        <v>65.000000000000028</v>
      </c>
      <c r="J865" s="422"/>
      <c r="L865" s="207"/>
    </row>
    <row r="866" spans="1:14">
      <c r="A866" s="70">
        <v>45741</v>
      </c>
      <c r="B866" s="422">
        <v>30789</v>
      </c>
      <c r="C866" s="422" t="s">
        <v>11</v>
      </c>
      <c r="D866" t="s">
        <v>14</v>
      </c>
      <c r="E866" s="207"/>
      <c r="F866" s="207">
        <v>60</v>
      </c>
      <c r="G866" s="2">
        <f t="shared" si="17"/>
        <v>5.0000000000000284</v>
      </c>
      <c r="J866" s="422"/>
      <c r="L866" s="207"/>
    </row>
    <row r="867" spans="1:14">
      <c r="A867" s="70">
        <v>45741</v>
      </c>
      <c r="B867" s="422">
        <v>30789</v>
      </c>
      <c r="C867" s="422" t="s">
        <v>11</v>
      </c>
      <c r="D867" t="s">
        <v>15</v>
      </c>
      <c r="E867" s="207"/>
      <c r="F867" s="207">
        <v>5</v>
      </c>
      <c r="G867" s="2">
        <f t="shared" si="17"/>
        <v>2.8421709430404007E-14</v>
      </c>
      <c r="J867" s="422"/>
      <c r="L867" s="207"/>
    </row>
    <row r="868" spans="1:14">
      <c r="A868" s="8">
        <v>45716</v>
      </c>
      <c r="B868" s="421" t="s">
        <v>10</v>
      </c>
      <c r="C868" s="421" t="s">
        <v>17</v>
      </c>
      <c r="D868" t="s">
        <v>12</v>
      </c>
      <c r="E868" s="28">
        <v>36.6</v>
      </c>
      <c r="F868" s="207"/>
      <c r="G868" s="2">
        <f t="shared" si="17"/>
        <v>36.60000000000003</v>
      </c>
      <c r="J868" s="422"/>
      <c r="K868" t="s">
        <v>15</v>
      </c>
      <c r="L868" s="207">
        <v>5</v>
      </c>
    </row>
    <row r="869" spans="1:14">
      <c r="B869" s="422"/>
      <c r="C869" s="422"/>
      <c r="D869" t="s">
        <v>13</v>
      </c>
      <c r="E869" s="28">
        <v>77.400000000000006</v>
      </c>
      <c r="G869" s="2">
        <f t="shared" si="17"/>
        <v>114.00000000000003</v>
      </c>
      <c r="J869" s="421" t="s">
        <v>17</v>
      </c>
      <c r="K869" t="s">
        <v>12</v>
      </c>
      <c r="L869" s="28">
        <v>36.6</v>
      </c>
    </row>
    <row r="870" spans="1:14">
      <c r="B870" s="422"/>
      <c r="C870" s="422"/>
      <c r="D870" t="s">
        <v>14</v>
      </c>
      <c r="E870" s="28">
        <v>56</v>
      </c>
      <c r="G870" s="2">
        <f t="shared" si="17"/>
        <v>170.00000000000003</v>
      </c>
      <c r="K870" t="s">
        <v>13</v>
      </c>
      <c r="L870" s="28">
        <v>77.400000000000006</v>
      </c>
    </row>
    <row r="871" spans="1:14">
      <c r="B871" s="422"/>
      <c r="C871" s="422"/>
      <c r="D871" t="s">
        <v>15</v>
      </c>
      <c r="E871" s="28">
        <v>5</v>
      </c>
      <c r="G871" s="2">
        <f t="shared" si="17"/>
        <v>175.00000000000003</v>
      </c>
      <c r="K871" t="s">
        <v>14</v>
      </c>
      <c r="L871" s="207">
        <v>56</v>
      </c>
    </row>
    <row r="872" spans="1:14">
      <c r="A872" s="1">
        <v>45741</v>
      </c>
      <c r="B872" s="422">
        <v>30790</v>
      </c>
      <c r="C872" s="422" t="s">
        <v>17</v>
      </c>
      <c r="D872" t="s">
        <v>12</v>
      </c>
      <c r="F872" s="28">
        <v>36.6</v>
      </c>
      <c r="G872" s="2">
        <f t="shared" si="17"/>
        <v>138.40000000000003</v>
      </c>
      <c r="K872" t="s">
        <v>15</v>
      </c>
      <c r="L872" s="207">
        <v>5</v>
      </c>
    </row>
    <row r="873" spans="1:14">
      <c r="A873" s="1">
        <v>45741</v>
      </c>
      <c r="B873" s="422">
        <v>30790</v>
      </c>
      <c r="C873" s="422" t="s">
        <v>17</v>
      </c>
      <c r="D873" t="s">
        <v>13</v>
      </c>
      <c r="F873" s="28">
        <v>77.400000000000006</v>
      </c>
      <c r="G873" s="2">
        <f t="shared" si="17"/>
        <v>61.000000000000028</v>
      </c>
      <c r="L873" s="28">
        <f>SUM(L849:L872)</f>
        <v>812.4</v>
      </c>
    </row>
    <row r="874" spans="1:14">
      <c r="A874" s="1">
        <v>45741</v>
      </c>
      <c r="B874" s="422">
        <v>30790</v>
      </c>
      <c r="C874" s="422" t="s">
        <v>17</v>
      </c>
      <c r="D874" t="s">
        <v>14</v>
      </c>
      <c r="F874" s="28">
        <v>56</v>
      </c>
      <c r="G874" s="2">
        <f t="shared" si="17"/>
        <v>5.0000000000000284</v>
      </c>
      <c r="N874">
        <v>637.4</v>
      </c>
    </row>
    <row r="875" spans="1:14">
      <c r="A875" s="1">
        <v>45741</v>
      </c>
      <c r="B875" s="422">
        <v>30790</v>
      </c>
      <c r="C875" s="422" t="s">
        <v>17</v>
      </c>
      <c r="D875" t="s">
        <v>15</v>
      </c>
      <c r="F875" s="28">
        <v>5</v>
      </c>
      <c r="G875" s="2">
        <f t="shared" si="17"/>
        <v>2.8421709430404007E-14</v>
      </c>
      <c r="N875">
        <v>175</v>
      </c>
    </row>
    <row r="876" spans="1:14">
      <c r="A876" s="31">
        <v>45747</v>
      </c>
      <c r="B876" s="421" t="s">
        <v>10</v>
      </c>
      <c r="C876" s="421" t="s">
        <v>18</v>
      </c>
      <c r="D876" t="s">
        <v>12</v>
      </c>
      <c r="E876" s="207">
        <v>40.6</v>
      </c>
      <c r="G876" s="2">
        <f t="shared" si="17"/>
        <v>40.60000000000003</v>
      </c>
      <c r="N876">
        <f>SUM(N874:N875)</f>
        <v>812.4</v>
      </c>
    </row>
    <row r="877" spans="1:14">
      <c r="A877" s="3"/>
      <c r="B877" s="422"/>
      <c r="C877" s="422"/>
      <c r="D877" t="s">
        <v>13</v>
      </c>
      <c r="E877" s="207">
        <v>57.5</v>
      </c>
      <c r="G877" s="2">
        <f t="shared" si="17"/>
        <v>98.100000000000023</v>
      </c>
    </row>
    <row r="878" spans="1:14">
      <c r="A878" s="3"/>
      <c r="B878" s="422"/>
      <c r="C878" s="422"/>
      <c r="D878" t="s">
        <v>14</v>
      </c>
      <c r="E878" s="207">
        <v>60</v>
      </c>
      <c r="G878" s="2">
        <f t="shared" si="17"/>
        <v>158.10000000000002</v>
      </c>
      <c r="N878">
        <f>850-N876</f>
        <v>37.600000000000023</v>
      </c>
    </row>
    <row r="879" spans="1:14">
      <c r="A879" s="3"/>
      <c r="B879" s="422"/>
      <c r="C879" s="422"/>
      <c r="D879" t="s">
        <v>15</v>
      </c>
      <c r="E879" s="207">
        <v>5</v>
      </c>
      <c r="G879" s="2">
        <f t="shared" si="17"/>
        <v>163.10000000000002</v>
      </c>
    </row>
    <row r="880" spans="1:14">
      <c r="A880" s="1">
        <v>45826</v>
      </c>
      <c r="B880" s="422">
        <v>31169</v>
      </c>
      <c r="C880" s="422" t="s">
        <v>18</v>
      </c>
      <c r="D880" t="s">
        <v>12</v>
      </c>
      <c r="E880" s="207"/>
      <c r="F880" s="207">
        <v>40.6</v>
      </c>
      <c r="G880" s="2">
        <f t="shared" si="17"/>
        <v>122.50000000000003</v>
      </c>
    </row>
    <row r="881" spans="1:12">
      <c r="A881" s="1">
        <v>45826</v>
      </c>
      <c r="B881" s="422">
        <v>31169</v>
      </c>
      <c r="C881" s="422" t="s">
        <v>18</v>
      </c>
      <c r="D881" t="s">
        <v>13</v>
      </c>
      <c r="E881" s="207"/>
      <c r="F881" s="207">
        <v>57.5</v>
      </c>
      <c r="G881" s="2">
        <f t="shared" si="17"/>
        <v>65.000000000000028</v>
      </c>
    </row>
    <row r="882" spans="1:12">
      <c r="A882" s="1">
        <v>45826</v>
      </c>
      <c r="B882" s="422">
        <v>31169</v>
      </c>
      <c r="C882" s="422" t="s">
        <v>18</v>
      </c>
      <c r="D882" t="s">
        <v>14</v>
      </c>
      <c r="E882" s="207"/>
      <c r="F882" s="207">
        <v>60</v>
      </c>
      <c r="G882" s="2">
        <f t="shared" si="17"/>
        <v>5.0000000000000284</v>
      </c>
    </row>
    <row r="883" spans="1:12">
      <c r="A883" s="1">
        <v>45826</v>
      </c>
      <c r="B883" s="422">
        <v>31169</v>
      </c>
      <c r="C883" s="422" t="s">
        <v>18</v>
      </c>
      <c r="D883" t="s">
        <v>15</v>
      </c>
      <c r="E883" s="207"/>
      <c r="F883" s="207">
        <v>5</v>
      </c>
      <c r="G883" s="2">
        <f t="shared" si="17"/>
        <v>2.8421709430404007E-14</v>
      </c>
    </row>
    <row r="884" spans="1:12">
      <c r="A884" s="81">
        <v>45777</v>
      </c>
      <c r="B884" s="421" t="s">
        <v>10</v>
      </c>
      <c r="C884" s="421" t="s">
        <v>19</v>
      </c>
      <c r="D884" t="s">
        <v>12</v>
      </c>
      <c r="E884" s="207">
        <v>36.6</v>
      </c>
      <c r="G884" s="2">
        <f t="shared" si="17"/>
        <v>36.60000000000003</v>
      </c>
    </row>
    <row r="885" spans="1:12">
      <c r="A885" s="70"/>
      <c r="B885" s="422"/>
      <c r="C885" s="422"/>
      <c r="D885" t="s">
        <v>13</v>
      </c>
      <c r="E885" s="207">
        <v>60.3</v>
      </c>
      <c r="G885" s="2">
        <f t="shared" si="17"/>
        <v>96.900000000000034</v>
      </c>
    </row>
    <row r="886" spans="1:12">
      <c r="A886" s="70"/>
      <c r="B886" s="422"/>
      <c r="C886" s="422"/>
      <c r="D886" t="s">
        <v>14</v>
      </c>
      <c r="E886" s="207">
        <v>60</v>
      </c>
      <c r="G886" s="2">
        <f t="shared" si="17"/>
        <v>156.90000000000003</v>
      </c>
    </row>
    <row r="887" spans="1:12">
      <c r="A887" s="70"/>
      <c r="B887" s="422"/>
      <c r="C887" s="422"/>
      <c r="D887" t="s">
        <v>15</v>
      </c>
      <c r="E887" s="207">
        <v>5</v>
      </c>
      <c r="G887" s="2">
        <f t="shared" si="17"/>
        <v>161.90000000000003</v>
      </c>
    </row>
    <row r="888" spans="1:12">
      <c r="A888" s="1">
        <v>45826</v>
      </c>
      <c r="B888" s="422">
        <v>31169</v>
      </c>
      <c r="C888" s="422" t="s">
        <v>19</v>
      </c>
      <c r="D888" t="s">
        <v>12</v>
      </c>
      <c r="E888" s="207"/>
      <c r="F888" s="207">
        <v>36.6</v>
      </c>
      <c r="G888" s="2">
        <f t="shared" si="17"/>
        <v>125.30000000000004</v>
      </c>
    </row>
    <row r="889" spans="1:12">
      <c r="A889" s="1">
        <v>45826</v>
      </c>
      <c r="B889" s="422">
        <v>31169</v>
      </c>
      <c r="C889" s="422" t="s">
        <v>19</v>
      </c>
      <c r="D889" t="s">
        <v>13</v>
      </c>
      <c r="E889" s="207"/>
      <c r="F889" s="207">
        <v>60.3</v>
      </c>
      <c r="G889" s="2">
        <f t="shared" si="17"/>
        <v>65.000000000000043</v>
      </c>
    </row>
    <row r="890" spans="1:12">
      <c r="A890" s="1">
        <v>45826</v>
      </c>
      <c r="B890" s="422">
        <v>31169</v>
      </c>
      <c r="C890" s="422" t="s">
        <v>19</v>
      </c>
      <c r="D890" t="s">
        <v>14</v>
      </c>
      <c r="E890" s="207"/>
      <c r="F890" s="207">
        <v>60</v>
      </c>
      <c r="G890" s="2">
        <f t="shared" si="17"/>
        <v>5.0000000000000426</v>
      </c>
    </row>
    <row r="891" spans="1:12">
      <c r="A891" s="1">
        <v>45826</v>
      </c>
      <c r="B891" s="422">
        <v>31169</v>
      </c>
      <c r="C891" s="422" t="s">
        <v>19</v>
      </c>
      <c r="D891" t="s">
        <v>15</v>
      </c>
      <c r="E891" s="207"/>
      <c r="F891" s="207">
        <v>5</v>
      </c>
      <c r="G891" s="2">
        <f t="shared" si="17"/>
        <v>4.2632564145606011E-14</v>
      </c>
    </row>
    <row r="892" spans="1:12">
      <c r="A892" s="31">
        <v>45808</v>
      </c>
      <c r="B892" s="421" t="s">
        <v>10</v>
      </c>
      <c r="C892" s="421" t="s">
        <v>20</v>
      </c>
      <c r="D892" t="s">
        <v>12</v>
      </c>
      <c r="E892" s="207">
        <v>29.8</v>
      </c>
      <c r="G892" s="2">
        <f t="shared" si="17"/>
        <v>29.800000000000043</v>
      </c>
    </row>
    <row r="893" spans="1:12">
      <c r="B893" s="422"/>
      <c r="C893" s="422"/>
      <c r="D893" t="s">
        <v>13</v>
      </c>
      <c r="E893" s="207">
        <v>87.4</v>
      </c>
      <c r="G893" s="2">
        <f t="shared" si="17"/>
        <v>117.20000000000005</v>
      </c>
      <c r="J893" s="440" t="s">
        <v>593</v>
      </c>
      <c r="K893" s="440"/>
      <c r="L893" s="440"/>
    </row>
    <row r="894" spans="1:12">
      <c r="B894" s="422"/>
      <c r="C894" s="422"/>
      <c r="D894" t="s">
        <v>14</v>
      </c>
      <c r="E894" s="207">
        <v>60</v>
      </c>
      <c r="G894" s="2">
        <f t="shared" si="17"/>
        <v>177.20000000000005</v>
      </c>
      <c r="I894">
        <v>2025</v>
      </c>
      <c r="J894" s="421" t="s">
        <v>21</v>
      </c>
      <c r="K894" t="s">
        <v>12</v>
      </c>
      <c r="L894" s="207">
        <v>21.4</v>
      </c>
    </row>
    <row r="895" spans="1:12">
      <c r="B895" s="422"/>
      <c r="C895" s="422"/>
      <c r="D895" t="s">
        <v>15</v>
      </c>
      <c r="E895" s="207">
        <v>5</v>
      </c>
      <c r="G895" s="2">
        <f t="shared" si="17"/>
        <v>182.20000000000005</v>
      </c>
      <c r="J895" s="422"/>
      <c r="K895" t="s">
        <v>13</v>
      </c>
      <c r="L895" s="207">
        <v>64.900000000000006</v>
      </c>
    </row>
    <row r="896" spans="1:12">
      <c r="A896" s="1">
        <v>45826</v>
      </c>
      <c r="B896" s="422">
        <v>31169</v>
      </c>
      <c r="C896" s="422" t="s">
        <v>20</v>
      </c>
      <c r="D896" t="s">
        <v>12</v>
      </c>
      <c r="F896" s="207">
        <v>29.8</v>
      </c>
      <c r="G896" s="2">
        <f t="shared" si="17"/>
        <v>152.40000000000003</v>
      </c>
      <c r="J896" s="422"/>
      <c r="K896" t="s">
        <v>14</v>
      </c>
      <c r="L896" s="207">
        <v>60</v>
      </c>
    </row>
    <row r="897" spans="1:12">
      <c r="A897" s="1">
        <v>45826</v>
      </c>
      <c r="B897" s="422">
        <v>31169</v>
      </c>
      <c r="C897" s="422" t="s">
        <v>20</v>
      </c>
      <c r="D897" t="s">
        <v>13</v>
      </c>
      <c r="F897" s="207">
        <v>87.4</v>
      </c>
      <c r="G897" s="2">
        <f t="shared" si="17"/>
        <v>65.000000000000028</v>
      </c>
      <c r="J897" s="422"/>
      <c r="K897" t="s">
        <v>15</v>
      </c>
      <c r="L897" s="207">
        <v>5</v>
      </c>
    </row>
    <row r="898" spans="1:12">
      <c r="A898" s="1">
        <v>45826</v>
      </c>
      <c r="B898" s="422">
        <v>31169</v>
      </c>
      <c r="C898" s="422" t="s">
        <v>20</v>
      </c>
      <c r="D898" t="s">
        <v>14</v>
      </c>
      <c r="F898" s="207">
        <v>60</v>
      </c>
      <c r="G898" s="2">
        <f t="shared" si="17"/>
        <v>5.0000000000000284</v>
      </c>
      <c r="J898" s="421"/>
      <c r="L898" s="207">
        <f>SUM(L894:L897)</f>
        <v>151.30000000000001</v>
      </c>
    </row>
    <row r="899" spans="1:12">
      <c r="A899" s="1">
        <v>45826</v>
      </c>
      <c r="B899" s="422">
        <v>31169</v>
      </c>
      <c r="C899" s="422" t="s">
        <v>20</v>
      </c>
      <c r="D899" t="s">
        <v>15</v>
      </c>
      <c r="F899" s="207">
        <v>5</v>
      </c>
      <c r="G899" s="2">
        <f t="shared" si="17"/>
        <v>2.8421709430404007E-14</v>
      </c>
      <c r="J899" s="422"/>
      <c r="L899" s="207">
        <f>750-L898</f>
        <v>598.70000000000005</v>
      </c>
    </row>
    <row r="900" spans="1:12">
      <c r="A900" s="81">
        <v>45838</v>
      </c>
      <c r="B900" s="421" t="s">
        <v>10</v>
      </c>
      <c r="C900" s="421" t="s">
        <v>21</v>
      </c>
      <c r="D900" t="s">
        <v>12</v>
      </c>
      <c r="E900" s="207">
        <v>21.4</v>
      </c>
      <c r="G900" s="2">
        <f t="shared" ref="G900:G973" si="18">+G899+E900-F900</f>
        <v>21.400000000000027</v>
      </c>
      <c r="J900" s="422"/>
      <c r="L900" s="207"/>
    </row>
    <row r="901" spans="1:12">
      <c r="A901" s="70"/>
      <c r="B901" s="422"/>
      <c r="C901" s="422"/>
      <c r="D901" t="s">
        <v>13</v>
      </c>
      <c r="E901" s="207">
        <v>64.900000000000006</v>
      </c>
      <c r="G901" s="2">
        <f t="shared" si="18"/>
        <v>86.30000000000004</v>
      </c>
      <c r="J901" s="422"/>
      <c r="L901" s="207"/>
    </row>
    <row r="902" spans="1:12">
      <c r="A902" s="70"/>
      <c r="B902" s="422"/>
      <c r="C902" s="422"/>
      <c r="D902" t="s">
        <v>14</v>
      </c>
      <c r="E902" s="207">
        <v>60</v>
      </c>
      <c r="G902" s="2">
        <f t="shared" si="18"/>
        <v>146.30000000000004</v>
      </c>
      <c r="J902" s="421"/>
      <c r="L902" s="207"/>
    </row>
    <row r="903" spans="1:12">
      <c r="A903" s="70"/>
      <c r="B903" s="422"/>
      <c r="C903" s="422"/>
      <c r="D903" t="s">
        <v>15</v>
      </c>
      <c r="E903" s="207">
        <v>5</v>
      </c>
      <c r="G903" s="2">
        <f t="shared" si="18"/>
        <v>151.30000000000004</v>
      </c>
      <c r="J903" s="422"/>
      <c r="L903" s="207"/>
    </row>
    <row r="904" spans="1:12">
      <c r="A904" s="1">
        <v>45854</v>
      </c>
      <c r="B904" s="422">
        <v>31447</v>
      </c>
      <c r="C904" s="422" t="s">
        <v>21</v>
      </c>
      <c r="D904" t="s">
        <v>12</v>
      </c>
      <c r="F904" s="2">
        <v>21.4</v>
      </c>
      <c r="G904" s="2">
        <f t="shared" si="18"/>
        <v>129.90000000000003</v>
      </c>
      <c r="J904" s="422"/>
      <c r="L904" s="207"/>
    </row>
    <row r="905" spans="1:12">
      <c r="A905" s="1">
        <v>45854</v>
      </c>
      <c r="B905" s="422">
        <v>31447</v>
      </c>
      <c r="C905" s="422" t="s">
        <v>21</v>
      </c>
      <c r="D905" t="s">
        <v>13</v>
      </c>
      <c r="F905" s="2">
        <v>64.900000000000006</v>
      </c>
      <c r="G905" s="2">
        <f t="shared" si="18"/>
        <v>65.000000000000028</v>
      </c>
      <c r="J905" s="422"/>
      <c r="L905" s="207"/>
    </row>
    <row r="906" spans="1:12">
      <c r="A906" s="1">
        <v>45854</v>
      </c>
      <c r="B906" s="422">
        <v>31447</v>
      </c>
      <c r="C906" s="422" t="s">
        <v>21</v>
      </c>
      <c r="D906" t="s">
        <v>14</v>
      </c>
      <c r="F906" s="2">
        <v>60</v>
      </c>
      <c r="G906" s="2">
        <f t="shared" si="18"/>
        <v>5.0000000000000284</v>
      </c>
      <c r="L906" s="28"/>
    </row>
    <row r="907" spans="1:12">
      <c r="A907" s="1">
        <v>45854</v>
      </c>
      <c r="B907" s="422">
        <v>31447</v>
      </c>
      <c r="C907" s="422" t="s">
        <v>21</v>
      </c>
      <c r="D907" t="s">
        <v>15</v>
      </c>
      <c r="F907" s="2">
        <v>5</v>
      </c>
      <c r="G907" s="2">
        <f t="shared" si="18"/>
        <v>2.8421709430404007E-14</v>
      </c>
    </row>
    <row r="908" spans="1:12">
      <c r="A908" s="31">
        <v>45869</v>
      </c>
      <c r="B908" s="421" t="s">
        <v>10</v>
      </c>
      <c r="C908" s="421" t="s">
        <v>22</v>
      </c>
      <c r="D908" t="s">
        <v>12</v>
      </c>
      <c r="E908" s="5">
        <v>19.5</v>
      </c>
      <c r="G908" s="2">
        <f t="shared" si="18"/>
        <v>19.500000000000028</v>
      </c>
    </row>
    <row r="909" spans="1:12">
      <c r="A909" s="3"/>
      <c r="B909" s="422"/>
      <c r="C909" s="422"/>
      <c r="D909" t="s">
        <v>13</v>
      </c>
      <c r="E909" s="5">
        <v>58.8</v>
      </c>
      <c r="G909" s="2">
        <f t="shared" si="18"/>
        <v>78.300000000000026</v>
      </c>
    </row>
    <row r="910" spans="1:12">
      <c r="A910" s="3"/>
      <c r="B910" s="422"/>
      <c r="C910" s="422"/>
      <c r="D910" t="s">
        <v>14</v>
      </c>
      <c r="E910" s="5">
        <v>60</v>
      </c>
      <c r="G910" s="2">
        <f t="shared" si="18"/>
        <v>138.30000000000001</v>
      </c>
      <c r="H910" s="441" t="s">
        <v>593</v>
      </c>
      <c r="I910" s="441"/>
      <c r="J910" s="441"/>
      <c r="K910" s="441"/>
    </row>
    <row r="911" spans="1:12">
      <c r="A911" s="3"/>
      <c r="B911" s="422"/>
      <c r="C911" s="422"/>
      <c r="D911" t="s">
        <v>15</v>
      </c>
      <c r="E911" s="5">
        <v>5</v>
      </c>
      <c r="G911" s="2">
        <f t="shared" si="18"/>
        <v>143.30000000000001</v>
      </c>
      <c r="H911" s="9">
        <v>2025</v>
      </c>
      <c r="I911" s="421" t="s">
        <v>22</v>
      </c>
      <c r="J911" s="272" t="s">
        <v>12</v>
      </c>
      <c r="K911" s="302">
        <v>19.5</v>
      </c>
    </row>
    <row r="912" spans="1:12">
      <c r="A912" s="3">
        <v>45947</v>
      </c>
      <c r="B912" s="422">
        <v>31770</v>
      </c>
      <c r="C912" s="422" t="s">
        <v>22</v>
      </c>
      <c r="D912" t="s">
        <v>12</v>
      </c>
      <c r="E912" s="5"/>
      <c r="F912" s="5">
        <v>19.5</v>
      </c>
      <c r="G912" s="2">
        <f t="shared" si="18"/>
        <v>123.80000000000001</v>
      </c>
      <c r="H912" s="9"/>
      <c r="I912" s="421"/>
      <c r="J912" s="272"/>
      <c r="K912" s="302"/>
    </row>
    <row r="913" spans="1:11">
      <c r="A913" s="3">
        <v>45947</v>
      </c>
      <c r="B913" s="422">
        <v>31770</v>
      </c>
      <c r="C913" s="422" t="s">
        <v>22</v>
      </c>
      <c r="D913" t="s">
        <v>13</v>
      </c>
      <c r="E913" s="5"/>
      <c r="F913" s="5">
        <v>58.8</v>
      </c>
      <c r="G913" s="2">
        <f t="shared" si="18"/>
        <v>65.000000000000014</v>
      </c>
      <c r="H913" s="9"/>
      <c r="I913" s="421"/>
      <c r="J913" s="272"/>
      <c r="K913" s="302"/>
    </row>
    <row r="914" spans="1:11">
      <c r="A914" s="3">
        <v>45947</v>
      </c>
      <c r="B914" s="422">
        <v>31770</v>
      </c>
      <c r="C914" s="422" t="s">
        <v>22</v>
      </c>
      <c r="D914" t="s">
        <v>14</v>
      </c>
      <c r="E914" s="5"/>
      <c r="F914" s="5">
        <v>60</v>
      </c>
      <c r="G914" s="2">
        <f t="shared" si="18"/>
        <v>5.0000000000000142</v>
      </c>
      <c r="H914" s="9"/>
      <c r="I914" s="421"/>
      <c r="J914" s="272"/>
      <c r="K914" s="302"/>
    </row>
    <row r="915" spans="1:11">
      <c r="A915" s="3">
        <v>45947</v>
      </c>
      <c r="B915" s="422">
        <v>31770</v>
      </c>
      <c r="C915" s="422" t="s">
        <v>22</v>
      </c>
      <c r="D915" t="s">
        <v>15</v>
      </c>
      <c r="E915" s="5"/>
      <c r="F915" s="5">
        <v>5</v>
      </c>
      <c r="G915" s="2">
        <f t="shared" si="18"/>
        <v>1.4210854715202004E-14</v>
      </c>
      <c r="H915" s="9"/>
      <c r="I915" s="421"/>
      <c r="J915" s="272"/>
      <c r="K915" s="302"/>
    </row>
    <row r="916" spans="1:11">
      <c r="A916" s="31">
        <v>45900</v>
      </c>
      <c r="B916" s="421" t="s">
        <v>10</v>
      </c>
      <c r="C916" s="421" t="s">
        <v>23</v>
      </c>
      <c r="D916" t="s">
        <v>12</v>
      </c>
      <c r="E916" s="207">
        <v>19.5</v>
      </c>
      <c r="G916" s="2">
        <f t="shared" si="18"/>
        <v>19.500000000000014</v>
      </c>
      <c r="H916" s="272"/>
      <c r="I916" s="427"/>
      <c r="J916" s="272" t="s">
        <v>13</v>
      </c>
      <c r="K916" s="302">
        <v>58.8</v>
      </c>
    </row>
    <row r="917" spans="1:11">
      <c r="A917" s="3"/>
      <c r="B917" s="422"/>
      <c r="C917" s="422"/>
      <c r="D917" t="s">
        <v>13</v>
      </c>
      <c r="E917" s="207">
        <v>87.9</v>
      </c>
      <c r="G917" s="2">
        <f t="shared" si="18"/>
        <v>107.40000000000002</v>
      </c>
      <c r="H917" s="272"/>
      <c r="I917" s="427"/>
      <c r="J917" s="272" t="s">
        <v>14</v>
      </c>
      <c r="K917" s="302">
        <v>60</v>
      </c>
    </row>
    <row r="918" spans="1:11">
      <c r="A918" s="3"/>
      <c r="B918" s="422"/>
      <c r="C918" s="422"/>
      <c r="D918" t="s">
        <v>14</v>
      </c>
      <c r="E918" s="207">
        <v>60</v>
      </c>
      <c r="G918" s="2">
        <f t="shared" si="18"/>
        <v>167.40000000000003</v>
      </c>
      <c r="H918" s="272"/>
      <c r="I918" s="427"/>
      <c r="J918" s="272" t="s">
        <v>15</v>
      </c>
      <c r="K918" s="302">
        <v>5</v>
      </c>
    </row>
    <row r="919" spans="1:11">
      <c r="A919" s="3"/>
      <c r="B919" s="422"/>
      <c r="C919" s="422"/>
      <c r="D919" t="s">
        <v>15</v>
      </c>
      <c r="E919" s="207">
        <v>5</v>
      </c>
      <c r="G919" s="2">
        <f t="shared" si="18"/>
        <v>172.40000000000003</v>
      </c>
      <c r="H919" s="272"/>
      <c r="I919" s="421" t="s">
        <v>23</v>
      </c>
      <c r="J919" s="272" t="s">
        <v>12</v>
      </c>
      <c r="K919" s="207">
        <v>19.5</v>
      </c>
    </row>
    <row r="920" spans="1:11">
      <c r="A920" s="3">
        <v>45947</v>
      </c>
      <c r="B920" s="422">
        <v>31770</v>
      </c>
      <c r="C920" s="422" t="s">
        <v>23</v>
      </c>
      <c r="D920" t="s">
        <v>12</v>
      </c>
      <c r="E920" s="207"/>
      <c r="F920" s="207">
        <v>19.5</v>
      </c>
      <c r="G920" s="2">
        <f t="shared" si="18"/>
        <v>152.90000000000003</v>
      </c>
      <c r="H920" s="272"/>
      <c r="I920" s="421"/>
      <c r="J920" s="272"/>
      <c r="K920" s="207"/>
    </row>
    <row r="921" spans="1:11">
      <c r="A921" s="3">
        <v>45947</v>
      </c>
      <c r="B921" s="422">
        <v>31770</v>
      </c>
      <c r="C921" s="422" t="s">
        <v>23</v>
      </c>
      <c r="D921" t="s">
        <v>13</v>
      </c>
      <c r="E921" s="207"/>
      <c r="F921" s="207">
        <v>87.9</v>
      </c>
      <c r="G921" s="2">
        <f t="shared" si="18"/>
        <v>65.000000000000028</v>
      </c>
      <c r="H921" s="272"/>
      <c r="I921" s="421"/>
      <c r="J921" s="272"/>
      <c r="K921" s="207"/>
    </row>
    <row r="922" spans="1:11">
      <c r="A922" s="3">
        <v>45947</v>
      </c>
      <c r="B922" s="422">
        <v>31770</v>
      </c>
      <c r="C922" s="422" t="s">
        <v>23</v>
      </c>
      <c r="D922" t="s">
        <v>14</v>
      </c>
      <c r="E922" s="207"/>
      <c r="F922" s="207">
        <v>60</v>
      </c>
      <c r="G922" s="2">
        <f t="shared" si="18"/>
        <v>5.0000000000000284</v>
      </c>
      <c r="H922" s="272"/>
      <c r="I922" s="421"/>
      <c r="J922" s="272"/>
      <c r="K922" s="207"/>
    </row>
    <row r="923" spans="1:11">
      <c r="A923" s="3">
        <v>45947</v>
      </c>
      <c r="B923" s="422">
        <v>31770</v>
      </c>
      <c r="C923" s="422" t="s">
        <v>23</v>
      </c>
      <c r="D923" t="s">
        <v>15</v>
      </c>
      <c r="E923" s="207"/>
      <c r="F923" s="207">
        <v>5</v>
      </c>
      <c r="G923" s="2">
        <f t="shared" si="18"/>
        <v>2.8421709430404007E-14</v>
      </c>
      <c r="H923" s="272"/>
      <c r="I923" s="421"/>
      <c r="J923" s="272"/>
      <c r="K923" s="207"/>
    </row>
    <row r="924" spans="1:11">
      <c r="A924" s="81">
        <v>45930</v>
      </c>
      <c r="B924" s="421" t="s">
        <v>10</v>
      </c>
      <c r="C924" s="421" t="s">
        <v>172</v>
      </c>
      <c r="D924" t="s">
        <v>12</v>
      </c>
      <c r="E924" s="207">
        <v>18.899999999999999</v>
      </c>
      <c r="G924" s="2">
        <f t="shared" si="18"/>
        <v>18.900000000000027</v>
      </c>
      <c r="H924" s="272"/>
      <c r="I924" s="427"/>
      <c r="J924" s="272" t="s">
        <v>13</v>
      </c>
      <c r="K924" s="207">
        <v>87.9</v>
      </c>
    </row>
    <row r="925" spans="1:11">
      <c r="A925" s="3"/>
      <c r="B925" s="422"/>
      <c r="C925" s="422"/>
      <c r="D925" t="s">
        <v>13</v>
      </c>
      <c r="E925" s="20">
        <v>55</v>
      </c>
      <c r="G925" s="2">
        <f t="shared" si="18"/>
        <v>73.900000000000034</v>
      </c>
      <c r="H925" s="272"/>
      <c r="I925" s="427"/>
      <c r="J925" s="272" t="s">
        <v>14</v>
      </c>
      <c r="K925" s="207">
        <v>60</v>
      </c>
    </row>
    <row r="926" spans="1:11">
      <c r="A926" s="3"/>
      <c r="B926" s="422"/>
      <c r="C926" s="422"/>
      <c r="D926" t="s">
        <v>14</v>
      </c>
      <c r="E926" s="20">
        <v>60</v>
      </c>
      <c r="G926" s="2">
        <f t="shared" si="18"/>
        <v>133.90000000000003</v>
      </c>
      <c r="H926" s="207"/>
      <c r="I926" s="427"/>
      <c r="J926" s="272" t="s">
        <v>15</v>
      </c>
      <c r="K926" s="207">
        <v>5</v>
      </c>
    </row>
    <row r="927" spans="1:11">
      <c r="A927" s="3"/>
      <c r="B927" s="422"/>
      <c r="C927" s="422"/>
      <c r="D927" t="s">
        <v>15</v>
      </c>
      <c r="E927" s="20">
        <v>5</v>
      </c>
      <c r="G927" s="2">
        <f t="shared" si="18"/>
        <v>138.90000000000003</v>
      </c>
      <c r="H927" s="20"/>
      <c r="I927" s="421" t="s">
        <v>172</v>
      </c>
      <c r="J927" s="272" t="s">
        <v>14</v>
      </c>
      <c r="K927" s="273">
        <v>60</v>
      </c>
    </row>
    <row r="928" spans="1:11">
      <c r="A928" s="3"/>
      <c r="B928" s="422"/>
      <c r="C928" s="422"/>
      <c r="D928" t="s">
        <v>63</v>
      </c>
      <c r="E928" s="207">
        <v>10</v>
      </c>
      <c r="G928" s="2">
        <f t="shared" si="18"/>
        <v>148.90000000000003</v>
      </c>
      <c r="H928" s="28"/>
      <c r="I928" s="272"/>
      <c r="J928" s="272" t="s">
        <v>15</v>
      </c>
      <c r="K928" s="273">
        <v>5</v>
      </c>
    </row>
    <row r="929" spans="1:12">
      <c r="A929" s="3">
        <v>45905</v>
      </c>
      <c r="B929" s="422"/>
      <c r="C929" s="422" t="s">
        <v>172</v>
      </c>
      <c r="D929" t="s">
        <v>63</v>
      </c>
      <c r="E929" s="5"/>
      <c r="F929" s="207">
        <v>10</v>
      </c>
      <c r="G929" s="2">
        <f t="shared" si="18"/>
        <v>138.90000000000003</v>
      </c>
      <c r="H929" s="28"/>
      <c r="I929" s="272"/>
      <c r="J929" s="272">
        <v>400</v>
      </c>
      <c r="K929" s="302">
        <f>SUM(K911:K928)</f>
        <v>380.70000000000005</v>
      </c>
      <c r="L929" s="28">
        <f>J929-K929</f>
        <v>19.299999999999955</v>
      </c>
    </row>
    <row r="930" spans="1:12">
      <c r="A930" s="3">
        <v>45947</v>
      </c>
      <c r="B930" s="422">
        <v>31770</v>
      </c>
      <c r="C930" s="422" t="s">
        <v>172</v>
      </c>
      <c r="D930" t="s">
        <v>14</v>
      </c>
      <c r="E930" s="5"/>
      <c r="F930" s="20">
        <v>60</v>
      </c>
      <c r="G930" s="2">
        <f t="shared" si="18"/>
        <v>78.900000000000034</v>
      </c>
      <c r="H930" s="28"/>
      <c r="I930" s="272"/>
      <c r="J930" s="272"/>
      <c r="K930" s="302"/>
      <c r="L930" s="28"/>
    </row>
    <row r="931" spans="1:12">
      <c r="A931" s="3">
        <v>45947</v>
      </c>
      <c r="B931" s="422">
        <v>31770</v>
      </c>
      <c r="C931" s="422" t="s">
        <v>172</v>
      </c>
      <c r="D931" t="s">
        <v>15</v>
      </c>
      <c r="E931" s="5"/>
      <c r="F931" s="20">
        <v>5</v>
      </c>
      <c r="G931" s="2">
        <f t="shared" si="18"/>
        <v>73.900000000000034</v>
      </c>
      <c r="H931" s="282"/>
      <c r="I931" s="272"/>
      <c r="J931" s="272"/>
      <c r="K931" s="302"/>
      <c r="L931" s="28"/>
    </row>
    <row r="932" spans="1:12">
      <c r="A932" s="3">
        <v>45986</v>
      </c>
      <c r="B932" s="422">
        <v>32125</v>
      </c>
      <c r="C932" s="422" t="s">
        <v>172</v>
      </c>
      <c r="D932" t="s">
        <v>12</v>
      </c>
      <c r="E932" s="5"/>
      <c r="F932" s="207">
        <v>18.899999999999999</v>
      </c>
      <c r="G932" s="2">
        <f t="shared" si="18"/>
        <v>55.000000000000036</v>
      </c>
      <c r="H932" s="282"/>
      <c r="I932" s="272"/>
      <c r="J932" s="272"/>
      <c r="K932" s="302"/>
      <c r="L932" s="28"/>
    </row>
    <row r="933" spans="1:12">
      <c r="A933" s="3">
        <v>45986</v>
      </c>
      <c r="B933" s="422">
        <v>32125</v>
      </c>
      <c r="C933" s="422" t="s">
        <v>172</v>
      </c>
      <c r="D933" t="s">
        <v>13</v>
      </c>
      <c r="E933" s="5"/>
      <c r="F933" s="20">
        <v>55</v>
      </c>
      <c r="G933" s="2">
        <f t="shared" si="18"/>
        <v>0</v>
      </c>
      <c r="H933" s="282"/>
      <c r="I933" s="272"/>
      <c r="J933" s="272"/>
      <c r="K933" s="302"/>
      <c r="L933" s="28"/>
    </row>
    <row r="934" spans="1:12">
      <c r="A934" s="81">
        <v>45961</v>
      </c>
      <c r="B934" s="421" t="s">
        <v>10</v>
      </c>
      <c r="C934" s="421" t="s">
        <v>25</v>
      </c>
      <c r="D934" t="s">
        <v>12</v>
      </c>
      <c r="E934" s="28">
        <v>19.5</v>
      </c>
      <c r="G934" s="2">
        <f t="shared" si="18"/>
        <v>19.5</v>
      </c>
    </row>
    <row r="935" spans="1:12">
      <c r="A935" s="70"/>
      <c r="B935" s="422"/>
      <c r="C935" s="422"/>
      <c r="D935" t="s">
        <v>13</v>
      </c>
      <c r="E935" s="28">
        <v>137.4</v>
      </c>
      <c r="G935" s="2">
        <f t="shared" si="18"/>
        <v>156.9</v>
      </c>
    </row>
    <row r="936" spans="1:12">
      <c r="A936" s="70"/>
      <c r="B936" s="422"/>
      <c r="C936" s="422"/>
      <c r="D936" t="s">
        <v>14</v>
      </c>
      <c r="E936" s="20">
        <v>60</v>
      </c>
      <c r="G936" s="2">
        <f t="shared" si="18"/>
        <v>216.9</v>
      </c>
    </row>
    <row r="937" spans="1:12">
      <c r="A937" s="70"/>
      <c r="B937" s="422"/>
      <c r="C937" s="422"/>
      <c r="D937" t="s">
        <v>15</v>
      </c>
      <c r="E937" s="20">
        <v>5</v>
      </c>
      <c r="G937" s="2">
        <f t="shared" si="18"/>
        <v>221.9</v>
      </c>
    </row>
    <row r="938" spans="1:12">
      <c r="A938" s="3">
        <v>45986</v>
      </c>
      <c r="B938" s="422">
        <v>32125</v>
      </c>
      <c r="C938" s="422" t="s">
        <v>25</v>
      </c>
      <c r="D938" t="s">
        <v>12</v>
      </c>
      <c r="F938" s="28">
        <v>19.5</v>
      </c>
      <c r="G938" s="2">
        <f t="shared" si="18"/>
        <v>202.4</v>
      </c>
    </row>
    <row r="939" spans="1:12">
      <c r="A939" s="3">
        <v>45986</v>
      </c>
      <c r="B939" s="422">
        <v>32125</v>
      </c>
      <c r="C939" s="422" t="s">
        <v>25</v>
      </c>
      <c r="D939" t="s">
        <v>13</v>
      </c>
      <c r="F939" s="28">
        <v>137.4</v>
      </c>
      <c r="G939" s="2">
        <f t="shared" si="18"/>
        <v>65</v>
      </c>
    </row>
    <row r="940" spans="1:12">
      <c r="A940" s="3">
        <v>45986</v>
      </c>
      <c r="B940" s="422">
        <v>32125</v>
      </c>
      <c r="C940" s="422" t="s">
        <v>25</v>
      </c>
      <c r="D940" t="s">
        <v>14</v>
      </c>
      <c r="F940" s="20">
        <v>60</v>
      </c>
      <c r="G940" s="2">
        <f t="shared" si="18"/>
        <v>5</v>
      </c>
    </row>
    <row r="941" spans="1:12">
      <c r="A941" s="3">
        <v>45986</v>
      </c>
      <c r="B941" s="422">
        <v>32125</v>
      </c>
      <c r="C941" s="422" t="s">
        <v>25</v>
      </c>
      <c r="D941" t="s">
        <v>15</v>
      </c>
      <c r="F941" s="20">
        <v>5</v>
      </c>
      <c r="G941" s="2">
        <f t="shared" si="18"/>
        <v>0</v>
      </c>
    </row>
    <row r="942" spans="1:12">
      <c r="A942" s="81">
        <v>45991</v>
      </c>
      <c r="B942" s="421" t="s">
        <v>10</v>
      </c>
      <c r="C942" s="421" t="s">
        <v>26</v>
      </c>
      <c r="D942" t="s">
        <v>12</v>
      </c>
      <c r="E942" s="20">
        <v>24.6</v>
      </c>
      <c r="G942" s="2">
        <f t="shared" si="18"/>
        <v>24.6</v>
      </c>
    </row>
    <row r="943" spans="1:12">
      <c r="A943" s="81"/>
      <c r="B943" s="422"/>
      <c r="C943" s="422"/>
      <c r="D943" t="s">
        <v>13</v>
      </c>
      <c r="E943" s="20">
        <v>110.1</v>
      </c>
      <c r="G943" s="2">
        <f t="shared" si="18"/>
        <v>134.69999999999999</v>
      </c>
    </row>
    <row r="944" spans="1:12">
      <c r="A944" s="81"/>
      <c r="B944" s="422"/>
      <c r="C944" s="422"/>
      <c r="D944" t="s">
        <v>14</v>
      </c>
      <c r="E944" s="207">
        <v>60</v>
      </c>
      <c r="G944" s="2">
        <f t="shared" si="18"/>
        <v>194.7</v>
      </c>
      <c r="I944" s="441" t="s">
        <v>593</v>
      </c>
      <c r="J944" s="441"/>
      <c r="K944" s="441"/>
      <c r="L944" s="277"/>
    </row>
    <row r="945" spans="1:11">
      <c r="A945" s="81"/>
      <c r="B945" s="422"/>
      <c r="C945" s="422"/>
      <c r="D945" t="s">
        <v>15</v>
      </c>
      <c r="E945" s="207">
        <v>5</v>
      </c>
      <c r="G945" s="2">
        <f t="shared" si="18"/>
        <v>199.7</v>
      </c>
      <c r="H945" s="9">
        <v>2025</v>
      </c>
      <c r="I945" s="421" t="s">
        <v>26</v>
      </c>
      <c r="J945" t="s">
        <v>12</v>
      </c>
      <c r="K945" s="20">
        <v>24.6</v>
      </c>
    </row>
    <row r="946" spans="1:11">
      <c r="A946" s="285">
        <v>46008</v>
      </c>
      <c r="B946" s="422">
        <v>32210</v>
      </c>
      <c r="C946" s="422" t="s">
        <v>26</v>
      </c>
      <c r="D946" t="s">
        <v>14</v>
      </c>
      <c r="F946" s="2">
        <v>60</v>
      </c>
      <c r="G946" s="2">
        <f t="shared" si="18"/>
        <v>139.69999999999999</v>
      </c>
      <c r="I946" s="422"/>
      <c r="J946" t="s">
        <v>13</v>
      </c>
      <c r="K946" s="20">
        <v>110.1</v>
      </c>
    </row>
    <row r="947" spans="1:11">
      <c r="A947" s="285">
        <v>46008</v>
      </c>
      <c r="B947" s="422">
        <v>32210</v>
      </c>
      <c r="C947" s="422" t="s">
        <v>26</v>
      </c>
      <c r="D947" t="s">
        <v>15</v>
      </c>
      <c r="F947" s="2">
        <v>5</v>
      </c>
      <c r="G947" s="2">
        <f t="shared" si="18"/>
        <v>134.69999999999999</v>
      </c>
      <c r="I947" s="374" t="s">
        <v>27</v>
      </c>
      <c r="J947" s="373" t="s">
        <v>12</v>
      </c>
      <c r="K947" s="373">
        <v>23.6</v>
      </c>
    </row>
    <row r="948" spans="1:11">
      <c r="A948" s="285">
        <v>46057</v>
      </c>
      <c r="B948" s="422">
        <v>32459</v>
      </c>
      <c r="C948" s="422" t="s">
        <v>26</v>
      </c>
      <c r="D948" t="s">
        <v>12</v>
      </c>
      <c r="F948" s="2">
        <v>24.6</v>
      </c>
      <c r="G948" s="2">
        <f t="shared" si="18"/>
        <v>110.1</v>
      </c>
      <c r="I948" s="374"/>
      <c r="J948" s="373"/>
      <c r="K948" s="373"/>
    </row>
    <row r="949" spans="1:11">
      <c r="A949" s="285">
        <v>46057</v>
      </c>
      <c r="B949" s="422">
        <v>32459</v>
      </c>
      <c r="C949" s="422" t="s">
        <v>26</v>
      </c>
      <c r="D949" t="s">
        <v>13</v>
      </c>
      <c r="F949" s="2">
        <v>109.7</v>
      </c>
      <c r="G949" s="2">
        <f t="shared" si="18"/>
        <v>0.39999999999999147</v>
      </c>
      <c r="I949" s="374"/>
      <c r="J949" s="373"/>
      <c r="K949" s="373"/>
    </row>
    <row r="950" spans="1:11">
      <c r="A950" s="285">
        <v>46057</v>
      </c>
      <c r="B950" s="422">
        <v>32460</v>
      </c>
      <c r="C950" s="422" t="s">
        <v>26</v>
      </c>
      <c r="D950" t="s">
        <v>13</v>
      </c>
      <c r="F950" s="2">
        <v>0.4</v>
      </c>
      <c r="G950" s="2">
        <f t="shared" si="18"/>
        <v>-8.5487172896137054E-15</v>
      </c>
      <c r="I950" s="374"/>
      <c r="J950" s="373"/>
      <c r="K950" s="373"/>
    </row>
    <row r="951" spans="1:11">
      <c r="A951" s="81">
        <v>46022</v>
      </c>
      <c r="B951" s="374" t="s">
        <v>10</v>
      </c>
      <c r="C951" s="374" t="s">
        <v>27</v>
      </c>
      <c r="D951" s="373" t="s">
        <v>12</v>
      </c>
      <c r="E951" s="373">
        <v>23.6</v>
      </c>
      <c r="G951" s="2">
        <f t="shared" si="18"/>
        <v>23.599999999999994</v>
      </c>
      <c r="I951" s="373"/>
      <c r="J951" s="373" t="s">
        <v>13</v>
      </c>
      <c r="K951" s="373">
        <v>86</v>
      </c>
    </row>
    <row r="952" spans="1:11">
      <c r="A952" s="81"/>
      <c r="B952" s="373"/>
      <c r="C952" s="373"/>
      <c r="D952" s="373" t="s">
        <v>13</v>
      </c>
      <c r="E952" s="373">
        <v>86</v>
      </c>
      <c r="G952" s="2">
        <f t="shared" si="18"/>
        <v>109.6</v>
      </c>
      <c r="I952" s="373"/>
      <c r="J952" s="373" t="s">
        <v>14</v>
      </c>
      <c r="K952" s="373">
        <v>60</v>
      </c>
    </row>
    <row r="953" spans="1:11">
      <c r="A953" s="81"/>
      <c r="B953" s="373"/>
      <c r="C953" s="373"/>
      <c r="D953" s="373" t="s">
        <v>14</v>
      </c>
      <c r="E953" s="373">
        <v>60</v>
      </c>
      <c r="G953" s="2">
        <f t="shared" si="18"/>
        <v>169.6</v>
      </c>
      <c r="I953" s="373"/>
      <c r="J953" s="373" t="s">
        <v>15</v>
      </c>
      <c r="K953" s="373">
        <v>5</v>
      </c>
    </row>
    <row r="954" spans="1:11">
      <c r="A954" s="373"/>
      <c r="B954" s="373"/>
      <c r="C954" s="373"/>
      <c r="D954" s="373" t="s">
        <v>15</v>
      </c>
      <c r="E954" s="373">
        <v>5</v>
      </c>
      <c r="G954" s="2">
        <f t="shared" si="18"/>
        <v>174.6</v>
      </c>
      <c r="H954" s="9">
        <v>2026</v>
      </c>
      <c r="I954" s="421" t="s">
        <v>11</v>
      </c>
      <c r="J954" t="s">
        <v>14</v>
      </c>
      <c r="K954" s="207">
        <v>60</v>
      </c>
    </row>
    <row r="955" spans="1:11">
      <c r="A955" s="285">
        <v>46057</v>
      </c>
      <c r="B955" s="422">
        <v>32460</v>
      </c>
      <c r="C955" s="381" t="s">
        <v>27</v>
      </c>
      <c r="D955" s="373" t="s">
        <v>12</v>
      </c>
      <c r="E955" s="373"/>
      <c r="F955" s="373">
        <v>23.6</v>
      </c>
      <c r="G955" s="2">
        <f t="shared" si="18"/>
        <v>151</v>
      </c>
      <c r="H955" s="9"/>
      <c r="I955" s="421"/>
      <c r="K955" s="207"/>
    </row>
    <row r="956" spans="1:11">
      <c r="A956" s="285">
        <v>46057</v>
      </c>
      <c r="B956" s="422">
        <v>32460</v>
      </c>
      <c r="C956" s="381" t="s">
        <v>27</v>
      </c>
      <c r="D956" s="373" t="s">
        <v>13</v>
      </c>
      <c r="E956" s="373"/>
      <c r="F956" s="373">
        <v>86</v>
      </c>
      <c r="G956" s="2">
        <f t="shared" si="18"/>
        <v>65</v>
      </c>
      <c r="H956" s="9"/>
      <c r="I956" s="421"/>
      <c r="K956" s="207"/>
    </row>
    <row r="957" spans="1:11">
      <c r="A957" s="285">
        <v>46057</v>
      </c>
      <c r="B957" s="422">
        <v>32460</v>
      </c>
      <c r="C957" s="381" t="s">
        <v>27</v>
      </c>
      <c r="D957" s="373" t="s">
        <v>14</v>
      </c>
      <c r="E957" s="373"/>
      <c r="F957" s="373">
        <v>60</v>
      </c>
      <c r="G957" s="2">
        <f t="shared" si="18"/>
        <v>5</v>
      </c>
      <c r="H957" s="9"/>
      <c r="I957" s="421"/>
      <c r="K957" s="207"/>
    </row>
    <row r="958" spans="1:11">
      <c r="A958" s="285">
        <v>46057</v>
      </c>
      <c r="B958" s="422">
        <v>32460</v>
      </c>
      <c r="C958" s="381" t="s">
        <v>27</v>
      </c>
      <c r="D958" s="373" t="s">
        <v>15</v>
      </c>
      <c r="E958" s="373"/>
      <c r="F958" s="373">
        <v>5</v>
      </c>
      <c r="G958" s="2">
        <f t="shared" si="18"/>
        <v>0</v>
      </c>
      <c r="H958" s="9"/>
      <c r="I958" s="421"/>
      <c r="K958" s="207"/>
    </row>
    <row r="959" spans="1:11">
      <c r="A959" s="81">
        <v>46053</v>
      </c>
      <c r="B959" s="421" t="s">
        <v>10</v>
      </c>
      <c r="C959" s="421" t="s">
        <v>11</v>
      </c>
      <c r="D959" t="s">
        <v>12</v>
      </c>
      <c r="E959" s="20">
        <v>22.1</v>
      </c>
      <c r="G959" s="2">
        <f t="shared" si="18"/>
        <v>22.1</v>
      </c>
      <c r="J959" t="s">
        <v>15</v>
      </c>
      <c r="K959" s="207">
        <v>5</v>
      </c>
    </row>
    <row r="960" spans="1:11">
      <c r="A960" s="70"/>
      <c r="B960" s="422"/>
      <c r="C960" s="422"/>
      <c r="D960" t="s">
        <v>13</v>
      </c>
      <c r="E960" s="20">
        <v>114.2</v>
      </c>
      <c r="G960" s="2">
        <f t="shared" si="18"/>
        <v>136.30000000000001</v>
      </c>
      <c r="K960" s="114">
        <f>SUM(K945:K959)</f>
        <v>374.29999999999995</v>
      </c>
    </row>
    <row r="961" spans="1:11">
      <c r="A961" s="70"/>
      <c r="B961" s="422"/>
      <c r="C961" s="422"/>
      <c r="D961" t="s">
        <v>14</v>
      </c>
      <c r="E961" s="207">
        <v>60</v>
      </c>
      <c r="G961" s="2">
        <f t="shared" si="18"/>
        <v>196.3</v>
      </c>
    </row>
    <row r="962" spans="1:11">
      <c r="A962" s="70"/>
      <c r="B962" s="422"/>
      <c r="C962" s="422"/>
      <c r="D962" t="s">
        <v>15</v>
      </c>
      <c r="E962" s="207">
        <v>5</v>
      </c>
      <c r="G962" s="2">
        <f t="shared" si="18"/>
        <v>201.3</v>
      </c>
    </row>
    <row r="963" spans="1:11">
      <c r="B963" s="422"/>
      <c r="C963" s="422"/>
      <c r="D963" t="s">
        <v>104</v>
      </c>
      <c r="E963" s="207">
        <v>10</v>
      </c>
      <c r="G963" s="2">
        <f t="shared" si="18"/>
        <v>211.3</v>
      </c>
    </row>
    <row r="964" spans="1:11">
      <c r="A964" s="3">
        <v>46057</v>
      </c>
      <c r="B964" s="422">
        <v>32458</v>
      </c>
      <c r="C964" s="422" t="s">
        <v>11</v>
      </c>
      <c r="D964" t="s">
        <v>104</v>
      </c>
      <c r="F964" s="2">
        <v>10</v>
      </c>
      <c r="G964" s="2">
        <f t="shared" si="18"/>
        <v>201.3</v>
      </c>
      <c r="I964" s="441" t="s">
        <v>593</v>
      </c>
      <c r="J964" s="441"/>
      <c r="K964" s="441"/>
    </row>
    <row r="965" spans="1:11">
      <c r="A965" s="285">
        <v>46057</v>
      </c>
      <c r="B965" s="422">
        <v>32460</v>
      </c>
      <c r="C965" s="381" t="s">
        <v>11</v>
      </c>
      <c r="D965" s="373" t="s">
        <v>14</v>
      </c>
      <c r="E965" s="373"/>
      <c r="F965" s="373">
        <v>60</v>
      </c>
      <c r="G965" s="2">
        <f t="shared" si="18"/>
        <v>141.30000000000001</v>
      </c>
      <c r="H965" s="421">
        <v>2026</v>
      </c>
      <c r="I965" s="421" t="s">
        <v>11</v>
      </c>
      <c r="J965" t="s">
        <v>12</v>
      </c>
      <c r="K965" s="20">
        <v>22.1</v>
      </c>
    </row>
    <row r="966" spans="1:11">
      <c r="A966" s="285">
        <v>46057</v>
      </c>
      <c r="B966" s="422">
        <v>32460</v>
      </c>
      <c r="C966" s="381" t="s">
        <v>11</v>
      </c>
      <c r="D966" s="373" t="s">
        <v>15</v>
      </c>
      <c r="E966" s="373"/>
      <c r="F966" s="373">
        <v>5</v>
      </c>
      <c r="G966" s="2">
        <f t="shared" si="18"/>
        <v>136.30000000000001</v>
      </c>
      <c r="I966" s="422"/>
      <c r="J966" t="s">
        <v>13</v>
      </c>
      <c r="K966" s="20">
        <v>114.2</v>
      </c>
    </row>
    <row r="967" spans="1:11">
      <c r="A967" s="285">
        <v>46106</v>
      </c>
      <c r="B967" s="422">
        <v>32920</v>
      </c>
      <c r="C967" s="381" t="s">
        <v>11</v>
      </c>
      <c r="D967" s="373" t="s">
        <v>12</v>
      </c>
      <c r="E967" s="373"/>
      <c r="F967" s="373">
        <v>22.1</v>
      </c>
      <c r="G967" s="2">
        <f t="shared" si="18"/>
        <v>114.20000000000002</v>
      </c>
      <c r="I967" s="422"/>
      <c r="K967" s="20"/>
    </row>
    <row r="968" spans="1:11">
      <c r="A968" s="285">
        <v>46106</v>
      </c>
      <c r="B968" s="422">
        <v>32920</v>
      </c>
      <c r="C968" s="381" t="s">
        <v>11</v>
      </c>
      <c r="D968" s="373" t="s">
        <v>13</v>
      </c>
      <c r="E968" s="373"/>
      <c r="F968" s="373">
        <v>114.2</v>
      </c>
      <c r="G968" s="2">
        <f t="shared" si="18"/>
        <v>0</v>
      </c>
      <c r="I968" s="422"/>
      <c r="K968" s="20"/>
    </row>
    <row r="969" spans="1:11">
      <c r="A969" s="31">
        <v>46081</v>
      </c>
      <c r="B969" s="421" t="s">
        <v>10</v>
      </c>
      <c r="C969" s="421" t="s">
        <v>17</v>
      </c>
      <c r="D969" t="s">
        <v>12</v>
      </c>
      <c r="E969" s="20">
        <v>27.6</v>
      </c>
      <c r="G969" s="2">
        <f t="shared" si="18"/>
        <v>27.6</v>
      </c>
      <c r="I969" s="421" t="s">
        <v>17</v>
      </c>
      <c r="J969" t="s">
        <v>12</v>
      </c>
      <c r="K969" s="20">
        <v>27.6</v>
      </c>
    </row>
    <row r="970" spans="1:11">
      <c r="A970" s="3"/>
      <c r="B970" s="422"/>
      <c r="C970" s="422"/>
      <c r="D970" t="s">
        <v>13</v>
      </c>
      <c r="E970" s="20">
        <v>147.5</v>
      </c>
      <c r="G970" s="2">
        <f t="shared" si="18"/>
        <v>175.1</v>
      </c>
      <c r="I970" s="422"/>
      <c r="J970" t="s">
        <v>13</v>
      </c>
      <c r="K970" s="20">
        <v>147.5</v>
      </c>
    </row>
    <row r="971" spans="1:11">
      <c r="A971" s="3"/>
      <c r="B971" s="422"/>
      <c r="C971" s="422"/>
      <c r="D971" t="s">
        <v>14</v>
      </c>
      <c r="E971" s="207">
        <v>56</v>
      </c>
      <c r="G971" s="2">
        <f t="shared" si="18"/>
        <v>231.1</v>
      </c>
      <c r="I971" s="422"/>
      <c r="J971" t="s">
        <v>14</v>
      </c>
      <c r="K971" s="207">
        <v>56</v>
      </c>
    </row>
    <row r="972" spans="1:11">
      <c r="A972" s="3"/>
      <c r="B972" s="422"/>
      <c r="C972" s="422"/>
      <c r="D972" t="s">
        <v>15</v>
      </c>
      <c r="E972" s="207">
        <v>5</v>
      </c>
      <c r="G972" s="2">
        <f t="shared" si="18"/>
        <v>236.1</v>
      </c>
      <c r="I972" s="422"/>
      <c r="J972" t="s">
        <v>15</v>
      </c>
      <c r="K972" s="207">
        <v>5</v>
      </c>
    </row>
    <row r="973" spans="1:11">
      <c r="A973" s="285">
        <v>46106</v>
      </c>
      <c r="B973" s="422">
        <v>32920</v>
      </c>
      <c r="C973" s="422" t="s">
        <v>17</v>
      </c>
      <c r="D973" t="s">
        <v>12</v>
      </c>
      <c r="F973" s="2">
        <v>27.6</v>
      </c>
      <c r="G973" s="2">
        <f t="shared" si="18"/>
        <v>208.5</v>
      </c>
      <c r="K973" s="114">
        <f>SUM(K965:K972)</f>
        <v>372.4</v>
      </c>
    </row>
    <row r="974" spans="1:11">
      <c r="A974" s="285">
        <v>46106</v>
      </c>
      <c r="B974" s="422">
        <v>32920</v>
      </c>
      <c r="C974" s="422" t="s">
        <v>17</v>
      </c>
      <c r="D974" t="s">
        <v>13</v>
      </c>
      <c r="F974" s="2">
        <v>86.1</v>
      </c>
      <c r="G974" s="2">
        <f>+G973+E974-F974</f>
        <v>122.4</v>
      </c>
    </row>
    <row r="975" spans="1:11">
      <c r="A975" s="285">
        <v>46106</v>
      </c>
      <c r="B975" s="422">
        <v>32921</v>
      </c>
      <c r="C975" s="422" t="s">
        <v>17</v>
      </c>
      <c r="D975" t="s">
        <v>13</v>
      </c>
      <c r="F975" s="2">
        <v>61.4</v>
      </c>
      <c r="G975" s="2">
        <f t="shared" ref="G975:G980" si="19">+G974+E975-F975</f>
        <v>61.000000000000007</v>
      </c>
      <c r="K975" s="20"/>
    </row>
    <row r="976" spans="1:11">
      <c r="A976" s="285">
        <v>46106</v>
      </c>
      <c r="B976" s="422">
        <v>32921</v>
      </c>
      <c r="C976" s="422" t="s">
        <v>17</v>
      </c>
      <c r="D976" t="s">
        <v>14</v>
      </c>
      <c r="F976" s="2">
        <v>56</v>
      </c>
      <c r="G976" s="2">
        <f t="shared" si="19"/>
        <v>5.0000000000000071</v>
      </c>
      <c r="I976" s="441" t="s">
        <v>593</v>
      </c>
      <c r="J976" s="441"/>
      <c r="K976" s="441"/>
    </row>
    <row r="977" spans="1:11">
      <c r="A977" s="285">
        <v>46106</v>
      </c>
      <c r="B977" s="422">
        <v>32921</v>
      </c>
      <c r="C977" s="422" t="s">
        <v>17</v>
      </c>
      <c r="D977" t="s">
        <v>15</v>
      </c>
      <c r="F977" s="2">
        <v>5</v>
      </c>
      <c r="G977" s="2">
        <f t="shared" si="19"/>
        <v>7.1054273576010019E-15</v>
      </c>
      <c r="H977" s="421">
        <v>2026</v>
      </c>
      <c r="I977" s="421" t="s">
        <v>18</v>
      </c>
      <c r="J977" t="s">
        <v>12</v>
      </c>
      <c r="K977" s="207">
        <v>27.4</v>
      </c>
    </row>
    <row r="978" spans="1:11">
      <c r="A978" s="31">
        <v>46112</v>
      </c>
      <c r="B978" s="421" t="s">
        <v>10</v>
      </c>
      <c r="C978" s="421" t="s">
        <v>18</v>
      </c>
      <c r="D978" t="s">
        <v>12</v>
      </c>
      <c r="E978" s="207">
        <v>27.4</v>
      </c>
      <c r="G978" s="2">
        <f t="shared" si="19"/>
        <v>27.400000000000006</v>
      </c>
      <c r="I978" s="422"/>
      <c r="J978" t="s">
        <v>13</v>
      </c>
      <c r="K978" s="207">
        <v>164</v>
      </c>
    </row>
    <row r="979" spans="1:11">
      <c r="A979" s="420"/>
      <c r="B979" s="422"/>
      <c r="C979" s="422"/>
      <c r="D979" t="s">
        <v>13</v>
      </c>
      <c r="E979" s="207">
        <v>164</v>
      </c>
      <c r="G979" s="2">
        <f t="shared" si="19"/>
        <v>191.4</v>
      </c>
      <c r="I979" s="422"/>
      <c r="J979" t="s">
        <v>14</v>
      </c>
      <c r="K979" s="207">
        <v>60</v>
      </c>
    </row>
    <row r="980" spans="1:11">
      <c r="A980" s="420"/>
      <c r="B980" s="422"/>
      <c r="C980" s="422"/>
      <c r="D980" t="s">
        <v>14</v>
      </c>
      <c r="E980" s="207">
        <v>60</v>
      </c>
      <c r="G980" s="2">
        <f t="shared" si="19"/>
        <v>251.4</v>
      </c>
      <c r="I980" s="422"/>
      <c r="J980" t="s">
        <v>15</v>
      </c>
      <c r="K980" s="207">
        <v>5</v>
      </c>
    </row>
    <row r="981" spans="1:11">
      <c r="A981" s="420"/>
      <c r="B981" s="422"/>
      <c r="C981" s="422"/>
      <c r="D981" t="s">
        <v>15</v>
      </c>
      <c r="E981" s="207">
        <v>5</v>
      </c>
      <c r="G981" s="2">
        <f>+G980+E981-F981</f>
        <v>256.39999999999998</v>
      </c>
      <c r="K981" s="209">
        <f>SUM(K977:K980)</f>
        <v>256.39999999999998</v>
      </c>
    </row>
    <row r="982" spans="1:11">
      <c r="A982" s="420">
        <v>46142</v>
      </c>
      <c r="B982" s="422">
        <v>32996</v>
      </c>
      <c r="C982" s="422" t="s">
        <v>18</v>
      </c>
      <c r="D982" t="s">
        <v>12</v>
      </c>
      <c r="F982" s="2">
        <v>27.4</v>
      </c>
      <c r="G982" s="2">
        <f>+G981+E982-F982</f>
        <v>228.99999999999997</v>
      </c>
      <c r="K982" s="207"/>
    </row>
    <row r="983" spans="1:11">
      <c r="A983" s="420">
        <v>46142</v>
      </c>
      <c r="B983" s="422">
        <v>32996</v>
      </c>
      <c r="C983" s="422" t="s">
        <v>18</v>
      </c>
      <c r="D983" t="s">
        <v>13</v>
      </c>
      <c r="F983" s="2">
        <v>164</v>
      </c>
      <c r="G983" s="2">
        <f>+G982+E983-F983</f>
        <v>64.999999999999972</v>
      </c>
      <c r="K983" s="20"/>
    </row>
    <row r="984" spans="1:11">
      <c r="A984" s="420">
        <v>46142</v>
      </c>
      <c r="B984" s="422">
        <v>32996</v>
      </c>
      <c r="C984" s="422" t="s">
        <v>18</v>
      </c>
      <c r="D984" t="s">
        <v>14</v>
      </c>
      <c r="F984" s="2">
        <v>60</v>
      </c>
      <c r="G984" s="2">
        <f>+G983+E984-F984</f>
        <v>4.9999999999999716</v>
      </c>
    </row>
    <row r="985" spans="1:11">
      <c r="A985" s="420">
        <v>46142</v>
      </c>
      <c r="B985" s="422">
        <v>32996</v>
      </c>
      <c r="C985" s="422" t="s">
        <v>18</v>
      </c>
      <c r="D985" t="s">
        <v>15</v>
      </c>
      <c r="F985" s="2">
        <v>5</v>
      </c>
      <c r="G985" s="2">
        <f>+G984+E985-F985</f>
        <v>-2.8421709430404007E-14</v>
      </c>
      <c r="I985" s="421"/>
      <c r="K985" s="28"/>
    </row>
    <row r="986" spans="1:11">
      <c r="A986" s="420"/>
      <c r="B986" s="422"/>
      <c r="C986" s="422"/>
      <c r="G986" s="2">
        <f>+G985+E986-F986</f>
        <v>-2.8421709430404007E-14</v>
      </c>
      <c r="K986" s="207"/>
    </row>
    <row r="987" spans="1:11">
      <c r="A987" s="420"/>
      <c r="B987" s="422"/>
      <c r="C987" s="422"/>
      <c r="G987" s="2">
        <f>+G986+E987-F987</f>
        <v>-2.8421709430404007E-14</v>
      </c>
      <c r="K987" s="207"/>
    </row>
    <row r="988" spans="1:11">
      <c r="B988" s="422"/>
      <c r="C988" s="422"/>
      <c r="G988" s="2">
        <f>+G987+E988-F988</f>
        <v>-2.8421709430404007E-14</v>
      </c>
    </row>
    <row r="989" spans="1:11">
      <c r="B989" s="422"/>
      <c r="C989" s="422"/>
      <c r="G989" s="2">
        <f>+G988+E989-F989</f>
        <v>-2.8421709430404007E-14</v>
      </c>
      <c r="K989" s="28"/>
    </row>
    <row r="990" spans="1:11">
      <c r="B990" s="422"/>
      <c r="C990" s="422"/>
      <c r="G990" s="2">
        <f>+G989+E990-F990</f>
        <v>-2.8421709430404007E-14</v>
      </c>
    </row>
    <row r="991" spans="1:11">
      <c r="B991" s="422"/>
      <c r="C991" s="422"/>
      <c r="G991" s="2">
        <f>+G990+E991-F991</f>
        <v>-2.8421709430404007E-14</v>
      </c>
    </row>
    <row r="992" spans="1:11">
      <c r="B992" s="422"/>
      <c r="C992" s="422"/>
      <c r="G992" s="2">
        <f>+G991+E992-F992</f>
        <v>-2.8421709430404007E-14</v>
      </c>
    </row>
    <row r="993" spans="2:7">
      <c r="B993" s="422"/>
      <c r="C993" s="422"/>
      <c r="G993" s="2">
        <f>+G992+E993-F993</f>
        <v>-2.8421709430404007E-14</v>
      </c>
    </row>
    <row r="994" spans="2:7">
      <c r="B994" s="422"/>
      <c r="C994" s="422"/>
      <c r="G994" s="2">
        <f>+G993+E994-F994</f>
        <v>-2.8421709430404007E-14</v>
      </c>
    </row>
    <row r="995" spans="2:7">
      <c r="B995" s="422"/>
      <c r="C995" s="422"/>
      <c r="G995" s="2">
        <f>+G994+E995-F995</f>
        <v>-2.8421709430404007E-14</v>
      </c>
    </row>
    <row r="996" spans="2:7">
      <c r="B996" s="422"/>
      <c r="C996" s="422"/>
      <c r="G996" s="2">
        <f>+G995+E996-F996</f>
        <v>-2.8421709430404007E-14</v>
      </c>
    </row>
    <row r="997" spans="2:7">
      <c r="B997" s="422"/>
      <c r="C997" s="422"/>
      <c r="G997" s="2">
        <f>+G996+E997-F997</f>
        <v>-2.8421709430404007E-14</v>
      </c>
    </row>
    <row r="998" spans="2:7">
      <c r="B998" s="422"/>
      <c r="C998" s="422"/>
      <c r="G998" s="2">
        <f>+G997+E998-F998</f>
        <v>-2.8421709430404007E-14</v>
      </c>
    </row>
    <row r="999" spans="2:7">
      <c r="B999" s="422"/>
      <c r="C999" s="422"/>
      <c r="G999" s="2">
        <f>+G998+E999-F999</f>
        <v>-2.8421709430404007E-14</v>
      </c>
    </row>
    <row r="1000" spans="2:7">
      <c r="B1000" s="422"/>
      <c r="C1000" s="422"/>
      <c r="G1000" s="2">
        <f>+G999+E1000-F1000</f>
        <v>-2.8421709430404007E-14</v>
      </c>
    </row>
    <row r="1001" spans="2:7">
      <c r="B1001" s="422"/>
      <c r="C1001" s="422"/>
      <c r="G1001" s="2">
        <f>+G1000+E1001-F1001</f>
        <v>-2.8421709430404007E-14</v>
      </c>
    </row>
    <row r="1002" spans="2:7">
      <c r="B1002" s="422"/>
      <c r="C1002" s="422"/>
      <c r="G1002" s="2">
        <f>+G1001+E1002-F1002</f>
        <v>-2.8421709430404007E-14</v>
      </c>
    </row>
    <row r="1003" spans="2:7">
      <c r="B1003" s="422"/>
      <c r="C1003" s="422"/>
      <c r="G1003" s="2">
        <f>+G1002+E1003-F1003</f>
        <v>-2.8421709430404007E-14</v>
      </c>
    </row>
    <row r="1004" spans="2:7">
      <c r="B1004" s="422"/>
      <c r="C1004" s="422"/>
      <c r="G1004" s="2">
        <f>+G1003+E1004-F1004</f>
        <v>-2.8421709430404007E-14</v>
      </c>
    </row>
    <row r="1005" spans="2:7">
      <c r="B1005" s="422"/>
      <c r="C1005" s="422"/>
      <c r="G1005" s="2">
        <f>+G1004+E1005-F1005</f>
        <v>-2.8421709430404007E-14</v>
      </c>
    </row>
    <row r="1006" spans="2:7">
      <c r="B1006" s="422"/>
      <c r="C1006" s="422"/>
      <c r="G1006" s="2">
        <f>+G1005+E1006-F1006</f>
        <v>-2.8421709430404007E-14</v>
      </c>
    </row>
    <row r="1007" spans="2:7">
      <c r="B1007" s="422"/>
      <c r="C1007" s="422"/>
      <c r="G1007" s="2">
        <f>+G1006+E1007-F1007</f>
        <v>-2.8421709430404007E-14</v>
      </c>
    </row>
    <row r="1008" spans="2:7">
      <c r="B1008" s="422"/>
      <c r="C1008" s="422"/>
      <c r="G1008" s="2">
        <f>+G1007+E1008-F1008</f>
        <v>-2.8421709430404007E-14</v>
      </c>
    </row>
    <row r="1009" spans="2:7">
      <c r="B1009" s="422"/>
      <c r="C1009" s="422"/>
      <c r="G1009" s="2">
        <f>+G1008+E1009-F1009</f>
        <v>-2.8421709430404007E-14</v>
      </c>
    </row>
    <row r="1010" spans="2:7">
      <c r="B1010" s="422"/>
      <c r="C1010" s="422"/>
      <c r="G1010" s="2">
        <f>+G1009+E1010-F1010</f>
        <v>-2.8421709430404007E-14</v>
      </c>
    </row>
    <row r="1011" spans="2:7">
      <c r="B1011" s="422"/>
      <c r="C1011" s="422"/>
      <c r="G1011" s="2">
        <f>+G1010+E1011-F1011</f>
        <v>-2.8421709430404007E-14</v>
      </c>
    </row>
    <row r="1012" spans="2:7">
      <c r="B1012" s="422"/>
      <c r="C1012" s="422"/>
      <c r="G1012" s="2">
        <f>+G1011+E1012-F1012</f>
        <v>-2.8421709430404007E-14</v>
      </c>
    </row>
    <row r="1013" spans="2:7">
      <c r="B1013" s="422"/>
      <c r="C1013" s="422"/>
      <c r="G1013" s="2">
        <f>+G1012+E1013-F1013</f>
        <v>-2.8421709430404007E-14</v>
      </c>
    </row>
    <row r="1014" spans="2:7">
      <c r="B1014" s="422"/>
      <c r="C1014" s="422"/>
      <c r="G1014" s="2">
        <f>+G1013+E1014-F1014</f>
        <v>-2.8421709430404007E-14</v>
      </c>
    </row>
    <row r="1015" spans="2:7">
      <c r="B1015" s="422"/>
      <c r="C1015" s="422"/>
      <c r="G1015" s="2">
        <f>+G1014+E1015-F1015</f>
        <v>-2.8421709430404007E-14</v>
      </c>
    </row>
    <row r="1016" spans="2:7">
      <c r="B1016" s="422"/>
      <c r="C1016" s="422"/>
      <c r="G1016" s="2">
        <f>+G1015+E1016-F1016</f>
        <v>-2.8421709430404007E-14</v>
      </c>
    </row>
    <row r="1017" spans="2:7">
      <c r="B1017" s="422"/>
      <c r="C1017" s="422"/>
      <c r="G1017" s="2">
        <f>+G1016+E1017-F1017</f>
        <v>-2.8421709430404007E-14</v>
      </c>
    </row>
    <row r="1018" spans="2:7">
      <c r="B1018" s="422"/>
      <c r="C1018" s="422"/>
      <c r="G1018" s="2">
        <f>+G1017+E1018-F1018</f>
        <v>-2.8421709430404007E-14</v>
      </c>
    </row>
    <row r="1019" spans="2:7">
      <c r="B1019" s="422"/>
      <c r="C1019" s="422"/>
      <c r="G1019" s="2">
        <f>+G1018+E1019-F1019</f>
        <v>-2.8421709430404007E-14</v>
      </c>
    </row>
    <row r="1020" spans="2:7">
      <c r="B1020" s="422"/>
      <c r="C1020" s="422"/>
      <c r="G1020" s="2">
        <f>+G1019+E1020-F1020</f>
        <v>-2.8421709430404007E-14</v>
      </c>
    </row>
    <row r="1021" spans="2:7">
      <c r="B1021" s="422"/>
      <c r="C1021" s="422"/>
      <c r="G1021" s="2">
        <f>+G1020+E1021-F1021</f>
        <v>-2.8421709430404007E-14</v>
      </c>
    </row>
    <row r="1022" spans="2:7">
      <c r="B1022" s="422"/>
      <c r="C1022" s="422"/>
      <c r="G1022" s="2">
        <f>+G1021+E1022-F1022</f>
        <v>-2.8421709430404007E-14</v>
      </c>
    </row>
    <row r="1023" spans="2:7">
      <c r="B1023" s="422"/>
      <c r="C1023" s="422"/>
      <c r="G1023" s="2">
        <f>+G1022+E1023-F1023</f>
        <v>-2.8421709430404007E-14</v>
      </c>
    </row>
    <row r="1024" spans="2:7">
      <c r="B1024" s="422"/>
      <c r="C1024" s="422"/>
      <c r="G1024" s="2">
        <f>+G1023+E1024-F1024</f>
        <v>-2.8421709430404007E-14</v>
      </c>
    </row>
    <row r="1025" spans="2:7">
      <c r="B1025" s="422"/>
      <c r="C1025" s="422"/>
      <c r="G1025" s="2">
        <f>+G1024+E1025-F1025</f>
        <v>-2.8421709430404007E-14</v>
      </c>
    </row>
    <row r="1026" spans="2:7">
      <c r="B1026" s="422"/>
      <c r="C1026" s="422"/>
      <c r="G1026" s="2">
        <f>+G1025+E1026-F1026</f>
        <v>-2.8421709430404007E-14</v>
      </c>
    </row>
    <row r="1027" spans="2:7">
      <c r="B1027" s="422"/>
      <c r="C1027" s="422"/>
      <c r="G1027" s="2">
        <f>+G1026+E1027-F1027</f>
        <v>-2.8421709430404007E-14</v>
      </c>
    </row>
    <row r="1028" spans="2:7">
      <c r="B1028" s="422"/>
      <c r="C1028" s="422"/>
      <c r="G1028" s="2">
        <f>+G1027+E1028-F1028</f>
        <v>-2.8421709430404007E-14</v>
      </c>
    </row>
    <row r="1029" spans="2:7">
      <c r="B1029" s="422"/>
      <c r="C1029" s="422"/>
      <c r="G1029" s="2">
        <f>+G1028+E1029-F1029</f>
        <v>-2.8421709430404007E-14</v>
      </c>
    </row>
    <row r="1030" spans="2:7">
      <c r="B1030" s="422"/>
      <c r="C1030" s="422"/>
      <c r="G1030" s="2">
        <f>+G1029+E1030-F1030</f>
        <v>-2.8421709430404007E-14</v>
      </c>
    </row>
    <row r="1031" spans="2:7">
      <c r="B1031" s="422"/>
      <c r="C1031" s="422"/>
      <c r="G1031" s="2">
        <f>+G1030+E1031-F1031</f>
        <v>-2.8421709430404007E-14</v>
      </c>
    </row>
    <row r="1032" spans="2:7">
      <c r="B1032" s="422"/>
      <c r="C1032" s="422"/>
      <c r="G1032" s="2">
        <f>+G1031+E1032-F1032</f>
        <v>-2.8421709430404007E-14</v>
      </c>
    </row>
    <row r="1033" spans="2:7">
      <c r="B1033" s="422"/>
      <c r="C1033" s="422"/>
      <c r="G1033" s="2">
        <f>+G1032+E1033-F1033</f>
        <v>-2.8421709430404007E-14</v>
      </c>
    </row>
    <row r="1034" spans="2:7">
      <c r="B1034" s="422"/>
      <c r="C1034" s="422"/>
      <c r="G1034" s="2">
        <f>+G1033+E1034-F1034</f>
        <v>-2.8421709430404007E-14</v>
      </c>
    </row>
    <row r="1035" spans="2:7">
      <c r="B1035" s="422"/>
      <c r="C1035" s="422"/>
      <c r="G1035" s="2">
        <f>+G1034+E1035-F1035</f>
        <v>-2.8421709430404007E-14</v>
      </c>
    </row>
    <row r="1036" spans="2:7">
      <c r="B1036" s="422"/>
      <c r="C1036" s="422"/>
      <c r="G1036" s="2">
        <f>+G1035+E1036-F1036</f>
        <v>-2.8421709430404007E-14</v>
      </c>
    </row>
    <row r="1037" spans="2:7">
      <c r="B1037" s="422"/>
      <c r="C1037" s="422"/>
      <c r="G1037" s="2">
        <f>+G1036+E1037-F1037</f>
        <v>-2.8421709430404007E-14</v>
      </c>
    </row>
    <row r="1038" spans="2:7">
      <c r="B1038" s="422"/>
      <c r="C1038" s="422"/>
      <c r="G1038" s="2">
        <f>+G1037+E1038-F1038</f>
        <v>-2.8421709430404007E-14</v>
      </c>
    </row>
    <row r="1039" spans="2:7">
      <c r="B1039" s="422"/>
      <c r="C1039" s="422"/>
      <c r="G1039" s="2">
        <f>+G1038+E1039-F1039</f>
        <v>-2.8421709430404007E-14</v>
      </c>
    </row>
    <row r="1040" spans="2:7">
      <c r="B1040" s="422"/>
      <c r="C1040" s="422"/>
      <c r="G1040" s="2">
        <f>+G1039+E1040-F1040</f>
        <v>-2.8421709430404007E-14</v>
      </c>
    </row>
    <row r="1041" spans="2:7">
      <c r="B1041" s="422"/>
      <c r="C1041" s="422"/>
      <c r="G1041" s="2">
        <f>+G1040+E1041-F1041</f>
        <v>-2.8421709430404007E-14</v>
      </c>
    </row>
    <row r="1042" spans="2:7">
      <c r="B1042" s="422"/>
      <c r="C1042" s="422"/>
      <c r="G1042" s="2">
        <f>+G1041+E1042-F1042</f>
        <v>-2.8421709430404007E-14</v>
      </c>
    </row>
    <row r="1043" spans="2:7">
      <c r="B1043" s="422"/>
      <c r="C1043" s="422"/>
      <c r="G1043" s="2">
        <f>+G1042+E1043-F1043</f>
        <v>-2.8421709430404007E-14</v>
      </c>
    </row>
    <row r="1044" spans="2:7">
      <c r="B1044" s="422"/>
      <c r="C1044" s="422"/>
      <c r="G1044" s="2">
        <f>+G1043+E1044-F1044</f>
        <v>-2.8421709430404007E-14</v>
      </c>
    </row>
    <row r="1045" spans="2:7">
      <c r="B1045" s="422"/>
      <c r="C1045" s="422"/>
      <c r="G1045" s="2">
        <f>+G1044+E1045-F1045</f>
        <v>-2.8421709430404007E-14</v>
      </c>
    </row>
    <row r="1046" spans="2:7">
      <c r="B1046" s="422"/>
      <c r="C1046" s="422"/>
      <c r="G1046" s="2">
        <f>+G1045+E1046-F1046</f>
        <v>-2.8421709430404007E-14</v>
      </c>
    </row>
    <row r="1047" spans="2:7">
      <c r="B1047" s="422"/>
      <c r="C1047" s="422"/>
      <c r="G1047" s="2">
        <f>+G1046+E1047-F1047</f>
        <v>-2.8421709430404007E-14</v>
      </c>
    </row>
    <row r="1048" spans="2:7">
      <c r="B1048" s="422"/>
      <c r="C1048" s="422"/>
      <c r="G1048" s="2">
        <f>+G1047+E1048-F1048</f>
        <v>-2.8421709430404007E-14</v>
      </c>
    </row>
    <row r="1049" spans="2:7">
      <c r="B1049" s="422"/>
      <c r="C1049" s="422"/>
      <c r="G1049" s="2">
        <f>+G1048+E1049-F1049</f>
        <v>-2.8421709430404007E-14</v>
      </c>
    </row>
    <row r="1050" spans="2:7">
      <c r="B1050" s="422"/>
      <c r="C1050" s="422"/>
      <c r="G1050" s="2">
        <f>+G1049+E1050-F1050</f>
        <v>-2.8421709430404007E-14</v>
      </c>
    </row>
    <row r="1051" spans="2:7">
      <c r="B1051" s="422"/>
      <c r="C1051" s="422"/>
      <c r="G1051" s="2">
        <f>+G1050+E1051-F1051</f>
        <v>-2.8421709430404007E-14</v>
      </c>
    </row>
    <row r="1052" spans="2:7">
      <c r="B1052" s="422"/>
      <c r="C1052" s="422"/>
      <c r="G1052" s="2">
        <f>+G1051+E1052-F1052</f>
        <v>-2.8421709430404007E-14</v>
      </c>
    </row>
    <row r="1053" spans="2:7">
      <c r="B1053" s="422"/>
      <c r="C1053" s="422"/>
      <c r="G1053" s="2">
        <f>+G1052+E1053-F1053</f>
        <v>-2.8421709430404007E-14</v>
      </c>
    </row>
    <row r="1054" spans="2:7">
      <c r="B1054" s="422"/>
      <c r="C1054" s="422"/>
      <c r="G1054" s="2">
        <f>+G1053+E1054-F1054</f>
        <v>-2.8421709430404007E-14</v>
      </c>
    </row>
    <row r="1055" spans="2:7">
      <c r="B1055" s="422"/>
      <c r="C1055" s="422"/>
      <c r="G1055" s="2">
        <f>+G1054+E1055-F1055</f>
        <v>-2.8421709430404007E-14</v>
      </c>
    </row>
    <row r="1056" spans="2:7">
      <c r="B1056" s="422"/>
      <c r="C1056" s="422"/>
      <c r="G1056" s="2">
        <f>+G1055+E1056-F1056</f>
        <v>-2.8421709430404007E-14</v>
      </c>
    </row>
    <row r="1057" spans="2:7">
      <c r="B1057" s="422"/>
      <c r="C1057" s="422"/>
      <c r="G1057" s="2">
        <f>+G1056+E1057-F1057</f>
        <v>-2.8421709430404007E-14</v>
      </c>
    </row>
    <row r="1058" spans="2:7">
      <c r="B1058" s="422"/>
      <c r="C1058" s="422"/>
      <c r="G1058" s="2">
        <f>+G1057+E1058-F1058</f>
        <v>-2.8421709430404007E-14</v>
      </c>
    </row>
    <row r="1059" spans="2:7">
      <c r="B1059" s="422"/>
      <c r="C1059" s="422"/>
      <c r="G1059" s="2">
        <f>+G1058+E1059-F1059</f>
        <v>-2.8421709430404007E-14</v>
      </c>
    </row>
    <row r="1060" spans="2:7">
      <c r="B1060" s="422"/>
      <c r="C1060" s="422"/>
      <c r="G1060" s="2">
        <f>+G1059+E1060-F1060</f>
        <v>-2.8421709430404007E-14</v>
      </c>
    </row>
    <row r="1061" spans="2:7">
      <c r="B1061" s="422"/>
      <c r="C1061" s="422"/>
      <c r="G1061" s="2">
        <f>+G1060+E1061-F1061</f>
        <v>-2.8421709430404007E-14</v>
      </c>
    </row>
    <row r="1062" spans="2:7">
      <c r="B1062" s="422"/>
      <c r="C1062" s="422"/>
      <c r="G1062" s="2">
        <f>+G1061+E1062-F1062</f>
        <v>-2.8421709430404007E-14</v>
      </c>
    </row>
    <row r="1063" spans="2:7">
      <c r="B1063" s="422"/>
      <c r="C1063" s="422"/>
      <c r="G1063" s="2">
        <f>+G1062+E1063-F1063</f>
        <v>-2.8421709430404007E-14</v>
      </c>
    </row>
    <row r="1064" spans="2:7">
      <c r="B1064" s="422"/>
      <c r="C1064" s="422"/>
      <c r="G1064" s="2">
        <f>+G1063+E1064-F1064</f>
        <v>-2.8421709430404007E-14</v>
      </c>
    </row>
    <row r="1065" spans="2:7">
      <c r="B1065" s="422"/>
      <c r="C1065" s="422"/>
      <c r="G1065" s="2">
        <f>+G1064+E1065-F1065</f>
        <v>-2.8421709430404007E-14</v>
      </c>
    </row>
    <row r="1066" spans="2:7">
      <c r="B1066" s="422"/>
      <c r="C1066" s="422"/>
      <c r="G1066" s="2">
        <f>+G1065+E1066-F1066</f>
        <v>-2.8421709430404007E-14</v>
      </c>
    </row>
    <row r="1067" spans="2:7">
      <c r="B1067" s="422"/>
      <c r="C1067" s="422"/>
      <c r="G1067" s="2">
        <f>+G1066+E1067-F1067</f>
        <v>-2.8421709430404007E-14</v>
      </c>
    </row>
    <row r="1068" spans="2:7">
      <c r="B1068" s="422"/>
      <c r="C1068" s="422"/>
      <c r="G1068" s="2">
        <f>+G1067+E1068-F1068</f>
        <v>-2.8421709430404007E-14</v>
      </c>
    </row>
    <row r="1069" spans="2:7">
      <c r="B1069" s="422"/>
      <c r="C1069" s="422"/>
      <c r="G1069" s="2">
        <f>+G1068+E1069-F1069</f>
        <v>-2.8421709430404007E-14</v>
      </c>
    </row>
    <row r="1070" spans="2:7">
      <c r="B1070" s="422"/>
      <c r="C1070" s="422"/>
      <c r="G1070" s="2">
        <f>+G1069+E1070-F1070</f>
        <v>-2.8421709430404007E-14</v>
      </c>
    </row>
    <row r="1071" spans="2:7">
      <c r="B1071" s="422"/>
      <c r="C1071" s="422"/>
      <c r="G1071" s="2">
        <f>+G1070+E1071-F1071</f>
        <v>-2.8421709430404007E-14</v>
      </c>
    </row>
    <row r="1072" spans="2:7">
      <c r="B1072" s="422"/>
      <c r="C1072" s="422"/>
      <c r="G1072" s="2">
        <f>+G1071+E1072-F1072</f>
        <v>-2.8421709430404007E-14</v>
      </c>
    </row>
    <row r="1073" spans="2:7">
      <c r="B1073" s="422"/>
      <c r="C1073" s="422"/>
      <c r="G1073" s="2">
        <f>+G1072+E1073-F1073</f>
        <v>-2.8421709430404007E-14</v>
      </c>
    </row>
    <row r="1074" spans="2:7">
      <c r="B1074" s="422"/>
      <c r="C1074" s="422"/>
      <c r="G1074" s="2">
        <f>+G1073+E1074-F1074</f>
        <v>-2.8421709430404007E-14</v>
      </c>
    </row>
    <row r="1075" spans="2:7">
      <c r="B1075" s="422"/>
      <c r="C1075" s="422"/>
      <c r="G1075" s="2">
        <f>+G1074+E1075-F1075</f>
        <v>-2.8421709430404007E-14</v>
      </c>
    </row>
    <row r="1076" spans="2:7">
      <c r="B1076" s="422"/>
      <c r="C1076" s="422"/>
      <c r="G1076" s="2">
        <f>+G1075+E1076-F1076</f>
        <v>-2.8421709430404007E-14</v>
      </c>
    </row>
    <row r="1077" spans="2:7">
      <c r="B1077" s="422"/>
      <c r="C1077" s="422"/>
      <c r="G1077" s="2">
        <f>+G1076+E1077-F1077</f>
        <v>-2.8421709430404007E-14</v>
      </c>
    </row>
    <row r="1078" spans="2:7">
      <c r="B1078" s="422"/>
      <c r="C1078" s="422"/>
      <c r="G1078" s="2">
        <f>+G1077+E1078-F1078</f>
        <v>-2.8421709430404007E-14</v>
      </c>
    </row>
    <row r="1079" spans="2:7">
      <c r="B1079" s="422"/>
      <c r="C1079" s="422"/>
      <c r="G1079" s="2">
        <f>+G1078+E1079-F1079</f>
        <v>-2.8421709430404007E-14</v>
      </c>
    </row>
    <row r="1080" spans="2:7">
      <c r="B1080" s="422"/>
      <c r="C1080" s="422"/>
      <c r="G1080" s="2">
        <f>+G1079+E1080-F1080</f>
        <v>-2.8421709430404007E-14</v>
      </c>
    </row>
    <row r="1081" spans="2:7">
      <c r="B1081" s="422"/>
      <c r="C1081" s="422"/>
      <c r="G1081" s="2">
        <f>+G1080+E1081-F1081</f>
        <v>-2.8421709430404007E-14</v>
      </c>
    </row>
    <row r="1082" spans="2:7">
      <c r="B1082" s="422"/>
      <c r="C1082" s="422"/>
      <c r="G1082" s="2">
        <f>+G1081+E1082-F1082</f>
        <v>-2.8421709430404007E-14</v>
      </c>
    </row>
    <row r="1083" spans="2:7">
      <c r="B1083" s="422"/>
      <c r="C1083" s="422"/>
      <c r="G1083" s="2">
        <f>+G1082+E1083-F1083</f>
        <v>-2.8421709430404007E-14</v>
      </c>
    </row>
    <row r="1084" spans="2:7">
      <c r="B1084" s="422"/>
      <c r="C1084" s="422"/>
      <c r="G1084" s="2">
        <f>+G1083+E1084-F1084</f>
        <v>-2.8421709430404007E-14</v>
      </c>
    </row>
    <row r="1085" spans="2:7">
      <c r="B1085" s="422"/>
      <c r="C1085" s="422"/>
      <c r="G1085" s="2">
        <f>+G1084+E1085-F1085</f>
        <v>-2.8421709430404007E-14</v>
      </c>
    </row>
    <row r="1086" spans="2:7">
      <c r="B1086" s="422"/>
      <c r="C1086" s="422"/>
      <c r="G1086" s="2">
        <f>+G1085+E1086-F1086</f>
        <v>-2.8421709430404007E-14</v>
      </c>
    </row>
    <row r="1087" spans="2:7">
      <c r="B1087" s="422"/>
      <c r="C1087" s="422"/>
      <c r="G1087" s="2">
        <f>+G1086+E1087-F1087</f>
        <v>-2.8421709430404007E-14</v>
      </c>
    </row>
    <row r="1088" spans="2:7">
      <c r="B1088" s="422"/>
      <c r="C1088" s="422"/>
      <c r="G1088" s="2">
        <f>+G1087+E1088-F1088</f>
        <v>-2.8421709430404007E-14</v>
      </c>
    </row>
    <row r="1089" spans="2:7">
      <c r="B1089" s="422"/>
      <c r="C1089" s="422"/>
      <c r="G1089" s="2">
        <f>+G1088+E1089-F1089</f>
        <v>-2.8421709430404007E-14</v>
      </c>
    </row>
    <row r="1090" spans="2:7">
      <c r="B1090" s="422"/>
      <c r="C1090" s="422"/>
      <c r="G1090" s="2">
        <f>+G1089+E1090-F1090</f>
        <v>-2.8421709430404007E-14</v>
      </c>
    </row>
    <row r="1091" spans="2:7">
      <c r="B1091" s="422"/>
      <c r="C1091" s="422"/>
      <c r="G1091" s="2">
        <f>+G1090+E1091-F1091</f>
        <v>-2.8421709430404007E-14</v>
      </c>
    </row>
    <row r="1092" spans="2:7">
      <c r="B1092" s="422"/>
      <c r="C1092" s="422"/>
      <c r="G1092" s="2">
        <f>+G1091+E1092-F1092</f>
        <v>-2.8421709430404007E-14</v>
      </c>
    </row>
    <row r="1093" spans="2:7">
      <c r="B1093" s="422"/>
      <c r="C1093" s="422"/>
      <c r="G1093" s="2">
        <f>+G1092+E1093-F1093</f>
        <v>-2.8421709430404007E-14</v>
      </c>
    </row>
    <row r="1094" spans="2:7">
      <c r="B1094" s="422"/>
      <c r="C1094" s="422"/>
      <c r="G1094" s="2">
        <f>+G1093+E1094-F1094</f>
        <v>-2.8421709430404007E-14</v>
      </c>
    </row>
    <row r="1095" spans="2:7">
      <c r="B1095" s="422"/>
      <c r="C1095" s="422"/>
      <c r="G1095" s="2">
        <f>+G1094+E1095-F1095</f>
        <v>-2.8421709430404007E-14</v>
      </c>
    </row>
    <row r="1096" spans="2:7">
      <c r="B1096" s="422"/>
      <c r="C1096" s="422"/>
      <c r="G1096" s="2">
        <f>+G1095+E1096-F1096</f>
        <v>-2.8421709430404007E-14</v>
      </c>
    </row>
    <row r="1097" spans="2:7">
      <c r="B1097" s="422"/>
      <c r="C1097" s="422"/>
      <c r="G1097" s="2">
        <f>+G1096+E1097-F1097</f>
        <v>-2.8421709430404007E-14</v>
      </c>
    </row>
    <row r="1098" spans="2:7">
      <c r="B1098" s="422"/>
      <c r="C1098" s="422"/>
      <c r="G1098" s="2">
        <f>+G1097+E1098-F1098</f>
        <v>-2.8421709430404007E-14</v>
      </c>
    </row>
    <row r="1099" spans="2:7">
      <c r="B1099" s="422"/>
      <c r="C1099" s="422"/>
      <c r="G1099" s="2">
        <f>+G1098+E1099-F1099</f>
        <v>-2.8421709430404007E-14</v>
      </c>
    </row>
    <row r="1100" spans="2:7">
      <c r="B1100" s="422"/>
      <c r="C1100" s="422"/>
      <c r="G1100" s="2">
        <f>+G1099+E1100-F1100</f>
        <v>-2.8421709430404007E-14</v>
      </c>
    </row>
    <row r="1101" spans="2:7">
      <c r="B1101" s="422"/>
      <c r="C1101" s="422"/>
      <c r="G1101" s="2">
        <f>+G1100+E1101-F1101</f>
        <v>-2.8421709430404007E-14</v>
      </c>
    </row>
    <row r="1102" spans="2:7">
      <c r="B1102" s="422"/>
      <c r="C1102" s="422"/>
      <c r="G1102" s="2">
        <f>+G1101+E1102-F1102</f>
        <v>-2.8421709430404007E-14</v>
      </c>
    </row>
    <row r="1103" spans="2:7">
      <c r="B1103" s="422"/>
      <c r="C1103" s="422"/>
      <c r="G1103" s="2">
        <f>+G1102+E1103-F1103</f>
        <v>-2.8421709430404007E-14</v>
      </c>
    </row>
    <row r="1104" spans="2:7">
      <c r="B1104" s="422"/>
      <c r="C1104" s="422"/>
      <c r="G1104" s="2">
        <f>+G1103+E1104-F1104</f>
        <v>-2.8421709430404007E-14</v>
      </c>
    </row>
    <row r="1105" spans="2:7">
      <c r="B1105" s="422"/>
      <c r="C1105" s="422"/>
      <c r="G1105" s="2">
        <f>+G1104+E1105-F1105</f>
        <v>-2.8421709430404007E-14</v>
      </c>
    </row>
    <row r="1106" spans="2:7">
      <c r="B1106" s="422"/>
      <c r="C1106" s="422"/>
      <c r="G1106" s="2">
        <f>+G1105+E1106-F1106</f>
        <v>-2.8421709430404007E-14</v>
      </c>
    </row>
    <row r="1107" spans="2:7">
      <c r="B1107" s="422"/>
      <c r="C1107" s="422"/>
      <c r="G1107" s="2">
        <f>+G1106+E1107-F1107</f>
        <v>-2.8421709430404007E-14</v>
      </c>
    </row>
    <row r="1108" spans="2:7">
      <c r="B1108" s="422"/>
      <c r="C1108" s="422"/>
      <c r="G1108" s="2">
        <f>+G1107+E1108-F1108</f>
        <v>-2.8421709430404007E-14</v>
      </c>
    </row>
    <row r="1109" spans="2:7">
      <c r="B1109" s="422"/>
      <c r="C1109" s="422"/>
      <c r="G1109" s="2">
        <f>+G1108+E1109-F1109</f>
        <v>-2.8421709430404007E-14</v>
      </c>
    </row>
    <row r="1110" spans="2:7">
      <c r="B1110" s="422"/>
      <c r="C1110" s="422"/>
      <c r="G1110" s="2">
        <f>+G1109+E1110-F1110</f>
        <v>-2.8421709430404007E-14</v>
      </c>
    </row>
    <row r="1111" spans="2:7">
      <c r="B1111" s="422"/>
      <c r="C1111" s="422"/>
      <c r="G1111" s="2">
        <f>+G1110+E1111-F1111</f>
        <v>-2.8421709430404007E-14</v>
      </c>
    </row>
    <row r="1112" spans="2:7">
      <c r="B1112" s="422"/>
      <c r="C1112" s="422"/>
      <c r="G1112" s="2">
        <f>+G1111+E1112-F1112</f>
        <v>-2.8421709430404007E-14</v>
      </c>
    </row>
    <row r="1113" spans="2:7">
      <c r="B1113" s="422"/>
      <c r="C1113" s="422"/>
      <c r="G1113" s="2">
        <f>+G1112+E1113-F1113</f>
        <v>-2.8421709430404007E-14</v>
      </c>
    </row>
    <row r="1114" spans="2:7">
      <c r="B1114" s="422"/>
      <c r="C1114" s="422"/>
      <c r="G1114" s="2">
        <f>+G1113+E1114-F1114</f>
        <v>-2.8421709430404007E-14</v>
      </c>
    </row>
    <row r="1115" spans="2:7">
      <c r="B1115" s="422"/>
      <c r="C1115" s="422"/>
      <c r="G1115" s="2">
        <f>+G1114+E1115-F1115</f>
        <v>-2.8421709430404007E-14</v>
      </c>
    </row>
    <row r="1116" spans="2:7">
      <c r="B1116" s="422"/>
      <c r="C1116" s="422"/>
      <c r="G1116" s="2">
        <f>+G1115+E1116-F1116</f>
        <v>-2.8421709430404007E-14</v>
      </c>
    </row>
    <row r="1117" spans="2:7">
      <c r="B1117" s="422"/>
      <c r="C1117" s="422"/>
      <c r="G1117" s="2">
        <f>+G1116+E1117-F1117</f>
        <v>-2.8421709430404007E-14</v>
      </c>
    </row>
    <row r="1118" spans="2:7">
      <c r="B1118" s="422"/>
      <c r="C1118" s="422"/>
      <c r="G1118" s="2">
        <f>+G1117+E1118-F1118</f>
        <v>-2.8421709430404007E-14</v>
      </c>
    </row>
    <row r="1119" spans="2:7">
      <c r="B1119" s="422"/>
      <c r="C1119" s="422"/>
      <c r="G1119" s="2">
        <f>+G1118+E1119-F1119</f>
        <v>-2.8421709430404007E-14</v>
      </c>
    </row>
    <row r="1120" spans="2:7">
      <c r="B1120" s="422"/>
      <c r="C1120" s="422"/>
      <c r="G1120" s="2">
        <f>+G1119+E1120-F1120</f>
        <v>-2.8421709430404007E-14</v>
      </c>
    </row>
    <row r="1121" spans="2:7">
      <c r="B1121" s="422"/>
      <c r="C1121" s="422"/>
      <c r="G1121" s="2">
        <f>+G1120+E1121-F1121</f>
        <v>-2.8421709430404007E-14</v>
      </c>
    </row>
    <row r="1122" spans="2:7">
      <c r="B1122" s="422"/>
      <c r="C1122" s="422"/>
      <c r="G1122" s="2">
        <f>+G1121+E1122-F1122</f>
        <v>-2.8421709430404007E-14</v>
      </c>
    </row>
    <row r="1123" spans="2:7">
      <c r="B1123" s="422"/>
      <c r="C1123" s="422"/>
      <c r="G1123" s="2">
        <f>+G1122+E1123-F1123</f>
        <v>-2.8421709430404007E-14</v>
      </c>
    </row>
    <row r="1124" spans="2:7">
      <c r="B1124" s="422"/>
      <c r="C1124" s="422"/>
      <c r="G1124" s="2">
        <f>+G1123+E1124-F1124</f>
        <v>-2.8421709430404007E-14</v>
      </c>
    </row>
    <row r="1125" spans="2:7">
      <c r="B1125" s="422"/>
      <c r="C1125" s="422"/>
      <c r="G1125" s="2">
        <f>+G1124+E1125-F1125</f>
        <v>-2.8421709430404007E-14</v>
      </c>
    </row>
    <row r="1126" spans="2:7">
      <c r="B1126" s="422"/>
      <c r="C1126" s="422"/>
      <c r="G1126" s="2">
        <f>+G1125+E1126-F1126</f>
        <v>-2.8421709430404007E-14</v>
      </c>
    </row>
    <row r="1127" spans="2:7">
      <c r="B1127" s="422"/>
      <c r="C1127" s="422"/>
      <c r="G1127" s="2">
        <f>+G1126+E1127-F1127</f>
        <v>-2.8421709430404007E-14</v>
      </c>
    </row>
    <row r="1128" spans="2:7">
      <c r="B1128" s="422"/>
      <c r="C1128" s="422"/>
      <c r="G1128" s="2">
        <f>+G1127+E1128-F1128</f>
        <v>-2.8421709430404007E-14</v>
      </c>
    </row>
    <row r="1129" spans="2:7">
      <c r="B1129" s="422"/>
      <c r="C1129" s="422"/>
      <c r="G1129" s="2">
        <f>+G1128+E1129-F1129</f>
        <v>-2.8421709430404007E-14</v>
      </c>
    </row>
    <row r="1130" spans="2:7">
      <c r="B1130" s="422"/>
      <c r="C1130" s="422"/>
      <c r="G1130" s="2">
        <f>+G1129+E1130-F1130</f>
        <v>-2.8421709430404007E-14</v>
      </c>
    </row>
    <row r="1131" spans="2:7">
      <c r="B1131" s="422"/>
      <c r="C1131" s="422"/>
      <c r="G1131" s="2">
        <f>+G1130+E1131-F1131</f>
        <v>-2.8421709430404007E-14</v>
      </c>
    </row>
    <row r="1132" spans="2:7">
      <c r="B1132" s="422"/>
      <c r="C1132" s="422"/>
      <c r="G1132" s="2">
        <f>+G1131+E1132-F1132</f>
        <v>-2.8421709430404007E-14</v>
      </c>
    </row>
    <row r="1133" spans="2:7">
      <c r="B1133" s="422"/>
      <c r="C1133" s="422"/>
      <c r="G1133" s="2">
        <f>+G1132+E1133-F1133</f>
        <v>-2.8421709430404007E-14</v>
      </c>
    </row>
    <row r="1134" spans="2:7">
      <c r="B1134" s="422"/>
      <c r="C1134" s="422"/>
      <c r="G1134" s="2">
        <f>+G1133+E1134-F1134</f>
        <v>-2.8421709430404007E-14</v>
      </c>
    </row>
    <row r="1135" spans="2:7">
      <c r="B1135" s="422"/>
      <c r="C1135" s="422"/>
      <c r="G1135" s="2">
        <f>+G1134+E1135-F1135</f>
        <v>-2.8421709430404007E-14</v>
      </c>
    </row>
    <row r="1136" spans="2:7">
      <c r="B1136" s="422"/>
      <c r="C1136" s="422"/>
      <c r="G1136" s="2">
        <f>+G1135+E1136-F1136</f>
        <v>-2.8421709430404007E-14</v>
      </c>
    </row>
    <row r="1137" spans="2:7">
      <c r="B1137" s="422"/>
      <c r="C1137" s="422"/>
      <c r="G1137" s="2">
        <f>+G1136+E1137-F1137</f>
        <v>-2.8421709430404007E-14</v>
      </c>
    </row>
    <row r="1138" spans="2:7">
      <c r="B1138" s="422"/>
      <c r="C1138" s="422"/>
      <c r="G1138" s="2">
        <f>+G1137+E1138-F1138</f>
        <v>-2.8421709430404007E-14</v>
      </c>
    </row>
    <row r="1139" spans="2:7">
      <c r="B1139" s="422"/>
      <c r="C1139" s="422"/>
      <c r="G1139" s="2">
        <f>+G1138+E1139-F1139</f>
        <v>-2.8421709430404007E-14</v>
      </c>
    </row>
    <row r="1140" spans="2:7">
      <c r="B1140" s="422"/>
      <c r="C1140" s="422"/>
      <c r="G1140" s="2">
        <f>+G1139+E1140-F1140</f>
        <v>-2.8421709430404007E-14</v>
      </c>
    </row>
    <row r="1141" spans="2:7">
      <c r="B1141" s="422"/>
      <c r="C1141" s="422"/>
      <c r="G1141" s="2">
        <f>+G1140+E1141-F1141</f>
        <v>-2.8421709430404007E-14</v>
      </c>
    </row>
    <row r="1142" spans="2:7">
      <c r="B1142" s="422"/>
      <c r="C1142" s="422"/>
      <c r="G1142" s="2">
        <f>+G1141+E1142-F1142</f>
        <v>-2.8421709430404007E-14</v>
      </c>
    </row>
    <row r="1143" spans="2:7">
      <c r="B1143" s="422"/>
      <c r="C1143" s="422"/>
      <c r="G1143" s="2">
        <f>+G1142+E1143-F1143</f>
        <v>-2.8421709430404007E-14</v>
      </c>
    </row>
    <row r="1144" spans="2:7">
      <c r="B1144" s="422"/>
      <c r="C1144" s="422"/>
      <c r="G1144" s="2">
        <f>+G1143+E1144-F1144</f>
        <v>-2.8421709430404007E-14</v>
      </c>
    </row>
    <row r="1145" spans="2:7">
      <c r="B1145" s="422"/>
      <c r="C1145" s="422"/>
      <c r="G1145" s="2">
        <f>+G1144+E1145-F1145</f>
        <v>-2.8421709430404007E-14</v>
      </c>
    </row>
    <row r="1146" spans="2:7">
      <c r="B1146" s="422"/>
      <c r="C1146" s="422"/>
      <c r="G1146" s="2">
        <f>+G1145+E1146-F1146</f>
        <v>-2.8421709430404007E-14</v>
      </c>
    </row>
    <row r="1147" spans="2:7">
      <c r="B1147" s="422"/>
      <c r="C1147" s="422"/>
      <c r="G1147" s="2">
        <f>+G1146+E1147-F1147</f>
        <v>-2.8421709430404007E-14</v>
      </c>
    </row>
    <row r="1148" spans="2:7">
      <c r="B1148" s="422"/>
      <c r="C1148" s="422"/>
      <c r="G1148" s="2">
        <f>+G1147+E1148-F1148</f>
        <v>-2.8421709430404007E-14</v>
      </c>
    </row>
    <row r="1149" spans="2:7">
      <c r="B1149" s="422"/>
      <c r="C1149" s="422"/>
      <c r="G1149" s="2">
        <f>+G1148+E1149-F1149</f>
        <v>-2.8421709430404007E-14</v>
      </c>
    </row>
    <row r="1150" spans="2:7">
      <c r="B1150" s="422"/>
      <c r="C1150" s="422"/>
      <c r="G1150" s="2">
        <f>+G1149+E1150-F1150</f>
        <v>-2.8421709430404007E-14</v>
      </c>
    </row>
    <row r="1151" spans="2:7">
      <c r="B1151" s="422"/>
      <c r="C1151" s="422"/>
      <c r="G1151" s="2">
        <f>+G1150+E1151-F1151</f>
        <v>-2.8421709430404007E-14</v>
      </c>
    </row>
    <row r="1152" spans="2:7">
      <c r="B1152" s="422"/>
      <c r="C1152" s="422"/>
      <c r="G1152" s="2">
        <f>+G1151+E1152-F1152</f>
        <v>-2.8421709430404007E-14</v>
      </c>
    </row>
    <row r="1153" spans="2:7">
      <c r="B1153" s="422"/>
      <c r="C1153" s="422"/>
      <c r="G1153" s="2">
        <f>+G1152+E1153-F1153</f>
        <v>-2.8421709430404007E-14</v>
      </c>
    </row>
    <row r="1154" spans="2:7">
      <c r="B1154" s="422"/>
      <c r="C1154" s="422"/>
      <c r="G1154" s="2">
        <f>+G1153+E1154-F1154</f>
        <v>-2.8421709430404007E-14</v>
      </c>
    </row>
    <row r="1155" spans="2:7">
      <c r="B1155" s="422"/>
      <c r="C1155" s="422"/>
      <c r="G1155" s="2">
        <f>+G1154+E1155-F1155</f>
        <v>-2.8421709430404007E-14</v>
      </c>
    </row>
    <row r="1156" spans="2:7">
      <c r="B1156" s="422"/>
      <c r="C1156" s="422"/>
      <c r="G1156" s="2">
        <f>+G1155+E1156-F1156</f>
        <v>-2.8421709430404007E-14</v>
      </c>
    </row>
    <row r="1157" spans="2:7">
      <c r="B1157" s="422"/>
      <c r="C1157" s="422"/>
      <c r="G1157" s="2">
        <f>+G1156+E1157-F1157</f>
        <v>-2.8421709430404007E-14</v>
      </c>
    </row>
    <row r="1158" spans="2:7">
      <c r="B1158" s="422"/>
      <c r="C1158" s="422"/>
      <c r="G1158" s="2">
        <f>+G1157+E1158-F1158</f>
        <v>-2.8421709430404007E-14</v>
      </c>
    </row>
    <row r="1159" spans="2:7">
      <c r="B1159" s="422"/>
      <c r="C1159" s="422"/>
      <c r="G1159" s="2">
        <f>+G1158+E1159-F1159</f>
        <v>-2.8421709430404007E-14</v>
      </c>
    </row>
    <row r="1160" spans="2:7">
      <c r="B1160" s="422"/>
      <c r="C1160" s="422"/>
      <c r="G1160" s="2">
        <f>+G1159+E1160-F1160</f>
        <v>-2.8421709430404007E-14</v>
      </c>
    </row>
    <row r="1161" spans="2:7">
      <c r="B1161" s="422"/>
      <c r="C1161" s="422"/>
      <c r="G1161" s="2">
        <f>+G1160+E1161-F1161</f>
        <v>-2.8421709430404007E-14</v>
      </c>
    </row>
    <row r="1162" spans="2:7">
      <c r="B1162" s="422"/>
      <c r="C1162" s="422"/>
      <c r="G1162" s="2">
        <f>+G1161+E1162-F1162</f>
        <v>-2.8421709430404007E-14</v>
      </c>
    </row>
    <row r="1163" spans="2:7">
      <c r="B1163" s="422"/>
      <c r="C1163" s="422"/>
      <c r="G1163" s="2">
        <f>+G1162+E1163-F1163</f>
        <v>-2.8421709430404007E-14</v>
      </c>
    </row>
    <row r="1164" spans="2:7">
      <c r="B1164" s="422"/>
      <c r="C1164" s="422"/>
      <c r="G1164" s="2">
        <f>+G1163+E1164-F1164</f>
        <v>-2.8421709430404007E-14</v>
      </c>
    </row>
    <row r="1165" spans="2:7">
      <c r="B1165" s="422"/>
      <c r="C1165" s="422"/>
      <c r="G1165" s="2">
        <f>+G1164+E1165-F1165</f>
        <v>-2.8421709430404007E-14</v>
      </c>
    </row>
    <row r="1166" spans="2:7">
      <c r="B1166" s="422"/>
      <c r="C1166" s="422"/>
      <c r="G1166" s="2">
        <f>+G1165+E1166-F1166</f>
        <v>-2.8421709430404007E-14</v>
      </c>
    </row>
    <row r="1167" spans="2:7">
      <c r="B1167" s="422"/>
      <c r="C1167" s="422"/>
      <c r="G1167" s="2">
        <f>+G1166+E1167-F1167</f>
        <v>-2.8421709430404007E-14</v>
      </c>
    </row>
    <row r="1168" spans="2:7">
      <c r="B1168" s="422"/>
      <c r="C1168" s="422"/>
      <c r="G1168" s="2">
        <f>+G1167+E1168-F1168</f>
        <v>-2.8421709430404007E-14</v>
      </c>
    </row>
    <row r="1169" spans="2:7">
      <c r="B1169" s="422"/>
      <c r="C1169" s="422"/>
      <c r="G1169" s="2">
        <f>+G1168+E1169-F1169</f>
        <v>-2.8421709430404007E-14</v>
      </c>
    </row>
    <row r="1170" spans="2:7">
      <c r="B1170" s="422"/>
      <c r="C1170" s="422"/>
      <c r="G1170" s="2">
        <f>+G1169+E1170-F1170</f>
        <v>-2.8421709430404007E-14</v>
      </c>
    </row>
    <row r="1171" spans="2:7">
      <c r="B1171" s="422"/>
      <c r="C1171" s="422"/>
      <c r="G1171" s="2">
        <f>+G1170+E1171-F1171</f>
        <v>-2.8421709430404007E-14</v>
      </c>
    </row>
    <row r="1172" spans="2:7">
      <c r="B1172" s="422"/>
      <c r="C1172" s="422"/>
      <c r="G1172" s="2">
        <f>+G1171+E1172-F1172</f>
        <v>-2.8421709430404007E-14</v>
      </c>
    </row>
    <row r="1173" spans="2:7">
      <c r="B1173" s="422"/>
      <c r="C1173" s="422"/>
      <c r="G1173" s="2">
        <f>+G1172+E1173-F1173</f>
        <v>-2.8421709430404007E-14</v>
      </c>
    </row>
    <row r="1174" spans="2:7">
      <c r="B1174" s="422"/>
      <c r="C1174" s="422"/>
      <c r="G1174" s="2">
        <f>+G1173+E1174-F1174</f>
        <v>-2.8421709430404007E-14</v>
      </c>
    </row>
    <row r="1175" spans="2:7">
      <c r="B1175" s="422"/>
      <c r="C1175" s="422"/>
      <c r="G1175" s="2">
        <f>+G1174+E1175-F1175</f>
        <v>-2.8421709430404007E-14</v>
      </c>
    </row>
    <row r="1176" spans="2:7">
      <c r="B1176" s="422"/>
      <c r="C1176" s="422"/>
      <c r="G1176" s="2">
        <f>+G1175+E1176-F1176</f>
        <v>-2.8421709430404007E-14</v>
      </c>
    </row>
    <row r="1177" spans="2:7">
      <c r="B1177" s="422"/>
      <c r="C1177" s="422"/>
      <c r="G1177" s="2">
        <f>+G1176+E1177-F1177</f>
        <v>-2.8421709430404007E-14</v>
      </c>
    </row>
    <row r="1178" spans="2:7">
      <c r="B1178" s="422"/>
      <c r="C1178" s="422"/>
      <c r="G1178" s="2">
        <f>+G1177+E1178-F1178</f>
        <v>-2.8421709430404007E-14</v>
      </c>
    </row>
    <row r="1179" spans="2:7">
      <c r="B1179" s="422"/>
      <c r="C1179" s="422"/>
      <c r="G1179" s="2">
        <f>+G1178+E1179-F1179</f>
        <v>-2.8421709430404007E-14</v>
      </c>
    </row>
    <row r="1180" spans="2:7">
      <c r="B1180" s="422"/>
      <c r="C1180" s="422"/>
      <c r="G1180" s="2">
        <f>+G1179+E1180-F1180</f>
        <v>-2.8421709430404007E-14</v>
      </c>
    </row>
    <row r="1181" spans="2:7">
      <c r="B1181" s="422"/>
      <c r="C1181" s="422"/>
      <c r="G1181" s="2">
        <f>+G1180+E1181-F1181</f>
        <v>-2.8421709430404007E-14</v>
      </c>
    </row>
    <row r="1182" spans="2:7">
      <c r="B1182" s="422"/>
      <c r="C1182" s="422"/>
      <c r="G1182" s="2">
        <f>+G1181+E1182-F1182</f>
        <v>-2.8421709430404007E-14</v>
      </c>
    </row>
    <row r="1183" spans="2:7">
      <c r="B1183" s="422"/>
      <c r="C1183" s="422"/>
      <c r="G1183" s="2">
        <f>+G1182+E1183-F1183</f>
        <v>-2.8421709430404007E-14</v>
      </c>
    </row>
    <row r="1184" spans="2:7">
      <c r="B1184" s="422"/>
      <c r="C1184" s="422"/>
      <c r="G1184" s="2">
        <f>+G1183+E1184-F1184</f>
        <v>-2.8421709430404007E-14</v>
      </c>
    </row>
    <row r="1185" spans="2:7">
      <c r="B1185" s="422"/>
      <c r="C1185" s="422"/>
      <c r="G1185" s="2">
        <f>+G1184+E1185-F1185</f>
        <v>-2.8421709430404007E-14</v>
      </c>
    </row>
    <row r="1186" spans="2:7">
      <c r="B1186" s="422"/>
      <c r="C1186" s="422"/>
      <c r="G1186" s="2">
        <f>+G1185+E1186-F1186</f>
        <v>-2.8421709430404007E-14</v>
      </c>
    </row>
    <row r="1187" spans="2:7">
      <c r="B1187" s="422"/>
      <c r="C1187" s="422"/>
      <c r="G1187" s="2">
        <f>+G1186+E1187-F1187</f>
        <v>-2.8421709430404007E-14</v>
      </c>
    </row>
    <row r="1188" spans="2:7">
      <c r="B1188" s="422"/>
      <c r="C1188" s="422"/>
      <c r="G1188" s="2">
        <f>+G1187+E1188-F1188</f>
        <v>-2.8421709430404007E-14</v>
      </c>
    </row>
    <row r="1189" spans="2:7">
      <c r="B1189" s="422"/>
      <c r="C1189" s="422"/>
      <c r="G1189" s="2">
        <f>+G1188+E1189-F1189</f>
        <v>-2.8421709430404007E-14</v>
      </c>
    </row>
    <row r="1190" spans="2:7">
      <c r="B1190" s="422"/>
      <c r="C1190" s="422"/>
      <c r="G1190" s="2">
        <f>+G1189+E1190-F1190</f>
        <v>-2.8421709430404007E-14</v>
      </c>
    </row>
    <row r="1191" spans="2:7">
      <c r="B1191" s="422"/>
      <c r="C1191" s="422"/>
      <c r="G1191" s="2">
        <f>+G1190+E1191-F1191</f>
        <v>-2.8421709430404007E-14</v>
      </c>
    </row>
    <row r="1192" spans="2:7">
      <c r="B1192" s="422"/>
      <c r="C1192" s="422"/>
      <c r="G1192" s="2">
        <f>+G1191+E1192-F1192</f>
        <v>-2.8421709430404007E-14</v>
      </c>
    </row>
    <row r="1193" spans="2:7">
      <c r="B1193" s="422"/>
      <c r="C1193" s="422"/>
      <c r="G1193" s="2">
        <f>+G1192+E1193-F1193</f>
        <v>-2.8421709430404007E-14</v>
      </c>
    </row>
    <row r="1194" spans="2:7">
      <c r="B1194" s="422"/>
      <c r="C1194" s="422"/>
      <c r="G1194" s="2">
        <f>+G1193+E1194-F1194</f>
        <v>-2.8421709430404007E-14</v>
      </c>
    </row>
    <row r="1195" spans="2:7">
      <c r="B1195" s="422"/>
      <c r="C1195" s="422"/>
      <c r="G1195" s="2">
        <f>+G1194+E1195-F1195</f>
        <v>-2.8421709430404007E-14</v>
      </c>
    </row>
    <row r="1196" spans="2:7">
      <c r="B1196" s="422"/>
      <c r="C1196" s="422"/>
      <c r="G1196" s="2">
        <f>+G1195+E1196-F1196</f>
        <v>-2.8421709430404007E-14</v>
      </c>
    </row>
    <row r="1197" spans="2:7">
      <c r="B1197" s="422"/>
      <c r="C1197" s="422"/>
      <c r="G1197" s="2">
        <f>+G1196+E1197-F1197</f>
        <v>-2.8421709430404007E-14</v>
      </c>
    </row>
    <row r="1198" spans="2:7">
      <c r="B1198" s="422"/>
      <c r="C1198" s="422"/>
      <c r="G1198" s="2">
        <f>+G1197+E1198-F1198</f>
        <v>-2.8421709430404007E-14</v>
      </c>
    </row>
    <row r="1199" spans="2:7">
      <c r="B1199" s="422"/>
      <c r="C1199" s="422"/>
      <c r="G1199" s="2">
        <f>+G1198+E1199-F1199</f>
        <v>-2.8421709430404007E-14</v>
      </c>
    </row>
    <row r="1200" spans="2:7">
      <c r="B1200" s="422"/>
      <c r="C1200" s="422"/>
      <c r="G1200" s="2">
        <f>+G1199+E1200-F1200</f>
        <v>-2.8421709430404007E-14</v>
      </c>
    </row>
    <row r="1201" spans="2:7">
      <c r="B1201" s="422"/>
      <c r="C1201" s="422"/>
      <c r="G1201" s="2">
        <f>+G1200+E1201-F1201</f>
        <v>-2.8421709430404007E-14</v>
      </c>
    </row>
    <row r="1202" spans="2:7">
      <c r="B1202" s="422"/>
      <c r="C1202" s="422"/>
      <c r="G1202" s="2">
        <f>+G1201+E1202-F1202</f>
        <v>-2.8421709430404007E-14</v>
      </c>
    </row>
    <row r="1203" spans="2:7">
      <c r="B1203" s="422"/>
      <c r="C1203" s="422"/>
      <c r="G1203" s="2">
        <f>+G1202+E1203-F1203</f>
        <v>-2.8421709430404007E-14</v>
      </c>
    </row>
    <row r="1204" spans="2:7">
      <c r="B1204" s="422"/>
      <c r="C1204" s="422"/>
      <c r="G1204" s="2">
        <f>+G1203+E1204-F1204</f>
        <v>-2.8421709430404007E-14</v>
      </c>
    </row>
    <row r="1205" spans="2:7">
      <c r="B1205" s="422"/>
      <c r="C1205" s="422"/>
      <c r="G1205" s="2">
        <f>+G1204+E1205-F1205</f>
        <v>-2.8421709430404007E-14</v>
      </c>
    </row>
    <row r="1206" spans="2:7">
      <c r="B1206" s="422"/>
      <c r="C1206" s="422"/>
      <c r="G1206" s="2">
        <f>+G1205+E1206-F1206</f>
        <v>-2.8421709430404007E-14</v>
      </c>
    </row>
    <row r="1207" spans="2:7">
      <c r="B1207" s="422"/>
      <c r="C1207" s="422"/>
      <c r="G1207" s="2">
        <f>+G1206+E1207-F1207</f>
        <v>-2.8421709430404007E-14</v>
      </c>
    </row>
    <row r="1208" spans="2:7">
      <c r="B1208" s="422"/>
      <c r="C1208" s="422"/>
      <c r="G1208" s="2">
        <f>+G1207+E1208-F1208</f>
        <v>-2.8421709430404007E-14</v>
      </c>
    </row>
    <row r="1209" spans="2:7">
      <c r="B1209" s="422"/>
      <c r="C1209" s="422"/>
      <c r="G1209" s="2">
        <f>+G1208+E1209-F1209</f>
        <v>-2.8421709430404007E-14</v>
      </c>
    </row>
    <row r="1210" spans="2:7">
      <c r="B1210" s="422"/>
      <c r="C1210" s="422"/>
      <c r="G1210" s="2">
        <f>+G1209+E1210-F1210</f>
        <v>-2.8421709430404007E-14</v>
      </c>
    </row>
    <row r="1211" spans="2:7">
      <c r="B1211" s="422"/>
      <c r="C1211" s="422"/>
      <c r="G1211" s="2">
        <f>+G1210+E1211-F1211</f>
        <v>-2.8421709430404007E-14</v>
      </c>
    </row>
    <row r="1212" spans="2:7">
      <c r="B1212" s="422"/>
      <c r="C1212" s="422"/>
      <c r="G1212" s="2">
        <f>+G1211+E1212-F1212</f>
        <v>-2.8421709430404007E-14</v>
      </c>
    </row>
    <row r="1213" spans="2:7">
      <c r="B1213" s="422"/>
      <c r="C1213" s="422"/>
      <c r="G1213" s="2">
        <f>+G1212+E1213-F1213</f>
        <v>-2.8421709430404007E-14</v>
      </c>
    </row>
    <row r="1214" spans="2:7">
      <c r="B1214" s="422"/>
      <c r="C1214" s="422"/>
      <c r="G1214" s="2">
        <f>+G1213+E1214-F1214</f>
        <v>-2.8421709430404007E-14</v>
      </c>
    </row>
    <row r="1215" spans="2:7">
      <c r="B1215" s="422"/>
      <c r="C1215" s="422"/>
      <c r="G1215" s="2">
        <f>+G1214+E1215-F1215</f>
        <v>-2.8421709430404007E-14</v>
      </c>
    </row>
    <row r="1216" spans="2:7">
      <c r="B1216" s="422"/>
      <c r="C1216" s="422"/>
      <c r="G1216" s="2">
        <f>+G1215+E1216-F1216</f>
        <v>-2.8421709430404007E-14</v>
      </c>
    </row>
    <row r="1217" spans="2:7">
      <c r="B1217" s="422"/>
      <c r="C1217" s="422"/>
      <c r="G1217" s="2">
        <f>+G1216+E1217-F1217</f>
        <v>-2.8421709430404007E-14</v>
      </c>
    </row>
    <row r="1218" spans="2:7">
      <c r="B1218" s="422"/>
      <c r="C1218" s="422"/>
      <c r="G1218" s="2">
        <f>+G1217+E1218-F1218</f>
        <v>-2.8421709430404007E-14</v>
      </c>
    </row>
    <row r="1219" spans="2:7">
      <c r="B1219" s="422"/>
      <c r="C1219" s="422"/>
      <c r="G1219" s="2">
        <f>+G1218+E1219-F1219</f>
        <v>-2.8421709430404007E-14</v>
      </c>
    </row>
    <row r="1220" spans="2:7">
      <c r="B1220" s="422"/>
      <c r="C1220" s="422"/>
      <c r="G1220" s="2">
        <f>+G1219+E1220-F1220</f>
        <v>-2.8421709430404007E-14</v>
      </c>
    </row>
    <row r="1221" spans="2:7">
      <c r="B1221" s="422"/>
      <c r="C1221" s="422"/>
      <c r="G1221" s="2">
        <f>+G1220+E1221-F1221</f>
        <v>-2.8421709430404007E-14</v>
      </c>
    </row>
    <row r="1222" spans="2:7">
      <c r="B1222" s="422"/>
      <c r="C1222" s="422"/>
      <c r="G1222" s="2">
        <f>+G1221+E1222-F1222</f>
        <v>-2.8421709430404007E-14</v>
      </c>
    </row>
    <row r="1223" spans="2:7">
      <c r="B1223" s="422"/>
      <c r="C1223" s="422"/>
      <c r="G1223" s="2">
        <f>+G1222+E1223-F1223</f>
        <v>-2.8421709430404007E-14</v>
      </c>
    </row>
    <row r="1224" spans="2:7">
      <c r="B1224" s="422"/>
      <c r="C1224" s="422"/>
      <c r="G1224" s="2">
        <f>+G1223+E1224-F1224</f>
        <v>-2.8421709430404007E-14</v>
      </c>
    </row>
    <row r="1225" spans="2:7">
      <c r="B1225" s="422"/>
      <c r="C1225" s="422"/>
      <c r="G1225" s="2">
        <f>+G1224+E1225-F1225</f>
        <v>-2.8421709430404007E-14</v>
      </c>
    </row>
    <row r="1226" spans="2:7">
      <c r="B1226" s="422"/>
      <c r="C1226" s="422"/>
      <c r="G1226" s="2">
        <f>+G1225+E1226-F1226</f>
        <v>-2.8421709430404007E-14</v>
      </c>
    </row>
    <row r="1227" spans="2:7">
      <c r="B1227" s="422"/>
      <c r="C1227" s="422"/>
      <c r="G1227" s="2">
        <f>+G1226+E1227-F1227</f>
        <v>-2.8421709430404007E-14</v>
      </c>
    </row>
    <row r="1228" spans="2:7">
      <c r="B1228" s="422"/>
      <c r="C1228" s="422"/>
      <c r="G1228" s="2">
        <f>+G1227+E1228-F1228</f>
        <v>-2.8421709430404007E-14</v>
      </c>
    </row>
    <row r="1229" spans="2:7">
      <c r="B1229" s="422"/>
      <c r="C1229" s="422"/>
      <c r="G1229" s="2">
        <f>+G1228+E1229-F1229</f>
        <v>-2.8421709430404007E-14</v>
      </c>
    </row>
    <row r="1230" spans="2:7">
      <c r="B1230" s="422"/>
      <c r="C1230" s="422"/>
      <c r="G1230" s="2">
        <f>+G1229+E1230-F1230</f>
        <v>-2.8421709430404007E-14</v>
      </c>
    </row>
    <row r="1231" spans="2:7">
      <c r="B1231" s="422"/>
      <c r="C1231" s="422"/>
      <c r="G1231" s="2">
        <f>+G1230+E1231-F1231</f>
        <v>-2.8421709430404007E-14</v>
      </c>
    </row>
    <row r="1232" spans="2:7">
      <c r="B1232" s="422"/>
      <c r="C1232" s="422"/>
      <c r="G1232" s="2">
        <f>+G1231+E1232-F1232</f>
        <v>-2.8421709430404007E-14</v>
      </c>
    </row>
    <row r="1233" spans="2:7">
      <c r="B1233" s="422"/>
      <c r="C1233" s="422"/>
      <c r="G1233" s="2">
        <f>+G1232+E1233-F1233</f>
        <v>-2.8421709430404007E-14</v>
      </c>
    </row>
    <row r="1234" spans="2:7">
      <c r="B1234" s="422"/>
      <c r="C1234" s="422"/>
      <c r="G1234" s="2">
        <f>+G1233+E1234-F1234</f>
        <v>-2.8421709430404007E-14</v>
      </c>
    </row>
    <row r="1235" spans="2:7">
      <c r="B1235" s="422"/>
      <c r="C1235" s="422"/>
      <c r="G1235" s="2">
        <f>+G1234+E1235-F1235</f>
        <v>-2.8421709430404007E-14</v>
      </c>
    </row>
    <row r="1236" spans="2:7">
      <c r="B1236" s="422"/>
      <c r="C1236" s="422"/>
      <c r="G1236" s="2">
        <f>+G1235+E1236-F1236</f>
        <v>-2.8421709430404007E-14</v>
      </c>
    </row>
    <row r="1237" spans="2:7">
      <c r="B1237" s="422"/>
      <c r="C1237" s="422"/>
      <c r="G1237" s="2">
        <f>+G1236+E1237-F1237</f>
        <v>-2.8421709430404007E-14</v>
      </c>
    </row>
    <row r="1238" spans="2:7">
      <c r="B1238" s="422"/>
      <c r="C1238" s="422"/>
      <c r="G1238" s="2">
        <f>+G1237+E1238-F1238</f>
        <v>-2.8421709430404007E-14</v>
      </c>
    </row>
    <row r="1239" spans="2:7">
      <c r="B1239" s="422"/>
      <c r="C1239" s="422"/>
      <c r="G1239" s="2">
        <f>+G1238+E1239-F1239</f>
        <v>-2.8421709430404007E-14</v>
      </c>
    </row>
    <row r="1240" spans="2:7">
      <c r="B1240" s="422"/>
      <c r="C1240" s="422"/>
      <c r="G1240" s="2">
        <f>+G1239+E1240-F1240</f>
        <v>-2.8421709430404007E-14</v>
      </c>
    </row>
    <row r="1241" spans="2:7">
      <c r="B1241" s="422"/>
      <c r="C1241" s="422"/>
      <c r="G1241" s="2">
        <f>+G1240+E1241-F1241</f>
        <v>-2.8421709430404007E-14</v>
      </c>
    </row>
    <row r="1242" spans="2:7">
      <c r="B1242" s="422"/>
      <c r="C1242" s="422"/>
      <c r="G1242" s="2">
        <f>+G1241+E1242-F1242</f>
        <v>-2.8421709430404007E-14</v>
      </c>
    </row>
    <row r="1243" spans="2:7">
      <c r="B1243" s="422"/>
      <c r="C1243" s="422"/>
      <c r="G1243" s="2">
        <f>+G1242+E1243-F1243</f>
        <v>-2.8421709430404007E-14</v>
      </c>
    </row>
    <row r="1244" spans="2:7">
      <c r="B1244" s="422"/>
      <c r="C1244" s="422"/>
      <c r="G1244" s="2">
        <f>+G1243+E1244-F1244</f>
        <v>-2.8421709430404007E-14</v>
      </c>
    </row>
    <row r="1245" spans="2:7">
      <c r="B1245" s="422"/>
      <c r="C1245" s="422"/>
      <c r="G1245" s="2">
        <f>+G1244+E1245-F1245</f>
        <v>-2.8421709430404007E-14</v>
      </c>
    </row>
    <row r="1246" spans="2:7">
      <c r="B1246" s="422"/>
      <c r="C1246" s="422"/>
      <c r="G1246" s="2">
        <f>+G1245+E1246-F1246</f>
        <v>-2.8421709430404007E-14</v>
      </c>
    </row>
    <row r="1247" spans="2:7">
      <c r="B1247" s="422"/>
      <c r="C1247" s="422"/>
      <c r="G1247" s="2">
        <f>+G1246+E1247-F1247</f>
        <v>-2.8421709430404007E-14</v>
      </c>
    </row>
    <row r="1248" spans="2:7">
      <c r="B1248" s="422"/>
      <c r="C1248" s="422"/>
      <c r="G1248" s="2">
        <f>+G1247+E1248-F1248</f>
        <v>-2.8421709430404007E-14</v>
      </c>
    </row>
    <row r="1249" spans="2:7">
      <c r="B1249" s="422"/>
      <c r="C1249" s="422"/>
      <c r="G1249" s="2">
        <f>+G1248+E1249-F1249</f>
        <v>-2.8421709430404007E-14</v>
      </c>
    </row>
    <row r="1250" spans="2:7">
      <c r="B1250" s="422"/>
      <c r="C1250" s="422"/>
      <c r="G1250" s="2">
        <f>+G1249+E1250-F1250</f>
        <v>-2.8421709430404007E-14</v>
      </c>
    </row>
    <row r="1251" spans="2:7">
      <c r="B1251" s="422"/>
      <c r="C1251" s="422"/>
      <c r="G1251" s="2">
        <f>+G1250+E1251-F1251</f>
        <v>-2.8421709430404007E-14</v>
      </c>
    </row>
    <row r="1252" spans="2:7">
      <c r="B1252" s="422"/>
      <c r="C1252" s="422"/>
      <c r="G1252" s="2">
        <f>+G1251+E1252-F1252</f>
        <v>-2.8421709430404007E-14</v>
      </c>
    </row>
    <row r="1253" spans="2:7">
      <c r="B1253" s="422"/>
      <c r="C1253" s="422"/>
      <c r="G1253" s="2">
        <f>+G1252+E1253-F1253</f>
        <v>-2.8421709430404007E-14</v>
      </c>
    </row>
    <row r="1254" spans="2:7">
      <c r="B1254" s="422"/>
      <c r="C1254" s="422"/>
      <c r="G1254" s="2">
        <f>+G1253+E1254-F1254</f>
        <v>-2.8421709430404007E-14</v>
      </c>
    </row>
    <row r="1255" spans="2:7">
      <c r="B1255" s="422"/>
      <c r="C1255" s="422"/>
      <c r="G1255" s="2">
        <f>+G1254+E1255-F1255</f>
        <v>-2.8421709430404007E-14</v>
      </c>
    </row>
    <row r="1256" spans="2:7">
      <c r="B1256" s="422"/>
      <c r="C1256" s="422"/>
      <c r="G1256" s="2">
        <f>+G1255+E1256-F1256</f>
        <v>-2.8421709430404007E-14</v>
      </c>
    </row>
    <row r="1257" spans="2:7">
      <c r="B1257" s="422"/>
      <c r="C1257" s="422"/>
      <c r="G1257" s="2">
        <f>+G1256+E1257-F1257</f>
        <v>-2.8421709430404007E-14</v>
      </c>
    </row>
    <row r="1258" spans="2:7">
      <c r="B1258" s="422"/>
      <c r="C1258" s="422"/>
      <c r="G1258" s="2">
        <f>+G1257+E1258-F1258</f>
        <v>-2.8421709430404007E-14</v>
      </c>
    </row>
    <row r="1259" spans="2:7">
      <c r="B1259" s="422"/>
      <c r="C1259" s="422"/>
      <c r="G1259" s="2">
        <f>+G1258+E1259-F1259</f>
        <v>-2.8421709430404007E-14</v>
      </c>
    </row>
    <row r="1260" spans="2:7">
      <c r="B1260" s="422"/>
      <c r="C1260" s="422"/>
      <c r="G1260" s="2">
        <f>+G1259+E1260-F1260</f>
        <v>-2.8421709430404007E-14</v>
      </c>
    </row>
    <row r="1261" spans="2:7">
      <c r="B1261" s="422"/>
      <c r="C1261" s="422"/>
      <c r="G1261" s="2">
        <f>+G1260+E1261-F1261</f>
        <v>-2.8421709430404007E-14</v>
      </c>
    </row>
    <row r="1262" spans="2:7">
      <c r="B1262" s="422"/>
      <c r="C1262" s="422"/>
      <c r="G1262" s="2">
        <f>+G1261+E1262-F1262</f>
        <v>-2.8421709430404007E-14</v>
      </c>
    </row>
    <row r="1263" spans="2:7">
      <c r="B1263" s="422"/>
      <c r="C1263" s="422"/>
      <c r="G1263" s="2">
        <f>+G1262+E1263-F1263</f>
        <v>-2.8421709430404007E-14</v>
      </c>
    </row>
    <row r="1264" spans="2:7">
      <c r="B1264" s="422"/>
      <c r="C1264" s="422"/>
      <c r="G1264" s="2">
        <f>+G1263+E1264-F1264</f>
        <v>-2.8421709430404007E-14</v>
      </c>
    </row>
    <row r="1265" spans="2:7">
      <c r="B1265" s="422"/>
      <c r="C1265" s="422"/>
      <c r="G1265" s="2">
        <f>+G1264+E1265-F1265</f>
        <v>-2.8421709430404007E-14</v>
      </c>
    </row>
    <row r="1266" spans="2:7">
      <c r="B1266" s="422"/>
      <c r="C1266" s="422"/>
      <c r="G1266" s="2">
        <f>+G1265+E1266-F1266</f>
        <v>-2.8421709430404007E-14</v>
      </c>
    </row>
    <row r="1267" spans="2:7">
      <c r="B1267" s="422"/>
      <c r="C1267" s="422"/>
      <c r="G1267" s="2">
        <f>+G1266+E1267-F1267</f>
        <v>-2.8421709430404007E-14</v>
      </c>
    </row>
    <row r="1268" spans="2:7">
      <c r="B1268" s="422"/>
      <c r="C1268" s="422"/>
      <c r="G1268" s="2">
        <f>+G1267+E1268-F1268</f>
        <v>-2.8421709430404007E-14</v>
      </c>
    </row>
    <row r="1269" spans="2:7">
      <c r="B1269" s="422"/>
      <c r="C1269" s="422"/>
      <c r="G1269" s="2">
        <f>+G1268+E1269-F1269</f>
        <v>-2.8421709430404007E-14</v>
      </c>
    </row>
    <row r="1270" spans="2:7">
      <c r="B1270" s="422"/>
      <c r="C1270" s="422"/>
      <c r="G1270" s="2">
        <f>+G1269+E1270-F1270</f>
        <v>-2.8421709430404007E-14</v>
      </c>
    </row>
    <row r="1271" spans="2:7">
      <c r="B1271" s="422"/>
      <c r="C1271" s="422"/>
      <c r="G1271" s="2">
        <f>+G1270+E1271-F1271</f>
        <v>-2.8421709430404007E-14</v>
      </c>
    </row>
    <row r="1272" spans="2:7">
      <c r="B1272" s="422"/>
      <c r="C1272" s="422"/>
      <c r="G1272" s="2">
        <f>+G1271+E1272-F1272</f>
        <v>-2.8421709430404007E-14</v>
      </c>
    </row>
    <row r="1273" spans="2:7">
      <c r="B1273" s="422"/>
      <c r="C1273" s="422"/>
      <c r="G1273" s="2">
        <f>+G1272+E1273-F1273</f>
        <v>-2.8421709430404007E-14</v>
      </c>
    </row>
    <row r="1274" spans="2:7">
      <c r="B1274" s="422"/>
      <c r="C1274" s="422"/>
      <c r="G1274" s="2">
        <f>+G1273+E1274-F1274</f>
        <v>-2.8421709430404007E-14</v>
      </c>
    </row>
    <row r="1275" spans="2:7">
      <c r="B1275" s="422"/>
      <c r="C1275" s="422"/>
      <c r="G1275" s="2">
        <f>+G1274+E1275-F1275</f>
        <v>-2.8421709430404007E-14</v>
      </c>
    </row>
    <row r="1276" spans="2:7">
      <c r="B1276" s="422"/>
      <c r="C1276" s="422"/>
      <c r="G1276" s="2">
        <f>+G1275+E1276-F1276</f>
        <v>-2.8421709430404007E-14</v>
      </c>
    </row>
    <row r="1277" spans="2:7">
      <c r="B1277" s="422"/>
      <c r="C1277" s="422"/>
      <c r="G1277" s="2">
        <f>+G1276+E1277-F1277</f>
        <v>-2.8421709430404007E-14</v>
      </c>
    </row>
    <row r="1278" spans="2:7">
      <c r="B1278" s="422"/>
      <c r="C1278" s="422"/>
      <c r="G1278" s="2">
        <f>+G1277+E1278-F1278</f>
        <v>-2.8421709430404007E-14</v>
      </c>
    </row>
    <row r="1279" spans="2:7">
      <c r="B1279" s="422"/>
      <c r="C1279" s="422"/>
      <c r="G1279" s="2">
        <f>+G1278+E1279-F1279</f>
        <v>-2.8421709430404007E-14</v>
      </c>
    </row>
    <row r="1280" spans="2:7">
      <c r="B1280" s="422"/>
      <c r="C1280" s="422"/>
      <c r="G1280" s="2">
        <f>+G1279+E1280-F1280</f>
        <v>-2.8421709430404007E-14</v>
      </c>
    </row>
    <row r="1281" spans="2:7">
      <c r="B1281" s="422"/>
      <c r="C1281" s="422"/>
      <c r="G1281" s="2">
        <f>+G1280+E1281-F1281</f>
        <v>-2.8421709430404007E-14</v>
      </c>
    </row>
    <row r="1282" spans="2:7">
      <c r="B1282" s="422"/>
      <c r="C1282" s="422"/>
      <c r="G1282" s="2">
        <f>+G1281+E1282-F1282</f>
        <v>-2.8421709430404007E-14</v>
      </c>
    </row>
    <row r="1283" spans="2:7">
      <c r="B1283" s="422"/>
      <c r="C1283" s="422"/>
      <c r="G1283" s="2">
        <f>+G1282+E1283-F1283</f>
        <v>-2.8421709430404007E-14</v>
      </c>
    </row>
    <row r="1284" spans="2:7">
      <c r="B1284" s="422"/>
      <c r="C1284" s="422"/>
      <c r="G1284" s="2">
        <f>+G1283+E1284-F1284</f>
        <v>-2.8421709430404007E-14</v>
      </c>
    </row>
    <row r="1285" spans="2:7">
      <c r="B1285" s="422"/>
      <c r="C1285" s="422"/>
      <c r="G1285" s="2">
        <f>+G1284+E1285-F1285</f>
        <v>-2.8421709430404007E-14</v>
      </c>
    </row>
    <row r="1286" spans="2:7">
      <c r="B1286" s="422"/>
      <c r="C1286" s="422"/>
      <c r="G1286" s="2">
        <f>+G1285+E1286-F1286</f>
        <v>-2.8421709430404007E-14</v>
      </c>
    </row>
    <row r="1287" spans="2:7">
      <c r="B1287" s="422"/>
      <c r="C1287" s="422"/>
      <c r="G1287" s="2">
        <f>+G1286+E1287-F1287</f>
        <v>-2.8421709430404007E-14</v>
      </c>
    </row>
    <row r="1288" spans="2:7">
      <c r="B1288" s="422"/>
      <c r="C1288" s="422"/>
      <c r="G1288" s="2">
        <f>+G1287+E1288-F1288</f>
        <v>-2.8421709430404007E-14</v>
      </c>
    </row>
    <row r="1289" spans="2:7">
      <c r="B1289" s="422"/>
      <c r="C1289" s="422"/>
      <c r="G1289" s="2">
        <f>+G1288+E1289-F1289</f>
        <v>-2.8421709430404007E-14</v>
      </c>
    </row>
    <row r="1290" spans="2:7">
      <c r="B1290" s="422"/>
      <c r="C1290" s="422"/>
      <c r="G1290" s="2">
        <f>+G1289+E1290-F1290</f>
        <v>-2.8421709430404007E-14</v>
      </c>
    </row>
    <row r="1291" spans="2:7">
      <c r="B1291" s="422"/>
      <c r="C1291" s="422"/>
      <c r="G1291" s="2">
        <f>+G1290+E1291-F1291</f>
        <v>-2.8421709430404007E-14</v>
      </c>
    </row>
    <row r="1292" spans="2:7">
      <c r="B1292" s="422"/>
      <c r="C1292" s="422"/>
      <c r="G1292" s="2">
        <f>+G1291+E1292-F1292</f>
        <v>-2.8421709430404007E-14</v>
      </c>
    </row>
    <row r="1293" spans="2:7">
      <c r="B1293" s="422"/>
      <c r="C1293" s="422"/>
      <c r="G1293" s="2">
        <f>+G1292+E1293-F1293</f>
        <v>-2.8421709430404007E-14</v>
      </c>
    </row>
    <row r="1294" spans="2:7">
      <c r="B1294" s="422"/>
      <c r="C1294" s="422"/>
      <c r="G1294" s="2">
        <f>+G1293+E1294-F1294</f>
        <v>-2.8421709430404007E-14</v>
      </c>
    </row>
    <row r="1295" spans="2:7">
      <c r="B1295" s="422"/>
      <c r="C1295" s="422"/>
      <c r="G1295" s="2">
        <f>+G1294+E1295-F1295</f>
        <v>-2.8421709430404007E-14</v>
      </c>
    </row>
    <row r="1296" spans="2:7">
      <c r="B1296" s="422"/>
      <c r="C1296" s="422"/>
      <c r="G1296" s="2">
        <f>+G1295+E1296-F1296</f>
        <v>-2.8421709430404007E-14</v>
      </c>
    </row>
    <row r="1297" spans="2:7">
      <c r="B1297" s="422"/>
      <c r="C1297" s="422"/>
      <c r="G1297" s="2">
        <f>+G1296+E1297-F1297</f>
        <v>-2.8421709430404007E-14</v>
      </c>
    </row>
    <row r="1298" spans="2:7">
      <c r="B1298" s="422"/>
      <c r="C1298" s="422"/>
      <c r="G1298" s="2">
        <f>+G1297+E1298-F1298</f>
        <v>-2.8421709430404007E-14</v>
      </c>
    </row>
    <row r="1299" spans="2:7">
      <c r="B1299" s="422"/>
      <c r="C1299" s="422"/>
      <c r="G1299" s="2">
        <f>+G1298+E1299-F1299</f>
        <v>-2.8421709430404007E-14</v>
      </c>
    </row>
    <row r="1300" spans="2:7">
      <c r="B1300" s="422"/>
      <c r="C1300" s="422"/>
      <c r="G1300" s="2">
        <f>+G1299+E1300-F1300</f>
        <v>-2.8421709430404007E-14</v>
      </c>
    </row>
    <row r="1301" spans="2:7">
      <c r="B1301" s="422"/>
      <c r="C1301" s="422"/>
      <c r="G1301" s="2">
        <f>+G1300+E1301-F1301</f>
        <v>-2.8421709430404007E-14</v>
      </c>
    </row>
    <row r="1302" spans="2:7">
      <c r="B1302" s="422"/>
      <c r="C1302" s="422"/>
      <c r="G1302" s="2">
        <f>+G1301+E1302-F1302</f>
        <v>-2.8421709430404007E-14</v>
      </c>
    </row>
    <row r="1303" spans="2:7">
      <c r="B1303" s="422"/>
      <c r="C1303" s="422"/>
      <c r="G1303" s="2">
        <f>+G1302+E1303-F1303</f>
        <v>-2.8421709430404007E-14</v>
      </c>
    </row>
    <row r="1304" spans="2:7">
      <c r="B1304" s="422"/>
      <c r="C1304" s="422"/>
      <c r="G1304" s="2">
        <f>+G1303+E1304-F1304</f>
        <v>-2.8421709430404007E-14</v>
      </c>
    </row>
    <row r="1305" spans="2:7">
      <c r="B1305" s="422"/>
      <c r="C1305" s="422"/>
      <c r="G1305" s="2">
        <f>+G1304+E1305-F1305</f>
        <v>-2.8421709430404007E-14</v>
      </c>
    </row>
    <row r="1306" spans="2:7">
      <c r="B1306" s="422"/>
      <c r="C1306" s="422"/>
      <c r="G1306" s="2">
        <f>+G1305+E1306-F1306</f>
        <v>-2.8421709430404007E-14</v>
      </c>
    </row>
    <row r="1307" spans="2:7">
      <c r="B1307" s="422"/>
      <c r="C1307" s="422"/>
      <c r="G1307" s="2">
        <f>+G1306+E1307-F1307</f>
        <v>-2.8421709430404007E-14</v>
      </c>
    </row>
    <row r="1308" spans="2:7">
      <c r="B1308" s="422"/>
      <c r="C1308" s="422"/>
      <c r="G1308" s="2">
        <f>+G1307+E1308-F1308</f>
        <v>-2.8421709430404007E-14</v>
      </c>
    </row>
    <row r="1309" spans="2:7">
      <c r="B1309" s="422"/>
      <c r="C1309" s="422"/>
      <c r="G1309" s="2">
        <f>+G1308+E1309-F1309</f>
        <v>-2.8421709430404007E-14</v>
      </c>
    </row>
    <row r="1310" spans="2:7">
      <c r="B1310" s="422"/>
      <c r="C1310" s="422"/>
      <c r="G1310" s="2">
        <f>+G1309+E1310-F1310</f>
        <v>-2.8421709430404007E-14</v>
      </c>
    </row>
    <row r="1311" spans="2:7">
      <c r="B1311" s="422"/>
      <c r="C1311" s="422"/>
      <c r="G1311" s="2">
        <f>+G1310+E1311-F1311</f>
        <v>-2.8421709430404007E-14</v>
      </c>
    </row>
    <row r="1312" spans="2:7">
      <c r="B1312" s="422"/>
      <c r="C1312" s="422"/>
      <c r="G1312" s="2">
        <f>+G1311+E1312-F1312</f>
        <v>-2.8421709430404007E-14</v>
      </c>
    </row>
    <row r="1313" spans="2:7">
      <c r="B1313" s="422"/>
      <c r="C1313" s="422"/>
      <c r="G1313" s="2">
        <f>+G1312+E1313-F1313</f>
        <v>-2.8421709430404007E-14</v>
      </c>
    </row>
    <row r="1314" spans="2:7">
      <c r="B1314" s="422"/>
      <c r="C1314" s="422"/>
      <c r="G1314" s="2">
        <f>+G1313+E1314-F1314</f>
        <v>-2.8421709430404007E-14</v>
      </c>
    </row>
    <row r="1315" spans="2:7">
      <c r="B1315" s="422"/>
      <c r="C1315" s="422"/>
      <c r="G1315" s="2">
        <f>+G1314+E1315-F1315</f>
        <v>-2.8421709430404007E-14</v>
      </c>
    </row>
    <row r="1316" spans="2:7">
      <c r="B1316" s="422"/>
      <c r="C1316" s="422"/>
      <c r="G1316" s="2">
        <f>+G1315+E1316-F1316</f>
        <v>-2.8421709430404007E-14</v>
      </c>
    </row>
    <row r="1317" spans="2:7">
      <c r="B1317" s="422"/>
      <c r="C1317" s="422"/>
      <c r="G1317" s="2">
        <f>+G1316+E1317-F1317</f>
        <v>-2.8421709430404007E-14</v>
      </c>
    </row>
    <row r="1318" spans="2:7">
      <c r="B1318" s="422"/>
      <c r="C1318" s="422"/>
      <c r="G1318" s="2">
        <f>+G1317+E1318-F1318</f>
        <v>-2.8421709430404007E-14</v>
      </c>
    </row>
    <row r="1319" spans="2:7">
      <c r="B1319" s="422"/>
      <c r="C1319" s="422"/>
      <c r="G1319" s="2">
        <f>+G1318+E1319-F1319</f>
        <v>-2.8421709430404007E-14</v>
      </c>
    </row>
    <row r="1320" spans="2:7">
      <c r="B1320" s="422"/>
      <c r="C1320" s="422"/>
      <c r="G1320" s="2">
        <f>+G1319+E1320-F1320</f>
        <v>-2.8421709430404007E-14</v>
      </c>
    </row>
    <row r="1321" spans="2:7">
      <c r="B1321" s="422"/>
      <c r="C1321" s="422"/>
      <c r="G1321" s="2">
        <f>+G1320+E1321-F1321</f>
        <v>-2.8421709430404007E-14</v>
      </c>
    </row>
    <row r="1322" spans="2:7">
      <c r="B1322" s="422"/>
      <c r="C1322" s="422"/>
      <c r="G1322" s="2">
        <f>+G1321+E1322-F1322</f>
        <v>-2.8421709430404007E-14</v>
      </c>
    </row>
    <row r="1323" spans="2:7">
      <c r="B1323" s="422"/>
      <c r="C1323" s="422"/>
      <c r="G1323" s="2">
        <f>+G1322+E1323-F1323</f>
        <v>-2.8421709430404007E-14</v>
      </c>
    </row>
    <row r="1324" spans="2:7">
      <c r="B1324" s="422"/>
      <c r="C1324" s="422"/>
      <c r="G1324" s="2">
        <f>+G1323+E1324-F1324</f>
        <v>-2.8421709430404007E-14</v>
      </c>
    </row>
    <row r="1325" spans="2:7">
      <c r="B1325" s="422"/>
      <c r="C1325" s="422"/>
      <c r="G1325" s="2">
        <f>+G1324+E1325-F1325</f>
        <v>-2.8421709430404007E-14</v>
      </c>
    </row>
    <row r="1326" spans="2:7">
      <c r="B1326" s="422"/>
      <c r="C1326" s="422"/>
      <c r="G1326" s="2">
        <f>+G1325+E1326-F1326</f>
        <v>-2.8421709430404007E-14</v>
      </c>
    </row>
    <row r="1327" spans="2:7">
      <c r="B1327" s="422"/>
      <c r="C1327" s="422"/>
      <c r="G1327" s="2">
        <f>+G1326+E1327-F1327</f>
        <v>-2.8421709430404007E-14</v>
      </c>
    </row>
    <row r="1328" spans="2:7">
      <c r="B1328" s="422"/>
      <c r="C1328" s="422"/>
      <c r="G1328" s="2">
        <f>+G1327+E1328-F1328</f>
        <v>-2.8421709430404007E-14</v>
      </c>
    </row>
    <row r="1329" spans="2:7">
      <c r="B1329" s="422"/>
      <c r="C1329" s="422"/>
      <c r="G1329" s="2">
        <f>+G1328+E1329-F1329</f>
        <v>-2.8421709430404007E-14</v>
      </c>
    </row>
    <row r="1330" spans="2:7">
      <c r="B1330" s="422"/>
      <c r="C1330" s="422"/>
      <c r="G1330" s="2">
        <f>+G1329+E1330-F1330</f>
        <v>-2.8421709430404007E-14</v>
      </c>
    </row>
    <row r="1331" spans="2:7">
      <c r="B1331" s="422"/>
      <c r="C1331" s="422"/>
      <c r="G1331" s="2">
        <f>+G1330+E1331-F1331</f>
        <v>-2.8421709430404007E-14</v>
      </c>
    </row>
    <row r="1332" spans="2:7">
      <c r="B1332" s="422"/>
      <c r="C1332" s="422"/>
      <c r="G1332" s="2">
        <f>+G1331+E1332-F1332</f>
        <v>-2.8421709430404007E-14</v>
      </c>
    </row>
    <row r="1333" spans="2:7">
      <c r="B1333" s="422"/>
      <c r="C1333" s="422"/>
      <c r="G1333" s="2">
        <f>+G1332+E1333-F1333</f>
        <v>-2.8421709430404007E-14</v>
      </c>
    </row>
    <row r="1334" spans="2:7">
      <c r="B1334" s="422"/>
      <c r="C1334" s="422"/>
      <c r="G1334" s="2">
        <f>+G1333+E1334-F1334</f>
        <v>-2.8421709430404007E-14</v>
      </c>
    </row>
    <row r="1335" spans="2:7">
      <c r="B1335" s="422"/>
      <c r="C1335" s="422"/>
      <c r="G1335" s="2">
        <f>+G1334+E1335-F1335</f>
        <v>-2.8421709430404007E-14</v>
      </c>
    </row>
    <row r="1336" spans="2:7">
      <c r="B1336" s="422"/>
      <c r="C1336" s="422"/>
      <c r="G1336" s="2">
        <f>+G1335+E1336-F1336</f>
        <v>-2.8421709430404007E-14</v>
      </c>
    </row>
    <row r="1337" spans="2:7">
      <c r="B1337" s="422"/>
      <c r="C1337" s="422"/>
      <c r="G1337" s="2">
        <f>+G1336+E1337-F1337</f>
        <v>-2.8421709430404007E-14</v>
      </c>
    </row>
    <row r="1338" spans="2:7">
      <c r="B1338" s="422"/>
      <c r="C1338" s="422"/>
      <c r="G1338" s="2">
        <f>+G1337+E1338-F1338</f>
        <v>-2.8421709430404007E-14</v>
      </c>
    </row>
    <row r="1339" spans="2:7">
      <c r="B1339" s="422"/>
      <c r="C1339" s="422"/>
      <c r="G1339" s="2">
        <f>+G1338+E1339-F1339</f>
        <v>-2.8421709430404007E-14</v>
      </c>
    </row>
    <row r="1340" spans="2:7">
      <c r="B1340" s="422"/>
      <c r="C1340" s="422"/>
      <c r="G1340" s="2">
        <f>+G1339+E1340-F1340</f>
        <v>-2.8421709430404007E-14</v>
      </c>
    </row>
    <row r="1341" spans="2:7">
      <c r="B1341" s="422"/>
      <c r="C1341" s="422"/>
      <c r="G1341" s="2">
        <f>+G1340+E1341-F1341</f>
        <v>-2.8421709430404007E-14</v>
      </c>
    </row>
    <row r="1342" spans="2:7">
      <c r="B1342" s="422"/>
      <c r="C1342" s="422"/>
      <c r="G1342" s="2">
        <f>+G1341+E1342-F1342</f>
        <v>-2.8421709430404007E-14</v>
      </c>
    </row>
    <row r="1343" spans="2:7">
      <c r="B1343" s="422"/>
      <c r="C1343" s="422"/>
      <c r="G1343" s="2">
        <f>+G1342+E1343-F1343</f>
        <v>-2.8421709430404007E-14</v>
      </c>
    </row>
    <row r="1344" spans="2:7">
      <c r="B1344" s="422"/>
      <c r="C1344" s="422"/>
      <c r="G1344" s="2">
        <f>+G1343+E1344-F1344</f>
        <v>-2.8421709430404007E-14</v>
      </c>
    </row>
    <row r="1345" spans="2:7">
      <c r="B1345" s="422"/>
      <c r="C1345" s="422"/>
      <c r="G1345" s="2">
        <f>+G1344+E1345-F1345</f>
        <v>-2.8421709430404007E-14</v>
      </c>
    </row>
    <row r="1346" spans="2:7">
      <c r="B1346" s="422"/>
      <c r="C1346" s="422"/>
      <c r="G1346" s="2">
        <f>+G1345+E1346-F1346</f>
        <v>-2.8421709430404007E-14</v>
      </c>
    </row>
    <row r="1347" spans="2:7">
      <c r="B1347" s="422"/>
      <c r="C1347" s="422"/>
      <c r="G1347" s="2">
        <f>+G1346+E1347-F1347</f>
        <v>-2.8421709430404007E-14</v>
      </c>
    </row>
    <row r="1348" spans="2:7">
      <c r="B1348" s="422"/>
      <c r="C1348" s="422"/>
      <c r="G1348" s="2">
        <f>+G1347+E1348-F1348</f>
        <v>-2.8421709430404007E-14</v>
      </c>
    </row>
    <row r="1349" spans="2:7">
      <c r="B1349" s="422"/>
      <c r="C1349" s="422"/>
      <c r="G1349" s="2">
        <f>+G1348+E1349-F1349</f>
        <v>-2.8421709430404007E-14</v>
      </c>
    </row>
    <row r="1350" spans="2:7">
      <c r="B1350" s="422"/>
      <c r="C1350" s="422"/>
      <c r="G1350" s="2">
        <f>+G1349+E1350-F1350</f>
        <v>-2.8421709430404007E-14</v>
      </c>
    </row>
    <row r="1351" spans="2:7">
      <c r="B1351" s="422"/>
      <c r="C1351" s="422"/>
      <c r="G1351" s="2">
        <f>+G1350+E1351-F1351</f>
        <v>-2.8421709430404007E-14</v>
      </c>
    </row>
    <row r="1352" spans="2:7">
      <c r="B1352" s="422"/>
      <c r="C1352" s="422"/>
      <c r="G1352" s="2">
        <f>+G1351+E1352-F1352</f>
        <v>-2.8421709430404007E-14</v>
      </c>
    </row>
    <row r="1353" spans="2:7">
      <c r="B1353" s="422"/>
      <c r="C1353" s="422"/>
      <c r="G1353" s="2">
        <f>+G1352+E1353-F1353</f>
        <v>-2.8421709430404007E-14</v>
      </c>
    </row>
    <row r="1354" spans="2:7">
      <c r="B1354" s="422"/>
      <c r="C1354" s="422"/>
      <c r="G1354" s="2">
        <f>+G1353+E1354-F1354</f>
        <v>-2.8421709430404007E-14</v>
      </c>
    </row>
    <row r="1355" spans="2:7">
      <c r="B1355" s="422"/>
      <c r="C1355" s="422"/>
      <c r="G1355" s="2">
        <f>+G1354+E1355-F1355</f>
        <v>-2.8421709430404007E-14</v>
      </c>
    </row>
    <row r="1356" spans="2:7">
      <c r="B1356" s="422"/>
      <c r="C1356" s="422"/>
      <c r="G1356" s="2">
        <f>+G1355+E1356-F1356</f>
        <v>-2.8421709430404007E-14</v>
      </c>
    </row>
    <row r="1357" spans="2:7">
      <c r="B1357" s="422"/>
      <c r="C1357" s="422"/>
      <c r="G1357" s="2">
        <f>+G1356+E1357-F1357</f>
        <v>-2.8421709430404007E-14</v>
      </c>
    </row>
    <row r="1358" spans="2:7">
      <c r="B1358" s="422"/>
      <c r="C1358" s="422"/>
      <c r="G1358" s="2">
        <f>+G1357+E1358-F1358</f>
        <v>-2.8421709430404007E-14</v>
      </c>
    </row>
    <row r="1359" spans="2:7">
      <c r="B1359" s="422"/>
      <c r="C1359" s="422"/>
      <c r="G1359" s="2">
        <f>+G1358+E1359-F1359</f>
        <v>-2.8421709430404007E-14</v>
      </c>
    </row>
    <row r="1360" spans="2:7">
      <c r="B1360" s="422"/>
      <c r="C1360" s="422"/>
      <c r="G1360" s="2">
        <f>+G1359+E1360-F1360</f>
        <v>-2.8421709430404007E-14</v>
      </c>
    </row>
    <row r="1361" spans="2:7">
      <c r="B1361" s="422"/>
      <c r="C1361" s="422"/>
      <c r="G1361" s="2">
        <f>+G1360+E1361-F1361</f>
        <v>-2.8421709430404007E-14</v>
      </c>
    </row>
    <row r="1362" spans="2:7">
      <c r="B1362" s="422"/>
      <c r="C1362" s="422"/>
      <c r="G1362" s="2">
        <f>+G1361+E1362-F1362</f>
        <v>-2.8421709430404007E-14</v>
      </c>
    </row>
    <row r="1363" spans="2:7">
      <c r="B1363" s="422"/>
      <c r="C1363" s="422"/>
      <c r="G1363" s="2">
        <f>+G1362+E1363-F1363</f>
        <v>-2.8421709430404007E-14</v>
      </c>
    </row>
    <row r="1364" spans="2:7">
      <c r="B1364" s="422"/>
      <c r="C1364" s="422"/>
      <c r="G1364" s="2">
        <f>+G1363+E1364-F1364</f>
        <v>-2.8421709430404007E-14</v>
      </c>
    </row>
    <row r="1365" spans="2:7">
      <c r="B1365" s="422"/>
      <c r="C1365" s="422"/>
      <c r="G1365" s="2">
        <f>+G1364+E1365-F1365</f>
        <v>-2.8421709430404007E-14</v>
      </c>
    </row>
    <row r="1366" spans="2:7">
      <c r="B1366" s="422"/>
      <c r="C1366" s="422"/>
      <c r="G1366" s="2">
        <f>+G1365+E1366-F1366</f>
        <v>-2.8421709430404007E-14</v>
      </c>
    </row>
    <row r="1367" spans="2:7">
      <c r="B1367" s="422"/>
      <c r="C1367" s="422"/>
      <c r="G1367" s="2">
        <f>+G1366+E1367-F1367</f>
        <v>-2.8421709430404007E-14</v>
      </c>
    </row>
    <row r="1368" spans="2:7">
      <c r="B1368" s="422"/>
      <c r="C1368" s="422"/>
      <c r="G1368" s="2">
        <f>+G1367+E1368-F1368</f>
        <v>-2.8421709430404007E-14</v>
      </c>
    </row>
    <row r="1369" spans="2:7">
      <c r="B1369" s="422"/>
      <c r="C1369" s="422"/>
      <c r="G1369" s="2">
        <f>+G1368+E1369-F1369</f>
        <v>-2.8421709430404007E-14</v>
      </c>
    </row>
    <row r="1370" spans="2:7">
      <c r="B1370" s="422"/>
      <c r="C1370" s="422"/>
      <c r="G1370" s="2">
        <f>+G1369+E1370-F1370</f>
        <v>-2.8421709430404007E-14</v>
      </c>
    </row>
    <row r="1371" spans="2:7">
      <c r="B1371" s="422"/>
      <c r="C1371" s="422"/>
      <c r="G1371" s="2">
        <f>+G1370+E1371-F1371</f>
        <v>-2.8421709430404007E-14</v>
      </c>
    </row>
    <row r="1372" spans="2:7">
      <c r="B1372" s="422"/>
      <c r="C1372" s="422"/>
      <c r="G1372" s="2">
        <f>+G1371+E1372-F1372</f>
        <v>-2.8421709430404007E-14</v>
      </c>
    </row>
    <row r="1373" spans="2:7">
      <c r="B1373" s="422"/>
      <c r="C1373" s="422"/>
      <c r="G1373" s="2">
        <f>+G1372+E1373-F1373</f>
        <v>-2.8421709430404007E-14</v>
      </c>
    </row>
    <row r="1374" spans="2:7">
      <c r="B1374" s="422"/>
      <c r="C1374" s="422"/>
      <c r="G1374" s="2">
        <f>+G1373+E1374-F1374</f>
        <v>-2.8421709430404007E-14</v>
      </c>
    </row>
  </sheetData>
  <autoFilter ref="A4:G369" xr:uid="{00000000-0009-0000-0000-000025000000}"/>
  <mergeCells count="9">
    <mergeCell ref="I976:K976"/>
    <mergeCell ref="I964:K964"/>
    <mergeCell ref="I944:K944"/>
    <mergeCell ref="H910:K910"/>
    <mergeCell ref="B2:G2"/>
    <mergeCell ref="I783:K783"/>
    <mergeCell ref="I801:K801"/>
    <mergeCell ref="J848:L848"/>
    <mergeCell ref="J893:L893"/>
  </mergeCells>
  <phoneticPr fontId="17" type="noConversion"/>
  <pageMargins left="0" right="0" top="0.75" bottom="0.75" header="0.3" footer="0.3"/>
  <pageSetup paperSize="9" orientation="portrait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2:N1311"/>
  <sheetViews>
    <sheetView topLeftCell="A933" zoomScaleNormal="100" workbookViewId="0">
      <selection activeCell="M951" sqref="M951"/>
    </sheetView>
  </sheetViews>
  <sheetFormatPr defaultColWidth="11.42578125" defaultRowHeight="15"/>
  <cols>
    <col min="1" max="1" width="11.42578125" style="3"/>
    <col min="2" max="2" width="16.7109375" style="7" customWidth="1"/>
    <col min="3" max="3" width="16.85546875" style="7" customWidth="1"/>
    <col min="4" max="4" width="47.140625" bestFit="1" customWidth="1"/>
    <col min="5" max="5" width="11.42578125" style="28"/>
    <col min="6" max="6" width="11.42578125" style="2"/>
    <col min="7" max="7" width="12.85546875" customWidth="1"/>
    <col min="8" max="8" width="22.7109375" bestFit="1" customWidth="1"/>
    <col min="9" max="9" width="11.42578125" style="2"/>
    <col min="10" max="10" width="26" bestFit="1" customWidth="1"/>
  </cols>
  <sheetData>
    <row r="2" spans="1:7">
      <c r="B2" s="440" t="s">
        <v>594</v>
      </c>
      <c r="C2" s="440"/>
      <c r="D2" s="440"/>
      <c r="E2" s="440"/>
      <c r="F2" s="440"/>
      <c r="G2" s="440"/>
    </row>
    <row r="4" spans="1:7" ht="41.25">
      <c r="A4" s="30" t="s">
        <v>1</v>
      </c>
      <c r="B4" s="11" t="s">
        <v>2</v>
      </c>
      <c r="C4" s="11" t="s">
        <v>3</v>
      </c>
      <c r="D4" s="11" t="s">
        <v>4</v>
      </c>
      <c r="E4" s="47" t="s">
        <v>5</v>
      </c>
      <c r="F4" s="12" t="s">
        <v>6</v>
      </c>
      <c r="G4" s="12" t="s">
        <v>7</v>
      </c>
    </row>
    <row r="5" spans="1:7">
      <c r="A5" s="3">
        <v>42736</v>
      </c>
      <c r="B5" s="422" t="s">
        <v>8</v>
      </c>
      <c r="C5" s="422"/>
      <c r="G5" s="2">
        <v>318.10000000000002</v>
      </c>
    </row>
    <row r="6" spans="1:7">
      <c r="A6" s="3">
        <v>42739</v>
      </c>
      <c r="B6" s="422">
        <v>12062</v>
      </c>
      <c r="C6" s="422" t="s">
        <v>67</v>
      </c>
      <c r="F6" s="2">
        <v>91.8</v>
      </c>
      <c r="G6" s="2">
        <f t="shared" ref="G6:G69" si="0">+G5+E6-F6</f>
        <v>226.3</v>
      </c>
    </row>
    <row r="7" spans="1:7">
      <c r="A7" s="3">
        <v>42774</v>
      </c>
      <c r="B7" s="422">
        <v>12937</v>
      </c>
      <c r="C7" s="422" t="s">
        <v>67</v>
      </c>
      <c r="F7" s="2">
        <v>146.30000000000001</v>
      </c>
      <c r="G7" s="2">
        <f t="shared" si="0"/>
        <v>80</v>
      </c>
    </row>
    <row r="8" spans="1:7">
      <c r="A8" s="3">
        <v>43014</v>
      </c>
      <c r="B8" s="422">
        <v>13798</v>
      </c>
      <c r="C8" s="422" t="s">
        <v>67</v>
      </c>
      <c r="F8" s="2">
        <v>30</v>
      </c>
      <c r="G8" s="2">
        <f t="shared" si="0"/>
        <v>50</v>
      </c>
    </row>
    <row r="9" spans="1:7">
      <c r="A9" s="3">
        <v>43067</v>
      </c>
      <c r="B9" s="422">
        <v>14154</v>
      </c>
      <c r="C9" s="422" t="s">
        <v>177</v>
      </c>
      <c r="F9" s="2">
        <v>50</v>
      </c>
      <c r="G9" s="2">
        <f t="shared" si="0"/>
        <v>0</v>
      </c>
    </row>
    <row r="10" spans="1:7">
      <c r="A10" s="3">
        <v>42766</v>
      </c>
      <c r="B10" s="422" t="s">
        <v>10</v>
      </c>
      <c r="C10" s="422" t="s">
        <v>11</v>
      </c>
      <c r="D10" t="s">
        <v>12</v>
      </c>
      <c r="E10" s="48">
        <v>113.5</v>
      </c>
      <c r="G10" s="2">
        <f t="shared" si="0"/>
        <v>113.5</v>
      </c>
    </row>
    <row r="11" spans="1:7">
      <c r="B11" s="422"/>
      <c r="C11" s="422"/>
      <c r="D11" t="s">
        <v>13</v>
      </c>
      <c r="E11" s="48">
        <v>35.5</v>
      </c>
      <c r="G11" s="2">
        <f t="shared" si="0"/>
        <v>149</v>
      </c>
    </row>
    <row r="12" spans="1:7">
      <c r="B12" s="422"/>
      <c r="C12" s="422"/>
      <c r="D12" t="s">
        <v>14</v>
      </c>
      <c r="E12" s="48">
        <v>60</v>
      </c>
      <c r="G12" s="2">
        <f t="shared" si="0"/>
        <v>209</v>
      </c>
    </row>
    <row r="13" spans="1:7">
      <c r="B13" s="422"/>
      <c r="C13" s="422"/>
      <c r="D13" t="s">
        <v>15</v>
      </c>
      <c r="E13" s="48">
        <v>2</v>
      </c>
      <c r="G13" s="2">
        <f t="shared" si="0"/>
        <v>211</v>
      </c>
    </row>
    <row r="14" spans="1:7">
      <c r="A14" s="3">
        <v>42765</v>
      </c>
      <c r="B14" s="422" t="s">
        <v>69</v>
      </c>
      <c r="C14" s="422" t="s">
        <v>11</v>
      </c>
      <c r="D14" t="s">
        <v>14</v>
      </c>
      <c r="E14" s="48"/>
      <c r="F14" s="2">
        <v>60</v>
      </c>
      <c r="G14" s="2">
        <f t="shared" si="0"/>
        <v>151</v>
      </c>
    </row>
    <row r="15" spans="1:7">
      <c r="A15" s="3">
        <v>42765</v>
      </c>
      <c r="B15" s="422" t="s">
        <v>69</v>
      </c>
      <c r="C15" s="422" t="s">
        <v>11</v>
      </c>
      <c r="D15" t="s">
        <v>15</v>
      </c>
      <c r="E15" s="48"/>
      <c r="F15" s="2">
        <v>2</v>
      </c>
      <c r="G15" s="2">
        <f t="shared" si="0"/>
        <v>149</v>
      </c>
    </row>
    <row r="16" spans="1:7">
      <c r="A16" s="3">
        <v>42787</v>
      </c>
      <c r="B16" s="422">
        <v>12337</v>
      </c>
      <c r="C16" s="422" t="s">
        <v>11</v>
      </c>
      <c r="D16" t="s">
        <v>12</v>
      </c>
      <c r="E16" s="48"/>
      <c r="F16" s="2">
        <v>113.5</v>
      </c>
      <c r="G16" s="2">
        <f t="shared" si="0"/>
        <v>35.5</v>
      </c>
    </row>
    <row r="17" spans="1:7">
      <c r="A17" s="3">
        <v>42787</v>
      </c>
      <c r="B17" s="422">
        <v>12337</v>
      </c>
      <c r="C17" s="422" t="s">
        <v>11</v>
      </c>
      <c r="D17" t="s">
        <v>13</v>
      </c>
      <c r="E17" s="48"/>
      <c r="F17" s="2">
        <v>35.5</v>
      </c>
      <c r="G17" s="2">
        <f t="shared" si="0"/>
        <v>0</v>
      </c>
    </row>
    <row r="18" spans="1:7">
      <c r="A18" s="3">
        <v>42794</v>
      </c>
      <c r="B18" s="422" t="s">
        <v>10</v>
      </c>
      <c r="C18" s="422" t="s">
        <v>17</v>
      </c>
      <c r="D18" t="s">
        <v>12</v>
      </c>
      <c r="E18" s="48">
        <v>124.6</v>
      </c>
      <c r="G18" s="2">
        <f t="shared" si="0"/>
        <v>124.6</v>
      </c>
    </row>
    <row r="19" spans="1:7">
      <c r="B19" s="422"/>
      <c r="C19" s="422"/>
      <c r="D19" t="s">
        <v>13</v>
      </c>
      <c r="E19" s="48">
        <v>25</v>
      </c>
      <c r="G19" s="2">
        <f t="shared" si="0"/>
        <v>149.6</v>
      </c>
    </row>
    <row r="20" spans="1:7">
      <c r="B20" s="422"/>
      <c r="C20" s="422"/>
      <c r="D20" t="s">
        <v>14</v>
      </c>
      <c r="E20" s="48">
        <v>56</v>
      </c>
      <c r="G20" s="2">
        <f t="shared" si="0"/>
        <v>205.6</v>
      </c>
    </row>
    <row r="21" spans="1:7">
      <c r="B21" s="422"/>
      <c r="C21" s="422"/>
      <c r="D21" t="s">
        <v>15</v>
      </c>
      <c r="E21" s="48">
        <v>2</v>
      </c>
      <c r="G21" s="2">
        <f t="shared" si="0"/>
        <v>207.6</v>
      </c>
    </row>
    <row r="22" spans="1:7">
      <c r="A22" s="3">
        <v>42793</v>
      </c>
      <c r="B22" s="422" t="s">
        <v>69</v>
      </c>
      <c r="C22" s="422" t="s">
        <v>17</v>
      </c>
      <c r="D22" t="s">
        <v>14</v>
      </c>
      <c r="E22" s="48"/>
      <c r="F22" s="2">
        <v>54</v>
      </c>
      <c r="G22" s="2">
        <f t="shared" si="0"/>
        <v>153.6</v>
      </c>
    </row>
    <row r="23" spans="1:7">
      <c r="A23" s="3">
        <v>42795</v>
      </c>
      <c r="B23" s="422">
        <v>12388</v>
      </c>
      <c r="C23" s="422" t="s">
        <v>17</v>
      </c>
      <c r="D23" t="s">
        <v>14</v>
      </c>
      <c r="E23" s="48"/>
      <c r="F23" s="2">
        <v>2</v>
      </c>
      <c r="G23" s="2">
        <f t="shared" si="0"/>
        <v>151.6</v>
      </c>
    </row>
    <row r="24" spans="1:7">
      <c r="A24" s="3">
        <v>42795</v>
      </c>
      <c r="B24" s="422">
        <v>12388</v>
      </c>
      <c r="C24" s="422" t="s">
        <v>17</v>
      </c>
      <c r="D24" t="s">
        <v>15</v>
      </c>
      <c r="E24" s="48"/>
      <c r="F24" s="2">
        <v>2</v>
      </c>
      <c r="G24" s="2">
        <f t="shared" si="0"/>
        <v>149.6</v>
      </c>
    </row>
    <row r="25" spans="1:7">
      <c r="A25" s="3">
        <v>42821</v>
      </c>
      <c r="B25" s="422">
        <v>12548</v>
      </c>
      <c r="C25" s="422" t="s">
        <v>17</v>
      </c>
      <c r="D25" t="s">
        <v>12</v>
      </c>
      <c r="E25" s="48"/>
      <c r="F25" s="2">
        <v>124.6</v>
      </c>
      <c r="G25" s="2">
        <f t="shared" si="0"/>
        <v>25</v>
      </c>
    </row>
    <row r="26" spans="1:7">
      <c r="A26" s="3">
        <v>42821</v>
      </c>
      <c r="B26" s="422">
        <v>12548</v>
      </c>
      <c r="C26" s="422" t="s">
        <v>17</v>
      </c>
      <c r="D26" t="s">
        <v>13</v>
      </c>
      <c r="E26" s="48"/>
      <c r="F26" s="2">
        <v>25</v>
      </c>
      <c r="G26" s="2">
        <f t="shared" si="0"/>
        <v>0</v>
      </c>
    </row>
    <row r="27" spans="1:7">
      <c r="A27" s="3">
        <v>42825</v>
      </c>
      <c r="B27" s="422" t="s">
        <v>10</v>
      </c>
      <c r="C27" s="422" t="s">
        <v>18</v>
      </c>
      <c r="D27" t="s">
        <v>12</v>
      </c>
      <c r="E27" s="48">
        <v>135.5</v>
      </c>
      <c r="G27" s="2">
        <f t="shared" si="0"/>
        <v>135.5</v>
      </c>
    </row>
    <row r="28" spans="1:7">
      <c r="B28" s="422"/>
      <c r="C28" s="422"/>
      <c r="D28" t="s">
        <v>13</v>
      </c>
      <c r="E28" s="48">
        <v>26</v>
      </c>
      <c r="G28" s="2">
        <f t="shared" si="0"/>
        <v>161.5</v>
      </c>
    </row>
    <row r="29" spans="1:7">
      <c r="B29" s="422"/>
      <c r="C29" s="422"/>
      <c r="D29" t="s">
        <v>14</v>
      </c>
      <c r="E29" s="48">
        <v>60</v>
      </c>
      <c r="G29" s="2">
        <f t="shared" si="0"/>
        <v>221.5</v>
      </c>
    </row>
    <row r="30" spans="1:7">
      <c r="B30" s="422"/>
      <c r="C30" s="422"/>
      <c r="D30" t="s">
        <v>15</v>
      </c>
      <c r="E30" s="48">
        <v>2</v>
      </c>
      <c r="G30" s="2">
        <f t="shared" si="0"/>
        <v>223.5</v>
      </c>
    </row>
    <row r="31" spans="1:7">
      <c r="A31" s="3">
        <v>42824</v>
      </c>
      <c r="B31" s="422" t="s">
        <v>69</v>
      </c>
      <c r="C31" s="422" t="s">
        <v>18</v>
      </c>
      <c r="D31" t="s">
        <v>14</v>
      </c>
      <c r="E31" s="48"/>
      <c r="F31" s="2">
        <v>60</v>
      </c>
      <c r="G31" s="2">
        <f t="shared" si="0"/>
        <v>163.5</v>
      </c>
    </row>
    <row r="32" spans="1:7">
      <c r="A32" s="3">
        <v>42824</v>
      </c>
      <c r="B32" s="422" t="s">
        <v>69</v>
      </c>
      <c r="C32" s="422" t="s">
        <v>18</v>
      </c>
      <c r="D32" t="s">
        <v>15</v>
      </c>
      <c r="E32" s="48"/>
      <c r="F32" s="2">
        <v>2</v>
      </c>
      <c r="G32" s="2">
        <f t="shared" si="0"/>
        <v>161.5</v>
      </c>
    </row>
    <row r="33" spans="1:7">
      <c r="A33" s="3">
        <v>42857</v>
      </c>
      <c r="B33" s="422">
        <v>12715</v>
      </c>
      <c r="C33" s="422" t="s">
        <v>18</v>
      </c>
      <c r="D33" t="s">
        <v>12</v>
      </c>
      <c r="E33" s="48"/>
      <c r="F33" s="2">
        <v>135.5</v>
      </c>
      <c r="G33" s="2">
        <f t="shared" si="0"/>
        <v>26</v>
      </c>
    </row>
    <row r="34" spans="1:7">
      <c r="A34" s="3">
        <v>42857</v>
      </c>
      <c r="B34" s="422">
        <v>12715</v>
      </c>
      <c r="C34" s="422" t="s">
        <v>18</v>
      </c>
      <c r="D34" t="s">
        <v>13</v>
      </c>
      <c r="E34" s="48"/>
      <c r="F34" s="2">
        <v>26</v>
      </c>
      <c r="G34" s="2">
        <f t="shared" si="0"/>
        <v>0</v>
      </c>
    </row>
    <row r="35" spans="1:7">
      <c r="A35" s="3">
        <v>42855</v>
      </c>
      <c r="B35" s="422" t="s">
        <v>10</v>
      </c>
      <c r="C35" s="422" t="s">
        <v>19</v>
      </c>
      <c r="D35" t="s">
        <v>12</v>
      </c>
      <c r="E35" s="48">
        <v>121.6</v>
      </c>
      <c r="G35" s="2">
        <f t="shared" si="0"/>
        <v>121.6</v>
      </c>
    </row>
    <row r="36" spans="1:7">
      <c r="B36" s="422"/>
      <c r="C36" s="422"/>
      <c r="D36" t="s">
        <v>13</v>
      </c>
      <c r="E36" s="48">
        <v>25.5</v>
      </c>
      <c r="G36" s="2">
        <f t="shared" si="0"/>
        <v>147.1</v>
      </c>
    </row>
    <row r="37" spans="1:7">
      <c r="B37" s="422"/>
      <c r="C37" s="422"/>
      <c r="D37" t="s">
        <v>14</v>
      </c>
      <c r="E37" s="48">
        <v>60</v>
      </c>
      <c r="G37" s="2">
        <f t="shared" si="0"/>
        <v>207.1</v>
      </c>
    </row>
    <row r="38" spans="1:7">
      <c r="B38" s="422"/>
      <c r="C38" s="422"/>
      <c r="D38" t="s">
        <v>15</v>
      </c>
      <c r="E38" s="48">
        <v>2</v>
      </c>
      <c r="G38" s="2">
        <f t="shared" si="0"/>
        <v>209.1</v>
      </c>
    </row>
    <row r="39" spans="1:7">
      <c r="A39" s="3">
        <v>42854</v>
      </c>
      <c r="B39" s="422" t="s">
        <v>69</v>
      </c>
      <c r="C39" s="422" t="s">
        <v>19</v>
      </c>
      <c r="D39" t="s">
        <v>14</v>
      </c>
      <c r="E39" s="48"/>
      <c r="F39" s="2">
        <v>60</v>
      </c>
      <c r="G39" s="2">
        <f t="shared" si="0"/>
        <v>149.1</v>
      </c>
    </row>
    <row r="40" spans="1:7">
      <c r="A40" s="3">
        <v>42854</v>
      </c>
      <c r="B40" s="422" t="s">
        <v>69</v>
      </c>
      <c r="C40" s="422" t="s">
        <v>19</v>
      </c>
      <c r="D40" t="s">
        <v>15</v>
      </c>
      <c r="E40" s="48"/>
      <c r="F40" s="2">
        <v>2</v>
      </c>
      <c r="G40" s="2">
        <f t="shared" si="0"/>
        <v>147.1</v>
      </c>
    </row>
    <row r="41" spans="1:7">
      <c r="A41" s="3">
        <v>42884</v>
      </c>
      <c r="B41" s="422">
        <v>12840</v>
      </c>
      <c r="C41" s="422" t="s">
        <v>19</v>
      </c>
      <c r="D41" t="s">
        <v>12</v>
      </c>
      <c r="E41" s="48"/>
      <c r="F41" s="2">
        <v>121.6</v>
      </c>
      <c r="G41" s="2">
        <f t="shared" si="0"/>
        <v>25.5</v>
      </c>
    </row>
    <row r="42" spans="1:7">
      <c r="A42" s="3">
        <v>42884</v>
      </c>
      <c r="B42" s="422">
        <v>12840</v>
      </c>
      <c r="C42" s="422" t="s">
        <v>19</v>
      </c>
      <c r="D42" t="s">
        <v>13</v>
      </c>
      <c r="E42" s="48"/>
      <c r="F42" s="2">
        <v>25.5</v>
      </c>
      <c r="G42" s="2">
        <f t="shared" si="0"/>
        <v>0</v>
      </c>
    </row>
    <row r="43" spans="1:7">
      <c r="A43" s="3">
        <v>42886</v>
      </c>
      <c r="B43" s="422" t="s">
        <v>10</v>
      </c>
      <c r="C43" s="422" t="s">
        <v>20</v>
      </c>
      <c r="D43" t="s">
        <v>12</v>
      </c>
      <c r="E43" s="48">
        <v>113</v>
      </c>
      <c r="G43" s="2">
        <f t="shared" si="0"/>
        <v>113</v>
      </c>
    </row>
    <row r="44" spans="1:7">
      <c r="B44" s="422"/>
      <c r="C44" s="422"/>
      <c r="D44" t="s">
        <v>13</v>
      </c>
      <c r="E44" s="48">
        <v>25</v>
      </c>
      <c r="G44" s="2">
        <f t="shared" si="0"/>
        <v>138</v>
      </c>
    </row>
    <row r="45" spans="1:7">
      <c r="B45" s="422"/>
      <c r="C45" s="422"/>
      <c r="D45" t="s">
        <v>14</v>
      </c>
      <c r="E45" s="48">
        <v>60</v>
      </c>
      <c r="G45" s="2">
        <f t="shared" si="0"/>
        <v>198</v>
      </c>
    </row>
    <row r="46" spans="1:7">
      <c r="B46" s="422"/>
      <c r="C46" s="422"/>
      <c r="D46" t="s">
        <v>15</v>
      </c>
      <c r="E46" s="48">
        <v>2</v>
      </c>
      <c r="G46" s="2">
        <f t="shared" si="0"/>
        <v>200</v>
      </c>
    </row>
    <row r="47" spans="1:7">
      <c r="A47" s="3">
        <v>42886</v>
      </c>
      <c r="B47" s="422" t="s">
        <v>69</v>
      </c>
      <c r="C47" s="422" t="s">
        <v>20</v>
      </c>
      <c r="D47" t="s">
        <v>14</v>
      </c>
      <c r="E47" s="48"/>
      <c r="F47" s="2">
        <v>60</v>
      </c>
      <c r="G47" s="2">
        <f t="shared" si="0"/>
        <v>140</v>
      </c>
    </row>
    <row r="48" spans="1:7">
      <c r="A48" s="3">
        <v>42886</v>
      </c>
      <c r="B48" s="422" t="s">
        <v>69</v>
      </c>
      <c r="C48" s="422" t="s">
        <v>20</v>
      </c>
      <c r="D48" t="s">
        <v>15</v>
      </c>
      <c r="E48" s="48"/>
      <c r="F48" s="2">
        <v>2</v>
      </c>
      <c r="G48" s="2">
        <f t="shared" si="0"/>
        <v>138</v>
      </c>
    </row>
    <row r="49" spans="1:7">
      <c r="A49" s="3">
        <v>42920</v>
      </c>
      <c r="B49" s="422">
        <v>13181</v>
      </c>
      <c r="C49" s="422" t="s">
        <v>20</v>
      </c>
      <c r="D49" t="s">
        <v>12</v>
      </c>
      <c r="E49" s="48"/>
      <c r="F49" s="2">
        <v>113</v>
      </c>
      <c r="G49" s="2">
        <f t="shared" si="0"/>
        <v>25</v>
      </c>
    </row>
    <row r="50" spans="1:7">
      <c r="A50" s="3">
        <v>42920</v>
      </c>
      <c r="B50" s="422">
        <v>13181</v>
      </c>
      <c r="C50" s="422" t="s">
        <v>20</v>
      </c>
      <c r="D50" t="s">
        <v>13</v>
      </c>
      <c r="E50" s="48"/>
      <c r="F50" s="2">
        <v>25</v>
      </c>
      <c r="G50" s="2">
        <f t="shared" si="0"/>
        <v>0</v>
      </c>
    </row>
    <row r="51" spans="1:7">
      <c r="A51" s="3">
        <v>42916</v>
      </c>
      <c r="B51" s="422" t="s">
        <v>10</v>
      </c>
      <c r="C51" s="422" t="s">
        <v>21</v>
      </c>
      <c r="D51" t="s">
        <v>12</v>
      </c>
      <c r="E51" s="48">
        <v>110.6</v>
      </c>
      <c r="G51" s="2">
        <f t="shared" si="0"/>
        <v>110.6</v>
      </c>
    </row>
    <row r="52" spans="1:7">
      <c r="B52" s="422"/>
      <c r="C52" s="422"/>
      <c r="D52" t="s">
        <v>13</v>
      </c>
      <c r="E52" s="48">
        <v>25</v>
      </c>
      <c r="G52" s="2">
        <f t="shared" si="0"/>
        <v>135.6</v>
      </c>
    </row>
    <row r="53" spans="1:7">
      <c r="B53" s="422"/>
      <c r="C53" s="422"/>
      <c r="D53" t="s">
        <v>14</v>
      </c>
      <c r="E53" s="48">
        <v>60</v>
      </c>
      <c r="G53" s="2">
        <f t="shared" si="0"/>
        <v>195.6</v>
      </c>
    </row>
    <row r="54" spans="1:7">
      <c r="B54" s="422"/>
      <c r="C54" s="422"/>
      <c r="D54" t="s">
        <v>15</v>
      </c>
      <c r="E54" s="48">
        <v>2</v>
      </c>
      <c r="G54" s="2">
        <f t="shared" si="0"/>
        <v>197.6</v>
      </c>
    </row>
    <row r="55" spans="1:7">
      <c r="A55" s="3">
        <v>42916</v>
      </c>
      <c r="B55" s="422" t="s">
        <v>69</v>
      </c>
      <c r="C55" s="422" t="s">
        <v>21</v>
      </c>
      <c r="D55" t="s">
        <v>14</v>
      </c>
      <c r="E55" s="48"/>
      <c r="F55" s="2">
        <v>60</v>
      </c>
      <c r="G55" s="2">
        <f t="shared" si="0"/>
        <v>137.6</v>
      </c>
    </row>
    <row r="56" spans="1:7">
      <c r="A56" s="3">
        <v>42916</v>
      </c>
      <c r="B56" s="422" t="s">
        <v>69</v>
      </c>
      <c r="C56" s="422" t="s">
        <v>21</v>
      </c>
      <c r="D56" t="s">
        <v>15</v>
      </c>
      <c r="E56" s="48"/>
      <c r="F56" s="2">
        <v>2</v>
      </c>
      <c r="G56" s="2">
        <f t="shared" si="0"/>
        <v>135.6</v>
      </c>
    </row>
    <row r="57" spans="1:7">
      <c r="A57" s="3">
        <v>42943</v>
      </c>
      <c r="B57" s="422">
        <v>13274</v>
      </c>
      <c r="C57" s="422" t="s">
        <v>21</v>
      </c>
      <c r="D57" t="s">
        <v>12</v>
      </c>
      <c r="E57" s="48"/>
      <c r="F57" s="2">
        <v>110.6</v>
      </c>
      <c r="G57" s="2">
        <f t="shared" si="0"/>
        <v>25</v>
      </c>
    </row>
    <row r="58" spans="1:7">
      <c r="A58" s="3">
        <v>42943</v>
      </c>
      <c r="B58" s="422">
        <v>13274</v>
      </c>
      <c r="C58" s="422" t="s">
        <v>21</v>
      </c>
      <c r="D58" t="s">
        <v>13</v>
      </c>
      <c r="E58" s="48"/>
      <c r="F58" s="2">
        <v>25</v>
      </c>
      <c r="G58" s="2">
        <f t="shared" si="0"/>
        <v>0</v>
      </c>
    </row>
    <row r="59" spans="1:7">
      <c r="A59" s="3">
        <v>42947</v>
      </c>
      <c r="B59" s="422" t="s">
        <v>10</v>
      </c>
      <c r="C59" s="422" t="s">
        <v>22</v>
      </c>
      <c r="D59" t="s">
        <v>12</v>
      </c>
      <c r="E59" s="48">
        <v>98.9</v>
      </c>
      <c r="G59" s="2">
        <f t="shared" si="0"/>
        <v>98.9</v>
      </c>
    </row>
    <row r="60" spans="1:7">
      <c r="B60" s="422"/>
      <c r="C60" s="422"/>
      <c r="D60" t="s">
        <v>13</v>
      </c>
      <c r="E60" s="48">
        <v>25</v>
      </c>
      <c r="G60" s="2">
        <f t="shared" si="0"/>
        <v>123.9</v>
      </c>
    </row>
    <row r="61" spans="1:7">
      <c r="B61" s="422"/>
      <c r="C61" s="422"/>
      <c r="D61" t="s">
        <v>14</v>
      </c>
      <c r="E61" s="48">
        <v>60</v>
      </c>
      <c r="G61" s="2">
        <f t="shared" si="0"/>
        <v>183.9</v>
      </c>
    </row>
    <row r="62" spans="1:7">
      <c r="B62" s="422"/>
      <c r="C62" s="422"/>
      <c r="D62" t="s">
        <v>15</v>
      </c>
      <c r="E62" s="48">
        <v>2</v>
      </c>
      <c r="G62" s="2">
        <f t="shared" si="0"/>
        <v>185.9</v>
      </c>
    </row>
    <row r="63" spans="1:7">
      <c r="B63" s="422"/>
      <c r="C63" s="422"/>
      <c r="D63" t="s">
        <v>137</v>
      </c>
      <c r="E63" s="48">
        <v>10</v>
      </c>
      <c r="G63" s="2">
        <f t="shared" si="0"/>
        <v>195.9</v>
      </c>
    </row>
    <row r="64" spans="1:7">
      <c r="A64" s="3">
        <v>42943</v>
      </c>
      <c r="B64" s="422" t="s">
        <v>69</v>
      </c>
      <c r="C64" s="422" t="s">
        <v>22</v>
      </c>
      <c r="D64" t="s">
        <v>14</v>
      </c>
      <c r="E64" s="48"/>
      <c r="F64" s="2">
        <v>60</v>
      </c>
      <c r="G64" s="2">
        <f t="shared" si="0"/>
        <v>135.9</v>
      </c>
    </row>
    <row r="65" spans="1:7">
      <c r="A65" s="3">
        <v>42943</v>
      </c>
      <c r="B65" s="422" t="s">
        <v>69</v>
      </c>
      <c r="C65" s="422" t="s">
        <v>22</v>
      </c>
      <c r="D65" t="s">
        <v>15</v>
      </c>
      <c r="E65" s="48"/>
      <c r="F65" s="2">
        <v>2</v>
      </c>
      <c r="G65" s="2">
        <f t="shared" si="0"/>
        <v>133.9</v>
      </c>
    </row>
    <row r="66" spans="1:7">
      <c r="A66" s="3">
        <v>42950</v>
      </c>
      <c r="B66" s="422">
        <v>13398</v>
      </c>
      <c r="C66" s="422" t="s">
        <v>22</v>
      </c>
      <c r="D66" t="s">
        <v>137</v>
      </c>
      <c r="E66" s="48"/>
      <c r="F66" s="2">
        <v>10</v>
      </c>
      <c r="G66" s="2">
        <f t="shared" si="0"/>
        <v>123.9</v>
      </c>
    </row>
    <row r="67" spans="1:7">
      <c r="A67" s="3">
        <v>42984</v>
      </c>
      <c r="B67" s="422">
        <v>13549</v>
      </c>
      <c r="C67" s="422" t="s">
        <v>22</v>
      </c>
      <c r="D67" t="s">
        <v>12</v>
      </c>
      <c r="E67" s="48"/>
      <c r="F67" s="2">
        <v>98.9</v>
      </c>
      <c r="G67" s="2">
        <f t="shared" si="0"/>
        <v>25</v>
      </c>
    </row>
    <row r="68" spans="1:7">
      <c r="A68" s="3">
        <v>42984</v>
      </c>
      <c r="B68" s="422">
        <v>13549</v>
      </c>
      <c r="C68" s="422" t="s">
        <v>22</v>
      </c>
      <c r="D68" t="s">
        <v>13</v>
      </c>
      <c r="E68" s="48"/>
      <c r="F68" s="2">
        <v>25</v>
      </c>
      <c r="G68" s="2">
        <f t="shared" si="0"/>
        <v>0</v>
      </c>
    </row>
    <row r="69" spans="1:7">
      <c r="A69" s="3">
        <v>42978</v>
      </c>
      <c r="B69" s="422" t="s">
        <v>10</v>
      </c>
      <c r="C69" s="422" t="s">
        <v>23</v>
      </c>
      <c r="D69" t="s">
        <v>12</v>
      </c>
      <c r="E69" s="48">
        <v>68.900000000000006</v>
      </c>
      <c r="G69" s="2">
        <f t="shared" si="0"/>
        <v>68.900000000000006</v>
      </c>
    </row>
    <row r="70" spans="1:7">
      <c r="B70" s="422"/>
      <c r="C70" s="422"/>
      <c r="D70" t="s">
        <v>13</v>
      </c>
      <c r="E70" s="48">
        <v>25</v>
      </c>
      <c r="G70" s="2">
        <f t="shared" ref="G70:G133" si="1">+G69+E70-F70</f>
        <v>93.9</v>
      </c>
    </row>
    <row r="71" spans="1:7">
      <c r="B71" s="422"/>
      <c r="C71" s="422"/>
      <c r="D71" t="s">
        <v>14</v>
      </c>
      <c r="E71" s="48">
        <v>60</v>
      </c>
      <c r="G71" s="2">
        <f t="shared" si="1"/>
        <v>153.9</v>
      </c>
    </row>
    <row r="72" spans="1:7">
      <c r="B72" s="422"/>
      <c r="C72" s="422"/>
      <c r="D72" t="s">
        <v>15</v>
      </c>
      <c r="E72" s="48">
        <v>2</v>
      </c>
      <c r="G72" s="2">
        <f t="shared" si="1"/>
        <v>155.9</v>
      </c>
    </row>
    <row r="73" spans="1:7">
      <c r="A73" s="3">
        <v>42978</v>
      </c>
      <c r="B73" s="422" t="s">
        <v>69</v>
      </c>
      <c r="C73" s="422" t="s">
        <v>23</v>
      </c>
      <c r="D73" t="s">
        <v>14</v>
      </c>
      <c r="E73" s="48"/>
      <c r="F73" s="2">
        <v>60</v>
      </c>
      <c r="G73" s="2">
        <f t="shared" si="1"/>
        <v>95.9</v>
      </c>
    </row>
    <row r="74" spans="1:7">
      <c r="A74" s="3">
        <v>42978</v>
      </c>
      <c r="B74" s="422" t="s">
        <v>69</v>
      </c>
      <c r="C74" s="422" t="s">
        <v>23</v>
      </c>
      <c r="D74" t="s">
        <v>15</v>
      </c>
      <c r="E74" s="48"/>
      <c r="F74" s="2">
        <v>2</v>
      </c>
      <c r="G74" s="2">
        <f t="shared" si="1"/>
        <v>93.9</v>
      </c>
    </row>
    <row r="75" spans="1:7">
      <c r="A75" s="3">
        <v>43014</v>
      </c>
      <c r="B75" s="422">
        <v>13798</v>
      </c>
      <c r="C75" s="422" t="s">
        <v>23</v>
      </c>
      <c r="D75" t="s">
        <v>12</v>
      </c>
      <c r="E75" s="48"/>
      <c r="F75" s="2">
        <v>68.900000000000006</v>
      </c>
      <c r="G75" s="2">
        <f t="shared" si="1"/>
        <v>25</v>
      </c>
    </row>
    <row r="76" spans="1:7">
      <c r="A76" s="3">
        <v>43014</v>
      </c>
      <c r="B76" s="422">
        <v>13798</v>
      </c>
      <c r="C76" s="422" t="s">
        <v>23</v>
      </c>
      <c r="D76" t="s">
        <v>13</v>
      </c>
      <c r="E76" s="48"/>
      <c r="F76" s="2">
        <v>25</v>
      </c>
      <c r="G76" s="2">
        <f t="shared" si="1"/>
        <v>0</v>
      </c>
    </row>
    <row r="77" spans="1:7">
      <c r="A77" s="3">
        <v>43008</v>
      </c>
      <c r="B77" s="422" t="s">
        <v>10</v>
      </c>
      <c r="C77" s="422" t="s">
        <v>24</v>
      </c>
      <c r="D77" t="s">
        <v>12</v>
      </c>
      <c r="E77" s="48">
        <v>107.4</v>
      </c>
      <c r="G77" s="2">
        <f t="shared" si="1"/>
        <v>107.4</v>
      </c>
    </row>
    <row r="78" spans="1:7">
      <c r="B78" s="422"/>
      <c r="C78" s="422"/>
      <c r="D78" t="s">
        <v>13</v>
      </c>
      <c r="E78" s="48">
        <v>25</v>
      </c>
      <c r="G78" s="2">
        <f t="shared" si="1"/>
        <v>132.4</v>
      </c>
    </row>
    <row r="79" spans="1:7">
      <c r="B79" s="422"/>
      <c r="C79" s="422"/>
      <c r="D79" t="s">
        <v>14</v>
      </c>
      <c r="E79" s="48">
        <v>60</v>
      </c>
      <c r="G79" s="2">
        <f t="shared" si="1"/>
        <v>192.4</v>
      </c>
    </row>
    <row r="80" spans="1:7">
      <c r="B80" s="422"/>
      <c r="C80" s="422"/>
      <c r="D80" t="s">
        <v>15</v>
      </c>
      <c r="E80" s="48">
        <v>2</v>
      </c>
      <c r="G80" s="2">
        <f t="shared" si="1"/>
        <v>194.4</v>
      </c>
    </row>
    <row r="81" spans="1:7">
      <c r="A81" s="3">
        <v>43008</v>
      </c>
      <c r="B81" s="422" t="s">
        <v>69</v>
      </c>
      <c r="C81" s="422" t="s">
        <v>24</v>
      </c>
      <c r="D81" t="s">
        <v>14</v>
      </c>
      <c r="E81" s="48"/>
      <c r="F81" s="2">
        <v>60</v>
      </c>
      <c r="G81" s="2">
        <f t="shared" si="1"/>
        <v>134.4</v>
      </c>
    </row>
    <row r="82" spans="1:7">
      <c r="A82" s="3">
        <v>43008</v>
      </c>
      <c r="B82" s="422" t="s">
        <v>69</v>
      </c>
      <c r="C82" s="422" t="s">
        <v>24</v>
      </c>
      <c r="D82" t="s">
        <v>15</v>
      </c>
      <c r="E82" s="48"/>
      <c r="F82" s="2">
        <v>2</v>
      </c>
      <c r="G82" s="2">
        <f t="shared" si="1"/>
        <v>132.4</v>
      </c>
    </row>
    <row r="83" spans="1:7">
      <c r="A83" s="3">
        <v>43045</v>
      </c>
      <c r="B83" s="422">
        <v>13934</v>
      </c>
      <c r="C83" s="422" t="s">
        <v>24</v>
      </c>
      <c r="D83" t="s">
        <v>12</v>
      </c>
      <c r="E83" s="48"/>
      <c r="F83" s="2">
        <v>107.4</v>
      </c>
      <c r="G83" s="2">
        <f t="shared" si="1"/>
        <v>25</v>
      </c>
    </row>
    <row r="84" spans="1:7">
      <c r="A84" s="3">
        <v>43045</v>
      </c>
      <c r="B84" s="422">
        <v>13934</v>
      </c>
      <c r="C84" s="422" t="s">
        <v>24</v>
      </c>
      <c r="D84" t="s">
        <v>13</v>
      </c>
      <c r="E84" s="48"/>
      <c r="F84" s="2">
        <v>25</v>
      </c>
      <c r="G84" s="2">
        <f t="shared" si="1"/>
        <v>0</v>
      </c>
    </row>
    <row r="85" spans="1:7">
      <c r="A85" s="3">
        <v>43039</v>
      </c>
      <c r="B85" s="422" t="s">
        <v>10</v>
      </c>
      <c r="C85" s="422" t="s">
        <v>25</v>
      </c>
      <c r="D85" t="s">
        <v>12</v>
      </c>
      <c r="E85" s="48">
        <v>92.4</v>
      </c>
      <c r="G85" s="2">
        <f t="shared" si="1"/>
        <v>92.4</v>
      </c>
    </row>
    <row r="86" spans="1:7">
      <c r="B86" s="422"/>
      <c r="C86" s="422"/>
      <c r="D86" t="s">
        <v>13</v>
      </c>
      <c r="E86" s="48">
        <v>25</v>
      </c>
      <c r="G86" s="2">
        <f t="shared" si="1"/>
        <v>117.4</v>
      </c>
    </row>
    <row r="87" spans="1:7">
      <c r="B87" s="422"/>
      <c r="C87" s="422"/>
      <c r="D87" t="s">
        <v>14</v>
      </c>
      <c r="E87" s="48">
        <v>60</v>
      </c>
      <c r="G87" s="2">
        <f t="shared" si="1"/>
        <v>177.4</v>
      </c>
    </row>
    <row r="88" spans="1:7">
      <c r="B88" s="422"/>
      <c r="C88" s="422"/>
      <c r="D88" t="s">
        <v>15</v>
      </c>
      <c r="E88" s="48">
        <v>2</v>
      </c>
      <c r="G88" s="2">
        <f t="shared" si="1"/>
        <v>179.4</v>
      </c>
    </row>
    <row r="89" spans="1:7">
      <c r="A89" s="3">
        <v>43039</v>
      </c>
      <c r="B89" s="422" t="s">
        <v>69</v>
      </c>
      <c r="C89" s="422" t="s">
        <v>25</v>
      </c>
      <c r="D89" t="s">
        <v>14</v>
      </c>
      <c r="E89" s="48"/>
      <c r="F89" s="2">
        <v>60</v>
      </c>
      <c r="G89" s="2">
        <f t="shared" si="1"/>
        <v>119.4</v>
      </c>
    </row>
    <row r="90" spans="1:7">
      <c r="A90" s="3">
        <v>43039</v>
      </c>
      <c r="B90" s="422" t="s">
        <v>69</v>
      </c>
      <c r="C90" s="422" t="s">
        <v>25</v>
      </c>
      <c r="D90" t="s">
        <v>15</v>
      </c>
      <c r="E90" s="48"/>
      <c r="F90" s="2">
        <v>2</v>
      </c>
      <c r="G90" s="2">
        <f t="shared" si="1"/>
        <v>117.4</v>
      </c>
    </row>
    <row r="91" spans="1:7">
      <c r="A91" s="3">
        <v>43067</v>
      </c>
      <c r="B91" s="422">
        <v>14154</v>
      </c>
      <c r="C91" s="422" t="s">
        <v>25</v>
      </c>
      <c r="D91" t="s">
        <v>12</v>
      </c>
      <c r="E91" s="48"/>
      <c r="F91" s="2">
        <v>92.4</v>
      </c>
      <c r="G91" s="2">
        <f t="shared" si="1"/>
        <v>25</v>
      </c>
    </row>
    <row r="92" spans="1:7">
      <c r="A92" s="3">
        <v>43067</v>
      </c>
      <c r="B92" s="422">
        <v>14154</v>
      </c>
      <c r="C92" s="422" t="s">
        <v>25</v>
      </c>
      <c r="D92" t="s">
        <v>13</v>
      </c>
      <c r="E92" s="48"/>
      <c r="F92" s="2">
        <v>25</v>
      </c>
      <c r="G92" s="2">
        <f t="shared" si="1"/>
        <v>0</v>
      </c>
    </row>
    <row r="93" spans="1:7">
      <c r="A93" s="3">
        <v>43069</v>
      </c>
      <c r="B93" s="422" t="s">
        <v>10</v>
      </c>
      <c r="C93" s="422" t="s">
        <v>26</v>
      </c>
      <c r="D93" t="s">
        <v>12</v>
      </c>
      <c r="E93" s="48">
        <v>98.6</v>
      </c>
      <c r="G93" s="2">
        <f t="shared" si="1"/>
        <v>98.6</v>
      </c>
    </row>
    <row r="94" spans="1:7">
      <c r="B94" s="422"/>
      <c r="C94" s="422"/>
      <c r="D94" t="s">
        <v>13</v>
      </c>
      <c r="E94" s="48">
        <v>15</v>
      </c>
      <c r="G94" s="2">
        <f t="shared" si="1"/>
        <v>113.6</v>
      </c>
    </row>
    <row r="95" spans="1:7">
      <c r="B95" s="422"/>
      <c r="C95" s="422"/>
      <c r="D95" t="s">
        <v>14</v>
      </c>
      <c r="E95" s="48">
        <v>60</v>
      </c>
      <c r="G95" s="2">
        <f t="shared" si="1"/>
        <v>173.6</v>
      </c>
    </row>
    <row r="96" spans="1:7">
      <c r="B96" s="422"/>
      <c r="C96" s="422"/>
      <c r="D96" t="s">
        <v>15</v>
      </c>
      <c r="E96" s="48">
        <v>2</v>
      </c>
      <c r="G96" s="2">
        <f t="shared" si="1"/>
        <v>175.6</v>
      </c>
    </row>
    <row r="97" spans="1:8">
      <c r="A97" s="3">
        <v>43185</v>
      </c>
      <c r="B97" s="422">
        <v>14965</v>
      </c>
      <c r="C97" s="422" t="s">
        <v>17</v>
      </c>
      <c r="D97" t="s">
        <v>31</v>
      </c>
      <c r="E97" s="48"/>
      <c r="F97" s="2">
        <v>26</v>
      </c>
      <c r="G97" s="2">
        <f t="shared" si="1"/>
        <v>149.6</v>
      </c>
    </row>
    <row r="98" spans="1:8">
      <c r="A98" s="3">
        <v>43185</v>
      </c>
      <c r="B98" s="422">
        <v>14965</v>
      </c>
      <c r="C98" s="422" t="s">
        <v>17</v>
      </c>
      <c r="D98" t="s">
        <v>29</v>
      </c>
      <c r="E98" s="48"/>
      <c r="F98" s="2">
        <v>2</v>
      </c>
      <c r="G98" s="2">
        <f t="shared" si="1"/>
        <v>147.6</v>
      </c>
    </row>
    <row r="99" spans="1:8">
      <c r="A99" s="3">
        <v>43088</v>
      </c>
      <c r="B99" s="422">
        <v>14314</v>
      </c>
      <c r="C99" s="422" t="s">
        <v>26</v>
      </c>
      <c r="D99" t="s">
        <v>12</v>
      </c>
      <c r="E99" s="48"/>
      <c r="F99" s="2">
        <v>98.6</v>
      </c>
      <c r="G99" s="2">
        <f t="shared" si="1"/>
        <v>49</v>
      </c>
    </row>
    <row r="100" spans="1:8">
      <c r="A100" s="3">
        <v>43088</v>
      </c>
      <c r="B100" s="422">
        <v>14314</v>
      </c>
      <c r="C100" s="422" t="s">
        <v>26</v>
      </c>
      <c r="D100" t="s">
        <v>13</v>
      </c>
      <c r="E100" s="48"/>
      <c r="F100" s="2">
        <v>15</v>
      </c>
      <c r="G100" s="2">
        <f t="shared" si="1"/>
        <v>34</v>
      </c>
    </row>
    <row r="101" spans="1:8">
      <c r="A101" s="3">
        <v>43069</v>
      </c>
      <c r="B101" s="422" t="s">
        <v>69</v>
      </c>
      <c r="C101" s="422" t="s">
        <v>26</v>
      </c>
      <c r="D101" t="s">
        <v>14</v>
      </c>
      <c r="E101" s="48"/>
      <c r="F101" s="2">
        <v>34</v>
      </c>
      <c r="G101" s="2">
        <f t="shared" si="1"/>
        <v>0</v>
      </c>
    </row>
    <row r="102" spans="1:8">
      <c r="A102" s="3">
        <v>43100</v>
      </c>
      <c r="B102" s="422" t="s">
        <v>10</v>
      </c>
      <c r="C102" s="422" t="s">
        <v>27</v>
      </c>
      <c r="D102" t="s">
        <v>12</v>
      </c>
      <c r="E102" s="48">
        <v>107.2</v>
      </c>
      <c r="G102" s="2">
        <f t="shared" si="1"/>
        <v>107.2</v>
      </c>
    </row>
    <row r="103" spans="1:8">
      <c r="B103" s="422"/>
      <c r="C103" s="422"/>
      <c r="D103" t="s">
        <v>13</v>
      </c>
      <c r="E103" s="48">
        <v>25</v>
      </c>
      <c r="G103" s="2">
        <f t="shared" si="1"/>
        <v>132.19999999999999</v>
      </c>
    </row>
    <row r="104" spans="1:8">
      <c r="B104" s="422"/>
      <c r="C104" s="422"/>
      <c r="D104" t="s">
        <v>14</v>
      </c>
      <c r="E104" s="48">
        <v>60</v>
      </c>
      <c r="G104" s="2">
        <f t="shared" si="1"/>
        <v>192.2</v>
      </c>
    </row>
    <row r="105" spans="1:8">
      <c r="B105" s="422"/>
      <c r="C105" s="422"/>
      <c r="D105" t="s">
        <v>15</v>
      </c>
      <c r="E105" s="48">
        <v>2</v>
      </c>
      <c r="G105" s="2">
        <f t="shared" si="1"/>
        <v>194.2</v>
      </c>
    </row>
    <row r="106" spans="1:8">
      <c r="A106" s="3">
        <v>43099</v>
      </c>
      <c r="B106" s="422" t="s">
        <v>69</v>
      </c>
      <c r="C106" s="422" t="s">
        <v>27</v>
      </c>
      <c r="D106" t="s">
        <v>14</v>
      </c>
      <c r="E106" s="48"/>
      <c r="F106" s="2">
        <v>48</v>
      </c>
      <c r="G106" s="2">
        <f t="shared" si="1"/>
        <v>146.19999999999999</v>
      </c>
      <c r="H106" s="5"/>
    </row>
    <row r="107" spans="1:8">
      <c r="A107" s="3">
        <v>43120</v>
      </c>
      <c r="B107" s="422">
        <v>14547</v>
      </c>
      <c r="C107" s="422" t="s">
        <v>27</v>
      </c>
      <c r="D107" t="s">
        <v>12</v>
      </c>
      <c r="E107" s="48"/>
      <c r="F107" s="2">
        <v>107.2</v>
      </c>
      <c r="G107" s="2">
        <f t="shared" si="1"/>
        <v>38.999999999999986</v>
      </c>
    </row>
    <row r="108" spans="1:8">
      <c r="A108" s="3">
        <v>43120</v>
      </c>
      <c r="B108" s="422">
        <v>14547</v>
      </c>
      <c r="C108" s="422" t="s">
        <v>27</v>
      </c>
      <c r="D108" t="s">
        <v>13</v>
      </c>
      <c r="E108" s="48"/>
      <c r="F108" s="2">
        <v>25</v>
      </c>
      <c r="G108" s="2">
        <f t="shared" si="1"/>
        <v>13.999999999999986</v>
      </c>
    </row>
    <row r="109" spans="1:8">
      <c r="A109" s="3">
        <v>43151</v>
      </c>
      <c r="B109" s="422">
        <v>14691</v>
      </c>
      <c r="C109" s="422" t="s">
        <v>27</v>
      </c>
      <c r="D109" t="s">
        <v>14</v>
      </c>
      <c r="E109" s="48"/>
      <c r="F109" s="2">
        <v>12</v>
      </c>
      <c r="G109" s="2">
        <f t="shared" si="1"/>
        <v>1.9999999999999858</v>
      </c>
    </row>
    <row r="110" spans="1:8">
      <c r="A110" s="3">
        <v>43151</v>
      </c>
      <c r="B110" s="422">
        <v>14691</v>
      </c>
      <c r="C110" s="422" t="s">
        <v>27</v>
      </c>
      <c r="D110" t="s">
        <v>15</v>
      </c>
      <c r="E110" s="48"/>
      <c r="F110" s="2">
        <v>2</v>
      </c>
      <c r="G110" s="2">
        <f t="shared" si="1"/>
        <v>-1.4210854715202004E-14</v>
      </c>
    </row>
    <row r="111" spans="1:8">
      <c r="A111" s="3">
        <v>43131</v>
      </c>
      <c r="B111" s="422" t="s">
        <v>10</v>
      </c>
      <c r="C111" s="422" t="s">
        <v>11</v>
      </c>
      <c r="D111" t="s">
        <v>12</v>
      </c>
      <c r="E111" s="48">
        <v>100</v>
      </c>
      <c r="G111" s="2">
        <f t="shared" si="1"/>
        <v>99.999999999999986</v>
      </c>
    </row>
    <row r="112" spans="1:8">
      <c r="B112" s="422"/>
      <c r="C112" s="422"/>
      <c r="D112" t="s">
        <v>13</v>
      </c>
      <c r="E112" s="48">
        <v>25</v>
      </c>
      <c r="G112" s="2">
        <f t="shared" si="1"/>
        <v>124.99999999999999</v>
      </c>
    </row>
    <row r="113" spans="1:7">
      <c r="B113" s="422"/>
      <c r="C113" s="422"/>
      <c r="D113" t="s">
        <v>14</v>
      </c>
      <c r="E113" s="48">
        <v>60</v>
      </c>
      <c r="G113" s="2">
        <f t="shared" si="1"/>
        <v>185</v>
      </c>
    </row>
    <row r="114" spans="1:7">
      <c r="B114" s="422"/>
      <c r="C114" s="422"/>
      <c r="D114" t="s">
        <v>15</v>
      </c>
      <c r="E114" s="48">
        <v>2</v>
      </c>
      <c r="G114" s="2">
        <f t="shared" si="1"/>
        <v>187</v>
      </c>
    </row>
    <row r="115" spans="1:7">
      <c r="A115" s="3">
        <v>43131</v>
      </c>
      <c r="B115" s="422" t="s">
        <v>69</v>
      </c>
      <c r="C115" s="422" t="s">
        <v>11</v>
      </c>
      <c r="D115" t="s">
        <v>14</v>
      </c>
      <c r="E115" s="48"/>
      <c r="F115" s="2">
        <v>60</v>
      </c>
      <c r="G115" s="2">
        <f t="shared" si="1"/>
        <v>127</v>
      </c>
    </row>
    <row r="116" spans="1:7">
      <c r="A116" s="3">
        <v>43131</v>
      </c>
      <c r="B116" s="422" t="s">
        <v>69</v>
      </c>
      <c r="C116" s="422" t="s">
        <v>11</v>
      </c>
      <c r="D116" t="s">
        <v>15</v>
      </c>
      <c r="E116" s="48"/>
      <c r="F116" s="2">
        <v>2</v>
      </c>
      <c r="G116" s="2">
        <f t="shared" si="1"/>
        <v>125</v>
      </c>
    </row>
    <row r="117" spans="1:7">
      <c r="A117" s="3">
        <v>43151</v>
      </c>
      <c r="B117" s="422">
        <v>14690</v>
      </c>
      <c r="C117" s="422" t="s">
        <v>11</v>
      </c>
      <c r="D117" t="s">
        <v>12</v>
      </c>
      <c r="E117" s="48"/>
      <c r="F117" s="2">
        <v>100</v>
      </c>
      <c r="G117" s="2">
        <f t="shared" si="1"/>
        <v>25</v>
      </c>
    </row>
    <row r="118" spans="1:7">
      <c r="A118" s="3">
        <v>43151</v>
      </c>
      <c r="B118" s="422">
        <v>14690</v>
      </c>
      <c r="C118" s="422" t="s">
        <v>11</v>
      </c>
      <c r="D118" t="s">
        <v>13</v>
      </c>
      <c r="E118" s="48"/>
      <c r="F118" s="2">
        <v>25</v>
      </c>
      <c r="G118" s="2">
        <f t="shared" si="1"/>
        <v>0</v>
      </c>
    </row>
    <row r="119" spans="1:7">
      <c r="A119" s="3">
        <v>43159</v>
      </c>
      <c r="B119" s="422" t="s">
        <v>10</v>
      </c>
      <c r="C119" s="422" t="s">
        <v>17</v>
      </c>
      <c r="D119" t="s">
        <v>12</v>
      </c>
      <c r="E119" s="48">
        <v>136.80000000000001</v>
      </c>
      <c r="G119" s="2">
        <f t="shared" si="1"/>
        <v>136.80000000000001</v>
      </c>
    </row>
    <row r="120" spans="1:7">
      <c r="B120" s="422"/>
      <c r="C120" s="422"/>
      <c r="D120" t="s">
        <v>13</v>
      </c>
      <c r="E120" s="48">
        <v>25</v>
      </c>
      <c r="G120" s="2">
        <f t="shared" si="1"/>
        <v>161.80000000000001</v>
      </c>
    </row>
    <row r="121" spans="1:7">
      <c r="B121" s="422"/>
      <c r="C121" s="422"/>
      <c r="D121" t="s">
        <v>14</v>
      </c>
      <c r="E121" s="48">
        <v>56</v>
      </c>
      <c r="G121" s="2">
        <f t="shared" si="1"/>
        <v>217.8</v>
      </c>
    </row>
    <row r="122" spans="1:7">
      <c r="B122" s="422"/>
      <c r="C122" s="422"/>
      <c r="D122" t="s">
        <v>15</v>
      </c>
      <c r="E122" s="48">
        <v>5</v>
      </c>
      <c r="G122" s="2">
        <f t="shared" si="1"/>
        <v>222.8</v>
      </c>
    </row>
    <row r="123" spans="1:7">
      <c r="B123" s="422"/>
      <c r="C123" s="422"/>
      <c r="D123" t="s">
        <v>595</v>
      </c>
      <c r="E123" s="48">
        <v>300</v>
      </c>
      <c r="G123" s="2">
        <f t="shared" si="1"/>
        <v>522.79999999999995</v>
      </c>
    </row>
    <row r="124" spans="1:7">
      <c r="A124" s="3">
        <v>43159</v>
      </c>
      <c r="B124" s="422" t="s">
        <v>69</v>
      </c>
      <c r="C124" s="422" t="s">
        <v>17</v>
      </c>
      <c r="D124" t="s">
        <v>14</v>
      </c>
      <c r="E124" s="48"/>
      <c r="F124" s="2">
        <v>56</v>
      </c>
      <c r="G124" s="2">
        <f t="shared" si="1"/>
        <v>466.79999999999995</v>
      </c>
    </row>
    <row r="125" spans="1:7">
      <c r="A125" s="3">
        <v>43159</v>
      </c>
      <c r="B125" s="422" t="s">
        <v>69</v>
      </c>
      <c r="C125" s="422" t="s">
        <v>17</v>
      </c>
      <c r="D125" t="s">
        <v>15</v>
      </c>
      <c r="E125" s="48"/>
      <c r="F125" s="2">
        <v>5</v>
      </c>
      <c r="G125" s="2">
        <f t="shared" si="1"/>
        <v>461.79999999999995</v>
      </c>
    </row>
    <row r="126" spans="1:7">
      <c r="A126" s="3">
        <v>43165</v>
      </c>
      <c r="B126" s="422">
        <v>14962</v>
      </c>
      <c r="C126" s="422" t="s">
        <v>17</v>
      </c>
      <c r="D126" t="s">
        <v>12</v>
      </c>
      <c r="E126" s="48"/>
      <c r="F126" s="2">
        <v>136.80000000000001</v>
      </c>
      <c r="G126" s="2">
        <f t="shared" si="1"/>
        <v>324.99999999999994</v>
      </c>
    </row>
    <row r="127" spans="1:7">
      <c r="A127" s="3">
        <v>43165</v>
      </c>
      <c r="B127" s="422">
        <v>14962</v>
      </c>
      <c r="C127" s="422" t="s">
        <v>17</v>
      </c>
      <c r="D127" t="s">
        <v>13</v>
      </c>
      <c r="E127" s="48"/>
      <c r="F127" s="2">
        <v>25</v>
      </c>
      <c r="G127" s="2">
        <f t="shared" si="1"/>
        <v>299.99999999999994</v>
      </c>
    </row>
    <row r="128" spans="1:7">
      <c r="A128" s="3">
        <v>43185</v>
      </c>
      <c r="B128" s="422">
        <v>15004</v>
      </c>
      <c r="C128" s="422" t="s">
        <v>17</v>
      </c>
      <c r="D128" t="s">
        <v>595</v>
      </c>
      <c r="E128" s="48"/>
      <c r="F128" s="2">
        <v>300</v>
      </c>
      <c r="G128" s="2">
        <f t="shared" si="1"/>
        <v>0</v>
      </c>
    </row>
    <row r="129" spans="1:9">
      <c r="A129" s="3">
        <v>43189</v>
      </c>
      <c r="B129" s="422" t="s">
        <v>10</v>
      </c>
      <c r="C129" s="422" t="s">
        <v>18</v>
      </c>
      <c r="D129" t="s">
        <v>12</v>
      </c>
      <c r="E129" s="48">
        <v>132.30000000000001</v>
      </c>
      <c r="G129" s="2">
        <f t="shared" si="1"/>
        <v>132.30000000000001</v>
      </c>
    </row>
    <row r="130" spans="1:9">
      <c r="B130" s="422"/>
      <c r="C130" s="422"/>
      <c r="D130" t="s">
        <v>13</v>
      </c>
      <c r="E130" s="48">
        <v>25</v>
      </c>
      <c r="G130" s="2">
        <f t="shared" si="1"/>
        <v>157.30000000000001</v>
      </c>
    </row>
    <row r="131" spans="1:9">
      <c r="B131" s="422"/>
      <c r="C131" s="422"/>
      <c r="D131" t="s">
        <v>14</v>
      </c>
      <c r="E131" s="48">
        <v>60</v>
      </c>
      <c r="G131" s="2">
        <f t="shared" si="1"/>
        <v>217.3</v>
      </c>
    </row>
    <row r="132" spans="1:9">
      <c r="B132" s="422"/>
      <c r="C132" s="422"/>
      <c r="D132" t="s">
        <v>15</v>
      </c>
      <c r="E132" s="48">
        <v>5</v>
      </c>
      <c r="G132" s="2">
        <f t="shared" si="1"/>
        <v>222.3</v>
      </c>
    </row>
    <row r="133" spans="1:9">
      <c r="A133" s="3">
        <v>43190</v>
      </c>
      <c r="B133" s="422" t="s">
        <v>69</v>
      </c>
      <c r="C133" s="422" t="s">
        <v>18</v>
      </c>
      <c r="D133" t="s">
        <v>31</v>
      </c>
      <c r="E133" s="48"/>
      <c r="F133" s="2">
        <v>60</v>
      </c>
      <c r="G133" s="2">
        <f t="shared" si="1"/>
        <v>162.30000000000001</v>
      </c>
    </row>
    <row r="134" spans="1:9">
      <c r="A134" s="3">
        <v>43216</v>
      </c>
      <c r="B134" s="422">
        <v>15254</v>
      </c>
      <c r="C134" s="422" t="s">
        <v>18</v>
      </c>
      <c r="D134" t="s">
        <v>12</v>
      </c>
      <c r="E134" s="48"/>
      <c r="F134" s="2">
        <v>132.30000000000001</v>
      </c>
      <c r="G134" s="2">
        <f t="shared" ref="G134:G203" si="2">+G133+E134-F134</f>
        <v>30</v>
      </c>
    </row>
    <row r="135" spans="1:9">
      <c r="A135" s="3">
        <v>43216</v>
      </c>
      <c r="B135" s="422">
        <v>15254</v>
      </c>
      <c r="C135" s="422" t="s">
        <v>18</v>
      </c>
      <c r="D135" t="s">
        <v>13</v>
      </c>
      <c r="E135" s="48"/>
      <c r="F135" s="2">
        <v>25</v>
      </c>
      <c r="G135" s="2">
        <f t="shared" si="2"/>
        <v>5</v>
      </c>
    </row>
    <row r="136" spans="1:9">
      <c r="A136" s="3">
        <v>43216</v>
      </c>
      <c r="B136" s="422">
        <v>15254</v>
      </c>
      <c r="C136" s="422" t="s">
        <v>18</v>
      </c>
      <c r="D136" t="s">
        <v>15</v>
      </c>
      <c r="E136" s="48"/>
      <c r="F136" s="2">
        <v>5</v>
      </c>
      <c r="G136" s="2">
        <f t="shared" si="2"/>
        <v>0</v>
      </c>
    </row>
    <row r="137" spans="1:9">
      <c r="A137" s="3">
        <v>43220</v>
      </c>
      <c r="B137" s="422" t="s">
        <v>10</v>
      </c>
      <c r="C137" s="422" t="s">
        <v>19</v>
      </c>
      <c r="D137" t="s">
        <v>12</v>
      </c>
      <c r="E137" s="48">
        <v>135.80000000000001</v>
      </c>
      <c r="G137" s="2">
        <f t="shared" si="2"/>
        <v>135.80000000000001</v>
      </c>
    </row>
    <row r="138" spans="1:9">
      <c r="B138" s="422"/>
      <c r="C138" s="422"/>
      <c r="D138" t="s">
        <v>13</v>
      </c>
      <c r="E138" s="48">
        <v>25</v>
      </c>
      <c r="G138" s="2">
        <f t="shared" si="2"/>
        <v>160.80000000000001</v>
      </c>
    </row>
    <row r="139" spans="1:9">
      <c r="B139" s="422"/>
      <c r="C139" s="422"/>
      <c r="D139" t="s">
        <v>14</v>
      </c>
      <c r="E139" s="48">
        <v>60</v>
      </c>
      <c r="G139" s="2">
        <f t="shared" si="2"/>
        <v>220.8</v>
      </c>
    </row>
    <row r="140" spans="1:9">
      <c r="B140" s="422"/>
      <c r="C140" s="422"/>
      <c r="D140" t="s">
        <v>15</v>
      </c>
      <c r="E140" s="48">
        <v>5</v>
      </c>
      <c r="G140" s="2">
        <f t="shared" si="2"/>
        <v>225.8</v>
      </c>
    </row>
    <row r="141" spans="1:9">
      <c r="A141" s="3">
        <v>43220</v>
      </c>
      <c r="B141" s="422" t="s">
        <v>69</v>
      </c>
      <c r="C141" s="422" t="s">
        <v>19</v>
      </c>
      <c r="D141" t="s">
        <v>14</v>
      </c>
      <c r="E141" s="48"/>
      <c r="F141" s="2">
        <v>60</v>
      </c>
      <c r="G141" s="2">
        <f t="shared" si="2"/>
        <v>165.8</v>
      </c>
    </row>
    <row r="142" spans="1:9" ht="15.75" customHeight="1">
      <c r="A142" s="3">
        <v>43220</v>
      </c>
      <c r="B142" s="422" t="s">
        <v>69</v>
      </c>
      <c r="C142" s="422" t="s">
        <v>19</v>
      </c>
      <c r="D142" t="s">
        <v>15</v>
      </c>
      <c r="F142" s="2">
        <v>5</v>
      </c>
      <c r="G142" s="2">
        <f t="shared" si="2"/>
        <v>160.80000000000001</v>
      </c>
      <c r="I142" s="32"/>
    </row>
    <row r="143" spans="1:9" ht="15.75" customHeight="1">
      <c r="A143" s="3">
        <v>43242</v>
      </c>
      <c r="B143" s="422">
        <v>15393</v>
      </c>
      <c r="C143" s="422" t="s">
        <v>19</v>
      </c>
      <c r="D143" t="s">
        <v>12</v>
      </c>
      <c r="F143" s="2">
        <v>135.80000000000001</v>
      </c>
      <c r="G143" s="2">
        <f t="shared" si="2"/>
        <v>25</v>
      </c>
      <c r="I143" s="32"/>
    </row>
    <row r="144" spans="1:9" ht="15.75" customHeight="1">
      <c r="A144" s="3">
        <v>43242</v>
      </c>
      <c r="B144" s="422">
        <v>15393</v>
      </c>
      <c r="C144" s="422" t="s">
        <v>19</v>
      </c>
      <c r="D144" t="s">
        <v>13</v>
      </c>
      <c r="F144" s="2">
        <v>25</v>
      </c>
      <c r="G144" s="2">
        <f t="shared" si="2"/>
        <v>0</v>
      </c>
      <c r="I144" s="32"/>
    </row>
    <row r="145" spans="1:9" ht="15.75" customHeight="1">
      <c r="A145" s="3">
        <v>43251</v>
      </c>
      <c r="B145" s="422" t="s">
        <v>10</v>
      </c>
      <c r="C145" s="422" t="s">
        <v>20</v>
      </c>
      <c r="D145" t="s">
        <v>12</v>
      </c>
      <c r="E145" s="48">
        <v>109.3</v>
      </c>
      <c r="G145" s="2">
        <f t="shared" si="2"/>
        <v>109.3</v>
      </c>
      <c r="I145" s="32"/>
    </row>
    <row r="146" spans="1:9" ht="15.75" customHeight="1">
      <c r="B146" s="422"/>
      <c r="C146" s="422"/>
      <c r="D146" t="s">
        <v>13</v>
      </c>
      <c r="E146" s="48">
        <v>25</v>
      </c>
      <c r="G146" s="2">
        <f t="shared" si="2"/>
        <v>134.30000000000001</v>
      </c>
      <c r="I146" s="32"/>
    </row>
    <row r="147" spans="1:9" ht="15.75" customHeight="1">
      <c r="B147" s="422"/>
      <c r="C147" s="422"/>
      <c r="D147" t="s">
        <v>14</v>
      </c>
      <c r="E147" s="48">
        <v>60</v>
      </c>
      <c r="G147" s="2">
        <f t="shared" si="2"/>
        <v>194.3</v>
      </c>
      <c r="I147" s="32"/>
    </row>
    <row r="148" spans="1:9" ht="15.75" customHeight="1">
      <c r="B148" s="422"/>
      <c r="C148" s="422"/>
      <c r="D148" t="s">
        <v>15</v>
      </c>
      <c r="E148" s="48">
        <v>5</v>
      </c>
      <c r="G148" s="2">
        <f t="shared" si="2"/>
        <v>199.3</v>
      </c>
      <c r="I148" s="32"/>
    </row>
    <row r="149" spans="1:9" ht="15.75" customHeight="1">
      <c r="A149" s="3">
        <v>43251</v>
      </c>
      <c r="B149" s="422" t="s">
        <v>69</v>
      </c>
      <c r="C149" s="422" t="s">
        <v>20</v>
      </c>
      <c r="D149" t="s">
        <v>14</v>
      </c>
      <c r="E149" s="48"/>
      <c r="F149" s="2">
        <v>60</v>
      </c>
      <c r="G149" s="2">
        <f t="shared" si="2"/>
        <v>139.30000000000001</v>
      </c>
      <c r="I149" s="32"/>
    </row>
    <row r="150" spans="1:9">
      <c r="A150" s="3">
        <v>43251</v>
      </c>
      <c r="B150" s="422" t="s">
        <v>69</v>
      </c>
      <c r="C150" s="422" t="s">
        <v>20</v>
      </c>
      <c r="D150" t="s">
        <v>15</v>
      </c>
      <c r="F150" s="2">
        <v>5</v>
      </c>
      <c r="G150" s="2">
        <f t="shared" si="2"/>
        <v>134.30000000000001</v>
      </c>
    </row>
    <row r="151" spans="1:9">
      <c r="A151" s="3">
        <v>43278</v>
      </c>
      <c r="B151" s="422">
        <v>15615</v>
      </c>
      <c r="C151" s="422" t="s">
        <v>20</v>
      </c>
      <c r="D151" t="s">
        <v>12</v>
      </c>
      <c r="F151" s="2">
        <v>109.3</v>
      </c>
      <c r="G151" s="2">
        <f t="shared" si="2"/>
        <v>25.000000000000014</v>
      </c>
    </row>
    <row r="152" spans="1:9">
      <c r="A152" s="3">
        <v>43278</v>
      </c>
      <c r="B152" s="422">
        <v>15615</v>
      </c>
      <c r="C152" s="422" t="s">
        <v>20</v>
      </c>
      <c r="D152" t="s">
        <v>13</v>
      </c>
      <c r="F152" s="2">
        <v>25</v>
      </c>
      <c r="G152" s="2">
        <f t="shared" si="2"/>
        <v>0</v>
      </c>
    </row>
    <row r="153" spans="1:9">
      <c r="A153" s="3">
        <v>43281</v>
      </c>
      <c r="B153" s="422" t="s">
        <v>10</v>
      </c>
      <c r="C153" s="422" t="s">
        <v>21</v>
      </c>
      <c r="D153" t="s">
        <v>12</v>
      </c>
      <c r="E153" s="48">
        <v>102</v>
      </c>
      <c r="G153" s="2">
        <f t="shared" si="2"/>
        <v>102</v>
      </c>
    </row>
    <row r="154" spans="1:9">
      <c r="B154" s="422"/>
      <c r="C154" s="422"/>
      <c r="D154" t="s">
        <v>13</v>
      </c>
      <c r="E154" s="48">
        <v>25</v>
      </c>
      <c r="G154" s="2">
        <f t="shared" si="2"/>
        <v>127</v>
      </c>
    </row>
    <row r="155" spans="1:9">
      <c r="B155" s="422"/>
      <c r="C155" s="422"/>
      <c r="D155" t="s">
        <v>14</v>
      </c>
      <c r="E155" s="48">
        <v>60</v>
      </c>
      <c r="G155" s="2">
        <f t="shared" si="2"/>
        <v>187</v>
      </c>
    </row>
    <row r="156" spans="1:9">
      <c r="B156" s="422"/>
      <c r="C156" s="422"/>
      <c r="D156" t="s">
        <v>15</v>
      </c>
      <c r="E156" s="48">
        <v>5</v>
      </c>
      <c r="G156" s="2">
        <f t="shared" si="2"/>
        <v>192</v>
      </c>
    </row>
    <row r="157" spans="1:9">
      <c r="A157" s="3">
        <v>43281</v>
      </c>
      <c r="B157" s="422" t="s">
        <v>69</v>
      </c>
      <c r="C157" s="422" t="s">
        <v>21</v>
      </c>
      <c r="D157" t="s">
        <v>14</v>
      </c>
      <c r="F157" s="2">
        <v>60</v>
      </c>
      <c r="G157" s="2">
        <f t="shared" si="2"/>
        <v>132</v>
      </c>
    </row>
    <row r="158" spans="1:9">
      <c r="A158" s="3">
        <v>43281</v>
      </c>
      <c r="B158" s="422" t="s">
        <v>69</v>
      </c>
      <c r="C158" s="422" t="s">
        <v>21</v>
      </c>
      <c r="D158" t="s">
        <v>15</v>
      </c>
      <c r="F158" s="2">
        <v>5</v>
      </c>
      <c r="G158" s="2">
        <f t="shared" si="2"/>
        <v>127</v>
      </c>
    </row>
    <row r="159" spans="1:9">
      <c r="A159" s="3">
        <v>43305</v>
      </c>
      <c r="B159" s="422">
        <v>15811</v>
      </c>
      <c r="C159" s="422" t="s">
        <v>21</v>
      </c>
      <c r="D159" t="s">
        <v>12</v>
      </c>
      <c r="F159" s="2">
        <v>102</v>
      </c>
      <c r="G159" s="2">
        <f t="shared" si="2"/>
        <v>25</v>
      </c>
    </row>
    <row r="160" spans="1:9">
      <c r="A160" s="3">
        <v>43305</v>
      </c>
      <c r="B160" s="422">
        <v>15811</v>
      </c>
      <c r="C160" s="422" t="s">
        <v>21</v>
      </c>
      <c r="D160" t="s">
        <v>13</v>
      </c>
      <c r="F160" s="2">
        <v>25</v>
      </c>
      <c r="G160" s="2">
        <f t="shared" si="2"/>
        <v>0</v>
      </c>
    </row>
    <row r="161" spans="1:7">
      <c r="A161" s="3">
        <v>43312</v>
      </c>
      <c r="B161" s="422" t="s">
        <v>10</v>
      </c>
      <c r="C161" s="422" t="s">
        <v>22</v>
      </c>
      <c r="D161" t="s">
        <v>12</v>
      </c>
      <c r="E161" s="48">
        <v>99</v>
      </c>
      <c r="G161" s="2">
        <f t="shared" si="2"/>
        <v>99</v>
      </c>
    </row>
    <row r="162" spans="1:7">
      <c r="B162" s="422"/>
      <c r="C162" s="422"/>
      <c r="D162" t="s">
        <v>13</v>
      </c>
      <c r="E162" s="48">
        <v>25</v>
      </c>
      <c r="G162" s="2">
        <f t="shared" si="2"/>
        <v>124</v>
      </c>
    </row>
    <row r="163" spans="1:7">
      <c r="B163" s="422"/>
      <c r="C163" s="422"/>
      <c r="D163" t="s">
        <v>14</v>
      </c>
      <c r="E163" s="48">
        <v>60</v>
      </c>
      <c r="G163" s="2">
        <f t="shared" si="2"/>
        <v>184</v>
      </c>
    </row>
    <row r="164" spans="1:7">
      <c r="B164" s="422"/>
      <c r="C164" s="422"/>
      <c r="D164" t="s">
        <v>15</v>
      </c>
      <c r="E164" s="48">
        <v>5</v>
      </c>
      <c r="G164" s="2">
        <f t="shared" si="2"/>
        <v>189</v>
      </c>
    </row>
    <row r="165" spans="1:7">
      <c r="A165" s="3">
        <v>43312</v>
      </c>
      <c r="B165" s="422" t="s">
        <v>69</v>
      </c>
      <c r="C165" s="422" t="s">
        <v>22</v>
      </c>
      <c r="D165" t="s">
        <v>14</v>
      </c>
      <c r="E165" s="48"/>
      <c r="F165" s="2">
        <v>60</v>
      </c>
      <c r="G165" s="2">
        <f t="shared" si="2"/>
        <v>129</v>
      </c>
    </row>
    <row r="166" spans="1:7">
      <c r="A166" s="3">
        <v>43312</v>
      </c>
      <c r="B166" s="422" t="s">
        <v>69</v>
      </c>
      <c r="C166" s="422" t="s">
        <v>22</v>
      </c>
      <c r="D166" t="s">
        <v>15</v>
      </c>
      <c r="E166" s="48"/>
      <c r="F166" s="2">
        <v>5</v>
      </c>
      <c r="G166" s="2">
        <f t="shared" si="2"/>
        <v>124</v>
      </c>
    </row>
    <row r="167" spans="1:7">
      <c r="A167" s="3">
        <v>43334</v>
      </c>
      <c r="B167" s="422">
        <v>16044</v>
      </c>
      <c r="C167" s="422" t="s">
        <v>22</v>
      </c>
      <c r="D167" t="s">
        <v>12</v>
      </c>
      <c r="E167" s="48"/>
      <c r="F167" s="2">
        <v>99</v>
      </c>
      <c r="G167" s="2">
        <f t="shared" si="2"/>
        <v>25</v>
      </c>
    </row>
    <row r="168" spans="1:7">
      <c r="A168" s="3">
        <v>43334</v>
      </c>
      <c r="B168" s="422">
        <v>16044</v>
      </c>
      <c r="C168" s="422" t="s">
        <v>22</v>
      </c>
      <c r="D168" t="s">
        <v>13</v>
      </c>
      <c r="E168" s="48"/>
      <c r="F168" s="2">
        <v>25</v>
      </c>
      <c r="G168" s="2">
        <f t="shared" si="2"/>
        <v>0</v>
      </c>
    </row>
    <row r="169" spans="1:7">
      <c r="A169" s="3">
        <v>43343</v>
      </c>
      <c r="B169" s="422" t="s">
        <v>10</v>
      </c>
      <c r="C169" s="422" t="s">
        <v>23</v>
      </c>
      <c r="D169" t="s">
        <v>12</v>
      </c>
      <c r="E169" s="48">
        <v>98.2</v>
      </c>
      <c r="G169" s="2">
        <f t="shared" si="2"/>
        <v>98.2</v>
      </c>
    </row>
    <row r="170" spans="1:7">
      <c r="B170" s="422"/>
      <c r="C170" s="422"/>
      <c r="D170" t="s">
        <v>13</v>
      </c>
      <c r="E170" s="48">
        <v>25</v>
      </c>
      <c r="G170" s="2">
        <f t="shared" si="2"/>
        <v>123.2</v>
      </c>
    </row>
    <row r="171" spans="1:7">
      <c r="B171" s="422"/>
      <c r="C171" s="422"/>
      <c r="D171" t="s">
        <v>14</v>
      </c>
      <c r="E171" s="48">
        <v>60</v>
      </c>
      <c r="G171" s="2">
        <f t="shared" si="2"/>
        <v>183.2</v>
      </c>
    </row>
    <row r="172" spans="1:7">
      <c r="B172" s="422"/>
      <c r="C172" s="422"/>
      <c r="D172" t="s">
        <v>15</v>
      </c>
      <c r="E172" s="48">
        <v>5</v>
      </c>
      <c r="G172" s="2">
        <f t="shared" si="2"/>
        <v>188.2</v>
      </c>
    </row>
    <row r="173" spans="1:7">
      <c r="A173" s="3">
        <v>43343</v>
      </c>
      <c r="B173" s="422" t="s">
        <v>69</v>
      </c>
      <c r="C173" s="422" t="s">
        <v>23</v>
      </c>
      <c r="D173" t="s">
        <v>14</v>
      </c>
      <c r="E173" s="48"/>
      <c r="F173" s="2">
        <v>60</v>
      </c>
      <c r="G173" s="2">
        <f t="shared" si="2"/>
        <v>128.19999999999999</v>
      </c>
    </row>
    <row r="174" spans="1:7">
      <c r="A174" s="3">
        <v>43343</v>
      </c>
      <c r="B174" s="422" t="s">
        <v>69</v>
      </c>
      <c r="C174" s="422" t="s">
        <v>23</v>
      </c>
      <c r="D174" t="s">
        <v>596</v>
      </c>
      <c r="E174" s="48"/>
      <c r="F174" s="2">
        <v>5</v>
      </c>
      <c r="G174" s="2">
        <f t="shared" si="2"/>
        <v>123.19999999999999</v>
      </c>
    </row>
    <row r="175" spans="1:7">
      <c r="A175" s="3">
        <v>43368</v>
      </c>
      <c r="B175" s="422">
        <v>16241</v>
      </c>
      <c r="C175" s="422" t="s">
        <v>23</v>
      </c>
      <c r="D175" t="s">
        <v>12</v>
      </c>
      <c r="E175" s="48"/>
      <c r="F175" s="2">
        <v>98.2</v>
      </c>
      <c r="G175" s="2">
        <f t="shared" si="2"/>
        <v>24.999999999999986</v>
      </c>
    </row>
    <row r="176" spans="1:7">
      <c r="A176" s="3">
        <v>43368</v>
      </c>
      <c r="B176" s="422">
        <v>16241</v>
      </c>
      <c r="C176" s="422" t="s">
        <v>23</v>
      </c>
      <c r="D176" t="s">
        <v>13</v>
      </c>
      <c r="E176" s="48"/>
      <c r="F176" s="2">
        <v>25</v>
      </c>
      <c r="G176" s="2">
        <f t="shared" si="2"/>
        <v>0</v>
      </c>
    </row>
    <row r="177" spans="1:7">
      <c r="A177" s="3">
        <v>43373</v>
      </c>
      <c r="B177" s="421" t="s">
        <v>10</v>
      </c>
      <c r="C177" s="421" t="s">
        <v>24</v>
      </c>
      <c r="D177" t="s">
        <v>12</v>
      </c>
      <c r="E177" s="48">
        <v>100.7</v>
      </c>
      <c r="G177" s="2">
        <f t="shared" si="2"/>
        <v>100.7</v>
      </c>
    </row>
    <row r="178" spans="1:7">
      <c r="B178" s="422"/>
      <c r="C178" s="422"/>
      <c r="D178" t="s">
        <v>13</v>
      </c>
      <c r="E178" s="48">
        <v>25</v>
      </c>
      <c r="G178" s="2">
        <f t="shared" si="2"/>
        <v>125.7</v>
      </c>
    </row>
    <row r="179" spans="1:7">
      <c r="B179" s="422"/>
      <c r="C179" s="422"/>
      <c r="D179" t="s">
        <v>14</v>
      </c>
      <c r="E179" s="48">
        <v>60</v>
      </c>
      <c r="G179" s="2">
        <f t="shared" si="2"/>
        <v>185.7</v>
      </c>
    </row>
    <row r="180" spans="1:7">
      <c r="B180" s="422"/>
      <c r="C180" s="422"/>
      <c r="D180" t="s">
        <v>15</v>
      </c>
      <c r="E180" s="48">
        <v>5</v>
      </c>
      <c r="G180" s="2">
        <f t="shared" si="2"/>
        <v>190.7</v>
      </c>
    </row>
    <row r="181" spans="1:7">
      <c r="A181" s="3">
        <v>43373</v>
      </c>
      <c r="B181" s="422" t="s">
        <v>69</v>
      </c>
      <c r="C181" s="422" t="s">
        <v>24</v>
      </c>
      <c r="D181" t="s">
        <v>14</v>
      </c>
      <c r="E181" s="48"/>
      <c r="F181" s="2">
        <v>60</v>
      </c>
      <c r="G181" s="2">
        <f t="shared" si="2"/>
        <v>130.69999999999999</v>
      </c>
    </row>
    <row r="182" spans="1:7">
      <c r="A182" s="3">
        <v>43373</v>
      </c>
      <c r="B182" s="422" t="s">
        <v>69</v>
      </c>
      <c r="C182" s="422" t="s">
        <v>24</v>
      </c>
      <c r="D182" t="s">
        <v>15</v>
      </c>
      <c r="E182" s="48"/>
      <c r="F182" s="2">
        <v>5</v>
      </c>
      <c r="G182" s="2">
        <f t="shared" si="2"/>
        <v>125.69999999999999</v>
      </c>
    </row>
    <row r="183" spans="1:7">
      <c r="A183" s="3">
        <v>43410</v>
      </c>
      <c r="B183" s="422">
        <v>16532</v>
      </c>
      <c r="C183" s="422" t="s">
        <v>24</v>
      </c>
      <c r="D183" t="s">
        <v>12</v>
      </c>
      <c r="E183" s="48"/>
      <c r="F183" s="2">
        <v>100.7</v>
      </c>
      <c r="G183" s="2">
        <f t="shared" si="2"/>
        <v>24.999999999999986</v>
      </c>
    </row>
    <row r="184" spans="1:7">
      <c r="A184" s="3">
        <v>43410</v>
      </c>
      <c r="B184" s="422">
        <v>16532</v>
      </c>
      <c r="C184" s="422" t="s">
        <v>24</v>
      </c>
      <c r="D184" t="s">
        <v>13</v>
      </c>
      <c r="E184" s="48"/>
      <c r="F184" s="2">
        <v>25</v>
      </c>
      <c r="G184" s="2">
        <f t="shared" si="2"/>
        <v>0</v>
      </c>
    </row>
    <row r="185" spans="1:7">
      <c r="A185" s="3">
        <v>43404</v>
      </c>
      <c r="B185" s="421" t="s">
        <v>10</v>
      </c>
      <c r="C185" s="421" t="s">
        <v>25</v>
      </c>
      <c r="D185" t="s">
        <v>12</v>
      </c>
      <c r="E185" s="48">
        <v>101.4</v>
      </c>
      <c r="G185" s="2">
        <f t="shared" si="2"/>
        <v>101.4</v>
      </c>
    </row>
    <row r="186" spans="1:7">
      <c r="B186" s="422"/>
      <c r="C186" s="422"/>
      <c r="D186" t="s">
        <v>13</v>
      </c>
      <c r="E186" s="48">
        <v>30</v>
      </c>
      <c r="G186" s="2">
        <f t="shared" si="2"/>
        <v>131.4</v>
      </c>
    </row>
    <row r="187" spans="1:7">
      <c r="B187" s="422"/>
      <c r="C187" s="422"/>
      <c r="D187" t="s">
        <v>14</v>
      </c>
      <c r="E187" s="48">
        <v>60</v>
      </c>
      <c r="G187" s="2">
        <f t="shared" si="2"/>
        <v>191.4</v>
      </c>
    </row>
    <row r="188" spans="1:7">
      <c r="B188" s="422"/>
      <c r="C188" s="422"/>
      <c r="D188" t="s">
        <v>15</v>
      </c>
      <c r="E188" s="48">
        <v>5</v>
      </c>
      <c r="G188" s="2">
        <f t="shared" si="2"/>
        <v>196.4</v>
      </c>
    </row>
    <row r="189" spans="1:7">
      <c r="A189" s="3">
        <v>43404</v>
      </c>
      <c r="B189" s="422" t="s">
        <v>69</v>
      </c>
      <c r="C189" s="422" t="s">
        <v>25</v>
      </c>
      <c r="D189" t="s">
        <v>14</v>
      </c>
      <c r="E189" s="48"/>
      <c r="F189" s="2">
        <v>60</v>
      </c>
      <c r="G189" s="2">
        <f t="shared" si="2"/>
        <v>136.4</v>
      </c>
    </row>
    <row r="190" spans="1:7">
      <c r="A190" s="3">
        <v>43404</v>
      </c>
      <c r="B190" s="422" t="s">
        <v>69</v>
      </c>
      <c r="C190" s="422" t="s">
        <v>25</v>
      </c>
      <c r="D190" t="s">
        <v>15</v>
      </c>
      <c r="E190" s="48"/>
      <c r="F190" s="2">
        <v>5</v>
      </c>
      <c r="G190" s="2">
        <f t="shared" si="2"/>
        <v>131.4</v>
      </c>
    </row>
    <row r="191" spans="1:7">
      <c r="A191" s="3">
        <v>43433</v>
      </c>
      <c r="B191" s="422">
        <v>16655</v>
      </c>
      <c r="C191" s="422" t="s">
        <v>25</v>
      </c>
      <c r="D191" t="s">
        <v>12</v>
      </c>
      <c r="E191" s="48"/>
      <c r="F191" s="2">
        <v>101.4</v>
      </c>
      <c r="G191" s="2">
        <f t="shared" si="2"/>
        <v>30</v>
      </c>
    </row>
    <row r="192" spans="1:7">
      <c r="A192" s="3">
        <v>43433</v>
      </c>
      <c r="B192" s="422">
        <v>16655</v>
      </c>
      <c r="C192" s="422" t="s">
        <v>25</v>
      </c>
      <c r="D192" t="s">
        <v>13</v>
      </c>
      <c r="E192" s="48"/>
      <c r="F192" s="2">
        <v>30</v>
      </c>
      <c r="G192" s="2">
        <f t="shared" si="2"/>
        <v>0</v>
      </c>
    </row>
    <row r="193" spans="1:7">
      <c r="A193" s="3">
        <v>43434</v>
      </c>
      <c r="B193" s="421" t="s">
        <v>10</v>
      </c>
      <c r="C193" s="421" t="s">
        <v>26</v>
      </c>
      <c r="D193" t="s">
        <v>12</v>
      </c>
      <c r="E193" s="48">
        <v>104.2</v>
      </c>
      <c r="G193" s="2">
        <f t="shared" si="2"/>
        <v>104.2</v>
      </c>
    </row>
    <row r="194" spans="1:7">
      <c r="B194" s="422"/>
      <c r="C194" s="422"/>
      <c r="D194" t="s">
        <v>13</v>
      </c>
      <c r="E194" s="48">
        <v>30</v>
      </c>
      <c r="G194" s="2">
        <f t="shared" si="2"/>
        <v>134.19999999999999</v>
      </c>
    </row>
    <row r="195" spans="1:7">
      <c r="B195" s="422"/>
      <c r="C195" s="422"/>
      <c r="D195" t="s">
        <v>14</v>
      </c>
      <c r="E195" s="48">
        <v>60</v>
      </c>
      <c r="G195" s="2">
        <f t="shared" si="2"/>
        <v>194.2</v>
      </c>
    </row>
    <row r="196" spans="1:7">
      <c r="B196" s="422"/>
      <c r="C196" s="422"/>
      <c r="D196" t="s">
        <v>15</v>
      </c>
      <c r="E196" s="48">
        <v>5</v>
      </c>
      <c r="G196" s="2">
        <f t="shared" si="2"/>
        <v>199.2</v>
      </c>
    </row>
    <row r="197" spans="1:7">
      <c r="A197" s="3">
        <v>43434</v>
      </c>
      <c r="B197" s="422" t="s">
        <v>69</v>
      </c>
      <c r="C197" s="422" t="s">
        <v>26</v>
      </c>
      <c r="D197" t="s">
        <v>14</v>
      </c>
      <c r="E197" s="48"/>
      <c r="F197" s="2">
        <v>60</v>
      </c>
      <c r="G197" s="2">
        <f t="shared" si="2"/>
        <v>139.19999999999999</v>
      </c>
    </row>
    <row r="198" spans="1:7">
      <c r="A198" s="3">
        <v>43434</v>
      </c>
      <c r="B198" s="422" t="s">
        <v>69</v>
      </c>
      <c r="C198" s="422" t="s">
        <v>26</v>
      </c>
      <c r="D198" t="s">
        <v>15</v>
      </c>
      <c r="E198" s="48"/>
      <c r="F198" s="2">
        <v>5</v>
      </c>
      <c r="G198" s="2">
        <f t="shared" si="2"/>
        <v>134.19999999999999</v>
      </c>
    </row>
    <row r="199" spans="1:7">
      <c r="A199" s="3">
        <v>43473</v>
      </c>
      <c r="B199" s="422">
        <v>16882</v>
      </c>
      <c r="C199" s="422" t="s">
        <v>26</v>
      </c>
      <c r="D199" t="s">
        <v>12</v>
      </c>
      <c r="E199" s="48"/>
      <c r="F199" s="2">
        <v>104.2</v>
      </c>
      <c r="G199" s="2">
        <f t="shared" si="2"/>
        <v>29.999999999999986</v>
      </c>
    </row>
    <row r="200" spans="1:7">
      <c r="A200" s="3">
        <v>43473</v>
      </c>
      <c r="B200" s="422">
        <v>16882</v>
      </c>
      <c r="C200" s="422" t="s">
        <v>26</v>
      </c>
      <c r="D200" t="s">
        <v>13</v>
      </c>
      <c r="E200" s="48"/>
      <c r="F200" s="2">
        <v>30</v>
      </c>
      <c r="G200" s="2">
        <f t="shared" si="2"/>
        <v>0</v>
      </c>
    </row>
    <row r="201" spans="1:7">
      <c r="A201" s="3">
        <v>43465</v>
      </c>
      <c r="B201" s="421" t="s">
        <v>10</v>
      </c>
      <c r="C201" s="421" t="s">
        <v>27</v>
      </c>
      <c r="D201" t="s">
        <v>12</v>
      </c>
      <c r="E201" s="48">
        <v>120.9</v>
      </c>
      <c r="G201" s="2">
        <f t="shared" si="2"/>
        <v>120.9</v>
      </c>
    </row>
    <row r="202" spans="1:7">
      <c r="B202" s="422"/>
      <c r="C202" s="422"/>
      <c r="D202" t="s">
        <v>13</v>
      </c>
      <c r="E202" s="48">
        <v>30</v>
      </c>
      <c r="G202" s="2">
        <f t="shared" si="2"/>
        <v>150.9</v>
      </c>
    </row>
    <row r="203" spans="1:7">
      <c r="B203" s="422"/>
      <c r="C203" s="422"/>
      <c r="D203" t="s">
        <v>14</v>
      </c>
      <c r="E203" s="48">
        <v>60</v>
      </c>
      <c r="G203" s="2">
        <f t="shared" si="2"/>
        <v>210.9</v>
      </c>
    </row>
    <row r="204" spans="1:7">
      <c r="B204" s="422"/>
      <c r="C204" s="422"/>
      <c r="D204" t="s">
        <v>15</v>
      </c>
      <c r="E204" s="48">
        <v>5</v>
      </c>
      <c r="G204" s="2">
        <f t="shared" ref="G204:G267" si="3">+G203+E204-F204</f>
        <v>215.9</v>
      </c>
    </row>
    <row r="205" spans="1:7">
      <c r="A205" s="3">
        <v>43465</v>
      </c>
      <c r="B205" s="422" t="s">
        <v>69</v>
      </c>
      <c r="C205" s="422" t="s">
        <v>27</v>
      </c>
      <c r="D205" t="s">
        <v>31</v>
      </c>
      <c r="E205" s="48"/>
      <c r="F205" s="2">
        <v>60</v>
      </c>
      <c r="G205" s="2">
        <f t="shared" si="3"/>
        <v>155.9</v>
      </c>
    </row>
    <row r="206" spans="1:7">
      <c r="A206" s="3">
        <v>43465</v>
      </c>
      <c r="B206" s="422" t="s">
        <v>69</v>
      </c>
      <c r="C206" s="422" t="s">
        <v>27</v>
      </c>
      <c r="D206" t="s">
        <v>15</v>
      </c>
      <c r="E206" s="48"/>
      <c r="F206" s="2">
        <v>5</v>
      </c>
      <c r="G206" s="2">
        <f t="shared" si="3"/>
        <v>150.9</v>
      </c>
    </row>
    <row r="207" spans="1:7">
      <c r="A207" s="3">
        <v>43496</v>
      </c>
      <c r="B207" s="422">
        <v>17066</v>
      </c>
      <c r="C207" s="422" t="s">
        <v>27</v>
      </c>
      <c r="D207" t="s">
        <v>12</v>
      </c>
      <c r="E207" s="48"/>
      <c r="F207" s="2">
        <v>120.9</v>
      </c>
      <c r="G207" s="2">
        <f t="shared" si="3"/>
        <v>30</v>
      </c>
    </row>
    <row r="208" spans="1:7">
      <c r="A208" s="3">
        <v>43496</v>
      </c>
      <c r="B208" s="422">
        <v>17066</v>
      </c>
      <c r="C208" s="422" t="s">
        <v>27</v>
      </c>
      <c r="D208" t="s">
        <v>13</v>
      </c>
      <c r="E208" s="48"/>
      <c r="F208" s="2">
        <v>30</v>
      </c>
      <c r="G208" s="2">
        <f t="shared" si="3"/>
        <v>0</v>
      </c>
    </row>
    <row r="209" spans="1:7">
      <c r="A209" s="3">
        <v>43496</v>
      </c>
      <c r="B209" s="421" t="s">
        <v>10</v>
      </c>
      <c r="C209" s="421" t="s">
        <v>11</v>
      </c>
      <c r="D209" t="s">
        <v>12</v>
      </c>
      <c r="E209" s="48">
        <v>140.1</v>
      </c>
      <c r="G209" s="2">
        <f t="shared" si="3"/>
        <v>140.1</v>
      </c>
    </row>
    <row r="210" spans="1:7">
      <c r="B210" s="422"/>
      <c r="C210" s="422"/>
      <c r="D210" t="s">
        <v>13</v>
      </c>
      <c r="E210" s="48">
        <v>30</v>
      </c>
      <c r="G210" s="2">
        <f t="shared" si="3"/>
        <v>170.1</v>
      </c>
    </row>
    <row r="211" spans="1:7">
      <c r="B211" s="422"/>
      <c r="C211" s="422"/>
      <c r="D211" t="s">
        <v>14</v>
      </c>
      <c r="E211" s="48">
        <v>60</v>
      </c>
      <c r="G211" s="2">
        <f t="shared" si="3"/>
        <v>230.1</v>
      </c>
    </row>
    <row r="212" spans="1:7">
      <c r="B212" s="422"/>
      <c r="C212" s="422"/>
      <c r="D212" t="s">
        <v>15</v>
      </c>
      <c r="E212" s="48">
        <v>5</v>
      </c>
      <c r="G212" s="2">
        <f t="shared" si="3"/>
        <v>235.1</v>
      </c>
    </row>
    <row r="213" spans="1:7">
      <c r="A213" s="3">
        <v>43496</v>
      </c>
      <c r="B213" s="422" t="s">
        <v>69</v>
      </c>
      <c r="C213" s="422" t="s">
        <v>11</v>
      </c>
      <c r="D213" t="s">
        <v>14</v>
      </c>
      <c r="E213" s="48"/>
      <c r="F213" s="2">
        <v>60</v>
      </c>
      <c r="G213" s="2">
        <f t="shared" si="3"/>
        <v>175.1</v>
      </c>
    </row>
    <row r="214" spans="1:7">
      <c r="A214" s="3">
        <v>43496</v>
      </c>
      <c r="B214" s="422" t="s">
        <v>69</v>
      </c>
      <c r="C214" s="422" t="s">
        <v>11</v>
      </c>
      <c r="D214" t="s">
        <v>15</v>
      </c>
      <c r="E214" s="48"/>
      <c r="F214" s="2">
        <v>5</v>
      </c>
      <c r="G214" s="2">
        <f t="shared" si="3"/>
        <v>170.1</v>
      </c>
    </row>
    <row r="215" spans="1:7">
      <c r="A215" s="3">
        <v>43525</v>
      </c>
      <c r="B215" s="422">
        <v>17266</v>
      </c>
      <c r="C215" s="422" t="s">
        <v>11</v>
      </c>
      <c r="D215" t="s">
        <v>12</v>
      </c>
      <c r="E215" s="48"/>
      <c r="F215" s="2">
        <v>140.1</v>
      </c>
      <c r="G215" s="2">
        <f t="shared" si="3"/>
        <v>30</v>
      </c>
    </row>
    <row r="216" spans="1:7">
      <c r="A216" s="3">
        <v>43525</v>
      </c>
      <c r="B216" s="422">
        <v>17266</v>
      </c>
      <c r="C216" s="422" t="s">
        <v>11</v>
      </c>
      <c r="D216" t="s">
        <v>13</v>
      </c>
      <c r="E216" s="48"/>
      <c r="F216" s="2">
        <v>30</v>
      </c>
      <c r="G216" s="2">
        <f t="shared" si="3"/>
        <v>0</v>
      </c>
    </row>
    <row r="217" spans="1:7">
      <c r="A217" s="3">
        <v>43524</v>
      </c>
      <c r="B217" s="421" t="s">
        <v>10</v>
      </c>
      <c r="C217" s="421" t="s">
        <v>17</v>
      </c>
      <c r="D217" t="s">
        <v>12</v>
      </c>
      <c r="E217" s="48">
        <v>153</v>
      </c>
      <c r="G217" s="2">
        <f t="shared" si="3"/>
        <v>153</v>
      </c>
    </row>
    <row r="218" spans="1:7">
      <c r="B218" s="422"/>
      <c r="C218" s="422"/>
      <c r="D218" t="s">
        <v>13</v>
      </c>
      <c r="E218" s="48">
        <v>36.700000000000003</v>
      </c>
      <c r="G218" s="2">
        <f t="shared" si="3"/>
        <v>189.7</v>
      </c>
    </row>
    <row r="219" spans="1:7">
      <c r="B219" s="422"/>
      <c r="C219" s="422"/>
      <c r="D219" t="s">
        <v>14</v>
      </c>
      <c r="E219" s="48">
        <v>56</v>
      </c>
      <c r="G219" s="2">
        <f t="shared" si="3"/>
        <v>245.7</v>
      </c>
    </row>
    <row r="220" spans="1:7">
      <c r="B220" s="422"/>
      <c r="C220" s="422"/>
      <c r="D220" t="s">
        <v>15</v>
      </c>
      <c r="E220" s="48">
        <v>5</v>
      </c>
      <c r="G220" s="2">
        <f t="shared" si="3"/>
        <v>250.7</v>
      </c>
    </row>
    <row r="221" spans="1:7">
      <c r="A221" s="3">
        <v>43524</v>
      </c>
      <c r="B221" s="422" t="s">
        <v>69</v>
      </c>
      <c r="C221" s="422" t="s">
        <v>17</v>
      </c>
      <c r="D221" t="s">
        <v>14</v>
      </c>
      <c r="E221" s="48"/>
      <c r="F221" s="2">
        <v>56</v>
      </c>
      <c r="G221" s="2">
        <f t="shared" si="3"/>
        <v>194.7</v>
      </c>
    </row>
    <row r="222" spans="1:7">
      <c r="A222" s="3">
        <v>43524</v>
      </c>
      <c r="B222" s="422" t="s">
        <v>69</v>
      </c>
      <c r="C222" s="422" t="s">
        <v>17</v>
      </c>
      <c r="D222" t="s">
        <v>15</v>
      </c>
      <c r="E222" s="48"/>
      <c r="F222" s="2">
        <v>5</v>
      </c>
      <c r="G222" s="2">
        <f t="shared" si="3"/>
        <v>189.7</v>
      </c>
    </row>
    <row r="223" spans="1:7">
      <c r="A223" s="3">
        <v>43552</v>
      </c>
      <c r="B223" s="422">
        <v>17527</v>
      </c>
      <c r="C223" s="422" t="s">
        <v>17</v>
      </c>
      <c r="D223" t="s">
        <v>12</v>
      </c>
      <c r="E223" s="48"/>
      <c r="F223" s="2">
        <v>153</v>
      </c>
      <c r="G223" s="2">
        <f t="shared" si="3"/>
        <v>36.699999999999989</v>
      </c>
    </row>
    <row r="224" spans="1:7">
      <c r="A224" s="3">
        <v>43588</v>
      </c>
      <c r="B224" s="422">
        <v>17758</v>
      </c>
      <c r="C224" s="422" t="s">
        <v>17</v>
      </c>
      <c r="D224" t="s">
        <v>13</v>
      </c>
      <c r="E224" s="48"/>
      <c r="F224" s="2">
        <v>36.700000000000003</v>
      </c>
      <c r="G224" s="2">
        <f t="shared" si="3"/>
        <v>0</v>
      </c>
    </row>
    <row r="225" spans="1:7">
      <c r="A225" s="3">
        <v>43555</v>
      </c>
      <c r="B225" s="421" t="s">
        <v>10</v>
      </c>
      <c r="C225" s="421" t="s">
        <v>18</v>
      </c>
      <c r="D225" t="s">
        <v>12</v>
      </c>
      <c r="E225" s="48">
        <v>155.4</v>
      </c>
      <c r="G225" s="2">
        <f t="shared" si="3"/>
        <v>155.4</v>
      </c>
    </row>
    <row r="226" spans="1:7">
      <c r="B226" s="422"/>
      <c r="C226" s="422"/>
      <c r="D226" t="s">
        <v>13</v>
      </c>
      <c r="E226" s="48">
        <v>29.2</v>
      </c>
      <c r="G226" s="2">
        <f t="shared" si="3"/>
        <v>184.6</v>
      </c>
    </row>
    <row r="227" spans="1:7">
      <c r="B227" s="422"/>
      <c r="C227" s="422"/>
      <c r="D227" t="s">
        <v>14</v>
      </c>
      <c r="E227" s="48">
        <v>60</v>
      </c>
      <c r="G227" s="2">
        <f t="shared" si="3"/>
        <v>244.6</v>
      </c>
    </row>
    <row r="228" spans="1:7">
      <c r="B228" s="422"/>
      <c r="C228" s="422"/>
      <c r="D228" t="s">
        <v>15</v>
      </c>
      <c r="E228" s="48">
        <v>5</v>
      </c>
      <c r="G228" s="2">
        <f t="shared" si="3"/>
        <v>249.6</v>
      </c>
    </row>
    <row r="229" spans="1:7">
      <c r="A229" s="3">
        <v>43555</v>
      </c>
      <c r="B229" s="422" t="s">
        <v>69</v>
      </c>
      <c r="C229" s="422" t="s">
        <v>18</v>
      </c>
      <c r="D229" t="s">
        <v>14</v>
      </c>
      <c r="E229" s="48"/>
      <c r="F229" s="2">
        <v>60</v>
      </c>
      <c r="G229" s="2">
        <f t="shared" si="3"/>
        <v>189.6</v>
      </c>
    </row>
    <row r="230" spans="1:7">
      <c r="A230" s="3">
        <v>43555</v>
      </c>
      <c r="B230" s="422" t="s">
        <v>69</v>
      </c>
      <c r="C230" s="422" t="s">
        <v>18</v>
      </c>
      <c r="D230" t="s">
        <v>596</v>
      </c>
      <c r="E230" s="48"/>
      <c r="F230" s="2">
        <v>5</v>
      </c>
      <c r="G230" s="2">
        <f t="shared" si="3"/>
        <v>184.6</v>
      </c>
    </row>
    <row r="231" spans="1:7">
      <c r="A231" s="3">
        <v>43588</v>
      </c>
      <c r="B231" s="422">
        <v>17758</v>
      </c>
      <c r="C231" s="422" t="s">
        <v>18</v>
      </c>
      <c r="D231" t="s">
        <v>12</v>
      </c>
      <c r="E231" s="48"/>
      <c r="F231" s="2">
        <v>155.4</v>
      </c>
      <c r="G231" s="2">
        <f t="shared" si="3"/>
        <v>29.199999999999989</v>
      </c>
    </row>
    <row r="232" spans="1:7">
      <c r="A232" s="3">
        <v>43588</v>
      </c>
      <c r="B232" s="422">
        <v>17758</v>
      </c>
      <c r="C232" s="422" t="s">
        <v>18</v>
      </c>
      <c r="D232" t="s">
        <v>13</v>
      </c>
      <c r="E232" s="48"/>
      <c r="F232" s="2">
        <v>29.2</v>
      </c>
      <c r="G232" s="2">
        <f t="shared" si="3"/>
        <v>0</v>
      </c>
    </row>
    <row r="233" spans="1:7">
      <c r="A233" s="3">
        <v>43585</v>
      </c>
      <c r="B233" s="421" t="s">
        <v>10</v>
      </c>
      <c r="C233" s="421" t="s">
        <v>19</v>
      </c>
      <c r="D233" t="s">
        <v>12</v>
      </c>
      <c r="E233" s="48">
        <v>148.19999999999999</v>
      </c>
      <c r="G233" s="2">
        <f t="shared" si="3"/>
        <v>148.19999999999999</v>
      </c>
    </row>
    <row r="234" spans="1:7">
      <c r="B234" s="422"/>
      <c r="C234" s="422"/>
      <c r="D234" t="s">
        <v>13</v>
      </c>
      <c r="E234" s="48">
        <v>26.6</v>
      </c>
      <c r="G234" s="2">
        <f t="shared" si="3"/>
        <v>174.79999999999998</v>
      </c>
    </row>
    <row r="235" spans="1:7">
      <c r="B235" s="422"/>
      <c r="C235" s="422"/>
      <c r="D235" t="s">
        <v>14</v>
      </c>
      <c r="E235" s="48">
        <v>60</v>
      </c>
      <c r="G235" s="2">
        <f t="shared" si="3"/>
        <v>234.79999999999998</v>
      </c>
    </row>
    <row r="236" spans="1:7" ht="14.25" customHeight="1">
      <c r="B236" s="422"/>
      <c r="C236" s="422"/>
      <c r="D236" t="s">
        <v>15</v>
      </c>
      <c r="E236" s="48">
        <v>5</v>
      </c>
      <c r="G236" s="2">
        <f t="shared" si="3"/>
        <v>239.79999999999998</v>
      </c>
    </row>
    <row r="237" spans="1:7" ht="14.25" customHeight="1">
      <c r="A237" s="3">
        <v>43585</v>
      </c>
      <c r="B237" s="422" t="s">
        <v>69</v>
      </c>
      <c r="C237" s="422" t="s">
        <v>19</v>
      </c>
      <c r="D237" t="s">
        <v>14</v>
      </c>
      <c r="E237" s="48"/>
      <c r="F237" s="2">
        <v>60</v>
      </c>
      <c r="G237" s="2">
        <f t="shared" si="3"/>
        <v>179.79999999999998</v>
      </c>
    </row>
    <row r="238" spans="1:7" ht="14.25" customHeight="1">
      <c r="A238" s="3">
        <v>43585</v>
      </c>
      <c r="B238" s="422" t="s">
        <v>69</v>
      </c>
      <c r="C238" s="422" t="s">
        <v>19</v>
      </c>
      <c r="D238" t="s">
        <v>15</v>
      </c>
      <c r="E238" s="48"/>
      <c r="F238" s="2">
        <v>5</v>
      </c>
      <c r="G238" s="2">
        <f t="shared" si="3"/>
        <v>174.79999999999998</v>
      </c>
    </row>
    <row r="239" spans="1:7" ht="14.25" customHeight="1">
      <c r="A239" s="3">
        <v>43608</v>
      </c>
      <c r="B239" s="422">
        <v>17953</v>
      </c>
      <c r="C239" s="422" t="s">
        <v>19</v>
      </c>
      <c r="D239" t="s">
        <v>12</v>
      </c>
      <c r="E239" s="48"/>
      <c r="F239" s="2">
        <v>148.19999999999999</v>
      </c>
      <c r="G239" s="2">
        <f t="shared" si="3"/>
        <v>26.599999999999994</v>
      </c>
    </row>
    <row r="240" spans="1:7" ht="14.25" customHeight="1">
      <c r="A240" s="3">
        <v>43608</v>
      </c>
      <c r="B240" s="422">
        <v>17953</v>
      </c>
      <c r="C240" s="422" t="s">
        <v>19</v>
      </c>
      <c r="D240" t="s">
        <v>13</v>
      </c>
      <c r="E240" s="48"/>
      <c r="F240" s="2">
        <v>26.6</v>
      </c>
      <c r="G240" s="2">
        <f t="shared" si="3"/>
        <v>0</v>
      </c>
    </row>
    <row r="241" spans="1:7" ht="14.25" customHeight="1">
      <c r="A241" s="3">
        <v>43616</v>
      </c>
      <c r="B241" s="421" t="s">
        <v>10</v>
      </c>
      <c r="C241" s="421" t="s">
        <v>20</v>
      </c>
      <c r="D241" t="s">
        <v>12</v>
      </c>
      <c r="E241" s="48">
        <v>124.4</v>
      </c>
      <c r="G241" s="2">
        <f t="shared" si="3"/>
        <v>124.4</v>
      </c>
    </row>
    <row r="242" spans="1:7" ht="14.25" customHeight="1">
      <c r="B242" s="422"/>
      <c r="C242" s="422"/>
      <c r="D242" t="s">
        <v>13</v>
      </c>
      <c r="E242" s="48">
        <v>30.9</v>
      </c>
      <c r="G242" s="2">
        <f t="shared" si="3"/>
        <v>155.30000000000001</v>
      </c>
    </row>
    <row r="243" spans="1:7" ht="14.25" customHeight="1">
      <c r="B243" s="422"/>
      <c r="C243" s="422"/>
      <c r="D243" t="s">
        <v>14</v>
      </c>
      <c r="E243" s="48">
        <v>60</v>
      </c>
      <c r="G243" s="2">
        <f t="shared" si="3"/>
        <v>215.3</v>
      </c>
    </row>
    <row r="244" spans="1:7" ht="14.25" customHeight="1">
      <c r="B244" s="422"/>
      <c r="C244" s="422"/>
      <c r="D244" t="s">
        <v>15</v>
      </c>
      <c r="E244" s="48">
        <v>5</v>
      </c>
      <c r="G244" s="2">
        <f t="shared" si="3"/>
        <v>220.3</v>
      </c>
    </row>
    <row r="245" spans="1:7" ht="14.25" customHeight="1">
      <c r="A245" s="3">
        <v>43616</v>
      </c>
      <c r="B245" s="422" t="s">
        <v>69</v>
      </c>
      <c r="C245" s="422" t="s">
        <v>20</v>
      </c>
      <c r="D245" t="s">
        <v>31</v>
      </c>
      <c r="E245" s="48"/>
      <c r="F245" s="2">
        <v>60</v>
      </c>
      <c r="G245" s="2">
        <f t="shared" si="3"/>
        <v>160.30000000000001</v>
      </c>
    </row>
    <row r="246" spans="1:7" ht="14.25" customHeight="1">
      <c r="A246" s="3">
        <v>43616</v>
      </c>
      <c r="B246" s="422" t="s">
        <v>69</v>
      </c>
      <c r="C246" s="422" t="s">
        <v>20</v>
      </c>
      <c r="D246" t="s">
        <v>15</v>
      </c>
      <c r="E246" s="48"/>
      <c r="F246" s="2">
        <v>5</v>
      </c>
      <c r="G246" s="2">
        <f t="shared" si="3"/>
        <v>155.30000000000001</v>
      </c>
    </row>
    <row r="247" spans="1:7" ht="14.25" customHeight="1">
      <c r="A247" s="3">
        <v>43646</v>
      </c>
      <c r="B247" s="422" t="s">
        <v>69</v>
      </c>
      <c r="C247" s="422" t="s">
        <v>20</v>
      </c>
      <c r="D247" t="s">
        <v>12</v>
      </c>
      <c r="E247" s="48"/>
      <c r="F247" s="2">
        <v>124.4</v>
      </c>
      <c r="G247" s="2">
        <f t="shared" si="3"/>
        <v>30.900000000000006</v>
      </c>
    </row>
    <row r="248" spans="1:7" ht="14.25" customHeight="1">
      <c r="A248" s="3">
        <v>43646</v>
      </c>
      <c r="B248" s="422" t="s">
        <v>69</v>
      </c>
      <c r="C248" s="422" t="s">
        <v>20</v>
      </c>
      <c r="D248" t="s">
        <v>13</v>
      </c>
      <c r="E248" s="48"/>
      <c r="F248" s="2">
        <v>15.6</v>
      </c>
      <c r="G248" s="2">
        <f t="shared" si="3"/>
        <v>15.300000000000006</v>
      </c>
    </row>
    <row r="249" spans="1:7" ht="14.25" customHeight="1">
      <c r="A249" s="3">
        <v>43677</v>
      </c>
      <c r="B249" s="422" t="s">
        <v>69</v>
      </c>
      <c r="C249" s="422" t="s">
        <v>20</v>
      </c>
      <c r="D249" t="s">
        <v>13</v>
      </c>
      <c r="E249" s="48"/>
      <c r="F249" s="2">
        <v>15.3</v>
      </c>
      <c r="G249" s="2">
        <f t="shared" si="3"/>
        <v>0</v>
      </c>
    </row>
    <row r="250" spans="1:7" ht="14.25" customHeight="1">
      <c r="A250" s="31">
        <v>43646</v>
      </c>
      <c r="B250" s="421" t="s">
        <v>10</v>
      </c>
      <c r="C250" s="421" t="s">
        <v>21</v>
      </c>
      <c r="D250" t="s">
        <v>12</v>
      </c>
      <c r="E250" s="48">
        <v>99.8</v>
      </c>
      <c r="G250" s="2">
        <f t="shared" si="3"/>
        <v>99.8</v>
      </c>
    </row>
    <row r="251" spans="1:7" ht="14.25" customHeight="1">
      <c r="B251" s="422"/>
      <c r="C251" s="422"/>
      <c r="D251" t="s">
        <v>13</v>
      </c>
      <c r="E251" s="48">
        <v>29.5</v>
      </c>
      <c r="G251" s="2">
        <f t="shared" si="3"/>
        <v>129.30000000000001</v>
      </c>
    </row>
    <row r="252" spans="1:7" ht="14.25" customHeight="1">
      <c r="B252" s="422"/>
      <c r="C252" s="422"/>
      <c r="D252" t="s">
        <v>14</v>
      </c>
      <c r="E252" s="48">
        <v>60</v>
      </c>
      <c r="G252" s="2">
        <f t="shared" si="3"/>
        <v>189.3</v>
      </c>
    </row>
    <row r="253" spans="1:7" ht="14.25" customHeight="1">
      <c r="B253" s="422"/>
      <c r="C253" s="422"/>
      <c r="D253" t="s">
        <v>15</v>
      </c>
      <c r="E253" s="48">
        <v>5</v>
      </c>
      <c r="G253" s="2">
        <f t="shared" si="3"/>
        <v>194.3</v>
      </c>
    </row>
    <row r="254" spans="1:7" ht="14.25" customHeight="1">
      <c r="A254" s="3">
        <v>43646</v>
      </c>
      <c r="B254" s="422" t="s">
        <v>69</v>
      </c>
      <c r="C254" s="422" t="s">
        <v>21</v>
      </c>
      <c r="D254" t="s">
        <v>14</v>
      </c>
      <c r="E254" s="48"/>
      <c r="F254" s="2">
        <v>60</v>
      </c>
      <c r="G254" s="2">
        <f t="shared" si="3"/>
        <v>134.30000000000001</v>
      </c>
    </row>
    <row r="255" spans="1:7" ht="14.25" customHeight="1">
      <c r="A255" s="3">
        <v>43646</v>
      </c>
      <c r="B255" s="422" t="s">
        <v>69</v>
      </c>
      <c r="C255" s="422" t="s">
        <v>21</v>
      </c>
      <c r="D255" t="s">
        <v>15</v>
      </c>
      <c r="E255" s="48"/>
      <c r="F255" s="2">
        <v>5</v>
      </c>
      <c r="G255" s="2">
        <f t="shared" si="3"/>
        <v>129.30000000000001</v>
      </c>
    </row>
    <row r="256" spans="1:7" ht="14.25" customHeight="1">
      <c r="A256" s="3">
        <v>43677</v>
      </c>
      <c r="B256" s="422" t="s">
        <v>69</v>
      </c>
      <c r="C256" s="422" t="s">
        <v>21</v>
      </c>
      <c r="D256" t="s">
        <v>12</v>
      </c>
      <c r="E256" s="48"/>
      <c r="F256" s="2">
        <v>99.8</v>
      </c>
      <c r="G256" s="2">
        <f t="shared" si="3"/>
        <v>29.500000000000014</v>
      </c>
    </row>
    <row r="257" spans="1:9" ht="14.25" customHeight="1">
      <c r="A257" s="3">
        <v>43677</v>
      </c>
      <c r="B257" s="422" t="s">
        <v>69</v>
      </c>
      <c r="C257" s="422" t="s">
        <v>21</v>
      </c>
      <c r="D257" t="s">
        <v>13</v>
      </c>
      <c r="E257" s="48"/>
      <c r="F257" s="2">
        <v>4.9000000000000004</v>
      </c>
      <c r="G257" s="2">
        <f t="shared" si="3"/>
        <v>24.600000000000016</v>
      </c>
    </row>
    <row r="258" spans="1:9" ht="14.25" customHeight="1">
      <c r="A258" s="3">
        <v>43682</v>
      </c>
      <c r="B258" s="422">
        <v>18438</v>
      </c>
      <c r="C258" s="422" t="s">
        <v>21</v>
      </c>
      <c r="D258" t="s">
        <v>13</v>
      </c>
      <c r="E258" s="48"/>
      <c r="F258" s="2">
        <v>24.6</v>
      </c>
      <c r="G258" s="2">
        <f t="shared" si="3"/>
        <v>0</v>
      </c>
    </row>
    <row r="259" spans="1:9" ht="14.25" customHeight="1">
      <c r="A259" s="31">
        <v>43677</v>
      </c>
      <c r="B259" s="421" t="s">
        <v>10</v>
      </c>
      <c r="C259" s="421" t="s">
        <v>22</v>
      </c>
      <c r="D259" t="s">
        <v>12</v>
      </c>
      <c r="E259" s="48">
        <v>99.8</v>
      </c>
      <c r="G259" s="2">
        <f t="shared" si="3"/>
        <v>99.8</v>
      </c>
    </row>
    <row r="260" spans="1:9" ht="14.25" customHeight="1">
      <c r="B260" s="422"/>
      <c r="C260" s="422"/>
      <c r="D260" t="s">
        <v>13</v>
      </c>
      <c r="E260" s="48">
        <v>28.6</v>
      </c>
      <c r="G260" s="2">
        <f t="shared" si="3"/>
        <v>128.4</v>
      </c>
    </row>
    <row r="261" spans="1:9" ht="14.25" customHeight="1">
      <c r="B261" s="422"/>
      <c r="C261" s="422"/>
      <c r="D261" t="s">
        <v>14</v>
      </c>
      <c r="E261" s="48">
        <v>60</v>
      </c>
      <c r="G261" s="2">
        <f t="shared" si="3"/>
        <v>188.4</v>
      </c>
    </row>
    <row r="262" spans="1:9" ht="14.25" customHeight="1">
      <c r="B262" s="422"/>
      <c r="C262" s="422"/>
      <c r="D262" t="s">
        <v>15</v>
      </c>
      <c r="E262" s="48">
        <v>5</v>
      </c>
      <c r="G262" s="2">
        <f t="shared" si="3"/>
        <v>193.4</v>
      </c>
    </row>
    <row r="263" spans="1:9" ht="14.25" customHeight="1">
      <c r="A263" s="3">
        <v>43677</v>
      </c>
      <c r="B263" s="422" t="s">
        <v>69</v>
      </c>
      <c r="C263" s="422" t="s">
        <v>22</v>
      </c>
      <c r="D263" t="s">
        <v>31</v>
      </c>
      <c r="E263" s="48"/>
      <c r="F263" s="2">
        <v>46</v>
      </c>
      <c r="G263" s="2">
        <f t="shared" si="3"/>
        <v>147.4</v>
      </c>
    </row>
    <row r="264" spans="1:9" ht="14.25" customHeight="1">
      <c r="A264" s="3">
        <v>43683</v>
      </c>
      <c r="B264" s="422">
        <v>18502</v>
      </c>
      <c r="C264" s="422" t="s">
        <v>22</v>
      </c>
      <c r="D264" t="s">
        <v>31</v>
      </c>
      <c r="E264" s="48"/>
      <c r="F264" s="2">
        <v>14</v>
      </c>
      <c r="G264" s="2">
        <f t="shared" si="3"/>
        <v>133.4</v>
      </c>
    </row>
    <row r="265" spans="1:9" ht="14.25" customHeight="1">
      <c r="A265" s="3">
        <v>43683</v>
      </c>
      <c r="B265" s="422">
        <v>18502</v>
      </c>
      <c r="C265" s="422" t="s">
        <v>22</v>
      </c>
      <c r="D265" t="s">
        <v>29</v>
      </c>
      <c r="E265" s="48"/>
      <c r="F265" s="2">
        <v>5</v>
      </c>
      <c r="G265" s="2">
        <f t="shared" si="3"/>
        <v>128.4</v>
      </c>
    </row>
    <row r="266" spans="1:9" ht="14.25" customHeight="1">
      <c r="A266" s="3">
        <v>43708</v>
      </c>
      <c r="B266" s="422" t="s">
        <v>69</v>
      </c>
      <c r="C266" s="422" t="s">
        <v>22</v>
      </c>
      <c r="D266" t="s">
        <v>12</v>
      </c>
      <c r="E266" s="48"/>
      <c r="F266" s="2">
        <v>99.8</v>
      </c>
      <c r="G266" s="2">
        <f t="shared" si="3"/>
        <v>28.600000000000009</v>
      </c>
    </row>
    <row r="267" spans="1:9" ht="14.25" customHeight="1">
      <c r="A267" s="3">
        <v>43708</v>
      </c>
      <c r="B267" s="422" t="s">
        <v>69</v>
      </c>
      <c r="C267" s="422" t="s">
        <v>22</v>
      </c>
      <c r="D267" t="s">
        <v>13</v>
      </c>
      <c r="E267" s="48"/>
      <c r="F267" s="2">
        <v>28.6</v>
      </c>
      <c r="G267" s="2">
        <f t="shared" si="3"/>
        <v>0</v>
      </c>
    </row>
    <row r="268" spans="1:9" ht="14.25" customHeight="1">
      <c r="A268" s="31">
        <v>43708</v>
      </c>
      <c r="B268" s="421" t="s">
        <v>10</v>
      </c>
      <c r="C268" s="421" t="s">
        <v>23</v>
      </c>
      <c r="D268" t="s">
        <v>12</v>
      </c>
      <c r="E268" s="48">
        <v>97.1</v>
      </c>
      <c r="G268" s="2">
        <f t="shared" ref="G268:G335" si="4">+G267+E268-F268</f>
        <v>97.1</v>
      </c>
    </row>
    <row r="269" spans="1:9" ht="14.25" customHeight="1">
      <c r="B269" s="422"/>
      <c r="C269" s="422"/>
      <c r="D269" t="s">
        <v>13</v>
      </c>
      <c r="E269" s="48">
        <v>27.7</v>
      </c>
      <c r="G269" s="2">
        <f t="shared" si="4"/>
        <v>124.8</v>
      </c>
    </row>
    <row r="270" spans="1:9" ht="14.25" customHeight="1">
      <c r="B270" s="422"/>
      <c r="C270" s="422"/>
      <c r="D270" t="s">
        <v>14</v>
      </c>
      <c r="E270" s="48">
        <v>60</v>
      </c>
      <c r="G270" s="2">
        <f t="shared" si="4"/>
        <v>184.8</v>
      </c>
    </row>
    <row r="271" spans="1:9" ht="14.25" customHeight="1">
      <c r="B271" s="422"/>
      <c r="C271" s="422"/>
      <c r="D271" t="s">
        <v>15</v>
      </c>
      <c r="E271" s="48">
        <v>5</v>
      </c>
      <c r="G271" s="2">
        <f t="shared" si="4"/>
        <v>189.8</v>
      </c>
      <c r="H271" s="16"/>
      <c r="I271" s="32"/>
    </row>
    <row r="272" spans="1:9" ht="14.25" customHeight="1">
      <c r="A272" s="3">
        <v>43708</v>
      </c>
      <c r="B272" s="422" t="s">
        <v>69</v>
      </c>
      <c r="C272" s="422" t="s">
        <v>23</v>
      </c>
      <c r="D272" t="s">
        <v>31</v>
      </c>
      <c r="E272" s="48"/>
      <c r="F272" s="2">
        <v>60</v>
      </c>
      <c r="G272" s="2">
        <f t="shared" si="4"/>
        <v>129.80000000000001</v>
      </c>
    </row>
    <row r="273" spans="1:12" ht="14.25" customHeight="1">
      <c r="A273" s="3">
        <v>43708</v>
      </c>
      <c r="B273" s="422" t="s">
        <v>69</v>
      </c>
      <c r="C273" s="422" t="s">
        <v>23</v>
      </c>
      <c r="D273" t="s">
        <v>15</v>
      </c>
      <c r="E273" s="48"/>
      <c r="F273" s="2">
        <v>5</v>
      </c>
      <c r="G273" s="2">
        <f t="shared" si="4"/>
        <v>124.80000000000001</v>
      </c>
    </row>
    <row r="274" spans="1:12" ht="14.25" customHeight="1">
      <c r="A274" s="3">
        <v>43708</v>
      </c>
      <c r="B274" s="422" t="s">
        <v>69</v>
      </c>
      <c r="C274" s="422" t="s">
        <v>23</v>
      </c>
      <c r="D274" t="s">
        <v>12</v>
      </c>
      <c r="E274" s="48"/>
      <c r="F274" s="2">
        <v>21.6</v>
      </c>
      <c r="G274" s="2">
        <f t="shared" si="4"/>
        <v>103.20000000000002</v>
      </c>
    </row>
    <row r="275" spans="1:12" ht="14.25" customHeight="1">
      <c r="A275" s="3">
        <v>43738</v>
      </c>
      <c r="B275" s="422" t="s">
        <v>69</v>
      </c>
      <c r="C275" s="422" t="s">
        <v>23</v>
      </c>
      <c r="D275" t="s">
        <v>12</v>
      </c>
      <c r="E275" s="48"/>
      <c r="F275" s="2">
        <v>75.5</v>
      </c>
      <c r="G275" s="2">
        <f t="shared" si="4"/>
        <v>27.700000000000017</v>
      </c>
      <c r="J275" s="5"/>
      <c r="K275" s="5"/>
      <c r="L275" s="5"/>
    </row>
    <row r="276" spans="1:12" ht="14.25" customHeight="1">
      <c r="A276" s="3">
        <v>43738</v>
      </c>
      <c r="B276" s="422" t="s">
        <v>69</v>
      </c>
      <c r="C276" s="422" t="s">
        <v>23</v>
      </c>
      <c r="D276" t="s">
        <v>13</v>
      </c>
      <c r="E276" s="48"/>
      <c r="F276" s="2">
        <v>27.7</v>
      </c>
      <c r="G276" s="2">
        <f t="shared" si="4"/>
        <v>0</v>
      </c>
    </row>
    <row r="277" spans="1:12" ht="14.25" customHeight="1">
      <c r="A277" s="31">
        <v>43738</v>
      </c>
      <c r="B277" s="421" t="s">
        <v>10</v>
      </c>
      <c r="C277" s="421" t="s">
        <v>24</v>
      </c>
      <c r="D277" t="s">
        <v>12</v>
      </c>
      <c r="E277" s="48">
        <v>97.5</v>
      </c>
      <c r="G277" s="2">
        <f t="shared" si="4"/>
        <v>97.5</v>
      </c>
    </row>
    <row r="278" spans="1:12" ht="14.25" customHeight="1">
      <c r="B278" s="422"/>
      <c r="C278" s="422"/>
      <c r="D278" t="s">
        <v>13</v>
      </c>
      <c r="E278" s="48">
        <v>28.1</v>
      </c>
      <c r="G278" s="2">
        <f t="shared" si="4"/>
        <v>125.6</v>
      </c>
    </row>
    <row r="279" spans="1:12" ht="14.25" customHeight="1">
      <c r="B279" s="422"/>
      <c r="C279" s="422"/>
      <c r="D279" t="s">
        <v>14</v>
      </c>
      <c r="E279" s="48">
        <v>60</v>
      </c>
      <c r="G279" s="2">
        <f t="shared" si="4"/>
        <v>185.6</v>
      </c>
    </row>
    <row r="280" spans="1:12" ht="14.25" customHeight="1">
      <c r="B280" s="422"/>
      <c r="C280" s="422"/>
      <c r="D280" t="s">
        <v>15</v>
      </c>
      <c r="E280" s="48">
        <v>5</v>
      </c>
      <c r="G280" s="2">
        <f t="shared" si="4"/>
        <v>190.6</v>
      </c>
    </row>
    <row r="281" spans="1:12" ht="14.25" customHeight="1">
      <c r="A281" s="3">
        <v>43738</v>
      </c>
      <c r="B281" s="422" t="s">
        <v>69</v>
      </c>
      <c r="C281" s="422" t="s">
        <v>24</v>
      </c>
      <c r="D281" t="s">
        <v>14</v>
      </c>
      <c r="E281" s="48"/>
      <c r="F281" s="2">
        <v>60</v>
      </c>
      <c r="G281" s="2">
        <f t="shared" si="4"/>
        <v>130.6</v>
      </c>
    </row>
    <row r="282" spans="1:12" ht="14.25" customHeight="1">
      <c r="A282" s="3">
        <v>43738</v>
      </c>
      <c r="B282" s="422" t="s">
        <v>69</v>
      </c>
      <c r="C282" s="422" t="s">
        <v>24</v>
      </c>
      <c r="D282" t="s">
        <v>15</v>
      </c>
      <c r="E282" s="48"/>
      <c r="F282" s="2">
        <v>5</v>
      </c>
      <c r="G282" s="2">
        <f t="shared" si="4"/>
        <v>125.6</v>
      </c>
    </row>
    <row r="283" spans="1:12" ht="14.25" customHeight="1">
      <c r="A283" s="3">
        <v>43738</v>
      </c>
      <c r="B283" s="422" t="s">
        <v>69</v>
      </c>
      <c r="C283" s="422" t="s">
        <v>24</v>
      </c>
      <c r="D283" t="s">
        <v>12</v>
      </c>
      <c r="E283" s="48"/>
      <c r="F283" s="10">
        <v>36.799999999999997</v>
      </c>
      <c r="G283" s="2">
        <f t="shared" si="4"/>
        <v>88.8</v>
      </c>
    </row>
    <row r="284" spans="1:12">
      <c r="A284" s="3">
        <v>43760</v>
      </c>
      <c r="B284" s="422" t="s">
        <v>69</v>
      </c>
      <c r="C284" s="422" t="s">
        <v>24</v>
      </c>
      <c r="D284" t="s">
        <v>12</v>
      </c>
      <c r="F284" s="10">
        <v>60.7</v>
      </c>
      <c r="G284" s="2">
        <f t="shared" si="4"/>
        <v>28.099999999999994</v>
      </c>
    </row>
    <row r="285" spans="1:12">
      <c r="A285" s="3">
        <v>43760</v>
      </c>
      <c r="B285" s="422" t="s">
        <v>69</v>
      </c>
      <c r="C285" s="422" t="s">
        <v>24</v>
      </c>
      <c r="D285" t="s">
        <v>13</v>
      </c>
      <c r="F285" s="10">
        <v>28.1</v>
      </c>
      <c r="G285" s="2">
        <f t="shared" si="4"/>
        <v>0</v>
      </c>
    </row>
    <row r="286" spans="1:12">
      <c r="A286" s="31">
        <v>43769</v>
      </c>
      <c r="B286" s="421" t="s">
        <v>10</v>
      </c>
      <c r="C286" s="421" t="s">
        <v>25</v>
      </c>
      <c r="D286" t="s">
        <v>12</v>
      </c>
      <c r="E286" s="48">
        <v>98.1</v>
      </c>
      <c r="F286" s="10"/>
      <c r="G286" s="2">
        <f t="shared" si="4"/>
        <v>98.1</v>
      </c>
    </row>
    <row r="287" spans="1:12">
      <c r="B287" s="422"/>
      <c r="C287" s="422"/>
      <c r="D287" t="s">
        <v>13</v>
      </c>
      <c r="E287" s="48">
        <v>27.1</v>
      </c>
      <c r="F287" s="10"/>
      <c r="G287" s="2">
        <f t="shared" si="4"/>
        <v>125.19999999999999</v>
      </c>
    </row>
    <row r="288" spans="1:12">
      <c r="B288" s="422"/>
      <c r="C288" s="422"/>
      <c r="D288" t="s">
        <v>14</v>
      </c>
      <c r="E288" s="48">
        <v>60</v>
      </c>
      <c r="F288" s="10"/>
      <c r="G288" s="2">
        <f t="shared" si="4"/>
        <v>185.2</v>
      </c>
    </row>
    <row r="289" spans="1:9">
      <c r="B289" s="422"/>
      <c r="C289" s="422"/>
      <c r="D289" t="s">
        <v>15</v>
      </c>
      <c r="E289" s="48">
        <v>5</v>
      </c>
      <c r="F289" s="10"/>
      <c r="G289" s="2">
        <f t="shared" si="4"/>
        <v>190.2</v>
      </c>
    </row>
    <row r="290" spans="1:9">
      <c r="A290" s="3">
        <v>43769</v>
      </c>
      <c r="B290" s="422" t="s">
        <v>69</v>
      </c>
      <c r="C290" s="422" t="s">
        <v>25</v>
      </c>
      <c r="D290" t="s">
        <v>14</v>
      </c>
      <c r="E290" s="48"/>
      <c r="F290" s="2">
        <v>60</v>
      </c>
      <c r="G290" s="2">
        <f t="shared" si="4"/>
        <v>130.19999999999999</v>
      </c>
    </row>
    <row r="291" spans="1:9">
      <c r="A291" s="3">
        <v>43769</v>
      </c>
      <c r="B291" s="422" t="s">
        <v>69</v>
      </c>
      <c r="C291" s="422" t="s">
        <v>25</v>
      </c>
      <c r="D291" t="s">
        <v>15</v>
      </c>
      <c r="E291" s="48"/>
      <c r="F291" s="2">
        <v>5</v>
      </c>
      <c r="G291" s="2">
        <f t="shared" si="4"/>
        <v>125.19999999999999</v>
      </c>
    </row>
    <row r="292" spans="1:9">
      <c r="A292" s="3">
        <v>43769</v>
      </c>
      <c r="B292" s="422" t="s">
        <v>69</v>
      </c>
      <c r="C292" s="422" t="s">
        <v>25</v>
      </c>
      <c r="D292" t="s">
        <v>12</v>
      </c>
      <c r="E292" s="48"/>
      <c r="F292" s="2">
        <v>41.2</v>
      </c>
      <c r="G292" s="2">
        <f t="shared" si="4"/>
        <v>83.999999999999986</v>
      </c>
    </row>
    <row r="293" spans="1:9">
      <c r="A293" s="3">
        <v>43799</v>
      </c>
      <c r="B293" s="422" t="s">
        <v>69</v>
      </c>
      <c r="C293" s="422" t="s">
        <v>25</v>
      </c>
      <c r="D293" t="s">
        <v>12</v>
      </c>
      <c r="E293" s="48"/>
      <c r="F293" s="2">
        <v>56.9</v>
      </c>
      <c r="G293" s="2">
        <f t="shared" si="4"/>
        <v>27.099999999999987</v>
      </c>
    </row>
    <row r="294" spans="1:9">
      <c r="A294" s="3">
        <v>43799</v>
      </c>
      <c r="B294" s="422" t="s">
        <v>69</v>
      </c>
      <c r="C294" s="422" t="s">
        <v>25</v>
      </c>
      <c r="D294" t="s">
        <v>13</v>
      </c>
      <c r="E294" s="48"/>
      <c r="F294" s="2">
        <v>27.1</v>
      </c>
      <c r="G294" s="2">
        <f t="shared" si="4"/>
        <v>0</v>
      </c>
    </row>
    <row r="295" spans="1:9">
      <c r="A295" s="31">
        <v>43799</v>
      </c>
      <c r="B295" s="421" t="s">
        <v>10</v>
      </c>
      <c r="C295" s="421" t="s">
        <v>26</v>
      </c>
      <c r="D295" t="s">
        <v>12</v>
      </c>
      <c r="E295" s="48">
        <v>109.9</v>
      </c>
      <c r="G295" s="2">
        <f t="shared" si="4"/>
        <v>109.9</v>
      </c>
    </row>
    <row r="296" spans="1:9">
      <c r="B296" s="422"/>
      <c r="C296" s="422"/>
      <c r="D296" t="s">
        <v>13</v>
      </c>
      <c r="E296" s="48">
        <v>28.1</v>
      </c>
      <c r="G296" s="2">
        <f t="shared" si="4"/>
        <v>138</v>
      </c>
    </row>
    <row r="297" spans="1:9">
      <c r="B297" s="422"/>
      <c r="C297" s="422"/>
      <c r="D297" t="s">
        <v>14</v>
      </c>
      <c r="E297" s="48">
        <v>60</v>
      </c>
      <c r="G297" s="2">
        <f t="shared" si="4"/>
        <v>198</v>
      </c>
    </row>
    <row r="298" spans="1:9">
      <c r="B298" s="422"/>
      <c r="C298" s="422"/>
      <c r="D298" t="s">
        <v>15</v>
      </c>
      <c r="E298" s="48">
        <v>5</v>
      </c>
      <c r="G298" s="2">
        <f t="shared" si="4"/>
        <v>203</v>
      </c>
    </row>
    <row r="299" spans="1:9">
      <c r="A299" s="3">
        <v>43799</v>
      </c>
      <c r="B299" s="422" t="s">
        <v>69</v>
      </c>
      <c r="C299" s="422" t="s">
        <v>26</v>
      </c>
      <c r="D299" t="s">
        <v>14</v>
      </c>
      <c r="E299" s="48"/>
      <c r="F299" s="2">
        <v>60</v>
      </c>
      <c r="G299" s="2">
        <f t="shared" si="4"/>
        <v>143</v>
      </c>
      <c r="H299" s="16"/>
      <c r="I299" s="32"/>
    </row>
    <row r="300" spans="1:9">
      <c r="A300" s="3">
        <v>43799</v>
      </c>
      <c r="B300" s="422" t="s">
        <v>69</v>
      </c>
      <c r="C300" s="422" t="s">
        <v>26</v>
      </c>
      <c r="D300" t="s">
        <v>15</v>
      </c>
      <c r="E300" s="48"/>
      <c r="F300" s="2">
        <v>5</v>
      </c>
      <c r="G300" s="2">
        <f t="shared" si="4"/>
        <v>138</v>
      </c>
    </row>
    <row r="301" spans="1:9">
      <c r="A301" s="3">
        <v>43799</v>
      </c>
      <c r="B301" s="422" t="s">
        <v>69</v>
      </c>
      <c r="C301" s="422" t="s">
        <v>26</v>
      </c>
      <c r="D301" t="s">
        <v>12</v>
      </c>
      <c r="E301" s="48"/>
      <c r="F301" s="2">
        <v>66</v>
      </c>
      <c r="G301" s="2">
        <f t="shared" si="4"/>
        <v>72</v>
      </c>
    </row>
    <row r="302" spans="1:9">
      <c r="A302" s="3">
        <v>43830</v>
      </c>
      <c r="B302" s="422" t="s">
        <v>69</v>
      </c>
      <c r="C302" s="422" t="s">
        <v>26</v>
      </c>
      <c r="D302" t="s">
        <v>12</v>
      </c>
      <c r="E302" s="48"/>
      <c r="F302" s="2">
        <v>43.9</v>
      </c>
      <c r="G302" s="2">
        <f t="shared" si="4"/>
        <v>28.1</v>
      </c>
    </row>
    <row r="303" spans="1:9">
      <c r="A303" s="3">
        <v>43830</v>
      </c>
      <c r="B303" s="422" t="s">
        <v>69</v>
      </c>
      <c r="C303" s="422" t="s">
        <v>26</v>
      </c>
      <c r="D303" t="s">
        <v>13</v>
      </c>
      <c r="E303" s="48"/>
      <c r="F303" s="2">
        <v>28.1</v>
      </c>
      <c r="G303" s="2">
        <f t="shared" si="4"/>
        <v>0</v>
      </c>
    </row>
    <row r="304" spans="1:9">
      <c r="A304" s="31">
        <v>43830</v>
      </c>
      <c r="B304" s="421" t="s">
        <v>10</v>
      </c>
      <c r="C304" s="421" t="s">
        <v>27</v>
      </c>
      <c r="D304" t="s">
        <v>12</v>
      </c>
      <c r="E304" s="48">
        <v>114.9</v>
      </c>
      <c r="G304" s="2">
        <f t="shared" si="4"/>
        <v>114.9</v>
      </c>
    </row>
    <row r="305" spans="1:9">
      <c r="B305" s="422"/>
      <c r="C305" s="422"/>
      <c r="D305" t="s">
        <v>13</v>
      </c>
      <c r="E305" s="48">
        <v>28.2</v>
      </c>
      <c r="G305" s="2">
        <f t="shared" si="4"/>
        <v>143.1</v>
      </c>
    </row>
    <row r="306" spans="1:9">
      <c r="B306" s="422"/>
      <c r="C306" s="422"/>
      <c r="D306" t="s">
        <v>14</v>
      </c>
      <c r="E306" s="48">
        <v>60</v>
      </c>
      <c r="G306" s="2">
        <f t="shared" si="4"/>
        <v>203.1</v>
      </c>
    </row>
    <row r="307" spans="1:9">
      <c r="B307" s="422"/>
      <c r="C307" s="422"/>
      <c r="D307" t="s">
        <v>15</v>
      </c>
      <c r="E307" s="48">
        <v>5</v>
      </c>
      <c r="G307" s="2">
        <f t="shared" si="4"/>
        <v>208.1</v>
      </c>
    </row>
    <row r="308" spans="1:9">
      <c r="A308" s="3">
        <v>43830</v>
      </c>
      <c r="B308" s="422" t="s">
        <v>69</v>
      </c>
      <c r="C308" s="422" t="s">
        <v>27</v>
      </c>
      <c r="D308" t="s">
        <v>14</v>
      </c>
      <c r="E308" s="48"/>
      <c r="F308" s="2">
        <v>60</v>
      </c>
      <c r="G308" s="2">
        <f t="shared" si="4"/>
        <v>148.1</v>
      </c>
    </row>
    <row r="309" spans="1:9">
      <c r="A309" s="3">
        <v>43830</v>
      </c>
      <c r="B309" s="422" t="s">
        <v>69</v>
      </c>
      <c r="C309" s="422" t="s">
        <v>27</v>
      </c>
      <c r="D309" t="s">
        <v>15</v>
      </c>
      <c r="E309" s="48"/>
      <c r="F309" s="2">
        <v>5</v>
      </c>
      <c r="G309" s="2">
        <f t="shared" si="4"/>
        <v>143.1</v>
      </c>
    </row>
    <row r="310" spans="1:9">
      <c r="A310" s="3">
        <v>43830</v>
      </c>
      <c r="B310" s="422" t="s">
        <v>69</v>
      </c>
      <c r="C310" s="422" t="s">
        <v>27</v>
      </c>
      <c r="D310" t="s">
        <v>12</v>
      </c>
      <c r="E310" s="48"/>
      <c r="F310" s="2">
        <v>78</v>
      </c>
      <c r="G310" s="2">
        <f t="shared" si="4"/>
        <v>65.099999999999994</v>
      </c>
    </row>
    <row r="311" spans="1:9">
      <c r="A311" s="3">
        <v>43854</v>
      </c>
      <c r="B311" s="422" t="s">
        <v>69</v>
      </c>
      <c r="C311" s="422" t="s">
        <v>27</v>
      </c>
      <c r="D311" t="s">
        <v>12</v>
      </c>
      <c r="E311" s="48"/>
      <c r="F311" s="2">
        <v>36.9</v>
      </c>
      <c r="G311" s="2">
        <f t="shared" si="4"/>
        <v>28.199999999999996</v>
      </c>
    </row>
    <row r="312" spans="1:9">
      <c r="A312" s="3">
        <v>43854</v>
      </c>
      <c r="B312" s="422" t="s">
        <v>69</v>
      </c>
      <c r="C312" s="422" t="s">
        <v>27</v>
      </c>
      <c r="D312" t="s">
        <v>13</v>
      </c>
      <c r="E312" s="48"/>
      <c r="F312" s="2">
        <v>28.2</v>
      </c>
      <c r="G312" s="2">
        <f t="shared" si="4"/>
        <v>0</v>
      </c>
    </row>
    <row r="313" spans="1:9">
      <c r="A313" s="31">
        <v>43861</v>
      </c>
      <c r="B313" s="421" t="s">
        <v>10</v>
      </c>
      <c r="C313" s="421" t="s">
        <v>11</v>
      </c>
      <c r="D313" t="s">
        <v>12</v>
      </c>
      <c r="E313" s="48">
        <v>152</v>
      </c>
      <c r="G313" s="2">
        <f t="shared" si="4"/>
        <v>152</v>
      </c>
    </row>
    <row r="314" spans="1:9">
      <c r="B314" s="422"/>
      <c r="C314" s="422"/>
      <c r="D314" t="s">
        <v>13</v>
      </c>
      <c r="E314" s="48">
        <v>26.8</v>
      </c>
      <c r="G314" s="2">
        <f t="shared" si="4"/>
        <v>178.8</v>
      </c>
    </row>
    <row r="315" spans="1:9">
      <c r="B315" s="422"/>
      <c r="C315" s="422"/>
      <c r="D315" t="s">
        <v>14</v>
      </c>
      <c r="E315" s="48">
        <v>60</v>
      </c>
      <c r="G315" s="2">
        <f t="shared" si="4"/>
        <v>238.8</v>
      </c>
    </row>
    <row r="316" spans="1:9">
      <c r="B316" s="422"/>
      <c r="C316" s="422"/>
      <c r="D316" t="s">
        <v>15</v>
      </c>
      <c r="E316" s="48">
        <v>5</v>
      </c>
      <c r="G316" s="2">
        <f t="shared" si="4"/>
        <v>243.8</v>
      </c>
      <c r="H316" s="5"/>
    </row>
    <row r="317" spans="1:9">
      <c r="A317" s="3">
        <v>43861</v>
      </c>
      <c r="B317" s="422" t="s">
        <v>69</v>
      </c>
      <c r="C317" s="422" t="s">
        <v>11</v>
      </c>
      <c r="D317" t="s">
        <v>14</v>
      </c>
      <c r="E317" s="48"/>
      <c r="F317" s="2">
        <v>60</v>
      </c>
      <c r="G317" s="2">
        <f t="shared" si="4"/>
        <v>183.8</v>
      </c>
      <c r="H317" s="16"/>
      <c r="I317" s="32"/>
    </row>
    <row r="318" spans="1:9">
      <c r="A318" s="3">
        <v>43861</v>
      </c>
      <c r="B318" s="422" t="s">
        <v>69</v>
      </c>
      <c r="C318" s="422" t="s">
        <v>11</v>
      </c>
      <c r="D318" t="s">
        <v>15</v>
      </c>
      <c r="E318" s="48"/>
      <c r="F318" s="2">
        <v>5</v>
      </c>
      <c r="G318" s="2">
        <f t="shared" si="4"/>
        <v>178.8</v>
      </c>
      <c r="H318" s="16"/>
      <c r="I318" s="32"/>
    </row>
    <row r="319" spans="1:9">
      <c r="A319" s="3">
        <v>43861</v>
      </c>
      <c r="B319" s="422" t="s">
        <v>69</v>
      </c>
      <c r="C319" s="422" t="s">
        <v>11</v>
      </c>
      <c r="D319" t="s">
        <v>12</v>
      </c>
      <c r="E319" s="48"/>
      <c r="F319" s="2">
        <v>84.9</v>
      </c>
      <c r="G319" s="2">
        <f t="shared" si="4"/>
        <v>93.9</v>
      </c>
    </row>
    <row r="320" spans="1:9">
      <c r="A320" s="3">
        <v>43890</v>
      </c>
      <c r="B320" s="422" t="s">
        <v>69</v>
      </c>
      <c r="C320" s="422" t="s">
        <v>11</v>
      </c>
      <c r="D320" t="s">
        <v>12</v>
      </c>
      <c r="E320" s="48"/>
      <c r="F320" s="2">
        <v>67.099999999999994</v>
      </c>
      <c r="G320" s="2">
        <f t="shared" si="4"/>
        <v>26.800000000000011</v>
      </c>
    </row>
    <row r="321" spans="1:7">
      <c r="A321" s="3">
        <v>43890</v>
      </c>
      <c r="B321" s="422" t="s">
        <v>69</v>
      </c>
      <c r="C321" s="422" t="s">
        <v>11</v>
      </c>
      <c r="D321" t="s">
        <v>13</v>
      </c>
      <c r="E321" s="48"/>
      <c r="F321" s="2">
        <v>26.8</v>
      </c>
      <c r="G321" s="2">
        <f t="shared" si="4"/>
        <v>0</v>
      </c>
    </row>
    <row r="322" spans="1:7">
      <c r="A322" s="31">
        <v>43890</v>
      </c>
      <c r="B322" s="421" t="s">
        <v>10</v>
      </c>
      <c r="C322" s="421" t="s">
        <v>17</v>
      </c>
      <c r="D322" t="s">
        <v>12</v>
      </c>
      <c r="E322" s="48">
        <v>157.80000000000001</v>
      </c>
      <c r="G322" s="2">
        <f t="shared" si="4"/>
        <v>157.80000000000001</v>
      </c>
    </row>
    <row r="323" spans="1:7">
      <c r="B323" s="422"/>
      <c r="C323" s="422"/>
      <c r="D323" t="s">
        <v>13</v>
      </c>
      <c r="E323" s="48">
        <v>28.7</v>
      </c>
      <c r="G323" s="2">
        <f t="shared" si="4"/>
        <v>186.5</v>
      </c>
    </row>
    <row r="324" spans="1:7">
      <c r="B324" s="422"/>
      <c r="C324" s="422"/>
      <c r="D324" t="s">
        <v>31</v>
      </c>
      <c r="E324" s="48">
        <v>58</v>
      </c>
      <c r="G324" s="2">
        <f t="shared" si="4"/>
        <v>244.5</v>
      </c>
    </row>
    <row r="325" spans="1:7">
      <c r="B325" s="422"/>
      <c r="C325" s="422"/>
      <c r="D325" t="s">
        <v>29</v>
      </c>
      <c r="E325" s="48">
        <v>5</v>
      </c>
      <c r="G325" s="2">
        <f t="shared" si="4"/>
        <v>249.5</v>
      </c>
    </row>
    <row r="326" spans="1:7">
      <c r="A326" s="3">
        <v>43890</v>
      </c>
      <c r="B326" s="422" t="s">
        <v>69</v>
      </c>
      <c r="C326" s="422" t="s">
        <v>17</v>
      </c>
      <c r="D326" t="s">
        <v>31</v>
      </c>
      <c r="E326" s="48"/>
      <c r="F326" s="2">
        <v>58</v>
      </c>
      <c r="G326" s="2">
        <f>+G325+E326-F326</f>
        <v>191.5</v>
      </c>
    </row>
    <row r="327" spans="1:7">
      <c r="A327" s="3">
        <v>43890</v>
      </c>
      <c r="B327" s="422" t="s">
        <v>69</v>
      </c>
      <c r="C327" s="422" t="s">
        <v>17</v>
      </c>
      <c r="D327" t="s">
        <v>29</v>
      </c>
      <c r="E327" s="48"/>
      <c r="F327" s="2">
        <v>5</v>
      </c>
      <c r="G327" s="2">
        <f t="shared" si="4"/>
        <v>186.5</v>
      </c>
    </row>
    <row r="328" spans="1:7">
      <c r="A328" s="3">
        <v>43890</v>
      </c>
      <c r="B328" s="422" t="s">
        <v>69</v>
      </c>
      <c r="C328" s="422" t="s">
        <v>17</v>
      </c>
      <c r="D328" t="s">
        <v>12</v>
      </c>
      <c r="E328" s="48"/>
      <c r="F328" s="2">
        <v>41.1</v>
      </c>
      <c r="G328" s="2">
        <f t="shared" si="4"/>
        <v>145.4</v>
      </c>
    </row>
    <row r="329" spans="1:7">
      <c r="A329" s="3">
        <v>43921</v>
      </c>
      <c r="B329" s="422" t="s">
        <v>69</v>
      </c>
      <c r="C329" s="422" t="s">
        <v>17</v>
      </c>
      <c r="D329" t="s">
        <v>12</v>
      </c>
      <c r="E329" s="48"/>
      <c r="F329" s="2">
        <v>55</v>
      </c>
      <c r="G329" s="2">
        <f t="shared" si="4"/>
        <v>90.4</v>
      </c>
    </row>
    <row r="330" spans="1:7">
      <c r="A330" s="3">
        <v>44027</v>
      </c>
      <c r="B330" s="422">
        <v>20073</v>
      </c>
      <c r="C330" s="422" t="s">
        <v>17</v>
      </c>
      <c r="D330" t="s">
        <v>12</v>
      </c>
      <c r="E330" s="48"/>
      <c r="F330" s="2">
        <v>61.7</v>
      </c>
      <c r="G330" s="2">
        <f t="shared" si="4"/>
        <v>28.700000000000003</v>
      </c>
    </row>
    <row r="331" spans="1:7">
      <c r="A331" s="3">
        <v>44027</v>
      </c>
      <c r="B331" s="422">
        <v>20073</v>
      </c>
      <c r="C331" s="422" t="s">
        <v>17</v>
      </c>
      <c r="D331" t="s">
        <v>13</v>
      </c>
      <c r="E331" s="48"/>
      <c r="F331" s="2">
        <v>28.7</v>
      </c>
      <c r="G331" s="2">
        <f t="shared" si="4"/>
        <v>0</v>
      </c>
    </row>
    <row r="332" spans="1:7">
      <c r="A332" s="31">
        <v>43921</v>
      </c>
      <c r="B332" s="421" t="s">
        <v>10</v>
      </c>
      <c r="C332" s="421" t="s">
        <v>18</v>
      </c>
      <c r="D332" t="s">
        <v>12</v>
      </c>
      <c r="E332" s="48">
        <v>119.2</v>
      </c>
      <c r="G332" s="2">
        <f t="shared" si="4"/>
        <v>119.2</v>
      </c>
    </row>
    <row r="333" spans="1:7">
      <c r="B333" s="422"/>
      <c r="C333" s="422"/>
      <c r="D333" t="s">
        <v>13</v>
      </c>
      <c r="E333" s="48">
        <v>29.2</v>
      </c>
      <c r="G333" s="2">
        <f t="shared" si="4"/>
        <v>148.4</v>
      </c>
    </row>
    <row r="334" spans="1:7">
      <c r="B334" s="422"/>
      <c r="C334" s="422"/>
      <c r="D334" t="s">
        <v>31</v>
      </c>
      <c r="E334" s="48">
        <v>60</v>
      </c>
      <c r="G334" s="2">
        <f t="shared" si="4"/>
        <v>208.4</v>
      </c>
    </row>
    <row r="335" spans="1:7">
      <c r="B335" s="422"/>
      <c r="C335" s="422"/>
      <c r="D335" t="s">
        <v>29</v>
      </c>
      <c r="E335" s="48">
        <v>5</v>
      </c>
      <c r="G335" s="2">
        <f t="shared" si="4"/>
        <v>213.4</v>
      </c>
    </row>
    <row r="336" spans="1:7">
      <c r="A336" s="3">
        <v>43921</v>
      </c>
      <c r="B336" s="422" t="s">
        <v>69</v>
      </c>
      <c r="C336" s="422" t="s">
        <v>18</v>
      </c>
      <c r="D336" t="s">
        <v>14</v>
      </c>
      <c r="E336" s="48"/>
      <c r="F336" s="2">
        <v>20</v>
      </c>
      <c r="G336" s="2">
        <f t="shared" ref="G336:G356" si="5">+G335+E336-F336</f>
        <v>193.4</v>
      </c>
    </row>
    <row r="337" spans="1:7">
      <c r="A337" s="3">
        <v>44027</v>
      </c>
      <c r="B337" s="422">
        <v>20073</v>
      </c>
      <c r="C337" s="422" t="s">
        <v>18</v>
      </c>
      <c r="D337" t="s">
        <v>12</v>
      </c>
      <c r="E337" s="48"/>
      <c r="F337" s="2">
        <v>119.2</v>
      </c>
      <c r="G337" s="2">
        <f t="shared" si="5"/>
        <v>74.2</v>
      </c>
    </row>
    <row r="338" spans="1:7">
      <c r="A338" s="3">
        <v>44027</v>
      </c>
      <c r="B338" s="422">
        <v>20073</v>
      </c>
      <c r="C338" s="422" t="s">
        <v>18</v>
      </c>
      <c r="D338" t="s">
        <v>13</v>
      </c>
      <c r="E338" s="48"/>
      <c r="F338" s="2">
        <v>29.2</v>
      </c>
      <c r="G338" s="2">
        <f t="shared" si="5"/>
        <v>45</v>
      </c>
    </row>
    <row r="339" spans="1:7">
      <c r="A339" s="3">
        <v>44027</v>
      </c>
      <c r="B339" s="422">
        <v>20074</v>
      </c>
      <c r="C339" s="422" t="s">
        <v>18</v>
      </c>
      <c r="D339" t="s">
        <v>31</v>
      </c>
      <c r="E339" s="48"/>
      <c r="F339" s="2">
        <v>40</v>
      </c>
      <c r="G339" s="2">
        <f t="shared" si="5"/>
        <v>5</v>
      </c>
    </row>
    <row r="340" spans="1:7">
      <c r="A340" s="3">
        <v>44027</v>
      </c>
      <c r="B340" s="422">
        <v>20074</v>
      </c>
      <c r="C340" s="422" t="s">
        <v>18</v>
      </c>
      <c r="D340" t="s">
        <v>29</v>
      </c>
      <c r="E340" s="48"/>
      <c r="F340" s="2">
        <v>5</v>
      </c>
      <c r="G340" s="2">
        <f t="shared" si="5"/>
        <v>0</v>
      </c>
    </row>
    <row r="341" spans="1:7">
      <c r="A341" s="31">
        <v>43951</v>
      </c>
      <c r="B341" s="421" t="s">
        <v>10</v>
      </c>
      <c r="C341" s="421" t="s">
        <v>19</v>
      </c>
      <c r="D341" t="s">
        <v>12</v>
      </c>
      <c r="E341" s="48">
        <v>12.2</v>
      </c>
      <c r="G341" s="2">
        <f t="shared" si="5"/>
        <v>12.2</v>
      </c>
    </row>
    <row r="342" spans="1:7">
      <c r="B342" s="422"/>
      <c r="C342" s="422"/>
      <c r="D342" t="s">
        <v>13</v>
      </c>
      <c r="E342" s="48">
        <v>5</v>
      </c>
      <c r="G342" s="2">
        <f t="shared" si="5"/>
        <v>17.2</v>
      </c>
    </row>
    <row r="343" spans="1:7">
      <c r="B343" s="422"/>
      <c r="C343" s="422"/>
      <c r="D343" t="s">
        <v>31</v>
      </c>
      <c r="E343" s="48">
        <v>60</v>
      </c>
      <c r="G343" s="2">
        <f t="shared" si="5"/>
        <v>77.2</v>
      </c>
    </row>
    <row r="344" spans="1:7">
      <c r="B344" s="422"/>
      <c r="C344" s="422"/>
      <c r="D344" t="s">
        <v>29</v>
      </c>
      <c r="E344" s="48">
        <v>5</v>
      </c>
      <c r="G344" s="2">
        <f t="shared" si="5"/>
        <v>82.2</v>
      </c>
    </row>
    <row r="345" spans="1:7">
      <c r="A345" s="3">
        <v>44027</v>
      </c>
      <c r="B345" s="422">
        <v>20073</v>
      </c>
      <c r="C345" s="422" t="s">
        <v>19</v>
      </c>
      <c r="D345" t="s">
        <v>12</v>
      </c>
      <c r="E345" s="48"/>
      <c r="F345" s="2">
        <v>12.2</v>
      </c>
      <c r="G345" s="2">
        <f t="shared" si="5"/>
        <v>70</v>
      </c>
    </row>
    <row r="346" spans="1:7">
      <c r="A346" s="3">
        <v>44027</v>
      </c>
      <c r="B346" s="422">
        <v>20073</v>
      </c>
      <c r="C346" s="422" t="s">
        <v>19</v>
      </c>
      <c r="D346" t="s">
        <v>13</v>
      </c>
      <c r="E346" s="48"/>
      <c r="F346" s="2">
        <v>5</v>
      </c>
      <c r="G346" s="2">
        <f t="shared" si="5"/>
        <v>65</v>
      </c>
    </row>
    <row r="347" spans="1:7">
      <c r="A347" s="3">
        <v>44027</v>
      </c>
      <c r="B347" s="422">
        <v>20074</v>
      </c>
      <c r="C347" s="422" t="s">
        <v>19</v>
      </c>
      <c r="D347" t="s">
        <v>31</v>
      </c>
      <c r="E347" s="48"/>
      <c r="F347" s="2">
        <v>60</v>
      </c>
      <c r="G347" s="2">
        <f t="shared" si="5"/>
        <v>5</v>
      </c>
    </row>
    <row r="348" spans="1:7">
      <c r="A348" s="3">
        <v>44027</v>
      </c>
      <c r="B348" s="422">
        <v>20074</v>
      </c>
      <c r="C348" s="422" t="s">
        <v>19</v>
      </c>
      <c r="D348" t="s">
        <v>29</v>
      </c>
      <c r="E348" s="48"/>
      <c r="F348" s="2">
        <v>5</v>
      </c>
      <c r="G348" s="2">
        <f t="shared" si="5"/>
        <v>0</v>
      </c>
    </row>
    <row r="349" spans="1:7">
      <c r="A349" s="31">
        <v>43981</v>
      </c>
      <c r="B349" s="421" t="s">
        <v>10</v>
      </c>
      <c r="C349" s="421" t="s">
        <v>20</v>
      </c>
      <c r="D349" t="s">
        <v>12</v>
      </c>
      <c r="E349" s="48">
        <v>12.1</v>
      </c>
      <c r="G349" s="2">
        <f t="shared" si="5"/>
        <v>12.1</v>
      </c>
    </row>
    <row r="350" spans="1:7">
      <c r="B350" s="422"/>
      <c r="C350" s="422"/>
      <c r="D350" t="s">
        <v>13</v>
      </c>
      <c r="E350" s="48">
        <v>2.5</v>
      </c>
      <c r="G350" s="2">
        <f t="shared" si="5"/>
        <v>14.6</v>
      </c>
    </row>
    <row r="351" spans="1:7">
      <c r="B351" s="422"/>
      <c r="C351" s="422"/>
      <c r="D351" t="s">
        <v>31</v>
      </c>
      <c r="E351" s="48">
        <v>60</v>
      </c>
      <c r="G351" s="2">
        <f t="shared" si="5"/>
        <v>74.599999999999994</v>
      </c>
    </row>
    <row r="352" spans="1:7">
      <c r="B352" s="422"/>
      <c r="C352" s="422"/>
      <c r="D352" t="s">
        <v>29</v>
      </c>
      <c r="E352" s="48">
        <v>5</v>
      </c>
      <c r="G352" s="2">
        <f t="shared" si="5"/>
        <v>79.599999999999994</v>
      </c>
    </row>
    <row r="353" spans="1:7">
      <c r="A353" s="3">
        <v>44027</v>
      </c>
      <c r="B353" s="422">
        <v>20073</v>
      </c>
      <c r="C353" s="422" t="s">
        <v>20</v>
      </c>
      <c r="D353" t="s">
        <v>12</v>
      </c>
      <c r="E353" s="48"/>
      <c r="F353" s="2">
        <v>12.1</v>
      </c>
      <c r="G353" s="2">
        <f t="shared" si="5"/>
        <v>67.5</v>
      </c>
    </row>
    <row r="354" spans="1:7">
      <c r="A354" s="3">
        <v>44027</v>
      </c>
      <c r="B354" s="422">
        <v>20073</v>
      </c>
      <c r="C354" s="422" t="s">
        <v>20</v>
      </c>
      <c r="D354" t="s">
        <v>13</v>
      </c>
      <c r="E354" s="48"/>
      <c r="F354" s="2">
        <v>2.5</v>
      </c>
      <c r="G354" s="2">
        <f t="shared" si="5"/>
        <v>65</v>
      </c>
    </row>
    <row r="355" spans="1:7">
      <c r="A355" s="3">
        <v>44061</v>
      </c>
      <c r="B355" s="422">
        <v>20194</v>
      </c>
      <c r="C355" s="422" t="s">
        <v>20</v>
      </c>
      <c r="D355" t="s">
        <v>31</v>
      </c>
      <c r="E355" s="48"/>
      <c r="F355" s="2">
        <v>60</v>
      </c>
      <c r="G355" s="2">
        <f t="shared" si="5"/>
        <v>5</v>
      </c>
    </row>
    <row r="356" spans="1:7">
      <c r="A356" s="3">
        <v>44061</v>
      </c>
      <c r="B356" s="422">
        <v>20194</v>
      </c>
      <c r="C356" s="422" t="s">
        <v>20</v>
      </c>
      <c r="D356" t="s">
        <v>29</v>
      </c>
      <c r="E356" s="48"/>
      <c r="F356" s="2">
        <v>5</v>
      </c>
      <c r="G356" s="2">
        <f t="shared" si="5"/>
        <v>0</v>
      </c>
    </row>
    <row r="357" spans="1:7">
      <c r="A357" s="31">
        <v>44012</v>
      </c>
      <c r="B357" s="421" t="s">
        <v>10</v>
      </c>
      <c r="C357" s="421" t="s">
        <v>21</v>
      </c>
      <c r="D357" t="s">
        <v>12</v>
      </c>
      <c r="E357" s="48">
        <v>10.7</v>
      </c>
      <c r="G357" s="2">
        <f t="shared" ref="G357:G402" si="6">+G356+E357-F357</f>
        <v>10.7</v>
      </c>
    </row>
    <row r="358" spans="1:7">
      <c r="B358" s="422"/>
      <c r="C358" s="422"/>
      <c r="D358" t="s">
        <v>13</v>
      </c>
      <c r="E358" s="48">
        <v>1.2</v>
      </c>
      <c r="G358" s="2">
        <f t="shared" si="6"/>
        <v>11.899999999999999</v>
      </c>
    </row>
    <row r="359" spans="1:7">
      <c r="B359" s="422"/>
      <c r="C359" s="422"/>
      <c r="D359" t="s">
        <v>31</v>
      </c>
      <c r="E359" s="48">
        <v>60</v>
      </c>
      <c r="G359" s="2">
        <f t="shared" si="6"/>
        <v>71.900000000000006</v>
      </c>
    </row>
    <row r="360" spans="1:7">
      <c r="B360" s="422"/>
      <c r="C360" s="422"/>
      <c r="D360" t="s">
        <v>29</v>
      </c>
      <c r="E360" s="48">
        <v>5</v>
      </c>
      <c r="G360" s="2">
        <f t="shared" si="6"/>
        <v>76.900000000000006</v>
      </c>
    </row>
    <row r="361" spans="1:7">
      <c r="A361" s="3">
        <v>44027</v>
      </c>
      <c r="B361" s="422">
        <v>20073</v>
      </c>
      <c r="C361" s="422" t="s">
        <v>21</v>
      </c>
      <c r="D361" t="s">
        <v>12</v>
      </c>
      <c r="E361" s="48"/>
      <c r="F361" s="2">
        <v>9.1</v>
      </c>
      <c r="G361" s="2">
        <f t="shared" si="6"/>
        <v>67.800000000000011</v>
      </c>
    </row>
    <row r="362" spans="1:7">
      <c r="A362" s="3">
        <v>44061</v>
      </c>
      <c r="B362" s="422">
        <v>20194</v>
      </c>
      <c r="C362" s="422" t="s">
        <v>21</v>
      </c>
      <c r="D362" t="s">
        <v>31</v>
      </c>
      <c r="E362" s="48"/>
      <c r="F362" s="2">
        <v>60</v>
      </c>
      <c r="G362" s="2">
        <f t="shared" si="6"/>
        <v>7.8000000000000114</v>
      </c>
    </row>
    <row r="363" spans="1:7">
      <c r="A363" s="3">
        <v>44061</v>
      </c>
      <c r="B363" s="422">
        <v>20194</v>
      </c>
      <c r="C363" s="422" t="s">
        <v>21</v>
      </c>
      <c r="D363" t="s">
        <v>29</v>
      </c>
      <c r="E363" s="48"/>
      <c r="F363" s="2">
        <v>5</v>
      </c>
      <c r="G363" s="2">
        <f t="shared" si="6"/>
        <v>2.8000000000000114</v>
      </c>
    </row>
    <row r="364" spans="1:7">
      <c r="A364" s="3">
        <v>44131</v>
      </c>
      <c r="B364" s="422">
        <v>20577</v>
      </c>
      <c r="C364" s="422" t="s">
        <v>21</v>
      </c>
      <c r="D364" t="s">
        <v>12</v>
      </c>
      <c r="E364" s="48"/>
      <c r="F364" s="2">
        <v>1.6</v>
      </c>
      <c r="G364" s="2">
        <f t="shared" si="6"/>
        <v>1.2000000000000113</v>
      </c>
    </row>
    <row r="365" spans="1:7">
      <c r="A365" s="3">
        <v>44131</v>
      </c>
      <c r="B365" s="422">
        <v>20577</v>
      </c>
      <c r="C365" s="422" t="s">
        <v>21</v>
      </c>
      <c r="D365" t="s">
        <v>13</v>
      </c>
      <c r="E365" s="48"/>
      <c r="F365" s="2">
        <v>1.2</v>
      </c>
      <c r="G365" s="2">
        <f t="shared" si="6"/>
        <v>1.1324274851176597E-14</v>
      </c>
    </row>
    <row r="366" spans="1:7">
      <c r="A366" s="31">
        <v>44043</v>
      </c>
      <c r="B366" s="421" t="s">
        <v>10</v>
      </c>
      <c r="C366" s="421" t="s">
        <v>22</v>
      </c>
      <c r="D366" t="s">
        <v>12</v>
      </c>
      <c r="E366" s="48">
        <v>79.099999999999994</v>
      </c>
      <c r="G366" s="2">
        <f t="shared" si="6"/>
        <v>79.100000000000009</v>
      </c>
    </row>
    <row r="367" spans="1:7">
      <c r="B367" s="422"/>
      <c r="C367" s="422"/>
      <c r="D367" t="s">
        <v>13</v>
      </c>
      <c r="E367" s="48">
        <v>15</v>
      </c>
      <c r="G367" s="2">
        <f t="shared" si="6"/>
        <v>94.100000000000009</v>
      </c>
    </row>
    <row r="368" spans="1:7">
      <c r="B368" s="422"/>
      <c r="C368" s="422"/>
      <c r="D368" t="s">
        <v>31</v>
      </c>
      <c r="E368" s="48">
        <v>60</v>
      </c>
      <c r="G368" s="2">
        <f t="shared" si="6"/>
        <v>154.10000000000002</v>
      </c>
    </row>
    <row r="369" spans="1:7">
      <c r="B369" s="422"/>
      <c r="C369" s="422"/>
      <c r="D369" t="s">
        <v>29</v>
      </c>
      <c r="E369" s="48">
        <v>5</v>
      </c>
      <c r="G369" s="2">
        <f t="shared" si="6"/>
        <v>159.10000000000002</v>
      </c>
    </row>
    <row r="370" spans="1:7">
      <c r="B370" s="422"/>
      <c r="C370" s="422"/>
      <c r="D370" s="62" t="s">
        <v>32</v>
      </c>
      <c r="E370" s="48">
        <v>10</v>
      </c>
      <c r="G370" s="2">
        <f t="shared" si="6"/>
        <v>169.10000000000002</v>
      </c>
    </row>
    <row r="371" spans="1:7">
      <c r="B371" s="422"/>
      <c r="C371" s="422"/>
      <c r="D371" s="62" t="s">
        <v>72</v>
      </c>
      <c r="E371" s="48">
        <v>10</v>
      </c>
      <c r="G371" s="2">
        <f t="shared" si="6"/>
        <v>179.10000000000002</v>
      </c>
    </row>
    <row r="372" spans="1:7">
      <c r="A372" s="3">
        <v>44061</v>
      </c>
      <c r="B372" s="422">
        <v>20194</v>
      </c>
      <c r="C372" s="422" t="s">
        <v>22</v>
      </c>
      <c r="D372" t="s">
        <v>31</v>
      </c>
      <c r="E372" s="48"/>
      <c r="F372" s="2">
        <v>60</v>
      </c>
      <c r="G372" s="2">
        <f t="shared" si="6"/>
        <v>119.10000000000002</v>
      </c>
    </row>
    <row r="373" spans="1:7">
      <c r="A373" s="3">
        <v>44061</v>
      </c>
      <c r="B373" s="422">
        <v>20194</v>
      </c>
      <c r="C373" s="422" t="s">
        <v>22</v>
      </c>
      <c r="D373" t="s">
        <v>29</v>
      </c>
      <c r="E373" s="48"/>
      <c r="F373" s="2">
        <v>5</v>
      </c>
      <c r="G373" s="2">
        <f t="shared" si="6"/>
        <v>114.10000000000002</v>
      </c>
    </row>
    <row r="374" spans="1:7">
      <c r="A374" s="3">
        <v>44111</v>
      </c>
      <c r="B374" s="422">
        <v>20431</v>
      </c>
      <c r="C374" s="422" t="s">
        <v>22</v>
      </c>
      <c r="D374" t="s">
        <v>12</v>
      </c>
      <c r="E374" s="48"/>
      <c r="F374" s="48">
        <v>79.099999999999994</v>
      </c>
      <c r="G374" s="2">
        <f t="shared" si="6"/>
        <v>35.000000000000028</v>
      </c>
    </row>
    <row r="375" spans="1:7">
      <c r="A375" s="3">
        <v>44111</v>
      </c>
      <c r="B375" s="422">
        <v>20431</v>
      </c>
      <c r="C375" s="422" t="s">
        <v>22</v>
      </c>
      <c r="D375" t="s">
        <v>13</v>
      </c>
      <c r="E375" s="48"/>
      <c r="F375" s="48">
        <v>15</v>
      </c>
      <c r="G375" s="2">
        <f t="shared" si="6"/>
        <v>20.000000000000028</v>
      </c>
    </row>
    <row r="376" spans="1:7">
      <c r="A376" s="3">
        <v>44260</v>
      </c>
      <c r="B376" s="422">
        <v>21735</v>
      </c>
      <c r="C376" s="422" t="s">
        <v>22</v>
      </c>
      <c r="D376" s="62" t="s">
        <v>32</v>
      </c>
      <c r="E376" s="48"/>
      <c r="F376" s="48">
        <v>10</v>
      </c>
      <c r="G376" s="2">
        <f t="shared" si="6"/>
        <v>10.000000000000028</v>
      </c>
    </row>
    <row r="377" spans="1:7">
      <c r="A377" s="3">
        <v>44260</v>
      </c>
      <c r="B377" s="422">
        <v>21735</v>
      </c>
      <c r="C377" s="422" t="s">
        <v>22</v>
      </c>
      <c r="D377" s="62" t="s">
        <v>72</v>
      </c>
      <c r="E377" s="48"/>
      <c r="F377" s="48">
        <v>10</v>
      </c>
      <c r="G377" s="2">
        <f t="shared" si="6"/>
        <v>2.8421709430404007E-14</v>
      </c>
    </row>
    <row r="378" spans="1:7">
      <c r="A378" s="31">
        <v>44074</v>
      </c>
      <c r="B378" s="421" t="s">
        <v>10</v>
      </c>
      <c r="C378" s="421" t="s">
        <v>23</v>
      </c>
      <c r="D378" t="s">
        <v>12</v>
      </c>
      <c r="E378" s="48">
        <v>76</v>
      </c>
      <c r="G378" s="2">
        <f t="shared" si="6"/>
        <v>76.000000000000028</v>
      </c>
    </row>
    <row r="379" spans="1:7">
      <c r="B379" s="422"/>
      <c r="C379" s="422"/>
      <c r="D379" t="s">
        <v>13</v>
      </c>
      <c r="E379" s="48">
        <v>10.6</v>
      </c>
      <c r="G379" s="2">
        <f t="shared" si="6"/>
        <v>86.600000000000023</v>
      </c>
    </row>
    <row r="380" spans="1:7">
      <c r="B380" s="422"/>
      <c r="C380" s="422"/>
      <c r="D380" t="s">
        <v>31</v>
      </c>
      <c r="E380" s="48">
        <v>60</v>
      </c>
      <c r="G380" s="2">
        <f t="shared" si="6"/>
        <v>146.60000000000002</v>
      </c>
    </row>
    <row r="381" spans="1:7">
      <c r="B381" s="422"/>
      <c r="C381" s="422"/>
      <c r="D381" t="s">
        <v>29</v>
      </c>
      <c r="E381" s="48">
        <v>5</v>
      </c>
      <c r="G381" s="2">
        <f t="shared" si="6"/>
        <v>151.60000000000002</v>
      </c>
    </row>
    <row r="382" spans="1:7">
      <c r="B382" s="422"/>
      <c r="C382" s="422"/>
      <c r="D382" t="s">
        <v>33</v>
      </c>
      <c r="E382" s="48">
        <v>15</v>
      </c>
      <c r="G382" s="2">
        <f t="shared" si="6"/>
        <v>166.60000000000002</v>
      </c>
    </row>
    <row r="383" spans="1:7">
      <c r="A383" s="3">
        <v>44131</v>
      </c>
      <c r="B383" s="422">
        <v>20577</v>
      </c>
      <c r="C383" s="422" t="s">
        <v>23</v>
      </c>
      <c r="D383" t="s">
        <v>12</v>
      </c>
      <c r="E383" s="48"/>
      <c r="F383" s="2">
        <v>76</v>
      </c>
      <c r="G383" s="2">
        <f t="shared" si="6"/>
        <v>90.600000000000023</v>
      </c>
    </row>
    <row r="384" spans="1:7">
      <c r="A384" s="3">
        <v>44131</v>
      </c>
      <c r="B384" s="422">
        <v>20577</v>
      </c>
      <c r="C384" s="422" t="s">
        <v>23</v>
      </c>
      <c r="D384" t="s">
        <v>13</v>
      </c>
      <c r="E384" s="48"/>
      <c r="F384" s="2">
        <v>10.6</v>
      </c>
      <c r="G384" s="2">
        <f t="shared" si="6"/>
        <v>80.000000000000028</v>
      </c>
    </row>
    <row r="385" spans="1:10">
      <c r="A385" s="3">
        <v>44131</v>
      </c>
      <c r="B385" s="422">
        <v>20577</v>
      </c>
      <c r="C385" s="422" t="s">
        <v>23</v>
      </c>
      <c r="D385" t="s">
        <v>31</v>
      </c>
      <c r="E385" s="48"/>
      <c r="F385" s="2">
        <v>60</v>
      </c>
      <c r="G385" s="2">
        <f t="shared" si="6"/>
        <v>20.000000000000028</v>
      </c>
    </row>
    <row r="386" spans="1:10">
      <c r="A386" s="3">
        <v>44131</v>
      </c>
      <c r="B386" s="422">
        <v>20577</v>
      </c>
      <c r="C386" s="422" t="s">
        <v>23</v>
      </c>
      <c r="D386" t="s">
        <v>29</v>
      </c>
      <c r="E386" s="48"/>
      <c r="F386" s="2">
        <v>5</v>
      </c>
      <c r="G386" s="2">
        <f t="shared" si="6"/>
        <v>15.000000000000028</v>
      </c>
    </row>
    <row r="387" spans="1:10">
      <c r="A387" s="3">
        <v>44260</v>
      </c>
      <c r="B387" s="422">
        <v>21735</v>
      </c>
      <c r="C387" s="422" t="s">
        <v>23</v>
      </c>
      <c r="D387" t="s">
        <v>33</v>
      </c>
      <c r="E387" s="48"/>
      <c r="F387" s="2">
        <v>15</v>
      </c>
      <c r="G387" s="2">
        <f t="shared" si="6"/>
        <v>2.8421709430404007E-14</v>
      </c>
    </row>
    <row r="388" spans="1:10">
      <c r="A388" s="8">
        <v>44104</v>
      </c>
      <c r="B388" s="421" t="s">
        <v>10</v>
      </c>
      <c r="C388" s="421" t="s">
        <v>24</v>
      </c>
      <c r="D388" t="s">
        <v>12</v>
      </c>
      <c r="E388" s="48">
        <v>82.3</v>
      </c>
      <c r="G388" s="2">
        <f t="shared" si="6"/>
        <v>82.300000000000026</v>
      </c>
    </row>
    <row r="389" spans="1:10">
      <c r="A389"/>
      <c r="B389" s="422"/>
      <c r="C389" s="422"/>
      <c r="D389" t="s">
        <v>13</v>
      </c>
      <c r="E389" s="48">
        <v>12.3</v>
      </c>
      <c r="G389" s="2">
        <f t="shared" si="6"/>
        <v>94.600000000000023</v>
      </c>
    </row>
    <row r="390" spans="1:10">
      <c r="A390"/>
      <c r="B390" s="422"/>
      <c r="C390" s="422"/>
      <c r="D390" t="s">
        <v>14</v>
      </c>
      <c r="E390" s="28">
        <v>60</v>
      </c>
      <c r="F390" s="10"/>
      <c r="G390" s="2">
        <f t="shared" si="6"/>
        <v>154.60000000000002</v>
      </c>
      <c r="J390" s="5"/>
    </row>
    <row r="391" spans="1:10">
      <c r="A391"/>
      <c r="B391" s="422"/>
      <c r="C391" s="422"/>
      <c r="D391" t="s">
        <v>29</v>
      </c>
      <c r="E391" s="28">
        <v>5</v>
      </c>
      <c r="G391" s="2">
        <f t="shared" si="6"/>
        <v>159.60000000000002</v>
      </c>
    </row>
    <row r="392" spans="1:10">
      <c r="A392"/>
      <c r="B392" s="422"/>
      <c r="C392" s="422"/>
      <c r="D392" t="s">
        <v>33</v>
      </c>
      <c r="E392" s="28">
        <v>8.5</v>
      </c>
      <c r="G392" s="2">
        <f t="shared" si="6"/>
        <v>168.10000000000002</v>
      </c>
    </row>
    <row r="393" spans="1:10">
      <c r="A393" s="3">
        <v>44131</v>
      </c>
      <c r="B393" s="422">
        <v>20577</v>
      </c>
      <c r="C393" s="422" t="s">
        <v>24</v>
      </c>
      <c r="D393" t="s">
        <v>31</v>
      </c>
      <c r="F393" s="2">
        <v>60</v>
      </c>
      <c r="G393" s="2">
        <f t="shared" si="6"/>
        <v>108.10000000000002</v>
      </c>
    </row>
    <row r="394" spans="1:10">
      <c r="A394" s="3">
        <v>44131</v>
      </c>
      <c r="B394" s="422">
        <v>20577</v>
      </c>
      <c r="C394" s="422" t="s">
        <v>24</v>
      </c>
      <c r="D394" t="s">
        <v>29</v>
      </c>
      <c r="F394" s="2">
        <v>5</v>
      </c>
      <c r="G394" s="2">
        <f t="shared" si="6"/>
        <v>103.10000000000002</v>
      </c>
    </row>
    <row r="395" spans="1:10">
      <c r="A395" s="3">
        <v>44176</v>
      </c>
      <c r="B395" s="422">
        <v>21053</v>
      </c>
      <c r="C395" s="422" t="s">
        <v>24</v>
      </c>
      <c r="D395" t="s">
        <v>12</v>
      </c>
      <c r="F395" s="2">
        <v>82.3</v>
      </c>
      <c r="G395" s="2">
        <f t="shared" si="6"/>
        <v>20.800000000000026</v>
      </c>
    </row>
    <row r="396" spans="1:10">
      <c r="A396" s="3">
        <v>44176</v>
      </c>
      <c r="B396" s="422">
        <v>21053</v>
      </c>
      <c r="C396" s="422" t="s">
        <v>24</v>
      </c>
      <c r="D396" t="s">
        <v>13</v>
      </c>
      <c r="F396" s="2">
        <v>12.3</v>
      </c>
      <c r="G396" s="2">
        <f t="shared" si="6"/>
        <v>8.5000000000000249</v>
      </c>
    </row>
    <row r="397" spans="1:10">
      <c r="A397" s="3">
        <v>44260</v>
      </c>
      <c r="B397" s="422">
        <v>21735</v>
      </c>
      <c r="C397" s="422" t="s">
        <v>24</v>
      </c>
      <c r="D397" t="s">
        <v>33</v>
      </c>
      <c r="F397" s="2">
        <v>8.5</v>
      </c>
      <c r="G397" s="2">
        <f t="shared" si="6"/>
        <v>2.4868995751603507E-14</v>
      </c>
    </row>
    <row r="398" spans="1:10">
      <c r="A398" s="8">
        <v>44135</v>
      </c>
      <c r="B398" s="421" t="s">
        <v>10</v>
      </c>
      <c r="C398" s="421" t="s">
        <v>25</v>
      </c>
      <c r="D398" t="s">
        <v>12</v>
      </c>
      <c r="E398" s="28">
        <v>96.6</v>
      </c>
      <c r="G398" s="2">
        <f t="shared" si="6"/>
        <v>96.600000000000023</v>
      </c>
    </row>
    <row r="399" spans="1:10">
      <c r="A399"/>
      <c r="B399" s="422"/>
      <c r="C399" s="422"/>
      <c r="D399" t="s">
        <v>13</v>
      </c>
      <c r="E399" s="28">
        <v>13</v>
      </c>
      <c r="G399" s="2">
        <f t="shared" si="6"/>
        <v>109.60000000000002</v>
      </c>
    </row>
    <row r="400" spans="1:10">
      <c r="A400"/>
      <c r="B400" s="422"/>
      <c r="C400" s="422"/>
      <c r="D400" t="s">
        <v>14</v>
      </c>
      <c r="E400" s="28">
        <v>60</v>
      </c>
      <c r="G400" s="2">
        <f t="shared" si="6"/>
        <v>169.60000000000002</v>
      </c>
    </row>
    <row r="401" spans="1:7">
      <c r="A401"/>
      <c r="B401" s="422"/>
      <c r="C401" s="422"/>
      <c r="D401" t="s">
        <v>29</v>
      </c>
      <c r="E401" s="28">
        <v>5</v>
      </c>
      <c r="G401" s="2">
        <f t="shared" si="6"/>
        <v>174.60000000000002</v>
      </c>
    </row>
    <row r="402" spans="1:7">
      <c r="A402"/>
      <c r="B402" s="422"/>
      <c r="C402" s="422"/>
      <c r="D402" s="62" t="s">
        <v>36</v>
      </c>
      <c r="E402" s="48">
        <v>10</v>
      </c>
      <c r="G402" s="2">
        <f t="shared" si="6"/>
        <v>184.60000000000002</v>
      </c>
    </row>
    <row r="403" spans="1:7">
      <c r="A403"/>
      <c r="B403" s="422"/>
      <c r="C403" s="422"/>
      <c r="D403" s="62" t="s">
        <v>37</v>
      </c>
      <c r="E403" s="48">
        <v>10</v>
      </c>
      <c r="G403" s="2">
        <f t="shared" ref="G403:G462" si="7">+G402+E403-F403</f>
        <v>194.60000000000002</v>
      </c>
    </row>
    <row r="404" spans="1:7">
      <c r="A404" s="1">
        <v>44137</v>
      </c>
      <c r="B404" s="422">
        <v>20602</v>
      </c>
      <c r="C404" s="422" t="s">
        <v>25</v>
      </c>
      <c r="D404" t="s">
        <v>31</v>
      </c>
      <c r="F404" s="2">
        <v>60</v>
      </c>
      <c r="G404" s="2">
        <f t="shared" si="7"/>
        <v>134.60000000000002</v>
      </c>
    </row>
    <row r="405" spans="1:7">
      <c r="A405" s="1">
        <v>44137</v>
      </c>
      <c r="B405" s="422">
        <v>20602</v>
      </c>
      <c r="C405" s="422" t="s">
        <v>25</v>
      </c>
      <c r="D405" t="s">
        <v>29</v>
      </c>
      <c r="F405" s="2">
        <v>5</v>
      </c>
      <c r="G405" s="2">
        <f t="shared" si="7"/>
        <v>129.60000000000002</v>
      </c>
    </row>
    <row r="406" spans="1:7">
      <c r="A406" s="1">
        <v>44176</v>
      </c>
      <c r="B406" s="422">
        <v>21053</v>
      </c>
      <c r="C406" s="422" t="s">
        <v>25</v>
      </c>
      <c r="D406" t="s">
        <v>12</v>
      </c>
      <c r="F406" s="2">
        <v>96.6</v>
      </c>
      <c r="G406" s="2">
        <f t="shared" si="7"/>
        <v>33.000000000000028</v>
      </c>
    </row>
    <row r="407" spans="1:7">
      <c r="A407" s="1">
        <v>44176</v>
      </c>
      <c r="B407" s="422">
        <v>21053</v>
      </c>
      <c r="C407" s="422" t="s">
        <v>25</v>
      </c>
      <c r="D407" t="s">
        <v>13</v>
      </c>
      <c r="F407" s="2">
        <v>13</v>
      </c>
      <c r="G407" s="2">
        <f t="shared" si="7"/>
        <v>20.000000000000028</v>
      </c>
    </row>
    <row r="408" spans="1:7">
      <c r="A408" s="1">
        <v>44260</v>
      </c>
      <c r="B408" s="422">
        <v>21735</v>
      </c>
      <c r="C408" s="422" t="s">
        <v>25</v>
      </c>
      <c r="D408" s="62" t="s">
        <v>36</v>
      </c>
      <c r="F408" s="2">
        <v>10</v>
      </c>
      <c r="G408" s="2">
        <f t="shared" si="7"/>
        <v>10.000000000000028</v>
      </c>
    </row>
    <row r="409" spans="1:7">
      <c r="A409" s="1">
        <v>44260</v>
      </c>
      <c r="B409" s="422">
        <v>21735</v>
      </c>
      <c r="C409" s="422" t="s">
        <v>25</v>
      </c>
      <c r="D409" s="62" t="s">
        <v>37</v>
      </c>
      <c r="F409" s="2">
        <v>10</v>
      </c>
      <c r="G409" s="2">
        <f t="shared" si="7"/>
        <v>2.8421709430404007E-14</v>
      </c>
    </row>
    <row r="410" spans="1:7">
      <c r="A410" s="8">
        <v>44165</v>
      </c>
      <c r="B410" s="421" t="s">
        <v>10</v>
      </c>
      <c r="C410" s="421" t="s">
        <v>26</v>
      </c>
      <c r="D410" t="s">
        <v>12</v>
      </c>
      <c r="E410" s="28">
        <v>91.6</v>
      </c>
      <c r="G410" s="2">
        <f t="shared" si="7"/>
        <v>91.600000000000023</v>
      </c>
    </row>
    <row r="411" spans="1:7">
      <c r="A411" s="1"/>
      <c r="B411" s="422"/>
      <c r="C411" s="422"/>
      <c r="D411" t="s">
        <v>13</v>
      </c>
      <c r="E411" s="28">
        <v>13.4</v>
      </c>
      <c r="G411" s="2">
        <f t="shared" si="7"/>
        <v>105.00000000000003</v>
      </c>
    </row>
    <row r="412" spans="1:7">
      <c r="A412" s="1"/>
      <c r="B412" s="422"/>
      <c r="C412" s="422"/>
      <c r="D412" t="s">
        <v>31</v>
      </c>
      <c r="E412" s="28">
        <v>60</v>
      </c>
      <c r="G412" s="2">
        <f t="shared" si="7"/>
        <v>165.00000000000003</v>
      </c>
    </row>
    <row r="413" spans="1:7">
      <c r="A413" s="1"/>
      <c r="B413" s="422"/>
      <c r="C413" s="422"/>
      <c r="D413" t="s">
        <v>29</v>
      </c>
      <c r="E413" s="28">
        <v>5</v>
      </c>
      <c r="G413" s="2">
        <f t="shared" si="7"/>
        <v>170.00000000000003</v>
      </c>
    </row>
    <row r="414" spans="1:7">
      <c r="A414" s="1">
        <v>44165</v>
      </c>
      <c r="B414" s="422" t="s">
        <v>69</v>
      </c>
      <c r="C414" s="422" t="s">
        <v>26</v>
      </c>
      <c r="D414" s="62" t="s">
        <v>14</v>
      </c>
      <c r="E414" s="5"/>
      <c r="F414" s="2">
        <v>60</v>
      </c>
      <c r="G414" s="2">
        <f t="shared" si="7"/>
        <v>110.00000000000003</v>
      </c>
    </row>
    <row r="415" spans="1:7">
      <c r="A415" s="1">
        <v>44165</v>
      </c>
      <c r="B415" s="422" t="s">
        <v>69</v>
      </c>
      <c r="C415" s="422" t="s">
        <v>26</v>
      </c>
      <c r="D415" s="62" t="s">
        <v>29</v>
      </c>
      <c r="E415" s="5"/>
      <c r="F415" s="2">
        <v>5</v>
      </c>
      <c r="G415" s="2">
        <f t="shared" si="7"/>
        <v>105.00000000000003</v>
      </c>
    </row>
    <row r="416" spans="1:7">
      <c r="A416" s="1">
        <v>44184</v>
      </c>
      <c r="B416" s="422">
        <v>21146</v>
      </c>
      <c r="C416" s="422" t="s">
        <v>26</v>
      </c>
      <c r="D416" s="62" t="s">
        <v>12</v>
      </c>
      <c r="E416" s="5"/>
      <c r="F416" s="2">
        <v>91.6</v>
      </c>
      <c r="G416" s="2">
        <f t="shared" si="7"/>
        <v>13.400000000000034</v>
      </c>
    </row>
    <row r="417" spans="1:7">
      <c r="A417" s="1">
        <v>44184</v>
      </c>
      <c r="B417" s="422">
        <v>21146</v>
      </c>
      <c r="C417" s="422" t="s">
        <v>26</v>
      </c>
      <c r="D417" s="62" t="s">
        <v>13</v>
      </c>
      <c r="E417" s="5"/>
      <c r="F417" s="2">
        <v>13.4</v>
      </c>
      <c r="G417" s="2">
        <f t="shared" si="7"/>
        <v>3.3750779948604759E-14</v>
      </c>
    </row>
    <row r="418" spans="1:7">
      <c r="A418" s="8">
        <v>44196</v>
      </c>
      <c r="B418" s="421" t="s">
        <v>10</v>
      </c>
      <c r="C418" s="421" t="s">
        <v>27</v>
      </c>
      <c r="D418" t="s">
        <v>12</v>
      </c>
      <c r="E418" s="67">
        <v>104.8</v>
      </c>
      <c r="G418" s="2">
        <f t="shared" si="7"/>
        <v>104.80000000000003</v>
      </c>
    </row>
    <row r="419" spans="1:7">
      <c r="A419" s="1"/>
      <c r="B419" s="422"/>
      <c r="C419" s="422"/>
      <c r="D419" t="s">
        <v>13</v>
      </c>
      <c r="E419" s="67">
        <v>11.9</v>
      </c>
      <c r="G419" s="2">
        <f t="shared" si="7"/>
        <v>116.70000000000003</v>
      </c>
    </row>
    <row r="420" spans="1:7">
      <c r="A420" s="1"/>
      <c r="B420" s="422"/>
      <c r="C420" s="422"/>
      <c r="D420" t="s">
        <v>31</v>
      </c>
      <c r="E420" s="67">
        <v>60</v>
      </c>
      <c r="G420" s="2">
        <f t="shared" si="7"/>
        <v>176.70000000000005</v>
      </c>
    </row>
    <row r="421" spans="1:7">
      <c r="A421" s="1"/>
      <c r="B421" s="422"/>
      <c r="C421" s="422"/>
      <c r="D421" t="s">
        <v>29</v>
      </c>
      <c r="E421" s="67">
        <v>5</v>
      </c>
      <c r="G421" s="2">
        <f t="shared" si="7"/>
        <v>181.70000000000005</v>
      </c>
    </row>
    <row r="422" spans="1:7">
      <c r="A422" s="13">
        <v>44196</v>
      </c>
      <c r="B422" s="422" t="s">
        <v>69</v>
      </c>
      <c r="C422" s="422" t="s">
        <v>27</v>
      </c>
      <c r="D422" t="s">
        <v>31</v>
      </c>
      <c r="E422" s="2"/>
      <c r="F422" s="2">
        <v>60</v>
      </c>
      <c r="G422" s="2">
        <f t="shared" si="7"/>
        <v>121.70000000000005</v>
      </c>
    </row>
    <row r="423" spans="1:7">
      <c r="A423" s="13">
        <v>44196</v>
      </c>
      <c r="B423" s="422" t="s">
        <v>69</v>
      </c>
      <c r="C423" s="422" t="s">
        <v>27</v>
      </c>
      <c r="D423" t="s">
        <v>29</v>
      </c>
      <c r="E423" s="2"/>
      <c r="F423" s="2">
        <v>5</v>
      </c>
      <c r="G423" s="2">
        <f t="shared" si="7"/>
        <v>116.70000000000005</v>
      </c>
    </row>
    <row r="424" spans="1:7">
      <c r="A424" s="13">
        <v>44233</v>
      </c>
      <c r="B424" s="422">
        <v>21530</v>
      </c>
      <c r="C424" s="422" t="s">
        <v>27</v>
      </c>
      <c r="D424" t="s">
        <v>12</v>
      </c>
      <c r="E424" s="2"/>
      <c r="F424" s="2">
        <v>104.8</v>
      </c>
      <c r="G424" s="2">
        <f t="shared" si="7"/>
        <v>11.900000000000048</v>
      </c>
    </row>
    <row r="425" spans="1:7">
      <c r="A425" s="13">
        <v>44233</v>
      </c>
      <c r="B425" s="422">
        <v>21530</v>
      </c>
      <c r="C425" s="422" t="s">
        <v>27</v>
      </c>
      <c r="D425" t="s">
        <v>13</v>
      </c>
      <c r="E425" s="2"/>
      <c r="F425" s="2">
        <v>11.9</v>
      </c>
      <c r="G425" s="2">
        <f t="shared" si="7"/>
        <v>4.7961634663806763E-14</v>
      </c>
    </row>
    <row r="426" spans="1:7">
      <c r="A426" s="8">
        <v>44227</v>
      </c>
      <c r="B426" s="421" t="s">
        <v>10</v>
      </c>
      <c r="C426" s="421" t="s">
        <v>11</v>
      </c>
      <c r="D426" t="s">
        <v>12</v>
      </c>
      <c r="E426" s="67">
        <v>105.8</v>
      </c>
      <c r="G426" s="2">
        <f t="shared" si="7"/>
        <v>105.80000000000004</v>
      </c>
    </row>
    <row r="427" spans="1:7">
      <c r="A427" s="1"/>
      <c r="B427" s="422"/>
      <c r="C427" s="422"/>
      <c r="D427" t="s">
        <v>13</v>
      </c>
      <c r="E427" s="67">
        <v>15</v>
      </c>
      <c r="G427" s="2">
        <f t="shared" si="7"/>
        <v>120.80000000000004</v>
      </c>
    </row>
    <row r="428" spans="1:7">
      <c r="A428" s="1"/>
      <c r="B428" s="422"/>
      <c r="C428" s="422"/>
      <c r="D428" t="s">
        <v>31</v>
      </c>
      <c r="E428" s="67">
        <v>60</v>
      </c>
      <c r="G428" s="2">
        <f t="shared" si="7"/>
        <v>180.80000000000004</v>
      </c>
    </row>
    <row r="429" spans="1:7">
      <c r="A429" s="1"/>
      <c r="B429" s="422"/>
      <c r="C429" s="422"/>
      <c r="D429" t="s">
        <v>29</v>
      </c>
      <c r="E429" s="67">
        <v>5</v>
      </c>
      <c r="G429" s="2">
        <f t="shared" si="7"/>
        <v>185.80000000000004</v>
      </c>
    </row>
    <row r="430" spans="1:7">
      <c r="A430" s="13">
        <v>44227</v>
      </c>
      <c r="B430" s="422" t="s">
        <v>69</v>
      </c>
      <c r="C430" s="422" t="s">
        <v>11</v>
      </c>
      <c r="D430" t="s">
        <v>31</v>
      </c>
      <c r="E430" s="2"/>
      <c r="F430" s="2">
        <v>60</v>
      </c>
      <c r="G430" s="2">
        <f t="shared" si="7"/>
        <v>125.80000000000004</v>
      </c>
    </row>
    <row r="431" spans="1:7">
      <c r="A431" s="13">
        <v>44227</v>
      </c>
      <c r="B431" s="422" t="s">
        <v>69</v>
      </c>
      <c r="C431" s="422" t="s">
        <v>11</v>
      </c>
      <c r="D431" t="s">
        <v>29</v>
      </c>
      <c r="E431" s="2"/>
      <c r="F431" s="2">
        <v>5</v>
      </c>
      <c r="G431" s="2">
        <f t="shared" si="7"/>
        <v>120.80000000000004</v>
      </c>
    </row>
    <row r="432" spans="1:7">
      <c r="A432" s="13">
        <v>44271</v>
      </c>
      <c r="B432" s="422">
        <v>21928</v>
      </c>
      <c r="C432" s="422" t="s">
        <v>11</v>
      </c>
      <c r="D432" t="s">
        <v>12</v>
      </c>
      <c r="E432" s="2"/>
      <c r="F432" s="2">
        <v>105.8</v>
      </c>
      <c r="G432" s="2">
        <f t="shared" si="7"/>
        <v>15.000000000000043</v>
      </c>
    </row>
    <row r="433" spans="1:8">
      <c r="A433" s="13">
        <v>44271</v>
      </c>
      <c r="B433" s="422">
        <v>21928</v>
      </c>
      <c r="C433" s="422" t="s">
        <v>11</v>
      </c>
      <c r="D433" t="s">
        <v>13</v>
      </c>
      <c r="E433" s="2"/>
      <c r="F433" s="2">
        <v>15</v>
      </c>
      <c r="G433" s="2">
        <f t="shared" si="7"/>
        <v>4.2632564145606011E-14</v>
      </c>
    </row>
    <row r="434" spans="1:8">
      <c r="A434" s="8">
        <v>44255</v>
      </c>
      <c r="B434" s="421" t="s">
        <v>10</v>
      </c>
      <c r="C434" s="421" t="s">
        <v>17</v>
      </c>
      <c r="D434" t="s">
        <v>12</v>
      </c>
      <c r="E434" s="67">
        <v>101.3</v>
      </c>
      <c r="G434" s="2">
        <f t="shared" si="7"/>
        <v>101.30000000000004</v>
      </c>
    </row>
    <row r="435" spans="1:8">
      <c r="A435" s="1"/>
      <c r="B435" s="422"/>
      <c r="C435" s="422"/>
      <c r="D435" t="s">
        <v>13</v>
      </c>
      <c r="E435" s="67">
        <v>13.7</v>
      </c>
      <c r="G435" s="2">
        <f t="shared" si="7"/>
        <v>115.00000000000004</v>
      </c>
    </row>
    <row r="436" spans="1:8">
      <c r="A436" s="1"/>
      <c r="B436" s="422"/>
      <c r="C436" s="422"/>
      <c r="D436" t="s">
        <v>31</v>
      </c>
      <c r="E436" s="67">
        <v>56</v>
      </c>
      <c r="G436" s="2">
        <f t="shared" si="7"/>
        <v>171.00000000000006</v>
      </c>
    </row>
    <row r="437" spans="1:8">
      <c r="A437" s="1"/>
      <c r="B437" s="422"/>
      <c r="C437" s="422"/>
      <c r="D437" t="s">
        <v>29</v>
      </c>
      <c r="E437" s="67">
        <v>5</v>
      </c>
      <c r="G437" s="2">
        <f t="shared" si="7"/>
        <v>176.00000000000006</v>
      </c>
    </row>
    <row r="438" spans="1:8">
      <c r="A438" s="1">
        <v>44255</v>
      </c>
      <c r="B438" s="422" t="s">
        <v>69</v>
      </c>
      <c r="C438" s="422" t="s">
        <v>17</v>
      </c>
      <c r="D438" t="s">
        <v>14</v>
      </c>
      <c r="E438" s="67"/>
      <c r="F438" s="2">
        <v>56</v>
      </c>
      <c r="G438" s="2">
        <f t="shared" si="7"/>
        <v>120.00000000000006</v>
      </c>
    </row>
    <row r="439" spans="1:8">
      <c r="A439" s="1">
        <v>44255</v>
      </c>
      <c r="B439" s="422" t="s">
        <v>69</v>
      </c>
      <c r="C439" s="422" t="s">
        <v>17</v>
      </c>
      <c r="D439" t="s">
        <v>15</v>
      </c>
      <c r="E439" s="67"/>
      <c r="F439" s="2">
        <v>5</v>
      </c>
      <c r="G439" s="2">
        <f t="shared" si="7"/>
        <v>115.00000000000006</v>
      </c>
    </row>
    <row r="440" spans="1:8">
      <c r="A440" s="1">
        <v>44295</v>
      </c>
      <c r="B440" s="422">
        <v>22125</v>
      </c>
      <c r="C440" s="422" t="s">
        <v>17</v>
      </c>
      <c r="D440" t="s">
        <v>12</v>
      </c>
      <c r="E440" s="67"/>
      <c r="F440" s="2">
        <v>101.3</v>
      </c>
      <c r="G440" s="2">
        <f t="shared" si="7"/>
        <v>13.70000000000006</v>
      </c>
    </row>
    <row r="441" spans="1:8">
      <c r="A441" s="1">
        <v>44295</v>
      </c>
      <c r="B441" s="422">
        <v>22125</v>
      </c>
      <c r="C441" s="422" t="s">
        <v>17</v>
      </c>
      <c r="D441" t="s">
        <v>13</v>
      </c>
      <c r="E441" s="67"/>
      <c r="F441" s="2">
        <v>13.7</v>
      </c>
      <c r="G441" s="2">
        <f t="shared" si="7"/>
        <v>6.0396132539608516E-14</v>
      </c>
    </row>
    <row r="442" spans="1:8">
      <c r="A442" s="8">
        <v>44286</v>
      </c>
      <c r="B442" s="421" t="s">
        <v>10</v>
      </c>
      <c r="C442" s="421" t="s">
        <v>18</v>
      </c>
      <c r="D442" t="s">
        <v>12</v>
      </c>
      <c r="E442" s="67">
        <v>111.1</v>
      </c>
      <c r="G442" s="2">
        <f t="shared" si="7"/>
        <v>111.10000000000005</v>
      </c>
    </row>
    <row r="443" spans="1:8">
      <c r="A443" s="1"/>
      <c r="B443" s="422"/>
      <c r="C443" s="422"/>
      <c r="D443" t="s">
        <v>13</v>
      </c>
      <c r="E443" s="67">
        <v>11.8</v>
      </c>
      <c r="G443" s="2">
        <f t="shared" si="7"/>
        <v>122.90000000000005</v>
      </c>
    </row>
    <row r="444" spans="1:8">
      <c r="A444" s="1"/>
      <c r="B444" s="422"/>
      <c r="C444" s="422"/>
      <c r="D444" t="s">
        <v>31</v>
      </c>
      <c r="E444" s="67">
        <v>60</v>
      </c>
      <c r="G444" s="2">
        <f t="shared" si="7"/>
        <v>182.90000000000003</v>
      </c>
    </row>
    <row r="445" spans="1:8">
      <c r="A445" s="1"/>
      <c r="B445" s="422"/>
      <c r="C445" s="422"/>
      <c r="D445" t="s">
        <v>29</v>
      </c>
      <c r="E445" s="67">
        <v>5</v>
      </c>
      <c r="G445" s="2">
        <f t="shared" si="7"/>
        <v>187.90000000000003</v>
      </c>
    </row>
    <row r="446" spans="1:8">
      <c r="A446" s="1"/>
      <c r="B446" s="422"/>
      <c r="C446" s="422"/>
      <c r="D446" t="s">
        <v>280</v>
      </c>
      <c r="E446" s="67">
        <v>10</v>
      </c>
      <c r="G446" s="2">
        <f t="shared" si="7"/>
        <v>197.90000000000003</v>
      </c>
    </row>
    <row r="447" spans="1:8">
      <c r="A447" s="1">
        <v>44286</v>
      </c>
      <c r="B447" s="422" t="s">
        <v>69</v>
      </c>
      <c r="C447" s="422" t="s">
        <v>18</v>
      </c>
      <c r="D447" t="s">
        <v>14</v>
      </c>
      <c r="E447" s="67"/>
      <c r="F447" s="2">
        <v>22</v>
      </c>
      <c r="G447" s="2">
        <f t="shared" si="7"/>
        <v>175.90000000000003</v>
      </c>
      <c r="H447" s="28"/>
    </row>
    <row r="448" spans="1:8">
      <c r="A448" s="1">
        <v>44301</v>
      </c>
      <c r="B448" s="422">
        <v>22163</v>
      </c>
      <c r="C448" s="422" t="s">
        <v>18</v>
      </c>
      <c r="D448" t="s">
        <v>14</v>
      </c>
      <c r="E448" s="67"/>
      <c r="F448" s="2">
        <v>38</v>
      </c>
      <c r="G448" s="2">
        <f t="shared" si="7"/>
        <v>137.90000000000003</v>
      </c>
      <c r="H448" s="28"/>
    </row>
    <row r="449" spans="1:8">
      <c r="A449" s="1">
        <v>44301</v>
      </c>
      <c r="B449" s="422">
        <v>22163</v>
      </c>
      <c r="C449" s="422" t="s">
        <v>18</v>
      </c>
      <c r="D449" t="s">
        <v>15</v>
      </c>
      <c r="E449" s="67"/>
      <c r="F449" s="2">
        <v>5</v>
      </c>
      <c r="G449" s="2">
        <f t="shared" si="7"/>
        <v>132.90000000000003</v>
      </c>
      <c r="H449" s="28"/>
    </row>
    <row r="450" spans="1:8">
      <c r="A450" s="1">
        <v>44301</v>
      </c>
      <c r="B450" s="422">
        <v>22163</v>
      </c>
      <c r="C450" s="422" t="s">
        <v>18</v>
      </c>
      <c r="D450" t="s">
        <v>280</v>
      </c>
      <c r="E450" s="67"/>
      <c r="F450" s="2">
        <v>10</v>
      </c>
      <c r="G450" s="2">
        <f t="shared" si="7"/>
        <v>122.90000000000003</v>
      </c>
      <c r="H450" s="28"/>
    </row>
    <row r="451" spans="1:8">
      <c r="A451" s="1">
        <v>44322</v>
      </c>
      <c r="B451" s="422">
        <v>22388</v>
      </c>
      <c r="C451" s="422" t="s">
        <v>18</v>
      </c>
      <c r="D451" t="s">
        <v>12</v>
      </c>
      <c r="E451" s="67"/>
      <c r="F451" s="2">
        <v>111.1</v>
      </c>
      <c r="G451" s="2">
        <f t="shared" si="7"/>
        <v>11.80000000000004</v>
      </c>
      <c r="H451" s="28"/>
    </row>
    <row r="452" spans="1:8">
      <c r="A452" s="1">
        <v>44322</v>
      </c>
      <c r="B452" s="422">
        <v>22388</v>
      </c>
      <c r="C452" s="422" t="s">
        <v>18</v>
      </c>
      <c r="D452" t="s">
        <v>13</v>
      </c>
      <c r="E452" s="67"/>
      <c r="F452" s="2">
        <v>11.8</v>
      </c>
      <c r="G452" s="2">
        <f t="shared" si="7"/>
        <v>3.907985046680551E-14</v>
      </c>
      <c r="H452" s="28"/>
    </row>
    <row r="453" spans="1:8">
      <c r="A453" s="8">
        <v>44316</v>
      </c>
      <c r="B453" s="421" t="s">
        <v>10</v>
      </c>
      <c r="C453" s="421" t="s">
        <v>19</v>
      </c>
      <c r="D453" t="s">
        <v>12</v>
      </c>
      <c r="E453" s="67">
        <v>107.2</v>
      </c>
      <c r="G453" s="2">
        <f t="shared" si="7"/>
        <v>107.20000000000005</v>
      </c>
      <c r="H453" s="28"/>
    </row>
    <row r="454" spans="1:8">
      <c r="A454" s="1"/>
      <c r="B454" s="422"/>
      <c r="C454" s="422"/>
      <c r="D454" t="s">
        <v>13</v>
      </c>
      <c r="E454" s="67">
        <v>12.8</v>
      </c>
      <c r="G454" s="2">
        <f t="shared" si="7"/>
        <v>120.00000000000004</v>
      </c>
      <c r="H454" s="28"/>
    </row>
    <row r="455" spans="1:8">
      <c r="A455" s="1"/>
      <c r="B455" s="422"/>
      <c r="C455" s="422"/>
      <c r="D455" t="s">
        <v>31</v>
      </c>
      <c r="E455" s="67">
        <v>60</v>
      </c>
      <c r="G455" s="2">
        <f t="shared" si="7"/>
        <v>180.00000000000006</v>
      </c>
      <c r="H455" s="28"/>
    </row>
    <row r="456" spans="1:8">
      <c r="A456" s="1"/>
      <c r="B456" s="422"/>
      <c r="C456" s="422"/>
      <c r="D456" t="s">
        <v>29</v>
      </c>
      <c r="E456" s="67">
        <v>5</v>
      </c>
      <c r="G456" s="2">
        <f t="shared" si="7"/>
        <v>185.00000000000006</v>
      </c>
      <c r="H456" s="28"/>
    </row>
    <row r="457" spans="1:8">
      <c r="A457" s="1">
        <v>44330</v>
      </c>
      <c r="B457" s="422">
        <v>22457</v>
      </c>
      <c r="C457" s="422" t="s">
        <v>19</v>
      </c>
      <c r="D457" t="s">
        <v>14</v>
      </c>
      <c r="E457" s="67"/>
      <c r="F457" s="2">
        <v>60</v>
      </c>
      <c r="G457" s="2">
        <f t="shared" si="7"/>
        <v>125.00000000000006</v>
      </c>
      <c r="H457" s="28"/>
    </row>
    <row r="458" spans="1:8">
      <c r="A458" s="1">
        <v>44330</v>
      </c>
      <c r="B458" s="422">
        <v>22457</v>
      </c>
      <c r="C458" s="422" t="s">
        <v>19</v>
      </c>
      <c r="D458" t="s">
        <v>15</v>
      </c>
      <c r="E458" s="67"/>
      <c r="F458" s="2">
        <v>5</v>
      </c>
      <c r="G458" s="2">
        <f t="shared" si="7"/>
        <v>120.00000000000006</v>
      </c>
      <c r="H458" s="28"/>
    </row>
    <row r="459" spans="1:8">
      <c r="A459" s="1">
        <v>44344</v>
      </c>
      <c r="B459" s="422">
        <v>22692</v>
      </c>
      <c r="C459" s="422" t="s">
        <v>19</v>
      </c>
      <c r="D459" t="s">
        <v>12</v>
      </c>
      <c r="E459" s="67"/>
      <c r="F459" s="2">
        <v>107.2</v>
      </c>
      <c r="G459" s="2">
        <f t="shared" si="7"/>
        <v>12.800000000000054</v>
      </c>
      <c r="H459" s="28"/>
    </row>
    <row r="460" spans="1:8">
      <c r="A460" s="1">
        <v>44344</v>
      </c>
      <c r="B460" s="422">
        <v>22692</v>
      </c>
      <c r="C460" s="422" t="s">
        <v>19</v>
      </c>
      <c r="D460" t="s">
        <v>13</v>
      </c>
      <c r="E460" s="67"/>
      <c r="F460" s="2">
        <v>12.8</v>
      </c>
      <c r="G460" s="2">
        <f t="shared" si="7"/>
        <v>5.3290705182007514E-14</v>
      </c>
      <c r="H460" s="28"/>
    </row>
    <row r="461" spans="1:8">
      <c r="A461" s="8">
        <v>44347</v>
      </c>
      <c r="B461" s="421" t="s">
        <v>10</v>
      </c>
      <c r="C461" s="421" t="s">
        <v>20</v>
      </c>
      <c r="D461" t="s">
        <v>12</v>
      </c>
      <c r="E461" s="67">
        <v>87.1</v>
      </c>
      <c r="G461" s="2">
        <f t="shared" si="7"/>
        <v>87.100000000000051</v>
      </c>
      <c r="H461" s="28"/>
    </row>
    <row r="462" spans="1:8">
      <c r="A462" s="1"/>
      <c r="B462" s="422"/>
      <c r="C462" s="422"/>
      <c r="D462" t="s">
        <v>13</v>
      </c>
      <c r="E462" s="67">
        <v>11.5</v>
      </c>
      <c r="G462" s="2">
        <f t="shared" si="7"/>
        <v>98.600000000000051</v>
      </c>
      <c r="H462" s="28"/>
    </row>
    <row r="463" spans="1:8">
      <c r="A463" s="1"/>
      <c r="B463" s="422"/>
      <c r="C463" s="422"/>
      <c r="D463" t="s">
        <v>31</v>
      </c>
      <c r="E463" s="67">
        <v>60</v>
      </c>
      <c r="G463" s="2">
        <f>+G462+E463-F463</f>
        <v>158.60000000000005</v>
      </c>
      <c r="H463" s="28"/>
    </row>
    <row r="464" spans="1:8">
      <c r="A464" s="1"/>
      <c r="B464" s="422"/>
      <c r="C464" s="422"/>
      <c r="D464" t="s">
        <v>29</v>
      </c>
      <c r="E464" s="67">
        <v>5</v>
      </c>
      <c r="G464" s="2">
        <f>+G463+E464-F464</f>
        <v>163.60000000000005</v>
      </c>
      <c r="H464" s="28"/>
    </row>
    <row r="465" spans="1:8">
      <c r="A465" s="1">
        <v>44385</v>
      </c>
      <c r="B465" s="422">
        <v>22955</v>
      </c>
      <c r="C465" s="422" t="s">
        <v>20</v>
      </c>
      <c r="D465" t="s">
        <v>12</v>
      </c>
      <c r="E465" s="67"/>
      <c r="F465" s="67">
        <v>87.1</v>
      </c>
      <c r="G465" s="2">
        <f t="shared" ref="G465:G484" si="8">+G464+E465-F465</f>
        <v>76.500000000000057</v>
      </c>
      <c r="H465" s="28"/>
    </row>
    <row r="466" spans="1:8">
      <c r="A466" s="1">
        <v>44385</v>
      </c>
      <c r="B466" s="422">
        <v>22955</v>
      </c>
      <c r="C466" s="422" t="s">
        <v>20</v>
      </c>
      <c r="D466" t="s">
        <v>13</v>
      </c>
      <c r="E466" s="67"/>
      <c r="F466" s="67">
        <v>11.5</v>
      </c>
      <c r="G466" s="2">
        <f t="shared" si="8"/>
        <v>65.000000000000057</v>
      </c>
      <c r="H466" s="28"/>
    </row>
    <row r="467" spans="1:8">
      <c r="A467" s="1">
        <v>44385</v>
      </c>
      <c r="B467" s="422">
        <v>22952</v>
      </c>
      <c r="C467" s="422" t="s">
        <v>20</v>
      </c>
      <c r="D467" t="s">
        <v>31</v>
      </c>
      <c r="E467" s="67"/>
      <c r="F467" s="67">
        <v>60</v>
      </c>
      <c r="G467" s="2">
        <f t="shared" si="8"/>
        <v>5.0000000000000568</v>
      </c>
      <c r="H467" s="28"/>
    </row>
    <row r="468" spans="1:8">
      <c r="A468" s="1">
        <v>44385</v>
      </c>
      <c r="B468" s="422">
        <v>22952</v>
      </c>
      <c r="C468" s="422" t="s">
        <v>20</v>
      </c>
      <c r="D468" t="s">
        <v>29</v>
      </c>
      <c r="E468" s="67"/>
      <c r="F468" s="67">
        <v>5</v>
      </c>
      <c r="G468" s="2">
        <f t="shared" si="8"/>
        <v>5.6843418860808015E-14</v>
      </c>
      <c r="H468" s="28"/>
    </row>
    <row r="469" spans="1:8">
      <c r="A469" s="8">
        <v>44377</v>
      </c>
      <c r="B469" s="421" t="s">
        <v>10</v>
      </c>
      <c r="C469" s="421" t="s">
        <v>21</v>
      </c>
      <c r="D469" t="s">
        <v>12</v>
      </c>
      <c r="E469" s="67">
        <v>95.4</v>
      </c>
      <c r="G469" s="2">
        <f t="shared" si="8"/>
        <v>95.400000000000063</v>
      </c>
      <c r="H469" s="28"/>
    </row>
    <row r="470" spans="1:8">
      <c r="A470" s="1"/>
      <c r="B470" s="422"/>
      <c r="C470" s="422"/>
      <c r="D470" t="s">
        <v>13</v>
      </c>
      <c r="E470" s="82">
        <v>13.4</v>
      </c>
      <c r="G470" s="2">
        <f t="shared" si="8"/>
        <v>108.80000000000007</v>
      </c>
      <c r="H470" s="28"/>
    </row>
    <row r="471" spans="1:8">
      <c r="A471" s="1"/>
      <c r="B471" s="422"/>
      <c r="C471" s="422"/>
      <c r="D471" t="s">
        <v>31</v>
      </c>
      <c r="E471" s="67">
        <v>60</v>
      </c>
      <c r="G471" s="2">
        <f t="shared" si="8"/>
        <v>168.80000000000007</v>
      </c>
      <c r="H471" s="28"/>
    </row>
    <row r="472" spans="1:8">
      <c r="A472" s="1"/>
      <c r="B472" s="422"/>
      <c r="C472" s="422"/>
      <c r="D472" t="s">
        <v>29</v>
      </c>
      <c r="E472" s="67">
        <v>5</v>
      </c>
      <c r="G472" s="2">
        <f t="shared" si="8"/>
        <v>173.80000000000007</v>
      </c>
      <c r="H472" s="28"/>
    </row>
    <row r="473" spans="1:8">
      <c r="A473" s="1">
        <v>44385</v>
      </c>
      <c r="B473" s="422">
        <v>22952</v>
      </c>
      <c r="C473" s="422" t="s">
        <v>21</v>
      </c>
      <c r="D473" t="s">
        <v>31</v>
      </c>
      <c r="E473" s="67"/>
      <c r="F473" s="67">
        <v>60</v>
      </c>
      <c r="G473" s="2">
        <f t="shared" si="8"/>
        <v>113.80000000000007</v>
      </c>
      <c r="H473" s="28"/>
    </row>
    <row r="474" spans="1:8">
      <c r="A474" s="1">
        <v>44385</v>
      </c>
      <c r="B474" s="422">
        <v>22952</v>
      </c>
      <c r="C474" s="422" t="s">
        <v>21</v>
      </c>
      <c r="D474" t="s">
        <v>29</v>
      </c>
      <c r="E474" s="67"/>
      <c r="F474" s="67">
        <v>5</v>
      </c>
      <c r="G474" s="2">
        <f t="shared" si="8"/>
        <v>108.80000000000007</v>
      </c>
      <c r="H474" s="28"/>
    </row>
    <row r="475" spans="1:8">
      <c r="A475" s="1">
        <v>44421</v>
      </c>
      <c r="B475" s="422">
        <v>23231</v>
      </c>
      <c r="C475" s="422" t="s">
        <v>21</v>
      </c>
      <c r="D475" t="s">
        <v>12</v>
      </c>
      <c r="E475" s="67"/>
      <c r="F475" s="67">
        <v>95.4</v>
      </c>
      <c r="G475" s="2">
        <f t="shared" si="8"/>
        <v>13.400000000000063</v>
      </c>
      <c r="H475" s="28"/>
    </row>
    <row r="476" spans="1:8">
      <c r="A476" s="1">
        <v>44421</v>
      </c>
      <c r="B476" s="422">
        <v>23231</v>
      </c>
      <c r="C476" s="422" t="s">
        <v>21</v>
      </c>
      <c r="D476" t="s">
        <v>13</v>
      </c>
      <c r="E476" s="67"/>
      <c r="F476" s="67">
        <v>13.4</v>
      </c>
      <c r="G476" s="2">
        <f t="shared" si="8"/>
        <v>6.2172489379008766E-14</v>
      </c>
      <c r="H476" s="28"/>
    </row>
    <row r="477" spans="1:8">
      <c r="A477" s="81">
        <v>44408</v>
      </c>
      <c r="B477" s="421" t="s">
        <v>10</v>
      </c>
      <c r="C477" s="421" t="s">
        <v>22</v>
      </c>
      <c r="D477" t="s">
        <v>12</v>
      </c>
      <c r="E477" s="2">
        <v>83.6</v>
      </c>
      <c r="G477" s="2">
        <f t="shared" si="8"/>
        <v>83.600000000000051</v>
      </c>
    </row>
    <row r="478" spans="1:8">
      <c r="A478" s="70"/>
      <c r="B478" s="422"/>
      <c r="C478" s="422"/>
      <c r="D478" t="s">
        <v>13</v>
      </c>
      <c r="E478" s="2">
        <v>10.8</v>
      </c>
      <c r="G478" s="2">
        <f t="shared" si="8"/>
        <v>94.400000000000048</v>
      </c>
    </row>
    <row r="479" spans="1:8">
      <c r="A479" s="70"/>
      <c r="B479" s="422"/>
      <c r="C479" s="422"/>
      <c r="D479" t="s">
        <v>14</v>
      </c>
      <c r="E479" s="2">
        <v>60</v>
      </c>
      <c r="G479" s="2">
        <f t="shared" si="8"/>
        <v>154.40000000000003</v>
      </c>
    </row>
    <row r="480" spans="1:8">
      <c r="A480" s="70"/>
      <c r="B480" s="422"/>
      <c r="C480" s="422"/>
      <c r="D480" t="s">
        <v>15</v>
      </c>
      <c r="E480" s="2">
        <v>5</v>
      </c>
      <c r="G480" s="2">
        <f t="shared" si="8"/>
        <v>159.40000000000003</v>
      </c>
    </row>
    <row r="481" spans="1:7">
      <c r="A481" s="70">
        <v>44425</v>
      </c>
      <c r="B481" s="422">
        <v>23251</v>
      </c>
      <c r="C481" s="422" t="s">
        <v>22</v>
      </c>
      <c r="D481" t="s">
        <v>31</v>
      </c>
      <c r="E481" s="2"/>
      <c r="F481" s="2">
        <v>60</v>
      </c>
      <c r="G481" s="2">
        <f t="shared" si="8"/>
        <v>99.400000000000034</v>
      </c>
    </row>
    <row r="482" spans="1:7">
      <c r="A482" s="70">
        <v>44425</v>
      </c>
      <c r="B482" s="422">
        <v>23251</v>
      </c>
      <c r="C482" s="422" t="s">
        <v>22</v>
      </c>
      <c r="D482" t="s">
        <v>29</v>
      </c>
      <c r="E482" s="2"/>
      <c r="F482" s="2">
        <v>5</v>
      </c>
      <c r="G482" s="2">
        <f t="shared" si="8"/>
        <v>94.400000000000034</v>
      </c>
    </row>
    <row r="483" spans="1:7">
      <c r="A483" s="70">
        <v>44453</v>
      </c>
      <c r="B483" s="422">
        <v>23451</v>
      </c>
      <c r="C483" s="422" t="s">
        <v>22</v>
      </c>
      <c r="D483" t="s">
        <v>12</v>
      </c>
      <c r="E483" s="2"/>
      <c r="F483" s="2">
        <v>83.6</v>
      </c>
      <c r="G483" s="2">
        <f t="shared" si="8"/>
        <v>10.80000000000004</v>
      </c>
    </row>
    <row r="484" spans="1:7">
      <c r="A484" s="70">
        <v>44453</v>
      </c>
      <c r="B484" s="422">
        <v>23451</v>
      </c>
      <c r="C484" s="422" t="s">
        <v>22</v>
      </c>
      <c r="D484" t="s">
        <v>13</v>
      </c>
      <c r="E484" s="2"/>
      <c r="F484" s="2">
        <v>10.8</v>
      </c>
      <c r="G484" s="6">
        <f t="shared" si="8"/>
        <v>3.907985046680551E-14</v>
      </c>
    </row>
    <row r="485" spans="1:7">
      <c r="A485" s="31">
        <v>44439</v>
      </c>
      <c r="B485" s="421" t="s">
        <v>10</v>
      </c>
      <c r="C485" s="421" t="s">
        <v>23</v>
      </c>
      <c r="D485" t="s">
        <v>12</v>
      </c>
      <c r="E485" s="2">
        <v>94.6</v>
      </c>
      <c r="G485" s="2">
        <f>+G484+E485-F485</f>
        <v>94.600000000000037</v>
      </c>
    </row>
    <row r="486" spans="1:7">
      <c r="B486" s="422"/>
      <c r="C486" s="422"/>
      <c r="D486" t="s">
        <v>13</v>
      </c>
      <c r="E486" s="2">
        <v>11.1</v>
      </c>
      <c r="G486" s="2">
        <f t="shared" ref="G486:G557" si="9">+G485+E486-F486</f>
        <v>105.70000000000003</v>
      </c>
    </row>
    <row r="487" spans="1:7">
      <c r="B487" s="422"/>
      <c r="C487" s="422"/>
      <c r="D487" t="s">
        <v>14</v>
      </c>
      <c r="E487" s="2">
        <v>60</v>
      </c>
      <c r="G487" s="2">
        <f t="shared" si="9"/>
        <v>165.70000000000005</v>
      </c>
    </row>
    <row r="488" spans="1:7">
      <c r="B488" s="422"/>
      <c r="C488" s="422"/>
      <c r="D488" t="s">
        <v>15</v>
      </c>
      <c r="E488" s="2">
        <v>5</v>
      </c>
      <c r="G488" s="2">
        <f t="shared" si="9"/>
        <v>170.70000000000005</v>
      </c>
    </row>
    <row r="489" spans="1:7">
      <c r="A489" s="3">
        <v>44446</v>
      </c>
      <c r="B489" s="422">
        <v>23374</v>
      </c>
      <c r="C489" s="422" t="s">
        <v>23</v>
      </c>
      <c r="D489" t="s">
        <v>14</v>
      </c>
      <c r="F489" s="2">
        <v>60</v>
      </c>
      <c r="G489" s="2">
        <f t="shared" si="9"/>
        <v>110.70000000000005</v>
      </c>
    </row>
    <row r="490" spans="1:7">
      <c r="A490" s="3">
        <v>44446</v>
      </c>
      <c r="B490" s="422">
        <v>23374</v>
      </c>
      <c r="C490" s="422" t="s">
        <v>23</v>
      </c>
      <c r="D490" t="s">
        <v>15</v>
      </c>
      <c r="F490" s="2">
        <v>5</v>
      </c>
      <c r="G490" s="2">
        <f t="shared" si="9"/>
        <v>105.70000000000005</v>
      </c>
    </row>
    <row r="491" spans="1:7">
      <c r="A491" s="3">
        <v>44516</v>
      </c>
      <c r="B491" s="422">
        <v>23866</v>
      </c>
      <c r="C491" s="422" t="s">
        <v>23</v>
      </c>
      <c r="F491" s="2">
        <v>94.6</v>
      </c>
      <c r="G491" s="2">
        <f t="shared" si="9"/>
        <v>11.100000000000051</v>
      </c>
    </row>
    <row r="492" spans="1:7">
      <c r="A492" s="3">
        <v>44516</v>
      </c>
      <c r="B492" s="422">
        <v>23866</v>
      </c>
      <c r="C492" s="422" t="s">
        <v>23</v>
      </c>
      <c r="F492" s="2">
        <v>11.1</v>
      </c>
      <c r="G492" s="2">
        <f t="shared" si="9"/>
        <v>5.1514348342607263E-14</v>
      </c>
    </row>
    <row r="493" spans="1:7">
      <c r="A493" s="430">
        <v>44469</v>
      </c>
      <c r="B493" s="421" t="s">
        <v>10</v>
      </c>
      <c r="C493" s="421" t="s">
        <v>24</v>
      </c>
      <c r="D493" t="s">
        <v>12</v>
      </c>
      <c r="E493" s="2">
        <v>97.9</v>
      </c>
      <c r="G493" s="2">
        <f t="shared" si="9"/>
        <v>97.900000000000063</v>
      </c>
    </row>
    <row r="494" spans="1:7">
      <c r="B494" s="422"/>
      <c r="C494" s="422"/>
      <c r="D494" t="s">
        <v>13</v>
      </c>
      <c r="E494" s="2">
        <v>12.7</v>
      </c>
      <c r="G494" s="2">
        <f t="shared" si="9"/>
        <v>110.60000000000007</v>
      </c>
    </row>
    <row r="495" spans="1:7">
      <c r="B495" s="422"/>
      <c r="C495" s="422"/>
      <c r="D495" t="s">
        <v>14</v>
      </c>
      <c r="E495" s="2">
        <v>60</v>
      </c>
      <c r="G495" s="2">
        <f t="shared" si="9"/>
        <v>170.60000000000008</v>
      </c>
    </row>
    <row r="496" spans="1:7">
      <c r="B496" s="422"/>
      <c r="C496" s="422"/>
      <c r="D496" t="s">
        <v>15</v>
      </c>
      <c r="E496" s="2">
        <v>5</v>
      </c>
      <c r="G496" s="2">
        <f t="shared" si="9"/>
        <v>175.60000000000008</v>
      </c>
    </row>
    <row r="497" spans="1:11">
      <c r="A497" s="3">
        <v>44446</v>
      </c>
      <c r="B497" s="422">
        <v>23374</v>
      </c>
      <c r="C497" s="422" t="s">
        <v>24</v>
      </c>
      <c r="D497" t="s">
        <v>14</v>
      </c>
      <c r="F497" s="2">
        <v>60</v>
      </c>
      <c r="G497" s="2">
        <f t="shared" si="9"/>
        <v>115.60000000000008</v>
      </c>
    </row>
    <row r="498" spans="1:11">
      <c r="A498" s="3">
        <v>44446</v>
      </c>
      <c r="B498" s="422">
        <v>23374</v>
      </c>
      <c r="C498" s="422" t="s">
        <v>24</v>
      </c>
      <c r="D498" t="s">
        <v>15</v>
      </c>
      <c r="F498" s="2">
        <v>5</v>
      </c>
      <c r="G498" s="2">
        <f t="shared" si="9"/>
        <v>110.60000000000008</v>
      </c>
    </row>
    <row r="499" spans="1:11">
      <c r="A499" s="3">
        <v>44516</v>
      </c>
      <c r="B499" s="422">
        <v>23866</v>
      </c>
      <c r="C499" s="422" t="s">
        <v>24</v>
      </c>
      <c r="D499" t="s">
        <v>12</v>
      </c>
      <c r="F499" s="2">
        <v>97.9</v>
      </c>
      <c r="G499" s="2">
        <f t="shared" si="9"/>
        <v>12.700000000000074</v>
      </c>
    </row>
    <row r="500" spans="1:11">
      <c r="A500" s="3">
        <v>44516</v>
      </c>
      <c r="B500" s="422">
        <v>23866</v>
      </c>
      <c r="C500" s="422" t="s">
        <v>24</v>
      </c>
      <c r="D500" t="s">
        <v>13</v>
      </c>
      <c r="F500" s="2">
        <v>12.7</v>
      </c>
      <c r="G500" s="2">
        <f t="shared" si="9"/>
        <v>7.460698725481052E-14</v>
      </c>
    </row>
    <row r="501" spans="1:11">
      <c r="A501" s="430">
        <v>44500</v>
      </c>
      <c r="B501" s="421" t="s">
        <v>10</v>
      </c>
      <c r="C501" s="421" t="s">
        <v>25</v>
      </c>
      <c r="D501" t="s">
        <v>12</v>
      </c>
      <c r="E501" s="28">
        <v>101.5</v>
      </c>
      <c r="G501" s="2">
        <f t="shared" si="9"/>
        <v>101.50000000000007</v>
      </c>
    </row>
    <row r="502" spans="1:11">
      <c r="B502" s="422"/>
      <c r="C502" s="422"/>
      <c r="D502" t="s">
        <v>13</v>
      </c>
      <c r="E502" s="28">
        <v>10.6</v>
      </c>
      <c r="G502" s="2">
        <f t="shared" si="9"/>
        <v>112.10000000000007</v>
      </c>
    </row>
    <row r="503" spans="1:11">
      <c r="B503" s="422"/>
      <c r="C503" s="422"/>
      <c r="D503" t="s">
        <v>14</v>
      </c>
      <c r="E503" s="2">
        <v>60</v>
      </c>
      <c r="G503" s="2">
        <f t="shared" si="9"/>
        <v>172.10000000000008</v>
      </c>
    </row>
    <row r="504" spans="1:11">
      <c r="B504" s="422"/>
      <c r="C504" s="422"/>
      <c r="D504" t="s">
        <v>15</v>
      </c>
      <c r="E504" s="2">
        <v>5</v>
      </c>
      <c r="G504" s="2">
        <f t="shared" si="9"/>
        <v>177.10000000000008</v>
      </c>
    </row>
    <row r="505" spans="1:11">
      <c r="A505" s="3">
        <v>44475</v>
      </c>
      <c r="B505" s="422">
        <v>23582</v>
      </c>
      <c r="C505" s="422" t="s">
        <v>25</v>
      </c>
      <c r="D505" t="s">
        <v>14</v>
      </c>
      <c r="E505" s="2"/>
      <c r="F505" s="2">
        <v>60</v>
      </c>
      <c r="G505" s="2">
        <f t="shared" si="9"/>
        <v>117.10000000000008</v>
      </c>
    </row>
    <row r="506" spans="1:11">
      <c r="A506" s="3">
        <v>44475</v>
      </c>
      <c r="B506" s="422">
        <v>23582</v>
      </c>
      <c r="C506" s="422" t="s">
        <v>25</v>
      </c>
      <c r="D506" t="s">
        <v>15</v>
      </c>
      <c r="E506" s="2"/>
      <c r="F506" s="2">
        <v>5</v>
      </c>
      <c r="G506" s="2">
        <f t="shared" si="9"/>
        <v>112.10000000000008</v>
      </c>
    </row>
    <row r="507" spans="1:11">
      <c r="A507" s="3">
        <v>44560</v>
      </c>
      <c r="B507" s="422">
        <v>24076</v>
      </c>
      <c r="C507" s="422" t="s">
        <v>25</v>
      </c>
      <c r="D507" t="s">
        <v>12</v>
      </c>
      <c r="E507" s="2"/>
      <c r="F507" s="2">
        <v>101.5</v>
      </c>
      <c r="G507" s="2">
        <f t="shared" si="9"/>
        <v>10.60000000000008</v>
      </c>
    </row>
    <row r="508" spans="1:11">
      <c r="A508" s="3">
        <v>44560</v>
      </c>
      <c r="B508" s="422">
        <v>24076</v>
      </c>
      <c r="C508" s="422" t="s">
        <v>25</v>
      </c>
      <c r="D508" t="s">
        <v>13</v>
      </c>
      <c r="E508" s="2"/>
      <c r="F508" s="2">
        <v>10.6</v>
      </c>
      <c r="G508" s="2">
        <f t="shared" si="9"/>
        <v>7.9936057773011271E-14</v>
      </c>
    </row>
    <row r="509" spans="1:11">
      <c r="A509" s="81">
        <v>44530</v>
      </c>
      <c r="B509" s="421" t="s">
        <v>10</v>
      </c>
      <c r="C509" s="421" t="s">
        <v>26</v>
      </c>
      <c r="D509" t="s">
        <v>12</v>
      </c>
      <c r="E509" s="2">
        <v>108.3</v>
      </c>
      <c r="G509" s="2">
        <f t="shared" si="9"/>
        <v>108.30000000000008</v>
      </c>
      <c r="H509" s="462" t="s">
        <v>375</v>
      </c>
      <c r="I509" s="462"/>
      <c r="J509" s="462"/>
      <c r="K509" s="462"/>
    </row>
    <row r="510" spans="1:11">
      <c r="A510" s="70"/>
      <c r="B510" s="422"/>
      <c r="C510" s="422"/>
      <c r="D510" t="s">
        <v>13</v>
      </c>
      <c r="E510" s="2">
        <v>12</v>
      </c>
      <c r="G510" s="2">
        <f t="shared" si="9"/>
        <v>120.30000000000008</v>
      </c>
      <c r="H510" s="462"/>
      <c r="I510" s="462"/>
      <c r="J510" s="462"/>
      <c r="K510" s="462"/>
    </row>
    <row r="511" spans="1:11">
      <c r="A511" s="70"/>
      <c r="B511" s="422"/>
      <c r="C511" s="422"/>
      <c r="D511" t="s">
        <v>14</v>
      </c>
      <c r="E511" s="2">
        <v>60</v>
      </c>
      <c r="G511" s="2">
        <f t="shared" si="9"/>
        <v>180.30000000000007</v>
      </c>
      <c r="I511"/>
    </row>
    <row r="512" spans="1:11">
      <c r="A512" s="70"/>
      <c r="B512" s="422"/>
      <c r="C512" s="422"/>
      <c r="D512" t="s">
        <v>15</v>
      </c>
      <c r="E512" s="2">
        <v>5</v>
      </c>
      <c r="G512" s="2">
        <f t="shared" si="9"/>
        <v>185.30000000000007</v>
      </c>
      <c r="I512"/>
    </row>
    <row r="513" spans="1:11">
      <c r="A513" s="70"/>
      <c r="B513" s="422"/>
      <c r="C513" s="422"/>
      <c r="D513" t="s">
        <v>242</v>
      </c>
      <c r="E513" s="2">
        <v>10</v>
      </c>
      <c r="G513" s="2">
        <f t="shared" si="9"/>
        <v>195.30000000000007</v>
      </c>
      <c r="I513"/>
    </row>
    <row r="514" spans="1:11">
      <c r="A514" s="70">
        <v>44513</v>
      </c>
      <c r="B514" s="422">
        <v>23813</v>
      </c>
      <c r="C514" s="422" t="s">
        <v>26</v>
      </c>
      <c r="D514" t="s">
        <v>14</v>
      </c>
      <c r="E514" s="2"/>
      <c r="F514" s="2">
        <v>60</v>
      </c>
      <c r="G514" s="2">
        <f t="shared" si="9"/>
        <v>135.30000000000007</v>
      </c>
      <c r="I514"/>
    </row>
    <row r="515" spans="1:11">
      <c r="A515" s="70">
        <v>44513</v>
      </c>
      <c r="B515" s="422">
        <v>23813</v>
      </c>
      <c r="C515" s="422" t="s">
        <v>26</v>
      </c>
      <c r="D515" t="s">
        <v>15</v>
      </c>
      <c r="E515" s="2"/>
      <c r="F515" s="2">
        <v>5</v>
      </c>
      <c r="G515" s="2">
        <f t="shared" si="9"/>
        <v>130.30000000000007</v>
      </c>
      <c r="I515"/>
    </row>
    <row r="516" spans="1:11">
      <c r="A516" s="70">
        <v>44536</v>
      </c>
      <c r="B516" s="422">
        <v>23995</v>
      </c>
      <c r="C516" s="422" t="s">
        <v>26</v>
      </c>
      <c r="D516" t="s">
        <v>242</v>
      </c>
      <c r="E516" s="2"/>
      <c r="F516" s="2">
        <v>10</v>
      </c>
      <c r="G516" s="2">
        <f t="shared" si="9"/>
        <v>120.30000000000007</v>
      </c>
      <c r="I516"/>
    </row>
    <row r="517" spans="1:11">
      <c r="A517" s="3">
        <v>44560</v>
      </c>
      <c r="B517" s="422">
        <v>24076</v>
      </c>
      <c r="C517" s="422" t="s">
        <v>26</v>
      </c>
      <c r="D517" t="s">
        <v>12</v>
      </c>
      <c r="E517" s="2"/>
      <c r="F517" s="2">
        <v>108.3</v>
      </c>
      <c r="G517" s="2">
        <f t="shared" si="9"/>
        <v>12.000000000000071</v>
      </c>
      <c r="I517"/>
    </row>
    <row r="518" spans="1:11">
      <c r="A518" s="3">
        <v>44560</v>
      </c>
      <c r="B518" s="422">
        <v>24076</v>
      </c>
      <c r="C518" s="422" t="s">
        <v>26</v>
      </c>
      <c r="D518" t="s">
        <v>13</v>
      </c>
      <c r="E518" s="2"/>
      <c r="F518" s="2">
        <v>12</v>
      </c>
      <c r="G518" s="2">
        <f t="shared" si="9"/>
        <v>7.1054273576010019E-14</v>
      </c>
      <c r="I518"/>
    </row>
    <row r="519" spans="1:11">
      <c r="A519" s="81">
        <v>44561</v>
      </c>
      <c r="B519" s="421" t="s">
        <v>10</v>
      </c>
      <c r="C519" s="421" t="s">
        <v>27</v>
      </c>
      <c r="D519" t="s">
        <v>12</v>
      </c>
      <c r="E519" s="2">
        <v>113.7</v>
      </c>
      <c r="G519" s="2">
        <f t="shared" si="9"/>
        <v>113.70000000000007</v>
      </c>
      <c r="I519"/>
    </row>
    <row r="520" spans="1:11">
      <c r="A520" s="70"/>
      <c r="B520" s="422"/>
      <c r="C520" s="422"/>
      <c r="D520" t="s">
        <v>13</v>
      </c>
      <c r="E520" s="2">
        <v>12.4</v>
      </c>
      <c r="G520" s="2">
        <f t="shared" si="9"/>
        <v>126.10000000000008</v>
      </c>
      <c r="I520"/>
    </row>
    <row r="521" spans="1:11">
      <c r="A521" s="70"/>
      <c r="B521" s="422"/>
      <c r="C521" s="422"/>
      <c r="D521" t="s">
        <v>14</v>
      </c>
      <c r="E521" s="2">
        <v>60</v>
      </c>
      <c r="G521" s="2">
        <f t="shared" si="9"/>
        <v>186.10000000000008</v>
      </c>
      <c r="I521"/>
    </row>
    <row r="522" spans="1:11">
      <c r="A522" s="70"/>
      <c r="B522" s="422"/>
      <c r="C522" s="422"/>
      <c r="D522" t="s">
        <v>15</v>
      </c>
      <c r="E522" s="2">
        <v>5</v>
      </c>
      <c r="G522" s="2">
        <f t="shared" si="9"/>
        <v>191.10000000000008</v>
      </c>
      <c r="I522"/>
    </row>
    <row r="523" spans="1:11">
      <c r="A523" s="70">
        <v>44536</v>
      </c>
      <c r="B523" s="422">
        <v>23995</v>
      </c>
      <c r="C523" s="422" t="s">
        <v>27</v>
      </c>
      <c r="D523" t="s">
        <v>14</v>
      </c>
      <c r="E523" s="2"/>
      <c r="F523" s="2">
        <v>60</v>
      </c>
      <c r="G523" s="2">
        <f t="shared" si="9"/>
        <v>131.10000000000008</v>
      </c>
      <c r="I523"/>
    </row>
    <row r="524" spans="1:11">
      <c r="A524" s="70">
        <v>44536</v>
      </c>
      <c r="B524" s="422">
        <v>23995</v>
      </c>
      <c r="C524" s="422" t="s">
        <v>27</v>
      </c>
      <c r="D524" t="s">
        <v>15</v>
      </c>
      <c r="E524" s="2"/>
      <c r="F524" s="2">
        <v>5</v>
      </c>
      <c r="G524" s="2">
        <f t="shared" si="9"/>
        <v>126.10000000000008</v>
      </c>
      <c r="I524"/>
    </row>
    <row r="525" spans="1:11">
      <c r="A525" s="70">
        <v>44615</v>
      </c>
      <c r="B525" s="422">
        <v>24255</v>
      </c>
      <c r="C525" s="422" t="s">
        <v>27</v>
      </c>
      <c r="D525" t="s">
        <v>12</v>
      </c>
      <c r="E525" s="2"/>
      <c r="F525" s="2">
        <v>113.7</v>
      </c>
      <c r="G525" s="2">
        <f t="shared" si="9"/>
        <v>12.400000000000077</v>
      </c>
      <c r="I525"/>
    </row>
    <row r="526" spans="1:11">
      <c r="A526" s="70">
        <v>44615</v>
      </c>
      <c r="B526" s="422">
        <v>24255</v>
      </c>
      <c r="C526" s="422" t="s">
        <v>27</v>
      </c>
      <c r="D526" t="s">
        <v>13</v>
      </c>
      <c r="E526" s="2"/>
      <c r="F526" s="2">
        <v>12.4</v>
      </c>
      <c r="G526" s="2">
        <f t="shared" si="9"/>
        <v>7.638334409421077E-14</v>
      </c>
      <c r="I526"/>
    </row>
    <row r="527" spans="1:11">
      <c r="A527" s="81">
        <v>44592</v>
      </c>
      <c r="B527" s="421" t="s">
        <v>10</v>
      </c>
      <c r="C527" s="421" t="s">
        <v>11</v>
      </c>
      <c r="D527" t="s">
        <v>12</v>
      </c>
      <c r="E527" s="2">
        <v>120.2</v>
      </c>
      <c r="G527" s="2">
        <f t="shared" si="9"/>
        <v>120.20000000000007</v>
      </c>
      <c r="I527"/>
    </row>
    <row r="528" spans="1:11">
      <c r="A528" s="70"/>
      <c r="B528" s="422"/>
      <c r="C528" s="422"/>
      <c r="D528" t="s">
        <v>13</v>
      </c>
      <c r="E528" s="2">
        <v>9.3000000000000007</v>
      </c>
      <c r="G528" s="2">
        <f t="shared" si="9"/>
        <v>129.50000000000009</v>
      </c>
      <c r="I528"/>
      <c r="K528">
        <v>126.1</v>
      </c>
    </row>
    <row r="529" spans="1:13">
      <c r="A529" s="70"/>
      <c r="B529" s="422"/>
      <c r="C529" s="422"/>
      <c r="D529" t="s">
        <v>14</v>
      </c>
      <c r="E529" s="2">
        <v>60</v>
      </c>
      <c r="G529" s="2">
        <f t="shared" si="9"/>
        <v>189.50000000000009</v>
      </c>
      <c r="I529"/>
      <c r="K529">
        <v>347.7</v>
      </c>
    </row>
    <row r="530" spans="1:13">
      <c r="A530" s="70"/>
      <c r="B530" s="422"/>
      <c r="C530" s="422"/>
      <c r="D530" t="s">
        <v>15</v>
      </c>
      <c r="E530" s="2">
        <v>5</v>
      </c>
      <c r="G530" s="2">
        <f t="shared" si="9"/>
        <v>194.50000000000009</v>
      </c>
      <c r="I530"/>
    </row>
    <row r="531" spans="1:13">
      <c r="A531" s="70">
        <v>44592</v>
      </c>
      <c r="B531" s="422">
        <v>24169</v>
      </c>
      <c r="C531" s="422" t="s">
        <v>11</v>
      </c>
      <c r="D531" t="s">
        <v>14</v>
      </c>
      <c r="E531" s="2"/>
      <c r="F531" s="2">
        <v>60</v>
      </c>
      <c r="G531" s="2">
        <f t="shared" si="9"/>
        <v>134.50000000000009</v>
      </c>
      <c r="I531"/>
    </row>
    <row r="532" spans="1:13">
      <c r="A532" s="70">
        <v>44592</v>
      </c>
      <c r="B532" s="422">
        <v>24169</v>
      </c>
      <c r="C532" s="422" t="s">
        <v>11</v>
      </c>
      <c r="D532" t="s">
        <v>15</v>
      </c>
      <c r="E532" s="2"/>
      <c r="F532" s="2">
        <v>5</v>
      </c>
      <c r="G532" s="2">
        <f t="shared" si="9"/>
        <v>129.50000000000009</v>
      </c>
      <c r="I532"/>
    </row>
    <row r="533" spans="1:13">
      <c r="A533" s="70">
        <v>44621</v>
      </c>
      <c r="B533" s="422">
        <v>24464</v>
      </c>
      <c r="C533" s="422" t="s">
        <v>11</v>
      </c>
      <c r="D533" t="s">
        <v>12</v>
      </c>
      <c r="E533" s="2"/>
      <c r="F533" s="2">
        <v>120.2</v>
      </c>
      <c r="G533" s="2">
        <f t="shared" si="9"/>
        <v>9.3000000000000824</v>
      </c>
      <c r="I533"/>
    </row>
    <row r="534" spans="1:13">
      <c r="A534" s="70">
        <v>44621</v>
      </c>
      <c r="B534" s="422">
        <v>24464</v>
      </c>
      <c r="C534" s="422" t="s">
        <v>11</v>
      </c>
      <c r="D534" t="s">
        <v>13</v>
      </c>
      <c r="E534" s="2"/>
      <c r="F534" s="2">
        <v>9.3000000000000007</v>
      </c>
      <c r="G534" s="2">
        <f t="shared" si="9"/>
        <v>8.1712414612411521E-14</v>
      </c>
      <c r="I534"/>
    </row>
    <row r="535" spans="1:13">
      <c r="A535" s="31">
        <v>44620</v>
      </c>
      <c r="B535" s="421" t="s">
        <v>10</v>
      </c>
      <c r="C535" s="421" t="s">
        <v>17</v>
      </c>
      <c r="D535" t="s">
        <v>12</v>
      </c>
      <c r="E535" s="2">
        <v>120.9</v>
      </c>
      <c r="G535" s="2">
        <f t="shared" si="9"/>
        <v>120.90000000000009</v>
      </c>
      <c r="I535"/>
    </row>
    <row r="536" spans="1:13">
      <c r="B536" s="422"/>
      <c r="C536" s="422"/>
      <c r="D536" t="s">
        <v>13</v>
      </c>
      <c r="E536" s="2">
        <v>12.3</v>
      </c>
      <c r="G536" s="2">
        <f t="shared" si="9"/>
        <v>133.2000000000001</v>
      </c>
      <c r="I536"/>
      <c r="M536">
        <v>133.19999999999999</v>
      </c>
    </row>
    <row r="537" spans="1:13">
      <c r="B537" s="422"/>
      <c r="C537" s="422"/>
      <c r="D537" t="s">
        <v>14</v>
      </c>
      <c r="E537" s="2">
        <v>56</v>
      </c>
      <c r="G537" s="2">
        <f t="shared" si="9"/>
        <v>189.2000000000001</v>
      </c>
      <c r="I537"/>
      <c r="M537">
        <v>201.3</v>
      </c>
    </row>
    <row r="538" spans="1:13">
      <c r="B538" s="422"/>
      <c r="C538" s="422"/>
      <c r="D538" t="s">
        <v>15</v>
      </c>
      <c r="E538" s="2">
        <v>5</v>
      </c>
      <c r="G538" s="2">
        <f t="shared" si="9"/>
        <v>194.2000000000001</v>
      </c>
      <c r="I538"/>
    </row>
    <row r="539" spans="1:13">
      <c r="A539" s="70">
        <v>44643</v>
      </c>
      <c r="B539" s="422">
        <v>24579</v>
      </c>
      <c r="C539" s="422" t="s">
        <v>17</v>
      </c>
      <c r="D539" t="s">
        <v>14</v>
      </c>
      <c r="E539" s="2"/>
      <c r="F539" s="2">
        <v>56</v>
      </c>
      <c r="G539" s="2">
        <f t="shared" si="9"/>
        <v>138.2000000000001</v>
      </c>
      <c r="I539"/>
    </row>
    <row r="540" spans="1:13">
      <c r="A540" s="70">
        <v>44643</v>
      </c>
      <c r="B540" s="422">
        <v>24579</v>
      </c>
      <c r="C540" s="422" t="s">
        <v>17</v>
      </c>
      <c r="D540" t="s">
        <v>15</v>
      </c>
      <c r="E540" s="2"/>
      <c r="F540" s="2">
        <v>5</v>
      </c>
      <c r="G540" s="2">
        <f t="shared" si="9"/>
        <v>133.2000000000001</v>
      </c>
      <c r="I540"/>
    </row>
    <row r="541" spans="1:13">
      <c r="A541" s="70">
        <v>44648</v>
      </c>
      <c r="B541" s="422">
        <v>24695</v>
      </c>
      <c r="C541" s="422" t="s">
        <v>17</v>
      </c>
      <c r="D541" t="s">
        <v>12</v>
      </c>
      <c r="E541" s="2"/>
      <c r="F541" s="2">
        <v>120.9</v>
      </c>
      <c r="G541" s="2">
        <f t="shared" si="9"/>
        <v>12.300000000000097</v>
      </c>
      <c r="I541"/>
    </row>
    <row r="542" spans="1:13">
      <c r="A542" s="70">
        <v>44648</v>
      </c>
      <c r="B542" s="422">
        <v>24695</v>
      </c>
      <c r="C542" s="422" t="s">
        <v>17</v>
      </c>
      <c r="D542" t="s">
        <v>13</v>
      </c>
      <c r="E542" s="2"/>
      <c r="F542" s="2">
        <v>12.3</v>
      </c>
      <c r="G542" s="2">
        <f t="shared" si="9"/>
        <v>9.5923269327613525E-14</v>
      </c>
      <c r="I542"/>
    </row>
    <row r="543" spans="1:13">
      <c r="A543" s="8">
        <v>44651</v>
      </c>
      <c r="B543" s="421" t="s">
        <v>10</v>
      </c>
      <c r="C543" s="421" t="s">
        <v>18</v>
      </c>
      <c r="D543" t="s">
        <v>12</v>
      </c>
      <c r="E543" s="28">
        <v>120</v>
      </c>
      <c r="G543" s="2">
        <f t="shared" si="9"/>
        <v>120.0000000000001</v>
      </c>
      <c r="I543"/>
    </row>
    <row r="544" spans="1:13">
      <c r="B544" s="422"/>
      <c r="C544" s="422"/>
      <c r="D544" t="s">
        <v>13</v>
      </c>
      <c r="E544" s="28">
        <v>13.2</v>
      </c>
      <c r="G544" s="2">
        <f t="shared" si="9"/>
        <v>133.2000000000001</v>
      </c>
      <c r="I544"/>
    </row>
    <row r="545" spans="1:12">
      <c r="B545" s="422"/>
      <c r="C545" s="422"/>
      <c r="D545" t="s">
        <v>14</v>
      </c>
      <c r="E545" s="28">
        <v>60</v>
      </c>
      <c r="G545" s="2">
        <f t="shared" si="9"/>
        <v>193.2000000000001</v>
      </c>
      <c r="I545"/>
    </row>
    <row r="546" spans="1:12">
      <c r="B546" s="422"/>
      <c r="C546" s="422"/>
      <c r="D546" t="s">
        <v>15</v>
      </c>
      <c r="E546" s="28">
        <v>5</v>
      </c>
      <c r="G546" s="2">
        <f t="shared" si="9"/>
        <v>198.2000000000001</v>
      </c>
      <c r="I546"/>
    </row>
    <row r="547" spans="1:12">
      <c r="A547" s="3">
        <v>44683</v>
      </c>
      <c r="B547" s="422" t="s">
        <v>597</v>
      </c>
      <c r="C547" s="422" t="s">
        <v>18</v>
      </c>
      <c r="D547" t="s">
        <v>14</v>
      </c>
      <c r="F547" s="28">
        <v>60</v>
      </c>
      <c r="G547" s="2">
        <f t="shared" si="9"/>
        <v>138.2000000000001</v>
      </c>
      <c r="I547"/>
      <c r="L547">
        <v>311.2</v>
      </c>
    </row>
    <row r="548" spans="1:12">
      <c r="A548" s="3">
        <v>44683</v>
      </c>
      <c r="B548" s="422" t="s">
        <v>597</v>
      </c>
      <c r="C548" s="422" t="s">
        <v>18</v>
      </c>
      <c r="D548" t="s">
        <v>15</v>
      </c>
      <c r="F548" s="28">
        <v>5</v>
      </c>
      <c r="G548" s="2">
        <f t="shared" si="9"/>
        <v>133.2000000000001</v>
      </c>
      <c r="I548"/>
      <c r="L548">
        <v>65</v>
      </c>
    </row>
    <row r="549" spans="1:12">
      <c r="A549" s="3">
        <v>44795</v>
      </c>
      <c r="B549" s="422">
        <v>25346</v>
      </c>
      <c r="C549" s="422" t="s">
        <v>18</v>
      </c>
      <c r="D549" t="s">
        <v>12</v>
      </c>
      <c r="F549" s="28">
        <v>120</v>
      </c>
      <c r="G549" s="2">
        <f t="shared" si="9"/>
        <v>13.200000000000102</v>
      </c>
      <c r="I549"/>
    </row>
    <row r="550" spans="1:12">
      <c r="A550" s="3">
        <v>44795</v>
      </c>
      <c r="B550" s="422">
        <v>25346</v>
      </c>
      <c r="C550" s="422" t="s">
        <v>18</v>
      </c>
      <c r="D550" t="s">
        <v>13</v>
      </c>
      <c r="F550" s="28">
        <v>13.2</v>
      </c>
      <c r="G550" s="2">
        <f t="shared" si="9"/>
        <v>1.0302869668521453E-13</v>
      </c>
      <c r="I550"/>
    </row>
    <row r="551" spans="1:12">
      <c r="A551" s="8">
        <v>44681</v>
      </c>
      <c r="B551" s="421" t="s">
        <v>10</v>
      </c>
      <c r="C551" s="421" t="s">
        <v>19</v>
      </c>
      <c r="D551" t="s">
        <v>12</v>
      </c>
      <c r="E551" s="28">
        <v>122.8</v>
      </c>
      <c r="G551" s="2">
        <f t="shared" si="9"/>
        <v>122.8000000000001</v>
      </c>
      <c r="I551"/>
    </row>
    <row r="552" spans="1:12">
      <c r="B552" s="422"/>
      <c r="C552" s="422"/>
      <c r="D552" t="s">
        <v>13</v>
      </c>
      <c r="E552" s="28">
        <v>10.8</v>
      </c>
      <c r="G552" s="2">
        <f t="shared" si="9"/>
        <v>133.60000000000011</v>
      </c>
      <c r="I552"/>
    </row>
    <row r="553" spans="1:12">
      <c r="B553" s="422"/>
      <c r="C553" s="422"/>
      <c r="D553" t="s">
        <v>14</v>
      </c>
      <c r="E553" s="28">
        <v>60</v>
      </c>
      <c r="G553" s="2">
        <f t="shared" si="9"/>
        <v>193.60000000000011</v>
      </c>
      <c r="I553"/>
    </row>
    <row r="554" spans="1:12">
      <c r="B554" s="422"/>
      <c r="C554" s="422"/>
      <c r="D554" t="s">
        <v>15</v>
      </c>
      <c r="E554" s="28">
        <v>5</v>
      </c>
      <c r="G554" s="2">
        <f t="shared" si="9"/>
        <v>198.60000000000011</v>
      </c>
      <c r="I554"/>
    </row>
    <row r="555" spans="1:12">
      <c r="B555" s="422"/>
      <c r="C555" s="422"/>
      <c r="D555" t="s">
        <v>144</v>
      </c>
      <c r="E555" s="142">
        <v>10</v>
      </c>
      <c r="G555" s="2">
        <f t="shared" si="9"/>
        <v>208.60000000000011</v>
      </c>
      <c r="I555"/>
    </row>
    <row r="556" spans="1:12">
      <c r="A556" s="3">
        <v>44690</v>
      </c>
      <c r="B556" s="422" t="s">
        <v>598</v>
      </c>
      <c r="C556" s="422" t="s">
        <v>19</v>
      </c>
      <c r="D556" t="s">
        <v>14</v>
      </c>
      <c r="F556" s="28">
        <v>60</v>
      </c>
      <c r="G556" s="2">
        <f t="shared" si="9"/>
        <v>148.60000000000011</v>
      </c>
      <c r="I556"/>
    </row>
    <row r="557" spans="1:12">
      <c r="A557" s="70">
        <v>44690</v>
      </c>
      <c r="B557" s="422" t="s">
        <v>598</v>
      </c>
      <c r="C557" s="422" t="s">
        <v>19</v>
      </c>
      <c r="D557" t="s">
        <v>15</v>
      </c>
      <c r="F557" s="28">
        <v>5</v>
      </c>
      <c r="G557" s="2">
        <f t="shared" si="9"/>
        <v>143.60000000000011</v>
      </c>
      <c r="I557"/>
    </row>
    <row r="558" spans="1:12">
      <c r="A558" s="3">
        <v>44795</v>
      </c>
      <c r="B558" s="422">
        <v>25346</v>
      </c>
      <c r="C558" s="422" t="s">
        <v>19</v>
      </c>
      <c r="D558" t="s">
        <v>12</v>
      </c>
      <c r="F558" s="28">
        <v>122.8</v>
      </c>
      <c r="G558" s="2">
        <f t="shared" ref="G558:G623" si="10">+G557+E558-F558</f>
        <v>20.800000000000111</v>
      </c>
      <c r="I558"/>
    </row>
    <row r="559" spans="1:12">
      <c r="A559" s="3">
        <v>44795</v>
      </c>
      <c r="B559" s="422">
        <v>25346</v>
      </c>
      <c r="C559" s="422" t="s">
        <v>19</v>
      </c>
      <c r="D559" t="s">
        <v>13</v>
      </c>
      <c r="F559" s="28">
        <v>10.8</v>
      </c>
      <c r="G559" s="2">
        <f t="shared" si="10"/>
        <v>10.00000000000011</v>
      </c>
      <c r="I559"/>
    </row>
    <row r="560" spans="1:12">
      <c r="A560" s="3">
        <v>44795</v>
      </c>
      <c r="B560" s="422">
        <v>25346</v>
      </c>
      <c r="C560" s="422" t="s">
        <v>19</v>
      </c>
      <c r="D560" t="s">
        <v>144</v>
      </c>
      <c r="F560" s="142">
        <v>10</v>
      </c>
      <c r="G560" s="2">
        <f t="shared" si="10"/>
        <v>1.1013412404281553E-13</v>
      </c>
      <c r="I560"/>
    </row>
    <row r="561" spans="1:9">
      <c r="A561" s="81">
        <v>44712</v>
      </c>
      <c r="B561" s="421" t="s">
        <v>10</v>
      </c>
      <c r="C561" s="421" t="s">
        <v>20</v>
      </c>
      <c r="D561" t="s">
        <v>12</v>
      </c>
      <c r="E561" s="28">
        <v>117.4</v>
      </c>
      <c r="F561" s="28"/>
      <c r="G561" s="2">
        <f t="shared" si="10"/>
        <v>117.40000000000012</v>
      </c>
      <c r="I561"/>
    </row>
    <row r="562" spans="1:9">
      <c r="A562" s="70"/>
      <c r="B562" s="422"/>
      <c r="C562" s="422"/>
      <c r="D562" t="s">
        <v>13</v>
      </c>
      <c r="E562" s="28">
        <v>17.100000000000001</v>
      </c>
      <c r="F562" s="28"/>
      <c r="G562" s="2">
        <f t="shared" si="10"/>
        <v>134.50000000000011</v>
      </c>
      <c r="I562"/>
    </row>
    <row r="563" spans="1:9">
      <c r="A563" s="70"/>
      <c r="B563" s="422"/>
      <c r="C563" s="422"/>
      <c r="D563" t="s">
        <v>14</v>
      </c>
      <c r="E563" s="28">
        <v>60</v>
      </c>
      <c r="F563" s="28"/>
      <c r="G563" s="2">
        <f t="shared" si="10"/>
        <v>194.50000000000011</v>
      </c>
      <c r="I563"/>
    </row>
    <row r="564" spans="1:9">
      <c r="A564" s="70"/>
      <c r="B564" s="422"/>
      <c r="C564" s="422"/>
      <c r="D564" t="s">
        <v>15</v>
      </c>
      <c r="E564" s="28">
        <v>5</v>
      </c>
      <c r="F564" s="28"/>
      <c r="G564" s="2">
        <f t="shared" si="10"/>
        <v>199.50000000000011</v>
      </c>
      <c r="I564"/>
    </row>
    <row r="565" spans="1:9">
      <c r="A565" s="70"/>
      <c r="B565" s="422"/>
      <c r="C565" s="422"/>
      <c r="D565" t="s">
        <v>44</v>
      </c>
      <c r="E565" s="28">
        <v>6</v>
      </c>
      <c r="F565" s="28"/>
      <c r="G565" s="2">
        <f t="shared" si="10"/>
        <v>205.50000000000011</v>
      </c>
      <c r="I565"/>
    </row>
    <row r="566" spans="1:9">
      <c r="A566" s="70">
        <v>44726</v>
      </c>
      <c r="B566" s="422">
        <v>24982</v>
      </c>
      <c r="C566" s="422" t="s">
        <v>20</v>
      </c>
      <c r="D566" t="s">
        <v>14</v>
      </c>
      <c r="F566" s="28">
        <v>60</v>
      </c>
      <c r="G566" s="2">
        <f t="shared" si="10"/>
        <v>145.50000000000011</v>
      </c>
      <c r="I566"/>
    </row>
    <row r="567" spans="1:9">
      <c r="A567" s="70">
        <v>44726</v>
      </c>
      <c r="B567" s="422">
        <v>24982</v>
      </c>
      <c r="C567" s="422" t="s">
        <v>20</v>
      </c>
      <c r="D567" t="s">
        <v>15</v>
      </c>
      <c r="F567" s="28">
        <v>5</v>
      </c>
      <c r="G567" s="2">
        <f t="shared" ref="G567:G571" si="11">+G566+E567-F567</f>
        <v>140.50000000000011</v>
      </c>
      <c r="I567"/>
    </row>
    <row r="568" spans="1:9">
      <c r="A568" s="3">
        <v>44795</v>
      </c>
      <c r="B568" s="422">
        <v>25346</v>
      </c>
      <c r="C568" s="422" t="s">
        <v>20</v>
      </c>
      <c r="D568" t="s">
        <v>12</v>
      </c>
      <c r="F568" s="28">
        <v>117.4</v>
      </c>
      <c r="G568" s="2">
        <f t="shared" si="10"/>
        <v>23.100000000000108</v>
      </c>
      <c r="I568"/>
    </row>
    <row r="569" spans="1:9">
      <c r="A569" s="3">
        <v>44795</v>
      </c>
      <c r="B569" s="422">
        <v>25346</v>
      </c>
      <c r="C569" s="422" t="s">
        <v>20</v>
      </c>
      <c r="D569" t="s">
        <v>13</v>
      </c>
      <c r="F569" s="28">
        <v>17.100000000000001</v>
      </c>
      <c r="G569" s="2">
        <f t="shared" si="10"/>
        <v>6.0000000000001066</v>
      </c>
      <c r="I569"/>
    </row>
    <row r="570" spans="1:9">
      <c r="A570" s="3">
        <v>44795</v>
      </c>
      <c r="B570" s="422">
        <v>25346</v>
      </c>
      <c r="C570" s="422" t="s">
        <v>20</v>
      </c>
      <c r="D570" t="s">
        <v>44</v>
      </c>
      <c r="F570" s="28">
        <v>6</v>
      </c>
      <c r="G570" s="2">
        <f t="shared" si="10"/>
        <v>1.0658141036401503E-13</v>
      </c>
      <c r="I570"/>
    </row>
    <row r="571" spans="1:9">
      <c r="A571" s="81">
        <v>44742</v>
      </c>
      <c r="B571" s="421" t="s">
        <v>10</v>
      </c>
      <c r="C571" s="421" t="s">
        <v>21</v>
      </c>
      <c r="D571" t="s">
        <v>12</v>
      </c>
      <c r="E571" s="28">
        <v>113.7</v>
      </c>
      <c r="F571" s="28"/>
      <c r="G571" s="2">
        <f t="shared" si="11"/>
        <v>113.7000000000001</v>
      </c>
      <c r="I571"/>
    </row>
    <row r="572" spans="1:9">
      <c r="A572" s="70"/>
      <c r="B572" s="422"/>
      <c r="C572" s="422"/>
      <c r="D572" t="s">
        <v>13</v>
      </c>
      <c r="E572" s="28">
        <v>13.9</v>
      </c>
      <c r="F572" s="28"/>
      <c r="G572" s="2">
        <f t="shared" si="10"/>
        <v>127.60000000000011</v>
      </c>
      <c r="I572"/>
    </row>
    <row r="573" spans="1:9">
      <c r="A573" s="70"/>
      <c r="B573" s="422"/>
      <c r="C573" s="422"/>
      <c r="D573" t="s">
        <v>14</v>
      </c>
      <c r="E573" s="28">
        <v>60</v>
      </c>
      <c r="F573" s="28"/>
      <c r="G573" s="2">
        <f t="shared" si="10"/>
        <v>187.60000000000011</v>
      </c>
      <c r="I573"/>
    </row>
    <row r="574" spans="1:9">
      <c r="A574" s="70"/>
      <c r="B574" s="422"/>
      <c r="C574" s="422"/>
      <c r="D574" t="s">
        <v>15</v>
      </c>
      <c r="E574" s="28">
        <v>5</v>
      </c>
      <c r="F574" s="28"/>
      <c r="G574" s="2">
        <f t="shared" si="10"/>
        <v>192.60000000000011</v>
      </c>
      <c r="I574"/>
    </row>
    <row r="575" spans="1:9">
      <c r="A575" s="70">
        <v>44748</v>
      </c>
      <c r="B575" s="422" t="s">
        <v>599</v>
      </c>
      <c r="C575" s="422" t="s">
        <v>21</v>
      </c>
      <c r="D575" t="s">
        <v>14</v>
      </c>
      <c r="F575" s="28">
        <v>60</v>
      </c>
      <c r="G575" s="2">
        <f t="shared" si="10"/>
        <v>132.60000000000011</v>
      </c>
      <c r="I575"/>
    </row>
    <row r="576" spans="1:9">
      <c r="A576" s="70">
        <v>44748</v>
      </c>
      <c r="B576" s="422" t="s">
        <v>599</v>
      </c>
      <c r="C576" s="422" t="s">
        <v>21</v>
      </c>
      <c r="D576" t="s">
        <v>15</v>
      </c>
      <c r="F576" s="28">
        <v>5</v>
      </c>
      <c r="G576" s="2">
        <f t="shared" si="10"/>
        <v>127.60000000000011</v>
      </c>
      <c r="I576"/>
    </row>
    <row r="577" spans="1:13">
      <c r="A577" s="3">
        <v>44795</v>
      </c>
      <c r="B577" s="422">
        <v>25346</v>
      </c>
      <c r="C577" s="422" t="s">
        <v>21</v>
      </c>
      <c r="D577" t="s">
        <v>12</v>
      </c>
      <c r="F577" s="28">
        <v>113.7</v>
      </c>
      <c r="G577" s="2">
        <f t="shared" si="10"/>
        <v>13.900000000000105</v>
      </c>
      <c r="I577"/>
    </row>
    <row r="578" spans="1:13">
      <c r="A578" s="3">
        <v>44795</v>
      </c>
      <c r="B578" s="422">
        <v>25346</v>
      </c>
      <c r="C578" s="422" t="s">
        <v>21</v>
      </c>
      <c r="D578" t="s">
        <v>13</v>
      </c>
      <c r="F578" s="28">
        <v>13.9</v>
      </c>
      <c r="G578" s="2">
        <f t="shared" si="10"/>
        <v>1.0480505352461478E-13</v>
      </c>
      <c r="I578"/>
    </row>
    <row r="579" spans="1:13">
      <c r="A579" s="31">
        <v>44773</v>
      </c>
      <c r="B579" s="421" t="s">
        <v>10</v>
      </c>
      <c r="C579" s="421" t="s">
        <v>22</v>
      </c>
      <c r="D579" t="s">
        <v>12</v>
      </c>
      <c r="E579" s="2">
        <v>113.1</v>
      </c>
      <c r="F579" s="28"/>
      <c r="G579" s="2">
        <f t="shared" si="10"/>
        <v>113.10000000000009</v>
      </c>
      <c r="I579"/>
    </row>
    <row r="580" spans="1:13">
      <c r="B580" s="422"/>
      <c r="C580" s="422"/>
      <c r="D580" t="s">
        <v>13</v>
      </c>
      <c r="E580" s="2">
        <v>16.7</v>
      </c>
      <c r="F580" s="28"/>
      <c r="G580" s="2">
        <f t="shared" si="10"/>
        <v>129.8000000000001</v>
      </c>
      <c r="I580"/>
    </row>
    <row r="581" spans="1:13">
      <c r="B581" s="422"/>
      <c r="C581" s="422"/>
      <c r="D581" t="s">
        <v>14</v>
      </c>
      <c r="E581" s="2">
        <v>60</v>
      </c>
      <c r="F581" s="28"/>
      <c r="G581" s="2">
        <f t="shared" si="10"/>
        <v>189.8000000000001</v>
      </c>
      <c r="I581"/>
    </row>
    <row r="582" spans="1:13">
      <c r="B582" s="422"/>
      <c r="C582" s="422"/>
      <c r="D582" t="s">
        <v>15</v>
      </c>
      <c r="E582" s="2">
        <v>5</v>
      </c>
      <c r="F582" s="28"/>
      <c r="G582" s="2">
        <f t="shared" si="10"/>
        <v>194.8000000000001</v>
      </c>
      <c r="I582"/>
    </row>
    <row r="583" spans="1:13">
      <c r="A583" s="70">
        <v>44793</v>
      </c>
      <c r="B583" s="422">
        <v>25241</v>
      </c>
      <c r="C583" s="422" t="s">
        <v>22</v>
      </c>
      <c r="D583" t="s">
        <v>14</v>
      </c>
      <c r="F583" s="2">
        <v>60</v>
      </c>
      <c r="G583" s="2">
        <f t="shared" si="10"/>
        <v>134.8000000000001</v>
      </c>
      <c r="I583"/>
    </row>
    <row r="584" spans="1:13">
      <c r="A584" s="70">
        <v>44793</v>
      </c>
      <c r="B584" s="422">
        <v>25241</v>
      </c>
      <c r="C584" s="422" t="s">
        <v>22</v>
      </c>
      <c r="D584" t="s">
        <v>15</v>
      </c>
      <c r="F584" s="2">
        <v>5</v>
      </c>
      <c r="G584" s="2">
        <f t="shared" si="10"/>
        <v>129.8000000000001</v>
      </c>
      <c r="I584"/>
    </row>
    <row r="585" spans="1:13">
      <c r="A585" s="70">
        <v>44795</v>
      </c>
      <c r="B585" s="422">
        <v>25347</v>
      </c>
      <c r="C585" s="422" t="s">
        <v>22</v>
      </c>
      <c r="D585" t="s">
        <v>12</v>
      </c>
      <c r="F585" s="28">
        <v>113.1</v>
      </c>
      <c r="G585" s="2">
        <f t="shared" si="10"/>
        <v>16.700000000000102</v>
      </c>
      <c r="I585"/>
    </row>
    <row r="586" spans="1:13">
      <c r="A586" s="70">
        <v>44795</v>
      </c>
      <c r="B586" s="422">
        <v>25347</v>
      </c>
      <c r="C586" s="422" t="s">
        <v>22</v>
      </c>
      <c r="D586" t="s">
        <v>13</v>
      </c>
      <c r="F586" s="28">
        <v>16.7</v>
      </c>
      <c r="G586" s="2">
        <f t="shared" si="10"/>
        <v>1.0302869668521453E-13</v>
      </c>
      <c r="I586"/>
    </row>
    <row r="587" spans="1:13">
      <c r="A587" s="81">
        <v>44804</v>
      </c>
      <c r="B587" s="421" t="s">
        <v>10</v>
      </c>
      <c r="C587" s="421" t="s">
        <v>23</v>
      </c>
      <c r="D587" t="s">
        <v>12</v>
      </c>
      <c r="E587" s="28">
        <v>113.8</v>
      </c>
      <c r="G587" s="2">
        <f t="shared" si="10"/>
        <v>113.8000000000001</v>
      </c>
      <c r="I587"/>
    </row>
    <row r="588" spans="1:13">
      <c r="A588" s="70"/>
      <c r="B588" s="422"/>
      <c r="C588" s="422"/>
      <c r="D588" t="s">
        <v>13</v>
      </c>
      <c r="E588" s="28">
        <v>14</v>
      </c>
      <c r="G588" s="2">
        <f t="shared" si="10"/>
        <v>127.8000000000001</v>
      </c>
      <c r="I588"/>
      <c r="L588" s="144"/>
      <c r="M588" s="154"/>
    </row>
    <row r="589" spans="1:13">
      <c r="A589" s="70"/>
      <c r="B589" s="422"/>
      <c r="C589" s="422"/>
      <c r="D589" t="s">
        <v>14</v>
      </c>
      <c r="E589" s="2">
        <v>60</v>
      </c>
      <c r="G589" s="2">
        <f t="shared" si="10"/>
        <v>187.8000000000001</v>
      </c>
      <c r="I589"/>
    </row>
    <row r="590" spans="1:13">
      <c r="A590" s="70"/>
      <c r="B590" s="422"/>
      <c r="C590" s="422"/>
      <c r="D590" t="s">
        <v>15</v>
      </c>
      <c r="E590" s="2">
        <v>5</v>
      </c>
      <c r="G590" s="2">
        <f t="shared" si="10"/>
        <v>192.8000000000001</v>
      </c>
      <c r="I590" s="440"/>
      <c r="J590" s="440"/>
      <c r="K590" s="440"/>
    </row>
    <row r="591" spans="1:13">
      <c r="A591" s="70"/>
      <c r="B591" s="422"/>
      <c r="C591" s="422"/>
      <c r="D591" t="s">
        <v>45</v>
      </c>
      <c r="E591" s="28">
        <v>10</v>
      </c>
      <c r="G591" s="2">
        <f t="shared" si="10"/>
        <v>202.8000000000001</v>
      </c>
      <c r="I591"/>
    </row>
    <row r="592" spans="1:13">
      <c r="A592" s="70">
        <v>44795</v>
      </c>
      <c r="B592" s="422">
        <v>25347</v>
      </c>
      <c r="C592" s="422" t="s">
        <v>23</v>
      </c>
      <c r="D592" t="s">
        <v>14</v>
      </c>
      <c r="F592" s="2">
        <v>60</v>
      </c>
      <c r="G592" s="2">
        <f t="shared" si="10"/>
        <v>142.8000000000001</v>
      </c>
      <c r="I592" s="421"/>
      <c r="K592" s="28"/>
    </row>
    <row r="593" spans="1:11">
      <c r="A593" s="70">
        <v>44795</v>
      </c>
      <c r="B593" s="422">
        <v>25347</v>
      </c>
      <c r="C593" s="422" t="s">
        <v>23</v>
      </c>
      <c r="D593" t="s">
        <v>15</v>
      </c>
      <c r="F593" s="2">
        <v>5</v>
      </c>
      <c r="G593" s="2">
        <f t="shared" si="10"/>
        <v>137.8000000000001</v>
      </c>
      <c r="I593" s="422"/>
      <c r="K593" s="28"/>
    </row>
    <row r="594" spans="1:11">
      <c r="A594" s="70">
        <v>44891</v>
      </c>
      <c r="B594" s="422" t="s">
        <v>600</v>
      </c>
      <c r="C594" s="422" t="s">
        <v>23</v>
      </c>
      <c r="D594" t="s">
        <v>12</v>
      </c>
      <c r="F594" s="28">
        <v>113.8</v>
      </c>
      <c r="G594" s="2">
        <f t="shared" si="10"/>
        <v>24.000000000000099</v>
      </c>
      <c r="I594" s="422"/>
      <c r="K594" s="28"/>
    </row>
    <row r="595" spans="1:11">
      <c r="A595" s="70">
        <v>44891</v>
      </c>
      <c r="B595" s="422" t="s">
        <v>600</v>
      </c>
      <c r="C595" s="422" t="s">
        <v>23</v>
      </c>
      <c r="D595" t="s">
        <v>13</v>
      </c>
      <c r="F595" s="28">
        <v>14</v>
      </c>
      <c r="G595" s="2">
        <f t="shared" si="10"/>
        <v>10.000000000000099</v>
      </c>
      <c r="I595" s="422"/>
      <c r="K595" s="28"/>
    </row>
    <row r="596" spans="1:11">
      <c r="A596" s="70">
        <v>44891</v>
      </c>
      <c r="B596" s="422" t="s">
        <v>600</v>
      </c>
      <c r="C596" s="422" t="s">
        <v>23</v>
      </c>
      <c r="D596" t="s">
        <v>45</v>
      </c>
      <c r="F596" s="28">
        <v>10</v>
      </c>
      <c r="G596" s="2">
        <f t="shared" si="10"/>
        <v>9.9475983006414026E-14</v>
      </c>
      <c r="I596" s="422"/>
      <c r="K596" s="28"/>
    </row>
    <row r="597" spans="1:11">
      <c r="A597" s="81">
        <v>44834</v>
      </c>
      <c r="B597" s="421" t="s">
        <v>10</v>
      </c>
      <c r="C597" s="421" t="s">
        <v>24</v>
      </c>
      <c r="D597" t="s">
        <v>12</v>
      </c>
      <c r="E597" s="28">
        <v>127.6</v>
      </c>
      <c r="G597" s="2">
        <f t="shared" si="10"/>
        <v>127.60000000000009</v>
      </c>
      <c r="K597" s="28"/>
    </row>
    <row r="598" spans="1:11">
      <c r="A598" s="70"/>
      <c r="B598" s="422"/>
      <c r="C598" s="422"/>
      <c r="D598" t="s">
        <v>13</v>
      </c>
      <c r="E598" s="28">
        <v>15.2</v>
      </c>
      <c r="G598" s="2">
        <f t="shared" si="10"/>
        <v>142.8000000000001</v>
      </c>
      <c r="I598" s="421"/>
      <c r="K598" s="28"/>
    </row>
    <row r="599" spans="1:11">
      <c r="A599" s="70"/>
      <c r="B599" s="422"/>
      <c r="C599" s="422"/>
      <c r="D599" t="s">
        <v>14</v>
      </c>
      <c r="E599" s="2">
        <v>60</v>
      </c>
      <c r="G599" s="2">
        <f t="shared" si="10"/>
        <v>202.8000000000001</v>
      </c>
      <c r="I599" s="422"/>
      <c r="K599" s="28"/>
    </row>
    <row r="600" spans="1:11">
      <c r="A600" s="70"/>
      <c r="B600" s="422"/>
      <c r="C600" s="422"/>
      <c r="D600" t="s">
        <v>15</v>
      </c>
      <c r="E600" s="2">
        <v>5</v>
      </c>
      <c r="G600" s="2">
        <f t="shared" si="10"/>
        <v>207.8000000000001</v>
      </c>
      <c r="I600" s="421"/>
      <c r="K600" s="28"/>
    </row>
    <row r="601" spans="1:11">
      <c r="A601" s="70">
        <v>44819</v>
      </c>
      <c r="B601" s="422">
        <v>25514</v>
      </c>
      <c r="C601" s="422" t="s">
        <v>24</v>
      </c>
      <c r="D601" t="s">
        <v>14</v>
      </c>
      <c r="F601" s="2">
        <v>60</v>
      </c>
      <c r="G601" s="2">
        <f t="shared" si="10"/>
        <v>147.8000000000001</v>
      </c>
      <c r="I601" s="422"/>
      <c r="K601" s="28"/>
    </row>
    <row r="602" spans="1:11">
      <c r="A602" s="70">
        <v>44819</v>
      </c>
      <c r="B602" s="422">
        <v>25514</v>
      </c>
      <c r="C602" s="422" t="s">
        <v>24</v>
      </c>
      <c r="D602" t="s">
        <v>15</v>
      </c>
      <c r="F602" s="2">
        <v>5</v>
      </c>
      <c r="G602" s="2">
        <f t="shared" si="10"/>
        <v>142.8000000000001</v>
      </c>
    </row>
    <row r="603" spans="1:11">
      <c r="A603" s="70">
        <v>44891</v>
      </c>
      <c r="B603" s="422" t="s">
        <v>600</v>
      </c>
      <c r="C603" s="422" t="s">
        <v>24</v>
      </c>
      <c r="D603" t="s">
        <v>12</v>
      </c>
      <c r="F603" s="28">
        <v>127.6</v>
      </c>
      <c r="G603" s="2">
        <f t="shared" si="10"/>
        <v>15.200000000000102</v>
      </c>
    </row>
    <row r="604" spans="1:11">
      <c r="A604" s="70">
        <v>44891</v>
      </c>
      <c r="B604" s="422" t="s">
        <v>600</v>
      </c>
      <c r="C604" s="422" t="s">
        <v>24</v>
      </c>
      <c r="D604" t="s">
        <v>13</v>
      </c>
      <c r="F604" s="28">
        <v>15.2</v>
      </c>
      <c r="G604" s="2">
        <f t="shared" si="10"/>
        <v>1.0302869668521453E-13</v>
      </c>
    </row>
    <row r="605" spans="1:11">
      <c r="A605" s="81">
        <v>44865</v>
      </c>
      <c r="B605" s="421" t="s">
        <v>10</v>
      </c>
      <c r="C605" s="421" t="s">
        <v>25</v>
      </c>
      <c r="D605" t="s">
        <v>12</v>
      </c>
      <c r="E605" s="28">
        <v>127.2</v>
      </c>
      <c r="G605" s="2">
        <f t="shared" si="10"/>
        <v>127.2000000000001</v>
      </c>
      <c r="H605" s="421"/>
      <c r="I605"/>
      <c r="J605" s="28"/>
      <c r="K605" s="28"/>
    </row>
    <row r="606" spans="1:11">
      <c r="A606" s="70"/>
      <c r="B606" s="422"/>
      <c r="C606" s="422"/>
      <c r="D606" t="s">
        <v>13</v>
      </c>
      <c r="E606" s="28">
        <v>11.9</v>
      </c>
      <c r="G606" s="2">
        <f t="shared" si="10"/>
        <v>139.10000000000011</v>
      </c>
      <c r="H606" s="422"/>
      <c r="I606"/>
      <c r="J606" s="28"/>
    </row>
    <row r="607" spans="1:11">
      <c r="A607" s="70"/>
      <c r="B607" s="422"/>
      <c r="C607" s="422"/>
      <c r="D607" t="s">
        <v>14</v>
      </c>
      <c r="E607" s="2">
        <v>60</v>
      </c>
      <c r="G607" s="2">
        <f t="shared" si="10"/>
        <v>199.10000000000011</v>
      </c>
      <c r="I607"/>
      <c r="J607" s="28"/>
    </row>
    <row r="608" spans="1:11">
      <c r="A608" s="70"/>
      <c r="B608" s="422"/>
      <c r="C608" s="422"/>
      <c r="D608" t="s">
        <v>15</v>
      </c>
      <c r="E608" s="2">
        <v>5</v>
      </c>
      <c r="G608" s="2">
        <f t="shared" si="10"/>
        <v>204.10000000000011</v>
      </c>
      <c r="H608" s="421"/>
      <c r="I608"/>
      <c r="J608" s="28"/>
    </row>
    <row r="609" spans="1:10">
      <c r="A609" s="70">
        <v>44845</v>
      </c>
      <c r="B609" s="422">
        <v>25609</v>
      </c>
      <c r="C609" s="422" t="s">
        <v>25</v>
      </c>
      <c r="D609" t="s">
        <v>14</v>
      </c>
      <c r="F609" s="2">
        <v>60</v>
      </c>
      <c r="G609" s="2">
        <f t="shared" si="10"/>
        <v>144.10000000000011</v>
      </c>
      <c r="H609" s="422"/>
      <c r="I609"/>
      <c r="J609" s="28"/>
    </row>
    <row r="610" spans="1:10">
      <c r="A610" s="70">
        <v>44845</v>
      </c>
      <c r="B610" s="422">
        <v>25609</v>
      </c>
      <c r="C610" s="422" t="s">
        <v>25</v>
      </c>
      <c r="D610" t="s">
        <v>15</v>
      </c>
      <c r="F610" s="2">
        <v>5</v>
      </c>
      <c r="G610" s="2">
        <f t="shared" si="10"/>
        <v>139.10000000000011</v>
      </c>
      <c r="H610" s="421"/>
      <c r="I610"/>
      <c r="J610" s="28"/>
    </row>
    <row r="611" spans="1:10">
      <c r="A611" s="70">
        <v>44891</v>
      </c>
      <c r="B611" s="422" t="s">
        <v>600</v>
      </c>
      <c r="C611" s="422" t="s">
        <v>25</v>
      </c>
      <c r="D611" t="s">
        <v>12</v>
      </c>
      <c r="F611" s="28">
        <v>127.2</v>
      </c>
      <c r="G611" s="2">
        <f t="shared" si="10"/>
        <v>11.900000000000105</v>
      </c>
      <c r="H611" s="421"/>
      <c r="I611"/>
      <c r="J611" s="28"/>
    </row>
    <row r="612" spans="1:10">
      <c r="A612" s="70">
        <v>44891</v>
      </c>
      <c r="B612" s="422" t="s">
        <v>600</v>
      </c>
      <c r="C612" s="422" t="s">
        <v>25</v>
      </c>
      <c r="D612" t="s">
        <v>13</v>
      </c>
      <c r="F612" s="28">
        <v>11.9</v>
      </c>
      <c r="G612" s="2">
        <f t="shared" si="10"/>
        <v>1.0480505352461478E-13</v>
      </c>
      <c r="H612" s="421"/>
      <c r="I612"/>
      <c r="J612" s="28"/>
    </row>
    <row r="613" spans="1:10">
      <c r="A613" s="81">
        <v>44895</v>
      </c>
      <c r="B613" s="421" t="s">
        <v>10</v>
      </c>
      <c r="C613" s="421" t="s">
        <v>26</v>
      </c>
      <c r="D613" t="s">
        <v>12</v>
      </c>
      <c r="E613" s="28">
        <v>141.9</v>
      </c>
      <c r="G613" s="2">
        <f t="shared" si="10"/>
        <v>141.90000000000012</v>
      </c>
      <c r="H613" s="422"/>
      <c r="I613"/>
      <c r="J613" s="28"/>
    </row>
    <row r="614" spans="1:10">
      <c r="A614" s="70"/>
      <c r="B614" s="422"/>
      <c r="C614" s="422"/>
      <c r="D614" t="s">
        <v>13</v>
      </c>
      <c r="E614" s="28">
        <v>13.3</v>
      </c>
      <c r="G614" s="2">
        <f t="shared" si="10"/>
        <v>155.20000000000013</v>
      </c>
    </row>
    <row r="615" spans="1:10">
      <c r="A615" s="70"/>
      <c r="B615" s="422"/>
      <c r="C615" s="422"/>
      <c r="D615" t="s">
        <v>14</v>
      </c>
      <c r="E615" s="2">
        <v>60</v>
      </c>
      <c r="G615" s="2">
        <f t="shared" si="10"/>
        <v>215.20000000000013</v>
      </c>
      <c r="J615" s="28"/>
    </row>
    <row r="616" spans="1:10">
      <c r="A616" s="70"/>
      <c r="B616" s="422"/>
      <c r="C616" s="422"/>
      <c r="D616" t="s">
        <v>15</v>
      </c>
      <c r="E616" s="2">
        <v>5</v>
      </c>
      <c r="G616" s="2">
        <f t="shared" si="10"/>
        <v>220.20000000000013</v>
      </c>
    </row>
    <row r="617" spans="1:10">
      <c r="A617" s="70">
        <v>44874</v>
      </c>
      <c r="B617" s="422" t="s">
        <v>601</v>
      </c>
      <c r="C617" s="422" t="s">
        <v>26</v>
      </c>
      <c r="D617" t="s">
        <v>14</v>
      </c>
      <c r="F617" s="2">
        <v>60</v>
      </c>
      <c r="G617" s="2">
        <f t="shared" si="10"/>
        <v>160.20000000000013</v>
      </c>
    </row>
    <row r="618" spans="1:10">
      <c r="A618" s="70">
        <v>44874</v>
      </c>
      <c r="B618" s="422" t="s">
        <v>601</v>
      </c>
      <c r="C618" s="422" t="s">
        <v>26</v>
      </c>
      <c r="D618" t="s">
        <v>15</v>
      </c>
      <c r="F618" s="2">
        <v>5</v>
      </c>
      <c r="G618" s="2">
        <f t="shared" si="10"/>
        <v>155.20000000000013</v>
      </c>
      <c r="H618" s="421" t="s">
        <v>26</v>
      </c>
      <c r="I618" t="s">
        <v>12</v>
      </c>
      <c r="J618" s="28">
        <v>141.9</v>
      </c>
    </row>
    <row r="619" spans="1:10">
      <c r="A619" s="70">
        <v>44971</v>
      </c>
      <c r="B619" s="422" t="s">
        <v>602</v>
      </c>
      <c r="C619" s="422" t="s">
        <v>26</v>
      </c>
      <c r="D619" t="s">
        <v>12</v>
      </c>
      <c r="F619" s="28">
        <v>141.9</v>
      </c>
      <c r="G619" s="2">
        <f t="shared" si="10"/>
        <v>13.300000000000125</v>
      </c>
      <c r="H619" s="421"/>
      <c r="I619"/>
      <c r="J619" s="28"/>
    </row>
    <row r="620" spans="1:10">
      <c r="A620" s="70">
        <v>44971</v>
      </c>
      <c r="B620" s="422" t="s">
        <v>602</v>
      </c>
      <c r="C620" s="422" t="s">
        <v>26</v>
      </c>
      <c r="D620" t="s">
        <v>13</v>
      </c>
      <c r="F620" s="28">
        <v>13.3</v>
      </c>
      <c r="G620" s="2">
        <f t="shared" si="10"/>
        <v>1.2434497875801753E-13</v>
      </c>
      <c r="H620" s="421"/>
      <c r="I620"/>
      <c r="J620" s="28"/>
    </row>
    <row r="621" spans="1:10">
      <c r="A621" s="81">
        <v>44926</v>
      </c>
      <c r="B621" s="421" t="s">
        <v>10</v>
      </c>
      <c r="C621" s="421" t="s">
        <v>27</v>
      </c>
      <c r="D621" t="s">
        <v>12</v>
      </c>
      <c r="E621" s="28">
        <v>162.19999999999999</v>
      </c>
      <c r="G621" s="2">
        <f t="shared" si="10"/>
        <v>162.2000000000001</v>
      </c>
      <c r="H621" s="422"/>
      <c r="I621"/>
      <c r="J621" s="28"/>
    </row>
    <row r="622" spans="1:10">
      <c r="A622" s="70"/>
      <c r="B622" s="422"/>
      <c r="C622" s="422"/>
      <c r="D622" t="s">
        <v>13</v>
      </c>
      <c r="E622" s="28">
        <v>12.7</v>
      </c>
      <c r="G622" s="2">
        <f t="shared" si="10"/>
        <v>174.90000000000009</v>
      </c>
      <c r="H622" s="421"/>
      <c r="I622"/>
      <c r="J622" s="28"/>
    </row>
    <row r="623" spans="1:10">
      <c r="A623" s="70"/>
      <c r="B623" s="422"/>
      <c r="C623" s="422"/>
      <c r="D623" t="s">
        <v>14</v>
      </c>
      <c r="E623" s="2">
        <v>60</v>
      </c>
      <c r="G623" s="2">
        <f t="shared" si="10"/>
        <v>234.90000000000009</v>
      </c>
      <c r="H623" s="422"/>
      <c r="I623"/>
      <c r="J623" s="28"/>
    </row>
    <row r="624" spans="1:10">
      <c r="A624" s="70"/>
      <c r="B624" s="422"/>
      <c r="C624" s="422"/>
      <c r="D624" t="s">
        <v>15</v>
      </c>
      <c r="E624" s="2">
        <v>5</v>
      </c>
      <c r="G624" s="2">
        <f t="shared" ref="G624:G695" si="12">+G623+E624-F624</f>
        <v>239.90000000000009</v>
      </c>
    </row>
    <row r="625" spans="1:10">
      <c r="A625" s="70">
        <v>44910</v>
      </c>
      <c r="B625" s="422" t="s">
        <v>603</v>
      </c>
      <c r="C625" s="422" t="s">
        <v>27</v>
      </c>
      <c r="D625" t="s">
        <v>14</v>
      </c>
      <c r="F625" s="2">
        <v>60</v>
      </c>
      <c r="G625" s="2">
        <f t="shared" si="12"/>
        <v>179.90000000000009</v>
      </c>
      <c r="J625" s="28"/>
    </row>
    <row r="626" spans="1:10">
      <c r="A626" s="70">
        <v>44910</v>
      </c>
      <c r="B626" s="422" t="s">
        <v>603</v>
      </c>
      <c r="C626" s="422" t="s">
        <v>27</v>
      </c>
      <c r="D626" t="s">
        <v>15</v>
      </c>
      <c r="F626" s="2">
        <v>5</v>
      </c>
      <c r="G626" s="2">
        <f t="shared" si="12"/>
        <v>174.90000000000009</v>
      </c>
    </row>
    <row r="627" spans="1:10">
      <c r="A627" s="70">
        <v>44971</v>
      </c>
      <c r="B627" s="422" t="s">
        <v>602</v>
      </c>
      <c r="C627" s="422" t="s">
        <v>27</v>
      </c>
      <c r="D627" t="s">
        <v>12</v>
      </c>
      <c r="F627" s="28">
        <v>162.19999999999999</v>
      </c>
      <c r="G627" s="2">
        <f t="shared" si="12"/>
        <v>12.700000000000102</v>
      </c>
    </row>
    <row r="628" spans="1:10">
      <c r="A628" s="70">
        <v>44971</v>
      </c>
      <c r="B628" s="422" t="s">
        <v>602</v>
      </c>
      <c r="C628" s="422" t="s">
        <v>27</v>
      </c>
      <c r="D628" t="s">
        <v>13</v>
      </c>
      <c r="F628" s="28">
        <v>12.7</v>
      </c>
      <c r="G628" s="2">
        <f t="shared" si="12"/>
        <v>1.0302869668521453E-13</v>
      </c>
    </row>
    <row r="629" spans="1:10">
      <c r="A629" s="81">
        <v>44927</v>
      </c>
      <c r="B629" s="421" t="s">
        <v>10</v>
      </c>
      <c r="C629" s="421" t="s">
        <v>11</v>
      </c>
      <c r="D629" t="s">
        <v>12</v>
      </c>
      <c r="E629" s="28">
        <v>153.1</v>
      </c>
      <c r="G629" s="2">
        <f t="shared" si="12"/>
        <v>153.10000000000011</v>
      </c>
    </row>
    <row r="630" spans="1:10">
      <c r="A630" s="70"/>
      <c r="B630" s="422"/>
      <c r="C630" s="422"/>
      <c r="D630" t="s">
        <v>13</v>
      </c>
      <c r="E630" s="28">
        <v>12</v>
      </c>
      <c r="G630" s="2">
        <f t="shared" si="12"/>
        <v>165.10000000000011</v>
      </c>
    </row>
    <row r="631" spans="1:10">
      <c r="A631" s="70"/>
      <c r="B631" s="422"/>
      <c r="C631" s="422"/>
      <c r="D631" t="s">
        <v>14</v>
      </c>
      <c r="E631" s="2">
        <v>60</v>
      </c>
      <c r="G631" s="2">
        <f t="shared" si="12"/>
        <v>225.10000000000011</v>
      </c>
    </row>
    <row r="632" spans="1:10">
      <c r="A632" s="70"/>
      <c r="B632" s="422"/>
      <c r="C632" s="422"/>
      <c r="D632" t="s">
        <v>15</v>
      </c>
      <c r="E632" s="2">
        <v>5</v>
      </c>
      <c r="G632" s="2">
        <f t="shared" si="12"/>
        <v>230.10000000000011</v>
      </c>
      <c r="H632" s="421"/>
      <c r="I632"/>
      <c r="J632" s="28"/>
    </row>
    <row r="633" spans="1:10">
      <c r="A633" s="70">
        <v>44933</v>
      </c>
      <c r="B633" s="422" t="s">
        <v>604</v>
      </c>
      <c r="C633" s="422" t="s">
        <v>11</v>
      </c>
      <c r="D633" t="s">
        <v>14</v>
      </c>
      <c r="F633" s="2">
        <v>60</v>
      </c>
      <c r="G633" s="2">
        <f t="shared" si="12"/>
        <v>170.10000000000011</v>
      </c>
      <c r="H633" s="422"/>
      <c r="I633"/>
      <c r="J633" s="28"/>
    </row>
    <row r="634" spans="1:10">
      <c r="A634" s="70">
        <v>44933</v>
      </c>
      <c r="B634" s="422" t="s">
        <v>604</v>
      </c>
      <c r="C634" s="422" t="s">
        <v>11</v>
      </c>
      <c r="D634" t="s">
        <v>15</v>
      </c>
      <c r="F634" s="2">
        <v>5</v>
      </c>
      <c r="G634" s="2">
        <f t="shared" si="12"/>
        <v>165.10000000000011</v>
      </c>
    </row>
    <row r="635" spans="1:10">
      <c r="A635" s="70">
        <v>44987</v>
      </c>
      <c r="B635" s="422">
        <v>26377</v>
      </c>
      <c r="C635" s="422" t="s">
        <v>11</v>
      </c>
      <c r="D635" t="s">
        <v>12</v>
      </c>
      <c r="F635" s="28">
        <v>153.1</v>
      </c>
      <c r="G635" s="2">
        <f t="shared" si="12"/>
        <v>12.000000000000114</v>
      </c>
    </row>
    <row r="636" spans="1:10">
      <c r="A636" s="70">
        <v>44987</v>
      </c>
      <c r="B636" s="422">
        <v>26377</v>
      </c>
      <c r="C636" s="422" t="s">
        <v>11</v>
      </c>
      <c r="D636" t="s">
        <v>13</v>
      </c>
      <c r="F636" s="28">
        <v>12</v>
      </c>
      <c r="G636" s="2">
        <f t="shared" si="12"/>
        <v>1.1368683772161603E-13</v>
      </c>
    </row>
    <row r="637" spans="1:10">
      <c r="A637" s="81">
        <v>44985</v>
      </c>
      <c r="B637" s="421" t="s">
        <v>10</v>
      </c>
      <c r="C637" s="421" t="s">
        <v>17</v>
      </c>
      <c r="D637" t="s">
        <v>12</v>
      </c>
      <c r="E637" s="28">
        <v>167</v>
      </c>
      <c r="G637" s="2">
        <f t="shared" si="12"/>
        <v>167.00000000000011</v>
      </c>
      <c r="J637" s="28"/>
    </row>
    <row r="638" spans="1:10">
      <c r="A638" s="70"/>
      <c r="B638" s="422"/>
      <c r="C638" s="422"/>
      <c r="D638" t="s">
        <v>13</v>
      </c>
      <c r="E638" s="28">
        <v>12</v>
      </c>
      <c r="G638" s="2">
        <f t="shared" si="12"/>
        <v>179.00000000000011</v>
      </c>
    </row>
    <row r="639" spans="1:10">
      <c r="A639" s="70"/>
      <c r="B639" s="422"/>
      <c r="C639" s="422"/>
      <c r="D639" t="s">
        <v>14</v>
      </c>
      <c r="E639" s="2">
        <v>56</v>
      </c>
      <c r="G639" s="2">
        <f t="shared" si="12"/>
        <v>235.00000000000011</v>
      </c>
    </row>
    <row r="640" spans="1:10">
      <c r="A640" s="70"/>
      <c r="B640" s="422"/>
      <c r="C640" s="422"/>
      <c r="D640" t="s">
        <v>15</v>
      </c>
      <c r="E640" s="2">
        <v>5</v>
      </c>
      <c r="G640" s="2">
        <f t="shared" si="12"/>
        <v>240.00000000000011</v>
      </c>
    </row>
    <row r="641" spans="1:12">
      <c r="A641" s="70">
        <v>44970</v>
      </c>
      <c r="B641" s="422" t="s">
        <v>605</v>
      </c>
      <c r="C641" s="422" t="s">
        <v>17</v>
      </c>
      <c r="D641" t="s">
        <v>14</v>
      </c>
      <c r="F641" s="2">
        <v>56</v>
      </c>
      <c r="G641" s="2">
        <f t="shared" si="12"/>
        <v>184.00000000000011</v>
      </c>
    </row>
    <row r="642" spans="1:12">
      <c r="A642" s="70">
        <v>44970</v>
      </c>
      <c r="B642" s="422" t="s">
        <v>605</v>
      </c>
      <c r="C642" s="422" t="s">
        <v>17</v>
      </c>
      <c r="D642" t="s">
        <v>15</v>
      </c>
      <c r="F642" s="2">
        <v>5</v>
      </c>
      <c r="G642" s="2">
        <f t="shared" si="12"/>
        <v>179.00000000000011</v>
      </c>
      <c r="H642" s="35" t="s">
        <v>606</v>
      </c>
    </row>
    <row r="643" spans="1:12">
      <c r="A643" s="70">
        <v>44982</v>
      </c>
      <c r="B643" s="422">
        <v>26698</v>
      </c>
      <c r="C643" s="422" t="s">
        <v>17</v>
      </c>
      <c r="D643" t="s">
        <v>12</v>
      </c>
      <c r="F643" s="28">
        <v>167</v>
      </c>
      <c r="G643" s="2">
        <f t="shared" si="12"/>
        <v>12.000000000000114</v>
      </c>
      <c r="H643" s="35"/>
    </row>
    <row r="644" spans="1:12">
      <c r="A644" s="70">
        <v>44982</v>
      </c>
      <c r="B644" s="422">
        <v>26698</v>
      </c>
      <c r="C644" s="422" t="s">
        <v>17</v>
      </c>
      <c r="D644" t="s">
        <v>13</v>
      </c>
      <c r="F644" s="28">
        <v>12</v>
      </c>
      <c r="G644" s="2">
        <f t="shared" si="12"/>
        <v>1.1368683772161603E-13</v>
      </c>
      <c r="H644" s="35"/>
    </row>
    <row r="645" spans="1:12">
      <c r="A645" s="81">
        <v>45016</v>
      </c>
      <c r="B645" s="421" t="s">
        <v>10</v>
      </c>
      <c r="C645" s="421" t="s">
        <v>18</v>
      </c>
      <c r="D645" t="s">
        <v>12</v>
      </c>
      <c r="E645" s="28">
        <v>153.6</v>
      </c>
      <c r="G645" s="2">
        <f t="shared" si="12"/>
        <v>153.60000000000011</v>
      </c>
    </row>
    <row r="646" spans="1:12">
      <c r="A646" s="70"/>
      <c r="B646" s="422"/>
      <c r="C646" s="422"/>
      <c r="D646" t="s">
        <v>13</v>
      </c>
      <c r="E646" s="28">
        <v>12</v>
      </c>
      <c r="G646" s="2">
        <f t="shared" si="12"/>
        <v>165.60000000000011</v>
      </c>
    </row>
    <row r="647" spans="1:12">
      <c r="A647" s="70"/>
      <c r="B647" s="422"/>
      <c r="C647" s="422"/>
      <c r="D647" t="s">
        <v>14</v>
      </c>
      <c r="E647" s="2">
        <v>60</v>
      </c>
      <c r="G647" s="2">
        <f t="shared" si="12"/>
        <v>225.60000000000011</v>
      </c>
    </row>
    <row r="648" spans="1:12">
      <c r="A648" s="70"/>
      <c r="B648" s="422"/>
      <c r="C648" s="422"/>
      <c r="D648" t="s">
        <v>15</v>
      </c>
      <c r="E648" s="2">
        <v>5</v>
      </c>
      <c r="G648" s="2">
        <f t="shared" si="12"/>
        <v>230.60000000000011</v>
      </c>
    </row>
    <row r="649" spans="1:12">
      <c r="A649" s="70">
        <v>44991</v>
      </c>
      <c r="B649" s="422">
        <v>26459</v>
      </c>
      <c r="C649" s="422" t="s">
        <v>18</v>
      </c>
      <c r="D649" t="s">
        <v>14</v>
      </c>
      <c r="F649" s="2">
        <v>60</v>
      </c>
      <c r="G649" s="2">
        <f t="shared" si="12"/>
        <v>170.60000000000011</v>
      </c>
    </row>
    <row r="650" spans="1:12">
      <c r="A650" s="70">
        <v>44991</v>
      </c>
      <c r="B650" s="422">
        <v>26459</v>
      </c>
      <c r="C650" s="422" t="s">
        <v>18</v>
      </c>
      <c r="D650" t="s">
        <v>15</v>
      </c>
      <c r="F650" s="2">
        <v>5</v>
      </c>
      <c r="G650" s="2">
        <f t="shared" si="12"/>
        <v>165.60000000000011</v>
      </c>
    </row>
    <row r="651" spans="1:12">
      <c r="A651" s="70">
        <v>45111</v>
      </c>
      <c r="B651" s="422">
        <v>27146</v>
      </c>
      <c r="C651" s="422" t="s">
        <v>18</v>
      </c>
      <c r="D651" t="s">
        <v>12</v>
      </c>
      <c r="F651" s="28">
        <v>153.6</v>
      </c>
      <c r="G651" s="2">
        <f t="shared" si="12"/>
        <v>12.000000000000114</v>
      </c>
    </row>
    <row r="652" spans="1:12">
      <c r="A652" s="70">
        <v>45111</v>
      </c>
      <c r="B652" s="422">
        <v>27146</v>
      </c>
      <c r="C652" s="422" t="s">
        <v>18</v>
      </c>
      <c r="D652" t="s">
        <v>13</v>
      </c>
      <c r="F652" s="28">
        <v>12</v>
      </c>
      <c r="G652" s="2">
        <f t="shared" si="12"/>
        <v>1.1368683772161603E-13</v>
      </c>
    </row>
    <row r="653" spans="1:12">
      <c r="A653" s="81">
        <v>45046</v>
      </c>
      <c r="B653" s="421" t="s">
        <v>10</v>
      </c>
      <c r="C653" s="421" t="s">
        <v>19</v>
      </c>
      <c r="D653" t="s">
        <v>12</v>
      </c>
      <c r="E653" s="28">
        <v>160.69999999999999</v>
      </c>
      <c r="G653" s="2">
        <f t="shared" si="12"/>
        <v>160.7000000000001</v>
      </c>
      <c r="J653" s="440"/>
      <c r="K653" s="440"/>
      <c r="L653" s="440"/>
    </row>
    <row r="654" spans="1:12">
      <c r="A654" s="70"/>
      <c r="B654" s="422"/>
      <c r="C654" s="422"/>
      <c r="D654" t="s">
        <v>13</v>
      </c>
      <c r="E654" s="28">
        <v>12</v>
      </c>
      <c r="G654" s="2">
        <f t="shared" si="12"/>
        <v>172.7000000000001</v>
      </c>
      <c r="J654" s="421"/>
      <c r="L654" s="28"/>
    </row>
    <row r="655" spans="1:12">
      <c r="A655" s="70"/>
      <c r="B655" s="422"/>
      <c r="C655" s="422"/>
      <c r="D655" t="s">
        <v>14</v>
      </c>
      <c r="E655" s="2">
        <v>60</v>
      </c>
      <c r="G655" s="2">
        <f t="shared" si="12"/>
        <v>232.7000000000001</v>
      </c>
      <c r="J655" s="422"/>
      <c r="L655" s="28"/>
    </row>
    <row r="656" spans="1:12">
      <c r="A656" s="70"/>
      <c r="B656" s="422"/>
      <c r="C656" s="422"/>
      <c r="D656" t="s">
        <v>15</v>
      </c>
      <c r="E656" s="2">
        <v>5</v>
      </c>
      <c r="G656" s="2">
        <f t="shared" si="12"/>
        <v>237.7000000000001</v>
      </c>
      <c r="J656" s="421"/>
      <c r="L656" s="28"/>
    </row>
    <row r="657" spans="1:12">
      <c r="A657" s="70">
        <v>45029</v>
      </c>
      <c r="B657" s="422">
        <v>26459</v>
      </c>
      <c r="C657" s="422" t="s">
        <v>19</v>
      </c>
      <c r="D657" t="s">
        <v>14</v>
      </c>
      <c r="F657" s="2">
        <v>60</v>
      </c>
      <c r="G657" s="2">
        <f t="shared" si="12"/>
        <v>177.7000000000001</v>
      </c>
      <c r="J657" s="422"/>
      <c r="L657" s="28"/>
    </row>
    <row r="658" spans="1:12">
      <c r="A658" s="70">
        <v>45029</v>
      </c>
      <c r="B658" s="422">
        <v>26459</v>
      </c>
      <c r="C658" s="422" t="s">
        <v>19</v>
      </c>
      <c r="D658" t="s">
        <v>15</v>
      </c>
      <c r="F658" s="2">
        <v>5</v>
      </c>
      <c r="G658" s="2">
        <f t="shared" si="12"/>
        <v>172.7000000000001</v>
      </c>
      <c r="J658" s="421"/>
      <c r="L658" s="28"/>
    </row>
    <row r="659" spans="1:12">
      <c r="A659" s="70">
        <v>45111</v>
      </c>
      <c r="B659" s="422">
        <v>27146</v>
      </c>
      <c r="C659" s="422" t="s">
        <v>19</v>
      </c>
      <c r="D659" t="s">
        <v>12</v>
      </c>
      <c r="F659" s="28">
        <v>160.69999999999999</v>
      </c>
      <c r="G659" s="2">
        <f t="shared" si="12"/>
        <v>12.000000000000114</v>
      </c>
      <c r="J659" s="421"/>
      <c r="L659" s="28"/>
    </row>
    <row r="660" spans="1:12">
      <c r="A660" s="70">
        <v>45111</v>
      </c>
      <c r="B660" s="422">
        <v>27146</v>
      </c>
      <c r="C660" s="422" t="s">
        <v>19</v>
      </c>
      <c r="D660" t="s">
        <v>13</v>
      </c>
      <c r="F660" s="28">
        <v>12</v>
      </c>
      <c r="G660" s="2">
        <f t="shared" si="12"/>
        <v>1.1368683772161603E-13</v>
      </c>
      <c r="J660" s="421"/>
      <c r="L660" s="28"/>
    </row>
    <row r="661" spans="1:12">
      <c r="A661" s="81">
        <v>45077</v>
      </c>
      <c r="B661" s="421" t="s">
        <v>10</v>
      </c>
      <c r="C661" s="421" t="s">
        <v>20</v>
      </c>
      <c r="D661" t="s">
        <v>12</v>
      </c>
      <c r="E661" s="28">
        <v>148.6</v>
      </c>
      <c r="G661" s="2">
        <f t="shared" si="12"/>
        <v>148.60000000000011</v>
      </c>
      <c r="J661" s="422"/>
      <c r="L661" s="28"/>
    </row>
    <row r="662" spans="1:12">
      <c r="A662" s="70"/>
      <c r="B662" s="422"/>
      <c r="C662" s="422"/>
      <c r="D662" t="s">
        <v>13</v>
      </c>
      <c r="E662" s="28">
        <v>12</v>
      </c>
      <c r="G662" s="2">
        <f t="shared" si="12"/>
        <v>160.60000000000011</v>
      </c>
      <c r="L662" s="28"/>
    </row>
    <row r="663" spans="1:12">
      <c r="A663" s="70"/>
      <c r="B663" s="422"/>
      <c r="C663" s="422"/>
      <c r="D663" t="s">
        <v>14</v>
      </c>
      <c r="E663" s="2">
        <v>60</v>
      </c>
      <c r="G663" s="2">
        <f t="shared" si="12"/>
        <v>220.60000000000011</v>
      </c>
    </row>
    <row r="664" spans="1:12">
      <c r="A664" s="70"/>
      <c r="B664" s="422"/>
      <c r="C664" s="422"/>
      <c r="D664" t="s">
        <v>15</v>
      </c>
      <c r="E664" s="2">
        <v>5</v>
      </c>
      <c r="G664" s="2">
        <f t="shared" si="12"/>
        <v>225.60000000000011</v>
      </c>
    </row>
    <row r="665" spans="1:12">
      <c r="A665" s="70">
        <v>45057</v>
      </c>
      <c r="B665" s="422">
        <v>26855</v>
      </c>
      <c r="C665" s="422" t="s">
        <v>20</v>
      </c>
      <c r="D665" t="s">
        <v>14</v>
      </c>
      <c r="F665" s="2">
        <v>60</v>
      </c>
      <c r="G665" s="2">
        <f t="shared" si="12"/>
        <v>165.60000000000011</v>
      </c>
    </row>
    <row r="666" spans="1:12">
      <c r="A666" s="70">
        <v>45057</v>
      </c>
      <c r="B666" s="422">
        <v>26855</v>
      </c>
      <c r="C666" s="422" t="s">
        <v>20</v>
      </c>
      <c r="D666" t="s">
        <v>15</v>
      </c>
      <c r="F666" s="2">
        <v>5</v>
      </c>
      <c r="G666" s="2">
        <f t="shared" si="12"/>
        <v>160.60000000000011</v>
      </c>
    </row>
    <row r="667" spans="1:12">
      <c r="A667" s="70">
        <v>45111</v>
      </c>
      <c r="B667" s="422">
        <v>27146</v>
      </c>
      <c r="C667" s="422" t="s">
        <v>20</v>
      </c>
      <c r="D667" t="s">
        <v>12</v>
      </c>
      <c r="F667" s="28">
        <v>148.6</v>
      </c>
      <c r="G667" s="2">
        <f t="shared" si="12"/>
        <v>12.000000000000114</v>
      </c>
    </row>
    <row r="668" spans="1:12">
      <c r="A668" s="70">
        <v>45111</v>
      </c>
      <c r="B668" s="422">
        <v>27146</v>
      </c>
      <c r="C668" s="422" t="s">
        <v>20</v>
      </c>
      <c r="D668" t="s">
        <v>13</v>
      </c>
      <c r="F668" s="28">
        <v>12</v>
      </c>
      <c r="G668" s="2">
        <f t="shared" si="12"/>
        <v>1.1368683772161603E-13</v>
      </c>
    </row>
    <row r="669" spans="1:12">
      <c r="A669" s="81">
        <v>45077</v>
      </c>
      <c r="B669" s="421" t="s">
        <v>10</v>
      </c>
      <c r="C669" s="421" t="s">
        <v>21</v>
      </c>
      <c r="D669" t="s">
        <v>12</v>
      </c>
      <c r="E669" s="28">
        <v>151.30000000000001</v>
      </c>
      <c r="G669" s="2">
        <f t="shared" si="12"/>
        <v>151.30000000000013</v>
      </c>
    </row>
    <row r="670" spans="1:12">
      <c r="A670" s="70"/>
      <c r="B670" s="422"/>
      <c r="C670" s="422"/>
      <c r="D670" t="s">
        <v>13</v>
      </c>
      <c r="E670" s="28">
        <v>12</v>
      </c>
      <c r="G670" s="2">
        <f t="shared" si="12"/>
        <v>163.30000000000013</v>
      </c>
    </row>
    <row r="671" spans="1:12">
      <c r="A671" s="70"/>
      <c r="B671" s="422"/>
      <c r="C671" s="422"/>
      <c r="D671" t="s">
        <v>14</v>
      </c>
      <c r="E671" s="2">
        <v>60</v>
      </c>
      <c r="G671" s="2">
        <f t="shared" si="12"/>
        <v>223.30000000000013</v>
      </c>
    </row>
    <row r="672" spans="1:12">
      <c r="A672" s="70"/>
      <c r="B672" s="422"/>
      <c r="C672" s="422"/>
      <c r="D672" t="s">
        <v>15</v>
      </c>
      <c r="E672" s="2">
        <v>5</v>
      </c>
      <c r="G672" s="2">
        <f t="shared" si="12"/>
        <v>228.30000000000013</v>
      </c>
    </row>
    <row r="673" spans="1:12">
      <c r="A673" s="70">
        <v>45086</v>
      </c>
      <c r="B673" s="422" t="s">
        <v>607</v>
      </c>
      <c r="C673" s="422" t="s">
        <v>21</v>
      </c>
      <c r="D673" t="s">
        <v>14</v>
      </c>
      <c r="F673" s="2">
        <v>60</v>
      </c>
      <c r="G673" s="2">
        <f t="shared" si="12"/>
        <v>168.30000000000013</v>
      </c>
    </row>
    <row r="674" spans="1:12">
      <c r="A674" s="70">
        <v>45086</v>
      </c>
      <c r="B674" s="422" t="s">
        <v>607</v>
      </c>
      <c r="C674" s="422" t="s">
        <v>21</v>
      </c>
      <c r="D674" t="s">
        <v>15</v>
      </c>
      <c r="F674" s="2">
        <v>5</v>
      </c>
      <c r="G674" s="2">
        <f t="shared" si="12"/>
        <v>163.30000000000013</v>
      </c>
      <c r="I674" s="421"/>
      <c r="K674" s="28"/>
    </row>
    <row r="675" spans="1:12">
      <c r="A675" s="70">
        <v>45161</v>
      </c>
      <c r="B675" s="422">
        <v>27352</v>
      </c>
      <c r="C675" s="422" t="s">
        <v>21</v>
      </c>
      <c r="D675" t="s">
        <v>12</v>
      </c>
      <c r="F675" s="28">
        <v>151.30000000000001</v>
      </c>
      <c r="G675" s="2">
        <f t="shared" si="12"/>
        <v>12.000000000000114</v>
      </c>
      <c r="I675" s="421"/>
      <c r="K675" s="28"/>
    </row>
    <row r="676" spans="1:12">
      <c r="A676" s="70">
        <v>45161</v>
      </c>
      <c r="B676" s="422">
        <v>27352</v>
      </c>
      <c r="C676" s="422" t="s">
        <v>21</v>
      </c>
      <c r="D676" t="s">
        <v>13</v>
      </c>
      <c r="F676" s="28">
        <v>12</v>
      </c>
      <c r="G676" s="2">
        <f t="shared" si="12"/>
        <v>1.1368683772161603E-13</v>
      </c>
      <c r="I676" s="421"/>
      <c r="K676" s="28"/>
    </row>
    <row r="677" spans="1:12">
      <c r="A677" s="81">
        <v>45138</v>
      </c>
      <c r="B677" s="421" t="s">
        <v>10</v>
      </c>
      <c r="C677" s="421" t="s">
        <v>22</v>
      </c>
      <c r="D677" t="s">
        <v>12</v>
      </c>
      <c r="E677" s="207">
        <v>142.6</v>
      </c>
      <c r="G677" s="2">
        <f t="shared" si="12"/>
        <v>142.60000000000011</v>
      </c>
      <c r="I677" s="422"/>
      <c r="K677" s="28"/>
    </row>
    <row r="678" spans="1:12">
      <c r="A678" s="70"/>
      <c r="B678" s="422"/>
      <c r="C678" s="422"/>
      <c r="D678" t="s">
        <v>13</v>
      </c>
      <c r="E678" s="207">
        <v>12</v>
      </c>
      <c r="G678" s="2">
        <f t="shared" si="12"/>
        <v>154.60000000000011</v>
      </c>
      <c r="I678" s="421"/>
      <c r="K678" s="207"/>
    </row>
    <row r="679" spans="1:12">
      <c r="A679" s="70"/>
      <c r="B679" s="422"/>
      <c r="C679" s="422"/>
      <c r="D679" t="s">
        <v>14</v>
      </c>
      <c r="E679" s="207">
        <v>60</v>
      </c>
      <c r="G679" s="2">
        <f t="shared" si="12"/>
        <v>214.60000000000011</v>
      </c>
      <c r="I679" s="422"/>
      <c r="K679" s="207"/>
    </row>
    <row r="680" spans="1:12">
      <c r="A680" s="70"/>
      <c r="B680" s="422"/>
      <c r="C680" s="422"/>
      <c r="D680" t="s">
        <v>15</v>
      </c>
      <c r="E680" s="207">
        <v>5</v>
      </c>
      <c r="G680" s="2">
        <f t="shared" si="12"/>
        <v>219.60000000000011</v>
      </c>
      <c r="K680" s="70"/>
      <c r="L680" s="422"/>
    </row>
    <row r="681" spans="1:12">
      <c r="A681" s="70">
        <v>45161</v>
      </c>
      <c r="B681" s="422">
        <v>27352</v>
      </c>
      <c r="C681" s="422" t="s">
        <v>22</v>
      </c>
      <c r="D681" t="s">
        <v>12</v>
      </c>
      <c r="E681" s="207"/>
      <c r="F681" s="207">
        <v>142.6</v>
      </c>
      <c r="G681" s="2">
        <f t="shared" si="12"/>
        <v>77.000000000000114</v>
      </c>
      <c r="K681" s="70"/>
      <c r="L681" s="422"/>
    </row>
    <row r="682" spans="1:12">
      <c r="A682" s="70">
        <v>45161</v>
      </c>
      <c r="B682" s="422">
        <v>27352</v>
      </c>
      <c r="C682" s="422" t="s">
        <v>22</v>
      </c>
      <c r="D682" t="s">
        <v>13</v>
      </c>
      <c r="E682" s="207"/>
      <c r="F682" s="207">
        <v>12</v>
      </c>
      <c r="G682" s="2">
        <f t="shared" si="12"/>
        <v>65.000000000000114</v>
      </c>
      <c r="K682" s="28"/>
    </row>
    <row r="683" spans="1:12">
      <c r="A683" s="70">
        <v>45178</v>
      </c>
      <c r="B683" s="422">
        <v>27428</v>
      </c>
      <c r="C683" s="422" t="s">
        <v>22</v>
      </c>
      <c r="D683" t="s">
        <v>14</v>
      </c>
      <c r="F683" s="2">
        <v>60</v>
      </c>
      <c r="G683" s="2">
        <f t="shared" si="12"/>
        <v>5.0000000000001137</v>
      </c>
      <c r="K683" s="28"/>
    </row>
    <row r="684" spans="1:12">
      <c r="A684" s="70">
        <v>45178</v>
      </c>
      <c r="B684" s="422">
        <v>27428</v>
      </c>
      <c r="C684" s="422" t="s">
        <v>22</v>
      </c>
      <c r="D684" t="s">
        <v>15</v>
      </c>
      <c r="F684" s="2">
        <v>5</v>
      </c>
      <c r="G684" s="2">
        <f t="shared" si="12"/>
        <v>1.1368683772161603E-13</v>
      </c>
      <c r="K684" s="28"/>
    </row>
    <row r="685" spans="1:12">
      <c r="A685" s="81">
        <v>45169</v>
      </c>
      <c r="B685" s="421" t="s">
        <v>10</v>
      </c>
      <c r="C685" s="421" t="s">
        <v>23</v>
      </c>
      <c r="D685" t="s">
        <v>12</v>
      </c>
      <c r="E685" s="207">
        <v>136.4</v>
      </c>
      <c r="G685" s="2">
        <f t="shared" si="12"/>
        <v>136.40000000000012</v>
      </c>
      <c r="L685" s="28"/>
    </row>
    <row r="686" spans="1:12">
      <c r="A686" s="70"/>
      <c r="B686" s="422"/>
      <c r="C686" s="422"/>
      <c r="D686" t="s">
        <v>13</v>
      </c>
      <c r="E686" s="207">
        <v>12</v>
      </c>
      <c r="G686" s="2">
        <f t="shared" si="12"/>
        <v>148.40000000000012</v>
      </c>
    </row>
    <row r="687" spans="1:12">
      <c r="A687" s="70"/>
      <c r="B687" s="422"/>
      <c r="C687" s="422"/>
      <c r="D687" t="s">
        <v>14</v>
      </c>
      <c r="E687" s="207">
        <v>60</v>
      </c>
      <c r="G687" s="2">
        <f t="shared" si="12"/>
        <v>208.40000000000012</v>
      </c>
    </row>
    <row r="688" spans="1:12">
      <c r="A688" s="70"/>
      <c r="B688" s="422"/>
      <c r="C688" s="422"/>
      <c r="D688" t="s">
        <v>15</v>
      </c>
      <c r="E688" s="207">
        <v>5</v>
      </c>
      <c r="G688" s="2">
        <f t="shared" si="12"/>
        <v>213.40000000000012</v>
      </c>
    </row>
    <row r="689" spans="1:12">
      <c r="A689" s="70">
        <v>45146</v>
      </c>
      <c r="B689" s="422">
        <v>27310</v>
      </c>
      <c r="C689" s="422" t="s">
        <v>23</v>
      </c>
      <c r="D689" t="s">
        <v>14</v>
      </c>
      <c r="E689" s="207"/>
      <c r="F689" s="2">
        <v>60</v>
      </c>
      <c r="G689" s="2">
        <f t="shared" si="12"/>
        <v>153.40000000000012</v>
      </c>
      <c r="I689" s="421"/>
      <c r="K689" s="207"/>
    </row>
    <row r="690" spans="1:12">
      <c r="A690" s="70">
        <v>45146</v>
      </c>
      <c r="B690" s="422">
        <v>27310</v>
      </c>
      <c r="C690" s="422" t="s">
        <v>23</v>
      </c>
      <c r="D690" t="s">
        <v>15</v>
      </c>
      <c r="E690" s="207"/>
      <c r="F690" s="2">
        <v>5</v>
      </c>
      <c r="G690" s="2">
        <f t="shared" si="12"/>
        <v>148.40000000000012</v>
      </c>
      <c r="I690" s="422"/>
      <c r="K690" s="207"/>
    </row>
    <row r="691" spans="1:12">
      <c r="A691" s="70">
        <v>45223</v>
      </c>
      <c r="B691" s="422">
        <v>27679</v>
      </c>
      <c r="C691" s="422" t="s">
        <v>23</v>
      </c>
      <c r="D691" t="s">
        <v>12</v>
      </c>
      <c r="E691" s="207"/>
      <c r="F691" s="207">
        <v>136.4</v>
      </c>
      <c r="G691" s="2">
        <f>+G690+E691-F691</f>
        <v>12.000000000000114</v>
      </c>
      <c r="I691" s="422"/>
      <c r="K691" s="207"/>
    </row>
    <row r="692" spans="1:12">
      <c r="A692" s="70">
        <v>45223</v>
      </c>
      <c r="B692" s="422">
        <v>27679</v>
      </c>
      <c r="C692" s="422" t="s">
        <v>23</v>
      </c>
      <c r="D692" t="s">
        <v>13</v>
      </c>
      <c r="E692" s="207"/>
      <c r="F692" s="207">
        <v>12</v>
      </c>
      <c r="G692" s="2">
        <f>+G691+E692-F692</f>
        <v>1.1368683772161603E-13</v>
      </c>
      <c r="I692" s="422"/>
      <c r="K692" s="207"/>
    </row>
    <row r="693" spans="1:12">
      <c r="A693" s="81">
        <v>45199</v>
      </c>
      <c r="B693" s="421" t="s">
        <v>10</v>
      </c>
      <c r="C693" s="421" t="s">
        <v>41</v>
      </c>
      <c r="D693" t="s">
        <v>12</v>
      </c>
      <c r="E693" s="207">
        <v>135.69999999999999</v>
      </c>
      <c r="G693" s="2">
        <f>+G692+E693-F693</f>
        <v>135.7000000000001</v>
      </c>
      <c r="I693" s="421"/>
      <c r="K693" s="207"/>
    </row>
    <row r="694" spans="1:12">
      <c r="A694" s="70"/>
      <c r="B694" s="422"/>
      <c r="C694" s="422"/>
      <c r="D694" t="s">
        <v>13</v>
      </c>
      <c r="E694" s="207">
        <v>12</v>
      </c>
      <c r="G694" s="2">
        <f>+G693+E694-F694</f>
        <v>147.7000000000001</v>
      </c>
      <c r="I694" s="422"/>
      <c r="K694" s="207"/>
    </row>
    <row r="695" spans="1:12">
      <c r="A695" s="70"/>
      <c r="B695" s="422"/>
      <c r="C695" s="422"/>
      <c r="D695" t="s">
        <v>14</v>
      </c>
      <c r="E695" s="207">
        <v>60</v>
      </c>
      <c r="G695" s="2">
        <f t="shared" si="12"/>
        <v>207.7000000000001</v>
      </c>
      <c r="K695" s="207"/>
    </row>
    <row r="696" spans="1:12">
      <c r="A696" s="70"/>
      <c r="B696" s="422"/>
      <c r="C696" s="422"/>
      <c r="D696" t="s">
        <v>15</v>
      </c>
      <c r="E696" s="207">
        <v>5</v>
      </c>
      <c r="G696" s="2">
        <f>+G695+E696-F696</f>
        <v>212.7000000000001</v>
      </c>
      <c r="K696" s="207"/>
    </row>
    <row r="697" spans="1:12">
      <c r="A697" s="70"/>
      <c r="B697" s="422"/>
      <c r="C697" s="422"/>
      <c r="D697" t="s">
        <v>51</v>
      </c>
      <c r="E697" s="207">
        <v>10</v>
      </c>
      <c r="G697" s="2">
        <f>+G696+E697-F697</f>
        <v>222.7000000000001</v>
      </c>
      <c r="K697" s="28"/>
    </row>
    <row r="698" spans="1:12">
      <c r="A698" s="70"/>
      <c r="B698" s="422"/>
      <c r="C698" s="422"/>
      <c r="D698" t="s">
        <v>52</v>
      </c>
      <c r="E698" s="207">
        <v>10</v>
      </c>
      <c r="G698" s="2">
        <f>+G697+E698-F698</f>
        <v>232.7000000000001</v>
      </c>
      <c r="L698" s="28"/>
    </row>
    <row r="699" spans="1:12">
      <c r="A699" s="70">
        <v>45181</v>
      </c>
      <c r="B699" s="422">
        <v>27438</v>
      </c>
      <c r="C699" s="422" t="s">
        <v>41</v>
      </c>
      <c r="D699" t="s">
        <v>14</v>
      </c>
      <c r="E699" s="207"/>
      <c r="F699" s="2">
        <v>60</v>
      </c>
      <c r="G699" s="2">
        <f>+G698+E699-F699</f>
        <v>172.7000000000001</v>
      </c>
    </row>
    <row r="700" spans="1:12">
      <c r="A700" s="70">
        <v>45181</v>
      </c>
      <c r="B700" s="422">
        <v>27438</v>
      </c>
      <c r="C700" s="422" t="s">
        <v>41</v>
      </c>
      <c r="D700" t="s">
        <v>15</v>
      </c>
      <c r="E700" s="207"/>
      <c r="F700" s="2">
        <v>5</v>
      </c>
      <c r="G700" s="2">
        <f>+G699+E700-F700</f>
        <v>167.7000000000001</v>
      </c>
    </row>
    <row r="701" spans="1:12">
      <c r="A701" s="70">
        <v>45223</v>
      </c>
      <c r="B701" s="422">
        <v>27679</v>
      </c>
      <c r="C701" s="422" t="s">
        <v>41</v>
      </c>
      <c r="D701" t="s">
        <v>12</v>
      </c>
      <c r="F701" s="207">
        <v>135.69999999999999</v>
      </c>
      <c r="G701" s="2">
        <f>+G700+E701-F701</f>
        <v>32.000000000000114</v>
      </c>
    </row>
    <row r="702" spans="1:12">
      <c r="A702" s="70">
        <v>45223</v>
      </c>
      <c r="B702" s="422">
        <v>27679</v>
      </c>
      <c r="C702" s="422" t="s">
        <v>41</v>
      </c>
      <c r="D702" t="s">
        <v>13</v>
      </c>
      <c r="F702" s="207">
        <v>12</v>
      </c>
      <c r="G702" s="2">
        <f>+G701+E702-F702</f>
        <v>20.000000000000114</v>
      </c>
    </row>
    <row r="703" spans="1:12">
      <c r="A703" s="70">
        <v>45223</v>
      </c>
      <c r="B703" s="422">
        <v>27679</v>
      </c>
      <c r="C703" s="422" t="s">
        <v>41</v>
      </c>
      <c r="D703" t="s">
        <v>51</v>
      </c>
      <c r="F703" s="207">
        <v>10</v>
      </c>
      <c r="G703" s="2">
        <f>+G702+E703-F703</f>
        <v>10.000000000000114</v>
      </c>
    </row>
    <row r="704" spans="1:12">
      <c r="A704" s="70">
        <v>45223</v>
      </c>
      <c r="B704" s="422">
        <v>27679</v>
      </c>
      <c r="C704" s="422" t="s">
        <v>41</v>
      </c>
      <c r="D704" t="s">
        <v>52</v>
      </c>
      <c r="F704" s="207">
        <v>10</v>
      </c>
      <c r="G704" s="2">
        <f>+G703+E704-F704</f>
        <v>1.1368683772161603E-13</v>
      </c>
    </row>
    <row r="705" spans="1:14">
      <c r="A705" s="31">
        <v>45230</v>
      </c>
      <c r="B705" s="421" t="s">
        <v>10</v>
      </c>
      <c r="C705" s="421" t="s">
        <v>25</v>
      </c>
      <c r="D705" t="s">
        <v>12</v>
      </c>
      <c r="E705" s="20">
        <v>132</v>
      </c>
      <c r="G705" s="2">
        <f>+G704+E705-F705</f>
        <v>132.00000000000011</v>
      </c>
      <c r="M705" s="62"/>
      <c r="N705" s="62"/>
    </row>
    <row r="706" spans="1:14">
      <c r="B706" s="422"/>
      <c r="C706" s="422"/>
      <c r="D706" t="s">
        <v>13</v>
      </c>
      <c r="E706" s="20">
        <v>12</v>
      </c>
      <c r="G706" s="2">
        <f>+G705+E706-F706</f>
        <v>144.00000000000011</v>
      </c>
    </row>
    <row r="707" spans="1:14">
      <c r="B707" s="422"/>
      <c r="C707" s="422"/>
      <c r="D707" t="s">
        <v>14</v>
      </c>
      <c r="E707" s="207">
        <v>60</v>
      </c>
      <c r="G707" s="2">
        <f>+G706+E707-F707</f>
        <v>204.00000000000011</v>
      </c>
      <c r="I707" s="421" t="s">
        <v>25</v>
      </c>
      <c r="J707" t="s">
        <v>12</v>
      </c>
      <c r="K707" s="20">
        <v>132</v>
      </c>
    </row>
    <row r="708" spans="1:14">
      <c r="B708" s="422"/>
      <c r="C708" s="422"/>
      <c r="D708" t="s">
        <v>15</v>
      </c>
      <c r="E708" s="207">
        <v>5</v>
      </c>
      <c r="G708" s="2">
        <f>+G707+E708-F708</f>
        <v>209.00000000000011</v>
      </c>
      <c r="I708" s="422"/>
      <c r="J708" t="s">
        <v>13</v>
      </c>
      <c r="K708" s="20">
        <v>12</v>
      </c>
    </row>
    <row r="709" spans="1:14">
      <c r="A709" s="70">
        <v>45236</v>
      </c>
      <c r="B709" s="422">
        <v>27733</v>
      </c>
      <c r="C709" s="422" t="s">
        <v>25</v>
      </c>
      <c r="D709" t="s">
        <v>14</v>
      </c>
      <c r="F709" s="207">
        <v>60</v>
      </c>
      <c r="G709" s="2">
        <f t="shared" ref="G709:G774" si="13">+G708+E709-F709</f>
        <v>149.00000000000011</v>
      </c>
      <c r="I709" s="421" t="s">
        <v>26</v>
      </c>
      <c r="J709" t="s">
        <v>12</v>
      </c>
      <c r="K709" s="20">
        <v>143.4</v>
      </c>
    </row>
    <row r="710" spans="1:14">
      <c r="A710" s="70">
        <v>45236</v>
      </c>
      <c r="B710" s="422">
        <v>27733</v>
      </c>
      <c r="C710" s="422" t="s">
        <v>25</v>
      </c>
      <c r="D710" t="s">
        <v>15</v>
      </c>
      <c r="F710" s="207">
        <v>5</v>
      </c>
      <c r="G710" s="2">
        <f t="shared" si="13"/>
        <v>144.00000000000011</v>
      </c>
      <c r="I710" s="422"/>
      <c r="J710" t="s">
        <v>13</v>
      </c>
      <c r="K710" s="20">
        <v>12</v>
      </c>
    </row>
    <row r="711" spans="1:14">
      <c r="A711" s="3">
        <v>45286</v>
      </c>
      <c r="B711" s="422">
        <v>28039</v>
      </c>
      <c r="C711" s="422" t="s">
        <v>25</v>
      </c>
      <c r="D711" t="s">
        <v>12</v>
      </c>
      <c r="F711" s="20">
        <v>132</v>
      </c>
      <c r="G711" s="2">
        <f t="shared" si="13"/>
        <v>12.000000000000114</v>
      </c>
      <c r="I711" s="422"/>
      <c r="K711" s="20"/>
    </row>
    <row r="712" spans="1:14">
      <c r="A712" s="3">
        <v>45286</v>
      </c>
      <c r="B712" s="422">
        <v>28039</v>
      </c>
      <c r="C712" s="422" t="s">
        <v>25</v>
      </c>
      <c r="D712" t="s">
        <v>13</v>
      </c>
      <c r="F712" s="20">
        <v>12</v>
      </c>
      <c r="G712" s="2">
        <f t="shared" si="13"/>
        <v>1.1368683772161603E-13</v>
      </c>
      <c r="I712" s="422"/>
      <c r="K712" s="20"/>
    </row>
    <row r="713" spans="1:14">
      <c r="A713" s="31">
        <v>45260</v>
      </c>
      <c r="B713" s="421" t="s">
        <v>10</v>
      </c>
      <c r="C713" s="421" t="s">
        <v>26</v>
      </c>
      <c r="D713" t="s">
        <v>12</v>
      </c>
      <c r="E713" s="20">
        <v>143.4</v>
      </c>
      <c r="G713" s="2">
        <f t="shared" si="13"/>
        <v>143.40000000000012</v>
      </c>
      <c r="K713" s="20">
        <f>SUM(K707:K710)</f>
        <v>299.39999999999998</v>
      </c>
    </row>
    <row r="714" spans="1:14">
      <c r="A714" s="31"/>
      <c r="B714" s="422"/>
      <c r="C714" s="422"/>
      <c r="D714" t="s">
        <v>13</v>
      </c>
      <c r="E714" s="20">
        <v>12</v>
      </c>
      <c r="G714" s="2">
        <f t="shared" si="13"/>
        <v>155.40000000000012</v>
      </c>
    </row>
    <row r="715" spans="1:14">
      <c r="A715" s="31"/>
      <c r="B715" s="422"/>
      <c r="C715" s="422"/>
      <c r="D715" t="s">
        <v>14</v>
      </c>
      <c r="E715" s="207">
        <v>60</v>
      </c>
      <c r="G715" s="2">
        <f t="shared" si="13"/>
        <v>215.40000000000012</v>
      </c>
    </row>
    <row r="716" spans="1:14">
      <c r="A716" s="31"/>
      <c r="B716" s="422"/>
      <c r="C716" s="422"/>
      <c r="D716" t="s">
        <v>15</v>
      </c>
      <c r="E716" s="207">
        <v>5</v>
      </c>
      <c r="G716" s="2">
        <f t="shared" si="13"/>
        <v>220.40000000000012</v>
      </c>
    </row>
    <row r="717" spans="1:14">
      <c r="A717" s="3">
        <v>45267</v>
      </c>
      <c r="B717" s="422">
        <v>27935</v>
      </c>
      <c r="C717" s="422" t="s">
        <v>26</v>
      </c>
      <c r="D717" t="s">
        <v>14</v>
      </c>
      <c r="F717" s="2">
        <v>60</v>
      </c>
      <c r="G717" s="2">
        <f t="shared" si="13"/>
        <v>160.40000000000012</v>
      </c>
    </row>
    <row r="718" spans="1:14">
      <c r="A718" s="3">
        <v>45267</v>
      </c>
      <c r="B718" s="422">
        <v>27935</v>
      </c>
      <c r="C718" s="422" t="s">
        <v>26</v>
      </c>
      <c r="D718" t="s">
        <v>15</v>
      </c>
      <c r="F718" s="2">
        <v>5</v>
      </c>
      <c r="G718" s="2">
        <f t="shared" si="13"/>
        <v>155.40000000000012</v>
      </c>
    </row>
    <row r="719" spans="1:14">
      <c r="A719" s="3">
        <v>45286</v>
      </c>
      <c r="B719" s="422">
        <v>28039</v>
      </c>
      <c r="C719" s="422" t="s">
        <v>26</v>
      </c>
      <c r="D719" t="s">
        <v>12</v>
      </c>
      <c r="F719" s="20">
        <v>143.4</v>
      </c>
      <c r="G719" s="2">
        <f t="shared" si="13"/>
        <v>12.000000000000114</v>
      </c>
    </row>
    <row r="720" spans="1:14">
      <c r="A720" s="3">
        <v>45286</v>
      </c>
      <c r="B720" s="422">
        <v>28039</v>
      </c>
      <c r="C720" s="422" t="s">
        <v>26</v>
      </c>
      <c r="D720" t="s">
        <v>13</v>
      </c>
      <c r="F720" s="20">
        <v>12</v>
      </c>
      <c r="G720" s="2">
        <f t="shared" si="13"/>
        <v>1.1368683772161603E-13</v>
      </c>
    </row>
    <row r="721" spans="1:11">
      <c r="A721" s="31">
        <v>45291</v>
      </c>
      <c r="B721" s="421" t="s">
        <v>10</v>
      </c>
      <c r="C721" s="421" t="s">
        <v>27</v>
      </c>
      <c r="D721" t="s">
        <v>12</v>
      </c>
      <c r="E721" s="20">
        <v>153.19999999999999</v>
      </c>
      <c r="F721" s="207"/>
      <c r="G721" s="2">
        <f t="shared" si="13"/>
        <v>153.2000000000001</v>
      </c>
    </row>
    <row r="722" spans="1:11">
      <c r="B722" s="422"/>
      <c r="C722" s="422"/>
      <c r="D722" t="s">
        <v>13</v>
      </c>
      <c r="E722" s="20">
        <v>5</v>
      </c>
      <c r="F722" s="207"/>
      <c r="G722" s="2">
        <f t="shared" si="13"/>
        <v>158.2000000000001</v>
      </c>
    </row>
    <row r="723" spans="1:11">
      <c r="B723" s="422"/>
      <c r="C723" s="422"/>
      <c r="D723" t="s">
        <v>14</v>
      </c>
      <c r="E723" s="207">
        <v>60</v>
      </c>
      <c r="F723" s="207"/>
      <c r="G723" s="2">
        <f t="shared" si="13"/>
        <v>218.2000000000001</v>
      </c>
    </row>
    <row r="724" spans="1:11">
      <c r="B724" s="422"/>
      <c r="C724" s="422"/>
      <c r="D724" t="s">
        <v>15</v>
      </c>
      <c r="E724" s="207">
        <v>5</v>
      </c>
      <c r="F724" s="207"/>
      <c r="G724" s="2">
        <f t="shared" si="13"/>
        <v>223.2000000000001</v>
      </c>
    </row>
    <row r="725" spans="1:11">
      <c r="A725" s="3">
        <v>45301</v>
      </c>
      <c r="B725" s="422">
        <v>28130</v>
      </c>
      <c r="C725" s="422" t="s">
        <v>27</v>
      </c>
      <c r="D725" t="s">
        <v>14</v>
      </c>
      <c r="E725" s="207"/>
      <c r="F725" s="207">
        <v>60</v>
      </c>
      <c r="G725" s="2">
        <f t="shared" si="13"/>
        <v>163.2000000000001</v>
      </c>
      <c r="I725" s="453"/>
      <c r="J725" s="453"/>
      <c r="K725" s="453"/>
    </row>
    <row r="726" spans="1:11">
      <c r="A726" s="3">
        <v>45301</v>
      </c>
      <c r="B726" s="422">
        <v>28130</v>
      </c>
      <c r="C726" s="422" t="s">
        <v>27</v>
      </c>
      <c r="D726" t="s">
        <v>15</v>
      </c>
      <c r="E726" s="207"/>
      <c r="F726" s="207">
        <v>5</v>
      </c>
      <c r="G726" s="2">
        <f t="shared" si="13"/>
        <v>158.2000000000001</v>
      </c>
      <c r="I726" s="421"/>
      <c r="K726" s="20"/>
    </row>
    <row r="727" spans="1:11">
      <c r="A727" s="3">
        <v>45352</v>
      </c>
      <c r="B727" s="422">
        <v>28318</v>
      </c>
      <c r="C727" s="422" t="s">
        <v>27</v>
      </c>
      <c r="D727" t="s">
        <v>12</v>
      </c>
      <c r="E727" s="207"/>
      <c r="F727" s="20">
        <v>153.19999999999999</v>
      </c>
      <c r="G727" s="2">
        <f t="shared" si="13"/>
        <v>5.0000000000001137</v>
      </c>
      <c r="I727" s="421"/>
      <c r="K727" s="20"/>
    </row>
    <row r="728" spans="1:11">
      <c r="A728" s="3">
        <v>45352</v>
      </c>
      <c r="B728" s="422">
        <v>28318</v>
      </c>
      <c r="C728" s="422" t="s">
        <v>27</v>
      </c>
      <c r="D728" t="s">
        <v>13</v>
      </c>
      <c r="E728" s="207"/>
      <c r="F728" s="20">
        <v>5</v>
      </c>
      <c r="G728" s="2">
        <f t="shared" si="13"/>
        <v>1.1368683772161603E-13</v>
      </c>
      <c r="I728" s="421"/>
      <c r="K728" s="20"/>
    </row>
    <row r="729" spans="1:11">
      <c r="A729" s="81">
        <v>45322</v>
      </c>
      <c r="B729" s="421" t="s">
        <v>10</v>
      </c>
      <c r="C729" s="421" t="s">
        <v>11</v>
      </c>
      <c r="D729" t="s">
        <v>12</v>
      </c>
      <c r="E729" s="20">
        <v>171.1</v>
      </c>
      <c r="G729" s="2">
        <f t="shared" si="13"/>
        <v>171.10000000000011</v>
      </c>
      <c r="I729" s="422"/>
      <c r="K729" s="20"/>
    </row>
    <row r="730" spans="1:11">
      <c r="A730" s="70"/>
      <c r="B730" s="422"/>
      <c r="C730" s="422"/>
      <c r="D730" t="s">
        <v>13</v>
      </c>
      <c r="E730" s="20">
        <v>8</v>
      </c>
      <c r="G730" s="2">
        <f t="shared" si="13"/>
        <v>179.10000000000011</v>
      </c>
      <c r="I730" s="421"/>
      <c r="K730" s="20"/>
    </row>
    <row r="731" spans="1:11">
      <c r="A731" s="70"/>
      <c r="B731" s="422"/>
      <c r="C731" s="422"/>
      <c r="D731" t="s">
        <v>14</v>
      </c>
      <c r="E731" s="207">
        <v>60</v>
      </c>
      <c r="G731" s="2">
        <f t="shared" si="13"/>
        <v>239.10000000000011</v>
      </c>
      <c r="I731" s="422"/>
      <c r="K731" s="20"/>
    </row>
    <row r="732" spans="1:11">
      <c r="A732" s="70"/>
      <c r="B732" s="422"/>
      <c r="C732" s="422"/>
      <c r="D732" t="s">
        <v>15</v>
      </c>
      <c r="E732" s="207">
        <v>5</v>
      </c>
      <c r="G732" s="2">
        <f t="shared" si="13"/>
        <v>244.10000000000011</v>
      </c>
      <c r="K732" s="207"/>
    </row>
    <row r="733" spans="1:11">
      <c r="A733" s="70"/>
      <c r="B733" s="422"/>
      <c r="C733" s="422"/>
      <c r="D733" t="s">
        <v>119</v>
      </c>
      <c r="E733" s="207">
        <v>24.2</v>
      </c>
      <c r="G733" s="2">
        <f t="shared" si="13"/>
        <v>268.30000000000013</v>
      </c>
      <c r="K733" s="20"/>
    </row>
    <row r="734" spans="1:11">
      <c r="A734" s="70"/>
      <c r="B734" s="422"/>
      <c r="C734" s="422"/>
      <c r="D734" t="s">
        <v>53</v>
      </c>
      <c r="E734" s="207">
        <v>500.9</v>
      </c>
      <c r="G734" s="2">
        <f t="shared" si="13"/>
        <v>769.2</v>
      </c>
      <c r="K734" s="20"/>
    </row>
    <row r="735" spans="1:11">
      <c r="A735" s="3">
        <v>45339</v>
      </c>
      <c r="B735" s="422">
        <v>28260</v>
      </c>
      <c r="C735" s="422" t="s">
        <v>11</v>
      </c>
      <c r="D735" t="s">
        <v>14</v>
      </c>
      <c r="E735" s="207"/>
      <c r="F735" s="207">
        <v>60</v>
      </c>
      <c r="G735" s="2">
        <f t="shared" si="13"/>
        <v>709.2</v>
      </c>
    </row>
    <row r="736" spans="1:11">
      <c r="A736" s="3">
        <v>45339</v>
      </c>
      <c r="B736" s="422">
        <v>28260</v>
      </c>
      <c r="C736" s="422" t="s">
        <v>11</v>
      </c>
      <c r="D736" t="s">
        <v>15</v>
      </c>
      <c r="E736" s="207"/>
      <c r="F736" s="207">
        <v>5</v>
      </c>
      <c r="G736" s="2">
        <f t="shared" si="13"/>
        <v>704.2</v>
      </c>
    </row>
    <row r="737" spans="1:7">
      <c r="A737" s="3">
        <v>45352</v>
      </c>
      <c r="B737" s="422">
        <v>28318</v>
      </c>
      <c r="C737" s="422" t="s">
        <v>11</v>
      </c>
      <c r="D737" t="s">
        <v>12</v>
      </c>
      <c r="F737" s="20">
        <v>171.1</v>
      </c>
      <c r="G737" s="2">
        <f t="shared" si="13"/>
        <v>533.1</v>
      </c>
    </row>
    <row r="738" spans="1:7">
      <c r="A738" s="3">
        <v>45352</v>
      </c>
      <c r="B738" s="422">
        <v>28318</v>
      </c>
      <c r="C738" s="422" t="s">
        <v>11</v>
      </c>
      <c r="D738" t="s">
        <v>13</v>
      </c>
      <c r="F738" s="20">
        <v>8</v>
      </c>
      <c r="G738" s="2">
        <f t="shared" si="13"/>
        <v>525.1</v>
      </c>
    </row>
    <row r="739" spans="1:7">
      <c r="A739" s="3">
        <v>45352</v>
      </c>
      <c r="B739" s="422">
        <v>28318</v>
      </c>
      <c r="C739" s="422" t="s">
        <v>11</v>
      </c>
      <c r="D739" t="s">
        <v>119</v>
      </c>
      <c r="F739" s="207">
        <v>24.2</v>
      </c>
      <c r="G739" s="2">
        <f t="shared" si="13"/>
        <v>500.90000000000003</v>
      </c>
    </row>
    <row r="740" spans="1:7">
      <c r="A740" s="3">
        <v>45355</v>
      </c>
      <c r="B740" s="422">
        <v>28373</v>
      </c>
      <c r="C740" s="422" t="s">
        <v>11</v>
      </c>
      <c r="D740" t="s">
        <v>53</v>
      </c>
      <c r="F740" s="2">
        <v>500.9</v>
      </c>
      <c r="G740" s="2">
        <f t="shared" si="13"/>
        <v>0</v>
      </c>
    </row>
    <row r="741" spans="1:7">
      <c r="A741" s="31">
        <v>45351</v>
      </c>
      <c r="B741" s="421" t="s">
        <v>10</v>
      </c>
      <c r="C741" s="421" t="s">
        <v>17</v>
      </c>
      <c r="D741" t="s">
        <v>12</v>
      </c>
      <c r="E741" s="20">
        <v>117.3</v>
      </c>
      <c r="G741" s="2">
        <f t="shared" si="13"/>
        <v>117.3</v>
      </c>
    </row>
    <row r="742" spans="1:7">
      <c r="B742" s="422"/>
      <c r="C742" s="422"/>
      <c r="D742" t="s">
        <v>13</v>
      </c>
      <c r="E742" s="20">
        <v>4.7</v>
      </c>
      <c r="G742" s="2">
        <f t="shared" si="13"/>
        <v>122</v>
      </c>
    </row>
    <row r="743" spans="1:7">
      <c r="B743" s="422"/>
      <c r="C743" s="422"/>
      <c r="D743" t="s">
        <v>14</v>
      </c>
      <c r="E743" s="207">
        <v>58</v>
      </c>
      <c r="G743" s="2">
        <f t="shared" si="13"/>
        <v>180</v>
      </c>
    </row>
    <row r="744" spans="1:7">
      <c r="B744" s="422"/>
      <c r="C744" s="422"/>
      <c r="D744" t="s">
        <v>15</v>
      </c>
      <c r="E744" s="207">
        <v>5</v>
      </c>
      <c r="G744" s="2">
        <f t="shared" si="13"/>
        <v>185</v>
      </c>
    </row>
    <row r="745" spans="1:7">
      <c r="A745" s="3">
        <v>45360</v>
      </c>
      <c r="B745" s="422">
        <v>28523</v>
      </c>
      <c r="C745" s="422" t="s">
        <v>11</v>
      </c>
      <c r="D745" t="s">
        <v>14</v>
      </c>
      <c r="F745" s="207">
        <v>58</v>
      </c>
      <c r="G745" s="2">
        <f t="shared" si="13"/>
        <v>127</v>
      </c>
    </row>
    <row r="746" spans="1:7">
      <c r="A746" s="3">
        <v>45360</v>
      </c>
      <c r="B746" s="422">
        <v>28523</v>
      </c>
      <c r="C746" s="422" t="s">
        <v>11</v>
      </c>
      <c r="D746" t="s">
        <v>15</v>
      </c>
      <c r="F746" s="207">
        <v>5</v>
      </c>
      <c r="G746" s="2">
        <f t="shared" si="13"/>
        <v>122</v>
      </c>
    </row>
    <row r="747" spans="1:7">
      <c r="A747" s="3">
        <v>45376</v>
      </c>
      <c r="B747" s="422">
        <v>28604</v>
      </c>
      <c r="C747" s="422" t="s">
        <v>11</v>
      </c>
      <c r="D747" t="s">
        <v>12</v>
      </c>
      <c r="F747" s="2">
        <v>117.3</v>
      </c>
      <c r="G747" s="2">
        <f t="shared" si="13"/>
        <v>4.7000000000000028</v>
      </c>
    </row>
    <row r="748" spans="1:7">
      <c r="A748" s="3">
        <v>45376</v>
      </c>
      <c r="B748" s="422">
        <v>28604</v>
      </c>
      <c r="C748" s="422" t="s">
        <v>11</v>
      </c>
      <c r="D748" t="s">
        <v>13</v>
      </c>
      <c r="F748" s="2">
        <v>4.7</v>
      </c>
      <c r="G748" s="2">
        <f t="shared" si="13"/>
        <v>0</v>
      </c>
    </row>
    <row r="749" spans="1:7">
      <c r="A749" s="31">
        <v>45382</v>
      </c>
      <c r="B749" s="421" t="s">
        <v>10</v>
      </c>
      <c r="C749" s="421" t="s">
        <v>18</v>
      </c>
      <c r="D749" t="s">
        <v>12</v>
      </c>
      <c r="E749" s="207">
        <v>171.6</v>
      </c>
      <c r="G749" s="2">
        <f t="shared" si="13"/>
        <v>171.6</v>
      </c>
    </row>
    <row r="750" spans="1:7">
      <c r="B750" s="422"/>
      <c r="C750" s="422"/>
      <c r="D750" t="s">
        <v>13</v>
      </c>
      <c r="E750" s="207">
        <v>5</v>
      </c>
      <c r="G750" s="2">
        <f t="shared" si="13"/>
        <v>176.6</v>
      </c>
    </row>
    <row r="751" spans="1:7">
      <c r="B751" s="422"/>
      <c r="C751" s="422"/>
      <c r="D751" t="s">
        <v>14</v>
      </c>
      <c r="E751" s="207">
        <v>60</v>
      </c>
      <c r="G751" s="2">
        <f t="shared" si="13"/>
        <v>236.6</v>
      </c>
    </row>
    <row r="752" spans="1:7">
      <c r="B752" s="422"/>
      <c r="C752" s="422"/>
      <c r="D752" t="s">
        <v>15</v>
      </c>
      <c r="E752" s="207">
        <v>5</v>
      </c>
      <c r="G752" s="2">
        <f t="shared" si="13"/>
        <v>241.6</v>
      </c>
    </row>
    <row r="753" spans="1:11">
      <c r="A753" s="3">
        <v>45388</v>
      </c>
      <c r="B753" s="422">
        <v>28741</v>
      </c>
      <c r="C753" s="422" t="s">
        <v>18</v>
      </c>
      <c r="D753" t="s">
        <v>14</v>
      </c>
      <c r="F753" s="2">
        <v>60</v>
      </c>
      <c r="G753" s="2">
        <f t="shared" si="13"/>
        <v>181.6</v>
      </c>
    </row>
    <row r="754" spans="1:11">
      <c r="A754" s="3">
        <v>45388</v>
      </c>
      <c r="B754" s="422">
        <v>28741</v>
      </c>
      <c r="C754" s="422" t="s">
        <v>18</v>
      </c>
      <c r="D754" t="s">
        <v>15</v>
      </c>
      <c r="F754" s="2">
        <v>5</v>
      </c>
      <c r="G754" s="2">
        <f t="shared" si="13"/>
        <v>176.6</v>
      </c>
    </row>
    <row r="755" spans="1:11">
      <c r="A755" s="3">
        <v>45420</v>
      </c>
      <c r="B755" s="422">
        <v>28842</v>
      </c>
      <c r="C755" s="422" t="s">
        <v>18</v>
      </c>
      <c r="D755" t="s">
        <v>12</v>
      </c>
      <c r="F755" s="207">
        <v>171.6</v>
      </c>
      <c r="G755" s="2">
        <f t="shared" si="13"/>
        <v>5</v>
      </c>
    </row>
    <row r="756" spans="1:11">
      <c r="A756" s="3">
        <v>45420</v>
      </c>
      <c r="B756" s="422">
        <v>28842</v>
      </c>
      <c r="C756" s="422" t="s">
        <v>18</v>
      </c>
      <c r="D756" t="s">
        <v>13</v>
      </c>
      <c r="F756" s="207">
        <v>5</v>
      </c>
      <c r="G756" s="2">
        <f t="shared" si="13"/>
        <v>0</v>
      </c>
    </row>
    <row r="757" spans="1:11">
      <c r="A757" s="31">
        <v>45412</v>
      </c>
      <c r="B757" s="421" t="s">
        <v>10</v>
      </c>
      <c r="C757" s="421" t="s">
        <v>19</v>
      </c>
      <c r="D757" t="s">
        <v>12</v>
      </c>
      <c r="E757" s="207">
        <v>170.6</v>
      </c>
      <c r="F757" s="207"/>
      <c r="G757" s="2">
        <f t="shared" si="13"/>
        <v>170.6</v>
      </c>
    </row>
    <row r="758" spans="1:11">
      <c r="B758" s="422"/>
      <c r="C758" s="422"/>
      <c r="D758" t="s">
        <v>13</v>
      </c>
      <c r="E758" s="207">
        <v>5</v>
      </c>
      <c r="F758" s="207"/>
      <c r="G758" s="2">
        <f t="shared" si="13"/>
        <v>175.6</v>
      </c>
    </row>
    <row r="759" spans="1:11">
      <c r="B759" s="422"/>
      <c r="C759" s="422"/>
      <c r="D759" t="s">
        <v>14</v>
      </c>
      <c r="E759" s="207">
        <v>60</v>
      </c>
      <c r="F759" s="207"/>
      <c r="G759" s="2">
        <f t="shared" si="13"/>
        <v>235.6</v>
      </c>
    </row>
    <row r="760" spans="1:11">
      <c r="B760" s="422"/>
      <c r="C760" s="422"/>
      <c r="D760" t="s">
        <v>15</v>
      </c>
      <c r="E760" s="207">
        <v>5</v>
      </c>
      <c r="F760" s="207"/>
      <c r="G760" s="2">
        <f t="shared" si="13"/>
        <v>240.6</v>
      </c>
    </row>
    <row r="761" spans="1:11">
      <c r="A761" s="3">
        <v>45419</v>
      </c>
      <c r="B761" s="422">
        <v>28820</v>
      </c>
      <c r="C761" s="422" t="s">
        <v>19</v>
      </c>
      <c r="D761" t="s">
        <v>14</v>
      </c>
      <c r="E761" s="207"/>
      <c r="F761" s="207">
        <v>60</v>
      </c>
      <c r="G761" s="2">
        <f t="shared" si="13"/>
        <v>180.6</v>
      </c>
    </row>
    <row r="762" spans="1:11">
      <c r="A762" s="3">
        <v>45419</v>
      </c>
      <c r="B762" s="422">
        <v>28820</v>
      </c>
      <c r="C762" s="422" t="s">
        <v>19</v>
      </c>
      <c r="D762" t="s">
        <v>15</v>
      </c>
      <c r="E762" s="207"/>
      <c r="F762" s="207">
        <v>5</v>
      </c>
      <c r="G762" s="2">
        <f t="shared" si="13"/>
        <v>175.6</v>
      </c>
      <c r="K762" s="207">
        <v>170.6</v>
      </c>
    </row>
    <row r="763" spans="1:11">
      <c r="A763" s="3">
        <v>45435</v>
      </c>
      <c r="B763" s="422">
        <v>28921</v>
      </c>
      <c r="C763" s="422" t="s">
        <v>19</v>
      </c>
      <c r="D763" t="s">
        <v>12</v>
      </c>
      <c r="F763" s="2">
        <v>170.6</v>
      </c>
      <c r="G763" s="2">
        <f t="shared" si="13"/>
        <v>5</v>
      </c>
      <c r="I763" s="2">
        <f>200-G761</f>
        <v>19.400000000000006</v>
      </c>
      <c r="K763" s="207">
        <v>5</v>
      </c>
    </row>
    <row r="764" spans="1:11">
      <c r="A764" s="3">
        <v>45435</v>
      </c>
      <c r="B764" s="422">
        <v>28921</v>
      </c>
      <c r="C764" s="422" t="s">
        <v>19</v>
      </c>
      <c r="D764" t="s">
        <v>13</v>
      </c>
      <c r="F764" s="2">
        <v>5</v>
      </c>
      <c r="G764" s="2">
        <f t="shared" si="13"/>
        <v>0</v>
      </c>
      <c r="K764">
        <v>424.9</v>
      </c>
    </row>
    <row r="765" spans="1:11">
      <c r="A765" s="31">
        <v>45443</v>
      </c>
      <c r="B765" s="421" t="s">
        <v>10</v>
      </c>
      <c r="C765" s="421" t="s">
        <v>20</v>
      </c>
      <c r="D765" t="s">
        <v>12</v>
      </c>
      <c r="E765" s="207">
        <v>155.19999999999999</v>
      </c>
      <c r="G765" s="2">
        <f t="shared" si="13"/>
        <v>155.19999999999999</v>
      </c>
      <c r="K765" s="28">
        <f>SUM(K762:K764)</f>
        <v>600.5</v>
      </c>
    </row>
    <row r="766" spans="1:11">
      <c r="B766" s="422"/>
      <c r="C766" s="422"/>
      <c r="D766" t="s">
        <v>13</v>
      </c>
      <c r="E766" s="207">
        <v>5</v>
      </c>
      <c r="G766" s="2">
        <f t="shared" si="13"/>
        <v>160.19999999999999</v>
      </c>
      <c r="K766" s="28">
        <f>620-K765</f>
        <v>19.5</v>
      </c>
    </row>
    <row r="767" spans="1:11">
      <c r="B767" s="422"/>
      <c r="C767" s="422"/>
      <c r="D767" t="s">
        <v>14</v>
      </c>
      <c r="E767" s="207">
        <v>60</v>
      </c>
      <c r="G767" s="2">
        <f t="shared" si="13"/>
        <v>220.2</v>
      </c>
    </row>
    <row r="768" spans="1:11">
      <c r="B768" s="422"/>
      <c r="C768" s="422"/>
      <c r="D768" t="s">
        <v>15</v>
      </c>
      <c r="E768" s="207">
        <v>5</v>
      </c>
      <c r="G768" s="2">
        <f t="shared" si="13"/>
        <v>225.2</v>
      </c>
    </row>
    <row r="769" spans="1:7">
      <c r="A769" s="3">
        <v>45462</v>
      </c>
      <c r="B769" s="422">
        <v>29051</v>
      </c>
      <c r="C769" s="422" t="s">
        <v>20</v>
      </c>
      <c r="D769" t="s">
        <v>14</v>
      </c>
      <c r="E769" s="207"/>
      <c r="F769" s="207">
        <v>60</v>
      </c>
      <c r="G769" s="2">
        <f t="shared" si="13"/>
        <v>165.2</v>
      </c>
    </row>
    <row r="770" spans="1:7">
      <c r="A770" s="3">
        <v>45462</v>
      </c>
      <c r="B770" s="422">
        <v>29051</v>
      </c>
      <c r="C770" s="422" t="s">
        <v>20</v>
      </c>
      <c r="D770" t="s">
        <v>15</v>
      </c>
      <c r="E770" s="207"/>
      <c r="F770" s="207">
        <v>5</v>
      </c>
      <c r="G770" s="2">
        <f t="shared" si="13"/>
        <v>160.19999999999999</v>
      </c>
    </row>
    <row r="771" spans="1:7">
      <c r="A771" s="3">
        <v>45468</v>
      </c>
      <c r="B771" s="422">
        <v>29070</v>
      </c>
      <c r="C771" s="422" t="s">
        <v>20</v>
      </c>
      <c r="D771" t="s">
        <v>12</v>
      </c>
      <c r="F771" s="2">
        <v>155.19999999999999</v>
      </c>
      <c r="G771" s="2">
        <f t="shared" si="13"/>
        <v>5</v>
      </c>
    </row>
    <row r="772" spans="1:7">
      <c r="A772" s="3">
        <v>45468</v>
      </c>
      <c r="B772" s="422">
        <v>29070</v>
      </c>
      <c r="C772" s="422" t="s">
        <v>20</v>
      </c>
      <c r="D772" t="s">
        <v>13</v>
      </c>
      <c r="F772" s="2">
        <v>5</v>
      </c>
      <c r="G772" s="2">
        <f t="shared" si="13"/>
        <v>0</v>
      </c>
    </row>
    <row r="773" spans="1:7">
      <c r="A773" s="81">
        <v>45473</v>
      </c>
      <c r="B773" s="421" t="s">
        <v>10</v>
      </c>
      <c r="C773" s="421" t="s">
        <v>21</v>
      </c>
      <c r="D773" t="s">
        <v>12</v>
      </c>
      <c r="E773" s="207">
        <v>150.80000000000001</v>
      </c>
      <c r="G773" s="2">
        <f t="shared" si="13"/>
        <v>150.80000000000001</v>
      </c>
    </row>
    <row r="774" spans="1:7">
      <c r="A774" s="70"/>
      <c r="B774" s="422"/>
      <c r="C774" s="422"/>
      <c r="D774" t="s">
        <v>13</v>
      </c>
      <c r="E774" s="207">
        <v>7</v>
      </c>
      <c r="G774" s="2">
        <f t="shared" si="13"/>
        <v>157.80000000000001</v>
      </c>
    </row>
    <row r="775" spans="1:7">
      <c r="A775" s="70"/>
      <c r="B775" s="422"/>
      <c r="C775" s="422"/>
      <c r="D775" t="s">
        <v>14</v>
      </c>
      <c r="E775" s="207">
        <v>60</v>
      </c>
      <c r="G775" s="2">
        <f t="shared" ref="G775:G842" si="14">+G774+E775-F775</f>
        <v>217.8</v>
      </c>
    </row>
    <row r="776" spans="1:7">
      <c r="A776" s="70"/>
      <c r="B776" s="422"/>
      <c r="C776" s="422"/>
      <c r="D776" t="s">
        <v>15</v>
      </c>
      <c r="E776" s="207">
        <v>5</v>
      </c>
      <c r="G776" s="2">
        <f t="shared" si="14"/>
        <v>222.8</v>
      </c>
    </row>
    <row r="777" spans="1:7">
      <c r="A777" s="3">
        <v>45482</v>
      </c>
      <c r="B777" s="422">
        <v>29239</v>
      </c>
      <c r="C777" s="422" t="s">
        <v>21</v>
      </c>
      <c r="D777" t="s">
        <v>14</v>
      </c>
      <c r="E777" s="207"/>
      <c r="F777" s="207">
        <v>60</v>
      </c>
      <c r="G777" s="2">
        <f t="shared" si="14"/>
        <v>162.80000000000001</v>
      </c>
    </row>
    <row r="778" spans="1:7">
      <c r="A778" s="3">
        <v>45482</v>
      </c>
      <c r="B778" s="422">
        <v>29239</v>
      </c>
      <c r="C778" s="422" t="s">
        <v>21</v>
      </c>
      <c r="D778" t="s">
        <v>15</v>
      </c>
      <c r="E778" s="207"/>
      <c r="F778" s="207">
        <v>5</v>
      </c>
      <c r="G778" s="2">
        <f t="shared" si="14"/>
        <v>157.80000000000001</v>
      </c>
    </row>
    <row r="779" spans="1:7">
      <c r="A779" s="3">
        <v>45512</v>
      </c>
      <c r="B779" s="422">
        <v>29521</v>
      </c>
      <c r="C779" s="422" t="s">
        <v>21</v>
      </c>
      <c r="D779" t="s">
        <v>12</v>
      </c>
      <c r="E779" s="207"/>
      <c r="F779" s="207">
        <v>150.80000000000001</v>
      </c>
      <c r="G779" s="2">
        <f t="shared" si="14"/>
        <v>7</v>
      </c>
    </row>
    <row r="780" spans="1:7">
      <c r="A780" s="3">
        <v>45512</v>
      </c>
      <c r="B780" s="422">
        <v>29521</v>
      </c>
      <c r="C780" s="422" t="s">
        <v>21</v>
      </c>
      <c r="D780" t="s">
        <v>13</v>
      </c>
      <c r="E780" s="207"/>
      <c r="F780" s="207">
        <v>7</v>
      </c>
      <c r="G780" s="2">
        <f t="shared" si="14"/>
        <v>0</v>
      </c>
    </row>
    <row r="781" spans="1:7">
      <c r="A781" s="81">
        <v>45504</v>
      </c>
      <c r="B781" s="421" t="s">
        <v>10</v>
      </c>
      <c r="C781" s="421" t="s">
        <v>22</v>
      </c>
      <c r="D781" t="s">
        <v>12</v>
      </c>
      <c r="E781" s="207">
        <v>148</v>
      </c>
      <c r="G781" s="2">
        <f t="shared" si="14"/>
        <v>148</v>
      </c>
    </row>
    <row r="782" spans="1:7">
      <c r="A782" s="70"/>
      <c r="B782" s="422"/>
      <c r="C782" s="422"/>
      <c r="D782" t="s">
        <v>13</v>
      </c>
      <c r="E782" s="207">
        <v>7</v>
      </c>
      <c r="G782" s="2">
        <f t="shared" si="14"/>
        <v>155</v>
      </c>
    </row>
    <row r="783" spans="1:7">
      <c r="A783" s="70"/>
      <c r="B783" s="422"/>
      <c r="C783" s="422"/>
      <c r="D783" t="s">
        <v>14</v>
      </c>
      <c r="E783" s="207">
        <v>60</v>
      </c>
      <c r="G783" s="2">
        <f t="shared" si="14"/>
        <v>215</v>
      </c>
    </row>
    <row r="784" spans="1:7">
      <c r="A784" s="70"/>
      <c r="B784" s="422"/>
      <c r="C784" s="422"/>
      <c r="D784" t="s">
        <v>15</v>
      </c>
      <c r="E784" s="207">
        <v>5</v>
      </c>
      <c r="G784" s="2">
        <f t="shared" si="14"/>
        <v>220</v>
      </c>
    </row>
    <row r="785" spans="1:11">
      <c r="A785" s="70"/>
      <c r="B785" s="422"/>
      <c r="C785" s="422"/>
      <c r="D785" s="62" t="s">
        <v>153</v>
      </c>
      <c r="E785" s="62">
        <v>250</v>
      </c>
      <c r="G785" s="2">
        <f t="shared" si="14"/>
        <v>470</v>
      </c>
    </row>
    <row r="786" spans="1:11">
      <c r="A786" s="3">
        <v>45511</v>
      </c>
      <c r="B786" s="422">
        <v>29500</v>
      </c>
      <c r="C786" s="422" t="s">
        <v>22</v>
      </c>
      <c r="D786" t="s">
        <v>14</v>
      </c>
      <c r="E786" s="207"/>
      <c r="F786" s="207">
        <v>60</v>
      </c>
      <c r="G786" s="2">
        <f t="shared" si="14"/>
        <v>410</v>
      </c>
    </row>
    <row r="787" spans="1:11">
      <c r="A787" s="3">
        <v>45511</v>
      </c>
      <c r="B787" s="422">
        <v>29500</v>
      </c>
      <c r="C787" s="422" t="s">
        <v>22</v>
      </c>
      <c r="D787" t="s">
        <v>15</v>
      </c>
      <c r="E787" s="207"/>
      <c r="F787" s="207">
        <v>5</v>
      </c>
      <c r="G787" s="2">
        <f t="shared" si="14"/>
        <v>405</v>
      </c>
    </row>
    <row r="788" spans="1:11">
      <c r="A788" s="3">
        <v>45527</v>
      </c>
      <c r="B788" s="422">
        <v>29565</v>
      </c>
      <c r="C788" s="422" t="s">
        <v>22</v>
      </c>
      <c r="D788" t="s">
        <v>12</v>
      </c>
      <c r="F788" s="2">
        <v>148</v>
      </c>
      <c r="G788" s="2">
        <f t="shared" si="14"/>
        <v>257</v>
      </c>
    </row>
    <row r="789" spans="1:11">
      <c r="A789" s="3">
        <v>45527</v>
      </c>
      <c r="B789" s="422">
        <v>29565</v>
      </c>
      <c r="C789" s="422" t="s">
        <v>22</v>
      </c>
      <c r="D789" t="s">
        <v>13</v>
      </c>
      <c r="F789" s="2">
        <v>7</v>
      </c>
      <c r="G789" s="2">
        <f t="shared" si="14"/>
        <v>250</v>
      </c>
    </row>
    <row r="790" spans="1:11">
      <c r="A790" s="3">
        <v>45507</v>
      </c>
      <c r="B790" s="422">
        <v>29488</v>
      </c>
      <c r="C790" s="422" t="s">
        <v>22</v>
      </c>
      <c r="D790" t="s">
        <v>153</v>
      </c>
      <c r="F790" s="2">
        <v>250</v>
      </c>
      <c r="G790" s="2">
        <f t="shared" si="14"/>
        <v>0</v>
      </c>
      <c r="H790" s="421"/>
      <c r="I790"/>
      <c r="J790" s="207"/>
    </row>
    <row r="791" spans="1:11">
      <c r="A791" s="31">
        <v>45535</v>
      </c>
      <c r="B791" s="421" t="s">
        <v>10</v>
      </c>
      <c r="C791" s="421" t="s">
        <v>57</v>
      </c>
      <c r="D791" t="s">
        <v>12</v>
      </c>
      <c r="E791" s="207">
        <v>148.4</v>
      </c>
      <c r="G791" s="2">
        <f t="shared" si="14"/>
        <v>148.4</v>
      </c>
      <c r="H791" s="422"/>
      <c r="I791" s="421"/>
      <c r="K791" s="207"/>
    </row>
    <row r="792" spans="1:11">
      <c r="B792" s="422"/>
      <c r="C792" s="422"/>
      <c r="D792" t="s">
        <v>13</v>
      </c>
      <c r="E792" s="207">
        <v>7</v>
      </c>
      <c r="G792" s="2">
        <f t="shared" si="14"/>
        <v>155.4</v>
      </c>
      <c r="H792" s="421"/>
      <c r="I792" s="422"/>
      <c r="K792" s="207"/>
    </row>
    <row r="793" spans="1:11">
      <c r="B793" s="422"/>
      <c r="C793" s="422"/>
      <c r="D793" t="s">
        <v>14</v>
      </c>
      <c r="E793" s="207">
        <v>60</v>
      </c>
      <c r="G793" s="2">
        <f t="shared" si="14"/>
        <v>215.4</v>
      </c>
      <c r="H793" s="422"/>
      <c r="I793" s="421"/>
      <c r="K793" s="207"/>
    </row>
    <row r="794" spans="1:11">
      <c r="B794" s="422"/>
      <c r="C794" s="422"/>
      <c r="D794" t="s">
        <v>15</v>
      </c>
      <c r="E794" s="207">
        <v>5</v>
      </c>
      <c r="G794" s="2">
        <f t="shared" si="14"/>
        <v>220.4</v>
      </c>
      <c r="I794" s="422"/>
      <c r="K794" s="207"/>
    </row>
    <row r="795" spans="1:11">
      <c r="A795" s="3">
        <v>45546</v>
      </c>
      <c r="B795" s="422">
        <v>29656</v>
      </c>
      <c r="C795" s="422" t="s">
        <v>57</v>
      </c>
      <c r="D795" t="s">
        <v>14</v>
      </c>
      <c r="E795" s="207"/>
      <c r="F795" s="207">
        <v>60</v>
      </c>
      <c r="G795" s="2">
        <f t="shared" si="14"/>
        <v>160.4</v>
      </c>
      <c r="K795" s="28"/>
    </row>
    <row r="796" spans="1:11">
      <c r="A796" s="3">
        <v>45546</v>
      </c>
      <c r="B796" s="422">
        <v>29656</v>
      </c>
      <c r="C796" s="422" t="s">
        <v>57</v>
      </c>
      <c r="D796" t="s">
        <v>15</v>
      </c>
      <c r="E796" s="207"/>
      <c r="F796" s="207">
        <v>5</v>
      </c>
      <c r="G796" s="2">
        <f t="shared" si="14"/>
        <v>155.4</v>
      </c>
    </row>
    <row r="797" spans="1:11">
      <c r="A797" s="3">
        <v>45594</v>
      </c>
      <c r="B797" s="422">
        <v>29911</v>
      </c>
      <c r="C797" s="422" t="s">
        <v>57</v>
      </c>
      <c r="D797" t="s">
        <v>12</v>
      </c>
      <c r="E797" s="207"/>
      <c r="F797" s="207">
        <v>148.4</v>
      </c>
      <c r="G797" s="2">
        <f t="shared" si="14"/>
        <v>7</v>
      </c>
    </row>
    <row r="798" spans="1:11">
      <c r="A798" s="3">
        <v>45594</v>
      </c>
      <c r="B798" s="422">
        <v>29911</v>
      </c>
      <c r="C798" s="422" t="s">
        <v>57</v>
      </c>
      <c r="D798" t="s">
        <v>13</v>
      </c>
      <c r="E798" s="207"/>
      <c r="F798" s="207">
        <v>7</v>
      </c>
      <c r="G798" s="2">
        <f t="shared" si="14"/>
        <v>0</v>
      </c>
    </row>
    <row r="799" spans="1:11">
      <c r="A799" s="81">
        <v>45565</v>
      </c>
      <c r="B799" s="421" t="s">
        <v>10</v>
      </c>
      <c r="C799" s="421" t="s">
        <v>41</v>
      </c>
      <c r="D799" t="s">
        <v>12</v>
      </c>
      <c r="E799" s="207">
        <v>149.30000000000001</v>
      </c>
      <c r="G799" s="2">
        <f t="shared" si="14"/>
        <v>149.30000000000001</v>
      </c>
    </row>
    <row r="800" spans="1:11">
      <c r="A800" s="70"/>
      <c r="B800" s="422"/>
      <c r="C800" s="422"/>
      <c r="D800" t="s">
        <v>13</v>
      </c>
      <c r="E800" s="207">
        <v>12.8</v>
      </c>
      <c r="G800" s="2">
        <f t="shared" si="14"/>
        <v>162.10000000000002</v>
      </c>
    </row>
    <row r="801" spans="1:11">
      <c r="A801" s="70"/>
      <c r="B801" s="422"/>
      <c r="C801" s="422"/>
      <c r="D801" t="s">
        <v>14</v>
      </c>
      <c r="E801" s="207">
        <v>60</v>
      </c>
      <c r="G801" s="2">
        <f t="shared" si="14"/>
        <v>222.10000000000002</v>
      </c>
    </row>
    <row r="802" spans="1:11">
      <c r="A802" s="70"/>
      <c r="B802" s="422"/>
      <c r="C802" s="422"/>
      <c r="D802" t="s">
        <v>15</v>
      </c>
      <c r="E802" s="207">
        <v>5</v>
      </c>
      <c r="G802" s="2">
        <f t="shared" si="14"/>
        <v>227.10000000000002</v>
      </c>
      <c r="I802" s="253"/>
      <c r="J802" s="253"/>
    </row>
    <row r="803" spans="1:11">
      <c r="A803" s="3">
        <v>45574</v>
      </c>
      <c r="B803" s="422">
        <v>29783</v>
      </c>
      <c r="C803" s="422" t="s">
        <v>41</v>
      </c>
      <c r="D803" t="s">
        <v>14</v>
      </c>
      <c r="F803" s="207">
        <v>60</v>
      </c>
      <c r="G803" s="2">
        <f t="shared" si="14"/>
        <v>167.10000000000002</v>
      </c>
    </row>
    <row r="804" spans="1:11">
      <c r="A804" s="3">
        <v>45574</v>
      </c>
      <c r="B804" s="422">
        <v>29783</v>
      </c>
      <c r="C804" s="422" t="s">
        <v>41</v>
      </c>
      <c r="D804" t="s">
        <v>15</v>
      </c>
      <c r="F804" s="207">
        <v>5</v>
      </c>
      <c r="G804" s="2">
        <f t="shared" si="14"/>
        <v>162.10000000000002</v>
      </c>
    </row>
    <row r="805" spans="1:11">
      <c r="A805" s="3">
        <v>45594</v>
      </c>
      <c r="B805" s="422">
        <v>29911</v>
      </c>
      <c r="C805" s="422" t="s">
        <v>41</v>
      </c>
      <c r="D805" t="s">
        <v>12</v>
      </c>
      <c r="F805" s="2">
        <v>149.30000000000001</v>
      </c>
      <c r="G805" s="2">
        <f t="shared" si="14"/>
        <v>12.800000000000011</v>
      </c>
    </row>
    <row r="806" spans="1:11">
      <c r="A806" s="3">
        <v>45594</v>
      </c>
      <c r="B806" s="422">
        <v>29911</v>
      </c>
      <c r="C806" s="422" t="s">
        <v>41</v>
      </c>
      <c r="D806" t="s">
        <v>13</v>
      </c>
      <c r="F806" s="2">
        <v>12.8</v>
      </c>
      <c r="G806" s="2">
        <f t="shared" si="14"/>
        <v>0</v>
      </c>
    </row>
    <row r="807" spans="1:11">
      <c r="A807" s="81">
        <v>45596</v>
      </c>
      <c r="B807" s="421" t="s">
        <v>10</v>
      </c>
      <c r="C807" s="421" t="s">
        <v>25</v>
      </c>
      <c r="D807" t="s">
        <v>12</v>
      </c>
      <c r="E807" s="207">
        <v>211.2</v>
      </c>
      <c r="G807" s="2">
        <f t="shared" si="14"/>
        <v>211.2</v>
      </c>
    </row>
    <row r="808" spans="1:11">
      <c r="A808" s="70"/>
      <c r="B808" s="422"/>
      <c r="C808" s="422"/>
      <c r="D808" t="s">
        <v>13</v>
      </c>
      <c r="E808" s="207">
        <v>10</v>
      </c>
      <c r="G808" s="2">
        <f t="shared" si="14"/>
        <v>221.2</v>
      </c>
      <c r="I808" s="421" t="s">
        <v>25</v>
      </c>
      <c r="J808" t="s">
        <v>12</v>
      </c>
      <c r="K808" s="207">
        <v>211.2</v>
      </c>
    </row>
    <row r="809" spans="1:11">
      <c r="A809" s="70"/>
      <c r="B809" s="422"/>
      <c r="C809" s="422"/>
      <c r="D809" t="s">
        <v>14</v>
      </c>
      <c r="E809" s="207">
        <v>60</v>
      </c>
      <c r="G809" s="2">
        <f t="shared" si="14"/>
        <v>281.2</v>
      </c>
      <c r="I809" s="422"/>
      <c r="J809" t="s">
        <v>13</v>
      </c>
      <c r="K809" s="207">
        <v>10</v>
      </c>
    </row>
    <row r="810" spans="1:11">
      <c r="A810" s="70"/>
      <c r="B810" s="422"/>
      <c r="C810" s="422"/>
      <c r="D810" t="s">
        <v>15</v>
      </c>
      <c r="E810" s="207">
        <v>5</v>
      </c>
      <c r="G810" s="2">
        <f t="shared" si="14"/>
        <v>286.2</v>
      </c>
      <c r="I810" s="421" t="s">
        <v>58</v>
      </c>
      <c r="J810" t="s">
        <v>12</v>
      </c>
      <c r="K810" s="207">
        <v>244.2</v>
      </c>
    </row>
    <row r="811" spans="1:11">
      <c r="A811" s="3">
        <v>45602</v>
      </c>
      <c r="B811" s="422">
        <v>29960</v>
      </c>
      <c r="C811" s="422" t="s">
        <v>25</v>
      </c>
      <c r="D811" t="s">
        <v>14</v>
      </c>
      <c r="F811" s="2">
        <v>60</v>
      </c>
      <c r="G811" s="2">
        <f t="shared" si="14"/>
        <v>226.2</v>
      </c>
      <c r="I811" s="422"/>
      <c r="J811" t="s">
        <v>13</v>
      </c>
      <c r="K811" s="207">
        <v>10</v>
      </c>
    </row>
    <row r="812" spans="1:11">
      <c r="A812" s="3">
        <v>45602</v>
      </c>
      <c r="B812" s="422">
        <v>29960</v>
      </c>
      <c r="C812" s="422" t="s">
        <v>25</v>
      </c>
      <c r="D812" t="s">
        <v>15</v>
      </c>
      <c r="F812" s="2">
        <v>5</v>
      </c>
      <c r="G812" s="2">
        <f t="shared" si="14"/>
        <v>221.2</v>
      </c>
      <c r="K812" s="28">
        <f>SUM(K808:K811)</f>
        <v>475.4</v>
      </c>
    </row>
    <row r="813" spans="1:11">
      <c r="A813" s="3">
        <v>45644</v>
      </c>
      <c r="B813" s="422">
        <v>30167</v>
      </c>
      <c r="C813" s="422" t="s">
        <v>25</v>
      </c>
      <c r="D813" t="s">
        <v>12</v>
      </c>
      <c r="F813" s="2">
        <v>211.2</v>
      </c>
      <c r="G813" s="2">
        <f t="shared" si="14"/>
        <v>10</v>
      </c>
      <c r="K813" s="28"/>
    </row>
    <row r="814" spans="1:11">
      <c r="A814" s="3">
        <v>45644</v>
      </c>
      <c r="B814" s="422">
        <v>30167</v>
      </c>
      <c r="C814" s="422" t="s">
        <v>25</v>
      </c>
      <c r="D814" t="s">
        <v>13</v>
      </c>
      <c r="F814" s="2">
        <v>10</v>
      </c>
      <c r="G814" s="2">
        <f t="shared" si="14"/>
        <v>0</v>
      </c>
      <c r="K814" s="28"/>
    </row>
    <row r="815" spans="1:11">
      <c r="A815" s="81">
        <v>45626</v>
      </c>
      <c r="B815" s="421" t="s">
        <v>10</v>
      </c>
      <c r="C815" s="421" t="s">
        <v>58</v>
      </c>
      <c r="D815" t="s">
        <v>12</v>
      </c>
      <c r="E815" s="207">
        <v>244.2</v>
      </c>
      <c r="G815" s="2">
        <f t="shared" si="14"/>
        <v>244.2</v>
      </c>
    </row>
    <row r="816" spans="1:11">
      <c r="A816" s="70"/>
      <c r="B816" s="422"/>
      <c r="C816" s="422"/>
      <c r="D816" t="s">
        <v>13</v>
      </c>
      <c r="E816" s="207">
        <v>10</v>
      </c>
      <c r="G816" s="2">
        <f t="shared" si="14"/>
        <v>254.2</v>
      </c>
    </row>
    <row r="817" spans="1:11">
      <c r="A817" s="70"/>
      <c r="B817" s="422"/>
      <c r="C817" s="422"/>
      <c r="D817" t="s">
        <v>14</v>
      </c>
      <c r="E817" s="207">
        <v>60</v>
      </c>
      <c r="G817" s="2">
        <f t="shared" si="14"/>
        <v>314.2</v>
      </c>
    </row>
    <row r="818" spans="1:11">
      <c r="A818" s="70"/>
      <c r="B818" s="422"/>
      <c r="C818" s="422"/>
      <c r="D818" t="s">
        <v>15</v>
      </c>
      <c r="E818" s="207">
        <v>5</v>
      </c>
      <c r="G818" s="2">
        <f t="shared" si="14"/>
        <v>319.2</v>
      </c>
    </row>
    <row r="819" spans="1:11">
      <c r="A819" s="3">
        <v>45630</v>
      </c>
      <c r="B819" s="422">
        <v>30078</v>
      </c>
      <c r="C819" s="422" t="s">
        <v>58</v>
      </c>
      <c r="D819" t="s">
        <v>14</v>
      </c>
      <c r="F819" s="2">
        <v>60</v>
      </c>
      <c r="G819" s="2">
        <f t="shared" si="14"/>
        <v>259.2</v>
      </c>
    </row>
    <row r="820" spans="1:11">
      <c r="A820" s="3">
        <v>45630</v>
      </c>
      <c r="B820" s="422">
        <v>30078</v>
      </c>
      <c r="C820" s="422" t="s">
        <v>58</v>
      </c>
      <c r="D820" t="s">
        <v>15</v>
      </c>
      <c r="F820" s="2">
        <v>5</v>
      </c>
      <c r="G820" s="2">
        <f t="shared" si="14"/>
        <v>254.2</v>
      </c>
    </row>
    <row r="821" spans="1:11">
      <c r="A821" s="3">
        <v>45644</v>
      </c>
      <c r="B821" s="422">
        <v>30167</v>
      </c>
      <c r="C821" s="422" t="s">
        <v>58</v>
      </c>
      <c r="D821" t="s">
        <v>12</v>
      </c>
      <c r="F821" s="2">
        <v>244.2</v>
      </c>
      <c r="G821" s="2">
        <f t="shared" si="14"/>
        <v>10</v>
      </c>
    </row>
    <row r="822" spans="1:11">
      <c r="A822" s="3">
        <v>45644</v>
      </c>
      <c r="B822" s="422">
        <v>30167</v>
      </c>
      <c r="C822" s="422" t="s">
        <v>58</v>
      </c>
      <c r="D822" t="s">
        <v>13</v>
      </c>
      <c r="F822" s="2">
        <v>10</v>
      </c>
      <c r="G822" s="2">
        <f t="shared" si="14"/>
        <v>0</v>
      </c>
    </row>
    <row r="823" spans="1:11">
      <c r="A823" s="31">
        <v>45657</v>
      </c>
      <c r="B823" s="421" t="s">
        <v>10</v>
      </c>
      <c r="C823" s="421" t="s">
        <v>27</v>
      </c>
      <c r="D823" t="s">
        <v>12</v>
      </c>
      <c r="E823" s="207">
        <v>276.7</v>
      </c>
      <c r="G823" s="2">
        <f t="shared" si="14"/>
        <v>276.7</v>
      </c>
      <c r="K823">
        <v>822.2</v>
      </c>
    </row>
    <row r="824" spans="1:11">
      <c r="B824" s="422"/>
      <c r="C824" s="422"/>
      <c r="D824" t="s">
        <v>13</v>
      </c>
      <c r="E824" s="207">
        <v>10</v>
      </c>
      <c r="G824" s="2">
        <f t="shared" si="14"/>
        <v>286.7</v>
      </c>
      <c r="K824">
        <v>475.4</v>
      </c>
    </row>
    <row r="825" spans="1:11">
      <c r="B825" s="422"/>
      <c r="C825" s="422"/>
      <c r="D825" t="s">
        <v>14</v>
      </c>
      <c r="E825" s="207">
        <v>60</v>
      </c>
      <c r="G825" s="2">
        <f t="shared" si="14"/>
        <v>346.7</v>
      </c>
      <c r="K825">
        <f>SUM(K823:K824)</f>
        <v>1297.5999999999999</v>
      </c>
    </row>
    <row r="826" spans="1:11">
      <c r="B826" s="422"/>
      <c r="C826" s="422"/>
      <c r="D826" t="s">
        <v>15</v>
      </c>
      <c r="E826" s="207">
        <v>5</v>
      </c>
      <c r="G826" s="2">
        <f t="shared" si="14"/>
        <v>351.7</v>
      </c>
      <c r="K826">
        <f>1300-K825</f>
        <v>2.4000000000000909</v>
      </c>
    </row>
    <row r="827" spans="1:11">
      <c r="A827" s="3">
        <v>45673</v>
      </c>
      <c r="B827" s="422">
        <v>30309</v>
      </c>
      <c r="C827" s="422" t="s">
        <v>27</v>
      </c>
      <c r="D827" t="s">
        <v>12</v>
      </c>
      <c r="F827" s="2">
        <v>276.7</v>
      </c>
      <c r="G827" s="2">
        <f t="shared" si="14"/>
        <v>75</v>
      </c>
    </row>
    <row r="828" spans="1:11">
      <c r="A828" s="3">
        <v>45673</v>
      </c>
      <c r="B828" s="422">
        <v>30309</v>
      </c>
      <c r="C828" s="422" t="s">
        <v>27</v>
      </c>
      <c r="D828" t="s">
        <v>13</v>
      </c>
      <c r="F828" s="2">
        <v>10</v>
      </c>
      <c r="G828" s="2">
        <f t="shared" si="14"/>
        <v>65</v>
      </c>
    </row>
    <row r="829" spans="1:11">
      <c r="A829" s="3">
        <v>45692</v>
      </c>
      <c r="B829" s="422">
        <v>30418</v>
      </c>
      <c r="C829" s="422" t="s">
        <v>27</v>
      </c>
      <c r="D829" t="s">
        <v>14</v>
      </c>
      <c r="F829" s="2">
        <v>60</v>
      </c>
      <c r="G829" s="2">
        <f t="shared" si="14"/>
        <v>5</v>
      </c>
    </row>
    <row r="830" spans="1:11">
      <c r="A830" s="3">
        <v>45692</v>
      </c>
      <c r="B830" s="422">
        <v>30418</v>
      </c>
      <c r="C830" s="422" t="s">
        <v>27</v>
      </c>
      <c r="D830" t="s">
        <v>15</v>
      </c>
      <c r="F830" s="2">
        <v>5</v>
      </c>
      <c r="G830" s="2">
        <f t="shared" si="14"/>
        <v>0</v>
      </c>
    </row>
    <row r="831" spans="1:11">
      <c r="A831" s="81">
        <v>45688</v>
      </c>
      <c r="B831" s="421" t="s">
        <v>10</v>
      </c>
      <c r="C831" s="421" t="s">
        <v>11</v>
      </c>
      <c r="D831" t="s">
        <v>12</v>
      </c>
      <c r="E831" s="207">
        <v>252.7</v>
      </c>
      <c r="G831" s="2">
        <f t="shared" si="14"/>
        <v>252.7</v>
      </c>
      <c r="H831" s="28"/>
    </row>
    <row r="832" spans="1:11">
      <c r="A832" s="70"/>
      <c r="B832" s="422"/>
      <c r="C832" s="422"/>
      <c r="D832" t="s">
        <v>13</v>
      </c>
      <c r="E832" s="207">
        <v>10</v>
      </c>
      <c r="G832" s="2">
        <f t="shared" si="14"/>
        <v>262.7</v>
      </c>
    </row>
    <row r="833" spans="1:11">
      <c r="A833" s="70"/>
      <c r="B833" s="422"/>
      <c r="C833" s="422"/>
      <c r="D833" t="s">
        <v>14</v>
      </c>
      <c r="E833" s="207">
        <v>60</v>
      </c>
      <c r="G833" s="2">
        <f t="shared" si="14"/>
        <v>322.7</v>
      </c>
    </row>
    <row r="834" spans="1:11">
      <c r="A834" s="70"/>
      <c r="B834" s="422"/>
      <c r="C834" s="422"/>
      <c r="D834" t="s">
        <v>15</v>
      </c>
      <c r="E834" s="207">
        <v>5</v>
      </c>
      <c r="G834" s="2">
        <f t="shared" si="14"/>
        <v>327.7</v>
      </c>
    </row>
    <row r="835" spans="1:11">
      <c r="A835" s="3">
        <v>45692</v>
      </c>
      <c r="B835" s="422">
        <v>30418</v>
      </c>
      <c r="C835" s="422" t="s">
        <v>11</v>
      </c>
      <c r="D835" t="s">
        <v>14</v>
      </c>
      <c r="F835" s="2">
        <v>60</v>
      </c>
      <c r="G835" s="2">
        <f t="shared" si="14"/>
        <v>267.7</v>
      </c>
    </row>
    <row r="836" spans="1:11">
      <c r="A836" s="3">
        <v>45692</v>
      </c>
      <c r="B836" s="422">
        <v>30418</v>
      </c>
      <c r="C836" s="422" t="s">
        <v>11</v>
      </c>
      <c r="D836" t="s">
        <v>15</v>
      </c>
      <c r="F836" s="2">
        <v>5</v>
      </c>
      <c r="G836" s="2">
        <f t="shared" si="14"/>
        <v>262.7</v>
      </c>
    </row>
    <row r="837" spans="1:11">
      <c r="A837" s="3">
        <v>45734</v>
      </c>
      <c r="B837" s="422">
        <v>30658</v>
      </c>
      <c r="C837" s="422" t="s">
        <v>11</v>
      </c>
      <c r="D837" t="s">
        <v>12</v>
      </c>
      <c r="F837" s="2">
        <v>252.7</v>
      </c>
      <c r="G837" s="2">
        <f t="shared" si="14"/>
        <v>10</v>
      </c>
    </row>
    <row r="838" spans="1:11">
      <c r="A838" s="3">
        <v>45734</v>
      </c>
      <c r="B838" s="422">
        <v>30658</v>
      </c>
      <c r="C838" s="422" t="s">
        <v>11</v>
      </c>
      <c r="D838" t="s">
        <v>13</v>
      </c>
      <c r="F838" s="2">
        <v>10</v>
      </c>
      <c r="G838" s="2">
        <f t="shared" si="14"/>
        <v>0</v>
      </c>
    </row>
    <row r="839" spans="1:11">
      <c r="A839" s="31">
        <v>45716</v>
      </c>
      <c r="B839" s="421" t="s">
        <v>10</v>
      </c>
      <c r="C839" s="421" t="s">
        <v>17</v>
      </c>
      <c r="D839" t="s">
        <v>12</v>
      </c>
      <c r="E839" s="207">
        <v>214.1</v>
      </c>
      <c r="F839" s="207"/>
      <c r="G839" s="2">
        <f t="shared" si="14"/>
        <v>214.1</v>
      </c>
    </row>
    <row r="840" spans="1:11">
      <c r="B840" s="422"/>
      <c r="C840" s="422"/>
      <c r="D840" t="s">
        <v>13</v>
      </c>
      <c r="E840" s="207">
        <v>10</v>
      </c>
      <c r="F840" s="207"/>
      <c r="G840" s="2">
        <f t="shared" si="14"/>
        <v>224.1</v>
      </c>
      <c r="J840">
        <v>224.1</v>
      </c>
    </row>
    <row r="841" spans="1:11">
      <c r="B841" s="422"/>
      <c r="C841" s="422"/>
      <c r="D841" t="s">
        <v>14</v>
      </c>
      <c r="E841" s="207">
        <v>56</v>
      </c>
      <c r="F841" s="207"/>
      <c r="G841" s="2">
        <f t="shared" si="14"/>
        <v>280.10000000000002</v>
      </c>
      <c r="J841">
        <v>453.1</v>
      </c>
    </row>
    <row r="842" spans="1:11">
      <c r="B842" s="422"/>
      <c r="C842" s="422"/>
      <c r="D842" t="s">
        <v>15</v>
      </c>
      <c r="E842" s="207">
        <v>5</v>
      </c>
      <c r="F842" s="207"/>
      <c r="G842" s="2">
        <f t="shared" si="14"/>
        <v>285.10000000000002</v>
      </c>
      <c r="J842">
        <f>SUM(J840:J841)</f>
        <v>677.2</v>
      </c>
    </row>
    <row r="843" spans="1:11">
      <c r="A843" s="3">
        <v>45721</v>
      </c>
      <c r="B843" s="422">
        <v>30589</v>
      </c>
      <c r="C843" s="422" t="s">
        <v>17</v>
      </c>
      <c r="D843" t="s">
        <v>14</v>
      </c>
      <c r="E843" s="207"/>
      <c r="F843" s="207">
        <v>56</v>
      </c>
      <c r="G843" s="2">
        <f t="shared" ref="G843:G867" si="15">+G842+E843-F843</f>
        <v>229.10000000000002</v>
      </c>
      <c r="J843">
        <f>700-J842</f>
        <v>22.799999999999955</v>
      </c>
    </row>
    <row r="844" spans="1:11">
      <c r="A844" s="3">
        <v>45721</v>
      </c>
      <c r="B844" s="422">
        <v>30589</v>
      </c>
      <c r="C844" s="422" t="s">
        <v>17</v>
      </c>
      <c r="D844" t="s">
        <v>15</v>
      </c>
      <c r="E844" s="207"/>
      <c r="F844" s="207">
        <v>5</v>
      </c>
      <c r="G844" s="2">
        <f t="shared" si="15"/>
        <v>224.10000000000002</v>
      </c>
    </row>
    <row r="845" spans="1:11">
      <c r="A845" s="3">
        <v>45737</v>
      </c>
      <c r="B845" s="422">
        <v>30690</v>
      </c>
      <c r="C845" s="422" t="s">
        <v>17</v>
      </c>
      <c r="D845" t="s">
        <v>12</v>
      </c>
      <c r="F845" s="2">
        <v>214.1</v>
      </c>
      <c r="G845" s="2">
        <f t="shared" si="15"/>
        <v>10.000000000000028</v>
      </c>
    </row>
    <row r="846" spans="1:11">
      <c r="A846" s="3">
        <v>45737</v>
      </c>
      <c r="B846" s="422">
        <v>30690</v>
      </c>
      <c r="C846" s="422" t="s">
        <v>17</v>
      </c>
      <c r="D846" t="s">
        <v>13</v>
      </c>
      <c r="F846" s="2">
        <v>10</v>
      </c>
      <c r="G846" s="2">
        <f t="shared" si="15"/>
        <v>2.8421709430404007E-14</v>
      </c>
    </row>
    <row r="847" spans="1:11">
      <c r="A847" s="31">
        <v>45747</v>
      </c>
      <c r="B847" s="421" t="s">
        <v>10</v>
      </c>
      <c r="C847" s="421" t="s">
        <v>18</v>
      </c>
      <c r="D847" t="s">
        <v>12</v>
      </c>
      <c r="E847" s="207">
        <v>253.9</v>
      </c>
      <c r="G847" s="2">
        <f t="shared" si="15"/>
        <v>253.90000000000003</v>
      </c>
    </row>
    <row r="848" spans="1:11">
      <c r="B848" s="422"/>
      <c r="C848" s="422"/>
      <c r="D848" t="s">
        <v>13</v>
      </c>
      <c r="E848" s="207">
        <v>10</v>
      </c>
      <c r="G848" s="2">
        <f t="shared" si="15"/>
        <v>263.90000000000003</v>
      </c>
      <c r="I848" s="421" t="s">
        <v>18</v>
      </c>
      <c r="J848" t="s">
        <v>12</v>
      </c>
      <c r="K848" s="207">
        <v>253.9</v>
      </c>
    </row>
    <row r="849" spans="1:11">
      <c r="B849" s="422"/>
      <c r="C849" s="422"/>
      <c r="D849" t="s">
        <v>14</v>
      </c>
      <c r="E849" s="207">
        <v>60</v>
      </c>
      <c r="G849" s="2">
        <f t="shared" si="15"/>
        <v>323.90000000000003</v>
      </c>
      <c r="I849" s="422"/>
      <c r="J849" t="s">
        <v>13</v>
      </c>
      <c r="K849" s="207">
        <v>10</v>
      </c>
    </row>
    <row r="850" spans="1:11">
      <c r="B850" s="422"/>
      <c r="C850" s="422"/>
      <c r="D850" t="s">
        <v>15</v>
      </c>
      <c r="E850" s="207">
        <v>5</v>
      </c>
      <c r="G850" s="2">
        <f t="shared" si="15"/>
        <v>328.90000000000003</v>
      </c>
      <c r="K850" s="28">
        <f>SUM(K848:K849)</f>
        <v>263.89999999999998</v>
      </c>
    </row>
    <row r="851" spans="1:11">
      <c r="A851" s="3">
        <v>45757</v>
      </c>
      <c r="B851" s="422">
        <v>30894</v>
      </c>
      <c r="C851" s="422" t="s">
        <v>18</v>
      </c>
      <c r="D851" t="s">
        <v>14</v>
      </c>
      <c r="F851" s="2">
        <v>60</v>
      </c>
      <c r="G851" s="2">
        <f t="shared" si="15"/>
        <v>268.90000000000003</v>
      </c>
      <c r="K851">
        <v>548</v>
      </c>
    </row>
    <row r="852" spans="1:11">
      <c r="A852" s="3">
        <v>45757</v>
      </c>
      <c r="B852" s="422">
        <v>30894</v>
      </c>
      <c r="C852" s="422" t="s">
        <v>18</v>
      </c>
      <c r="D852" t="s">
        <v>15</v>
      </c>
      <c r="F852" s="2">
        <v>5</v>
      </c>
      <c r="G852" s="2">
        <f t="shared" si="15"/>
        <v>263.90000000000003</v>
      </c>
      <c r="K852" s="28">
        <f>SUM(K850:K851)</f>
        <v>811.9</v>
      </c>
    </row>
    <row r="853" spans="1:11">
      <c r="A853" s="3">
        <v>45793</v>
      </c>
      <c r="B853" s="422">
        <v>30987</v>
      </c>
      <c r="C853" s="422" t="s">
        <v>18</v>
      </c>
      <c r="D853" t="s">
        <v>12</v>
      </c>
      <c r="F853" s="2">
        <v>253.9</v>
      </c>
      <c r="G853" s="2">
        <f t="shared" si="15"/>
        <v>10.000000000000028</v>
      </c>
      <c r="K853" s="28"/>
    </row>
    <row r="854" spans="1:11">
      <c r="A854" s="3">
        <v>45793</v>
      </c>
      <c r="B854" s="422">
        <v>30987</v>
      </c>
      <c r="C854" s="422" t="s">
        <v>18</v>
      </c>
      <c r="D854" t="s">
        <v>13</v>
      </c>
      <c r="F854" s="2">
        <v>10</v>
      </c>
      <c r="G854" s="2">
        <f t="shared" si="15"/>
        <v>2.8421709430404007E-14</v>
      </c>
      <c r="K854" s="28"/>
    </row>
    <row r="855" spans="1:11">
      <c r="A855" s="81">
        <v>45777</v>
      </c>
      <c r="B855" s="421" t="s">
        <v>10</v>
      </c>
      <c r="C855" s="421" t="s">
        <v>19</v>
      </c>
      <c r="D855" t="s">
        <v>12</v>
      </c>
      <c r="E855" s="207">
        <v>238.1</v>
      </c>
      <c r="F855" s="207"/>
      <c r="G855" s="2">
        <f t="shared" si="15"/>
        <v>238.10000000000002</v>
      </c>
      <c r="K855" s="35">
        <v>820</v>
      </c>
    </row>
    <row r="856" spans="1:11">
      <c r="A856" s="70"/>
      <c r="B856" s="422"/>
      <c r="C856" s="422"/>
      <c r="D856" t="s">
        <v>13</v>
      </c>
      <c r="E856" s="207">
        <v>3</v>
      </c>
      <c r="F856" s="207"/>
      <c r="G856" s="2">
        <f t="shared" si="15"/>
        <v>241.10000000000002</v>
      </c>
      <c r="K856" s="28">
        <f>K855-K852</f>
        <v>8.1000000000000227</v>
      </c>
    </row>
    <row r="857" spans="1:11">
      <c r="A857" s="70"/>
      <c r="B857" s="422"/>
      <c r="C857" s="422"/>
      <c r="D857" t="s">
        <v>14</v>
      </c>
      <c r="E857" s="207">
        <v>60</v>
      </c>
      <c r="F857" s="207"/>
      <c r="G857" s="2">
        <f t="shared" si="15"/>
        <v>301.10000000000002</v>
      </c>
    </row>
    <row r="858" spans="1:11">
      <c r="A858" s="70"/>
      <c r="B858" s="422"/>
      <c r="C858" s="422"/>
      <c r="D858" t="s">
        <v>15</v>
      </c>
      <c r="E858" s="207">
        <v>5</v>
      </c>
      <c r="F858" s="207"/>
      <c r="G858" s="2">
        <f t="shared" si="15"/>
        <v>306.10000000000002</v>
      </c>
    </row>
    <row r="859" spans="1:11">
      <c r="A859" s="70">
        <v>45784</v>
      </c>
      <c r="B859" s="422">
        <v>30946</v>
      </c>
      <c r="C859" s="422" t="s">
        <v>19</v>
      </c>
      <c r="D859" t="s">
        <v>14</v>
      </c>
      <c r="E859" s="207"/>
      <c r="F859" s="207">
        <v>60</v>
      </c>
      <c r="G859" s="2">
        <f t="shared" si="15"/>
        <v>246.10000000000002</v>
      </c>
    </row>
    <row r="860" spans="1:11">
      <c r="A860" s="70">
        <v>45784</v>
      </c>
      <c r="B860" s="422">
        <v>30946</v>
      </c>
      <c r="C860" s="422" t="s">
        <v>19</v>
      </c>
      <c r="D860" t="s">
        <v>15</v>
      </c>
      <c r="E860" s="207"/>
      <c r="F860" s="207">
        <v>5</v>
      </c>
      <c r="G860" s="2">
        <f t="shared" si="15"/>
        <v>241.10000000000002</v>
      </c>
    </row>
    <row r="861" spans="1:11">
      <c r="A861" s="3">
        <v>45833</v>
      </c>
      <c r="B861" s="422">
        <v>31221</v>
      </c>
      <c r="C861" s="422" t="s">
        <v>19</v>
      </c>
      <c r="D861" t="s">
        <v>12</v>
      </c>
      <c r="E861" s="207"/>
      <c r="F861" s="207">
        <v>238.1</v>
      </c>
      <c r="G861" s="2">
        <f t="shared" si="15"/>
        <v>3.0000000000000284</v>
      </c>
    </row>
    <row r="862" spans="1:11">
      <c r="A862" s="3">
        <v>45833</v>
      </c>
      <c r="B862" s="422">
        <v>31221</v>
      </c>
      <c r="C862" s="422" t="s">
        <v>19</v>
      </c>
      <c r="D862" t="s">
        <v>13</v>
      </c>
      <c r="E862" s="207"/>
      <c r="F862" s="207">
        <v>3</v>
      </c>
      <c r="G862" s="2">
        <f t="shared" si="15"/>
        <v>2.8421709430404007E-14</v>
      </c>
    </row>
    <row r="863" spans="1:11">
      <c r="A863" s="31">
        <v>45808</v>
      </c>
      <c r="B863" s="421" t="s">
        <v>10</v>
      </c>
      <c r="C863" s="421" t="s">
        <v>20</v>
      </c>
      <c r="D863" t="s">
        <v>12</v>
      </c>
      <c r="E863" s="207">
        <v>216.4</v>
      </c>
      <c r="G863" s="2">
        <f t="shared" si="15"/>
        <v>216.40000000000003</v>
      </c>
      <c r="J863" t="s">
        <v>608</v>
      </c>
    </row>
    <row r="864" spans="1:11">
      <c r="A864"/>
      <c r="B864" s="422"/>
      <c r="C864" s="422"/>
      <c r="D864" t="s">
        <v>13</v>
      </c>
      <c r="E864" s="207">
        <v>5</v>
      </c>
      <c r="G864" s="2">
        <f t="shared" si="15"/>
        <v>221.40000000000003</v>
      </c>
      <c r="H864">
        <v>2025</v>
      </c>
      <c r="I864" s="421" t="s">
        <v>19</v>
      </c>
      <c r="J864" t="s">
        <v>12</v>
      </c>
      <c r="K864" s="207">
        <v>238.1</v>
      </c>
    </row>
    <row r="865" spans="1:13">
      <c r="A865"/>
      <c r="B865" s="422"/>
      <c r="C865" s="422"/>
      <c r="D865" t="s">
        <v>14</v>
      </c>
      <c r="E865" s="207">
        <v>60</v>
      </c>
      <c r="G865" s="2">
        <f t="shared" si="15"/>
        <v>281.40000000000003</v>
      </c>
      <c r="I865" s="422"/>
      <c r="J865" t="s">
        <v>13</v>
      </c>
      <c r="K865" s="207">
        <v>3</v>
      </c>
    </row>
    <row r="866" spans="1:13">
      <c r="A866"/>
      <c r="B866" s="422"/>
      <c r="C866" s="422"/>
      <c r="D866" t="s">
        <v>15</v>
      </c>
      <c r="E866" s="207">
        <v>5</v>
      </c>
      <c r="G866" s="2">
        <f t="shared" si="15"/>
        <v>286.40000000000003</v>
      </c>
      <c r="I866" s="421" t="s">
        <v>20</v>
      </c>
      <c r="J866" t="s">
        <v>12</v>
      </c>
      <c r="K866" s="207">
        <v>216.4</v>
      </c>
    </row>
    <row r="867" spans="1:13">
      <c r="A867" s="3">
        <v>45818</v>
      </c>
      <c r="B867" s="422">
        <v>31115</v>
      </c>
      <c r="C867" s="422" t="s">
        <v>20</v>
      </c>
      <c r="D867" t="s">
        <v>14</v>
      </c>
      <c r="F867" s="2">
        <v>60</v>
      </c>
      <c r="G867" s="2">
        <f t="shared" si="15"/>
        <v>226.40000000000003</v>
      </c>
      <c r="I867" s="422"/>
      <c r="J867" t="s">
        <v>13</v>
      </c>
      <c r="K867" s="207">
        <v>5</v>
      </c>
    </row>
    <row r="868" spans="1:13">
      <c r="A868" s="3">
        <v>45818</v>
      </c>
      <c r="B868" s="422">
        <v>31115</v>
      </c>
      <c r="C868" s="422" t="s">
        <v>20</v>
      </c>
      <c r="D868" t="s">
        <v>15</v>
      </c>
      <c r="F868" s="2">
        <v>5</v>
      </c>
      <c r="G868" s="2">
        <f>+G867+E868-F868</f>
        <v>221.40000000000003</v>
      </c>
      <c r="K868" s="28">
        <f>SUM(K864:K867)</f>
        <v>462.5</v>
      </c>
    </row>
    <row r="869" spans="1:13">
      <c r="A869" s="3">
        <v>45833</v>
      </c>
      <c r="B869" s="422">
        <v>31221</v>
      </c>
      <c r="C869" s="422" t="s">
        <v>20</v>
      </c>
      <c r="D869" t="s">
        <v>12</v>
      </c>
      <c r="F869" s="207">
        <v>216.4</v>
      </c>
      <c r="G869" s="2">
        <f t="shared" ref="G869:G934" si="16">+G868+E869-F869</f>
        <v>5.0000000000000284</v>
      </c>
      <c r="M869">
        <v>871.6</v>
      </c>
    </row>
    <row r="870" spans="1:13">
      <c r="A870" s="3">
        <v>45833</v>
      </c>
      <c r="B870" s="422">
        <v>31221</v>
      </c>
      <c r="C870" s="422" t="s">
        <v>20</v>
      </c>
      <c r="D870" t="s">
        <v>13</v>
      </c>
      <c r="F870" s="207">
        <v>5</v>
      </c>
      <c r="G870" s="2">
        <f t="shared" si="16"/>
        <v>2.8421709430404007E-14</v>
      </c>
      <c r="M870">
        <v>462.5</v>
      </c>
    </row>
    <row r="871" spans="1:13">
      <c r="A871" s="81">
        <v>45838</v>
      </c>
      <c r="B871" s="421" t="s">
        <v>10</v>
      </c>
      <c r="C871" s="421" t="s">
        <v>21</v>
      </c>
      <c r="D871" t="s">
        <v>12</v>
      </c>
      <c r="E871" s="207">
        <v>214.2</v>
      </c>
      <c r="G871" s="2">
        <f t="shared" si="16"/>
        <v>214.20000000000002</v>
      </c>
      <c r="M871">
        <f>SUM(M869:M870)</f>
        <v>1334.1</v>
      </c>
    </row>
    <row r="872" spans="1:13">
      <c r="A872" s="70"/>
      <c r="B872" s="422"/>
      <c r="C872" s="422"/>
      <c r="D872" t="s">
        <v>13</v>
      </c>
      <c r="E872" s="207">
        <v>4</v>
      </c>
      <c r="G872" s="2">
        <f t="shared" si="16"/>
        <v>218.20000000000002</v>
      </c>
      <c r="M872">
        <f>1340-M871</f>
        <v>5.9000000000000909</v>
      </c>
    </row>
    <row r="873" spans="1:13">
      <c r="A873" s="70"/>
      <c r="B873" s="422"/>
      <c r="C873" s="422"/>
      <c r="D873" t="s">
        <v>14</v>
      </c>
      <c r="E873" s="207">
        <v>60</v>
      </c>
      <c r="G873" s="2">
        <f t="shared" si="16"/>
        <v>278.20000000000005</v>
      </c>
      <c r="I873" s="421" t="s">
        <v>21</v>
      </c>
      <c r="J873" t="s">
        <v>12</v>
      </c>
      <c r="K873" s="207">
        <v>214.2</v>
      </c>
    </row>
    <row r="874" spans="1:13">
      <c r="A874" s="70"/>
      <c r="B874" s="422"/>
      <c r="C874" s="422"/>
      <c r="D874" t="s">
        <v>15</v>
      </c>
      <c r="E874" s="207">
        <v>5</v>
      </c>
      <c r="G874" s="2">
        <f t="shared" si="16"/>
        <v>283.20000000000005</v>
      </c>
      <c r="I874" s="422"/>
      <c r="J874" t="s">
        <v>13</v>
      </c>
      <c r="K874" s="207">
        <v>4</v>
      </c>
    </row>
    <row r="875" spans="1:13">
      <c r="A875" s="3">
        <v>45849</v>
      </c>
      <c r="B875" s="422">
        <v>31309</v>
      </c>
      <c r="C875" s="422" t="s">
        <v>21</v>
      </c>
      <c r="D875" t="s">
        <v>14</v>
      </c>
      <c r="F875" s="2">
        <v>60</v>
      </c>
      <c r="G875" s="2">
        <f t="shared" si="16"/>
        <v>223.20000000000005</v>
      </c>
      <c r="K875" s="28">
        <f>SUM(K873:K874)</f>
        <v>218.2</v>
      </c>
    </row>
    <row r="876" spans="1:13">
      <c r="A876" s="3">
        <v>45849</v>
      </c>
      <c r="B876" s="422">
        <v>31309</v>
      </c>
      <c r="C876" s="422" t="s">
        <v>21</v>
      </c>
      <c r="D876" t="s">
        <v>15</v>
      </c>
      <c r="F876" s="2">
        <v>5</v>
      </c>
      <c r="G876" s="2">
        <f t="shared" si="16"/>
        <v>218.20000000000005</v>
      </c>
    </row>
    <row r="877" spans="1:13">
      <c r="A877" s="3">
        <v>45853</v>
      </c>
      <c r="B877" s="422">
        <v>31408</v>
      </c>
      <c r="C877" s="422" t="s">
        <v>21</v>
      </c>
      <c r="D877" t="s">
        <v>12</v>
      </c>
      <c r="F877" s="2">
        <v>214.2</v>
      </c>
      <c r="G877" s="2">
        <f t="shared" si="16"/>
        <v>4.0000000000000568</v>
      </c>
    </row>
    <row r="878" spans="1:13">
      <c r="A878" s="3">
        <v>45853</v>
      </c>
      <c r="B878" s="422">
        <v>31408</v>
      </c>
      <c r="C878" s="422" t="s">
        <v>21</v>
      </c>
      <c r="D878" t="s">
        <v>13</v>
      </c>
      <c r="F878" s="2">
        <v>4</v>
      </c>
      <c r="G878" s="2">
        <f t="shared" si="16"/>
        <v>5.6843418860808015E-14</v>
      </c>
    </row>
    <row r="879" spans="1:13">
      <c r="A879" s="31">
        <v>45869</v>
      </c>
      <c r="B879" s="421" t="s">
        <v>10</v>
      </c>
      <c r="C879" s="421" t="s">
        <v>22</v>
      </c>
      <c r="D879" t="s">
        <v>12</v>
      </c>
      <c r="E879" s="28">
        <v>211.6</v>
      </c>
      <c r="G879" s="2">
        <f t="shared" si="16"/>
        <v>211.60000000000005</v>
      </c>
    </row>
    <row r="880" spans="1:13">
      <c r="B880" s="422"/>
      <c r="C880" s="422"/>
      <c r="D880" t="s">
        <v>13</v>
      </c>
      <c r="E880" s="28">
        <v>4</v>
      </c>
      <c r="G880" s="2">
        <f t="shared" si="16"/>
        <v>215.60000000000005</v>
      </c>
    </row>
    <row r="881" spans="1:11">
      <c r="B881" s="422"/>
      <c r="C881" s="422"/>
      <c r="D881" t="s">
        <v>14</v>
      </c>
      <c r="E881" s="28">
        <v>60</v>
      </c>
      <c r="G881" s="2">
        <f t="shared" si="16"/>
        <v>275.60000000000002</v>
      </c>
      <c r="I881" s="421" t="s">
        <v>22</v>
      </c>
      <c r="J881" t="s">
        <v>12</v>
      </c>
      <c r="K881" s="28">
        <v>211.6</v>
      </c>
    </row>
    <row r="882" spans="1:11">
      <c r="B882" s="422"/>
      <c r="C882" s="422"/>
      <c r="D882" t="s">
        <v>15</v>
      </c>
      <c r="E882" s="28">
        <v>5</v>
      </c>
      <c r="G882" s="2">
        <f t="shared" si="16"/>
        <v>280.60000000000002</v>
      </c>
      <c r="I882" s="422"/>
      <c r="J882" t="s">
        <v>13</v>
      </c>
      <c r="K882" s="28">
        <v>4</v>
      </c>
    </row>
    <row r="883" spans="1:11">
      <c r="A883" s="3">
        <v>45877</v>
      </c>
      <c r="B883" s="422">
        <v>31538</v>
      </c>
      <c r="C883" s="422" t="s">
        <v>22</v>
      </c>
      <c r="D883" t="s">
        <v>14</v>
      </c>
      <c r="F883" s="2">
        <v>60</v>
      </c>
      <c r="G883" s="2">
        <f t="shared" si="16"/>
        <v>220.60000000000002</v>
      </c>
      <c r="K883" s="28">
        <f>SUM(K881:K882)</f>
        <v>215.6</v>
      </c>
    </row>
    <row r="884" spans="1:11">
      <c r="A884" s="3">
        <v>45877</v>
      </c>
      <c r="B884" s="422">
        <v>31538</v>
      </c>
      <c r="C884" s="422" t="s">
        <v>22</v>
      </c>
      <c r="D884" t="s">
        <v>15</v>
      </c>
      <c r="F884" s="2">
        <v>5</v>
      </c>
      <c r="G884" s="2">
        <f t="shared" si="16"/>
        <v>215.60000000000002</v>
      </c>
    </row>
    <row r="885" spans="1:11">
      <c r="A885" s="3">
        <v>45891</v>
      </c>
      <c r="B885" s="422">
        <v>31567</v>
      </c>
      <c r="C885" s="422" t="s">
        <v>22</v>
      </c>
      <c r="D885" t="s">
        <v>12</v>
      </c>
      <c r="F885" s="2">
        <v>211.6</v>
      </c>
      <c r="G885" s="2">
        <f t="shared" si="16"/>
        <v>4.0000000000000284</v>
      </c>
    </row>
    <row r="886" spans="1:11">
      <c r="A886" s="3">
        <v>45891</v>
      </c>
      <c r="B886" s="422">
        <v>31567</v>
      </c>
      <c r="C886" s="422" t="s">
        <v>22</v>
      </c>
      <c r="D886" t="s">
        <v>13</v>
      </c>
      <c r="F886" s="2">
        <v>4</v>
      </c>
      <c r="G886" s="2">
        <f t="shared" si="16"/>
        <v>2.8421709430404007E-14</v>
      </c>
    </row>
    <row r="887" spans="1:11">
      <c r="A887" s="31">
        <v>45900</v>
      </c>
      <c r="B887" s="421" t="s">
        <v>10</v>
      </c>
      <c r="C887" s="421" t="s">
        <v>23</v>
      </c>
      <c r="D887" t="s">
        <v>12</v>
      </c>
      <c r="E887" s="207">
        <v>223.1</v>
      </c>
      <c r="G887" s="2">
        <f t="shared" si="16"/>
        <v>223.10000000000002</v>
      </c>
    </row>
    <row r="888" spans="1:11">
      <c r="B888" s="422"/>
      <c r="C888" s="422"/>
      <c r="D888" t="s">
        <v>13</v>
      </c>
      <c r="E888" s="207">
        <v>8.5</v>
      </c>
      <c r="G888" s="2">
        <f t="shared" si="16"/>
        <v>231.60000000000002</v>
      </c>
    </row>
    <row r="889" spans="1:11">
      <c r="B889" s="422"/>
      <c r="C889" s="422"/>
      <c r="D889" t="s">
        <v>14</v>
      </c>
      <c r="E889" s="207">
        <v>60</v>
      </c>
      <c r="G889" s="2">
        <f t="shared" si="16"/>
        <v>291.60000000000002</v>
      </c>
    </row>
    <row r="890" spans="1:11">
      <c r="B890" s="422"/>
      <c r="C890" s="422"/>
      <c r="D890" t="s">
        <v>15</v>
      </c>
      <c r="E890" s="207">
        <v>5</v>
      </c>
      <c r="G890" s="2">
        <f t="shared" si="16"/>
        <v>296.60000000000002</v>
      </c>
    </row>
    <row r="891" spans="1:11">
      <c r="A891" s="3">
        <v>45905</v>
      </c>
      <c r="B891" s="422">
        <v>31622</v>
      </c>
      <c r="C891" s="422" t="s">
        <v>23</v>
      </c>
      <c r="D891" t="s">
        <v>14</v>
      </c>
      <c r="F891" s="207">
        <v>60</v>
      </c>
      <c r="G891" s="2">
        <f t="shared" si="16"/>
        <v>236.60000000000002</v>
      </c>
      <c r="I891" s="421" t="s">
        <v>23</v>
      </c>
      <c r="J891" t="s">
        <v>12</v>
      </c>
      <c r="K891" s="207">
        <v>223.1</v>
      </c>
    </row>
    <row r="892" spans="1:11">
      <c r="A892" s="3">
        <v>45905</v>
      </c>
      <c r="B892" s="422">
        <v>31622</v>
      </c>
      <c r="C892" s="422" t="s">
        <v>23</v>
      </c>
      <c r="D892" t="s">
        <v>15</v>
      </c>
      <c r="F892" s="207">
        <v>5</v>
      </c>
      <c r="G892" s="2">
        <f t="shared" si="16"/>
        <v>231.60000000000002</v>
      </c>
      <c r="I892" s="422"/>
      <c r="J892" t="s">
        <v>13</v>
      </c>
      <c r="K892" s="207">
        <v>8.5</v>
      </c>
    </row>
    <row r="893" spans="1:11">
      <c r="A893" s="3">
        <v>45946</v>
      </c>
      <c r="B893" s="422">
        <v>31764</v>
      </c>
      <c r="C893" s="422" t="s">
        <v>23</v>
      </c>
      <c r="D893" t="s">
        <v>12</v>
      </c>
      <c r="F893" s="207">
        <v>223.1</v>
      </c>
      <c r="G893" s="2">
        <f t="shared" si="16"/>
        <v>8.5000000000000284</v>
      </c>
      <c r="I893" s="422"/>
      <c r="K893" s="207"/>
    </row>
    <row r="894" spans="1:11">
      <c r="A894" s="3">
        <v>45946</v>
      </c>
      <c r="B894" s="422">
        <v>31764</v>
      </c>
      <c r="C894" s="422" t="s">
        <v>23</v>
      </c>
      <c r="D894" t="s">
        <v>13</v>
      </c>
      <c r="F894" s="207">
        <v>8.5</v>
      </c>
      <c r="G894" s="2">
        <f t="shared" si="16"/>
        <v>2.8421709430404007E-14</v>
      </c>
      <c r="I894" s="422"/>
      <c r="K894" s="207"/>
    </row>
    <row r="895" spans="1:11">
      <c r="A895" s="81">
        <v>45930</v>
      </c>
      <c r="B895" s="421" t="s">
        <v>10</v>
      </c>
      <c r="C895" s="421" t="s">
        <v>172</v>
      </c>
      <c r="D895" t="s">
        <v>12</v>
      </c>
      <c r="E895" s="207">
        <v>221.4</v>
      </c>
      <c r="G895" s="2">
        <f t="shared" si="16"/>
        <v>221.40000000000003</v>
      </c>
      <c r="K895" s="28">
        <f>SUM(K891:K892)</f>
        <v>231.6</v>
      </c>
    </row>
    <row r="896" spans="1:11">
      <c r="B896" s="422"/>
      <c r="C896" s="422"/>
      <c r="D896" t="s">
        <v>13</v>
      </c>
      <c r="E896" s="20">
        <v>8</v>
      </c>
      <c r="G896" s="2">
        <f t="shared" si="16"/>
        <v>229.40000000000003</v>
      </c>
    </row>
    <row r="897" spans="1:11">
      <c r="B897" s="422"/>
      <c r="C897" s="422"/>
      <c r="D897" t="s">
        <v>14</v>
      </c>
      <c r="E897" s="20">
        <v>60</v>
      </c>
      <c r="G897" s="2">
        <f t="shared" si="16"/>
        <v>289.40000000000003</v>
      </c>
    </row>
    <row r="898" spans="1:11">
      <c r="B898" s="422"/>
      <c r="C898" s="422"/>
      <c r="D898" t="s">
        <v>15</v>
      </c>
      <c r="E898" s="20">
        <v>5</v>
      </c>
      <c r="G898" s="2">
        <f t="shared" si="16"/>
        <v>294.40000000000003</v>
      </c>
    </row>
    <row r="899" spans="1:11">
      <c r="B899" s="422"/>
      <c r="C899" s="422"/>
      <c r="D899" t="s">
        <v>63</v>
      </c>
      <c r="E899" s="207">
        <v>10</v>
      </c>
      <c r="G899" s="2">
        <f t="shared" si="16"/>
        <v>304.40000000000003</v>
      </c>
      <c r="I899" s="421" t="s">
        <v>172</v>
      </c>
      <c r="J899" t="s">
        <v>12</v>
      </c>
      <c r="K899" s="207">
        <v>221.4</v>
      </c>
    </row>
    <row r="900" spans="1:11">
      <c r="A900" s="3">
        <v>45905</v>
      </c>
      <c r="B900" s="422"/>
      <c r="C900" s="422" t="s">
        <v>172</v>
      </c>
      <c r="D900" t="s">
        <v>63</v>
      </c>
      <c r="E900" s="5"/>
      <c r="F900" s="207">
        <v>10</v>
      </c>
      <c r="G900" s="2">
        <f t="shared" si="16"/>
        <v>294.40000000000003</v>
      </c>
      <c r="I900" s="422"/>
      <c r="J900" t="s">
        <v>13</v>
      </c>
      <c r="K900" s="20">
        <v>8</v>
      </c>
    </row>
    <row r="901" spans="1:11">
      <c r="A901" s="3">
        <v>45958</v>
      </c>
      <c r="B901" s="422">
        <v>31821</v>
      </c>
      <c r="C901" s="422" t="s">
        <v>172</v>
      </c>
      <c r="D901" t="s">
        <v>12</v>
      </c>
      <c r="E901" s="5"/>
      <c r="F901" s="207">
        <v>221.4</v>
      </c>
      <c r="G901" s="2">
        <f t="shared" si="16"/>
        <v>73.000000000000028</v>
      </c>
      <c r="I901" s="422"/>
      <c r="K901" s="20"/>
    </row>
    <row r="902" spans="1:11">
      <c r="A902" s="3">
        <v>45958</v>
      </c>
      <c r="B902" s="422">
        <v>31821</v>
      </c>
      <c r="C902" s="422" t="s">
        <v>172</v>
      </c>
      <c r="D902" t="s">
        <v>13</v>
      </c>
      <c r="E902" s="5"/>
      <c r="F902" s="20">
        <v>8</v>
      </c>
      <c r="G902" s="2">
        <f t="shared" si="16"/>
        <v>65.000000000000028</v>
      </c>
      <c r="I902" s="422"/>
      <c r="K902" s="20"/>
    </row>
    <row r="903" spans="1:11">
      <c r="A903" s="3">
        <v>45968</v>
      </c>
      <c r="B903" s="422">
        <v>31887</v>
      </c>
      <c r="C903" s="422" t="s">
        <v>172</v>
      </c>
      <c r="D903" t="s">
        <v>14</v>
      </c>
      <c r="E903" s="5"/>
      <c r="F903" s="20">
        <v>60</v>
      </c>
      <c r="G903" s="2">
        <f t="shared" si="16"/>
        <v>5.0000000000000284</v>
      </c>
      <c r="I903" s="422"/>
      <c r="K903" s="20"/>
    </row>
    <row r="904" spans="1:11">
      <c r="A904" s="3">
        <v>45968</v>
      </c>
      <c r="B904" s="422">
        <v>31887</v>
      </c>
      <c r="C904" s="422" t="s">
        <v>172</v>
      </c>
      <c r="D904" t="s">
        <v>15</v>
      </c>
      <c r="E904" s="5"/>
      <c r="F904" s="20">
        <v>5</v>
      </c>
      <c r="G904" s="2">
        <f t="shared" si="16"/>
        <v>2.8421709430404007E-14</v>
      </c>
      <c r="I904" s="422"/>
      <c r="K904" s="20"/>
    </row>
    <row r="905" spans="1:11">
      <c r="A905" s="81">
        <v>45961</v>
      </c>
      <c r="B905" s="421" t="s">
        <v>10</v>
      </c>
      <c r="C905" s="421" t="s">
        <v>25</v>
      </c>
      <c r="D905" t="s">
        <v>12</v>
      </c>
      <c r="E905" s="28">
        <v>193.5</v>
      </c>
      <c r="G905" s="2">
        <f t="shared" si="16"/>
        <v>193.50000000000003</v>
      </c>
      <c r="K905" s="28">
        <f>SUM(K899:K900)</f>
        <v>229.4</v>
      </c>
    </row>
    <row r="906" spans="1:11">
      <c r="A906" s="70"/>
      <c r="B906" s="422"/>
      <c r="C906" s="422"/>
      <c r="D906" t="s">
        <v>13</v>
      </c>
      <c r="E906" s="28">
        <v>7</v>
      </c>
      <c r="G906" s="2">
        <f t="shared" si="16"/>
        <v>200.50000000000003</v>
      </c>
    </row>
    <row r="907" spans="1:11">
      <c r="A907" s="70"/>
      <c r="B907" s="422"/>
      <c r="C907" s="422"/>
      <c r="D907" t="s">
        <v>14</v>
      </c>
      <c r="E907" s="20">
        <v>60</v>
      </c>
      <c r="G907" s="2">
        <f t="shared" si="16"/>
        <v>260.5</v>
      </c>
    </row>
    <row r="908" spans="1:11">
      <c r="A908" s="70"/>
      <c r="B908" s="422"/>
      <c r="C908" s="422"/>
      <c r="D908" t="s">
        <v>15</v>
      </c>
      <c r="E908" s="20">
        <v>5</v>
      </c>
      <c r="G908" s="2">
        <f t="shared" si="16"/>
        <v>265.5</v>
      </c>
    </row>
    <row r="909" spans="1:11">
      <c r="A909" s="3">
        <v>45968</v>
      </c>
      <c r="B909" s="422">
        <v>31888</v>
      </c>
      <c r="C909" s="422" t="s">
        <v>25</v>
      </c>
      <c r="D909" t="s">
        <v>14</v>
      </c>
      <c r="F909" s="20">
        <v>60</v>
      </c>
      <c r="G909" s="2">
        <f t="shared" si="16"/>
        <v>205.5</v>
      </c>
      <c r="I909" s="421" t="s">
        <v>172</v>
      </c>
      <c r="J909" t="s">
        <v>14</v>
      </c>
      <c r="K909" s="20">
        <v>60</v>
      </c>
    </row>
    <row r="910" spans="1:11">
      <c r="A910" s="3">
        <v>45968</v>
      </c>
      <c r="B910" s="422">
        <v>31888</v>
      </c>
      <c r="C910" s="422" t="s">
        <v>25</v>
      </c>
      <c r="D910" t="s">
        <v>15</v>
      </c>
      <c r="F910" s="20">
        <v>5</v>
      </c>
      <c r="G910" s="2">
        <f t="shared" si="16"/>
        <v>200.5</v>
      </c>
      <c r="J910" t="s">
        <v>15</v>
      </c>
      <c r="K910" s="20">
        <v>5</v>
      </c>
    </row>
    <row r="911" spans="1:11">
      <c r="A911" s="3">
        <v>45982</v>
      </c>
      <c r="B911" s="422">
        <v>31993</v>
      </c>
      <c r="C911" s="422" t="s">
        <v>25</v>
      </c>
      <c r="D911" t="s">
        <v>12</v>
      </c>
      <c r="F911" s="28">
        <v>193.5</v>
      </c>
      <c r="G911" s="2">
        <f t="shared" si="16"/>
        <v>7</v>
      </c>
      <c r="I911" s="421" t="s">
        <v>25</v>
      </c>
      <c r="J911" t="s">
        <v>14</v>
      </c>
      <c r="K911" s="20">
        <v>60</v>
      </c>
    </row>
    <row r="912" spans="1:11">
      <c r="A912" s="3">
        <v>45982</v>
      </c>
      <c r="B912" s="422">
        <v>31993</v>
      </c>
      <c r="C912" s="422" t="s">
        <v>25</v>
      </c>
      <c r="D912" t="s">
        <v>13</v>
      </c>
      <c r="F912" s="28">
        <v>7</v>
      </c>
      <c r="G912" s="2">
        <f t="shared" si="16"/>
        <v>0</v>
      </c>
      <c r="J912" t="s">
        <v>15</v>
      </c>
      <c r="K912" s="20">
        <v>5</v>
      </c>
    </row>
    <row r="913" spans="1:12">
      <c r="A913" s="81">
        <v>45991</v>
      </c>
      <c r="B913" s="421" t="s">
        <v>10</v>
      </c>
      <c r="C913" s="421" t="s">
        <v>26</v>
      </c>
      <c r="D913" t="s">
        <v>12</v>
      </c>
      <c r="E913" s="20">
        <v>221.1</v>
      </c>
      <c r="G913" s="2">
        <f t="shared" si="16"/>
        <v>221.1</v>
      </c>
      <c r="K913" s="20">
        <f>SUM(K909:K912)</f>
        <v>130</v>
      </c>
    </row>
    <row r="914" spans="1:12">
      <c r="A914" s="70"/>
      <c r="B914" s="422"/>
      <c r="C914" s="422"/>
      <c r="D914" t="s">
        <v>13</v>
      </c>
      <c r="E914" s="20">
        <v>7</v>
      </c>
      <c r="G914" s="2">
        <f t="shared" si="16"/>
        <v>228.1</v>
      </c>
    </row>
    <row r="915" spans="1:12">
      <c r="A915" s="70"/>
      <c r="B915" s="422"/>
      <c r="C915" s="422"/>
      <c r="D915" t="s">
        <v>14</v>
      </c>
      <c r="E915" s="207">
        <v>60</v>
      </c>
      <c r="G915" s="2">
        <f t="shared" si="16"/>
        <v>288.10000000000002</v>
      </c>
    </row>
    <row r="916" spans="1:12">
      <c r="A916" s="70"/>
      <c r="B916" s="422"/>
      <c r="C916" s="422"/>
      <c r="D916" t="s">
        <v>15</v>
      </c>
      <c r="E916" s="207">
        <v>5</v>
      </c>
      <c r="G916" s="2">
        <f t="shared" si="16"/>
        <v>293.10000000000002</v>
      </c>
    </row>
    <row r="917" spans="1:12">
      <c r="A917" s="3">
        <v>46009</v>
      </c>
      <c r="B917" s="422">
        <v>32217</v>
      </c>
      <c r="C917" s="422" t="s">
        <v>26</v>
      </c>
      <c r="D917" t="s">
        <v>14</v>
      </c>
      <c r="F917" s="2">
        <v>60</v>
      </c>
      <c r="G917" s="2">
        <f t="shared" si="16"/>
        <v>233.10000000000002</v>
      </c>
      <c r="I917" s="421"/>
      <c r="K917" s="28"/>
    </row>
    <row r="918" spans="1:12">
      <c r="A918" s="3">
        <v>46009</v>
      </c>
      <c r="B918" s="422">
        <v>32217</v>
      </c>
      <c r="C918" s="422" t="s">
        <v>26</v>
      </c>
      <c r="D918" t="s">
        <v>15</v>
      </c>
      <c r="F918" s="2">
        <v>5</v>
      </c>
      <c r="G918" s="2">
        <f t="shared" si="16"/>
        <v>228.10000000000002</v>
      </c>
      <c r="I918" s="422"/>
      <c r="K918" s="28"/>
    </row>
    <row r="919" spans="1:12">
      <c r="A919" s="3">
        <v>46034</v>
      </c>
      <c r="B919" s="422">
        <v>32310</v>
      </c>
      <c r="C919" s="422" t="s">
        <v>26</v>
      </c>
      <c r="D919" t="s">
        <v>12</v>
      </c>
      <c r="F919" s="2">
        <v>221.1</v>
      </c>
      <c r="G919" s="2">
        <f t="shared" si="16"/>
        <v>7.0000000000000284</v>
      </c>
      <c r="I919" s="422"/>
      <c r="K919" s="28"/>
    </row>
    <row r="920" spans="1:12">
      <c r="A920" s="3">
        <v>46034</v>
      </c>
      <c r="B920" s="422">
        <v>32310</v>
      </c>
      <c r="C920" s="422" t="s">
        <v>26</v>
      </c>
      <c r="D920" t="s">
        <v>13</v>
      </c>
      <c r="F920" s="2">
        <v>7</v>
      </c>
      <c r="G920" s="2">
        <f t="shared" si="16"/>
        <v>2.8421709430404007E-14</v>
      </c>
      <c r="I920" s="440" t="s">
        <v>608</v>
      </c>
      <c r="J920" s="440"/>
      <c r="K920" s="440"/>
    </row>
    <row r="921" spans="1:12">
      <c r="A921" s="81">
        <v>46022</v>
      </c>
      <c r="B921" s="374" t="s">
        <v>10</v>
      </c>
      <c r="C921" s="374" t="s">
        <v>27</v>
      </c>
      <c r="D921" s="373" t="s">
        <v>12</v>
      </c>
      <c r="E921" s="373">
        <v>212.7</v>
      </c>
      <c r="G921" s="2">
        <f t="shared" si="16"/>
        <v>212.70000000000002</v>
      </c>
      <c r="I921" s="374" t="s">
        <v>27</v>
      </c>
      <c r="J921" s="373" t="s">
        <v>12</v>
      </c>
      <c r="K921" s="373">
        <v>212.7</v>
      </c>
    </row>
    <row r="922" spans="1:12">
      <c r="A922" s="81"/>
      <c r="B922" s="373"/>
      <c r="C922" s="373"/>
      <c r="D922" s="373" t="s">
        <v>13</v>
      </c>
      <c r="E922" s="373">
        <v>7</v>
      </c>
      <c r="G922" s="2">
        <f t="shared" si="16"/>
        <v>219.70000000000002</v>
      </c>
      <c r="I922" s="373"/>
      <c r="J922" s="373" t="s">
        <v>13</v>
      </c>
      <c r="K922" s="373">
        <v>7</v>
      </c>
    </row>
    <row r="923" spans="1:12">
      <c r="A923" s="81"/>
      <c r="B923" s="373"/>
      <c r="C923" s="373"/>
      <c r="D923" s="373" t="s">
        <v>14</v>
      </c>
      <c r="E923" s="373">
        <v>60</v>
      </c>
      <c r="G923" s="2">
        <f t="shared" si="16"/>
        <v>279.70000000000005</v>
      </c>
      <c r="I923" s="373"/>
      <c r="K923" s="20">
        <f>SUM(K921:K922)</f>
        <v>219.7</v>
      </c>
    </row>
    <row r="924" spans="1:12">
      <c r="A924" s="373"/>
      <c r="B924" s="373"/>
      <c r="C924" s="373"/>
      <c r="D924" s="373" t="s">
        <v>15</v>
      </c>
      <c r="E924" s="373">
        <v>5</v>
      </c>
      <c r="G924" s="2">
        <f t="shared" si="16"/>
        <v>284.70000000000005</v>
      </c>
      <c r="I924" s="373"/>
    </row>
    <row r="925" spans="1:12">
      <c r="A925" s="3">
        <v>46038</v>
      </c>
      <c r="B925" s="422">
        <v>32355</v>
      </c>
      <c r="C925" s="422" t="s">
        <v>27</v>
      </c>
      <c r="D925" t="s">
        <v>14</v>
      </c>
      <c r="F925" s="2">
        <v>60</v>
      </c>
      <c r="G925" s="2">
        <f t="shared" si="16"/>
        <v>224.70000000000005</v>
      </c>
      <c r="I925" s="422"/>
    </row>
    <row r="926" spans="1:12">
      <c r="A926" s="3">
        <v>46038</v>
      </c>
      <c r="B926" s="422">
        <v>32355</v>
      </c>
      <c r="C926" s="422" t="s">
        <v>27</v>
      </c>
      <c r="D926" t="s">
        <v>15</v>
      </c>
      <c r="F926" s="2">
        <v>5</v>
      </c>
      <c r="G926" s="2">
        <f t="shared" si="16"/>
        <v>219.70000000000005</v>
      </c>
      <c r="L926" s="20"/>
    </row>
    <row r="927" spans="1:12">
      <c r="A927" s="3">
        <v>46050</v>
      </c>
      <c r="B927" s="422">
        <v>32425</v>
      </c>
      <c r="C927" s="422" t="s">
        <v>27</v>
      </c>
      <c r="D927" t="s">
        <v>12</v>
      </c>
      <c r="F927" s="2">
        <v>212.7</v>
      </c>
      <c r="G927" s="2">
        <f t="shared" si="16"/>
        <v>7.0000000000000568</v>
      </c>
    </row>
    <row r="928" spans="1:12">
      <c r="A928" s="3">
        <v>46050</v>
      </c>
      <c r="B928" s="422">
        <v>32425</v>
      </c>
      <c r="C928" s="422" t="s">
        <v>27</v>
      </c>
      <c r="D928" t="s">
        <v>13</v>
      </c>
      <c r="F928" s="2">
        <v>7</v>
      </c>
      <c r="G928" s="2">
        <f t="shared" si="16"/>
        <v>5.6843418860808015E-14</v>
      </c>
    </row>
    <row r="929" spans="1:11">
      <c r="A929" s="81">
        <v>46053</v>
      </c>
      <c r="B929" s="421" t="s">
        <v>10</v>
      </c>
      <c r="C929" s="421" t="s">
        <v>11</v>
      </c>
      <c r="D929" t="s">
        <v>12</v>
      </c>
      <c r="E929" s="20">
        <v>245.7</v>
      </c>
      <c r="G929" s="2">
        <f t="shared" si="16"/>
        <v>245.70000000000005</v>
      </c>
    </row>
    <row r="930" spans="1:11">
      <c r="A930" s="70"/>
      <c r="B930" s="422"/>
      <c r="C930" s="422"/>
      <c r="D930" t="s">
        <v>13</v>
      </c>
      <c r="E930" s="20">
        <v>6</v>
      </c>
      <c r="G930" s="2">
        <f t="shared" si="16"/>
        <v>251.70000000000005</v>
      </c>
    </row>
    <row r="931" spans="1:11">
      <c r="A931" s="70"/>
      <c r="B931" s="422"/>
      <c r="C931" s="422"/>
      <c r="D931" t="s">
        <v>14</v>
      </c>
      <c r="E931" s="207">
        <v>60</v>
      </c>
      <c r="G931" s="2">
        <f t="shared" si="16"/>
        <v>311.70000000000005</v>
      </c>
      <c r="I931" s="441" t="s">
        <v>608</v>
      </c>
      <c r="J931" s="441"/>
      <c r="K931" s="441"/>
    </row>
    <row r="932" spans="1:11">
      <c r="A932" s="70"/>
      <c r="B932" s="422"/>
      <c r="C932" s="422"/>
      <c r="D932" t="s">
        <v>15</v>
      </c>
      <c r="E932" s="207">
        <v>5</v>
      </c>
      <c r="G932" s="2">
        <f t="shared" si="16"/>
        <v>316.70000000000005</v>
      </c>
      <c r="H932" s="391">
        <v>2026</v>
      </c>
      <c r="I932" s="421" t="s">
        <v>11</v>
      </c>
      <c r="J932" t="s">
        <v>12</v>
      </c>
      <c r="K932" s="20">
        <v>245.7</v>
      </c>
    </row>
    <row r="933" spans="1:11">
      <c r="A933" s="3">
        <v>46066</v>
      </c>
      <c r="B933" s="422">
        <v>32510</v>
      </c>
      <c r="C933" s="422" t="s">
        <v>11</v>
      </c>
      <c r="D933" t="s">
        <v>14</v>
      </c>
      <c r="F933" s="2">
        <v>60</v>
      </c>
      <c r="G933" s="2">
        <f t="shared" si="16"/>
        <v>256.70000000000005</v>
      </c>
      <c r="I933" s="422"/>
      <c r="J933" t="s">
        <v>13</v>
      </c>
      <c r="K933" s="20">
        <v>6</v>
      </c>
    </row>
    <row r="934" spans="1:11">
      <c r="A934" s="3">
        <v>46066</v>
      </c>
      <c r="B934" s="422">
        <v>32510</v>
      </c>
      <c r="C934" s="422" t="s">
        <v>11</v>
      </c>
      <c r="D934" t="s">
        <v>15</v>
      </c>
      <c r="F934" s="2">
        <v>5</v>
      </c>
      <c r="G934" s="2">
        <f t="shared" si="16"/>
        <v>251.70000000000005</v>
      </c>
      <c r="K934" s="114">
        <f>SUM(K932:K933)</f>
        <v>251.7</v>
      </c>
    </row>
    <row r="935" spans="1:11">
      <c r="A935" s="3">
        <v>46069</v>
      </c>
      <c r="B935" s="422">
        <v>32516</v>
      </c>
      <c r="C935" s="422" t="s">
        <v>11</v>
      </c>
      <c r="D935" t="s">
        <v>12</v>
      </c>
      <c r="F935" s="2">
        <v>245.7</v>
      </c>
      <c r="G935" s="2">
        <f t="shared" ref="G935:G936" si="17">+G934+E935-F935</f>
        <v>6.0000000000000568</v>
      </c>
    </row>
    <row r="936" spans="1:11">
      <c r="A936" s="3">
        <v>46069</v>
      </c>
      <c r="B936" s="422">
        <v>32516</v>
      </c>
      <c r="C936" s="422" t="s">
        <v>11</v>
      </c>
      <c r="D936" t="s">
        <v>13</v>
      </c>
      <c r="F936" s="2">
        <v>6</v>
      </c>
      <c r="G936" s="2">
        <f t="shared" si="17"/>
        <v>5.6843418860808015E-14</v>
      </c>
    </row>
    <row r="937" spans="1:11">
      <c r="A937" s="31">
        <v>46081</v>
      </c>
      <c r="B937" s="421" t="s">
        <v>10</v>
      </c>
      <c r="C937" s="421" t="s">
        <v>17</v>
      </c>
      <c r="D937" t="s">
        <v>12</v>
      </c>
      <c r="E937" s="20">
        <v>238.9</v>
      </c>
      <c r="G937" s="2">
        <f>+G936+E937-F937</f>
        <v>238.90000000000006</v>
      </c>
    </row>
    <row r="938" spans="1:11">
      <c r="B938" s="422"/>
      <c r="C938" s="422"/>
      <c r="D938" t="s">
        <v>13</v>
      </c>
      <c r="E938" s="20">
        <v>12</v>
      </c>
      <c r="G938" s="2">
        <f>+G937+E938-F938</f>
        <v>250.90000000000006</v>
      </c>
      <c r="I938" s="441" t="s">
        <v>608</v>
      </c>
      <c r="J938" s="441"/>
      <c r="K938" s="441"/>
    </row>
    <row r="939" spans="1:11">
      <c r="B939" s="422"/>
      <c r="C939" s="422"/>
      <c r="D939" t="s">
        <v>14</v>
      </c>
      <c r="E939" s="207">
        <v>56</v>
      </c>
      <c r="G939" s="2">
        <f>+G938+E939-F939</f>
        <v>306.90000000000009</v>
      </c>
      <c r="H939" s="391">
        <v>2026</v>
      </c>
      <c r="I939" s="421" t="s">
        <v>17</v>
      </c>
      <c r="J939" t="s">
        <v>12</v>
      </c>
      <c r="K939" s="20">
        <v>238.9</v>
      </c>
    </row>
    <row r="940" spans="1:11">
      <c r="B940" s="422"/>
      <c r="C940" s="422"/>
      <c r="D940" t="s">
        <v>15</v>
      </c>
      <c r="E940" s="207">
        <v>5</v>
      </c>
      <c r="G940" s="2">
        <f>+G939+E940-F940</f>
        <v>311.90000000000009</v>
      </c>
      <c r="I940" s="422"/>
      <c r="J940" t="s">
        <v>13</v>
      </c>
      <c r="K940" s="20">
        <v>12</v>
      </c>
    </row>
    <row r="941" spans="1:11">
      <c r="A941" s="3">
        <v>46094</v>
      </c>
      <c r="B941" s="422">
        <v>32671</v>
      </c>
      <c r="C941" s="422" t="s">
        <v>17</v>
      </c>
      <c r="D941" t="s">
        <v>14</v>
      </c>
      <c r="F941" s="2">
        <v>56</v>
      </c>
      <c r="G941" s="2">
        <f>+G940+E941-F941</f>
        <v>255.90000000000009</v>
      </c>
      <c r="K941" s="114">
        <f>SUM(K939:K940)</f>
        <v>250.9</v>
      </c>
    </row>
    <row r="942" spans="1:11">
      <c r="A942" s="3">
        <v>46094</v>
      </c>
      <c r="B942" s="422">
        <v>32671</v>
      </c>
      <c r="C942" s="422" t="s">
        <v>17</v>
      </c>
      <c r="D942" t="s">
        <v>15</v>
      </c>
      <c r="F942" s="2">
        <v>5</v>
      </c>
      <c r="G942" s="2">
        <f>+G941+E942-F942</f>
        <v>250.90000000000009</v>
      </c>
    </row>
    <row r="943" spans="1:11">
      <c r="A943" s="3">
        <v>46102</v>
      </c>
      <c r="B943" s="422">
        <v>32743</v>
      </c>
      <c r="C943" s="422" t="s">
        <v>17</v>
      </c>
      <c r="D943" t="s">
        <v>12</v>
      </c>
      <c r="F943" s="2">
        <v>238.9</v>
      </c>
      <c r="G943" s="2">
        <f>+G942+E943-F943</f>
        <v>12.000000000000085</v>
      </c>
    </row>
    <row r="944" spans="1:11">
      <c r="A944" s="3">
        <v>46102</v>
      </c>
      <c r="B944" s="422">
        <v>32743</v>
      </c>
      <c r="C944" s="422" t="s">
        <v>17</v>
      </c>
      <c r="D944" t="s">
        <v>13</v>
      </c>
      <c r="F944" s="2">
        <v>12</v>
      </c>
      <c r="G944" s="2">
        <f>+G943+E944-F944</f>
        <v>8.5265128291212022E-14</v>
      </c>
      <c r="I944" s="441" t="s">
        <v>608</v>
      </c>
      <c r="J944" s="441"/>
      <c r="K944" s="441"/>
    </row>
    <row r="945" spans="1:11">
      <c r="A945" s="31">
        <v>46112</v>
      </c>
      <c r="B945" s="421" t="s">
        <v>10</v>
      </c>
      <c r="C945" s="421" t="s">
        <v>18</v>
      </c>
      <c r="D945" t="s">
        <v>12</v>
      </c>
      <c r="E945" s="207">
        <v>227.9</v>
      </c>
      <c r="G945" s="2">
        <f>+G944+E945-F945</f>
        <v>227.90000000000009</v>
      </c>
      <c r="H945" s="391">
        <v>2026</v>
      </c>
      <c r="I945" s="421" t="s">
        <v>18</v>
      </c>
      <c r="J945" t="s">
        <v>12</v>
      </c>
      <c r="K945" s="207">
        <v>227.9</v>
      </c>
    </row>
    <row r="946" spans="1:11">
      <c r="A946" s="31"/>
      <c r="B946" s="422"/>
      <c r="C946" s="422"/>
      <c r="D946" t="s">
        <v>13</v>
      </c>
      <c r="E946" s="207">
        <v>15</v>
      </c>
      <c r="G946" s="2">
        <f>+G945+E946-F946</f>
        <v>242.90000000000009</v>
      </c>
      <c r="I946" s="422"/>
      <c r="J946" t="s">
        <v>13</v>
      </c>
      <c r="K946" s="207">
        <v>15</v>
      </c>
    </row>
    <row r="947" spans="1:11">
      <c r="B947" s="422"/>
      <c r="C947" s="422"/>
      <c r="D947" t="s">
        <v>14</v>
      </c>
      <c r="E947" s="207">
        <v>60</v>
      </c>
      <c r="G947" s="2">
        <f>+G946+E947-F947</f>
        <v>302.90000000000009</v>
      </c>
      <c r="K947" s="93">
        <f>SUM(K945:K946)</f>
        <v>242.9</v>
      </c>
    </row>
    <row r="948" spans="1:11">
      <c r="B948" s="422"/>
      <c r="C948" s="422"/>
      <c r="D948" t="s">
        <v>15</v>
      </c>
      <c r="E948" s="207">
        <v>5</v>
      </c>
      <c r="G948" s="2">
        <f>+G947+E948-F948</f>
        <v>307.90000000000009</v>
      </c>
    </row>
    <row r="949" spans="1:11">
      <c r="A949" s="3">
        <v>46137</v>
      </c>
      <c r="B949" s="422">
        <v>32963</v>
      </c>
      <c r="C949" s="422" t="s">
        <v>18</v>
      </c>
      <c r="D949" t="s">
        <v>14</v>
      </c>
      <c r="F949" s="2">
        <v>60</v>
      </c>
      <c r="G949" s="2">
        <f>+G948+E949-F949</f>
        <v>247.90000000000009</v>
      </c>
    </row>
    <row r="950" spans="1:11">
      <c r="A950" s="3">
        <v>46137</v>
      </c>
      <c r="B950" s="422">
        <v>32963</v>
      </c>
      <c r="C950" s="422" t="s">
        <v>18</v>
      </c>
      <c r="D950" t="s">
        <v>15</v>
      </c>
      <c r="F950" s="2">
        <v>5</v>
      </c>
      <c r="G950" s="2">
        <f>+G949+E950-F950</f>
        <v>242.90000000000009</v>
      </c>
    </row>
    <row r="951" spans="1:11">
      <c r="A951" s="3">
        <v>46139</v>
      </c>
      <c r="B951" s="422">
        <v>32966</v>
      </c>
      <c r="C951" s="422" t="s">
        <v>18</v>
      </c>
      <c r="D951" t="s">
        <v>12</v>
      </c>
      <c r="F951" s="2">
        <v>227.9</v>
      </c>
      <c r="G951" s="2">
        <f>+G950+E951-F951</f>
        <v>15.000000000000085</v>
      </c>
    </row>
    <row r="952" spans="1:11">
      <c r="A952" s="3">
        <v>46139</v>
      </c>
      <c r="B952" s="422">
        <v>32966</v>
      </c>
      <c r="C952" s="422" t="s">
        <v>18</v>
      </c>
      <c r="D952" t="s">
        <v>13</v>
      </c>
      <c r="F952" s="2">
        <v>15</v>
      </c>
      <c r="G952" s="2">
        <f>+G951+E952-F952</f>
        <v>8.5265128291212022E-14</v>
      </c>
    </row>
    <row r="953" spans="1:11">
      <c r="B953" s="422"/>
      <c r="C953" s="422"/>
      <c r="G953" s="2">
        <f>+G952+E953-F953</f>
        <v>8.5265128291212022E-14</v>
      </c>
    </row>
    <row r="954" spans="1:11">
      <c r="B954" s="422"/>
      <c r="C954" s="422"/>
      <c r="G954" s="2">
        <f>+G953+E954-F954</f>
        <v>8.5265128291212022E-14</v>
      </c>
    </row>
    <row r="955" spans="1:11">
      <c r="B955" s="422"/>
      <c r="C955" s="422"/>
      <c r="G955" s="2">
        <f>+G954+E955-F955</f>
        <v>8.5265128291212022E-14</v>
      </c>
    </row>
    <row r="956" spans="1:11">
      <c r="B956" s="422"/>
      <c r="C956" s="422"/>
      <c r="G956" s="2">
        <f>+G955+E956-F956</f>
        <v>8.5265128291212022E-14</v>
      </c>
    </row>
    <row r="957" spans="1:11">
      <c r="B957" s="422"/>
      <c r="C957" s="422"/>
      <c r="G957" s="2">
        <f>+G956+E957-F957</f>
        <v>8.5265128291212022E-14</v>
      </c>
    </row>
    <row r="958" spans="1:11">
      <c r="B958" s="422"/>
      <c r="C958" s="422"/>
      <c r="G958" s="2">
        <f>+G957+E958-F958</f>
        <v>8.5265128291212022E-14</v>
      </c>
    </row>
    <row r="959" spans="1:11">
      <c r="B959" s="422"/>
      <c r="C959" s="422"/>
      <c r="G959" s="2">
        <f>+G958+E959-F959</f>
        <v>8.5265128291212022E-14</v>
      </c>
    </row>
    <row r="960" spans="1:11">
      <c r="B960" s="422"/>
      <c r="C960" s="422"/>
      <c r="G960" s="2">
        <f>+G959+E960-F960</f>
        <v>8.5265128291212022E-14</v>
      </c>
    </row>
    <row r="961" spans="2:7">
      <c r="B961" s="422"/>
      <c r="C961" s="422"/>
      <c r="G961" s="2">
        <f>+G960+E961-F961</f>
        <v>8.5265128291212022E-14</v>
      </c>
    </row>
    <row r="962" spans="2:7">
      <c r="B962" s="422"/>
      <c r="C962" s="422"/>
      <c r="G962" s="2">
        <f>+G961+E962-F962</f>
        <v>8.5265128291212022E-14</v>
      </c>
    </row>
    <row r="963" spans="2:7">
      <c r="B963" s="422"/>
      <c r="C963" s="422"/>
      <c r="G963" s="2">
        <f>+G962+E963-F963</f>
        <v>8.5265128291212022E-14</v>
      </c>
    </row>
    <row r="964" spans="2:7">
      <c r="B964" s="422"/>
      <c r="C964" s="422"/>
      <c r="G964" s="2">
        <f>+G963+E964-F964</f>
        <v>8.5265128291212022E-14</v>
      </c>
    </row>
    <row r="965" spans="2:7">
      <c r="B965" s="422"/>
      <c r="C965" s="422"/>
      <c r="G965" s="2">
        <f>+G964+E965-F965</f>
        <v>8.5265128291212022E-14</v>
      </c>
    </row>
    <row r="966" spans="2:7">
      <c r="B966" s="422"/>
      <c r="C966" s="422"/>
      <c r="G966" s="2">
        <f>+G965+E966-F966</f>
        <v>8.5265128291212022E-14</v>
      </c>
    </row>
    <row r="967" spans="2:7">
      <c r="B967" s="422"/>
      <c r="C967" s="422"/>
      <c r="G967" s="2">
        <f>+G966+E967-F967</f>
        <v>8.5265128291212022E-14</v>
      </c>
    </row>
    <row r="968" spans="2:7">
      <c r="B968" s="422"/>
      <c r="C968" s="422"/>
      <c r="G968" s="2">
        <f>+G967+E968-F968</f>
        <v>8.5265128291212022E-14</v>
      </c>
    </row>
    <row r="969" spans="2:7">
      <c r="B969" s="422"/>
      <c r="C969" s="422"/>
      <c r="G969" s="2">
        <f>+G968+E969-F969</f>
        <v>8.5265128291212022E-14</v>
      </c>
    </row>
    <row r="970" spans="2:7">
      <c r="B970" s="422"/>
      <c r="C970" s="422"/>
      <c r="G970" s="2">
        <f>+G969+E970-F970</f>
        <v>8.5265128291212022E-14</v>
      </c>
    </row>
    <row r="971" spans="2:7">
      <c r="B971" s="422"/>
      <c r="C971" s="422"/>
      <c r="G971" s="2">
        <f>+G970+E971-F971</f>
        <v>8.5265128291212022E-14</v>
      </c>
    </row>
    <row r="972" spans="2:7">
      <c r="B972" s="422"/>
      <c r="C972" s="422"/>
      <c r="G972" s="2">
        <f>+G971+E972-F972</f>
        <v>8.5265128291212022E-14</v>
      </c>
    </row>
    <row r="973" spans="2:7">
      <c r="B973" s="422"/>
      <c r="C973" s="422"/>
      <c r="G973" s="2">
        <f>+G972+E973-F973</f>
        <v>8.5265128291212022E-14</v>
      </c>
    </row>
    <row r="974" spans="2:7">
      <c r="B974" s="422"/>
      <c r="C974" s="422"/>
      <c r="G974" s="2">
        <f>+G973+E974-F974</f>
        <v>8.5265128291212022E-14</v>
      </c>
    </row>
    <row r="975" spans="2:7">
      <c r="B975" s="422"/>
      <c r="C975" s="422"/>
      <c r="G975" s="2">
        <f>+G974+E975-F975</f>
        <v>8.5265128291212022E-14</v>
      </c>
    </row>
    <row r="976" spans="2:7">
      <c r="B976" s="422"/>
      <c r="C976" s="422"/>
      <c r="G976" s="2">
        <f>+G975+E976-F976</f>
        <v>8.5265128291212022E-14</v>
      </c>
    </row>
    <row r="977" spans="2:7">
      <c r="B977" s="422"/>
      <c r="C977" s="422"/>
      <c r="G977" s="2">
        <f>+G976+E977-F977</f>
        <v>8.5265128291212022E-14</v>
      </c>
    </row>
    <row r="978" spans="2:7">
      <c r="B978" s="422"/>
      <c r="C978" s="422"/>
      <c r="G978" s="2">
        <f>+G977+E978-F978</f>
        <v>8.5265128291212022E-14</v>
      </c>
    </row>
    <row r="979" spans="2:7">
      <c r="B979" s="422"/>
      <c r="C979" s="422"/>
      <c r="G979" s="2">
        <f>+G978+E979-F979</f>
        <v>8.5265128291212022E-14</v>
      </c>
    </row>
    <row r="980" spans="2:7">
      <c r="B980" s="422"/>
      <c r="C980" s="422"/>
      <c r="G980" s="2">
        <f>+G979+E980-F980</f>
        <v>8.5265128291212022E-14</v>
      </c>
    </row>
    <row r="981" spans="2:7">
      <c r="B981" s="422"/>
      <c r="C981" s="422"/>
      <c r="G981" s="2">
        <f>+G980+E981-F981</f>
        <v>8.5265128291212022E-14</v>
      </c>
    </row>
    <row r="982" spans="2:7">
      <c r="B982" s="422"/>
      <c r="C982" s="422"/>
      <c r="G982" s="2">
        <f>+G981+E982-F982</f>
        <v>8.5265128291212022E-14</v>
      </c>
    </row>
    <row r="983" spans="2:7">
      <c r="B983" s="422"/>
      <c r="C983" s="422"/>
      <c r="G983" s="2">
        <f>+G982+E983-F983</f>
        <v>8.5265128291212022E-14</v>
      </c>
    </row>
    <row r="984" spans="2:7">
      <c r="B984" s="422"/>
      <c r="C984" s="422"/>
      <c r="G984" s="2">
        <f>+G983+E984-F984</f>
        <v>8.5265128291212022E-14</v>
      </c>
    </row>
    <row r="985" spans="2:7">
      <c r="B985" s="422"/>
      <c r="C985" s="422"/>
      <c r="G985" s="2">
        <f>+G984+E985-F985</f>
        <v>8.5265128291212022E-14</v>
      </c>
    </row>
    <row r="986" spans="2:7">
      <c r="B986" s="422"/>
      <c r="C986" s="422"/>
      <c r="G986" s="2">
        <f>+G985+E986-F986</f>
        <v>8.5265128291212022E-14</v>
      </c>
    </row>
    <row r="987" spans="2:7">
      <c r="B987" s="422"/>
      <c r="C987" s="422"/>
      <c r="G987" s="2">
        <f>+G986+E987-F987</f>
        <v>8.5265128291212022E-14</v>
      </c>
    </row>
    <row r="988" spans="2:7">
      <c r="B988" s="422"/>
      <c r="C988" s="422"/>
      <c r="G988" s="2">
        <f>+G987+E988-F988</f>
        <v>8.5265128291212022E-14</v>
      </c>
    </row>
    <row r="989" spans="2:7">
      <c r="B989" s="422"/>
      <c r="C989" s="422"/>
      <c r="G989" s="2">
        <f>+G988+E989-F989</f>
        <v>8.5265128291212022E-14</v>
      </c>
    </row>
    <row r="990" spans="2:7">
      <c r="B990" s="422"/>
      <c r="C990" s="422"/>
      <c r="G990" s="2">
        <f>+G989+E990-F990</f>
        <v>8.5265128291212022E-14</v>
      </c>
    </row>
    <row r="991" spans="2:7">
      <c r="B991" s="422"/>
      <c r="C991" s="422"/>
      <c r="G991" s="2">
        <f>+G990+E991-F991</f>
        <v>8.5265128291212022E-14</v>
      </c>
    </row>
    <row r="992" spans="2:7">
      <c r="B992" s="422"/>
      <c r="C992" s="422"/>
      <c r="G992" s="2">
        <f>+G991+E992-F992</f>
        <v>8.5265128291212022E-14</v>
      </c>
    </row>
    <row r="993" spans="2:7">
      <c r="B993" s="422"/>
      <c r="C993" s="422"/>
      <c r="G993" s="2">
        <f>+G992+E993-F993</f>
        <v>8.5265128291212022E-14</v>
      </c>
    </row>
    <row r="994" spans="2:7">
      <c r="B994" s="422"/>
      <c r="C994" s="422"/>
      <c r="G994" s="2">
        <f>+G993+E994-F994</f>
        <v>8.5265128291212022E-14</v>
      </c>
    </row>
    <row r="995" spans="2:7">
      <c r="B995" s="422"/>
      <c r="C995" s="422"/>
      <c r="G995" s="2">
        <f>+G994+E995-F995</f>
        <v>8.5265128291212022E-14</v>
      </c>
    </row>
    <row r="996" spans="2:7">
      <c r="B996" s="422"/>
      <c r="C996" s="422"/>
      <c r="G996" s="2">
        <f>+G995+E996-F996</f>
        <v>8.5265128291212022E-14</v>
      </c>
    </row>
    <row r="997" spans="2:7">
      <c r="B997" s="422"/>
      <c r="C997" s="422"/>
      <c r="G997" s="2">
        <f>+G996+E997-F997</f>
        <v>8.5265128291212022E-14</v>
      </c>
    </row>
    <row r="998" spans="2:7">
      <c r="B998" s="422"/>
      <c r="C998" s="422"/>
      <c r="G998" s="2">
        <f>+G997+E998-F998</f>
        <v>8.5265128291212022E-14</v>
      </c>
    </row>
    <row r="999" spans="2:7">
      <c r="B999" s="422"/>
      <c r="C999" s="422"/>
      <c r="G999" s="2">
        <f>+G998+E999-F999</f>
        <v>8.5265128291212022E-14</v>
      </c>
    </row>
    <row r="1000" spans="2:7">
      <c r="B1000" s="422"/>
      <c r="C1000" s="422"/>
      <c r="G1000" s="2">
        <f>+G999+E1000-F1000</f>
        <v>8.5265128291212022E-14</v>
      </c>
    </row>
    <row r="1001" spans="2:7">
      <c r="B1001" s="422"/>
      <c r="C1001" s="422"/>
      <c r="G1001" s="2">
        <f>+G1000+E1001-F1001</f>
        <v>8.5265128291212022E-14</v>
      </c>
    </row>
    <row r="1002" spans="2:7">
      <c r="B1002" s="422"/>
      <c r="C1002" s="422"/>
      <c r="G1002" s="2">
        <f>+G1001+E1002-F1002</f>
        <v>8.5265128291212022E-14</v>
      </c>
    </row>
    <row r="1003" spans="2:7">
      <c r="B1003" s="422"/>
      <c r="C1003" s="422"/>
      <c r="G1003" s="2">
        <f>+G1002+E1003-F1003</f>
        <v>8.5265128291212022E-14</v>
      </c>
    </row>
    <row r="1004" spans="2:7">
      <c r="B1004" s="422"/>
      <c r="C1004" s="422"/>
      <c r="G1004" s="2">
        <f>+G1003+E1004-F1004</f>
        <v>8.5265128291212022E-14</v>
      </c>
    </row>
    <row r="1005" spans="2:7">
      <c r="B1005" s="422"/>
      <c r="C1005" s="422"/>
      <c r="G1005" s="2">
        <f>+G1004+E1005-F1005</f>
        <v>8.5265128291212022E-14</v>
      </c>
    </row>
    <row r="1006" spans="2:7">
      <c r="B1006" s="422"/>
      <c r="C1006" s="422"/>
      <c r="G1006" s="2">
        <f>+G1005+E1006-F1006</f>
        <v>8.5265128291212022E-14</v>
      </c>
    </row>
    <row r="1007" spans="2:7">
      <c r="B1007" s="422"/>
      <c r="C1007" s="422"/>
      <c r="G1007" s="2">
        <f>+G1006+E1007-F1007</f>
        <v>8.5265128291212022E-14</v>
      </c>
    </row>
    <row r="1008" spans="2:7">
      <c r="B1008" s="422"/>
      <c r="C1008" s="422"/>
      <c r="G1008" s="2">
        <f>+G1007+E1008-F1008</f>
        <v>8.5265128291212022E-14</v>
      </c>
    </row>
    <row r="1009" spans="2:7">
      <c r="B1009" s="422"/>
      <c r="C1009" s="422"/>
      <c r="G1009" s="2">
        <f>+G1008+E1009-F1009</f>
        <v>8.5265128291212022E-14</v>
      </c>
    </row>
    <row r="1010" spans="2:7">
      <c r="B1010" s="422"/>
      <c r="C1010" s="422"/>
      <c r="G1010" s="2">
        <f>+G1009+E1010-F1010</f>
        <v>8.5265128291212022E-14</v>
      </c>
    </row>
    <row r="1011" spans="2:7">
      <c r="B1011" s="422"/>
      <c r="C1011" s="422"/>
      <c r="G1011" s="2">
        <f>+G1010+E1011-F1011</f>
        <v>8.5265128291212022E-14</v>
      </c>
    </row>
    <row r="1012" spans="2:7">
      <c r="B1012" s="422"/>
      <c r="C1012" s="422"/>
      <c r="G1012" s="2">
        <f>+G1011+E1012-F1012</f>
        <v>8.5265128291212022E-14</v>
      </c>
    </row>
    <row r="1013" spans="2:7">
      <c r="B1013" s="422"/>
      <c r="C1013" s="422"/>
      <c r="G1013" s="2">
        <f>+G1012+E1013-F1013</f>
        <v>8.5265128291212022E-14</v>
      </c>
    </row>
    <row r="1014" spans="2:7">
      <c r="B1014" s="422"/>
      <c r="C1014" s="422"/>
      <c r="G1014" s="2">
        <f>+G1013+E1014-F1014</f>
        <v>8.5265128291212022E-14</v>
      </c>
    </row>
    <row r="1015" spans="2:7">
      <c r="B1015" s="422"/>
      <c r="C1015" s="422"/>
      <c r="G1015" s="2">
        <f>+G1014+E1015-F1015</f>
        <v>8.5265128291212022E-14</v>
      </c>
    </row>
    <row r="1016" spans="2:7">
      <c r="B1016" s="422"/>
      <c r="C1016" s="422"/>
      <c r="G1016" s="2">
        <f>+G1015+E1016-F1016</f>
        <v>8.5265128291212022E-14</v>
      </c>
    </row>
    <row r="1017" spans="2:7">
      <c r="B1017" s="422"/>
      <c r="C1017" s="422"/>
      <c r="G1017" s="2">
        <f>+G1016+E1017-F1017</f>
        <v>8.5265128291212022E-14</v>
      </c>
    </row>
    <row r="1018" spans="2:7">
      <c r="B1018" s="422"/>
      <c r="C1018" s="422"/>
      <c r="G1018" s="2">
        <f>+G1017+E1018-F1018</f>
        <v>8.5265128291212022E-14</v>
      </c>
    </row>
    <row r="1019" spans="2:7">
      <c r="B1019" s="422"/>
      <c r="C1019" s="422"/>
      <c r="G1019" s="2">
        <f>+G1018+E1019-F1019</f>
        <v>8.5265128291212022E-14</v>
      </c>
    </row>
    <row r="1020" spans="2:7">
      <c r="B1020" s="422"/>
      <c r="C1020" s="422"/>
      <c r="G1020" s="2">
        <f>+G1019+E1020-F1020</f>
        <v>8.5265128291212022E-14</v>
      </c>
    </row>
    <row r="1021" spans="2:7">
      <c r="B1021" s="422"/>
      <c r="C1021" s="422"/>
      <c r="G1021" s="2">
        <f>+G1020+E1021-F1021</f>
        <v>8.5265128291212022E-14</v>
      </c>
    </row>
    <row r="1022" spans="2:7">
      <c r="B1022" s="422"/>
      <c r="C1022" s="422"/>
      <c r="G1022" s="2">
        <f>+G1021+E1022-F1022</f>
        <v>8.5265128291212022E-14</v>
      </c>
    </row>
    <row r="1023" spans="2:7">
      <c r="B1023" s="422"/>
      <c r="C1023" s="422"/>
      <c r="G1023" s="2">
        <f>+G1022+E1023-F1023</f>
        <v>8.5265128291212022E-14</v>
      </c>
    </row>
    <row r="1024" spans="2:7">
      <c r="B1024" s="422"/>
      <c r="C1024" s="422"/>
      <c r="G1024" s="2">
        <f>+G1023+E1024-F1024</f>
        <v>8.5265128291212022E-14</v>
      </c>
    </row>
    <row r="1025" spans="2:7">
      <c r="B1025" s="422"/>
      <c r="C1025" s="422"/>
      <c r="G1025" s="2">
        <f>+G1024+E1025-F1025</f>
        <v>8.5265128291212022E-14</v>
      </c>
    </row>
    <row r="1026" spans="2:7">
      <c r="B1026" s="422"/>
      <c r="C1026" s="422"/>
      <c r="G1026" s="2">
        <f>+G1025+E1026-F1026</f>
        <v>8.5265128291212022E-14</v>
      </c>
    </row>
    <row r="1027" spans="2:7">
      <c r="B1027" s="422"/>
      <c r="C1027" s="422"/>
      <c r="G1027" s="2">
        <f>+G1026+E1027-F1027</f>
        <v>8.5265128291212022E-14</v>
      </c>
    </row>
    <row r="1028" spans="2:7">
      <c r="B1028" s="422"/>
      <c r="C1028" s="422"/>
      <c r="G1028" s="2">
        <f>+G1027+E1028-F1028</f>
        <v>8.5265128291212022E-14</v>
      </c>
    </row>
    <row r="1029" spans="2:7">
      <c r="B1029" s="422"/>
      <c r="C1029" s="422"/>
      <c r="G1029" s="2">
        <f>+G1028+E1029-F1029</f>
        <v>8.5265128291212022E-14</v>
      </c>
    </row>
    <row r="1030" spans="2:7">
      <c r="B1030" s="422"/>
      <c r="C1030" s="422"/>
      <c r="G1030" s="2">
        <f>+G1029+E1030-F1030</f>
        <v>8.5265128291212022E-14</v>
      </c>
    </row>
    <row r="1031" spans="2:7">
      <c r="B1031" s="422"/>
      <c r="C1031" s="422"/>
      <c r="G1031" s="2">
        <f>+G1030+E1031-F1031</f>
        <v>8.5265128291212022E-14</v>
      </c>
    </row>
    <row r="1032" spans="2:7">
      <c r="B1032" s="422"/>
      <c r="C1032" s="422"/>
      <c r="G1032" s="2">
        <f>+G1031+E1032-F1032</f>
        <v>8.5265128291212022E-14</v>
      </c>
    </row>
    <row r="1033" spans="2:7">
      <c r="B1033" s="422"/>
      <c r="C1033" s="422"/>
      <c r="G1033" s="2">
        <f>+G1032+E1033-F1033</f>
        <v>8.5265128291212022E-14</v>
      </c>
    </row>
    <row r="1034" spans="2:7">
      <c r="B1034" s="422"/>
      <c r="C1034" s="422"/>
      <c r="G1034" s="2">
        <f>+G1033+E1034-F1034</f>
        <v>8.5265128291212022E-14</v>
      </c>
    </row>
    <row r="1035" spans="2:7">
      <c r="B1035" s="422"/>
      <c r="C1035" s="422"/>
      <c r="G1035" s="2">
        <f>+G1034+E1035-F1035</f>
        <v>8.5265128291212022E-14</v>
      </c>
    </row>
    <row r="1036" spans="2:7">
      <c r="B1036" s="422"/>
      <c r="C1036" s="422"/>
      <c r="G1036" s="2">
        <f>+G1035+E1036-F1036</f>
        <v>8.5265128291212022E-14</v>
      </c>
    </row>
    <row r="1037" spans="2:7">
      <c r="B1037" s="422"/>
      <c r="C1037" s="422"/>
      <c r="G1037" s="2">
        <f>+G1036+E1037-F1037</f>
        <v>8.5265128291212022E-14</v>
      </c>
    </row>
    <row r="1038" spans="2:7">
      <c r="B1038" s="422"/>
      <c r="C1038" s="422"/>
      <c r="G1038" s="2">
        <f>+G1037+E1038-F1038</f>
        <v>8.5265128291212022E-14</v>
      </c>
    </row>
    <row r="1039" spans="2:7">
      <c r="B1039" s="422"/>
      <c r="C1039" s="422"/>
      <c r="G1039" s="2">
        <f>+G1038+E1039-F1039</f>
        <v>8.5265128291212022E-14</v>
      </c>
    </row>
    <row r="1040" spans="2:7">
      <c r="B1040" s="422"/>
      <c r="C1040" s="422"/>
      <c r="G1040" s="2">
        <f>+G1039+E1040-F1040</f>
        <v>8.5265128291212022E-14</v>
      </c>
    </row>
    <row r="1041" spans="2:7">
      <c r="B1041" s="422"/>
      <c r="C1041" s="422"/>
      <c r="G1041" s="2">
        <f>+G1040+E1041-F1041</f>
        <v>8.5265128291212022E-14</v>
      </c>
    </row>
    <row r="1042" spans="2:7">
      <c r="B1042" s="422"/>
      <c r="C1042" s="422"/>
      <c r="G1042" s="2">
        <f>+G1041+E1042-F1042</f>
        <v>8.5265128291212022E-14</v>
      </c>
    </row>
    <row r="1043" spans="2:7">
      <c r="B1043" s="422"/>
      <c r="C1043" s="422"/>
      <c r="G1043" s="2">
        <f>+G1042+E1043-F1043</f>
        <v>8.5265128291212022E-14</v>
      </c>
    </row>
    <row r="1044" spans="2:7">
      <c r="B1044" s="422"/>
      <c r="C1044" s="422"/>
      <c r="G1044" s="2">
        <f>+G1043+E1044-F1044</f>
        <v>8.5265128291212022E-14</v>
      </c>
    </row>
    <row r="1045" spans="2:7">
      <c r="B1045" s="422"/>
      <c r="C1045" s="422"/>
      <c r="G1045" s="2">
        <f>+G1044+E1045-F1045</f>
        <v>8.5265128291212022E-14</v>
      </c>
    </row>
    <row r="1046" spans="2:7">
      <c r="B1046" s="422"/>
      <c r="C1046" s="422"/>
      <c r="G1046" s="2">
        <f>+G1045+E1046-F1046</f>
        <v>8.5265128291212022E-14</v>
      </c>
    </row>
    <row r="1047" spans="2:7">
      <c r="B1047" s="422"/>
      <c r="C1047" s="422"/>
      <c r="G1047" s="2">
        <f>+G1046+E1047-F1047</f>
        <v>8.5265128291212022E-14</v>
      </c>
    </row>
    <row r="1048" spans="2:7">
      <c r="B1048" s="422"/>
      <c r="C1048" s="422"/>
      <c r="G1048" s="2">
        <f>+G1047+E1048-F1048</f>
        <v>8.5265128291212022E-14</v>
      </c>
    </row>
    <row r="1049" spans="2:7">
      <c r="B1049" s="422"/>
      <c r="C1049" s="422"/>
      <c r="G1049" s="2">
        <f>+G1048+E1049-F1049</f>
        <v>8.5265128291212022E-14</v>
      </c>
    </row>
    <row r="1050" spans="2:7">
      <c r="B1050" s="422"/>
      <c r="C1050" s="422"/>
      <c r="G1050" s="2">
        <f>+G1049+E1050-F1050</f>
        <v>8.5265128291212022E-14</v>
      </c>
    </row>
    <row r="1051" spans="2:7">
      <c r="B1051" s="422"/>
      <c r="C1051" s="422"/>
      <c r="G1051" s="2">
        <f>+G1050+E1051-F1051</f>
        <v>8.5265128291212022E-14</v>
      </c>
    </row>
    <row r="1052" spans="2:7">
      <c r="B1052" s="422"/>
      <c r="C1052" s="422"/>
      <c r="G1052" s="2">
        <f>+G1051+E1052-F1052</f>
        <v>8.5265128291212022E-14</v>
      </c>
    </row>
    <row r="1053" spans="2:7">
      <c r="B1053" s="422"/>
      <c r="C1053" s="422"/>
      <c r="G1053" s="2">
        <f>+G1052+E1053-F1053</f>
        <v>8.5265128291212022E-14</v>
      </c>
    </row>
    <row r="1054" spans="2:7">
      <c r="B1054" s="422"/>
      <c r="C1054" s="422"/>
      <c r="G1054" s="2">
        <f>+G1053+E1054-F1054</f>
        <v>8.5265128291212022E-14</v>
      </c>
    </row>
    <row r="1055" spans="2:7">
      <c r="B1055" s="422"/>
      <c r="C1055" s="422"/>
      <c r="G1055" s="2">
        <f>+G1054+E1055-F1055</f>
        <v>8.5265128291212022E-14</v>
      </c>
    </row>
    <row r="1056" spans="2:7">
      <c r="B1056" s="422"/>
      <c r="C1056" s="422"/>
      <c r="G1056" s="2">
        <f>+G1055+E1056-F1056</f>
        <v>8.5265128291212022E-14</v>
      </c>
    </row>
    <row r="1057" spans="2:7">
      <c r="B1057" s="422"/>
      <c r="C1057" s="422"/>
      <c r="G1057" s="2">
        <f>+G1056+E1057-F1057</f>
        <v>8.5265128291212022E-14</v>
      </c>
    </row>
    <row r="1058" spans="2:7">
      <c r="B1058" s="422"/>
      <c r="C1058" s="422"/>
      <c r="G1058" s="2">
        <f>+G1057+E1058-F1058</f>
        <v>8.5265128291212022E-14</v>
      </c>
    </row>
    <row r="1059" spans="2:7">
      <c r="B1059" s="422"/>
      <c r="C1059" s="422"/>
      <c r="G1059" s="2">
        <f>+G1058+E1059-F1059</f>
        <v>8.5265128291212022E-14</v>
      </c>
    </row>
    <row r="1060" spans="2:7">
      <c r="B1060" s="422"/>
      <c r="C1060" s="422"/>
      <c r="G1060" s="2">
        <f>+G1059+E1060-F1060</f>
        <v>8.5265128291212022E-14</v>
      </c>
    </row>
    <row r="1061" spans="2:7">
      <c r="B1061" s="422"/>
      <c r="C1061" s="422"/>
      <c r="G1061" s="2">
        <f>+G1060+E1061-F1061</f>
        <v>8.5265128291212022E-14</v>
      </c>
    </row>
    <row r="1062" spans="2:7">
      <c r="B1062" s="422"/>
      <c r="C1062" s="422"/>
      <c r="G1062" s="2">
        <f>+G1061+E1062-F1062</f>
        <v>8.5265128291212022E-14</v>
      </c>
    </row>
    <row r="1063" spans="2:7">
      <c r="B1063" s="422"/>
      <c r="C1063" s="422"/>
      <c r="G1063" s="2">
        <f>+G1062+E1063-F1063</f>
        <v>8.5265128291212022E-14</v>
      </c>
    </row>
    <row r="1064" spans="2:7">
      <c r="B1064" s="422"/>
      <c r="C1064" s="422"/>
      <c r="G1064" s="2">
        <f>+G1063+E1064-F1064</f>
        <v>8.5265128291212022E-14</v>
      </c>
    </row>
    <row r="1065" spans="2:7">
      <c r="B1065" s="422"/>
      <c r="C1065" s="422"/>
      <c r="G1065" s="2">
        <f>+G1064+E1065-F1065</f>
        <v>8.5265128291212022E-14</v>
      </c>
    </row>
    <row r="1066" spans="2:7">
      <c r="B1066" s="422"/>
      <c r="C1066" s="422"/>
      <c r="G1066" s="2">
        <f>+G1065+E1066-F1066</f>
        <v>8.5265128291212022E-14</v>
      </c>
    </row>
    <row r="1067" spans="2:7">
      <c r="B1067" s="422"/>
      <c r="C1067" s="422"/>
      <c r="G1067" s="2">
        <f>+G1066+E1067-F1067</f>
        <v>8.5265128291212022E-14</v>
      </c>
    </row>
    <row r="1068" spans="2:7">
      <c r="B1068" s="422"/>
      <c r="C1068" s="422"/>
      <c r="G1068" s="2">
        <f>+G1067+E1068-F1068</f>
        <v>8.5265128291212022E-14</v>
      </c>
    </row>
    <row r="1069" spans="2:7">
      <c r="B1069" s="422"/>
      <c r="C1069" s="422"/>
      <c r="G1069" s="2">
        <f>+G1068+E1069-F1069</f>
        <v>8.5265128291212022E-14</v>
      </c>
    </row>
    <row r="1070" spans="2:7">
      <c r="B1070" s="422"/>
      <c r="C1070" s="422"/>
      <c r="G1070" s="2">
        <f>+G1069+E1070-F1070</f>
        <v>8.5265128291212022E-14</v>
      </c>
    </row>
    <row r="1071" spans="2:7">
      <c r="B1071" s="422"/>
      <c r="C1071" s="422"/>
      <c r="G1071" s="2">
        <f>+G1070+E1071-F1071</f>
        <v>8.5265128291212022E-14</v>
      </c>
    </row>
    <row r="1072" spans="2:7">
      <c r="B1072" s="422"/>
      <c r="C1072" s="422"/>
      <c r="G1072" s="2">
        <f>+G1071+E1072-F1072</f>
        <v>8.5265128291212022E-14</v>
      </c>
    </row>
    <row r="1073" spans="2:7">
      <c r="B1073" s="422"/>
      <c r="C1073" s="422"/>
      <c r="G1073" s="2">
        <f>+G1072+E1073-F1073</f>
        <v>8.5265128291212022E-14</v>
      </c>
    </row>
    <row r="1074" spans="2:7">
      <c r="B1074" s="422"/>
      <c r="C1074" s="422"/>
      <c r="G1074" s="2">
        <f>+G1073+E1074-F1074</f>
        <v>8.5265128291212022E-14</v>
      </c>
    </row>
    <row r="1075" spans="2:7">
      <c r="B1075" s="422"/>
      <c r="C1075" s="422"/>
      <c r="G1075" s="2">
        <f>+G1074+E1075-F1075</f>
        <v>8.5265128291212022E-14</v>
      </c>
    </row>
    <row r="1076" spans="2:7">
      <c r="B1076" s="422"/>
      <c r="C1076" s="422"/>
      <c r="G1076" s="2">
        <f>+G1075+E1076-F1076</f>
        <v>8.5265128291212022E-14</v>
      </c>
    </row>
    <row r="1077" spans="2:7">
      <c r="B1077" s="422"/>
      <c r="C1077" s="422"/>
      <c r="G1077" s="2">
        <f>+G1076+E1077-F1077</f>
        <v>8.5265128291212022E-14</v>
      </c>
    </row>
    <row r="1078" spans="2:7">
      <c r="B1078" s="422"/>
      <c r="C1078" s="422"/>
      <c r="G1078" s="2">
        <f>+G1077+E1078-F1078</f>
        <v>8.5265128291212022E-14</v>
      </c>
    </row>
    <row r="1079" spans="2:7">
      <c r="B1079" s="422"/>
      <c r="C1079" s="422"/>
      <c r="G1079" s="2">
        <f>+G1078+E1079-F1079</f>
        <v>8.5265128291212022E-14</v>
      </c>
    </row>
    <row r="1080" spans="2:7">
      <c r="B1080" s="422"/>
      <c r="C1080" s="422"/>
      <c r="G1080" s="2">
        <f>+G1079+E1080-F1080</f>
        <v>8.5265128291212022E-14</v>
      </c>
    </row>
    <row r="1081" spans="2:7">
      <c r="B1081" s="422"/>
      <c r="C1081" s="422"/>
      <c r="G1081" s="2">
        <f>+G1080+E1081-F1081</f>
        <v>8.5265128291212022E-14</v>
      </c>
    </row>
    <row r="1082" spans="2:7">
      <c r="B1082" s="422"/>
      <c r="C1082" s="422"/>
      <c r="G1082" s="2">
        <f>+G1081+E1082-F1082</f>
        <v>8.5265128291212022E-14</v>
      </c>
    </row>
    <row r="1083" spans="2:7">
      <c r="B1083" s="422"/>
      <c r="C1083" s="422"/>
      <c r="G1083" s="2">
        <f>+G1082+E1083-F1083</f>
        <v>8.5265128291212022E-14</v>
      </c>
    </row>
    <row r="1084" spans="2:7">
      <c r="B1084" s="422"/>
      <c r="C1084" s="422"/>
      <c r="G1084" s="2">
        <f>+G1083+E1084-F1084</f>
        <v>8.5265128291212022E-14</v>
      </c>
    </row>
    <row r="1085" spans="2:7">
      <c r="B1085" s="422"/>
      <c r="C1085" s="422"/>
      <c r="G1085" s="2">
        <f>+G1084+E1085-F1085</f>
        <v>8.5265128291212022E-14</v>
      </c>
    </row>
    <row r="1086" spans="2:7">
      <c r="B1086" s="422"/>
      <c r="C1086" s="422"/>
      <c r="G1086" s="2">
        <f>+G1085+E1086-F1086</f>
        <v>8.5265128291212022E-14</v>
      </c>
    </row>
    <row r="1087" spans="2:7">
      <c r="B1087" s="422"/>
      <c r="C1087" s="422"/>
      <c r="G1087" s="2">
        <f>+G1086+E1087-F1087</f>
        <v>8.5265128291212022E-14</v>
      </c>
    </row>
    <row r="1088" spans="2:7">
      <c r="B1088" s="422"/>
      <c r="C1088" s="422"/>
      <c r="G1088" s="2">
        <f>+G1087+E1088-F1088</f>
        <v>8.5265128291212022E-14</v>
      </c>
    </row>
    <row r="1089" spans="2:7">
      <c r="B1089" s="422"/>
      <c r="C1089" s="422"/>
      <c r="G1089" s="2">
        <f>+G1088+E1089-F1089</f>
        <v>8.5265128291212022E-14</v>
      </c>
    </row>
    <row r="1090" spans="2:7">
      <c r="B1090" s="422"/>
      <c r="C1090" s="422"/>
      <c r="G1090" s="2">
        <f>+G1089+E1090-F1090</f>
        <v>8.5265128291212022E-14</v>
      </c>
    </row>
    <row r="1091" spans="2:7">
      <c r="B1091" s="422"/>
      <c r="C1091" s="422"/>
      <c r="G1091" s="2">
        <f>+G1090+E1091-F1091</f>
        <v>8.5265128291212022E-14</v>
      </c>
    </row>
    <row r="1092" spans="2:7">
      <c r="B1092" s="422"/>
      <c r="C1092" s="422"/>
      <c r="G1092" s="2">
        <f>+G1091+E1092-F1092</f>
        <v>8.5265128291212022E-14</v>
      </c>
    </row>
    <row r="1093" spans="2:7">
      <c r="B1093" s="422"/>
      <c r="C1093" s="422"/>
      <c r="G1093" s="2">
        <f>+G1092+E1093-F1093</f>
        <v>8.5265128291212022E-14</v>
      </c>
    </row>
    <row r="1094" spans="2:7">
      <c r="B1094" s="422"/>
      <c r="C1094" s="422"/>
      <c r="G1094" s="2">
        <f>+G1093+E1094-F1094</f>
        <v>8.5265128291212022E-14</v>
      </c>
    </row>
    <row r="1095" spans="2:7">
      <c r="B1095" s="422"/>
      <c r="C1095" s="422"/>
      <c r="G1095" s="2">
        <f>+G1094+E1095-F1095</f>
        <v>8.5265128291212022E-14</v>
      </c>
    </row>
    <row r="1096" spans="2:7">
      <c r="B1096" s="422"/>
      <c r="C1096" s="422"/>
      <c r="G1096" s="2">
        <f>+G1095+E1096-F1096</f>
        <v>8.5265128291212022E-14</v>
      </c>
    </row>
    <row r="1097" spans="2:7">
      <c r="B1097" s="422"/>
      <c r="C1097" s="422"/>
      <c r="G1097" s="2">
        <f>+G1096+E1097-F1097</f>
        <v>8.5265128291212022E-14</v>
      </c>
    </row>
    <row r="1098" spans="2:7">
      <c r="B1098" s="422"/>
      <c r="C1098" s="422"/>
      <c r="G1098" s="2">
        <f>+G1097+E1098-F1098</f>
        <v>8.5265128291212022E-14</v>
      </c>
    </row>
    <row r="1099" spans="2:7">
      <c r="B1099" s="422"/>
      <c r="C1099" s="422"/>
      <c r="G1099" s="2">
        <f>+G1098+E1099-F1099</f>
        <v>8.5265128291212022E-14</v>
      </c>
    </row>
    <row r="1100" spans="2:7">
      <c r="B1100" s="422"/>
      <c r="C1100" s="422"/>
      <c r="G1100" s="2">
        <f>+G1099+E1100-F1100</f>
        <v>8.5265128291212022E-14</v>
      </c>
    </row>
    <row r="1101" spans="2:7">
      <c r="B1101" s="422"/>
      <c r="C1101" s="422"/>
      <c r="G1101" s="2">
        <f>+G1100+E1101-F1101</f>
        <v>8.5265128291212022E-14</v>
      </c>
    </row>
    <row r="1102" spans="2:7">
      <c r="B1102" s="422"/>
      <c r="C1102" s="422"/>
      <c r="G1102" s="2">
        <f>+G1101+E1102-F1102</f>
        <v>8.5265128291212022E-14</v>
      </c>
    </row>
    <row r="1103" spans="2:7">
      <c r="B1103" s="422"/>
      <c r="C1103" s="422"/>
      <c r="G1103" s="2">
        <f>+G1102+E1103-F1103</f>
        <v>8.5265128291212022E-14</v>
      </c>
    </row>
    <row r="1104" spans="2:7">
      <c r="B1104" s="422"/>
      <c r="C1104" s="422"/>
      <c r="G1104" s="2">
        <f>+G1103+E1104-F1104</f>
        <v>8.5265128291212022E-14</v>
      </c>
    </row>
    <row r="1105" spans="2:7">
      <c r="B1105" s="422"/>
      <c r="C1105" s="422"/>
      <c r="G1105" s="2">
        <f>+G1104+E1105-F1105</f>
        <v>8.5265128291212022E-14</v>
      </c>
    </row>
    <row r="1106" spans="2:7">
      <c r="B1106" s="422"/>
      <c r="C1106" s="422"/>
      <c r="G1106" s="2">
        <f>+G1105+E1106-F1106</f>
        <v>8.5265128291212022E-14</v>
      </c>
    </row>
    <row r="1107" spans="2:7">
      <c r="B1107" s="422"/>
      <c r="C1107" s="422"/>
      <c r="G1107" s="2">
        <f>+G1106+E1107-F1107</f>
        <v>8.5265128291212022E-14</v>
      </c>
    </row>
    <row r="1108" spans="2:7">
      <c r="B1108" s="422"/>
      <c r="C1108" s="422"/>
      <c r="G1108" s="2">
        <f>+G1107+E1108-F1108</f>
        <v>8.5265128291212022E-14</v>
      </c>
    </row>
    <row r="1109" spans="2:7">
      <c r="B1109" s="422"/>
      <c r="C1109" s="422"/>
      <c r="G1109" s="2">
        <f>+G1108+E1109-F1109</f>
        <v>8.5265128291212022E-14</v>
      </c>
    </row>
    <row r="1110" spans="2:7">
      <c r="B1110" s="422"/>
      <c r="C1110" s="422"/>
      <c r="G1110" s="2">
        <f>+G1109+E1110-F1110</f>
        <v>8.5265128291212022E-14</v>
      </c>
    </row>
    <row r="1111" spans="2:7">
      <c r="B1111" s="422"/>
      <c r="C1111" s="422"/>
      <c r="G1111" s="2">
        <f>+G1110+E1111-F1111</f>
        <v>8.5265128291212022E-14</v>
      </c>
    </row>
    <row r="1112" spans="2:7">
      <c r="B1112" s="422"/>
      <c r="C1112" s="422"/>
      <c r="G1112" s="2">
        <f>+G1111+E1112-F1112</f>
        <v>8.5265128291212022E-14</v>
      </c>
    </row>
    <row r="1113" spans="2:7">
      <c r="B1113" s="422"/>
      <c r="C1113" s="422"/>
      <c r="G1113" s="2">
        <f>+G1112+E1113-F1113</f>
        <v>8.5265128291212022E-14</v>
      </c>
    </row>
    <row r="1114" spans="2:7">
      <c r="B1114" s="422"/>
      <c r="C1114" s="422"/>
      <c r="G1114" s="2">
        <f>+G1113+E1114-F1114</f>
        <v>8.5265128291212022E-14</v>
      </c>
    </row>
    <row r="1115" spans="2:7">
      <c r="B1115" s="422"/>
      <c r="C1115" s="422"/>
      <c r="G1115" s="2">
        <f>+G1114+E1115-F1115</f>
        <v>8.5265128291212022E-14</v>
      </c>
    </row>
    <row r="1116" spans="2:7">
      <c r="B1116" s="422"/>
      <c r="C1116" s="422"/>
      <c r="G1116" s="2">
        <f>+G1115+E1116-F1116</f>
        <v>8.5265128291212022E-14</v>
      </c>
    </row>
    <row r="1117" spans="2:7">
      <c r="B1117" s="422"/>
      <c r="C1117" s="422"/>
      <c r="G1117" s="2">
        <f>+G1116+E1117-F1117</f>
        <v>8.5265128291212022E-14</v>
      </c>
    </row>
    <row r="1118" spans="2:7">
      <c r="B1118" s="422"/>
      <c r="C1118" s="422"/>
      <c r="G1118" s="2">
        <f>+G1117+E1118-F1118</f>
        <v>8.5265128291212022E-14</v>
      </c>
    </row>
    <row r="1119" spans="2:7">
      <c r="B1119" s="422"/>
      <c r="C1119" s="422"/>
      <c r="G1119" s="2">
        <f>+G1118+E1119-F1119</f>
        <v>8.5265128291212022E-14</v>
      </c>
    </row>
    <row r="1120" spans="2:7">
      <c r="B1120" s="422"/>
      <c r="C1120" s="422"/>
      <c r="G1120" s="2">
        <f>+G1119+E1120-F1120</f>
        <v>8.5265128291212022E-14</v>
      </c>
    </row>
    <row r="1121" spans="2:7">
      <c r="B1121" s="422"/>
      <c r="C1121" s="422"/>
      <c r="G1121" s="2">
        <f>+G1120+E1121-F1121</f>
        <v>8.5265128291212022E-14</v>
      </c>
    </row>
    <row r="1122" spans="2:7">
      <c r="B1122" s="422"/>
      <c r="C1122" s="422"/>
      <c r="G1122" s="2">
        <f>+G1121+E1122-F1122</f>
        <v>8.5265128291212022E-14</v>
      </c>
    </row>
    <row r="1123" spans="2:7">
      <c r="B1123" s="422"/>
      <c r="C1123" s="422"/>
      <c r="G1123" s="2">
        <f>+G1122+E1123-F1123</f>
        <v>8.5265128291212022E-14</v>
      </c>
    </row>
    <row r="1124" spans="2:7">
      <c r="B1124" s="422"/>
      <c r="C1124" s="422"/>
      <c r="G1124" s="2">
        <f>+G1123+E1124-F1124</f>
        <v>8.5265128291212022E-14</v>
      </c>
    </row>
    <row r="1125" spans="2:7">
      <c r="B1125" s="422"/>
      <c r="C1125" s="422"/>
      <c r="G1125" s="2">
        <f>+G1124+E1125-F1125</f>
        <v>8.5265128291212022E-14</v>
      </c>
    </row>
    <row r="1126" spans="2:7">
      <c r="B1126" s="422"/>
      <c r="C1126" s="422"/>
      <c r="G1126" s="2">
        <f>+G1125+E1126-F1126</f>
        <v>8.5265128291212022E-14</v>
      </c>
    </row>
    <row r="1127" spans="2:7">
      <c r="B1127" s="422"/>
      <c r="C1127" s="422"/>
      <c r="G1127" s="2">
        <f>+G1126+E1127-F1127</f>
        <v>8.5265128291212022E-14</v>
      </c>
    </row>
    <row r="1128" spans="2:7">
      <c r="B1128" s="422"/>
      <c r="C1128" s="422"/>
      <c r="G1128" s="2">
        <f>+G1127+E1128-F1128</f>
        <v>8.5265128291212022E-14</v>
      </c>
    </row>
    <row r="1129" spans="2:7">
      <c r="B1129" s="422"/>
      <c r="C1129" s="422"/>
      <c r="G1129" s="2">
        <f>+G1128+E1129-F1129</f>
        <v>8.5265128291212022E-14</v>
      </c>
    </row>
    <row r="1130" spans="2:7">
      <c r="B1130" s="422"/>
      <c r="C1130" s="422"/>
      <c r="G1130" s="2">
        <f>+G1129+E1130-F1130</f>
        <v>8.5265128291212022E-14</v>
      </c>
    </row>
    <row r="1131" spans="2:7">
      <c r="B1131" s="422"/>
      <c r="C1131" s="422"/>
      <c r="G1131" s="2">
        <f>+G1130+E1131-F1131</f>
        <v>8.5265128291212022E-14</v>
      </c>
    </row>
    <row r="1132" spans="2:7">
      <c r="B1132" s="422"/>
      <c r="C1132" s="422"/>
      <c r="G1132" s="2">
        <f>+G1131+E1132-F1132</f>
        <v>8.5265128291212022E-14</v>
      </c>
    </row>
    <row r="1133" spans="2:7">
      <c r="B1133" s="422"/>
      <c r="C1133" s="422"/>
      <c r="G1133" s="2">
        <f>+G1132+E1133-F1133</f>
        <v>8.5265128291212022E-14</v>
      </c>
    </row>
    <row r="1134" spans="2:7">
      <c r="B1134" s="422"/>
      <c r="C1134" s="422"/>
      <c r="G1134" s="2">
        <f>+G1133+E1134-F1134</f>
        <v>8.5265128291212022E-14</v>
      </c>
    </row>
    <row r="1135" spans="2:7">
      <c r="B1135" s="422"/>
      <c r="C1135" s="422"/>
      <c r="G1135" s="2">
        <f>+G1134+E1135-F1135</f>
        <v>8.5265128291212022E-14</v>
      </c>
    </row>
    <row r="1136" spans="2:7">
      <c r="B1136" s="422"/>
      <c r="C1136" s="422"/>
      <c r="G1136" s="2">
        <f>+G1135+E1136-F1136</f>
        <v>8.5265128291212022E-14</v>
      </c>
    </row>
    <row r="1137" spans="2:7">
      <c r="B1137" s="422"/>
      <c r="C1137" s="422"/>
      <c r="G1137" s="2">
        <f>+G1136+E1137-F1137</f>
        <v>8.5265128291212022E-14</v>
      </c>
    </row>
    <row r="1138" spans="2:7">
      <c r="B1138" s="422"/>
      <c r="C1138" s="422"/>
      <c r="G1138" s="2">
        <f>+G1137+E1138-F1138</f>
        <v>8.5265128291212022E-14</v>
      </c>
    </row>
    <row r="1139" spans="2:7">
      <c r="B1139" s="422"/>
      <c r="C1139" s="422"/>
      <c r="G1139" s="2">
        <f>+G1138+E1139-F1139</f>
        <v>8.5265128291212022E-14</v>
      </c>
    </row>
    <row r="1140" spans="2:7">
      <c r="B1140" s="422"/>
      <c r="C1140" s="422"/>
      <c r="G1140" s="2">
        <f>+G1139+E1140-F1140</f>
        <v>8.5265128291212022E-14</v>
      </c>
    </row>
    <row r="1141" spans="2:7">
      <c r="B1141" s="422"/>
      <c r="C1141" s="422"/>
      <c r="G1141" s="2">
        <f>+G1140+E1141-F1141</f>
        <v>8.5265128291212022E-14</v>
      </c>
    </row>
    <row r="1142" spans="2:7">
      <c r="B1142" s="422"/>
      <c r="C1142" s="422"/>
      <c r="G1142" s="2">
        <f>+G1141+E1142-F1142</f>
        <v>8.5265128291212022E-14</v>
      </c>
    </row>
    <row r="1143" spans="2:7">
      <c r="B1143" s="422"/>
      <c r="C1143" s="422"/>
      <c r="G1143" s="2">
        <f>+G1142+E1143-F1143</f>
        <v>8.5265128291212022E-14</v>
      </c>
    </row>
    <row r="1144" spans="2:7">
      <c r="B1144" s="422"/>
      <c r="C1144" s="422"/>
      <c r="G1144" s="2">
        <f>+G1143+E1144-F1144</f>
        <v>8.5265128291212022E-14</v>
      </c>
    </row>
    <row r="1145" spans="2:7">
      <c r="B1145" s="422"/>
      <c r="C1145" s="422"/>
      <c r="G1145" s="2">
        <f>+G1144+E1145-F1145</f>
        <v>8.5265128291212022E-14</v>
      </c>
    </row>
    <row r="1146" spans="2:7">
      <c r="B1146" s="422"/>
      <c r="C1146" s="422"/>
      <c r="G1146" s="2">
        <f>+G1145+E1146-F1146</f>
        <v>8.5265128291212022E-14</v>
      </c>
    </row>
    <row r="1147" spans="2:7">
      <c r="B1147" s="422"/>
      <c r="C1147" s="422"/>
      <c r="G1147" s="2">
        <f>+G1146+E1147-F1147</f>
        <v>8.5265128291212022E-14</v>
      </c>
    </row>
    <row r="1148" spans="2:7">
      <c r="B1148" s="422"/>
      <c r="C1148" s="422"/>
      <c r="G1148" s="2">
        <f>+G1147+E1148-F1148</f>
        <v>8.5265128291212022E-14</v>
      </c>
    </row>
    <row r="1149" spans="2:7">
      <c r="B1149" s="422"/>
      <c r="C1149" s="422"/>
      <c r="G1149" s="2">
        <f>+G1148+E1149-F1149</f>
        <v>8.5265128291212022E-14</v>
      </c>
    </row>
    <row r="1150" spans="2:7">
      <c r="B1150" s="422"/>
      <c r="C1150" s="422"/>
      <c r="G1150" s="2">
        <f>+G1149+E1150-F1150</f>
        <v>8.5265128291212022E-14</v>
      </c>
    </row>
    <row r="1151" spans="2:7">
      <c r="B1151" s="422"/>
      <c r="C1151" s="422"/>
      <c r="G1151" s="2">
        <f>+G1150+E1151-F1151</f>
        <v>8.5265128291212022E-14</v>
      </c>
    </row>
    <row r="1152" spans="2:7">
      <c r="B1152" s="422"/>
      <c r="C1152" s="422"/>
      <c r="G1152" s="2">
        <f>+G1151+E1152-F1152</f>
        <v>8.5265128291212022E-14</v>
      </c>
    </row>
    <row r="1153" spans="2:7">
      <c r="B1153" s="422"/>
      <c r="C1153" s="422"/>
      <c r="G1153" s="2">
        <f>+G1152+E1153-F1153</f>
        <v>8.5265128291212022E-14</v>
      </c>
    </row>
    <row r="1154" spans="2:7">
      <c r="B1154" s="422"/>
      <c r="C1154" s="422"/>
      <c r="G1154" s="2">
        <f>+G1153+E1154-F1154</f>
        <v>8.5265128291212022E-14</v>
      </c>
    </row>
    <row r="1155" spans="2:7">
      <c r="B1155" s="422"/>
      <c r="C1155" s="422"/>
      <c r="G1155" s="2">
        <f>+G1154+E1155-F1155</f>
        <v>8.5265128291212022E-14</v>
      </c>
    </row>
    <row r="1156" spans="2:7">
      <c r="B1156" s="422"/>
      <c r="C1156" s="422"/>
      <c r="G1156" s="2">
        <f>+G1155+E1156-F1156</f>
        <v>8.5265128291212022E-14</v>
      </c>
    </row>
    <row r="1157" spans="2:7">
      <c r="B1157" s="422"/>
      <c r="C1157" s="422"/>
      <c r="G1157" s="2">
        <f>+G1156+E1157-F1157</f>
        <v>8.5265128291212022E-14</v>
      </c>
    </row>
    <row r="1158" spans="2:7">
      <c r="B1158" s="422"/>
      <c r="C1158" s="422"/>
      <c r="G1158" s="2">
        <f>+G1157+E1158-F1158</f>
        <v>8.5265128291212022E-14</v>
      </c>
    </row>
    <row r="1159" spans="2:7">
      <c r="B1159" s="422"/>
      <c r="C1159" s="422"/>
      <c r="G1159" s="2">
        <f>+G1158+E1159-F1159</f>
        <v>8.5265128291212022E-14</v>
      </c>
    </row>
    <row r="1160" spans="2:7">
      <c r="B1160" s="422"/>
      <c r="C1160" s="422"/>
      <c r="G1160" s="2">
        <f>+G1159+E1160-F1160</f>
        <v>8.5265128291212022E-14</v>
      </c>
    </row>
    <row r="1161" spans="2:7">
      <c r="B1161" s="422"/>
      <c r="C1161" s="422"/>
      <c r="G1161" s="2">
        <f>+G1160+E1161-F1161</f>
        <v>8.5265128291212022E-14</v>
      </c>
    </row>
    <row r="1162" spans="2:7">
      <c r="B1162" s="422"/>
      <c r="C1162" s="422"/>
      <c r="G1162" s="2">
        <f>+G1161+E1162-F1162</f>
        <v>8.5265128291212022E-14</v>
      </c>
    </row>
    <row r="1163" spans="2:7">
      <c r="B1163" s="422"/>
      <c r="C1163" s="422"/>
      <c r="G1163" s="2">
        <f>+G1162+E1163-F1163</f>
        <v>8.5265128291212022E-14</v>
      </c>
    </row>
    <row r="1164" spans="2:7">
      <c r="B1164" s="422"/>
      <c r="C1164" s="422"/>
      <c r="G1164" s="2">
        <f>+G1163+E1164-F1164</f>
        <v>8.5265128291212022E-14</v>
      </c>
    </row>
    <row r="1165" spans="2:7">
      <c r="B1165" s="422"/>
      <c r="C1165" s="422"/>
      <c r="G1165" s="2">
        <f>+G1164+E1165-F1165</f>
        <v>8.5265128291212022E-14</v>
      </c>
    </row>
    <row r="1166" spans="2:7">
      <c r="B1166" s="422"/>
      <c r="C1166" s="422"/>
      <c r="G1166" s="2">
        <f>+G1165+E1166-F1166</f>
        <v>8.5265128291212022E-14</v>
      </c>
    </row>
    <row r="1167" spans="2:7">
      <c r="B1167" s="422"/>
      <c r="C1167" s="422"/>
      <c r="G1167" s="2">
        <f>+G1166+E1167-F1167</f>
        <v>8.5265128291212022E-14</v>
      </c>
    </row>
    <row r="1168" spans="2:7">
      <c r="B1168" s="422"/>
      <c r="C1168" s="422"/>
      <c r="G1168" s="2">
        <f>+G1167+E1168-F1168</f>
        <v>8.5265128291212022E-14</v>
      </c>
    </row>
    <row r="1169" spans="2:7">
      <c r="B1169" s="422"/>
      <c r="C1169" s="422"/>
      <c r="G1169" s="2">
        <f>+G1168+E1169-F1169</f>
        <v>8.5265128291212022E-14</v>
      </c>
    </row>
    <row r="1170" spans="2:7">
      <c r="B1170" s="422"/>
      <c r="C1170" s="422"/>
      <c r="G1170" s="2">
        <f>+G1169+E1170-F1170</f>
        <v>8.5265128291212022E-14</v>
      </c>
    </row>
    <row r="1171" spans="2:7">
      <c r="B1171" s="422"/>
      <c r="C1171" s="422"/>
      <c r="G1171" s="2">
        <f>+G1170+E1171-F1171</f>
        <v>8.5265128291212022E-14</v>
      </c>
    </row>
    <row r="1172" spans="2:7">
      <c r="B1172" s="422"/>
      <c r="C1172" s="422"/>
      <c r="G1172" s="2">
        <f>+G1171+E1172-F1172</f>
        <v>8.5265128291212022E-14</v>
      </c>
    </row>
    <row r="1173" spans="2:7">
      <c r="B1173" s="422"/>
      <c r="C1173" s="422"/>
      <c r="G1173" s="2">
        <f>+G1172+E1173-F1173</f>
        <v>8.5265128291212022E-14</v>
      </c>
    </row>
    <row r="1174" spans="2:7">
      <c r="B1174" s="422"/>
      <c r="C1174" s="422"/>
      <c r="G1174" s="2">
        <f>+G1173+E1174-F1174</f>
        <v>8.5265128291212022E-14</v>
      </c>
    </row>
    <row r="1175" spans="2:7">
      <c r="B1175" s="422"/>
      <c r="C1175" s="422"/>
      <c r="G1175" s="2">
        <f>+G1174+E1175-F1175</f>
        <v>8.5265128291212022E-14</v>
      </c>
    </row>
    <row r="1176" spans="2:7">
      <c r="B1176" s="422"/>
      <c r="C1176" s="422"/>
      <c r="G1176" s="2">
        <f>+G1175+E1176-F1176</f>
        <v>8.5265128291212022E-14</v>
      </c>
    </row>
    <row r="1177" spans="2:7">
      <c r="B1177" s="422"/>
      <c r="C1177" s="422"/>
      <c r="G1177" s="2">
        <f>+G1176+E1177-F1177</f>
        <v>8.5265128291212022E-14</v>
      </c>
    </row>
    <row r="1178" spans="2:7">
      <c r="B1178" s="422"/>
      <c r="C1178" s="422"/>
      <c r="G1178" s="2">
        <f>+G1177+E1178-F1178</f>
        <v>8.5265128291212022E-14</v>
      </c>
    </row>
    <row r="1179" spans="2:7">
      <c r="B1179" s="422"/>
      <c r="C1179" s="422"/>
      <c r="G1179" s="2">
        <f>+G1178+E1179-F1179</f>
        <v>8.5265128291212022E-14</v>
      </c>
    </row>
    <row r="1180" spans="2:7">
      <c r="B1180" s="422"/>
      <c r="C1180" s="422"/>
      <c r="G1180" s="2">
        <f>+G1179+E1180-F1180</f>
        <v>8.5265128291212022E-14</v>
      </c>
    </row>
    <row r="1181" spans="2:7">
      <c r="B1181" s="422"/>
      <c r="C1181" s="422"/>
      <c r="G1181" s="2">
        <f>+G1180+E1181-F1181</f>
        <v>8.5265128291212022E-14</v>
      </c>
    </row>
    <row r="1182" spans="2:7">
      <c r="B1182" s="422"/>
      <c r="C1182" s="422"/>
      <c r="G1182" s="2">
        <f>+G1181+E1182-F1182</f>
        <v>8.5265128291212022E-14</v>
      </c>
    </row>
    <row r="1183" spans="2:7">
      <c r="B1183" s="422"/>
      <c r="C1183" s="422"/>
      <c r="G1183" s="2">
        <f>+G1182+E1183-F1183</f>
        <v>8.5265128291212022E-14</v>
      </c>
    </row>
    <row r="1184" spans="2:7">
      <c r="B1184" s="422"/>
      <c r="C1184" s="422"/>
      <c r="G1184" s="2">
        <f>+G1183+E1184-F1184</f>
        <v>8.5265128291212022E-14</v>
      </c>
    </row>
    <row r="1185" spans="2:7">
      <c r="B1185" s="422"/>
      <c r="C1185" s="422"/>
      <c r="G1185" s="2">
        <f>+G1184+E1185-F1185</f>
        <v>8.5265128291212022E-14</v>
      </c>
    </row>
    <row r="1186" spans="2:7">
      <c r="B1186" s="422"/>
      <c r="C1186" s="422"/>
      <c r="G1186" s="2">
        <f>+G1185+E1186-F1186</f>
        <v>8.5265128291212022E-14</v>
      </c>
    </row>
    <row r="1187" spans="2:7">
      <c r="B1187" s="422"/>
      <c r="C1187" s="422"/>
      <c r="G1187" s="2">
        <f>+G1186+E1187-F1187</f>
        <v>8.5265128291212022E-14</v>
      </c>
    </row>
    <row r="1188" spans="2:7">
      <c r="B1188" s="422"/>
      <c r="C1188" s="422"/>
      <c r="G1188" s="2">
        <f>+G1187+E1188-F1188</f>
        <v>8.5265128291212022E-14</v>
      </c>
    </row>
    <row r="1189" spans="2:7">
      <c r="B1189" s="422"/>
      <c r="C1189" s="422"/>
      <c r="G1189" s="2">
        <f>+G1188+E1189-F1189</f>
        <v>8.5265128291212022E-14</v>
      </c>
    </row>
    <row r="1190" spans="2:7">
      <c r="B1190" s="422"/>
      <c r="C1190" s="422"/>
      <c r="G1190" s="2">
        <f>+G1189+E1190-F1190</f>
        <v>8.5265128291212022E-14</v>
      </c>
    </row>
    <row r="1191" spans="2:7">
      <c r="B1191" s="422"/>
      <c r="C1191" s="422"/>
      <c r="G1191" s="2">
        <f>+G1190+E1191-F1191</f>
        <v>8.5265128291212022E-14</v>
      </c>
    </row>
    <row r="1192" spans="2:7">
      <c r="B1192" s="422"/>
      <c r="C1192" s="422"/>
      <c r="G1192" s="2">
        <f>+G1191+E1192-F1192</f>
        <v>8.5265128291212022E-14</v>
      </c>
    </row>
    <row r="1193" spans="2:7">
      <c r="B1193" s="422"/>
      <c r="C1193" s="422"/>
      <c r="G1193" s="2">
        <f>+G1192+E1193-F1193</f>
        <v>8.5265128291212022E-14</v>
      </c>
    </row>
    <row r="1194" spans="2:7">
      <c r="B1194" s="422"/>
      <c r="C1194" s="422"/>
      <c r="G1194" s="2">
        <f>+G1193+E1194-F1194</f>
        <v>8.5265128291212022E-14</v>
      </c>
    </row>
    <row r="1195" spans="2:7">
      <c r="B1195" s="422"/>
      <c r="C1195" s="422"/>
      <c r="G1195" s="2">
        <f>+G1194+E1195-F1195</f>
        <v>8.5265128291212022E-14</v>
      </c>
    </row>
    <row r="1196" spans="2:7">
      <c r="B1196" s="422"/>
      <c r="C1196" s="422"/>
      <c r="G1196" s="2">
        <f>+G1195+E1196-F1196</f>
        <v>8.5265128291212022E-14</v>
      </c>
    </row>
    <row r="1197" spans="2:7">
      <c r="B1197" s="422"/>
      <c r="C1197" s="422"/>
      <c r="G1197" s="2">
        <f>+G1196+E1197-F1197</f>
        <v>8.5265128291212022E-14</v>
      </c>
    </row>
    <row r="1198" spans="2:7">
      <c r="B1198" s="422"/>
      <c r="C1198" s="422"/>
      <c r="G1198" s="2">
        <f>+G1197+E1198-F1198</f>
        <v>8.5265128291212022E-14</v>
      </c>
    </row>
    <row r="1199" spans="2:7">
      <c r="B1199" s="422"/>
      <c r="C1199" s="422"/>
      <c r="G1199" s="2">
        <f>+G1198+E1199-F1199</f>
        <v>8.5265128291212022E-14</v>
      </c>
    </row>
    <row r="1200" spans="2:7">
      <c r="B1200" s="422"/>
      <c r="C1200" s="422"/>
      <c r="G1200" s="2">
        <f>+G1199+E1200-F1200</f>
        <v>8.5265128291212022E-14</v>
      </c>
    </row>
    <row r="1201" spans="2:7">
      <c r="B1201" s="422"/>
      <c r="C1201" s="422"/>
      <c r="G1201" s="2">
        <f>+G1200+E1201-F1201</f>
        <v>8.5265128291212022E-14</v>
      </c>
    </row>
    <row r="1202" spans="2:7">
      <c r="B1202" s="422"/>
      <c r="C1202" s="422"/>
      <c r="G1202" s="2">
        <f>+G1201+E1202-F1202</f>
        <v>8.5265128291212022E-14</v>
      </c>
    </row>
    <row r="1203" spans="2:7">
      <c r="B1203" s="422"/>
      <c r="C1203" s="422"/>
      <c r="G1203" s="2">
        <f>+G1202+E1203-F1203</f>
        <v>8.5265128291212022E-14</v>
      </c>
    </row>
    <row r="1204" spans="2:7">
      <c r="B1204" s="422"/>
      <c r="C1204" s="422"/>
      <c r="G1204" s="2">
        <f>+G1203+E1204-F1204</f>
        <v>8.5265128291212022E-14</v>
      </c>
    </row>
    <row r="1205" spans="2:7">
      <c r="B1205" s="422"/>
      <c r="C1205" s="422"/>
      <c r="G1205" s="2">
        <f>+G1204+E1205-F1205</f>
        <v>8.5265128291212022E-14</v>
      </c>
    </row>
    <row r="1206" spans="2:7">
      <c r="B1206" s="422"/>
      <c r="C1206" s="422"/>
      <c r="G1206" s="2">
        <f>+G1205+E1206-F1206</f>
        <v>8.5265128291212022E-14</v>
      </c>
    </row>
    <row r="1207" spans="2:7">
      <c r="B1207" s="422"/>
      <c r="C1207" s="422"/>
      <c r="G1207" s="2">
        <f>+G1206+E1207-F1207</f>
        <v>8.5265128291212022E-14</v>
      </c>
    </row>
    <row r="1208" spans="2:7">
      <c r="B1208" s="422"/>
      <c r="C1208" s="422"/>
      <c r="G1208" s="2">
        <f>+G1207+E1208-F1208</f>
        <v>8.5265128291212022E-14</v>
      </c>
    </row>
    <row r="1209" spans="2:7">
      <c r="B1209" s="422"/>
      <c r="C1209" s="422"/>
      <c r="G1209" s="2">
        <f>+G1208+E1209-F1209</f>
        <v>8.5265128291212022E-14</v>
      </c>
    </row>
    <row r="1210" spans="2:7">
      <c r="B1210" s="422"/>
      <c r="C1210" s="422"/>
      <c r="G1210" s="2">
        <f>+G1209+E1210-F1210</f>
        <v>8.5265128291212022E-14</v>
      </c>
    </row>
    <row r="1211" spans="2:7">
      <c r="B1211" s="422"/>
      <c r="C1211" s="422"/>
      <c r="G1211" s="2">
        <f>+G1210+E1211-F1211</f>
        <v>8.5265128291212022E-14</v>
      </c>
    </row>
    <row r="1212" spans="2:7">
      <c r="B1212" s="422"/>
      <c r="C1212" s="422"/>
      <c r="G1212" s="2">
        <f>+G1211+E1212-F1212</f>
        <v>8.5265128291212022E-14</v>
      </c>
    </row>
    <row r="1213" spans="2:7">
      <c r="B1213" s="422"/>
      <c r="C1213" s="422"/>
      <c r="G1213" s="2">
        <f>+G1212+E1213-F1213</f>
        <v>8.5265128291212022E-14</v>
      </c>
    </row>
    <row r="1214" spans="2:7">
      <c r="B1214" s="422"/>
      <c r="C1214" s="422"/>
      <c r="G1214" s="2">
        <f>+G1213+E1214-F1214</f>
        <v>8.5265128291212022E-14</v>
      </c>
    </row>
    <row r="1215" spans="2:7">
      <c r="B1215" s="422"/>
      <c r="C1215" s="422"/>
      <c r="G1215" s="2">
        <f>+G1214+E1215-F1215</f>
        <v>8.5265128291212022E-14</v>
      </c>
    </row>
    <row r="1216" spans="2:7">
      <c r="B1216" s="422"/>
      <c r="C1216" s="422"/>
      <c r="G1216" s="2">
        <f>+G1215+E1216-F1216</f>
        <v>8.5265128291212022E-14</v>
      </c>
    </row>
    <row r="1217" spans="2:7">
      <c r="B1217" s="422"/>
      <c r="C1217" s="422"/>
      <c r="G1217" s="2">
        <f>+G1216+E1217-F1217</f>
        <v>8.5265128291212022E-14</v>
      </c>
    </row>
    <row r="1218" spans="2:7">
      <c r="B1218" s="422"/>
      <c r="C1218" s="422"/>
      <c r="G1218" s="2">
        <f>+G1217+E1218-F1218</f>
        <v>8.5265128291212022E-14</v>
      </c>
    </row>
    <row r="1219" spans="2:7">
      <c r="B1219" s="422"/>
      <c r="C1219" s="422"/>
      <c r="G1219" s="2">
        <f>+G1218+E1219-F1219</f>
        <v>8.5265128291212022E-14</v>
      </c>
    </row>
    <row r="1220" spans="2:7">
      <c r="B1220" s="422"/>
      <c r="C1220" s="422"/>
      <c r="G1220" s="2">
        <f>+G1219+E1220-F1220</f>
        <v>8.5265128291212022E-14</v>
      </c>
    </row>
    <row r="1221" spans="2:7">
      <c r="B1221" s="422"/>
      <c r="C1221" s="422"/>
      <c r="G1221" s="2">
        <f>+G1220+E1221-F1221</f>
        <v>8.5265128291212022E-14</v>
      </c>
    </row>
    <row r="1222" spans="2:7">
      <c r="B1222" s="422"/>
      <c r="C1222" s="422"/>
      <c r="G1222" s="2">
        <f>+G1221+E1222-F1222</f>
        <v>8.5265128291212022E-14</v>
      </c>
    </row>
    <row r="1223" spans="2:7">
      <c r="B1223" s="422"/>
      <c r="C1223" s="422"/>
      <c r="G1223" s="2">
        <f>+G1222+E1223-F1223</f>
        <v>8.5265128291212022E-14</v>
      </c>
    </row>
    <row r="1224" spans="2:7">
      <c r="B1224" s="422"/>
      <c r="C1224" s="422"/>
      <c r="G1224" s="2">
        <f>+G1223+E1224-F1224</f>
        <v>8.5265128291212022E-14</v>
      </c>
    </row>
    <row r="1225" spans="2:7">
      <c r="B1225" s="422"/>
      <c r="C1225" s="422"/>
      <c r="G1225" s="2">
        <f>+G1224+E1225-F1225</f>
        <v>8.5265128291212022E-14</v>
      </c>
    </row>
    <row r="1226" spans="2:7">
      <c r="B1226" s="422"/>
      <c r="C1226" s="422"/>
      <c r="G1226" s="2">
        <f>+G1225+E1226-F1226</f>
        <v>8.5265128291212022E-14</v>
      </c>
    </row>
    <row r="1227" spans="2:7">
      <c r="B1227" s="422"/>
      <c r="C1227" s="422"/>
      <c r="G1227" s="2">
        <f>+G1226+E1227-F1227</f>
        <v>8.5265128291212022E-14</v>
      </c>
    </row>
    <row r="1228" spans="2:7">
      <c r="B1228" s="422"/>
      <c r="C1228" s="422"/>
      <c r="G1228" s="2">
        <f>+G1227+E1228-F1228</f>
        <v>8.5265128291212022E-14</v>
      </c>
    </row>
    <row r="1229" spans="2:7">
      <c r="B1229" s="422"/>
      <c r="C1229" s="422"/>
      <c r="G1229" s="2">
        <f>+G1228+E1229-F1229</f>
        <v>8.5265128291212022E-14</v>
      </c>
    </row>
    <row r="1230" spans="2:7">
      <c r="B1230" s="422"/>
      <c r="C1230" s="422"/>
      <c r="G1230" s="2">
        <f>+G1229+E1230-F1230</f>
        <v>8.5265128291212022E-14</v>
      </c>
    </row>
    <row r="1231" spans="2:7">
      <c r="B1231" s="422"/>
      <c r="C1231" s="422"/>
      <c r="G1231" s="2">
        <f>+G1230+E1231-F1231</f>
        <v>8.5265128291212022E-14</v>
      </c>
    </row>
    <row r="1232" spans="2:7">
      <c r="B1232" s="422"/>
      <c r="C1232" s="422"/>
      <c r="G1232" s="2">
        <f>+G1231+E1232-F1232</f>
        <v>8.5265128291212022E-14</v>
      </c>
    </row>
    <row r="1233" spans="2:7">
      <c r="B1233" s="422"/>
      <c r="C1233" s="422"/>
      <c r="G1233" s="2">
        <f>+G1232+E1233-F1233</f>
        <v>8.5265128291212022E-14</v>
      </c>
    </row>
    <row r="1234" spans="2:7">
      <c r="B1234" s="422"/>
      <c r="C1234" s="422"/>
      <c r="G1234" s="2">
        <f>+G1233+E1234-F1234</f>
        <v>8.5265128291212022E-14</v>
      </c>
    </row>
    <row r="1235" spans="2:7">
      <c r="B1235" s="422"/>
      <c r="C1235" s="422"/>
      <c r="G1235" s="2">
        <f>+G1234+E1235-F1235</f>
        <v>8.5265128291212022E-14</v>
      </c>
    </row>
    <row r="1236" spans="2:7">
      <c r="B1236" s="422"/>
      <c r="C1236" s="422"/>
      <c r="G1236" s="2">
        <f>+G1235+E1236-F1236</f>
        <v>8.5265128291212022E-14</v>
      </c>
    </row>
    <row r="1237" spans="2:7">
      <c r="B1237" s="422"/>
      <c r="C1237" s="422"/>
      <c r="G1237" s="2">
        <f>+G1236+E1237-F1237</f>
        <v>8.5265128291212022E-14</v>
      </c>
    </row>
    <row r="1238" spans="2:7">
      <c r="B1238" s="422"/>
      <c r="C1238" s="422"/>
      <c r="G1238" s="2">
        <f>+G1237+E1238-F1238</f>
        <v>8.5265128291212022E-14</v>
      </c>
    </row>
    <row r="1239" spans="2:7">
      <c r="B1239" s="422"/>
      <c r="C1239" s="422"/>
      <c r="G1239" s="2">
        <f>+G1238+E1239-F1239</f>
        <v>8.5265128291212022E-14</v>
      </c>
    </row>
    <row r="1240" spans="2:7">
      <c r="B1240" s="422"/>
      <c r="C1240" s="422"/>
      <c r="G1240" s="2">
        <f>+G1239+E1240-F1240</f>
        <v>8.5265128291212022E-14</v>
      </c>
    </row>
    <row r="1241" spans="2:7">
      <c r="B1241" s="422"/>
      <c r="C1241" s="422"/>
      <c r="G1241" s="2">
        <f>+G1240+E1241-F1241</f>
        <v>8.5265128291212022E-14</v>
      </c>
    </row>
    <row r="1242" spans="2:7">
      <c r="B1242" s="422"/>
      <c r="C1242" s="422"/>
      <c r="G1242" s="2">
        <f>+G1241+E1242-F1242</f>
        <v>8.5265128291212022E-14</v>
      </c>
    </row>
    <row r="1243" spans="2:7">
      <c r="B1243" s="422"/>
      <c r="C1243" s="422"/>
      <c r="G1243" s="2">
        <f>+G1242+E1243-F1243</f>
        <v>8.5265128291212022E-14</v>
      </c>
    </row>
    <row r="1244" spans="2:7">
      <c r="B1244" s="422"/>
      <c r="C1244" s="422"/>
      <c r="G1244" s="2">
        <f>+G1243+E1244-F1244</f>
        <v>8.5265128291212022E-14</v>
      </c>
    </row>
    <row r="1245" spans="2:7">
      <c r="B1245" s="422"/>
      <c r="C1245" s="422"/>
      <c r="G1245" s="2">
        <f>+G1244+E1245-F1245</f>
        <v>8.5265128291212022E-14</v>
      </c>
    </row>
    <row r="1246" spans="2:7">
      <c r="B1246" s="422"/>
      <c r="C1246" s="422"/>
      <c r="G1246" s="2">
        <f>+G1245+E1246-F1246</f>
        <v>8.5265128291212022E-14</v>
      </c>
    </row>
    <row r="1247" spans="2:7">
      <c r="B1247" s="422"/>
      <c r="C1247" s="422"/>
      <c r="G1247" s="2">
        <f>+G1246+E1247-F1247</f>
        <v>8.5265128291212022E-14</v>
      </c>
    </row>
    <row r="1248" spans="2:7">
      <c r="B1248" s="422"/>
      <c r="C1248" s="422"/>
      <c r="G1248" s="2">
        <f>+G1247+E1248-F1248</f>
        <v>8.5265128291212022E-14</v>
      </c>
    </row>
    <row r="1249" spans="2:7">
      <c r="B1249" s="422"/>
      <c r="C1249" s="422"/>
      <c r="G1249" s="2">
        <f>+G1248+E1249-F1249</f>
        <v>8.5265128291212022E-14</v>
      </c>
    </row>
    <row r="1250" spans="2:7">
      <c r="B1250" s="422"/>
      <c r="C1250" s="422"/>
      <c r="G1250" s="2">
        <f>+G1249+E1250-F1250</f>
        <v>8.5265128291212022E-14</v>
      </c>
    </row>
    <row r="1251" spans="2:7">
      <c r="B1251" s="422"/>
      <c r="C1251" s="422"/>
      <c r="G1251" s="2">
        <f>+G1250+E1251-F1251</f>
        <v>8.5265128291212022E-14</v>
      </c>
    </row>
    <row r="1252" spans="2:7">
      <c r="B1252" s="422"/>
      <c r="C1252" s="422"/>
      <c r="G1252" s="2">
        <f>+G1251+E1252-F1252</f>
        <v>8.5265128291212022E-14</v>
      </c>
    </row>
    <row r="1253" spans="2:7">
      <c r="B1253" s="422"/>
      <c r="C1253" s="422"/>
      <c r="G1253" s="2">
        <f>+G1252+E1253-F1253</f>
        <v>8.5265128291212022E-14</v>
      </c>
    </row>
    <row r="1254" spans="2:7">
      <c r="B1254" s="422"/>
      <c r="C1254" s="422"/>
      <c r="G1254" s="2">
        <f>+G1253+E1254-F1254</f>
        <v>8.5265128291212022E-14</v>
      </c>
    </row>
    <row r="1255" spans="2:7">
      <c r="B1255" s="422"/>
      <c r="C1255" s="422"/>
      <c r="G1255" s="2">
        <f>+G1254+E1255-F1255</f>
        <v>8.5265128291212022E-14</v>
      </c>
    </row>
    <row r="1256" spans="2:7">
      <c r="B1256" s="422"/>
      <c r="C1256" s="422"/>
      <c r="G1256" s="2">
        <f>+G1255+E1256-F1256</f>
        <v>8.5265128291212022E-14</v>
      </c>
    </row>
    <row r="1257" spans="2:7">
      <c r="B1257" s="422"/>
      <c r="C1257" s="422"/>
      <c r="G1257" s="2">
        <f>+G1256+E1257-F1257</f>
        <v>8.5265128291212022E-14</v>
      </c>
    </row>
    <row r="1258" spans="2:7">
      <c r="B1258" s="422"/>
      <c r="C1258" s="422"/>
      <c r="G1258" s="2">
        <f>+G1257+E1258-F1258</f>
        <v>8.5265128291212022E-14</v>
      </c>
    </row>
    <row r="1259" spans="2:7">
      <c r="B1259" s="422"/>
      <c r="C1259" s="422"/>
      <c r="G1259" s="2">
        <f>+G1258+E1259-F1259</f>
        <v>8.5265128291212022E-14</v>
      </c>
    </row>
    <row r="1260" spans="2:7">
      <c r="B1260" s="422"/>
      <c r="C1260" s="422"/>
      <c r="G1260" s="2">
        <f>+G1259+E1260-F1260</f>
        <v>8.5265128291212022E-14</v>
      </c>
    </row>
    <row r="1261" spans="2:7">
      <c r="B1261" s="422"/>
      <c r="C1261" s="422"/>
      <c r="G1261" s="2">
        <f>+G1260+E1261-F1261</f>
        <v>8.5265128291212022E-14</v>
      </c>
    </row>
    <row r="1262" spans="2:7">
      <c r="B1262" s="422"/>
      <c r="C1262" s="422"/>
      <c r="G1262" s="2">
        <f>+G1261+E1262-F1262</f>
        <v>8.5265128291212022E-14</v>
      </c>
    </row>
    <row r="1263" spans="2:7">
      <c r="B1263" s="422"/>
      <c r="C1263" s="422"/>
      <c r="G1263" s="2">
        <f>+G1262+E1263-F1263</f>
        <v>8.5265128291212022E-14</v>
      </c>
    </row>
    <row r="1264" spans="2:7">
      <c r="B1264" s="422"/>
      <c r="C1264" s="422"/>
      <c r="G1264" s="2">
        <f>+G1263+E1264-F1264</f>
        <v>8.5265128291212022E-14</v>
      </c>
    </row>
    <row r="1265" spans="2:7">
      <c r="B1265" s="422"/>
      <c r="C1265" s="422"/>
      <c r="G1265" s="2">
        <f>+G1264+E1265-F1265</f>
        <v>8.5265128291212022E-14</v>
      </c>
    </row>
    <row r="1266" spans="2:7">
      <c r="B1266" s="422"/>
      <c r="C1266" s="422"/>
      <c r="G1266" s="2">
        <f>+G1265+E1266-F1266</f>
        <v>8.5265128291212022E-14</v>
      </c>
    </row>
    <row r="1267" spans="2:7">
      <c r="B1267" s="422"/>
      <c r="C1267" s="422"/>
      <c r="G1267" s="2">
        <f>+G1266+E1267-F1267</f>
        <v>8.5265128291212022E-14</v>
      </c>
    </row>
    <row r="1268" spans="2:7">
      <c r="B1268" s="422"/>
      <c r="C1268" s="422"/>
      <c r="G1268" s="2">
        <f>+G1267+E1268-F1268</f>
        <v>8.5265128291212022E-14</v>
      </c>
    </row>
    <row r="1269" spans="2:7">
      <c r="B1269" s="422"/>
      <c r="C1269" s="422"/>
      <c r="G1269" s="2">
        <f>+G1268+E1269-F1269</f>
        <v>8.5265128291212022E-14</v>
      </c>
    </row>
    <row r="1270" spans="2:7">
      <c r="B1270" s="422"/>
      <c r="C1270" s="422"/>
      <c r="G1270" s="2">
        <f>+G1269+E1270-F1270</f>
        <v>8.5265128291212022E-14</v>
      </c>
    </row>
    <row r="1271" spans="2:7">
      <c r="B1271" s="422"/>
      <c r="C1271" s="422"/>
      <c r="G1271" s="2">
        <f>+G1270+E1271-F1271</f>
        <v>8.5265128291212022E-14</v>
      </c>
    </row>
    <row r="1272" spans="2:7">
      <c r="B1272" s="422"/>
      <c r="C1272" s="422"/>
      <c r="G1272" s="2">
        <f>+G1271+E1272-F1272</f>
        <v>8.5265128291212022E-14</v>
      </c>
    </row>
    <row r="1273" spans="2:7">
      <c r="B1273" s="422"/>
      <c r="C1273" s="422"/>
      <c r="G1273" s="2">
        <f>+G1272+E1273-F1273</f>
        <v>8.5265128291212022E-14</v>
      </c>
    </row>
    <row r="1274" spans="2:7">
      <c r="B1274" s="422"/>
      <c r="C1274" s="422"/>
      <c r="G1274" s="2">
        <f>+G1273+E1274-F1274</f>
        <v>8.5265128291212022E-14</v>
      </c>
    </row>
    <row r="1275" spans="2:7">
      <c r="B1275" s="422"/>
      <c r="C1275" s="422"/>
      <c r="G1275" s="2">
        <f>+G1274+E1275-F1275</f>
        <v>8.5265128291212022E-14</v>
      </c>
    </row>
    <row r="1276" spans="2:7">
      <c r="B1276" s="422"/>
      <c r="C1276" s="422"/>
      <c r="G1276" s="2">
        <f>+G1275+E1276-F1276</f>
        <v>8.5265128291212022E-14</v>
      </c>
    </row>
    <row r="1277" spans="2:7">
      <c r="B1277" s="422"/>
      <c r="C1277" s="422"/>
      <c r="G1277" s="2">
        <f>+G1276+E1277-F1277</f>
        <v>8.5265128291212022E-14</v>
      </c>
    </row>
    <row r="1278" spans="2:7">
      <c r="B1278" s="422"/>
      <c r="C1278" s="422"/>
      <c r="G1278" s="2">
        <f>+G1277+E1278-F1278</f>
        <v>8.5265128291212022E-14</v>
      </c>
    </row>
    <row r="1279" spans="2:7">
      <c r="B1279" s="422"/>
      <c r="C1279" s="422"/>
      <c r="G1279" s="2">
        <f>+G1278+E1279-F1279</f>
        <v>8.5265128291212022E-14</v>
      </c>
    </row>
    <row r="1280" spans="2:7">
      <c r="B1280" s="422"/>
      <c r="C1280" s="422"/>
      <c r="G1280" s="2">
        <f>+G1279+E1280-F1280</f>
        <v>8.5265128291212022E-14</v>
      </c>
    </row>
    <row r="1281" spans="2:7">
      <c r="B1281" s="422"/>
      <c r="C1281" s="422"/>
      <c r="G1281" s="2">
        <f>+G1280+E1281-F1281</f>
        <v>8.5265128291212022E-14</v>
      </c>
    </row>
    <row r="1282" spans="2:7">
      <c r="B1282" s="422"/>
      <c r="C1282" s="422"/>
      <c r="G1282" s="2">
        <f>+G1281+E1282-F1282</f>
        <v>8.5265128291212022E-14</v>
      </c>
    </row>
    <row r="1283" spans="2:7">
      <c r="B1283" s="422"/>
      <c r="C1283" s="422"/>
      <c r="G1283" s="2">
        <f>+G1282+E1283-F1283</f>
        <v>8.5265128291212022E-14</v>
      </c>
    </row>
    <row r="1284" spans="2:7">
      <c r="B1284" s="422"/>
      <c r="C1284" s="422"/>
      <c r="G1284" s="2">
        <f>+G1283+E1284-F1284</f>
        <v>8.5265128291212022E-14</v>
      </c>
    </row>
    <row r="1285" spans="2:7">
      <c r="B1285" s="422"/>
      <c r="C1285" s="422"/>
      <c r="G1285" s="2">
        <f>+G1284+E1285-F1285</f>
        <v>8.5265128291212022E-14</v>
      </c>
    </row>
    <row r="1286" spans="2:7">
      <c r="B1286" s="422"/>
      <c r="C1286" s="422"/>
      <c r="G1286" s="2">
        <f>+G1285+E1286-F1286</f>
        <v>8.5265128291212022E-14</v>
      </c>
    </row>
    <row r="1287" spans="2:7">
      <c r="B1287" s="422"/>
      <c r="C1287" s="422"/>
      <c r="G1287" s="2">
        <f>+G1286+E1287-F1287</f>
        <v>8.5265128291212022E-14</v>
      </c>
    </row>
    <row r="1288" spans="2:7">
      <c r="B1288" s="422"/>
      <c r="C1288" s="422"/>
      <c r="G1288" s="2">
        <f>+G1287+E1288-F1288</f>
        <v>8.5265128291212022E-14</v>
      </c>
    </row>
    <row r="1289" spans="2:7">
      <c r="B1289" s="422"/>
      <c r="C1289" s="422"/>
      <c r="G1289" s="2">
        <f>+G1288+E1289-F1289</f>
        <v>8.5265128291212022E-14</v>
      </c>
    </row>
    <row r="1290" spans="2:7">
      <c r="B1290" s="422"/>
      <c r="C1290" s="422"/>
      <c r="G1290" s="2">
        <f>+G1289+E1290-F1290</f>
        <v>8.5265128291212022E-14</v>
      </c>
    </row>
    <row r="1291" spans="2:7">
      <c r="B1291" s="422"/>
      <c r="C1291" s="422"/>
      <c r="G1291" s="2">
        <f>+G1290+E1291-F1291</f>
        <v>8.5265128291212022E-14</v>
      </c>
    </row>
    <row r="1292" spans="2:7">
      <c r="B1292" s="422"/>
      <c r="C1292" s="422"/>
      <c r="G1292" s="2">
        <f>+G1291+E1292-F1292</f>
        <v>8.5265128291212022E-14</v>
      </c>
    </row>
    <row r="1293" spans="2:7">
      <c r="B1293" s="422"/>
      <c r="C1293" s="422"/>
      <c r="G1293" s="2">
        <f>+G1292+E1293-F1293</f>
        <v>8.5265128291212022E-14</v>
      </c>
    </row>
    <row r="1294" spans="2:7">
      <c r="B1294" s="422"/>
      <c r="C1294" s="422"/>
      <c r="G1294" s="2">
        <f>+G1293+E1294-F1294</f>
        <v>8.5265128291212022E-14</v>
      </c>
    </row>
    <row r="1295" spans="2:7">
      <c r="B1295" s="422"/>
      <c r="C1295" s="422"/>
      <c r="G1295" s="2">
        <f>+G1294+E1295-F1295</f>
        <v>8.5265128291212022E-14</v>
      </c>
    </row>
    <row r="1296" spans="2:7">
      <c r="B1296" s="422"/>
      <c r="C1296" s="422"/>
      <c r="G1296" s="2">
        <f>+G1295+E1296-F1296</f>
        <v>8.5265128291212022E-14</v>
      </c>
    </row>
    <row r="1297" spans="2:7">
      <c r="B1297" s="422"/>
      <c r="C1297" s="422"/>
      <c r="G1297" s="2">
        <f>+G1296+E1297-F1297</f>
        <v>8.5265128291212022E-14</v>
      </c>
    </row>
    <row r="1298" spans="2:7">
      <c r="B1298" s="422"/>
      <c r="C1298" s="422"/>
      <c r="G1298" s="2">
        <f>+G1297+E1298-F1298</f>
        <v>8.5265128291212022E-14</v>
      </c>
    </row>
    <row r="1299" spans="2:7">
      <c r="B1299" s="422"/>
      <c r="C1299" s="422"/>
      <c r="G1299" s="2">
        <f>+G1298+E1299-F1299</f>
        <v>8.5265128291212022E-14</v>
      </c>
    </row>
    <row r="1300" spans="2:7">
      <c r="B1300" s="422"/>
      <c r="C1300" s="422"/>
      <c r="G1300" s="2">
        <f>+G1299+E1300-F1300</f>
        <v>8.5265128291212022E-14</v>
      </c>
    </row>
    <row r="1301" spans="2:7">
      <c r="B1301" s="422"/>
      <c r="C1301" s="422"/>
      <c r="G1301" s="2">
        <f>+G1300+E1301-F1301</f>
        <v>8.5265128291212022E-14</v>
      </c>
    </row>
    <row r="1302" spans="2:7">
      <c r="B1302" s="422"/>
      <c r="C1302" s="422"/>
      <c r="G1302" s="2">
        <f>+G1301+E1302-F1302</f>
        <v>8.5265128291212022E-14</v>
      </c>
    </row>
    <row r="1303" spans="2:7">
      <c r="B1303" s="422"/>
      <c r="C1303" s="422"/>
      <c r="G1303" s="2">
        <f>+G1302+E1303-F1303</f>
        <v>8.5265128291212022E-14</v>
      </c>
    </row>
    <row r="1304" spans="2:7">
      <c r="B1304" s="422"/>
      <c r="C1304" s="422"/>
      <c r="G1304" s="2">
        <f>+G1303+E1304-F1304</f>
        <v>8.5265128291212022E-14</v>
      </c>
    </row>
    <row r="1305" spans="2:7">
      <c r="B1305" s="422"/>
      <c r="C1305" s="422"/>
      <c r="G1305" s="2">
        <f>+G1304+E1305-F1305</f>
        <v>8.5265128291212022E-14</v>
      </c>
    </row>
    <row r="1306" spans="2:7">
      <c r="B1306" s="422"/>
      <c r="C1306" s="422"/>
      <c r="G1306" s="2">
        <f>+G1305+E1306-F1306</f>
        <v>8.5265128291212022E-14</v>
      </c>
    </row>
    <row r="1307" spans="2:7">
      <c r="B1307" s="422"/>
      <c r="C1307" s="422"/>
      <c r="G1307" s="2">
        <f>+G1306+E1307-F1307</f>
        <v>8.5265128291212022E-14</v>
      </c>
    </row>
    <row r="1308" spans="2:7">
      <c r="B1308" s="422"/>
      <c r="C1308" s="422"/>
      <c r="G1308" s="2">
        <f>+G1307+E1308-F1308</f>
        <v>8.5265128291212022E-14</v>
      </c>
    </row>
    <row r="1309" spans="2:7">
      <c r="B1309" s="422"/>
      <c r="C1309" s="422"/>
      <c r="G1309" s="2">
        <f>+G1308+E1309-F1309</f>
        <v>8.5265128291212022E-14</v>
      </c>
    </row>
    <row r="1310" spans="2:7">
      <c r="B1310" s="422"/>
      <c r="C1310" s="422"/>
      <c r="G1310" s="2">
        <f>+G1309+E1310-F1310</f>
        <v>8.5265128291212022E-14</v>
      </c>
    </row>
    <row r="1311" spans="2:7">
      <c r="B1311" s="422"/>
      <c r="C1311" s="422"/>
      <c r="G1311" s="2">
        <f>+G1310+E1311-F1311</f>
        <v>8.5265128291212022E-14</v>
      </c>
    </row>
  </sheetData>
  <autoFilter ref="A4:G803" xr:uid="{00000000-0009-0000-0000-000027000000}"/>
  <mergeCells count="9">
    <mergeCell ref="I944:K944"/>
    <mergeCell ref="I938:K938"/>
    <mergeCell ref="I931:K931"/>
    <mergeCell ref="I920:K920"/>
    <mergeCell ref="B2:G2"/>
    <mergeCell ref="H509:K510"/>
    <mergeCell ref="I590:K590"/>
    <mergeCell ref="J653:L653"/>
    <mergeCell ref="I725:K725"/>
  </mergeCells>
  <pageMargins left="0.70866141732283472" right="0.70866141732283472" top="0.74803149606299213" bottom="0.74803149606299213" header="0.31496062992125984" footer="0.31496062992125984"/>
  <pageSetup paperSize="9" scale="88" orientation="portrait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P1319"/>
  <sheetViews>
    <sheetView topLeftCell="A952" zoomScaleNormal="100" workbookViewId="0">
      <selection activeCell="F970" sqref="F970"/>
    </sheetView>
  </sheetViews>
  <sheetFormatPr defaultColWidth="11.42578125" defaultRowHeight="15"/>
  <cols>
    <col min="1" max="1" width="11.42578125" style="3"/>
    <col min="2" max="2" width="14.5703125" style="7" customWidth="1"/>
    <col min="3" max="3" width="14.28515625" style="7" customWidth="1"/>
    <col min="4" max="4" width="20.42578125" customWidth="1"/>
    <col min="5" max="5" width="11.42578125" style="5"/>
    <col min="6" max="6" width="11.42578125" style="2"/>
    <col min="8" max="8" width="15.140625" customWidth="1"/>
    <col min="9" max="9" width="13.5703125" bestFit="1" customWidth="1"/>
    <col min="10" max="10" width="14.28515625" bestFit="1" customWidth="1"/>
    <col min="11" max="11" width="34.140625" bestFit="1" customWidth="1"/>
    <col min="12" max="12" width="11.42578125" style="20"/>
    <col min="13" max="13" width="18.140625" bestFit="1" customWidth="1"/>
  </cols>
  <sheetData>
    <row r="1" spans="1:8" ht="41.25">
      <c r="B1" s="422"/>
      <c r="C1" s="422"/>
      <c r="H1" s="238" t="s">
        <v>609</v>
      </c>
    </row>
    <row r="2" spans="1:8">
      <c r="B2" s="441" t="s">
        <v>610</v>
      </c>
      <c r="C2" s="441"/>
      <c r="D2" s="441"/>
      <c r="E2" s="441"/>
      <c r="F2" s="441"/>
      <c r="G2" s="441"/>
    </row>
    <row r="4" spans="1:8" ht="41.25">
      <c r="A4" s="30" t="s">
        <v>1</v>
      </c>
      <c r="B4" s="11" t="s">
        <v>2</v>
      </c>
      <c r="C4" s="11" t="s">
        <v>3</v>
      </c>
      <c r="D4" s="11" t="s">
        <v>4</v>
      </c>
      <c r="E4" s="12" t="s">
        <v>5</v>
      </c>
      <c r="F4" s="12" t="s">
        <v>6</v>
      </c>
      <c r="G4" s="12" t="s">
        <v>7</v>
      </c>
    </row>
    <row r="5" spans="1:8" ht="18.75">
      <c r="A5" s="3">
        <v>42736</v>
      </c>
      <c r="B5" s="422" t="s">
        <v>8</v>
      </c>
      <c r="C5" s="422"/>
      <c r="G5" s="2">
        <v>2634</v>
      </c>
      <c r="H5" s="14"/>
    </row>
    <row r="6" spans="1:8">
      <c r="A6" s="3">
        <v>42745</v>
      </c>
      <c r="B6" s="422">
        <v>12095</v>
      </c>
      <c r="C6" s="422" t="s">
        <v>67</v>
      </c>
      <c r="F6" s="2">
        <v>540.9</v>
      </c>
      <c r="G6" s="2">
        <f>+G5+E6-F6</f>
        <v>2093.1</v>
      </c>
      <c r="H6" s="5"/>
    </row>
    <row r="7" spans="1:8">
      <c r="A7" s="3">
        <v>42164</v>
      </c>
      <c r="B7" s="422">
        <v>541959</v>
      </c>
      <c r="C7" s="422" t="s">
        <v>611</v>
      </c>
      <c r="F7" s="2">
        <v>796</v>
      </c>
      <c r="G7" s="2">
        <f t="shared" ref="G7:G71" si="0">+G6+E7-F7</f>
        <v>1297.0999999999999</v>
      </c>
      <c r="H7" s="5"/>
    </row>
    <row r="8" spans="1:8">
      <c r="A8" s="3">
        <v>43061</v>
      </c>
      <c r="B8" s="422">
        <v>10223</v>
      </c>
      <c r="C8" s="422" t="s">
        <v>67</v>
      </c>
      <c r="F8" s="2">
        <v>300</v>
      </c>
      <c r="G8" s="2">
        <f t="shared" si="0"/>
        <v>997.09999999999991</v>
      </c>
      <c r="H8" s="5"/>
    </row>
    <row r="9" spans="1:8">
      <c r="A9" s="3">
        <v>43238</v>
      </c>
      <c r="B9" s="422">
        <v>15326</v>
      </c>
      <c r="C9" s="422" t="s">
        <v>67</v>
      </c>
      <c r="F9" s="2">
        <v>300</v>
      </c>
      <c r="G9" s="2">
        <f t="shared" si="0"/>
        <v>697.09999999999991</v>
      </c>
      <c r="H9" s="5"/>
    </row>
    <row r="10" spans="1:8">
      <c r="A10" s="3">
        <v>40066</v>
      </c>
      <c r="B10" s="422">
        <v>933</v>
      </c>
      <c r="C10" s="422" t="s">
        <v>67</v>
      </c>
      <c r="F10" s="2">
        <v>64</v>
      </c>
      <c r="G10" s="2">
        <f t="shared" si="0"/>
        <v>633.09999999999991</v>
      </c>
      <c r="H10" s="5"/>
    </row>
    <row r="11" spans="1:8">
      <c r="A11" s="3">
        <v>43760</v>
      </c>
      <c r="B11" s="422">
        <v>18894</v>
      </c>
      <c r="C11" s="422" t="s">
        <v>67</v>
      </c>
      <c r="F11" s="2">
        <v>350</v>
      </c>
      <c r="G11" s="2">
        <f t="shared" si="0"/>
        <v>283.09999999999991</v>
      </c>
      <c r="H11" s="5"/>
    </row>
    <row r="12" spans="1:8">
      <c r="A12" s="3">
        <v>45233</v>
      </c>
      <c r="B12" s="422">
        <v>27730</v>
      </c>
      <c r="C12" s="422" t="s">
        <v>67</v>
      </c>
      <c r="F12" s="2">
        <v>283.10000000000002</v>
      </c>
      <c r="G12" s="2">
        <f t="shared" si="0"/>
        <v>0</v>
      </c>
      <c r="H12" s="5"/>
    </row>
    <row r="13" spans="1:8">
      <c r="A13" s="3">
        <v>42766</v>
      </c>
      <c r="B13" s="422" t="s">
        <v>10</v>
      </c>
      <c r="C13" s="422" t="s">
        <v>11</v>
      </c>
      <c r="D13" t="s">
        <v>12</v>
      </c>
      <c r="E13" s="2">
        <v>200.6</v>
      </c>
      <c r="G13" s="2">
        <f t="shared" si="0"/>
        <v>200.6</v>
      </c>
    </row>
    <row r="14" spans="1:8">
      <c r="B14" s="422"/>
      <c r="C14" s="422"/>
      <c r="D14" t="s">
        <v>13</v>
      </c>
      <c r="E14" s="2">
        <v>19.100000000000001</v>
      </c>
      <c r="G14" s="2">
        <f t="shared" si="0"/>
        <v>219.7</v>
      </c>
    </row>
    <row r="15" spans="1:8">
      <c r="B15" s="422"/>
      <c r="C15" s="422"/>
      <c r="D15" t="s">
        <v>14</v>
      </c>
      <c r="E15" s="2">
        <v>60</v>
      </c>
      <c r="G15" s="2">
        <f t="shared" si="0"/>
        <v>279.7</v>
      </c>
    </row>
    <row r="16" spans="1:8">
      <c r="B16" s="422"/>
      <c r="C16" s="422"/>
      <c r="D16" t="s">
        <v>15</v>
      </c>
      <c r="E16" s="2">
        <v>2</v>
      </c>
      <c r="G16" s="2">
        <f t="shared" si="0"/>
        <v>281.7</v>
      </c>
    </row>
    <row r="17" spans="1:7">
      <c r="A17" s="3">
        <v>42765</v>
      </c>
      <c r="B17" s="422" t="s">
        <v>69</v>
      </c>
      <c r="C17" s="422" t="s">
        <v>11</v>
      </c>
      <c r="D17" t="s">
        <v>14</v>
      </c>
      <c r="E17" s="2"/>
      <c r="F17" s="2">
        <v>60</v>
      </c>
      <c r="G17" s="2">
        <f t="shared" si="0"/>
        <v>221.7</v>
      </c>
    </row>
    <row r="18" spans="1:7">
      <c r="A18" s="3">
        <v>42765</v>
      </c>
      <c r="B18" s="422" t="s">
        <v>69</v>
      </c>
      <c r="C18" s="422" t="s">
        <v>11</v>
      </c>
      <c r="D18" t="s">
        <v>15</v>
      </c>
      <c r="E18" s="2"/>
      <c r="F18" s="2">
        <v>2</v>
      </c>
      <c r="G18" s="2">
        <f t="shared" si="0"/>
        <v>219.7</v>
      </c>
    </row>
    <row r="19" spans="1:7">
      <c r="A19" s="3">
        <v>42786</v>
      </c>
      <c r="B19" s="422">
        <v>12291</v>
      </c>
      <c r="C19" s="422" t="s">
        <v>11</v>
      </c>
      <c r="D19" t="s">
        <v>12</v>
      </c>
      <c r="E19" s="2"/>
      <c r="F19" s="2">
        <v>200.6</v>
      </c>
      <c r="G19" s="2">
        <f t="shared" si="0"/>
        <v>19.099999999999994</v>
      </c>
    </row>
    <row r="20" spans="1:7">
      <c r="A20" s="3">
        <v>42786</v>
      </c>
      <c r="B20" s="422">
        <v>12291</v>
      </c>
      <c r="C20" s="422" t="s">
        <v>11</v>
      </c>
      <c r="D20" t="s">
        <v>13</v>
      </c>
      <c r="E20" s="2"/>
      <c r="F20" s="2">
        <v>19.100000000000001</v>
      </c>
      <c r="G20" s="2">
        <f t="shared" si="0"/>
        <v>0</v>
      </c>
    </row>
    <row r="21" spans="1:7">
      <c r="A21" s="3">
        <v>42794</v>
      </c>
      <c r="B21" s="422" t="s">
        <v>10</v>
      </c>
      <c r="C21" s="422" t="s">
        <v>17</v>
      </c>
      <c r="D21" t="s">
        <v>12</v>
      </c>
      <c r="E21" s="2">
        <v>218.5</v>
      </c>
      <c r="G21" s="2">
        <f t="shared" si="0"/>
        <v>218.5</v>
      </c>
    </row>
    <row r="22" spans="1:7">
      <c r="B22" s="422"/>
      <c r="C22" s="422"/>
      <c r="D22" t="s">
        <v>13</v>
      </c>
      <c r="E22" s="2">
        <v>13</v>
      </c>
      <c r="G22" s="2">
        <f t="shared" si="0"/>
        <v>231.5</v>
      </c>
    </row>
    <row r="23" spans="1:7">
      <c r="B23" s="422"/>
      <c r="C23" s="422"/>
      <c r="D23" t="s">
        <v>14</v>
      </c>
      <c r="E23" s="2">
        <v>56</v>
      </c>
      <c r="G23" s="2">
        <f t="shared" si="0"/>
        <v>287.5</v>
      </c>
    </row>
    <row r="24" spans="1:7">
      <c r="B24" s="422"/>
      <c r="C24" s="422"/>
      <c r="D24" t="s">
        <v>15</v>
      </c>
      <c r="E24" s="2">
        <v>2</v>
      </c>
      <c r="G24" s="2">
        <f t="shared" si="0"/>
        <v>289.5</v>
      </c>
    </row>
    <row r="25" spans="1:7">
      <c r="B25" s="422"/>
      <c r="C25" s="422"/>
      <c r="D25" t="s">
        <v>70</v>
      </c>
      <c r="E25" s="19">
        <v>85</v>
      </c>
      <c r="G25" s="2">
        <f t="shared" si="0"/>
        <v>374.5</v>
      </c>
    </row>
    <row r="26" spans="1:7">
      <c r="A26" s="3">
        <v>42794</v>
      </c>
      <c r="B26" s="422" t="s">
        <v>69</v>
      </c>
      <c r="C26" s="422" t="s">
        <v>17</v>
      </c>
      <c r="D26" t="s">
        <v>14</v>
      </c>
      <c r="E26" s="2"/>
      <c r="F26" s="2">
        <v>56</v>
      </c>
      <c r="G26" s="2">
        <f t="shared" si="0"/>
        <v>318.5</v>
      </c>
    </row>
    <row r="27" spans="1:7">
      <c r="A27" s="3">
        <v>42794</v>
      </c>
      <c r="B27" s="422" t="s">
        <v>69</v>
      </c>
      <c r="C27" s="422" t="s">
        <v>17</v>
      </c>
      <c r="D27" t="s">
        <v>15</v>
      </c>
      <c r="E27" s="2"/>
      <c r="F27" s="2">
        <v>2</v>
      </c>
      <c r="G27" s="2">
        <f t="shared" si="0"/>
        <v>316.5</v>
      </c>
    </row>
    <row r="28" spans="1:7">
      <c r="A28" s="3">
        <v>42821</v>
      </c>
      <c r="B28" s="422">
        <v>12552</v>
      </c>
      <c r="C28" s="422" t="s">
        <v>17</v>
      </c>
      <c r="D28" t="s">
        <v>12</v>
      </c>
      <c r="E28" s="2"/>
      <c r="F28" s="2">
        <v>218.5</v>
      </c>
      <c r="G28" s="2">
        <f t="shared" si="0"/>
        <v>98</v>
      </c>
    </row>
    <row r="29" spans="1:7">
      <c r="A29" s="3">
        <v>42821</v>
      </c>
      <c r="B29" s="422">
        <v>12552</v>
      </c>
      <c r="C29" s="422" t="s">
        <v>17</v>
      </c>
      <c r="D29" t="s">
        <v>13</v>
      </c>
      <c r="E29" s="2"/>
      <c r="F29" s="2">
        <v>13</v>
      </c>
      <c r="G29" s="2">
        <f t="shared" si="0"/>
        <v>85</v>
      </c>
    </row>
    <row r="30" spans="1:7">
      <c r="A30" s="3">
        <v>42825</v>
      </c>
      <c r="B30" s="422" t="s">
        <v>10</v>
      </c>
      <c r="C30" s="422" t="s">
        <v>18</v>
      </c>
      <c r="D30" t="s">
        <v>12</v>
      </c>
      <c r="E30" s="2">
        <v>210.1</v>
      </c>
      <c r="G30" s="2">
        <f t="shared" si="0"/>
        <v>295.10000000000002</v>
      </c>
    </row>
    <row r="31" spans="1:7">
      <c r="B31" s="422"/>
      <c r="C31" s="422"/>
      <c r="D31" t="s">
        <v>13</v>
      </c>
      <c r="E31" s="2">
        <v>14</v>
      </c>
      <c r="G31" s="2">
        <f t="shared" si="0"/>
        <v>309.10000000000002</v>
      </c>
    </row>
    <row r="32" spans="1:7">
      <c r="B32" s="422"/>
      <c r="C32" s="422"/>
      <c r="D32" t="s">
        <v>14</v>
      </c>
      <c r="E32" s="2">
        <v>60</v>
      </c>
      <c r="G32" s="2">
        <f t="shared" si="0"/>
        <v>369.1</v>
      </c>
    </row>
    <row r="33" spans="1:11">
      <c r="B33" s="422"/>
      <c r="C33" s="422"/>
      <c r="D33" t="s">
        <v>15</v>
      </c>
      <c r="E33" s="2">
        <v>2</v>
      </c>
      <c r="G33" s="2">
        <f t="shared" si="0"/>
        <v>371.1</v>
      </c>
    </row>
    <row r="34" spans="1:11">
      <c r="B34" s="422"/>
      <c r="C34" s="422"/>
      <c r="D34" t="s">
        <v>70</v>
      </c>
      <c r="E34" s="19">
        <v>85</v>
      </c>
      <c r="G34" s="2">
        <f t="shared" si="0"/>
        <v>456.1</v>
      </c>
    </row>
    <row r="35" spans="1:11">
      <c r="A35" s="3">
        <v>42824</v>
      </c>
      <c r="B35" s="422" t="s">
        <v>69</v>
      </c>
      <c r="C35" s="422" t="s">
        <v>18</v>
      </c>
      <c r="D35" t="s">
        <v>14</v>
      </c>
      <c r="E35" s="2"/>
      <c r="F35" s="2">
        <v>60</v>
      </c>
      <c r="G35" s="2">
        <f t="shared" si="0"/>
        <v>396.1</v>
      </c>
    </row>
    <row r="36" spans="1:11">
      <c r="A36" s="3">
        <v>42824</v>
      </c>
      <c r="B36" s="422" t="s">
        <v>69</v>
      </c>
      <c r="C36" s="422" t="s">
        <v>18</v>
      </c>
      <c r="D36" t="s">
        <v>15</v>
      </c>
      <c r="E36" s="2"/>
      <c r="F36" s="2">
        <v>2</v>
      </c>
      <c r="G36" s="2">
        <f t="shared" si="0"/>
        <v>394.1</v>
      </c>
      <c r="H36" t="s">
        <v>612</v>
      </c>
      <c r="K36">
        <v>283.10000000000002</v>
      </c>
    </row>
    <row r="37" spans="1:11">
      <c r="A37" s="3">
        <v>42864</v>
      </c>
      <c r="B37" s="422">
        <v>12739</v>
      </c>
      <c r="C37" s="422" t="s">
        <v>18</v>
      </c>
      <c r="D37" t="s">
        <v>12</v>
      </c>
      <c r="E37" s="2"/>
      <c r="F37" s="2">
        <v>210.1</v>
      </c>
      <c r="G37" s="2">
        <f t="shared" si="0"/>
        <v>184.00000000000003</v>
      </c>
    </row>
    <row r="38" spans="1:11">
      <c r="A38" s="3">
        <v>42864</v>
      </c>
      <c r="B38" s="422">
        <v>12739</v>
      </c>
      <c r="C38" s="422" t="s">
        <v>18</v>
      </c>
      <c r="D38" t="s">
        <v>13</v>
      </c>
      <c r="E38" s="2"/>
      <c r="F38" s="2">
        <v>14</v>
      </c>
      <c r="G38" s="2">
        <f t="shared" si="0"/>
        <v>170.00000000000003</v>
      </c>
    </row>
    <row r="39" spans="1:11">
      <c r="A39" s="3">
        <v>42855</v>
      </c>
      <c r="B39" s="422" t="s">
        <v>10</v>
      </c>
      <c r="C39" s="422" t="s">
        <v>19</v>
      </c>
      <c r="D39" t="s">
        <v>12</v>
      </c>
      <c r="E39" s="2">
        <v>213</v>
      </c>
      <c r="G39" s="2">
        <f t="shared" si="0"/>
        <v>383</v>
      </c>
    </row>
    <row r="40" spans="1:11">
      <c r="B40" s="422"/>
      <c r="C40" s="422"/>
      <c r="D40" t="s">
        <v>13</v>
      </c>
      <c r="E40" s="2">
        <v>13.7</v>
      </c>
      <c r="G40" s="2">
        <f t="shared" si="0"/>
        <v>396.7</v>
      </c>
    </row>
    <row r="41" spans="1:11">
      <c r="B41" s="422"/>
      <c r="C41" s="422"/>
      <c r="D41" t="s">
        <v>14</v>
      </c>
      <c r="E41" s="2">
        <v>60</v>
      </c>
      <c r="G41" s="2">
        <f t="shared" si="0"/>
        <v>456.7</v>
      </c>
    </row>
    <row r="42" spans="1:11">
      <c r="B42" s="422"/>
      <c r="C42" s="422"/>
      <c r="D42" t="s">
        <v>15</v>
      </c>
      <c r="E42" s="2">
        <v>2</v>
      </c>
      <c r="G42" s="2">
        <f t="shared" si="0"/>
        <v>458.7</v>
      </c>
    </row>
    <row r="43" spans="1:11">
      <c r="A43" s="3">
        <v>42855</v>
      </c>
      <c r="B43" s="422" t="s">
        <v>69</v>
      </c>
      <c r="C43" s="422" t="s">
        <v>19</v>
      </c>
      <c r="D43" t="s">
        <v>14</v>
      </c>
      <c r="E43" s="2"/>
      <c r="F43" s="2">
        <v>60</v>
      </c>
      <c r="G43" s="2">
        <f t="shared" si="0"/>
        <v>398.7</v>
      </c>
    </row>
    <row r="44" spans="1:11">
      <c r="A44" s="3">
        <v>42855</v>
      </c>
      <c r="B44" s="422" t="s">
        <v>69</v>
      </c>
      <c r="C44" s="422" t="s">
        <v>19</v>
      </c>
      <c r="D44" t="s">
        <v>15</v>
      </c>
      <c r="E44" s="2"/>
      <c r="F44" s="2">
        <v>2</v>
      </c>
      <c r="G44" s="2">
        <f t="shared" si="0"/>
        <v>396.7</v>
      </c>
    </row>
    <row r="45" spans="1:11">
      <c r="A45" s="3">
        <v>42887</v>
      </c>
      <c r="B45" s="422">
        <v>13021</v>
      </c>
      <c r="C45" s="422" t="s">
        <v>19</v>
      </c>
      <c r="D45" t="s">
        <v>12</v>
      </c>
      <c r="E45" s="2"/>
      <c r="F45" s="2">
        <v>213</v>
      </c>
      <c r="G45" s="2">
        <f t="shared" si="0"/>
        <v>183.7</v>
      </c>
    </row>
    <row r="46" spans="1:11">
      <c r="A46" s="3">
        <v>42887</v>
      </c>
      <c r="B46" s="422">
        <v>13021</v>
      </c>
      <c r="C46" s="422" t="s">
        <v>19</v>
      </c>
      <c r="D46" t="s">
        <v>13</v>
      </c>
      <c r="E46" s="2"/>
      <c r="F46" s="2">
        <v>13.7</v>
      </c>
      <c r="G46" s="2">
        <f t="shared" si="0"/>
        <v>170</v>
      </c>
    </row>
    <row r="47" spans="1:11">
      <c r="A47" s="3">
        <v>42886</v>
      </c>
      <c r="B47" s="422" t="s">
        <v>10</v>
      </c>
      <c r="C47" s="422" t="s">
        <v>20</v>
      </c>
      <c r="D47" t="s">
        <v>12</v>
      </c>
      <c r="E47" s="2">
        <v>197.1</v>
      </c>
      <c r="G47" s="2">
        <f t="shared" si="0"/>
        <v>367.1</v>
      </c>
    </row>
    <row r="48" spans="1:11">
      <c r="B48" s="422"/>
      <c r="C48" s="422"/>
      <c r="D48" t="s">
        <v>13</v>
      </c>
      <c r="E48" s="2">
        <v>13.4</v>
      </c>
      <c r="G48" s="2">
        <f t="shared" si="0"/>
        <v>380.5</v>
      </c>
    </row>
    <row r="49" spans="1:7">
      <c r="B49" s="422"/>
      <c r="C49" s="422"/>
      <c r="D49" t="s">
        <v>14</v>
      </c>
      <c r="E49" s="2">
        <v>60</v>
      </c>
      <c r="G49" s="2">
        <f t="shared" si="0"/>
        <v>440.5</v>
      </c>
    </row>
    <row r="50" spans="1:7">
      <c r="B50" s="422"/>
      <c r="C50" s="422"/>
      <c r="D50" t="s">
        <v>15</v>
      </c>
      <c r="E50" s="2">
        <v>2</v>
      </c>
      <c r="G50" s="2">
        <f t="shared" si="0"/>
        <v>442.5</v>
      </c>
    </row>
    <row r="51" spans="1:7">
      <c r="A51" s="3">
        <v>42949</v>
      </c>
      <c r="B51" s="422">
        <v>13339</v>
      </c>
      <c r="C51" s="422" t="s">
        <v>20</v>
      </c>
      <c r="D51" t="s">
        <v>12</v>
      </c>
      <c r="E51" s="2"/>
      <c r="F51" s="2">
        <v>197.1</v>
      </c>
      <c r="G51" s="2">
        <f t="shared" si="0"/>
        <v>245.4</v>
      </c>
    </row>
    <row r="52" spans="1:7">
      <c r="A52" s="3">
        <v>42949</v>
      </c>
      <c r="B52" s="422">
        <v>13339</v>
      </c>
      <c r="C52" s="422" t="s">
        <v>20</v>
      </c>
      <c r="D52" t="s">
        <v>13</v>
      </c>
      <c r="E52" s="2"/>
      <c r="F52" s="2">
        <v>13.4</v>
      </c>
      <c r="G52" s="2">
        <f t="shared" si="0"/>
        <v>232</v>
      </c>
    </row>
    <row r="53" spans="1:7">
      <c r="A53" s="3">
        <v>42886</v>
      </c>
      <c r="B53" s="422" t="s">
        <v>69</v>
      </c>
      <c r="C53" s="422" t="s">
        <v>20</v>
      </c>
      <c r="D53" t="s">
        <v>14</v>
      </c>
      <c r="E53" s="2"/>
      <c r="F53" s="2">
        <v>60</v>
      </c>
      <c r="G53" s="2">
        <f t="shared" si="0"/>
        <v>172</v>
      </c>
    </row>
    <row r="54" spans="1:7">
      <c r="A54" s="3">
        <v>42886</v>
      </c>
      <c r="B54" s="422" t="s">
        <v>69</v>
      </c>
      <c r="C54" s="422" t="s">
        <v>20</v>
      </c>
      <c r="D54" t="s">
        <v>15</v>
      </c>
      <c r="E54" s="2"/>
      <c r="F54" s="2">
        <v>2</v>
      </c>
      <c r="G54" s="2">
        <f t="shared" si="0"/>
        <v>170</v>
      </c>
    </row>
    <row r="55" spans="1:7">
      <c r="A55" s="3">
        <v>42916</v>
      </c>
      <c r="B55" s="422" t="s">
        <v>10</v>
      </c>
      <c r="C55" s="422" t="s">
        <v>21</v>
      </c>
      <c r="D55" t="s">
        <v>12</v>
      </c>
      <c r="E55" s="2">
        <v>193.1</v>
      </c>
      <c r="G55" s="2">
        <f t="shared" si="0"/>
        <v>363.1</v>
      </c>
    </row>
    <row r="56" spans="1:7">
      <c r="B56" s="422"/>
      <c r="C56" s="422"/>
      <c r="D56" t="s">
        <v>13</v>
      </c>
      <c r="E56" s="2">
        <v>13.4</v>
      </c>
      <c r="G56" s="2">
        <f t="shared" si="0"/>
        <v>376.5</v>
      </c>
    </row>
    <row r="57" spans="1:7">
      <c r="B57" s="422"/>
      <c r="C57" s="422"/>
      <c r="D57" t="s">
        <v>14</v>
      </c>
      <c r="E57" s="2">
        <v>60</v>
      </c>
      <c r="G57" s="2">
        <f t="shared" si="0"/>
        <v>436.5</v>
      </c>
    </row>
    <row r="58" spans="1:7">
      <c r="B58" s="422"/>
      <c r="C58" s="422"/>
      <c r="D58" t="s">
        <v>15</v>
      </c>
      <c r="E58" s="2">
        <v>2</v>
      </c>
      <c r="G58" s="2">
        <f t="shared" si="0"/>
        <v>438.5</v>
      </c>
    </row>
    <row r="59" spans="1:7">
      <c r="A59" s="3">
        <v>42949</v>
      </c>
      <c r="B59" s="422">
        <v>13339</v>
      </c>
      <c r="C59" s="422" t="s">
        <v>21</v>
      </c>
      <c r="D59" t="s">
        <v>12</v>
      </c>
      <c r="E59" s="2"/>
      <c r="F59" s="2">
        <v>193.1</v>
      </c>
      <c r="G59" s="2">
        <f t="shared" si="0"/>
        <v>245.4</v>
      </c>
    </row>
    <row r="60" spans="1:7">
      <c r="A60" s="3">
        <v>42949</v>
      </c>
      <c r="B60" s="422">
        <v>13339</v>
      </c>
      <c r="C60" s="422" t="s">
        <v>21</v>
      </c>
      <c r="D60" t="s">
        <v>13</v>
      </c>
      <c r="E60" s="2"/>
      <c r="F60" s="2">
        <v>13.4</v>
      </c>
      <c r="G60" s="2">
        <f t="shared" si="0"/>
        <v>232</v>
      </c>
    </row>
    <row r="61" spans="1:7">
      <c r="A61" s="3">
        <v>42916</v>
      </c>
      <c r="B61" s="422" t="s">
        <v>69</v>
      </c>
      <c r="C61" s="422" t="s">
        <v>21</v>
      </c>
      <c r="D61" t="s">
        <v>14</v>
      </c>
      <c r="E61" s="2"/>
      <c r="F61" s="2">
        <v>60</v>
      </c>
      <c r="G61" s="2">
        <f t="shared" si="0"/>
        <v>172</v>
      </c>
    </row>
    <row r="62" spans="1:7">
      <c r="A62" s="3">
        <v>42916</v>
      </c>
      <c r="B62" s="422" t="s">
        <v>69</v>
      </c>
      <c r="C62" s="422" t="s">
        <v>21</v>
      </c>
      <c r="D62" t="s">
        <v>15</v>
      </c>
      <c r="E62" s="2"/>
      <c r="F62" s="2">
        <v>2</v>
      </c>
      <c r="G62" s="2">
        <f t="shared" si="0"/>
        <v>170</v>
      </c>
    </row>
    <row r="63" spans="1:7">
      <c r="A63" s="3">
        <v>42947</v>
      </c>
      <c r="B63" s="422" t="s">
        <v>10</v>
      </c>
      <c r="C63" s="422" t="s">
        <v>22</v>
      </c>
      <c r="D63" t="s">
        <v>12</v>
      </c>
      <c r="E63" s="2">
        <v>171.1</v>
      </c>
      <c r="G63" s="2">
        <f t="shared" si="0"/>
        <v>341.1</v>
      </c>
    </row>
    <row r="64" spans="1:7">
      <c r="B64" s="422"/>
      <c r="C64" s="422"/>
      <c r="D64" t="s">
        <v>13</v>
      </c>
      <c r="E64" s="2">
        <v>13.5</v>
      </c>
      <c r="G64" s="2">
        <f t="shared" si="0"/>
        <v>354.6</v>
      </c>
    </row>
    <row r="65" spans="1:7">
      <c r="B65" s="422"/>
      <c r="C65" s="422"/>
      <c r="D65" t="s">
        <v>14</v>
      </c>
      <c r="E65" s="2">
        <v>60</v>
      </c>
      <c r="G65" s="2">
        <f t="shared" si="0"/>
        <v>414.6</v>
      </c>
    </row>
    <row r="66" spans="1:7">
      <c r="B66" s="422"/>
      <c r="C66" s="422"/>
      <c r="D66" t="s">
        <v>15</v>
      </c>
      <c r="E66" s="2">
        <v>2</v>
      </c>
      <c r="G66" s="2">
        <f t="shared" si="0"/>
        <v>416.6</v>
      </c>
    </row>
    <row r="67" spans="1:7">
      <c r="B67" s="422"/>
      <c r="C67" s="422"/>
      <c r="D67" t="s">
        <v>613</v>
      </c>
      <c r="E67" s="2">
        <v>10</v>
      </c>
      <c r="G67" s="2">
        <f t="shared" si="0"/>
        <v>426.6</v>
      </c>
    </row>
    <row r="68" spans="1:7">
      <c r="A68" s="3">
        <v>42947</v>
      </c>
      <c r="B68" s="422" t="s">
        <v>69</v>
      </c>
      <c r="C68" s="422" t="s">
        <v>22</v>
      </c>
      <c r="D68" t="s">
        <v>14</v>
      </c>
      <c r="E68" s="2"/>
      <c r="F68" s="2">
        <v>60</v>
      </c>
      <c r="G68" s="2">
        <f t="shared" si="0"/>
        <v>366.6</v>
      </c>
    </row>
    <row r="69" spans="1:7">
      <c r="A69" s="3">
        <v>42947</v>
      </c>
      <c r="B69" s="422" t="s">
        <v>69</v>
      </c>
      <c r="C69" s="422" t="s">
        <v>22</v>
      </c>
      <c r="D69" t="s">
        <v>15</v>
      </c>
      <c r="E69" s="2"/>
      <c r="F69" s="2">
        <v>2</v>
      </c>
      <c r="G69" s="2">
        <f t="shared" si="0"/>
        <v>364.6</v>
      </c>
    </row>
    <row r="70" spans="1:7">
      <c r="A70" s="3">
        <v>42950</v>
      </c>
      <c r="B70" s="422">
        <v>13402</v>
      </c>
      <c r="C70" s="422" t="s">
        <v>22</v>
      </c>
      <c r="D70" t="s">
        <v>137</v>
      </c>
      <c r="E70" s="2"/>
      <c r="F70" s="2">
        <v>10</v>
      </c>
      <c r="G70" s="2">
        <f t="shared" si="0"/>
        <v>354.6</v>
      </c>
    </row>
    <row r="71" spans="1:7">
      <c r="A71" s="3">
        <v>43000</v>
      </c>
      <c r="B71" s="422">
        <v>13653</v>
      </c>
      <c r="C71" s="422" t="s">
        <v>22</v>
      </c>
      <c r="D71" t="s">
        <v>12</v>
      </c>
      <c r="E71" s="2"/>
      <c r="F71" s="2">
        <v>171.1</v>
      </c>
      <c r="G71" s="2">
        <f t="shared" si="0"/>
        <v>183.50000000000003</v>
      </c>
    </row>
    <row r="72" spans="1:7">
      <c r="A72" s="3">
        <v>43000</v>
      </c>
      <c r="B72" s="422">
        <v>13653</v>
      </c>
      <c r="C72" s="422" t="s">
        <v>22</v>
      </c>
      <c r="D72" t="s">
        <v>13</v>
      </c>
      <c r="E72" s="2"/>
      <c r="F72" s="2">
        <v>2</v>
      </c>
      <c r="G72" s="2">
        <f t="shared" ref="G72:G135" si="1">+G71+E72-F72</f>
        <v>181.50000000000003</v>
      </c>
    </row>
    <row r="73" spans="1:7">
      <c r="A73" s="3">
        <v>43011</v>
      </c>
      <c r="B73" s="422">
        <v>13783</v>
      </c>
      <c r="C73" s="422" t="s">
        <v>22</v>
      </c>
      <c r="D73" t="s">
        <v>13</v>
      </c>
      <c r="E73" s="2"/>
      <c r="F73" s="2">
        <v>11.5</v>
      </c>
      <c r="G73" s="2">
        <f t="shared" si="1"/>
        <v>170.00000000000003</v>
      </c>
    </row>
    <row r="74" spans="1:7">
      <c r="A74" s="3">
        <v>42978</v>
      </c>
      <c r="B74" s="422" t="s">
        <v>10</v>
      </c>
      <c r="C74" s="422" t="s">
        <v>23</v>
      </c>
      <c r="D74" t="s">
        <v>12</v>
      </c>
      <c r="E74" s="2">
        <v>171.1</v>
      </c>
      <c r="G74" s="2">
        <f t="shared" si="1"/>
        <v>341.1</v>
      </c>
    </row>
    <row r="75" spans="1:7">
      <c r="B75" s="422"/>
      <c r="C75" s="422"/>
      <c r="D75" t="s">
        <v>13</v>
      </c>
      <c r="E75" s="2">
        <v>13.5</v>
      </c>
      <c r="G75" s="2">
        <f t="shared" si="1"/>
        <v>354.6</v>
      </c>
    </row>
    <row r="76" spans="1:7">
      <c r="B76" s="422"/>
      <c r="C76" s="422"/>
      <c r="D76" t="s">
        <v>14</v>
      </c>
      <c r="E76" s="2">
        <v>60</v>
      </c>
      <c r="G76" s="2">
        <f t="shared" si="1"/>
        <v>414.6</v>
      </c>
    </row>
    <row r="77" spans="1:7">
      <c r="B77" s="422"/>
      <c r="C77" s="422"/>
      <c r="D77" t="s">
        <v>15</v>
      </c>
      <c r="E77" s="2">
        <v>2</v>
      </c>
      <c r="G77" s="2">
        <f t="shared" si="1"/>
        <v>416.6</v>
      </c>
    </row>
    <row r="78" spans="1:7">
      <c r="B78" s="422"/>
      <c r="C78" s="422"/>
      <c r="D78" t="s">
        <v>70</v>
      </c>
      <c r="E78" s="19">
        <v>85</v>
      </c>
      <c r="G78" s="2">
        <f t="shared" si="1"/>
        <v>501.6</v>
      </c>
    </row>
    <row r="79" spans="1:7">
      <c r="A79" s="3">
        <v>42978</v>
      </c>
      <c r="B79" s="422" t="s">
        <v>69</v>
      </c>
      <c r="C79" s="422" t="s">
        <v>23</v>
      </c>
      <c r="D79" t="s">
        <v>14</v>
      </c>
      <c r="E79" s="2"/>
      <c r="F79" s="2">
        <v>60</v>
      </c>
      <c r="G79" s="2">
        <f t="shared" si="1"/>
        <v>441.6</v>
      </c>
    </row>
    <row r="80" spans="1:7">
      <c r="A80" s="3">
        <v>42978</v>
      </c>
      <c r="B80" s="422" t="s">
        <v>69</v>
      </c>
      <c r="C80" s="422" t="s">
        <v>23</v>
      </c>
      <c r="D80" t="s">
        <v>15</v>
      </c>
      <c r="E80" s="2"/>
      <c r="F80" s="2">
        <v>2</v>
      </c>
      <c r="G80" s="2">
        <f t="shared" si="1"/>
        <v>439.6</v>
      </c>
    </row>
    <row r="81" spans="1:7">
      <c r="A81" s="3">
        <v>43000</v>
      </c>
      <c r="B81" s="422">
        <v>13653</v>
      </c>
      <c r="C81" s="422" t="s">
        <v>23</v>
      </c>
      <c r="D81" t="s">
        <v>12</v>
      </c>
      <c r="E81" s="2"/>
      <c r="F81" s="2">
        <v>171.1</v>
      </c>
      <c r="G81" s="2">
        <f t="shared" si="1"/>
        <v>268.5</v>
      </c>
    </row>
    <row r="82" spans="1:7">
      <c r="A82" s="3">
        <v>43000</v>
      </c>
      <c r="B82" s="422">
        <v>13653</v>
      </c>
      <c r="C82" s="422" t="s">
        <v>23</v>
      </c>
      <c r="D82" t="s">
        <v>13</v>
      </c>
      <c r="E82" s="2"/>
      <c r="F82" s="2">
        <v>2</v>
      </c>
      <c r="G82" s="2">
        <f t="shared" si="1"/>
        <v>266.5</v>
      </c>
    </row>
    <row r="83" spans="1:7">
      <c r="A83" s="3">
        <v>43011</v>
      </c>
      <c r="B83" s="422">
        <v>13783</v>
      </c>
      <c r="C83" s="422" t="s">
        <v>23</v>
      </c>
      <c r="D83" t="s">
        <v>13</v>
      </c>
      <c r="E83" s="2"/>
      <c r="F83" s="2">
        <v>11.5</v>
      </c>
      <c r="G83" s="2">
        <f t="shared" si="1"/>
        <v>255</v>
      </c>
    </row>
    <row r="84" spans="1:7">
      <c r="A84" s="3">
        <v>43008</v>
      </c>
      <c r="B84" s="422" t="s">
        <v>10</v>
      </c>
      <c r="C84" s="422" t="s">
        <v>24</v>
      </c>
      <c r="D84" t="s">
        <v>12</v>
      </c>
      <c r="E84" s="2">
        <v>197.3</v>
      </c>
      <c r="G84" s="2">
        <f t="shared" si="1"/>
        <v>452.3</v>
      </c>
    </row>
    <row r="85" spans="1:7">
      <c r="B85" s="422"/>
      <c r="C85" s="422"/>
      <c r="D85" t="s">
        <v>13</v>
      </c>
      <c r="E85" s="2">
        <v>13.5</v>
      </c>
      <c r="G85" s="2">
        <f t="shared" si="1"/>
        <v>465.8</v>
      </c>
    </row>
    <row r="86" spans="1:7">
      <c r="B86" s="422"/>
      <c r="C86" s="422"/>
      <c r="D86" t="s">
        <v>14</v>
      </c>
      <c r="E86" s="2">
        <v>60</v>
      </c>
      <c r="G86" s="2">
        <f t="shared" si="1"/>
        <v>525.79999999999995</v>
      </c>
    </row>
    <row r="87" spans="1:7">
      <c r="B87" s="422"/>
      <c r="C87" s="422"/>
      <c r="D87" t="s">
        <v>15</v>
      </c>
      <c r="E87" s="2">
        <v>2</v>
      </c>
      <c r="G87" s="2">
        <f t="shared" si="1"/>
        <v>527.79999999999995</v>
      </c>
    </row>
    <row r="88" spans="1:7">
      <c r="B88" s="422"/>
      <c r="C88" s="422"/>
      <c r="D88" t="s">
        <v>614</v>
      </c>
      <c r="E88" s="2">
        <v>300</v>
      </c>
      <c r="G88" s="2">
        <f t="shared" si="1"/>
        <v>827.8</v>
      </c>
    </row>
    <row r="89" spans="1:7">
      <c r="A89" s="3">
        <v>43011</v>
      </c>
      <c r="B89" s="422">
        <v>13783</v>
      </c>
      <c r="C89" s="422" t="s">
        <v>24</v>
      </c>
      <c r="D89" t="s">
        <v>614</v>
      </c>
      <c r="E89" s="2"/>
      <c r="F89" s="2">
        <v>300</v>
      </c>
      <c r="G89" s="2">
        <f t="shared" si="1"/>
        <v>527.79999999999995</v>
      </c>
    </row>
    <row r="90" spans="1:7">
      <c r="A90" s="3">
        <v>43008</v>
      </c>
      <c r="B90" s="422" t="s">
        <v>69</v>
      </c>
      <c r="C90" s="422" t="s">
        <v>24</v>
      </c>
      <c r="D90" t="s">
        <v>14</v>
      </c>
      <c r="E90" s="2"/>
      <c r="F90" s="2">
        <v>60</v>
      </c>
      <c r="G90" s="2">
        <f t="shared" si="1"/>
        <v>467.79999999999995</v>
      </c>
    </row>
    <row r="91" spans="1:7">
      <c r="A91" s="3">
        <v>43008</v>
      </c>
      <c r="B91" s="422" t="s">
        <v>69</v>
      </c>
      <c r="C91" s="422" t="s">
        <v>24</v>
      </c>
      <c r="D91" t="s">
        <v>15</v>
      </c>
      <c r="E91" s="2"/>
      <c r="F91" s="2">
        <v>2</v>
      </c>
      <c r="G91" s="2">
        <f t="shared" si="1"/>
        <v>465.79999999999995</v>
      </c>
    </row>
    <row r="92" spans="1:7">
      <c r="A92" s="3">
        <v>43042</v>
      </c>
      <c r="B92" s="422">
        <v>13923</v>
      </c>
      <c r="C92" s="422" t="s">
        <v>24</v>
      </c>
      <c r="D92" t="s">
        <v>12</v>
      </c>
      <c r="E92" s="2"/>
      <c r="F92" s="2">
        <v>197.3</v>
      </c>
      <c r="G92" s="2">
        <f t="shared" si="1"/>
        <v>268.49999999999994</v>
      </c>
    </row>
    <row r="93" spans="1:7">
      <c r="A93" s="3">
        <v>43042</v>
      </c>
      <c r="B93" s="422">
        <v>13923</v>
      </c>
      <c r="C93" s="422" t="s">
        <v>24</v>
      </c>
      <c r="D93" t="s">
        <v>13</v>
      </c>
      <c r="E93" s="2"/>
      <c r="F93" s="2">
        <v>13.5</v>
      </c>
      <c r="G93" s="2">
        <f t="shared" si="1"/>
        <v>254.99999999999994</v>
      </c>
    </row>
    <row r="94" spans="1:7">
      <c r="A94" s="3">
        <v>43039</v>
      </c>
      <c r="B94" s="422" t="s">
        <v>10</v>
      </c>
      <c r="C94" s="422" t="s">
        <v>25</v>
      </c>
      <c r="D94" t="s">
        <v>12</v>
      </c>
      <c r="E94" s="2">
        <v>196.3</v>
      </c>
      <c r="G94" s="2">
        <f t="shared" si="1"/>
        <v>451.29999999999995</v>
      </c>
    </row>
    <row r="95" spans="1:7">
      <c r="B95" s="422"/>
      <c r="C95" s="422"/>
      <c r="D95" t="s">
        <v>13</v>
      </c>
      <c r="E95" s="2">
        <v>13.4</v>
      </c>
      <c r="G95" s="2">
        <f t="shared" si="1"/>
        <v>464.69999999999993</v>
      </c>
    </row>
    <row r="96" spans="1:7">
      <c r="B96" s="422"/>
      <c r="C96" s="422"/>
      <c r="D96" t="s">
        <v>14</v>
      </c>
      <c r="E96" s="2">
        <v>60</v>
      </c>
      <c r="G96" s="2">
        <f t="shared" si="1"/>
        <v>524.69999999999993</v>
      </c>
    </row>
    <row r="97" spans="1:7">
      <c r="B97" s="422"/>
      <c r="C97" s="422"/>
      <c r="D97" t="s">
        <v>15</v>
      </c>
      <c r="E97" s="2">
        <v>2</v>
      </c>
      <c r="G97" s="2">
        <f t="shared" si="1"/>
        <v>526.69999999999993</v>
      </c>
    </row>
    <row r="98" spans="1:7">
      <c r="B98" s="422"/>
      <c r="C98" s="422"/>
      <c r="D98" t="s">
        <v>44</v>
      </c>
      <c r="E98" s="2">
        <v>10</v>
      </c>
      <c r="G98" s="2">
        <f t="shared" si="1"/>
        <v>536.69999999999993</v>
      </c>
    </row>
    <row r="99" spans="1:7">
      <c r="A99" s="3">
        <v>43042</v>
      </c>
      <c r="B99" s="422">
        <v>13923</v>
      </c>
      <c r="C99" s="422" t="s">
        <v>25</v>
      </c>
      <c r="D99" t="s">
        <v>14</v>
      </c>
      <c r="E99" s="2"/>
      <c r="F99" s="2">
        <v>60</v>
      </c>
      <c r="G99" s="2">
        <f t="shared" si="1"/>
        <v>476.69999999999993</v>
      </c>
    </row>
    <row r="100" spans="1:7">
      <c r="A100" s="3">
        <v>43042</v>
      </c>
      <c r="B100" s="422">
        <v>13923</v>
      </c>
      <c r="C100" s="422" t="s">
        <v>25</v>
      </c>
      <c r="D100" t="s">
        <v>15</v>
      </c>
      <c r="E100" s="2"/>
      <c r="F100" s="2">
        <v>2</v>
      </c>
      <c r="G100" s="2">
        <f t="shared" si="1"/>
        <v>474.69999999999993</v>
      </c>
    </row>
    <row r="101" spans="1:7">
      <c r="A101" s="3">
        <v>43068</v>
      </c>
      <c r="B101" s="422">
        <v>14196</v>
      </c>
      <c r="C101" s="422" t="s">
        <v>25</v>
      </c>
      <c r="D101" t="s">
        <v>12</v>
      </c>
      <c r="E101" s="2"/>
      <c r="F101" s="2">
        <v>196.3</v>
      </c>
      <c r="G101" s="2">
        <f t="shared" si="1"/>
        <v>278.39999999999992</v>
      </c>
    </row>
    <row r="102" spans="1:7">
      <c r="A102" s="3">
        <v>43068</v>
      </c>
      <c r="B102" s="422">
        <v>14196</v>
      </c>
      <c r="C102" s="422" t="s">
        <v>25</v>
      </c>
      <c r="D102" t="s">
        <v>13</v>
      </c>
      <c r="E102" s="2"/>
      <c r="F102" s="2">
        <v>13.4</v>
      </c>
      <c r="G102" s="2">
        <f t="shared" si="1"/>
        <v>264.99999999999994</v>
      </c>
    </row>
    <row r="103" spans="1:7">
      <c r="A103" s="3">
        <v>42920</v>
      </c>
      <c r="B103" s="422">
        <v>5604</v>
      </c>
      <c r="C103" s="422" t="s">
        <v>25</v>
      </c>
      <c r="D103" t="s">
        <v>44</v>
      </c>
      <c r="E103" s="2"/>
      <c r="F103" s="2">
        <v>10</v>
      </c>
      <c r="G103" s="2">
        <f t="shared" si="1"/>
        <v>254.99999999999994</v>
      </c>
    </row>
    <row r="104" spans="1:7">
      <c r="A104" s="31">
        <v>43069</v>
      </c>
      <c r="B104" s="421" t="s">
        <v>10</v>
      </c>
      <c r="C104" s="421" t="s">
        <v>26</v>
      </c>
      <c r="D104" t="s">
        <v>12</v>
      </c>
      <c r="E104" s="2">
        <v>209.5</v>
      </c>
      <c r="G104" s="2">
        <f t="shared" si="1"/>
        <v>464.49999999999994</v>
      </c>
    </row>
    <row r="105" spans="1:7">
      <c r="B105" s="422"/>
      <c r="C105" s="422"/>
      <c r="D105" t="s">
        <v>13</v>
      </c>
      <c r="E105" s="2">
        <v>13.4</v>
      </c>
      <c r="G105" s="2">
        <f t="shared" si="1"/>
        <v>477.89999999999992</v>
      </c>
    </row>
    <row r="106" spans="1:7">
      <c r="B106" s="422"/>
      <c r="C106" s="422"/>
      <c r="D106" t="s">
        <v>14</v>
      </c>
      <c r="E106" s="2">
        <v>60</v>
      </c>
      <c r="G106" s="2">
        <f t="shared" si="1"/>
        <v>537.89999999999986</v>
      </c>
    </row>
    <row r="107" spans="1:7">
      <c r="B107" s="422"/>
      <c r="C107" s="422"/>
      <c r="D107" t="s">
        <v>15</v>
      </c>
      <c r="E107" s="2">
        <v>2</v>
      </c>
      <c r="G107" s="2">
        <f t="shared" si="1"/>
        <v>539.89999999999986</v>
      </c>
    </row>
    <row r="108" spans="1:7">
      <c r="A108" s="3">
        <v>43119</v>
      </c>
      <c r="B108" s="422">
        <v>14528</v>
      </c>
      <c r="C108" s="422" t="s">
        <v>26</v>
      </c>
      <c r="D108" t="s">
        <v>12</v>
      </c>
      <c r="E108" s="2"/>
      <c r="F108" s="2">
        <v>209.5</v>
      </c>
      <c r="G108" s="2">
        <f t="shared" si="1"/>
        <v>330.39999999999986</v>
      </c>
    </row>
    <row r="109" spans="1:7">
      <c r="A109" s="3">
        <v>43119</v>
      </c>
      <c r="B109" s="422">
        <v>14528</v>
      </c>
      <c r="C109" s="422" t="s">
        <v>26</v>
      </c>
      <c r="D109" t="s">
        <v>13</v>
      </c>
      <c r="E109" s="2"/>
      <c r="F109" s="2">
        <v>13.4</v>
      </c>
      <c r="G109" s="2">
        <f t="shared" si="1"/>
        <v>316.99999999999989</v>
      </c>
    </row>
    <row r="110" spans="1:7">
      <c r="A110" s="3">
        <v>43119</v>
      </c>
      <c r="B110" s="422">
        <v>14528</v>
      </c>
      <c r="C110" s="422" t="s">
        <v>26</v>
      </c>
      <c r="D110" t="s">
        <v>14</v>
      </c>
      <c r="E110" s="2"/>
      <c r="F110" s="2">
        <v>60</v>
      </c>
      <c r="G110" s="2">
        <f t="shared" si="1"/>
        <v>256.99999999999989</v>
      </c>
    </row>
    <row r="111" spans="1:7">
      <c r="A111" s="3">
        <v>43119</v>
      </c>
      <c r="B111" s="422">
        <v>14528</v>
      </c>
      <c r="C111" s="422" t="s">
        <v>26</v>
      </c>
      <c r="D111" t="s">
        <v>15</v>
      </c>
      <c r="E111" s="2"/>
      <c r="F111" s="2">
        <v>2</v>
      </c>
      <c r="G111" s="2">
        <f t="shared" si="1"/>
        <v>254.99999999999989</v>
      </c>
    </row>
    <row r="112" spans="1:7">
      <c r="A112" s="31">
        <v>43100</v>
      </c>
      <c r="B112" s="421" t="s">
        <v>10</v>
      </c>
      <c r="C112" s="421" t="s">
        <v>27</v>
      </c>
      <c r="D112" t="s">
        <v>12</v>
      </c>
      <c r="E112" s="2">
        <v>227.9</v>
      </c>
      <c r="G112" s="2">
        <f t="shared" si="1"/>
        <v>482.89999999999986</v>
      </c>
    </row>
    <row r="113" spans="1:9">
      <c r="B113" s="422"/>
      <c r="C113" s="422"/>
      <c r="D113" t="s">
        <v>13</v>
      </c>
      <c r="E113" s="2">
        <v>13.5</v>
      </c>
      <c r="G113" s="2">
        <f t="shared" si="1"/>
        <v>496.39999999999986</v>
      </c>
    </row>
    <row r="114" spans="1:9">
      <c r="B114" s="422"/>
      <c r="C114" s="422"/>
      <c r="D114" t="s">
        <v>14</v>
      </c>
      <c r="E114" s="2">
        <v>60</v>
      </c>
      <c r="G114" s="2">
        <f t="shared" si="1"/>
        <v>556.39999999999986</v>
      </c>
    </row>
    <row r="115" spans="1:9">
      <c r="B115" s="422"/>
      <c r="C115" s="422"/>
      <c r="D115" t="s">
        <v>15</v>
      </c>
      <c r="E115" s="2">
        <v>2</v>
      </c>
      <c r="G115" s="2">
        <f t="shared" si="1"/>
        <v>558.39999999999986</v>
      </c>
    </row>
    <row r="116" spans="1:9">
      <c r="A116" s="3">
        <v>43119</v>
      </c>
      <c r="B116" s="422">
        <v>14529</v>
      </c>
      <c r="C116" s="422" t="s">
        <v>27</v>
      </c>
      <c r="D116" t="s">
        <v>12</v>
      </c>
      <c r="E116" s="2"/>
      <c r="F116" s="2">
        <v>227.9</v>
      </c>
      <c r="G116" s="2">
        <f t="shared" si="1"/>
        <v>330.49999999999989</v>
      </c>
    </row>
    <row r="117" spans="1:9">
      <c r="A117" s="3">
        <v>43119</v>
      </c>
      <c r="B117" s="422">
        <v>14529</v>
      </c>
      <c r="C117" s="422" t="s">
        <v>27</v>
      </c>
      <c r="D117" t="s">
        <v>13</v>
      </c>
      <c r="E117" s="2"/>
      <c r="F117" s="2">
        <v>13.5</v>
      </c>
      <c r="G117" s="2">
        <f t="shared" si="1"/>
        <v>316.99999999999989</v>
      </c>
    </row>
    <row r="118" spans="1:9">
      <c r="A118" s="3">
        <v>43119</v>
      </c>
      <c r="B118" s="422">
        <v>14529</v>
      </c>
      <c r="C118" s="422" t="s">
        <v>27</v>
      </c>
      <c r="D118" t="s">
        <v>14</v>
      </c>
      <c r="E118" s="2"/>
      <c r="F118" s="2">
        <v>60</v>
      </c>
      <c r="G118" s="2">
        <f t="shared" si="1"/>
        <v>256.99999999999989</v>
      </c>
    </row>
    <row r="119" spans="1:9">
      <c r="A119" s="3">
        <v>43119</v>
      </c>
      <c r="B119" s="422">
        <v>14529</v>
      </c>
      <c r="C119" s="422" t="s">
        <v>27</v>
      </c>
      <c r="D119" t="s">
        <v>15</v>
      </c>
      <c r="E119" s="2"/>
      <c r="F119" s="2">
        <v>2</v>
      </c>
      <c r="G119" s="2">
        <f t="shared" si="1"/>
        <v>254.99999999999989</v>
      </c>
      <c r="I119" s="5"/>
    </row>
    <row r="120" spans="1:9">
      <c r="A120" s="31">
        <v>43131</v>
      </c>
      <c r="B120" s="421" t="s">
        <v>10</v>
      </c>
      <c r="C120" s="421" t="s">
        <v>11</v>
      </c>
      <c r="D120" t="s">
        <v>12</v>
      </c>
      <c r="E120" s="2">
        <v>202.7</v>
      </c>
      <c r="G120" s="2">
        <f t="shared" si="1"/>
        <v>457.69999999999987</v>
      </c>
    </row>
    <row r="121" spans="1:9">
      <c r="B121" s="422"/>
      <c r="C121" s="422"/>
      <c r="D121" t="s">
        <v>13</v>
      </c>
      <c r="E121" s="2">
        <v>13.4</v>
      </c>
      <c r="G121" s="2">
        <f t="shared" si="1"/>
        <v>471.09999999999985</v>
      </c>
    </row>
    <row r="122" spans="1:9">
      <c r="B122" s="422"/>
      <c r="C122" s="422"/>
      <c r="D122" t="s">
        <v>14</v>
      </c>
      <c r="E122" s="2">
        <v>60</v>
      </c>
      <c r="G122" s="2">
        <f t="shared" si="1"/>
        <v>531.09999999999991</v>
      </c>
    </row>
    <row r="123" spans="1:9">
      <c r="B123" s="422"/>
      <c r="C123" s="422"/>
      <c r="D123" t="s">
        <v>15</v>
      </c>
      <c r="E123" s="2">
        <v>2</v>
      </c>
      <c r="G123" s="2">
        <f t="shared" si="1"/>
        <v>533.09999999999991</v>
      </c>
    </row>
    <row r="124" spans="1:9">
      <c r="A124" s="3">
        <v>43164</v>
      </c>
      <c r="B124" s="422">
        <v>14795</v>
      </c>
      <c r="C124" s="422" t="s">
        <v>11</v>
      </c>
      <c r="D124" t="s">
        <v>12</v>
      </c>
      <c r="E124" s="2"/>
      <c r="F124" s="2">
        <v>202.7</v>
      </c>
      <c r="G124" s="2">
        <f t="shared" si="1"/>
        <v>330.39999999999992</v>
      </c>
    </row>
    <row r="125" spans="1:9">
      <c r="A125" s="3">
        <v>43164</v>
      </c>
      <c r="B125" s="422">
        <v>14795</v>
      </c>
      <c r="C125" s="422" t="s">
        <v>11</v>
      </c>
      <c r="D125" t="s">
        <v>13</v>
      </c>
      <c r="E125" s="2"/>
      <c r="F125" s="2">
        <v>13.4</v>
      </c>
      <c r="G125" s="2">
        <f t="shared" si="1"/>
        <v>316.99999999999994</v>
      </c>
    </row>
    <row r="126" spans="1:9">
      <c r="A126" s="3">
        <v>43185</v>
      </c>
      <c r="B126" s="422">
        <v>14999</v>
      </c>
      <c r="C126" s="422" t="s">
        <v>11</v>
      </c>
      <c r="D126" t="s">
        <v>14</v>
      </c>
      <c r="E126" s="2"/>
      <c r="F126" s="2">
        <v>60</v>
      </c>
      <c r="G126" s="2">
        <f t="shared" si="1"/>
        <v>256.99999999999994</v>
      </c>
    </row>
    <row r="127" spans="1:9">
      <c r="A127" s="3">
        <v>43185</v>
      </c>
      <c r="B127" s="422">
        <v>14999</v>
      </c>
      <c r="C127" s="422" t="s">
        <v>11</v>
      </c>
      <c r="D127" t="s">
        <v>15</v>
      </c>
      <c r="E127" s="2"/>
      <c r="F127" s="2">
        <v>2</v>
      </c>
      <c r="G127" s="2">
        <f t="shared" si="1"/>
        <v>254.99999999999994</v>
      </c>
    </row>
    <row r="128" spans="1:9">
      <c r="A128" s="3">
        <v>43159</v>
      </c>
      <c r="B128" s="422" t="s">
        <v>10</v>
      </c>
      <c r="C128" s="422" t="s">
        <v>17</v>
      </c>
      <c r="D128" t="s">
        <v>12</v>
      </c>
      <c r="E128" s="2">
        <v>251.3</v>
      </c>
      <c r="G128" s="2">
        <f t="shared" si="1"/>
        <v>506.29999999999995</v>
      </c>
    </row>
    <row r="129" spans="1:7">
      <c r="B129" s="422"/>
      <c r="C129" s="422"/>
      <c r="D129" t="s">
        <v>13</v>
      </c>
      <c r="E129" s="2">
        <v>13.4</v>
      </c>
      <c r="G129" s="2">
        <f t="shared" si="1"/>
        <v>519.69999999999993</v>
      </c>
    </row>
    <row r="130" spans="1:7">
      <c r="B130" s="422"/>
      <c r="C130" s="422"/>
      <c r="D130" t="s">
        <v>14</v>
      </c>
      <c r="E130" s="2">
        <v>56</v>
      </c>
      <c r="G130" s="2">
        <f t="shared" si="1"/>
        <v>575.69999999999993</v>
      </c>
    </row>
    <row r="131" spans="1:7">
      <c r="B131" s="422"/>
      <c r="C131" s="422"/>
      <c r="D131" t="s">
        <v>15</v>
      </c>
      <c r="E131" s="2">
        <v>5</v>
      </c>
      <c r="G131" s="2">
        <f t="shared" si="1"/>
        <v>580.69999999999993</v>
      </c>
    </row>
    <row r="132" spans="1:7">
      <c r="A132" s="3">
        <v>43182</v>
      </c>
      <c r="B132" s="422">
        <v>14928</v>
      </c>
      <c r="C132" s="422" t="s">
        <v>17</v>
      </c>
      <c r="D132" t="s">
        <v>12</v>
      </c>
      <c r="E132" s="2"/>
      <c r="F132" s="2">
        <v>251.3</v>
      </c>
      <c r="G132" s="2">
        <f t="shared" si="1"/>
        <v>329.39999999999992</v>
      </c>
    </row>
    <row r="133" spans="1:7">
      <c r="A133" s="3">
        <v>43182</v>
      </c>
      <c r="B133" s="422">
        <v>14928</v>
      </c>
      <c r="C133" s="422" t="s">
        <v>17</v>
      </c>
      <c r="D133" t="s">
        <v>13</v>
      </c>
      <c r="E133" s="2"/>
      <c r="F133" s="2">
        <v>13.4</v>
      </c>
      <c r="G133" s="2">
        <f t="shared" si="1"/>
        <v>315.99999999999994</v>
      </c>
    </row>
    <row r="134" spans="1:7">
      <c r="A134" s="3">
        <v>43185</v>
      </c>
      <c r="B134" s="422">
        <v>14999</v>
      </c>
      <c r="C134" s="422" t="s">
        <v>17</v>
      </c>
      <c r="D134" t="s">
        <v>14</v>
      </c>
      <c r="E134" s="2"/>
      <c r="F134" s="2">
        <v>56</v>
      </c>
      <c r="G134" s="2">
        <f t="shared" si="1"/>
        <v>259.99999999999994</v>
      </c>
    </row>
    <row r="135" spans="1:7">
      <c r="A135" s="3">
        <v>43185</v>
      </c>
      <c r="B135" s="422">
        <v>14999</v>
      </c>
      <c r="C135" s="422" t="s">
        <v>17</v>
      </c>
      <c r="D135" t="s">
        <v>15</v>
      </c>
      <c r="E135" s="2"/>
      <c r="F135" s="2">
        <v>5</v>
      </c>
      <c r="G135" s="2">
        <f t="shared" si="1"/>
        <v>254.99999999999994</v>
      </c>
    </row>
    <row r="136" spans="1:7">
      <c r="A136" s="3">
        <v>43189</v>
      </c>
      <c r="B136" s="422" t="s">
        <v>10</v>
      </c>
      <c r="C136" s="422" t="s">
        <v>18</v>
      </c>
      <c r="D136" t="s">
        <v>12</v>
      </c>
      <c r="E136" s="2">
        <v>243.2</v>
      </c>
      <c r="G136" s="2">
        <f t="shared" ref="G136:G199" si="2">+G135+E136-F136</f>
        <v>498.19999999999993</v>
      </c>
    </row>
    <row r="137" spans="1:7">
      <c r="B137" s="422"/>
      <c r="C137" s="422"/>
      <c r="D137" t="s">
        <v>13</v>
      </c>
      <c r="E137" s="2">
        <v>13.4</v>
      </c>
      <c r="G137" s="2">
        <f t="shared" si="2"/>
        <v>511.59999999999991</v>
      </c>
    </row>
    <row r="138" spans="1:7">
      <c r="B138" s="422"/>
      <c r="C138" s="422"/>
      <c r="D138" t="s">
        <v>14</v>
      </c>
      <c r="E138" s="2">
        <v>60</v>
      </c>
      <c r="G138" s="2">
        <f t="shared" si="2"/>
        <v>571.59999999999991</v>
      </c>
    </row>
    <row r="139" spans="1:7">
      <c r="B139" s="422"/>
      <c r="C139" s="422"/>
      <c r="D139" t="s">
        <v>15</v>
      </c>
      <c r="E139" s="2">
        <v>5</v>
      </c>
      <c r="G139" s="2">
        <f t="shared" si="2"/>
        <v>576.59999999999991</v>
      </c>
    </row>
    <row r="140" spans="1:7">
      <c r="A140" s="3">
        <v>43209</v>
      </c>
      <c r="B140" s="422" t="s">
        <v>61</v>
      </c>
      <c r="C140" s="432">
        <v>42788</v>
      </c>
      <c r="D140" t="s">
        <v>70</v>
      </c>
      <c r="E140" s="2"/>
      <c r="F140" s="21">
        <v>85</v>
      </c>
      <c r="G140" s="2">
        <f t="shared" si="2"/>
        <v>491.59999999999991</v>
      </c>
    </row>
    <row r="141" spans="1:7">
      <c r="A141" s="3">
        <v>43209</v>
      </c>
      <c r="B141" s="422" t="s">
        <v>61</v>
      </c>
      <c r="C141" s="432">
        <v>42823</v>
      </c>
      <c r="D141" t="s">
        <v>70</v>
      </c>
      <c r="E141" s="2"/>
      <c r="F141" s="21">
        <v>85</v>
      </c>
      <c r="G141" s="2">
        <f t="shared" si="2"/>
        <v>406.59999999999991</v>
      </c>
    </row>
    <row r="142" spans="1:7">
      <c r="A142" s="3">
        <v>43209</v>
      </c>
      <c r="B142" s="422" t="s">
        <v>61</v>
      </c>
      <c r="C142" s="432">
        <v>42951</v>
      </c>
      <c r="D142" t="s">
        <v>70</v>
      </c>
      <c r="E142" s="2"/>
      <c r="F142" s="21">
        <v>85</v>
      </c>
      <c r="G142" s="2">
        <f t="shared" si="2"/>
        <v>321.59999999999991</v>
      </c>
    </row>
    <row r="143" spans="1:7">
      <c r="A143" s="3">
        <v>43216</v>
      </c>
      <c r="B143" s="422">
        <v>15265</v>
      </c>
      <c r="C143" s="432" t="s">
        <v>18</v>
      </c>
      <c r="D143" t="s">
        <v>12</v>
      </c>
      <c r="E143" s="2"/>
      <c r="F143" s="2">
        <v>243.2</v>
      </c>
      <c r="G143" s="2">
        <f t="shared" si="2"/>
        <v>78.39999999999992</v>
      </c>
    </row>
    <row r="144" spans="1:7">
      <c r="A144" s="3">
        <v>43216</v>
      </c>
      <c r="B144" s="422">
        <v>15265</v>
      </c>
      <c r="C144" s="432" t="s">
        <v>18</v>
      </c>
      <c r="D144" t="s">
        <v>13</v>
      </c>
      <c r="E144" s="2"/>
      <c r="F144" s="2">
        <v>13.4</v>
      </c>
      <c r="G144" s="2">
        <f t="shared" si="2"/>
        <v>64.999999999999915</v>
      </c>
    </row>
    <row r="145" spans="1:7">
      <c r="A145" s="3">
        <v>43216</v>
      </c>
      <c r="B145" s="422">
        <v>15265</v>
      </c>
      <c r="C145" s="432" t="s">
        <v>18</v>
      </c>
      <c r="D145" t="s">
        <v>14</v>
      </c>
      <c r="E145" s="2"/>
      <c r="F145" s="2">
        <v>60</v>
      </c>
      <c r="G145" s="2">
        <f t="shared" si="2"/>
        <v>4.9999999999999147</v>
      </c>
    </row>
    <row r="146" spans="1:7">
      <c r="A146" s="3">
        <v>43216</v>
      </c>
      <c r="B146" s="422">
        <v>15265</v>
      </c>
      <c r="C146" s="432" t="s">
        <v>18</v>
      </c>
      <c r="D146" t="s">
        <v>15</v>
      </c>
      <c r="E146" s="2"/>
      <c r="F146" s="2">
        <v>5</v>
      </c>
      <c r="G146" s="2">
        <f t="shared" si="2"/>
        <v>-8.5265128291212022E-14</v>
      </c>
    </row>
    <row r="147" spans="1:7">
      <c r="A147" s="3">
        <v>43220</v>
      </c>
      <c r="B147" s="422" t="s">
        <v>10</v>
      </c>
      <c r="C147" s="422" t="s">
        <v>19</v>
      </c>
      <c r="D147" t="s">
        <v>12</v>
      </c>
      <c r="E147" s="2">
        <v>250.5</v>
      </c>
      <c r="G147" s="2">
        <f t="shared" si="2"/>
        <v>250.49999999999991</v>
      </c>
    </row>
    <row r="148" spans="1:7">
      <c r="B148" s="422"/>
      <c r="C148" s="422"/>
      <c r="D148" t="s">
        <v>13</v>
      </c>
      <c r="E148" s="2">
        <v>13.5</v>
      </c>
      <c r="G148" s="2">
        <f t="shared" si="2"/>
        <v>263.99999999999989</v>
      </c>
    </row>
    <row r="149" spans="1:7">
      <c r="B149" s="422"/>
      <c r="C149" s="422"/>
      <c r="D149" t="s">
        <v>14</v>
      </c>
      <c r="E149" s="2">
        <v>60</v>
      </c>
      <c r="G149" s="2">
        <f t="shared" si="2"/>
        <v>323.99999999999989</v>
      </c>
    </row>
    <row r="150" spans="1:7">
      <c r="B150" s="422"/>
      <c r="C150" s="422"/>
      <c r="D150" t="s">
        <v>15</v>
      </c>
      <c r="E150" s="2">
        <v>5</v>
      </c>
      <c r="G150" s="2">
        <f t="shared" si="2"/>
        <v>328.99999999999989</v>
      </c>
    </row>
    <row r="151" spans="1:7">
      <c r="A151" s="3">
        <v>43285</v>
      </c>
      <c r="B151" s="422">
        <v>15652</v>
      </c>
      <c r="C151" s="422" t="s">
        <v>19</v>
      </c>
      <c r="D151" t="s">
        <v>12</v>
      </c>
      <c r="E151" s="2"/>
      <c r="F151" s="2">
        <v>250.5</v>
      </c>
      <c r="G151" s="2">
        <f t="shared" si="2"/>
        <v>78.499999999999886</v>
      </c>
    </row>
    <row r="152" spans="1:7">
      <c r="A152" s="3">
        <v>43285</v>
      </c>
      <c r="B152" s="422">
        <v>15652</v>
      </c>
      <c r="C152" s="422" t="s">
        <v>19</v>
      </c>
      <c r="D152" t="s">
        <v>13</v>
      </c>
      <c r="E152" s="2"/>
      <c r="F152" s="2">
        <v>13.5</v>
      </c>
      <c r="G152" s="2">
        <f t="shared" si="2"/>
        <v>64.999999999999886</v>
      </c>
    </row>
    <row r="153" spans="1:7">
      <c r="A153" s="3">
        <v>43285</v>
      </c>
      <c r="B153" s="422">
        <v>15652</v>
      </c>
      <c r="C153" s="422" t="s">
        <v>19</v>
      </c>
      <c r="D153" t="s">
        <v>14</v>
      </c>
      <c r="E153" s="2"/>
      <c r="F153" s="2">
        <v>60</v>
      </c>
      <c r="G153" s="2">
        <f t="shared" si="2"/>
        <v>4.9999999999998863</v>
      </c>
    </row>
    <row r="154" spans="1:7">
      <c r="A154" s="3">
        <v>43285</v>
      </c>
      <c r="B154" s="422">
        <v>15652</v>
      </c>
      <c r="C154" s="422" t="s">
        <v>19</v>
      </c>
      <c r="D154" t="s">
        <v>15</v>
      </c>
      <c r="E154" s="2"/>
      <c r="F154" s="2">
        <v>5</v>
      </c>
      <c r="G154" s="2">
        <f t="shared" si="2"/>
        <v>-1.1368683772161603E-13</v>
      </c>
    </row>
    <row r="155" spans="1:7">
      <c r="A155" s="3">
        <v>43251</v>
      </c>
      <c r="B155" s="422" t="s">
        <v>10</v>
      </c>
      <c r="C155" s="422" t="s">
        <v>20</v>
      </c>
      <c r="D155" t="s">
        <v>12</v>
      </c>
      <c r="E155" s="2">
        <v>232.3</v>
      </c>
      <c r="G155" s="2">
        <f t="shared" si="2"/>
        <v>232.2999999999999</v>
      </c>
    </row>
    <row r="156" spans="1:7">
      <c r="B156" s="422"/>
      <c r="C156" s="422"/>
      <c r="D156" t="s">
        <v>13</v>
      </c>
      <c r="E156" s="2">
        <v>13</v>
      </c>
      <c r="G156" s="2">
        <f t="shared" si="2"/>
        <v>245.2999999999999</v>
      </c>
    </row>
    <row r="157" spans="1:7">
      <c r="B157" s="422"/>
      <c r="C157" s="422"/>
      <c r="D157" t="s">
        <v>14</v>
      </c>
      <c r="E157" s="2">
        <v>60</v>
      </c>
      <c r="G157" s="2">
        <f t="shared" si="2"/>
        <v>305.2999999999999</v>
      </c>
    </row>
    <row r="158" spans="1:7">
      <c r="B158" s="422"/>
      <c r="C158" s="422"/>
      <c r="D158" t="s">
        <v>15</v>
      </c>
      <c r="E158" s="2">
        <v>5</v>
      </c>
      <c r="G158" s="2">
        <f t="shared" si="2"/>
        <v>310.2999999999999</v>
      </c>
    </row>
    <row r="159" spans="1:7">
      <c r="A159" s="3">
        <v>43306</v>
      </c>
      <c r="B159" s="422">
        <v>15827</v>
      </c>
      <c r="C159" s="422" t="s">
        <v>20</v>
      </c>
      <c r="D159" t="s">
        <v>12</v>
      </c>
      <c r="E159" s="2"/>
      <c r="F159" s="2">
        <v>232.3</v>
      </c>
      <c r="G159" s="2">
        <f t="shared" si="2"/>
        <v>77.999999999999886</v>
      </c>
    </row>
    <row r="160" spans="1:7">
      <c r="A160" s="3">
        <v>43306</v>
      </c>
      <c r="B160" s="422">
        <v>15827</v>
      </c>
      <c r="C160" s="422" t="s">
        <v>20</v>
      </c>
      <c r="D160" t="s">
        <v>13</v>
      </c>
      <c r="E160" s="2"/>
      <c r="F160" s="2">
        <v>13</v>
      </c>
      <c r="G160" s="2">
        <f t="shared" si="2"/>
        <v>64.999999999999886</v>
      </c>
    </row>
    <row r="161" spans="1:7">
      <c r="A161" s="3">
        <v>43306</v>
      </c>
      <c r="B161" s="422">
        <v>15827</v>
      </c>
      <c r="C161" s="422" t="s">
        <v>20</v>
      </c>
      <c r="D161" t="s">
        <v>14</v>
      </c>
      <c r="E161" s="2"/>
      <c r="F161" s="2">
        <v>60</v>
      </c>
      <c r="G161" s="2">
        <f t="shared" si="2"/>
        <v>4.9999999999998863</v>
      </c>
    </row>
    <row r="162" spans="1:7">
      <c r="A162" s="3">
        <v>43306</v>
      </c>
      <c r="B162" s="422">
        <v>15827</v>
      </c>
      <c r="C162" s="422" t="s">
        <v>20</v>
      </c>
      <c r="D162" t="s">
        <v>15</v>
      </c>
      <c r="E162" s="2"/>
      <c r="F162" s="2">
        <v>5</v>
      </c>
      <c r="G162" s="2">
        <f t="shared" si="2"/>
        <v>-1.1368683772161603E-13</v>
      </c>
    </row>
    <row r="163" spans="1:7">
      <c r="A163" s="3">
        <v>43281</v>
      </c>
      <c r="B163" s="422" t="s">
        <v>10</v>
      </c>
      <c r="C163" s="422" t="s">
        <v>21</v>
      </c>
      <c r="D163" t="s">
        <v>12</v>
      </c>
      <c r="E163" s="2">
        <v>208.2</v>
      </c>
      <c r="G163" s="2">
        <f t="shared" si="2"/>
        <v>208.19999999999987</v>
      </c>
    </row>
    <row r="164" spans="1:7">
      <c r="B164" s="422"/>
      <c r="C164" s="422"/>
      <c r="D164" t="s">
        <v>13</v>
      </c>
      <c r="E164" s="2">
        <v>13.5</v>
      </c>
      <c r="G164" s="2">
        <f t="shared" si="2"/>
        <v>221.69999999999987</v>
      </c>
    </row>
    <row r="165" spans="1:7">
      <c r="B165" s="422"/>
      <c r="C165" s="422"/>
      <c r="D165" t="s">
        <v>14</v>
      </c>
      <c r="E165" s="2">
        <v>60</v>
      </c>
      <c r="G165" s="2">
        <f t="shared" si="2"/>
        <v>281.69999999999987</v>
      </c>
    </row>
    <row r="166" spans="1:7">
      <c r="B166" s="422"/>
      <c r="C166" s="422"/>
      <c r="D166" t="s">
        <v>15</v>
      </c>
      <c r="E166" s="2">
        <v>5</v>
      </c>
      <c r="G166" s="2">
        <f t="shared" si="2"/>
        <v>286.69999999999987</v>
      </c>
    </row>
    <row r="167" spans="1:7">
      <c r="A167" s="3">
        <v>43318</v>
      </c>
      <c r="B167" s="422">
        <v>15959</v>
      </c>
      <c r="C167" s="422" t="s">
        <v>21</v>
      </c>
      <c r="D167" t="s">
        <v>14</v>
      </c>
      <c r="E167" s="2"/>
      <c r="F167" s="2">
        <v>60</v>
      </c>
      <c r="G167" s="2">
        <f t="shared" si="2"/>
        <v>226.69999999999987</v>
      </c>
    </row>
    <row r="168" spans="1:7">
      <c r="A168" s="3">
        <v>43318</v>
      </c>
      <c r="B168" s="422">
        <v>15959</v>
      </c>
      <c r="C168" s="422" t="s">
        <v>21</v>
      </c>
      <c r="D168" t="s">
        <v>141</v>
      </c>
      <c r="E168" s="2"/>
      <c r="F168" s="2">
        <v>5</v>
      </c>
      <c r="G168" s="2">
        <f t="shared" si="2"/>
        <v>221.69999999999987</v>
      </c>
    </row>
    <row r="169" spans="1:7">
      <c r="A169" s="3">
        <v>43318</v>
      </c>
      <c r="B169" s="422">
        <v>15959</v>
      </c>
      <c r="C169" s="422" t="s">
        <v>21</v>
      </c>
      <c r="D169" t="s">
        <v>12</v>
      </c>
      <c r="E169" s="2"/>
      <c r="F169" s="2">
        <v>208.2</v>
      </c>
      <c r="G169" s="2">
        <f t="shared" si="2"/>
        <v>13.499999999999886</v>
      </c>
    </row>
    <row r="170" spans="1:7">
      <c r="A170" s="3">
        <v>43318</v>
      </c>
      <c r="B170" s="422">
        <v>15959</v>
      </c>
      <c r="C170" s="422" t="s">
        <v>21</v>
      </c>
      <c r="D170" t="s">
        <v>13</v>
      </c>
      <c r="E170" s="2"/>
      <c r="F170" s="2">
        <v>13.5</v>
      </c>
      <c r="G170" s="2">
        <f t="shared" si="2"/>
        <v>-1.1368683772161603E-13</v>
      </c>
    </row>
    <row r="171" spans="1:7">
      <c r="A171" s="3">
        <v>43312</v>
      </c>
      <c r="B171" s="422" t="s">
        <v>10</v>
      </c>
      <c r="C171" s="422" t="s">
        <v>22</v>
      </c>
      <c r="D171" t="s">
        <v>12</v>
      </c>
      <c r="E171" s="2">
        <v>204.2</v>
      </c>
      <c r="G171" s="2">
        <f t="shared" si="2"/>
        <v>204.19999999999987</v>
      </c>
    </row>
    <row r="172" spans="1:7">
      <c r="B172" s="422"/>
      <c r="C172" s="422"/>
      <c r="D172" t="s">
        <v>13</v>
      </c>
      <c r="E172" s="2">
        <v>13.5</v>
      </c>
      <c r="G172" s="2">
        <f t="shared" si="2"/>
        <v>217.69999999999987</v>
      </c>
    </row>
    <row r="173" spans="1:7">
      <c r="B173" s="422"/>
      <c r="C173" s="422"/>
      <c r="D173" t="s">
        <v>14</v>
      </c>
      <c r="E173" s="2">
        <v>60</v>
      </c>
      <c r="G173" s="2">
        <f t="shared" si="2"/>
        <v>277.69999999999987</v>
      </c>
    </row>
    <row r="174" spans="1:7">
      <c r="B174" s="422"/>
      <c r="C174" s="422"/>
      <c r="D174" t="s">
        <v>15</v>
      </c>
      <c r="E174" s="2">
        <v>5</v>
      </c>
      <c r="G174" s="2">
        <f t="shared" si="2"/>
        <v>282.69999999999987</v>
      </c>
    </row>
    <row r="175" spans="1:7">
      <c r="A175" s="3">
        <v>43318</v>
      </c>
      <c r="B175" s="422">
        <v>15959</v>
      </c>
      <c r="C175" s="422" t="s">
        <v>22</v>
      </c>
      <c r="D175" t="s">
        <v>14</v>
      </c>
      <c r="E175" s="2"/>
      <c r="F175" s="2">
        <v>60</v>
      </c>
      <c r="G175" s="2">
        <f t="shared" si="2"/>
        <v>222.69999999999987</v>
      </c>
    </row>
    <row r="176" spans="1:7">
      <c r="A176" s="3">
        <v>43318</v>
      </c>
      <c r="B176" s="422">
        <v>15959</v>
      </c>
      <c r="C176" s="422" t="s">
        <v>22</v>
      </c>
      <c r="D176" t="s">
        <v>15</v>
      </c>
      <c r="E176" s="2"/>
      <c r="F176" s="2">
        <v>5</v>
      </c>
      <c r="G176" s="2">
        <f t="shared" si="2"/>
        <v>217.69999999999987</v>
      </c>
    </row>
    <row r="177" spans="1:7">
      <c r="A177" s="3">
        <v>43388</v>
      </c>
      <c r="B177" s="422">
        <v>166318</v>
      </c>
      <c r="C177" s="422" t="s">
        <v>22</v>
      </c>
      <c r="D177" t="s">
        <v>12</v>
      </c>
      <c r="E177" s="2"/>
      <c r="F177" s="2">
        <v>204.2</v>
      </c>
      <c r="G177" s="2">
        <f t="shared" si="2"/>
        <v>13.499999999999886</v>
      </c>
    </row>
    <row r="178" spans="1:7">
      <c r="A178" s="3">
        <v>43388</v>
      </c>
      <c r="B178" s="422">
        <v>166318</v>
      </c>
      <c r="C178" s="422" t="s">
        <v>22</v>
      </c>
      <c r="D178" t="s">
        <v>13</v>
      </c>
      <c r="E178" s="2"/>
      <c r="F178" s="2">
        <v>13.5</v>
      </c>
      <c r="G178" s="2">
        <f t="shared" si="2"/>
        <v>-1.1368683772161603E-13</v>
      </c>
    </row>
    <row r="179" spans="1:7">
      <c r="A179" s="3">
        <v>43343</v>
      </c>
      <c r="B179" s="422" t="s">
        <v>10</v>
      </c>
      <c r="C179" s="422" t="s">
        <v>23</v>
      </c>
      <c r="D179" t="s">
        <v>12</v>
      </c>
      <c r="E179" s="2">
        <v>203.6</v>
      </c>
      <c r="G179" s="2">
        <f t="shared" si="2"/>
        <v>203.59999999999988</v>
      </c>
    </row>
    <row r="180" spans="1:7">
      <c r="B180" s="422"/>
      <c r="C180" s="422"/>
      <c r="D180" t="s">
        <v>13</v>
      </c>
      <c r="E180" s="2">
        <v>13.5</v>
      </c>
      <c r="G180" s="2">
        <f t="shared" si="2"/>
        <v>217.09999999999988</v>
      </c>
    </row>
    <row r="181" spans="1:7">
      <c r="B181" s="422"/>
      <c r="C181" s="422"/>
      <c r="D181" t="s">
        <v>14</v>
      </c>
      <c r="E181" s="2">
        <v>60</v>
      </c>
      <c r="G181" s="2">
        <f t="shared" si="2"/>
        <v>277.09999999999991</v>
      </c>
    </row>
    <row r="182" spans="1:7">
      <c r="B182" s="422"/>
      <c r="C182" s="422"/>
      <c r="D182" t="s">
        <v>15</v>
      </c>
      <c r="E182" s="2">
        <v>5</v>
      </c>
      <c r="G182" s="2">
        <f t="shared" si="2"/>
        <v>282.09999999999991</v>
      </c>
    </row>
    <row r="183" spans="1:7">
      <c r="A183" s="3">
        <v>43388</v>
      </c>
      <c r="B183" s="422">
        <v>16318</v>
      </c>
      <c r="C183" s="422" t="s">
        <v>23</v>
      </c>
      <c r="D183" t="s">
        <v>12</v>
      </c>
      <c r="E183" s="2"/>
      <c r="F183" s="2">
        <v>203.6</v>
      </c>
      <c r="G183" s="2">
        <f t="shared" si="2"/>
        <v>78.499999999999915</v>
      </c>
    </row>
    <row r="184" spans="1:7">
      <c r="A184" s="3">
        <v>43388</v>
      </c>
      <c r="B184" s="422">
        <v>16318</v>
      </c>
      <c r="C184" s="422" t="s">
        <v>23</v>
      </c>
      <c r="D184" t="s">
        <v>13</v>
      </c>
      <c r="E184" s="2"/>
      <c r="F184" s="2">
        <v>13.5</v>
      </c>
      <c r="G184" s="2">
        <f t="shared" si="2"/>
        <v>64.999999999999915</v>
      </c>
    </row>
    <row r="185" spans="1:7">
      <c r="A185" s="3">
        <v>43388</v>
      </c>
      <c r="B185" s="422">
        <v>16318</v>
      </c>
      <c r="C185" s="422" t="s">
        <v>23</v>
      </c>
      <c r="D185" t="s">
        <v>14</v>
      </c>
      <c r="E185" s="2"/>
      <c r="F185" s="2">
        <v>60</v>
      </c>
      <c r="G185" s="2">
        <f t="shared" si="2"/>
        <v>4.9999999999999147</v>
      </c>
    </row>
    <row r="186" spans="1:7">
      <c r="A186" s="3">
        <v>43388</v>
      </c>
      <c r="B186" s="422">
        <v>16318</v>
      </c>
      <c r="C186" s="422" t="s">
        <v>23</v>
      </c>
      <c r="D186" t="s">
        <v>15</v>
      </c>
      <c r="E186" s="2"/>
      <c r="F186" s="2">
        <v>5</v>
      </c>
      <c r="G186" s="2">
        <f t="shared" si="2"/>
        <v>-8.5265128291212022E-14</v>
      </c>
    </row>
    <row r="187" spans="1:7">
      <c r="A187" s="3">
        <v>43373</v>
      </c>
      <c r="B187" s="422" t="s">
        <v>10</v>
      </c>
      <c r="C187" s="422" t="s">
        <v>24</v>
      </c>
      <c r="D187" t="s">
        <v>12</v>
      </c>
      <c r="E187" s="2">
        <v>207.7</v>
      </c>
      <c r="G187" s="2">
        <f t="shared" si="2"/>
        <v>207.6999999999999</v>
      </c>
    </row>
    <row r="188" spans="1:7">
      <c r="B188" s="422"/>
      <c r="C188" s="422"/>
      <c r="D188" t="s">
        <v>13</v>
      </c>
      <c r="E188" s="2">
        <v>13.5</v>
      </c>
      <c r="G188" s="2">
        <f t="shared" si="2"/>
        <v>221.1999999999999</v>
      </c>
    </row>
    <row r="189" spans="1:7">
      <c r="B189" s="422"/>
      <c r="C189" s="422"/>
      <c r="D189" t="s">
        <v>14</v>
      </c>
      <c r="E189" s="2">
        <v>60</v>
      </c>
      <c r="G189" s="2">
        <f t="shared" si="2"/>
        <v>281.19999999999993</v>
      </c>
    </row>
    <row r="190" spans="1:7">
      <c r="B190" s="422"/>
      <c r="C190" s="422"/>
      <c r="D190" t="s">
        <v>15</v>
      </c>
      <c r="E190" s="2">
        <v>5</v>
      </c>
      <c r="G190" s="2">
        <f t="shared" si="2"/>
        <v>286.19999999999993</v>
      </c>
    </row>
    <row r="191" spans="1:7">
      <c r="A191" s="3">
        <v>43388</v>
      </c>
      <c r="B191" s="422">
        <v>16318</v>
      </c>
      <c r="C191" s="422" t="s">
        <v>24</v>
      </c>
      <c r="D191" t="s">
        <v>14</v>
      </c>
      <c r="E191" s="2"/>
      <c r="F191" s="2">
        <v>60</v>
      </c>
      <c r="G191" s="2">
        <f t="shared" si="2"/>
        <v>226.19999999999993</v>
      </c>
    </row>
    <row r="192" spans="1:7">
      <c r="A192" s="3">
        <v>43388</v>
      </c>
      <c r="B192" s="422">
        <v>16318</v>
      </c>
      <c r="C192" s="422" t="s">
        <v>24</v>
      </c>
      <c r="D192" t="s">
        <v>15</v>
      </c>
      <c r="E192" s="2"/>
      <c r="F192" s="2">
        <v>5</v>
      </c>
      <c r="G192" s="2">
        <f t="shared" si="2"/>
        <v>221.19999999999993</v>
      </c>
    </row>
    <row r="193" spans="1:7">
      <c r="A193" s="3">
        <v>43441</v>
      </c>
      <c r="B193" s="422">
        <v>16730</v>
      </c>
      <c r="C193" s="422" t="s">
        <v>24</v>
      </c>
      <c r="D193" t="s">
        <v>12</v>
      </c>
      <c r="E193" s="2"/>
      <c r="F193" s="2">
        <v>207.7</v>
      </c>
      <c r="G193" s="2">
        <f t="shared" si="2"/>
        <v>13.499999999999943</v>
      </c>
    </row>
    <row r="194" spans="1:7">
      <c r="A194" s="3">
        <v>43441</v>
      </c>
      <c r="B194" s="422">
        <v>16730</v>
      </c>
      <c r="C194" s="422" t="s">
        <v>24</v>
      </c>
      <c r="D194" t="s">
        <v>13</v>
      </c>
      <c r="E194" s="2"/>
      <c r="F194" s="2">
        <v>13.5</v>
      </c>
      <c r="G194" s="2">
        <f t="shared" si="2"/>
        <v>-5.6843418860808015E-14</v>
      </c>
    </row>
    <row r="195" spans="1:7">
      <c r="A195" s="3">
        <v>43404</v>
      </c>
      <c r="B195" s="422" t="s">
        <v>10</v>
      </c>
      <c r="C195" s="422" t="s">
        <v>25</v>
      </c>
      <c r="D195" t="s">
        <v>12</v>
      </c>
      <c r="E195" s="2">
        <v>209.2</v>
      </c>
      <c r="G195" s="2">
        <f t="shared" si="2"/>
        <v>209.19999999999993</v>
      </c>
    </row>
    <row r="196" spans="1:7">
      <c r="B196" s="422"/>
      <c r="C196" s="422"/>
      <c r="D196" t="s">
        <v>13</v>
      </c>
      <c r="E196" s="2">
        <v>16.5</v>
      </c>
      <c r="G196" s="2">
        <f t="shared" si="2"/>
        <v>225.69999999999993</v>
      </c>
    </row>
    <row r="197" spans="1:7">
      <c r="B197" s="422"/>
      <c r="C197" s="422"/>
      <c r="D197" t="s">
        <v>14</v>
      </c>
      <c r="E197" s="2">
        <v>60</v>
      </c>
      <c r="G197" s="2">
        <f t="shared" si="2"/>
        <v>285.69999999999993</v>
      </c>
    </row>
    <row r="198" spans="1:7">
      <c r="B198" s="422"/>
      <c r="C198" s="422"/>
      <c r="D198" t="s">
        <v>15</v>
      </c>
      <c r="E198" s="2">
        <v>5</v>
      </c>
      <c r="G198" s="2">
        <f t="shared" si="2"/>
        <v>290.69999999999993</v>
      </c>
    </row>
    <row r="199" spans="1:7">
      <c r="A199" s="3">
        <v>43441</v>
      </c>
      <c r="B199" s="422">
        <v>16730</v>
      </c>
      <c r="C199" s="422" t="s">
        <v>25</v>
      </c>
      <c r="D199" t="s">
        <v>14</v>
      </c>
      <c r="E199" s="2"/>
      <c r="F199" s="2">
        <v>60</v>
      </c>
      <c r="G199" s="2">
        <f t="shared" si="2"/>
        <v>230.69999999999993</v>
      </c>
    </row>
    <row r="200" spans="1:7">
      <c r="A200" s="3">
        <v>43441</v>
      </c>
      <c r="B200" s="422">
        <v>16730</v>
      </c>
      <c r="C200" s="422" t="s">
        <v>25</v>
      </c>
      <c r="D200" t="s">
        <v>15</v>
      </c>
      <c r="E200" s="2"/>
      <c r="F200" s="2">
        <v>5</v>
      </c>
      <c r="G200" s="2">
        <f t="shared" ref="G200:G263" si="3">+G199+E200-F200</f>
        <v>225.69999999999993</v>
      </c>
    </row>
    <row r="201" spans="1:7">
      <c r="A201" s="3">
        <v>43474</v>
      </c>
      <c r="B201" s="422">
        <v>16901</v>
      </c>
      <c r="C201" s="422" t="s">
        <v>25</v>
      </c>
      <c r="D201" t="s">
        <v>12</v>
      </c>
      <c r="E201" s="2"/>
      <c r="F201" s="2">
        <v>209.2</v>
      </c>
      <c r="G201" s="2">
        <f t="shared" si="3"/>
        <v>16.499999999999943</v>
      </c>
    </row>
    <row r="202" spans="1:7">
      <c r="A202" s="3">
        <v>43474</v>
      </c>
      <c r="B202" s="422">
        <v>16901</v>
      </c>
      <c r="C202" s="422" t="s">
        <v>25</v>
      </c>
      <c r="D202" t="s">
        <v>13</v>
      </c>
      <c r="E202" s="2"/>
      <c r="F202" s="2">
        <v>16.5</v>
      </c>
      <c r="G202" s="2">
        <f t="shared" si="3"/>
        <v>-5.6843418860808015E-14</v>
      </c>
    </row>
    <row r="203" spans="1:7">
      <c r="A203" s="3">
        <v>43434</v>
      </c>
      <c r="B203" s="422" t="s">
        <v>10</v>
      </c>
      <c r="C203" s="422" t="s">
        <v>26</v>
      </c>
      <c r="D203" t="s">
        <v>12</v>
      </c>
      <c r="E203" s="2">
        <v>214.9</v>
      </c>
      <c r="G203" s="2">
        <f t="shared" si="3"/>
        <v>214.89999999999995</v>
      </c>
    </row>
    <row r="204" spans="1:7">
      <c r="B204" s="422"/>
      <c r="C204" s="422"/>
      <c r="D204" t="s">
        <v>13</v>
      </c>
      <c r="E204" s="2">
        <v>16.5</v>
      </c>
      <c r="G204" s="2">
        <f t="shared" si="3"/>
        <v>231.39999999999995</v>
      </c>
    </row>
    <row r="205" spans="1:7">
      <c r="B205" s="422"/>
      <c r="C205" s="422"/>
      <c r="D205" t="s">
        <v>14</v>
      </c>
      <c r="E205" s="2">
        <v>60</v>
      </c>
      <c r="G205" s="2">
        <f t="shared" si="3"/>
        <v>291.39999999999998</v>
      </c>
    </row>
    <row r="206" spans="1:7">
      <c r="B206" s="422"/>
      <c r="C206" s="422"/>
      <c r="D206" t="s">
        <v>15</v>
      </c>
      <c r="E206" s="2">
        <v>5</v>
      </c>
      <c r="G206" s="2">
        <f t="shared" si="3"/>
        <v>296.39999999999998</v>
      </c>
    </row>
    <row r="207" spans="1:7">
      <c r="A207" s="3">
        <v>43496</v>
      </c>
      <c r="B207" s="422">
        <v>17076</v>
      </c>
      <c r="C207" s="422" t="s">
        <v>26</v>
      </c>
      <c r="D207" t="s">
        <v>12</v>
      </c>
      <c r="E207" s="2"/>
      <c r="F207" s="2">
        <v>214.9</v>
      </c>
      <c r="G207" s="2">
        <f t="shared" si="3"/>
        <v>81.499999999999972</v>
      </c>
    </row>
    <row r="208" spans="1:7">
      <c r="A208" s="3">
        <v>43496</v>
      </c>
      <c r="B208" s="422">
        <v>17076</v>
      </c>
      <c r="C208" s="422" t="s">
        <v>26</v>
      </c>
      <c r="D208" t="s">
        <v>13</v>
      </c>
      <c r="E208" s="2"/>
      <c r="F208" s="2">
        <v>16.5</v>
      </c>
      <c r="G208" s="2">
        <f t="shared" si="3"/>
        <v>64.999999999999972</v>
      </c>
    </row>
    <row r="209" spans="1:7">
      <c r="A209" s="3">
        <v>43496</v>
      </c>
      <c r="B209" s="422">
        <v>17076</v>
      </c>
      <c r="C209" s="422" t="s">
        <v>26</v>
      </c>
      <c r="D209" t="s">
        <v>14</v>
      </c>
      <c r="E209" s="2"/>
      <c r="F209" s="2">
        <v>60</v>
      </c>
      <c r="G209" s="2">
        <f t="shared" si="3"/>
        <v>4.9999999999999716</v>
      </c>
    </row>
    <row r="210" spans="1:7">
      <c r="A210" s="3">
        <v>43496</v>
      </c>
      <c r="B210" s="422">
        <v>17076</v>
      </c>
      <c r="C210" s="422" t="s">
        <v>26</v>
      </c>
      <c r="D210" t="s">
        <v>141</v>
      </c>
      <c r="E210" s="2"/>
      <c r="F210" s="2">
        <v>5</v>
      </c>
      <c r="G210" s="2">
        <f t="shared" si="3"/>
        <v>-2.8421709430404007E-14</v>
      </c>
    </row>
    <row r="211" spans="1:7">
      <c r="A211" s="3">
        <v>43465</v>
      </c>
      <c r="B211" s="422" t="s">
        <v>10</v>
      </c>
      <c r="C211" s="422" t="s">
        <v>27</v>
      </c>
      <c r="D211" t="s">
        <v>12</v>
      </c>
      <c r="E211" s="2">
        <v>229.6</v>
      </c>
      <c r="G211" s="2">
        <f t="shared" si="3"/>
        <v>229.59999999999997</v>
      </c>
    </row>
    <row r="212" spans="1:7">
      <c r="B212" s="422"/>
      <c r="C212" s="422"/>
      <c r="D212" t="s">
        <v>13</v>
      </c>
      <c r="E212" s="2">
        <v>16.5</v>
      </c>
      <c r="G212" s="2">
        <f t="shared" si="3"/>
        <v>246.09999999999997</v>
      </c>
    </row>
    <row r="213" spans="1:7">
      <c r="B213" s="422"/>
      <c r="C213" s="422"/>
      <c r="D213" t="s">
        <v>14</v>
      </c>
      <c r="E213" s="2">
        <v>60</v>
      </c>
      <c r="G213" s="2">
        <f t="shared" si="3"/>
        <v>306.09999999999997</v>
      </c>
    </row>
    <row r="214" spans="1:7">
      <c r="B214" s="422"/>
      <c r="C214" s="422"/>
      <c r="D214" t="s">
        <v>15</v>
      </c>
      <c r="E214" s="2">
        <v>5</v>
      </c>
      <c r="G214" s="2">
        <f t="shared" si="3"/>
        <v>311.09999999999997</v>
      </c>
    </row>
    <row r="215" spans="1:7">
      <c r="A215" s="3">
        <v>43496</v>
      </c>
      <c r="B215" s="422">
        <v>17082</v>
      </c>
      <c r="C215" s="422" t="s">
        <v>27</v>
      </c>
      <c r="D215" t="s">
        <v>14</v>
      </c>
      <c r="E215" s="2"/>
      <c r="F215" s="2">
        <v>60</v>
      </c>
      <c r="G215" s="2">
        <f t="shared" si="3"/>
        <v>251.09999999999997</v>
      </c>
    </row>
    <row r="216" spans="1:7">
      <c r="A216" s="3">
        <v>43496</v>
      </c>
      <c r="B216" s="422">
        <v>17082</v>
      </c>
      <c r="C216" s="422" t="s">
        <v>27</v>
      </c>
      <c r="D216" t="s">
        <v>15</v>
      </c>
      <c r="E216" s="2"/>
      <c r="F216" s="2">
        <v>5</v>
      </c>
      <c r="G216" s="2">
        <f t="shared" si="3"/>
        <v>246.09999999999997</v>
      </c>
    </row>
    <row r="217" spans="1:7">
      <c r="A217" s="3">
        <v>43549</v>
      </c>
      <c r="B217" s="422">
        <v>17395</v>
      </c>
      <c r="C217" s="422" t="s">
        <v>27</v>
      </c>
      <c r="D217" t="s">
        <v>12</v>
      </c>
      <c r="E217" s="2"/>
      <c r="F217" s="2">
        <v>229.6</v>
      </c>
      <c r="G217" s="2">
        <f t="shared" si="3"/>
        <v>16.499999999999972</v>
      </c>
    </row>
    <row r="218" spans="1:7">
      <c r="A218" s="3">
        <v>43549</v>
      </c>
      <c r="B218" s="422">
        <v>17395</v>
      </c>
      <c r="C218" s="422" t="s">
        <v>27</v>
      </c>
      <c r="D218" t="s">
        <v>13</v>
      </c>
      <c r="E218" s="2"/>
      <c r="F218" s="2">
        <v>16.5</v>
      </c>
      <c r="G218" s="2">
        <f t="shared" si="3"/>
        <v>-2.8421709430404007E-14</v>
      </c>
    </row>
    <row r="219" spans="1:7">
      <c r="A219" s="3">
        <v>43496</v>
      </c>
      <c r="B219" s="422" t="s">
        <v>10</v>
      </c>
      <c r="C219" s="422" t="s">
        <v>11</v>
      </c>
      <c r="D219" t="s">
        <v>12</v>
      </c>
      <c r="E219" s="2">
        <v>263.39999999999998</v>
      </c>
      <c r="G219" s="2">
        <f t="shared" si="3"/>
        <v>263.39999999999998</v>
      </c>
    </row>
    <row r="220" spans="1:7">
      <c r="B220" s="422"/>
      <c r="C220" s="422"/>
      <c r="D220" t="s">
        <v>13</v>
      </c>
      <c r="E220" s="2">
        <v>16.5</v>
      </c>
      <c r="G220" s="2">
        <f t="shared" si="3"/>
        <v>279.89999999999998</v>
      </c>
    </row>
    <row r="221" spans="1:7">
      <c r="B221" s="422"/>
      <c r="C221" s="422"/>
      <c r="D221" t="s">
        <v>14</v>
      </c>
      <c r="E221" s="2">
        <v>60</v>
      </c>
      <c r="G221" s="2">
        <f t="shared" si="3"/>
        <v>339.9</v>
      </c>
    </row>
    <row r="222" spans="1:7">
      <c r="B222" s="422"/>
      <c r="C222" s="422"/>
      <c r="D222" t="s">
        <v>15</v>
      </c>
      <c r="E222" s="2">
        <v>5</v>
      </c>
      <c r="G222" s="2">
        <f t="shared" si="3"/>
        <v>344.9</v>
      </c>
    </row>
    <row r="223" spans="1:7">
      <c r="A223" s="3">
        <v>43496</v>
      </c>
      <c r="B223" s="422">
        <v>17082</v>
      </c>
      <c r="C223" s="422" t="s">
        <v>11</v>
      </c>
      <c r="D223" t="s">
        <v>14</v>
      </c>
      <c r="E223" s="2"/>
      <c r="F223" s="2">
        <v>60</v>
      </c>
      <c r="G223" s="2">
        <f t="shared" si="3"/>
        <v>284.89999999999998</v>
      </c>
    </row>
    <row r="224" spans="1:7">
      <c r="A224" s="3">
        <v>43496</v>
      </c>
      <c r="B224" s="422">
        <v>17082</v>
      </c>
      <c r="C224" s="422" t="s">
        <v>11</v>
      </c>
      <c r="D224" t="s">
        <v>15</v>
      </c>
      <c r="E224" s="2"/>
      <c r="F224" s="2">
        <v>5</v>
      </c>
      <c r="G224" s="2">
        <f t="shared" si="3"/>
        <v>279.89999999999998</v>
      </c>
    </row>
    <row r="225" spans="1:7">
      <c r="A225" s="3">
        <v>43549</v>
      </c>
      <c r="B225" s="422">
        <v>17395</v>
      </c>
      <c r="C225" s="422" t="s">
        <v>11</v>
      </c>
      <c r="D225" t="s">
        <v>12</v>
      </c>
      <c r="E225" s="2"/>
      <c r="F225" s="2">
        <v>263.39999999999998</v>
      </c>
      <c r="G225" s="2">
        <f t="shared" si="3"/>
        <v>16.5</v>
      </c>
    </row>
    <row r="226" spans="1:7">
      <c r="A226" s="3">
        <v>43549</v>
      </c>
      <c r="B226" s="422">
        <v>17395</v>
      </c>
      <c r="C226" s="422" t="s">
        <v>11</v>
      </c>
      <c r="D226" t="s">
        <v>13</v>
      </c>
      <c r="E226" s="2"/>
      <c r="F226" s="2">
        <v>16.5</v>
      </c>
      <c r="G226" s="2">
        <f t="shared" si="3"/>
        <v>0</v>
      </c>
    </row>
    <row r="227" spans="1:7">
      <c r="A227" s="3">
        <v>43524</v>
      </c>
      <c r="B227" s="422" t="s">
        <v>10</v>
      </c>
      <c r="C227" s="422" t="s">
        <v>17</v>
      </c>
      <c r="D227" t="s">
        <v>12</v>
      </c>
      <c r="E227" s="2">
        <v>278.39999999999998</v>
      </c>
      <c r="G227" s="2">
        <f t="shared" si="3"/>
        <v>278.39999999999998</v>
      </c>
    </row>
    <row r="228" spans="1:7">
      <c r="B228" s="422"/>
      <c r="C228" s="422"/>
      <c r="D228" t="s">
        <v>13</v>
      </c>
      <c r="E228" s="2">
        <v>20.2</v>
      </c>
      <c r="G228" s="2">
        <f t="shared" si="3"/>
        <v>298.59999999999997</v>
      </c>
    </row>
    <row r="229" spans="1:7">
      <c r="B229" s="422"/>
      <c r="C229" s="422"/>
      <c r="D229" t="s">
        <v>14</v>
      </c>
      <c r="E229" s="2">
        <v>56</v>
      </c>
      <c r="G229" s="2">
        <f t="shared" si="3"/>
        <v>354.59999999999997</v>
      </c>
    </row>
    <row r="230" spans="1:7">
      <c r="B230" s="422"/>
      <c r="C230" s="422"/>
      <c r="D230" t="s">
        <v>15</v>
      </c>
      <c r="E230" s="2">
        <v>5</v>
      </c>
      <c r="G230" s="2">
        <f t="shared" si="3"/>
        <v>359.59999999999997</v>
      </c>
    </row>
    <row r="231" spans="1:7">
      <c r="A231" s="3">
        <v>43524</v>
      </c>
      <c r="B231" s="422" t="s">
        <v>69</v>
      </c>
      <c r="C231" s="422" t="s">
        <v>17</v>
      </c>
      <c r="D231" t="s">
        <v>14</v>
      </c>
      <c r="E231" s="2"/>
      <c r="F231" s="2">
        <v>56</v>
      </c>
      <c r="G231" s="2">
        <f t="shared" si="3"/>
        <v>303.59999999999997</v>
      </c>
    </row>
    <row r="232" spans="1:7">
      <c r="A232" s="3">
        <v>43524</v>
      </c>
      <c r="B232" s="422" t="s">
        <v>69</v>
      </c>
      <c r="C232" s="422" t="s">
        <v>17</v>
      </c>
      <c r="D232" t="s">
        <v>15</v>
      </c>
      <c r="E232" s="2"/>
      <c r="F232" s="2">
        <v>5</v>
      </c>
      <c r="G232" s="2">
        <f t="shared" si="3"/>
        <v>298.59999999999997</v>
      </c>
    </row>
    <row r="233" spans="1:7">
      <c r="A233" s="3">
        <v>43552</v>
      </c>
      <c r="B233" s="422">
        <v>17555</v>
      </c>
      <c r="C233" s="422" t="s">
        <v>17</v>
      </c>
      <c r="D233" t="s">
        <v>12</v>
      </c>
      <c r="E233" s="2"/>
      <c r="F233" s="2">
        <v>278.39999999999998</v>
      </c>
      <c r="G233" s="2">
        <f t="shared" si="3"/>
        <v>20.199999999999989</v>
      </c>
    </row>
    <row r="234" spans="1:7">
      <c r="A234" s="3">
        <v>43602</v>
      </c>
      <c r="B234" s="422">
        <v>17844</v>
      </c>
      <c r="C234" s="422" t="s">
        <v>17</v>
      </c>
      <c r="D234" t="s">
        <v>13</v>
      </c>
      <c r="E234" s="2"/>
      <c r="F234" s="2">
        <v>20.2</v>
      </c>
      <c r="G234" s="2">
        <f t="shared" si="3"/>
        <v>0</v>
      </c>
    </row>
    <row r="235" spans="1:7">
      <c r="A235" s="3">
        <v>43555</v>
      </c>
      <c r="B235" s="422" t="s">
        <v>10</v>
      </c>
      <c r="C235" s="422" t="s">
        <v>18</v>
      </c>
      <c r="D235" t="s">
        <v>12</v>
      </c>
      <c r="E235" s="2">
        <v>258.5</v>
      </c>
      <c r="G235" s="2">
        <f t="shared" si="3"/>
        <v>258.5</v>
      </c>
    </row>
    <row r="236" spans="1:7">
      <c r="B236" s="422"/>
      <c r="C236" s="422"/>
      <c r="D236" t="s">
        <v>13</v>
      </c>
      <c r="E236" s="2">
        <v>16.100000000000001</v>
      </c>
      <c r="G236" s="2">
        <f t="shared" si="3"/>
        <v>274.60000000000002</v>
      </c>
    </row>
    <row r="237" spans="1:7">
      <c r="B237" s="422"/>
      <c r="C237" s="422"/>
      <c r="D237" t="s">
        <v>14</v>
      </c>
      <c r="E237" s="2">
        <v>60</v>
      </c>
      <c r="G237" s="2">
        <f t="shared" si="3"/>
        <v>334.6</v>
      </c>
    </row>
    <row r="238" spans="1:7">
      <c r="B238" s="422"/>
      <c r="C238" s="422"/>
      <c r="D238" t="s">
        <v>15</v>
      </c>
      <c r="E238" s="2">
        <v>5</v>
      </c>
      <c r="G238" s="2">
        <f t="shared" si="3"/>
        <v>339.6</v>
      </c>
    </row>
    <row r="239" spans="1:7">
      <c r="A239" s="3">
        <v>43555</v>
      </c>
      <c r="B239" s="422" t="s">
        <v>69</v>
      </c>
      <c r="C239" s="422" t="s">
        <v>18</v>
      </c>
      <c r="D239" t="s">
        <v>14</v>
      </c>
      <c r="E239" s="2"/>
      <c r="F239" s="2">
        <v>60</v>
      </c>
      <c r="G239" s="2">
        <f t="shared" si="3"/>
        <v>279.60000000000002</v>
      </c>
    </row>
    <row r="240" spans="1:7">
      <c r="A240" s="3">
        <v>43555</v>
      </c>
      <c r="B240" s="422" t="s">
        <v>69</v>
      </c>
      <c r="C240" s="422" t="s">
        <v>18</v>
      </c>
      <c r="D240" t="s">
        <v>15</v>
      </c>
      <c r="E240" s="2"/>
      <c r="F240" s="2">
        <v>5</v>
      </c>
      <c r="G240" s="2">
        <f t="shared" si="3"/>
        <v>274.60000000000002</v>
      </c>
    </row>
    <row r="241" spans="1:7">
      <c r="A241" s="3">
        <v>43602</v>
      </c>
      <c r="B241" s="422" t="s">
        <v>69</v>
      </c>
      <c r="C241" s="422" t="s">
        <v>18</v>
      </c>
      <c r="D241" t="s">
        <v>12</v>
      </c>
      <c r="E241" s="2"/>
      <c r="F241" s="2">
        <v>258.5</v>
      </c>
      <c r="G241" s="2">
        <f t="shared" si="3"/>
        <v>16.100000000000023</v>
      </c>
    </row>
    <row r="242" spans="1:7">
      <c r="A242" s="3">
        <v>43602</v>
      </c>
      <c r="B242" s="422" t="s">
        <v>69</v>
      </c>
      <c r="C242" s="422" t="s">
        <v>18</v>
      </c>
      <c r="D242" t="s">
        <v>13</v>
      </c>
      <c r="E242" s="2"/>
      <c r="F242" s="2">
        <v>16.100000000000001</v>
      </c>
      <c r="G242" s="2">
        <f t="shared" si="3"/>
        <v>0</v>
      </c>
    </row>
    <row r="243" spans="1:7">
      <c r="A243" s="31">
        <v>43585</v>
      </c>
      <c r="B243" s="421" t="s">
        <v>10</v>
      </c>
      <c r="C243" s="421" t="s">
        <v>19</v>
      </c>
      <c r="D243" t="s">
        <v>12</v>
      </c>
      <c r="E243" s="2">
        <v>261.7</v>
      </c>
      <c r="G243" s="2">
        <f t="shared" si="3"/>
        <v>261.7</v>
      </c>
    </row>
    <row r="244" spans="1:7">
      <c r="B244" s="422"/>
      <c r="C244" s="422"/>
      <c r="D244" t="s">
        <v>13</v>
      </c>
      <c r="E244" s="2">
        <v>14.6</v>
      </c>
      <c r="G244" s="2">
        <f t="shared" si="3"/>
        <v>276.3</v>
      </c>
    </row>
    <row r="245" spans="1:7">
      <c r="B245" s="422"/>
      <c r="C245" s="422"/>
      <c r="D245" t="s">
        <v>14</v>
      </c>
      <c r="E245" s="2">
        <v>60</v>
      </c>
      <c r="G245" s="2">
        <f t="shared" si="3"/>
        <v>336.3</v>
      </c>
    </row>
    <row r="246" spans="1:7">
      <c r="B246" s="422"/>
      <c r="C246" s="422"/>
      <c r="D246" t="s">
        <v>15</v>
      </c>
      <c r="E246" s="2">
        <v>5</v>
      </c>
      <c r="G246" s="2">
        <f t="shared" si="3"/>
        <v>341.3</v>
      </c>
    </row>
    <row r="247" spans="1:7">
      <c r="A247" s="3">
        <v>43585</v>
      </c>
      <c r="B247" s="422" t="s">
        <v>69</v>
      </c>
      <c r="C247" s="422" t="s">
        <v>19</v>
      </c>
      <c r="D247" t="s">
        <v>14</v>
      </c>
      <c r="E247" s="2"/>
      <c r="F247" s="2">
        <v>60</v>
      </c>
      <c r="G247" s="2">
        <f t="shared" si="3"/>
        <v>281.3</v>
      </c>
    </row>
    <row r="248" spans="1:7">
      <c r="A248" s="3">
        <v>43585</v>
      </c>
      <c r="B248" s="422" t="s">
        <v>69</v>
      </c>
      <c r="C248" s="422" t="s">
        <v>19</v>
      </c>
      <c r="D248" t="s">
        <v>15</v>
      </c>
      <c r="F248" s="2">
        <v>5</v>
      </c>
      <c r="G248" s="2">
        <f t="shared" si="3"/>
        <v>276.3</v>
      </c>
    </row>
    <row r="249" spans="1:7">
      <c r="A249" s="3">
        <v>43651</v>
      </c>
      <c r="B249" s="422">
        <v>18191</v>
      </c>
      <c r="C249" s="422" t="s">
        <v>19</v>
      </c>
      <c r="D249" t="s">
        <v>12</v>
      </c>
      <c r="F249" s="2">
        <v>261.7</v>
      </c>
      <c r="G249" s="2">
        <f t="shared" si="3"/>
        <v>14.600000000000023</v>
      </c>
    </row>
    <row r="250" spans="1:7">
      <c r="A250" s="3">
        <v>43651</v>
      </c>
      <c r="B250" s="422">
        <v>18191</v>
      </c>
      <c r="C250" s="422" t="s">
        <v>19</v>
      </c>
      <c r="D250" t="s">
        <v>13</v>
      </c>
      <c r="F250" s="2">
        <v>14.6</v>
      </c>
      <c r="G250" s="2">
        <f t="shared" si="3"/>
        <v>2.3092638912203256E-14</v>
      </c>
    </row>
    <row r="251" spans="1:7">
      <c r="A251" s="31">
        <v>43616</v>
      </c>
      <c r="B251" s="421" t="s">
        <v>10</v>
      </c>
      <c r="C251" s="421" t="s">
        <v>20</v>
      </c>
      <c r="D251" t="s">
        <v>12</v>
      </c>
      <c r="E251" s="2">
        <v>260.89999999999998</v>
      </c>
      <c r="G251" s="2">
        <f t="shared" si="3"/>
        <v>260.89999999999998</v>
      </c>
    </row>
    <row r="252" spans="1:7">
      <c r="B252" s="422"/>
      <c r="C252" s="422"/>
      <c r="D252" t="s">
        <v>13</v>
      </c>
      <c r="E252" s="2">
        <v>17</v>
      </c>
      <c r="G252" s="2">
        <f t="shared" si="3"/>
        <v>277.89999999999998</v>
      </c>
    </row>
    <row r="253" spans="1:7">
      <c r="B253" s="422"/>
      <c r="C253" s="422"/>
      <c r="D253" t="s">
        <v>14</v>
      </c>
      <c r="E253" s="2">
        <v>60</v>
      </c>
      <c r="G253" s="2">
        <f t="shared" si="3"/>
        <v>337.9</v>
      </c>
    </row>
    <row r="254" spans="1:7">
      <c r="B254" s="422"/>
      <c r="C254" s="422"/>
      <c r="D254" t="s">
        <v>15</v>
      </c>
      <c r="E254" s="2">
        <v>5</v>
      </c>
      <c r="G254" s="2">
        <f t="shared" si="3"/>
        <v>342.9</v>
      </c>
    </row>
    <row r="255" spans="1:7">
      <c r="A255" s="3">
        <v>43616</v>
      </c>
      <c r="B255" s="422" t="s">
        <v>69</v>
      </c>
      <c r="C255" s="422" t="s">
        <v>20</v>
      </c>
      <c r="D255" t="s">
        <v>14</v>
      </c>
      <c r="E255" s="2"/>
      <c r="F255" s="2">
        <v>60</v>
      </c>
      <c r="G255" s="2">
        <f t="shared" si="3"/>
        <v>282.89999999999998</v>
      </c>
    </row>
    <row r="256" spans="1:7">
      <c r="A256" s="3">
        <v>43616</v>
      </c>
      <c r="B256" s="422" t="s">
        <v>69</v>
      </c>
      <c r="C256" s="422" t="s">
        <v>20</v>
      </c>
      <c r="D256" t="s">
        <v>15</v>
      </c>
      <c r="E256" s="2"/>
      <c r="F256" s="2">
        <v>5</v>
      </c>
      <c r="G256" s="2">
        <f t="shared" si="3"/>
        <v>277.89999999999998</v>
      </c>
    </row>
    <row r="257" spans="1:7">
      <c r="A257" s="3">
        <v>43651</v>
      </c>
      <c r="B257" s="422">
        <v>18191</v>
      </c>
      <c r="C257" s="422" t="s">
        <v>20</v>
      </c>
      <c r="D257" t="s">
        <v>12</v>
      </c>
      <c r="E257" s="2"/>
      <c r="F257" s="2">
        <v>260.89999999999998</v>
      </c>
      <c r="G257" s="2">
        <f t="shared" si="3"/>
        <v>17</v>
      </c>
    </row>
    <row r="258" spans="1:7">
      <c r="A258" s="3">
        <v>43651</v>
      </c>
      <c r="B258" s="422">
        <v>18191</v>
      </c>
      <c r="C258" s="422" t="s">
        <v>20</v>
      </c>
      <c r="D258" t="s">
        <v>13</v>
      </c>
      <c r="E258" s="2"/>
      <c r="F258" s="2">
        <v>17</v>
      </c>
      <c r="G258" s="2">
        <f t="shared" si="3"/>
        <v>0</v>
      </c>
    </row>
    <row r="259" spans="1:7">
      <c r="A259" s="31">
        <v>43646</v>
      </c>
      <c r="B259" s="421" t="s">
        <v>10</v>
      </c>
      <c r="C259" s="421" t="s">
        <v>21</v>
      </c>
      <c r="D259" t="s">
        <v>12</v>
      </c>
      <c r="E259" s="2">
        <v>225.2</v>
      </c>
      <c r="G259" s="2">
        <f t="shared" si="3"/>
        <v>225.2</v>
      </c>
    </row>
    <row r="260" spans="1:7">
      <c r="B260" s="422"/>
      <c r="C260" s="422"/>
      <c r="D260" t="s">
        <v>13</v>
      </c>
      <c r="E260" s="2">
        <v>16.3</v>
      </c>
      <c r="G260" s="2">
        <f t="shared" si="3"/>
        <v>241.5</v>
      </c>
    </row>
    <row r="261" spans="1:7">
      <c r="B261" s="422"/>
      <c r="C261" s="422"/>
      <c r="D261" t="s">
        <v>14</v>
      </c>
      <c r="E261" s="2">
        <v>60</v>
      </c>
      <c r="G261" s="2">
        <f t="shared" si="3"/>
        <v>301.5</v>
      </c>
    </row>
    <row r="262" spans="1:7">
      <c r="B262" s="422"/>
      <c r="C262" s="422"/>
      <c r="D262" t="s">
        <v>15</v>
      </c>
      <c r="E262" s="2">
        <v>5</v>
      </c>
      <c r="G262" s="2">
        <f t="shared" si="3"/>
        <v>306.5</v>
      </c>
    </row>
    <row r="263" spans="1:7">
      <c r="A263" s="3">
        <v>43646</v>
      </c>
      <c r="B263" s="422" t="s">
        <v>69</v>
      </c>
      <c r="C263" s="422" t="s">
        <v>21</v>
      </c>
      <c r="D263" t="s">
        <v>14</v>
      </c>
      <c r="E263" s="2"/>
      <c r="F263" s="2">
        <v>60</v>
      </c>
      <c r="G263" s="2">
        <f t="shared" si="3"/>
        <v>246.5</v>
      </c>
    </row>
    <row r="264" spans="1:7">
      <c r="A264" s="3">
        <v>43646</v>
      </c>
      <c r="B264" s="422" t="s">
        <v>69</v>
      </c>
      <c r="C264" s="422" t="s">
        <v>21</v>
      </c>
      <c r="D264" t="s">
        <v>15</v>
      </c>
      <c r="E264" s="2"/>
      <c r="F264" s="2">
        <v>5</v>
      </c>
      <c r="G264" s="2">
        <f t="shared" ref="G264:G327" si="4">+G263+E264-F264</f>
        <v>241.5</v>
      </c>
    </row>
    <row r="265" spans="1:7">
      <c r="A265" s="3">
        <v>43683</v>
      </c>
      <c r="B265" s="422">
        <v>18476</v>
      </c>
      <c r="C265" s="422" t="s">
        <v>21</v>
      </c>
      <c r="D265" t="s">
        <v>12</v>
      </c>
      <c r="E265" s="2"/>
      <c r="F265" s="2">
        <v>225.2</v>
      </c>
      <c r="G265" s="2">
        <f t="shared" si="4"/>
        <v>16.300000000000011</v>
      </c>
    </row>
    <row r="266" spans="1:7">
      <c r="A266" s="3">
        <v>43683</v>
      </c>
      <c r="B266" s="422">
        <v>18476</v>
      </c>
      <c r="C266" s="422" t="s">
        <v>21</v>
      </c>
      <c r="D266" t="s">
        <v>13</v>
      </c>
      <c r="E266" s="2"/>
      <c r="F266" s="2">
        <v>16.3</v>
      </c>
      <c r="G266" s="2">
        <f t="shared" si="4"/>
        <v>0</v>
      </c>
    </row>
    <row r="267" spans="1:7">
      <c r="A267" s="31">
        <v>43677</v>
      </c>
      <c r="B267" s="421" t="s">
        <v>10</v>
      </c>
      <c r="C267" s="421" t="s">
        <v>22</v>
      </c>
      <c r="D267" t="s">
        <v>12</v>
      </c>
      <c r="E267" s="2">
        <v>225.3</v>
      </c>
      <c r="G267" s="2">
        <f t="shared" si="4"/>
        <v>225.3</v>
      </c>
    </row>
    <row r="268" spans="1:7">
      <c r="B268" s="422"/>
      <c r="C268" s="422"/>
      <c r="D268" t="s">
        <v>13</v>
      </c>
      <c r="E268" s="2">
        <v>15.7</v>
      </c>
      <c r="G268" s="2">
        <f t="shared" si="4"/>
        <v>241</v>
      </c>
    </row>
    <row r="269" spans="1:7">
      <c r="B269" s="422"/>
      <c r="C269" s="422"/>
      <c r="D269" t="s">
        <v>14</v>
      </c>
      <c r="E269" s="2">
        <v>60</v>
      </c>
      <c r="G269" s="2">
        <f t="shared" si="4"/>
        <v>301</v>
      </c>
    </row>
    <row r="270" spans="1:7">
      <c r="B270" s="422"/>
      <c r="C270" s="422"/>
      <c r="D270" t="s">
        <v>15</v>
      </c>
      <c r="E270" s="2">
        <v>5</v>
      </c>
      <c r="G270" s="2">
        <f t="shared" si="4"/>
        <v>306</v>
      </c>
    </row>
    <row r="271" spans="1:7">
      <c r="A271" s="3">
        <v>43677</v>
      </c>
      <c r="B271" s="422" t="s">
        <v>69</v>
      </c>
      <c r="C271" s="422" t="s">
        <v>22</v>
      </c>
      <c r="D271" t="s">
        <v>14</v>
      </c>
      <c r="E271" s="2"/>
      <c r="F271" s="2">
        <v>60</v>
      </c>
      <c r="G271" s="2">
        <f t="shared" si="4"/>
        <v>246</v>
      </c>
    </row>
    <row r="272" spans="1:7">
      <c r="A272" s="3">
        <v>43677</v>
      </c>
      <c r="B272" s="422" t="s">
        <v>69</v>
      </c>
      <c r="C272" s="422" t="s">
        <v>22</v>
      </c>
      <c r="D272" t="s">
        <v>15</v>
      </c>
      <c r="E272" s="2"/>
      <c r="F272" s="2">
        <v>5</v>
      </c>
      <c r="G272" s="2">
        <f t="shared" si="4"/>
        <v>241</v>
      </c>
    </row>
    <row r="273" spans="1:7">
      <c r="A273" s="3">
        <v>43734</v>
      </c>
      <c r="B273" s="422">
        <v>18795</v>
      </c>
      <c r="C273" s="422" t="s">
        <v>22</v>
      </c>
      <c r="D273" t="s">
        <v>12</v>
      </c>
      <c r="E273" s="2"/>
      <c r="F273" s="2">
        <v>225.3</v>
      </c>
      <c r="G273" s="2">
        <f t="shared" si="4"/>
        <v>15.699999999999989</v>
      </c>
    </row>
    <row r="274" spans="1:7">
      <c r="A274" s="3">
        <v>43734</v>
      </c>
      <c r="B274" s="422">
        <v>18795</v>
      </c>
      <c r="C274" s="422" t="s">
        <v>22</v>
      </c>
      <c r="D274" t="s">
        <v>13</v>
      </c>
      <c r="E274" s="2"/>
      <c r="F274" s="2">
        <v>15.7</v>
      </c>
      <c r="G274" s="2">
        <f t="shared" si="4"/>
        <v>0</v>
      </c>
    </row>
    <row r="275" spans="1:7">
      <c r="A275" s="31">
        <v>43708</v>
      </c>
      <c r="B275" s="421" t="s">
        <v>10</v>
      </c>
      <c r="C275" s="421" t="s">
        <v>23</v>
      </c>
      <c r="D275" t="s">
        <v>12</v>
      </c>
      <c r="E275" s="2">
        <v>219.1</v>
      </c>
      <c r="G275" s="2">
        <f t="shared" si="4"/>
        <v>219.1</v>
      </c>
    </row>
    <row r="276" spans="1:7">
      <c r="B276" s="422"/>
      <c r="C276" s="422"/>
      <c r="D276" t="s">
        <v>13</v>
      </c>
      <c r="E276" s="2">
        <v>15.2</v>
      </c>
      <c r="G276" s="2">
        <f t="shared" si="4"/>
        <v>234.29999999999998</v>
      </c>
    </row>
    <row r="277" spans="1:7">
      <c r="B277" s="422"/>
      <c r="C277" s="422"/>
      <c r="D277" t="s">
        <v>14</v>
      </c>
      <c r="E277" s="2">
        <v>60</v>
      </c>
      <c r="G277" s="2">
        <f t="shared" si="4"/>
        <v>294.29999999999995</v>
      </c>
    </row>
    <row r="278" spans="1:7">
      <c r="B278" s="422"/>
      <c r="C278" s="422"/>
      <c r="D278" t="s">
        <v>15</v>
      </c>
      <c r="E278" s="2">
        <v>5</v>
      </c>
      <c r="G278" s="2">
        <f t="shared" si="4"/>
        <v>299.29999999999995</v>
      </c>
    </row>
    <row r="279" spans="1:7">
      <c r="A279" s="3">
        <v>43708</v>
      </c>
      <c r="B279" s="422" t="s">
        <v>69</v>
      </c>
      <c r="C279" s="422" t="s">
        <v>23</v>
      </c>
      <c r="D279" t="s">
        <v>14</v>
      </c>
      <c r="E279" s="2"/>
      <c r="F279" s="2">
        <v>52</v>
      </c>
      <c r="G279" s="2">
        <f t="shared" si="4"/>
        <v>247.29999999999995</v>
      </c>
    </row>
    <row r="280" spans="1:7">
      <c r="A280" s="3">
        <v>43712</v>
      </c>
      <c r="B280" s="422">
        <v>18630</v>
      </c>
      <c r="C280" s="422" t="s">
        <v>23</v>
      </c>
      <c r="D280" t="s">
        <v>14</v>
      </c>
      <c r="E280" s="2"/>
      <c r="F280" s="2">
        <v>8</v>
      </c>
      <c r="G280" s="2">
        <f t="shared" si="4"/>
        <v>239.29999999999995</v>
      </c>
    </row>
    <row r="281" spans="1:7">
      <c r="A281" s="3">
        <v>43712</v>
      </c>
      <c r="B281" s="422">
        <v>18630</v>
      </c>
      <c r="C281" s="422" t="s">
        <v>23</v>
      </c>
      <c r="D281" t="s">
        <v>15</v>
      </c>
      <c r="E281" s="2"/>
      <c r="F281" s="2">
        <v>5</v>
      </c>
      <c r="G281" s="2">
        <f t="shared" si="4"/>
        <v>234.29999999999995</v>
      </c>
    </row>
    <row r="282" spans="1:7">
      <c r="A282" s="3">
        <v>43766</v>
      </c>
      <c r="B282" s="422">
        <v>19073</v>
      </c>
      <c r="C282" s="422" t="s">
        <v>23</v>
      </c>
      <c r="D282" t="s">
        <v>12</v>
      </c>
      <c r="E282" s="2"/>
      <c r="F282" s="2">
        <v>219.1</v>
      </c>
      <c r="G282" s="2">
        <f t="shared" si="4"/>
        <v>15.19999999999996</v>
      </c>
    </row>
    <row r="283" spans="1:7">
      <c r="A283" s="3">
        <v>43766</v>
      </c>
      <c r="B283" s="422">
        <v>19073</v>
      </c>
      <c r="C283" s="422" t="s">
        <v>23</v>
      </c>
      <c r="D283" t="s">
        <v>13</v>
      </c>
      <c r="E283" s="2"/>
      <c r="F283" s="2">
        <v>15.2</v>
      </c>
      <c r="G283" s="2">
        <f t="shared" si="4"/>
        <v>-3.907985046680551E-14</v>
      </c>
    </row>
    <row r="284" spans="1:7">
      <c r="A284" s="31">
        <v>43738</v>
      </c>
      <c r="B284" s="421" t="s">
        <v>10</v>
      </c>
      <c r="C284" s="421" t="s">
        <v>24</v>
      </c>
      <c r="D284" t="s">
        <v>12</v>
      </c>
      <c r="E284" s="2">
        <v>220.1</v>
      </c>
      <c r="G284" s="2">
        <f t="shared" si="4"/>
        <v>220.09999999999997</v>
      </c>
    </row>
    <row r="285" spans="1:7">
      <c r="B285" s="422"/>
      <c r="C285" s="422"/>
      <c r="D285" t="s">
        <v>13</v>
      </c>
      <c r="E285" s="2">
        <v>15.4</v>
      </c>
      <c r="G285" s="2">
        <f t="shared" si="4"/>
        <v>235.49999999999997</v>
      </c>
    </row>
    <row r="286" spans="1:7">
      <c r="B286" s="422"/>
      <c r="C286" s="422"/>
      <c r="D286" t="s">
        <v>14</v>
      </c>
      <c r="E286" s="2">
        <v>60</v>
      </c>
      <c r="G286" s="2">
        <f t="shared" si="4"/>
        <v>295.5</v>
      </c>
    </row>
    <row r="287" spans="1:7">
      <c r="B287" s="422"/>
      <c r="C287" s="422"/>
      <c r="D287" t="s">
        <v>15</v>
      </c>
      <c r="E287" s="2">
        <v>5</v>
      </c>
      <c r="G287" s="2">
        <f t="shared" si="4"/>
        <v>300.5</v>
      </c>
    </row>
    <row r="288" spans="1:7">
      <c r="A288" s="3">
        <v>43738</v>
      </c>
      <c r="B288" s="422" t="s">
        <v>69</v>
      </c>
      <c r="C288" s="422" t="s">
        <v>24</v>
      </c>
      <c r="D288" t="s">
        <v>14</v>
      </c>
      <c r="E288" s="2"/>
      <c r="F288" s="2">
        <v>60</v>
      </c>
      <c r="G288" s="2">
        <f t="shared" si="4"/>
        <v>240.5</v>
      </c>
    </row>
    <row r="289" spans="1:7">
      <c r="A289" s="3">
        <v>43738</v>
      </c>
      <c r="B289" s="422" t="s">
        <v>69</v>
      </c>
      <c r="C289" s="422" t="s">
        <v>24</v>
      </c>
      <c r="D289" t="s">
        <v>15</v>
      </c>
      <c r="E289" s="2"/>
      <c r="F289" s="2">
        <v>5</v>
      </c>
      <c r="G289" s="2">
        <f t="shared" si="4"/>
        <v>235.5</v>
      </c>
    </row>
    <row r="290" spans="1:7">
      <c r="A290" s="3">
        <v>43766</v>
      </c>
      <c r="B290" s="422">
        <v>19073</v>
      </c>
      <c r="C290" s="422" t="s">
        <v>24</v>
      </c>
      <c r="D290" t="s">
        <v>12</v>
      </c>
      <c r="E290" s="2"/>
      <c r="F290" s="2">
        <v>220.1</v>
      </c>
      <c r="G290" s="2">
        <f t="shared" si="4"/>
        <v>15.400000000000006</v>
      </c>
    </row>
    <row r="291" spans="1:7">
      <c r="A291" s="3">
        <v>43766</v>
      </c>
      <c r="B291" s="422">
        <v>19073</v>
      </c>
      <c r="C291" s="422" t="s">
        <v>24</v>
      </c>
      <c r="D291" t="s">
        <v>13</v>
      </c>
      <c r="E291" s="2"/>
      <c r="F291" s="2">
        <v>15.4</v>
      </c>
      <c r="G291" s="2">
        <f t="shared" si="4"/>
        <v>0</v>
      </c>
    </row>
    <row r="292" spans="1:7">
      <c r="A292" s="31">
        <v>43769</v>
      </c>
      <c r="B292" s="421" t="s">
        <v>10</v>
      </c>
      <c r="C292" s="421" t="s">
        <v>25</v>
      </c>
      <c r="D292" s="54" t="s">
        <v>12</v>
      </c>
      <c r="E292" s="45">
        <v>221.5</v>
      </c>
      <c r="G292" s="2">
        <f t="shared" si="4"/>
        <v>221.5</v>
      </c>
    </row>
    <row r="293" spans="1:7">
      <c r="A293" s="71"/>
      <c r="B293" s="425"/>
      <c r="C293" s="425"/>
      <c r="D293" s="54" t="s">
        <v>13</v>
      </c>
      <c r="E293" s="45">
        <v>14.9</v>
      </c>
      <c r="G293" s="2">
        <f t="shared" si="4"/>
        <v>236.4</v>
      </c>
    </row>
    <row r="294" spans="1:7">
      <c r="A294" s="71"/>
      <c r="B294" s="425"/>
      <c r="C294" s="425"/>
      <c r="D294" s="54" t="s">
        <v>14</v>
      </c>
      <c r="E294" s="45">
        <v>60</v>
      </c>
      <c r="G294" s="2">
        <f t="shared" si="4"/>
        <v>296.39999999999998</v>
      </c>
    </row>
    <row r="295" spans="1:7">
      <c r="A295" s="71"/>
      <c r="B295" s="425"/>
      <c r="C295" s="425"/>
      <c r="D295" s="54" t="s">
        <v>15</v>
      </c>
      <c r="E295" s="45">
        <v>5</v>
      </c>
      <c r="G295" s="2">
        <f t="shared" si="4"/>
        <v>301.39999999999998</v>
      </c>
    </row>
    <row r="296" spans="1:7">
      <c r="A296" s="3">
        <v>43769</v>
      </c>
      <c r="B296" s="422" t="s">
        <v>69</v>
      </c>
      <c r="C296" s="422" t="s">
        <v>25</v>
      </c>
      <c r="D296" t="s">
        <v>14</v>
      </c>
      <c r="E296" s="45"/>
      <c r="F296" s="45">
        <v>60</v>
      </c>
      <c r="G296" s="2">
        <f t="shared" si="4"/>
        <v>241.39999999999998</v>
      </c>
    </row>
    <row r="297" spans="1:7">
      <c r="A297" s="3">
        <v>43769</v>
      </c>
      <c r="B297" s="422" t="s">
        <v>69</v>
      </c>
      <c r="C297" s="422" t="s">
        <v>25</v>
      </c>
      <c r="D297" t="s">
        <v>15</v>
      </c>
      <c r="E297" s="45"/>
      <c r="F297" s="45">
        <v>5</v>
      </c>
      <c r="G297" s="2">
        <f t="shared" si="4"/>
        <v>236.39999999999998</v>
      </c>
    </row>
    <row r="298" spans="1:7">
      <c r="A298" s="3">
        <v>43837</v>
      </c>
      <c r="B298" s="422">
        <v>19493</v>
      </c>
      <c r="C298" s="422" t="s">
        <v>25</v>
      </c>
      <c r="D298" t="s">
        <v>12</v>
      </c>
      <c r="E298" s="45"/>
      <c r="F298" s="45">
        <v>221.5</v>
      </c>
      <c r="G298" s="2">
        <f t="shared" si="4"/>
        <v>14.899999999999977</v>
      </c>
    </row>
    <row r="299" spans="1:7">
      <c r="A299" s="3">
        <v>43837</v>
      </c>
      <c r="B299" s="422">
        <v>19493</v>
      </c>
      <c r="C299" s="422" t="s">
        <v>25</v>
      </c>
      <c r="D299" t="s">
        <v>13</v>
      </c>
      <c r="E299" s="45"/>
      <c r="F299" s="45">
        <v>14.9</v>
      </c>
      <c r="G299" s="2">
        <f t="shared" si="4"/>
        <v>-2.3092638912203256E-14</v>
      </c>
    </row>
    <row r="300" spans="1:7">
      <c r="A300" s="31">
        <v>43799</v>
      </c>
      <c r="B300" s="421" t="s">
        <v>10</v>
      </c>
      <c r="C300" s="421" t="s">
        <v>26</v>
      </c>
      <c r="D300" s="54" t="s">
        <v>12</v>
      </c>
      <c r="E300" s="45">
        <v>248.2</v>
      </c>
      <c r="F300" s="45"/>
      <c r="G300" s="2">
        <f t="shared" si="4"/>
        <v>248.19999999999996</v>
      </c>
    </row>
    <row r="301" spans="1:7">
      <c r="A301" s="71"/>
      <c r="B301" s="425"/>
      <c r="C301" s="425"/>
      <c r="D301" s="54" t="s">
        <v>13</v>
      </c>
      <c r="E301" s="45">
        <v>15.5</v>
      </c>
      <c r="F301" s="45"/>
      <c r="G301" s="2">
        <f t="shared" si="4"/>
        <v>263.69999999999993</v>
      </c>
    </row>
    <row r="302" spans="1:7">
      <c r="A302" s="71"/>
      <c r="B302" s="425"/>
      <c r="C302" s="425"/>
      <c r="D302" s="54" t="s">
        <v>14</v>
      </c>
      <c r="E302" s="45">
        <v>60</v>
      </c>
      <c r="F302" s="45"/>
      <c r="G302" s="2">
        <f t="shared" si="4"/>
        <v>323.69999999999993</v>
      </c>
    </row>
    <row r="303" spans="1:7">
      <c r="A303" s="71"/>
      <c r="B303" s="425"/>
      <c r="C303" s="425"/>
      <c r="D303" s="54" t="s">
        <v>15</v>
      </c>
      <c r="E303" s="45">
        <v>5</v>
      </c>
      <c r="F303" s="45"/>
      <c r="G303" s="2">
        <f t="shared" si="4"/>
        <v>328.69999999999993</v>
      </c>
    </row>
    <row r="304" spans="1:7">
      <c r="A304" s="71">
        <v>43799</v>
      </c>
      <c r="B304" s="422" t="s">
        <v>69</v>
      </c>
      <c r="C304" s="422" t="s">
        <v>26</v>
      </c>
      <c r="D304" t="s">
        <v>14</v>
      </c>
      <c r="E304" s="45"/>
      <c r="F304" s="45">
        <v>60</v>
      </c>
      <c r="G304" s="2">
        <f t="shared" si="4"/>
        <v>268.69999999999993</v>
      </c>
    </row>
    <row r="305" spans="1:7">
      <c r="A305" s="71">
        <v>43799</v>
      </c>
      <c r="B305" s="422" t="s">
        <v>69</v>
      </c>
      <c r="C305" s="422" t="s">
        <v>26</v>
      </c>
      <c r="D305" t="s">
        <v>15</v>
      </c>
      <c r="E305" s="45"/>
      <c r="F305" s="45">
        <v>5</v>
      </c>
      <c r="G305" s="2">
        <f t="shared" si="4"/>
        <v>263.69999999999993</v>
      </c>
    </row>
    <row r="306" spans="1:7">
      <c r="A306" s="71">
        <v>43853</v>
      </c>
      <c r="B306" s="422">
        <v>19609</v>
      </c>
      <c r="C306" s="422" t="s">
        <v>26</v>
      </c>
      <c r="D306" s="54" t="s">
        <v>12</v>
      </c>
      <c r="E306" s="45"/>
      <c r="F306" s="45">
        <v>248.2</v>
      </c>
      <c r="G306" s="2">
        <f t="shared" si="4"/>
        <v>15.499999999999943</v>
      </c>
    </row>
    <row r="307" spans="1:7">
      <c r="A307" s="71">
        <v>43853</v>
      </c>
      <c r="B307" s="422">
        <v>19609</v>
      </c>
      <c r="C307" s="422" t="s">
        <v>26</v>
      </c>
      <c r="D307" s="54" t="s">
        <v>13</v>
      </c>
      <c r="E307" s="45"/>
      <c r="F307" s="45">
        <v>15.5</v>
      </c>
      <c r="G307" s="2">
        <f t="shared" si="4"/>
        <v>-5.6843418860808015E-14</v>
      </c>
    </row>
    <row r="308" spans="1:7">
      <c r="A308" s="31">
        <v>43830</v>
      </c>
      <c r="B308" s="421" t="s">
        <v>10</v>
      </c>
      <c r="C308" s="421" t="s">
        <v>27</v>
      </c>
      <c r="D308" s="54" t="s">
        <v>12</v>
      </c>
      <c r="E308" s="45">
        <v>259.39999999999998</v>
      </c>
      <c r="F308" s="45"/>
      <c r="G308" s="2">
        <f t="shared" si="4"/>
        <v>259.39999999999992</v>
      </c>
    </row>
    <row r="309" spans="1:7">
      <c r="A309" s="71"/>
      <c r="B309" s="425"/>
      <c r="C309" s="425"/>
      <c r="D309" s="54" t="s">
        <v>13</v>
      </c>
      <c r="E309" s="45">
        <v>15.5</v>
      </c>
      <c r="F309" s="45"/>
      <c r="G309" s="2">
        <f t="shared" si="4"/>
        <v>274.89999999999992</v>
      </c>
    </row>
    <row r="310" spans="1:7">
      <c r="A310" s="71"/>
      <c r="B310" s="425"/>
      <c r="C310" s="425"/>
      <c r="D310" s="54" t="s">
        <v>14</v>
      </c>
      <c r="E310" s="45">
        <v>60</v>
      </c>
      <c r="F310" s="45"/>
      <c r="G310" s="2">
        <f t="shared" si="4"/>
        <v>334.89999999999992</v>
      </c>
    </row>
    <row r="311" spans="1:7">
      <c r="A311" s="71"/>
      <c r="B311" s="425"/>
      <c r="C311" s="425"/>
      <c r="D311" s="54" t="s">
        <v>15</v>
      </c>
      <c r="E311" s="45">
        <v>5</v>
      </c>
      <c r="F311" s="45"/>
      <c r="G311" s="2">
        <f t="shared" si="4"/>
        <v>339.89999999999992</v>
      </c>
    </row>
    <row r="312" spans="1:7">
      <c r="A312" s="71">
        <v>43830</v>
      </c>
      <c r="B312" s="422" t="s">
        <v>69</v>
      </c>
      <c r="C312" s="422" t="s">
        <v>27</v>
      </c>
      <c r="D312" t="s">
        <v>14</v>
      </c>
      <c r="E312" s="45"/>
      <c r="F312" s="45">
        <v>60</v>
      </c>
      <c r="G312" s="2">
        <f t="shared" si="4"/>
        <v>279.89999999999992</v>
      </c>
    </row>
    <row r="313" spans="1:7">
      <c r="A313" s="71">
        <v>43830</v>
      </c>
      <c r="B313" s="422" t="s">
        <v>69</v>
      </c>
      <c r="C313" s="422" t="s">
        <v>27</v>
      </c>
      <c r="D313" t="s">
        <v>15</v>
      </c>
      <c r="E313" s="45"/>
      <c r="F313" s="45">
        <v>5</v>
      </c>
      <c r="G313" s="2">
        <f t="shared" si="4"/>
        <v>274.89999999999992</v>
      </c>
    </row>
    <row r="314" spans="1:7">
      <c r="A314" s="71">
        <v>43853</v>
      </c>
      <c r="B314" s="422">
        <v>19609</v>
      </c>
      <c r="C314" s="422" t="s">
        <v>11</v>
      </c>
      <c r="D314" s="54" t="s">
        <v>12</v>
      </c>
      <c r="E314" s="45"/>
      <c r="F314" s="45">
        <v>259.39999999999998</v>
      </c>
      <c r="G314" s="2">
        <f t="shared" si="4"/>
        <v>15.499999999999943</v>
      </c>
    </row>
    <row r="315" spans="1:7">
      <c r="A315" s="71">
        <v>43853</v>
      </c>
      <c r="B315" s="422">
        <v>19609</v>
      </c>
      <c r="C315" s="422" t="s">
        <v>11</v>
      </c>
      <c r="D315" s="54" t="s">
        <v>13</v>
      </c>
      <c r="E315" s="45"/>
      <c r="F315" s="45">
        <v>15.5</v>
      </c>
      <c r="G315" s="2">
        <f t="shared" si="4"/>
        <v>-5.6843418860808015E-14</v>
      </c>
    </row>
    <row r="316" spans="1:7">
      <c r="A316" s="31">
        <v>43861</v>
      </c>
      <c r="B316" s="421" t="s">
        <v>10</v>
      </c>
      <c r="C316" s="421" t="s">
        <v>11</v>
      </c>
      <c r="D316" s="54" t="s">
        <v>12</v>
      </c>
      <c r="E316" s="45">
        <v>290.2</v>
      </c>
      <c r="F316" s="45"/>
      <c r="G316" s="2">
        <f t="shared" si="4"/>
        <v>290.19999999999993</v>
      </c>
    </row>
    <row r="317" spans="1:7">
      <c r="A317" s="71"/>
      <c r="B317" s="425"/>
      <c r="C317" s="425"/>
      <c r="D317" s="54" t="s">
        <v>13</v>
      </c>
      <c r="E317" s="45">
        <v>14.7</v>
      </c>
      <c r="F317" s="45"/>
      <c r="G317" s="2">
        <f t="shared" si="4"/>
        <v>304.89999999999992</v>
      </c>
    </row>
    <row r="318" spans="1:7">
      <c r="A318" s="71"/>
      <c r="B318" s="425"/>
      <c r="C318" s="425"/>
      <c r="D318" s="54" t="s">
        <v>14</v>
      </c>
      <c r="E318" s="45">
        <v>60</v>
      </c>
      <c r="F318" s="45"/>
      <c r="G318" s="2">
        <f t="shared" si="4"/>
        <v>364.89999999999992</v>
      </c>
    </row>
    <row r="319" spans="1:7">
      <c r="A319" s="71"/>
      <c r="B319" s="425"/>
      <c r="C319" s="425"/>
      <c r="D319" s="54" t="s">
        <v>15</v>
      </c>
      <c r="E319" s="45">
        <v>5</v>
      </c>
      <c r="F319" s="45"/>
      <c r="G319" s="2">
        <f t="shared" si="4"/>
        <v>369.89999999999992</v>
      </c>
    </row>
    <row r="320" spans="1:7">
      <c r="A320" s="3">
        <v>43861</v>
      </c>
      <c r="B320" s="422" t="s">
        <v>69</v>
      </c>
      <c r="C320" s="422" t="s">
        <v>11</v>
      </c>
      <c r="D320" t="s">
        <v>14</v>
      </c>
      <c r="E320" s="45"/>
      <c r="F320" s="45">
        <v>60</v>
      </c>
      <c r="G320" s="2">
        <f t="shared" si="4"/>
        <v>309.89999999999992</v>
      </c>
    </row>
    <row r="321" spans="1:7">
      <c r="A321" s="3">
        <v>43861</v>
      </c>
      <c r="B321" s="422" t="s">
        <v>69</v>
      </c>
      <c r="C321" s="422" t="s">
        <v>11</v>
      </c>
      <c r="D321" t="s">
        <v>15</v>
      </c>
      <c r="E321" s="45"/>
      <c r="F321" s="45">
        <v>5</v>
      </c>
      <c r="G321" s="2">
        <f t="shared" si="4"/>
        <v>304.89999999999992</v>
      </c>
    </row>
    <row r="322" spans="1:7">
      <c r="A322" s="3">
        <v>44050</v>
      </c>
      <c r="B322" s="422">
        <v>20161</v>
      </c>
      <c r="C322" s="422" t="s">
        <v>11</v>
      </c>
      <c r="D322" t="s">
        <v>12</v>
      </c>
      <c r="E322" s="45"/>
      <c r="F322" s="45">
        <v>290.2</v>
      </c>
      <c r="G322" s="2">
        <f t="shared" si="4"/>
        <v>14.699999999999932</v>
      </c>
    </row>
    <row r="323" spans="1:7">
      <c r="A323" s="3">
        <v>44050</v>
      </c>
      <c r="B323" s="422">
        <v>20161</v>
      </c>
      <c r="C323" s="422" t="s">
        <v>11</v>
      </c>
      <c r="D323" t="s">
        <v>13</v>
      </c>
      <c r="E323" s="45"/>
      <c r="F323" s="45">
        <v>14.7</v>
      </c>
      <c r="G323" s="2">
        <f t="shared" si="4"/>
        <v>-6.7501559897209518E-14</v>
      </c>
    </row>
    <row r="324" spans="1:7">
      <c r="A324" s="31">
        <v>43890</v>
      </c>
      <c r="B324" s="421" t="s">
        <v>10</v>
      </c>
      <c r="C324" s="421" t="s">
        <v>17</v>
      </c>
      <c r="D324" t="s">
        <v>12</v>
      </c>
      <c r="E324" s="45">
        <v>301.2</v>
      </c>
      <c r="F324" s="45"/>
      <c r="G324" s="2">
        <f t="shared" si="4"/>
        <v>301.19999999999993</v>
      </c>
    </row>
    <row r="325" spans="1:7">
      <c r="B325" s="422"/>
      <c r="C325" s="422"/>
      <c r="D325" t="s">
        <v>13</v>
      </c>
      <c r="E325" s="45">
        <v>15.8</v>
      </c>
      <c r="F325" s="45"/>
      <c r="G325" s="2">
        <f t="shared" si="4"/>
        <v>316.99999999999994</v>
      </c>
    </row>
    <row r="326" spans="1:7">
      <c r="B326" s="422"/>
      <c r="C326" s="422"/>
      <c r="D326" t="s">
        <v>14</v>
      </c>
      <c r="E326" s="45">
        <v>58</v>
      </c>
      <c r="F326" s="45"/>
      <c r="G326" s="2">
        <f t="shared" si="4"/>
        <v>374.99999999999994</v>
      </c>
    </row>
    <row r="327" spans="1:7">
      <c r="B327" s="422"/>
      <c r="C327" s="422"/>
      <c r="D327" t="s">
        <v>29</v>
      </c>
      <c r="E327" s="45">
        <v>5</v>
      </c>
      <c r="F327" s="45"/>
      <c r="G327" s="2">
        <f t="shared" si="4"/>
        <v>379.99999999999994</v>
      </c>
    </row>
    <row r="328" spans="1:7">
      <c r="A328" s="3">
        <v>43890</v>
      </c>
      <c r="B328" s="422" t="s">
        <v>69</v>
      </c>
      <c r="C328" s="422" t="s">
        <v>17</v>
      </c>
      <c r="D328" t="s">
        <v>14</v>
      </c>
      <c r="E328" s="45"/>
      <c r="F328" s="45">
        <v>58</v>
      </c>
      <c r="G328" s="2">
        <f t="shared" ref="G328:G391" si="5">+G327+E328-F328</f>
        <v>321.99999999999994</v>
      </c>
    </row>
    <row r="329" spans="1:7">
      <c r="A329" s="3">
        <v>43890</v>
      </c>
      <c r="B329" s="422" t="s">
        <v>69</v>
      </c>
      <c r="C329" s="422" t="s">
        <v>17</v>
      </c>
      <c r="D329" t="s">
        <v>29</v>
      </c>
      <c r="E329" s="45"/>
      <c r="F329" s="45">
        <v>5</v>
      </c>
      <c r="G329" s="2">
        <f t="shared" si="5"/>
        <v>316.99999999999994</v>
      </c>
    </row>
    <row r="330" spans="1:7">
      <c r="A330" s="3">
        <v>44050</v>
      </c>
      <c r="B330" s="422">
        <v>20161</v>
      </c>
      <c r="C330" s="422" t="s">
        <v>17</v>
      </c>
      <c r="D330" t="s">
        <v>12</v>
      </c>
      <c r="E330" s="45"/>
      <c r="F330" s="45">
        <v>301.2</v>
      </c>
      <c r="G330" s="2">
        <f t="shared" si="5"/>
        <v>15.799999999999955</v>
      </c>
    </row>
    <row r="331" spans="1:7">
      <c r="A331" s="3">
        <v>44050</v>
      </c>
      <c r="B331" s="422">
        <v>20161</v>
      </c>
      <c r="C331" s="422" t="s">
        <v>17</v>
      </c>
      <c r="D331" t="s">
        <v>13</v>
      </c>
      <c r="E331" s="45"/>
      <c r="F331" s="45">
        <v>15.8</v>
      </c>
      <c r="G331" s="2">
        <f t="shared" si="5"/>
        <v>-4.6185277824406512E-14</v>
      </c>
    </row>
    <row r="332" spans="1:7">
      <c r="A332" s="31">
        <v>43921</v>
      </c>
      <c r="B332" s="421" t="s">
        <v>10</v>
      </c>
      <c r="C332" s="421" t="s">
        <v>18</v>
      </c>
      <c r="D332" t="s">
        <v>12</v>
      </c>
      <c r="E332" s="45">
        <v>314.7</v>
      </c>
      <c r="F332" s="45"/>
      <c r="G332" s="2">
        <f t="shared" si="5"/>
        <v>314.69999999999993</v>
      </c>
    </row>
    <row r="333" spans="1:7">
      <c r="B333" s="422"/>
      <c r="C333" s="422"/>
      <c r="D333" t="s">
        <v>13</v>
      </c>
      <c r="E333" s="45">
        <v>16</v>
      </c>
      <c r="F333" s="45"/>
      <c r="G333" s="2">
        <f t="shared" si="5"/>
        <v>330.69999999999993</v>
      </c>
    </row>
    <row r="334" spans="1:7">
      <c r="B334" s="422"/>
      <c r="C334" s="422"/>
      <c r="D334" t="s">
        <v>14</v>
      </c>
      <c r="E334" s="45">
        <v>60</v>
      </c>
      <c r="F334" s="45"/>
      <c r="G334" s="2">
        <f t="shared" si="5"/>
        <v>390.69999999999993</v>
      </c>
    </row>
    <row r="335" spans="1:7">
      <c r="B335" s="422"/>
      <c r="C335" s="422"/>
      <c r="D335" t="s">
        <v>29</v>
      </c>
      <c r="E335" s="45">
        <v>5</v>
      </c>
      <c r="F335" s="45"/>
      <c r="G335" s="2">
        <f t="shared" si="5"/>
        <v>395.69999999999993</v>
      </c>
    </row>
    <row r="336" spans="1:7">
      <c r="A336" s="3">
        <v>43921</v>
      </c>
      <c r="B336" s="422" t="s">
        <v>69</v>
      </c>
      <c r="C336" s="422" t="s">
        <v>18</v>
      </c>
      <c r="D336" t="s">
        <v>14</v>
      </c>
      <c r="E336" s="45"/>
      <c r="F336" s="45">
        <v>60</v>
      </c>
      <c r="G336" s="2">
        <f t="shared" si="5"/>
        <v>335.69999999999993</v>
      </c>
    </row>
    <row r="337" spans="1:8">
      <c r="A337" s="3">
        <v>43921</v>
      </c>
      <c r="B337" s="422" t="s">
        <v>69</v>
      </c>
      <c r="C337" s="422" t="s">
        <v>18</v>
      </c>
      <c r="D337" t="s">
        <v>15</v>
      </c>
      <c r="E337" s="45"/>
      <c r="F337" s="45">
        <v>5</v>
      </c>
      <c r="G337" s="2">
        <f t="shared" si="5"/>
        <v>330.69999999999993</v>
      </c>
    </row>
    <row r="338" spans="1:8">
      <c r="A338" s="3">
        <v>44050</v>
      </c>
      <c r="B338" s="422">
        <v>20161</v>
      </c>
      <c r="C338" s="422" t="s">
        <v>18</v>
      </c>
      <c r="D338" t="s">
        <v>12</v>
      </c>
      <c r="E338" s="45"/>
      <c r="F338" s="45">
        <v>314.7</v>
      </c>
      <c r="G338" s="2">
        <f t="shared" si="5"/>
        <v>15.999999999999943</v>
      </c>
    </row>
    <row r="339" spans="1:8">
      <c r="A339" s="3">
        <v>44050</v>
      </c>
      <c r="B339" s="422">
        <v>20161</v>
      </c>
      <c r="C339" s="422" t="s">
        <v>18</v>
      </c>
      <c r="D339" t="s">
        <v>13</v>
      </c>
      <c r="E339" s="45"/>
      <c r="F339" s="45">
        <v>16</v>
      </c>
      <c r="G339" s="2">
        <f t="shared" si="5"/>
        <v>-5.6843418860808015E-14</v>
      </c>
    </row>
    <row r="340" spans="1:8">
      <c r="A340" s="31">
        <v>43951</v>
      </c>
      <c r="B340" s="421" t="s">
        <v>10</v>
      </c>
      <c r="C340" s="421" t="s">
        <v>19</v>
      </c>
      <c r="D340" t="s">
        <v>12</v>
      </c>
      <c r="E340" s="45">
        <v>326.2</v>
      </c>
      <c r="F340" s="45"/>
      <c r="G340" s="2">
        <f t="shared" si="5"/>
        <v>326.19999999999993</v>
      </c>
      <c r="H340" s="28"/>
    </row>
    <row r="341" spans="1:8">
      <c r="B341" s="422"/>
      <c r="C341" s="422"/>
      <c r="D341" t="s">
        <v>13</v>
      </c>
      <c r="E341" s="45">
        <v>25.4</v>
      </c>
      <c r="F341" s="45"/>
      <c r="G341" s="2">
        <f t="shared" si="5"/>
        <v>351.59999999999991</v>
      </c>
      <c r="H341" s="28"/>
    </row>
    <row r="342" spans="1:8">
      <c r="B342" s="422"/>
      <c r="C342" s="422"/>
      <c r="D342" t="s">
        <v>14</v>
      </c>
      <c r="E342" s="45">
        <v>60</v>
      </c>
      <c r="F342" s="45"/>
      <c r="G342" s="2">
        <f t="shared" si="5"/>
        <v>411.59999999999991</v>
      </c>
    </row>
    <row r="343" spans="1:8">
      <c r="B343" s="422"/>
      <c r="C343" s="422"/>
      <c r="D343" t="s">
        <v>29</v>
      </c>
      <c r="E343" s="45">
        <v>5</v>
      </c>
      <c r="F343" s="45"/>
      <c r="G343" s="2">
        <f t="shared" si="5"/>
        <v>416.59999999999991</v>
      </c>
    </row>
    <row r="344" spans="1:8">
      <c r="A344" s="3">
        <v>43951</v>
      </c>
      <c r="B344" s="422" t="s">
        <v>69</v>
      </c>
      <c r="C344" s="422" t="s">
        <v>19</v>
      </c>
      <c r="D344" t="s">
        <v>14</v>
      </c>
      <c r="E344" s="45"/>
      <c r="F344" s="45">
        <v>60</v>
      </c>
      <c r="G344" s="2">
        <f t="shared" si="5"/>
        <v>356.59999999999991</v>
      </c>
    </row>
    <row r="345" spans="1:8">
      <c r="A345" s="3">
        <v>43951</v>
      </c>
      <c r="B345" s="422" t="s">
        <v>69</v>
      </c>
      <c r="C345" s="422" t="s">
        <v>19</v>
      </c>
      <c r="D345" t="s">
        <v>15</v>
      </c>
      <c r="E345" s="45"/>
      <c r="F345" s="45">
        <v>5</v>
      </c>
      <c r="G345" s="2">
        <f t="shared" si="5"/>
        <v>351.59999999999991</v>
      </c>
    </row>
    <row r="346" spans="1:8">
      <c r="A346" s="3">
        <v>44050</v>
      </c>
      <c r="B346" s="422">
        <v>20161</v>
      </c>
      <c r="C346" s="422" t="s">
        <v>19</v>
      </c>
      <c r="D346" t="s">
        <v>12</v>
      </c>
      <c r="E346" s="45"/>
      <c r="F346" s="45">
        <v>302.89999999999998</v>
      </c>
      <c r="G346" s="2">
        <f t="shared" si="5"/>
        <v>48.699999999999932</v>
      </c>
    </row>
    <row r="347" spans="1:8">
      <c r="A347" s="3">
        <v>44050</v>
      </c>
      <c r="B347" s="422">
        <v>20161</v>
      </c>
      <c r="C347" s="422" t="s">
        <v>19</v>
      </c>
      <c r="D347" t="s">
        <v>13</v>
      </c>
      <c r="E347" s="45"/>
      <c r="F347" s="45">
        <v>15.8</v>
      </c>
      <c r="G347" s="2">
        <f t="shared" si="5"/>
        <v>32.899999999999935</v>
      </c>
    </row>
    <row r="348" spans="1:8">
      <c r="A348" s="3">
        <v>44155</v>
      </c>
      <c r="B348" s="422">
        <v>20789</v>
      </c>
      <c r="C348" s="422" t="s">
        <v>19</v>
      </c>
      <c r="D348" t="s">
        <v>12</v>
      </c>
      <c r="E348" s="45"/>
      <c r="F348" s="45">
        <v>23.3</v>
      </c>
      <c r="G348" s="2">
        <f t="shared" si="5"/>
        <v>9.5999999999999339</v>
      </c>
    </row>
    <row r="349" spans="1:8">
      <c r="A349" s="3">
        <v>44155</v>
      </c>
      <c r="B349" s="422">
        <v>20789</v>
      </c>
      <c r="C349" s="422" t="s">
        <v>19</v>
      </c>
      <c r="D349" t="s">
        <v>13</v>
      </c>
      <c r="E349" s="45"/>
      <c r="F349" s="45">
        <v>9.6</v>
      </c>
      <c r="G349" s="2">
        <f t="shared" si="5"/>
        <v>-6.5725203057809267E-14</v>
      </c>
    </row>
    <row r="350" spans="1:8">
      <c r="A350" s="31">
        <v>43982</v>
      </c>
      <c r="B350" s="421" t="s">
        <v>10</v>
      </c>
      <c r="C350" s="421" t="s">
        <v>20</v>
      </c>
      <c r="D350" t="s">
        <v>12</v>
      </c>
      <c r="E350" s="45">
        <v>303.2</v>
      </c>
      <c r="F350" s="45"/>
      <c r="G350" s="2">
        <f t="shared" si="5"/>
        <v>303.19999999999993</v>
      </c>
    </row>
    <row r="351" spans="1:8">
      <c r="B351" s="422"/>
      <c r="C351" s="422"/>
      <c r="D351" t="s">
        <v>13</v>
      </c>
      <c r="E351" s="45">
        <v>13.7</v>
      </c>
      <c r="F351" s="45"/>
      <c r="G351" s="2">
        <f t="shared" si="5"/>
        <v>316.89999999999992</v>
      </c>
    </row>
    <row r="352" spans="1:8">
      <c r="B352" s="422"/>
      <c r="C352" s="422"/>
      <c r="D352" t="s">
        <v>14</v>
      </c>
      <c r="E352" s="45">
        <v>60</v>
      </c>
      <c r="F352" s="45"/>
      <c r="G352" s="2">
        <f t="shared" si="5"/>
        <v>376.89999999999992</v>
      </c>
    </row>
    <row r="353" spans="1:7">
      <c r="B353" s="422"/>
      <c r="C353" s="422"/>
      <c r="D353" t="s">
        <v>29</v>
      </c>
      <c r="E353" s="45">
        <v>5</v>
      </c>
      <c r="F353" s="45"/>
      <c r="G353" s="2">
        <f t="shared" si="5"/>
        <v>381.89999999999992</v>
      </c>
    </row>
    <row r="354" spans="1:7">
      <c r="A354" s="3">
        <v>43982</v>
      </c>
      <c r="B354" s="422" t="s">
        <v>69</v>
      </c>
      <c r="C354" s="422" t="s">
        <v>20</v>
      </c>
      <c r="D354" t="s">
        <v>31</v>
      </c>
      <c r="E354" s="45"/>
      <c r="F354" s="45">
        <v>38</v>
      </c>
      <c r="G354" s="2">
        <f t="shared" si="5"/>
        <v>343.89999999999992</v>
      </c>
    </row>
    <row r="355" spans="1:7">
      <c r="A355" s="3">
        <v>44155</v>
      </c>
      <c r="B355" s="422">
        <v>20789</v>
      </c>
      <c r="C355" s="422" t="s">
        <v>20</v>
      </c>
      <c r="D355" t="s">
        <v>12</v>
      </c>
      <c r="E355" s="45"/>
      <c r="F355" s="45">
        <v>303.2</v>
      </c>
      <c r="G355" s="2">
        <f t="shared" si="5"/>
        <v>40.699999999999932</v>
      </c>
    </row>
    <row r="356" spans="1:7">
      <c r="A356" s="3">
        <v>44155</v>
      </c>
      <c r="B356" s="422">
        <v>20789</v>
      </c>
      <c r="C356" s="422" t="s">
        <v>20</v>
      </c>
      <c r="D356" t="s">
        <v>13</v>
      </c>
      <c r="E356" s="45"/>
      <c r="F356" s="45">
        <v>13.7</v>
      </c>
      <c r="G356" s="2">
        <f t="shared" si="5"/>
        <v>26.999999999999932</v>
      </c>
    </row>
    <row r="357" spans="1:7">
      <c r="A357" s="3">
        <v>44155</v>
      </c>
      <c r="B357" s="422">
        <v>20789</v>
      </c>
      <c r="C357" s="422" t="s">
        <v>20</v>
      </c>
      <c r="D357" t="s">
        <v>14</v>
      </c>
      <c r="E357" s="45"/>
      <c r="F357" s="45">
        <v>22</v>
      </c>
      <c r="G357" s="2">
        <f t="shared" si="5"/>
        <v>4.9999999999999325</v>
      </c>
    </row>
    <row r="358" spans="1:7">
      <c r="A358" s="3">
        <v>44155</v>
      </c>
      <c r="B358" s="422">
        <v>20789</v>
      </c>
      <c r="C358" s="422" t="s">
        <v>20</v>
      </c>
      <c r="D358" t="s">
        <v>29</v>
      </c>
      <c r="E358" s="45"/>
      <c r="F358" s="45">
        <v>5</v>
      </c>
      <c r="G358" s="2">
        <f t="shared" si="5"/>
        <v>-6.7501559897209518E-14</v>
      </c>
    </row>
    <row r="359" spans="1:7">
      <c r="A359" s="31">
        <v>44012</v>
      </c>
      <c r="B359" s="421" t="s">
        <v>10</v>
      </c>
      <c r="C359" s="421" t="s">
        <v>21</v>
      </c>
      <c r="D359" t="s">
        <v>12</v>
      </c>
      <c r="E359" s="2">
        <v>268.10000000000002</v>
      </c>
      <c r="F359" s="45"/>
      <c r="G359" s="2">
        <f t="shared" si="5"/>
        <v>268.09999999999997</v>
      </c>
    </row>
    <row r="360" spans="1:7">
      <c r="B360" s="422"/>
      <c r="C360" s="422"/>
      <c r="D360" t="s">
        <v>13</v>
      </c>
      <c r="E360" s="2">
        <v>6.6</v>
      </c>
      <c r="F360" s="45"/>
      <c r="G360" s="2">
        <f t="shared" si="5"/>
        <v>274.7</v>
      </c>
    </row>
    <row r="361" spans="1:7">
      <c r="B361" s="422"/>
      <c r="C361" s="422"/>
      <c r="D361" t="s">
        <v>14</v>
      </c>
      <c r="E361" s="2">
        <v>60</v>
      </c>
      <c r="F361" s="45"/>
      <c r="G361" s="2">
        <f t="shared" si="5"/>
        <v>334.7</v>
      </c>
    </row>
    <row r="362" spans="1:7">
      <c r="B362" s="422"/>
      <c r="C362" s="422"/>
      <c r="D362" t="s">
        <v>29</v>
      </c>
      <c r="E362" s="2">
        <v>5</v>
      </c>
      <c r="F362" s="45"/>
      <c r="G362" s="2">
        <f t="shared" si="5"/>
        <v>339.7</v>
      </c>
    </row>
    <row r="363" spans="1:7">
      <c r="A363" s="3">
        <v>44155</v>
      </c>
      <c r="B363" s="422">
        <v>20789</v>
      </c>
      <c r="C363" s="422" t="s">
        <v>21</v>
      </c>
      <c r="D363" t="s">
        <v>12</v>
      </c>
      <c r="E363" s="2"/>
      <c r="F363" s="2">
        <v>268.10000000000002</v>
      </c>
      <c r="G363" s="2">
        <f t="shared" si="5"/>
        <v>71.599999999999966</v>
      </c>
    </row>
    <row r="364" spans="1:7">
      <c r="A364" s="3">
        <v>44155</v>
      </c>
      <c r="B364" s="422">
        <v>20789</v>
      </c>
      <c r="C364" s="422" t="s">
        <v>21</v>
      </c>
      <c r="D364" t="s">
        <v>13</v>
      </c>
      <c r="E364" s="2"/>
      <c r="F364" s="2">
        <v>6.6</v>
      </c>
      <c r="G364" s="2">
        <f t="shared" si="5"/>
        <v>64.999999999999972</v>
      </c>
    </row>
    <row r="365" spans="1:7">
      <c r="A365" s="3">
        <v>44155</v>
      </c>
      <c r="B365" s="422">
        <v>20789</v>
      </c>
      <c r="C365" s="422" t="s">
        <v>21</v>
      </c>
      <c r="D365" t="s">
        <v>14</v>
      </c>
      <c r="E365" s="2"/>
      <c r="F365" s="2">
        <v>60</v>
      </c>
      <c r="G365" s="2">
        <f t="shared" si="5"/>
        <v>4.9999999999999716</v>
      </c>
    </row>
    <row r="366" spans="1:7">
      <c r="A366" s="3">
        <v>44155</v>
      </c>
      <c r="B366" s="422">
        <v>20789</v>
      </c>
      <c r="C366" s="422" t="s">
        <v>21</v>
      </c>
      <c r="D366" t="s">
        <v>29</v>
      </c>
      <c r="E366" s="2"/>
      <c r="F366" s="2">
        <v>5</v>
      </c>
      <c r="G366" s="2">
        <f t="shared" si="5"/>
        <v>-2.8421709430404007E-14</v>
      </c>
    </row>
    <row r="367" spans="1:7">
      <c r="A367" s="31">
        <v>44043</v>
      </c>
      <c r="B367" s="421" t="s">
        <v>10</v>
      </c>
      <c r="C367" s="421" t="s">
        <v>22</v>
      </c>
      <c r="D367" t="s">
        <v>12</v>
      </c>
      <c r="E367" s="2">
        <v>211.2</v>
      </c>
      <c r="F367" s="45"/>
      <c r="G367" s="2">
        <f t="shared" si="5"/>
        <v>211.19999999999996</v>
      </c>
    </row>
    <row r="368" spans="1:7">
      <c r="B368" s="422"/>
      <c r="C368" s="422"/>
      <c r="D368" t="s">
        <v>13</v>
      </c>
      <c r="E368" s="2">
        <v>20.5</v>
      </c>
      <c r="F368" s="45"/>
      <c r="G368" s="2">
        <f t="shared" si="5"/>
        <v>231.69999999999996</v>
      </c>
    </row>
    <row r="369" spans="1:7">
      <c r="B369" s="422"/>
      <c r="C369" s="422"/>
      <c r="D369" t="s">
        <v>14</v>
      </c>
      <c r="E369" s="2">
        <v>60</v>
      </c>
      <c r="F369" s="45"/>
      <c r="G369" s="2">
        <f t="shared" si="5"/>
        <v>291.69999999999993</v>
      </c>
    </row>
    <row r="370" spans="1:7">
      <c r="B370" s="422"/>
      <c r="C370" s="422"/>
      <c r="D370" t="s">
        <v>29</v>
      </c>
      <c r="E370" s="2">
        <v>5</v>
      </c>
      <c r="F370" s="45"/>
      <c r="G370" s="2">
        <f t="shared" si="5"/>
        <v>296.69999999999993</v>
      </c>
    </row>
    <row r="371" spans="1:7">
      <c r="B371" s="422"/>
      <c r="C371" s="422"/>
      <c r="D371" s="62" t="s">
        <v>32</v>
      </c>
      <c r="E371" s="2">
        <v>10</v>
      </c>
      <c r="F371" s="45"/>
      <c r="G371" s="2">
        <f t="shared" si="5"/>
        <v>306.69999999999993</v>
      </c>
    </row>
    <row r="372" spans="1:7">
      <c r="B372" s="422"/>
      <c r="C372" s="422"/>
      <c r="D372" s="62" t="s">
        <v>72</v>
      </c>
      <c r="E372" s="2">
        <v>10</v>
      </c>
      <c r="F372" s="45"/>
      <c r="G372" s="2">
        <f t="shared" si="5"/>
        <v>316.69999999999993</v>
      </c>
    </row>
    <row r="373" spans="1:7">
      <c r="A373" s="3">
        <v>44043</v>
      </c>
      <c r="B373" s="422" t="s">
        <v>69</v>
      </c>
      <c r="C373" s="422" t="s">
        <v>22</v>
      </c>
      <c r="D373" t="s">
        <v>31</v>
      </c>
      <c r="E373" s="2"/>
      <c r="F373" s="45">
        <v>60</v>
      </c>
      <c r="G373" s="2">
        <f t="shared" si="5"/>
        <v>256.69999999999993</v>
      </c>
    </row>
    <row r="374" spans="1:7">
      <c r="A374" s="3">
        <v>44043</v>
      </c>
      <c r="B374" s="422" t="s">
        <v>69</v>
      </c>
      <c r="C374" s="422" t="s">
        <v>22</v>
      </c>
      <c r="D374" t="s">
        <v>29</v>
      </c>
      <c r="E374" s="2"/>
      <c r="F374" s="45">
        <v>5</v>
      </c>
      <c r="G374" s="2">
        <f t="shared" si="5"/>
        <v>251.69999999999993</v>
      </c>
    </row>
    <row r="375" spans="1:7">
      <c r="A375" s="3">
        <v>44155</v>
      </c>
      <c r="B375" s="422">
        <v>20790</v>
      </c>
      <c r="C375" s="422" t="s">
        <v>22</v>
      </c>
      <c r="D375" t="s">
        <v>12</v>
      </c>
      <c r="E375" s="2"/>
      <c r="F375" s="45">
        <v>211.2</v>
      </c>
      <c r="G375" s="2">
        <f t="shared" si="5"/>
        <v>40.499999999999943</v>
      </c>
    </row>
    <row r="376" spans="1:7">
      <c r="A376" s="3">
        <v>44155</v>
      </c>
      <c r="B376" s="422">
        <v>20790</v>
      </c>
      <c r="C376" s="422" t="s">
        <v>22</v>
      </c>
      <c r="D376" t="s">
        <v>13</v>
      </c>
      <c r="E376" s="2"/>
      <c r="F376" s="45">
        <v>20.5</v>
      </c>
      <c r="G376" s="2">
        <f t="shared" si="5"/>
        <v>19.999999999999943</v>
      </c>
    </row>
    <row r="377" spans="1:7">
      <c r="A377" s="3">
        <v>44155</v>
      </c>
      <c r="B377" s="422">
        <v>20790</v>
      </c>
      <c r="C377" s="422" t="s">
        <v>22</v>
      </c>
      <c r="D377" s="62" t="s">
        <v>32</v>
      </c>
      <c r="E377" s="2"/>
      <c r="F377" s="45">
        <v>10</v>
      </c>
      <c r="G377" s="2">
        <f t="shared" si="5"/>
        <v>9.9999999999999432</v>
      </c>
    </row>
    <row r="378" spans="1:7">
      <c r="A378" s="3">
        <v>44155</v>
      </c>
      <c r="B378" s="422">
        <v>20790</v>
      </c>
      <c r="C378" s="422" t="s">
        <v>22</v>
      </c>
      <c r="D378" s="62" t="s">
        <v>72</v>
      </c>
      <c r="E378" s="2"/>
      <c r="F378" s="45">
        <v>10</v>
      </c>
      <c r="G378" s="2">
        <f t="shared" si="5"/>
        <v>-5.6843418860808015E-14</v>
      </c>
    </row>
    <row r="379" spans="1:7">
      <c r="A379" s="31">
        <v>44074</v>
      </c>
      <c r="B379" s="421" t="s">
        <v>10</v>
      </c>
      <c r="C379" s="421" t="s">
        <v>23</v>
      </c>
      <c r="D379" t="s">
        <v>12</v>
      </c>
      <c r="E379" s="2">
        <v>202.9</v>
      </c>
      <c r="F379" s="45"/>
      <c r="G379" s="2">
        <f t="shared" si="5"/>
        <v>202.89999999999995</v>
      </c>
    </row>
    <row r="380" spans="1:7">
      <c r="B380" s="422"/>
      <c r="C380" s="422"/>
      <c r="D380" t="s">
        <v>13</v>
      </c>
      <c r="E380" s="2">
        <v>14.6</v>
      </c>
      <c r="F380" s="45"/>
      <c r="G380" s="2">
        <f t="shared" si="5"/>
        <v>217.49999999999994</v>
      </c>
    </row>
    <row r="381" spans="1:7">
      <c r="B381" s="422"/>
      <c r="C381" s="422"/>
      <c r="D381" t="s">
        <v>14</v>
      </c>
      <c r="E381" s="2">
        <v>60</v>
      </c>
      <c r="F381" s="45"/>
      <c r="G381" s="2">
        <f t="shared" si="5"/>
        <v>277.49999999999994</v>
      </c>
    </row>
    <row r="382" spans="1:7">
      <c r="B382" s="422"/>
      <c r="C382" s="422"/>
      <c r="D382" t="s">
        <v>29</v>
      </c>
      <c r="E382" s="2">
        <v>5</v>
      </c>
      <c r="F382" s="45"/>
      <c r="G382" s="2">
        <f t="shared" si="5"/>
        <v>282.49999999999994</v>
      </c>
    </row>
    <row r="383" spans="1:7">
      <c r="B383" s="422"/>
      <c r="C383" s="422"/>
      <c r="D383" t="s">
        <v>33</v>
      </c>
      <c r="E383" s="2">
        <v>15</v>
      </c>
      <c r="F383" s="45"/>
      <c r="G383" s="2">
        <f t="shared" si="5"/>
        <v>297.49999999999994</v>
      </c>
    </row>
    <row r="384" spans="1:7">
      <c r="A384" s="3">
        <v>44074</v>
      </c>
      <c r="B384" s="422" t="s">
        <v>69</v>
      </c>
      <c r="C384" s="422" t="s">
        <v>23</v>
      </c>
      <c r="D384" t="s">
        <v>31</v>
      </c>
      <c r="E384" s="2"/>
      <c r="F384" s="45">
        <v>60</v>
      </c>
      <c r="G384" s="2">
        <f t="shared" si="5"/>
        <v>237.49999999999994</v>
      </c>
    </row>
    <row r="385" spans="1:7">
      <c r="A385" s="3">
        <v>44074</v>
      </c>
      <c r="B385" s="422" t="s">
        <v>69</v>
      </c>
      <c r="C385" s="422" t="s">
        <v>23</v>
      </c>
      <c r="D385" t="s">
        <v>29</v>
      </c>
      <c r="E385" s="2"/>
      <c r="F385" s="45">
        <v>5</v>
      </c>
      <c r="G385" s="2">
        <f t="shared" si="5"/>
        <v>232.49999999999994</v>
      </c>
    </row>
    <row r="386" spans="1:7">
      <c r="A386" s="3">
        <v>44155</v>
      </c>
      <c r="B386" s="422">
        <v>20790</v>
      </c>
      <c r="C386" s="422" t="s">
        <v>23</v>
      </c>
      <c r="D386" t="s">
        <v>12</v>
      </c>
      <c r="E386" s="2"/>
      <c r="F386" s="45">
        <v>202.9</v>
      </c>
      <c r="G386" s="2">
        <f t="shared" si="5"/>
        <v>29.599999999999937</v>
      </c>
    </row>
    <row r="387" spans="1:7">
      <c r="A387" s="3">
        <v>44155</v>
      </c>
      <c r="B387" s="422">
        <v>20790</v>
      </c>
      <c r="C387" s="422" t="s">
        <v>23</v>
      </c>
      <c r="D387" t="s">
        <v>13</v>
      </c>
      <c r="E387" s="2"/>
      <c r="F387" s="45">
        <v>14.6</v>
      </c>
      <c r="G387" s="2">
        <f t="shared" si="5"/>
        <v>14.999999999999938</v>
      </c>
    </row>
    <row r="388" spans="1:7">
      <c r="A388" s="3">
        <v>44155</v>
      </c>
      <c r="B388" s="422">
        <v>20790</v>
      </c>
      <c r="C388" s="422" t="s">
        <v>23</v>
      </c>
      <c r="D388" t="s">
        <v>33</v>
      </c>
      <c r="E388" s="2"/>
      <c r="F388" s="45">
        <v>15</v>
      </c>
      <c r="G388" s="2">
        <f t="shared" si="5"/>
        <v>-6.2172489379008766E-14</v>
      </c>
    </row>
    <row r="389" spans="1:7">
      <c r="A389" s="31">
        <v>44104</v>
      </c>
      <c r="B389" s="421" t="s">
        <v>10</v>
      </c>
      <c r="C389" s="421" t="s">
        <v>24</v>
      </c>
      <c r="D389" t="s">
        <v>12</v>
      </c>
      <c r="E389" s="2">
        <v>212.5</v>
      </c>
      <c r="F389" s="45"/>
      <c r="G389" s="2">
        <f t="shared" si="5"/>
        <v>212.49999999999994</v>
      </c>
    </row>
    <row r="390" spans="1:7">
      <c r="B390" s="422"/>
      <c r="C390" s="422"/>
      <c r="D390" t="s">
        <v>13</v>
      </c>
      <c r="E390" s="2">
        <v>16.899999999999999</v>
      </c>
      <c r="F390" s="45"/>
      <c r="G390" s="2">
        <f t="shared" si="5"/>
        <v>229.39999999999995</v>
      </c>
    </row>
    <row r="391" spans="1:7">
      <c r="B391" s="422"/>
      <c r="C391" s="422"/>
      <c r="D391" t="s">
        <v>14</v>
      </c>
      <c r="E391" s="2">
        <v>60</v>
      </c>
      <c r="F391" s="45"/>
      <c r="G391" s="2">
        <f t="shared" si="5"/>
        <v>289.39999999999998</v>
      </c>
    </row>
    <row r="392" spans="1:7">
      <c r="B392" s="422"/>
      <c r="C392" s="422"/>
      <c r="D392" t="s">
        <v>29</v>
      </c>
      <c r="E392" s="2">
        <v>5</v>
      </c>
      <c r="F392" s="45"/>
      <c r="G392" s="2">
        <f t="shared" ref="G392:G455" si="6">+G391+E392-F392</f>
        <v>294.39999999999998</v>
      </c>
    </row>
    <row r="393" spans="1:7">
      <c r="B393" s="422"/>
      <c r="C393" s="422"/>
      <c r="D393" t="s">
        <v>33</v>
      </c>
      <c r="E393" s="2">
        <v>8.5</v>
      </c>
      <c r="F393" s="45"/>
      <c r="G393" s="2">
        <f t="shared" si="6"/>
        <v>302.89999999999998</v>
      </c>
    </row>
    <row r="394" spans="1:7">
      <c r="A394" s="3">
        <v>44104</v>
      </c>
      <c r="B394" s="422" t="s">
        <v>69</v>
      </c>
      <c r="C394" s="422" t="s">
        <v>24</v>
      </c>
      <c r="D394" t="s">
        <v>31</v>
      </c>
      <c r="E394" s="2"/>
      <c r="F394" s="45">
        <v>60</v>
      </c>
      <c r="G394" s="2">
        <f t="shared" si="6"/>
        <v>242.89999999999998</v>
      </c>
    </row>
    <row r="395" spans="1:7">
      <c r="A395" s="3">
        <v>44104</v>
      </c>
      <c r="B395" s="422" t="s">
        <v>69</v>
      </c>
      <c r="C395" s="422" t="s">
        <v>24</v>
      </c>
      <c r="D395" t="s">
        <v>29</v>
      </c>
      <c r="E395" s="2"/>
      <c r="F395" s="45">
        <v>5</v>
      </c>
      <c r="G395" s="2">
        <f t="shared" si="6"/>
        <v>237.89999999999998</v>
      </c>
    </row>
    <row r="396" spans="1:7">
      <c r="A396" s="3">
        <v>44155</v>
      </c>
      <c r="B396" s="422">
        <v>20790</v>
      </c>
      <c r="C396" s="422" t="s">
        <v>24</v>
      </c>
      <c r="D396" t="s">
        <v>33</v>
      </c>
      <c r="E396" s="2"/>
      <c r="F396" s="45">
        <v>8.5</v>
      </c>
      <c r="G396" s="2">
        <f t="shared" si="6"/>
        <v>229.39999999999998</v>
      </c>
    </row>
    <row r="397" spans="1:7">
      <c r="A397" s="3">
        <v>44195</v>
      </c>
      <c r="B397" s="422">
        <v>21286</v>
      </c>
      <c r="C397" s="422" t="s">
        <v>24</v>
      </c>
      <c r="D397" t="s">
        <v>12</v>
      </c>
      <c r="E397" s="2"/>
      <c r="F397" s="45">
        <v>212.5</v>
      </c>
      <c r="G397" s="2">
        <f t="shared" si="6"/>
        <v>16.899999999999977</v>
      </c>
    </row>
    <row r="398" spans="1:7">
      <c r="A398" s="3">
        <v>44195</v>
      </c>
      <c r="B398" s="422">
        <v>21286</v>
      </c>
      <c r="C398" s="422" t="s">
        <v>24</v>
      </c>
      <c r="D398" t="s">
        <v>13</v>
      </c>
      <c r="E398" s="2"/>
      <c r="F398" s="45">
        <v>16.899999999999999</v>
      </c>
      <c r="G398" s="2">
        <f t="shared" si="6"/>
        <v>0</v>
      </c>
    </row>
    <row r="399" spans="1:7">
      <c r="A399" s="31">
        <v>44135</v>
      </c>
      <c r="B399" s="421" t="s">
        <v>10</v>
      </c>
      <c r="C399" s="421" t="s">
        <v>25</v>
      </c>
      <c r="D399" t="s">
        <v>12</v>
      </c>
      <c r="E399" s="2">
        <v>249.3</v>
      </c>
      <c r="F399" s="45"/>
      <c r="G399" s="2">
        <f t="shared" si="6"/>
        <v>249.3</v>
      </c>
    </row>
    <row r="400" spans="1:7">
      <c r="B400" s="422"/>
      <c r="C400" s="422"/>
      <c r="D400" t="s">
        <v>13</v>
      </c>
      <c r="E400" s="2">
        <v>17.899999999999999</v>
      </c>
      <c r="F400" s="45"/>
      <c r="G400" s="2">
        <f t="shared" si="6"/>
        <v>267.2</v>
      </c>
    </row>
    <row r="401" spans="1:7">
      <c r="B401" s="422"/>
      <c r="C401" s="422"/>
      <c r="D401" t="s">
        <v>14</v>
      </c>
      <c r="E401" s="2">
        <v>60</v>
      </c>
      <c r="F401" s="45"/>
      <c r="G401" s="2">
        <f t="shared" si="6"/>
        <v>327.2</v>
      </c>
    </row>
    <row r="402" spans="1:7">
      <c r="B402" s="422"/>
      <c r="C402" s="422"/>
      <c r="D402" t="s">
        <v>29</v>
      </c>
      <c r="E402" s="2">
        <v>5</v>
      </c>
      <c r="F402" s="45"/>
      <c r="G402" s="2">
        <f t="shared" si="6"/>
        <v>332.2</v>
      </c>
    </row>
    <row r="403" spans="1:7">
      <c r="A403" s="3">
        <v>44135</v>
      </c>
      <c r="B403" s="422" t="s">
        <v>69</v>
      </c>
      <c r="C403" s="422" t="s">
        <v>25</v>
      </c>
      <c r="D403" t="s">
        <v>14</v>
      </c>
      <c r="E403" s="2"/>
      <c r="F403" s="45">
        <v>60</v>
      </c>
      <c r="G403" s="2">
        <f t="shared" si="6"/>
        <v>272.2</v>
      </c>
    </row>
    <row r="404" spans="1:7">
      <c r="A404" s="3">
        <v>44135</v>
      </c>
      <c r="B404" s="422" t="s">
        <v>69</v>
      </c>
      <c r="C404" s="422" t="s">
        <v>25</v>
      </c>
      <c r="D404" t="s">
        <v>15</v>
      </c>
      <c r="E404" s="2"/>
      <c r="F404" s="45">
        <v>5</v>
      </c>
      <c r="G404" s="2">
        <f t="shared" si="6"/>
        <v>267.2</v>
      </c>
    </row>
    <row r="405" spans="1:7">
      <c r="A405" s="3">
        <v>44195</v>
      </c>
      <c r="B405" s="422">
        <v>21286</v>
      </c>
      <c r="C405" s="422" t="s">
        <v>25</v>
      </c>
      <c r="D405" t="s">
        <v>12</v>
      </c>
      <c r="E405" s="2"/>
      <c r="F405" s="45">
        <v>249.3</v>
      </c>
      <c r="G405" s="2">
        <f t="shared" si="6"/>
        <v>17.899999999999977</v>
      </c>
    </row>
    <row r="406" spans="1:7">
      <c r="A406" s="3">
        <v>44195</v>
      </c>
      <c r="B406" s="422">
        <v>21286</v>
      </c>
      <c r="C406" s="422" t="s">
        <v>25</v>
      </c>
      <c r="D406" t="s">
        <v>13</v>
      </c>
      <c r="E406" s="2"/>
      <c r="F406" s="45">
        <v>17.899999999999999</v>
      </c>
      <c r="G406" s="2">
        <f t="shared" si="6"/>
        <v>0</v>
      </c>
    </row>
    <row r="407" spans="1:7">
      <c r="A407" s="31">
        <v>44165</v>
      </c>
      <c r="B407" s="421" t="s">
        <v>10</v>
      </c>
      <c r="C407" s="421" t="s">
        <v>26</v>
      </c>
      <c r="D407" t="s">
        <v>12</v>
      </c>
      <c r="E407" s="2">
        <v>236.4</v>
      </c>
      <c r="F407" s="45"/>
      <c r="G407" s="2">
        <f t="shared" si="6"/>
        <v>236.4</v>
      </c>
    </row>
    <row r="408" spans="1:7">
      <c r="B408" s="422"/>
      <c r="C408" s="422"/>
      <c r="D408" t="s">
        <v>13</v>
      </c>
      <c r="E408" s="2">
        <v>18.399999999999999</v>
      </c>
      <c r="F408" s="45"/>
      <c r="G408" s="2">
        <f t="shared" si="6"/>
        <v>254.8</v>
      </c>
    </row>
    <row r="409" spans="1:7">
      <c r="B409" s="422"/>
      <c r="C409" s="422"/>
      <c r="D409" t="s">
        <v>31</v>
      </c>
      <c r="E409" s="2">
        <v>60</v>
      </c>
      <c r="F409" s="45"/>
      <c r="G409" s="2">
        <f t="shared" si="6"/>
        <v>314.8</v>
      </c>
    </row>
    <row r="410" spans="1:7">
      <c r="B410" s="422"/>
      <c r="C410" s="422"/>
      <c r="D410" t="s">
        <v>29</v>
      </c>
      <c r="E410" s="2">
        <v>5</v>
      </c>
      <c r="F410" s="45"/>
      <c r="G410" s="2">
        <f t="shared" si="6"/>
        <v>319.8</v>
      </c>
    </row>
    <row r="411" spans="1:7">
      <c r="A411" s="3">
        <v>44165</v>
      </c>
      <c r="B411" s="422" t="s">
        <v>69</v>
      </c>
      <c r="C411" s="422" t="s">
        <v>26</v>
      </c>
      <c r="D411" t="s">
        <v>31</v>
      </c>
      <c r="E411" s="65"/>
      <c r="F411" s="2">
        <v>60</v>
      </c>
      <c r="G411" s="2">
        <f t="shared" si="6"/>
        <v>259.8</v>
      </c>
    </row>
    <row r="412" spans="1:7">
      <c r="A412" s="3">
        <v>44165</v>
      </c>
      <c r="B412" s="422" t="s">
        <v>69</v>
      </c>
      <c r="C412" s="422" t="s">
        <v>26</v>
      </c>
      <c r="D412" t="s">
        <v>29</v>
      </c>
      <c r="E412" s="65"/>
      <c r="F412" s="2">
        <v>5</v>
      </c>
      <c r="G412" s="2">
        <f t="shared" si="6"/>
        <v>254.8</v>
      </c>
    </row>
    <row r="413" spans="1:7">
      <c r="A413" s="3">
        <v>44239</v>
      </c>
      <c r="B413" s="422">
        <v>21576</v>
      </c>
      <c r="C413" s="422" t="s">
        <v>26</v>
      </c>
      <c r="D413" t="s">
        <v>12</v>
      </c>
      <c r="E413" s="65"/>
      <c r="F413" s="2">
        <v>236.4</v>
      </c>
      <c r="G413" s="2">
        <f t="shared" si="6"/>
        <v>18.400000000000006</v>
      </c>
    </row>
    <row r="414" spans="1:7">
      <c r="A414" s="3">
        <v>44239</v>
      </c>
      <c r="B414" s="422">
        <v>21576</v>
      </c>
      <c r="C414" s="422" t="s">
        <v>26</v>
      </c>
      <c r="D414" t="s">
        <v>13</v>
      </c>
      <c r="E414" s="65"/>
      <c r="F414" s="2">
        <v>18.399999999999999</v>
      </c>
      <c r="G414" s="2">
        <f t="shared" si="6"/>
        <v>0</v>
      </c>
    </row>
    <row r="415" spans="1:7">
      <c r="A415" s="31">
        <v>44196</v>
      </c>
      <c r="B415" s="421" t="s">
        <v>10</v>
      </c>
      <c r="C415" s="421" t="s">
        <v>27</v>
      </c>
      <c r="D415" t="s">
        <v>12</v>
      </c>
      <c r="E415" s="67">
        <v>270.39999999999998</v>
      </c>
      <c r="G415" s="2">
        <f t="shared" si="6"/>
        <v>270.39999999999998</v>
      </c>
    </row>
    <row r="416" spans="1:7">
      <c r="B416" s="422"/>
      <c r="C416" s="422"/>
      <c r="D416" t="s">
        <v>13</v>
      </c>
      <c r="E416" s="67">
        <v>16.3</v>
      </c>
      <c r="G416" s="2">
        <f t="shared" si="6"/>
        <v>286.7</v>
      </c>
    </row>
    <row r="417" spans="1:7">
      <c r="B417" s="422"/>
      <c r="C417" s="422"/>
      <c r="D417" t="s">
        <v>31</v>
      </c>
      <c r="E417" s="67">
        <v>60</v>
      </c>
      <c r="G417" s="2">
        <f t="shared" si="6"/>
        <v>346.7</v>
      </c>
    </row>
    <row r="418" spans="1:7">
      <c r="B418" s="422"/>
      <c r="C418" s="422"/>
      <c r="D418" t="s">
        <v>29</v>
      </c>
      <c r="E418" s="67">
        <v>5</v>
      </c>
      <c r="G418" s="2">
        <f t="shared" si="6"/>
        <v>351.7</v>
      </c>
    </row>
    <row r="419" spans="1:7">
      <c r="A419" s="70">
        <v>44196</v>
      </c>
      <c r="B419" s="422" t="s">
        <v>69</v>
      </c>
      <c r="C419" s="422" t="s">
        <v>27</v>
      </c>
      <c r="D419" t="s">
        <v>31</v>
      </c>
      <c r="E419" s="2"/>
      <c r="F419" s="2">
        <v>60</v>
      </c>
      <c r="G419" s="2">
        <f t="shared" si="6"/>
        <v>291.7</v>
      </c>
    </row>
    <row r="420" spans="1:7">
      <c r="A420" s="70">
        <v>44196</v>
      </c>
      <c r="B420" s="422" t="s">
        <v>69</v>
      </c>
      <c r="C420" s="422" t="s">
        <v>27</v>
      </c>
      <c r="D420" t="s">
        <v>29</v>
      </c>
      <c r="E420" s="2"/>
      <c r="F420" s="2">
        <v>5</v>
      </c>
      <c r="G420" s="2">
        <f t="shared" si="6"/>
        <v>286.7</v>
      </c>
    </row>
    <row r="421" spans="1:7">
      <c r="A421" s="70">
        <v>44239</v>
      </c>
      <c r="B421" s="422">
        <v>21576</v>
      </c>
      <c r="C421" s="422" t="s">
        <v>27</v>
      </c>
      <c r="D421" t="s">
        <v>12</v>
      </c>
      <c r="E421" s="2"/>
      <c r="F421" s="2">
        <v>270.39999999999998</v>
      </c>
      <c r="G421" s="2">
        <f t="shared" si="6"/>
        <v>16.300000000000011</v>
      </c>
    </row>
    <row r="422" spans="1:7">
      <c r="A422" s="70">
        <v>44239</v>
      </c>
      <c r="B422" s="422">
        <v>21576</v>
      </c>
      <c r="C422" s="422" t="s">
        <v>27</v>
      </c>
      <c r="D422" t="s">
        <v>13</v>
      </c>
      <c r="E422" s="2"/>
      <c r="F422" s="2">
        <v>16.3</v>
      </c>
      <c r="G422" s="2">
        <f t="shared" si="6"/>
        <v>0</v>
      </c>
    </row>
    <row r="423" spans="1:7">
      <c r="A423" s="31">
        <v>44227</v>
      </c>
      <c r="B423" s="421" t="s">
        <v>10</v>
      </c>
      <c r="C423" s="421" t="s">
        <v>11</v>
      </c>
      <c r="D423" t="s">
        <v>12</v>
      </c>
      <c r="E423" s="72">
        <v>306.7</v>
      </c>
      <c r="G423" s="2">
        <f t="shared" si="6"/>
        <v>306.7</v>
      </c>
    </row>
    <row r="424" spans="1:7">
      <c r="B424" s="422"/>
      <c r="C424" s="422"/>
      <c r="D424" t="s">
        <v>13</v>
      </c>
      <c r="E424" s="72">
        <v>20.7</v>
      </c>
      <c r="G424" s="2">
        <f t="shared" si="6"/>
        <v>327.39999999999998</v>
      </c>
    </row>
    <row r="425" spans="1:7">
      <c r="B425" s="422"/>
      <c r="C425" s="422"/>
      <c r="D425" t="s">
        <v>31</v>
      </c>
      <c r="E425" s="72">
        <v>60</v>
      </c>
      <c r="G425" s="2">
        <f t="shared" si="6"/>
        <v>387.4</v>
      </c>
    </row>
    <row r="426" spans="1:7">
      <c r="B426" s="422"/>
      <c r="C426" s="422"/>
      <c r="D426" t="s">
        <v>29</v>
      </c>
      <c r="E426" s="72">
        <v>5</v>
      </c>
      <c r="G426" s="2">
        <f t="shared" si="6"/>
        <v>392.4</v>
      </c>
    </row>
    <row r="427" spans="1:7">
      <c r="A427" s="70">
        <v>44227</v>
      </c>
      <c r="B427" s="422" t="s">
        <v>69</v>
      </c>
      <c r="C427" s="422" t="s">
        <v>11</v>
      </c>
      <c r="D427" t="s">
        <v>31</v>
      </c>
      <c r="E427" s="73"/>
      <c r="F427" s="2">
        <v>60</v>
      </c>
      <c r="G427" s="2">
        <f t="shared" si="6"/>
        <v>332.4</v>
      </c>
    </row>
    <row r="428" spans="1:7">
      <c r="A428" s="70">
        <v>44227</v>
      </c>
      <c r="B428" s="422" t="s">
        <v>69</v>
      </c>
      <c r="C428" s="422" t="s">
        <v>11</v>
      </c>
      <c r="D428" t="s">
        <v>29</v>
      </c>
      <c r="E428" s="73"/>
      <c r="F428" s="2">
        <v>5</v>
      </c>
      <c r="G428" s="2">
        <f t="shared" si="6"/>
        <v>327.39999999999998</v>
      </c>
    </row>
    <row r="429" spans="1:7">
      <c r="A429" s="70">
        <v>44307</v>
      </c>
      <c r="B429" s="422">
        <v>22225</v>
      </c>
      <c r="C429" s="422" t="s">
        <v>11</v>
      </c>
      <c r="D429" t="s">
        <v>12</v>
      </c>
      <c r="E429" s="73"/>
      <c r="F429" s="2">
        <v>306.7</v>
      </c>
      <c r="G429" s="2">
        <f t="shared" si="6"/>
        <v>20.699999999999989</v>
      </c>
    </row>
    <row r="430" spans="1:7">
      <c r="A430" s="70">
        <v>44307</v>
      </c>
      <c r="B430" s="422">
        <v>22225</v>
      </c>
      <c r="C430" s="422" t="s">
        <v>11</v>
      </c>
      <c r="D430" t="s">
        <v>13</v>
      </c>
      <c r="E430" s="73"/>
      <c r="F430" s="2">
        <v>20.7</v>
      </c>
      <c r="G430" s="2">
        <f t="shared" si="6"/>
        <v>0</v>
      </c>
    </row>
    <row r="431" spans="1:7">
      <c r="A431" s="31">
        <v>44255</v>
      </c>
      <c r="B431" s="421" t="s">
        <v>10</v>
      </c>
      <c r="C431" s="421" t="s">
        <v>17</v>
      </c>
      <c r="D431" t="s">
        <v>12</v>
      </c>
      <c r="E431" s="72">
        <v>294</v>
      </c>
      <c r="G431" s="2">
        <f t="shared" si="6"/>
        <v>294</v>
      </c>
    </row>
    <row r="432" spans="1:7">
      <c r="B432" s="422"/>
      <c r="C432" s="422"/>
      <c r="D432" t="s">
        <v>13</v>
      </c>
      <c r="E432" s="72">
        <v>8.1</v>
      </c>
      <c r="G432" s="2">
        <f t="shared" si="6"/>
        <v>302.10000000000002</v>
      </c>
    </row>
    <row r="433" spans="1:7">
      <c r="B433" s="422"/>
      <c r="C433" s="422"/>
      <c r="D433" t="s">
        <v>31</v>
      </c>
      <c r="E433" s="72">
        <v>56</v>
      </c>
      <c r="G433" s="2">
        <f t="shared" si="6"/>
        <v>358.1</v>
      </c>
    </row>
    <row r="434" spans="1:7">
      <c r="B434" s="422"/>
      <c r="C434" s="422"/>
      <c r="D434" t="s">
        <v>29</v>
      </c>
      <c r="E434" s="67">
        <v>5</v>
      </c>
      <c r="G434" s="2">
        <f t="shared" si="6"/>
        <v>363.1</v>
      </c>
    </row>
    <row r="435" spans="1:7">
      <c r="A435" s="3">
        <v>44255</v>
      </c>
      <c r="B435" s="422" t="s">
        <v>69</v>
      </c>
      <c r="C435" s="422" t="s">
        <v>17</v>
      </c>
      <c r="D435" t="s">
        <v>14</v>
      </c>
      <c r="E435" s="67"/>
      <c r="F435" s="2">
        <v>56</v>
      </c>
      <c r="G435" s="2">
        <f t="shared" si="6"/>
        <v>307.10000000000002</v>
      </c>
    </row>
    <row r="436" spans="1:7">
      <c r="A436" s="3">
        <v>44255</v>
      </c>
      <c r="B436" s="422" t="s">
        <v>69</v>
      </c>
      <c r="C436" s="422" t="s">
        <v>17</v>
      </c>
      <c r="D436" t="s">
        <v>15</v>
      </c>
      <c r="E436" s="67"/>
      <c r="F436" s="2">
        <v>5</v>
      </c>
      <c r="G436" s="2">
        <f t="shared" si="6"/>
        <v>302.10000000000002</v>
      </c>
    </row>
    <row r="437" spans="1:7">
      <c r="A437" s="3">
        <v>44307</v>
      </c>
      <c r="B437" s="422">
        <v>22225</v>
      </c>
      <c r="C437" s="422" t="s">
        <v>17</v>
      </c>
      <c r="D437" t="s">
        <v>12</v>
      </c>
      <c r="E437" s="67"/>
      <c r="F437" s="2">
        <v>294</v>
      </c>
      <c r="G437" s="2">
        <f t="shared" si="6"/>
        <v>8.1000000000000227</v>
      </c>
    </row>
    <row r="438" spans="1:7">
      <c r="A438" s="3">
        <v>44307</v>
      </c>
      <c r="B438" s="422">
        <v>22225</v>
      </c>
      <c r="C438" s="422" t="s">
        <v>17</v>
      </c>
      <c r="D438" t="s">
        <v>13</v>
      </c>
      <c r="E438" s="67"/>
      <c r="F438" s="2">
        <v>8.1</v>
      </c>
      <c r="G438" s="2">
        <f t="shared" si="6"/>
        <v>2.3092638912203256E-14</v>
      </c>
    </row>
    <row r="439" spans="1:7">
      <c r="A439" s="31">
        <v>44286</v>
      </c>
      <c r="B439" s="421" t="s">
        <v>10</v>
      </c>
      <c r="C439" s="421" t="s">
        <v>18</v>
      </c>
      <c r="D439" t="s">
        <v>12</v>
      </c>
      <c r="E439" s="67">
        <v>322.60000000000002</v>
      </c>
      <c r="G439" s="2">
        <f t="shared" si="6"/>
        <v>322.60000000000002</v>
      </c>
    </row>
    <row r="440" spans="1:7">
      <c r="B440" s="422"/>
      <c r="C440" s="422"/>
      <c r="D440" t="s">
        <v>13</v>
      </c>
      <c r="E440" s="67">
        <v>6.2</v>
      </c>
      <c r="G440" s="2">
        <f t="shared" si="6"/>
        <v>328.8</v>
      </c>
    </row>
    <row r="441" spans="1:7">
      <c r="B441" s="422"/>
      <c r="C441" s="422"/>
      <c r="D441" t="s">
        <v>31</v>
      </c>
      <c r="E441" s="67">
        <v>60</v>
      </c>
      <c r="G441" s="2">
        <f t="shared" si="6"/>
        <v>388.8</v>
      </c>
    </row>
    <row r="442" spans="1:7">
      <c r="B442" s="422"/>
      <c r="C442" s="422"/>
      <c r="D442" t="s">
        <v>29</v>
      </c>
      <c r="E442" s="67">
        <v>5</v>
      </c>
      <c r="G442" s="2">
        <f t="shared" si="6"/>
        <v>393.8</v>
      </c>
    </row>
    <row r="443" spans="1:7">
      <c r="B443" s="422"/>
      <c r="C443" s="422"/>
      <c r="D443" t="s">
        <v>40</v>
      </c>
      <c r="E443" s="67">
        <v>10</v>
      </c>
      <c r="G443" s="2">
        <f t="shared" si="6"/>
        <v>403.8</v>
      </c>
    </row>
    <row r="444" spans="1:7">
      <c r="A444" s="3">
        <v>44277</v>
      </c>
      <c r="B444" s="422">
        <v>22003</v>
      </c>
      <c r="C444" s="422" t="s">
        <v>18</v>
      </c>
      <c r="D444" t="s">
        <v>40</v>
      </c>
      <c r="E444" s="67"/>
      <c r="F444" s="2">
        <v>10</v>
      </c>
      <c r="G444" s="2">
        <f t="shared" si="6"/>
        <v>393.8</v>
      </c>
    </row>
    <row r="445" spans="1:7">
      <c r="A445" s="3">
        <v>44286</v>
      </c>
      <c r="B445" s="422" t="s">
        <v>69</v>
      </c>
      <c r="C445" s="422" t="s">
        <v>18</v>
      </c>
      <c r="D445" t="s">
        <v>14</v>
      </c>
      <c r="E445" s="67"/>
      <c r="F445" s="2">
        <v>60</v>
      </c>
      <c r="G445" s="2">
        <f t="shared" si="6"/>
        <v>333.8</v>
      </c>
    </row>
    <row r="446" spans="1:7">
      <c r="A446" s="3">
        <v>44286</v>
      </c>
      <c r="B446" s="422" t="s">
        <v>69</v>
      </c>
      <c r="C446" s="422" t="s">
        <v>18</v>
      </c>
      <c r="D446" t="s">
        <v>15</v>
      </c>
      <c r="E446" s="67"/>
      <c r="F446" s="2">
        <v>5</v>
      </c>
      <c r="G446" s="2">
        <f t="shared" si="6"/>
        <v>328.8</v>
      </c>
    </row>
    <row r="447" spans="1:7">
      <c r="A447" s="3">
        <v>44320</v>
      </c>
      <c r="B447" s="422">
        <v>22340</v>
      </c>
      <c r="C447" s="422" t="s">
        <v>18</v>
      </c>
      <c r="D447" t="s">
        <v>12</v>
      </c>
      <c r="E447" s="67"/>
      <c r="F447" s="2">
        <v>322.60000000000002</v>
      </c>
      <c r="G447" s="2">
        <f t="shared" si="6"/>
        <v>6.1999999999999886</v>
      </c>
    </row>
    <row r="448" spans="1:7">
      <c r="A448" s="3">
        <v>44320</v>
      </c>
      <c r="B448" s="422">
        <v>22340</v>
      </c>
      <c r="C448" s="422" t="s">
        <v>18</v>
      </c>
      <c r="D448" t="s">
        <v>13</v>
      </c>
      <c r="E448" s="67"/>
      <c r="F448" s="2">
        <v>6.2</v>
      </c>
      <c r="G448" s="2">
        <f t="shared" si="6"/>
        <v>-1.1546319456101628E-14</v>
      </c>
    </row>
    <row r="449" spans="1:7">
      <c r="A449" s="31">
        <v>44316</v>
      </c>
      <c r="B449" s="421" t="s">
        <v>10</v>
      </c>
      <c r="C449" s="421" t="s">
        <v>19</v>
      </c>
      <c r="D449" t="s">
        <v>12</v>
      </c>
      <c r="E449" s="67">
        <v>328.5</v>
      </c>
      <c r="G449" s="2">
        <f t="shared" si="6"/>
        <v>328.5</v>
      </c>
    </row>
    <row r="450" spans="1:7">
      <c r="B450" s="422"/>
      <c r="C450" s="422"/>
      <c r="D450" t="s">
        <v>13</v>
      </c>
      <c r="E450" s="67">
        <v>6.4</v>
      </c>
      <c r="G450" s="2">
        <f t="shared" si="6"/>
        <v>334.9</v>
      </c>
    </row>
    <row r="451" spans="1:7">
      <c r="B451" s="422"/>
      <c r="C451" s="422"/>
      <c r="D451" t="s">
        <v>31</v>
      </c>
      <c r="E451" s="67">
        <v>60</v>
      </c>
      <c r="G451" s="2">
        <f t="shared" si="6"/>
        <v>394.9</v>
      </c>
    </row>
    <row r="452" spans="1:7">
      <c r="B452" s="422"/>
      <c r="C452" s="422"/>
      <c r="D452" t="s">
        <v>29</v>
      </c>
      <c r="E452" s="67">
        <v>5</v>
      </c>
      <c r="G452" s="2">
        <f t="shared" si="6"/>
        <v>399.9</v>
      </c>
    </row>
    <row r="453" spans="1:7">
      <c r="A453" s="3">
        <v>44316</v>
      </c>
      <c r="B453" s="422" t="s">
        <v>69</v>
      </c>
      <c r="C453" s="422" t="s">
        <v>19</v>
      </c>
      <c r="D453" t="s">
        <v>14</v>
      </c>
      <c r="E453" s="67"/>
      <c r="F453" s="2">
        <v>60</v>
      </c>
      <c r="G453" s="2">
        <f t="shared" si="6"/>
        <v>339.9</v>
      </c>
    </row>
    <row r="454" spans="1:7">
      <c r="A454" s="3">
        <v>44316</v>
      </c>
      <c r="B454" s="422" t="s">
        <v>69</v>
      </c>
      <c r="C454" s="422" t="s">
        <v>19</v>
      </c>
      <c r="D454" t="s">
        <v>15</v>
      </c>
      <c r="E454" s="67"/>
      <c r="F454" s="2">
        <v>5</v>
      </c>
      <c r="G454" s="2">
        <f t="shared" si="6"/>
        <v>334.9</v>
      </c>
    </row>
    <row r="455" spans="1:7">
      <c r="A455" s="3">
        <v>44336</v>
      </c>
      <c r="B455" s="422">
        <v>22512</v>
      </c>
      <c r="C455" s="422" t="s">
        <v>19</v>
      </c>
      <c r="D455" t="s">
        <v>12</v>
      </c>
      <c r="E455" s="67"/>
      <c r="F455" s="2">
        <v>328.5</v>
      </c>
      <c r="G455" s="2">
        <f t="shared" si="6"/>
        <v>6.3999999999999773</v>
      </c>
    </row>
    <row r="456" spans="1:7">
      <c r="A456" s="3">
        <v>44336</v>
      </c>
      <c r="B456" s="422">
        <v>22512</v>
      </c>
      <c r="C456" s="422" t="s">
        <v>19</v>
      </c>
      <c r="D456" t="s">
        <v>13</v>
      </c>
      <c r="E456" s="67"/>
      <c r="F456" s="2">
        <v>6.4</v>
      </c>
      <c r="G456" s="2">
        <f t="shared" ref="G456:G528" si="7">+G455+E456-F456</f>
        <v>-2.3092638912203256E-14</v>
      </c>
    </row>
    <row r="457" spans="1:7">
      <c r="A457" s="31">
        <v>44347</v>
      </c>
      <c r="B457" s="421" t="s">
        <v>10</v>
      </c>
      <c r="C457" s="421" t="s">
        <v>20</v>
      </c>
      <c r="D457" t="s">
        <v>12</v>
      </c>
      <c r="E457" s="67">
        <v>266.89999999999998</v>
      </c>
      <c r="G457" s="2">
        <f t="shared" si="7"/>
        <v>266.89999999999998</v>
      </c>
    </row>
    <row r="458" spans="1:7">
      <c r="B458" s="422"/>
      <c r="C458" s="422"/>
      <c r="D458" t="s">
        <v>13</v>
      </c>
      <c r="E458" s="67">
        <v>7.7</v>
      </c>
      <c r="G458" s="2">
        <f t="shared" si="7"/>
        <v>274.59999999999997</v>
      </c>
    </row>
    <row r="459" spans="1:7">
      <c r="B459" s="422"/>
      <c r="C459" s="422"/>
      <c r="D459" t="s">
        <v>31</v>
      </c>
      <c r="E459" s="67">
        <v>60</v>
      </c>
      <c r="G459" s="2">
        <f t="shared" si="7"/>
        <v>334.59999999999997</v>
      </c>
    </row>
    <row r="460" spans="1:7">
      <c r="B460" s="422"/>
      <c r="C460" s="422"/>
      <c r="D460" t="s">
        <v>29</v>
      </c>
      <c r="E460" s="67">
        <v>5</v>
      </c>
      <c r="G460" s="2">
        <f t="shared" si="7"/>
        <v>339.59999999999997</v>
      </c>
    </row>
    <row r="461" spans="1:7">
      <c r="A461" s="3">
        <v>44347</v>
      </c>
      <c r="B461" s="422" t="s">
        <v>69</v>
      </c>
      <c r="C461" s="422" t="s">
        <v>20</v>
      </c>
      <c r="D461" t="s">
        <v>14</v>
      </c>
      <c r="E461" s="67"/>
      <c r="F461" s="2">
        <v>60</v>
      </c>
      <c r="G461" s="2">
        <f t="shared" si="7"/>
        <v>279.59999999999997</v>
      </c>
    </row>
    <row r="462" spans="1:7">
      <c r="A462" s="3">
        <v>44347</v>
      </c>
      <c r="B462" s="422" t="s">
        <v>69</v>
      </c>
      <c r="C462" s="422" t="s">
        <v>20</v>
      </c>
      <c r="D462" t="s">
        <v>15</v>
      </c>
      <c r="E462" s="67"/>
      <c r="F462" s="2">
        <v>5</v>
      </c>
      <c r="G462" s="2">
        <f t="shared" si="7"/>
        <v>274.59999999999997</v>
      </c>
    </row>
    <row r="463" spans="1:7">
      <c r="A463" s="3">
        <v>44383</v>
      </c>
      <c r="B463" s="422">
        <v>22934</v>
      </c>
      <c r="C463" s="422" t="s">
        <v>20</v>
      </c>
      <c r="D463" t="s">
        <v>12</v>
      </c>
      <c r="E463" s="67"/>
      <c r="F463" s="2">
        <v>266.89999999999998</v>
      </c>
      <c r="G463" s="2">
        <f t="shared" si="7"/>
        <v>7.6999999999999886</v>
      </c>
    </row>
    <row r="464" spans="1:7">
      <c r="A464" s="3">
        <v>44383</v>
      </c>
      <c r="B464" s="422">
        <v>22934</v>
      </c>
      <c r="C464" s="422" t="s">
        <v>20</v>
      </c>
      <c r="D464" t="s">
        <v>13</v>
      </c>
      <c r="E464" s="67"/>
      <c r="F464" s="2">
        <v>7.7</v>
      </c>
      <c r="G464" s="2">
        <f t="shared" si="7"/>
        <v>-1.1546319456101628E-14</v>
      </c>
    </row>
    <row r="465" spans="1:8">
      <c r="A465" s="31">
        <v>44377</v>
      </c>
      <c r="B465" s="421" t="s">
        <v>10</v>
      </c>
      <c r="C465" s="421" t="s">
        <v>21</v>
      </c>
      <c r="D465" t="s">
        <v>12</v>
      </c>
      <c r="E465" s="67">
        <v>292.5</v>
      </c>
      <c r="G465" s="2">
        <f t="shared" si="7"/>
        <v>292.5</v>
      </c>
    </row>
    <row r="466" spans="1:8">
      <c r="B466" s="422"/>
      <c r="C466" s="422"/>
      <c r="D466" t="s">
        <v>13</v>
      </c>
      <c r="E466" s="67">
        <v>9.6</v>
      </c>
      <c r="G466" s="2">
        <f t="shared" si="7"/>
        <v>302.10000000000002</v>
      </c>
    </row>
    <row r="467" spans="1:8">
      <c r="B467" s="422"/>
      <c r="C467" s="422"/>
      <c r="D467" t="s">
        <v>31</v>
      </c>
      <c r="E467" s="67">
        <v>60</v>
      </c>
      <c r="G467" s="2">
        <f t="shared" si="7"/>
        <v>362.1</v>
      </c>
    </row>
    <row r="468" spans="1:8">
      <c r="B468" s="422"/>
      <c r="C468" s="422"/>
      <c r="D468" t="s">
        <v>29</v>
      </c>
      <c r="E468" s="67">
        <v>5</v>
      </c>
      <c r="G468" s="2">
        <f t="shared" si="7"/>
        <v>367.1</v>
      </c>
    </row>
    <row r="469" spans="1:8">
      <c r="A469" s="3">
        <v>44377</v>
      </c>
      <c r="B469" s="422" t="s">
        <v>69</v>
      </c>
      <c r="C469" s="422" t="s">
        <v>21</v>
      </c>
      <c r="D469" t="s">
        <v>14</v>
      </c>
      <c r="E469" s="67"/>
      <c r="F469" s="2">
        <v>60</v>
      </c>
      <c r="G469" s="2">
        <f t="shared" si="7"/>
        <v>307.10000000000002</v>
      </c>
    </row>
    <row r="470" spans="1:8">
      <c r="A470" s="3">
        <v>44377</v>
      </c>
      <c r="B470" s="422" t="s">
        <v>69</v>
      </c>
      <c r="C470" s="422" t="s">
        <v>21</v>
      </c>
      <c r="D470" t="s">
        <v>15</v>
      </c>
      <c r="E470" s="67"/>
      <c r="F470" s="2">
        <v>5</v>
      </c>
      <c r="G470" s="2">
        <f t="shared" si="7"/>
        <v>302.10000000000002</v>
      </c>
    </row>
    <row r="471" spans="1:8">
      <c r="A471" s="4">
        <v>44407</v>
      </c>
      <c r="B471" s="422">
        <v>23135</v>
      </c>
      <c r="C471" s="422" t="s">
        <v>21</v>
      </c>
      <c r="D471" t="s">
        <v>12</v>
      </c>
      <c r="E471" s="67"/>
      <c r="F471" s="67">
        <v>292.5</v>
      </c>
      <c r="G471" s="2">
        <f t="shared" si="7"/>
        <v>9.6000000000000227</v>
      </c>
    </row>
    <row r="472" spans="1:8">
      <c r="A472" s="4">
        <v>44407</v>
      </c>
      <c r="B472" s="422">
        <v>23135</v>
      </c>
      <c r="C472" s="422" t="s">
        <v>21</v>
      </c>
      <c r="D472" t="s">
        <v>13</v>
      </c>
      <c r="E472" s="67"/>
      <c r="F472" s="67">
        <v>9.6</v>
      </c>
      <c r="G472" s="2">
        <f t="shared" si="7"/>
        <v>2.3092638912203256E-14</v>
      </c>
    </row>
    <row r="473" spans="1:8">
      <c r="A473" s="81">
        <v>44408</v>
      </c>
      <c r="B473" s="421" t="s">
        <v>10</v>
      </c>
      <c r="C473" s="421" t="s">
        <v>22</v>
      </c>
      <c r="D473" t="s">
        <v>12</v>
      </c>
      <c r="E473" s="2">
        <v>256.10000000000002</v>
      </c>
      <c r="G473" s="2">
        <f t="shared" si="7"/>
        <v>256.10000000000002</v>
      </c>
      <c r="H473" s="5"/>
    </row>
    <row r="474" spans="1:8">
      <c r="A474" s="70"/>
      <c r="B474" s="422"/>
      <c r="C474" s="422"/>
      <c r="D474" t="s">
        <v>13</v>
      </c>
      <c r="E474" s="2">
        <v>12.5</v>
      </c>
      <c r="G474" s="2">
        <f t="shared" si="7"/>
        <v>268.60000000000002</v>
      </c>
    </row>
    <row r="475" spans="1:8">
      <c r="A475" s="70"/>
      <c r="B475" s="422"/>
      <c r="C475" s="422"/>
      <c r="D475" t="s">
        <v>14</v>
      </c>
      <c r="E475" s="2">
        <v>60</v>
      </c>
      <c r="G475" s="2">
        <f t="shared" si="7"/>
        <v>328.6</v>
      </c>
    </row>
    <row r="476" spans="1:8">
      <c r="A476" s="70"/>
      <c r="B476" s="422"/>
      <c r="C476" s="422"/>
      <c r="D476" t="s">
        <v>15</v>
      </c>
      <c r="E476" s="2">
        <v>5</v>
      </c>
      <c r="G476" s="2">
        <f t="shared" si="7"/>
        <v>333.6</v>
      </c>
    </row>
    <row r="477" spans="1:8">
      <c r="A477" s="70">
        <v>44408</v>
      </c>
      <c r="B477" s="422" t="s">
        <v>69</v>
      </c>
      <c r="C477" s="422" t="s">
        <v>22</v>
      </c>
      <c r="D477" t="s">
        <v>31</v>
      </c>
      <c r="E477" s="2"/>
      <c r="F477" s="2">
        <v>60</v>
      </c>
      <c r="G477" s="2">
        <f t="shared" si="7"/>
        <v>273.60000000000002</v>
      </c>
    </row>
    <row r="478" spans="1:8">
      <c r="A478" s="70">
        <v>44408</v>
      </c>
      <c r="B478" s="422" t="s">
        <v>69</v>
      </c>
      <c r="C478" s="422" t="s">
        <v>22</v>
      </c>
      <c r="D478" t="s">
        <v>29</v>
      </c>
      <c r="E478" s="2"/>
      <c r="F478" s="2">
        <v>5</v>
      </c>
      <c r="G478" s="2">
        <f t="shared" si="7"/>
        <v>268.60000000000002</v>
      </c>
    </row>
    <row r="479" spans="1:8">
      <c r="A479" s="70">
        <v>44447</v>
      </c>
      <c r="B479" s="422">
        <v>23395</v>
      </c>
      <c r="C479" s="422" t="s">
        <v>22</v>
      </c>
      <c r="D479" t="s">
        <v>12</v>
      </c>
      <c r="E479" s="2"/>
      <c r="F479" s="2">
        <v>256.10000000000002</v>
      </c>
      <c r="G479" s="2">
        <f t="shared" si="7"/>
        <v>12.5</v>
      </c>
    </row>
    <row r="480" spans="1:8">
      <c r="A480" s="70">
        <v>44447</v>
      </c>
      <c r="B480" s="422">
        <v>23395</v>
      </c>
      <c r="C480" s="422" t="s">
        <v>22</v>
      </c>
      <c r="D480" t="s">
        <v>13</v>
      </c>
      <c r="E480" s="2"/>
      <c r="F480" s="2">
        <v>12.5</v>
      </c>
      <c r="G480" s="2">
        <f t="shared" si="7"/>
        <v>0</v>
      </c>
    </row>
    <row r="481" spans="1:7">
      <c r="A481" s="31">
        <v>44439</v>
      </c>
      <c r="B481" s="421" t="s">
        <v>10</v>
      </c>
      <c r="C481" s="421" t="s">
        <v>23</v>
      </c>
      <c r="D481" t="s">
        <v>12</v>
      </c>
      <c r="E481" s="2">
        <v>290</v>
      </c>
      <c r="G481" s="2">
        <f t="shared" si="7"/>
        <v>290</v>
      </c>
    </row>
    <row r="482" spans="1:7">
      <c r="B482" s="422"/>
      <c r="C482" s="422"/>
      <c r="D482" t="s">
        <v>13</v>
      </c>
      <c r="E482" s="2">
        <v>14.5</v>
      </c>
      <c r="G482" s="2">
        <f t="shared" si="7"/>
        <v>304.5</v>
      </c>
    </row>
    <row r="483" spans="1:7">
      <c r="B483" s="422"/>
      <c r="C483" s="422"/>
      <c r="D483" t="s">
        <v>14</v>
      </c>
      <c r="E483" s="2">
        <v>60</v>
      </c>
      <c r="G483" s="2">
        <f t="shared" si="7"/>
        <v>364.5</v>
      </c>
    </row>
    <row r="484" spans="1:7">
      <c r="B484" s="422"/>
      <c r="C484" s="422"/>
      <c r="D484" t="s">
        <v>15</v>
      </c>
      <c r="E484" s="2">
        <v>5</v>
      </c>
      <c r="F484"/>
      <c r="G484" s="2">
        <f t="shared" si="7"/>
        <v>369.5</v>
      </c>
    </row>
    <row r="485" spans="1:7">
      <c r="A485" s="70">
        <v>44439</v>
      </c>
      <c r="B485" s="422" t="s">
        <v>69</v>
      </c>
      <c r="C485" s="422" t="s">
        <v>23</v>
      </c>
      <c r="D485" t="s">
        <v>14</v>
      </c>
      <c r="E485" s="2"/>
      <c r="F485" s="2">
        <v>60</v>
      </c>
      <c r="G485" s="2">
        <f t="shared" si="7"/>
        <v>309.5</v>
      </c>
    </row>
    <row r="486" spans="1:7">
      <c r="A486" s="70">
        <v>44439</v>
      </c>
      <c r="B486" s="422" t="s">
        <v>69</v>
      </c>
      <c r="C486" s="422" t="s">
        <v>23</v>
      </c>
      <c r="D486" t="s">
        <v>15</v>
      </c>
      <c r="E486" s="2"/>
      <c r="F486" s="2">
        <v>5</v>
      </c>
      <c r="G486" s="2">
        <f t="shared" si="7"/>
        <v>304.5</v>
      </c>
    </row>
    <row r="487" spans="1:7">
      <c r="A487" s="70">
        <v>44516</v>
      </c>
      <c r="B487" s="422">
        <v>23907</v>
      </c>
      <c r="C487" s="422" t="s">
        <v>23</v>
      </c>
      <c r="D487" t="s">
        <v>12</v>
      </c>
      <c r="E487" s="2"/>
      <c r="F487" s="2">
        <v>290</v>
      </c>
      <c r="G487" s="2">
        <f t="shared" si="7"/>
        <v>14.5</v>
      </c>
    </row>
    <row r="488" spans="1:7">
      <c r="A488" s="70">
        <v>44516</v>
      </c>
      <c r="B488" s="422">
        <v>23907</v>
      </c>
      <c r="C488" s="422" t="s">
        <v>23</v>
      </c>
      <c r="D488" t="s">
        <v>13</v>
      </c>
      <c r="E488" s="2"/>
      <c r="F488" s="2">
        <v>14.5</v>
      </c>
      <c r="G488" s="2">
        <f t="shared" si="7"/>
        <v>0</v>
      </c>
    </row>
    <row r="489" spans="1:7">
      <c r="A489" s="31">
        <v>44469</v>
      </c>
      <c r="B489" s="421" t="s">
        <v>10</v>
      </c>
      <c r="C489" s="421" t="s">
        <v>41</v>
      </c>
      <c r="D489" t="s">
        <v>12</v>
      </c>
      <c r="E489" s="2">
        <v>301.10000000000002</v>
      </c>
      <c r="G489" s="2">
        <f t="shared" si="7"/>
        <v>301.10000000000002</v>
      </c>
    </row>
    <row r="490" spans="1:7">
      <c r="B490" s="422"/>
      <c r="C490" s="422"/>
      <c r="D490" t="s">
        <v>13</v>
      </c>
      <c r="E490" s="2">
        <v>10.199999999999999</v>
      </c>
      <c r="G490" s="2">
        <f t="shared" si="7"/>
        <v>311.3</v>
      </c>
    </row>
    <row r="491" spans="1:7">
      <c r="B491" s="422"/>
      <c r="C491" s="422"/>
      <c r="D491" t="s">
        <v>14</v>
      </c>
      <c r="E491" s="2">
        <v>60</v>
      </c>
      <c r="G491" s="2">
        <f t="shared" si="7"/>
        <v>371.3</v>
      </c>
    </row>
    <row r="492" spans="1:7">
      <c r="B492" s="422"/>
      <c r="C492" s="422"/>
      <c r="D492" t="s">
        <v>15</v>
      </c>
      <c r="E492" s="2">
        <v>5</v>
      </c>
      <c r="G492" s="2">
        <f t="shared" si="7"/>
        <v>376.3</v>
      </c>
    </row>
    <row r="493" spans="1:7">
      <c r="A493" s="70">
        <v>44469</v>
      </c>
      <c r="B493" s="422" t="s">
        <v>106</v>
      </c>
      <c r="C493" s="422" t="s">
        <v>41</v>
      </c>
      <c r="D493" t="s">
        <v>14</v>
      </c>
      <c r="E493" s="2"/>
      <c r="F493" s="2">
        <v>60</v>
      </c>
      <c r="G493" s="2">
        <f t="shared" si="7"/>
        <v>316.3</v>
      </c>
    </row>
    <row r="494" spans="1:7">
      <c r="A494" s="70">
        <v>44469</v>
      </c>
      <c r="B494" s="422" t="s">
        <v>106</v>
      </c>
      <c r="C494" s="422" t="s">
        <v>41</v>
      </c>
      <c r="D494" t="s">
        <v>15</v>
      </c>
      <c r="E494" s="2"/>
      <c r="F494" s="2">
        <v>5</v>
      </c>
      <c r="G494" s="2">
        <f t="shared" si="7"/>
        <v>311.3</v>
      </c>
    </row>
    <row r="495" spans="1:7">
      <c r="A495" s="70">
        <v>44516</v>
      </c>
      <c r="B495" s="422">
        <v>23907</v>
      </c>
      <c r="C495" s="422" t="s">
        <v>41</v>
      </c>
      <c r="D495" t="s">
        <v>12</v>
      </c>
      <c r="E495" s="2"/>
      <c r="F495" s="2">
        <v>301.10000000000002</v>
      </c>
      <c r="G495" s="2">
        <f t="shared" si="7"/>
        <v>10.199999999999989</v>
      </c>
    </row>
    <row r="496" spans="1:7">
      <c r="A496" s="70">
        <v>44516</v>
      </c>
      <c r="B496" s="422">
        <v>23907</v>
      </c>
      <c r="C496" s="422" t="s">
        <v>41</v>
      </c>
      <c r="D496" t="s">
        <v>13</v>
      </c>
      <c r="E496" s="2"/>
      <c r="F496" s="2">
        <v>10.199999999999999</v>
      </c>
      <c r="G496" s="2">
        <f t="shared" si="7"/>
        <v>0</v>
      </c>
    </row>
    <row r="497" spans="1:13">
      <c r="A497" s="81">
        <v>44500</v>
      </c>
      <c r="B497" s="421" t="s">
        <v>10</v>
      </c>
      <c r="C497" s="421" t="s">
        <v>25</v>
      </c>
      <c r="D497" t="s">
        <v>12</v>
      </c>
      <c r="E497" s="2">
        <v>312.10000000000002</v>
      </c>
      <c r="G497" s="2">
        <f t="shared" si="7"/>
        <v>312.10000000000002</v>
      </c>
    </row>
    <row r="498" spans="1:13">
      <c r="A498" s="70"/>
      <c r="B498" s="422"/>
      <c r="C498" s="422"/>
      <c r="D498" t="s">
        <v>13</v>
      </c>
      <c r="E498" s="2">
        <v>13</v>
      </c>
      <c r="G498" s="2">
        <f t="shared" si="7"/>
        <v>325.10000000000002</v>
      </c>
    </row>
    <row r="499" spans="1:13">
      <c r="A499" s="70"/>
      <c r="B499" s="422"/>
      <c r="C499" s="422"/>
      <c r="D499" t="s">
        <v>14</v>
      </c>
      <c r="E499" s="2">
        <v>60</v>
      </c>
      <c r="G499" s="2">
        <f t="shared" si="7"/>
        <v>385.1</v>
      </c>
    </row>
    <row r="500" spans="1:13">
      <c r="A500" s="70"/>
      <c r="B500" s="422"/>
      <c r="C500" s="422"/>
      <c r="D500" t="s">
        <v>15</v>
      </c>
      <c r="E500" s="2">
        <v>5</v>
      </c>
      <c r="G500" s="2">
        <f t="shared" si="7"/>
        <v>390.1</v>
      </c>
    </row>
    <row r="501" spans="1:13">
      <c r="A501" s="70">
        <v>44503</v>
      </c>
      <c r="B501" s="422">
        <v>23678</v>
      </c>
      <c r="C501" s="422" t="s">
        <v>25</v>
      </c>
      <c r="D501" t="s">
        <v>14</v>
      </c>
      <c r="E501" s="2"/>
      <c r="F501" s="2">
        <v>20</v>
      </c>
      <c r="G501" s="2">
        <f t="shared" si="7"/>
        <v>370.1</v>
      </c>
    </row>
    <row r="502" spans="1:13">
      <c r="A502" s="70">
        <v>44503</v>
      </c>
      <c r="B502" s="422">
        <v>23678</v>
      </c>
      <c r="C502" s="422" t="s">
        <v>25</v>
      </c>
      <c r="D502" t="s">
        <v>15</v>
      </c>
      <c r="E502" s="2"/>
      <c r="F502" s="2">
        <v>5</v>
      </c>
      <c r="G502" s="2">
        <f t="shared" si="7"/>
        <v>365.1</v>
      </c>
    </row>
    <row r="503" spans="1:13">
      <c r="A503" s="70">
        <v>44500</v>
      </c>
      <c r="B503" s="422" t="s">
        <v>75</v>
      </c>
      <c r="C503" s="422" t="s">
        <v>25</v>
      </c>
      <c r="D503" t="s">
        <v>14</v>
      </c>
      <c r="E503" s="45"/>
      <c r="F503" s="45">
        <v>40</v>
      </c>
      <c r="G503" s="2">
        <f t="shared" si="7"/>
        <v>325.10000000000002</v>
      </c>
      <c r="M503" s="45"/>
    </row>
    <row r="504" spans="1:13">
      <c r="A504" s="70">
        <v>44617</v>
      </c>
      <c r="B504" s="422">
        <v>24293</v>
      </c>
      <c r="C504" s="422" t="s">
        <v>25</v>
      </c>
      <c r="D504" t="s">
        <v>12</v>
      </c>
      <c r="E504" s="45"/>
      <c r="F504" s="2">
        <v>312.10000000000002</v>
      </c>
      <c r="G504" s="2">
        <f t="shared" si="7"/>
        <v>13</v>
      </c>
      <c r="M504" s="45"/>
    </row>
    <row r="505" spans="1:13">
      <c r="A505" s="70">
        <v>44617</v>
      </c>
      <c r="B505" s="422">
        <v>24293</v>
      </c>
      <c r="C505" s="422" t="s">
        <v>25</v>
      </c>
      <c r="D505" t="s">
        <v>13</v>
      </c>
      <c r="E505" s="45"/>
      <c r="F505" s="2">
        <v>13</v>
      </c>
      <c r="G505" s="2">
        <f t="shared" si="7"/>
        <v>0</v>
      </c>
      <c r="M505" s="45"/>
    </row>
    <row r="506" spans="1:13">
      <c r="A506" s="81">
        <v>44530</v>
      </c>
      <c r="B506" s="421" t="s">
        <v>10</v>
      </c>
      <c r="C506" s="421" t="s">
        <v>26</v>
      </c>
      <c r="D506" t="s">
        <v>12</v>
      </c>
      <c r="E506" s="2">
        <v>333</v>
      </c>
      <c r="G506" s="2">
        <f t="shared" si="7"/>
        <v>333</v>
      </c>
    </row>
    <row r="507" spans="1:13">
      <c r="A507" s="70"/>
      <c r="B507" s="422"/>
      <c r="C507" s="422"/>
      <c r="D507" t="s">
        <v>13</v>
      </c>
      <c r="E507" s="2">
        <v>10.9</v>
      </c>
      <c r="G507" s="2">
        <f t="shared" si="7"/>
        <v>343.9</v>
      </c>
    </row>
    <row r="508" spans="1:13">
      <c r="A508" s="70"/>
      <c r="B508" s="422"/>
      <c r="C508" s="422"/>
      <c r="D508" t="s">
        <v>14</v>
      </c>
      <c r="E508" s="2">
        <v>60</v>
      </c>
      <c r="G508" s="2">
        <f t="shared" si="7"/>
        <v>403.9</v>
      </c>
    </row>
    <row r="509" spans="1:13">
      <c r="A509" s="70"/>
      <c r="B509" s="422"/>
      <c r="C509" s="422"/>
      <c r="D509" t="s">
        <v>15</v>
      </c>
      <c r="E509" s="2">
        <v>5</v>
      </c>
      <c r="G509" s="2">
        <f t="shared" si="7"/>
        <v>408.9</v>
      </c>
    </row>
    <row r="510" spans="1:13">
      <c r="A510" s="70"/>
      <c r="B510" s="422"/>
      <c r="C510" s="422"/>
      <c r="D510" s="35" t="s">
        <v>70</v>
      </c>
      <c r="E510" s="21">
        <v>93</v>
      </c>
      <c r="G510" s="2">
        <f t="shared" si="7"/>
        <v>501.9</v>
      </c>
    </row>
    <row r="511" spans="1:13">
      <c r="A511" s="70">
        <v>44530</v>
      </c>
      <c r="B511" s="422" t="s">
        <v>69</v>
      </c>
      <c r="C511" s="422" t="s">
        <v>26</v>
      </c>
      <c r="D511" t="s">
        <v>14</v>
      </c>
      <c r="E511" s="2"/>
      <c r="F511" s="2">
        <v>60</v>
      </c>
      <c r="G511" s="2">
        <f t="shared" si="7"/>
        <v>441.9</v>
      </c>
    </row>
    <row r="512" spans="1:13">
      <c r="A512" s="70">
        <v>44530</v>
      </c>
      <c r="B512" s="422" t="s">
        <v>69</v>
      </c>
      <c r="C512" s="422" t="s">
        <v>26</v>
      </c>
      <c r="D512" t="s">
        <v>15</v>
      </c>
      <c r="E512" s="2"/>
      <c r="F512" s="2">
        <v>5</v>
      </c>
      <c r="G512" s="2">
        <f t="shared" si="7"/>
        <v>436.9</v>
      </c>
    </row>
    <row r="513" spans="1:7">
      <c r="A513" s="70">
        <v>44617</v>
      </c>
      <c r="B513" s="422">
        <v>24293</v>
      </c>
      <c r="C513" s="422" t="s">
        <v>26</v>
      </c>
      <c r="D513" t="s">
        <v>12</v>
      </c>
      <c r="E513" s="2"/>
      <c r="F513" s="2">
        <v>333</v>
      </c>
      <c r="G513" s="2">
        <f t="shared" si="7"/>
        <v>103.89999999999998</v>
      </c>
    </row>
    <row r="514" spans="1:7">
      <c r="A514" s="70">
        <v>44617</v>
      </c>
      <c r="B514" s="422">
        <v>24293</v>
      </c>
      <c r="C514" s="422" t="s">
        <v>26</v>
      </c>
      <c r="D514" t="s">
        <v>13</v>
      </c>
      <c r="E514" s="2"/>
      <c r="F514" s="2">
        <v>10.9</v>
      </c>
      <c r="G514" s="2">
        <f t="shared" si="7"/>
        <v>92.999999999999972</v>
      </c>
    </row>
    <row r="515" spans="1:7">
      <c r="A515" s="70"/>
      <c r="B515" s="422" t="s">
        <v>61</v>
      </c>
      <c r="C515" s="422"/>
      <c r="D515" t="s">
        <v>70</v>
      </c>
      <c r="E515" s="2"/>
      <c r="F515" s="2">
        <v>46.5</v>
      </c>
      <c r="G515" s="2">
        <f t="shared" si="7"/>
        <v>46.499999999999972</v>
      </c>
    </row>
    <row r="516" spans="1:7">
      <c r="A516" s="70">
        <v>45233</v>
      </c>
      <c r="B516" s="422">
        <v>27730</v>
      </c>
      <c r="C516" s="422" t="s">
        <v>26</v>
      </c>
      <c r="D516" t="s">
        <v>70</v>
      </c>
      <c r="E516" s="2"/>
      <c r="F516" s="2">
        <v>46.5</v>
      </c>
      <c r="G516" s="2">
        <f t="shared" si="7"/>
        <v>0</v>
      </c>
    </row>
    <row r="517" spans="1:7">
      <c r="A517" s="81">
        <v>44561</v>
      </c>
      <c r="B517" s="421" t="s">
        <v>10</v>
      </c>
      <c r="C517" s="421" t="s">
        <v>27</v>
      </c>
      <c r="D517" t="s">
        <v>12</v>
      </c>
      <c r="E517" s="2">
        <v>349.7</v>
      </c>
      <c r="G517" s="2">
        <f t="shared" si="7"/>
        <v>349.7</v>
      </c>
    </row>
    <row r="518" spans="1:7">
      <c r="A518" s="70"/>
      <c r="B518" s="422"/>
      <c r="C518" s="422"/>
      <c r="D518" t="s">
        <v>13</v>
      </c>
      <c r="E518" s="2">
        <v>14.1</v>
      </c>
      <c r="G518" s="2">
        <f t="shared" si="7"/>
        <v>363.8</v>
      </c>
    </row>
    <row r="519" spans="1:7">
      <c r="A519" s="70"/>
      <c r="B519" s="422"/>
      <c r="C519" s="422"/>
      <c r="D519" t="s">
        <v>14</v>
      </c>
      <c r="E519" s="2">
        <v>60</v>
      </c>
      <c r="G519" s="2">
        <f t="shared" si="7"/>
        <v>423.8</v>
      </c>
    </row>
    <row r="520" spans="1:7">
      <c r="A520" s="70"/>
      <c r="B520" s="422"/>
      <c r="C520" s="422"/>
      <c r="D520" t="s">
        <v>15</v>
      </c>
      <c r="E520" s="2">
        <v>5</v>
      </c>
      <c r="G520" s="2">
        <f t="shared" si="7"/>
        <v>428.8</v>
      </c>
    </row>
    <row r="521" spans="1:7">
      <c r="A521" s="3">
        <v>44561</v>
      </c>
      <c r="B521" s="422" t="s">
        <v>76</v>
      </c>
      <c r="C521" s="422" t="s">
        <v>27</v>
      </c>
      <c r="D521" t="s">
        <v>14</v>
      </c>
      <c r="F521" s="2">
        <v>60</v>
      </c>
      <c r="G521" s="2">
        <f t="shared" si="7"/>
        <v>368.8</v>
      </c>
    </row>
    <row r="522" spans="1:7">
      <c r="A522" s="3">
        <v>44561</v>
      </c>
      <c r="B522" s="422" t="s">
        <v>76</v>
      </c>
      <c r="C522" s="422" t="s">
        <v>27</v>
      </c>
      <c r="D522" t="s">
        <v>15</v>
      </c>
      <c r="F522" s="2">
        <v>5</v>
      </c>
      <c r="G522" s="2">
        <f t="shared" si="7"/>
        <v>363.8</v>
      </c>
    </row>
    <row r="523" spans="1:7">
      <c r="A523" s="3">
        <v>44705</v>
      </c>
      <c r="B523" s="422" t="s">
        <v>615</v>
      </c>
      <c r="C523" s="422" t="s">
        <v>27</v>
      </c>
      <c r="D523" t="s">
        <v>12</v>
      </c>
      <c r="F523" s="2">
        <v>349.7</v>
      </c>
      <c r="G523" s="2">
        <f t="shared" si="7"/>
        <v>14.100000000000023</v>
      </c>
    </row>
    <row r="524" spans="1:7">
      <c r="A524" s="3">
        <v>44705</v>
      </c>
      <c r="B524" s="422" t="s">
        <v>615</v>
      </c>
      <c r="C524" s="422" t="s">
        <v>27</v>
      </c>
      <c r="D524" t="s">
        <v>13</v>
      </c>
      <c r="F524" s="2">
        <v>14.1</v>
      </c>
      <c r="G524" s="2">
        <f t="shared" si="7"/>
        <v>2.3092638912203256E-14</v>
      </c>
    </row>
    <row r="525" spans="1:7">
      <c r="A525" s="31">
        <v>44592</v>
      </c>
      <c r="B525" s="421" t="s">
        <v>10</v>
      </c>
      <c r="C525" s="421" t="s">
        <v>11</v>
      </c>
      <c r="D525" t="s">
        <v>12</v>
      </c>
      <c r="E525" s="5">
        <v>369.8</v>
      </c>
      <c r="G525" s="2">
        <f t="shared" si="7"/>
        <v>369.8</v>
      </c>
    </row>
    <row r="526" spans="1:7">
      <c r="B526" s="422"/>
      <c r="C526" s="422"/>
      <c r="D526" t="s">
        <v>13</v>
      </c>
      <c r="E526" s="5">
        <v>24.5</v>
      </c>
      <c r="G526" s="2">
        <f t="shared" si="7"/>
        <v>394.3</v>
      </c>
    </row>
    <row r="527" spans="1:7">
      <c r="B527" s="422"/>
      <c r="C527" s="422"/>
      <c r="D527" t="s">
        <v>14</v>
      </c>
      <c r="E527" s="5">
        <v>60</v>
      </c>
      <c r="G527" s="2">
        <f t="shared" si="7"/>
        <v>454.3</v>
      </c>
    </row>
    <row r="528" spans="1:7">
      <c r="B528" s="422"/>
      <c r="C528" s="422"/>
      <c r="D528" t="s">
        <v>15</v>
      </c>
      <c r="E528" s="5">
        <v>5</v>
      </c>
      <c r="G528" s="2">
        <f t="shared" si="7"/>
        <v>459.3</v>
      </c>
    </row>
    <row r="529" spans="1:7">
      <c r="A529" s="3">
        <v>44592</v>
      </c>
      <c r="B529" s="422" t="s">
        <v>77</v>
      </c>
      <c r="C529" s="422" t="s">
        <v>11</v>
      </c>
      <c r="D529" t="s">
        <v>14</v>
      </c>
      <c r="F529" s="2">
        <v>60</v>
      </c>
      <c r="G529" s="2">
        <f t="shared" ref="G529:G537" si="8">+G528+E529-F529</f>
        <v>399.3</v>
      </c>
    </row>
    <row r="530" spans="1:7">
      <c r="A530" s="3">
        <v>44592</v>
      </c>
      <c r="B530" s="422" t="s">
        <v>77</v>
      </c>
      <c r="C530" s="422" t="s">
        <v>11</v>
      </c>
      <c r="D530" t="s">
        <v>15</v>
      </c>
      <c r="F530" s="2">
        <v>5</v>
      </c>
      <c r="G530" s="2">
        <f t="shared" si="8"/>
        <v>394.3</v>
      </c>
    </row>
    <row r="531" spans="1:7">
      <c r="A531" s="3">
        <v>44705</v>
      </c>
      <c r="B531" s="422" t="s">
        <v>615</v>
      </c>
      <c r="C531" s="422" t="s">
        <v>11</v>
      </c>
      <c r="D531" t="s">
        <v>12</v>
      </c>
      <c r="F531" s="5">
        <v>369.8</v>
      </c>
      <c r="G531" s="2">
        <f t="shared" si="8"/>
        <v>24.5</v>
      </c>
    </row>
    <row r="532" spans="1:7">
      <c r="A532" s="3">
        <v>44705</v>
      </c>
      <c r="B532" s="422" t="s">
        <v>615</v>
      </c>
      <c r="C532" s="422" t="s">
        <v>11</v>
      </c>
      <c r="D532" t="s">
        <v>13</v>
      </c>
      <c r="F532" s="5">
        <v>24.5</v>
      </c>
      <c r="G532" s="2">
        <f t="shared" si="8"/>
        <v>0</v>
      </c>
    </row>
    <row r="533" spans="1:7">
      <c r="A533" s="31">
        <v>44620</v>
      </c>
      <c r="B533" s="421" t="s">
        <v>10</v>
      </c>
      <c r="C533" s="421" t="s">
        <v>17</v>
      </c>
      <c r="D533" t="s">
        <v>12</v>
      </c>
      <c r="E533" s="5">
        <v>375.5</v>
      </c>
      <c r="G533" s="2">
        <f t="shared" si="8"/>
        <v>375.5</v>
      </c>
    </row>
    <row r="534" spans="1:7">
      <c r="B534" s="422"/>
      <c r="C534" s="422"/>
      <c r="D534" t="s">
        <v>13</v>
      </c>
      <c r="E534" s="5">
        <v>17.899999999999999</v>
      </c>
      <c r="G534" s="2">
        <f t="shared" si="8"/>
        <v>393.4</v>
      </c>
    </row>
    <row r="535" spans="1:7">
      <c r="B535" s="422"/>
      <c r="C535" s="422"/>
      <c r="D535" t="s">
        <v>14</v>
      </c>
      <c r="E535" s="5">
        <v>56</v>
      </c>
      <c r="G535" s="2">
        <f t="shared" si="8"/>
        <v>449.4</v>
      </c>
    </row>
    <row r="536" spans="1:7">
      <c r="B536" s="422"/>
      <c r="C536" s="422"/>
      <c r="D536" t="s">
        <v>15</v>
      </c>
      <c r="E536" s="5">
        <v>5</v>
      </c>
      <c r="G536" s="2">
        <f t="shared" si="8"/>
        <v>454.4</v>
      </c>
    </row>
    <row r="537" spans="1:7">
      <c r="A537" s="3">
        <v>44620</v>
      </c>
      <c r="B537" s="422" t="s">
        <v>78</v>
      </c>
      <c r="C537" s="422" t="s">
        <v>17</v>
      </c>
      <c r="D537" t="s">
        <v>14</v>
      </c>
      <c r="F537" s="2">
        <v>56</v>
      </c>
      <c r="G537" s="2">
        <f t="shared" si="8"/>
        <v>398.4</v>
      </c>
    </row>
    <row r="538" spans="1:7">
      <c r="A538" s="3">
        <v>44620</v>
      </c>
      <c r="B538" s="422" t="s">
        <v>78</v>
      </c>
      <c r="C538" s="422" t="s">
        <v>17</v>
      </c>
      <c r="D538" t="s">
        <v>15</v>
      </c>
      <c r="F538" s="2">
        <v>5</v>
      </c>
      <c r="G538" s="2">
        <f t="shared" ref="G538:G615" si="9">+G537+E538-F538</f>
        <v>393.4</v>
      </c>
    </row>
    <row r="539" spans="1:7">
      <c r="A539" s="3">
        <v>44705</v>
      </c>
      <c r="B539" s="422" t="s">
        <v>616</v>
      </c>
      <c r="C539" s="422" t="s">
        <v>17</v>
      </c>
      <c r="D539" t="s">
        <v>12</v>
      </c>
      <c r="F539" s="5">
        <v>375.5</v>
      </c>
      <c r="G539" s="2">
        <f t="shared" si="9"/>
        <v>17.899999999999977</v>
      </c>
    </row>
    <row r="540" spans="1:7">
      <c r="A540" s="3">
        <v>44705</v>
      </c>
      <c r="B540" s="422" t="s">
        <v>616</v>
      </c>
      <c r="C540" s="422" t="s">
        <v>17</v>
      </c>
      <c r="D540" t="s">
        <v>13</v>
      </c>
      <c r="F540" s="5">
        <v>17.899999999999999</v>
      </c>
      <c r="G540" s="2">
        <f t="shared" si="9"/>
        <v>0</v>
      </c>
    </row>
    <row r="541" spans="1:7">
      <c r="A541" s="31">
        <v>44651</v>
      </c>
      <c r="B541" s="421" t="s">
        <v>10</v>
      </c>
      <c r="C541" s="421" t="s">
        <v>18</v>
      </c>
      <c r="D541" t="s">
        <v>12</v>
      </c>
      <c r="E541" s="2">
        <v>371.6</v>
      </c>
      <c r="G541" s="2">
        <f t="shared" si="9"/>
        <v>371.6</v>
      </c>
    </row>
    <row r="542" spans="1:7">
      <c r="B542" s="422"/>
      <c r="C542" s="422"/>
      <c r="D542" t="s">
        <v>13</v>
      </c>
      <c r="E542" s="2">
        <v>21.9</v>
      </c>
      <c r="G542" s="2">
        <f t="shared" si="9"/>
        <v>393.5</v>
      </c>
    </row>
    <row r="543" spans="1:7">
      <c r="B543" s="422"/>
      <c r="C543" s="422"/>
      <c r="D543" t="s">
        <v>14</v>
      </c>
      <c r="E543" s="2">
        <v>60</v>
      </c>
      <c r="G543" s="2">
        <f t="shared" si="9"/>
        <v>453.5</v>
      </c>
    </row>
    <row r="544" spans="1:7">
      <c r="B544" s="422"/>
      <c r="C544" s="422"/>
      <c r="D544" t="s">
        <v>15</v>
      </c>
      <c r="E544" s="2">
        <v>5</v>
      </c>
      <c r="G544" s="2">
        <f t="shared" si="9"/>
        <v>458.5</v>
      </c>
    </row>
    <row r="545" spans="1:7">
      <c r="B545" s="422"/>
      <c r="C545" s="422"/>
      <c r="D545" t="s">
        <v>79</v>
      </c>
      <c r="E545" s="142">
        <v>93</v>
      </c>
      <c r="G545" s="2">
        <f t="shared" si="9"/>
        <v>551.5</v>
      </c>
    </row>
    <row r="546" spans="1:7">
      <c r="B546" s="422"/>
      <c r="C546" s="422"/>
      <c r="D546" t="s">
        <v>80</v>
      </c>
      <c r="E546" s="142">
        <v>93</v>
      </c>
      <c r="G546" s="2">
        <f t="shared" si="9"/>
        <v>644.5</v>
      </c>
    </row>
    <row r="547" spans="1:7">
      <c r="A547" s="3">
        <v>44651</v>
      </c>
      <c r="B547" s="422" t="s">
        <v>81</v>
      </c>
      <c r="C547" s="422" t="s">
        <v>18</v>
      </c>
      <c r="D547" t="s">
        <v>14</v>
      </c>
      <c r="E547" s="2"/>
      <c r="F547" s="2">
        <v>60</v>
      </c>
      <c r="G547" s="2">
        <f t="shared" si="9"/>
        <v>584.5</v>
      </c>
    </row>
    <row r="548" spans="1:7">
      <c r="A548" s="3">
        <v>44651</v>
      </c>
      <c r="B548" s="422" t="s">
        <v>81</v>
      </c>
      <c r="C548" s="422" t="s">
        <v>18</v>
      </c>
      <c r="D548" t="s">
        <v>15</v>
      </c>
      <c r="E548" s="2"/>
      <c r="F548" s="2">
        <v>5</v>
      </c>
      <c r="G548" s="2">
        <f t="shared" si="9"/>
        <v>579.5</v>
      </c>
    </row>
    <row r="549" spans="1:7">
      <c r="A549" s="3">
        <v>44705</v>
      </c>
      <c r="B549" s="422" t="s">
        <v>616</v>
      </c>
      <c r="C549" s="422" t="s">
        <v>18</v>
      </c>
      <c r="D549" t="s">
        <v>12</v>
      </c>
      <c r="E549" s="2"/>
      <c r="F549" s="2">
        <v>371.6</v>
      </c>
      <c r="G549" s="2">
        <f t="shared" si="9"/>
        <v>207.89999999999998</v>
      </c>
    </row>
    <row r="550" spans="1:7">
      <c r="A550" s="3">
        <v>44705</v>
      </c>
      <c r="B550" s="422" t="s">
        <v>616</v>
      </c>
      <c r="C550" s="422" t="s">
        <v>18</v>
      </c>
      <c r="D550" t="s">
        <v>13</v>
      </c>
      <c r="E550" s="2"/>
      <c r="F550" s="2">
        <v>21.9</v>
      </c>
      <c r="G550" s="2">
        <f t="shared" si="9"/>
        <v>185.99999999999997</v>
      </c>
    </row>
    <row r="551" spans="1:7">
      <c r="B551" s="422" t="s">
        <v>61</v>
      </c>
      <c r="C551" s="422"/>
      <c r="D551" t="s">
        <v>79</v>
      </c>
      <c r="E551" s="2"/>
      <c r="F551" s="2">
        <v>46.5</v>
      </c>
      <c r="G551" s="2">
        <f t="shared" si="9"/>
        <v>139.49999999999997</v>
      </c>
    </row>
    <row r="552" spans="1:7">
      <c r="B552" s="422" t="s">
        <v>61</v>
      </c>
      <c r="C552" s="422"/>
      <c r="D552" t="s">
        <v>80</v>
      </c>
      <c r="E552" s="2"/>
      <c r="F552" s="2">
        <v>46.5</v>
      </c>
      <c r="G552" s="2">
        <f t="shared" si="9"/>
        <v>92.999999999999972</v>
      </c>
    </row>
    <row r="553" spans="1:7">
      <c r="A553" s="3">
        <v>45233</v>
      </c>
      <c r="B553" s="422">
        <v>27730</v>
      </c>
      <c r="C553" s="422" t="s">
        <v>18</v>
      </c>
      <c r="D553" t="s">
        <v>79</v>
      </c>
      <c r="E553" s="2"/>
      <c r="F553" s="2">
        <v>46.5</v>
      </c>
      <c r="G553" s="2">
        <f t="shared" si="9"/>
        <v>46.499999999999972</v>
      </c>
    </row>
    <row r="554" spans="1:7">
      <c r="A554" s="3">
        <v>45233</v>
      </c>
      <c r="B554" s="422">
        <v>27730</v>
      </c>
      <c r="C554" s="422" t="s">
        <v>18</v>
      </c>
      <c r="D554" t="s">
        <v>80</v>
      </c>
      <c r="E554" s="2"/>
      <c r="F554" s="2">
        <v>46.5</v>
      </c>
      <c r="G554" s="2">
        <f t="shared" si="9"/>
        <v>0</v>
      </c>
    </row>
    <row r="555" spans="1:7">
      <c r="A555" s="8">
        <v>44681</v>
      </c>
      <c r="B555" s="421" t="s">
        <v>10</v>
      </c>
      <c r="C555" s="421" t="s">
        <v>19</v>
      </c>
      <c r="D555" t="s">
        <v>12</v>
      </c>
      <c r="E555" s="45">
        <v>374.7</v>
      </c>
      <c r="F555" s="45"/>
      <c r="G555" s="2">
        <f t="shared" si="9"/>
        <v>374.7</v>
      </c>
    </row>
    <row r="556" spans="1:7">
      <c r="A556" s="54"/>
      <c r="B556" s="425"/>
      <c r="C556" s="425"/>
      <c r="D556" t="s">
        <v>13</v>
      </c>
      <c r="E556" s="45">
        <v>25.6</v>
      </c>
      <c r="F556" s="45"/>
      <c r="G556" s="2">
        <f t="shared" si="9"/>
        <v>400.3</v>
      </c>
    </row>
    <row r="557" spans="1:7">
      <c r="A557" s="54"/>
      <c r="B557" s="425"/>
      <c r="C557" s="425"/>
      <c r="D557" t="s">
        <v>14</v>
      </c>
      <c r="E557" s="45">
        <v>60</v>
      </c>
      <c r="F557" s="45"/>
      <c r="G557" s="2">
        <f t="shared" si="9"/>
        <v>460.3</v>
      </c>
    </row>
    <row r="558" spans="1:7">
      <c r="A558" s="54"/>
      <c r="B558" s="425"/>
      <c r="C558" s="425"/>
      <c r="D558" t="s">
        <v>15</v>
      </c>
      <c r="E558" s="45">
        <v>5</v>
      </c>
      <c r="F558" s="45"/>
      <c r="G558" s="2">
        <f t="shared" si="9"/>
        <v>465.3</v>
      </c>
    </row>
    <row r="559" spans="1:7">
      <c r="A559" s="54"/>
      <c r="B559" s="425"/>
      <c r="C559" s="425"/>
      <c r="D559" t="s">
        <v>144</v>
      </c>
      <c r="E559" s="142">
        <v>10</v>
      </c>
      <c r="F559" s="45"/>
      <c r="G559" s="2">
        <f t="shared" si="9"/>
        <v>475.3</v>
      </c>
    </row>
    <row r="560" spans="1:7">
      <c r="A560" s="55">
        <v>44681</v>
      </c>
      <c r="B560" s="422" t="s">
        <v>83</v>
      </c>
      <c r="C560" s="422" t="s">
        <v>19</v>
      </c>
      <c r="D560" t="s">
        <v>14</v>
      </c>
      <c r="E560" s="45"/>
      <c r="F560" s="45">
        <v>60</v>
      </c>
      <c r="G560" s="2">
        <f t="shared" si="9"/>
        <v>415.3</v>
      </c>
    </row>
    <row r="561" spans="1:11">
      <c r="A561" s="55">
        <v>44681</v>
      </c>
      <c r="B561" s="422" t="s">
        <v>83</v>
      </c>
      <c r="C561" s="422" t="s">
        <v>19</v>
      </c>
      <c r="D561" t="s">
        <v>15</v>
      </c>
      <c r="E561" s="45"/>
      <c r="F561" s="45">
        <v>5</v>
      </c>
      <c r="G561" s="2">
        <f t="shared" si="9"/>
        <v>410.3</v>
      </c>
    </row>
    <row r="562" spans="1:11">
      <c r="A562" s="1">
        <v>44811</v>
      </c>
      <c r="B562" s="422" t="s">
        <v>617</v>
      </c>
      <c r="C562" s="422" t="s">
        <v>19</v>
      </c>
      <c r="D562" t="s">
        <v>12</v>
      </c>
      <c r="E562" s="45"/>
      <c r="F562" s="45">
        <v>374.7</v>
      </c>
      <c r="G562" s="2">
        <f t="shared" si="9"/>
        <v>35.600000000000023</v>
      </c>
    </row>
    <row r="563" spans="1:11">
      <c r="A563" s="1">
        <v>44811</v>
      </c>
      <c r="B563" s="422" t="s">
        <v>617</v>
      </c>
      <c r="C563" s="422" t="s">
        <v>19</v>
      </c>
      <c r="D563" t="s">
        <v>13</v>
      </c>
      <c r="E563" s="45"/>
      <c r="F563" s="45">
        <v>25.6</v>
      </c>
      <c r="G563" s="2">
        <f t="shared" si="9"/>
        <v>10.000000000000021</v>
      </c>
      <c r="I563" s="422"/>
    </row>
    <row r="564" spans="1:11">
      <c r="A564" s="1">
        <v>44811</v>
      </c>
      <c r="B564" s="422" t="s">
        <v>617</v>
      </c>
      <c r="C564" s="422" t="s">
        <v>19</v>
      </c>
      <c r="D564" t="s">
        <v>144</v>
      </c>
      <c r="E564" s="45"/>
      <c r="F564" s="142">
        <v>10</v>
      </c>
      <c r="G564" s="2">
        <f t="shared" si="9"/>
        <v>2.1316282072803006E-14</v>
      </c>
      <c r="I564" s="422"/>
    </row>
    <row r="565" spans="1:11">
      <c r="A565" s="31">
        <v>44712</v>
      </c>
      <c r="B565" s="421" t="s">
        <v>10</v>
      </c>
      <c r="C565" s="421" t="s">
        <v>20</v>
      </c>
      <c r="D565" t="s">
        <v>12</v>
      </c>
      <c r="E565" s="2">
        <v>364.4</v>
      </c>
      <c r="G565" s="2">
        <f t="shared" si="9"/>
        <v>364.4</v>
      </c>
      <c r="I565" s="421"/>
      <c r="K565" s="45"/>
    </row>
    <row r="566" spans="1:11">
      <c r="B566" s="422"/>
      <c r="C566" s="422"/>
      <c r="D566" t="s">
        <v>13</v>
      </c>
      <c r="E566" s="2">
        <v>26.4</v>
      </c>
      <c r="G566" s="2">
        <f t="shared" si="9"/>
        <v>390.79999999999995</v>
      </c>
      <c r="K566" s="45"/>
    </row>
    <row r="567" spans="1:11">
      <c r="B567" s="422"/>
      <c r="C567" s="422"/>
      <c r="D567" t="s">
        <v>14</v>
      </c>
      <c r="E567" s="2">
        <v>60</v>
      </c>
      <c r="G567" s="2">
        <f t="shared" si="9"/>
        <v>450.79999999999995</v>
      </c>
      <c r="K567" s="142"/>
    </row>
    <row r="568" spans="1:11">
      <c r="B568" s="422"/>
      <c r="C568" s="422"/>
      <c r="D568" t="s">
        <v>15</v>
      </c>
      <c r="E568" s="2">
        <v>5</v>
      </c>
      <c r="G568" s="2">
        <f t="shared" si="9"/>
        <v>455.79999999999995</v>
      </c>
      <c r="I568" s="421"/>
      <c r="K568" s="2"/>
    </row>
    <row r="569" spans="1:11">
      <c r="A569" s="3">
        <v>44712</v>
      </c>
      <c r="B569" s="422" t="s">
        <v>84</v>
      </c>
      <c r="C569" s="422" t="s">
        <v>20</v>
      </c>
      <c r="D569" t="s">
        <v>14</v>
      </c>
      <c r="E569" s="2"/>
      <c r="F569" s="2">
        <v>60</v>
      </c>
      <c r="G569" s="2">
        <f t="shared" si="9"/>
        <v>395.79999999999995</v>
      </c>
      <c r="I569" s="422"/>
      <c r="K569" s="2"/>
    </row>
    <row r="570" spans="1:11">
      <c r="A570" s="3">
        <v>44712</v>
      </c>
      <c r="B570" s="422" t="s">
        <v>84</v>
      </c>
      <c r="C570" s="422" t="s">
        <v>20</v>
      </c>
      <c r="D570" t="s">
        <v>15</v>
      </c>
      <c r="E570" s="2"/>
      <c r="F570" s="2">
        <v>5</v>
      </c>
      <c r="G570" s="2">
        <f t="shared" si="9"/>
        <v>390.79999999999995</v>
      </c>
      <c r="I570" s="421"/>
      <c r="K570" s="2"/>
    </row>
    <row r="571" spans="1:11">
      <c r="A571" s="1">
        <v>44811</v>
      </c>
      <c r="B571" s="422" t="s">
        <v>617</v>
      </c>
      <c r="C571" s="422" t="s">
        <v>20</v>
      </c>
      <c r="D571" t="s">
        <v>12</v>
      </c>
      <c r="E571" s="2"/>
      <c r="F571" s="2">
        <v>364.4</v>
      </c>
      <c r="G571" s="2">
        <f t="shared" si="9"/>
        <v>26.399999999999977</v>
      </c>
      <c r="I571" s="421"/>
      <c r="K571" s="2"/>
    </row>
    <row r="572" spans="1:11">
      <c r="A572" s="1">
        <v>44811</v>
      </c>
      <c r="B572" s="422" t="s">
        <v>617</v>
      </c>
      <c r="C572" s="422" t="s">
        <v>20</v>
      </c>
      <c r="D572" t="s">
        <v>13</v>
      </c>
      <c r="E572" s="2"/>
      <c r="F572" s="2">
        <v>26.4</v>
      </c>
      <c r="G572" s="2">
        <f t="shared" si="9"/>
        <v>0</v>
      </c>
      <c r="I572" s="421"/>
      <c r="K572" s="2"/>
    </row>
    <row r="573" spans="1:11">
      <c r="A573" s="31">
        <v>44742</v>
      </c>
      <c r="B573" s="421" t="s">
        <v>10</v>
      </c>
      <c r="C573" s="421" t="s">
        <v>21</v>
      </c>
      <c r="D573" t="s">
        <v>12</v>
      </c>
      <c r="E573" s="2">
        <v>352.9</v>
      </c>
      <c r="G573" s="2">
        <f t="shared" si="9"/>
        <v>352.9</v>
      </c>
      <c r="I573" s="422"/>
      <c r="K573" s="2"/>
    </row>
    <row r="574" spans="1:11">
      <c r="B574" s="422"/>
      <c r="C574" s="422"/>
      <c r="D574" t="s">
        <v>13</v>
      </c>
      <c r="E574" s="2">
        <v>24</v>
      </c>
      <c r="G574" s="2">
        <f t="shared" si="9"/>
        <v>376.9</v>
      </c>
      <c r="I574" s="421"/>
      <c r="K574" s="2"/>
    </row>
    <row r="575" spans="1:11">
      <c r="B575" s="422"/>
      <c r="C575" s="422"/>
      <c r="D575" t="s">
        <v>14</v>
      </c>
      <c r="E575" s="2">
        <v>60</v>
      </c>
      <c r="G575" s="2">
        <f t="shared" si="9"/>
        <v>436.9</v>
      </c>
      <c r="I575" s="422"/>
      <c r="K575" s="2"/>
    </row>
    <row r="576" spans="1:11">
      <c r="B576" s="422"/>
      <c r="C576" s="422"/>
      <c r="D576" t="s">
        <v>15</v>
      </c>
      <c r="E576" s="2">
        <v>5</v>
      </c>
      <c r="G576" s="2">
        <f t="shared" si="9"/>
        <v>441.9</v>
      </c>
    </row>
    <row r="577" spans="1:12">
      <c r="A577" s="3">
        <v>44742</v>
      </c>
      <c r="B577" s="422" t="s">
        <v>86</v>
      </c>
      <c r="C577" s="422" t="s">
        <v>21</v>
      </c>
      <c r="D577" t="s">
        <v>14</v>
      </c>
      <c r="E577" s="2"/>
      <c r="F577" s="2">
        <v>60</v>
      </c>
      <c r="G577" s="2">
        <f t="shared" si="9"/>
        <v>381.9</v>
      </c>
    </row>
    <row r="578" spans="1:12">
      <c r="A578" s="3">
        <v>44742</v>
      </c>
      <c r="B578" s="422" t="s">
        <v>86</v>
      </c>
      <c r="C578" s="422" t="s">
        <v>21</v>
      </c>
      <c r="D578" t="s">
        <v>15</v>
      </c>
      <c r="E578" s="2"/>
      <c r="F578" s="2">
        <v>5</v>
      </c>
      <c r="G578" s="2">
        <f t="shared" si="9"/>
        <v>376.9</v>
      </c>
    </row>
    <row r="579" spans="1:12">
      <c r="A579" s="1">
        <v>44811</v>
      </c>
      <c r="B579" s="422" t="s">
        <v>617</v>
      </c>
      <c r="C579" s="422" t="s">
        <v>21</v>
      </c>
      <c r="D579" t="s">
        <v>12</v>
      </c>
      <c r="E579" s="2"/>
      <c r="F579" s="2">
        <v>352.9</v>
      </c>
      <c r="G579" s="2">
        <f t="shared" si="9"/>
        <v>24</v>
      </c>
    </row>
    <row r="580" spans="1:12">
      <c r="A580" s="1">
        <v>44811</v>
      </c>
      <c r="B580" s="422" t="s">
        <v>617</v>
      </c>
      <c r="C580" s="422" t="s">
        <v>21</v>
      </c>
      <c r="D580" t="s">
        <v>13</v>
      </c>
      <c r="E580" s="2"/>
      <c r="F580" s="2">
        <v>24</v>
      </c>
      <c r="G580" s="2">
        <f t="shared" si="9"/>
        <v>0</v>
      </c>
    </row>
    <row r="581" spans="1:12">
      <c r="A581" s="31">
        <v>44773</v>
      </c>
      <c r="B581" s="421" t="s">
        <v>10</v>
      </c>
      <c r="C581" s="421" t="s">
        <v>22</v>
      </c>
      <c r="D581" t="s">
        <v>12</v>
      </c>
      <c r="E581" s="2">
        <v>351.3</v>
      </c>
      <c r="G581" s="2">
        <f t="shared" si="9"/>
        <v>351.3</v>
      </c>
    </row>
    <row r="582" spans="1:12">
      <c r="B582" s="422"/>
      <c r="C582" s="422"/>
      <c r="D582" t="s">
        <v>13</v>
      </c>
      <c r="E582" s="2">
        <v>19.3</v>
      </c>
      <c r="G582" s="2">
        <f t="shared" si="9"/>
        <v>370.6</v>
      </c>
    </row>
    <row r="583" spans="1:12">
      <c r="B583" s="422"/>
      <c r="C583" s="422"/>
      <c r="D583" t="s">
        <v>14</v>
      </c>
      <c r="E583" s="2">
        <v>60</v>
      </c>
      <c r="G583" s="2">
        <f t="shared" si="9"/>
        <v>430.6</v>
      </c>
    </row>
    <row r="584" spans="1:12">
      <c r="B584" s="422"/>
      <c r="C584" s="422"/>
      <c r="D584" t="s">
        <v>15</v>
      </c>
      <c r="E584" s="2">
        <v>5</v>
      </c>
      <c r="G584" s="2">
        <f t="shared" si="9"/>
        <v>435.6</v>
      </c>
    </row>
    <row r="585" spans="1:12">
      <c r="A585" s="55">
        <v>44773</v>
      </c>
      <c r="B585" s="422" t="s">
        <v>87</v>
      </c>
      <c r="C585" s="422" t="s">
        <v>22</v>
      </c>
      <c r="D585" t="s">
        <v>14</v>
      </c>
      <c r="E585" s="2"/>
      <c r="F585" s="2">
        <v>60</v>
      </c>
      <c r="G585" s="2">
        <f t="shared" si="9"/>
        <v>375.6</v>
      </c>
    </row>
    <row r="586" spans="1:12">
      <c r="A586" s="55">
        <v>44773</v>
      </c>
      <c r="B586" s="422" t="s">
        <v>87</v>
      </c>
      <c r="C586" s="422" t="s">
        <v>22</v>
      </c>
      <c r="D586" t="s">
        <v>15</v>
      </c>
      <c r="E586" s="2"/>
      <c r="F586" s="2">
        <v>5</v>
      </c>
      <c r="G586" s="2">
        <f t="shared" si="9"/>
        <v>370.6</v>
      </c>
    </row>
    <row r="587" spans="1:12">
      <c r="A587" s="1">
        <v>44811</v>
      </c>
      <c r="B587" s="422" t="s">
        <v>617</v>
      </c>
      <c r="C587" s="422" t="s">
        <v>22</v>
      </c>
      <c r="D587" t="s">
        <v>12</v>
      </c>
      <c r="E587" s="2"/>
      <c r="F587" s="2">
        <v>351.3</v>
      </c>
      <c r="G587" s="2">
        <f t="shared" si="9"/>
        <v>19.300000000000011</v>
      </c>
    </row>
    <row r="588" spans="1:12">
      <c r="A588" s="1">
        <v>44811</v>
      </c>
      <c r="B588" s="422" t="s">
        <v>617</v>
      </c>
      <c r="C588" s="422" t="s">
        <v>22</v>
      </c>
      <c r="D588" t="s">
        <v>13</v>
      </c>
      <c r="E588" s="2"/>
      <c r="F588" s="2">
        <v>19.3</v>
      </c>
      <c r="G588" s="2">
        <f t="shared" si="9"/>
        <v>0</v>
      </c>
    </row>
    <row r="589" spans="1:12">
      <c r="A589" s="31">
        <v>44804</v>
      </c>
      <c r="B589" s="421" t="s">
        <v>10</v>
      </c>
      <c r="C589" s="421" t="s">
        <v>23</v>
      </c>
      <c r="D589" t="s">
        <v>12</v>
      </c>
      <c r="E589" s="2">
        <v>353.4</v>
      </c>
      <c r="G589" s="2">
        <f t="shared" si="9"/>
        <v>353.4</v>
      </c>
      <c r="L589" s="200"/>
    </row>
    <row r="590" spans="1:12">
      <c r="B590" s="422"/>
      <c r="C590" s="422"/>
      <c r="D590" t="s">
        <v>13</v>
      </c>
      <c r="E590" s="2">
        <v>24.7</v>
      </c>
      <c r="G590" s="2">
        <f t="shared" si="9"/>
        <v>378.09999999999997</v>
      </c>
    </row>
    <row r="591" spans="1:12">
      <c r="B591" s="422"/>
      <c r="C591" s="422"/>
      <c r="D591" t="s">
        <v>14</v>
      </c>
      <c r="E591" s="2">
        <v>60</v>
      </c>
      <c r="G591" s="2">
        <f t="shared" si="9"/>
        <v>438.09999999999997</v>
      </c>
    </row>
    <row r="592" spans="1:12">
      <c r="B592" s="422"/>
      <c r="C592" s="422"/>
      <c r="D592" t="s">
        <v>15</v>
      </c>
      <c r="E592" s="2">
        <v>5</v>
      </c>
      <c r="G592" s="2">
        <f t="shared" si="9"/>
        <v>443.09999999999997</v>
      </c>
    </row>
    <row r="593" spans="1:12">
      <c r="B593" s="422"/>
      <c r="C593" s="422"/>
      <c r="D593" t="s">
        <v>199</v>
      </c>
      <c r="E593" s="2">
        <v>102.5</v>
      </c>
      <c r="G593" s="2">
        <f t="shared" si="9"/>
        <v>545.59999999999991</v>
      </c>
      <c r="L593" s="29"/>
    </row>
    <row r="594" spans="1:12">
      <c r="B594" s="422"/>
      <c r="C594" s="422"/>
      <c r="D594" t="s">
        <v>200</v>
      </c>
      <c r="E594" s="2">
        <v>102.5</v>
      </c>
      <c r="G594" s="2">
        <f t="shared" si="9"/>
        <v>648.09999999999991</v>
      </c>
    </row>
    <row r="595" spans="1:12">
      <c r="A595" s="3">
        <v>44804</v>
      </c>
      <c r="B595" s="422" t="s">
        <v>88</v>
      </c>
      <c r="C595" s="422" t="s">
        <v>23</v>
      </c>
      <c r="D595" t="s">
        <v>14</v>
      </c>
      <c r="E595" s="2"/>
      <c r="F595" s="2">
        <v>60</v>
      </c>
      <c r="G595" s="2">
        <f t="shared" si="9"/>
        <v>588.09999999999991</v>
      </c>
      <c r="L595" s="134"/>
    </row>
    <row r="596" spans="1:12">
      <c r="A596" s="3">
        <v>44804</v>
      </c>
      <c r="B596" s="422" t="s">
        <v>88</v>
      </c>
      <c r="C596" s="422" t="s">
        <v>23</v>
      </c>
      <c r="D596" t="s">
        <v>15</v>
      </c>
      <c r="E596" s="2"/>
      <c r="F596" s="2">
        <v>5</v>
      </c>
      <c r="G596" s="2">
        <f t="shared" si="9"/>
        <v>583.09999999999991</v>
      </c>
      <c r="L596" s="200"/>
    </row>
    <row r="597" spans="1:12">
      <c r="A597" s="3">
        <v>44897</v>
      </c>
      <c r="B597" s="422" t="s">
        <v>618</v>
      </c>
      <c r="C597" s="422" t="s">
        <v>23</v>
      </c>
      <c r="D597" t="s">
        <v>12</v>
      </c>
      <c r="E597" s="2"/>
      <c r="F597" s="2">
        <v>353.4</v>
      </c>
      <c r="G597" s="2">
        <f t="shared" si="9"/>
        <v>229.69999999999993</v>
      </c>
      <c r="L597" s="200"/>
    </row>
    <row r="598" spans="1:12">
      <c r="A598" s="3">
        <v>44897</v>
      </c>
      <c r="B598" s="422" t="s">
        <v>618</v>
      </c>
      <c r="C598" s="422" t="s">
        <v>23</v>
      </c>
      <c r="D598" t="s">
        <v>13</v>
      </c>
      <c r="E598" s="2"/>
      <c r="F598" s="2">
        <v>24.7</v>
      </c>
      <c r="G598" s="2">
        <f t="shared" si="9"/>
        <v>204.99999999999994</v>
      </c>
      <c r="J598" s="421"/>
      <c r="L598" s="200"/>
    </row>
    <row r="599" spans="1:12">
      <c r="B599" s="422" t="s">
        <v>61</v>
      </c>
      <c r="C599" s="422"/>
      <c r="D599" t="s">
        <v>199</v>
      </c>
      <c r="E599" s="2"/>
      <c r="F599" s="2">
        <v>51.2</v>
      </c>
      <c r="G599" s="2">
        <f t="shared" si="9"/>
        <v>153.79999999999995</v>
      </c>
      <c r="J599" s="421"/>
      <c r="L599" s="200"/>
    </row>
    <row r="600" spans="1:12">
      <c r="B600" s="422" t="s">
        <v>61</v>
      </c>
      <c r="C600" s="422"/>
      <c r="D600" t="s">
        <v>200</v>
      </c>
      <c r="E600" s="2"/>
      <c r="F600" s="2">
        <v>51.2</v>
      </c>
      <c r="G600" s="2">
        <f t="shared" si="9"/>
        <v>102.59999999999995</v>
      </c>
      <c r="J600" s="421"/>
      <c r="L600" s="200"/>
    </row>
    <row r="601" spans="1:12">
      <c r="A601" s="3">
        <v>45233</v>
      </c>
      <c r="B601" s="422">
        <v>27730</v>
      </c>
      <c r="C601" s="422" t="s">
        <v>23</v>
      </c>
      <c r="D601" t="s">
        <v>199</v>
      </c>
      <c r="E601" s="2"/>
      <c r="F601" s="2">
        <v>51.3</v>
      </c>
      <c r="G601" s="2">
        <f t="shared" si="9"/>
        <v>51.299999999999955</v>
      </c>
      <c r="J601" s="421"/>
      <c r="L601" s="200"/>
    </row>
    <row r="602" spans="1:12">
      <c r="A602" s="3">
        <v>45233</v>
      </c>
      <c r="B602" s="422">
        <v>27730</v>
      </c>
      <c r="C602" s="422" t="s">
        <v>23</v>
      </c>
      <c r="D602" t="s">
        <v>200</v>
      </c>
      <c r="E602" s="2"/>
      <c r="F602" s="2">
        <v>51.3</v>
      </c>
      <c r="G602" s="2">
        <f t="shared" si="9"/>
        <v>0</v>
      </c>
      <c r="J602" s="421"/>
      <c r="L602" s="200"/>
    </row>
    <row r="603" spans="1:12">
      <c r="A603" s="81">
        <v>44834</v>
      </c>
      <c r="B603" s="421" t="s">
        <v>10</v>
      </c>
      <c r="C603" s="421" t="s">
        <v>41</v>
      </c>
      <c r="D603" t="s">
        <v>12</v>
      </c>
      <c r="E603" s="2">
        <v>345.5</v>
      </c>
      <c r="G603" s="2">
        <f t="shared" si="9"/>
        <v>345.5</v>
      </c>
      <c r="L603" s="200"/>
    </row>
    <row r="604" spans="1:12">
      <c r="A604" s="70"/>
      <c r="B604" s="422"/>
      <c r="C604" s="422"/>
      <c r="D604" t="s">
        <v>13</v>
      </c>
      <c r="E604" s="2">
        <v>19.100000000000001</v>
      </c>
      <c r="G604" s="2">
        <f t="shared" si="9"/>
        <v>364.6</v>
      </c>
      <c r="J604" s="421"/>
      <c r="L604" s="29"/>
    </row>
    <row r="605" spans="1:12">
      <c r="A605" s="70"/>
      <c r="B605" s="422"/>
      <c r="C605" s="422"/>
      <c r="D605" t="s">
        <v>14</v>
      </c>
      <c r="E605" s="2">
        <v>60</v>
      </c>
      <c r="G605" s="2">
        <f t="shared" si="9"/>
        <v>424.6</v>
      </c>
      <c r="L605" s="29"/>
    </row>
    <row r="606" spans="1:12">
      <c r="A606" s="70"/>
      <c r="B606" s="422"/>
      <c r="C606" s="422"/>
      <c r="D606" t="s">
        <v>15</v>
      </c>
      <c r="E606" s="2">
        <v>5</v>
      </c>
      <c r="G606" s="2">
        <f t="shared" si="9"/>
        <v>429.6</v>
      </c>
      <c r="L606" s="29"/>
    </row>
    <row r="607" spans="1:12">
      <c r="A607" s="70">
        <v>44834</v>
      </c>
      <c r="B607" s="422" t="s">
        <v>91</v>
      </c>
      <c r="C607" s="422" t="s">
        <v>41</v>
      </c>
      <c r="D607" t="s">
        <v>14</v>
      </c>
      <c r="E607" s="2"/>
      <c r="F607" s="2">
        <v>60</v>
      </c>
      <c r="G607" s="2">
        <f t="shared" si="9"/>
        <v>369.6</v>
      </c>
      <c r="L607" s="29"/>
    </row>
    <row r="608" spans="1:12">
      <c r="A608" s="70">
        <v>44834</v>
      </c>
      <c r="B608" s="422" t="s">
        <v>91</v>
      </c>
      <c r="C608" s="422" t="s">
        <v>41</v>
      </c>
      <c r="D608" t="s">
        <v>15</v>
      </c>
      <c r="E608" s="2"/>
      <c r="F608" s="2">
        <v>5</v>
      </c>
      <c r="G608" s="2">
        <f t="shared" si="9"/>
        <v>364.6</v>
      </c>
      <c r="J608" s="421"/>
      <c r="L608" s="29"/>
    </row>
    <row r="609" spans="1:12">
      <c r="A609" s="70">
        <v>44958</v>
      </c>
      <c r="B609" s="422" t="s">
        <v>619</v>
      </c>
      <c r="C609" s="422" t="s">
        <v>41</v>
      </c>
      <c r="D609" t="s">
        <v>12</v>
      </c>
      <c r="E609" s="2"/>
      <c r="F609" s="2">
        <v>345.5</v>
      </c>
      <c r="G609" s="2">
        <f t="shared" si="9"/>
        <v>19.100000000000023</v>
      </c>
      <c r="J609" s="421"/>
      <c r="L609" s="29"/>
    </row>
    <row r="610" spans="1:12">
      <c r="A610" s="70">
        <v>44958</v>
      </c>
      <c r="B610" s="422" t="s">
        <v>619</v>
      </c>
      <c r="C610" s="422" t="s">
        <v>41</v>
      </c>
      <c r="D610" t="s">
        <v>13</v>
      </c>
      <c r="E610" s="2"/>
      <c r="F610" s="2">
        <v>19.100000000000001</v>
      </c>
      <c r="G610" s="2">
        <f t="shared" si="9"/>
        <v>0</v>
      </c>
      <c r="J610" s="421"/>
      <c r="L610" s="29"/>
    </row>
    <row r="611" spans="1:12">
      <c r="A611" s="31">
        <v>44865</v>
      </c>
      <c r="B611" s="421" t="s">
        <v>10</v>
      </c>
      <c r="C611" s="421" t="s">
        <v>25</v>
      </c>
      <c r="D611" t="s">
        <v>12</v>
      </c>
      <c r="E611" s="2">
        <v>344.4</v>
      </c>
      <c r="G611" s="2">
        <f t="shared" si="9"/>
        <v>344.4</v>
      </c>
      <c r="J611" s="422"/>
      <c r="L611" s="29"/>
    </row>
    <row r="612" spans="1:12">
      <c r="A612" s="54"/>
      <c r="B612" s="425"/>
      <c r="C612" s="425"/>
      <c r="D612" t="s">
        <v>13</v>
      </c>
      <c r="E612" s="2">
        <v>17.899999999999999</v>
      </c>
      <c r="G612" s="2">
        <f t="shared" si="9"/>
        <v>362.29999999999995</v>
      </c>
      <c r="J612" s="421"/>
      <c r="L612" s="29"/>
    </row>
    <row r="613" spans="1:12">
      <c r="A613" s="54"/>
      <c r="B613" s="425"/>
      <c r="C613" s="425"/>
      <c r="D613" t="s">
        <v>14</v>
      </c>
      <c r="E613" s="2">
        <v>60</v>
      </c>
      <c r="G613" s="2">
        <f t="shared" si="9"/>
        <v>422.29999999999995</v>
      </c>
      <c r="J613" s="425"/>
      <c r="L613" s="29"/>
    </row>
    <row r="614" spans="1:12">
      <c r="A614" s="54"/>
      <c r="B614" s="425"/>
      <c r="C614" s="425"/>
      <c r="D614" t="s">
        <v>15</v>
      </c>
      <c r="E614" s="2">
        <v>5</v>
      </c>
      <c r="G614" s="2">
        <f t="shared" si="9"/>
        <v>427.29999999999995</v>
      </c>
      <c r="I614" s="421"/>
      <c r="L614" s="200"/>
    </row>
    <row r="615" spans="1:12">
      <c r="A615" s="3">
        <v>44865</v>
      </c>
      <c r="B615" s="422" t="s">
        <v>75</v>
      </c>
      <c r="C615" s="422" t="s">
        <v>25</v>
      </c>
      <c r="D615" t="s">
        <v>14</v>
      </c>
      <c r="E615" s="2"/>
      <c r="F615" s="2">
        <v>60</v>
      </c>
      <c r="G615" s="2">
        <f t="shared" si="9"/>
        <v>367.29999999999995</v>
      </c>
    </row>
    <row r="616" spans="1:12">
      <c r="A616" s="3">
        <v>44865</v>
      </c>
      <c r="B616" s="422" t="s">
        <v>75</v>
      </c>
      <c r="C616" s="422" t="s">
        <v>25</v>
      </c>
      <c r="D616" t="s">
        <v>15</v>
      </c>
      <c r="E616" s="2"/>
      <c r="F616" s="2">
        <v>5</v>
      </c>
      <c r="G616" s="2">
        <f t="shared" ref="G616:G673" si="10">+G615+E616-F616</f>
        <v>362.29999999999995</v>
      </c>
    </row>
    <row r="617" spans="1:12">
      <c r="A617" s="70">
        <v>44958</v>
      </c>
      <c r="B617" s="422" t="s">
        <v>619</v>
      </c>
      <c r="C617" s="422" t="s">
        <v>25</v>
      </c>
      <c r="D617" t="s">
        <v>12</v>
      </c>
      <c r="E617" s="2"/>
      <c r="F617" s="2">
        <v>344.4</v>
      </c>
      <c r="G617" s="2">
        <f t="shared" si="10"/>
        <v>17.899999999999977</v>
      </c>
    </row>
    <row r="618" spans="1:12">
      <c r="A618" s="70">
        <v>44958</v>
      </c>
      <c r="B618" s="422" t="s">
        <v>619</v>
      </c>
      <c r="C618" s="422" t="s">
        <v>25</v>
      </c>
      <c r="D618" t="s">
        <v>13</v>
      </c>
      <c r="E618" s="2"/>
      <c r="F618" s="2">
        <v>17.899999999999999</v>
      </c>
      <c r="G618" s="2">
        <f t="shared" si="10"/>
        <v>0</v>
      </c>
    </row>
    <row r="619" spans="1:12">
      <c r="A619" s="81">
        <v>44895</v>
      </c>
      <c r="B619" s="421" t="s">
        <v>10</v>
      </c>
      <c r="C619" s="421" t="s">
        <v>26</v>
      </c>
      <c r="D619" t="s">
        <v>12</v>
      </c>
      <c r="E619" s="2">
        <v>384.4</v>
      </c>
      <c r="G619" s="2">
        <f t="shared" si="10"/>
        <v>384.4</v>
      </c>
    </row>
    <row r="620" spans="1:12">
      <c r="A620" s="70"/>
      <c r="B620" s="422"/>
      <c r="C620" s="422"/>
      <c r="D620" t="s">
        <v>13</v>
      </c>
      <c r="E620" s="2">
        <v>16.399999999999999</v>
      </c>
      <c r="G620" s="2">
        <f t="shared" si="10"/>
        <v>400.79999999999995</v>
      </c>
      <c r="L620" s="29"/>
    </row>
    <row r="621" spans="1:12">
      <c r="A621" s="70"/>
      <c r="B621" s="422"/>
      <c r="C621" s="422"/>
      <c r="D621" t="s">
        <v>14</v>
      </c>
      <c r="E621" s="2">
        <v>60</v>
      </c>
      <c r="G621" s="2">
        <f t="shared" si="10"/>
        <v>460.79999999999995</v>
      </c>
      <c r="L621" s="29"/>
    </row>
    <row r="622" spans="1:12">
      <c r="A622" s="70"/>
      <c r="B622" s="422"/>
      <c r="C622" s="422"/>
      <c r="D622" t="s">
        <v>15</v>
      </c>
      <c r="E622" s="2">
        <v>5</v>
      </c>
      <c r="G622" s="2">
        <f t="shared" si="10"/>
        <v>465.79999999999995</v>
      </c>
      <c r="L622" s="29"/>
    </row>
    <row r="623" spans="1:12">
      <c r="A623" s="3">
        <v>44895</v>
      </c>
      <c r="B623" s="422" t="s">
        <v>93</v>
      </c>
      <c r="C623" s="422" t="s">
        <v>26</v>
      </c>
      <c r="D623" t="s">
        <v>14</v>
      </c>
      <c r="E623" s="2"/>
      <c r="F623" s="2">
        <v>60</v>
      </c>
      <c r="G623" s="2">
        <f t="shared" si="10"/>
        <v>405.79999999999995</v>
      </c>
      <c r="L623" s="29"/>
    </row>
    <row r="624" spans="1:12">
      <c r="A624" s="3">
        <v>44895</v>
      </c>
      <c r="B624" s="422" t="s">
        <v>93</v>
      </c>
      <c r="C624" s="422" t="s">
        <v>26</v>
      </c>
      <c r="D624" t="s">
        <v>15</v>
      </c>
      <c r="F624" s="23">
        <v>5</v>
      </c>
      <c r="G624" s="2">
        <f t="shared" si="10"/>
        <v>400.79999999999995</v>
      </c>
      <c r="L624" s="29"/>
    </row>
    <row r="625" spans="1:12">
      <c r="A625" s="70">
        <v>44971</v>
      </c>
      <c r="B625" s="422" t="s">
        <v>620</v>
      </c>
      <c r="C625" s="422" t="s">
        <v>26</v>
      </c>
      <c r="D625" t="s">
        <v>12</v>
      </c>
      <c r="F625" s="2">
        <v>384.4</v>
      </c>
      <c r="G625" s="2">
        <f t="shared" si="10"/>
        <v>16.399999999999977</v>
      </c>
      <c r="L625" s="29"/>
    </row>
    <row r="626" spans="1:12">
      <c r="A626" s="70">
        <v>44971</v>
      </c>
      <c r="B626" s="422" t="s">
        <v>620</v>
      </c>
      <c r="C626" s="422" t="s">
        <v>26</v>
      </c>
      <c r="D626" t="s">
        <v>13</v>
      </c>
      <c r="F626" s="2">
        <v>16.399999999999999</v>
      </c>
      <c r="G626" s="2">
        <f t="shared" si="10"/>
        <v>0</v>
      </c>
      <c r="L626" s="29"/>
    </row>
    <row r="627" spans="1:12">
      <c r="A627" s="81">
        <v>44926</v>
      </c>
      <c r="B627" s="421" t="s">
        <v>10</v>
      </c>
      <c r="C627" s="421" t="s">
        <v>27</v>
      </c>
      <c r="D627" t="s">
        <v>12</v>
      </c>
      <c r="E627" s="2">
        <v>439.4</v>
      </c>
      <c r="G627" s="2">
        <f t="shared" si="10"/>
        <v>439.4</v>
      </c>
      <c r="L627" s="29"/>
    </row>
    <row r="628" spans="1:12">
      <c r="A628" s="70"/>
      <c r="B628" s="422"/>
      <c r="C628" s="422"/>
      <c r="D628" t="s">
        <v>13</v>
      </c>
      <c r="E628" s="2">
        <v>18.8</v>
      </c>
      <c r="G628" s="2">
        <f t="shared" si="10"/>
        <v>458.2</v>
      </c>
    </row>
    <row r="629" spans="1:12">
      <c r="A629" s="70"/>
      <c r="B629" s="422"/>
      <c r="C629" s="422"/>
      <c r="D629" t="s">
        <v>14</v>
      </c>
      <c r="E629" s="2">
        <v>60</v>
      </c>
      <c r="G629" s="2">
        <f t="shared" si="10"/>
        <v>518.20000000000005</v>
      </c>
    </row>
    <row r="630" spans="1:12">
      <c r="A630" s="70"/>
      <c r="B630" s="422"/>
      <c r="C630" s="422"/>
      <c r="D630" t="s">
        <v>15</v>
      </c>
      <c r="E630" s="2">
        <v>5</v>
      </c>
      <c r="G630" s="2">
        <f t="shared" si="10"/>
        <v>523.20000000000005</v>
      </c>
    </row>
    <row r="631" spans="1:12">
      <c r="A631" s="70">
        <v>44926</v>
      </c>
      <c r="B631" s="422" t="s">
        <v>76</v>
      </c>
      <c r="C631" s="422" t="s">
        <v>27</v>
      </c>
      <c r="D631" t="s">
        <v>14</v>
      </c>
      <c r="E631" s="2"/>
      <c r="F631" s="2">
        <v>60</v>
      </c>
      <c r="G631" s="2">
        <f t="shared" si="10"/>
        <v>463.20000000000005</v>
      </c>
    </row>
    <row r="632" spans="1:12">
      <c r="A632" s="70">
        <v>44926</v>
      </c>
      <c r="B632" s="422" t="s">
        <v>76</v>
      </c>
      <c r="C632" s="422" t="s">
        <v>27</v>
      </c>
      <c r="D632" t="s">
        <v>15</v>
      </c>
      <c r="E632" s="2"/>
      <c r="F632" s="2">
        <v>5</v>
      </c>
      <c r="G632" s="2">
        <f t="shared" si="10"/>
        <v>458.20000000000005</v>
      </c>
    </row>
    <row r="633" spans="1:12">
      <c r="A633" s="70">
        <v>44971</v>
      </c>
      <c r="B633" s="422" t="s">
        <v>620</v>
      </c>
      <c r="C633" s="422" t="s">
        <v>27</v>
      </c>
      <c r="D633" t="s">
        <v>12</v>
      </c>
      <c r="E633" s="2"/>
      <c r="F633" s="2">
        <v>439.4</v>
      </c>
      <c r="G633" s="2">
        <f t="shared" si="10"/>
        <v>18.800000000000068</v>
      </c>
    </row>
    <row r="634" spans="1:12">
      <c r="A634" s="70">
        <v>44971</v>
      </c>
      <c r="B634" s="422" t="s">
        <v>620</v>
      </c>
      <c r="C634" s="422" t="s">
        <v>27</v>
      </c>
      <c r="D634" t="s">
        <v>13</v>
      </c>
      <c r="E634" s="2"/>
      <c r="F634" s="2">
        <v>18.8</v>
      </c>
      <c r="G634" s="2">
        <f t="shared" si="10"/>
        <v>6.7501559897209518E-14</v>
      </c>
    </row>
    <row r="635" spans="1:12">
      <c r="A635" s="31">
        <v>44957</v>
      </c>
      <c r="B635" s="421" t="s">
        <v>10</v>
      </c>
      <c r="C635" s="421" t="s">
        <v>11</v>
      </c>
      <c r="D635" t="s">
        <v>12</v>
      </c>
      <c r="E635" s="196">
        <v>373.5</v>
      </c>
      <c r="F635" s="196"/>
      <c r="G635" s="2">
        <f t="shared" si="10"/>
        <v>373.50000000000006</v>
      </c>
    </row>
    <row r="636" spans="1:12">
      <c r="B636" s="422"/>
      <c r="C636" s="422"/>
      <c r="D636" t="s">
        <v>13</v>
      </c>
      <c r="E636" s="196">
        <v>9.5</v>
      </c>
      <c r="F636" s="196"/>
      <c r="G636" s="2">
        <f t="shared" si="10"/>
        <v>383.00000000000006</v>
      </c>
    </row>
    <row r="637" spans="1:12">
      <c r="B637" s="422"/>
      <c r="C637" s="422"/>
      <c r="D637" t="s">
        <v>14</v>
      </c>
      <c r="E637" s="196">
        <v>60</v>
      </c>
      <c r="F637" s="196"/>
      <c r="G637" s="2">
        <f t="shared" si="10"/>
        <v>443.00000000000006</v>
      </c>
    </row>
    <row r="638" spans="1:12">
      <c r="B638" s="422"/>
      <c r="C638" s="422"/>
      <c r="D638" t="s">
        <v>15</v>
      </c>
      <c r="E638" s="196">
        <v>5</v>
      </c>
      <c r="F638" s="196"/>
      <c r="G638" s="2">
        <f t="shared" si="10"/>
        <v>448.00000000000006</v>
      </c>
    </row>
    <row r="639" spans="1:12">
      <c r="A639" s="3">
        <v>44957</v>
      </c>
      <c r="B639" s="422" t="s">
        <v>77</v>
      </c>
      <c r="C639" s="422" t="s">
        <v>11</v>
      </c>
      <c r="D639" t="s">
        <v>14</v>
      </c>
      <c r="E639" s="196"/>
      <c r="F639" s="196">
        <v>60</v>
      </c>
      <c r="G639" s="2">
        <f t="shared" si="10"/>
        <v>388.00000000000006</v>
      </c>
    </row>
    <row r="640" spans="1:12">
      <c r="A640" s="3">
        <v>44957</v>
      </c>
      <c r="B640" s="422" t="s">
        <v>77</v>
      </c>
      <c r="C640" s="422" t="s">
        <v>11</v>
      </c>
      <c r="D640" t="s">
        <v>15</v>
      </c>
      <c r="E640" s="196"/>
      <c r="F640" s="196">
        <v>5</v>
      </c>
      <c r="G640" s="2">
        <f t="shared" si="10"/>
        <v>383.00000000000006</v>
      </c>
    </row>
    <row r="641" spans="1:11">
      <c r="A641" s="3">
        <v>45098</v>
      </c>
      <c r="B641" s="422">
        <v>26972</v>
      </c>
      <c r="C641" s="422" t="s">
        <v>11</v>
      </c>
      <c r="D641" t="s">
        <v>12</v>
      </c>
      <c r="E641" s="196"/>
      <c r="F641" s="196">
        <v>373.5</v>
      </c>
      <c r="G641" s="2">
        <f t="shared" si="10"/>
        <v>9.5000000000000568</v>
      </c>
    </row>
    <row r="642" spans="1:11">
      <c r="A642" s="3">
        <v>45098</v>
      </c>
      <c r="B642" s="422">
        <v>26972</v>
      </c>
      <c r="C642" s="422" t="s">
        <v>11</v>
      </c>
      <c r="D642" t="s">
        <v>13</v>
      </c>
      <c r="E642" s="196"/>
      <c r="F642" s="196">
        <v>9.5</v>
      </c>
      <c r="G642" s="2">
        <f t="shared" si="10"/>
        <v>5.6843418860808015E-14</v>
      </c>
    </row>
    <row r="643" spans="1:11">
      <c r="A643" s="81">
        <v>44985</v>
      </c>
      <c r="B643" s="421" t="s">
        <v>10</v>
      </c>
      <c r="C643" s="421" t="s">
        <v>17</v>
      </c>
      <c r="D643" t="s">
        <v>12</v>
      </c>
      <c r="E643" s="195">
        <v>407.4</v>
      </c>
      <c r="F643" s="195"/>
      <c r="G643" s="2">
        <f t="shared" si="10"/>
        <v>407.40000000000003</v>
      </c>
    </row>
    <row r="644" spans="1:11">
      <c r="A644" s="70"/>
      <c r="B644" s="422"/>
      <c r="C644" s="422"/>
      <c r="D644" t="s">
        <v>13</v>
      </c>
      <c r="E644" s="195">
        <v>13</v>
      </c>
      <c r="F644" s="195"/>
      <c r="G644" s="2">
        <f t="shared" si="10"/>
        <v>420.40000000000003</v>
      </c>
    </row>
    <row r="645" spans="1:11">
      <c r="A645" s="70"/>
      <c r="B645" s="422"/>
      <c r="C645" s="422"/>
      <c r="D645" t="s">
        <v>14</v>
      </c>
      <c r="E645" s="195">
        <v>56</v>
      </c>
      <c r="F645" s="195"/>
      <c r="G645" s="2">
        <f t="shared" si="10"/>
        <v>476.40000000000003</v>
      </c>
      <c r="H645" s="421"/>
      <c r="J645" s="195"/>
    </row>
    <row r="646" spans="1:11">
      <c r="A646" s="70"/>
      <c r="B646" s="422"/>
      <c r="C646" s="422"/>
      <c r="D646" t="s">
        <v>15</v>
      </c>
      <c r="E646" s="195">
        <v>5</v>
      </c>
      <c r="F646" s="195"/>
      <c r="G646" s="2">
        <f t="shared" si="10"/>
        <v>481.40000000000003</v>
      </c>
      <c r="H646" s="422"/>
      <c r="J646" s="195"/>
    </row>
    <row r="647" spans="1:11">
      <c r="A647" s="70">
        <v>44985</v>
      </c>
      <c r="B647" s="422" t="s">
        <v>78</v>
      </c>
      <c r="C647" s="422" t="s">
        <v>17</v>
      </c>
      <c r="D647" t="s">
        <v>14</v>
      </c>
      <c r="E647" s="195"/>
      <c r="F647" s="195">
        <v>56</v>
      </c>
      <c r="G647" s="2">
        <f t="shared" si="10"/>
        <v>425.40000000000003</v>
      </c>
      <c r="H647" s="421"/>
      <c r="J647" s="196"/>
    </row>
    <row r="648" spans="1:11">
      <c r="A648" s="70">
        <v>44985</v>
      </c>
      <c r="B648" s="422" t="s">
        <v>78</v>
      </c>
      <c r="C648" s="422" t="s">
        <v>17</v>
      </c>
      <c r="D648" t="s">
        <v>15</v>
      </c>
      <c r="E648" s="195"/>
      <c r="F648" s="195">
        <v>5</v>
      </c>
      <c r="G648" s="2">
        <f t="shared" si="10"/>
        <v>420.40000000000003</v>
      </c>
      <c r="H648" s="422"/>
      <c r="J648" s="196"/>
      <c r="K648" s="35"/>
    </row>
    <row r="649" spans="1:11">
      <c r="A649" s="70">
        <v>45098</v>
      </c>
      <c r="B649" s="422">
        <v>26972</v>
      </c>
      <c r="C649" s="422" t="s">
        <v>17</v>
      </c>
      <c r="D649" t="s">
        <v>12</v>
      </c>
      <c r="E649" s="195"/>
      <c r="F649" s="195">
        <v>407.4</v>
      </c>
      <c r="G649" s="2">
        <f t="shared" si="10"/>
        <v>13.000000000000057</v>
      </c>
      <c r="H649" s="422"/>
      <c r="J649" s="196"/>
      <c r="K649" s="35"/>
    </row>
    <row r="650" spans="1:11">
      <c r="A650" s="70">
        <v>45098</v>
      </c>
      <c r="B650" s="422">
        <v>26972</v>
      </c>
      <c r="C650" s="422" t="s">
        <v>17</v>
      </c>
      <c r="D650" t="s">
        <v>13</v>
      </c>
      <c r="E650" s="195"/>
      <c r="F650" s="195">
        <v>13</v>
      </c>
      <c r="G650" s="2">
        <f t="shared" si="10"/>
        <v>5.6843418860808015E-14</v>
      </c>
      <c r="H650" s="422"/>
      <c r="J650" s="196"/>
      <c r="K650" s="35"/>
    </row>
    <row r="651" spans="1:11">
      <c r="A651" s="81">
        <v>45016</v>
      </c>
      <c r="B651" s="421" t="s">
        <v>10</v>
      </c>
      <c r="C651" s="421" t="s">
        <v>18</v>
      </c>
      <c r="D651" t="s">
        <v>12</v>
      </c>
      <c r="E651" s="196">
        <v>308.89999999999998</v>
      </c>
      <c r="F651" s="196"/>
      <c r="G651" s="2">
        <f t="shared" si="10"/>
        <v>308.90000000000003</v>
      </c>
    </row>
    <row r="652" spans="1:11">
      <c r="A652" s="70"/>
      <c r="B652" s="422"/>
      <c r="C652" s="422"/>
      <c r="D652" t="s">
        <v>13</v>
      </c>
      <c r="E652" s="196">
        <v>13.5</v>
      </c>
      <c r="F652" s="196"/>
      <c r="G652" s="2">
        <f t="shared" si="10"/>
        <v>322.40000000000003</v>
      </c>
    </row>
    <row r="653" spans="1:11">
      <c r="A653" s="70"/>
      <c r="B653" s="422"/>
      <c r="C653" s="422"/>
      <c r="D653" t="s">
        <v>14</v>
      </c>
      <c r="E653" s="196">
        <v>60</v>
      </c>
      <c r="F653" s="196"/>
      <c r="G653" s="2">
        <f t="shared" si="10"/>
        <v>382.40000000000003</v>
      </c>
    </row>
    <row r="654" spans="1:11">
      <c r="A654" s="70"/>
      <c r="B654" s="422"/>
      <c r="C654" s="422"/>
      <c r="D654" t="s">
        <v>15</v>
      </c>
      <c r="E654" s="196">
        <v>5</v>
      </c>
      <c r="F654" s="196"/>
      <c r="G654" s="2">
        <f t="shared" si="10"/>
        <v>387.40000000000003</v>
      </c>
    </row>
    <row r="655" spans="1:11">
      <c r="A655" s="70"/>
      <c r="B655" s="422"/>
      <c r="C655" s="422"/>
      <c r="D655" t="s">
        <v>165</v>
      </c>
      <c r="E655" s="207">
        <v>102.5</v>
      </c>
      <c r="F655" s="196"/>
      <c r="G655" s="2">
        <f t="shared" si="10"/>
        <v>489.90000000000003</v>
      </c>
    </row>
    <row r="656" spans="1:11">
      <c r="A656" s="70"/>
      <c r="B656" s="422"/>
      <c r="C656" s="422"/>
      <c r="D656" t="s">
        <v>203</v>
      </c>
      <c r="E656" s="207">
        <v>102.5</v>
      </c>
      <c r="F656" s="196"/>
      <c r="G656" s="2">
        <f t="shared" si="10"/>
        <v>592.40000000000009</v>
      </c>
    </row>
    <row r="657" spans="1:14">
      <c r="A657" s="70">
        <v>45016</v>
      </c>
      <c r="B657" s="422" t="s">
        <v>81</v>
      </c>
      <c r="C657" s="422" t="s">
        <v>18</v>
      </c>
      <c r="D657" t="s">
        <v>14</v>
      </c>
      <c r="E657" s="196"/>
      <c r="F657" s="196">
        <v>60</v>
      </c>
      <c r="G657" s="2">
        <f t="shared" si="10"/>
        <v>532.40000000000009</v>
      </c>
    </row>
    <row r="658" spans="1:14">
      <c r="A658" s="70">
        <v>45016</v>
      </c>
      <c r="B658" s="422" t="s">
        <v>81</v>
      </c>
      <c r="C658" s="422" t="s">
        <v>18</v>
      </c>
      <c r="D658" t="s">
        <v>15</v>
      </c>
      <c r="E658" s="196"/>
      <c r="F658" s="196">
        <v>5</v>
      </c>
      <c r="G658" s="2">
        <f t="shared" si="10"/>
        <v>527.40000000000009</v>
      </c>
    </row>
    <row r="659" spans="1:14">
      <c r="A659" s="70">
        <v>45098</v>
      </c>
      <c r="B659" s="422">
        <v>26972</v>
      </c>
      <c r="C659" s="422" t="s">
        <v>18</v>
      </c>
      <c r="D659" t="s">
        <v>12</v>
      </c>
      <c r="E659" s="196"/>
      <c r="F659" s="196">
        <v>308.89999999999998</v>
      </c>
      <c r="G659" s="2">
        <f t="shared" si="10"/>
        <v>218.50000000000011</v>
      </c>
    </row>
    <row r="660" spans="1:14">
      <c r="A660" s="70">
        <v>45098</v>
      </c>
      <c r="B660" s="422">
        <v>26972</v>
      </c>
      <c r="C660" s="422" t="s">
        <v>18</v>
      </c>
      <c r="D660" t="s">
        <v>13</v>
      </c>
      <c r="E660" s="196"/>
      <c r="F660" s="196">
        <v>13.5</v>
      </c>
      <c r="G660" s="2">
        <f t="shared" si="10"/>
        <v>205.00000000000011</v>
      </c>
    </row>
    <row r="661" spans="1:14">
      <c r="B661" s="422" t="s">
        <v>61</v>
      </c>
      <c r="C661" s="422"/>
      <c r="D661" t="s">
        <v>165</v>
      </c>
      <c r="E661" s="196"/>
      <c r="F661" s="196">
        <v>51.2</v>
      </c>
      <c r="G661" s="2">
        <f t="shared" si="10"/>
        <v>153.80000000000013</v>
      </c>
    </row>
    <row r="662" spans="1:14">
      <c r="B662" s="422" t="s">
        <v>61</v>
      </c>
      <c r="C662" s="422"/>
      <c r="D662" t="s">
        <v>203</v>
      </c>
      <c r="E662" s="196"/>
      <c r="F662" s="196">
        <v>51.2</v>
      </c>
      <c r="G662" s="2">
        <f t="shared" si="10"/>
        <v>102.60000000000012</v>
      </c>
    </row>
    <row r="663" spans="1:14">
      <c r="A663" s="3">
        <v>45233</v>
      </c>
      <c r="B663" s="422">
        <v>27730</v>
      </c>
      <c r="C663" s="422" t="s">
        <v>18</v>
      </c>
      <c r="D663" t="s">
        <v>165</v>
      </c>
      <c r="E663" s="196"/>
      <c r="F663" s="196">
        <v>51.3</v>
      </c>
      <c r="G663" s="2">
        <f t="shared" si="10"/>
        <v>51.300000000000125</v>
      </c>
    </row>
    <row r="664" spans="1:14">
      <c r="A664" s="3">
        <v>45233</v>
      </c>
      <c r="B664" s="422">
        <v>27730</v>
      </c>
      <c r="C664" s="422" t="s">
        <v>18</v>
      </c>
      <c r="D664" t="s">
        <v>203</v>
      </c>
      <c r="E664" s="196"/>
      <c r="F664" s="196">
        <v>51.3</v>
      </c>
      <c r="G664" s="2">
        <f t="shared" si="10"/>
        <v>1.2789769243681803E-13</v>
      </c>
    </row>
    <row r="665" spans="1:14">
      <c r="A665" s="81">
        <v>45046</v>
      </c>
      <c r="B665" s="421" t="s">
        <v>10</v>
      </c>
      <c r="C665" s="421" t="s">
        <v>19</v>
      </c>
      <c r="D665" t="s">
        <v>12</v>
      </c>
      <c r="E665" s="207">
        <v>398.5</v>
      </c>
      <c r="F665" s="207"/>
      <c r="G665" s="2">
        <f t="shared" si="10"/>
        <v>398.50000000000011</v>
      </c>
    </row>
    <row r="666" spans="1:14">
      <c r="A666" s="70"/>
      <c r="B666" s="422"/>
      <c r="C666" s="422"/>
      <c r="D666" t="s">
        <v>13</v>
      </c>
      <c r="E666" s="207">
        <v>15.7</v>
      </c>
      <c r="F666" s="207"/>
      <c r="G666" s="2">
        <f t="shared" si="10"/>
        <v>414.2000000000001</v>
      </c>
    </row>
    <row r="667" spans="1:14">
      <c r="A667" s="70"/>
      <c r="B667" s="422"/>
      <c r="C667" s="422"/>
      <c r="D667" t="s">
        <v>14</v>
      </c>
      <c r="E667" s="207">
        <v>60</v>
      </c>
      <c r="F667" s="207"/>
      <c r="G667" s="2">
        <f t="shared" si="10"/>
        <v>474.2000000000001</v>
      </c>
      <c r="N667" s="207"/>
    </row>
    <row r="668" spans="1:14">
      <c r="A668" s="70"/>
      <c r="B668" s="422"/>
      <c r="C668" s="422"/>
      <c r="D668" t="s">
        <v>15</v>
      </c>
      <c r="E668" s="207">
        <v>5</v>
      </c>
      <c r="F668" s="207"/>
      <c r="G668" s="2">
        <f t="shared" si="10"/>
        <v>479.2000000000001</v>
      </c>
      <c r="J668" s="422"/>
      <c r="N668" s="207"/>
    </row>
    <row r="669" spans="1:14">
      <c r="A669" s="70">
        <v>45046</v>
      </c>
      <c r="B669" s="422" t="s">
        <v>83</v>
      </c>
      <c r="C669" s="422" t="s">
        <v>19</v>
      </c>
      <c r="D669" t="s">
        <v>14</v>
      </c>
      <c r="E669" s="207"/>
      <c r="F669" s="207">
        <v>60</v>
      </c>
      <c r="G669" s="2">
        <f t="shared" si="10"/>
        <v>419.2000000000001</v>
      </c>
      <c r="J669" s="421"/>
      <c r="N669" s="207"/>
    </row>
    <row r="670" spans="1:14">
      <c r="A670" s="70">
        <v>45046</v>
      </c>
      <c r="B670" s="422" t="s">
        <v>83</v>
      </c>
      <c r="C670" s="422" t="s">
        <v>19</v>
      </c>
      <c r="D670" t="s">
        <v>15</v>
      </c>
      <c r="E670" s="207"/>
      <c r="F670" s="207">
        <v>5</v>
      </c>
      <c r="G670" s="2">
        <f t="shared" si="10"/>
        <v>414.2000000000001</v>
      </c>
      <c r="J670" s="422"/>
      <c r="N670" s="207"/>
    </row>
    <row r="671" spans="1:14">
      <c r="A671" s="70">
        <v>45098</v>
      </c>
      <c r="B671" s="422">
        <v>26972</v>
      </c>
      <c r="C671" s="422" t="s">
        <v>19</v>
      </c>
      <c r="D671" t="s">
        <v>12</v>
      </c>
      <c r="E671" s="207"/>
      <c r="F671" s="207">
        <v>398.5</v>
      </c>
      <c r="G671" s="2">
        <f t="shared" si="10"/>
        <v>15.700000000000102</v>
      </c>
      <c r="J671" s="422"/>
      <c r="N671" s="207"/>
    </row>
    <row r="672" spans="1:14">
      <c r="A672" s="70">
        <v>45098</v>
      </c>
      <c r="B672" s="422">
        <v>26972</v>
      </c>
      <c r="C672" s="422" t="s">
        <v>19</v>
      </c>
      <c r="D672" t="s">
        <v>13</v>
      </c>
      <c r="E672" s="207"/>
      <c r="F672" s="207">
        <v>15.7</v>
      </c>
      <c r="G672" s="2">
        <f t="shared" si="10"/>
        <v>1.0302869668521453E-13</v>
      </c>
      <c r="J672" s="422"/>
      <c r="N672" s="207"/>
    </row>
    <row r="673" spans="1:15">
      <c r="A673" s="81">
        <v>45077</v>
      </c>
      <c r="B673" s="421" t="s">
        <v>10</v>
      </c>
      <c r="C673" s="421" t="s">
        <v>20</v>
      </c>
      <c r="D673" t="s">
        <v>12</v>
      </c>
      <c r="E673" s="207">
        <v>368.4</v>
      </c>
      <c r="F673" s="207"/>
      <c r="G673" s="2">
        <f t="shared" si="10"/>
        <v>368.40000000000009</v>
      </c>
    </row>
    <row r="674" spans="1:15">
      <c r="A674" s="70"/>
      <c r="B674" s="422"/>
      <c r="C674" s="422"/>
      <c r="D674" t="s">
        <v>13</v>
      </c>
      <c r="E674" s="207">
        <v>12.6</v>
      </c>
      <c r="F674" s="207"/>
      <c r="G674" s="2">
        <f t="shared" ref="G674:G740" si="11">+G673+E674-F674</f>
        <v>381.00000000000011</v>
      </c>
      <c r="J674" s="207"/>
    </row>
    <row r="675" spans="1:15">
      <c r="A675" s="70"/>
      <c r="B675" s="422"/>
      <c r="C675" s="422"/>
      <c r="D675" t="s">
        <v>14</v>
      </c>
      <c r="E675" s="207">
        <v>60</v>
      </c>
      <c r="F675" s="207"/>
      <c r="G675" s="2">
        <f t="shared" si="11"/>
        <v>441.00000000000011</v>
      </c>
      <c r="J675" s="2"/>
      <c r="N675" s="28"/>
    </row>
    <row r="676" spans="1:15">
      <c r="A676" s="70"/>
      <c r="B676" s="422"/>
      <c r="C676" s="422"/>
      <c r="D676" t="s">
        <v>15</v>
      </c>
      <c r="E676" s="207">
        <v>5</v>
      </c>
      <c r="F676" s="207"/>
      <c r="G676" s="2">
        <f t="shared" si="11"/>
        <v>446.00000000000011</v>
      </c>
    </row>
    <row r="677" spans="1:15">
      <c r="A677" s="70">
        <v>45077</v>
      </c>
      <c r="B677" s="422" t="s">
        <v>84</v>
      </c>
      <c r="C677" s="422" t="s">
        <v>20</v>
      </c>
      <c r="D677" t="s">
        <v>14</v>
      </c>
      <c r="E677" s="207"/>
      <c r="F677" s="207">
        <v>60</v>
      </c>
      <c r="G677" s="2">
        <f t="shared" si="11"/>
        <v>386.00000000000011</v>
      </c>
    </row>
    <row r="678" spans="1:15">
      <c r="A678" s="70">
        <v>45077</v>
      </c>
      <c r="B678" s="422" t="s">
        <v>84</v>
      </c>
      <c r="C678" s="422" t="s">
        <v>20</v>
      </c>
      <c r="D678" t="s">
        <v>15</v>
      </c>
      <c r="F678" s="207">
        <v>5</v>
      </c>
      <c r="G678" s="2">
        <f t="shared" si="11"/>
        <v>381.00000000000011</v>
      </c>
    </row>
    <row r="679" spans="1:15">
      <c r="A679" s="70">
        <v>45141</v>
      </c>
      <c r="B679" s="422">
        <v>27297</v>
      </c>
      <c r="C679" s="422" t="s">
        <v>20</v>
      </c>
      <c r="D679" t="s">
        <v>12</v>
      </c>
      <c r="F679" s="207">
        <v>368.4</v>
      </c>
      <c r="G679" s="2">
        <f t="shared" si="11"/>
        <v>12.600000000000136</v>
      </c>
    </row>
    <row r="680" spans="1:15">
      <c r="A680" s="70">
        <v>45141</v>
      </c>
      <c r="B680" s="422">
        <v>27297</v>
      </c>
      <c r="C680" s="422" t="s">
        <v>20</v>
      </c>
      <c r="D680" t="s">
        <v>13</v>
      </c>
      <c r="F680" s="207">
        <v>12.6</v>
      </c>
      <c r="G680" s="2">
        <f t="shared" si="11"/>
        <v>1.3677947663381929E-13</v>
      </c>
    </row>
    <row r="681" spans="1:15">
      <c r="A681" s="81">
        <v>45107</v>
      </c>
      <c r="B681" s="421" t="s">
        <v>10</v>
      </c>
      <c r="C681" s="421" t="s">
        <v>21</v>
      </c>
      <c r="D681" t="s">
        <v>12</v>
      </c>
      <c r="E681" s="207">
        <v>375.3</v>
      </c>
      <c r="F681" s="207"/>
      <c r="G681" s="2">
        <f t="shared" si="11"/>
        <v>375.30000000000013</v>
      </c>
    </row>
    <row r="682" spans="1:15">
      <c r="A682" s="70"/>
      <c r="B682" s="422"/>
      <c r="C682" s="422"/>
      <c r="D682" t="s">
        <v>13</v>
      </c>
      <c r="E682" s="207">
        <v>14.4</v>
      </c>
      <c r="F682" s="207"/>
      <c r="G682" s="2">
        <f t="shared" si="11"/>
        <v>389.7000000000001</v>
      </c>
    </row>
    <row r="683" spans="1:15">
      <c r="A683" s="70"/>
      <c r="B683" s="422"/>
      <c r="C683" s="422"/>
      <c r="D683" t="s">
        <v>14</v>
      </c>
      <c r="E683" s="207">
        <v>60</v>
      </c>
      <c r="F683" s="207"/>
      <c r="G683" s="2">
        <f t="shared" si="11"/>
        <v>449.7000000000001</v>
      </c>
    </row>
    <row r="684" spans="1:15">
      <c r="A684" s="70"/>
      <c r="B684" s="422"/>
      <c r="C684" s="422"/>
      <c r="D684" t="s">
        <v>15</v>
      </c>
      <c r="E684" s="207">
        <v>5</v>
      </c>
      <c r="F684" s="207"/>
      <c r="G684" s="2">
        <f t="shared" si="11"/>
        <v>454.7000000000001</v>
      </c>
    </row>
    <row r="685" spans="1:15">
      <c r="A685" s="70">
        <v>45107</v>
      </c>
      <c r="B685" s="422" t="s">
        <v>86</v>
      </c>
      <c r="C685" s="422" t="s">
        <v>21</v>
      </c>
      <c r="D685" t="s">
        <v>14</v>
      </c>
      <c r="E685" s="207"/>
      <c r="F685" s="207">
        <v>46</v>
      </c>
      <c r="G685" s="2">
        <f t="shared" si="11"/>
        <v>408.7000000000001</v>
      </c>
      <c r="J685" s="440" t="s">
        <v>621</v>
      </c>
      <c r="K685" s="440"/>
      <c r="L685" s="440"/>
    </row>
    <row r="686" spans="1:15">
      <c r="A686" s="70">
        <v>45141</v>
      </c>
      <c r="B686" s="422">
        <v>27297</v>
      </c>
      <c r="C686" s="422" t="s">
        <v>21</v>
      </c>
      <c r="D686" t="s">
        <v>12</v>
      </c>
      <c r="E686" s="207"/>
      <c r="F686" s="207">
        <v>375.3</v>
      </c>
      <c r="G686" s="2">
        <f t="shared" si="11"/>
        <v>33.400000000000091</v>
      </c>
      <c r="K686" t="s">
        <v>622</v>
      </c>
      <c r="L686" s="20">
        <v>283.10000000000002</v>
      </c>
      <c r="M686" s="20">
        <v>283.10000000000002</v>
      </c>
    </row>
    <row r="687" spans="1:15">
      <c r="A687" s="70">
        <v>45141</v>
      </c>
      <c r="B687" s="422">
        <v>27297</v>
      </c>
      <c r="C687" s="422" t="s">
        <v>21</v>
      </c>
      <c r="D687" t="s">
        <v>13</v>
      </c>
      <c r="E687" s="207"/>
      <c r="F687" s="207">
        <v>14.4</v>
      </c>
      <c r="G687" s="2">
        <f t="shared" si="11"/>
        <v>19.000000000000092</v>
      </c>
      <c r="I687">
        <v>2021</v>
      </c>
      <c r="J687" s="421" t="s">
        <v>26</v>
      </c>
      <c r="K687" t="s">
        <v>70</v>
      </c>
      <c r="L687" s="228">
        <v>93</v>
      </c>
      <c r="M687">
        <f>L687/2</f>
        <v>46.5</v>
      </c>
    </row>
    <row r="688" spans="1:15">
      <c r="A688" s="70">
        <v>45141</v>
      </c>
      <c r="B688" s="422">
        <v>27297</v>
      </c>
      <c r="C688" s="422" t="s">
        <v>21</v>
      </c>
      <c r="D688" t="s">
        <v>14</v>
      </c>
      <c r="E688" s="207"/>
      <c r="F688" s="207">
        <v>14</v>
      </c>
      <c r="G688" s="2">
        <f t="shared" si="11"/>
        <v>5.0000000000000924</v>
      </c>
      <c r="I688">
        <v>2022</v>
      </c>
      <c r="J688" s="421" t="s">
        <v>18</v>
      </c>
      <c r="K688" t="s">
        <v>79</v>
      </c>
      <c r="L688" s="200">
        <v>93</v>
      </c>
      <c r="M688">
        <f t="shared" ref="M688:M695" si="12">L688/2</f>
        <v>46.5</v>
      </c>
      <c r="O688">
        <v>1357</v>
      </c>
    </row>
    <row r="689" spans="1:16">
      <c r="A689" s="70">
        <v>45141</v>
      </c>
      <c r="B689" s="422">
        <v>27297</v>
      </c>
      <c r="C689" s="422" t="s">
        <v>21</v>
      </c>
      <c r="D689" t="s">
        <v>15</v>
      </c>
      <c r="E689" s="207"/>
      <c r="F689" s="207">
        <v>5</v>
      </c>
      <c r="G689" s="2">
        <f t="shared" si="11"/>
        <v>9.2370555648813024E-14</v>
      </c>
      <c r="K689" t="s">
        <v>80</v>
      </c>
      <c r="L689" s="200">
        <v>93</v>
      </c>
      <c r="M689">
        <f t="shared" si="12"/>
        <v>46.5</v>
      </c>
      <c r="O689">
        <f>O688*12%</f>
        <v>162.84</v>
      </c>
      <c r="P689">
        <v>162.80000000000001</v>
      </c>
    </row>
    <row r="690" spans="1:16">
      <c r="A690" s="81">
        <v>45138</v>
      </c>
      <c r="B690" s="421" t="s">
        <v>10</v>
      </c>
      <c r="C690" s="421" t="s">
        <v>22</v>
      </c>
      <c r="D690" t="s">
        <v>12</v>
      </c>
      <c r="E690" s="207">
        <v>353.6</v>
      </c>
      <c r="F690" s="207"/>
      <c r="G690" s="2">
        <f t="shared" si="11"/>
        <v>353.60000000000014</v>
      </c>
      <c r="J690" s="421" t="s">
        <v>23</v>
      </c>
      <c r="K690" t="s">
        <v>199</v>
      </c>
      <c r="L690" s="29">
        <v>102.5</v>
      </c>
      <c r="M690">
        <v>51.3</v>
      </c>
      <c r="P690">
        <f>O688-P689</f>
        <v>1194.2</v>
      </c>
    </row>
    <row r="691" spans="1:16">
      <c r="A691" s="70"/>
      <c r="B691" s="422"/>
      <c r="C691" s="422"/>
      <c r="D691" t="s">
        <v>13</v>
      </c>
      <c r="E691" s="207">
        <v>6.3</v>
      </c>
      <c r="F691" s="207"/>
      <c r="G691" s="2">
        <f t="shared" si="11"/>
        <v>359.90000000000015</v>
      </c>
      <c r="K691" t="s">
        <v>200</v>
      </c>
      <c r="L691" s="29">
        <v>102.5</v>
      </c>
      <c r="M691">
        <v>51.3</v>
      </c>
      <c r="P691">
        <f>P690-300</f>
        <v>894.2</v>
      </c>
    </row>
    <row r="692" spans="1:16">
      <c r="A692" s="70"/>
      <c r="B692" s="422"/>
      <c r="C692" s="422"/>
      <c r="D692" t="s">
        <v>14</v>
      </c>
      <c r="E692" s="207">
        <v>60</v>
      </c>
      <c r="F692" s="207"/>
      <c r="G692" s="2">
        <f t="shared" si="11"/>
        <v>419.90000000000015</v>
      </c>
      <c r="I692">
        <v>2023</v>
      </c>
      <c r="J692" s="421" t="s">
        <v>18</v>
      </c>
      <c r="K692" t="s">
        <v>165</v>
      </c>
      <c r="L692" s="212">
        <v>102.5</v>
      </c>
      <c r="M692">
        <v>51.3</v>
      </c>
    </row>
    <row r="693" spans="1:16">
      <c r="A693" s="70"/>
      <c r="B693" s="422"/>
      <c r="C693" s="422"/>
      <c r="D693" t="s">
        <v>15</v>
      </c>
      <c r="E693" s="207">
        <v>5</v>
      </c>
      <c r="F693" s="207"/>
      <c r="G693" s="2">
        <f t="shared" si="11"/>
        <v>424.90000000000015</v>
      </c>
      <c r="K693" t="s">
        <v>203</v>
      </c>
      <c r="L693" s="212">
        <v>102.5</v>
      </c>
      <c r="M693">
        <v>51.3</v>
      </c>
    </row>
    <row r="694" spans="1:16">
      <c r="A694" s="70"/>
      <c r="B694" s="422"/>
      <c r="C694" s="422"/>
      <c r="D694" t="s">
        <v>148</v>
      </c>
      <c r="E694" s="207">
        <v>102.5</v>
      </c>
      <c r="F694" s="207"/>
      <c r="G694" s="2">
        <f t="shared" si="11"/>
        <v>527.40000000000009</v>
      </c>
      <c r="J694" s="421" t="s">
        <v>22</v>
      </c>
      <c r="K694" t="s">
        <v>148</v>
      </c>
      <c r="L694" s="207">
        <v>102.5</v>
      </c>
      <c r="M694">
        <v>51.3</v>
      </c>
    </row>
    <row r="695" spans="1:16">
      <c r="A695" s="70"/>
      <c r="B695" s="422"/>
      <c r="C695" s="422"/>
      <c r="D695" t="s">
        <v>189</v>
      </c>
      <c r="E695" s="207">
        <v>102.5</v>
      </c>
      <c r="F695" s="207"/>
      <c r="G695" s="2">
        <f t="shared" si="11"/>
        <v>629.90000000000009</v>
      </c>
      <c r="K695" t="s">
        <v>189</v>
      </c>
      <c r="L695" s="207">
        <v>102.5</v>
      </c>
      <c r="M695">
        <v>51.3</v>
      </c>
    </row>
    <row r="696" spans="1:16">
      <c r="A696" s="70">
        <v>45138</v>
      </c>
      <c r="B696" s="422" t="s">
        <v>87</v>
      </c>
      <c r="C696" s="422" t="s">
        <v>22</v>
      </c>
      <c r="D696" t="s">
        <v>14</v>
      </c>
      <c r="E696" s="207"/>
      <c r="F696" s="207">
        <v>20</v>
      </c>
      <c r="G696" s="2">
        <f t="shared" si="11"/>
        <v>609.90000000000009</v>
      </c>
      <c r="J696" s="421" t="s">
        <v>41</v>
      </c>
      <c r="K696" t="s">
        <v>12</v>
      </c>
      <c r="L696" s="207">
        <v>336.5</v>
      </c>
      <c r="M696" s="20">
        <f>SUM(M686:M695)</f>
        <v>730.39999999999986</v>
      </c>
    </row>
    <row r="697" spans="1:16">
      <c r="A697" s="3">
        <v>45141</v>
      </c>
      <c r="B697" s="422">
        <v>27298</v>
      </c>
      <c r="C697" s="422" t="s">
        <v>22</v>
      </c>
      <c r="D697" t="s">
        <v>14</v>
      </c>
      <c r="F697" s="2">
        <v>40</v>
      </c>
      <c r="G697" s="2">
        <f t="shared" si="11"/>
        <v>569.90000000000009</v>
      </c>
      <c r="J697" s="422"/>
      <c r="K697" t="s">
        <v>13</v>
      </c>
      <c r="L697" s="207">
        <v>6.5</v>
      </c>
    </row>
    <row r="698" spans="1:16">
      <c r="A698" s="3">
        <v>45141</v>
      </c>
      <c r="B698" s="422">
        <v>27298</v>
      </c>
      <c r="C698" s="422" t="s">
        <v>22</v>
      </c>
      <c r="D698" t="s">
        <v>15</v>
      </c>
      <c r="F698" s="2">
        <v>5</v>
      </c>
      <c r="G698" s="2">
        <f t="shared" si="11"/>
        <v>564.90000000000009</v>
      </c>
      <c r="J698" s="422"/>
      <c r="K698" t="s">
        <v>14</v>
      </c>
      <c r="L698" s="207">
        <v>60</v>
      </c>
    </row>
    <row r="699" spans="1:16">
      <c r="A699" s="3">
        <v>45184</v>
      </c>
      <c r="B699" s="422">
        <v>27455</v>
      </c>
      <c r="C699" s="422" t="s">
        <v>22</v>
      </c>
      <c r="D699" t="s">
        <v>12</v>
      </c>
      <c r="F699" s="207">
        <v>353.6</v>
      </c>
      <c r="G699" s="2">
        <f t="shared" si="11"/>
        <v>211.30000000000007</v>
      </c>
      <c r="J699" s="422"/>
      <c r="K699" t="s">
        <v>15</v>
      </c>
      <c r="L699" s="207">
        <v>5</v>
      </c>
    </row>
    <row r="700" spans="1:16">
      <c r="A700" s="3">
        <v>45184</v>
      </c>
      <c r="B700" s="422">
        <v>27455</v>
      </c>
      <c r="C700" s="422" t="s">
        <v>22</v>
      </c>
      <c r="D700" t="s">
        <v>13</v>
      </c>
      <c r="F700" s="207">
        <v>6.3</v>
      </c>
      <c r="G700" s="2">
        <f t="shared" si="11"/>
        <v>205.00000000000006</v>
      </c>
      <c r="J700" s="421"/>
      <c r="L700" s="212">
        <f>SUM(L686:L699)</f>
        <v>1585.1</v>
      </c>
    </row>
    <row r="701" spans="1:16">
      <c r="B701" s="422" t="s">
        <v>61</v>
      </c>
      <c r="C701" s="422"/>
      <c r="D701" t="s">
        <v>148</v>
      </c>
      <c r="F701" s="207">
        <v>51.2</v>
      </c>
      <c r="G701" s="2">
        <f t="shared" si="11"/>
        <v>153.80000000000007</v>
      </c>
      <c r="J701" s="421"/>
      <c r="L701" s="212"/>
    </row>
    <row r="702" spans="1:16">
      <c r="B702" s="422" t="s">
        <v>61</v>
      </c>
      <c r="C702" s="422"/>
      <c r="D702" t="s">
        <v>189</v>
      </c>
      <c r="F702" s="207">
        <v>51.2</v>
      </c>
      <c r="G702" s="2">
        <f t="shared" si="11"/>
        <v>102.60000000000007</v>
      </c>
      <c r="J702" s="421"/>
      <c r="L702" s="212"/>
    </row>
    <row r="703" spans="1:16">
      <c r="A703" s="3">
        <v>45233</v>
      </c>
      <c r="B703" s="422">
        <v>27730</v>
      </c>
      <c r="C703" s="422" t="s">
        <v>22</v>
      </c>
      <c r="D703" t="s">
        <v>148</v>
      </c>
      <c r="F703" s="207">
        <v>51.3</v>
      </c>
      <c r="G703" s="2">
        <f t="shared" si="11"/>
        <v>51.300000000000068</v>
      </c>
      <c r="J703" s="421"/>
      <c r="L703" s="212"/>
    </row>
    <row r="704" spans="1:16">
      <c r="A704" s="3">
        <v>45233</v>
      </c>
      <c r="B704" s="422">
        <v>27730</v>
      </c>
      <c r="C704" s="422" t="s">
        <v>22</v>
      </c>
      <c r="D704" t="s">
        <v>189</v>
      </c>
      <c r="F704" s="207">
        <v>51.3</v>
      </c>
      <c r="G704" s="2">
        <f t="shared" si="11"/>
        <v>7.1054273576010019E-14</v>
      </c>
      <c r="J704" s="421"/>
      <c r="L704" s="212"/>
    </row>
    <row r="705" spans="1:11">
      <c r="A705" s="31">
        <v>45169</v>
      </c>
      <c r="B705" s="421" t="s">
        <v>10</v>
      </c>
      <c r="C705" s="421" t="s">
        <v>23</v>
      </c>
      <c r="D705" t="s">
        <v>12</v>
      </c>
      <c r="E705" s="207">
        <v>338.2</v>
      </c>
      <c r="G705" s="2">
        <f t="shared" si="11"/>
        <v>338.20000000000005</v>
      </c>
    </row>
    <row r="706" spans="1:11">
      <c r="B706" s="422"/>
      <c r="C706" s="422"/>
      <c r="D706" t="s">
        <v>13</v>
      </c>
      <c r="E706" s="207">
        <v>9.6999999999999993</v>
      </c>
      <c r="G706" s="2">
        <f t="shared" si="11"/>
        <v>347.90000000000003</v>
      </c>
    </row>
    <row r="707" spans="1:11">
      <c r="B707" s="422"/>
      <c r="C707" s="422"/>
      <c r="D707" t="s">
        <v>14</v>
      </c>
      <c r="E707" s="207">
        <v>60</v>
      </c>
      <c r="G707" s="2">
        <f t="shared" si="11"/>
        <v>407.90000000000003</v>
      </c>
    </row>
    <row r="708" spans="1:11">
      <c r="B708" s="422"/>
      <c r="C708" s="422"/>
      <c r="D708" t="s">
        <v>15</v>
      </c>
      <c r="E708" s="207">
        <v>5</v>
      </c>
      <c r="G708" s="2">
        <f t="shared" si="11"/>
        <v>412.90000000000003</v>
      </c>
    </row>
    <row r="709" spans="1:11">
      <c r="A709" s="3">
        <v>45184</v>
      </c>
      <c r="B709" s="422">
        <v>27455</v>
      </c>
      <c r="C709" s="422" t="s">
        <v>23</v>
      </c>
      <c r="D709" t="s">
        <v>14</v>
      </c>
      <c r="F709" s="207">
        <v>60</v>
      </c>
      <c r="G709" s="2">
        <f t="shared" si="11"/>
        <v>352.90000000000003</v>
      </c>
    </row>
    <row r="710" spans="1:11">
      <c r="A710" s="3">
        <v>45184</v>
      </c>
      <c r="B710" s="422">
        <v>27455</v>
      </c>
      <c r="C710" s="422" t="s">
        <v>23</v>
      </c>
      <c r="D710" t="s">
        <v>15</v>
      </c>
      <c r="F710" s="207">
        <v>5</v>
      </c>
      <c r="G710" s="2">
        <f t="shared" si="11"/>
        <v>347.90000000000003</v>
      </c>
    </row>
    <row r="711" spans="1:11">
      <c r="A711" s="3">
        <v>45203</v>
      </c>
      <c r="B711" s="422">
        <v>27582</v>
      </c>
      <c r="C711" s="422" t="s">
        <v>23</v>
      </c>
      <c r="D711" t="s">
        <v>12</v>
      </c>
      <c r="F711" s="2">
        <v>338.2</v>
      </c>
      <c r="G711" s="2">
        <f t="shared" si="11"/>
        <v>9.7000000000000455</v>
      </c>
      <c r="J711" s="62"/>
      <c r="K711" s="62"/>
    </row>
    <row r="712" spans="1:11">
      <c r="A712" s="3">
        <v>45203</v>
      </c>
      <c r="B712" s="422">
        <v>27582</v>
      </c>
      <c r="C712" s="422" t="s">
        <v>23</v>
      </c>
      <c r="D712" t="s">
        <v>13</v>
      </c>
      <c r="F712" s="2">
        <v>9.6999999999999993</v>
      </c>
      <c r="G712" s="2">
        <f t="shared" si="11"/>
        <v>4.6185277824406512E-14</v>
      </c>
    </row>
    <row r="713" spans="1:11">
      <c r="A713" s="31">
        <v>45199</v>
      </c>
      <c r="B713" s="421" t="s">
        <v>10</v>
      </c>
      <c r="C713" s="421" t="s">
        <v>41</v>
      </c>
      <c r="D713" t="s">
        <v>12</v>
      </c>
      <c r="E713" s="207">
        <v>336.5</v>
      </c>
      <c r="G713" s="2">
        <f t="shared" si="11"/>
        <v>336.50000000000006</v>
      </c>
    </row>
    <row r="714" spans="1:11">
      <c r="B714" s="422"/>
      <c r="C714" s="422"/>
      <c r="D714" t="s">
        <v>13</v>
      </c>
      <c r="E714" s="207">
        <v>6.5</v>
      </c>
      <c r="G714" s="2">
        <f t="shared" si="11"/>
        <v>343.00000000000006</v>
      </c>
    </row>
    <row r="715" spans="1:11">
      <c r="B715" s="422"/>
      <c r="C715" s="422"/>
      <c r="D715" t="s">
        <v>14</v>
      </c>
      <c r="E715" s="207">
        <v>60</v>
      </c>
      <c r="G715" s="2">
        <f t="shared" si="11"/>
        <v>403.00000000000006</v>
      </c>
    </row>
    <row r="716" spans="1:11">
      <c r="B716" s="422"/>
      <c r="C716" s="422"/>
      <c r="D716" t="s">
        <v>15</v>
      </c>
      <c r="E716" s="207">
        <v>5</v>
      </c>
      <c r="G716" s="2">
        <f t="shared" si="11"/>
        <v>408.00000000000006</v>
      </c>
    </row>
    <row r="717" spans="1:11">
      <c r="A717" s="3">
        <v>45244</v>
      </c>
      <c r="B717" s="422">
        <v>27782</v>
      </c>
      <c r="C717" s="422" t="s">
        <v>41</v>
      </c>
      <c r="D717" t="s">
        <v>12</v>
      </c>
      <c r="E717" s="207"/>
      <c r="F717" s="207">
        <v>336.5</v>
      </c>
      <c r="G717" s="2">
        <f t="shared" si="11"/>
        <v>71.500000000000057</v>
      </c>
    </row>
    <row r="718" spans="1:11">
      <c r="A718" s="3">
        <v>45244</v>
      </c>
      <c r="B718" s="422">
        <v>27782</v>
      </c>
      <c r="C718" s="422" t="s">
        <v>41</v>
      </c>
      <c r="D718" t="s">
        <v>13</v>
      </c>
      <c r="E718" s="207"/>
      <c r="F718" s="207">
        <v>6.5</v>
      </c>
      <c r="G718" s="2">
        <f t="shared" si="11"/>
        <v>65.000000000000057</v>
      </c>
    </row>
    <row r="719" spans="1:11">
      <c r="A719" s="3">
        <v>45244</v>
      </c>
      <c r="B719" s="422">
        <v>27782</v>
      </c>
      <c r="C719" s="422" t="s">
        <v>41</v>
      </c>
      <c r="D719" t="s">
        <v>14</v>
      </c>
      <c r="E719" s="207"/>
      <c r="F719" s="207">
        <v>60</v>
      </c>
      <c r="G719" s="2">
        <f t="shared" si="11"/>
        <v>5.0000000000000568</v>
      </c>
    </row>
    <row r="720" spans="1:11">
      <c r="A720" s="3">
        <v>45244</v>
      </c>
      <c r="B720" s="422">
        <v>27782</v>
      </c>
      <c r="C720" s="422" t="s">
        <v>41</v>
      </c>
      <c r="D720" t="s">
        <v>15</v>
      </c>
      <c r="E720" s="207"/>
      <c r="F720" s="207">
        <v>5</v>
      </c>
      <c r="G720" s="2">
        <f t="shared" si="11"/>
        <v>5.6843418860808015E-14</v>
      </c>
    </row>
    <row r="721" spans="1:12">
      <c r="A721" s="31">
        <v>45230</v>
      </c>
      <c r="B721" s="421" t="s">
        <v>10</v>
      </c>
      <c r="C721" s="421" t="s">
        <v>25</v>
      </c>
      <c r="D721" t="s">
        <v>12</v>
      </c>
      <c r="E721" s="20">
        <v>327.3</v>
      </c>
      <c r="G721" s="2">
        <f t="shared" si="11"/>
        <v>327.30000000000007</v>
      </c>
    </row>
    <row r="722" spans="1:12">
      <c r="B722" s="422"/>
      <c r="C722" s="422"/>
      <c r="D722" t="s">
        <v>13</v>
      </c>
      <c r="E722" s="20">
        <v>7.3</v>
      </c>
      <c r="G722" s="2">
        <f t="shared" si="11"/>
        <v>334.60000000000008</v>
      </c>
    </row>
    <row r="723" spans="1:12">
      <c r="B723" s="422"/>
      <c r="C723" s="422"/>
      <c r="D723" t="s">
        <v>14</v>
      </c>
      <c r="E723" s="207">
        <v>60</v>
      </c>
      <c r="G723" s="2">
        <f t="shared" si="11"/>
        <v>394.60000000000008</v>
      </c>
    </row>
    <row r="724" spans="1:12">
      <c r="B724" s="422"/>
      <c r="C724" s="422"/>
      <c r="D724" t="s">
        <v>15</v>
      </c>
      <c r="E724" s="207">
        <v>5</v>
      </c>
      <c r="G724" s="2">
        <f t="shared" si="11"/>
        <v>399.60000000000008</v>
      </c>
    </row>
    <row r="725" spans="1:12">
      <c r="A725" s="3">
        <v>45244</v>
      </c>
      <c r="B725" s="422">
        <v>27782</v>
      </c>
      <c r="C725" s="422" t="s">
        <v>25</v>
      </c>
      <c r="D725" t="s">
        <v>14</v>
      </c>
      <c r="E725" s="207"/>
      <c r="F725" s="207">
        <v>60</v>
      </c>
      <c r="G725" s="2">
        <f t="shared" si="11"/>
        <v>339.60000000000008</v>
      </c>
    </row>
    <row r="726" spans="1:12">
      <c r="A726" s="3">
        <v>45244</v>
      </c>
      <c r="B726" s="422">
        <v>27782</v>
      </c>
      <c r="C726" s="422" t="s">
        <v>25</v>
      </c>
      <c r="D726" t="s">
        <v>15</v>
      </c>
      <c r="E726" s="207"/>
      <c r="F726" s="207">
        <v>5</v>
      </c>
      <c r="G726" s="2">
        <f t="shared" si="11"/>
        <v>334.60000000000008</v>
      </c>
    </row>
    <row r="727" spans="1:12">
      <c r="A727" s="3">
        <v>45251</v>
      </c>
      <c r="B727" s="422">
        <v>27807</v>
      </c>
      <c r="C727" s="422" t="s">
        <v>25</v>
      </c>
      <c r="D727" t="s">
        <v>12</v>
      </c>
      <c r="F727" s="20">
        <v>327.3</v>
      </c>
      <c r="G727" s="2">
        <f t="shared" si="11"/>
        <v>7.3000000000000682</v>
      </c>
      <c r="L727"/>
    </row>
    <row r="728" spans="1:12">
      <c r="A728" s="3">
        <v>45251</v>
      </c>
      <c r="B728" s="422">
        <v>27807</v>
      </c>
      <c r="C728" s="422" t="s">
        <v>25</v>
      </c>
      <c r="D728" t="s">
        <v>13</v>
      </c>
      <c r="F728" s="20">
        <v>7.3</v>
      </c>
      <c r="G728" s="2">
        <f t="shared" si="11"/>
        <v>6.8389738316909643E-14</v>
      </c>
      <c r="J728" s="421"/>
    </row>
    <row r="729" spans="1:12">
      <c r="A729" s="31">
        <v>45260</v>
      </c>
      <c r="B729" s="421" t="s">
        <v>10</v>
      </c>
      <c r="C729" s="421" t="s">
        <v>26</v>
      </c>
      <c r="D729" t="s">
        <v>12</v>
      </c>
      <c r="E729" s="20">
        <v>355.7</v>
      </c>
      <c r="G729" s="2">
        <f t="shared" si="11"/>
        <v>355.70000000000005</v>
      </c>
      <c r="J729" s="422"/>
    </row>
    <row r="730" spans="1:12">
      <c r="B730" s="422"/>
      <c r="C730" s="422"/>
      <c r="D730" t="s">
        <v>13</v>
      </c>
      <c r="E730" s="20">
        <v>15.4</v>
      </c>
      <c r="G730" s="2">
        <f t="shared" si="11"/>
        <v>371.1</v>
      </c>
      <c r="J730" s="422"/>
      <c r="L730" s="207"/>
    </row>
    <row r="731" spans="1:12">
      <c r="B731" s="422"/>
      <c r="C731" s="422"/>
      <c r="D731" t="s">
        <v>14</v>
      </c>
      <c r="E731" s="207">
        <v>60</v>
      </c>
      <c r="G731" s="2">
        <f t="shared" si="11"/>
        <v>431.1</v>
      </c>
      <c r="J731" s="422"/>
      <c r="L731" s="207"/>
    </row>
    <row r="732" spans="1:12">
      <c r="B732" s="422"/>
      <c r="C732" s="422"/>
      <c r="D732" t="s">
        <v>15</v>
      </c>
      <c r="E732" s="207">
        <v>5</v>
      </c>
      <c r="G732" s="2">
        <f t="shared" si="11"/>
        <v>436.1</v>
      </c>
      <c r="J732" s="421"/>
    </row>
    <row r="733" spans="1:12">
      <c r="A733" s="3">
        <v>45349</v>
      </c>
      <c r="B733" s="422">
        <v>28305</v>
      </c>
      <c r="C733" s="422" t="s">
        <v>26</v>
      </c>
      <c r="D733" t="s">
        <v>12</v>
      </c>
      <c r="E733" s="207"/>
      <c r="F733" s="20">
        <v>355.7</v>
      </c>
      <c r="G733" s="2">
        <f t="shared" si="11"/>
        <v>80.400000000000034</v>
      </c>
      <c r="J733" s="421"/>
    </row>
    <row r="734" spans="1:12">
      <c r="A734" s="3">
        <v>45349</v>
      </c>
      <c r="B734" s="422">
        <v>28305</v>
      </c>
      <c r="C734" s="422" t="s">
        <v>26</v>
      </c>
      <c r="D734" t="s">
        <v>13</v>
      </c>
      <c r="E734" s="207"/>
      <c r="F734" s="20">
        <v>15.4</v>
      </c>
      <c r="G734" s="2">
        <f t="shared" si="11"/>
        <v>65.000000000000028</v>
      </c>
      <c r="J734" s="421"/>
    </row>
    <row r="735" spans="1:12">
      <c r="A735" s="3">
        <v>45349</v>
      </c>
      <c r="B735" s="422">
        <v>28305</v>
      </c>
      <c r="C735" s="422" t="s">
        <v>26</v>
      </c>
      <c r="D735" t="s">
        <v>14</v>
      </c>
      <c r="E735" s="207"/>
      <c r="F735" s="207">
        <v>60</v>
      </c>
      <c r="G735" s="2">
        <f t="shared" si="11"/>
        <v>5.0000000000000284</v>
      </c>
      <c r="J735" s="421"/>
    </row>
    <row r="736" spans="1:12">
      <c r="A736" s="3">
        <v>45349</v>
      </c>
      <c r="B736" s="422">
        <v>28305</v>
      </c>
      <c r="C736" s="422" t="s">
        <v>26</v>
      </c>
      <c r="D736" t="s">
        <v>15</v>
      </c>
      <c r="E736" s="207"/>
      <c r="F736" s="207">
        <v>5</v>
      </c>
      <c r="G736" s="2">
        <f t="shared" si="11"/>
        <v>2.8421709430404007E-14</v>
      </c>
      <c r="J736" s="421"/>
    </row>
    <row r="737" spans="1:13">
      <c r="A737" s="31">
        <v>45291</v>
      </c>
      <c r="B737" s="421" t="s">
        <v>10</v>
      </c>
      <c r="C737" s="421" t="s">
        <v>27</v>
      </c>
      <c r="D737" t="s">
        <v>12</v>
      </c>
      <c r="E737" s="20">
        <v>380</v>
      </c>
      <c r="F737" s="207"/>
      <c r="G737" s="2">
        <f t="shared" si="11"/>
        <v>380</v>
      </c>
      <c r="J737" s="422"/>
    </row>
    <row r="738" spans="1:13">
      <c r="B738" s="422"/>
      <c r="C738" s="422"/>
      <c r="D738" t="s">
        <v>13</v>
      </c>
      <c r="E738" s="20">
        <v>18.8</v>
      </c>
      <c r="G738" s="2">
        <f t="shared" si="11"/>
        <v>398.8</v>
      </c>
      <c r="J738" s="422"/>
      <c r="L738" s="207"/>
    </row>
    <row r="739" spans="1:13">
      <c r="B739" s="422"/>
      <c r="C739" s="422"/>
      <c r="D739" t="s">
        <v>14</v>
      </c>
      <c r="E739" s="207">
        <v>60</v>
      </c>
      <c r="G739" s="2">
        <f t="shared" si="11"/>
        <v>458.8</v>
      </c>
      <c r="J739" s="422"/>
      <c r="L739" s="207"/>
    </row>
    <row r="740" spans="1:13">
      <c r="B740" s="422"/>
      <c r="C740" s="422"/>
      <c r="D740" t="s">
        <v>15</v>
      </c>
      <c r="E740" s="207">
        <v>5</v>
      </c>
      <c r="G740" s="2">
        <f t="shared" si="11"/>
        <v>463.8</v>
      </c>
      <c r="J740" s="421"/>
    </row>
    <row r="741" spans="1:13">
      <c r="A741" s="3">
        <v>45349</v>
      </c>
      <c r="B741" s="422">
        <v>28305</v>
      </c>
      <c r="C741" s="422" t="s">
        <v>27</v>
      </c>
      <c r="D741" t="s">
        <v>12</v>
      </c>
      <c r="E741" s="207"/>
      <c r="F741" s="20">
        <v>380</v>
      </c>
      <c r="G741" s="2">
        <f t="shared" ref="G741:G748" si="13">+G740+E741-F741</f>
        <v>83.800000000000011</v>
      </c>
      <c r="J741" s="421"/>
    </row>
    <row r="742" spans="1:13">
      <c r="A742" s="3">
        <v>45349</v>
      </c>
      <c r="B742" s="422">
        <v>28305</v>
      </c>
      <c r="C742" s="422" t="s">
        <v>27</v>
      </c>
      <c r="D742" t="s">
        <v>13</v>
      </c>
      <c r="E742" s="207"/>
      <c r="F742" s="20">
        <v>18.8</v>
      </c>
      <c r="G742" s="2">
        <f t="shared" si="13"/>
        <v>65.000000000000014</v>
      </c>
      <c r="J742" s="421"/>
    </row>
    <row r="743" spans="1:13">
      <c r="A743" s="3">
        <v>45349</v>
      </c>
      <c r="B743" s="422">
        <v>28305</v>
      </c>
      <c r="C743" s="422" t="s">
        <v>27</v>
      </c>
      <c r="D743" t="s">
        <v>14</v>
      </c>
      <c r="E743" s="207"/>
      <c r="F743" s="207">
        <v>60</v>
      </c>
      <c r="G743" s="2">
        <f t="shared" si="13"/>
        <v>5.0000000000000142</v>
      </c>
      <c r="J743" s="421"/>
    </row>
    <row r="744" spans="1:13">
      <c r="A744" s="3">
        <v>45349</v>
      </c>
      <c r="B744" s="422">
        <v>28305</v>
      </c>
      <c r="C744" s="422" t="s">
        <v>27</v>
      </c>
      <c r="D744" t="s">
        <v>15</v>
      </c>
      <c r="E744" s="207"/>
      <c r="F744" s="207">
        <v>5</v>
      </c>
      <c r="G744" s="2">
        <f t="shared" si="13"/>
        <v>1.4210854715202004E-14</v>
      </c>
      <c r="J744" s="421"/>
    </row>
    <row r="745" spans="1:13">
      <c r="A745" s="81">
        <v>45322</v>
      </c>
      <c r="B745" s="421" t="s">
        <v>10</v>
      </c>
      <c r="C745" s="421" t="s">
        <v>11</v>
      </c>
      <c r="D745" t="s">
        <v>12</v>
      </c>
      <c r="E745" s="20">
        <v>424.4</v>
      </c>
      <c r="G745" s="2">
        <f t="shared" si="13"/>
        <v>424.4</v>
      </c>
      <c r="J745" s="422"/>
    </row>
    <row r="746" spans="1:13">
      <c r="A746" s="70"/>
      <c r="B746" s="422"/>
      <c r="C746" s="422"/>
      <c r="D746" t="s">
        <v>13</v>
      </c>
      <c r="E746" s="20">
        <v>28.5</v>
      </c>
      <c r="G746" s="2">
        <f t="shared" si="13"/>
        <v>452.9</v>
      </c>
      <c r="J746" s="422"/>
      <c r="L746" s="207"/>
    </row>
    <row r="747" spans="1:13">
      <c r="A747" s="70"/>
      <c r="B747" s="422"/>
      <c r="C747" s="422"/>
      <c r="D747" t="s">
        <v>14</v>
      </c>
      <c r="E747" s="207">
        <v>60</v>
      </c>
      <c r="G747" s="2">
        <f t="shared" si="13"/>
        <v>512.9</v>
      </c>
      <c r="I747">
        <v>2023</v>
      </c>
      <c r="J747" s="421" t="s">
        <v>11</v>
      </c>
      <c r="K747" t="s">
        <v>119</v>
      </c>
      <c r="L747" s="5">
        <v>24.2</v>
      </c>
    </row>
    <row r="748" spans="1:13">
      <c r="A748" s="70"/>
      <c r="B748" s="422"/>
      <c r="C748" s="422"/>
      <c r="D748" t="s">
        <v>15</v>
      </c>
      <c r="E748" s="207">
        <v>5</v>
      </c>
      <c r="G748" s="2">
        <f t="shared" si="13"/>
        <v>517.9</v>
      </c>
      <c r="M748" s="20"/>
    </row>
    <row r="749" spans="1:13">
      <c r="B749" s="422"/>
      <c r="C749" s="422"/>
      <c r="D749" t="s">
        <v>119</v>
      </c>
      <c r="E749" s="5">
        <v>24.2</v>
      </c>
      <c r="G749" s="2">
        <f>+G748+E749-F749</f>
        <v>542.1</v>
      </c>
    </row>
    <row r="750" spans="1:13">
      <c r="A750" s="3">
        <v>45349</v>
      </c>
      <c r="B750" s="422">
        <v>28305</v>
      </c>
      <c r="C750" s="422" t="s">
        <v>11</v>
      </c>
      <c r="D750" t="s">
        <v>12</v>
      </c>
      <c r="F750" s="20">
        <v>424.4</v>
      </c>
      <c r="G750" s="2">
        <f>+G749+E750-F750</f>
        <v>117.70000000000005</v>
      </c>
    </row>
    <row r="751" spans="1:13">
      <c r="A751" s="3">
        <v>45349</v>
      </c>
      <c r="B751" s="422">
        <v>28305</v>
      </c>
      <c r="C751" s="422" t="s">
        <v>11</v>
      </c>
      <c r="D751" t="s">
        <v>13</v>
      </c>
      <c r="F751" s="20">
        <v>28.5</v>
      </c>
      <c r="G751" s="2">
        <f>+G750+E751-F751</f>
        <v>89.200000000000045</v>
      </c>
    </row>
    <row r="752" spans="1:13">
      <c r="A752" s="3">
        <v>45349</v>
      </c>
      <c r="B752" s="422">
        <v>28305</v>
      </c>
      <c r="C752" s="422" t="s">
        <v>11</v>
      </c>
      <c r="D752" t="s">
        <v>14</v>
      </c>
      <c r="F752" s="207">
        <v>60</v>
      </c>
      <c r="G752" s="2">
        <f>+G751+E752-F752</f>
        <v>29.200000000000045</v>
      </c>
    </row>
    <row r="753" spans="1:12">
      <c r="A753" s="3">
        <v>45349</v>
      </c>
      <c r="B753" s="422">
        <v>28305</v>
      </c>
      <c r="C753" s="422" t="s">
        <v>11</v>
      </c>
      <c r="D753" t="s">
        <v>15</v>
      </c>
      <c r="F753" s="207">
        <v>5</v>
      </c>
      <c r="G753" s="2">
        <f>+G752+E753-F753</f>
        <v>24.200000000000045</v>
      </c>
    </row>
    <row r="754" spans="1:12">
      <c r="A754" s="3">
        <v>45358</v>
      </c>
      <c r="B754" s="422">
        <v>28513</v>
      </c>
      <c r="C754" s="422" t="s">
        <v>11</v>
      </c>
      <c r="D754" t="s">
        <v>119</v>
      </c>
      <c r="F754" s="2">
        <v>24.2</v>
      </c>
      <c r="G754" s="2">
        <f>+G753+E754-F754</f>
        <v>4.6185277824406512E-14</v>
      </c>
    </row>
    <row r="755" spans="1:12">
      <c r="A755" s="81">
        <v>45351</v>
      </c>
      <c r="B755" s="421" t="s">
        <v>10</v>
      </c>
      <c r="C755" s="421" t="s">
        <v>17</v>
      </c>
      <c r="D755" t="s">
        <v>12</v>
      </c>
      <c r="E755" s="207">
        <v>439.6</v>
      </c>
      <c r="G755" s="2">
        <f>+G754+E755-F755</f>
        <v>439.60000000000008</v>
      </c>
    </row>
    <row r="756" spans="1:12">
      <c r="A756" s="70"/>
      <c r="B756" s="422"/>
      <c r="C756" s="422"/>
      <c r="D756" t="s">
        <v>13</v>
      </c>
      <c r="E756" s="207">
        <v>24.7</v>
      </c>
      <c r="G756" s="2">
        <f>+G755+E756-F756</f>
        <v>464.30000000000007</v>
      </c>
    </row>
    <row r="757" spans="1:12">
      <c r="A757" s="70"/>
      <c r="B757" s="422"/>
      <c r="C757" s="422"/>
      <c r="D757" t="s">
        <v>14</v>
      </c>
      <c r="E757" s="207">
        <v>58</v>
      </c>
      <c r="G757" s="2">
        <f>+G756+E757-F757</f>
        <v>522.30000000000007</v>
      </c>
    </row>
    <row r="758" spans="1:12">
      <c r="A758" s="70"/>
      <c r="B758" s="422"/>
      <c r="C758" s="422"/>
      <c r="D758" t="s">
        <v>15</v>
      </c>
      <c r="E758" s="207">
        <v>5</v>
      </c>
      <c r="G758" s="2">
        <f>+G757+E758-F758</f>
        <v>527.30000000000007</v>
      </c>
    </row>
    <row r="759" spans="1:12">
      <c r="A759" s="3">
        <v>45377</v>
      </c>
      <c r="B759" s="422">
        <v>28712</v>
      </c>
      <c r="C759" s="422" t="s">
        <v>17</v>
      </c>
      <c r="D759" t="s">
        <v>12</v>
      </c>
      <c r="F759" s="207">
        <v>439.6</v>
      </c>
      <c r="G759" s="2">
        <f>+G758+E759-F759</f>
        <v>87.700000000000045</v>
      </c>
    </row>
    <row r="760" spans="1:12">
      <c r="A760" s="3">
        <v>45377</v>
      </c>
      <c r="B760" s="422">
        <v>28712</v>
      </c>
      <c r="C760" s="422" t="s">
        <v>17</v>
      </c>
      <c r="D760" t="s">
        <v>13</v>
      </c>
      <c r="F760" s="207">
        <v>24.7</v>
      </c>
      <c r="G760" s="2">
        <f>+G759+E760-F760</f>
        <v>63.000000000000043</v>
      </c>
      <c r="J760" s="440"/>
      <c r="K760" s="440"/>
      <c r="L760" s="440"/>
    </row>
    <row r="761" spans="1:12">
      <c r="A761" s="3">
        <v>45377</v>
      </c>
      <c r="B761" s="422">
        <v>28712</v>
      </c>
      <c r="C761" s="422" t="s">
        <v>17</v>
      </c>
      <c r="D761" t="s">
        <v>14</v>
      </c>
      <c r="F761" s="207">
        <v>58</v>
      </c>
      <c r="G761" s="2">
        <f>+G760+E761-F761</f>
        <v>5.0000000000000426</v>
      </c>
      <c r="J761" s="421"/>
      <c r="L761" s="2"/>
    </row>
    <row r="762" spans="1:12">
      <c r="A762" s="3">
        <v>45377</v>
      </c>
      <c r="B762" s="422">
        <v>28712</v>
      </c>
      <c r="C762" s="422" t="s">
        <v>17</v>
      </c>
      <c r="D762" t="s">
        <v>15</v>
      </c>
      <c r="F762" s="207">
        <v>5</v>
      </c>
      <c r="G762" s="2">
        <f>+G761+E762-F762</f>
        <v>4.2632564145606011E-14</v>
      </c>
      <c r="J762" s="422"/>
      <c r="L762" s="2"/>
    </row>
    <row r="763" spans="1:12">
      <c r="A763" s="31">
        <v>45382</v>
      </c>
      <c r="B763" s="421" t="s">
        <v>10</v>
      </c>
      <c r="C763" s="421" t="s">
        <v>18</v>
      </c>
      <c r="D763" t="s">
        <v>12</v>
      </c>
      <c r="E763" s="2">
        <v>425.6</v>
      </c>
      <c r="G763" s="2">
        <f>+G762+E763-F763</f>
        <v>425.60000000000008</v>
      </c>
      <c r="J763" s="422"/>
      <c r="L763" s="2"/>
    </row>
    <row r="764" spans="1:12">
      <c r="B764" s="422"/>
      <c r="C764" s="422"/>
      <c r="D764" t="s">
        <v>13</v>
      </c>
      <c r="E764" s="2">
        <v>15.6</v>
      </c>
      <c r="G764" s="2">
        <f>+G763+E764-F764</f>
        <v>441.2000000000001</v>
      </c>
      <c r="J764" s="422"/>
      <c r="L764" s="2"/>
    </row>
    <row r="765" spans="1:12">
      <c r="B765" s="422"/>
      <c r="C765" s="422"/>
      <c r="D765" t="s">
        <v>14</v>
      </c>
      <c r="E765" s="2">
        <v>60</v>
      </c>
      <c r="G765" s="2">
        <f>+G764+E765-F765</f>
        <v>501.2000000000001</v>
      </c>
      <c r="J765" s="421"/>
      <c r="L765" s="2"/>
    </row>
    <row r="766" spans="1:12">
      <c r="B766" s="422"/>
      <c r="C766" s="422"/>
      <c r="D766" t="s">
        <v>15</v>
      </c>
      <c r="E766" s="2">
        <v>5</v>
      </c>
      <c r="G766" s="2">
        <f>+G765+E766-F766</f>
        <v>506.2000000000001</v>
      </c>
      <c r="J766" s="422"/>
      <c r="L766" s="2"/>
    </row>
    <row r="767" spans="1:12">
      <c r="A767" s="3">
        <v>45433</v>
      </c>
      <c r="B767" s="422">
        <v>28896</v>
      </c>
      <c r="C767" s="422" t="s">
        <v>18</v>
      </c>
      <c r="D767" t="s">
        <v>12</v>
      </c>
      <c r="E767" s="2"/>
      <c r="F767" s="2">
        <v>425.6</v>
      </c>
      <c r="G767" s="2">
        <f>+G766+E767-F767</f>
        <v>80.60000000000008</v>
      </c>
      <c r="J767" s="422"/>
      <c r="L767" s="2"/>
    </row>
    <row r="768" spans="1:12">
      <c r="A768" s="3">
        <v>45433</v>
      </c>
      <c r="B768" s="422">
        <v>28896</v>
      </c>
      <c r="C768" s="422" t="s">
        <v>18</v>
      </c>
      <c r="D768" t="s">
        <v>13</v>
      </c>
      <c r="E768" s="2"/>
      <c r="F768" s="2">
        <v>15.6</v>
      </c>
      <c r="G768" s="2">
        <f>+G767+E768-F768</f>
        <v>65.000000000000085</v>
      </c>
      <c r="J768" s="422"/>
      <c r="L768" s="2"/>
    </row>
    <row r="769" spans="1:12">
      <c r="A769" s="3">
        <v>45433</v>
      </c>
      <c r="B769" s="422">
        <v>28896</v>
      </c>
      <c r="C769" s="422" t="s">
        <v>18</v>
      </c>
      <c r="D769" t="s">
        <v>14</v>
      </c>
      <c r="E769" s="2"/>
      <c r="F769" s="2">
        <v>60</v>
      </c>
      <c r="G769" s="2">
        <f>+G768+E769-F769</f>
        <v>5.0000000000000853</v>
      </c>
      <c r="J769" s="422"/>
      <c r="L769" s="2"/>
    </row>
    <row r="770" spans="1:12">
      <c r="A770" s="3">
        <v>45433</v>
      </c>
      <c r="B770" s="422">
        <v>28896</v>
      </c>
      <c r="C770" s="422" t="s">
        <v>18</v>
      </c>
      <c r="D770" t="s">
        <v>15</v>
      </c>
      <c r="E770" s="2"/>
      <c r="F770" s="2">
        <v>5</v>
      </c>
      <c r="G770" s="2">
        <f>+G769+E770-F770</f>
        <v>8.5265128291212022E-14</v>
      </c>
      <c r="J770" s="422"/>
      <c r="L770" s="2"/>
    </row>
    <row r="771" spans="1:12">
      <c r="A771" s="31">
        <v>45412</v>
      </c>
      <c r="B771" s="421" t="s">
        <v>10</v>
      </c>
      <c r="C771" s="421" t="s">
        <v>19</v>
      </c>
      <c r="D771" t="s">
        <v>12</v>
      </c>
      <c r="E771" s="2">
        <v>423.1</v>
      </c>
      <c r="G771" s="2">
        <f>+G770+E771-F771</f>
        <v>423.10000000000014</v>
      </c>
      <c r="J771" s="422"/>
      <c r="L771" s="2"/>
    </row>
    <row r="772" spans="1:12">
      <c r="B772" s="422"/>
      <c r="C772" s="422"/>
      <c r="D772" t="s">
        <v>13</v>
      </c>
      <c r="E772" s="2">
        <v>17.8</v>
      </c>
      <c r="G772" s="2">
        <f>+G771+E772-F772</f>
        <v>440.90000000000015</v>
      </c>
      <c r="J772" s="422"/>
      <c r="L772" s="2"/>
    </row>
    <row r="773" spans="1:12">
      <c r="B773" s="422"/>
      <c r="C773" s="422"/>
      <c r="D773" t="s">
        <v>14</v>
      </c>
      <c r="E773" s="2">
        <v>60</v>
      </c>
      <c r="G773" s="2">
        <f>+G772+E773-F773</f>
        <v>500.90000000000015</v>
      </c>
    </row>
    <row r="774" spans="1:12">
      <c r="B774" s="422"/>
      <c r="C774" s="422"/>
      <c r="D774" t="s">
        <v>15</v>
      </c>
      <c r="E774" s="2">
        <v>5</v>
      </c>
      <c r="G774" s="2">
        <f>+G773+E774-F774</f>
        <v>505.90000000000015</v>
      </c>
    </row>
    <row r="775" spans="1:12">
      <c r="A775" s="3">
        <v>45433</v>
      </c>
      <c r="B775" s="422">
        <v>28896</v>
      </c>
      <c r="C775" s="422" t="s">
        <v>19</v>
      </c>
      <c r="D775" t="s">
        <v>12</v>
      </c>
      <c r="E775" s="2"/>
      <c r="F775" s="2">
        <v>423.1</v>
      </c>
      <c r="G775" s="2">
        <f>+G774+E775-F775</f>
        <v>82.800000000000125</v>
      </c>
    </row>
    <row r="776" spans="1:12">
      <c r="A776" s="3">
        <v>45433</v>
      </c>
      <c r="B776" s="422">
        <v>28896</v>
      </c>
      <c r="C776" s="422" t="s">
        <v>19</v>
      </c>
      <c r="D776" t="s">
        <v>13</v>
      </c>
      <c r="E776" s="2"/>
      <c r="F776" s="2">
        <v>17.8</v>
      </c>
      <c r="G776" s="2">
        <f>+G775+E776-F776</f>
        <v>65.000000000000128</v>
      </c>
    </row>
    <row r="777" spans="1:12">
      <c r="A777" s="3">
        <v>45433</v>
      </c>
      <c r="B777" s="422">
        <v>28896</v>
      </c>
      <c r="C777" s="422" t="s">
        <v>19</v>
      </c>
      <c r="D777" t="s">
        <v>14</v>
      </c>
      <c r="E777" s="2"/>
      <c r="F777" s="2">
        <v>60</v>
      </c>
      <c r="G777" s="2">
        <f>+G776+E777-F777</f>
        <v>5.0000000000001279</v>
      </c>
    </row>
    <row r="778" spans="1:12">
      <c r="A778" s="3">
        <v>45433</v>
      </c>
      <c r="B778" s="422">
        <v>28896</v>
      </c>
      <c r="C778" s="422" t="s">
        <v>19</v>
      </c>
      <c r="D778" t="s">
        <v>15</v>
      </c>
      <c r="E778" s="2"/>
      <c r="F778" s="2">
        <v>5</v>
      </c>
      <c r="G778" s="2">
        <f>+G777+E778-F778</f>
        <v>1.2789769243681803E-13</v>
      </c>
    </row>
    <row r="779" spans="1:12">
      <c r="A779" s="31">
        <v>45443</v>
      </c>
      <c r="B779" s="421" t="s">
        <v>10</v>
      </c>
      <c r="C779" s="39" t="s">
        <v>20</v>
      </c>
      <c r="D779" t="s">
        <v>12</v>
      </c>
      <c r="E779" s="2">
        <v>385</v>
      </c>
      <c r="G779" s="2">
        <f>+G778+E779-F779</f>
        <v>385.00000000000011</v>
      </c>
      <c r="I779" s="421"/>
      <c r="K779" s="207"/>
    </row>
    <row r="780" spans="1:12">
      <c r="B780" s="422"/>
      <c r="C780" s="37"/>
      <c r="D780" t="s">
        <v>13</v>
      </c>
      <c r="E780" s="2">
        <v>21.7</v>
      </c>
      <c r="G780" s="2">
        <f>+G779+E780-F780</f>
        <v>406.7000000000001</v>
      </c>
      <c r="I780" s="422"/>
      <c r="K780" s="207"/>
    </row>
    <row r="781" spans="1:12">
      <c r="B781" s="422"/>
      <c r="C781" s="37"/>
      <c r="D781" t="s">
        <v>14</v>
      </c>
      <c r="E781" s="2">
        <v>60</v>
      </c>
      <c r="G781" s="2">
        <f>+G780+E781-F781</f>
        <v>466.7000000000001</v>
      </c>
      <c r="I781" s="422"/>
      <c r="K781" s="207"/>
    </row>
    <row r="782" spans="1:12">
      <c r="B782" s="422"/>
      <c r="C782" s="37"/>
      <c r="D782" t="s">
        <v>15</v>
      </c>
      <c r="E782" s="2">
        <v>5</v>
      </c>
      <c r="G782" s="2">
        <f>+G781+E782-F782</f>
        <v>471.7000000000001</v>
      </c>
      <c r="I782" s="422"/>
      <c r="K782" s="207"/>
    </row>
    <row r="783" spans="1:12">
      <c r="A783" s="3">
        <v>45483</v>
      </c>
      <c r="B783" s="422">
        <v>29293</v>
      </c>
      <c r="C783" s="37" t="s">
        <v>20</v>
      </c>
      <c r="D783" t="s">
        <v>12</v>
      </c>
      <c r="E783" s="2"/>
      <c r="F783" s="2">
        <v>385</v>
      </c>
      <c r="G783" s="2">
        <f>+G782+E783-F783</f>
        <v>86.700000000000102</v>
      </c>
      <c r="I783" s="421"/>
      <c r="K783" s="207"/>
    </row>
    <row r="784" spans="1:12">
      <c r="A784" s="3">
        <v>45483</v>
      </c>
      <c r="B784" s="422">
        <v>29293</v>
      </c>
      <c r="C784" s="37" t="s">
        <v>20</v>
      </c>
      <c r="D784" t="s">
        <v>13</v>
      </c>
      <c r="E784" s="2"/>
      <c r="F784" s="2">
        <v>21.7</v>
      </c>
      <c r="G784" s="2">
        <f>+G783+E784-F784</f>
        <v>65.000000000000099</v>
      </c>
      <c r="I784" s="37"/>
      <c r="K784" s="207"/>
    </row>
    <row r="785" spans="1:12">
      <c r="A785" s="3">
        <v>45483</v>
      </c>
      <c r="B785" s="422">
        <v>29293</v>
      </c>
      <c r="C785" s="37" t="s">
        <v>20</v>
      </c>
      <c r="D785" t="s">
        <v>14</v>
      </c>
      <c r="E785" s="2"/>
      <c r="F785" s="2">
        <v>60</v>
      </c>
      <c r="G785" s="2">
        <f>+G784+E785-F785</f>
        <v>5.0000000000000995</v>
      </c>
      <c r="I785" s="37"/>
      <c r="K785" s="207"/>
    </row>
    <row r="786" spans="1:12">
      <c r="A786" s="3">
        <v>45483</v>
      </c>
      <c r="B786" s="422">
        <v>29293</v>
      </c>
      <c r="C786" s="37" t="s">
        <v>20</v>
      </c>
      <c r="D786" t="s">
        <v>15</v>
      </c>
      <c r="E786" s="2"/>
      <c r="F786" s="2">
        <v>5</v>
      </c>
      <c r="G786" s="2">
        <f>+G785+E786-F786</f>
        <v>9.9475983006414026E-14</v>
      </c>
      <c r="I786" s="37"/>
      <c r="K786" s="207"/>
    </row>
    <row r="787" spans="1:12">
      <c r="A787" s="81">
        <v>45473</v>
      </c>
      <c r="B787" s="421" t="s">
        <v>10</v>
      </c>
      <c r="C787" s="421" t="s">
        <v>21</v>
      </c>
      <c r="D787" t="s">
        <v>12</v>
      </c>
      <c r="E787" s="207">
        <v>373.9</v>
      </c>
      <c r="G787" s="2">
        <f>+G786+E787-F787</f>
        <v>373.90000000000009</v>
      </c>
      <c r="I787" s="421"/>
      <c r="K787" s="207"/>
    </row>
    <row r="788" spans="1:12">
      <c r="A788" s="70"/>
      <c r="B788" s="422"/>
      <c r="C788" s="422"/>
      <c r="D788" t="s">
        <v>13</v>
      </c>
      <c r="E788" s="207">
        <v>25.9</v>
      </c>
      <c r="G788" s="2">
        <f>+G787+E788-F788</f>
        <v>399.80000000000007</v>
      </c>
      <c r="I788" s="421"/>
      <c r="K788" s="207"/>
    </row>
    <row r="789" spans="1:12">
      <c r="A789" s="70"/>
      <c r="B789" s="422"/>
      <c r="C789" s="422"/>
      <c r="D789" t="s">
        <v>14</v>
      </c>
      <c r="E789" s="207">
        <v>60</v>
      </c>
      <c r="G789" s="2">
        <f>+G788+E789-F789</f>
        <v>459.80000000000007</v>
      </c>
      <c r="I789" s="422"/>
      <c r="K789" s="207"/>
    </row>
    <row r="790" spans="1:12">
      <c r="A790" s="70"/>
      <c r="B790" s="422"/>
      <c r="C790" s="422"/>
      <c r="D790" t="s">
        <v>15</v>
      </c>
      <c r="E790" s="207">
        <v>5</v>
      </c>
      <c r="G790" s="2">
        <f>+G789+E790-F790</f>
        <v>464.80000000000007</v>
      </c>
      <c r="I790" s="422"/>
      <c r="K790" s="28"/>
    </row>
    <row r="791" spans="1:12">
      <c r="A791" s="3">
        <v>45537</v>
      </c>
      <c r="B791" s="422">
        <v>29598</v>
      </c>
      <c r="C791" s="422" t="s">
        <v>21</v>
      </c>
      <c r="D791" t="s">
        <v>12</v>
      </c>
      <c r="E791" s="207"/>
      <c r="F791" s="207">
        <v>373.9</v>
      </c>
      <c r="G791" s="2">
        <f>+G790+E791-F791</f>
        <v>90.900000000000091</v>
      </c>
      <c r="I791" s="422"/>
      <c r="K791" s="28"/>
    </row>
    <row r="792" spans="1:12">
      <c r="A792" s="3">
        <v>45537</v>
      </c>
      <c r="B792" s="422">
        <v>29598</v>
      </c>
      <c r="C792" s="422" t="s">
        <v>21</v>
      </c>
      <c r="D792" t="s">
        <v>13</v>
      </c>
      <c r="E792" s="207"/>
      <c r="F792" s="207">
        <v>25.9</v>
      </c>
      <c r="G792" s="2">
        <f>+G791+E792-F792</f>
        <v>65.000000000000085</v>
      </c>
      <c r="I792" s="422"/>
      <c r="K792" s="28"/>
    </row>
    <row r="793" spans="1:12">
      <c r="A793" s="3">
        <v>45537</v>
      </c>
      <c r="B793" s="422">
        <v>29598</v>
      </c>
      <c r="C793" s="422" t="s">
        <v>21</v>
      </c>
      <c r="D793" t="s">
        <v>14</v>
      </c>
      <c r="E793" s="207"/>
      <c r="F793" s="207">
        <v>60</v>
      </c>
      <c r="G793" s="2">
        <f>+G792+E793-F793</f>
        <v>5.0000000000000853</v>
      </c>
      <c r="I793" s="422"/>
      <c r="K793" s="28"/>
    </row>
    <row r="794" spans="1:12">
      <c r="A794" s="3">
        <v>45537</v>
      </c>
      <c r="B794" s="422">
        <v>29598</v>
      </c>
      <c r="C794" s="422" t="s">
        <v>21</v>
      </c>
      <c r="D794" t="s">
        <v>15</v>
      </c>
      <c r="E794" s="207"/>
      <c r="F794" s="207">
        <v>5</v>
      </c>
      <c r="G794" s="2">
        <f>+G793+E794-F794</f>
        <v>8.5265128291212022E-14</v>
      </c>
      <c r="I794" s="422"/>
      <c r="K794" s="28"/>
    </row>
    <row r="795" spans="1:12">
      <c r="A795" s="31">
        <v>45504</v>
      </c>
      <c r="B795" s="421" t="s">
        <v>10</v>
      </c>
      <c r="C795" s="421" t="s">
        <v>22</v>
      </c>
      <c r="D795" t="s">
        <v>12</v>
      </c>
      <c r="E795" s="207">
        <v>367</v>
      </c>
      <c r="G795" s="2">
        <f>+G794+E795-F795</f>
        <v>367.00000000000011</v>
      </c>
    </row>
    <row r="796" spans="1:12">
      <c r="B796" s="422"/>
      <c r="C796" s="422"/>
      <c r="D796" t="s">
        <v>13</v>
      </c>
      <c r="E796" s="207">
        <v>28.3</v>
      </c>
      <c r="G796" s="2">
        <f>+G795+E796-F796</f>
        <v>395.30000000000013</v>
      </c>
    </row>
    <row r="797" spans="1:12">
      <c r="B797" s="422"/>
      <c r="C797" s="422"/>
      <c r="D797" t="s">
        <v>14</v>
      </c>
      <c r="E797" s="207">
        <v>60</v>
      </c>
      <c r="G797" s="2">
        <f>+G796+E797-F797</f>
        <v>455.30000000000013</v>
      </c>
    </row>
    <row r="798" spans="1:12">
      <c r="B798" s="422"/>
      <c r="C798" s="422"/>
      <c r="D798" t="s">
        <v>15</v>
      </c>
      <c r="E798" s="207">
        <v>5</v>
      </c>
      <c r="G798" s="2">
        <f>+G797+E798-F798</f>
        <v>460.30000000000013</v>
      </c>
      <c r="I798" s="440"/>
      <c r="J798" s="440"/>
      <c r="K798" s="440"/>
    </row>
    <row r="799" spans="1:12">
      <c r="B799" s="422"/>
      <c r="C799" s="422"/>
      <c r="D799" t="s">
        <v>56</v>
      </c>
      <c r="E799" s="207">
        <v>250</v>
      </c>
      <c r="G799" s="2">
        <f>+G798+E799-F799</f>
        <v>710.30000000000018</v>
      </c>
      <c r="I799" s="421"/>
      <c r="L799" s="207"/>
    </row>
    <row r="800" spans="1:12">
      <c r="A800" s="3">
        <v>45537</v>
      </c>
      <c r="B800" s="422">
        <v>29598</v>
      </c>
      <c r="C800" s="422" t="s">
        <v>22</v>
      </c>
      <c r="D800" t="s">
        <v>12</v>
      </c>
      <c r="E800" s="207"/>
      <c r="F800" s="207">
        <v>367</v>
      </c>
      <c r="G800" s="2">
        <f>+G799+E800-F800</f>
        <v>343.30000000000018</v>
      </c>
      <c r="I800" s="421"/>
      <c r="K800" s="5"/>
    </row>
    <row r="801" spans="1:11">
      <c r="A801" s="3">
        <v>45537</v>
      </c>
      <c r="B801" s="422">
        <v>29598</v>
      </c>
      <c r="C801" s="422" t="s">
        <v>22</v>
      </c>
      <c r="D801" t="s">
        <v>13</v>
      </c>
      <c r="E801" s="207"/>
      <c r="F801" s="207">
        <v>28.3</v>
      </c>
      <c r="G801" s="2">
        <f>+G800+E801-F801</f>
        <v>315.00000000000017</v>
      </c>
      <c r="I801" s="422"/>
      <c r="K801" s="5"/>
    </row>
    <row r="802" spans="1:11">
      <c r="A802" s="3">
        <v>45537</v>
      </c>
      <c r="B802" s="422">
        <v>29598</v>
      </c>
      <c r="C802" s="422" t="s">
        <v>22</v>
      </c>
      <c r="D802" t="s">
        <v>14</v>
      </c>
      <c r="E802" s="207"/>
      <c r="F802" s="207">
        <v>60</v>
      </c>
      <c r="G802" s="2">
        <f t="shared" ref="G802:G871" si="14">+G801+E802-F802</f>
        <v>255.00000000000017</v>
      </c>
      <c r="I802" s="421"/>
      <c r="K802" s="207"/>
    </row>
    <row r="803" spans="1:11">
      <c r="A803" s="3">
        <v>45537</v>
      </c>
      <c r="B803" s="422">
        <v>29598</v>
      </c>
      <c r="C803" s="422" t="s">
        <v>22</v>
      </c>
      <c r="D803" t="s">
        <v>15</v>
      </c>
      <c r="E803" s="207"/>
      <c r="F803" s="207">
        <v>5</v>
      </c>
      <c r="G803" s="2">
        <f t="shared" si="14"/>
        <v>250.00000000000017</v>
      </c>
      <c r="I803" s="422"/>
      <c r="K803" s="207"/>
    </row>
    <row r="804" spans="1:11">
      <c r="A804" s="3">
        <v>45631</v>
      </c>
      <c r="B804" s="422">
        <v>30095</v>
      </c>
      <c r="C804" s="422" t="s">
        <v>22</v>
      </c>
      <c r="D804" t="s">
        <v>56</v>
      </c>
      <c r="E804" s="207"/>
      <c r="F804" s="207">
        <v>250</v>
      </c>
      <c r="G804" s="2">
        <f t="shared" si="14"/>
        <v>0</v>
      </c>
      <c r="I804" s="422"/>
      <c r="K804" s="207"/>
    </row>
    <row r="805" spans="1:11">
      <c r="A805" s="31">
        <v>45535</v>
      </c>
      <c r="B805" s="421" t="s">
        <v>10</v>
      </c>
      <c r="C805" s="421" t="s">
        <v>23</v>
      </c>
      <c r="D805" t="s">
        <v>12</v>
      </c>
      <c r="E805" s="5">
        <v>368.1</v>
      </c>
      <c r="G805" s="2">
        <f t="shared" si="14"/>
        <v>368.1</v>
      </c>
      <c r="I805" s="422"/>
      <c r="K805" s="207"/>
    </row>
    <row r="806" spans="1:11">
      <c r="B806" s="422"/>
      <c r="C806" s="422"/>
      <c r="D806" t="s">
        <v>13</v>
      </c>
      <c r="E806" s="5">
        <v>56.3</v>
      </c>
      <c r="G806" s="2">
        <f t="shared" si="14"/>
        <v>424.40000000000003</v>
      </c>
      <c r="I806" s="422"/>
      <c r="K806" s="207"/>
    </row>
    <row r="807" spans="1:11">
      <c r="B807" s="422"/>
      <c r="C807" s="422"/>
      <c r="D807" t="s">
        <v>14</v>
      </c>
      <c r="E807" s="207">
        <v>60</v>
      </c>
      <c r="G807" s="2">
        <f t="shared" si="14"/>
        <v>484.40000000000003</v>
      </c>
      <c r="K807" s="28"/>
    </row>
    <row r="808" spans="1:11">
      <c r="B808" s="422"/>
      <c r="C808" s="422"/>
      <c r="D808" t="s">
        <v>15</v>
      </c>
      <c r="E808" s="207">
        <v>5</v>
      </c>
      <c r="G808" s="2">
        <f t="shared" si="14"/>
        <v>489.40000000000003</v>
      </c>
    </row>
    <row r="809" spans="1:11">
      <c r="A809" s="3">
        <v>45537</v>
      </c>
      <c r="B809" s="422">
        <v>29598</v>
      </c>
      <c r="C809" s="422" t="s">
        <v>23</v>
      </c>
      <c r="D809" t="s">
        <v>14</v>
      </c>
      <c r="E809" s="207"/>
      <c r="F809" s="207">
        <v>60</v>
      </c>
      <c r="G809" s="2">
        <f t="shared" si="14"/>
        <v>429.40000000000003</v>
      </c>
    </row>
    <row r="810" spans="1:11">
      <c r="A810" s="3">
        <v>45537</v>
      </c>
      <c r="B810" s="422">
        <v>29598</v>
      </c>
      <c r="C810" s="422" t="s">
        <v>23</v>
      </c>
      <c r="D810" t="s">
        <v>15</v>
      </c>
      <c r="E810" s="207"/>
      <c r="F810" s="207">
        <v>5</v>
      </c>
      <c r="G810" s="2">
        <f t="shared" si="14"/>
        <v>424.40000000000003</v>
      </c>
    </row>
    <row r="811" spans="1:11">
      <c r="A811" s="3">
        <v>45581</v>
      </c>
      <c r="B811" s="422">
        <v>29828</v>
      </c>
      <c r="C811" s="422" t="s">
        <v>23</v>
      </c>
      <c r="D811" t="s">
        <v>12</v>
      </c>
      <c r="E811" s="207"/>
      <c r="F811" s="5">
        <v>368.1</v>
      </c>
      <c r="G811" s="2">
        <f t="shared" si="14"/>
        <v>56.300000000000011</v>
      </c>
    </row>
    <row r="812" spans="1:11">
      <c r="A812" s="3">
        <v>45581</v>
      </c>
      <c r="B812" s="422">
        <v>29828</v>
      </c>
      <c r="C812" s="422" t="s">
        <v>23</v>
      </c>
      <c r="D812" t="s">
        <v>13</v>
      </c>
      <c r="E812" s="207"/>
      <c r="F812" s="5">
        <v>56.3</v>
      </c>
      <c r="G812" s="2">
        <f t="shared" si="14"/>
        <v>0</v>
      </c>
    </row>
    <row r="813" spans="1:11">
      <c r="A813" s="81">
        <v>45565</v>
      </c>
      <c r="B813" s="421" t="s">
        <v>10</v>
      </c>
      <c r="C813" s="421" t="s">
        <v>41</v>
      </c>
      <c r="D813" t="s">
        <v>12</v>
      </c>
      <c r="E813" s="207">
        <v>370.3</v>
      </c>
      <c r="G813" s="2">
        <f t="shared" si="14"/>
        <v>370.3</v>
      </c>
      <c r="J813" t="s">
        <v>623</v>
      </c>
    </row>
    <row r="814" spans="1:11">
      <c r="A814" s="70"/>
      <c r="B814" s="422"/>
      <c r="C814" s="422"/>
      <c r="D814" t="s">
        <v>13</v>
      </c>
      <c r="E814" s="207">
        <v>32.200000000000003</v>
      </c>
      <c r="G814" s="2">
        <f t="shared" si="14"/>
        <v>402.5</v>
      </c>
      <c r="H814">
        <v>2024</v>
      </c>
      <c r="I814" s="421" t="s">
        <v>22</v>
      </c>
      <c r="J814" t="s">
        <v>445</v>
      </c>
      <c r="K814">
        <v>250</v>
      </c>
    </row>
    <row r="815" spans="1:11">
      <c r="A815" s="70"/>
      <c r="B815" s="422"/>
      <c r="C815" s="422"/>
      <c r="D815" t="s">
        <v>14</v>
      </c>
      <c r="E815" s="207">
        <v>60</v>
      </c>
      <c r="G815" s="2">
        <f t="shared" si="14"/>
        <v>462.5</v>
      </c>
      <c r="I815" s="421" t="s">
        <v>25</v>
      </c>
      <c r="J815" t="s">
        <v>12</v>
      </c>
      <c r="K815" s="207">
        <v>754.2</v>
      </c>
    </row>
    <row r="816" spans="1:11">
      <c r="A816" s="70"/>
      <c r="B816" s="422"/>
      <c r="C816" s="422"/>
      <c r="D816" t="s">
        <v>15</v>
      </c>
      <c r="E816" s="207">
        <v>5</v>
      </c>
      <c r="G816" s="2">
        <f t="shared" si="14"/>
        <v>467.5</v>
      </c>
      <c r="I816" s="422"/>
      <c r="J816" t="s">
        <v>13</v>
      </c>
      <c r="K816" s="207">
        <v>22.9</v>
      </c>
    </row>
    <row r="817" spans="1:11">
      <c r="A817" s="3">
        <v>45581</v>
      </c>
      <c r="B817" s="422">
        <v>29828</v>
      </c>
      <c r="C817" s="422" t="s">
        <v>41</v>
      </c>
      <c r="D817" t="s">
        <v>12</v>
      </c>
      <c r="F817" s="207">
        <v>370.3</v>
      </c>
      <c r="G817" s="2">
        <f t="shared" si="14"/>
        <v>97.199999999999989</v>
      </c>
      <c r="I817" s="422"/>
      <c r="J817" t="s">
        <v>14</v>
      </c>
      <c r="K817" s="207">
        <v>60</v>
      </c>
    </row>
    <row r="818" spans="1:11">
      <c r="A818" s="3">
        <v>45581</v>
      </c>
      <c r="B818" s="422">
        <v>29828</v>
      </c>
      <c r="C818" s="422" t="s">
        <v>41</v>
      </c>
      <c r="D818" t="s">
        <v>13</v>
      </c>
      <c r="F818" s="207">
        <v>32.200000000000003</v>
      </c>
      <c r="G818" s="2">
        <f t="shared" si="14"/>
        <v>64.999999999999986</v>
      </c>
      <c r="I818" s="422"/>
      <c r="J818" t="s">
        <v>15</v>
      </c>
      <c r="K818" s="207">
        <v>5</v>
      </c>
    </row>
    <row r="819" spans="1:11">
      <c r="A819" s="3">
        <v>45581</v>
      </c>
      <c r="B819" s="422">
        <v>29828</v>
      </c>
      <c r="C819" s="422" t="s">
        <v>41</v>
      </c>
      <c r="D819" t="s">
        <v>14</v>
      </c>
      <c r="F819" s="207">
        <v>60</v>
      </c>
      <c r="G819" s="2">
        <f t="shared" si="14"/>
        <v>4.9999999999999858</v>
      </c>
      <c r="I819" s="421" t="s">
        <v>26</v>
      </c>
      <c r="J819" t="s">
        <v>14</v>
      </c>
      <c r="K819" s="207">
        <v>60</v>
      </c>
    </row>
    <row r="820" spans="1:11">
      <c r="A820" s="3">
        <v>45581</v>
      </c>
      <c r="B820" s="422">
        <v>29828</v>
      </c>
      <c r="C820" s="422" t="s">
        <v>41</v>
      </c>
      <c r="D820" t="s">
        <v>15</v>
      </c>
      <c r="F820" s="207">
        <v>5</v>
      </c>
      <c r="G820" s="2">
        <f t="shared" si="14"/>
        <v>-1.4210854715202004E-14</v>
      </c>
      <c r="J820" t="s">
        <v>15</v>
      </c>
      <c r="K820" s="207">
        <v>5</v>
      </c>
    </row>
    <row r="821" spans="1:11">
      <c r="A821" s="81">
        <v>45596</v>
      </c>
      <c r="B821" s="421" t="s">
        <v>10</v>
      </c>
      <c r="C821" s="421" t="s">
        <v>25</v>
      </c>
      <c r="D821" t="s">
        <v>12</v>
      </c>
      <c r="E821" s="207">
        <v>754.2</v>
      </c>
      <c r="G821" s="2">
        <f t="shared" si="14"/>
        <v>754.2</v>
      </c>
      <c r="K821">
        <f>SUM(K814:K820)</f>
        <v>1157.1000000000001</v>
      </c>
    </row>
    <row r="822" spans="1:11">
      <c r="A822" s="70"/>
      <c r="B822" s="422"/>
      <c r="C822" s="422"/>
      <c r="D822" t="s">
        <v>13</v>
      </c>
      <c r="E822" s="207">
        <v>22.9</v>
      </c>
      <c r="G822" s="2">
        <f t="shared" si="14"/>
        <v>777.1</v>
      </c>
      <c r="K822">
        <f>1200-K821</f>
        <v>42.899999999999864</v>
      </c>
    </row>
    <row r="823" spans="1:11">
      <c r="A823" s="70"/>
      <c r="B823" s="422"/>
      <c r="C823" s="422"/>
      <c r="D823" t="s">
        <v>14</v>
      </c>
      <c r="E823" s="207">
        <v>60</v>
      </c>
      <c r="G823" s="2">
        <f t="shared" si="14"/>
        <v>837.1</v>
      </c>
    </row>
    <row r="824" spans="1:11">
      <c r="A824" s="70"/>
      <c r="B824" s="422"/>
      <c r="C824" s="422"/>
      <c r="D824" t="s">
        <v>15</v>
      </c>
      <c r="E824" s="207">
        <v>5</v>
      </c>
      <c r="G824" s="2">
        <f t="shared" si="14"/>
        <v>842.1</v>
      </c>
    </row>
    <row r="825" spans="1:11">
      <c r="A825" s="70">
        <v>45631</v>
      </c>
      <c r="B825" s="422">
        <v>30096</v>
      </c>
      <c r="C825" s="422" t="s">
        <v>25</v>
      </c>
      <c r="D825" t="s">
        <v>12</v>
      </c>
      <c r="E825" s="207"/>
      <c r="F825" s="207">
        <v>754.2</v>
      </c>
      <c r="G825" s="2">
        <f t="shared" si="14"/>
        <v>87.899999999999977</v>
      </c>
    </row>
    <row r="826" spans="1:11">
      <c r="A826" s="70">
        <v>45631</v>
      </c>
      <c r="B826" s="422">
        <v>30096</v>
      </c>
      <c r="C826" s="422" t="s">
        <v>25</v>
      </c>
      <c r="D826" t="s">
        <v>13</v>
      </c>
      <c r="E826" s="207"/>
      <c r="F826" s="207">
        <v>22.9</v>
      </c>
      <c r="G826" s="2">
        <f t="shared" si="14"/>
        <v>64.999999999999972</v>
      </c>
    </row>
    <row r="827" spans="1:11">
      <c r="A827" s="70">
        <v>45631</v>
      </c>
      <c r="B827" s="422">
        <v>30096</v>
      </c>
      <c r="C827" s="422" t="s">
        <v>25</v>
      </c>
      <c r="D827" t="s">
        <v>14</v>
      </c>
      <c r="E827" s="207"/>
      <c r="F827" s="207">
        <v>60</v>
      </c>
      <c r="G827" s="2">
        <f t="shared" si="14"/>
        <v>4.9999999999999716</v>
      </c>
    </row>
    <row r="828" spans="1:11">
      <c r="A828" s="70">
        <v>45631</v>
      </c>
      <c r="B828" s="422">
        <v>30096</v>
      </c>
      <c r="C828" s="422" t="s">
        <v>25</v>
      </c>
      <c r="D828" t="s">
        <v>15</v>
      </c>
      <c r="E828" s="207"/>
      <c r="F828" s="207">
        <v>5</v>
      </c>
      <c r="G828" s="2">
        <f t="shared" si="14"/>
        <v>-2.8421709430404007E-14</v>
      </c>
    </row>
    <row r="829" spans="1:11">
      <c r="A829" s="81">
        <v>45626</v>
      </c>
      <c r="B829" s="421" t="s">
        <v>10</v>
      </c>
      <c r="C829" s="421" t="s">
        <v>58</v>
      </c>
      <c r="D829" t="s">
        <v>12</v>
      </c>
      <c r="E829" s="207">
        <v>878.8</v>
      </c>
      <c r="F829" s="207"/>
      <c r="G829" s="2">
        <f t="shared" si="14"/>
        <v>878.8</v>
      </c>
    </row>
    <row r="830" spans="1:11">
      <c r="A830" s="70"/>
      <c r="B830" s="422"/>
      <c r="C830" s="422"/>
      <c r="D830" t="s">
        <v>13</v>
      </c>
      <c r="E830" s="207">
        <v>20.399999999999999</v>
      </c>
      <c r="G830" s="2">
        <f t="shared" si="14"/>
        <v>899.19999999999993</v>
      </c>
    </row>
    <row r="831" spans="1:11">
      <c r="A831" s="70"/>
      <c r="B831" s="422"/>
      <c r="C831" s="422"/>
      <c r="D831" t="s">
        <v>14</v>
      </c>
      <c r="E831" s="207">
        <v>60</v>
      </c>
      <c r="G831" s="2">
        <f t="shared" si="14"/>
        <v>959.19999999999993</v>
      </c>
    </row>
    <row r="832" spans="1:11">
      <c r="A832" s="70"/>
      <c r="B832" s="422"/>
      <c r="C832" s="422"/>
      <c r="D832" t="s">
        <v>15</v>
      </c>
      <c r="E832" s="207">
        <v>5</v>
      </c>
      <c r="G832" s="2">
        <f t="shared" si="14"/>
        <v>964.19999999999993</v>
      </c>
    </row>
    <row r="833" spans="1:14">
      <c r="A833" s="70">
        <v>45631</v>
      </c>
      <c r="B833" s="422">
        <v>30096</v>
      </c>
      <c r="C833" s="422" t="s">
        <v>58</v>
      </c>
      <c r="D833" t="s">
        <v>14</v>
      </c>
      <c r="F833" s="207">
        <v>60</v>
      </c>
      <c r="G833" s="2">
        <f t="shared" si="14"/>
        <v>904.19999999999993</v>
      </c>
    </row>
    <row r="834" spans="1:14">
      <c r="A834" s="70">
        <v>45631</v>
      </c>
      <c r="B834" s="422">
        <v>30096</v>
      </c>
      <c r="C834" s="422" t="s">
        <v>58</v>
      </c>
      <c r="D834" t="s">
        <v>15</v>
      </c>
      <c r="F834" s="207">
        <v>5</v>
      </c>
      <c r="G834" s="2">
        <f t="shared" si="14"/>
        <v>899.19999999999993</v>
      </c>
    </row>
    <row r="835" spans="1:14">
      <c r="A835" s="70">
        <v>45672</v>
      </c>
      <c r="B835" s="422">
        <v>30299</v>
      </c>
      <c r="C835" s="422" t="s">
        <v>58</v>
      </c>
      <c r="D835" t="s">
        <v>12</v>
      </c>
      <c r="F835" s="207">
        <v>878.8</v>
      </c>
      <c r="G835" s="2">
        <f t="shared" si="14"/>
        <v>20.399999999999977</v>
      </c>
    </row>
    <row r="836" spans="1:14">
      <c r="A836" s="70">
        <v>45672</v>
      </c>
      <c r="B836" s="422">
        <v>30299</v>
      </c>
      <c r="C836" s="422" t="s">
        <v>58</v>
      </c>
      <c r="D836" t="s">
        <v>13</v>
      </c>
      <c r="F836" s="207">
        <v>20.399999999999999</v>
      </c>
      <c r="G836" s="2">
        <f t="shared" si="14"/>
        <v>0</v>
      </c>
    </row>
    <row r="837" spans="1:14">
      <c r="A837" s="31">
        <v>45657</v>
      </c>
      <c r="B837" s="421" t="s">
        <v>10</v>
      </c>
      <c r="C837" s="421" t="s">
        <v>27</v>
      </c>
      <c r="D837" t="s">
        <v>12</v>
      </c>
      <c r="E837" s="207">
        <v>1154.5999999999999</v>
      </c>
      <c r="G837" s="2">
        <f t="shared" si="14"/>
        <v>1154.5999999999999</v>
      </c>
    </row>
    <row r="838" spans="1:14">
      <c r="B838" s="422"/>
      <c r="C838" s="422"/>
      <c r="D838" t="s">
        <v>13</v>
      </c>
      <c r="E838" s="207">
        <v>22.2</v>
      </c>
      <c r="G838" s="2">
        <f t="shared" si="14"/>
        <v>1176.8</v>
      </c>
    </row>
    <row r="839" spans="1:14">
      <c r="B839" s="422"/>
      <c r="C839" s="422"/>
      <c r="D839" t="s">
        <v>14</v>
      </c>
      <c r="E839" s="207">
        <v>60</v>
      </c>
      <c r="G839" s="2">
        <f t="shared" si="14"/>
        <v>1236.8</v>
      </c>
    </row>
    <row r="840" spans="1:14">
      <c r="B840" s="422"/>
      <c r="C840" s="422"/>
      <c r="D840" t="s">
        <v>15</v>
      </c>
      <c r="E840" s="207">
        <v>5</v>
      </c>
      <c r="G840" s="2">
        <f t="shared" si="14"/>
        <v>1241.8</v>
      </c>
    </row>
    <row r="841" spans="1:14">
      <c r="A841" s="70">
        <v>45672</v>
      </c>
      <c r="B841" s="422">
        <v>30299</v>
      </c>
      <c r="C841" s="422" t="s">
        <v>27</v>
      </c>
      <c r="D841" t="s">
        <v>14</v>
      </c>
      <c r="F841" s="2">
        <v>60</v>
      </c>
      <c r="G841" s="2">
        <f t="shared" si="14"/>
        <v>1181.8</v>
      </c>
      <c r="H841" s="28">
        <f>1000-G841</f>
        <v>-181.79999999999995</v>
      </c>
    </row>
    <row r="842" spans="1:14">
      <c r="A842" s="70">
        <v>45672</v>
      </c>
      <c r="B842" s="422">
        <v>30299</v>
      </c>
      <c r="C842" s="422" t="s">
        <v>27</v>
      </c>
      <c r="D842" t="s">
        <v>15</v>
      </c>
      <c r="F842" s="2">
        <v>5</v>
      </c>
      <c r="G842" s="2">
        <f t="shared" si="14"/>
        <v>1176.8</v>
      </c>
    </row>
    <row r="843" spans="1:14">
      <c r="A843" s="70">
        <v>45698</v>
      </c>
      <c r="B843" s="422">
        <v>30444</v>
      </c>
      <c r="C843" s="422" t="s">
        <v>27</v>
      </c>
      <c r="D843" t="s">
        <v>12</v>
      </c>
      <c r="F843" s="2">
        <v>1154.5999999999999</v>
      </c>
      <c r="G843" s="2">
        <f t="shared" si="14"/>
        <v>22.200000000000045</v>
      </c>
    </row>
    <row r="844" spans="1:14">
      <c r="A844" s="70">
        <v>45698</v>
      </c>
      <c r="B844" s="422">
        <v>30444</v>
      </c>
      <c r="C844" s="422" t="s">
        <v>27</v>
      </c>
      <c r="D844" t="s">
        <v>13</v>
      </c>
      <c r="F844" s="2">
        <v>22.2</v>
      </c>
      <c r="G844" s="2">
        <f t="shared" si="14"/>
        <v>4.6185277824406512E-14</v>
      </c>
    </row>
    <row r="845" spans="1:14">
      <c r="A845" s="81">
        <v>45688</v>
      </c>
      <c r="B845" s="421" t="s">
        <v>10</v>
      </c>
      <c r="C845" s="421" t="s">
        <v>11</v>
      </c>
      <c r="D845" t="s">
        <v>12</v>
      </c>
      <c r="E845" s="207">
        <v>1033.5</v>
      </c>
      <c r="G845" s="2">
        <f t="shared" si="14"/>
        <v>1033.5</v>
      </c>
    </row>
    <row r="846" spans="1:14">
      <c r="A846" s="70"/>
      <c r="B846" s="422"/>
      <c r="C846" s="422"/>
      <c r="D846" t="s">
        <v>13</v>
      </c>
      <c r="E846" s="207">
        <v>24</v>
      </c>
      <c r="G846" s="2">
        <f t="shared" si="14"/>
        <v>1057.5</v>
      </c>
    </row>
    <row r="847" spans="1:14">
      <c r="A847" s="70"/>
      <c r="B847" s="422"/>
      <c r="C847" s="422"/>
      <c r="D847" t="s">
        <v>14</v>
      </c>
      <c r="E847" s="207">
        <v>60</v>
      </c>
      <c r="G847" s="2">
        <f t="shared" si="14"/>
        <v>1117.5</v>
      </c>
      <c r="K847" s="268"/>
      <c r="L847" s="426"/>
      <c r="M847" s="268"/>
      <c r="N847" s="271"/>
    </row>
    <row r="848" spans="1:14">
      <c r="A848" s="70"/>
      <c r="B848" s="422"/>
      <c r="C848" s="422"/>
      <c r="D848" t="s">
        <v>15</v>
      </c>
      <c r="E848" s="207">
        <v>5</v>
      </c>
      <c r="G848" s="2">
        <f t="shared" si="14"/>
        <v>1122.5</v>
      </c>
      <c r="K848" s="268"/>
      <c r="L848" s="270"/>
      <c r="M848" s="268"/>
      <c r="N848" s="271"/>
    </row>
    <row r="849" spans="1:14">
      <c r="A849" s="3">
        <v>45735</v>
      </c>
      <c r="B849" s="422">
        <v>30662</v>
      </c>
      <c r="C849" s="422" t="s">
        <v>11</v>
      </c>
      <c r="D849" t="s">
        <v>12</v>
      </c>
      <c r="E849" s="207"/>
      <c r="F849" s="207">
        <v>1033.5</v>
      </c>
      <c r="G849" s="2">
        <f t="shared" si="14"/>
        <v>89</v>
      </c>
      <c r="K849" s="268"/>
      <c r="L849" s="270"/>
      <c r="M849" s="268"/>
      <c r="N849" s="271"/>
    </row>
    <row r="850" spans="1:14">
      <c r="A850" s="3">
        <v>45735</v>
      </c>
      <c r="B850" s="422">
        <v>30662</v>
      </c>
      <c r="C850" s="422" t="s">
        <v>11</v>
      </c>
      <c r="D850" t="s">
        <v>13</v>
      </c>
      <c r="E850" s="207"/>
      <c r="F850" s="207">
        <v>24</v>
      </c>
      <c r="G850" s="2">
        <f t="shared" si="14"/>
        <v>65</v>
      </c>
      <c r="K850" s="268"/>
      <c r="L850" s="270"/>
      <c r="M850" s="268"/>
      <c r="N850" s="271"/>
    </row>
    <row r="851" spans="1:14">
      <c r="A851" s="3">
        <v>45735</v>
      </c>
      <c r="B851" s="422">
        <v>30662</v>
      </c>
      <c r="C851" s="422" t="s">
        <v>11</v>
      </c>
      <c r="D851" t="s">
        <v>14</v>
      </c>
      <c r="E851" s="207"/>
      <c r="F851" s="207">
        <v>60</v>
      </c>
      <c r="G851" s="2">
        <f t="shared" si="14"/>
        <v>5</v>
      </c>
      <c r="K851" s="268"/>
      <c r="L851" s="270"/>
      <c r="M851" s="268"/>
      <c r="N851" s="271"/>
    </row>
    <row r="852" spans="1:14">
      <c r="A852" s="3">
        <v>45735</v>
      </c>
      <c r="B852" s="422">
        <v>30662</v>
      </c>
      <c r="C852" s="422" t="s">
        <v>11</v>
      </c>
      <c r="D852" t="s">
        <v>15</v>
      </c>
      <c r="E852" s="207"/>
      <c r="F852" s="207">
        <v>5</v>
      </c>
      <c r="G852" s="2">
        <f t="shared" si="14"/>
        <v>0</v>
      </c>
      <c r="K852" s="268"/>
      <c r="L852" s="270"/>
      <c r="M852" s="268"/>
      <c r="N852" s="271"/>
    </row>
    <row r="853" spans="1:14">
      <c r="A853" s="31">
        <v>45716</v>
      </c>
      <c r="B853" s="421" t="s">
        <v>10</v>
      </c>
      <c r="C853" s="421" t="s">
        <v>17</v>
      </c>
      <c r="D853" t="s">
        <v>12</v>
      </c>
      <c r="E853" s="207">
        <v>864.6</v>
      </c>
      <c r="G853" s="2">
        <f t="shared" si="14"/>
        <v>864.6</v>
      </c>
      <c r="K853" s="268"/>
      <c r="L853" s="270"/>
      <c r="M853" s="268"/>
      <c r="N853" s="271"/>
    </row>
    <row r="854" spans="1:14">
      <c r="B854" s="422"/>
      <c r="C854" s="422"/>
      <c r="D854" t="s">
        <v>13</v>
      </c>
      <c r="E854" s="207">
        <v>25.6</v>
      </c>
      <c r="G854" s="2">
        <f t="shared" si="14"/>
        <v>890.2</v>
      </c>
      <c r="K854" s="268"/>
      <c r="L854" s="270"/>
      <c r="M854" s="268"/>
      <c r="N854" s="271"/>
    </row>
    <row r="855" spans="1:14">
      <c r="B855" s="422"/>
      <c r="C855" s="422"/>
      <c r="D855" t="s">
        <v>14</v>
      </c>
      <c r="E855" s="207">
        <v>56</v>
      </c>
      <c r="G855" s="2">
        <f t="shared" si="14"/>
        <v>946.2</v>
      </c>
      <c r="I855" s="207"/>
      <c r="K855" s="268"/>
      <c r="L855" s="426"/>
      <c r="M855" s="268"/>
      <c r="N855" s="271"/>
    </row>
    <row r="856" spans="1:14">
      <c r="B856" s="422"/>
      <c r="C856" s="422"/>
      <c r="D856" t="s">
        <v>15</v>
      </c>
      <c r="E856" s="207">
        <v>5</v>
      </c>
      <c r="G856" s="2">
        <f t="shared" si="14"/>
        <v>951.2</v>
      </c>
      <c r="I856" s="207"/>
      <c r="K856" s="268"/>
      <c r="L856" s="270"/>
      <c r="M856" s="268"/>
      <c r="N856" s="271"/>
    </row>
    <row r="857" spans="1:14">
      <c r="A857" s="3">
        <v>45735</v>
      </c>
      <c r="B857" s="422">
        <v>30662</v>
      </c>
      <c r="C857" s="422" t="s">
        <v>17</v>
      </c>
      <c r="D857" t="s">
        <v>14</v>
      </c>
      <c r="F857" s="207">
        <v>56</v>
      </c>
      <c r="G857" s="2">
        <f t="shared" si="14"/>
        <v>895.2</v>
      </c>
      <c r="I857" s="28"/>
      <c r="K857" s="268"/>
      <c r="L857" s="270"/>
      <c r="M857" s="268"/>
      <c r="N857" s="270"/>
    </row>
    <row r="858" spans="1:14">
      <c r="A858" s="3">
        <v>45735</v>
      </c>
      <c r="B858" s="422">
        <v>30662</v>
      </c>
      <c r="C858" s="422" t="s">
        <v>17</v>
      </c>
      <c r="D858" t="s">
        <v>15</v>
      </c>
      <c r="F858" s="207">
        <v>5</v>
      </c>
      <c r="G858" s="2">
        <f t="shared" si="14"/>
        <v>890.2</v>
      </c>
      <c r="I858" s="28"/>
    </row>
    <row r="859" spans="1:14">
      <c r="A859" s="3">
        <v>45745</v>
      </c>
      <c r="B859" s="422">
        <v>30876</v>
      </c>
      <c r="C859" s="422" t="s">
        <v>17</v>
      </c>
      <c r="D859" t="s">
        <v>12</v>
      </c>
      <c r="F859" s="2">
        <v>864.6</v>
      </c>
      <c r="G859" s="2">
        <f t="shared" si="14"/>
        <v>25.600000000000023</v>
      </c>
    </row>
    <row r="860" spans="1:14">
      <c r="A860" s="3">
        <v>45745</v>
      </c>
      <c r="B860" s="422">
        <v>30876</v>
      </c>
      <c r="C860" s="422" t="s">
        <v>17</v>
      </c>
      <c r="D860" t="s">
        <v>13</v>
      </c>
      <c r="F860" s="2">
        <v>25.6</v>
      </c>
      <c r="G860" s="2">
        <f t="shared" si="14"/>
        <v>0</v>
      </c>
      <c r="H860" s="461" t="s">
        <v>623</v>
      </c>
      <c r="I860" s="461"/>
      <c r="J860" s="461"/>
      <c r="K860" s="461"/>
    </row>
    <row r="861" spans="1:14">
      <c r="A861" s="31">
        <v>45747</v>
      </c>
      <c r="B861" s="421" t="s">
        <v>10</v>
      </c>
      <c r="C861" s="421" t="s">
        <v>18</v>
      </c>
      <c r="D861" t="s">
        <v>12</v>
      </c>
      <c r="E861" s="207">
        <v>1099.5999999999999</v>
      </c>
      <c r="G861" s="2">
        <f t="shared" si="14"/>
        <v>1099.5999999999999</v>
      </c>
      <c r="H861">
        <v>2025</v>
      </c>
      <c r="I861" s="421" t="s">
        <v>18</v>
      </c>
      <c r="J861" t="s">
        <v>12</v>
      </c>
      <c r="K861" s="207">
        <v>1099.5999999999999</v>
      </c>
      <c r="L861"/>
    </row>
    <row r="862" spans="1:14">
      <c r="B862" s="422"/>
      <c r="C862" s="422"/>
      <c r="D862" t="s">
        <v>13</v>
      </c>
      <c r="E862" s="207">
        <v>14.4</v>
      </c>
      <c r="G862" s="2">
        <f t="shared" si="14"/>
        <v>1114</v>
      </c>
      <c r="I862" s="422"/>
      <c r="J862" t="s">
        <v>13</v>
      </c>
      <c r="K862" s="207">
        <v>14.4</v>
      </c>
      <c r="L862"/>
    </row>
    <row r="863" spans="1:14">
      <c r="B863" s="422"/>
      <c r="C863" s="422"/>
      <c r="D863" t="s">
        <v>14</v>
      </c>
      <c r="E863" s="207">
        <v>60</v>
      </c>
      <c r="G863" s="2">
        <f t="shared" si="14"/>
        <v>1174</v>
      </c>
      <c r="I863" s="422"/>
      <c r="J863" t="s">
        <v>14</v>
      </c>
      <c r="K863" s="207">
        <v>60</v>
      </c>
    </row>
    <row r="864" spans="1:14">
      <c r="B864" s="422"/>
      <c r="C864" s="422"/>
      <c r="D864" t="s">
        <v>15</v>
      </c>
      <c r="E864" s="207">
        <v>5</v>
      </c>
      <c r="G864" s="2">
        <f t="shared" si="14"/>
        <v>1179</v>
      </c>
      <c r="I864" s="422"/>
      <c r="J864" t="s">
        <v>15</v>
      </c>
      <c r="K864" s="207">
        <v>5</v>
      </c>
    </row>
    <row r="865" spans="1:11">
      <c r="A865" s="3">
        <v>45776</v>
      </c>
      <c r="B865" s="422">
        <v>30919</v>
      </c>
      <c r="C865" s="422" t="s">
        <v>18</v>
      </c>
      <c r="D865" t="s">
        <v>12</v>
      </c>
      <c r="F865" s="207">
        <v>1099.5999999999999</v>
      </c>
      <c r="G865" s="2">
        <f t="shared" si="14"/>
        <v>79.400000000000091</v>
      </c>
      <c r="K865" s="28">
        <f>SUM(K861:K864)</f>
        <v>1179</v>
      </c>
    </row>
    <row r="866" spans="1:11">
      <c r="A866" s="3">
        <v>45776</v>
      </c>
      <c r="B866" s="422">
        <v>30919</v>
      </c>
      <c r="C866" s="422" t="s">
        <v>18</v>
      </c>
      <c r="D866" t="s">
        <v>13</v>
      </c>
      <c r="F866" s="207">
        <v>14.4</v>
      </c>
      <c r="G866" s="2">
        <f t="shared" si="14"/>
        <v>65.000000000000085</v>
      </c>
    </row>
    <row r="867" spans="1:11">
      <c r="A867" s="3">
        <v>45776</v>
      </c>
      <c r="B867" s="422">
        <v>30919</v>
      </c>
      <c r="C867" s="422" t="s">
        <v>18</v>
      </c>
      <c r="D867" t="s">
        <v>14</v>
      </c>
      <c r="F867" s="207">
        <v>60</v>
      </c>
      <c r="G867" s="2">
        <f t="shared" si="14"/>
        <v>5.0000000000000853</v>
      </c>
    </row>
    <row r="868" spans="1:11">
      <c r="A868" s="3">
        <v>45776</v>
      </c>
      <c r="B868" s="422">
        <v>30919</v>
      </c>
      <c r="C868" s="422" t="s">
        <v>18</v>
      </c>
      <c r="D868" t="s">
        <v>15</v>
      </c>
      <c r="F868" s="207">
        <v>5</v>
      </c>
      <c r="G868" s="2">
        <f t="shared" si="14"/>
        <v>8.5265128291212022E-14</v>
      </c>
    </row>
    <row r="869" spans="1:11">
      <c r="A869" s="81">
        <v>45777</v>
      </c>
      <c r="B869" s="421" t="s">
        <v>10</v>
      </c>
      <c r="C869" s="421" t="s">
        <v>19</v>
      </c>
      <c r="D869" t="s">
        <v>12</v>
      </c>
      <c r="E869" s="207">
        <v>1001.9</v>
      </c>
      <c r="G869" s="2">
        <f t="shared" si="14"/>
        <v>1001.9000000000001</v>
      </c>
    </row>
    <row r="870" spans="1:11">
      <c r="A870" s="70"/>
      <c r="B870" s="422"/>
      <c r="C870" s="422"/>
      <c r="D870" t="s">
        <v>13</v>
      </c>
      <c r="E870" s="207">
        <v>21.1</v>
      </c>
      <c r="G870" s="2">
        <f t="shared" si="14"/>
        <v>1023.0000000000001</v>
      </c>
    </row>
    <row r="871" spans="1:11">
      <c r="A871" s="70"/>
      <c r="B871" s="422"/>
      <c r="C871" s="422"/>
      <c r="D871" t="s">
        <v>14</v>
      </c>
      <c r="E871" s="207">
        <v>60</v>
      </c>
      <c r="G871" s="2">
        <f t="shared" si="14"/>
        <v>1083</v>
      </c>
    </row>
    <row r="872" spans="1:11">
      <c r="A872" s="70"/>
      <c r="B872" s="422"/>
      <c r="C872" s="422"/>
      <c r="D872" t="s">
        <v>15</v>
      </c>
      <c r="E872" s="207">
        <v>5</v>
      </c>
      <c r="G872" s="2">
        <f t="shared" ref="G872:G880" si="15">+G871+E872-F872</f>
        <v>1088</v>
      </c>
      <c r="H872" s="28"/>
    </row>
    <row r="873" spans="1:11">
      <c r="A873" s="3">
        <v>45813</v>
      </c>
      <c r="B873" s="422">
        <v>31099</v>
      </c>
      <c r="C873" s="422" t="s">
        <v>19</v>
      </c>
      <c r="D873" t="s">
        <v>12</v>
      </c>
      <c r="F873" s="207">
        <v>1001.9</v>
      </c>
      <c r="G873" s="2">
        <f t="shared" si="15"/>
        <v>86.100000000000023</v>
      </c>
    </row>
    <row r="874" spans="1:11">
      <c r="A874" s="3">
        <v>45813</v>
      </c>
      <c r="B874" s="422">
        <v>31099</v>
      </c>
      <c r="C874" s="422" t="s">
        <v>19</v>
      </c>
      <c r="D874" t="s">
        <v>13</v>
      </c>
      <c r="F874" s="207">
        <v>21.1</v>
      </c>
      <c r="G874" s="2">
        <f t="shared" si="15"/>
        <v>65.000000000000028</v>
      </c>
    </row>
    <row r="875" spans="1:11">
      <c r="A875" s="3">
        <v>45813</v>
      </c>
      <c r="B875" s="422">
        <v>31099</v>
      </c>
      <c r="C875" s="422" t="s">
        <v>19</v>
      </c>
      <c r="D875" t="s">
        <v>14</v>
      </c>
      <c r="F875" s="207">
        <v>60</v>
      </c>
      <c r="G875" s="2">
        <f t="shared" si="15"/>
        <v>5.0000000000000284</v>
      </c>
      <c r="J875" s="253"/>
      <c r="K875" s="253"/>
    </row>
    <row r="876" spans="1:11">
      <c r="A876" s="3">
        <v>45813</v>
      </c>
      <c r="B876" s="422">
        <v>31099</v>
      </c>
      <c r="C876" s="422" t="s">
        <v>19</v>
      </c>
      <c r="D876" t="s">
        <v>15</v>
      </c>
      <c r="F876" s="207">
        <v>5</v>
      </c>
      <c r="G876" s="2">
        <f t="shared" si="15"/>
        <v>2.8421709430404007E-14</v>
      </c>
    </row>
    <row r="877" spans="1:11">
      <c r="A877" s="31">
        <v>45808</v>
      </c>
      <c r="B877" s="421" t="s">
        <v>10</v>
      </c>
      <c r="C877" s="421" t="s">
        <v>20</v>
      </c>
      <c r="D877" t="s">
        <v>12</v>
      </c>
      <c r="E877" s="207">
        <v>940.1</v>
      </c>
      <c r="G877" s="2">
        <f t="shared" si="15"/>
        <v>940.1</v>
      </c>
    </row>
    <row r="878" spans="1:11">
      <c r="A878"/>
      <c r="B878" s="422"/>
      <c r="C878" s="422"/>
      <c r="D878" t="s">
        <v>13</v>
      </c>
      <c r="E878" s="207">
        <v>22.9</v>
      </c>
      <c r="G878" s="2">
        <f t="shared" si="15"/>
        <v>963</v>
      </c>
      <c r="H878" s="28"/>
    </row>
    <row r="879" spans="1:11">
      <c r="A879"/>
      <c r="B879" s="422"/>
      <c r="C879" s="422"/>
      <c r="D879" t="s">
        <v>14</v>
      </c>
      <c r="E879" s="207">
        <v>60</v>
      </c>
      <c r="G879" s="2">
        <f t="shared" si="15"/>
        <v>1023</v>
      </c>
    </row>
    <row r="880" spans="1:11">
      <c r="A880"/>
      <c r="B880" s="422"/>
      <c r="C880" s="422"/>
      <c r="D880" t="s">
        <v>15</v>
      </c>
      <c r="E880" s="207">
        <v>5</v>
      </c>
      <c r="G880" s="2">
        <f t="shared" si="15"/>
        <v>1028</v>
      </c>
    </row>
    <row r="881" spans="1:12">
      <c r="A881" s="3">
        <v>45833</v>
      </c>
      <c r="B881" s="422">
        <v>31212</v>
      </c>
      <c r="C881" s="422" t="s">
        <v>20</v>
      </c>
      <c r="D881" t="s">
        <v>12</v>
      </c>
      <c r="F881" s="207">
        <v>940.1</v>
      </c>
      <c r="G881" s="2">
        <f>+G880+E881-F881</f>
        <v>87.899999999999977</v>
      </c>
    </row>
    <row r="882" spans="1:12">
      <c r="A882" s="3">
        <v>45833</v>
      </c>
      <c r="B882" s="422">
        <v>31212</v>
      </c>
      <c r="C882" s="422" t="s">
        <v>20</v>
      </c>
      <c r="D882" t="s">
        <v>13</v>
      </c>
      <c r="F882" s="207">
        <v>22.9</v>
      </c>
      <c r="G882" s="2">
        <f>+G881+E882-F882</f>
        <v>64.999999999999972</v>
      </c>
    </row>
    <row r="883" spans="1:12">
      <c r="A883" s="3">
        <v>45833</v>
      </c>
      <c r="B883" s="422">
        <v>31212</v>
      </c>
      <c r="C883" s="422" t="s">
        <v>20</v>
      </c>
      <c r="D883" t="s">
        <v>14</v>
      </c>
      <c r="F883" s="207">
        <v>60</v>
      </c>
      <c r="G883" s="2">
        <f>+G882+E883-F883</f>
        <v>4.9999999999999716</v>
      </c>
      <c r="I883" s="440" t="s">
        <v>624</v>
      </c>
      <c r="J883" s="440"/>
      <c r="K883" s="440"/>
    </row>
    <row r="884" spans="1:12">
      <c r="A884" s="3">
        <v>45833</v>
      </c>
      <c r="B884" s="422">
        <v>31212</v>
      </c>
      <c r="C884" s="422" t="s">
        <v>20</v>
      </c>
      <c r="D884" t="s">
        <v>15</v>
      </c>
      <c r="F884" s="207">
        <v>5</v>
      </c>
      <c r="G884" s="2">
        <f>+G883+E884-F884</f>
        <v>-2.8421709430404007E-14</v>
      </c>
      <c r="H884">
        <v>2025</v>
      </c>
      <c r="I884" s="421" t="s">
        <v>22</v>
      </c>
      <c r="J884" t="s">
        <v>12</v>
      </c>
      <c r="K884" s="5">
        <v>871.1</v>
      </c>
    </row>
    <row r="885" spans="1:12">
      <c r="A885" s="81">
        <v>45838</v>
      </c>
      <c r="B885" s="421" t="s">
        <v>10</v>
      </c>
      <c r="C885" s="421" t="s">
        <v>21</v>
      </c>
      <c r="D885" t="s">
        <v>12</v>
      </c>
      <c r="E885" s="207">
        <v>987.6</v>
      </c>
      <c r="F885" s="5"/>
      <c r="G885" s="2">
        <f>+G884+E885-F885</f>
        <v>987.6</v>
      </c>
      <c r="I885" s="422"/>
      <c r="J885" t="s">
        <v>13</v>
      </c>
      <c r="K885" s="5">
        <v>22.4</v>
      </c>
    </row>
    <row r="886" spans="1:12">
      <c r="A886" s="70"/>
      <c r="B886" s="422"/>
      <c r="C886" s="422"/>
      <c r="D886" t="s">
        <v>13</v>
      </c>
      <c r="E886" s="207">
        <v>20.399999999999999</v>
      </c>
      <c r="G886" s="2">
        <f>+G885+E886-F886</f>
        <v>1008</v>
      </c>
      <c r="H886" s="28"/>
      <c r="I886" s="422"/>
      <c r="J886" t="s">
        <v>14</v>
      </c>
      <c r="K886" s="5">
        <v>60</v>
      </c>
    </row>
    <row r="887" spans="1:12">
      <c r="A887" s="70"/>
      <c r="B887" s="422"/>
      <c r="C887" s="422"/>
      <c r="D887" t="s">
        <v>14</v>
      </c>
      <c r="E887" s="207">
        <v>60</v>
      </c>
      <c r="G887" s="2">
        <f>+G886+E887-F887</f>
        <v>1068</v>
      </c>
      <c r="I887" s="422"/>
      <c r="J887" t="s">
        <v>15</v>
      </c>
      <c r="K887" s="5">
        <v>5</v>
      </c>
    </row>
    <row r="888" spans="1:12">
      <c r="A888" s="70"/>
      <c r="B888" s="422"/>
      <c r="C888" s="422"/>
      <c r="D888" t="s">
        <v>15</v>
      </c>
      <c r="E888" s="207">
        <v>5</v>
      </c>
      <c r="G888" s="2">
        <f>+G887+E888-F888</f>
        <v>1073</v>
      </c>
      <c r="K888" s="28">
        <f>SUM(K884:K887)</f>
        <v>958.5</v>
      </c>
      <c r="L888" s="20">
        <f>1000-K888</f>
        <v>41.5</v>
      </c>
    </row>
    <row r="889" spans="1:12">
      <c r="A889" s="3">
        <v>45871</v>
      </c>
      <c r="B889" s="422">
        <v>31531</v>
      </c>
      <c r="C889" s="422" t="s">
        <v>21</v>
      </c>
      <c r="D889" t="s">
        <v>12</v>
      </c>
      <c r="F889" s="207">
        <v>987.6</v>
      </c>
      <c r="G889" s="2">
        <f>+G888+E889-F889</f>
        <v>85.399999999999977</v>
      </c>
    </row>
    <row r="890" spans="1:12">
      <c r="A890" s="3">
        <v>45871</v>
      </c>
      <c r="B890" s="422">
        <v>31531</v>
      </c>
      <c r="C890" s="422" t="s">
        <v>21</v>
      </c>
      <c r="D890" t="s">
        <v>13</v>
      </c>
      <c r="F890" s="207">
        <v>20.399999999999999</v>
      </c>
      <c r="G890" s="2">
        <f>+G889+E890-F890</f>
        <v>64.999999999999972</v>
      </c>
    </row>
    <row r="891" spans="1:12">
      <c r="A891" s="3">
        <v>45871</v>
      </c>
      <c r="B891" s="422">
        <v>31531</v>
      </c>
      <c r="C891" s="422" t="s">
        <v>21</v>
      </c>
      <c r="D891" t="s">
        <v>14</v>
      </c>
      <c r="F891" s="207">
        <v>60</v>
      </c>
      <c r="G891" s="2">
        <f>+G890+E891-F891</f>
        <v>4.9999999999999716</v>
      </c>
    </row>
    <row r="892" spans="1:12">
      <c r="A892" s="3">
        <v>45871</v>
      </c>
      <c r="B892" s="422">
        <v>31531</v>
      </c>
      <c r="C892" s="422" t="s">
        <v>21</v>
      </c>
      <c r="D892" t="s">
        <v>15</v>
      </c>
      <c r="F892" s="207">
        <v>5</v>
      </c>
      <c r="G892" s="2">
        <f>+G891+E892-F892</f>
        <v>-2.8421709430404007E-14</v>
      </c>
    </row>
    <row r="893" spans="1:12">
      <c r="A893" s="31">
        <v>45869</v>
      </c>
      <c r="B893" s="421" t="s">
        <v>10</v>
      </c>
      <c r="C893" s="421" t="s">
        <v>22</v>
      </c>
      <c r="D893" t="s">
        <v>12</v>
      </c>
      <c r="E893" s="5">
        <v>871.1</v>
      </c>
      <c r="G893" s="2">
        <f>+G892+E893-F893</f>
        <v>871.1</v>
      </c>
    </row>
    <row r="894" spans="1:12">
      <c r="B894" s="422"/>
      <c r="C894" s="422"/>
      <c r="D894" t="s">
        <v>13</v>
      </c>
      <c r="E894" s="5">
        <v>22.4</v>
      </c>
      <c r="G894" s="2">
        <f>+G893+E894-F894</f>
        <v>893.5</v>
      </c>
    </row>
    <row r="895" spans="1:12">
      <c r="B895" s="422"/>
      <c r="C895" s="422"/>
      <c r="D895" t="s">
        <v>14</v>
      </c>
      <c r="E895" s="5">
        <v>60</v>
      </c>
      <c r="G895" s="2">
        <f>+G894+E895-F895</f>
        <v>953.5</v>
      </c>
    </row>
    <row r="896" spans="1:12">
      <c r="B896" s="422"/>
      <c r="C896" s="422"/>
      <c r="D896" t="s">
        <v>15</v>
      </c>
      <c r="E896" s="5">
        <v>5</v>
      </c>
      <c r="G896" s="2">
        <f>+G895+E896-F896</f>
        <v>958.5</v>
      </c>
    </row>
    <row r="897" spans="1:12">
      <c r="B897" s="422"/>
      <c r="C897" s="422"/>
      <c r="D897" s="35" t="s">
        <v>191</v>
      </c>
      <c r="E897" s="141">
        <v>113</v>
      </c>
      <c r="G897" s="2">
        <f t="shared" ref="G897:G930" si="16">+G896+E897-F897</f>
        <v>1071.5</v>
      </c>
    </row>
    <row r="898" spans="1:12">
      <c r="A898" s="3">
        <v>45896</v>
      </c>
      <c r="B898" s="422">
        <v>31581</v>
      </c>
      <c r="C898" s="422" t="s">
        <v>22</v>
      </c>
      <c r="D898" t="s">
        <v>12</v>
      </c>
      <c r="F898" s="2">
        <v>871.1</v>
      </c>
      <c r="G898" s="2">
        <f t="shared" si="16"/>
        <v>200.39999999999998</v>
      </c>
    </row>
    <row r="899" spans="1:12">
      <c r="A899" s="3">
        <v>45896</v>
      </c>
      <c r="B899" s="422">
        <v>31581</v>
      </c>
      <c r="C899" s="422" t="s">
        <v>22</v>
      </c>
      <c r="D899" t="s">
        <v>13</v>
      </c>
      <c r="F899" s="2">
        <v>22.4</v>
      </c>
      <c r="G899" s="2">
        <f t="shared" si="16"/>
        <v>177.99999999999997</v>
      </c>
    </row>
    <row r="900" spans="1:12">
      <c r="A900" s="3">
        <v>45896</v>
      </c>
      <c r="B900" s="422">
        <v>31581</v>
      </c>
      <c r="C900" s="422" t="s">
        <v>22</v>
      </c>
      <c r="D900" t="s">
        <v>14</v>
      </c>
      <c r="F900" s="2">
        <v>60</v>
      </c>
      <c r="G900" s="2">
        <f t="shared" si="16"/>
        <v>117.99999999999997</v>
      </c>
    </row>
    <row r="901" spans="1:12">
      <c r="A901" s="3">
        <v>45896</v>
      </c>
      <c r="B901" s="422">
        <v>31581</v>
      </c>
      <c r="C901" s="422" t="s">
        <v>22</v>
      </c>
      <c r="D901" t="s">
        <v>15</v>
      </c>
      <c r="F901" s="2">
        <v>5</v>
      </c>
      <c r="G901" s="2">
        <f t="shared" si="16"/>
        <v>112.99999999999997</v>
      </c>
      <c r="I901" s="421" t="s">
        <v>23</v>
      </c>
      <c r="J901" t="s">
        <v>12</v>
      </c>
      <c r="K901" s="207">
        <v>903</v>
      </c>
    </row>
    <row r="902" spans="1:12">
      <c r="B902" s="422" t="s">
        <v>61</v>
      </c>
      <c r="C902" s="422"/>
      <c r="D902" t="s">
        <v>191</v>
      </c>
      <c r="F902" s="2">
        <v>56.5</v>
      </c>
      <c r="G902" s="2">
        <f t="shared" si="16"/>
        <v>56.499999999999972</v>
      </c>
      <c r="I902" s="421"/>
      <c r="K902" s="207"/>
    </row>
    <row r="903" spans="1:12">
      <c r="A903" s="3">
        <v>45982</v>
      </c>
      <c r="B903" s="422">
        <v>31982</v>
      </c>
      <c r="C903" s="422" t="s">
        <v>22</v>
      </c>
      <c r="D903" t="s">
        <v>191</v>
      </c>
      <c r="F903" s="2">
        <v>56.5</v>
      </c>
      <c r="G903" s="2">
        <f t="shared" si="16"/>
        <v>0</v>
      </c>
      <c r="I903" s="421"/>
      <c r="K903" s="207"/>
    </row>
    <row r="904" spans="1:12">
      <c r="A904" s="31">
        <v>45900</v>
      </c>
      <c r="B904" s="421" t="s">
        <v>10</v>
      </c>
      <c r="C904" s="421" t="s">
        <v>23</v>
      </c>
      <c r="D904" t="s">
        <v>12</v>
      </c>
      <c r="E904" s="207">
        <v>903</v>
      </c>
      <c r="G904" s="2">
        <f t="shared" si="16"/>
        <v>903</v>
      </c>
      <c r="I904" s="422"/>
      <c r="J904" t="s">
        <v>13</v>
      </c>
      <c r="K904" s="207">
        <v>47.9</v>
      </c>
    </row>
    <row r="905" spans="1:12">
      <c r="B905" s="422"/>
      <c r="C905" s="422"/>
      <c r="D905" t="s">
        <v>13</v>
      </c>
      <c r="E905" s="207">
        <v>47.9</v>
      </c>
      <c r="G905" s="2">
        <f t="shared" si="16"/>
        <v>950.9</v>
      </c>
      <c r="J905" t="s">
        <v>14</v>
      </c>
      <c r="K905" s="207">
        <v>60</v>
      </c>
    </row>
    <row r="906" spans="1:12">
      <c r="B906" s="422"/>
      <c r="C906" s="422"/>
      <c r="D906" t="s">
        <v>14</v>
      </c>
      <c r="E906" s="207">
        <v>60</v>
      </c>
      <c r="G906" s="2">
        <f t="shared" si="16"/>
        <v>1010.9</v>
      </c>
      <c r="J906" t="s">
        <v>15</v>
      </c>
      <c r="K906" s="207">
        <v>5</v>
      </c>
    </row>
    <row r="907" spans="1:12">
      <c r="B907" s="422"/>
      <c r="C907" s="422"/>
      <c r="D907" t="s">
        <v>15</v>
      </c>
      <c r="E907" s="207">
        <v>5</v>
      </c>
      <c r="G907" s="2">
        <f t="shared" si="16"/>
        <v>1015.9</v>
      </c>
      <c r="J907">
        <v>1100</v>
      </c>
      <c r="K907" s="28">
        <f>SUM(K901:K906)</f>
        <v>1015.9</v>
      </c>
      <c r="L907" s="20">
        <f>J907-K907</f>
        <v>84.100000000000023</v>
      </c>
    </row>
    <row r="908" spans="1:12">
      <c r="A908" s="3">
        <v>45929</v>
      </c>
      <c r="B908" s="422">
        <v>31665</v>
      </c>
      <c r="C908" s="422" t="s">
        <v>23</v>
      </c>
      <c r="D908" t="s">
        <v>12</v>
      </c>
      <c r="F908" s="207">
        <v>903</v>
      </c>
      <c r="G908" s="2">
        <f t="shared" si="16"/>
        <v>112.89999999999998</v>
      </c>
    </row>
    <row r="909" spans="1:12">
      <c r="A909" s="3">
        <v>45929</v>
      </c>
      <c r="B909" s="422">
        <v>31665</v>
      </c>
      <c r="C909" s="422" t="s">
        <v>23</v>
      </c>
      <c r="D909" t="s">
        <v>13</v>
      </c>
      <c r="F909" s="207">
        <v>47.9</v>
      </c>
      <c r="G909" s="2">
        <f t="shared" si="16"/>
        <v>64.999999999999972</v>
      </c>
    </row>
    <row r="910" spans="1:12">
      <c r="A910" s="3">
        <v>45929</v>
      </c>
      <c r="B910" s="422">
        <v>31665</v>
      </c>
      <c r="C910" s="422" t="s">
        <v>23</v>
      </c>
      <c r="D910" t="s">
        <v>14</v>
      </c>
      <c r="F910" s="207">
        <v>60</v>
      </c>
      <c r="G910" s="2">
        <f t="shared" si="16"/>
        <v>4.9999999999999716</v>
      </c>
    </row>
    <row r="911" spans="1:12">
      <c r="A911" s="3">
        <v>45929</v>
      </c>
      <c r="B911" s="422">
        <v>31665</v>
      </c>
      <c r="C911" s="422" t="s">
        <v>23</v>
      </c>
      <c r="D911" t="s">
        <v>15</v>
      </c>
      <c r="F911" s="207">
        <v>5</v>
      </c>
      <c r="G911" s="2">
        <f t="shared" si="16"/>
        <v>-2.8421709430404007E-14</v>
      </c>
    </row>
    <row r="912" spans="1:12">
      <c r="A912" s="81">
        <v>45930</v>
      </c>
      <c r="B912" s="421" t="s">
        <v>10</v>
      </c>
      <c r="C912" s="421" t="s">
        <v>172</v>
      </c>
      <c r="D912" t="s">
        <v>12</v>
      </c>
      <c r="E912" s="314">
        <v>904.2</v>
      </c>
      <c r="G912" s="2">
        <f t="shared" si="16"/>
        <v>904.2</v>
      </c>
    </row>
    <row r="913" spans="1:11">
      <c r="B913" s="422"/>
      <c r="C913" s="422"/>
      <c r="D913" t="s">
        <v>13</v>
      </c>
      <c r="E913" s="202">
        <v>22</v>
      </c>
      <c r="G913" s="2">
        <f t="shared" si="16"/>
        <v>926.2</v>
      </c>
      <c r="I913" s="441" t="s">
        <v>624</v>
      </c>
      <c r="J913" s="441"/>
      <c r="K913" s="441"/>
    </row>
    <row r="914" spans="1:11">
      <c r="B914" s="422"/>
      <c r="C914" s="422"/>
      <c r="D914" t="s">
        <v>14</v>
      </c>
      <c r="E914" s="202">
        <v>60</v>
      </c>
      <c r="G914" s="2">
        <f t="shared" si="16"/>
        <v>986.2</v>
      </c>
      <c r="H914" s="9">
        <v>2025</v>
      </c>
      <c r="I914" s="421" t="s">
        <v>172</v>
      </c>
      <c r="J914" t="s">
        <v>12</v>
      </c>
      <c r="K914" s="207">
        <v>904.2</v>
      </c>
    </row>
    <row r="915" spans="1:11">
      <c r="B915" s="422"/>
      <c r="C915" s="422"/>
      <c r="D915" t="s">
        <v>15</v>
      </c>
      <c r="E915" s="202">
        <v>5</v>
      </c>
      <c r="G915" s="2">
        <f t="shared" si="16"/>
        <v>991.2</v>
      </c>
      <c r="I915" s="422"/>
      <c r="J915" t="s">
        <v>13</v>
      </c>
      <c r="K915" s="20">
        <v>22</v>
      </c>
    </row>
    <row r="916" spans="1:11">
      <c r="B916" s="422"/>
      <c r="C916" s="422"/>
      <c r="D916" t="s">
        <v>63</v>
      </c>
      <c r="E916" s="207">
        <v>10</v>
      </c>
      <c r="G916" s="2">
        <f t="shared" si="16"/>
        <v>1001.2</v>
      </c>
      <c r="I916" s="422"/>
      <c r="J916" t="s">
        <v>14</v>
      </c>
      <c r="K916" s="20">
        <v>60</v>
      </c>
    </row>
    <row r="917" spans="1:11">
      <c r="A917" s="3">
        <v>45905</v>
      </c>
      <c r="B917" s="422"/>
      <c r="C917" s="422" t="s">
        <v>41</v>
      </c>
      <c r="D917" t="s">
        <v>63</v>
      </c>
      <c r="E917" s="207"/>
      <c r="F917" s="2">
        <v>10</v>
      </c>
      <c r="G917" s="2">
        <f t="shared" si="16"/>
        <v>991.2</v>
      </c>
      <c r="I917" s="422"/>
      <c r="J917" t="s">
        <v>15</v>
      </c>
      <c r="K917" s="20">
        <v>5</v>
      </c>
    </row>
    <row r="918" spans="1:11">
      <c r="A918" s="3">
        <v>45959</v>
      </c>
      <c r="B918" s="422">
        <v>31823</v>
      </c>
      <c r="C918" s="422" t="s">
        <v>41</v>
      </c>
      <c r="D918" t="s">
        <v>12</v>
      </c>
      <c r="E918" s="207"/>
      <c r="F918" s="314">
        <v>904.2</v>
      </c>
      <c r="G918" s="2">
        <f t="shared" si="16"/>
        <v>87</v>
      </c>
      <c r="I918" s="422"/>
      <c r="K918" s="20"/>
    </row>
    <row r="919" spans="1:11">
      <c r="A919" s="3">
        <v>45959</v>
      </c>
      <c r="B919" s="422">
        <v>31823</v>
      </c>
      <c r="C919" s="422" t="s">
        <v>41</v>
      </c>
      <c r="D919" t="s">
        <v>13</v>
      </c>
      <c r="E919" s="207"/>
      <c r="F919" s="202">
        <v>22</v>
      </c>
      <c r="G919" s="2">
        <f t="shared" si="16"/>
        <v>65</v>
      </c>
      <c r="I919" s="422"/>
      <c r="K919" s="20"/>
    </row>
    <row r="920" spans="1:11">
      <c r="A920" s="3">
        <v>45959</v>
      </c>
      <c r="B920" s="422">
        <v>31823</v>
      </c>
      <c r="C920" s="422" t="s">
        <v>41</v>
      </c>
      <c r="D920" t="s">
        <v>14</v>
      </c>
      <c r="E920" s="207"/>
      <c r="F920" s="202">
        <v>60</v>
      </c>
      <c r="G920" s="2">
        <f t="shared" si="16"/>
        <v>5</v>
      </c>
      <c r="I920" s="422"/>
      <c r="K920" s="20"/>
    </row>
    <row r="921" spans="1:11">
      <c r="A921" s="3">
        <v>45959</v>
      </c>
      <c r="B921" s="422">
        <v>31823</v>
      </c>
      <c r="C921" s="422" t="s">
        <v>41</v>
      </c>
      <c r="D921" t="s">
        <v>15</v>
      </c>
      <c r="E921" s="207"/>
      <c r="F921" s="202">
        <v>5</v>
      </c>
      <c r="G921" s="2">
        <f t="shared" si="16"/>
        <v>0</v>
      </c>
      <c r="I921" s="422"/>
      <c r="K921" s="20"/>
    </row>
    <row r="922" spans="1:11">
      <c r="A922" s="81">
        <v>45961</v>
      </c>
      <c r="B922" s="421" t="s">
        <v>10</v>
      </c>
      <c r="C922" s="421" t="s">
        <v>25</v>
      </c>
      <c r="D922" t="s">
        <v>12</v>
      </c>
      <c r="E922" s="5">
        <v>968</v>
      </c>
      <c r="G922" s="2">
        <f t="shared" si="16"/>
        <v>968</v>
      </c>
      <c r="K922" s="93">
        <f>SUM(K914:K917)</f>
        <v>991.2</v>
      </c>
    </row>
    <row r="923" spans="1:11">
      <c r="A923" s="70"/>
      <c r="B923" s="422"/>
      <c r="C923" s="422"/>
      <c r="D923" t="s">
        <v>13</v>
      </c>
      <c r="E923" s="5">
        <v>25.2</v>
      </c>
      <c r="G923" s="2">
        <f t="shared" si="16"/>
        <v>993.2</v>
      </c>
      <c r="H923" s="250"/>
      <c r="I923" s="250"/>
      <c r="J923" s="250"/>
      <c r="K923" s="250"/>
    </row>
    <row r="924" spans="1:11">
      <c r="A924" s="70"/>
      <c r="B924" s="422"/>
      <c r="C924" s="422"/>
      <c r="D924" t="s">
        <v>14</v>
      </c>
      <c r="E924" s="202">
        <v>60</v>
      </c>
      <c r="G924" s="2">
        <f t="shared" si="16"/>
        <v>1053.2</v>
      </c>
      <c r="H924" s="250"/>
      <c r="I924" s="250"/>
      <c r="J924" s="250"/>
      <c r="K924" s="250"/>
    </row>
    <row r="925" spans="1:11">
      <c r="A925" s="70"/>
      <c r="B925" s="422"/>
      <c r="C925" s="422"/>
      <c r="D925" t="s">
        <v>15</v>
      </c>
      <c r="E925" s="202">
        <v>5</v>
      </c>
      <c r="G925" s="2">
        <f t="shared" si="16"/>
        <v>1058.2</v>
      </c>
      <c r="H925" s="250"/>
      <c r="I925" s="250"/>
      <c r="J925" s="250"/>
      <c r="K925" s="250"/>
    </row>
    <row r="926" spans="1:11">
      <c r="A926" s="3">
        <v>45982</v>
      </c>
      <c r="B926" s="422">
        <v>31982</v>
      </c>
      <c r="C926" s="422" t="s">
        <v>25</v>
      </c>
      <c r="D926" t="s">
        <v>12</v>
      </c>
      <c r="F926" s="5">
        <v>968</v>
      </c>
      <c r="G926" s="2">
        <f t="shared" si="16"/>
        <v>90.200000000000045</v>
      </c>
      <c r="H926" s="250"/>
      <c r="I926" s="250"/>
      <c r="J926" s="250"/>
      <c r="K926" s="250"/>
    </row>
    <row r="927" spans="1:11">
      <c r="A927" s="3">
        <v>45982</v>
      </c>
      <c r="B927" s="422">
        <v>31982</v>
      </c>
      <c r="C927" s="422" t="s">
        <v>25</v>
      </c>
      <c r="D927" t="s">
        <v>13</v>
      </c>
      <c r="F927" s="5">
        <v>25.2</v>
      </c>
      <c r="G927" s="2">
        <f t="shared" si="16"/>
        <v>65.000000000000043</v>
      </c>
      <c r="H927" s="250"/>
      <c r="I927" s="250"/>
      <c r="J927" s="250"/>
      <c r="K927" s="250"/>
    </row>
    <row r="928" spans="1:11">
      <c r="A928" s="3">
        <v>45982</v>
      </c>
      <c r="B928" s="422">
        <v>31982</v>
      </c>
      <c r="C928" s="422" t="s">
        <v>25</v>
      </c>
      <c r="D928" t="s">
        <v>14</v>
      </c>
      <c r="F928" s="202">
        <v>60</v>
      </c>
      <c r="G928" s="2">
        <f t="shared" si="16"/>
        <v>5.0000000000000426</v>
      </c>
      <c r="H928" s="250"/>
      <c r="I928" s="250"/>
      <c r="J928" s="250"/>
      <c r="K928" s="250"/>
    </row>
    <row r="929" spans="1:15">
      <c r="A929" s="3">
        <v>45982</v>
      </c>
      <c r="B929" s="422">
        <v>31982</v>
      </c>
      <c r="C929" s="422" t="s">
        <v>25</v>
      </c>
      <c r="D929" t="s">
        <v>15</v>
      </c>
      <c r="F929" s="202">
        <v>5</v>
      </c>
      <c r="G929" s="2">
        <f t="shared" si="16"/>
        <v>4.2632564145606011E-14</v>
      </c>
      <c r="H929" s="250"/>
      <c r="I929" s="250"/>
      <c r="J929" s="250"/>
      <c r="K929" s="250"/>
    </row>
    <row r="930" spans="1:15">
      <c r="A930" s="81">
        <v>45991</v>
      </c>
      <c r="B930" s="421" t="s">
        <v>10</v>
      </c>
      <c r="C930" s="421" t="s">
        <v>26</v>
      </c>
      <c r="D930" t="s">
        <v>12</v>
      </c>
      <c r="E930" s="20">
        <v>1094.4000000000001</v>
      </c>
      <c r="G930" s="2">
        <f t="shared" si="16"/>
        <v>1094.4000000000001</v>
      </c>
      <c r="H930" s="250"/>
      <c r="I930" s="250"/>
      <c r="J930" s="250"/>
      <c r="K930" s="250"/>
    </row>
    <row r="931" spans="1:15">
      <c r="A931" s="70"/>
      <c r="B931" s="422"/>
      <c r="C931" s="422"/>
      <c r="D931" t="s">
        <v>13</v>
      </c>
      <c r="E931" s="20">
        <v>26.1</v>
      </c>
      <c r="G931" s="2">
        <f t="shared" ref="G931:G967" si="17">+G930+E931-F931</f>
        <v>1120.5</v>
      </c>
      <c r="H931" s="250"/>
      <c r="I931" s="250"/>
      <c r="J931" s="250"/>
      <c r="K931" s="250"/>
    </row>
    <row r="932" spans="1:15">
      <c r="A932" s="70"/>
      <c r="B932" s="422"/>
      <c r="C932" s="422"/>
      <c r="D932" t="s">
        <v>14</v>
      </c>
      <c r="E932" s="207">
        <v>60</v>
      </c>
      <c r="G932" s="2">
        <f t="shared" si="17"/>
        <v>1180.5</v>
      </c>
      <c r="H932" s="295"/>
      <c r="I932" s="295"/>
      <c r="J932" s="295"/>
      <c r="L932" s="441" t="s">
        <v>624</v>
      </c>
      <c r="M932" s="441"/>
      <c r="N932" s="441"/>
    </row>
    <row r="933" spans="1:15">
      <c r="A933" s="70"/>
      <c r="B933" s="422"/>
      <c r="C933" s="422"/>
      <c r="D933" t="s">
        <v>15</v>
      </c>
      <c r="E933" s="207">
        <v>5</v>
      </c>
      <c r="G933" s="2">
        <f t="shared" si="17"/>
        <v>1185.5</v>
      </c>
      <c r="H933" s="424"/>
      <c r="I933" s="262"/>
      <c r="J933" s="263"/>
      <c r="K933" s="9">
        <v>2025</v>
      </c>
      <c r="L933" s="421" t="s">
        <v>22</v>
      </c>
      <c r="M933" s="35" t="s">
        <v>191</v>
      </c>
      <c r="N933" s="141">
        <v>56.5</v>
      </c>
    </row>
    <row r="934" spans="1:15">
      <c r="A934" s="70">
        <v>46043</v>
      </c>
      <c r="B934" s="422">
        <v>32385</v>
      </c>
      <c r="C934" s="422" t="s">
        <v>26</v>
      </c>
      <c r="D934" t="s">
        <v>12</v>
      </c>
      <c r="E934" s="207"/>
      <c r="F934" s="20">
        <v>1094.4000000000001</v>
      </c>
      <c r="G934" s="2">
        <f>+G933+E934-F934</f>
        <v>91.099999999999909</v>
      </c>
      <c r="H934" s="424"/>
      <c r="I934" s="262"/>
      <c r="J934" s="263"/>
      <c r="K934" s="9"/>
      <c r="L934" s="421"/>
      <c r="M934" s="35"/>
      <c r="N934" s="141"/>
    </row>
    <row r="935" spans="1:15">
      <c r="A935" s="70">
        <v>46043</v>
      </c>
      <c r="B935" s="422">
        <v>32385</v>
      </c>
      <c r="C935" s="422" t="s">
        <v>26</v>
      </c>
      <c r="D935" t="s">
        <v>13</v>
      </c>
      <c r="E935" s="207"/>
      <c r="F935" s="20">
        <v>26.1</v>
      </c>
      <c r="G935" s="2">
        <f>+G934+E935-F935</f>
        <v>64.999999999999915</v>
      </c>
      <c r="H935" s="424"/>
      <c r="I935" s="262"/>
      <c r="J935" s="263"/>
      <c r="K935" s="9"/>
      <c r="L935" s="421"/>
      <c r="M935" s="35"/>
      <c r="N935" s="141"/>
    </row>
    <row r="936" spans="1:15">
      <c r="A936" s="70">
        <v>46043</v>
      </c>
      <c r="B936" s="422">
        <v>32385</v>
      </c>
      <c r="C936" s="422" t="s">
        <v>26</v>
      </c>
      <c r="D936" t="s">
        <v>14</v>
      </c>
      <c r="E936" s="207"/>
      <c r="F936" s="207">
        <v>60</v>
      </c>
      <c r="G936" s="2">
        <f>+G935+E936-F936</f>
        <v>4.9999999999999147</v>
      </c>
      <c r="H936" s="424"/>
      <c r="I936" s="262"/>
      <c r="J936" s="263"/>
      <c r="K936" s="9"/>
      <c r="L936" s="421"/>
      <c r="M936" s="35"/>
      <c r="N936" s="141"/>
    </row>
    <row r="937" spans="1:15">
      <c r="A937" s="70">
        <v>46043</v>
      </c>
      <c r="B937" s="422">
        <v>32385</v>
      </c>
      <c r="C937" s="422" t="s">
        <v>26</v>
      </c>
      <c r="D937" t="s">
        <v>15</v>
      </c>
      <c r="E937" s="207"/>
      <c r="F937" s="207">
        <v>5</v>
      </c>
      <c r="G937" s="2">
        <f>+G936+E937-F937</f>
        <v>-8.5265128291212022E-14</v>
      </c>
      <c r="H937" s="424"/>
      <c r="I937" s="262"/>
      <c r="J937" s="263"/>
      <c r="K937" s="9"/>
      <c r="L937" s="421"/>
      <c r="M937" s="35"/>
      <c r="N937" s="141"/>
    </row>
    <row r="938" spans="1:15">
      <c r="A938" s="81">
        <v>46022</v>
      </c>
      <c r="B938" s="374" t="s">
        <v>10</v>
      </c>
      <c r="C938" s="374" t="s">
        <v>27</v>
      </c>
      <c r="D938" s="373" t="s">
        <v>12</v>
      </c>
      <c r="E938" s="373">
        <v>1256.5999999999999</v>
      </c>
      <c r="G938" s="2">
        <f>+G937+E938-F938</f>
        <v>1256.5999999999999</v>
      </c>
      <c r="H938" s="424"/>
      <c r="I938" s="262"/>
      <c r="J938" s="263"/>
      <c r="L938" s="421" t="s">
        <v>25</v>
      </c>
      <c r="M938" t="s">
        <v>12</v>
      </c>
      <c r="N938" s="5">
        <v>968</v>
      </c>
    </row>
    <row r="939" spans="1:15">
      <c r="A939" s="81"/>
      <c r="B939" s="373"/>
      <c r="C939" s="373"/>
      <c r="D939" s="373" t="s">
        <v>13</v>
      </c>
      <c r="E939" s="373">
        <v>86.5</v>
      </c>
      <c r="G939" s="2">
        <f>+G938+E939-F939</f>
        <v>1343.1</v>
      </c>
      <c r="H939" s="327"/>
      <c r="I939" s="262"/>
      <c r="J939" s="263"/>
      <c r="K939" s="262"/>
      <c r="L939" s="422"/>
      <c r="M939" t="s">
        <v>13</v>
      </c>
      <c r="N939" s="5">
        <v>25.2</v>
      </c>
    </row>
    <row r="940" spans="1:15">
      <c r="A940" s="81"/>
      <c r="B940" s="373"/>
      <c r="C940" s="373"/>
      <c r="D940" s="373" t="s">
        <v>14</v>
      </c>
      <c r="E940" s="373">
        <v>60</v>
      </c>
      <c r="G940" s="2">
        <f>+G939+E940-F940</f>
        <v>1403.1</v>
      </c>
      <c r="H940" s="327"/>
      <c r="I940" s="262"/>
      <c r="J940" s="340"/>
      <c r="K940" s="262"/>
      <c r="L940" s="422"/>
      <c r="M940" t="s">
        <v>14</v>
      </c>
      <c r="N940" s="202">
        <v>60</v>
      </c>
    </row>
    <row r="941" spans="1:15">
      <c r="A941" s="373"/>
      <c r="B941" s="373"/>
      <c r="C941" s="373"/>
      <c r="D941" s="373" t="s">
        <v>15</v>
      </c>
      <c r="E941" s="373">
        <v>5</v>
      </c>
      <c r="G941" s="2">
        <f t="shared" si="17"/>
        <v>1408.1</v>
      </c>
      <c r="H941" s="327"/>
      <c r="I941" s="262"/>
      <c r="J941" s="340"/>
      <c r="K941" s="262"/>
      <c r="L941" s="422"/>
      <c r="M941" t="s">
        <v>15</v>
      </c>
      <c r="N941" s="202">
        <v>5</v>
      </c>
    </row>
    <row r="942" spans="1:15">
      <c r="A942" s="70">
        <v>46043</v>
      </c>
      <c r="B942" s="422">
        <v>32385</v>
      </c>
      <c r="C942" s="422" t="s">
        <v>27</v>
      </c>
      <c r="D942" s="376" t="s">
        <v>12</v>
      </c>
      <c r="F942" s="376">
        <v>963</v>
      </c>
      <c r="G942" s="2">
        <f t="shared" si="17"/>
        <v>445.09999999999991</v>
      </c>
      <c r="H942" s="262"/>
      <c r="I942" s="262"/>
      <c r="J942" s="262"/>
      <c r="K942" s="262"/>
      <c r="M942">
        <v>1200</v>
      </c>
      <c r="N942" s="5">
        <f>SUM(N933:N941)</f>
        <v>1114.7</v>
      </c>
      <c r="O942" s="28">
        <f>M942-N942</f>
        <v>85.299999999999955</v>
      </c>
    </row>
    <row r="943" spans="1:15">
      <c r="A943" s="70">
        <v>46043</v>
      </c>
      <c r="B943" s="422">
        <v>32385</v>
      </c>
      <c r="C943" s="422" t="s">
        <v>27</v>
      </c>
      <c r="D943" s="376" t="s">
        <v>13</v>
      </c>
      <c r="F943" s="376">
        <v>86.5</v>
      </c>
      <c r="G943" s="2">
        <f t="shared" si="17"/>
        <v>358.59999999999991</v>
      </c>
    </row>
    <row r="944" spans="1:15">
      <c r="A944" s="70">
        <v>46043</v>
      </c>
      <c r="B944" s="422">
        <v>32385</v>
      </c>
      <c r="C944" s="422" t="s">
        <v>27</v>
      </c>
      <c r="D944" s="376" t="s">
        <v>14</v>
      </c>
      <c r="F944" s="376">
        <v>60</v>
      </c>
      <c r="G944" s="2">
        <f t="shared" si="17"/>
        <v>298.59999999999991</v>
      </c>
    </row>
    <row r="945" spans="1:13">
      <c r="A945" s="70">
        <v>46043</v>
      </c>
      <c r="B945" s="422">
        <v>32385</v>
      </c>
      <c r="C945" s="422" t="s">
        <v>27</v>
      </c>
      <c r="D945" s="376" t="s">
        <v>15</v>
      </c>
      <c r="F945" s="376">
        <v>5</v>
      </c>
      <c r="G945" s="2">
        <f t="shared" si="17"/>
        <v>293.59999999999991</v>
      </c>
      <c r="J945" s="441" t="s">
        <v>624</v>
      </c>
      <c r="K945" s="441"/>
      <c r="L945" s="441"/>
    </row>
    <row r="946" spans="1:13">
      <c r="A946" s="70">
        <v>46043</v>
      </c>
      <c r="B946" s="422">
        <v>32386</v>
      </c>
      <c r="C946" s="422" t="s">
        <v>27</v>
      </c>
      <c r="D946" t="s">
        <v>12</v>
      </c>
      <c r="F946" s="2">
        <v>293.60000000000002</v>
      </c>
      <c r="G946" s="2">
        <f t="shared" si="17"/>
        <v>0</v>
      </c>
      <c r="I946" s="421">
        <v>2026</v>
      </c>
      <c r="J946" s="421" t="s">
        <v>11</v>
      </c>
      <c r="K946" t="s">
        <v>12</v>
      </c>
      <c r="L946" s="20">
        <v>994</v>
      </c>
    </row>
    <row r="947" spans="1:13">
      <c r="A947" s="81">
        <v>46053</v>
      </c>
      <c r="B947" s="421" t="s">
        <v>10</v>
      </c>
      <c r="C947" s="421" t="s">
        <v>11</v>
      </c>
      <c r="D947" t="s">
        <v>12</v>
      </c>
      <c r="E947" s="20">
        <v>994</v>
      </c>
      <c r="G947" s="2">
        <f t="shared" si="17"/>
        <v>994</v>
      </c>
      <c r="J947" s="422"/>
      <c r="K947" t="s">
        <v>13</v>
      </c>
      <c r="L947" s="20">
        <v>23.5</v>
      </c>
    </row>
    <row r="948" spans="1:13">
      <c r="A948" s="70"/>
      <c r="B948" s="422"/>
      <c r="C948" s="422"/>
      <c r="D948" t="s">
        <v>13</v>
      </c>
      <c r="E948" s="20">
        <v>23.5</v>
      </c>
      <c r="G948" s="2">
        <f t="shared" si="17"/>
        <v>1017.5</v>
      </c>
      <c r="J948" s="422"/>
      <c r="K948" t="s">
        <v>14</v>
      </c>
      <c r="L948" s="207">
        <v>60</v>
      </c>
    </row>
    <row r="949" spans="1:13">
      <c r="A949" s="70"/>
      <c r="B949" s="422"/>
      <c r="C949" s="422"/>
      <c r="D949" t="s">
        <v>14</v>
      </c>
      <c r="E949" s="207">
        <v>60</v>
      </c>
      <c r="G949" s="2">
        <f t="shared" si="17"/>
        <v>1077.5</v>
      </c>
      <c r="J949" s="422"/>
      <c r="K949" t="s">
        <v>15</v>
      </c>
      <c r="L949" s="207">
        <v>5</v>
      </c>
    </row>
    <row r="950" spans="1:13">
      <c r="A950" s="70"/>
      <c r="B950" s="422"/>
      <c r="C950" s="422"/>
      <c r="D950" t="s">
        <v>15</v>
      </c>
      <c r="E950" s="207">
        <v>5</v>
      </c>
      <c r="G950" s="2">
        <f t="shared" si="17"/>
        <v>1082.5</v>
      </c>
      <c r="J950" s="421" t="s">
        <v>17</v>
      </c>
      <c r="K950" t="s">
        <v>14</v>
      </c>
      <c r="L950" s="207">
        <v>56</v>
      </c>
    </row>
    <row r="951" spans="1:13">
      <c r="A951" s="70">
        <v>46083</v>
      </c>
      <c r="B951" s="422">
        <v>32597</v>
      </c>
      <c r="C951" s="422" t="s">
        <v>11</v>
      </c>
      <c r="D951" t="s">
        <v>12</v>
      </c>
      <c r="E951" s="207"/>
      <c r="F951" s="20">
        <v>994</v>
      </c>
      <c r="G951" s="2">
        <f t="shared" si="17"/>
        <v>88.5</v>
      </c>
      <c r="J951" s="421"/>
      <c r="L951" s="207"/>
    </row>
    <row r="952" spans="1:13">
      <c r="A952" s="70">
        <v>46083</v>
      </c>
      <c r="B952" s="422">
        <v>32597</v>
      </c>
      <c r="C952" s="422" t="s">
        <v>11</v>
      </c>
      <c r="D952" t="s">
        <v>13</v>
      </c>
      <c r="E952" s="207"/>
      <c r="F952" s="20">
        <v>23.5</v>
      </c>
      <c r="G952" s="2">
        <f t="shared" si="17"/>
        <v>65</v>
      </c>
      <c r="J952" s="421"/>
      <c r="L952" s="207"/>
    </row>
    <row r="953" spans="1:13">
      <c r="A953" s="70">
        <v>46083</v>
      </c>
      <c r="B953" s="422">
        <v>32597</v>
      </c>
      <c r="C953" s="422" t="s">
        <v>11</v>
      </c>
      <c r="D953" t="s">
        <v>14</v>
      </c>
      <c r="E953" s="207"/>
      <c r="F953" s="207">
        <v>60</v>
      </c>
      <c r="G953" s="2">
        <f t="shared" si="17"/>
        <v>5</v>
      </c>
      <c r="J953" s="421"/>
      <c r="L953" s="207"/>
    </row>
    <row r="954" spans="1:13">
      <c r="A954" s="70">
        <v>46083</v>
      </c>
      <c r="B954" s="422">
        <v>32597</v>
      </c>
      <c r="C954" s="422" t="s">
        <v>11</v>
      </c>
      <c r="D954" t="s">
        <v>15</v>
      </c>
      <c r="E954" s="207"/>
      <c r="F954" s="207">
        <v>5</v>
      </c>
      <c r="G954" s="2">
        <f t="shared" si="17"/>
        <v>0</v>
      </c>
      <c r="J954" s="421"/>
      <c r="L954" s="207"/>
    </row>
    <row r="955" spans="1:13">
      <c r="A955" s="31">
        <v>46081</v>
      </c>
      <c r="B955" s="421" t="s">
        <v>10</v>
      </c>
      <c r="C955" s="421" t="s">
        <v>17</v>
      </c>
      <c r="D955" t="s">
        <v>12</v>
      </c>
      <c r="E955" s="20">
        <v>1172.7</v>
      </c>
      <c r="G955" s="2">
        <f t="shared" si="17"/>
        <v>1172.7</v>
      </c>
      <c r="J955" s="373"/>
      <c r="K955" t="s">
        <v>15</v>
      </c>
      <c r="L955" s="207">
        <v>5</v>
      </c>
    </row>
    <row r="956" spans="1:13">
      <c r="B956" s="422"/>
      <c r="C956" s="422"/>
      <c r="D956" t="s">
        <v>13</v>
      </c>
      <c r="E956" s="20">
        <v>21.9</v>
      </c>
      <c r="G956" s="2">
        <f t="shared" si="17"/>
        <v>1194.6000000000001</v>
      </c>
      <c r="J956" s="373"/>
      <c r="K956" s="373">
        <v>1150</v>
      </c>
      <c r="L956" s="114">
        <f ca="1">SUM(L946:L957)</f>
        <v>1143.5</v>
      </c>
      <c r="M956" s="20">
        <f ca="1">K956-L956</f>
        <v>0</v>
      </c>
    </row>
    <row r="957" spans="1:13">
      <c r="B957" s="422"/>
      <c r="C957" s="422"/>
      <c r="D957" t="s">
        <v>14</v>
      </c>
      <c r="E957" s="207">
        <v>56</v>
      </c>
      <c r="G957" s="2">
        <f t="shared" si="17"/>
        <v>1250.6000000000001</v>
      </c>
      <c r="J957" s="373"/>
      <c r="K957" s="373"/>
      <c r="L957" s="373"/>
    </row>
    <row r="958" spans="1:13">
      <c r="B958" s="422"/>
      <c r="C958" s="422"/>
      <c r="D958" t="s">
        <v>15</v>
      </c>
      <c r="E958" s="207">
        <v>5</v>
      </c>
      <c r="G958" s="2">
        <f t="shared" si="17"/>
        <v>1255.6000000000001</v>
      </c>
      <c r="M958" s="20">
        <f ca="1">K956-L956</f>
        <v>0</v>
      </c>
    </row>
    <row r="959" spans="1:13">
      <c r="A959" s="70">
        <v>46083</v>
      </c>
      <c r="B959" s="422">
        <v>32597</v>
      </c>
      <c r="C959" s="422" t="s">
        <v>17</v>
      </c>
      <c r="D959" t="s">
        <v>14</v>
      </c>
      <c r="F959" s="2">
        <v>56</v>
      </c>
      <c r="G959" s="2">
        <f t="shared" si="17"/>
        <v>1199.6000000000001</v>
      </c>
      <c r="I959" s="441" t="s">
        <v>624</v>
      </c>
      <c r="J959" s="441"/>
      <c r="K959" s="441"/>
    </row>
    <row r="960" spans="1:13">
      <c r="A960" s="70">
        <v>46083</v>
      </c>
      <c r="B960" s="422">
        <v>32597</v>
      </c>
      <c r="C960" s="422" t="s">
        <v>17</v>
      </c>
      <c r="D960" t="s">
        <v>15</v>
      </c>
      <c r="F960" s="2">
        <v>5</v>
      </c>
      <c r="G960" s="2">
        <f t="shared" si="17"/>
        <v>1194.6000000000001</v>
      </c>
      <c r="H960" s="421">
        <v>2026</v>
      </c>
      <c r="I960" s="421" t="s">
        <v>17</v>
      </c>
      <c r="J960" t="s">
        <v>12</v>
      </c>
      <c r="K960" s="20">
        <v>1172.7</v>
      </c>
    </row>
    <row r="961" spans="1:14">
      <c r="A961" s="3">
        <v>46104</v>
      </c>
      <c r="B961" s="422">
        <v>32753</v>
      </c>
      <c r="C961" s="422" t="s">
        <v>17</v>
      </c>
      <c r="D961" t="s">
        <v>12</v>
      </c>
      <c r="F961" s="2">
        <v>1172.7</v>
      </c>
      <c r="G961" s="2">
        <f t="shared" si="17"/>
        <v>21.900000000000091</v>
      </c>
      <c r="I961" s="422"/>
      <c r="J961" t="s">
        <v>13</v>
      </c>
      <c r="K961" s="20">
        <v>21.9</v>
      </c>
    </row>
    <row r="962" spans="1:14">
      <c r="A962" s="3">
        <v>46104</v>
      </c>
      <c r="B962" s="422">
        <v>32753</v>
      </c>
      <c r="C962" s="422" t="s">
        <v>17</v>
      </c>
      <c r="D962" t="s">
        <v>13</v>
      </c>
      <c r="F962" s="2">
        <v>21.9</v>
      </c>
      <c r="G962" s="2">
        <f t="shared" si="17"/>
        <v>9.2370555648813024E-14</v>
      </c>
      <c r="J962" t="s">
        <v>14</v>
      </c>
      <c r="K962" s="207">
        <v>60</v>
      </c>
    </row>
    <row r="963" spans="1:14">
      <c r="A963" s="31">
        <v>46112</v>
      </c>
      <c r="B963" s="421" t="s">
        <v>10</v>
      </c>
      <c r="C963" s="421" t="s">
        <v>18</v>
      </c>
      <c r="D963" t="s">
        <v>12</v>
      </c>
      <c r="E963" s="20">
        <v>1167.5</v>
      </c>
      <c r="G963" s="2">
        <f t="shared" si="17"/>
        <v>1167.5</v>
      </c>
      <c r="J963" t="s">
        <v>15</v>
      </c>
      <c r="K963" s="207">
        <v>5</v>
      </c>
    </row>
    <row r="964" spans="1:14">
      <c r="B964" s="422"/>
      <c r="C964" s="422"/>
      <c r="D964" t="s">
        <v>13</v>
      </c>
      <c r="E964" s="20">
        <v>16.7</v>
      </c>
      <c r="G964" s="2">
        <f t="shared" si="17"/>
        <v>1184.2</v>
      </c>
      <c r="J964">
        <v>1300</v>
      </c>
      <c r="K964" s="114">
        <f>SUM(K960:K963)</f>
        <v>1259.6000000000001</v>
      </c>
      <c r="L964" s="20">
        <f>J964-K964</f>
        <v>40.399999999999864</v>
      </c>
    </row>
    <row r="965" spans="1:14">
      <c r="B965" s="422"/>
      <c r="C965" s="422"/>
      <c r="D965" t="s">
        <v>14</v>
      </c>
      <c r="E965" s="207">
        <v>60</v>
      </c>
      <c r="G965" s="2">
        <f t="shared" si="17"/>
        <v>1244.2</v>
      </c>
    </row>
    <row r="966" spans="1:14">
      <c r="B966" s="422"/>
      <c r="C966" s="422"/>
      <c r="D966" t="s">
        <v>15</v>
      </c>
      <c r="E966" s="207">
        <v>5</v>
      </c>
      <c r="G966" s="2">
        <f t="shared" si="17"/>
        <v>1249.2</v>
      </c>
    </row>
    <row r="967" spans="1:14">
      <c r="A967" s="3">
        <v>46104</v>
      </c>
      <c r="B967" s="422">
        <v>32753</v>
      </c>
      <c r="C967" s="422" t="s">
        <v>18</v>
      </c>
      <c r="D967" t="s">
        <v>14</v>
      </c>
      <c r="F967" s="2">
        <v>60</v>
      </c>
      <c r="G967" s="2">
        <f t="shared" si="17"/>
        <v>1189.2</v>
      </c>
    </row>
    <row r="968" spans="1:14">
      <c r="A968" s="3">
        <v>46104</v>
      </c>
      <c r="B968" s="422">
        <v>32753</v>
      </c>
      <c r="C968" s="422" t="s">
        <v>18</v>
      </c>
      <c r="D968" t="s">
        <v>15</v>
      </c>
      <c r="F968" s="2">
        <v>5</v>
      </c>
      <c r="G968" s="2">
        <f>+G967+E968-F968</f>
        <v>1184.2</v>
      </c>
    </row>
    <row r="969" spans="1:14">
      <c r="A969" s="420">
        <v>46134</v>
      </c>
      <c r="B969" s="427">
        <v>32954</v>
      </c>
      <c r="C969" s="427" t="s">
        <v>18</v>
      </c>
      <c r="D969" t="s">
        <v>12</v>
      </c>
      <c r="E969" s="207"/>
      <c r="F969" s="2">
        <v>1167.5</v>
      </c>
      <c r="G969" s="2">
        <f>+G968+E969-F969</f>
        <v>16.700000000000045</v>
      </c>
    </row>
    <row r="970" spans="1:14">
      <c r="A970" s="420">
        <v>46134</v>
      </c>
      <c r="B970" s="427">
        <v>32954</v>
      </c>
      <c r="C970" s="427" t="s">
        <v>18</v>
      </c>
      <c r="D970" t="s">
        <v>13</v>
      </c>
      <c r="E970" s="207"/>
      <c r="F970" s="2">
        <v>16.7</v>
      </c>
      <c r="G970" s="2">
        <f>+G969+E970-F970</f>
        <v>4.6185277824406512E-14</v>
      </c>
      <c r="N970" s="20"/>
    </row>
    <row r="971" spans="1:14">
      <c r="B971" s="422"/>
      <c r="C971" s="422"/>
      <c r="E971" s="207"/>
      <c r="G971" s="2">
        <f>+G970+E971-F971</f>
        <v>4.6185277824406512E-14</v>
      </c>
      <c r="K971" t="s">
        <v>12</v>
      </c>
      <c r="L971" s="20">
        <v>1167.5</v>
      </c>
    </row>
    <row r="972" spans="1:14">
      <c r="B972" s="422"/>
      <c r="C972" s="422"/>
      <c r="E972" s="207"/>
      <c r="G972" s="2">
        <f>+G971+E972-F972</f>
        <v>4.6185277824406512E-14</v>
      </c>
      <c r="K972" t="s">
        <v>13</v>
      </c>
      <c r="L972" s="20">
        <v>16.7</v>
      </c>
    </row>
    <row r="973" spans="1:14">
      <c r="B973" s="422"/>
      <c r="C973" s="422"/>
      <c r="G973" s="2">
        <f>+G972+E973-F973</f>
        <v>4.6185277824406512E-14</v>
      </c>
      <c r="L973" s="20">
        <f>SUM(L971:L972)</f>
        <v>1184.2</v>
      </c>
      <c r="M973" s="20"/>
    </row>
    <row r="974" spans="1:14">
      <c r="B974" s="422"/>
      <c r="C974" s="422"/>
      <c r="G974" s="2">
        <f>+G973+E974-F974</f>
        <v>4.6185277824406512E-14</v>
      </c>
      <c r="L974"/>
      <c r="M974" s="20"/>
    </row>
    <row r="975" spans="1:14">
      <c r="B975" s="422"/>
      <c r="C975" s="422"/>
      <c r="G975" s="2">
        <f>+G974+E975-F975</f>
        <v>4.6185277824406512E-14</v>
      </c>
      <c r="K975" t="s">
        <v>12</v>
      </c>
      <c r="L975" s="207">
        <v>958.3</v>
      </c>
    </row>
    <row r="976" spans="1:14">
      <c r="B976" s="422"/>
      <c r="C976" s="422"/>
      <c r="G976" s="2">
        <f>+G975+E976-F976</f>
        <v>4.6185277824406512E-14</v>
      </c>
      <c r="K976" t="s">
        <v>13</v>
      </c>
      <c r="L976" s="207">
        <v>64.099999999999994</v>
      </c>
    </row>
    <row r="977" spans="2:13">
      <c r="B977" s="422"/>
      <c r="C977" s="422"/>
      <c r="G977" s="2">
        <f>+G976+E977-F977</f>
        <v>4.6185277824406512E-14</v>
      </c>
      <c r="L977" s="20">
        <f>SUM(L975:L976)</f>
        <v>1022.4</v>
      </c>
    </row>
    <row r="978" spans="2:13">
      <c r="B978" s="422"/>
      <c r="C978" s="422"/>
      <c r="G978" s="2">
        <f>+G977+E978-F978</f>
        <v>4.6185277824406512E-14</v>
      </c>
    </row>
    <row r="979" spans="2:13">
      <c r="B979" s="422"/>
      <c r="C979" s="422"/>
      <c r="G979" s="2">
        <f>+G978+E979-F979</f>
        <v>4.6185277824406512E-14</v>
      </c>
    </row>
    <row r="980" spans="2:13">
      <c r="B980" s="422"/>
      <c r="C980" s="422"/>
      <c r="G980" s="2">
        <f>+G979+E980-F980</f>
        <v>4.6185277824406512E-14</v>
      </c>
      <c r="K980">
        <v>2250</v>
      </c>
      <c r="L980" s="20">
        <f>L973+L977</f>
        <v>2206.6</v>
      </c>
      <c r="M980" s="20">
        <f>K980-L980</f>
        <v>43.400000000000091</v>
      </c>
    </row>
    <row r="981" spans="2:13">
      <c r="B981" s="422"/>
      <c r="C981" s="422"/>
      <c r="G981" s="2">
        <f>+G980+E981-F981</f>
        <v>4.6185277824406512E-14</v>
      </c>
    </row>
    <row r="982" spans="2:13">
      <c r="B982" s="422"/>
      <c r="C982" s="422"/>
      <c r="G982" s="2">
        <f>+G981+E982-F982</f>
        <v>4.6185277824406512E-14</v>
      </c>
    </row>
    <row r="983" spans="2:13">
      <c r="B983" s="422"/>
      <c r="C983" s="422"/>
      <c r="G983" s="2">
        <f>+G982+E983-F983</f>
        <v>4.6185277824406512E-14</v>
      </c>
    </row>
    <row r="984" spans="2:13">
      <c r="B984" s="422"/>
      <c r="C984" s="422"/>
      <c r="G984" s="2">
        <f>+G983+E984-F984</f>
        <v>4.6185277824406512E-14</v>
      </c>
    </row>
    <row r="985" spans="2:13">
      <c r="B985" s="422"/>
      <c r="C985" s="422"/>
      <c r="G985" s="2">
        <f>+G984+E985-F985</f>
        <v>4.6185277824406512E-14</v>
      </c>
    </row>
    <row r="986" spans="2:13">
      <c r="B986" s="422"/>
      <c r="C986" s="422"/>
      <c r="G986" s="2">
        <f>+G985+E986-F986</f>
        <v>4.6185277824406512E-14</v>
      </c>
    </row>
    <row r="987" spans="2:13">
      <c r="B987" s="422"/>
      <c r="C987" s="422"/>
      <c r="G987" s="2">
        <f>+G986+E987-F987</f>
        <v>4.6185277824406512E-14</v>
      </c>
    </row>
    <row r="988" spans="2:13">
      <c r="B988" s="422"/>
      <c r="C988" s="422"/>
      <c r="G988" s="2">
        <f>+G987+E988-F988</f>
        <v>4.6185277824406512E-14</v>
      </c>
    </row>
    <row r="989" spans="2:13">
      <c r="B989" s="422"/>
      <c r="C989" s="422"/>
      <c r="G989" s="2">
        <f>+G988+E989-F989</f>
        <v>4.6185277824406512E-14</v>
      </c>
    </row>
    <row r="990" spans="2:13">
      <c r="B990" s="422"/>
      <c r="C990" s="422"/>
      <c r="G990" s="2">
        <f>+G989+E990-F990</f>
        <v>4.6185277824406512E-14</v>
      </c>
    </row>
    <row r="991" spans="2:13">
      <c r="B991" s="422"/>
      <c r="C991" s="422"/>
      <c r="G991" s="2">
        <f>+G990+E991-F991</f>
        <v>4.6185277824406512E-14</v>
      </c>
    </row>
    <row r="992" spans="2:13">
      <c r="B992" s="422"/>
      <c r="C992" s="422"/>
      <c r="G992" s="2">
        <f>+G991+E992-F992</f>
        <v>4.6185277824406512E-14</v>
      </c>
    </row>
    <row r="993" spans="2:7">
      <c r="B993" s="422"/>
      <c r="C993" s="422"/>
      <c r="G993" s="2">
        <f>+G992+E993-F993</f>
        <v>4.6185277824406512E-14</v>
      </c>
    </row>
    <row r="994" spans="2:7">
      <c r="B994" s="422"/>
      <c r="C994" s="422"/>
      <c r="G994" s="2">
        <f>+G993+E994-F994</f>
        <v>4.6185277824406512E-14</v>
      </c>
    </row>
    <row r="995" spans="2:7">
      <c r="B995" s="422"/>
      <c r="C995" s="422"/>
      <c r="G995" s="2">
        <f>+G994+E995-F995</f>
        <v>4.6185277824406512E-14</v>
      </c>
    </row>
    <row r="996" spans="2:7">
      <c r="B996" s="422"/>
      <c r="C996" s="422"/>
      <c r="G996" s="2">
        <f>+G995+E996-F996</f>
        <v>4.6185277824406512E-14</v>
      </c>
    </row>
    <row r="997" spans="2:7">
      <c r="B997" s="422"/>
      <c r="C997" s="422"/>
      <c r="G997" s="2">
        <f>+G996+E997-F997</f>
        <v>4.6185277824406512E-14</v>
      </c>
    </row>
    <row r="998" spans="2:7">
      <c r="B998" s="422"/>
      <c r="C998" s="422"/>
      <c r="G998" s="2">
        <f>+G997+E998-F998</f>
        <v>4.6185277824406512E-14</v>
      </c>
    </row>
    <row r="999" spans="2:7">
      <c r="B999" s="422"/>
      <c r="C999" s="422"/>
      <c r="G999" s="2">
        <f>+G998+E999-F999</f>
        <v>4.6185277824406512E-14</v>
      </c>
    </row>
    <row r="1000" spans="2:7">
      <c r="B1000" s="422"/>
      <c r="C1000" s="422"/>
      <c r="G1000" s="2">
        <f>+G999+E1000-F1000</f>
        <v>4.6185277824406512E-14</v>
      </c>
    </row>
    <row r="1001" spans="2:7">
      <c r="B1001" s="422"/>
      <c r="C1001" s="422"/>
      <c r="G1001" s="2">
        <f>+G1000+E1001-F1001</f>
        <v>4.6185277824406512E-14</v>
      </c>
    </row>
    <row r="1002" spans="2:7">
      <c r="B1002" s="422"/>
      <c r="C1002" s="422"/>
      <c r="G1002" s="2">
        <f>+G1001+E1002-F1002</f>
        <v>4.6185277824406512E-14</v>
      </c>
    </row>
    <row r="1003" spans="2:7">
      <c r="B1003" s="422"/>
      <c r="C1003" s="422"/>
      <c r="G1003" s="2">
        <f>+G1002+E1003-F1003</f>
        <v>4.6185277824406512E-14</v>
      </c>
    </row>
    <row r="1004" spans="2:7">
      <c r="B1004" s="422"/>
      <c r="C1004" s="422"/>
      <c r="G1004" s="2">
        <f>+G1003+E1004-F1004</f>
        <v>4.6185277824406512E-14</v>
      </c>
    </row>
    <row r="1005" spans="2:7">
      <c r="B1005" s="422"/>
      <c r="C1005" s="422"/>
      <c r="G1005" s="2">
        <f>+G1004+E1005-F1005</f>
        <v>4.6185277824406512E-14</v>
      </c>
    </row>
    <row r="1006" spans="2:7">
      <c r="B1006" s="422"/>
      <c r="C1006" s="422"/>
      <c r="G1006" s="2">
        <f>+G1005+E1006-F1006</f>
        <v>4.6185277824406512E-14</v>
      </c>
    </row>
    <row r="1007" spans="2:7">
      <c r="B1007" s="422"/>
      <c r="C1007" s="422"/>
      <c r="G1007" s="2">
        <f>+G1006+E1007-F1007</f>
        <v>4.6185277824406512E-14</v>
      </c>
    </row>
    <row r="1008" spans="2:7">
      <c r="B1008" s="422"/>
      <c r="C1008" s="422"/>
      <c r="G1008" s="2">
        <f>+G1007+E1008-F1008</f>
        <v>4.6185277824406512E-14</v>
      </c>
    </row>
    <row r="1009" spans="2:7">
      <c r="B1009" s="422"/>
      <c r="C1009" s="422"/>
      <c r="G1009" s="2">
        <f>+G1008+E1009-F1009</f>
        <v>4.6185277824406512E-14</v>
      </c>
    </row>
    <row r="1010" spans="2:7">
      <c r="B1010" s="422"/>
      <c r="C1010" s="422"/>
      <c r="G1010" s="2">
        <f>+G1009+E1010-F1010</f>
        <v>4.6185277824406512E-14</v>
      </c>
    </row>
    <row r="1011" spans="2:7">
      <c r="B1011" s="422"/>
      <c r="C1011" s="422"/>
      <c r="G1011" s="2">
        <f>+G1010+E1011-F1011</f>
        <v>4.6185277824406512E-14</v>
      </c>
    </row>
    <row r="1012" spans="2:7">
      <c r="B1012" s="422"/>
      <c r="C1012" s="422"/>
      <c r="G1012" s="2">
        <f>+G1011+E1012-F1012</f>
        <v>4.6185277824406512E-14</v>
      </c>
    </row>
    <row r="1013" spans="2:7">
      <c r="B1013" s="422"/>
      <c r="C1013" s="422"/>
      <c r="G1013" s="2">
        <f>+G1012+E1013-F1013</f>
        <v>4.6185277824406512E-14</v>
      </c>
    </row>
    <row r="1014" spans="2:7">
      <c r="B1014" s="422"/>
      <c r="C1014" s="422"/>
      <c r="G1014" s="2">
        <f>+G1013+E1014-F1014</f>
        <v>4.6185277824406512E-14</v>
      </c>
    </row>
    <row r="1015" spans="2:7">
      <c r="B1015" s="422"/>
      <c r="C1015" s="422"/>
      <c r="G1015" s="2">
        <f>+G1014+E1015-F1015</f>
        <v>4.6185277824406512E-14</v>
      </c>
    </row>
    <row r="1016" spans="2:7">
      <c r="B1016" s="422"/>
      <c r="C1016" s="422"/>
      <c r="G1016" s="2">
        <f>+G1015+E1016-F1016</f>
        <v>4.6185277824406512E-14</v>
      </c>
    </row>
    <row r="1017" spans="2:7">
      <c r="B1017" s="422"/>
      <c r="C1017" s="422"/>
      <c r="G1017" s="2">
        <f>+G1016+E1017-F1017</f>
        <v>4.6185277824406512E-14</v>
      </c>
    </row>
    <row r="1018" spans="2:7">
      <c r="B1018" s="422"/>
      <c r="C1018" s="422"/>
      <c r="G1018" s="2">
        <f>+G1017+E1018-F1018</f>
        <v>4.6185277824406512E-14</v>
      </c>
    </row>
    <row r="1019" spans="2:7">
      <c r="B1019" s="422"/>
      <c r="C1019" s="422"/>
      <c r="G1019" s="2">
        <f>+G1018+E1019-F1019</f>
        <v>4.6185277824406512E-14</v>
      </c>
    </row>
    <row r="1020" spans="2:7">
      <c r="B1020" s="422"/>
      <c r="C1020" s="422"/>
      <c r="G1020" s="2">
        <f>+G1019+E1020-F1020</f>
        <v>4.6185277824406512E-14</v>
      </c>
    </row>
    <row r="1021" spans="2:7">
      <c r="B1021" s="422"/>
      <c r="C1021" s="422"/>
      <c r="G1021" s="2">
        <f>+G1020+E1021-F1021</f>
        <v>4.6185277824406512E-14</v>
      </c>
    </row>
    <row r="1022" spans="2:7">
      <c r="B1022" s="422"/>
      <c r="C1022" s="422"/>
      <c r="G1022" s="2">
        <f>+G1021+E1022-F1022</f>
        <v>4.6185277824406512E-14</v>
      </c>
    </row>
    <row r="1023" spans="2:7">
      <c r="B1023" s="422"/>
      <c r="C1023" s="422"/>
      <c r="G1023" s="2">
        <f>+G1022+E1023-F1023</f>
        <v>4.6185277824406512E-14</v>
      </c>
    </row>
    <row r="1024" spans="2:7">
      <c r="B1024" s="422"/>
      <c r="C1024" s="422"/>
      <c r="G1024" s="2">
        <f>+G1023+E1024-F1024</f>
        <v>4.6185277824406512E-14</v>
      </c>
    </row>
    <row r="1025" spans="2:7">
      <c r="B1025" s="422"/>
      <c r="C1025" s="422"/>
      <c r="G1025" s="2">
        <f>+G1024+E1025-F1025</f>
        <v>4.6185277824406512E-14</v>
      </c>
    </row>
    <row r="1026" spans="2:7">
      <c r="B1026" s="422"/>
      <c r="C1026" s="422"/>
      <c r="G1026" s="2">
        <f>+G1025+E1026-F1026</f>
        <v>4.6185277824406512E-14</v>
      </c>
    </row>
    <row r="1027" spans="2:7">
      <c r="B1027" s="422"/>
      <c r="C1027" s="422"/>
      <c r="G1027" s="2">
        <f>+G1026+E1027-F1027</f>
        <v>4.6185277824406512E-14</v>
      </c>
    </row>
    <row r="1028" spans="2:7">
      <c r="B1028" s="422"/>
      <c r="C1028" s="422"/>
      <c r="G1028" s="2">
        <f>+G1027+E1028-F1028</f>
        <v>4.6185277824406512E-14</v>
      </c>
    </row>
    <row r="1029" spans="2:7">
      <c r="B1029" s="422"/>
      <c r="C1029" s="422"/>
      <c r="G1029" s="2">
        <f>+G1028+E1029-F1029</f>
        <v>4.6185277824406512E-14</v>
      </c>
    </row>
    <row r="1030" spans="2:7">
      <c r="B1030" s="422"/>
      <c r="C1030" s="422"/>
      <c r="G1030" s="2">
        <f>+G1029+E1030-F1030</f>
        <v>4.6185277824406512E-14</v>
      </c>
    </row>
    <row r="1031" spans="2:7">
      <c r="B1031" s="422"/>
      <c r="C1031" s="422"/>
      <c r="G1031" s="2">
        <f>+G1030+E1031-F1031</f>
        <v>4.6185277824406512E-14</v>
      </c>
    </row>
    <row r="1032" spans="2:7">
      <c r="B1032" s="422"/>
      <c r="C1032" s="422"/>
      <c r="G1032" s="2">
        <f>+G1031+E1032-F1032</f>
        <v>4.6185277824406512E-14</v>
      </c>
    </row>
    <row r="1033" spans="2:7">
      <c r="B1033" s="422"/>
      <c r="C1033" s="422"/>
      <c r="G1033" s="2">
        <f>+G1032+E1033-F1033</f>
        <v>4.6185277824406512E-14</v>
      </c>
    </row>
    <row r="1034" spans="2:7">
      <c r="B1034" s="422"/>
      <c r="C1034" s="422"/>
      <c r="G1034" s="2">
        <f>+G1033+E1034-F1034</f>
        <v>4.6185277824406512E-14</v>
      </c>
    </row>
    <row r="1035" spans="2:7">
      <c r="B1035" s="422"/>
      <c r="C1035" s="422"/>
      <c r="G1035" s="2">
        <f>+G1034+E1035-F1035</f>
        <v>4.6185277824406512E-14</v>
      </c>
    </row>
    <row r="1036" spans="2:7">
      <c r="B1036" s="422"/>
      <c r="C1036" s="422"/>
      <c r="G1036" s="2">
        <f>+G1035+E1036-F1036</f>
        <v>4.6185277824406512E-14</v>
      </c>
    </row>
    <row r="1037" spans="2:7">
      <c r="B1037" s="422"/>
      <c r="C1037" s="422"/>
      <c r="G1037" s="2">
        <f>+G1036+E1037-F1037</f>
        <v>4.6185277824406512E-14</v>
      </c>
    </row>
    <row r="1038" spans="2:7">
      <c r="B1038" s="422"/>
      <c r="C1038" s="422"/>
      <c r="G1038" s="2">
        <f>+G1037+E1038-F1038</f>
        <v>4.6185277824406512E-14</v>
      </c>
    </row>
    <row r="1039" spans="2:7">
      <c r="B1039" s="422"/>
      <c r="C1039" s="422"/>
      <c r="G1039" s="2">
        <f>+G1038+E1039-F1039</f>
        <v>4.6185277824406512E-14</v>
      </c>
    </row>
    <row r="1040" spans="2:7">
      <c r="B1040" s="422"/>
      <c r="C1040" s="422"/>
      <c r="G1040" s="2">
        <f>+G1039+E1040-F1040</f>
        <v>4.6185277824406512E-14</v>
      </c>
    </row>
    <row r="1041" spans="2:7">
      <c r="B1041" s="422"/>
      <c r="C1041" s="422"/>
      <c r="G1041" s="2">
        <f>+G1040+E1041-F1041</f>
        <v>4.6185277824406512E-14</v>
      </c>
    </row>
    <row r="1042" spans="2:7">
      <c r="B1042" s="422"/>
      <c r="C1042" s="422"/>
      <c r="G1042" s="2">
        <f>+G1041+E1042-F1042</f>
        <v>4.6185277824406512E-14</v>
      </c>
    </row>
    <row r="1043" spans="2:7">
      <c r="B1043" s="422"/>
      <c r="C1043" s="422"/>
      <c r="G1043" s="2">
        <f>+G1042+E1043-F1043</f>
        <v>4.6185277824406512E-14</v>
      </c>
    </row>
    <row r="1044" spans="2:7">
      <c r="B1044" s="422"/>
      <c r="C1044" s="422"/>
      <c r="G1044" s="2">
        <f>+G1043+E1044-F1044</f>
        <v>4.6185277824406512E-14</v>
      </c>
    </row>
    <row r="1045" spans="2:7">
      <c r="B1045" s="422"/>
      <c r="C1045" s="422"/>
      <c r="G1045" s="2">
        <f>+G1044+E1045-F1045</f>
        <v>4.6185277824406512E-14</v>
      </c>
    </row>
    <row r="1046" spans="2:7">
      <c r="B1046" s="422"/>
      <c r="C1046" s="422"/>
      <c r="G1046" s="2">
        <f>+G1045+E1046-F1046</f>
        <v>4.6185277824406512E-14</v>
      </c>
    </row>
    <row r="1047" spans="2:7">
      <c r="B1047" s="422"/>
      <c r="C1047" s="422"/>
      <c r="G1047" s="2">
        <f>+G1046+E1047-F1047</f>
        <v>4.6185277824406512E-14</v>
      </c>
    </row>
    <row r="1048" spans="2:7">
      <c r="B1048" s="422"/>
      <c r="C1048" s="422"/>
      <c r="G1048" s="2">
        <f>+G1047+E1048-F1048</f>
        <v>4.6185277824406512E-14</v>
      </c>
    </row>
    <row r="1049" spans="2:7">
      <c r="B1049" s="422"/>
      <c r="C1049" s="422"/>
      <c r="G1049" s="2">
        <f>+G1048+E1049-F1049</f>
        <v>4.6185277824406512E-14</v>
      </c>
    </row>
    <row r="1050" spans="2:7">
      <c r="B1050" s="422"/>
      <c r="C1050" s="422"/>
      <c r="G1050" s="2">
        <f>+G1049+E1050-F1050</f>
        <v>4.6185277824406512E-14</v>
      </c>
    </row>
    <row r="1051" spans="2:7">
      <c r="B1051" s="422"/>
      <c r="C1051" s="422"/>
      <c r="G1051" s="2">
        <f>+G1050+E1051-F1051</f>
        <v>4.6185277824406512E-14</v>
      </c>
    </row>
    <row r="1052" spans="2:7">
      <c r="B1052" s="422"/>
      <c r="C1052" s="422"/>
      <c r="G1052" s="2">
        <f>+G1051+E1052-F1052</f>
        <v>4.6185277824406512E-14</v>
      </c>
    </row>
    <row r="1053" spans="2:7">
      <c r="B1053" s="422"/>
      <c r="C1053" s="422"/>
      <c r="G1053" s="2">
        <f>+G1052+E1053-F1053</f>
        <v>4.6185277824406512E-14</v>
      </c>
    </row>
    <row r="1054" spans="2:7">
      <c r="B1054" s="422"/>
      <c r="C1054" s="422"/>
      <c r="G1054" s="2">
        <f>+G1053+E1054-F1054</f>
        <v>4.6185277824406512E-14</v>
      </c>
    </row>
    <row r="1055" spans="2:7">
      <c r="B1055" s="422"/>
      <c r="C1055" s="422"/>
      <c r="G1055" s="2">
        <f>+G1054+E1055-F1055</f>
        <v>4.6185277824406512E-14</v>
      </c>
    </row>
    <row r="1056" spans="2:7">
      <c r="B1056" s="422"/>
      <c r="C1056" s="422"/>
      <c r="G1056" s="2">
        <f>+G1055+E1056-F1056</f>
        <v>4.6185277824406512E-14</v>
      </c>
    </row>
    <row r="1057" spans="2:7">
      <c r="B1057" s="422"/>
      <c r="C1057" s="422"/>
      <c r="G1057" s="2">
        <f>+G1056+E1057-F1057</f>
        <v>4.6185277824406512E-14</v>
      </c>
    </row>
    <row r="1058" spans="2:7">
      <c r="B1058" s="422"/>
      <c r="C1058" s="422"/>
      <c r="G1058" s="2">
        <f>+G1057+E1058-F1058</f>
        <v>4.6185277824406512E-14</v>
      </c>
    </row>
    <row r="1059" spans="2:7">
      <c r="B1059" s="422"/>
      <c r="C1059" s="422"/>
      <c r="G1059" s="2">
        <f>+G1058+E1059-F1059</f>
        <v>4.6185277824406512E-14</v>
      </c>
    </row>
    <row r="1060" spans="2:7">
      <c r="B1060" s="422"/>
      <c r="C1060" s="422"/>
      <c r="G1060" s="2">
        <f>+G1059+E1060-F1060</f>
        <v>4.6185277824406512E-14</v>
      </c>
    </row>
    <row r="1061" spans="2:7">
      <c r="B1061" s="422"/>
      <c r="C1061" s="422"/>
      <c r="G1061" s="2">
        <f>+G1060+E1061-F1061</f>
        <v>4.6185277824406512E-14</v>
      </c>
    </row>
    <row r="1062" spans="2:7">
      <c r="B1062" s="422"/>
      <c r="C1062" s="422"/>
      <c r="G1062" s="2">
        <f>+G1061+E1062-F1062</f>
        <v>4.6185277824406512E-14</v>
      </c>
    </row>
    <row r="1063" spans="2:7">
      <c r="B1063" s="422"/>
      <c r="C1063" s="422"/>
      <c r="G1063" s="2">
        <f>+G1062+E1063-F1063</f>
        <v>4.6185277824406512E-14</v>
      </c>
    </row>
    <row r="1064" spans="2:7">
      <c r="B1064" s="422"/>
      <c r="C1064" s="422"/>
      <c r="G1064" s="2">
        <f>+G1063+E1064-F1064</f>
        <v>4.6185277824406512E-14</v>
      </c>
    </row>
    <row r="1065" spans="2:7">
      <c r="B1065" s="422"/>
      <c r="C1065" s="422"/>
      <c r="G1065" s="2">
        <f>+G1064+E1065-F1065</f>
        <v>4.6185277824406512E-14</v>
      </c>
    </row>
    <row r="1066" spans="2:7">
      <c r="B1066" s="422"/>
      <c r="C1066" s="422"/>
      <c r="G1066" s="2">
        <f>+G1065+E1066-F1066</f>
        <v>4.6185277824406512E-14</v>
      </c>
    </row>
    <row r="1067" spans="2:7">
      <c r="B1067" s="422"/>
      <c r="C1067" s="422"/>
      <c r="G1067" s="2">
        <f>+G1066+E1067-F1067</f>
        <v>4.6185277824406512E-14</v>
      </c>
    </row>
    <row r="1068" spans="2:7">
      <c r="B1068" s="422"/>
      <c r="C1068" s="422"/>
      <c r="G1068" s="2">
        <f>+G1067+E1068-F1068</f>
        <v>4.6185277824406512E-14</v>
      </c>
    </row>
    <row r="1069" spans="2:7">
      <c r="B1069" s="422"/>
      <c r="C1069" s="422"/>
      <c r="G1069" s="2">
        <f>+G1068+E1069-F1069</f>
        <v>4.6185277824406512E-14</v>
      </c>
    </row>
    <row r="1070" spans="2:7">
      <c r="B1070" s="422"/>
      <c r="C1070" s="422"/>
      <c r="G1070" s="2">
        <f>+G1069+E1070-F1070</f>
        <v>4.6185277824406512E-14</v>
      </c>
    </row>
    <row r="1071" spans="2:7">
      <c r="B1071" s="422"/>
      <c r="C1071" s="422"/>
      <c r="G1071" s="2">
        <f>+G1070+E1071-F1071</f>
        <v>4.6185277824406512E-14</v>
      </c>
    </row>
    <row r="1072" spans="2:7">
      <c r="B1072" s="422"/>
      <c r="C1072" s="422"/>
      <c r="G1072" s="2">
        <f>+G1071+E1072-F1072</f>
        <v>4.6185277824406512E-14</v>
      </c>
    </row>
    <row r="1073" spans="2:7">
      <c r="B1073" s="422"/>
      <c r="C1073" s="422"/>
      <c r="G1073" s="2">
        <f>+G1072+E1073-F1073</f>
        <v>4.6185277824406512E-14</v>
      </c>
    </row>
    <row r="1074" spans="2:7">
      <c r="B1074" s="422"/>
      <c r="C1074" s="422"/>
      <c r="G1074" s="2">
        <f>+G1073+E1074-F1074</f>
        <v>4.6185277824406512E-14</v>
      </c>
    </row>
    <row r="1075" spans="2:7">
      <c r="B1075" s="422"/>
      <c r="C1075" s="422"/>
      <c r="G1075" s="2">
        <f>+G1074+E1075-F1075</f>
        <v>4.6185277824406512E-14</v>
      </c>
    </row>
    <row r="1076" spans="2:7">
      <c r="B1076" s="422"/>
      <c r="C1076" s="422"/>
      <c r="G1076" s="2">
        <f>+G1075+E1076-F1076</f>
        <v>4.6185277824406512E-14</v>
      </c>
    </row>
    <row r="1077" spans="2:7">
      <c r="B1077" s="422"/>
      <c r="C1077" s="422"/>
      <c r="G1077" s="2">
        <f>+G1076+E1077-F1077</f>
        <v>4.6185277824406512E-14</v>
      </c>
    </row>
    <row r="1078" spans="2:7">
      <c r="B1078" s="422"/>
      <c r="C1078" s="422"/>
      <c r="G1078" s="2">
        <f>+G1077+E1078-F1078</f>
        <v>4.6185277824406512E-14</v>
      </c>
    </row>
    <row r="1079" spans="2:7">
      <c r="B1079" s="422"/>
      <c r="C1079" s="422"/>
      <c r="G1079" s="2">
        <f>+G1078+E1079-F1079</f>
        <v>4.6185277824406512E-14</v>
      </c>
    </row>
    <row r="1080" spans="2:7">
      <c r="B1080" s="422"/>
      <c r="C1080" s="422"/>
      <c r="G1080" s="2">
        <f>+G1079+E1080-F1080</f>
        <v>4.6185277824406512E-14</v>
      </c>
    </row>
    <row r="1081" spans="2:7">
      <c r="B1081" s="422"/>
      <c r="C1081" s="422"/>
      <c r="G1081" s="2">
        <f>+G1080+E1081-F1081</f>
        <v>4.6185277824406512E-14</v>
      </c>
    </row>
    <row r="1082" spans="2:7">
      <c r="B1082" s="422"/>
      <c r="C1082" s="422"/>
      <c r="G1082" s="2">
        <f>+G1081+E1082-F1082</f>
        <v>4.6185277824406512E-14</v>
      </c>
    </row>
    <row r="1083" spans="2:7">
      <c r="B1083" s="422"/>
      <c r="C1083" s="422"/>
      <c r="G1083" s="2">
        <f>+G1082+E1083-F1083</f>
        <v>4.6185277824406512E-14</v>
      </c>
    </row>
    <row r="1084" spans="2:7">
      <c r="B1084" s="422"/>
      <c r="C1084" s="422"/>
      <c r="G1084" s="2">
        <f>+G1083+E1084-F1084</f>
        <v>4.6185277824406512E-14</v>
      </c>
    </row>
    <row r="1085" spans="2:7">
      <c r="B1085" s="422"/>
      <c r="C1085" s="422"/>
      <c r="G1085" s="2">
        <f>+G1084+E1085-F1085</f>
        <v>4.6185277824406512E-14</v>
      </c>
    </row>
    <row r="1086" spans="2:7">
      <c r="B1086" s="422"/>
      <c r="C1086" s="422"/>
      <c r="G1086" s="2">
        <f>+G1085+E1086-F1086</f>
        <v>4.6185277824406512E-14</v>
      </c>
    </row>
    <row r="1087" spans="2:7">
      <c r="B1087" s="422"/>
      <c r="C1087" s="422"/>
      <c r="G1087" s="2">
        <f>+G1086+E1087-F1087</f>
        <v>4.6185277824406512E-14</v>
      </c>
    </row>
    <row r="1088" spans="2:7">
      <c r="B1088" s="422"/>
      <c r="C1088" s="422"/>
      <c r="G1088" s="2">
        <f>+G1087+E1088-F1088</f>
        <v>4.6185277824406512E-14</v>
      </c>
    </row>
    <row r="1089" spans="2:7">
      <c r="B1089" s="422"/>
      <c r="C1089" s="422"/>
      <c r="G1089" s="2">
        <f>+G1088+E1089-F1089</f>
        <v>4.6185277824406512E-14</v>
      </c>
    </row>
    <row r="1090" spans="2:7">
      <c r="B1090" s="422"/>
      <c r="C1090" s="422"/>
      <c r="G1090" s="2">
        <f>+G1089+E1090-F1090</f>
        <v>4.6185277824406512E-14</v>
      </c>
    </row>
    <row r="1091" spans="2:7">
      <c r="B1091" s="422"/>
      <c r="C1091" s="422"/>
      <c r="G1091" s="2">
        <f>+G1090+E1091-F1091</f>
        <v>4.6185277824406512E-14</v>
      </c>
    </row>
    <row r="1092" spans="2:7">
      <c r="B1092" s="422"/>
      <c r="C1092" s="422"/>
      <c r="G1092" s="2">
        <f>+G1091+E1092-F1092</f>
        <v>4.6185277824406512E-14</v>
      </c>
    </row>
    <row r="1093" spans="2:7">
      <c r="B1093" s="422"/>
      <c r="C1093" s="422"/>
      <c r="G1093" s="2">
        <f>+G1092+E1093-F1093</f>
        <v>4.6185277824406512E-14</v>
      </c>
    </row>
    <row r="1094" spans="2:7">
      <c r="B1094" s="422"/>
      <c r="C1094" s="422"/>
      <c r="G1094" s="2">
        <f>+G1093+E1094-F1094</f>
        <v>4.6185277824406512E-14</v>
      </c>
    </row>
    <row r="1095" spans="2:7">
      <c r="B1095" s="422"/>
      <c r="C1095" s="422"/>
      <c r="G1095" s="2">
        <f>+G1094+E1095-F1095</f>
        <v>4.6185277824406512E-14</v>
      </c>
    </row>
    <row r="1096" spans="2:7">
      <c r="B1096" s="422"/>
      <c r="C1096" s="422"/>
      <c r="G1096" s="2">
        <f>+G1095+E1096-F1096</f>
        <v>4.6185277824406512E-14</v>
      </c>
    </row>
    <row r="1097" spans="2:7">
      <c r="B1097" s="422"/>
      <c r="C1097" s="422"/>
      <c r="G1097" s="2">
        <f>+G1096+E1097-F1097</f>
        <v>4.6185277824406512E-14</v>
      </c>
    </row>
    <row r="1098" spans="2:7">
      <c r="B1098" s="422"/>
      <c r="C1098" s="422"/>
      <c r="G1098" s="2">
        <f>+G1097+E1098-F1098</f>
        <v>4.6185277824406512E-14</v>
      </c>
    </row>
    <row r="1099" spans="2:7">
      <c r="B1099" s="422"/>
      <c r="C1099" s="422"/>
      <c r="G1099" s="2">
        <f>+G1098+E1099-F1099</f>
        <v>4.6185277824406512E-14</v>
      </c>
    </row>
    <row r="1100" spans="2:7">
      <c r="B1100" s="422"/>
      <c r="C1100" s="422"/>
      <c r="G1100" s="2">
        <f>+G1099+E1100-F1100</f>
        <v>4.6185277824406512E-14</v>
      </c>
    </row>
    <row r="1101" spans="2:7">
      <c r="B1101" s="422"/>
      <c r="C1101" s="422"/>
      <c r="G1101" s="2">
        <f>+G1100+E1101-F1101</f>
        <v>4.6185277824406512E-14</v>
      </c>
    </row>
    <row r="1102" spans="2:7">
      <c r="B1102" s="422"/>
      <c r="C1102" s="422"/>
      <c r="G1102" s="2">
        <f>+G1101+E1102-F1102</f>
        <v>4.6185277824406512E-14</v>
      </c>
    </row>
    <row r="1103" spans="2:7">
      <c r="B1103" s="422"/>
      <c r="C1103" s="422"/>
      <c r="G1103" s="2">
        <f>+G1102+E1103-F1103</f>
        <v>4.6185277824406512E-14</v>
      </c>
    </row>
    <row r="1104" spans="2:7">
      <c r="B1104" s="422"/>
      <c r="C1104" s="422"/>
      <c r="G1104" s="2">
        <f>+G1103+E1104-F1104</f>
        <v>4.6185277824406512E-14</v>
      </c>
    </row>
    <row r="1105" spans="2:7">
      <c r="B1105" s="422"/>
      <c r="C1105" s="422"/>
      <c r="G1105" s="2">
        <f>+G1104+E1105-F1105</f>
        <v>4.6185277824406512E-14</v>
      </c>
    </row>
    <row r="1106" spans="2:7">
      <c r="B1106" s="422"/>
      <c r="C1106" s="422"/>
      <c r="G1106" s="2">
        <f>+G1105+E1106-F1106</f>
        <v>4.6185277824406512E-14</v>
      </c>
    </row>
    <row r="1107" spans="2:7">
      <c r="B1107" s="422"/>
      <c r="C1107" s="422"/>
      <c r="G1107" s="2">
        <f>+G1106+E1107-F1107</f>
        <v>4.6185277824406512E-14</v>
      </c>
    </row>
    <row r="1108" spans="2:7">
      <c r="B1108" s="422"/>
      <c r="C1108" s="422"/>
      <c r="G1108" s="2">
        <f>+G1107+E1108-F1108</f>
        <v>4.6185277824406512E-14</v>
      </c>
    </row>
    <row r="1109" spans="2:7">
      <c r="B1109" s="422"/>
      <c r="C1109" s="422"/>
      <c r="G1109" s="2">
        <f>+G1108+E1109-F1109</f>
        <v>4.6185277824406512E-14</v>
      </c>
    </row>
    <row r="1110" spans="2:7">
      <c r="B1110" s="422"/>
      <c r="C1110" s="422"/>
      <c r="G1110" s="2">
        <f>+G1109+E1110-F1110</f>
        <v>4.6185277824406512E-14</v>
      </c>
    </row>
    <row r="1111" spans="2:7">
      <c r="B1111" s="422"/>
      <c r="C1111" s="422"/>
      <c r="G1111" s="2">
        <f>+G1110+E1111-F1111</f>
        <v>4.6185277824406512E-14</v>
      </c>
    </row>
    <row r="1112" spans="2:7">
      <c r="B1112" s="422"/>
      <c r="C1112" s="422"/>
      <c r="G1112" s="2">
        <f>+G1111+E1112-F1112</f>
        <v>4.6185277824406512E-14</v>
      </c>
    </row>
    <row r="1113" spans="2:7">
      <c r="B1113" s="422"/>
      <c r="C1113" s="422"/>
      <c r="G1113" s="2">
        <f>+G1112+E1113-F1113</f>
        <v>4.6185277824406512E-14</v>
      </c>
    </row>
    <row r="1114" spans="2:7">
      <c r="B1114" s="422"/>
      <c r="C1114" s="422"/>
      <c r="G1114" s="2">
        <f>+G1113+E1114-F1114</f>
        <v>4.6185277824406512E-14</v>
      </c>
    </row>
    <row r="1115" spans="2:7">
      <c r="B1115" s="422"/>
      <c r="C1115" s="422"/>
      <c r="G1115" s="2">
        <f>+G1114+E1115-F1115</f>
        <v>4.6185277824406512E-14</v>
      </c>
    </row>
    <row r="1116" spans="2:7">
      <c r="B1116" s="422"/>
      <c r="C1116" s="422"/>
      <c r="G1116" s="2">
        <f>+G1115+E1116-F1116</f>
        <v>4.6185277824406512E-14</v>
      </c>
    </row>
    <row r="1117" spans="2:7">
      <c r="B1117" s="422"/>
      <c r="C1117" s="422"/>
      <c r="G1117" s="2">
        <f>+G1116+E1117-F1117</f>
        <v>4.6185277824406512E-14</v>
      </c>
    </row>
    <row r="1118" spans="2:7">
      <c r="B1118" s="422"/>
      <c r="C1118" s="422"/>
      <c r="G1118" s="2">
        <f>+G1117+E1118-F1118</f>
        <v>4.6185277824406512E-14</v>
      </c>
    </row>
    <row r="1119" spans="2:7">
      <c r="B1119" s="422"/>
      <c r="C1119" s="422"/>
      <c r="G1119" s="2">
        <f>+G1118+E1119-F1119</f>
        <v>4.6185277824406512E-14</v>
      </c>
    </row>
    <row r="1120" spans="2:7">
      <c r="B1120" s="422"/>
      <c r="C1120" s="422"/>
      <c r="G1120" s="2">
        <f>+G1119+E1120-F1120</f>
        <v>4.6185277824406512E-14</v>
      </c>
    </row>
    <row r="1121" spans="2:7">
      <c r="B1121" s="422"/>
      <c r="C1121" s="422"/>
      <c r="G1121" s="2">
        <f>+G1120+E1121-F1121</f>
        <v>4.6185277824406512E-14</v>
      </c>
    </row>
    <row r="1122" spans="2:7">
      <c r="B1122" s="422"/>
      <c r="C1122" s="422"/>
      <c r="G1122" s="2">
        <f>+G1121+E1122-F1122</f>
        <v>4.6185277824406512E-14</v>
      </c>
    </row>
    <row r="1123" spans="2:7">
      <c r="B1123" s="422"/>
      <c r="C1123" s="422"/>
      <c r="G1123" s="2">
        <f>+G1122+E1123-F1123</f>
        <v>4.6185277824406512E-14</v>
      </c>
    </row>
    <row r="1124" spans="2:7">
      <c r="B1124" s="422"/>
      <c r="C1124" s="422"/>
      <c r="G1124" s="2">
        <f>+G1123+E1124-F1124</f>
        <v>4.6185277824406512E-14</v>
      </c>
    </row>
    <row r="1125" spans="2:7">
      <c r="B1125" s="422"/>
      <c r="C1125" s="422"/>
      <c r="G1125" s="2">
        <f>+G1124+E1125-F1125</f>
        <v>4.6185277824406512E-14</v>
      </c>
    </row>
    <row r="1126" spans="2:7">
      <c r="B1126" s="422"/>
      <c r="C1126" s="422"/>
      <c r="G1126" s="2">
        <f>+G1125+E1126-F1126</f>
        <v>4.6185277824406512E-14</v>
      </c>
    </row>
    <row r="1127" spans="2:7">
      <c r="B1127" s="422"/>
      <c r="C1127" s="422"/>
      <c r="G1127" s="2">
        <f>+G1126+E1127-F1127</f>
        <v>4.6185277824406512E-14</v>
      </c>
    </row>
    <row r="1128" spans="2:7">
      <c r="B1128" s="422"/>
      <c r="C1128" s="422"/>
      <c r="G1128" s="2">
        <f>+G1127+E1128-F1128</f>
        <v>4.6185277824406512E-14</v>
      </c>
    </row>
    <row r="1129" spans="2:7">
      <c r="B1129" s="422"/>
      <c r="C1129" s="422"/>
      <c r="G1129" s="2">
        <f>+G1128+E1129-F1129</f>
        <v>4.6185277824406512E-14</v>
      </c>
    </row>
    <row r="1130" spans="2:7">
      <c r="B1130" s="422"/>
      <c r="C1130" s="422"/>
      <c r="G1130" s="2">
        <f>+G1129+E1130-F1130</f>
        <v>4.6185277824406512E-14</v>
      </c>
    </row>
    <row r="1131" spans="2:7">
      <c r="B1131" s="422"/>
      <c r="C1131" s="422"/>
      <c r="G1131" s="2">
        <f>+G1130+E1131-F1131</f>
        <v>4.6185277824406512E-14</v>
      </c>
    </row>
    <row r="1132" spans="2:7">
      <c r="B1132" s="422"/>
      <c r="C1132" s="422"/>
      <c r="G1132" s="2">
        <f>+G1131+E1132-F1132</f>
        <v>4.6185277824406512E-14</v>
      </c>
    </row>
    <row r="1133" spans="2:7">
      <c r="B1133" s="422"/>
      <c r="C1133" s="422"/>
      <c r="G1133" s="2">
        <f>+G1132+E1133-F1133</f>
        <v>4.6185277824406512E-14</v>
      </c>
    </row>
    <row r="1134" spans="2:7">
      <c r="B1134" s="422"/>
      <c r="C1134" s="422"/>
      <c r="G1134" s="2">
        <f>+G1133+E1134-F1134</f>
        <v>4.6185277824406512E-14</v>
      </c>
    </row>
    <row r="1135" spans="2:7">
      <c r="B1135" s="422"/>
      <c r="C1135" s="422"/>
      <c r="G1135" s="2">
        <f>+G1134+E1135-F1135</f>
        <v>4.6185277824406512E-14</v>
      </c>
    </row>
    <row r="1136" spans="2:7">
      <c r="B1136" s="422"/>
      <c r="C1136" s="422"/>
      <c r="G1136" s="2">
        <f>+G1135+E1136-F1136</f>
        <v>4.6185277824406512E-14</v>
      </c>
    </row>
    <row r="1137" spans="2:7">
      <c r="B1137" s="422"/>
      <c r="C1137" s="422"/>
      <c r="G1137" s="2">
        <f>+G1136+E1137-F1137</f>
        <v>4.6185277824406512E-14</v>
      </c>
    </row>
    <row r="1138" spans="2:7">
      <c r="B1138" s="422"/>
      <c r="C1138" s="422"/>
      <c r="G1138" s="2">
        <f>+G1137+E1138-F1138</f>
        <v>4.6185277824406512E-14</v>
      </c>
    </row>
    <row r="1139" spans="2:7">
      <c r="B1139" s="422"/>
      <c r="C1139" s="422"/>
      <c r="G1139" s="2">
        <f>+G1138+E1139-F1139</f>
        <v>4.6185277824406512E-14</v>
      </c>
    </row>
    <row r="1140" spans="2:7">
      <c r="B1140" s="422"/>
      <c r="C1140" s="422"/>
      <c r="G1140" s="2">
        <f>+G1139+E1140-F1140</f>
        <v>4.6185277824406512E-14</v>
      </c>
    </row>
    <row r="1141" spans="2:7">
      <c r="B1141" s="422"/>
      <c r="C1141" s="422"/>
      <c r="G1141" s="2">
        <f>+G1140+E1141-F1141</f>
        <v>4.6185277824406512E-14</v>
      </c>
    </row>
    <row r="1142" spans="2:7">
      <c r="B1142" s="422"/>
      <c r="C1142" s="422"/>
      <c r="G1142" s="2">
        <f>+G1141+E1142-F1142</f>
        <v>4.6185277824406512E-14</v>
      </c>
    </row>
    <row r="1143" spans="2:7">
      <c r="B1143" s="422"/>
      <c r="C1143" s="422"/>
      <c r="G1143" s="2">
        <f>+G1142+E1143-F1143</f>
        <v>4.6185277824406512E-14</v>
      </c>
    </row>
    <row r="1144" spans="2:7">
      <c r="B1144" s="422"/>
      <c r="C1144" s="422"/>
      <c r="G1144" s="2">
        <f>+G1143+E1144-F1144</f>
        <v>4.6185277824406512E-14</v>
      </c>
    </row>
    <row r="1145" spans="2:7">
      <c r="B1145" s="422"/>
      <c r="C1145" s="422"/>
      <c r="G1145" s="2">
        <f>+G1144+E1145-F1145</f>
        <v>4.6185277824406512E-14</v>
      </c>
    </row>
    <row r="1146" spans="2:7">
      <c r="B1146" s="422"/>
      <c r="C1146" s="422"/>
      <c r="G1146" s="2">
        <f>+G1145+E1146-F1146</f>
        <v>4.6185277824406512E-14</v>
      </c>
    </row>
    <row r="1147" spans="2:7">
      <c r="B1147" s="422"/>
      <c r="C1147" s="422"/>
      <c r="G1147" s="2">
        <f>+G1146+E1147-F1147</f>
        <v>4.6185277824406512E-14</v>
      </c>
    </row>
    <row r="1148" spans="2:7">
      <c r="B1148" s="422"/>
      <c r="C1148" s="422"/>
      <c r="G1148" s="2">
        <f>+G1147+E1148-F1148</f>
        <v>4.6185277824406512E-14</v>
      </c>
    </row>
    <row r="1149" spans="2:7">
      <c r="B1149" s="422"/>
      <c r="C1149" s="422"/>
      <c r="G1149" s="2">
        <f>+G1148+E1149-F1149</f>
        <v>4.6185277824406512E-14</v>
      </c>
    </row>
    <row r="1150" spans="2:7">
      <c r="B1150" s="422"/>
      <c r="C1150" s="422"/>
      <c r="G1150" s="2">
        <f>+G1149+E1150-F1150</f>
        <v>4.6185277824406512E-14</v>
      </c>
    </row>
    <row r="1151" spans="2:7">
      <c r="B1151" s="422"/>
      <c r="C1151" s="422"/>
      <c r="G1151" s="2">
        <f>+G1150+E1151-F1151</f>
        <v>4.6185277824406512E-14</v>
      </c>
    </row>
    <row r="1152" spans="2:7">
      <c r="B1152" s="422"/>
      <c r="C1152" s="422"/>
      <c r="G1152" s="2">
        <f>+G1151+E1152-F1152</f>
        <v>4.6185277824406512E-14</v>
      </c>
    </row>
    <row r="1153" spans="2:7">
      <c r="B1153" s="422"/>
      <c r="C1153" s="422"/>
      <c r="G1153" s="2">
        <f>+G1152+E1153-F1153</f>
        <v>4.6185277824406512E-14</v>
      </c>
    </row>
    <row r="1154" spans="2:7">
      <c r="B1154" s="422"/>
      <c r="C1154" s="422"/>
      <c r="G1154" s="2">
        <f>+G1153+E1154-F1154</f>
        <v>4.6185277824406512E-14</v>
      </c>
    </row>
    <row r="1155" spans="2:7">
      <c r="B1155" s="422"/>
      <c r="C1155" s="422"/>
      <c r="G1155" s="2">
        <f>+G1154+E1155-F1155</f>
        <v>4.6185277824406512E-14</v>
      </c>
    </row>
    <row r="1156" spans="2:7">
      <c r="B1156" s="422"/>
      <c r="C1156" s="422"/>
      <c r="G1156" s="2">
        <f>+G1155+E1156-F1156</f>
        <v>4.6185277824406512E-14</v>
      </c>
    </row>
    <row r="1157" spans="2:7">
      <c r="B1157" s="422"/>
      <c r="C1157" s="422"/>
      <c r="G1157" s="2">
        <f>+G1156+E1157-F1157</f>
        <v>4.6185277824406512E-14</v>
      </c>
    </row>
    <row r="1158" spans="2:7">
      <c r="B1158" s="422"/>
      <c r="C1158" s="422"/>
      <c r="G1158" s="2">
        <f>+G1157+E1158-F1158</f>
        <v>4.6185277824406512E-14</v>
      </c>
    </row>
    <row r="1159" spans="2:7">
      <c r="B1159" s="422"/>
      <c r="C1159" s="422"/>
      <c r="G1159" s="2">
        <f>+G1158+E1159-F1159</f>
        <v>4.6185277824406512E-14</v>
      </c>
    </row>
    <row r="1160" spans="2:7">
      <c r="B1160" s="422"/>
      <c r="C1160" s="422"/>
      <c r="G1160" s="2">
        <f>+G1159+E1160-F1160</f>
        <v>4.6185277824406512E-14</v>
      </c>
    </row>
    <row r="1161" spans="2:7">
      <c r="B1161" s="422"/>
      <c r="C1161" s="422"/>
      <c r="G1161" s="2">
        <f>+G1160+E1161-F1161</f>
        <v>4.6185277824406512E-14</v>
      </c>
    </row>
    <row r="1162" spans="2:7">
      <c r="B1162" s="422"/>
      <c r="C1162" s="422"/>
      <c r="G1162" s="2">
        <f>+G1161+E1162-F1162</f>
        <v>4.6185277824406512E-14</v>
      </c>
    </row>
    <row r="1163" spans="2:7">
      <c r="B1163" s="422"/>
      <c r="C1163" s="422"/>
      <c r="G1163" s="2">
        <f>+G1162+E1163-F1163</f>
        <v>4.6185277824406512E-14</v>
      </c>
    </row>
    <row r="1164" spans="2:7">
      <c r="B1164" s="422"/>
      <c r="C1164" s="422"/>
      <c r="G1164" s="2">
        <f>+G1163+E1164-F1164</f>
        <v>4.6185277824406512E-14</v>
      </c>
    </row>
    <row r="1165" spans="2:7">
      <c r="B1165" s="422"/>
      <c r="C1165" s="422"/>
      <c r="G1165" s="2">
        <f>+G1164+E1165-F1165</f>
        <v>4.6185277824406512E-14</v>
      </c>
    </row>
    <row r="1166" spans="2:7">
      <c r="B1166" s="422"/>
      <c r="C1166" s="422"/>
      <c r="G1166" s="2">
        <f>+G1165+E1166-F1166</f>
        <v>4.6185277824406512E-14</v>
      </c>
    </row>
    <row r="1167" spans="2:7">
      <c r="B1167" s="422"/>
      <c r="C1167" s="422"/>
      <c r="G1167" s="2">
        <f>+G1166+E1167-F1167</f>
        <v>4.6185277824406512E-14</v>
      </c>
    </row>
    <row r="1168" spans="2:7">
      <c r="B1168" s="422"/>
      <c r="C1168" s="422"/>
      <c r="G1168" s="2">
        <f>+G1167+E1168-F1168</f>
        <v>4.6185277824406512E-14</v>
      </c>
    </row>
    <row r="1169" spans="2:7">
      <c r="B1169" s="422"/>
      <c r="C1169" s="422"/>
      <c r="G1169" s="2">
        <f>+G1168+E1169-F1169</f>
        <v>4.6185277824406512E-14</v>
      </c>
    </row>
    <row r="1170" spans="2:7">
      <c r="B1170" s="422"/>
      <c r="C1170" s="422"/>
      <c r="G1170" s="2">
        <f>+G1169+E1170-F1170</f>
        <v>4.6185277824406512E-14</v>
      </c>
    </row>
    <row r="1171" spans="2:7">
      <c r="B1171" s="422"/>
      <c r="C1171" s="422"/>
      <c r="G1171" s="2">
        <f>+G1170+E1171-F1171</f>
        <v>4.6185277824406512E-14</v>
      </c>
    </row>
    <row r="1172" spans="2:7">
      <c r="B1172" s="422"/>
      <c r="C1172" s="422"/>
      <c r="G1172" s="2">
        <f>+G1171+E1172-F1172</f>
        <v>4.6185277824406512E-14</v>
      </c>
    </row>
    <row r="1173" spans="2:7">
      <c r="B1173" s="422"/>
      <c r="C1173" s="422"/>
      <c r="G1173" s="2">
        <f>+G1172+E1173-F1173</f>
        <v>4.6185277824406512E-14</v>
      </c>
    </row>
    <row r="1174" spans="2:7">
      <c r="B1174" s="422"/>
      <c r="C1174" s="422"/>
      <c r="G1174" s="2">
        <f>+G1173+E1174-F1174</f>
        <v>4.6185277824406512E-14</v>
      </c>
    </row>
    <row r="1175" spans="2:7">
      <c r="B1175" s="422"/>
      <c r="C1175" s="422"/>
      <c r="G1175" s="2">
        <f>+G1174+E1175-F1175</f>
        <v>4.6185277824406512E-14</v>
      </c>
    </row>
    <row r="1176" spans="2:7">
      <c r="B1176" s="422"/>
      <c r="C1176" s="422"/>
      <c r="G1176" s="2">
        <f>+G1175+E1176-F1176</f>
        <v>4.6185277824406512E-14</v>
      </c>
    </row>
    <row r="1177" spans="2:7">
      <c r="B1177" s="422"/>
      <c r="C1177" s="422"/>
      <c r="G1177" s="2">
        <f>+G1176+E1177-F1177</f>
        <v>4.6185277824406512E-14</v>
      </c>
    </row>
    <row r="1178" spans="2:7">
      <c r="B1178" s="422"/>
      <c r="C1178" s="422"/>
      <c r="G1178" s="2">
        <f>+G1177+E1178-F1178</f>
        <v>4.6185277824406512E-14</v>
      </c>
    </row>
    <row r="1179" spans="2:7">
      <c r="B1179" s="422"/>
      <c r="C1179" s="422"/>
      <c r="G1179" s="2">
        <f>+G1178+E1179-F1179</f>
        <v>4.6185277824406512E-14</v>
      </c>
    </row>
    <row r="1180" spans="2:7">
      <c r="B1180" s="422"/>
      <c r="C1180" s="422"/>
      <c r="G1180" s="2">
        <f>+G1179+E1180-F1180</f>
        <v>4.6185277824406512E-14</v>
      </c>
    </row>
    <row r="1181" spans="2:7">
      <c r="B1181" s="422"/>
      <c r="C1181" s="422"/>
      <c r="G1181" s="2">
        <f>+G1180+E1181-F1181</f>
        <v>4.6185277824406512E-14</v>
      </c>
    </row>
    <row r="1182" spans="2:7">
      <c r="B1182" s="422"/>
      <c r="C1182" s="422"/>
      <c r="G1182" s="2">
        <f>+G1181+E1182-F1182</f>
        <v>4.6185277824406512E-14</v>
      </c>
    </row>
    <row r="1183" spans="2:7">
      <c r="B1183" s="422"/>
      <c r="C1183" s="422"/>
      <c r="G1183" s="2">
        <f>+G1182+E1183-F1183</f>
        <v>4.6185277824406512E-14</v>
      </c>
    </row>
    <row r="1184" spans="2:7">
      <c r="B1184" s="422"/>
      <c r="C1184" s="422"/>
      <c r="G1184" s="2">
        <f>+G1183+E1184-F1184</f>
        <v>4.6185277824406512E-14</v>
      </c>
    </row>
    <row r="1185" spans="2:7">
      <c r="B1185" s="422"/>
      <c r="C1185" s="422"/>
      <c r="G1185" s="2">
        <f>+G1184+E1185-F1185</f>
        <v>4.6185277824406512E-14</v>
      </c>
    </row>
    <row r="1186" spans="2:7">
      <c r="B1186" s="422"/>
      <c r="C1186" s="422"/>
      <c r="G1186" s="2">
        <f>+G1185+E1186-F1186</f>
        <v>4.6185277824406512E-14</v>
      </c>
    </row>
    <row r="1187" spans="2:7">
      <c r="B1187" s="422"/>
      <c r="C1187" s="422"/>
      <c r="G1187" s="2">
        <f>+G1186+E1187-F1187</f>
        <v>4.6185277824406512E-14</v>
      </c>
    </row>
    <row r="1188" spans="2:7">
      <c r="B1188" s="422"/>
      <c r="C1188" s="422"/>
      <c r="G1188" s="2">
        <f>+G1187+E1188-F1188</f>
        <v>4.6185277824406512E-14</v>
      </c>
    </row>
    <row r="1189" spans="2:7">
      <c r="B1189" s="422"/>
      <c r="C1189" s="422"/>
      <c r="G1189" s="2">
        <f>+G1188+E1189-F1189</f>
        <v>4.6185277824406512E-14</v>
      </c>
    </row>
    <row r="1190" spans="2:7">
      <c r="B1190" s="422"/>
      <c r="C1190" s="422"/>
      <c r="G1190" s="2">
        <f>+G1189+E1190-F1190</f>
        <v>4.6185277824406512E-14</v>
      </c>
    </row>
    <row r="1191" spans="2:7">
      <c r="B1191" s="422"/>
      <c r="C1191" s="422"/>
      <c r="G1191" s="2">
        <f>+G1190+E1191-F1191</f>
        <v>4.6185277824406512E-14</v>
      </c>
    </row>
    <row r="1192" spans="2:7">
      <c r="B1192" s="422"/>
      <c r="C1192" s="422"/>
      <c r="G1192" s="2">
        <f>+G1191+E1192-F1192</f>
        <v>4.6185277824406512E-14</v>
      </c>
    </row>
    <row r="1193" spans="2:7">
      <c r="B1193" s="422"/>
      <c r="C1193" s="422"/>
      <c r="G1193" s="2">
        <f>+G1192+E1193-F1193</f>
        <v>4.6185277824406512E-14</v>
      </c>
    </row>
    <row r="1194" spans="2:7">
      <c r="B1194" s="422"/>
      <c r="C1194" s="422"/>
      <c r="G1194" s="2">
        <f>+G1193+E1194-F1194</f>
        <v>4.6185277824406512E-14</v>
      </c>
    </row>
    <row r="1195" spans="2:7">
      <c r="B1195" s="422"/>
      <c r="C1195" s="422"/>
      <c r="G1195" s="2">
        <f>+G1194+E1195-F1195</f>
        <v>4.6185277824406512E-14</v>
      </c>
    </row>
    <row r="1196" spans="2:7">
      <c r="B1196" s="422"/>
      <c r="C1196" s="422"/>
      <c r="G1196" s="2">
        <f>+G1195+E1196-F1196</f>
        <v>4.6185277824406512E-14</v>
      </c>
    </row>
    <row r="1197" spans="2:7">
      <c r="B1197" s="422"/>
      <c r="C1197" s="422"/>
      <c r="G1197" s="2">
        <f>+G1196+E1197-F1197</f>
        <v>4.6185277824406512E-14</v>
      </c>
    </row>
    <row r="1198" spans="2:7">
      <c r="B1198" s="422"/>
      <c r="C1198" s="422"/>
      <c r="G1198" s="2">
        <f>+G1197+E1198-F1198</f>
        <v>4.6185277824406512E-14</v>
      </c>
    </row>
    <row r="1199" spans="2:7">
      <c r="B1199" s="422"/>
      <c r="C1199" s="422"/>
      <c r="G1199" s="2">
        <f>+G1198+E1199-F1199</f>
        <v>4.6185277824406512E-14</v>
      </c>
    </row>
    <row r="1200" spans="2:7">
      <c r="B1200" s="422"/>
      <c r="C1200" s="422"/>
      <c r="G1200" s="2">
        <f>+G1199+E1200-F1200</f>
        <v>4.6185277824406512E-14</v>
      </c>
    </row>
    <row r="1201" spans="2:7">
      <c r="B1201" s="422"/>
      <c r="C1201" s="422"/>
      <c r="G1201" s="2">
        <f>+G1200+E1201-F1201</f>
        <v>4.6185277824406512E-14</v>
      </c>
    </row>
    <row r="1202" spans="2:7">
      <c r="B1202" s="422"/>
      <c r="C1202" s="422"/>
      <c r="G1202" s="2">
        <f>+G1201+E1202-F1202</f>
        <v>4.6185277824406512E-14</v>
      </c>
    </row>
    <row r="1203" spans="2:7">
      <c r="B1203" s="422"/>
      <c r="C1203" s="422"/>
      <c r="G1203" s="2">
        <f>+G1202+E1203-F1203</f>
        <v>4.6185277824406512E-14</v>
      </c>
    </row>
    <row r="1204" spans="2:7">
      <c r="B1204" s="422"/>
      <c r="C1204" s="422"/>
      <c r="G1204" s="2">
        <f>+G1203+E1204-F1204</f>
        <v>4.6185277824406512E-14</v>
      </c>
    </row>
    <row r="1205" spans="2:7">
      <c r="B1205" s="422"/>
      <c r="C1205" s="422"/>
      <c r="G1205" s="2">
        <f>+G1204+E1205-F1205</f>
        <v>4.6185277824406512E-14</v>
      </c>
    </row>
    <row r="1206" spans="2:7">
      <c r="B1206" s="422"/>
      <c r="C1206" s="422"/>
      <c r="G1206" s="2">
        <f>+G1205+E1206-F1206</f>
        <v>4.6185277824406512E-14</v>
      </c>
    </row>
    <row r="1207" spans="2:7">
      <c r="B1207" s="422"/>
      <c r="C1207" s="422"/>
      <c r="G1207" s="2">
        <f>+G1206+E1207-F1207</f>
        <v>4.6185277824406512E-14</v>
      </c>
    </row>
    <row r="1208" spans="2:7">
      <c r="B1208" s="422"/>
      <c r="C1208" s="422"/>
      <c r="G1208" s="2">
        <f>+G1207+E1208-F1208</f>
        <v>4.6185277824406512E-14</v>
      </c>
    </row>
    <row r="1209" spans="2:7">
      <c r="B1209" s="422"/>
      <c r="C1209" s="422"/>
      <c r="G1209" s="2">
        <f>+G1208+E1209-F1209</f>
        <v>4.6185277824406512E-14</v>
      </c>
    </row>
    <row r="1210" spans="2:7">
      <c r="B1210" s="422"/>
      <c r="C1210" s="422"/>
      <c r="G1210" s="2">
        <f>+G1209+E1210-F1210</f>
        <v>4.6185277824406512E-14</v>
      </c>
    </row>
    <row r="1211" spans="2:7">
      <c r="B1211" s="422"/>
      <c r="C1211" s="422"/>
      <c r="G1211" s="2">
        <f>+G1210+E1211-F1211</f>
        <v>4.6185277824406512E-14</v>
      </c>
    </row>
    <row r="1212" spans="2:7">
      <c r="B1212" s="422"/>
      <c r="C1212" s="422"/>
      <c r="G1212" s="2">
        <f>+G1211+E1212-F1212</f>
        <v>4.6185277824406512E-14</v>
      </c>
    </row>
    <row r="1213" spans="2:7">
      <c r="B1213" s="422"/>
      <c r="C1213" s="422"/>
      <c r="G1213" s="2">
        <f>+G1212+E1213-F1213</f>
        <v>4.6185277824406512E-14</v>
      </c>
    </row>
    <row r="1214" spans="2:7">
      <c r="B1214" s="422"/>
      <c r="C1214" s="422"/>
      <c r="G1214" s="2">
        <f>+G1213+E1214-F1214</f>
        <v>4.6185277824406512E-14</v>
      </c>
    </row>
    <row r="1215" spans="2:7">
      <c r="B1215" s="422"/>
      <c r="C1215" s="422"/>
      <c r="G1215" s="2">
        <f>+G1214+E1215-F1215</f>
        <v>4.6185277824406512E-14</v>
      </c>
    </row>
    <row r="1216" spans="2:7">
      <c r="B1216" s="422"/>
      <c r="C1216" s="422"/>
      <c r="G1216" s="2">
        <f>+G1215+E1216-F1216</f>
        <v>4.6185277824406512E-14</v>
      </c>
    </row>
    <row r="1217" spans="2:7">
      <c r="B1217" s="422"/>
      <c r="C1217" s="422"/>
      <c r="G1217" s="2">
        <f>+G1216+E1217-F1217</f>
        <v>4.6185277824406512E-14</v>
      </c>
    </row>
    <row r="1218" spans="2:7">
      <c r="B1218" s="422"/>
      <c r="C1218" s="422"/>
      <c r="G1218" s="2">
        <f>+G1217+E1218-F1218</f>
        <v>4.6185277824406512E-14</v>
      </c>
    </row>
    <row r="1219" spans="2:7">
      <c r="B1219" s="422"/>
      <c r="C1219" s="422"/>
      <c r="G1219" s="2">
        <f>+G1218+E1219-F1219</f>
        <v>4.6185277824406512E-14</v>
      </c>
    </row>
    <row r="1220" spans="2:7">
      <c r="B1220" s="422"/>
      <c r="C1220" s="422"/>
      <c r="G1220" s="2">
        <f>+G1219+E1220-F1220</f>
        <v>4.6185277824406512E-14</v>
      </c>
    </row>
    <row r="1221" spans="2:7">
      <c r="B1221" s="422"/>
      <c r="C1221" s="422"/>
      <c r="G1221" s="2">
        <f>+G1220+E1221-F1221</f>
        <v>4.6185277824406512E-14</v>
      </c>
    </row>
    <row r="1222" spans="2:7">
      <c r="B1222" s="422"/>
      <c r="C1222" s="422"/>
      <c r="G1222" s="2">
        <f>+G1221+E1222-F1222</f>
        <v>4.6185277824406512E-14</v>
      </c>
    </row>
    <row r="1223" spans="2:7">
      <c r="B1223" s="422"/>
      <c r="C1223" s="422"/>
      <c r="G1223" s="2">
        <f>+G1222+E1223-F1223</f>
        <v>4.6185277824406512E-14</v>
      </c>
    </row>
    <row r="1224" spans="2:7">
      <c r="B1224" s="422"/>
      <c r="C1224" s="422"/>
      <c r="G1224" s="2">
        <f>+G1223+E1224-F1224</f>
        <v>4.6185277824406512E-14</v>
      </c>
    </row>
    <row r="1225" spans="2:7">
      <c r="B1225" s="422"/>
      <c r="C1225" s="422"/>
      <c r="G1225" s="2">
        <f>+G1224+E1225-F1225</f>
        <v>4.6185277824406512E-14</v>
      </c>
    </row>
    <row r="1226" spans="2:7">
      <c r="B1226" s="422"/>
      <c r="C1226" s="422"/>
      <c r="G1226" s="2">
        <f>+G1225+E1226-F1226</f>
        <v>4.6185277824406512E-14</v>
      </c>
    </row>
    <row r="1227" spans="2:7">
      <c r="B1227" s="422"/>
      <c r="C1227" s="422"/>
      <c r="G1227" s="2">
        <f>+G1226+E1227-F1227</f>
        <v>4.6185277824406512E-14</v>
      </c>
    </row>
    <row r="1228" spans="2:7">
      <c r="B1228" s="422"/>
      <c r="C1228" s="422"/>
      <c r="G1228" s="2">
        <f>+G1227+E1228-F1228</f>
        <v>4.6185277824406512E-14</v>
      </c>
    </row>
    <row r="1229" spans="2:7">
      <c r="B1229" s="422"/>
      <c r="C1229" s="422"/>
      <c r="G1229" s="2">
        <f>+G1228+E1229-F1229</f>
        <v>4.6185277824406512E-14</v>
      </c>
    </row>
    <row r="1230" spans="2:7">
      <c r="B1230" s="422"/>
      <c r="C1230" s="422"/>
      <c r="G1230" s="2">
        <f>+G1229+E1230-F1230</f>
        <v>4.6185277824406512E-14</v>
      </c>
    </row>
    <row r="1231" spans="2:7">
      <c r="B1231" s="422"/>
      <c r="C1231" s="422"/>
      <c r="G1231" s="2">
        <f>+G1230+E1231-F1231</f>
        <v>4.6185277824406512E-14</v>
      </c>
    </row>
    <row r="1232" spans="2:7">
      <c r="B1232" s="422"/>
      <c r="C1232" s="422"/>
      <c r="G1232" s="2">
        <f>+G1231+E1232-F1232</f>
        <v>4.6185277824406512E-14</v>
      </c>
    </row>
    <row r="1233" spans="2:7">
      <c r="B1233" s="422"/>
      <c r="C1233" s="422"/>
      <c r="G1233" s="2">
        <f>+G1232+E1233-F1233</f>
        <v>4.6185277824406512E-14</v>
      </c>
    </row>
    <row r="1234" spans="2:7">
      <c r="B1234" s="422"/>
      <c r="C1234" s="422"/>
      <c r="G1234" s="2">
        <f>+G1233+E1234-F1234</f>
        <v>4.6185277824406512E-14</v>
      </c>
    </row>
    <row r="1235" spans="2:7">
      <c r="B1235" s="422"/>
      <c r="C1235" s="422"/>
      <c r="G1235" s="2">
        <f>+G1234+E1235-F1235</f>
        <v>4.6185277824406512E-14</v>
      </c>
    </row>
    <row r="1236" spans="2:7">
      <c r="B1236" s="422"/>
      <c r="C1236" s="422"/>
      <c r="G1236" s="2">
        <f>+G1235+E1236-F1236</f>
        <v>4.6185277824406512E-14</v>
      </c>
    </row>
    <row r="1237" spans="2:7">
      <c r="B1237" s="422"/>
      <c r="C1237" s="422"/>
      <c r="G1237" s="2">
        <f>+G1236+E1237-F1237</f>
        <v>4.6185277824406512E-14</v>
      </c>
    </row>
    <row r="1238" spans="2:7">
      <c r="B1238" s="422"/>
      <c r="C1238" s="422"/>
      <c r="G1238" s="2">
        <f>+G1237+E1238-F1238</f>
        <v>4.6185277824406512E-14</v>
      </c>
    </row>
    <row r="1239" spans="2:7">
      <c r="B1239" s="422"/>
      <c r="C1239" s="422"/>
      <c r="G1239" s="2">
        <f>+G1238+E1239-F1239</f>
        <v>4.6185277824406512E-14</v>
      </c>
    </row>
    <row r="1240" spans="2:7">
      <c r="B1240" s="422"/>
      <c r="C1240" s="422"/>
      <c r="G1240" s="2">
        <f>+G1239+E1240-F1240</f>
        <v>4.6185277824406512E-14</v>
      </c>
    </row>
    <row r="1241" spans="2:7">
      <c r="B1241" s="422"/>
      <c r="C1241" s="422"/>
      <c r="G1241" s="2">
        <f>+G1240+E1241-F1241</f>
        <v>4.6185277824406512E-14</v>
      </c>
    </row>
    <row r="1242" spans="2:7">
      <c r="B1242" s="422"/>
      <c r="C1242" s="422"/>
      <c r="G1242" s="2">
        <f>+G1241+E1242-F1242</f>
        <v>4.6185277824406512E-14</v>
      </c>
    </row>
    <row r="1243" spans="2:7">
      <c r="B1243" s="422"/>
      <c r="C1243" s="422"/>
      <c r="G1243" s="2">
        <f>+G1242+E1243-F1243</f>
        <v>4.6185277824406512E-14</v>
      </c>
    </row>
    <row r="1244" spans="2:7">
      <c r="B1244" s="422"/>
      <c r="C1244" s="422"/>
      <c r="G1244" s="2">
        <f>+G1243+E1244-F1244</f>
        <v>4.6185277824406512E-14</v>
      </c>
    </row>
    <row r="1245" spans="2:7">
      <c r="B1245" s="422"/>
      <c r="C1245" s="422"/>
      <c r="G1245" s="2">
        <f>+G1244+E1245-F1245</f>
        <v>4.6185277824406512E-14</v>
      </c>
    </row>
    <row r="1246" spans="2:7">
      <c r="B1246" s="422"/>
      <c r="C1246" s="422"/>
      <c r="G1246" s="2">
        <f>+G1245+E1246-F1246</f>
        <v>4.6185277824406512E-14</v>
      </c>
    </row>
    <row r="1247" spans="2:7">
      <c r="B1247" s="422"/>
      <c r="C1247" s="422"/>
      <c r="G1247" s="2">
        <f>+G1246+E1247-F1247</f>
        <v>4.6185277824406512E-14</v>
      </c>
    </row>
    <row r="1248" spans="2:7">
      <c r="B1248" s="422"/>
      <c r="C1248" s="422"/>
      <c r="G1248" s="2">
        <f>+G1247+E1248-F1248</f>
        <v>4.6185277824406512E-14</v>
      </c>
    </row>
    <row r="1249" spans="2:7">
      <c r="B1249" s="422"/>
      <c r="C1249" s="422"/>
      <c r="G1249" s="2">
        <f>+G1248+E1249-F1249</f>
        <v>4.6185277824406512E-14</v>
      </c>
    </row>
    <row r="1250" spans="2:7">
      <c r="B1250" s="422"/>
      <c r="C1250" s="422"/>
      <c r="G1250" s="2">
        <f>+G1249+E1250-F1250</f>
        <v>4.6185277824406512E-14</v>
      </c>
    </row>
    <row r="1251" spans="2:7">
      <c r="B1251" s="422"/>
      <c r="C1251" s="422"/>
      <c r="G1251" s="2">
        <f>+G1250+E1251-F1251</f>
        <v>4.6185277824406512E-14</v>
      </c>
    </row>
    <row r="1252" spans="2:7">
      <c r="B1252" s="422"/>
      <c r="C1252" s="422"/>
      <c r="G1252" s="2">
        <f>+G1251+E1252-F1252</f>
        <v>4.6185277824406512E-14</v>
      </c>
    </row>
    <row r="1253" spans="2:7">
      <c r="B1253" s="422"/>
      <c r="C1253" s="422"/>
      <c r="G1253" s="2">
        <f>+G1252+E1253-F1253</f>
        <v>4.6185277824406512E-14</v>
      </c>
    </row>
    <row r="1254" spans="2:7">
      <c r="B1254" s="422"/>
      <c r="C1254" s="422"/>
      <c r="G1254" s="2">
        <f>+G1253+E1254-F1254</f>
        <v>4.6185277824406512E-14</v>
      </c>
    </row>
    <row r="1255" spans="2:7">
      <c r="B1255" s="422"/>
      <c r="C1255" s="422"/>
      <c r="G1255" s="2">
        <f>+G1254+E1255-F1255</f>
        <v>4.6185277824406512E-14</v>
      </c>
    </row>
    <row r="1256" spans="2:7">
      <c r="B1256" s="422"/>
      <c r="C1256" s="422"/>
      <c r="G1256" s="2">
        <f>+G1255+E1256-F1256</f>
        <v>4.6185277824406512E-14</v>
      </c>
    </row>
    <row r="1257" spans="2:7">
      <c r="B1257" s="422"/>
      <c r="C1257" s="422"/>
      <c r="G1257" s="2">
        <f>+G1256+E1257-F1257</f>
        <v>4.6185277824406512E-14</v>
      </c>
    </row>
    <row r="1258" spans="2:7">
      <c r="B1258" s="422"/>
      <c r="C1258" s="422"/>
      <c r="G1258" s="2">
        <f>+G1257+E1258-F1258</f>
        <v>4.6185277824406512E-14</v>
      </c>
    </row>
    <row r="1259" spans="2:7">
      <c r="B1259" s="422"/>
      <c r="C1259" s="422"/>
      <c r="G1259" s="2">
        <f>+G1258+E1259-F1259</f>
        <v>4.6185277824406512E-14</v>
      </c>
    </row>
    <row r="1260" spans="2:7">
      <c r="B1260" s="422"/>
      <c r="C1260" s="422"/>
      <c r="G1260" s="2">
        <f>+G1259+E1260-F1260</f>
        <v>4.6185277824406512E-14</v>
      </c>
    </row>
    <row r="1261" spans="2:7">
      <c r="B1261" s="422"/>
      <c r="C1261" s="422"/>
      <c r="G1261" s="2">
        <f>+G1260+E1261-F1261</f>
        <v>4.6185277824406512E-14</v>
      </c>
    </row>
    <row r="1262" spans="2:7">
      <c r="B1262" s="422"/>
      <c r="C1262" s="422"/>
      <c r="G1262" s="2">
        <f>+G1261+E1262-F1262</f>
        <v>4.6185277824406512E-14</v>
      </c>
    </row>
    <row r="1263" spans="2:7">
      <c r="B1263" s="422"/>
      <c r="C1263" s="422"/>
      <c r="G1263" s="2">
        <f>+G1262+E1263-F1263</f>
        <v>4.6185277824406512E-14</v>
      </c>
    </row>
    <row r="1264" spans="2:7">
      <c r="B1264" s="422"/>
      <c r="C1264" s="422"/>
      <c r="G1264" s="2">
        <f>+G1263+E1264-F1264</f>
        <v>4.6185277824406512E-14</v>
      </c>
    </row>
    <row r="1265" spans="2:7">
      <c r="B1265" s="422"/>
      <c r="C1265" s="422"/>
      <c r="G1265" s="2">
        <f>+G1264+E1265-F1265</f>
        <v>4.6185277824406512E-14</v>
      </c>
    </row>
    <row r="1266" spans="2:7">
      <c r="B1266" s="422"/>
      <c r="C1266" s="422"/>
      <c r="G1266" s="2">
        <f>+G1265+E1266-F1266</f>
        <v>4.6185277824406512E-14</v>
      </c>
    </row>
    <row r="1267" spans="2:7">
      <c r="B1267" s="422"/>
      <c r="C1267" s="422"/>
      <c r="G1267" s="2">
        <f>+G1266+E1267-F1267</f>
        <v>4.6185277824406512E-14</v>
      </c>
    </row>
    <row r="1268" spans="2:7">
      <c r="B1268" s="422"/>
      <c r="C1268" s="422"/>
      <c r="G1268" s="2">
        <f>+G1267+E1268-F1268</f>
        <v>4.6185277824406512E-14</v>
      </c>
    </row>
    <row r="1269" spans="2:7">
      <c r="B1269" s="422"/>
      <c r="C1269" s="422"/>
      <c r="G1269" s="2">
        <f>+G1268+E1269-F1269</f>
        <v>4.6185277824406512E-14</v>
      </c>
    </row>
    <row r="1270" spans="2:7">
      <c r="B1270" s="422"/>
      <c r="C1270" s="422"/>
      <c r="G1270" s="2">
        <f>+G1269+E1270-F1270</f>
        <v>4.6185277824406512E-14</v>
      </c>
    </row>
    <row r="1271" spans="2:7">
      <c r="B1271" s="422"/>
      <c r="C1271" s="422"/>
      <c r="G1271" s="2">
        <f>+G1270+E1271-F1271</f>
        <v>4.6185277824406512E-14</v>
      </c>
    </row>
    <row r="1272" spans="2:7">
      <c r="B1272" s="422"/>
      <c r="C1272" s="422"/>
      <c r="G1272" s="2">
        <f>+G1271+E1272-F1272</f>
        <v>4.6185277824406512E-14</v>
      </c>
    </row>
    <row r="1273" spans="2:7">
      <c r="B1273" s="422"/>
      <c r="C1273" s="422"/>
      <c r="G1273" s="2">
        <f>+G1272+E1273-F1273</f>
        <v>4.6185277824406512E-14</v>
      </c>
    </row>
    <row r="1274" spans="2:7">
      <c r="B1274" s="422"/>
      <c r="C1274" s="422"/>
      <c r="G1274" s="2">
        <f>+G1273+E1274-F1274</f>
        <v>4.6185277824406512E-14</v>
      </c>
    </row>
    <row r="1275" spans="2:7">
      <c r="B1275" s="422"/>
      <c r="C1275" s="422"/>
      <c r="G1275" s="2">
        <f>+G1274+E1275-F1275</f>
        <v>4.6185277824406512E-14</v>
      </c>
    </row>
    <row r="1276" spans="2:7">
      <c r="B1276" s="422"/>
      <c r="C1276" s="422"/>
      <c r="G1276" s="2">
        <f>+G1275+E1276-F1276</f>
        <v>4.6185277824406512E-14</v>
      </c>
    </row>
    <row r="1277" spans="2:7">
      <c r="B1277" s="422"/>
      <c r="C1277" s="422"/>
      <c r="G1277" s="2">
        <f>+G1276+E1277-F1277</f>
        <v>4.6185277824406512E-14</v>
      </c>
    </row>
    <row r="1278" spans="2:7">
      <c r="B1278" s="422"/>
      <c r="C1278" s="422"/>
      <c r="G1278" s="2">
        <f>+G1277+E1278-F1278</f>
        <v>4.6185277824406512E-14</v>
      </c>
    </row>
    <row r="1279" spans="2:7">
      <c r="B1279" s="422"/>
      <c r="C1279" s="422"/>
      <c r="G1279" s="2">
        <f>+G1278+E1279-F1279</f>
        <v>4.6185277824406512E-14</v>
      </c>
    </row>
    <row r="1280" spans="2:7">
      <c r="B1280" s="422"/>
      <c r="C1280" s="422"/>
      <c r="G1280" s="2">
        <f>+G1279+E1280-F1280</f>
        <v>4.6185277824406512E-14</v>
      </c>
    </row>
    <row r="1281" spans="2:7">
      <c r="B1281" s="422"/>
      <c r="C1281" s="422"/>
      <c r="G1281" s="2">
        <f>+G1280+E1281-F1281</f>
        <v>4.6185277824406512E-14</v>
      </c>
    </row>
    <row r="1282" spans="2:7">
      <c r="B1282" s="422"/>
      <c r="C1282" s="422"/>
      <c r="G1282" s="2">
        <f>+G1281+E1282-F1282</f>
        <v>4.6185277824406512E-14</v>
      </c>
    </row>
    <row r="1283" spans="2:7">
      <c r="B1283" s="422"/>
      <c r="C1283" s="422"/>
      <c r="G1283" s="2">
        <f>+G1282+E1283-F1283</f>
        <v>4.6185277824406512E-14</v>
      </c>
    </row>
    <row r="1284" spans="2:7">
      <c r="B1284" s="422"/>
      <c r="C1284" s="422"/>
      <c r="G1284" s="2">
        <f>+G1283+E1284-F1284</f>
        <v>4.6185277824406512E-14</v>
      </c>
    </row>
    <row r="1285" spans="2:7">
      <c r="B1285" s="422"/>
      <c r="C1285" s="422"/>
      <c r="G1285" s="2">
        <f>+G1284+E1285-F1285</f>
        <v>4.6185277824406512E-14</v>
      </c>
    </row>
    <row r="1286" spans="2:7">
      <c r="B1286" s="422"/>
      <c r="C1286" s="422"/>
      <c r="G1286" s="2">
        <f>+G1285+E1286-F1286</f>
        <v>4.6185277824406512E-14</v>
      </c>
    </row>
    <row r="1287" spans="2:7">
      <c r="B1287" s="422"/>
      <c r="C1287" s="422"/>
      <c r="G1287" s="2">
        <f>+G1286+E1287-F1287</f>
        <v>4.6185277824406512E-14</v>
      </c>
    </row>
    <row r="1288" spans="2:7">
      <c r="B1288" s="422"/>
      <c r="C1288" s="422"/>
      <c r="G1288" s="2">
        <f>+G1287+E1288-F1288</f>
        <v>4.6185277824406512E-14</v>
      </c>
    </row>
    <row r="1289" spans="2:7">
      <c r="B1289" s="422"/>
      <c r="C1289" s="422"/>
      <c r="G1289" s="2">
        <f>+G1288+E1289-F1289</f>
        <v>4.6185277824406512E-14</v>
      </c>
    </row>
    <row r="1290" spans="2:7">
      <c r="B1290" s="422"/>
      <c r="C1290" s="422"/>
      <c r="G1290" s="2">
        <f>+G1289+E1290-F1290</f>
        <v>4.6185277824406512E-14</v>
      </c>
    </row>
    <row r="1291" spans="2:7">
      <c r="B1291" s="422"/>
      <c r="C1291" s="422"/>
      <c r="G1291" s="2">
        <f>+G1290+E1291-F1291</f>
        <v>4.6185277824406512E-14</v>
      </c>
    </row>
    <row r="1292" spans="2:7">
      <c r="B1292" s="422"/>
      <c r="C1292" s="422"/>
      <c r="G1292" s="2">
        <f>+G1291+E1292-F1292</f>
        <v>4.6185277824406512E-14</v>
      </c>
    </row>
    <row r="1293" spans="2:7">
      <c r="B1293" s="422"/>
      <c r="C1293" s="422"/>
      <c r="G1293" s="2">
        <f>+G1292+E1293-F1293</f>
        <v>4.6185277824406512E-14</v>
      </c>
    </row>
    <row r="1294" spans="2:7">
      <c r="B1294" s="422"/>
      <c r="C1294" s="422"/>
      <c r="G1294" s="2">
        <f>+G1293+E1294-F1294</f>
        <v>4.6185277824406512E-14</v>
      </c>
    </row>
    <row r="1295" spans="2:7">
      <c r="B1295" s="422"/>
      <c r="C1295" s="422"/>
      <c r="G1295" s="2">
        <f>+G1294+E1295-F1295</f>
        <v>4.6185277824406512E-14</v>
      </c>
    </row>
    <row r="1296" spans="2:7">
      <c r="B1296" s="422"/>
      <c r="C1296" s="422"/>
      <c r="G1296" s="2">
        <f>+G1295+E1296-F1296</f>
        <v>4.6185277824406512E-14</v>
      </c>
    </row>
    <row r="1297" spans="2:7">
      <c r="B1297" s="422"/>
      <c r="C1297" s="422"/>
      <c r="G1297" s="2">
        <f>+G1296+E1297-F1297</f>
        <v>4.6185277824406512E-14</v>
      </c>
    </row>
    <row r="1298" spans="2:7">
      <c r="B1298" s="422"/>
      <c r="C1298" s="422"/>
      <c r="G1298" s="2">
        <f>+G1297+E1298-F1298</f>
        <v>4.6185277824406512E-14</v>
      </c>
    </row>
    <row r="1299" spans="2:7">
      <c r="B1299" s="422"/>
      <c r="C1299" s="422"/>
      <c r="G1299" s="2">
        <f>+G1298+E1299-F1299</f>
        <v>4.6185277824406512E-14</v>
      </c>
    </row>
    <row r="1300" spans="2:7">
      <c r="B1300" s="422"/>
      <c r="C1300" s="422"/>
      <c r="G1300" s="2">
        <f>+G1299+E1300-F1300</f>
        <v>4.6185277824406512E-14</v>
      </c>
    </row>
    <row r="1301" spans="2:7">
      <c r="B1301" s="422"/>
      <c r="C1301" s="422"/>
      <c r="G1301" s="2">
        <f>+G1300+E1301-F1301</f>
        <v>4.6185277824406512E-14</v>
      </c>
    </row>
    <row r="1302" spans="2:7">
      <c r="B1302" s="422"/>
      <c r="C1302" s="422"/>
      <c r="G1302" s="2">
        <f>+G1301+E1302-F1302</f>
        <v>4.6185277824406512E-14</v>
      </c>
    </row>
    <row r="1303" spans="2:7">
      <c r="B1303" s="422"/>
      <c r="C1303" s="422"/>
      <c r="G1303" s="2">
        <f>+G1302+E1303-F1303</f>
        <v>4.6185277824406512E-14</v>
      </c>
    </row>
    <row r="1304" spans="2:7">
      <c r="B1304" s="422"/>
      <c r="C1304" s="422"/>
      <c r="G1304" s="2">
        <f>+G1303+E1304-F1304</f>
        <v>4.6185277824406512E-14</v>
      </c>
    </row>
    <row r="1305" spans="2:7">
      <c r="B1305" s="422"/>
      <c r="C1305" s="422"/>
      <c r="G1305" s="2">
        <f>+G1304+E1305-F1305</f>
        <v>4.6185277824406512E-14</v>
      </c>
    </row>
    <row r="1306" spans="2:7">
      <c r="B1306" s="422"/>
      <c r="C1306" s="422"/>
      <c r="G1306" s="2">
        <f>+G1305+E1306-F1306</f>
        <v>4.6185277824406512E-14</v>
      </c>
    </row>
    <row r="1307" spans="2:7">
      <c r="B1307" s="422"/>
      <c r="C1307" s="422"/>
      <c r="G1307" s="2">
        <f>+G1306+E1307-F1307</f>
        <v>4.6185277824406512E-14</v>
      </c>
    </row>
    <row r="1308" spans="2:7">
      <c r="B1308" s="422"/>
      <c r="C1308" s="422"/>
      <c r="G1308" s="2">
        <f>+G1307+E1308-F1308</f>
        <v>4.6185277824406512E-14</v>
      </c>
    </row>
    <row r="1309" spans="2:7">
      <c r="B1309" s="422"/>
      <c r="C1309" s="422"/>
      <c r="G1309" s="2">
        <f>+G1308+E1309-F1309</f>
        <v>4.6185277824406512E-14</v>
      </c>
    </row>
    <row r="1310" spans="2:7">
      <c r="B1310" s="422"/>
      <c r="C1310" s="422"/>
      <c r="G1310" s="2">
        <f>+G1309+E1310-F1310</f>
        <v>4.6185277824406512E-14</v>
      </c>
    </row>
    <row r="1311" spans="2:7">
      <c r="B1311" s="422"/>
      <c r="C1311" s="422"/>
      <c r="G1311" s="2">
        <f>+G1310+E1311-F1311</f>
        <v>4.6185277824406512E-14</v>
      </c>
    </row>
    <row r="1312" spans="2:7">
      <c r="B1312" s="422"/>
      <c r="C1312" s="422"/>
      <c r="G1312" s="2">
        <f>+G1311+E1312-F1312</f>
        <v>4.6185277824406512E-14</v>
      </c>
    </row>
    <row r="1313" spans="2:7">
      <c r="B1313" s="422"/>
      <c r="C1313" s="422"/>
      <c r="G1313" s="2">
        <f>+G1312+E1313-F1313</f>
        <v>4.6185277824406512E-14</v>
      </c>
    </row>
    <row r="1314" spans="2:7">
      <c r="B1314" s="422"/>
      <c r="C1314" s="422"/>
      <c r="G1314" s="2">
        <f>+G1313+E1314-F1314</f>
        <v>4.6185277824406512E-14</v>
      </c>
    </row>
    <row r="1315" spans="2:7">
      <c r="B1315" s="422"/>
      <c r="C1315" s="422"/>
      <c r="G1315" s="2">
        <f>+G1314+E1315-F1315</f>
        <v>4.6185277824406512E-14</v>
      </c>
    </row>
    <row r="1316" spans="2:7">
      <c r="B1316" s="422"/>
      <c r="C1316" s="422"/>
      <c r="G1316" s="2">
        <f>+G1315+E1316-F1316</f>
        <v>4.6185277824406512E-14</v>
      </c>
    </row>
    <row r="1317" spans="2:7">
      <c r="B1317" s="422"/>
      <c r="C1317" s="422"/>
      <c r="G1317" s="2">
        <f>+G1316+E1317-F1317</f>
        <v>4.6185277824406512E-14</v>
      </c>
    </row>
    <row r="1318" spans="2:7">
      <c r="B1318" s="422"/>
      <c r="C1318" s="422"/>
      <c r="G1318" s="2">
        <f>+G1317+E1318-F1318</f>
        <v>4.6185277824406512E-14</v>
      </c>
    </row>
    <row r="1319" spans="2:7">
      <c r="B1319" s="422"/>
      <c r="C1319" s="422"/>
      <c r="G1319" s="2">
        <f>+G1318+E1319-F1319</f>
        <v>4.6185277824406512E-14</v>
      </c>
    </row>
  </sheetData>
  <autoFilter ref="A4:G907" xr:uid="{00000000-0009-0000-0000-000006000000}"/>
  <mergeCells count="10">
    <mergeCell ref="I959:K959"/>
    <mergeCell ref="J945:L945"/>
    <mergeCell ref="L932:N932"/>
    <mergeCell ref="I913:K913"/>
    <mergeCell ref="I883:K883"/>
    <mergeCell ref="B2:G2"/>
    <mergeCell ref="J685:L685"/>
    <mergeCell ref="J760:L760"/>
    <mergeCell ref="I798:K798"/>
    <mergeCell ref="H860:K860"/>
  </mergeCells>
  <phoneticPr fontId="17" type="noConversion"/>
  <pageMargins left="0.70866141732283472" right="0.70866141732283472" top="0.94488188976377963" bottom="0.74803149606299213" header="0.31496062992125984" footer="0.31496062992125984"/>
  <pageSetup paperSize="9" scale="105" fitToWidth="0" fitToHeight="0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2:Q1323"/>
  <sheetViews>
    <sheetView topLeftCell="A944" zoomScaleNormal="100" workbookViewId="0">
      <selection activeCell="P963" sqref="P963"/>
    </sheetView>
  </sheetViews>
  <sheetFormatPr defaultColWidth="11.42578125" defaultRowHeight="15"/>
  <cols>
    <col min="1" max="1" width="11.42578125" style="3"/>
    <col min="2" max="2" width="15.7109375" style="7" bestFit="1" customWidth="1"/>
    <col min="3" max="3" width="14.42578125" style="7" customWidth="1"/>
    <col min="4" max="4" width="51.5703125" bestFit="1" customWidth="1"/>
    <col min="5" max="6" width="11.42578125" style="2"/>
    <col min="7" max="7" width="12.42578125" style="2" customWidth="1"/>
    <col min="8" max="8" width="12.140625" bestFit="1" customWidth="1"/>
    <col min="9" max="9" width="16.28515625" style="137" bestFit="1" customWidth="1"/>
    <col min="10" max="10" width="34.140625" bestFit="1" customWidth="1"/>
    <col min="11" max="11" width="15.5703125" customWidth="1"/>
    <col min="12" max="12" width="8" bestFit="1" customWidth="1"/>
    <col min="13" max="13" width="7" style="20" bestFit="1" customWidth="1"/>
    <col min="14" max="14" width="12.42578125" customWidth="1"/>
  </cols>
  <sheetData>
    <row r="2" spans="1:7">
      <c r="B2" s="440" t="s">
        <v>625</v>
      </c>
      <c r="C2" s="440"/>
      <c r="D2" s="440"/>
      <c r="E2" s="440"/>
      <c r="F2" s="440"/>
      <c r="G2" s="440"/>
    </row>
    <row r="4" spans="1:7" ht="41.25">
      <c r="A4" s="30" t="s">
        <v>1</v>
      </c>
      <c r="B4" s="11" t="s">
        <v>2</v>
      </c>
      <c r="C4" s="11" t="s">
        <v>3</v>
      </c>
      <c r="D4" s="11" t="s">
        <v>4</v>
      </c>
      <c r="E4" s="12" t="s">
        <v>5</v>
      </c>
      <c r="F4" s="12" t="s">
        <v>6</v>
      </c>
      <c r="G4" s="12" t="s">
        <v>7</v>
      </c>
    </row>
    <row r="5" spans="1:7">
      <c r="A5" s="3">
        <v>42736</v>
      </c>
      <c r="B5" s="422" t="s">
        <v>8</v>
      </c>
      <c r="C5" s="422"/>
      <c r="G5" s="2">
        <v>233.4</v>
      </c>
    </row>
    <row r="6" spans="1:7">
      <c r="A6" s="3">
        <v>42748</v>
      </c>
      <c r="B6" s="422">
        <v>12103</v>
      </c>
      <c r="C6" s="422" t="s">
        <v>67</v>
      </c>
      <c r="F6" s="2">
        <v>62</v>
      </c>
      <c r="G6" s="2">
        <f t="shared" ref="G6:G70" si="0">+G5+E6-F6</f>
        <v>171.4</v>
      </c>
    </row>
    <row r="7" spans="1:7">
      <c r="A7" s="3">
        <v>42760</v>
      </c>
      <c r="B7" s="422">
        <v>12160</v>
      </c>
      <c r="C7" s="422" t="s">
        <v>67</v>
      </c>
      <c r="F7" s="2">
        <v>151.4</v>
      </c>
      <c r="G7" s="2">
        <f t="shared" si="0"/>
        <v>20</v>
      </c>
    </row>
    <row r="8" spans="1:7">
      <c r="A8" s="3">
        <v>43068</v>
      </c>
      <c r="B8" s="422">
        <v>14191</v>
      </c>
      <c r="C8" s="422" t="s">
        <v>177</v>
      </c>
      <c r="F8" s="2">
        <v>20</v>
      </c>
      <c r="G8" s="2">
        <f t="shared" si="0"/>
        <v>0</v>
      </c>
    </row>
    <row r="9" spans="1:7">
      <c r="A9" s="3">
        <v>42766</v>
      </c>
      <c r="B9" s="422" t="s">
        <v>10</v>
      </c>
      <c r="C9" s="422" t="s">
        <v>11</v>
      </c>
      <c r="D9" t="s">
        <v>12</v>
      </c>
      <c r="E9" s="2">
        <v>134.6</v>
      </c>
      <c r="G9" s="2">
        <f t="shared" si="0"/>
        <v>134.6</v>
      </c>
    </row>
    <row r="10" spans="1:7">
      <c r="B10" s="422"/>
      <c r="C10" s="422"/>
      <c r="D10" t="s">
        <v>13</v>
      </c>
      <c r="E10" s="2">
        <v>17.3</v>
      </c>
      <c r="G10" s="2">
        <f t="shared" si="0"/>
        <v>151.9</v>
      </c>
    </row>
    <row r="11" spans="1:7">
      <c r="B11" s="422"/>
      <c r="C11" s="422"/>
      <c r="D11" t="s">
        <v>14</v>
      </c>
      <c r="E11" s="2">
        <v>60</v>
      </c>
      <c r="G11" s="2">
        <f t="shared" si="0"/>
        <v>211.9</v>
      </c>
    </row>
    <row r="12" spans="1:7">
      <c r="B12" s="422"/>
      <c r="C12" s="422"/>
      <c r="D12" t="s">
        <v>15</v>
      </c>
      <c r="E12" s="2">
        <v>2</v>
      </c>
      <c r="G12" s="2">
        <f t="shared" si="0"/>
        <v>213.9</v>
      </c>
    </row>
    <row r="13" spans="1:7">
      <c r="A13" s="3">
        <v>42786</v>
      </c>
      <c r="B13" s="422">
        <v>12303</v>
      </c>
      <c r="C13" s="422" t="s">
        <v>11</v>
      </c>
      <c r="D13" t="s">
        <v>14</v>
      </c>
      <c r="F13" s="2">
        <v>60</v>
      </c>
      <c r="G13" s="2">
        <f t="shared" si="0"/>
        <v>153.9</v>
      </c>
    </row>
    <row r="14" spans="1:7">
      <c r="A14" s="3">
        <v>42786</v>
      </c>
      <c r="B14" s="422">
        <v>12303</v>
      </c>
      <c r="C14" s="422" t="s">
        <v>11</v>
      </c>
      <c r="D14" t="s">
        <v>15</v>
      </c>
      <c r="F14" s="2">
        <v>2</v>
      </c>
      <c r="G14" s="2">
        <f t="shared" si="0"/>
        <v>151.9</v>
      </c>
    </row>
    <row r="15" spans="1:7">
      <c r="A15" s="3">
        <v>42787</v>
      </c>
      <c r="B15" s="422">
        <v>12316</v>
      </c>
      <c r="C15" s="422" t="s">
        <v>11</v>
      </c>
      <c r="D15" t="s">
        <v>12</v>
      </c>
      <c r="F15" s="2">
        <v>134.6</v>
      </c>
      <c r="G15" s="2">
        <f t="shared" si="0"/>
        <v>17.300000000000011</v>
      </c>
    </row>
    <row r="16" spans="1:7">
      <c r="A16" s="3">
        <v>42787</v>
      </c>
      <c r="B16" s="422">
        <v>12316</v>
      </c>
      <c r="C16" s="422" t="s">
        <v>11</v>
      </c>
      <c r="D16" t="s">
        <v>13</v>
      </c>
      <c r="F16" s="2">
        <v>17.3</v>
      </c>
      <c r="G16" s="2">
        <f t="shared" si="0"/>
        <v>0</v>
      </c>
    </row>
    <row r="17" spans="1:7">
      <c r="A17" s="3">
        <v>42794</v>
      </c>
      <c r="B17" s="422" t="s">
        <v>10</v>
      </c>
      <c r="C17" s="422" t="s">
        <v>17</v>
      </c>
      <c r="D17" t="s">
        <v>12</v>
      </c>
      <c r="E17" s="2">
        <v>154.4</v>
      </c>
      <c r="G17" s="2">
        <f t="shared" si="0"/>
        <v>154.4</v>
      </c>
    </row>
    <row r="18" spans="1:7">
      <c r="B18" s="422"/>
      <c r="C18" s="422"/>
      <c r="D18" t="s">
        <v>13</v>
      </c>
      <c r="E18" s="2">
        <v>12</v>
      </c>
      <c r="G18" s="2">
        <f t="shared" si="0"/>
        <v>166.4</v>
      </c>
    </row>
    <row r="19" spans="1:7">
      <c r="B19" s="422"/>
      <c r="C19" s="422"/>
      <c r="D19" t="s">
        <v>14</v>
      </c>
      <c r="E19" s="2">
        <v>56</v>
      </c>
      <c r="G19" s="2">
        <f t="shared" si="0"/>
        <v>222.4</v>
      </c>
    </row>
    <row r="20" spans="1:7">
      <c r="B20" s="422"/>
      <c r="C20" s="422"/>
      <c r="D20" t="s">
        <v>15</v>
      </c>
      <c r="E20" s="2">
        <v>2</v>
      </c>
      <c r="G20" s="2">
        <f t="shared" si="0"/>
        <v>224.4</v>
      </c>
    </row>
    <row r="21" spans="1:7">
      <c r="A21" s="3">
        <v>42821</v>
      </c>
      <c r="B21" s="422">
        <v>12566</v>
      </c>
      <c r="C21" s="422" t="s">
        <v>17</v>
      </c>
      <c r="D21" t="s">
        <v>14</v>
      </c>
      <c r="F21" s="2">
        <v>56</v>
      </c>
      <c r="G21" s="2">
        <f t="shared" si="0"/>
        <v>168.4</v>
      </c>
    </row>
    <row r="22" spans="1:7">
      <c r="A22" s="3">
        <v>42821</v>
      </c>
      <c r="B22" s="422">
        <v>12566</v>
      </c>
      <c r="C22" s="422" t="s">
        <v>17</v>
      </c>
      <c r="D22" t="s">
        <v>15</v>
      </c>
      <c r="F22" s="2">
        <v>2</v>
      </c>
      <c r="G22" s="2">
        <f t="shared" si="0"/>
        <v>166.4</v>
      </c>
    </row>
    <row r="23" spans="1:7">
      <c r="A23" s="3">
        <v>42821</v>
      </c>
      <c r="B23" s="422">
        <v>12498</v>
      </c>
      <c r="C23" s="422" t="s">
        <v>17</v>
      </c>
      <c r="D23" t="s">
        <v>12</v>
      </c>
      <c r="F23" s="2">
        <v>154.4</v>
      </c>
      <c r="G23" s="2">
        <f t="shared" si="0"/>
        <v>12</v>
      </c>
    </row>
    <row r="24" spans="1:7">
      <c r="A24" s="3">
        <v>42821</v>
      </c>
      <c r="B24" s="422">
        <v>12498</v>
      </c>
      <c r="C24" s="422" t="s">
        <v>17</v>
      </c>
      <c r="D24" t="s">
        <v>13</v>
      </c>
      <c r="F24" s="2">
        <v>12</v>
      </c>
      <c r="G24" s="2">
        <f t="shared" si="0"/>
        <v>0</v>
      </c>
    </row>
    <row r="25" spans="1:7">
      <c r="A25" s="3">
        <v>42825</v>
      </c>
      <c r="B25" s="422" t="s">
        <v>10</v>
      </c>
      <c r="C25" s="422" t="s">
        <v>18</v>
      </c>
      <c r="D25" t="s">
        <v>12</v>
      </c>
      <c r="E25" s="2">
        <v>148.30000000000001</v>
      </c>
      <c r="G25" s="2">
        <f t="shared" si="0"/>
        <v>148.30000000000001</v>
      </c>
    </row>
    <row r="26" spans="1:7">
      <c r="B26" s="422"/>
      <c r="C26" s="422"/>
      <c r="D26" t="s">
        <v>13</v>
      </c>
      <c r="E26" s="2">
        <v>12.6</v>
      </c>
      <c r="G26" s="2">
        <f t="shared" si="0"/>
        <v>160.9</v>
      </c>
    </row>
    <row r="27" spans="1:7">
      <c r="B27" s="422"/>
      <c r="C27" s="422"/>
      <c r="D27" t="s">
        <v>14</v>
      </c>
      <c r="E27" s="2">
        <v>60</v>
      </c>
      <c r="G27" s="2">
        <f t="shared" si="0"/>
        <v>220.9</v>
      </c>
    </row>
    <row r="28" spans="1:7">
      <c r="B28" s="422"/>
      <c r="C28" s="422"/>
      <c r="D28" t="s">
        <v>15</v>
      </c>
      <c r="E28" s="2">
        <v>2</v>
      </c>
      <c r="G28" s="2">
        <f t="shared" si="0"/>
        <v>222.9</v>
      </c>
    </row>
    <row r="29" spans="1:7">
      <c r="A29" s="3">
        <v>42843</v>
      </c>
      <c r="B29" s="422">
        <v>12648</v>
      </c>
      <c r="C29" s="422" t="s">
        <v>18</v>
      </c>
      <c r="D29" t="s">
        <v>12</v>
      </c>
      <c r="F29" s="2">
        <v>148.30000000000001</v>
      </c>
      <c r="G29" s="2">
        <f t="shared" si="0"/>
        <v>74.599999999999994</v>
      </c>
    </row>
    <row r="30" spans="1:7">
      <c r="A30" s="3">
        <v>42843</v>
      </c>
      <c r="B30" s="422">
        <v>12648</v>
      </c>
      <c r="C30" s="422" t="s">
        <v>18</v>
      </c>
      <c r="D30" t="s">
        <v>13</v>
      </c>
      <c r="F30" s="2">
        <v>12.6</v>
      </c>
      <c r="G30" s="2">
        <f t="shared" si="0"/>
        <v>61.999999999999993</v>
      </c>
    </row>
    <row r="31" spans="1:7">
      <c r="A31" s="3">
        <v>42868</v>
      </c>
      <c r="B31" s="422">
        <v>12748</v>
      </c>
      <c r="C31" s="422" t="s">
        <v>18</v>
      </c>
      <c r="D31" t="s">
        <v>14</v>
      </c>
      <c r="F31" s="2">
        <v>60</v>
      </c>
      <c r="G31" s="2">
        <f t="shared" si="0"/>
        <v>1.9999999999999929</v>
      </c>
    </row>
    <row r="32" spans="1:7">
      <c r="A32" s="3">
        <v>42868</v>
      </c>
      <c r="B32" s="422">
        <v>12748</v>
      </c>
      <c r="C32" s="422" t="s">
        <v>18</v>
      </c>
      <c r="D32" t="s">
        <v>15</v>
      </c>
      <c r="F32" s="2">
        <v>2</v>
      </c>
      <c r="G32" s="2">
        <f t="shared" si="0"/>
        <v>-7.1054273576010019E-15</v>
      </c>
    </row>
    <row r="33" spans="1:7">
      <c r="A33" s="3">
        <v>42855</v>
      </c>
      <c r="B33" s="422" t="s">
        <v>10</v>
      </c>
      <c r="C33" s="422" t="s">
        <v>19</v>
      </c>
      <c r="D33" t="s">
        <v>12</v>
      </c>
      <c r="E33" s="2">
        <v>150.6</v>
      </c>
      <c r="G33" s="2">
        <f t="shared" si="0"/>
        <v>150.6</v>
      </c>
    </row>
    <row r="34" spans="1:7">
      <c r="B34" s="422"/>
      <c r="C34" s="422"/>
      <c r="D34" t="s">
        <v>13</v>
      </c>
      <c r="E34" s="2">
        <v>12.4</v>
      </c>
      <c r="G34" s="2">
        <f t="shared" si="0"/>
        <v>163</v>
      </c>
    </row>
    <row r="35" spans="1:7">
      <c r="B35" s="422"/>
      <c r="C35" s="422"/>
      <c r="D35" t="s">
        <v>14</v>
      </c>
      <c r="E35" s="2">
        <v>60</v>
      </c>
      <c r="G35" s="2">
        <f t="shared" si="0"/>
        <v>223</v>
      </c>
    </row>
    <row r="36" spans="1:7">
      <c r="B36" s="422"/>
      <c r="C36" s="422"/>
      <c r="D36" t="s">
        <v>15</v>
      </c>
      <c r="E36" s="2">
        <v>2</v>
      </c>
      <c r="G36" s="2">
        <f t="shared" si="0"/>
        <v>225</v>
      </c>
    </row>
    <row r="37" spans="1:7">
      <c r="A37" s="3">
        <v>42868</v>
      </c>
      <c r="B37" s="422">
        <v>12748</v>
      </c>
      <c r="C37" s="422" t="s">
        <v>19</v>
      </c>
      <c r="D37" t="s">
        <v>14</v>
      </c>
      <c r="F37" s="2">
        <v>60</v>
      </c>
      <c r="G37" s="2">
        <f t="shared" si="0"/>
        <v>165</v>
      </c>
    </row>
    <row r="38" spans="1:7">
      <c r="A38" s="3">
        <v>42868</v>
      </c>
      <c r="B38" s="422">
        <v>12748</v>
      </c>
      <c r="C38" s="422" t="s">
        <v>19</v>
      </c>
      <c r="D38" t="s">
        <v>15</v>
      </c>
      <c r="F38" s="2">
        <v>2</v>
      </c>
      <c r="G38" s="2">
        <f t="shared" si="0"/>
        <v>163</v>
      </c>
    </row>
    <row r="39" spans="1:7">
      <c r="A39" s="3">
        <v>42884</v>
      </c>
      <c r="B39" s="422">
        <v>12842</v>
      </c>
      <c r="C39" s="422" t="s">
        <v>19</v>
      </c>
      <c r="D39" t="s">
        <v>12</v>
      </c>
      <c r="F39" s="2">
        <v>150.6</v>
      </c>
      <c r="G39" s="2">
        <f t="shared" si="0"/>
        <v>12.400000000000006</v>
      </c>
    </row>
    <row r="40" spans="1:7">
      <c r="A40" s="3">
        <v>42884</v>
      </c>
      <c r="B40" s="422">
        <v>12842</v>
      </c>
      <c r="C40" s="422" t="s">
        <v>19</v>
      </c>
      <c r="D40" t="s">
        <v>13</v>
      </c>
      <c r="F40" s="2">
        <v>12.4</v>
      </c>
      <c r="G40" s="2">
        <f t="shared" si="0"/>
        <v>0</v>
      </c>
    </row>
    <row r="41" spans="1:7">
      <c r="A41" s="3">
        <v>42886</v>
      </c>
      <c r="B41" s="422" t="s">
        <v>10</v>
      </c>
      <c r="C41" s="422" t="s">
        <v>20</v>
      </c>
      <c r="D41" t="s">
        <v>12</v>
      </c>
      <c r="E41" s="2">
        <v>129.80000000000001</v>
      </c>
      <c r="G41" s="2">
        <f t="shared" si="0"/>
        <v>129.80000000000001</v>
      </c>
    </row>
    <row r="42" spans="1:7">
      <c r="B42" s="422"/>
      <c r="C42" s="422"/>
      <c r="D42" t="s">
        <v>13</v>
      </c>
      <c r="E42" s="2">
        <v>12.1</v>
      </c>
      <c r="G42" s="2">
        <f t="shared" si="0"/>
        <v>141.9</v>
      </c>
    </row>
    <row r="43" spans="1:7">
      <c r="B43" s="422"/>
      <c r="C43" s="422"/>
      <c r="D43" t="s">
        <v>14</v>
      </c>
      <c r="E43" s="2">
        <v>60</v>
      </c>
      <c r="G43" s="2">
        <f t="shared" si="0"/>
        <v>201.9</v>
      </c>
    </row>
    <row r="44" spans="1:7">
      <c r="B44" s="422"/>
      <c r="C44" s="422"/>
      <c r="D44" t="s">
        <v>15</v>
      </c>
      <c r="E44" s="2">
        <v>2</v>
      </c>
      <c r="G44" s="2">
        <f t="shared" si="0"/>
        <v>203.9</v>
      </c>
    </row>
    <row r="45" spans="1:7">
      <c r="A45" s="3">
        <v>42906</v>
      </c>
      <c r="B45" s="422">
        <v>13112</v>
      </c>
      <c r="C45" s="422" t="s">
        <v>20</v>
      </c>
      <c r="D45" t="s">
        <v>12</v>
      </c>
      <c r="F45" s="2">
        <v>129.80000000000001</v>
      </c>
      <c r="G45" s="2">
        <f t="shared" si="0"/>
        <v>74.099999999999994</v>
      </c>
    </row>
    <row r="46" spans="1:7">
      <c r="A46" s="3">
        <v>42906</v>
      </c>
      <c r="B46" s="422">
        <v>13112</v>
      </c>
      <c r="C46" s="422" t="s">
        <v>20</v>
      </c>
      <c r="D46" t="s">
        <v>13</v>
      </c>
      <c r="F46" s="2">
        <v>12.1</v>
      </c>
      <c r="G46" s="2">
        <f t="shared" si="0"/>
        <v>61.999999999999993</v>
      </c>
    </row>
    <row r="47" spans="1:7">
      <c r="A47" s="3">
        <v>42947</v>
      </c>
      <c r="B47" s="422">
        <v>13292</v>
      </c>
      <c r="C47" s="422" t="s">
        <v>20</v>
      </c>
      <c r="D47" t="s">
        <v>14</v>
      </c>
      <c r="F47" s="2">
        <v>60</v>
      </c>
      <c r="G47" s="2">
        <f t="shared" si="0"/>
        <v>1.9999999999999929</v>
      </c>
    </row>
    <row r="48" spans="1:7">
      <c r="A48" s="3">
        <v>42947</v>
      </c>
      <c r="B48" s="422">
        <v>13292</v>
      </c>
      <c r="C48" s="422" t="s">
        <v>20</v>
      </c>
      <c r="D48" t="s">
        <v>15</v>
      </c>
      <c r="F48" s="2">
        <v>2</v>
      </c>
      <c r="G48" s="2">
        <f t="shared" si="0"/>
        <v>-7.1054273576010019E-15</v>
      </c>
    </row>
    <row r="49" spans="1:7">
      <c r="A49" s="3">
        <v>42916</v>
      </c>
      <c r="B49" s="422" t="s">
        <v>10</v>
      </c>
      <c r="C49" s="422" t="s">
        <v>21</v>
      </c>
      <c r="D49" t="s">
        <v>12</v>
      </c>
      <c r="E49" s="2">
        <v>127.1</v>
      </c>
      <c r="G49" s="2">
        <f t="shared" si="0"/>
        <v>127.1</v>
      </c>
    </row>
    <row r="50" spans="1:7">
      <c r="B50" s="422"/>
      <c r="C50" s="422"/>
      <c r="D50" t="s">
        <v>13</v>
      </c>
      <c r="E50" s="2">
        <v>12.2</v>
      </c>
      <c r="G50" s="2">
        <f t="shared" si="0"/>
        <v>139.29999999999998</v>
      </c>
    </row>
    <row r="51" spans="1:7">
      <c r="B51" s="422"/>
      <c r="C51" s="422"/>
      <c r="D51" t="s">
        <v>14</v>
      </c>
      <c r="E51" s="2">
        <v>60</v>
      </c>
      <c r="G51" s="2">
        <f t="shared" si="0"/>
        <v>199.29999999999998</v>
      </c>
    </row>
    <row r="52" spans="1:7">
      <c r="B52" s="422"/>
      <c r="C52" s="422"/>
      <c r="D52" t="s">
        <v>15</v>
      </c>
      <c r="E52" s="2">
        <v>2</v>
      </c>
      <c r="G52" s="2">
        <f t="shared" si="0"/>
        <v>201.29999999999998</v>
      </c>
    </row>
    <row r="53" spans="1:7">
      <c r="A53" s="3">
        <v>42947</v>
      </c>
      <c r="B53" s="422">
        <v>13287</v>
      </c>
      <c r="C53" s="422" t="s">
        <v>21</v>
      </c>
      <c r="D53" t="s">
        <v>12</v>
      </c>
      <c r="F53" s="2">
        <v>127.1</v>
      </c>
      <c r="G53" s="2">
        <f t="shared" si="0"/>
        <v>74.199999999999989</v>
      </c>
    </row>
    <row r="54" spans="1:7">
      <c r="A54" s="3">
        <v>42947</v>
      </c>
      <c r="B54" s="422">
        <v>13287</v>
      </c>
      <c r="C54" s="422" t="s">
        <v>21</v>
      </c>
      <c r="D54" t="s">
        <v>13</v>
      </c>
      <c r="F54" s="2">
        <v>12.2</v>
      </c>
      <c r="G54" s="2">
        <f t="shared" si="0"/>
        <v>61.999999999999986</v>
      </c>
    </row>
    <row r="55" spans="1:7">
      <c r="A55" s="3">
        <v>42947</v>
      </c>
      <c r="B55" s="422">
        <v>13292</v>
      </c>
      <c r="C55" s="422" t="s">
        <v>21</v>
      </c>
      <c r="D55" t="s">
        <v>14</v>
      </c>
      <c r="F55" s="2">
        <v>60</v>
      </c>
      <c r="G55" s="2">
        <f t="shared" si="0"/>
        <v>1.9999999999999858</v>
      </c>
    </row>
    <row r="56" spans="1:7">
      <c r="A56" s="3">
        <v>42947</v>
      </c>
      <c r="B56" s="422">
        <v>13292</v>
      </c>
      <c r="C56" s="422" t="s">
        <v>21</v>
      </c>
      <c r="D56" t="s">
        <v>15</v>
      </c>
      <c r="F56" s="2">
        <v>2</v>
      </c>
      <c r="G56" s="2">
        <f t="shared" si="0"/>
        <v>-1.4210854715202004E-14</v>
      </c>
    </row>
    <row r="57" spans="1:7">
      <c r="A57" s="3">
        <v>42947</v>
      </c>
      <c r="B57" s="422" t="s">
        <v>10</v>
      </c>
      <c r="C57" s="422" t="s">
        <v>22</v>
      </c>
      <c r="D57" t="s">
        <v>12</v>
      </c>
      <c r="E57" s="2">
        <v>113.3</v>
      </c>
      <c r="G57" s="2">
        <f t="shared" si="0"/>
        <v>113.29999999999998</v>
      </c>
    </row>
    <row r="58" spans="1:7">
      <c r="B58" s="422"/>
      <c r="C58" s="422"/>
      <c r="D58" t="s">
        <v>13</v>
      </c>
      <c r="E58" s="2">
        <v>12</v>
      </c>
      <c r="G58" s="2">
        <f t="shared" si="0"/>
        <v>125.29999999999998</v>
      </c>
    </row>
    <row r="59" spans="1:7">
      <c r="B59" s="422"/>
      <c r="C59" s="422"/>
      <c r="D59" t="s">
        <v>14</v>
      </c>
      <c r="E59" s="2">
        <v>60</v>
      </c>
      <c r="G59" s="2">
        <f t="shared" si="0"/>
        <v>185.29999999999998</v>
      </c>
    </row>
    <row r="60" spans="1:7">
      <c r="B60" s="422"/>
      <c r="C60" s="422"/>
      <c r="D60" t="s">
        <v>15</v>
      </c>
      <c r="E60" s="2">
        <v>2</v>
      </c>
      <c r="G60" s="2">
        <f t="shared" si="0"/>
        <v>187.29999999999998</v>
      </c>
    </row>
    <row r="61" spans="1:7">
      <c r="B61" s="422"/>
      <c r="C61" s="422"/>
      <c r="D61" t="s">
        <v>626</v>
      </c>
      <c r="E61" s="2">
        <v>10</v>
      </c>
      <c r="G61" s="2">
        <f t="shared" si="0"/>
        <v>197.29999999999998</v>
      </c>
    </row>
    <row r="62" spans="1:7">
      <c r="A62" s="3">
        <v>42947</v>
      </c>
      <c r="B62" s="422">
        <v>13292</v>
      </c>
      <c r="C62" s="422" t="s">
        <v>22</v>
      </c>
      <c r="D62" t="s">
        <v>14</v>
      </c>
      <c r="F62" s="2">
        <v>60</v>
      </c>
      <c r="G62" s="2">
        <f t="shared" si="0"/>
        <v>137.29999999999998</v>
      </c>
    </row>
    <row r="63" spans="1:7">
      <c r="A63" s="3">
        <v>42947</v>
      </c>
      <c r="B63" s="422">
        <v>13292</v>
      </c>
      <c r="C63" s="422" t="s">
        <v>22</v>
      </c>
      <c r="D63" t="s">
        <v>29</v>
      </c>
      <c r="F63" s="2">
        <v>2</v>
      </c>
      <c r="G63" s="2">
        <f t="shared" si="0"/>
        <v>135.29999999999998</v>
      </c>
    </row>
    <row r="64" spans="1:7">
      <c r="A64" s="3">
        <v>42947</v>
      </c>
      <c r="B64" s="422">
        <v>13292</v>
      </c>
      <c r="C64" s="422" t="s">
        <v>22</v>
      </c>
      <c r="D64" t="s">
        <v>626</v>
      </c>
      <c r="F64" s="2">
        <v>10</v>
      </c>
      <c r="G64" s="2">
        <f t="shared" si="0"/>
        <v>125.29999999999998</v>
      </c>
    </row>
    <row r="65" spans="1:7">
      <c r="A65" s="3">
        <v>42971</v>
      </c>
      <c r="B65" s="422">
        <v>13469</v>
      </c>
      <c r="C65" s="422" t="s">
        <v>22</v>
      </c>
      <c r="D65" t="s">
        <v>12</v>
      </c>
      <c r="F65" s="2">
        <v>113.3</v>
      </c>
      <c r="G65" s="2">
        <f t="shared" si="0"/>
        <v>11.999999999999986</v>
      </c>
    </row>
    <row r="66" spans="1:7">
      <c r="A66" s="3">
        <v>42971</v>
      </c>
      <c r="B66" s="422">
        <v>13469</v>
      </c>
      <c r="C66" s="422" t="s">
        <v>22</v>
      </c>
      <c r="D66" t="s">
        <v>13</v>
      </c>
      <c r="F66" s="2">
        <v>12</v>
      </c>
      <c r="G66" s="2">
        <f t="shared" si="0"/>
        <v>-1.4210854715202004E-14</v>
      </c>
    </row>
    <row r="67" spans="1:7">
      <c r="A67" s="3">
        <v>42978</v>
      </c>
      <c r="B67" s="422" t="s">
        <v>10</v>
      </c>
      <c r="C67" s="422" t="s">
        <v>23</v>
      </c>
      <c r="D67" t="s">
        <v>12</v>
      </c>
      <c r="E67" s="2">
        <v>113.3</v>
      </c>
      <c r="G67" s="2">
        <f t="shared" si="0"/>
        <v>113.29999999999998</v>
      </c>
    </row>
    <row r="68" spans="1:7">
      <c r="B68" s="422"/>
      <c r="C68" s="422"/>
      <c r="D68" t="s">
        <v>13</v>
      </c>
      <c r="E68" s="2">
        <v>12</v>
      </c>
      <c r="G68" s="2">
        <f t="shared" si="0"/>
        <v>125.29999999999998</v>
      </c>
    </row>
    <row r="69" spans="1:7">
      <c r="B69" s="422"/>
      <c r="C69" s="422"/>
      <c r="D69" t="s">
        <v>14</v>
      </c>
      <c r="E69" s="2">
        <v>60</v>
      </c>
      <c r="G69" s="2">
        <f t="shared" si="0"/>
        <v>185.29999999999998</v>
      </c>
    </row>
    <row r="70" spans="1:7">
      <c r="B70" s="422"/>
      <c r="C70" s="422"/>
      <c r="D70" t="s">
        <v>15</v>
      </c>
      <c r="E70" s="2">
        <v>2</v>
      </c>
      <c r="G70" s="2">
        <f t="shared" si="0"/>
        <v>187.29999999999998</v>
      </c>
    </row>
    <row r="71" spans="1:7">
      <c r="A71" s="3">
        <v>43007</v>
      </c>
      <c r="B71" s="422">
        <v>13709</v>
      </c>
      <c r="C71" s="422" t="s">
        <v>23</v>
      </c>
      <c r="D71" t="s">
        <v>12</v>
      </c>
      <c r="F71" s="2">
        <v>113.3</v>
      </c>
      <c r="G71" s="2">
        <f t="shared" ref="G71:G134" si="1">+G70+E71-F71</f>
        <v>73.999999999999986</v>
      </c>
    </row>
    <row r="72" spans="1:7">
      <c r="A72" s="3">
        <v>43007</v>
      </c>
      <c r="B72" s="422">
        <v>13709</v>
      </c>
      <c r="C72" s="422" t="s">
        <v>23</v>
      </c>
      <c r="D72" t="s">
        <v>13</v>
      </c>
      <c r="F72" s="2">
        <v>12</v>
      </c>
      <c r="G72" s="2">
        <f t="shared" si="1"/>
        <v>61.999999999999986</v>
      </c>
    </row>
    <row r="73" spans="1:7">
      <c r="A73" s="3">
        <v>43018</v>
      </c>
      <c r="B73" s="422">
        <v>13812</v>
      </c>
      <c r="C73" s="422" t="s">
        <v>23</v>
      </c>
      <c r="D73" t="s">
        <v>14</v>
      </c>
      <c r="F73" s="2">
        <v>60</v>
      </c>
      <c r="G73" s="2">
        <f t="shared" si="1"/>
        <v>1.9999999999999858</v>
      </c>
    </row>
    <row r="74" spans="1:7">
      <c r="A74" s="3">
        <v>43018</v>
      </c>
      <c r="B74" s="422">
        <v>13812</v>
      </c>
      <c r="C74" s="422" t="s">
        <v>23</v>
      </c>
      <c r="D74" t="s">
        <v>15</v>
      </c>
      <c r="F74" s="2">
        <v>2</v>
      </c>
      <c r="G74" s="2">
        <f t="shared" si="1"/>
        <v>-1.4210854715202004E-14</v>
      </c>
    </row>
    <row r="75" spans="1:7">
      <c r="A75" s="3">
        <v>43008</v>
      </c>
      <c r="B75" s="422" t="s">
        <v>10</v>
      </c>
      <c r="C75" s="422" t="s">
        <v>24</v>
      </c>
      <c r="D75" t="s">
        <v>12</v>
      </c>
      <c r="E75" s="2">
        <v>128.6</v>
      </c>
      <c r="G75" s="2">
        <f t="shared" si="1"/>
        <v>128.59999999999997</v>
      </c>
    </row>
    <row r="76" spans="1:7">
      <c r="B76" s="422"/>
      <c r="C76" s="422"/>
      <c r="D76" t="s">
        <v>13</v>
      </c>
      <c r="E76" s="2">
        <v>8</v>
      </c>
      <c r="G76" s="2">
        <f t="shared" si="1"/>
        <v>136.59999999999997</v>
      </c>
    </row>
    <row r="77" spans="1:7">
      <c r="B77" s="422"/>
      <c r="C77" s="422"/>
      <c r="D77" t="s">
        <v>14</v>
      </c>
      <c r="E77" s="2">
        <v>60</v>
      </c>
      <c r="G77" s="2">
        <f t="shared" si="1"/>
        <v>196.59999999999997</v>
      </c>
    </row>
    <row r="78" spans="1:7">
      <c r="B78" s="422"/>
      <c r="C78" s="422"/>
      <c r="D78" t="s">
        <v>15</v>
      </c>
      <c r="E78" s="2">
        <v>2</v>
      </c>
      <c r="G78" s="2">
        <f t="shared" si="1"/>
        <v>198.59999999999997</v>
      </c>
    </row>
    <row r="79" spans="1:7">
      <c r="A79" s="3">
        <v>43018</v>
      </c>
      <c r="B79" s="422">
        <v>13812</v>
      </c>
      <c r="C79" s="422" t="s">
        <v>24</v>
      </c>
      <c r="D79" t="s">
        <v>14</v>
      </c>
      <c r="F79" s="2">
        <v>60</v>
      </c>
      <c r="G79" s="2">
        <f t="shared" si="1"/>
        <v>138.59999999999997</v>
      </c>
    </row>
    <row r="80" spans="1:7">
      <c r="A80" s="3">
        <v>43018</v>
      </c>
      <c r="B80" s="422">
        <v>13812</v>
      </c>
      <c r="C80" s="422" t="s">
        <v>24</v>
      </c>
      <c r="D80" t="s">
        <v>15</v>
      </c>
      <c r="F80" s="2">
        <v>2</v>
      </c>
      <c r="G80" s="2">
        <f t="shared" si="1"/>
        <v>136.59999999999997</v>
      </c>
    </row>
    <row r="81" spans="1:7">
      <c r="A81" s="3">
        <v>43031</v>
      </c>
      <c r="B81" s="422">
        <v>13872</v>
      </c>
      <c r="C81" s="422" t="s">
        <v>24</v>
      </c>
      <c r="D81" t="s">
        <v>12</v>
      </c>
      <c r="F81" s="2">
        <v>128.6</v>
      </c>
      <c r="G81" s="2">
        <f t="shared" si="1"/>
        <v>7.9999999999999716</v>
      </c>
    </row>
    <row r="82" spans="1:7">
      <c r="A82" s="3">
        <v>43031</v>
      </c>
      <c r="B82" s="422">
        <v>13872</v>
      </c>
      <c r="C82" s="422" t="s">
        <v>24</v>
      </c>
      <c r="D82" t="s">
        <v>13</v>
      </c>
      <c r="F82" s="2">
        <v>8</v>
      </c>
      <c r="G82" s="2">
        <f t="shared" si="1"/>
        <v>-2.8421709430404007E-14</v>
      </c>
    </row>
    <row r="83" spans="1:7">
      <c r="A83" s="3">
        <v>43039</v>
      </c>
      <c r="B83" s="422" t="s">
        <v>10</v>
      </c>
      <c r="C83" s="422" t="s">
        <v>25</v>
      </c>
      <c r="D83" t="s">
        <v>12</v>
      </c>
      <c r="E83" s="2">
        <v>142.4</v>
      </c>
      <c r="G83" s="2">
        <f t="shared" si="1"/>
        <v>142.39999999999998</v>
      </c>
    </row>
    <row r="84" spans="1:7">
      <c r="B84" s="422"/>
      <c r="C84" s="422"/>
      <c r="D84" t="s">
        <v>13</v>
      </c>
      <c r="E84" s="2">
        <v>12.1</v>
      </c>
      <c r="G84" s="2">
        <f t="shared" si="1"/>
        <v>154.49999999999997</v>
      </c>
    </row>
    <row r="85" spans="1:7">
      <c r="B85" s="422"/>
      <c r="C85" s="422"/>
      <c r="D85" t="s">
        <v>14</v>
      </c>
      <c r="E85" s="2">
        <v>60</v>
      </c>
      <c r="G85" s="2">
        <f t="shared" si="1"/>
        <v>214.49999999999997</v>
      </c>
    </row>
    <row r="86" spans="1:7">
      <c r="B86" s="422"/>
      <c r="C86" s="422"/>
      <c r="D86" t="s">
        <v>15</v>
      </c>
      <c r="E86" s="2">
        <v>2</v>
      </c>
      <c r="G86" s="2">
        <f t="shared" si="1"/>
        <v>216.49999999999997</v>
      </c>
    </row>
    <row r="87" spans="1:7">
      <c r="A87" s="3">
        <v>43063</v>
      </c>
      <c r="B87" s="422">
        <v>14049</v>
      </c>
      <c r="C87" s="422" t="s">
        <v>25</v>
      </c>
      <c r="D87" t="s">
        <v>12</v>
      </c>
      <c r="F87" s="2">
        <v>142.4</v>
      </c>
      <c r="G87" s="2">
        <f t="shared" si="1"/>
        <v>74.099999999999966</v>
      </c>
    </row>
    <row r="88" spans="1:7">
      <c r="A88" s="3">
        <v>43063</v>
      </c>
      <c r="B88" s="422">
        <v>14049</v>
      </c>
      <c r="C88" s="422" t="s">
        <v>25</v>
      </c>
      <c r="D88" t="s">
        <v>13</v>
      </c>
      <c r="F88" s="2">
        <v>12.1</v>
      </c>
      <c r="G88" s="2">
        <f t="shared" si="1"/>
        <v>61.999999999999964</v>
      </c>
    </row>
    <row r="89" spans="1:7">
      <c r="A89" s="3">
        <v>43068</v>
      </c>
      <c r="B89" s="422">
        <v>14180</v>
      </c>
      <c r="C89" s="422" t="s">
        <v>25</v>
      </c>
      <c r="D89" t="s">
        <v>14</v>
      </c>
      <c r="F89" s="2">
        <v>60</v>
      </c>
      <c r="G89" s="2">
        <f t="shared" si="1"/>
        <v>1.9999999999999645</v>
      </c>
    </row>
    <row r="90" spans="1:7">
      <c r="A90" s="3">
        <v>43068</v>
      </c>
      <c r="B90" s="422">
        <v>14180</v>
      </c>
      <c r="C90" s="422" t="s">
        <v>25</v>
      </c>
      <c r="D90" t="s">
        <v>15</v>
      </c>
      <c r="F90" s="2">
        <v>2</v>
      </c>
      <c r="G90" s="2">
        <f t="shared" si="1"/>
        <v>-3.5527136788005009E-14</v>
      </c>
    </row>
    <row r="91" spans="1:7">
      <c r="A91" s="31">
        <v>43069</v>
      </c>
      <c r="B91" s="421" t="s">
        <v>10</v>
      </c>
      <c r="C91" s="421" t="s">
        <v>26</v>
      </c>
      <c r="D91" t="s">
        <v>12</v>
      </c>
      <c r="E91" s="2">
        <v>152</v>
      </c>
      <c r="G91" s="2">
        <f t="shared" si="1"/>
        <v>151.99999999999997</v>
      </c>
    </row>
    <row r="92" spans="1:7">
      <c r="A92" s="31"/>
      <c r="B92" s="421"/>
      <c r="C92" s="421"/>
      <c r="D92" t="s">
        <v>13</v>
      </c>
      <c r="E92" s="2">
        <v>12.1</v>
      </c>
      <c r="G92" s="2">
        <f t="shared" si="1"/>
        <v>164.09999999999997</v>
      </c>
    </row>
    <row r="93" spans="1:7">
      <c r="B93" s="422"/>
      <c r="C93" s="422"/>
      <c r="D93" t="s">
        <v>14</v>
      </c>
      <c r="E93" s="2">
        <v>60</v>
      </c>
      <c r="G93" s="2">
        <f t="shared" si="1"/>
        <v>224.09999999999997</v>
      </c>
    </row>
    <row r="94" spans="1:7">
      <c r="B94" s="422"/>
      <c r="C94" s="422"/>
      <c r="D94" t="s">
        <v>15</v>
      </c>
      <c r="E94" s="2">
        <v>2</v>
      </c>
      <c r="G94" s="2">
        <f t="shared" si="1"/>
        <v>226.09999999999997</v>
      </c>
    </row>
    <row r="95" spans="1:7">
      <c r="B95" s="422"/>
      <c r="C95" s="422"/>
      <c r="D95" t="s">
        <v>411</v>
      </c>
      <c r="E95" s="2">
        <v>10</v>
      </c>
      <c r="G95" s="2">
        <f t="shared" si="1"/>
        <v>236.09999999999997</v>
      </c>
    </row>
    <row r="96" spans="1:7">
      <c r="A96" s="3">
        <v>43068</v>
      </c>
      <c r="B96" s="422">
        <v>14180</v>
      </c>
      <c r="C96" s="422" t="s">
        <v>26</v>
      </c>
      <c r="D96" t="s">
        <v>14</v>
      </c>
      <c r="F96" s="2">
        <v>60</v>
      </c>
      <c r="G96" s="2">
        <f t="shared" si="1"/>
        <v>176.09999999999997</v>
      </c>
    </row>
    <row r="97" spans="1:7">
      <c r="A97" s="3">
        <v>43068</v>
      </c>
      <c r="B97" s="422">
        <v>14180</v>
      </c>
      <c r="C97" s="422" t="s">
        <v>26</v>
      </c>
      <c r="D97" t="s">
        <v>15</v>
      </c>
      <c r="F97" s="2">
        <v>2</v>
      </c>
      <c r="G97" s="2">
        <f t="shared" si="1"/>
        <v>174.09999999999997</v>
      </c>
    </row>
    <row r="98" spans="1:7">
      <c r="A98" s="3">
        <v>43068</v>
      </c>
      <c r="B98" s="422">
        <v>14180</v>
      </c>
      <c r="C98" s="422" t="s">
        <v>26</v>
      </c>
      <c r="D98" t="s">
        <v>411</v>
      </c>
      <c r="F98" s="2">
        <v>10</v>
      </c>
      <c r="G98" s="2">
        <f t="shared" si="1"/>
        <v>164.09999999999997</v>
      </c>
    </row>
    <row r="99" spans="1:7">
      <c r="A99" s="3">
        <v>43087</v>
      </c>
      <c r="B99" s="422">
        <v>14305</v>
      </c>
      <c r="C99" s="422" t="s">
        <v>26</v>
      </c>
      <c r="D99" t="s">
        <v>12</v>
      </c>
      <c r="F99" s="2">
        <v>152</v>
      </c>
      <c r="G99" s="2">
        <f t="shared" si="1"/>
        <v>12.099999999999966</v>
      </c>
    </row>
    <row r="100" spans="1:7">
      <c r="A100" s="3">
        <v>43087</v>
      </c>
      <c r="B100" s="422">
        <v>14305</v>
      </c>
      <c r="C100" s="422" t="s">
        <v>26</v>
      </c>
      <c r="D100" t="s">
        <v>13</v>
      </c>
      <c r="F100" s="2">
        <v>12.1</v>
      </c>
      <c r="G100" s="2">
        <f t="shared" si="1"/>
        <v>-3.3750779948604759E-14</v>
      </c>
    </row>
    <row r="101" spans="1:7">
      <c r="A101" s="31">
        <v>43100</v>
      </c>
      <c r="B101" s="421" t="s">
        <v>10</v>
      </c>
      <c r="C101" s="421" t="s">
        <v>27</v>
      </c>
      <c r="D101" t="s">
        <v>12</v>
      </c>
      <c r="E101" s="2">
        <v>165.3</v>
      </c>
      <c r="G101" s="2">
        <f t="shared" si="1"/>
        <v>165.29999999999998</v>
      </c>
    </row>
    <row r="102" spans="1:7">
      <c r="A102" s="31"/>
      <c r="B102" s="421"/>
      <c r="C102" s="421"/>
      <c r="D102" t="s">
        <v>13</v>
      </c>
      <c r="E102" s="2">
        <v>12.1</v>
      </c>
      <c r="G102" s="2">
        <f t="shared" si="1"/>
        <v>177.39999999999998</v>
      </c>
    </row>
    <row r="103" spans="1:7">
      <c r="B103" s="422"/>
      <c r="C103" s="422"/>
      <c r="D103" t="s">
        <v>14</v>
      </c>
      <c r="E103" s="2">
        <v>60</v>
      </c>
      <c r="G103" s="2">
        <f t="shared" si="1"/>
        <v>237.39999999999998</v>
      </c>
    </row>
    <row r="104" spans="1:7">
      <c r="B104" s="422"/>
      <c r="C104" s="422"/>
      <c r="D104" t="s">
        <v>15</v>
      </c>
      <c r="E104" s="2">
        <v>2</v>
      </c>
      <c r="G104" s="2">
        <f t="shared" si="1"/>
        <v>239.39999999999998</v>
      </c>
    </row>
    <row r="105" spans="1:7">
      <c r="A105" s="3">
        <v>43118</v>
      </c>
      <c r="B105" s="422">
        <v>14491</v>
      </c>
      <c r="C105" s="422" t="s">
        <v>27</v>
      </c>
      <c r="D105" t="s">
        <v>12</v>
      </c>
      <c r="F105" s="2">
        <v>165.3</v>
      </c>
      <c r="G105" s="2">
        <f t="shared" si="1"/>
        <v>74.099999999999966</v>
      </c>
    </row>
    <row r="106" spans="1:7">
      <c r="A106" s="3">
        <v>43118</v>
      </c>
      <c r="B106" s="422">
        <v>14491</v>
      </c>
      <c r="C106" s="422" t="s">
        <v>27</v>
      </c>
      <c r="D106" t="s">
        <v>13</v>
      </c>
      <c r="F106" s="2">
        <v>12.1</v>
      </c>
      <c r="G106" s="2">
        <f t="shared" si="1"/>
        <v>61.999999999999964</v>
      </c>
    </row>
    <row r="107" spans="1:7">
      <c r="A107" s="3">
        <v>43161</v>
      </c>
      <c r="B107" s="422">
        <v>14761</v>
      </c>
      <c r="C107" s="422" t="s">
        <v>27</v>
      </c>
      <c r="D107" t="s">
        <v>14</v>
      </c>
      <c r="F107" s="2">
        <v>60</v>
      </c>
      <c r="G107" s="2">
        <f t="shared" si="1"/>
        <v>1.9999999999999645</v>
      </c>
    </row>
    <row r="108" spans="1:7">
      <c r="A108" s="3">
        <v>43161</v>
      </c>
      <c r="B108" s="422">
        <v>14761</v>
      </c>
      <c r="C108" s="422" t="s">
        <v>27</v>
      </c>
      <c r="D108" t="s">
        <v>15</v>
      </c>
      <c r="F108" s="2">
        <v>2</v>
      </c>
      <c r="G108" s="2">
        <f t="shared" si="1"/>
        <v>-3.5527136788005009E-14</v>
      </c>
    </row>
    <row r="109" spans="1:7">
      <c r="A109" s="31">
        <v>43131</v>
      </c>
      <c r="B109" s="421" t="s">
        <v>10</v>
      </c>
      <c r="C109" s="421" t="s">
        <v>11</v>
      </c>
      <c r="D109" t="s">
        <v>12</v>
      </c>
      <c r="E109" s="2">
        <v>147.19999999999999</v>
      </c>
      <c r="G109" s="2">
        <f t="shared" si="1"/>
        <v>147.19999999999996</v>
      </c>
    </row>
    <row r="110" spans="1:7">
      <c r="A110" s="31"/>
      <c r="B110" s="421"/>
      <c r="C110" s="421"/>
      <c r="D110" t="s">
        <v>13</v>
      </c>
      <c r="E110" s="2">
        <v>12.1</v>
      </c>
      <c r="G110" s="2">
        <f t="shared" si="1"/>
        <v>159.29999999999995</v>
      </c>
    </row>
    <row r="111" spans="1:7">
      <c r="B111" s="422"/>
      <c r="C111" s="422"/>
      <c r="D111" t="s">
        <v>14</v>
      </c>
      <c r="E111" s="2">
        <v>60</v>
      </c>
      <c r="G111" s="2">
        <f t="shared" si="1"/>
        <v>219.29999999999995</v>
      </c>
    </row>
    <row r="112" spans="1:7">
      <c r="B112" s="422"/>
      <c r="C112" s="422"/>
      <c r="D112" t="s">
        <v>15</v>
      </c>
      <c r="E112" s="2">
        <v>2</v>
      </c>
      <c r="G112" s="2">
        <f t="shared" si="1"/>
        <v>221.29999999999995</v>
      </c>
    </row>
    <row r="113" spans="1:7">
      <c r="A113" s="3">
        <v>43160</v>
      </c>
      <c r="B113" s="422">
        <v>14757</v>
      </c>
      <c r="C113" s="422" t="s">
        <v>11</v>
      </c>
      <c r="D113" t="s">
        <v>13</v>
      </c>
      <c r="F113" s="2">
        <v>12.1</v>
      </c>
      <c r="G113" s="2">
        <f t="shared" si="1"/>
        <v>209.19999999999996</v>
      </c>
    </row>
    <row r="114" spans="1:7">
      <c r="A114" s="3">
        <v>43160</v>
      </c>
      <c r="B114" s="422">
        <v>14757</v>
      </c>
      <c r="C114" s="422" t="s">
        <v>11</v>
      </c>
      <c r="D114" t="s">
        <v>12</v>
      </c>
      <c r="F114" s="2">
        <v>147.19999999999999</v>
      </c>
      <c r="G114" s="2">
        <f t="shared" si="1"/>
        <v>61.999999999999972</v>
      </c>
    </row>
    <row r="115" spans="1:7">
      <c r="A115" s="3">
        <v>43161</v>
      </c>
      <c r="B115" s="422">
        <v>14762</v>
      </c>
      <c r="C115" s="422" t="s">
        <v>11</v>
      </c>
      <c r="D115" t="s">
        <v>14</v>
      </c>
      <c r="F115" s="2">
        <v>60</v>
      </c>
      <c r="G115" s="2">
        <f t="shared" si="1"/>
        <v>1.9999999999999716</v>
      </c>
    </row>
    <row r="116" spans="1:7">
      <c r="A116" s="3">
        <v>43161</v>
      </c>
      <c r="B116" s="422">
        <v>14762</v>
      </c>
      <c r="C116" s="422" t="s">
        <v>11</v>
      </c>
      <c r="D116" t="s">
        <v>15</v>
      </c>
      <c r="F116" s="2">
        <v>2</v>
      </c>
      <c r="G116" s="2">
        <f t="shared" si="1"/>
        <v>-2.8421709430404007E-14</v>
      </c>
    </row>
    <row r="117" spans="1:7">
      <c r="A117" s="31">
        <v>43159</v>
      </c>
      <c r="B117" s="421" t="s">
        <v>10</v>
      </c>
      <c r="C117" s="421" t="s">
        <v>17</v>
      </c>
      <c r="D117" t="s">
        <v>12</v>
      </c>
      <c r="E117" s="2">
        <v>204.5</v>
      </c>
      <c r="G117" s="2">
        <f t="shared" si="1"/>
        <v>204.49999999999997</v>
      </c>
    </row>
    <row r="118" spans="1:7">
      <c r="A118" s="31"/>
      <c r="B118" s="421"/>
      <c r="C118" s="421"/>
      <c r="D118" t="s">
        <v>13</v>
      </c>
      <c r="E118" s="2">
        <v>12.1</v>
      </c>
      <c r="G118" s="2">
        <f t="shared" si="1"/>
        <v>216.59999999999997</v>
      </c>
    </row>
    <row r="119" spans="1:7">
      <c r="B119" s="422"/>
      <c r="C119" s="422"/>
      <c r="D119" t="s">
        <v>14</v>
      </c>
      <c r="E119" s="2">
        <v>56</v>
      </c>
      <c r="G119" s="2">
        <f t="shared" si="1"/>
        <v>272.59999999999997</v>
      </c>
    </row>
    <row r="120" spans="1:7">
      <c r="B120" s="422"/>
      <c r="C120" s="422"/>
      <c r="D120" t="s">
        <v>15</v>
      </c>
      <c r="E120" s="2">
        <v>5</v>
      </c>
      <c r="G120" s="2">
        <f t="shared" si="1"/>
        <v>277.59999999999997</v>
      </c>
    </row>
    <row r="121" spans="1:7">
      <c r="A121" s="3">
        <v>43161</v>
      </c>
      <c r="B121" s="422">
        <v>14763</v>
      </c>
      <c r="C121" s="422" t="s">
        <v>17</v>
      </c>
      <c r="D121" t="s">
        <v>14</v>
      </c>
      <c r="F121" s="2">
        <v>56</v>
      </c>
      <c r="G121" s="2">
        <f t="shared" si="1"/>
        <v>221.59999999999997</v>
      </c>
    </row>
    <row r="122" spans="1:7">
      <c r="A122" s="3">
        <v>43161</v>
      </c>
      <c r="B122" s="422">
        <v>14763</v>
      </c>
      <c r="C122" s="422" t="s">
        <v>17</v>
      </c>
      <c r="D122" t="s">
        <v>15</v>
      </c>
      <c r="F122" s="2">
        <v>5</v>
      </c>
      <c r="G122" s="2">
        <f t="shared" si="1"/>
        <v>216.59999999999997</v>
      </c>
    </row>
    <row r="123" spans="1:7">
      <c r="A123" s="3">
        <v>43185</v>
      </c>
      <c r="B123" s="422">
        <v>14960</v>
      </c>
      <c r="C123" s="422" t="s">
        <v>17</v>
      </c>
      <c r="D123" t="s">
        <v>12</v>
      </c>
      <c r="F123" s="2">
        <v>204.5</v>
      </c>
      <c r="G123" s="2">
        <f t="shared" si="1"/>
        <v>12.099999999999966</v>
      </c>
    </row>
    <row r="124" spans="1:7">
      <c r="A124" s="3">
        <v>43185</v>
      </c>
      <c r="B124" s="422">
        <v>14960</v>
      </c>
      <c r="C124" s="422" t="s">
        <v>17</v>
      </c>
      <c r="D124" t="s">
        <v>13</v>
      </c>
      <c r="F124" s="2">
        <v>12.1</v>
      </c>
      <c r="G124" s="2">
        <f t="shared" si="1"/>
        <v>-3.3750779948604759E-14</v>
      </c>
    </row>
    <row r="125" spans="1:7">
      <c r="A125" s="31">
        <v>43190</v>
      </c>
      <c r="B125" s="421" t="s">
        <v>10</v>
      </c>
      <c r="C125" s="421" t="s">
        <v>18</v>
      </c>
      <c r="D125" t="s">
        <v>12</v>
      </c>
      <c r="E125" s="2">
        <v>160.80000000000001</v>
      </c>
      <c r="G125" s="2">
        <f t="shared" si="1"/>
        <v>160.79999999999998</v>
      </c>
    </row>
    <row r="126" spans="1:7">
      <c r="A126" s="31"/>
      <c r="B126" s="421"/>
      <c r="C126" s="421"/>
      <c r="D126" t="s">
        <v>13</v>
      </c>
      <c r="E126" s="2">
        <v>12.1</v>
      </c>
      <c r="G126" s="2">
        <f t="shared" si="1"/>
        <v>172.89999999999998</v>
      </c>
    </row>
    <row r="127" spans="1:7">
      <c r="B127" s="422"/>
      <c r="C127" s="422"/>
      <c r="D127" t="s">
        <v>14</v>
      </c>
      <c r="E127" s="2">
        <v>60</v>
      </c>
      <c r="G127" s="2">
        <f t="shared" si="1"/>
        <v>232.89999999999998</v>
      </c>
    </row>
    <row r="128" spans="1:7">
      <c r="B128" s="422"/>
      <c r="C128" s="422"/>
      <c r="D128" t="s">
        <v>15</v>
      </c>
      <c r="E128" s="2">
        <v>5</v>
      </c>
      <c r="G128" s="2">
        <f t="shared" si="1"/>
        <v>237.89999999999998</v>
      </c>
    </row>
    <row r="129" spans="1:7">
      <c r="A129" s="3">
        <v>43193</v>
      </c>
      <c r="B129" s="422">
        <v>15075</v>
      </c>
      <c r="C129" s="422" t="s">
        <v>18</v>
      </c>
      <c r="D129" t="s">
        <v>14</v>
      </c>
      <c r="F129" s="2">
        <v>60</v>
      </c>
      <c r="G129" s="2">
        <f t="shared" si="1"/>
        <v>177.89999999999998</v>
      </c>
    </row>
    <row r="130" spans="1:7">
      <c r="A130" s="3">
        <v>43193</v>
      </c>
      <c r="B130" s="422">
        <v>15075</v>
      </c>
      <c r="C130" s="422" t="s">
        <v>18</v>
      </c>
      <c r="D130" t="s">
        <v>15</v>
      </c>
      <c r="F130" s="2">
        <v>5</v>
      </c>
      <c r="G130" s="2">
        <f t="shared" si="1"/>
        <v>172.89999999999998</v>
      </c>
    </row>
    <row r="131" spans="1:7">
      <c r="A131" s="3">
        <v>43210</v>
      </c>
      <c r="B131" s="422">
        <v>15144</v>
      </c>
      <c r="C131" s="422" t="s">
        <v>18</v>
      </c>
      <c r="D131" t="s">
        <v>12</v>
      </c>
      <c r="F131" s="2">
        <v>160.80000000000001</v>
      </c>
      <c r="G131" s="2">
        <f t="shared" si="1"/>
        <v>12.099999999999966</v>
      </c>
    </row>
    <row r="132" spans="1:7">
      <c r="A132" s="3">
        <v>43210</v>
      </c>
      <c r="B132" s="422">
        <v>15144</v>
      </c>
      <c r="C132" s="422" t="s">
        <v>18</v>
      </c>
      <c r="D132" t="s">
        <v>13</v>
      </c>
      <c r="F132" s="2">
        <v>12.1</v>
      </c>
      <c r="G132" s="2">
        <f t="shared" si="1"/>
        <v>-3.3750779948604759E-14</v>
      </c>
    </row>
    <row r="133" spans="1:7">
      <c r="A133" s="31">
        <v>43220</v>
      </c>
      <c r="B133" s="421" t="s">
        <v>10</v>
      </c>
      <c r="C133" s="421" t="s">
        <v>19</v>
      </c>
      <c r="D133" t="s">
        <v>12</v>
      </c>
      <c r="E133" s="2">
        <v>166.5</v>
      </c>
      <c r="G133" s="2">
        <f t="shared" si="1"/>
        <v>166.49999999999997</v>
      </c>
    </row>
    <row r="134" spans="1:7">
      <c r="A134" s="31"/>
      <c r="B134" s="421"/>
      <c r="C134" s="421"/>
      <c r="D134" t="s">
        <v>13</v>
      </c>
      <c r="E134" s="2">
        <v>12.1</v>
      </c>
      <c r="G134" s="2">
        <f t="shared" si="1"/>
        <v>178.59999999999997</v>
      </c>
    </row>
    <row r="135" spans="1:7">
      <c r="B135" s="422"/>
      <c r="C135" s="422"/>
      <c r="D135" t="s">
        <v>14</v>
      </c>
      <c r="E135" s="2">
        <v>60</v>
      </c>
      <c r="G135" s="2">
        <f t="shared" ref="G135:G198" si="2">+G134+E135-F135</f>
        <v>238.59999999999997</v>
      </c>
    </row>
    <row r="136" spans="1:7">
      <c r="B136" s="422"/>
      <c r="C136" s="422"/>
      <c r="D136" t="s">
        <v>15</v>
      </c>
      <c r="E136" s="2">
        <v>5</v>
      </c>
      <c r="G136" s="2">
        <f t="shared" si="2"/>
        <v>243.59999999999997</v>
      </c>
    </row>
    <row r="137" spans="1:7">
      <c r="A137" s="3">
        <v>43239</v>
      </c>
      <c r="B137" s="422">
        <v>15341</v>
      </c>
      <c r="C137" s="422" t="s">
        <v>19</v>
      </c>
      <c r="D137" t="s">
        <v>12</v>
      </c>
      <c r="F137" s="2">
        <v>166.5</v>
      </c>
      <c r="G137" s="2">
        <f t="shared" si="2"/>
        <v>77.099999999999966</v>
      </c>
    </row>
    <row r="138" spans="1:7">
      <c r="A138" s="3">
        <v>43239</v>
      </c>
      <c r="B138" s="422">
        <v>15341</v>
      </c>
      <c r="C138" s="422" t="s">
        <v>19</v>
      </c>
      <c r="D138" t="s">
        <v>13</v>
      </c>
      <c r="F138" s="2">
        <v>12.1</v>
      </c>
      <c r="G138" s="2">
        <f t="shared" si="2"/>
        <v>64.999999999999972</v>
      </c>
    </row>
    <row r="139" spans="1:7">
      <c r="A139" s="3">
        <v>43286</v>
      </c>
      <c r="B139" s="422">
        <v>15660</v>
      </c>
      <c r="C139" s="422" t="s">
        <v>19</v>
      </c>
      <c r="D139" t="s">
        <v>14</v>
      </c>
      <c r="F139" s="2">
        <v>60</v>
      </c>
      <c r="G139" s="2">
        <f t="shared" si="2"/>
        <v>4.9999999999999716</v>
      </c>
    </row>
    <row r="140" spans="1:7">
      <c r="A140" s="3">
        <v>43286</v>
      </c>
      <c r="B140" s="422">
        <v>15660</v>
      </c>
      <c r="C140" s="422" t="s">
        <v>19</v>
      </c>
      <c r="D140" t="s">
        <v>15</v>
      </c>
      <c r="F140" s="2">
        <v>5</v>
      </c>
      <c r="G140" s="2">
        <f t="shared" si="2"/>
        <v>-2.8421709430404007E-14</v>
      </c>
    </row>
    <row r="141" spans="1:7">
      <c r="A141" s="31">
        <v>43251</v>
      </c>
      <c r="B141" s="421" t="s">
        <v>10</v>
      </c>
      <c r="C141" s="421" t="s">
        <v>20</v>
      </c>
      <c r="D141" t="s">
        <v>12</v>
      </c>
      <c r="E141" s="2">
        <v>154.9</v>
      </c>
      <c r="G141" s="2">
        <f t="shared" si="2"/>
        <v>154.89999999999998</v>
      </c>
    </row>
    <row r="142" spans="1:7">
      <c r="A142" s="31"/>
      <c r="B142" s="421"/>
      <c r="C142" s="421"/>
      <c r="D142" t="s">
        <v>13</v>
      </c>
      <c r="E142" s="2">
        <v>12.1</v>
      </c>
      <c r="G142" s="2">
        <f t="shared" si="2"/>
        <v>166.99999999999997</v>
      </c>
    </row>
    <row r="143" spans="1:7">
      <c r="B143" s="422"/>
      <c r="C143" s="422"/>
      <c r="D143" t="s">
        <v>14</v>
      </c>
      <c r="E143" s="2">
        <v>60</v>
      </c>
      <c r="G143" s="2">
        <f t="shared" si="2"/>
        <v>226.99999999999997</v>
      </c>
    </row>
    <row r="144" spans="1:7">
      <c r="B144" s="422"/>
      <c r="C144" s="422"/>
      <c r="D144" t="s">
        <v>15</v>
      </c>
      <c r="E144" s="2">
        <v>5</v>
      </c>
      <c r="G144" s="2">
        <f t="shared" si="2"/>
        <v>231.99999999999997</v>
      </c>
    </row>
    <row r="145" spans="1:7">
      <c r="A145" s="3">
        <v>43274</v>
      </c>
      <c r="B145" s="422">
        <v>15582</v>
      </c>
      <c r="C145" s="422" t="s">
        <v>20</v>
      </c>
      <c r="D145" t="s">
        <v>12</v>
      </c>
      <c r="F145" s="2">
        <v>154.9</v>
      </c>
      <c r="G145" s="2">
        <f t="shared" si="2"/>
        <v>77.099999999999966</v>
      </c>
    </row>
    <row r="146" spans="1:7">
      <c r="A146" s="3">
        <v>43274</v>
      </c>
      <c r="B146" s="422">
        <v>15582</v>
      </c>
      <c r="C146" s="422" t="s">
        <v>20</v>
      </c>
      <c r="D146" t="s">
        <v>13</v>
      </c>
      <c r="F146" s="2">
        <v>12.1</v>
      </c>
      <c r="G146" s="2">
        <f t="shared" si="2"/>
        <v>64.999999999999972</v>
      </c>
    </row>
    <row r="147" spans="1:7">
      <c r="A147" s="3">
        <v>43286</v>
      </c>
      <c r="B147" s="422">
        <v>15661</v>
      </c>
      <c r="C147" s="422" t="s">
        <v>20</v>
      </c>
      <c r="D147" t="s">
        <v>14</v>
      </c>
      <c r="F147" s="2">
        <v>60</v>
      </c>
      <c r="G147" s="2">
        <f t="shared" si="2"/>
        <v>4.9999999999999716</v>
      </c>
    </row>
    <row r="148" spans="1:7">
      <c r="A148" s="3">
        <v>43286</v>
      </c>
      <c r="B148" s="422">
        <v>15661</v>
      </c>
      <c r="C148" s="422" t="s">
        <v>20</v>
      </c>
      <c r="D148" t="s">
        <v>15</v>
      </c>
      <c r="F148" s="2">
        <v>5</v>
      </c>
      <c r="G148" s="2">
        <f t="shared" si="2"/>
        <v>-2.8421709430404007E-14</v>
      </c>
    </row>
    <row r="149" spans="1:7">
      <c r="A149" s="31">
        <v>43281</v>
      </c>
      <c r="B149" s="421" t="s">
        <v>10</v>
      </c>
      <c r="C149" s="421" t="s">
        <v>21</v>
      </c>
      <c r="D149" t="s">
        <v>12</v>
      </c>
      <c r="E149" s="2">
        <v>143</v>
      </c>
      <c r="G149" s="2">
        <f t="shared" si="2"/>
        <v>142.99999999999997</v>
      </c>
    </row>
    <row r="150" spans="1:7">
      <c r="A150" s="31"/>
      <c r="B150" s="421"/>
      <c r="C150" s="421"/>
      <c r="D150" t="s">
        <v>13</v>
      </c>
      <c r="E150" s="2">
        <v>16</v>
      </c>
      <c r="G150" s="2">
        <f t="shared" si="2"/>
        <v>158.99999999999997</v>
      </c>
    </row>
    <row r="151" spans="1:7">
      <c r="B151" s="422"/>
      <c r="C151" s="422"/>
      <c r="D151" t="s">
        <v>14</v>
      </c>
      <c r="E151" s="2">
        <v>60</v>
      </c>
      <c r="G151" s="2">
        <f t="shared" si="2"/>
        <v>218.99999999999997</v>
      </c>
    </row>
    <row r="152" spans="1:7">
      <c r="B152" s="422"/>
      <c r="C152" s="422"/>
      <c r="D152" t="s">
        <v>15</v>
      </c>
      <c r="E152" s="2">
        <v>5</v>
      </c>
      <c r="G152" s="2">
        <f t="shared" si="2"/>
        <v>223.99999999999997</v>
      </c>
    </row>
    <row r="153" spans="1:7">
      <c r="A153" s="3">
        <v>43286</v>
      </c>
      <c r="B153" s="422">
        <v>15662</v>
      </c>
      <c r="C153" s="422" t="s">
        <v>21</v>
      </c>
      <c r="D153" t="s">
        <v>14</v>
      </c>
      <c r="F153" s="2">
        <v>60</v>
      </c>
      <c r="G153" s="2">
        <f t="shared" si="2"/>
        <v>163.99999999999997</v>
      </c>
    </row>
    <row r="154" spans="1:7">
      <c r="A154" s="3">
        <v>43286</v>
      </c>
      <c r="B154" s="422">
        <v>15662</v>
      </c>
      <c r="C154" s="422" t="s">
        <v>21</v>
      </c>
      <c r="D154" t="s">
        <v>15</v>
      </c>
      <c r="F154" s="2">
        <v>5</v>
      </c>
      <c r="G154" s="2">
        <f t="shared" si="2"/>
        <v>158.99999999999997</v>
      </c>
    </row>
    <row r="155" spans="1:7">
      <c r="A155" s="3">
        <v>43315</v>
      </c>
      <c r="B155" s="422">
        <v>15868</v>
      </c>
      <c r="C155" s="422" t="s">
        <v>21</v>
      </c>
      <c r="D155" t="s">
        <v>12</v>
      </c>
      <c r="F155" s="2">
        <v>143</v>
      </c>
      <c r="G155" s="2">
        <f t="shared" si="2"/>
        <v>15.999999999999972</v>
      </c>
    </row>
    <row r="156" spans="1:7">
      <c r="A156" s="3">
        <v>43315</v>
      </c>
      <c r="B156" s="422">
        <v>15868</v>
      </c>
      <c r="C156" s="422" t="s">
        <v>21</v>
      </c>
      <c r="D156" t="s">
        <v>13</v>
      </c>
      <c r="F156" s="2">
        <v>16</v>
      </c>
      <c r="G156" s="2">
        <f t="shared" si="2"/>
        <v>-2.8421709430404007E-14</v>
      </c>
    </row>
    <row r="157" spans="1:7">
      <c r="A157" s="31">
        <v>43312</v>
      </c>
      <c r="B157" s="421" t="s">
        <v>10</v>
      </c>
      <c r="C157" s="421" t="s">
        <v>22</v>
      </c>
      <c r="D157" t="s">
        <v>12</v>
      </c>
      <c r="E157" s="2">
        <v>118.6</v>
      </c>
      <c r="G157" s="2">
        <f t="shared" si="2"/>
        <v>118.59999999999997</v>
      </c>
    </row>
    <row r="158" spans="1:7">
      <c r="A158" s="31"/>
      <c r="B158" s="421"/>
      <c r="C158" s="421"/>
      <c r="D158" t="s">
        <v>13</v>
      </c>
      <c r="E158" s="2">
        <v>16</v>
      </c>
      <c r="G158" s="2">
        <f t="shared" si="2"/>
        <v>134.59999999999997</v>
      </c>
    </row>
    <row r="159" spans="1:7">
      <c r="B159" s="422"/>
      <c r="C159" s="422"/>
      <c r="D159" t="s">
        <v>14</v>
      </c>
      <c r="E159" s="2">
        <v>60</v>
      </c>
      <c r="G159" s="2">
        <f t="shared" si="2"/>
        <v>194.59999999999997</v>
      </c>
    </row>
    <row r="160" spans="1:7">
      <c r="B160" s="422"/>
      <c r="C160" s="422"/>
      <c r="D160" t="s">
        <v>15</v>
      </c>
      <c r="E160" s="2">
        <v>5</v>
      </c>
      <c r="G160" s="2">
        <f t="shared" si="2"/>
        <v>199.59999999999997</v>
      </c>
    </row>
    <row r="161" spans="1:13" s="9" customFormat="1">
      <c r="A161" s="3">
        <v>43318</v>
      </c>
      <c r="B161" s="422">
        <v>15908</v>
      </c>
      <c r="C161" s="422" t="s">
        <v>22</v>
      </c>
      <c r="D161" t="s">
        <v>14</v>
      </c>
      <c r="E161" s="23"/>
      <c r="F161" s="23">
        <v>60</v>
      </c>
      <c r="G161" s="2">
        <f t="shared" si="2"/>
        <v>139.59999999999997</v>
      </c>
      <c r="I161" s="138"/>
      <c r="M161" s="20"/>
    </row>
    <row r="162" spans="1:13" s="9" customFormat="1">
      <c r="A162" s="3">
        <v>43318</v>
      </c>
      <c r="B162" s="422">
        <v>15908</v>
      </c>
      <c r="C162" s="422" t="s">
        <v>22</v>
      </c>
      <c r="D162" t="s">
        <v>15</v>
      </c>
      <c r="E162" s="23"/>
      <c r="F162" s="23">
        <v>5</v>
      </c>
      <c r="G162" s="2">
        <f t="shared" si="2"/>
        <v>134.59999999999997</v>
      </c>
      <c r="I162" s="138"/>
      <c r="M162" s="20"/>
    </row>
    <row r="163" spans="1:13" s="9" customFormat="1">
      <c r="A163" s="3">
        <v>43346</v>
      </c>
      <c r="B163" s="422">
        <v>16083</v>
      </c>
      <c r="C163" s="422" t="s">
        <v>22</v>
      </c>
      <c r="D163" t="s">
        <v>12</v>
      </c>
      <c r="E163" s="23"/>
      <c r="F163" s="23">
        <v>118.6</v>
      </c>
      <c r="G163" s="2">
        <f t="shared" si="2"/>
        <v>15.999999999999972</v>
      </c>
      <c r="I163" s="138"/>
      <c r="M163" s="20"/>
    </row>
    <row r="164" spans="1:13" s="9" customFormat="1">
      <c r="A164" s="3">
        <v>43346</v>
      </c>
      <c r="B164" s="422">
        <v>16083</v>
      </c>
      <c r="C164" s="422" t="s">
        <v>22</v>
      </c>
      <c r="D164" t="s">
        <v>13</v>
      </c>
      <c r="E164" s="23"/>
      <c r="F164" s="23">
        <v>16</v>
      </c>
      <c r="G164" s="2">
        <f t="shared" si="2"/>
        <v>-2.8421709430404007E-14</v>
      </c>
      <c r="I164" s="138"/>
      <c r="M164" s="20"/>
    </row>
    <row r="165" spans="1:13" s="9" customFormat="1">
      <c r="A165" s="31">
        <v>43343</v>
      </c>
      <c r="B165" s="421" t="s">
        <v>10</v>
      </c>
      <c r="C165" s="421" t="s">
        <v>23</v>
      </c>
      <c r="D165" t="s">
        <v>12</v>
      </c>
      <c r="E165" s="2">
        <v>117.7</v>
      </c>
      <c r="F165" s="23"/>
      <c r="G165" s="2">
        <f t="shared" si="2"/>
        <v>117.69999999999997</v>
      </c>
      <c r="I165" s="138"/>
      <c r="M165" s="20"/>
    </row>
    <row r="166" spans="1:13" s="9" customFormat="1">
      <c r="A166" s="31"/>
      <c r="B166" s="421"/>
      <c r="C166" s="421"/>
      <c r="D166" t="s">
        <v>13</v>
      </c>
      <c r="E166" s="2">
        <v>16</v>
      </c>
      <c r="F166" s="23"/>
      <c r="G166" s="2">
        <f t="shared" si="2"/>
        <v>133.69999999999999</v>
      </c>
      <c r="I166" s="138"/>
      <c r="M166" s="20"/>
    </row>
    <row r="167" spans="1:13" s="9" customFormat="1">
      <c r="A167" s="3"/>
      <c r="B167" s="422"/>
      <c r="C167" s="422"/>
      <c r="D167" t="s">
        <v>14</v>
      </c>
      <c r="E167" s="2">
        <v>60</v>
      </c>
      <c r="F167" s="23"/>
      <c r="G167" s="2">
        <f t="shared" si="2"/>
        <v>193.7</v>
      </c>
      <c r="I167" s="138"/>
      <c r="M167" s="20"/>
    </row>
    <row r="168" spans="1:13" s="9" customFormat="1">
      <c r="A168" s="3"/>
      <c r="B168" s="422"/>
      <c r="C168" s="422"/>
      <c r="D168" t="s">
        <v>15</v>
      </c>
      <c r="E168" s="2">
        <v>5</v>
      </c>
      <c r="F168" s="23"/>
      <c r="G168" s="2">
        <f t="shared" si="2"/>
        <v>198.7</v>
      </c>
      <c r="I168" s="138"/>
      <c r="M168" s="20"/>
    </row>
    <row r="169" spans="1:13" s="9" customFormat="1">
      <c r="A169" s="3">
        <v>43343</v>
      </c>
      <c r="B169" s="422">
        <v>16079</v>
      </c>
      <c r="C169" s="422" t="s">
        <v>23</v>
      </c>
      <c r="D169" t="s">
        <v>14</v>
      </c>
      <c r="E169" s="23"/>
      <c r="F169" s="23">
        <v>60</v>
      </c>
      <c r="G169" s="2">
        <f t="shared" si="2"/>
        <v>138.69999999999999</v>
      </c>
      <c r="I169" s="138"/>
      <c r="M169" s="20"/>
    </row>
    <row r="170" spans="1:13" s="9" customFormat="1">
      <c r="A170" s="3">
        <v>43343</v>
      </c>
      <c r="B170" s="422">
        <v>16079</v>
      </c>
      <c r="C170" s="422" t="s">
        <v>23</v>
      </c>
      <c r="D170" t="s">
        <v>15</v>
      </c>
      <c r="E170" s="23"/>
      <c r="F170" s="23">
        <v>5</v>
      </c>
      <c r="G170" s="2">
        <f t="shared" si="2"/>
        <v>133.69999999999999</v>
      </c>
      <c r="I170" s="138"/>
      <c r="M170" s="20"/>
    </row>
    <row r="171" spans="1:13" s="9" customFormat="1">
      <c r="A171" s="3">
        <v>43368</v>
      </c>
      <c r="B171" s="422">
        <v>16219</v>
      </c>
      <c r="C171" s="422" t="s">
        <v>23</v>
      </c>
      <c r="D171" t="s">
        <v>12</v>
      </c>
      <c r="E171" s="23"/>
      <c r="F171" s="23">
        <v>117.7</v>
      </c>
      <c r="G171" s="2">
        <f t="shared" si="2"/>
        <v>15.999999999999986</v>
      </c>
      <c r="I171" s="138"/>
      <c r="M171" s="20"/>
    </row>
    <row r="172" spans="1:13" s="9" customFormat="1">
      <c r="A172" s="3">
        <v>43368</v>
      </c>
      <c r="B172" s="422">
        <v>16219</v>
      </c>
      <c r="C172" s="422" t="s">
        <v>23</v>
      </c>
      <c r="D172" t="s">
        <v>13</v>
      </c>
      <c r="E172" s="23"/>
      <c r="F172" s="23">
        <v>16</v>
      </c>
      <c r="G172" s="2">
        <f t="shared" si="2"/>
        <v>-1.4210854715202004E-14</v>
      </c>
      <c r="I172" s="138"/>
      <c r="M172" s="20"/>
    </row>
    <row r="173" spans="1:13" s="9" customFormat="1">
      <c r="A173" s="31">
        <v>43373</v>
      </c>
      <c r="B173" s="421" t="s">
        <v>10</v>
      </c>
      <c r="C173" s="421" t="s">
        <v>24</v>
      </c>
      <c r="D173" t="s">
        <v>12</v>
      </c>
      <c r="E173" s="2">
        <v>120.6</v>
      </c>
      <c r="F173" s="23"/>
      <c r="G173" s="2">
        <f t="shared" si="2"/>
        <v>120.59999999999998</v>
      </c>
      <c r="I173" s="138"/>
      <c r="M173" s="20"/>
    </row>
    <row r="174" spans="1:13" s="9" customFormat="1">
      <c r="A174" s="31"/>
      <c r="B174" s="421"/>
      <c r="C174" s="421"/>
      <c r="D174" t="s">
        <v>13</v>
      </c>
      <c r="E174" s="2">
        <v>16</v>
      </c>
      <c r="F174" s="23"/>
      <c r="G174" s="2">
        <f t="shared" si="2"/>
        <v>136.59999999999997</v>
      </c>
      <c r="I174" s="138"/>
      <c r="M174" s="20"/>
    </row>
    <row r="175" spans="1:13" s="9" customFormat="1">
      <c r="A175" s="3"/>
      <c r="B175" s="422"/>
      <c r="C175" s="422"/>
      <c r="D175" t="s">
        <v>14</v>
      </c>
      <c r="E175" s="2">
        <v>60</v>
      </c>
      <c r="F175" s="23"/>
      <c r="G175" s="2">
        <f t="shared" si="2"/>
        <v>196.59999999999997</v>
      </c>
      <c r="I175" s="138"/>
      <c r="M175" s="20"/>
    </row>
    <row r="176" spans="1:13" s="9" customFormat="1">
      <c r="A176" s="3"/>
      <c r="B176" s="422"/>
      <c r="C176" s="422"/>
      <c r="D176" t="s">
        <v>15</v>
      </c>
      <c r="E176" s="2">
        <v>5</v>
      </c>
      <c r="F176" s="23"/>
      <c r="G176" s="2">
        <f t="shared" si="2"/>
        <v>201.59999999999997</v>
      </c>
      <c r="I176" s="138"/>
      <c r="M176" s="20"/>
    </row>
    <row r="177" spans="1:13" s="9" customFormat="1">
      <c r="A177" s="3"/>
      <c r="B177" s="422"/>
      <c r="C177" s="422"/>
      <c r="D177" t="s">
        <v>28</v>
      </c>
      <c r="E177" s="23">
        <v>10</v>
      </c>
      <c r="F177" s="23"/>
      <c r="G177" s="2">
        <f t="shared" si="2"/>
        <v>211.59999999999997</v>
      </c>
      <c r="I177" s="138"/>
      <c r="M177" s="20"/>
    </row>
    <row r="178" spans="1:13" s="9" customFormat="1">
      <c r="A178" s="3">
        <v>43395</v>
      </c>
      <c r="B178" s="422">
        <v>16437</v>
      </c>
      <c r="C178" s="422" t="s">
        <v>24</v>
      </c>
      <c r="D178" t="s">
        <v>14</v>
      </c>
      <c r="E178" s="23"/>
      <c r="F178" s="23">
        <v>60</v>
      </c>
      <c r="G178" s="2">
        <f t="shared" si="2"/>
        <v>151.59999999999997</v>
      </c>
      <c r="I178" s="138"/>
      <c r="M178" s="20"/>
    </row>
    <row r="179" spans="1:13" s="9" customFormat="1">
      <c r="A179" s="3">
        <v>43395</v>
      </c>
      <c r="B179" s="422">
        <v>16437</v>
      </c>
      <c r="C179" s="422" t="s">
        <v>24</v>
      </c>
      <c r="D179" t="s">
        <v>15</v>
      </c>
      <c r="E179" s="23"/>
      <c r="F179" s="23">
        <v>5</v>
      </c>
      <c r="G179" s="2">
        <f t="shared" si="2"/>
        <v>146.59999999999997</v>
      </c>
      <c r="I179" s="138"/>
      <c r="M179" s="20"/>
    </row>
    <row r="180" spans="1:13" s="9" customFormat="1">
      <c r="A180" s="3">
        <v>43395</v>
      </c>
      <c r="B180" s="422">
        <v>16437</v>
      </c>
      <c r="C180" s="422" t="s">
        <v>24</v>
      </c>
      <c r="D180" t="s">
        <v>28</v>
      </c>
      <c r="E180" s="23"/>
      <c r="F180" s="23">
        <v>10</v>
      </c>
      <c r="G180" s="2">
        <f t="shared" si="2"/>
        <v>136.59999999999997</v>
      </c>
      <c r="I180" s="138"/>
      <c r="M180" s="20"/>
    </row>
    <row r="181" spans="1:13" s="9" customFormat="1">
      <c r="A181" s="3">
        <v>43410</v>
      </c>
      <c r="B181" s="422">
        <v>16536</v>
      </c>
      <c r="C181" s="422" t="s">
        <v>24</v>
      </c>
      <c r="D181" t="s">
        <v>12</v>
      </c>
      <c r="E181" s="23"/>
      <c r="F181" s="23">
        <v>120.6</v>
      </c>
      <c r="G181" s="2">
        <f t="shared" si="2"/>
        <v>15.999999999999972</v>
      </c>
      <c r="I181" s="138"/>
      <c r="M181" s="20"/>
    </row>
    <row r="182" spans="1:13" s="9" customFormat="1">
      <c r="A182" s="3">
        <v>43410</v>
      </c>
      <c r="B182" s="422">
        <v>16536</v>
      </c>
      <c r="C182" s="422" t="s">
        <v>24</v>
      </c>
      <c r="D182" t="s">
        <v>13</v>
      </c>
      <c r="E182" s="23"/>
      <c r="F182" s="23">
        <v>16</v>
      </c>
      <c r="G182" s="2">
        <f t="shared" si="2"/>
        <v>-2.8421709430404007E-14</v>
      </c>
      <c r="I182" s="138"/>
      <c r="M182" s="20"/>
    </row>
    <row r="183" spans="1:13" s="9" customFormat="1">
      <c r="A183" s="31">
        <v>43404</v>
      </c>
      <c r="B183" s="421" t="s">
        <v>10</v>
      </c>
      <c r="C183" s="421" t="s">
        <v>25</v>
      </c>
      <c r="D183" t="s">
        <v>12</v>
      </c>
      <c r="E183" s="23">
        <v>121.5</v>
      </c>
      <c r="F183" s="23"/>
      <c r="G183" s="2">
        <f t="shared" si="2"/>
        <v>121.49999999999997</v>
      </c>
      <c r="I183" s="138"/>
      <c r="M183" s="20"/>
    </row>
    <row r="184" spans="1:13" s="9" customFormat="1">
      <c r="A184" s="31"/>
      <c r="B184" s="421"/>
      <c r="C184" s="421"/>
      <c r="D184" t="s">
        <v>13</v>
      </c>
      <c r="E184" s="23">
        <v>20</v>
      </c>
      <c r="F184" s="23"/>
      <c r="G184" s="2">
        <f t="shared" si="2"/>
        <v>141.49999999999997</v>
      </c>
      <c r="I184" s="138"/>
      <c r="M184" s="20"/>
    </row>
    <row r="185" spans="1:13" s="9" customFormat="1">
      <c r="A185" s="31"/>
      <c r="B185" s="421"/>
      <c r="C185" s="421"/>
      <c r="D185" t="s">
        <v>14</v>
      </c>
      <c r="E185" s="23">
        <v>60</v>
      </c>
      <c r="F185" s="23"/>
      <c r="G185" s="2">
        <f t="shared" si="2"/>
        <v>201.49999999999997</v>
      </c>
      <c r="I185" s="138"/>
      <c r="M185" s="20"/>
    </row>
    <row r="186" spans="1:13" s="9" customFormat="1">
      <c r="A186" s="31"/>
      <c r="B186" s="421"/>
      <c r="C186" s="421"/>
      <c r="D186" t="s">
        <v>15</v>
      </c>
      <c r="E186" s="23">
        <v>5</v>
      </c>
      <c r="F186" s="23"/>
      <c r="G186" s="2">
        <f t="shared" si="2"/>
        <v>206.49999999999997</v>
      </c>
      <c r="I186" s="138"/>
      <c r="M186" s="20"/>
    </row>
    <row r="187" spans="1:13" s="9" customFormat="1">
      <c r="A187" s="3">
        <v>43439</v>
      </c>
      <c r="B187" s="422">
        <v>16711</v>
      </c>
      <c r="C187" s="422" t="s">
        <v>25</v>
      </c>
      <c r="D187" t="s">
        <v>14</v>
      </c>
      <c r="E187" s="23"/>
      <c r="F187" s="23">
        <v>60</v>
      </c>
      <c r="G187" s="2">
        <f t="shared" si="2"/>
        <v>146.49999999999997</v>
      </c>
      <c r="I187" s="138"/>
      <c r="M187" s="20"/>
    </row>
    <row r="188" spans="1:13" s="9" customFormat="1">
      <c r="A188" s="3">
        <v>43439</v>
      </c>
      <c r="B188" s="422">
        <v>16711</v>
      </c>
      <c r="C188" s="422" t="s">
        <v>25</v>
      </c>
      <c r="D188" t="s">
        <v>15</v>
      </c>
      <c r="E188" s="23"/>
      <c r="F188" s="23">
        <v>5</v>
      </c>
      <c r="G188" s="2">
        <f t="shared" si="2"/>
        <v>141.49999999999997</v>
      </c>
      <c r="I188" s="138"/>
      <c r="M188" s="20"/>
    </row>
    <row r="189" spans="1:13" s="9" customFormat="1">
      <c r="A189" s="3">
        <v>43447</v>
      </c>
      <c r="B189" s="422">
        <v>16768</v>
      </c>
      <c r="C189" s="422" t="s">
        <v>25</v>
      </c>
      <c r="D189" t="s">
        <v>12</v>
      </c>
      <c r="E189" s="23"/>
      <c r="F189" s="23">
        <v>121.5</v>
      </c>
      <c r="G189" s="2">
        <f t="shared" si="2"/>
        <v>19.999999999999972</v>
      </c>
      <c r="I189" s="138"/>
      <c r="M189" s="20"/>
    </row>
    <row r="190" spans="1:13" s="9" customFormat="1">
      <c r="A190" s="3">
        <v>43447</v>
      </c>
      <c r="B190" s="422">
        <v>16768</v>
      </c>
      <c r="C190" s="422" t="s">
        <v>25</v>
      </c>
      <c r="D190" t="s">
        <v>13</v>
      </c>
      <c r="E190" s="23"/>
      <c r="F190" s="23">
        <v>20</v>
      </c>
      <c r="G190" s="2">
        <f t="shared" si="2"/>
        <v>-2.8421709430404007E-14</v>
      </c>
      <c r="I190" s="138"/>
      <c r="M190" s="20"/>
    </row>
    <row r="191" spans="1:13" s="9" customFormat="1">
      <c r="A191" s="31">
        <v>43434</v>
      </c>
      <c r="B191" s="421" t="s">
        <v>10</v>
      </c>
      <c r="C191" s="421" t="s">
        <v>26</v>
      </c>
      <c r="D191" t="s">
        <v>12</v>
      </c>
      <c r="E191" s="23">
        <v>124.8</v>
      </c>
      <c r="F191" s="23"/>
      <c r="G191" s="2">
        <f t="shared" si="2"/>
        <v>124.79999999999997</v>
      </c>
      <c r="I191" s="138"/>
      <c r="M191" s="20"/>
    </row>
    <row r="192" spans="1:13" s="9" customFormat="1">
      <c r="A192" s="31"/>
      <c r="B192" s="421"/>
      <c r="C192" s="421"/>
      <c r="D192" t="s">
        <v>13</v>
      </c>
      <c r="E192" s="23">
        <v>20</v>
      </c>
      <c r="F192" s="23"/>
      <c r="G192" s="2">
        <f t="shared" si="2"/>
        <v>144.79999999999995</v>
      </c>
      <c r="I192" s="138"/>
      <c r="M192" s="20"/>
    </row>
    <row r="193" spans="1:13" s="9" customFormat="1">
      <c r="A193" s="31"/>
      <c r="B193" s="421"/>
      <c r="C193" s="421"/>
      <c r="D193" t="s">
        <v>14</v>
      </c>
      <c r="E193" s="23">
        <v>60</v>
      </c>
      <c r="F193" s="23"/>
      <c r="G193" s="2">
        <f t="shared" si="2"/>
        <v>204.79999999999995</v>
      </c>
      <c r="I193" s="138"/>
      <c r="M193" s="20"/>
    </row>
    <row r="194" spans="1:13" s="9" customFormat="1">
      <c r="A194" s="31"/>
      <c r="B194" s="421"/>
      <c r="C194" s="421"/>
      <c r="D194" t="s">
        <v>15</v>
      </c>
      <c r="E194" s="23">
        <v>5</v>
      </c>
      <c r="F194" s="23"/>
      <c r="G194" s="2">
        <f t="shared" si="2"/>
        <v>209.79999999999995</v>
      </c>
      <c r="I194" s="138"/>
      <c r="M194" s="20"/>
    </row>
    <row r="195" spans="1:13" s="9" customFormat="1">
      <c r="A195" s="3">
        <v>43439</v>
      </c>
      <c r="B195" s="422">
        <v>16711</v>
      </c>
      <c r="C195" s="422" t="s">
        <v>26</v>
      </c>
      <c r="D195" t="s">
        <v>14</v>
      </c>
      <c r="E195" s="23"/>
      <c r="F195" s="23">
        <v>60</v>
      </c>
      <c r="G195" s="2">
        <f t="shared" si="2"/>
        <v>149.79999999999995</v>
      </c>
      <c r="I195" s="138"/>
      <c r="M195" s="20"/>
    </row>
    <row r="196" spans="1:13" s="9" customFormat="1">
      <c r="A196" s="3">
        <v>43439</v>
      </c>
      <c r="B196" s="422">
        <v>16711</v>
      </c>
      <c r="C196" s="422" t="s">
        <v>26</v>
      </c>
      <c r="D196" t="s">
        <v>15</v>
      </c>
      <c r="E196" s="23"/>
      <c r="F196" s="23">
        <v>5</v>
      </c>
      <c r="G196" s="2">
        <f t="shared" si="2"/>
        <v>144.79999999999995</v>
      </c>
      <c r="I196" s="138"/>
      <c r="M196" s="20"/>
    </row>
    <row r="197" spans="1:13" s="9" customFormat="1">
      <c r="A197" s="3">
        <v>43473</v>
      </c>
      <c r="B197" s="422">
        <v>16874</v>
      </c>
      <c r="C197" s="422" t="s">
        <v>26</v>
      </c>
      <c r="D197" t="s">
        <v>12</v>
      </c>
      <c r="E197" s="23"/>
      <c r="F197" s="23">
        <v>124.8</v>
      </c>
      <c r="G197" s="2">
        <f t="shared" si="2"/>
        <v>19.999999999999957</v>
      </c>
      <c r="I197" s="138"/>
      <c r="M197" s="20"/>
    </row>
    <row r="198" spans="1:13" s="9" customFormat="1">
      <c r="A198" s="3">
        <v>43473</v>
      </c>
      <c r="B198" s="422">
        <v>16874</v>
      </c>
      <c r="C198" s="422" t="s">
        <v>26</v>
      </c>
      <c r="D198" t="s">
        <v>13</v>
      </c>
      <c r="E198" s="23"/>
      <c r="F198" s="23">
        <v>20</v>
      </c>
      <c r="G198" s="2">
        <f t="shared" si="2"/>
        <v>-4.2632564145606011E-14</v>
      </c>
      <c r="I198" s="138"/>
      <c r="M198" s="20"/>
    </row>
    <row r="199" spans="1:13" s="9" customFormat="1">
      <c r="A199" s="31">
        <v>43465</v>
      </c>
      <c r="B199" s="421" t="s">
        <v>10</v>
      </c>
      <c r="C199" s="421" t="s">
        <v>27</v>
      </c>
      <c r="D199" t="s">
        <v>12</v>
      </c>
      <c r="E199" s="23">
        <v>133.4</v>
      </c>
      <c r="F199" s="23"/>
      <c r="G199" s="2">
        <f t="shared" ref="G199:G262" si="3">+G198+E199-F199</f>
        <v>133.39999999999998</v>
      </c>
      <c r="I199" s="138"/>
      <c r="M199" s="20"/>
    </row>
    <row r="200" spans="1:13" s="9" customFormat="1">
      <c r="A200" s="31"/>
      <c r="B200" s="421"/>
      <c r="C200" s="421"/>
      <c r="D200" t="s">
        <v>13</v>
      </c>
      <c r="E200" s="23">
        <v>20</v>
      </c>
      <c r="F200" s="23"/>
      <c r="G200" s="2">
        <f t="shared" si="3"/>
        <v>153.39999999999998</v>
      </c>
      <c r="I200" s="138"/>
      <c r="M200" s="20"/>
    </row>
    <row r="201" spans="1:13" s="9" customFormat="1">
      <c r="A201" s="31"/>
      <c r="B201" s="421"/>
      <c r="C201" s="421"/>
      <c r="D201" t="s">
        <v>14</v>
      </c>
      <c r="E201" s="23">
        <v>60</v>
      </c>
      <c r="F201" s="23"/>
      <c r="G201" s="2">
        <f t="shared" si="3"/>
        <v>213.39999999999998</v>
      </c>
      <c r="I201" s="138"/>
      <c r="M201" s="20"/>
    </row>
    <row r="202" spans="1:13" s="9" customFormat="1" ht="14.25" customHeight="1">
      <c r="A202" s="31"/>
      <c r="B202" s="421"/>
      <c r="C202" s="421"/>
      <c r="D202" t="s">
        <v>15</v>
      </c>
      <c r="E202" s="23">
        <v>5</v>
      </c>
      <c r="F202" s="23"/>
      <c r="G202" s="2">
        <f t="shared" si="3"/>
        <v>218.39999999999998</v>
      </c>
      <c r="I202" s="138"/>
      <c r="M202" s="20"/>
    </row>
    <row r="203" spans="1:13" s="9" customFormat="1" ht="14.25" customHeight="1">
      <c r="A203" s="3">
        <v>43496</v>
      </c>
      <c r="B203" s="422">
        <v>17056</v>
      </c>
      <c r="C203" s="422" t="s">
        <v>27</v>
      </c>
      <c r="D203" t="s">
        <v>12</v>
      </c>
      <c r="E203" s="23"/>
      <c r="F203" s="23">
        <v>133.4</v>
      </c>
      <c r="G203" s="2">
        <f t="shared" si="3"/>
        <v>84.999999999999972</v>
      </c>
      <c r="I203" s="138"/>
      <c r="M203" s="20"/>
    </row>
    <row r="204" spans="1:13" s="9" customFormat="1" ht="14.25" customHeight="1">
      <c r="A204" s="3">
        <v>43496</v>
      </c>
      <c r="B204" s="422">
        <v>17056</v>
      </c>
      <c r="C204" s="422" t="s">
        <v>27</v>
      </c>
      <c r="D204" t="s">
        <v>13</v>
      </c>
      <c r="E204" s="23"/>
      <c r="F204" s="23">
        <v>20</v>
      </c>
      <c r="G204" s="2">
        <f t="shared" si="3"/>
        <v>64.999999999999972</v>
      </c>
      <c r="I204" s="138"/>
      <c r="M204" s="20"/>
    </row>
    <row r="205" spans="1:13" s="9" customFormat="1" ht="14.25" customHeight="1">
      <c r="A205" s="3">
        <v>43497</v>
      </c>
      <c r="B205" s="422">
        <v>17084</v>
      </c>
      <c r="C205" s="422" t="s">
        <v>27</v>
      </c>
      <c r="D205" t="s">
        <v>14</v>
      </c>
      <c r="E205" s="23"/>
      <c r="F205" s="23">
        <v>60</v>
      </c>
      <c r="G205" s="2">
        <f t="shared" si="3"/>
        <v>4.9999999999999716</v>
      </c>
      <c r="I205" s="138"/>
      <c r="M205" s="20"/>
    </row>
    <row r="206" spans="1:13" s="9" customFormat="1" ht="14.25" customHeight="1">
      <c r="A206" s="3">
        <v>43497</v>
      </c>
      <c r="B206" s="422">
        <v>17084</v>
      </c>
      <c r="C206" s="422" t="s">
        <v>27</v>
      </c>
      <c r="D206" t="s">
        <v>15</v>
      </c>
      <c r="E206" s="23"/>
      <c r="F206" s="23">
        <v>5</v>
      </c>
      <c r="G206" s="2">
        <f t="shared" si="3"/>
        <v>-2.8421709430404007E-14</v>
      </c>
      <c r="I206" s="138"/>
      <c r="M206" s="20"/>
    </row>
    <row r="207" spans="1:13" s="9" customFormat="1">
      <c r="A207" s="31">
        <v>43496</v>
      </c>
      <c r="B207" s="421" t="s">
        <v>10</v>
      </c>
      <c r="C207" s="421" t="s">
        <v>11</v>
      </c>
      <c r="D207" t="s">
        <v>12</v>
      </c>
      <c r="E207" s="23">
        <v>145</v>
      </c>
      <c r="F207" s="23"/>
      <c r="G207" s="2">
        <f t="shared" si="3"/>
        <v>144.99999999999997</v>
      </c>
      <c r="I207" s="138"/>
      <c r="M207" s="20"/>
    </row>
    <row r="208" spans="1:13" s="9" customFormat="1">
      <c r="A208" s="31"/>
      <c r="B208" s="421"/>
      <c r="C208" s="421"/>
      <c r="D208" t="s">
        <v>13</v>
      </c>
      <c r="E208" s="23">
        <v>20</v>
      </c>
      <c r="F208" s="23"/>
      <c r="G208" s="2">
        <f t="shared" si="3"/>
        <v>164.99999999999997</v>
      </c>
      <c r="I208" s="138"/>
      <c r="M208" s="20"/>
    </row>
    <row r="209" spans="1:13" s="9" customFormat="1">
      <c r="A209" s="31"/>
      <c r="B209" s="421"/>
      <c r="C209" s="421"/>
      <c r="D209" t="s">
        <v>14</v>
      </c>
      <c r="E209" s="23">
        <v>60</v>
      </c>
      <c r="F209" s="23"/>
      <c r="G209" s="2">
        <f t="shared" si="3"/>
        <v>224.99999999999997</v>
      </c>
      <c r="I209" s="138"/>
      <c r="M209" s="20"/>
    </row>
    <row r="210" spans="1:13" s="9" customFormat="1">
      <c r="A210" s="31"/>
      <c r="B210" s="421"/>
      <c r="C210" s="421"/>
      <c r="D210" t="s">
        <v>15</v>
      </c>
      <c r="E210" s="23">
        <v>5</v>
      </c>
      <c r="F210" s="23"/>
      <c r="G210" s="2">
        <f t="shared" si="3"/>
        <v>229.99999999999997</v>
      </c>
      <c r="I210" s="138"/>
      <c r="M210" s="20"/>
    </row>
    <row r="211" spans="1:13" s="9" customFormat="1">
      <c r="A211" s="3">
        <v>43497</v>
      </c>
      <c r="B211" s="422">
        <v>17084</v>
      </c>
      <c r="C211" s="422" t="s">
        <v>11</v>
      </c>
      <c r="D211" t="s">
        <v>14</v>
      </c>
      <c r="E211" s="23"/>
      <c r="F211" s="23">
        <v>60</v>
      </c>
      <c r="G211" s="2">
        <f t="shared" si="3"/>
        <v>169.99999999999997</v>
      </c>
      <c r="I211" s="138"/>
      <c r="M211" s="20"/>
    </row>
    <row r="212" spans="1:13" s="9" customFormat="1">
      <c r="A212" s="3">
        <v>43497</v>
      </c>
      <c r="B212" s="422">
        <v>17084</v>
      </c>
      <c r="C212" s="422" t="s">
        <v>11</v>
      </c>
      <c r="D212" t="s">
        <v>15</v>
      </c>
      <c r="E212" s="23"/>
      <c r="F212" s="23">
        <v>5</v>
      </c>
      <c r="G212" s="2">
        <f t="shared" si="3"/>
        <v>164.99999999999997</v>
      </c>
      <c r="I212" s="138"/>
      <c r="M212" s="20"/>
    </row>
    <row r="213" spans="1:13" s="9" customFormat="1">
      <c r="A213" s="3">
        <v>43530</v>
      </c>
      <c r="B213" s="422">
        <v>17308</v>
      </c>
      <c r="C213" s="422" t="s">
        <v>11</v>
      </c>
      <c r="D213" t="s">
        <v>12</v>
      </c>
      <c r="E213" s="23"/>
      <c r="F213" s="23">
        <v>145</v>
      </c>
      <c r="G213" s="2">
        <f t="shared" si="3"/>
        <v>19.999999999999972</v>
      </c>
      <c r="I213" s="138"/>
      <c r="M213" s="20"/>
    </row>
    <row r="214" spans="1:13" s="9" customFormat="1">
      <c r="A214" s="3">
        <v>43530</v>
      </c>
      <c r="B214" s="422">
        <v>17308</v>
      </c>
      <c r="C214" s="422" t="s">
        <v>11</v>
      </c>
      <c r="D214" t="s">
        <v>13</v>
      </c>
      <c r="E214" s="23"/>
      <c r="F214" s="23">
        <v>20</v>
      </c>
      <c r="G214" s="2">
        <f t="shared" si="3"/>
        <v>-2.8421709430404007E-14</v>
      </c>
      <c r="I214" s="138"/>
      <c r="M214" s="20"/>
    </row>
    <row r="215" spans="1:13" s="9" customFormat="1">
      <c r="A215" s="31">
        <v>43524</v>
      </c>
      <c r="B215" s="421" t="s">
        <v>10</v>
      </c>
      <c r="C215" s="421" t="s">
        <v>17</v>
      </c>
      <c r="D215" t="s">
        <v>12</v>
      </c>
      <c r="E215" s="23">
        <v>153.30000000000001</v>
      </c>
      <c r="F215" s="23"/>
      <c r="G215" s="2">
        <f t="shared" si="3"/>
        <v>153.29999999999998</v>
      </c>
      <c r="I215" s="138"/>
      <c r="M215" s="20"/>
    </row>
    <row r="216" spans="1:13" s="9" customFormat="1">
      <c r="A216" s="31"/>
      <c r="B216" s="421"/>
      <c r="C216" s="421"/>
      <c r="D216" t="s">
        <v>13</v>
      </c>
      <c r="E216" s="23">
        <v>24.5</v>
      </c>
      <c r="F216" s="23"/>
      <c r="G216" s="2">
        <f t="shared" si="3"/>
        <v>177.79999999999998</v>
      </c>
      <c r="I216" s="138"/>
      <c r="M216" s="20"/>
    </row>
    <row r="217" spans="1:13" s="9" customFormat="1">
      <c r="A217" s="31"/>
      <c r="B217" s="421"/>
      <c r="C217" s="421"/>
      <c r="D217" t="s">
        <v>14</v>
      </c>
      <c r="E217" s="23">
        <v>56</v>
      </c>
      <c r="F217" s="23"/>
      <c r="G217" s="2">
        <f t="shared" si="3"/>
        <v>233.79999999999998</v>
      </c>
      <c r="I217" s="138"/>
      <c r="M217" s="20"/>
    </row>
    <row r="218" spans="1:13" s="9" customFormat="1">
      <c r="A218" s="31"/>
      <c r="B218" s="421"/>
      <c r="C218" s="421"/>
      <c r="D218" t="s">
        <v>15</v>
      </c>
      <c r="E218" s="23">
        <v>5</v>
      </c>
      <c r="F218" s="23"/>
      <c r="G218" s="2">
        <f t="shared" si="3"/>
        <v>238.79999999999998</v>
      </c>
      <c r="I218" s="138"/>
      <c r="M218" s="20"/>
    </row>
    <row r="219" spans="1:13" s="9" customFormat="1">
      <c r="A219" s="3">
        <v>43551</v>
      </c>
      <c r="B219" s="422">
        <v>17487</v>
      </c>
      <c r="C219" s="422" t="s">
        <v>17</v>
      </c>
      <c r="D219" t="s">
        <v>12</v>
      </c>
      <c r="E219" s="23"/>
      <c r="F219" s="23">
        <v>153.30000000000001</v>
      </c>
      <c r="G219" s="2">
        <f t="shared" si="3"/>
        <v>85.499999999999972</v>
      </c>
      <c r="I219" s="138"/>
      <c r="M219" s="20"/>
    </row>
    <row r="220" spans="1:13" s="9" customFormat="1">
      <c r="A220" s="3">
        <v>43552</v>
      </c>
      <c r="B220" s="422">
        <v>17554</v>
      </c>
      <c r="C220" s="422" t="s">
        <v>17</v>
      </c>
      <c r="D220" t="s">
        <v>14</v>
      </c>
      <c r="E220" s="23"/>
      <c r="F220" s="23">
        <v>56</v>
      </c>
      <c r="G220" s="2">
        <f t="shared" si="3"/>
        <v>29.499999999999972</v>
      </c>
      <c r="I220" s="138"/>
      <c r="M220" s="20"/>
    </row>
    <row r="221" spans="1:13" s="9" customFormat="1">
      <c r="A221" s="3">
        <v>43552</v>
      </c>
      <c r="B221" s="422">
        <v>17554</v>
      </c>
      <c r="C221" s="422" t="s">
        <v>17</v>
      </c>
      <c r="D221" t="s">
        <v>15</v>
      </c>
      <c r="E221" s="23"/>
      <c r="F221" s="23">
        <v>5</v>
      </c>
      <c r="G221" s="2">
        <f t="shared" si="3"/>
        <v>24.499999999999972</v>
      </c>
      <c r="I221" s="138"/>
      <c r="M221" s="20"/>
    </row>
    <row r="222" spans="1:13" s="9" customFormat="1">
      <c r="A222" s="3">
        <v>43580</v>
      </c>
      <c r="B222" s="422">
        <v>17698</v>
      </c>
      <c r="C222" s="422" t="s">
        <v>17</v>
      </c>
      <c r="D222" t="s">
        <v>13</v>
      </c>
      <c r="E222" s="23"/>
      <c r="F222" s="23">
        <v>24.5</v>
      </c>
      <c r="G222" s="2">
        <f t="shared" si="3"/>
        <v>-2.8421709430404007E-14</v>
      </c>
      <c r="I222" s="138"/>
      <c r="M222" s="20"/>
    </row>
    <row r="223" spans="1:13" s="9" customFormat="1">
      <c r="A223" s="31">
        <v>43555</v>
      </c>
      <c r="B223" s="421" t="s">
        <v>10</v>
      </c>
      <c r="C223" s="421" t="s">
        <v>18</v>
      </c>
      <c r="D223" t="s">
        <v>12</v>
      </c>
      <c r="E223" s="23">
        <v>140.80000000000001</v>
      </c>
      <c r="F223" s="23"/>
      <c r="G223" s="2">
        <f t="shared" si="3"/>
        <v>140.79999999999998</v>
      </c>
      <c r="I223" s="138"/>
      <c r="M223" s="20"/>
    </row>
    <row r="224" spans="1:13" s="9" customFormat="1">
      <c r="A224" s="31"/>
      <c r="B224" s="421"/>
      <c r="C224" s="421"/>
      <c r="D224" t="s">
        <v>13</v>
      </c>
      <c r="E224" s="23">
        <v>19.5</v>
      </c>
      <c r="F224" s="23"/>
      <c r="G224" s="2">
        <f t="shared" si="3"/>
        <v>160.29999999999998</v>
      </c>
      <c r="I224" s="138"/>
      <c r="M224" s="20"/>
    </row>
    <row r="225" spans="1:13" s="9" customFormat="1">
      <c r="A225" s="31"/>
      <c r="B225" s="421"/>
      <c r="C225" s="421"/>
      <c r="D225" t="s">
        <v>14</v>
      </c>
      <c r="E225" s="23">
        <v>60</v>
      </c>
      <c r="F225" s="23"/>
      <c r="G225" s="2">
        <f t="shared" si="3"/>
        <v>220.29999999999998</v>
      </c>
      <c r="I225" s="138"/>
      <c r="M225" s="20"/>
    </row>
    <row r="226" spans="1:13" s="9" customFormat="1">
      <c r="A226" s="31"/>
      <c r="B226" s="421"/>
      <c r="C226" s="421"/>
      <c r="D226" t="s">
        <v>15</v>
      </c>
      <c r="E226" s="23">
        <v>5</v>
      </c>
      <c r="F226" s="23"/>
      <c r="G226" s="2">
        <f t="shared" si="3"/>
        <v>225.29999999999998</v>
      </c>
      <c r="I226" s="138"/>
      <c r="M226" s="20"/>
    </row>
    <row r="227" spans="1:13" s="9" customFormat="1">
      <c r="A227" s="3">
        <v>43588</v>
      </c>
      <c r="B227" s="422">
        <v>17747</v>
      </c>
      <c r="C227" s="422" t="s">
        <v>18</v>
      </c>
      <c r="D227" t="s">
        <v>12</v>
      </c>
      <c r="E227" s="23"/>
      <c r="F227" s="23">
        <v>140.80000000000001</v>
      </c>
      <c r="G227" s="2">
        <f t="shared" si="3"/>
        <v>84.499999999999972</v>
      </c>
      <c r="I227" s="138"/>
      <c r="M227" s="20"/>
    </row>
    <row r="228" spans="1:13" s="9" customFormat="1">
      <c r="A228" s="3">
        <v>43588</v>
      </c>
      <c r="B228" s="422">
        <v>17747</v>
      </c>
      <c r="C228" s="422" t="s">
        <v>18</v>
      </c>
      <c r="D228" t="s">
        <v>13</v>
      </c>
      <c r="E228" s="23"/>
      <c r="F228" s="23">
        <v>19.5</v>
      </c>
      <c r="G228" s="2">
        <f t="shared" si="3"/>
        <v>64.999999999999972</v>
      </c>
      <c r="I228" s="138"/>
      <c r="M228" s="20"/>
    </row>
    <row r="229" spans="1:13" s="9" customFormat="1">
      <c r="A229" s="3">
        <v>43591</v>
      </c>
      <c r="B229" s="422">
        <v>17810</v>
      </c>
      <c r="C229" s="422" t="s">
        <v>18</v>
      </c>
      <c r="D229" t="s">
        <v>14</v>
      </c>
      <c r="E229" s="23"/>
      <c r="F229" s="23">
        <v>60</v>
      </c>
      <c r="G229" s="2">
        <f t="shared" si="3"/>
        <v>4.9999999999999716</v>
      </c>
      <c r="I229" s="138"/>
      <c r="M229" s="20"/>
    </row>
    <row r="230" spans="1:13" s="9" customFormat="1">
      <c r="A230" s="3">
        <v>43591</v>
      </c>
      <c r="B230" s="422">
        <v>17810</v>
      </c>
      <c r="C230" s="422" t="s">
        <v>18</v>
      </c>
      <c r="D230" t="s">
        <v>15</v>
      </c>
      <c r="E230" s="23"/>
      <c r="F230" s="23">
        <v>5</v>
      </c>
      <c r="G230" s="2">
        <f t="shared" si="3"/>
        <v>-2.8421709430404007E-14</v>
      </c>
      <c r="I230" s="138"/>
      <c r="M230" s="20"/>
    </row>
    <row r="231" spans="1:13" s="9" customFormat="1">
      <c r="A231" s="31">
        <v>43585</v>
      </c>
      <c r="B231" s="421" t="s">
        <v>10</v>
      </c>
      <c r="C231" s="421" t="s">
        <v>19</v>
      </c>
      <c r="D231" t="s">
        <v>12</v>
      </c>
      <c r="E231" s="23">
        <v>134.4</v>
      </c>
      <c r="F231" s="23"/>
      <c r="G231" s="2">
        <f t="shared" si="3"/>
        <v>134.39999999999998</v>
      </c>
      <c r="I231" s="138"/>
      <c r="M231" s="20"/>
    </row>
    <row r="232" spans="1:13" s="9" customFormat="1">
      <c r="A232" s="31"/>
      <c r="B232" s="421"/>
      <c r="C232" s="421"/>
      <c r="D232" t="s">
        <v>13</v>
      </c>
      <c r="E232" s="23">
        <v>17.7</v>
      </c>
      <c r="F232" s="23"/>
      <c r="G232" s="2">
        <f t="shared" si="3"/>
        <v>152.09999999999997</v>
      </c>
      <c r="I232" s="138"/>
      <c r="M232" s="20"/>
    </row>
    <row r="233" spans="1:13" s="9" customFormat="1">
      <c r="A233" s="31"/>
      <c r="B233" s="421"/>
      <c r="C233" s="421"/>
      <c r="D233" t="s">
        <v>14</v>
      </c>
      <c r="E233" s="23">
        <v>60</v>
      </c>
      <c r="F233" s="23"/>
      <c r="G233" s="2">
        <f t="shared" si="3"/>
        <v>212.09999999999997</v>
      </c>
      <c r="I233" s="138"/>
      <c r="M233" s="20"/>
    </row>
    <row r="234" spans="1:13" s="9" customFormat="1">
      <c r="A234" s="31"/>
      <c r="B234" s="421"/>
      <c r="C234" s="421"/>
      <c r="D234" t="s">
        <v>15</v>
      </c>
      <c r="E234" s="23">
        <v>5</v>
      </c>
      <c r="F234" s="23"/>
      <c r="G234" s="2">
        <f t="shared" si="3"/>
        <v>217.09999999999997</v>
      </c>
      <c r="I234" s="138"/>
      <c r="M234" s="20"/>
    </row>
    <row r="235" spans="1:13" s="9" customFormat="1">
      <c r="A235" s="3">
        <v>43591</v>
      </c>
      <c r="B235" s="422">
        <v>17811</v>
      </c>
      <c r="C235" s="422" t="s">
        <v>19</v>
      </c>
      <c r="D235" t="s">
        <v>14</v>
      </c>
      <c r="E235" s="23"/>
      <c r="F235" s="23">
        <v>60</v>
      </c>
      <c r="G235" s="2">
        <f t="shared" si="3"/>
        <v>157.09999999999997</v>
      </c>
      <c r="I235" s="138"/>
      <c r="M235" s="20"/>
    </row>
    <row r="236" spans="1:13" s="9" customFormat="1">
      <c r="A236" s="3">
        <v>43591</v>
      </c>
      <c r="B236" s="422">
        <v>17811</v>
      </c>
      <c r="C236" s="422" t="s">
        <v>19</v>
      </c>
      <c r="D236" t="s">
        <v>15</v>
      </c>
      <c r="E236" s="23"/>
      <c r="F236" s="23">
        <v>5</v>
      </c>
      <c r="G236" s="2">
        <f t="shared" si="3"/>
        <v>152.09999999999997</v>
      </c>
      <c r="I236" s="138"/>
      <c r="M236" s="20"/>
    </row>
    <row r="237" spans="1:13" s="9" customFormat="1">
      <c r="A237" s="3">
        <v>43552</v>
      </c>
      <c r="B237" s="422">
        <v>17985</v>
      </c>
      <c r="C237" s="422" t="s">
        <v>19</v>
      </c>
      <c r="D237" t="s">
        <v>12</v>
      </c>
      <c r="E237" s="23"/>
      <c r="F237" s="23">
        <v>134.4</v>
      </c>
      <c r="G237" s="2">
        <f t="shared" si="3"/>
        <v>17.69999999999996</v>
      </c>
      <c r="I237" s="138"/>
      <c r="M237" s="20"/>
    </row>
    <row r="238" spans="1:13" s="9" customFormat="1">
      <c r="A238" s="3">
        <v>43552</v>
      </c>
      <c r="B238" s="422">
        <v>17985</v>
      </c>
      <c r="C238" s="422" t="s">
        <v>19</v>
      </c>
      <c r="D238" t="s">
        <v>13</v>
      </c>
      <c r="E238" s="23"/>
      <c r="F238" s="23">
        <v>17.7</v>
      </c>
      <c r="G238" s="2">
        <f t="shared" si="3"/>
        <v>-3.907985046680551E-14</v>
      </c>
      <c r="I238" s="138"/>
      <c r="M238" s="20"/>
    </row>
    <row r="239" spans="1:13" s="9" customFormat="1">
      <c r="A239" s="31">
        <v>43616</v>
      </c>
      <c r="B239" s="421" t="s">
        <v>10</v>
      </c>
      <c r="C239" s="421" t="s">
        <v>20</v>
      </c>
      <c r="D239" t="s">
        <v>12</v>
      </c>
      <c r="E239" s="23">
        <v>123.8</v>
      </c>
      <c r="F239" s="23"/>
      <c r="G239" s="2">
        <f t="shared" si="3"/>
        <v>123.79999999999995</v>
      </c>
      <c r="I239" s="138"/>
      <c r="M239" s="20"/>
    </row>
    <row r="240" spans="1:13" s="9" customFormat="1">
      <c r="A240" s="31"/>
      <c r="B240" s="421"/>
      <c r="C240" s="421"/>
      <c r="D240" t="s">
        <v>13</v>
      </c>
      <c r="E240" s="23">
        <v>20.6</v>
      </c>
      <c r="F240" s="23"/>
      <c r="G240" s="2">
        <f t="shared" si="3"/>
        <v>144.39999999999995</v>
      </c>
      <c r="I240" s="138"/>
      <c r="M240" s="20"/>
    </row>
    <row r="241" spans="1:13" s="9" customFormat="1">
      <c r="A241" s="31"/>
      <c r="B241" s="421"/>
      <c r="C241" s="421"/>
      <c r="D241" t="s">
        <v>14</v>
      </c>
      <c r="E241" s="23">
        <v>60</v>
      </c>
      <c r="F241" s="23"/>
      <c r="G241" s="2">
        <f t="shared" si="3"/>
        <v>204.39999999999995</v>
      </c>
      <c r="I241" s="138"/>
      <c r="M241" s="20"/>
    </row>
    <row r="242" spans="1:13" s="9" customFormat="1">
      <c r="A242" s="31"/>
      <c r="B242" s="421"/>
      <c r="C242" s="421"/>
      <c r="D242" t="s">
        <v>15</v>
      </c>
      <c r="E242" s="23">
        <v>5</v>
      </c>
      <c r="F242" s="23"/>
      <c r="G242" s="2">
        <f t="shared" si="3"/>
        <v>209.39999999999995</v>
      </c>
      <c r="I242" s="138"/>
      <c r="M242" s="20"/>
    </row>
    <row r="243" spans="1:13" s="9" customFormat="1">
      <c r="A243" s="3">
        <v>43655</v>
      </c>
      <c r="B243" s="422">
        <v>18205</v>
      </c>
      <c r="C243" s="422" t="s">
        <v>20</v>
      </c>
      <c r="D243" t="s">
        <v>12</v>
      </c>
      <c r="E243" s="23"/>
      <c r="F243" s="23">
        <v>123.8</v>
      </c>
      <c r="G243" s="2">
        <f t="shared" si="3"/>
        <v>85.599999999999952</v>
      </c>
      <c r="I243" s="138"/>
      <c r="M243" s="20"/>
    </row>
    <row r="244" spans="1:13" s="9" customFormat="1">
      <c r="A244" s="3">
        <v>43655</v>
      </c>
      <c r="B244" s="422">
        <v>18205</v>
      </c>
      <c r="C244" s="422" t="s">
        <v>20</v>
      </c>
      <c r="D244" t="s">
        <v>13</v>
      </c>
      <c r="E244" s="23"/>
      <c r="F244" s="23">
        <v>20.6</v>
      </c>
      <c r="G244" s="2">
        <f t="shared" si="3"/>
        <v>64.999999999999943</v>
      </c>
      <c r="I244" s="138"/>
      <c r="M244" s="20"/>
    </row>
    <row r="245" spans="1:13" s="9" customFormat="1">
      <c r="A245" s="3">
        <v>43683</v>
      </c>
      <c r="B245" s="422">
        <v>18470</v>
      </c>
      <c r="C245" s="422" t="s">
        <v>20</v>
      </c>
      <c r="D245" t="s">
        <v>14</v>
      </c>
      <c r="E245" s="23"/>
      <c r="F245" s="23">
        <v>60</v>
      </c>
      <c r="G245" s="2">
        <f t="shared" si="3"/>
        <v>4.9999999999999432</v>
      </c>
      <c r="I245" s="138"/>
      <c r="M245" s="20"/>
    </row>
    <row r="246" spans="1:13" s="9" customFormat="1">
      <c r="A246" s="3">
        <v>43683</v>
      </c>
      <c r="B246" s="422">
        <v>18470</v>
      </c>
      <c r="C246" s="422" t="s">
        <v>20</v>
      </c>
      <c r="D246" t="s">
        <v>29</v>
      </c>
      <c r="E246" s="23"/>
      <c r="F246" s="23">
        <v>5</v>
      </c>
      <c r="G246" s="2">
        <f t="shared" si="3"/>
        <v>-5.6843418860808015E-14</v>
      </c>
      <c r="I246" s="138"/>
      <c r="M246" s="20"/>
    </row>
    <row r="247" spans="1:13" s="9" customFormat="1">
      <c r="A247" s="31">
        <v>43646</v>
      </c>
      <c r="B247" s="421" t="s">
        <v>10</v>
      </c>
      <c r="C247" s="421" t="s">
        <v>21</v>
      </c>
      <c r="D247" t="s">
        <v>12</v>
      </c>
      <c r="E247" s="23">
        <v>110.6</v>
      </c>
      <c r="F247" s="23"/>
      <c r="G247" s="2">
        <f t="shared" si="3"/>
        <v>110.59999999999994</v>
      </c>
      <c r="I247" s="138"/>
      <c r="M247" s="20"/>
    </row>
    <row r="248" spans="1:13" s="9" customFormat="1">
      <c r="A248" s="31"/>
      <c r="B248" s="421"/>
      <c r="C248" s="421"/>
      <c r="D248" t="s">
        <v>13</v>
      </c>
      <c r="E248" s="23">
        <v>19.7</v>
      </c>
      <c r="F248" s="23"/>
      <c r="G248" s="2">
        <f t="shared" si="3"/>
        <v>130.29999999999993</v>
      </c>
      <c r="I248" s="138"/>
      <c r="M248" s="20"/>
    </row>
    <row r="249" spans="1:13" s="9" customFormat="1">
      <c r="A249" s="31"/>
      <c r="B249" s="421"/>
      <c r="C249" s="421"/>
      <c r="D249" t="s">
        <v>14</v>
      </c>
      <c r="E249" s="23">
        <v>60</v>
      </c>
      <c r="F249" s="23"/>
      <c r="G249" s="2">
        <f t="shared" si="3"/>
        <v>190.29999999999993</v>
      </c>
      <c r="I249" s="138"/>
      <c r="M249" s="20"/>
    </row>
    <row r="250" spans="1:13" s="9" customFormat="1">
      <c r="A250" s="31"/>
      <c r="B250" s="421"/>
      <c r="C250" s="421"/>
      <c r="D250" t="s">
        <v>15</v>
      </c>
      <c r="E250" s="23">
        <v>5</v>
      </c>
      <c r="F250" s="23"/>
      <c r="G250" s="2">
        <f t="shared" si="3"/>
        <v>195.29999999999993</v>
      </c>
      <c r="I250" s="138"/>
      <c r="M250" s="20"/>
    </row>
    <row r="251" spans="1:13" s="9" customFormat="1">
      <c r="A251" s="3">
        <v>43671</v>
      </c>
      <c r="B251" s="422">
        <v>18330</v>
      </c>
      <c r="C251" s="422" t="s">
        <v>21</v>
      </c>
      <c r="D251" t="s">
        <v>12</v>
      </c>
      <c r="E251" s="23"/>
      <c r="F251" s="23">
        <v>110.6</v>
      </c>
      <c r="G251" s="2">
        <f t="shared" si="3"/>
        <v>84.699999999999932</v>
      </c>
      <c r="I251" s="138"/>
      <c r="M251" s="20"/>
    </row>
    <row r="252" spans="1:13" s="9" customFormat="1">
      <c r="A252" s="3">
        <v>43671</v>
      </c>
      <c r="B252" s="422">
        <v>18330</v>
      </c>
      <c r="C252" s="422" t="s">
        <v>21</v>
      </c>
      <c r="D252" t="s">
        <v>13</v>
      </c>
      <c r="E252" s="23"/>
      <c r="F252" s="23">
        <v>19.7</v>
      </c>
      <c r="G252" s="2">
        <f t="shared" si="3"/>
        <v>64.999999999999929</v>
      </c>
      <c r="I252" s="138"/>
      <c r="M252" s="20"/>
    </row>
    <row r="253" spans="1:13" s="9" customFormat="1">
      <c r="A253" s="3">
        <v>43683</v>
      </c>
      <c r="B253" s="422">
        <v>18471</v>
      </c>
      <c r="C253" s="422" t="s">
        <v>21</v>
      </c>
      <c r="D253" t="s">
        <v>14</v>
      </c>
      <c r="E253" s="23"/>
      <c r="F253" s="23">
        <v>60</v>
      </c>
      <c r="G253" s="2">
        <f t="shared" si="3"/>
        <v>4.9999999999999289</v>
      </c>
      <c r="I253" s="138"/>
      <c r="M253" s="20"/>
    </row>
    <row r="254" spans="1:13" s="9" customFormat="1">
      <c r="A254" s="3">
        <v>43683</v>
      </c>
      <c r="B254" s="422">
        <v>18471</v>
      </c>
      <c r="C254" s="422" t="s">
        <v>21</v>
      </c>
      <c r="D254" t="s">
        <v>29</v>
      </c>
      <c r="E254" s="23"/>
      <c r="F254" s="23">
        <v>5</v>
      </c>
      <c r="G254" s="2">
        <f t="shared" si="3"/>
        <v>-7.1054273576010019E-14</v>
      </c>
      <c r="I254" s="138"/>
      <c r="M254" s="20"/>
    </row>
    <row r="255" spans="1:13" s="9" customFormat="1">
      <c r="A255" s="31">
        <v>43677</v>
      </c>
      <c r="B255" s="421" t="s">
        <v>10</v>
      </c>
      <c r="C255" s="421" t="s">
        <v>22</v>
      </c>
      <c r="D255" t="s">
        <v>12</v>
      </c>
      <c r="E255" s="23">
        <v>110.7</v>
      </c>
      <c r="F255" s="23"/>
      <c r="G255" s="2">
        <f t="shared" si="3"/>
        <v>110.69999999999993</v>
      </c>
      <c r="I255" s="138"/>
      <c r="M255" s="20"/>
    </row>
    <row r="256" spans="1:13" s="9" customFormat="1">
      <c r="A256" s="31"/>
      <c r="B256" s="421"/>
      <c r="C256" s="421"/>
      <c r="D256" t="s">
        <v>13</v>
      </c>
      <c r="E256" s="23">
        <v>19.100000000000001</v>
      </c>
      <c r="F256" s="23"/>
      <c r="G256" s="2">
        <f t="shared" si="3"/>
        <v>129.79999999999993</v>
      </c>
      <c r="I256" s="138"/>
      <c r="M256" s="20"/>
    </row>
    <row r="257" spans="1:13" s="9" customFormat="1">
      <c r="A257" s="31"/>
      <c r="B257" s="421"/>
      <c r="C257" s="421"/>
      <c r="D257" t="s">
        <v>14</v>
      </c>
      <c r="E257" s="23">
        <v>60</v>
      </c>
      <c r="F257" s="23"/>
      <c r="G257" s="2">
        <f t="shared" si="3"/>
        <v>189.79999999999993</v>
      </c>
      <c r="I257" s="138"/>
      <c r="M257" s="20"/>
    </row>
    <row r="258" spans="1:13" s="9" customFormat="1">
      <c r="A258" s="31"/>
      <c r="B258" s="421"/>
      <c r="C258" s="421"/>
      <c r="D258" t="s">
        <v>15</v>
      </c>
      <c r="E258" s="23">
        <v>5</v>
      </c>
      <c r="F258" s="23"/>
      <c r="G258" s="2">
        <f t="shared" si="3"/>
        <v>194.79999999999993</v>
      </c>
      <c r="I258" s="138"/>
      <c r="M258" s="20"/>
    </row>
    <row r="259" spans="1:13" s="9" customFormat="1">
      <c r="A259" s="3">
        <v>43683</v>
      </c>
      <c r="B259" s="422">
        <v>18472</v>
      </c>
      <c r="C259" s="422" t="s">
        <v>22</v>
      </c>
      <c r="D259" t="s">
        <v>14</v>
      </c>
      <c r="E259" s="23"/>
      <c r="F259" s="23">
        <v>60</v>
      </c>
      <c r="G259" s="2">
        <f t="shared" si="3"/>
        <v>134.79999999999993</v>
      </c>
      <c r="I259" s="138"/>
      <c r="M259" s="20"/>
    </row>
    <row r="260" spans="1:13" s="9" customFormat="1">
      <c r="A260" s="3">
        <v>43683</v>
      </c>
      <c r="B260" s="422">
        <v>18472</v>
      </c>
      <c r="C260" s="422" t="s">
        <v>22</v>
      </c>
      <c r="D260" t="s">
        <v>29</v>
      </c>
      <c r="E260" s="23"/>
      <c r="F260" s="23">
        <v>5</v>
      </c>
      <c r="G260" s="2">
        <f t="shared" si="3"/>
        <v>129.79999999999993</v>
      </c>
      <c r="I260" s="138"/>
      <c r="M260" s="20"/>
    </row>
    <row r="261" spans="1:13" s="9" customFormat="1">
      <c r="A261" s="3">
        <v>43659</v>
      </c>
      <c r="B261" s="422">
        <v>18666</v>
      </c>
      <c r="C261" s="422" t="s">
        <v>22</v>
      </c>
      <c r="D261" t="s">
        <v>12</v>
      </c>
      <c r="E261" s="23"/>
      <c r="F261" s="23">
        <v>110.7</v>
      </c>
      <c r="G261" s="2">
        <f t="shared" si="3"/>
        <v>19.099999999999923</v>
      </c>
      <c r="I261" s="138"/>
      <c r="M261" s="20"/>
    </row>
    <row r="262" spans="1:13" s="9" customFormat="1">
      <c r="A262" s="3">
        <v>43659</v>
      </c>
      <c r="B262" s="422">
        <v>18666</v>
      </c>
      <c r="C262" s="422" t="s">
        <v>22</v>
      </c>
      <c r="D262" t="s">
        <v>13</v>
      </c>
      <c r="E262" s="23"/>
      <c r="F262" s="23">
        <v>19.100000000000001</v>
      </c>
      <c r="G262" s="2">
        <f t="shared" si="3"/>
        <v>-7.815970093361102E-14</v>
      </c>
      <c r="I262" s="138"/>
      <c r="M262" s="20"/>
    </row>
    <row r="263" spans="1:13" s="9" customFormat="1">
      <c r="A263" s="31">
        <v>43708</v>
      </c>
      <c r="B263" s="421" t="s">
        <v>10</v>
      </c>
      <c r="C263" s="421" t="s">
        <v>23</v>
      </c>
      <c r="D263" t="s">
        <v>12</v>
      </c>
      <c r="E263" s="23">
        <v>107.6</v>
      </c>
      <c r="F263" s="23"/>
      <c r="G263" s="2">
        <f t="shared" ref="G263:G328" si="4">+G262+E263-F263</f>
        <v>107.59999999999991</v>
      </c>
      <c r="I263" s="138"/>
      <c r="M263" s="20"/>
    </row>
    <row r="264" spans="1:13" s="9" customFormat="1">
      <c r="A264" s="31"/>
      <c r="B264" s="421"/>
      <c r="C264" s="421"/>
      <c r="D264" t="s">
        <v>13</v>
      </c>
      <c r="E264" s="23">
        <v>18.399999999999999</v>
      </c>
      <c r="F264" s="23"/>
      <c r="G264" s="2">
        <f t="shared" si="4"/>
        <v>125.99999999999991</v>
      </c>
      <c r="I264" s="138"/>
      <c r="M264" s="20"/>
    </row>
    <row r="265" spans="1:13" s="9" customFormat="1">
      <c r="A265" s="31"/>
      <c r="B265" s="421"/>
      <c r="C265" s="421"/>
      <c r="D265" t="s">
        <v>14</v>
      </c>
      <c r="E265" s="23">
        <v>60</v>
      </c>
      <c r="F265" s="23"/>
      <c r="G265" s="2">
        <f t="shared" si="4"/>
        <v>185.99999999999991</v>
      </c>
      <c r="I265" s="138"/>
      <c r="M265" s="20"/>
    </row>
    <row r="266" spans="1:13" s="9" customFormat="1">
      <c r="A266" s="31"/>
      <c r="B266" s="421"/>
      <c r="C266" s="421"/>
      <c r="D266" t="s">
        <v>15</v>
      </c>
      <c r="E266" s="23">
        <v>5</v>
      </c>
      <c r="F266" s="23"/>
      <c r="G266" s="2">
        <f t="shared" si="4"/>
        <v>190.99999999999991</v>
      </c>
      <c r="I266" s="138"/>
      <c r="M266" s="20"/>
    </row>
    <row r="267" spans="1:13" s="9" customFormat="1">
      <c r="A267" s="3">
        <v>43711</v>
      </c>
      <c r="B267" s="422">
        <v>18625</v>
      </c>
      <c r="C267" s="422" t="s">
        <v>23</v>
      </c>
      <c r="D267" t="s">
        <v>14</v>
      </c>
      <c r="E267" s="23"/>
      <c r="F267" s="23">
        <v>60</v>
      </c>
      <c r="G267" s="2">
        <f t="shared" si="4"/>
        <v>130.99999999999991</v>
      </c>
      <c r="I267" s="138"/>
      <c r="M267" s="20"/>
    </row>
    <row r="268" spans="1:13" s="9" customFormat="1">
      <c r="A268" s="3">
        <v>43711</v>
      </c>
      <c r="B268" s="422">
        <v>18625</v>
      </c>
      <c r="C268" s="422" t="s">
        <v>23</v>
      </c>
      <c r="D268" t="s">
        <v>15</v>
      </c>
      <c r="E268" s="23"/>
      <c r="F268" s="23">
        <v>5</v>
      </c>
      <c r="G268" s="2">
        <f t="shared" si="4"/>
        <v>125.99999999999991</v>
      </c>
      <c r="I268" s="138"/>
      <c r="M268" s="20"/>
    </row>
    <row r="269" spans="1:13" s="9" customFormat="1">
      <c r="A269" s="3">
        <v>43733</v>
      </c>
      <c r="B269" s="422">
        <v>18783</v>
      </c>
      <c r="C269" s="422" t="s">
        <v>23</v>
      </c>
      <c r="D269" t="s">
        <v>12</v>
      </c>
      <c r="E269" s="23"/>
      <c r="F269" s="23">
        <v>107.6</v>
      </c>
      <c r="G269" s="2">
        <f t="shared" si="4"/>
        <v>18.39999999999992</v>
      </c>
      <c r="I269" s="138"/>
      <c r="M269" s="20"/>
    </row>
    <row r="270" spans="1:13" s="9" customFormat="1">
      <c r="A270" s="3">
        <v>43733</v>
      </c>
      <c r="B270" s="422">
        <v>18783</v>
      </c>
      <c r="C270" s="422" t="s">
        <v>23</v>
      </c>
      <c r="D270" t="s">
        <v>13</v>
      </c>
      <c r="E270" s="23"/>
      <c r="F270" s="23">
        <v>18.399999999999999</v>
      </c>
      <c r="G270" s="2">
        <f t="shared" si="4"/>
        <v>-7.815970093361102E-14</v>
      </c>
      <c r="I270" s="138"/>
      <c r="M270" s="20"/>
    </row>
    <row r="271" spans="1:13" s="9" customFormat="1">
      <c r="A271" s="31">
        <v>43738</v>
      </c>
      <c r="B271" s="421" t="s">
        <v>10</v>
      </c>
      <c r="C271" s="421" t="s">
        <v>24</v>
      </c>
      <c r="D271" t="s">
        <v>12</v>
      </c>
      <c r="E271" s="23">
        <v>108.1</v>
      </c>
      <c r="F271" s="23"/>
      <c r="G271" s="2">
        <f t="shared" si="4"/>
        <v>108.09999999999991</v>
      </c>
      <c r="I271" s="138"/>
      <c r="M271" s="20"/>
    </row>
    <row r="272" spans="1:13" s="9" customFormat="1">
      <c r="A272" s="31"/>
      <c r="B272" s="421"/>
      <c r="C272" s="421"/>
      <c r="D272" t="s">
        <v>13</v>
      </c>
      <c r="E272" s="23">
        <v>18.7</v>
      </c>
      <c r="F272" s="23"/>
      <c r="G272" s="2">
        <f t="shared" si="4"/>
        <v>126.79999999999991</v>
      </c>
      <c r="I272" s="138"/>
      <c r="M272" s="20"/>
    </row>
    <row r="273" spans="1:13" s="9" customFormat="1">
      <c r="A273" s="31"/>
      <c r="B273" s="421"/>
      <c r="C273" s="421"/>
      <c r="D273" t="s">
        <v>14</v>
      </c>
      <c r="E273" s="23">
        <v>60</v>
      </c>
      <c r="F273" s="23"/>
      <c r="G273" s="2">
        <f t="shared" si="4"/>
        <v>186.7999999999999</v>
      </c>
      <c r="I273" s="138"/>
      <c r="M273" s="20"/>
    </row>
    <row r="274" spans="1:13" s="9" customFormat="1">
      <c r="A274" s="31"/>
      <c r="B274" s="421"/>
      <c r="C274" s="421"/>
      <c r="D274" t="s">
        <v>15</v>
      </c>
      <c r="E274" s="23">
        <v>5</v>
      </c>
      <c r="F274" s="23"/>
      <c r="G274" s="2">
        <f t="shared" si="4"/>
        <v>191.7999999999999</v>
      </c>
      <c r="I274" s="138"/>
      <c r="M274" s="20"/>
    </row>
    <row r="275" spans="1:13" s="9" customFormat="1">
      <c r="A275" s="3">
        <v>43766</v>
      </c>
      <c r="B275" s="422">
        <v>19063</v>
      </c>
      <c r="C275" s="422" t="s">
        <v>24</v>
      </c>
      <c r="D275" t="s">
        <v>14</v>
      </c>
      <c r="E275" s="23"/>
      <c r="F275" s="23">
        <v>60</v>
      </c>
      <c r="G275" s="2">
        <f t="shared" si="4"/>
        <v>131.7999999999999</v>
      </c>
      <c r="I275" s="138"/>
      <c r="M275" s="20"/>
    </row>
    <row r="276" spans="1:13" s="9" customFormat="1">
      <c r="A276" s="3">
        <v>43766</v>
      </c>
      <c r="B276" s="422">
        <v>19063</v>
      </c>
      <c r="C276" s="422" t="s">
        <v>24</v>
      </c>
      <c r="D276" t="s">
        <v>29</v>
      </c>
      <c r="E276" s="23"/>
      <c r="F276" s="23">
        <v>5</v>
      </c>
      <c r="G276" s="2">
        <f t="shared" si="4"/>
        <v>126.7999999999999</v>
      </c>
      <c r="I276" s="138"/>
      <c r="M276" s="20"/>
    </row>
    <row r="277" spans="1:13" s="9" customFormat="1">
      <c r="A277" s="3">
        <v>43766</v>
      </c>
      <c r="B277" s="422">
        <v>19050</v>
      </c>
      <c r="C277" s="422" t="s">
        <v>24</v>
      </c>
      <c r="D277" t="s">
        <v>12</v>
      </c>
      <c r="E277" s="23"/>
      <c r="F277" s="23">
        <v>108.1</v>
      </c>
      <c r="G277" s="2">
        <f t="shared" si="4"/>
        <v>18.699999999999903</v>
      </c>
      <c r="I277" s="138"/>
      <c r="M277" s="20"/>
    </row>
    <row r="278" spans="1:13" s="9" customFormat="1">
      <c r="A278" s="3">
        <v>43766</v>
      </c>
      <c r="B278" s="422">
        <v>19050</v>
      </c>
      <c r="C278" s="422" t="s">
        <v>24</v>
      </c>
      <c r="D278" t="s">
        <v>13</v>
      </c>
      <c r="E278" s="23"/>
      <c r="F278" s="23">
        <v>18.7</v>
      </c>
      <c r="G278" s="2">
        <f t="shared" si="4"/>
        <v>-9.5923269327613525E-14</v>
      </c>
      <c r="I278" s="138"/>
      <c r="M278" s="20"/>
    </row>
    <row r="279" spans="1:13" s="9" customFormat="1">
      <c r="A279" s="31">
        <v>43769</v>
      </c>
      <c r="B279" s="421" t="s">
        <v>10</v>
      </c>
      <c r="C279" s="421" t="s">
        <v>25</v>
      </c>
      <c r="D279" t="s">
        <v>12</v>
      </c>
      <c r="E279" s="2">
        <v>108.8</v>
      </c>
      <c r="F279" s="23"/>
      <c r="G279" s="2">
        <f t="shared" si="4"/>
        <v>108.7999999999999</v>
      </c>
      <c r="I279" s="138"/>
      <c r="M279" s="20"/>
    </row>
    <row r="280" spans="1:13" s="9" customFormat="1">
      <c r="A280" s="3"/>
      <c r="B280" s="422"/>
      <c r="C280" s="422"/>
      <c r="D280" t="s">
        <v>13</v>
      </c>
      <c r="E280" s="2">
        <v>18</v>
      </c>
      <c r="F280" s="23"/>
      <c r="G280" s="2">
        <f t="shared" si="4"/>
        <v>126.7999999999999</v>
      </c>
      <c r="I280" s="138"/>
      <c r="M280" s="20"/>
    </row>
    <row r="281" spans="1:13" s="9" customFormat="1">
      <c r="A281" s="3"/>
      <c r="B281" s="422"/>
      <c r="C281" s="422"/>
      <c r="D281" t="s">
        <v>14</v>
      </c>
      <c r="E281" s="2">
        <v>60</v>
      </c>
      <c r="F281" s="23"/>
      <c r="G281" s="2">
        <f t="shared" si="4"/>
        <v>186.7999999999999</v>
      </c>
      <c r="I281" s="138"/>
      <c r="M281" s="20"/>
    </row>
    <row r="282" spans="1:13" s="9" customFormat="1">
      <c r="A282" s="3"/>
      <c r="B282" s="422"/>
      <c r="C282" s="422"/>
      <c r="D282" t="s">
        <v>15</v>
      </c>
      <c r="E282" s="2">
        <v>5</v>
      </c>
      <c r="F282" s="23"/>
      <c r="G282" s="2">
        <f t="shared" si="4"/>
        <v>191.7999999999999</v>
      </c>
      <c r="I282" s="138"/>
      <c r="M282" s="20"/>
    </row>
    <row r="283" spans="1:13" s="9" customFormat="1">
      <c r="A283" s="3">
        <v>43798</v>
      </c>
      <c r="B283" s="422">
        <v>19249</v>
      </c>
      <c r="C283" s="422" t="s">
        <v>25</v>
      </c>
      <c r="D283" t="s">
        <v>12</v>
      </c>
      <c r="E283" s="2"/>
      <c r="F283" s="23">
        <v>108.8</v>
      </c>
      <c r="G283" s="2">
        <f t="shared" si="4"/>
        <v>82.999999999999901</v>
      </c>
      <c r="I283" s="138"/>
      <c r="M283" s="20"/>
    </row>
    <row r="284" spans="1:13" s="9" customFormat="1">
      <c r="A284" s="3">
        <v>43798</v>
      </c>
      <c r="B284" s="422">
        <v>19249</v>
      </c>
      <c r="C284" s="422" t="s">
        <v>25</v>
      </c>
      <c r="D284" t="s">
        <v>13</v>
      </c>
      <c r="E284" s="2"/>
      <c r="F284" s="23">
        <v>18</v>
      </c>
      <c r="G284" s="2">
        <f t="shared" si="4"/>
        <v>64.999999999999901</v>
      </c>
      <c r="I284" s="138"/>
      <c r="M284" s="20"/>
    </row>
    <row r="285" spans="1:13" s="9" customFormat="1">
      <c r="A285" s="3">
        <v>43819</v>
      </c>
      <c r="B285" s="422">
        <v>19331</v>
      </c>
      <c r="C285" s="422" t="s">
        <v>25</v>
      </c>
      <c r="D285" t="s">
        <v>14</v>
      </c>
      <c r="E285" s="2"/>
      <c r="F285" s="23">
        <v>60</v>
      </c>
      <c r="G285" s="2">
        <f t="shared" si="4"/>
        <v>4.9999999999999005</v>
      </c>
      <c r="I285" s="138"/>
      <c r="M285" s="20"/>
    </row>
    <row r="286" spans="1:13" s="9" customFormat="1">
      <c r="A286" s="3">
        <v>43819</v>
      </c>
      <c r="B286" s="422">
        <v>19331</v>
      </c>
      <c r="C286" s="422" t="s">
        <v>25</v>
      </c>
      <c r="D286" t="s">
        <v>15</v>
      </c>
      <c r="E286" s="2"/>
      <c r="F286" s="23">
        <v>5</v>
      </c>
      <c r="G286" s="2">
        <f t="shared" si="4"/>
        <v>-9.9475983006414026E-14</v>
      </c>
      <c r="I286" s="138"/>
      <c r="M286" s="20"/>
    </row>
    <row r="287" spans="1:13" s="9" customFormat="1">
      <c r="A287" s="31">
        <v>43799</v>
      </c>
      <c r="B287" s="421" t="s">
        <v>10</v>
      </c>
      <c r="C287" s="421" t="s">
        <v>26</v>
      </c>
      <c r="D287" t="s">
        <v>12</v>
      </c>
      <c r="E287" s="2">
        <v>121.9</v>
      </c>
      <c r="F287" s="23"/>
      <c r="G287" s="2">
        <f t="shared" si="4"/>
        <v>121.89999999999991</v>
      </c>
      <c r="I287" s="138"/>
      <c r="M287" s="20"/>
    </row>
    <row r="288" spans="1:13" s="9" customFormat="1">
      <c r="A288" s="3"/>
      <c r="B288" s="422"/>
      <c r="C288" s="422"/>
      <c r="D288" t="s">
        <v>13</v>
      </c>
      <c r="E288" s="2">
        <v>18.7</v>
      </c>
      <c r="F288" s="23"/>
      <c r="G288" s="2">
        <f t="shared" si="4"/>
        <v>140.59999999999991</v>
      </c>
      <c r="I288" s="138"/>
      <c r="M288" s="20"/>
    </row>
    <row r="289" spans="1:13" s="9" customFormat="1">
      <c r="A289" s="3"/>
      <c r="B289" s="422"/>
      <c r="C289" s="422"/>
      <c r="D289" t="s">
        <v>14</v>
      </c>
      <c r="E289" s="2">
        <v>60</v>
      </c>
      <c r="F289" s="23"/>
      <c r="G289" s="2">
        <f t="shared" si="4"/>
        <v>200.59999999999991</v>
      </c>
      <c r="I289" s="138"/>
      <c r="M289" s="20"/>
    </row>
    <row r="290" spans="1:13" s="9" customFormat="1">
      <c r="A290" s="3"/>
      <c r="B290" s="422"/>
      <c r="C290" s="422"/>
      <c r="D290" t="s">
        <v>15</v>
      </c>
      <c r="E290" s="2">
        <v>5</v>
      </c>
      <c r="F290" s="23"/>
      <c r="G290" s="2">
        <f t="shared" si="4"/>
        <v>205.59999999999991</v>
      </c>
      <c r="I290" s="138"/>
      <c r="M290" s="20"/>
    </row>
    <row r="291" spans="1:13" s="9" customFormat="1">
      <c r="A291" s="3">
        <v>43819</v>
      </c>
      <c r="B291" s="422">
        <v>19332</v>
      </c>
      <c r="C291" s="422" t="s">
        <v>26</v>
      </c>
      <c r="D291" t="s">
        <v>14</v>
      </c>
      <c r="E291" s="2"/>
      <c r="F291" s="23">
        <v>60</v>
      </c>
      <c r="G291" s="2">
        <f t="shared" si="4"/>
        <v>145.59999999999991</v>
      </c>
      <c r="I291" s="138"/>
      <c r="M291" s="20"/>
    </row>
    <row r="292" spans="1:13" s="9" customFormat="1">
      <c r="A292" s="3">
        <v>43819</v>
      </c>
      <c r="B292" s="422">
        <v>19332</v>
      </c>
      <c r="C292" s="422" t="s">
        <v>26</v>
      </c>
      <c r="D292" t="s">
        <v>15</v>
      </c>
      <c r="E292" s="2"/>
      <c r="F292" s="23">
        <v>5</v>
      </c>
      <c r="G292" s="2">
        <f t="shared" si="4"/>
        <v>140.59999999999991</v>
      </c>
      <c r="I292" s="138"/>
      <c r="M292" s="20"/>
    </row>
    <row r="293" spans="1:13" s="9" customFormat="1">
      <c r="A293" s="3">
        <v>43826</v>
      </c>
      <c r="B293" s="422">
        <v>19423</v>
      </c>
      <c r="C293" s="422" t="s">
        <v>26</v>
      </c>
      <c r="D293" t="s">
        <v>12</v>
      </c>
      <c r="E293" s="2"/>
      <c r="F293" s="23">
        <v>121.9</v>
      </c>
      <c r="G293" s="2">
        <f t="shared" si="4"/>
        <v>18.699999999999903</v>
      </c>
      <c r="I293" s="138"/>
      <c r="M293" s="20"/>
    </row>
    <row r="294" spans="1:13" s="9" customFormat="1">
      <c r="A294" s="3">
        <v>43826</v>
      </c>
      <c r="B294" s="422">
        <v>19423</v>
      </c>
      <c r="C294" s="422" t="s">
        <v>26</v>
      </c>
      <c r="D294" t="s">
        <v>13</v>
      </c>
      <c r="E294" s="2"/>
      <c r="F294" s="23">
        <v>18.7</v>
      </c>
      <c r="G294" s="2">
        <f t="shared" si="4"/>
        <v>-9.5923269327613525E-14</v>
      </c>
      <c r="I294" s="138"/>
      <c r="M294" s="20"/>
    </row>
    <row r="295" spans="1:13" s="9" customFormat="1">
      <c r="A295" s="31">
        <v>43830</v>
      </c>
      <c r="B295" s="421" t="s">
        <v>10</v>
      </c>
      <c r="C295" s="421" t="s">
        <v>27</v>
      </c>
      <c r="D295" t="s">
        <v>12</v>
      </c>
      <c r="E295" s="2">
        <v>117.2</v>
      </c>
      <c r="F295" s="23"/>
      <c r="G295" s="2">
        <f t="shared" si="4"/>
        <v>117.1999999999999</v>
      </c>
      <c r="I295" s="138"/>
      <c r="M295" s="20"/>
    </row>
    <row r="296" spans="1:13" s="9" customFormat="1">
      <c r="A296" s="3"/>
      <c r="B296" s="422"/>
      <c r="C296" s="422"/>
      <c r="D296" t="s">
        <v>13</v>
      </c>
      <c r="E296" s="2">
        <v>18.8</v>
      </c>
      <c r="F296" s="23"/>
      <c r="G296" s="2">
        <f t="shared" si="4"/>
        <v>135.99999999999991</v>
      </c>
      <c r="I296" s="138"/>
      <c r="M296" s="20"/>
    </row>
    <row r="297" spans="1:13" s="9" customFormat="1">
      <c r="A297" s="3"/>
      <c r="B297" s="422"/>
      <c r="C297" s="422"/>
      <c r="D297" t="s">
        <v>14</v>
      </c>
      <c r="E297" s="2">
        <v>60</v>
      </c>
      <c r="F297" s="23"/>
      <c r="G297" s="2">
        <f t="shared" si="4"/>
        <v>195.99999999999991</v>
      </c>
      <c r="I297" s="138"/>
      <c r="M297" s="20"/>
    </row>
    <row r="298" spans="1:13" s="9" customFormat="1">
      <c r="A298" s="3"/>
      <c r="B298" s="422"/>
      <c r="C298" s="422"/>
      <c r="D298" t="s">
        <v>15</v>
      </c>
      <c r="E298" s="2">
        <v>5</v>
      </c>
      <c r="F298" s="23"/>
      <c r="G298" s="2">
        <f t="shared" si="4"/>
        <v>200.99999999999991</v>
      </c>
      <c r="I298" s="138"/>
      <c r="M298" s="20"/>
    </row>
    <row r="299" spans="1:13" s="9" customFormat="1">
      <c r="A299" s="3">
        <v>43833</v>
      </c>
      <c r="B299" s="422">
        <v>19485</v>
      </c>
      <c r="C299" s="422" t="s">
        <v>27</v>
      </c>
      <c r="D299" t="s">
        <v>14</v>
      </c>
      <c r="E299" s="2"/>
      <c r="F299" s="23">
        <v>60</v>
      </c>
      <c r="G299" s="2">
        <f t="shared" si="4"/>
        <v>140.99999999999991</v>
      </c>
      <c r="I299" s="138"/>
      <c r="M299" s="20"/>
    </row>
    <row r="300" spans="1:13" s="9" customFormat="1">
      <c r="A300" s="3">
        <v>43833</v>
      </c>
      <c r="B300" s="422">
        <v>19485</v>
      </c>
      <c r="C300" s="422" t="s">
        <v>27</v>
      </c>
      <c r="D300" t="s">
        <v>15</v>
      </c>
      <c r="E300" s="2"/>
      <c r="F300" s="23">
        <v>5</v>
      </c>
      <c r="G300" s="2">
        <f t="shared" si="4"/>
        <v>135.99999999999991</v>
      </c>
      <c r="I300" s="138"/>
      <c r="M300" s="20"/>
    </row>
    <row r="301" spans="1:13" s="9" customFormat="1">
      <c r="A301" s="3">
        <v>43853</v>
      </c>
      <c r="B301" s="422">
        <v>19603</v>
      </c>
      <c r="C301" s="422" t="s">
        <v>27</v>
      </c>
      <c r="D301" t="s">
        <v>12</v>
      </c>
      <c r="E301" s="2"/>
      <c r="F301" s="2">
        <v>117.2</v>
      </c>
      <c r="G301" s="2">
        <f t="shared" si="4"/>
        <v>18.799999999999912</v>
      </c>
      <c r="I301" s="138"/>
      <c r="M301" s="20"/>
    </row>
    <row r="302" spans="1:13" s="9" customFormat="1">
      <c r="A302" s="3">
        <v>43853</v>
      </c>
      <c r="B302" s="422">
        <v>19603</v>
      </c>
      <c r="C302" s="422" t="s">
        <v>27</v>
      </c>
      <c r="D302" t="s">
        <v>13</v>
      </c>
      <c r="E302" s="2"/>
      <c r="F302" s="2">
        <v>18.8</v>
      </c>
      <c r="G302" s="2">
        <f t="shared" si="4"/>
        <v>-8.8817841970012523E-14</v>
      </c>
      <c r="I302" s="138"/>
      <c r="M302" s="20"/>
    </row>
    <row r="303" spans="1:13" s="9" customFormat="1">
      <c r="A303" s="31">
        <v>43861</v>
      </c>
      <c r="B303" s="421" t="s">
        <v>10</v>
      </c>
      <c r="C303" s="421" t="s">
        <v>11</v>
      </c>
      <c r="D303" t="s">
        <v>12</v>
      </c>
      <c r="E303" s="2">
        <v>35.4</v>
      </c>
      <c r="F303" s="2"/>
      <c r="G303" s="2">
        <f t="shared" si="4"/>
        <v>35.399999999999906</v>
      </c>
      <c r="I303" s="138"/>
      <c r="M303" s="20"/>
    </row>
    <row r="304" spans="1:13" s="9" customFormat="1">
      <c r="A304" s="3"/>
      <c r="B304" s="422"/>
      <c r="C304" s="422"/>
      <c r="D304" t="s">
        <v>13</v>
      </c>
      <c r="E304" s="2">
        <v>3.8</v>
      </c>
      <c r="F304" s="2"/>
      <c r="G304" s="2">
        <f t="shared" si="4"/>
        <v>39.199999999999903</v>
      </c>
      <c r="I304" s="138"/>
      <c r="M304" s="20"/>
    </row>
    <row r="305" spans="1:13" s="9" customFormat="1">
      <c r="A305" s="3"/>
      <c r="B305" s="422"/>
      <c r="C305" s="422"/>
      <c r="D305" t="s">
        <v>14</v>
      </c>
      <c r="E305" s="2">
        <v>60</v>
      </c>
      <c r="F305" s="2"/>
      <c r="G305" s="2">
        <f t="shared" si="4"/>
        <v>99.199999999999903</v>
      </c>
      <c r="I305" s="138"/>
      <c r="M305" s="20"/>
    </row>
    <row r="306" spans="1:13" s="9" customFormat="1">
      <c r="A306" s="3"/>
      <c r="B306" s="422"/>
      <c r="C306" s="422"/>
      <c r="D306" t="s">
        <v>15</v>
      </c>
      <c r="E306" s="2">
        <v>5</v>
      </c>
      <c r="F306" s="2"/>
      <c r="G306" s="2">
        <f t="shared" si="4"/>
        <v>104.1999999999999</v>
      </c>
      <c r="I306" s="138"/>
      <c r="M306" s="20"/>
    </row>
    <row r="307" spans="1:13" s="9" customFormat="1">
      <c r="A307" s="3">
        <v>43894</v>
      </c>
      <c r="B307" s="422">
        <v>19873</v>
      </c>
      <c r="C307" s="422" t="s">
        <v>11</v>
      </c>
      <c r="D307" t="s">
        <v>14</v>
      </c>
      <c r="E307" s="2"/>
      <c r="F307" s="2">
        <v>60</v>
      </c>
      <c r="G307" s="2">
        <f t="shared" si="4"/>
        <v>44.199999999999903</v>
      </c>
      <c r="I307" s="138"/>
      <c r="M307" s="20"/>
    </row>
    <row r="308" spans="1:13" s="9" customFormat="1">
      <c r="A308" s="3">
        <v>43894</v>
      </c>
      <c r="B308" s="422">
        <v>19873</v>
      </c>
      <c r="C308" s="422" t="s">
        <v>11</v>
      </c>
      <c r="D308" t="s">
        <v>29</v>
      </c>
      <c r="E308" s="2"/>
      <c r="F308" s="2">
        <v>5</v>
      </c>
      <c r="G308" s="2">
        <f t="shared" si="4"/>
        <v>39.199999999999903</v>
      </c>
      <c r="I308" s="138"/>
      <c r="M308" s="20"/>
    </row>
    <row r="309" spans="1:13" s="9" customFormat="1">
      <c r="A309" s="3">
        <v>43955</v>
      </c>
      <c r="B309" s="422">
        <v>19935</v>
      </c>
      <c r="C309" s="422" t="s">
        <v>11</v>
      </c>
      <c r="D309" t="s">
        <v>12</v>
      </c>
      <c r="E309" s="2"/>
      <c r="F309" s="2">
        <v>35.4</v>
      </c>
      <c r="G309" s="2">
        <f t="shared" si="4"/>
        <v>3.7999999999999048</v>
      </c>
      <c r="I309" s="138"/>
      <c r="M309" s="20"/>
    </row>
    <row r="310" spans="1:13" s="9" customFormat="1">
      <c r="A310" s="3">
        <v>43955</v>
      </c>
      <c r="B310" s="422">
        <v>19935</v>
      </c>
      <c r="C310" s="422" t="s">
        <v>11</v>
      </c>
      <c r="D310" t="s">
        <v>13</v>
      </c>
      <c r="E310" s="2"/>
      <c r="F310" s="2">
        <v>3.8</v>
      </c>
      <c r="G310" s="21">
        <f t="shared" si="4"/>
        <v>-9.50350909079134E-14</v>
      </c>
      <c r="I310" s="138"/>
      <c r="M310" s="20"/>
    </row>
    <row r="311" spans="1:13" s="9" customFormat="1">
      <c r="A311" s="31">
        <v>43890</v>
      </c>
      <c r="B311" s="421" t="s">
        <v>10</v>
      </c>
      <c r="C311" s="421" t="s">
        <v>17</v>
      </c>
      <c r="D311" t="s">
        <v>12</v>
      </c>
      <c r="E311" s="2">
        <v>57.8</v>
      </c>
      <c r="F311" s="2"/>
      <c r="G311" s="73">
        <f t="shared" si="4"/>
        <v>57.799999999999905</v>
      </c>
      <c r="I311" s="138"/>
      <c r="M311" s="135"/>
    </row>
    <row r="312" spans="1:13" s="9" customFormat="1">
      <c r="A312" s="3"/>
      <c r="B312" s="422"/>
      <c r="C312" s="422"/>
      <c r="D312" t="s">
        <v>13</v>
      </c>
      <c r="E312" s="2">
        <v>4.8</v>
      </c>
      <c r="F312" s="2"/>
      <c r="G312" s="73">
        <f t="shared" si="4"/>
        <v>62.599999999999902</v>
      </c>
      <c r="I312" s="138"/>
      <c r="M312" s="135"/>
    </row>
    <row r="313" spans="1:13" s="9" customFormat="1">
      <c r="A313" s="3"/>
      <c r="B313" s="422"/>
      <c r="C313" s="422"/>
      <c r="D313" t="s">
        <v>14</v>
      </c>
      <c r="E313" s="2">
        <v>58</v>
      </c>
      <c r="F313" s="2"/>
      <c r="G313" s="73">
        <f t="shared" si="4"/>
        <v>120.59999999999991</v>
      </c>
      <c r="I313" s="138"/>
      <c r="M313" s="20"/>
    </row>
    <row r="314" spans="1:13" s="9" customFormat="1">
      <c r="A314" s="3"/>
      <c r="B314" s="422"/>
      <c r="C314" s="422"/>
      <c r="D314" t="s">
        <v>29</v>
      </c>
      <c r="E314" s="2">
        <v>5</v>
      </c>
      <c r="F314" s="2"/>
      <c r="G314" s="73">
        <f t="shared" si="4"/>
        <v>125.59999999999991</v>
      </c>
      <c r="I314" s="138"/>
      <c r="M314" s="20"/>
    </row>
    <row r="315" spans="1:13" s="9" customFormat="1">
      <c r="A315" s="3"/>
      <c r="B315" s="422"/>
      <c r="C315" s="422"/>
      <c r="D315" t="s">
        <v>627</v>
      </c>
      <c r="E315" s="2">
        <v>300</v>
      </c>
      <c r="F315" s="2"/>
      <c r="G315" s="73">
        <f t="shared" si="4"/>
        <v>425.59999999999991</v>
      </c>
      <c r="I315" s="138"/>
      <c r="M315" s="20"/>
    </row>
    <row r="316" spans="1:13" s="9" customFormat="1">
      <c r="A316" s="3">
        <v>43894</v>
      </c>
      <c r="B316" s="422">
        <v>19873</v>
      </c>
      <c r="C316" s="422" t="s">
        <v>17</v>
      </c>
      <c r="D316" t="s">
        <v>14</v>
      </c>
      <c r="E316" s="2"/>
      <c r="F316" s="2">
        <v>58</v>
      </c>
      <c r="G316" s="73">
        <f t="shared" si="4"/>
        <v>367.59999999999991</v>
      </c>
      <c r="I316" s="138"/>
      <c r="M316" s="20"/>
    </row>
    <row r="317" spans="1:13" s="9" customFormat="1">
      <c r="A317" s="3">
        <v>43894</v>
      </c>
      <c r="B317" s="422">
        <v>19873</v>
      </c>
      <c r="C317" s="422" t="s">
        <v>17</v>
      </c>
      <c r="D317" t="s">
        <v>29</v>
      </c>
      <c r="E317" s="2"/>
      <c r="F317" s="2">
        <v>5</v>
      </c>
      <c r="G317" s="73">
        <f t="shared" si="4"/>
        <v>362.59999999999991</v>
      </c>
      <c r="I317" s="138"/>
      <c r="M317" s="20"/>
    </row>
    <row r="318" spans="1:13" s="9" customFormat="1">
      <c r="A318" s="3">
        <v>44152</v>
      </c>
      <c r="B318" s="422">
        <v>20721</v>
      </c>
      <c r="C318" s="422" t="s">
        <v>17</v>
      </c>
      <c r="D318" t="s">
        <v>12</v>
      </c>
      <c r="E318" s="2"/>
      <c r="F318" s="2">
        <v>57.8</v>
      </c>
      <c r="G318" s="73">
        <f t="shared" si="4"/>
        <v>304.7999999999999</v>
      </c>
      <c r="I318" s="138"/>
      <c r="M318" s="20"/>
    </row>
    <row r="319" spans="1:13" s="9" customFormat="1">
      <c r="A319" s="3">
        <v>44152</v>
      </c>
      <c r="B319" s="422">
        <v>20721</v>
      </c>
      <c r="C319" s="422" t="s">
        <v>17</v>
      </c>
      <c r="D319" t="s">
        <v>13</v>
      </c>
      <c r="E319" s="2"/>
      <c r="F319" s="2">
        <v>4.8</v>
      </c>
      <c r="G319" s="73">
        <f t="shared" si="4"/>
        <v>299.99999999999989</v>
      </c>
      <c r="I319" s="138"/>
      <c r="M319" s="20"/>
    </row>
    <row r="320" spans="1:13" s="9" customFormat="1">
      <c r="A320" s="3">
        <v>44559</v>
      </c>
      <c r="B320" s="422">
        <v>24071</v>
      </c>
      <c r="C320" s="422" t="s">
        <v>17</v>
      </c>
      <c r="D320" t="s">
        <v>627</v>
      </c>
      <c r="E320" s="2"/>
      <c r="F320" s="2">
        <v>100</v>
      </c>
      <c r="G320" s="73">
        <f t="shared" si="4"/>
        <v>199.99999999999989</v>
      </c>
      <c r="I320" s="138"/>
      <c r="M320" s="20"/>
    </row>
    <row r="321" spans="1:13" s="9" customFormat="1">
      <c r="A321" s="3">
        <v>44621</v>
      </c>
      <c r="B321" s="422">
        <v>24471</v>
      </c>
      <c r="C321" s="422" t="s">
        <v>17</v>
      </c>
      <c r="D321" t="s">
        <v>627</v>
      </c>
      <c r="E321" s="2"/>
      <c r="F321" s="2">
        <v>200</v>
      </c>
      <c r="G321" s="73">
        <f t="shared" si="4"/>
        <v>0</v>
      </c>
      <c r="I321" s="138"/>
      <c r="M321" s="20"/>
    </row>
    <row r="322" spans="1:13" s="9" customFormat="1">
      <c r="A322" s="31">
        <v>43921</v>
      </c>
      <c r="B322" s="421" t="s">
        <v>10</v>
      </c>
      <c r="C322" s="421" t="s">
        <v>18</v>
      </c>
      <c r="D322" t="s">
        <v>12</v>
      </c>
      <c r="E322" s="2">
        <v>46.1</v>
      </c>
      <c r="F322" s="2"/>
      <c r="G322" s="73">
        <f>+G321+E322-F322</f>
        <v>46.1</v>
      </c>
      <c r="I322" s="138"/>
      <c r="M322" s="20"/>
    </row>
    <row r="323" spans="1:13" s="9" customFormat="1">
      <c r="A323" s="3"/>
      <c r="B323" s="422"/>
      <c r="C323" s="422"/>
      <c r="D323" t="s">
        <v>13</v>
      </c>
      <c r="E323" s="2">
        <v>4.0999999999999996</v>
      </c>
      <c r="F323" s="2"/>
      <c r="G323" s="73">
        <f t="shared" si="4"/>
        <v>50.2</v>
      </c>
      <c r="I323" s="138"/>
      <c r="M323" s="20"/>
    </row>
    <row r="324" spans="1:13" s="9" customFormat="1">
      <c r="A324" s="3"/>
      <c r="B324" s="422"/>
      <c r="C324" s="422"/>
      <c r="D324" t="s">
        <v>14</v>
      </c>
      <c r="E324" s="2">
        <v>60</v>
      </c>
      <c r="F324" s="2"/>
      <c r="G324" s="73">
        <f t="shared" si="4"/>
        <v>110.2</v>
      </c>
      <c r="I324" s="138"/>
      <c r="M324" s="20"/>
    </row>
    <row r="325" spans="1:13" s="9" customFormat="1">
      <c r="A325" s="3"/>
      <c r="B325" s="422"/>
      <c r="C325" s="422"/>
      <c r="D325" t="s">
        <v>29</v>
      </c>
      <c r="E325" s="2">
        <v>5</v>
      </c>
      <c r="F325" s="2"/>
      <c r="G325" s="73">
        <f t="shared" si="4"/>
        <v>115.2</v>
      </c>
      <c r="I325" s="138"/>
      <c r="M325" s="20"/>
    </row>
    <row r="326" spans="1:13" s="9" customFormat="1">
      <c r="A326" s="3">
        <v>44133</v>
      </c>
      <c r="B326" s="422">
        <v>20585</v>
      </c>
      <c r="C326" s="422" t="s">
        <v>18</v>
      </c>
      <c r="D326" t="s">
        <v>14</v>
      </c>
      <c r="E326" s="2"/>
      <c r="F326" s="2">
        <v>60</v>
      </c>
      <c r="G326" s="73">
        <f t="shared" si="4"/>
        <v>55.2</v>
      </c>
      <c r="I326" s="138"/>
      <c r="M326" s="20"/>
    </row>
    <row r="327" spans="1:13" s="9" customFormat="1">
      <c r="A327" s="3">
        <v>44133</v>
      </c>
      <c r="B327" s="422">
        <v>20585</v>
      </c>
      <c r="C327" s="422" t="s">
        <v>18</v>
      </c>
      <c r="D327" t="s">
        <v>29</v>
      </c>
      <c r="E327" s="2"/>
      <c r="F327" s="2">
        <v>5</v>
      </c>
      <c r="G327" s="73">
        <f t="shared" si="4"/>
        <v>50.2</v>
      </c>
      <c r="I327" s="138"/>
      <c r="M327" s="20"/>
    </row>
    <row r="328" spans="1:13" s="9" customFormat="1">
      <c r="A328" s="3">
        <v>44152</v>
      </c>
      <c r="B328" s="422">
        <v>20721</v>
      </c>
      <c r="C328" s="422" t="s">
        <v>18</v>
      </c>
      <c r="D328" t="s">
        <v>12</v>
      </c>
      <c r="E328" s="2"/>
      <c r="F328" s="2">
        <v>46.1</v>
      </c>
      <c r="G328" s="73">
        <f t="shared" si="4"/>
        <v>4.1000000000000014</v>
      </c>
      <c r="I328" s="138"/>
      <c r="M328" s="20"/>
    </row>
    <row r="329" spans="1:13" s="9" customFormat="1">
      <c r="A329" s="3">
        <v>44152</v>
      </c>
      <c r="B329" s="422">
        <v>20721</v>
      </c>
      <c r="C329" s="422" t="s">
        <v>18</v>
      </c>
      <c r="D329" t="s">
        <v>13</v>
      </c>
      <c r="E329" s="2"/>
      <c r="F329" s="2">
        <v>4.0999999999999996</v>
      </c>
      <c r="G329" s="73">
        <f t="shared" ref="G329:G394" si="5">+G328+E329-F329</f>
        <v>0</v>
      </c>
      <c r="I329" s="138"/>
      <c r="M329" s="20"/>
    </row>
    <row r="330" spans="1:13" s="9" customFormat="1">
      <c r="A330" s="31">
        <v>43951</v>
      </c>
      <c r="B330" s="421" t="s">
        <v>10</v>
      </c>
      <c r="C330" s="421" t="s">
        <v>19</v>
      </c>
      <c r="D330" t="s">
        <v>12</v>
      </c>
      <c r="E330" s="2">
        <v>34.1</v>
      </c>
      <c r="F330" s="2"/>
      <c r="G330" s="73">
        <f t="shared" si="5"/>
        <v>34.1</v>
      </c>
      <c r="I330" s="138"/>
      <c r="M330" s="20"/>
    </row>
    <row r="331" spans="1:13" s="9" customFormat="1">
      <c r="A331" s="3"/>
      <c r="B331" s="422"/>
      <c r="C331" s="422"/>
      <c r="D331" t="s">
        <v>13</v>
      </c>
      <c r="E331" s="2">
        <v>4.5999999999999996</v>
      </c>
      <c r="F331" s="2"/>
      <c r="G331" s="73">
        <f t="shared" si="5"/>
        <v>38.700000000000003</v>
      </c>
      <c r="I331" s="138"/>
      <c r="M331" s="20"/>
    </row>
    <row r="332" spans="1:13" s="9" customFormat="1">
      <c r="A332" s="3"/>
      <c r="B332" s="422"/>
      <c r="C332" s="422"/>
      <c r="D332" t="s">
        <v>14</v>
      </c>
      <c r="E332" s="2">
        <v>60</v>
      </c>
      <c r="F332" s="2"/>
      <c r="G332" s="73">
        <f t="shared" si="5"/>
        <v>98.7</v>
      </c>
      <c r="I332" s="138"/>
      <c r="M332" s="135"/>
    </row>
    <row r="333" spans="1:13" s="9" customFormat="1">
      <c r="A333" s="3"/>
      <c r="B333" s="422"/>
      <c r="C333" s="422"/>
      <c r="D333" t="s">
        <v>29</v>
      </c>
      <c r="E333" s="2">
        <v>5</v>
      </c>
      <c r="F333" s="2"/>
      <c r="G333" s="73">
        <f t="shared" si="5"/>
        <v>103.7</v>
      </c>
      <c r="I333" s="138"/>
      <c r="M333" s="135"/>
    </row>
    <row r="334" spans="1:13" s="9" customFormat="1">
      <c r="A334" s="3">
        <v>44133</v>
      </c>
      <c r="B334" s="422">
        <v>20585</v>
      </c>
      <c r="C334" s="422" t="s">
        <v>19</v>
      </c>
      <c r="D334" t="s">
        <v>14</v>
      </c>
      <c r="E334" s="2"/>
      <c r="F334" s="2">
        <v>60</v>
      </c>
      <c r="G334" s="73">
        <f t="shared" si="5"/>
        <v>43.7</v>
      </c>
      <c r="I334" s="138"/>
      <c r="M334" s="20"/>
    </row>
    <row r="335" spans="1:13" s="9" customFormat="1">
      <c r="A335" s="3">
        <v>44133</v>
      </c>
      <c r="B335" s="422">
        <v>20585</v>
      </c>
      <c r="C335" s="422" t="s">
        <v>19</v>
      </c>
      <c r="D335" t="s">
        <v>29</v>
      </c>
      <c r="E335" s="2"/>
      <c r="F335" s="2">
        <v>5</v>
      </c>
      <c r="G335" s="73">
        <f t="shared" si="5"/>
        <v>38.700000000000003</v>
      </c>
      <c r="I335" s="138"/>
      <c r="M335" s="20"/>
    </row>
    <row r="336" spans="1:13" s="9" customFormat="1">
      <c r="A336" s="3">
        <v>44160</v>
      </c>
      <c r="B336" s="422">
        <v>20927</v>
      </c>
      <c r="C336" s="422" t="s">
        <v>19</v>
      </c>
      <c r="D336" t="s">
        <v>12</v>
      </c>
      <c r="E336" s="2"/>
      <c r="F336" s="2">
        <v>34.1</v>
      </c>
      <c r="G336" s="73">
        <f t="shared" si="5"/>
        <v>4.6000000000000014</v>
      </c>
      <c r="I336" s="138"/>
      <c r="M336" s="20"/>
    </row>
    <row r="337" spans="1:13" s="9" customFormat="1">
      <c r="A337" s="3">
        <v>44160</v>
      </c>
      <c r="B337" s="422">
        <v>20927</v>
      </c>
      <c r="C337" s="422" t="s">
        <v>19</v>
      </c>
      <c r="D337" t="s">
        <v>13</v>
      </c>
      <c r="E337" s="2"/>
      <c r="F337" s="2">
        <v>4.5999999999999996</v>
      </c>
      <c r="G337" s="73">
        <f t="shared" si="5"/>
        <v>0</v>
      </c>
      <c r="I337" s="138"/>
      <c r="M337" s="20"/>
    </row>
    <row r="338" spans="1:13">
      <c r="A338" s="31">
        <v>43982</v>
      </c>
      <c r="B338" s="421" t="s">
        <v>10</v>
      </c>
      <c r="C338" s="421" t="s">
        <v>20</v>
      </c>
      <c r="D338" t="s">
        <v>12</v>
      </c>
      <c r="E338" s="2">
        <v>31.7</v>
      </c>
      <c r="G338" s="73">
        <f t="shared" si="5"/>
        <v>31.7</v>
      </c>
    </row>
    <row r="339" spans="1:13">
      <c r="B339" s="422"/>
      <c r="C339" s="422"/>
      <c r="D339" t="s">
        <v>13</v>
      </c>
      <c r="E339" s="2">
        <v>2.5</v>
      </c>
      <c r="G339" s="73">
        <f t="shared" si="5"/>
        <v>34.200000000000003</v>
      </c>
    </row>
    <row r="340" spans="1:13">
      <c r="B340" s="422"/>
      <c r="C340" s="422"/>
      <c r="D340" t="s">
        <v>14</v>
      </c>
      <c r="E340" s="2">
        <v>60</v>
      </c>
      <c r="G340" s="73">
        <f t="shared" si="5"/>
        <v>94.2</v>
      </c>
    </row>
    <row r="341" spans="1:13">
      <c r="B341" s="422"/>
      <c r="C341" s="422"/>
      <c r="D341" t="s">
        <v>29</v>
      </c>
      <c r="E341" s="2">
        <v>5</v>
      </c>
      <c r="G341" s="73">
        <f t="shared" si="5"/>
        <v>99.2</v>
      </c>
    </row>
    <row r="342" spans="1:13">
      <c r="A342" s="3">
        <v>44133</v>
      </c>
      <c r="B342" s="422">
        <v>20585</v>
      </c>
      <c r="C342" s="422" t="s">
        <v>20</v>
      </c>
      <c r="D342" t="s">
        <v>14</v>
      </c>
      <c r="F342" s="2">
        <v>60</v>
      </c>
      <c r="G342" s="73">
        <f t="shared" si="5"/>
        <v>39.200000000000003</v>
      </c>
    </row>
    <row r="343" spans="1:13">
      <c r="A343" s="3">
        <v>44133</v>
      </c>
      <c r="B343" s="422">
        <v>20585</v>
      </c>
      <c r="C343" s="422" t="s">
        <v>20</v>
      </c>
      <c r="D343" t="s">
        <v>29</v>
      </c>
      <c r="F343" s="2">
        <v>5</v>
      </c>
      <c r="G343" s="73">
        <f t="shared" si="5"/>
        <v>34.200000000000003</v>
      </c>
    </row>
    <row r="344" spans="1:13">
      <c r="A344" s="3">
        <v>44160</v>
      </c>
      <c r="B344" s="422">
        <v>20927</v>
      </c>
      <c r="C344" s="422" t="s">
        <v>20</v>
      </c>
      <c r="D344" t="s">
        <v>12</v>
      </c>
      <c r="F344" s="2">
        <v>31.7</v>
      </c>
      <c r="G344" s="73">
        <f t="shared" si="5"/>
        <v>2.5000000000000036</v>
      </c>
    </row>
    <row r="345" spans="1:13">
      <c r="A345" s="3">
        <v>44160</v>
      </c>
      <c r="B345" s="422">
        <v>20927</v>
      </c>
      <c r="C345" s="422" t="s">
        <v>20</v>
      </c>
      <c r="D345" t="s">
        <v>13</v>
      </c>
      <c r="F345" s="2">
        <v>2.5</v>
      </c>
      <c r="G345" s="73">
        <f t="shared" si="5"/>
        <v>3.5527136788005009E-15</v>
      </c>
    </row>
    <row r="346" spans="1:13">
      <c r="A346" s="31">
        <v>44012</v>
      </c>
      <c r="B346" s="421" t="s">
        <v>10</v>
      </c>
      <c r="C346" s="421" t="s">
        <v>21</v>
      </c>
      <c r="D346" t="s">
        <v>12</v>
      </c>
      <c r="E346" s="2">
        <v>28</v>
      </c>
      <c r="G346" s="73">
        <f t="shared" si="5"/>
        <v>28.000000000000004</v>
      </c>
    </row>
    <row r="347" spans="1:13">
      <c r="B347" s="422"/>
      <c r="C347" s="422"/>
      <c r="D347" t="s">
        <v>13</v>
      </c>
      <c r="E347" s="2">
        <v>1.2</v>
      </c>
      <c r="G347" s="73">
        <f t="shared" si="5"/>
        <v>29.200000000000003</v>
      </c>
    </row>
    <row r="348" spans="1:13">
      <c r="B348" s="422"/>
      <c r="C348" s="422"/>
      <c r="D348" t="s">
        <v>14</v>
      </c>
      <c r="E348" s="2">
        <v>60</v>
      </c>
      <c r="G348" s="73">
        <f t="shared" si="5"/>
        <v>89.2</v>
      </c>
    </row>
    <row r="349" spans="1:13">
      <c r="B349" s="422"/>
      <c r="C349" s="422"/>
      <c r="D349" t="s">
        <v>29</v>
      </c>
      <c r="E349" s="2">
        <v>5</v>
      </c>
      <c r="G349" s="73">
        <f t="shared" si="5"/>
        <v>94.2</v>
      </c>
    </row>
    <row r="350" spans="1:13">
      <c r="A350" s="3">
        <v>44133</v>
      </c>
      <c r="B350" s="422">
        <v>20585</v>
      </c>
      <c r="C350" s="422" t="s">
        <v>21</v>
      </c>
      <c r="D350" t="s">
        <v>14</v>
      </c>
      <c r="F350" s="2">
        <v>60</v>
      </c>
      <c r="G350" s="73">
        <f t="shared" si="5"/>
        <v>34.200000000000003</v>
      </c>
    </row>
    <row r="351" spans="1:13">
      <c r="A351" s="3">
        <v>44133</v>
      </c>
      <c r="B351" s="422">
        <v>20585</v>
      </c>
      <c r="C351" s="422" t="s">
        <v>21</v>
      </c>
      <c r="D351" t="s">
        <v>29</v>
      </c>
      <c r="F351" s="2">
        <v>5</v>
      </c>
      <c r="G351" s="73">
        <f t="shared" si="5"/>
        <v>29.200000000000003</v>
      </c>
    </row>
    <row r="352" spans="1:13">
      <c r="A352" s="3">
        <v>44160</v>
      </c>
      <c r="B352" s="422">
        <v>20927</v>
      </c>
      <c r="C352" s="422" t="s">
        <v>21</v>
      </c>
      <c r="D352" t="s">
        <v>12</v>
      </c>
      <c r="F352" s="2">
        <v>28</v>
      </c>
      <c r="G352" s="73">
        <f t="shared" si="5"/>
        <v>1.2000000000000028</v>
      </c>
    </row>
    <row r="353" spans="1:12">
      <c r="A353" s="3">
        <v>44160</v>
      </c>
      <c r="B353" s="422">
        <v>20927</v>
      </c>
      <c r="C353" s="422" t="s">
        <v>21</v>
      </c>
      <c r="D353" t="s">
        <v>13</v>
      </c>
      <c r="F353" s="2">
        <v>1.2</v>
      </c>
      <c r="G353" s="73">
        <f t="shared" si="5"/>
        <v>2.886579864025407E-15</v>
      </c>
    </row>
    <row r="354" spans="1:12">
      <c r="A354" s="31">
        <v>44043</v>
      </c>
      <c r="B354" s="421" t="s">
        <v>10</v>
      </c>
      <c r="C354" s="421" t="s">
        <v>22</v>
      </c>
      <c r="D354" t="s">
        <v>12</v>
      </c>
      <c r="E354" s="2">
        <v>23.4</v>
      </c>
      <c r="G354" s="73">
        <f t="shared" si="5"/>
        <v>23.400000000000002</v>
      </c>
    </row>
    <row r="355" spans="1:12">
      <c r="B355" s="422"/>
      <c r="C355" s="422"/>
      <c r="D355" t="s">
        <v>13</v>
      </c>
      <c r="E355" s="2">
        <v>6.2</v>
      </c>
      <c r="G355" s="73">
        <f t="shared" si="5"/>
        <v>29.6</v>
      </c>
      <c r="I355" s="138"/>
      <c r="J355" s="9"/>
      <c r="K355" s="9"/>
      <c r="L355" s="9"/>
    </row>
    <row r="356" spans="1:12">
      <c r="B356" s="422"/>
      <c r="C356" s="422"/>
      <c r="D356" t="s">
        <v>14</v>
      </c>
      <c r="E356" s="2">
        <v>60</v>
      </c>
      <c r="G356" s="73">
        <f t="shared" si="5"/>
        <v>89.6</v>
      </c>
    </row>
    <row r="357" spans="1:12">
      <c r="B357" s="422"/>
      <c r="C357" s="422"/>
      <c r="D357" t="s">
        <v>29</v>
      </c>
      <c r="E357" s="2">
        <v>5</v>
      </c>
      <c r="G357" s="73">
        <f t="shared" si="5"/>
        <v>94.6</v>
      </c>
    </row>
    <row r="358" spans="1:12">
      <c r="A358" s="3">
        <v>44107</v>
      </c>
      <c r="B358" s="422">
        <v>20377</v>
      </c>
      <c r="C358" s="422" t="s">
        <v>22</v>
      </c>
      <c r="D358" t="s">
        <v>12</v>
      </c>
      <c r="F358" s="2">
        <v>23.4</v>
      </c>
      <c r="G358" s="73">
        <f t="shared" si="5"/>
        <v>71.199999999999989</v>
      </c>
    </row>
    <row r="359" spans="1:12">
      <c r="A359" s="3">
        <v>44107</v>
      </c>
      <c r="B359" s="422">
        <v>20377</v>
      </c>
      <c r="C359" s="422" t="s">
        <v>22</v>
      </c>
      <c r="D359" t="s">
        <v>13</v>
      </c>
      <c r="F359" s="2">
        <v>6.2</v>
      </c>
      <c r="G359" s="73">
        <f t="shared" si="5"/>
        <v>64.999999999999986</v>
      </c>
    </row>
    <row r="360" spans="1:12">
      <c r="A360" s="3">
        <v>44133</v>
      </c>
      <c r="B360" s="422">
        <v>20585</v>
      </c>
      <c r="C360" s="422" t="s">
        <v>22</v>
      </c>
      <c r="D360" t="s">
        <v>14</v>
      </c>
      <c r="F360" s="2">
        <v>60</v>
      </c>
      <c r="G360" s="73">
        <f t="shared" si="5"/>
        <v>4.9999999999999858</v>
      </c>
    </row>
    <row r="361" spans="1:12">
      <c r="A361" s="3">
        <v>44133</v>
      </c>
      <c r="B361" s="422">
        <v>20585</v>
      </c>
      <c r="C361" s="422" t="s">
        <v>22</v>
      </c>
      <c r="D361" t="s">
        <v>29</v>
      </c>
      <c r="F361" s="2">
        <v>5</v>
      </c>
      <c r="G361" s="73">
        <f t="shared" si="5"/>
        <v>-1.4210854715202004E-14</v>
      </c>
    </row>
    <row r="362" spans="1:12">
      <c r="A362" s="31">
        <v>44074</v>
      </c>
      <c r="B362" s="421" t="s">
        <v>10</v>
      </c>
      <c r="C362" s="421" t="s">
        <v>23</v>
      </c>
      <c r="D362" t="s">
        <v>12</v>
      </c>
      <c r="E362" s="2">
        <v>22.5</v>
      </c>
      <c r="G362" s="73">
        <f t="shared" si="5"/>
        <v>22.499999999999986</v>
      </c>
    </row>
    <row r="363" spans="1:12">
      <c r="B363" s="422"/>
      <c r="C363" s="422"/>
      <c r="D363" t="s">
        <v>13</v>
      </c>
      <c r="E363" s="2">
        <v>4.4000000000000004</v>
      </c>
      <c r="G363" s="73">
        <f t="shared" si="5"/>
        <v>26.899999999999984</v>
      </c>
    </row>
    <row r="364" spans="1:12">
      <c r="B364" s="422"/>
      <c r="C364" s="422"/>
      <c r="D364" t="s">
        <v>14</v>
      </c>
      <c r="E364" s="2">
        <v>60</v>
      </c>
      <c r="G364" s="73">
        <f t="shared" si="5"/>
        <v>86.899999999999977</v>
      </c>
    </row>
    <row r="365" spans="1:12">
      <c r="B365" s="422"/>
      <c r="C365" s="422"/>
      <c r="D365" t="s">
        <v>29</v>
      </c>
      <c r="E365" s="2">
        <v>5</v>
      </c>
      <c r="G365" s="73">
        <f t="shared" si="5"/>
        <v>91.899999999999977</v>
      </c>
    </row>
    <row r="366" spans="1:12">
      <c r="B366" s="422"/>
      <c r="C366" s="422"/>
      <c r="D366" t="s">
        <v>33</v>
      </c>
      <c r="E366" s="2">
        <v>15</v>
      </c>
      <c r="G366" s="73">
        <f t="shared" si="5"/>
        <v>106.89999999999998</v>
      </c>
    </row>
    <row r="367" spans="1:12">
      <c r="A367" s="3">
        <v>44160</v>
      </c>
      <c r="B367" s="422">
        <v>20927</v>
      </c>
      <c r="C367" s="422" t="s">
        <v>23</v>
      </c>
      <c r="D367" t="s">
        <v>12</v>
      </c>
      <c r="F367" s="2">
        <v>22.5</v>
      </c>
      <c r="G367" s="73">
        <f t="shared" si="5"/>
        <v>84.399999999999977</v>
      </c>
    </row>
    <row r="368" spans="1:12">
      <c r="A368" s="3">
        <v>44160</v>
      </c>
      <c r="B368" s="422">
        <v>20927</v>
      </c>
      <c r="C368" s="422" t="s">
        <v>23</v>
      </c>
      <c r="D368" t="s">
        <v>13</v>
      </c>
      <c r="F368" s="2">
        <v>4.4000000000000004</v>
      </c>
      <c r="G368" s="73">
        <f t="shared" si="5"/>
        <v>79.999999999999972</v>
      </c>
    </row>
    <row r="369" spans="1:14">
      <c r="A369" s="3">
        <v>44226</v>
      </c>
      <c r="B369" s="422">
        <v>21493</v>
      </c>
      <c r="C369" s="422" t="s">
        <v>23</v>
      </c>
      <c r="D369" t="s">
        <v>14</v>
      </c>
      <c r="F369" s="2">
        <v>60</v>
      </c>
      <c r="G369" s="73">
        <f t="shared" si="5"/>
        <v>19.999999999999972</v>
      </c>
    </row>
    <row r="370" spans="1:14">
      <c r="A370" s="3">
        <v>44226</v>
      </c>
      <c r="B370" s="422">
        <v>21493</v>
      </c>
      <c r="C370" s="422" t="s">
        <v>23</v>
      </c>
      <c r="D370" t="s">
        <v>29</v>
      </c>
      <c r="F370" s="2">
        <v>5</v>
      </c>
      <c r="G370" s="73">
        <f t="shared" si="5"/>
        <v>14.999999999999972</v>
      </c>
    </row>
    <row r="371" spans="1:14">
      <c r="A371" s="4">
        <v>44621</v>
      </c>
      <c r="B371" s="422">
        <v>24471</v>
      </c>
      <c r="C371" s="422" t="s">
        <v>23</v>
      </c>
      <c r="D371" t="s">
        <v>33</v>
      </c>
      <c r="F371" s="2">
        <v>15</v>
      </c>
      <c r="G371" s="73">
        <f t="shared" si="5"/>
        <v>-2.8421709430404007E-14</v>
      </c>
    </row>
    <row r="372" spans="1:14">
      <c r="A372" s="31">
        <v>44104</v>
      </c>
      <c r="B372" s="421" t="s">
        <v>10</v>
      </c>
      <c r="C372" s="421" t="s">
        <v>24</v>
      </c>
      <c r="D372" t="s">
        <v>12</v>
      </c>
      <c r="E372" s="2">
        <v>23</v>
      </c>
      <c r="G372" s="73">
        <f t="shared" si="5"/>
        <v>22.999999999999972</v>
      </c>
    </row>
    <row r="373" spans="1:14">
      <c r="B373" s="422"/>
      <c r="C373" s="422"/>
      <c r="D373" t="s">
        <v>13</v>
      </c>
      <c r="E373" s="2">
        <v>5.0999999999999996</v>
      </c>
      <c r="G373" s="73">
        <f t="shared" si="5"/>
        <v>28.099999999999973</v>
      </c>
    </row>
    <row r="374" spans="1:14">
      <c r="B374" s="422"/>
      <c r="C374" s="422"/>
      <c r="D374" t="s">
        <v>14</v>
      </c>
      <c r="E374" s="2">
        <v>60</v>
      </c>
      <c r="G374" s="73">
        <f t="shared" si="5"/>
        <v>88.099999999999966</v>
      </c>
    </row>
    <row r="375" spans="1:14">
      <c r="B375" s="422"/>
      <c r="C375" s="422"/>
      <c r="D375" t="s">
        <v>29</v>
      </c>
      <c r="E375" s="2">
        <v>5</v>
      </c>
      <c r="G375" s="73">
        <f t="shared" si="5"/>
        <v>93.099999999999966</v>
      </c>
      <c r="N375" s="2"/>
    </row>
    <row r="376" spans="1:14">
      <c r="B376" s="422"/>
      <c r="C376" s="422"/>
      <c r="D376" t="s">
        <v>33</v>
      </c>
      <c r="E376" s="2">
        <v>8.5</v>
      </c>
      <c r="G376" s="73">
        <f t="shared" si="5"/>
        <v>101.59999999999997</v>
      </c>
    </row>
    <row r="377" spans="1:14">
      <c r="A377" s="3">
        <v>44195</v>
      </c>
      <c r="B377" s="422">
        <v>21278</v>
      </c>
      <c r="C377" s="422" t="s">
        <v>24</v>
      </c>
      <c r="D377" t="s">
        <v>12</v>
      </c>
      <c r="F377" s="2">
        <v>23</v>
      </c>
      <c r="G377" s="73">
        <f t="shared" si="5"/>
        <v>78.599999999999966</v>
      </c>
    </row>
    <row r="378" spans="1:14">
      <c r="A378" s="3">
        <v>44195</v>
      </c>
      <c r="B378" s="422">
        <v>21278</v>
      </c>
      <c r="C378" s="422" t="s">
        <v>24</v>
      </c>
      <c r="D378" t="s">
        <v>13</v>
      </c>
      <c r="F378" s="2">
        <v>5.0999999999999996</v>
      </c>
      <c r="G378" s="73">
        <f t="shared" si="5"/>
        <v>73.499999999999972</v>
      </c>
    </row>
    <row r="379" spans="1:14">
      <c r="A379" s="3">
        <v>44226</v>
      </c>
      <c r="B379" s="422">
        <v>21494</v>
      </c>
      <c r="C379" s="422" t="s">
        <v>24</v>
      </c>
      <c r="D379" t="s">
        <v>31</v>
      </c>
      <c r="F379" s="2">
        <v>60</v>
      </c>
      <c r="G379" s="73">
        <f t="shared" si="5"/>
        <v>13.499999999999972</v>
      </c>
    </row>
    <row r="380" spans="1:14">
      <c r="A380" s="3">
        <v>44226</v>
      </c>
      <c r="B380" s="422">
        <v>21494</v>
      </c>
      <c r="C380" s="422" t="s">
        <v>24</v>
      </c>
      <c r="D380" t="s">
        <v>29</v>
      </c>
      <c r="F380" s="2">
        <v>5</v>
      </c>
      <c r="G380" s="73">
        <f t="shared" si="5"/>
        <v>8.4999999999999716</v>
      </c>
    </row>
    <row r="381" spans="1:14">
      <c r="A381" s="4">
        <v>44621</v>
      </c>
      <c r="B381" s="422">
        <v>24471</v>
      </c>
      <c r="C381" s="422" t="s">
        <v>24</v>
      </c>
      <c r="D381" t="s">
        <v>33</v>
      </c>
      <c r="F381" s="2">
        <v>8.5</v>
      </c>
      <c r="G381" s="73">
        <f t="shared" si="5"/>
        <v>-2.8421709430404007E-14</v>
      </c>
    </row>
    <row r="382" spans="1:14">
      <c r="A382" s="31">
        <v>44135</v>
      </c>
      <c r="B382" s="421" t="s">
        <v>10</v>
      </c>
      <c r="C382" s="421" t="s">
        <v>25</v>
      </c>
      <c r="D382" t="s">
        <v>12</v>
      </c>
      <c r="E382" s="2">
        <v>27</v>
      </c>
      <c r="G382" s="73">
        <f t="shared" si="5"/>
        <v>26.999999999999972</v>
      </c>
    </row>
    <row r="383" spans="1:14">
      <c r="B383" s="422"/>
      <c r="C383" s="422"/>
      <c r="D383" t="s">
        <v>13</v>
      </c>
      <c r="E383" s="2">
        <v>5.4</v>
      </c>
      <c r="G383" s="73">
        <f t="shared" si="5"/>
        <v>32.39999999999997</v>
      </c>
    </row>
    <row r="384" spans="1:14">
      <c r="B384" s="422"/>
      <c r="C384" s="422"/>
      <c r="D384" t="s">
        <v>14</v>
      </c>
      <c r="E384" s="2">
        <v>60</v>
      </c>
      <c r="G384" s="73">
        <f t="shared" si="5"/>
        <v>92.399999999999977</v>
      </c>
    </row>
    <row r="385" spans="1:7">
      <c r="B385" s="422"/>
      <c r="C385" s="422"/>
      <c r="D385" t="s">
        <v>29</v>
      </c>
      <c r="E385" s="2">
        <v>5</v>
      </c>
      <c r="G385" s="73">
        <f t="shared" si="5"/>
        <v>97.399999999999977</v>
      </c>
    </row>
    <row r="386" spans="1:7">
      <c r="A386" s="3">
        <v>44204</v>
      </c>
      <c r="B386" s="422">
        <v>21349</v>
      </c>
      <c r="C386" s="422" t="s">
        <v>25</v>
      </c>
      <c r="D386" t="s">
        <v>12</v>
      </c>
      <c r="F386" s="2">
        <v>27</v>
      </c>
      <c r="G386" s="73">
        <f t="shared" si="5"/>
        <v>70.399999999999977</v>
      </c>
    </row>
    <row r="387" spans="1:7">
      <c r="A387" s="3">
        <v>44204</v>
      </c>
      <c r="B387" s="422">
        <v>21349</v>
      </c>
      <c r="C387" s="422" t="s">
        <v>25</v>
      </c>
      <c r="D387" t="s">
        <v>13</v>
      </c>
      <c r="F387" s="2">
        <v>5.4</v>
      </c>
      <c r="G387" s="73">
        <f t="shared" si="5"/>
        <v>64.999999999999972</v>
      </c>
    </row>
    <row r="388" spans="1:7">
      <c r="A388" s="3">
        <v>44226</v>
      </c>
      <c r="B388" s="422">
        <v>21495</v>
      </c>
      <c r="C388" s="422" t="s">
        <v>25</v>
      </c>
      <c r="D388" t="s">
        <v>31</v>
      </c>
      <c r="F388" s="2">
        <v>60</v>
      </c>
      <c r="G388" s="73">
        <f t="shared" si="5"/>
        <v>4.9999999999999716</v>
      </c>
    </row>
    <row r="389" spans="1:7">
      <c r="A389" s="3">
        <v>44226</v>
      </c>
      <c r="B389" s="422">
        <v>21495</v>
      </c>
      <c r="C389" s="422" t="s">
        <v>25</v>
      </c>
      <c r="D389" t="s">
        <v>29</v>
      </c>
      <c r="F389" s="2">
        <v>5</v>
      </c>
      <c r="G389" s="73">
        <f t="shared" si="5"/>
        <v>-2.8421709430404007E-14</v>
      </c>
    </row>
    <row r="390" spans="1:7">
      <c r="A390" s="31">
        <v>44165</v>
      </c>
      <c r="B390" s="421" t="s">
        <v>10</v>
      </c>
      <c r="C390" s="421" t="s">
        <v>26</v>
      </c>
      <c r="D390" t="s">
        <v>12</v>
      </c>
      <c r="E390" s="2">
        <v>25.6</v>
      </c>
      <c r="G390" s="73">
        <f t="shared" si="5"/>
        <v>25.599999999999973</v>
      </c>
    </row>
    <row r="391" spans="1:7">
      <c r="B391" s="422"/>
      <c r="C391" s="422"/>
      <c r="D391" t="s">
        <v>13</v>
      </c>
      <c r="E391" s="2">
        <v>5.6</v>
      </c>
      <c r="G391" s="73">
        <f t="shared" si="5"/>
        <v>31.199999999999974</v>
      </c>
    </row>
    <row r="392" spans="1:7">
      <c r="B392" s="422"/>
      <c r="C392" s="422"/>
      <c r="D392" t="s">
        <v>14</v>
      </c>
      <c r="E392" s="2">
        <v>60</v>
      </c>
      <c r="G392" s="73">
        <f t="shared" si="5"/>
        <v>91.199999999999974</v>
      </c>
    </row>
    <row r="393" spans="1:7">
      <c r="B393" s="422"/>
      <c r="C393" s="422"/>
      <c r="D393" t="s">
        <v>29</v>
      </c>
      <c r="E393" s="2">
        <v>5</v>
      </c>
      <c r="G393" s="73">
        <f t="shared" si="5"/>
        <v>96.199999999999974</v>
      </c>
    </row>
    <row r="394" spans="1:7">
      <c r="A394" s="3">
        <v>44204</v>
      </c>
      <c r="B394" s="422">
        <v>21349</v>
      </c>
      <c r="C394" s="422" t="s">
        <v>26</v>
      </c>
      <c r="D394" t="s">
        <v>12</v>
      </c>
      <c r="F394" s="2">
        <v>25.6</v>
      </c>
      <c r="G394" s="73">
        <f t="shared" si="5"/>
        <v>70.599999999999966</v>
      </c>
    </row>
    <row r="395" spans="1:7">
      <c r="A395" s="3">
        <v>44204</v>
      </c>
      <c r="B395" s="422">
        <v>21349</v>
      </c>
      <c r="C395" s="422" t="s">
        <v>26</v>
      </c>
      <c r="D395" t="s">
        <v>13</v>
      </c>
      <c r="F395" s="2">
        <v>5.6</v>
      </c>
      <c r="G395" s="73">
        <f t="shared" ref="G395:G481" si="6">+G394+E395-F395</f>
        <v>64.999999999999972</v>
      </c>
    </row>
    <row r="396" spans="1:7">
      <c r="A396" s="3">
        <v>44261</v>
      </c>
      <c r="B396" s="422">
        <v>21768</v>
      </c>
      <c r="C396" s="422" t="s">
        <v>26</v>
      </c>
      <c r="D396" t="s">
        <v>14</v>
      </c>
      <c r="F396" s="2">
        <v>60</v>
      </c>
      <c r="G396" s="73">
        <f t="shared" si="6"/>
        <v>4.9999999999999716</v>
      </c>
    </row>
    <row r="397" spans="1:7">
      <c r="A397" s="3">
        <v>44261</v>
      </c>
      <c r="B397" s="422">
        <v>21768</v>
      </c>
      <c r="C397" s="422" t="s">
        <v>26</v>
      </c>
      <c r="D397" t="s">
        <v>15</v>
      </c>
      <c r="F397" s="2">
        <v>5</v>
      </c>
      <c r="G397" s="73">
        <f t="shared" si="6"/>
        <v>-2.8421709430404007E-14</v>
      </c>
    </row>
    <row r="398" spans="1:7">
      <c r="A398" s="31">
        <v>44196</v>
      </c>
      <c r="B398" s="421" t="s">
        <v>10</v>
      </c>
      <c r="C398" s="421" t="s">
        <v>27</v>
      </c>
      <c r="D398" t="s">
        <v>12</v>
      </c>
      <c r="E398" s="67">
        <v>29.3</v>
      </c>
      <c r="G398" s="73">
        <f t="shared" si="6"/>
        <v>29.299999999999972</v>
      </c>
    </row>
    <row r="399" spans="1:7">
      <c r="B399" s="422"/>
      <c r="C399" s="422"/>
      <c r="D399" t="s">
        <v>13</v>
      </c>
      <c r="E399" s="67">
        <v>4.9000000000000004</v>
      </c>
      <c r="G399" s="73">
        <f t="shared" si="6"/>
        <v>34.199999999999974</v>
      </c>
    </row>
    <row r="400" spans="1:7">
      <c r="B400" s="422"/>
      <c r="C400" s="422"/>
      <c r="D400" t="s">
        <v>31</v>
      </c>
      <c r="E400" s="67">
        <v>60</v>
      </c>
      <c r="G400" s="73">
        <f t="shared" si="6"/>
        <v>94.199999999999974</v>
      </c>
    </row>
    <row r="401" spans="1:7">
      <c r="B401" s="422"/>
      <c r="C401" s="422"/>
      <c r="D401" t="s">
        <v>29</v>
      </c>
      <c r="E401" s="67">
        <v>5</v>
      </c>
      <c r="G401" s="73">
        <f t="shared" si="6"/>
        <v>99.199999999999974</v>
      </c>
    </row>
    <row r="402" spans="1:7">
      <c r="A402" s="3">
        <v>44261</v>
      </c>
      <c r="B402" s="422">
        <v>21769</v>
      </c>
      <c r="C402" s="422" t="s">
        <v>27</v>
      </c>
      <c r="D402" t="s">
        <v>31</v>
      </c>
      <c r="E402" s="67"/>
      <c r="F402" s="2">
        <v>60</v>
      </c>
      <c r="G402" s="73">
        <f t="shared" si="6"/>
        <v>39.199999999999974</v>
      </c>
    </row>
    <row r="403" spans="1:7">
      <c r="A403" s="3">
        <v>44261</v>
      </c>
      <c r="B403" s="422">
        <v>21769</v>
      </c>
      <c r="C403" s="422" t="s">
        <v>27</v>
      </c>
      <c r="D403" t="s">
        <v>29</v>
      </c>
      <c r="E403" s="67"/>
      <c r="F403" s="2">
        <v>5</v>
      </c>
      <c r="G403" s="73">
        <f t="shared" si="6"/>
        <v>34.199999999999974</v>
      </c>
    </row>
    <row r="404" spans="1:7">
      <c r="A404" s="3">
        <v>44268</v>
      </c>
      <c r="B404" s="422">
        <v>21903</v>
      </c>
      <c r="C404" s="422" t="s">
        <v>27</v>
      </c>
      <c r="D404" t="s">
        <v>12</v>
      </c>
      <c r="E404" s="67"/>
      <c r="F404" s="2">
        <v>29.3</v>
      </c>
      <c r="G404" s="73">
        <f t="shared" si="6"/>
        <v>4.8999999999999737</v>
      </c>
    </row>
    <row r="405" spans="1:7">
      <c r="A405" s="3">
        <v>44268</v>
      </c>
      <c r="B405" s="422">
        <v>21903</v>
      </c>
      <c r="C405" s="422" t="s">
        <v>27</v>
      </c>
      <c r="D405" t="s">
        <v>13</v>
      </c>
      <c r="E405" s="67"/>
      <c r="F405" s="2">
        <v>4.9000000000000004</v>
      </c>
      <c r="G405" s="73">
        <f t="shared" si="6"/>
        <v>-2.6645352591003757E-14</v>
      </c>
    </row>
    <row r="406" spans="1:7">
      <c r="A406" s="31">
        <v>44227</v>
      </c>
      <c r="B406" s="421" t="s">
        <v>10</v>
      </c>
      <c r="C406" s="421" t="s">
        <v>11</v>
      </c>
      <c r="D406" t="s">
        <v>12</v>
      </c>
      <c r="E406" s="67">
        <v>31.3</v>
      </c>
      <c r="G406" s="73">
        <f t="shared" si="6"/>
        <v>31.299999999999976</v>
      </c>
    </row>
    <row r="407" spans="1:7">
      <c r="B407" s="422"/>
      <c r="C407" s="422"/>
      <c r="D407" t="s">
        <v>13</v>
      </c>
      <c r="E407" s="67">
        <v>6.3</v>
      </c>
      <c r="G407" s="73">
        <f t="shared" si="6"/>
        <v>37.599999999999973</v>
      </c>
    </row>
    <row r="408" spans="1:7">
      <c r="B408" s="422"/>
      <c r="C408" s="422"/>
      <c r="D408" t="s">
        <v>31</v>
      </c>
      <c r="E408" s="67">
        <v>60</v>
      </c>
      <c r="G408" s="73">
        <f t="shared" si="6"/>
        <v>97.599999999999966</v>
      </c>
    </row>
    <row r="409" spans="1:7">
      <c r="B409" s="422"/>
      <c r="C409" s="422"/>
      <c r="D409" t="s">
        <v>29</v>
      </c>
      <c r="E409" s="67">
        <v>5</v>
      </c>
      <c r="G409" s="73">
        <f t="shared" si="6"/>
        <v>102.59999999999997</v>
      </c>
    </row>
    <row r="410" spans="1:7">
      <c r="A410" s="3">
        <v>44275</v>
      </c>
      <c r="B410" s="422">
        <v>21951</v>
      </c>
      <c r="C410" s="422" t="s">
        <v>11</v>
      </c>
      <c r="D410" t="s">
        <v>12</v>
      </c>
      <c r="E410" s="67"/>
      <c r="F410" s="2">
        <v>31.3</v>
      </c>
      <c r="G410" s="73">
        <f t="shared" si="6"/>
        <v>71.299999999999969</v>
      </c>
    </row>
    <row r="411" spans="1:7">
      <c r="A411" s="3">
        <v>44275</v>
      </c>
      <c r="B411" s="422">
        <v>21951</v>
      </c>
      <c r="C411" s="422" t="s">
        <v>11</v>
      </c>
      <c r="D411" t="s">
        <v>13</v>
      </c>
      <c r="E411" s="67"/>
      <c r="F411" s="2">
        <v>6.3</v>
      </c>
      <c r="G411" s="73">
        <f t="shared" si="6"/>
        <v>64.999999999999972</v>
      </c>
    </row>
    <row r="412" spans="1:7">
      <c r="A412" s="3">
        <v>44425</v>
      </c>
      <c r="B412" s="422">
        <v>23249</v>
      </c>
      <c r="C412" s="422" t="s">
        <v>11</v>
      </c>
      <c r="D412" t="s">
        <v>31</v>
      </c>
      <c r="E412" s="67"/>
      <c r="F412" s="2">
        <v>60</v>
      </c>
      <c r="G412" s="73">
        <f t="shared" si="6"/>
        <v>4.9999999999999716</v>
      </c>
    </row>
    <row r="413" spans="1:7">
      <c r="A413" s="3">
        <v>44425</v>
      </c>
      <c r="B413" s="422">
        <v>23249</v>
      </c>
      <c r="C413" s="422" t="s">
        <v>11</v>
      </c>
      <c r="D413" t="s">
        <v>29</v>
      </c>
      <c r="E413" s="67"/>
      <c r="F413" s="2">
        <v>5</v>
      </c>
      <c r="G413" s="73">
        <f t="shared" si="6"/>
        <v>-2.8421709430404007E-14</v>
      </c>
    </row>
    <row r="414" spans="1:7">
      <c r="A414" s="31">
        <v>44255</v>
      </c>
      <c r="B414" s="421" t="s">
        <v>10</v>
      </c>
      <c r="C414" s="421" t="s">
        <v>17</v>
      </c>
      <c r="D414" t="s">
        <v>12</v>
      </c>
      <c r="E414" s="67">
        <v>28.3</v>
      </c>
      <c r="G414" s="73">
        <f t="shared" si="6"/>
        <v>28.299999999999972</v>
      </c>
    </row>
    <row r="415" spans="1:7">
      <c r="B415" s="422"/>
      <c r="C415" s="422"/>
      <c r="D415" t="s">
        <v>13</v>
      </c>
      <c r="E415" s="67">
        <v>5.7</v>
      </c>
      <c r="G415" s="73">
        <f t="shared" si="6"/>
        <v>33.999999999999972</v>
      </c>
    </row>
    <row r="416" spans="1:7">
      <c r="B416" s="422"/>
      <c r="C416" s="422"/>
      <c r="D416" t="s">
        <v>31</v>
      </c>
      <c r="E416" s="67">
        <v>56</v>
      </c>
      <c r="G416" s="73">
        <f t="shared" si="6"/>
        <v>89.999999999999972</v>
      </c>
    </row>
    <row r="417" spans="1:11">
      <c r="B417" s="422"/>
      <c r="C417" s="422"/>
      <c r="D417" t="s">
        <v>29</v>
      </c>
      <c r="E417" s="67">
        <v>5</v>
      </c>
      <c r="G417" s="73">
        <f t="shared" si="6"/>
        <v>94.999999999999972</v>
      </c>
    </row>
    <row r="418" spans="1:11">
      <c r="B418" s="422"/>
      <c r="C418" s="422"/>
      <c r="D418" t="s">
        <v>38</v>
      </c>
      <c r="E418" s="67">
        <v>10</v>
      </c>
      <c r="G418" s="73">
        <f t="shared" si="6"/>
        <v>104.99999999999997</v>
      </c>
    </row>
    <row r="419" spans="1:11">
      <c r="A419" s="3">
        <v>44333</v>
      </c>
      <c r="B419" s="422">
        <v>22464</v>
      </c>
      <c r="C419" s="422" t="s">
        <v>17</v>
      </c>
      <c r="D419" t="s">
        <v>12</v>
      </c>
      <c r="E419" s="67"/>
      <c r="F419" s="2">
        <v>28.3</v>
      </c>
      <c r="G419" s="73">
        <f t="shared" si="6"/>
        <v>76.699999999999974</v>
      </c>
    </row>
    <row r="420" spans="1:11">
      <c r="A420" s="3">
        <v>44333</v>
      </c>
      <c r="B420" s="422">
        <v>22464</v>
      </c>
      <c r="C420" s="422" t="s">
        <v>17</v>
      </c>
      <c r="D420" t="s">
        <v>13</v>
      </c>
      <c r="E420" s="67"/>
      <c r="F420" s="2">
        <v>5.7</v>
      </c>
      <c r="G420" s="73">
        <f t="shared" si="6"/>
        <v>70.999999999999972</v>
      </c>
      <c r="I420" s="421"/>
      <c r="K420" s="72"/>
    </row>
    <row r="421" spans="1:11">
      <c r="A421" s="3">
        <v>44425</v>
      </c>
      <c r="B421" s="422">
        <v>23250</v>
      </c>
      <c r="C421" s="422" t="s">
        <v>17</v>
      </c>
      <c r="D421" t="s">
        <v>31</v>
      </c>
      <c r="E421" s="67"/>
      <c r="F421" s="2">
        <v>56</v>
      </c>
      <c r="G421" s="73">
        <f t="shared" si="6"/>
        <v>14.999999999999972</v>
      </c>
      <c r="I421" s="422"/>
      <c r="K421" s="72"/>
    </row>
    <row r="422" spans="1:11">
      <c r="A422" s="3">
        <v>44425</v>
      </c>
      <c r="B422" s="422">
        <v>23250</v>
      </c>
      <c r="C422" s="422" t="s">
        <v>17</v>
      </c>
      <c r="D422" t="s">
        <v>29</v>
      </c>
      <c r="E422" s="67"/>
      <c r="F422" s="2">
        <v>5</v>
      </c>
      <c r="G422" s="73">
        <f t="shared" si="6"/>
        <v>9.9999999999999716</v>
      </c>
      <c r="I422" s="421"/>
      <c r="K422" s="72"/>
    </row>
    <row r="423" spans="1:11">
      <c r="A423" s="3">
        <v>44559</v>
      </c>
      <c r="B423" s="422">
        <v>24070</v>
      </c>
      <c r="C423" s="422" t="s">
        <v>17</v>
      </c>
      <c r="D423" t="s">
        <v>38</v>
      </c>
      <c r="E423" s="67"/>
      <c r="F423" s="2">
        <v>10</v>
      </c>
      <c r="G423" s="73">
        <f t="shared" si="6"/>
        <v>-2.8421709430404007E-14</v>
      </c>
      <c r="I423" s="422"/>
      <c r="K423" s="72"/>
    </row>
    <row r="424" spans="1:11">
      <c r="A424" s="31">
        <v>44286</v>
      </c>
      <c r="B424" s="421" t="s">
        <v>10</v>
      </c>
      <c r="C424" s="139" t="s">
        <v>18</v>
      </c>
      <c r="D424" s="35" t="s">
        <v>12</v>
      </c>
      <c r="E424" s="87">
        <v>12</v>
      </c>
      <c r="G424" s="73">
        <f t="shared" si="6"/>
        <v>11.999999999999972</v>
      </c>
    </row>
    <row r="425" spans="1:11">
      <c r="B425" s="422"/>
      <c r="C425" s="434"/>
      <c r="D425" s="35" t="s">
        <v>13</v>
      </c>
      <c r="E425" s="87">
        <v>2.8</v>
      </c>
      <c r="G425" s="73">
        <f t="shared" si="6"/>
        <v>14.799999999999972</v>
      </c>
    </row>
    <row r="426" spans="1:11">
      <c r="B426" s="422"/>
      <c r="C426" s="422"/>
      <c r="D426" t="s">
        <v>31</v>
      </c>
      <c r="E426" s="67">
        <v>60</v>
      </c>
      <c r="G426" s="73">
        <f t="shared" si="6"/>
        <v>74.799999999999969</v>
      </c>
    </row>
    <row r="427" spans="1:11">
      <c r="B427" s="422"/>
      <c r="C427" s="422"/>
      <c r="D427" t="s">
        <v>29</v>
      </c>
      <c r="E427" s="67">
        <v>5</v>
      </c>
      <c r="G427" s="73">
        <f t="shared" si="6"/>
        <v>79.799999999999969</v>
      </c>
    </row>
    <row r="428" spans="1:11">
      <c r="B428" s="422"/>
      <c r="C428" s="422"/>
      <c r="D428" t="s">
        <v>40</v>
      </c>
      <c r="E428" s="67">
        <v>10</v>
      </c>
      <c r="G428" s="73">
        <f t="shared" si="6"/>
        <v>89.799999999999969</v>
      </c>
    </row>
    <row r="429" spans="1:11">
      <c r="A429" s="3">
        <v>44510</v>
      </c>
      <c r="B429" s="422">
        <v>23731</v>
      </c>
      <c r="C429" s="422" t="s">
        <v>18</v>
      </c>
      <c r="D429" t="s">
        <v>31</v>
      </c>
      <c r="E429" s="67"/>
      <c r="F429" s="2">
        <v>60</v>
      </c>
      <c r="G429" s="73">
        <f t="shared" si="6"/>
        <v>29.799999999999969</v>
      </c>
    </row>
    <row r="430" spans="1:11">
      <c r="A430" s="3">
        <v>44510</v>
      </c>
      <c r="B430" s="422">
        <v>23731</v>
      </c>
      <c r="C430" s="422" t="s">
        <v>18</v>
      </c>
      <c r="D430" t="s">
        <v>29</v>
      </c>
      <c r="E430" s="67"/>
      <c r="F430" s="2">
        <v>5</v>
      </c>
      <c r="G430" s="73">
        <f t="shared" si="6"/>
        <v>24.799999999999969</v>
      </c>
    </row>
    <row r="431" spans="1:11">
      <c r="A431" s="3">
        <v>44559</v>
      </c>
      <c r="B431" s="422">
        <v>24070</v>
      </c>
      <c r="C431" s="422" t="s">
        <v>18</v>
      </c>
      <c r="D431" t="s">
        <v>40</v>
      </c>
      <c r="E431" s="67"/>
      <c r="F431" s="2">
        <v>10</v>
      </c>
      <c r="G431" s="73">
        <f t="shared" si="6"/>
        <v>14.799999999999969</v>
      </c>
    </row>
    <row r="432" spans="1:11">
      <c r="A432" s="3">
        <v>44650</v>
      </c>
      <c r="B432" s="422">
        <v>24759</v>
      </c>
      <c r="C432" s="422" t="s">
        <v>18</v>
      </c>
      <c r="D432" s="35" t="s">
        <v>12</v>
      </c>
      <c r="E432" s="67"/>
      <c r="F432" s="2">
        <v>12</v>
      </c>
      <c r="G432" s="73">
        <f t="shared" si="6"/>
        <v>2.7999999999999687</v>
      </c>
    </row>
    <row r="433" spans="1:7">
      <c r="A433" s="3">
        <v>44650</v>
      </c>
      <c r="B433" s="422">
        <v>24759</v>
      </c>
      <c r="C433" s="422" t="s">
        <v>18</v>
      </c>
      <c r="D433" s="35" t="s">
        <v>13</v>
      </c>
      <c r="E433" s="67"/>
      <c r="F433" s="2">
        <v>2.8</v>
      </c>
      <c r="G433" s="73">
        <f t="shared" si="6"/>
        <v>-3.1086244689504383E-14</v>
      </c>
    </row>
    <row r="434" spans="1:7">
      <c r="A434" s="31">
        <v>44316</v>
      </c>
      <c r="B434" s="421" t="s">
        <v>10</v>
      </c>
      <c r="C434" s="139" t="s">
        <v>19</v>
      </c>
      <c r="D434" s="35" t="s">
        <v>12</v>
      </c>
      <c r="E434" s="87">
        <v>11.5</v>
      </c>
      <c r="G434" s="73">
        <f t="shared" si="6"/>
        <v>11.499999999999968</v>
      </c>
    </row>
    <row r="435" spans="1:7">
      <c r="B435" s="422"/>
      <c r="C435" s="434"/>
      <c r="D435" s="35" t="s">
        <v>13</v>
      </c>
      <c r="E435" s="87">
        <v>3.8</v>
      </c>
      <c r="G435" s="73">
        <f t="shared" si="6"/>
        <v>15.299999999999969</v>
      </c>
    </row>
    <row r="436" spans="1:7">
      <c r="B436" s="422"/>
      <c r="C436" s="422"/>
      <c r="D436" t="s">
        <v>31</v>
      </c>
      <c r="E436" s="67">
        <v>60</v>
      </c>
      <c r="G436" s="73">
        <f t="shared" si="6"/>
        <v>75.299999999999969</v>
      </c>
    </row>
    <row r="437" spans="1:7">
      <c r="B437" s="422"/>
      <c r="C437" s="422"/>
      <c r="D437" t="s">
        <v>29</v>
      </c>
      <c r="E437" s="67">
        <v>5</v>
      </c>
      <c r="G437" s="73">
        <f t="shared" si="6"/>
        <v>80.299999999999969</v>
      </c>
    </row>
    <row r="438" spans="1:7">
      <c r="A438" s="3">
        <v>44510</v>
      </c>
      <c r="B438" s="422">
        <v>23731</v>
      </c>
      <c r="C438" s="422" t="s">
        <v>19</v>
      </c>
      <c r="D438" t="s">
        <v>31</v>
      </c>
      <c r="E438" s="67"/>
      <c r="F438" s="2">
        <v>60</v>
      </c>
      <c r="G438" s="73">
        <f t="shared" si="6"/>
        <v>20.299999999999969</v>
      </c>
    </row>
    <row r="439" spans="1:7">
      <c r="A439" s="3">
        <v>44510</v>
      </c>
      <c r="B439" s="422">
        <v>23731</v>
      </c>
      <c r="C439" s="422" t="s">
        <v>19</v>
      </c>
      <c r="D439" t="s">
        <v>29</v>
      </c>
      <c r="E439" s="67"/>
      <c r="F439" s="2">
        <v>5</v>
      </c>
      <c r="G439" s="73">
        <f t="shared" si="6"/>
        <v>15.299999999999969</v>
      </c>
    </row>
    <row r="440" spans="1:7">
      <c r="A440" s="3">
        <v>44650</v>
      </c>
      <c r="B440" s="422">
        <v>24759</v>
      </c>
      <c r="C440" s="422" t="s">
        <v>19</v>
      </c>
      <c r="D440" s="35" t="s">
        <v>12</v>
      </c>
      <c r="E440" s="67"/>
      <c r="F440" s="87">
        <v>11.5</v>
      </c>
      <c r="G440" s="73">
        <f t="shared" si="6"/>
        <v>3.7999999999999687</v>
      </c>
    </row>
    <row r="441" spans="1:7">
      <c r="A441" s="3">
        <v>44650</v>
      </c>
      <c r="B441" s="422">
        <v>24759</v>
      </c>
      <c r="C441" s="422" t="s">
        <v>19</v>
      </c>
      <c r="D441" s="35" t="s">
        <v>13</v>
      </c>
      <c r="E441" s="67"/>
      <c r="F441" s="87">
        <v>3.8</v>
      </c>
      <c r="G441" s="73">
        <f t="shared" si="6"/>
        <v>-3.1086244689504383E-14</v>
      </c>
    </row>
    <row r="442" spans="1:7">
      <c r="A442" s="31">
        <v>44347</v>
      </c>
      <c r="B442" s="421" t="s">
        <v>10</v>
      </c>
      <c r="C442" s="421" t="s">
        <v>20</v>
      </c>
      <c r="D442" t="s">
        <v>12</v>
      </c>
      <c r="E442" s="67">
        <v>9.4</v>
      </c>
      <c r="G442" s="73">
        <f t="shared" si="6"/>
        <v>9.3999999999999702</v>
      </c>
    </row>
    <row r="443" spans="1:7">
      <c r="B443" s="422"/>
      <c r="C443" s="422"/>
      <c r="D443" t="s">
        <v>13</v>
      </c>
      <c r="E443" s="67">
        <v>2.5</v>
      </c>
      <c r="G443" s="73">
        <f t="shared" si="6"/>
        <v>11.89999999999997</v>
      </c>
    </row>
    <row r="444" spans="1:7">
      <c r="B444" s="422"/>
      <c r="C444" s="422"/>
      <c r="D444" t="s">
        <v>31</v>
      </c>
      <c r="E444" s="67">
        <v>60</v>
      </c>
      <c r="G444" s="73">
        <f t="shared" si="6"/>
        <v>71.899999999999977</v>
      </c>
    </row>
    <row r="445" spans="1:7">
      <c r="B445" s="422"/>
      <c r="C445" s="422"/>
      <c r="D445" t="s">
        <v>29</v>
      </c>
      <c r="E445" s="67">
        <v>5</v>
      </c>
      <c r="G445" s="73">
        <f t="shared" si="6"/>
        <v>76.899999999999977</v>
      </c>
    </row>
    <row r="446" spans="1:7">
      <c r="B446" s="422"/>
      <c r="C446" s="422"/>
      <c r="D446" t="s">
        <v>181</v>
      </c>
      <c r="E446" s="67">
        <v>8.5</v>
      </c>
      <c r="G446" s="73">
        <f t="shared" si="6"/>
        <v>85.399999999999977</v>
      </c>
    </row>
    <row r="447" spans="1:7">
      <c r="A447" s="3">
        <v>44400</v>
      </c>
      <c r="B447" s="422">
        <v>23100</v>
      </c>
      <c r="C447" s="422" t="s">
        <v>20</v>
      </c>
      <c r="D447" t="s">
        <v>181</v>
      </c>
      <c r="E447" s="67"/>
      <c r="F447" s="67">
        <v>8.5</v>
      </c>
      <c r="G447" s="73">
        <f t="shared" si="6"/>
        <v>76.899999999999977</v>
      </c>
    </row>
    <row r="448" spans="1:7">
      <c r="A448" s="3">
        <v>44559</v>
      </c>
      <c r="B448" s="422">
        <v>24065</v>
      </c>
      <c r="C448" s="422" t="s">
        <v>20</v>
      </c>
      <c r="D448" t="s">
        <v>12</v>
      </c>
      <c r="E448" s="67"/>
      <c r="F448" s="67">
        <v>9.4</v>
      </c>
      <c r="G448" s="73">
        <f t="shared" si="6"/>
        <v>67.499999999999972</v>
      </c>
    </row>
    <row r="449" spans="1:14">
      <c r="A449" s="3">
        <v>44559</v>
      </c>
      <c r="B449" s="422">
        <v>24065</v>
      </c>
      <c r="C449" s="422" t="s">
        <v>20</v>
      </c>
      <c r="D449" t="s">
        <v>13</v>
      </c>
      <c r="E449" s="67"/>
      <c r="F449" s="67">
        <v>2.5</v>
      </c>
      <c r="G449" s="73">
        <f t="shared" si="6"/>
        <v>64.999999999999972</v>
      </c>
    </row>
    <row r="450" spans="1:14">
      <c r="A450" s="3">
        <v>44559</v>
      </c>
      <c r="B450" s="422">
        <v>24065</v>
      </c>
      <c r="C450" s="422" t="s">
        <v>20</v>
      </c>
      <c r="D450" t="s">
        <v>31</v>
      </c>
      <c r="E450" s="67"/>
      <c r="F450" s="67">
        <v>60</v>
      </c>
      <c r="G450" s="73">
        <f t="shared" si="6"/>
        <v>4.9999999999999716</v>
      </c>
    </row>
    <row r="451" spans="1:14">
      <c r="A451" s="3">
        <v>44559</v>
      </c>
      <c r="B451" s="422">
        <v>24065</v>
      </c>
      <c r="C451" s="422" t="s">
        <v>20</v>
      </c>
      <c r="D451" t="s">
        <v>29</v>
      </c>
      <c r="E451" s="67"/>
      <c r="F451" s="67">
        <v>5</v>
      </c>
      <c r="G451" s="73">
        <f t="shared" si="6"/>
        <v>-2.8421709430404007E-14</v>
      </c>
    </row>
    <row r="452" spans="1:14">
      <c r="A452" s="31">
        <v>44377</v>
      </c>
      <c r="B452" s="421" t="s">
        <v>10</v>
      </c>
      <c r="C452" s="421" t="s">
        <v>21</v>
      </c>
      <c r="D452" t="s">
        <v>12</v>
      </c>
      <c r="E452" s="67">
        <v>10.3</v>
      </c>
      <c r="G452" s="73">
        <f t="shared" si="6"/>
        <v>10.299999999999972</v>
      </c>
    </row>
    <row r="453" spans="1:14">
      <c r="B453" s="422"/>
      <c r="C453" s="422"/>
      <c r="D453" t="s">
        <v>13</v>
      </c>
      <c r="E453" s="82">
        <v>4.4000000000000004</v>
      </c>
      <c r="G453" s="73">
        <f t="shared" si="6"/>
        <v>14.699999999999973</v>
      </c>
    </row>
    <row r="454" spans="1:14">
      <c r="B454" s="422"/>
      <c r="C454" s="422"/>
      <c r="D454" t="s">
        <v>31</v>
      </c>
      <c r="E454" s="67">
        <v>60</v>
      </c>
      <c r="G454" s="73">
        <f t="shared" si="6"/>
        <v>74.699999999999974</v>
      </c>
    </row>
    <row r="455" spans="1:14">
      <c r="B455" s="422"/>
      <c r="C455" s="422"/>
      <c r="D455" t="s">
        <v>29</v>
      </c>
      <c r="E455" s="67">
        <v>5</v>
      </c>
      <c r="G455" s="73">
        <f t="shared" si="6"/>
        <v>79.699999999999974</v>
      </c>
      <c r="I455" s="138"/>
    </row>
    <row r="456" spans="1:14">
      <c r="A456" s="3">
        <v>44559</v>
      </c>
      <c r="B456" s="422">
        <v>24066</v>
      </c>
      <c r="C456" s="422" t="s">
        <v>21</v>
      </c>
      <c r="D456" t="s">
        <v>12</v>
      </c>
      <c r="E456" s="67"/>
      <c r="F456" s="2">
        <v>10.3</v>
      </c>
      <c r="G456" s="73">
        <f t="shared" si="6"/>
        <v>69.399999999999977</v>
      </c>
    </row>
    <row r="457" spans="1:14">
      <c r="A457" s="3">
        <v>44559</v>
      </c>
      <c r="B457" s="422">
        <v>24066</v>
      </c>
      <c r="C457" s="422" t="s">
        <v>21</v>
      </c>
      <c r="D457" t="s">
        <v>13</v>
      </c>
      <c r="E457" s="67"/>
      <c r="F457" s="2">
        <v>4.4000000000000004</v>
      </c>
      <c r="G457" s="73">
        <f t="shared" si="6"/>
        <v>64.999999999999972</v>
      </c>
    </row>
    <row r="458" spans="1:14">
      <c r="A458" s="3">
        <v>44559</v>
      </c>
      <c r="B458" s="422">
        <v>24066</v>
      </c>
      <c r="C458" s="422" t="s">
        <v>21</v>
      </c>
      <c r="D458" t="s">
        <v>31</v>
      </c>
      <c r="E458" s="67"/>
      <c r="F458" s="2">
        <v>60</v>
      </c>
      <c r="G458" s="73">
        <f t="shared" si="6"/>
        <v>4.9999999999999716</v>
      </c>
    </row>
    <row r="459" spans="1:14">
      <c r="A459" s="3">
        <v>44559</v>
      </c>
      <c r="B459" s="422">
        <v>24066</v>
      </c>
      <c r="C459" s="422" t="s">
        <v>21</v>
      </c>
      <c r="D459" t="s">
        <v>29</v>
      </c>
      <c r="E459" s="67"/>
      <c r="F459" s="2">
        <v>5</v>
      </c>
      <c r="G459" s="73">
        <f t="shared" si="6"/>
        <v>-2.8421709430404007E-14</v>
      </c>
    </row>
    <row r="460" spans="1:14">
      <c r="A460" s="81">
        <v>44408</v>
      </c>
      <c r="B460" s="421" t="s">
        <v>10</v>
      </c>
      <c r="C460" s="421" t="s">
        <v>22</v>
      </c>
      <c r="D460" t="s">
        <v>12</v>
      </c>
      <c r="E460" s="2">
        <v>13.5</v>
      </c>
      <c r="G460" s="73">
        <f t="shared" si="6"/>
        <v>13.499999999999972</v>
      </c>
    </row>
    <row r="461" spans="1:14">
      <c r="A461" s="70"/>
      <c r="B461" s="422"/>
      <c r="C461" s="422"/>
      <c r="D461" t="s">
        <v>13</v>
      </c>
      <c r="E461" s="2">
        <v>2.8</v>
      </c>
      <c r="G461" s="73">
        <f t="shared" si="6"/>
        <v>16.299999999999972</v>
      </c>
    </row>
    <row r="462" spans="1:14">
      <c r="A462" s="70"/>
      <c r="B462" s="422"/>
      <c r="C462" s="422"/>
      <c r="D462" t="s">
        <v>14</v>
      </c>
      <c r="E462" s="2">
        <v>60</v>
      </c>
      <c r="G462" s="73">
        <f t="shared" si="6"/>
        <v>76.299999999999969</v>
      </c>
    </row>
    <row r="463" spans="1:14">
      <c r="A463" s="70"/>
      <c r="B463" s="422"/>
      <c r="C463" s="422"/>
      <c r="D463" t="s">
        <v>15</v>
      </c>
      <c r="E463" s="73">
        <v>5</v>
      </c>
      <c r="F463" s="73"/>
      <c r="G463" s="73">
        <f t="shared" si="6"/>
        <v>81.299999999999969</v>
      </c>
      <c r="N463" s="2"/>
    </row>
    <row r="464" spans="1:14">
      <c r="A464" s="70">
        <v>44559</v>
      </c>
      <c r="B464" s="422">
        <v>24067</v>
      </c>
      <c r="C464" s="422" t="s">
        <v>22</v>
      </c>
      <c r="D464" t="s">
        <v>12</v>
      </c>
      <c r="E464" s="73"/>
      <c r="F464" s="73">
        <v>13.5</v>
      </c>
      <c r="G464" s="73">
        <f t="shared" si="6"/>
        <v>67.799999999999969</v>
      </c>
      <c r="N464" s="2"/>
    </row>
    <row r="465" spans="1:14">
      <c r="A465" s="70">
        <v>44559</v>
      </c>
      <c r="B465" s="422">
        <v>24067</v>
      </c>
      <c r="C465" s="422" t="s">
        <v>22</v>
      </c>
      <c r="D465" t="s">
        <v>13</v>
      </c>
      <c r="E465" s="73"/>
      <c r="F465" s="73">
        <v>2.8</v>
      </c>
      <c r="G465" s="73">
        <f t="shared" si="6"/>
        <v>64.999999999999972</v>
      </c>
      <c r="N465" s="2"/>
    </row>
    <row r="466" spans="1:14">
      <c r="A466" s="70">
        <v>44559</v>
      </c>
      <c r="B466" s="422">
        <v>24067</v>
      </c>
      <c r="C466" s="422" t="s">
        <v>22</v>
      </c>
      <c r="D466" t="s">
        <v>14</v>
      </c>
      <c r="E466" s="73"/>
      <c r="F466" s="73">
        <v>60</v>
      </c>
      <c r="G466" s="73">
        <f t="shared" si="6"/>
        <v>4.9999999999999716</v>
      </c>
      <c r="N466" s="2"/>
    </row>
    <row r="467" spans="1:14">
      <c r="A467" s="70">
        <v>44559</v>
      </c>
      <c r="B467" s="422">
        <v>24067</v>
      </c>
      <c r="C467" s="422" t="s">
        <v>22</v>
      </c>
      <c r="D467" t="s">
        <v>15</v>
      </c>
      <c r="E467" s="73"/>
      <c r="F467" s="73">
        <v>5</v>
      </c>
      <c r="G467" s="73">
        <f t="shared" si="6"/>
        <v>-2.8421709430404007E-14</v>
      </c>
      <c r="N467" s="2"/>
    </row>
    <row r="468" spans="1:14">
      <c r="A468" s="31">
        <v>44439</v>
      </c>
      <c r="B468" s="421" t="s">
        <v>10</v>
      </c>
      <c r="C468" s="421" t="s">
        <v>23</v>
      </c>
      <c r="D468" t="s">
        <v>12</v>
      </c>
      <c r="E468" s="73">
        <v>20</v>
      </c>
      <c r="F468" s="73"/>
      <c r="G468" s="73">
        <f t="shared" si="6"/>
        <v>19.999999999999972</v>
      </c>
      <c r="N468" s="2"/>
    </row>
    <row r="469" spans="1:14">
      <c r="B469" s="422"/>
      <c r="C469" s="422"/>
      <c r="D469" t="s">
        <v>13</v>
      </c>
      <c r="E469" s="73">
        <v>3.8</v>
      </c>
      <c r="F469" s="73"/>
      <c r="G469" s="73">
        <f t="shared" si="6"/>
        <v>23.799999999999972</v>
      </c>
      <c r="N469" s="2"/>
    </row>
    <row r="470" spans="1:14">
      <c r="B470" s="422"/>
      <c r="C470" s="422"/>
      <c r="D470" t="s">
        <v>14</v>
      </c>
      <c r="E470" s="73">
        <v>60</v>
      </c>
      <c r="F470" s="73"/>
      <c r="G470" s="73">
        <f t="shared" si="6"/>
        <v>83.799999999999969</v>
      </c>
      <c r="N470" s="67"/>
    </row>
    <row r="471" spans="1:14">
      <c r="B471" s="422"/>
      <c r="C471" s="422"/>
      <c r="D471" t="s">
        <v>15</v>
      </c>
      <c r="E471" s="73">
        <v>5</v>
      </c>
      <c r="F471" s="73"/>
      <c r="G471" s="73">
        <f t="shared" si="6"/>
        <v>88.799999999999969</v>
      </c>
    </row>
    <row r="472" spans="1:14">
      <c r="A472" s="70">
        <v>44439</v>
      </c>
      <c r="B472" s="422" t="s">
        <v>69</v>
      </c>
      <c r="C472" s="422" t="s">
        <v>23</v>
      </c>
      <c r="D472" t="s">
        <v>14</v>
      </c>
      <c r="E472" s="73"/>
      <c r="F472" s="73">
        <v>32</v>
      </c>
      <c r="G472" s="73">
        <f t="shared" si="6"/>
        <v>56.799999999999969</v>
      </c>
    </row>
    <row r="473" spans="1:14">
      <c r="A473" s="3">
        <v>44650</v>
      </c>
      <c r="B473" s="422">
        <v>24759</v>
      </c>
      <c r="C473" s="422" t="s">
        <v>23</v>
      </c>
      <c r="D473" t="s">
        <v>12</v>
      </c>
      <c r="E473" s="73"/>
      <c r="F473" s="73">
        <v>20</v>
      </c>
      <c r="G473" s="73">
        <f t="shared" si="6"/>
        <v>36.799999999999969</v>
      </c>
    </row>
    <row r="474" spans="1:14">
      <c r="A474" s="34">
        <v>44650</v>
      </c>
      <c r="B474" s="434">
        <v>24759</v>
      </c>
      <c r="C474" s="434" t="s">
        <v>23</v>
      </c>
      <c r="D474" s="35" t="s">
        <v>13</v>
      </c>
      <c r="E474" s="21"/>
      <c r="F474" s="21">
        <v>3.8</v>
      </c>
      <c r="G474" s="21">
        <f t="shared" si="6"/>
        <v>32.999999999999972</v>
      </c>
    </row>
    <row r="475" spans="1:14">
      <c r="A475" s="34">
        <v>44650</v>
      </c>
      <c r="B475" s="434">
        <v>24759</v>
      </c>
      <c r="C475" s="434" t="s">
        <v>23</v>
      </c>
      <c r="D475" s="35" t="s">
        <v>14</v>
      </c>
      <c r="E475" s="21"/>
      <c r="F475" s="21">
        <v>28</v>
      </c>
      <c r="G475" s="21">
        <f t="shared" si="6"/>
        <v>4.9999999999999716</v>
      </c>
    </row>
    <row r="476" spans="1:14">
      <c r="A476" s="34">
        <v>44650</v>
      </c>
      <c r="B476" s="434">
        <v>24759</v>
      </c>
      <c r="C476" s="434" t="s">
        <v>23</v>
      </c>
      <c r="D476" s="35" t="s">
        <v>15</v>
      </c>
      <c r="E476" s="21"/>
      <c r="F476" s="21">
        <v>5</v>
      </c>
      <c r="G476" s="21">
        <f t="shared" si="6"/>
        <v>-2.8421709430404007E-14</v>
      </c>
    </row>
    <row r="477" spans="1:14">
      <c r="A477" s="31">
        <v>44469</v>
      </c>
      <c r="B477" s="421" t="s">
        <v>10</v>
      </c>
      <c r="C477" s="421" t="s">
        <v>41</v>
      </c>
      <c r="D477" t="s">
        <v>12</v>
      </c>
      <c r="E477" s="73">
        <v>20.7</v>
      </c>
      <c r="F477" s="73"/>
      <c r="G477" s="73">
        <f t="shared" si="6"/>
        <v>20.699999999999971</v>
      </c>
    </row>
    <row r="478" spans="1:14">
      <c r="B478" s="422"/>
      <c r="C478" s="422"/>
      <c r="D478" t="s">
        <v>13</v>
      </c>
      <c r="E478" s="73">
        <v>5.4</v>
      </c>
      <c r="F478" s="73"/>
      <c r="G478" s="73">
        <f t="shared" si="6"/>
        <v>26.099999999999973</v>
      </c>
    </row>
    <row r="479" spans="1:14">
      <c r="B479" s="422"/>
      <c r="C479" s="422"/>
      <c r="D479" t="s">
        <v>14</v>
      </c>
      <c r="E479" s="73">
        <v>60</v>
      </c>
      <c r="F479" s="73"/>
      <c r="G479" s="73">
        <f t="shared" si="6"/>
        <v>86.099999999999966</v>
      </c>
    </row>
    <row r="480" spans="1:14">
      <c r="B480" s="422"/>
      <c r="C480" s="422"/>
      <c r="D480" t="s">
        <v>15</v>
      </c>
      <c r="E480" s="73">
        <v>5</v>
      </c>
      <c r="F480" s="73"/>
      <c r="G480" s="73">
        <f t="shared" si="6"/>
        <v>91.099999999999966</v>
      </c>
    </row>
    <row r="481" spans="1:12">
      <c r="A481" s="3">
        <v>44559</v>
      </c>
      <c r="B481" s="422">
        <v>24068</v>
      </c>
      <c r="C481" s="422" t="s">
        <v>41</v>
      </c>
      <c r="D481" t="s">
        <v>12</v>
      </c>
      <c r="F481" s="2">
        <v>20.7</v>
      </c>
      <c r="G481" s="73">
        <f t="shared" si="6"/>
        <v>70.399999999999963</v>
      </c>
    </row>
    <row r="482" spans="1:12">
      <c r="A482" s="3">
        <v>44559</v>
      </c>
      <c r="B482" s="422">
        <v>24068</v>
      </c>
      <c r="C482" s="422" t="s">
        <v>41</v>
      </c>
      <c r="D482" t="s">
        <v>13</v>
      </c>
      <c r="F482" s="2">
        <v>5.4</v>
      </c>
      <c r="G482" s="73">
        <f t="shared" ref="G482:G549" si="7">+G481+E482-F482</f>
        <v>64.999999999999957</v>
      </c>
    </row>
    <row r="483" spans="1:12">
      <c r="A483" s="3">
        <v>44559</v>
      </c>
      <c r="B483" s="422">
        <v>24068</v>
      </c>
      <c r="C483" s="422" t="s">
        <v>41</v>
      </c>
      <c r="D483" t="s">
        <v>14</v>
      </c>
      <c r="F483" s="2">
        <v>60</v>
      </c>
      <c r="G483" s="73">
        <f t="shared" si="7"/>
        <v>4.9999999999999574</v>
      </c>
    </row>
    <row r="484" spans="1:12">
      <c r="A484" s="3">
        <v>44559</v>
      </c>
      <c r="B484" s="422">
        <v>24068</v>
      </c>
      <c r="C484" s="422" t="s">
        <v>41</v>
      </c>
      <c r="D484" t="s">
        <v>15</v>
      </c>
      <c r="F484" s="2">
        <v>5</v>
      </c>
      <c r="G484" s="73">
        <f t="shared" si="7"/>
        <v>-4.2632564145606011E-14</v>
      </c>
      <c r="J484" s="421"/>
      <c r="L484" s="2"/>
    </row>
    <row r="485" spans="1:12">
      <c r="A485" s="81">
        <v>44500</v>
      </c>
      <c r="B485" s="421" t="s">
        <v>10</v>
      </c>
      <c r="C485" s="139" t="s">
        <v>25</v>
      </c>
      <c r="D485" t="s">
        <v>12</v>
      </c>
      <c r="E485" s="2">
        <v>21.4</v>
      </c>
      <c r="G485" s="73">
        <f t="shared" si="7"/>
        <v>21.399999999999956</v>
      </c>
      <c r="J485" s="422"/>
      <c r="L485" s="2"/>
    </row>
    <row r="486" spans="1:12">
      <c r="A486" s="70"/>
      <c r="B486" s="422"/>
      <c r="C486" s="422"/>
      <c r="D486" t="s">
        <v>13</v>
      </c>
      <c r="E486" s="2">
        <v>3.3</v>
      </c>
      <c r="G486" s="73">
        <f t="shared" si="7"/>
        <v>24.699999999999957</v>
      </c>
      <c r="J486" s="422"/>
      <c r="L486" s="2"/>
    </row>
    <row r="487" spans="1:12">
      <c r="A487" s="70"/>
      <c r="B487" s="422"/>
      <c r="C487" s="422"/>
      <c r="D487" t="s">
        <v>14</v>
      </c>
      <c r="E487" s="2">
        <v>60</v>
      </c>
      <c r="G487" s="73">
        <f t="shared" si="7"/>
        <v>84.69999999999996</v>
      </c>
      <c r="J487" s="422"/>
      <c r="L487" s="2"/>
    </row>
    <row r="488" spans="1:12">
      <c r="A488" s="70"/>
      <c r="B488" s="422"/>
      <c r="C488" s="422"/>
      <c r="D488" t="s">
        <v>15</v>
      </c>
      <c r="E488" s="2">
        <v>5</v>
      </c>
      <c r="G488" s="73">
        <f t="shared" si="7"/>
        <v>89.69999999999996</v>
      </c>
      <c r="J488" s="421"/>
      <c r="L488" s="2"/>
    </row>
    <row r="489" spans="1:12">
      <c r="A489" s="70">
        <v>44620</v>
      </c>
      <c r="B489" s="422">
        <v>24350</v>
      </c>
      <c r="C489" s="422" t="s">
        <v>25</v>
      </c>
      <c r="D489" t="s">
        <v>14</v>
      </c>
      <c r="F489" s="2">
        <v>60</v>
      </c>
      <c r="G489" s="73">
        <f t="shared" si="7"/>
        <v>29.69999999999996</v>
      </c>
      <c r="J489" s="422"/>
      <c r="L489" s="2"/>
    </row>
    <row r="490" spans="1:12">
      <c r="A490" s="70">
        <v>44620</v>
      </c>
      <c r="B490" s="422">
        <v>24350</v>
      </c>
      <c r="C490" s="422" t="s">
        <v>25</v>
      </c>
      <c r="D490" t="s">
        <v>15</v>
      </c>
      <c r="F490" s="2">
        <v>5</v>
      </c>
      <c r="G490" s="73">
        <f t="shared" si="7"/>
        <v>24.69999999999996</v>
      </c>
      <c r="J490" s="421"/>
      <c r="L490" s="2"/>
    </row>
    <row r="491" spans="1:12">
      <c r="A491" s="70">
        <v>44620</v>
      </c>
      <c r="B491" s="422">
        <v>24373</v>
      </c>
      <c r="C491" s="422" t="s">
        <v>25</v>
      </c>
      <c r="D491" t="s">
        <v>12</v>
      </c>
      <c r="F491" s="2">
        <v>21.4</v>
      </c>
      <c r="G491" s="73">
        <f t="shared" si="7"/>
        <v>3.2999999999999616</v>
      </c>
      <c r="J491" s="421"/>
      <c r="L491" s="2"/>
    </row>
    <row r="492" spans="1:12">
      <c r="A492" s="70">
        <v>44620</v>
      </c>
      <c r="B492" s="422">
        <v>24373</v>
      </c>
      <c r="C492" s="422" t="s">
        <v>25</v>
      </c>
      <c r="D492" t="s">
        <v>13</v>
      </c>
      <c r="F492" s="2">
        <v>3.3</v>
      </c>
      <c r="G492" s="73">
        <f t="shared" si="7"/>
        <v>-3.8191672047105385E-14</v>
      </c>
      <c r="J492" s="421"/>
      <c r="L492" s="2"/>
    </row>
    <row r="493" spans="1:12">
      <c r="A493" s="81">
        <v>44530</v>
      </c>
      <c r="B493" s="421" t="s">
        <v>10</v>
      </c>
      <c r="C493" s="421" t="s">
        <v>26</v>
      </c>
      <c r="D493" t="s">
        <v>12</v>
      </c>
      <c r="E493" s="2">
        <v>22.9</v>
      </c>
      <c r="G493" s="73">
        <f t="shared" si="7"/>
        <v>22.899999999999959</v>
      </c>
      <c r="J493" s="422"/>
      <c r="L493" s="2"/>
    </row>
    <row r="494" spans="1:12">
      <c r="A494" s="70"/>
      <c r="B494" s="422"/>
      <c r="C494" s="422"/>
      <c r="D494" t="s">
        <v>13</v>
      </c>
      <c r="E494" s="2">
        <v>4.7</v>
      </c>
      <c r="G494" s="73">
        <f t="shared" si="7"/>
        <v>27.599999999999959</v>
      </c>
    </row>
    <row r="495" spans="1:12">
      <c r="A495" s="70"/>
      <c r="B495" s="422"/>
      <c r="C495" s="422"/>
      <c r="D495" t="s">
        <v>14</v>
      </c>
      <c r="E495" s="2">
        <v>60</v>
      </c>
      <c r="G495" s="73">
        <f t="shared" si="7"/>
        <v>87.599999999999966</v>
      </c>
      <c r="I495" s="138"/>
      <c r="J495" s="421"/>
      <c r="L495" s="2"/>
    </row>
    <row r="496" spans="1:12">
      <c r="A496" s="70"/>
      <c r="B496" s="422"/>
      <c r="C496" s="422"/>
      <c r="D496" t="s">
        <v>15</v>
      </c>
      <c r="E496" s="2">
        <v>5</v>
      </c>
      <c r="G496" s="73">
        <f t="shared" si="7"/>
        <v>92.599999999999966</v>
      </c>
      <c r="J496" s="422"/>
      <c r="L496" s="2"/>
    </row>
    <row r="497" spans="1:12">
      <c r="A497" s="70"/>
      <c r="B497" s="422"/>
      <c r="C497" s="422"/>
      <c r="D497" t="s">
        <v>628</v>
      </c>
      <c r="E497" s="2">
        <v>10</v>
      </c>
      <c r="G497" s="73">
        <f t="shared" si="7"/>
        <v>102.59999999999997</v>
      </c>
      <c r="J497" s="421"/>
      <c r="L497" s="2"/>
    </row>
    <row r="498" spans="1:12">
      <c r="A498" s="70"/>
      <c r="B498" s="422"/>
      <c r="C498" s="422"/>
      <c r="D498" t="s">
        <v>70</v>
      </c>
      <c r="E498" s="2">
        <v>93</v>
      </c>
      <c r="G498" s="73">
        <f t="shared" si="7"/>
        <v>195.59999999999997</v>
      </c>
      <c r="J498" s="422"/>
      <c r="L498" s="2"/>
    </row>
    <row r="499" spans="1:12">
      <c r="A499" s="70">
        <v>44559</v>
      </c>
      <c r="B499" s="422">
        <v>24070</v>
      </c>
      <c r="C499" s="422" t="s">
        <v>26</v>
      </c>
      <c r="D499" t="s">
        <v>628</v>
      </c>
      <c r="F499" s="2">
        <v>10</v>
      </c>
      <c r="G499" s="73">
        <f t="shared" si="7"/>
        <v>185.59999999999997</v>
      </c>
      <c r="L499" s="2"/>
    </row>
    <row r="500" spans="1:12">
      <c r="A500" s="70">
        <v>44620</v>
      </c>
      <c r="B500" s="422">
        <v>24350</v>
      </c>
      <c r="C500" s="422" t="s">
        <v>26</v>
      </c>
      <c r="D500" t="s">
        <v>14</v>
      </c>
      <c r="F500" s="2">
        <v>60</v>
      </c>
      <c r="G500" s="73">
        <f t="shared" si="7"/>
        <v>125.59999999999997</v>
      </c>
      <c r="L500" s="20"/>
    </row>
    <row r="501" spans="1:12">
      <c r="A501" s="70">
        <v>44620</v>
      </c>
      <c r="B501" s="422">
        <v>24350</v>
      </c>
      <c r="C501" s="422" t="s">
        <v>26</v>
      </c>
      <c r="D501" t="s">
        <v>15</v>
      </c>
      <c r="F501" s="2">
        <v>5</v>
      </c>
      <c r="G501" s="73">
        <f t="shared" si="7"/>
        <v>120.59999999999997</v>
      </c>
    </row>
    <row r="502" spans="1:12">
      <c r="A502" s="70">
        <v>44620</v>
      </c>
      <c r="B502" s="422">
        <v>24373</v>
      </c>
      <c r="C502" s="422" t="s">
        <v>26</v>
      </c>
      <c r="D502" t="s">
        <v>12</v>
      </c>
      <c r="F502" s="2">
        <v>22.9</v>
      </c>
      <c r="G502" s="73">
        <f t="shared" si="7"/>
        <v>97.69999999999996</v>
      </c>
    </row>
    <row r="503" spans="1:12">
      <c r="A503" s="70">
        <v>44620</v>
      </c>
      <c r="B503" s="422">
        <v>24373</v>
      </c>
      <c r="C503" s="422" t="s">
        <v>26</v>
      </c>
      <c r="D503" t="s">
        <v>13</v>
      </c>
      <c r="F503" s="2">
        <v>4.7</v>
      </c>
      <c r="G503" s="73">
        <f t="shared" si="7"/>
        <v>92.999999999999957</v>
      </c>
    </row>
    <row r="504" spans="1:12">
      <c r="A504" s="129">
        <v>44621</v>
      </c>
      <c r="B504" s="434">
        <v>24483</v>
      </c>
      <c r="C504" s="434" t="s">
        <v>26</v>
      </c>
      <c r="D504" s="35" t="s">
        <v>70</v>
      </c>
      <c r="E504" s="21"/>
      <c r="F504" s="21">
        <v>93</v>
      </c>
      <c r="G504" s="73">
        <f t="shared" si="7"/>
        <v>0</v>
      </c>
    </row>
    <row r="505" spans="1:12">
      <c r="A505" s="81">
        <v>44561</v>
      </c>
      <c r="B505" s="421" t="s">
        <v>10</v>
      </c>
      <c r="C505" s="421" t="s">
        <v>27</v>
      </c>
      <c r="D505" t="s">
        <v>12</v>
      </c>
      <c r="E505" s="2">
        <v>24</v>
      </c>
      <c r="G505" s="73">
        <f t="shared" si="7"/>
        <v>24</v>
      </c>
    </row>
    <row r="506" spans="1:12">
      <c r="A506" s="70"/>
      <c r="B506" s="422"/>
      <c r="C506" s="422"/>
      <c r="D506" t="s">
        <v>13</v>
      </c>
      <c r="E506" s="2">
        <v>5.0999999999999996</v>
      </c>
      <c r="G506" s="73">
        <f t="shared" si="7"/>
        <v>29.1</v>
      </c>
    </row>
    <row r="507" spans="1:12">
      <c r="A507" s="70"/>
      <c r="B507" s="422"/>
      <c r="C507" s="422"/>
      <c r="D507" t="s">
        <v>14</v>
      </c>
      <c r="E507" s="2">
        <v>60</v>
      </c>
      <c r="G507" s="73">
        <f t="shared" si="7"/>
        <v>89.1</v>
      </c>
      <c r="I507" s="138"/>
    </row>
    <row r="508" spans="1:12">
      <c r="A508" s="70"/>
      <c r="B508" s="422"/>
      <c r="C508" s="422"/>
      <c r="D508" t="s">
        <v>15</v>
      </c>
      <c r="E508" s="2">
        <v>5</v>
      </c>
      <c r="G508" s="73">
        <f t="shared" si="7"/>
        <v>94.1</v>
      </c>
    </row>
    <row r="509" spans="1:12">
      <c r="A509" s="70">
        <v>44620</v>
      </c>
      <c r="B509" s="422">
        <v>24350</v>
      </c>
      <c r="C509" s="422" t="s">
        <v>27</v>
      </c>
      <c r="D509" t="s">
        <v>14</v>
      </c>
      <c r="F509" s="2">
        <v>60</v>
      </c>
      <c r="G509" s="73">
        <f t="shared" si="7"/>
        <v>34.099999999999994</v>
      </c>
    </row>
    <row r="510" spans="1:12">
      <c r="A510" s="70">
        <v>44620</v>
      </c>
      <c r="B510" s="422">
        <v>24350</v>
      </c>
      <c r="C510" s="422" t="s">
        <v>27</v>
      </c>
      <c r="D510" t="s">
        <v>15</v>
      </c>
      <c r="F510" s="2">
        <v>5</v>
      </c>
      <c r="G510" s="73">
        <f t="shared" si="7"/>
        <v>29.099999999999994</v>
      </c>
    </row>
    <row r="511" spans="1:12">
      <c r="A511" s="70">
        <v>44620</v>
      </c>
      <c r="B511" s="422">
        <v>24373</v>
      </c>
      <c r="C511" s="422" t="s">
        <v>27</v>
      </c>
      <c r="D511" t="s">
        <v>12</v>
      </c>
      <c r="F511" s="2">
        <v>24</v>
      </c>
      <c r="G511" s="73">
        <f t="shared" si="7"/>
        <v>5.0999999999999943</v>
      </c>
    </row>
    <row r="512" spans="1:12">
      <c r="A512" s="70">
        <v>44620</v>
      </c>
      <c r="B512" s="422">
        <v>24373</v>
      </c>
      <c r="C512" s="422" t="s">
        <v>27</v>
      </c>
      <c r="D512" t="s">
        <v>13</v>
      </c>
      <c r="F512" s="2">
        <v>5.0999999999999996</v>
      </c>
      <c r="G512" s="73">
        <f t="shared" si="7"/>
        <v>0</v>
      </c>
    </row>
    <row r="513" spans="1:12">
      <c r="A513" s="31">
        <v>44592</v>
      </c>
      <c r="B513" s="421" t="s">
        <v>10</v>
      </c>
      <c r="C513" s="421" t="s">
        <v>11</v>
      </c>
      <c r="D513" t="s">
        <v>12</v>
      </c>
      <c r="E513" s="2">
        <v>25.4</v>
      </c>
      <c r="G513" s="73">
        <f t="shared" si="7"/>
        <v>25.4</v>
      </c>
    </row>
    <row r="514" spans="1:12">
      <c r="B514" s="422"/>
      <c r="C514" s="422"/>
      <c r="D514" t="s">
        <v>13</v>
      </c>
      <c r="E514" s="2">
        <v>1.3</v>
      </c>
      <c r="G514" s="73">
        <f t="shared" si="7"/>
        <v>26.7</v>
      </c>
    </row>
    <row r="515" spans="1:12">
      <c r="B515" s="422"/>
      <c r="C515" s="422"/>
      <c r="D515" t="s">
        <v>14</v>
      </c>
      <c r="E515" s="2">
        <v>60</v>
      </c>
      <c r="G515" s="73">
        <f t="shared" si="7"/>
        <v>86.7</v>
      </c>
      <c r="I515" s="138"/>
    </row>
    <row r="516" spans="1:12">
      <c r="B516" s="422"/>
      <c r="C516" s="422"/>
      <c r="D516" t="s">
        <v>15</v>
      </c>
      <c r="E516" s="2">
        <v>5</v>
      </c>
      <c r="G516" s="73">
        <f t="shared" si="7"/>
        <v>91.7</v>
      </c>
    </row>
    <row r="517" spans="1:12">
      <c r="B517" s="422"/>
      <c r="C517" s="422"/>
      <c r="D517" t="s">
        <v>43</v>
      </c>
      <c r="E517" s="2">
        <v>10</v>
      </c>
      <c r="G517" s="73">
        <f t="shared" si="7"/>
        <v>101.7</v>
      </c>
    </row>
    <row r="518" spans="1:12">
      <c r="A518" s="70">
        <v>44620</v>
      </c>
      <c r="B518" s="422">
        <v>24350</v>
      </c>
      <c r="C518" s="422" t="s">
        <v>11</v>
      </c>
      <c r="D518" t="s">
        <v>14</v>
      </c>
      <c r="F518" s="2">
        <v>60</v>
      </c>
      <c r="G518" s="73">
        <f t="shared" si="7"/>
        <v>41.7</v>
      </c>
      <c r="L518" s="20"/>
    </row>
    <row r="519" spans="1:12">
      <c r="A519" s="70">
        <v>44620</v>
      </c>
      <c r="B519" s="422">
        <v>24350</v>
      </c>
      <c r="C519" s="422" t="s">
        <v>11</v>
      </c>
      <c r="D519" t="s">
        <v>15</v>
      </c>
      <c r="F519" s="2">
        <v>5</v>
      </c>
      <c r="G519" s="73">
        <f t="shared" si="7"/>
        <v>36.700000000000003</v>
      </c>
    </row>
    <row r="520" spans="1:12">
      <c r="A520" s="70">
        <v>44620</v>
      </c>
      <c r="B520" s="422">
        <v>24373</v>
      </c>
      <c r="C520" s="422" t="s">
        <v>11</v>
      </c>
      <c r="D520" t="s">
        <v>12</v>
      </c>
      <c r="F520" s="2">
        <v>25.4</v>
      </c>
      <c r="G520" s="73">
        <f t="shared" si="7"/>
        <v>11.300000000000004</v>
      </c>
    </row>
    <row r="521" spans="1:12">
      <c r="A521" s="70">
        <v>44620</v>
      </c>
      <c r="B521" s="422">
        <v>24373</v>
      </c>
      <c r="C521" s="422" t="s">
        <v>11</v>
      </c>
      <c r="D521" t="s">
        <v>13</v>
      </c>
      <c r="F521" s="2">
        <v>1.3</v>
      </c>
      <c r="G521" s="73">
        <f t="shared" si="7"/>
        <v>10.000000000000004</v>
      </c>
    </row>
    <row r="522" spans="1:12">
      <c r="A522" s="70">
        <v>44620</v>
      </c>
      <c r="B522" s="422">
        <v>24351</v>
      </c>
      <c r="C522" s="422" t="s">
        <v>11</v>
      </c>
      <c r="D522" t="s">
        <v>43</v>
      </c>
      <c r="F522" s="2">
        <v>10</v>
      </c>
      <c r="G522" s="73">
        <f t="shared" si="7"/>
        <v>0</v>
      </c>
    </row>
    <row r="523" spans="1:12">
      <c r="A523" s="31">
        <v>44620</v>
      </c>
      <c r="B523" s="421" t="s">
        <v>10</v>
      </c>
      <c r="C523" s="421" t="s">
        <v>17</v>
      </c>
      <c r="D523" t="s">
        <v>12</v>
      </c>
      <c r="E523" s="2">
        <v>96.3</v>
      </c>
      <c r="G523" s="73">
        <f t="shared" si="7"/>
        <v>96.3</v>
      </c>
    </row>
    <row r="524" spans="1:12">
      <c r="B524" s="422"/>
      <c r="C524" s="422"/>
      <c r="D524" t="s">
        <v>13</v>
      </c>
      <c r="E524" s="2">
        <v>4.3</v>
      </c>
      <c r="G524" s="73">
        <f t="shared" si="7"/>
        <v>100.6</v>
      </c>
    </row>
    <row r="525" spans="1:12">
      <c r="B525" s="422"/>
      <c r="C525" s="422"/>
      <c r="D525" t="s">
        <v>14</v>
      </c>
      <c r="E525" s="2">
        <v>56</v>
      </c>
      <c r="G525" s="73">
        <f t="shared" si="7"/>
        <v>156.6</v>
      </c>
    </row>
    <row r="526" spans="1:12">
      <c r="B526" s="422"/>
      <c r="C526" s="422"/>
      <c r="D526" t="s">
        <v>15</v>
      </c>
      <c r="E526" s="2">
        <v>5</v>
      </c>
      <c r="G526" s="73">
        <f t="shared" si="7"/>
        <v>161.6</v>
      </c>
    </row>
    <row r="527" spans="1:12">
      <c r="A527" s="70">
        <v>44620</v>
      </c>
      <c r="B527" s="422">
        <v>24351</v>
      </c>
      <c r="C527" s="422" t="s">
        <v>17</v>
      </c>
      <c r="D527" t="s">
        <v>14</v>
      </c>
      <c r="F527" s="2">
        <v>56</v>
      </c>
      <c r="G527" s="73">
        <f t="shared" si="7"/>
        <v>105.6</v>
      </c>
    </row>
    <row r="528" spans="1:12">
      <c r="A528" s="70">
        <v>44620</v>
      </c>
      <c r="B528" s="422">
        <v>24351</v>
      </c>
      <c r="C528" s="422" t="s">
        <v>17</v>
      </c>
      <c r="D528" t="s">
        <v>15</v>
      </c>
      <c r="F528" s="2">
        <v>5</v>
      </c>
      <c r="G528" s="73">
        <f t="shared" si="7"/>
        <v>100.6</v>
      </c>
    </row>
    <row r="529" spans="1:12">
      <c r="A529" s="70">
        <v>44644</v>
      </c>
      <c r="B529" s="422">
        <v>24596</v>
      </c>
      <c r="C529" s="422" t="s">
        <v>17</v>
      </c>
      <c r="D529" t="s">
        <v>12</v>
      </c>
      <c r="F529" s="2">
        <v>96.3</v>
      </c>
      <c r="G529" s="73">
        <f t="shared" si="7"/>
        <v>4.2999999999999972</v>
      </c>
    </row>
    <row r="530" spans="1:12">
      <c r="A530" s="70">
        <v>44644</v>
      </c>
      <c r="B530" s="422">
        <v>24596</v>
      </c>
      <c r="C530" s="422" t="s">
        <v>17</v>
      </c>
      <c r="D530" t="s">
        <v>13</v>
      </c>
      <c r="F530" s="2">
        <v>4.3</v>
      </c>
      <c r="G530" s="73">
        <f t="shared" si="7"/>
        <v>0</v>
      </c>
    </row>
    <row r="531" spans="1:12">
      <c r="A531" s="31">
        <v>44651</v>
      </c>
      <c r="B531" s="421" t="s">
        <v>10</v>
      </c>
      <c r="C531" s="421" t="s">
        <v>18</v>
      </c>
      <c r="D531" t="s">
        <v>12</v>
      </c>
      <c r="E531" s="2">
        <v>95.7</v>
      </c>
      <c r="G531" s="73">
        <f t="shared" si="7"/>
        <v>95.7</v>
      </c>
    </row>
    <row r="532" spans="1:12">
      <c r="B532" s="422"/>
      <c r="C532" s="422"/>
      <c r="D532" t="s">
        <v>13</v>
      </c>
      <c r="E532" s="2">
        <v>5.2</v>
      </c>
      <c r="G532" s="73">
        <f t="shared" si="7"/>
        <v>100.9</v>
      </c>
    </row>
    <row r="533" spans="1:12">
      <c r="B533" s="422"/>
      <c r="C533" s="422"/>
      <c r="D533" s="35" t="s">
        <v>14</v>
      </c>
      <c r="E533" s="21">
        <v>60</v>
      </c>
      <c r="G533" s="73">
        <f t="shared" si="7"/>
        <v>160.9</v>
      </c>
    </row>
    <row r="534" spans="1:12">
      <c r="B534" s="422"/>
      <c r="C534" s="422"/>
      <c r="D534" s="35" t="s">
        <v>15</v>
      </c>
      <c r="E534" s="21">
        <v>5</v>
      </c>
      <c r="G534" s="73">
        <f t="shared" si="7"/>
        <v>165.9</v>
      </c>
      <c r="I534" s="202"/>
    </row>
    <row r="535" spans="1:12">
      <c r="B535" s="422"/>
      <c r="C535" s="422"/>
      <c r="D535" s="35" t="s">
        <v>79</v>
      </c>
      <c r="E535" s="93">
        <v>93</v>
      </c>
      <c r="G535" s="73">
        <f t="shared" si="7"/>
        <v>258.89999999999998</v>
      </c>
      <c r="I535" s="202"/>
    </row>
    <row r="536" spans="1:12">
      <c r="A536" s="3">
        <v>44676</v>
      </c>
      <c r="B536" s="422">
        <v>24783</v>
      </c>
      <c r="C536" s="422" t="s">
        <v>18</v>
      </c>
      <c r="D536" t="s">
        <v>12</v>
      </c>
      <c r="F536" s="2">
        <v>95.7</v>
      </c>
      <c r="G536" s="73">
        <f t="shared" si="7"/>
        <v>163.19999999999999</v>
      </c>
      <c r="I536" s="203"/>
    </row>
    <row r="537" spans="1:12">
      <c r="A537" s="3">
        <v>44676</v>
      </c>
      <c r="B537" s="422">
        <v>24783</v>
      </c>
      <c r="C537" s="422" t="s">
        <v>18</v>
      </c>
      <c r="D537" t="s">
        <v>13</v>
      </c>
      <c r="F537" s="2">
        <v>5.2</v>
      </c>
      <c r="G537" s="73">
        <f t="shared" si="7"/>
        <v>158</v>
      </c>
      <c r="I537" s="203"/>
      <c r="J537" s="421"/>
      <c r="L537" s="2"/>
    </row>
    <row r="538" spans="1:12">
      <c r="A538" s="3">
        <v>44847</v>
      </c>
      <c r="B538" s="422">
        <v>25620</v>
      </c>
      <c r="C538" s="422" t="s">
        <v>18</v>
      </c>
      <c r="D538" t="s">
        <v>14</v>
      </c>
      <c r="F538" s="28">
        <v>60</v>
      </c>
      <c r="G538" s="73">
        <f t="shared" si="7"/>
        <v>98</v>
      </c>
      <c r="I538" s="203"/>
      <c r="J538" s="421"/>
      <c r="L538" s="2"/>
    </row>
    <row r="539" spans="1:12">
      <c r="A539" s="3">
        <v>44847</v>
      </c>
      <c r="B539" s="422">
        <v>25620</v>
      </c>
      <c r="C539" s="422" t="s">
        <v>18</v>
      </c>
      <c r="D539" t="s">
        <v>15</v>
      </c>
      <c r="F539" s="28">
        <v>5</v>
      </c>
      <c r="G539" s="73">
        <f t="shared" si="7"/>
        <v>93</v>
      </c>
      <c r="I539" s="203"/>
      <c r="J539" s="421"/>
      <c r="L539" s="2"/>
    </row>
    <row r="540" spans="1:12">
      <c r="A540" s="3">
        <v>44867</v>
      </c>
      <c r="B540" s="422" t="s">
        <v>629</v>
      </c>
      <c r="C540" s="422" t="s">
        <v>18</v>
      </c>
      <c r="D540" s="35" t="s">
        <v>79</v>
      </c>
      <c r="F540" s="28">
        <v>46.5</v>
      </c>
      <c r="G540" s="73">
        <f t="shared" si="7"/>
        <v>46.5</v>
      </c>
      <c r="I540" s="203"/>
      <c r="J540" s="421"/>
      <c r="L540" s="2"/>
    </row>
    <row r="541" spans="1:12">
      <c r="A541" s="3">
        <v>45013</v>
      </c>
      <c r="B541" s="422" t="s">
        <v>630</v>
      </c>
      <c r="C541" s="422" t="s">
        <v>18</v>
      </c>
      <c r="D541" s="35" t="s">
        <v>79</v>
      </c>
      <c r="F541" s="28">
        <v>46.5</v>
      </c>
      <c r="G541" s="73">
        <f t="shared" si="7"/>
        <v>0</v>
      </c>
      <c r="I541" s="203"/>
      <c r="J541" s="421"/>
      <c r="L541" s="2"/>
    </row>
    <row r="542" spans="1:12">
      <c r="A542" s="8">
        <v>44681</v>
      </c>
      <c r="B542" s="421" t="s">
        <v>10</v>
      </c>
      <c r="C542" s="421" t="s">
        <v>19</v>
      </c>
      <c r="D542" t="s">
        <v>12</v>
      </c>
      <c r="E542" s="28">
        <v>98.2</v>
      </c>
      <c r="G542" s="73">
        <f t="shared" si="7"/>
        <v>98.2</v>
      </c>
      <c r="I542" s="203"/>
      <c r="J542" s="422"/>
      <c r="L542" s="2"/>
    </row>
    <row r="543" spans="1:12">
      <c r="B543" s="422"/>
      <c r="C543" s="422"/>
      <c r="D543" t="s">
        <v>13</v>
      </c>
      <c r="E543" s="28">
        <v>2.8</v>
      </c>
      <c r="G543" s="73">
        <f t="shared" si="7"/>
        <v>101</v>
      </c>
      <c r="I543" s="203"/>
      <c r="J543" s="421"/>
      <c r="L543" s="28"/>
    </row>
    <row r="544" spans="1:12">
      <c r="B544" s="422"/>
      <c r="C544" s="422"/>
      <c r="D544" t="s">
        <v>14</v>
      </c>
      <c r="E544" s="28">
        <v>60</v>
      </c>
      <c r="G544" s="73">
        <f t="shared" si="7"/>
        <v>161</v>
      </c>
      <c r="I544" s="203"/>
      <c r="J544" s="422"/>
      <c r="L544" s="28"/>
    </row>
    <row r="545" spans="1:17">
      <c r="B545" s="422"/>
      <c r="C545" s="422"/>
      <c r="D545" t="s">
        <v>15</v>
      </c>
      <c r="E545" s="28">
        <v>5</v>
      </c>
      <c r="G545" s="73">
        <f t="shared" si="7"/>
        <v>166</v>
      </c>
      <c r="I545" s="202"/>
    </row>
    <row r="546" spans="1:17">
      <c r="B546" s="422"/>
      <c r="C546" s="422"/>
      <c r="D546" t="s">
        <v>144</v>
      </c>
      <c r="E546" s="142">
        <v>10</v>
      </c>
      <c r="G546" s="73">
        <f t="shared" si="7"/>
        <v>176</v>
      </c>
      <c r="I546" s="202"/>
    </row>
    <row r="547" spans="1:17">
      <c r="A547" s="3">
        <v>44707</v>
      </c>
      <c r="B547" s="422" t="s">
        <v>631</v>
      </c>
      <c r="C547" s="422" t="s">
        <v>19</v>
      </c>
      <c r="D547" t="s">
        <v>12</v>
      </c>
      <c r="F547" s="28">
        <v>98.2</v>
      </c>
      <c r="G547" s="73">
        <f t="shared" si="7"/>
        <v>77.8</v>
      </c>
    </row>
    <row r="548" spans="1:17">
      <c r="A548" s="3">
        <v>44707</v>
      </c>
      <c r="B548" s="422" t="s">
        <v>631</v>
      </c>
      <c r="C548" s="422" t="s">
        <v>19</v>
      </c>
      <c r="D548" t="s">
        <v>13</v>
      </c>
      <c r="F548" s="28">
        <v>2.8</v>
      </c>
      <c r="G548" s="73">
        <f t="shared" si="7"/>
        <v>75</v>
      </c>
    </row>
    <row r="549" spans="1:17">
      <c r="A549" s="3">
        <v>44728</v>
      </c>
      <c r="B549" s="422">
        <v>24985</v>
      </c>
      <c r="C549" s="422" t="s">
        <v>19</v>
      </c>
      <c r="D549" t="s">
        <v>14</v>
      </c>
      <c r="F549" s="28">
        <v>60</v>
      </c>
      <c r="G549" s="73">
        <f t="shared" si="7"/>
        <v>15</v>
      </c>
    </row>
    <row r="550" spans="1:17">
      <c r="A550" s="3">
        <v>44728</v>
      </c>
      <c r="B550" s="422">
        <v>24985</v>
      </c>
      <c r="C550" s="422" t="s">
        <v>19</v>
      </c>
      <c r="D550" t="s">
        <v>15</v>
      </c>
      <c r="F550" s="28">
        <v>5</v>
      </c>
      <c r="G550" s="73">
        <f t="shared" ref="G550:G577" si="8">+G549+E550-F550</f>
        <v>10</v>
      </c>
    </row>
    <row r="551" spans="1:17">
      <c r="A551" s="3">
        <v>44728</v>
      </c>
      <c r="B551" s="422">
        <v>24987</v>
      </c>
      <c r="C551" s="422" t="s">
        <v>19</v>
      </c>
      <c r="D551" t="s">
        <v>144</v>
      </c>
      <c r="F551" s="142">
        <v>10</v>
      </c>
      <c r="G551" s="73">
        <f t="shared" si="8"/>
        <v>0</v>
      </c>
    </row>
    <row r="552" spans="1:17">
      <c r="A552" s="31">
        <v>44712</v>
      </c>
      <c r="B552" s="421" t="s">
        <v>10</v>
      </c>
      <c r="C552" s="421" t="s">
        <v>20</v>
      </c>
      <c r="D552" t="s">
        <v>12</v>
      </c>
      <c r="E552" s="2">
        <v>55.6</v>
      </c>
      <c r="F552" s="28"/>
      <c r="G552" s="73">
        <f t="shared" si="8"/>
        <v>55.6</v>
      </c>
    </row>
    <row r="553" spans="1:17">
      <c r="B553" s="422"/>
      <c r="C553" s="422"/>
      <c r="D553" t="s">
        <v>13</v>
      </c>
      <c r="E553" s="2">
        <v>9.1</v>
      </c>
      <c r="F553" s="28"/>
      <c r="G553" s="73">
        <f t="shared" si="8"/>
        <v>64.7</v>
      </c>
      <c r="M553" s="167"/>
      <c r="N553" s="150"/>
      <c r="O553" s="150"/>
      <c r="P553" s="150"/>
    </row>
    <row r="554" spans="1:17">
      <c r="B554" s="422"/>
      <c r="C554" s="422"/>
      <c r="D554" t="s">
        <v>14</v>
      </c>
      <c r="E554" s="2">
        <v>60</v>
      </c>
      <c r="F554" s="28"/>
      <c r="G554" s="73">
        <f t="shared" si="8"/>
        <v>124.7</v>
      </c>
      <c r="J554" s="168"/>
      <c r="K554" s="168"/>
      <c r="L554" s="169"/>
      <c r="M554" s="170"/>
      <c r="N554" s="170"/>
      <c r="O554" s="170"/>
      <c r="P554" s="156"/>
      <c r="Q554" s="156"/>
    </row>
    <row r="555" spans="1:17">
      <c r="B555" s="422"/>
      <c r="C555" s="422"/>
      <c r="D555" t="s">
        <v>15</v>
      </c>
      <c r="E555" s="2">
        <v>5</v>
      </c>
      <c r="F555" s="28"/>
      <c r="G555" s="73">
        <f t="shared" si="8"/>
        <v>129.69999999999999</v>
      </c>
      <c r="J555" s="168"/>
      <c r="K555" s="168"/>
      <c r="L555" s="169"/>
      <c r="M555" s="170"/>
      <c r="N555" s="170"/>
      <c r="O555" s="170"/>
      <c r="P555" s="156"/>
      <c r="Q555" s="156"/>
    </row>
    <row r="556" spans="1:17">
      <c r="A556" s="3">
        <v>44728</v>
      </c>
      <c r="B556" s="422">
        <v>24986</v>
      </c>
      <c r="C556" s="422" t="s">
        <v>20</v>
      </c>
      <c r="D556" t="s">
        <v>14</v>
      </c>
      <c r="F556" s="28">
        <v>60</v>
      </c>
      <c r="G556" s="73">
        <f t="shared" si="8"/>
        <v>69.699999999999989</v>
      </c>
      <c r="J556" s="168"/>
      <c r="K556" s="168"/>
      <c r="L556" s="169"/>
      <c r="M556" s="170"/>
      <c r="N556" s="170"/>
      <c r="O556" s="170"/>
      <c r="P556" s="156"/>
      <c r="Q556" s="156"/>
    </row>
    <row r="557" spans="1:17">
      <c r="A557" s="3">
        <v>44728</v>
      </c>
      <c r="B557" s="422">
        <v>24986</v>
      </c>
      <c r="C557" s="422" t="s">
        <v>20</v>
      </c>
      <c r="D557" t="s">
        <v>15</v>
      </c>
      <c r="F557" s="28">
        <v>5</v>
      </c>
      <c r="G557" s="73">
        <f t="shared" si="8"/>
        <v>64.699999999999989</v>
      </c>
      <c r="J557" s="168"/>
      <c r="K557" s="168"/>
      <c r="L557" s="169"/>
      <c r="M557" s="170"/>
      <c r="N557" s="170"/>
      <c r="O557" s="170"/>
      <c r="P557" s="156"/>
      <c r="Q557" s="156"/>
    </row>
    <row r="558" spans="1:17">
      <c r="A558" s="3">
        <v>44746</v>
      </c>
      <c r="B558" s="422" t="s">
        <v>632</v>
      </c>
      <c r="C558" s="422" t="s">
        <v>20</v>
      </c>
      <c r="D558" t="s">
        <v>12</v>
      </c>
      <c r="F558" s="28">
        <v>55.6</v>
      </c>
      <c r="G558" s="73">
        <f t="shared" si="8"/>
        <v>9.0999999999999872</v>
      </c>
      <c r="J558" s="168"/>
      <c r="K558" s="168"/>
      <c r="L558" s="169"/>
      <c r="M558" s="170"/>
      <c r="N558" s="170"/>
      <c r="O558" s="170"/>
      <c r="P558" s="156"/>
      <c r="Q558" s="156"/>
    </row>
    <row r="559" spans="1:17">
      <c r="A559" s="3">
        <v>44746</v>
      </c>
      <c r="B559" s="422" t="s">
        <v>632</v>
      </c>
      <c r="C559" s="422" t="s">
        <v>20</v>
      </c>
      <c r="D559" t="s">
        <v>13</v>
      </c>
      <c r="F559" s="28">
        <v>9.1</v>
      </c>
      <c r="G559" s="73">
        <f t="shared" si="8"/>
        <v>0</v>
      </c>
      <c r="J559" s="168"/>
      <c r="K559" s="168"/>
      <c r="L559" s="169"/>
      <c r="M559" s="170"/>
      <c r="N559" s="170"/>
      <c r="O559" s="170"/>
      <c r="P559" s="156"/>
      <c r="Q559" s="156"/>
    </row>
    <row r="560" spans="1:17">
      <c r="A560" s="81">
        <v>44742</v>
      </c>
      <c r="B560" s="421" t="s">
        <v>10</v>
      </c>
      <c r="C560" s="421" t="s">
        <v>21</v>
      </c>
      <c r="D560" t="s">
        <v>12</v>
      </c>
      <c r="E560" s="28">
        <v>53.8</v>
      </c>
      <c r="F560" s="28"/>
      <c r="G560" s="73">
        <f t="shared" si="8"/>
        <v>53.8</v>
      </c>
      <c r="J560" s="168"/>
      <c r="K560" s="168"/>
      <c r="L560" s="169"/>
      <c r="M560" s="171"/>
      <c r="N560" s="171"/>
      <c r="O560" s="171"/>
    </row>
    <row r="561" spans="1:15">
      <c r="A561" s="70"/>
      <c r="B561" s="422"/>
      <c r="C561" s="422"/>
      <c r="D561" t="s">
        <v>13</v>
      </c>
      <c r="E561" s="28">
        <v>6.9</v>
      </c>
      <c r="F561" s="28"/>
      <c r="G561" s="73">
        <f t="shared" si="8"/>
        <v>60.699999999999996</v>
      </c>
      <c r="J561" s="168"/>
      <c r="K561" s="168"/>
      <c r="L561" s="169"/>
      <c r="M561" s="171"/>
      <c r="N561" s="171"/>
      <c r="O561" s="171"/>
    </row>
    <row r="562" spans="1:15">
      <c r="A562" s="70"/>
      <c r="B562" s="422"/>
      <c r="C562" s="422"/>
      <c r="D562" t="s">
        <v>14</v>
      </c>
      <c r="E562" s="28">
        <v>60</v>
      </c>
      <c r="F562" s="28"/>
      <c r="G562" s="73">
        <f t="shared" si="8"/>
        <v>120.69999999999999</v>
      </c>
      <c r="J562" s="168"/>
      <c r="K562" s="168"/>
      <c r="L562" s="169"/>
      <c r="M562" s="171"/>
      <c r="N562" s="171"/>
      <c r="O562" s="171"/>
    </row>
    <row r="563" spans="1:15">
      <c r="A563" s="70"/>
      <c r="B563" s="422"/>
      <c r="C563" s="422"/>
      <c r="D563" t="s">
        <v>15</v>
      </c>
      <c r="E563" s="28">
        <v>5</v>
      </c>
      <c r="F563" s="28"/>
      <c r="G563" s="73">
        <f t="shared" si="8"/>
        <v>125.69999999999999</v>
      </c>
      <c r="J563" s="168"/>
      <c r="K563" s="168"/>
      <c r="L563" s="169"/>
      <c r="M563" s="171"/>
      <c r="N563" s="171"/>
      <c r="O563" s="171"/>
    </row>
    <row r="564" spans="1:15">
      <c r="A564" s="70">
        <v>44782</v>
      </c>
      <c r="B564" s="422" t="s">
        <v>633</v>
      </c>
      <c r="C564" s="422" t="s">
        <v>21</v>
      </c>
      <c r="D564" t="s">
        <v>12</v>
      </c>
      <c r="E564" s="28"/>
      <c r="F564" s="28">
        <v>53.8</v>
      </c>
      <c r="G564" s="73">
        <f t="shared" si="8"/>
        <v>71.899999999999991</v>
      </c>
    </row>
    <row r="565" spans="1:15">
      <c r="A565" s="70">
        <v>44782</v>
      </c>
      <c r="B565" s="422" t="s">
        <v>633</v>
      </c>
      <c r="C565" s="422" t="s">
        <v>21</v>
      </c>
      <c r="D565" t="s">
        <v>13</v>
      </c>
      <c r="E565" s="28"/>
      <c r="F565" s="28">
        <v>6.9</v>
      </c>
      <c r="G565" s="73">
        <f t="shared" si="8"/>
        <v>64.999999999999986</v>
      </c>
    </row>
    <row r="566" spans="1:15">
      <c r="A566" s="70">
        <v>44847</v>
      </c>
      <c r="B566" s="422">
        <v>25621</v>
      </c>
      <c r="C566" s="422" t="s">
        <v>21</v>
      </c>
      <c r="D566" t="s">
        <v>14</v>
      </c>
      <c r="F566" s="28">
        <v>60</v>
      </c>
      <c r="G566" s="73">
        <f t="shared" si="8"/>
        <v>4.9999999999999858</v>
      </c>
    </row>
    <row r="567" spans="1:15">
      <c r="A567" s="70">
        <v>44847</v>
      </c>
      <c r="B567" s="422">
        <v>25621</v>
      </c>
      <c r="C567" s="422" t="s">
        <v>21</v>
      </c>
      <c r="D567" t="s">
        <v>15</v>
      </c>
      <c r="F567" s="28">
        <v>5</v>
      </c>
      <c r="G567" s="73">
        <f t="shared" si="8"/>
        <v>-1.4210854715202004E-14</v>
      </c>
    </row>
    <row r="568" spans="1:15">
      <c r="A568" s="31">
        <v>44773</v>
      </c>
      <c r="B568" s="421" t="s">
        <v>10</v>
      </c>
      <c r="C568" s="421" t="s">
        <v>22</v>
      </c>
      <c r="D568" t="s">
        <v>12</v>
      </c>
      <c r="E568" s="2">
        <v>53.6</v>
      </c>
      <c r="G568" s="73">
        <f t="shared" si="8"/>
        <v>53.599999999999987</v>
      </c>
    </row>
    <row r="569" spans="1:15">
      <c r="B569" s="422"/>
      <c r="C569" s="422"/>
      <c r="D569" t="s">
        <v>13</v>
      </c>
      <c r="E569" s="2">
        <v>9.6999999999999993</v>
      </c>
      <c r="G569" s="73">
        <f t="shared" si="8"/>
        <v>63.299999999999983</v>
      </c>
    </row>
    <row r="570" spans="1:15">
      <c r="B570" s="422"/>
      <c r="C570" s="422"/>
      <c r="D570" t="s">
        <v>14</v>
      </c>
      <c r="E570" s="2">
        <v>60</v>
      </c>
      <c r="G570" s="73">
        <f t="shared" si="8"/>
        <v>123.29999999999998</v>
      </c>
      <c r="I570" s="421"/>
      <c r="K570" s="2"/>
    </row>
    <row r="571" spans="1:15">
      <c r="B571" s="422"/>
      <c r="C571" s="422"/>
      <c r="D571" t="s">
        <v>15</v>
      </c>
      <c r="E571" s="2">
        <v>5</v>
      </c>
      <c r="G571" s="73">
        <f t="shared" si="8"/>
        <v>128.29999999999998</v>
      </c>
      <c r="K571" s="2"/>
    </row>
    <row r="572" spans="1:15">
      <c r="A572" s="3">
        <v>44810</v>
      </c>
      <c r="B572" s="422" t="s">
        <v>634</v>
      </c>
      <c r="C572" s="422" t="s">
        <v>22</v>
      </c>
      <c r="D572" t="s">
        <v>12</v>
      </c>
      <c r="F572" s="2">
        <v>53.6</v>
      </c>
      <c r="G572" s="73">
        <f t="shared" si="8"/>
        <v>74.699999999999989</v>
      </c>
      <c r="L572" s="28"/>
    </row>
    <row r="573" spans="1:15">
      <c r="A573" s="3">
        <v>44810</v>
      </c>
      <c r="B573" s="422" t="s">
        <v>634</v>
      </c>
      <c r="C573" s="422" t="s">
        <v>22</v>
      </c>
      <c r="D573" t="s">
        <v>13</v>
      </c>
      <c r="F573" s="2">
        <v>9.6999999999999993</v>
      </c>
      <c r="G573" s="73">
        <f t="shared" si="8"/>
        <v>64.999999999999986</v>
      </c>
      <c r="I573" s="421"/>
      <c r="K573" s="28"/>
    </row>
    <row r="574" spans="1:15">
      <c r="A574" s="3">
        <v>44847</v>
      </c>
      <c r="B574" s="422">
        <v>25622</v>
      </c>
      <c r="C574" s="422" t="s">
        <v>22</v>
      </c>
      <c r="D574" t="s">
        <v>14</v>
      </c>
      <c r="F574" s="28">
        <v>60</v>
      </c>
      <c r="G574" s="73">
        <f t="shared" si="8"/>
        <v>4.9999999999999858</v>
      </c>
      <c r="I574" s="421"/>
      <c r="K574" s="28"/>
    </row>
    <row r="575" spans="1:15">
      <c r="A575" s="3">
        <v>44847</v>
      </c>
      <c r="B575" s="422">
        <v>25622</v>
      </c>
      <c r="C575" s="422" t="s">
        <v>22</v>
      </c>
      <c r="D575" t="s">
        <v>15</v>
      </c>
      <c r="F575" s="28">
        <v>5</v>
      </c>
      <c r="G575" s="73">
        <f t="shared" si="8"/>
        <v>-1.4210854715202004E-14</v>
      </c>
      <c r="I575" s="421"/>
      <c r="K575" s="28"/>
    </row>
    <row r="576" spans="1:15">
      <c r="A576" s="81">
        <v>44804</v>
      </c>
      <c r="B576" s="421" t="s">
        <v>10</v>
      </c>
      <c r="C576" s="421" t="s">
        <v>23</v>
      </c>
      <c r="D576" t="s">
        <v>12</v>
      </c>
      <c r="E576" s="28">
        <v>53.9</v>
      </c>
      <c r="G576" s="73">
        <f t="shared" si="8"/>
        <v>53.899999999999984</v>
      </c>
      <c r="I576" s="421"/>
    </row>
    <row r="577" spans="1:13">
      <c r="A577" s="70"/>
      <c r="B577" s="422"/>
      <c r="C577" s="422"/>
      <c r="D577" t="s">
        <v>13</v>
      </c>
      <c r="E577" s="28">
        <v>7</v>
      </c>
      <c r="G577" s="73">
        <f t="shared" si="8"/>
        <v>60.899999999999984</v>
      </c>
      <c r="I577" s="421"/>
      <c r="K577" s="28"/>
    </row>
    <row r="578" spans="1:13">
      <c r="A578" s="70"/>
      <c r="B578" s="422"/>
      <c r="C578" s="422"/>
      <c r="D578" t="s">
        <v>14</v>
      </c>
      <c r="E578" s="2">
        <v>60</v>
      </c>
      <c r="G578" s="73">
        <f t="shared" ref="G578:G629" si="9">+G577+E578-F578</f>
        <v>120.89999999999998</v>
      </c>
      <c r="I578" s="421"/>
      <c r="K578" s="73"/>
    </row>
    <row r="579" spans="1:13">
      <c r="A579" s="70"/>
      <c r="B579" s="422"/>
      <c r="C579" s="422"/>
      <c r="D579" t="s">
        <v>15</v>
      </c>
      <c r="E579" s="2">
        <v>5</v>
      </c>
      <c r="G579" s="73">
        <f t="shared" si="9"/>
        <v>125.89999999999998</v>
      </c>
      <c r="I579" s="421"/>
      <c r="K579" s="73"/>
    </row>
    <row r="580" spans="1:13">
      <c r="A580" s="70"/>
      <c r="B580" s="422"/>
      <c r="C580" s="422"/>
      <c r="D580" s="35" t="s">
        <v>199</v>
      </c>
      <c r="E580" s="21">
        <v>102.5</v>
      </c>
      <c r="G580" s="73">
        <f t="shared" si="9"/>
        <v>228.39999999999998</v>
      </c>
      <c r="I580" s="422"/>
      <c r="K580" s="28"/>
    </row>
    <row r="581" spans="1:13">
      <c r="A581" s="70"/>
      <c r="B581" s="422"/>
      <c r="C581" s="422"/>
      <c r="D581" s="35" t="s">
        <v>200</v>
      </c>
      <c r="E581" s="21">
        <v>102.5</v>
      </c>
      <c r="G581" s="73">
        <f t="shared" si="9"/>
        <v>330.9</v>
      </c>
      <c r="I581" s="421"/>
      <c r="L581" s="28"/>
    </row>
    <row r="582" spans="1:13">
      <c r="A582" s="70">
        <v>44847</v>
      </c>
      <c r="B582" s="422">
        <v>25623</v>
      </c>
      <c r="C582" s="422" t="s">
        <v>23</v>
      </c>
      <c r="D582" t="s">
        <v>14</v>
      </c>
      <c r="F582" s="28">
        <v>60</v>
      </c>
      <c r="G582" s="73">
        <f t="shared" si="9"/>
        <v>270.89999999999998</v>
      </c>
      <c r="I582" s="422"/>
      <c r="L582" s="28"/>
    </row>
    <row r="583" spans="1:13">
      <c r="A583" s="70">
        <v>44847</v>
      </c>
      <c r="B583" s="422">
        <v>25623</v>
      </c>
      <c r="C583" s="422" t="s">
        <v>23</v>
      </c>
      <c r="D583" t="s">
        <v>15</v>
      </c>
      <c r="F583" s="28">
        <v>5</v>
      </c>
      <c r="G583" s="73">
        <f t="shared" si="9"/>
        <v>265.89999999999998</v>
      </c>
      <c r="I583" s="421"/>
      <c r="M583" s="28"/>
    </row>
    <row r="584" spans="1:13">
      <c r="A584" s="70">
        <v>44847</v>
      </c>
      <c r="B584" s="422">
        <v>25624</v>
      </c>
      <c r="C584" s="422" t="s">
        <v>23</v>
      </c>
      <c r="D584" t="s">
        <v>12</v>
      </c>
      <c r="F584" s="28">
        <v>53.9</v>
      </c>
      <c r="G584" s="73">
        <f t="shared" si="9"/>
        <v>211.99999999999997</v>
      </c>
      <c r="I584" s="422"/>
      <c r="M584" s="28"/>
    </row>
    <row r="585" spans="1:13">
      <c r="A585" s="70">
        <v>44847</v>
      </c>
      <c r="B585" s="422">
        <v>25624</v>
      </c>
      <c r="C585" s="422" t="s">
        <v>23</v>
      </c>
      <c r="D585" t="s">
        <v>13</v>
      </c>
      <c r="F585" s="28">
        <v>7</v>
      </c>
      <c r="G585" s="73">
        <f t="shared" si="9"/>
        <v>204.99999999999997</v>
      </c>
      <c r="I585" s="421"/>
      <c r="M585" s="28"/>
    </row>
    <row r="586" spans="1:13">
      <c r="A586" s="3">
        <v>44867</v>
      </c>
      <c r="B586" s="422" t="s">
        <v>629</v>
      </c>
      <c r="C586" s="422" t="s">
        <v>23</v>
      </c>
      <c r="D586" s="35" t="s">
        <v>79</v>
      </c>
      <c r="F586" s="28">
        <v>51.25</v>
      </c>
      <c r="G586" s="73">
        <f t="shared" si="9"/>
        <v>153.74999999999997</v>
      </c>
      <c r="I586" s="421"/>
      <c r="M586" s="28"/>
    </row>
    <row r="587" spans="1:13">
      <c r="A587" s="3">
        <v>44867</v>
      </c>
      <c r="B587" s="422" t="s">
        <v>629</v>
      </c>
      <c r="C587" s="422" t="s">
        <v>23</v>
      </c>
      <c r="D587" s="35" t="s">
        <v>79</v>
      </c>
      <c r="F587" s="28">
        <v>51.25</v>
      </c>
      <c r="G587" s="73">
        <f t="shared" si="9"/>
        <v>102.49999999999997</v>
      </c>
      <c r="I587" s="421"/>
      <c r="M587" s="28"/>
    </row>
    <row r="588" spans="1:13">
      <c r="A588" s="3">
        <v>45013</v>
      </c>
      <c r="B588" s="422" t="s">
        <v>630</v>
      </c>
      <c r="C588" s="422" t="s">
        <v>18</v>
      </c>
      <c r="D588" s="35" t="s">
        <v>79</v>
      </c>
      <c r="F588" s="28">
        <v>51.25</v>
      </c>
      <c r="G588" s="73">
        <f t="shared" si="9"/>
        <v>51.249999999999972</v>
      </c>
      <c r="I588" s="421"/>
      <c r="M588" s="28"/>
    </row>
    <row r="589" spans="1:13">
      <c r="A589" s="3">
        <v>45013</v>
      </c>
      <c r="B589" s="422" t="s">
        <v>630</v>
      </c>
      <c r="C589" s="422" t="s">
        <v>18</v>
      </c>
      <c r="D589" s="35" t="s">
        <v>79</v>
      </c>
      <c r="F589" s="28">
        <v>51.25</v>
      </c>
      <c r="G589" s="73">
        <f t="shared" si="9"/>
        <v>0</v>
      </c>
      <c r="I589" s="421"/>
      <c r="M589" s="28"/>
    </row>
    <row r="590" spans="1:13">
      <c r="A590" s="81">
        <v>44834</v>
      </c>
      <c r="B590" s="421" t="s">
        <v>10</v>
      </c>
      <c r="C590" s="421" t="s">
        <v>41</v>
      </c>
      <c r="D590" s="35" t="s">
        <v>12</v>
      </c>
      <c r="E590" s="93">
        <v>106.3</v>
      </c>
      <c r="G590" s="73">
        <f t="shared" si="9"/>
        <v>106.3</v>
      </c>
      <c r="M590" s="28"/>
    </row>
    <row r="591" spans="1:13">
      <c r="A591" s="70"/>
      <c r="B591" s="422"/>
      <c r="C591" s="422"/>
      <c r="D591" s="35" t="s">
        <v>13</v>
      </c>
      <c r="E591" s="93">
        <v>8.1999999999999993</v>
      </c>
      <c r="G591" s="73">
        <f t="shared" si="9"/>
        <v>114.5</v>
      </c>
      <c r="K591" s="422"/>
      <c r="M591" s="28"/>
    </row>
    <row r="592" spans="1:13">
      <c r="A592" s="70"/>
      <c r="B592" s="422"/>
      <c r="C592" s="422"/>
      <c r="D592" t="s">
        <v>14</v>
      </c>
      <c r="E592" s="2">
        <v>60</v>
      </c>
      <c r="G592" s="73">
        <f t="shared" si="9"/>
        <v>174.5</v>
      </c>
      <c r="M592"/>
    </row>
    <row r="593" spans="1:13">
      <c r="A593" s="70"/>
      <c r="B593" s="422"/>
      <c r="C593" s="422"/>
      <c r="D593" t="s">
        <v>15</v>
      </c>
      <c r="E593" s="2">
        <v>5</v>
      </c>
      <c r="G593" s="73">
        <f t="shared" si="9"/>
        <v>179.5</v>
      </c>
      <c r="I593"/>
      <c r="M593"/>
    </row>
    <row r="594" spans="1:13">
      <c r="A594" s="70">
        <v>44847</v>
      </c>
      <c r="B594" s="422">
        <v>25625</v>
      </c>
      <c r="C594" s="422" t="s">
        <v>41</v>
      </c>
      <c r="D594" t="s">
        <v>14</v>
      </c>
      <c r="F594" s="2">
        <v>60</v>
      </c>
      <c r="G594" s="73">
        <f t="shared" si="9"/>
        <v>119.5</v>
      </c>
      <c r="I594"/>
      <c r="M594"/>
    </row>
    <row r="595" spans="1:13">
      <c r="A595" s="70">
        <v>44847</v>
      </c>
      <c r="B595" s="422">
        <v>25625</v>
      </c>
      <c r="C595" s="422" t="s">
        <v>41</v>
      </c>
      <c r="D595" t="s">
        <v>15</v>
      </c>
      <c r="F595" s="2">
        <v>5</v>
      </c>
      <c r="G595" s="73">
        <f t="shared" si="9"/>
        <v>114.5</v>
      </c>
      <c r="I595"/>
      <c r="M595"/>
    </row>
    <row r="596" spans="1:13">
      <c r="A596" s="70">
        <v>44998</v>
      </c>
      <c r="B596" s="422">
        <v>26587</v>
      </c>
      <c r="C596" s="422" t="s">
        <v>41</v>
      </c>
      <c r="D596" s="35" t="s">
        <v>12</v>
      </c>
      <c r="F596" s="2">
        <v>53.1</v>
      </c>
      <c r="G596" s="73">
        <f t="shared" si="9"/>
        <v>61.4</v>
      </c>
      <c r="I596"/>
      <c r="M596"/>
    </row>
    <row r="597" spans="1:13">
      <c r="A597" s="70">
        <v>44998</v>
      </c>
      <c r="B597" s="422">
        <v>26587</v>
      </c>
      <c r="C597" s="422" t="s">
        <v>41</v>
      </c>
      <c r="D597" s="35" t="s">
        <v>13</v>
      </c>
      <c r="F597" s="2">
        <v>4.0999999999999996</v>
      </c>
      <c r="G597" s="73">
        <f t="shared" si="9"/>
        <v>57.3</v>
      </c>
      <c r="I597"/>
      <c r="M597"/>
    </row>
    <row r="598" spans="1:13">
      <c r="A598" s="70">
        <v>45013</v>
      </c>
      <c r="B598" s="422" t="s">
        <v>635</v>
      </c>
      <c r="C598" s="422" t="s">
        <v>41</v>
      </c>
      <c r="D598" s="35" t="s">
        <v>12</v>
      </c>
      <c r="F598" s="2">
        <v>53.2</v>
      </c>
      <c r="G598" s="73">
        <f t="shared" si="9"/>
        <v>4.0999999999999943</v>
      </c>
      <c r="I598"/>
      <c r="M598"/>
    </row>
    <row r="599" spans="1:13">
      <c r="A599" s="70">
        <v>45013</v>
      </c>
      <c r="B599" s="422" t="s">
        <v>635</v>
      </c>
      <c r="C599" s="422" t="s">
        <v>41</v>
      </c>
      <c r="D599" s="35" t="s">
        <v>13</v>
      </c>
      <c r="F599" s="2">
        <v>4.0999999999999996</v>
      </c>
      <c r="G599" s="73">
        <f t="shared" si="9"/>
        <v>0</v>
      </c>
      <c r="I599"/>
      <c r="M599"/>
    </row>
    <row r="600" spans="1:13">
      <c r="A600" s="81">
        <v>44865</v>
      </c>
      <c r="B600" s="421" t="s">
        <v>10</v>
      </c>
      <c r="C600" s="421" t="s">
        <v>25</v>
      </c>
      <c r="D600" t="s">
        <v>12</v>
      </c>
      <c r="E600" s="2">
        <v>106</v>
      </c>
      <c r="G600" s="73">
        <f t="shared" si="9"/>
        <v>106</v>
      </c>
      <c r="I600"/>
      <c r="M600"/>
    </row>
    <row r="601" spans="1:13">
      <c r="A601" s="70"/>
      <c r="B601" s="422"/>
      <c r="C601" s="422"/>
      <c r="D601" t="s">
        <v>13</v>
      </c>
      <c r="E601" s="2">
        <v>4.9000000000000004</v>
      </c>
      <c r="G601" s="73">
        <f t="shared" si="9"/>
        <v>110.9</v>
      </c>
      <c r="I601"/>
      <c r="M601"/>
    </row>
    <row r="602" spans="1:13">
      <c r="A602" s="70"/>
      <c r="B602" s="422"/>
      <c r="C602" s="422"/>
      <c r="D602" t="s">
        <v>14</v>
      </c>
      <c r="E602" s="2">
        <v>60</v>
      </c>
      <c r="G602" s="73">
        <f t="shared" si="9"/>
        <v>170.9</v>
      </c>
      <c r="K602" s="73"/>
    </row>
    <row r="603" spans="1:13">
      <c r="A603" s="70"/>
      <c r="B603" s="422"/>
      <c r="C603" s="422"/>
      <c r="D603" t="s">
        <v>15</v>
      </c>
      <c r="E603" s="2">
        <v>5</v>
      </c>
      <c r="G603" s="73">
        <f t="shared" si="9"/>
        <v>175.9</v>
      </c>
      <c r="K603" s="73"/>
      <c r="L603" s="73"/>
      <c r="M603" s="73"/>
    </row>
    <row r="604" spans="1:13">
      <c r="A604" s="70">
        <v>44861</v>
      </c>
      <c r="B604" s="422" t="s">
        <v>636</v>
      </c>
      <c r="C604" s="422" t="s">
        <v>25</v>
      </c>
      <c r="D604" t="s">
        <v>14</v>
      </c>
      <c r="F604" s="2">
        <v>60</v>
      </c>
      <c r="G604" s="73">
        <f t="shared" si="9"/>
        <v>115.9</v>
      </c>
      <c r="K604" s="5"/>
    </row>
    <row r="605" spans="1:13">
      <c r="A605" s="70">
        <v>44861</v>
      </c>
      <c r="B605" s="422" t="s">
        <v>636</v>
      </c>
      <c r="C605" s="422" t="s">
        <v>25</v>
      </c>
      <c r="D605" t="s">
        <v>15</v>
      </c>
      <c r="F605" s="2">
        <v>5</v>
      </c>
      <c r="G605" s="73">
        <f t="shared" si="9"/>
        <v>110.9</v>
      </c>
      <c r="K605" s="5"/>
    </row>
    <row r="606" spans="1:13">
      <c r="A606" s="70">
        <v>44897</v>
      </c>
      <c r="B606" s="422" t="s">
        <v>637</v>
      </c>
      <c r="C606" s="422" t="s">
        <v>25</v>
      </c>
      <c r="D606" t="s">
        <v>12</v>
      </c>
      <c r="F606" s="2">
        <v>106</v>
      </c>
      <c r="G606" s="73">
        <f t="shared" si="9"/>
        <v>4.9000000000000057</v>
      </c>
      <c r="K606" s="5"/>
    </row>
    <row r="607" spans="1:13">
      <c r="A607" s="70">
        <v>44897</v>
      </c>
      <c r="B607" s="422" t="s">
        <v>637</v>
      </c>
      <c r="C607" s="422" t="s">
        <v>25</v>
      </c>
      <c r="D607" t="s">
        <v>13</v>
      </c>
      <c r="F607" s="2">
        <v>4.9000000000000004</v>
      </c>
      <c r="G607" s="73">
        <f t="shared" si="9"/>
        <v>0</v>
      </c>
      <c r="K607" s="5"/>
    </row>
    <row r="608" spans="1:13">
      <c r="A608" s="81">
        <v>44895</v>
      </c>
      <c r="B608" s="421" t="s">
        <v>10</v>
      </c>
      <c r="C608" s="421" t="s">
        <v>26</v>
      </c>
      <c r="D608" t="s">
        <v>12</v>
      </c>
      <c r="E608" s="28">
        <v>118.3</v>
      </c>
      <c r="G608" s="73">
        <f t="shared" si="9"/>
        <v>118.3</v>
      </c>
      <c r="K608" s="5"/>
    </row>
    <row r="609" spans="1:11">
      <c r="A609" s="70"/>
      <c r="B609" s="422"/>
      <c r="C609" s="422"/>
      <c r="D609" t="s">
        <v>13</v>
      </c>
      <c r="E609" s="28">
        <v>6.3</v>
      </c>
      <c r="G609" s="73">
        <f t="shared" si="9"/>
        <v>124.6</v>
      </c>
      <c r="K609" s="5"/>
    </row>
    <row r="610" spans="1:11">
      <c r="A610" s="70"/>
      <c r="B610" s="422"/>
      <c r="C610" s="422"/>
      <c r="D610" t="s">
        <v>14</v>
      </c>
      <c r="E610" s="2">
        <v>60</v>
      </c>
      <c r="G610" s="73">
        <f t="shared" si="9"/>
        <v>184.6</v>
      </c>
      <c r="K610" s="5"/>
    </row>
    <row r="611" spans="1:11">
      <c r="A611" s="70"/>
      <c r="B611" s="422"/>
      <c r="C611" s="422"/>
      <c r="D611" t="s">
        <v>15</v>
      </c>
      <c r="E611" s="2">
        <v>5</v>
      </c>
      <c r="G611" s="73">
        <f t="shared" si="9"/>
        <v>189.6</v>
      </c>
      <c r="K611" s="5"/>
    </row>
    <row r="612" spans="1:11">
      <c r="A612" s="70">
        <v>44926</v>
      </c>
      <c r="B612" s="422" t="s">
        <v>76</v>
      </c>
      <c r="C612" s="422" t="s">
        <v>26</v>
      </c>
      <c r="D612" t="s">
        <v>12</v>
      </c>
      <c r="F612" s="2">
        <v>80</v>
      </c>
      <c r="G612" s="73">
        <f t="shared" si="9"/>
        <v>109.6</v>
      </c>
      <c r="K612" s="5"/>
    </row>
    <row r="613" spans="1:11">
      <c r="A613" s="70">
        <v>45288</v>
      </c>
      <c r="B613" s="422" t="s">
        <v>638</v>
      </c>
      <c r="C613" s="422" t="s">
        <v>26</v>
      </c>
      <c r="D613" t="s">
        <v>14</v>
      </c>
      <c r="F613" s="2">
        <v>60</v>
      </c>
      <c r="G613" s="73">
        <f t="shared" si="9"/>
        <v>49.599999999999994</v>
      </c>
      <c r="K613" s="5"/>
    </row>
    <row r="614" spans="1:11">
      <c r="A614" s="70">
        <v>45288</v>
      </c>
      <c r="B614" s="422" t="s">
        <v>638</v>
      </c>
      <c r="C614" s="422" t="s">
        <v>26</v>
      </c>
      <c r="D614" t="s">
        <v>15</v>
      </c>
      <c r="F614" s="2">
        <v>5</v>
      </c>
      <c r="G614" s="73">
        <f t="shared" si="9"/>
        <v>44.599999999999994</v>
      </c>
      <c r="K614" s="5"/>
    </row>
    <row r="615" spans="1:11">
      <c r="A615" s="70">
        <v>44998</v>
      </c>
      <c r="B615" s="422">
        <v>26587</v>
      </c>
      <c r="C615" s="422" t="s">
        <v>26</v>
      </c>
      <c r="D615" t="s">
        <v>12</v>
      </c>
      <c r="F615" s="2">
        <v>38.299999999999997</v>
      </c>
      <c r="G615" s="73">
        <f t="shared" si="9"/>
        <v>6.2999999999999972</v>
      </c>
      <c r="K615" s="5"/>
    </row>
    <row r="616" spans="1:11">
      <c r="A616" s="70">
        <v>44998</v>
      </c>
      <c r="B616" s="422">
        <v>26587</v>
      </c>
      <c r="C616" s="422" t="s">
        <v>26</v>
      </c>
      <c r="D616" t="s">
        <v>13</v>
      </c>
      <c r="F616" s="2">
        <v>6.3</v>
      </c>
      <c r="G616" s="73">
        <f t="shared" si="9"/>
        <v>0</v>
      </c>
    </row>
    <row r="617" spans="1:11">
      <c r="A617" s="81">
        <v>44926</v>
      </c>
      <c r="B617" s="421" t="s">
        <v>10</v>
      </c>
      <c r="C617" s="421" t="s">
        <v>27</v>
      </c>
      <c r="D617" t="s">
        <v>12</v>
      </c>
      <c r="E617" s="28">
        <v>135.19999999999999</v>
      </c>
      <c r="G617" s="73">
        <f t="shared" si="9"/>
        <v>135.19999999999999</v>
      </c>
    </row>
    <row r="618" spans="1:11">
      <c r="B618" s="70"/>
      <c r="C618" s="422"/>
      <c r="D618" t="s">
        <v>13</v>
      </c>
      <c r="E618" s="28">
        <v>5.7</v>
      </c>
      <c r="G618" s="73">
        <f t="shared" si="9"/>
        <v>140.89999999999998</v>
      </c>
    </row>
    <row r="619" spans="1:11">
      <c r="A619" s="70"/>
      <c r="B619" s="422"/>
      <c r="C619" s="422"/>
      <c r="D619" t="s">
        <v>14</v>
      </c>
      <c r="E619" s="2">
        <v>60</v>
      </c>
      <c r="G619" s="73">
        <f t="shared" si="9"/>
        <v>200.89999999999998</v>
      </c>
      <c r="I619"/>
    </row>
    <row r="620" spans="1:11">
      <c r="A620" s="70"/>
      <c r="B620" s="422"/>
      <c r="C620" s="422"/>
      <c r="D620" t="s">
        <v>15</v>
      </c>
      <c r="E620" s="2">
        <v>5</v>
      </c>
      <c r="G620" s="73">
        <f t="shared" si="9"/>
        <v>205.89999999999998</v>
      </c>
      <c r="I620"/>
    </row>
    <row r="621" spans="1:11">
      <c r="A621" s="70">
        <v>44923</v>
      </c>
      <c r="B621" s="422" t="s">
        <v>639</v>
      </c>
      <c r="C621" s="422" t="s">
        <v>27</v>
      </c>
      <c r="D621" t="s">
        <v>14</v>
      </c>
      <c r="E621" s="73"/>
      <c r="F621" s="2">
        <v>60</v>
      </c>
      <c r="G621" s="73">
        <f t="shared" si="9"/>
        <v>145.89999999999998</v>
      </c>
      <c r="I621"/>
    </row>
    <row r="622" spans="1:11">
      <c r="A622" s="70">
        <v>44923</v>
      </c>
      <c r="B622" s="422" t="s">
        <v>639</v>
      </c>
      <c r="C622" s="422" t="s">
        <v>27</v>
      </c>
      <c r="D622" t="s">
        <v>15</v>
      </c>
      <c r="E622" s="73"/>
      <c r="F622" s="2">
        <v>5</v>
      </c>
      <c r="G622" s="73">
        <f>+G621+E622-F622</f>
        <v>140.89999999999998</v>
      </c>
      <c r="I622"/>
    </row>
    <row r="623" spans="1:11">
      <c r="A623" s="70">
        <v>44957</v>
      </c>
      <c r="B623" s="422" t="s">
        <v>77</v>
      </c>
      <c r="C623" s="422" t="s">
        <v>27</v>
      </c>
      <c r="D623" t="s">
        <v>12</v>
      </c>
      <c r="E623" s="73"/>
      <c r="F623" s="2">
        <v>105</v>
      </c>
      <c r="G623" s="73">
        <f>+G622+E623-F623</f>
        <v>35.899999999999977</v>
      </c>
      <c r="I623"/>
    </row>
    <row r="624" spans="1:11">
      <c r="A624" s="70">
        <v>45009</v>
      </c>
      <c r="B624" s="422">
        <v>26663</v>
      </c>
      <c r="C624" s="422" t="s">
        <v>27</v>
      </c>
      <c r="D624" t="s">
        <v>12</v>
      </c>
      <c r="E624" s="73"/>
      <c r="F624" s="2">
        <v>30.2</v>
      </c>
      <c r="G624" s="73">
        <f>+G623+E624-F624</f>
        <v>5.699999999999978</v>
      </c>
      <c r="I624"/>
    </row>
    <row r="625" spans="1:10">
      <c r="A625" s="70">
        <v>45009</v>
      </c>
      <c r="B625" s="422">
        <v>26663</v>
      </c>
      <c r="C625" s="422" t="s">
        <v>27</v>
      </c>
      <c r="D625" t="s">
        <v>13</v>
      </c>
      <c r="E625" s="73"/>
      <c r="F625" s="2">
        <v>5.7</v>
      </c>
      <c r="G625" s="73">
        <f>+G624+E625-F625</f>
        <v>-2.2204460492503131E-14</v>
      </c>
      <c r="I625"/>
    </row>
    <row r="626" spans="1:10">
      <c r="A626" s="31">
        <v>44985</v>
      </c>
      <c r="B626" s="421" t="s">
        <v>10</v>
      </c>
      <c r="C626" s="421" t="s">
        <v>11</v>
      </c>
      <c r="D626" t="s">
        <v>12</v>
      </c>
      <c r="E626" s="201">
        <v>122.5</v>
      </c>
      <c r="F626" s="196"/>
      <c r="G626" s="73">
        <f>+G625+E626-F626</f>
        <v>122.49999999999997</v>
      </c>
      <c r="I626"/>
    </row>
    <row r="627" spans="1:10">
      <c r="B627" s="422"/>
      <c r="C627" s="422"/>
      <c r="D627" t="s">
        <v>13</v>
      </c>
      <c r="E627" s="201">
        <v>5</v>
      </c>
      <c r="F627" s="196"/>
      <c r="G627" s="73">
        <f>+G626+E627-F627</f>
        <v>127.49999999999997</v>
      </c>
      <c r="I627"/>
    </row>
    <row r="628" spans="1:10">
      <c r="B628" s="422"/>
      <c r="C628" s="422"/>
      <c r="D628" t="s">
        <v>14</v>
      </c>
      <c r="E628" s="201">
        <v>60</v>
      </c>
      <c r="F628" s="196"/>
      <c r="G628" s="73">
        <f t="shared" si="9"/>
        <v>187.49999999999997</v>
      </c>
      <c r="I628"/>
    </row>
    <row r="629" spans="1:10">
      <c r="B629" s="422"/>
      <c r="C629" s="422"/>
      <c r="D629" t="s">
        <v>15</v>
      </c>
      <c r="E629" s="201">
        <v>5</v>
      </c>
      <c r="F629" s="196"/>
      <c r="G629" s="73">
        <f t="shared" si="9"/>
        <v>192.49999999999997</v>
      </c>
      <c r="H629" s="421"/>
      <c r="I629" s="35"/>
      <c r="J629" s="93"/>
    </row>
    <row r="630" spans="1:10">
      <c r="A630" s="3">
        <v>44985</v>
      </c>
      <c r="B630" s="422" t="s">
        <v>78</v>
      </c>
      <c r="C630" s="422" t="s">
        <v>11</v>
      </c>
      <c r="D630" t="s">
        <v>12</v>
      </c>
      <c r="E630" s="201"/>
      <c r="F630" s="196">
        <v>65</v>
      </c>
      <c r="G630" s="73">
        <f>+G629+E630-F630</f>
        <v>127.49999999999997</v>
      </c>
      <c r="H630" s="421"/>
      <c r="I630" s="35"/>
      <c r="J630" s="21"/>
    </row>
    <row r="631" spans="1:10">
      <c r="A631" s="3">
        <v>45009</v>
      </c>
      <c r="B631" s="422">
        <v>26663</v>
      </c>
      <c r="C631" s="422" t="s">
        <v>11</v>
      </c>
      <c r="D631" t="s">
        <v>12</v>
      </c>
      <c r="E631" s="201"/>
      <c r="F631" s="196">
        <v>57.5</v>
      </c>
      <c r="G631" s="73">
        <f>+G630+E631-F631</f>
        <v>69.999999999999972</v>
      </c>
      <c r="I631" s="35"/>
      <c r="J631" s="21"/>
    </row>
    <row r="632" spans="1:10">
      <c r="A632" s="3">
        <v>45009</v>
      </c>
      <c r="B632" s="422">
        <v>26663</v>
      </c>
      <c r="C632" s="422" t="s">
        <v>11</v>
      </c>
      <c r="D632" t="s">
        <v>13</v>
      </c>
      <c r="E632" s="201"/>
      <c r="F632" s="196">
        <v>5</v>
      </c>
      <c r="G632" s="73">
        <f>+G631+E632-F632</f>
        <v>64.999999999999972</v>
      </c>
      <c r="H632" s="421"/>
      <c r="I632" s="35"/>
      <c r="J632" s="93"/>
    </row>
    <row r="633" spans="1:10">
      <c r="A633" s="70">
        <v>45013</v>
      </c>
      <c r="B633" s="422" t="s">
        <v>635</v>
      </c>
      <c r="C633" s="422" t="s">
        <v>11</v>
      </c>
      <c r="D633" t="s">
        <v>14</v>
      </c>
      <c r="E633" s="201"/>
      <c r="F633" s="201">
        <v>60</v>
      </c>
      <c r="G633" s="73">
        <f t="shared" ref="G633:G637" si="10">+G632+E633-F633</f>
        <v>4.9999999999999716</v>
      </c>
      <c r="H633" s="421"/>
      <c r="I633" s="35"/>
      <c r="J633" s="93"/>
    </row>
    <row r="634" spans="1:10">
      <c r="A634" s="70">
        <v>45013</v>
      </c>
      <c r="B634" s="422" t="s">
        <v>635</v>
      </c>
      <c r="C634" s="422" t="s">
        <v>11</v>
      </c>
      <c r="D634" t="s">
        <v>15</v>
      </c>
      <c r="E634" s="201"/>
      <c r="F634" s="201">
        <v>5</v>
      </c>
      <c r="G634" s="73">
        <f t="shared" si="10"/>
        <v>-2.8421709430404007E-14</v>
      </c>
      <c r="H634" s="421"/>
      <c r="I634" s="35"/>
      <c r="J634" s="93"/>
    </row>
    <row r="635" spans="1:10">
      <c r="A635" s="31">
        <v>44985</v>
      </c>
      <c r="B635" s="421" t="s">
        <v>10</v>
      </c>
      <c r="C635" s="421" t="s">
        <v>17</v>
      </c>
      <c r="D635" t="s">
        <v>12</v>
      </c>
      <c r="E635" s="201">
        <v>117.6</v>
      </c>
      <c r="F635" s="196"/>
      <c r="G635" s="73">
        <f t="shared" si="10"/>
        <v>117.59999999999997</v>
      </c>
      <c r="I635" s="35"/>
      <c r="J635" s="93"/>
    </row>
    <row r="636" spans="1:10">
      <c r="B636" s="422"/>
      <c r="C636" s="422"/>
      <c r="D636" t="s">
        <v>13</v>
      </c>
      <c r="E636" s="201">
        <v>2</v>
      </c>
      <c r="F636" s="196"/>
      <c r="G636" s="73">
        <f t="shared" si="10"/>
        <v>119.59999999999997</v>
      </c>
      <c r="H636" s="421"/>
      <c r="I636"/>
      <c r="J636" s="201"/>
    </row>
    <row r="637" spans="1:10">
      <c r="B637" s="422"/>
      <c r="C637" s="422"/>
      <c r="D637" t="s">
        <v>14</v>
      </c>
      <c r="E637" s="201">
        <v>56</v>
      </c>
      <c r="F637" s="196"/>
      <c r="G637" s="73">
        <f t="shared" si="10"/>
        <v>175.59999999999997</v>
      </c>
      <c r="I637"/>
      <c r="J637" s="201"/>
    </row>
    <row r="638" spans="1:10">
      <c r="B638" s="422"/>
      <c r="C638" s="422"/>
      <c r="D638" t="s">
        <v>15</v>
      </c>
      <c r="E638" s="201">
        <v>5</v>
      </c>
      <c r="F638" s="196"/>
      <c r="G638" s="73">
        <f>+G637+E638-F638</f>
        <v>180.59999999999997</v>
      </c>
      <c r="H638" s="421"/>
      <c r="I638"/>
      <c r="J638" s="201"/>
    </row>
    <row r="639" spans="1:10">
      <c r="A639" s="3">
        <v>45016</v>
      </c>
      <c r="B639" s="422" t="s">
        <v>81</v>
      </c>
      <c r="C639" s="422" t="s">
        <v>17</v>
      </c>
      <c r="D639" t="s">
        <v>12</v>
      </c>
      <c r="E639" s="201"/>
      <c r="F639" s="196">
        <v>70</v>
      </c>
      <c r="G639" s="73">
        <f>+G638+E639-F639</f>
        <v>110.59999999999997</v>
      </c>
      <c r="I639"/>
      <c r="J639" s="201"/>
    </row>
    <row r="640" spans="1:10">
      <c r="A640" s="3">
        <v>45009</v>
      </c>
      <c r="B640" s="422">
        <v>26663</v>
      </c>
      <c r="C640" s="422" t="s">
        <v>17</v>
      </c>
      <c r="D640" t="s">
        <v>12</v>
      </c>
      <c r="E640" s="201"/>
      <c r="F640" s="196">
        <v>47.6</v>
      </c>
      <c r="G640" s="73">
        <f t="shared" ref="G640:G676" si="11">+G639+E640-F640</f>
        <v>62.999999999999964</v>
      </c>
      <c r="I640"/>
    </row>
    <row r="641" spans="1:11">
      <c r="A641" s="3">
        <v>45009</v>
      </c>
      <c r="B641" s="422">
        <v>26663</v>
      </c>
      <c r="C641" s="422" t="s">
        <v>17</v>
      </c>
      <c r="D641" t="s">
        <v>13</v>
      </c>
      <c r="E641" s="201"/>
      <c r="F641" s="196">
        <v>2</v>
      </c>
      <c r="G641" s="73">
        <f t="shared" si="11"/>
        <v>60.999999999999964</v>
      </c>
      <c r="K641" s="5"/>
    </row>
    <row r="642" spans="1:11">
      <c r="A642" s="70">
        <v>45013</v>
      </c>
      <c r="B642" s="422" t="s">
        <v>635</v>
      </c>
      <c r="C642" s="422" t="s">
        <v>17</v>
      </c>
      <c r="D642" t="s">
        <v>14</v>
      </c>
      <c r="E642" s="201"/>
      <c r="F642" s="201">
        <v>56</v>
      </c>
      <c r="G642" s="73">
        <f t="shared" si="11"/>
        <v>4.9999999999999645</v>
      </c>
      <c r="K642" s="5"/>
    </row>
    <row r="643" spans="1:11">
      <c r="A643" s="70">
        <v>45013</v>
      </c>
      <c r="B643" s="422" t="s">
        <v>635</v>
      </c>
      <c r="C643" s="422" t="s">
        <v>17</v>
      </c>
      <c r="D643" t="s">
        <v>15</v>
      </c>
      <c r="E643" s="201"/>
      <c r="F643" s="201">
        <v>5</v>
      </c>
      <c r="G643" s="73">
        <f t="shared" si="11"/>
        <v>-3.5527136788005009E-14</v>
      </c>
      <c r="K643" s="5"/>
    </row>
    <row r="644" spans="1:11">
      <c r="A644" s="81">
        <v>45016</v>
      </c>
      <c r="B644" s="421" t="s">
        <v>10</v>
      </c>
      <c r="C644" s="421" t="s">
        <v>18</v>
      </c>
      <c r="D644" t="s">
        <v>12</v>
      </c>
      <c r="E644" s="196">
        <v>114.3</v>
      </c>
      <c r="F644" s="201"/>
      <c r="G644" s="73">
        <f t="shared" si="11"/>
        <v>114.29999999999995</v>
      </c>
      <c r="K644" s="5"/>
    </row>
    <row r="645" spans="1:11">
      <c r="A645" s="70"/>
      <c r="B645" s="422"/>
      <c r="C645" s="422"/>
      <c r="D645" t="s">
        <v>13</v>
      </c>
      <c r="E645" s="196">
        <v>2</v>
      </c>
      <c r="F645" s="201"/>
      <c r="G645" s="73">
        <f t="shared" si="11"/>
        <v>116.29999999999995</v>
      </c>
      <c r="K645" s="5"/>
    </row>
    <row r="646" spans="1:11">
      <c r="A646" s="70"/>
      <c r="B646" s="422"/>
      <c r="C646" s="422"/>
      <c r="D646" t="s">
        <v>14</v>
      </c>
      <c r="E646" s="196">
        <v>60</v>
      </c>
      <c r="F646" s="201"/>
      <c r="G646" s="73">
        <f t="shared" si="11"/>
        <v>176.29999999999995</v>
      </c>
      <c r="K646" s="5"/>
    </row>
    <row r="647" spans="1:11">
      <c r="A647" s="70"/>
      <c r="B647" s="422"/>
      <c r="C647" s="422"/>
      <c r="D647" t="s">
        <v>15</v>
      </c>
      <c r="E647" s="196">
        <v>5</v>
      </c>
      <c r="F647" s="201"/>
      <c r="G647" s="73">
        <f t="shared" si="11"/>
        <v>181.29999999999995</v>
      </c>
      <c r="K647" s="5"/>
    </row>
    <row r="648" spans="1:11">
      <c r="A648" s="70"/>
      <c r="B648" s="422"/>
      <c r="C648" s="422"/>
      <c r="D648" t="s">
        <v>165</v>
      </c>
      <c r="E648" s="207">
        <v>102.5</v>
      </c>
      <c r="F648" s="201"/>
      <c r="G648" s="73">
        <f t="shared" si="11"/>
        <v>283.79999999999995</v>
      </c>
      <c r="K648" s="5"/>
    </row>
    <row r="649" spans="1:11">
      <c r="A649" s="3">
        <v>45016</v>
      </c>
      <c r="B649" s="422" t="s">
        <v>81</v>
      </c>
      <c r="C649" s="422" t="s">
        <v>18</v>
      </c>
      <c r="D649" t="s">
        <v>12</v>
      </c>
      <c r="E649" s="201"/>
      <c r="F649" s="201">
        <v>20</v>
      </c>
      <c r="G649" s="73">
        <f t="shared" si="11"/>
        <v>263.79999999999995</v>
      </c>
      <c r="I649" s="421"/>
      <c r="K649" s="196"/>
    </row>
    <row r="650" spans="1:11">
      <c r="A650" s="3">
        <v>45090</v>
      </c>
      <c r="B650" s="422">
        <v>26947</v>
      </c>
      <c r="C650" s="422" t="s">
        <v>18</v>
      </c>
      <c r="D650" t="s">
        <v>14</v>
      </c>
      <c r="E650" s="201"/>
      <c r="F650" s="196">
        <v>60</v>
      </c>
      <c r="G650" s="73">
        <f t="shared" si="11"/>
        <v>203.79999999999995</v>
      </c>
      <c r="I650" s="421"/>
      <c r="K650" s="196"/>
    </row>
    <row r="651" spans="1:11">
      <c r="A651" s="3">
        <v>45090</v>
      </c>
      <c r="B651" s="422">
        <v>26947</v>
      </c>
      <c r="C651" s="422" t="s">
        <v>18</v>
      </c>
      <c r="D651" t="s">
        <v>15</v>
      </c>
      <c r="E651" s="201"/>
      <c r="F651" s="196">
        <v>5</v>
      </c>
      <c r="G651" s="73">
        <f t="shared" si="11"/>
        <v>198.79999999999995</v>
      </c>
      <c r="I651" s="421"/>
      <c r="K651" s="196"/>
    </row>
    <row r="652" spans="1:11">
      <c r="B652" s="422" t="s">
        <v>160</v>
      </c>
      <c r="C652" s="422"/>
      <c r="D652" t="s">
        <v>165</v>
      </c>
      <c r="E652" s="201"/>
      <c r="F652" s="196">
        <v>51.2</v>
      </c>
      <c r="G652" s="73">
        <f t="shared" si="11"/>
        <v>147.59999999999997</v>
      </c>
      <c r="I652" s="421"/>
      <c r="K652" s="196"/>
    </row>
    <row r="653" spans="1:11">
      <c r="A653" s="3">
        <v>45110</v>
      </c>
      <c r="B653" s="422">
        <v>27041</v>
      </c>
      <c r="C653" s="422" t="s">
        <v>18</v>
      </c>
      <c r="D653" t="s">
        <v>12</v>
      </c>
      <c r="E653" s="201"/>
      <c r="F653" s="196">
        <v>94.3</v>
      </c>
      <c r="G653" s="73">
        <f t="shared" si="11"/>
        <v>53.299999999999969</v>
      </c>
      <c r="I653" s="421"/>
      <c r="K653" s="196"/>
    </row>
    <row r="654" spans="1:11">
      <c r="A654" s="3">
        <v>45110</v>
      </c>
      <c r="B654" s="422">
        <v>27041</v>
      </c>
      <c r="C654" s="422" t="s">
        <v>18</v>
      </c>
      <c r="D654" t="s">
        <v>13</v>
      </c>
      <c r="E654" s="201"/>
      <c r="F654" s="196">
        <v>2</v>
      </c>
      <c r="G654" s="73">
        <f t="shared" si="11"/>
        <v>51.299999999999969</v>
      </c>
      <c r="I654" s="421"/>
      <c r="K654" s="196"/>
    </row>
    <row r="655" spans="1:11">
      <c r="A655" s="3">
        <v>45111</v>
      </c>
      <c r="B655" s="422">
        <v>27190</v>
      </c>
      <c r="C655" s="422" t="s">
        <v>18</v>
      </c>
      <c r="D655" t="s">
        <v>165</v>
      </c>
      <c r="E655" s="201"/>
      <c r="F655" s="196">
        <v>51.3</v>
      </c>
      <c r="G655" s="73">
        <f t="shared" si="11"/>
        <v>0</v>
      </c>
      <c r="I655" s="421"/>
      <c r="K655" s="196"/>
    </row>
    <row r="656" spans="1:11">
      <c r="A656" s="81">
        <v>45046</v>
      </c>
      <c r="B656" s="421" t="s">
        <v>10</v>
      </c>
      <c r="C656" s="421" t="s">
        <v>19</v>
      </c>
      <c r="D656" t="s">
        <v>12</v>
      </c>
      <c r="E656" s="207">
        <v>119.6</v>
      </c>
      <c r="F656" s="207"/>
      <c r="G656" s="73">
        <f t="shared" si="11"/>
        <v>119.6</v>
      </c>
      <c r="I656" s="422"/>
      <c r="K656" s="196"/>
    </row>
    <row r="657" spans="1:12">
      <c r="A657" s="70"/>
      <c r="B657" s="422"/>
      <c r="C657" s="422"/>
      <c r="D657" t="s">
        <v>13</v>
      </c>
      <c r="E657" s="207">
        <v>2</v>
      </c>
      <c r="F657" s="207"/>
      <c r="G657" s="73">
        <f t="shared" si="11"/>
        <v>121.6</v>
      </c>
      <c r="L657" s="207"/>
    </row>
    <row r="658" spans="1:12">
      <c r="A658" s="70"/>
      <c r="B658" s="422"/>
      <c r="C658" s="422"/>
      <c r="D658" t="s">
        <v>14</v>
      </c>
      <c r="E658" s="207">
        <v>60</v>
      </c>
      <c r="F658" s="207"/>
      <c r="G658" s="73">
        <f t="shared" si="11"/>
        <v>181.6</v>
      </c>
      <c r="I658" s="421"/>
      <c r="K658" s="207"/>
    </row>
    <row r="659" spans="1:12">
      <c r="A659" s="70"/>
      <c r="B659" s="422"/>
      <c r="C659" s="422"/>
      <c r="D659" t="s">
        <v>15</v>
      </c>
      <c r="E659" s="207">
        <v>5</v>
      </c>
      <c r="F659" s="207"/>
      <c r="G659" s="73">
        <f t="shared" si="11"/>
        <v>186.6</v>
      </c>
      <c r="I659" s="422"/>
      <c r="K659" s="207"/>
    </row>
    <row r="660" spans="1:12">
      <c r="A660" s="70">
        <v>45046</v>
      </c>
      <c r="B660" s="422" t="s">
        <v>83</v>
      </c>
      <c r="C660" s="422" t="s">
        <v>19</v>
      </c>
      <c r="D660" t="s">
        <v>12</v>
      </c>
      <c r="E660" s="207"/>
      <c r="F660" s="207">
        <v>25</v>
      </c>
      <c r="G660" s="73">
        <f t="shared" si="11"/>
        <v>161.6</v>
      </c>
      <c r="I660" s="421"/>
      <c r="K660" s="207"/>
    </row>
    <row r="661" spans="1:12">
      <c r="A661" s="3">
        <v>45090</v>
      </c>
      <c r="B661" s="422">
        <v>26947</v>
      </c>
      <c r="C661" s="422" t="s">
        <v>19</v>
      </c>
      <c r="D661" t="s">
        <v>14</v>
      </c>
      <c r="E661" s="207"/>
      <c r="F661" s="196">
        <v>60</v>
      </c>
      <c r="G661" s="73">
        <f t="shared" si="11"/>
        <v>101.6</v>
      </c>
      <c r="I661" s="422"/>
      <c r="K661" s="207"/>
    </row>
    <row r="662" spans="1:12">
      <c r="A662" s="3">
        <v>45090</v>
      </c>
      <c r="B662" s="422">
        <v>26947</v>
      </c>
      <c r="C662" s="422" t="s">
        <v>19</v>
      </c>
      <c r="D662" t="s">
        <v>15</v>
      </c>
      <c r="E662" s="207"/>
      <c r="F662" s="196">
        <v>5</v>
      </c>
      <c r="G662" s="73">
        <f t="shared" si="11"/>
        <v>96.6</v>
      </c>
      <c r="I662" s="422"/>
      <c r="K662" s="207"/>
    </row>
    <row r="663" spans="1:12">
      <c r="A663" s="3">
        <v>45110</v>
      </c>
      <c r="B663" s="422">
        <v>27041</v>
      </c>
      <c r="C663" s="422" t="s">
        <v>19</v>
      </c>
      <c r="D663" t="s">
        <v>12</v>
      </c>
      <c r="E663" s="207"/>
      <c r="F663" s="196">
        <v>94.6</v>
      </c>
      <c r="G663" s="73">
        <f t="shared" si="11"/>
        <v>2</v>
      </c>
      <c r="I663" s="422"/>
      <c r="K663" s="207"/>
    </row>
    <row r="664" spans="1:12">
      <c r="A664" s="3">
        <v>45110</v>
      </c>
      <c r="B664" s="422">
        <v>27041</v>
      </c>
      <c r="C664" s="422" t="s">
        <v>19</v>
      </c>
      <c r="D664" t="s">
        <v>13</v>
      </c>
      <c r="E664" s="207"/>
      <c r="F664" s="196">
        <v>2</v>
      </c>
      <c r="G664" s="73">
        <f t="shared" si="11"/>
        <v>0</v>
      </c>
      <c r="I664" s="422"/>
      <c r="K664" s="207"/>
    </row>
    <row r="665" spans="1:12">
      <c r="A665" s="81">
        <v>45077</v>
      </c>
      <c r="B665" s="421" t="s">
        <v>10</v>
      </c>
      <c r="C665" s="421" t="s">
        <v>20</v>
      </c>
      <c r="D665" t="s">
        <v>12</v>
      </c>
      <c r="E665" s="207">
        <v>110.5</v>
      </c>
      <c r="F665" s="207"/>
      <c r="G665" s="73">
        <f t="shared" si="11"/>
        <v>110.5</v>
      </c>
      <c r="K665" s="207"/>
    </row>
    <row r="666" spans="1:12">
      <c r="A666" s="70"/>
      <c r="B666" s="422"/>
      <c r="C666" s="422"/>
      <c r="D666" t="s">
        <v>13</v>
      </c>
      <c r="E666" s="207">
        <v>2</v>
      </c>
      <c r="F666" s="207"/>
      <c r="G666" s="73">
        <f t="shared" si="11"/>
        <v>112.5</v>
      </c>
      <c r="K666" s="207"/>
      <c r="L666" s="28"/>
    </row>
    <row r="667" spans="1:12">
      <c r="A667" s="70"/>
      <c r="B667" s="422"/>
      <c r="C667" s="422"/>
      <c r="D667" t="s">
        <v>14</v>
      </c>
      <c r="E667" s="207">
        <v>60</v>
      </c>
      <c r="F667" s="207"/>
      <c r="G667" s="73">
        <f t="shared" si="11"/>
        <v>172.5</v>
      </c>
      <c r="I667" s="421"/>
      <c r="K667" s="207"/>
      <c r="L667" s="207"/>
    </row>
    <row r="668" spans="1:12">
      <c r="A668" s="70"/>
      <c r="B668" s="422"/>
      <c r="C668" s="422"/>
      <c r="D668" t="s">
        <v>15</v>
      </c>
      <c r="E668" s="207">
        <v>5</v>
      </c>
      <c r="F668" s="207"/>
      <c r="G668" s="73">
        <f t="shared" si="11"/>
        <v>177.5</v>
      </c>
      <c r="K668" s="207"/>
      <c r="L668" s="207"/>
    </row>
    <row r="669" spans="1:12">
      <c r="A669" s="3">
        <v>45090</v>
      </c>
      <c r="B669" s="422">
        <v>26947</v>
      </c>
      <c r="C669" s="422" t="s">
        <v>20</v>
      </c>
      <c r="D669" t="s">
        <v>14</v>
      </c>
      <c r="F669" s="196">
        <v>60</v>
      </c>
      <c r="G669" s="73">
        <f t="shared" si="11"/>
        <v>117.5</v>
      </c>
      <c r="K669" s="28"/>
    </row>
    <row r="670" spans="1:12">
      <c r="A670" s="3">
        <v>45090</v>
      </c>
      <c r="B670" s="422">
        <v>26947</v>
      </c>
      <c r="C670" s="422" t="s">
        <v>20</v>
      </c>
      <c r="D670" t="s">
        <v>15</v>
      </c>
      <c r="E670" s="207"/>
      <c r="F670" s="196">
        <v>5</v>
      </c>
      <c r="G670" s="73">
        <f t="shared" si="11"/>
        <v>112.5</v>
      </c>
    </row>
    <row r="671" spans="1:12">
      <c r="A671" s="3">
        <v>45110</v>
      </c>
      <c r="B671" s="422">
        <v>27041</v>
      </c>
      <c r="C671" s="422" t="s">
        <v>20</v>
      </c>
      <c r="D671" t="s">
        <v>12</v>
      </c>
      <c r="E671" s="207"/>
      <c r="F671" s="196">
        <v>35.5</v>
      </c>
      <c r="G671" s="73">
        <f t="shared" si="11"/>
        <v>77</v>
      </c>
    </row>
    <row r="672" spans="1:12">
      <c r="A672" s="3">
        <v>45110</v>
      </c>
      <c r="B672" s="422">
        <v>27041</v>
      </c>
      <c r="C672" s="422" t="s">
        <v>20</v>
      </c>
      <c r="D672" t="s">
        <v>13</v>
      </c>
      <c r="E672" s="207"/>
      <c r="F672" s="196">
        <v>2</v>
      </c>
      <c r="G672" s="73">
        <f t="shared" si="11"/>
        <v>75</v>
      </c>
    </row>
    <row r="673" spans="1:13">
      <c r="A673" s="70">
        <v>45077</v>
      </c>
      <c r="B673" s="422" t="s">
        <v>84</v>
      </c>
      <c r="C673" s="422" t="s">
        <v>19</v>
      </c>
      <c r="D673" t="s">
        <v>12</v>
      </c>
      <c r="E673" s="207"/>
      <c r="F673" s="207">
        <v>75</v>
      </c>
      <c r="G673" s="73">
        <f t="shared" si="11"/>
        <v>0</v>
      </c>
    </row>
    <row r="674" spans="1:13">
      <c r="A674" s="81">
        <v>45107</v>
      </c>
      <c r="B674" s="421" t="s">
        <v>10</v>
      </c>
      <c r="C674" s="421" t="s">
        <v>21</v>
      </c>
      <c r="D674" t="s">
        <v>12</v>
      </c>
      <c r="E674" s="207">
        <v>112.6</v>
      </c>
      <c r="F674" s="207"/>
      <c r="G674" s="73">
        <f t="shared" si="11"/>
        <v>112.6</v>
      </c>
    </row>
    <row r="675" spans="1:13">
      <c r="A675" s="70"/>
      <c r="B675" s="422"/>
      <c r="C675" s="422"/>
      <c r="D675" t="s">
        <v>13</v>
      </c>
      <c r="E675" s="207">
        <v>2</v>
      </c>
      <c r="F675" s="207"/>
      <c r="G675" s="73">
        <f t="shared" si="11"/>
        <v>114.6</v>
      </c>
    </row>
    <row r="676" spans="1:13">
      <c r="A676" s="70"/>
      <c r="B676" s="422"/>
      <c r="C676" s="422"/>
      <c r="D676" t="s">
        <v>14</v>
      </c>
      <c r="E676" s="207">
        <v>60</v>
      </c>
      <c r="F676" s="207"/>
      <c r="G676" s="73">
        <f t="shared" si="11"/>
        <v>174.6</v>
      </c>
      <c r="I676" s="440"/>
      <c r="J676" s="440"/>
      <c r="K676" s="440"/>
    </row>
    <row r="677" spans="1:13">
      <c r="A677" s="70"/>
      <c r="B677" s="422"/>
      <c r="C677" s="422"/>
      <c r="D677" t="s">
        <v>15</v>
      </c>
      <c r="E677" s="207">
        <v>5</v>
      </c>
      <c r="F677" s="207"/>
      <c r="G677" s="73">
        <f t="shared" ref="G677:G747" si="12">+G676+E677-F677</f>
        <v>179.6</v>
      </c>
      <c r="L677" s="207"/>
    </row>
    <row r="678" spans="1:13">
      <c r="A678" s="70">
        <v>45107</v>
      </c>
      <c r="B678" s="422" t="s">
        <v>86</v>
      </c>
      <c r="C678" s="422" t="s">
        <v>21</v>
      </c>
      <c r="D678" t="s">
        <v>12</v>
      </c>
      <c r="E678" s="207"/>
      <c r="F678" s="207">
        <v>50</v>
      </c>
      <c r="G678" s="73">
        <f t="shared" si="12"/>
        <v>129.6</v>
      </c>
      <c r="L678" s="207"/>
    </row>
    <row r="679" spans="1:13">
      <c r="A679" s="70">
        <v>45203</v>
      </c>
      <c r="B679" s="422">
        <v>27567</v>
      </c>
      <c r="C679" s="422" t="s">
        <v>21</v>
      </c>
      <c r="D679" t="s">
        <v>12</v>
      </c>
      <c r="E679" s="207"/>
      <c r="F679" s="207">
        <v>62.6</v>
      </c>
      <c r="G679" s="73">
        <f t="shared" si="12"/>
        <v>67</v>
      </c>
      <c r="L679" s="207"/>
    </row>
    <row r="680" spans="1:13">
      <c r="A680" s="70">
        <v>45203</v>
      </c>
      <c r="B680" s="422">
        <v>27567</v>
      </c>
      <c r="C680" s="422" t="s">
        <v>21</v>
      </c>
      <c r="D680" t="s">
        <v>13</v>
      </c>
      <c r="E680" s="207"/>
      <c r="F680" s="207">
        <v>2</v>
      </c>
      <c r="G680" s="73">
        <f t="shared" si="12"/>
        <v>65</v>
      </c>
      <c r="L680" s="207"/>
    </row>
    <row r="681" spans="1:13">
      <c r="A681" s="3">
        <v>45259</v>
      </c>
      <c r="B681" s="422">
        <v>27851</v>
      </c>
      <c r="C681" s="422" t="s">
        <v>21</v>
      </c>
      <c r="D681" t="s">
        <v>14</v>
      </c>
      <c r="F681" s="196">
        <v>60</v>
      </c>
      <c r="G681" s="73">
        <f t="shared" si="12"/>
        <v>5</v>
      </c>
      <c r="L681" s="207"/>
    </row>
    <row r="682" spans="1:13">
      <c r="A682" s="3">
        <v>45259</v>
      </c>
      <c r="B682" s="422">
        <v>27851</v>
      </c>
      <c r="C682" s="422" t="s">
        <v>21</v>
      </c>
      <c r="D682" t="s">
        <v>15</v>
      </c>
      <c r="E682" s="207"/>
      <c r="F682" s="196">
        <v>5</v>
      </c>
      <c r="G682" s="73">
        <f t="shared" si="12"/>
        <v>0</v>
      </c>
      <c r="L682" s="207"/>
    </row>
    <row r="683" spans="1:13">
      <c r="A683" s="81">
        <v>45138</v>
      </c>
      <c r="B683" s="421" t="s">
        <v>10</v>
      </c>
      <c r="C683" s="421" t="s">
        <v>22</v>
      </c>
      <c r="D683" t="s">
        <v>12</v>
      </c>
      <c r="E683" s="207">
        <v>106.1</v>
      </c>
      <c r="F683" s="207"/>
      <c r="G683" s="73">
        <f t="shared" si="12"/>
        <v>106.1</v>
      </c>
    </row>
    <row r="684" spans="1:13">
      <c r="A684" s="70"/>
      <c r="B684" s="422"/>
      <c r="C684" s="422"/>
      <c r="D684" t="s">
        <v>13</v>
      </c>
      <c r="E684" s="207">
        <v>2</v>
      </c>
      <c r="F684" s="207"/>
      <c r="G684" s="73">
        <f t="shared" si="12"/>
        <v>108.1</v>
      </c>
    </row>
    <row r="685" spans="1:13">
      <c r="A685" s="70"/>
      <c r="B685" s="422"/>
      <c r="C685" s="422"/>
      <c r="D685" t="s">
        <v>14</v>
      </c>
      <c r="E685" s="207">
        <v>60</v>
      </c>
      <c r="F685" s="207"/>
      <c r="G685" s="73">
        <f t="shared" si="12"/>
        <v>168.1</v>
      </c>
      <c r="L685" s="207"/>
    </row>
    <row r="686" spans="1:13">
      <c r="A686" s="70"/>
      <c r="B686" s="422"/>
      <c r="C686" s="422"/>
      <c r="D686" t="s">
        <v>15</v>
      </c>
      <c r="E686" s="207">
        <v>5</v>
      </c>
      <c r="F686" s="207"/>
      <c r="G686" s="73">
        <f t="shared" si="12"/>
        <v>173.1</v>
      </c>
      <c r="L686" s="207"/>
    </row>
    <row r="687" spans="1:13">
      <c r="A687" s="70">
        <v>45138</v>
      </c>
      <c r="B687" s="422" t="s">
        <v>87</v>
      </c>
      <c r="C687" s="422" t="s">
        <v>22</v>
      </c>
      <c r="D687" t="s">
        <v>12</v>
      </c>
      <c r="E687" s="207"/>
      <c r="F687" s="207">
        <v>35</v>
      </c>
      <c r="G687" s="73">
        <f t="shared" si="12"/>
        <v>138.1</v>
      </c>
      <c r="M687"/>
    </row>
    <row r="688" spans="1:13">
      <c r="A688" s="70">
        <v>45203</v>
      </c>
      <c r="B688" s="422">
        <v>27567</v>
      </c>
      <c r="C688" s="422" t="s">
        <v>22</v>
      </c>
      <c r="D688" t="s">
        <v>12</v>
      </c>
      <c r="E688" s="207"/>
      <c r="F688" s="207">
        <v>71.099999999999994</v>
      </c>
      <c r="G688" s="73">
        <f t="shared" si="12"/>
        <v>67</v>
      </c>
    </row>
    <row r="689" spans="1:12">
      <c r="A689" s="70">
        <v>45203</v>
      </c>
      <c r="B689" s="422">
        <v>27567</v>
      </c>
      <c r="C689" s="422" t="s">
        <v>22</v>
      </c>
      <c r="D689" t="s">
        <v>13</v>
      </c>
      <c r="E689" s="207"/>
      <c r="F689" s="207">
        <v>2</v>
      </c>
      <c r="G689" s="73">
        <f t="shared" si="12"/>
        <v>65</v>
      </c>
    </row>
    <row r="690" spans="1:12">
      <c r="A690" s="3">
        <v>45259</v>
      </c>
      <c r="B690" s="422">
        <v>27851</v>
      </c>
      <c r="C690" s="422" t="s">
        <v>22</v>
      </c>
      <c r="D690" t="s">
        <v>14</v>
      </c>
      <c r="F690" s="196">
        <v>60</v>
      </c>
      <c r="G690" s="73">
        <f t="shared" si="12"/>
        <v>5</v>
      </c>
    </row>
    <row r="691" spans="1:12">
      <c r="A691" s="3">
        <v>45259</v>
      </c>
      <c r="B691" s="422">
        <v>27851</v>
      </c>
      <c r="C691" s="422" t="s">
        <v>22</v>
      </c>
      <c r="D691" t="s">
        <v>15</v>
      </c>
      <c r="E691" s="207"/>
      <c r="F691" s="196">
        <v>5</v>
      </c>
      <c r="G691" s="73">
        <f t="shared" si="12"/>
        <v>0</v>
      </c>
    </row>
    <row r="692" spans="1:12" ht="14.25" customHeight="1">
      <c r="A692" s="31">
        <v>45169</v>
      </c>
      <c r="B692" s="421" t="s">
        <v>10</v>
      </c>
      <c r="C692" s="421" t="s">
        <v>23</v>
      </c>
      <c r="D692" t="s">
        <v>12</v>
      </c>
      <c r="E692" s="207">
        <v>101.4</v>
      </c>
      <c r="F692" s="207"/>
      <c r="G692" s="73">
        <f t="shared" si="12"/>
        <v>101.4</v>
      </c>
    </row>
    <row r="693" spans="1:12">
      <c r="B693" s="422"/>
      <c r="C693" s="422"/>
      <c r="D693" t="s">
        <v>13</v>
      </c>
      <c r="E693" s="207">
        <v>2</v>
      </c>
      <c r="F693" s="207"/>
      <c r="G693" s="73">
        <f t="shared" si="12"/>
        <v>103.4</v>
      </c>
      <c r="L693" s="207"/>
    </row>
    <row r="694" spans="1:12">
      <c r="B694" s="422"/>
      <c r="C694" s="422"/>
      <c r="D694" t="s">
        <v>14</v>
      </c>
      <c r="E694" s="207">
        <v>60</v>
      </c>
      <c r="F694" s="207"/>
      <c r="G694" s="73">
        <f t="shared" si="12"/>
        <v>163.4</v>
      </c>
      <c r="L694" s="207"/>
    </row>
    <row r="695" spans="1:12">
      <c r="B695" s="422"/>
      <c r="C695" s="422"/>
      <c r="D695" t="s">
        <v>15</v>
      </c>
      <c r="E695" s="207">
        <v>5</v>
      </c>
      <c r="F695" s="207"/>
      <c r="G695" s="73">
        <f t="shared" si="12"/>
        <v>168.4</v>
      </c>
    </row>
    <row r="696" spans="1:12">
      <c r="B696" s="422"/>
      <c r="C696" s="422"/>
      <c r="D696" t="s">
        <v>45</v>
      </c>
      <c r="E696" s="207">
        <v>15</v>
      </c>
      <c r="F696" s="207"/>
      <c r="G696" s="73">
        <f t="shared" si="12"/>
        <v>183.4</v>
      </c>
      <c r="I696" s="422"/>
    </row>
    <row r="697" spans="1:12">
      <c r="A697" s="3">
        <v>45169</v>
      </c>
      <c r="B697" s="422" t="s">
        <v>88</v>
      </c>
      <c r="C697" s="422" t="s">
        <v>23</v>
      </c>
      <c r="D697" t="s">
        <v>12</v>
      </c>
      <c r="E697" s="207"/>
      <c r="F697" s="207">
        <v>5</v>
      </c>
      <c r="G697" s="73">
        <f t="shared" si="12"/>
        <v>178.4</v>
      </c>
    </row>
    <row r="698" spans="1:12">
      <c r="A698" s="70">
        <v>45203</v>
      </c>
      <c r="B698" s="422">
        <v>27567</v>
      </c>
      <c r="C698" s="422" t="s">
        <v>23</v>
      </c>
      <c r="D698" t="s">
        <v>12</v>
      </c>
      <c r="F698" s="2">
        <v>96.4</v>
      </c>
      <c r="G698" s="73">
        <f t="shared" si="12"/>
        <v>82</v>
      </c>
      <c r="L698" s="207"/>
    </row>
    <row r="699" spans="1:12">
      <c r="A699" s="70">
        <v>45203</v>
      </c>
      <c r="B699" s="422">
        <v>27567</v>
      </c>
      <c r="C699" s="422" t="s">
        <v>23</v>
      </c>
      <c r="D699" t="s">
        <v>13</v>
      </c>
      <c r="F699" s="2">
        <v>2</v>
      </c>
      <c r="G699" s="73">
        <f t="shared" si="12"/>
        <v>80</v>
      </c>
      <c r="L699" s="207"/>
    </row>
    <row r="700" spans="1:12">
      <c r="A700" s="3">
        <v>45259</v>
      </c>
      <c r="B700" s="422">
        <v>27851</v>
      </c>
      <c r="C700" s="422" t="s">
        <v>23</v>
      </c>
      <c r="D700" t="s">
        <v>14</v>
      </c>
      <c r="F700" s="196">
        <v>60</v>
      </c>
      <c r="G700" s="73">
        <f t="shared" si="12"/>
        <v>20</v>
      </c>
      <c r="L700" s="207"/>
    </row>
    <row r="701" spans="1:12">
      <c r="A701" s="3">
        <v>45259</v>
      </c>
      <c r="B701" s="422">
        <v>27851</v>
      </c>
      <c r="C701" s="422" t="s">
        <v>23</v>
      </c>
      <c r="D701" t="s">
        <v>15</v>
      </c>
      <c r="E701" s="207"/>
      <c r="F701" s="196">
        <v>5</v>
      </c>
      <c r="G701" s="73">
        <f t="shared" si="12"/>
        <v>15</v>
      </c>
      <c r="L701" s="207"/>
    </row>
    <row r="702" spans="1:12">
      <c r="A702" s="3">
        <v>45259</v>
      </c>
      <c r="B702" s="422">
        <v>27851</v>
      </c>
      <c r="C702" s="422" t="s">
        <v>23</v>
      </c>
      <c r="D702" t="s">
        <v>45</v>
      </c>
      <c r="F702" s="2">
        <v>15</v>
      </c>
      <c r="G702" s="73">
        <f t="shared" si="12"/>
        <v>0</v>
      </c>
      <c r="L702" s="207"/>
    </row>
    <row r="703" spans="1:12">
      <c r="A703" s="31">
        <v>45199</v>
      </c>
      <c r="B703" s="421" t="s">
        <v>10</v>
      </c>
      <c r="C703" s="421" t="s">
        <v>41</v>
      </c>
      <c r="D703" t="s">
        <v>12</v>
      </c>
      <c r="E703" s="207">
        <v>101</v>
      </c>
      <c r="G703" s="73">
        <f t="shared" si="12"/>
        <v>101</v>
      </c>
      <c r="K703" s="5"/>
    </row>
    <row r="704" spans="1:12">
      <c r="A704" s="70"/>
      <c r="B704" s="422"/>
      <c r="C704" s="422"/>
      <c r="D704" t="s">
        <v>13</v>
      </c>
      <c r="E704" s="207">
        <v>2</v>
      </c>
      <c r="G704" s="73">
        <f t="shared" si="12"/>
        <v>103</v>
      </c>
    </row>
    <row r="705" spans="1:12">
      <c r="A705" s="70"/>
      <c r="B705" s="422"/>
      <c r="C705" s="422"/>
      <c r="D705" t="s">
        <v>14</v>
      </c>
      <c r="E705" s="207">
        <v>60</v>
      </c>
      <c r="G705" s="73">
        <f t="shared" si="12"/>
        <v>163</v>
      </c>
    </row>
    <row r="706" spans="1:12">
      <c r="A706" s="70"/>
      <c r="B706" s="422"/>
      <c r="C706" s="422"/>
      <c r="D706" t="s">
        <v>15</v>
      </c>
      <c r="E706" s="207">
        <v>5</v>
      </c>
      <c r="G706" s="73">
        <f t="shared" si="12"/>
        <v>168</v>
      </c>
    </row>
    <row r="707" spans="1:12">
      <c r="A707" s="432"/>
      <c r="B707" s="422"/>
      <c r="C707" s="422"/>
      <c r="D707" t="s">
        <v>51</v>
      </c>
      <c r="E707" s="207">
        <v>10</v>
      </c>
      <c r="G707" s="73">
        <f t="shared" si="12"/>
        <v>178</v>
      </c>
      <c r="L707" s="20"/>
    </row>
    <row r="708" spans="1:12">
      <c r="A708" s="432"/>
      <c r="B708" s="422"/>
      <c r="C708" s="422"/>
      <c r="D708" t="s">
        <v>52</v>
      </c>
      <c r="E708" s="207">
        <v>10</v>
      </c>
      <c r="G708" s="73">
        <f t="shared" si="12"/>
        <v>188</v>
      </c>
      <c r="L708" s="20"/>
    </row>
    <row r="709" spans="1:12">
      <c r="A709" s="3">
        <v>45199</v>
      </c>
      <c r="B709" s="422" t="s">
        <v>91</v>
      </c>
      <c r="C709" s="422" t="s">
        <v>41</v>
      </c>
      <c r="D709" t="s">
        <v>12</v>
      </c>
      <c r="F709" s="2">
        <v>5</v>
      </c>
      <c r="G709" s="73">
        <f t="shared" si="12"/>
        <v>183</v>
      </c>
    </row>
    <row r="710" spans="1:12">
      <c r="A710" s="3">
        <v>45254</v>
      </c>
      <c r="B710" s="422">
        <v>27835</v>
      </c>
      <c r="C710" s="422" t="s">
        <v>41</v>
      </c>
      <c r="D710" t="s">
        <v>12</v>
      </c>
      <c r="F710" s="2">
        <v>96</v>
      </c>
      <c r="G710" s="73">
        <f t="shared" si="12"/>
        <v>87</v>
      </c>
    </row>
    <row r="711" spans="1:12">
      <c r="A711" s="3">
        <v>45254</v>
      </c>
      <c r="B711" s="422">
        <v>27835</v>
      </c>
      <c r="C711" s="422" t="s">
        <v>41</v>
      </c>
      <c r="D711" t="s">
        <v>13</v>
      </c>
      <c r="F711" s="2">
        <v>2</v>
      </c>
      <c r="G711" s="73">
        <f t="shared" si="12"/>
        <v>85</v>
      </c>
    </row>
    <row r="712" spans="1:12">
      <c r="A712" s="3">
        <v>45259</v>
      </c>
      <c r="B712" s="422">
        <v>27851</v>
      </c>
      <c r="C712" s="422" t="s">
        <v>41</v>
      </c>
      <c r="D712" t="s">
        <v>51</v>
      </c>
      <c r="F712" s="207">
        <v>10</v>
      </c>
      <c r="G712" s="73">
        <f t="shared" si="12"/>
        <v>75</v>
      </c>
    </row>
    <row r="713" spans="1:12">
      <c r="A713" s="3">
        <v>45259</v>
      </c>
      <c r="B713" s="422">
        <v>27851</v>
      </c>
      <c r="C713" s="422" t="s">
        <v>41</v>
      </c>
      <c r="D713" t="s">
        <v>52</v>
      </c>
      <c r="F713" s="207">
        <v>10</v>
      </c>
      <c r="G713" s="73">
        <f t="shared" si="12"/>
        <v>65</v>
      </c>
    </row>
    <row r="714" spans="1:12">
      <c r="A714" s="3">
        <v>45357</v>
      </c>
      <c r="B714" s="422">
        <v>28469</v>
      </c>
      <c r="C714" s="422" t="s">
        <v>41</v>
      </c>
      <c r="D714" t="s">
        <v>14</v>
      </c>
      <c r="E714" s="207"/>
      <c r="F714" s="207">
        <v>60</v>
      </c>
      <c r="G714" s="73">
        <f t="shared" si="12"/>
        <v>5</v>
      </c>
    </row>
    <row r="715" spans="1:12">
      <c r="A715" s="3">
        <v>45357</v>
      </c>
      <c r="B715" s="422">
        <v>28469</v>
      </c>
      <c r="C715" s="422" t="s">
        <v>41</v>
      </c>
      <c r="D715" t="s">
        <v>15</v>
      </c>
      <c r="E715" s="207"/>
      <c r="F715" s="207">
        <v>5</v>
      </c>
      <c r="G715" s="73">
        <f t="shared" si="12"/>
        <v>0</v>
      </c>
    </row>
    <row r="716" spans="1:12">
      <c r="A716" s="31">
        <v>45230</v>
      </c>
      <c r="B716" s="421" t="s">
        <v>10</v>
      </c>
      <c r="C716" s="421" t="s">
        <v>25</v>
      </c>
      <c r="D716" t="s">
        <v>12</v>
      </c>
      <c r="E716" s="20">
        <v>98.2</v>
      </c>
      <c r="F716" s="46"/>
      <c r="G716" s="73">
        <f t="shared" si="12"/>
        <v>98.2</v>
      </c>
    </row>
    <row r="717" spans="1:12">
      <c r="B717" s="422"/>
      <c r="C717" s="422"/>
      <c r="D717" t="s">
        <v>13</v>
      </c>
      <c r="E717" s="20">
        <v>2</v>
      </c>
      <c r="F717" s="46"/>
      <c r="G717" s="73">
        <f t="shared" si="12"/>
        <v>100.2</v>
      </c>
      <c r="I717" s="422"/>
      <c r="K717" s="207"/>
      <c r="L717" s="28"/>
    </row>
    <row r="718" spans="1:12">
      <c r="B718" s="422"/>
      <c r="C718" s="422"/>
      <c r="D718" t="s">
        <v>14</v>
      </c>
      <c r="E718" s="207">
        <v>60</v>
      </c>
      <c r="F718" s="46"/>
      <c r="G718" s="73">
        <f t="shared" si="12"/>
        <v>160.19999999999999</v>
      </c>
      <c r="I718" s="421"/>
      <c r="K718" s="207"/>
    </row>
    <row r="719" spans="1:12">
      <c r="B719" s="422"/>
      <c r="C719" s="422"/>
      <c r="D719" t="s">
        <v>15</v>
      </c>
      <c r="E719" s="207">
        <v>5</v>
      </c>
      <c r="F719" s="46"/>
      <c r="G719" s="73">
        <f t="shared" si="12"/>
        <v>165.2</v>
      </c>
      <c r="I719" s="421"/>
      <c r="K719" s="207"/>
    </row>
    <row r="720" spans="1:12">
      <c r="A720" s="70">
        <v>45230</v>
      </c>
      <c r="B720" s="422" t="s">
        <v>75</v>
      </c>
      <c r="C720" s="422" t="s">
        <v>25</v>
      </c>
      <c r="D720" t="s">
        <v>12</v>
      </c>
      <c r="E720" s="207"/>
      <c r="F720" s="207">
        <v>5</v>
      </c>
      <c r="G720" s="73">
        <f t="shared" si="12"/>
        <v>160.19999999999999</v>
      </c>
      <c r="I720" s="421"/>
      <c r="K720" s="207"/>
    </row>
    <row r="721" spans="1:11">
      <c r="A721" s="3">
        <v>45254</v>
      </c>
      <c r="B721" s="422">
        <v>27835</v>
      </c>
      <c r="C721" s="422" t="s">
        <v>25</v>
      </c>
      <c r="D721" t="s">
        <v>12</v>
      </c>
      <c r="E721" s="207"/>
      <c r="F721" s="207">
        <v>93.2</v>
      </c>
      <c r="G721" s="73">
        <f t="shared" si="12"/>
        <v>66.999999999999986</v>
      </c>
      <c r="I721" s="421"/>
      <c r="K721" s="207"/>
    </row>
    <row r="722" spans="1:11">
      <c r="A722" s="3">
        <v>45254</v>
      </c>
      <c r="B722" s="422">
        <v>27835</v>
      </c>
      <c r="C722" s="422" t="s">
        <v>25</v>
      </c>
      <c r="D722" t="s">
        <v>13</v>
      </c>
      <c r="F722" s="2">
        <v>2</v>
      </c>
      <c r="G722" s="73">
        <f t="shared" si="12"/>
        <v>64.999999999999986</v>
      </c>
      <c r="I722" s="421"/>
      <c r="K722" s="207"/>
    </row>
    <row r="723" spans="1:11">
      <c r="A723" s="3">
        <v>45357</v>
      </c>
      <c r="B723" s="422">
        <v>28469</v>
      </c>
      <c r="C723" s="422" t="s">
        <v>25</v>
      </c>
      <c r="D723" t="s">
        <v>14</v>
      </c>
      <c r="E723" s="207"/>
      <c r="F723" s="207">
        <v>60</v>
      </c>
      <c r="G723" s="73">
        <f t="shared" si="12"/>
        <v>4.9999999999999858</v>
      </c>
      <c r="I723" s="421"/>
      <c r="K723" s="207"/>
    </row>
    <row r="724" spans="1:11">
      <c r="A724" s="3">
        <v>45357</v>
      </c>
      <c r="B724" s="422">
        <v>28469</v>
      </c>
      <c r="C724" s="422" t="s">
        <v>25</v>
      </c>
      <c r="D724" t="s">
        <v>15</v>
      </c>
      <c r="E724" s="207"/>
      <c r="F724" s="207">
        <v>5</v>
      </c>
      <c r="G724" s="73">
        <f t="shared" si="12"/>
        <v>-1.4210854715202004E-14</v>
      </c>
      <c r="I724" s="421"/>
      <c r="K724" s="207"/>
    </row>
    <row r="725" spans="1:11">
      <c r="A725" s="31">
        <v>45260</v>
      </c>
      <c r="B725" s="421" t="s">
        <v>10</v>
      </c>
      <c r="C725" s="421" t="s">
        <v>26</v>
      </c>
      <c r="D725" t="s">
        <v>12</v>
      </c>
      <c r="E725" s="20">
        <v>106.7</v>
      </c>
      <c r="G725" s="73">
        <f t="shared" si="12"/>
        <v>106.69999999999999</v>
      </c>
      <c r="I725" s="421"/>
      <c r="K725" s="207"/>
    </row>
    <row r="726" spans="1:11">
      <c r="A726" s="31"/>
      <c r="B726" s="422"/>
      <c r="C726" s="422"/>
      <c r="D726" t="s">
        <v>13</v>
      </c>
      <c r="E726" s="20">
        <v>5</v>
      </c>
      <c r="G726" s="73">
        <f t="shared" si="12"/>
        <v>111.69999999999999</v>
      </c>
      <c r="I726" s="422"/>
      <c r="K726" s="207"/>
    </row>
    <row r="727" spans="1:11">
      <c r="A727" s="31"/>
      <c r="B727" s="422"/>
      <c r="C727" s="422"/>
      <c r="D727" t="s">
        <v>14</v>
      </c>
      <c r="E727" s="207">
        <v>60</v>
      </c>
      <c r="G727" s="73">
        <f t="shared" si="12"/>
        <v>171.7</v>
      </c>
      <c r="I727" s="421"/>
      <c r="K727" s="207"/>
    </row>
    <row r="728" spans="1:11">
      <c r="A728" s="31"/>
      <c r="B728" s="422"/>
      <c r="C728" s="422"/>
      <c r="D728" t="s">
        <v>15</v>
      </c>
      <c r="E728" s="207">
        <v>5</v>
      </c>
      <c r="G728" s="73">
        <f t="shared" si="12"/>
        <v>176.7</v>
      </c>
      <c r="K728" s="207"/>
    </row>
    <row r="729" spans="1:11">
      <c r="A729" s="31">
        <v>45348</v>
      </c>
      <c r="B729" s="422">
        <v>28295</v>
      </c>
      <c r="C729" s="422" t="s">
        <v>26</v>
      </c>
      <c r="D729" t="s">
        <v>12</v>
      </c>
      <c r="E729" s="207"/>
      <c r="F729" s="2">
        <v>80</v>
      </c>
      <c r="G729" s="73">
        <f t="shared" si="12"/>
        <v>96.699999999999989</v>
      </c>
      <c r="I729" s="421"/>
      <c r="K729" s="207"/>
    </row>
    <row r="730" spans="1:11">
      <c r="A730" s="3">
        <v>45355</v>
      </c>
      <c r="B730" s="422">
        <v>28386</v>
      </c>
      <c r="C730" s="422" t="s">
        <v>26</v>
      </c>
      <c r="D730" t="s">
        <v>12</v>
      </c>
      <c r="E730" s="207"/>
      <c r="F730" s="2">
        <v>26.7</v>
      </c>
      <c r="G730" s="73">
        <f t="shared" si="12"/>
        <v>69.999999999999986</v>
      </c>
      <c r="K730" s="207"/>
    </row>
    <row r="731" spans="1:11">
      <c r="A731" s="3">
        <v>45355</v>
      </c>
      <c r="B731" s="422">
        <v>28386</v>
      </c>
      <c r="C731" s="422" t="s">
        <v>26</v>
      </c>
      <c r="D731" t="s">
        <v>13</v>
      </c>
      <c r="E731" s="207"/>
      <c r="F731" s="2">
        <v>5</v>
      </c>
      <c r="G731" s="73">
        <f t="shared" si="12"/>
        <v>64.999999999999986</v>
      </c>
      <c r="I731" s="421"/>
      <c r="K731" s="207"/>
    </row>
    <row r="732" spans="1:11">
      <c r="A732" s="3">
        <v>45357</v>
      </c>
      <c r="B732" s="422">
        <v>28469</v>
      </c>
      <c r="C732" s="422" t="s">
        <v>26</v>
      </c>
      <c r="D732" t="s">
        <v>14</v>
      </c>
      <c r="E732" s="207"/>
      <c r="F732" s="207">
        <v>60</v>
      </c>
      <c r="G732" s="73">
        <f t="shared" si="12"/>
        <v>4.9999999999999858</v>
      </c>
      <c r="I732" s="421"/>
      <c r="K732" s="207"/>
    </row>
    <row r="733" spans="1:11">
      <c r="A733" s="3">
        <v>45357</v>
      </c>
      <c r="B733" s="422">
        <v>28469</v>
      </c>
      <c r="C733" s="422" t="s">
        <v>26</v>
      </c>
      <c r="D733" t="s">
        <v>15</v>
      </c>
      <c r="E733" s="207"/>
      <c r="F733" s="207">
        <v>5</v>
      </c>
      <c r="G733" s="73">
        <f t="shared" si="12"/>
        <v>-1.4210854715202004E-14</v>
      </c>
      <c r="I733" s="421"/>
      <c r="K733" s="207"/>
    </row>
    <row r="734" spans="1:11">
      <c r="A734" s="31">
        <v>45291</v>
      </c>
      <c r="B734" s="421" t="s">
        <v>10</v>
      </c>
      <c r="C734" s="421" t="s">
        <v>27</v>
      </c>
      <c r="D734" t="s">
        <v>12</v>
      </c>
      <c r="E734" s="20">
        <v>114</v>
      </c>
      <c r="G734" s="73">
        <f t="shared" si="12"/>
        <v>113.99999999999999</v>
      </c>
      <c r="K734" s="207"/>
    </row>
    <row r="735" spans="1:11">
      <c r="B735" s="422"/>
      <c r="C735" s="422"/>
      <c r="D735" t="s">
        <v>13</v>
      </c>
      <c r="E735" s="20">
        <v>5</v>
      </c>
      <c r="G735" s="73">
        <f t="shared" si="12"/>
        <v>118.99999999999999</v>
      </c>
      <c r="K735" s="207"/>
    </row>
    <row r="736" spans="1:11">
      <c r="B736" s="422"/>
      <c r="C736" s="422"/>
      <c r="D736" t="s">
        <v>14</v>
      </c>
      <c r="E736" s="207">
        <v>60</v>
      </c>
      <c r="G736" s="73">
        <f t="shared" si="12"/>
        <v>179</v>
      </c>
      <c r="I736" s="421"/>
      <c r="K736" s="207"/>
    </row>
    <row r="737" spans="1:12">
      <c r="B737" s="422"/>
      <c r="C737" s="422"/>
      <c r="D737" t="s">
        <v>15</v>
      </c>
      <c r="E737" s="207">
        <v>5</v>
      </c>
      <c r="G737" s="73">
        <f t="shared" si="12"/>
        <v>184</v>
      </c>
      <c r="I737" s="422"/>
      <c r="K737" s="207"/>
    </row>
    <row r="738" spans="1:12">
      <c r="A738" s="3">
        <v>45355</v>
      </c>
      <c r="B738" s="422">
        <v>28386</v>
      </c>
      <c r="C738" s="422" t="s">
        <v>27</v>
      </c>
      <c r="D738" t="s">
        <v>12</v>
      </c>
      <c r="E738" s="207"/>
      <c r="F738" s="2">
        <v>114</v>
      </c>
      <c r="G738" s="73">
        <f t="shared" si="12"/>
        <v>70</v>
      </c>
      <c r="I738" s="422"/>
      <c r="K738" s="207"/>
    </row>
    <row r="739" spans="1:12">
      <c r="A739" s="3">
        <v>45355</v>
      </c>
      <c r="B739" s="422">
        <v>28386</v>
      </c>
      <c r="C739" s="422" t="s">
        <v>27</v>
      </c>
      <c r="D739" t="s">
        <v>13</v>
      </c>
      <c r="E739" s="207"/>
      <c r="F739" s="2">
        <v>5</v>
      </c>
      <c r="G739" s="73">
        <f t="shared" si="12"/>
        <v>65</v>
      </c>
      <c r="I739" s="422"/>
      <c r="K739" s="207"/>
    </row>
    <row r="740" spans="1:12">
      <c r="A740" s="3">
        <v>45357</v>
      </c>
      <c r="B740" s="422">
        <v>28469</v>
      </c>
      <c r="C740" s="422" t="s">
        <v>27</v>
      </c>
      <c r="D740" t="s">
        <v>14</v>
      </c>
      <c r="E740" s="207"/>
      <c r="F740" s="207">
        <v>60</v>
      </c>
      <c r="G740" s="73">
        <f t="shared" si="12"/>
        <v>5</v>
      </c>
      <c r="I740" s="422"/>
      <c r="K740" s="207"/>
    </row>
    <row r="741" spans="1:12">
      <c r="A741" s="3">
        <v>45357</v>
      </c>
      <c r="B741" s="422">
        <v>28469</v>
      </c>
      <c r="C741" s="422" t="s">
        <v>27</v>
      </c>
      <c r="D741" t="s">
        <v>15</v>
      </c>
      <c r="E741" s="207"/>
      <c r="F741" s="207">
        <v>5</v>
      </c>
      <c r="G741" s="73">
        <f t="shared" si="12"/>
        <v>0</v>
      </c>
      <c r="I741" s="422"/>
      <c r="K741" s="207"/>
    </row>
    <row r="742" spans="1:12">
      <c r="A742" s="81">
        <v>45322</v>
      </c>
      <c r="B742" s="421" t="s">
        <v>10</v>
      </c>
      <c r="C742" s="421" t="s">
        <v>11</v>
      </c>
      <c r="D742" t="s">
        <v>12</v>
      </c>
      <c r="E742" s="20">
        <v>127.3</v>
      </c>
      <c r="G742" s="73">
        <f t="shared" si="12"/>
        <v>127.3</v>
      </c>
      <c r="I742" s="422"/>
      <c r="K742" s="28"/>
    </row>
    <row r="743" spans="1:12">
      <c r="A743" s="70"/>
      <c r="B743" s="422"/>
      <c r="C743" s="422"/>
      <c r="D743" t="s">
        <v>13</v>
      </c>
      <c r="E743" s="20">
        <v>8</v>
      </c>
      <c r="G743" s="73">
        <f t="shared" si="12"/>
        <v>135.30000000000001</v>
      </c>
    </row>
    <row r="744" spans="1:12">
      <c r="A744" s="70"/>
      <c r="B744" s="422"/>
      <c r="C744" s="422"/>
      <c r="D744" t="s">
        <v>14</v>
      </c>
      <c r="E744" s="207">
        <v>60</v>
      </c>
      <c r="G744" s="73">
        <f t="shared" si="12"/>
        <v>195.3</v>
      </c>
    </row>
    <row r="745" spans="1:12">
      <c r="A745" s="70"/>
      <c r="B745" s="422"/>
      <c r="C745" s="422"/>
      <c r="D745" t="s">
        <v>15</v>
      </c>
      <c r="E745" s="207">
        <v>5</v>
      </c>
      <c r="G745" s="73">
        <f t="shared" si="12"/>
        <v>200.3</v>
      </c>
    </row>
    <row r="746" spans="1:12">
      <c r="A746" s="3">
        <v>45355</v>
      </c>
      <c r="B746" s="422">
        <v>28386</v>
      </c>
      <c r="C746" s="422" t="s">
        <v>11</v>
      </c>
      <c r="D746" t="s">
        <v>12</v>
      </c>
      <c r="F746" s="2">
        <v>127.3</v>
      </c>
      <c r="G746" s="73">
        <f t="shared" si="12"/>
        <v>73.000000000000014</v>
      </c>
      <c r="J746" s="421"/>
      <c r="L746" s="20"/>
    </row>
    <row r="747" spans="1:12">
      <c r="A747" s="3">
        <v>45355</v>
      </c>
      <c r="B747" s="422">
        <v>28386</v>
      </c>
      <c r="C747" s="422" t="s">
        <v>11</v>
      </c>
      <c r="D747" t="s">
        <v>13</v>
      </c>
      <c r="F747" s="2">
        <v>8</v>
      </c>
      <c r="G747" s="73">
        <f t="shared" si="12"/>
        <v>65.000000000000014</v>
      </c>
      <c r="J747" s="422"/>
      <c r="L747" s="20"/>
    </row>
    <row r="748" spans="1:12">
      <c r="A748" s="3">
        <v>45357</v>
      </c>
      <c r="B748" s="422">
        <v>28469</v>
      </c>
      <c r="C748" s="422" t="s">
        <v>11</v>
      </c>
      <c r="D748" t="s">
        <v>14</v>
      </c>
      <c r="E748" s="207"/>
      <c r="F748" s="207">
        <v>60</v>
      </c>
      <c r="G748" s="73">
        <f t="shared" ref="G748:G756" si="13">+G747+E748-F748</f>
        <v>5.0000000000000142</v>
      </c>
      <c r="J748" s="422"/>
      <c r="L748" s="20"/>
    </row>
    <row r="749" spans="1:12">
      <c r="A749" s="3">
        <v>45357</v>
      </c>
      <c r="B749" s="422">
        <v>28469</v>
      </c>
      <c r="C749" s="422" t="s">
        <v>11</v>
      </c>
      <c r="D749" t="s">
        <v>15</v>
      </c>
      <c r="E749" s="207"/>
      <c r="F749" s="207">
        <v>5</v>
      </c>
      <c r="G749" s="73">
        <f t="shared" si="13"/>
        <v>1.4210854715202004E-14</v>
      </c>
      <c r="J749" s="422"/>
      <c r="L749" s="20"/>
    </row>
    <row r="750" spans="1:12">
      <c r="A750" s="31">
        <v>45351</v>
      </c>
      <c r="B750" s="421" t="s">
        <v>10</v>
      </c>
      <c r="C750" s="421" t="s">
        <v>17</v>
      </c>
      <c r="D750" t="s">
        <v>12</v>
      </c>
      <c r="E750" s="20">
        <v>131.9</v>
      </c>
      <c r="G750" s="73">
        <f t="shared" si="13"/>
        <v>131.90000000000003</v>
      </c>
      <c r="J750" s="421"/>
      <c r="L750" s="20"/>
    </row>
    <row r="751" spans="1:12">
      <c r="B751" s="422"/>
      <c r="C751" s="422"/>
      <c r="D751" t="s">
        <v>13</v>
      </c>
      <c r="E751" s="20">
        <v>5</v>
      </c>
      <c r="G751" s="73">
        <f t="shared" si="13"/>
        <v>136.90000000000003</v>
      </c>
      <c r="J751" s="422"/>
      <c r="L751" s="20"/>
    </row>
    <row r="752" spans="1:12">
      <c r="B752" s="422"/>
      <c r="C752" s="422"/>
      <c r="D752" t="s">
        <v>14</v>
      </c>
      <c r="E752" s="207">
        <v>58</v>
      </c>
      <c r="G752" s="73">
        <f t="shared" si="13"/>
        <v>194.90000000000003</v>
      </c>
      <c r="J752" s="421"/>
      <c r="L752" s="20"/>
    </row>
    <row r="753" spans="1:12">
      <c r="B753" s="422"/>
      <c r="C753" s="422"/>
      <c r="D753" t="s">
        <v>15</v>
      </c>
      <c r="E753" s="207">
        <v>5</v>
      </c>
      <c r="G753" s="73">
        <f t="shared" si="13"/>
        <v>199.90000000000003</v>
      </c>
      <c r="J753" s="422"/>
      <c r="L753" s="20"/>
    </row>
    <row r="754" spans="1:12">
      <c r="A754" s="3">
        <v>45357</v>
      </c>
      <c r="B754" s="422">
        <v>28469</v>
      </c>
      <c r="C754" s="422" t="s">
        <v>17</v>
      </c>
      <c r="D754" t="s">
        <v>14</v>
      </c>
      <c r="F754" s="207">
        <v>58</v>
      </c>
      <c r="G754" s="73">
        <f t="shared" si="13"/>
        <v>141.90000000000003</v>
      </c>
      <c r="L754" s="20"/>
    </row>
    <row r="755" spans="1:12">
      <c r="A755" s="3">
        <v>45357</v>
      </c>
      <c r="B755" s="422">
        <v>28469</v>
      </c>
      <c r="C755" s="422" t="s">
        <v>17</v>
      </c>
      <c r="D755" t="s">
        <v>15</v>
      </c>
      <c r="F755" s="207">
        <v>5</v>
      </c>
      <c r="G755" s="73">
        <f t="shared" si="13"/>
        <v>136.90000000000003</v>
      </c>
    </row>
    <row r="756" spans="1:12">
      <c r="A756" s="3">
        <v>45376</v>
      </c>
      <c r="B756" s="422">
        <v>28682</v>
      </c>
      <c r="C756" s="422" t="s">
        <v>17</v>
      </c>
      <c r="D756" t="s">
        <v>12</v>
      </c>
      <c r="F756" s="20">
        <v>131.9</v>
      </c>
      <c r="G756" s="73">
        <f t="shared" si="13"/>
        <v>5.0000000000000284</v>
      </c>
    </row>
    <row r="757" spans="1:12">
      <c r="A757" s="3">
        <v>45376</v>
      </c>
      <c r="B757" s="422">
        <v>28682</v>
      </c>
      <c r="C757" s="422" t="s">
        <v>17</v>
      </c>
      <c r="D757" t="s">
        <v>13</v>
      </c>
      <c r="F757" s="20">
        <v>5</v>
      </c>
      <c r="G757" s="73">
        <f t="shared" ref="G757:G831" si="14">+G756+E757-F757</f>
        <v>2.8421709430404007E-14</v>
      </c>
    </row>
    <row r="758" spans="1:12">
      <c r="A758" s="31">
        <v>45382</v>
      </c>
      <c r="B758" s="421" t="s">
        <v>10</v>
      </c>
      <c r="C758" s="421" t="s">
        <v>18</v>
      </c>
      <c r="D758" t="s">
        <v>12</v>
      </c>
      <c r="E758" s="207">
        <v>127.7</v>
      </c>
      <c r="G758" s="73">
        <f t="shared" si="14"/>
        <v>127.70000000000003</v>
      </c>
      <c r="H758" s="28"/>
    </row>
    <row r="759" spans="1:12">
      <c r="B759" s="422"/>
      <c r="C759" s="422"/>
      <c r="D759" t="s">
        <v>13</v>
      </c>
      <c r="E759" s="207">
        <v>5</v>
      </c>
      <c r="G759" s="73">
        <f t="shared" si="14"/>
        <v>132.70000000000005</v>
      </c>
    </row>
    <row r="760" spans="1:12">
      <c r="B760" s="422"/>
      <c r="C760" s="422"/>
      <c r="D760" t="s">
        <v>14</v>
      </c>
      <c r="E760" s="207">
        <v>60</v>
      </c>
      <c r="G760" s="73">
        <f t="shared" si="14"/>
        <v>192.70000000000005</v>
      </c>
    </row>
    <row r="761" spans="1:12">
      <c r="B761" s="422"/>
      <c r="C761" s="422"/>
      <c r="D761" t="s">
        <v>15</v>
      </c>
      <c r="E761" s="207">
        <v>5</v>
      </c>
      <c r="G761" s="73">
        <f t="shared" si="14"/>
        <v>197.70000000000005</v>
      </c>
    </row>
    <row r="762" spans="1:12">
      <c r="A762" s="3">
        <v>45412</v>
      </c>
      <c r="B762" s="422">
        <v>28785</v>
      </c>
      <c r="C762" s="422" t="s">
        <v>18</v>
      </c>
      <c r="D762" t="s">
        <v>12</v>
      </c>
      <c r="F762" s="207">
        <v>127.7</v>
      </c>
      <c r="G762" s="73">
        <f t="shared" si="14"/>
        <v>70.000000000000043</v>
      </c>
    </row>
    <row r="763" spans="1:12">
      <c r="A763" s="3">
        <v>45412</v>
      </c>
      <c r="B763" s="422">
        <v>28785</v>
      </c>
      <c r="C763" s="422" t="s">
        <v>18</v>
      </c>
      <c r="D763" t="s">
        <v>13</v>
      </c>
      <c r="F763" s="207">
        <v>5</v>
      </c>
      <c r="G763" s="73">
        <f t="shared" si="14"/>
        <v>65.000000000000043</v>
      </c>
      <c r="I763" s="421"/>
      <c r="K763" s="207"/>
    </row>
    <row r="764" spans="1:12">
      <c r="A764" s="3">
        <v>45483</v>
      </c>
      <c r="B764" s="422" t="s">
        <v>640</v>
      </c>
      <c r="C764" s="422" t="s">
        <v>18</v>
      </c>
      <c r="D764" t="s">
        <v>14</v>
      </c>
      <c r="E764" s="207"/>
      <c r="F764" s="207">
        <v>60</v>
      </c>
      <c r="G764" s="73">
        <f t="shared" si="14"/>
        <v>5.0000000000000426</v>
      </c>
      <c r="I764" s="421"/>
      <c r="K764" s="207"/>
    </row>
    <row r="765" spans="1:12">
      <c r="A765" s="3">
        <v>45483</v>
      </c>
      <c r="B765" s="422" t="s">
        <v>640</v>
      </c>
      <c r="C765" s="422" t="s">
        <v>18</v>
      </c>
      <c r="D765" t="s">
        <v>15</v>
      </c>
      <c r="E765" s="207"/>
      <c r="F765" s="207">
        <v>5</v>
      </c>
      <c r="G765" s="73">
        <f t="shared" si="14"/>
        <v>4.2632564145606011E-14</v>
      </c>
      <c r="I765" s="421"/>
      <c r="K765" s="207"/>
    </row>
    <row r="766" spans="1:12">
      <c r="A766" s="31">
        <v>45412</v>
      </c>
      <c r="B766" s="421" t="s">
        <v>10</v>
      </c>
      <c r="C766" s="421" t="s">
        <v>19</v>
      </c>
      <c r="D766" t="s">
        <v>12</v>
      </c>
      <c r="E766" s="207">
        <v>34.1</v>
      </c>
      <c r="G766" s="73">
        <f t="shared" si="14"/>
        <v>34.100000000000044</v>
      </c>
      <c r="K766" s="207"/>
    </row>
    <row r="767" spans="1:12">
      <c r="B767" s="422"/>
      <c r="C767" s="422"/>
      <c r="D767" t="s">
        <v>13</v>
      </c>
      <c r="E767" s="207">
        <v>5</v>
      </c>
      <c r="G767" s="73">
        <f t="shared" si="14"/>
        <v>39.100000000000044</v>
      </c>
      <c r="I767" s="421"/>
      <c r="L767" s="207"/>
    </row>
    <row r="768" spans="1:12">
      <c r="B768" s="422"/>
      <c r="C768" s="422"/>
      <c r="D768" t="s">
        <v>14</v>
      </c>
      <c r="E768" s="207">
        <v>60</v>
      </c>
      <c r="G768" s="73">
        <f t="shared" si="14"/>
        <v>99.100000000000051</v>
      </c>
      <c r="I768" s="422"/>
      <c r="L768" s="207"/>
    </row>
    <row r="769" spans="1:13">
      <c r="B769" s="422"/>
      <c r="C769" s="422"/>
      <c r="D769" t="s">
        <v>15</v>
      </c>
      <c r="E769" s="207">
        <v>5</v>
      </c>
      <c r="G769" s="73">
        <f t="shared" si="14"/>
        <v>104.10000000000005</v>
      </c>
      <c r="I769" s="422"/>
      <c r="K769" s="207"/>
      <c r="L769" s="28"/>
    </row>
    <row r="770" spans="1:13">
      <c r="A770" s="3">
        <v>45483</v>
      </c>
      <c r="B770" s="422" t="s">
        <v>640</v>
      </c>
      <c r="C770" s="422" t="s">
        <v>19</v>
      </c>
      <c r="D770" t="s">
        <v>14</v>
      </c>
      <c r="E770" s="207"/>
      <c r="F770" s="207">
        <v>60</v>
      </c>
      <c r="G770" s="73">
        <f t="shared" si="14"/>
        <v>44.100000000000051</v>
      </c>
      <c r="I770" s="422"/>
      <c r="K770" s="207"/>
      <c r="L770" s="28"/>
    </row>
    <row r="771" spans="1:13">
      <c r="A771" s="3">
        <v>45483</v>
      </c>
      <c r="B771" s="422" t="s">
        <v>640</v>
      </c>
      <c r="C771" s="422" t="s">
        <v>19</v>
      </c>
      <c r="D771" t="s">
        <v>15</v>
      </c>
      <c r="E771" s="207"/>
      <c r="F771" s="207">
        <v>5</v>
      </c>
      <c r="G771" s="73">
        <f t="shared" si="14"/>
        <v>39.100000000000051</v>
      </c>
      <c r="I771" s="422"/>
      <c r="K771" s="207"/>
      <c r="L771" s="28"/>
    </row>
    <row r="772" spans="1:13">
      <c r="A772" s="3">
        <v>45483</v>
      </c>
      <c r="B772" s="422" t="s">
        <v>641</v>
      </c>
      <c r="C772" s="422" t="s">
        <v>19</v>
      </c>
      <c r="D772" t="s">
        <v>12</v>
      </c>
      <c r="E772" s="207"/>
      <c r="F772" s="207">
        <v>34.1</v>
      </c>
      <c r="G772" s="73">
        <f t="shared" si="14"/>
        <v>5.0000000000000497</v>
      </c>
      <c r="I772" s="422"/>
      <c r="K772" s="207"/>
      <c r="L772" s="28"/>
    </row>
    <row r="773" spans="1:13">
      <c r="A773" s="3">
        <v>45483</v>
      </c>
      <c r="B773" s="422" t="s">
        <v>641</v>
      </c>
      <c r="C773" s="422" t="s">
        <v>19</v>
      </c>
      <c r="D773" t="s">
        <v>13</v>
      </c>
      <c r="E773" s="207"/>
      <c r="F773" s="207">
        <v>5</v>
      </c>
      <c r="G773" s="73">
        <f t="shared" si="14"/>
        <v>4.9737991503207013E-14</v>
      </c>
      <c r="I773" s="422"/>
      <c r="K773" s="207"/>
      <c r="L773" s="28"/>
    </row>
    <row r="774" spans="1:13">
      <c r="A774" s="31">
        <v>45443</v>
      </c>
      <c r="B774" s="421" t="s">
        <v>10</v>
      </c>
      <c r="C774" s="421" t="s">
        <v>20</v>
      </c>
      <c r="D774" t="s">
        <v>12</v>
      </c>
      <c r="E774" s="207">
        <v>31.1</v>
      </c>
      <c r="G774" s="73">
        <f t="shared" si="14"/>
        <v>31.100000000000051</v>
      </c>
      <c r="I774" s="422"/>
      <c r="K774" s="207"/>
    </row>
    <row r="775" spans="1:13">
      <c r="B775" s="422"/>
      <c r="C775" s="422"/>
      <c r="D775" t="s">
        <v>13</v>
      </c>
      <c r="E775" s="207">
        <v>5</v>
      </c>
      <c r="G775" s="73">
        <f t="shared" si="14"/>
        <v>36.100000000000051</v>
      </c>
      <c r="I775" s="421"/>
      <c r="K775" s="207"/>
    </row>
    <row r="776" spans="1:13">
      <c r="B776" s="422"/>
      <c r="C776" s="422"/>
      <c r="D776" t="s">
        <v>14</v>
      </c>
      <c r="E776" s="207">
        <v>60</v>
      </c>
      <c r="G776" s="73">
        <f t="shared" si="14"/>
        <v>96.100000000000051</v>
      </c>
      <c r="I776" s="422"/>
      <c r="K776" s="207"/>
    </row>
    <row r="777" spans="1:13">
      <c r="B777" s="422"/>
      <c r="C777" s="422"/>
      <c r="D777" t="s">
        <v>15</v>
      </c>
      <c r="E777" s="207">
        <v>5</v>
      </c>
      <c r="G777" s="73">
        <f t="shared" si="14"/>
        <v>101.10000000000005</v>
      </c>
      <c r="I777" s="421"/>
      <c r="K777" s="207"/>
    </row>
    <row r="778" spans="1:13">
      <c r="A778" s="3">
        <v>45469</v>
      </c>
      <c r="B778" s="422">
        <v>29113</v>
      </c>
      <c r="C778" s="422" t="s">
        <v>20</v>
      </c>
      <c r="D778" t="s">
        <v>12</v>
      </c>
      <c r="F778" s="2">
        <v>31.1</v>
      </c>
      <c r="G778" s="73">
        <f t="shared" si="14"/>
        <v>70.000000000000057</v>
      </c>
      <c r="K778" s="207"/>
    </row>
    <row r="779" spans="1:13">
      <c r="A779" s="3">
        <v>45469</v>
      </c>
      <c r="B779" s="422">
        <v>29113</v>
      </c>
      <c r="C779" s="422" t="s">
        <v>20</v>
      </c>
      <c r="D779" t="s">
        <v>13</v>
      </c>
      <c r="F779" s="2">
        <v>5</v>
      </c>
      <c r="G779" s="73">
        <f t="shared" si="14"/>
        <v>65.000000000000057</v>
      </c>
      <c r="K779" s="28"/>
      <c r="L779" s="28"/>
      <c r="M779" s="207"/>
    </row>
    <row r="780" spans="1:13">
      <c r="A780" s="3">
        <v>45483</v>
      </c>
      <c r="B780" s="422" t="s">
        <v>640</v>
      </c>
      <c r="C780" s="422" t="s">
        <v>20</v>
      </c>
      <c r="D780" t="s">
        <v>14</v>
      </c>
      <c r="E780" s="207"/>
      <c r="F780" s="207">
        <v>60</v>
      </c>
      <c r="G780" s="73">
        <f t="shared" si="14"/>
        <v>5.0000000000000568</v>
      </c>
      <c r="K780" s="28"/>
      <c r="L780" s="28"/>
      <c r="M780" s="207"/>
    </row>
    <row r="781" spans="1:13">
      <c r="A781" s="3">
        <v>45483</v>
      </c>
      <c r="B781" s="422" t="s">
        <v>640</v>
      </c>
      <c r="C781" s="422" t="s">
        <v>20</v>
      </c>
      <c r="D781" t="s">
        <v>15</v>
      </c>
      <c r="E781" s="207"/>
      <c r="F781" s="207">
        <v>5</v>
      </c>
      <c r="G781" s="73">
        <f t="shared" si="14"/>
        <v>5.6843418860808015E-14</v>
      </c>
      <c r="K781" s="28"/>
      <c r="L781" s="28"/>
      <c r="M781" s="207"/>
    </row>
    <row r="782" spans="1:13">
      <c r="A782" s="81">
        <v>45473</v>
      </c>
      <c r="B782" s="421" t="s">
        <v>10</v>
      </c>
      <c r="C782" s="421" t="s">
        <v>21</v>
      </c>
      <c r="D782" t="s">
        <v>12</v>
      </c>
      <c r="E782" s="207">
        <v>30.2</v>
      </c>
      <c r="G782" s="73">
        <f t="shared" si="14"/>
        <v>30.200000000000056</v>
      </c>
      <c r="L782" s="28"/>
      <c r="M782" s="207"/>
    </row>
    <row r="783" spans="1:13">
      <c r="A783" s="70"/>
      <c r="B783" s="422"/>
      <c r="C783" s="422"/>
      <c r="D783" t="s">
        <v>13</v>
      </c>
      <c r="E783" s="207">
        <v>7</v>
      </c>
      <c r="G783" s="73">
        <f t="shared" si="14"/>
        <v>37.20000000000006</v>
      </c>
    </row>
    <row r="784" spans="1:13">
      <c r="A784" s="70"/>
      <c r="B784" s="422"/>
      <c r="C784" s="422"/>
      <c r="D784" t="s">
        <v>14</v>
      </c>
      <c r="E784" s="207">
        <v>60</v>
      </c>
      <c r="G784" s="73">
        <f t="shared" si="14"/>
        <v>97.20000000000006</v>
      </c>
    </row>
    <row r="785" spans="1:12">
      <c r="A785" s="70"/>
      <c r="B785" s="422"/>
      <c r="C785" s="422"/>
      <c r="D785" t="s">
        <v>15</v>
      </c>
      <c r="E785" s="207">
        <v>5</v>
      </c>
      <c r="G785" s="73">
        <f t="shared" si="14"/>
        <v>102.20000000000006</v>
      </c>
    </row>
    <row r="786" spans="1:12">
      <c r="A786" s="3">
        <v>45483</v>
      </c>
      <c r="B786" s="422" t="s">
        <v>640</v>
      </c>
      <c r="C786" s="422" t="s">
        <v>21</v>
      </c>
      <c r="D786" t="s">
        <v>14</v>
      </c>
      <c r="E786" s="207"/>
      <c r="F786" s="207">
        <v>60</v>
      </c>
      <c r="G786" s="73">
        <f t="shared" si="14"/>
        <v>42.20000000000006</v>
      </c>
    </row>
    <row r="787" spans="1:12">
      <c r="A787" s="3">
        <v>45483</v>
      </c>
      <c r="B787" s="422" t="s">
        <v>640</v>
      </c>
      <c r="C787" s="422" t="s">
        <v>21</v>
      </c>
      <c r="D787" t="s">
        <v>15</v>
      </c>
      <c r="E787" s="207"/>
      <c r="F787" s="207">
        <v>5</v>
      </c>
      <c r="G787" s="73">
        <f t="shared" si="14"/>
        <v>37.20000000000006</v>
      </c>
    </row>
    <row r="788" spans="1:12">
      <c r="A788" s="3">
        <v>45586</v>
      </c>
      <c r="B788" s="422">
        <v>29861</v>
      </c>
      <c r="C788" s="422" t="s">
        <v>21</v>
      </c>
      <c r="D788" t="s">
        <v>12</v>
      </c>
      <c r="E788" s="207"/>
      <c r="F788" s="207">
        <v>30.2</v>
      </c>
      <c r="G788" s="73">
        <f t="shared" si="14"/>
        <v>7.0000000000000604</v>
      </c>
    </row>
    <row r="789" spans="1:12">
      <c r="A789" s="3">
        <v>45586</v>
      </c>
      <c r="B789" s="422">
        <v>29861</v>
      </c>
      <c r="C789" s="422" t="s">
        <v>21</v>
      </c>
      <c r="D789" t="s">
        <v>13</v>
      </c>
      <c r="E789" s="207"/>
      <c r="F789" s="207">
        <v>7</v>
      </c>
      <c r="G789" s="73">
        <f t="shared" si="14"/>
        <v>6.0396132539608516E-14</v>
      </c>
    </row>
    <row r="790" spans="1:12">
      <c r="A790" s="31">
        <v>45504</v>
      </c>
      <c r="B790" s="421" t="s">
        <v>10</v>
      </c>
      <c r="C790" s="421" t="s">
        <v>22</v>
      </c>
      <c r="D790" t="s">
        <v>12</v>
      </c>
      <c r="E790" s="207">
        <v>29.6</v>
      </c>
      <c r="G790" s="73">
        <f t="shared" si="14"/>
        <v>29.600000000000062</v>
      </c>
    </row>
    <row r="791" spans="1:12">
      <c r="B791" s="422"/>
      <c r="C791" s="422"/>
      <c r="D791" t="s">
        <v>13</v>
      </c>
      <c r="E791" s="207">
        <v>7</v>
      </c>
      <c r="G791" s="73">
        <f t="shared" si="14"/>
        <v>36.600000000000065</v>
      </c>
    </row>
    <row r="792" spans="1:12">
      <c r="B792" s="422"/>
      <c r="C792" s="422"/>
      <c r="D792" t="s">
        <v>14</v>
      </c>
      <c r="E792" s="207">
        <v>60</v>
      </c>
      <c r="G792" s="73">
        <f t="shared" si="14"/>
        <v>96.600000000000065</v>
      </c>
    </row>
    <row r="793" spans="1:12">
      <c r="B793" s="422"/>
      <c r="C793" s="422"/>
      <c r="D793" t="s">
        <v>15</v>
      </c>
      <c r="E793" s="207">
        <v>5</v>
      </c>
      <c r="G793" s="73">
        <f t="shared" si="14"/>
        <v>101.60000000000007</v>
      </c>
    </row>
    <row r="794" spans="1:12">
      <c r="B794" s="422"/>
      <c r="C794" s="422"/>
      <c r="D794" t="s">
        <v>382</v>
      </c>
      <c r="E794" s="207">
        <v>300</v>
      </c>
      <c r="F794" s="207"/>
      <c r="G794" s="73">
        <f t="shared" si="14"/>
        <v>401.60000000000008</v>
      </c>
      <c r="I794" s="421"/>
      <c r="K794" s="207"/>
    </row>
    <row r="795" spans="1:12">
      <c r="B795" s="422"/>
      <c r="C795" s="422"/>
      <c r="D795" t="s">
        <v>56</v>
      </c>
      <c r="E795" s="207">
        <v>250</v>
      </c>
      <c r="F795" s="207"/>
      <c r="G795" s="73">
        <f t="shared" si="14"/>
        <v>651.60000000000014</v>
      </c>
      <c r="I795" s="422"/>
      <c r="K795" s="207"/>
    </row>
    <row r="796" spans="1:12">
      <c r="A796" s="3">
        <v>45483</v>
      </c>
      <c r="B796" s="422" t="s">
        <v>642</v>
      </c>
      <c r="C796" s="422" t="s">
        <v>22</v>
      </c>
      <c r="D796" t="s">
        <v>382</v>
      </c>
      <c r="E796" s="207"/>
      <c r="F796" s="207">
        <v>100</v>
      </c>
      <c r="G796" s="73">
        <f t="shared" si="14"/>
        <v>551.60000000000014</v>
      </c>
      <c r="I796" s="421"/>
      <c r="K796" s="207"/>
    </row>
    <row r="797" spans="1:12">
      <c r="A797" s="3">
        <v>45561</v>
      </c>
      <c r="B797" s="422">
        <v>29722</v>
      </c>
      <c r="C797" s="422" t="s">
        <v>22</v>
      </c>
      <c r="D797" t="s">
        <v>14</v>
      </c>
      <c r="E797" s="207"/>
      <c r="F797" s="207">
        <v>60</v>
      </c>
      <c r="G797" s="73">
        <f t="shared" si="14"/>
        <v>491.60000000000014</v>
      </c>
      <c r="I797" s="422"/>
      <c r="K797" s="207"/>
    </row>
    <row r="798" spans="1:12">
      <c r="A798" s="3">
        <v>45561</v>
      </c>
      <c r="B798" s="422">
        <v>29722</v>
      </c>
      <c r="C798" s="422" t="s">
        <v>22</v>
      </c>
      <c r="D798" t="s">
        <v>15</v>
      </c>
      <c r="E798" s="207"/>
      <c r="F798" s="207">
        <v>5</v>
      </c>
      <c r="G798" s="73">
        <f t="shared" si="14"/>
        <v>486.60000000000014</v>
      </c>
      <c r="I798" s="421"/>
      <c r="K798" s="207"/>
    </row>
    <row r="799" spans="1:12">
      <c r="A799" s="3">
        <v>45561</v>
      </c>
      <c r="B799" s="422">
        <v>29723</v>
      </c>
      <c r="C799" s="422" t="s">
        <v>22</v>
      </c>
      <c r="D799" t="s">
        <v>382</v>
      </c>
      <c r="E799" s="207"/>
      <c r="F799" s="207">
        <v>50</v>
      </c>
      <c r="G799" s="73">
        <f t="shared" si="14"/>
        <v>436.60000000000014</v>
      </c>
      <c r="I799" s="422"/>
      <c r="K799" s="207"/>
      <c r="L799" s="2"/>
    </row>
    <row r="800" spans="1:12">
      <c r="A800" s="3">
        <v>45499</v>
      </c>
      <c r="B800" s="422">
        <v>29436</v>
      </c>
      <c r="C800" s="422" t="s">
        <v>22</v>
      </c>
      <c r="D800" t="s">
        <v>56</v>
      </c>
      <c r="E800" s="207"/>
      <c r="F800" s="207">
        <v>250</v>
      </c>
      <c r="G800" s="73">
        <f t="shared" si="14"/>
        <v>186.60000000000014</v>
      </c>
      <c r="I800" s="421"/>
      <c r="K800" s="207"/>
    </row>
    <row r="801" spans="1:12">
      <c r="A801" s="3">
        <v>45586</v>
      </c>
      <c r="B801" s="422">
        <v>29861</v>
      </c>
      <c r="C801" s="422" t="s">
        <v>22</v>
      </c>
      <c r="D801" t="s">
        <v>12</v>
      </c>
      <c r="E801" s="207"/>
      <c r="F801" s="207">
        <v>29.6</v>
      </c>
      <c r="G801" s="73">
        <f t="shared" si="14"/>
        <v>157.00000000000014</v>
      </c>
      <c r="I801" s="421"/>
      <c r="K801" s="207"/>
    </row>
    <row r="802" spans="1:12">
      <c r="A802" s="3">
        <v>45586</v>
      </c>
      <c r="B802" s="422">
        <v>29861</v>
      </c>
      <c r="C802" s="422" t="s">
        <v>22</v>
      </c>
      <c r="D802" t="s">
        <v>13</v>
      </c>
      <c r="E802" s="207"/>
      <c r="F802" s="207">
        <v>7</v>
      </c>
      <c r="G802" s="73">
        <f>+G801+E802-F802</f>
        <v>150.00000000000014</v>
      </c>
      <c r="I802" s="421"/>
      <c r="K802" s="207"/>
    </row>
    <row r="803" spans="1:12">
      <c r="A803" s="3">
        <v>45716</v>
      </c>
      <c r="B803" s="422">
        <v>30563</v>
      </c>
      <c r="C803" s="422" t="s">
        <v>22</v>
      </c>
      <c r="D803" t="s">
        <v>382</v>
      </c>
      <c r="E803" s="207"/>
      <c r="F803" s="207">
        <v>150</v>
      </c>
      <c r="G803" s="73">
        <f>+G802+E803-F803</f>
        <v>0</v>
      </c>
      <c r="I803" s="421"/>
      <c r="K803" s="207"/>
    </row>
    <row r="804" spans="1:12">
      <c r="A804" s="31">
        <v>45535</v>
      </c>
      <c r="B804" s="421" t="s">
        <v>10</v>
      </c>
      <c r="C804" s="421" t="s">
        <v>57</v>
      </c>
      <c r="D804" t="s">
        <v>12</v>
      </c>
      <c r="E804" s="207">
        <v>29.7</v>
      </c>
      <c r="G804" s="73">
        <f>+G803+E804-F804</f>
        <v>29.7</v>
      </c>
      <c r="I804" s="422"/>
      <c r="K804" s="207"/>
    </row>
    <row r="805" spans="1:12">
      <c r="B805" s="422"/>
      <c r="C805" s="422"/>
      <c r="D805" t="s">
        <v>13</v>
      </c>
      <c r="E805" s="207">
        <v>7</v>
      </c>
      <c r="G805" s="73">
        <f>+G804+E805-F805</f>
        <v>36.700000000000003</v>
      </c>
      <c r="K805" s="28"/>
      <c r="L805" s="28"/>
    </row>
    <row r="806" spans="1:12">
      <c r="B806" s="422"/>
      <c r="C806" s="422"/>
      <c r="D806" t="s">
        <v>14</v>
      </c>
      <c r="E806" s="207">
        <v>60</v>
      </c>
      <c r="G806" s="73">
        <f>+G805+E806-F806</f>
        <v>96.7</v>
      </c>
      <c r="K806" s="28"/>
    </row>
    <row r="807" spans="1:12">
      <c r="B807" s="422"/>
      <c r="C807" s="422"/>
      <c r="D807" t="s">
        <v>15</v>
      </c>
      <c r="E807" s="207">
        <v>5</v>
      </c>
      <c r="G807" s="73">
        <f>+G806+E807-F807</f>
        <v>101.7</v>
      </c>
    </row>
    <row r="808" spans="1:12">
      <c r="A808" s="3">
        <v>45561</v>
      </c>
      <c r="B808" s="422">
        <v>29722</v>
      </c>
      <c r="C808" s="422" t="s">
        <v>57</v>
      </c>
      <c r="D808" t="s">
        <v>14</v>
      </c>
      <c r="E808" s="207"/>
      <c r="F808" s="207">
        <v>60</v>
      </c>
      <c r="G808" s="73">
        <f>+G807+E808-F808</f>
        <v>41.7</v>
      </c>
    </row>
    <row r="809" spans="1:12">
      <c r="A809" s="3">
        <v>45561</v>
      </c>
      <c r="B809" s="422">
        <v>29722</v>
      </c>
      <c r="C809" s="422" t="s">
        <v>57</v>
      </c>
      <c r="D809" t="s">
        <v>15</v>
      </c>
      <c r="E809" s="207"/>
      <c r="F809" s="207">
        <v>5</v>
      </c>
      <c r="G809" s="73">
        <f>+G808+E809-F809</f>
        <v>36.700000000000003</v>
      </c>
    </row>
    <row r="810" spans="1:12">
      <c r="A810" s="3">
        <v>45586</v>
      </c>
      <c r="B810" s="422">
        <v>29861</v>
      </c>
      <c r="C810" s="422" t="s">
        <v>57</v>
      </c>
      <c r="D810" t="s">
        <v>12</v>
      </c>
      <c r="E810" s="207"/>
      <c r="F810" s="207">
        <v>29.7</v>
      </c>
      <c r="G810" s="73">
        <f t="shared" si="14"/>
        <v>7.0000000000000036</v>
      </c>
    </row>
    <row r="811" spans="1:12">
      <c r="A811" s="3">
        <v>45586</v>
      </c>
      <c r="B811" s="422">
        <v>29861</v>
      </c>
      <c r="C811" s="422" t="s">
        <v>57</v>
      </c>
      <c r="D811" t="s">
        <v>13</v>
      </c>
      <c r="E811" s="207"/>
      <c r="F811" s="207">
        <v>7</v>
      </c>
      <c r="G811" s="73">
        <f>+G810+E811-F811</f>
        <v>0</v>
      </c>
    </row>
    <row r="812" spans="1:12">
      <c r="A812" s="81">
        <v>45565</v>
      </c>
      <c r="B812" s="421" t="s">
        <v>10</v>
      </c>
      <c r="C812" s="421" t="s">
        <v>41</v>
      </c>
      <c r="D812" t="s">
        <v>12</v>
      </c>
      <c r="E812" s="207">
        <v>29.9</v>
      </c>
      <c r="G812" s="73">
        <f>+G811+E812-F812</f>
        <v>29.9</v>
      </c>
    </row>
    <row r="813" spans="1:12">
      <c r="A813" s="70"/>
      <c r="B813" s="422"/>
      <c r="C813" s="422"/>
      <c r="D813" t="s">
        <v>13</v>
      </c>
      <c r="E813" s="207">
        <v>5</v>
      </c>
      <c r="G813" s="73">
        <f>+G812+E813-F813</f>
        <v>34.9</v>
      </c>
    </row>
    <row r="814" spans="1:12">
      <c r="A814" s="70"/>
      <c r="B814" s="422"/>
      <c r="C814" s="422"/>
      <c r="D814" t="s">
        <v>14</v>
      </c>
      <c r="E814" s="207">
        <v>60</v>
      </c>
      <c r="G814" s="73">
        <f>+G813+E814-F814</f>
        <v>94.9</v>
      </c>
      <c r="H814">
        <v>2024</v>
      </c>
      <c r="I814" s="421"/>
      <c r="K814" s="207"/>
    </row>
    <row r="815" spans="1:12">
      <c r="A815" s="70"/>
      <c r="B815" s="422"/>
      <c r="C815" s="422"/>
      <c r="D815" t="s">
        <v>15</v>
      </c>
      <c r="E815" s="207">
        <v>5</v>
      </c>
      <c r="G815" s="73">
        <f>+G814+E815-F815</f>
        <v>99.9</v>
      </c>
      <c r="I815" s="421"/>
      <c r="K815" s="207"/>
    </row>
    <row r="816" spans="1:12">
      <c r="A816" s="3">
        <v>45586</v>
      </c>
      <c r="B816" s="422">
        <v>29861</v>
      </c>
      <c r="C816" s="422" t="s">
        <v>41</v>
      </c>
      <c r="D816" t="s">
        <v>12</v>
      </c>
      <c r="F816" s="207">
        <v>29.9</v>
      </c>
      <c r="G816" s="73">
        <f>+G815+E816-F816</f>
        <v>70</v>
      </c>
      <c r="K816" s="207"/>
    </row>
    <row r="817" spans="1:13">
      <c r="A817" s="3">
        <v>45586</v>
      </c>
      <c r="B817" s="422">
        <v>29861</v>
      </c>
      <c r="C817" s="422" t="s">
        <v>41</v>
      </c>
      <c r="D817" t="s">
        <v>13</v>
      </c>
      <c r="F817" s="207">
        <v>5</v>
      </c>
      <c r="G817" s="73">
        <f>+G816+E817-F817</f>
        <v>65</v>
      </c>
      <c r="I817" s="421"/>
      <c r="K817" s="207"/>
      <c r="L817" s="207"/>
    </row>
    <row r="818" spans="1:13">
      <c r="A818" s="3">
        <v>45716</v>
      </c>
      <c r="B818" s="422">
        <v>30564</v>
      </c>
      <c r="C818" s="422" t="s">
        <v>41</v>
      </c>
      <c r="D818" t="s">
        <v>14</v>
      </c>
      <c r="E818" s="207"/>
      <c r="F818" s="207">
        <v>60</v>
      </c>
      <c r="G818" s="73">
        <f>+G817+E818-F818</f>
        <v>5</v>
      </c>
      <c r="I818" s="421"/>
      <c r="K818" s="207"/>
      <c r="L818" s="207"/>
    </row>
    <row r="819" spans="1:13">
      <c r="A819" s="3">
        <v>45716</v>
      </c>
      <c r="B819" s="422">
        <v>30564</v>
      </c>
      <c r="C819" s="422" t="s">
        <v>41</v>
      </c>
      <c r="D819" t="s">
        <v>15</v>
      </c>
      <c r="E819" s="207"/>
      <c r="F819" s="207">
        <v>5</v>
      </c>
      <c r="G819" s="73">
        <f>+G818+E819-F819</f>
        <v>0</v>
      </c>
      <c r="I819" s="421"/>
      <c r="K819" s="207"/>
      <c r="L819" s="207"/>
    </row>
    <row r="820" spans="1:13">
      <c r="A820" s="81">
        <v>45596</v>
      </c>
      <c r="B820" s="421" t="s">
        <v>10</v>
      </c>
      <c r="C820" s="421" t="s">
        <v>25</v>
      </c>
      <c r="D820" t="s">
        <v>12</v>
      </c>
      <c r="E820" s="207">
        <v>5</v>
      </c>
      <c r="G820" s="73">
        <f>+G819+E820-F820</f>
        <v>5</v>
      </c>
      <c r="I820" s="422"/>
      <c r="K820" s="207"/>
      <c r="L820" s="207"/>
    </row>
    <row r="821" spans="1:13">
      <c r="A821" s="70"/>
      <c r="B821" s="422"/>
      <c r="C821" s="422"/>
      <c r="D821" t="s">
        <v>13</v>
      </c>
      <c r="E821" s="207">
        <v>7</v>
      </c>
      <c r="G821" s="73">
        <f>+G820+E821-F821</f>
        <v>12</v>
      </c>
      <c r="I821" s="421"/>
      <c r="K821" s="207"/>
    </row>
    <row r="822" spans="1:13">
      <c r="A822" s="70"/>
      <c r="B822" s="422"/>
      <c r="C822" s="422"/>
      <c r="D822" t="s">
        <v>14</v>
      </c>
      <c r="E822" s="207">
        <v>60</v>
      </c>
      <c r="G822" s="73">
        <f>+G821+E822-F822</f>
        <v>72</v>
      </c>
      <c r="I822" s="422"/>
      <c r="K822" s="207"/>
    </row>
    <row r="823" spans="1:13">
      <c r="A823" s="70"/>
      <c r="B823" s="422"/>
      <c r="C823" s="422"/>
      <c r="D823" t="s">
        <v>15</v>
      </c>
      <c r="E823" s="207">
        <v>5</v>
      </c>
      <c r="G823" s="73">
        <f>+G822+E823-F823</f>
        <v>77</v>
      </c>
      <c r="I823" s="421"/>
      <c r="L823" s="207"/>
      <c r="M823" s="207"/>
    </row>
    <row r="824" spans="1:13">
      <c r="A824" s="3">
        <v>45686</v>
      </c>
      <c r="B824" s="422">
        <v>30391</v>
      </c>
      <c r="C824" s="422" t="s">
        <v>25</v>
      </c>
      <c r="D824" t="s">
        <v>12</v>
      </c>
      <c r="E824" s="207"/>
      <c r="F824" s="207">
        <v>5</v>
      </c>
      <c r="G824" s="73">
        <f>+G823+E824-F824</f>
        <v>72</v>
      </c>
      <c r="I824" s="421"/>
      <c r="L824" s="207"/>
      <c r="M824" s="207"/>
    </row>
    <row r="825" spans="1:13">
      <c r="A825" s="3">
        <v>45686</v>
      </c>
      <c r="B825" s="422">
        <v>30391</v>
      </c>
      <c r="C825" s="422" t="s">
        <v>25</v>
      </c>
      <c r="D825" t="s">
        <v>13</v>
      </c>
      <c r="E825" s="207"/>
      <c r="F825" s="207">
        <v>7</v>
      </c>
      <c r="G825" s="73">
        <f>+G824+E825-F825</f>
        <v>65</v>
      </c>
      <c r="I825" s="421"/>
      <c r="L825" s="207"/>
      <c r="M825" s="207"/>
    </row>
    <row r="826" spans="1:13">
      <c r="A826" s="3">
        <v>45716</v>
      </c>
      <c r="B826" s="422">
        <v>30564</v>
      </c>
      <c r="C826" s="422" t="s">
        <v>25</v>
      </c>
      <c r="D826" t="s">
        <v>14</v>
      </c>
      <c r="E826" s="207"/>
      <c r="F826" s="207">
        <v>60</v>
      </c>
      <c r="G826" s="73">
        <f>+G825+E826-F826</f>
        <v>5</v>
      </c>
      <c r="I826" s="421"/>
      <c r="L826" s="207"/>
      <c r="M826" s="207"/>
    </row>
    <row r="827" spans="1:13">
      <c r="A827" s="3">
        <v>45716</v>
      </c>
      <c r="B827" s="422">
        <v>30564</v>
      </c>
      <c r="C827" s="422" t="s">
        <v>25</v>
      </c>
      <c r="D827" t="s">
        <v>15</v>
      </c>
      <c r="E827" s="207"/>
      <c r="F827" s="207">
        <v>5</v>
      </c>
      <c r="G827" s="73">
        <f>+G826+E827-F827</f>
        <v>0</v>
      </c>
      <c r="I827" s="421"/>
      <c r="L827" s="207"/>
      <c r="M827" s="207"/>
    </row>
    <row r="828" spans="1:13">
      <c r="A828" s="81">
        <v>45626</v>
      </c>
      <c r="B828" s="421" t="s">
        <v>10</v>
      </c>
      <c r="C828" s="421" t="s">
        <v>58</v>
      </c>
      <c r="D828" t="s">
        <v>12</v>
      </c>
      <c r="E828" s="207">
        <v>5.8</v>
      </c>
      <c r="G828" s="73">
        <f>+G827+E828-F828</f>
        <v>5.8</v>
      </c>
      <c r="I828" s="422"/>
      <c r="L828" s="207"/>
      <c r="M828" s="207"/>
    </row>
    <row r="829" spans="1:13">
      <c r="A829" s="70"/>
      <c r="B829" s="422"/>
      <c r="C829" s="422"/>
      <c r="D829" t="s">
        <v>13</v>
      </c>
      <c r="E829" s="207">
        <v>7</v>
      </c>
      <c r="G829" s="73">
        <f>+G828+E829-F829</f>
        <v>12.8</v>
      </c>
      <c r="I829" s="422"/>
      <c r="K829" s="207"/>
      <c r="L829" s="207"/>
    </row>
    <row r="830" spans="1:13">
      <c r="A830" s="70"/>
      <c r="B830" s="422"/>
      <c r="C830" s="422"/>
      <c r="D830" t="s">
        <v>14</v>
      </c>
      <c r="E830" s="207">
        <v>60</v>
      </c>
      <c r="G830" s="73">
        <f>+G829+E830-F830</f>
        <v>72.8</v>
      </c>
      <c r="I830" s="422"/>
    </row>
    <row r="831" spans="1:13">
      <c r="A831" s="70"/>
      <c r="B831" s="422"/>
      <c r="C831" s="422"/>
      <c r="D831" t="s">
        <v>15</v>
      </c>
      <c r="E831" s="207">
        <v>5</v>
      </c>
      <c r="G831" s="73">
        <f>+G830+E831-F831</f>
        <v>77.8</v>
      </c>
      <c r="I831" s="421"/>
      <c r="K831" s="28"/>
      <c r="L831" s="207"/>
    </row>
    <row r="832" spans="1:13">
      <c r="A832" s="3">
        <v>45686</v>
      </c>
      <c r="B832" s="422">
        <v>30391</v>
      </c>
      <c r="C832" s="422" t="s">
        <v>58</v>
      </c>
      <c r="D832" t="s">
        <v>12</v>
      </c>
      <c r="E832" s="207"/>
      <c r="F832" s="207">
        <v>5.8</v>
      </c>
      <c r="G832" s="73">
        <f>+G831+E832-F832</f>
        <v>72</v>
      </c>
      <c r="I832" s="421"/>
      <c r="L832" s="207"/>
    </row>
    <row r="833" spans="1:12">
      <c r="A833" s="3">
        <v>45686</v>
      </c>
      <c r="B833" s="422">
        <v>30391</v>
      </c>
      <c r="C833" s="422" t="s">
        <v>58</v>
      </c>
      <c r="D833" t="s">
        <v>13</v>
      </c>
      <c r="E833" s="207"/>
      <c r="F833" s="207">
        <v>7</v>
      </c>
      <c r="G833" s="73">
        <f>+G832+E833-F833</f>
        <v>65</v>
      </c>
      <c r="I833" s="421"/>
      <c r="L833" s="207"/>
    </row>
    <row r="834" spans="1:12">
      <c r="A834" s="3">
        <v>45716</v>
      </c>
      <c r="B834" s="422">
        <v>30564</v>
      </c>
      <c r="C834" s="422" t="s">
        <v>58</v>
      </c>
      <c r="D834" t="s">
        <v>14</v>
      </c>
      <c r="E834" s="207"/>
      <c r="F834" s="207">
        <v>60</v>
      </c>
      <c r="G834" s="73">
        <f>+G833+E834-F834</f>
        <v>5</v>
      </c>
      <c r="I834" s="421"/>
      <c r="L834" s="207"/>
    </row>
    <row r="835" spans="1:12">
      <c r="A835" s="3">
        <v>45716</v>
      </c>
      <c r="B835" s="422">
        <v>30564</v>
      </c>
      <c r="C835" s="422" t="s">
        <v>58</v>
      </c>
      <c r="D835" t="s">
        <v>15</v>
      </c>
      <c r="E835" s="207"/>
      <c r="F835" s="207">
        <v>5</v>
      </c>
      <c r="G835" s="73">
        <f>+G834+E835-F835</f>
        <v>0</v>
      </c>
      <c r="I835" s="421"/>
      <c r="L835" s="207"/>
    </row>
    <row r="836" spans="1:12">
      <c r="A836" s="31">
        <v>45657</v>
      </c>
      <c r="B836" s="421" t="s">
        <v>10</v>
      </c>
      <c r="C836" s="421" t="s">
        <v>27</v>
      </c>
      <c r="D836" t="s">
        <v>12</v>
      </c>
      <c r="E836" s="207">
        <v>8.9</v>
      </c>
      <c r="G836" s="73">
        <f t="shared" ref="G836:G854" si="15">+G835+E836-F836</f>
        <v>8.9</v>
      </c>
      <c r="I836" s="422"/>
      <c r="L836" s="207"/>
    </row>
    <row r="837" spans="1:12">
      <c r="B837" s="422"/>
      <c r="C837" s="422"/>
      <c r="D837" t="s">
        <v>13</v>
      </c>
      <c r="E837" s="207">
        <v>3</v>
      </c>
      <c r="G837" s="73">
        <f t="shared" si="15"/>
        <v>11.9</v>
      </c>
      <c r="I837" s="422"/>
      <c r="K837" s="207"/>
    </row>
    <row r="838" spans="1:12">
      <c r="B838" s="422"/>
      <c r="C838" s="422"/>
      <c r="D838" t="s">
        <v>14</v>
      </c>
      <c r="E838" s="207">
        <v>60</v>
      </c>
      <c r="G838" s="73">
        <f t="shared" si="15"/>
        <v>71.900000000000006</v>
      </c>
      <c r="I838" s="422"/>
      <c r="K838" s="207"/>
    </row>
    <row r="839" spans="1:12">
      <c r="B839" s="422"/>
      <c r="C839" s="422"/>
      <c r="D839" t="s">
        <v>15</v>
      </c>
      <c r="E839" s="207">
        <v>5</v>
      </c>
      <c r="G839" s="73">
        <f t="shared" si="15"/>
        <v>76.900000000000006</v>
      </c>
      <c r="K839" s="28"/>
      <c r="L839" s="28"/>
    </row>
    <row r="840" spans="1:12">
      <c r="A840" s="3">
        <v>45686</v>
      </c>
      <c r="B840" s="422">
        <v>30391</v>
      </c>
      <c r="C840" s="422" t="s">
        <v>27</v>
      </c>
      <c r="D840" t="s">
        <v>12</v>
      </c>
      <c r="F840" s="207">
        <v>8.9</v>
      </c>
      <c r="G840" s="73">
        <f t="shared" si="15"/>
        <v>68</v>
      </c>
      <c r="L840" s="28"/>
    </row>
    <row r="841" spans="1:12">
      <c r="A841" s="3">
        <v>45686</v>
      </c>
      <c r="B841" s="422">
        <v>30391</v>
      </c>
      <c r="C841" s="422" t="s">
        <v>27</v>
      </c>
      <c r="D841" t="s">
        <v>13</v>
      </c>
      <c r="F841" s="207">
        <v>3</v>
      </c>
      <c r="G841" s="73">
        <f t="shared" si="15"/>
        <v>65</v>
      </c>
      <c r="I841" s="421"/>
      <c r="K841" s="207"/>
    </row>
    <row r="842" spans="1:12">
      <c r="A842" s="3">
        <v>45742</v>
      </c>
      <c r="B842" s="422">
        <v>30836</v>
      </c>
      <c r="C842" s="422" t="s">
        <v>27</v>
      </c>
      <c r="D842" t="s">
        <v>14</v>
      </c>
      <c r="E842" s="207"/>
      <c r="F842" s="207">
        <v>60</v>
      </c>
      <c r="G842" s="73">
        <f t="shared" si="15"/>
        <v>5</v>
      </c>
      <c r="I842" s="421"/>
      <c r="K842" s="207"/>
    </row>
    <row r="843" spans="1:12">
      <c r="A843" s="3">
        <v>45742</v>
      </c>
      <c r="B843" s="422">
        <v>30836</v>
      </c>
      <c r="C843" s="422" t="s">
        <v>27</v>
      </c>
      <c r="D843" t="s">
        <v>15</v>
      </c>
      <c r="E843" s="207"/>
      <c r="F843" s="207">
        <v>5</v>
      </c>
      <c r="G843" s="73">
        <f t="shared" si="15"/>
        <v>0</v>
      </c>
      <c r="I843" s="421"/>
      <c r="K843" s="207"/>
    </row>
    <row r="844" spans="1:12">
      <c r="A844" s="81">
        <v>45688</v>
      </c>
      <c r="B844" s="421" t="s">
        <v>10</v>
      </c>
      <c r="C844" s="421" t="s">
        <v>11</v>
      </c>
      <c r="D844" t="s">
        <v>12</v>
      </c>
      <c r="E844" s="207">
        <v>6.8</v>
      </c>
      <c r="G844" s="73">
        <f t="shared" si="15"/>
        <v>6.8</v>
      </c>
      <c r="I844" s="422"/>
      <c r="K844" s="207"/>
    </row>
    <row r="845" spans="1:12">
      <c r="A845" s="70"/>
      <c r="B845" s="422"/>
      <c r="C845" s="422"/>
      <c r="D845" t="s">
        <v>13</v>
      </c>
      <c r="E845" s="207">
        <v>3</v>
      </c>
      <c r="G845" s="73">
        <f t="shared" si="15"/>
        <v>9.8000000000000007</v>
      </c>
      <c r="I845" s="421"/>
      <c r="K845" s="207"/>
    </row>
    <row r="846" spans="1:12">
      <c r="A846" s="70"/>
      <c r="B846" s="422"/>
      <c r="C846" s="422"/>
      <c r="D846" t="s">
        <v>14</v>
      </c>
      <c r="E846" s="207">
        <v>60</v>
      </c>
      <c r="G846" s="73">
        <f t="shared" si="15"/>
        <v>69.8</v>
      </c>
      <c r="I846" s="422"/>
      <c r="K846" s="207"/>
    </row>
    <row r="847" spans="1:12">
      <c r="A847" s="70"/>
      <c r="B847" s="422"/>
      <c r="C847" s="422"/>
      <c r="D847" t="s">
        <v>15</v>
      </c>
      <c r="E847" s="207">
        <v>5</v>
      </c>
      <c r="G847" s="73">
        <f t="shared" si="15"/>
        <v>74.8</v>
      </c>
      <c r="I847" s="421"/>
      <c r="K847" s="207"/>
    </row>
    <row r="848" spans="1:12">
      <c r="A848" s="3">
        <v>45715</v>
      </c>
      <c r="B848" s="422">
        <v>30552</v>
      </c>
      <c r="C848" s="422" t="s">
        <v>11</v>
      </c>
      <c r="D848" t="s">
        <v>12</v>
      </c>
      <c r="F848" s="2">
        <v>6.8</v>
      </c>
      <c r="G848" s="73">
        <f t="shared" si="15"/>
        <v>68</v>
      </c>
      <c r="I848" s="422"/>
      <c r="K848" s="207"/>
    </row>
    <row r="849" spans="1:12">
      <c r="A849" s="3">
        <v>45715</v>
      </c>
      <c r="B849" s="422">
        <v>30552</v>
      </c>
      <c r="C849" s="422" t="s">
        <v>11</v>
      </c>
      <c r="D849" t="s">
        <v>13</v>
      </c>
      <c r="F849" s="2">
        <v>3</v>
      </c>
      <c r="G849" s="73">
        <f t="shared" si="15"/>
        <v>65</v>
      </c>
      <c r="I849" s="422"/>
      <c r="K849" s="207"/>
    </row>
    <row r="850" spans="1:12">
      <c r="A850" s="3">
        <v>45742</v>
      </c>
      <c r="B850" s="422">
        <v>30836</v>
      </c>
      <c r="C850" s="422" t="s">
        <v>11</v>
      </c>
      <c r="D850" t="s">
        <v>14</v>
      </c>
      <c r="E850" s="207"/>
      <c r="F850" s="207">
        <v>60</v>
      </c>
      <c r="G850" s="73">
        <f t="shared" si="15"/>
        <v>5</v>
      </c>
      <c r="I850" s="422"/>
      <c r="K850" s="207"/>
    </row>
    <row r="851" spans="1:12">
      <c r="A851" s="3">
        <v>45742</v>
      </c>
      <c r="B851" s="422">
        <v>30836</v>
      </c>
      <c r="C851" s="422" t="s">
        <v>11</v>
      </c>
      <c r="D851" t="s">
        <v>15</v>
      </c>
      <c r="E851" s="207"/>
      <c r="F851" s="207">
        <v>5</v>
      </c>
      <c r="G851" s="73">
        <f t="shared" si="15"/>
        <v>0</v>
      </c>
      <c r="I851" s="422"/>
      <c r="K851" s="207"/>
    </row>
    <row r="852" spans="1:12">
      <c r="A852" s="31">
        <v>45716</v>
      </c>
      <c r="B852" s="421" t="s">
        <v>10</v>
      </c>
      <c r="C852" s="421" t="s">
        <v>17</v>
      </c>
      <c r="D852" t="s">
        <v>12</v>
      </c>
      <c r="E852" s="207">
        <v>18.2</v>
      </c>
      <c r="G852" s="73">
        <f t="shared" si="15"/>
        <v>18.2</v>
      </c>
      <c r="I852" s="422"/>
      <c r="K852" s="207"/>
    </row>
    <row r="853" spans="1:12">
      <c r="B853" s="422"/>
      <c r="C853" s="422"/>
      <c r="D853" t="s">
        <v>13</v>
      </c>
      <c r="E853" s="207">
        <v>3</v>
      </c>
      <c r="G853" s="73">
        <f t="shared" si="15"/>
        <v>21.2</v>
      </c>
      <c r="K853" s="28"/>
    </row>
    <row r="854" spans="1:12">
      <c r="B854" s="422"/>
      <c r="C854" s="422"/>
      <c r="D854" t="s">
        <v>14</v>
      </c>
      <c r="E854" s="207">
        <v>56</v>
      </c>
      <c r="G854" s="73">
        <f t="shared" si="15"/>
        <v>77.2</v>
      </c>
      <c r="K854" s="28"/>
    </row>
    <row r="855" spans="1:12">
      <c r="B855" s="422"/>
      <c r="C855" s="422"/>
      <c r="D855" t="s">
        <v>15</v>
      </c>
      <c r="E855" s="207">
        <v>5</v>
      </c>
      <c r="G855" s="2">
        <f>+G854+E855-F855</f>
        <v>82.2</v>
      </c>
    </row>
    <row r="856" spans="1:12">
      <c r="A856" s="3">
        <v>45742</v>
      </c>
      <c r="B856" s="422">
        <v>30836</v>
      </c>
      <c r="C856" s="422" t="s">
        <v>17</v>
      </c>
      <c r="D856" t="s">
        <v>14</v>
      </c>
      <c r="E856" s="207"/>
      <c r="F856" s="207">
        <v>56</v>
      </c>
      <c r="G856" s="2">
        <f>+G855+E856-F856</f>
        <v>26.200000000000003</v>
      </c>
    </row>
    <row r="857" spans="1:12">
      <c r="A857" s="3">
        <v>45742</v>
      </c>
      <c r="B857" s="422">
        <v>30836</v>
      </c>
      <c r="C857" s="422" t="s">
        <v>17</v>
      </c>
      <c r="D857" t="s">
        <v>15</v>
      </c>
      <c r="E857" s="207"/>
      <c r="F857" s="207">
        <v>5</v>
      </c>
      <c r="G857" s="2">
        <f t="shared" ref="G857:G893" si="16">+G856+E857-F857</f>
        <v>21.200000000000003</v>
      </c>
    </row>
    <row r="858" spans="1:12">
      <c r="A858" s="3">
        <v>45742</v>
      </c>
      <c r="B858" s="422">
        <v>30847</v>
      </c>
      <c r="C858" s="422" t="s">
        <v>17</v>
      </c>
      <c r="D858" t="s">
        <v>12</v>
      </c>
      <c r="F858" s="2">
        <v>18.2</v>
      </c>
      <c r="G858" s="2">
        <f t="shared" si="16"/>
        <v>3.0000000000000036</v>
      </c>
    </row>
    <row r="859" spans="1:12">
      <c r="A859" s="3">
        <v>45742</v>
      </c>
      <c r="B859" s="422">
        <v>30847</v>
      </c>
      <c r="C859" s="422" t="s">
        <v>17</v>
      </c>
      <c r="D859" t="s">
        <v>13</v>
      </c>
      <c r="F859" s="2">
        <v>3</v>
      </c>
      <c r="G859" s="2">
        <f t="shared" si="16"/>
        <v>3.5527136788005009E-15</v>
      </c>
      <c r="I859" s="440" t="s">
        <v>643</v>
      </c>
      <c r="J859" s="440"/>
      <c r="K859" s="440"/>
    </row>
    <row r="860" spans="1:12">
      <c r="A860" s="31">
        <v>45747</v>
      </c>
      <c r="B860" s="421" t="s">
        <v>10</v>
      </c>
      <c r="C860" s="421" t="s">
        <v>18</v>
      </c>
      <c r="D860" t="s">
        <v>12</v>
      </c>
      <c r="E860" s="207">
        <v>18.8</v>
      </c>
      <c r="G860" s="2">
        <f t="shared" si="16"/>
        <v>18.800000000000004</v>
      </c>
      <c r="H860">
        <v>2025</v>
      </c>
      <c r="I860" s="421" t="s">
        <v>18</v>
      </c>
      <c r="J860" t="s">
        <v>12</v>
      </c>
      <c r="K860" s="207">
        <v>18.8</v>
      </c>
    </row>
    <row r="861" spans="1:12">
      <c r="B861" s="422"/>
      <c r="C861" s="422"/>
      <c r="D861" t="s">
        <v>13</v>
      </c>
      <c r="E861" s="207">
        <v>3</v>
      </c>
      <c r="G861" s="2">
        <f t="shared" si="16"/>
        <v>21.800000000000004</v>
      </c>
      <c r="I861" s="422"/>
      <c r="J861" t="s">
        <v>13</v>
      </c>
      <c r="K861" s="207">
        <v>3</v>
      </c>
    </row>
    <row r="862" spans="1:12">
      <c r="B862" s="422"/>
      <c r="C862" s="422"/>
      <c r="D862" t="s">
        <v>14</v>
      </c>
      <c r="E862" s="207">
        <v>60</v>
      </c>
      <c r="G862" s="2">
        <f t="shared" si="16"/>
        <v>81.800000000000011</v>
      </c>
      <c r="I862" s="422"/>
      <c r="J862" t="s">
        <v>14</v>
      </c>
      <c r="L862" s="207">
        <v>60</v>
      </c>
    </row>
    <row r="863" spans="1:12">
      <c r="B863" s="422"/>
      <c r="C863" s="422"/>
      <c r="D863" t="s">
        <v>15</v>
      </c>
      <c r="E863" s="207">
        <v>5</v>
      </c>
      <c r="G863" s="2">
        <f t="shared" si="16"/>
        <v>86.800000000000011</v>
      </c>
      <c r="I863" s="422"/>
      <c r="J863" t="s">
        <v>15</v>
      </c>
      <c r="L863" s="207">
        <v>5</v>
      </c>
    </row>
    <row r="864" spans="1:12">
      <c r="A864" s="3">
        <v>45833</v>
      </c>
      <c r="B864" s="422">
        <v>31219</v>
      </c>
      <c r="C864" s="422" t="s">
        <v>18</v>
      </c>
      <c r="D864" t="s">
        <v>12</v>
      </c>
      <c r="E864" s="207"/>
      <c r="F864" s="2">
        <v>18.8</v>
      </c>
      <c r="G864" s="2">
        <f t="shared" si="16"/>
        <v>68.000000000000014</v>
      </c>
      <c r="I864" s="422"/>
      <c r="L864" s="207"/>
    </row>
    <row r="865" spans="1:12">
      <c r="A865" s="3">
        <v>45833</v>
      </c>
      <c r="B865" s="422">
        <v>31219</v>
      </c>
      <c r="C865" s="422" t="s">
        <v>18</v>
      </c>
      <c r="D865" t="s">
        <v>13</v>
      </c>
      <c r="E865" s="207"/>
      <c r="F865" s="2">
        <v>3</v>
      </c>
      <c r="G865" s="2">
        <f t="shared" si="16"/>
        <v>65.000000000000014</v>
      </c>
      <c r="I865" s="422"/>
      <c r="L865" s="207"/>
    </row>
    <row r="866" spans="1:12">
      <c r="A866" s="3">
        <v>45854</v>
      </c>
      <c r="B866" s="422">
        <v>31465</v>
      </c>
      <c r="C866" s="422" t="s">
        <v>18</v>
      </c>
      <c r="D866" t="s">
        <v>14</v>
      </c>
      <c r="E866" s="207"/>
      <c r="F866" s="207">
        <v>60</v>
      </c>
      <c r="G866" s="2">
        <f t="shared" si="16"/>
        <v>5.0000000000000142</v>
      </c>
      <c r="I866" s="422"/>
      <c r="L866" s="207"/>
    </row>
    <row r="867" spans="1:12">
      <c r="A867" s="3">
        <v>45854</v>
      </c>
      <c r="B867" s="422">
        <v>31465</v>
      </c>
      <c r="C867" s="422" t="s">
        <v>18</v>
      </c>
      <c r="D867" t="s">
        <v>15</v>
      </c>
      <c r="E867" s="207"/>
      <c r="F867" s="207">
        <v>5</v>
      </c>
      <c r="G867" s="2">
        <f t="shared" si="16"/>
        <v>1.4210854715202004E-14</v>
      </c>
      <c r="I867" s="422"/>
      <c r="L867" s="207"/>
    </row>
    <row r="868" spans="1:12">
      <c r="A868" s="81">
        <v>45777</v>
      </c>
      <c r="B868" s="421" t="s">
        <v>10</v>
      </c>
      <c r="C868" s="421" t="s">
        <v>19</v>
      </c>
      <c r="D868" t="s">
        <v>12</v>
      </c>
      <c r="E868" s="207">
        <v>18.600000000000001</v>
      </c>
      <c r="G868" s="2">
        <f t="shared" si="16"/>
        <v>18.600000000000016</v>
      </c>
      <c r="I868" s="421" t="s">
        <v>19</v>
      </c>
      <c r="J868" t="s">
        <v>12</v>
      </c>
      <c r="K868" s="207">
        <v>18.600000000000001</v>
      </c>
    </row>
    <row r="869" spans="1:12">
      <c r="A869" s="70"/>
      <c r="B869" s="422"/>
      <c r="C869" s="422"/>
      <c r="D869" t="s">
        <v>13</v>
      </c>
      <c r="E869" s="207">
        <v>3</v>
      </c>
      <c r="G869" s="2">
        <f t="shared" si="16"/>
        <v>21.600000000000016</v>
      </c>
      <c r="I869" s="422"/>
      <c r="J869" t="s">
        <v>13</v>
      </c>
      <c r="K869" s="207">
        <v>3</v>
      </c>
    </row>
    <row r="870" spans="1:12">
      <c r="A870" s="70"/>
      <c r="B870" s="422"/>
      <c r="C870" s="422"/>
      <c r="D870" t="s">
        <v>14</v>
      </c>
      <c r="E870" s="207">
        <v>60</v>
      </c>
      <c r="G870" s="2">
        <f t="shared" si="16"/>
        <v>81.600000000000023</v>
      </c>
      <c r="I870" s="422"/>
      <c r="J870" t="s">
        <v>14</v>
      </c>
      <c r="L870" s="207">
        <v>60</v>
      </c>
    </row>
    <row r="871" spans="1:12">
      <c r="A871" s="70"/>
      <c r="B871" s="422"/>
      <c r="C871" s="422"/>
      <c r="D871" t="s">
        <v>15</v>
      </c>
      <c r="E871" s="207">
        <v>5</v>
      </c>
      <c r="G871" s="2">
        <f t="shared" si="16"/>
        <v>86.600000000000023</v>
      </c>
      <c r="I871" s="422"/>
      <c r="J871" t="s">
        <v>15</v>
      </c>
      <c r="L871" s="207">
        <v>5</v>
      </c>
    </row>
    <row r="872" spans="1:12">
      <c r="A872" s="3">
        <v>45833</v>
      </c>
      <c r="B872" s="422">
        <v>31219</v>
      </c>
      <c r="C872" s="422" t="s">
        <v>19</v>
      </c>
      <c r="D872" t="s">
        <v>12</v>
      </c>
      <c r="E872" s="207"/>
      <c r="F872" s="2">
        <v>18.600000000000001</v>
      </c>
      <c r="G872" s="2">
        <f t="shared" si="16"/>
        <v>68.000000000000028</v>
      </c>
      <c r="I872" s="422"/>
      <c r="L872" s="207"/>
    </row>
    <row r="873" spans="1:12">
      <c r="A873" s="3">
        <v>45833</v>
      </c>
      <c r="B873" s="422">
        <v>31219</v>
      </c>
      <c r="C873" s="422" t="s">
        <v>19</v>
      </c>
      <c r="D873" t="s">
        <v>13</v>
      </c>
      <c r="E873" s="207"/>
      <c r="F873" s="2">
        <v>3</v>
      </c>
      <c r="G873" s="2">
        <f t="shared" si="16"/>
        <v>65.000000000000028</v>
      </c>
      <c r="I873" s="422"/>
      <c r="L873" s="207"/>
    </row>
    <row r="874" spans="1:12">
      <c r="A874" s="3">
        <v>45854</v>
      </c>
      <c r="B874" s="422">
        <v>31465</v>
      </c>
      <c r="C874" s="422" t="s">
        <v>19</v>
      </c>
      <c r="D874" t="s">
        <v>14</v>
      </c>
      <c r="E874" s="207"/>
      <c r="F874" s="207">
        <v>60</v>
      </c>
      <c r="G874" s="2">
        <f t="shared" si="16"/>
        <v>5.0000000000000284</v>
      </c>
      <c r="I874" s="422"/>
      <c r="L874" s="207"/>
    </row>
    <row r="875" spans="1:12">
      <c r="A875" s="3">
        <v>45854</v>
      </c>
      <c r="B875" s="422">
        <v>31465</v>
      </c>
      <c r="C875" s="422" t="s">
        <v>19</v>
      </c>
      <c r="D875" t="s">
        <v>15</v>
      </c>
      <c r="E875" s="207"/>
      <c r="F875" s="207">
        <v>5</v>
      </c>
      <c r="G875" s="2">
        <f t="shared" si="16"/>
        <v>2.8421709430404007E-14</v>
      </c>
      <c r="I875" s="422"/>
      <c r="L875" s="207"/>
    </row>
    <row r="876" spans="1:12">
      <c r="A876" s="31">
        <v>45808</v>
      </c>
      <c r="B876" s="421" t="s">
        <v>10</v>
      </c>
      <c r="C876" s="421" t="s">
        <v>20</v>
      </c>
      <c r="D876" t="s">
        <v>12</v>
      </c>
      <c r="E876" s="207">
        <v>13.7</v>
      </c>
      <c r="G876" s="2">
        <f t="shared" si="16"/>
        <v>13.700000000000028</v>
      </c>
      <c r="I876" s="421" t="s">
        <v>20</v>
      </c>
      <c r="J876" t="s">
        <v>12</v>
      </c>
      <c r="K876" s="207">
        <v>13.7</v>
      </c>
    </row>
    <row r="877" spans="1:12">
      <c r="A877"/>
      <c r="B877" s="422"/>
      <c r="C877" s="422"/>
      <c r="D877" t="s">
        <v>13</v>
      </c>
      <c r="E877" s="207">
        <v>5</v>
      </c>
      <c r="G877" s="2">
        <f t="shared" si="16"/>
        <v>18.700000000000028</v>
      </c>
      <c r="I877" s="422"/>
      <c r="J877" t="s">
        <v>13</v>
      </c>
      <c r="K877" s="207">
        <v>5</v>
      </c>
    </row>
    <row r="878" spans="1:12">
      <c r="A878"/>
      <c r="B878" s="422"/>
      <c r="C878" s="422"/>
      <c r="D878" t="s">
        <v>14</v>
      </c>
      <c r="E878" s="207">
        <v>60</v>
      </c>
      <c r="G878" s="2">
        <f t="shared" si="16"/>
        <v>78.700000000000031</v>
      </c>
      <c r="I878" s="422"/>
      <c r="J878" t="s">
        <v>14</v>
      </c>
      <c r="L878" s="207">
        <v>60</v>
      </c>
    </row>
    <row r="879" spans="1:12">
      <c r="A879"/>
      <c r="B879" s="422"/>
      <c r="C879" s="422"/>
      <c r="D879" t="s">
        <v>15</v>
      </c>
      <c r="E879" s="207">
        <v>5</v>
      </c>
      <c r="G879" s="2">
        <f t="shared" si="16"/>
        <v>83.700000000000031</v>
      </c>
      <c r="I879" s="422"/>
      <c r="J879" t="s">
        <v>15</v>
      </c>
      <c r="L879" s="207">
        <v>5</v>
      </c>
    </row>
    <row r="880" spans="1:12">
      <c r="A880" s="3">
        <v>45833</v>
      </c>
      <c r="B880" s="422">
        <v>31219</v>
      </c>
      <c r="C880" s="422" t="s">
        <v>20</v>
      </c>
      <c r="D880" t="s">
        <v>12</v>
      </c>
      <c r="F880" s="2">
        <v>13.7</v>
      </c>
      <c r="G880" s="2">
        <f t="shared" si="16"/>
        <v>70.000000000000028</v>
      </c>
      <c r="I880" s="422"/>
      <c r="K880" s="2">
        <f>SUM(K860:K879)</f>
        <v>62.100000000000009</v>
      </c>
    </row>
    <row r="881" spans="1:11">
      <c r="A881" s="3">
        <v>45833</v>
      </c>
      <c r="B881" s="422">
        <v>31219</v>
      </c>
      <c r="C881" s="422" t="s">
        <v>20</v>
      </c>
      <c r="D881" t="s">
        <v>13</v>
      </c>
      <c r="F881" s="2">
        <v>5</v>
      </c>
      <c r="G881" s="2">
        <f t="shared" si="16"/>
        <v>65.000000000000028</v>
      </c>
      <c r="K881" s="28">
        <f>100-K880</f>
        <v>37.899999999999991</v>
      </c>
    </row>
    <row r="882" spans="1:11">
      <c r="A882" s="3">
        <v>45854</v>
      </c>
      <c r="B882" s="422">
        <v>31465</v>
      </c>
      <c r="C882" s="422" t="s">
        <v>20</v>
      </c>
      <c r="D882" t="s">
        <v>14</v>
      </c>
      <c r="E882" s="207"/>
      <c r="F882" s="207">
        <v>60</v>
      </c>
      <c r="G882" s="2">
        <f t="shared" si="16"/>
        <v>5.0000000000000284</v>
      </c>
      <c r="K882" s="28"/>
    </row>
    <row r="883" spans="1:11">
      <c r="A883" s="3">
        <v>45854</v>
      </c>
      <c r="B883" s="422">
        <v>31465</v>
      </c>
      <c r="C883" s="422" t="s">
        <v>20</v>
      </c>
      <c r="D883" t="s">
        <v>15</v>
      </c>
      <c r="E883" s="207"/>
      <c r="F883" s="207">
        <v>5</v>
      </c>
      <c r="G883" s="2">
        <f t="shared" si="16"/>
        <v>2.8421709430404007E-14</v>
      </c>
      <c r="K883" s="28"/>
    </row>
    <row r="884" spans="1:11">
      <c r="A884" s="81">
        <v>45838</v>
      </c>
      <c r="B884" s="421" t="s">
        <v>10</v>
      </c>
      <c r="C884" s="421" t="s">
        <v>21</v>
      </c>
      <c r="D884" t="s">
        <v>12</v>
      </c>
      <c r="E884" s="207">
        <v>5</v>
      </c>
      <c r="G884" s="2">
        <f t="shared" si="16"/>
        <v>5.0000000000000284</v>
      </c>
    </row>
    <row r="885" spans="1:11">
      <c r="A885" s="70"/>
      <c r="B885" s="422"/>
      <c r="C885" s="422"/>
      <c r="D885" t="s">
        <v>13</v>
      </c>
      <c r="E885" s="207">
        <v>4</v>
      </c>
      <c r="G885" s="2">
        <f t="shared" si="16"/>
        <v>9.0000000000000284</v>
      </c>
    </row>
    <row r="886" spans="1:11">
      <c r="A886" s="70"/>
      <c r="B886" s="422"/>
      <c r="C886" s="422"/>
      <c r="D886" t="s">
        <v>14</v>
      </c>
      <c r="E886" s="207">
        <v>60</v>
      </c>
      <c r="G886" s="2">
        <f t="shared" si="16"/>
        <v>69.000000000000028</v>
      </c>
    </row>
    <row r="887" spans="1:11">
      <c r="A887" s="70"/>
      <c r="B887" s="422"/>
      <c r="C887" s="422"/>
      <c r="D887" t="s">
        <v>15</v>
      </c>
      <c r="E887" s="207">
        <v>5</v>
      </c>
      <c r="G887" s="2">
        <f t="shared" si="16"/>
        <v>74.000000000000028</v>
      </c>
    </row>
    <row r="888" spans="1:11">
      <c r="A888" s="3">
        <v>45854</v>
      </c>
      <c r="B888" s="422">
        <v>31423</v>
      </c>
      <c r="C888" s="422" t="s">
        <v>21</v>
      </c>
      <c r="D888" t="s">
        <v>12</v>
      </c>
      <c r="F888" s="2">
        <v>5</v>
      </c>
      <c r="G888" s="2">
        <f t="shared" si="16"/>
        <v>69.000000000000028</v>
      </c>
    </row>
    <row r="889" spans="1:11">
      <c r="A889" s="3">
        <v>45854</v>
      </c>
      <c r="B889" s="422">
        <v>31423</v>
      </c>
      <c r="C889" s="422" t="s">
        <v>21</v>
      </c>
      <c r="D889" t="s">
        <v>13</v>
      </c>
      <c r="F889" s="2">
        <v>4</v>
      </c>
      <c r="G889" s="2">
        <f t="shared" si="16"/>
        <v>65.000000000000028</v>
      </c>
    </row>
    <row r="890" spans="1:11">
      <c r="A890" s="3">
        <v>45854</v>
      </c>
      <c r="B890" s="422">
        <v>31465</v>
      </c>
      <c r="C890" s="422" t="s">
        <v>21</v>
      </c>
      <c r="D890" t="s">
        <v>14</v>
      </c>
      <c r="E890" s="207"/>
      <c r="F890" s="207">
        <v>60</v>
      </c>
      <c r="G890" s="2">
        <f t="shared" si="16"/>
        <v>5.0000000000000284</v>
      </c>
    </row>
    <row r="891" spans="1:11">
      <c r="A891" s="3">
        <v>45854</v>
      </c>
      <c r="B891" s="422">
        <v>31465</v>
      </c>
      <c r="C891" s="422" t="s">
        <v>21</v>
      </c>
      <c r="D891" t="s">
        <v>15</v>
      </c>
      <c r="E891" s="207"/>
      <c r="F891" s="207">
        <v>5</v>
      </c>
      <c r="G891" s="2">
        <f t="shared" si="16"/>
        <v>2.8421709430404007E-14</v>
      </c>
    </row>
    <row r="892" spans="1:11">
      <c r="A892" s="31">
        <v>45869</v>
      </c>
      <c r="B892" s="421" t="s">
        <v>10</v>
      </c>
      <c r="C892" s="421" t="s">
        <v>22</v>
      </c>
      <c r="D892" t="s">
        <v>12</v>
      </c>
      <c r="E892" s="5">
        <v>5.2</v>
      </c>
      <c r="G892" s="2">
        <f t="shared" si="16"/>
        <v>5.2000000000000286</v>
      </c>
      <c r="I892" s="441" t="s">
        <v>643</v>
      </c>
      <c r="J892" s="441"/>
      <c r="K892" s="441"/>
    </row>
    <row r="893" spans="1:11">
      <c r="B893" s="422"/>
      <c r="C893" s="422"/>
      <c r="D893" t="s">
        <v>13</v>
      </c>
      <c r="E893" s="5">
        <v>4</v>
      </c>
      <c r="G893" s="2">
        <f t="shared" si="16"/>
        <v>9.2000000000000277</v>
      </c>
      <c r="H893" s="9">
        <v>2025</v>
      </c>
      <c r="I893" s="421" t="s">
        <v>22</v>
      </c>
      <c r="J893" t="s">
        <v>14</v>
      </c>
      <c r="K893" s="5">
        <v>60</v>
      </c>
    </row>
    <row r="894" spans="1:11">
      <c r="B894" s="422"/>
      <c r="C894" s="422"/>
      <c r="D894" t="s">
        <v>14</v>
      </c>
      <c r="E894" s="5">
        <v>60</v>
      </c>
      <c r="G894" s="2">
        <f t="shared" ref="G894:G957" si="17">+G893+E894-F894</f>
        <v>69.200000000000031</v>
      </c>
      <c r="I894" s="422"/>
      <c r="J894" t="s">
        <v>15</v>
      </c>
      <c r="K894" s="5">
        <v>5</v>
      </c>
    </row>
    <row r="895" spans="1:11">
      <c r="B895" s="422"/>
      <c r="C895" s="422"/>
      <c r="D895" t="s">
        <v>15</v>
      </c>
      <c r="E895" s="5">
        <v>5</v>
      </c>
      <c r="G895" s="2">
        <f t="shared" si="17"/>
        <v>74.200000000000031</v>
      </c>
      <c r="I895" s="421" t="s">
        <v>23</v>
      </c>
      <c r="J895" t="s">
        <v>14</v>
      </c>
      <c r="K895" s="207">
        <v>60</v>
      </c>
    </row>
    <row r="896" spans="1:11">
      <c r="A896" s="3">
        <v>45979</v>
      </c>
      <c r="B896" s="422">
        <v>31966</v>
      </c>
      <c r="C896" s="422" t="s">
        <v>22</v>
      </c>
      <c r="D896" t="s">
        <v>12</v>
      </c>
      <c r="E896" s="5"/>
      <c r="F896" s="5">
        <v>5.2</v>
      </c>
      <c r="G896" s="2">
        <f t="shared" si="17"/>
        <v>69.000000000000028</v>
      </c>
      <c r="I896" s="421"/>
      <c r="J896" t="s">
        <v>15</v>
      </c>
      <c r="K896" s="207">
        <v>5</v>
      </c>
    </row>
    <row r="897" spans="1:12">
      <c r="A897" s="3">
        <v>45979</v>
      </c>
      <c r="B897" s="422">
        <v>31966</v>
      </c>
      <c r="C897" s="422" t="s">
        <v>22</v>
      </c>
      <c r="D897" t="s">
        <v>13</v>
      </c>
      <c r="E897" s="5"/>
      <c r="F897" s="5">
        <v>4</v>
      </c>
      <c r="G897" s="2">
        <f t="shared" si="17"/>
        <v>65.000000000000028</v>
      </c>
      <c r="I897" s="421" t="s">
        <v>172</v>
      </c>
      <c r="J897" t="s">
        <v>14</v>
      </c>
      <c r="K897" s="207">
        <v>60</v>
      </c>
    </row>
    <row r="898" spans="1:12">
      <c r="A898" s="3">
        <v>45986</v>
      </c>
      <c r="B898" s="422">
        <v>32143</v>
      </c>
      <c r="C898" s="422" t="s">
        <v>22</v>
      </c>
      <c r="D898" t="s">
        <v>14</v>
      </c>
      <c r="E898" s="5"/>
      <c r="F898" s="5">
        <v>60</v>
      </c>
      <c r="G898" s="2">
        <f t="shared" si="17"/>
        <v>5.0000000000000284</v>
      </c>
      <c r="I898" s="421"/>
      <c r="K898" s="207"/>
    </row>
    <row r="899" spans="1:12">
      <c r="A899" s="3">
        <v>45986</v>
      </c>
      <c r="B899" s="422">
        <v>32143</v>
      </c>
      <c r="C899" s="422" t="s">
        <v>22</v>
      </c>
      <c r="D899" t="s">
        <v>15</v>
      </c>
      <c r="E899" s="5"/>
      <c r="F899" s="5">
        <v>5</v>
      </c>
      <c r="G899" s="2">
        <f t="shared" si="17"/>
        <v>2.8421709430404007E-14</v>
      </c>
      <c r="I899" s="421"/>
      <c r="K899" s="207"/>
    </row>
    <row r="900" spans="1:12">
      <c r="A900" s="31">
        <v>45900</v>
      </c>
      <c r="B900" s="421" t="s">
        <v>10</v>
      </c>
      <c r="C900" s="421" t="s">
        <v>23</v>
      </c>
      <c r="D900" t="s">
        <v>12</v>
      </c>
      <c r="E900" s="207">
        <v>4.7</v>
      </c>
      <c r="G900" s="2">
        <f t="shared" si="17"/>
        <v>4.7000000000000286</v>
      </c>
      <c r="I900" s="327"/>
      <c r="J900" t="s">
        <v>15</v>
      </c>
      <c r="K900" s="207">
        <v>5</v>
      </c>
      <c r="L900" s="262"/>
    </row>
    <row r="901" spans="1:12">
      <c r="B901" s="422"/>
      <c r="C901" s="422"/>
      <c r="D901" t="s">
        <v>13</v>
      </c>
      <c r="E901" s="207">
        <v>8</v>
      </c>
      <c r="G901" s="2">
        <f t="shared" si="17"/>
        <v>12.700000000000028</v>
      </c>
      <c r="I901" s="421" t="s">
        <v>25</v>
      </c>
      <c r="J901" t="s">
        <v>14</v>
      </c>
      <c r="K901" s="20">
        <v>60</v>
      </c>
      <c r="L901" s="262"/>
    </row>
    <row r="902" spans="1:12">
      <c r="B902" s="422"/>
      <c r="C902" s="422"/>
      <c r="D902" t="s">
        <v>14</v>
      </c>
      <c r="E902" s="207">
        <v>60</v>
      </c>
      <c r="G902" s="2">
        <f t="shared" si="17"/>
        <v>72.700000000000031</v>
      </c>
      <c r="I902" s="424"/>
      <c r="J902" t="s">
        <v>15</v>
      </c>
      <c r="K902" s="20">
        <v>5</v>
      </c>
      <c r="L902" s="262"/>
    </row>
    <row r="903" spans="1:12">
      <c r="B903" s="422"/>
      <c r="C903" s="422"/>
      <c r="D903" t="s">
        <v>15</v>
      </c>
      <c r="E903" s="207">
        <v>5</v>
      </c>
      <c r="G903" s="2">
        <f t="shared" si="17"/>
        <v>77.700000000000031</v>
      </c>
      <c r="I903" s="327"/>
      <c r="J903" s="262"/>
      <c r="K903" s="301">
        <f>SUM(K893:K902)</f>
        <v>260</v>
      </c>
      <c r="L903" s="262"/>
    </row>
    <row r="904" spans="1:12">
      <c r="B904" s="422"/>
      <c r="C904" s="422"/>
      <c r="D904" s="318" t="s">
        <v>45</v>
      </c>
      <c r="E904" s="319">
        <v>15</v>
      </c>
      <c r="G904" s="2">
        <f t="shared" si="17"/>
        <v>92.700000000000031</v>
      </c>
      <c r="I904" s="327"/>
      <c r="J904" s="262"/>
      <c r="K904" s="248"/>
      <c r="L904" s="262"/>
    </row>
    <row r="905" spans="1:12">
      <c r="A905" s="3">
        <v>45979</v>
      </c>
      <c r="B905" s="422">
        <v>31966</v>
      </c>
      <c r="C905" s="422" t="s">
        <v>23</v>
      </c>
      <c r="D905" t="s">
        <v>12</v>
      </c>
      <c r="E905" s="5"/>
      <c r="F905" s="207">
        <v>4.7</v>
      </c>
      <c r="G905" s="2">
        <f t="shared" si="17"/>
        <v>88.000000000000028</v>
      </c>
      <c r="I905" s="327"/>
      <c r="J905" s="262"/>
      <c r="K905" s="248"/>
      <c r="L905" s="262"/>
    </row>
    <row r="906" spans="1:12">
      <c r="A906" s="3">
        <v>45979</v>
      </c>
      <c r="B906" s="422">
        <v>31966</v>
      </c>
      <c r="C906" s="422" t="s">
        <v>23</v>
      </c>
      <c r="D906" t="s">
        <v>13</v>
      </c>
      <c r="E906" s="5"/>
      <c r="F906" s="207">
        <v>8</v>
      </c>
      <c r="G906" s="2">
        <f t="shared" si="17"/>
        <v>80.000000000000028</v>
      </c>
      <c r="I906" s="327"/>
      <c r="J906" s="262"/>
      <c r="K906" s="248"/>
      <c r="L906" s="262"/>
    </row>
    <row r="907" spans="1:12">
      <c r="A907" s="3">
        <v>45979</v>
      </c>
      <c r="B907" s="422">
        <v>31966</v>
      </c>
      <c r="C907" s="422" t="s">
        <v>23</v>
      </c>
      <c r="D907" s="162" t="s">
        <v>45</v>
      </c>
      <c r="E907" s="325"/>
      <c r="F907" s="2">
        <v>15</v>
      </c>
      <c r="G907" s="2">
        <f t="shared" si="17"/>
        <v>65.000000000000028</v>
      </c>
      <c r="I907" s="327"/>
      <c r="J907" s="262"/>
      <c r="K907" s="248"/>
      <c r="L907" s="262"/>
    </row>
    <row r="908" spans="1:12">
      <c r="A908" s="3">
        <v>45986</v>
      </c>
      <c r="B908" s="422">
        <v>32143</v>
      </c>
      <c r="C908" s="422" t="s">
        <v>23</v>
      </c>
      <c r="D908" t="s">
        <v>14</v>
      </c>
      <c r="E908" s="5"/>
      <c r="F908" s="5">
        <v>60</v>
      </c>
      <c r="G908" s="2">
        <f t="shared" si="17"/>
        <v>5.0000000000000284</v>
      </c>
      <c r="I908" s="327"/>
      <c r="J908" s="262"/>
      <c r="K908" s="248"/>
      <c r="L908" s="262"/>
    </row>
    <row r="909" spans="1:12">
      <c r="A909" s="3">
        <v>45986</v>
      </c>
      <c r="B909" s="422">
        <v>32143</v>
      </c>
      <c r="C909" s="422" t="s">
        <v>23</v>
      </c>
      <c r="D909" t="s">
        <v>15</v>
      </c>
      <c r="E909" s="5"/>
      <c r="F909" s="5">
        <v>5</v>
      </c>
      <c r="G909" s="2">
        <f t="shared" si="17"/>
        <v>2.8421709430404007E-14</v>
      </c>
      <c r="I909" s="327"/>
      <c r="J909" s="262"/>
      <c r="K909" s="248"/>
      <c r="L909" s="262"/>
    </row>
    <row r="910" spans="1:12">
      <c r="A910" s="81">
        <v>45930</v>
      </c>
      <c r="B910" s="421" t="s">
        <v>10</v>
      </c>
      <c r="C910" s="421" t="s">
        <v>172</v>
      </c>
      <c r="D910" t="s">
        <v>12</v>
      </c>
      <c r="E910" s="207">
        <v>5.2</v>
      </c>
      <c r="G910" s="2">
        <f t="shared" si="17"/>
        <v>5.2000000000000286</v>
      </c>
      <c r="I910" s="424"/>
      <c r="J910" s="262"/>
      <c r="K910" s="73"/>
      <c r="L910" s="262"/>
    </row>
    <row r="911" spans="1:12">
      <c r="B911" s="422"/>
      <c r="C911" s="422"/>
      <c r="D911" t="s">
        <v>13</v>
      </c>
      <c r="E911" s="20">
        <v>4</v>
      </c>
      <c r="G911" s="2">
        <f t="shared" si="17"/>
        <v>9.2000000000000277</v>
      </c>
      <c r="I911" s="327"/>
      <c r="J911" s="262"/>
      <c r="K911" s="73"/>
      <c r="L911" s="262"/>
    </row>
    <row r="912" spans="1:12">
      <c r="B912" s="422"/>
      <c r="C912" s="422"/>
      <c r="D912" t="s">
        <v>14</v>
      </c>
      <c r="E912" s="20">
        <v>60</v>
      </c>
      <c r="G912" s="2">
        <f t="shared" si="17"/>
        <v>69.200000000000031</v>
      </c>
      <c r="I912" s="327"/>
      <c r="J912" s="262"/>
      <c r="K912" s="301"/>
      <c r="L912" s="301"/>
    </row>
    <row r="913" spans="1:12">
      <c r="B913" s="422"/>
      <c r="C913" s="422"/>
      <c r="D913" t="s">
        <v>15</v>
      </c>
      <c r="E913" s="20">
        <v>5</v>
      </c>
      <c r="G913" s="2">
        <f t="shared" si="17"/>
        <v>74.200000000000031</v>
      </c>
      <c r="I913" s="327"/>
      <c r="J913" s="262"/>
      <c r="K913" s="301"/>
      <c r="L913" s="262"/>
    </row>
    <row r="914" spans="1:12">
      <c r="B914" s="422"/>
      <c r="C914" s="422"/>
      <c r="D914" t="s">
        <v>63</v>
      </c>
      <c r="E914" s="207">
        <v>10</v>
      </c>
      <c r="G914" s="2">
        <f t="shared" si="17"/>
        <v>84.200000000000031</v>
      </c>
      <c r="I914" s="327"/>
      <c r="J914" s="262"/>
      <c r="K914" s="301"/>
      <c r="L914" s="262"/>
    </row>
    <row r="915" spans="1:12">
      <c r="A915" s="3">
        <v>45979</v>
      </c>
      <c r="B915" s="422">
        <v>31966</v>
      </c>
      <c r="C915" s="422" t="s">
        <v>172</v>
      </c>
      <c r="D915" t="s">
        <v>12</v>
      </c>
      <c r="E915" s="207"/>
      <c r="F915" s="207">
        <v>5.2</v>
      </c>
      <c r="G915" s="2">
        <f t="shared" si="17"/>
        <v>79.000000000000028</v>
      </c>
      <c r="I915" s="422"/>
      <c r="K915" s="20"/>
    </row>
    <row r="916" spans="1:12">
      <c r="A916" s="3">
        <v>45979</v>
      </c>
      <c r="B916" s="422">
        <v>31966</v>
      </c>
      <c r="C916" s="422" t="s">
        <v>172</v>
      </c>
      <c r="D916" t="s">
        <v>13</v>
      </c>
      <c r="E916" s="207"/>
      <c r="F916" s="20">
        <v>4</v>
      </c>
      <c r="G916" s="2">
        <f t="shared" si="17"/>
        <v>75.000000000000028</v>
      </c>
      <c r="I916" s="422"/>
      <c r="K916" s="20"/>
    </row>
    <row r="917" spans="1:12">
      <c r="A917" s="3">
        <v>45979</v>
      </c>
      <c r="B917" s="422">
        <v>31966</v>
      </c>
      <c r="C917" s="422" t="s">
        <v>172</v>
      </c>
      <c r="D917" t="s">
        <v>63</v>
      </c>
      <c r="E917" s="207"/>
      <c r="F917" s="20">
        <v>10</v>
      </c>
      <c r="G917" s="2">
        <f t="shared" si="17"/>
        <v>65.000000000000028</v>
      </c>
      <c r="I917" s="422"/>
      <c r="K917" s="20"/>
    </row>
    <row r="918" spans="1:12">
      <c r="A918" s="3">
        <v>45986</v>
      </c>
      <c r="B918" s="422">
        <v>32143</v>
      </c>
      <c r="C918" s="422" t="s">
        <v>172</v>
      </c>
      <c r="D918" t="s">
        <v>14</v>
      </c>
      <c r="E918" s="5"/>
      <c r="F918" s="5">
        <v>60</v>
      </c>
      <c r="G918" s="2">
        <f t="shared" si="17"/>
        <v>5.0000000000000284</v>
      </c>
      <c r="I918" s="422"/>
      <c r="K918" s="20"/>
    </row>
    <row r="919" spans="1:12">
      <c r="A919" s="3">
        <v>45986</v>
      </c>
      <c r="B919" s="422">
        <v>32143</v>
      </c>
      <c r="C919" s="422" t="s">
        <v>172</v>
      </c>
      <c r="D919" t="s">
        <v>15</v>
      </c>
      <c r="E919" s="5"/>
      <c r="F919" s="5">
        <v>5</v>
      </c>
      <c r="G919" s="2">
        <f t="shared" si="17"/>
        <v>2.8421709430404007E-14</v>
      </c>
      <c r="I919" s="422"/>
      <c r="K919" s="20"/>
    </row>
    <row r="920" spans="1:12">
      <c r="A920" s="81">
        <v>45961</v>
      </c>
      <c r="B920" s="421" t="s">
        <v>10</v>
      </c>
      <c r="C920" s="421" t="s">
        <v>25</v>
      </c>
      <c r="D920" t="s">
        <v>12</v>
      </c>
      <c r="E920" s="2">
        <v>5.4</v>
      </c>
      <c r="G920" s="2">
        <f t="shared" si="17"/>
        <v>5.4000000000000288</v>
      </c>
      <c r="I920" s="422"/>
      <c r="K920" s="207"/>
    </row>
    <row r="921" spans="1:12">
      <c r="A921" s="70"/>
      <c r="B921" s="422"/>
      <c r="C921" s="422"/>
      <c r="D921" t="s">
        <v>13</v>
      </c>
      <c r="E921" s="2">
        <v>7</v>
      </c>
      <c r="G921" s="2">
        <f t="shared" si="17"/>
        <v>12.400000000000029</v>
      </c>
      <c r="I921" s="421"/>
      <c r="K921" s="2"/>
    </row>
    <row r="922" spans="1:12">
      <c r="A922" s="70"/>
      <c r="B922" s="422"/>
      <c r="C922" s="422"/>
      <c r="D922" t="s">
        <v>14</v>
      </c>
      <c r="E922" s="20">
        <v>60</v>
      </c>
      <c r="G922" s="2">
        <f t="shared" si="17"/>
        <v>72.400000000000034</v>
      </c>
      <c r="I922" s="422"/>
      <c r="J922" s="421" t="s">
        <v>26</v>
      </c>
      <c r="K922" t="s">
        <v>12</v>
      </c>
      <c r="L922" s="20">
        <v>6</v>
      </c>
    </row>
    <row r="923" spans="1:12">
      <c r="A923" s="70"/>
      <c r="B923" s="422"/>
      <c r="C923" s="422"/>
      <c r="D923" t="s">
        <v>15</v>
      </c>
      <c r="E923" s="20">
        <v>5</v>
      </c>
      <c r="G923" s="2">
        <f t="shared" si="17"/>
        <v>77.400000000000034</v>
      </c>
      <c r="I923" s="422"/>
      <c r="J923" s="422"/>
      <c r="K923" t="s">
        <v>13</v>
      </c>
      <c r="L923" s="20">
        <v>6</v>
      </c>
    </row>
    <row r="924" spans="1:12">
      <c r="A924" s="3">
        <v>45979</v>
      </c>
      <c r="B924" s="422">
        <v>31966</v>
      </c>
      <c r="C924" s="422" t="s">
        <v>25</v>
      </c>
      <c r="D924" t="s">
        <v>12</v>
      </c>
      <c r="F924" s="2">
        <v>5.4</v>
      </c>
      <c r="G924" s="2">
        <f t="shared" si="17"/>
        <v>72.000000000000028</v>
      </c>
      <c r="I924" s="422"/>
      <c r="L924" s="20">
        <f>SUM(L922:L923)</f>
        <v>12</v>
      </c>
    </row>
    <row r="925" spans="1:12">
      <c r="A925" s="3">
        <v>45979</v>
      </c>
      <c r="B925" s="422">
        <v>31966</v>
      </c>
      <c r="C925" s="422" t="s">
        <v>25</v>
      </c>
      <c r="D925" t="s">
        <v>13</v>
      </c>
      <c r="F925" s="2">
        <v>7</v>
      </c>
      <c r="G925" s="2">
        <f t="shared" si="17"/>
        <v>65.000000000000028</v>
      </c>
    </row>
    <row r="926" spans="1:12">
      <c r="A926" s="3">
        <v>45986</v>
      </c>
      <c r="B926" s="422">
        <v>32143</v>
      </c>
      <c r="C926" s="422" t="s">
        <v>25</v>
      </c>
      <c r="D926" t="s">
        <v>14</v>
      </c>
      <c r="E926" s="5"/>
      <c r="F926" s="5">
        <v>60</v>
      </c>
      <c r="G926" s="2">
        <f t="shared" si="17"/>
        <v>5.0000000000000284</v>
      </c>
    </row>
    <row r="927" spans="1:12">
      <c r="A927" s="3">
        <v>45986</v>
      </c>
      <c r="B927" s="422">
        <v>32143</v>
      </c>
      <c r="C927" s="422" t="s">
        <v>25</v>
      </c>
      <c r="D927" t="s">
        <v>15</v>
      </c>
      <c r="E927" s="5"/>
      <c r="F927" s="5">
        <v>5</v>
      </c>
      <c r="G927" s="2">
        <f t="shared" si="17"/>
        <v>2.8421709430404007E-14</v>
      </c>
    </row>
    <row r="928" spans="1:12">
      <c r="A928" s="81">
        <v>45991</v>
      </c>
      <c r="B928" s="421" t="s">
        <v>10</v>
      </c>
      <c r="C928" s="421" t="s">
        <v>26</v>
      </c>
      <c r="D928" t="s">
        <v>12</v>
      </c>
      <c r="E928" s="20">
        <v>6</v>
      </c>
      <c r="G928" s="2">
        <f t="shared" si="17"/>
        <v>6.0000000000000284</v>
      </c>
    </row>
    <row r="929" spans="1:11">
      <c r="A929" s="70"/>
      <c r="B929" s="422"/>
      <c r="C929" s="422"/>
      <c r="D929" t="s">
        <v>13</v>
      </c>
      <c r="E929" s="20">
        <v>6</v>
      </c>
      <c r="G929" s="2">
        <f t="shared" si="17"/>
        <v>12.000000000000028</v>
      </c>
    </row>
    <row r="930" spans="1:11">
      <c r="A930" s="70"/>
      <c r="B930" s="422"/>
      <c r="C930" s="422"/>
      <c r="D930" t="s">
        <v>14</v>
      </c>
      <c r="E930" s="207">
        <v>60</v>
      </c>
      <c r="G930" s="2">
        <f t="shared" si="17"/>
        <v>72.000000000000028</v>
      </c>
    </row>
    <row r="931" spans="1:11">
      <c r="A931" s="70"/>
      <c r="B931" s="422"/>
      <c r="C931" s="422"/>
      <c r="D931" t="s">
        <v>15</v>
      </c>
      <c r="E931" s="207">
        <v>5</v>
      </c>
      <c r="G931" s="2">
        <f t="shared" si="17"/>
        <v>77.000000000000028</v>
      </c>
      <c r="I931" s="441" t="s">
        <v>643</v>
      </c>
      <c r="J931" s="441"/>
      <c r="K931" s="441"/>
    </row>
    <row r="932" spans="1:11">
      <c r="A932" s="70">
        <v>46035</v>
      </c>
      <c r="B932" s="422">
        <v>32322</v>
      </c>
      <c r="C932" s="422" t="s">
        <v>26</v>
      </c>
      <c r="D932" t="s">
        <v>12</v>
      </c>
      <c r="E932" s="207"/>
      <c r="F932" s="2">
        <v>6</v>
      </c>
      <c r="G932" s="2">
        <f t="shared" si="17"/>
        <v>71.000000000000028</v>
      </c>
      <c r="H932" s="421">
        <v>2025</v>
      </c>
      <c r="I932" s="421" t="s">
        <v>26</v>
      </c>
      <c r="J932" t="s">
        <v>14</v>
      </c>
      <c r="K932" s="207">
        <v>60</v>
      </c>
    </row>
    <row r="933" spans="1:11">
      <c r="A933" s="70">
        <v>46035</v>
      </c>
      <c r="B933" s="422">
        <v>32322</v>
      </c>
      <c r="C933" s="422" t="s">
        <v>26</v>
      </c>
      <c r="D933" t="s">
        <v>13</v>
      </c>
      <c r="E933" s="207"/>
      <c r="F933" s="2">
        <v>6</v>
      </c>
      <c r="G933" s="2">
        <f t="shared" si="17"/>
        <v>65.000000000000028</v>
      </c>
      <c r="I933" s="422"/>
      <c r="J933" t="s">
        <v>15</v>
      </c>
      <c r="K933" s="207">
        <v>5</v>
      </c>
    </row>
    <row r="934" spans="1:11">
      <c r="A934" s="70">
        <v>46105</v>
      </c>
      <c r="B934" s="422">
        <v>32883</v>
      </c>
      <c r="C934" s="422" t="s">
        <v>26</v>
      </c>
      <c r="D934" t="s">
        <v>14</v>
      </c>
      <c r="E934" s="207"/>
      <c r="F934" s="2">
        <v>60</v>
      </c>
      <c r="G934" s="2">
        <f t="shared" si="17"/>
        <v>5.0000000000000284</v>
      </c>
      <c r="I934" s="422"/>
      <c r="K934" s="207"/>
    </row>
    <row r="935" spans="1:11">
      <c r="A935" s="70">
        <v>46105</v>
      </c>
      <c r="B935" s="422">
        <v>32883</v>
      </c>
      <c r="C935" s="422" t="s">
        <v>26</v>
      </c>
      <c r="D935" t="s">
        <v>15</v>
      </c>
      <c r="E935" s="207"/>
      <c r="F935" s="2">
        <v>5</v>
      </c>
      <c r="G935" s="2">
        <f t="shared" si="17"/>
        <v>2.8421709430404007E-14</v>
      </c>
      <c r="I935" s="422"/>
      <c r="K935" s="207"/>
    </row>
    <row r="936" spans="1:11">
      <c r="A936" s="81">
        <v>46022</v>
      </c>
      <c r="B936" s="374" t="s">
        <v>10</v>
      </c>
      <c r="C936" s="374" t="s">
        <v>27</v>
      </c>
      <c r="D936" s="373" t="s">
        <v>12</v>
      </c>
      <c r="E936" s="373">
        <v>4</v>
      </c>
      <c r="G936" s="2">
        <f t="shared" si="17"/>
        <v>4.0000000000000284</v>
      </c>
      <c r="I936" s="374" t="s">
        <v>27</v>
      </c>
      <c r="J936" s="373" t="s">
        <v>14</v>
      </c>
      <c r="K936" s="373">
        <v>60</v>
      </c>
    </row>
    <row r="937" spans="1:11">
      <c r="A937" s="81"/>
      <c r="B937" s="373"/>
      <c r="C937" s="373"/>
      <c r="D937" s="373" t="s">
        <v>13</v>
      </c>
      <c r="E937" s="373">
        <v>6</v>
      </c>
      <c r="G937" s="2">
        <f t="shared" si="17"/>
        <v>10.000000000000028</v>
      </c>
      <c r="I937" s="373"/>
      <c r="J937" s="373" t="s">
        <v>15</v>
      </c>
      <c r="K937" s="373">
        <v>5</v>
      </c>
    </row>
    <row r="938" spans="1:11">
      <c r="A938" s="81"/>
      <c r="B938" s="373"/>
      <c r="C938" s="373"/>
      <c r="D938" s="373" t="s">
        <v>14</v>
      </c>
      <c r="E938" s="373">
        <v>60</v>
      </c>
      <c r="G938" s="2">
        <f t="shared" si="17"/>
        <v>70.000000000000028</v>
      </c>
      <c r="H938" s="421">
        <v>2026</v>
      </c>
      <c r="I938" s="421" t="s">
        <v>11</v>
      </c>
      <c r="J938" t="s">
        <v>14</v>
      </c>
      <c r="K938" s="207">
        <v>60</v>
      </c>
    </row>
    <row r="939" spans="1:11">
      <c r="A939" s="373"/>
      <c r="B939" s="373"/>
      <c r="C939" s="373"/>
      <c r="D939" s="373" t="s">
        <v>15</v>
      </c>
      <c r="E939" s="373">
        <v>5</v>
      </c>
      <c r="G939" s="2">
        <f t="shared" si="17"/>
        <v>75.000000000000028</v>
      </c>
      <c r="I939" s="422"/>
      <c r="J939" t="s">
        <v>15</v>
      </c>
      <c r="K939" s="207">
        <v>5</v>
      </c>
    </row>
    <row r="940" spans="1:11">
      <c r="A940" s="3">
        <v>46050</v>
      </c>
      <c r="B940" s="422">
        <v>32426</v>
      </c>
      <c r="C940" s="422" t="s">
        <v>27</v>
      </c>
      <c r="D940" t="s">
        <v>12</v>
      </c>
      <c r="F940" s="2">
        <v>4</v>
      </c>
      <c r="G940" s="2">
        <f t="shared" si="17"/>
        <v>71.000000000000028</v>
      </c>
      <c r="I940" s="422"/>
      <c r="J940" t="s">
        <v>104</v>
      </c>
      <c r="K940" s="207">
        <v>10</v>
      </c>
    </row>
    <row r="941" spans="1:11">
      <c r="A941" s="3">
        <v>46050</v>
      </c>
      <c r="B941" s="422">
        <v>32426</v>
      </c>
      <c r="C941" s="422" t="s">
        <v>27</v>
      </c>
      <c r="D941" t="s">
        <v>13</v>
      </c>
      <c r="F941" s="2">
        <v>6</v>
      </c>
      <c r="G941" s="2">
        <f t="shared" si="17"/>
        <v>65.000000000000028</v>
      </c>
      <c r="I941" s="421" t="s">
        <v>17</v>
      </c>
      <c r="J941" t="s">
        <v>12</v>
      </c>
      <c r="K941" s="20">
        <v>5</v>
      </c>
    </row>
    <row r="942" spans="1:11">
      <c r="A942" s="3">
        <v>46105</v>
      </c>
      <c r="B942" s="422">
        <v>32883</v>
      </c>
      <c r="C942" s="422" t="s">
        <v>27</v>
      </c>
      <c r="D942" t="s">
        <v>14</v>
      </c>
      <c r="F942" s="2">
        <v>60</v>
      </c>
      <c r="G942" s="2">
        <f t="shared" si="17"/>
        <v>5.0000000000000284</v>
      </c>
      <c r="I942" s="421"/>
      <c r="K942" s="20"/>
    </row>
    <row r="943" spans="1:11">
      <c r="A943" s="3">
        <v>46105</v>
      </c>
      <c r="B943" s="422">
        <v>32883</v>
      </c>
      <c r="C943" s="422" t="s">
        <v>27</v>
      </c>
      <c r="D943" t="s">
        <v>15</v>
      </c>
      <c r="F943" s="2">
        <v>5</v>
      </c>
      <c r="G943" s="2">
        <f t="shared" si="17"/>
        <v>2.8421709430404007E-14</v>
      </c>
      <c r="I943" s="421"/>
      <c r="K943" s="20"/>
    </row>
    <row r="944" spans="1:11">
      <c r="A944" s="81">
        <v>46053</v>
      </c>
      <c r="B944" s="421" t="s">
        <v>10</v>
      </c>
      <c r="C944" s="421" t="s">
        <v>11</v>
      </c>
      <c r="D944" t="s">
        <v>12</v>
      </c>
      <c r="E944" s="20">
        <v>6.3</v>
      </c>
      <c r="G944" s="2">
        <f t="shared" si="17"/>
        <v>6.3000000000000282</v>
      </c>
      <c r="I944" s="422"/>
      <c r="J944" t="s">
        <v>13</v>
      </c>
      <c r="K944" s="20">
        <v>10</v>
      </c>
    </row>
    <row r="945" spans="1:12">
      <c r="A945" s="70"/>
      <c r="B945" s="422"/>
      <c r="C945" s="422"/>
      <c r="D945" t="s">
        <v>13</v>
      </c>
      <c r="E945" s="20">
        <v>5</v>
      </c>
      <c r="G945" s="2">
        <f t="shared" si="17"/>
        <v>11.300000000000029</v>
      </c>
      <c r="I945" s="422"/>
      <c r="J945" t="s">
        <v>14</v>
      </c>
      <c r="K945" s="207">
        <v>56</v>
      </c>
    </row>
    <row r="946" spans="1:12">
      <c r="A946" s="70"/>
      <c r="B946" s="422"/>
      <c r="C946" s="422"/>
      <c r="D946" t="s">
        <v>14</v>
      </c>
      <c r="E946" s="207">
        <v>60</v>
      </c>
      <c r="G946" s="2">
        <f t="shared" si="17"/>
        <v>71.300000000000026</v>
      </c>
      <c r="I946" s="422"/>
      <c r="J946" t="s">
        <v>15</v>
      </c>
      <c r="K946" s="207">
        <v>5</v>
      </c>
    </row>
    <row r="947" spans="1:12">
      <c r="A947" s="70"/>
      <c r="B947" s="422"/>
      <c r="C947" s="422"/>
      <c r="D947" t="s">
        <v>15</v>
      </c>
      <c r="E947" s="207">
        <v>5</v>
      </c>
      <c r="G947" s="2">
        <f t="shared" si="17"/>
        <v>76.300000000000026</v>
      </c>
      <c r="K947" s="93">
        <f>SUM(K932:K946)</f>
        <v>281</v>
      </c>
    </row>
    <row r="948" spans="1:12">
      <c r="B948" s="422"/>
      <c r="C948" s="422"/>
      <c r="D948" t="s">
        <v>104</v>
      </c>
      <c r="E948" s="207">
        <v>10</v>
      </c>
      <c r="G948" s="2">
        <f t="shared" si="17"/>
        <v>86.300000000000026</v>
      </c>
    </row>
    <row r="949" spans="1:12">
      <c r="A949" s="3">
        <v>46105</v>
      </c>
      <c r="B949" s="422">
        <v>32877</v>
      </c>
      <c r="C949" s="422" t="s">
        <v>11</v>
      </c>
      <c r="D949" t="s">
        <v>12</v>
      </c>
      <c r="E949" s="207"/>
      <c r="F949" s="2">
        <v>6.3</v>
      </c>
      <c r="G949" s="2">
        <f t="shared" si="17"/>
        <v>80.000000000000028</v>
      </c>
    </row>
    <row r="950" spans="1:12">
      <c r="A950" s="3">
        <v>46105</v>
      </c>
      <c r="B950" s="422">
        <v>32877</v>
      </c>
      <c r="C950" s="422" t="s">
        <v>11</v>
      </c>
      <c r="D950" t="s">
        <v>13</v>
      </c>
      <c r="E950" s="207"/>
      <c r="F950" s="2">
        <v>5</v>
      </c>
      <c r="G950" s="2">
        <f t="shared" si="17"/>
        <v>75.000000000000028</v>
      </c>
    </row>
    <row r="951" spans="1:12">
      <c r="A951" s="3">
        <v>46105</v>
      </c>
      <c r="B951" s="422">
        <v>32883</v>
      </c>
      <c r="C951" s="422" t="s">
        <v>11</v>
      </c>
      <c r="D951" t="s">
        <v>14</v>
      </c>
      <c r="E951" s="207"/>
      <c r="F951" s="2">
        <v>60</v>
      </c>
      <c r="G951" s="2">
        <f t="shared" si="17"/>
        <v>15.000000000000028</v>
      </c>
    </row>
    <row r="952" spans="1:12">
      <c r="A952" s="3">
        <v>46105</v>
      </c>
      <c r="B952" s="422">
        <v>32883</v>
      </c>
      <c r="C952" s="422" t="s">
        <v>11</v>
      </c>
      <c r="D952" t="s">
        <v>15</v>
      </c>
      <c r="E952" s="207"/>
      <c r="F952" s="2">
        <v>5</v>
      </c>
      <c r="G952" s="2">
        <f t="shared" si="17"/>
        <v>10.000000000000028</v>
      </c>
    </row>
    <row r="953" spans="1:12">
      <c r="A953" s="3">
        <v>46105</v>
      </c>
      <c r="B953" s="422">
        <v>32883</v>
      </c>
      <c r="C953" s="422" t="s">
        <v>11</v>
      </c>
      <c r="D953" t="s">
        <v>104</v>
      </c>
      <c r="E953" s="207"/>
      <c r="F953" s="2">
        <v>10</v>
      </c>
      <c r="G953" s="2">
        <f t="shared" si="17"/>
        <v>2.8421709430404007E-14</v>
      </c>
    </row>
    <row r="954" spans="1:12">
      <c r="A954" s="31">
        <v>46081</v>
      </c>
      <c r="B954" s="421" t="s">
        <v>10</v>
      </c>
      <c r="C954" s="421" t="s">
        <v>17</v>
      </c>
      <c r="D954" t="s">
        <v>12</v>
      </c>
      <c r="E954" s="20">
        <v>5</v>
      </c>
      <c r="G954" s="2">
        <f t="shared" si="17"/>
        <v>5.0000000000000284</v>
      </c>
    </row>
    <row r="955" spans="1:12">
      <c r="B955" s="422"/>
      <c r="C955" s="422"/>
      <c r="D955" t="s">
        <v>13</v>
      </c>
      <c r="E955" s="20">
        <v>10</v>
      </c>
      <c r="G955" s="2">
        <f t="shared" si="17"/>
        <v>15.000000000000028</v>
      </c>
    </row>
    <row r="956" spans="1:12">
      <c r="B956" s="422"/>
      <c r="C956" s="422"/>
      <c r="D956" t="s">
        <v>14</v>
      </c>
      <c r="E956" s="207">
        <v>56</v>
      </c>
      <c r="G956" s="2">
        <f t="shared" si="17"/>
        <v>71.000000000000028</v>
      </c>
    </row>
    <row r="957" spans="1:12">
      <c r="B957" s="422"/>
      <c r="C957" s="422"/>
      <c r="D957" t="s">
        <v>15</v>
      </c>
      <c r="E957" s="207">
        <v>5</v>
      </c>
      <c r="G957" s="2">
        <f t="shared" si="17"/>
        <v>76.000000000000028</v>
      </c>
    </row>
    <row r="958" spans="1:12">
      <c r="A958" s="3">
        <v>46105</v>
      </c>
      <c r="B958" s="422">
        <v>32883</v>
      </c>
      <c r="C958" s="422" t="s">
        <v>17</v>
      </c>
      <c r="D958" t="s">
        <v>12</v>
      </c>
      <c r="F958" s="2">
        <v>5</v>
      </c>
      <c r="G958" s="2">
        <f t="shared" ref="G958:G961" si="18">+G957+E958-F958</f>
        <v>71.000000000000028</v>
      </c>
      <c r="I958" s="421"/>
      <c r="K958" s="20"/>
    </row>
    <row r="959" spans="1:12">
      <c r="A959" s="3">
        <v>46105</v>
      </c>
      <c r="B959" s="422">
        <v>32883</v>
      </c>
      <c r="C959" s="422" t="s">
        <v>17</v>
      </c>
      <c r="D959" t="s">
        <v>13</v>
      </c>
      <c r="F959" s="2">
        <v>10</v>
      </c>
      <c r="G959" s="2">
        <f t="shared" si="18"/>
        <v>61.000000000000028</v>
      </c>
      <c r="I959" s="422"/>
      <c r="K959" s="20"/>
    </row>
    <row r="960" spans="1:12">
      <c r="A960" s="3">
        <v>46105</v>
      </c>
      <c r="B960" s="422">
        <v>32883</v>
      </c>
      <c r="C960" s="422" t="s">
        <v>17</v>
      </c>
      <c r="D960" t="s">
        <v>14</v>
      </c>
      <c r="F960" s="2">
        <v>56</v>
      </c>
      <c r="G960" s="2">
        <f t="shared" si="18"/>
        <v>5.0000000000000284</v>
      </c>
      <c r="I960" s="422"/>
      <c r="K960" s="207"/>
      <c r="L960" s="28"/>
    </row>
    <row r="961" spans="1:11">
      <c r="A961" s="3">
        <v>46105</v>
      </c>
      <c r="B961" s="422">
        <v>32883</v>
      </c>
      <c r="C961" s="422" t="s">
        <v>17</v>
      </c>
      <c r="D961" t="s">
        <v>15</v>
      </c>
      <c r="F961" s="2">
        <v>5</v>
      </c>
      <c r="G961" s="2">
        <f t="shared" si="18"/>
        <v>2.8421709430404007E-14</v>
      </c>
      <c r="I961" s="441" t="s">
        <v>643</v>
      </c>
      <c r="J961" s="441"/>
      <c r="K961" s="441"/>
    </row>
    <row r="962" spans="1:11">
      <c r="A962" s="31">
        <v>46112</v>
      </c>
      <c r="B962" s="421" t="s">
        <v>10</v>
      </c>
      <c r="C962" s="421" t="s">
        <v>18</v>
      </c>
      <c r="D962" t="s">
        <v>12</v>
      </c>
      <c r="E962" s="207">
        <v>45.6</v>
      </c>
      <c r="G962" s="2">
        <f>+G961+E962-F962</f>
        <v>45.60000000000003</v>
      </c>
      <c r="H962" s="421">
        <v>2026</v>
      </c>
      <c r="I962" s="421" t="s">
        <v>18</v>
      </c>
      <c r="J962" t="s">
        <v>12</v>
      </c>
      <c r="K962" s="207">
        <v>45.6</v>
      </c>
    </row>
    <row r="963" spans="1:11">
      <c r="A963" s="31"/>
      <c r="B963" s="422"/>
      <c r="C963" s="422"/>
      <c r="D963" t="s">
        <v>13</v>
      </c>
      <c r="E963" s="207">
        <v>6</v>
      </c>
      <c r="G963" s="2">
        <f>+G962+E963-F963</f>
        <v>51.60000000000003</v>
      </c>
      <c r="I963" s="422"/>
      <c r="J963" t="s">
        <v>13</v>
      </c>
      <c r="K963" s="207">
        <v>6</v>
      </c>
    </row>
    <row r="964" spans="1:11">
      <c r="B964" s="422"/>
      <c r="C964" s="422"/>
      <c r="D964" t="s">
        <v>14</v>
      </c>
      <c r="E964" s="207">
        <v>60</v>
      </c>
      <c r="G964" s="2">
        <f>+G963+E964-F964</f>
        <v>111.60000000000002</v>
      </c>
      <c r="K964" s="93">
        <f>SUM(K962:K963)</f>
        <v>51.6</v>
      </c>
    </row>
    <row r="965" spans="1:11">
      <c r="B965" s="422"/>
      <c r="C965" s="422"/>
      <c r="D965" t="s">
        <v>15</v>
      </c>
      <c r="E965" s="207">
        <v>5</v>
      </c>
      <c r="G965" s="2">
        <f>+G964+E965-F965</f>
        <v>116.60000000000002</v>
      </c>
    </row>
    <row r="966" spans="1:11">
      <c r="B966" s="422"/>
      <c r="C966" s="422"/>
      <c r="G966" s="2">
        <f>+G965+E966-F966</f>
        <v>116.60000000000002</v>
      </c>
    </row>
    <row r="967" spans="1:11">
      <c r="B967" s="422"/>
      <c r="C967" s="422"/>
      <c r="G967" s="2">
        <f>+G966+E967-F967</f>
        <v>116.60000000000002</v>
      </c>
    </row>
    <row r="968" spans="1:11">
      <c r="B968" s="422"/>
      <c r="C968" s="422"/>
      <c r="G968" s="2">
        <f>+G967+E968-F968</f>
        <v>116.60000000000002</v>
      </c>
    </row>
    <row r="969" spans="1:11">
      <c r="B969" s="422"/>
      <c r="C969" s="422"/>
      <c r="G969" s="2">
        <f>+G968+E969-F969</f>
        <v>116.60000000000002</v>
      </c>
    </row>
    <row r="970" spans="1:11">
      <c r="B970" s="422"/>
      <c r="C970" s="422"/>
      <c r="G970" s="2">
        <f>+G969+E970-F970</f>
        <v>116.60000000000002</v>
      </c>
    </row>
    <row r="971" spans="1:11">
      <c r="B971" s="422"/>
      <c r="C971" s="422"/>
      <c r="G971" s="2">
        <f>+G970+E971-F971</f>
        <v>116.60000000000002</v>
      </c>
    </row>
    <row r="972" spans="1:11">
      <c r="B972" s="422"/>
      <c r="C972" s="422"/>
      <c r="G972" s="2">
        <f>+G971+E972-F972</f>
        <v>116.60000000000002</v>
      </c>
    </row>
    <row r="973" spans="1:11">
      <c r="B973" s="422"/>
      <c r="C973" s="422"/>
      <c r="G973" s="2">
        <f>+G972+E973-F973</f>
        <v>116.60000000000002</v>
      </c>
    </row>
    <row r="974" spans="1:11">
      <c r="B974" s="422"/>
      <c r="C974" s="422"/>
      <c r="G974" s="2">
        <f>+G973+E974-F974</f>
        <v>116.60000000000002</v>
      </c>
    </row>
    <row r="975" spans="1:11">
      <c r="B975" s="422"/>
      <c r="C975" s="422"/>
      <c r="G975" s="2">
        <f>+G974+E975-F975</f>
        <v>116.60000000000002</v>
      </c>
    </row>
    <row r="976" spans="1:11">
      <c r="B976" s="422"/>
      <c r="C976" s="422"/>
      <c r="G976" s="2">
        <f>+G975+E976-F976</f>
        <v>116.60000000000002</v>
      </c>
    </row>
    <row r="977" spans="2:7">
      <c r="B977" s="422"/>
      <c r="C977" s="422"/>
      <c r="G977" s="2">
        <f>+G976+E977-F977</f>
        <v>116.60000000000002</v>
      </c>
    </row>
    <row r="978" spans="2:7">
      <c r="B978" s="422"/>
      <c r="C978" s="422"/>
      <c r="G978" s="2">
        <f>+G977+E978-F978</f>
        <v>116.60000000000002</v>
      </c>
    </row>
    <row r="979" spans="2:7">
      <c r="B979" s="422"/>
      <c r="C979" s="422"/>
      <c r="G979" s="2">
        <f>+G978+E979-F979</f>
        <v>116.60000000000002</v>
      </c>
    </row>
    <row r="980" spans="2:7">
      <c r="B980" s="422"/>
      <c r="C980" s="422"/>
      <c r="G980" s="2">
        <f>+G979+E980-F980</f>
        <v>116.60000000000002</v>
      </c>
    </row>
    <row r="981" spans="2:7">
      <c r="B981" s="422"/>
      <c r="C981" s="422"/>
      <c r="G981" s="2">
        <f>+G980+E981-F981</f>
        <v>116.60000000000002</v>
      </c>
    </row>
    <row r="982" spans="2:7">
      <c r="B982" s="422"/>
      <c r="C982" s="422"/>
      <c r="G982" s="2">
        <f>+G981+E982-F982</f>
        <v>116.60000000000002</v>
      </c>
    </row>
    <row r="983" spans="2:7">
      <c r="B983" s="422"/>
      <c r="C983" s="422"/>
      <c r="G983" s="2">
        <f>+G982+E983-F983</f>
        <v>116.60000000000002</v>
      </c>
    </row>
    <row r="984" spans="2:7">
      <c r="B984" s="422"/>
      <c r="C984" s="422"/>
      <c r="G984" s="2">
        <f>+G983+E984-F984</f>
        <v>116.60000000000002</v>
      </c>
    </row>
    <row r="985" spans="2:7">
      <c r="B985" s="422"/>
      <c r="C985" s="422"/>
      <c r="G985" s="2">
        <f>+G984+E985-F985</f>
        <v>116.60000000000002</v>
      </c>
    </row>
    <row r="986" spans="2:7">
      <c r="B986" s="422"/>
      <c r="C986" s="422"/>
      <c r="G986" s="2">
        <f>+G985+E986-F986</f>
        <v>116.60000000000002</v>
      </c>
    </row>
    <row r="987" spans="2:7">
      <c r="B987" s="422"/>
      <c r="C987" s="422"/>
      <c r="G987" s="2">
        <f>+G986+E987-F987</f>
        <v>116.60000000000002</v>
      </c>
    </row>
    <row r="988" spans="2:7">
      <c r="B988" s="422"/>
      <c r="C988" s="422"/>
      <c r="G988" s="2">
        <f>+G987+E988-F988</f>
        <v>116.60000000000002</v>
      </c>
    </row>
    <row r="989" spans="2:7">
      <c r="B989" s="422"/>
      <c r="C989" s="422"/>
      <c r="G989" s="2">
        <f>+G988+E989-F989</f>
        <v>116.60000000000002</v>
      </c>
    </row>
    <row r="990" spans="2:7">
      <c r="B990" s="422"/>
      <c r="C990" s="422"/>
      <c r="G990" s="2">
        <f>+G989+E990-F990</f>
        <v>116.60000000000002</v>
      </c>
    </row>
    <row r="991" spans="2:7">
      <c r="B991" s="422"/>
      <c r="C991" s="422"/>
      <c r="G991" s="2">
        <f>+G990+E991-F991</f>
        <v>116.60000000000002</v>
      </c>
    </row>
    <row r="992" spans="2:7">
      <c r="B992" s="422"/>
      <c r="C992" s="422"/>
      <c r="G992" s="2">
        <f>+G991+E992-F992</f>
        <v>116.60000000000002</v>
      </c>
    </row>
    <row r="993" spans="2:7">
      <c r="B993" s="422"/>
      <c r="C993" s="422"/>
      <c r="G993" s="2">
        <f>+G992+E993-F993</f>
        <v>116.60000000000002</v>
      </c>
    </row>
    <row r="994" spans="2:7">
      <c r="B994" s="422"/>
      <c r="C994" s="422"/>
      <c r="G994" s="2">
        <f>+G993+E994-F994</f>
        <v>116.60000000000002</v>
      </c>
    </row>
    <row r="995" spans="2:7">
      <c r="B995" s="422"/>
      <c r="C995" s="422"/>
      <c r="G995" s="2">
        <f>+G994+E995-F995</f>
        <v>116.60000000000002</v>
      </c>
    </row>
    <row r="996" spans="2:7">
      <c r="B996" s="422"/>
      <c r="C996" s="422"/>
      <c r="G996" s="2">
        <f>+G995+E996-F996</f>
        <v>116.60000000000002</v>
      </c>
    </row>
    <row r="997" spans="2:7">
      <c r="B997" s="422"/>
      <c r="C997" s="422"/>
      <c r="G997" s="2">
        <f>+G996+E997-F997</f>
        <v>116.60000000000002</v>
      </c>
    </row>
    <row r="998" spans="2:7">
      <c r="B998" s="422"/>
      <c r="C998" s="422"/>
      <c r="G998" s="2">
        <f>+G997+E998-F998</f>
        <v>116.60000000000002</v>
      </c>
    </row>
    <row r="999" spans="2:7">
      <c r="B999" s="422"/>
      <c r="C999" s="422"/>
      <c r="G999" s="2">
        <f>+G998+E999-F999</f>
        <v>116.60000000000002</v>
      </c>
    </row>
    <row r="1000" spans="2:7">
      <c r="B1000" s="422"/>
      <c r="C1000" s="422"/>
      <c r="G1000" s="2">
        <f>+G999+E1000-F1000</f>
        <v>116.60000000000002</v>
      </c>
    </row>
    <row r="1001" spans="2:7">
      <c r="B1001" s="422"/>
      <c r="C1001" s="422"/>
      <c r="G1001" s="2">
        <f>+G1000+E1001-F1001</f>
        <v>116.60000000000002</v>
      </c>
    </row>
    <row r="1002" spans="2:7">
      <c r="B1002" s="422"/>
      <c r="C1002" s="422"/>
      <c r="G1002" s="2">
        <f>+G1001+E1002-F1002</f>
        <v>116.60000000000002</v>
      </c>
    </row>
    <row r="1003" spans="2:7">
      <c r="B1003" s="422"/>
      <c r="C1003" s="422"/>
      <c r="G1003" s="2">
        <f>+G1002+E1003-F1003</f>
        <v>116.60000000000002</v>
      </c>
    </row>
    <row r="1004" spans="2:7">
      <c r="B1004" s="422"/>
      <c r="C1004" s="422"/>
      <c r="G1004" s="2">
        <f>+G1003+E1004-F1004</f>
        <v>116.60000000000002</v>
      </c>
    </row>
    <row r="1005" spans="2:7">
      <c r="B1005" s="422"/>
      <c r="C1005" s="422"/>
      <c r="G1005" s="2">
        <f>+G1004+E1005-F1005</f>
        <v>116.60000000000002</v>
      </c>
    </row>
    <row r="1006" spans="2:7">
      <c r="B1006" s="422"/>
      <c r="C1006" s="422"/>
      <c r="G1006" s="2">
        <f>+G1005+E1006-F1006</f>
        <v>116.60000000000002</v>
      </c>
    </row>
    <row r="1007" spans="2:7">
      <c r="B1007" s="422"/>
      <c r="C1007" s="422"/>
      <c r="G1007" s="2">
        <f>+G1006+E1007-F1007</f>
        <v>116.60000000000002</v>
      </c>
    </row>
    <row r="1008" spans="2:7">
      <c r="B1008" s="422"/>
      <c r="C1008" s="422"/>
      <c r="G1008" s="2">
        <f>+G1007+E1008-F1008</f>
        <v>116.60000000000002</v>
      </c>
    </row>
    <row r="1009" spans="2:7">
      <c r="B1009" s="422"/>
      <c r="C1009" s="422"/>
      <c r="G1009" s="2">
        <f>+G1008+E1009-F1009</f>
        <v>116.60000000000002</v>
      </c>
    </row>
    <row r="1010" spans="2:7">
      <c r="B1010" s="422"/>
      <c r="C1010" s="422"/>
      <c r="G1010" s="2">
        <f>+G1009+E1010-F1010</f>
        <v>116.60000000000002</v>
      </c>
    </row>
    <row r="1011" spans="2:7">
      <c r="B1011" s="422"/>
      <c r="C1011" s="422"/>
      <c r="G1011" s="2">
        <f>+G1010+E1011-F1011</f>
        <v>116.60000000000002</v>
      </c>
    </row>
    <row r="1012" spans="2:7">
      <c r="B1012" s="422"/>
      <c r="C1012" s="422"/>
      <c r="G1012" s="2">
        <f>+G1011+E1012-F1012</f>
        <v>116.60000000000002</v>
      </c>
    </row>
    <row r="1013" spans="2:7">
      <c r="B1013" s="422"/>
      <c r="C1013" s="422"/>
      <c r="G1013" s="2">
        <f>+G1012+E1013-F1013</f>
        <v>116.60000000000002</v>
      </c>
    </row>
    <row r="1014" spans="2:7">
      <c r="B1014" s="422"/>
      <c r="C1014" s="422"/>
      <c r="G1014" s="2">
        <f>+G1013+E1014-F1014</f>
        <v>116.60000000000002</v>
      </c>
    </row>
    <row r="1015" spans="2:7">
      <c r="B1015" s="422"/>
      <c r="C1015" s="422"/>
      <c r="G1015" s="2">
        <f>+G1014+E1015-F1015</f>
        <v>116.60000000000002</v>
      </c>
    </row>
    <row r="1016" spans="2:7">
      <c r="B1016" s="422"/>
      <c r="C1016" s="422"/>
      <c r="G1016" s="2">
        <f>+G1015+E1016-F1016</f>
        <v>116.60000000000002</v>
      </c>
    </row>
    <row r="1017" spans="2:7">
      <c r="B1017" s="422"/>
      <c r="C1017" s="422"/>
      <c r="G1017" s="2">
        <f>+G1016+E1017-F1017</f>
        <v>116.60000000000002</v>
      </c>
    </row>
    <row r="1018" spans="2:7">
      <c r="B1018" s="422"/>
      <c r="C1018" s="422"/>
      <c r="G1018" s="2">
        <f>+G1017+E1018-F1018</f>
        <v>116.60000000000002</v>
      </c>
    </row>
    <row r="1019" spans="2:7">
      <c r="B1019" s="422"/>
      <c r="C1019" s="422"/>
      <c r="G1019" s="2">
        <f>+G1018+E1019-F1019</f>
        <v>116.60000000000002</v>
      </c>
    </row>
    <row r="1020" spans="2:7">
      <c r="B1020" s="422"/>
      <c r="C1020" s="422"/>
      <c r="G1020" s="2">
        <f>+G1019+E1020-F1020</f>
        <v>116.60000000000002</v>
      </c>
    </row>
    <row r="1021" spans="2:7">
      <c r="B1021" s="422"/>
      <c r="C1021" s="422"/>
      <c r="G1021" s="2">
        <f>+G1020+E1021-F1021</f>
        <v>116.60000000000002</v>
      </c>
    </row>
    <row r="1022" spans="2:7">
      <c r="B1022" s="422"/>
      <c r="C1022" s="422"/>
      <c r="G1022" s="2">
        <f>+G1021+E1022-F1022</f>
        <v>116.60000000000002</v>
      </c>
    </row>
    <row r="1023" spans="2:7">
      <c r="B1023" s="422"/>
      <c r="C1023" s="422"/>
      <c r="G1023" s="2">
        <f>+G1022+E1023-F1023</f>
        <v>116.60000000000002</v>
      </c>
    </row>
    <row r="1024" spans="2:7">
      <c r="B1024" s="422"/>
      <c r="C1024" s="422"/>
      <c r="G1024" s="2">
        <f>+G1023+E1024-F1024</f>
        <v>116.60000000000002</v>
      </c>
    </row>
    <row r="1025" spans="2:7">
      <c r="B1025" s="422"/>
      <c r="C1025" s="422"/>
      <c r="G1025" s="2">
        <f>+G1024+E1025-F1025</f>
        <v>116.60000000000002</v>
      </c>
    </row>
    <row r="1026" spans="2:7">
      <c r="B1026" s="422"/>
      <c r="C1026" s="422"/>
      <c r="G1026" s="2">
        <f>+G1025+E1026-F1026</f>
        <v>116.60000000000002</v>
      </c>
    </row>
    <row r="1027" spans="2:7">
      <c r="B1027" s="422"/>
      <c r="C1027" s="422"/>
      <c r="G1027" s="2">
        <f>+G1026+E1027-F1027</f>
        <v>116.60000000000002</v>
      </c>
    </row>
    <row r="1028" spans="2:7">
      <c r="B1028" s="422"/>
      <c r="C1028" s="422"/>
      <c r="G1028" s="2">
        <f>+G1027+E1028-F1028</f>
        <v>116.60000000000002</v>
      </c>
    </row>
    <row r="1029" spans="2:7">
      <c r="B1029" s="422"/>
      <c r="C1029" s="422"/>
      <c r="G1029" s="2">
        <f>+G1028+E1029-F1029</f>
        <v>116.60000000000002</v>
      </c>
    </row>
    <row r="1030" spans="2:7">
      <c r="B1030" s="422"/>
      <c r="C1030" s="422"/>
      <c r="G1030" s="2">
        <f>+G1029+E1030-F1030</f>
        <v>116.60000000000002</v>
      </c>
    </row>
    <row r="1031" spans="2:7">
      <c r="B1031" s="422"/>
      <c r="C1031" s="422"/>
      <c r="G1031" s="2">
        <f>+G1030+E1031-F1031</f>
        <v>116.60000000000002</v>
      </c>
    </row>
    <row r="1032" spans="2:7">
      <c r="B1032" s="422"/>
      <c r="C1032" s="422"/>
      <c r="G1032" s="2">
        <f>+G1031+E1032-F1032</f>
        <v>116.60000000000002</v>
      </c>
    </row>
    <row r="1033" spans="2:7">
      <c r="B1033" s="422"/>
      <c r="C1033" s="422"/>
      <c r="G1033" s="2">
        <f>+G1032+E1033-F1033</f>
        <v>116.60000000000002</v>
      </c>
    </row>
    <row r="1034" spans="2:7">
      <c r="B1034" s="422"/>
      <c r="C1034" s="422"/>
      <c r="G1034" s="2">
        <f>+G1033+E1034-F1034</f>
        <v>116.60000000000002</v>
      </c>
    </row>
    <row r="1035" spans="2:7">
      <c r="B1035" s="422"/>
      <c r="C1035" s="422"/>
      <c r="G1035" s="2">
        <f>+G1034+E1035-F1035</f>
        <v>116.60000000000002</v>
      </c>
    </row>
    <row r="1036" spans="2:7">
      <c r="B1036" s="422"/>
      <c r="C1036" s="422"/>
      <c r="G1036" s="2">
        <f>+G1035+E1036-F1036</f>
        <v>116.60000000000002</v>
      </c>
    </row>
    <row r="1037" spans="2:7">
      <c r="B1037" s="422"/>
      <c r="C1037" s="422"/>
      <c r="G1037" s="2">
        <f>+G1036+E1037-F1037</f>
        <v>116.60000000000002</v>
      </c>
    </row>
    <row r="1038" spans="2:7">
      <c r="B1038" s="422"/>
      <c r="C1038" s="422"/>
      <c r="G1038" s="2">
        <f>+G1037+E1038-F1038</f>
        <v>116.60000000000002</v>
      </c>
    </row>
    <row r="1039" spans="2:7">
      <c r="B1039" s="422"/>
      <c r="C1039" s="422"/>
      <c r="G1039" s="2">
        <f>+G1038+E1039-F1039</f>
        <v>116.60000000000002</v>
      </c>
    </row>
    <row r="1040" spans="2:7">
      <c r="B1040" s="422"/>
      <c r="C1040" s="422"/>
      <c r="G1040" s="2">
        <f>+G1039+E1040-F1040</f>
        <v>116.60000000000002</v>
      </c>
    </row>
    <row r="1041" spans="2:7">
      <c r="B1041" s="422"/>
      <c r="C1041" s="422"/>
      <c r="G1041" s="2">
        <f>+G1040+E1041-F1041</f>
        <v>116.60000000000002</v>
      </c>
    </row>
    <row r="1042" spans="2:7">
      <c r="B1042" s="422"/>
      <c r="C1042" s="422"/>
      <c r="G1042" s="2">
        <f>+G1041+E1042-F1042</f>
        <v>116.60000000000002</v>
      </c>
    </row>
    <row r="1043" spans="2:7">
      <c r="B1043" s="422"/>
      <c r="C1043" s="422"/>
      <c r="G1043" s="2">
        <f>+G1042+E1043-F1043</f>
        <v>116.60000000000002</v>
      </c>
    </row>
    <row r="1044" spans="2:7">
      <c r="B1044" s="422"/>
      <c r="C1044" s="422"/>
      <c r="G1044" s="2">
        <f>+G1043+E1044-F1044</f>
        <v>116.60000000000002</v>
      </c>
    </row>
    <row r="1045" spans="2:7">
      <c r="B1045" s="422"/>
      <c r="C1045" s="422"/>
      <c r="G1045" s="2">
        <f>+G1044+E1045-F1045</f>
        <v>116.60000000000002</v>
      </c>
    </row>
    <row r="1046" spans="2:7">
      <c r="B1046" s="422"/>
      <c r="C1046" s="422"/>
      <c r="G1046" s="2">
        <f>+G1045+E1046-F1046</f>
        <v>116.60000000000002</v>
      </c>
    </row>
    <row r="1047" spans="2:7">
      <c r="B1047" s="422"/>
      <c r="C1047" s="422"/>
      <c r="G1047" s="2">
        <f>+G1046+E1047-F1047</f>
        <v>116.60000000000002</v>
      </c>
    </row>
    <row r="1048" spans="2:7">
      <c r="B1048" s="422"/>
      <c r="C1048" s="422"/>
      <c r="G1048" s="2">
        <f>+G1047+E1048-F1048</f>
        <v>116.60000000000002</v>
      </c>
    </row>
    <row r="1049" spans="2:7">
      <c r="B1049" s="422"/>
      <c r="C1049" s="422"/>
      <c r="G1049" s="2">
        <f>+G1048+E1049-F1049</f>
        <v>116.60000000000002</v>
      </c>
    </row>
    <row r="1050" spans="2:7">
      <c r="B1050" s="422"/>
      <c r="C1050" s="422"/>
      <c r="G1050" s="2">
        <f>+G1049+E1050-F1050</f>
        <v>116.60000000000002</v>
      </c>
    </row>
    <row r="1051" spans="2:7">
      <c r="B1051" s="422"/>
      <c r="C1051" s="422"/>
      <c r="G1051" s="2">
        <f>+G1050+E1051-F1051</f>
        <v>116.60000000000002</v>
      </c>
    </row>
    <row r="1052" spans="2:7">
      <c r="B1052" s="422"/>
      <c r="C1052" s="422"/>
      <c r="G1052" s="2">
        <f>+G1051+E1052-F1052</f>
        <v>116.60000000000002</v>
      </c>
    </row>
    <row r="1053" spans="2:7">
      <c r="B1053" s="422"/>
      <c r="C1053" s="422"/>
      <c r="G1053" s="2">
        <f>+G1052+E1053-F1053</f>
        <v>116.60000000000002</v>
      </c>
    </row>
    <row r="1054" spans="2:7">
      <c r="B1054" s="422"/>
      <c r="C1054" s="422"/>
      <c r="G1054" s="2">
        <f>+G1053+E1054-F1054</f>
        <v>116.60000000000002</v>
      </c>
    </row>
    <row r="1055" spans="2:7">
      <c r="B1055" s="422"/>
      <c r="C1055" s="422"/>
      <c r="G1055" s="2">
        <f>+G1054+E1055-F1055</f>
        <v>116.60000000000002</v>
      </c>
    </row>
    <row r="1056" spans="2:7">
      <c r="B1056" s="422"/>
      <c r="C1056" s="422"/>
      <c r="G1056" s="2">
        <f>+G1055+E1056-F1056</f>
        <v>116.60000000000002</v>
      </c>
    </row>
    <row r="1057" spans="2:7">
      <c r="B1057" s="422"/>
      <c r="C1057" s="422"/>
      <c r="G1057" s="2">
        <f>+G1056+E1057-F1057</f>
        <v>116.60000000000002</v>
      </c>
    </row>
    <row r="1058" spans="2:7">
      <c r="B1058" s="422"/>
      <c r="C1058" s="422"/>
      <c r="G1058" s="2">
        <f>+G1057+E1058-F1058</f>
        <v>116.60000000000002</v>
      </c>
    </row>
    <row r="1059" spans="2:7">
      <c r="B1059" s="422"/>
      <c r="C1059" s="422"/>
      <c r="G1059" s="2">
        <f>+G1058+E1059-F1059</f>
        <v>116.60000000000002</v>
      </c>
    </row>
    <row r="1060" spans="2:7">
      <c r="B1060" s="422"/>
      <c r="C1060" s="422"/>
      <c r="G1060" s="2">
        <f>+G1059+E1060-F1060</f>
        <v>116.60000000000002</v>
      </c>
    </row>
    <row r="1061" spans="2:7">
      <c r="B1061" s="422"/>
      <c r="C1061" s="422"/>
      <c r="G1061" s="2">
        <f>+G1060+E1061-F1061</f>
        <v>116.60000000000002</v>
      </c>
    </row>
    <row r="1062" spans="2:7">
      <c r="B1062" s="422"/>
      <c r="C1062" s="422"/>
      <c r="G1062" s="2">
        <f>+G1061+E1062-F1062</f>
        <v>116.60000000000002</v>
      </c>
    </row>
    <row r="1063" spans="2:7">
      <c r="B1063" s="422"/>
      <c r="C1063" s="422"/>
      <c r="G1063" s="2">
        <f>+G1062+E1063-F1063</f>
        <v>116.60000000000002</v>
      </c>
    </row>
    <row r="1064" spans="2:7">
      <c r="B1064" s="422"/>
      <c r="C1064" s="422"/>
      <c r="G1064" s="2">
        <f>+G1063+E1064-F1064</f>
        <v>116.60000000000002</v>
      </c>
    </row>
    <row r="1065" spans="2:7">
      <c r="B1065" s="422"/>
      <c r="C1065" s="422"/>
      <c r="G1065" s="2">
        <f>+G1064+E1065-F1065</f>
        <v>116.60000000000002</v>
      </c>
    </row>
    <row r="1066" spans="2:7">
      <c r="B1066" s="422"/>
      <c r="C1066" s="422"/>
      <c r="G1066" s="2">
        <f>+G1065+E1066-F1066</f>
        <v>116.60000000000002</v>
      </c>
    </row>
    <row r="1067" spans="2:7">
      <c r="B1067" s="422"/>
      <c r="C1067" s="422"/>
      <c r="G1067" s="2">
        <f>+G1066+E1067-F1067</f>
        <v>116.60000000000002</v>
      </c>
    </row>
    <row r="1068" spans="2:7">
      <c r="B1068" s="422"/>
      <c r="C1068" s="422"/>
      <c r="G1068" s="2">
        <f>+G1067+E1068-F1068</f>
        <v>116.60000000000002</v>
      </c>
    </row>
    <row r="1069" spans="2:7">
      <c r="B1069" s="422"/>
      <c r="C1069" s="422"/>
      <c r="G1069" s="2">
        <f>+G1068+E1069-F1069</f>
        <v>116.60000000000002</v>
      </c>
    </row>
    <row r="1070" spans="2:7">
      <c r="B1070" s="422"/>
      <c r="C1070" s="422"/>
      <c r="G1070" s="2">
        <f>+G1069+E1070-F1070</f>
        <v>116.60000000000002</v>
      </c>
    </row>
    <row r="1071" spans="2:7">
      <c r="B1071" s="422"/>
      <c r="C1071" s="422"/>
      <c r="G1071" s="2">
        <f>+G1070+E1071-F1071</f>
        <v>116.60000000000002</v>
      </c>
    </row>
    <row r="1072" spans="2:7">
      <c r="B1072" s="422"/>
      <c r="C1072" s="422"/>
      <c r="G1072" s="2">
        <f>+G1071+E1072-F1072</f>
        <v>116.60000000000002</v>
      </c>
    </row>
    <row r="1073" spans="2:7">
      <c r="B1073" s="422"/>
      <c r="C1073" s="422"/>
      <c r="G1073" s="2">
        <f>+G1072+E1073-F1073</f>
        <v>116.60000000000002</v>
      </c>
    </row>
    <row r="1074" spans="2:7">
      <c r="B1074" s="422"/>
      <c r="C1074" s="422"/>
      <c r="G1074" s="2">
        <f>+G1073+E1074-F1074</f>
        <v>116.60000000000002</v>
      </c>
    </row>
    <row r="1075" spans="2:7">
      <c r="B1075" s="422"/>
      <c r="C1075" s="422"/>
      <c r="G1075" s="2">
        <f>+G1074+E1075-F1075</f>
        <v>116.60000000000002</v>
      </c>
    </row>
    <row r="1076" spans="2:7">
      <c r="B1076" s="422"/>
      <c r="C1076" s="422"/>
      <c r="G1076" s="2">
        <f>+G1075+E1076-F1076</f>
        <v>116.60000000000002</v>
      </c>
    </row>
    <row r="1077" spans="2:7">
      <c r="B1077" s="422"/>
      <c r="C1077" s="422"/>
      <c r="G1077" s="2">
        <f>+G1076+E1077-F1077</f>
        <v>116.60000000000002</v>
      </c>
    </row>
    <row r="1078" spans="2:7">
      <c r="B1078" s="422"/>
      <c r="C1078" s="422"/>
      <c r="G1078" s="2">
        <f>+G1077+E1078-F1078</f>
        <v>116.60000000000002</v>
      </c>
    </row>
    <row r="1079" spans="2:7">
      <c r="B1079" s="422"/>
      <c r="C1079" s="422"/>
      <c r="G1079" s="2">
        <f>+G1078+E1079-F1079</f>
        <v>116.60000000000002</v>
      </c>
    </row>
    <row r="1080" spans="2:7">
      <c r="B1080" s="422"/>
      <c r="C1080" s="422"/>
      <c r="G1080" s="2">
        <f>+G1079+E1080-F1080</f>
        <v>116.60000000000002</v>
      </c>
    </row>
    <row r="1081" spans="2:7">
      <c r="B1081" s="422"/>
      <c r="C1081" s="422"/>
      <c r="G1081" s="2">
        <f>+G1080+E1081-F1081</f>
        <v>116.60000000000002</v>
      </c>
    </row>
    <row r="1082" spans="2:7">
      <c r="B1082" s="422"/>
      <c r="C1082" s="422"/>
      <c r="G1082" s="2">
        <f>+G1081+E1082-F1082</f>
        <v>116.60000000000002</v>
      </c>
    </row>
    <row r="1083" spans="2:7">
      <c r="B1083" s="422"/>
      <c r="C1083" s="422"/>
      <c r="G1083" s="2">
        <f>+G1082+E1083-F1083</f>
        <v>116.60000000000002</v>
      </c>
    </row>
    <row r="1084" spans="2:7">
      <c r="B1084" s="422"/>
      <c r="C1084" s="422"/>
      <c r="G1084" s="2">
        <f>+G1083+E1084-F1084</f>
        <v>116.60000000000002</v>
      </c>
    </row>
    <row r="1085" spans="2:7">
      <c r="B1085" s="422"/>
      <c r="C1085" s="422"/>
      <c r="G1085" s="2">
        <f>+G1084+E1085-F1085</f>
        <v>116.60000000000002</v>
      </c>
    </row>
    <row r="1086" spans="2:7">
      <c r="B1086" s="422"/>
      <c r="C1086" s="422"/>
      <c r="G1086" s="2">
        <f>+G1085+E1086-F1086</f>
        <v>116.60000000000002</v>
      </c>
    </row>
    <row r="1087" spans="2:7">
      <c r="B1087" s="422"/>
      <c r="C1087" s="422"/>
      <c r="G1087" s="2">
        <f>+G1086+E1087-F1087</f>
        <v>116.60000000000002</v>
      </c>
    </row>
    <row r="1088" spans="2:7">
      <c r="B1088" s="422"/>
      <c r="C1088" s="422"/>
      <c r="G1088" s="2">
        <f>+G1087+E1088-F1088</f>
        <v>116.60000000000002</v>
      </c>
    </row>
    <row r="1089" spans="2:7">
      <c r="B1089" s="422"/>
      <c r="C1089" s="422"/>
      <c r="G1089" s="2">
        <f>+G1088+E1089-F1089</f>
        <v>116.60000000000002</v>
      </c>
    </row>
    <row r="1090" spans="2:7">
      <c r="B1090" s="422"/>
      <c r="C1090" s="422"/>
      <c r="G1090" s="2">
        <f>+G1089+E1090-F1090</f>
        <v>116.60000000000002</v>
      </c>
    </row>
    <row r="1091" spans="2:7">
      <c r="B1091" s="422"/>
      <c r="C1091" s="422"/>
      <c r="G1091" s="2">
        <f>+G1090+E1091-F1091</f>
        <v>116.60000000000002</v>
      </c>
    </row>
    <row r="1092" spans="2:7">
      <c r="B1092" s="422"/>
      <c r="C1092" s="422"/>
      <c r="G1092" s="2">
        <f>+G1091+E1092-F1092</f>
        <v>116.60000000000002</v>
      </c>
    </row>
    <row r="1093" spans="2:7">
      <c r="B1093" s="422"/>
      <c r="C1093" s="422"/>
      <c r="G1093" s="2">
        <f>+G1092+E1093-F1093</f>
        <v>116.60000000000002</v>
      </c>
    </row>
    <row r="1094" spans="2:7">
      <c r="B1094" s="422"/>
      <c r="C1094" s="422"/>
      <c r="G1094" s="2">
        <f>+G1093+E1094-F1094</f>
        <v>116.60000000000002</v>
      </c>
    </row>
    <row r="1095" spans="2:7">
      <c r="B1095" s="422"/>
      <c r="C1095" s="422"/>
      <c r="G1095" s="2">
        <f>+G1094+E1095-F1095</f>
        <v>116.60000000000002</v>
      </c>
    </row>
    <row r="1096" spans="2:7">
      <c r="B1096" s="422"/>
      <c r="C1096" s="422"/>
      <c r="G1096" s="2">
        <f>+G1095+E1096-F1096</f>
        <v>116.60000000000002</v>
      </c>
    </row>
    <row r="1097" spans="2:7">
      <c r="B1097" s="422"/>
      <c r="C1097" s="422"/>
      <c r="G1097" s="2">
        <f>+G1096+E1097-F1097</f>
        <v>116.60000000000002</v>
      </c>
    </row>
    <row r="1098" spans="2:7">
      <c r="B1098" s="422"/>
      <c r="C1098" s="422"/>
      <c r="G1098" s="2">
        <f>+G1097+E1098-F1098</f>
        <v>116.60000000000002</v>
      </c>
    </row>
    <row r="1099" spans="2:7">
      <c r="B1099" s="422"/>
      <c r="C1099" s="422"/>
      <c r="G1099" s="2">
        <f>+G1098+E1099-F1099</f>
        <v>116.60000000000002</v>
      </c>
    </row>
    <row r="1100" spans="2:7">
      <c r="B1100" s="422"/>
      <c r="C1100" s="422"/>
      <c r="G1100" s="2">
        <f>+G1099+E1100-F1100</f>
        <v>116.60000000000002</v>
      </c>
    </row>
    <row r="1101" spans="2:7">
      <c r="B1101" s="422"/>
      <c r="C1101" s="422"/>
      <c r="G1101" s="2">
        <f>+G1100+E1101-F1101</f>
        <v>116.60000000000002</v>
      </c>
    </row>
    <row r="1102" spans="2:7">
      <c r="B1102" s="422"/>
      <c r="C1102" s="422"/>
      <c r="G1102" s="2">
        <f>+G1101+E1102-F1102</f>
        <v>116.60000000000002</v>
      </c>
    </row>
    <row r="1103" spans="2:7">
      <c r="B1103" s="422"/>
      <c r="C1103" s="422"/>
      <c r="G1103" s="2">
        <f>+G1102+E1103-F1103</f>
        <v>116.60000000000002</v>
      </c>
    </row>
    <row r="1104" spans="2:7">
      <c r="B1104" s="422"/>
      <c r="C1104" s="422"/>
      <c r="G1104" s="2">
        <f>+G1103+E1104-F1104</f>
        <v>116.60000000000002</v>
      </c>
    </row>
    <row r="1105" spans="2:7">
      <c r="B1105" s="422"/>
      <c r="C1105" s="422"/>
      <c r="G1105" s="2">
        <f>+G1104+E1105-F1105</f>
        <v>116.60000000000002</v>
      </c>
    </row>
    <row r="1106" spans="2:7">
      <c r="B1106" s="422"/>
      <c r="C1106" s="422"/>
      <c r="G1106" s="2">
        <f>+G1105+E1106-F1106</f>
        <v>116.60000000000002</v>
      </c>
    </row>
    <row r="1107" spans="2:7">
      <c r="B1107" s="422"/>
      <c r="C1107" s="422"/>
      <c r="G1107" s="2">
        <f>+G1106+E1107-F1107</f>
        <v>116.60000000000002</v>
      </c>
    </row>
    <row r="1108" spans="2:7">
      <c r="B1108" s="422"/>
      <c r="C1108" s="422"/>
      <c r="G1108" s="2">
        <f>+G1107+E1108-F1108</f>
        <v>116.60000000000002</v>
      </c>
    </row>
    <row r="1109" spans="2:7">
      <c r="B1109" s="422"/>
      <c r="C1109" s="422"/>
      <c r="G1109" s="2">
        <f>+G1108+E1109-F1109</f>
        <v>116.60000000000002</v>
      </c>
    </row>
    <row r="1110" spans="2:7">
      <c r="B1110" s="422"/>
      <c r="C1110" s="422"/>
      <c r="G1110" s="2">
        <f>+G1109+E1110-F1110</f>
        <v>116.60000000000002</v>
      </c>
    </row>
    <row r="1111" spans="2:7">
      <c r="B1111" s="422"/>
      <c r="C1111" s="422"/>
      <c r="G1111" s="2">
        <f>+G1110+E1111-F1111</f>
        <v>116.60000000000002</v>
      </c>
    </row>
    <row r="1112" spans="2:7">
      <c r="B1112" s="422"/>
      <c r="C1112" s="422"/>
      <c r="G1112" s="2">
        <f>+G1111+E1112-F1112</f>
        <v>116.60000000000002</v>
      </c>
    </row>
    <row r="1113" spans="2:7">
      <c r="B1113" s="422"/>
      <c r="C1113" s="422"/>
      <c r="G1113" s="2">
        <f>+G1112+E1113-F1113</f>
        <v>116.60000000000002</v>
      </c>
    </row>
    <row r="1114" spans="2:7">
      <c r="B1114" s="422"/>
      <c r="C1114" s="422"/>
      <c r="G1114" s="2">
        <f>+G1113+E1114-F1114</f>
        <v>116.60000000000002</v>
      </c>
    </row>
    <row r="1115" spans="2:7">
      <c r="B1115" s="422"/>
      <c r="C1115" s="422"/>
      <c r="G1115" s="2">
        <f>+G1114+E1115-F1115</f>
        <v>116.60000000000002</v>
      </c>
    </row>
    <row r="1116" spans="2:7">
      <c r="B1116" s="422"/>
      <c r="C1116" s="422"/>
      <c r="G1116" s="2">
        <f>+G1115+E1116-F1116</f>
        <v>116.60000000000002</v>
      </c>
    </row>
    <row r="1117" spans="2:7">
      <c r="B1117" s="422"/>
      <c r="C1117" s="422"/>
      <c r="G1117" s="2">
        <f>+G1116+E1117-F1117</f>
        <v>116.60000000000002</v>
      </c>
    </row>
    <row r="1118" spans="2:7">
      <c r="B1118" s="422"/>
      <c r="C1118" s="422"/>
      <c r="G1118" s="2">
        <f>+G1117+E1118-F1118</f>
        <v>116.60000000000002</v>
      </c>
    </row>
    <row r="1119" spans="2:7">
      <c r="B1119" s="422"/>
      <c r="C1119" s="422"/>
      <c r="G1119" s="2">
        <f>+G1118+E1119-F1119</f>
        <v>116.60000000000002</v>
      </c>
    </row>
    <row r="1120" spans="2:7">
      <c r="B1120" s="422"/>
      <c r="C1120" s="422"/>
      <c r="G1120" s="2">
        <f>+G1119+E1120-F1120</f>
        <v>116.60000000000002</v>
      </c>
    </row>
    <row r="1121" spans="2:7">
      <c r="B1121" s="422"/>
      <c r="C1121" s="422"/>
      <c r="G1121" s="2">
        <f>+G1120+E1121-F1121</f>
        <v>116.60000000000002</v>
      </c>
    </row>
    <row r="1122" spans="2:7">
      <c r="B1122" s="422"/>
      <c r="C1122" s="422"/>
      <c r="G1122" s="2">
        <f>+G1121+E1122-F1122</f>
        <v>116.60000000000002</v>
      </c>
    </row>
    <row r="1123" spans="2:7">
      <c r="B1123" s="422"/>
      <c r="C1123" s="422"/>
      <c r="G1123" s="2">
        <f>+G1122+E1123-F1123</f>
        <v>116.60000000000002</v>
      </c>
    </row>
    <row r="1124" spans="2:7">
      <c r="B1124" s="422"/>
      <c r="C1124" s="422"/>
      <c r="G1124" s="2">
        <f>+G1123+E1124-F1124</f>
        <v>116.60000000000002</v>
      </c>
    </row>
    <row r="1125" spans="2:7">
      <c r="B1125" s="422"/>
      <c r="C1125" s="422"/>
      <c r="G1125" s="2">
        <f>+G1124+E1125-F1125</f>
        <v>116.60000000000002</v>
      </c>
    </row>
    <row r="1126" spans="2:7">
      <c r="B1126" s="422"/>
      <c r="C1126" s="422"/>
      <c r="G1126" s="2">
        <f>+G1125+E1126-F1126</f>
        <v>116.60000000000002</v>
      </c>
    </row>
    <row r="1127" spans="2:7">
      <c r="B1127" s="422"/>
      <c r="C1127" s="422"/>
      <c r="G1127" s="2">
        <f>+G1126+E1127-F1127</f>
        <v>116.60000000000002</v>
      </c>
    </row>
    <row r="1128" spans="2:7">
      <c r="B1128" s="422"/>
      <c r="C1128" s="422"/>
      <c r="G1128" s="2">
        <f>+G1127+E1128-F1128</f>
        <v>116.60000000000002</v>
      </c>
    </row>
    <row r="1129" spans="2:7">
      <c r="B1129" s="422"/>
      <c r="C1129" s="422"/>
      <c r="G1129" s="2">
        <f>+G1128+E1129-F1129</f>
        <v>116.60000000000002</v>
      </c>
    </row>
    <row r="1130" spans="2:7">
      <c r="B1130" s="422"/>
      <c r="C1130" s="422"/>
      <c r="G1130" s="2">
        <f>+G1129+E1130-F1130</f>
        <v>116.60000000000002</v>
      </c>
    </row>
    <row r="1131" spans="2:7">
      <c r="B1131" s="422"/>
      <c r="C1131" s="422"/>
      <c r="G1131" s="2">
        <f>+G1130+E1131-F1131</f>
        <v>116.60000000000002</v>
      </c>
    </row>
    <row r="1132" spans="2:7">
      <c r="B1132" s="422"/>
      <c r="C1132" s="422"/>
      <c r="G1132" s="2">
        <f>+G1131+E1132-F1132</f>
        <v>116.60000000000002</v>
      </c>
    </row>
    <row r="1133" spans="2:7">
      <c r="B1133" s="422"/>
      <c r="C1133" s="422"/>
      <c r="G1133" s="2">
        <f>+G1132+E1133-F1133</f>
        <v>116.60000000000002</v>
      </c>
    </row>
    <row r="1134" spans="2:7">
      <c r="B1134" s="422"/>
      <c r="C1134" s="422"/>
      <c r="G1134" s="2">
        <f>+G1133+E1134-F1134</f>
        <v>116.60000000000002</v>
      </c>
    </row>
    <row r="1135" spans="2:7">
      <c r="B1135" s="422"/>
      <c r="C1135" s="422"/>
      <c r="G1135" s="2">
        <f>+G1134+E1135-F1135</f>
        <v>116.60000000000002</v>
      </c>
    </row>
    <row r="1136" spans="2:7">
      <c r="B1136" s="422"/>
      <c r="C1136" s="422"/>
      <c r="G1136" s="2">
        <f>+G1135+E1136-F1136</f>
        <v>116.60000000000002</v>
      </c>
    </row>
    <row r="1137" spans="2:7">
      <c r="B1137" s="422"/>
      <c r="C1137" s="422"/>
      <c r="G1137" s="2">
        <f>+G1136+E1137-F1137</f>
        <v>116.60000000000002</v>
      </c>
    </row>
    <row r="1138" spans="2:7">
      <c r="B1138" s="422"/>
      <c r="C1138" s="422"/>
      <c r="G1138" s="2">
        <f>+G1137+E1138-F1138</f>
        <v>116.60000000000002</v>
      </c>
    </row>
    <row r="1139" spans="2:7">
      <c r="B1139" s="422"/>
      <c r="C1139" s="422"/>
      <c r="G1139" s="2">
        <f>+G1138+E1139-F1139</f>
        <v>116.60000000000002</v>
      </c>
    </row>
    <row r="1140" spans="2:7">
      <c r="B1140" s="422"/>
      <c r="C1140" s="422"/>
      <c r="G1140" s="2">
        <f>+G1139+E1140-F1140</f>
        <v>116.60000000000002</v>
      </c>
    </row>
    <row r="1141" spans="2:7">
      <c r="B1141" s="422"/>
      <c r="C1141" s="422"/>
      <c r="G1141" s="2">
        <f>+G1140+E1141-F1141</f>
        <v>116.60000000000002</v>
      </c>
    </row>
    <row r="1142" spans="2:7">
      <c r="B1142" s="422"/>
      <c r="C1142" s="422"/>
      <c r="G1142" s="2">
        <f>+G1141+E1142-F1142</f>
        <v>116.60000000000002</v>
      </c>
    </row>
    <row r="1143" spans="2:7">
      <c r="B1143" s="422"/>
      <c r="C1143" s="422"/>
      <c r="G1143" s="2">
        <f>+G1142+E1143-F1143</f>
        <v>116.60000000000002</v>
      </c>
    </row>
    <row r="1144" spans="2:7">
      <c r="B1144" s="422"/>
      <c r="C1144" s="422"/>
      <c r="G1144" s="2">
        <f>+G1143+E1144-F1144</f>
        <v>116.60000000000002</v>
      </c>
    </row>
    <row r="1145" spans="2:7">
      <c r="B1145" s="422"/>
      <c r="C1145" s="422"/>
      <c r="G1145" s="2">
        <f>+G1144+E1145-F1145</f>
        <v>116.60000000000002</v>
      </c>
    </row>
    <row r="1146" spans="2:7">
      <c r="B1146" s="422"/>
      <c r="C1146" s="422"/>
      <c r="G1146" s="2">
        <f>+G1145+E1146-F1146</f>
        <v>116.60000000000002</v>
      </c>
    </row>
    <row r="1147" spans="2:7">
      <c r="B1147" s="422"/>
      <c r="C1147" s="422"/>
      <c r="G1147" s="2">
        <f>+G1146+E1147-F1147</f>
        <v>116.60000000000002</v>
      </c>
    </row>
    <row r="1148" spans="2:7">
      <c r="B1148" s="422"/>
      <c r="C1148" s="422"/>
      <c r="G1148" s="2">
        <f>+G1147+E1148-F1148</f>
        <v>116.60000000000002</v>
      </c>
    </row>
    <row r="1149" spans="2:7">
      <c r="B1149" s="422"/>
      <c r="C1149" s="422"/>
      <c r="G1149" s="2">
        <f>+G1148+E1149-F1149</f>
        <v>116.60000000000002</v>
      </c>
    </row>
    <row r="1150" spans="2:7">
      <c r="B1150" s="422"/>
      <c r="C1150" s="422"/>
      <c r="G1150" s="2">
        <f>+G1149+E1150-F1150</f>
        <v>116.60000000000002</v>
      </c>
    </row>
    <row r="1151" spans="2:7">
      <c r="B1151" s="422"/>
      <c r="C1151" s="422"/>
      <c r="G1151" s="2">
        <f>+G1150+E1151-F1151</f>
        <v>116.60000000000002</v>
      </c>
    </row>
    <row r="1152" spans="2:7">
      <c r="B1152" s="422"/>
      <c r="C1152" s="422"/>
      <c r="G1152" s="2">
        <f>+G1151+E1152-F1152</f>
        <v>116.60000000000002</v>
      </c>
    </row>
    <row r="1153" spans="2:7">
      <c r="B1153" s="422"/>
      <c r="C1153" s="422"/>
      <c r="G1153" s="2">
        <f>+G1152+E1153-F1153</f>
        <v>116.60000000000002</v>
      </c>
    </row>
    <row r="1154" spans="2:7">
      <c r="B1154" s="422"/>
      <c r="C1154" s="422"/>
      <c r="G1154" s="2">
        <f>+G1153+E1154-F1154</f>
        <v>116.60000000000002</v>
      </c>
    </row>
    <row r="1155" spans="2:7">
      <c r="B1155" s="422"/>
      <c r="C1155" s="422"/>
      <c r="G1155" s="2">
        <f>+G1154+E1155-F1155</f>
        <v>116.60000000000002</v>
      </c>
    </row>
    <row r="1156" spans="2:7">
      <c r="B1156" s="422"/>
      <c r="C1156" s="422"/>
      <c r="G1156" s="2">
        <f>+G1155+E1156-F1156</f>
        <v>116.60000000000002</v>
      </c>
    </row>
    <row r="1157" spans="2:7">
      <c r="B1157" s="422"/>
      <c r="C1157" s="422"/>
      <c r="G1157" s="2">
        <f>+G1156+E1157-F1157</f>
        <v>116.60000000000002</v>
      </c>
    </row>
    <row r="1158" spans="2:7">
      <c r="B1158" s="422"/>
      <c r="C1158" s="422"/>
      <c r="G1158" s="2">
        <f>+G1157+E1158-F1158</f>
        <v>116.60000000000002</v>
      </c>
    </row>
    <row r="1159" spans="2:7">
      <c r="B1159" s="422"/>
      <c r="C1159" s="422"/>
      <c r="G1159" s="2">
        <f>+G1158+E1159-F1159</f>
        <v>116.60000000000002</v>
      </c>
    </row>
    <row r="1160" spans="2:7">
      <c r="B1160" s="422"/>
      <c r="C1160" s="422"/>
      <c r="G1160" s="2">
        <f>+G1159+E1160-F1160</f>
        <v>116.60000000000002</v>
      </c>
    </row>
    <row r="1161" spans="2:7">
      <c r="B1161" s="422"/>
      <c r="C1161" s="422"/>
      <c r="G1161" s="2">
        <f>+G1160+E1161-F1161</f>
        <v>116.60000000000002</v>
      </c>
    </row>
    <row r="1162" spans="2:7">
      <c r="B1162" s="422"/>
      <c r="C1162" s="422"/>
      <c r="G1162" s="2">
        <f>+G1161+E1162-F1162</f>
        <v>116.60000000000002</v>
      </c>
    </row>
    <row r="1163" spans="2:7">
      <c r="B1163" s="422"/>
      <c r="C1163" s="422"/>
      <c r="G1163" s="2">
        <f>+G1162+E1163-F1163</f>
        <v>116.60000000000002</v>
      </c>
    </row>
    <row r="1164" spans="2:7">
      <c r="B1164" s="422"/>
      <c r="C1164" s="422"/>
      <c r="G1164" s="2">
        <f>+G1163+E1164-F1164</f>
        <v>116.60000000000002</v>
      </c>
    </row>
    <row r="1165" spans="2:7">
      <c r="B1165" s="422"/>
      <c r="C1165" s="422"/>
      <c r="G1165" s="2">
        <f>+G1164+E1165-F1165</f>
        <v>116.60000000000002</v>
      </c>
    </row>
    <row r="1166" spans="2:7">
      <c r="B1166" s="422"/>
      <c r="C1166" s="422"/>
      <c r="G1166" s="2">
        <f>+G1165+E1166-F1166</f>
        <v>116.60000000000002</v>
      </c>
    </row>
    <row r="1167" spans="2:7">
      <c r="B1167" s="422"/>
      <c r="C1167" s="422"/>
      <c r="G1167" s="2">
        <f>+G1166+E1167-F1167</f>
        <v>116.60000000000002</v>
      </c>
    </row>
    <row r="1168" spans="2:7">
      <c r="B1168" s="422"/>
      <c r="C1168" s="422"/>
      <c r="G1168" s="2">
        <f>+G1167+E1168-F1168</f>
        <v>116.60000000000002</v>
      </c>
    </row>
    <row r="1169" spans="2:7">
      <c r="B1169" s="422"/>
      <c r="C1169" s="422"/>
      <c r="G1169" s="2">
        <f>+G1168+E1169-F1169</f>
        <v>116.60000000000002</v>
      </c>
    </row>
    <row r="1170" spans="2:7">
      <c r="B1170" s="422"/>
      <c r="C1170" s="422"/>
      <c r="G1170" s="2">
        <f>+G1169+E1170-F1170</f>
        <v>116.60000000000002</v>
      </c>
    </row>
    <row r="1171" spans="2:7">
      <c r="B1171" s="422"/>
      <c r="C1171" s="422"/>
      <c r="G1171" s="2">
        <f>+G1170+E1171-F1171</f>
        <v>116.60000000000002</v>
      </c>
    </row>
    <row r="1172" spans="2:7">
      <c r="B1172" s="422"/>
      <c r="C1172" s="422"/>
      <c r="G1172" s="2">
        <f>+G1171+E1172-F1172</f>
        <v>116.60000000000002</v>
      </c>
    </row>
    <row r="1173" spans="2:7">
      <c r="B1173" s="422"/>
      <c r="C1173" s="422"/>
      <c r="G1173" s="2">
        <f>+G1172+E1173-F1173</f>
        <v>116.60000000000002</v>
      </c>
    </row>
    <row r="1174" spans="2:7">
      <c r="B1174" s="422"/>
      <c r="C1174" s="422"/>
      <c r="G1174" s="2">
        <f>+G1173+E1174-F1174</f>
        <v>116.60000000000002</v>
      </c>
    </row>
    <row r="1175" spans="2:7">
      <c r="B1175" s="422"/>
      <c r="C1175" s="422"/>
      <c r="G1175" s="2">
        <f>+G1174+E1175-F1175</f>
        <v>116.60000000000002</v>
      </c>
    </row>
    <row r="1176" spans="2:7">
      <c r="B1176" s="422"/>
      <c r="C1176" s="422"/>
      <c r="G1176" s="2">
        <f>+G1175+E1176-F1176</f>
        <v>116.60000000000002</v>
      </c>
    </row>
    <row r="1177" spans="2:7">
      <c r="B1177" s="422"/>
      <c r="C1177" s="422"/>
      <c r="G1177" s="2">
        <f>+G1176+E1177-F1177</f>
        <v>116.60000000000002</v>
      </c>
    </row>
    <row r="1178" spans="2:7">
      <c r="B1178" s="422"/>
      <c r="C1178" s="422"/>
      <c r="G1178" s="2">
        <f>+G1177+E1178-F1178</f>
        <v>116.60000000000002</v>
      </c>
    </row>
    <row r="1179" spans="2:7">
      <c r="B1179" s="422"/>
      <c r="C1179" s="422"/>
      <c r="G1179" s="2">
        <f>+G1178+E1179-F1179</f>
        <v>116.60000000000002</v>
      </c>
    </row>
    <row r="1180" spans="2:7">
      <c r="B1180" s="422"/>
      <c r="C1180" s="422"/>
      <c r="G1180" s="2">
        <f>+G1179+E1180-F1180</f>
        <v>116.60000000000002</v>
      </c>
    </row>
    <row r="1181" spans="2:7">
      <c r="B1181" s="422"/>
      <c r="C1181" s="422"/>
      <c r="G1181" s="2">
        <f>+G1180+E1181-F1181</f>
        <v>116.60000000000002</v>
      </c>
    </row>
    <row r="1182" spans="2:7">
      <c r="B1182" s="422"/>
      <c r="C1182" s="422"/>
      <c r="G1182" s="2">
        <f>+G1181+E1182-F1182</f>
        <v>116.60000000000002</v>
      </c>
    </row>
    <row r="1183" spans="2:7">
      <c r="B1183" s="422"/>
      <c r="C1183" s="422"/>
      <c r="G1183" s="2">
        <f>+G1182+E1183-F1183</f>
        <v>116.60000000000002</v>
      </c>
    </row>
    <row r="1184" spans="2:7">
      <c r="B1184" s="422"/>
      <c r="C1184" s="422"/>
      <c r="G1184" s="2">
        <f>+G1183+E1184-F1184</f>
        <v>116.60000000000002</v>
      </c>
    </row>
    <row r="1185" spans="2:7">
      <c r="B1185" s="422"/>
      <c r="C1185" s="422"/>
      <c r="G1185" s="2">
        <f>+G1184+E1185-F1185</f>
        <v>116.60000000000002</v>
      </c>
    </row>
    <row r="1186" spans="2:7">
      <c r="B1186" s="422"/>
      <c r="C1186" s="422"/>
      <c r="G1186" s="2">
        <f>+G1185+E1186-F1186</f>
        <v>116.60000000000002</v>
      </c>
    </row>
    <row r="1187" spans="2:7">
      <c r="B1187" s="422"/>
      <c r="C1187" s="422"/>
      <c r="G1187" s="2">
        <f>+G1186+E1187-F1187</f>
        <v>116.60000000000002</v>
      </c>
    </row>
    <row r="1188" spans="2:7">
      <c r="B1188" s="422"/>
      <c r="C1188" s="422"/>
      <c r="G1188" s="2">
        <f>+G1187+E1188-F1188</f>
        <v>116.60000000000002</v>
      </c>
    </row>
    <row r="1189" spans="2:7">
      <c r="B1189" s="422"/>
      <c r="C1189" s="422"/>
      <c r="G1189" s="2">
        <f>+G1188+E1189-F1189</f>
        <v>116.60000000000002</v>
      </c>
    </row>
    <row r="1190" spans="2:7">
      <c r="B1190" s="422"/>
      <c r="C1190" s="422"/>
      <c r="G1190" s="2">
        <f>+G1189+E1190-F1190</f>
        <v>116.60000000000002</v>
      </c>
    </row>
    <row r="1191" spans="2:7">
      <c r="B1191" s="422"/>
      <c r="C1191" s="422"/>
      <c r="G1191" s="2">
        <f>+G1190+E1191-F1191</f>
        <v>116.60000000000002</v>
      </c>
    </row>
    <row r="1192" spans="2:7">
      <c r="B1192" s="422"/>
      <c r="C1192" s="422"/>
      <c r="G1192" s="2">
        <f>+G1191+E1192-F1192</f>
        <v>116.60000000000002</v>
      </c>
    </row>
    <row r="1193" spans="2:7">
      <c r="B1193" s="422"/>
      <c r="C1193" s="422"/>
      <c r="G1193" s="2">
        <f>+G1192+E1193-F1193</f>
        <v>116.60000000000002</v>
      </c>
    </row>
    <row r="1194" spans="2:7">
      <c r="B1194" s="422"/>
      <c r="C1194" s="422"/>
      <c r="G1194" s="2">
        <f>+G1193+E1194-F1194</f>
        <v>116.60000000000002</v>
      </c>
    </row>
    <row r="1195" spans="2:7">
      <c r="B1195" s="422"/>
      <c r="C1195" s="422"/>
      <c r="G1195" s="2">
        <f>+G1194+E1195-F1195</f>
        <v>116.60000000000002</v>
      </c>
    </row>
    <row r="1196" spans="2:7">
      <c r="B1196" s="422"/>
      <c r="C1196" s="422"/>
      <c r="G1196" s="2">
        <f>+G1195+E1196-F1196</f>
        <v>116.60000000000002</v>
      </c>
    </row>
    <row r="1197" spans="2:7">
      <c r="B1197" s="422"/>
      <c r="C1197" s="422"/>
      <c r="G1197" s="2">
        <f>+G1196+E1197-F1197</f>
        <v>116.60000000000002</v>
      </c>
    </row>
    <row r="1198" spans="2:7">
      <c r="B1198" s="422"/>
      <c r="C1198" s="422"/>
      <c r="G1198" s="2">
        <f>+G1197+E1198-F1198</f>
        <v>116.60000000000002</v>
      </c>
    </row>
    <row r="1199" spans="2:7">
      <c r="B1199" s="422"/>
      <c r="C1199" s="422"/>
      <c r="G1199" s="2">
        <f>+G1198+E1199-F1199</f>
        <v>116.60000000000002</v>
      </c>
    </row>
    <row r="1200" spans="2:7">
      <c r="B1200" s="422"/>
      <c r="C1200" s="422"/>
      <c r="G1200" s="2">
        <f>+G1199+E1200-F1200</f>
        <v>116.60000000000002</v>
      </c>
    </row>
    <row r="1201" spans="2:7">
      <c r="B1201" s="422"/>
      <c r="C1201" s="422"/>
      <c r="G1201" s="2">
        <f>+G1200+E1201-F1201</f>
        <v>116.60000000000002</v>
      </c>
    </row>
    <row r="1202" spans="2:7">
      <c r="B1202" s="422"/>
      <c r="C1202" s="422"/>
      <c r="G1202" s="2">
        <f>+G1201+E1202-F1202</f>
        <v>116.60000000000002</v>
      </c>
    </row>
    <row r="1203" spans="2:7">
      <c r="B1203" s="422"/>
      <c r="C1203" s="422"/>
      <c r="G1203" s="2">
        <f>+G1202+E1203-F1203</f>
        <v>116.60000000000002</v>
      </c>
    </row>
    <row r="1204" spans="2:7">
      <c r="B1204" s="422"/>
      <c r="C1204" s="422"/>
      <c r="G1204" s="2">
        <f>+G1203+E1204-F1204</f>
        <v>116.60000000000002</v>
      </c>
    </row>
    <row r="1205" spans="2:7">
      <c r="B1205" s="422"/>
      <c r="C1205" s="422"/>
      <c r="G1205" s="2">
        <f>+G1204+E1205-F1205</f>
        <v>116.60000000000002</v>
      </c>
    </row>
    <row r="1206" spans="2:7">
      <c r="B1206" s="422"/>
      <c r="C1206" s="422"/>
      <c r="G1206" s="2">
        <f>+G1205+E1206-F1206</f>
        <v>116.60000000000002</v>
      </c>
    </row>
    <row r="1207" spans="2:7">
      <c r="B1207" s="422"/>
      <c r="C1207" s="422"/>
      <c r="G1207" s="2">
        <f>+G1206+E1207-F1207</f>
        <v>116.60000000000002</v>
      </c>
    </row>
    <row r="1208" spans="2:7">
      <c r="B1208" s="422"/>
      <c r="C1208" s="422"/>
      <c r="G1208" s="2">
        <f>+G1207+E1208-F1208</f>
        <v>116.60000000000002</v>
      </c>
    </row>
    <row r="1209" spans="2:7">
      <c r="B1209" s="422"/>
      <c r="C1209" s="422"/>
      <c r="G1209" s="2">
        <f>+G1208+E1209-F1209</f>
        <v>116.60000000000002</v>
      </c>
    </row>
    <row r="1210" spans="2:7">
      <c r="B1210" s="422"/>
      <c r="C1210" s="422"/>
      <c r="G1210" s="2">
        <f>+G1209+E1210-F1210</f>
        <v>116.60000000000002</v>
      </c>
    </row>
    <row r="1211" spans="2:7">
      <c r="B1211" s="422"/>
      <c r="C1211" s="422"/>
      <c r="G1211" s="2">
        <f>+G1210+E1211-F1211</f>
        <v>116.60000000000002</v>
      </c>
    </row>
    <row r="1212" spans="2:7">
      <c r="B1212" s="422"/>
      <c r="C1212" s="422"/>
      <c r="G1212" s="2">
        <f>+G1211+E1212-F1212</f>
        <v>116.60000000000002</v>
      </c>
    </row>
    <row r="1213" spans="2:7">
      <c r="B1213" s="422"/>
      <c r="C1213" s="422"/>
      <c r="G1213" s="2">
        <f>+G1212+E1213-F1213</f>
        <v>116.60000000000002</v>
      </c>
    </row>
    <row r="1214" spans="2:7">
      <c r="B1214" s="422"/>
      <c r="C1214" s="422"/>
      <c r="G1214" s="2">
        <f>+G1213+E1214-F1214</f>
        <v>116.60000000000002</v>
      </c>
    </row>
    <row r="1215" spans="2:7">
      <c r="B1215" s="422"/>
      <c r="C1215" s="422"/>
      <c r="G1215" s="2">
        <f>+G1214+E1215-F1215</f>
        <v>116.60000000000002</v>
      </c>
    </row>
    <row r="1216" spans="2:7">
      <c r="B1216" s="422"/>
      <c r="C1216" s="422"/>
      <c r="G1216" s="2">
        <f>+G1215+E1216-F1216</f>
        <v>116.60000000000002</v>
      </c>
    </row>
    <row r="1217" spans="2:7">
      <c r="B1217" s="422"/>
      <c r="C1217" s="422"/>
      <c r="G1217" s="2">
        <f>+G1216+E1217-F1217</f>
        <v>116.60000000000002</v>
      </c>
    </row>
    <row r="1218" spans="2:7">
      <c r="B1218" s="422"/>
      <c r="C1218" s="422"/>
      <c r="G1218" s="2">
        <f>+G1217+E1218-F1218</f>
        <v>116.60000000000002</v>
      </c>
    </row>
    <row r="1219" spans="2:7">
      <c r="B1219" s="422"/>
      <c r="C1219" s="422"/>
      <c r="G1219" s="2">
        <f>+G1218+E1219-F1219</f>
        <v>116.60000000000002</v>
      </c>
    </row>
    <row r="1220" spans="2:7">
      <c r="B1220" s="422"/>
      <c r="C1220" s="422"/>
      <c r="G1220" s="2">
        <f>+G1219+E1220-F1220</f>
        <v>116.60000000000002</v>
      </c>
    </row>
    <row r="1221" spans="2:7">
      <c r="B1221" s="422"/>
      <c r="C1221" s="422"/>
      <c r="G1221" s="2">
        <f>+G1220+E1221-F1221</f>
        <v>116.60000000000002</v>
      </c>
    </row>
    <row r="1222" spans="2:7">
      <c r="B1222" s="422"/>
      <c r="C1222" s="422"/>
      <c r="G1222" s="2">
        <f>+G1221+E1222-F1222</f>
        <v>116.60000000000002</v>
      </c>
    </row>
    <row r="1223" spans="2:7">
      <c r="B1223" s="422"/>
      <c r="C1223" s="422"/>
      <c r="G1223" s="2">
        <f>+G1222+E1223-F1223</f>
        <v>116.60000000000002</v>
      </c>
    </row>
    <row r="1224" spans="2:7">
      <c r="B1224" s="422"/>
      <c r="C1224" s="422"/>
      <c r="G1224" s="2">
        <f>+G1223+E1224-F1224</f>
        <v>116.60000000000002</v>
      </c>
    </row>
    <row r="1225" spans="2:7">
      <c r="B1225" s="422"/>
      <c r="C1225" s="422"/>
      <c r="G1225" s="2">
        <f>+G1224+E1225-F1225</f>
        <v>116.60000000000002</v>
      </c>
    </row>
    <row r="1226" spans="2:7">
      <c r="B1226" s="422"/>
      <c r="C1226" s="422"/>
      <c r="G1226" s="2">
        <f>+G1225+E1226-F1226</f>
        <v>116.60000000000002</v>
      </c>
    </row>
    <row r="1227" spans="2:7">
      <c r="B1227" s="422"/>
      <c r="C1227" s="422"/>
      <c r="G1227" s="2">
        <f>+G1226+E1227-F1227</f>
        <v>116.60000000000002</v>
      </c>
    </row>
    <row r="1228" spans="2:7">
      <c r="B1228" s="422"/>
      <c r="C1228" s="422"/>
      <c r="G1228" s="2">
        <f>+G1227+E1228-F1228</f>
        <v>116.60000000000002</v>
      </c>
    </row>
    <row r="1229" spans="2:7">
      <c r="B1229" s="422"/>
      <c r="C1229" s="422"/>
      <c r="G1229" s="2">
        <f>+G1228+E1229-F1229</f>
        <v>116.60000000000002</v>
      </c>
    </row>
    <row r="1230" spans="2:7">
      <c r="B1230" s="422"/>
      <c r="C1230" s="422"/>
      <c r="G1230" s="2">
        <f>+G1229+E1230-F1230</f>
        <v>116.60000000000002</v>
      </c>
    </row>
    <row r="1231" spans="2:7">
      <c r="B1231" s="422"/>
      <c r="C1231" s="422"/>
      <c r="G1231" s="2">
        <f>+G1230+E1231-F1231</f>
        <v>116.60000000000002</v>
      </c>
    </row>
    <row r="1232" spans="2:7">
      <c r="B1232" s="422"/>
      <c r="C1232" s="422"/>
      <c r="G1232" s="2">
        <f>+G1231+E1232-F1232</f>
        <v>116.60000000000002</v>
      </c>
    </row>
    <row r="1233" spans="2:7">
      <c r="B1233" s="422"/>
      <c r="C1233" s="422"/>
      <c r="G1233" s="2">
        <f>+G1232+E1233-F1233</f>
        <v>116.60000000000002</v>
      </c>
    </row>
    <row r="1234" spans="2:7">
      <c r="B1234" s="422"/>
      <c r="C1234" s="422"/>
      <c r="G1234" s="2">
        <f>+G1233+E1234-F1234</f>
        <v>116.60000000000002</v>
      </c>
    </row>
    <row r="1235" spans="2:7">
      <c r="B1235" s="422"/>
      <c r="C1235" s="422"/>
      <c r="G1235" s="2">
        <f>+G1234+E1235-F1235</f>
        <v>116.60000000000002</v>
      </c>
    </row>
    <row r="1236" spans="2:7">
      <c r="B1236" s="422"/>
      <c r="C1236" s="422"/>
      <c r="G1236" s="2">
        <f>+G1235+E1236-F1236</f>
        <v>116.60000000000002</v>
      </c>
    </row>
    <row r="1237" spans="2:7">
      <c r="B1237" s="422"/>
      <c r="C1237" s="422"/>
      <c r="G1237" s="2">
        <f>+G1236+E1237-F1237</f>
        <v>116.60000000000002</v>
      </c>
    </row>
    <row r="1238" spans="2:7">
      <c r="B1238" s="422"/>
      <c r="C1238" s="422"/>
      <c r="G1238" s="2">
        <f>+G1237+E1238-F1238</f>
        <v>116.60000000000002</v>
      </c>
    </row>
    <row r="1239" spans="2:7">
      <c r="B1239" s="422"/>
      <c r="C1239" s="422"/>
      <c r="G1239" s="2">
        <f>+G1238+E1239-F1239</f>
        <v>116.60000000000002</v>
      </c>
    </row>
    <row r="1240" spans="2:7">
      <c r="B1240" s="422"/>
      <c r="C1240" s="422"/>
      <c r="G1240" s="2">
        <f>+G1239+E1240-F1240</f>
        <v>116.60000000000002</v>
      </c>
    </row>
    <row r="1241" spans="2:7">
      <c r="B1241" s="422"/>
      <c r="C1241" s="422"/>
      <c r="G1241" s="2">
        <f>+G1240+E1241-F1241</f>
        <v>116.60000000000002</v>
      </c>
    </row>
    <row r="1242" spans="2:7">
      <c r="B1242" s="422"/>
      <c r="C1242" s="422"/>
      <c r="G1242" s="2">
        <f>+G1241+E1242-F1242</f>
        <v>116.60000000000002</v>
      </c>
    </row>
    <row r="1243" spans="2:7">
      <c r="B1243" s="422"/>
      <c r="C1243" s="422"/>
      <c r="G1243" s="2">
        <f>+G1242+E1243-F1243</f>
        <v>116.60000000000002</v>
      </c>
    </row>
    <row r="1244" spans="2:7">
      <c r="B1244" s="422"/>
      <c r="C1244" s="422"/>
      <c r="G1244" s="2">
        <f>+G1243+E1244-F1244</f>
        <v>116.60000000000002</v>
      </c>
    </row>
    <row r="1245" spans="2:7">
      <c r="B1245" s="422"/>
      <c r="C1245" s="422"/>
      <c r="G1245" s="2">
        <f>+G1244+E1245-F1245</f>
        <v>116.60000000000002</v>
      </c>
    </row>
    <row r="1246" spans="2:7">
      <c r="B1246" s="422"/>
      <c r="C1246" s="422"/>
      <c r="G1246" s="2">
        <f>+G1245+E1246-F1246</f>
        <v>116.60000000000002</v>
      </c>
    </row>
    <row r="1247" spans="2:7">
      <c r="B1247" s="422"/>
      <c r="C1247" s="422"/>
      <c r="G1247" s="2">
        <f>+G1246+E1247-F1247</f>
        <v>116.60000000000002</v>
      </c>
    </row>
    <row r="1248" spans="2:7">
      <c r="B1248" s="422"/>
      <c r="C1248" s="422"/>
      <c r="G1248" s="2">
        <f>+G1247+E1248-F1248</f>
        <v>116.60000000000002</v>
      </c>
    </row>
    <row r="1249" spans="2:7">
      <c r="B1249" s="422"/>
      <c r="C1249" s="422"/>
      <c r="G1249" s="2">
        <f>+G1248+E1249-F1249</f>
        <v>116.60000000000002</v>
      </c>
    </row>
    <row r="1250" spans="2:7">
      <c r="B1250" s="422"/>
      <c r="C1250" s="422"/>
      <c r="G1250" s="2">
        <f>+G1249+E1250-F1250</f>
        <v>116.60000000000002</v>
      </c>
    </row>
    <row r="1251" spans="2:7">
      <c r="B1251" s="422"/>
      <c r="C1251" s="422"/>
      <c r="G1251" s="2">
        <f>+G1250+E1251-F1251</f>
        <v>116.60000000000002</v>
      </c>
    </row>
    <row r="1252" spans="2:7">
      <c r="B1252" s="422"/>
      <c r="C1252" s="422"/>
      <c r="G1252" s="2">
        <f>+G1251+E1252-F1252</f>
        <v>116.60000000000002</v>
      </c>
    </row>
    <row r="1253" spans="2:7">
      <c r="B1253" s="422"/>
      <c r="C1253" s="422"/>
      <c r="G1253" s="2">
        <f>+G1252+E1253-F1253</f>
        <v>116.60000000000002</v>
      </c>
    </row>
    <row r="1254" spans="2:7">
      <c r="B1254" s="422"/>
      <c r="C1254" s="422"/>
      <c r="G1254" s="2">
        <f>+G1253+E1254-F1254</f>
        <v>116.60000000000002</v>
      </c>
    </row>
    <row r="1255" spans="2:7">
      <c r="B1255" s="422"/>
      <c r="C1255" s="422"/>
      <c r="G1255" s="2">
        <f>+G1254+E1255-F1255</f>
        <v>116.60000000000002</v>
      </c>
    </row>
    <row r="1256" spans="2:7">
      <c r="B1256" s="422"/>
      <c r="C1256" s="422"/>
      <c r="G1256" s="2">
        <f>+G1255+E1256-F1256</f>
        <v>116.60000000000002</v>
      </c>
    </row>
    <row r="1257" spans="2:7">
      <c r="B1257" s="422"/>
      <c r="C1257" s="422"/>
      <c r="G1257" s="2">
        <f>+G1256+E1257-F1257</f>
        <v>116.60000000000002</v>
      </c>
    </row>
    <row r="1258" spans="2:7">
      <c r="B1258" s="422"/>
      <c r="C1258" s="422"/>
      <c r="G1258" s="2">
        <f>+G1257+E1258-F1258</f>
        <v>116.60000000000002</v>
      </c>
    </row>
    <row r="1259" spans="2:7">
      <c r="B1259" s="422"/>
      <c r="C1259" s="422"/>
      <c r="G1259" s="2">
        <f>+G1258+E1259-F1259</f>
        <v>116.60000000000002</v>
      </c>
    </row>
    <row r="1260" spans="2:7">
      <c r="B1260" s="422"/>
      <c r="C1260" s="422"/>
      <c r="G1260" s="2">
        <f>+G1259+E1260-F1260</f>
        <v>116.60000000000002</v>
      </c>
    </row>
    <row r="1261" spans="2:7">
      <c r="B1261" s="422"/>
      <c r="C1261" s="422"/>
      <c r="G1261" s="2">
        <f>+G1260+E1261-F1261</f>
        <v>116.60000000000002</v>
      </c>
    </row>
    <row r="1262" spans="2:7">
      <c r="B1262" s="422"/>
      <c r="C1262" s="422"/>
      <c r="G1262" s="2">
        <f>+G1261+E1262-F1262</f>
        <v>116.60000000000002</v>
      </c>
    </row>
    <row r="1263" spans="2:7">
      <c r="B1263" s="422"/>
      <c r="C1263" s="422"/>
      <c r="G1263" s="2">
        <f>+G1262+E1263-F1263</f>
        <v>116.60000000000002</v>
      </c>
    </row>
    <row r="1264" spans="2:7">
      <c r="B1264" s="422"/>
      <c r="C1264" s="422"/>
      <c r="G1264" s="2">
        <f>+G1263+E1264-F1264</f>
        <v>116.60000000000002</v>
      </c>
    </row>
    <row r="1265" spans="2:7">
      <c r="B1265" s="422"/>
      <c r="C1265" s="422"/>
      <c r="G1265" s="2">
        <f>+G1264+E1265-F1265</f>
        <v>116.60000000000002</v>
      </c>
    </row>
    <row r="1266" spans="2:7">
      <c r="B1266" s="422"/>
      <c r="C1266" s="422"/>
      <c r="G1266" s="2">
        <f>+G1265+E1266-F1266</f>
        <v>116.60000000000002</v>
      </c>
    </row>
    <row r="1267" spans="2:7">
      <c r="B1267" s="422"/>
      <c r="C1267" s="422"/>
      <c r="G1267" s="2">
        <f>+G1266+E1267-F1267</f>
        <v>116.60000000000002</v>
      </c>
    </row>
    <row r="1268" spans="2:7">
      <c r="B1268" s="422"/>
      <c r="C1268" s="422"/>
      <c r="G1268" s="2">
        <f>+G1267+E1268-F1268</f>
        <v>116.60000000000002</v>
      </c>
    </row>
    <row r="1269" spans="2:7">
      <c r="B1269" s="422"/>
      <c r="C1269" s="422"/>
      <c r="G1269" s="2">
        <f>+G1268+E1269-F1269</f>
        <v>116.60000000000002</v>
      </c>
    </row>
    <row r="1270" spans="2:7">
      <c r="B1270" s="422"/>
      <c r="C1270" s="422"/>
      <c r="G1270" s="2">
        <f>+G1269+E1270-F1270</f>
        <v>116.60000000000002</v>
      </c>
    </row>
    <row r="1271" spans="2:7">
      <c r="B1271" s="422"/>
      <c r="C1271" s="422"/>
      <c r="G1271" s="2">
        <f>+G1270+E1271-F1271</f>
        <v>116.60000000000002</v>
      </c>
    </row>
    <row r="1272" spans="2:7">
      <c r="B1272" s="422"/>
      <c r="C1272" s="422"/>
      <c r="G1272" s="2">
        <f>+G1271+E1272-F1272</f>
        <v>116.60000000000002</v>
      </c>
    </row>
    <row r="1273" spans="2:7">
      <c r="B1273" s="422"/>
      <c r="C1273" s="422"/>
      <c r="G1273" s="2">
        <f>+G1272+E1273-F1273</f>
        <v>116.60000000000002</v>
      </c>
    </row>
    <row r="1274" spans="2:7">
      <c r="B1274" s="422"/>
      <c r="C1274" s="422"/>
      <c r="G1274" s="2">
        <f>+G1273+E1274-F1274</f>
        <v>116.60000000000002</v>
      </c>
    </row>
    <row r="1275" spans="2:7">
      <c r="B1275" s="422"/>
      <c r="C1275" s="422"/>
      <c r="G1275" s="2">
        <f>+G1274+E1275-F1275</f>
        <v>116.60000000000002</v>
      </c>
    </row>
    <row r="1276" spans="2:7">
      <c r="B1276" s="422"/>
      <c r="C1276" s="422"/>
      <c r="G1276" s="2">
        <f>+G1275+E1276-F1276</f>
        <v>116.60000000000002</v>
      </c>
    </row>
    <row r="1277" spans="2:7">
      <c r="B1277" s="422"/>
      <c r="C1277" s="422"/>
      <c r="G1277" s="2">
        <f>+G1276+E1277-F1277</f>
        <v>116.60000000000002</v>
      </c>
    </row>
    <row r="1278" spans="2:7">
      <c r="B1278" s="422"/>
      <c r="C1278" s="422"/>
      <c r="G1278" s="2">
        <f>+G1277+E1278-F1278</f>
        <v>116.60000000000002</v>
      </c>
    </row>
    <row r="1279" spans="2:7">
      <c r="B1279" s="422"/>
      <c r="C1279" s="422"/>
      <c r="G1279" s="2">
        <f>+G1278+E1279-F1279</f>
        <v>116.60000000000002</v>
      </c>
    </row>
    <row r="1280" spans="2:7">
      <c r="B1280" s="422"/>
      <c r="C1280" s="422"/>
      <c r="G1280" s="2">
        <f>+G1279+E1280-F1280</f>
        <v>116.60000000000002</v>
      </c>
    </row>
    <row r="1281" spans="2:7">
      <c r="B1281" s="422"/>
      <c r="C1281" s="422"/>
      <c r="G1281" s="2">
        <f>+G1280+E1281-F1281</f>
        <v>116.60000000000002</v>
      </c>
    </row>
    <row r="1282" spans="2:7">
      <c r="B1282" s="422"/>
      <c r="C1282" s="422"/>
      <c r="G1282" s="2">
        <f>+G1281+E1282-F1282</f>
        <v>116.60000000000002</v>
      </c>
    </row>
    <row r="1283" spans="2:7">
      <c r="B1283" s="422"/>
      <c r="C1283" s="422"/>
      <c r="G1283" s="2">
        <f>+G1282+E1283-F1283</f>
        <v>116.60000000000002</v>
      </c>
    </row>
    <row r="1284" spans="2:7">
      <c r="B1284" s="422"/>
      <c r="C1284" s="422"/>
      <c r="G1284" s="2">
        <f>+G1283+E1284-F1284</f>
        <v>116.60000000000002</v>
      </c>
    </row>
    <row r="1285" spans="2:7">
      <c r="B1285" s="422"/>
      <c r="C1285" s="422"/>
      <c r="G1285" s="2">
        <f>+G1284+E1285-F1285</f>
        <v>116.60000000000002</v>
      </c>
    </row>
    <row r="1286" spans="2:7">
      <c r="B1286" s="422"/>
      <c r="C1286" s="422"/>
      <c r="G1286" s="2">
        <f>+G1285+E1286-F1286</f>
        <v>116.60000000000002</v>
      </c>
    </row>
    <row r="1287" spans="2:7">
      <c r="B1287" s="422"/>
      <c r="C1287" s="422"/>
      <c r="G1287" s="2">
        <f>+G1286+E1287-F1287</f>
        <v>116.60000000000002</v>
      </c>
    </row>
    <row r="1288" spans="2:7">
      <c r="B1288" s="422"/>
      <c r="C1288" s="422"/>
      <c r="G1288" s="2">
        <f>+G1287+E1288-F1288</f>
        <v>116.60000000000002</v>
      </c>
    </row>
    <row r="1289" spans="2:7">
      <c r="B1289" s="422"/>
      <c r="C1289" s="422"/>
      <c r="G1289" s="2">
        <f>+G1288+E1289-F1289</f>
        <v>116.60000000000002</v>
      </c>
    </row>
    <row r="1290" spans="2:7">
      <c r="B1290" s="422"/>
      <c r="C1290" s="422"/>
      <c r="G1290" s="2">
        <f>+G1289+E1290-F1290</f>
        <v>116.60000000000002</v>
      </c>
    </row>
    <row r="1291" spans="2:7">
      <c r="B1291" s="422"/>
      <c r="C1291" s="422"/>
      <c r="G1291" s="2">
        <f>+G1290+E1291-F1291</f>
        <v>116.60000000000002</v>
      </c>
    </row>
    <row r="1292" spans="2:7">
      <c r="B1292" s="422"/>
      <c r="C1292" s="422"/>
      <c r="G1292" s="2">
        <f>+G1291+E1292-F1292</f>
        <v>116.60000000000002</v>
      </c>
    </row>
    <row r="1293" spans="2:7">
      <c r="B1293" s="422"/>
      <c r="C1293" s="422"/>
      <c r="G1293" s="2">
        <f>+G1292+E1293-F1293</f>
        <v>116.60000000000002</v>
      </c>
    </row>
    <row r="1294" spans="2:7">
      <c r="B1294" s="422"/>
      <c r="C1294" s="422"/>
      <c r="G1294" s="2">
        <f>+G1293+E1294-F1294</f>
        <v>116.60000000000002</v>
      </c>
    </row>
    <row r="1295" spans="2:7">
      <c r="B1295" s="422"/>
      <c r="C1295" s="422"/>
      <c r="G1295" s="2">
        <f>+G1294+E1295-F1295</f>
        <v>116.60000000000002</v>
      </c>
    </row>
    <row r="1296" spans="2:7">
      <c r="B1296" s="422"/>
      <c r="C1296" s="422"/>
      <c r="G1296" s="2">
        <f>+G1295+E1296-F1296</f>
        <v>116.60000000000002</v>
      </c>
    </row>
    <row r="1297" spans="2:7">
      <c r="B1297" s="422"/>
      <c r="C1297" s="422"/>
      <c r="G1297" s="2">
        <f>+G1296+E1297-F1297</f>
        <v>116.60000000000002</v>
      </c>
    </row>
    <row r="1298" spans="2:7">
      <c r="B1298" s="422"/>
      <c r="C1298" s="422"/>
      <c r="G1298" s="2">
        <f>+G1297+E1298-F1298</f>
        <v>116.60000000000002</v>
      </c>
    </row>
    <row r="1299" spans="2:7">
      <c r="B1299" s="422"/>
      <c r="C1299" s="422"/>
      <c r="G1299" s="2">
        <f>+G1298+E1299-F1299</f>
        <v>116.60000000000002</v>
      </c>
    </row>
    <row r="1300" spans="2:7">
      <c r="B1300" s="422"/>
      <c r="C1300" s="422"/>
      <c r="G1300" s="2">
        <f>+G1299+E1300-F1300</f>
        <v>116.60000000000002</v>
      </c>
    </row>
    <row r="1301" spans="2:7">
      <c r="B1301" s="422"/>
      <c r="C1301" s="422"/>
      <c r="G1301" s="2">
        <f>+G1300+E1301-F1301</f>
        <v>116.60000000000002</v>
      </c>
    </row>
    <row r="1302" spans="2:7">
      <c r="B1302" s="422"/>
      <c r="C1302" s="422"/>
      <c r="G1302" s="2">
        <f>+G1301+E1302-F1302</f>
        <v>116.60000000000002</v>
      </c>
    </row>
    <row r="1303" spans="2:7">
      <c r="B1303" s="422"/>
      <c r="C1303" s="422"/>
      <c r="G1303" s="2">
        <f>+G1302+E1303-F1303</f>
        <v>116.60000000000002</v>
      </c>
    </row>
    <row r="1304" spans="2:7">
      <c r="B1304" s="422"/>
      <c r="C1304" s="422"/>
      <c r="G1304" s="2">
        <f>+G1303+E1304-F1304</f>
        <v>116.60000000000002</v>
      </c>
    </row>
    <row r="1305" spans="2:7">
      <c r="B1305" s="422"/>
      <c r="C1305" s="422"/>
      <c r="G1305" s="2">
        <f>+G1304+E1305-F1305</f>
        <v>116.60000000000002</v>
      </c>
    </row>
    <row r="1306" spans="2:7">
      <c r="B1306" s="422"/>
      <c r="C1306" s="422"/>
      <c r="G1306" s="2">
        <f>+G1305+E1306-F1306</f>
        <v>116.60000000000002</v>
      </c>
    </row>
    <row r="1307" spans="2:7">
      <c r="B1307" s="422"/>
      <c r="C1307" s="422"/>
      <c r="G1307" s="2">
        <f>+G1306+E1307-F1307</f>
        <v>116.60000000000002</v>
      </c>
    </row>
    <row r="1308" spans="2:7">
      <c r="B1308" s="422"/>
      <c r="C1308" s="422"/>
      <c r="G1308" s="2">
        <f>+G1307+E1308-F1308</f>
        <v>116.60000000000002</v>
      </c>
    </row>
    <row r="1309" spans="2:7">
      <c r="B1309" s="422"/>
      <c r="C1309" s="422"/>
      <c r="G1309" s="2">
        <f>+G1308+E1309-F1309</f>
        <v>116.60000000000002</v>
      </c>
    </row>
    <row r="1310" spans="2:7">
      <c r="B1310" s="422"/>
      <c r="C1310" s="422"/>
      <c r="G1310" s="2">
        <f>+G1309+E1310-F1310</f>
        <v>116.60000000000002</v>
      </c>
    </row>
    <row r="1311" spans="2:7">
      <c r="B1311" s="422"/>
      <c r="C1311" s="422"/>
      <c r="G1311" s="2">
        <f>+G1310+E1311-F1311</f>
        <v>116.60000000000002</v>
      </c>
    </row>
    <row r="1312" spans="2:7">
      <c r="B1312" s="422"/>
      <c r="C1312" s="422"/>
      <c r="G1312" s="2">
        <f>+G1311+E1312-F1312</f>
        <v>116.60000000000002</v>
      </c>
    </row>
    <row r="1313" spans="2:7">
      <c r="B1313" s="422"/>
      <c r="C1313" s="422"/>
      <c r="G1313" s="2">
        <f>+G1312+E1313-F1313</f>
        <v>116.60000000000002</v>
      </c>
    </row>
    <row r="1314" spans="2:7">
      <c r="B1314" s="422"/>
      <c r="C1314" s="422"/>
      <c r="G1314" s="2">
        <f>+G1313+E1314-F1314</f>
        <v>116.60000000000002</v>
      </c>
    </row>
    <row r="1315" spans="2:7">
      <c r="B1315" s="422"/>
      <c r="C1315" s="422"/>
      <c r="G1315" s="2">
        <f>+G1314+E1315-F1315</f>
        <v>116.60000000000002</v>
      </c>
    </row>
    <row r="1316" spans="2:7">
      <c r="B1316" s="422"/>
      <c r="C1316" s="422"/>
      <c r="G1316" s="2">
        <f>+G1315+E1316-F1316</f>
        <v>116.60000000000002</v>
      </c>
    </row>
    <row r="1317" spans="2:7">
      <c r="B1317" s="422"/>
      <c r="C1317" s="422"/>
      <c r="G1317" s="2">
        <f>+G1316+E1317-F1317</f>
        <v>116.60000000000002</v>
      </c>
    </row>
    <row r="1318" spans="2:7">
      <c r="B1318" s="422"/>
      <c r="C1318" s="422"/>
      <c r="G1318" s="2">
        <f>+G1317+E1318-F1318</f>
        <v>116.60000000000002</v>
      </c>
    </row>
    <row r="1319" spans="2:7">
      <c r="B1319" s="422"/>
      <c r="C1319" s="422"/>
      <c r="G1319" s="2">
        <f>+G1318+E1319-F1319</f>
        <v>116.60000000000002</v>
      </c>
    </row>
    <row r="1320" spans="2:7">
      <c r="B1320" s="422"/>
      <c r="C1320" s="422"/>
      <c r="G1320" s="2">
        <f>+G1319+E1320-F1320</f>
        <v>116.60000000000002</v>
      </c>
    </row>
    <row r="1321" spans="2:7">
      <c r="B1321" s="422"/>
      <c r="C1321" s="422"/>
      <c r="G1321" s="2">
        <f>+G1320+E1321-F1321</f>
        <v>116.60000000000002</v>
      </c>
    </row>
    <row r="1322" spans="2:7">
      <c r="B1322" s="422"/>
      <c r="C1322" s="422"/>
      <c r="G1322" s="2">
        <f>+G1321+E1322-F1322</f>
        <v>116.60000000000002</v>
      </c>
    </row>
    <row r="1323" spans="2:7">
      <c r="B1323" s="422"/>
      <c r="C1323" s="422"/>
      <c r="G1323" s="2">
        <f>+G1322+E1323-F1323</f>
        <v>116.60000000000002</v>
      </c>
    </row>
  </sheetData>
  <autoFilter ref="A4:G667" xr:uid="{00000000-0009-0000-0000-000028000000}"/>
  <mergeCells count="6">
    <mergeCell ref="I961:K961"/>
    <mergeCell ref="B2:G2"/>
    <mergeCell ref="I676:K676"/>
    <mergeCell ref="I859:K859"/>
    <mergeCell ref="I892:K892"/>
    <mergeCell ref="I931:K931"/>
  </mergeCells>
  <pageMargins left="0" right="0" top="0.75" bottom="0.75" header="0.3" footer="0.3"/>
  <pageSetup paperSize="9" scale="130" fitToWidth="0" fitToHeight="0" orientation="portrait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2:O1314"/>
  <sheetViews>
    <sheetView topLeftCell="A965" zoomScaleNormal="100" workbookViewId="0">
      <selection activeCell="G981" sqref="G981"/>
    </sheetView>
  </sheetViews>
  <sheetFormatPr defaultColWidth="11.42578125" defaultRowHeight="15"/>
  <cols>
    <col min="1" max="1" width="11.7109375" style="3" bestFit="1" customWidth="1"/>
    <col min="2" max="2" width="14.85546875" style="7" customWidth="1"/>
    <col min="3" max="3" width="16.85546875" style="7" customWidth="1"/>
    <col min="4" max="4" width="51.5703125" bestFit="1" customWidth="1"/>
    <col min="5" max="6" width="11.42578125" style="2"/>
    <col min="7" max="7" width="12.5703125" style="2" customWidth="1"/>
    <col min="9" max="9" width="26.5703125" bestFit="1" customWidth="1"/>
    <col min="10" max="10" width="23" style="7" bestFit="1" customWidth="1"/>
    <col min="11" max="11" width="23.42578125" bestFit="1" customWidth="1"/>
    <col min="12" max="12" width="13.5703125" customWidth="1"/>
  </cols>
  <sheetData>
    <row r="2" spans="1:8">
      <c r="B2" s="440" t="s">
        <v>644</v>
      </c>
      <c r="C2" s="440"/>
      <c r="D2" s="440"/>
      <c r="E2" s="440"/>
      <c r="F2" s="440"/>
      <c r="G2" s="440"/>
      <c r="H2" t="s">
        <v>645</v>
      </c>
    </row>
    <row r="4" spans="1:8" ht="41.25">
      <c r="A4" s="30" t="s">
        <v>1</v>
      </c>
      <c r="B4" s="11" t="s">
        <v>2</v>
      </c>
      <c r="C4" s="11" t="s">
        <v>3</v>
      </c>
      <c r="D4" s="11" t="s">
        <v>4</v>
      </c>
      <c r="E4" s="12" t="s">
        <v>5</v>
      </c>
      <c r="F4" s="12" t="s">
        <v>6</v>
      </c>
      <c r="G4" s="12" t="s">
        <v>7</v>
      </c>
    </row>
    <row r="5" spans="1:8">
      <c r="A5" s="3">
        <v>42736</v>
      </c>
      <c r="B5" s="422" t="s">
        <v>8</v>
      </c>
      <c r="C5" s="422"/>
      <c r="G5" s="2">
        <v>264.3</v>
      </c>
    </row>
    <row r="6" spans="1:8">
      <c r="A6" s="3">
        <v>42741</v>
      </c>
      <c r="B6" s="422">
        <v>12075</v>
      </c>
      <c r="C6" s="422" t="s">
        <v>67</v>
      </c>
      <c r="F6" s="2">
        <v>124</v>
      </c>
      <c r="G6" s="2">
        <f t="shared" ref="G6:G78" si="0">+G5+E6-F6</f>
        <v>140.30000000000001</v>
      </c>
    </row>
    <row r="7" spans="1:8">
      <c r="A7" s="3">
        <v>42786</v>
      </c>
      <c r="B7" s="422">
        <v>12238</v>
      </c>
      <c r="C7" s="422" t="s">
        <v>67</v>
      </c>
      <c r="F7" s="2">
        <v>140.30000000000001</v>
      </c>
      <c r="G7" s="2">
        <f t="shared" si="0"/>
        <v>0</v>
      </c>
    </row>
    <row r="8" spans="1:8">
      <c r="A8" s="3">
        <v>42766</v>
      </c>
      <c r="B8" s="422" t="s">
        <v>10</v>
      </c>
      <c r="C8" s="422" t="s">
        <v>11</v>
      </c>
      <c r="D8" t="s">
        <v>12</v>
      </c>
      <c r="E8" s="2">
        <v>67.400000000000006</v>
      </c>
      <c r="G8" s="2">
        <f t="shared" si="0"/>
        <v>67.400000000000006</v>
      </c>
    </row>
    <row r="9" spans="1:8">
      <c r="B9" s="422"/>
      <c r="C9" s="422"/>
      <c r="D9" t="s">
        <v>13</v>
      </c>
      <c r="E9" s="2">
        <v>2.8</v>
      </c>
      <c r="G9" s="2">
        <f t="shared" si="0"/>
        <v>70.2</v>
      </c>
    </row>
    <row r="10" spans="1:8">
      <c r="B10" s="422"/>
      <c r="C10" s="422"/>
      <c r="D10" t="s">
        <v>14</v>
      </c>
      <c r="E10" s="2">
        <v>60</v>
      </c>
      <c r="G10" s="2">
        <f t="shared" si="0"/>
        <v>130.19999999999999</v>
      </c>
    </row>
    <row r="11" spans="1:8">
      <c r="B11" s="422"/>
      <c r="C11" s="422"/>
      <c r="D11" t="s">
        <v>15</v>
      </c>
      <c r="E11" s="2">
        <v>2</v>
      </c>
      <c r="G11" s="2">
        <f t="shared" si="0"/>
        <v>132.19999999999999</v>
      </c>
    </row>
    <row r="12" spans="1:8">
      <c r="A12" s="3">
        <v>42786</v>
      </c>
      <c r="B12" s="422">
        <v>12238</v>
      </c>
      <c r="C12" s="422" t="s">
        <v>11</v>
      </c>
      <c r="D12" t="s">
        <v>12</v>
      </c>
      <c r="F12" s="2">
        <v>67.400000000000006</v>
      </c>
      <c r="G12" s="2">
        <f t="shared" si="0"/>
        <v>64.799999999999983</v>
      </c>
    </row>
    <row r="13" spans="1:8">
      <c r="A13" s="3">
        <v>42786</v>
      </c>
      <c r="B13" s="422">
        <v>12238</v>
      </c>
      <c r="C13" s="422" t="s">
        <v>11</v>
      </c>
      <c r="D13" t="s">
        <v>13</v>
      </c>
      <c r="F13" s="2">
        <v>2.8</v>
      </c>
      <c r="G13" s="2">
        <f t="shared" si="0"/>
        <v>61.999999999999986</v>
      </c>
    </row>
    <row r="14" spans="1:8">
      <c r="A14" s="3">
        <v>42776</v>
      </c>
      <c r="B14" s="422">
        <v>12939</v>
      </c>
      <c r="C14" s="422" t="s">
        <v>11</v>
      </c>
      <c r="D14" t="s">
        <v>15</v>
      </c>
      <c r="F14" s="2">
        <v>2</v>
      </c>
      <c r="G14" s="2">
        <f t="shared" si="0"/>
        <v>59.999999999999986</v>
      </c>
    </row>
    <row r="15" spans="1:8">
      <c r="A15" s="3">
        <v>42776</v>
      </c>
      <c r="B15" s="422">
        <v>12939</v>
      </c>
      <c r="C15" s="422" t="s">
        <v>11</v>
      </c>
      <c r="D15" t="s">
        <v>14</v>
      </c>
      <c r="F15" s="2">
        <v>60</v>
      </c>
      <c r="G15" s="2">
        <f t="shared" si="0"/>
        <v>0</v>
      </c>
    </row>
    <row r="16" spans="1:8">
      <c r="A16" s="3">
        <v>42794</v>
      </c>
      <c r="B16" s="422" t="s">
        <v>10</v>
      </c>
      <c r="C16" s="422" t="s">
        <v>17</v>
      </c>
      <c r="D16" t="s">
        <v>12</v>
      </c>
      <c r="E16" s="2">
        <v>121</v>
      </c>
      <c r="G16" s="2">
        <f t="shared" si="0"/>
        <v>121</v>
      </c>
    </row>
    <row r="17" spans="1:7">
      <c r="B17" s="422"/>
      <c r="C17" s="422"/>
      <c r="D17" t="s">
        <v>13</v>
      </c>
      <c r="E17" s="2">
        <v>2</v>
      </c>
      <c r="G17" s="2">
        <f t="shared" si="0"/>
        <v>123</v>
      </c>
    </row>
    <row r="18" spans="1:7">
      <c r="B18" s="422"/>
      <c r="C18" s="422"/>
      <c r="D18" t="s">
        <v>14</v>
      </c>
      <c r="E18" s="2">
        <v>56</v>
      </c>
      <c r="G18" s="2">
        <f t="shared" si="0"/>
        <v>179</v>
      </c>
    </row>
    <row r="19" spans="1:7">
      <c r="B19" s="422"/>
      <c r="C19" s="422"/>
      <c r="D19" t="s">
        <v>15</v>
      </c>
      <c r="E19" s="2">
        <v>2</v>
      </c>
      <c r="G19" s="2">
        <f t="shared" si="0"/>
        <v>181</v>
      </c>
    </row>
    <row r="20" spans="1:7">
      <c r="A20" s="3">
        <v>42804</v>
      </c>
      <c r="B20" s="422">
        <v>12411</v>
      </c>
      <c r="C20" s="422" t="s">
        <v>17</v>
      </c>
      <c r="D20" t="s">
        <v>14</v>
      </c>
      <c r="F20" s="2">
        <v>56</v>
      </c>
      <c r="G20" s="2">
        <f t="shared" si="0"/>
        <v>125</v>
      </c>
    </row>
    <row r="21" spans="1:7">
      <c r="A21" s="3">
        <v>42804</v>
      </c>
      <c r="B21" s="422">
        <v>12411</v>
      </c>
      <c r="C21" s="422" t="s">
        <v>17</v>
      </c>
      <c r="D21" t="s">
        <v>15</v>
      </c>
      <c r="F21" s="2">
        <v>2</v>
      </c>
      <c r="G21" s="2">
        <f t="shared" si="0"/>
        <v>123</v>
      </c>
    </row>
    <row r="22" spans="1:7">
      <c r="A22" s="3">
        <v>42886</v>
      </c>
      <c r="B22" s="422">
        <v>13010</v>
      </c>
      <c r="C22" s="422" t="s">
        <v>17</v>
      </c>
      <c r="D22" t="s">
        <v>12</v>
      </c>
      <c r="F22" s="2">
        <v>121</v>
      </c>
      <c r="G22" s="2">
        <f t="shared" si="0"/>
        <v>2</v>
      </c>
    </row>
    <row r="23" spans="1:7">
      <c r="A23" s="3">
        <v>42886</v>
      </c>
      <c r="B23" s="422">
        <v>13010</v>
      </c>
      <c r="C23" s="422" t="s">
        <v>17</v>
      </c>
      <c r="D23" t="s">
        <v>13</v>
      </c>
      <c r="F23" s="2">
        <v>2</v>
      </c>
      <c r="G23" s="2">
        <f t="shared" si="0"/>
        <v>0</v>
      </c>
    </row>
    <row r="24" spans="1:7">
      <c r="A24" s="3">
        <v>42825</v>
      </c>
      <c r="B24" s="422" t="s">
        <v>10</v>
      </c>
      <c r="C24" s="422" t="s">
        <v>18</v>
      </c>
      <c r="D24" t="s">
        <v>12</v>
      </c>
      <c r="E24" s="2">
        <v>115.6</v>
      </c>
      <c r="G24" s="2">
        <f t="shared" si="0"/>
        <v>115.6</v>
      </c>
    </row>
    <row r="25" spans="1:7">
      <c r="B25" s="422"/>
      <c r="C25" s="422"/>
      <c r="D25" t="s">
        <v>13</v>
      </c>
      <c r="E25" s="2">
        <v>2</v>
      </c>
      <c r="G25" s="2">
        <f t="shared" si="0"/>
        <v>117.6</v>
      </c>
    </row>
    <row r="26" spans="1:7">
      <c r="B26" s="422"/>
      <c r="C26" s="422"/>
      <c r="D26" t="s">
        <v>14</v>
      </c>
      <c r="E26" s="2">
        <v>60</v>
      </c>
      <c r="G26" s="2">
        <f t="shared" si="0"/>
        <v>177.6</v>
      </c>
    </row>
    <row r="27" spans="1:7">
      <c r="B27" s="422"/>
      <c r="C27" s="422"/>
      <c r="D27" t="s">
        <v>15</v>
      </c>
      <c r="E27" s="2">
        <v>2</v>
      </c>
      <c r="G27" s="2">
        <f t="shared" si="0"/>
        <v>179.6</v>
      </c>
    </row>
    <row r="28" spans="1:7">
      <c r="A28" s="3">
        <v>42853</v>
      </c>
      <c r="B28" s="422">
        <v>12707</v>
      </c>
      <c r="C28" s="422" t="s">
        <v>18</v>
      </c>
      <c r="D28" t="s">
        <v>14</v>
      </c>
      <c r="F28" s="2">
        <v>60</v>
      </c>
      <c r="G28" s="2">
        <f t="shared" si="0"/>
        <v>119.6</v>
      </c>
    </row>
    <row r="29" spans="1:7">
      <c r="A29" s="3">
        <v>42853</v>
      </c>
      <c r="B29" s="422">
        <v>12707</v>
      </c>
      <c r="C29" s="422" t="s">
        <v>18</v>
      </c>
      <c r="D29" t="s">
        <v>15</v>
      </c>
      <c r="F29" s="2">
        <v>2</v>
      </c>
      <c r="G29" s="2">
        <f t="shared" si="0"/>
        <v>117.6</v>
      </c>
    </row>
    <row r="30" spans="1:7">
      <c r="A30" s="3">
        <v>42886</v>
      </c>
      <c r="B30" s="422">
        <v>13010</v>
      </c>
      <c r="C30" s="422" t="s">
        <v>18</v>
      </c>
      <c r="D30" t="s">
        <v>12</v>
      </c>
      <c r="F30" s="2">
        <v>115.6</v>
      </c>
      <c r="G30" s="2">
        <f t="shared" si="0"/>
        <v>2</v>
      </c>
    </row>
    <row r="31" spans="1:7">
      <c r="A31" s="3">
        <v>42886</v>
      </c>
      <c r="B31" s="422">
        <v>13010</v>
      </c>
      <c r="C31" s="422" t="s">
        <v>18</v>
      </c>
      <c r="D31" t="s">
        <v>13</v>
      </c>
      <c r="F31" s="2">
        <v>2</v>
      </c>
      <c r="G31" s="2">
        <f t="shared" si="0"/>
        <v>0</v>
      </c>
    </row>
    <row r="32" spans="1:7">
      <c r="A32" s="3">
        <v>42855</v>
      </c>
      <c r="B32" s="422" t="s">
        <v>10</v>
      </c>
      <c r="C32" s="422" t="s">
        <v>19</v>
      </c>
      <c r="D32" t="s">
        <v>12</v>
      </c>
      <c r="E32" s="2">
        <v>118.5</v>
      </c>
      <c r="G32" s="2">
        <f t="shared" si="0"/>
        <v>118.5</v>
      </c>
    </row>
    <row r="33" spans="1:7">
      <c r="B33" s="422"/>
      <c r="C33" s="422"/>
      <c r="D33" t="s">
        <v>13</v>
      </c>
      <c r="E33" s="2">
        <v>2</v>
      </c>
      <c r="G33" s="2">
        <f t="shared" si="0"/>
        <v>120.5</v>
      </c>
    </row>
    <row r="34" spans="1:7">
      <c r="B34" s="422"/>
      <c r="C34" s="422"/>
      <c r="D34" t="s">
        <v>14</v>
      </c>
      <c r="E34" s="2">
        <v>60</v>
      </c>
      <c r="G34" s="2">
        <f t="shared" si="0"/>
        <v>180.5</v>
      </c>
    </row>
    <row r="35" spans="1:7">
      <c r="B35" s="422"/>
      <c r="C35" s="422"/>
      <c r="D35" t="s">
        <v>15</v>
      </c>
      <c r="E35" s="2">
        <v>2</v>
      </c>
      <c r="G35" s="2">
        <f t="shared" si="0"/>
        <v>182.5</v>
      </c>
    </row>
    <row r="36" spans="1:7">
      <c r="A36" s="3">
        <v>42853</v>
      </c>
      <c r="B36" s="422">
        <v>12707</v>
      </c>
      <c r="C36" s="422" t="s">
        <v>19</v>
      </c>
      <c r="D36" t="s">
        <v>14</v>
      </c>
      <c r="F36" s="2">
        <v>60</v>
      </c>
      <c r="G36" s="2">
        <f t="shared" si="0"/>
        <v>122.5</v>
      </c>
    </row>
    <row r="37" spans="1:7">
      <c r="A37" s="3">
        <v>42853</v>
      </c>
      <c r="B37" s="422">
        <v>12707</v>
      </c>
      <c r="C37" s="422" t="s">
        <v>19</v>
      </c>
      <c r="D37" t="s">
        <v>15</v>
      </c>
      <c r="F37" s="2">
        <v>2</v>
      </c>
      <c r="G37" s="2">
        <f t="shared" si="0"/>
        <v>120.5</v>
      </c>
    </row>
    <row r="38" spans="1:7">
      <c r="A38" s="3">
        <v>42886</v>
      </c>
      <c r="B38" s="422">
        <v>13010</v>
      </c>
      <c r="C38" s="422" t="s">
        <v>19</v>
      </c>
      <c r="D38" t="s">
        <v>12</v>
      </c>
      <c r="F38" s="2">
        <v>118.5</v>
      </c>
      <c r="G38" s="2">
        <f t="shared" si="0"/>
        <v>2</v>
      </c>
    </row>
    <row r="39" spans="1:7">
      <c r="A39" s="3">
        <v>42886</v>
      </c>
      <c r="B39" s="422">
        <v>13010</v>
      </c>
      <c r="C39" s="422" t="s">
        <v>19</v>
      </c>
      <c r="D39" t="s">
        <v>13</v>
      </c>
      <c r="F39" s="2">
        <v>2</v>
      </c>
      <c r="G39" s="2">
        <f t="shared" si="0"/>
        <v>0</v>
      </c>
    </row>
    <row r="40" spans="1:7">
      <c r="A40" s="3">
        <v>42886</v>
      </c>
      <c r="B40" s="422" t="s">
        <v>10</v>
      </c>
      <c r="C40" s="422" t="s">
        <v>20</v>
      </c>
      <c r="D40" t="s">
        <v>12</v>
      </c>
      <c r="E40" s="2">
        <v>111.1</v>
      </c>
      <c r="G40" s="2">
        <f t="shared" si="0"/>
        <v>111.1</v>
      </c>
    </row>
    <row r="41" spans="1:7">
      <c r="B41" s="422"/>
      <c r="C41" s="422"/>
      <c r="D41" t="s">
        <v>13</v>
      </c>
      <c r="E41" s="2">
        <v>2</v>
      </c>
      <c r="G41" s="2">
        <f t="shared" si="0"/>
        <v>113.1</v>
      </c>
    </row>
    <row r="42" spans="1:7">
      <c r="B42" s="422"/>
      <c r="C42" s="422"/>
      <c r="D42" t="s">
        <v>14</v>
      </c>
      <c r="E42" s="2">
        <v>60</v>
      </c>
      <c r="G42" s="2">
        <f t="shared" si="0"/>
        <v>173.1</v>
      </c>
    </row>
    <row r="43" spans="1:7">
      <c r="B43" s="422"/>
      <c r="C43" s="422"/>
      <c r="D43" t="s">
        <v>15</v>
      </c>
      <c r="E43" s="2">
        <v>2</v>
      </c>
      <c r="G43" s="2">
        <f t="shared" si="0"/>
        <v>175.1</v>
      </c>
    </row>
    <row r="44" spans="1:7">
      <c r="B44" s="422"/>
      <c r="C44" s="422"/>
      <c r="D44" t="s">
        <v>646</v>
      </c>
      <c r="E44" s="2">
        <v>30</v>
      </c>
      <c r="G44" s="2">
        <f t="shared" si="0"/>
        <v>205.1</v>
      </c>
    </row>
    <row r="45" spans="1:7">
      <c r="A45" s="3">
        <v>42885</v>
      </c>
      <c r="B45" s="422" t="s">
        <v>69</v>
      </c>
      <c r="C45" s="422" t="s">
        <v>20</v>
      </c>
      <c r="D45" t="s">
        <v>12</v>
      </c>
      <c r="F45" s="2">
        <v>111.1</v>
      </c>
      <c r="G45" s="2">
        <f t="shared" si="0"/>
        <v>94</v>
      </c>
    </row>
    <row r="46" spans="1:7">
      <c r="A46" s="3">
        <v>42885</v>
      </c>
      <c r="B46" s="422" t="s">
        <v>69</v>
      </c>
      <c r="C46" s="422" t="s">
        <v>20</v>
      </c>
      <c r="D46" t="s">
        <v>13</v>
      </c>
      <c r="F46" s="2">
        <v>2</v>
      </c>
      <c r="G46" s="2">
        <f t="shared" si="0"/>
        <v>92</v>
      </c>
    </row>
    <row r="47" spans="1:7">
      <c r="A47" s="3">
        <v>42886</v>
      </c>
      <c r="B47" s="422">
        <v>13010</v>
      </c>
      <c r="C47" s="422" t="s">
        <v>20</v>
      </c>
      <c r="D47" t="s">
        <v>646</v>
      </c>
      <c r="F47" s="2">
        <v>30</v>
      </c>
      <c r="G47" s="2">
        <f t="shared" si="0"/>
        <v>62</v>
      </c>
    </row>
    <row r="48" spans="1:7">
      <c r="A48" s="3">
        <v>42887</v>
      </c>
      <c r="B48" s="422">
        <v>13032</v>
      </c>
      <c r="C48" s="422" t="s">
        <v>20</v>
      </c>
      <c r="D48" t="s">
        <v>14</v>
      </c>
      <c r="F48" s="2">
        <v>60</v>
      </c>
      <c r="G48" s="2">
        <f t="shared" si="0"/>
        <v>2</v>
      </c>
    </row>
    <row r="49" spans="1:7">
      <c r="A49" s="3">
        <v>42887</v>
      </c>
      <c r="B49" s="422">
        <v>13032</v>
      </c>
      <c r="C49" s="422" t="s">
        <v>20</v>
      </c>
      <c r="D49" t="s">
        <v>15</v>
      </c>
      <c r="F49" s="2">
        <v>2</v>
      </c>
      <c r="G49" s="2">
        <f t="shared" si="0"/>
        <v>0</v>
      </c>
    </row>
    <row r="50" spans="1:7">
      <c r="A50" s="3">
        <v>42916</v>
      </c>
      <c r="B50" s="422" t="s">
        <v>10</v>
      </c>
      <c r="C50" s="422" t="s">
        <v>21</v>
      </c>
      <c r="D50" t="s">
        <v>12</v>
      </c>
      <c r="E50" s="2">
        <v>108.5</v>
      </c>
      <c r="G50" s="2">
        <f t="shared" si="0"/>
        <v>108.5</v>
      </c>
    </row>
    <row r="51" spans="1:7">
      <c r="B51" s="422"/>
      <c r="C51" s="422"/>
      <c r="D51" t="s">
        <v>13</v>
      </c>
      <c r="E51" s="2">
        <v>2</v>
      </c>
      <c r="G51" s="2">
        <f t="shared" si="0"/>
        <v>110.5</v>
      </c>
    </row>
    <row r="52" spans="1:7">
      <c r="B52" s="422"/>
      <c r="C52" s="422"/>
      <c r="D52" t="s">
        <v>14</v>
      </c>
      <c r="E52" s="2">
        <v>60</v>
      </c>
      <c r="G52" s="2">
        <f t="shared" si="0"/>
        <v>170.5</v>
      </c>
    </row>
    <row r="53" spans="1:7">
      <c r="B53" s="422"/>
      <c r="C53" s="422"/>
      <c r="D53" t="s">
        <v>15</v>
      </c>
      <c r="E53" s="2">
        <v>2</v>
      </c>
      <c r="G53" s="2">
        <f t="shared" si="0"/>
        <v>172.5</v>
      </c>
    </row>
    <row r="54" spans="1:7">
      <c r="A54" s="3">
        <v>42916</v>
      </c>
      <c r="B54" s="422" t="s">
        <v>69</v>
      </c>
      <c r="C54" s="422" t="s">
        <v>21</v>
      </c>
      <c r="D54" t="s">
        <v>12</v>
      </c>
      <c r="F54" s="2">
        <v>108.5</v>
      </c>
      <c r="G54" s="2">
        <f t="shared" si="0"/>
        <v>64</v>
      </c>
    </row>
    <row r="55" spans="1:7">
      <c r="A55" s="3">
        <v>42916</v>
      </c>
      <c r="B55" s="422" t="s">
        <v>69</v>
      </c>
      <c r="C55" s="422" t="s">
        <v>21</v>
      </c>
      <c r="D55" t="s">
        <v>13</v>
      </c>
      <c r="F55" s="2">
        <v>2</v>
      </c>
      <c r="G55" s="2">
        <f t="shared" si="0"/>
        <v>62</v>
      </c>
    </row>
    <row r="56" spans="1:7">
      <c r="A56" s="3">
        <v>42923</v>
      </c>
      <c r="B56" s="422">
        <v>13187</v>
      </c>
      <c r="C56" s="422" t="s">
        <v>21</v>
      </c>
      <c r="D56" t="s">
        <v>14</v>
      </c>
      <c r="F56" s="2">
        <v>60</v>
      </c>
      <c r="G56" s="2">
        <f t="shared" si="0"/>
        <v>2</v>
      </c>
    </row>
    <row r="57" spans="1:7">
      <c r="A57" s="3">
        <v>42923</v>
      </c>
      <c r="B57" s="422">
        <v>13187</v>
      </c>
      <c r="C57" s="422" t="s">
        <v>21</v>
      </c>
      <c r="D57" t="s">
        <v>15</v>
      </c>
      <c r="F57" s="2">
        <v>2</v>
      </c>
      <c r="G57" s="2">
        <f t="shared" si="0"/>
        <v>0</v>
      </c>
    </row>
    <row r="58" spans="1:7">
      <c r="A58" s="3">
        <v>42947</v>
      </c>
      <c r="B58" s="422" t="s">
        <v>10</v>
      </c>
      <c r="C58" s="422" t="s">
        <v>22</v>
      </c>
      <c r="D58" t="s">
        <v>12</v>
      </c>
      <c r="E58" s="2">
        <v>99.1</v>
      </c>
      <c r="G58" s="2">
        <f t="shared" si="0"/>
        <v>99.1</v>
      </c>
    </row>
    <row r="59" spans="1:7">
      <c r="B59" s="422"/>
      <c r="C59" s="422"/>
      <c r="D59" t="s">
        <v>13</v>
      </c>
      <c r="E59" s="2">
        <v>2</v>
      </c>
      <c r="G59" s="2">
        <f t="shared" si="0"/>
        <v>101.1</v>
      </c>
    </row>
    <row r="60" spans="1:7">
      <c r="B60" s="422"/>
      <c r="C60" s="422"/>
      <c r="D60" t="s">
        <v>14</v>
      </c>
      <c r="E60" s="2">
        <v>60</v>
      </c>
      <c r="G60" s="2">
        <f t="shared" si="0"/>
        <v>161.1</v>
      </c>
    </row>
    <row r="61" spans="1:7">
      <c r="B61" s="422"/>
      <c r="C61" s="422"/>
      <c r="D61" t="s">
        <v>15</v>
      </c>
      <c r="E61" s="2">
        <v>2</v>
      </c>
      <c r="G61" s="2">
        <f t="shared" si="0"/>
        <v>163.1</v>
      </c>
    </row>
    <row r="62" spans="1:7">
      <c r="A62" s="3">
        <v>42947</v>
      </c>
      <c r="B62" s="422" t="s">
        <v>69</v>
      </c>
      <c r="C62" s="422" t="s">
        <v>22</v>
      </c>
      <c r="D62" t="s">
        <v>12</v>
      </c>
      <c r="F62" s="2">
        <v>20</v>
      </c>
      <c r="G62" s="2">
        <f t="shared" si="0"/>
        <v>143.1</v>
      </c>
    </row>
    <row r="63" spans="1:7">
      <c r="A63" s="3">
        <v>42950</v>
      </c>
      <c r="B63" s="422">
        <v>13401</v>
      </c>
      <c r="C63" s="422" t="s">
        <v>22</v>
      </c>
      <c r="D63" t="s">
        <v>14</v>
      </c>
      <c r="F63" s="2">
        <v>60</v>
      </c>
      <c r="G63" s="2">
        <f t="shared" si="0"/>
        <v>83.1</v>
      </c>
    </row>
    <row r="64" spans="1:7">
      <c r="A64" s="3">
        <v>42950</v>
      </c>
      <c r="B64" s="422">
        <v>13401</v>
      </c>
      <c r="C64" s="422" t="s">
        <v>22</v>
      </c>
      <c r="D64" t="s">
        <v>15</v>
      </c>
      <c r="F64" s="2">
        <v>2</v>
      </c>
      <c r="G64" s="2">
        <f t="shared" si="0"/>
        <v>81.099999999999994</v>
      </c>
    </row>
    <row r="65" spans="1:7">
      <c r="A65" s="3">
        <v>43008</v>
      </c>
      <c r="B65" s="422" t="s">
        <v>69</v>
      </c>
      <c r="C65" s="422" t="s">
        <v>22</v>
      </c>
      <c r="D65" t="s">
        <v>12</v>
      </c>
      <c r="F65" s="2">
        <v>75</v>
      </c>
      <c r="G65" s="2">
        <f t="shared" si="0"/>
        <v>6.0999999999999943</v>
      </c>
    </row>
    <row r="66" spans="1:7">
      <c r="A66" s="3">
        <v>43039</v>
      </c>
      <c r="B66" s="422" t="s">
        <v>69</v>
      </c>
      <c r="C66" s="422" t="s">
        <v>22</v>
      </c>
      <c r="D66" t="s">
        <v>13</v>
      </c>
      <c r="F66" s="2">
        <v>2</v>
      </c>
      <c r="G66" s="2">
        <f t="shared" si="0"/>
        <v>4.0999999999999943</v>
      </c>
    </row>
    <row r="67" spans="1:7">
      <c r="A67" s="3">
        <v>43039</v>
      </c>
      <c r="B67" s="422" t="s">
        <v>69</v>
      </c>
      <c r="C67" s="422" t="s">
        <v>22</v>
      </c>
      <c r="D67" t="s">
        <v>12</v>
      </c>
      <c r="F67" s="2">
        <v>4.0999999999999996</v>
      </c>
      <c r="G67" s="2">
        <f t="shared" si="0"/>
        <v>0</v>
      </c>
    </row>
    <row r="68" spans="1:7">
      <c r="A68" s="3">
        <v>42978</v>
      </c>
      <c r="B68" s="422" t="s">
        <v>10</v>
      </c>
      <c r="C68" s="422" t="s">
        <v>23</v>
      </c>
      <c r="D68" t="s">
        <v>12</v>
      </c>
      <c r="E68" s="2">
        <v>99.1</v>
      </c>
      <c r="G68" s="2">
        <f t="shared" si="0"/>
        <v>99.1</v>
      </c>
    </row>
    <row r="69" spans="1:7">
      <c r="B69" s="422"/>
      <c r="C69" s="422"/>
      <c r="D69" t="s">
        <v>13</v>
      </c>
      <c r="E69" s="2">
        <v>2</v>
      </c>
      <c r="G69" s="2">
        <f t="shared" si="0"/>
        <v>101.1</v>
      </c>
    </row>
    <row r="70" spans="1:7">
      <c r="B70" s="422"/>
      <c r="C70" s="422"/>
      <c r="D70" t="s">
        <v>14</v>
      </c>
      <c r="E70" s="2">
        <v>60</v>
      </c>
      <c r="G70" s="2">
        <f t="shared" si="0"/>
        <v>161.1</v>
      </c>
    </row>
    <row r="71" spans="1:7">
      <c r="B71" s="422"/>
      <c r="C71" s="422"/>
      <c r="D71" t="s">
        <v>15</v>
      </c>
      <c r="E71" s="2">
        <v>2</v>
      </c>
      <c r="G71" s="2">
        <f t="shared" si="0"/>
        <v>163.1</v>
      </c>
    </row>
    <row r="72" spans="1:7">
      <c r="A72" s="3">
        <v>42965</v>
      </c>
      <c r="B72" s="422">
        <v>13445</v>
      </c>
      <c r="C72" s="422" t="s">
        <v>23</v>
      </c>
      <c r="D72" t="s">
        <v>14</v>
      </c>
      <c r="F72" s="2">
        <v>60</v>
      </c>
      <c r="G72" s="2">
        <f t="shared" si="0"/>
        <v>103.1</v>
      </c>
    </row>
    <row r="73" spans="1:7">
      <c r="A73" s="3">
        <v>42965</v>
      </c>
      <c r="B73" s="422">
        <v>13445</v>
      </c>
      <c r="C73" s="422" t="s">
        <v>23</v>
      </c>
      <c r="D73" t="s">
        <v>15</v>
      </c>
      <c r="F73" s="2">
        <v>2</v>
      </c>
      <c r="G73" s="2">
        <f t="shared" si="0"/>
        <v>101.1</v>
      </c>
    </row>
    <row r="74" spans="1:7">
      <c r="A74" s="3">
        <v>43039</v>
      </c>
      <c r="B74" s="422" t="s">
        <v>69</v>
      </c>
      <c r="C74" s="422" t="s">
        <v>23</v>
      </c>
      <c r="D74" t="s">
        <v>12</v>
      </c>
      <c r="F74" s="2">
        <v>47.9</v>
      </c>
      <c r="G74" s="2">
        <f t="shared" si="0"/>
        <v>53.199999999999996</v>
      </c>
    </row>
    <row r="75" spans="1:7">
      <c r="A75" s="3">
        <v>43068</v>
      </c>
      <c r="B75" s="422">
        <v>14176</v>
      </c>
      <c r="C75" s="422" t="s">
        <v>23</v>
      </c>
      <c r="D75" t="s">
        <v>12</v>
      </c>
      <c r="F75" s="2">
        <v>51.2</v>
      </c>
      <c r="G75" s="2">
        <f t="shared" si="0"/>
        <v>1.9999999999999929</v>
      </c>
    </row>
    <row r="76" spans="1:7">
      <c r="A76" s="3">
        <v>43068</v>
      </c>
      <c r="B76" s="422">
        <v>14176</v>
      </c>
      <c r="C76" s="422" t="s">
        <v>23</v>
      </c>
      <c r="D76" t="s">
        <v>13</v>
      </c>
      <c r="F76" s="2">
        <v>2</v>
      </c>
      <c r="G76" s="2">
        <f t="shared" si="0"/>
        <v>-7.1054273576010019E-15</v>
      </c>
    </row>
    <row r="77" spans="1:7">
      <c r="A77" s="3">
        <v>43008</v>
      </c>
      <c r="B77" s="422" t="s">
        <v>10</v>
      </c>
      <c r="C77" s="422" t="s">
        <v>24</v>
      </c>
      <c r="D77" t="s">
        <v>12</v>
      </c>
      <c r="E77" s="2">
        <v>89</v>
      </c>
      <c r="G77" s="2">
        <f t="shared" si="0"/>
        <v>89</v>
      </c>
    </row>
    <row r="78" spans="1:7">
      <c r="B78" s="422"/>
      <c r="C78" s="422"/>
      <c r="D78" t="s">
        <v>13</v>
      </c>
      <c r="E78" s="2">
        <v>2</v>
      </c>
      <c r="G78" s="2">
        <f t="shared" si="0"/>
        <v>91</v>
      </c>
    </row>
    <row r="79" spans="1:7">
      <c r="B79" s="422"/>
      <c r="C79" s="422"/>
      <c r="D79" t="s">
        <v>14</v>
      </c>
      <c r="E79" s="2">
        <v>60</v>
      </c>
      <c r="G79" s="2">
        <f t="shared" ref="G79:G144" si="1">+G78+E79-F79</f>
        <v>151</v>
      </c>
    </row>
    <row r="80" spans="1:7">
      <c r="B80" s="422"/>
      <c r="C80" s="422"/>
      <c r="D80" t="s">
        <v>15</v>
      </c>
      <c r="E80" s="2">
        <v>2</v>
      </c>
      <c r="G80" s="2">
        <f t="shared" si="1"/>
        <v>153</v>
      </c>
    </row>
    <row r="81" spans="1:7">
      <c r="A81" s="3">
        <v>42823</v>
      </c>
      <c r="B81" s="422"/>
      <c r="C81" s="422"/>
      <c r="D81" t="s">
        <v>70</v>
      </c>
      <c r="E81" s="2">
        <v>85</v>
      </c>
      <c r="G81" s="2">
        <f t="shared" si="1"/>
        <v>238</v>
      </c>
    </row>
    <row r="82" spans="1:7">
      <c r="A82" s="3">
        <v>43014</v>
      </c>
      <c r="B82" s="422">
        <v>13796</v>
      </c>
      <c r="C82" s="422" t="s">
        <v>24</v>
      </c>
      <c r="D82" t="s">
        <v>14</v>
      </c>
      <c r="F82" s="2">
        <v>60</v>
      </c>
      <c r="G82" s="2">
        <f t="shared" si="1"/>
        <v>178</v>
      </c>
    </row>
    <row r="83" spans="1:7">
      <c r="A83" s="3">
        <v>43014</v>
      </c>
      <c r="B83" s="422">
        <v>13796</v>
      </c>
      <c r="C83" s="422" t="s">
        <v>24</v>
      </c>
      <c r="D83" t="s">
        <v>15</v>
      </c>
      <c r="F83" s="2">
        <v>2</v>
      </c>
      <c r="G83" s="2">
        <f t="shared" si="1"/>
        <v>176</v>
      </c>
    </row>
    <row r="84" spans="1:7">
      <c r="A84" s="3">
        <v>43068</v>
      </c>
      <c r="B84" s="422">
        <v>14176</v>
      </c>
      <c r="C84" s="4" t="s">
        <v>24</v>
      </c>
      <c r="D84" t="s">
        <v>12</v>
      </c>
      <c r="F84" s="2">
        <v>89</v>
      </c>
      <c r="G84" s="2">
        <f t="shared" si="1"/>
        <v>87</v>
      </c>
    </row>
    <row r="85" spans="1:7">
      <c r="A85" s="3">
        <v>43068</v>
      </c>
      <c r="B85" s="422">
        <v>14176</v>
      </c>
      <c r="C85" s="4" t="s">
        <v>24</v>
      </c>
      <c r="D85" t="s">
        <v>13</v>
      </c>
      <c r="F85" s="2">
        <v>2</v>
      </c>
      <c r="G85" s="2">
        <f t="shared" si="1"/>
        <v>85</v>
      </c>
    </row>
    <row r="86" spans="1:7">
      <c r="A86" s="3">
        <v>43068</v>
      </c>
      <c r="B86" s="422">
        <v>14176</v>
      </c>
      <c r="C86" s="4">
        <v>42823</v>
      </c>
      <c r="D86" t="s">
        <v>70</v>
      </c>
      <c r="F86" s="2">
        <v>85</v>
      </c>
      <c r="G86" s="2">
        <f t="shared" si="1"/>
        <v>0</v>
      </c>
    </row>
    <row r="87" spans="1:7">
      <c r="A87" s="3">
        <v>43039</v>
      </c>
      <c r="B87" s="422" t="s">
        <v>10</v>
      </c>
      <c r="C87" s="422" t="s">
        <v>25</v>
      </c>
      <c r="D87" t="s">
        <v>12</v>
      </c>
      <c r="E87" s="2">
        <v>89</v>
      </c>
      <c r="G87" s="2">
        <f t="shared" si="1"/>
        <v>89</v>
      </c>
    </row>
    <row r="88" spans="1:7">
      <c r="B88" s="422"/>
      <c r="C88" s="422"/>
      <c r="D88" t="s">
        <v>13</v>
      </c>
      <c r="E88" s="2">
        <v>2</v>
      </c>
      <c r="G88" s="2">
        <f t="shared" si="1"/>
        <v>91</v>
      </c>
    </row>
    <row r="89" spans="1:7">
      <c r="B89" s="422"/>
      <c r="C89" s="422"/>
      <c r="D89" t="s">
        <v>14</v>
      </c>
      <c r="E89" s="2">
        <v>60</v>
      </c>
      <c r="G89" s="2">
        <f t="shared" si="1"/>
        <v>151</v>
      </c>
    </row>
    <row r="90" spans="1:7">
      <c r="B90" s="422"/>
      <c r="C90" s="422"/>
      <c r="D90" t="s">
        <v>15</v>
      </c>
      <c r="E90" s="2">
        <v>2</v>
      </c>
      <c r="G90" s="2">
        <f t="shared" si="1"/>
        <v>153</v>
      </c>
    </row>
    <row r="91" spans="1:7">
      <c r="A91" s="3">
        <v>43042</v>
      </c>
      <c r="B91" s="422">
        <v>13914</v>
      </c>
      <c r="C91" s="422" t="s">
        <v>25</v>
      </c>
      <c r="D91" t="s">
        <v>14</v>
      </c>
      <c r="F91" s="2">
        <v>60</v>
      </c>
      <c r="G91" s="2">
        <f t="shared" si="1"/>
        <v>93</v>
      </c>
    </row>
    <row r="92" spans="1:7">
      <c r="A92" s="3">
        <v>43042</v>
      </c>
      <c r="B92" s="422">
        <v>13914</v>
      </c>
      <c r="C92" s="422" t="s">
        <v>25</v>
      </c>
      <c r="D92" t="s">
        <v>15</v>
      </c>
      <c r="F92" s="2">
        <v>2</v>
      </c>
      <c r="G92" s="2">
        <f t="shared" si="1"/>
        <v>91</v>
      </c>
    </row>
    <row r="93" spans="1:7">
      <c r="A93" s="3">
        <v>43068</v>
      </c>
      <c r="B93" s="422">
        <v>14176</v>
      </c>
      <c r="C93" s="422" t="s">
        <v>25</v>
      </c>
      <c r="D93" t="s">
        <v>12</v>
      </c>
      <c r="F93" s="2">
        <v>89</v>
      </c>
      <c r="G93" s="2">
        <f t="shared" si="1"/>
        <v>2</v>
      </c>
    </row>
    <row r="94" spans="1:7">
      <c r="A94" s="3">
        <v>43068</v>
      </c>
      <c r="B94" s="422">
        <v>14176</v>
      </c>
      <c r="C94" s="422" t="s">
        <v>25</v>
      </c>
      <c r="D94" t="s">
        <v>13</v>
      </c>
      <c r="F94" s="2">
        <v>2</v>
      </c>
      <c r="G94" s="2">
        <f t="shared" si="1"/>
        <v>0</v>
      </c>
    </row>
    <row r="95" spans="1:7">
      <c r="A95" s="3">
        <v>43069</v>
      </c>
      <c r="B95" s="422" t="s">
        <v>10</v>
      </c>
      <c r="C95" s="422" t="s">
        <v>26</v>
      </c>
      <c r="D95" t="s">
        <v>12</v>
      </c>
      <c r="E95" s="2">
        <v>94.5</v>
      </c>
      <c r="G95" s="2">
        <f t="shared" si="1"/>
        <v>94.5</v>
      </c>
    </row>
    <row r="96" spans="1:7">
      <c r="B96" s="422"/>
      <c r="C96" s="422"/>
      <c r="D96" t="s">
        <v>13</v>
      </c>
      <c r="E96" s="2">
        <v>2</v>
      </c>
      <c r="G96" s="2">
        <f t="shared" si="1"/>
        <v>96.5</v>
      </c>
    </row>
    <row r="97" spans="1:7">
      <c r="B97" s="422"/>
      <c r="C97" s="422"/>
      <c r="D97" t="s">
        <v>14</v>
      </c>
      <c r="E97" s="2">
        <v>60</v>
      </c>
      <c r="G97" s="2">
        <f t="shared" si="1"/>
        <v>156.5</v>
      </c>
    </row>
    <row r="98" spans="1:7">
      <c r="B98" s="422"/>
      <c r="C98" s="422"/>
      <c r="D98" t="s">
        <v>15</v>
      </c>
      <c r="E98" s="2">
        <v>2</v>
      </c>
      <c r="G98" s="2">
        <f t="shared" si="1"/>
        <v>158.5</v>
      </c>
    </row>
    <row r="99" spans="1:7">
      <c r="A99" s="3">
        <v>43185</v>
      </c>
      <c r="B99" s="422">
        <v>14970</v>
      </c>
      <c r="C99" s="422" t="s">
        <v>26</v>
      </c>
      <c r="D99" t="s">
        <v>13</v>
      </c>
      <c r="F99" s="2">
        <v>2</v>
      </c>
      <c r="G99" s="2">
        <f t="shared" si="1"/>
        <v>156.5</v>
      </c>
    </row>
    <row r="100" spans="1:7">
      <c r="A100" s="3">
        <v>43185</v>
      </c>
      <c r="B100" s="422">
        <v>14970</v>
      </c>
      <c r="C100" s="422" t="s">
        <v>26</v>
      </c>
      <c r="D100" t="s">
        <v>12</v>
      </c>
      <c r="F100" s="2">
        <v>94.5</v>
      </c>
      <c r="G100" s="2">
        <f t="shared" si="1"/>
        <v>62</v>
      </c>
    </row>
    <row r="101" spans="1:7">
      <c r="A101" s="3">
        <v>43070</v>
      </c>
      <c r="B101" s="422">
        <v>14213</v>
      </c>
      <c r="C101" s="422" t="s">
        <v>26</v>
      </c>
      <c r="D101" t="s">
        <v>14</v>
      </c>
      <c r="F101" s="2">
        <v>60</v>
      </c>
      <c r="G101" s="2">
        <f t="shared" si="1"/>
        <v>2</v>
      </c>
    </row>
    <row r="102" spans="1:7">
      <c r="A102" s="3">
        <v>43070</v>
      </c>
      <c r="B102" s="422">
        <v>14213</v>
      </c>
      <c r="C102" s="422" t="s">
        <v>26</v>
      </c>
      <c r="D102" t="s">
        <v>15</v>
      </c>
      <c r="F102" s="2">
        <v>2</v>
      </c>
      <c r="G102" s="2">
        <f t="shared" si="1"/>
        <v>0</v>
      </c>
    </row>
    <row r="103" spans="1:7">
      <c r="A103" s="3">
        <v>43100</v>
      </c>
      <c r="B103" s="422" t="s">
        <v>10</v>
      </c>
      <c r="C103" s="422" t="s">
        <v>27</v>
      </c>
      <c r="D103" t="s">
        <v>12</v>
      </c>
      <c r="E103" s="2">
        <v>102.8</v>
      </c>
      <c r="G103" s="2">
        <f t="shared" si="1"/>
        <v>102.8</v>
      </c>
    </row>
    <row r="104" spans="1:7">
      <c r="B104" s="422"/>
      <c r="C104" s="422"/>
      <c r="D104" t="s">
        <v>13</v>
      </c>
      <c r="E104" s="2">
        <v>2</v>
      </c>
      <c r="G104" s="2">
        <f t="shared" si="1"/>
        <v>104.8</v>
      </c>
    </row>
    <row r="105" spans="1:7">
      <c r="B105" s="422"/>
      <c r="C105" s="422"/>
      <c r="D105" t="s">
        <v>14</v>
      </c>
      <c r="E105" s="2">
        <v>60</v>
      </c>
      <c r="G105" s="2">
        <f t="shared" si="1"/>
        <v>164.8</v>
      </c>
    </row>
    <row r="106" spans="1:7">
      <c r="B106" s="422"/>
      <c r="C106" s="422"/>
      <c r="D106" t="s">
        <v>15</v>
      </c>
      <c r="E106" s="2">
        <v>2</v>
      </c>
      <c r="G106" s="2">
        <f t="shared" si="1"/>
        <v>166.8</v>
      </c>
    </row>
    <row r="107" spans="1:7">
      <c r="A107" s="3">
        <v>43098</v>
      </c>
      <c r="B107" s="422">
        <v>14362</v>
      </c>
      <c r="C107" s="422" t="s">
        <v>27</v>
      </c>
      <c r="D107" t="s">
        <v>14</v>
      </c>
      <c r="F107" s="2">
        <v>60</v>
      </c>
      <c r="G107" s="2">
        <f t="shared" si="1"/>
        <v>106.80000000000001</v>
      </c>
    </row>
    <row r="108" spans="1:7">
      <c r="A108" s="3">
        <v>43098</v>
      </c>
      <c r="B108" s="422">
        <v>14919</v>
      </c>
      <c r="C108" s="422" t="s">
        <v>27</v>
      </c>
      <c r="D108" t="s">
        <v>15</v>
      </c>
      <c r="F108" s="2">
        <v>2</v>
      </c>
      <c r="G108" s="2">
        <f t="shared" si="1"/>
        <v>104.80000000000001</v>
      </c>
    </row>
    <row r="109" spans="1:7">
      <c r="A109" s="3">
        <v>43185</v>
      </c>
      <c r="B109" s="422">
        <v>14970</v>
      </c>
      <c r="C109" s="422" t="s">
        <v>27</v>
      </c>
      <c r="D109" t="s">
        <v>12</v>
      </c>
      <c r="F109" s="2">
        <v>102.8</v>
      </c>
      <c r="G109" s="2">
        <f t="shared" si="1"/>
        <v>2.0000000000000142</v>
      </c>
    </row>
    <row r="110" spans="1:7">
      <c r="A110" s="3">
        <v>43185</v>
      </c>
      <c r="B110" s="422">
        <v>14970</v>
      </c>
      <c r="C110" s="422" t="s">
        <v>27</v>
      </c>
      <c r="D110" t="s">
        <v>13</v>
      </c>
      <c r="F110" s="2">
        <v>2</v>
      </c>
      <c r="G110" s="2">
        <f t="shared" si="1"/>
        <v>1.4210854715202004E-14</v>
      </c>
    </row>
    <row r="111" spans="1:7">
      <c r="A111" s="3">
        <v>43131</v>
      </c>
      <c r="B111" s="422" t="s">
        <v>10</v>
      </c>
      <c r="C111" s="422" t="s">
        <v>11</v>
      </c>
      <c r="D111" t="s">
        <v>12</v>
      </c>
      <c r="E111" s="2">
        <v>91.5</v>
      </c>
      <c r="G111" s="2">
        <f t="shared" si="1"/>
        <v>91.500000000000014</v>
      </c>
    </row>
    <row r="112" spans="1:7">
      <c r="B112" s="422"/>
      <c r="C112" s="422"/>
      <c r="D112" t="s">
        <v>13</v>
      </c>
      <c r="E112" s="2">
        <v>2</v>
      </c>
      <c r="G112" s="2">
        <f t="shared" si="1"/>
        <v>93.500000000000014</v>
      </c>
    </row>
    <row r="113" spans="1:7">
      <c r="B113" s="422"/>
      <c r="C113" s="422"/>
      <c r="D113" t="s">
        <v>14</v>
      </c>
      <c r="E113" s="2">
        <v>60</v>
      </c>
      <c r="G113" s="2">
        <f t="shared" si="1"/>
        <v>153.5</v>
      </c>
    </row>
    <row r="114" spans="1:7">
      <c r="B114" s="422"/>
      <c r="C114" s="422"/>
      <c r="D114" t="s">
        <v>15</v>
      </c>
      <c r="E114" s="2">
        <v>2</v>
      </c>
      <c r="G114" s="2">
        <f t="shared" si="1"/>
        <v>155.5</v>
      </c>
    </row>
    <row r="115" spans="1:7">
      <c r="A115" s="3">
        <v>43182</v>
      </c>
      <c r="B115" s="422">
        <v>14919</v>
      </c>
      <c r="C115" s="422" t="s">
        <v>11</v>
      </c>
      <c r="D115" t="s">
        <v>14</v>
      </c>
      <c r="F115" s="2">
        <v>60</v>
      </c>
      <c r="G115" s="2">
        <f t="shared" si="1"/>
        <v>95.5</v>
      </c>
    </row>
    <row r="116" spans="1:7">
      <c r="A116" s="3">
        <v>43182</v>
      </c>
      <c r="B116" s="422">
        <v>14919</v>
      </c>
      <c r="C116" s="422" t="s">
        <v>11</v>
      </c>
      <c r="D116" t="s">
        <v>15</v>
      </c>
      <c r="F116" s="2">
        <v>2</v>
      </c>
      <c r="G116" s="2">
        <f t="shared" si="1"/>
        <v>93.5</v>
      </c>
    </row>
    <row r="117" spans="1:7">
      <c r="A117" s="3">
        <v>43185</v>
      </c>
      <c r="B117" s="422">
        <v>14970</v>
      </c>
      <c r="C117" s="422" t="s">
        <v>11</v>
      </c>
      <c r="D117" t="s">
        <v>13</v>
      </c>
      <c r="F117" s="2">
        <v>2</v>
      </c>
      <c r="G117" s="2">
        <f t="shared" si="1"/>
        <v>91.5</v>
      </c>
    </row>
    <row r="118" spans="1:7">
      <c r="A118" s="3">
        <v>43185</v>
      </c>
      <c r="B118" s="422">
        <v>14970</v>
      </c>
      <c r="C118" s="422" t="s">
        <v>11</v>
      </c>
      <c r="D118" t="s">
        <v>12</v>
      </c>
      <c r="F118" s="2">
        <v>91.5</v>
      </c>
      <c r="G118" s="2">
        <f t="shared" si="1"/>
        <v>0</v>
      </c>
    </row>
    <row r="119" spans="1:7">
      <c r="A119" s="3">
        <v>43159</v>
      </c>
      <c r="B119" s="422" t="s">
        <v>10</v>
      </c>
      <c r="C119" s="422" t="s">
        <v>17</v>
      </c>
      <c r="D119" t="s">
        <v>12</v>
      </c>
      <c r="E119" s="2">
        <v>113.3</v>
      </c>
      <c r="G119" s="2">
        <f t="shared" si="1"/>
        <v>113.3</v>
      </c>
    </row>
    <row r="120" spans="1:7">
      <c r="B120" s="422"/>
      <c r="C120" s="422"/>
      <c r="D120" t="s">
        <v>13</v>
      </c>
      <c r="E120" s="2">
        <v>2</v>
      </c>
      <c r="G120" s="2">
        <f t="shared" si="1"/>
        <v>115.3</v>
      </c>
    </row>
    <row r="121" spans="1:7">
      <c r="B121" s="422"/>
      <c r="C121" s="422"/>
      <c r="D121" t="s">
        <v>14</v>
      </c>
      <c r="E121" s="2">
        <v>56</v>
      </c>
      <c r="G121" s="2">
        <f t="shared" si="1"/>
        <v>171.3</v>
      </c>
    </row>
    <row r="122" spans="1:7">
      <c r="B122" s="422"/>
      <c r="C122" s="422"/>
      <c r="D122" t="s">
        <v>15</v>
      </c>
      <c r="E122" s="2">
        <v>5</v>
      </c>
      <c r="G122" s="2">
        <f t="shared" si="1"/>
        <v>176.3</v>
      </c>
    </row>
    <row r="123" spans="1:7">
      <c r="B123" s="422"/>
      <c r="C123" s="422"/>
      <c r="D123" t="s">
        <v>70</v>
      </c>
      <c r="E123" s="2">
        <v>100</v>
      </c>
      <c r="G123" s="2">
        <f t="shared" si="1"/>
        <v>276.3</v>
      </c>
    </row>
    <row r="124" spans="1:7">
      <c r="A124" s="3">
        <v>43182</v>
      </c>
      <c r="B124" s="422">
        <v>14919</v>
      </c>
      <c r="C124" s="422" t="s">
        <v>17</v>
      </c>
      <c r="D124" t="s">
        <v>14</v>
      </c>
      <c r="F124" s="2">
        <v>56</v>
      </c>
      <c r="G124" s="2">
        <f t="shared" si="1"/>
        <v>220.3</v>
      </c>
    </row>
    <row r="125" spans="1:7">
      <c r="A125" s="3">
        <v>43182</v>
      </c>
      <c r="B125" s="422">
        <v>14919</v>
      </c>
      <c r="C125" s="422" t="s">
        <v>17</v>
      </c>
      <c r="D125" t="s">
        <v>15</v>
      </c>
      <c r="F125" s="2">
        <v>5</v>
      </c>
      <c r="G125" s="2">
        <f t="shared" si="1"/>
        <v>215.3</v>
      </c>
    </row>
    <row r="126" spans="1:7">
      <c r="A126" s="3">
        <v>43182</v>
      </c>
      <c r="B126" s="422">
        <v>14972</v>
      </c>
      <c r="C126" s="422" t="s">
        <v>17</v>
      </c>
      <c r="D126" t="s">
        <v>70</v>
      </c>
      <c r="F126" s="2">
        <v>100</v>
      </c>
      <c r="G126" s="2">
        <f t="shared" si="1"/>
        <v>115.30000000000001</v>
      </c>
    </row>
    <row r="127" spans="1:7">
      <c r="A127" s="3">
        <v>43185</v>
      </c>
      <c r="B127" s="422">
        <v>14970</v>
      </c>
      <c r="C127" s="422" t="s">
        <v>17</v>
      </c>
      <c r="D127" t="s">
        <v>12</v>
      </c>
      <c r="F127" s="2">
        <v>113.3</v>
      </c>
      <c r="G127" s="2">
        <f t="shared" si="1"/>
        <v>2.0000000000000142</v>
      </c>
    </row>
    <row r="128" spans="1:7">
      <c r="A128" s="3">
        <v>43185</v>
      </c>
      <c r="B128" s="422">
        <v>14970</v>
      </c>
      <c r="C128" s="422" t="s">
        <v>17</v>
      </c>
      <c r="D128" t="s">
        <v>13</v>
      </c>
      <c r="F128" s="2">
        <v>2</v>
      </c>
      <c r="G128" s="2">
        <f t="shared" si="1"/>
        <v>1.4210854715202004E-14</v>
      </c>
    </row>
    <row r="129" spans="1:7">
      <c r="A129" s="3">
        <v>43190</v>
      </c>
      <c r="B129" s="422" t="s">
        <v>10</v>
      </c>
      <c r="C129" s="422" t="s">
        <v>18</v>
      </c>
      <c r="D129" t="s">
        <v>12</v>
      </c>
      <c r="E129" s="2">
        <v>109.7</v>
      </c>
      <c r="G129" s="2">
        <f t="shared" si="1"/>
        <v>109.70000000000002</v>
      </c>
    </row>
    <row r="130" spans="1:7">
      <c r="B130" s="422"/>
      <c r="C130" s="422"/>
      <c r="D130" t="s">
        <v>13</v>
      </c>
      <c r="E130" s="2">
        <v>2</v>
      </c>
      <c r="G130" s="2">
        <f t="shared" si="1"/>
        <v>111.70000000000002</v>
      </c>
    </row>
    <row r="131" spans="1:7">
      <c r="B131" s="422"/>
      <c r="C131" s="422"/>
      <c r="D131" t="s">
        <v>14</v>
      </c>
      <c r="E131" s="2">
        <v>60</v>
      </c>
      <c r="G131" s="2">
        <f t="shared" si="1"/>
        <v>171.70000000000002</v>
      </c>
    </row>
    <row r="132" spans="1:7">
      <c r="B132" s="422"/>
      <c r="C132" s="422"/>
      <c r="D132" t="s">
        <v>15</v>
      </c>
      <c r="E132" s="2">
        <v>5</v>
      </c>
      <c r="G132" s="2">
        <f t="shared" si="1"/>
        <v>176.70000000000002</v>
      </c>
    </row>
    <row r="133" spans="1:7">
      <c r="A133" s="3">
        <v>43182</v>
      </c>
      <c r="B133" s="422">
        <v>14919</v>
      </c>
      <c r="C133" s="422" t="s">
        <v>18</v>
      </c>
      <c r="D133" t="s">
        <v>14</v>
      </c>
      <c r="F133" s="2">
        <v>60</v>
      </c>
      <c r="G133" s="2">
        <f t="shared" si="1"/>
        <v>116.70000000000002</v>
      </c>
    </row>
    <row r="134" spans="1:7">
      <c r="A134" s="3">
        <v>43182</v>
      </c>
      <c r="B134" s="422">
        <v>14919</v>
      </c>
      <c r="C134" s="422" t="s">
        <v>18</v>
      </c>
      <c r="D134" t="s">
        <v>15</v>
      </c>
      <c r="F134" s="2">
        <v>2</v>
      </c>
      <c r="G134" s="2">
        <f t="shared" si="1"/>
        <v>114.70000000000002</v>
      </c>
    </row>
    <row r="135" spans="1:7">
      <c r="A135" s="3">
        <v>43216</v>
      </c>
      <c r="B135" s="422">
        <v>15214</v>
      </c>
      <c r="C135" s="422" t="s">
        <v>18</v>
      </c>
      <c r="D135" t="s">
        <v>12</v>
      </c>
      <c r="F135" s="2">
        <v>109.7</v>
      </c>
      <c r="G135" s="2">
        <f t="shared" si="1"/>
        <v>5.0000000000000142</v>
      </c>
    </row>
    <row r="136" spans="1:7">
      <c r="A136" s="3">
        <v>43216</v>
      </c>
      <c r="B136" s="422">
        <v>15214</v>
      </c>
      <c r="C136" s="422" t="s">
        <v>18</v>
      </c>
      <c r="D136" t="s">
        <v>13</v>
      </c>
      <c r="F136" s="2">
        <v>2</v>
      </c>
      <c r="G136" s="2">
        <f t="shared" si="1"/>
        <v>3.0000000000000142</v>
      </c>
    </row>
    <row r="137" spans="1:7">
      <c r="A137" s="3">
        <v>43265</v>
      </c>
      <c r="B137" s="422">
        <v>15502</v>
      </c>
      <c r="C137" s="422" t="s">
        <v>18</v>
      </c>
      <c r="D137" t="s">
        <v>15</v>
      </c>
      <c r="F137" s="2">
        <v>3</v>
      </c>
      <c r="G137" s="2">
        <f t="shared" si="1"/>
        <v>1.4210854715202004E-14</v>
      </c>
    </row>
    <row r="138" spans="1:7">
      <c r="A138" s="3">
        <v>43220</v>
      </c>
      <c r="B138" s="422" t="s">
        <v>10</v>
      </c>
      <c r="C138" s="422" t="s">
        <v>19</v>
      </c>
      <c r="D138" t="s">
        <v>12</v>
      </c>
      <c r="E138" s="2">
        <v>113.7</v>
      </c>
      <c r="G138" s="2">
        <f t="shared" si="1"/>
        <v>113.70000000000002</v>
      </c>
    </row>
    <row r="139" spans="1:7">
      <c r="B139" s="422"/>
      <c r="C139" s="422"/>
      <c r="D139" t="s">
        <v>13</v>
      </c>
      <c r="E139" s="2">
        <v>2</v>
      </c>
      <c r="G139" s="2">
        <f t="shared" si="1"/>
        <v>115.70000000000002</v>
      </c>
    </row>
    <row r="140" spans="1:7">
      <c r="B140" s="422"/>
      <c r="C140" s="422"/>
      <c r="D140" t="s">
        <v>14</v>
      </c>
      <c r="E140" s="2">
        <v>60</v>
      </c>
      <c r="G140" s="2">
        <f t="shared" si="1"/>
        <v>175.70000000000002</v>
      </c>
    </row>
    <row r="141" spans="1:7">
      <c r="B141" s="422"/>
      <c r="C141" s="422"/>
      <c r="D141" t="s">
        <v>15</v>
      </c>
      <c r="E141" s="2">
        <v>5</v>
      </c>
      <c r="G141" s="2">
        <f t="shared" si="1"/>
        <v>180.70000000000002</v>
      </c>
    </row>
    <row r="142" spans="1:7">
      <c r="A142" s="3">
        <v>43182</v>
      </c>
      <c r="B142" s="422">
        <v>14919</v>
      </c>
      <c r="C142" s="422" t="s">
        <v>19</v>
      </c>
      <c r="D142" t="s">
        <v>14</v>
      </c>
      <c r="F142" s="2">
        <v>60</v>
      </c>
      <c r="G142" s="2">
        <f t="shared" si="1"/>
        <v>120.70000000000002</v>
      </c>
    </row>
    <row r="143" spans="1:7">
      <c r="A143" s="3">
        <v>43182</v>
      </c>
      <c r="B143" s="422">
        <v>14919</v>
      </c>
      <c r="C143" s="422" t="s">
        <v>19</v>
      </c>
      <c r="D143" t="s">
        <v>15</v>
      </c>
      <c r="F143" s="2">
        <v>2</v>
      </c>
      <c r="G143" s="2">
        <f t="shared" si="1"/>
        <v>118.70000000000002</v>
      </c>
    </row>
    <row r="144" spans="1:7">
      <c r="A144" s="3">
        <v>43265</v>
      </c>
      <c r="B144" s="422">
        <v>15502</v>
      </c>
      <c r="C144" s="422" t="s">
        <v>19</v>
      </c>
      <c r="D144" t="s">
        <v>15</v>
      </c>
      <c r="F144" s="2">
        <v>3</v>
      </c>
      <c r="G144" s="2">
        <f t="shared" si="1"/>
        <v>115.70000000000002</v>
      </c>
    </row>
    <row r="145" spans="1:7">
      <c r="A145" s="3">
        <v>43294</v>
      </c>
      <c r="B145" s="422">
        <v>15722</v>
      </c>
      <c r="C145" s="422" t="s">
        <v>19</v>
      </c>
      <c r="D145" t="s">
        <v>12</v>
      </c>
      <c r="F145" s="2">
        <v>113.7</v>
      </c>
      <c r="G145" s="2">
        <f t="shared" ref="G145:G213" si="2">+G144+E145-F145</f>
        <v>2.0000000000000142</v>
      </c>
    </row>
    <row r="146" spans="1:7">
      <c r="A146" s="3">
        <v>43294</v>
      </c>
      <c r="B146" s="422">
        <v>15722</v>
      </c>
      <c r="C146" s="422" t="s">
        <v>19</v>
      </c>
      <c r="D146" t="s">
        <v>13</v>
      </c>
      <c r="F146" s="2">
        <v>2</v>
      </c>
      <c r="G146" s="2">
        <f t="shared" si="2"/>
        <v>1.4210854715202004E-14</v>
      </c>
    </row>
    <row r="147" spans="1:7">
      <c r="A147" s="3">
        <v>43251</v>
      </c>
      <c r="B147" s="422" t="s">
        <v>10</v>
      </c>
      <c r="C147" s="422" t="s">
        <v>20</v>
      </c>
      <c r="D147" t="s">
        <v>12</v>
      </c>
      <c r="E147" s="2">
        <v>104.8</v>
      </c>
      <c r="G147" s="2">
        <f t="shared" si="2"/>
        <v>104.80000000000001</v>
      </c>
    </row>
    <row r="148" spans="1:7">
      <c r="B148" s="422"/>
      <c r="C148" s="422"/>
      <c r="D148" t="s">
        <v>13</v>
      </c>
      <c r="E148" s="2">
        <v>5</v>
      </c>
      <c r="G148" s="2">
        <f t="shared" si="2"/>
        <v>109.80000000000001</v>
      </c>
    </row>
    <row r="149" spans="1:7">
      <c r="B149" s="422"/>
      <c r="C149" s="422"/>
      <c r="D149" t="s">
        <v>14</v>
      </c>
      <c r="E149" s="2">
        <v>60</v>
      </c>
      <c r="G149" s="2">
        <f t="shared" si="2"/>
        <v>169.8</v>
      </c>
    </row>
    <row r="150" spans="1:7">
      <c r="B150" s="422"/>
      <c r="C150" s="422"/>
      <c r="D150" t="s">
        <v>15</v>
      </c>
      <c r="E150" s="2">
        <v>5</v>
      </c>
      <c r="G150" s="2">
        <f t="shared" si="2"/>
        <v>174.8</v>
      </c>
    </row>
    <row r="151" spans="1:7">
      <c r="A151" s="3">
        <v>43265</v>
      </c>
      <c r="B151" s="422">
        <v>15502</v>
      </c>
      <c r="C151" s="422" t="s">
        <v>20</v>
      </c>
      <c r="D151" t="s">
        <v>14</v>
      </c>
      <c r="F151" s="2">
        <v>60</v>
      </c>
      <c r="G151" s="2">
        <f t="shared" si="2"/>
        <v>114.80000000000001</v>
      </c>
    </row>
    <row r="152" spans="1:7">
      <c r="A152" s="3">
        <v>43265</v>
      </c>
      <c r="B152" s="422">
        <v>15502</v>
      </c>
      <c r="C152" s="422" t="s">
        <v>20</v>
      </c>
      <c r="D152" t="s">
        <v>15</v>
      </c>
      <c r="F152" s="2">
        <v>5</v>
      </c>
      <c r="G152" s="2">
        <f t="shared" si="2"/>
        <v>109.80000000000001</v>
      </c>
    </row>
    <row r="153" spans="1:7">
      <c r="A153" s="3">
        <v>43294</v>
      </c>
      <c r="B153" s="422">
        <v>15722</v>
      </c>
      <c r="C153" s="422" t="s">
        <v>20</v>
      </c>
      <c r="D153" t="s">
        <v>12</v>
      </c>
      <c r="F153" s="2">
        <v>104.8</v>
      </c>
      <c r="G153" s="2">
        <f t="shared" si="2"/>
        <v>5.0000000000000142</v>
      </c>
    </row>
    <row r="154" spans="1:7">
      <c r="A154" s="3">
        <v>43294</v>
      </c>
      <c r="B154" s="422">
        <v>15722</v>
      </c>
      <c r="C154" s="422" t="s">
        <v>20</v>
      </c>
      <c r="D154" t="s">
        <v>13</v>
      </c>
      <c r="F154" s="2">
        <v>5</v>
      </c>
      <c r="G154" s="2">
        <f t="shared" si="2"/>
        <v>1.4210854715202004E-14</v>
      </c>
    </row>
    <row r="155" spans="1:7">
      <c r="A155" s="3">
        <v>43281</v>
      </c>
      <c r="B155" s="422" t="s">
        <v>10</v>
      </c>
      <c r="C155" s="422" t="s">
        <v>21</v>
      </c>
      <c r="D155" t="s">
        <v>12</v>
      </c>
      <c r="E155" s="2">
        <v>96.7</v>
      </c>
      <c r="G155" s="2">
        <f t="shared" si="2"/>
        <v>96.700000000000017</v>
      </c>
    </row>
    <row r="156" spans="1:7">
      <c r="B156" s="422"/>
      <c r="C156" s="422"/>
      <c r="D156" t="s">
        <v>13</v>
      </c>
      <c r="E156" s="2">
        <v>4</v>
      </c>
      <c r="G156" s="2">
        <f t="shared" si="2"/>
        <v>100.70000000000002</v>
      </c>
    </row>
    <row r="157" spans="1:7">
      <c r="B157" s="422"/>
      <c r="C157" s="422"/>
      <c r="D157" t="s">
        <v>14</v>
      </c>
      <c r="E157" s="2">
        <v>60</v>
      </c>
      <c r="G157" s="2">
        <f t="shared" si="2"/>
        <v>160.70000000000002</v>
      </c>
    </row>
    <row r="158" spans="1:7">
      <c r="B158" s="422"/>
      <c r="C158" s="422"/>
      <c r="D158" t="s">
        <v>15</v>
      </c>
      <c r="E158" s="2">
        <v>5</v>
      </c>
      <c r="G158" s="2">
        <f t="shared" si="2"/>
        <v>165.70000000000002</v>
      </c>
    </row>
    <row r="159" spans="1:7">
      <c r="A159" s="3">
        <v>43265</v>
      </c>
      <c r="B159" s="422">
        <v>15502</v>
      </c>
      <c r="C159" s="422" t="s">
        <v>21</v>
      </c>
      <c r="D159" t="s">
        <v>14</v>
      </c>
      <c r="F159" s="2">
        <v>60</v>
      </c>
      <c r="G159" s="2">
        <f t="shared" si="2"/>
        <v>105.70000000000002</v>
      </c>
    </row>
    <row r="160" spans="1:7">
      <c r="A160" s="3">
        <v>43265</v>
      </c>
      <c r="B160" s="422">
        <v>15502</v>
      </c>
      <c r="C160" s="422" t="s">
        <v>21</v>
      </c>
      <c r="D160" t="s">
        <v>15</v>
      </c>
      <c r="F160" s="2">
        <v>5</v>
      </c>
      <c r="G160" s="2">
        <f t="shared" si="2"/>
        <v>100.70000000000002</v>
      </c>
    </row>
    <row r="161" spans="1:10" s="9" customFormat="1">
      <c r="A161" s="3">
        <v>43318</v>
      </c>
      <c r="B161" s="422">
        <v>15937</v>
      </c>
      <c r="C161" s="422" t="s">
        <v>21</v>
      </c>
      <c r="D161" t="s">
        <v>12</v>
      </c>
      <c r="E161" s="23"/>
      <c r="F161" s="23">
        <v>96.7</v>
      </c>
      <c r="G161" s="23">
        <f t="shared" si="2"/>
        <v>4.0000000000000142</v>
      </c>
      <c r="J161" s="421"/>
    </row>
    <row r="162" spans="1:10" s="9" customFormat="1">
      <c r="A162" s="3">
        <v>43318</v>
      </c>
      <c r="B162" s="422">
        <v>15937</v>
      </c>
      <c r="C162" s="422" t="s">
        <v>21</v>
      </c>
      <c r="D162" t="s">
        <v>13</v>
      </c>
      <c r="E162" s="23"/>
      <c r="F162" s="23">
        <v>4</v>
      </c>
      <c r="G162" s="23">
        <f t="shared" si="2"/>
        <v>1.4210854715202004E-14</v>
      </c>
      <c r="J162" s="421"/>
    </row>
    <row r="163" spans="1:10">
      <c r="A163" s="3">
        <v>43312</v>
      </c>
      <c r="B163" s="422" t="s">
        <v>10</v>
      </c>
      <c r="C163" s="422" t="s">
        <v>22</v>
      </c>
      <c r="D163" t="s">
        <v>12</v>
      </c>
      <c r="E163" s="2">
        <v>94.9</v>
      </c>
      <c r="G163" s="2">
        <f t="shared" si="2"/>
        <v>94.90000000000002</v>
      </c>
      <c r="J163" s="422"/>
    </row>
    <row r="164" spans="1:10">
      <c r="B164" s="422"/>
      <c r="C164" s="422"/>
      <c r="D164" t="s">
        <v>13</v>
      </c>
      <c r="E164" s="2">
        <v>4</v>
      </c>
      <c r="G164" s="2">
        <f t="shared" si="2"/>
        <v>98.90000000000002</v>
      </c>
      <c r="J164" s="422"/>
    </row>
    <row r="165" spans="1:10">
      <c r="B165" s="422"/>
      <c r="C165" s="422"/>
      <c r="D165" t="s">
        <v>14</v>
      </c>
      <c r="E165" s="2">
        <v>60</v>
      </c>
      <c r="G165" s="2">
        <f t="shared" si="2"/>
        <v>158.90000000000003</v>
      </c>
      <c r="J165" s="422"/>
    </row>
    <row r="166" spans="1:10">
      <c r="B166" s="422"/>
      <c r="C166" s="422"/>
      <c r="D166" t="s">
        <v>15</v>
      </c>
      <c r="E166" s="2">
        <v>5</v>
      </c>
      <c r="G166" s="2">
        <f t="shared" si="2"/>
        <v>163.90000000000003</v>
      </c>
      <c r="J166" s="422"/>
    </row>
    <row r="167" spans="1:10" s="9" customFormat="1">
      <c r="A167" s="3">
        <v>43318</v>
      </c>
      <c r="B167" s="422">
        <v>15937</v>
      </c>
      <c r="C167" s="422" t="s">
        <v>22</v>
      </c>
      <c r="D167" t="s">
        <v>14</v>
      </c>
      <c r="E167" s="23"/>
      <c r="F167" s="23">
        <v>60</v>
      </c>
      <c r="G167" s="2">
        <f t="shared" si="2"/>
        <v>103.90000000000003</v>
      </c>
      <c r="J167" s="421"/>
    </row>
    <row r="168" spans="1:10" s="9" customFormat="1">
      <c r="A168" s="3">
        <v>43318</v>
      </c>
      <c r="B168" s="422">
        <v>15937</v>
      </c>
      <c r="C168" s="422" t="s">
        <v>22</v>
      </c>
      <c r="D168" t="s">
        <v>15</v>
      </c>
      <c r="E168" s="23"/>
      <c r="F168" s="23">
        <v>5</v>
      </c>
      <c r="G168" s="2">
        <f t="shared" si="2"/>
        <v>98.900000000000034</v>
      </c>
      <c r="J168" s="421"/>
    </row>
    <row r="169" spans="1:10" s="9" customFormat="1">
      <c r="A169" s="3">
        <v>43390</v>
      </c>
      <c r="B169" s="422">
        <v>16363</v>
      </c>
      <c r="C169" s="422" t="s">
        <v>22</v>
      </c>
      <c r="D169" t="s">
        <v>12</v>
      </c>
      <c r="E169" s="23"/>
      <c r="F169" s="23">
        <v>94.9</v>
      </c>
      <c r="G169" s="2">
        <f t="shared" si="2"/>
        <v>4.0000000000000284</v>
      </c>
      <c r="J169" s="421"/>
    </row>
    <row r="170" spans="1:10" s="9" customFormat="1">
      <c r="A170" s="3">
        <v>43390</v>
      </c>
      <c r="B170" s="422">
        <v>16363</v>
      </c>
      <c r="C170" s="422" t="s">
        <v>22</v>
      </c>
      <c r="D170" t="s">
        <v>13</v>
      </c>
      <c r="E170" s="23"/>
      <c r="F170" s="23">
        <v>4</v>
      </c>
      <c r="G170" s="2">
        <f t="shared" si="2"/>
        <v>2.8421709430404007E-14</v>
      </c>
      <c r="J170" s="421"/>
    </row>
    <row r="171" spans="1:10" s="9" customFormat="1">
      <c r="A171" s="3">
        <v>43343</v>
      </c>
      <c r="B171" s="422" t="s">
        <v>10</v>
      </c>
      <c r="C171" s="422" t="s">
        <v>23</v>
      </c>
      <c r="D171" t="s">
        <v>12</v>
      </c>
      <c r="E171" s="2">
        <v>94.1</v>
      </c>
      <c r="F171" s="23"/>
      <c r="G171" s="2">
        <f t="shared" si="2"/>
        <v>94.100000000000023</v>
      </c>
      <c r="J171" s="421"/>
    </row>
    <row r="172" spans="1:10" s="9" customFormat="1">
      <c r="A172" s="3"/>
      <c r="B172" s="422"/>
      <c r="C172" s="422"/>
      <c r="D172" t="s">
        <v>13</v>
      </c>
      <c r="E172" s="2">
        <v>4</v>
      </c>
      <c r="F172" s="23"/>
      <c r="G172" s="2">
        <f t="shared" si="2"/>
        <v>98.100000000000023</v>
      </c>
      <c r="J172" s="421"/>
    </row>
    <row r="173" spans="1:10" s="9" customFormat="1">
      <c r="A173" s="3"/>
      <c r="B173" s="422"/>
      <c r="C173" s="422"/>
      <c r="D173" t="s">
        <v>14</v>
      </c>
      <c r="E173" s="2">
        <v>60</v>
      </c>
      <c r="F173" s="23"/>
      <c r="G173" s="2">
        <f t="shared" si="2"/>
        <v>158.10000000000002</v>
      </c>
      <c r="J173" s="421"/>
    </row>
    <row r="174" spans="1:10" s="9" customFormat="1">
      <c r="A174" s="3"/>
      <c r="B174" s="422"/>
      <c r="C174" s="422"/>
      <c r="D174" t="s">
        <v>15</v>
      </c>
      <c r="E174" s="2">
        <v>5</v>
      </c>
      <c r="F174" s="23"/>
      <c r="G174" s="2">
        <f t="shared" si="2"/>
        <v>163.10000000000002</v>
      </c>
      <c r="J174" s="421"/>
    </row>
    <row r="175" spans="1:10" s="9" customFormat="1">
      <c r="A175" s="3">
        <v>43357</v>
      </c>
      <c r="B175" s="422">
        <v>16136</v>
      </c>
      <c r="C175" s="422" t="s">
        <v>23</v>
      </c>
      <c r="D175" t="s">
        <v>14</v>
      </c>
      <c r="E175" s="2"/>
      <c r="F175" s="23">
        <v>60</v>
      </c>
      <c r="G175" s="2">
        <f t="shared" si="2"/>
        <v>103.10000000000002</v>
      </c>
      <c r="J175" s="421"/>
    </row>
    <row r="176" spans="1:10" s="9" customFormat="1">
      <c r="A176" s="3">
        <v>43357</v>
      </c>
      <c r="B176" s="422">
        <v>16136</v>
      </c>
      <c r="C176" s="422" t="s">
        <v>23</v>
      </c>
      <c r="D176" t="s">
        <v>15</v>
      </c>
      <c r="E176" s="2"/>
      <c r="F176" s="23">
        <v>5</v>
      </c>
      <c r="G176" s="2">
        <f t="shared" si="2"/>
        <v>98.100000000000023</v>
      </c>
      <c r="J176" s="421"/>
    </row>
    <row r="177" spans="1:10" s="9" customFormat="1">
      <c r="A177" s="3">
        <v>43390</v>
      </c>
      <c r="B177" s="422">
        <v>16363</v>
      </c>
      <c r="C177" s="422" t="s">
        <v>23</v>
      </c>
      <c r="D177" t="s">
        <v>12</v>
      </c>
      <c r="E177" s="2"/>
      <c r="F177" s="23">
        <v>94.1</v>
      </c>
      <c r="G177" s="2">
        <f t="shared" si="2"/>
        <v>4.0000000000000284</v>
      </c>
      <c r="J177" s="421"/>
    </row>
    <row r="178" spans="1:10" s="9" customFormat="1">
      <c r="A178" s="3">
        <v>43390</v>
      </c>
      <c r="B178" s="422">
        <v>16363</v>
      </c>
      <c r="C178" s="422" t="s">
        <v>23</v>
      </c>
      <c r="D178" t="s">
        <v>13</v>
      </c>
      <c r="E178" s="2"/>
      <c r="F178" s="23">
        <v>4</v>
      </c>
      <c r="G178" s="2">
        <f t="shared" si="2"/>
        <v>2.8421709430404007E-14</v>
      </c>
      <c r="J178" s="421"/>
    </row>
    <row r="179" spans="1:10" s="9" customFormat="1">
      <c r="A179" s="3">
        <v>43373</v>
      </c>
      <c r="B179" s="422" t="s">
        <v>10</v>
      </c>
      <c r="C179" s="422" t="s">
        <v>24</v>
      </c>
      <c r="D179" t="s">
        <v>12</v>
      </c>
      <c r="E179" s="2">
        <v>96.5</v>
      </c>
      <c r="F179" s="23"/>
      <c r="G179" s="2">
        <f t="shared" si="2"/>
        <v>96.500000000000028</v>
      </c>
      <c r="J179" s="421"/>
    </row>
    <row r="180" spans="1:10" s="9" customFormat="1">
      <c r="A180" s="3"/>
      <c r="B180" s="422"/>
      <c r="C180" s="422"/>
      <c r="D180" t="s">
        <v>13</v>
      </c>
      <c r="E180" s="2">
        <v>4</v>
      </c>
      <c r="F180" s="23"/>
      <c r="G180" s="2">
        <f t="shared" si="2"/>
        <v>100.50000000000003</v>
      </c>
      <c r="J180" s="421"/>
    </row>
    <row r="181" spans="1:10" s="9" customFormat="1">
      <c r="A181" s="3"/>
      <c r="B181" s="422"/>
      <c r="C181" s="422"/>
      <c r="D181" t="s">
        <v>14</v>
      </c>
      <c r="E181" s="2">
        <v>60</v>
      </c>
      <c r="F181" s="23"/>
      <c r="G181" s="2">
        <f t="shared" si="2"/>
        <v>160.50000000000003</v>
      </c>
      <c r="J181" s="421"/>
    </row>
    <row r="182" spans="1:10" s="9" customFormat="1">
      <c r="A182" s="3"/>
      <c r="B182" s="422"/>
      <c r="C182" s="422"/>
      <c r="D182" t="s">
        <v>15</v>
      </c>
      <c r="E182" s="2">
        <v>5</v>
      </c>
      <c r="F182" s="23"/>
      <c r="G182" s="2">
        <f t="shared" si="2"/>
        <v>165.50000000000003</v>
      </c>
      <c r="J182" s="421"/>
    </row>
    <row r="183" spans="1:10" s="9" customFormat="1">
      <c r="A183" s="3">
        <v>43357</v>
      </c>
      <c r="B183" s="422">
        <v>16136</v>
      </c>
      <c r="C183" s="422" t="s">
        <v>24</v>
      </c>
      <c r="D183" t="s">
        <v>14</v>
      </c>
      <c r="E183" s="2"/>
      <c r="F183" s="23">
        <v>60</v>
      </c>
      <c r="G183" s="2">
        <f t="shared" si="2"/>
        <v>105.50000000000003</v>
      </c>
      <c r="J183" s="421"/>
    </row>
    <row r="184" spans="1:10" s="9" customFormat="1">
      <c r="A184" s="3">
        <v>43357</v>
      </c>
      <c r="B184" s="422">
        <v>16136</v>
      </c>
      <c r="C184" s="422" t="s">
        <v>24</v>
      </c>
      <c r="D184" t="s">
        <v>15</v>
      </c>
      <c r="E184" s="2"/>
      <c r="F184" s="23">
        <v>5</v>
      </c>
      <c r="G184" s="2">
        <f t="shared" si="2"/>
        <v>100.50000000000003</v>
      </c>
      <c r="J184" s="421"/>
    </row>
    <row r="185" spans="1:10" s="9" customFormat="1">
      <c r="A185" s="3">
        <v>43444</v>
      </c>
      <c r="B185" s="422">
        <v>16748</v>
      </c>
      <c r="C185" s="422" t="s">
        <v>24</v>
      </c>
      <c r="D185" t="s">
        <v>12</v>
      </c>
      <c r="E185" s="2"/>
      <c r="F185" s="23">
        <v>96.5</v>
      </c>
      <c r="G185" s="2">
        <f t="shared" si="2"/>
        <v>4.0000000000000284</v>
      </c>
      <c r="J185" s="421"/>
    </row>
    <row r="186" spans="1:10" s="9" customFormat="1">
      <c r="A186" s="3">
        <v>43444</v>
      </c>
      <c r="B186" s="422">
        <v>16748</v>
      </c>
      <c r="C186" s="422" t="s">
        <v>24</v>
      </c>
      <c r="D186" t="s">
        <v>13</v>
      </c>
      <c r="E186" s="2"/>
      <c r="F186" s="23">
        <v>4</v>
      </c>
      <c r="G186" s="2">
        <f t="shared" si="2"/>
        <v>2.8421709430404007E-14</v>
      </c>
      <c r="J186" s="421"/>
    </row>
    <row r="187" spans="1:10" s="9" customFormat="1">
      <c r="A187" s="31">
        <v>43404</v>
      </c>
      <c r="B187" s="421" t="s">
        <v>10</v>
      </c>
      <c r="C187" s="421" t="s">
        <v>25</v>
      </c>
      <c r="D187" t="s">
        <v>12</v>
      </c>
      <c r="E187" s="2">
        <v>97.2</v>
      </c>
      <c r="F187" s="23"/>
      <c r="G187" s="2">
        <f t="shared" si="2"/>
        <v>97.200000000000031</v>
      </c>
      <c r="J187" s="421"/>
    </row>
    <row r="188" spans="1:10" s="9" customFormat="1">
      <c r="A188" s="3"/>
      <c r="B188" s="422"/>
      <c r="C188" s="422"/>
      <c r="D188" t="s">
        <v>13</v>
      </c>
      <c r="E188" s="2">
        <v>5</v>
      </c>
      <c r="F188" s="23"/>
      <c r="G188" s="2">
        <f t="shared" si="2"/>
        <v>102.20000000000003</v>
      </c>
      <c r="J188" s="421"/>
    </row>
    <row r="189" spans="1:10" s="9" customFormat="1">
      <c r="A189" s="3"/>
      <c r="B189" s="422"/>
      <c r="C189" s="422"/>
      <c r="D189" t="s">
        <v>14</v>
      </c>
      <c r="E189" s="2">
        <v>60</v>
      </c>
      <c r="F189" s="23"/>
      <c r="G189" s="2">
        <f t="shared" si="2"/>
        <v>162.20000000000005</v>
      </c>
      <c r="J189" s="421"/>
    </row>
    <row r="190" spans="1:10" s="9" customFormat="1">
      <c r="A190" s="3"/>
      <c r="B190" s="422"/>
      <c r="C190" s="422"/>
      <c r="D190" t="s">
        <v>15</v>
      </c>
      <c r="E190" s="2">
        <v>5</v>
      </c>
      <c r="F190" s="23"/>
      <c r="G190" s="2">
        <f t="shared" si="2"/>
        <v>167.20000000000005</v>
      </c>
      <c r="J190" s="421"/>
    </row>
    <row r="191" spans="1:10" s="9" customFormat="1">
      <c r="A191" s="3">
        <v>43399</v>
      </c>
      <c r="B191" s="422">
        <v>16492</v>
      </c>
      <c r="C191" s="422" t="s">
        <v>25</v>
      </c>
      <c r="D191" t="s">
        <v>14</v>
      </c>
      <c r="E191" s="2"/>
      <c r="F191" s="23">
        <v>60</v>
      </c>
      <c r="G191" s="2">
        <f t="shared" si="2"/>
        <v>107.20000000000005</v>
      </c>
      <c r="J191" s="421"/>
    </row>
    <row r="192" spans="1:10" s="9" customFormat="1">
      <c r="A192" s="3">
        <v>43399</v>
      </c>
      <c r="B192" s="422">
        <v>16492</v>
      </c>
      <c r="C192" s="422" t="s">
        <v>25</v>
      </c>
      <c r="D192" t="s">
        <v>15</v>
      </c>
      <c r="E192" s="2"/>
      <c r="F192" s="23">
        <v>5</v>
      </c>
      <c r="G192" s="2">
        <f t="shared" si="2"/>
        <v>102.20000000000005</v>
      </c>
      <c r="J192" s="421"/>
    </row>
    <row r="193" spans="1:10" s="9" customFormat="1">
      <c r="A193" s="3">
        <v>43444</v>
      </c>
      <c r="B193" s="422">
        <v>16748</v>
      </c>
      <c r="C193" s="422" t="s">
        <v>25</v>
      </c>
      <c r="D193" t="s">
        <v>12</v>
      </c>
      <c r="E193" s="2"/>
      <c r="F193" s="23">
        <v>97.2</v>
      </c>
      <c r="G193" s="2">
        <f t="shared" si="2"/>
        <v>5.0000000000000426</v>
      </c>
      <c r="J193" s="421"/>
    </row>
    <row r="194" spans="1:10" s="9" customFormat="1">
      <c r="A194" s="3">
        <v>43444</v>
      </c>
      <c r="B194" s="422">
        <v>16748</v>
      </c>
      <c r="C194" s="422" t="s">
        <v>25</v>
      </c>
      <c r="D194" t="s">
        <v>13</v>
      </c>
      <c r="E194" s="2"/>
      <c r="F194" s="23">
        <v>5</v>
      </c>
      <c r="G194" s="2">
        <f t="shared" si="2"/>
        <v>4.2632564145606011E-14</v>
      </c>
      <c r="J194" s="421"/>
    </row>
    <row r="195" spans="1:10" s="9" customFormat="1">
      <c r="A195" s="31">
        <v>43434</v>
      </c>
      <c r="B195" s="421" t="s">
        <v>10</v>
      </c>
      <c r="C195" s="421" t="s">
        <v>26</v>
      </c>
      <c r="D195" t="s">
        <v>12</v>
      </c>
      <c r="E195" s="2">
        <v>100</v>
      </c>
      <c r="F195" s="23"/>
      <c r="G195" s="2">
        <f t="shared" si="2"/>
        <v>100.00000000000004</v>
      </c>
      <c r="J195" s="421"/>
    </row>
    <row r="196" spans="1:10" s="9" customFormat="1">
      <c r="A196" s="3"/>
      <c r="B196" s="422"/>
      <c r="C196" s="422"/>
      <c r="D196" t="s">
        <v>13</v>
      </c>
      <c r="E196" s="2">
        <v>5</v>
      </c>
      <c r="F196" s="23"/>
      <c r="G196" s="2">
        <f t="shared" si="2"/>
        <v>105.00000000000004</v>
      </c>
      <c r="J196" s="421"/>
    </row>
    <row r="197" spans="1:10" s="9" customFormat="1">
      <c r="A197" s="3"/>
      <c r="B197" s="422"/>
      <c r="C197" s="422"/>
      <c r="D197" t="s">
        <v>14</v>
      </c>
      <c r="E197" s="2">
        <v>60</v>
      </c>
      <c r="F197" s="23"/>
      <c r="G197" s="2">
        <f t="shared" si="2"/>
        <v>165.00000000000006</v>
      </c>
      <c r="J197" s="421"/>
    </row>
    <row r="198" spans="1:10" s="9" customFormat="1">
      <c r="A198" s="3"/>
      <c r="B198" s="422"/>
      <c r="C198" s="422"/>
      <c r="D198" t="s">
        <v>15</v>
      </c>
      <c r="E198" s="2">
        <v>5</v>
      </c>
      <c r="F198" s="23"/>
      <c r="G198" s="2">
        <f t="shared" si="2"/>
        <v>170.00000000000006</v>
      </c>
      <c r="J198" s="421"/>
    </row>
    <row r="199" spans="1:10" s="9" customFormat="1">
      <c r="A199" s="3">
        <v>43441</v>
      </c>
      <c r="B199" s="422">
        <v>16717</v>
      </c>
      <c r="C199" s="422" t="s">
        <v>26</v>
      </c>
      <c r="D199" t="s">
        <v>14</v>
      </c>
      <c r="E199" s="2"/>
      <c r="F199" s="23">
        <v>60</v>
      </c>
      <c r="G199" s="2">
        <f t="shared" si="2"/>
        <v>110.00000000000006</v>
      </c>
      <c r="J199" s="421"/>
    </row>
    <row r="200" spans="1:10" s="9" customFormat="1">
      <c r="A200" s="3">
        <v>43441</v>
      </c>
      <c r="B200" s="422">
        <v>16717</v>
      </c>
      <c r="C200" s="422" t="s">
        <v>26</v>
      </c>
      <c r="D200" t="s">
        <v>15</v>
      </c>
      <c r="E200" s="2"/>
      <c r="F200" s="23">
        <v>5</v>
      </c>
      <c r="G200" s="2">
        <f t="shared" si="2"/>
        <v>105.00000000000006</v>
      </c>
      <c r="J200" s="421"/>
    </row>
    <row r="201" spans="1:10" s="9" customFormat="1">
      <c r="A201" s="3">
        <v>43509</v>
      </c>
      <c r="B201" s="422">
        <v>17156</v>
      </c>
      <c r="C201" s="422" t="s">
        <v>26</v>
      </c>
      <c r="D201" t="s">
        <v>12</v>
      </c>
      <c r="E201" s="2"/>
      <c r="F201" s="23">
        <v>100</v>
      </c>
      <c r="G201" s="2">
        <f t="shared" si="2"/>
        <v>5.0000000000000568</v>
      </c>
      <c r="J201" s="421"/>
    </row>
    <row r="202" spans="1:10" s="9" customFormat="1">
      <c r="A202" s="3">
        <v>43509</v>
      </c>
      <c r="B202" s="422">
        <v>17156</v>
      </c>
      <c r="C202" s="422" t="s">
        <v>26</v>
      </c>
      <c r="D202" t="s">
        <v>13</v>
      </c>
      <c r="E202" s="2"/>
      <c r="F202" s="23">
        <v>5</v>
      </c>
      <c r="G202" s="2">
        <f t="shared" si="2"/>
        <v>5.6843418860808015E-14</v>
      </c>
      <c r="J202" s="421"/>
    </row>
    <row r="203" spans="1:10" s="9" customFormat="1">
      <c r="A203" s="31">
        <v>43465</v>
      </c>
      <c r="B203" s="421" t="s">
        <v>10</v>
      </c>
      <c r="C203" s="421" t="s">
        <v>27</v>
      </c>
      <c r="D203" t="s">
        <v>12</v>
      </c>
      <c r="E203" s="2">
        <v>106.7</v>
      </c>
      <c r="F203" s="23"/>
      <c r="G203" s="2">
        <f t="shared" si="2"/>
        <v>106.70000000000006</v>
      </c>
      <c r="J203" s="421"/>
    </row>
    <row r="204" spans="1:10" s="9" customFormat="1">
      <c r="A204" s="3"/>
      <c r="B204" s="422"/>
      <c r="C204" s="422"/>
      <c r="D204" t="s">
        <v>13</v>
      </c>
      <c r="E204" s="2">
        <v>5</v>
      </c>
      <c r="F204" s="23"/>
      <c r="G204" s="2">
        <f t="shared" si="2"/>
        <v>111.70000000000006</v>
      </c>
      <c r="J204" s="421"/>
    </row>
    <row r="205" spans="1:10" s="9" customFormat="1">
      <c r="A205" s="3"/>
      <c r="B205" s="422"/>
      <c r="C205" s="422"/>
      <c r="D205" t="s">
        <v>14</v>
      </c>
      <c r="E205" s="2">
        <v>60</v>
      </c>
      <c r="F205" s="23"/>
      <c r="G205" s="2">
        <f t="shared" si="2"/>
        <v>171.70000000000005</v>
      </c>
      <c r="J205" s="421"/>
    </row>
    <row r="206" spans="1:10" s="9" customFormat="1">
      <c r="A206" s="3"/>
      <c r="B206" s="422"/>
      <c r="C206" s="422"/>
      <c r="D206" t="s">
        <v>15</v>
      </c>
      <c r="E206" s="2">
        <v>5</v>
      </c>
      <c r="F206" s="23"/>
      <c r="G206" s="2">
        <f t="shared" si="2"/>
        <v>176.70000000000005</v>
      </c>
      <c r="J206" s="421"/>
    </row>
    <row r="207" spans="1:10" s="9" customFormat="1">
      <c r="A207" s="3">
        <v>43462</v>
      </c>
      <c r="B207" s="422">
        <v>16809</v>
      </c>
      <c r="C207" s="422" t="s">
        <v>27</v>
      </c>
      <c r="D207" t="s">
        <v>14</v>
      </c>
      <c r="E207" s="2"/>
      <c r="F207" s="23">
        <v>60</v>
      </c>
      <c r="G207" s="2">
        <f t="shared" si="2"/>
        <v>116.70000000000005</v>
      </c>
      <c r="J207" s="421"/>
    </row>
    <row r="208" spans="1:10" s="9" customFormat="1">
      <c r="A208" s="3">
        <v>43462</v>
      </c>
      <c r="B208" s="422">
        <v>16809</v>
      </c>
      <c r="C208" s="422" t="s">
        <v>27</v>
      </c>
      <c r="D208" t="s">
        <v>15</v>
      </c>
      <c r="E208" s="2"/>
      <c r="F208" s="23">
        <v>5</v>
      </c>
      <c r="G208" s="2">
        <f t="shared" si="2"/>
        <v>111.70000000000005</v>
      </c>
      <c r="J208" s="421"/>
    </row>
    <row r="209" spans="1:10" s="9" customFormat="1">
      <c r="A209" s="3">
        <v>43509</v>
      </c>
      <c r="B209" s="422">
        <v>17156</v>
      </c>
      <c r="C209" s="422" t="s">
        <v>27</v>
      </c>
      <c r="D209" t="s">
        <v>13</v>
      </c>
      <c r="E209" s="2"/>
      <c r="F209" s="23">
        <v>5</v>
      </c>
      <c r="G209" s="2">
        <f t="shared" si="2"/>
        <v>106.70000000000005</v>
      </c>
      <c r="J209" s="421"/>
    </row>
    <row r="210" spans="1:10" s="9" customFormat="1">
      <c r="A210" s="3">
        <v>43509</v>
      </c>
      <c r="B210" s="422">
        <v>17156</v>
      </c>
      <c r="C210" s="422" t="s">
        <v>27</v>
      </c>
      <c r="D210" t="s">
        <v>12</v>
      </c>
      <c r="E210" s="2"/>
      <c r="F210" s="23">
        <v>86.7</v>
      </c>
      <c r="G210" s="2">
        <f t="shared" si="2"/>
        <v>20.000000000000043</v>
      </c>
      <c r="J210" s="421"/>
    </row>
    <row r="211" spans="1:10" s="9" customFormat="1">
      <c r="A211" s="3">
        <v>43552</v>
      </c>
      <c r="B211" s="422">
        <v>17584</v>
      </c>
      <c r="C211" s="422" t="s">
        <v>27</v>
      </c>
      <c r="D211" t="s">
        <v>12</v>
      </c>
      <c r="E211" s="2"/>
      <c r="F211" s="23">
        <v>20</v>
      </c>
      <c r="G211" s="2">
        <f t="shared" si="2"/>
        <v>4.2632564145606011E-14</v>
      </c>
      <c r="J211" s="421"/>
    </row>
    <row r="212" spans="1:10" s="9" customFormat="1">
      <c r="A212" s="31">
        <v>43496</v>
      </c>
      <c r="B212" s="421" t="s">
        <v>10</v>
      </c>
      <c r="C212" s="421" t="s">
        <v>11</v>
      </c>
      <c r="D212" t="s">
        <v>12</v>
      </c>
      <c r="E212" s="2">
        <v>117.2</v>
      </c>
      <c r="F212" s="23"/>
      <c r="G212" s="2">
        <f t="shared" si="2"/>
        <v>117.20000000000005</v>
      </c>
      <c r="J212" s="421"/>
    </row>
    <row r="213" spans="1:10" s="9" customFormat="1">
      <c r="A213" s="3"/>
      <c r="B213" s="422"/>
      <c r="C213" s="422"/>
      <c r="D213" t="s">
        <v>13</v>
      </c>
      <c r="E213" s="2">
        <v>5</v>
      </c>
      <c r="F213" s="23"/>
      <c r="G213" s="2">
        <f t="shared" si="2"/>
        <v>122.20000000000005</v>
      </c>
      <c r="J213" s="421"/>
    </row>
    <row r="214" spans="1:10" s="9" customFormat="1">
      <c r="A214" s="3"/>
      <c r="B214" s="422"/>
      <c r="C214" s="422"/>
      <c r="D214" t="s">
        <v>14</v>
      </c>
      <c r="E214" s="2">
        <v>60</v>
      </c>
      <c r="F214" s="23"/>
      <c r="G214" s="2">
        <f t="shared" ref="G214:G285" si="3">+G213+E214-F214</f>
        <v>182.20000000000005</v>
      </c>
      <c r="J214" s="421"/>
    </row>
    <row r="215" spans="1:10" s="9" customFormat="1">
      <c r="A215" s="3"/>
      <c r="B215" s="422"/>
      <c r="C215" s="422"/>
      <c r="D215" t="s">
        <v>15</v>
      </c>
      <c r="E215" s="2">
        <v>5</v>
      </c>
      <c r="F215" s="23"/>
      <c r="G215" s="2">
        <f t="shared" si="3"/>
        <v>187.20000000000005</v>
      </c>
      <c r="J215" s="421"/>
    </row>
    <row r="216" spans="1:10" s="9" customFormat="1">
      <c r="A216" s="3">
        <v>43518</v>
      </c>
      <c r="B216" s="422">
        <v>17179</v>
      </c>
      <c r="C216" s="422" t="s">
        <v>11</v>
      </c>
      <c r="D216" t="s">
        <v>14</v>
      </c>
      <c r="E216" s="2"/>
      <c r="F216" s="23">
        <v>60</v>
      </c>
      <c r="G216" s="2">
        <f t="shared" si="3"/>
        <v>127.20000000000005</v>
      </c>
      <c r="J216" s="421"/>
    </row>
    <row r="217" spans="1:10" s="9" customFormat="1">
      <c r="A217" s="3">
        <v>43518</v>
      </c>
      <c r="B217" s="422">
        <v>17179</v>
      </c>
      <c r="C217" s="422" t="s">
        <v>11</v>
      </c>
      <c r="D217" t="s">
        <v>15</v>
      </c>
      <c r="E217" s="2"/>
      <c r="F217" s="23">
        <v>5</v>
      </c>
      <c r="G217" s="2">
        <f t="shared" si="3"/>
        <v>122.20000000000005</v>
      </c>
      <c r="J217" s="421"/>
    </row>
    <row r="218" spans="1:10" s="9" customFormat="1">
      <c r="A218" s="3">
        <v>43552</v>
      </c>
      <c r="B218" s="422">
        <v>17584</v>
      </c>
      <c r="C218" s="422" t="s">
        <v>11</v>
      </c>
      <c r="D218" t="s">
        <v>12</v>
      </c>
      <c r="E218" s="2"/>
      <c r="F218" s="23">
        <v>117.2</v>
      </c>
      <c r="G218" s="2">
        <f t="shared" si="3"/>
        <v>5.0000000000000426</v>
      </c>
      <c r="J218" s="421"/>
    </row>
    <row r="219" spans="1:10" s="9" customFormat="1">
      <c r="A219" s="3">
        <v>43552</v>
      </c>
      <c r="B219" s="422">
        <v>17584</v>
      </c>
      <c r="C219" s="422" t="s">
        <v>11</v>
      </c>
      <c r="D219" t="s">
        <v>13</v>
      </c>
      <c r="E219" s="2"/>
      <c r="F219" s="23">
        <v>5</v>
      </c>
      <c r="G219" s="2">
        <f t="shared" si="3"/>
        <v>4.2632564145606011E-14</v>
      </c>
      <c r="J219" s="421"/>
    </row>
    <row r="220" spans="1:10" s="9" customFormat="1">
      <c r="A220" s="31">
        <v>43524</v>
      </c>
      <c r="B220" s="421" t="s">
        <v>10</v>
      </c>
      <c r="C220" s="421" t="s">
        <v>17</v>
      </c>
      <c r="D220" t="s">
        <v>12</v>
      </c>
      <c r="E220" s="2">
        <v>123.9</v>
      </c>
      <c r="F220" s="23"/>
      <c r="G220" s="2">
        <f t="shared" si="3"/>
        <v>123.90000000000005</v>
      </c>
      <c r="J220" s="421"/>
    </row>
    <row r="221" spans="1:10" s="9" customFormat="1">
      <c r="A221" s="3"/>
      <c r="B221" s="422"/>
      <c r="C221" s="422"/>
      <c r="D221" t="s">
        <v>13</v>
      </c>
      <c r="E221" s="2">
        <v>6.1</v>
      </c>
      <c r="F221" s="23"/>
      <c r="G221" s="2">
        <f t="shared" si="3"/>
        <v>130.00000000000006</v>
      </c>
      <c r="J221" s="421"/>
    </row>
    <row r="222" spans="1:10" s="9" customFormat="1">
      <c r="A222" s="3"/>
      <c r="B222" s="422"/>
      <c r="C222" s="422"/>
      <c r="D222" t="s">
        <v>14</v>
      </c>
      <c r="E222" s="2">
        <v>56</v>
      </c>
      <c r="F222" s="23"/>
      <c r="G222" s="2">
        <f t="shared" si="3"/>
        <v>186.00000000000006</v>
      </c>
      <c r="J222" s="421"/>
    </row>
    <row r="223" spans="1:10" s="9" customFormat="1">
      <c r="A223" s="3"/>
      <c r="B223" s="422"/>
      <c r="C223" s="422"/>
      <c r="D223" t="s">
        <v>15</v>
      </c>
      <c r="E223" s="2">
        <v>5</v>
      </c>
      <c r="F223" s="23"/>
      <c r="G223" s="2">
        <f t="shared" si="3"/>
        <v>191.00000000000006</v>
      </c>
      <c r="J223" s="421"/>
    </row>
    <row r="224" spans="1:10" s="9" customFormat="1">
      <c r="A224" s="3">
        <v>43518</v>
      </c>
      <c r="B224" s="422">
        <v>17179</v>
      </c>
      <c r="C224" s="422" t="s">
        <v>17</v>
      </c>
      <c r="D224" t="s">
        <v>14</v>
      </c>
      <c r="E224" s="2"/>
      <c r="F224" s="23">
        <v>56</v>
      </c>
      <c r="G224" s="2">
        <f t="shared" si="3"/>
        <v>135.00000000000006</v>
      </c>
      <c r="J224" s="421"/>
    </row>
    <row r="225" spans="1:10" s="9" customFormat="1">
      <c r="A225" s="3">
        <v>43518</v>
      </c>
      <c r="B225" s="422">
        <v>17179</v>
      </c>
      <c r="C225" s="422" t="s">
        <v>17</v>
      </c>
      <c r="D225" t="s">
        <v>15</v>
      </c>
      <c r="E225" s="2"/>
      <c r="F225" s="23">
        <v>5</v>
      </c>
      <c r="G225" s="2">
        <f t="shared" si="3"/>
        <v>130.00000000000006</v>
      </c>
      <c r="J225" s="421"/>
    </row>
    <row r="226" spans="1:10" s="9" customFormat="1">
      <c r="A226" s="3">
        <v>43552</v>
      </c>
      <c r="B226" s="422">
        <v>17585</v>
      </c>
      <c r="C226" s="422" t="s">
        <v>17</v>
      </c>
      <c r="D226" t="s">
        <v>12</v>
      </c>
      <c r="E226" s="2"/>
      <c r="F226" s="23">
        <v>99.8</v>
      </c>
      <c r="G226" s="2">
        <f t="shared" si="3"/>
        <v>30.20000000000006</v>
      </c>
      <c r="J226" s="421"/>
    </row>
    <row r="227" spans="1:10" s="9" customFormat="1">
      <c r="A227" s="3">
        <v>43552</v>
      </c>
      <c r="B227" s="422">
        <v>17586</v>
      </c>
      <c r="C227" s="422" t="s">
        <v>17</v>
      </c>
      <c r="D227" t="s">
        <v>12</v>
      </c>
      <c r="E227" s="2"/>
      <c r="F227" s="23">
        <v>24.1</v>
      </c>
      <c r="G227" s="2">
        <f t="shared" si="3"/>
        <v>6.1000000000000583</v>
      </c>
      <c r="J227" s="421"/>
    </row>
    <row r="228" spans="1:10" s="9" customFormat="1">
      <c r="A228" s="3">
        <v>43608</v>
      </c>
      <c r="B228" s="422">
        <v>17965</v>
      </c>
      <c r="C228" s="422" t="s">
        <v>17</v>
      </c>
      <c r="D228" t="s">
        <v>13</v>
      </c>
      <c r="E228" s="2"/>
      <c r="F228" s="23">
        <v>6.1</v>
      </c>
      <c r="G228" s="2">
        <f t="shared" si="3"/>
        <v>5.8619775700208265E-14</v>
      </c>
      <c r="J228" s="421"/>
    </row>
    <row r="229" spans="1:10" s="9" customFormat="1">
      <c r="A229" s="31">
        <v>43555</v>
      </c>
      <c r="B229" s="421" t="s">
        <v>10</v>
      </c>
      <c r="C229" s="421" t="s">
        <v>18</v>
      </c>
      <c r="D229" t="s">
        <v>12</v>
      </c>
      <c r="E229" s="2">
        <v>115</v>
      </c>
      <c r="F229" s="23"/>
      <c r="G229" s="2">
        <f t="shared" si="3"/>
        <v>115.00000000000006</v>
      </c>
      <c r="J229" s="421"/>
    </row>
    <row r="230" spans="1:10" s="9" customFormat="1">
      <c r="A230" s="3"/>
      <c r="B230" s="422"/>
      <c r="C230" s="422"/>
      <c r="D230" t="s">
        <v>13</v>
      </c>
      <c r="E230" s="2">
        <v>4.9000000000000004</v>
      </c>
      <c r="F230" s="23"/>
      <c r="G230" s="2">
        <f t="shared" si="3"/>
        <v>119.90000000000006</v>
      </c>
      <c r="J230" s="421"/>
    </row>
    <row r="231" spans="1:10" s="9" customFormat="1">
      <c r="A231" s="3"/>
      <c r="B231" s="422"/>
      <c r="C231" s="422"/>
      <c r="D231" t="s">
        <v>14</v>
      </c>
      <c r="E231" s="2">
        <v>60</v>
      </c>
      <c r="F231" s="23"/>
      <c r="G231" s="2">
        <f t="shared" si="3"/>
        <v>179.90000000000006</v>
      </c>
      <c r="J231" s="421"/>
    </row>
    <row r="232" spans="1:10" s="9" customFormat="1">
      <c r="A232" s="3"/>
      <c r="B232" s="422"/>
      <c r="C232" s="422"/>
      <c r="D232" t="s">
        <v>15</v>
      </c>
      <c r="E232" s="2">
        <v>5</v>
      </c>
      <c r="F232" s="23"/>
      <c r="G232" s="2">
        <f t="shared" si="3"/>
        <v>184.90000000000006</v>
      </c>
      <c r="J232" s="421"/>
    </row>
    <row r="233" spans="1:10" s="9" customFormat="1">
      <c r="A233" s="3">
        <v>43587</v>
      </c>
      <c r="B233" s="422">
        <v>17720</v>
      </c>
      <c r="C233" s="422" t="s">
        <v>18</v>
      </c>
      <c r="D233" t="s">
        <v>14</v>
      </c>
      <c r="E233" s="2"/>
      <c r="F233" s="23">
        <v>60</v>
      </c>
      <c r="G233" s="2">
        <f t="shared" si="3"/>
        <v>124.90000000000006</v>
      </c>
      <c r="J233" s="421"/>
    </row>
    <row r="234" spans="1:10" s="9" customFormat="1">
      <c r="A234" s="3">
        <v>43587</v>
      </c>
      <c r="B234" s="422">
        <v>17720</v>
      </c>
      <c r="C234" s="422" t="s">
        <v>18</v>
      </c>
      <c r="D234" t="s">
        <v>15</v>
      </c>
      <c r="E234" s="2"/>
      <c r="F234" s="23">
        <v>5</v>
      </c>
      <c r="G234" s="2">
        <f t="shared" si="3"/>
        <v>119.90000000000006</v>
      </c>
      <c r="J234" s="421"/>
    </row>
    <row r="235" spans="1:10" s="9" customFormat="1">
      <c r="A235" s="3">
        <v>43608</v>
      </c>
      <c r="B235" s="422">
        <v>17965</v>
      </c>
      <c r="C235" s="422" t="s">
        <v>18</v>
      </c>
      <c r="D235" t="s">
        <v>12</v>
      </c>
      <c r="E235" s="2"/>
      <c r="F235" s="23">
        <v>115</v>
      </c>
      <c r="G235" s="2">
        <f t="shared" si="3"/>
        <v>4.9000000000000625</v>
      </c>
      <c r="J235" s="421"/>
    </row>
    <row r="236" spans="1:10" s="9" customFormat="1">
      <c r="A236" s="3">
        <v>43608</v>
      </c>
      <c r="B236" s="422">
        <v>17965</v>
      </c>
      <c r="C236" s="422" t="s">
        <v>18</v>
      </c>
      <c r="D236" t="s">
        <v>13</v>
      </c>
      <c r="E236" s="2"/>
      <c r="F236" s="23">
        <v>4.9000000000000004</v>
      </c>
      <c r="G236" s="2">
        <f t="shared" si="3"/>
        <v>6.2172489379008766E-14</v>
      </c>
      <c r="J236" s="421"/>
    </row>
    <row r="237" spans="1:10" s="9" customFormat="1">
      <c r="A237" s="31">
        <v>43585</v>
      </c>
      <c r="B237" s="421" t="s">
        <v>10</v>
      </c>
      <c r="C237" s="421" t="s">
        <v>19</v>
      </c>
      <c r="D237" t="s">
        <v>12</v>
      </c>
      <c r="E237" s="2">
        <v>116.4</v>
      </c>
      <c r="F237" s="23"/>
      <c r="G237" s="2">
        <f t="shared" si="3"/>
        <v>116.40000000000006</v>
      </c>
      <c r="J237" s="421"/>
    </row>
    <row r="238" spans="1:10" s="9" customFormat="1">
      <c r="A238" s="3"/>
      <c r="B238" s="422"/>
      <c r="C238" s="422"/>
      <c r="D238" t="s">
        <v>13</v>
      </c>
      <c r="E238" s="2">
        <v>4.5</v>
      </c>
      <c r="F238" s="23"/>
      <c r="G238" s="2">
        <f t="shared" si="3"/>
        <v>120.90000000000006</v>
      </c>
      <c r="J238" s="421"/>
    </row>
    <row r="239" spans="1:10" s="9" customFormat="1">
      <c r="A239" s="3"/>
      <c r="B239" s="422"/>
      <c r="C239" s="422"/>
      <c r="D239" t="s">
        <v>14</v>
      </c>
      <c r="E239" s="2">
        <v>60</v>
      </c>
      <c r="F239" s="23"/>
      <c r="G239" s="2">
        <f t="shared" si="3"/>
        <v>180.90000000000006</v>
      </c>
      <c r="J239" s="421"/>
    </row>
    <row r="240" spans="1:10" s="9" customFormat="1">
      <c r="A240" s="3"/>
      <c r="B240" s="422"/>
      <c r="C240" s="422"/>
      <c r="D240" t="s">
        <v>15</v>
      </c>
      <c r="E240" s="2">
        <v>5</v>
      </c>
      <c r="F240" s="23"/>
      <c r="G240" s="2">
        <f t="shared" si="3"/>
        <v>185.90000000000006</v>
      </c>
      <c r="J240" s="421"/>
    </row>
    <row r="241" spans="1:10" s="9" customFormat="1">
      <c r="A241" s="3">
        <v>43587</v>
      </c>
      <c r="B241" s="422">
        <v>17720</v>
      </c>
      <c r="C241" s="422" t="s">
        <v>19</v>
      </c>
      <c r="D241" t="s">
        <v>14</v>
      </c>
      <c r="E241" s="2"/>
      <c r="F241" s="23">
        <v>60</v>
      </c>
      <c r="G241" s="2">
        <f t="shared" si="3"/>
        <v>125.90000000000006</v>
      </c>
      <c r="J241" s="421"/>
    </row>
    <row r="242" spans="1:10" s="9" customFormat="1">
      <c r="A242" s="3">
        <v>43587</v>
      </c>
      <c r="B242" s="422">
        <v>17720</v>
      </c>
      <c r="C242" s="422" t="s">
        <v>19</v>
      </c>
      <c r="D242" t="s">
        <v>15</v>
      </c>
      <c r="E242" s="2"/>
      <c r="F242" s="23">
        <v>5</v>
      </c>
      <c r="G242" s="2">
        <f t="shared" si="3"/>
        <v>120.90000000000006</v>
      </c>
      <c r="J242" s="421"/>
    </row>
    <row r="243" spans="1:10" s="9" customFormat="1">
      <c r="A243" s="3">
        <v>43608</v>
      </c>
      <c r="B243" s="422">
        <v>17965</v>
      </c>
      <c r="C243" s="422" t="s">
        <v>19</v>
      </c>
      <c r="D243" t="s">
        <v>12</v>
      </c>
      <c r="E243" s="2"/>
      <c r="F243" s="23">
        <v>116.4</v>
      </c>
      <c r="G243" s="2">
        <f t="shared" si="3"/>
        <v>4.5000000000000568</v>
      </c>
      <c r="J243" s="421"/>
    </row>
    <row r="244" spans="1:10" s="9" customFormat="1">
      <c r="A244" s="3">
        <v>43608</v>
      </c>
      <c r="B244" s="422">
        <v>17965</v>
      </c>
      <c r="C244" s="422" t="s">
        <v>19</v>
      </c>
      <c r="D244" t="s">
        <v>13</v>
      </c>
      <c r="E244" s="2"/>
      <c r="F244" s="23">
        <v>4.5</v>
      </c>
      <c r="G244" s="2">
        <f t="shared" si="3"/>
        <v>5.6843418860808015E-14</v>
      </c>
      <c r="J244" s="421"/>
    </row>
    <row r="245" spans="1:10" s="9" customFormat="1">
      <c r="A245" s="31">
        <v>43616</v>
      </c>
      <c r="B245" s="421" t="s">
        <v>10</v>
      </c>
      <c r="C245" s="421" t="s">
        <v>20</v>
      </c>
      <c r="D245" t="s">
        <v>12</v>
      </c>
      <c r="E245" s="2">
        <v>107.3</v>
      </c>
      <c r="F245" s="23"/>
      <c r="G245" s="2">
        <f t="shared" si="3"/>
        <v>107.30000000000005</v>
      </c>
      <c r="J245" s="421"/>
    </row>
    <row r="246" spans="1:10" s="9" customFormat="1">
      <c r="A246" s="3"/>
      <c r="B246" s="422"/>
      <c r="C246" s="422"/>
      <c r="D246" t="s">
        <v>13</v>
      </c>
      <c r="E246" s="2">
        <v>5.2</v>
      </c>
      <c r="F246" s="23"/>
      <c r="G246" s="2">
        <f t="shared" si="3"/>
        <v>112.50000000000006</v>
      </c>
      <c r="J246" s="421"/>
    </row>
    <row r="247" spans="1:10" s="9" customFormat="1">
      <c r="A247" s="3"/>
      <c r="B247" s="422"/>
      <c r="C247" s="422"/>
      <c r="D247" t="s">
        <v>14</v>
      </c>
      <c r="E247" s="2">
        <v>60</v>
      </c>
      <c r="F247" s="23"/>
      <c r="G247" s="2">
        <f t="shared" si="3"/>
        <v>172.50000000000006</v>
      </c>
      <c r="J247" s="421"/>
    </row>
    <row r="248" spans="1:10" s="9" customFormat="1">
      <c r="A248" s="3"/>
      <c r="B248" s="422"/>
      <c r="C248" s="422"/>
      <c r="D248" t="s">
        <v>15</v>
      </c>
      <c r="E248" s="2">
        <v>5</v>
      </c>
      <c r="F248" s="23"/>
      <c r="G248" s="2">
        <f t="shared" si="3"/>
        <v>177.50000000000006</v>
      </c>
      <c r="J248" s="421"/>
    </row>
    <row r="249" spans="1:10" s="9" customFormat="1">
      <c r="A249" s="3">
        <v>43622</v>
      </c>
      <c r="B249" s="422">
        <v>18017</v>
      </c>
      <c r="C249" s="422" t="s">
        <v>20</v>
      </c>
      <c r="D249" t="s">
        <v>14</v>
      </c>
      <c r="E249" s="2"/>
      <c r="F249" s="23">
        <v>60</v>
      </c>
      <c r="G249" s="2">
        <f t="shared" si="3"/>
        <v>117.50000000000006</v>
      </c>
      <c r="J249" s="421"/>
    </row>
    <row r="250" spans="1:10" s="9" customFormat="1">
      <c r="A250" s="3">
        <v>43622</v>
      </c>
      <c r="B250" s="422">
        <v>18017</v>
      </c>
      <c r="C250" s="422" t="s">
        <v>20</v>
      </c>
      <c r="D250" t="s">
        <v>15</v>
      </c>
      <c r="E250" s="2"/>
      <c r="F250" s="23">
        <v>5</v>
      </c>
      <c r="G250" s="2">
        <f t="shared" si="3"/>
        <v>112.50000000000006</v>
      </c>
      <c r="J250" s="421"/>
    </row>
    <row r="251" spans="1:10" s="9" customFormat="1">
      <c r="A251" s="3">
        <v>43682</v>
      </c>
      <c r="B251" s="422">
        <v>18421</v>
      </c>
      <c r="C251" s="422" t="s">
        <v>20</v>
      </c>
      <c r="D251" t="s">
        <v>12</v>
      </c>
      <c r="E251" s="2"/>
      <c r="F251" s="23">
        <v>107.3</v>
      </c>
      <c r="G251" s="2">
        <f t="shared" si="3"/>
        <v>5.2000000000000597</v>
      </c>
      <c r="J251" s="421"/>
    </row>
    <row r="252" spans="1:10" s="9" customFormat="1">
      <c r="A252" s="3">
        <v>43682</v>
      </c>
      <c r="B252" s="422">
        <v>18421</v>
      </c>
      <c r="C252" s="422" t="s">
        <v>20</v>
      </c>
      <c r="D252" t="s">
        <v>13</v>
      </c>
      <c r="E252" s="2"/>
      <c r="F252" s="23">
        <v>5.2</v>
      </c>
      <c r="G252" s="2">
        <f t="shared" si="3"/>
        <v>5.9507954119908391E-14</v>
      </c>
      <c r="J252" s="421"/>
    </row>
    <row r="253" spans="1:10" s="9" customFormat="1">
      <c r="A253" s="31">
        <v>43646</v>
      </c>
      <c r="B253" s="421" t="s">
        <v>10</v>
      </c>
      <c r="C253" s="421" t="s">
        <v>21</v>
      </c>
      <c r="D253" t="s">
        <v>12</v>
      </c>
      <c r="E253" s="2">
        <v>108.6</v>
      </c>
      <c r="F253" s="23"/>
      <c r="G253" s="2">
        <f t="shared" si="3"/>
        <v>108.60000000000005</v>
      </c>
      <c r="J253" s="421"/>
    </row>
    <row r="254" spans="1:10" s="9" customFormat="1">
      <c r="A254" s="3"/>
      <c r="B254" s="422"/>
      <c r="C254" s="422"/>
      <c r="D254" t="s">
        <v>13</v>
      </c>
      <c r="E254" s="2">
        <v>4.9000000000000004</v>
      </c>
      <c r="F254" s="23"/>
      <c r="G254" s="2">
        <f t="shared" si="3"/>
        <v>113.50000000000006</v>
      </c>
      <c r="J254" s="421"/>
    </row>
    <row r="255" spans="1:10" s="9" customFormat="1">
      <c r="A255" s="3"/>
      <c r="B255" s="422"/>
      <c r="C255" s="422"/>
      <c r="D255" t="s">
        <v>14</v>
      </c>
      <c r="E255" s="2">
        <v>60</v>
      </c>
      <c r="F255" s="23"/>
      <c r="G255" s="2">
        <f t="shared" si="3"/>
        <v>173.50000000000006</v>
      </c>
      <c r="J255" s="421"/>
    </row>
    <row r="256" spans="1:10" s="9" customFormat="1">
      <c r="A256" s="3"/>
      <c r="B256" s="422"/>
      <c r="C256" s="422"/>
      <c r="D256" t="s">
        <v>15</v>
      </c>
      <c r="E256" s="2">
        <v>5</v>
      </c>
      <c r="F256" s="23"/>
      <c r="G256" s="2">
        <f t="shared" si="3"/>
        <v>178.50000000000006</v>
      </c>
      <c r="J256" s="421"/>
    </row>
    <row r="257" spans="1:10" s="9" customFormat="1">
      <c r="A257" s="3">
        <v>43651</v>
      </c>
      <c r="B257" s="422">
        <v>18199</v>
      </c>
      <c r="C257" s="422" t="s">
        <v>21</v>
      </c>
      <c r="D257" t="s">
        <v>14</v>
      </c>
      <c r="E257" s="2"/>
      <c r="F257" s="23">
        <v>60</v>
      </c>
      <c r="G257" s="2">
        <f t="shared" si="3"/>
        <v>118.50000000000006</v>
      </c>
      <c r="J257" s="421"/>
    </row>
    <row r="258" spans="1:10" s="9" customFormat="1">
      <c r="A258" s="3">
        <v>43651</v>
      </c>
      <c r="B258" s="422">
        <v>18199</v>
      </c>
      <c r="C258" s="422" t="s">
        <v>21</v>
      </c>
      <c r="D258" t="s">
        <v>15</v>
      </c>
      <c r="E258" s="2"/>
      <c r="F258" s="23">
        <v>5</v>
      </c>
      <c r="G258" s="2">
        <f t="shared" si="3"/>
        <v>113.50000000000006</v>
      </c>
      <c r="J258" s="421"/>
    </row>
    <row r="259" spans="1:10" s="9" customFormat="1">
      <c r="A259" s="3">
        <v>43682</v>
      </c>
      <c r="B259" s="422">
        <v>18421</v>
      </c>
      <c r="C259" s="422" t="s">
        <v>21</v>
      </c>
      <c r="D259" t="s">
        <v>12</v>
      </c>
      <c r="E259" s="2"/>
      <c r="F259" s="23">
        <v>108.6</v>
      </c>
      <c r="G259" s="2">
        <f t="shared" si="3"/>
        <v>4.9000000000000625</v>
      </c>
      <c r="J259" s="421"/>
    </row>
    <row r="260" spans="1:10" s="9" customFormat="1">
      <c r="A260" s="3">
        <v>43682</v>
      </c>
      <c r="B260" s="422">
        <v>18421</v>
      </c>
      <c r="C260" s="422" t="s">
        <v>21</v>
      </c>
      <c r="D260" t="s">
        <v>13</v>
      </c>
      <c r="E260" s="2"/>
      <c r="F260" s="23">
        <v>4.9000000000000004</v>
      </c>
      <c r="G260" s="2">
        <f t="shared" si="3"/>
        <v>6.2172489379008766E-14</v>
      </c>
      <c r="J260" s="421"/>
    </row>
    <row r="261" spans="1:10" s="9" customFormat="1">
      <c r="A261" s="31">
        <v>43677</v>
      </c>
      <c r="B261" s="421" t="s">
        <v>10</v>
      </c>
      <c r="C261" s="421" t="s">
        <v>22</v>
      </c>
      <c r="D261" t="s">
        <v>12</v>
      </c>
      <c r="E261" s="2">
        <v>108.7</v>
      </c>
      <c r="F261" s="23"/>
      <c r="G261" s="2">
        <f t="shared" si="3"/>
        <v>108.70000000000006</v>
      </c>
      <c r="J261" s="421"/>
    </row>
    <row r="262" spans="1:10" s="9" customFormat="1">
      <c r="A262" s="3"/>
      <c r="B262" s="422"/>
      <c r="C262" s="422"/>
      <c r="D262" t="s">
        <v>13</v>
      </c>
      <c r="E262" s="2">
        <v>4.8</v>
      </c>
      <c r="F262" s="23"/>
      <c r="G262" s="2">
        <f t="shared" si="3"/>
        <v>113.50000000000006</v>
      </c>
      <c r="J262" s="421"/>
    </row>
    <row r="263" spans="1:10" s="9" customFormat="1">
      <c r="A263" s="3"/>
      <c r="B263" s="422"/>
      <c r="C263" s="422"/>
      <c r="D263" t="s">
        <v>14</v>
      </c>
      <c r="E263" s="2">
        <v>60</v>
      </c>
      <c r="F263" s="23"/>
      <c r="G263" s="2">
        <f t="shared" si="3"/>
        <v>173.50000000000006</v>
      </c>
      <c r="J263" s="421"/>
    </row>
    <row r="264" spans="1:10" s="9" customFormat="1">
      <c r="A264" s="3"/>
      <c r="B264" s="422"/>
      <c r="C264" s="422"/>
      <c r="D264" t="s">
        <v>15</v>
      </c>
      <c r="E264" s="2">
        <v>5</v>
      </c>
      <c r="F264" s="23"/>
      <c r="G264" s="2">
        <f t="shared" si="3"/>
        <v>178.50000000000006</v>
      </c>
      <c r="J264" s="421"/>
    </row>
    <row r="265" spans="1:10" s="9" customFormat="1">
      <c r="A265" s="3">
        <v>43678</v>
      </c>
      <c r="B265" s="422">
        <v>18364</v>
      </c>
      <c r="C265" s="422" t="s">
        <v>22</v>
      </c>
      <c r="D265" t="s">
        <v>14</v>
      </c>
      <c r="E265" s="2"/>
      <c r="F265" s="23">
        <v>60</v>
      </c>
      <c r="G265" s="2">
        <f t="shared" si="3"/>
        <v>118.50000000000006</v>
      </c>
      <c r="J265" s="421"/>
    </row>
    <row r="266" spans="1:10" s="9" customFormat="1">
      <c r="A266" s="3">
        <v>43678</v>
      </c>
      <c r="B266" s="422">
        <v>18364</v>
      </c>
      <c r="C266" s="422" t="s">
        <v>22</v>
      </c>
      <c r="D266" t="s">
        <v>15</v>
      </c>
      <c r="E266" s="2"/>
      <c r="F266" s="23">
        <v>5</v>
      </c>
      <c r="G266" s="2">
        <f t="shared" si="3"/>
        <v>113.50000000000006</v>
      </c>
      <c r="J266" s="421"/>
    </row>
    <row r="267" spans="1:10" s="9" customFormat="1">
      <c r="A267" s="3">
        <v>43742</v>
      </c>
      <c r="B267" s="422">
        <v>18869</v>
      </c>
      <c r="C267" s="422" t="s">
        <v>22</v>
      </c>
      <c r="D267" t="s">
        <v>12</v>
      </c>
      <c r="E267" s="2"/>
      <c r="F267" s="23">
        <v>108.7</v>
      </c>
      <c r="G267" s="2">
        <f t="shared" si="3"/>
        <v>4.800000000000054</v>
      </c>
      <c r="J267" s="421"/>
    </row>
    <row r="268" spans="1:10" s="9" customFormat="1">
      <c r="A268" s="3">
        <v>43742</v>
      </c>
      <c r="B268" s="422">
        <v>18869</v>
      </c>
      <c r="C268" s="422" t="s">
        <v>22</v>
      </c>
      <c r="D268" t="s">
        <v>13</v>
      </c>
      <c r="E268" s="2"/>
      <c r="F268" s="23">
        <v>4.8</v>
      </c>
      <c r="G268" s="2">
        <f t="shared" si="3"/>
        <v>5.4178883601707639E-14</v>
      </c>
      <c r="J268" s="421"/>
    </row>
    <row r="269" spans="1:10" s="9" customFormat="1">
      <c r="A269" s="31">
        <v>43708</v>
      </c>
      <c r="B269" s="421" t="s">
        <v>10</v>
      </c>
      <c r="C269" s="421" t="s">
        <v>23</v>
      </c>
      <c r="D269" t="s">
        <v>12</v>
      </c>
      <c r="E269" s="2">
        <v>105.7</v>
      </c>
      <c r="F269" s="23"/>
      <c r="G269" s="2">
        <f t="shared" si="3"/>
        <v>105.70000000000006</v>
      </c>
      <c r="J269" s="421"/>
    </row>
    <row r="270" spans="1:10" s="9" customFormat="1">
      <c r="A270" s="3"/>
      <c r="B270" s="422"/>
      <c r="C270" s="422"/>
      <c r="D270" t="s">
        <v>13</v>
      </c>
      <c r="E270" s="2">
        <v>4.5999999999999996</v>
      </c>
      <c r="F270" s="23"/>
      <c r="G270" s="2">
        <f t="shared" si="3"/>
        <v>110.30000000000005</v>
      </c>
      <c r="J270" s="421"/>
    </row>
    <row r="271" spans="1:10" s="9" customFormat="1">
      <c r="A271" s="3"/>
      <c r="B271" s="422"/>
      <c r="C271" s="422"/>
      <c r="D271" t="s">
        <v>14</v>
      </c>
      <c r="E271" s="2">
        <v>60</v>
      </c>
      <c r="F271" s="23"/>
      <c r="G271" s="2">
        <f t="shared" si="3"/>
        <v>170.30000000000007</v>
      </c>
      <c r="J271" s="421"/>
    </row>
    <row r="272" spans="1:10" s="9" customFormat="1">
      <c r="A272" s="3"/>
      <c r="B272" s="422"/>
      <c r="C272" s="422"/>
      <c r="D272" t="s">
        <v>15</v>
      </c>
      <c r="E272" s="2">
        <v>5</v>
      </c>
      <c r="F272" s="23"/>
      <c r="G272" s="2">
        <f t="shared" si="3"/>
        <v>175.30000000000007</v>
      </c>
      <c r="J272" s="421"/>
    </row>
    <row r="273" spans="1:10" s="9" customFormat="1">
      <c r="A273" s="3"/>
      <c r="B273" s="422"/>
      <c r="C273" s="422"/>
      <c r="D273" t="s">
        <v>179</v>
      </c>
      <c r="E273" s="2">
        <v>25</v>
      </c>
      <c r="F273" s="23"/>
      <c r="G273" s="2">
        <f t="shared" si="3"/>
        <v>200.30000000000007</v>
      </c>
      <c r="J273" s="421"/>
    </row>
    <row r="274" spans="1:10" s="9" customFormat="1">
      <c r="A274" s="3">
        <v>43700</v>
      </c>
      <c r="B274" s="422">
        <v>18536</v>
      </c>
      <c r="C274" s="422" t="s">
        <v>23</v>
      </c>
      <c r="D274" t="s">
        <v>14</v>
      </c>
      <c r="E274" s="2"/>
      <c r="F274" s="23">
        <v>60</v>
      </c>
      <c r="G274" s="2">
        <f t="shared" si="3"/>
        <v>140.30000000000007</v>
      </c>
      <c r="J274" s="421"/>
    </row>
    <row r="275" spans="1:10" s="9" customFormat="1">
      <c r="A275" s="3">
        <v>43700</v>
      </c>
      <c r="B275" s="422">
        <v>18536</v>
      </c>
      <c r="C275" s="422" t="s">
        <v>23</v>
      </c>
      <c r="D275" t="s">
        <v>15</v>
      </c>
      <c r="E275" s="2"/>
      <c r="F275" s="23">
        <v>5</v>
      </c>
      <c r="G275" s="2">
        <f t="shared" si="3"/>
        <v>135.30000000000007</v>
      </c>
      <c r="J275" s="421"/>
    </row>
    <row r="276" spans="1:10" s="9" customFormat="1">
      <c r="A276" s="3">
        <v>43742</v>
      </c>
      <c r="B276" s="422">
        <v>18869</v>
      </c>
      <c r="C276" s="422" t="s">
        <v>23</v>
      </c>
      <c r="D276" t="s">
        <v>12</v>
      </c>
      <c r="E276" s="2"/>
      <c r="F276" s="23">
        <v>105.7</v>
      </c>
      <c r="G276" s="2">
        <f t="shared" si="3"/>
        <v>29.600000000000065</v>
      </c>
      <c r="J276" s="421"/>
    </row>
    <row r="277" spans="1:10" s="9" customFormat="1">
      <c r="A277" s="3">
        <v>43742</v>
      </c>
      <c r="B277" s="422">
        <v>18869</v>
      </c>
      <c r="C277" s="422" t="s">
        <v>23</v>
      </c>
      <c r="D277" t="s">
        <v>13</v>
      </c>
      <c r="E277" s="2"/>
      <c r="F277" s="23">
        <v>4.5999999999999996</v>
      </c>
      <c r="G277" s="2">
        <f t="shared" si="3"/>
        <v>25.000000000000064</v>
      </c>
      <c r="J277" s="421"/>
    </row>
    <row r="278" spans="1:10" s="9" customFormat="1">
      <c r="A278" s="3">
        <v>43763</v>
      </c>
      <c r="B278" s="422">
        <v>9553</v>
      </c>
      <c r="C278" s="422" t="s">
        <v>23</v>
      </c>
      <c r="D278" t="s">
        <v>179</v>
      </c>
      <c r="E278" s="2"/>
      <c r="F278" s="23">
        <v>25</v>
      </c>
      <c r="G278" s="2">
        <f t="shared" si="3"/>
        <v>6.3948846218409017E-14</v>
      </c>
      <c r="J278" s="421"/>
    </row>
    <row r="279" spans="1:10" s="9" customFormat="1">
      <c r="A279" s="31">
        <v>43738</v>
      </c>
      <c r="B279" s="421" t="s">
        <v>10</v>
      </c>
      <c r="C279" s="421" t="s">
        <v>24</v>
      </c>
      <c r="D279" t="s">
        <v>12</v>
      </c>
      <c r="E279" s="2">
        <v>106.2</v>
      </c>
      <c r="F279" s="23"/>
      <c r="G279" s="2">
        <f t="shared" si="3"/>
        <v>106.20000000000007</v>
      </c>
      <c r="J279" s="421"/>
    </row>
    <row r="280" spans="1:10" s="9" customFormat="1">
      <c r="A280" s="3"/>
      <c r="B280" s="422"/>
      <c r="C280" s="422"/>
      <c r="D280" t="s">
        <v>13</v>
      </c>
      <c r="E280" s="2">
        <v>4.7</v>
      </c>
      <c r="F280" s="23"/>
      <c r="G280" s="2">
        <f t="shared" si="3"/>
        <v>110.90000000000008</v>
      </c>
      <c r="J280" s="421"/>
    </row>
    <row r="281" spans="1:10" s="9" customFormat="1">
      <c r="A281" s="3"/>
      <c r="B281" s="422"/>
      <c r="C281" s="422"/>
      <c r="D281" t="s">
        <v>14</v>
      </c>
      <c r="E281" s="2">
        <v>60</v>
      </c>
      <c r="F281" s="23"/>
      <c r="G281" s="2">
        <f t="shared" si="3"/>
        <v>170.90000000000009</v>
      </c>
      <c r="J281" s="421"/>
    </row>
    <row r="282" spans="1:10" s="9" customFormat="1">
      <c r="A282" s="3"/>
      <c r="B282" s="422"/>
      <c r="C282" s="422"/>
      <c r="D282" t="s">
        <v>15</v>
      </c>
      <c r="E282" s="2">
        <v>5</v>
      </c>
      <c r="F282" s="23"/>
      <c r="G282" s="2">
        <f t="shared" si="3"/>
        <v>175.90000000000009</v>
      </c>
      <c r="J282" s="421"/>
    </row>
    <row r="283" spans="1:10" s="9" customFormat="1">
      <c r="A283" s="3">
        <v>43742</v>
      </c>
      <c r="B283" s="422">
        <v>18858</v>
      </c>
      <c r="C283" s="422" t="s">
        <v>24</v>
      </c>
      <c r="D283" t="s">
        <v>14</v>
      </c>
      <c r="E283" s="2"/>
      <c r="F283" s="23">
        <v>60</v>
      </c>
      <c r="G283" s="2">
        <f t="shared" si="3"/>
        <v>115.90000000000009</v>
      </c>
      <c r="J283" s="421"/>
    </row>
    <row r="284" spans="1:10" s="9" customFormat="1">
      <c r="A284" s="3">
        <v>43742</v>
      </c>
      <c r="B284" s="422">
        <v>18858</v>
      </c>
      <c r="C284" s="422" t="s">
        <v>24</v>
      </c>
      <c r="D284" t="s">
        <v>15</v>
      </c>
      <c r="E284" s="2"/>
      <c r="F284" s="23">
        <v>5</v>
      </c>
      <c r="G284" s="2">
        <f t="shared" si="3"/>
        <v>110.90000000000009</v>
      </c>
      <c r="J284" s="421"/>
    </row>
    <row r="285" spans="1:10" s="9" customFormat="1">
      <c r="A285" s="3">
        <v>43763</v>
      </c>
      <c r="B285" s="422">
        <v>19005</v>
      </c>
      <c r="C285" s="422" t="s">
        <v>24</v>
      </c>
      <c r="D285" t="s">
        <v>12</v>
      </c>
      <c r="E285" s="2"/>
      <c r="F285" s="23">
        <v>106.2</v>
      </c>
      <c r="G285" s="2">
        <f t="shared" si="3"/>
        <v>4.7000000000000881</v>
      </c>
      <c r="J285" s="421"/>
    </row>
    <row r="286" spans="1:10" s="9" customFormat="1">
      <c r="A286" s="3">
        <v>43763</v>
      </c>
      <c r="B286" s="422">
        <v>19005</v>
      </c>
      <c r="C286" s="422" t="s">
        <v>24</v>
      </c>
      <c r="D286" t="s">
        <v>13</v>
      </c>
      <c r="E286" s="2"/>
      <c r="F286" s="23">
        <v>4.7</v>
      </c>
      <c r="G286" s="2">
        <f t="shared" ref="G286:G361" si="4">+G285+E286-F286</f>
        <v>8.7929663550312398E-14</v>
      </c>
      <c r="J286" s="421"/>
    </row>
    <row r="287" spans="1:10" s="9" customFormat="1">
      <c r="A287" s="31">
        <v>43769</v>
      </c>
      <c r="B287" s="421" t="s">
        <v>10</v>
      </c>
      <c r="C287" s="421" t="s">
        <v>25</v>
      </c>
      <c r="D287" t="s">
        <v>12</v>
      </c>
      <c r="E287" s="2">
        <v>106.9</v>
      </c>
      <c r="F287" s="23"/>
      <c r="G287" s="2">
        <f t="shared" si="4"/>
        <v>106.90000000000009</v>
      </c>
      <c r="J287" s="421"/>
    </row>
    <row r="288" spans="1:10" s="9" customFormat="1">
      <c r="A288" s="3"/>
      <c r="B288" s="422"/>
      <c r="C288" s="422"/>
      <c r="D288" t="s">
        <v>13</v>
      </c>
      <c r="E288" s="2">
        <v>4.5</v>
      </c>
      <c r="F288" s="23"/>
      <c r="G288" s="2">
        <f t="shared" si="4"/>
        <v>111.40000000000009</v>
      </c>
      <c r="J288" s="421"/>
    </row>
    <row r="289" spans="1:10" s="9" customFormat="1">
      <c r="A289" s="3"/>
      <c r="B289" s="422"/>
      <c r="C289" s="422"/>
      <c r="D289" t="s">
        <v>14</v>
      </c>
      <c r="E289" s="2">
        <v>60</v>
      </c>
      <c r="F289" s="23"/>
      <c r="G289" s="2">
        <f t="shared" si="4"/>
        <v>171.40000000000009</v>
      </c>
      <c r="J289" s="421"/>
    </row>
    <row r="290" spans="1:10" s="9" customFormat="1">
      <c r="A290" s="3"/>
      <c r="B290" s="422"/>
      <c r="C290" s="422"/>
      <c r="D290" t="s">
        <v>15</v>
      </c>
      <c r="E290" s="2">
        <v>5</v>
      </c>
      <c r="F290" s="23"/>
      <c r="G290" s="2">
        <f t="shared" si="4"/>
        <v>176.40000000000009</v>
      </c>
      <c r="J290" s="421"/>
    </row>
    <row r="291" spans="1:10" s="9" customFormat="1">
      <c r="A291" s="3">
        <v>43804</v>
      </c>
      <c r="B291" s="422">
        <v>19294</v>
      </c>
      <c r="C291" s="422" t="s">
        <v>25</v>
      </c>
      <c r="D291" t="s">
        <v>14</v>
      </c>
      <c r="E291" s="2"/>
      <c r="F291" s="23">
        <v>60</v>
      </c>
      <c r="G291" s="2">
        <f t="shared" si="4"/>
        <v>116.40000000000009</v>
      </c>
      <c r="J291" s="421"/>
    </row>
    <row r="292" spans="1:10" s="9" customFormat="1">
      <c r="A292" s="3">
        <v>43804</v>
      </c>
      <c r="B292" s="422">
        <v>19294</v>
      </c>
      <c r="C292" s="422" t="s">
        <v>25</v>
      </c>
      <c r="D292" t="s">
        <v>15</v>
      </c>
      <c r="E292" s="2"/>
      <c r="F292" s="23">
        <v>5</v>
      </c>
      <c r="G292" s="2">
        <f t="shared" si="4"/>
        <v>111.40000000000009</v>
      </c>
      <c r="J292" s="421"/>
    </row>
    <row r="293" spans="1:10" s="9" customFormat="1">
      <c r="A293" s="3">
        <v>43838</v>
      </c>
      <c r="B293" s="422">
        <v>19509</v>
      </c>
      <c r="C293" s="422" t="s">
        <v>25</v>
      </c>
      <c r="D293" t="s">
        <v>12</v>
      </c>
      <c r="E293" s="2"/>
      <c r="F293" s="23">
        <v>106.9</v>
      </c>
      <c r="G293" s="2">
        <f t="shared" si="4"/>
        <v>4.5000000000000853</v>
      </c>
      <c r="J293" s="421"/>
    </row>
    <row r="294" spans="1:10" s="9" customFormat="1">
      <c r="A294" s="3">
        <v>43838</v>
      </c>
      <c r="B294" s="422">
        <v>19509</v>
      </c>
      <c r="C294" s="422" t="s">
        <v>25</v>
      </c>
      <c r="D294" t="s">
        <v>13</v>
      </c>
      <c r="E294" s="2"/>
      <c r="F294" s="23">
        <v>4.5</v>
      </c>
      <c r="G294" s="2">
        <f t="shared" si="4"/>
        <v>8.5265128291212022E-14</v>
      </c>
      <c r="J294" s="421"/>
    </row>
    <row r="295" spans="1:10" s="9" customFormat="1">
      <c r="A295" s="31">
        <v>43799</v>
      </c>
      <c r="B295" s="421" t="s">
        <v>10</v>
      </c>
      <c r="C295" s="421" t="s">
        <v>26</v>
      </c>
      <c r="D295" t="s">
        <v>12</v>
      </c>
      <c r="E295" s="2">
        <v>119.7</v>
      </c>
      <c r="F295" s="23"/>
      <c r="G295" s="2">
        <f t="shared" si="4"/>
        <v>119.70000000000009</v>
      </c>
      <c r="J295" s="421"/>
    </row>
    <row r="296" spans="1:10" s="9" customFormat="1">
      <c r="A296" s="3"/>
      <c r="B296" s="422"/>
      <c r="C296" s="422"/>
      <c r="D296" t="s">
        <v>13</v>
      </c>
      <c r="E296" s="2">
        <v>4.7</v>
      </c>
      <c r="F296" s="23"/>
      <c r="G296" s="2">
        <f t="shared" si="4"/>
        <v>124.40000000000009</v>
      </c>
      <c r="J296" s="421"/>
    </row>
    <row r="297" spans="1:10" s="9" customFormat="1">
      <c r="A297" s="3"/>
      <c r="B297" s="422"/>
      <c r="C297" s="422"/>
      <c r="D297" t="s">
        <v>14</v>
      </c>
      <c r="E297" s="2">
        <v>60</v>
      </c>
      <c r="F297" s="23"/>
      <c r="G297" s="2">
        <f t="shared" si="4"/>
        <v>184.40000000000009</v>
      </c>
      <c r="J297" s="421"/>
    </row>
    <row r="298" spans="1:10" s="9" customFormat="1">
      <c r="A298" s="3"/>
      <c r="B298" s="422"/>
      <c r="C298" s="422"/>
      <c r="D298" t="s">
        <v>15</v>
      </c>
      <c r="E298" s="2">
        <v>5</v>
      </c>
      <c r="F298" s="23"/>
      <c r="G298" s="2">
        <f t="shared" si="4"/>
        <v>189.40000000000009</v>
      </c>
      <c r="J298" s="421"/>
    </row>
    <row r="299" spans="1:10" s="9" customFormat="1">
      <c r="A299" s="3">
        <v>43804</v>
      </c>
      <c r="B299" s="422">
        <v>19294</v>
      </c>
      <c r="C299" s="422" t="s">
        <v>26</v>
      </c>
      <c r="D299" t="s">
        <v>14</v>
      </c>
      <c r="E299" s="2"/>
      <c r="F299" s="23">
        <v>60</v>
      </c>
      <c r="G299" s="2">
        <f t="shared" si="4"/>
        <v>129.40000000000009</v>
      </c>
      <c r="J299" s="421"/>
    </row>
    <row r="300" spans="1:10" s="9" customFormat="1">
      <c r="A300" s="3">
        <v>43804</v>
      </c>
      <c r="B300" s="422">
        <v>19294</v>
      </c>
      <c r="C300" s="422" t="s">
        <v>26</v>
      </c>
      <c r="D300" t="s">
        <v>15</v>
      </c>
      <c r="E300" s="2"/>
      <c r="F300" s="23">
        <v>5</v>
      </c>
      <c r="G300" s="2">
        <f t="shared" si="4"/>
        <v>124.40000000000009</v>
      </c>
      <c r="J300" s="421"/>
    </row>
    <row r="301" spans="1:10" s="9" customFormat="1">
      <c r="A301" s="3">
        <v>43838</v>
      </c>
      <c r="B301" s="422">
        <v>19509</v>
      </c>
      <c r="C301" s="422" t="s">
        <v>26</v>
      </c>
      <c r="D301" t="s">
        <v>12</v>
      </c>
      <c r="E301" s="2"/>
      <c r="F301" s="23">
        <v>119.7</v>
      </c>
      <c r="G301" s="2">
        <f t="shared" si="4"/>
        <v>4.7000000000000881</v>
      </c>
      <c r="J301" s="421"/>
    </row>
    <row r="302" spans="1:10" s="9" customFormat="1">
      <c r="A302" s="3">
        <v>43838</v>
      </c>
      <c r="B302" s="422">
        <v>19509</v>
      </c>
      <c r="C302" s="422" t="s">
        <v>26</v>
      </c>
      <c r="D302" t="s">
        <v>13</v>
      </c>
      <c r="E302" s="2"/>
      <c r="F302" s="23">
        <v>4.7</v>
      </c>
      <c r="G302" s="2">
        <f t="shared" si="4"/>
        <v>8.7929663550312398E-14</v>
      </c>
      <c r="J302" s="421"/>
    </row>
    <row r="303" spans="1:10" s="9" customFormat="1">
      <c r="A303" s="31">
        <v>43830</v>
      </c>
      <c r="B303" s="421" t="s">
        <v>10</v>
      </c>
      <c r="C303" s="421" t="s">
        <v>27</v>
      </c>
      <c r="D303" t="s">
        <v>12</v>
      </c>
      <c r="E303" s="2">
        <v>125.2</v>
      </c>
      <c r="F303" s="23"/>
      <c r="G303" s="2">
        <f t="shared" si="4"/>
        <v>125.20000000000009</v>
      </c>
      <c r="J303" s="421"/>
    </row>
    <row r="304" spans="1:10" s="9" customFormat="1">
      <c r="A304" s="3"/>
      <c r="B304" s="422"/>
      <c r="C304" s="422"/>
      <c r="D304" t="s">
        <v>13</v>
      </c>
      <c r="E304" s="2">
        <v>4.7</v>
      </c>
      <c r="F304" s="23"/>
      <c r="G304" s="2">
        <f t="shared" si="4"/>
        <v>129.90000000000009</v>
      </c>
      <c r="J304" s="421"/>
    </row>
    <row r="305" spans="1:10" s="9" customFormat="1">
      <c r="A305" s="3"/>
      <c r="B305" s="422"/>
      <c r="C305" s="422"/>
      <c r="D305" t="s">
        <v>14</v>
      </c>
      <c r="E305" s="2">
        <v>60</v>
      </c>
      <c r="F305" s="23"/>
      <c r="G305" s="2">
        <f t="shared" si="4"/>
        <v>189.90000000000009</v>
      </c>
      <c r="J305" s="421"/>
    </row>
    <row r="306" spans="1:10" s="9" customFormat="1">
      <c r="A306" s="3"/>
      <c r="B306" s="422"/>
      <c r="C306" s="422"/>
      <c r="D306" t="s">
        <v>15</v>
      </c>
      <c r="E306" s="2">
        <v>5</v>
      </c>
      <c r="F306" s="23"/>
      <c r="G306" s="2">
        <f t="shared" si="4"/>
        <v>194.90000000000009</v>
      </c>
      <c r="J306" s="421"/>
    </row>
    <row r="307" spans="1:10" s="9" customFormat="1">
      <c r="A307" s="3">
        <v>43827</v>
      </c>
      <c r="B307" s="422">
        <v>19435</v>
      </c>
      <c r="C307" s="422" t="s">
        <v>27</v>
      </c>
      <c r="D307" t="s">
        <v>14</v>
      </c>
      <c r="E307" s="2"/>
      <c r="F307" s="23">
        <v>60</v>
      </c>
      <c r="G307" s="2">
        <f t="shared" si="4"/>
        <v>134.90000000000009</v>
      </c>
      <c r="J307" s="421"/>
    </row>
    <row r="308" spans="1:10" s="9" customFormat="1">
      <c r="A308" s="3">
        <v>43827</v>
      </c>
      <c r="B308" s="422">
        <v>19435</v>
      </c>
      <c r="C308" s="422" t="s">
        <v>27</v>
      </c>
      <c r="D308" t="s">
        <v>15</v>
      </c>
      <c r="E308" s="2"/>
      <c r="F308" s="23">
        <v>5</v>
      </c>
      <c r="G308" s="2">
        <f t="shared" si="4"/>
        <v>129.90000000000009</v>
      </c>
      <c r="J308" s="421"/>
    </row>
    <row r="309" spans="1:10" s="9" customFormat="1">
      <c r="A309" s="3">
        <v>43855</v>
      </c>
      <c r="B309" s="422">
        <v>19664</v>
      </c>
      <c r="C309" s="422" t="s">
        <v>27</v>
      </c>
      <c r="D309" t="s">
        <v>12</v>
      </c>
      <c r="E309" s="2"/>
      <c r="F309" s="2">
        <v>125.2</v>
      </c>
      <c r="G309" s="2">
        <f t="shared" si="4"/>
        <v>4.7000000000000881</v>
      </c>
      <c r="J309" s="421"/>
    </row>
    <row r="310" spans="1:10" s="9" customFormat="1">
      <c r="A310" s="3">
        <v>43855</v>
      </c>
      <c r="B310" s="422">
        <v>19664</v>
      </c>
      <c r="C310" s="422" t="s">
        <v>27</v>
      </c>
      <c r="D310" t="s">
        <v>13</v>
      </c>
      <c r="E310" s="2"/>
      <c r="F310" s="2">
        <v>4.7</v>
      </c>
      <c r="G310" s="2">
        <f t="shared" si="4"/>
        <v>8.7929663550312398E-14</v>
      </c>
      <c r="J310" s="421"/>
    </row>
    <row r="311" spans="1:10" s="9" customFormat="1">
      <c r="A311" s="31">
        <v>43861</v>
      </c>
      <c r="B311" s="421" t="s">
        <v>10</v>
      </c>
      <c r="C311" s="421" t="s">
        <v>11</v>
      </c>
      <c r="D311" t="s">
        <v>12</v>
      </c>
      <c r="E311" s="2">
        <v>130</v>
      </c>
      <c r="F311" s="2"/>
      <c r="G311" s="2">
        <f t="shared" si="4"/>
        <v>130.00000000000009</v>
      </c>
      <c r="J311" s="421"/>
    </row>
    <row r="312" spans="1:10" s="9" customFormat="1">
      <c r="A312" s="3"/>
      <c r="B312" s="422"/>
      <c r="C312" s="422"/>
      <c r="D312" t="s">
        <v>13</v>
      </c>
      <c r="E312" s="2">
        <v>4.5</v>
      </c>
      <c r="F312" s="2"/>
      <c r="G312" s="2">
        <f t="shared" si="4"/>
        <v>134.50000000000009</v>
      </c>
      <c r="J312" s="421"/>
    </row>
    <row r="313" spans="1:10" s="9" customFormat="1">
      <c r="A313" s="3"/>
      <c r="B313" s="422"/>
      <c r="C313" s="422"/>
      <c r="D313" t="s">
        <v>14</v>
      </c>
      <c r="E313" s="2">
        <v>60</v>
      </c>
      <c r="F313" s="2"/>
      <c r="G313" s="2">
        <f t="shared" si="4"/>
        <v>194.50000000000009</v>
      </c>
      <c r="J313" s="421"/>
    </row>
    <row r="314" spans="1:10" s="9" customFormat="1">
      <c r="A314" s="3"/>
      <c r="B314" s="422"/>
      <c r="C314" s="422"/>
      <c r="D314" t="s">
        <v>15</v>
      </c>
      <c r="E314" s="2">
        <v>5</v>
      </c>
      <c r="F314" s="2"/>
      <c r="G314" s="2">
        <f t="shared" si="4"/>
        <v>199.50000000000009</v>
      </c>
      <c r="J314" s="421"/>
    </row>
    <row r="315" spans="1:10" s="9" customFormat="1">
      <c r="A315" s="3">
        <v>43903</v>
      </c>
      <c r="B315" s="422">
        <v>19898</v>
      </c>
      <c r="C315" s="422" t="s">
        <v>11</v>
      </c>
      <c r="D315" t="s">
        <v>14</v>
      </c>
      <c r="E315" s="2"/>
      <c r="F315" s="2">
        <v>60</v>
      </c>
      <c r="G315" s="2">
        <f t="shared" si="4"/>
        <v>139.50000000000009</v>
      </c>
      <c r="J315" s="421"/>
    </row>
    <row r="316" spans="1:10" s="9" customFormat="1">
      <c r="A316" s="3">
        <v>43903</v>
      </c>
      <c r="B316" s="422">
        <v>19898</v>
      </c>
      <c r="C316" s="422" t="s">
        <v>11</v>
      </c>
      <c r="D316" t="s">
        <v>15</v>
      </c>
      <c r="E316" s="2"/>
      <c r="F316" s="2">
        <v>5</v>
      </c>
      <c r="G316" s="2">
        <f t="shared" si="4"/>
        <v>134.50000000000009</v>
      </c>
      <c r="J316" s="421"/>
    </row>
    <row r="317" spans="1:10" s="9" customFormat="1">
      <c r="A317" s="3">
        <v>44158</v>
      </c>
      <c r="B317" s="422">
        <v>20852</v>
      </c>
      <c r="C317" s="422" t="s">
        <v>11</v>
      </c>
      <c r="D317" t="s">
        <v>12</v>
      </c>
      <c r="E317" s="2"/>
      <c r="F317" s="2">
        <v>130</v>
      </c>
      <c r="G317" s="2">
        <f t="shared" si="4"/>
        <v>4.5000000000000853</v>
      </c>
      <c r="J317" s="421"/>
    </row>
    <row r="318" spans="1:10" s="9" customFormat="1">
      <c r="A318" s="3">
        <v>44158</v>
      </c>
      <c r="B318" s="422">
        <v>20852</v>
      </c>
      <c r="C318" s="422" t="s">
        <v>11</v>
      </c>
      <c r="D318" t="s">
        <v>13</v>
      </c>
      <c r="E318" s="2"/>
      <c r="F318" s="2">
        <v>4.5</v>
      </c>
      <c r="G318" s="2">
        <f t="shared" si="4"/>
        <v>8.5265128291212022E-14</v>
      </c>
      <c r="J318" s="421"/>
    </row>
    <row r="319" spans="1:10" s="9" customFormat="1">
      <c r="A319" s="31">
        <v>43890</v>
      </c>
      <c r="B319" s="421" t="s">
        <v>10</v>
      </c>
      <c r="C319" s="421" t="s">
        <v>17</v>
      </c>
      <c r="D319" t="s">
        <v>12</v>
      </c>
      <c r="E319" s="2">
        <v>134.9</v>
      </c>
      <c r="F319" s="2"/>
      <c r="G319" s="2">
        <f t="shared" si="4"/>
        <v>134.90000000000009</v>
      </c>
      <c r="J319" s="421"/>
    </row>
    <row r="320" spans="1:10" s="9" customFormat="1">
      <c r="A320" s="3"/>
      <c r="B320" s="422"/>
      <c r="C320" s="422"/>
      <c r="D320" t="s">
        <v>13</v>
      </c>
      <c r="E320" s="2">
        <v>4.8</v>
      </c>
      <c r="F320" s="2"/>
      <c r="G320" s="2">
        <f t="shared" si="4"/>
        <v>139.7000000000001</v>
      </c>
      <c r="J320" s="421"/>
    </row>
    <row r="321" spans="1:10" s="9" customFormat="1">
      <c r="A321" s="3"/>
      <c r="B321" s="422"/>
      <c r="C321" s="422"/>
      <c r="D321" t="s">
        <v>14</v>
      </c>
      <c r="E321" s="2">
        <v>58</v>
      </c>
      <c r="F321" s="2"/>
      <c r="G321" s="2">
        <f t="shared" si="4"/>
        <v>197.7000000000001</v>
      </c>
      <c r="J321" s="421"/>
    </row>
    <row r="322" spans="1:10" s="9" customFormat="1">
      <c r="A322" s="3"/>
      <c r="B322" s="422"/>
      <c r="C322" s="422"/>
      <c r="D322" t="s">
        <v>15</v>
      </c>
      <c r="E322" s="2">
        <v>5</v>
      </c>
      <c r="F322" s="2"/>
      <c r="G322" s="2">
        <f t="shared" si="4"/>
        <v>202.7000000000001</v>
      </c>
      <c r="J322" s="421"/>
    </row>
    <row r="323" spans="1:10" s="9" customFormat="1">
      <c r="A323" s="3">
        <v>43903</v>
      </c>
      <c r="B323" s="422">
        <v>19898</v>
      </c>
      <c r="C323" s="422" t="s">
        <v>17</v>
      </c>
      <c r="D323" t="s">
        <v>14</v>
      </c>
      <c r="E323" s="2"/>
      <c r="F323" s="2">
        <v>58</v>
      </c>
      <c r="G323" s="2">
        <f t="shared" si="4"/>
        <v>144.7000000000001</v>
      </c>
      <c r="J323" s="421"/>
    </row>
    <row r="324" spans="1:10" s="9" customFormat="1">
      <c r="A324" s="3">
        <v>43903</v>
      </c>
      <c r="B324" s="422">
        <v>19898</v>
      </c>
      <c r="C324" s="422" t="s">
        <v>17</v>
      </c>
      <c r="D324" t="s">
        <v>15</v>
      </c>
      <c r="E324" s="2"/>
      <c r="F324" s="2">
        <v>5</v>
      </c>
      <c r="G324" s="2">
        <f t="shared" si="4"/>
        <v>139.7000000000001</v>
      </c>
      <c r="J324" s="421"/>
    </row>
    <row r="325" spans="1:10" s="9" customFormat="1">
      <c r="A325" s="3">
        <v>44158</v>
      </c>
      <c r="B325" s="422">
        <v>20852</v>
      </c>
      <c r="C325" s="422" t="s">
        <v>17</v>
      </c>
      <c r="D325" t="s">
        <v>12</v>
      </c>
      <c r="E325" s="2"/>
      <c r="F325" s="2">
        <v>134.9</v>
      </c>
      <c r="G325" s="2">
        <f t="shared" si="4"/>
        <v>4.8000000000000966</v>
      </c>
      <c r="J325" s="421"/>
    </row>
    <row r="326" spans="1:10" s="9" customFormat="1">
      <c r="A326" s="3">
        <v>44158</v>
      </c>
      <c r="B326" s="422">
        <v>20852</v>
      </c>
      <c r="C326" s="422" t="s">
        <v>17</v>
      </c>
      <c r="D326" t="s">
        <v>13</v>
      </c>
      <c r="E326" s="2"/>
      <c r="F326" s="2">
        <v>4.8</v>
      </c>
      <c r="G326" s="2">
        <f t="shared" si="4"/>
        <v>9.681144774731365E-14</v>
      </c>
      <c r="J326" s="421"/>
    </row>
    <row r="327" spans="1:10" s="9" customFormat="1">
      <c r="A327" s="31">
        <v>43921</v>
      </c>
      <c r="B327" s="421" t="s">
        <v>10</v>
      </c>
      <c r="C327" s="421" t="s">
        <v>18</v>
      </c>
      <c r="D327" t="s">
        <v>12</v>
      </c>
      <c r="E327" s="2">
        <v>102.5</v>
      </c>
      <c r="F327" s="2"/>
      <c r="G327" s="2">
        <f t="shared" si="4"/>
        <v>102.5000000000001</v>
      </c>
      <c r="J327" s="421"/>
    </row>
    <row r="328" spans="1:10" s="9" customFormat="1">
      <c r="A328" s="3"/>
      <c r="B328" s="422"/>
      <c r="C328" s="422"/>
      <c r="D328" t="s">
        <v>13</v>
      </c>
      <c r="E328" s="2">
        <v>4.9000000000000004</v>
      </c>
      <c r="F328" s="2"/>
      <c r="G328" s="2">
        <f t="shared" si="4"/>
        <v>107.40000000000011</v>
      </c>
      <c r="J328" s="421"/>
    </row>
    <row r="329" spans="1:10" s="9" customFormat="1">
      <c r="A329" s="3"/>
      <c r="B329" s="422"/>
      <c r="C329" s="422"/>
      <c r="D329" t="s">
        <v>14</v>
      </c>
      <c r="E329" s="2">
        <v>60</v>
      </c>
      <c r="F329" s="2"/>
      <c r="G329" s="2">
        <f t="shared" si="4"/>
        <v>167.40000000000009</v>
      </c>
      <c r="J329" s="421"/>
    </row>
    <row r="330" spans="1:10" s="9" customFormat="1">
      <c r="A330" s="3"/>
      <c r="B330" s="422"/>
      <c r="C330" s="422"/>
      <c r="D330" t="s">
        <v>15</v>
      </c>
      <c r="E330" s="2">
        <v>5</v>
      </c>
      <c r="F330" s="2"/>
      <c r="G330" s="2">
        <f t="shared" si="4"/>
        <v>172.40000000000009</v>
      </c>
      <c r="J330" s="421"/>
    </row>
    <row r="331" spans="1:10" s="9" customFormat="1">
      <c r="A331" s="3">
        <v>43980</v>
      </c>
      <c r="B331" s="422">
        <v>20002</v>
      </c>
      <c r="C331" s="422" t="s">
        <v>18</v>
      </c>
      <c r="D331" t="s">
        <v>14</v>
      </c>
      <c r="E331" s="2"/>
      <c r="F331" s="2">
        <v>60</v>
      </c>
      <c r="G331" s="2">
        <f t="shared" si="4"/>
        <v>112.40000000000009</v>
      </c>
      <c r="J331" s="421"/>
    </row>
    <row r="332" spans="1:10" s="9" customFormat="1">
      <c r="A332" s="3">
        <v>43980</v>
      </c>
      <c r="B332" s="422">
        <v>20002</v>
      </c>
      <c r="C332" s="422" t="s">
        <v>18</v>
      </c>
      <c r="D332" t="s">
        <v>15</v>
      </c>
      <c r="E332" s="2"/>
      <c r="F332" s="2">
        <v>5</v>
      </c>
      <c r="G332" s="2">
        <f t="shared" si="4"/>
        <v>107.40000000000009</v>
      </c>
      <c r="J332" s="421"/>
    </row>
    <row r="333" spans="1:10" s="9" customFormat="1">
      <c r="A333" s="3">
        <v>44158</v>
      </c>
      <c r="B333" s="422">
        <v>20852</v>
      </c>
      <c r="C333" s="422" t="s">
        <v>18</v>
      </c>
      <c r="D333" t="s">
        <v>12</v>
      </c>
      <c r="E333" s="2"/>
      <c r="F333" s="2">
        <v>102.5</v>
      </c>
      <c r="G333" s="2">
        <f t="shared" si="4"/>
        <v>4.9000000000000909</v>
      </c>
      <c r="J333" s="421"/>
    </row>
    <row r="334" spans="1:10" s="9" customFormat="1">
      <c r="A334" s="3">
        <v>44158</v>
      </c>
      <c r="B334" s="422">
        <v>20852</v>
      </c>
      <c r="C334" s="422" t="s">
        <v>18</v>
      </c>
      <c r="D334" t="s">
        <v>13</v>
      </c>
      <c r="E334" s="2"/>
      <c r="F334" s="2">
        <v>4.9000000000000004</v>
      </c>
      <c r="G334" s="2">
        <f t="shared" si="4"/>
        <v>9.0594198809412774E-14</v>
      </c>
      <c r="J334" s="421"/>
    </row>
    <row r="335" spans="1:10" s="9" customFormat="1">
      <c r="A335" s="31">
        <v>43951</v>
      </c>
      <c r="B335" s="421" t="s">
        <v>10</v>
      </c>
      <c r="C335" s="421" t="s">
        <v>19</v>
      </c>
      <c r="D335" t="s">
        <v>12</v>
      </c>
      <c r="E335" s="2">
        <v>98.6</v>
      </c>
      <c r="F335" s="2"/>
      <c r="G335" s="2">
        <f t="shared" si="4"/>
        <v>98.60000000000008</v>
      </c>
      <c r="J335" s="421"/>
    </row>
    <row r="336" spans="1:10" s="9" customFormat="1">
      <c r="A336" s="3"/>
      <c r="B336" s="422"/>
      <c r="C336" s="422"/>
      <c r="D336" t="s">
        <v>13</v>
      </c>
      <c r="E336" s="2">
        <v>4.8</v>
      </c>
      <c r="F336" s="2"/>
      <c r="G336" s="2">
        <f t="shared" si="4"/>
        <v>103.40000000000008</v>
      </c>
      <c r="J336" s="421"/>
    </row>
    <row r="337" spans="1:10" s="9" customFormat="1">
      <c r="A337" s="3"/>
      <c r="B337" s="422"/>
      <c r="C337" s="422"/>
      <c r="D337" t="s">
        <v>14</v>
      </c>
      <c r="E337" s="2">
        <v>60</v>
      </c>
      <c r="F337" s="2"/>
      <c r="G337" s="2">
        <f t="shared" si="4"/>
        <v>163.40000000000009</v>
      </c>
      <c r="J337" s="421"/>
    </row>
    <row r="338" spans="1:10" s="9" customFormat="1">
      <c r="A338" s="3"/>
      <c r="B338" s="422"/>
      <c r="C338" s="422"/>
      <c r="D338" t="s">
        <v>15</v>
      </c>
      <c r="E338" s="2">
        <v>5</v>
      </c>
      <c r="F338" s="2"/>
      <c r="G338" s="2">
        <f t="shared" si="4"/>
        <v>168.40000000000009</v>
      </c>
      <c r="J338" s="421"/>
    </row>
    <row r="339" spans="1:10">
      <c r="A339" s="3">
        <v>43980</v>
      </c>
      <c r="B339" s="422">
        <v>20002</v>
      </c>
      <c r="C339" s="422" t="s">
        <v>19</v>
      </c>
      <c r="D339" t="s">
        <v>14</v>
      </c>
      <c r="F339" s="2">
        <v>60</v>
      </c>
      <c r="G339" s="2">
        <f t="shared" si="4"/>
        <v>108.40000000000009</v>
      </c>
      <c r="J339" s="422"/>
    </row>
    <row r="340" spans="1:10">
      <c r="A340" s="3">
        <v>43980</v>
      </c>
      <c r="B340" s="422">
        <v>20002</v>
      </c>
      <c r="C340" s="422" t="s">
        <v>19</v>
      </c>
      <c r="D340" t="s">
        <v>15</v>
      </c>
      <c r="F340" s="2">
        <v>5</v>
      </c>
      <c r="G340" s="2">
        <f t="shared" si="4"/>
        <v>103.40000000000009</v>
      </c>
      <c r="J340" s="422"/>
    </row>
    <row r="341" spans="1:10">
      <c r="A341" s="3">
        <v>44158</v>
      </c>
      <c r="B341" s="422">
        <v>20852</v>
      </c>
      <c r="C341" s="422" t="s">
        <v>19</v>
      </c>
      <c r="D341" t="s">
        <v>12</v>
      </c>
      <c r="F341" s="2">
        <v>98.6</v>
      </c>
      <c r="G341" s="2">
        <f t="shared" si="4"/>
        <v>4.8000000000000966</v>
      </c>
      <c r="J341" s="422"/>
    </row>
    <row r="342" spans="1:10">
      <c r="A342" s="3">
        <v>44158</v>
      </c>
      <c r="B342" s="422">
        <v>20852</v>
      </c>
      <c r="C342" s="422" t="s">
        <v>19</v>
      </c>
      <c r="D342" t="s">
        <v>13</v>
      </c>
      <c r="F342" s="2">
        <v>4.8</v>
      </c>
      <c r="G342" s="2">
        <f t="shared" si="4"/>
        <v>9.681144774731365E-14</v>
      </c>
      <c r="J342" s="422"/>
    </row>
    <row r="343" spans="1:10">
      <c r="A343" s="31">
        <v>43982</v>
      </c>
      <c r="B343" s="421" t="s">
        <v>10</v>
      </c>
      <c r="C343" s="421" t="s">
        <v>20</v>
      </c>
      <c r="D343" t="s">
        <v>12</v>
      </c>
      <c r="E343" s="2">
        <v>12.1</v>
      </c>
      <c r="G343" s="2">
        <f t="shared" si="4"/>
        <v>12.100000000000097</v>
      </c>
      <c r="J343" s="422"/>
    </row>
    <row r="344" spans="1:10">
      <c r="B344" s="422"/>
      <c r="C344" s="422"/>
      <c r="D344" t="s">
        <v>13</v>
      </c>
      <c r="E344" s="2">
        <v>2.5</v>
      </c>
      <c r="G344" s="2">
        <f t="shared" si="4"/>
        <v>14.600000000000097</v>
      </c>
      <c r="J344" s="422"/>
    </row>
    <row r="345" spans="1:10">
      <c r="B345" s="422"/>
      <c r="C345" s="422"/>
      <c r="D345" t="s">
        <v>14</v>
      </c>
      <c r="E345" s="2">
        <v>60</v>
      </c>
      <c r="G345" s="2">
        <f t="shared" si="4"/>
        <v>74.600000000000094</v>
      </c>
      <c r="J345" s="422"/>
    </row>
    <row r="346" spans="1:10">
      <c r="B346" s="422"/>
      <c r="C346" s="422"/>
      <c r="D346" t="s">
        <v>15</v>
      </c>
      <c r="E346" s="2">
        <v>5</v>
      </c>
      <c r="G346" s="2">
        <f t="shared" si="4"/>
        <v>79.600000000000094</v>
      </c>
      <c r="J346" s="422"/>
    </row>
    <row r="347" spans="1:10">
      <c r="A347" s="3">
        <v>43980</v>
      </c>
      <c r="B347" s="422">
        <v>20002</v>
      </c>
      <c r="C347" s="422" t="s">
        <v>20</v>
      </c>
      <c r="D347" t="s">
        <v>14</v>
      </c>
      <c r="F347" s="2">
        <v>60</v>
      </c>
      <c r="G347" s="2">
        <f t="shared" si="4"/>
        <v>19.600000000000094</v>
      </c>
      <c r="J347" s="422"/>
    </row>
    <row r="348" spans="1:10">
      <c r="A348" s="3">
        <v>43980</v>
      </c>
      <c r="B348" s="422">
        <v>20002</v>
      </c>
      <c r="C348" s="422" t="s">
        <v>20</v>
      </c>
      <c r="D348" t="s">
        <v>15</v>
      </c>
      <c r="F348" s="2">
        <v>5</v>
      </c>
      <c r="G348" s="2">
        <f t="shared" si="4"/>
        <v>14.600000000000094</v>
      </c>
      <c r="J348" s="422"/>
    </row>
    <row r="349" spans="1:10">
      <c r="A349" s="3">
        <v>44158</v>
      </c>
      <c r="B349" s="422">
        <v>20852</v>
      </c>
      <c r="C349" s="422" t="s">
        <v>20</v>
      </c>
      <c r="D349" t="s">
        <v>12</v>
      </c>
      <c r="F349" s="2">
        <v>12.1</v>
      </c>
      <c r="G349" s="2">
        <f t="shared" si="4"/>
        <v>2.5000000000000941</v>
      </c>
      <c r="J349" s="422"/>
    </row>
    <row r="350" spans="1:10">
      <c r="A350" s="3">
        <v>44158</v>
      </c>
      <c r="B350" s="422">
        <v>20852</v>
      </c>
      <c r="C350" s="422" t="s">
        <v>20</v>
      </c>
      <c r="D350" t="s">
        <v>13</v>
      </c>
      <c r="F350" s="2">
        <v>2.5</v>
      </c>
      <c r="G350" s="2">
        <f t="shared" si="4"/>
        <v>9.4146912488213275E-14</v>
      </c>
      <c r="J350" s="422"/>
    </row>
    <row r="351" spans="1:10">
      <c r="A351" s="31">
        <v>44012</v>
      </c>
      <c r="B351" s="421" t="s">
        <v>10</v>
      </c>
      <c r="C351" s="421" t="s">
        <v>21</v>
      </c>
      <c r="D351" t="s">
        <v>12</v>
      </c>
      <c r="E351" s="2">
        <v>10.7</v>
      </c>
      <c r="G351" s="2">
        <f t="shared" si="4"/>
        <v>10.700000000000093</v>
      </c>
      <c r="J351" s="422"/>
    </row>
    <row r="352" spans="1:10">
      <c r="B352" s="422"/>
      <c r="C352" s="422"/>
      <c r="D352" t="s">
        <v>13</v>
      </c>
      <c r="E352" s="2">
        <v>1.2</v>
      </c>
      <c r="G352" s="2">
        <f t="shared" si="4"/>
        <v>11.900000000000093</v>
      </c>
      <c r="J352" s="422"/>
    </row>
    <row r="353" spans="1:7">
      <c r="B353" s="422"/>
      <c r="C353" s="422"/>
      <c r="D353" t="s">
        <v>14</v>
      </c>
      <c r="E353" s="2">
        <v>60</v>
      </c>
      <c r="G353" s="2">
        <f t="shared" si="4"/>
        <v>71.900000000000091</v>
      </c>
    </row>
    <row r="354" spans="1:7">
      <c r="B354" s="422"/>
      <c r="C354" s="422"/>
      <c r="D354" t="s">
        <v>29</v>
      </c>
      <c r="E354" s="2">
        <v>5</v>
      </c>
      <c r="G354" s="2">
        <f t="shared" si="4"/>
        <v>76.900000000000091</v>
      </c>
    </row>
    <row r="355" spans="1:7">
      <c r="A355" s="3">
        <v>44023</v>
      </c>
      <c r="B355" s="422">
        <v>20068</v>
      </c>
      <c r="C355" s="422" t="s">
        <v>21</v>
      </c>
      <c r="D355" t="s">
        <v>14</v>
      </c>
      <c r="F355" s="2">
        <v>60</v>
      </c>
      <c r="G355" s="2">
        <f t="shared" si="4"/>
        <v>16.900000000000091</v>
      </c>
    </row>
    <row r="356" spans="1:7">
      <c r="A356" s="3">
        <v>44023</v>
      </c>
      <c r="B356" s="422">
        <v>20068</v>
      </c>
      <c r="C356" s="422" t="s">
        <v>21</v>
      </c>
      <c r="D356" t="s">
        <v>29</v>
      </c>
      <c r="F356" s="2">
        <v>5</v>
      </c>
      <c r="G356" s="2">
        <f t="shared" si="4"/>
        <v>11.900000000000091</v>
      </c>
    </row>
    <row r="357" spans="1:7">
      <c r="A357" s="3">
        <v>44158</v>
      </c>
      <c r="B357" s="422">
        <v>20852</v>
      </c>
      <c r="C357" s="422" t="s">
        <v>21</v>
      </c>
      <c r="D357" t="s">
        <v>12</v>
      </c>
      <c r="F357" s="2">
        <v>10.7</v>
      </c>
      <c r="G357" s="2">
        <f t="shared" si="4"/>
        <v>1.2000000000000917</v>
      </c>
    </row>
    <row r="358" spans="1:7">
      <c r="A358" s="3">
        <v>44158</v>
      </c>
      <c r="B358" s="422">
        <v>20852</v>
      </c>
      <c r="C358" s="422" t="s">
        <v>21</v>
      </c>
      <c r="D358" t="s">
        <v>13</v>
      </c>
      <c r="F358" s="2">
        <v>1.2</v>
      </c>
      <c r="G358" s="2">
        <f t="shared" si="4"/>
        <v>9.170442183403793E-14</v>
      </c>
    </row>
    <row r="359" spans="1:7">
      <c r="A359" s="31">
        <v>44043</v>
      </c>
      <c r="B359" s="421" t="s">
        <v>10</v>
      </c>
      <c r="C359" s="421" t="s">
        <v>22</v>
      </c>
      <c r="D359" t="s">
        <v>12</v>
      </c>
      <c r="E359" s="2">
        <v>92.6</v>
      </c>
      <c r="G359" s="2">
        <f t="shared" si="4"/>
        <v>92.60000000000008</v>
      </c>
    </row>
    <row r="360" spans="1:7">
      <c r="B360" s="422"/>
      <c r="C360" s="422"/>
      <c r="D360" t="s">
        <v>13</v>
      </c>
      <c r="E360" s="2">
        <v>6.2</v>
      </c>
      <c r="G360" s="2">
        <f t="shared" si="4"/>
        <v>98.800000000000082</v>
      </c>
    </row>
    <row r="361" spans="1:7">
      <c r="B361" s="422"/>
      <c r="C361" s="422"/>
      <c r="D361" t="s">
        <v>14</v>
      </c>
      <c r="E361" s="2">
        <v>60</v>
      </c>
      <c r="G361" s="2">
        <f t="shared" si="4"/>
        <v>158.80000000000007</v>
      </c>
    </row>
    <row r="362" spans="1:7">
      <c r="B362" s="422"/>
      <c r="C362" s="422"/>
      <c r="D362" t="s">
        <v>29</v>
      </c>
      <c r="E362" s="2">
        <v>5</v>
      </c>
      <c r="G362" s="2">
        <f t="shared" ref="G362:G429" si="5">+G361+E362-F362</f>
        <v>163.80000000000007</v>
      </c>
    </row>
    <row r="363" spans="1:7">
      <c r="A363" s="3">
        <v>44023</v>
      </c>
      <c r="B363" s="422">
        <v>20068</v>
      </c>
      <c r="C363" s="422" t="s">
        <v>22</v>
      </c>
      <c r="D363" t="s">
        <v>14</v>
      </c>
      <c r="F363" s="2">
        <v>60</v>
      </c>
      <c r="G363" s="2">
        <f t="shared" si="5"/>
        <v>103.80000000000007</v>
      </c>
    </row>
    <row r="364" spans="1:7">
      <c r="A364" s="3">
        <v>44023</v>
      </c>
      <c r="B364" s="422">
        <v>20068</v>
      </c>
      <c r="C364" s="422" t="s">
        <v>22</v>
      </c>
      <c r="D364" t="s">
        <v>29</v>
      </c>
      <c r="F364" s="2">
        <v>5</v>
      </c>
      <c r="G364" s="2">
        <f t="shared" si="5"/>
        <v>98.800000000000068</v>
      </c>
    </row>
    <row r="365" spans="1:7">
      <c r="A365" s="3">
        <v>44107</v>
      </c>
      <c r="B365" s="422">
        <v>20379</v>
      </c>
      <c r="C365" s="422" t="s">
        <v>22</v>
      </c>
      <c r="D365" t="s">
        <v>12</v>
      </c>
      <c r="F365" s="2">
        <v>92.6</v>
      </c>
      <c r="G365" s="2">
        <f t="shared" si="5"/>
        <v>6.2000000000000739</v>
      </c>
    </row>
    <row r="366" spans="1:7">
      <c r="A366" s="3">
        <v>44107</v>
      </c>
      <c r="B366" s="422">
        <v>20379</v>
      </c>
      <c r="C366" s="422" t="s">
        <v>22</v>
      </c>
      <c r="D366" t="s">
        <v>13</v>
      </c>
      <c r="F366" s="2">
        <v>6.2</v>
      </c>
      <c r="G366" s="73">
        <f t="shared" si="5"/>
        <v>7.3718808835110394E-14</v>
      </c>
    </row>
    <row r="367" spans="1:7">
      <c r="A367" s="31">
        <v>44074</v>
      </c>
      <c r="B367" s="421" t="s">
        <v>10</v>
      </c>
      <c r="C367" s="421" t="s">
        <v>23</v>
      </c>
      <c r="D367" t="s">
        <v>12</v>
      </c>
      <c r="E367" s="2">
        <v>88.9</v>
      </c>
      <c r="G367" s="73">
        <f t="shared" si="5"/>
        <v>88.900000000000077</v>
      </c>
    </row>
    <row r="368" spans="1:7">
      <c r="B368" s="422"/>
      <c r="C368" s="422"/>
      <c r="D368" t="s">
        <v>13</v>
      </c>
      <c r="E368" s="2">
        <v>4.4000000000000004</v>
      </c>
      <c r="G368" s="73">
        <f t="shared" si="5"/>
        <v>93.300000000000082</v>
      </c>
    </row>
    <row r="369" spans="1:7">
      <c r="B369" s="422"/>
      <c r="C369" s="422"/>
      <c r="D369" t="s">
        <v>14</v>
      </c>
      <c r="E369" s="2">
        <v>60</v>
      </c>
      <c r="G369" s="73">
        <f t="shared" si="5"/>
        <v>153.30000000000007</v>
      </c>
    </row>
    <row r="370" spans="1:7">
      <c r="B370" s="422"/>
      <c r="C370" s="422"/>
      <c r="D370" t="s">
        <v>29</v>
      </c>
      <c r="E370" s="2">
        <v>5</v>
      </c>
      <c r="G370" s="73">
        <f t="shared" si="5"/>
        <v>158.30000000000007</v>
      </c>
    </row>
    <row r="371" spans="1:7">
      <c r="B371" s="422"/>
      <c r="C371" s="422"/>
      <c r="D371" s="35" t="s">
        <v>33</v>
      </c>
      <c r="E371" s="21">
        <v>15</v>
      </c>
      <c r="G371" s="73">
        <f t="shared" si="5"/>
        <v>173.30000000000007</v>
      </c>
    </row>
    <row r="372" spans="1:7">
      <c r="A372" s="3">
        <v>44114</v>
      </c>
      <c r="B372" s="422">
        <v>20465</v>
      </c>
      <c r="C372" s="422" t="s">
        <v>23</v>
      </c>
      <c r="D372" t="s">
        <v>14</v>
      </c>
      <c r="F372" s="2">
        <v>60</v>
      </c>
      <c r="G372" s="73">
        <f t="shared" si="5"/>
        <v>113.30000000000007</v>
      </c>
    </row>
    <row r="373" spans="1:7">
      <c r="A373" s="3">
        <v>44114</v>
      </c>
      <c r="B373" s="422">
        <v>20465</v>
      </c>
      <c r="C373" s="422" t="s">
        <v>23</v>
      </c>
      <c r="D373" t="s">
        <v>29</v>
      </c>
      <c r="F373" s="2">
        <v>5</v>
      </c>
      <c r="G373" s="73">
        <f t="shared" si="5"/>
        <v>108.30000000000007</v>
      </c>
    </row>
    <row r="374" spans="1:7">
      <c r="A374" s="3">
        <v>44130</v>
      </c>
      <c r="B374" s="422">
        <v>20535</v>
      </c>
      <c r="C374" s="422" t="s">
        <v>23</v>
      </c>
      <c r="D374" t="s">
        <v>12</v>
      </c>
      <c r="F374" s="2">
        <v>88.9</v>
      </c>
      <c r="G374" s="73">
        <f t="shared" si="5"/>
        <v>19.400000000000063</v>
      </c>
    </row>
    <row r="375" spans="1:7">
      <c r="A375" s="3">
        <v>44130</v>
      </c>
      <c r="B375" s="422">
        <v>20535</v>
      </c>
      <c r="C375" s="422" t="s">
        <v>23</v>
      </c>
      <c r="D375" t="s">
        <v>13</v>
      </c>
      <c r="F375" s="2">
        <v>4.4000000000000004</v>
      </c>
      <c r="G375" s="73">
        <f t="shared" si="5"/>
        <v>15.000000000000062</v>
      </c>
    </row>
    <row r="376" spans="1:7">
      <c r="A376" s="3">
        <v>44856</v>
      </c>
      <c r="B376" s="422" t="s">
        <v>647</v>
      </c>
      <c r="C376" s="422" t="s">
        <v>23</v>
      </c>
      <c r="D376" t="s">
        <v>33</v>
      </c>
      <c r="E376" s="73"/>
      <c r="F376" s="73">
        <v>15</v>
      </c>
      <c r="G376" s="73">
        <f t="shared" si="5"/>
        <v>6.2172489379008766E-14</v>
      </c>
    </row>
    <row r="377" spans="1:7">
      <c r="A377" s="31">
        <v>44104</v>
      </c>
      <c r="B377" s="421" t="s">
        <v>10</v>
      </c>
      <c r="C377" s="421" t="s">
        <v>24</v>
      </c>
      <c r="D377" t="s">
        <v>12</v>
      </c>
      <c r="E377" s="2">
        <v>91.2</v>
      </c>
      <c r="G377" s="73">
        <f t="shared" si="5"/>
        <v>91.20000000000006</v>
      </c>
    </row>
    <row r="378" spans="1:7">
      <c r="B378" s="422"/>
      <c r="C378" s="422"/>
      <c r="D378" t="s">
        <v>13</v>
      </c>
      <c r="E378" s="2">
        <v>5.0999999999999996</v>
      </c>
      <c r="G378" s="73">
        <f t="shared" si="5"/>
        <v>96.300000000000054</v>
      </c>
    </row>
    <row r="379" spans="1:7">
      <c r="B379" s="422"/>
      <c r="C379" s="422"/>
      <c r="D379" t="s">
        <v>14</v>
      </c>
      <c r="E379" s="2">
        <v>60</v>
      </c>
      <c r="G379" s="73">
        <f t="shared" si="5"/>
        <v>156.30000000000007</v>
      </c>
    </row>
    <row r="380" spans="1:7">
      <c r="B380" s="422"/>
      <c r="C380" s="422"/>
      <c r="D380" t="s">
        <v>29</v>
      </c>
      <c r="E380" s="2">
        <v>5</v>
      </c>
      <c r="G380" s="73">
        <f t="shared" si="5"/>
        <v>161.30000000000007</v>
      </c>
    </row>
    <row r="381" spans="1:7">
      <c r="B381" s="422"/>
      <c r="C381" s="422"/>
      <c r="D381" s="35" t="s">
        <v>33</v>
      </c>
      <c r="E381" s="21">
        <v>8.5</v>
      </c>
      <c r="G381" s="73">
        <f t="shared" si="5"/>
        <v>169.80000000000007</v>
      </c>
    </row>
    <row r="382" spans="1:7">
      <c r="A382" s="3">
        <v>44114</v>
      </c>
      <c r="B382" s="422">
        <v>20465</v>
      </c>
      <c r="C382" s="422" t="s">
        <v>24</v>
      </c>
      <c r="D382" t="s">
        <v>14</v>
      </c>
      <c r="F382" s="2">
        <v>60</v>
      </c>
      <c r="G382" s="73">
        <f t="shared" si="5"/>
        <v>109.80000000000007</v>
      </c>
    </row>
    <row r="383" spans="1:7">
      <c r="A383" s="3">
        <v>44114</v>
      </c>
      <c r="B383" s="422">
        <v>20465</v>
      </c>
      <c r="C383" s="422" t="s">
        <v>24</v>
      </c>
      <c r="D383" t="s">
        <v>29</v>
      </c>
      <c r="F383" s="2">
        <v>5</v>
      </c>
      <c r="G383" s="73">
        <f t="shared" si="5"/>
        <v>104.80000000000007</v>
      </c>
    </row>
    <row r="384" spans="1:7">
      <c r="A384" s="3">
        <v>44204</v>
      </c>
      <c r="B384" s="422">
        <v>21346</v>
      </c>
      <c r="C384" s="422" t="s">
        <v>24</v>
      </c>
      <c r="D384" t="s">
        <v>12</v>
      </c>
      <c r="F384" s="2">
        <v>91.2</v>
      </c>
      <c r="G384" s="73">
        <f t="shared" si="5"/>
        <v>13.600000000000065</v>
      </c>
    </row>
    <row r="385" spans="1:10">
      <c r="A385" s="3">
        <v>44204</v>
      </c>
      <c r="B385" s="422">
        <v>21346</v>
      </c>
      <c r="C385" s="422" t="s">
        <v>24</v>
      </c>
      <c r="D385" t="s">
        <v>13</v>
      </c>
      <c r="F385" s="2">
        <v>5.0999999999999996</v>
      </c>
      <c r="G385" s="73">
        <f t="shared" si="5"/>
        <v>8.5000000000000657</v>
      </c>
      <c r="J385" s="422"/>
    </row>
    <row r="386" spans="1:10">
      <c r="A386" s="3">
        <v>44856</v>
      </c>
      <c r="B386" s="422" t="s">
        <v>647</v>
      </c>
      <c r="C386" s="422" t="s">
        <v>24</v>
      </c>
      <c r="D386" t="s">
        <v>33</v>
      </c>
      <c r="E386" s="73"/>
      <c r="F386" s="73">
        <v>8.5</v>
      </c>
      <c r="G386" s="73">
        <f t="shared" si="5"/>
        <v>6.5725203057809267E-14</v>
      </c>
      <c r="J386" s="422"/>
    </row>
    <row r="387" spans="1:10">
      <c r="A387" s="31">
        <v>44135</v>
      </c>
      <c r="B387" s="421" t="s">
        <v>10</v>
      </c>
      <c r="C387" s="421" t="s">
        <v>25</v>
      </c>
      <c r="D387" t="s">
        <v>12</v>
      </c>
      <c r="E387" s="2">
        <v>107</v>
      </c>
      <c r="G387" s="73">
        <f t="shared" si="5"/>
        <v>107.00000000000007</v>
      </c>
      <c r="J387" s="422"/>
    </row>
    <row r="388" spans="1:10">
      <c r="B388" s="422"/>
      <c r="C388" s="422"/>
      <c r="D388" t="s">
        <v>13</v>
      </c>
      <c r="E388" s="2">
        <v>5.4</v>
      </c>
      <c r="G388" s="73">
        <f t="shared" si="5"/>
        <v>112.40000000000008</v>
      </c>
      <c r="J388" s="422"/>
    </row>
    <row r="389" spans="1:10">
      <c r="B389" s="422"/>
      <c r="C389" s="422"/>
      <c r="D389" t="s">
        <v>14</v>
      </c>
      <c r="E389" s="2">
        <v>60</v>
      </c>
      <c r="G389" s="73">
        <f t="shared" si="5"/>
        <v>172.40000000000009</v>
      </c>
      <c r="J389" s="422"/>
    </row>
    <row r="390" spans="1:10">
      <c r="B390" s="422"/>
      <c r="C390" s="422"/>
      <c r="D390" t="s">
        <v>29</v>
      </c>
      <c r="E390" s="2">
        <v>5</v>
      </c>
      <c r="G390" s="73">
        <f t="shared" si="5"/>
        <v>177.40000000000009</v>
      </c>
      <c r="J390" s="422"/>
    </row>
    <row r="391" spans="1:10">
      <c r="B391" s="422"/>
      <c r="C391" s="422"/>
      <c r="D391" s="89" t="s">
        <v>36</v>
      </c>
      <c r="E391" s="21">
        <v>10</v>
      </c>
      <c r="G391" s="73">
        <f t="shared" si="5"/>
        <v>187.40000000000009</v>
      </c>
      <c r="J391" s="422"/>
    </row>
    <row r="392" spans="1:10">
      <c r="B392" s="422"/>
      <c r="C392" s="422"/>
      <c r="D392" s="89" t="s">
        <v>37</v>
      </c>
      <c r="E392" s="21">
        <v>10</v>
      </c>
      <c r="G392" s="73">
        <f t="shared" si="5"/>
        <v>197.40000000000009</v>
      </c>
      <c r="J392" s="421"/>
    </row>
    <row r="393" spans="1:10">
      <c r="A393" s="3">
        <v>44114</v>
      </c>
      <c r="B393" s="422">
        <v>20465</v>
      </c>
      <c r="C393" s="422" t="s">
        <v>25</v>
      </c>
      <c r="D393" t="s">
        <v>14</v>
      </c>
      <c r="F393" s="2">
        <v>60</v>
      </c>
      <c r="G393" s="73">
        <f t="shared" si="5"/>
        <v>137.40000000000009</v>
      </c>
      <c r="J393" s="422"/>
    </row>
    <row r="394" spans="1:10">
      <c r="A394" s="3">
        <v>44114</v>
      </c>
      <c r="B394" s="422">
        <v>20465</v>
      </c>
      <c r="C394" s="422" t="s">
        <v>25</v>
      </c>
      <c r="D394" t="s">
        <v>29</v>
      </c>
      <c r="F394" s="2">
        <v>5</v>
      </c>
      <c r="G394" s="73">
        <f t="shared" si="5"/>
        <v>132.40000000000009</v>
      </c>
      <c r="J394" s="422"/>
    </row>
    <row r="395" spans="1:10">
      <c r="A395" s="3">
        <v>44204</v>
      </c>
      <c r="B395" s="422">
        <v>21346</v>
      </c>
      <c r="C395" s="422" t="s">
        <v>25</v>
      </c>
      <c r="D395" t="s">
        <v>12</v>
      </c>
      <c r="F395" s="2">
        <v>107</v>
      </c>
      <c r="G395" s="73">
        <f t="shared" si="5"/>
        <v>25.400000000000091</v>
      </c>
      <c r="J395" s="422"/>
    </row>
    <row r="396" spans="1:10">
      <c r="A396" s="3">
        <v>44204</v>
      </c>
      <c r="B396" s="422">
        <v>21346</v>
      </c>
      <c r="C396" s="422" t="s">
        <v>25</v>
      </c>
      <c r="D396" t="s">
        <v>13</v>
      </c>
      <c r="F396" s="2">
        <v>5.4</v>
      </c>
      <c r="G396" s="73">
        <f t="shared" si="5"/>
        <v>20.000000000000092</v>
      </c>
      <c r="J396" s="422"/>
    </row>
    <row r="397" spans="1:10">
      <c r="A397" s="3">
        <v>44813</v>
      </c>
      <c r="B397" s="422" t="s">
        <v>648</v>
      </c>
      <c r="C397" s="422" t="s">
        <v>25</v>
      </c>
      <c r="D397" t="s">
        <v>36</v>
      </c>
      <c r="F397" s="2">
        <v>10</v>
      </c>
      <c r="G397" s="73">
        <f t="shared" si="5"/>
        <v>10.000000000000092</v>
      </c>
      <c r="J397" s="422"/>
    </row>
    <row r="398" spans="1:10">
      <c r="A398" s="3">
        <v>44813</v>
      </c>
      <c r="B398" s="422" t="s">
        <v>648</v>
      </c>
      <c r="C398" s="422" t="s">
        <v>25</v>
      </c>
      <c r="D398" s="89" t="s">
        <v>37</v>
      </c>
      <c r="F398" s="2">
        <v>10</v>
      </c>
      <c r="G398" s="73">
        <f t="shared" si="5"/>
        <v>9.2370555648813024E-14</v>
      </c>
      <c r="J398" s="422"/>
    </row>
    <row r="399" spans="1:10">
      <c r="A399" s="31">
        <v>44165</v>
      </c>
      <c r="B399" s="421" t="s">
        <v>10</v>
      </c>
      <c r="C399" s="421" t="s">
        <v>26</v>
      </c>
      <c r="D399" t="s">
        <v>12</v>
      </c>
      <c r="E399" s="2">
        <v>101.4</v>
      </c>
      <c r="G399" s="73">
        <f t="shared" si="5"/>
        <v>101.40000000000009</v>
      </c>
      <c r="J399" s="422"/>
    </row>
    <row r="400" spans="1:10">
      <c r="B400" s="422"/>
      <c r="C400" s="422"/>
      <c r="D400" t="s">
        <v>13</v>
      </c>
      <c r="E400" s="2">
        <v>5.6</v>
      </c>
      <c r="G400" s="73">
        <f t="shared" si="5"/>
        <v>107.00000000000009</v>
      </c>
      <c r="J400" s="422"/>
    </row>
    <row r="401" spans="1:7">
      <c r="B401" s="422"/>
      <c r="C401" s="422"/>
      <c r="D401" t="s">
        <v>14</v>
      </c>
      <c r="E401" s="2">
        <v>60</v>
      </c>
      <c r="G401" s="73">
        <f t="shared" si="5"/>
        <v>167.00000000000009</v>
      </c>
    </row>
    <row r="402" spans="1:7">
      <c r="B402" s="422"/>
      <c r="C402" s="422"/>
      <c r="D402" t="s">
        <v>29</v>
      </c>
      <c r="E402" s="2">
        <v>5</v>
      </c>
      <c r="G402" s="73">
        <f t="shared" si="5"/>
        <v>172.00000000000009</v>
      </c>
    </row>
    <row r="403" spans="1:7">
      <c r="A403" s="3">
        <v>44205</v>
      </c>
      <c r="B403" s="422">
        <v>21364</v>
      </c>
      <c r="C403" s="422" t="s">
        <v>26</v>
      </c>
      <c r="D403" t="s">
        <v>14</v>
      </c>
      <c r="F403" s="2">
        <v>60</v>
      </c>
      <c r="G403" s="73">
        <f t="shared" si="5"/>
        <v>112.00000000000009</v>
      </c>
    </row>
    <row r="404" spans="1:7">
      <c r="A404" s="3">
        <v>44205</v>
      </c>
      <c r="B404" s="422">
        <v>21364</v>
      </c>
      <c r="C404" s="422" t="s">
        <v>26</v>
      </c>
      <c r="D404" t="s">
        <v>15</v>
      </c>
      <c r="F404" s="2">
        <v>5</v>
      </c>
      <c r="G404" s="73">
        <f t="shared" si="5"/>
        <v>107.00000000000009</v>
      </c>
    </row>
    <row r="405" spans="1:7">
      <c r="A405" s="3">
        <v>44238</v>
      </c>
      <c r="B405" s="422">
        <v>21564</v>
      </c>
      <c r="C405" s="422" t="s">
        <v>26</v>
      </c>
      <c r="D405" t="s">
        <v>12</v>
      </c>
      <c r="F405" s="2">
        <v>101.4</v>
      </c>
      <c r="G405" s="73">
        <f t="shared" si="5"/>
        <v>5.6000000000000796</v>
      </c>
    </row>
    <row r="406" spans="1:7">
      <c r="A406" s="3">
        <v>44238</v>
      </c>
      <c r="B406" s="422">
        <v>21564</v>
      </c>
      <c r="C406" s="422" t="s">
        <v>26</v>
      </c>
      <c r="D406" t="s">
        <v>13</v>
      </c>
      <c r="F406" s="2">
        <v>5.6</v>
      </c>
      <c r="G406" s="73">
        <f t="shared" si="5"/>
        <v>7.9936057773011271E-14</v>
      </c>
    </row>
    <row r="407" spans="1:7">
      <c r="A407" s="31">
        <v>44196</v>
      </c>
      <c r="B407" s="421" t="s">
        <v>10</v>
      </c>
      <c r="C407" s="421" t="s">
        <v>27</v>
      </c>
      <c r="D407" t="s">
        <v>12</v>
      </c>
      <c r="E407" s="67">
        <v>116.1</v>
      </c>
      <c r="G407" s="73">
        <f t="shared" si="5"/>
        <v>116.10000000000008</v>
      </c>
    </row>
    <row r="408" spans="1:7">
      <c r="B408" s="422"/>
      <c r="C408" s="422"/>
      <c r="D408" t="s">
        <v>13</v>
      </c>
      <c r="E408" s="67">
        <v>4.9000000000000004</v>
      </c>
      <c r="G408" s="73">
        <f t="shared" si="5"/>
        <v>121.00000000000009</v>
      </c>
    </row>
    <row r="409" spans="1:7">
      <c r="B409" s="422"/>
      <c r="C409" s="422"/>
      <c r="D409" t="s">
        <v>31</v>
      </c>
      <c r="E409" s="67">
        <v>60</v>
      </c>
      <c r="G409" s="73">
        <f t="shared" si="5"/>
        <v>181.00000000000009</v>
      </c>
    </row>
    <row r="410" spans="1:7">
      <c r="B410" s="422"/>
      <c r="C410" s="422"/>
      <c r="D410" t="s">
        <v>29</v>
      </c>
      <c r="E410" s="67">
        <v>5</v>
      </c>
      <c r="G410" s="73">
        <f t="shared" si="5"/>
        <v>186.00000000000009</v>
      </c>
    </row>
    <row r="411" spans="1:7">
      <c r="A411" s="3">
        <v>44205</v>
      </c>
      <c r="B411" s="422">
        <v>21364</v>
      </c>
      <c r="C411" s="422" t="s">
        <v>27</v>
      </c>
      <c r="D411" t="s">
        <v>14</v>
      </c>
      <c r="E411" s="67"/>
      <c r="F411" s="2">
        <v>60</v>
      </c>
      <c r="G411" s="73">
        <f t="shared" si="5"/>
        <v>126.00000000000009</v>
      </c>
    </row>
    <row r="412" spans="1:7">
      <c r="A412" s="3">
        <v>44205</v>
      </c>
      <c r="B412" s="422">
        <v>21364</v>
      </c>
      <c r="C412" s="422" t="s">
        <v>27</v>
      </c>
      <c r="D412" t="s">
        <v>15</v>
      </c>
      <c r="E412" s="67"/>
      <c r="F412" s="2">
        <v>5</v>
      </c>
      <c r="G412" s="73">
        <f t="shared" si="5"/>
        <v>121.00000000000009</v>
      </c>
    </row>
    <row r="413" spans="1:7">
      <c r="A413" s="3">
        <v>44274</v>
      </c>
      <c r="B413" s="422">
        <v>21945</v>
      </c>
      <c r="C413" s="422" t="s">
        <v>27</v>
      </c>
      <c r="D413" t="s">
        <v>12</v>
      </c>
      <c r="E413" s="67"/>
      <c r="F413" s="2">
        <v>116.1</v>
      </c>
      <c r="G413" s="73">
        <f t="shared" si="5"/>
        <v>4.9000000000000909</v>
      </c>
    </row>
    <row r="414" spans="1:7">
      <c r="A414" s="3">
        <v>44274</v>
      </c>
      <c r="B414" s="422">
        <v>21945</v>
      </c>
      <c r="C414" s="422" t="s">
        <v>27</v>
      </c>
      <c r="D414" t="s">
        <v>13</v>
      </c>
      <c r="E414" s="67"/>
      <c r="F414" s="2">
        <v>4.9000000000000004</v>
      </c>
      <c r="G414" s="73">
        <f t="shared" si="5"/>
        <v>9.0594198809412774E-14</v>
      </c>
    </row>
    <row r="415" spans="1:7">
      <c r="A415" s="31">
        <v>44227</v>
      </c>
      <c r="B415" s="421" t="s">
        <v>10</v>
      </c>
      <c r="C415" s="421" t="s">
        <v>11</v>
      </c>
      <c r="D415" t="s">
        <v>12</v>
      </c>
      <c r="E415" s="67">
        <v>123.9</v>
      </c>
      <c r="G415" s="73">
        <f t="shared" si="5"/>
        <v>123.90000000000009</v>
      </c>
    </row>
    <row r="416" spans="1:7">
      <c r="B416" s="422"/>
      <c r="C416" s="422"/>
      <c r="D416" t="s">
        <v>13</v>
      </c>
      <c r="E416" s="67">
        <v>6.3</v>
      </c>
      <c r="G416" s="73">
        <f t="shared" si="5"/>
        <v>130.2000000000001</v>
      </c>
    </row>
    <row r="417" spans="1:7">
      <c r="B417" s="422"/>
      <c r="C417" s="422"/>
      <c r="D417" t="s">
        <v>31</v>
      </c>
      <c r="E417" s="67">
        <v>60</v>
      </c>
      <c r="G417" s="73">
        <f t="shared" si="5"/>
        <v>190.2000000000001</v>
      </c>
    </row>
    <row r="418" spans="1:7">
      <c r="B418" s="422"/>
      <c r="C418" s="422"/>
      <c r="D418" t="s">
        <v>29</v>
      </c>
      <c r="E418" s="67">
        <v>5</v>
      </c>
      <c r="G418" s="73">
        <f t="shared" si="5"/>
        <v>195.2000000000001</v>
      </c>
    </row>
    <row r="419" spans="1:7">
      <c r="A419" s="3">
        <v>44252</v>
      </c>
      <c r="B419" s="422">
        <v>21627</v>
      </c>
      <c r="C419" s="422" t="s">
        <v>11</v>
      </c>
      <c r="D419" t="s">
        <v>14</v>
      </c>
      <c r="E419" s="67"/>
      <c r="F419" s="2">
        <v>60</v>
      </c>
      <c r="G419" s="73">
        <f t="shared" si="5"/>
        <v>135.2000000000001</v>
      </c>
    </row>
    <row r="420" spans="1:7">
      <c r="A420" s="3">
        <v>44252</v>
      </c>
      <c r="B420" s="422">
        <v>21627</v>
      </c>
      <c r="C420" s="422" t="s">
        <v>11</v>
      </c>
      <c r="D420" t="s">
        <v>15</v>
      </c>
      <c r="E420" s="67"/>
      <c r="F420" s="2">
        <v>5</v>
      </c>
      <c r="G420" s="73">
        <f t="shared" si="5"/>
        <v>130.2000000000001</v>
      </c>
    </row>
    <row r="421" spans="1:7">
      <c r="A421" s="3">
        <v>44320</v>
      </c>
      <c r="B421" s="422">
        <v>22332</v>
      </c>
      <c r="C421" s="422" t="s">
        <v>11</v>
      </c>
      <c r="D421" t="s">
        <v>12</v>
      </c>
      <c r="E421" s="67"/>
      <c r="F421" s="2">
        <v>123.9</v>
      </c>
      <c r="G421" s="73">
        <f t="shared" si="5"/>
        <v>6.3000000000000966</v>
      </c>
    </row>
    <row r="422" spans="1:7">
      <c r="A422" s="3">
        <v>44320</v>
      </c>
      <c r="B422" s="422">
        <v>22332</v>
      </c>
      <c r="C422" s="422" t="s">
        <v>11</v>
      </c>
      <c r="D422" t="s">
        <v>13</v>
      </c>
      <c r="E422" s="67"/>
      <c r="F422" s="2">
        <v>6.3</v>
      </c>
      <c r="G422" s="73">
        <f t="shared" si="5"/>
        <v>9.681144774731365E-14</v>
      </c>
    </row>
    <row r="423" spans="1:7">
      <c r="A423" s="31">
        <v>44255</v>
      </c>
      <c r="B423" s="421" t="s">
        <v>10</v>
      </c>
      <c r="C423" s="421" t="s">
        <v>17</v>
      </c>
      <c r="D423" t="s">
        <v>12</v>
      </c>
      <c r="E423" s="67">
        <v>112.1</v>
      </c>
      <c r="G423" s="73">
        <f t="shared" si="5"/>
        <v>112.10000000000009</v>
      </c>
    </row>
    <row r="424" spans="1:7">
      <c r="B424" s="422"/>
      <c r="C424" s="422"/>
      <c r="D424" t="s">
        <v>13</v>
      </c>
      <c r="E424" s="67">
        <v>5.7</v>
      </c>
      <c r="G424" s="73">
        <f t="shared" si="5"/>
        <v>117.8000000000001</v>
      </c>
    </row>
    <row r="425" spans="1:7">
      <c r="B425" s="422"/>
      <c r="C425" s="422"/>
      <c r="D425" t="s">
        <v>31</v>
      </c>
      <c r="E425" s="67">
        <v>56</v>
      </c>
      <c r="G425" s="73">
        <f t="shared" si="5"/>
        <v>173.8000000000001</v>
      </c>
    </row>
    <row r="426" spans="1:7">
      <c r="B426" s="422"/>
      <c r="C426" s="422"/>
      <c r="D426" t="s">
        <v>29</v>
      </c>
      <c r="E426" s="67">
        <v>5</v>
      </c>
      <c r="G426" s="73">
        <f t="shared" si="5"/>
        <v>178.8000000000001</v>
      </c>
    </row>
    <row r="427" spans="1:7">
      <c r="A427" s="3">
        <v>44252</v>
      </c>
      <c r="B427" s="422">
        <v>21627</v>
      </c>
      <c r="C427" s="422" t="s">
        <v>17</v>
      </c>
      <c r="D427" t="s">
        <v>14</v>
      </c>
      <c r="E427" s="67"/>
      <c r="F427" s="2">
        <v>56</v>
      </c>
      <c r="G427" s="73">
        <f t="shared" si="5"/>
        <v>122.8000000000001</v>
      </c>
    </row>
    <row r="428" spans="1:7">
      <c r="A428" s="3">
        <v>44252</v>
      </c>
      <c r="B428" s="422">
        <v>21627</v>
      </c>
      <c r="C428" s="422" t="s">
        <v>17</v>
      </c>
      <c r="D428" t="s">
        <v>15</v>
      </c>
      <c r="E428" s="67"/>
      <c r="F428" s="2">
        <v>5</v>
      </c>
      <c r="G428" s="73">
        <f t="shared" si="5"/>
        <v>117.8000000000001</v>
      </c>
    </row>
    <row r="429" spans="1:7">
      <c r="A429" s="3">
        <v>44320</v>
      </c>
      <c r="B429" s="422">
        <v>22332</v>
      </c>
      <c r="C429" s="422" t="s">
        <v>17</v>
      </c>
      <c r="D429" t="s">
        <v>12</v>
      </c>
      <c r="E429" s="67"/>
      <c r="F429" s="2">
        <v>112.1</v>
      </c>
      <c r="G429" s="73">
        <f t="shared" si="5"/>
        <v>5.7000000000001023</v>
      </c>
    </row>
    <row r="430" spans="1:7">
      <c r="A430" s="3">
        <v>44320</v>
      </c>
      <c r="B430" s="422">
        <v>22332</v>
      </c>
      <c r="C430" s="422" t="s">
        <v>17</v>
      </c>
      <c r="D430" t="s">
        <v>13</v>
      </c>
      <c r="E430" s="67"/>
      <c r="F430" s="2">
        <v>5.7</v>
      </c>
      <c r="G430" s="73">
        <f t="shared" ref="G430:G500" si="6">+G429+E430-F430</f>
        <v>1.021405182655144E-13</v>
      </c>
    </row>
    <row r="431" spans="1:7">
      <c r="A431" s="31">
        <v>44286</v>
      </c>
      <c r="B431" s="421" t="s">
        <v>10</v>
      </c>
      <c r="C431" s="421" t="s">
        <v>18</v>
      </c>
      <c r="D431" t="s">
        <v>12</v>
      </c>
      <c r="E431" s="67">
        <v>123.1</v>
      </c>
      <c r="G431" s="73">
        <f t="shared" si="6"/>
        <v>123.10000000000009</v>
      </c>
    </row>
    <row r="432" spans="1:7">
      <c r="B432" s="422"/>
      <c r="C432" s="422"/>
      <c r="D432" t="s">
        <v>13</v>
      </c>
      <c r="E432" s="67">
        <v>3.8</v>
      </c>
      <c r="G432" s="73">
        <f t="shared" si="6"/>
        <v>126.90000000000009</v>
      </c>
    </row>
    <row r="433" spans="1:7">
      <c r="B433" s="422"/>
      <c r="C433" s="422"/>
      <c r="D433" t="s">
        <v>31</v>
      </c>
      <c r="E433" s="67">
        <v>60</v>
      </c>
      <c r="G433" s="73">
        <f t="shared" si="6"/>
        <v>186.90000000000009</v>
      </c>
    </row>
    <row r="434" spans="1:7">
      <c r="B434" s="422"/>
      <c r="C434" s="422"/>
      <c r="D434" t="s">
        <v>29</v>
      </c>
      <c r="E434" s="67">
        <v>5</v>
      </c>
      <c r="G434" s="73">
        <f t="shared" si="6"/>
        <v>191.90000000000009</v>
      </c>
    </row>
    <row r="435" spans="1:7">
      <c r="B435" s="422"/>
      <c r="C435" s="422"/>
      <c r="D435" t="s">
        <v>40</v>
      </c>
      <c r="E435" s="67">
        <v>10</v>
      </c>
      <c r="G435" s="73">
        <f t="shared" si="6"/>
        <v>201.90000000000009</v>
      </c>
    </row>
    <row r="436" spans="1:7">
      <c r="A436" s="3">
        <v>44273</v>
      </c>
      <c r="B436" s="422">
        <v>21944</v>
      </c>
      <c r="C436" s="422" t="s">
        <v>18</v>
      </c>
      <c r="D436" t="s">
        <v>14</v>
      </c>
      <c r="E436" s="67"/>
      <c r="F436" s="2">
        <v>60</v>
      </c>
      <c r="G436" s="73">
        <f t="shared" si="6"/>
        <v>141.90000000000009</v>
      </c>
    </row>
    <row r="437" spans="1:7">
      <c r="A437" s="3">
        <v>44273</v>
      </c>
      <c r="B437" s="422">
        <v>21944</v>
      </c>
      <c r="C437" s="422" t="s">
        <v>18</v>
      </c>
      <c r="D437" t="s">
        <v>15</v>
      </c>
      <c r="E437" s="67"/>
      <c r="F437" s="2">
        <v>5</v>
      </c>
      <c r="G437" s="73">
        <f t="shared" si="6"/>
        <v>136.90000000000009</v>
      </c>
    </row>
    <row r="438" spans="1:7">
      <c r="A438" s="3">
        <v>44277</v>
      </c>
      <c r="B438" s="422">
        <v>22023</v>
      </c>
      <c r="C438" s="422" t="s">
        <v>18</v>
      </c>
      <c r="D438" t="s">
        <v>40</v>
      </c>
      <c r="E438" s="67"/>
      <c r="F438" s="2">
        <v>10</v>
      </c>
      <c r="G438" s="73">
        <f t="shared" si="6"/>
        <v>126.90000000000009</v>
      </c>
    </row>
    <row r="439" spans="1:7">
      <c r="A439" s="3">
        <v>44336</v>
      </c>
      <c r="B439" s="422">
        <v>22509</v>
      </c>
      <c r="C439" s="422" t="s">
        <v>18</v>
      </c>
      <c r="D439" t="s">
        <v>12</v>
      </c>
      <c r="E439" s="67"/>
      <c r="F439" s="2">
        <v>123.1</v>
      </c>
      <c r="G439" s="73">
        <f t="shared" si="6"/>
        <v>3.8000000000000966</v>
      </c>
    </row>
    <row r="440" spans="1:7">
      <c r="A440" s="3">
        <v>44336</v>
      </c>
      <c r="B440" s="422">
        <v>22509</v>
      </c>
      <c r="C440" s="422" t="s">
        <v>18</v>
      </c>
      <c r="D440" t="s">
        <v>13</v>
      </c>
      <c r="E440" s="67"/>
      <c r="F440" s="2">
        <v>3.8</v>
      </c>
      <c r="G440" s="73">
        <f t="shared" si="6"/>
        <v>9.681144774731365E-14</v>
      </c>
    </row>
    <row r="441" spans="1:7">
      <c r="A441" s="31">
        <v>44316</v>
      </c>
      <c r="B441" s="421" t="s">
        <v>10</v>
      </c>
      <c r="C441" s="421" t="s">
        <v>19</v>
      </c>
      <c r="D441" t="s">
        <v>12</v>
      </c>
      <c r="E441" s="67">
        <v>118.7</v>
      </c>
      <c r="G441" s="73">
        <f t="shared" si="6"/>
        <v>118.7000000000001</v>
      </c>
    </row>
    <row r="442" spans="1:7">
      <c r="B442" s="422"/>
      <c r="C442" s="422"/>
      <c r="D442" t="s">
        <v>13</v>
      </c>
      <c r="E442" s="67">
        <v>4.8</v>
      </c>
      <c r="G442" s="73">
        <f t="shared" si="6"/>
        <v>123.5000000000001</v>
      </c>
    </row>
    <row r="443" spans="1:7">
      <c r="B443" s="422"/>
      <c r="C443" s="422"/>
      <c r="D443" t="s">
        <v>31</v>
      </c>
      <c r="E443" s="67">
        <v>60</v>
      </c>
      <c r="G443" s="73">
        <f t="shared" si="6"/>
        <v>183.50000000000011</v>
      </c>
    </row>
    <row r="444" spans="1:7">
      <c r="B444" s="422"/>
      <c r="C444" s="422"/>
      <c r="D444" t="s">
        <v>29</v>
      </c>
      <c r="E444" s="67">
        <v>5</v>
      </c>
      <c r="G444" s="73">
        <f t="shared" si="6"/>
        <v>188.50000000000011</v>
      </c>
    </row>
    <row r="445" spans="1:7">
      <c r="A445" s="3">
        <v>44358</v>
      </c>
      <c r="B445" s="422">
        <v>22790</v>
      </c>
      <c r="C445" s="422" t="s">
        <v>19</v>
      </c>
      <c r="D445" t="s">
        <v>14</v>
      </c>
      <c r="E445" s="67"/>
      <c r="F445" s="2">
        <v>60</v>
      </c>
      <c r="G445" s="73">
        <f t="shared" si="6"/>
        <v>128.50000000000011</v>
      </c>
    </row>
    <row r="446" spans="1:7">
      <c r="A446" s="3">
        <v>44358</v>
      </c>
      <c r="B446" s="422">
        <v>22790</v>
      </c>
      <c r="C446" s="422" t="s">
        <v>19</v>
      </c>
      <c r="D446" t="s">
        <v>15</v>
      </c>
      <c r="E446" s="67"/>
      <c r="F446" s="2">
        <v>5</v>
      </c>
      <c r="G446" s="73">
        <f t="shared" si="6"/>
        <v>123.50000000000011</v>
      </c>
    </row>
    <row r="447" spans="1:7">
      <c r="A447" s="3">
        <v>44389</v>
      </c>
      <c r="B447" s="422">
        <v>22986</v>
      </c>
      <c r="C447" s="422" t="s">
        <v>19</v>
      </c>
      <c r="D447" t="s">
        <v>12</v>
      </c>
      <c r="E447" s="67"/>
      <c r="F447" s="2">
        <v>118.7</v>
      </c>
      <c r="G447" s="73">
        <f t="shared" si="6"/>
        <v>4.8000000000001108</v>
      </c>
    </row>
    <row r="448" spans="1:7">
      <c r="A448" s="3">
        <v>44389</v>
      </c>
      <c r="B448" s="422">
        <v>22986</v>
      </c>
      <c r="C448" s="422" t="s">
        <v>19</v>
      </c>
      <c r="D448" t="s">
        <v>13</v>
      </c>
      <c r="E448" s="67"/>
      <c r="F448" s="2">
        <v>4.8</v>
      </c>
      <c r="G448" s="73">
        <f t="shared" si="6"/>
        <v>1.1102230246251565E-13</v>
      </c>
    </row>
    <row r="449" spans="1:7">
      <c r="A449" s="31">
        <v>44347</v>
      </c>
      <c r="B449" s="421" t="s">
        <v>10</v>
      </c>
      <c r="C449" s="421" t="s">
        <v>20</v>
      </c>
      <c r="D449" t="s">
        <v>12</v>
      </c>
      <c r="E449" s="67">
        <v>96.4</v>
      </c>
      <c r="G449" s="73">
        <f t="shared" si="6"/>
        <v>96.400000000000119</v>
      </c>
    </row>
    <row r="450" spans="1:7">
      <c r="B450" s="422"/>
      <c r="C450" s="422"/>
      <c r="D450" t="s">
        <v>13</v>
      </c>
      <c r="E450" s="67">
        <v>3.5</v>
      </c>
      <c r="G450" s="73">
        <f t="shared" si="6"/>
        <v>99.900000000000119</v>
      </c>
    </row>
    <row r="451" spans="1:7">
      <c r="B451" s="422"/>
      <c r="C451" s="422"/>
      <c r="D451" t="s">
        <v>31</v>
      </c>
      <c r="E451" s="67">
        <v>60</v>
      </c>
      <c r="G451" s="73">
        <f t="shared" si="6"/>
        <v>159.90000000000012</v>
      </c>
    </row>
    <row r="452" spans="1:7">
      <c r="B452" s="422"/>
      <c r="C452" s="422"/>
      <c r="D452" t="s">
        <v>29</v>
      </c>
      <c r="E452" s="67">
        <v>5</v>
      </c>
      <c r="G452" s="73">
        <f t="shared" si="6"/>
        <v>164.90000000000012</v>
      </c>
    </row>
    <row r="453" spans="1:7">
      <c r="A453" s="3">
        <v>44358</v>
      </c>
      <c r="B453" s="422">
        <v>22790</v>
      </c>
      <c r="C453" s="422" t="s">
        <v>20</v>
      </c>
      <c r="D453" t="s">
        <v>14</v>
      </c>
      <c r="E453" s="67"/>
      <c r="F453" s="2">
        <v>60</v>
      </c>
      <c r="G453" s="73">
        <f t="shared" si="6"/>
        <v>104.90000000000012</v>
      </c>
    </row>
    <row r="454" spans="1:7">
      <c r="A454" s="3">
        <v>44358</v>
      </c>
      <c r="B454" s="422">
        <v>22790</v>
      </c>
      <c r="C454" s="422" t="s">
        <v>20</v>
      </c>
      <c r="D454" t="s">
        <v>15</v>
      </c>
      <c r="E454" s="67"/>
      <c r="F454" s="2">
        <v>5</v>
      </c>
      <c r="G454" s="73">
        <f t="shared" si="6"/>
        <v>99.900000000000119</v>
      </c>
    </row>
    <row r="455" spans="1:7">
      <c r="A455" s="3">
        <v>44389</v>
      </c>
      <c r="B455" s="422">
        <v>22986</v>
      </c>
      <c r="C455" s="422" t="s">
        <v>20</v>
      </c>
      <c r="D455" t="s">
        <v>12</v>
      </c>
      <c r="E455" s="67"/>
      <c r="F455" s="2">
        <v>96.4</v>
      </c>
      <c r="G455" s="73">
        <f t="shared" si="6"/>
        <v>3.5000000000001137</v>
      </c>
    </row>
    <row r="456" spans="1:7">
      <c r="A456" s="3">
        <v>44389</v>
      </c>
      <c r="B456" s="422">
        <v>22986</v>
      </c>
      <c r="C456" s="422" t="s">
        <v>20</v>
      </c>
      <c r="D456" t="s">
        <v>13</v>
      </c>
      <c r="E456" s="67"/>
      <c r="F456" s="2">
        <v>3.5</v>
      </c>
      <c r="G456" s="73">
        <f t="shared" si="6"/>
        <v>1.1368683772161603E-13</v>
      </c>
    </row>
    <row r="457" spans="1:7">
      <c r="A457" s="31">
        <v>44377</v>
      </c>
      <c r="B457" s="421" t="s">
        <v>10</v>
      </c>
      <c r="C457" s="421" t="s">
        <v>21</v>
      </c>
      <c r="D457" t="s">
        <v>12</v>
      </c>
      <c r="E457" s="67">
        <v>105.7</v>
      </c>
      <c r="G457" s="73">
        <f t="shared" si="6"/>
        <v>105.70000000000012</v>
      </c>
    </row>
    <row r="458" spans="1:7">
      <c r="B458" s="422"/>
      <c r="C458" s="422"/>
      <c r="D458" t="s">
        <v>13</v>
      </c>
      <c r="E458" s="67">
        <v>5.4</v>
      </c>
      <c r="G458" s="73">
        <f t="shared" si="6"/>
        <v>111.10000000000012</v>
      </c>
    </row>
    <row r="459" spans="1:7">
      <c r="B459" s="422"/>
      <c r="C459" s="422"/>
      <c r="D459" t="s">
        <v>31</v>
      </c>
      <c r="E459" s="67">
        <v>60</v>
      </c>
      <c r="G459" s="73">
        <f t="shared" si="6"/>
        <v>171.10000000000014</v>
      </c>
    </row>
    <row r="460" spans="1:7">
      <c r="B460" s="422"/>
      <c r="C460" s="422"/>
      <c r="D460" t="s">
        <v>29</v>
      </c>
      <c r="E460" s="67">
        <v>5</v>
      </c>
      <c r="G460" s="73">
        <f t="shared" si="6"/>
        <v>176.10000000000014</v>
      </c>
    </row>
    <row r="461" spans="1:7">
      <c r="A461" s="3">
        <v>44387</v>
      </c>
      <c r="B461" s="422">
        <v>22980</v>
      </c>
      <c r="C461" s="422" t="s">
        <v>21</v>
      </c>
      <c r="D461" t="s">
        <v>31</v>
      </c>
      <c r="E461" s="67"/>
      <c r="F461" s="67">
        <v>60</v>
      </c>
      <c r="G461" s="73">
        <f t="shared" si="6"/>
        <v>116.10000000000014</v>
      </c>
    </row>
    <row r="462" spans="1:7">
      <c r="A462" s="3">
        <v>44387</v>
      </c>
      <c r="B462" s="422">
        <v>22980</v>
      </c>
      <c r="C462" s="422" t="s">
        <v>21</v>
      </c>
      <c r="D462" t="s">
        <v>29</v>
      </c>
      <c r="E462" s="67"/>
      <c r="F462" s="67">
        <v>5</v>
      </c>
      <c r="G462" s="73">
        <f t="shared" si="6"/>
        <v>111.10000000000014</v>
      </c>
    </row>
    <row r="463" spans="1:7">
      <c r="A463" s="3">
        <v>44448</v>
      </c>
      <c r="B463" s="422">
        <v>23415</v>
      </c>
      <c r="C463" s="422" t="s">
        <v>21</v>
      </c>
      <c r="D463" t="s">
        <v>12</v>
      </c>
      <c r="E463" s="67"/>
      <c r="F463" s="67">
        <v>105.7</v>
      </c>
      <c r="G463" s="73">
        <f t="shared" si="6"/>
        <v>5.4000000000001336</v>
      </c>
    </row>
    <row r="464" spans="1:7">
      <c r="A464" s="3">
        <v>44713</v>
      </c>
      <c r="B464" s="422">
        <v>24943</v>
      </c>
      <c r="C464" s="422" t="s">
        <v>21</v>
      </c>
      <c r="D464" t="s">
        <v>13</v>
      </c>
      <c r="E464" s="67"/>
      <c r="F464" s="67">
        <v>5.4</v>
      </c>
      <c r="G464" s="73">
        <f t="shared" si="6"/>
        <v>1.3322676295501878E-13</v>
      </c>
    </row>
    <row r="465" spans="1:14">
      <c r="A465" s="81">
        <v>44408</v>
      </c>
      <c r="B465" s="421" t="s">
        <v>10</v>
      </c>
      <c r="C465" s="421" t="s">
        <v>22</v>
      </c>
      <c r="D465" t="s">
        <v>12</v>
      </c>
      <c r="E465" s="2">
        <v>92.5</v>
      </c>
      <c r="G465" s="73">
        <f t="shared" si="6"/>
        <v>92.500000000000128</v>
      </c>
      <c r="J465" s="422"/>
    </row>
    <row r="466" spans="1:14">
      <c r="A466" s="70"/>
      <c r="B466" s="422"/>
      <c r="C466" s="422"/>
      <c r="D466" t="s">
        <v>13</v>
      </c>
      <c r="E466" s="2">
        <v>2.8</v>
      </c>
      <c r="G466" s="73">
        <f t="shared" si="6"/>
        <v>95.300000000000125</v>
      </c>
      <c r="J466" s="422"/>
    </row>
    <row r="467" spans="1:14">
      <c r="A467" s="70"/>
      <c r="B467" s="422"/>
      <c r="C467" s="422"/>
      <c r="D467" t="s">
        <v>14</v>
      </c>
      <c r="E467" s="2">
        <v>60</v>
      </c>
      <c r="G467" s="73">
        <f t="shared" si="6"/>
        <v>155.30000000000013</v>
      </c>
      <c r="J467" s="422"/>
    </row>
    <row r="468" spans="1:14">
      <c r="A468" s="70"/>
      <c r="B468" s="422"/>
      <c r="C468" s="422"/>
      <c r="D468" t="s">
        <v>15</v>
      </c>
      <c r="E468" s="2">
        <v>5</v>
      </c>
      <c r="G468" s="73">
        <f t="shared" si="6"/>
        <v>160.30000000000013</v>
      </c>
      <c r="J468" s="422"/>
    </row>
    <row r="469" spans="1:14">
      <c r="A469" s="70">
        <v>44415</v>
      </c>
      <c r="B469" s="422">
        <v>23187</v>
      </c>
      <c r="C469" s="422" t="s">
        <v>22</v>
      </c>
      <c r="D469" t="s">
        <v>31</v>
      </c>
      <c r="F469" s="2">
        <v>60</v>
      </c>
      <c r="G469" s="73">
        <f t="shared" si="6"/>
        <v>100.30000000000013</v>
      </c>
      <c r="J469" s="422"/>
    </row>
    <row r="470" spans="1:14">
      <c r="A470" s="70">
        <v>44415</v>
      </c>
      <c r="B470" s="422">
        <v>23187</v>
      </c>
      <c r="C470" s="422" t="s">
        <v>22</v>
      </c>
      <c r="D470" t="s">
        <v>29</v>
      </c>
      <c r="F470" s="2">
        <v>5</v>
      </c>
      <c r="G470" s="73">
        <f t="shared" si="6"/>
        <v>95.300000000000125</v>
      </c>
      <c r="J470" s="422"/>
      <c r="N470" s="2"/>
    </row>
    <row r="471" spans="1:14">
      <c r="A471" s="70">
        <v>44713</v>
      </c>
      <c r="B471" s="422">
        <v>24943</v>
      </c>
      <c r="C471" s="422" t="s">
        <v>22</v>
      </c>
      <c r="D471" t="s">
        <v>12</v>
      </c>
      <c r="F471" s="2">
        <v>92.5</v>
      </c>
      <c r="G471" s="73">
        <f t="shared" si="6"/>
        <v>2.8000000000001251</v>
      </c>
      <c r="J471" s="422"/>
      <c r="N471" s="2"/>
    </row>
    <row r="472" spans="1:14">
      <c r="A472" s="70">
        <v>44713</v>
      </c>
      <c r="B472" s="422">
        <v>24943</v>
      </c>
      <c r="C472" s="422" t="s">
        <v>22</v>
      </c>
      <c r="D472" t="s">
        <v>13</v>
      </c>
      <c r="F472" s="2">
        <v>2.8</v>
      </c>
      <c r="G472" s="73">
        <f t="shared" si="6"/>
        <v>1.2523315717771766E-13</v>
      </c>
      <c r="J472" s="422"/>
      <c r="N472" s="2"/>
    </row>
    <row r="473" spans="1:14">
      <c r="A473" s="31">
        <v>44439</v>
      </c>
      <c r="B473" s="421" t="s">
        <v>10</v>
      </c>
      <c r="C473" s="421" t="s">
        <v>23</v>
      </c>
      <c r="D473" t="s">
        <v>12</v>
      </c>
      <c r="E473" s="2">
        <v>104.8</v>
      </c>
      <c r="G473" s="73">
        <f t="shared" si="6"/>
        <v>104.80000000000013</v>
      </c>
      <c r="J473" s="422"/>
      <c r="N473" s="2"/>
    </row>
    <row r="474" spans="1:14">
      <c r="B474" s="422"/>
      <c r="C474" s="422"/>
      <c r="D474" t="s">
        <v>13</v>
      </c>
      <c r="E474" s="2">
        <v>3.1</v>
      </c>
      <c r="G474" s="73">
        <f t="shared" si="6"/>
        <v>107.90000000000012</v>
      </c>
      <c r="J474" s="422"/>
    </row>
    <row r="475" spans="1:14">
      <c r="B475" s="422"/>
      <c r="C475" s="422"/>
      <c r="D475" t="s">
        <v>14</v>
      </c>
      <c r="E475" s="2">
        <v>60</v>
      </c>
      <c r="G475" s="73">
        <f t="shared" si="6"/>
        <v>167.90000000000012</v>
      </c>
      <c r="J475" s="422"/>
    </row>
    <row r="476" spans="1:14">
      <c r="B476" s="422"/>
      <c r="C476" s="422"/>
      <c r="D476" t="s">
        <v>15</v>
      </c>
      <c r="E476" s="2">
        <v>5</v>
      </c>
      <c r="G476" s="73">
        <f t="shared" si="6"/>
        <v>172.90000000000012</v>
      </c>
      <c r="J476" s="422"/>
    </row>
    <row r="477" spans="1:14">
      <c r="A477" s="3">
        <v>44450</v>
      </c>
      <c r="B477" s="422">
        <v>23441</v>
      </c>
      <c r="C477" s="422" t="s">
        <v>23</v>
      </c>
      <c r="D477" t="s">
        <v>14</v>
      </c>
      <c r="F477" s="2">
        <v>60</v>
      </c>
      <c r="G477" s="73">
        <f t="shared" si="6"/>
        <v>112.90000000000012</v>
      </c>
      <c r="J477" s="422"/>
    </row>
    <row r="478" spans="1:14">
      <c r="A478" s="3">
        <v>44450</v>
      </c>
      <c r="B478" s="422">
        <v>23441</v>
      </c>
      <c r="C478" s="422" t="s">
        <v>23</v>
      </c>
      <c r="D478" t="s">
        <v>15</v>
      </c>
      <c r="F478" s="2">
        <v>5</v>
      </c>
      <c r="G478" s="73">
        <f t="shared" si="6"/>
        <v>107.90000000000012</v>
      </c>
      <c r="J478" s="422"/>
    </row>
    <row r="479" spans="1:14">
      <c r="A479" s="70">
        <v>44713</v>
      </c>
      <c r="B479" s="422">
        <v>24943</v>
      </c>
      <c r="C479" s="422" t="s">
        <v>23</v>
      </c>
      <c r="D479" t="s">
        <v>12</v>
      </c>
      <c r="F479" s="2">
        <v>104.8</v>
      </c>
      <c r="G479" s="73">
        <f t="shared" si="6"/>
        <v>3.1000000000001222</v>
      </c>
      <c r="J479" s="422"/>
    </row>
    <row r="480" spans="1:14">
      <c r="A480" s="70">
        <v>44713</v>
      </c>
      <c r="B480" s="422">
        <v>24943</v>
      </c>
      <c r="C480" s="422" t="s">
        <v>23</v>
      </c>
      <c r="D480" t="s">
        <v>13</v>
      </c>
      <c r="F480" s="2">
        <v>3.1</v>
      </c>
      <c r="G480" s="73">
        <f t="shared" si="6"/>
        <v>1.2212453270876722E-13</v>
      </c>
      <c r="J480" s="422"/>
    </row>
    <row r="481" spans="1:7">
      <c r="A481" s="31">
        <v>44469</v>
      </c>
      <c r="B481" s="421" t="s">
        <v>10</v>
      </c>
      <c r="C481" s="421" t="s">
        <v>41</v>
      </c>
      <c r="D481" t="s">
        <v>12</v>
      </c>
      <c r="E481" s="2">
        <v>108.4</v>
      </c>
      <c r="G481" s="73">
        <f t="shared" si="6"/>
        <v>108.40000000000013</v>
      </c>
    </row>
    <row r="482" spans="1:7">
      <c r="B482" s="422"/>
      <c r="C482" s="422"/>
      <c r="D482" t="s">
        <v>13</v>
      </c>
      <c r="E482" s="2">
        <v>4.7</v>
      </c>
      <c r="G482" s="73">
        <f t="shared" si="6"/>
        <v>113.10000000000014</v>
      </c>
    </row>
    <row r="483" spans="1:7">
      <c r="B483" s="422"/>
      <c r="C483" s="422"/>
      <c r="D483" t="s">
        <v>14</v>
      </c>
      <c r="E483" s="2">
        <v>60</v>
      </c>
      <c r="G483" s="73">
        <f t="shared" si="6"/>
        <v>173.10000000000014</v>
      </c>
    </row>
    <row r="484" spans="1:7">
      <c r="B484" s="422"/>
      <c r="C484" s="422"/>
      <c r="D484" t="s">
        <v>15</v>
      </c>
      <c r="E484" s="2">
        <v>5</v>
      </c>
      <c r="G484" s="73">
        <f t="shared" si="6"/>
        <v>178.10000000000014</v>
      </c>
    </row>
    <row r="485" spans="1:7">
      <c r="A485" s="3">
        <v>44471</v>
      </c>
      <c r="B485" s="422">
        <v>23548</v>
      </c>
      <c r="C485" s="422" t="s">
        <v>41</v>
      </c>
      <c r="D485" t="s">
        <v>14</v>
      </c>
      <c r="F485" s="2">
        <v>60</v>
      </c>
      <c r="G485" s="73">
        <f t="shared" si="6"/>
        <v>118.10000000000014</v>
      </c>
    </row>
    <row r="486" spans="1:7">
      <c r="A486" s="3">
        <v>44471</v>
      </c>
      <c r="B486" s="422">
        <v>23548</v>
      </c>
      <c r="C486" s="422" t="s">
        <v>41</v>
      </c>
      <c r="D486" t="s">
        <v>15</v>
      </c>
      <c r="F486" s="2">
        <v>5</v>
      </c>
      <c r="G486" s="73">
        <f t="shared" si="6"/>
        <v>113.10000000000014</v>
      </c>
    </row>
    <row r="487" spans="1:7">
      <c r="A487" s="70">
        <v>44713</v>
      </c>
      <c r="B487" s="422">
        <v>24943</v>
      </c>
      <c r="C487" s="422" t="s">
        <v>41</v>
      </c>
      <c r="D487" t="s">
        <v>12</v>
      </c>
      <c r="F487" s="2">
        <v>108.4</v>
      </c>
      <c r="G487" s="73">
        <f t="shared" si="6"/>
        <v>4.7000000000001307</v>
      </c>
    </row>
    <row r="488" spans="1:7">
      <c r="A488" s="70">
        <v>44713</v>
      </c>
      <c r="B488" s="422">
        <v>24943</v>
      </c>
      <c r="C488" s="422" t="s">
        <v>41</v>
      </c>
      <c r="D488" t="s">
        <v>13</v>
      </c>
      <c r="F488" s="2">
        <v>4.7</v>
      </c>
      <c r="G488" s="73">
        <f t="shared" si="6"/>
        <v>1.3056222769591841E-13</v>
      </c>
    </row>
    <row r="489" spans="1:7">
      <c r="A489" s="81">
        <v>44500</v>
      </c>
      <c r="B489" s="421" t="s">
        <v>10</v>
      </c>
      <c r="C489" s="421" t="s">
        <v>25</v>
      </c>
      <c r="D489" t="s">
        <v>12</v>
      </c>
      <c r="E489" s="2">
        <v>112.4</v>
      </c>
      <c r="G489" s="73">
        <f t="shared" si="6"/>
        <v>112.40000000000013</v>
      </c>
    </row>
    <row r="490" spans="1:7">
      <c r="A490" s="70"/>
      <c r="B490" s="422"/>
      <c r="C490" s="422"/>
      <c r="D490" t="s">
        <v>13</v>
      </c>
      <c r="E490" s="2">
        <v>2.6</v>
      </c>
      <c r="G490" s="73">
        <f t="shared" si="6"/>
        <v>115.00000000000013</v>
      </c>
    </row>
    <row r="491" spans="1:7">
      <c r="A491" s="70"/>
      <c r="B491" s="422"/>
      <c r="C491" s="422"/>
      <c r="D491" t="s">
        <v>14</v>
      </c>
      <c r="E491" s="2">
        <v>60</v>
      </c>
      <c r="G491" s="73">
        <f t="shared" si="6"/>
        <v>175.00000000000011</v>
      </c>
    </row>
    <row r="492" spans="1:7">
      <c r="A492" s="70"/>
      <c r="B492" s="422"/>
      <c r="C492" s="422"/>
      <c r="D492" t="s">
        <v>15</v>
      </c>
      <c r="E492" s="2">
        <v>5</v>
      </c>
      <c r="G492" s="73">
        <f t="shared" si="6"/>
        <v>180.00000000000011</v>
      </c>
    </row>
    <row r="493" spans="1:7">
      <c r="A493" s="70">
        <v>44505</v>
      </c>
      <c r="B493" s="422">
        <v>23697</v>
      </c>
      <c r="C493" s="422" t="s">
        <v>25</v>
      </c>
      <c r="D493" t="s">
        <v>14</v>
      </c>
      <c r="F493" s="2">
        <v>60</v>
      </c>
      <c r="G493" s="73">
        <f t="shared" si="6"/>
        <v>120.00000000000011</v>
      </c>
    </row>
    <row r="494" spans="1:7">
      <c r="A494" s="70">
        <v>44505</v>
      </c>
      <c r="B494" s="422">
        <v>23697</v>
      </c>
      <c r="C494" s="422" t="s">
        <v>25</v>
      </c>
      <c r="D494" t="s">
        <v>15</v>
      </c>
      <c r="F494" s="2">
        <v>5</v>
      </c>
      <c r="G494" s="73">
        <f t="shared" si="6"/>
        <v>115.00000000000011</v>
      </c>
    </row>
    <row r="495" spans="1:7">
      <c r="A495" s="70">
        <v>44713</v>
      </c>
      <c r="B495" s="422">
        <v>24943</v>
      </c>
      <c r="C495" s="422" t="s">
        <v>25</v>
      </c>
      <c r="D495" t="s">
        <v>12</v>
      </c>
      <c r="F495" s="2">
        <v>112.4</v>
      </c>
      <c r="G495" s="73">
        <f t="shared" si="6"/>
        <v>2.600000000000108</v>
      </c>
    </row>
    <row r="496" spans="1:7">
      <c r="A496" s="70">
        <v>44713</v>
      </c>
      <c r="B496" s="422">
        <v>24943</v>
      </c>
      <c r="C496" s="422" t="s">
        <v>25</v>
      </c>
      <c r="D496" t="s">
        <v>13</v>
      </c>
      <c r="F496" s="2">
        <v>2.6</v>
      </c>
      <c r="G496" s="73">
        <f t="shared" si="6"/>
        <v>1.0791367799356522E-13</v>
      </c>
    </row>
    <row r="497" spans="1:14">
      <c r="A497" s="81">
        <v>44530</v>
      </c>
      <c r="B497" s="421" t="s">
        <v>10</v>
      </c>
      <c r="C497" s="421" t="s">
        <v>26</v>
      </c>
      <c r="D497" t="s">
        <v>12</v>
      </c>
      <c r="E497" s="2">
        <v>119.9</v>
      </c>
      <c r="G497" s="73">
        <f t="shared" si="6"/>
        <v>119.90000000000012</v>
      </c>
      <c r="J497" s="422"/>
    </row>
    <row r="498" spans="1:14">
      <c r="A498" s="70"/>
      <c r="B498" s="422"/>
      <c r="C498" s="422"/>
      <c r="D498" t="s">
        <v>13</v>
      </c>
      <c r="E498" s="2">
        <v>4</v>
      </c>
      <c r="G498" s="73">
        <f t="shared" si="6"/>
        <v>123.90000000000012</v>
      </c>
      <c r="J498" s="422"/>
    </row>
    <row r="499" spans="1:14">
      <c r="A499" s="70"/>
      <c r="B499" s="422"/>
      <c r="C499" s="422"/>
      <c r="D499" t="s">
        <v>14</v>
      </c>
      <c r="E499" s="2">
        <v>60</v>
      </c>
      <c r="G499" s="73">
        <f t="shared" si="6"/>
        <v>183.90000000000012</v>
      </c>
      <c r="J499" s="422"/>
    </row>
    <row r="500" spans="1:14">
      <c r="A500" s="70"/>
      <c r="B500" s="422"/>
      <c r="C500" s="422"/>
      <c r="D500" t="s">
        <v>15</v>
      </c>
      <c r="E500" s="2">
        <v>5</v>
      </c>
      <c r="G500" s="73">
        <f t="shared" si="6"/>
        <v>188.90000000000012</v>
      </c>
      <c r="J500" s="422"/>
      <c r="N500" s="2"/>
    </row>
    <row r="501" spans="1:14">
      <c r="A501" s="70"/>
      <c r="B501" s="422"/>
      <c r="C501" s="422"/>
      <c r="D501" s="35" t="s">
        <v>70</v>
      </c>
      <c r="E501" s="21">
        <v>93</v>
      </c>
      <c r="G501" s="73">
        <f>+G500+E501-F501</f>
        <v>281.90000000000009</v>
      </c>
      <c r="J501" s="422"/>
      <c r="N501" s="2"/>
    </row>
    <row r="502" spans="1:14">
      <c r="A502" s="70"/>
      <c r="B502" s="422"/>
      <c r="C502" s="422"/>
      <c r="D502" t="s">
        <v>42</v>
      </c>
      <c r="E502" s="2">
        <v>10</v>
      </c>
      <c r="G502" s="73">
        <f t="shared" ref="G502:G524" si="7">+G501+E502-F502</f>
        <v>291.90000000000009</v>
      </c>
      <c r="J502" s="422"/>
      <c r="N502" s="2"/>
    </row>
    <row r="503" spans="1:14">
      <c r="A503" s="70">
        <v>44568</v>
      </c>
      <c r="B503" s="422">
        <v>24101</v>
      </c>
      <c r="C503" s="422" t="s">
        <v>26</v>
      </c>
      <c r="D503" t="s">
        <v>31</v>
      </c>
      <c r="F503" s="2">
        <v>60</v>
      </c>
      <c r="G503" s="73">
        <f t="shared" si="7"/>
        <v>231.90000000000009</v>
      </c>
      <c r="J503" s="422"/>
      <c r="N503" s="2"/>
    </row>
    <row r="504" spans="1:14">
      <c r="A504" s="70">
        <v>44568</v>
      </c>
      <c r="B504" s="422">
        <v>24101</v>
      </c>
      <c r="C504" s="422" t="s">
        <v>26</v>
      </c>
      <c r="D504" t="s">
        <v>15</v>
      </c>
      <c r="F504" s="2">
        <v>5</v>
      </c>
      <c r="G504" s="73">
        <f t="shared" si="7"/>
        <v>226.90000000000009</v>
      </c>
      <c r="J504" s="422"/>
      <c r="M504" s="67"/>
    </row>
    <row r="505" spans="1:14">
      <c r="A505" s="70">
        <v>44713</v>
      </c>
      <c r="B505" s="422">
        <v>24944</v>
      </c>
      <c r="C505" s="422" t="s">
        <v>26</v>
      </c>
      <c r="D505" t="s">
        <v>12</v>
      </c>
      <c r="F505" s="2">
        <v>119.9</v>
      </c>
      <c r="G505" s="73">
        <f t="shared" si="7"/>
        <v>107.00000000000009</v>
      </c>
      <c r="J505" s="422"/>
      <c r="M505" s="67"/>
    </row>
    <row r="506" spans="1:14">
      <c r="A506" s="70">
        <v>44713</v>
      </c>
      <c r="B506" s="422">
        <v>24944</v>
      </c>
      <c r="C506" s="422" t="s">
        <v>26</v>
      </c>
      <c r="D506" t="s">
        <v>13</v>
      </c>
      <c r="F506" s="2">
        <v>4</v>
      </c>
      <c r="G506" s="73">
        <f t="shared" si="7"/>
        <v>103.00000000000009</v>
      </c>
      <c r="J506" s="422"/>
      <c r="M506" s="67"/>
    </row>
    <row r="507" spans="1:14">
      <c r="A507" s="70">
        <v>44813</v>
      </c>
      <c r="B507" s="422">
        <v>25485</v>
      </c>
      <c r="C507" s="422" t="s">
        <v>26</v>
      </c>
      <c r="D507" t="s">
        <v>42</v>
      </c>
      <c r="F507" s="2">
        <v>10</v>
      </c>
      <c r="G507" s="73">
        <f t="shared" si="7"/>
        <v>93.000000000000085</v>
      </c>
      <c r="J507" s="422"/>
      <c r="M507" s="67"/>
    </row>
    <row r="508" spans="1:14">
      <c r="A508" s="70">
        <v>44884</v>
      </c>
      <c r="B508" s="422">
        <v>25828</v>
      </c>
      <c r="C508" s="155">
        <v>0.5</v>
      </c>
      <c r="D508" s="35" t="s">
        <v>70</v>
      </c>
      <c r="F508" s="2">
        <v>46.5</v>
      </c>
      <c r="G508" s="73">
        <f t="shared" si="7"/>
        <v>46.500000000000085</v>
      </c>
      <c r="J508" s="422"/>
      <c r="M508" s="67"/>
    </row>
    <row r="509" spans="1:14">
      <c r="A509" s="70">
        <v>44884</v>
      </c>
      <c r="B509" s="422" t="s">
        <v>249</v>
      </c>
      <c r="C509" s="155">
        <v>0.5</v>
      </c>
      <c r="D509" s="35" t="s">
        <v>70</v>
      </c>
      <c r="F509" s="2">
        <v>46.5</v>
      </c>
      <c r="G509" s="73">
        <f t="shared" si="7"/>
        <v>8.5265128291212022E-14</v>
      </c>
      <c r="J509" s="422"/>
      <c r="M509" s="67"/>
    </row>
    <row r="510" spans="1:14">
      <c r="A510" s="81">
        <v>44561</v>
      </c>
      <c r="B510" s="421" t="s">
        <v>10</v>
      </c>
      <c r="C510" s="421" t="s">
        <v>27</v>
      </c>
      <c r="D510" t="s">
        <v>12</v>
      </c>
      <c r="E510" s="2">
        <v>125.9</v>
      </c>
      <c r="G510" s="73">
        <f t="shared" si="7"/>
        <v>125.90000000000009</v>
      </c>
      <c r="J510" s="422"/>
      <c r="M510" s="2"/>
    </row>
    <row r="511" spans="1:14">
      <c r="A511" s="70"/>
      <c r="B511" s="422"/>
      <c r="C511" s="422"/>
      <c r="D511" t="s">
        <v>13</v>
      </c>
      <c r="E511" s="2">
        <v>4.4000000000000004</v>
      </c>
      <c r="G511" s="73">
        <f t="shared" si="7"/>
        <v>130.3000000000001</v>
      </c>
      <c r="J511" s="422"/>
      <c r="M511" s="2"/>
    </row>
    <row r="512" spans="1:14">
      <c r="A512" s="70"/>
      <c r="B512" s="422"/>
      <c r="C512" s="422"/>
      <c r="D512" t="s">
        <v>14</v>
      </c>
      <c r="E512" s="2">
        <v>60</v>
      </c>
      <c r="G512" s="73">
        <f t="shared" si="7"/>
        <v>190.3000000000001</v>
      </c>
      <c r="J512" s="422"/>
      <c r="M512" s="2"/>
    </row>
    <row r="513" spans="1:14">
      <c r="A513" s="70"/>
      <c r="B513" s="422"/>
      <c r="C513" s="422"/>
      <c r="D513" t="s">
        <v>15</v>
      </c>
      <c r="E513" s="2">
        <v>5</v>
      </c>
      <c r="G513" s="73">
        <f t="shared" si="7"/>
        <v>195.3000000000001</v>
      </c>
      <c r="J513" s="422"/>
      <c r="M513" s="2"/>
    </row>
    <row r="514" spans="1:14">
      <c r="A514" s="70">
        <v>44568</v>
      </c>
      <c r="B514" s="422">
        <v>24101</v>
      </c>
      <c r="C514" s="422" t="s">
        <v>27</v>
      </c>
      <c r="D514" t="s">
        <v>31</v>
      </c>
      <c r="F514" s="2">
        <v>60</v>
      </c>
      <c r="G514" s="73">
        <f t="shared" si="7"/>
        <v>135.3000000000001</v>
      </c>
      <c r="J514" s="422"/>
      <c r="M514" s="2"/>
    </row>
    <row r="515" spans="1:14">
      <c r="A515" s="70">
        <v>44568</v>
      </c>
      <c r="B515" s="422">
        <v>24101</v>
      </c>
      <c r="C515" s="422" t="s">
        <v>27</v>
      </c>
      <c r="D515" t="s">
        <v>15</v>
      </c>
      <c r="F515" s="2">
        <v>5</v>
      </c>
      <c r="G515" s="73">
        <f t="shared" si="7"/>
        <v>130.3000000000001</v>
      </c>
      <c r="J515" s="422"/>
      <c r="M515" s="2"/>
    </row>
    <row r="516" spans="1:14">
      <c r="A516" s="70">
        <v>44713</v>
      </c>
      <c r="B516" s="422">
        <v>24944</v>
      </c>
      <c r="C516" s="422" t="s">
        <v>27</v>
      </c>
      <c r="D516" t="s">
        <v>12</v>
      </c>
      <c r="F516" s="2">
        <v>125.9</v>
      </c>
      <c r="G516" s="73">
        <f t="shared" si="7"/>
        <v>4.4000000000000909</v>
      </c>
      <c r="J516" s="422"/>
      <c r="M516" s="2"/>
    </row>
    <row r="517" spans="1:14">
      <c r="A517" s="70">
        <v>44713</v>
      </c>
      <c r="B517" s="422">
        <v>24944</v>
      </c>
      <c r="C517" s="422" t="s">
        <v>27</v>
      </c>
      <c r="D517" t="s">
        <v>13</v>
      </c>
      <c r="F517" s="2">
        <v>4.4000000000000004</v>
      </c>
      <c r="G517" s="73">
        <f t="shared" si="7"/>
        <v>9.0594198809412774E-14</v>
      </c>
      <c r="J517" s="422"/>
      <c r="M517" s="2"/>
    </row>
    <row r="518" spans="1:14">
      <c r="A518" s="81">
        <v>44592</v>
      </c>
      <c r="B518" s="421" t="s">
        <v>10</v>
      </c>
      <c r="C518" s="421" t="s">
        <v>11</v>
      </c>
      <c r="D518" t="s">
        <v>12</v>
      </c>
      <c r="E518" s="2">
        <v>133.19999999999999</v>
      </c>
      <c r="G518" s="73">
        <f t="shared" si="7"/>
        <v>133.20000000000007</v>
      </c>
      <c r="J518" s="422"/>
      <c r="M518" s="2"/>
    </row>
    <row r="519" spans="1:14">
      <c r="A519" s="81"/>
      <c r="B519" s="421"/>
      <c r="C519" s="421"/>
      <c r="D519" t="s">
        <v>13</v>
      </c>
      <c r="E519" s="2">
        <v>1.3</v>
      </c>
      <c r="G519" s="73">
        <f t="shared" si="7"/>
        <v>134.50000000000009</v>
      </c>
      <c r="J519" s="422"/>
      <c r="M519" s="2"/>
    </row>
    <row r="520" spans="1:14">
      <c r="A520" s="81"/>
      <c r="B520" s="421"/>
      <c r="C520" s="421"/>
      <c r="D520" t="s">
        <v>14</v>
      </c>
      <c r="E520" s="2">
        <v>60</v>
      </c>
      <c r="G520" s="73">
        <f t="shared" si="7"/>
        <v>194.50000000000009</v>
      </c>
      <c r="J520" s="422"/>
      <c r="M520" s="2"/>
    </row>
    <row r="521" spans="1:14">
      <c r="A521" s="81"/>
      <c r="B521" s="421"/>
      <c r="C521" s="421"/>
      <c r="D521" t="s">
        <v>15</v>
      </c>
      <c r="E521" s="2">
        <v>5</v>
      </c>
      <c r="G521" s="73">
        <f t="shared" si="7"/>
        <v>199.50000000000009</v>
      </c>
      <c r="J521" s="422"/>
      <c r="M521" s="2"/>
    </row>
    <row r="522" spans="1:14">
      <c r="A522" s="70">
        <v>44604</v>
      </c>
      <c r="B522" s="422">
        <v>24221</v>
      </c>
      <c r="C522" s="422" t="s">
        <v>11</v>
      </c>
      <c r="D522" t="s">
        <v>14</v>
      </c>
      <c r="F522" s="2">
        <v>60</v>
      </c>
      <c r="G522" s="73">
        <f t="shared" si="7"/>
        <v>139.50000000000009</v>
      </c>
      <c r="J522" s="422"/>
      <c r="N522" s="2"/>
    </row>
    <row r="523" spans="1:14">
      <c r="A523" s="70">
        <v>44604</v>
      </c>
      <c r="B523" s="422">
        <v>24221</v>
      </c>
      <c r="C523" s="422" t="s">
        <v>11</v>
      </c>
      <c r="D523" t="s">
        <v>15</v>
      </c>
      <c r="F523" s="2">
        <v>5</v>
      </c>
      <c r="G523" s="73">
        <f t="shared" si="7"/>
        <v>134.50000000000009</v>
      </c>
      <c r="J523" s="422"/>
      <c r="N523" s="2"/>
    </row>
    <row r="524" spans="1:14">
      <c r="A524" s="70">
        <v>44713</v>
      </c>
      <c r="B524" s="422">
        <v>24944</v>
      </c>
      <c r="C524" s="422" t="s">
        <v>11</v>
      </c>
      <c r="D524" t="s">
        <v>12</v>
      </c>
      <c r="F524" s="2">
        <v>133.19999999999999</v>
      </c>
      <c r="G524" s="73">
        <f t="shared" si="7"/>
        <v>1.3000000000000966</v>
      </c>
      <c r="J524" s="422"/>
      <c r="N524" s="2"/>
    </row>
    <row r="525" spans="1:14">
      <c r="A525" s="70">
        <v>44713</v>
      </c>
      <c r="B525" s="422">
        <v>24944</v>
      </c>
      <c r="C525" s="422" t="s">
        <v>11</v>
      </c>
      <c r="D525" t="s">
        <v>13</v>
      </c>
      <c r="F525" s="2">
        <v>1.3</v>
      </c>
      <c r="G525" s="73">
        <f t="shared" ref="G525:G616" si="8">+G524+E525-F525</f>
        <v>9.6589403142388619E-14</v>
      </c>
      <c r="J525" s="422"/>
      <c r="N525" s="2"/>
    </row>
    <row r="526" spans="1:14">
      <c r="A526" s="81">
        <v>44620</v>
      </c>
      <c r="B526" s="421" t="s">
        <v>10</v>
      </c>
      <c r="C526" s="421" t="s">
        <v>17</v>
      </c>
      <c r="D526" t="s">
        <v>12</v>
      </c>
      <c r="E526" s="2">
        <v>131.1</v>
      </c>
      <c r="G526" s="73">
        <f t="shared" si="8"/>
        <v>131.10000000000008</v>
      </c>
      <c r="J526" s="421"/>
      <c r="M526" s="2"/>
    </row>
    <row r="527" spans="1:14">
      <c r="B527" s="422"/>
      <c r="C527" s="422"/>
      <c r="D527" t="s">
        <v>13</v>
      </c>
      <c r="E527" s="2">
        <v>4.3</v>
      </c>
      <c r="G527" s="73">
        <f t="shared" si="8"/>
        <v>135.40000000000009</v>
      </c>
      <c r="J527" s="422"/>
      <c r="M527" s="2"/>
    </row>
    <row r="528" spans="1:14">
      <c r="B528" s="422"/>
      <c r="C528" s="422"/>
      <c r="D528" t="s">
        <v>14</v>
      </c>
      <c r="E528" s="2">
        <v>56</v>
      </c>
      <c r="G528" s="73">
        <f t="shared" si="8"/>
        <v>191.40000000000009</v>
      </c>
      <c r="J528" s="421"/>
      <c r="M528" s="2"/>
    </row>
    <row r="529" spans="1:14">
      <c r="B529" s="422"/>
      <c r="C529" s="422"/>
      <c r="D529" t="s">
        <v>15</v>
      </c>
      <c r="E529" s="2">
        <v>5</v>
      </c>
      <c r="G529" s="73">
        <f t="shared" si="8"/>
        <v>196.40000000000009</v>
      </c>
      <c r="J529" s="421"/>
      <c r="M529" s="2"/>
    </row>
    <row r="530" spans="1:14">
      <c r="A530" s="70">
        <v>44604</v>
      </c>
      <c r="B530" s="422">
        <v>24221</v>
      </c>
      <c r="C530" s="422" t="s">
        <v>17</v>
      </c>
      <c r="D530" t="s">
        <v>14</v>
      </c>
      <c r="F530" s="2">
        <v>56</v>
      </c>
      <c r="G530" s="73">
        <f t="shared" si="8"/>
        <v>140.40000000000009</v>
      </c>
      <c r="J530" s="421"/>
      <c r="M530" s="2"/>
    </row>
    <row r="531" spans="1:14">
      <c r="A531" s="70">
        <v>44604</v>
      </c>
      <c r="B531" s="422">
        <v>24221</v>
      </c>
      <c r="C531" s="422" t="s">
        <v>17</v>
      </c>
      <c r="D531" t="s">
        <v>15</v>
      </c>
      <c r="F531" s="2">
        <v>5</v>
      </c>
      <c r="G531" s="73">
        <f t="shared" si="8"/>
        <v>135.40000000000009</v>
      </c>
      <c r="J531" s="422"/>
      <c r="M531" s="2"/>
    </row>
    <row r="532" spans="1:14">
      <c r="A532" s="70">
        <v>44713</v>
      </c>
      <c r="B532" s="422">
        <v>24944</v>
      </c>
      <c r="C532" s="422" t="s">
        <v>17</v>
      </c>
      <c r="D532" t="s">
        <v>12</v>
      </c>
      <c r="F532" s="2">
        <v>131.1</v>
      </c>
      <c r="G532" s="73">
        <f t="shared" si="8"/>
        <v>4.3000000000000966</v>
      </c>
      <c r="J532" s="422"/>
      <c r="M532" s="2"/>
    </row>
    <row r="533" spans="1:14">
      <c r="A533" s="70">
        <v>44713</v>
      </c>
      <c r="B533" s="422">
        <v>24944</v>
      </c>
      <c r="C533" s="422" t="s">
        <v>17</v>
      </c>
      <c r="D533" t="s">
        <v>13</v>
      </c>
      <c r="F533" s="2">
        <v>4.3</v>
      </c>
      <c r="G533" s="73">
        <f t="shared" si="8"/>
        <v>9.681144774731365E-14</v>
      </c>
      <c r="J533" s="422"/>
      <c r="M533" s="2"/>
    </row>
    <row r="534" spans="1:14">
      <c r="A534" s="81">
        <v>44651</v>
      </c>
      <c r="B534" s="421" t="s">
        <v>10</v>
      </c>
      <c r="C534" s="421" t="s">
        <v>18</v>
      </c>
      <c r="D534" t="s">
        <v>12</v>
      </c>
      <c r="E534" s="2">
        <v>130.1</v>
      </c>
      <c r="G534" s="73">
        <f t="shared" si="8"/>
        <v>130.10000000000008</v>
      </c>
      <c r="J534" s="421"/>
      <c r="M534" s="73"/>
    </row>
    <row r="535" spans="1:14">
      <c r="A535" s="81"/>
      <c r="B535" s="421"/>
      <c r="C535" s="421"/>
      <c r="D535" t="s">
        <v>13</v>
      </c>
      <c r="E535" s="2">
        <v>5.2</v>
      </c>
      <c r="G535" s="73">
        <f t="shared" si="8"/>
        <v>135.30000000000007</v>
      </c>
      <c r="J535" s="422"/>
      <c r="L535" s="73"/>
      <c r="M535" s="73"/>
    </row>
    <row r="536" spans="1:14">
      <c r="A536" s="81"/>
      <c r="B536" s="421"/>
      <c r="C536" s="421"/>
      <c r="D536" t="s">
        <v>14</v>
      </c>
      <c r="E536" s="2">
        <v>60</v>
      </c>
      <c r="G536" s="73">
        <f t="shared" si="8"/>
        <v>195.30000000000007</v>
      </c>
      <c r="J536" s="422"/>
      <c r="L536" s="73"/>
      <c r="N536" s="73"/>
    </row>
    <row r="537" spans="1:14">
      <c r="A537" s="81"/>
      <c r="B537" s="421"/>
      <c r="C537" s="421"/>
      <c r="D537" t="s">
        <v>15</v>
      </c>
      <c r="E537" s="2">
        <v>5</v>
      </c>
      <c r="G537" s="73">
        <f t="shared" si="8"/>
        <v>200.30000000000007</v>
      </c>
      <c r="J537" s="422"/>
      <c r="L537" s="73"/>
      <c r="M537" s="73"/>
    </row>
    <row r="538" spans="1:14">
      <c r="A538" s="81"/>
      <c r="B538" s="421"/>
      <c r="C538" s="421"/>
      <c r="D538" s="35" t="s">
        <v>79</v>
      </c>
      <c r="E538" s="93">
        <v>93</v>
      </c>
      <c r="G538" s="73">
        <f t="shared" si="8"/>
        <v>293.30000000000007</v>
      </c>
      <c r="J538" s="422"/>
      <c r="L538" s="73"/>
      <c r="M538" s="73"/>
    </row>
    <row r="539" spans="1:14">
      <c r="A539" s="81"/>
      <c r="B539" s="421"/>
      <c r="C539" s="421"/>
      <c r="D539" s="35" t="s">
        <v>387</v>
      </c>
      <c r="E539" s="93">
        <v>93</v>
      </c>
      <c r="G539" s="73">
        <f t="shared" si="8"/>
        <v>386.30000000000007</v>
      </c>
      <c r="J539" s="422"/>
      <c r="L539" s="73"/>
      <c r="M539" s="73"/>
    </row>
    <row r="540" spans="1:14">
      <c r="A540" s="70">
        <v>44680</v>
      </c>
      <c r="B540" s="422">
        <v>24800</v>
      </c>
      <c r="C540" s="422" t="s">
        <v>18</v>
      </c>
      <c r="D540" t="s">
        <v>14</v>
      </c>
      <c r="F540" s="2">
        <v>56</v>
      </c>
      <c r="G540" s="73">
        <f t="shared" si="8"/>
        <v>330.30000000000007</v>
      </c>
      <c r="J540" s="422"/>
    </row>
    <row r="541" spans="1:14">
      <c r="A541" s="70">
        <v>44680</v>
      </c>
      <c r="B541" s="422">
        <v>24800</v>
      </c>
      <c r="C541" s="422" t="s">
        <v>18</v>
      </c>
      <c r="D541" t="s">
        <v>15</v>
      </c>
      <c r="F541" s="2">
        <v>5</v>
      </c>
      <c r="G541" s="73">
        <f t="shared" si="8"/>
        <v>325.30000000000007</v>
      </c>
      <c r="J541" s="422"/>
    </row>
    <row r="542" spans="1:14">
      <c r="A542" s="70">
        <v>44604</v>
      </c>
      <c r="B542" s="422">
        <v>24221</v>
      </c>
      <c r="C542" s="422" t="s">
        <v>18</v>
      </c>
      <c r="D542" t="s">
        <v>14</v>
      </c>
      <c r="F542" s="2">
        <v>4</v>
      </c>
      <c r="G542" s="73">
        <f t="shared" si="8"/>
        <v>321.30000000000007</v>
      </c>
      <c r="J542" s="422"/>
      <c r="L542" s="2"/>
    </row>
    <row r="543" spans="1:14">
      <c r="A543" s="70">
        <v>44713</v>
      </c>
      <c r="B543" s="422">
        <v>24944</v>
      </c>
      <c r="C543" s="422" t="s">
        <v>18</v>
      </c>
      <c r="D543" t="s">
        <v>12</v>
      </c>
      <c r="F543" s="2">
        <v>130.1</v>
      </c>
      <c r="G543" s="73">
        <f t="shared" si="8"/>
        <v>191.20000000000007</v>
      </c>
      <c r="J543"/>
      <c r="K543" s="2"/>
      <c r="L543" s="2"/>
      <c r="M543" s="73"/>
    </row>
    <row r="544" spans="1:14">
      <c r="A544" s="70">
        <v>44713</v>
      </c>
      <c r="B544" s="422">
        <v>24944</v>
      </c>
      <c r="C544" s="422" t="s">
        <v>18</v>
      </c>
      <c r="D544" t="s">
        <v>13</v>
      </c>
      <c r="F544" s="2">
        <v>5.2</v>
      </c>
      <c r="G544" s="73">
        <f t="shared" si="8"/>
        <v>186.00000000000009</v>
      </c>
      <c r="J544" s="422"/>
      <c r="L544" s="2"/>
      <c r="M544" s="73"/>
    </row>
    <row r="545" spans="1:13">
      <c r="A545" s="70">
        <v>44884</v>
      </c>
      <c r="B545" s="422" t="s">
        <v>249</v>
      </c>
      <c r="C545" s="155">
        <v>0.5</v>
      </c>
      <c r="D545" s="35" t="s">
        <v>79</v>
      </c>
      <c r="F545" s="2">
        <v>46.5</v>
      </c>
      <c r="G545" s="73">
        <f t="shared" si="8"/>
        <v>139.50000000000009</v>
      </c>
      <c r="J545" s="422"/>
      <c r="L545" s="2"/>
      <c r="M545" s="73"/>
    </row>
    <row r="546" spans="1:13">
      <c r="A546" s="70">
        <v>44884</v>
      </c>
      <c r="B546" s="422" t="s">
        <v>249</v>
      </c>
      <c r="C546" s="155">
        <v>0.5</v>
      </c>
      <c r="D546" s="35" t="s">
        <v>387</v>
      </c>
      <c r="F546" s="2">
        <v>46.5</v>
      </c>
      <c r="G546" s="73">
        <f t="shared" si="8"/>
        <v>93.000000000000085</v>
      </c>
      <c r="J546" s="422"/>
      <c r="L546" s="2"/>
      <c r="M546" s="73"/>
    </row>
    <row r="547" spans="1:13">
      <c r="A547" s="70">
        <v>44884</v>
      </c>
      <c r="B547" s="422">
        <v>25828</v>
      </c>
      <c r="C547" s="155">
        <v>0.5</v>
      </c>
      <c r="D547" s="35" t="s">
        <v>79</v>
      </c>
      <c r="F547" s="2">
        <v>46.5</v>
      </c>
      <c r="G547" s="73">
        <f t="shared" si="8"/>
        <v>46.500000000000085</v>
      </c>
      <c r="J547" s="422"/>
      <c r="L547" s="2"/>
      <c r="M547" s="73"/>
    </row>
    <row r="548" spans="1:13">
      <c r="A548" s="70">
        <v>44884</v>
      </c>
      <c r="B548" s="422">
        <v>25828</v>
      </c>
      <c r="C548" s="155">
        <v>0.5</v>
      </c>
      <c r="D548" s="35" t="s">
        <v>387</v>
      </c>
      <c r="F548" s="2">
        <v>46.5</v>
      </c>
      <c r="G548" s="73">
        <f t="shared" si="8"/>
        <v>8.5265128291212022E-14</v>
      </c>
      <c r="J548" s="422"/>
      <c r="L548" s="2"/>
      <c r="M548" s="73"/>
    </row>
    <row r="549" spans="1:13">
      <c r="A549" s="31">
        <v>44681</v>
      </c>
      <c r="B549" s="421" t="s">
        <v>10</v>
      </c>
      <c r="C549" s="421" t="s">
        <v>19</v>
      </c>
      <c r="D549" t="s">
        <v>12</v>
      </c>
      <c r="E549" s="2">
        <v>133.1</v>
      </c>
      <c r="G549" s="73">
        <f t="shared" si="8"/>
        <v>133.10000000000008</v>
      </c>
      <c r="I549" s="421"/>
      <c r="J549" s="422"/>
    </row>
    <row r="550" spans="1:13">
      <c r="B550" s="422"/>
      <c r="C550" s="422"/>
      <c r="D550" t="s">
        <v>13</v>
      </c>
      <c r="E550" s="2">
        <v>2.8</v>
      </c>
      <c r="G550" s="73">
        <f t="shared" si="8"/>
        <v>135.90000000000009</v>
      </c>
      <c r="I550" s="422"/>
      <c r="J550" s="422"/>
      <c r="M550" s="5"/>
    </row>
    <row r="551" spans="1:13">
      <c r="B551" s="422"/>
      <c r="C551" s="422"/>
      <c r="D551" t="s">
        <v>14</v>
      </c>
      <c r="E551" s="2">
        <v>60</v>
      </c>
      <c r="G551" s="73">
        <f t="shared" si="8"/>
        <v>195.90000000000009</v>
      </c>
      <c r="I551" s="421"/>
      <c r="J551" s="422"/>
    </row>
    <row r="552" spans="1:13">
      <c r="B552" s="422"/>
      <c r="C552" s="422"/>
      <c r="D552" t="s">
        <v>15</v>
      </c>
      <c r="E552" s="2">
        <v>5</v>
      </c>
      <c r="G552" s="73">
        <f t="shared" si="8"/>
        <v>200.90000000000009</v>
      </c>
      <c r="I552" s="422"/>
      <c r="J552" s="422"/>
    </row>
    <row r="553" spans="1:13">
      <c r="B553" s="422"/>
      <c r="C553" s="422"/>
      <c r="D553" s="35" t="s">
        <v>649</v>
      </c>
      <c r="E553" s="21">
        <v>10</v>
      </c>
      <c r="G553" s="73">
        <f t="shared" si="8"/>
        <v>210.90000000000009</v>
      </c>
      <c r="J553" s="422"/>
    </row>
    <row r="554" spans="1:13">
      <c r="A554" s="70">
        <v>44713</v>
      </c>
      <c r="B554" s="422">
        <v>24944</v>
      </c>
      <c r="C554" s="422" t="s">
        <v>19</v>
      </c>
      <c r="D554" t="s">
        <v>12</v>
      </c>
      <c r="F554" s="2">
        <v>133.1</v>
      </c>
      <c r="G554" s="73">
        <f t="shared" si="8"/>
        <v>77.800000000000097</v>
      </c>
      <c r="J554" s="422"/>
    </row>
    <row r="555" spans="1:13">
      <c r="A555" s="70">
        <v>44713</v>
      </c>
      <c r="B555" s="422">
        <v>24944</v>
      </c>
      <c r="C555" s="422" t="s">
        <v>19</v>
      </c>
      <c r="D555" t="s">
        <v>13</v>
      </c>
      <c r="F555" s="2">
        <v>2.8</v>
      </c>
      <c r="G555" s="73">
        <f t="shared" si="8"/>
        <v>75.000000000000099</v>
      </c>
      <c r="J555" s="422"/>
    </row>
    <row r="556" spans="1:13">
      <c r="A556" s="70">
        <v>44680</v>
      </c>
      <c r="B556" s="422">
        <v>24800</v>
      </c>
      <c r="C556" s="422" t="s">
        <v>19</v>
      </c>
      <c r="D556" t="s">
        <v>14</v>
      </c>
      <c r="F556" s="2">
        <v>60</v>
      </c>
      <c r="G556" s="73">
        <f t="shared" si="8"/>
        <v>15.000000000000099</v>
      </c>
      <c r="J556" s="422"/>
      <c r="K556" s="5"/>
      <c r="L556" s="5"/>
      <c r="M556" s="5"/>
    </row>
    <row r="557" spans="1:13">
      <c r="A557" s="70">
        <v>44680</v>
      </c>
      <c r="B557" s="422">
        <v>24800</v>
      </c>
      <c r="C557" s="422" t="s">
        <v>19</v>
      </c>
      <c r="D557" t="s">
        <v>15</v>
      </c>
      <c r="F557" s="2">
        <v>5</v>
      </c>
      <c r="G557" s="73">
        <f t="shared" si="8"/>
        <v>10.000000000000099</v>
      </c>
      <c r="J557" s="422"/>
    </row>
    <row r="558" spans="1:13">
      <c r="A558" s="70">
        <v>44813</v>
      </c>
      <c r="B558" s="422">
        <v>25485</v>
      </c>
      <c r="C558" s="422" t="s">
        <v>19</v>
      </c>
      <c r="D558" s="35" t="s">
        <v>649</v>
      </c>
      <c r="F558" s="2">
        <v>10</v>
      </c>
      <c r="G558" s="73">
        <f t="shared" si="8"/>
        <v>9.9475983006414026E-14</v>
      </c>
      <c r="J558" s="422"/>
    </row>
    <row r="559" spans="1:13">
      <c r="A559" s="31">
        <v>44712</v>
      </c>
      <c r="B559" s="421" t="s">
        <v>10</v>
      </c>
      <c r="C559" s="421" t="s">
        <v>20</v>
      </c>
      <c r="D559" t="s">
        <v>12</v>
      </c>
      <c r="E559" s="2">
        <v>127.2</v>
      </c>
      <c r="G559" s="73">
        <f t="shared" si="8"/>
        <v>127.2000000000001</v>
      </c>
      <c r="J559" s="422"/>
    </row>
    <row r="560" spans="1:13">
      <c r="B560" s="422"/>
      <c r="C560" s="422"/>
      <c r="D560" t="s">
        <v>13</v>
      </c>
      <c r="E560" s="2">
        <v>9.1</v>
      </c>
      <c r="G560" s="73">
        <f t="shared" si="8"/>
        <v>136.3000000000001</v>
      </c>
      <c r="J560" s="422"/>
    </row>
    <row r="561" spans="1:12">
      <c r="B561" s="422"/>
      <c r="C561" s="422"/>
      <c r="D561" t="s">
        <v>14</v>
      </c>
      <c r="E561" s="2">
        <v>60</v>
      </c>
      <c r="G561" s="73">
        <f t="shared" si="8"/>
        <v>196.3000000000001</v>
      </c>
      <c r="J561" s="422"/>
    </row>
    <row r="562" spans="1:12">
      <c r="B562" s="422"/>
      <c r="C562" s="422"/>
      <c r="D562" t="s">
        <v>15</v>
      </c>
      <c r="E562" s="2">
        <v>5</v>
      </c>
      <c r="G562" s="73">
        <f t="shared" si="8"/>
        <v>201.3000000000001</v>
      </c>
      <c r="J562" s="422"/>
    </row>
    <row r="563" spans="1:12">
      <c r="B563" s="422"/>
      <c r="C563" s="422"/>
      <c r="D563" t="s">
        <v>44</v>
      </c>
      <c r="E563" s="2">
        <v>6</v>
      </c>
      <c r="G563" s="73">
        <f t="shared" si="8"/>
        <v>207.3000000000001</v>
      </c>
      <c r="J563" s="422"/>
    </row>
    <row r="564" spans="1:12">
      <c r="A564" s="3">
        <v>44758</v>
      </c>
      <c r="B564" s="422" t="s">
        <v>650</v>
      </c>
      <c r="C564" s="422" t="s">
        <v>20</v>
      </c>
      <c r="D564" t="s">
        <v>14</v>
      </c>
      <c r="F564" s="2">
        <v>60</v>
      </c>
      <c r="G564" s="73">
        <f t="shared" si="8"/>
        <v>147.3000000000001</v>
      </c>
      <c r="J564" s="422"/>
    </row>
    <row r="565" spans="1:12">
      <c r="A565" s="3">
        <v>44758</v>
      </c>
      <c r="B565" s="422" t="s">
        <v>650</v>
      </c>
      <c r="C565" s="422" t="s">
        <v>20</v>
      </c>
      <c r="D565" t="s">
        <v>15</v>
      </c>
      <c r="F565" s="2">
        <v>5</v>
      </c>
      <c r="G565" s="73">
        <f t="shared" si="8"/>
        <v>142.3000000000001</v>
      </c>
      <c r="I565" s="421"/>
      <c r="J565"/>
      <c r="K565" s="2"/>
    </row>
    <row r="566" spans="1:12">
      <c r="A566" s="3">
        <v>44839</v>
      </c>
      <c r="B566" s="422" t="s">
        <v>651</v>
      </c>
      <c r="C566" s="422" t="s">
        <v>20</v>
      </c>
      <c r="D566" t="s">
        <v>12</v>
      </c>
      <c r="F566" s="2">
        <v>127.2</v>
      </c>
      <c r="G566" s="73">
        <f t="shared" si="8"/>
        <v>15.100000000000094</v>
      </c>
      <c r="I566" s="421"/>
      <c r="J566"/>
      <c r="K566" s="2"/>
    </row>
    <row r="567" spans="1:12">
      <c r="A567" s="3">
        <v>44839</v>
      </c>
      <c r="B567" s="422" t="s">
        <v>651</v>
      </c>
      <c r="C567" s="422" t="s">
        <v>20</v>
      </c>
      <c r="D567" t="s">
        <v>13</v>
      </c>
      <c r="F567" s="2">
        <v>9.1</v>
      </c>
      <c r="G567" s="73">
        <f t="shared" si="8"/>
        <v>6.0000000000000941</v>
      </c>
      <c r="I567" s="421"/>
      <c r="J567"/>
      <c r="K567" s="2"/>
    </row>
    <row r="568" spans="1:12">
      <c r="A568" s="3">
        <v>44884</v>
      </c>
      <c r="B568" s="422" t="s">
        <v>652</v>
      </c>
      <c r="C568" s="422" t="s">
        <v>20</v>
      </c>
      <c r="D568" t="s">
        <v>44</v>
      </c>
      <c r="F568" s="2">
        <v>6</v>
      </c>
      <c r="G568" s="73">
        <f t="shared" si="8"/>
        <v>9.4146912488213275E-14</v>
      </c>
      <c r="I568" s="421"/>
      <c r="J568"/>
      <c r="K568" s="2"/>
    </row>
    <row r="569" spans="1:12">
      <c r="A569" s="31">
        <v>44742</v>
      </c>
      <c r="B569" s="421" t="s">
        <v>10</v>
      </c>
      <c r="C569" s="421" t="s">
        <v>21</v>
      </c>
      <c r="D569" t="s">
        <v>12</v>
      </c>
      <c r="E569" s="2">
        <v>123.2</v>
      </c>
      <c r="G569" s="73">
        <f t="shared" si="8"/>
        <v>123.2000000000001</v>
      </c>
      <c r="J569" s="422"/>
    </row>
    <row r="570" spans="1:12">
      <c r="B570" s="422"/>
      <c r="C570" s="422"/>
      <c r="D570" t="s">
        <v>13</v>
      </c>
      <c r="E570" s="2">
        <v>6.9</v>
      </c>
      <c r="G570" s="73">
        <f t="shared" si="8"/>
        <v>130.10000000000011</v>
      </c>
      <c r="J570" s="422"/>
    </row>
    <row r="571" spans="1:12">
      <c r="B571" s="422"/>
      <c r="C571" s="422"/>
      <c r="D571" t="s">
        <v>14</v>
      </c>
      <c r="E571" s="2">
        <v>60</v>
      </c>
      <c r="G571" s="73">
        <f t="shared" si="8"/>
        <v>190.10000000000011</v>
      </c>
      <c r="J571" s="422"/>
    </row>
    <row r="572" spans="1:12">
      <c r="B572" s="422"/>
      <c r="C572" s="422"/>
      <c r="D572" t="s">
        <v>15</v>
      </c>
      <c r="E572" s="2">
        <v>5</v>
      </c>
      <c r="G572" s="73">
        <f t="shared" si="8"/>
        <v>195.10000000000011</v>
      </c>
      <c r="J572" s="422"/>
    </row>
    <row r="573" spans="1:12">
      <c r="A573" s="3">
        <v>44758</v>
      </c>
      <c r="B573" s="422" t="s">
        <v>650</v>
      </c>
      <c r="C573" s="422" t="s">
        <v>21</v>
      </c>
      <c r="D573" t="s">
        <v>14</v>
      </c>
      <c r="F573" s="2">
        <v>60</v>
      </c>
      <c r="G573" s="73">
        <f t="shared" si="8"/>
        <v>135.10000000000011</v>
      </c>
      <c r="J573" s="422"/>
    </row>
    <row r="574" spans="1:12">
      <c r="A574" s="3">
        <v>44758</v>
      </c>
      <c r="B574" s="422" t="s">
        <v>650</v>
      </c>
      <c r="C574" s="422" t="s">
        <v>21</v>
      </c>
      <c r="D574" t="s">
        <v>15</v>
      </c>
      <c r="F574" s="2">
        <v>5</v>
      </c>
      <c r="G574" s="73">
        <f t="shared" si="8"/>
        <v>130.10000000000011</v>
      </c>
      <c r="J574" s="422"/>
      <c r="L574" s="2"/>
    </row>
    <row r="575" spans="1:12">
      <c r="A575" s="3">
        <v>44839</v>
      </c>
      <c r="B575" s="422" t="s">
        <v>651</v>
      </c>
      <c r="C575" s="422" t="s">
        <v>21</v>
      </c>
      <c r="D575" t="s">
        <v>12</v>
      </c>
      <c r="F575" s="2">
        <v>123.2</v>
      </c>
      <c r="G575" s="73">
        <f t="shared" si="8"/>
        <v>6.9000000000001052</v>
      </c>
      <c r="J575"/>
      <c r="L575" s="2"/>
    </row>
    <row r="576" spans="1:12">
      <c r="A576" s="3">
        <v>44839</v>
      </c>
      <c r="B576" s="422" t="s">
        <v>651</v>
      </c>
      <c r="C576" s="422" t="s">
        <v>21</v>
      </c>
      <c r="D576" t="s">
        <v>13</v>
      </c>
      <c r="F576" s="2">
        <v>6.9</v>
      </c>
      <c r="G576" s="73">
        <f t="shared" si="8"/>
        <v>1.0480505352461478E-13</v>
      </c>
      <c r="J576"/>
      <c r="L576" s="2"/>
    </row>
    <row r="577" spans="1:13">
      <c r="A577" s="31">
        <v>44773</v>
      </c>
      <c r="B577" s="421" t="s">
        <v>10</v>
      </c>
      <c r="C577" s="421" t="s">
        <v>22</v>
      </c>
      <c r="D577" t="s">
        <v>12</v>
      </c>
      <c r="E577" s="2">
        <v>122.7</v>
      </c>
      <c r="G577" s="73">
        <f t="shared" si="8"/>
        <v>122.7000000000001</v>
      </c>
      <c r="J577" s="422"/>
      <c r="L577" s="2"/>
    </row>
    <row r="578" spans="1:13">
      <c r="B578" s="422"/>
      <c r="C578" s="422"/>
      <c r="D578" t="s">
        <v>13</v>
      </c>
      <c r="E578" s="2">
        <v>9.6999999999999993</v>
      </c>
      <c r="G578" s="73">
        <f t="shared" si="8"/>
        <v>132.40000000000009</v>
      </c>
      <c r="J578" s="422"/>
    </row>
    <row r="579" spans="1:13">
      <c r="B579" s="422"/>
      <c r="C579" s="422"/>
      <c r="D579" t="s">
        <v>14</v>
      </c>
      <c r="E579" s="2">
        <v>60</v>
      </c>
      <c r="G579" s="73">
        <f t="shared" si="8"/>
        <v>192.40000000000009</v>
      </c>
      <c r="J579" s="422"/>
    </row>
    <row r="580" spans="1:13">
      <c r="B580" s="422"/>
      <c r="C580" s="422"/>
      <c r="D580" t="s">
        <v>15</v>
      </c>
      <c r="E580" s="2">
        <v>5</v>
      </c>
      <c r="G580" s="73">
        <f t="shared" si="8"/>
        <v>197.40000000000009</v>
      </c>
      <c r="J580" s="422"/>
    </row>
    <row r="581" spans="1:13">
      <c r="A581" s="3">
        <v>44758</v>
      </c>
      <c r="B581" s="422" t="s">
        <v>650</v>
      </c>
      <c r="C581" s="422" t="s">
        <v>22</v>
      </c>
      <c r="D581" t="s">
        <v>14</v>
      </c>
      <c r="F581" s="2">
        <v>60</v>
      </c>
      <c r="G581" s="73">
        <f t="shared" si="8"/>
        <v>137.40000000000009</v>
      </c>
      <c r="J581" s="422"/>
    </row>
    <row r="582" spans="1:13">
      <c r="A582" s="3">
        <v>44758</v>
      </c>
      <c r="B582" s="422" t="s">
        <v>650</v>
      </c>
      <c r="C582" s="422" t="s">
        <v>22</v>
      </c>
      <c r="D582" t="s">
        <v>15</v>
      </c>
      <c r="F582" s="2">
        <v>5</v>
      </c>
      <c r="G582" s="73">
        <f t="shared" si="8"/>
        <v>132.40000000000009</v>
      </c>
      <c r="J582" s="422"/>
    </row>
    <row r="583" spans="1:13">
      <c r="A583" s="3">
        <v>44839</v>
      </c>
      <c r="B583" s="422" t="s">
        <v>651</v>
      </c>
      <c r="C583" s="422" t="s">
        <v>22</v>
      </c>
      <c r="D583" t="s">
        <v>12</v>
      </c>
      <c r="F583" s="2">
        <v>122.7</v>
      </c>
      <c r="G583" s="73">
        <f t="shared" si="8"/>
        <v>9.7000000000000881</v>
      </c>
      <c r="J583"/>
    </row>
    <row r="584" spans="1:13">
      <c r="A584" s="3">
        <v>44839</v>
      </c>
      <c r="B584" s="422" t="s">
        <v>651</v>
      </c>
      <c r="C584" s="422" t="s">
        <v>22</v>
      </c>
      <c r="D584" t="s">
        <v>13</v>
      </c>
      <c r="F584" s="2">
        <v>9.6999999999999993</v>
      </c>
      <c r="G584" s="73">
        <f t="shared" si="8"/>
        <v>8.8817841970012523E-14</v>
      </c>
      <c r="I584" s="421"/>
      <c r="J584"/>
      <c r="L584" s="28"/>
    </row>
    <row r="585" spans="1:13">
      <c r="A585" s="31">
        <v>44804</v>
      </c>
      <c r="B585" s="421" t="s">
        <v>10</v>
      </c>
      <c r="C585" s="421" t="s">
        <v>23</v>
      </c>
      <c r="D585" t="s">
        <v>12</v>
      </c>
      <c r="E585" s="2">
        <v>123.4</v>
      </c>
      <c r="G585" s="73">
        <f t="shared" si="8"/>
        <v>123.40000000000009</v>
      </c>
      <c r="I585" s="421"/>
      <c r="J585"/>
      <c r="L585" s="28"/>
    </row>
    <row r="586" spans="1:13">
      <c r="B586" s="422"/>
      <c r="C586" s="422"/>
      <c r="D586" t="s">
        <v>13</v>
      </c>
      <c r="E586" s="2">
        <v>7</v>
      </c>
      <c r="G586" s="73">
        <f t="shared" si="8"/>
        <v>130.40000000000009</v>
      </c>
      <c r="I586" s="421"/>
      <c r="J586"/>
      <c r="L586" s="28"/>
    </row>
    <row r="587" spans="1:13">
      <c r="B587" s="422"/>
      <c r="C587" s="422"/>
      <c r="D587" t="s">
        <v>14</v>
      </c>
      <c r="E587" s="2">
        <v>60</v>
      </c>
      <c r="G587" s="73">
        <f t="shared" si="8"/>
        <v>190.40000000000009</v>
      </c>
      <c r="I587" s="421"/>
      <c r="J587"/>
      <c r="L587" s="28"/>
      <c r="M587" s="2"/>
    </row>
    <row r="588" spans="1:13">
      <c r="B588" s="422"/>
      <c r="C588" s="422"/>
      <c r="D588" t="s">
        <v>15</v>
      </c>
      <c r="E588" s="2">
        <v>5</v>
      </c>
      <c r="G588" s="73">
        <f t="shared" si="8"/>
        <v>195.40000000000009</v>
      </c>
      <c r="I588" s="421"/>
      <c r="J588"/>
      <c r="L588" s="28"/>
    </row>
    <row r="589" spans="1:13">
      <c r="B589" s="422"/>
      <c r="C589" s="422"/>
      <c r="D589" t="s">
        <v>199</v>
      </c>
      <c r="E589" s="2">
        <v>102.5</v>
      </c>
      <c r="G589" s="73">
        <f t="shared" si="8"/>
        <v>297.90000000000009</v>
      </c>
      <c r="I589" s="422"/>
      <c r="J589"/>
      <c r="L589" s="28"/>
    </row>
    <row r="590" spans="1:13">
      <c r="B590" s="422"/>
      <c r="C590" s="422"/>
      <c r="D590" t="s">
        <v>200</v>
      </c>
      <c r="E590" s="2">
        <v>102.5</v>
      </c>
      <c r="G590" s="73">
        <f t="shared" si="8"/>
        <v>400.40000000000009</v>
      </c>
      <c r="J590" s="422"/>
      <c r="L590" s="28"/>
    </row>
    <row r="591" spans="1:13">
      <c r="A591" s="3">
        <v>44813</v>
      </c>
      <c r="B591" s="422" t="s">
        <v>653</v>
      </c>
      <c r="C591" s="422" t="s">
        <v>23</v>
      </c>
      <c r="D591" t="s">
        <v>14</v>
      </c>
      <c r="F591" s="2">
        <v>60</v>
      </c>
      <c r="G591" s="73">
        <f t="shared" si="8"/>
        <v>340.40000000000009</v>
      </c>
      <c r="J591" s="422"/>
      <c r="K591" s="5"/>
      <c r="L591" s="28"/>
    </row>
    <row r="592" spans="1:13">
      <c r="A592" s="3">
        <v>44813</v>
      </c>
      <c r="B592" s="422" t="s">
        <v>653</v>
      </c>
      <c r="C592" s="422" t="s">
        <v>23</v>
      </c>
      <c r="D592" t="s">
        <v>15</v>
      </c>
      <c r="F592" s="2">
        <v>5</v>
      </c>
      <c r="G592" s="73">
        <f t="shared" si="8"/>
        <v>335.40000000000009</v>
      </c>
      <c r="J592" s="422"/>
      <c r="L592" s="2"/>
    </row>
    <row r="593" spans="1:12">
      <c r="A593" s="3">
        <v>44839</v>
      </c>
      <c r="B593" s="422" t="s">
        <v>651</v>
      </c>
      <c r="C593" s="422" t="s">
        <v>23</v>
      </c>
      <c r="D593" t="s">
        <v>12</v>
      </c>
      <c r="F593" s="2">
        <v>123.4</v>
      </c>
      <c r="G593" s="73">
        <f t="shared" si="8"/>
        <v>212.00000000000009</v>
      </c>
      <c r="J593" s="422"/>
    </row>
    <row r="594" spans="1:12">
      <c r="A594" s="3">
        <v>44839</v>
      </c>
      <c r="B594" s="422" t="s">
        <v>651</v>
      </c>
      <c r="C594" s="422" t="s">
        <v>23</v>
      </c>
      <c r="D594" t="s">
        <v>13</v>
      </c>
      <c r="F594" s="2">
        <v>7</v>
      </c>
      <c r="G594" s="73">
        <f t="shared" si="8"/>
        <v>205.00000000000009</v>
      </c>
      <c r="J594" s="422"/>
      <c r="L594" s="5"/>
    </row>
    <row r="595" spans="1:12">
      <c r="A595" s="70">
        <v>44884</v>
      </c>
      <c r="B595" s="422" t="s">
        <v>249</v>
      </c>
      <c r="C595" s="155">
        <v>0.5</v>
      </c>
      <c r="D595" t="s">
        <v>199</v>
      </c>
      <c r="F595" s="2">
        <v>51.25</v>
      </c>
      <c r="G595" s="73">
        <f t="shared" si="8"/>
        <v>153.75000000000009</v>
      </c>
      <c r="J595" s="422"/>
      <c r="L595" s="5"/>
    </row>
    <row r="596" spans="1:12">
      <c r="A596" s="70">
        <v>44884</v>
      </c>
      <c r="B596" s="422" t="s">
        <v>249</v>
      </c>
      <c r="C596" s="155">
        <v>0.5</v>
      </c>
      <c r="D596" t="s">
        <v>200</v>
      </c>
      <c r="F596" s="2">
        <v>51.25</v>
      </c>
      <c r="G596" s="73">
        <f t="shared" si="8"/>
        <v>102.50000000000009</v>
      </c>
      <c r="J596" s="422"/>
      <c r="L596" s="5"/>
    </row>
    <row r="597" spans="1:12">
      <c r="A597" s="70">
        <v>44884</v>
      </c>
      <c r="B597" s="422">
        <v>25828</v>
      </c>
      <c r="C597" s="155">
        <v>0.5</v>
      </c>
      <c r="D597" t="s">
        <v>199</v>
      </c>
      <c r="F597" s="2">
        <v>51.25</v>
      </c>
      <c r="G597" s="73">
        <f t="shared" si="8"/>
        <v>51.250000000000085</v>
      </c>
      <c r="J597" s="422"/>
      <c r="L597" s="5"/>
    </row>
    <row r="598" spans="1:12">
      <c r="A598" s="70">
        <v>44884</v>
      </c>
      <c r="B598" s="422">
        <v>25828</v>
      </c>
      <c r="C598" s="155">
        <v>0.5</v>
      </c>
      <c r="D598" t="s">
        <v>200</v>
      </c>
      <c r="F598" s="2">
        <v>51.25</v>
      </c>
      <c r="G598" s="73">
        <f t="shared" si="8"/>
        <v>8.5265128291212022E-14</v>
      </c>
      <c r="J598" s="422"/>
      <c r="L598" s="5"/>
    </row>
    <row r="599" spans="1:12">
      <c r="A599" s="31">
        <v>44834</v>
      </c>
      <c r="B599" s="421" t="s">
        <v>10</v>
      </c>
      <c r="C599" s="421" t="s">
        <v>41</v>
      </c>
      <c r="D599" t="s">
        <v>12</v>
      </c>
      <c r="E599" s="2">
        <v>109.5</v>
      </c>
      <c r="G599" s="73">
        <f t="shared" si="8"/>
        <v>109.50000000000009</v>
      </c>
      <c r="J599" s="422"/>
      <c r="K599" s="5">
        <f>SUM(K584:K594)</f>
        <v>0</v>
      </c>
      <c r="L599" s="5">
        <f>SUM(L584:L594)</f>
        <v>0</v>
      </c>
    </row>
    <row r="600" spans="1:12">
      <c r="B600" s="422"/>
      <c r="C600" s="422"/>
      <c r="D600" t="s">
        <v>13</v>
      </c>
      <c r="E600" s="2">
        <v>8.1999999999999993</v>
      </c>
      <c r="G600" s="73">
        <f t="shared" si="8"/>
        <v>117.70000000000009</v>
      </c>
      <c r="J600" s="422"/>
    </row>
    <row r="601" spans="1:12">
      <c r="B601" s="422"/>
      <c r="C601" s="422"/>
      <c r="D601" t="s">
        <v>14</v>
      </c>
      <c r="E601" s="2">
        <v>60</v>
      </c>
      <c r="G601" s="73">
        <f t="shared" si="8"/>
        <v>177.7000000000001</v>
      </c>
      <c r="J601" s="422"/>
      <c r="K601" s="28">
        <f>K599/2</f>
        <v>0</v>
      </c>
      <c r="L601" s="5"/>
    </row>
    <row r="602" spans="1:12">
      <c r="B602" s="422"/>
      <c r="C602" s="422"/>
      <c r="D602" t="s">
        <v>15</v>
      </c>
      <c r="E602" s="2">
        <v>5</v>
      </c>
      <c r="G602" s="73">
        <f t="shared" si="8"/>
        <v>182.7000000000001</v>
      </c>
      <c r="J602" s="422"/>
    </row>
    <row r="603" spans="1:12">
      <c r="A603" s="3">
        <v>44813</v>
      </c>
      <c r="B603" s="422" t="s">
        <v>653</v>
      </c>
      <c r="C603" s="422" t="s">
        <v>41</v>
      </c>
      <c r="D603" t="s">
        <v>14</v>
      </c>
      <c r="F603" s="2">
        <v>60</v>
      </c>
      <c r="G603" s="73">
        <f t="shared" si="8"/>
        <v>122.7000000000001</v>
      </c>
      <c r="J603" s="422"/>
    </row>
    <row r="604" spans="1:12">
      <c r="A604" s="3">
        <v>44813</v>
      </c>
      <c r="B604" s="422" t="s">
        <v>653</v>
      </c>
      <c r="C604" s="422" t="s">
        <v>41</v>
      </c>
      <c r="D604" t="s">
        <v>15</v>
      </c>
      <c r="F604" s="2">
        <v>5</v>
      </c>
      <c r="G604" s="73">
        <f t="shared" si="8"/>
        <v>117.7000000000001</v>
      </c>
      <c r="J604" s="422"/>
    </row>
    <row r="605" spans="1:12">
      <c r="A605" s="3">
        <v>44884</v>
      </c>
      <c r="B605" s="422" t="s">
        <v>652</v>
      </c>
      <c r="C605" s="422" t="s">
        <v>41</v>
      </c>
      <c r="D605" t="s">
        <v>12</v>
      </c>
      <c r="F605" s="2">
        <v>109.5</v>
      </c>
      <c r="G605" s="73">
        <f t="shared" si="8"/>
        <v>8.2000000000001023</v>
      </c>
      <c r="J605" s="422"/>
    </row>
    <row r="606" spans="1:12">
      <c r="A606" s="3">
        <v>44884</v>
      </c>
      <c r="B606" s="422" t="s">
        <v>652</v>
      </c>
      <c r="C606" s="422" t="s">
        <v>41</v>
      </c>
      <c r="D606" t="s">
        <v>13</v>
      </c>
      <c r="F606" s="2">
        <v>8.1999999999999993</v>
      </c>
      <c r="G606" s="73">
        <f t="shared" si="8"/>
        <v>1.0302869668521453E-13</v>
      </c>
      <c r="J606" s="422"/>
    </row>
    <row r="607" spans="1:12">
      <c r="A607" s="31">
        <v>44865</v>
      </c>
      <c r="B607" s="421" t="s">
        <v>10</v>
      </c>
      <c r="C607" s="421" t="s">
        <v>25</v>
      </c>
      <c r="D607" t="s">
        <v>12</v>
      </c>
      <c r="E607" s="2">
        <v>23.3</v>
      </c>
      <c r="G607" s="73">
        <f t="shared" si="8"/>
        <v>23.300000000000104</v>
      </c>
      <c r="J607" s="422"/>
    </row>
    <row r="608" spans="1:12">
      <c r="B608" s="422"/>
      <c r="C608" s="422"/>
      <c r="D608" t="s">
        <v>13</v>
      </c>
      <c r="E608" s="2">
        <v>4.9000000000000004</v>
      </c>
      <c r="G608" s="73">
        <f t="shared" si="8"/>
        <v>28.200000000000102</v>
      </c>
      <c r="J608" s="422"/>
    </row>
    <row r="609" spans="1:12">
      <c r="B609" s="422"/>
      <c r="C609" s="422"/>
      <c r="D609" t="s">
        <v>14</v>
      </c>
      <c r="E609" s="2">
        <v>60</v>
      </c>
      <c r="G609" s="73">
        <f t="shared" si="8"/>
        <v>88.200000000000102</v>
      </c>
      <c r="J609" s="422"/>
    </row>
    <row r="610" spans="1:12">
      <c r="B610" s="422"/>
      <c r="C610" s="422"/>
      <c r="D610" t="s">
        <v>15</v>
      </c>
      <c r="E610" s="2">
        <v>5</v>
      </c>
      <c r="G610" s="73">
        <f t="shared" si="8"/>
        <v>93.200000000000102</v>
      </c>
      <c r="J610" s="421"/>
      <c r="L610" s="2"/>
    </row>
    <row r="611" spans="1:12">
      <c r="A611" s="3">
        <v>44856</v>
      </c>
      <c r="B611" s="422" t="s">
        <v>647</v>
      </c>
      <c r="C611" s="422" t="s">
        <v>25</v>
      </c>
      <c r="D611" t="s">
        <v>14</v>
      </c>
      <c r="E611" s="73"/>
      <c r="F611" s="73">
        <v>60</v>
      </c>
      <c r="G611" s="73">
        <f t="shared" si="8"/>
        <v>33.200000000000102</v>
      </c>
      <c r="J611" s="422"/>
      <c r="L611" s="2"/>
    </row>
    <row r="612" spans="1:12">
      <c r="A612" s="3">
        <v>44856</v>
      </c>
      <c r="B612" s="422" t="s">
        <v>647</v>
      </c>
      <c r="C612" s="422" t="s">
        <v>25</v>
      </c>
      <c r="D612" t="s">
        <v>15</v>
      </c>
      <c r="E612" s="73"/>
      <c r="F612" s="73">
        <v>5</v>
      </c>
      <c r="G612" s="73">
        <f t="shared" si="8"/>
        <v>28.200000000000102</v>
      </c>
      <c r="J612" s="421"/>
      <c r="L612" s="2"/>
    </row>
    <row r="613" spans="1:12">
      <c r="A613" s="3">
        <v>44884</v>
      </c>
      <c r="B613" s="422" t="s">
        <v>652</v>
      </c>
      <c r="C613" s="422" t="s">
        <v>25</v>
      </c>
      <c r="D613" t="s">
        <v>12</v>
      </c>
      <c r="F613" s="2">
        <v>23.3</v>
      </c>
      <c r="G613" s="73">
        <f t="shared" si="8"/>
        <v>4.9000000000001016</v>
      </c>
      <c r="J613" s="422"/>
      <c r="L613" s="2"/>
    </row>
    <row r="614" spans="1:12">
      <c r="A614" s="3">
        <v>44884</v>
      </c>
      <c r="B614" s="422" t="s">
        <v>652</v>
      </c>
      <c r="C614" s="422" t="s">
        <v>25</v>
      </c>
      <c r="D614" t="s">
        <v>13</v>
      </c>
      <c r="F614" s="2">
        <v>4.9000000000000004</v>
      </c>
      <c r="G614" s="73">
        <f t="shared" si="8"/>
        <v>1.0125233984581428E-13</v>
      </c>
      <c r="J614" s="422"/>
    </row>
    <row r="615" spans="1:12">
      <c r="A615" s="81">
        <v>44895</v>
      </c>
      <c r="B615" s="421" t="s">
        <v>10</v>
      </c>
      <c r="C615" s="421" t="s">
        <v>26</v>
      </c>
      <c r="D615" t="s">
        <v>12</v>
      </c>
      <c r="E615" s="28">
        <v>26</v>
      </c>
      <c r="G615" s="73">
        <f t="shared" si="8"/>
        <v>26.000000000000099</v>
      </c>
      <c r="J615" s="422"/>
      <c r="L615" s="5"/>
    </row>
    <row r="616" spans="1:12">
      <c r="A616" s="70"/>
      <c r="B616" s="422"/>
      <c r="C616" s="422"/>
      <c r="D616" t="s">
        <v>13</v>
      </c>
      <c r="E616" s="28">
        <v>6.3</v>
      </c>
      <c r="G616" s="73">
        <f t="shared" si="8"/>
        <v>32.300000000000097</v>
      </c>
      <c r="J616" s="422"/>
    </row>
    <row r="617" spans="1:12">
      <c r="A617" s="70"/>
      <c r="B617" s="422"/>
      <c r="C617" s="422"/>
      <c r="D617" t="s">
        <v>14</v>
      </c>
      <c r="E617" s="2">
        <v>60</v>
      </c>
      <c r="G617" s="73">
        <f t="shared" ref="G617:G682" si="9">+G616+E617-F617</f>
        <v>92.300000000000097</v>
      </c>
      <c r="J617" s="422"/>
    </row>
    <row r="618" spans="1:12">
      <c r="A618" s="70"/>
      <c r="B618" s="422"/>
      <c r="C618" s="422"/>
      <c r="D618" t="s">
        <v>15</v>
      </c>
      <c r="E618" s="2">
        <v>5</v>
      </c>
      <c r="G618" s="73">
        <f t="shared" si="9"/>
        <v>97.300000000000097</v>
      </c>
      <c r="J618" s="422"/>
    </row>
    <row r="619" spans="1:12">
      <c r="A619" s="3">
        <v>44912</v>
      </c>
      <c r="B619" s="422" t="s">
        <v>654</v>
      </c>
      <c r="C619" s="422" t="s">
        <v>26</v>
      </c>
      <c r="D619" t="s">
        <v>14</v>
      </c>
      <c r="F619" s="2">
        <v>60</v>
      </c>
      <c r="G619" s="73">
        <f t="shared" si="9"/>
        <v>37.300000000000097</v>
      </c>
      <c r="J619" s="422"/>
    </row>
    <row r="620" spans="1:12">
      <c r="A620" s="3">
        <v>44912</v>
      </c>
      <c r="B620" s="422" t="s">
        <v>654</v>
      </c>
      <c r="C620" s="422" t="s">
        <v>26</v>
      </c>
      <c r="D620" t="s">
        <v>15</v>
      </c>
      <c r="F620" s="2">
        <v>5</v>
      </c>
      <c r="G620" s="73">
        <f t="shared" si="9"/>
        <v>32.300000000000097</v>
      </c>
      <c r="J620" s="422"/>
    </row>
    <row r="621" spans="1:12">
      <c r="A621" s="3">
        <v>44947</v>
      </c>
      <c r="B621" s="422" t="s">
        <v>655</v>
      </c>
      <c r="C621" s="422" t="s">
        <v>26</v>
      </c>
      <c r="D621" t="s">
        <v>12</v>
      </c>
      <c r="F621" s="28">
        <v>26</v>
      </c>
      <c r="G621" s="73">
        <f t="shared" si="9"/>
        <v>6.3000000000000966</v>
      </c>
      <c r="J621" s="422"/>
    </row>
    <row r="622" spans="1:12">
      <c r="A622" s="3">
        <v>44947</v>
      </c>
      <c r="B622" s="422" t="s">
        <v>655</v>
      </c>
      <c r="C622" s="422" t="s">
        <v>26</v>
      </c>
      <c r="D622" t="s">
        <v>13</v>
      </c>
      <c r="F622" s="28">
        <v>6.3</v>
      </c>
      <c r="G622" s="73">
        <f t="shared" si="9"/>
        <v>9.681144774731365E-14</v>
      </c>
      <c r="J622" s="422"/>
    </row>
    <row r="623" spans="1:12">
      <c r="A623" s="81">
        <v>44926</v>
      </c>
      <c r="B623" s="421" t="s">
        <v>10</v>
      </c>
      <c r="C623" s="421" t="s">
        <v>27</v>
      </c>
      <c r="D623" t="s">
        <v>12</v>
      </c>
      <c r="E623" s="28">
        <v>29.7</v>
      </c>
      <c r="G623" s="73">
        <f t="shared" si="9"/>
        <v>29.700000000000095</v>
      </c>
      <c r="J623" s="422"/>
    </row>
    <row r="624" spans="1:12">
      <c r="A624" s="70"/>
      <c r="B624" s="422"/>
      <c r="C624" s="422"/>
      <c r="D624" t="s">
        <v>13</v>
      </c>
      <c r="E624" s="28">
        <v>5.7</v>
      </c>
      <c r="G624" s="73">
        <f t="shared" si="9"/>
        <v>35.400000000000098</v>
      </c>
      <c r="J624" s="422"/>
    </row>
    <row r="625" spans="1:12">
      <c r="A625" s="70"/>
      <c r="B625" s="422"/>
      <c r="C625" s="422"/>
      <c r="D625" t="s">
        <v>14</v>
      </c>
      <c r="E625" s="2">
        <v>60</v>
      </c>
      <c r="G625" s="73">
        <f t="shared" si="9"/>
        <v>95.400000000000091</v>
      </c>
      <c r="J625" s="422"/>
    </row>
    <row r="626" spans="1:12">
      <c r="A626" s="70"/>
      <c r="B626" s="422"/>
      <c r="C626" s="422"/>
      <c r="D626" t="s">
        <v>15</v>
      </c>
      <c r="E626" s="2">
        <v>5</v>
      </c>
      <c r="G626" s="73">
        <f t="shared" si="9"/>
        <v>100.40000000000009</v>
      </c>
      <c r="J626" s="422"/>
    </row>
    <row r="627" spans="1:12">
      <c r="A627" s="3">
        <v>44912</v>
      </c>
      <c r="B627" s="422" t="s">
        <v>654</v>
      </c>
      <c r="C627" s="422" t="s">
        <v>27</v>
      </c>
      <c r="D627" t="s">
        <v>14</v>
      </c>
      <c r="F627" s="2">
        <v>60</v>
      </c>
      <c r="G627" s="73">
        <f t="shared" si="9"/>
        <v>40.400000000000091</v>
      </c>
      <c r="I627" s="421"/>
      <c r="J627"/>
      <c r="L627" s="2"/>
    </row>
    <row r="628" spans="1:12">
      <c r="A628" s="3">
        <v>44912</v>
      </c>
      <c r="B628" s="422" t="s">
        <v>654</v>
      </c>
      <c r="C628" s="422" t="s">
        <v>27</v>
      </c>
      <c r="D628" t="s">
        <v>15</v>
      </c>
      <c r="F628" s="2">
        <v>5</v>
      </c>
      <c r="G628" s="73">
        <f t="shared" si="9"/>
        <v>35.400000000000091</v>
      </c>
      <c r="I628" s="422"/>
      <c r="J628"/>
      <c r="L628" s="2"/>
    </row>
    <row r="629" spans="1:12">
      <c r="A629" s="3">
        <v>44947</v>
      </c>
      <c r="B629" s="422" t="s">
        <v>655</v>
      </c>
      <c r="C629" s="422" t="s">
        <v>27</v>
      </c>
      <c r="D629" t="s">
        <v>12</v>
      </c>
      <c r="F629" s="28">
        <v>29.7</v>
      </c>
      <c r="G629" s="73">
        <f t="shared" si="9"/>
        <v>5.7000000000000917</v>
      </c>
      <c r="I629" s="422"/>
      <c r="J629"/>
      <c r="K629" s="2"/>
    </row>
    <row r="630" spans="1:12">
      <c r="A630" s="3">
        <v>44947</v>
      </c>
      <c r="B630" s="422" t="s">
        <v>655</v>
      </c>
      <c r="C630" s="422" t="s">
        <v>27</v>
      </c>
      <c r="D630" t="s">
        <v>13</v>
      </c>
      <c r="F630" s="28">
        <v>5.7</v>
      </c>
      <c r="G630" s="73">
        <f t="shared" si="9"/>
        <v>9.1482377229112899E-14</v>
      </c>
      <c r="I630" s="422"/>
      <c r="J630"/>
      <c r="K630" s="2"/>
    </row>
    <row r="631" spans="1:12">
      <c r="A631" s="81">
        <v>44957</v>
      </c>
      <c r="B631" s="421" t="s">
        <v>10</v>
      </c>
      <c r="C631" s="421" t="s">
        <v>11</v>
      </c>
      <c r="D631" t="s">
        <v>12</v>
      </c>
      <c r="E631" s="2">
        <v>26.9</v>
      </c>
      <c r="F631" s="28"/>
      <c r="G631" s="73">
        <f t="shared" si="9"/>
        <v>26.900000000000091</v>
      </c>
      <c r="I631" s="421"/>
      <c r="J631"/>
      <c r="K631" s="2"/>
    </row>
    <row r="632" spans="1:12">
      <c r="B632" s="422"/>
      <c r="C632" s="422"/>
      <c r="D632" t="s">
        <v>13</v>
      </c>
      <c r="E632" s="2">
        <v>4.8</v>
      </c>
      <c r="F632" s="28"/>
      <c r="G632" s="73">
        <f t="shared" si="9"/>
        <v>31.700000000000092</v>
      </c>
      <c r="J632"/>
      <c r="K632" s="2"/>
    </row>
    <row r="633" spans="1:12">
      <c r="B633" s="422"/>
      <c r="C633" s="422"/>
      <c r="D633" t="s">
        <v>14</v>
      </c>
      <c r="E633" s="2">
        <v>60</v>
      </c>
      <c r="F633" s="28"/>
      <c r="G633" s="73">
        <f t="shared" si="9"/>
        <v>91.700000000000088</v>
      </c>
      <c r="J633" s="422"/>
    </row>
    <row r="634" spans="1:12">
      <c r="B634" s="422"/>
      <c r="C634" s="422"/>
      <c r="D634" t="s">
        <v>15</v>
      </c>
      <c r="E634" s="2">
        <v>5</v>
      </c>
      <c r="F634" s="28"/>
      <c r="G634" s="73">
        <f t="shared" si="9"/>
        <v>96.700000000000088</v>
      </c>
      <c r="J634" s="422"/>
      <c r="K634" s="5"/>
    </row>
    <row r="635" spans="1:12">
      <c r="A635" s="3">
        <v>44992</v>
      </c>
      <c r="B635" s="422">
        <v>26493</v>
      </c>
      <c r="C635" s="422" t="s">
        <v>11</v>
      </c>
      <c r="D635" t="s">
        <v>12</v>
      </c>
      <c r="F635" s="2">
        <v>26.9</v>
      </c>
      <c r="G635" s="73">
        <f t="shared" si="9"/>
        <v>69.800000000000097</v>
      </c>
      <c r="J635" s="422"/>
      <c r="K635" s="5"/>
    </row>
    <row r="636" spans="1:12">
      <c r="A636" s="3">
        <v>44992</v>
      </c>
      <c r="B636" s="422">
        <v>26493</v>
      </c>
      <c r="C636" s="422" t="s">
        <v>11</v>
      </c>
      <c r="D636" t="s">
        <v>13</v>
      </c>
      <c r="F636" s="2">
        <v>4.8</v>
      </c>
      <c r="G636" s="73">
        <f t="shared" si="9"/>
        <v>65.000000000000099</v>
      </c>
      <c r="J636" s="422"/>
      <c r="K636" s="5"/>
    </row>
    <row r="637" spans="1:12">
      <c r="A637" s="3">
        <v>44988</v>
      </c>
      <c r="B637" s="422">
        <v>26397</v>
      </c>
      <c r="C637" s="422" t="s">
        <v>11</v>
      </c>
      <c r="D637" t="s">
        <v>14</v>
      </c>
      <c r="F637" s="2">
        <v>60</v>
      </c>
      <c r="G637" s="73">
        <f t="shared" si="9"/>
        <v>5.0000000000000995</v>
      </c>
      <c r="J637" s="422"/>
      <c r="K637" s="5"/>
    </row>
    <row r="638" spans="1:12">
      <c r="A638" s="3">
        <v>44988</v>
      </c>
      <c r="B638" s="422">
        <v>26397</v>
      </c>
      <c r="C638" s="422" t="s">
        <v>11</v>
      </c>
      <c r="D638" t="s">
        <v>15</v>
      </c>
      <c r="F638" s="2">
        <v>5</v>
      </c>
      <c r="G638" s="73">
        <f t="shared" si="9"/>
        <v>9.9475983006414026E-14</v>
      </c>
      <c r="J638" s="422"/>
      <c r="K638" s="5"/>
    </row>
    <row r="639" spans="1:12">
      <c r="A639" s="81">
        <v>44985</v>
      </c>
      <c r="B639" s="421" t="s">
        <v>10</v>
      </c>
      <c r="C639" s="421" t="s">
        <v>17</v>
      </c>
      <c r="D639" t="s">
        <v>12</v>
      </c>
      <c r="E639" s="2">
        <v>29.4</v>
      </c>
      <c r="F639" s="28"/>
      <c r="G639" s="73">
        <f t="shared" si="9"/>
        <v>29.400000000000098</v>
      </c>
      <c r="J639" s="422"/>
    </row>
    <row r="640" spans="1:12">
      <c r="B640" s="422"/>
      <c r="C640" s="422"/>
      <c r="D640" t="s">
        <v>13</v>
      </c>
      <c r="E640" s="2">
        <v>1.2</v>
      </c>
      <c r="F640" s="28"/>
      <c r="G640" s="73">
        <f t="shared" si="9"/>
        <v>30.600000000000097</v>
      </c>
      <c r="J640" s="422"/>
    </row>
    <row r="641" spans="1:12">
      <c r="B641" s="422"/>
      <c r="C641" s="422"/>
      <c r="D641" t="s">
        <v>14</v>
      </c>
      <c r="E641" s="2">
        <v>60</v>
      </c>
      <c r="F641" s="28"/>
      <c r="G641" s="73">
        <f t="shared" si="9"/>
        <v>90.600000000000094</v>
      </c>
      <c r="J641" s="422"/>
    </row>
    <row r="642" spans="1:12">
      <c r="B642" s="422"/>
      <c r="C642" s="422"/>
      <c r="D642" t="s">
        <v>15</v>
      </c>
      <c r="E642" s="2">
        <v>5</v>
      </c>
      <c r="F642" s="28"/>
      <c r="G642" s="73">
        <f t="shared" si="9"/>
        <v>95.600000000000094</v>
      </c>
      <c r="J642" s="422"/>
    </row>
    <row r="643" spans="1:12">
      <c r="A643" s="3">
        <v>44988</v>
      </c>
      <c r="B643" s="422">
        <v>26397</v>
      </c>
      <c r="C643" s="422" t="s">
        <v>17</v>
      </c>
      <c r="D643" t="s">
        <v>14</v>
      </c>
      <c r="F643" s="2">
        <v>60</v>
      </c>
      <c r="G643" s="73">
        <f t="shared" si="9"/>
        <v>35.600000000000094</v>
      </c>
      <c r="J643" s="422"/>
    </row>
    <row r="644" spans="1:12">
      <c r="A644" s="3">
        <v>44988</v>
      </c>
      <c r="B644" s="422">
        <v>26397</v>
      </c>
      <c r="C644" s="422" t="s">
        <v>17</v>
      </c>
      <c r="D644" t="s">
        <v>15</v>
      </c>
      <c r="F644" s="2">
        <v>5</v>
      </c>
      <c r="G644" s="73">
        <f t="shared" si="9"/>
        <v>30.600000000000094</v>
      </c>
      <c r="J644" s="422"/>
    </row>
    <row r="645" spans="1:12">
      <c r="A645" s="3">
        <v>45009</v>
      </c>
      <c r="B645" s="422">
        <v>26643</v>
      </c>
      <c r="C645" s="422" t="s">
        <v>17</v>
      </c>
      <c r="D645" t="s">
        <v>12</v>
      </c>
      <c r="F645" s="2">
        <v>29.4</v>
      </c>
      <c r="G645" s="73">
        <f t="shared" si="9"/>
        <v>1.2000000000000952</v>
      </c>
      <c r="J645" s="422"/>
    </row>
    <row r="646" spans="1:12">
      <c r="A646" s="3">
        <v>45009</v>
      </c>
      <c r="B646" s="422">
        <v>26643</v>
      </c>
      <c r="C646" s="422" t="s">
        <v>17</v>
      </c>
      <c r="D646" t="s">
        <v>13</v>
      </c>
      <c r="F646" s="2">
        <v>1.2</v>
      </c>
      <c r="G646" s="73">
        <f t="shared" si="9"/>
        <v>9.5257135512838431E-14</v>
      </c>
      <c r="J646" s="422"/>
    </row>
    <row r="647" spans="1:12">
      <c r="A647" s="31">
        <v>45016</v>
      </c>
      <c r="B647" s="421" t="s">
        <v>10</v>
      </c>
      <c r="C647" s="421" t="s">
        <v>18</v>
      </c>
      <c r="D647" t="s">
        <v>12</v>
      </c>
      <c r="E647" s="2">
        <v>33.200000000000003</v>
      </c>
      <c r="F647" s="28"/>
      <c r="G647" s="73">
        <f t="shared" si="9"/>
        <v>33.200000000000095</v>
      </c>
      <c r="J647" s="422"/>
    </row>
    <row r="648" spans="1:12">
      <c r="B648" s="422"/>
      <c r="C648" s="422"/>
      <c r="D648" t="s">
        <v>13</v>
      </c>
      <c r="E648" s="2">
        <v>1</v>
      </c>
      <c r="F648" s="28"/>
      <c r="G648" s="73">
        <f t="shared" si="9"/>
        <v>34.200000000000095</v>
      </c>
      <c r="J648" s="422"/>
    </row>
    <row r="649" spans="1:12">
      <c r="B649" s="422"/>
      <c r="C649" s="422"/>
      <c r="D649" t="s">
        <v>14</v>
      </c>
      <c r="E649" s="2">
        <v>56</v>
      </c>
      <c r="F649" s="28"/>
      <c r="G649" s="73">
        <f t="shared" si="9"/>
        <v>90.200000000000102</v>
      </c>
      <c r="J649" s="422"/>
    </row>
    <row r="650" spans="1:12">
      <c r="B650" s="422"/>
      <c r="C650" s="422"/>
      <c r="D650" t="s">
        <v>15</v>
      </c>
      <c r="E650" s="2">
        <v>5</v>
      </c>
      <c r="F650" s="28"/>
      <c r="G650" s="73">
        <f t="shared" si="9"/>
        <v>95.200000000000102</v>
      </c>
      <c r="J650" s="422"/>
    </row>
    <row r="651" spans="1:12">
      <c r="A651" s="3">
        <v>44988</v>
      </c>
      <c r="B651" s="422">
        <v>26397</v>
      </c>
      <c r="C651" s="422" t="s">
        <v>18</v>
      </c>
      <c r="D651" t="s">
        <v>14</v>
      </c>
      <c r="F651" s="2">
        <v>56</v>
      </c>
      <c r="G651" s="73">
        <f t="shared" si="9"/>
        <v>39.200000000000102</v>
      </c>
      <c r="J651" s="422"/>
    </row>
    <row r="652" spans="1:12">
      <c r="A652" s="3">
        <v>44988</v>
      </c>
      <c r="B652" s="422">
        <v>26397</v>
      </c>
      <c r="C652" s="422" t="s">
        <v>18</v>
      </c>
      <c r="D652" t="s">
        <v>15</v>
      </c>
      <c r="F652" s="2">
        <v>5</v>
      </c>
      <c r="G652" s="73">
        <f t="shared" si="9"/>
        <v>34.200000000000102</v>
      </c>
      <c r="J652" s="422"/>
    </row>
    <row r="653" spans="1:12">
      <c r="A653" s="3">
        <v>45110</v>
      </c>
      <c r="B653" s="422">
        <v>27011</v>
      </c>
      <c r="C653" s="422" t="s">
        <v>18</v>
      </c>
      <c r="D653" t="s">
        <v>12</v>
      </c>
      <c r="F653" s="2">
        <v>33.200000000000003</v>
      </c>
      <c r="G653" s="73">
        <f t="shared" si="9"/>
        <v>1.0000000000000995</v>
      </c>
      <c r="J653" s="422"/>
    </row>
    <row r="654" spans="1:12">
      <c r="A654" s="3">
        <v>45110</v>
      </c>
      <c r="B654" s="422">
        <v>27011</v>
      </c>
      <c r="C654" s="422" t="s">
        <v>18</v>
      </c>
      <c r="D654" t="s">
        <v>13</v>
      </c>
      <c r="F654" s="2">
        <v>1</v>
      </c>
      <c r="G654" s="73">
        <f t="shared" si="9"/>
        <v>9.9475983006414026E-14</v>
      </c>
      <c r="J654" s="422"/>
    </row>
    <row r="655" spans="1:12">
      <c r="A655" s="31">
        <v>45046</v>
      </c>
      <c r="B655" s="421" t="s">
        <v>10</v>
      </c>
      <c r="C655" s="421" t="s">
        <v>19</v>
      </c>
      <c r="D655" t="s">
        <v>12</v>
      </c>
      <c r="E655" s="2">
        <v>34.700000000000003</v>
      </c>
      <c r="G655" s="73">
        <f t="shared" si="9"/>
        <v>34.700000000000102</v>
      </c>
      <c r="J655" s="422"/>
    </row>
    <row r="656" spans="1:12">
      <c r="B656" s="422"/>
      <c r="C656" s="422"/>
      <c r="D656" t="s">
        <v>13</v>
      </c>
      <c r="E656" s="2">
        <v>1.5</v>
      </c>
      <c r="G656" s="73">
        <f t="shared" si="9"/>
        <v>36.200000000000102</v>
      </c>
      <c r="J656" s="421" t="s">
        <v>18</v>
      </c>
      <c r="K656" t="s">
        <v>12</v>
      </c>
      <c r="L656" s="2">
        <v>33.200000000000003</v>
      </c>
    </row>
    <row r="657" spans="1:14">
      <c r="B657" s="422"/>
      <c r="C657" s="422"/>
      <c r="D657" t="s">
        <v>14</v>
      </c>
      <c r="E657" s="2">
        <v>60</v>
      </c>
      <c r="G657" s="73">
        <f t="shared" si="9"/>
        <v>96.200000000000102</v>
      </c>
      <c r="J657" s="422"/>
      <c r="K657" t="s">
        <v>13</v>
      </c>
      <c r="L657" s="2">
        <v>1</v>
      </c>
    </row>
    <row r="658" spans="1:14">
      <c r="B658" s="422"/>
      <c r="C658" s="422"/>
      <c r="D658" t="s">
        <v>15</v>
      </c>
      <c r="E658" s="2">
        <v>5</v>
      </c>
      <c r="G658" s="73">
        <f t="shared" si="9"/>
        <v>101.2000000000001</v>
      </c>
      <c r="J658" s="421" t="s">
        <v>19</v>
      </c>
      <c r="K658" t="s">
        <v>12</v>
      </c>
      <c r="L658" s="2">
        <v>34.700000000000003</v>
      </c>
    </row>
    <row r="659" spans="1:14">
      <c r="A659" s="3">
        <v>45066</v>
      </c>
      <c r="B659" s="422">
        <v>26869</v>
      </c>
      <c r="C659" s="422" t="s">
        <v>19</v>
      </c>
      <c r="D659" t="s">
        <v>14</v>
      </c>
      <c r="F659" s="2">
        <v>60</v>
      </c>
      <c r="G659" s="73">
        <f t="shared" si="9"/>
        <v>41.200000000000102</v>
      </c>
      <c r="J659" s="422"/>
      <c r="K659" t="s">
        <v>13</v>
      </c>
      <c r="L659" s="2">
        <v>1.5</v>
      </c>
    </row>
    <row r="660" spans="1:14">
      <c r="A660" s="3">
        <v>45066</v>
      </c>
      <c r="B660" s="422">
        <v>26869</v>
      </c>
      <c r="C660" s="422" t="s">
        <v>19</v>
      </c>
      <c r="D660" t="s">
        <v>15</v>
      </c>
      <c r="F660" s="2">
        <v>5</v>
      </c>
      <c r="G660" s="73">
        <f t="shared" si="9"/>
        <v>36.200000000000102</v>
      </c>
      <c r="J660" s="421" t="s">
        <v>20</v>
      </c>
      <c r="K660" t="s">
        <v>12</v>
      </c>
      <c r="L660" s="2">
        <v>32.1</v>
      </c>
    </row>
    <row r="661" spans="1:14">
      <c r="A661" s="3">
        <v>45110</v>
      </c>
      <c r="B661" s="422">
        <v>27011</v>
      </c>
      <c r="C661" s="422" t="s">
        <v>19</v>
      </c>
      <c r="D661" t="s">
        <v>12</v>
      </c>
      <c r="F661" s="2">
        <v>34.700000000000003</v>
      </c>
      <c r="G661" s="73">
        <f t="shared" si="9"/>
        <v>1.5000000000000995</v>
      </c>
      <c r="J661" s="421"/>
      <c r="L661" s="2"/>
    </row>
    <row r="662" spans="1:14">
      <c r="A662" s="3" t="s">
        <v>118</v>
      </c>
      <c r="B662" s="422">
        <v>27011</v>
      </c>
      <c r="C662" s="422" t="s">
        <v>19</v>
      </c>
      <c r="D662" t="s">
        <v>13</v>
      </c>
      <c r="F662" s="2">
        <v>1.5</v>
      </c>
      <c r="G662" s="73">
        <f t="shared" si="9"/>
        <v>9.9475983006414026E-14</v>
      </c>
      <c r="J662" s="421"/>
      <c r="L662" s="2"/>
    </row>
    <row r="663" spans="1:14">
      <c r="A663" s="31">
        <v>45077</v>
      </c>
      <c r="B663" s="421" t="s">
        <v>10</v>
      </c>
      <c r="C663" s="421" t="s">
        <v>20</v>
      </c>
      <c r="D663" t="s">
        <v>12</v>
      </c>
      <c r="E663" s="2">
        <v>32.1</v>
      </c>
      <c r="G663" s="73">
        <f t="shared" si="9"/>
        <v>32.100000000000101</v>
      </c>
      <c r="J663" s="422"/>
      <c r="K663" t="s">
        <v>13</v>
      </c>
      <c r="L663" s="2">
        <v>2.1</v>
      </c>
    </row>
    <row r="664" spans="1:14">
      <c r="B664" s="422"/>
      <c r="C664" s="422"/>
      <c r="D664" t="s">
        <v>13</v>
      </c>
      <c r="E664" s="2">
        <v>2.1</v>
      </c>
      <c r="G664" s="73">
        <f t="shared" si="9"/>
        <v>34.200000000000102</v>
      </c>
      <c r="J664" s="422"/>
      <c r="K664" t="s">
        <v>358</v>
      </c>
      <c r="L664" s="160">
        <v>10</v>
      </c>
    </row>
    <row r="665" spans="1:14">
      <c r="B665" s="422"/>
      <c r="C665" s="422"/>
      <c r="D665" t="s">
        <v>14</v>
      </c>
      <c r="E665" s="2">
        <v>60</v>
      </c>
      <c r="G665" s="73">
        <f t="shared" si="9"/>
        <v>94.200000000000102</v>
      </c>
      <c r="J665" s="422"/>
      <c r="L665" s="5">
        <f>SUM(L656:L664)</f>
        <v>114.6</v>
      </c>
      <c r="N665">
        <v>150</v>
      </c>
    </row>
    <row r="666" spans="1:14">
      <c r="B666" s="422"/>
      <c r="C666" s="422"/>
      <c r="D666" t="s">
        <v>15</v>
      </c>
      <c r="E666" s="2">
        <v>5</v>
      </c>
      <c r="G666" s="73">
        <f t="shared" si="9"/>
        <v>99.200000000000102</v>
      </c>
      <c r="J666" s="422"/>
      <c r="N666" s="28">
        <f>N665-L665</f>
        <v>35.400000000000006</v>
      </c>
    </row>
    <row r="667" spans="1:14">
      <c r="B667" s="422"/>
      <c r="C667" s="422"/>
      <c r="D667" t="s">
        <v>358</v>
      </c>
      <c r="E667" s="160">
        <v>10</v>
      </c>
      <c r="G667" s="73">
        <f t="shared" si="9"/>
        <v>109.2000000000001</v>
      </c>
      <c r="J667" s="422"/>
    </row>
    <row r="668" spans="1:14">
      <c r="A668" s="3">
        <v>45066</v>
      </c>
      <c r="B668" s="422">
        <v>26869</v>
      </c>
      <c r="C668" s="422" t="s">
        <v>20</v>
      </c>
      <c r="D668" t="s">
        <v>14</v>
      </c>
      <c r="F668" s="2">
        <v>60</v>
      </c>
      <c r="G668" s="73">
        <f t="shared" si="9"/>
        <v>49.200000000000102</v>
      </c>
      <c r="J668" s="422"/>
    </row>
    <row r="669" spans="1:14">
      <c r="A669" s="3">
        <v>45066</v>
      </c>
      <c r="B669" s="422">
        <v>26869</v>
      </c>
      <c r="C669" s="422" t="s">
        <v>20</v>
      </c>
      <c r="D669" t="s">
        <v>15</v>
      </c>
      <c r="F669" s="2">
        <v>5</v>
      </c>
      <c r="G669" s="73">
        <f t="shared" si="9"/>
        <v>44.200000000000102</v>
      </c>
      <c r="J669" s="422"/>
    </row>
    <row r="670" spans="1:14">
      <c r="A670" s="3">
        <v>45110</v>
      </c>
      <c r="B670" s="422">
        <v>27011</v>
      </c>
      <c r="C670" s="422" t="s">
        <v>20</v>
      </c>
      <c r="D670" t="s">
        <v>12</v>
      </c>
      <c r="F670" s="2">
        <v>32.1</v>
      </c>
      <c r="G670" s="73">
        <f t="shared" si="9"/>
        <v>12.100000000000101</v>
      </c>
      <c r="J670" s="422"/>
    </row>
    <row r="671" spans="1:14">
      <c r="A671" s="3">
        <v>45110</v>
      </c>
      <c r="B671" s="422">
        <v>27011</v>
      </c>
      <c r="C671" s="422" t="s">
        <v>20</v>
      </c>
      <c r="D671" t="s">
        <v>13</v>
      </c>
      <c r="F671" s="2">
        <v>2.1</v>
      </c>
      <c r="G671" s="73">
        <f t="shared" si="9"/>
        <v>10.000000000000101</v>
      </c>
      <c r="J671" s="422"/>
    </row>
    <row r="672" spans="1:14">
      <c r="A672" s="3">
        <v>45110</v>
      </c>
      <c r="B672" s="422">
        <v>27011</v>
      </c>
      <c r="C672" s="422" t="s">
        <v>20</v>
      </c>
      <c r="D672" t="s">
        <v>358</v>
      </c>
      <c r="F672" s="2">
        <v>10</v>
      </c>
      <c r="G672" s="73">
        <f t="shared" si="9"/>
        <v>1.0125233984581428E-13</v>
      </c>
      <c r="J672" s="422"/>
    </row>
    <row r="673" spans="1:13">
      <c r="A673" s="31">
        <v>45107</v>
      </c>
      <c r="B673" s="421" t="s">
        <v>10</v>
      </c>
      <c r="C673" s="421" t="s">
        <v>21</v>
      </c>
      <c r="D673" t="s">
        <v>12</v>
      </c>
      <c r="E673" s="2">
        <v>32.700000000000003</v>
      </c>
      <c r="G673" s="73">
        <f t="shared" si="9"/>
        <v>32.700000000000102</v>
      </c>
      <c r="J673" s="422"/>
    </row>
    <row r="674" spans="1:13">
      <c r="B674" s="422"/>
      <c r="C674" s="422"/>
      <c r="D674" t="s">
        <v>13</v>
      </c>
      <c r="E674" s="2">
        <v>2</v>
      </c>
      <c r="G674" s="73">
        <f t="shared" si="9"/>
        <v>34.700000000000102</v>
      </c>
      <c r="J674" s="422"/>
    </row>
    <row r="675" spans="1:13">
      <c r="B675" s="422"/>
      <c r="C675" s="422"/>
      <c r="D675" t="s">
        <v>14</v>
      </c>
      <c r="E675" s="2">
        <v>60</v>
      </c>
      <c r="G675" s="73">
        <f t="shared" si="9"/>
        <v>94.700000000000102</v>
      </c>
      <c r="J675" s="422"/>
    </row>
    <row r="676" spans="1:13">
      <c r="B676" s="422"/>
      <c r="C676" s="422"/>
      <c r="D676" t="s">
        <v>15</v>
      </c>
      <c r="E676" s="2">
        <v>5</v>
      </c>
      <c r="G676" s="73">
        <f t="shared" si="9"/>
        <v>99.700000000000102</v>
      </c>
      <c r="J676" s="422"/>
    </row>
    <row r="677" spans="1:13">
      <c r="A677" s="3">
        <v>45066</v>
      </c>
      <c r="B677" s="422">
        <v>26869</v>
      </c>
      <c r="C677" s="422" t="s">
        <v>21</v>
      </c>
      <c r="D677" t="s">
        <v>14</v>
      </c>
      <c r="F677" s="2">
        <v>60</v>
      </c>
      <c r="G677" s="73">
        <f t="shared" si="9"/>
        <v>39.700000000000102</v>
      </c>
      <c r="J677" s="422"/>
    </row>
    <row r="678" spans="1:13">
      <c r="A678" s="3">
        <v>45066</v>
      </c>
      <c r="B678" s="422">
        <v>26869</v>
      </c>
      <c r="C678" s="422" t="s">
        <v>21</v>
      </c>
      <c r="D678" t="s">
        <v>15</v>
      </c>
      <c r="F678" s="2">
        <v>5</v>
      </c>
      <c r="G678" s="73">
        <f>+G677+E678-F678</f>
        <v>34.700000000000102</v>
      </c>
      <c r="J678" s="422"/>
    </row>
    <row r="679" spans="1:13">
      <c r="A679" s="3">
        <v>45202</v>
      </c>
      <c r="B679" s="422">
        <v>27560</v>
      </c>
      <c r="C679" s="422" t="s">
        <v>21</v>
      </c>
      <c r="D679" t="s">
        <v>12</v>
      </c>
      <c r="F679" s="2">
        <v>32.700000000000003</v>
      </c>
      <c r="G679" s="73">
        <f>+G678+E679-F679</f>
        <v>2.0000000000000995</v>
      </c>
      <c r="J679" s="422"/>
    </row>
    <row r="680" spans="1:13">
      <c r="A680" s="3">
        <v>45202</v>
      </c>
      <c r="B680" s="422">
        <v>27560</v>
      </c>
      <c r="C680" s="422" t="s">
        <v>21</v>
      </c>
      <c r="D680" t="s">
        <v>13</v>
      </c>
      <c r="F680" s="2">
        <v>2</v>
      </c>
      <c r="G680" s="73">
        <f t="shared" ref="G680:G747" si="10">+G679+E680-F680</f>
        <v>9.9475983006414026E-14</v>
      </c>
      <c r="J680" s="422"/>
    </row>
    <row r="681" spans="1:13">
      <c r="A681" s="81">
        <v>45138</v>
      </c>
      <c r="B681" s="421" t="s">
        <v>10</v>
      </c>
      <c r="C681" s="421" t="s">
        <v>22</v>
      </c>
      <c r="D681" t="s">
        <v>12</v>
      </c>
      <c r="E681" s="207">
        <v>30.8</v>
      </c>
      <c r="G681" s="73">
        <f t="shared" si="10"/>
        <v>30.8000000000001</v>
      </c>
      <c r="J681" s="422"/>
    </row>
    <row r="682" spans="1:13">
      <c r="A682" s="70"/>
      <c r="B682" s="422"/>
      <c r="C682" s="422"/>
      <c r="D682" t="s">
        <v>13</v>
      </c>
      <c r="E682" s="207">
        <v>2</v>
      </c>
      <c r="G682" s="73">
        <f t="shared" si="10"/>
        <v>32.800000000000097</v>
      </c>
      <c r="J682" s="422"/>
    </row>
    <row r="683" spans="1:13">
      <c r="A683" s="70"/>
      <c r="B683" s="422"/>
      <c r="C683" s="422"/>
      <c r="D683" t="s">
        <v>14</v>
      </c>
      <c r="E683" s="207">
        <v>60</v>
      </c>
      <c r="G683" s="73">
        <f t="shared" si="10"/>
        <v>92.800000000000097</v>
      </c>
      <c r="J683" s="145"/>
      <c r="K683" s="145"/>
      <c r="M683" s="2"/>
    </row>
    <row r="684" spans="1:13">
      <c r="A684" s="70"/>
      <c r="B684" s="422"/>
      <c r="C684" s="422"/>
      <c r="D684" t="s">
        <v>15</v>
      </c>
      <c r="E684" s="207">
        <v>5</v>
      </c>
      <c r="G684" s="73">
        <f t="shared" si="10"/>
        <v>97.800000000000097</v>
      </c>
      <c r="I684" s="421"/>
      <c r="J684"/>
      <c r="K684" s="207"/>
      <c r="M684" s="2"/>
    </row>
    <row r="685" spans="1:13">
      <c r="A685" s="70">
        <v>45163</v>
      </c>
      <c r="B685" s="422">
        <v>27379</v>
      </c>
      <c r="C685" s="422" t="s">
        <v>22</v>
      </c>
      <c r="D685" t="s">
        <v>14</v>
      </c>
      <c r="E685" s="207"/>
      <c r="F685" s="207">
        <v>60</v>
      </c>
      <c r="G685" s="73">
        <f t="shared" si="10"/>
        <v>37.800000000000097</v>
      </c>
      <c r="J685"/>
      <c r="K685" s="207"/>
      <c r="L685" s="207"/>
      <c r="M685" s="28"/>
    </row>
    <row r="686" spans="1:13">
      <c r="A686" s="70">
        <v>45163</v>
      </c>
      <c r="B686" s="422">
        <v>27379</v>
      </c>
      <c r="C686" s="422" t="s">
        <v>22</v>
      </c>
      <c r="D686" t="s">
        <v>15</v>
      </c>
      <c r="E686" s="207"/>
      <c r="F686" s="207">
        <v>5</v>
      </c>
      <c r="G686" s="73">
        <f t="shared" si="10"/>
        <v>32.800000000000097</v>
      </c>
      <c r="I686" s="421"/>
      <c r="J686"/>
      <c r="K686" s="207"/>
      <c r="L686" s="207"/>
      <c r="M686" s="28"/>
    </row>
    <row r="687" spans="1:13">
      <c r="A687" s="3">
        <v>45202</v>
      </c>
      <c r="B687" s="422">
        <v>27560</v>
      </c>
      <c r="C687" s="422" t="s">
        <v>22</v>
      </c>
      <c r="D687" t="s">
        <v>392</v>
      </c>
      <c r="E687" s="207"/>
      <c r="F687" s="207">
        <v>15.4</v>
      </c>
      <c r="G687" s="73">
        <f t="shared" si="10"/>
        <v>17.400000000000098</v>
      </c>
      <c r="I687" s="422"/>
      <c r="J687"/>
      <c r="K687" s="207"/>
      <c r="L687" s="207"/>
      <c r="M687" s="28"/>
    </row>
    <row r="688" spans="1:13">
      <c r="A688" s="3">
        <v>45202</v>
      </c>
      <c r="B688" s="422">
        <v>27560</v>
      </c>
      <c r="C688" s="422" t="s">
        <v>22</v>
      </c>
      <c r="D688" t="s">
        <v>13</v>
      </c>
      <c r="E688" s="207"/>
      <c r="F688" s="207">
        <v>1</v>
      </c>
      <c r="G688" s="73">
        <f t="shared" si="10"/>
        <v>16.400000000000098</v>
      </c>
      <c r="J688"/>
      <c r="K688" s="207"/>
      <c r="L688" s="207"/>
      <c r="M688" s="28"/>
    </row>
    <row r="689" spans="1:14">
      <c r="A689" s="3">
        <v>45275</v>
      </c>
      <c r="B689" s="422">
        <v>27974</v>
      </c>
      <c r="C689" s="422" t="s">
        <v>22</v>
      </c>
      <c r="D689" t="s">
        <v>12</v>
      </c>
      <c r="E689" s="207"/>
      <c r="F689" s="207">
        <v>15.4</v>
      </c>
      <c r="G689" s="73">
        <f t="shared" si="10"/>
        <v>1.0000000000000977</v>
      </c>
      <c r="J689"/>
      <c r="K689" s="207"/>
      <c r="L689" s="207"/>
      <c r="M689" s="28"/>
    </row>
    <row r="690" spans="1:14">
      <c r="A690" s="3">
        <v>45275</v>
      </c>
      <c r="B690" s="422">
        <v>27974</v>
      </c>
      <c r="C690" s="422" t="s">
        <v>22</v>
      </c>
      <c r="D690" t="s">
        <v>13</v>
      </c>
      <c r="E690" s="207"/>
      <c r="F690" s="207">
        <v>1</v>
      </c>
      <c r="G690" s="73">
        <f t="shared" si="10"/>
        <v>9.7699626167013776E-14</v>
      </c>
      <c r="J690"/>
      <c r="K690" s="207"/>
      <c r="L690" s="207"/>
      <c r="M690" s="28"/>
    </row>
    <row r="691" spans="1:14">
      <c r="A691" s="81">
        <v>45169</v>
      </c>
      <c r="B691" s="421" t="s">
        <v>10</v>
      </c>
      <c r="C691" s="421" t="s">
        <v>23</v>
      </c>
      <c r="D691" t="s">
        <v>12</v>
      </c>
      <c r="E691" s="207">
        <v>29.5</v>
      </c>
      <c r="G691" s="73">
        <f t="shared" si="10"/>
        <v>29.500000000000099</v>
      </c>
      <c r="I691" s="421"/>
      <c r="J691"/>
      <c r="K691" s="207"/>
      <c r="L691" s="207"/>
      <c r="M691" s="28"/>
    </row>
    <row r="692" spans="1:14">
      <c r="A692" s="70"/>
      <c r="B692" s="422"/>
      <c r="C692" s="422"/>
      <c r="D692" t="s">
        <v>13</v>
      </c>
      <c r="E692" s="207">
        <v>2.2999999999999998</v>
      </c>
      <c r="G692" s="73">
        <f t="shared" si="10"/>
        <v>31.8000000000001</v>
      </c>
      <c r="I692" s="422"/>
      <c r="J692"/>
      <c r="K692" s="207"/>
      <c r="L692" s="207"/>
    </row>
    <row r="693" spans="1:14">
      <c r="A693" s="70"/>
      <c r="B693" s="422"/>
      <c r="C693" s="422"/>
      <c r="D693" t="s">
        <v>14</v>
      </c>
      <c r="E693" s="207">
        <v>60</v>
      </c>
      <c r="G693" s="73">
        <f t="shared" si="10"/>
        <v>91.800000000000097</v>
      </c>
      <c r="J693"/>
      <c r="K693" s="207"/>
      <c r="L693" s="207"/>
    </row>
    <row r="694" spans="1:14">
      <c r="A694" s="70"/>
      <c r="B694" s="422"/>
      <c r="C694" s="422"/>
      <c r="D694" t="s">
        <v>15</v>
      </c>
      <c r="E694" s="207">
        <v>5</v>
      </c>
      <c r="G694" s="73">
        <f t="shared" si="10"/>
        <v>96.800000000000097</v>
      </c>
      <c r="J694"/>
      <c r="K694" s="207"/>
      <c r="L694" s="5"/>
      <c r="M694" s="5"/>
      <c r="N694" s="28"/>
    </row>
    <row r="695" spans="1:14">
      <c r="A695" s="70"/>
      <c r="B695" s="422"/>
      <c r="C695" s="422"/>
      <c r="D695" t="s">
        <v>45</v>
      </c>
      <c r="E695" s="207">
        <v>15</v>
      </c>
      <c r="G695" s="73">
        <f t="shared" si="10"/>
        <v>111.8000000000001</v>
      </c>
      <c r="I695" s="421"/>
      <c r="J695"/>
      <c r="K695" s="20"/>
      <c r="M695" s="20"/>
    </row>
    <row r="696" spans="1:14">
      <c r="A696" s="70">
        <v>45163</v>
      </c>
      <c r="B696" s="422">
        <v>27379</v>
      </c>
      <c r="C696" s="422" t="s">
        <v>23</v>
      </c>
      <c r="D696" t="s">
        <v>14</v>
      </c>
      <c r="E696" s="207"/>
      <c r="F696" s="207">
        <v>60</v>
      </c>
      <c r="G696" s="73">
        <f t="shared" si="10"/>
        <v>51.800000000000097</v>
      </c>
      <c r="I696" s="422"/>
      <c r="J696"/>
      <c r="K696" s="20"/>
      <c r="M696" s="20"/>
    </row>
    <row r="697" spans="1:14">
      <c r="A697" s="70">
        <v>45163</v>
      </c>
      <c r="B697" s="422">
        <v>27379</v>
      </c>
      <c r="C697" s="422" t="s">
        <v>23</v>
      </c>
      <c r="D697" t="s">
        <v>15</v>
      </c>
      <c r="E697" s="207"/>
      <c r="F697" s="207">
        <v>5</v>
      </c>
      <c r="G697" s="73">
        <f t="shared" si="10"/>
        <v>46.800000000000097</v>
      </c>
      <c r="I697" s="422"/>
      <c r="J697"/>
      <c r="K697" s="207"/>
      <c r="M697" s="20"/>
      <c r="N697" s="20"/>
    </row>
    <row r="698" spans="1:14">
      <c r="A698" s="3">
        <v>45275</v>
      </c>
      <c r="B698" s="422">
        <v>27974</v>
      </c>
      <c r="C698" s="422" t="s">
        <v>23</v>
      </c>
      <c r="D698" t="s">
        <v>12</v>
      </c>
      <c r="E698" s="207"/>
      <c r="F698" s="207">
        <v>29.5</v>
      </c>
      <c r="G698" s="73">
        <f t="shared" si="10"/>
        <v>17.300000000000097</v>
      </c>
      <c r="I698" s="422"/>
      <c r="J698"/>
      <c r="K698" s="207"/>
      <c r="M698" s="20"/>
      <c r="N698" s="20"/>
    </row>
    <row r="699" spans="1:14">
      <c r="A699" s="3">
        <v>45275</v>
      </c>
      <c r="B699" s="422">
        <v>27974</v>
      </c>
      <c r="C699" s="422" t="s">
        <v>23</v>
      </c>
      <c r="D699" t="s">
        <v>13</v>
      </c>
      <c r="E699" s="207"/>
      <c r="F699" s="207">
        <v>2.2999999999999998</v>
      </c>
      <c r="G699" s="73">
        <f t="shared" si="10"/>
        <v>15.000000000000096</v>
      </c>
      <c r="I699" s="422"/>
      <c r="J699"/>
      <c r="K699" s="207"/>
      <c r="M699" s="20"/>
      <c r="N699" s="20"/>
    </row>
    <row r="700" spans="1:14">
      <c r="A700" s="3">
        <v>45275</v>
      </c>
      <c r="B700" s="422">
        <v>27974</v>
      </c>
      <c r="C700" s="422" t="s">
        <v>23</v>
      </c>
      <c r="D700" t="s">
        <v>45</v>
      </c>
      <c r="E700" s="207"/>
      <c r="F700" s="207">
        <v>15</v>
      </c>
      <c r="G700" s="73">
        <f t="shared" si="10"/>
        <v>9.5923269327613525E-14</v>
      </c>
      <c r="I700" s="422"/>
      <c r="J700"/>
      <c r="K700" s="207"/>
      <c r="M700" s="20"/>
      <c r="N700" s="20"/>
    </row>
    <row r="701" spans="1:14">
      <c r="A701" s="81">
        <v>45199</v>
      </c>
      <c r="B701" s="421" t="s">
        <v>10</v>
      </c>
      <c r="C701" s="421" t="s">
        <v>41</v>
      </c>
      <c r="D701" t="s">
        <v>12</v>
      </c>
      <c r="E701" s="207">
        <v>29.3</v>
      </c>
      <c r="G701" s="73">
        <f t="shared" si="10"/>
        <v>29.300000000000097</v>
      </c>
      <c r="I701" s="422"/>
      <c r="J701"/>
      <c r="K701" s="207"/>
    </row>
    <row r="702" spans="1:14">
      <c r="A702" s="70"/>
      <c r="B702" s="422"/>
      <c r="C702" s="422"/>
      <c r="D702" t="s">
        <v>13</v>
      </c>
      <c r="E702" s="207">
        <v>2</v>
      </c>
      <c r="G702" s="73">
        <f t="shared" si="10"/>
        <v>31.300000000000097</v>
      </c>
      <c r="I702" s="421"/>
      <c r="J702"/>
      <c r="K702" s="207"/>
    </row>
    <row r="703" spans="1:14">
      <c r="A703" s="70"/>
      <c r="B703" s="422"/>
      <c r="C703" s="422"/>
      <c r="D703" t="s">
        <v>14</v>
      </c>
      <c r="E703" s="207">
        <v>60</v>
      </c>
      <c r="G703" s="73">
        <f t="shared" si="10"/>
        <v>91.300000000000097</v>
      </c>
      <c r="I703" s="422"/>
      <c r="J703"/>
      <c r="K703" s="207"/>
    </row>
    <row r="704" spans="1:14">
      <c r="A704" s="70"/>
      <c r="B704" s="422"/>
      <c r="C704" s="422"/>
      <c r="D704" t="s">
        <v>15</v>
      </c>
      <c r="E704" s="207">
        <v>5</v>
      </c>
      <c r="G704" s="73">
        <f t="shared" si="10"/>
        <v>96.300000000000097</v>
      </c>
      <c r="I704" s="421"/>
      <c r="J704"/>
      <c r="K704" s="207"/>
    </row>
    <row r="705" spans="1:12">
      <c r="A705" s="70"/>
      <c r="B705" s="422"/>
      <c r="C705" s="422"/>
      <c r="D705" t="s">
        <v>51</v>
      </c>
      <c r="E705" s="207">
        <v>10</v>
      </c>
      <c r="G705" s="73">
        <f t="shared" si="10"/>
        <v>106.3000000000001</v>
      </c>
      <c r="I705" s="422"/>
      <c r="J705"/>
      <c r="K705" s="207"/>
    </row>
    <row r="706" spans="1:12">
      <c r="A706" s="70"/>
      <c r="B706" s="422"/>
      <c r="C706" s="422"/>
      <c r="D706" t="s">
        <v>52</v>
      </c>
      <c r="E706" s="207">
        <v>10</v>
      </c>
      <c r="G706" s="73">
        <f t="shared" si="10"/>
        <v>116.3000000000001</v>
      </c>
      <c r="I706" s="422"/>
      <c r="J706"/>
      <c r="K706" s="20"/>
    </row>
    <row r="707" spans="1:12">
      <c r="A707" s="70">
        <v>45163</v>
      </c>
      <c r="B707" s="422">
        <v>27379</v>
      </c>
      <c r="C707" s="422" t="s">
        <v>41</v>
      </c>
      <c r="D707" t="s">
        <v>14</v>
      </c>
      <c r="E707" s="207"/>
      <c r="F707" s="207">
        <v>60</v>
      </c>
      <c r="G707" s="73">
        <f t="shared" si="10"/>
        <v>56.300000000000097</v>
      </c>
      <c r="J707" s="422"/>
      <c r="K707" s="20"/>
      <c r="L707" s="20"/>
    </row>
    <row r="708" spans="1:12">
      <c r="A708" s="70">
        <v>45163</v>
      </c>
      <c r="B708" s="422">
        <v>27379</v>
      </c>
      <c r="C708" s="422" t="s">
        <v>41</v>
      </c>
      <c r="D708" t="s">
        <v>15</v>
      </c>
      <c r="E708" s="207"/>
      <c r="F708" s="207">
        <v>5</v>
      </c>
      <c r="G708" s="73">
        <f t="shared" si="10"/>
        <v>51.300000000000097</v>
      </c>
      <c r="J708" s="422"/>
    </row>
    <row r="709" spans="1:12">
      <c r="A709" s="3">
        <v>45275</v>
      </c>
      <c r="B709" s="422">
        <v>27974</v>
      </c>
      <c r="C709" s="422" t="s">
        <v>41</v>
      </c>
      <c r="D709" t="s">
        <v>12</v>
      </c>
      <c r="E709" s="207"/>
      <c r="F709" s="207">
        <v>29.3</v>
      </c>
      <c r="G709" s="73">
        <f t="shared" si="10"/>
        <v>22.000000000000096</v>
      </c>
      <c r="J709" s="422"/>
    </row>
    <row r="710" spans="1:12">
      <c r="A710" s="3">
        <v>45275</v>
      </c>
      <c r="B710" s="422">
        <v>27974</v>
      </c>
      <c r="C710" s="422" t="s">
        <v>41</v>
      </c>
      <c r="D710" t="s">
        <v>13</v>
      </c>
      <c r="E710" s="207"/>
      <c r="F710" s="207">
        <v>2</v>
      </c>
      <c r="G710" s="73">
        <f t="shared" si="10"/>
        <v>20.000000000000096</v>
      </c>
      <c r="J710" s="422"/>
    </row>
    <row r="711" spans="1:12">
      <c r="A711" s="3">
        <v>45275</v>
      </c>
      <c r="B711" s="422">
        <v>27974</v>
      </c>
      <c r="C711" s="422" t="s">
        <v>41</v>
      </c>
      <c r="D711" t="s">
        <v>51</v>
      </c>
      <c r="E711" s="207"/>
      <c r="F711" s="207">
        <v>10</v>
      </c>
      <c r="G711" s="73">
        <f t="shared" si="10"/>
        <v>10.000000000000096</v>
      </c>
      <c r="J711" s="422"/>
    </row>
    <row r="712" spans="1:12">
      <c r="A712" s="3">
        <v>45275</v>
      </c>
      <c r="B712" s="422">
        <v>27974</v>
      </c>
      <c r="C712" s="422" t="s">
        <v>41</v>
      </c>
      <c r="D712" t="s">
        <v>52</v>
      </c>
      <c r="E712" s="207"/>
      <c r="F712" s="207">
        <v>10</v>
      </c>
      <c r="G712" s="73">
        <f t="shared" si="10"/>
        <v>9.5923269327613525E-14</v>
      </c>
      <c r="J712" s="422"/>
    </row>
    <row r="713" spans="1:12">
      <c r="A713" s="31">
        <v>45230</v>
      </c>
      <c r="B713" s="421" t="s">
        <v>10</v>
      </c>
      <c r="C713" s="421" t="s">
        <v>25</v>
      </c>
      <c r="D713" t="s">
        <v>12</v>
      </c>
      <c r="E713" s="20">
        <v>64.400000000000006</v>
      </c>
      <c r="G713" s="73">
        <f t="shared" si="10"/>
        <v>64.400000000000105</v>
      </c>
      <c r="J713" s="422"/>
    </row>
    <row r="714" spans="1:12">
      <c r="B714" s="422"/>
      <c r="C714" s="422"/>
      <c r="D714" t="s">
        <v>13</v>
      </c>
      <c r="E714" s="20">
        <v>2</v>
      </c>
      <c r="G714" s="73">
        <f t="shared" si="10"/>
        <v>66.400000000000105</v>
      </c>
      <c r="J714" s="422"/>
    </row>
    <row r="715" spans="1:12">
      <c r="B715" s="422"/>
      <c r="C715" s="422"/>
      <c r="D715" t="s">
        <v>14</v>
      </c>
      <c r="E715" s="207">
        <v>60</v>
      </c>
      <c r="G715" s="73">
        <f t="shared" si="10"/>
        <v>126.40000000000011</v>
      </c>
      <c r="J715" s="422"/>
    </row>
    <row r="716" spans="1:12">
      <c r="B716" s="422"/>
      <c r="C716" s="422"/>
      <c r="D716" t="s">
        <v>15</v>
      </c>
      <c r="E716" s="207">
        <v>5</v>
      </c>
      <c r="G716" s="73">
        <f t="shared" si="10"/>
        <v>131.40000000000009</v>
      </c>
      <c r="J716" s="422"/>
    </row>
    <row r="717" spans="1:12">
      <c r="A717" s="3">
        <v>45273</v>
      </c>
      <c r="B717" s="422">
        <v>27956</v>
      </c>
      <c r="C717" s="422" t="s">
        <v>25</v>
      </c>
      <c r="D717" t="s">
        <v>12</v>
      </c>
      <c r="E717" s="207"/>
      <c r="F717" s="20">
        <v>64.400000000000006</v>
      </c>
      <c r="G717" s="73">
        <f t="shared" si="10"/>
        <v>67.000000000000085</v>
      </c>
      <c r="J717" s="422"/>
    </row>
    <row r="718" spans="1:12">
      <c r="A718" s="3">
        <v>45273</v>
      </c>
      <c r="B718" s="422">
        <v>27956</v>
      </c>
      <c r="C718" s="422" t="s">
        <v>25</v>
      </c>
      <c r="D718" t="s">
        <v>13</v>
      </c>
      <c r="E718" s="207"/>
      <c r="F718" s="20">
        <v>2</v>
      </c>
      <c r="G718" s="73">
        <f t="shared" si="10"/>
        <v>65.000000000000085</v>
      </c>
      <c r="J718" s="422"/>
    </row>
    <row r="719" spans="1:12">
      <c r="A719" s="3">
        <v>45275</v>
      </c>
      <c r="B719" s="422">
        <v>27973</v>
      </c>
      <c r="C719" s="422" t="s">
        <v>25</v>
      </c>
      <c r="D719" t="s">
        <v>14</v>
      </c>
      <c r="E719" s="207"/>
      <c r="F719" s="207">
        <v>60</v>
      </c>
      <c r="G719" s="73">
        <f t="shared" si="10"/>
        <v>5.0000000000000853</v>
      </c>
      <c r="J719" s="422"/>
    </row>
    <row r="720" spans="1:12">
      <c r="A720" s="3">
        <v>45275</v>
      </c>
      <c r="B720" s="422">
        <v>27973</v>
      </c>
      <c r="C720" s="422" t="s">
        <v>25</v>
      </c>
      <c r="D720" t="s">
        <v>15</v>
      </c>
      <c r="E720" s="207"/>
      <c r="F720" s="207">
        <v>5</v>
      </c>
      <c r="G720" s="73">
        <f t="shared" si="10"/>
        <v>8.5265128291212022E-14</v>
      </c>
      <c r="J720" s="422"/>
    </row>
    <row r="721" spans="1:12">
      <c r="A721" s="81">
        <v>45260</v>
      </c>
      <c r="B721" s="421" t="s">
        <v>10</v>
      </c>
      <c r="C721" s="421" t="s">
        <v>26</v>
      </c>
      <c r="D721" t="s">
        <v>12</v>
      </c>
      <c r="E721" s="20">
        <v>70</v>
      </c>
      <c r="G721" s="73">
        <f t="shared" si="10"/>
        <v>70.000000000000085</v>
      </c>
      <c r="J721" s="422"/>
    </row>
    <row r="722" spans="1:12">
      <c r="A722" s="70"/>
      <c r="B722" s="422"/>
      <c r="C722" s="422"/>
      <c r="D722" t="s">
        <v>13</v>
      </c>
      <c r="E722" s="20">
        <v>5</v>
      </c>
      <c r="G722" s="73">
        <f t="shared" si="10"/>
        <v>75.000000000000085</v>
      </c>
      <c r="J722" s="422"/>
    </row>
    <row r="723" spans="1:12">
      <c r="A723" s="70"/>
      <c r="B723" s="422"/>
      <c r="C723" s="422"/>
      <c r="D723" t="s">
        <v>14</v>
      </c>
      <c r="E723" s="207">
        <v>60</v>
      </c>
      <c r="G723" s="73">
        <f t="shared" si="10"/>
        <v>135.00000000000009</v>
      </c>
      <c r="J723" s="422"/>
    </row>
    <row r="724" spans="1:12">
      <c r="A724" s="70"/>
      <c r="B724" s="422"/>
      <c r="C724" s="422"/>
      <c r="D724" t="s">
        <v>15</v>
      </c>
      <c r="E724" s="207">
        <v>5</v>
      </c>
      <c r="G724" s="73">
        <f t="shared" si="10"/>
        <v>140.00000000000009</v>
      </c>
      <c r="J724" s="422"/>
    </row>
    <row r="725" spans="1:12">
      <c r="A725" s="3">
        <v>45275</v>
      </c>
      <c r="B725" s="422">
        <v>27973</v>
      </c>
      <c r="C725" s="422" t="s">
        <v>26</v>
      </c>
      <c r="D725" t="s">
        <v>14</v>
      </c>
      <c r="E725" s="207"/>
      <c r="F725" s="207">
        <v>60</v>
      </c>
      <c r="G725" s="73">
        <f t="shared" si="10"/>
        <v>80.000000000000085</v>
      </c>
      <c r="J725" s="422"/>
    </row>
    <row r="726" spans="1:12">
      <c r="A726" s="3">
        <v>45275</v>
      </c>
      <c r="B726" s="422">
        <v>27973</v>
      </c>
      <c r="C726" s="422" t="s">
        <v>26</v>
      </c>
      <c r="D726" t="s">
        <v>15</v>
      </c>
      <c r="E726" s="207"/>
      <c r="F726" s="207">
        <v>5</v>
      </c>
      <c r="G726" s="73">
        <f t="shared" si="10"/>
        <v>75.000000000000085</v>
      </c>
      <c r="J726" s="422"/>
    </row>
    <row r="727" spans="1:12">
      <c r="A727" s="3">
        <v>45294</v>
      </c>
      <c r="B727" s="422">
        <v>28101</v>
      </c>
      <c r="C727" s="422" t="s">
        <v>26</v>
      </c>
      <c r="D727" t="s">
        <v>12</v>
      </c>
      <c r="E727" s="207"/>
      <c r="F727" s="207">
        <v>70</v>
      </c>
      <c r="G727" s="73">
        <f t="shared" si="10"/>
        <v>5.0000000000000853</v>
      </c>
      <c r="J727" s="422"/>
    </row>
    <row r="728" spans="1:12">
      <c r="A728" s="3">
        <v>45294</v>
      </c>
      <c r="B728" s="422">
        <v>28101</v>
      </c>
      <c r="C728" s="422" t="s">
        <v>26</v>
      </c>
      <c r="D728" t="s">
        <v>13</v>
      </c>
      <c r="E728" s="207"/>
      <c r="F728" s="207">
        <v>5</v>
      </c>
      <c r="G728" s="73">
        <f t="shared" si="10"/>
        <v>8.5265128291212022E-14</v>
      </c>
      <c r="J728" s="422"/>
    </row>
    <row r="729" spans="1:12">
      <c r="A729" s="31">
        <v>45291</v>
      </c>
      <c r="B729" s="421" t="s">
        <v>10</v>
      </c>
      <c r="C729" s="421" t="s">
        <v>27</v>
      </c>
      <c r="D729" t="s">
        <v>12</v>
      </c>
      <c r="E729" s="20">
        <v>74.8</v>
      </c>
      <c r="G729" s="73">
        <f t="shared" si="10"/>
        <v>74.800000000000082</v>
      </c>
      <c r="J729" s="422"/>
    </row>
    <row r="730" spans="1:12">
      <c r="B730" s="422"/>
      <c r="C730" s="422"/>
      <c r="D730" t="s">
        <v>13</v>
      </c>
      <c r="E730" s="20">
        <v>5</v>
      </c>
      <c r="G730" s="73">
        <f t="shared" si="10"/>
        <v>79.800000000000082</v>
      </c>
      <c r="J730" s="422"/>
    </row>
    <row r="731" spans="1:12">
      <c r="B731" s="422"/>
      <c r="C731" s="422"/>
      <c r="D731" t="s">
        <v>14</v>
      </c>
      <c r="E731" s="207">
        <v>60</v>
      </c>
      <c r="G731" s="73">
        <f t="shared" si="10"/>
        <v>139.80000000000007</v>
      </c>
      <c r="J731" s="422"/>
    </row>
    <row r="732" spans="1:12">
      <c r="B732" s="422"/>
      <c r="C732" s="422"/>
      <c r="D732" t="s">
        <v>15</v>
      </c>
      <c r="E732" s="207">
        <v>5</v>
      </c>
      <c r="G732" s="73">
        <f t="shared" si="10"/>
        <v>144.80000000000007</v>
      </c>
      <c r="J732" s="422"/>
    </row>
    <row r="733" spans="1:12">
      <c r="A733" s="3">
        <v>45275</v>
      </c>
      <c r="B733" s="422">
        <v>27973</v>
      </c>
      <c r="C733" s="422" t="s">
        <v>27</v>
      </c>
      <c r="D733" t="s">
        <v>14</v>
      </c>
      <c r="E733" s="207"/>
      <c r="F733" s="207">
        <v>60</v>
      </c>
      <c r="G733" s="73">
        <f t="shared" si="10"/>
        <v>84.800000000000068</v>
      </c>
      <c r="J733" s="421"/>
      <c r="L733" s="20"/>
    </row>
    <row r="734" spans="1:12">
      <c r="A734" s="3">
        <v>45275</v>
      </c>
      <c r="B734" s="422">
        <v>27973</v>
      </c>
      <c r="C734" s="422" t="s">
        <v>27</v>
      </c>
      <c r="D734" t="s">
        <v>15</v>
      </c>
      <c r="E734" s="207"/>
      <c r="F734" s="207">
        <v>5</v>
      </c>
      <c r="G734" s="73">
        <f t="shared" si="10"/>
        <v>79.800000000000068</v>
      </c>
      <c r="J734" s="422"/>
      <c r="L734" s="20"/>
    </row>
    <row r="735" spans="1:12">
      <c r="A735" s="3">
        <v>45376</v>
      </c>
      <c r="B735" s="422">
        <v>28684</v>
      </c>
      <c r="C735" s="422" t="s">
        <v>27</v>
      </c>
      <c r="D735" t="s">
        <v>12</v>
      </c>
      <c r="E735" s="207"/>
      <c r="F735" s="20">
        <v>74.8</v>
      </c>
      <c r="G735" s="73">
        <f t="shared" si="10"/>
        <v>5.0000000000000711</v>
      </c>
      <c r="J735" s="422"/>
      <c r="L735" s="20"/>
    </row>
    <row r="736" spans="1:12">
      <c r="A736" s="3">
        <v>45376</v>
      </c>
      <c r="B736" s="422">
        <v>28684</v>
      </c>
      <c r="C736" s="422" t="s">
        <v>27</v>
      </c>
      <c r="D736" t="s">
        <v>13</v>
      </c>
      <c r="E736" s="207"/>
      <c r="F736" s="20">
        <v>5</v>
      </c>
      <c r="G736" s="73">
        <f t="shared" si="10"/>
        <v>7.1054273576010019E-14</v>
      </c>
      <c r="J736" s="422"/>
      <c r="L736" s="20"/>
    </row>
    <row r="737" spans="1:12">
      <c r="A737" s="81">
        <v>45322</v>
      </c>
      <c r="B737" s="421" t="s">
        <v>10</v>
      </c>
      <c r="C737" s="421" t="s">
        <v>11</v>
      </c>
      <c r="D737" t="s">
        <v>12</v>
      </c>
      <c r="E737" s="20">
        <v>83.5</v>
      </c>
      <c r="G737" s="73">
        <f t="shared" si="10"/>
        <v>83.500000000000071</v>
      </c>
      <c r="J737" s="421"/>
      <c r="L737" s="20"/>
    </row>
    <row r="738" spans="1:12">
      <c r="A738" s="70"/>
      <c r="B738" s="422"/>
      <c r="C738" s="422"/>
      <c r="D738" t="s">
        <v>13</v>
      </c>
      <c r="E738" s="20">
        <v>8.8000000000000007</v>
      </c>
      <c r="G738" s="73">
        <f t="shared" si="10"/>
        <v>92.300000000000068</v>
      </c>
      <c r="J738" s="422"/>
      <c r="L738" s="20"/>
    </row>
    <row r="739" spans="1:12">
      <c r="A739" s="70"/>
      <c r="B739" s="422"/>
      <c r="C739" s="422"/>
      <c r="D739" t="s">
        <v>14</v>
      </c>
      <c r="E739" s="207">
        <v>60</v>
      </c>
      <c r="G739" s="73">
        <f t="shared" si="10"/>
        <v>152.30000000000007</v>
      </c>
      <c r="J739" s="421"/>
      <c r="L739" s="207"/>
    </row>
    <row r="740" spans="1:12">
      <c r="A740" s="70"/>
      <c r="B740" s="422"/>
      <c r="C740" s="422"/>
      <c r="D740" t="s">
        <v>15</v>
      </c>
      <c r="E740" s="207">
        <v>5</v>
      </c>
      <c r="G740" s="73">
        <f t="shared" si="10"/>
        <v>157.30000000000007</v>
      </c>
      <c r="J740" s="422"/>
      <c r="L740" s="207"/>
    </row>
    <row r="741" spans="1:12">
      <c r="A741" s="70"/>
      <c r="B741" s="422"/>
      <c r="C741" s="207">
        <v>531.29999999999995</v>
      </c>
      <c r="D741" t="s">
        <v>53</v>
      </c>
      <c r="G741" s="73">
        <f t="shared" si="10"/>
        <v>157.30000000000007</v>
      </c>
      <c r="J741" s="422"/>
      <c r="L741" s="207"/>
    </row>
    <row r="742" spans="1:12">
      <c r="A742" s="3">
        <v>45346</v>
      </c>
      <c r="B742" s="422">
        <v>28293</v>
      </c>
      <c r="C742" s="422" t="s">
        <v>11</v>
      </c>
      <c r="D742" t="s">
        <v>14</v>
      </c>
      <c r="E742" s="207"/>
      <c r="F742" s="207">
        <v>60</v>
      </c>
      <c r="G742" s="73">
        <f t="shared" si="10"/>
        <v>97.300000000000068</v>
      </c>
      <c r="I742" s="421"/>
      <c r="J742"/>
      <c r="K742" s="20"/>
      <c r="L742" s="207"/>
    </row>
    <row r="743" spans="1:12">
      <c r="A743" s="3">
        <v>45346</v>
      </c>
      <c r="B743" s="422">
        <v>28293</v>
      </c>
      <c r="C743" s="422" t="s">
        <v>11</v>
      </c>
      <c r="D743" t="s">
        <v>15</v>
      </c>
      <c r="E743" s="207"/>
      <c r="F743" s="207">
        <v>5</v>
      </c>
      <c r="G743" s="73">
        <f t="shared" si="10"/>
        <v>92.300000000000068</v>
      </c>
      <c r="I743" s="422"/>
      <c r="J743"/>
      <c r="K743" s="20"/>
      <c r="L743" s="207"/>
    </row>
    <row r="744" spans="1:12">
      <c r="A744" s="3">
        <v>45376</v>
      </c>
      <c r="B744" s="422">
        <v>28684</v>
      </c>
      <c r="C744" s="422" t="s">
        <v>11</v>
      </c>
      <c r="D744" t="s">
        <v>12</v>
      </c>
      <c r="E744" s="207"/>
      <c r="F744" s="20">
        <v>83.5</v>
      </c>
      <c r="G744" s="73">
        <f t="shared" si="10"/>
        <v>8.8000000000000682</v>
      </c>
      <c r="I744" s="422"/>
      <c r="J744"/>
      <c r="K744" s="20"/>
      <c r="L744" s="207"/>
    </row>
    <row r="745" spans="1:12">
      <c r="A745" s="3">
        <v>45376</v>
      </c>
      <c r="B745" s="422">
        <v>28684</v>
      </c>
      <c r="C745" s="422" t="s">
        <v>11</v>
      </c>
      <c r="D745" t="s">
        <v>13</v>
      </c>
      <c r="E745" s="207"/>
      <c r="F745" s="20">
        <v>8.8000000000000007</v>
      </c>
      <c r="G745" s="73">
        <f t="shared" si="10"/>
        <v>6.7501559897209518E-14</v>
      </c>
      <c r="I745" s="422"/>
      <c r="J745"/>
      <c r="K745" s="20"/>
      <c r="L745" s="207"/>
    </row>
    <row r="746" spans="1:12">
      <c r="A746" s="81">
        <v>44985</v>
      </c>
      <c r="B746" s="421" t="s">
        <v>10</v>
      </c>
      <c r="C746" s="421" t="s">
        <v>17</v>
      </c>
      <c r="D746" t="s">
        <v>12</v>
      </c>
      <c r="E746" s="2">
        <v>86.5</v>
      </c>
      <c r="F746" s="28"/>
      <c r="G746" s="73">
        <f t="shared" si="10"/>
        <v>86.500000000000071</v>
      </c>
      <c r="I746" s="421"/>
      <c r="J746"/>
      <c r="K746" s="20"/>
    </row>
    <row r="747" spans="1:12">
      <c r="B747" s="422"/>
      <c r="C747" s="422"/>
      <c r="D747" t="s">
        <v>13</v>
      </c>
      <c r="E747" s="2">
        <v>5</v>
      </c>
      <c r="F747" s="28"/>
      <c r="G747" s="73">
        <f t="shared" si="10"/>
        <v>91.500000000000071</v>
      </c>
      <c r="I747" s="422"/>
      <c r="J747"/>
      <c r="K747" s="20"/>
    </row>
    <row r="748" spans="1:12">
      <c r="B748" s="422"/>
      <c r="C748" s="422"/>
      <c r="D748" t="s">
        <v>14</v>
      </c>
      <c r="E748" s="2">
        <v>58</v>
      </c>
      <c r="F748" s="28"/>
      <c r="G748" s="73">
        <f t="shared" ref="G748:G819" si="11">+G747+E748-F748</f>
        <v>149.50000000000006</v>
      </c>
      <c r="I748" s="421"/>
      <c r="J748"/>
      <c r="K748" s="20"/>
    </row>
    <row r="749" spans="1:12">
      <c r="B749" s="422"/>
      <c r="C749" s="422"/>
      <c r="D749" t="s">
        <v>15</v>
      </c>
      <c r="E749" s="2">
        <v>5</v>
      </c>
      <c r="F749" s="28"/>
      <c r="G749" s="73">
        <f t="shared" si="11"/>
        <v>154.50000000000006</v>
      </c>
      <c r="I749" s="422"/>
      <c r="J749"/>
      <c r="K749" s="20"/>
    </row>
    <row r="750" spans="1:12">
      <c r="A750" s="3">
        <v>45346</v>
      </c>
      <c r="B750" s="422">
        <v>28293</v>
      </c>
      <c r="C750" s="422" t="s">
        <v>17</v>
      </c>
      <c r="D750" t="s">
        <v>14</v>
      </c>
      <c r="F750" s="2">
        <v>58</v>
      </c>
      <c r="G750" s="73">
        <f t="shared" si="11"/>
        <v>96.500000000000057</v>
      </c>
      <c r="I750" s="421"/>
      <c r="J750"/>
      <c r="K750" s="2"/>
      <c r="L750" s="28"/>
    </row>
    <row r="751" spans="1:12">
      <c r="A751" s="3">
        <v>45346</v>
      </c>
      <c r="B751" s="422">
        <v>28293</v>
      </c>
      <c r="C751" s="422" t="s">
        <v>17</v>
      </c>
      <c r="D751" t="s">
        <v>15</v>
      </c>
      <c r="F751" s="2">
        <v>5</v>
      </c>
      <c r="G751" s="73">
        <f t="shared" si="11"/>
        <v>91.500000000000057</v>
      </c>
      <c r="I751" s="422"/>
      <c r="J751"/>
      <c r="K751" s="2"/>
    </row>
    <row r="752" spans="1:12">
      <c r="A752" s="3">
        <v>45376</v>
      </c>
      <c r="B752" s="422">
        <v>28684</v>
      </c>
      <c r="C752" s="422" t="s">
        <v>17</v>
      </c>
      <c r="D752" t="s">
        <v>12</v>
      </c>
      <c r="F752" s="2">
        <v>86.5</v>
      </c>
      <c r="G752" s="73">
        <f t="shared" si="11"/>
        <v>5.0000000000000568</v>
      </c>
      <c r="I752" s="422"/>
      <c r="J752"/>
      <c r="K752" s="2"/>
    </row>
    <row r="753" spans="1:11">
      <c r="A753" s="3">
        <v>45376</v>
      </c>
      <c r="B753" s="422">
        <v>28684</v>
      </c>
      <c r="C753" s="422" t="s">
        <v>17</v>
      </c>
      <c r="D753" t="s">
        <v>13</v>
      </c>
      <c r="F753" s="2">
        <v>5</v>
      </c>
      <c r="G753" s="73">
        <f t="shared" si="11"/>
        <v>5.6843418860808015E-14</v>
      </c>
      <c r="I753" s="422"/>
      <c r="J753"/>
      <c r="K753" s="2"/>
    </row>
    <row r="754" spans="1:11">
      <c r="A754" s="31">
        <v>45016</v>
      </c>
      <c r="B754" s="421" t="s">
        <v>10</v>
      </c>
      <c r="C754" s="421" t="s">
        <v>18</v>
      </c>
      <c r="D754" t="s">
        <v>12</v>
      </c>
      <c r="E754" s="2">
        <v>83.7</v>
      </c>
      <c r="F754" s="28"/>
      <c r="G754" s="73">
        <f t="shared" si="11"/>
        <v>83.70000000000006</v>
      </c>
      <c r="J754" s="422"/>
    </row>
    <row r="755" spans="1:11">
      <c r="B755" s="422"/>
      <c r="C755" s="422"/>
      <c r="D755" t="s">
        <v>13</v>
      </c>
      <c r="E755" s="2">
        <v>5</v>
      </c>
      <c r="F755" s="28"/>
      <c r="G755" s="73">
        <f t="shared" si="11"/>
        <v>88.70000000000006</v>
      </c>
      <c r="J755" s="422"/>
      <c r="K755" s="20"/>
    </row>
    <row r="756" spans="1:11">
      <c r="B756" s="422"/>
      <c r="C756" s="422"/>
      <c r="D756" t="s">
        <v>14</v>
      </c>
      <c r="E756" s="2">
        <v>60</v>
      </c>
      <c r="F756" s="28"/>
      <c r="G756" s="73">
        <f t="shared" si="11"/>
        <v>148.70000000000005</v>
      </c>
      <c r="J756" s="422"/>
      <c r="K756" s="20"/>
    </row>
    <row r="757" spans="1:11">
      <c r="B757" s="422"/>
      <c r="C757" s="422"/>
      <c r="D757" t="s">
        <v>15</v>
      </c>
      <c r="E757" s="2">
        <v>5</v>
      </c>
      <c r="F757" s="28"/>
      <c r="G757" s="73">
        <f t="shared" si="11"/>
        <v>153.70000000000005</v>
      </c>
      <c r="J757" s="422"/>
    </row>
    <row r="758" spans="1:11">
      <c r="B758" s="422"/>
      <c r="C758" s="422"/>
      <c r="D758" t="s">
        <v>150</v>
      </c>
      <c r="E758" s="2">
        <v>102.5</v>
      </c>
      <c r="F758" s="28"/>
      <c r="G758" s="73">
        <f t="shared" si="11"/>
        <v>256.20000000000005</v>
      </c>
      <c r="I758" s="2"/>
      <c r="J758" s="422"/>
    </row>
    <row r="759" spans="1:11">
      <c r="A759" s="3">
        <v>45346</v>
      </c>
      <c r="B759" s="422">
        <v>28293</v>
      </c>
      <c r="C759" s="422" t="s">
        <v>18</v>
      </c>
      <c r="D759" t="s">
        <v>14</v>
      </c>
      <c r="E759" s="207"/>
      <c r="F759" s="207">
        <v>60</v>
      </c>
      <c r="G759" s="73">
        <f t="shared" si="11"/>
        <v>196.20000000000005</v>
      </c>
      <c r="I759" s="2"/>
      <c r="J759" s="422"/>
    </row>
    <row r="760" spans="1:11">
      <c r="A760" s="3">
        <v>45346</v>
      </c>
      <c r="B760" s="422">
        <v>28293</v>
      </c>
      <c r="C760" s="422" t="s">
        <v>18</v>
      </c>
      <c r="D760" t="s">
        <v>15</v>
      </c>
      <c r="E760" s="207"/>
      <c r="F760" s="207">
        <v>5</v>
      </c>
      <c r="G760" s="73">
        <f t="shared" si="11"/>
        <v>191.20000000000005</v>
      </c>
      <c r="I760" s="207"/>
      <c r="J760" s="422"/>
    </row>
    <row r="761" spans="1:11">
      <c r="B761" s="422" t="s">
        <v>61</v>
      </c>
      <c r="C761" s="422" t="s">
        <v>18</v>
      </c>
      <c r="D761" t="s">
        <v>150</v>
      </c>
      <c r="F761" s="2">
        <v>51.2</v>
      </c>
      <c r="G761" s="73">
        <f t="shared" si="11"/>
        <v>140.00000000000006</v>
      </c>
      <c r="I761" s="207"/>
      <c r="J761" s="422"/>
    </row>
    <row r="762" spans="1:11">
      <c r="A762" s="3">
        <v>45376</v>
      </c>
      <c r="B762" s="422">
        <v>28684</v>
      </c>
      <c r="C762" s="422" t="s">
        <v>18</v>
      </c>
      <c r="D762" t="s">
        <v>150</v>
      </c>
      <c r="F762" s="2">
        <v>51.3</v>
      </c>
      <c r="G762" s="73">
        <f t="shared" si="11"/>
        <v>88.70000000000006</v>
      </c>
      <c r="I762" s="5"/>
      <c r="J762" s="422"/>
    </row>
    <row r="763" spans="1:11">
      <c r="A763" s="3">
        <v>45437</v>
      </c>
      <c r="B763" s="422">
        <v>28933</v>
      </c>
      <c r="C763" s="422" t="s">
        <v>18</v>
      </c>
      <c r="D763" t="s">
        <v>12</v>
      </c>
      <c r="F763" s="2">
        <v>83.7</v>
      </c>
      <c r="G763" s="73">
        <f t="shared" si="11"/>
        <v>5.0000000000000568</v>
      </c>
      <c r="I763" s="5"/>
      <c r="J763" s="422"/>
    </row>
    <row r="764" spans="1:11">
      <c r="A764" s="3">
        <v>45437</v>
      </c>
      <c r="B764" s="422">
        <v>28933</v>
      </c>
      <c r="C764" s="422" t="s">
        <v>18</v>
      </c>
      <c r="D764" t="s">
        <v>13</v>
      </c>
      <c r="F764" s="2">
        <v>5</v>
      </c>
      <c r="G764" s="73">
        <f t="shared" si="11"/>
        <v>5.6843418860808015E-14</v>
      </c>
      <c r="I764" s="5"/>
      <c r="J764" s="422"/>
    </row>
    <row r="765" spans="1:11">
      <c r="A765" s="31">
        <v>45412</v>
      </c>
      <c r="B765" s="421" t="s">
        <v>10</v>
      </c>
      <c r="C765" s="421" t="s">
        <v>19</v>
      </c>
      <c r="D765" t="s">
        <v>12</v>
      </c>
      <c r="E765" s="207">
        <v>83.3</v>
      </c>
      <c r="G765" s="73">
        <f t="shared" si="11"/>
        <v>83.300000000000054</v>
      </c>
      <c r="I765" s="28"/>
      <c r="J765" s="422"/>
    </row>
    <row r="766" spans="1:11">
      <c r="B766" s="422"/>
      <c r="C766" s="422"/>
      <c r="D766" t="s">
        <v>13</v>
      </c>
      <c r="E766" s="207">
        <v>5</v>
      </c>
      <c r="G766" s="73">
        <f t="shared" si="11"/>
        <v>88.300000000000054</v>
      </c>
      <c r="J766" s="422"/>
    </row>
    <row r="767" spans="1:11">
      <c r="B767" s="422"/>
      <c r="C767" s="422"/>
      <c r="D767" t="s">
        <v>14</v>
      </c>
      <c r="E767" s="207">
        <v>60</v>
      </c>
      <c r="G767" s="73">
        <f t="shared" si="11"/>
        <v>148.30000000000007</v>
      </c>
      <c r="J767" s="422"/>
    </row>
    <row r="768" spans="1:11">
      <c r="B768" s="422"/>
      <c r="C768" s="422"/>
      <c r="D768" t="s">
        <v>15</v>
      </c>
      <c r="E768" s="207">
        <v>5</v>
      </c>
      <c r="G768" s="73">
        <f t="shared" si="11"/>
        <v>153.30000000000007</v>
      </c>
      <c r="J768" s="422"/>
    </row>
    <row r="769" spans="1:12">
      <c r="A769" s="3">
        <v>45437</v>
      </c>
      <c r="B769" s="422">
        <v>28933</v>
      </c>
      <c r="C769" s="422" t="s">
        <v>19</v>
      </c>
      <c r="D769" t="s">
        <v>14</v>
      </c>
      <c r="E769" s="207"/>
      <c r="F769" s="207">
        <v>60</v>
      </c>
      <c r="G769" s="73">
        <f t="shared" si="11"/>
        <v>93.300000000000068</v>
      </c>
      <c r="J769" s="422"/>
    </row>
    <row r="770" spans="1:12">
      <c r="A770" s="3">
        <v>45437</v>
      </c>
      <c r="B770" s="422">
        <v>28933</v>
      </c>
      <c r="C770" s="422" t="s">
        <v>19</v>
      </c>
      <c r="D770" t="s">
        <v>15</v>
      </c>
      <c r="E770" s="207"/>
      <c r="F770" s="207">
        <v>5</v>
      </c>
      <c r="G770" s="73">
        <f t="shared" si="11"/>
        <v>88.300000000000068</v>
      </c>
      <c r="J770" s="422"/>
    </row>
    <row r="771" spans="1:12">
      <c r="A771" s="3">
        <v>45495</v>
      </c>
      <c r="B771" s="422">
        <v>29387</v>
      </c>
      <c r="C771" s="422" t="s">
        <v>19</v>
      </c>
      <c r="D771" t="s">
        <v>12</v>
      </c>
      <c r="E771" s="207"/>
      <c r="F771" s="207">
        <v>83.3</v>
      </c>
      <c r="G771" s="73">
        <f t="shared" si="11"/>
        <v>5.0000000000000711</v>
      </c>
      <c r="J771" s="422"/>
    </row>
    <row r="772" spans="1:12">
      <c r="A772" s="3">
        <v>45495</v>
      </c>
      <c r="B772" s="422">
        <v>29387</v>
      </c>
      <c r="C772" s="422" t="s">
        <v>19</v>
      </c>
      <c r="D772" t="s">
        <v>13</v>
      </c>
      <c r="E772" s="207"/>
      <c r="F772" s="207">
        <v>5</v>
      </c>
      <c r="G772" s="73">
        <f t="shared" si="11"/>
        <v>7.1054273576010019E-14</v>
      </c>
      <c r="J772" s="422"/>
    </row>
    <row r="773" spans="1:12">
      <c r="A773" s="31">
        <v>45443</v>
      </c>
      <c r="B773" s="421" t="s">
        <v>10</v>
      </c>
      <c r="C773" s="421" t="s">
        <v>20</v>
      </c>
      <c r="D773" t="s">
        <v>12</v>
      </c>
      <c r="E773" s="207">
        <v>75.8</v>
      </c>
      <c r="G773" s="73">
        <f t="shared" si="11"/>
        <v>75.800000000000068</v>
      </c>
      <c r="J773" s="421"/>
      <c r="L773" s="207"/>
    </row>
    <row r="774" spans="1:12">
      <c r="B774" s="422"/>
      <c r="C774" s="422"/>
      <c r="D774" t="s">
        <v>13</v>
      </c>
      <c r="E774" s="207">
        <v>5</v>
      </c>
      <c r="G774" s="73">
        <f t="shared" si="11"/>
        <v>80.800000000000068</v>
      </c>
      <c r="J774" s="422"/>
      <c r="L774" s="207"/>
    </row>
    <row r="775" spans="1:12">
      <c r="B775" s="422"/>
      <c r="C775" s="422"/>
      <c r="D775" t="s">
        <v>14</v>
      </c>
      <c r="E775" s="207">
        <v>60</v>
      </c>
      <c r="G775" s="73">
        <f t="shared" si="11"/>
        <v>140.80000000000007</v>
      </c>
      <c r="J775" s="421"/>
      <c r="L775" s="207"/>
    </row>
    <row r="776" spans="1:12">
      <c r="B776" s="422"/>
      <c r="C776" s="422"/>
      <c r="D776" t="s">
        <v>15</v>
      </c>
      <c r="E776" s="207">
        <v>5</v>
      </c>
      <c r="G776" s="73">
        <f t="shared" si="11"/>
        <v>145.80000000000007</v>
      </c>
      <c r="J776" s="422"/>
      <c r="L776" s="207"/>
    </row>
    <row r="777" spans="1:12">
      <c r="B777" s="422"/>
      <c r="C777" s="422"/>
      <c r="D777" t="s">
        <v>96</v>
      </c>
      <c r="E777" s="5">
        <v>10</v>
      </c>
      <c r="G777" s="73">
        <f t="shared" si="11"/>
        <v>155.80000000000007</v>
      </c>
      <c r="J777" s="422"/>
      <c r="L777" s="207"/>
    </row>
    <row r="778" spans="1:12">
      <c r="A778" s="3">
        <v>45444</v>
      </c>
      <c r="B778" s="422">
        <v>28966</v>
      </c>
      <c r="C778" s="422" t="s">
        <v>21</v>
      </c>
      <c r="D778" t="s">
        <v>14</v>
      </c>
      <c r="E778" s="207"/>
      <c r="F778" s="207">
        <v>60</v>
      </c>
      <c r="G778" s="73">
        <f t="shared" si="11"/>
        <v>95.800000000000068</v>
      </c>
      <c r="J778" s="422"/>
      <c r="L778" s="5"/>
    </row>
    <row r="779" spans="1:12">
      <c r="A779" s="3">
        <v>45444</v>
      </c>
      <c r="B779" s="422">
        <v>28966</v>
      </c>
      <c r="C779" s="422" t="s">
        <v>21</v>
      </c>
      <c r="D779" t="s">
        <v>15</v>
      </c>
      <c r="E779" s="207"/>
      <c r="F779" s="207">
        <v>5</v>
      </c>
      <c r="G779" s="73">
        <f t="shared" si="11"/>
        <v>90.800000000000068</v>
      </c>
      <c r="J779" s="421"/>
      <c r="L779" s="207"/>
    </row>
    <row r="780" spans="1:12">
      <c r="A780" s="3">
        <v>45495</v>
      </c>
      <c r="B780" s="422">
        <v>29387</v>
      </c>
      <c r="C780" s="422" t="s">
        <v>21</v>
      </c>
      <c r="D780" t="s">
        <v>12</v>
      </c>
      <c r="E780" s="5"/>
      <c r="F780" s="207">
        <v>75.8</v>
      </c>
      <c r="G780" s="73">
        <f t="shared" si="11"/>
        <v>15.000000000000071</v>
      </c>
      <c r="J780" s="422"/>
      <c r="L780" s="207"/>
    </row>
    <row r="781" spans="1:12">
      <c r="A781" s="3">
        <v>45495</v>
      </c>
      <c r="B781" s="422">
        <v>29387</v>
      </c>
      <c r="C781" s="422" t="s">
        <v>21</v>
      </c>
      <c r="D781" t="s">
        <v>13</v>
      </c>
      <c r="E781" s="5"/>
      <c r="F781" s="207">
        <v>5</v>
      </c>
      <c r="G781" s="73">
        <f t="shared" si="11"/>
        <v>10.000000000000071</v>
      </c>
      <c r="J781" s="422"/>
      <c r="L781" s="207"/>
    </row>
    <row r="782" spans="1:12">
      <c r="A782" s="3">
        <v>45495</v>
      </c>
      <c r="B782" s="422">
        <v>29387</v>
      </c>
      <c r="C782" s="422" t="s">
        <v>21</v>
      </c>
      <c r="D782" t="s">
        <v>96</v>
      </c>
      <c r="E782" s="5"/>
      <c r="F782" s="5">
        <v>10</v>
      </c>
      <c r="G782" s="73">
        <f t="shared" si="11"/>
        <v>7.1054273576010019E-14</v>
      </c>
      <c r="J782" s="422"/>
      <c r="L782" s="207"/>
    </row>
    <row r="783" spans="1:12">
      <c r="A783" s="31">
        <v>45473</v>
      </c>
      <c r="B783" s="421" t="s">
        <v>10</v>
      </c>
      <c r="C783" s="421" t="s">
        <v>21</v>
      </c>
      <c r="D783" t="s">
        <v>12</v>
      </c>
      <c r="E783" s="207">
        <v>73.599999999999994</v>
      </c>
      <c r="G783" s="73">
        <f t="shared" si="11"/>
        <v>73.600000000000065</v>
      </c>
      <c r="J783" s="422"/>
      <c r="L783" s="28"/>
    </row>
    <row r="784" spans="1:12">
      <c r="B784" s="422"/>
      <c r="C784" s="422"/>
      <c r="D784" t="s">
        <v>13</v>
      </c>
      <c r="E784" s="207">
        <v>7</v>
      </c>
      <c r="G784" s="73">
        <f t="shared" si="11"/>
        <v>80.600000000000065</v>
      </c>
      <c r="J784" s="422"/>
      <c r="L784" s="28"/>
    </row>
    <row r="785" spans="1:15">
      <c r="B785" s="422"/>
      <c r="C785" s="422"/>
      <c r="D785" t="s">
        <v>14</v>
      </c>
      <c r="E785" s="207">
        <v>60</v>
      </c>
      <c r="G785" s="73">
        <f t="shared" si="11"/>
        <v>140.60000000000008</v>
      </c>
      <c r="J785" s="422"/>
      <c r="L785" s="28"/>
    </row>
    <row r="786" spans="1:15">
      <c r="B786" s="422"/>
      <c r="C786" s="422"/>
      <c r="D786" t="s">
        <v>15</v>
      </c>
      <c r="E786" s="207">
        <v>5</v>
      </c>
      <c r="G786" s="73">
        <f t="shared" si="11"/>
        <v>145.60000000000008</v>
      </c>
      <c r="J786" s="422"/>
    </row>
    <row r="787" spans="1:15">
      <c r="A787" s="3">
        <v>45444</v>
      </c>
      <c r="B787" s="422">
        <v>28966</v>
      </c>
      <c r="C787" s="422" t="s">
        <v>21</v>
      </c>
      <c r="D787" t="s">
        <v>14</v>
      </c>
      <c r="E787" s="207"/>
      <c r="F787" s="207">
        <v>60</v>
      </c>
      <c r="G787" s="73">
        <f t="shared" si="11"/>
        <v>85.60000000000008</v>
      </c>
      <c r="J787" s="422"/>
    </row>
    <row r="788" spans="1:15">
      <c r="A788" s="3">
        <v>45444</v>
      </c>
      <c r="B788" s="422">
        <v>28966</v>
      </c>
      <c r="C788" s="422" t="s">
        <v>21</v>
      </c>
      <c r="D788" t="s">
        <v>15</v>
      </c>
      <c r="E788" s="207"/>
      <c r="F788" s="207">
        <v>5</v>
      </c>
      <c r="G788" s="73">
        <f t="shared" si="11"/>
        <v>80.60000000000008</v>
      </c>
      <c r="H788" s="421"/>
      <c r="J788" s="207"/>
    </row>
    <row r="789" spans="1:15">
      <c r="A789" s="3">
        <v>45495</v>
      </c>
      <c r="B789" s="422">
        <v>29387</v>
      </c>
      <c r="C789" s="422" t="s">
        <v>21</v>
      </c>
      <c r="D789" t="s">
        <v>12</v>
      </c>
      <c r="F789" s="207">
        <v>73.599999999999994</v>
      </c>
      <c r="G789" s="73">
        <f t="shared" si="11"/>
        <v>7.0000000000000853</v>
      </c>
      <c r="H789" s="421"/>
      <c r="J789" s="207"/>
    </row>
    <row r="790" spans="1:15">
      <c r="A790" s="3">
        <v>45495</v>
      </c>
      <c r="B790" s="422">
        <v>29387</v>
      </c>
      <c r="C790" s="422" t="s">
        <v>21</v>
      </c>
      <c r="D790" t="s">
        <v>13</v>
      </c>
      <c r="F790" s="207">
        <v>7</v>
      </c>
      <c r="G790" s="73">
        <f t="shared" si="11"/>
        <v>8.5265128291212022E-14</v>
      </c>
      <c r="H790" s="421"/>
      <c r="J790" s="207"/>
    </row>
    <row r="791" spans="1:15">
      <c r="A791" s="31">
        <v>45504</v>
      </c>
      <c r="B791" s="421" t="s">
        <v>10</v>
      </c>
      <c r="C791" s="421" t="s">
        <v>22</v>
      </c>
      <c r="D791" t="s">
        <v>12</v>
      </c>
      <c r="E791" s="207">
        <v>95.9</v>
      </c>
      <c r="G791" s="73">
        <f t="shared" si="11"/>
        <v>95.900000000000091</v>
      </c>
      <c r="H791" s="421"/>
      <c r="J791" s="207"/>
      <c r="O791" s="28"/>
    </row>
    <row r="792" spans="1:15">
      <c r="B792" s="422"/>
      <c r="C792" s="422"/>
      <c r="D792" t="s">
        <v>13</v>
      </c>
      <c r="E792" s="207">
        <v>7</v>
      </c>
      <c r="G792" s="73">
        <f t="shared" si="11"/>
        <v>102.90000000000009</v>
      </c>
      <c r="H792" s="421"/>
      <c r="J792" s="207"/>
    </row>
    <row r="793" spans="1:15">
      <c r="B793" s="422"/>
      <c r="C793" s="422"/>
      <c r="D793" t="s">
        <v>14</v>
      </c>
      <c r="E793" s="207">
        <v>60</v>
      </c>
      <c r="G793" s="73">
        <f t="shared" si="11"/>
        <v>162.90000000000009</v>
      </c>
      <c r="H793" s="421"/>
      <c r="J793" s="207"/>
    </row>
    <row r="794" spans="1:15">
      <c r="B794" s="422"/>
      <c r="C794" s="422"/>
      <c r="D794" t="s">
        <v>15</v>
      </c>
      <c r="E794" s="207">
        <v>5</v>
      </c>
      <c r="G794" s="73">
        <f t="shared" si="11"/>
        <v>167.90000000000009</v>
      </c>
      <c r="H794" s="421"/>
      <c r="J794" s="207"/>
    </row>
    <row r="795" spans="1:15">
      <c r="B795" s="422"/>
      <c r="C795" s="422"/>
      <c r="D795" t="s">
        <v>170</v>
      </c>
      <c r="E795" s="2">
        <v>102.5</v>
      </c>
      <c r="G795" s="73">
        <f t="shared" si="11"/>
        <v>270.40000000000009</v>
      </c>
      <c r="H795" s="421"/>
      <c r="J795" s="207"/>
    </row>
    <row r="796" spans="1:15">
      <c r="B796" s="422"/>
      <c r="C796" s="422"/>
      <c r="D796" t="s">
        <v>56</v>
      </c>
      <c r="E796" s="207">
        <v>250</v>
      </c>
      <c r="G796" s="73">
        <f t="shared" si="11"/>
        <v>520.40000000000009</v>
      </c>
      <c r="H796" s="421"/>
      <c r="J796" s="207"/>
    </row>
    <row r="797" spans="1:15">
      <c r="A797" s="3">
        <v>45495</v>
      </c>
      <c r="B797" s="422">
        <v>29388</v>
      </c>
      <c r="C797" s="422" t="s">
        <v>22</v>
      </c>
      <c r="D797" t="s">
        <v>170</v>
      </c>
      <c r="F797" s="2">
        <v>102.5</v>
      </c>
      <c r="G797" s="73">
        <f t="shared" si="11"/>
        <v>417.90000000000009</v>
      </c>
      <c r="H797" s="421"/>
      <c r="J797" s="207"/>
    </row>
    <row r="798" spans="1:15">
      <c r="A798" s="3">
        <v>45531</v>
      </c>
      <c r="B798" s="422">
        <v>29574</v>
      </c>
      <c r="C798" s="422" t="s">
        <v>22</v>
      </c>
      <c r="D798" t="s">
        <v>14</v>
      </c>
      <c r="E798" s="207"/>
      <c r="F798" s="207">
        <v>60</v>
      </c>
      <c r="G798" s="73">
        <f t="shared" si="11"/>
        <v>357.90000000000009</v>
      </c>
      <c r="H798" s="421"/>
      <c r="J798" s="207"/>
    </row>
    <row r="799" spans="1:15">
      <c r="A799" s="3">
        <v>45531</v>
      </c>
      <c r="B799" s="422">
        <v>29574</v>
      </c>
      <c r="C799" s="422" t="s">
        <v>22</v>
      </c>
      <c r="D799" t="s">
        <v>15</v>
      </c>
      <c r="E799" s="207"/>
      <c r="F799" s="207">
        <v>5</v>
      </c>
      <c r="G799" s="73">
        <f t="shared" si="11"/>
        <v>352.90000000000009</v>
      </c>
      <c r="H799" s="421"/>
      <c r="J799" s="207"/>
    </row>
    <row r="800" spans="1:15">
      <c r="A800" s="3">
        <v>45561</v>
      </c>
      <c r="B800" s="422">
        <v>29727</v>
      </c>
      <c r="C800" s="422" t="s">
        <v>22</v>
      </c>
      <c r="D800" t="s">
        <v>12</v>
      </c>
      <c r="E800" s="207"/>
      <c r="F800" s="207">
        <v>95.9</v>
      </c>
      <c r="G800" s="73">
        <f t="shared" si="11"/>
        <v>257.00000000000011</v>
      </c>
      <c r="H800" s="421"/>
      <c r="J800" s="207"/>
    </row>
    <row r="801" spans="1:10">
      <c r="A801" s="3">
        <v>45561</v>
      </c>
      <c r="B801" s="422">
        <v>29727</v>
      </c>
      <c r="C801" s="422" t="s">
        <v>22</v>
      </c>
      <c r="D801" t="s">
        <v>13</v>
      </c>
      <c r="E801" s="207"/>
      <c r="F801" s="207">
        <v>7</v>
      </c>
      <c r="G801" s="73">
        <f t="shared" si="11"/>
        <v>250.00000000000011</v>
      </c>
      <c r="H801" s="421"/>
      <c r="J801" s="207"/>
    </row>
    <row r="802" spans="1:10">
      <c r="A802" s="3">
        <v>45499</v>
      </c>
      <c r="B802" s="422">
        <v>29435</v>
      </c>
      <c r="C802" s="422" t="s">
        <v>22</v>
      </c>
      <c r="D802" t="s">
        <v>56</v>
      </c>
      <c r="E802" s="207"/>
      <c r="F802" s="207">
        <v>250</v>
      </c>
      <c r="G802" s="73">
        <f t="shared" si="11"/>
        <v>0</v>
      </c>
      <c r="H802" s="421"/>
      <c r="J802" s="207"/>
    </row>
    <row r="803" spans="1:10">
      <c r="A803" s="31">
        <v>45535</v>
      </c>
      <c r="B803" s="421" t="s">
        <v>10</v>
      </c>
      <c r="C803" s="421" t="s">
        <v>23</v>
      </c>
      <c r="D803" t="s">
        <v>12</v>
      </c>
      <c r="E803" s="2">
        <v>96.2</v>
      </c>
      <c r="G803" s="73">
        <f t="shared" si="11"/>
        <v>96.2</v>
      </c>
      <c r="H803" s="421"/>
      <c r="J803" s="207"/>
    </row>
    <row r="804" spans="1:10">
      <c r="B804" s="422"/>
      <c r="C804" s="422"/>
      <c r="D804" t="s">
        <v>13</v>
      </c>
      <c r="E804" s="2">
        <v>7</v>
      </c>
      <c r="G804" s="73">
        <f t="shared" si="11"/>
        <v>103.2</v>
      </c>
      <c r="H804" s="421"/>
      <c r="J804" s="207"/>
    </row>
    <row r="805" spans="1:10">
      <c r="B805" s="422"/>
      <c r="C805" s="422"/>
      <c r="D805" t="s">
        <v>14</v>
      </c>
      <c r="E805" s="2">
        <v>60</v>
      </c>
      <c r="G805" s="73">
        <f t="shared" si="11"/>
        <v>163.19999999999999</v>
      </c>
      <c r="H805" s="421"/>
      <c r="J805" s="207"/>
    </row>
    <row r="806" spans="1:10">
      <c r="B806" s="422"/>
      <c r="C806" s="422"/>
      <c r="D806" t="s">
        <v>15</v>
      </c>
      <c r="E806" s="2">
        <v>5</v>
      </c>
      <c r="G806" s="73">
        <f t="shared" si="11"/>
        <v>168.2</v>
      </c>
      <c r="H806" s="421"/>
      <c r="J806" s="207"/>
    </row>
    <row r="807" spans="1:10">
      <c r="B807" s="422"/>
      <c r="C807" s="422"/>
      <c r="D807" t="s">
        <v>503</v>
      </c>
      <c r="E807" s="2">
        <v>100</v>
      </c>
      <c r="G807" s="73">
        <f t="shared" si="11"/>
        <v>268.2</v>
      </c>
      <c r="H807" s="421"/>
      <c r="J807" s="207"/>
    </row>
    <row r="808" spans="1:10">
      <c r="A808" s="3">
        <v>45507</v>
      </c>
      <c r="B808" s="422">
        <v>29486</v>
      </c>
      <c r="C808" s="422" t="s">
        <v>23</v>
      </c>
      <c r="D808" t="s">
        <v>656</v>
      </c>
      <c r="E808" s="2">
        <v>150</v>
      </c>
      <c r="G808" s="73">
        <f t="shared" si="11"/>
        <v>418.2</v>
      </c>
      <c r="H808" s="421"/>
      <c r="J808" s="207"/>
    </row>
    <row r="809" spans="1:10">
      <c r="A809" s="3">
        <v>45507</v>
      </c>
      <c r="B809" s="422">
        <v>29486</v>
      </c>
      <c r="C809" s="422" t="s">
        <v>23</v>
      </c>
      <c r="D809" t="s">
        <v>656</v>
      </c>
      <c r="F809" s="2">
        <v>150</v>
      </c>
      <c r="G809" s="73">
        <f t="shared" si="11"/>
        <v>268.2</v>
      </c>
      <c r="H809" s="421"/>
      <c r="J809" s="207"/>
    </row>
    <row r="810" spans="1:10">
      <c r="A810" s="3">
        <v>45518</v>
      </c>
      <c r="B810" s="422">
        <v>29547</v>
      </c>
      <c r="C810" s="422" t="s">
        <v>23</v>
      </c>
      <c r="D810" t="s">
        <v>503</v>
      </c>
      <c r="F810" s="2">
        <v>100</v>
      </c>
      <c r="G810" s="73">
        <f t="shared" si="11"/>
        <v>168.2</v>
      </c>
      <c r="H810" s="421"/>
      <c r="J810" s="207"/>
    </row>
    <row r="811" spans="1:10">
      <c r="A811" s="3">
        <v>45531</v>
      </c>
      <c r="B811" s="422">
        <v>29574</v>
      </c>
      <c r="C811" s="422" t="s">
        <v>23</v>
      </c>
      <c r="D811" t="s">
        <v>14</v>
      </c>
      <c r="E811" s="207"/>
      <c r="F811" s="207">
        <v>60</v>
      </c>
      <c r="G811" s="73">
        <f t="shared" si="11"/>
        <v>108.19999999999999</v>
      </c>
      <c r="H811" s="421"/>
      <c r="J811" s="207"/>
    </row>
    <row r="812" spans="1:10">
      <c r="A812" s="3">
        <v>45531</v>
      </c>
      <c r="B812" s="422">
        <v>29574</v>
      </c>
      <c r="C812" s="422" t="s">
        <v>23</v>
      </c>
      <c r="D812" t="s">
        <v>15</v>
      </c>
      <c r="E812" s="207"/>
      <c r="F812" s="207">
        <v>5</v>
      </c>
      <c r="G812" s="73">
        <f t="shared" si="11"/>
        <v>103.19999999999999</v>
      </c>
      <c r="H812" s="421"/>
      <c r="J812" s="207"/>
    </row>
    <row r="813" spans="1:10">
      <c r="A813" s="3">
        <v>45584</v>
      </c>
      <c r="B813" s="422">
        <v>29855</v>
      </c>
      <c r="C813" s="422" t="s">
        <v>23</v>
      </c>
      <c r="D813" t="s">
        <v>12</v>
      </c>
      <c r="E813" s="207"/>
      <c r="F813" s="207">
        <v>96.2</v>
      </c>
      <c r="G813" s="73">
        <f t="shared" si="11"/>
        <v>6.9999999999999858</v>
      </c>
      <c r="H813" s="421"/>
      <c r="J813" s="207"/>
    </row>
    <row r="814" spans="1:10">
      <c r="A814" s="3">
        <v>45584</v>
      </c>
      <c r="B814" s="422">
        <v>29855</v>
      </c>
      <c r="C814" s="422" t="s">
        <v>23</v>
      </c>
      <c r="D814" t="s">
        <v>13</v>
      </c>
      <c r="E814" s="207"/>
      <c r="F814" s="207">
        <v>7</v>
      </c>
      <c r="G814" s="73">
        <f t="shared" si="11"/>
        <v>-1.4210854715202004E-14</v>
      </c>
      <c r="H814" s="421"/>
      <c r="J814" s="207"/>
    </row>
    <row r="815" spans="1:10">
      <c r="A815" s="31">
        <v>45565</v>
      </c>
      <c r="B815" s="421" t="s">
        <v>10</v>
      </c>
      <c r="C815" s="421" t="s">
        <v>41</v>
      </c>
      <c r="D815" t="s">
        <v>12</v>
      </c>
      <c r="E815" s="2">
        <v>84.8</v>
      </c>
      <c r="G815" s="73">
        <f t="shared" si="11"/>
        <v>84.799999999999983</v>
      </c>
      <c r="H815" s="421"/>
      <c r="J815" s="207"/>
    </row>
    <row r="816" spans="1:10">
      <c r="B816" s="422"/>
      <c r="C816" s="422"/>
      <c r="D816" t="s">
        <v>13</v>
      </c>
      <c r="E816" s="2">
        <v>5</v>
      </c>
      <c r="G816" s="73">
        <f t="shared" si="11"/>
        <v>89.799999999999983</v>
      </c>
      <c r="H816" s="421"/>
      <c r="J816" s="207"/>
    </row>
    <row r="817" spans="1:11">
      <c r="B817" s="422"/>
      <c r="C817" s="422"/>
      <c r="D817" t="s">
        <v>14</v>
      </c>
      <c r="E817" s="2">
        <v>60</v>
      </c>
      <c r="G817" s="73">
        <f t="shared" si="11"/>
        <v>149.79999999999998</v>
      </c>
      <c r="H817" s="421"/>
      <c r="J817" s="207"/>
    </row>
    <row r="818" spans="1:11">
      <c r="B818" s="422"/>
      <c r="C818" s="422"/>
      <c r="D818" t="s">
        <v>15</v>
      </c>
      <c r="E818" s="2">
        <v>5</v>
      </c>
      <c r="G818" s="73">
        <f t="shared" si="11"/>
        <v>154.79999999999998</v>
      </c>
      <c r="H818" s="421"/>
      <c r="J818" s="207"/>
    </row>
    <row r="819" spans="1:11" s="2" customFormat="1">
      <c r="D819" t="s">
        <v>656</v>
      </c>
      <c r="E819" s="2">
        <v>150</v>
      </c>
      <c r="G819" s="73">
        <f t="shared" si="11"/>
        <v>304.79999999999995</v>
      </c>
    </row>
    <row r="820" spans="1:11">
      <c r="A820" s="3">
        <v>45531</v>
      </c>
      <c r="B820" s="422">
        <v>29574</v>
      </c>
      <c r="C820" s="422" t="s">
        <v>41</v>
      </c>
      <c r="D820" t="s">
        <v>14</v>
      </c>
      <c r="E820" s="207"/>
      <c r="F820" s="207">
        <v>60</v>
      </c>
      <c r="G820" s="73">
        <f t="shared" ref="G820:G883" si="12">+G819+E820-F820</f>
        <v>244.79999999999995</v>
      </c>
      <c r="H820" s="421"/>
      <c r="J820" s="207"/>
    </row>
    <row r="821" spans="1:11">
      <c r="A821" s="3">
        <v>45531</v>
      </c>
      <c r="B821" s="422">
        <v>29574</v>
      </c>
      <c r="C821" s="422" t="s">
        <v>41</v>
      </c>
      <c r="D821" t="s">
        <v>15</v>
      </c>
      <c r="E821" s="207"/>
      <c r="F821" s="207">
        <v>5</v>
      </c>
      <c r="G821" s="73">
        <f t="shared" si="12"/>
        <v>239.79999999999995</v>
      </c>
      <c r="J821" s="257"/>
    </row>
    <row r="822" spans="1:11">
      <c r="A822" s="3">
        <v>45561</v>
      </c>
      <c r="B822" s="422">
        <v>29727</v>
      </c>
      <c r="C822" s="422" t="s">
        <v>41</v>
      </c>
      <c r="D822" t="s">
        <v>656</v>
      </c>
      <c r="F822" s="2">
        <v>150</v>
      </c>
      <c r="G822" s="73">
        <f t="shared" si="12"/>
        <v>89.799999999999955</v>
      </c>
      <c r="J822" s="422"/>
    </row>
    <row r="823" spans="1:11">
      <c r="A823" s="3">
        <v>45638</v>
      </c>
      <c r="B823" s="422">
        <v>30144</v>
      </c>
      <c r="C823" s="422" t="s">
        <v>41</v>
      </c>
      <c r="D823" t="s">
        <v>12</v>
      </c>
      <c r="F823" s="2">
        <v>84.8</v>
      </c>
      <c r="G823" s="73">
        <f t="shared" si="12"/>
        <v>4.9999999999999574</v>
      </c>
      <c r="J823" s="422"/>
    </row>
    <row r="824" spans="1:11">
      <c r="A824" s="3">
        <v>45638</v>
      </c>
      <c r="B824" s="422">
        <v>30144</v>
      </c>
      <c r="C824" s="422" t="s">
        <v>41</v>
      </c>
      <c r="D824" t="s">
        <v>13</v>
      </c>
      <c r="F824" s="2">
        <v>5</v>
      </c>
      <c r="G824" s="73">
        <f t="shared" si="12"/>
        <v>-4.2632564145606011E-14</v>
      </c>
      <c r="J824" s="422"/>
    </row>
    <row r="825" spans="1:11">
      <c r="A825" s="81">
        <v>45596</v>
      </c>
      <c r="B825" s="421" t="s">
        <v>10</v>
      </c>
      <c r="C825" s="421" t="s">
        <v>25</v>
      </c>
      <c r="D825" t="s">
        <v>12</v>
      </c>
      <c r="E825" s="207">
        <v>71.099999999999994</v>
      </c>
      <c r="F825" s="207"/>
      <c r="G825" s="73">
        <f t="shared" si="12"/>
        <v>71.099999999999952</v>
      </c>
      <c r="J825" s="422"/>
    </row>
    <row r="826" spans="1:11">
      <c r="A826" s="70"/>
      <c r="B826" s="422"/>
      <c r="C826" s="422"/>
      <c r="D826" t="s">
        <v>13</v>
      </c>
      <c r="E826" s="207">
        <v>7</v>
      </c>
      <c r="F826" s="207"/>
      <c r="G826" s="73">
        <f t="shared" si="12"/>
        <v>78.099999999999952</v>
      </c>
      <c r="J826" s="422"/>
    </row>
    <row r="827" spans="1:11">
      <c r="A827" s="70"/>
      <c r="B827" s="422"/>
      <c r="C827" s="422"/>
      <c r="D827" t="s">
        <v>14</v>
      </c>
      <c r="E827" s="207">
        <v>60</v>
      </c>
      <c r="F827" s="207"/>
      <c r="G827" s="73">
        <f t="shared" si="12"/>
        <v>138.09999999999997</v>
      </c>
      <c r="J827" s="422"/>
    </row>
    <row r="828" spans="1:11">
      <c r="A828" s="70"/>
      <c r="B828" s="422"/>
      <c r="C828" s="422"/>
      <c r="D828" t="s">
        <v>15</v>
      </c>
      <c r="E828" s="207">
        <v>5</v>
      </c>
      <c r="F828" s="207"/>
      <c r="G828" s="73">
        <f t="shared" si="12"/>
        <v>143.09999999999997</v>
      </c>
      <c r="I828" s="421"/>
      <c r="J828"/>
      <c r="K828" s="2"/>
    </row>
    <row r="829" spans="1:11">
      <c r="A829" s="70"/>
      <c r="B829" s="422"/>
      <c r="C829" s="422"/>
      <c r="D829" t="s">
        <v>656</v>
      </c>
      <c r="E829" s="2">
        <v>150</v>
      </c>
      <c r="F829" s="207"/>
      <c r="G829" s="73">
        <f t="shared" si="12"/>
        <v>293.09999999999997</v>
      </c>
      <c r="I829" s="422"/>
      <c r="J829"/>
      <c r="K829" s="2"/>
    </row>
    <row r="830" spans="1:11">
      <c r="A830" s="70">
        <v>45594</v>
      </c>
      <c r="B830" s="422">
        <v>29908</v>
      </c>
      <c r="C830" s="422" t="s">
        <v>25</v>
      </c>
      <c r="D830" t="s">
        <v>14</v>
      </c>
      <c r="E830" s="207"/>
      <c r="F830" s="207">
        <v>60</v>
      </c>
      <c r="G830" s="73">
        <f t="shared" si="12"/>
        <v>233.09999999999997</v>
      </c>
      <c r="I830" s="421"/>
      <c r="J830"/>
      <c r="K830" s="207"/>
    </row>
    <row r="831" spans="1:11">
      <c r="A831" s="70">
        <v>45594</v>
      </c>
      <c r="B831" s="422">
        <v>29908</v>
      </c>
      <c r="C831" s="422" t="s">
        <v>25</v>
      </c>
      <c r="D831" t="s">
        <v>15</v>
      </c>
      <c r="E831" s="207"/>
      <c r="F831" s="207">
        <v>5</v>
      </c>
      <c r="G831" s="73">
        <f t="shared" si="12"/>
        <v>228.09999999999997</v>
      </c>
      <c r="I831" s="422"/>
      <c r="J831"/>
      <c r="K831" s="207"/>
    </row>
    <row r="832" spans="1:11">
      <c r="A832" s="70">
        <v>45638</v>
      </c>
      <c r="B832" s="422">
        <v>30144</v>
      </c>
      <c r="C832" s="422" t="s">
        <v>25</v>
      </c>
      <c r="D832" t="s">
        <v>12</v>
      </c>
      <c r="E832" s="207"/>
      <c r="F832" s="207">
        <v>71.099999999999994</v>
      </c>
      <c r="G832" s="73">
        <f t="shared" si="12"/>
        <v>156.99999999999997</v>
      </c>
      <c r="I832" s="422"/>
      <c r="J832"/>
      <c r="K832" s="207"/>
    </row>
    <row r="833" spans="1:11">
      <c r="A833" s="70">
        <v>45638</v>
      </c>
      <c r="B833" s="422">
        <v>30144</v>
      </c>
      <c r="C833" s="422" t="s">
        <v>25</v>
      </c>
      <c r="D833" t="s">
        <v>13</v>
      </c>
      <c r="E833" s="207"/>
      <c r="F833" s="207">
        <v>7</v>
      </c>
      <c r="G833" s="73">
        <f t="shared" si="12"/>
        <v>149.99999999999997</v>
      </c>
      <c r="I833" s="422"/>
      <c r="J833"/>
      <c r="K833" s="207"/>
    </row>
    <row r="834" spans="1:11">
      <c r="A834" s="3">
        <v>45727</v>
      </c>
      <c r="B834" s="422">
        <v>30623</v>
      </c>
      <c r="C834" s="422" t="s">
        <v>25</v>
      </c>
      <c r="D834" t="s">
        <v>656</v>
      </c>
      <c r="E834" s="207"/>
      <c r="F834" s="207">
        <v>150</v>
      </c>
      <c r="G834" s="73">
        <f t="shared" si="12"/>
        <v>0</v>
      </c>
      <c r="I834" s="422"/>
      <c r="J834"/>
      <c r="K834" s="207"/>
    </row>
    <row r="835" spans="1:11">
      <c r="A835" s="81">
        <v>45596</v>
      </c>
      <c r="B835" s="421" t="s">
        <v>10</v>
      </c>
      <c r="C835" s="421" t="s">
        <v>26</v>
      </c>
      <c r="D835" t="s">
        <v>12</v>
      </c>
      <c r="E835" s="207">
        <v>70.3</v>
      </c>
      <c r="F835" s="207"/>
      <c r="G835" s="73">
        <f t="shared" si="12"/>
        <v>70.3</v>
      </c>
      <c r="J835" s="422"/>
      <c r="K835" s="5"/>
    </row>
    <row r="836" spans="1:11">
      <c r="A836" s="70"/>
      <c r="B836" s="422"/>
      <c r="C836" s="422"/>
      <c r="D836" t="s">
        <v>13</v>
      </c>
      <c r="E836" s="207">
        <v>7</v>
      </c>
      <c r="F836" s="207"/>
      <c r="G836" s="73">
        <f t="shared" si="12"/>
        <v>77.3</v>
      </c>
      <c r="J836" s="422"/>
      <c r="K836" s="28"/>
    </row>
    <row r="837" spans="1:11">
      <c r="A837" s="70"/>
      <c r="B837" s="422"/>
      <c r="C837" s="422"/>
      <c r="D837" t="s">
        <v>14</v>
      </c>
      <c r="E837" s="207">
        <v>60</v>
      </c>
      <c r="F837" s="207"/>
      <c r="G837" s="73">
        <f t="shared" si="12"/>
        <v>137.30000000000001</v>
      </c>
      <c r="J837" s="422"/>
    </row>
    <row r="838" spans="1:11">
      <c r="A838" s="70"/>
      <c r="B838" s="422"/>
      <c r="C838" s="422"/>
      <c r="D838" t="s">
        <v>15</v>
      </c>
      <c r="E838" s="207">
        <v>5</v>
      </c>
      <c r="F838" s="207"/>
      <c r="G838" s="73">
        <f t="shared" si="12"/>
        <v>142.30000000000001</v>
      </c>
      <c r="J838" s="422"/>
    </row>
    <row r="839" spans="1:11">
      <c r="A839" s="70"/>
      <c r="B839" s="422"/>
      <c r="C839" s="422"/>
      <c r="D839" t="s">
        <v>656</v>
      </c>
      <c r="E839" s="2">
        <v>150</v>
      </c>
      <c r="F839" s="207"/>
      <c r="G839" s="73">
        <f t="shared" si="12"/>
        <v>292.3</v>
      </c>
      <c r="J839" s="422"/>
    </row>
    <row r="840" spans="1:11">
      <c r="A840" s="70">
        <v>45594</v>
      </c>
      <c r="B840" s="422">
        <v>29908</v>
      </c>
      <c r="C840" s="422" t="s">
        <v>26</v>
      </c>
      <c r="D840" t="s">
        <v>14</v>
      </c>
      <c r="E840" s="207"/>
      <c r="F840" s="207">
        <v>60</v>
      </c>
      <c r="G840" s="73">
        <f t="shared" si="12"/>
        <v>232.3</v>
      </c>
      <c r="J840" s="422"/>
    </row>
    <row r="841" spans="1:11">
      <c r="A841" s="70">
        <v>45594</v>
      </c>
      <c r="B841" s="422">
        <v>29908</v>
      </c>
      <c r="C841" s="422" t="s">
        <v>26</v>
      </c>
      <c r="D841" t="s">
        <v>15</v>
      </c>
      <c r="E841" s="207"/>
      <c r="F841" s="207">
        <v>5</v>
      </c>
      <c r="G841" s="73">
        <f t="shared" si="12"/>
        <v>227.3</v>
      </c>
      <c r="J841" s="422"/>
    </row>
    <row r="842" spans="1:11">
      <c r="A842" s="3">
        <v>45727</v>
      </c>
      <c r="B842" s="422">
        <v>30623</v>
      </c>
      <c r="C842" s="422" t="s">
        <v>26</v>
      </c>
      <c r="D842" t="s">
        <v>12</v>
      </c>
      <c r="E842" s="207"/>
      <c r="F842" s="207">
        <v>70.3</v>
      </c>
      <c r="G842" s="73">
        <f t="shared" si="12"/>
        <v>157</v>
      </c>
      <c r="J842" s="422"/>
    </row>
    <row r="843" spans="1:11">
      <c r="A843" s="3">
        <v>45727</v>
      </c>
      <c r="B843" s="422">
        <v>30623</v>
      </c>
      <c r="C843" s="422" t="s">
        <v>26</v>
      </c>
      <c r="D843" t="s">
        <v>13</v>
      </c>
      <c r="E843" s="207"/>
      <c r="F843" s="207">
        <v>7</v>
      </c>
      <c r="G843" s="73">
        <f t="shared" si="12"/>
        <v>150</v>
      </c>
      <c r="J843" s="422"/>
    </row>
    <row r="844" spans="1:11">
      <c r="A844" s="3">
        <v>45727</v>
      </c>
      <c r="B844" s="422">
        <v>30623</v>
      </c>
      <c r="C844" s="422" t="s">
        <v>26</v>
      </c>
      <c r="D844" t="s">
        <v>656</v>
      </c>
      <c r="E844" s="207"/>
      <c r="F844" s="207">
        <v>150</v>
      </c>
      <c r="G844" s="73">
        <f t="shared" si="12"/>
        <v>0</v>
      </c>
      <c r="J844" s="422"/>
    </row>
    <row r="845" spans="1:11">
      <c r="A845" s="81">
        <v>45596</v>
      </c>
      <c r="B845" s="421" t="s">
        <v>10</v>
      </c>
      <c r="C845" s="421" t="s">
        <v>27</v>
      </c>
      <c r="D845" t="s">
        <v>12</v>
      </c>
      <c r="E845" s="207">
        <v>59.4</v>
      </c>
      <c r="F845" s="207"/>
      <c r="G845" s="73">
        <f t="shared" si="12"/>
        <v>59.4</v>
      </c>
      <c r="J845" s="422"/>
    </row>
    <row r="846" spans="1:11">
      <c r="A846" s="70"/>
      <c r="B846" s="422"/>
      <c r="C846" s="422"/>
      <c r="D846" t="s">
        <v>13</v>
      </c>
      <c r="E846" s="207">
        <v>3</v>
      </c>
      <c r="F846" s="207"/>
      <c r="G846" s="73">
        <f t="shared" si="12"/>
        <v>62.4</v>
      </c>
      <c r="I846" t="s">
        <v>657</v>
      </c>
      <c r="J846" s="422"/>
    </row>
    <row r="847" spans="1:11">
      <c r="A847" s="70"/>
      <c r="B847" s="422"/>
      <c r="C847" s="422"/>
      <c r="D847" t="s">
        <v>14</v>
      </c>
      <c r="E847" s="207">
        <v>60</v>
      </c>
      <c r="F847" s="207"/>
      <c r="G847" s="73">
        <f t="shared" si="12"/>
        <v>122.4</v>
      </c>
      <c r="J847" s="422"/>
    </row>
    <row r="848" spans="1:11">
      <c r="A848" s="70"/>
      <c r="B848" s="422"/>
      <c r="C848" s="422"/>
      <c r="D848" t="s">
        <v>15</v>
      </c>
      <c r="E848" s="207">
        <v>5</v>
      </c>
      <c r="F848" s="207"/>
      <c r="G848" s="73">
        <f t="shared" si="12"/>
        <v>127.4</v>
      </c>
      <c r="J848" s="422"/>
    </row>
    <row r="849" spans="1:12">
      <c r="A849" s="70"/>
      <c r="B849" s="422"/>
      <c r="C849" s="422"/>
      <c r="D849" t="s">
        <v>656</v>
      </c>
      <c r="E849" s="2">
        <v>150</v>
      </c>
      <c r="F849" s="207"/>
      <c r="G849" s="73">
        <f t="shared" si="12"/>
        <v>277.39999999999998</v>
      </c>
      <c r="J849" s="422"/>
    </row>
    <row r="850" spans="1:12">
      <c r="A850" s="70">
        <v>45594</v>
      </c>
      <c r="B850" s="422">
        <v>29908</v>
      </c>
      <c r="C850" s="422" t="s">
        <v>27</v>
      </c>
      <c r="D850" t="s">
        <v>14</v>
      </c>
      <c r="E850" s="207"/>
      <c r="F850" s="207">
        <v>60</v>
      </c>
      <c r="G850" s="73">
        <f t="shared" si="12"/>
        <v>217.39999999999998</v>
      </c>
      <c r="H850" s="207"/>
      <c r="J850" s="422"/>
    </row>
    <row r="851" spans="1:12">
      <c r="A851" s="70">
        <v>45594</v>
      </c>
      <c r="B851" s="422">
        <v>29908</v>
      </c>
      <c r="C851" s="422" t="s">
        <v>27</v>
      </c>
      <c r="D851" t="s">
        <v>15</v>
      </c>
      <c r="E851" s="207"/>
      <c r="F851" s="207">
        <v>5</v>
      </c>
      <c r="G851" s="73">
        <f t="shared" si="12"/>
        <v>212.39999999999998</v>
      </c>
      <c r="H851" s="207"/>
      <c r="J851" s="422"/>
    </row>
    <row r="852" spans="1:12">
      <c r="A852" s="3">
        <v>45727</v>
      </c>
      <c r="B852" s="422">
        <v>30623</v>
      </c>
      <c r="C852" s="422" t="s">
        <v>27</v>
      </c>
      <c r="D852" t="s">
        <v>12</v>
      </c>
      <c r="E852" s="207"/>
      <c r="F852" s="207">
        <v>59.4</v>
      </c>
      <c r="G852" s="73">
        <f t="shared" si="12"/>
        <v>152.99999999999997</v>
      </c>
      <c r="H852" s="207"/>
      <c r="J852" s="422"/>
    </row>
    <row r="853" spans="1:12">
      <c r="A853" s="3">
        <v>45727</v>
      </c>
      <c r="B853" s="422">
        <v>30623</v>
      </c>
      <c r="C853" s="422" t="s">
        <v>27</v>
      </c>
      <c r="D853" t="s">
        <v>13</v>
      </c>
      <c r="E853" s="207"/>
      <c r="F853" s="207">
        <v>3</v>
      </c>
      <c r="G853" s="73">
        <f t="shared" si="12"/>
        <v>149.99999999999997</v>
      </c>
      <c r="H853" s="207"/>
      <c r="J853" s="422"/>
    </row>
    <row r="854" spans="1:12">
      <c r="A854" s="3">
        <v>45727</v>
      </c>
      <c r="B854" s="422">
        <v>30623</v>
      </c>
      <c r="C854" s="422" t="s">
        <v>27</v>
      </c>
      <c r="D854" t="s">
        <v>656</v>
      </c>
      <c r="E854" s="207"/>
      <c r="F854" s="2">
        <v>150</v>
      </c>
      <c r="G854" s="73">
        <f t="shared" si="12"/>
        <v>0</v>
      </c>
      <c r="H854" s="207"/>
      <c r="J854" s="422"/>
    </row>
    <row r="855" spans="1:12">
      <c r="A855" s="81">
        <v>45688</v>
      </c>
      <c r="B855" s="421" t="s">
        <v>10</v>
      </c>
      <c r="C855" s="421" t="s">
        <v>11</v>
      </c>
      <c r="D855" t="s">
        <v>12</v>
      </c>
      <c r="E855" s="207">
        <v>67.2</v>
      </c>
      <c r="G855" s="73">
        <f t="shared" si="12"/>
        <v>67.2</v>
      </c>
      <c r="J855" s="422"/>
      <c r="L855" s="207"/>
    </row>
    <row r="856" spans="1:12">
      <c r="A856" s="70"/>
      <c r="B856" s="422"/>
      <c r="C856" s="422"/>
      <c r="D856" t="s">
        <v>13</v>
      </c>
      <c r="E856" s="207">
        <v>3</v>
      </c>
      <c r="G856" s="73">
        <f t="shared" si="12"/>
        <v>70.2</v>
      </c>
      <c r="J856" s="422"/>
      <c r="K856" t="s">
        <v>658</v>
      </c>
      <c r="L856" s="207"/>
    </row>
    <row r="857" spans="1:12">
      <c r="A857" s="70"/>
      <c r="B857" s="422"/>
      <c r="C857" s="422"/>
      <c r="D857" t="s">
        <v>14</v>
      </c>
      <c r="E857" s="207">
        <v>60</v>
      </c>
      <c r="G857" s="73">
        <f t="shared" si="12"/>
        <v>130.19999999999999</v>
      </c>
      <c r="I857">
        <v>2024</v>
      </c>
      <c r="J857" s="421" t="s">
        <v>25</v>
      </c>
      <c r="K857" t="s">
        <v>656</v>
      </c>
      <c r="L857" s="2">
        <v>150</v>
      </c>
    </row>
    <row r="858" spans="1:12">
      <c r="A858" s="70"/>
      <c r="B858" s="422"/>
      <c r="C858" s="422"/>
      <c r="D858" t="s">
        <v>15</v>
      </c>
      <c r="E858" s="207">
        <v>5</v>
      </c>
      <c r="G858" s="73">
        <f t="shared" si="12"/>
        <v>135.19999999999999</v>
      </c>
      <c r="J858" s="421" t="s">
        <v>26</v>
      </c>
      <c r="K858" t="s">
        <v>12</v>
      </c>
      <c r="L858" s="207">
        <v>70.3</v>
      </c>
    </row>
    <row r="859" spans="1:12">
      <c r="B859" s="422"/>
      <c r="C859" s="422"/>
      <c r="D859" t="s">
        <v>656</v>
      </c>
      <c r="E859" s="2">
        <v>35</v>
      </c>
      <c r="G859" s="73">
        <f t="shared" si="12"/>
        <v>170.2</v>
      </c>
      <c r="J859" s="422"/>
      <c r="K859" t="s">
        <v>13</v>
      </c>
      <c r="L859" s="207">
        <v>7</v>
      </c>
    </row>
    <row r="860" spans="1:12">
      <c r="A860" s="3">
        <v>45715</v>
      </c>
      <c r="B860" s="422">
        <v>30545</v>
      </c>
      <c r="C860" s="422" t="s">
        <v>11</v>
      </c>
      <c r="D860" t="s">
        <v>14</v>
      </c>
      <c r="E860" s="207"/>
      <c r="F860" s="207">
        <v>60</v>
      </c>
      <c r="G860" s="73">
        <f t="shared" si="12"/>
        <v>110.19999999999999</v>
      </c>
      <c r="J860" s="422"/>
      <c r="K860" t="s">
        <v>656</v>
      </c>
      <c r="L860" s="2">
        <v>150</v>
      </c>
    </row>
    <row r="861" spans="1:12">
      <c r="A861" s="3">
        <v>45715</v>
      </c>
      <c r="B861" s="422">
        <v>30545</v>
      </c>
      <c r="C861" s="422" t="s">
        <v>11</v>
      </c>
      <c r="D861" t="s">
        <v>15</v>
      </c>
      <c r="E861" s="207"/>
      <c r="F861" s="207">
        <v>5</v>
      </c>
      <c r="G861" s="73">
        <f t="shared" si="12"/>
        <v>105.19999999999999</v>
      </c>
      <c r="J861" s="421" t="s">
        <v>27</v>
      </c>
      <c r="K861" t="s">
        <v>12</v>
      </c>
      <c r="L861" s="207">
        <v>59.4</v>
      </c>
    </row>
    <row r="862" spans="1:12">
      <c r="A862" s="3">
        <v>45727</v>
      </c>
      <c r="B862" s="422">
        <v>30623</v>
      </c>
      <c r="C862" s="422" t="s">
        <v>11</v>
      </c>
      <c r="D862" t="s">
        <v>12</v>
      </c>
      <c r="E862" s="207"/>
      <c r="F862" s="207">
        <v>67.2</v>
      </c>
      <c r="G862" s="73">
        <f t="shared" si="12"/>
        <v>37.999999999999986</v>
      </c>
      <c r="J862" s="421"/>
      <c r="L862" s="207"/>
    </row>
    <row r="863" spans="1:12">
      <c r="A863" s="3">
        <v>45727</v>
      </c>
      <c r="B863" s="422">
        <v>30623</v>
      </c>
      <c r="C863" s="422" t="s">
        <v>11</v>
      </c>
      <c r="D863" t="s">
        <v>13</v>
      </c>
      <c r="E863" s="207"/>
      <c r="F863" s="207">
        <v>3</v>
      </c>
      <c r="G863" s="73">
        <f t="shared" si="12"/>
        <v>34.999999999999986</v>
      </c>
      <c r="J863" s="421"/>
      <c r="L863" s="207"/>
    </row>
    <row r="864" spans="1:12">
      <c r="A864" s="3">
        <v>45727</v>
      </c>
      <c r="B864" s="422">
        <v>30623</v>
      </c>
      <c r="C864" s="422" t="s">
        <v>11</v>
      </c>
      <c r="D864" t="s">
        <v>656</v>
      </c>
      <c r="E864" s="207"/>
      <c r="F864" s="207">
        <v>35</v>
      </c>
      <c r="G864" s="73">
        <f t="shared" si="12"/>
        <v>0</v>
      </c>
      <c r="J864" s="421"/>
      <c r="L864" s="207"/>
    </row>
    <row r="865" spans="1:12">
      <c r="A865" s="31">
        <v>45716</v>
      </c>
      <c r="B865" s="421" t="s">
        <v>10</v>
      </c>
      <c r="C865" s="421" t="s">
        <v>17</v>
      </c>
      <c r="D865" t="s">
        <v>12</v>
      </c>
      <c r="E865" s="2">
        <v>77.599999999999994</v>
      </c>
      <c r="G865" s="73">
        <f t="shared" si="12"/>
        <v>77.599999999999994</v>
      </c>
      <c r="J865" s="422"/>
      <c r="K865" t="s">
        <v>13</v>
      </c>
      <c r="L865" s="207">
        <v>3</v>
      </c>
    </row>
    <row r="866" spans="1:12">
      <c r="B866" s="422"/>
      <c r="C866" s="422"/>
      <c r="D866" t="s">
        <v>13</v>
      </c>
      <c r="E866" s="2">
        <v>3</v>
      </c>
      <c r="G866" s="73">
        <f t="shared" si="12"/>
        <v>80.599999999999994</v>
      </c>
      <c r="J866" s="422"/>
      <c r="K866" t="s">
        <v>656</v>
      </c>
      <c r="L866" s="2">
        <v>150</v>
      </c>
    </row>
    <row r="867" spans="1:12">
      <c r="B867" s="422"/>
      <c r="C867" s="422"/>
      <c r="D867" t="s">
        <v>14</v>
      </c>
      <c r="E867" s="2">
        <v>56</v>
      </c>
      <c r="G867" s="73">
        <f t="shared" si="12"/>
        <v>136.6</v>
      </c>
      <c r="J867" s="422"/>
      <c r="L867" s="28">
        <f>SUM(L855:L866)</f>
        <v>589.70000000000005</v>
      </c>
    </row>
    <row r="868" spans="1:12">
      <c r="B868" s="422"/>
      <c r="C868" s="422"/>
      <c r="D868" t="s">
        <v>15</v>
      </c>
      <c r="E868" s="2">
        <v>5</v>
      </c>
      <c r="G868" s="73">
        <f t="shared" si="12"/>
        <v>141.6</v>
      </c>
      <c r="J868" s="422"/>
    </row>
    <row r="869" spans="1:12">
      <c r="A869" s="3">
        <v>45715</v>
      </c>
      <c r="B869" s="422">
        <v>30545</v>
      </c>
      <c r="C869" s="422" t="s">
        <v>17</v>
      </c>
      <c r="D869" t="s">
        <v>14</v>
      </c>
      <c r="E869" s="207"/>
      <c r="F869" s="207">
        <v>56</v>
      </c>
      <c r="G869" s="73">
        <f t="shared" si="12"/>
        <v>85.6</v>
      </c>
      <c r="J869" s="422"/>
    </row>
    <row r="870" spans="1:12">
      <c r="A870" s="3">
        <v>45715</v>
      </c>
      <c r="B870" s="422">
        <v>30545</v>
      </c>
      <c r="C870" s="422" t="s">
        <v>17</v>
      </c>
      <c r="D870" t="s">
        <v>15</v>
      </c>
      <c r="E870" s="207"/>
      <c r="F870" s="207">
        <v>5</v>
      </c>
      <c r="G870" s="73">
        <f t="shared" si="12"/>
        <v>80.599999999999994</v>
      </c>
      <c r="J870" s="422"/>
      <c r="L870">
        <v>65</v>
      </c>
    </row>
    <row r="871" spans="1:12">
      <c r="A871" s="3">
        <v>45815</v>
      </c>
      <c r="B871" s="422">
        <v>31075</v>
      </c>
      <c r="C871" s="422" t="s">
        <v>17</v>
      </c>
      <c r="D871" t="s">
        <v>12</v>
      </c>
      <c r="E871" s="207"/>
      <c r="F871" s="2">
        <v>77.599999999999994</v>
      </c>
      <c r="G871" s="73">
        <f t="shared" si="12"/>
        <v>3</v>
      </c>
      <c r="J871" s="422"/>
    </row>
    <row r="872" spans="1:12">
      <c r="A872" s="3">
        <v>45815</v>
      </c>
      <c r="B872" s="422">
        <v>31075</v>
      </c>
      <c r="C872" s="422" t="s">
        <v>17</v>
      </c>
      <c r="D872" t="s">
        <v>13</v>
      </c>
      <c r="E872" s="207"/>
      <c r="F872" s="2">
        <v>3</v>
      </c>
      <c r="G872" s="73">
        <f t="shared" si="12"/>
        <v>0</v>
      </c>
      <c r="J872" s="422"/>
    </row>
    <row r="873" spans="1:12">
      <c r="A873" s="31">
        <v>45747</v>
      </c>
      <c r="B873" s="421" t="s">
        <v>10</v>
      </c>
      <c r="C873" s="421" t="s">
        <v>18</v>
      </c>
      <c r="D873" t="s">
        <v>12</v>
      </c>
      <c r="E873" s="2">
        <v>42.5</v>
      </c>
      <c r="G873" s="73">
        <f t="shared" si="12"/>
        <v>42.5</v>
      </c>
      <c r="J873" s="422"/>
      <c r="L873">
        <v>61</v>
      </c>
    </row>
    <row r="874" spans="1:12">
      <c r="B874" s="422"/>
      <c r="C874" s="422"/>
      <c r="D874" t="s">
        <v>13</v>
      </c>
      <c r="E874" s="2">
        <v>3</v>
      </c>
      <c r="G874" s="73">
        <f t="shared" si="12"/>
        <v>45.5</v>
      </c>
      <c r="J874" s="422"/>
      <c r="L874">
        <v>65</v>
      </c>
    </row>
    <row r="875" spans="1:12">
      <c r="B875" s="422"/>
      <c r="C875" s="422"/>
      <c r="D875" t="s">
        <v>14</v>
      </c>
      <c r="E875" s="2">
        <v>60</v>
      </c>
      <c r="G875" s="73">
        <f t="shared" si="12"/>
        <v>105.5</v>
      </c>
      <c r="J875" s="422"/>
      <c r="L875">
        <f>SUM(L870:L874)</f>
        <v>191</v>
      </c>
    </row>
    <row r="876" spans="1:12">
      <c r="B876" s="422"/>
      <c r="C876" s="422"/>
      <c r="D876" t="s">
        <v>15</v>
      </c>
      <c r="E876" s="2">
        <v>5</v>
      </c>
      <c r="G876" s="73">
        <f t="shared" si="12"/>
        <v>110.5</v>
      </c>
      <c r="J876" s="422"/>
    </row>
    <row r="877" spans="1:12">
      <c r="B877" s="422"/>
      <c r="C877" s="422"/>
      <c r="D877" t="s">
        <v>60</v>
      </c>
      <c r="E877" s="2">
        <v>113</v>
      </c>
      <c r="G877" s="73">
        <f t="shared" si="12"/>
        <v>223.5</v>
      </c>
      <c r="J877" s="422"/>
    </row>
    <row r="878" spans="1:12">
      <c r="A878" s="3">
        <v>45715</v>
      </c>
      <c r="B878" s="422">
        <v>30545</v>
      </c>
      <c r="C878" s="422" t="s">
        <v>18</v>
      </c>
      <c r="D878" t="s">
        <v>14</v>
      </c>
      <c r="E878" s="207"/>
      <c r="F878" s="207">
        <v>60</v>
      </c>
      <c r="G878" s="73">
        <f t="shared" si="12"/>
        <v>163.5</v>
      </c>
      <c r="J878" s="422"/>
    </row>
    <row r="879" spans="1:12">
      <c r="A879" s="3">
        <v>45715</v>
      </c>
      <c r="B879" s="422">
        <v>30545</v>
      </c>
      <c r="C879" s="422" t="s">
        <v>18</v>
      </c>
      <c r="D879" t="s">
        <v>15</v>
      </c>
      <c r="E879" s="207"/>
      <c r="F879" s="207">
        <v>5</v>
      </c>
      <c r="G879" s="73">
        <f t="shared" si="12"/>
        <v>158.5</v>
      </c>
      <c r="I879" s="28"/>
      <c r="J879" s="422"/>
    </row>
    <row r="880" spans="1:12">
      <c r="A880" s="3">
        <v>45815</v>
      </c>
      <c r="B880" s="422">
        <v>31075</v>
      </c>
      <c r="C880" s="422" t="s">
        <v>18</v>
      </c>
      <c r="D880" t="s">
        <v>12</v>
      </c>
      <c r="E880" s="207"/>
      <c r="F880" s="2">
        <v>42.5</v>
      </c>
      <c r="G880" s="73">
        <f t="shared" si="12"/>
        <v>116</v>
      </c>
      <c r="I880" s="28"/>
      <c r="J880" s="422"/>
    </row>
    <row r="881" spans="1:12">
      <c r="A881" s="3">
        <v>45815</v>
      </c>
      <c r="B881" s="422">
        <v>31075</v>
      </c>
      <c r="C881" s="422" t="s">
        <v>18</v>
      </c>
      <c r="D881" t="s">
        <v>13</v>
      </c>
      <c r="E881" s="207"/>
      <c r="F881" s="2">
        <v>3</v>
      </c>
      <c r="G881" s="73">
        <f t="shared" si="12"/>
        <v>113</v>
      </c>
      <c r="I881" s="28"/>
      <c r="J881" s="422"/>
    </row>
    <row r="882" spans="1:12">
      <c r="A882" s="3">
        <v>45815</v>
      </c>
      <c r="B882" s="422">
        <v>31075</v>
      </c>
      <c r="C882" s="422" t="s">
        <v>18</v>
      </c>
      <c r="D882" t="s">
        <v>60</v>
      </c>
      <c r="E882" s="207"/>
      <c r="F882" s="2">
        <v>113</v>
      </c>
      <c r="G882" s="73">
        <f t="shared" si="12"/>
        <v>0</v>
      </c>
      <c r="I882" s="28"/>
      <c r="J882" s="422"/>
    </row>
    <row r="883" spans="1:12">
      <c r="A883" s="81">
        <v>45777</v>
      </c>
      <c r="B883" s="421" t="s">
        <v>10</v>
      </c>
      <c r="C883" s="421" t="s">
        <v>19</v>
      </c>
      <c r="D883" t="s">
        <v>12</v>
      </c>
      <c r="E883" s="207">
        <v>42</v>
      </c>
      <c r="G883" s="73">
        <f t="shared" si="12"/>
        <v>42</v>
      </c>
      <c r="J883" s="422" t="s">
        <v>659</v>
      </c>
    </row>
    <row r="884" spans="1:12">
      <c r="A884" s="70"/>
      <c r="B884" s="422"/>
      <c r="C884" s="422"/>
      <c r="D884" t="s">
        <v>13</v>
      </c>
      <c r="E884" s="207">
        <v>3</v>
      </c>
      <c r="G884" s="73">
        <f t="shared" ref="G884:G904" si="13">+G883+E884-F884</f>
        <v>45</v>
      </c>
      <c r="H884">
        <v>2025</v>
      </c>
      <c r="I884" s="421" t="s">
        <v>20</v>
      </c>
      <c r="J884" t="s">
        <v>12</v>
      </c>
      <c r="K884" s="2">
        <v>42</v>
      </c>
    </row>
    <row r="885" spans="1:12">
      <c r="A885" s="70"/>
      <c r="B885" s="422"/>
      <c r="C885" s="422"/>
      <c r="D885" t="s">
        <v>14</v>
      </c>
      <c r="E885" s="207">
        <v>60</v>
      </c>
      <c r="G885" s="73">
        <f t="shared" si="13"/>
        <v>105</v>
      </c>
      <c r="I885" s="422"/>
      <c r="J885" t="s">
        <v>13</v>
      </c>
      <c r="K885" s="2">
        <v>5</v>
      </c>
    </row>
    <row r="886" spans="1:12">
      <c r="A886" s="70"/>
      <c r="B886" s="422"/>
      <c r="C886" s="422"/>
      <c r="D886" t="s">
        <v>15</v>
      </c>
      <c r="E886" s="207">
        <v>5</v>
      </c>
      <c r="G886" s="73">
        <f t="shared" si="13"/>
        <v>110</v>
      </c>
      <c r="I886" s="421" t="s">
        <v>21</v>
      </c>
      <c r="J886" t="s">
        <v>12</v>
      </c>
      <c r="K886" s="2">
        <v>34.9</v>
      </c>
    </row>
    <row r="887" spans="1:12">
      <c r="A887" s="3">
        <v>45815</v>
      </c>
      <c r="B887" s="422">
        <v>31075</v>
      </c>
      <c r="C887" s="422" t="s">
        <v>19</v>
      </c>
      <c r="D887" t="s">
        <v>12</v>
      </c>
      <c r="F887" s="207">
        <v>42</v>
      </c>
      <c r="G887" s="73">
        <f t="shared" si="13"/>
        <v>68</v>
      </c>
      <c r="I887" s="422"/>
      <c r="J887" t="s">
        <v>13</v>
      </c>
      <c r="K887" s="2">
        <v>4</v>
      </c>
    </row>
    <row r="888" spans="1:12">
      <c r="A888" s="3">
        <v>45815</v>
      </c>
      <c r="B888" s="422">
        <v>31075</v>
      </c>
      <c r="C888" s="422" t="s">
        <v>19</v>
      </c>
      <c r="D888" t="s">
        <v>13</v>
      </c>
      <c r="F888" s="207">
        <v>3</v>
      </c>
      <c r="G888" s="73">
        <f t="shared" si="13"/>
        <v>65</v>
      </c>
      <c r="J888"/>
      <c r="K888" s="2">
        <f>SUM(K884:K887)</f>
        <v>85.9</v>
      </c>
    </row>
    <row r="889" spans="1:12">
      <c r="A889" s="3">
        <v>45812</v>
      </c>
      <c r="B889" s="422">
        <v>31088</v>
      </c>
      <c r="C889" s="422" t="s">
        <v>19</v>
      </c>
      <c r="D889" t="s">
        <v>14</v>
      </c>
      <c r="E889" s="207"/>
      <c r="F889" s="207">
        <v>60</v>
      </c>
      <c r="G889" s="73">
        <f t="shared" si="13"/>
        <v>5</v>
      </c>
      <c r="J889"/>
      <c r="K889" s="2"/>
      <c r="L889" s="28"/>
    </row>
    <row r="890" spans="1:12">
      <c r="A890" s="3">
        <v>45812</v>
      </c>
      <c r="B890" s="422">
        <v>31088</v>
      </c>
      <c r="C890" s="422" t="s">
        <v>19</v>
      </c>
      <c r="D890" t="s">
        <v>15</v>
      </c>
      <c r="E890" s="207"/>
      <c r="F890" s="207">
        <v>5</v>
      </c>
      <c r="G890" s="73">
        <f t="shared" si="13"/>
        <v>0</v>
      </c>
      <c r="J890"/>
      <c r="K890" s="2"/>
    </row>
    <row r="891" spans="1:12">
      <c r="A891" s="31">
        <v>45808</v>
      </c>
      <c r="B891" s="421" t="s">
        <v>10</v>
      </c>
      <c r="C891" s="421" t="s">
        <v>20</v>
      </c>
      <c r="D891" t="s">
        <v>12</v>
      </c>
      <c r="E891" s="2">
        <v>42</v>
      </c>
      <c r="G891" s="73">
        <f t="shared" si="13"/>
        <v>42</v>
      </c>
      <c r="I891" s="421"/>
      <c r="J891"/>
      <c r="K891" s="207"/>
    </row>
    <row r="892" spans="1:12">
      <c r="B892" s="422"/>
      <c r="C892" s="422"/>
      <c r="D892" t="s">
        <v>13</v>
      </c>
      <c r="E892" s="2">
        <v>5</v>
      </c>
      <c r="G892" s="73">
        <f t="shared" si="13"/>
        <v>47</v>
      </c>
      <c r="I892" s="422"/>
      <c r="J892"/>
      <c r="K892" s="207"/>
    </row>
    <row r="893" spans="1:12">
      <c r="B893" s="422"/>
      <c r="C893" s="422"/>
      <c r="D893" t="s">
        <v>14</v>
      </c>
      <c r="E893" s="207">
        <v>60</v>
      </c>
      <c r="G893" s="73">
        <f t="shared" si="13"/>
        <v>107</v>
      </c>
      <c r="I893" s="422"/>
      <c r="J893"/>
      <c r="K893" s="207"/>
    </row>
    <row r="894" spans="1:12">
      <c r="B894" s="422"/>
      <c r="C894" s="422"/>
      <c r="D894" t="s">
        <v>15</v>
      </c>
      <c r="E894" s="207">
        <v>5</v>
      </c>
      <c r="G894" s="73">
        <f t="shared" si="13"/>
        <v>112</v>
      </c>
      <c r="I894" s="422"/>
      <c r="J894"/>
      <c r="K894" s="207"/>
    </row>
    <row r="895" spans="1:12">
      <c r="A895" s="3">
        <v>45812</v>
      </c>
      <c r="B895" s="422">
        <v>31088</v>
      </c>
      <c r="C895" s="422" t="s">
        <v>20</v>
      </c>
      <c r="D895" t="s">
        <v>14</v>
      </c>
      <c r="F895" s="207">
        <v>60</v>
      </c>
      <c r="G895" s="73">
        <f t="shared" si="13"/>
        <v>52</v>
      </c>
      <c r="J895" s="422"/>
      <c r="K895" s="5"/>
      <c r="L895" s="28"/>
    </row>
    <row r="896" spans="1:12">
      <c r="A896" s="3">
        <v>45812</v>
      </c>
      <c r="B896" s="422">
        <v>31088</v>
      </c>
      <c r="C896" s="422" t="s">
        <v>20</v>
      </c>
      <c r="D896" t="s">
        <v>15</v>
      </c>
      <c r="F896" s="207">
        <v>5</v>
      </c>
      <c r="G896" s="73">
        <f t="shared" si="13"/>
        <v>47</v>
      </c>
      <c r="J896" s="422"/>
    </row>
    <row r="897" spans="1:11">
      <c r="A897" s="3">
        <v>45852</v>
      </c>
      <c r="B897" s="422">
        <v>31324</v>
      </c>
      <c r="C897" s="422" t="s">
        <v>20</v>
      </c>
      <c r="D897" t="s">
        <v>12</v>
      </c>
      <c r="F897" s="207">
        <v>42</v>
      </c>
      <c r="G897" s="73">
        <f t="shared" si="13"/>
        <v>5</v>
      </c>
      <c r="J897" s="422"/>
    </row>
    <row r="898" spans="1:11">
      <c r="A898" s="3">
        <v>45852</v>
      </c>
      <c r="B898" s="422">
        <v>31324</v>
      </c>
      <c r="C898" s="422" t="s">
        <v>20</v>
      </c>
      <c r="D898" t="s">
        <v>13</v>
      </c>
      <c r="F898" s="207">
        <v>5</v>
      </c>
      <c r="G898" s="73">
        <f t="shared" si="13"/>
        <v>0</v>
      </c>
      <c r="J898" s="422"/>
    </row>
    <row r="899" spans="1:11">
      <c r="A899" s="31">
        <v>45838</v>
      </c>
      <c r="B899" s="421" t="s">
        <v>10</v>
      </c>
      <c r="C899" s="421" t="s">
        <v>21</v>
      </c>
      <c r="D899" t="s">
        <v>12</v>
      </c>
      <c r="E899" s="2">
        <v>34.9</v>
      </c>
      <c r="G899" s="73">
        <f t="shared" si="13"/>
        <v>34.9</v>
      </c>
      <c r="J899" s="422"/>
    </row>
    <row r="900" spans="1:11">
      <c r="B900" s="422"/>
      <c r="C900" s="422"/>
      <c r="D900" t="s">
        <v>13</v>
      </c>
      <c r="E900" s="2">
        <v>4</v>
      </c>
      <c r="G900" s="73">
        <f t="shared" si="13"/>
        <v>38.9</v>
      </c>
      <c r="J900" s="422"/>
    </row>
    <row r="901" spans="1:11">
      <c r="B901" s="422"/>
      <c r="C901" s="422"/>
      <c r="D901" t="s">
        <v>14</v>
      </c>
      <c r="E901" s="207">
        <v>60</v>
      </c>
      <c r="G901" s="73">
        <f t="shared" si="13"/>
        <v>98.9</v>
      </c>
      <c r="J901" s="422"/>
    </row>
    <row r="902" spans="1:11">
      <c r="B902" s="422"/>
      <c r="C902" s="422"/>
      <c r="D902" t="s">
        <v>15</v>
      </c>
      <c r="E902" s="207">
        <v>5</v>
      </c>
      <c r="G902" s="73">
        <f t="shared" si="13"/>
        <v>103.9</v>
      </c>
      <c r="J902" s="422"/>
    </row>
    <row r="903" spans="1:11">
      <c r="A903" s="3">
        <v>45812</v>
      </c>
      <c r="B903" s="422">
        <v>31088</v>
      </c>
      <c r="C903" s="422" t="s">
        <v>21</v>
      </c>
      <c r="D903" t="s">
        <v>14</v>
      </c>
      <c r="F903" s="207">
        <v>60</v>
      </c>
      <c r="G903" s="73">
        <f t="shared" si="13"/>
        <v>43.900000000000006</v>
      </c>
      <c r="J903" s="422"/>
    </row>
    <row r="904" spans="1:11">
      <c r="A904" s="3">
        <v>45812</v>
      </c>
      <c r="B904" s="422">
        <v>31088</v>
      </c>
      <c r="C904" s="422" t="s">
        <v>21</v>
      </c>
      <c r="D904" t="s">
        <v>15</v>
      </c>
      <c r="F904" s="207">
        <v>5</v>
      </c>
      <c r="G904" s="73">
        <f t="shared" si="13"/>
        <v>38.900000000000006</v>
      </c>
      <c r="J904" s="422"/>
    </row>
    <row r="905" spans="1:11">
      <c r="A905" s="3">
        <v>45852</v>
      </c>
      <c r="B905" s="422">
        <v>31324</v>
      </c>
      <c r="C905" s="422" t="s">
        <v>21</v>
      </c>
      <c r="D905" t="s">
        <v>12</v>
      </c>
      <c r="F905" s="2">
        <v>34.9</v>
      </c>
      <c r="G905" s="2">
        <f t="shared" ref="G905:G975" si="14">+G904+E905-F905</f>
        <v>4.0000000000000071</v>
      </c>
      <c r="J905" s="422"/>
    </row>
    <row r="906" spans="1:11">
      <c r="A906" s="3">
        <v>45852</v>
      </c>
      <c r="B906" s="422">
        <v>31324</v>
      </c>
      <c r="C906" s="422" t="s">
        <v>21</v>
      </c>
      <c r="D906" t="s">
        <v>13</v>
      </c>
      <c r="F906" s="2">
        <v>4</v>
      </c>
      <c r="G906" s="2">
        <f t="shared" si="14"/>
        <v>7.1054273576010019E-15</v>
      </c>
      <c r="J906" s="422"/>
    </row>
    <row r="907" spans="1:11">
      <c r="A907" s="31">
        <v>45869</v>
      </c>
      <c r="B907" s="421" t="s">
        <v>10</v>
      </c>
      <c r="C907" s="421" t="s">
        <v>22</v>
      </c>
      <c r="D907" t="s">
        <v>12</v>
      </c>
      <c r="E907" s="5">
        <v>34.9</v>
      </c>
      <c r="G907" s="2">
        <f t="shared" si="14"/>
        <v>34.900000000000006</v>
      </c>
      <c r="J907" s="422"/>
    </row>
    <row r="908" spans="1:11">
      <c r="B908" s="422"/>
      <c r="C908" s="422"/>
      <c r="D908" t="s">
        <v>13</v>
      </c>
      <c r="E908" s="5">
        <v>4</v>
      </c>
      <c r="G908" s="2">
        <f t="shared" si="14"/>
        <v>38.900000000000006</v>
      </c>
      <c r="J908" s="422"/>
    </row>
    <row r="909" spans="1:11">
      <c r="B909" s="422"/>
      <c r="C909" s="422"/>
      <c r="D909" t="s">
        <v>14</v>
      </c>
      <c r="E909" s="5">
        <v>60</v>
      </c>
      <c r="G909" s="2">
        <f t="shared" si="14"/>
        <v>98.9</v>
      </c>
      <c r="J909" s="422"/>
    </row>
    <row r="910" spans="1:11">
      <c r="B910" s="422"/>
      <c r="C910" s="422"/>
      <c r="D910" t="s">
        <v>15</v>
      </c>
      <c r="E910" s="5">
        <v>5</v>
      </c>
      <c r="G910" s="2">
        <f t="shared" si="14"/>
        <v>103.9</v>
      </c>
      <c r="I910" s="440" t="s">
        <v>659</v>
      </c>
      <c r="J910" s="440"/>
      <c r="K910" s="440"/>
    </row>
    <row r="911" spans="1:11">
      <c r="A911" s="3">
        <v>45896</v>
      </c>
      <c r="B911" s="422">
        <v>31574</v>
      </c>
      <c r="C911" s="422" t="s">
        <v>22</v>
      </c>
      <c r="D911" t="s">
        <v>14</v>
      </c>
      <c r="E911" s="5"/>
      <c r="F911" s="5">
        <v>60</v>
      </c>
      <c r="G911" s="2">
        <f t="shared" si="14"/>
        <v>43.900000000000006</v>
      </c>
      <c r="I911" s="421" t="s">
        <v>22</v>
      </c>
      <c r="J911" t="s">
        <v>12</v>
      </c>
      <c r="K911" s="5">
        <v>34.9</v>
      </c>
    </row>
    <row r="912" spans="1:11">
      <c r="A912" s="3">
        <v>45896</v>
      </c>
      <c r="B912" s="422">
        <v>31574</v>
      </c>
      <c r="C912" s="422" t="s">
        <v>22</v>
      </c>
      <c r="D912" t="s">
        <v>15</v>
      </c>
      <c r="F912" s="5">
        <v>5</v>
      </c>
      <c r="G912" s="2">
        <f t="shared" si="14"/>
        <v>38.900000000000006</v>
      </c>
      <c r="I912" s="422"/>
      <c r="J912" t="s">
        <v>13</v>
      </c>
      <c r="K912" s="5">
        <v>4</v>
      </c>
    </row>
    <row r="913" spans="1:12">
      <c r="A913" s="3">
        <v>45911</v>
      </c>
      <c r="B913" s="422">
        <v>31631</v>
      </c>
      <c r="C913" s="422" t="s">
        <v>22</v>
      </c>
      <c r="D913" t="s">
        <v>12</v>
      </c>
      <c r="F913" s="5">
        <v>34.9</v>
      </c>
      <c r="G913" s="2">
        <f t="shared" si="14"/>
        <v>4.0000000000000071</v>
      </c>
      <c r="I913" s="422"/>
      <c r="J913"/>
      <c r="K913" s="5"/>
    </row>
    <row r="914" spans="1:12">
      <c r="A914" s="3">
        <v>45911</v>
      </c>
      <c r="B914" s="422">
        <v>31631</v>
      </c>
      <c r="C914" s="422" t="s">
        <v>22</v>
      </c>
      <c r="D914" t="s">
        <v>13</v>
      </c>
      <c r="F914" s="5">
        <v>4</v>
      </c>
      <c r="G914" s="2">
        <f t="shared" si="14"/>
        <v>7.1054273576010019E-15</v>
      </c>
      <c r="I914" s="422"/>
      <c r="J914"/>
      <c r="K914" s="5"/>
    </row>
    <row r="915" spans="1:12">
      <c r="A915" s="31">
        <v>45900</v>
      </c>
      <c r="B915" s="421" t="s">
        <v>10</v>
      </c>
      <c r="C915" s="421" t="s">
        <v>23</v>
      </c>
      <c r="D915" t="s">
        <v>12</v>
      </c>
      <c r="E915" s="2">
        <v>34.9</v>
      </c>
      <c r="G915" s="2">
        <f t="shared" si="14"/>
        <v>34.900000000000006</v>
      </c>
      <c r="J915" s="422">
        <v>40</v>
      </c>
      <c r="K915" s="5">
        <f>SUM(K911:K912)</f>
        <v>38.9</v>
      </c>
      <c r="L915" s="28">
        <f>J915-K915</f>
        <v>1.1000000000000014</v>
      </c>
    </row>
    <row r="916" spans="1:12">
      <c r="B916" s="422"/>
      <c r="C916" s="422"/>
      <c r="D916" t="s">
        <v>13</v>
      </c>
      <c r="E916" s="2">
        <v>8</v>
      </c>
      <c r="G916" s="2">
        <f t="shared" si="14"/>
        <v>42.900000000000006</v>
      </c>
      <c r="J916" s="422"/>
    </row>
    <row r="917" spans="1:12">
      <c r="B917" s="422"/>
      <c r="C917" s="422"/>
      <c r="D917" t="s">
        <v>14</v>
      </c>
      <c r="E917" s="207">
        <v>60</v>
      </c>
      <c r="G917" s="2">
        <f t="shared" si="14"/>
        <v>102.9</v>
      </c>
      <c r="J917" s="422"/>
    </row>
    <row r="918" spans="1:12">
      <c r="B918" s="422"/>
      <c r="C918" s="422"/>
      <c r="D918" t="s">
        <v>15</v>
      </c>
      <c r="E918" s="207">
        <v>5</v>
      </c>
      <c r="G918" s="2">
        <f t="shared" si="14"/>
        <v>107.9</v>
      </c>
      <c r="J918" s="422"/>
    </row>
    <row r="919" spans="1:12">
      <c r="A919" s="3">
        <v>45896</v>
      </c>
      <c r="B919" s="422">
        <v>31574</v>
      </c>
      <c r="C919" s="422" t="s">
        <v>23</v>
      </c>
      <c r="D919" t="s">
        <v>14</v>
      </c>
      <c r="F919" s="207">
        <v>60</v>
      </c>
      <c r="G919" s="2">
        <f t="shared" si="14"/>
        <v>47.900000000000006</v>
      </c>
      <c r="J919" s="422"/>
    </row>
    <row r="920" spans="1:12">
      <c r="A920" s="3">
        <v>45896</v>
      </c>
      <c r="B920" s="422">
        <v>31574</v>
      </c>
      <c r="C920" s="422" t="s">
        <v>23</v>
      </c>
      <c r="D920" t="s">
        <v>15</v>
      </c>
      <c r="F920" s="207">
        <v>5</v>
      </c>
      <c r="G920" s="2">
        <f t="shared" si="14"/>
        <v>42.900000000000006</v>
      </c>
      <c r="J920" s="422"/>
    </row>
    <row r="921" spans="1:12">
      <c r="A921" s="3">
        <v>45964</v>
      </c>
      <c r="B921" s="422">
        <v>31848</v>
      </c>
      <c r="C921" s="422" t="s">
        <v>23</v>
      </c>
      <c r="D921" t="s">
        <v>12</v>
      </c>
      <c r="F921" s="2">
        <v>34.9</v>
      </c>
      <c r="G921" s="2">
        <f t="shared" si="14"/>
        <v>8.0000000000000071</v>
      </c>
      <c r="J921" s="422"/>
    </row>
    <row r="922" spans="1:12">
      <c r="A922" s="3">
        <v>45964</v>
      </c>
      <c r="B922" s="422">
        <v>31848</v>
      </c>
      <c r="C922" s="422" t="s">
        <v>23</v>
      </c>
      <c r="D922" t="s">
        <v>13</v>
      </c>
      <c r="F922" s="2">
        <v>8</v>
      </c>
      <c r="G922" s="2">
        <f t="shared" si="14"/>
        <v>0</v>
      </c>
      <c r="J922" s="422"/>
    </row>
    <row r="923" spans="1:12">
      <c r="A923" s="31">
        <v>45900</v>
      </c>
      <c r="B923" s="421" t="s">
        <v>10</v>
      </c>
      <c r="C923" s="421" t="s">
        <v>41</v>
      </c>
      <c r="D923" t="s">
        <v>12</v>
      </c>
      <c r="E923" s="2">
        <v>33.6</v>
      </c>
      <c r="G923" s="2">
        <f t="shared" si="14"/>
        <v>33.6</v>
      </c>
      <c r="I923" s="421" t="s">
        <v>23</v>
      </c>
      <c r="J923" t="s">
        <v>12</v>
      </c>
      <c r="K923" s="2">
        <v>34.9</v>
      </c>
    </row>
    <row r="924" spans="1:12">
      <c r="B924" s="422"/>
      <c r="C924" s="422"/>
      <c r="D924" t="s">
        <v>13</v>
      </c>
      <c r="E924" s="2">
        <v>4</v>
      </c>
      <c r="G924" s="2">
        <f t="shared" si="14"/>
        <v>37.6</v>
      </c>
      <c r="I924" s="422"/>
      <c r="J924" t="s">
        <v>13</v>
      </c>
      <c r="K924" s="2">
        <v>8</v>
      </c>
    </row>
    <row r="925" spans="1:12">
      <c r="B925" s="422"/>
      <c r="C925" s="422"/>
      <c r="D925" t="s">
        <v>14</v>
      </c>
      <c r="E925" s="207">
        <v>60</v>
      </c>
      <c r="G925" s="2">
        <f t="shared" si="14"/>
        <v>97.6</v>
      </c>
      <c r="I925" s="421" t="s">
        <v>41</v>
      </c>
      <c r="J925" t="s">
        <v>12</v>
      </c>
      <c r="K925" s="2">
        <v>33.6</v>
      </c>
    </row>
    <row r="926" spans="1:12">
      <c r="B926" s="422"/>
      <c r="C926" s="422"/>
      <c r="D926" t="s">
        <v>15</v>
      </c>
      <c r="E926" s="207">
        <v>5</v>
      </c>
      <c r="G926" s="2">
        <f t="shared" si="14"/>
        <v>102.6</v>
      </c>
      <c r="I926" s="422"/>
      <c r="J926" t="s">
        <v>13</v>
      </c>
      <c r="K926" s="2">
        <v>4</v>
      </c>
    </row>
    <row r="927" spans="1:12">
      <c r="B927" s="422"/>
      <c r="C927" s="422"/>
      <c r="D927" t="s">
        <v>63</v>
      </c>
      <c r="E927" s="207">
        <v>10</v>
      </c>
      <c r="G927" s="2">
        <f t="shared" si="14"/>
        <v>112.6</v>
      </c>
      <c r="J927" s="422">
        <v>100</v>
      </c>
      <c r="K927" s="5">
        <f>SUM(K923:K926)</f>
        <v>80.5</v>
      </c>
      <c r="L927" s="28">
        <f>J927-K927</f>
        <v>19.5</v>
      </c>
    </row>
    <row r="928" spans="1:12">
      <c r="A928" s="3">
        <v>45896</v>
      </c>
      <c r="B928" s="422">
        <v>31574</v>
      </c>
      <c r="C928" s="422" t="s">
        <v>41</v>
      </c>
      <c r="D928" t="s">
        <v>14</v>
      </c>
      <c r="F928" s="207">
        <v>60</v>
      </c>
      <c r="G928" s="2">
        <f t="shared" si="14"/>
        <v>52.599999999999994</v>
      </c>
      <c r="J928" s="422"/>
    </row>
    <row r="929" spans="1:11">
      <c r="A929" s="3">
        <v>45896</v>
      </c>
      <c r="B929" s="422">
        <v>31574</v>
      </c>
      <c r="C929" s="422" t="s">
        <v>41</v>
      </c>
      <c r="D929" t="s">
        <v>15</v>
      </c>
      <c r="F929" s="207">
        <v>5</v>
      </c>
      <c r="G929" s="2">
        <f t="shared" si="14"/>
        <v>47.599999999999994</v>
      </c>
      <c r="J929" s="422"/>
    </row>
    <row r="930" spans="1:11">
      <c r="A930" s="3">
        <v>45995</v>
      </c>
      <c r="B930" s="422">
        <v>32195</v>
      </c>
      <c r="C930" s="422" t="s">
        <v>41</v>
      </c>
      <c r="D930" t="s">
        <v>63</v>
      </c>
      <c r="F930" s="207">
        <v>10</v>
      </c>
      <c r="G930" s="2">
        <f t="shared" si="14"/>
        <v>37.599999999999994</v>
      </c>
      <c r="J930" s="422"/>
    </row>
    <row r="931" spans="1:11">
      <c r="A931" s="3">
        <v>46008</v>
      </c>
      <c r="B931" s="422">
        <v>32212</v>
      </c>
      <c r="C931" s="422" t="s">
        <v>41</v>
      </c>
      <c r="D931" t="s">
        <v>12</v>
      </c>
      <c r="F931" s="207">
        <v>33.6</v>
      </c>
      <c r="G931" s="2">
        <f t="shared" si="14"/>
        <v>3.9999999999999929</v>
      </c>
      <c r="J931" s="422"/>
    </row>
    <row r="932" spans="1:11">
      <c r="A932" s="3">
        <v>46008</v>
      </c>
      <c r="B932" s="422">
        <v>32212</v>
      </c>
      <c r="C932" s="422" t="s">
        <v>41</v>
      </c>
      <c r="D932" t="s">
        <v>13</v>
      </c>
      <c r="F932" s="207">
        <v>4</v>
      </c>
      <c r="G932" s="2">
        <f t="shared" si="14"/>
        <v>-7.1054273576010019E-15</v>
      </c>
      <c r="J932" s="422"/>
    </row>
    <row r="933" spans="1:11">
      <c r="A933" s="81">
        <v>45961</v>
      </c>
      <c r="B933" s="421" t="s">
        <v>10</v>
      </c>
      <c r="C933" s="421" t="s">
        <v>25</v>
      </c>
      <c r="D933" t="s">
        <v>12</v>
      </c>
      <c r="E933" s="2">
        <v>33.1</v>
      </c>
      <c r="G933" s="2">
        <f t="shared" si="14"/>
        <v>33.099999999999994</v>
      </c>
      <c r="I933" s="421"/>
      <c r="J933"/>
      <c r="K933" s="2"/>
    </row>
    <row r="934" spans="1:11">
      <c r="A934" s="70"/>
      <c r="B934" s="422"/>
      <c r="C934" s="422"/>
      <c r="D934" t="s">
        <v>13</v>
      </c>
      <c r="E934" s="2">
        <v>7</v>
      </c>
      <c r="G934" s="2">
        <f t="shared" si="14"/>
        <v>40.099999999999994</v>
      </c>
      <c r="I934" s="422"/>
      <c r="J934"/>
      <c r="K934" s="2"/>
    </row>
    <row r="935" spans="1:11">
      <c r="A935" s="70"/>
      <c r="B935" s="422"/>
      <c r="C935" s="422"/>
      <c r="D935" t="s">
        <v>14</v>
      </c>
      <c r="E935" s="207">
        <v>60</v>
      </c>
      <c r="G935" s="2">
        <f t="shared" si="14"/>
        <v>100.1</v>
      </c>
      <c r="I935" s="421" t="s">
        <v>41</v>
      </c>
      <c r="J935" t="s">
        <v>63</v>
      </c>
      <c r="K935" s="207">
        <v>10</v>
      </c>
    </row>
    <row r="936" spans="1:11">
      <c r="A936" s="70"/>
      <c r="B936" s="422"/>
      <c r="C936" s="422"/>
      <c r="D936" t="s">
        <v>15</v>
      </c>
      <c r="E936" s="207">
        <v>5</v>
      </c>
      <c r="G936" s="2">
        <f t="shared" si="14"/>
        <v>105.1</v>
      </c>
      <c r="I936" s="421" t="s">
        <v>25</v>
      </c>
      <c r="J936" t="s">
        <v>14</v>
      </c>
      <c r="K936" s="207">
        <v>60</v>
      </c>
    </row>
    <row r="937" spans="1:11">
      <c r="A937" s="70">
        <v>45995</v>
      </c>
      <c r="B937" s="422">
        <v>32195</v>
      </c>
      <c r="C937" s="422" t="s">
        <v>25</v>
      </c>
      <c r="D937" t="s">
        <v>14</v>
      </c>
      <c r="E937" s="207"/>
      <c r="F937" s="207">
        <v>60</v>
      </c>
      <c r="G937" s="2">
        <f t="shared" si="14"/>
        <v>45.099999999999994</v>
      </c>
      <c r="I937" s="421"/>
      <c r="J937"/>
      <c r="K937" s="207"/>
    </row>
    <row r="938" spans="1:11">
      <c r="A938" s="70">
        <v>45995</v>
      </c>
      <c r="B938" s="422">
        <v>32195</v>
      </c>
      <c r="C938" s="422" t="s">
        <v>25</v>
      </c>
      <c r="D938" t="s">
        <v>15</v>
      </c>
      <c r="E938" s="207"/>
      <c r="F938" s="207">
        <v>5</v>
      </c>
      <c r="G938" s="2">
        <f t="shared" si="14"/>
        <v>40.099999999999994</v>
      </c>
      <c r="I938" s="421"/>
      <c r="J938"/>
      <c r="K938" s="207"/>
    </row>
    <row r="939" spans="1:11">
      <c r="A939" s="3">
        <v>46008</v>
      </c>
      <c r="B939" s="422">
        <v>32212</v>
      </c>
      <c r="C939" s="422" t="s">
        <v>25</v>
      </c>
      <c r="D939" t="s">
        <v>12</v>
      </c>
      <c r="E939" s="207"/>
      <c r="F939" s="207">
        <v>33.1</v>
      </c>
      <c r="G939" s="2">
        <f t="shared" si="14"/>
        <v>6.9999999999999929</v>
      </c>
      <c r="I939" s="421"/>
      <c r="J939"/>
      <c r="K939" s="207"/>
    </row>
    <row r="940" spans="1:11">
      <c r="A940" s="3">
        <v>46008</v>
      </c>
      <c r="B940" s="422">
        <v>32212</v>
      </c>
      <c r="C940" s="422" t="s">
        <v>25</v>
      </c>
      <c r="D940" t="s">
        <v>13</v>
      </c>
      <c r="E940" s="207"/>
      <c r="F940" s="207">
        <v>7</v>
      </c>
      <c r="G940" s="2">
        <f t="shared" si="14"/>
        <v>-7.1054273576010019E-15</v>
      </c>
      <c r="I940" s="421"/>
      <c r="J940"/>
      <c r="K940" s="207"/>
    </row>
    <row r="941" spans="1:11">
      <c r="A941" s="81">
        <v>45991</v>
      </c>
      <c r="B941" s="421" t="s">
        <v>10</v>
      </c>
      <c r="C941" s="421" t="s">
        <v>26</v>
      </c>
      <c r="D941" t="s">
        <v>12</v>
      </c>
      <c r="E941" s="20">
        <v>31.3</v>
      </c>
      <c r="G941" s="2">
        <f t="shared" si="14"/>
        <v>31.299999999999994</v>
      </c>
      <c r="I941" s="422"/>
      <c r="J941" t="s">
        <v>15</v>
      </c>
      <c r="K941" s="207">
        <v>5</v>
      </c>
    </row>
    <row r="942" spans="1:11">
      <c r="A942" s="70"/>
      <c r="B942" s="422"/>
      <c r="C942" s="422"/>
      <c r="D942" t="s">
        <v>13</v>
      </c>
      <c r="E942" s="20">
        <v>6</v>
      </c>
      <c r="G942" s="2">
        <f t="shared" si="14"/>
        <v>37.299999999999997</v>
      </c>
      <c r="I942" s="421" t="s">
        <v>26</v>
      </c>
      <c r="J942" t="s">
        <v>14</v>
      </c>
      <c r="K942" s="207">
        <v>60</v>
      </c>
    </row>
    <row r="943" spans="1:11">
      <c r="A943" s="70"/>
      <c r="B943" s="422"/>
      <c r="C943" s="422"/>
      <c r="D943" t="s">
        <v>14</v>
      </c>
      <c r="E943" s="207">
        <v>60</v>
      </c>
      <c r="G943" s="2">
        <f t="shared" si="14"/>
        <v>97.3</v>
      </c>
      <c r="I943" s="422"/>
      <c r="J943" t="s">
        <v>15</v>
      </c>
      <c r="K943" s="207">
        <v>5</v>
      </c>
    </row>
    <row r="944" spans="1:11">
      <c r="A944" s="70"/>
      <c r="B944" s="422"/>
      <c r="C944" s="422"/>
      <c r="D944" t="s">
        <v>15</v>
      </c>
      <c r="E944" s="207">
        <v>5</v>
      </c>
      <c r="G944" s="2">
        <f t="shared" si="14"/>
        <v>102.3</v>
      </c>
      <c r="I944" s="421" t="s">
        <v>27</v>
      </c>
      <c r="J944" t="s">
        <v>14</v>
      </c>
      <c r="K944" s="207">
        <v>60</v>
      </c>
    </row>
    <row r="945" spans="1:12">
      <c r="A945" s="70"/>
      <c r="B945" s="422"/>
      <c r="C945" s="422"/>
      <c r="D945" s="35" t="s">
        <v>660</v>
      </c>
      <c r="E945" s="209">
        <v>113</v>
      </c>
      <c r="G945" s="2">
        <f t="shared" si="14"/>
        <v>215.3</v>
      </c>
      <c r="I945" s="421"/>
      <c r="J945"/>
      <c r="K945" s="207"/>
    </row>
    <row r="946" spans="1:12">
      <c r="A946" s="70">
        <v>45995</v>
      </c>
      <c r="B946" s="422">
        <v>32195</v>
      </c>
      <c r="C946" s="422" t="s">
        <v>26</v>
      </c>
      <c r="D946" t="s">
        <v>14</v>
      </c>
      <c r="E946" s="207"/>
      <c r="F946" s="207">
        <v>60</v>
      </c>
      <c r="G946" s="2">
        <f t="shared" si="14"/>
        <v>155.30000000000001</v>
      </c>
      <c r="I946" s="422"/>
      <c r="J946" t="s">
        <v>15</v>
      </c>
      <c r="K946" s="207">
        <v>5</v>
      </c>
    </row>
    <row r="947" spans="1:12">
      <c r="A947" s="70">
        <v>45995</v>
      </c>
      <c r="B947" s="422">
        <v>32195</v>
      </c>
      <c r="C947" s="422" t="s">
        <v>26</v>
      </c>
      <c r="D947" t="s">
        <v>15</v>
      </c>
      <c r="E947" s="207"/>
      <c r="F947" s="207">
        <v>5</v>
      </c>
      <c r="G947" s="2">
        <f t="shared" si="14"/>
        <v>150.30000000000001</v>
      </c>
      <c r="I947" s="422"/>
      <c r="J947">
        <v>220</v>
      </c>
      <c r="K947" s="207">
        <f>SUM(K935:K946)</f>
        <v>205</v>
      </c>
      <c r="L947" s="28">
        <f>J947-K947</f>
        <v>15</v>
      </c>
    </row>
    <row r="948" spans="1:12">
      <c r="A948" s="70">
        <v>46069</v>
      </c>
      <c r="B948" s="422">
        <v>32512</v>
      </c>
      <c r="C948" s="422" t="s">
        <v>26</v>
      </c>
      <c r="D948" t="s">
        <v>12</v>
      </c>
      <c r="E948" s="207"/>
      <c r="F948" s="207">
        <v>31.3</v>
      </c>
      <c r="G948" s="2">
        <f t="shared" si="14"/>
        <v>119.00000000000001</v>
      </c>
      <c r="I948" s="422"/>
      <c r="J948"/>
      <c r="K948" s="207"/>
      <c r="L948" s="28"/>
    </row>
    <row r="949" spans="1:12">
      <c r="A949" s="70">
        <v>46069</v>
      </c>
      <c r="B949" s="422">
        <v>32512</v>
      </c>
      <c r="C949" s="422" t="s">
        <v>26</v>
      </c>
      <c r="D949" t="s">
        <v>13</v>
      </c>
      <c r="E949" s="207"/>
      <c r="F949" s="207">
        <v>6</v>
      </c>
      <c r="G949" s="2">
        <f t="shared" si="14"/>
        <v>113.00000000000001</v>
      </c>
      <c r="I949" s="422"/>
      <c r="J949"/>
      <c r="K949" s="207"/>
      <c r="L949" s="28"/>
    </row>
    <row r="950" spans="1:12">
      <c r="A950" s="81">
        <v>46022</v>
      </c>
      <c r="B950" s="421" t="s">
        <v>10</v>
      </c>
      <c r="C950" s="421" t="s">
        <v>27</v>
      </c>
      <c r="D950" t="s">
        <v>12</v>
      </c>
      <c r="E950" s="20">
        <v>31.8</v>
      </c>
      <c r="G950" s="2">
        <f t="shared" si="14"/>
        <v>144.80000000000001</v>
      </c>
      <c r="I950" s="422"/>
      <c r="J950"/>
      <c r="K950" s="207"/>
    </row>
    <row r="951" spans="1:12">
      <c r="A951" s="70"/>
      <c r="B951" s="422"/>
      <c r="C951" s="422"/>
      <c r="D951" t="s">
        <v>13</v>
      </c>
      <c r="E951" s="20">
        <v>6</v>
      </c>
      <c r="G951" s="2">
        <f t="shared" si="14"/>
        <v>150.80000000000001</v>
      </c>
      <c r="J951" s="422"/>
    </row>
    <row r="952" spans="1:12">
      <c r="A952" s="70"/>
      <c r="B952" s="422"/>
      <c r="C952" s="422"/>
      <c r="D952" t="s">
        <v>14</v>
      </c>
      <c r="E952" s="207">
        <v>60</v>
      </c>
      <c r="G952" s="2">
        <f t="shared" si="14"/>
        <v>210.8</v>
      </c>
      <c r="I952" s="441" t="s">
        <v>661</v>
      </c>
      <c r="J952" s="441"/>
      <c r="K952" s="441"/>
    </row>
    <row r="953" spans="1:12">
      <c r="A953" s="70"/>
      <c r="B953" s="422"/>
      <c r="C953" s="422"/>
      <c r="D953" t="s">
        <v>15</v>
      </c>
      <c r="E953" s="207">
        <v>5</v>
      </c>
      <c r="G953" s="2">
        <f t="shared" si="14"/>
        <v>215.8</v>
      </c>
      <c r="H953" s="9">
        <v>2025</v>
      </c>
      <c r="I953" s="421" t="s">
        <v>26</v>
      </c>
      <c r="J953" t="s">
        <v>12</v>
      </c>
      <c r="K953" s="20">
        <v>31.3</v>
      </c>
    </row>
    <row r="954" spans="1:12">
      <c r="A954" s="70">
        <v>45995</v>
      </c>
      <c r="B954" s="422">
        <v>32195</v>
      </c>
      <c r="C954" s="422" t="s">
        <v>27</v>
      </c>
      <c r="D954" t="s">
        <v>14</v>
      </c>
      <c r="E954" s="207"/>
      <c r="F954" s="207">
        <v>60</v>
      </c>
      <c r="G954" s="2">
        <f t="shared" si="14"/>
        <v>155.80000000000001</v>
      </c>
      <c r="I954" s="422"/>
      <c r="J954" t="s">
        <v>13</v>
      </c>
      <c r="K954" s="20">
        <v>6</v>
      </c>
    </row>
    <row r="955" spans="1:12">
      <c r="A955" s="70">
        <v>45995</v>
      </c>
      <c r="B955" s="422">
        <v>32195</v>
      </c>
      <c r="C955" s="422" t="s">
        <v>27</v>
      </c>
      <c r="D955" t="s">
        <v>15</v>
      </c>
      <c r="E955" s="207"/>
      <c r="F955" s="207">
        <v>5</v>
      </c>
      <c r="G955" s="2">
        <f t="shared" si="14"/>
        <v>150.80000000000001</v>
      </c>
      <c r="I955" s="421" t="s">
        <v>27</v>
      </c>
      <c r="J955" t="s">
        <v>12</v>
      </c>
      <c r="K955" s="20">
        <v>31.8</v>
      </c>
    </row>
    <row r="956" spans="1:12">
      <c r="A956" s="70">
        <v>46069</v>
      </c>
      <c r="B956" s="422">
        <v>32512</v>
      </c>
      <c r="C956" s="422" t="s">
        <v>27</v>
      </c>
      <c r="D956" t="s">
        <v>12</v>
      </c>
      <c r="E956" s="207"/>
      <c r="F956" s="207">
        <v>31.8</v>
      </c>
      <c r="G956" s="2">
        <f t="shared" si="14"/>
        <v>119.00000000000001</v>
      </c>
      <c r="I956" s="421"/>
      <c r="J956"/>
      <c r="K956" s="20"/>
    </row>
    <row r="957" spans="1:12">
      <c r="A957" s="70">
        <v>46069</v>
      </c>
      <c r="B957" s="422">
        <v>32512</v>
      </c>
      <c r="C957" s="422" t="s">
        <v>27</v>
      </c>
      <c r="D957" t="s">
        <v>13</v>
      </c>
      <c r="E957" s="207"/>
      <c r="F957" s="207">
        <v>6</v>
      </c>
      <c r="G957" s="2">
        <f t="shared" si="14"/>
        <v>113.00000000000001</v>
      </c>
      <c r="I957" s="421"/>
      <c r="J957"/>
      <c r="K957" s="20"/>
    </row>
    <row r="958" spans="1:12">
      <c r="A958" s="81">
        <v>46053</v>
      </c>
      <c r="B958" s="421" t="s">
        <v>10</v>
      </c>
      <c r="C958" s="421" t="s">
        <v>11</v>
      </c>
      <c r="D958" t="s">
        <v>12</v>
      </c>
      <c r="E958" s="20">
        <v>30.9</v>
      </c>
      <c r="G958" s="2">
        <f t="shared" si="14"/>
        <v>143.9</v>
      </c>
      <c r="I958" s="422"/>
      <c r="J958" t="s">
        <v>13</v>
      </c>
      <c r="K958" s="20">
        <v>6</v>
      </c>
    </row>
    <row r="959" spans="1:12">
      <c r="A959" s="70"/>
      <c r="B959" s="422"/>
      <c r="C959" s="422"/>
      <c r="D959" t="s">
        <v>13</v>
      </c>
      <c r="E959" s="20">
        <v>5</v>
      </c>
      <c r="G959" s="2">
        <f t="shared" si="14"/>
        <v>148.9</v>
      </c>
      <c r="H959" s="9">
        <v>2025</v>
      </c>
      <c r="I959" s="421" t="s">
        <v>11</v>
      </c>
      <c r="J959" t="s">
        <v>12</v>
      </c>
      <c r="K959" s="20">
        <v>30.9</v>
      </c>
      <c r="L959" s="28"/>
    </row>
    <row r="960" spans="1:12">
      <c r="A960" s="70"/>
      <c r="B960" s="422"/>
      <c r="C960" s="422"/>
      <c r="D960" t="s">
        <v>14</v>
      </c>
      <c r="E960" s="207">
        <v>60</v>
      </c>
      <c r="G960" s="2">
        <f t="shared" si="14"/>
        <v>208.9</v>
      </c>
      <c r="I960" s="422"/>
      <c r="J960" t="s">
        <v>13</v>
      </c>
      <c r="K960" s="20">
        <v>5</v>
      </c>
    </row>
    <row r="961" spans="1:12">
      <c r="A961" s="70"/>
      <c r="B961" s="422"/>
      <c r="C961" s="422"/>
      <c r="D961" t="s">
        <v>15</v>
      </c>
      <c r="E961" s="207">
        <v>5</v>
      </c>
      <c r="G961" s="2">
        <f t="shared" si="14"/>
        <v>213.9</v>
      </c>
      <c r="J961" s="422">
        <v>150</v>
      </c>
      <c r="K961" s="20">
        <f>SUM(K953:K960)</f>
        <v>111</v>
      </c>
      <c r="L961" s="20">
        <f>J961-K961</f>
        <v>39</v>
      </c>
    </row>
    <row r="962" spans="1:12">
      <c r="B962" s="422"/>
      <c r="C962" s="422"/>
      <c r="D962" t="s">
        <v>104</v>
      </c>
      <c r="E962" s="207">
        <v>10</v>
      </c>
      <c r="G962" s="2">
        <f t="shared" si="14"/>
        <v>223.9</v>
      </c>
      <c r="J962" s="422"/>
    </row>
    <row r="963" spans="1:12">
      <c r="B963" s="422"/>
      <c r="C963" s="422"/>
      <c r="D963" s="388" t="s">
        <v>205</v>
      </c>
      <c r="E963" s="389">
        <v>28.3</v>
      </c>
      <c r="G963" s="2">
        <f t="shared" si="14"/>
        <v>252.20000000000002</v>
      </c>
      <c r="J963" s="422"/>
    </row>
    <row r="964" spans="1:12">
      <c r="A964" s="3">
        <v>45964</v>
      </c>
      <c r="B964" s="422">
        <v>31848</v>
      </c>
      <c r="C964" s="422" t="s">
        <v>11</v>
      </c>
      <c r="D964" t="s">
        <v>12</v>
      </c>
      <c r="F964" s="2">
        <v>30.9</v>
      </c>
      <c r="G964" s="2">
        <f t="shared" si="14"/>
        <v>221.3</v>
      </c>
      <c r="J964" s="422"/>
    </row>
    <row r="965" spans="1:12">
      <c r="A965" s="3">
        <v>45964</v>
      </c>
      <c r="B965" s="422">
        <v>31848</v>
      </c>
      <c r="C965" s="422" t="s">
        <v>11</v>
      </c>
      <c r="D965" t="s">
        <v>13</v>
      </c>
      <c r="F965" s="2">
        <v>5</v>
      </c>
      <c r="G965" s="2">
        <f t="shared" si="14"/>
        <v>216.3</v>
      </c>
      <c r="J965" s="422"/>
    </row>
    <row r="966" spans="1:12">
      <c r="A966" s="3">
        <v>46079</v>
      </c>
      <c r="B966" s="422">
        <v>32571</v>
      </c>
      <c r="C966" s="422" t="s">
        <v>11</v>
      </c>
      <c r="D966" t="s">
        <v>14</v>
      </c>
      <c r="F966" s="2">
        <v>60</v>
      </c>
      <c r="G966" s="2">
        <f t="shared" si="14"/>
        <v>156.30000000000001</v>
      </c>
      <c r="J966" s="422"/>
    </row>
    <row r="967" spans="1:12">
      <c r="A967" s="3">
        <v>46079</v>
      </c>
      <c r="B967" s="422">
        <v>32571</v>
      </c>
      <c r="C967" s="422" t="s">
        <v>11</v>
      </c>
      <c r="D967" t="s">
        <v>15</v>
      </c>
      <c r="F967" s="2">
        <v>5</v>
      </c>
      <c r="G967" s="2">
        <f t="shared" si="14"/>
        <v>151.30000000000001</v>
      </c>
      <c r="J967" s="422"/>
    </row>
    <row r="968" spans="1:12">
      <c r="A968" s="3">
        <v>46079</v>
      </c>
      <c r="B968" s="422">
        <v>32571</v>
      </c>
      <c r="C968" s="422" t="s">
        <v>11</v>
      </c>
      <c r="D968" t="s">
        <v>104</v>
      </c>
      <c r="F968" s="2">
        <v>10</v>
      </c>
      <c r="G968" s="2">
        <f t="shared" si="14"/>
        <v>141.30000000000001</v>
      </c>
      <c r="I968" s="441" t="s">
        <v>661</v>
      </c>
      <c r="J968" s="441"/>
      <c r="K968" s="441"/>
    </row>
    <row r="969" spans="1:12">
      <c r="A969" s="31">
        <v>46081</v>
      </c>
      <c r="B969" s="421" t="s">
        <v>10</v>
      </c>
      <c r="C969" s="421" t="s">
        <v>17</v>
      </c>
      <c r="D969" t="s">
        <v>12</v>
      </c>
      <c r="E969" s="2">
        <v>30.4</v>
      </c>
      <c r="G969" s="2">
        <f t="shared" si="14"/>
        <v>171.70000000000002</v>
      </c>
      <c r="H969" s="421">
        <v>2025</v>
      </c>
      <c r="I969" s="421" t="s">
        <v>26</v>
      </c>
      <c r="J969" s="35" t="s">
        <v>660</v>
      </c>
      <c r="K969" s="209">
        <v>113</v>
      </c>
    </row>
    <row r="970" spans="1:12">
      <c r="B970" s="422"/>
      <c r="C970" s="422"/>
      <c r="D970" t="s">
        <v>13</v>
      </c>
      <c r="E970" s="2">
        <v>10</v>
      </c>
      <c r="G970" s="2">
        <f t="shared" si="14"/>
        <v>181.70000000000002</v>
      </c>
      <c r="H970" s="421">
        <v>2026</v>
      </c>
      <c r="I970" s="421" t="s">
        <v>11</v>
      </c>
      <c r="J970" s="388" t="s">
        <v>205</v>
      </c>
      <c r="K970" s="389">
        <v>28.3</v>
      </c>
    </row>
    <row r="971" spans="1:12">
      <c r="B971" s="422"/>
      <c r="C971" s="422"/>
      <c r="D971" t="s">
        <v>14</v>
      </c>
      <c r="E971" s="207">
        <v>56</v>
      </c>
      <c r="G971" s="2">
        <f t="shared" si="14"/>
        <v>237.70000000000002</v>
      </c>
      <c r="J971"/>
      <c r="K971" s="114">
        <f>SUM(K969:K970)</f>
        <v>141.30000000000001</v>
      </c>
    </row>
    <row r="972" spans="1:12">
      <c r="B972" s="422"/>
      <c r="C972" s="422"/>
      <c r="D972" t="s">
        <v>15</v>
      </c>
      <c r="E972" s="207">
        <v>5</v>
      </c>
      <c r="G972" s="2">
        <f t="shared" si="14"/>
        <v>242.70000000000002</v>
      </c>
      <c r="I972" s="421"/>
      <c r="J972"/>
      <c r="K972" s="20"/>
    </row>
    <row r="973" spans="1:12">
      <c r="A973" s="3">
        <v>45964</v>
      </c>
      <c r="B973" s="422">
        <v>31848</v>
      </c>
      <c r="C973" s="422" t="s">
        <v>17</v>
      </c>
      <c r="D973" t="s">
        <v>13</v>
      </c>
      <c r="F973" s="2">
        <v>1.7</v>
      </c>
      <c r="G973" s="2">
        <f t="shared" si="14"/>
        <v>241.00000000000003</v>
      </c>
      <c r="J973" s="422"/>
    </row>
    <row r="974" spans="1:12">
      <c r="A974" s="3">
        <v>46069</v>
      </c>
      <c r="B974" s="422">
        <v>32512</v>
      </c>
      <c r="C974" s="422" t="s">
        <v>17</v>
      </c>
      <c r="D974" t="s">
        <v>12</v>
      </c>
      <c r="F974" s="2">
        <v>30.4</v>
      </c>
      <c r="G974" s="2">
        <f t="shared" si="14"/>
        <v>210.60000000000002</v>
      </c>
      <c r="I974" s="421"/>
      <c r="J974"/>
      <c r="K974" s="212"/>
    </row>
    <row r="975" spans="1:12">
      <c r="A975" s="3">
        <v>46069</v>
      </c>
      <c r="B975" s="422">
        <v>32512</v>
      </c>
      <c r="C975" s="422" t="s">
        <v>17</v>
      </c>
      <c r="D975" t="s">
        <v>13</v>
      </c>
      <c r="F975" s="2">
        <v>5</v>
      </c>
      <c r="G975" s="2">
        <f t="shared" si="14"/>
        <v>205.60000000000002</v>
      </c>
      <c r="J975"/>
      <c r="K975" s="212"/>
    </row>
    <row r="976" spans="1:12">
      <c r="A976" s="3">
        <v>46069</v>
      </c>
      <c r="B976" s="422">
        <v>32512</v>
      </c>
      <c r="C976" s="422" t="s">
        <v>17</v>
      </c>
      <c r="D976" t="s">
        <v>13</v>
      </c>
      <c r="F976" s="2">
        <v>0.5</v>
      </c>
      <c r="G976" s="2">
        <f t="shared" ref="G976:G991" si="15">+G975+E976-F976</f>
        <v>205.10000000000002</v>
      </c>
      <c r="J976"/>
      <c r="K976" s="212"/>
    </row>
    <row r="977" spans="1:11">
      <c r="A977" s="3">
        <v>46079</v>
      </c>
      <c r="B977" s="422">
        <v>32571</v>
      </c>
      <c r="C977" s="422" t="s">
        <v>17</v>
      </c>
      <c r="D977" t="s">
        <v>14</v>
      </c>
      <c r="F977" s="2">
        <v>56</v>
      </c>
      <c r="G977" s="2">
        <f t="shared" si="15"/>
        <v>149.10000000000002</v>
      </c>
      <c r="J977" s="422"/>
      <c r="K977" s="20"/>
    </row>
    <row r="978" spans="1:11">
      <c r="A978" s="3">
        <v>46079</v>
      </c>
      <c r="B978" s="422">
        <v>32571</v>
      </c>
      <c r="C978" s="422" t="s">
        <v>17</v>
      </c>
      <c r="D978" t="s">
        <v>15</v>
      </c>
      <c r="F978" s="2">
        <v>5</v>
      </c>
      <c r="G978" s="2">
        <f t="shared" si="15"/>
        <v>144.10000000000002</v>
      </c>
      <c r="J978" s="422"/>
    </row>
    <row r="979" spans="1:11">
      <c r="A979" s="3">
        <v>46099</v>
      </c>
      <c r="B979" s="422">
        <v>32693</v>
      </c>
      <c r="C979" s="422" t="s">
        <v>17</v>
      </c>
      <c r="D979" t="s">
        <v>13</v>
      </c>
      <c r="F979" s="2">
        <v>2.8</v>
      </c>
      <c r="G979" s="2">
        <f t="shared" si="15"/>
        <v>141.30000000000001</v>
      </c>
      <c r="J979" s="422"/>
    </row>
    <row r="980" spans="1:11" ht="14.25" customHeight="1">
      <c r="A980" s="31">
        <v>46112</v>
      </c>
      <c r="B980" s="421" t="s">
        <v>10</v>
      </c>
      <c r="C980" s="421" t="s">
        <v>18</v>
      </c>
      <c r="D980" t="s">
        <v>12</v>
      </c>
      <c r="E980" s="2">
        <v>32</v>
      </c>
      <c r="G980" s="2">
        <f t="shared" si="15"/>
        <v>173.3</v>
      </c>
      <c r="J980" s="422"/>
    </row>
    <row r="981" spans="1:11">
      <c r="B981" s="422"/>
      <c r="C981" s="422"/>
      <c r="D981" t="s">
        <v>13</v>
      </c>
      <c r="E981" s="2">
        <v>6</v>
      </c>
      <c r="G981" s="2">
        <f t="shared" si="15"/>
        <v>179.3</v>
      </c>
      <c r="J981" s="422"/>
    </row>
    <row r="982" spans="1:11">
      <c r="B982" s="422"/>
      <c r="C982" s="422"/>
      <c r="D982" t="s">
        <v>14</v>
      </c>
      <c r="E982" s="207">
        <v>60</v>
      </c>
      <c r="G982" s="2">
        <f t="shared" si="15"/>
        <v>239.3</v>
      </c>
      <c r="J982" s="422"/>
    </row>
    <row r="983" spans="1:11">
      <c r="B983" s="422"/>
      <c r="C983" s="422"/>
      <c r="D983" t="s">
        <v>15</v>
      </c>
      <c r="E983" s="207">
        <v>5</v>
      </c>
      <c r="G983" s="2">
        <f t="shared" si="15"/>
        <v>244.3</v>
      </c>
      <c r="J983" s="422"/>
    </row>
    <row r="984" spans="1:11">
      <c r="B984" s="422"/>
      <c r="C984" s="422"/>
      <c r="D984" s="35" t="s">
        <v>309</v>
      </c>
      <c r="E984" s="209">
        <v>113</v>
      </c>
      <c r="G984" s="2">
        <f>+G983+E984-F984</f>
        <v>357.3</v>
      </c>
      <c r="J984" s="422"/>
    </row>
    <row r="985" spans="1:11">
      <c r="A985" s="3">
        <v>46079</v>
      </c>
      <c r="B985" s="422">
        <v>32571</v>
      </c>
      <c r="C985" s="422" t="s">
        <v>18</v>
      </c>
      <c r="D985" t="s">
        <v>14</v>
      </c>
      <c r="F985" s="2">
        <v>60</v>
      </c>
      <c r="G985" s="2">
        <f>+G984+E985-F985</f>
        <v>297.3</v>
      </c>
      <c r="J985" s="422"/>
    </row>
    <row r="986" spans="1:11">
      <c r="A986" s="3">
        <v>46079</v>
      </c>
      <c r="B986" s="422">
        <v>32571</v>
      </c>
      <c r="C986" s="422" t="s">
        <v>18</v>
      </c>
      <c r="D986" t="s">
        <v>15</v>
      </c>
      <c r="F986" s="2">
        <v>5</v>
      </c>
      <c r="G986" s="2">
        <f t="shared" si="15"/>
        <v>292.3</v>
      </c>
      <c r="J986" s="422"/>
    </row>
    <row r="987" spans="1:11">
      <c r="B987" s="422"/>
      <c r="C987" s="422"/>
      <c r="G987" s="2">
        <f t="shared" si="15"/>
        <v>292.3</v>
      </c>
      <c r="J987" s="422"/>
    </row>
    <row r="988" spans="1:11">
      <c r="B988" s="422"/>
      <c r="C988" s="422"/>
      <c r="G988" s="2">
        <f t="shared" si="15"/>
        <v>292.3</v>
      </c>
      <c r="J988" s="422"/>
    </row>
    <row r="989" spans="1:11">
      <c r="B989" s="422"/>
      <c r="C989" s="422"/>
      <c r="G989" s="2">
        <f t="shared" si="15"/>
        <v>292.3</v>
      </c>
      <c r="J989" s="422"/>
    </row>
    <row r="990" spans="1:11">
      <c r="B990" s="422"/>
      <c r="C990" s="422"/>
      <c r="G990" s="2">
        <f t="shared" si="15"/>
        <v>292.3</v>
      </c>
      <c r="J990" s="422"/>
    </row>
    <row r="991" spans="1:11">
      <c r="B991" s="422"/>
      <c r="C991" s="422"/>
      <c r="G991" s="2">
        <f t="shared" si="15"/>
        <v>292.3</v>
      </c>
      <c r="J991" s="422"/>
    </row>
    <row r="992" spans="1:11">
      <c r="B992" s="422"/>
      <c r="C992" s="422"/>
      <c r="G992" s="2">
        <f t="shared" ref="G992:G1001" si="16">+G991+E992-F992</f>
        <v>292.3</v>
      </c>
      <c r="J992" s="422"/>
    </row>
    <row r="993" spans="2:10">
      <c r="B993" s="422"/>
      <c r="C993" s="422"/>
      <c r="G993" s="2">
        <f t="shared" si="16"/>
        <v>292.3</v>
      </c>
      <c r="J993" s="422"/>
    </row>
    <row r="994" spans="2:10">
      <c r="B994" s="422"/>
      <c r="C994" s="422"/>
      <c r="G994" s="2">
        <f t="shared" si="16"/>
        <v>292.3</v>
      </c>
      <c r="J994" s="422"/>
    </row>
    <row r="995" spans="2:10">
      <c r="B995" s="422"/>
      <c r="C995" s="422"/>
      <c r="G995" s="2">
        <f t="shared" si="16"/>
        <v>292.3</v>
      </c>
      <c r="J995" s="422"/>
    </row>
    <row r="996" spans="2:10">
      <c r="B996" s="422"/>
      <c r="C996" s="422"/>
      <c r="G996" s="2">
        <f t="shared" si="16"/>
        <v>292.3</v>
      </c>
      <c r="J996" s="422"/>
    </row>
    <row r="997" spans="2:10">
      <c r="B997" s="422"/>
      <c r="C997" s="422"/>
      <c r="G997" s="2">
        <f t="shared" si="16"/>
        <v>292.3</v>
      </c>
      <c r="J997" s="422"/>
    </row>
    <row r="998" spans="2:10">
      <c r="B998" s="422"/>
      <c r="C998" s="422"/>
      <c r="G998" s="2">
        <f t="shared" si="16"/>
        <v>292.3</v>
      </c>
      <c r="J998" s="422"/>
    </row>
    <row r="999" spans="2:10">
      <c r="B999" s="422"/>
      <c r="C999" s="422"/>
      <c r="G999" s="2">
        <f t="shared" si="16"/>
        <v>292.3</v>
      </c>
      <c r="J999" s="422"/>
    </row>
    <row r="1000" spans="2:10">
      <c r="B1000" s="422"/>
      <c r="C1000" s="422"/>
      <c r="G1000" s="2">
        <f t="shared" si="16"/>
        <v>292.3</v>
      </c>
      <c r="J1000" s="422"/>
    </row>
    <row r="1001" spans="2:10">
      <c r="B1001" s="422"/>
      <c r="C1001" s="422"/>
      <c r="G1001" s="2">
        <f t="shared" si="16"/>
        <v>292.3</v>
      </c>
      <c r="J1001" s="422"/>
    </row>
    <row r="1002" spans="2:10">
      <c r="B1002" s="422"/>
      <c r="C1002" s="422"/>
      <c r="G1002" s="2">
        <f>+G1001+E1002-F1002</f>
        <v>292.3</v>
      </c>
      <c r="J1002" s="422"/>
    </row>
    <row r="1003" spans="2:10">
      <c r="B1003" s="422"/>
      <c r="C1003" s="422"/>
      <c r="G1003" s="2">
        <f>+G1002+E1003-F1003</f>
        <v>292.3</v>
      </c>
      <c r="J1003" s="422"/>
    </row>
    <row r="1004" spans="2:10">
      <c r="B1004" s="422"/>
      <c r="C1004" s="422"/>
      <c r="G1004" s="2">
        <f>+G1003+E1004-F1004</f>
        <v>292.3</v>
      </c>
      <c r="J1004" s="422"/>
    </row>
    <row r="1005" spans="2:10">
      <c r="B1005" s="422"/>
      <c r="C1005" s="422"/>
      <c r="G1005" s="2">
        <f>+G1004+E1005-F1005</f>
        <v>292.3</v>
      </c>
      <c r="J1005" s="422"/>
    </row>
    <row r="1006" spans="2:10">
      <c r="B1006" s="422"/>
      <c r="C1006" s="422"/>
      <c r="G1006" s="2">
        <f>+G1005+E1006-F1006</f>
        <v>292.3</v>
      </c>
      <c r="J1006" s="422"/>
    </row>
    <row r="1007" spans="2:10">
      <c r="B1007" s="422"/>
      <c r="C1007" s="422"/>
      <c r="G1007" s="2">
        <f>+G1006+E1007-F1007</f>
        <v>292.3</v>
      </c>
      <c r="J1007" s="422"/>
    </row>
    <row r="1008" spans="2:10">
      <c r="B1008" s="422"/>
      <c r="C1008" s="422"/>
      <c r="G1008" s="2">
        <f>+G1007+E1008-F1008</f>
        <v>292.3</v>
      </c>
      <c r="J1008" s="422"/>
    </row>
    <row r="1009" spans="2:10">
      <c r="B1009" s="422"/>
      <c r="C1009" s="422"/>
      <c r="G1009" s="2">
        <f>+G1008+E1009-F1009</f>
        <v>292.3</v>
      </c>
      <c r="J1009" s="422"/>
    </row>
    <row r="1010" spans="2:10">
      <c r="B1010" s="422"/>
      <c r="C1010" s="422"/>
      <c r="G1010" s="2">
        <f>+G1009+E1010-F1010</f>
        <v>292.3</v>
      </c>
      <c r="J1010" s="422"/>
    </row>
    <row r="1011" spans="2:10">
      <c r="B1011" s="422"/>
      <c r="C1011" s="422"/>
      <c r="G1011" s="2">
        <f>+G1010+E1011-F1011</f>
        <v>292.3</v>
      </c>
      <c r="J1011" s="422"/>
    </row>
    <row r="1012" spans="2:10">
      <c r="B1012" s="422"/>
      <c r="C1012" s="422"/>
      <c r="G1012" s="2">
        <f>+G1011+E1012-F1012</f>
        <v>292.3</v>
      </c>
      <c r="J1012" s="422"/>
    </row>
    <row r="1013" spans="2:10">
      <c r="B1013" s="422"/>
      <c r="C1013" s="422"/>
      <c r="G1013" s="2">
        <f>+G1012+E1013-F1013</f>
        <v>292.3</v>
      </c>
      <c r="J1013" s="422"/>
    </row>
    <row r="1014" spans="2:10">
      <c r="B1014" s="422"/>
      <c r="C1014" s="422"/>
      <c r="G1014" s="2">
        <f>+G1013+E1014-F1014</f>
        <v>292.3</v>
      </c>
      <c r="J1014" s="422"/>
    </row>
    <row r="1015" spans="2:10">
      <c r="B1015" s="422"/>
      <c r="C1015" s="422"/>
      <c r="G1015" s="2">
        <f>+G1014+E1015-F1015</f>
        <v>292.3</v>
      </c>
      <c r="J1015" s="422"/>
    </row>
    <row r="1016" spans="2:10">
      <c r="B1016" s="422"/>
      <c r="C1016" s="422"/>
      <c r="G1016" s="2">
        <f>+G1015+E1016-F1016</f>
        <v>292.3</v>
      </c>
      <c r="J1016" s="422"/>
    </row>
    <row r="1017" spans="2:10">
      <c r="B1017" s="422"/>
      <c r="C1017" s="422"/>
      <c r="G1017" s="2">
        <f>+G1016+E1017-F1017</f>
        <v>292.3</v>
      </c>
      <c r="J1017" s="422"/>
    </row>
    <row r="1018" spans="2:10">
      <c r="B1018" s="422"/>
      <c r="C1018" s="422"/>
      <c r="G1018" s="2">
        <f>+G1017+E1018-F1018</f>
        <v>292.3</v>
      </c>
      <c r="J1018" s="422"/>
    </row>
    <row r="1019" spans="2:10">
      <c r="B1019" s="422"/>
      <c r="C1019" s="422"/>
      <c r="G1019" s="2">
        <f>+G1018+E1019-F1019</f>
        <v>292.3</v>
      </c>
      <c r="J1019" s="422"/>
    </row>
    <row r="1020" spans="2:10">
      <c r="B1020" s="422"/>
      <c r="C1020" s="422"/>
      <c r="G1020" s="2">
        <f>+G1019+E1020-F1020</f>
        <v>292.3</v>
      </c>
      <c r="J1020" s="422"/>
    </row>
    <row r="1021" spans="2:10">
      <c r="B1021" s="422"/>
      <c r="C1021" s="422"/>
      <c r="G1021" s="2">
        <f>+G1020+E1021-F1021</f>
        <v>292.3</v>
      </c>
      <c r="J1021" s="422"/>
    </row>
    <row r="1022" spans="2:10">
      <c r="B1022" s="422"/>
      <c r="C1022" s="422"/>
      <c r="G1022" s="2">
        <f>+G1021+E1022-F1022</f>
        <v>292.3</v>
      </c>
      <c r="J1022" s="422"/>
    </row>
    <row r="1023" spans="2:10">
      <c r="B1023" s="422"/>
      <c r="C1023" s="422"/>
      <c r="G1023" s="2">
        <f>+G1022+E1023-F1023</f>
        <v>292.3</v>
      </c>
      <c r="J1023" s="422"/>
    </row>
    <row r="1024" spans="2:10">
      <c r="B1024" s="422"/>
      <c r="C1024" s="422"/>
      <c r="G1024" s="2">
        <f>+G1023+E1024-F1024</f>
        <v>292.3</v>
      </c>
      <c r="J1024" s="422"/>
    </row>
    <row r="1025" spans="2:10">
      <c r="B1025" s="422"/>
      <c r="C1025" s="422"/>
      <c r="G1025" s="2">
        <f>+G1024+E1025-F1025</f>
        <v>292.3</v>
      </c>
      <c r="J1025" s="422"/>
    </row>
    <row r="1026" spans="2:10">
      <c r="B1026" s="422"/>
      <c r="C1026" s="422"/>
      <c r="G1026" s="2">
        <f>+G1025+E1026-F1026</f>
        <v>292.3</v>
      </c>
      <c r="J1026" s="422"/>
    </row>
    <row r="1027" spans="2:10">
      <c r="B1027" s="422"/>
      <c r="C1027" s="422"/>
      <c r="G1027" s="2">
        <f>+G1026+E1027-F1027</f>
        <v>292.3</v>
      </c>
      <c r="J1027" s="422"/>
    </row>
    <row r="1028" spans="2:10">
      <c r="B1028" s="422"/>
      <c r="C1028" s="422"/>
      <c r="G1028" s="2">
        <f>+G1027+E1028-F1028</f>
        <v>292.3</v>
      </c>
      <c r="J1028" s="422"/>
    </row>
    <row r="1029" spans="2:10">
      <c r="B1029" s="422"/>
      <c r="C1029" s="422"/>
      <c r="G1029" s="2">
        <f>+G1028+E1029-F1029</f>
        <v>292.3</v>
      </c>
      <c r="J1029" s="422"/>
    </row>
    <row r="1030" spans="2:10">
      <c r="B1030" s="422"/>
      <c r="C1030" s="422"/>
      <c r="G1030" s="2">
        <f>+G1029+E1030-F1030</f>
        <v>292.3</v>
      </c>
      <c r="J1030" s="422"/>
    </row>
    <row r="1031" spans="2:10">
      <c r="B1031" s="422"/>
      <c r="C1031" s="422"/>
      <c r="G1031" s="2">
        <f>+G1030+E1031-F1031</f>
        <v>292.3</v>
      </c>
      <c r="J1031" s="422"/>
    </row>
    <row r="1032" spans="2:10">
      <c r="B1032" s="422"/>
      <c r="C1032" s="422"/>
      <c r="G1032" s="2">
        <f>+G1031+E1032-F1032</f>
        <v>292.3</v>
      </c>
      <c r="J1032" s="422"/>
    </row>
    <row r="1033" spans="2:10">
      <c r="B1033" s="422"/>
      <c r="C1033" s="422"/>
      <c r="G1033" s="2">
        <f>+G1032+E1033-F1033</f>
        <v>292.3</v>
      </c>
      <c r="J1033" s="422"/>
    </row>
    <row r="1034" spans="2:10">
      <c r="B1034" s="422"/>
      <c r="C1034" s="422"/>
      <c r="G1034" s="2">
        <f>+G1033+E1034-F1034</f>
        <v>292.3</v>
      </c>
      <c r="J1034" s="422"/>
    </row>
    <row r="1035" spans="2:10">
      <c r="B1035" s="422"/>
      <c r="C1035" s="422"/>
      <c r="G1035" s="2">
        <f>+G1034+E1035-F1035</f>
        <v>292.3</v>
      </c>
      <c r="J1035" s="422"/>
    </row>
    <row r="1036" spans="2:10">
      <c r="B1036" s="422"/>
      <c r="C1036" s="422"/>
      <c r="G1036" s="2">
        <f>+G1035+E1036-F1036</f>
        <v>292.3</v>
      </c>
      <c r="J1036" s="422"/>
    </row>
    <row r="1037" spans="2:10">
      <c r="B1037" s="422"/>
      <c r="C1037" s="422"/>
      <c r="G1037" s="2">
        <f>+G1036+E1037-F1037</f>
        <v>292.3</v>
      </c>
      <c r="J1037" s="422"/>
    </row>
    <row r="1038" spans="2:10">
      <c r="B1038" s="422"/>
      <c r="C1038" s="422"/>
      <c r="G1038" s="2">
        <f>+G1037+E1038-F1038</f>
        <v>292.3</v>
      </c>
      <c r="J1038" s="422"/>
    </row>
    <row r="1039" spans="2:10">
      <c r="B1039" s="422"/>
      <c r="C1039" s="422"/>
      <c r="G1039" s="2">
        <f>+G1038+E1039-F1039</f>
        <v>292.3</v>
      </c>
      <c r="J1039" s="422"/>
    </row>
    <row r="1040" spans="2:10">
      <c r="B1040" s="422"/>
      <c r="C1040" s="422"/>
      <c r="G1040" s="2">
        <f>+G1039+E1040-F1040</f>
        <v>292.3</v>
      </c>
      <c r="J1040" s="422"/>
    </row>
    <row r="1041" spans="2:10">
      <c r="B1041" s="422"/>
      <c r="C1041" s="422"/>
      <c r="G1041" s="2">
        <f>+G1040+E1041-F1041</f>
        <v>292.3</v>
      </c>
      <c r="J1041" s="422"/>
    </row>
    <row r="1042" spans="2:10">
      <c r="B1042" s="422"/>
      <c r="C1042" s="422"/>
      <c r="G1042" s="2">
        <f>+G1041+E1042-F1042</f>
        <v>292.3</v>
      </c>
      <c r="J1042" s="422"/>
    </row>
    <row r="1043" spans="2:10">
      <c r="B1043" s="422"/>
      <c r="C1043" s="422"/>
      <c r="G1043" s="2">
        <f>+G1042+E1043-F1043</f>
        <v>292.3</v>
      </c>
      <c r="J1043" s="422"/>
    </row>
    <row r="1044" spans="2:10">
      <c r="B1044" s="422"/>
      <c r="C1044" s="422"/>
      <c r="G1044" s="2">
        <f>+G1043+E1044-F1044</f>
        <v>292.3</v>
      </c>
      <c r="J1044" s="422"/>
    </row>
    <row r="1045" spans="2:10">
      <c r="B1045" s="422"/>
      <c r="C1045" s="422"/>
      <c r="G1045" s="2">
        <f>+G1044+E1045-F1045</f>
        <v>292.3</v>
      </c>
      <c r="J1045" s="422"/>
    </row>
    <row r="1046" spans="2:10">
      <c r="B1046" s="422"/>
      <c r="C1046" s="422"/>
      <c r="G1046" s="2">
        <f>+G1045+E1046-F1046</f>
        <v>292.3</v>
      </c>
      <c r="J1046" s="422"/>
    </row>
    <row r="1047" spans="2:10">
      <c r="B1047" s="422"/>
      <c r="C1047" s="422"/>
      <c r="G1047" s="2">
        <f>+G1046+E1047-F1047</f>
        <v>292.3</v>
      </c>
      <c r="J1047" s="422"/>
    </row>
    <row r="1048" spans="2:10">
      <c r="B1048" s="422"/>
      <c r="C1048" s="422"/>
      <c r="G1048" s="2">
        <f>+G1047+E1048-F1048</f>
        <v>292.3</v>
      </c>
      <c r="J1048" s="422"/>
    </row>
    <row r="1049" spans="2:10">
      <c r="B1049" s="422"/>
      <c r="C1049" s="422"/>
      <c r="G1049" s="2">
        <f>+G1048+E1049-F1049</f>
        <v>292.3</v>
      </c>
      <c r="J1049" s="422"/>
    </row>
    <row r="1050" spans="2:10">
      <c r="B1050" s="422"/>
      <c r="C1050" s="422"/>
      <c r="G1050" s="2">
        <f>+G1049+E1050-F1050</f>
        <v>292.3</v>
      </c>
      <c r="J1050" s="422"/>
    </row>
    <row r="1051" spans="2:10">
      <c r="B1051" s="422"/>
      <c r="C1051" s="422"/>
      <c r="G1051" s="2">
        <f>+G1050+E1051-F1051</f>
        <v>292.3</v>
      </c>
      <c r="J1051" s="422"/>
    </row>
    <row r="1052" spans="2:10">
      <c r="B1052" s="422"/>
      <c r="C1052" s="422"/>
      <c r="G1052" s="2">
        <f>+G1051+E1052-F1052</f>
        <v>292.3</v>
      </c>
      <c r="J1052" s="422"/>
    </row>
    <row r="1053" spans="2:10">
      <c r="B1053" s="422"/>
      <c r="C1053" s="422"/>
      <c r="G1053" s="2">
        <f>+G1052+E1053-F1053</f>
        <v>292.3</v>
      </c>
      <c r="J1053" s="422"/>
    </row>
    <row r="1054" spans="2:10">
      <c r="B1054" s="422"/>
      <c r="C1054" s="422"/>
      <c r="G1054" s="2">
        <f>+G1053+E1054-F1054</f>
        <v>292.3</v>
      </c>
      <c r="J1054" s="422"/>
    </row>
    <row r="1055" spans="2:10">
      <c r="B1055" s="422"/>
      <c r="C1055" s="422"/>
      <c r="G1055" s="2">
        <f>+G1054+E1055-F1055</f>
        <v>292.3</v>
      </c>
      <c r="J1055" s="422"/>
    </row>
    <row r="1056" spans="2:10">
      <c r="B1056" s="422"/>
      <c r="C1056" s="422"/>
      <c r="G1056" s="2">
        <f>+G1055+E1056-F1056</f>
        <v>292.3</v>
      </c>
      <c r="J1056" s="422"/>
    </row>
    <row r="1057" spans="2:10">
      <c r="B1057" s="422"/>
      <c r="C1057" s="422"/>
      <c r="G1057" s="2">
        <f>+G1056+E1057-F1057</f>
        <v>292.3</v>
      </c>
      <c r="J1057" s="422"/>
    </row>
    <row r="1058" spans="2:10">
      <c r="B1058" s="422"/>
      <c r="C1058" s="422"/>
      <c r="G1058" s="2">
        <f>+G1057+E1058-F1058</f>
        <v>292.3</v>
      </c>
      <c r="J1058" s="422"/>
    </row>
    <row r="1059" spans="2:10">
      <c r="B1059" s="422"/>
      <c r="C1059" s="422"/>
      <c r="G1059" s="2">
        <f>+G1058+E1059-F1059</f>
        <v>292.3</v>
      </c>
      <c r="J1059" s="422"/>
    </row>
    <row r="1060" spans="2:10">
      <c r="B1060" s="422"/>
      <c r="C1060" s="422"/>
      <c r="G1060" s="2">
        <f>+G1059+E1060-F1060</f>
        <v>292.3</v>
      </c>
      <c r="J1060" s="422"/>
    </row>
    <row r="1061" spans="2:10">
      <c r="B1061" s="422"/>
      <c r="C1061" s="422"/>
      <c r="G1061" s="2">
        <f>+G1060+E1061-F1061</f>
        <v>292.3</v>
      </c>
      <c r="J1061" s="422"/>
    </row>
    <row r="1062" spans="2:10">
      <c r="B1062" s="422"/>
      <c r="C1062" s="422"/>
      <c r="G1062" s="2">
        <f>+G1061+E1062-F1062</f>
        <v>292.3</v>
      </c>
      <c r="J1062" s="422"/>
    </row>
    <row r="1063" spans="2:10">
      <c r="B1063" s="422"/>
      <c r="C1063" s="422"/>
      <c r="G1063" s="2">
        <f>+G1062+E1063-F1063</f>
        <v>292.3</v>
      </c>
      <c r="J1063" s="422"/>
    </row>
    <row r="1064" spans="2:10">
      <c r="B1064" s="422"/>
      <c r="C1064" s="422"/>
      <c r="G1064" s="2">
        <f>+G1063+E1064-F1064</f>
        <v>292.3</v>
      </c>
      <c r="J1064" s="422"/>
    </row>
    <row r="1065" spans="2:10">
      <c r="B1065" s="422"/>
      <c r="C1065" s="422"/>
      <c r="G1065" s="2">
        <f>+G1064+E1065-F1065</f>
        <v>292.3</v>
      </c>
      <c r="J1065" s="422"/>
    </row>
    <row r="1066" spans="2:10">
      <c r="B1066" s="422"/>
      <c r="C1066" s="422"/>
      <c r="G1066" s="2">
        <f>+G1065+E1066-F1066</f>
        <v>292.3</v>
      </c>
      <c r="J1066" s="422"/>
    </row>
    <row r="1067" spans="2:10">
      <c r="B1067" s="422"/>
      <c r="C1067" s="422"/>
      <c r="G1067" s="2">
        <f>+G1066+E1067-F1067</f>
        <v>292.3</v>
      </c>
      <c r="J1067" s="422"/>
    </row>
    <row r="1068" spans="2:10">
      <c r="B1068" s="422"/>
      <c r="C1068" s="422"/>
      <c r="G1068" s="2">
        <f>+G1067+E1068-F1068</f>
        <v>292.3</v>
      </c>
      <c r="J1068" s="422"/>
    </row>
    <row r="1069" spans="2:10">
      <c r="B1069" s="422"/>
      <c r="C1069" s="422"/>
      <c r="G1069" s="2">
        <f>+G1068+E1069-F1069</f>
        <v>292.3</v>
      </c>
      <c r="J1069" s="422"/>
    </row>
    <row r="1070" spans="2:10">
      <c r="B1070" s="422"/>
      <c r="C1070" s="422"/>
      <c r="G1070" s="2">
        <f>+G1069+E1070-F1070</f>
        <v>292.3</v>
      </c>
      <c r="J1070" s="422"/>
    </row>
    <row r="1071" spans="2:10">
      <c r="B1071" s="422"/>
      <c r="C1071" s="422"/>
      <c r="G1071" s="2">
        <f>+G1070+E1071-F1071</f>
        <v>292.3</v>
      </c>
      <c r="J1071" s="422"/>
    </row>
    <row r="1072" spans="2:10">
      <c r="B1072" s="422"/>
      <c r="C1072" s="422"/>
      <c r="G1072" s="2">
        <f>+G1071+E1072-F1072</f>
        <v>292.3</v>
      </c>
      <c r="J1072" s="422"/>
    </row>
    <row r="1073" spans="2:10">
      <c r="B1073" s="422"/>
      <c r="C1073" s="422"/>
      <c r="G1073" s="2">
        <f>+G1072+E1073-F1073</f>
        <v>292.3</v>
      </c>
      <c r="J1073" s="422"/>
    </row>
    <row r="1074" spans="2:10">
      <c r="B1074" s="422"/>
      <c r="C1074" s="422"/>
      <c r="G1074" s="2">
        <f>+G1073+E1074-F1074</f>
        <v>292.3</v>
      </c>
      <c r="J1074" s="422"/>
    </row>
    <row r="1075" spans="2:10">
      <c r="B1075" s="422"/>
      <c r="C1075" s="422"/>
      <c r="G1075" s="2">
        <f>+G1074+E1075-F1075</f>
        <v>292.3</v>
      </c>
      <c r="J1075" s="422"/>
    </row>
    <row r="1076" spans="2:10">
      <c r="B1076" s="422"/>
      <c r="C1076" s="422"/>
      <c r="G1076" s="2">
        <f>+G1075+E1076-F1076</f>
        <v>292.3</v>
      </c>
      <c r="J1076" s="422"/>
    </row>
    <row r="1077" spans="2:10">
      <c r="B1077" s="422"/>
      <c r="C1077" s="422"/>
      <c r="G1077" s="2">
        <f>+G1076+E1077-F1077</f>
        <v>292.3</v>
      </c>
      <c r="J1077" s="422"/>
    </row>
    <row r="1078" spans="2:10">
      <c r="B1078" s="422"/>
      <c r="C1078" s="422"/>
      <c r="G1078" s="2">
        <f>+G1077+E1078-F1078</f>
        <v>292.3</v>
      </c>
      <c r="J1078" s="422"/>
    </row>
    <row r="1079" spans="2:10">
      <c r="B1079" s="422"/>
      <c r="C1079" s="422"/>
      <c r="G1079" s="2">
        <f>+G1078+E1079-F1079</f>
        <v>292.3</v>
      </c>
      <c r="J1079" s="422"/>
    </row>
    <row r="1080" spans="2:10">
      <c r="B1080" s="422"/>
      <c r="C1080" s="422"/>
      <c r="G1080" s="2">
        <f>+G1079+E1080-F1080</f>
        <v>292.3</v>
      </c>
      <c r="J1080" s="422"/>
    </row>
    <row r="1081" spans="2:10">
      <c r="B1081" s="422"/>
      <c r="C1081" s="422"/>
      <c r="G1081" s="2">
        <f>+G1080+E1081-F1081</f>
        <v>292.3</v>
      </c>
      <c r="J1081" s="422"/>
    </row>
    <row r="1082" spans="2:10">
      <c r="B1082" s="422"/>
      <c r="C1082" s="422"/>
      <c r="G1082" s="2">
        <f>+G1081+E1082-F1082</f>
        <v>292.3</v>
      </c>
      <c r="J1082" s="422"/>
    </row>
    <row r="1083" spans="2:10">
      <c r="B1083" s="422"/>
      <c r="C1083" s="422"/>
      <c r="G1083" s="2">
        <f>+G1082+E1083-F1083</f>
        <v>292.3</v>
      </c>
      <c r="J1083" s="422"/>
    </row>
    <row r="1084" spans="2:10">
      <c r="B1084" s="422"/>
      <c r="C1084" s="422"/>
      <c r="G1084" s="2">
        <f>+G1083+E1084-F1084</f>
        <v>292.3</v>
      </c>
      <c r="J1084" s="422"/>
    </row>
    <row r="1085" spans="2:10">
      <c r="B1085" s="422"/>
      <c r="C1085" s="422"/>
      <c r="G1085" s="2">
        <f>+G1084+E1085-F1085</f>
        <v>292.3</v>
      </c>
      <c r="J1085" s="422"/>
    </row>
    <row r="1086" spans="2:10">
      <c r="B1086" s="422"/>
      <c r="C1086" s="422"/>
      <c r="G1086" s="2">
        <f>+G1085+E1086-F1086</f>
        <v>292.3</v>
      </c>
      <c r="J1086" s="422"/>
    </row>
    <row r="1087" spans="2:10">
      <c r="B1087" s="422"/>
      <c r="C1087" s="422"/>
      <c r="G1087" s="2">
        <f>+G1086+E1087-F1087</f>
        <v>292.3</v>
      </c>
      <c r="J1087" s="422"/>
    </row>
    <row r="1088" spans="2:10">
      <c r="B1088" s="422"/>
      <c r="C1088" s="422"/>
      <c r="G1088" s="2">
        <f>+G1087+E1088-F1088</f>
        <v>292.3</v>
      </c>
      <c r="J1088" s="422"/>
    </row>
    <row r="1089" spans="2:10">
      <c r="B1089" s="422"/>
      <c r="C1089" s="422"/>
      <c r="G1089" s="2">
        <f>+G1088+E1089-F1089</f>
        <v>292.3</v>
      </c>
      <c r="J1089" s="422"/>
    </row>
    <row r="1090" spans="2:10">
      <c r="B1090" s="422"/>
      <c r="C1090" s="422"/>
      <c r="G1090" s="2">
        <f>+G1089+E1090-F1090</f>
        <v>292.3</v>
      </c>
      <c r="J1090" s="422"/>
    </row>
    <row r="1091" spans="2:10">
      <c r="B1091" s="422"/>
      <c r="C1091" s="422"/>
      <c r="G1091" s="2">
        <f>+G1090+E1091-F1091</f>
        <v>292.3</v>
      </c>
      <c r="J1091" s="422"/>
    </row>
    <row r="1092" spans="2:10">
      <c r="B1092" s="422"/>
      <c r="C1092" s="422"/>
      <c r="G1092" s="2">
        <f>+G1091+E1092-F1092</f>
        <v>292.3</v>
      </c>
      <c r="J1092" s="422"/>
    </row>
    <row r="1093" spans="2:10">
      <c r="B1093" s="422"/>
      <c r="C1093" s="422"/>
      <c r="G1093" s="2">
        <f>+G1092+E1093-F1093</f>
        <v>292.3</v>
      </c>
      <c r="J1093" s="422"/>
    </row>
    <row r="1094" spans="2:10">
      <c r="B1094" s="422"/>
      <c r="C1094" s="422"/>
      <c r="G1094" s="2">
        <f>+G1093+E1094-F1094</f>
        <v>292.3</v>
      </c>
      <c r="J1094" s="422"/>
    </row>
    <row r="1095" spans="2:10">
      <c r="B1095" s="422"/>
      <c r="C1095" s="422"/>
      <c r="G1095" s="2">
        <f>+G1094+E1095-F1095</f>
        <v>292.3</v>
      </c>
      <c r="J1095" s="422"/>
    </row>
    <row r="1096" spans="2:10">
      <c r="B1096" s="422"/>
      <c r="C1096" s="422"/>
      <c r="G1096" s="2">
        <f>+G1095+E1096-F1096</f>
        <v>292.3</v>
      </c>
      <c r="J1096" s="422"/>
    </row>
    <row r="1097" spans="2:10">
      <c r="B1097" s="422"/>
      <c r="C1097" s="422"/>
      <c r="G1097" s="2">
        <f>+G1096+E1097-F1097</f>
        <v>292.3</v>
      </c>
      <c r="J1097" s="422"/>
    </row>
    <row r="1098" spans="2:10">
      <c r="B1098" s="422"/>
      <c r="C1098" s="422"/>
      <c r="G1098" s="2">
        <f>+G1097+E1098-F1098</f>
        <v>292.3</v>
      </c>
      <c r="J1098" s="422"/>
    </row>
    <row r="1099" spans="2:10">
      <c r="B1099" s="422"/>
      <c r="C1099" s="422"/>
      <c r="G1099" s="2">
        <f>+G1098+E1099-F1099</f>
        <v>292.3</v>
      </c>
      <c r="J1099" s="422"/>
    </row>
    <row r="1100" spans="2:10">
      <c r="B1100" s="422"/>
      <c r="C1100" s="422"/>
      <c r="G1100" s="2">
        <f>+G1099+E1100-F1100</f>
        <v>292.3</v>
      </c>
      <c r="J1100" s="422"/>
    </row>
    <row r="1101" spans="2:10">
      <c r="B1101" s="422"/>
      <c r="C1101" s="422"/>
      <c r="G1101" s="2">
        <f>+G1100+E1101-F1101</f>
        <v>292.3</v>
      </c>
      <c r="J1101" s="422"/>
    </row>
    <row r="1102" spans="2:10">
      <c r="B1102" s="422"/>
      <c r="C1102" s="422"/>
      <c r="G1102" s="2">
        <f>+G1101+E1102-F1102</f>
        <v>292.3</v>
      </c>
      <c r="J1102" s="422"/>
    </row>
    <row r="1103" spans="2:10">
      <c r="B1103" s="422"/>
      <c r="C1103" s="422"/>
      <c r="G1103" s="2">
        <f>+G1102+E1103-F1103</f>
        <v>292.3</v>
      </c>
      <c r="J1103" s="422"/>
    </row>
    <row r="1104" spans="2:10">
      <c r="B1104" s="422"/>
      <c r="C1104" s="422"/>
      <c r="G1104" s="2">
        <f>+G1103+E1104-F1104</f>
        <v>292.3</v>
      </c>
      <c r="J1104" s="422"/>
    </row>
    <row r="1105" spans="2:10">
      <c r="B1105" s="422"/>
      <c r="C1105" s="422"/>
      <c r="G1105" s="2">
        <f>+G1104+E1105-F1105</f>
        <v>292.3</v>
      </c>
      <c r="J1105" s="422"/>
    </row>
    <row r="1106" spans="2:10">
      <c r="B1106" s="422"/>
      <c r="C1106" s="422"/>
      <c r="G1106" s="2">
        <f>+G1105+E1106-F1106</f>
        <v>292.3</v>
      </c>
      <c r="J1106" s="422"/>
    </row>
    <row r="1107" spans="2:10">
      <c r="B1107" s="422"/>
      <c r="C1107" s="422"/>
      <c r="G1107" s="2">
        <f>+G1106+E1107-F1107</f>
        <v>292.3</v>
      </c>
      <c r="J1107" s="422"/>
    </row>
    <row r="1108" spans="2:10">
      <c r="B1108" s="422"/>
      <c r="C1108" s="422"/>
      <c r="G1108" s="2">
        <f>+G1107+E1108-F1108</f>
        <v>292.3</v>
      </c>
      <c r="J1108" s="422"/>
    </row>
    <row r="1109" spans="2:10">
      <c r="B1109" s="422"/>
      <c r="C1109" s="422"/>
      <c r="G1109" s="2">
        <f>+G1108+E1109-F1109</f>
        <v>292.3</v>
      </c>
      <c r="J1109" s="422"/>
    </row>
    <row r="1110" spans="2:10">
      <c r="B1110" s="422"/>
      <c r="C1110" s="422"/>
      <c r="G1110" s="2">
        <f>+G1109+E1110-F1110</f>
        <v>292.3</v>
      </c>
      <c r="J1110" s="422"/>
    </row>
    <row r="1111" spans="2:10">
      <c r="B1111" s="422"/>
      <c r="C1111" s="422"/>
      <c r="G1111" s="2">
        <f>+G1110+E1111-F1111</f>
        <v>292.3</v>
      </c>
      <c r="J1111" s="422"/>
    </row>
    <row r="1112" spans="2:10">
      <c r="B1112" s="422"/>
      <c r="C1112" s="422"/>
      <c r="G1112" s="2">
        <f>+G1111+E1112-F1112</f>
        <v>292.3</v>
      </c>
      <c r="J1112" s="422"/>
    </row>
    <row r="1113" spans="2:10">
      <c r="B1113" s="422"/>
      <c r="C1113" s="422"/>
      <c r="G1113" s="2">
        <f>+G1112+E1113-F1113</f>
        <v>292.3</v>
      </c>
      <c r="J1113" s="422"/>
    </row>
    <row r="1114" spans="2:10">
      <c r="B1114" s="422"/>
      <c r="C1114" s="422"/>
      <c r="G1114" s="2">
        <f>+G1113+E1114-F1114</f>
        <v>292.3</v>
      </c>
      <c r="J1114" s="422"/>
    </row>
    <row r="1115" spans="2:10">
      <c r="B1115" s="422"/>
      <c r="C1115" s="422"/>
      <c r="G1115" s="2">
        <f>+G1114+E1115-F1115</f>
        <v>292.3</v>
      </c>
      <c r="J1115" s="422"/>
    </row>
    <row r="1116" spans="2:10">
      <c r="B1116" s="422"/>
      <c r="C1116" s="422"/>
      <c r="G1116" s="2">
        <f>+G1115+E1116-F1116</f>
        <v>292.3</v>
      </c>
      <c r="J1116" s="422"/>
    </row>
    <row r="1117" spans="2:10">
      <c r="B1117" s="422"/>
      <c r="C1117" s="422"/>
      <c r="G1117" s="2">
        <f>+G1116+E1117-F1117</f>
        <v>292.3</v>
      </c>
      <c r="J1117" s="422"/>
    </row>
    <row r="1118" spans="2:10">
      <c r="B1118" s="422"/>
      <c r="C1118" s="422"/>
      <c r="G1118" s="2">
        <f>+G1117+E1118-F1118</f>
        <v>292.3</v>
      </c>
      <c r="J1118" s="422"/>
    </row>
    <row r="1119" spans="2:10">
      <c r="B1119" s="422"/>
      <c r="C1119" s="422"/>
      <c r="G1119" s="2">
        <f>+G1118+E1119-F1119</f>
        <v>292.3</v>
      </c>
      <c r="J1119" s="422"/>
    </row>
    <row r="1120" spans="2:10">
      <c r="B1120" s="422"/>
      <c r="C1120" s="422"/>
      <c r="G1120" s="2">
        <f>+G1119+E1120-F1120</f>
        <v>292.3</v>
      </c>
      <c r="J1120" s="422"/>
    </row>
    <row r="1121" spans="2:10">
      <c r="B1121" s="422"/>
      <c r="C1121" s="422"/>
      <c r="G1121" s="2">
        <f>+G1120+E1121-F1121</f>
        <v>292.3</v>
      </c>
      <c r="J1121" s="422"/>
    </row>
    <row r="1122" spans="2:10">
      <c r="B1122" s="422"/>
      <c r="C1122" s="422"/>
      <c r="G1122" s="2">
        <f>+G1121+E1122-F1122</f>
        <v>292.3</v>
      </c>
      <c r="J1122" s="422"/>
    </row>
    <row r="1123" spans="2:10">
      <c r="B1123" s="422"/>
      <c r="C1123" s="422"/>
      <c r="G1123" s="2">
        <f>+G1122+E1123-F1123</f>
        <v>292.3</v>
      </c>
      <c r="J1123" s="422"/>
    </row>
    <row r="1124" spans="2:10">
      <c r="B1124" s="422"/>
      <c r="C1124" s="422"/>
      <c r="G1124" s="2">
        <f>+G1123+E1124-F1124</f>
        <v>292.3</v>
      </c>
      <c r="J1124" s="422"/>
    </row>
    <row r="1125" spans="2:10">
      <c r="B1125" s="422"/>
      <c r="C1125" s="422"/>
      <c r="G1125" s="2">
        <f>+G1124+E1125-F1125</f>
        <v>292.3</v>
      </c>
      <c r="J1125" s="422"/>
    </row>
    <row r="1126" spans="2:10">
      <c r="B1126" s="422"/>
      <c r="C1126" s="422"/>
      <c r="G1126" s="2">
        <f>+G1125+E1126-F1126</f>
        <v>292.3</v>
      </c>
      <c r="J1126" s="422"/>
    </row>
    <row r="1127" spans="2:10">
      <c r="B1127" s="422"/>
      <c r="C1127" s="422"/>
      <c r="G1127" s="2">
        <f>+G1126+E1127-F1127</f>
        <v>292.3</v>
      </c>
      <c r="J1127" s="422"/>
    </row>
    <row r="1128" spans="2:10">
      <c r="B1128" s="422"/>
      <c r="C1128" s="422"/>
      <c r="G1128" s="2">
        <f>+G1127+E1128-F1128</f>
        <v>292.3</v>
      </c>
      <c r="J1128" s="422"/>
    </row>
    <row r="1129" spans="2:10">
      <c r="B1129" s="422"/>
      <c r="C1129" s="422"/>
      <c r="G1129" s="2">
        <f>+G1128+E1129-F1129</f>
        <v>292.3</v>
      </c>
      <c r="J1129" s="422"/>
    </row>
    <row r="1130" spans="2:10">
      <c r="B1130" s="422"/>
      <c r="C1130" s="422"/>
      <c r="G1130" s="2">
        <f>+G1129+E1130-F1130</f>
        <v>292.3</v>
      </c>
      <c r="J1130" s="422"/>
    </row>
    <row r="1131" spans="2:10">
      <c r="B1131" s="422"/>
      <c r="C1131" s="422"/>
      <c r="G1131" s="2">
        <f>+G1130+E1131-F1131</f>
        <v>292.3</v>
      </c>
      <c r="J1131" s="422"/>
    </row>
    <row r="1132" spans="2:10">
      <c r="B1132" s="422"/>
      <c r="C1132" s="422"/>
      <c r="G1132" s="2">
        <f>+G1131+E1132-F1132</f>
        <v>292.3</v>
      </c>
      <c r="J1132" s="422"/>
    </row>
    <row r="1133" spans="2:10">
      <c r="B1133" s="422"/>
      <c r="C1133" s="422"/>
      <c r="G1133" s="2">
        <f>+G1132+E1133-F1133</f>
        <v>292.3</v>
      </c>
      <c r="J1133" s="422"/>
    </row>
    <row r="1134" spans="2:10">
      <c r="B1134" s="422"/>
      <c r="C1134" s="422"/>
      <c r="G1134" s="2">
        <f>+G1133+E1134-F1134</f>
        <v>292.3</v>
      </c>
      <c r="J1134" s="422"/>
    </row>
    <row r="1135" spans="2:10">
      <c r="B1135" s="422"/>
      <c r="C1135" s="422"/>
      <c r="G1135" s="2">
        <f>+G1134+E1135-F1135</f>
        <v>292.3</v>
      </c>
      <c r="J1135" s="422"/>
    </row>
    <row r="1136" spans="2:10">
      <c r="B1136" s="422"/>
      <c r="C1136" s="422"/>
      <c r="G1136" s="2">
        <f>+G1135+E1136-F1136</f>
        <v>292.3</v>
      </c>
      <c r="J1136" s="422"/>
    </row>
    <row r="1137" spans="2:10">
      <c r="B1137" s="422"/>
      <c r="C1137" s="422"/>
      <c r="G1137" s="2">
        <f>+G1136+E1137-F1137</f>
        <v>292.3</v>
      </c>
      <c r="J1137" s="422"/>
    </row>
    <row r="1138" spans="2:10">
      <c r="B1138" s="422"/>
      <c r="C1138" s="422"/>
      <c r="G1138" s="2">
        <f>+G1137+E1138-F1138</f>
        <v>292.3</v>
      </c>
      <c r="J1138" s="422"/>
    </row>
    <row r="1139" spans="2:10">
      <c r="B1139" s="422"/>
      <c r="C1139" s="422"/>
      <c r="G1139" s="2">
        <f>+G1138+E1139-F1139</f>
        <v>292.3</v>
      </c>
      <c r="J1139" s="422"/>
    </row>
    <row r="1140" spans="2:10">
      <c r="B1140" s="422"/>
      <c r="C1140" s="422"/>
      <c r="G1140" s="2">
        <f>+G1139+E1140-F1140</f>
        <v>292.3</v>
      </c>
      <c r="J1140" s="422"/>
    </row>
    <row r="1141" spans="2:10">
      <c r="B1141" s="422"/>
      <c r="C1141" s="422"/>
      <c r="G1141" s="2">
        <f>+G1140+E1141-F1141</f>
        <v>292.3</v>
      </c>
      <c r="J1141" s="422"/>
    </row>
    <row r="1142" spans="2:10">
      <c r="B1142" s="422"/>
      <c r="C1142" s="422"/>
      <c r="G1142" s="2">
        <f>+G1141+E1142-F1142</f>
        <v>292.3</v>
      </c>
      <c r="J1142" s="422"/>
    </row>
    <row r="1143" spans="2:10">
      <c r="B1143" s="422"/>
      <c r="C1143" s="422"/>
      <c r="G1143" s="2">
        <f>+G1142+E1143-F1143</f>
        <v>292.3</v>
      </c>
      <c r="J1143" s="422"/>
    </row>
    <row r="1144" spans="2:10">
      <c r="B1144" s="422"/>
      <c r="C1144" s="422"/>
      <c r="G1144" s="2">
        <f>+G1143+E1144-F1144</f>
        <v>292.3</v>
      </c>
      <c r="J1144" s="422"/>
    </row>
    <row r="1145" spans="2:10">
      <c r="B1145" s="422"/>
      <c r="C1145" s="422"/>
      <c r="G1145" s="2">
        <f>+G1144+E1145-F1145</f>
        <v>292.3</v>
      </c>
      <c r="J1145" s="422"/>
    </row>
    <row r="1146" spans="2:10">
      <c r="B1146" s="422"/>
      <c r="C1146" s="422"/>
      <c r="G1146" s="2">
        <f>+G1145+E1146-F1146</f>
        <v>292.3</v>
      </c>
      <c r="J1146" s="422"/>
    </row>
    <row r="1147" spans="2:10">
      <c r="B1147" s="422"/>
      <c r="C1147" s="422"/>
      <c r="G1147" s="2">
        <f>+G1146+E1147-F1147</f>
        <v>292.3</v>
      </c>
      <c r="J1147" s="422"/>
    </row>
    <row r="1148" spans="2:10">
      <c r="B1148" s="422"/>
      <c r="C1148" s="422"/>
      <c r="G1148" s="2">
        <f>+G1147+E1148-F1148</f>
        <v>292.3</v>
      </c>
      <c r="J1148" s="422"/>
    </row>
    <row r="1149" spans="2:10">
      <c r="B1149" s="422"/>
      <c r="C1149" s="422"/>
      <c r="G1149" s="2">
        <f>+G1148+E1149-F1149</f>
        <v>292.3</v>
      </c>
      <c r="J1149" s="422"/>
    </row>
    <row r="1150" spans="2:10">
      <c r="B1150" s="422"/>
      <c r="C1150" s="422"/>
      <c r="G1150" s="2">
        <f>+G1149+E1150-F1150</f>
        <v>292.3</v>
      </c>
      <c r="J1150" s="422"/>
    </row>
    <row r="1151" spans="2:10">
      <c r="B1151" s="422"/>
      <c r="C1151" s="422"/>
      <c r="G1151" s="2">
        <f>+G1150+E1151-F1151</f>
        <v>292.3</v>
      </c>
      <c r="J1151" s="422"/>
    </row>
    <row r="1152" spans="2:10">
      <c r="B1152" s="422"/>
      <c r="C1152" s="422"/>
      <c r="G1152" s="2">
        <f>+G1151+E1152-F1152</f>
        <v>292.3</v>
      </c>
      <c r="J1152" s="422"/>
    </row>
    <row r="1153" spans="2:10">
      <c r="B1153" s="422"/>
      <c r="C1153" s="422"/>
      <c r="G1153" s="2">
        <f>+G1152+E1153-F1153</f>
        <v>292.3</v>
      </c>
      <c r="J1153" s="422"/>
    </row>
    <row r="1154" spans="2:10">
      <c r="B1154" s="422"/>
      <c r="C1154" s="422"/>
      <c r="G1154" s="2">
        <f>+G1153+E1154-F1154</f>
        <v>292.3</v>
      </c>
      <c r="J1154" s="422"/>
    </row>
    <row r="1155" spans="2:10">
      <c r="B1155" s="422"/>
      <c r="C1155" s="422"/>
      <c r="G1155" s="2">
        <f>+G1154+E1155-F1155</f>
        <v>292.3</v>
      </c>
      <c r="J1155" s="422"/>
    </row>
    <row r="1156" spans="2:10">
      <c r="B1156" s="422"/>
      <c r="C1156" s="422"/>
      <c r="G1156" s="2">
        <f>+G1155+E1156-F1156</f>
        <v>292.3</v>
      </c>
      <c r="J1156" s="422"/>
    </row>
    <row r="1157" spans="2:10">
      <c r="B1157" s="422"/>
      <c r="C1157" s="422"/>
      <c r="G1157" s="2">
        <f>+G1156+E1157-F1157</f>
        <v>292.3</v>
      </c>
      <c r="J1157" s="422"/>
    </row>
    <row r="1158" spans="2:10">
      <c r="B1158" s="422"/>
      <c r="C1158" s="422"/>
      <c r="G1158" s="2">
        <f>+G1157+E1158-F1158</f>
        <v>292.3</v>
      </c>
      <c r="J1158" s="422"/>
    </row>
    <row r="1159" spans="2:10">
      <c r="B1159" s="422"/>
      <c r="C1159" s="422"/>
      <c r="G1159" s="2">
        <f>+G1158+E1159-F1159</f>
        <v>292.3</v>
      </c>
      <c r="J1159" s="422"/>
    </row>
    <row r="1160" spans="2:10">
      <c r="B1160" s="422"/>
      <c r="C1160" s="422"/>
      <c r="G1160" s="2">
        <f>+G1159+E1160-F1160</f>
        <v>292.3</v>
      </c>
      <c r="J1160" s="422"/>
    </row>
    <row r="1161" spans="2:10">
      <c r="B1161" s="422"/>
      <c r="C1161" s="422"/>
      <c r="G1161" s="2">
        <f>+G1160+E1161-F1161</f>
        <v>292.3</v>
      </c>
      <c r="J1161" s="422"/>
    </row>
    <row r="1162" spans="2:10">
      <c r="B1162" s="422"/>
      <c r="C1162" s="422"/>
      <c r="G1162" s="2">
        <f>+G1161+E1162-F1162</f>
        <v>292.3</v>
      </c>
      <c r="J1162" s="422"/>
    </row>
    <row r="1163" spans="2:10">
      <c r="B1163" s="422"/>
      <c r="C1163" s="422"/>
      <c r="G1163" s="2">
        <f>+G1162+E1163-F1163</f>
        <v>292.3</v>
      </c>
      <c r="J1163" s="422"/>
    </row>
    <row r="1164" spans="2:10">
      <c r="B1164" s="422"/>
      <c r="C1164" s="422"/>
      <c r="G1164" s="2">
        <f>+G1163+E1164-F1164</f>
        <v>292.3</v>
      </c>
      <c r="J1164" s="422"/>
    </row>
    <row r="1165" spans="2:10">
      <c r="B1165" s="422"/>
      <c r="C1165" s="422"/>
      <c r="G1165" s="2">
        <f>+G1164+E1165-F1165</f>
        <v>292.3</v>
      </c>
      <c r="J1165" s="422"/>
    </row>
    <row r="1166" spans="2:10">
      <c r="B1166" s="422"/>
      <c r="C1166" s="422"/>
      <c r="G1166" s="2">
        <f>+G1165+E1166-F1166</f>
        <v>292.3</v>
      </c>
      <c r="J1166" s="422"/>
    </row>
    <row r="1167" spans="2:10">
      <c r="B1167" s="422"/>
      <c r="C1167" s="422"/>
      <c r="G1167" s="2">
        <f>+G1166+E1167-F1167</f>
        <v>292.3</v>
      </c>
      <c r="J1167" s="422"/>
    </row>
    <row r="1168" spans="2:10">
      <c r="B1168" s="422"/>
      <c r="C1168" s="422"/>
      <c r="G1168" s="2">
        <f>+G1167+E1168-F1168</f>
        <v>292.3</v>
      </c>
      <c r="J1168" s="422"/>
    </row>
    <row r="1169" spans="2:10">
      <c r="B1169" s="422"/>
      <c r="C1169" s="422"/>
      <c r="G1169" s="2">
        <f>+G1168+E1169-F1169</f>
        <v>292.3</v>
      </c>
      <c r="J1169" s="422"/>
    </row>
    <row r="1170" spans="2:10">
      <c r="B1170" s="422"/>
      <c r="C1170" s="422"/>
      <c r="G1170" s="2">
        <f>+G1169+E1170-F1170</f>
        <v>292.3</v>
      </c>
      <c r="J1170" s="422"/>
    </row>
    <row r="1171" spans="2:10">
      <c r="B1171" s="422"/>
      <c r="C1171" s="422"/>
      <c r="G1171" s="2">
        <f>+G1170+E1171-F1171</f>
        <v>292.3</v>
      </c>
      <c r="J1171" s="422"/>
    </row>
    <row r="1172" spans="2:10">
      <c r="B1172" s="422"/>
      <c r="C1172" s="422"/>
      <c r="G1172" s="2">
        <f>+G1171+E1172-F1172</f>
        <v>292.3</v>
      </c>
      <c r="J1172" s="422"/>
    </row>
    <row r="1173" spans="2:10">
      <c r="B1173" s="422"/>
      <c r="C1173" s="422"/>
      <c r="G1173" s="2">
        <f>+G1172+E1173-F1173</f>
        <v>292.3</v>
      </c>
      <c r="J1173" s="422"/>
    </row>
    <row r="1174" spans="2:10">
      <c r="B1174" s="422"/>
      <c r="C1174" s="422"/>
      <c r="G1174" s="2">
        <f>+G1173+E1174-F1174</f>
        <v>292.3</v>
      </c>
      <c r="J1174" s="422"/>
    </row>
    <row r="1175" spans="2:10">
      <c r="B1175" s="422"/>
      <c r="C1175" s="422"/>
      <c r="G1175" s="2">
        <f>+G1174+E1175-F1175</f>
        <v>292.3</v>
      </c>
      <c r="J1175" s="422"/>
    </row>
    <row r="1176" spans="2:10">
      <c r="B1176" s="422"/>
      <c r="C1176" s="422"/>
      <c r="G1176" s="2">
        <f>+G1175+E1176-F1176</f>
        <v>292.3</v>
      </c>
      <c r="J1176" s="422"/>
    </row>
    <row r="1177" spans="2:10">
      <c r="B1177" s="422"/>
      <c r="C1177" s="422"/>
      <c r="G1177" s="2">
        <f>+G1176+E1177-F1177</f>
        <v>292.3</v>
      </c>
      <c r="J1177" s="422"/>
    </row>
    <row r="1178" spans="2:10">
      <c r="B1178" s="422"/>
      <c r="C1178" s="422"/>
      <c r="G1178" s="2">
        <f>+G1177+E1178-F1178</f>
        <v>292.3</v>
      </c>
      <c r="J1178" s="422"/>
    </row>
    <row r="1179" spans="2:10">
      <c r="B1179" s="422"/>
      <c r="C1179" s="422"/>
      <c r="G1179" s="2">
        <f>+G1178+E1179-F1179</f>
        <v>292.3</v>
      </c>
      <c r="J1179" s="422"/>
    </row>
    <row r="1180" spans="2:10">
      <c r="B1180" s="422"/>
      <c r="C1180" s="422"/>
      <c r="G1180" s="2">
        <f>+G1179+E1180-F1180</f>
        <v>292.3</v>
      </c>
      <c r="J1180" s="422"/>
    </row>
    <row r="1181" spans="2:10">
      <c r="B1181" s="422"/>
      <c r="C1181" s="422"/>
      <c r="G1181" s="2">
        <f>+G1180+E1181-F1181</f>
        <v>292.3</v>
      </c>
      <c r="J1181" s="422"/>
    </row>
    <row r="1182" spans="2:10">
      <c r="B1182" s="422"/>
      <c r="C1182" s="422"/>
      <c r="G1182" s="2">
        <f>+G1181+E1182-F1182</f>
        <v>292.3</v>
      </c>
      <c r="J1182" s="422"/>
    </row>
    <row r="1183" spans="2:10">
      <c r="B1183" s="422"/>
      <c r="C1183" s="422"/>
      <c r="G1183" s="2">
        <f>+G1182+E1183-F1183</f>
        <v>292.3</v>
      </c>
      <c r="J1183" s="422"/>
    </row>
    <row r="1184" spans="2:10">
      <c r="B1184" s="422"/>
      <c r="C1184" s="422"/>
      <c r="G1184" s="2">
        <f>+G1183+E1184-F1184</f>
        <v>292.3</v>
      </c>
      <c r="J1184" s="422"/>
    </row>
    <row r="1185" spans="2:10">
      <c r="B1185" s="422"/>
      <c r="C1185" s="422"/>
      <c r="G1185" s="2">
        <f>+G1184+E1185-F1185</f>
        <v>292.3</v>
      </c>
      <c r="J1185" s="422"/>
    </row>
    <row r="1186" spans="2:10">
      <c r="B1186" s="422"/>
      <c r="C1186" s="422"/>
      <c r="G1186" s="2">
        <f>+G1185+E1186-F1186</f>
        <v>292.3</v>
      </c>
      <c r="J1186" s="422"/>
    </row>
    <row r="1187" spans="2:10">
      <c r="B1187" s="422"/>
      <c r="C1187" s="422"/>
      <c r="G1187" s="2">
        <f>+G1186+E1187-F1187</f>
        <v>292.3</v>
      </c>
      <c r="J1187" s="422"/>
    </row>
    <row r="1188" spans="2:10">
      <c r="B1188" s="422"/>
      <c r="C1188" s="422"/>
      <c r="G1188" s="2">
        <f>+G1187+E1188-F1188</f>
        <v>292.3</v>
      </c>
      <c r="J1188" s="422"/>
    </row>
    <row r="1189" spans="2:10">
      <c r="B1189" s="422"/>
      <c r="C1189" s="422"/>
      <c r="G1189" s="2">
        <f>+G1188+E1189-F1189</f>
        <v>292.3</v>
      </c>
      <c r="J1189" s="422"/>
    </row>
    <row r="1190" spans="2:10">
      <c r="B1190" s="422"/>
      <c r="C1190" s="422"/>
      <c r="G1190" s="2">
        <f>+G1189+E1190-F1190</f>
        <v>292.3</v>
      </c>
      <c r="J1190" s="422"/>
    </row>
    <row r="1191" spans="2:10">
      <c r="B1191" s="422"/>
      <c r="C1191" s="422"/>
      <c r="G1191" s="2">
        <f>+G1190+E1191-F1191</f>
        <v>292.3</v>
      </c>
      <c r="J1191" s="422"/>
    </row>
    <row r="1192" spans="2:10">
      <c r="B1192" s="422"/>
      <c r="C1192" s="422"/>
      <c r="G1192" s="2">
        <f>+G1191+E1192-F1192</f>
        <v>292.3</v>
      </c>
      <c r="J1192" s="422"/>
    </row>
    <row r="1193" spans="2:10">
      <c r="B1193" s="422"/>
      <c r="C1193" s="422"/>
      <c r="G1193" s="2">
        <f>+G1192+E1193-F1193</f>
        <v>292.3</v>
      </c>
      <c r="J1193" s="422"/>
    </row>
    <row r="1194" spans="2:10">
      <c r="B1194" s="422"/>
      <c r="C1194" s="422"/>
      <c r="G1194" s="2">
        <f>+G1193+E1194-F1194</f>
        <v>292.3</v>
      </c>
      <c r="J1194" s="422"/>
    </row>
    <row r="1195" spans="2:10">
      <c r="B1195" s="422"/>
      <c r="C1195" s="422"/>
      <c r="G1195" s="2">
        <f>+G1194+E1195-F1195</f>
        <v>292.3</v>
      </c>
      <c r="J1195" s="422"/>
    </row>
    <row r="1196" spans="2:10">
      <c r="B1196" s="422"/>
      <c r="C1196" s="422"/>
      <c r="G1196" s="2">
        <f>+G1195+E1196-F1196</f>
        <v>292.3</v>
      </c>
      <c r="J1196" s="422"/>
    </row>
    <row r="1197" spans="2:10">
      <c r="B1197" s="422"/>
      <c r="C1197" s="422"/>
      <c r="G1197" s="2">
        <f>+G1196+E1197-F1197</f>
        <v>292.3</v>
      </c>
      <c r="J1197" s="422"/>
    </row>
    <row r="1198" spans="2:10">
      <c r="B1198" s="422"/>
      <c r="C1198" s="422"/>
      <c r="G1198" s="2">
        <f>+G1197+E1198-F1198</f>
        <v>292.3</v>
      </c>
      <c r="J1198" s="422"/>
    </row>
    <row r="1199" spans="2:10">
      <c r="B1199" s="422"/>
      <c r="C1199" s="422"/>
      <c r="G1199" s="2">
        <f>+G1198+E1199-F1199</f>
        <v>292.3</v>
      </c>
      <c r="J1199" s="422"/>
    </row>
    <row r="1200" spans="2:10">
      <c r="B1200" s="422"/>
      <c r="C1200" s="422"/>
      <c r="G1200" s="2">
        <f>+G1199+E1200-F1200</f>
        <v>292.3</v>
      </c>
      <c r="J1200" s="422"/>
    </row>
    <row r="1201" spans="2:10">
      <c r="B1201" s="422"/>
      <c r="C1201" s="422"/>
      <c r="G1201" s="2">
        <f>+G1200+E1201-F1201</f>
        <v>292.3</v>
      </c>
      <c r="J1201" s="422"/>
    </row>
    <row r="1202" spans="2:10">
      <c r="B1202" s="422"/>
      <c r="C1202" s="422"/>
      <c r="G1202" s="2">
        <f>+G1201+E1202-F1202</f>
        <v>292.3</v>
      </c>
      <c r="J1202" s="422"/>
    </row>
    <row r="1203" spans="2:10">
      <c r="B1203" s="422"/>
      <c r="C1203" s="422"/>
      <c r="G1203" s="2">
        <f>+G1202+E1203-F1203</f>
        <v>292.3</v>
      </c>
      <c r="J1203" s="422"/>
    </row>
    <row r="1204" spans="2:10">
      <c r="B1204" s="422"/>
      <c r="C1204" s="422"/>
      <c r="G1204" s="2">
        <f>+G1203+E1204-F1204</f>
        <v>292.3</v>
      </c>
      <c r="J1204" s="422"/>
    </row>
    <row r="1205" spans="2:10">
      <c r="B1205" s="422"/>
      <c r="C1205" s="422"/>
      <c r="G1205" s="2">
        <f>+G1204+E1205-F1205</f>
        <v>292.3</v>
      </c>
      <c r="J1205" s="422"/>
    </row>
    <row r="1206" spans="2:10">
      <c r="B1206" s="422"/>
      <c r="C1206" s="422"/>
      <c r="G1206" s="2">
        <f>+G1205+E1206-F1206</f>
        <v>292.3</v>
      </c>
      <c r="J1206" s="422"/>
    </row>
    <row r="1207" spans="2:10">
      <c r="B1207" s="422"/>
      <c r="C1207" s="422"/>
      <c r="G1207" s="2">
        <f>+G1206+E1207-F1207</f>
        <v>292.3</v>
      </c>
      <c r="J1207" s="422"/>
    </row>
    <row r="1208" spans="2:10">
      <c r="B1208" s="422"/>
      <c r="C1208" s="422"/>
      <c r="G1208" s="2">
        <f>+G1207+E1208-F1208</f>
        <v>292.3</v>
      </c>
      <c r="J1208" s="422"/>
    </row>
    <row r="1209" spans="2:10">
      <c r="B1209" s="422"/>
      <c r="C1209" s="422"/>
      <c r="G1209" s="2">
        <f>+G1208+E1209-F1209</f>
        <v>292.3</v>
      </c>
      <c r="J1209" s="422"/>
    </row>
    <row r="1210" spans="2:10">
      <c r="B1210" s="422"/>
      <c r="C1210" s="422"/>
      <c r="G1210" s="2">
        <f>+G1209+E1210-F1210</f>
        <v>292.3</v>
      </c>
      <c r="J1210" s="422"/>
    </row>
    <row r="1211" spans="2:10">
      <c r="B1211" s="422"/>
      <c r="C1211" s="422"/>
      <c r="G1211" s="2">
        <f>+G1210+E1211-F1211</f>
        <v>292.3</v>
      </c>
      <c r="J1211" s="422"/>
    </row>
    <row r="1212" spans="2:10">
      <c r="B1212" s="422"/>
      <c r="C1212" s="422"/>
      <c r="G1212" s="2">
        <f>+G1211+E1212-F1212</f>
        <v>292.3</v>
      </c>
      <c r="J1212" s="422"/>
    </row>
    <row r="1213" spans="2:10">
      <c r="B1213" s="422"/>
      <c r="C1213" s="422"/>
      <c r="G1213" s="2">
        <f>+G1212+E1213-F1213</f>
        <v>292.3</v>
      </c>
      <c r="J1213" s="422"/>
    </row>
    <row r="1214" spans="2:10">
      <c r="B1214" s="422"/>
      <c r="C1214" s="422"/>
      <c r="G1214" s="2">
        <f>+G1213+E1214-F1214</f>
        <v>292.3</v>
      </c>
      <c r="J1214" s="422"/>
    </row>
    <row r="1215" spans="2:10">
      <c r="B1215" s="422"/>
      <c r="C1215" s="422"/>
      <c r="G1215" s="2">
        <f>+G1214+E1215-F1215</f>
        <v>292.3</v>
      </c>
      <c r="J1215" s="422"/>
    </row>
    <row r="1216" spans="2:10">
      <c r="B1216" s="422"/>
      <c r="C1216" s="422"/>
      <c r="G1216" s="2">
        <f>+G1215+E1216-F1216</f>
        <v>292.3</v>
      </c>
      <c r="J1216" s="422"/>
    </row>
    <row r="1217" spans="2:10">
      <c r="B1217" s="422"/>
      <c r="C1217" s="422"/>
      <c r="G1217" s="2">
        <f>+G1216+E1217-F1217</f>
        <v>292.3</v>
      </c>
      <c r="J1217" s="422"/>
    </row>
    <row r="1218" spans="2:10">
      <c r="B1218" s="422"/>
      <c r="C1218" s="422"/>
      <c r="G1218" s="2">
        <f>+G1217+E1218-F1218</f>
        <v>292.3</v>
      </c>
      <c r="J1218" s="422"/>
    </row>
    <row r="1219" spans="2:10">
      <c r="B1219" s="422"/>
      <c r="C1219" s="422"/>
      <c r="G1219" s="2">
        <f>+G1218+E1219-F1219</f>
        <v>292.3</v>
      </c>
      <c r="J1219" s="422"/>
    </row>
    <row r="1220" spans="2:10">
      <c r="B1220" s="422"/>
      <c r="C1220" s="422"/>
      <c r="G1220" s="2">
        <f>+G1219+E1220-F1220</f>
        <v>292.3</v>
      </c>
      <c r="J1220" s="422"/>
    </row>
    <row r="1221" spans="2:10">
      <c r="B1221" s="422"/>
      <c r="C1221" s="422"/>
      <c r="G1221" s="2">
        <f>+G1220+E1221-F1221</f>
        <v>292.3</v>
      </c>
      <c r="J1221" s="422"/>
    </row>
    <row r="1222" spans="2:10">
      <c r="B1222" s="422"/>
      <c r="C1222" s="422"/>
      <c r="G1222" s="2">
        <f>+G1221+E1222-F1222</f>
        <v>292.3</v>
      </c>
      <c r="J1222" s="422"/>
    </row>
    <row r="1223" spans="2:10">
      <c r="B1223" s="422"/>
      <c r="C1223" s="422"/>
      <c r="G1223" s="2">
        <f>+G1222+E1223-F1223</f>
        <v>292.3</v>
      </c>
      <c r="J1223" s="422"/>
    </row>
    <row r="1224" spans="2:10">
      <c r="B1224" s="422"/>
      <c r="C1224" s="422"/>
      <c r="G1224" s="2">
        <f>+G1223+E1224-F1224</f>
        <v>292.3</v>
      </c>
      <c r="J1224" s="422"/>
    </row>
    <row r="1225" spans="2:10">
      <c r="B1225" s="422"/>
      <c r="C1225" s="422"/>
      <c r="G1225" s="2">
        <f>+G1224+E1225-F1225</f>
        <v>292.3</v>
      </c>
      <c r="J1225" s="422"/>
    </row>
    <row r="1226" spans="2:10">
      <c r="B1226" s="422"/>
      <c r="C1226" s="422"/>
      <c r="G1226" s="2">
        <f>+G1225+E1226-F1226</f>
        <v>292.3</v>
      </c>
      <c r="J1226" s="422"/>
    </row>
    <row r="1227" spans="2:10">
      <c r="B1227" s="422"/>
      <c r="C1227" s="422"/>
      <c r="G1227" s="2">
        <f>+G1226+E1227-F1227</f>
        <v>292.3</v>
      </c>
      <c r="J1227" s="422"/>
    </row>
    <row r="1228" spans="2:10">
      <c r="B1228" s="422"/>
      <c r="C1228" s="422"/>
      <c r="G1228" s="2">
        <f>+G1227+E1228-F1228</f>
        <v>292.3</v>
      </c>
      <c r="J1228" s="422"/>
    </row>
    <row r="1229" spans="2:10">
      <c r="B1229" s="422"/>
      <c r="C1229" s="422"/>
      <c r="G1229" s="2">
        <f>+G1228+E1229-F1229</f>
        <v>292.3</v>
      </c>
      <c r="J1229" s="422"/>
    </row>
    <row r="1230" spans="2:10">
      <c r="B1230" s="422"/>
      <c r="C1230" s="422"/>
      <c r="G1230" s="2">
        <f>+G1229+E1230-F1230</f>
        <v>292.3</v>
      </c>
      <c r="J1230" s="422"/>
    </row>
    <row r="1231" spans="2:10">
      <c r="B1231" s="422"/>
      <c r="C1231" s="422"/>
      <c r="G1231" s="2">
        <f>+G1230+E1231-F1231</f>
        <v>292.3</v>
      </c>
      <c r="J1231" s="422"/>
    </row>
    <row r="1232" spans="2:10">
      <c r="B1232" s="422"/>
      <c r="C1232" s="422"/>
      <c r="G1232" s="2">
        <f>+G1231+E1232-F1232</f>
        <v>292.3</v>
      </c>
      <c r="J1232" s="422"/>
    </row>
    <row r="1233" spans="2:10">
      <c r="B1233" s="422"/>
      <c r="C1233" s="422"/>
      <c r="G1233" s="2">
        <f>+G1232+E1233-F1233</f>
        <v>292.3</v>
      </c>
      <c r="J1233" s="422"/>
    </row>
    <row r="1234" spans="2:10">
      <c r="B1234" s="422"/>
      <c r="C1234" s="422"/>
      <c r="G1234" s="2">
        <f>+G1233+E1234-F1234</f>
        <v>292.3</v>
      </c>
      <c r="J1234" s="422"/>
    </row>
    <row r="1235" spans="2:10">
      <c r="B1235" s="422"/>
      <c r="C1235" s="422"/>
      <c r="G1235" s="2">
        <f>+G1234+E1235-F1235</f>
        <v>292.3</v>
      </c>
      <c r="J1235" s="422"/>
    </row>
    <row r="1236" spans="2:10">
      <c r="B1236" s="422"/>
      <c r="C1236" s="422"/>
      <c r="G1236" s="2">
        <f>+G1235+E1236-F1236</f>
        <v>292.3</v>
      </c>
      <c r="J1236" s="422"/>
    </row>
    <row r="1237" spans="2:10">
      <c r="B1237" s="422"/>
      <c r="C1237" s="422"/>
      <c r="G1237" s="2">
        <f>+G1236+E1237-F1237</f>
        <v>292.3</v>
      </c>
      <c r="J1237" s="422"/>
    </row>
    <row r="1238" spans="2:10">
      <c r="B1238" s="422"/>
      <c r="C1238" s="422"/>
      <c r="G1238" s="2">
        <f>+G1237+E1238-F1238</f>
        <v>292.3</v>
      </c>
      <c r="J1238" s="422"/>
    </row>
    <row r="1239" spans="2:10">
      <c r="B1239" s="422"/>
      <c r="C1239" s="422"/>
      <c r="G1239" s="2">
        <f>+G1238+E1239-F1239</f>
        <v>292.3</v>
      </c>
      <c r="J1239" s="422"/>
    </row>
    <row r="1240" spans="2:10">
      <c r="B1240" s="422"/>
      <c r="C1240" s="422"/>
      <c r="G1240" s="2">
        <f>+G1239+E1240-F1240</f>
        <v>292.3</v>
      </c>
      <c r="J1240" s="422"/>
    </row>
    <row r="1241" spans="2:10">
      <c r="B1241" s="422"/>
      <c r="C1241" s="422"/>
      <c r="G1241" s="2">
        <f>+G1240+E1241-F1241</f>
        <v>292.3</v>
      </c>
      <c r="J1241" s="422"/>
    </row>
    <row r="1242" spans="2:10">
      <c r="B1242" s="422"/>
      <c r="C1242" s="422"/>
      <c r="G1242" s="2">
        <f>+G1241+E1242-F1242</f>
        <v>292.3</v>
      </c>
      <c r="J1242" s="422"/>
    </row>
    <row r="1243" spans="2:10">
      <c r="B1243" s="422"/>
      <c r="C1243" s="422"/>
      <c r="G1243" s="2">
        <f>+G1242+E1243-F1243</f>
        <v>292.3</v>
      </c>
      <c r="J1243" s="422"/>
    </row>
    <row r="1244" spans="2:10">
      <c r="B1244" s="422"/>
      <c r="C1244" s="422"/>
      <c r="G1244" s="2">
        <f>+G1243+E1244-F1244</f>
        <v>292.3</v>
      </c>
      <c r="J1244" s="422"/>
    </row>
    <row r="1245" spans="2:10">
      <c r="B1245" s="422"/>
      <c r="C1245" s="422"/>
      <c r="G1245" s="2">
        <f>+G1244+E1245-F1245</f>
        <v>292.3</v>
      </c>
      <c r="J1245" s="422"/>
    </row>
    <row r="1246" spans="2:10">
      <c r="B1246" s="422"/>
      <c r="C1246" s="422"/>
      <c r="G1246" s="2">
        <f>+G1245+E1246-F1246</f>
        <v>292.3</v>
      </c>
      <c r="J1246" s="422"/>
    </row>
    <row r="1247" spans="2:10">
      <c r="B1247" s="422"/>
      <c r="C1247" s="422"/>
      <c r="G1247" s="2">
        <f>+G1246+E1247-F1247</f>
        <v>292.3</v>
      </c>
      <c r="J1247" s="422"/>
    </row>
    <row r="1248" spans="2:10">
      <c r="B1248" s="422"/>
      <c r="C1248" s="422"/>
      <c r="G1248" s="2">
        <f>+G1247+E1248-F1248</f>
        <v>292.3</v>
      </c>
      <c r="J1248" s="422"/>
    </row>
    <row r="1249" spans="2:10">
      <c r="B1249" s="422"/>
      <c r="C1249" s="422"/>
      <c r="G1249" s="2">
        <f>+G1248+E1249-F1249</f>
        <v>292.3</v>
      </c>
      <c r="J1249" s="422"/>
    </row>
    <row r="1250" spans="2:10">
      <c r="B1250" s="422"/>
      <c r="C1250" s="422"/>
      <c r="G1250" s="2">
        <f>+G1249+E1250-F1250</f>
        <v>292.3</v>
      </c>
      <c r="J1250" s="422"/>
    </row>
    <row r="1251" spans="2:10">
      <c r="B1251" s="422"/>
      <c r="C1251" s="422"/>
      <c r="G1251" s="2">
        <f>+G1250+E1251-F1251</f>
        <v>292.3</v>
      </c>
      <c r="J1251" s="422"/>
    </row>
    <row r="1252" spans="2:10">
      <c r="B1252" s="422"/>
      <c r="C1252" s="422"/>
      <c r="G1252" s="2">
        <f>+G1251+E1252-F1252</f>
        <v>292.3</v>
      </c>
      <c r="J1252" s="422"/>
    </row>
    <row r="1253" spans="2:10">
      <c r="B1253" s="422"/>
      <c r="C1253" s="422"/>
      <c r="G1253" s="2">
        <f>+G1252+E1253-F1253</f>
        <v>292.3</v>
      </c>
      <c r="J1253" s="422"/>
    </row>
    <row r="1254" spans="2:10">
      <c r="B1254" s="422"/>
      <c r="C1254" s="422"/>
      <c r="G1254" s="2">
        <f>+G1253+E1254-F1254</f>
        <v>292.3</v>
      </c>
      <c r="J1254" s="422"/>
    </row>
    <row r="1255" spans="2:10">
      <c r="B1255" s="422"/>
      <c r="C1255" s="422"/>
      <c r="G1255" s="2">
        <f>+G1254+E1255-F1255</f>
        <v>292.3</v>
      </c>
      <c r="J1255" s="422"/>
    </row>
    <row r="1256" spans="2:10">
      <c r="B1256" s="422"/>
      <c r="C1256" s="422"/>
      <c r="G1256" s="2">
        <f>+G1255+E1256-F1256</f>
        <v>292.3</v>
      </c>
      <c r="J1256" s="422"/>
    </row>
    <row r="1257" spans="2:10">
      <c r="B1257" s="422"/>
      <c r="C1257" s="422"/>
      <c r="G1257" s="2">
        <f>+G1256+E1257-F1257</f>
        <v>292.3</v>
      </c>
      <c r="J1257" s="422"/>
    </row>
    <row r="1258" spans="2:10">
      <c r="B1258" s="422"/>
      <c r="C1258" s="422"/>
      <c r="G1258" s="2">
        <f>+G1257+E1258-F1258</f>
        <v>292.3</v>
      </c>
      <c r="J1258" s="422"/>
    </row>
    <row r="1259" spans="2:10">
      <c r="B1259" s="422"/>
      <c r="C1259" s="422"/>
      <c r="G1259" s="2">
        <f>+G1258+E1259-F1259</f>
        <v>292.3</v>
      </c>
      <c r="J1259" s="422"/>
    </row>
    <row r="1260" spans="2:10">
      <c r="B1260" s="422"/>
      <c r="C1260" s="422"/>
      <c r="G1260" s="2">
        <f>+G1259+E1260-F1260</f>
        <v>292.3</v>
      </c>
      <c r="J1260" s="422"/>
    </row>
    <row r="1261" spans="2:10">
      <c r="B1261" s="422"/>
      <c r="C1261" s="422"/>
      <c r="G1261" s="2">
        <f>+G1260+E1261-F1261</f>
        <v>292.3</v>
      </c>
      <c r="J1261" s="422"/>
    </row>
    <row r="1262" spans="2:10">
      <c r="B1262" s="422"/>
      <c r="C1262" s="422"/>
      <c r="G1262" s="2">
        <f>+G1261+E1262-F1262</f>
        <v>292.3</v>
      </c>
      <c r="J1262" s="422"/>
    </row>
    <row r="1263" spans="2:10">
      <c r="B1263" s="422"/>
      <c r="C1263" s="422"/>
      <c r="G1263" s="2">
        <f>+G1262+E1263-F1263</f>
        <v>292.3</v>
      </c>
      <c r="J1263" s="422"/>
    </row>
    <row r="1264" spans="2:10">
      <c r="B1264" s="422"/>
      <c r="C1264" s="422"/>
      <c r="G1264" s="2">
        <f>+G1263+E1264-F1264</f>
        <v>292.3</v>
      </c>
      <c r="J1264" s="422"/>
    </row>
    <row r="1265" spans="2:10">
      <c r="B1265" s="422"/>
      <c r="C1265" s="422"/>
      <c r="G1265" s="2">
        <f>+G1264+E1265-F1265</f>
        <v>292.3</v>
      </c>
      <c r="J1265" s="422"/>
    </row>
    <row r="1266" spans="2:10">
      <c r="B1266" s="422"/>
      <c r="C1266" s="422"/>
      <c r="G1266" s="2">
        <f>+G1265+E1266-F1266</f>
        <v>292.3</v>
      </c>
      <c r="J1266" s="422"/>
    </row>
    <row r="1267" spans="2:10">
      <c r="B1267" s="422"/>
      <c r="C1267" s="422"/>
      <c r="G1267" s="2">
        <f>+G1266+E1267-F1267</f>
        <v>292.3</v>
      </c>
      <c r="J1267" s="422"/>
    </row>
    <row r="1268" spans="2:10">
      <c r="B1268" s="422"/>
      <c r="C1268" s="422"/>
      <c r="G1268" s="2">
        <f>+G1267+E1268-F1268</f>
        <v>292.3</v>
      </c>
      <c r="J1268" s="422"/>
    </row>
    <row r="1269" spans="2:10">
      <c r="B1269" s="422"/>
      <c r="C1269" s="422"/>
      <c r="G1269" s="2">
        <f>+G1268+E1269-F1269</f>
        <v>292.3</v>
      </c>
      <c r="J1269" s="422"/>
    </row>
    <row r="1270" spans="2:10">
      <c r="B1270" s="422"/>
      <c r="C1270" s="422"/>
      <c r="G1270" s="2">
        <f>+G1269+E1270-F1270</f>
        <v>292.3</v>
      </c>
      <c r="J1270" s="422"/>
    </row>
    <row r="1271" spans="2:10">
      <c r="B1271" s="422"/>
      <c r="C1271" s="422"/>
      <c r="G1271" s="2">
        <f>+G1270+E1271-F1271</f>
        <v>292.3</v>
      </c>
      <c r="J1271" s="422"/>
    </row>
    <row r="1272" spans="2:10">
      <c r="B1272" s="422"/>
      <c r="C1272" s="422"/>
      <c r="G1272" s="2">
        <f>+G1271+E1272-F1272</f>
        <v>292.3</v>
      </c>
      <c r="J1272" s="422"/>
    </row>
    <row r="1273" spans="2:10">
      <c r="B1273" s="422"/>
      <c r="C1273" s="422"/>
      <c r="G1273" s="2">
        <f>+G1272+E1273-F1273</f>
        <v>292.3</v>
      </c>
      <c r="J1273" s="422"/>
    </row>
    <row r="1274" spans="2:10">
      <c r="B1274" s="422"/>
      <c r="C1274" s="422"/>
      <c r="G1274" s="2">
        <f>+G1273+E1274-F1274</f>
        <v>292.3</v>
      </c>
      <c r="J1274" s="422"/>
    </row>
    <row r="1275" spans="2:10">
      <c r="B1275" s="422"/>
      <c r="C1275" s="422"/>
      <c r="G1275" s="2">
        <f>+G1274+E1275-F1275</f>
        <v>292.3</v>
      </c>
      <c r="J1275" s="422"/>
    </row>
    <row r="1276" spans="2:10">
      <c r="B1276" s="422"/>
      <c r="C1276" s="422"/>
      <c r="G1276" s="2">
        <f>+G1275+E1276-F1276</f>
        <v>292.3</v>
      </c>
      <c r="J1276" s="422"/>
    </row>
    <row r="1277" spans="2:10">
      <c r="B1277" s="422"/>
      <c r="C1277" s="422"/>
      <c r="G1277" s="2">
        <f>+G1276+E1277-F1277</f>
        <v>292.3</v>
      </c>
      <c r="J1277" s="422"/>
    </row>
    <row r="1278" spans="2:10">
      <c r="B1278" s="422"/>
      <c r="C1278" s="422"/>
      <c r="G1278" s="2">
        <f>+G1277+E1278-F1278</f>
        <v>292.3</v>
      </c>
      <c r="J1278" s="422"/>
    </row>
    <row r="1279" spans="2:10">
      <c r="B1279" s="422"/>
      <c r="C1279" s="422"/>
      <c r="G1279" s="2">
        <f>+G1278+E1279-F1279</f>
        <v>292.3</v>
      </c>
      <c r="J1279" s="422"/>
    </row>
    <row r="1280" spans="2:10">
      <c r="B1280" s="422"/>
      <c r="C1280" s="422"/>
      <c r="G1280" s="2">
        <f>+G1279+E1280-F1280</f>
        <v>292.3</v>
      </c>
      <c r="J1280" s="422"/>
    </row>
    <row r="1281" spans="2:10">
      <c r="B1281" s="422"/>
      <c r="C1281" s="422"/>
      <c r="G1281" s="2">
        <f>+G1280+E1281-F1281</f>
        <v>292.3</v>
      </c>
      <c r="J1281" s="422"/>
    </row>
    <row r="1282" spans="2:10">
      <c r="B1282" s="422"/>
      <c r="C1282" s="422"/>
      <c r="G1282" s="2">
        <f>+G1281+E1282-F1282</f>
        <v>292.3</v>
      </c>
      <c r="J1282" s="422"/>
    </row>
    <row r="1283" spans="2:10">
      <c r="B1283" s="422"/>
      <c r="C1283" s="422"/>
      <c r="G1283" s="2">
        <f>+G1282+E1283-F1283</f>
        <v>292.3</v>
      </c>
      <c r="J1283" s="422"/>
    </row>
    <row r="1284" spans="2:10">
      <c r="B1284" s="422"/>
      <c r="C1284" s="422"/>
      <c r="G1284" s="2">
        <f>+G1283+E1284-F1284</f>
        <v>292.3</v>
      </c>
      <c r="J1284" s="422"/>
    </row>
    <row r="1285" spans="2:10">
      <c r="B1285" s="422"/>
      <c r="C1285" s="422"/>
      <c r="G1285" s="2">
        <f>+G1284+E1285-F1285</f>
        <v>292.3</v>
      </c>
      <c r="J1285" s="422"/>
    </row>
    <row r="1286" spans="2:10">
      <c r="B1286" s="422"/>
      <c r="C1286" s="422"/>
      <c r="G1286" s="2">
        <f>+G1285+E1286-F1286</f>
        <v>292.3</v>
      </c>
      <c r="J1286" s="422"/>
    </row>
    <row r="1287" spans="2:10">
      <c r="B1287" s="422"/>
      <c r="C1287" s="422"/>
      <c r="G1287" s="2">
        <f>+G1286+E1287-F1287</f>
        <v>292.3</v>
      </c>
      <c r="J1287" s="422"/>
    </row>
    <row r="1288" spans="2:10">
      <c r="B1288" s="422"/>
      <c r="C1288" s="422"/>
      <c r="G1288" s="2">
        <f>+G1287+E1288-F1288</f>
        <v>292.3</v>
      </c>
      <c r="J1288" s="422"/>
    </row>
    <row r="1289" spans="2:10">
      <c r="B1289" s="422"/>
      <c r="C1289" s="422"/>
      <c r="G1289" s="2">
        <f>+G1288+E1289-F1289</f>
        <v>292.3</v>
      </c>
      <c r="J1289" s="422"/>
    </row>
    <row r="1290" spans="2:10">
      <c r="B1290" s="422"/>
      <c r="C1290" s="422"/>
      <c r="G1290" s="2">
        <f>+G1289+E1290-F1290</f>
        <v>292.3</v>
      </c>
      <c r="J1290" s="422"/>
    </row>
    <row r="1291" spans="2:10">
      <c r="B1291" s="422"/>
      <c r="C1291" s="422"/>
      <c r="G1291" s="2">
        <f>+G1290+E1291-F1291</f>
        <v>292.3</v>
      </c>
      <c r="J1291" s="422"/>
    </row>
    <row r="1292" spans="2:10">
      <c r="B1292" s="422"/>
      <c r="C1292" s="422"/>
      <c r="G1292" s="2">
        <f>+G1291+E1292-F1292</f>
        <v>292.3</v>
      </c>
      <c r="J1292" s="422"/>
    </row>
    <row r="1293" spans="2:10">
      <c r="B1293" s="422"/>
      <c r="C1293" s="422"/>
      <c r="G1293" s="2">
        <f>+G1292+E1293-F1293</f>
        <v>292.3</v>
      </c>
      <c r="J1293" s="422"/>
    </row>
    <row r="1294" spans="2:10">
      <c r="B1294" s="422"/>
      <c r="C1294" s="422"/>
      <c r="G1294" s="2">
        <f>+G1293+E1294-F1294</f>
        <v>292.3</v>
      </c>
      <c r="J1294" s="422"/>
    </row>
    <row r="1295" spans="2:10">
      <c r="B1295" s="422"/>
      <c r="C1295" s="422"/>
      <c r="G1295" s="2">
        <f>+G1294+E1295-F1295</f>
        <v>292.3</v>
      </c>
      <c r="J1295" s="422"/>
    </row>
    <row r="1296" spans="2:10">
      <c r="B1296" s="422"/>
      <c r="C1296" s="422"/>
      <c r="G1296" s="2">
        <f>+G1295+E1296-F1296</f>
        <v>292.3</v>
      </c>
      <c r="J1296" s="422"/>
    </row>
    <row r="1297" spans="2:10">
      <c r="B1297" s="422"/>
      <c r="C1297" s="422"/>
      <c r="G1297" s="2">
        <f>+G1296+E1297-F1297</f>
        <v>292.3</v>
      </c>
      <c r="J1297" s="422"/>
    </row>
    <row r="1298" spans="2:10">
      <c r="B1298" s="422"/>
      <c r="C1298" s="422"/>
      <c r="G1298" s="2">
        <f>+G1297+E1298-F1298</f>
        <v>292.3</v>
      </c>
      <c r="J1298" s="422"/>
    </row>
    <row r="1299" spans="2:10">
      <c r="B1299" s="422"/>
      <c r="C1299" s="422"/>
      <c r="G1299" s="2">
        <f>+G1298+E1299-F1299</f>
        <v>292.3</v>
      </c>
      <c r="J1299" s="422"/>
    </row>
    <row r="1300" spans="2:10">
      <c r="B1300" s="422"/>
      <c r="C1300" s="422"/>
      <c r="G1300" s="2">
        <f>+G1299+E1300-F1300</f>
        <v>292.3</v>
      </c>
      <c r="J1300" s="422"/>
    </row>
    <row r="1301" spans="2:10">
      <c r="B1301" s="422"/>
      <c r="C1301" s="422"/>
      <c r="G1301" s="2">
        <f>+G1300+E1301-F1301</f>
        <v>292.3</v>
      </c>
      <c r="J1301" s="422"/>
    </row>
    <row r="1302" spans="2:10">
      <c r="B1302" s="422"/>
      <c r="C1302" s="422"/>
      <c r="G1302" s="2">
        <f>+G1301+E1302-F1302</f>
        <v>292.3</v>
      </c>
      <c r="J1302" s="422"/>
    </row>
    <row r="1303" spans="2:10">
      <c r="B1303" s="422"/>
      <c r="C1303" s="422"/>
      <c r="G1303" s="2">
        <f>+G1302+E1303-F1303</f>
        <v>292.3</v>
      </c>
      <c r="J1303" s="422"/>
    </row>
    <row r="1304" spans="2:10">
      <c r="B1304" s="422"/>
      <c r="C1304" s="422"/>
      <c r="G1304" s="2">
        <f>+G1303+E1304-F1304</f>
        <v>292.3</v>
      </c>
      <c r="J1304" s="422"/>
    </row>
    <row r="1305" spans="2:10">
      <c r="B1305" s="422"/>
      <c r="C1305" s="422"/>
      <c r="G1305" s="2">
        <f>+G1304+E1305-F1305</f>
        <v>292.3</v>
      </c>
      <c r="J1305" s="422"/>
    </row>
    <row r="1306" spans="2:10">
      <c r="B1306" s="422"/>
      <c r="C1306" s="422"/>
      <c r="G1306" s="2">
        <f>+G1305+E1306-F1306</f>
        <v>292.3</v>
      </c>
      <c r="J1306" s="422"/>
    </row>
    <row r="1307" spans="2:10">
      <c r="B1307" s="422"/>
      <c r="C1307" s="422"/>
      <c r="G1307" s="2">
        <f>+G1306+E1307-F1307</f>
        <v>292.3</v>
      </c>
      <c r="J1307" s="422"/>
    </row>
    <row r="1308" spans="2:10">
      <c r="B1308" s="422"/>
      <c r="C1308" s="422"/>
      <c r="G1308" s="2">
        <f>+G1307+E1308-F1308</f>
        <v>292.3</v>
      </c>
      <c r="J1308" s="422"/>
    </row>
    <row r="1309" spans="2:10">
      <c r="B1309" s="422"/>
      <c r="C1309" s="422"/>
      <c r="G1309" s="2">
        <f>+G1308+E1309-F1309</f>
        <v>292.3</v>
      </c>
      <c r="J1309" s="422"/>
    </row>
    <row r="1310" spans="2:10">
      <c r="B1310" s="422"/>
      <c r="C1310" s="422"/>
      <c r="G1310" s="2">
        <f>+G1309+E1310-F1310</f>
        <v>292.3</v>
      </c>
      <c r="J1310" s="422"/>
    </row>
    <row r="1311" spans="2:10">
      <c r="B1311" s="422"/>
      <c r="C1311" s="422"/>
      <c r="G1311" s="2">
        <f>+G1310+E1311-F1311</f>
        <v>292.3</v>
      </c>
      <c r="J1311" s="422"/>
    </row>
    <row r="1312" spans="2:10">
      <c r="B1312" s="422"/>
      <c r="C1312" s="422"/>
      <c r="G1312" s="2">
        <f>+G1311+E1312-F1312</f>
        <v>292.3</v>
      </c>
      <c r="J1312" s="422"/>
    </row>
    <row r="1313" spans="2:10">
      <c r="B1313" s="422"/>
      <c r="C1313" s="422"/>
      <c r="G1313" s="2">
        <f>+G1312+E1313-F1313</f>
        <v>292.3</v>
      </c>
      <c r="J1313" s="422"/>
    </row>
    <row r="1314" spans="2:10">
      <c r="B1314" s="422"/>
      <c r="C1314" s="422"/>
      <c r="G1314" s="2">
        <f>+G1313+E1314-F1314</f>
        <v>292.3</v>
      </c>
      <c r="J1314" s="422"/>
    </row>
  </sheetData>
  <autoFilter ref="A4:G617" xr:uid="{00000000-0009-0000-0000-00002A000000}"/>
  <mergeCells count="4">
    <mergeCell ref="B2:G2"/>
    <mergeCell ref="I910:K910"/>
    <mergeCell ref="I952:K952"/>
    <mergeCell ref="I968:K968"/>
  </mergeCells>
  <pageMargins left="0" right="0" top="0.75" bottom="0.75" header="0.3" footer="0.3"/>
  <pageSetup paperSize="9" orientation="portrait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2:Y1319"/>
  <sheetViews>
    <sheetView topLeftCell="A912" zoomScaleNormal="100" workbookViewId="0">
      <selection activeCell="F929" sqref="F929"/>
    </sheetView>
  </sheetViews>
  <sheetFormatPr defaultColWidth="11.42578125" defaultRowHeight="15"/>
  <cols>
    <col min="1" max="1" width="11.7109375" style="3" bestFit="1" customWidth="1"/>
    <col min="2" max="2" width="17.5703125" style="7" bestFit="1" customWidth="1"/>
    <col min="3" max="3" width="15.42578125" style="7" customWidth="1"/>
    <col min="4" max="4" width="51.5703125" bestFit="1" customWidth="1"/>
    <col min="5" max="6" width="11.42578125" style="2"/>
    <col min="7" max="8" width="12.28515625" style="2" customWidth="1"/>
    <col min="9" max="9" width="23.85546875" bestFit="1" customWidth="1"/>
    <col min="10" max="10" width="34.140625" bestFit="1" customWidth="1"/>
    <col min="11" max="11" width="11.85546875" style="137" bestFit="1" customWidth="1"/>
    <col min="12" max="12" width="11.42578125" bestFit="1" customWidth="1"/>
    <col min="13" max="13" width="23" bestFit="1" customWidth="1"/>
  </cols>
  <sheetData>
    <row r="2" spans="1:8">
      <c r="B2" s="440" t="s">
        <v>662</v>
      </c>
      <c r="C2" s="440"/>
      <c r="D2" s="440"/>
      <c r="E2" s="440"/>
      <c r="F2" s="440"/>
      <c r="G2" s="440"/>
      <c r="H2" s="422"/>
    </row>
    <row r="4" spans="1:8" ht="27.75">
      <c r="A4" s="30" t="s">
        <v>1</v>
      </c>
      <c r="B4" s="11" t="s">
        <v>2</v>
      </c>
      <c r="C4" s="11" t="s">
        <v>3</v>
      </c>
      <c r="D4" s="11" t="s">
        <v>4</v>
      </c>
      <c r="E4" s="12" t="s">
        <v>5</v>
      </c>
      <c r="F4" s="12" t="s">
        <v>6</v>
      </c>
      <c r="G4" s="12" t="s">
        <v>7</v>
      </c>
      <c r="H4" s="12"/>
    </row>
    <row r="5" spans="1:8">
      <c r="A5" s="3">
        <v>42736</v>
      </c>
      <c r="B5" s="422" t="s">
        <v>8</v>
      </c>
      <c r="C5" s="422"/>
      <c r="G5" s="2">
        <v>263.89999999999998</v>
      </c>
    </row>
    <row r="6" spans="1:8">
      <c r="A6" s="3">
        <v>42762</v>
      </c>
      <c r="B6" s="422">
        <v>12167</v>
      </c>
      <c r="C6" s="422" t="s">
        <v>67</v>
      </c>
      <c r="F6" s="2">
        <v>183.9</v>
      </c>
      <c r="G6" s="2">
        <f t="shared" ref="G6:G69" si="0">+G5+E6-F6</f>
        <v>79.999999999999972</v>
      </c>
    </row>
    <row r="7" spans="1:8">
      <c r="A7" s="3">
        <v>42786</v>
      </c>
      <c r="B7" s="422">
        <v>12229</v>
      </c>
      <c r="C7" s="422" t="s">
        <v>67</v>
      </c>
      <c r="F7" s="2">
        <v>80</v>
      </c>
      <c r="G7" s="2">
        <f t="shared" si="0"/>
        <v>0</v>
      </c>
    </row>
    <row r="8" spans="1:8">
      <c r="A8" s="3">
        <v>42766</v>
      </c>
      <c r="B8" s="422" t="s">
        <v>10</v>
      </c>
      <c r="C8" s="422" t="s">
        <v>11</v>
      </c>
      <c r="D8" t="s">
        <v>12</v>
      </c>
      <c r="E8" s="2">
        <v>169.8</v>
      </c>
      <c r="G8" s="2">
        <f t="shared" si="0"/>
        <v>169.8</v>
      </c>
    </row>
    <row r="9" spans="1:8">
      <c r="B9" s="422"/>
      <c r="C9" s="422"/>
      <c r="D9" t="s">
        <v>13</v>
      </c>
      <c r="E9" s="2">
        <v>2.8</v>
      </c>
      <c r="G9" s="2">
        <f t="shared" si="0"/>
        <v>172.60000000000002</v>
      </c>
    </row>
    <row r="10" spans="1:8">
      <c r="B10" s="422"/>
      <c r="C10" s="422"/>
      <c r="D10" t="s">
        <v>14</v>
      </c>
      <c r="E10" s="2">
        <v>60</v>
      </c>
      <c r="G10" s="2">
        <f t="shared" si="0"/>
        <v>232.60000000000002</v>
      </c>
    </row>
    <row r="11" spans="1:8">
      <c r="B11" s="422"/>
      <c r="C11" s="422"/>
      <c r="D11" t="s">
        <v>15</v>
      </c>
      <c r="E11" s="2">
        <v>2</v>
      </c>
      <c r="G11" s="2">
        <f t="shared" si="0"/>
        <v>234.60000000000002</v>
      </c>
    </row>
    <row r="12" spans="1:8">
      <c r="A12" s="3">
        <v>42794</v>
      </c>
      <c r="B12" s="422" t="s">
        <v>69</v>
      </c>
      <c r="C12" s="422" t="s">
        <v>11</v>
      </c>
      <c r="D12" t="s">
        <v>14</v>
      </c>
      <c r="F12" s="2">
        <v>60</v>
      </c>
      <c r="G12" s="2">
        <f t="shared" si="0"/>
        <v>174.60000000000002</v>
      </c>
    </row>
    <row r="13" spans="1:8">
      <c r="A13" s="3">
        <v>42794</v>
      </c>
      <c r="B13" s="422" t="s">
        <v>69</v>
      </c>
      <c r="C13" s="422" t="s">
        <v>11</v>
      </c>
      <c r="D13" t="s">
        <v>15</v>
      </c>
      <c r="F13" s="2">
        <v>2</v>
      </c>
      <c r="G13" s="2">
        <f t="shared" si="0"/>
        <v>172.60000000000002</v>
      </c>
    </row>
    <row r="14" spans="1:8">
      <c r="A14" s="3">
        <v>42786</v>
      </c>
      <c r="B14" s="422">
        <v>12229</v>
      </c>
      <c r="C14" s="422" t="s">
        <v>11</v>
      </c>
      <c r="D14" t="s">
        <v>13</v>
      </c>
      <c r="F14" s="2">
        <v>2.8</v>
      </c>
      <c r="G14" s="2">
        <f t="shared" si="0"/>
        <v>169.8</v>
      </c>
    </row>
    <row r="15" spans="1:8">
      <c r="A15" s="3">
        <v>42786</v>
      </c>
      <c r="B15" s="422">
        <v>12229</v>
      </c>
      <c r="C15" s="422" t="s">
        <v>11</v>
      </c>
      <c r="D15" t="s">
        <v>12</v>
      </c>
      <c r="F15" s="2">
        <v>169.8</v>
      </c>
      <c r="G15" s="2">
        <f t="shared" si="0"/>
        <v>0</v>
      </c>
    </row>
    <row r="16" spans="1:8">
      <c r="A16" s="3">
        <v>42794</v>
      </c>
      <c r="B16" s="422" t="s">
        <v>10</v>
      </c>
      <c r="C16" s="422" t="s">
        <v>17</v>
      </c>
      <c r="D16" t="s">
        <v>12</v>
      </c>
      <c r="E16" s="2">
        <v>197.5</v>
      </c>
      <c r="G16" s="2">
        <f t="shared" si="0"/>
        <v>197.5</v>
      </c>
    </row>
    <row r="17" spans="1:7">
      <c r="B17" s="422"/>
      <c r="C17" s="422"/>
      <c r="D17" t="s">
        <v>13</v>
      </c>
      <c r="E17" s="2">
        <v>2</v>
      </c>
      <c r="G17" s="2">
        <f t="shared" si="0"/>
        <v>199.5</v>
      </c>
    </row>
    <row r="18" spans="1:7">
      <c r="B18" s="422"/>
      <c r="C18" s="422"/>
      <c r="D18" t="s">
        <v>14</v>
      </c>
      <c r="E18" s="2">
        <v>56</v>
      </c>
      <c r="G18" s="2">
        <f t="shared" si="0"/>
        <v>255.5</v>
      </c>
    </row>
    <row r="19" spans="1:7">
      <c r="B19" s="422"/>
      <c r="C19" s="422"/>
      <c r="D19" t="s">
        <v>15</v>
      </c>
      <c r="E19" s="2">
        <v>2</v>
      </c>
      <c r="G19" s="2">
        <f t="shared" si="0"/>
        <v>257.5</v>
      </c>
    </row>
    <row r="20" spans="1:7">
      <c r="A20" s="3">
        <v>42824</v>
      </c>
      <c r="B20" s="422" t="s">
        <v>69</v>
      </c>
      <c r="C20" s="422" t="s">
        <v>17</v>
      </c>
      <c r="D20" t="s">
        <v>14</v>
      </c>
      <c r="F20" s="2">
        <v>56</v>
      </c>
      <c r="G20" s="2">
        <f t="shared" si="0"/>
        <v>201.5</v>
      </c>
    </row>
    <row r="21" spans="1:7">
      <c r="A21" s="3">
        <v>42824</v>
      </c>
      <c r="B21" s="422" t="s">
        <v>69</v>
      </c>
      <c r="C21" s="422" t="s">
        <v>17</v>
      </c>
      <c r="D21" t="s">
        <v>15</v>
      </c>
      <c r="F21" s="2">
        <v>2</v>
      </c>
      <c r="G21" s="2">
        <f t="shared" si="0"/>
        <v>199.5</v>
      </c>
    </row>
    <row r="22" spans="1:7">
      <c r="A22" s="3">
        <v>42821</v>
      </c>
      <c r="B22" s="422">
        <v>12501</v>
      </c>
      <c r="C22" s="422" t="s">
        <v>17</v>
      </c>
      <c r="D22" t="s">
        <v>12</v>
      </c>
      <c r="F22" s="2">
        <v>197.5</v>
      </c>
      <c r="G22" s="2">
        <f t="shared" si="0"/>
        <v>2</v>
      </c>
    </row>
    <row r="23" spans="1:7">
      <c r="A23" s="3">
        <v>42821</v>
      </c>
      <c r="B23" s="422">
        <v>12501</v>
      </c>
      <c r="C23" s="422" t="s">
        <v>17</v>
      </c>
      <c r="D23" t="s">
        <v>13</v>
      </c>
      <c r="F23" s="2">
        <v>2</v>
      </c>
      <c r="G23" s="2">
        <f t="shared" si="0"/>
        <v>0</v>
      </c>
    </row>
    <row r="24" spans="1:7">
      <c r="A24" s="3">
        <v>42825</v>
      </c>
      <c r="B24" s="422" t="s">
        <v>10</v>
      </c>
      <c r="C24" s="422" t="s">
        <v>18</v>
      </c>
      <c r="D24" t="s">
        <v>12</v>
      </c>
      <c r="E24" s="2">
        <v>189.9</v>
      </c>
      <c r="G24" s="2">
        <f t="shared" si="0"/>
        <v>189.9</v>
      </c>
    </row>
    <row r="25" spans="1:7">
      <c r="B25" s="422"/>
      <c r="C25" s="422"/>
      <c r="D25" t="s">
        <v>13</v>
      </c>
      <c r="E25" s="2">
        <v>13.5</v>
      </c>
      <c r="G25" s="2">
        <f t="shared" si="0"/>
        <v>203.4</v>
      </c>
    </row>
    <row r="26" spans="1:7">
      <c r="B26" s="422"/>
      <c r="C26" s="422"/>
      <c r="D26" t="s">
        <v>14</v>
      </c>
      <c r="E26" s="2">
        <v>60</v>
      </c>
      <c r="G26" s="2">
        <f t="shared" si="0"/>
        <v>263.39999999999998</v>
      </c>
    </row>
    <row r="27" spans="1:7">
      <c r="B27" s="422"/>
      <c r="C27" s="422"/>
      <c r="D27" t="s">
        <v>15</v>
      </c>
      <c r="E27" s="2">
        <v>2</v>
      </c>
      <c r="G27" s="2">
        <f t="shared" si="0"/>
        <v>265.39999999999998</v>
      </c>
    </row>
    <row r="28" spans="1:7">
      <c r="A28" s="3">
        <v>42855</v>
      </c>
      <c r="B28" s="422" t="s">
        <v>69</v>
      </c>
      <c r="C28" s="422" t="s">
        <v>18</v>
      </c>
      <c r="D28" t="s">
        <v>14</v>
      </c>
      <c r="F28" s="2">
        <v>60</v>
      </c>
      <c r="G28" s="2">
        <f t="shared" si="0"/>
        <v>205.39999999999998</v>
      </c>
    </row>
    <row r="29" spans="1:7">
      <c r="A29" s="3">
        <v>42855</v>
      </c>
      <c r="B29" s="422" t="s">
        <v>69</v>
      </c>
      <c r="C29" s="422" t="s">
        <v>18</v>
      </c>
      <c r="D29" t="s">
        <v>15</v>
      </c>
      <c r="F29" s="2">
        <v>2</v>
      </c>
      <c r="G29" s="2">
        <f t="shared" si="0"/>
        <v>203.39999999999998</v>
      </c>
    </row>
    <row r="30" spans="1:7">
      <c r="A30" s="3">
        <v>42857</v>
      </c>
      <c r="B30" s="422">
        <v>12712</v>
      </c>
      <c r="C30" s="422" t="s">
        <v>18</v>
      </c>
      <c r="D30" t="s">
        <v>12</v>
      </c>
      <c r="F30" s="2">
        <v>189.9</v>
      </c>
      <c r="G30" s="2">
        <f t="shared" si="0"/>
        <v>13.499999999999972</v>
      </c>
    </row>
    <row r="31" spans="1:7">
      <c r="A31" s="3">
        <v>42857</v>
      </c>
      <c r="B31" s="422">
        <v>12712</v>
      </c>
      <c r="C31" s="422" t="s">
        <v>18</v>
      </c>
      <c r="D31" t="s">
        <v>13</v>
      </c>
      <c r="F31" s="2">
        <v>13.5</v>
      </c>
      <c r="G31" s="2">
        <f t="shared" si="0"/>
        <v>-2.8421709430404007E-14</v>
      </c>
    </row>
    <row r="32" spans="1:7">
      <c r="A32" s="3">
        <v>42855</v>
      </c>
      <c r="B32" s="422" t="s">
        <v>10</v>
      </c>
      <c r="C32" s="422" t="s">
        <v>19</v>
      </c>
      <c r="D32" t="s">
        <v>12</v>
      </c>
      <c r="E32" s="2">
        <v>181.8</v>
      </c>
      <c r="G32" s="2">
        <f t="shared" si="0"/>
        <v>181.79999999999998</v>
      </c>
    </row>
    <row r="33" spans="1:7">
      <c r="B33" s="422"/>
      <c r="C33" s="422"/>
      <c r="D33" t="s">
        <v>13</v>
      </c>
      <c r="E33" s="2">
        <v>13.3</v>
      </c>
      <c r="G33" s="2">
        <f t="shared" si="0"/>
        <v>195.1</v>
      </c>
    </row>
    <row r="34" spans="1:7">
      <c r="B34" s="422"/>
      <c r="C34" s="422"/>
      <c r="D34" t="s">
        <v>14</v>
      </c>
      <c r="E34" s="2">
        <v>60</v>
      </c>
      <c r="G34" s="2">
        <f t="shared" si="0"/>
        <v>255.1</v>
      </c>
    </row>
    <row r="35" spans="1:7">
      <c r="B35" s="422"/>
      <c r="C35" s="422"/>
      <c r="D35" t="s">
        <v>15</v>
      </c>
      <c r="E35" s="2">
        <v>2</v>
      </c>
      <c r="G35" s="2">
        <f t="shared" si="0"/>
        <v>257.10000000000002</v>
      </c>
    </row>
    <row r="36" spans="1:7">
      <c r="A36" s="3">
        <v>42765</v>
      </c>
      <c r="B36" s="422" t="s">
        <v>69</v>
      </c>
      <c r="C36" s="422" t="s">
        <v>19</v>
      </c>
      <c r="D36" t="s">
        <v>14</v>
      </c>
      <c r="F36" s="2">
        <v>60</v>
      </c>
      <c r="G36" s="2">
        <f t="shared" si="0"/>
        <v>197.10000000000002</v>
      </c>
    </row>
    <row r="37" spans="1:7">
      <c r="A37" s="3">
        <v>42765</v>
      </c>
      <c r="B37" s="422" t="s">
        <v>69</v>
      </c>
      <c r="C37" s="422" t="s">
        <v>19</v>
      </c>
      <c r="D37" t="s">
        <v>15</v>
      </c>
      <c r="F37" s="2">
        <v>2</v>
      </c>
      <c r="G37" s="2">
        <f t="shared" si="0"/>
        <v>195.10000000000002</v>
      </c>
    </row>
    <row r="38" spans="1:7">
      <c r="A38" s="3">
        <v>42907</v>
      </c>
      <c r="B38" s="422">
        <v>13120</v>
      </c>
      <c r="C38" s="422" t="s">
        <v>19</v>
      </c>
      <c r="D38" t="s">
        <v>12</v>
      </c>
      <c r="F38" s="2">
        <v>181.8</v>
      </c>
      <c r="G38" s="2">
        <f t="shared" si="0"/>
        <v>13.300000000000011</v>
      </c>
    </row>
    <row r="39" spans="1:7">
      <c r="A39" s="3">
        <v>42907</v>
      </c>
      <c r="B39" s="422">
        <v>13120</v>
      </c>
      <c r="C39" s="422" t="s">
        <v>19</v>
      </c>
      <c r="D39" t="s">
        <v>13</v>
      </c>
      <c r="F39" s="2">
        <v>13.3</v>
      </c>
      <c r="G39" s="2">
        <f t="shared" si="0"/>
        <v>0</v>
      </c>
    </row>
    <row r="40" spans="1:7">
      <c r="A40" s="3">
        <v>42886</v>
      </c>
      <c r="B40" s="422" t="s">
        <v>10</v>
      </c>
      <c r="C40" s="422" t="s">
        <v>20</v>
      </c>
      <c r="D40" t="s">
        <v>12</v>
      </c>
      <c r="E40" s="2">
        <v>168.4</v>
      </c>
      <c r="G40" s="2">
        <f t="shared" si="0"/>
        <v>168.4</v>
      </c>
    </row>
    <row r="41" spans="1:7">
      <c r="B41" s="422"/>
      <c r="C41" s="422"/>
      <c r="D41" t="s">
        <v>13</v>
      </c>
      <c r="E41" s="2">
        <v>13</v>
      </c>
      <c r="G41" s="2">
        <f t="shared" si="0"/>
        <v>181.4</v>
      </c>
    </row>
    <row r="42" spans="1:7">
      <c r="B42" s="422"/>
      <c r="C42" s="422"/>
      <c r="D42" t="s">
        <v>14</v>
      </c>
      <c r="E42" s="2">
        <v>60</v>
      </c>
      <c r="G42" s="2">
        <f t="shared" si="0"/>
        <v>241.4</v>
      </c>
    </row>
    <row r="43" spans="1:7">
      <c r="B43" s="422"/>
      <c r="C43" s="422"/>
      <c r="D43" t="s">
        <v>15</v>
      </c>
      <c r="E43" s="2">
        <v>2</v>
      </c>
      <c r="G43" s="2">
        <f t="shared" si="0"/>
        <v>243.4</v>
      </c>
    </row>
    <row r="44" spans="1:7">
      <c r="A44" s="3">
        <v>42886</v>
      </c>
      <c r="B44" s="422" t="s">
        <v>69</v>
      </c>
      <c r="C44" s="422" t="s">
        <v>20</v>
      </c>
      <c r="D44" t="s">
        <v>14</v>
      </c>
      <c r="F44" s="2">
        <v>60</v>
      </c>
      <c r="G44" s="2">
        <f t="shared" si="0"/>
        <v>183.4</v>
      </c>
    </row>
    <row r="45" spans="1:7">
      <c r="A45" s="3">
        <v>42886</v>
      </c>
      <c r="B45" s="422" t="s">
        <v>69</v>
      </c>
      <c r="C45" s="422" t="s">
        <v>20</v>
      </c>
      <c r="D45" t="s">
        <v>15</v>
      </c>
      <c r="F45" s="2">
        <v>2</v>
      </c>
      <c r="G45" s="2">
        <f t="shared" si="0"/>
        <v>181.4</v>
      </c>
    </row>
    <row r="46" spans="1:7">
      <c r="A46" s="3">
        <v>42947</v>
      </c>
      <c r="B46" s="422">
        <v>13286</v>
      </c>
      <c r="C46" s="422" t="s">
        <v>20</v>
      </c>
      <c r="D46" t="s">
        <v>12</v>
      </c>
      <c r="F46" s="2">
        <v>168.4</v>
      </c>
      <c r="G46" s="2">
        <f t="shared" si="0"/>
        <v>13</v>
      </c>
    </row>
    <row r="47" spans="1:7">
      <c r="A47" s="3">
        <v>42947</v>
      </c>
      <c r="B47" s="422">
        <v>13286</v>
      </c>
      <c r="C47" s="422" t="s">
        <v>20</v>
      </c>
      <c r="D47" t="s">
        <v>13</v>
      </c>
      <c r="F47" s="2">
        <v>13</v>
      </c>
      <c r="G47" s="2">
        <f t="shared" si="0"/>
        <v>0</v>
      </c>
    </row>
    <row r="48" spans="1:7">
      <c r="A48" s="3">
        <v>42916</v>
      </c>
      <c r="B48" s="422" t="s">
        <v>10</v>
      </c>
      <c r="C48" s="422" t="s">
        <v>21</v>
      </c>
      <c r="D48" t="s">
        <v>12</v>
      </c>
      <c r="E48" s="2">
        <v>164.9</v>
      </c>
      <c r="G48" s="2">
        <f t="shared" si="0"/>
        <v>164.9</v>
      </c>
    </row>
    <row r="49" spans="1:7">
      <c r="B49" s="422"/>
      <c r="C49" s="422"/>
      <c r="D49" t="s">
        <v>13</v>
      </c>
      <c r="E49" s="2">
        <v>13.1</v>
      </c>
      <c r="G49" s="2">
        <f t="shared" si="0"/>
        <v>178</v>
      </c>
    </row>
    <row r="50" spans="1:7">
      <c r="B50" s="422"/>
      <c r="C50" s="422"/>
      <c r="D50" t="s">
        <v>14</v>
      </c>
      <c r="E50" s="2">
        <v>60</v>
      </c>
      <c r="G50" s="2">
        <f t="shared" si="0"/>
        <v>238</v>
      </c>
    </row>
    <row r="51" spans="1:7">
      <c r="B51" s="422"/>
      <c r="C51" s="422"/>
      <c r="D51" t="s">
        <v>15</v>
      </c>
      <c r="E51" s="2">
        <v>2</v>
      </c>
      <c r="G51" s="2">
        <f t="shared" si="0"/>
        <v>240</v>
      </c>
    </row>
    <row r="52" spans="1:7">
      <c r="A52" s="3">
        <v>42916</v>
      </c>
      <c r="B52" s="422" t="s">
        <v>69</v>
      </c>
      <c r="C52" s="422" t="s">
        <v>21</v>
      </c>
      <c r="D52" t="s">
        <v>14</v>
      </c>
      <c r="F52" s="2">
        <v>60</v>
      </c>
      <c r="G52" s="2">
        <f t="shared" si="0"/>
        <v>180</v>
      </c>
    </row>
    <row r="53" spans="1:7">
      <c r="A53" s="3">
        <v>42916</v>
      </c>
      <c r="B53" s="422" t="s">
        <v>69</v>
      </c>
      <c r="C53" s="422" t="s">
        <v>21</v>
      </c>
      <c r="D53" t="s">
        <v>15</v>
      </c>
      <c r="F53" s="2">
        <v>2</v>
      </c>
      <c r="G53" s="2">
        <f t="shared" si="0"/>
        <v>178</v>
      </c>
    </row>
    <row r="54" spans="1:7">
      <c r="A54" s="3">
        <v>42949</v>
      </c>
      <c r="B54" s="422">
        <v>13330</v>
      </c>
      <c r="C54" s="422" t="s">
        <v>21</v>
      </c>
      <c r="D54" t="s">
        <v>12</v>
      </c>
      <c r="F54" s="2">
        <v>164.9</v>
      </c>
      <c r="G54" s="2">
        <f t="shared" si="0"/>
        <v>13.099999999999994</v>
      </c>
    </row>
    <row r="55" spans="1:7">
      <c r="A55" s="3">
        <v>42949</v>
      </c>
      <c r="B55" s="422">
        <v>13330</v>
      </c>
      <c r="C55" s="422" t="s">
        <v>21</v>
      </c>
      <c r="D55" t="s">
        <v>13</v>
      </c>
      <c r="F55" s="2">
        <v>13.1</v>
      </c>
      <c r="G55" s="2">
        <f t="shared" si="0"/>
        <v>0</v>
      </c>
    </row>
    <row r="56" spans="1:7">
      <c r="A56" s="3">
        <v>42947</v>
      </c>
      <c r="B56" s="422" t="s">
        <v>10</v>
      </c>
      <c r="C56" s="422" t="s">
        <v>22</v>
      </c>
      <c r="D56" t="s">
        <v>12</v>
      </c>
      <c r="E56" s="2">
        <v>163.80000000000001</v>
      </c>
      <c r="G56" s="2">
        <f t="shared" si="0"/>
        <v>163.80000000000001</v>
      </c>
    </row>
    <row r="57" spans="1:7">
      <c r="B57" s="422"/>
      <c r="C57" s="422"/>
      <c r="D57" t="s">
        <v>13</v>
      </c>
      <c r="E57" s="2">
        <v>13</v>
      </c>
      <c r="G57" s="2">
        <f t="shared" si="0"/>
        <v>176.8</v>
      </c>
    </row>
    <row r="58" spans="1:7">
      <c r="B58" s="422"/>
      <c r="C58" s="422"/>
      <c r="D58" t="s">
        <v>14</v>
      </c>
      <c r="E58" s="2">
        <v>60</v>
      </c>
      <c r="G58" s="2">
        <f t="shared" si="0"/>
        <v>236.8</v>
      </c>
    </row>
    <row r="59" spans="1:7">
      <c r="B59" s="422"/>
      <c r="C59" s="422"/>
      <c r="D59" t="s">
        <v>15</v>
      </c>
      <c r="E59" s="2">
        <v>2</v>
      </c>
      <c r="G59" s="2">
        <f t="shared" si="0"/>
        <v>238.8</v>
      </c>
    </row>
    <row r="60" spans="1:7">
      <c r="A60" s="3">
        <v>42947</v>
      </c>
      <c r="B60" s="422" t="s">
        <v>69</v>
      </c>
      <c r="C60" s="422" t="s">
        <v>22</v>
      </c>
      <c r="D60" t="s">
        <v>14</v>
      </c>
      <c r="F60" s="2">
        <v>60</v>
      </c>
      <c r="G60" s="2">
        <f t="shared" si="0"/>
        <v>178.8</v>
      </c>
    </row>
    <row r="61" spans="1:7">
      <c r="A61" s="3">
        <v>42947</v>
      </c>
      <c r="B61" s="422" t="s">
        <v>69</v>
      </c>
      <c r="C61" s="422" t="s">
        <v>22</v>
      </c>
      <c r="D61" t="s">
        <v>15</v>
      </c>
      <c r="F61" s="2">
        <v>2</v>
      </c>
      <c r="G61" s="2">
        <f t="shared" si="0"/>
        <v>176.8</v>
      </c>
    </row>
    <row r="62" spans="1:7">
      <c r="A62" s="3">
        <v>42989</v>
      </c>
      <c r="B62" s="422">
        <v>13565</v>
      </c>
      <c r="C62" s="422" t="s">
        <v>22</v>
      </c>
      <c r="D62" t="s">
        <v>12</v>
      </c>
      <c r="F62" s="2">
        <v>163.80000000000001</v>
      </c>
      <c r="G62" s="2">
        <f t="shared" si="0"/>
        <v>13</v>
      </c>
    </row>
    <row r="63" spans="1:7">
      <c r="A63" s="3">
        <v>42989</v>
      </c>
      <c r="B63" s="422">
        <v>13565</v>
      </c>
      <c r="C63" s="422" t="s">
        <v>22</v>
      </c>
      <c r="D63" t="s">
        <v>13</v>
      </c>
      <c r="F63" s="2">
        <v>13</v>
      </c>
      <c r="G63" s="2">
        <f t="shared" si="0"/>
        <v>0</v>
      </c>
    </row>
    <row r="64" spans="1:7">
      <c r="A64" s="3">
        <v>42978</v>
      </c>
      <c r="B64" s="422" t="s">
        <v>10</v>
      </c>
      <c r="C64" s="422" t="s">
        <v>23</v>
      </c>
      <c r="D64" t="s">
        <v>12</v>
      </c>
      <c r="E64" s="2">
        <v>146.5</v>
      </c>
      <c r="G64" s="2">
        <f t="shared" si="0"/>
        <v>146.5</v>
      </c>
    </row>
    <row r="65" spans="1:7">
      <c r="B65" s="422"/>
      <c r="C65" s="422"/>
      <c r="D65" t="s">
        <v>13</v>
      </c>
      <c r="E65" s="2">
        <v>13</v>
      </c>
      <c r="G65" s="2">
        <f t="shared" si="0"/>
        <v>159.5</v>
      </c>
    </row>
    <row r="66" spans="1:7">
      <c r="B66" s="422"/>
      <c r="C66" s="422"/>
      <c r="D66" t="s">
        <v>14</v>
      </c>
      <c r="E66" s="2">
        <v>60</v>
      </c>
      <c r="G66" s="2">
        <f t="shared" si="0"/>
        <v>219.5</v>
      </c>
    </row>
    <row r="67" spans="1:7">
      <c r="B67" s="422"/>
      <c r="C67" s="422"/>
      <c r="D67" t="s">
        <v>15</v>
      </c>
      <c r="E67" s="2">
        <v>2</v>
      </c>
      <c r="G67" s="2">
        <f t="shared" si="0"/>
        <v>221.5</v>
      </c>
    </row>
    <row r="68" spans="1:7">
      <c r="A68" s="3">
        <v>42978</v>
      </c>
      <c r="B68" s="422" t="s">
        <v>69</v>
      </c>
      <c r="C68" s="422" t="s">
        <v>23</v>
      </c>
      <c r="D68" t="s">
        <v>14</v>
      </c>
      <c r="F68" s="2">
        <v>60</v>
      </c>
      <c r="G68" s="2">
        <f t="shared" si="0"/>
        <v>161.5</v>
      </c>
    </row>
    <row r="69" spans="1:7">
      <c r="A69" s="3">
        <v>42978</v>
      </c>
      <c r="B69" s="422" t="s">
        <v>69</v>
      </c>
      <c r="C69" s="422" t="s">
        <v>23</v>
      </c>
      <c r="D69" t="s">
        <v>15</v>
      </c>
      <c r="F69" s="2">
        <v>2</v>
      </c>
      <c r="G69" s="2">
        <f t="shared" si="0"/>
        <v>159.5</v>
      </c>
    </row>
    <row r="70" spans="1:7">
      <c r="A70" s="3">
        <v>43033</v>
      </c>
      <c r="B70" s="422">
        <v>13886</v>
      </c>
      <c r="C70" s="422" t="s">
        <v>23</v>
      </c>
      <c r="D70" t="s">
        <v>12</v>
      </c>
      <c r="F70" s="2">
        <v>146.5</v>
      </c>
      <c r="G70" s="2">
        <f t="shared" ref="G70:G133" si="1">+G69+E70-F70</f>
        <v>13</v>
      </c>
    </row>
    <row r="71" spans="1:7">
      <c r="A71" s="3">
        <v>43033</v>
      </c>
      <c r="B71" s="422">
        <v>13886</v>
      </c>
      <c r="C71" s="422" t="s">
        <v>23</v>
      </c>
      <c r="D71" t="s">
        <v>13</v>
      </c>
      <c r="F71" s="2">
        <v>13</v>
      </c>
      <c r="G71" s="2">
        <f t="shared" si="1"/>
        <v>0</v>
      </c>
    </row>
    <row r="72" spans="1:7">
      <c r="A72" s="3">
        <v>43008</v>
      </c>
      <c r="B72" s="422" t="s">
        <v>10</v>
      </c>
      <c r="C72" s="422" t="s">
        <v>24</v>
      </c>
      <c r="D72" t="s">
        <v>12</v>
      </c>
      <c r="E72" s="2">
        <v>156.69999999999999</v>
      </c>
      <c r="G72" s="2">
        <f t="shared" si="1"/>
        <v>156.69999999999999</v>
      </c>
    </row>
    <row r="73" spans="1:7">
      <c r="B73" s="422"/>
      <c r="C73" s="422"/>
      <c r="D73" t="s">
        <v>13</v>
      </c>
      <c r="E73" s="2">
        <v>13</v>
      </c>
      <c r="G73" s="2">
        <f t="shared" si="1"/>
        <v>169.7</v>
      </c>
    </row>
    <row r="74" spans="1:7">
      <c r="B74" s="422"/>
      <c r="C74" s="422"/>
      <c r="D74" t="s">
        <v>14</v>
      </c>
      <c r="E74" s="2">
        <v>60</v>
      </c>
      <c r="G74" s="2">
        <f t="shared" si="1"/>
        <v>229.7</v>
      </c>
    </row>
    <row r="75" spans="1:7">
      <c r="B75" s="422"/>
      <c r="C75" s="422"/>
      <c r="D75" t="s">
        <v>15</v>
      </c>
      <c r="E75" s="2">
        <v>2</v>
      </c>
      <c r="G75" s="2">
        <f t="shared" si="1"/>
        <v>231.7</v>
      </c>
    </row>
    <row r="76" spans="1:7">
      <c r="A76" s="3">
        <v>43008</v>
      </c>
      <c r="B76" s="422" t="s">
        <v>69</v>
      </c>
      <c r="C76" s="422" t="s">
        <v>24</v>
      </c>
      <c r="D76" t="s">
        <v>14</v>
      </c>
      <c r="F76" s="2">
        <v>60</v>
      </c>
      <c r="G76" s="2">
        <f t="shared" si="1"/>
        <v>171.7</v>
      </c>
    </row>
    <row r="77" spans="1:7">
      <c r="A77" s="3">
        <v>43008</v>
      </c>
      <c r="B77" s="422" t="s">
        <v>69</v>
      </c>
      <c r="C77" s="422" t="s">
        <v>24</v>
      </c>
      <c r="D77" t="s">
        <v>15</v>
      </c>
      <c r="F77" s="2">
        <v>2</v>
      </c>
      <c r="G77" s="2">
        <f t="shared" si="1"/>
        <v>169.7</v>
      </c>
    </row>
    <row r="78" spans="1:7">
      <c r="A78" s="3">
        <v>43050</v>
      </c>
      <c r="B78" s="422">
        <v>13968</v>
      </c>
      <c r="C78" s="422" t="s">
        <v>24</v>
      </c>
      <c r="D78" t="s">
        <v>12</v>
      </c>
      <c r="F78" s="2">
        <v>156.69999999999999</v>
      </c>
      <c r="G78" s="2">
        <f t="shared" si="1"/>
        <v>13</v>
      </c>
    </row>
    <row r="79" spans="1:7">
      <c r="A79" s="3">
        <v>43050</v>
      </c>
      <c r="B79" s="422">
        <v>13968</v>
      </c>
      <c r="C79" s="422" t="s">
        <v>24</v>
      </c>
      <c r="D79" t="s">
        <v>13</v>
      </c>
      <c r="F79" s="2">
        <v>13</v>
      </c>
      <c r="G79" s="2">
        <f t="shared" si="1"/>
        <v>0</v>
      </c>
    </row>
    <row r="80" spans="1:7">
      <c r="A80" s="3">
        <v>43039</v>
      </c>
      <c r="B80" s="422" t="s">
        <v>10</v>
      </c>
      <c r="C80" s="422" t="s">
        <v>25</v>
      </c>
      <c r="D80" t="s">
        <v>12</v>
      </c>
      <c r="E80" s="2">
        <v>155.80000000000001</v>
      </c>
      <c r="G80" s="2">
        <f t="shared" si="1"/>
        <v>155.80000000000001</v>
      </c>
    </row>
    <row r="81" spans="1:7">
      <c r="B81" s="422"/>
      <c r="C81" s="422"/>
      <c r="D81" t="s">
        <v>13</v>
      </c>
      <c r="E81" s="2">
        <v>13</v>
      </c>
      <c r="G81" s="2">
        <f t="shared" si="1"/>
        <v>168.8</v>
      </c>
    </row>
    <row r="82" spans="1:7">
      <c r="B82" s="422"/>
      <c r="C82" s="422"/>
      <c r="D82" t="s">
        <v>14</v>
      </c>
      <c r="E82" s="2">
        <v>60</v>
      </c>
      <c r="G82" s="2">
        <f t="shared" si="1"/>
        <v>228.8</v>
      </c>
    </row>
    <row r="83" spans="1:7">
      <c r="B83" s="422"/>
      <c r="C83" s="422"/>
      <c r="D83" t="s">
        <v>15</v>
      </c>
      <c r="E83" s="2">
        <v>2</v>
      </c>
      <c r="G83" s="2">
        <f t="shared" si="1"/>
        <v>230.8</v>
      </c>
    </row>
    <row r="84" spans="1:7">
      <c r="A84" s="3">
        <v>43039</v>
      </c>
      <c r="B84" s="422" t="s">
        <v>69</v>
      </c>
      <c r="C84" s="422" t="s">
        <v>25</v>
      </c>
      <c r="D84" t="s">
        <v>14</v>
      </c>
      <c r="F84" s="2">
        <v>60</v>
      </c>
      <c r="G84" s="2">
        <f t="shared" si="1"/>
        <v>170.8</v>
      </c>
    </row>
    <row r="85" spans="1:7">
      <c r="A85" s="3">
        <v>43039</v>
      </c>
      <c r="B85" s="422" t="s">
        <v>69</v>
      </c>
      <c r="C85" s="422" t="s">
        <v>25</v>
      </c>
      <c r="D85" t="s">
        <v>15</v>
      </c>
      <c r="F85" s="2">
        <v>2</v>
      </c>
      <c r="G85" s="2">
        <f t="shared" si="1"/>
        <v>168.8</v>
      </c>
    </row>
    <row r="86" spans="1:7">
      <c r="A86" s="3">
        <v>43066</v>
      </c>
      <c r="B86" s="422">
        <v>14104</v>
      </c>
      <c r="C86" s="422" t="s">
        <v>25</v>
      </c>
      <c r="D86" t="s">
        <v>12</v>
      </c>
      <c r="F86" s="2">
        <v>155.80000000000001</v>
      </c>
      <c r="G86" s="2">
        <f t="shared" si="1"/>
        <v>13</v>
      </c>
    </row>
    <row r="87" spans="1:7">
      <c r="A87" s="3">
        <v>43066</v>
      </c>
      <c r="B87" s="422">
        <v>14104</v>
      </c>
      <c r="C87" s="422" t="s">
        <v>25</v>
      </c>
      <c r="D87" t="s">
        <v>13</v>
      </c>
      <c r="F87" s="2">
        <v>13</v>
      </c>
      <c r="G87" s="2">
        <f t="shared" si="1"/>
        <v>0</v>
      </c>
    </row>
    <row r="88" spans="1:7">
      <c r="A88" s="3">
        <v>43069</v>
      </c>
      <c r="B88" s="422" t="s">
        <v>10</v>
      </c>
      <c r="C88" s="422" t="s">
        <v>26</v>
      </c>
      <c r="D88" t="s">
        <v>12</v>
      </c>
      <c r="E88" s="2">
        <v>166.4</v>
      </c>
      <c r="G88" s="2">
        <f t="shared" si="1"/>
        <v>166.4</v>
      </c>
    </row>
    <row r="89" spans="1:7">
      <c r="B89" s="422"/>
      <c r="C89" s="422"/>
      <c r="D89" t="s">
        <v>13</v>
      </c>
      <c r="E89" s="2">
        <v>13</v>
      </c>
      <c r="G89" s="2">
        <f t="shared" si="1"/>
        <v>179.4</v>
      </c>
    </row>
    <row r="90" spans="1:7">
      <c r="B90" s="422"/>
      <c r="C90" s="422"/>
      <c r="D90" t="s">
        <v>14</v>
      </c>
      <c r="E90" s="2">
        <v>60</v>
      </c>
      <c r="G90" s="2">
        <f t="shared" si="1"/>
        <v>239.4</v>
      </c>
    </row>
    <row r="91" spans="1:7">
      <c r="B91" s="422"/>
      <c r="C91" s="422"/>
      <c r="D91" t="s">
        <v>15</v>
      </c>
      <c r="E91" s="2">
        <v>2</v>
      </c>
      <c r="G91" s="2">
        <f t="shared" si="1"/>
        <v>241.4</v>
      </c>
    </row>
    <row r="92" spans="1:7">
      <c r="A92" s="3">
        <v>43097</v>
      </c>
      <c r="B92" s="422">
        <v>14354</v>
      </c>
      <c r="C92" s="422" t="s">
        <v>26</v>
      </c>
      <c r="D92" t="s">
        <v>12</v>
      </c>
      <c r="F92" s="2">
        <v>166.4</v>
      </c>
      <c r="G92" s="2">
        <f t="shared" si="1"/>
        <v>75</v>
      </c>
    </row>
    <row r="93" spans="1:7">
      <c r="A93" s="3">
        <v>43097</v>
      </c>
      <c r="B93" s="422">
        <v>14354</v>
      </c>
      <c r="C93" s="422" t="s">
        <v>26</v>
      </c>
      <c r="D93" t="s">
        <v>13</v>
      </c>
      <c r="F93" s="2">
        <v>13</v>
      </c>
      <c r="G93" s="2">
        <f t="shared" si="1"/>
        <v>62</v>
      </c>
    </row>
    <row r="94" spans="1:7">
      <c r="A94" s="3">
        <v>43069</v>
      </c>
      <c r="B94" s="422" t="s">
        <v>69</v>
      </c>
      <c r="C94" s="422" t="s">
        <v>26</v>
      </c>
      <c r="D94" t="s">
        <v>14</v>
      </c>
      <c r="F94" s="2">
        <v>60</v>
      </c>
      <c r="G94" s="2">
        <f t="shared" si="1"/>
        <v>2</v>
      </c>
    </row>
    <row r="95" spans="1:7">
      <c r="A95" s="3">
        <v>43069</v>
      </c>
      <c r="B95" s="422" t="s">
        <v>69</v>
      </c>
      <c r="C95" s="422" t="s">
        <v>26</v>
      </c>
      <c r="D95" t="s">
        <v>15</v>
      </c>
      <c r="F95" s="2">
        <v>2</v>
      </c>
      <c r="G95" s="2">
        <f t="shared" si="1"/>
        <v>0</v>
      </c>
    </row>
    <row r="96" spans="1:7">
      <c r="A96" s="3">
        <v>43100</v>
      </c>
      <c r="B96" s="422" t="s">
        <v>10</v>
      </c>
      <c r="C96" s="422" t="s">
        <v>27</v>
      </c>
      <c r="D96" t="s">
        <v>12</v>
      </c>
      <c r="E96" s="2">
        <v>181</v>
      </c>
      <c r="G96" s="2">
        <f t="shared" si="1"/>
        <v>181</v>
      </c>
    </row>
    <row r="97" spans="1:7">
      <c r="B97" s="422"/>
      <c r="C97" s="422"/>
      <c r="D97" t="s">
        <v>13</v>
      </c>
      <c r="E97" s="2">
        <v>13</v>
      </c>
      <c r="G97" s="2">
        <f t="shared" si="1"/>
        <v>194</v>
      </c>
    </row>
    <row r="98" spans="1:7">
      <c r="B98" s="422"/>
      <c r="C98" s="422"/>
      <c r="D98" t="s">
        <v>14</v>
      </c>
      <c r="E98" s="2">
        <v>60</v>
      </c>
      <c r="G98" s="2">
        <f t="shared" si="1"/>
        <v>254</v>
      </c>
    </row>
    <row r="99" spans="1:7">
      <c r="B99" s="422"/>
      <c r="C99" s="422"/>
      <c r="D99" t="s">
        <v>15</v>
      </c>
      <c r="E99" s="2">
        <v>2</v>
      </c>
      <c r="G99" s="2">
        <f t="shared" si="1"/>
        <v>256</v>
      </c>
    </row>
    <row r="100" spans="1:7">
      <c r="A100" s="3">
        <v>43099</v>
      </c>
      <c r="B100" s="422" t="s">
        <v>69</v>
      </c>
      <c r="C100" s="422" t="s">
        <v>27</v>
      </c>
      <c r="D100" t="s">
        <v>14</v>
      </c>
      <c r="F100" s="2">
        <v>60</v>
      </c>
      <c r="G100" s="2">
        <f t="shared" si="1"/>
        <v>196</v>
      </c>
    </row>
    <row r="101" spans="1:7">
      <c r="A101" s="3">
        <v>43099</v>
      </c>
      <c r="B101" s="422" t="s">
        <v>69</v>
      </c>
      <c r="C101" s="422" t="s">
        <v>27</v>
      </c>
      <c r="D101" t="s">
        <v>15</v>
      </c>
      <c r="F101" s="2">
        <v>2</v>
      </c>
      <c r="G101" s="2">
        <f t="shared" si="1"/>
        <v>194</v>
      </c>
    </row>
    <row r="102" spans="1:7">
      <c r="A102" s="3">
        <v>43118</v>
      </c>
      <c r="B102" s="422">
        <v>14467</v>
      </c>
      <c r="C102" s="422" t="s">
        <v>27</v>
      </c>
      <c r="D102" t="s">
        <v>12</v>
      </c>
      <c r="F102" s="2">
        <v>181</v>
      </c>
      <c r="G102" s="2">
        <f t="shared" si="1"/>
        <v>13</v>
      </c>
    </row>
    <row r="103" spans="1:7">
      <c r="A103" s="3">
        <v>43118</v>
      </c>
      <c r="B103" s="422">
        <v>14467</v>
      </c>
      <c r="C103" s="422" t="s">
        <v>27</v>
      </c>
      <c r="D103" t="s">
        <v>13</v>
      </c>
      <c r="F103" s="2">
        <v>13</v>
      </c>
      <c r="G103" s="2">
        <f t="shared" si="1"/>
        <v>0</v>
      </c>
    </row>
    <row r="104" spans="1:7">
      <c r="A104" s="3">
        <v>43131</v>
      </c>
      <c r="B104" s="422" t="s">
        <v>10</v>
      </c>
      <c r="C104" s="422" t="s">
        <v>11</v>
      </c>
      <c r="D104" t="s">
        <v>12</v>
      </c>
      <c r="E104" s="2">
        <v>161</v>
      </c>
      <c r="G104" s="2">
        <f t="shared" si="1"/>
        <v>161</v>
      </c>
    </row>
    <row r="105" spans="1:7">
      <c r="B105" s="422"/>
      <c r="C105" s="422"/>
      <c r="D105" t="s">
        <v>13</v>
      </c>
      <c r="E105" s="2">
        <v>13</v>
      </c>
      <c r="G105" s="2">
        <f t="shared" si="1"/>
        <v>174</v>
      </c>
    </row>
    <row r="106" spans="1:7">
      <c r="B106" s="422"/>
      <c r="C106" s="422"/>
      <c r="D106" t="s">
        <v>14</v>
      </c>
      <c r="E106" s="2">
        <v>60</v>
      </c>
      <c r="G106" s="2">
        <f t="shared" si="1"/>
        <v>234</v>
      </c>
    </row>
    <row r="107" spans="1:7">
      <c r="B107" s="422"/>
      <c r="C107" s="422"/>
      <c r="D107" t="s">
        <v>15</v>
      </c>
      <c r="E107" s="2">
        <v>2</v>
      </c>
      <c r="G107" s="2">
        <f t="shared" si="1"/>
        <v>236</v>
      </c>
    </row>
    <row r="108" spans="1:7">
      <c r="A108" s="3">
        <v>43131</v>
      </c>
      <c r="B108" s="422" t="s">
        <v>69</v>
      </c>
      <c r="C108" s="422" t="s">
        <v>11</v>
      </c>
      <c r="D108" t="s">
        <v>14</v>
      </c>
      <c r="F108" s="2">
        <v>60</v>
      </c>
      <c r="G108" s="2">
        <f t="shared" si="1"/>
        <v>176</v>
      </c>
    </row>
    <row r="109" spans="1:7">
      <c r="A109" s="3">
        <v>43162</v>
      </c>
      <c r="B109" s="422">
        <v>14786</v>
      </c>
      <c r="C109" s="422" t="s">
        <v>11</v>
      </c>
      <c r="D109" t="s">
        <v>12</v>
      </c>
      <c r="F109" s="2">
        <v>161</v>
      </c>
      <c r="G109" s="2">
        <f t="shared" si="1"/>
        <v>15</v>
      </c>
    </row>
    <row r="110" spans="1:7">
      <c r="A110" s="3">
        <v>43162</v>
      </c>
      <c r="B110" s="422">
        <v>14786</v>
      </c>
      <c r="C110" s="422" t="s">
        <v>11</v>
      </c>
      <c r="D110" t="s">
        <v>13</v>
      </c>
      <c r="F110" s="2">
        <v>13</v>
      </c>
      <c r="G110" s="2">
        <f t="shared" si="1"/>
        <v>2</v>
      </c>
    </row>
    <row r="111" spans="1:7">
      <c r="A111" s="3">
        <v>43185</v>
      </c>
      <c r="B111" s="422">
        <v>14973</v>
      </c>
      <c r="C111" s="422" t="s">
        <v>11</v>
      </c>
      <c r="D111" t="s">
        <v>15</v>
      </c>
      <c r="F111" s="2">
        <v>2</v>
      </c>
      <c r="G111" s="2">
        <f t="shared" si="1"/>
        <v>0</v>
      </c>
    </row>
    <row r="112" spans="1:7">
      <c r="A112" s="3">
        <v>43159</v>
      </c>
      <c r="B112" s="422" t="s">
        <v>10</v>
      </c>
      <c r="C112" s="422" t="s">
        <v>17</v>
      </c>
      <c r="D112" t="s">
        <v>12</v>
      </c>
      <c r="E112" s="2">
        <v>199.6</v>
      </c>
      <c r="G112" s="2">
        <f t="shared" si="1"/>
        <v>199.6</v>
      </c>
    </row>
    <row r="113" spans="1:7">
      <c r="B113" s="422"/>
      <c r="C113" s="422"/>
      <c r="D113" t="s">
        <v>13</v>
      </c>
      <c r="E113" s="2">
        <v>13</v>
      </c>
      <c r="G113" s="2">
        <f t="shared" si="1"/>
        <v>212.6</v>
      </c>
    </row>
    <row r="114" spans="1:7">
      <c r="B114" s="422"/>
      <c r="C114" s="422"/>
      <c r="D114" t="s">
        <v>14</v>
      </c>
      <c r="E114" s="2">
        <v>56</v>
      </c>
      <c r="G114" s="2">
        <f t="shared" si="1"/>
        <v>268.60000000000002</v>
      </c>
    </row>
    <row r="115" spans="1:7">
      <c r="B115" s="422"/>
      <c r="C115" s="422"/>
      <c r="D115" t="s">
        <v>15</v>
      </c>
      <c r="E115" s="2">
        <v>5</v>
      </c>
      <c r="G115" s="2">
        <f t="shared" si="1"/>
        <v>273.60000000000002</v>
      </c>
    </row>
    <row r="116" spans="1:7">
      <c r="A116" s="3">
        <v>43159</v>
      </c>
      <c r="B116" s="422" t="s">
        <v>69</v>
      </c>
      <c r="C116" s="422" t="s">
        <v>17</v>
      </c>
      <c r="D116" t="s">
        <v>14</v>
      </c>
      <c r="F116" s="2">
        <v>56</v>
      </c>
      <c r="G116" s="2">
        <f t="shared" si="1"/>
        <v>217.60000000000002</v>
      </c>
    </row>
    <row r="117" spans="1:7">
      <c r="A117" s="3">
        <v>43159</v>
      </c>
      <c r="B117" s="422" t="s">
        <v>69</v>
      </c>
      <c r="C117" s="422" t="s">
        <v>17</v>
      </c>
      <c r="D117" t="s">
        <v>15</v>
      </c>
      <c r="F117" s="2">
        <v>5</v>
      </c>
      <c r="G117" s="2">
        <f t="shared" si="1"/>
        <v>212.60000000000002</v>
      </c>
    </row>
    <row r="118" spans="1:7">
      <c r="A118" s="3">
        <v>43185</v>
      </c>
      <c r="B118" s="422">
        <v>14973</v>
      </c>
      <c r="C118" s="422" t="s">
        <v>17</v>
      </c>
      <c r="D118" t="s">
        <v>12</v>
      </c>
      <c r="F118" s="2">
        <v>199.6</v>
      </c>
      <c r="G118" s="2">
        <f t="shared" si="1"/>
        <v>13.000000000000028</v>
      </c>
    </row>
    <row r="119" spans="1:7">
      <c r="A119" s="3">
        <v>43185</v>
      </c>
      <c r="B119" s="422">
        <v>14973</v>
      </c>
      <c r="C119" s="422" t="s">
        <v>17</v>
      </c>
      <c r="D119" t="s">
        <v>13</v>
      </c>
      <c r="F119" s="2">
        <v>13</v>
      </c>
      <c r="G119" s="2">
        <f t="shared" si="1"/>
        <v>2.8421709430404007E-14</v>
      </c>
    </row>
    <row r="120" spans="1:7">
      <c r="A120" s="3">
        <v>43189</v>
      </c>
      <c r="B120" s="422" t="s">
        <v>10</v>
      </c>
      <c r="C120" s="422" t="s">
        <v>18</v>
      </c>
      <c r="D120" t="s">
        <v>12</v>
      </c>
      <c r="E120" s="2">
        <v>193.2</v>
      </c>
      <c r="G120" s="2">
        <f t="shared" si="1"/>
        <v>193.20000000000002</v>
      </c>
    </row>
    <row r="121" spans="1:7">
      <c r="B121" s="422"/>
      <c r="C121" s="422"/>
      <c r="D121" t="s">
        <v>13</v>
      </c>
      <c r="E121" s="2">
        <v>13</v>
      </c>
      <c r="G121" s="2">
        <f t="shared" si="1"/>
        <v>206.20000000000002</v>
      </c>
    </row>
    <row r="122" spans="1:7">
      <c r="B122" s="422"/>
      <c r="C122" s="422"/>
      <c r="D122" t="s">
        <v>14</v>
      </c>
      <c r="E122" s="2">
        <v>60</v>
      </c>
      <c r="G122" s="2">
        <f t="shared" si="1"/>
        <v>266.20000000000005</v>
      </c>
    </row>
    <row r="123" spans="1:7">
      <c r="B123" s="422"/>
      <c r="C123" s="422"/>
      <c r="D123" t="s">
        <v>15</v>
      </c>
      <c r="E123" s="2">
        <v>5</v>
      </c>
      <c r="G123" s="2">
        <f t="shared" si="1"/>
        <v>271.20000000000005</v>
      </c>
    </row>
    <row r="124" spans="1:7">
      <c r="A124" s="3">
        <v>43190</v>
      </c>
      <c r="B124" s="422" t="s">
        <v>69</v>
      </c>
      <c r="C124" s="422" t="s">
        <v>18</v>
      </c>
      <c r="D124" t="s">
        <v>14</v>
      </c>
      <c r="F124" s="2">
        <v>60</v>
      </c>
      <c r="G124" s="2">
        <f t="shared" si="1"/>
        <v>211.20000000000005</v>
      </c>
    </row>
    <row r="125" spans="1:7">
      <c r="A125" s="3">
        <v>43190</v>
      </c>
      <c r="B125" s="422" t="s">
        <v>69</v>
      </c>
      <c r="C125" s="422" t="s">
        <v>18</v>
      </c>
      <c r="D125" t="s">
        <v>15</v>
      </c>
      <c r="F125" s="2">
        <v>5</v>
      </c>
      <c r="G125" s="2">
        <f t="shared" si="1"/>
        <v>206.20000000000005</v>
      </c>
    </row>
    <row r="126" spans="1:7">
      <c r="A126" s="3">
        <v>43216</v>
      </c>
      <c r="B126" s="422">
        <v>15205</v>
      </c>
      <c r="C126" s="422" t="s">
        <v>18</v>
      </c>
      <c r="D126" t="s">
        <v>12</v>
      </c>
      <c r="F126" s="2">
        <v>193.2</v>
      </c>
      <c r="G126" s="2">
        <f t="shared" si="1"/>
        <v>13.000000000000057</v>
      </c>
    </row>
    <row r="127" spans="1:7">
      <c r="A127" s="3">
        <v>43216</v>
      </c>
      <c r="B127" s="422">
        <v>15205</v>
      </c>
      <c r="C127" s="422" t="s">
        <v>18</v>
      </c>
      <c r="D127" t="s">
        <v>13</v>
      </c>
      <c r="F127" s="2">
        <v>13</v>
      </c>
      <c r="G127" s="2">
        <f t="shared" si="1"/>
        <v>5.6843418860808015E-14</v>
      </c>
    </row>
    <row r="128" spans="1:7">
      <c r="A128" s="3">
        <v>43220</v>
      </c>
      <c r="B128" s="422" t="s">
        <v>10</v>
      </c>
      <c r="C128" s="422" t="s">
        <v>19</v>
      </c>
      <c r="D128" t="s">
        <v>12</v>
      </c>
      <c r="E128" s="2">
        <v>198.3</v>
      </c>
      <c r="G128" s="2">
        <f t="shared" si="1"/>
        <v>198.30000000000007</v>
      </c>
    </row>
    <row r="129" spans="1:7">
      <c r="B129" s="422"/>
      <c r="C129" s="422"/>
      <c r="D129" t="s">
        <v>13</v>
      </c>
      <c r="E129" s="2">
        <v>13</v>
      </c>
      <c r="G129" s="2">
        <f t="shared" si="1"/>
        <v>211.30000000000007</v>
      </c>
    </row>
    <row r="130" spans="1:7">
      <c r="B130" s="422"/>
      <c r="C130" s="422"/>
      <c r="D130" t="s">
        <v>14</v>
      </c>
      <c r="E130" s="2">
        <v>60</v>
      </c>
      <c r="G130" s="2">
        <f t="shared" si="1"/>
        <v>271.30000000000007</v>
      </c>
    </row>
    <row r="131" spans="1:7">
      <c r="B131" s="422"/>
      <c r="C131" s="422"/>
      <c r="D131" t="s">
        <v>15</v>
      </c>
      <c r="E131" s="2">
        <v>5</v>
      </c>
      <c r="G131" s="2">
        <f t="shared" si="1"/>
        <v>276.30000000000007</v>
      </c>
    </row>
    <row r="132" spans="1:7">
      <c r="A132" s="3">
        <v>43220</v>
      </c>
      <c r="B132" s="422" t="s">
        <v>69</v>
      </c>
      <c r="C132" s="422" t="s">
        <v>19</v>
      </c>
      <c r="D132" t="s">
        <v>14</v>
      </c>
      <c r="F132" s="2">
        <v>60</v>
      </c>
      <c r="G132" s="2">
        <f t="shared" si="1"/>
        <v>216.30000000000007</v>
      </c>
    </row>
    <row r="133" spans="1:7">
      <c r="A133" s="3">
        <v>43220</v>
      </c>
      <c r="B133" s="422" t="s">
        <v>69</v>
      </c>
      <c r="C133" s="422" t="s">
        <v>19</v>
      </c>
      <c r="D133" t="s">
        <v>15</v>
      </c>
      <c r="F133" s="2">
        <v>5</v>
      </c>
      <c r="G133" s="2">
        <f t="shared" si="1"/>
        <v>211.30000000000007</v>
      </c>
    </row>
    <row r="134" spans="1:7">
      <c r="A134" s="3">
        <v>43239</v>
      </c>
      <c r="B134" s="422">
        <v>15343</v>
      </c>
      <c r="C134" s="422" t="s">
        <v>19</v>
      </c>
      <c r="D134" t="s">
        <v>12</v>
      </c>
      <c r="F134" s="2">
        <v>198.3</v>
      </c>
      <c r="G134" s="2">
        <f t="shared" ref="G134:G199" si="2">+G133+E134-F134</f>
        <v>13.000000000000057</v>
      </c>
    </row>
    <row r="135" spans="1:7">
      <c r="A135" s="3">
        <v>43239</v>
      </c>
      <c r="B135" s="422">
        <v>15343</v>
      </c>
      <c r="C135" s="422" t="s">
        <v>19</v>
      </c>
      <c r="D135" t="s">
        <v>13</v>
      </c>
      <c r="F135" s="2">
        <v>13</v>
      </c>
      <c r="G135" s="2">
        <f t="shared" si="2"/>
        <v>5.6843418860808015E-14</v>
      </c>
    </row>
    <row r="136" spans="1:7">
      <c r="A136" s="3">
        <v>43251</v>
      </c>
      <c r="B136" s="422" t="s">
        <v>10</v>
      </c>
      <c r="C136" s="422" t="s">
        <v>20</v>
      </c>
      <c r="D136" t="s">
        <v>12</v>
      </c>
      <c r="E136" s="2">
        <v>184.5</v>
      </c>
      <c r="G136" s="2">
        <f t="shared" si="2"/>
        <v>184.50000000000006</v>
      </c>
    </row>
    <row r="137" spans="1:7">
      <c r="B137" s="422"/>
      <c r="C137" s="422"/>
      <c r="D137" t="s">
        <v>13</v>
      </c>
      <c r="E137" s="2">
        <v>13</v>
      </c>
      <c r="G137" s="2">
        <f t="shared" si="2"/>
        <v>197.50000000000006</v>
      </c>
    </row>
    <row r="138" spans="1:7">
      <c r="B138" s="422"/>
      <c r="C138" s="422"/>
      <c r="D138" t="s">
        <v>14</v>
      </c>
      <c r="E138" s="2">
        <v>60</v>
      </c>
      <c r="G138" s="2">
        <f t="shared" si="2"/>
        <v>257.50000000000006</v>
      </c>
    </row>
    <row r="139" spans="1:7">
      <c r="B139" s="422"/>
      <c r="C139" s="422"/>
      <c r="D139" t="s">
        <v>15</v>
      </c>
      <c r="E139" s="2">
        <v>5</v>
      </c>
      <c r="G139" s="2">
        <f t="shared" si="2"/>
        <v>262.50000000000006</v>
      </c>
    </row>
    <row r="140" spans="1:7" ht="14.25" customHeight="1">
      <c r="A140" s="3">
        <v>43272</v>
      </c>
      <c r="B140" s="422">
        <v>15531</v>
      </c>
      <c r="C140" s="422" t="s">
        <v>20</v>
      </c>
      <c r="D140" t="s">
        <v>12</v>
      </c>
      <c r="F140" s="2">
        <v>184.5</v>
      </c>
      <c r="G140" s="2">
        <f t="shared" si="2"/>
        <v>78.000000000000057</v>
      </c>
    </row>
    <row r="141" spans="1:7">
      <c r="A141" s="3">
        <v>43272</v>
      </c>
      <c r="B141" s="422">
        <v>15531</v>
      </c>
      <c r="C141" s="422" t="s">
        <v>20</v>
      </c>
      <c r="D141" t="s">
        <v>13</v>
      </c>
      <c r="F141" s="2">
        <v>13</v>
      </c>
      <c r="G141" s="2">
        <f t="shared" si="2"/>
        <v>65.000000000000057</v>
      </c>
    </row>
    <row r="142" spans="1:7">
      <c r="A142" s="3">
        <v>43251</v>
      </c>
      <c r="B142" s="422" t="s">
        <v>69</v>
      </c>
      <c r="C142" s="422" t="s">
        <v>20</v>
      </c>
      <c r="D142" t="s">
        <v>15</v>
      </c>
      <c r="F142" s="2">
        <v>5</v>
      </c>
      <c r="G142" s="2">
        <f t="shared" si="2"/>
        <v>60.000000000000057</v>
      </c>
    </row>
    <row r="143" spans="1:7">
      <c r="A143" s="3">
        <v>43251</v>
      </c>
      <c r="B143" s="422" t="s">
        <v>69</v>
      </c>
      <c r="C143" s="422" t="s">
        <v>20</v>
      </c>
      <c r="D143" t="s">
        <v>14</v>
      </c>
      <c r="F143" s="2">
        <v>60</v>
      </c>
      <c r="G143" s="2">
        <f t="shared" si="2"/>
        <v>5.6843418860808015E-14</v>
      </c>
    </row>
    <row r="144" spans="1:7">
      <c r="A144" s="3">
        <v>43281</v>
      </c>
      <c r="B144" s="422" t="s">
        <v>10</v>
      </c>
      <c r="C144" s="422" t="s">
        <v>21</v>
      </c>
      <c r="D144" t="s">
        <v>12</v>
      </c>
      <c r="E144" s="2">
        <v>170.3</v>
      </c>
      <c r="G144" s="2">
        <f t="shared" si="2"/>
        <v>170.30000000000007</v>
      </c>
    </row>
    <row r="145" spans="1:7">
      <c r="B145" s="422"/>
      <c r="C145" s="422"/>
      <c r="D145" t="s">
        <v>13</v>
      </c>
      <c r="E145" s="2">
        <v>13.5</v>
      </c>
      <c r="G145" s="2">
        <f t="shared" si="2"/>
        <v>183.80000000000007</v>
      </c>
    </row>
    <row r="146" spans="1:7">
      <c r="B146" s="422"/>
      <c r="C146" s="422"/>
      <c r="D146" t="s">
        <v>14</v>
      </c>
      <c r="E146" s="2">
        <v>60</v>
      </c>
      <c r="G146" s="2">
        <f t="shared" si="2"/>
        <v>243.80000000000007</v>
      </c>
    </row>
    <row r="147" spans="1:7">
      <c r="B147" s="422"/>
      <c r="C147" s="422"/>
      <c r="D147" t="s">
        <v>15</v>
      </c>
      <c r="E147" s="2">
        <v>5</v>
      </c>
      <c r="G147" s="2">
        <f t="shared" si="2"/>
        <v>248.80000000000007</v>
      </c>
    </row>
    <row r="148" spans="1:7">
      <c r="A148" s="3">
        <v>43281</v>
      </c>
      <c r="B148" s="422" t="s">
        <v>69</v>
      </c>
      <c r="C148" s="422" t="s">
        <v>21</v>
      </c>
      <c r="D148" t="s">
        <v>14</v>
      </c>
      <c r="F148" s="2">
        <v>60</v>
      </c>
      <c r="G148" s="2">
        <f t="shared" si="2"/>
        <v>188.80000000000007</v>
      </c>
    </row>
    <row r="149" spans="1:7">
      <c r="A149" s="3">
        <v>43281</v>
      </c>
      <c r="B149" s="422" t="s">
        <v>69</v>
      </c>
      <c r="C149" s="422" t="s">
        <v>21</v>
      </c>
      <c r="D149" t="s">
        <v>15</v>
      </c>
      <c r="F149" s="2">
        <v>5</v>
      </c>
      <c r="G149" s="2">
        <f t="shared" si="2"/>
        <v>183.80000000000007</v>
      </c>
    </row>
    <row r="150" spans="1:7">
      <c r="A150" s="3">
        <v>43304</v>
      </c>
      <c r="B150" s="422">
        <v>15779</v>
      </c>
      <c r="C150" s="422" t="s">
        <v>21</v>
      </c>
      <c r="D150" t="s">
        <v>12</v>
      </c>
      <c r="F150" s="2">
        <v>170.3</v>
      </c>
      <c r="G150" s="2">
        <f t="shared" si="2"/>
        <v>13.500000000000057</v>
      </c>
    </row>
    <row r="151" spans="1:7">
      <c r="A151" s="3">
        <v>43304</v>
      </c>
      <c r="B151" s="422">
        <v>15779</v>
      </c>
      <c r="C151" s="422" t="s">
        <v>21</v>
      </c>
      <c r="D151" t="s">
        <v>13</v>
      </c>
      <c r="F151" s="2">
        <v>13.5</v>
      </c>
      <c r="G151" s="2">
        <f t="shared" si="2"/>
        <v>5.6843418860808015E-14</v>
      </c>
    </row>
    <row r="152" spans="1:7">
      <c r="A152" s="3">
        <v>43312</v>
      </c>
      <c r="B152" s="422" t="s">
        <v>10</v>
      </c>
      <c r="C152" s="422" t="s">
        <v>22</v>
      </c>
      <c r="D152" t="s">
        <v>12</v>
      </c>
      <c r="E152" s="2">
        <v>167.1</v>
      </c>
      <c r="G152" s="2">
        <f t="shared" si="2"/>
        <v>167.10000000000005</v>
      </c>
    </row>
    <row r="153" spans="1:7">
      <c r="B153" s="422"/>
      <c r="C153" s="422"/>
      <c r="D153" t="s">
        <v>13</v>
      </c>
      <c r="E153" s="2">
        <v>13.5</v>
      </c>
      <c r="G153" s="2">
        <f t="shared" si="2"/>
        <v>180.60000000000005</v>
      </c>
    </row>
    <row r="154" spans="1:7">
      <c r="B154" s="422"/>
      <c r="C154" s="422"/>
      <c r="D154" t="s">
        <v>14</v>
      </c>
      <c r="E154" s="2">
        <v>60</v>
      </c>
      <c r="G154" s="2">
        <f t="shared" si="2"/>
        <v>240.60000000000005</v>
      </c>
    </row>
    <row r="155" spans="1:7">
      <c r="B155" s="422"/>
      <c r="C155" s="422"/>
      <c r="D155" t="s">
        <v>15</v>
      </c>
      <c r="E155" s="2">
        <v>5</v>
      </c>
      <c r="G155" s="2">
        <f t="shared" si="2"/>
        <v>245.60000000000005</v>
      </c>
    </row>
    <row r="156" spans="1:7">
      <c r="A156" s="3">
        <v>43312</v>
      </c>
      <c r="B156" s="422" t="s">
        <v>69</v>
      </c>
      <c r="C156" s="422" t="s">
        <v>22</v>
      </c>
      <c r="D156" t="s">
        <v>14</v>
      </c>
      <c r="F156" s="2">
        <v>60</v>
      </c>
      <c r="G156" s="2">
        <f t="shared" si="2"/>
        <v>185.60000000000005</v>
      </c>
    </row>
    <row r="157" spans="1:7">
      <c r="A157" s="3">
        <v>43312</v>
      </c>
      <c r="B157" s="422" t="s">
        <v>69</v>
      </c>
      <c r="C157" s="422" t="s">
        <v>22</v>
      </c>
      <c r="D157" t="s">
        <v>15</v>
      </c>
      <c r="F157" s="2">
        <v>5</v>
      </c>
      <c r="G157" s="2">
        <f t="shared" si="2"/>
        <v>180.60000000000005</v>
      </c>
    </row>
    <row r="158" spans="1:7">
      <c r="A158" s="3">
        <v>43334</v>
      </c>
      <c r="B158" s="422">
        <v>16038</v>
      </c>
      <c r="C158" s="422" t="s">
        <v>22</v>
      </c>
      <c r="D158" t="s">
        <v>12</v>
      </c>
      <c r="F158" s="2">
        <v>167.1</v>
      </c>
      <c r="G158" s="2">
        <f t="shared" si="2"/>
        <v>13.500000000000057</v>
      </c>
    </row>
    <row r="159" spans="1:7">
      <c r="A159" s="3">
        <v>43334</v>
      </c>
      <c r="B159" s="422">
        <v>16038</v>
      </c>
      <c r="C159" s="422" t="s">
        <v>22</v>
      </c>
      <c r="D159" t="s">
        <v>13</v>
      </c>
      <c r="F159" s="2">
        <v>13.5</v>
      </c>
      <c r="G159" s="2">
        <f t="shared" si="2"/>
        <v>5.6843418860808015E-14</v>
      </c>
    </row>
    <row r="160" spans="1:7">
      <c r="A160" s="3">
        <v>43343</v>
      </c>
      <c r="B160" s="422" t="s">
        <v>10</v>
      </c>
      <c r="C160" s="422" t="s">
        <v>23</v>
      </c>
      <c r="D160" t="s">
        <v>12</v>
      </c>
      <c r="E160" s="2">
        <v>165.8</v>
      </c>
      <c r="G160" s="2">
        <f t="shared" si="2"/>
        <v>165.80000000000007</v>
      </c>
    </row>
    <row r="161" spans="1:9">
      <c r="B161" s="422"/>
      <c r="C161" s="422"/>
      <c r="D161" t="s">
        <v>13</v>
      </c>
      <c r="E161" s="2">
        <v>13.5</v>
      </c>
      <c r="G161" s="2">
        <f t="shared" si="2"/>
        <v>179.30000000000007</v>
      </c>
    </row>
    <row r="162" spans="1:9">
      <c r="B162" s="422"/>
      <c r="C162" s="422"/>
      <c r="D162" t="s">
        <v>14</v>
      </c>
      <c r="E162" s="2">
        <v>60</v>
      </c>
      <c r="G162" s="2">
        <f t="shared" si="2"/>
        <v>239.30000000000007</v>
      </c>
    </row>
    <row r="163" spans="1:9">
      <c r="B163" s="422"/>
      <c r="C163" s="422"/>
      <c r="D163" t="s">
        <v>15</v>
      </c>
      <c r="E163" s="2">
        <v>5</v>
      </c>
      <c r="G163" s="2">
        <f t="shared" si="2"/>
        <v>244.30000000000007</v>
      </c>
    </row>
    <row r="164" spans="1:9">
      <c r="A164" s="3">
        <v>43343</v>
      </c>
      <c r="B164" s="422" t="s">
        <v>69</v>
      </c>
      <c r="C164" s="422" t="s">
        <v>23</v>
      </c>
      <c r="D164" t="s">
        <v>14</v>
      </c>
      <c r="F164" s="2">
        <v>60</v>
      </c>
      <c r="G164" s="2">
        <f t="shared" si="2"/>
        <v>184.30000000000007</v>
      </c>
    </row>
    <row r="165" spans="1:9">
      <c r="A165" s="3">
        <v>43343</v>
      </c>
      <c r="B165" s="422" t="s">
        <v>69</v>
      </c>
      <c r="C165" s="422" t="s">
        <v>23</v>
      </c>
      <c r="D165" t="s">
        <v>15</v>
      </c>
      <c r="F165" s="2">
        <v>5</v>
      </c>
      <c r="G165" s="2">
        <f t="shared" si="2"/>
        <v>179.30000000000007</v>
      </c>
    </row>
    <row r="166" spans="1:9">
      <c r="A166" s="3">
        <v>43368</v>
      </c>
      <c r="B166" s="422">
        <v>16223</v>
      </c>
      <c r="C166" s="422" t="s">
        <v>23</v>
      </c>
      <c r="D166" t="s">
        <v>12</v>
      </c>
      <c r="F166" s="2">
        <v>165.8</v>
      </c>
      <c r="G166" s="2">
        <f t="shared" si="2"/>
        <v>13.500000000000057</v>
      </c>
    </row>
    <row r="167" spans="1:9">
      <c r="A167" s="3">
        <v>43368</v>
      </c>
      <c r="B167" s="422">
        <v>16223</v>
      </c>
      <c r="C167" s="422" t="s">
        <v>23</v>
      </c>
      <c r="D167" t="s">
        <v>13</v>
      </c>
      <c r="F167" s="2">
        <v>13.5</v>
      </c>
      <c r="G167" s="2">
        <f t="shared" si="2"/>
        <v>5.6843418860808015E-14</v>
      </c>
    </row>
    <row r="168" spans="1:9">
      <c r="A168" s="3">
        <v>43373</v>
      </c>
      <c r="B168" s="422" t="s">
        <v>10</v>
      </c>
      <c r="C168" s="422" t="s">
        <v>24</v>
      </c>
      <c r="D168" t="s">
        <v>12</v>
      </c>
      <c r="E168" s="2">
        <v>169.9</v>
      </c>
      <c r="G168" s="2">
        <f t="shared" si="2"/>
        <v>169.90000000000006</v>
      </c>
    </row>
    <row r="169" spans="1:9">
      <c r="B169" s="422"/>
      <c r="C169" s="422"/>
      <c r="D169" t="s">
        <v>13</v>
      </c>
      <c r="E169" s="2">
        <v>13.5</v>
      </c>
      <c r="G169" s="2">
        <f t="shared" si="2"/>
        <v>183.40000000000006</v>
      </c>
    </row>
    <row r="170" spans="1:9">
      <c r="B170" s="422"/>
      <c r="C170" s="422"/>
      <c r="D170" t="s">
        <v>14</v>
      </c>
      <c r="E170" s="2">
        <v>60</v>
      </c>
      <c r="G170" s="2">
        <f t="shared" si="2"/>
        <v>243.40000000000006</v>
      </c>
    </row>
    <row r="171" spans="1:9">
      <c r="B171" s="422"/>
      <c r="C171" s="422"/>
      <c r="D171" t="s">
        <v>15</v>
      </c>
      <c r="E171" s="2">
        <v>5</v>
      </c>
      <c r="G171" s="2">
        <f t="shared" si="2"/>
        <v>248.40000000000006</v>
      </c>
    </row>
    <row r="172" spans="1:9">
      <c r="A172" s="3">
        <v>43373</v>
      </c>
      <c r="B172" s="422" t="s">
        <v>69</v>
      </c>
      <c r="C172" s="422" t="s">
        <v>24</v>
      </c>
      <c r="D172" t="s">
        <v>14</v>
      </c>
      <c r="F172" s="2">
        <v>60</v>
      </c>
      <c r="G172" s="2">
        <f t="shared" si="2"/>
        <v>188.40000000000006</v>
      </c>
    </row>
    <row r="173" spans="1:9">
      <c r="A173" s="3">
        <v>43373</v>
      </c>
      <c r="B173" s="422" t="s">
        <v>69</v>
      </c>
      <c r="C173" s="422" t="s">
        <v>24</v>
      </c>
      <c r="D173" t="s">
        <v>15</v>
      </c>
      <c r="F173" s="2">
        <v>5</v>
      </c>
      <c r="G173" s="2">
        <f t="shared" si="2"/>
        <v>183.40000000000006</v>
      </c>
      <c r="I173" s="2"/>
    </row>
    <row r="174" spans="1:9">
      <c r="A174" s="3">
        <v>43399</v>
      </c>
      <c r="B174" s="422">
        <v>16471</v>
      </c>
      <c r="C174" s="422" t="s">
        <v>24</v>
      </c>
      <c r="D174" t="s">
        <v>12</v>
      </c>
      <c r="F174" s="2">
        <v>169.9</v>
      </c>
      <c r="G174" s="2">
        <f t="shared" si="2"/>
        <v>13.500000000000057</v>
      </c>
    </row>
    <row r="175" spans="1:9">
      <c r="A175" s="3">
        <v>43399</v>
      </c>
      <c r="B175" s="422">
        <v>16471</v>
      </c>
      <c r="C175" s="422" t="s">
        <v>24</v>
      </c>
      <c r="D175" t="s">
        <v>13</v>
      </c>
      <c r="F175" s="2">
        <v>13.5</v>
      </c>
      <c r="G175" s="2">
        <f t="shared" si="2"/>
        <v>5.6843418860808015E-14</v>
      </c>
    </row>
    <row r="176" spans="1:9">
      <c r="A176" s="3">
        <v>43404</v>
      </c>
      <c r="B176" s="422" t="s">
        <v>10</v>
      </c>
      <c r="C176" s="422" t="s">
        <v>25</v>
      </c>
      <c r="D176" t="s">
        <v>12</v>
      </c>
      <c r="E176" s="2">
        <v>171.2</v>
      </c>
      <c r="G176" s="2">
        <f t="shared" si="2"/>
        <v>171.20000000000005</v>
      </c>
    </row>
    <row r="177" spans="1:7">
      <c r="B177" s="422"/>
      <c r="C177" s="422"/>
      <c r="D177" t="s">
        <v>13</v>
      </c>
      <c r="E177" s="2">
        <v>16.5</v>
      </c>
      <c r="G177" s="2">
        <f t="shared" si="2"/>
        <v>187.70000000000005</v>
      </c>
    </row>
    <row r="178" spans="1:7">
      <c r="B178" s="422"/>
      <c r="C178" s="422"/>
      <c r="D178" t="s">
        <v>14</v>
      </c>
      <c r="E178" s="2">
        <v>60</v>
      </c>
      <c r="G178" s="2">
        <f t="shared" si="2"/>
        <v>247.70000000000005</v>
      </c>
    </row>
    <row r="179" spans="1:7">
      <c r="B179" s="422"/>
      <c r="C179" s="422"/>
      <c r="D179" t="s">
        <v>15</v>
      </c>
      <c r="E179" s="2">
        <v>5</v>
      </c>
      <c r="G179" s="2">
        <f t="shared" si="2"/>
        <v>252.70000000000005</v>
      </c>
    </row>
    <row r="180" spans="1:7">
      <c r="A180" s="3">
        <v>43404</v>
      </c>
      <c r="B180" s="422" t="s">
        <v>69</v>
      </c>
      <c r="C180" s="422" t="s">
        <v>25</v>
      </c>
      <c r="D180" t="s">
        <v>14</v>
      </c>
      <c r="F180" s="2">
        <v>60</v>
      </c>
      <c r="G180" s="2">
        <f t="shared" si="2"/>
        <v>192.70000000000005</v>
      </c>
    </row>
    <row r="181" spans="1:7">
      <c r="A181" s="3">
        <v>43404</v>
      </c>
      <c r="B181" s="422" t="s">
        <v>69</v>
      </c>
      <c r="C181" s="422" t="s">
        <v>25</v>
      </c>
      <c r="D181" t="s">
        <v>15</v>
      </c>
      <c r="F181" s="2">
        <v>5</v>
      </c>
      <c r="G181" s="2">
        <f t="shared" si="2"/>
        <v>187.70000000000005</v>
      </c>
    </row>
    <row r="182" spans="1:7">
      <c r="A182" s="3">
        <v>43438</v>
      </c>
      <c r="B182" s="422">
        <v>16699</v>
      </c>
      <c r="C182" s="422" t="s">
        <v>25</v>
      </c>
      <c r="D182" t="s">
        <v>12</v>
      </c>
      <c r="F182" s="2">
        <v>171.2</v>
      </c>
      <c r="G182" s="2">
        <f t="shared" si="2"/>
        <v>16.500000000000057</v>
      </c>
    </row>
    <row r="183" spans="1:7">
      <c r="A183" s="3">
        <v>43438</v>
      </c>
      <c r="B183" s="422">
        <v>16699</v>
      </c>
      <c r="C183" s="422" t="s">
        <v>25</v>
      </c>
      <c r="D183" t="s">
        <v>13</v>
      </c>
      <c r="F183" s="2">
        <v>16.5</v>
      </c>
      <c r="G183" s="2">
        <f t="shared" si="2"/>
        <v>5.6843418860808015E-14</v>
      </c>
    </row>
    <row r="184" spans="1:7">
      <c r="A184" s="3">
        <v>43434</v>
      </c>
      <c r="B184" s="422" t="s">
        <v>10</v>
      </c>
      <c r="C184" s="422" t="s">
        <v>26</v>
      </c>
      <c r="D184" t="s">
        <v>12</v>
      </c>
      <c r="E184" s="2">
        <v>175.8</v>
      </c>
      <c r="G184" s="2">
        <f t="shared" si="2"/>
        <v>175.80000000000007</v>
      </c>
    </row>
    <row r="185" spans="1:7">
      <c r="B185" s="422"/>
      <c r="C185" s="422"/>
      <c r="D185" t="s">
        <v>13</v>
      </c>
      <c r="E185" s="2">
        <v>16.5</v>
      </c>
      <c r="G185" s="2">
        <f t="shared" si="2"/>
        <v>192.30000000000007</v>
      </c>
    </row>
    <row r="186" spans="1:7">
      <c r="B186" s="422"/>
      <c r="C186" s="422"/>
      <c r="D186" t="s">
        <v>14</v>
      </c>
      <c r="E186" s="2">
        <v>60</v>
      </c>
      <c r="G186" s="2">
        <f t="shared" si="2"/>
        <v>252.30000000000007</v>
      </c>
    </row>
    <row r="187" spans="1:7">
      <c r="B187" s="422"/>
      <c r="C187" s="422"/>
      <c r="D187" t="s">
        <v>15</v>
      </c>
      <c r="E187" s="2">
        <v>5</v>
      </c>
      <c r="G187" s="2">
        <f t="shared" si="2"/>
        <v>257.30000000000007</v>
      </c>
    </row>
    <row r="188" spans="1:7">
      <c r="A188" s="3">
        <v>43434</v>
      </c>
      <c r="B188" s="422" t="s">
        <v>69</v>
      </c>
      <c r="C188" s="422" t="s">
        <v>26</v>
      </c>
      <c r="D188" t="s">
        <v>14</v>
      </c>
      <c r="F188" s="2">
        <v>56</v>
      </c>
      <c r="G188" s="2">
        <f t="shared" si="2"/>
        <v>201.30000000000007</v>
      </c>
    </row>
    <row r="189" spans="1:7">
      <c r="A189" s="3">
        <v>43473</v>
      </c>
      <c r="B189" s="422">
        <v>16868</v>
      </c>
      <c r="C189" s="422" t="s">
        <v>26</v>
      </c>
      <c r="D189" t="s">
        <v>12</v>
      </c>
      <c r="F189" s="2">
        <v>175.8</v>
      </c>
      <c r="G189" s="2">
        <f t="shared" si="2"/>
        <v>25.500000000000057</v>
      </c>
    </row>
    <row r="190" spans="1:7">
      <c r="A190" s="3">
        <v>43473</v>
      </c>
      <c r="B190" s="422">
        <v>16868</v>
      </c>
      <c r="C190" s="422" t="s">
        <v>26</v>
      </c>
      <c r="D190" t="s">
        <v>13</v>
      </c>
      <c r="F190" s="2">
        <v>16.5</v>
      </c>
      <c r="G190" s="2">
        <f t="shared" si="2"/>
        <v>9.0000000000000568</v>
      </c>
    </row>
    <row r="191" spans="1:7">
      <c r="A191" s="3">
        <v>43552</v>
      </c>
      <c r="B191" s="422">
        <v>17560</v>
      </c>
      <c r="C191" s="422" t="s">
        <v>26</v>
      </c>
      <c r="D191" t="s">
        <v>14</v>
      </c>
      <c r="F191" s="2">
        <v>5</v>
      </c>
      <c r="G191" s="2">
        <f t="shared" si="2"/>
        <v>4.0000000000000568</v>
      </c>
    </row>
    <row r="192" spans="1:7">
      <c r="A192" s="3">
        <v>43552</v>
      </c>
      <c r="B192" s="422">
        <v>17560</v>
      </c>
      <c r="C192" s="422" t="s">
        <v>26</v>
      </c>
      <c r="D192" t="s">
        <v>15</v>
      </c>
      <c r="F192" s="2">
        <v>4</v>
      </c>
      <c r="G192" s="2">
        <f t="shared" si="2"/>
        <v>5.6843418860808015E-14</v>
      </c>
    </row>
    <row r="193" spans="1:7">
      <c r="A193" s="3">
        <v>43465</v>
      </c>
      <c r="B193" s="422" t="s">
        <v>10</v>
      </c>
      <c r="C193" s="422" t="s">
        <v>27</v>
      </c>
      <c r="D193" t="s">
        <v>12</v>
      </c>
      <c r="E193" s="2">
        <v>187.9</v>
      </c>
      <c r="G193" s="2">
        <f t="shared" si="2"/>
        <v>187.90000000000006</v>
      </c>
    </row>
    <row r="194" spans="1:7">
      <c r="B194" s="422"/>
      <c r="C194" s="422"/>
      <c r="D194" t="s">
        <v>13</v>
      </c>
      <c r="E194" s="2">
        <v>16.5</v>
      </c>
      <c r="G194" s="2">
        <f t="shared" si="2"/>
        <v>204.40000000000006</v>
      </c>
    </row>
    <row r="195" spans="1:7">
      <c r="B195" s="422"/>
      <c r="C195" s="422"/>
      <c r="D195" t="s">
        <v>14</v>
      </c>
      <c r="E195" s="2">
        <v>60</v>
      </c>
      <c r="G195" s="2">
        <f t="shared" si="2"/>
        <v>264.40000000000009</v>
      </c>
    </row>
    <row r="196" spans="1:7">
      <c r="B196" s="422"/>
      <c r="C196" s="422"/>
      <c r="D196" t="s">
        <v>15</v>
      </c>
      <c r="E196" s="2">
        <v>5</v>
      </c>
      <c r="G196" s="2">
        <f t="shared" si="2"/>
        <v>269.40000000000009</v>
      </c>
    </row>
    <row r="197" spans="1:7">
      <c r="A197" s="3">
        <v>43465</v>
      </c>
      <c r="B197" s="422" t="s">
        <v>69</v>
      </c>
      <c r="C197" s="422" t="s">
        <v>27</v>
      </c>
      <c r="D197" t="s">
        <v>14</v>
      </c>
      <c r="F197" s="2">
        <v>60</v>
      </c>
      <c r="G197" s="2">
        <f t="shared" si="2"/>
        <v>209.40000000000009</v>
      </c>
    </row>
    <row r="198" spans="1:7">
      <c r="A198" s="3">
        <v>43465</v>
      </c>
      <c r="B198" s="422" t="s">
        <v>69</v>
      </c>
      <c r="C198" s="422" t="s">
        <v>27</v>
      </c>
      <c r="D198" t="s">
        <v>15</v>
      </c>
      <c r="F198" s="2">
        <v>5</v>
      </c>
      <c r="G198" s="2">
        <f t="shared" si="2"/>
        <v>204.40000000000009</v>
      </c>
    </row>
    <row r="199" spans="1:7">
      <c r="A199" s="3">
        <v>43495</v>
      </c>
      <c r="B199" s="422">
        <v>17035</v>
      </c>
      <c r="C199" s="422" t="s">
        <v>27</v>
      </c>
      <c r="D199" t="s">
        <v>12</v>
      </c>
      <c r="F199" s="2">
        <v>187.9</v>
      </c>
      <c r="G199" s="2">
        <f t="shared" si="2"/>
        <v>16.500000000000085</v>
      </c>
    </row>
    <row r="200" spans="1:7">
      <c r="A200" s="3">
        <v>43495</v>
      </c>
      <c r="B200" s="422">
        <v>17035</v>
      </c>
      <c r="C200" s="422" t="s">
        <v>27</v>
      </c>
      <c r="D200" t="s">
        <v>13</v>
      </c>
      <c r="F200" s="2">
        <v>16.5</v>
      </c>
      <c r="G200" s="2">
        <f t="shared" ref="G200:G264" si="3">+G199+E200-F200</f>
        <v>8.5265128291212022E-14</v>
      </c>
    </row>
    <row r="201" spans="1:7">
      <c r="A201" s="3">
        <v>43496</v>
      </c>
      <c r="B201" s="422" t="s">
        <v>10</v>
      </c>
      <c r="C201" s="422" t="s">
        <v>11</v>
      </c>
      <c r="D201" t="s">
        <v>12</v>
      </c>
      <c r="E201" s="2">
        <v>213.8</v>
      </c>
      <c r="G201" s="2">
        <f t="shared" si="3"/>
        <v>213.8000000000001</v>
      </c>
    </row>
    <row r="202" spans="1:7">
      <c r="B202" s="422"/>
      <c r="C202" s="422"/>
      <c r="D202" t="s">
        <v>13</v>
      </c>
      <c r="E202" s="2">
        <v>16.5</v>
      </c>
      <c r="G202" s="2">
        <f t="shared" si="3"/>
        <v>230.3000000000001</v>
      </c>
    </row>
    <row r="203" spans="1:7">
      <c r="B203" s="422"/>
      <c r="C203" s="422"/>
      <c r="D203" t="s">
        <v>14</v>
      </c>
      <c r="E203" s="2">
        <v>60</v>
      </c>
      <c r="G203" s="2">
        <f t="shared" si="3"/>
        <v>290.30000000000007</v>
      </c>
    </row>
    <row r="204" spans="1:7">
      <c r="B204" s="422"/>
      <c r="C204" s="422"/>
      <c r="D204" t="s">
        <v>15</v>
      </c>
      <c r="E204" s="2">
        <v>5</v>
      </c>
      <c r="G204" s="2">
        <f t="shared" si="3"/>
        <v>295.30000000000007</v>
      </c>
    </row>
    <row r="205" spans="1:7">
      <c r="A205" s="3">
        <v>43496</v>
      </c>
      <c r="B205" s="422" t="s">
        <v>69</v>
      </c>
      <c r="C205" s="422" t="s">
        <v>11</v>
      </c>
      <c r="D205" t="s">
        <v>14</v>
      </c>
      <c r="F205" s="2">
        <v>60</v>
      </c>
      <c r="G205" s="2">
        <f t="shared" si="3"/>
        <v>235.30000000000007</v>
      </c>
    </row>
    <row r="206" spans="1:7">
      <c r="A206" s="3">
        <v>43496</v>
      </c>
      <c r="B206" s="422" t="s">
        <v>69</v>
      </c>
      <c r="C206" s="422" t="s">
        <v>11</v>
      </c>
      <c r="D206" t="s">
        <v>15</v>
      </c>
      <c r="F206" s="2">
        <v>5</v>
      </c>
      <c r="G206" s="2">
        <f t="shared" si="3"/>
        <v>230.30000000000007</v>
      </c>
    </row>
    <row r="207" spans="1:7">
      <c r="A207" s="3">
        <v>43523</v>
      </c>
      <c r="B207" s="422">
        <v>17212</v>
      </c>
      <c r="C207" s="422" t="s">
        <v>11</v>
      </c>
      <c r="D207" t="s">
        <v>12</v>
      </c>
      <c r="F207" s="2">
        <v>213.8</v>
      </c>
      <c r="G207" s="2">
        <f t="shared" si="3"/>
        <v>16.500000000000057</v>
      </c>
    </row>
    <row r="208" spans="1:7">
      <c r="A208" s="3">
        <v>43523</v>
      </c>
      <c r="B208" s="422">
        <v>17212</v>
      </c>
      <c r="C208" s="422" t="s">
        <v>11</v>
      </c>
      <c r="D208" t="s">
        <v>13</v>
      </c>
      <c r="F208" s="2">
        <v>16.5</v>
      </c>
      <c r="G208" s="2">
        <f t="shared" si="3"/>
        <v>5.6843418860808015E-14</v>
      </c>
    </row>
    <row r="209" spans="1:7">
      <c r="A209" s="3">
        <v>43524</v>
      </c>
      <c r="B209" s="422" t="s">
        <v>10</v>
      </c>
      <c r="C209" s="422" t="s">
        <v>17</v>
      </c>
      <c r="D209" t="s">
        <v>12</v>
      </c>
      <c r="E209" s="2">
        <v>226.1</v>
      </c>
      <c r="G209" s="2">
        <f t="shared" si="3"/>
        <v>226.10000000000005</v>
      </c>
    </row>
    <row r="210" spans="1:7">
      <c r="B210" s="422"/>
      <c r="C210" s="422"/>
      <c r="D210" t="s">
        <v>13</v>
      </c>
      <c r="E210" s="2">
        <v>20.2</v>
      </c>
      <c r="G210" s="2">
        <f t="shared" si="3"/>
        <v>246.30000000000004</v>
      </c>
    </row>
    <row r="211" spans="1:7">
      <c r="B211" s="422"/>
      <c r="C211" s="422"/>
      <c r="D211" t="s">
        <v>14</v>
      </c>
      <c r="E211" s="2">
        <v>56</v>
      </c>
      <c r="G211" s="2">
        <f t="shared" si="3"/>
        <v>302.30000000000007</v>
      </c>
    </row>
    <row r="212" spans="1:7">
      <c r="B212" s="422"/>
      <c r="C212" s="422"/>
      <c r="D212" t="s">
        <v>15</v>
      </c>
      <c r="E212" s="2">
        <v>5</v>
      </c>
      <c r="G212" s="2">
        <f t="shared" si="3"/>
        <v>307.30000000000007</v>
      </c>
    </row>
    <row r="213" spans="1:7">
      <c r="A213" s="3">
        <v>43524</v>
      </c>
      <c r="B213" s="422" t="s">
        <v>69</v>
      </c>
      <c r="C213" s="422" t="s">
        <v>17</v>
      </c>
      <c r="D213" t="s">
        <v>14</v>
      </c>
      <c r="F213" s="2">
        <v>56</v>
      </c>
      <c r="G213" s="2">
        <f t="shared" si="3"/>
        <v>251.30000000000007</v>
      </c>
    </row>
    <row r="214" spans="1:7">
      <c r="A214" s="3">
        <v>43524</v>
      </c>
      <c r="B214" s="422" t="s">
        <v>69</v>
      </c>
      <c r="C214" s="422" t="s">
        <v>17</v>
      </c>
      <c r="D214" t="s">
        <v>15</v>
      </c>
      <c r="F214" s="2">
        <v>5</v>
      </c>
      <c r="G214" s="2">
        <f t="shared" si="3"/>
        <v>246.30000000000007</v>
      </c>
    </row>
    <row r="215" spans="1:7">
      <c r="A215" s="3">
        <v>43552</v>
      </c>
      <c r="B215" s="422">
        <v>17560</v>
      </c>
      <c r="C215" s="422" t="s">
        <v>17</v>
      </c>
      <c r="D215" t="s">
        <v>12</v>
      </c>
      <c r="F215" s="2">
        <v>226.1</v>
      </c>
      <c r="G215" s="2">
        <f t="shared" si="3"/>
        <v>20.200000000000074</v>
      </c>
    </row>
    <row r="216" spans="1:7">
      <c r="A216" s="3">
        <v>43580</v>
      </c>
      <c r="B216" s="422">
        <v>17695</v>
      </c>
      <c r="C216" s="422" t="s">
        <v>17</v>
      </c>
      <c r="D216" t="s">
        <v>13</v>
      </c>
      <c r="F216" s="2">
        <v>20.2</v>
      </c>
      <c r="G216" s="2">
        <f t="shared" si="3"/>
        <v>7.460698725481052E-14</v>
      </c>
    </row>
    <row r="217" spans="1:7">
      <c r="A217" s="3">
        <v>43555</v>
      </c>
      <c r="B217" s="422" t="s">
        <v>10</v>
      </c>
      <c r="C217" s="422" t="s">
        <v>18</v>
      </c>
      <c r="D217" t="s">
        <v>12</v>
      </c>
      <c r="E217" s="2">
        <v>209.9</v>
      </c>
      <c r="G217" s="2">
        <f t="shared" si="3"/>
        <v>209.90000000000009</v>
      </c>
    </row>
    <row r="218" spans="1:7">
      <c r="B218" s="422"/>
      <c r="C218" s="422"/>
      <c r="D218" t="s">
        <v>13</v>
      </c>
      <c r="E218" s="2">
        <v>16.100000000000001</v>
      </c>
      <c r="G218" s="2">
        <f t="shared" si="3"/>
        <v>226.00000000000009</v>
      </c>
    </row>
    <row r="219" spans="1:7">
      <c r="B219" s="422"/>
      <c r="C219" s="422"/>
      <c r="D219" t="s">
        <v>14</v>
      </c>
      <c r="E219" s="2">
        <v>60</v>
      </c>
      <c r="G219" s="2">
        <f t="shared" si="3"/>
        <v>286.00000000000011</v>
      </c>
    </row>
    <row r="220" spans="1:7">
      <c r="B220" s="422"/>
      <c r="C220" s="422"/>
      <c r="D220" t="s">
        <v>15</v>
      </c>
      <c r="E220" s="2">
        <v>5</v>
      </c>
      <c r="G220" s="2">
        <f t="shared" si="3"/>
        <v>291.00000000000011</v>
      </c>
    </row>
    <row r="221" spans="1:7">
      <c r="A221" s="3">
        <v>43555</v>
      </c>
      <c r="B221" s="422" t="s">
        <v>69</v>
      </c>
      <c r="C221" s="422" t="s">
        <v>18</v>
      </c>
      <c r="D221" t="s">
        <v>14</v>
      </c>
      <c r="F221" s="2">
        <v>60</v>
      </c>
      <c r="G221" s="2">
        <f t="shared" si="3"/>
        <v>231.00000000000011</v>
      </c>
    </row>
    <row r="222" spans="1:7">
      <c r="A222" s="3">
        <v>43555</v>
      </c>
      <c r="B222" s="422" t="s">
        <v>69</v>
      </c>
      <c r="C222" s="422" t="s">
        <v>18</v>
      </c>
      <c r="D222" t="s">
        <v>15</v>
      </c>
      <c r="F222" s="2">
        <v>5</v>
      </c>
      <c r="G222" s="2">
        <f t="shared" si="3"/>
        <v>226.00000000000011</v>
      </c>
    </row>
    <row r="223" spans="1:7">
      <c r="A223" s="3">
        <v>43588</v>
      </c>
      <c r="B223" s="422">
        <v>17741</v>
      </c>
      <c r="C223" s="422" t="s">
        <v>18</v>
      </c>
      <c r="D223" t="s">
        <v>12</v>
      </c>
      <c r="F223" s="2">
        <v>209.9</v>
      </c>
      <c r="G223" s="2">
        <f t="shared" si="3"/>
        <v>16.100000000000108</v>
      </c>
    </row>
    <row r="224" spans="1:7">
      <c r="A224" s="3">
        <v>43588</v>
      </c>
      <c r="B224" s="422">
        <v>17741</v>
      </c>
      <c r="C224" s="422" t="s">
        <v>18</v>
      </c>
      <c r="D224" t="s">
        <v>13</v>
      </c>
      <c r="F224" s="2">
        <v>16.100000000000001</v>
      </c>
      <c r="G224" s="2">
        <f t="shared" si="3"/>
        <v>1.0658141036401503E-13</v>
      </c>
    </row>
    <row r="225" spans="1:7">
      <c r="A225" s="3">
        <v>43585</v>
      </c>
      <c r="B225" s="422" t="s">
        <v>10</v>
      </c>
      <c r="C225" s="422" t="s">
        <v>19</v>
      </c>
      <c r="D225" t="s">
        <v>12</v>
      </c>
      <c r="E225" s="2">
        <v>212.5</v>
      </c>
      <c r="G225" s="2">
        <f t="shared" si="3"/>
        <v>212.50000000000011</v>
      </c>
    </row>
    <row r="226" spans="1:7">
      <c r="B226" s="422"/>
      <c r="C226" s="422"/>
      <c r="D226" t="s">
        <v>13</v>
      </c>
      <c r="E226" s="2">
        <v>14.6</v>
      </c>
      <c r="G226" s="2">
        <f t="shared" si="3"/>
        <v>227.10000000000011</v>
      </c>
    </row>
    <row r="227" spans="1:7">
      <c r="B227" s="422"/>
      <c r="C227" s="422"/>
      <c r="D227" t="s">
        <v>14</v>
      </c>
      <c r="E227" s="2">
        <v>60</v>
      </c>
      <c r="G227" s="2">
        <f t="shared" si="3"/>
        <v>287.10000000000014</v>
      </c>
    </row>
    <row r="228" spans="1:7">
      <c r="B228" s="422"/>
      <c r="C228" s="422"/>
      <c r="D228" t="s">
        <v>15</v>
      </c>
      <c r="E228" s="2">
        <v>5</v>
      </c>
      <c r="G228" s="2">
        <f t="shared" si="3"/>
        <v>292.10000000000014</v>
      </c>
    </row>
    <row r="229" spans="1:7">
      <c r="A229" s="3">
        <v>43585</v>
      </c>
      <c r="B229" s="422" t="s">
        <v>69</v>
      </c>
      <c r="C229" s="422" t="s">
        <v>19</v>
      </c>
      <c r="D229" t="s">
        <v>14</v>
      </c>
      <c r="F229" s="2">
        <v>60</v>
      </c>
      <c r="G229" s="2">
        <f t="shared" si="3"/>
        <v>232.10000000000014</v>
      </c>
    </row>
    <row r="230" spans="1:7">
      <c r="A230" s="3">
        <v>43585</v>
      </c>
      <c r="B230" s="422" t="s">
        <v>69</v>
      </c>
      <c r="C230" s="422" t="s">
        <v>19</v>
      </c>
      <c r="D230" t="s">
        <v>15</v>
      </c>
      <c r="F230" s="2">
        <v>5</v>
      </c>
      <c r="G230" s="2">
        <f t="shared" si="3"/>
        <v>227.10000000000014</v>
      </c>
    </row>
    <row r="231" spans="1:7">
      <c r="A231" s="3">
        <v>43623</v>
      </c>
      <c r="B231" s="422">
        <v>18031</v>
      </c>
      <c r="C231" s="422" t="s">
        <v>19</v>
      </c>
      <c r="D231" t="s">
        <v>12</v>
      </c>
      <c r="F231" s="2">
        <v>212.5</v>
      </c>
      <c r="G231" s="2">
        <f t="shared" si="3"/>
        <v>14.600000000000136</v>
      </c>
    </row>
    <row r="232" spans="1:7">
      <c r="A232" s="3">
        <v>43623</v>
      </c>
      <c r="B232" s="422">
        <v>18031</v>
      </c>
      <c r="C232" s="422" t="s">
        <v>19</v>
      </c>
      <c r="D232" t="s">
        <v>13</v>
      </c>
      <c r="F232" s="2">
        <v>14.6</v>
      </c>
      <c r="G232" s="2">
        <f t="shared" si="3"/>
        <v>1.3677947663381929E-13</v>
      </c>
    </row>
    <row r="233" spans="1:7">
      <c r="A233" s="31">
        <v>43616</v>
      </c>
      <c r="B233" s="421" t="s">
        <v>10</v>
      </c>
      <c r="C233" s="421" t="s">
        <v>20</v>
      </c>
      <c r="D233" t="s">
        <v>12</v>
      </c>
      <c r="E233" s="2">
        <v>215.6</v>
      </c>
      <c r="G233" s="2">
        <f t="shared" si="3"/>
        <v>215.60000000000014</v>
      </c>
    </row>
    <row r="234" spans="1:7">
      <c r="B234" s="422"/>
      <c r="C234" s="422"/>
      <c r="D234" t="s">
        <v>13</v>
      </c>
      <c r="E234" s="2">
        <v>17</v>
      </c>
      <c r="G234" s="2">
        <f t="shared" si="3"/>
        <v>232.60000000000014</v>
      </c>
    </row>
    <row r="235" spans="1:7">
      <c r="B235" s="422"/>
      <c r="C235" s="422"/>
      <c r="D235" t="s">
        <v>14</v>
      </c>
      <c r="E235" s="2">
        <v>60</v>
      </c>
      <c r="G235" s="2">
        <f t="shared" si="3"/>
        <v>292.60000000000014</v>
      </c>
    </row>
    <row r="236" spans="1:7">
      <c r="B236" s="422"/>
      <c r="C236" s="422"/>
      <c r="D236" t="s">
        <v>15</v>
      </c>
      <c r="E236" s="2">
        <v>5</v>
      </c>
      <c r="G236" s="2">
        <f t="shared" si="3"/>
        <v>297.60000000000014</v>
      </c>
    </row>
    <row r="237" spans="1:7">
      <c r="A237" s="3">
        <v>43616</v>
      </c>
      <c r="B237" s="422" t="s">
        <v>69</v>
      </c>
      <c r="C237" s="422" t="s">
        <v>20</v>
      </c>
      <c r="D237" t="s">
        <v>14</v>
      </c>
      <c r="F237" s="2">
        <v>60</v>
      </c>
      <c r="G237" s="2">
        <f t="shared" si="3"/>
        <v>237.60000000000014</v>
      </c>
    </row>
    <row r="238" spans="1:7">
      <c r="A238" s="3">
        <v>43616</v>
      </c>
      <c r="B238" s="422" t="s">
        <v>69</v>
      </c>
      <c r="C238" s="422" t="s">
        <v>20</v>
      </c>
      <c r="D238" t="s">
        <v>15</v>
      </c>
      <c r="F238" s="2">
        <v>5</v>
      </c>
      <c r="G238" s="2">
        <f t="shared" si="3"/>
        <v>232.60000000000014</v>
      </c>
    </row>
    <row r="239" spans="1:7">
      <c r="A239" s="3">
        <v>43642</v>
      </c>
      <c r="B239" s="422">
        <v>18105</v>
      </c>
      <c r="C239" s="422" t="s">
        <v>20</v>
      </c>
      <c r="D239" t="s">
        <v>12</v>
      </c>
      <c r="F239" s="2">
        <v>215.6</v>
      </c>
      <c r="G239" s="2">
        <f t="shared" si="3"/>
        <v>17.000000000000142</v>
      </c>
    </row>
    <row r="240" spans="1:7">
      <c r="A240" s="3">
        <v>43642</v>
      </c>
      <c r="B240" s="422">
        <v>18105</v>
      </c>
      <c r="C240" s="422" t="s">
        <v>20</v>
      </c>
      <c r="D240" t="s">
        <v>13</v>
      </c>
      <c r="F240" s="2">
        <v>17</v>
      </c>
      <c r="G240" s="2">
        <f t="shared" si="3"/>
        <v>1.4210854715202004E-13</v>
      </c>
    </row>
    <row r="241" spans="1:7">
      <c r="A241" s="31">
        <v>43646</v>
      </c>
      <c r="B241" s="421" t="s">
        <v>10</v>
      </c>
      <c r="C241" s="421" t="s">
        <v>21</v>
      </c>
      <c r="D241" t="s">
        <v>12</v>
      </c>
      <c r="E241" s="2">
        <v>180.2</v>
      </c>
      <c r="G241" s="2">
        <f t="shared" si="3"/>
        <v>180.20000000000013</v>
      </c>
    </row>
    <row r="242" spans="1:7">
      <c r="B242" s="422"/>
      <c r="C242" s="422"/>
      <c r="D242" t="s">
        <v>13</v>
      </c>
      <c r="E242" s="2">
        <v>16.3</v>
      </c>
      <c r="G242" s="2">
        <f t="shared" si="3"/>
        <v>196.50000000000014</v>
      </c>
    </row>
    <row r="243" spans="1:7">
      <c r="B243" s="422"/>
      <c r="C243" s="422"/>
      <c r="D243" t="s">
        <v>14</v>
      </c>
      <c r="E243" s="2">
        <v>60</v>
      </c>
      <c r="G243" s="2">
        <f t="shared" si="3"/>
        <v>256.50000000000011</v>
      </c>
    </row>
    <row r="244" spans="1:7">
      <c r="B244" s="422"/>
      <c r="C244" s="422"/>
      <c r="D244" t="s">
        <v>15</v>
      </c>
      <c r="E244" s="2">
        <v>5</v>
      </c>
      <c r="G244" s="2">
        <f t="shared" si="3"/>
        <v>261.50000000000011</v>
      </c>
    </row>
    <row r="245" spans="1:7">
      <c r="A245" s="3">
        <v>43670</v>
      </c>
      <c r="B245" s="422">
        <v>18279</v>
      </c>
      <c r="C245" s="422" t="s">
        <v>21</v>
      </c>
      <c r="D245" t="s">
        <v>12</v>
      </c>
      <c r="F245" s="2">
        <v>180.2</v>
      </c>
      <c r="G245" s="2">
        <f t="shared" si="3"/>
        <v>81.300000000000125</v>
      </c>
    </row>
    <row r="246" spans="1:7">
      <c r="A246" s="3">
        <v>43670</v>
      </c>
      <c r="B246" s="422">
        <v>18279</v>
      </c>
      <c r="C246" s="422" t="s">
        <v>21</v>
      </c>
      <c r="D246" t="s">
        <v>13</v>
      </c>
      <c r="F246" s="2">
        <v>16.3</v>
      </c>
      <c r="G246" s="2">
        <f t="shared" si="3"/>
        <v>65.000000000000128</v>
      </c>
    </row>
    <row r="247" spans="1:7">
      <c r="A247" s="3">
        <v>43646</v>
      </c>
      <c r="B247" s="422" t="s">
        <v>69</v>
      </c>
      <c r="C247" s="422" t="s">
        <v>21</v>
      </c>
      <c r="D247" t="s">
        <v>14</v>
      </c>
      <c r="F247" s="2">
        <v>60</v>
      </c>
      <c r="G247" s="2">
        <f t="shared" si="3"/>
        <v>5.0000000000001279</v>
      </c>
    </row>
    <row r="248" spans="1:7">
      <c r="A248" s="3">
        <v>43646</v>
      </c>
      <c r="B248" s="422" t="s">
        <v>69</v>
      </c>
      <c r="C248" s="422" t="s">
        <v>21</v>
      </c>
      <c r="D248" t="s">
        <v>15</v>
      </c>
      <c r="F248" s="2">
        <v>5</v>
      </c>
      <c r="G248" s="2">
        <f t="shared" si="3"/>
        <v>1.2789769243681803E-13</v>
      </c>
    </row>
    <row r="249" spans="1:7">
      <c r="A249" s="31">
        <v>43677</v>
      </c>
      <c r="B249" s="421" t="s">
        <v>10</v>
      </c>
      <c r="C249" s="421" t="s">
        <v>22</v>
      </c>
      <c r="D249" t="s">
        <v>12</v>
      </c>
      <c r="E249" s="2">
        <v>170</v>
      </c>
      <c r="G249" s="2">
        <f t="shared" si="3"/>
        <v>170.00000000000011</v>
      </c>
    </row>
    <row r="250" spans="1:7">
      <c r="B250" s="422"/>
      <c r="C250" s="422"/>
      <c r="D250" t="s">
        <v>13</v>
      </c>
      <c r="E250" s="2">
        <v>15.7</v>
      </c>
      <c r="G250" s="2">
        <f t="shared" si="3"/>
        <v>185.7000000000001</v>
      </c>
    </row>
    <row r="251" spans="1:7">
      <c r="B251" s="422"/>
      <c r="C251" s="422"/>
      <c r="D251" t="s">
        <v>14</v>
      </c>
      <c r="E251" s="2">
        <v>60</v>
      </c>
      <c r="G251" s="2">
        <f t="shared" si="3"/>
        <v>245.7000000000001</v>
      </c>
    </row>
    <row r="252" spans="1:7">
      <c r="B252" s="422"/>
      <c r="C252" s="422"/>
      <c r="D252" t="s">
        <v>15</v>
      </c>
      <c r="E252" s="2">
        <v>5</v>
      </c>
      <c r="G252" s="2">
        <f t="shared" si="3"/>
        <v>250.7000000000001</v>
      </c>
    </row>
    <row r="253" spans="1:7">
      <c r="A253" s="3">
        <v>43677</v>
      </c>
      <c r="B253" s="422" t="s">
        <v>69</v>
      </c>
      <c r="C253" s="422" t="s">
        <v>22</v>
      </c>
      <c r="D253" t="s">
        <v>14</v>
      </c>
      <c r="F253" s="2">
        <v>60</v>
      </c>
      <c r="G253" s="2">
        <f t="shared" si="3"/>
        <v>190.7000000000001</v>
      </c>
    </row>
    <row r="254" spans="1:7">
      <c r="A254" s="3">
        <v>43677</v>
      </c>
      <c r="B254" s="422" t="s">
        <v>69</v>
      </c>
      <c r="C254" s="422" t="s">
        <v>22</v>
      </c>
      <c r="D254" t="s">
        <v>15</v>
      </c>
      <c r="F254" s="2">
        <v>5</v>
      </c>
      <c r="G254" s="2">
        <f t="shared" si="3"/>
        <v>185.7000000000001</v>
      </c>
    </row>
    <row r="255" spans="1:7">
      <c r="A255" s="3">
        <v>43701</v>
      </c>
      <c r="B255" s="422">
        <v>18562</v>
      </c>
      <c r="C255" s="422" t="s">
        <v>22</v>
      </c>
      <c r="D255" t="s">
        <v>12</v>
      </c>
      <c r="F255" s="2">
        <v>170</v>
      </c>
      <c r="G255" s="2">
        <f t="shared" si="3"/>
        <v>15.700000000000102</v>
      </c>
    </row>
    <row r="256" spans="1:7">
      <c r="A256" s="3">
        <v>43701</v>
      </c>
      <c r="B256" s="422">
        <v>18562</v>
      </c>
      <c r="C256" s="422" t="s">
        <v>22</v>
      </c>
      <c r="D256" t="s">
        <v>13</v>
      </c>
      <c r="F256" s="2">
        <v>15.7</v>
      </c>
      <c r="G256" s="2">
        <f t="shared" si="3"/>
        <v>1.0302869668521453E-13</v>
      </c>
    </row>
    <row r="257" spans="1:7">
      <c r="A257" s="31">
        <v>43708</v>
      </c>
      <c r="B257" s="421" t="s">
        <v>10</v>
      </c>
      <c r="C257" s="421" t="s">
        <v>23</v>
      </c>
      <c r="D257" t="s">
        <v>12</v>
      </c>
      <c r="E257" s="2">
        <v>165.3</v>
      </c>
      <c r="G257" s="2">
        <f t="shared" si="3"/>
        <v>165.30000000000013</v>
      </c>
    </row>
    <row r="258" spans="1:7">
      <c r="B258" s="422"/>
      <c r="C258" s="422"/>
      <c r="D258" t="s">
        <v>13</v>
      </c>
      <c r="E258" s="2">
        <v>15.2</v>
      </c>
      <c r="G258" s="2">
        <f t="shared" si="3"/>
        <v>180.50000000000011</v>
      </c>
    </row>
    <row r="259" spans="1:7">
      <c r="B259" s="422"/>
      <c r="C259" s="422"/>
      <c r="D259" t="s">
        <v>14</v>
      </c>
      <c r="E259" s="2">
        <v>60</v>
      </c>
      <c r="G259" s="2">
        <f t="shared" si="3"/>
        <v>240.50000000000011</v>
      </c>
    </row>
    <row r="260" spans="1:7">
      <c r="B260" s="422"/>
      <c r="C260" s="422"/>
      <c r="D260" t="s">
        <v>15</v>
      </c>
      <c r="E260" s="2">
        <v>5</v>
      </c>
      <c r="G260" s="2">
        <f t="shared" si="3"/>
        <v>245.50000000000011</v>
      </c>
    </row>
    <row r="261" spans="1:7">
      <c r="A261" s="3">
        <v>43708</v>
      </c>
      <c r="B261" s="422" t="s">
        <v>69</v>
      </c>
      <c r="C261" s="422" t="s">
        <v>23</v>
      </c>
      <c r="D261" t="s">
        <v>14</v>
      </c>
      <c r="F261" s="2">
        <v>60</v>
      </c>
      <c r="G261" s="2">
        <f t="shared" si="3"/>
        <v>185.50000000000011</v>
      </c>
    </row>
    <row r="262" spans="1:7">
      <c r="A262" s="3">
        <v>43708</v>
      </c>
      <c r="B262" s="422" t="s">
        <v>69</v>
      </c>
      <c r="C262" s="422" t="s">
        <v>23</v>
      </c>
      <c r="D262" t="s">
        <v>15</v>
      </c>
      <c r="F262" s="2">
        <v>5</v>
      </c>
      <c r="G262" s="2">
        <f t="shared" si="3"/>
        <v>180.50000000000011</v>
      </c>
    </row>
    <row r="263" spans="1:7">
      <c r="A263" s="3">
        <v>43729</v>
      </c>
      <c r="B263" s="422">
        <v>18708</v>
      </c>
      <c r="C263" s="422" t="s">
        <v>23</v>
      </c>
      <c r="D263" t="s">
        <v>12</v>
      </c>
      <c r="F263" s="2">
        <v>165.3</v>
      </c>
      <c r="G263" s="2">
        <f t="shared" si="3"/>
        <v>15.200000000000102</v>
      </c>
    </row>
    <row r="264" spans="1:7">
      <c r="A264" s="3">
        <v>43729</v>
      </c>
      <c r="B264" s="422">
        <v>18708</v>
      </c>
      <c r="C264" s="422" t="s">
        <v>23</v>
      </c>
      <c r="D264" t="s">
        <v>13</v>
      </c>
      <c r="F264" s="2">
        <v>15.2</v>
      </c>
      <c r="G264" s="2">
        <f t="shared" si="3"/>
        <v>1.0302869668521453E-13</v>
      </c>
    </row>
    <row r="265" spans="1:7">
      <c r="A265" s="31">
        <v>43738</v>
      </c>
      <c r="B265" s="421" t="s">
        <v>10</v>
      </c>
      <c r="C265" s="421" t="s">
        <v>24</v>
      </c>
      <c r="D265" t="s">
        <v>12</v>
      </c>
      <c r="E265" s="2">
        <v>166</v>
      </c>
      <c r="G265" s="2">
        <f t="shared" ref="G265:G329" si="4">+G264+E265-F265</f>
        <v>166.00000000000011</v>
      </c>
    </row>
    <row r="266" spans="1:7">
      <c r="B266" s="422"/>
      <c r="C266" s="422"/>
      <c r="D266" t="s">
        <v>13</v>
      </c>
      <c r="E266" s="2">
        <v>15.4</v>
      </c>
      <c r="G266" s="2">
        <f t="shared" si="4"/>
        <v>181.40000000000012</v>
      </c>
    </row>
    <row r="267" spans="1:7">
      <c r="B267" s="422"/>
      <c r="C267" s="422"/>
      <c r="D267" t="s">
        <v>14</v>
      </c>
      <c r="E267" s="2">
        <v>60</v>
      </c>
      <c r="G267" s="2">
        <f t="shared" si="4"/>
        <v>241.40000000000012</v>
      </c>
    </row>
    <row r="268" spans="1:7">
      <c r="B268" s="422"/>
      <c r="C268" s="422"/>
      <c r="D268" t="s">
        <v>15</v>
      </c>
      <c r="E268" s="2">
        <v>5</v>
      </c>
      <c r="G268" s="2">
        <f t="shared" si="4"/>
        <v>246.40000000000012</v>
      </c>
    </row>
    <row r="269" spans="1:7">
      <c r="A269" s="3">
        <v>43738</v>
      </c>
      <c r="B269" s="422" t="s">
        <v>69</v>
      </c>
      <c r="C269" s="422" t="s">
        <v>24</v>
      </c>
      <c r="D269" t="s">
        <v>14</v>
      </c>
      <c r="F269" s="2">
        <v>60</v>
      </c>
      <c r="G269" s="2">
        <f t="shared" si="4"/>
        <v>186.40000000000012</v>
      </c>
    </row>
    <row r="270" spans="1:7">
      <c r="A270" s="3">
        <v>43738</v>
      </c>
      <c r="B270" s="422" t="s">
        <v>69</v>
      </c>
      <c r="C270" s="422" t="s">
        <v>24</v>
      </c>
      <c r="D270" t="s">
        <v>15</v>
      </c>
      <c r="F270" s="2">
        <v>5</v>
      </c>
      <c r="G270" s="2">
        <f t="shared" si="4"/>
        <v>181.40000000000012</v>
      </c>
    </row>
    <row r="271" spans="1:7">
      <c r="A271" s="3">
        <v>43760</v>
      </c>
      <c r="B271" s="422">
        <v>18925</v>
      </c>
      <c r="C271" s="422" t="s">
        <v>24</v>
      </c>
      <c r="D271" t="s">
        <v>12</v>
      </c>
      <c r="F271" s="2">
        <v>166</v>
      </c>
      <c r="G271" s="2">
        <f t="shared" si="4"/>
        <v>15.400000000000119</v>
      </c>
    </row>
    <row r="272" spans="1:7">
      <c r="A272" s="3">
        <v>43760</v>
      </c>
      <c r="B272" s="422">
        <v>18925</v>
      </c>
      <c r="C272" s="422" t="s">
        <v>24</v>
      </c>
      <c r="D272" t="s">
        <v>13</v>
      </c>
      <c r="F272" s="2">
        <v>15.4</v>
      </c>
      <c r="G272" s="2">
        <f t="shared" si="4"/>
        <v>1.1901590823981678E-13</v>
      </c>
    </row>
    <row r="273" spans="1:7">
      <c r="A273" s="31">
        <v>43769</v>
      </c>
      <c r="B273" s="421" t="s">
        <v>10</v>
      </c>
      <c r="C273" s="421" t="s">
        <v>25</v>
      </c>
      <c r="D273" t="s">
        <v>12</v>
      </c>
      <c r="E273" s="2">
        <v>167.1</v>
      </c>
      <c r="G273" s="2">
        <f t="shared" si="4"/>
        <v>167.10000000000011</v>
      </c>
    </row>
    <row r="274" spans="1:7">
      <c r="B274" s="422"/>
      <c r="C274" s="422"/>
      <c r="D274" t="s">
        <v>13</v>
      </c>
      <c r="E274" s="2">
        <v>14.9</v>
      </c>
      <c r="G274" s="2">
        <f t="shared" si="4"/>
        <v>182.00000000000011</v>
      </c>
    </row>
    <row r="275" spans="1:7">
      <c r="B275" s="422"/>
      <c r="C275" s="422"/>
      <c r="D275" t="s">
        <v>14</v>
      </c>
      <c r="E275" s="2">
        <v>60</v>
      </c>
      <c r="G275" s="2">
        <f t="shared" si="4"/>
        <v>242.00000000000011</v>
      </c>
    </row>
    <row r="276" spans="1:7">
      <c r="B276" s="422"/>
      <c r="C276" s="422"/>
      <c r="D276" t="s">
        <v>15</v>
      </c>
      <c r="E276" s="2">
        <v>5</v>
      </c>
      <c r="G276" s="2">
        <f t="shared" si="4"/>
        <v>247.00000000000011</v>
      </c>
    </row>
    <row r="277" spans="1:7">
      <c r="A277" s="3">
        <v>43769</v>
      </c>
      <c r="B277" s="422" t="s">
        <v>69</v>
      </c>
      <c r="C277" s="422" t="s">
        <v>25</v>
      </c>
      <c r="D277" t="s">
        <v>14</v>
      </c>
      <c r="F277" s="2">
        <v>60</v>
      </c>
      <c r="G277" s="2">
        <f t="shared" si="4"/>
        <v>187.00000000000011</v>
      </c>
    </row>
    <row r="278" spans="1:7">
      <c r="A278" s="3">
        <v>43769</v>
      </c>
      <c r="B278" s="422" t="s">
        <v>69</v>
      </c>
      <c r="C278" s="422" t="s">
        <v>25</v>
      </c>
      <c r="D278" t="s">
        <v>15</v>
      </c>
      <c r="F278" s="2">
        <v>5</v>
      </c>
      <c r="G278" s="2">
        <f t="shared" si="4"/>
        <v>182.00000000000011</v>
      </c>
    </row>
    <row r="279" spans="1:7">
      <c r="A279" s="3">
        <v>43795</v>
      </c>
      <c r="B279" s="422">
        <v>19189</v>
      </c>
      <c r="C279" s="422" t="s">
        <v>25</v>
      </c>
      <c r="D279" t="s">
        <v>12</v>
      </c>
      <c r="F279" s="2">
        <v>167.1</v>
      </c>
      <c r="G279" s="2">
        <f t="shared" si="4"/>
        <v>14.900000000000119</v>
      </c>
    </row>
    <row r="280" spans="1:7">
      <c r="A280" s="3">
        <v>43795</v>
      </c>
      <c r="B280" s="422">
        <v>19189</v>
      </c>
      <c r="C280" s="422" t="s">
        <v>25</v>
      </c>
      <c r="D280" t="s">
        <v>13</v>
      </c>
      <c r="F280" s="2">
        <v>14.9</v>
      </c>
      <c r="G280" s="2">
        <f t="shared" si="4"/>
        <v>1.1901590823981678E-13</v>
      </c>
    </row>
    <row r="281" spans="1:7">
      <c r="A281" s="31">
        <v>43799</v>
      </c>
      <c r="B281" s="421" t="s">
        <v>10</v>
      </c>
      <c r="C281" s="421" t="s">
        <v>26</v>
      </c>
      <c r="D281" t="s">
        <v>12</v>
      </c>
      <c r="E281" s="2">
        <v>187.2</v>
      </c>
      <c r="G281" s="2">
        <f t="shared" si="4"/>
        <v>187.2000000000001</v>
      </c>
    </row>
    <row r="282" spans="1:7">
      <c r="B282" s="422"/>
      <c r="C282" s="422"/>
      <c r="D282" t="s">
        <v>13</v>
      </c>
      <c r="E282" s="2">
        <v>15.5</v>
      </c>
      <c r="G282" s="2">
        <f t="shared" si="4"/>
        <v>202.7000000000001</v>
      </c>
    </row>
    <row r="283" spans="1:7">
      <c r="B283" s="422"/>
      <c r="C283" s="422"/>
      <c r="D283" t="s">
        <v>14</v>
      </c>
      <c r="E283" s="2">
        <v>60</v>
      </c>
      <c r="G283" s="2">
        <f t="shared" si="4"/>
        <v>262.7000000000001</v>
      </c>
    </row>
    <row r="284" spans="1:7">
      <c r="B284" s="422"/>
      <c r="C284" s="422"/>
      <c r="D284" t="s">
        <v>15</v>
      </c>
      <c r="E284" s="2">
        <v>5</v>
      </c>
      <c r="G284" s="2">
        <f t="shared" si="4"/>
        <v>267.7000000000001</v>
      </c>
    </row>
    <row r="285" spans="1:7">
      <c r="A285" s="3">
        <v>43799</v>
      </c>
      <c r="B285" s="422" t="s">
        <v>69</v>
      </c>
      <c r="C285" s="422" t="s">
        <v>26</v>
      </c>
      <c r="D285" t="s">
        <v>14</v>
      </c>
      <c r="F285" s="2">
        <v>60</v>
      </c>
      <c r="G285" s="2">
        <f t="shared" si="4"/>
        <v>207.7000000000001</v>
      </c>
    </row>
    <row r="286" spans="1:7">
      <c r="A286" s="3">
        <v>43799</v>
      </c>
      <c r="B286" s="422" t="s">
        <v>69</v>
      </c>
      <c r="C286" s="422" t="s">
        <v>26</v>
      </c>
      <c r="D286" t="s">
        <v>15</v>
      </c>
      <c r="F286" s="2">
        <v>5</v>
      </c>
      <c r="G286" s="2">
        <f t="shared" si="4"/>
        <v>202.7000000000001</v>
      </c>
    </row>
    <row r="287" spans="1:7">
      <c r="A287" s="3">
        <v>43825</v>
      </c>
      <c r="B287" s="422">
        <v>19376</v>
      </c>
      <c r="C287" s="422" t="s">
        <v>26</v>
      </c>
      <c r="D287" t="s">
        <v>12</v>
      </c>
      <c r="F287" s="2">
        <v>187.2</v>
      </c>
      <c r="G287" s="2">
        <f t="shared" si="4"/>
        <v>15.500000000000114</v>
      </c>
    </row>
    <row r="288" spans="1:7">
      <c r="A288" s="3">
        <v>43825</v>
      </c>
      <c r="B288" s="422">
        <v>19376</v>
      </c>
      <c r="C288" s="422" t="s">
        <v>26</v>
      </c>
      <c r="D288" t="s">
        <v>13</v>
      </c>
      <c r="F288" s="2">
        <v>15.5</v>
      </c>
      <c r="G288" s="2">
        <f t="shared" si="4"/>
        <v>1.1368683772161603E-13</v>
      </c>
    </row>
    <row r="289" spans="1:9">
      <c r="A289" s="31">
        <v>43830</v>
      </c>
      <c r="B289" s="421" t="s">
        <v>10</v>
      </c>
      <c r="C289" s="421" t="s">
        <v>27</v>
      </c>
      <c r="D289" t="s">
        <v>12</v>
      </c>
      <c r="E289" s="2">
        <v>195.7</v>
      </c>
      <c r="G289" s="2">
        <f t="shared" si="4"/>
        <v>195.7000000000001</v>
      </c>
    </row>
    <row r="290" spans="1:9">
      <c r="B290" s="422"/>
      <c r="C290" s="422"/>
      <c r="D290" t="s">
        <v>13</v>
      </c>
      <c r="E290" s="2">
        <v>15.5</v>
      </c>
      <c r="G290" s="2">
        <f t="shared" si="4"/>
        <v>211.2000000000001</v>
      </c>
    </row>
    <row r="291" spans="1:9">
      <c r="B291" s="422"/>
      <c r="C291" s="422"/>
      <c r="D291" t="s">
        <v>14</v>
      </c>
      <c r="E291" s="2">
        <v>60</v>
      </c>
      <c r="G291" s="2">
        <f t="shared" si="4"/>
        <v>271.2000000000001</v>
      </c>
    </row>
    <row r="292" spans="1:9">
      <c r="B292" s="422"/>
      <c r="C292" s="422"/>
      <c r="D292" t="s">
        <v>15</v>
      </c>
      <c r="E292" s="2">
        <v>5</v>
      </c>
      <c r="G292" s="2">
        <f t="shared" si="4"/>
        <v>276.2000000000001</v>
      </c>
    </row>
    <row r="293" spans="1:9">
      <c r="A293" s="3">
        <v>44196</v>
      </c>
      <c r="B293" s="422" t="s">
        <v>69</v>
      </c>
      <c r="C293" s="422" t="s">
        <v>27</v>
      </c>
      <c r="D293" t="s">
        <v>14</v>
      </c>
      <c r="F293" s="2">
        <v>60</v>
      </c>
      <c r="G293" s="2">
        <f t="shared" si="4"/>
        <v>216.2000000000001</v>
      </c>
    </row>
    <row r="294" spans="1:9">
      <c r="A294" s="3">
        <v>44196</v>
      </c>
      <c r="B294" s="422" t="s">
        <v>69</v>
      </c>
      <c r="C294" s="422" t="s">
        <v>27</v>
      </c>
      <c r="D294" t="s">
        <v>15</v>
      </c>
      <c r="F294" s="2">
        <v>5</v>
      </c>
      <c r="G294" s="2">
        <f t="shared" si="4"/>
        <v>211.2000000000001</v>
      </c>
      <c r="I294" s="35" t="s">
        <v>663</v>
      </c>
    </row>
    <row r="295" spans="1:9">
      <c r="A295" s="3">
        <v>43855</v>
      </c>
      <c r="B295" s="422">
        <v>19665</v>
      </c>
      <c r="C295" s="422" t="s">
        <v>27</v>
      </c>
      <c r="D295" t="s">
        <v>12</v>
      </c>
      <c r="F295" s="2">
        <v>195.7</v>
      </c>
      <c r="G295" s="2">
        <f t="shared" si="4"/>
        <v>15.500000000000114</v>
      </c>
    </row>
    <row r="296" spans="1:9">
      <c r="A296" s="3">
        <v>43855</v>
      </c>
      <c r="B296" s="422">
        <v>19665</v>
      </c>
      <c r="C296" s="422" t="s">
        <v>27</v>
      </c>
      <c r="D296" t="s">
        <v>13</v>
      </c>
      <c r="F296" s="2">
        <v>15.5</v>
      </c>
      <c r="G296" s="2">
        <f t="shared" si="4"/>
        <v>1.1368683772161603E-13</v>
      </c>
    </row>
    <row r="297" spans="1:9">
      <c r="A297" s="31">
        <v>43861</v>
      </c>
      <c r="B297" s="421" t="s">
        <v>10</v>
      </c>
      <c r="C297" s="421" t="s">
        <v>11</v>
      </c>
      <c r="D297" t="s">
        <v>12</v>
      </c>
      <c r="E297" s="2">
        <v>237.4</v>
      </c>
      <c r="G297" s="2">
        <f t="shared" si="4"/>
        <v>237.40000000000012</v>
      </c>
    </row>
    <row r="298" spans="1:9">
      <c r="B298" s="422"/>
      <c r="C298" s="422"/>
      <c r="D298" t="s">
        <v>13</v>
      </c>
      <c r="E298" s="2">
        <v>14.7</v>
      </c>
      <c r="G298" s="2">
        <f t="shared" si="4"/>
        <v>252.10000000000011</v>
      </c>
    </row>
    <row r="299" spans="1:9">
      <c r="B299" s="422"/>
      <c r="C299" s="422"/>
      <c r="D299" t="s">
        <v>14</v>
      </c>
      <c r="E299" s="2">
        <v>60</v>
      </c>
      <c r="G299" s="2">
        <f t="shared" si="4"/>
        <v>312.10000000000014</v>
      </c>
    </row>
    <row r="300" spans="1:9">
      <c r="B300" s="422"/>
      <c r="C300" s="422"/>
      <c r="D300" t="s">
        <v>15</v>
      </c>
      <c r="E300" s="2">
        <v>5</v>
      </c>
      <c r="G300" s="2">
        <f t="shared" si="4"/>
        <v>317.10000000000014</v>
      </c>
    </row>
    <row r="301" spans="1:9">
      <c r="A301" s="3">
        <v>43861</v>
      </c>
      <c r="B301" s="422" t="s">
        <v>69</v>
      </c>
      <c r="C301" s="422" t="s">
        <v>11</v>
      </c>
      <c r="D301" t="s">
        <v>14</v>
      </c>
      <c r="F301" s="2">
        <v>60</v>
      </c>
      <c r="G301" s="2">
        <f t="shared" si="4"/>
        <v>257.10000000000014</v>
      </c>
    </row>
    <row r="302" spans="1:9">
      <c r="A302" s="3">
        <v>43861</v>
      </c>
      <c r="B302" s="422" t="s">
        <v>69</v>
      </c>
      <c r="C302" s="422" t="s">
        <v>11</v>
      </c>
      <c r="D302" t="s">
        <v>15</v>
      </c>
      <c r="F302" s="2">
        <v>5</v>
      </c>
      <c r="G302" s="2">
        <f t="shared" si="4"/>
        <v>252.10000000000014</v>
      </c>
    </row>
    <row r="303" spans="1:9">
      <c r="A303" s="3">
        <v>43886</v>
      </c>
      <c r="B303" s="422">
        <v>19800</v>
      </c>
      <c r="C303" s="422" t="s">
        <v>11</v>
      </c>
      <c r="D303" t="s">
        <v>12</v>
      </c>
      <c r="F303" s="2">
        <v>237.4</v>
      </c>
      <c r="G303" s="2">
        <f t="shared" si="4"/>
        <v>14.700000000000131</v>
      </c>
    </row>
    <row r="304" spans="1:9">
      <c r="A304" s="3">
        <v>43886</v>
      </c>
      <c r="B304" s="422">
        <v>19800</v>
      </c>
      <c r="C304" s="422" t="s">
        <v>11</v>
      </c>
      <c r="D304" t="s">
        <v>13</v>
      </c>
      <c r="F304" s="2">
        <v>14.7</v>
      </c>
      <c r="G304" s="2">
        <f t="shared" si="4"/>
        <v>1.3145040611561853E-13</v>
      </c>
    </row>
    <row r="305" spans="1:7">
      <c r="A305" s="31">
        <v>43890</v>
      </c>
      <c r="B305" s="421" t="s">
        <v>10</v>
      </c>
      <c r="C305" s="421" t="s">
        <v>17</v>
      </c>
      <c r="D305" t="s">
        <v>12</v>
      </c>
      <c r="E305" s="2">
        <v>251.8</v>
      </c>
      <c r="G305" s="2">
        <f t="shared" si="4"/>
        <v>251.80000000000015</v>
      </c>
    </row>
    <row r="306" spans="1:7">
      <c r="B306" s="422"/>
      <c r="C306" s="422"/>
      <c r="D306" t="s">
        <v>13</v>
      </c>
      <c r="E306" s="2">
        <v>15.8</v>
      </c>
      <c r="G306" s="2">
        <f t="shared" si="4"/>
        <v>267.60000000000014</v>
      </c>
    </row>
    <row r="307" spans="1:7">
      <c r="B307" s="422"/>
      <c r="C307" s="422"/>
      <c r="D307" t="s">
        <v>14</v>
      </c>
      <c r="E307" s="2">
        <v>58</v>
      </c>
      <c r="G307" s="2">
        <f t="shared" si="4"/>
        <v>325.60000000000014</v>
      </c>
    </row>
    <row r="308" spans="1:7">
      <c r="B308" s="422"/>
      <c r="C308" s="422"/>
      <c r="D308" t="s">
        <v>15</v>
      </c>
      <c r="E308" s="2">
        <v>5</v>
      </c>
      <c r="G308" s="2">
        <f t="shared" si="4"/>
        <v>330.60000000000014</v>
      </c>
    </row>
    <row r="309" spans="1:7">
      <c r="A309" s="3">
        <v>43890</v>
      </c>
      <c r="B309" s="422" t="s">
        <v>69</v>
      </c>
      <c r="C309" s="422" t="s">
        <v>17</v>
      </c>
      <c r="D309" t="s">
        <v>14</v>
      </c>
      <c r="F309" s="2">
        <v>58</v>
      </c>
      <c r="G309" s="2">
        <f t="shared" si="4"/>
        <v>272.60000000000014</v>
      </c>
    </row>
    <row r="310" spans="1:7">
      <c r="A310" s="3">
        <v>43890</v>
      </c>
      <c r="B310" s="422" t="s">
        <v>69</v>
      </c>
      <c r="C310" s="422" t="s">
        <v>17</v>
      </c>
      <c r="D310" t="s">
        <v>15</v>
      </c>
      <c r="F310" s="2">
        <v>5</v>
      </c>
      <c r="G310" s="2">
        <f t="shared" si="4"/>
        <v>267.60000000000014</v>
      </c>
    </row>
    <row r="311" spans="1:7">
      <c r="A311" s="3">
        <v>43955</v>
      </c>
      <c r="B311" s="422">
        <v>19938</v>
      </c>
      <c r="C311" s="422" t="s">
        <v>17</v>
      </c>
      <c r="D311" t="s">
        <v>12</v>
      </c>
      <c r="F311" s="2">
        <v>251.8</v>
      </c>
      <c r="G311" s="2">
        <f t="shared" si="4"/>
        <v>15.800000000000125</v>
      </c>
    </row>
    <row r="312" spans="1:7">
      <c r="A312" s="3">
        <v>43955</v>
      </c>
      <c r="B312" s="422">
        <v>19938</v>
      </c>
      <c r="C312" s="422" t="s">
        <v>17</v>
      </c>
      <c r="D312" t="s">
        <v>13</v>
      </c>
      <c r="F312" s="2">
        <v>15.8</v>
      </c>
      <c r="G312" s="2">
        <f t="shared" si="4"/>
        <v>1.2434497875801753E-13</v>
      </c>
    </row>
    <row r="313" spans="1:7">
      <c r="A313" s="31">
        <v>43921</v>
      </c>
      <c r="B313" s="421" t="s">
        <v>10</v>
      </c>
      <c r="C313" s="421" t="s">
        <v>18</v>
      </c>
      <c r="D313" t="s">
        <v>12</v>
      </c>
      <c r="E313" s="2">
        <v>263.10000000000002</v>
      </c>
      <c r="G313" s="2">
        <f t="shared" si="4"/>
        <v>263.10000000000014</v>
      </c>
    </row>
    <row r="314" spans="1:7">
      <c r="B314" s="422"/>
      <c r="C314" s="422"/>
      <c r="D314" t="s">
        <v>13</v>
      </c>
      <c r="E314" s="2">
        <v>16</v>
      </c>
      <c r="G314" s="2">
        <f t="shared" si="4"/>
        <v>279.10000000000014</v>
      </c>
    </row>
    <row r="315" spans="1:7">
      <c r="B315" s="422"/>
      <c r="C315" s="422"/>
      <c r="D315" t="s">
        <v>14</v>
      </c>
      <c r="E315" s="2">
        <v>60</v>
      </c>
      <c r="G315" s="2">
        <f t="shared" si="4"/>
        <v>339.10000000000014</v>
      </c>
    </row>
    <row r="316" spans="1:7">
      <c r="B316" s="422"/>
      <c r="C316" s="422"/>
      <c r="D316" t="s">
        <v>15</v>
      </c>
      <c r="E316" s="2">
        <v>5</v>
      </c>
      <c r="G316" s="2">
        <f t="shared" si="4"/>
        <v>344.10000000000014</v>
      </c>
    </row>
    <row r="317" spans="1:7">
      <c r="A317" s="3">
        <v>43921</v>
      </c>
      <c r="B317" s="422" t="s">
        <v>69</v>
      </c>
      <c r="C317" s="422" t="s">
        <v>18</v>
      </c>
      <c r="D317" t="s">
        <v>14</v>
      </c>
      <c r="F317" s="2">
        <v>60</v>
      </c>
      <c r="G317" s="2">
        <f t="shared" si="4"/>
        <v>284.10000000000014</v>
      </c>
    </row>
    <row r="318" spans="1:7">
      <c r="A318" s="3">
        <v>43921</v>
      </c>
      <c r="B318" s="422" t="s">
        <v>69</v>
      </c>
      <c r="C318" s="422" t="s">
        <v>18</v>
      </c>
      <c r="D318" t="s">
        <v>15</v>
      </c>
      <c r="F318" s="2">
        <v>5</v>
      </c>
      <c r="G318" s="2">
        <f t="shared" si="4"/>
        <v>279.10000000000014</v>
      </c>
    </row>
    <row r="319" spans="1:7">
      <c r="A319" s="3">
        <v>44063</v>
      </c>
      <c r="B319" s="422">
        <v>20213</v>
      </c>
      <c r="C319" s="422" t="s">
        <v>18</v>
      </c>
      <c r="D319" t="s">
        <v>12</v>
      </c>
      <c r="F319" s="2">
        <v>254.2</v>
      </c>
      <c r="G319" s="2">
        <f t="shared" si="4"/>
        <v>24.900000000000148</v>
      </c>
    </row>
    <row r="320" spans="1:7">
      <c r="A320" s="3">
        <v>44063</v>
      </c>
      <c r="B320" s="422">
        <v>20213</v>
      </c>
      <c r="C320" s="422" t="s">
        <v>18</v>
      </c>
      <c r="D320" t="s">
        <v>13</v>
      </c>
      <c r="F320" s="2">
        <v>16</v>
      </c>
      <c r="G320" s="2">
        <f t="shared" si="4"/>
        <v>8.9000000000001478</v>
      </c>
    </row>
    <row r="321" spans="1:7">
      <c r="A321" s="3">
        <v>44152</v>
      </c>
      <c r="B321" s="422">
        <v>20703</v>
      </c>
      <c r="C321" s="422" t="s">
        <v>18</v>
      </c>
      <c r="D321" t="s">
        <v>12</v>
      </c>
      <c r="F321" s="2">
        <v>8.9</v>
      </c>
      <c r="G321" s="2">
        <f t="shared" si="4"/>
        <v>1.4743761767022079E-13</v>
      </c>
    </row>
    <row r="322" spans="1:7">
      <c r="A322" s="31">
        <v>43951</v>
      </c>
      <c r="B322" s="421" t="s">
        <v>10</v>
      </c>
      <c r="C322" s="421" t="s">
        <v>19</v>
      </c>
      <c r="D322" t="s">
        <v>12</v>
      </c>
      <c r="E322" s="2">
        <v>253.3</v>
      </c>
      <c r="G322" s="2">
        <f t="shared" si="4"/>
        <v>253.30000000000015</v>
      </c>
    </row>
    <row r="323" spans="1:7">
      <c r="B323" s="422"/>
      <c r="C323" s="422"/>
      <c r="D323" t="s">
        <v>13</v>
      </c>
      <c r="E323" s="2">
        <v>25.4</v>
      </c>
      <c r="G323" s="2">
        <f t="shared" si="4"/>
        <v>278.70000000000016</v>
      </c>
    </row>
    <row r="324" spans="1:7">
      <c r="B324" s="422"/>
      <c r="C324" s="422"/>
      <c r="D324" t="s">
        <v>14</v>
      </c>
      <c r="E324" s="2">
        <v>60</v>
      </c>
      <c r="G324" s="2">
        <f t="shared" si="4"/>
        <v>338.70000000000016</v>
      </c>
    </row>
    <row r="325" spans="1:7">
      <c r="B325" s="422"/>
      <c r="C325" s="422"/>
      <c r="D325" t="s">
        <v>15</v>
      </c>
      <c r="E325" s="2">
        <v>5</v>
      </c>
      <c r="G325" s="2">
        <f t="shared" si="4"/>
        <v>343.70000000000016</v>
      </c>
    </row>
    <row r="326" spans="1:7">
      <c r="A326" s="3">
        <v>44063</v>
      </c>
      <c r="B326" s="422">
        <v>20223</v>
      </c>
      <c r="C326" s="422" t="s">
        <v>19</v>
      </c>
      <c r="D326" t="s">
        <v>12</v>
      </c>
      <c r="F326" s="2">
        <v>253.3</v>
      </c>
      <c r="G326" s="2">
        <f t="shared" si="4"/>
        <v>90.400000000000148</v>
      </c>
    </row>
    <row r="327" spans="1:7">
      <c r="A327" s="3">
        <v>44063</v>
      </c>
      <c r="B327" s="422">
        <v>20223</v>
      </c>
      <c r="C327" s="422" t="s">
        <v>19</v>
      </c>
      <c r="D327" t="s">
        <v>13</v>
      </c>
      <c r="F327" s="2">
        <v>15.8</v>
      </c>
      <c r="G327" s="2">
        <f t="shared" si="4"/>
        <v>74.600000000000151</v>
      </c>
    </row>
    <row r="328" spans="1:7">
      <c r="A328" s="3">
        <v>44063</v>
      </c>
      <c r="B328" s="422">
        <v>20223</v>
      </c>
      <c r="C328" s="422" t="s">
        <v>19</v>
      </c>
      <c r="D328" t="s">
        <v>14</v>
      </c>
      <c r="F328" s="2">
        <v>60</v>
      </c>
      <c r="G328" s="2">
        <f t="shared" si="4"/>
        <v>14.600000000000151</v>
      </c>
    </row>
    <row r="329" spans="1:7">
      <c r="A329" s="3">
        <v>44063</v>
      </c>
      <c r="B329" s="422">
        <v>20223</v>
      </c>
      <c r="C329" s="422" t="s">
        <v>19</v>
      </c>
      <c r="D329" t="s">
        <v>15</v>
      </c>
      <c r="F329" s="2">
        <v>5</v>
      </c>
      <c r="G329" s="2">
        <f t="shared" si="4"/>
        <v>9.6000000000001506</v>
      </c>
    </row>
    <row r="330" spans="1:7">
      <c r="A330" s="3">
        <v>44152</v>
      </c>
      <c r="B330" s="422">
        <v>20703</v>
      </c>
      <c r="C330" s="422" t="s">
        <v>19</v>
      </c>
      <c r="D330" t="s">
        <v>13</v>
      </c>
      <c r="F330" s="2">
        <v>9.6</v>
      </c>
      <c r="G330" s="2">
        <f t="shared" ref="G330:G401" si="5">+G329+E330-F330</f>
        <v>1.5099033134902129E-13</v>
      </c>
    </row>
    <row r="331" spans="1:7">
      <c r="A331" s="31">
        <v>43982</v>
      </c>
      <c r="B331" s="421" t="s">
        <v>10</v>
      </c>
      <c r="C331" s="421" t="s">
        <v>20</v>
      </c>
      <c r="D331" t="s">
        <v>12</v>
      </c>
      <c r="E331" s="2">
        <v>235.3</v>
      </c>
      <c r="G331" s="2">
        <f t="shared" si="5"/>
        <v>235.30000000000015</v>
      </c>
    </row>
    <row r="332" spans="1:7">
      <c r="B332" s="422"/>
      <c r="C332" s="422"/>
      <c r="D332" t="s">
        <v>13</v>
      </c>
      <c r="E332" s="2">
        <v>14</v>
      </c>
      <c r="G332" s="2">
        <f t="shared" si="5"/>
        <v>249.30000000000015</v>
      </c>
    </row>
    <row r="333" spans="1:7">
      <c r="B333" s="422"/>
      <c r="C333" s="422"/>
      <c r="D333" t="s">
        <v>14</v>
      </c>
      <c r="E333" s="2">
        <v>60</v>
      </c>
      <c r="G333" s="2">
        <f t="shared" si="5"/>
        <v>309.30000000000018</v>
      </c>
    </row>
    <row r="334" spans="1:7">
      <c r="B334" s="422"/>
      <c r="C334" s="422"/>
      <c r="D334" t="s">
        <v>15</v>
      </c>
      <c r="E334" s="2">
        <v>5</v>
      </c>
      <c r="G334" s="2">
        <f t="shared" si="5"/>
        <v>314.30000000000018</v>
      </c>
    </row>
    <row r="335" spans="1:7">
      <c r="A335" s="3">
        <v>43982</v>
      </c>
      <c r="B335" s="422" t="s">
        <v>69</v>
      </c>
      <c r="C335" s="422" t="s">
        <v>20</v>
      </c>
      <c r="D335" t="s">
        <v>14</v>
      </c>
      <c r="F335" s="2">
        <v>50</v>
      </c>
      <c r="G335" s="2">
        <f t="shared" si="5"/>
        <v>264.30000000000018</v>
      </c>
    </row>
    <row r="336" spans="1:7">
      <c r="A336" s="3">
        <v>44064</v>
      </c>
      <c r="B336" s="422">
        <v>20229</v>
      </c>
      <c r="C336" s="422" t="s">
        <v>20</v>
      </c>
      <c r="D336" t="s">
        <v>12</v>
      </c>
      <c r="F336" s="2">
        <v>233.8</v>
      </c>
      <c r="G336" s="2">
        <f t="shared" si="5"/>
        <v>30.500000000000171</v>
      </c>
    </row>
    <row r="337" spans="1:7">
      <c r="A337" s="3">
        <v>44064</v>
      </c>
      <c r="B337" s="422">
        <v>20229</v>
      </c>
      <c r="C337" s="422" t="s">
        <v>20</v>
      </c>
      <c r="D337" t="s">
        <v>13</v>
      </c>
      <c r="F337" s="2">
        <v>14</v>
      </c>
      <c r="G337" s="2">
        <f t="shared" si="5"/>
        <v>16.500000000000171</v>
      </c>
    </row>
    <row r="338" spans="1:7">
      <c r="A338" s="3">
        <v>44064</v>
      </c>
      <c r="B338" s="422">
        <v>20229</v>
      </c>
      <c r="C338" s="422" t="s">
        <v>20</v>
      </c>
      <c r="D338" t="s">
        <v>14</v>
      </c>
      <c r="F338" s="2">
        <v>10</v>
      </c>
      <c r="G338" s="2">
        <f t="shared" si="5"/>
        <v>6.5000000000001705</v>
      </c>
    </row>
    <row r="339" spans="1:7">
      <c r="A339" s="3">
        <v>44064</v>
      </c>
      <c r="B339" s="422">
        <v>20229</v>
      </c>
      <c r="C339" s="422" t="s">
        <v>20</v>
      </c>
      <c r="D339" t="s">
        <v>15</v>
      </c>
      <c r="F339" s="2">
        <v>5</v>
      </c>
      <c r="G339" s="2">
        <f t="shared" si="5"/>
        <v>1.5000000000001705</v>
      </c>
    </row>
    <row r="340" spans="1:7">
      <c r="A340" s="3">
        <v>44152</v>
      </c>
      <c r="B340" s="422">
        <v>20703</v>
      </c>
      <c r="C340" s="422" t="s">
        <v>20</v>
      </c>
      <c r="D340" t="s">
        <v>12</v>
      </c>
      <c r="F340" s="2">
        <v>1.5</v>
      </c>
      <c r="G340" s="2">
        <f t="shared" si="5"/>
        <v>1.7053025658242404E-13</v>
      </c>
    </row>
    <row r="341" spans="1:7">
      <c r="A341" s="31">
        <v>44012</v>
      </c>
      <c r="B341" s="421" t="s">
        <v>10</v>
      </c>
      <c r="C341" s="421" t="s">
        <v>21</v>
      </c>
      <c r="D341" t="s">
        <v>12</v>
      </c>
      <c r="E341" s="2">
        <v>208</v>
      </c>
      <c r="G341" s="2">
        <f t="shared" si="5"/>
        <v>208.00000000000017</v>
      </c>
    </row>
    <row r="342" spans="1:7">
      <c r="B342" s="422"/>
      <c r="C342" s="422"/>
      <c r="D342" t="s">
        <v>13</v>
      </c>
      <c r="E342" s="2">
        <v>6.7</v>
      </c>
      <c r="G342" s="2">
        <f t="shared" si="5"/>
        <v>214.70000000000016</v>
      </c>
    </row>
    <row r="343" spans="1:7">
      <c r="B343" s="422"/>
      <c r="C343" s="422"/>
      <c r="D343" t="s">
        <v>14</v>
      </c>
      <c r="E343" s="2">
        <v>60</v>
      </c>
      <c r="G343" s="2">
        <f t="shared" si="5"/>
        <v>274.70000000000016</v>
      </c>
    </row>
    <row r="344" spans="1:7">
      <c r="B344" s="422"/>
      <c r="C344" s="422"/>
      <c r="D344" t="s">
        <v>15</v>
      </c>
      <c r="E344" s="2">
        <v>5</v>
      </c>
      <c r="G344" s="2">
        <f t="shared" si="5"/>
        <v>279.70000000000016</v>
      </c>
    </row>
    <row r="345" spans="1:7">
      <c r="A345" s="3">
        <v>44064</v>
      </c>
      <c r="B345" s="422">
        <v>20229</v>
      </c>
      <c r="C345" s="422" t="s">
        <v>21</v>
      </c>
      <c r="D345" t="s">
        <v>12</v>
      </c>
      <c r="F345" s="2">
        <v>205.6</v>
      </c>
      <c r="G345" s="2">
        <f t="shared" si="5"/>
        <v>74.100000000000165</v>
      </c>
    </row>
    <row r="346" spans="1:7">
      <c r="A346" s="3">
        <v>44064</v>
      </c>
      <c r="B346" s="422">
        <v>20229</v>
      </c>
      <c r="C346" s="422" t="s">
        <v>21</v>
      </c>
      <c r="D346" t="s">
        <v>13</v>
      </c>
      <c r="F346" s="2">
        <v>6.7</v>
      </c>
      <c r="G346" s="2">
        <f t="shared" si="5"/>
        <v>67.400000000000162</v>
      </c>
    </row>
    <row r="347" spans="1:7">
      <c r="A347" s="3">
        <v>44064</v>
      </c>
      <c r="B347" s="422">
        <v>20229</v>
      </c>
      <c r="C347" s="422" t="s">
        <v>21</v>
      </c>
      <c r="D347" t="s">
        <v>14</v>
      </c>
      <c r="F347" s="2">
        <v>60</v>
      </c>
      <c r="G347" s="2">
        <f t="shared" si="5"/>
        <v>7.400000000000162</v>
      </c>
    </row>
    <row r="348" spans="1:7">
      <c r="A348" s="3">
        <v>44064</v>
      </c>
      <c r="B348" s="422">
        <v>20229</v>
      </c>
      <c r="C348" s="422" t="s">
        <v>21</v>
      </c>
      <c r="D348" t="s">
        <v>15</v>
      </c>
      <c r="F348" s="2">
        <v>5</v>
      </c>
      <c r="G348" s="2">
        <f t="shared" si="5"/>
        <v>2.400000000000162</v>
      </c>
    </row>
    <row r="349" spans="1:7">
      <c r="A349" s="3">
        <v>44152</v>
      </c>
      <c r="B349" s="422">
        <v>20703</v>
      </c>
      <c r="C349" s="422" t="s">
        <v>21</v>
      </c>
      <c r="D349" t="s">
        <v>12</v>
      </c>
      <c r="F349" s="2">
        <v>2.4</v>
      </c>
      <c r="G349" s="2">
        <f t="shared" si="5"/>
        <v>1.6209256159527285E-13</v>
      </c>
    </row>
    <row r="350" spans="1:7">
      <c r="A350" s="31">
        <v>44043</v>
      </c>
      <c r="B350" s="421" t="s">
        <v>10</v>
      </c>
      <c r="C350" s="421" t="s">
        <v>22</v>
      </c>
      <c r="D350" t="s">
        <v>12</v>
      </c>
      <c r="E350" s="2">
        <v>187.8</v>
      </c>
      <c r="G350" s="2">
        <f t="shared" si="5"/>
        <v>187.80000000000018</v>
      </c>
    </row>
    <row r="351" spans="1:7">
      <c r="B351" s="422"/>
      <c r="C351" s="422"/>
      <c r="D351" t="s">
        <v>13</v>
      </c>
      <c r="E351" s="2">
        <v>20.5</v>
      </c>
      <c r="G351" s="2">
        <f t="shared" si="5"/>
        <v>208.30000000000018</v>
      </c>
    </row>
    <row r="352" spans="1:7">
      <c r="B352" s="422"/>
      <c r="C352" s="422"/>
      <c r="D352" t="s">
        <v>14</v>
      </c>
      <c r="E352" s="2">
        <v>60</v>
      </c>
      <c r="G352" s="2">
        <f t="shared" si="5"/>
        <v>268.30000000000018</v>
      </c>
    </row>
    <row r="353" spans="1:7">
      <c r="B353" s="422"/>
      <c r="C353" s="422"/>
      <c r="D353" t="s">
        <v>29</v>
      </c>
      <c r="E353" s="2">
        <v>5</v>
      </c>
      <c r="G353" s="2">
        <f t="shared" si="5"/>
        <v>273.30000000000018</v>
      </c>
    </row>
    <row r="354" spans="1:7">
      <c r="A354" s="3">
        <v>44043</v>
      </c>
      <c r="B354" s="422" t="s">
        <v>69</v>
      </c>
      <c r="C354" s="422" t="s">
        <v>22</v>
      </c>
      <c r="D354" t="s">
        <v>14</v>
      </c>
      <c r="F354" s="2">
        <v>60</v>
      </c>
      <c r="G354" s="2">
        <f t="shared" si="5"/>
        <v>213.30000000000018</v>
      </c>
    </row>
    <row r="355" spans="1:7">
      <c r="A355" s="3">
        <v>44043</v>
      </c>
      <c r="B355" s="422" t="s">
        <v>69</v>
      </c>
      <c r="C355" s="422" t="s">
        <v>22</v>
      </c>
      <c r="D355" t="s">
        <v>15</v>
      </c>
      <c r="F355" s="2">
        <v>5</v>
      </c>
      <c r="G355" s="2">
        <f t="shared" si="5"/>
        <v>208.30000000000018</v>
      </c>
    </row>
    <row r="356" spans="1:7">
      <c r="A356" s="3">
        <v>44107</v>
      </c>
      <c r="B356" s="422">
        <v>20391</v>
      </c>
      <c r="C356" s="422" t="s">
        <v>22</v>
      </c>
      <c r="D356" t="s">
        <v>12</v>
      </c>
      <c r="F356" s="2">
        <v>187.8</v>
      </c>
      <c r="G356" s="2">
        <f t="shared" si="5"/>
        <v>20.500000000000171</v>
      </c>
    </row>
    <row r="357" spans="1:7">
      <c r="A357" s="3">
        <v>44107</v>
      </c>
      <c r="B357" s="422">
        <v>20391</v>
      </c>
      <c r="C357" s="422" t="s">
        <v>22</v>
      </c>
      <c r="D357" t="s">
        <v>13</v>
      </c>
      <c r="F357" s="2">
        <v>20.5</v>
      </c>
      <c r="G357" s="2">
        <f t="shared" si="5"/>
        <v>1.7053025658242404E-13</v>
      </c>
    </row>
    <row r="358" spans="1:7">
      <c r="A358" s="31">
        <v>44074</v>
      </c>
      <c r="B358" s="421" t="s">
        <v>10</v>
      </c>
      <c r="C358" s="421" t="s">
        <v>23</v>
      </c>
      <c r="D358" t="s">
        <v>12</v>
      </c>
      <c r="E358" s="2">
        <v>180.5</v>
      </c>
      <c r="G358" s="2">
        <f t="shared" si="5"/>
        <v>180.50000000000017</v>
      </c>
    </row>
    <row r="359" spans="1:7">
      <c r="B359" s="422"/>
      <c r="C359" s="422"/>
      <c r="D359" t="s">
        <v>13</v>
      </c>
      <c r="E359" s="2">
        <v>14.6</v>
      </c>
      <c r="G359" s="2">
        <f t="shared" si="5"/>
        <v>195.10000000000016</v>
      </c>
    </row>
    <row r="360" spans="1:7">
      <c r="B360" s="422"/>
      <c r="C360" s="422"/>
      <c r="D360" t="s">
        <v>14</v>
      </c>
      <c r="E360" s="2">
        <v>60</v>
      </c>
      <c r="G360" s="2">
        <f t="shared" si="5"/>
        <v>255.10000000000016</v>
      </c>
    </row>
    <row r="361" spans="1:7">
      <c r="B361" s="422"/>
      <c r="C361" s="422"/>
      <c r="D361" t="s">
        <v>29</v>
      </c>
      <c r="E361" s="2">
        <v>5</v>
      </c>
      <c r="G361" s="2">
        <f t="shared" si="5"/>
        <v>260.10000000000014</v>
      </c>
    </row>
    <row r="362" spans="1:7">
      <c r="B362" s="422"/>
      <c r="C362" s="422"/>
      <c r="D362" t="s">
        <v>33</v>
      </c>
      <c r="E362" s="2">
        <v>15</v>
      </c>
      <c r="G362" s="2">
        <f t="shared" si="5"/>
        <v>275.10000000000014</v>
      </c>
    </row>
    <row r="363" spans="1:7">
      <c r="A363" s="3">
        <v>44074</v>
      </c>
      <c r="B363" s="422" t="s">
        <v>69</v>
      </c>
      <c r="C363" s="422" t="s">
        <v>23</v>
      </c>
      <c r="D363" t="s">
        <v>14</v>
      </c>
      <c r="F363" s="2">
        <v>60</v>
      </c>
      <c r="G363" s="2">
        <f t="shared" si="5"/>
        <v>215.10000000000014</v>
      </c>
    </row>
    <row r="364" spans="1:7">
      <c r="A364" s="3">
        <v>44074</v>
      </c>
      <c r="B364" s="422" t="s">
        <v>69</v>
      </c>
      <c r="C364" s="422" t="s">
        <v>23</v>
      </c>
      <c r="D364" t="s">
        <v>15</v>
      </c>
      <c r="F364" s="2">
        <v>5</v>
      </c>
      <c r="G364" s="2">
        <f t="shared" si="5"/>
        <v>210.10000000000014</v>
      </c>
    </row>
    <row r="365" spans="1:7">
      <c r="A365" s="3">
        <v>44074</v>
      </c>
      <c r="B365" s="422" t="s">
        <v>69</v>
      </c>
      <c r="C365" s="422" t="s">
        <v>23</v>
      </c>
      <c r="D365" t="s">
        <v>33</v>
      </c>
      <c r="F365" s="2">
        <v>4</v>
      </c>
      <c r="G365" s="2">
        <f t="shared" si="5"/>
        <v>206.10000000000014</v>
      </c>
    </row>
    <row r="366" spans="1:7">
      <c r="A366" s="3">
        <v>44152</v>
      </c>
      <c r="B366" s="422">
        <v>20703</v>
      </c>
      <c r="C366" s="422" t="s">
        <v>23</v>
      </c>
      <c r="D366" t="s">
        <v>12</v>
      </c>
      <c r="F366" s="2">
        <v>180.5</v>
      </c>
      <c r="G366" s="2">
        <f t="shared" si="5"/>
        <v>25.600000000000136</v>
      </c>
    </row>
    <row r="367" spans="1:7">
      <c r="A367" s="3">
        <v>44152</v>
      </c>
      <c r="B367" s="422">
        <v>20703</v>
      </c>
      <c r="C367" s="422" t="s">
        <v>23</v>
      </c>
      <c r="D367" t="s">
        <v>13</v>
      </c>
      <c r="F367" s="2">
        <v>14.6</v>
      </c>
      <c r="G367" s="2">
        <f t="shared" si="5"/>
        <v>11.000000000000137</v>
      </c>
    </row>
    <row r="368" spans="1:7">
      <c r="A368" s="3">
        <v>44195</v>
      </c>
      <c r="B368" s="422">
        <v>21291</v>
      </c>
      <c r="C368" s="422" t="s">
        <v>23</v>
      </c>
      <c r="D368" t="s">
        <v>33</v>
      </c>
      <c r="F368" s="2">
        <v>11</v>
      </c>
      <c r="G368" s="2">
        <f t="shared" si="5"/>
        <v>1.3677947663381929E-13</v>
      </c>
    </row>
    <row r="369" spans="1:7">
      <c r="A369" s="31">
        <v>44104</v>
      </c>
      <c r="B369" s="421" t="s">
        <v>10</v>
      </c>
      <c r="C369" s="421" t="s">
        <v>24</v>
      </c>
      <c r="D369" t="s">
        <v>12</v>
      </c>
      <c r="E369" s="2">
        <v>189.5</v>
      </c>
      <c r="G369" s="2">
        <f t="shared" si="5"/>
        <v>189.50000000000014</v>
      </c>
    </row>
    <row r="370" spans="1:7">
      <c r="B370" s="422"/>
      <c r="C370" s="422"/>
      <c r="D370" t="s">
        <v>13</v>
      </c>
      <c r="E370" s="2">
        <v>16.899999999999999</v>
      </c>
      <c r="G370" s="2">
        <f t="shared" si="5"/>
        <v>206.40000000000015</v>
      </c>
    </row>
    <row r="371" spans="1:7">
      <c r="B371" s="422"/>
      <c r="C371" s="422"/>
      <c r="D371" t="s">
        <v>14</v>
      </c>
      <c r="E371" s="2">
        <v>60</v>
      </c>
      <c r="G371" s="2">
        <f t="shared" si="5"/>
        <v>266.40000000000015</v>
      </c>
    </row>
    <row r="372" spans="1:7">
      <c r="B372" s="422"/>
      <c r="C372" s="422"/>
      <c r="D372" t="s">
        <v>29</v>
      </c>
      <c r="E372" s="2">
        <v>5</v>
      </c>
      <c r="G372" s="2">
        <f t="shared" si="5"/>
        <v>271.40000000000015</v>
      </c>
    </row>
    <row r="373" spans="1:7">
      <c r="B373" s="422"/>
      <c r="C373" s="422"/>
      <c r="D373" t="s">
        <v>33</v>
      </c>
      <c r="E373" s="2">
        <v>8.5</v>
      </c>
      <c r="G373" s="2">
        <f t="shared" si="5"/>
        <v>279.90000000000015</v>
      </c>
    </row>
    <row r="374" spans="1:7">
      <c r="A374" s="3">
        <v>44104</v>
      </c>
      <c r="B374" s="422" t="s">
        <v>69</v>
      </c>
      <c r="C374" s="422" t="s">
        <v>24</v>
      </c>
      <c r="D374" t="s">
        <v>14</v>
      </c>
      <c r="F374" s="2">
        <v>60</v>
      </c>
      <c r="G374" s="2">
        <f t="shared" si="5"/>
        <v>219.90000000000015</v>
      </c>
    </row>
    <row r="375" spans="1:7">
      <c r="A375" s="3">
        <v>44104</v>
      </c>
      <c r="B375" s="422" t="s">
        <v>69</v>
      </c>
      <c r="C375" s="422" t="s">
        <v>24</v>
      </c>
      <c r="D375" t="s">
        <v>15</v>
      </c>
      <c r="F375" s="2">
        <v>5</v>
      </c>
      <c r="G375" s="2">
        <f t="shared" si="5"/>
        <v>214.90000000000015</v>
      </c>
    </row>
    <row r="376" spans="1:7">
      <c r="A376" s="3">
        <v>44104</v>
      </c>
      <c r="B376" s="422" t="s">
        <v>69</v>
      </c>
      <c r="C376" s="422" t="s">
        <v>24</v>
      </c>
      <c r="D376" t="s">
        <v>33</v>
      </c>
      <c r="F376" s="2">
        <v>8.5</v>
      </c>
      <c r="G376" s="2">
        <f t="shared" si="5"/>
        <v>206.40000000000015</v>
      </c>
    </row>
    <row r="377" spans="1:7">
      <c r="A377" s="3">
        <v>44170</v>
      </c>
      <c r="B377" s="422">
        <v>20962</v>
      </c>
      <c r="C377" s="422" t="s">
        <v>24</v>
      </c>
      <c r="D377" t="s">
        <v>12</v>
      </c>
      <c r="F377" s="2">
        <v>189.5</v>
      </c>
      <c r="G377" s="2">
        <f t="shared" si="5"/>
        <v>16.900000000000148</v>
      </c>
    </row>
    <row r="378" spans="1:7">
      <c r="A378" s="3">
        <v>44170</v>
      </c>
      <c r="B378" s="422">
        <v>20962</v>
      </c>
      <c r="C378" s="422" t="s">
        <v>24</v>
      </c>
      <c r="D378" t="s">
        <v>13</v>
      </c>
      <c r="F378" s="2">
        <v>16.899999999999999</v>
      </c>
      <c r="G378" s="2">
        <f t="shared" si="5"/>
        <v>1.4921397450962104E-13</v>
      </c>
    </row>
    <row r="379" spans="1:7">
      <c r="A379" s="31">
        <v>44135</v>
      </c>
      <c r="B379" s="421" t="s">
        <v>10</v>
      </c>
      <c r="C379" s="421" t="s">
        <v>25</v>
      </c>
      <c r="D379" t="s">
        <v>12</v>
      </c>
      <c r="E379" s="2">
        <v>222.3</v>
      </c>
      <c r="G379" s="2">
        <f t="shared" si="5"/>
        <v>222.30000000000015</v>
      </c>
    </row>
    <row r="380" spans="1:7">
      <c r="B380" s="422"/>
      <c r="C380" s="422"/>
      <c r="D380" t="s">
        <v>13</v>
      </c>
      <c r="E380" s="2">
        <v>17.899999999999999</v>
      </c>
      <c r="G380" s="2">
        <f t="shared" si="5"/>
        <v>240.20000000000016</v>
      </c>
    </row>
    <row r="381" spans="1:7">
      <c r="B381" s="422"/>
      <c r="C381" s="422"/>
      <c r="D381" t="s">
        <v>14</v>
      </c>
      <c r="E381" s="2">
        <v>60</v>
      </c>
      <c r="G381" s="2">
        <f t="shared" si="5"/>
        <v>300.20000000000016</v>
      </c>
    </row>
    <row r="382" spans="1:7">
      <c r="B382" s="422"/>
      <c r="C382" s="422"/>
      <c r="D382" t="s">
        <v>29</v>
      </c>
      <c r="E382" s="2">
        <v>5</v>
      </c>
      <c r="G382" s="2">
        <f t="shared" si="5"/>
        <v>305.20000000000016</v>
      </c>
    </row>
    <row r="383" spans="1:7">
      <c r="B383" s="422"/>
      <c r="C383" s="422"/>
      <c r="D383" s="62" t="s">
        <v>36</v>
      </c>
      <c r="E383" s="2">
        <v>10</v>
      </c>
      <c r="G383" s="2">
        <f t="shared" si="5"/>
        <v>315.20000000000016</v>
      </c>
    </row>
    <row r="384" spans="1:7">
      <c r="B384" s="422"/>
      <c r="C384" s="422"/>
      <c r="D384" s="62" t="s">
        <v>37</v>
      </c>
      <c r="E384" s="2">
        <v>10</v>
      </c>
      <c r="G384" s="2">
        <f t="shared" si="5"/>
        <v>325.20000000000016</v>
      </c>
    </row>
    <row r="385" spans="1:7">
      <c r="A385" s="3">
        <v>43951</v>
      </c>
      <c r="B385" s="422" t="s">
        <v>69</v>
      </c>
      <c r="C385" s="422" t="s">
        <v>25</v>
      </c>
      <c r="D385" t="s">
        <v>14</v>
      </c>
      <c r="F385" s="2">
        <v>60</v>
      </c>
      <c r="G385" s="2">
        <f t="shared" si="5"/>
        <v>265.20000000000016</v>
      </c>
    </row>
    <row r="386" spans="1:7">
      <c r="A386" s="3">
        <v>43951</v>
      </c>
      <c r="B386" s="422" t="s">
        <v>69</v>
      </c>
      <c r="C386" s="422" t="s">
        <v>25</v>
      </c>
      <c r="D386" t="s">
        <v>15</v>
      </c>
      <c r="F386" s="2">
        <v>5</v>
      </c>
      <c r="G386" s="2">
        <f t="shared" si="5"/>
        <v>260.20000000000016</v>
      </c>
    </row>
    <row r="387" spans="1:7">
      <c r="A387" s="3">
        <v>44181</v>
      </c>
      <c r="B387" s="422">
        <v>21088</v>
      </c>
      <c r="C387" s="422" t="s">
        <v>25</v>
      </c>
      <c r="D387" t="s">
        <v>12</v>
      </c>
      <c r="F387" s="2">
        <v>222.3</v>
      </c>
      <c r="G387" s="2">
        <f t="shared" si="5"/>
        <v>37.900000000000148</v>
      </c>
    </row>
    <row r="388" spans="1:7">
      <c r="A388" s="3">
        <v>44181</v>
      </c>
      <c r="B388" s="422">
        <v>21088</v>
      </c>
      <c r="C388" s="422" t="s">
        <v>25</v>
      </c>
      <c r="D388" t="s">
        <v>13</v>
      </c>
      <c r="F388" s="2">
        <v>17.899999999999999</v>
      </c>
      <c r="G388" s="2">
        <f t="shared" si="5"/>
        <v>20.000000000000149</v>
      </c>
    </row>
    <row r="389" spans="1:7">
      <c r="A389" s="3">
        <v>44195</v>
      </c>
      <c r="B389" s="422">
        <v>21291</v>
      </c>
      <c r="C389" s="422" t="s">
        <v>25</v>
      </c>
      <c r="D389" s="62" t="s">
        <v>36</v>
      </c>
      <c r="F389" s="2">
        <v>10</v>
      </c>
      <c r="G389" s="2">
        <f t="shared" si="5"/>
        <v>10.000000000000149</v>
      </c>
    </row>
    <row r="390" spans="1:7">
      <c r="A390" s="3">
        <v>44195</v>
      </c>
      <c r="B390" s="422">
        <v>21291</v>
      </c>
      <c r="C390" s="422" t="s">
        <v>25</v>
      </c>
      <c r="D390" s="62" t="s">
        <v>37</v>
      </c>
      <c r="F390" s="2">
        <v>10</v>
      </c>
      <c r="G390" s="2">
        <f t="shared" si="5"/>
        <v>1.4921397450962104E-13</v>
      </c>
    </row>
    <row r="391" spans="1:7">
      <c r="A391" s="31">
        <v>44165</v>
      </c>
      <c r="B391" s="421" t="s">
        <v>10</v>
      </c>
      <c r="C391" s="421" t="s">
        <v>26</v>
      </c>
      <c r="D391" t="s">
        <v>12</v>
      </c>
      <c r="E391" s="2">
        <v>210.8</v>
      </c>
      <c r="G391" s="2">
        <f t="shared" si="5"/>
        <v>210.80000000000015</v>
      </c>
    </row>
    <row r="392" spans="1:7">
      <c r="B392" s="422"/>
      <c r="C392" s="422"/>
      <c r="D392" t="s">
        <v>13</v>
      </c>
      <c r="E392" s="2">
        <v>18.399999999999999</v>
      </c>
      <c r="G392" s="2">
        <f t="shared" si="5"/>
        <v>229.20000000000016</v>
      </c>
    </row>
    <row r="393" spans="1:7">
      <c r="B393" s="422"/>
      <c r="C393" s="422"/>
      <c r="D393" t="s">
        <v>14</v>
      </c>
      <c r="E393" s="2">
        <v>60</v>
      </c>
      <c r="G393" s="2">
        <f t="shared" si="5"/>
        <v>289.20000000000016</v>
      </c>
    </row>
    <row r="394" spans="1:7">
      <c r="B394" s="422"/>
      <c r="C394" s="422"/>
      <c r="D394" t="s">
        <v>29</v>
      </c>
      <c r="E394" s="2">
        <v>5</v>
      </c>
      <c r="G394" s="2">
        <f t="shared" si="5"/>
        <v>294.20000000000016</v>
      </c>
    </row>
    <row r="395" spans="1:7">
      <c r="A395" s="3">
        <v>44165</v>
      </c>
      <c r="B395" s="422" t="s">
        <v>69</v>
      </c>
      <c r="C395" s="422" t="s">
        <v>26</v>
      </c>
      <c r="D395" s="62" t="s">
        <v>14</v>
      </c>
      <c r="F395" s="2">
        <v>60</v>
      </c>
      <c r="G395" s="2">
        <f t="shared" si="5"/>
        <v>234.20000000000016</v>
      </c>
    </row>
    <row r="396" spans="1:7">
      <c r="A396" s="3">
        <v>44165</v>
      </c>
      <c r="B396" s="422" t="s">
        <v>69</v>
      </c>
      <c r="C396" s="422" t="s">
        <v>26</v>
      </c>
      <c r="D396" s="62" t="s">
        <v>29</v>
      </c>
      <c r="F396" s="2">
        <v>5</v>
      </c>
      <c r="G396" s="2">
        <f t="shared" si="5"/>
        <v>229.20000000000016</v>
      </c>
    </row>
    <row r="397" spans="1:7">
      <c r="A397" s="3">
        <v>44187</v>
      </c>
      <c r="B397" s="422">
        <v>21169</v>
      </c>
      <c r="C397" s="422" t="s">
        <v>26</v>
      </c>
      <c r="D397" s="62" t="s">
        <v>12</v>
      </c>
      <c r="F397" s="2">
        <v>210.8</v>
      </c>
      <c r="G397" s="2">
        <f t="shared" si="5"/>
        <v>18.400000000000148</v>
      </c>
    </row>
    <row r="398" spans="1:7">
      <c r="A398" s="3">
        <v>44187</v>
      </c>
      <c r="B398" s="422">
        <v>21169</v>
      </c>
      <c r="C398" s="422" t="s">
        <v>26</v>
      </c>
      <c r="D398" s="62" t="s">
        <v>13</v>
      </c>
      <c r="F398" s="2">
        <v>18.399999999999999</v>
      </c>
      <c r="G398" s="2">
        <f t="shared" si="5"/>
        <v>1.4921397450962104E-13</v>
      </c>
    </row>
    <row r="399" spans="1:7">
      <c r="A399" s="31">
        <v>44196</v>
      </c>
      <c r="B399" s="421" t="s">
        <v>10</v>
      </c>
      <c r="C399" s="421" t="s">
        <v>27</v>
      </c>
      <c r="D399" t="s">
        <v>12</v>
      </c>
      <c r="E399" s="67">
        <v>241.1</v>
      </c>
      <c r="G399" s="2">
        <f t="shared" si="5"/>
        <v>241.10000000000014</v>
      </c>
    </row>
    <row r="400" spans="1:7">
      <c r="B400" s="422"/>
      <c r="C400" s="422"/>
      <c r="D400" t="s">
        <v>13</v>
      </c>
      <c r="E400" s="67">
        <v>16.3</v>
      </c>
      <c r="G400" s="2">
        <f t="shared" si="5"/>
        <v>257.40000000000015</v>
      </c>
    </row>
    <row r="401" spans="1:7">
      <c r="B401" s="422"/>
      <c r="C401" s="422"/>
      <c r="D401" t="s">
        <v>31</v>
      </c>
      <c r="E401" s="67">
        <v>60</v>
      </c>
      <c r="G401" s="2">
        <f t="shared" si="5"/>
        <v>317.40000000000015</v>
      </c>
    </row>
    <row r="402" spans="1:7">
      <c r="B402" s="422"/>
      <c r="C402" s="422"/>
      <c r="D402" t="s">
        <v>29</v>
      </c>
      <c r="E402" s="67">
        <v>5</v>
      </c>
      <c r="G402" s="2">
        <f t="shared" ref="G402:G467" si="6">+G401+E402-F402</f>
        <v>322.40000000000015</v>
      </c>
    </row>
    <row r="403" spans="1:7">
      <c r="A403" s="70">
        <v>44196</v>
      </c>
      <c r="B403" s="422" t="s">
        <v>69</v>
      </c>
      <c r="C403" s="422" t="s">
        <v>27</v>
      </c>
      <c r="D403" t="s">
        <v>31</v>
      </c>
      <c r="F403" s="2">
        <v>60</v>
      </c>
      <c r="G403" s="2">
        <f t="shared" si="6"/>
        <v>262.40000000000015</v>
      </c>
    </row>
    <row r="404" spans="1:7">
      <c r="A404" s="70">
        <v>44196</v>
      </c>
      <c r="B404" s="422" t="s">
        <v>69</v>
      </c>
      <c r="C404" s="422" t="s">
        <v>27</v>
      </c>
      <c r="D404" t="s">
        <v>29</v>
      </c>
      <c r="F404" s="2">
        <v>5</v>
      </c>
      <c r="G404" s="2">
        <f t="shared" si="6"/>
        <v>257.40000000000015</v>
      </c>
    </row>
    <row r="405" spans="1:7">
      <c r="A405" s="70">
        <v>44223</v>
      </c>
      <c r="B405" s="422">
        <v>21441</v>
      </c>
      <c r="C405" s="422" t="s">
        <v>27</v>
      </c>
      <c r="D405" t="s">
        <v>12</v>
      </c>
      <c r="F405" s="2">
        <v>241.1</v>
      </c>
      <c r="G405" s="2">
        <f t="shared" si="6"/>
        <v>16.300000000000153</v>
      </c>
    </row>
    <row r="406" spans="1:7">
      <c r="A406" s="70">
        <v>44223</v>
      </c>
      <c r="B406" s="422">
        <v>21441</v>
      </c>
      <c r="C406" s="422" t="s">
        <v>27</v>
      </c>
      <c r="D406" t="s">
        <v>13</v>
      </c>
      <c r="F406" s="2">
        <v>16.3</v>
      </c>
      <c r="G406" s="2">
        <f t="shared" si="6"/>
        <v>1.5276668818842154E-13</v>
      </c>
    </row>
    <row r="407" spans="1:7">
      <c r="A407" s="31">
        <v>44227</v>
      </c>
      <c r="B407" s="421" t="s">
        <v>10</v>
      </c>
      <c r="C407" s="421" t="s">
        <v>11</v>
      </c>
      <c r="D407" t="s">
        <v>12</v>
      </c>
      <c r="E407" s="67">
        <v>257.39999999999998</v>
      </c>
      <c r="G407" s="2">
        <f t="shared" si="6"/>
        <v>257.40000000000015</v>
      </c>
    </row>
    <row r="408" spans="1:7">
      <c r="B408" s="422"/>
      <c r="C408" s="422"/>
      <c r="D408" t="s">
        <v>13</v>
      </c>
      <c r="E408" s="67">
        <v>20.7</v>
      </c>
      <c r="G408" s="2">
        <f t="shared" si="6"/>
        <v>278.10000000000014</v>
      </c>
    </row>
    <row r="409" spans="1:7">
      <c r="B409" s="422"/>
      <c r="C409" s="422"/>
      <c r="D409" t="s">
        <v>31</v>
      </c>
      <c r="E409" s="67">
        <v>60</v>
      </c>
      <c r="G409" s="2">
        <f t="shared" si="6"/>
        <v>338.10000000000014</v>
      </c>
    </row>
    <row r="410" spans="1:7">
      <c r="B410" s="422"/>
      <c r="C410" s="422"/>
      <c r="D410" t="s">
        <v>29</v>
      </c>
      <c r="E410" s="67">
        <v>5</v>
      </c>
      <c r="G410" s="2">
        <f t="shared" si="6"/>
        <v>343.10000000000014</v>
      </c>
    </row>
    <row r="411" spans="1:7">
      <c r="A411" s="70">
        <v>44227</v>
      </c>
      <c r="B411" s="422" t="s">
        <v>69</v>
      </c>
      <c r="C411" s="422" t="s">
        <v>11</v>
      </c>
      <c r="D411" t="s">
        <v>31</v>
      </c>
      <c r="F411" s="2">
        <v>60</v>
      </c>
      <c r="G411" s="2">
        <f t="shared" si="6"/>
        <v>283.10000000000014</v>
      </c>
    </row>
    <row r="412" spans="1:7">
      <c r="A412" s="70">
        <v>44227</v>
      </c>
      <c r="B412" s="422" t="s">
        <v>69</v>
      </c>
      <c r="C412" s="422" t="s">
        <v>11</v>
      </c>
      <c r="D412" t="s">
        <v>29</v>
      </c>
      <c r="F412" s="2">
        <v>5</v>
      </c>
      <c r="G412" s="2">
        <f t="shared" si="6"/>
        <v>278.10000000000014</v>
      </c>
    </row>
    <row r="413" spans="1:7">
      <c r="A413" s="70">
        <v>44257</v>
      </c>
      <c r="B413" s="422">
        <v>21687</v>
      </c>
      <c r="C413" s="422" t="s">
        <v>11</v>
      </c>
      <c r="D413" t="s">
        <v>12</v>
      </c>
      <c r="F413" s="2">
        <v>257.39999999999998</v>
      </c>
      <c r="G413" s="2">
        <f t="shared" si="6"/>
        <v>20.700000000000159</v>
      </c>
    </row>
    <row r="414" spans="1:7">
      <c r="A414" s="70">
        <v>44257</v>
      </c>
      <c r="B414" s="422">
        <v>21687</v>
      </c>
      <c r="C414" s="422" t="s">
        <v>11</v>
      </c>
      <c r="D414" t="s">
        <v>13</v>
      </c>
      <c r="F414" s="2">
        <v>20.7</v>
      </c>
      <c r="G414" s="2">
        <f t="shared" si="6"/>
        <v>1.5987211554602254E-13</v>
      </c>
    </row>
    <row r="415" spans="1:7">
      <c r="A415" s="31">
        <v>44255</v>
      </c>
      <c r="B415" s="421" t="s">
        <v>10</v>
      </c>
      <c r="C415" s="421" t="s">
        <v>17</v>
      </c>
      <c r="D415" t="s">
        <v>12</v>
      </c>
      <c r="E415" s="67">
        <v>243.9</v>
      </c>
      <c r="G415" s="2">
        <f t="shared" si="6"/>
        <v>243.90000000000018</v>
      </c>
    </row>
    <row r="416" spans="1:7">
      <c r="B416" s="422"/>
      <c r="C416" s="422"/>
      <c r="D416" t="s">
        <v>13</v>
      </c>
      <c r="E416" s="67">
        <v>11.2</v>
      </c>
      <c r="G416" s="2">
        <f t="shared" si="6"/>
        <v>255.10000000000016</v>
      </c>
    </row>
    <row r="417" spans="1:7">
      <c r="B417" s="422"/>
      <c r="C417" s="422"/>
      <c r="D417" t="s">
        <v>31</v>
      </c>
      <c r="E417" s="67">
        <v>56</v>
      </c>
      <c r="G417" s="2">
        <f t="shared" si="6"/>
        <v>311.10000000000014</v>
      </c>
    </row>
    <row r="418" spans="1:7">
      <c r="B418" s="422"/>
      <c r="C418" s="422"/>
      <c r="D418" t="s">
        <v>29</v>
      </c>
      <c r="E418" s="67">
        <v>5</v>
      </c>
      <c r="G418" s="2">
        <f t="shared" si="6"/>
        <v>316.10000000000014</v>
      </c>
    </row>
    <row r="419" spans="1:7">
      <c r="A419" s="3">
        <v>44255</v>
      </c>
      <c r="B419" s="422" t="s">
        <v>69</v>
      </c>
      <c r="C419" s="422" t="s">
        <v>17</v>
      </c>
      <c r="D419" t="s">
        <v>14</v>
      </c>
      <c r="E419" s="67"/>
      <c r="F419" s="2">
        <v>56</v>
      </c>
      <c r="G419" s="2">
        <f t="shared" si="6"/>
        <v>260.10000000000014</v>
      </c>
    </row>
    <row r="420" spans="1:7">
      <c r="A420" s="3">
        <v>44255</v>
      </c>
      <c r="B420" s="422" t="s">
        <v>69</v>
      </c>
      <c r="C420" s="422" t="s">
        <v>17</v>
      </c>
      <c r="D420" t="s">
        <v>15</v>
      </c>
      <c r="E420" s="67"/>
      <c r="F420" s="2">
        <v>5</v>
      </c>
      <c r="G420" s="2">
        <f t="shared" si="6"/>
        <v>255.10000000000014</v>
      </c>
    </row>
    <row r="421" spans="1:7">
      <c r="A421" s="3">
        <v>44299</v>
      </c>
      <c r="B421" s="422">
        <v>22144</v>
      </c>
      <c r="C421" s="422" t="s">
        <v>17</v>
      </c>
      <c r="D421" t="s">
        <v>12</v>
      </c>
      <c r="E421" s="67"/>
      <c r="F421" s="2">
        <v>243.9</v>
      </c>
      <c r="G421" s="2">
        <f t="shared" si="6"/>
        <v>11.200000000000131</v>
      </c>
    </row>
    <row r="422" spans="1:7">
      <c r="A422" s="3">
        <v>44299</v>
      </c>
      <c r="B422" s="422">
        <v>22144</v>
      </c>
      <c r="C422" s="422" t="s">
        <v>17</v>
      </c>
      <c r="D422" t="s">
        <v>13</v>
      </c>
      <c r="E422" s="67"/>
      <c r="F422" s="2">
        <v>11.2</v>
      </c>
      <c r="G422" s="2">
        <f t="shared" si="6"/>
        <v>1.3145040611561853E-13</v>
      </c>
    </row>
    <row r="423" spans="1:7">
      <c r="A423" s="31">
        <v>44286</v>
      </c>
      <c r="B423" s="421" t="s">
        <v>10</v>
      </c>
      <c r="C423" s="421" t="s">
        <v>18</v>
      </c>
      <c r="D423" t="s">
        <v>12</v>
      </c>
      <c r="E423" s="67">
        <v>267.60000000000002</v>
      </c>
      <c r="G423" s="2">
        <f t="shared" si="6"/>
        <v>267.60000000000014</v>
      </c>
    </row>
    <row r="424" spans="1:7">
      <c r="B424" s="422"/>
      <c r="C424" s="422"/>
      <c r="D424" t="s">
        <v>13</v>
      </c>
      <c r="E424" s="67">
        <v>11.6</v>
      </c>
      <c r="G424" s="2">
        <f t="shared" si="6"/>
        <v>279.20000000000016</v>
      </c>
    </row>
    <row r="425" spans="1:7">
      <c r="B425" s="422"/>
      <c r="C425" s="422"/>
      <c r="D425" t="s">
        <v>31</v>
      </c>
      <c r="E425" s="67">
        <v>60</v>
      </c>
      <c r="G425" s="2">
        <f t="shared" si="6"/>
        <v>339.20000000000016</v>
      </c>
    </row>
    <row r="426" spans="1:7">
      <c r="B426" s="422"/>
      <c r="C426" s="422"/>
      <c r="D426" t="s">
        <v>29</v>
      </c>
      <c r="E426" s="67">
        <v>5</v>
      </c>
      <c r="G426" s="2">
        <f t="shared" si="6"/>
        <v>344.20000000000016</v>
      </c>
    </row>
    <row r="427" spans="1:7">
      <c r="B427" s="422"/>
      <c r="C427" s="422"/>
      <c r="D427" t="s">
        <v>40</v>
      </c>
      <c r="E427" s="67">
        <v>10</v>
      </c>
      <c r="G427" s="2">
        <f t="shared" si="6"/>
        <v>354.20000000000016</v>
      </c>
    </row>
    <row r="428" spans="1:7">
      <c r="A428" s="3">
        <v>44278</v>
      </c>
      <c r="B428" s="422">
        <v>22050</v>
      </c>
      <c r="C428" s="422" t="s">
        <v>18</v>
      </c>
      <c r="D428" t="s">
        <v>40</v>
      </c>
      <c r="E428" s="67"/>
      <c r="F428" s="2">
        <v>10</v>
      </c>
      <c r="G428" s="2">
        <f t="shared" si="6"/>
        <v>344.20000000000016</v>
      </c>
    </row>
    <row r="429" spans="1:7">
      <c r="A429" s="3">
        <v>44286</v>
      </c>
      <c r="B429" s="422" t="s">
        <v>69</v>
      </c>
      <c r="C429" s="422" t="s">
        <v>18</v>
      </c>
      <c r="D429" t="s">
        <v>14</v>
      </c>
      <c r="E429" s="67"/>
      <c r="F429" s="2">
        <v>60</v>
      </c>
      <c r="G429" s="2">
        <f t="shared" si="6"/>
        <v>284.20000000000016</v>
      </c>
    </row>
    <row r="430" spans="1:7">
      <c r="A430" s="3">
        <v>44286</v>
      </c>
      <c r="B430" s="422" t="s">
        <v>69</v>
      </c>
      <c r="C430" s="422" t="s">
        <v>18</v>
      </c>
      <c r="D430" t="s">
        <v>15</v>
      </c>
      <c r="E430" s="67"/>
      <c r="F430" s="2">
        <v>5</v>
      </c>
      <c r="G430" s="2">
        <f t="shared" si="6"/>
        <v>279.20000000000016</v>
      </c>
    </row>
    <row r="431" spans="1:7">
      <c r="A431" s="3">
        <v>44327</v>
      </c>
      <c r="B431" s="422">
        <v>22414</v>
      </c>
      <c r="C431" s="422" t="s">
        <v>18</v>
      </c>
      <c r="D431" t="s">
        <v>12</v>
      </c>
      <c r="E431" s="67"/>
      <c r="F431" s="2">
        <v>267.60000000000002</v>
      </c>
      <c r="G431" s="2">
        <f t="shared" si="6"/>
        <v>11.600000000000136</v>
      </c>
    </row>
    <row r="432" spans="1:7">
      <c r="A432" s="3">
        <v>44327</v>
      </c>
      <c r="B432" s="422">
        <v>22414</v>
      </c>
      <c r="C432" s="422" t="s">
        <v>18</v>
      </c>
      <c r="D432" t="s">
        <v>13</v>
      </c>
      <c r="E432" s="67"/>
      <c r="F432" s="2">
        <v>11.6</v>
      </c>
      <c r="G432" s="2">
        <f t="shared" si="6"/>
        <v>1.3677947663381929E-13</v>
      </c>
    </row>
    <row r="433" spans="1:7">
      <c r="A433" s="31">
        <v>44316</v>
      </c>
      <c r="B433" s="421" t="s">
        <v>10</v>
      </c>
      <c r="C433" s="421" t="s">
        <v>19</v>
      </c>
      <c r="D433" t="s">
        <v>12</v>
      </c>
      <c r="E433" s="67">
        <v>258.2</v>
      </c>
      <c r="G433" s="2">
        <f t="shared" si="6"/>
        <v>258.2000000000001</v>
      </c>
    </row>
    <row r="434" spans="1:7">
      <c r="B434" s="422"/>
      <c r="C434" s="422"/>
      <c r="D434" t="s">
        <v>13</v>
      </c>
      <c r="E434" s="67">
        <v>10.5</v>
      </c>
      <c r="G434" s="2">
        <f t="shared" si="6"/>
        <v>268.7000000000001</v>
      </c>
    </row>
    <row r="435" spans="1:7">
      <c r="B435" s="422"/>
      <c r="C435" s="422"/>
      <c r="D435" t="s">
        <v>31</v>
      </c>
      <c r="E435" s="67">
        <v>60</v>
      </c>
      <c r="G435" s="2">
        <f t="shared" si="6"/>
        <v>328.7000000000001</v>
      </c>
    </row>
    <row r="436" spans="1:7">
      <c r="B436" s="422"/>
      <c r="C436" s="422"/>
      <c r="D436" t="s">
        <v>29</v>
      </c>
      <c r="E436" s="67">
        <v>5</v>
      </c>
      <c r="G436" s="2">
        <f t="shared" si="6"/>
        <v>333.7000000000001</v>
      </c>
    </row>
    <row r="437" spans="1:7">
      <c r="A437" s="3">
        <v>44316</v>
      </c>
      <c r="B437" s="422" t="s">
        <v>69</v>
      </c>
      <c r="C437" s="422" t="s">
        <v>19</v>
      </c>
      <c r="D437" t="s">
        <v>14</v>
      </c>
      <c r="E437" s="67"/>
      <c r="F437" s="2">
        <v>60</v>
      </c>
      <c r="G437" s="2">
        <f t="shared" si="6"/>
        <v>273.7000000000001</v>
      </c>
    </row>
    <row r="438" spans="1:7">
      <c r="A438" s="3">
        <v>44316</v>
      </c>
      <c r="B438" s="422" t="s">
        <v>69</v>
      </c>
      <c r="C438" s="422" t="s">
        <v>19</v>
      </c>
      <c r="D438" t="s">
        <v>15</v>
      </c>
      <c r="E438" s="67"/>
      <c r="F438" s="2">
        <v>5</v>
      </c>
      <c r="G438" s="2">
        <f t="shared" si="6"/>
        <v>268.7000000000001</v>
      </c>
    </row>
    <row r="439" spans="1:7">
      <c r="A439" s="3">
        <v>44337</v>
      </c>
      <c r="B439" s="422">
        <v>22530</v>
      </c>
      <c r="C439" s="422" t="s">
        <v>19</v>
      </c>
      <c r="D439" t="s">
        <v>12</v>
      </c>
      <c r="E439" s="67"/>
      <c r="F439" s="2">
        <v>258.2</v>
      </c>
      <c r="G439" s="2">
        <f t="shared" si="6"/>
        <v>10.500000000000114</v>
      </c>
    </row>
    <row r="440" spans="1:7">
      <c r="A440" s="3">
        <v>44337</v>
      </c>
      <c r="B440" s="422">
        <v>22530</v>
      </c>
      <c r="C440" s="422" t="s">
        <v>19</v>
      </c>
      <c r="D440" t="s">
        <v>13</v>
      </c>
      <c r="E440" s="67"/>
      <c r="F440" s="2">
        <v>10.5</v>
      </c>
      <c r="G440" s="2">
        <f t="shared" si="6"/>
        <v>1.1368683772161603E-13</v>
      </c>
    </row>
    <row r="441" spans="1:7">
      <c r="A441" s="31">
        <v>44347</v>
      </c>
      <c r="B441" s="421" t="s">
        <v>10</v>
      </c>
      <c r="C441" s="421" t="s">
        <v>20</v>
      </c>
      <c r="D441" t="s">
        <v>12</v>
      </c>
      <c r="E441" s="67">
        <v>219.1</v>
      </c>
      <c r="G441" s="2">
        <f t="shared" si="6"/>
        <v>219.10000000000011</v>
      </c>
    </row>
    <row r="442" spans="1:7">
      <c r="B442" s="422"/>
      <c r="C442" s="422"/>
      <c r="D442" t="s">
        <v>13</v>
      </c>
      <c r="E442" s="67">
        <v>12.6</v>
      </c>
      <c r="G442" s="2">
        <f t="shared" si="6"/>
        <v>231.7000000000001</v>
      </c>
    </row>
    <row r="443" spans="1:7">
      <c r="B443" s="422"/>
      <c r="C443" s="422"/>
      <c r="D443" t="s">
        <v>31</v>
      </c>
      <c r="E443" s="67">
        <v>60</v>
      </c>
      <c r="G443" s="2">
        <f t="shared" si="6"/>
        <v>291.7000000000001</v>
      </c>
    </row>
    <row r="444" spans="1:7">
      <c r="B444" s="422"/>
      <c r="C444" s="422"/>
      <c r="D444" t="s">
        <v>29</v>
      </c>
      <c r="E444" s="67">
        <v>5</v>
      </c>
      <c r="G444" s="2">
        <f t="shared" si="6"/>
        <v>296.7000000000001</v>
      </c>
    </row>
    <row r="445" spans="1:7">
      <c r="A445" s="3">
        <v>44347</v>
      </c>
      <c r="B445" s="422" t="s">
        <v>69</v>
      </c>
      <c r="C445" s="422" t="s">
        <v>20</v>
      </c>
      <c r="D445" t="s">
        <v>14</v>
      </c>
      <c r="E445" s="67"/>
      <c r="F445" s="2">
        <v>60</v>
      </c>
      <c r="G445" s="2">
        <f t="shared" si="6"/>
        <v>236.7000000000001</v>
      </c>
    </row>
    <row r="446" spans="1:7">
      <c r="A446" s="3">
        <v>44347</v>
      </c>
      <c r="B446" s="422" t="s">
        <v>69</v>
      </c>
      <c r="C446" s="422" t="s">
        <v>20</v>
      </c>
      <c r="D446" t="s">
        <v>15</v>
      </c>
      <c r="E446" s="67"/>
      <c r="F446" s="2">
        <v>5</v>
      </c>
      <c r="G446" s="2">
        <f t="shared" si="6"/>
        <v>231.7000000000001</v>
      </c>
    </row>
    <row r="447" spans="1:7">
      <c r="A447" s="3">
        <v>44371</v>
      </c>
      <c r="B447" s="422">
        <v>22867</v>
      </c>
      <c r="C447" s="422" t="s">
        <v>20</v>
      </c>
      <c r="D447" t="s">
        <v>12</v>
      </c>
      <c r="E447" s="67"/>
      <c r="F447" s="2">
        <v>219.1</v>
      </c>
      <c r="G447" s="2">
        <f t="shared" si="6"/>
        <v>12.600000000000108</v>
      </c>
    </row>
    <row r="448" spans="1:7">
      <c r="A448" s="3">
        <v>44371</v>
      </c>
      <c r="B448" s="422">
        <v>22867</v>
      </c>
      <c r="C448" s="422" t="s">
        <v>20</v>
      </c>
      <c r="D448" t="s">
        <v>13</v>
      </c>
      <c r="E448" s="67"/>
      <c r="F448" s="2">
        <v>12.6</v>
      </c>
      <c r="G448" s="2">
        <f t="shared" si="6"/>
        <v>1.0835776720341528E-13</v>
      </c>
    </row>
    <row r="449" spans="1:7">
      <c r="A449" s="31">
        <v>44377</v>
      </c>
      <c r="B449" s="421" t="s">
        <v>10</v>
      </c>
      <c r="C449" s="421" t="s">
        <v>21</v>
      </c>
      <c r="D449" t="s">
        <v>12</v>
      </c>
      <c r="E449" s="67">
        <v>240.1</v>
      </c>
      <c r="G449" s="2">
        <f t="shared" si="6"/>
        <v>240.10000000000011</v>
      </c>
    </row>
    <row r="450" spans="1:7">
      <c r="B450" s="422"/>
      <c r="C450" s="422"/>
      <c r="D450" t="s">
        <v>13</v>
      </c>
      <c r="E450" s="82">
        <v>12.6</v>
      </c>
      <c r="G450" s="2">
        <f t="shared" si="6"/>
        <v>252.7000000000001</v>
      </c>
    </row>
    <row r="451" spans="1:7">
      <c r="B451" s="422"/>
      <c r="C451" s="422"/>
      <c r="D451" t="s">
        <v>31</v>
      </c>
      <c r="E451" s="67">
        <v>60</v>
      </c>
      <c r="G451" s="2">
        <f t="shared" si="6"/>
        <v>312.7000000000001</v>
      </c>
    </row>
    <row r="452" spans="1:7">
      <c r="B452" s="422"/>
      <c r="C452" s="422"/>
      <c r="D452" t="s">
        <v>29</v>
      </c>
      <c r="E452" s="67">
        <v>5</v>
      </c>
      <c r="G452" s="2">
        <f t="shared" si="6"/>
        <v>317.7000000000001</v>
      </c>
    </row>
    <row r="453" spans="1:7">
      <c r="A453" s="3">
        <v>44377</v>
      </c>
      <c r="B453" s="422" t="s">
        <v>69</v>
      </c>
      <c r="C453" s="422" t="s">
        <v>21</v>
      </c>
      <c r="D453" t="s">
        <v>14</v>
      </c>
      <c r="E453" s="67"/>
      <c r="F453" s="2">
        <v>60</v>
      </c>
      <c r="G453" s="2">
        <f t="shared" si="6"/>
        <v>257.7000000000001</v>
      </c>
    </row>
    <row r="454" spans="1:7">
      <c r="A454" s="3">
        <v>44377</v>
      </c>
      <c r="B454" s="422" t="s">
        <v>69</v>
      </c>
      <c r="C454" s="422" t="s">
        <v>21</v>
      </c>
      <c r="D454" t="s">
        <v>15</v>
      </c>
      <c r="E454" s="67"/>
      <c r="F454" s="2">
        <v>5</v>
      </c>
      <c r="G454" s="2">
        <f t="shared" si="6"/>
        <v>252.7000000000001</v>
      </c>
    </row>
    <row r="455" spans="1:7">
      <c r="A455" s="3">
        <v>44401</v>
      </c>
      <c r="B455" s="422">
        <v>23106</v>
      </c>
      <c r="C455" s="422" t="s">
        <v>21</v>
      </c>
      <c r="D455" t="s">
        <v>12</v>
      </c>
      <c r="E455" s="67"/>
      <c r="F455" s="67">
        <v>240.1</v>
      </c>
      <c r="G455" s="2">
        <f t="shared" si="6"/>
        <v>12.600000000000108</v>
      </c>
    </row>
    <row r="456" spans="1:7">
      <c r="A456" s="3">
        <v>44401</v>
      </c>
      <c r="B456" s="422">
        <v>23106</v>
      </c>
      <c r="C456" s="422" t="s">
        <v>21</v>
      </c>
      <c r="D456" t="s">
        <v>13</v>
      </c>
      <c r="E456" s="67"/>
      <c r="F456" s="82">
        <v>12.6</v>
      </c>
      <c r="G456" s="2">
        <f t="shared" si="6"/>
        <v>1.0835776720341528E-13</v>
      </c>
    </row>
    <row r="457" spans="1:7">
      <c r="A457" s="81">
        <v>44408</v>
      </c>
      <c r="B457" s="421" t="s">
        <v>10</v>
      </c>
      <c r="C457" s="421" t="s">
        <v>22</v>
      </c>
      <c r="D457" t="s">
        <v>12</v>
      </c>
      <c r="E457" s="2">
        <v>196.8</v>
      </c>
      <c r="G457" s="2">
        <f t="shared" si="6"/>
        <v>196.80000000000013</v>
      </c>
    </row>
    <row r="458" spans="1:7">
      <c r="A458" s="70"/>
      <c r="B458" s="422"/>
      <c r="C458" s="422"/>
      <c r="D458" t="s">
        <v>13</v>
      </c>
      <c r="E458" s="2">
        <v>7.8</v>
      </c>
      <c r="G458" s="2">
        <f t="shared" si="6"/>
        <v>204.60000000000014</v>
      </c>
    </row>
    <row r="459" spans="1:7">
      <c r="A459" s="70"/>
      <c r="B459" s="422"/>
      <c r="C459" s="422"/>
      <c r="D459" t="s">
        <v>14</v>
      </c>
      <c r="E459" s="2">
        <v>60</v>
      </c>
      <c r="G459" s="2">
        <f t="shared" si="6"/>
        <v>264.60000000000014</v>
      </c>
    </row>
    <row r="460" spans="1:7">
      <c r="A460" s="70"/>
      <c r="B460" s="422"/>
      <c r="C460" s="422"/>
      <c r="D460" t="s">
        <v>15</v>
      </c>
      <c r="E460" s="2">
        <v>5</v>
      </c>
      <c r="G460" s="2">
        <f t="shared" si="6"/>
        <v>269.60000000000014</v>
      </c>
    </row>
    <row r="461" spans="1:7">
      <c r="A461" s="70">
        <v>44408</v>
      </c>
      <c r="B461" s="422" t="s">
        <v>69</v>
      </c>
      <c r="C461" s="422" t="s">
        <v>22</v>
      </c>
      <c r="D461" t="s">
        <v>31</v>
      </c>
      <c r="F461" s="2">
        <v>60</v>
      </c>
      <c r="G461" s="2">
        <f t="shared" si="6"/>
        <v>209.60000000000014</v>
      </c>
    </row>
    <row r="462" spans="1:7">
      <c r="A462" s="70">
        <v>44408</v>
      </c>
      <c r="B462" s="422" t="s">
        <v>69</v>
      </c>
      <c r="C462" s="422" t="s">
        <v>22</v>
      </c>
      <c r="D462" t="s">
        <v>29</v>
      </c>
      <c r="F462" s="2">
        <v>5</v>
      </c>
      <c r="G462" s="2">
        <f t="shared" si="6"/>
        <v>204.60000000000014</v>
      </c>
    </row>
    <row r="463" spans="1:7">
      <c r="A463" s="70">
        <v>44447</v>
      </c>
      <c r="B463" s="422">
        <v>23379</v>
      </c>
      <c r="C463" s="422" t="s">
        <v>22</v>
      </c>
      <c r="D463" t="s">
        <v>12</v>
      </c>
      <c r="F463" s="2">
        <v>196.8</v>
      </c>
      <c r="G463" s="2">
        <f t="shared" si="6"/>
        <v>7.8000000000001251</v>
      </c>
    </row>
    <row r="464" spans="1:7">
      <c r="A464" s="70">
        <v>44447</v>
      </c>
      <c r="B464" s="422">
        <v>23379</v>
      </c>
      <c r="C464" s="422" t="s">
        <v>22</v>
      </c>
      <c r="D464" t="s">
        <v>13</v>
      </c>
      <c r="F464" s="2">
        <v>7.8</v>
      </c>
      <c r="G464" s="2">
        <f t="shared" si="6"/>
        <v>1.2523315717771766E-13</v>
      </c>
    </row>
    <row r="465" spans="1:8">
      <c r="A465" s="31">
        <v>44439</v>
      </c>
      <c r="B465" s="421" t="s">
        <v>10</v>
      </c>
      <c r="C465" s="421" t="s">
        <v>23</v>
      </c>
      <c r="D465" t="s">
        <v>12</v>
      </c>
      <c r="E465" s="2">
        <v>222.8</v>
      </c>
      <c r="G465" s="2">
        <f t="shared" si="6"/>
        <v>222.80000000000013</v>
      </c>
    </row>
    <row r="466" spans="1:8">
      <c r="B466" s="422"/>
      <c r="C466" s="422"/>
      <c r="D466" t="s">
        <v>13</v>
      </c>
      <c r="E466" s="2">
        <v>9.1</v>
      </c>
      <c r="G466" s="2">
        <f t="shared" si="6"/>
        <v>231.90000000000012</v>
      </c>
    </row>
    <row r="467" spans="1:8">
      <c r="B467" s="422"/>
      <c r="C467" s="422"/>
      <c r="D467" t="s">
        <v>14</v>
      </c>
      <c r="E467" s="2">
        <v>60</v>
      </c>
      <c r="G467" s="2">
        <f t="shared" si="6"/>
        <v>291.90000000000009</v>
      </c>
    </row>
    <row r="468" spans="1:8">
      <c r="B468" s="422"/>
      <c r="C468" s="422"/>
      <c r="D468" t="s">
        <v>15</v>
      </c>
      <c r="E468" s="2">
        <v>5</v>
      </c>
      <c r="G468" s="2">
        <f t="shared" ref="G468:G532" si="7">+G467+E468-F468</f>
        <v>296.90000000000009</v>
      </c>
    </row>
    <row r="469" spans="1:8">
      <c r="A469" s="70">
        <v>44439</v>
      </c>
      <c r="B469" s="422" t="s">
        <v>69</v>
      </c>
      <c r="C469" s="422" t="s">
        <v>23</v>
      </c>
      <c r="D469" t="s">
        <v>14</v>
      </c>
      <c r="F469" s="2">
        <v>60</v>
      </c>
      <c r="G469" s="2">
        <f t="shared" si="7"/>
        <v>236.90000000000009</v>
      </c>
    </row>
    <row r="470" spans="1:8">
      <c r="A470" s="70">
        <v>44439</v>
      </c>
      <c r="B470" s="422" t="s">
        <v>69</v>
      </c>
      <c r="C470" s="422" t="s">
        <v>23</v>
      </c>
      <c r="D470" t="s">
        <v>15</v>
      </c>
      <c r="F470" s="2">
        <v>5</v>
      </c>
      <c r="G470" s="2">
        <f t="shared" si="7"/>
        <v>231.90000000000009</v>
      </c>
    </row>
    <row r="471" spans="1:8">
      <c r="A471" s="70">
        <v>44485</v>
      </c>
      <c r="B471" s="422">
        <v>23627</v>
      </c>
      <c r="C471" s="422" t="s">
        <v>23</v>
      </c>
      <c r="D471" t="s">
        <v>12</v>
      </c>
      <c r="F471" s="2">
        <v>222.8</v>
      </c>
      <c r="G471" s="2">
        <f t="shared" si="7"/>
        <v>9.1000000000000796</v>
      </c>
    </row>
    <row r="472" spans="1:8">
      <c r="A472" s="70">
        <v>44485</v>
      </c>
      <c r="B472" s="422">
        <v>23627</v>
      </c>
      <c r="C472" s="422" t="s">
        <v>23</v>
      </c>
      <c r="D472" t="s">
        <v>13</v>
      </c>
      <c r="F472" s="2">
        <v>9.1</v>
      </c>
      <c r="G472" s="2">
        <f t="shared" si="7"/>
        <v>7.9936057773011271E-14</v>
      </c>
    </row>
    <row r="473" spans="1:8">
      <c r="A473" s="31">
        <v>44469</v>
      </c>
      <c r="B473" s="421" t="s">
        <v>10</v>
      </c>
      <c r="C473" s="421" t="s">
        <v>41</v>
      </c>
      <c r="D473" t="s">
        <v>12</v>
      </c>
      <c r="E473" s="2">
        <v>230.6</v>
      </c>
      <c r="G473" s="2">
        <f t="shared" si="7"/>
        <v>230.60000000000008</v>
      </c>
    </row>
    <row r="474" spans="1:8">
      <c r="B474" s="422"/>
      <c r="C474" s="422"/>
      <c r="D474" t="s">
        <v>13</v>
      </c>
      <c r="E474" s="2">
        <v>7.8</v>
      </c>
      <c r="G474" s="2">
        <f t="shared" si="7"/>
        <v>238.40000000000009</v>
      </c>
    </row>
    <row r="475" spans="1:8">
      <c r="B475" s="422"/>
      <c r="C475" s="422"/>
      <c r="D475" t="s">
        <v>14</v>
      </c>
      <c r="E475" s="2">
        <v>60</v>
      </c>
      <c r="G475" s="2">
        <f t="shared" si="7"/>
        <v>298.40000000000009</v>
      </c>
    </row>
    <row r="476" spans="1:8">
      <c r="B476" s="422"/>
      <c r="C476" s="422"/>
      <c r="D476" t="s">
        <v>15</v>
      </c>
      <c r="E476" s="2">
        <v>5</v>
      </c>
      <c r="G476" s="2">
        <f t="shared" si="7"/>
        <v>303.40000000000009</v>
      </c>
    </row>
    <row r="477" spans="1:8">
      <c r="A477" s="70">
        <v>44469</v>
      </c>
      <c r="B477" s="422" t="s">
        <v>69</v>
      </c>
      <c r="C477" s="422" t="s">
        <v>41</v>
      </c>
      <c r="D477" t="s">
        <v>14</v>
      </c>
      <c r="F477" s="2">
        <v>60</v>
      </c>
      <c r="G477" s="2">
        <f t="shared" si="7"/>
        <v>243.40000000000009</v>
      </c>
    </row>
    <row r="478" spans="1:8">
      <c r="A478" s="70">
        <v>44469</v>
      </c>
      <c r="B478" s="422" t="s">
        <v>69</v>
      </c>
      <c r="C478" s="422" t="s">
        <v>41</v>
      </c>
      <c r="D478" t="s">
        <v>15</v>
      </c>
      <c r="F478" s="2">
        <v>5</v>
      </c>
      <c r="G478" s="2">
        <f t="shared" si="7"/>
        <v>238.40000000000009</v>
      </c>
    </row>
    <row r="479" spans="1:8">
      <c r="A479" s="70">
        <v>44509</v>
      </c>
      <c r="B479" s="422">
        <v>23711</v>
      </c>
      <c r="C479" s="422" t="s">
        <v>41</v>
      </c>
      <c r="D479" t="s">
        <v>12</v>
      </c>
      <c r="F479" s="2">
        <v>230.6</v>
      </c>
      <c r="G479" s="2">
        <f t="shared" si="7"/>
        <v>7.8000000000000966</v>
      </c>
    </row>
    <row r="480" spans="1:8">
      <c r="A480" s="70">
        <v>44509</v>
      </c>
      <c r="B480" s="422">
        <v>23711</v>
      </c>
      <c r="C480" s="422" t="s">
        <v>41</v>
      </c>
      <c r="D480" t="s">
        <v>13</v>
      </c>
      <c r="F480" s="2">
        <v>7.8</v>
      </c>
      <c r="G480" s="21">
        <f t="shared" si="7"/>
        <v>9.681144774731365E-14</v>
      </c>
      <c r="H480" s="21"/>
    </row>
    <row r="481" spans="1:14">
      <c r="A481" s="81">
        <v>44500</v>
      </c>
      <c r="B481" s="421" t="s">
        <v>10</v>
      </c>
      <c r="C481" s="421" t="s">
        <v>25</v>
      </c>
      <c r="D481" t="s">
        <v>12</v>
      </c>
      <c r="E481" s="2">
        <v>239</v>
      </c>
      <c r="G481" s="2">
        <f t="shared" si="7"/>
        <v>239.00000000000009</v>
      </c>
    </row>
    <row r="482" spans="1:14">
      <c r="A482" s="70"/>
      <c r="B482" s="422"/>
      <c r="C482" s="422"/>
      <c r="D482" t="s">
        <v>13</v>
      </c>
      <c r="E482" s="2">
        <v>7.8</v>
      </c>
      <c r="G482" s="2">
        <f t="shared" si="7"/>
        <v>246.8000000000001</v>
      </c>
    </row>
    <row r="483" spans="1:14">
      <c r="A483" s="70"/>
      <c r="B483" s="422"/>
      <c r="C483" s="422"/>
      <c r="D483" t="s">
        <v>14</v>
      </c>
      <c r="E483" s="2">
        <v>60</v>
      </c>
      <c r="G483" s="2">
        <f t="shared" si="7"/>
        <v>306.80000000000007</v>
      </c>
      <c r="K483" s="138"/>
      <c r="M483" s="2"/>
    </row>
    <row r="484" spans="1:14">
      <c r="A484" s="70"/>
      <c r="B484" s="422"/>
      <c r="C484" s="422"/>
      <c r="D484" t="s">
        <v>15</v>
      </c>
      <c r="E484" s="2">
        <v>5</v>
      </c>
      <c r="G484" s="2">
        <f t="shared" si="7"/>
        <v>311.80000000000007</v>
      </c>
      <c r="M484" s="2"/>
    </row>
    <row r="485" spans="1:14">
      <c r="A485" s="70">
        <v>44500</v>
      </c>
      <c r="B485" s="422" t="s">
        <v>75</v>
      </c>
      <c r="C485" s="422" t="s">
        <v>25</v>
      </c>
      <c r="D485" t="s">
        <v>14</v>
      </c>
      <c r="E485" s="45"/>
      <c r="F485" s="45">
        <v>60</v>
      </c>
      <c r="G485" s="2">
        <f t="shared" si="7"/>
        <v>251.80000000000007</v>
      </c>
      <c r="I485" s="86"/>
      <c r="K485" s="138"/>
      <c r="M485" s="2"/>
      <c r="N485" s="45"/>
    </row>
    <row r="486" spans="1:14">
      <c r="A486" s="70">
        <v>44500</v>
      </c>
      <c r="B486" s="422" t="s">
        <v>75</v>
      </c>
      <c r="C486" s="422" t="s">
        <v>25</v>
      </c>
      <c r="D486" t="s">
        <v>15</v>
      </c>
      <c r="E486" s="45"/>
      <c r="F486" s="45">
        <v>5</v>
      </c>
      <c r="G486" s="2">
        <f t="shared" si="7"/>
        <v>246.80000000000007</v>
      </c>
      <c r="I486" s="18"/>
      <c r="M486" s="2"/>
      <c r="N486" s="45"/>
    </row>
    <row r="487" spans="1:14">
      <c r="A487" s="70">
        <v>44620</v>
      </c>
      <c r="B487" s="422">
        <v>24332</v>
      </c>
      <c r="C487" s="422" t="s">
        <v>25</v>
      </c>
      <c r="D487" t="s">
        <v>12</v>
      </c>
      <c r="E487" s="45"/>
      <c r="F487" s="2">
        <v>239</v>
      </c>
      <c r="G487" s="2">
        <f t="shared" si="7"/>
        <v>7.8000000000000682</v>
      </c>
      <c r="I487" s="18"/>
      <c r="M487" s="2"/>
      <c r="N487" s="45"/>
    </row>
    <row r="488" spans="1:14">
      <c r="A488" s="70">
        <v>44620</v>
      </c>
      <c r="B488" s="422">
        <v>24332</v>
      </c>
      <c r="C488" s="422" t="s">
        <v>25</v>
      </c>
      <c r="D488" t="s">
        <v>13</v>
      </c>
      <c r="E488" s="45"/>
      <c r="F488" s="2">
        <v>7.8</v>
      </c>
      <c r="G488" s="2">
        <f t="shared" si="7"/>
        <v>6.8389738316909643E-14</v>
      </c>
      <c r="I488" s="18"/>
      <c r="M488" s="2"/>
      <c r="N488" s="45"/>
    </row>
    <row r="489" spans="1:14">
      <c r="A489" s="81">
        <v>44530</v>
      </c>
      <c r="B489" s="421" t="s">
        <v>10</v>
      </c>
      <c r="C489" s="421" t="s">
        <v>26</v>
      </c>
      <c r="D489" t="s">
        <v>12</v>
      </c>
      <c r="E489" s="2">
        <v>255</v>
      </c>
      <c r="G489" s="2">
        <f t="shared" si="7"/>
        <v>255.00000000000006</v>
      </c>
    </row>
    <row r="490" spans="1:14">
      <c r="A490" s="70"/>
      <c r="B490" s="422"/>
      <c r="C490" s="422"/>
      <c r="D490" t="s">
        <v>13</v>
      </c>
      <c r="E490" s="2">
        <v>7</v>
      </c>
      <c r="G490" s="2">
        <f t="shared" si="7"/>
        <v>262.00000000000006</v>
      </c>
    </row>
    <row r="491" spans="1:14">
      <c r="A491" s="70"/>
      <c r="B491" s="422"/>
      <c r="C491" s="422"/>
      <c r="D491" t="s">
        <v>14</v>
      </c>
      <c r="E491" s="2">
        <v>60</v>
      </c>
      <c r="G491" s="2">
        <f t="shared" si="7"/>
        <v>322.00000000000006</v>
      </c>
    </row>
    <row r="492" spans="1:14">
      <c r="A492" s="70"/>
      <c r="B492" s="422"/>
      <c r="C492" s="422"/>
      <c r="D492" t="s">
        <v>15</v>
      </c>
      <c r="E492" s="2">
        <v>5</v>
      </c>
      <c r="G492" s="2">
        <f t="shared" si="7"/>
        <v>327.00000000000006</v>
      </c>
    </row>
    <row r="493" spans="1:14">
      <c r="A493" s="70"/>
      <c r="B493" s="422"/>
      <c r="C493" s="422"/>
      <c r="D493" t="s">
        <v>42</v>
      </c>
      <c r="E493" s="2">
        <v>10</v>
      </c>
      <c r="G493" s="2">
        <f t="shared" si="7"/>
        <v>337.00000000000006</v>
      </c>
    </row>
    <row r="494" spans="1:14">
      <c r="A494" s="70">
        <v>44530</v>
      </c>
      <c r="B494" s="422" t="s">
        <v>69</v>
      </c>
      <c r="C494" s="422" t="s">
        <v>26</v>
      </c>
      <c r="D494" t="s">
        <v>14</v>
      </c>
      <c r="F494" s="2">
        <v>60</v>
      </c>
      <c r="G494" s="2">
        <f t="shared" si="7"/>
        <v>277.00000000000006</v>
      </c>
    </row>
    <row r="495" spans="1:14">
      <c r="A495" s="70">
        <v>44530</v>
      </c>
      <c r="B495" s="422" t="s">
        <v>69</v>
      </c>
      <c r="C495" s="422" t="s">
        <v>26</v>
      </c>
      <c r="D495" t="s">
        <v>15</v>
      </c>
      <c r="F495" s="2">
        <v>5</v>
      </c>
      <c r="G495" s="2">
        <f t="shared" si="7"/>
        <v>272.00000000000006</v>
      </c>
    </row>
    <row r="496" spans="1:14">
      <c r="A496" s="70">
        <v>44620</v>
      </c>
      <c r="B496" s="422">
        <v>24332</v>
      </c>
      <c r="C496" s="422" t="s">
        <v>26</v>
      </c>
      <c r="D496" t="s">
        <v>12</v>
      </c>
      <c r="F496" s="2">
        <v>255</v>
      </c>
      <c r="G496" s="2">
        <f t="shared" si="7"/>
        <v>17.000000000000057</v>
      </c>
    </row>
    <row r="497" spans="1:7">
      <c r="A497" s="70">
        <v>44620</v>
      </c>
      <c r="B497" s="422">
        <v>24332</v>
      </c>
      <c r="C497" s="422" t="s">
        <v>26</v>
      </c>
      <c r="D497" t="s">
        <v>13</v>
      </c>
      <c r="F497" s="2">
        <v>7</v>
      </c>
      <c r="G497" s="2">
        <f t="shared" si="7"/>
        <v>10.000000000000057</v>
      </c>
    </row>
    <row r="498" spans="1:7">
      <c r="A498" s="70">
        <v>44649</v>
      </c>
      <c r="B498" s="422">
        <v>24727</v>
      </c>
      <c r="C498" s="422" t="s">
        <v>26</v>
      </c>
      <c r="D498" t="s">
        <v>42</v>
      </c>
      <c r="F498" s="2">
        <v>10</v>
      </c>
      <c r="G498" s="2">
        <f t="shared" si="7"/>
        <v>5.6843418860808015E-14</v>
      </c>
    </row>
    <row r="499" spans="1:7">
      <c r="A499" s="81">
        <v>44561</v>
      </c>
      <c r="B499" s="421" t="s">
        <v>10</v>
      </c>
      <c r="C499" s="421" t="s">
        <v>27</v>
      </c>
      <c r="D499" t="s">
        <v>12</v>
      </c>
      <c r="E499" s="2">
        <v>267.7</v>
      </c>
      <c r="G499" s="2">
        <f t="shared" si="7"/>
        <v>267.70000000000005</v>
      </c>
    </row>
    <row r="500" spans="1:7">
      <c r="A500" s="70"/>
      <c r="B500" s="422"/>
      <c r="C500" s="422"/>
      <c r="D500" t="s">
        <v>13</v>
      </c>
      <c r="E500" s="2">
        <v>6.2</v>
      </c>
      <c r="G500" s="2">
        <f t="shared" si="7"/>
        <v>273.90000000000003</v>
      </c>
    </row>
    <row r="501" spans="1:7">
      <c r="A501" s="70"/>
      <c r="B501" s="422"/>
      <c r="C501" s="422"/>
      <c r="D501" t="s">
        <v>14</v>
      </c>
      <c r="E501" s="2">
        <v>60</v>
      </c>
      <c r="G501" s="2">
        <f t="shared" si="7"/>
        <v>333.90000000000003</v>
      </c>
    </row>
    <row r="502" spans="1:7">
      <c r="A502" s="70"/>
      <c r="B502" s="422"/>
      <c r="C502" s="422"/>
      <c r="D502" t="s">
        <v>15</v>
      </c>
      <c r="E502" s="2">
        <v>5</v>
      </c>
      <c r="G502" s="2">
        <f t="shared" si="7"/>
        <v>338.90000000000003</v>
      </c>
    </row>
    <row r="503" spans="1:7">
      <c r="A503" s="3">
        <v>44561</v>
      </c>
      <c r="B503" s="422" t="s">
        <v>76</v>
      </c>
      <c r="C503" s="422" t="s">
        <v>27</v>
      </c>
      <c r="D503" t="s">
        <v>14</v>
      </c>
      <c r="F503" s="2">
        <v>60</v>
      </c>
      <c r="G503" s="2">
        <f t="shared" si="7"/>
        <v>278.90000000000003</v>
      </c>
    </row>
    <row r="504" spans="1:7">
      <c r="A504" s="3">
        <v>44561</v>
      </c>
      <c r="B504" s="422" t="s">
        <v>76</v>
      </c>
      <c r="C504" s="422" t="s">
        <v>27</v>
      </c>
      <c r="D504" t="s">
        <v>15</v>
      </c>
      <c r="F504" s="2">
        <v>5</v>
      </c>
      <c r="G504" s="2">
        <f t="shared" si="7"/>
        <v>273.90000000000003</v>
      </c>
    </row>
    <row r="505" spans="1:7">
      <c r="A505" s="70">
        <v>44620</v>
      </c>
      <c r="B505" s="422">
        <v>24332</v>
      </c>
      <c r="C505" s="422" t="s">
        <v>27</v>
      </c>
      <c r="D505" t="s">
        <v>12</v>
      </c>
      <c r="F505" s="2">
        <v>267.7</v>
      </c>
      <c r="G505" s="2">
        <f t="shared" si="7"/>
        <v>6.2000000000000455</v>
      </c>
    </row>
    <row r="506" spans="1:7">
      <c r="A506" s="70">
        <v>44620</v>
      </c>
      <c r="B506" s="422">
        <v>24332</v>
      </c>
      <c r="C506" s="422" t="s">
        <v>27</v>
      </c>
      <c r="D506" t="s">
        <v>13</v>
      </c>
      <c r="F506" s="2">
        <v>6.2</v>
      </c>
      <c r="G506" s="2">
        <f t="shared" si="7"/>
        <v>4.5297099404706387E-14</v>
      </c>
    </row>
    <row r="507" spans="1:7">
      <c r="A507" s="31">
        <v>44592</v>
      </c>
      <c r="B507" s="421" t="s">
        <v>10</v>
      </c>
      <c r="C507" s="421" t="s">
        <v>11</v>
      </c>
      <c r="D507" t="s">
        <v>12</v>
      </c>
      <c r="E507" s="2">
        <v>283.10000000000002</v>
      </c>
      <c r="G507" s="2">
        <f t="shared" si="7"/>
        <v>283.10000000000008</v>
      </c>
    </row>
    <row r="508" spans="1:7">
      <c r="B508" s="422"/>
      <c r="C508" s="422"/>
      <c r="D508" t="s">
        <v>13</v>
      </c>
      <c r="E508" s="2">
        <v>7</v>
      </c>
      <c r="G508" s="2">
        <f t="shared" si="7"/>
        <v>290.10000000000008</v>
      </c>
    </row>
    <row r="509" spans="1:7">
      <c r="B509" s="422"/>
      <c r="C509" s="422"/>
      <c r="D509" t="s">
        <v>14</v>
      </c>
      <c r="E509" s="2">
        <v>60</v>
      </c>
      <c r="G509" s="2">
        <f t="shared" si="7"/>
        <v>350.10000000000008</v>
      </c>
    </row>
    <row r="510" spans="1:7">
      <c r="B510" s="422"/>
      <c r="C510" s="422"/>
      <c r="D510" t="s">
        <v>15</v>
      </c>
      <c r="E510" s="2">
        <v>5</v>
      </c>
      <c r="G510" s="2">
        <f t="shared" si="7"/>
        <v>355.10000000000008</v>
      </c>
    </row>
    <row r="511" spans="1:7">
      <c r="A511" s="3">
        <v>44592</v>
      </c>
      <c r="B511" s="422" t="s">
        <v>77</v>
      </c>
      <c r="C511" s="422" t="s">
        <v>11</v>
      </c>
      <c r="D511" t="s">
        <v>14</v>
      </c>
      <c r="F511" s="2">
        <v>60</v>
      </c>
      <c r="G511" s="2">
        <f t="shared" si="7"/>
        <v>295.10000000000008</v>
      </c>
    </row>
    <row r="512" spans="1:7">
      <c r="A512" s="3">
        <v>44592</v>
      </c>
      <c r="B512" s="422" t="s">
        <v>77</v>
      </c>
      <c r="C512" s="422" t="s">
        <v>11</v>
      </c>
      <c r="D512" t="s">
        <v>15</v>
      </c>
      <c r="F512" s="2">
        <v>5</v>
      </c>
      <c r="G512" s="2">
        <f t="shared" si="7"/>
        <v>290.10000000000008</v>
      </c>
    </row>
    <row r="513" spans="1:7">
      <c r="A513" s="3">
        <v>44620</v>
      </c>
      <c r="B513" s="422">
        <v>24335</v>
      </c>
      <c r="C513" s="422" t="s">
        <v>11</v>
      </c>
      <c r="D513" t="s">
        <v>12</v>
      </c>
      <c r="F513" s="2">
        <v>283.10000000000002</v>
      </c>
      <c r="G513" s="2">
        <f t="shared" si="7"/>
        <v>7.0000000000000568</v>
      </c>
    </row>
    <row r="514" spans="1:7">
      <c r="A514" s="3">
        <v>44620</v>
      </c>
      <c r="B514" s="422">
        <v>24335</v>
      </c>
      <c r="C514" s="422" t="s">
        <v>11</v>
      </c>
      <c r="D514" t="s">
        <v>13</v>
      </c>
      <c r="F514" s="2">
        <v>7</v>
      </c>
      <c r="G514" s="2">
        <f t="shared" si="7"/>
        <v>5.6843418860808015E-14</v>
      </c>
    </row>
    <row r="515" spans="1:7">
      <c r="A515" s="31">
        <v>44620</v>
      </c>
      <c r="B515" s="421" t="s">
        <v>10</v>
      </c>
      <c r="C515" s="421" t="s">
        <v>17</v>
      </c>
      <c r="D515" t="s">
        <v>12</v>
      </c>
      <c r="E515" s="2">
        <v>278.7</v>
      </c>
      <c r="G515" s="2">
        <f t="shared" si="7"/>
        <v>278.70000000000005</v>
      </c>
    </row>
    <row r="516" spans="1:7">
      <c r="B516" s="422"/>
      <c r="C516" s="422"/>
      <c r="D516" t="s">
        <v>13</v>
      </c>
      <c r="E516" s="2">
        <v>6.7</v>
      </c>
      <c r="G516" s="2">
        <f t="shared" si="7"/>
        <v>285.40000000000003</v>
      </c>
    </row>
    <row r="517" spans="1:7">
      <c r="B517" s="422"/>
      <c r="C517" s="422"/>
      <c r="D517" t="s">
        <v>14</v>
      </c>
      <c r="E517" s="2">
        <v>56</v>
      </c>
      <c r="G517" s="2">
        <f t="shared" si="7"/>
        <v>341.40000000000003</v>
      </c>
    </row>
    <row r="518" spans="1:7">
      <c r="B518" s="422"/>
      <c r="C518" s="422"/>
      <c r="D518" t="s">
        <v>15</v>
      </c>
      <c r="E518" s="2">
        <v>5</v>
      </c>
      <c r="G518" s="2">
        <f t="shared" si="7"/>
        <v>346.40000000000003</v>
      </c>
    </row>
    <row r="519" spans="1:7">
      <c r="A519" s="3">
        <v>44620</v>
      </c>
      <c r="B519" s="422" t="s">
        <v>78</v>
      </c>
      <c r="C519" s="422" t="s">
        <v>17</v>
      </c>
      <c r="D519" t="s">
        <v>14</v>
      </c>
      <c r="F519" s="2">
        <v>56</v>
      </c>
      <c r="G519" s="2">
        <f t="shared" si="7"/>
        <v>290.40000000000003</v>
      </c>
    </row>
    <row r="520" spans="1:7">
      <c r="A520" s="3">
        <v>44620</v>
      </c>
      <c r="B520" s="422" t="s">
        <v>78</v>
      </c>
      <c r="C520" s="422" t="s">
        <v>17</v>
      </c>
      <c r="D520" t="s">
        <v>15</v>
      </c>
      <c r="F520" s="2">
        <v>5</v>
      </c>
      <c r="G520" s="2">
        <f t="shared" si="7"/>
        <v>285.40000000000003</v>
      </c>
    </row>
    <row r="521" spans="1:7">
      <c r="A521" s="3">
        <v>44649</v>
      </c>
      <c r="B521" s="422">
        <v>24728</v>
      </c>
      <c r="C521" s="422" t="s">
        <v>17</v>
      </c>
      <c r="D521" t="s">
        <v>12</v>
      </c>
      <c r="F521" s="2">
        <v>278.7</v>
      </c>
      <c r="G521" s="2">
        <f t="shared" si="7"/>
        <v>6.7000000000000455</v>
      </c>
    </row>
    <row r="522" spans="1:7">
      <c r="A522" s="3">
        <v>44649</v>
      </c>
      <c r="B522" s="422">
        <v>24728</v>
      </c>
      <c r="C522" s="422" t="s">
        <v>17</v>
      </c>
      <c r="D522" t="s">
        <v>13</v>
      </c>
      <c r="F522" s="2">
        <v>6.7</v>
      </c>
      <c r="G522" s="2">
        <f t="shared" si="7"/>
        <v>4.5297099404706387E-14</v>
      </c>
    </row>
    <row r="523" spans="1:7">
      <c r="A523" s="31">
        <v>44651</v>
      </c>
      <c r="B523" s="421" t="s">
        <v>10</v>
      </c>
      <c r="C523" s="421" t="s">
        <v>18</v>
      </c>
      <c r="D523" t="s">
        <v>12</v>
      </c>
      <c r="E523" s="2">
        <v>276</v>
      </c>
      <c r="G523" s="2">
        <f t="shared" si="7"/>
        <v>276.00000000000006</v>
      </c>
    </row>
    <row r="524" spans="1:7">
      <c r="B524" s="422"/>
      <c r="C524" s="422"/>
      <c r="D524" t="s">
        <v>13</v>
      </c>
      <c r="E524" s="2">
        <v>3.9</v>
      </c>
      <c r="G524" s="2">
        <f t="shared" si="7"/>
        <v>279.90000000000003</v>
      </c>
    </row>
    <row r="525" spans="1:7">
      <c r="B525" s="422"/>
      <c r="C525" s="422"/>
      <c r="D525" t="s">
        <v>14</v>
      </c>
      <c r="E525" s="2">
        <v>60</v>
      </c>
      <c r="G525" s="2">
        <f t="shared" si="7"/>
        <v>339.90000000000003</v>
      </c>
    </row>
    <row r="526" spans="1:7">
      <c r="B526" s="422"/>
      <c r="C526" s="422"/>
      <c r="D526" t="s">
        <v>15</v>
      </c>
      <c r="E526" s="2">
        <v>5</v>
      </c>
      <c r="G526" s="2">
        <f t="shared" si="7"/>
        <v>344.90000000000003</v>
      </c>
    </row>
    <row r="527" spans="1:7">
      <c r="A527" s="3">
        <v>44658</v>
      </c>
      <c r="B527" s="422">
        <v>24770</v>
      </c>
      <c r="C527" s="422" t="s">
        <v>18</v>
      </c>
      <c r="D527" t="s">
        <v>14</v>
      </c>
      <c r="F527" s="2">
        <v>8</v>
      </c>
      <c r="G527" s="2">
        <f t="shared" si="7"/>
        <v>336.90000000000003</v>
      </c>
    </row>
    <row r="528" spans="1:7">
      <c r="A528" s="3">
        <v>44658</v>
      </c>
      <c r="B528" s="422">
        <v>24770</v>
      </c>
      <c r="C528" s="422" t="s">
        <v>18</v>
      </c>
      <c r="D528" t="s">
        <v>15</v>
      </c>
      <c r="F528" s="2">
        <v>5</v>
      </c>
      <c r="G528" s="2">
        <f t="shared" si="7"/>
        <v>331.90000000000003</v>
      </c>
    </row>
    <row r="529" spans="1:14">
      <c r="A529" s="3">
        <v>44651</v>
      </c>
      <c r="B529" s="422" t="s">
        <v>81</v>
      </c>
      <c r="C529" s="422" t="s">
        <v>18</v>
      </c>
      <c r="D529" t="s">
        <v>14</v>
      </c>
      <c r="F529" s="2">
        <v>52</v>
      </c>
      <c r="G529" s="2">
        <f t="shared" si="7"/>
        <v>279.90000000000003</v>
      </c>
    </row>
    <row r="530" spans="1:14">
      <c r="A530" s="3">
        <v>44683</v>
      </c>
      <c r="B530" s="422">
        <v>24809</v>
      </c>
      <c r="C530" s="422" t="s">
        <v>18</v>
      </c>
      <c r="D530" t="s">
        <v>12</v>
      </c>
      <c r="F530" s="2">
        <v>276</v>
      </c>
      <c r="G530" s="2">
        <f t="shared" si="7"/>
        <v>3.9000000000000341</v>
      </c>
    </row>
    <row r="531" spans="1:14">
      <c r="A531" s="3">
        <v>44683</v>
      </c>
      <c r="B531" s="422">
        <v>24809</v>
      </c>
      <c r="C531" s="422" t="s">
        <v>18</v>
      </c>
      <c r="D531" t="s">
        <v>13</v>
      </c>
      <c r="F531" s="2">
        <v>3.9</v>
      </c>
      <c r="G531" s="2">
        <f t="shared" si="7"/>
        <v>3.4194869158454821E-14</v>
      </c>
    </row>
    <row r="532" spans="1:14">
      <c r="A532" s="31">
        <v>44681</v>
      </c>
      <c r="B532" s="421" t="s">
        <v>10</v>
      </c>
      <c r="C532" s="421" t="s">
        <v>19</v>
      </c>
      <c r="D532" t="s">
        <v>12</v>
      </c>
      <c r="E532" s="2">
        <v>141.5</v>
      </c>
      <c r="G532" s="2">
        <f t="shared" si="7"/>
        <v>141.50000000000003</v>
      </c>
      <c r="K532" s="303"/>
    </row>
    <row r="533" spans="1:14">
      <c r="B533" s="422"/>
      <c r="C533" s="422"/>
      <c r="D533" t="s">
        <v>13</v>
      </c>
      <c r="E533" s="2">
        <v>20.5</v>
      </c>
      <c r="G533" s="2">
        <f t="shared" ref="G533:G598" si="8">+G532+E533-F533</f>
        <v>162.00000000000003</v>
      </c>
      <c r="K533" s="303"/>
    </row>
    <row r="534" spans="1:14">
      <c r="B534" s="422"/>
      <c r="C534" s="422"/>
      <c r="D534" t="s">
        <v>14</v>
      </c>
      <c r="E534" s="2">
        <v>60</v>
      </c>
      <c r="G534" s="2">
        <f t="shared" si="8"/>
        <v>222.00000000000003</v>
      </c>
    </row>
    <row r="535" spans="1:14">
      <c r="B535" s="422"/>
      <c r="C535" s="422"/>
      <c r="D535" t="s">
        <v>15</v>
      </c>
      <c r="E535" s="2">
        <v>5</v>
      </c>
      <c r="G535" s="2">
        <f t="shared" si="8"/>
        <v>227.00000000000003</v>
      </c>
    </row>
    <row r="536" spans="1:14">
      <c r="A536" s="3">
        <v>44681</v>
      </c>
      <c r="B536" s="422" t="s">
        <v>98</v>
      </c>
      <c r="C536" s="422" t="s">
        <v>19</v>
      </c>
      <c r="D536" t="s">
        <v>14</v>
      </c>
      <c r="F536" s="2">
        <v>26</v>
      </c>
      <c r="G536" s="2">
        <f t="shared" si="8"/>
        <v>201.00000000000003</v>
      </c>
      <c r="N536" s="73"/>
    </row>
    <row r="537" spans="1:14">
      <c r="A537" s="3">
        <v>44681</v>
      </c>
      <c r="B537" s="422" t="s">
        <v>98</v>
      </c>
      <c r="C537" s="422" t="s">
        <v>19</v>
      </c>
      <c r="D537" t="s">
        <v>15</v>
      </c>
      <c r="F537" s="2">
        <v>5</v>
      </c>
      <c r="G537" s="2">
        <f t="shared" si="8"/>
        <v>196.00000000000003</v>
      </c>
      <c r="N537" s="73"/>
    </row>
    <row r="538" spans="1:14">
      <c r="A538" s="3">
        <v>44701</v>
      </c>
      <c r="B538" s="422" t="s">
        <v>664</v>
      </c>
      <c r="C538" s="422" t="s">
        <v>19</v>
      </c>
      <c r="D538" t="s">
        <v>14</v>
      </c>
      <c r="F538" s="2">
        <v>34</v>
      </c>
      <c r="G538" s="2">
        <f t="shared" si="8"/>
        <v>162.00000000000003</v>
      </c>
    </row>
    <row r="539" spans="1:14">
      <c r="A539" s="3">
        <v>44711</v>
      </c>
      <c r="B539" s="422" t="s">
        <v>665</v>
      </c>
      <c r="C539" s="422" t="s">
        <v>19</v>
      </c>
      <c r="D539" t="s">
        <v>12</v>
      </c>
      <c r="F539" s="2">
        <v>141.5</v>
      </c>
      <c r="G539" s="2">
        <f t="shared" si="8"/>
        <v>20.500000000000028</v>
      </c>
      <c r="N539" s="73"/>
    </row>
    <row r="540" spans="1:14">
      <c r="A540" s="3">
        <v>44762</v>
      </c>
      <c r="B540" s="422" t="s">
        <v>666</v>
      </c>
      <c r="C540" s="422" t="s">
        <v>19</v>
      </c>
      <c r="D540" t="s">
        <v>13</v>
      </c>
      <c r="F540" s="2">
        <v>20.5</v>
      </c>
      <c r="G540" s="2">
        <f t="shared" si="8"/>
        <v>2.8421709430404007E-14</v>
      </c>
      <c r="N540" s="73"/>
    </row>
    <row r="541" spans="1:14">
      <c r="A541" s="31">
        <v>44712</v>
      </c>
      <c r="B541" s="421" t="s">
        <v>10</v>
      </c>
      <c r="C541" s="421" t="s">
        <v>20</v>
      </c>
      <c r="D541" t="s">
        <v>12</v>
      </c>
      <c r="E541" s="2">
        <v>276.7</v>
      </c>
      <c r="G541" s="2">
        <f t="shared" si="8"/>
        <v>276.70000000000005</v>
      </c>
      <c r="N541" s="73"/>
    </row>
    <row r="542" spans="1:14">
      <c r="B542" s="422"/>
      <c r="C542" s="422"/>
      <c r="D542" t="s">
        <v>13</v>
      </c>
      <c r="E542" s="2">
        <v>10.8</v>
      </c>
      <c r="G542" s="2">
        <f t="shared" si="8"/>
        <v>287.50000000000006</v>
      </c>
      <c r="I542" s="421" t="s">
        <v>19</v>
      </c>
      <c r="J542" t="s">
        <v>13</v>
      </c>
      <c r="K542" s="303">
        <v>20.5</v>
      </c>
    </row>
    <row r="543" spans="1:14">
      <c r="B543" s="422"/>
      <c r="C543" s="422"/>
      <c r="D543" t="s">
        <v>14</v>
      </c>
      <c r="E543" s="2">
        <v>60</v>
      </c>
      <c r="G543" s="2">
        <f t="shared" si="8"/>
        <v>347.50000000000006</v>
      </c>
      <c r="I543" s="421"/>
    </row>
    <row r="544" spans="1:14">
      <c r="B544" s="422"/>
      <c r="C544" s="422"/>
      <c r="D544" t="s">
        <v>15</v>
      </c>
      <c r="E544" s="2">
        <v>5</v>
      </c>
      <c r="G544" s="2">
        <f t="shared" si="8"/>
        <v>352.50000000000006</v>
      </c>
    </row>
    <row r="545" spans="1:7">
      <c r="A545" s="3">
        <v>44712</v>
      </c>
      <c r="B545" s="422" t="s">
        <v>84</v>
      </c>
      <c r="C545" s="422" t="s">
        <v>20</v>
      </c>
      <c r="D545" t="s">
        <v>14</v>
      </c>
      <c r="F545" s="2">
        <v>60</v>
      </c>
      <c r="G545" s="2">
        <f t="shared" si="8"/>
        <v>292.50000000000006</v>
      </c>
    </row>
    <row r="546" spans="1:7">
      <c r="A546" s="3">
        <v>44712</v>
      </c>
      <c r="B546" s="422" t="s">
        <v>84</v>
      </c>
      <c r="C546" s="422" t="s">
        <v>20</v>
      </c>
      <c r="D546" t="s">
        <v>15</v>
      </c>
      <c r="F546" s="2">
        <v>5</v>
      </c>
      <c r="G546" s="2">
        <f t="shared" si="8"/>
        <v>287.50000000000006</v>
      </c>
    </row>
    <row r="547" spans="1:7">
      <c r="A547" s="3">
        <v>44747</v>
      </c>
      <c r="B547" s="422" t="s">
        <v>667</v>
      </c>
      <c r="C547" s="422" t="s">
        <v>20</v>
      </c>
      <c r="D547" t="s">
        <v>12</v>
      </c>
      <c r="F547" s="2">
        <v>276.7</v>
      </c>
      <c r="G547" s="2">
        <f t="shared" si="8"/>
        <v>10.800000000000068</v>
      </c>
    </row>
    <row r="548" spans="1:7">
      <c r="A548" s="3">
        <v>44747</v>
      </c>
      <c r="B548" s="422" t="s">
        <v>667</v>
      </c>
      <c r="C548" s="422" t="s">
        <v>20</v>
      </c>
      <c r="D548" t="s">
        <v>13</v>
      </c>
      <c r="F548" s="2">
        <v>10.8</v>
      </c>
      <c r="G548" s="2">
        <f t="shared" si="8"/>
        <v>6.7501559897209518E-14</v>
      </c>
    </row>
    <row r="549" spans="1:7">
      <c r="A549" s="31">
        <v>44742</v>
      </c>
      <c r="B549" s="421" t="s">
        <v>10</v>
      </c>
      <c r="C549" s="421" t="s">
        <v>21</v>
      </c>
      <c r="D549" t="s">
        <v>12</v>
      </c>
      <c r="E549" s="2">
        <v>268</v>
      </c>
      <c r="G549" s="2">
        <f t="shared" si="8"/>
        <v>268.00000000000006</v>
      </c>
    </row>
    <row r="550" spans="1:7">
      <c r="B550" s="422"/>
      <c r="C550" s="422"/>
      <c r="D550" t="s">
        <v>13</v>
      </c>
      <c r="E550" s="2">
        <v>10.1</v>
      </c>
      <c r="G550" s="2">
        <f t="shared" si="8"/>
        <v>278.10000000000008</v>
      </c>
    </row>
    <row r="551" spans="1:7">
      <c r="B551" s="422"/>
      <c r="C551" s="422"/>
      <c r="D551" t="s">
        <v>14</v>
      </c>
      <c r="E551" s="2">
        <v>60</v>
      </c>
      <c r="G551" s="2">
        <f t="shared" si="8"/>
        <v>338.10000000000008</v>
      </c>
    </row>
    <row r="552" spans="1:7">
      <c r="B552" s="422"/>
      <c r="C552" s="422"/>
      <c r="D552" t="s">
        <v>15</v>
      </c>
      <c r="E552" s="2">
        <v>5</v>
      </c>
      <c r="G552" s="2">
        <f t="shared" si="8"/>
        <v>343.10000000000008</v>
      </c>
    </row>
    <row r="553" spans="1:7">
      <c r="A553" s="3">
        <v>44742</v>
      </c>
      <c r="B553" s="422" t="s">
        <v>86</v>
      </c>
      <c r="C553" s="422" t="s">
        <v>21</v>
      </c>
      <c r="D553" t="s">
        <v>14</v>
      </c>
      <c r="F553" s="2">
        <v>60</v>
      </c>
      <c r="G553" s="2">
        <f t="shared" si="8"/>
        <v>283.10000000000008</v>
      </c>
    </row>
    <row r="554" spans="1:7">
      <c r="A554" s="3">
        <v>44742</v>
      </c>
      <c r="B554" s="422" t="s">
        <v>86</v>
      </c>
      <c r="C554" s="422" t="s">
        <v>21</v>
      </c>
      <c r="D554" t="s">
        <v>15</v>
      </c>
      <c r="F554" s="2">
        <v>5</v>
      </c>
      <c r="G554" s="2">
        <f t="shared" si="8"/>
        <v>278.10000000000008</v>
      </c>
    </row>
    <row r="555" spans="1:7">
      <c r="A555" s="3">
        <v>44790</v>
      </c>
      <c r="B555" s="422">
        <v>25201</v>
      </c>
      <c r="C555" s="422" t="s">
        <v>21</v>
      </c>
      <c r="D555" t="s">
        <v>12</v>
      </c>
      <c r="F555" s="2">
        <v>268</v>
      </c>
      <c r="G555" s="2">
        <f t="shared" si="8"/>
        <v>10.10000000000008</v>
      </c>
    </row>
    <row r="556" spans="1:7">
      <c r="A556" s="3">
        <v>44790</v>
      </c>
      <c r="B556" s="422">
        <v>25201</v>
      </c>
      <c r="C556" s="422" t="s">
        <v>21</v>
      </c>
      <c r="D556" t="s">
        <v>13</v>
      </c>
      <c r="F556" s="2">
        <v>10.1</v>
      </c>
      <c r="G556" s="2">
        <f t="shared" si="8"/>
        <v>7.9936057773011271E-14</v>
      </c>
    </row>
    <row r="557" spans="1:7">
      <c r="A557" s="31">
        <v>44773</v>
      </c>
      <c r="B557" s="421" t="s">
        <v>10</v>
      </c>
      <c r="C557" s="421" t="s">
        <v>22</v>
      </c>
      <c r="D557" t="s">
        <v>12</v>
      </c>
      <c r="E557" s="2">
        <v>265.3</v>
      </c>
      <c r="G557" s="2">
        <f t="shared" si="8"/>
        <v>265.30000000000007</v>
      </c>
    </row>
    <row r="558" spans="1:7">
      <c r="B558" s="422"/>
      <c r="C558" s="422"/>
      <c r="D558" t="s">
        <v>13</v>
      </c>
      <c r="E558" s="2">
        <v>11.4</v>
      </c>
      <c r="G558" s="2">
        <f t="shared" si="8"/>
        <v>276.70000000000005</v>
      </c>
    </row>
    <row r="559" spans="1:7">
      <c r="B559" s="422"/>
      <c r="C559" s="422"/>
      <c r="D559" t="s">
        <v>14</v>
      </c>
      <c r="E559" s="2">
        <v>60</v>
      </c>
      <c r="G559" s="2">
        <f t="shared" si="8"/>
        <v>336.70000000000005</v>
      </c>
    </row>
    <row r="560" spans="1:7">
      <c r="B560" s="422"/>
      <c r="C560" s="422"/>
      <c r="D560" t="s">
        <v>15</v>
      </c>
      <c r="E560" s="2">
        <v>5</v>
      </c>
      <c r="G560" s="2">
        <f t="shared" si="8"/>
        <v>341.70000000000005</v>
      </c>
    </row>
    <row r="561" spans="1:15">
      <c r="A561" s="55">
        <v>44773</v>
      </c>
      <c r="B561" s="422" t="s">
        <v>87</v>
      </c>
      <c r="C561" s="422" t="s">
        <v>22</v>
      </c>
      <c r="D561" t="s">
        <v>14</v>
      </c>
      <c r="F561" s="2">
        <v>60</v>
      </c>
      <c r="G561" s="2">
        <f t="shared" si="8"/>
        <v>281.70000000000005</v>
      </c>
    </row>
    <row r="562" spans="1:15">
      <c r="A562" s="55">
        <v>44773</v>
      </c>
      <c r="B562" s="422" t="s">
        <v>87</v>
      </c>
      <c r="C562" s="422" t="s">
        <v>22</v>
      </c>
      <c r="D562" t="s">
        <v>15</v>
      </c>
      <c r="F562" s="2">
        <v>5</v>
      </c>
      <c r="G562" s="2">
        <f t="shared" si="8"/>
        <v>276.70000000000005</v>
      </c>
    </row>
    <row r="563" spans="1:15">
      <c r="A563" s="3">
        <v>44791</v>
      </c>
      <c r="B563" s="422">
        <v>25203</v>
      </c>
      <c r="C563" s="422" t="s">
        <v>22</v>
      </c>
      <c r="D563" t="s">
        <v>12</v>
      </c>
      <c r="F563" s="2">
        <v>265.3</v>
      </c>
      <c r="G563" s="2">
        <f t="shared" si="8"/>
        <v>11.400000000000034</v>
      </c>
    </row>
    <row r="564" spans="1:15">
      <c r="A564" s="3">
        <v>44791</v>
      </c>
      <c r="B564" s="422">
        <v>25203</v>
      </c>
      <c r="C564" s="422" t="s">
        <v>22</v>
      </c>
      <c r="D564" t="s">
        <v>13</v>
      </c>
      <c r="F564" s="2">
        <v>11.4</v>
      </c>
      <c r="G564" s="2">
        <f t="shared" si="8"/>
        <v>3.3750779948604759E-14</v>
      </c>
    </row>
    <row r="565" spans="1:15">
      <c r="A565" s="31">
        <v>44804</v>
      </c>
      <c r="B565" s="421" t="s">
        <v>10</v>
      </c>
      <c r="C565" s="421" t="s">
        <v>23</v>
      </c>
      <c r="D565" t="s">
        <v>12</v>
      </c>
      <c r="E565" s="2">
        <v>265.3</v>
      </c>
      <c r="G565" s="2">
        <f t="shared" si="8"/>
        <v>265.30000000000007</v>
      </c>
    </row>
    <row r="566" spans="1:15">
      <c r="B566" s="422"/>
      <c r="C566" s="422"/>
      <c r="D566" t="s">
        <v>13</v>
      </c>
      <c r="E566" s="2">
        <v>10.4</v>
      </c>
      <c r="G566" s="2">
        <f t="shared" si="8"/>
        <v>275.70000000000005</v>
      </c>
      <c r="J566" s="28"/>
    </row>
    <row r="567" spans="1:15">
      <c r="B567" s="422"/>
      <c r="C567" s="422"/>
      <c r="D567" t="s">
        <v>14</v>
      </c>
      <c r="E567" s="2">
        <v>60</v>
      </c>
      <c r="G567" s="2">
        <f t="shared" si="8"/>
        <v>335.70000000000005</v>
      </c>
    </row>
    <row r="568" spans="1:15">
      <c r="B568" s="422"/>
      <c r="C568" s="422"/>
      <c r="D568" t="s">
        <v>15</v>
      </c>
      <c r="E568" s="2">
        <v>5</v>
      </c>
      <c r="G568" s="2">
        <f t="shared" si="8"/>
        <v>340.70000000000005</v>
      </c>
    </row>
    <row r="569" spans="1:15">
      <c r="A569" s="3">
        <v>44804</v>
      </c>
      <c r="B569" s="422" t="s">
        <v>88</v>
      </c>
      <c r="C569" s="422" t="s">
        <v>23</v>
      </c>
      <c r="D569" t="s">
        <v>14</v>
      </c>
      <c r="F569" s="2">
        <v>60</v>
      </c>
      <c r="G569" s="2">
        <f t="shared" si="8"/>
        <v>280.70000000000005</v>
      </c>
    </row>
    <row r="570" spans="1:15">
      <c r="A570" s="3">
        <v>44804</v>
      </c>
      <c r="B570" s="422" t="s">
        <v>88</v>
      </c>
      <c r="C570" s="422" t="s">
        <v>23</v>
      </c>
      <c r="D570" t="s">
        <v>15</v>
      </c>
      <c r="F570" s="2">
        <v>5</v>
      </c>
      <c r="G570" s="2">
        <f t="shared" si="8"/>
        <v>275.70000000000005</v>
      </c>
    </row>
    <row r="571" spans="1:15">
      <c r="A571" s="3">
        <v>44853</v>
      </c>
      <c r="B571" s="422" t="s">
        <v>668</v>
      </c>
      <c r="C571" s="422" t="s">
        <v>23</v>
      </c>
      <c r="D571" t="s">
        <v>12</v>
      </c>
      <c r="F571" s="2">
        <v>265.3</v>
      </c>
      <c r="G571" s="2">
        <f t="shared" si="8"/>
        <v>10.400000000000034</v>
      </c>
    </row>
    <row r="572" spans="1:15">
      <c r="A572" s="3">
        <v>44853</v>
      </c>
      <c r="B572" s="422" t="s">
        <v>668</v>
      </c>
      <c r="C572" s="422" t="s">
        <v>23</v>
      </c>
      <c r="D572" t="s">
        <v>13</v>
      </c>
      <c r="F572" s="2">
        <v>10.4</v>
      </c>
      <c r="G572" s="2">
        <f t="shared" si="8"/>
        <v>3.3750779948604759E-14</v>
      </c>
    </row>
    <row r="573" spans="1:15">
      <c r="A573" s="81">
        <v>44834</v>
      </c>
      <c r="B573" s="421" t="s">
        <v>10</v>
      </c>
      <c r="C573" s="421" t="s">
        <v>41</v>
      </c>
      <c r="D573" t="s">
        <v>12</v>
      </c>
      <c r="E573" s="2">
        <v>312.5</v>
      </c>
      <c r="G573" s="2">
        <f t="shared" si="8"/>
        <v>312.50000000000006</v>
      </c>
      <c r="J573" s="421"/>
      <c r="L573" s="2"/>
      <c r="O573" s="28"/>
    </row>
    <row r="574" spans="1:15">
      <c r="A574" s="70"/>
      <c r="B574" s="422"/>
      <c r="C574" s="422"/>
      <c r="D574" t="s">
        <v>13</v>
      </c>
      <c r="E574" s="2">
        <v>15</v>
      </c>
      <c r="G574" s="2">
        <f t="shared" si="8"/>
        <v>327.50000000000006</v>
      </c>
      <c r="J574" s="422"/>
      <c r="L574" s="2"/>
    </row>
    <row r="575" spans="1:15">
      <c r="A575" s="70"/>
      <c r="B575" s="422"/>
      <c r="C575" s="422"/>
      <c r="D575" t="s">
        <v>14</v>
      </c>
      <c r="E575" s="2">
        <v>60</v>
      </c>
      <c r="G575" s="2">
        <f t="shared" si="8"/>
        <v>387.50000000000006</v>
      </c>
      <c r="J575" s="421"/>
      <c r="L575" s="2"/>
      <c r="N575" s="28"/>
    </row>
    <row r="576" spans="1:15">
      <c r="A576" s="70"/>
      <c r="B576" s="422"/>
      <c r="C576" s="422"/>
      <c r="D576" t="s">
        <v>15</v>
      </c>
      <c r="E576" s="2">
        <v>5</v>
      </c>
      <c r="G576" s="2">
        <f t="shared" si="8"/>
        <v>392.50000000000006</v>
      </c>
      <c r="J576" s="425"/>
      <c r="L576" s="2"/>
    </row>
    <row r="577" spans="1:12">
      <c r="A577" s="70">
        <v>44834</v>
      </c>
      <c r="B577" s="422" t="s">
        <v>91</v>
      </c>
      <c r="C577" s="422" t="s">
        <v>41</v>
      </c>
      <c r="D577" t="s">
        <v>14</v>
      </c>
      <c r="F577" s="2">
        <v>60</v>
      </c>
      <c r="G577" s="2">
        <f t="shared" si="8"/>
        <v>332.50000000000006</v>
      </c>
    </row>
    <row r="578" spans="1:12">
      <c r="A578" s="70">
        <v>44834</v>
      </c>
      <c r="B578" s="422" t="s">
        <v>91</v>
      </c>
      <c r="C578" s="422" t="s">
        <v>41</v>
      </c>
      <c r="D578" t="s">
        <v>15</v>
      </c>
      <c r="F578" s="2">
        <v>5</v>
      </c>
      <c r="G578" s="2">
        <f t="shared" si="8"/>
        <v>327.50000000000006</v>
      </c>
      <c r="J578" s="189" t="s">
        <v>669</v>
      </c>
      <c r="K578" s="304">
        <v>10</v>
      </c>
      <c r="L578" s="5"/>
    </row>
    <row r="579" spans="1:12">
      <c r="A579" s="70">
        <v>44894</v>
      </c>
      <c r="B579" s="422" t="s">
        <v>670</v>
      </c>
      <c r="C579" s="422" t="s">
        <v>41</v>
      </c>
      <c r="D579" t="s">
        <v>12</v>
      </c>
      <c r="F579" s="2">
        <v>312.5</v>
      </c>
      <c r="G579" s="2">
        <f t="shared" si="8"/>
        <v>15.000000000000057</v>
      </c>
      <c r="J579" s="153" t="s">
        <v>671</v>
      </c>
      <c r="K579" s="305">
        <v>16</v>
      </c>
      <c r="L579" s="5"/>
    </row>
    <row r="580" spans="1:12">
      <c r="A580" s="70">
        <v>44894</v>
      </c>
      <c r="B580" s="422" t="s">
        <v>670</v>
      </c>
      <c r="C580" s="422" t="s">
        <v>41</v>
      </c>
      <c r="D580" t="s">
        <v>13</v>
      </c>
      <c r="F580" s="2">
        <v>15</v>
      </c>
      <c r="G580" s="2">
        <f t="shared" si="8"/>
        <v>5.6843418860808015E-14</v>
      </c>
      <c r="J580" s="153" t="s">
        <v>672</v>
      </c>
      <c r="K580" s="305">
        <v>6</v>
      </c>
      <c r="L580" s="5"/>
    </row>
    <row r="581" spans="1:12">
      <c r="A581" s="31">
        <v>44865</v>
      </c>
      <c r="B581" s="421" t="s">
        <v>10</v>
      </c>
      <c r="C581" s="421" t="s">
        <v>25</v>
      </c>
      <c r="D581" t="s">
        <v>12</v>
      </c>
      <c r="E581" s="2">
        <v>315.39999999999998</v>
      </c>
      <c r="G581" s="2">
        <f t="shared" si="8"/>
        <v>315.40000000000003</v>
      </c>
      <c r="J581" s="153" t="s">
        <v>673</v>
      </c>
      <c r="K581" s="305">
        <v>20</v>
      </c>
    </row>
    <row r="582" spans="1:12">
      <c r="A582" s="54"/>
      <c r="B582" s="425"/>
      <c r="C582" s="425"/>
      <c r="D582" t="s">
        <v>13</v>
      </c>
      <c r="E582" s="2">
        <v>13</v>
      </c>
      <c r="G582" s="2">
        <f t="shared" si="8"/>
        <v>328.40000000000003</v>
      </c>
      <c r="J582" s="153" t="s">
        <v>674</v>
      </c>
      <c r="K582" s="305">
        <v>15</v>
      </c>
    </row>
    <row r="583" spans="1:12">
      <c r="A583" s="54"/>
      <c r="B583" s="425"/>
      <c r="C583" s="425"/>
      <c r="D583" t="s">
        <v>14</v>
      </c>
      <c r="E583" s="2">
        <v>60</v>
      </c>
      <c r="G583" s="2">
        <f t="shared" si="8"/>
        <v>388.40000000000003</v>
      </c>
      <c r="J583" s="153" t="s">
        <v>675</v>
      </c>
      <c r="K583" s="305">
        <v>90</v>
      </c>
    </row>
    <row r="584" spans="1:12">
      <c r="A584" s="54"/>
      <c r="B584" s="425"/>
      <c r="C584" s="425"/>
      <c r="D584" t="s">
        <v>15</v>
      </c>
      <c r="E584" s="2">
        <v>5</v>
      </c>
      <c r="G584" s="2">
        <f t="shared" si="8"/>
        <v>393.40000000000003</v>
      </c>
      <c r="J584" s="153" t="s">
        <v>676</v>
      </c>
      <c r="K584" s="305">
        <v>150</v>
      </c>
    </row>
    <row r="585" spans="1:12">
      <c r="A585" s="3">
        <v>44865</v>
      </c>
      <c r="B585" s="422" t="s">
        <v>75</v>
      </c>
      <c r="C585" s="422" t="s">
        <v>25</v>
      </c>
      <c r="D585" t="s">
        <v>14</v>
      </c>
      <c r="F585" s="2">
        <v>60</v>
      </c>
      <c r="G585" s="2">
        <f t="shared" si="8"/>
        <v>333.40000000000003</v>
      </c>
      <c r="J585" s="153" t="s">
        <v>677</v>
      </c>
      <c r="K585" s="305">
        <v>20</v>
      </c>
    </row>
    <row r="586" spans="1:12">
      <c r="A586" s="3">
        <v>44865</v>
      </c>
      <c r="B586" s="422" t="s">
        <v>75</v>
      </c>
      <c r="C586" s="422" t="s">
        <v>25</v>
      </c>
      <c r="D586" t="s">
        <v>15</v>
      </c>
      <c r="F586" s="2">
        <v>5</v>
      </c>
      <c r="G586" s="2">
        <f t="shared" si="8"/>
        <v>328.40000000000003</v>
      </c>
      <c r="K586" s="137">
        <f>SUM(K578:K585)</f>
        <v>327</v>
      </c>
    </row>
    <row r="587" spans="1:12">
      <c r="A587" s="70">
        <v>44894</v>
      </c>
      <c r="B587" s="422" t="s">
        <v>670</v>
      </c>
      <c r="C587" s="422" t="s">
        <v>25</v>
      </c>
      <c r="D587" t="s">
        <v>12</v>
      </c>
      <c r="F587" s="2">
        <v>315.39999999999998</v>
      </c>
      <c r="G587" s="2">
        <f t="shared" si="8"/>
        <v>13.000000000000057</v>
      </c>
      <c r="I587">
        <v>337</v>
      </c>
      <c r="J587" s="9" t="s">
        <v>678</v>
      </c>
      <c r="K587" s="137">
        <v>10</v>
      </c>
    </row>
    <row r="588" spans="1:12">
      <c r="A588" s="70">
        <v>44894</v>
      </c>
      <c r="B588" s="422" t="s">
        <v>670</v>
      </c>
      <c r="C588" s="422" t="s">
        <v>25</v>
      </c>
      <c r="D588" t="s">
        <v>13</v>
      </c>
      <c r="F588" s="2">
        <v>13</v>
      </c>
      <c r="G588" s="2">
        <f t="shared" si="8"/>
        <v>5.6843418860808015E-14</v>
      </c>
      <c r="I588" s="28">
        <f>E589-I587</f>
        <v>61.600000000000023</v>
      </c>
      <c r="J588" s="9" t="s">
        <v>679</v>
      </c>
      <c r="K588" s="137">
        <v>118.6</v>
      </c>
    </row>
    <row r="589" spans="1:12">
      <c r="A589" s="81">
        <v>44895</v>
      </c>
      <c r="B589" s="421" t="s">
        <v>10</v>
      </c>
      <c r="C589" s="421" t="s">
        <v>26</v>
      </c>
      <c r="D589" t="s">
        <v>12</v>
      </c>
      <c r="E589" s="2">
        <v>398.6</v>
      </c>
      <c r="G589" s="2">
        <f t="shared" si="8"/>
        <v>398.60000000000008</v>
      </c>
      <c r="K589" s="138">
        <f>SUM(K586:K588)</f>
        <v>455.6</v>
      </c>
    </row>
    <row r="590" spans="1:12">
      <c r="A590" s="70"/>
      <c r="B590" s="422"/>
      <c r="C590" s="422"/>
      <c r="D590" t="s">
        <v>13</v>
      </c>
      <c r="E590" s="2">
        <v>17.100000000000001</v>
      </c>
      <c r="G590" s="2">
        <f t="shared" si="8"/>
        <v>415.7000000000001</v>
      </c>
    </row>
    <row r="591" spans="1:12">
      <c r="A591" s="70"/>
      <c r="B591" s="422"/>
      <c r="C591" s="422"/>
      <c r="D591" t="s">
        <v>14</v>
      </c>
      <c r="E591" s="2">
        <v>60</v>
      </c>
      <c r="G591" s="2">
        <f t="shared" si="8"/>
        <v>475.7000000000001</v>
      </c>
    </row>
    <row r="592" spans="1:12">
      <c r="A592" s="70"/>
      <c r="B592" s="422"/>
      <c r="C592" s="422"/>
      <c r="D592" t="s">
        <v>15</v>
      </c>
      <c r="E592" s="2">
        <v>5</v>
      </c>
      <c r="G592" s="2">
        <f t="shared" si="8"/>
        <v>480.7000000000001</v>
      </c>
    </row>
    <row r="593" spans="1:12">
      <c r="A593" s="3">
        <v>44895</v>
      </c>
      <c r="B593" s="422" t="s">
        <v>93</v>
      </c>
      <c r="C593" s="422" t="s">
        <v>26</v>
      </c>
      <c r="D593" t="s">
        <v>14</v>
      </c>
      <c r="F593" s="2">
        <v>60</v>
      </c>
      <c r="G593" s="2">
        <f t="shared" si="8"/>
        <v>420.7000000000001</v>
      </c>
    </row>
    <row r="594" spans="1:12">
      <c r="A594" s="3">
        <v>44895</v>
      </c>
      <c r="B594" s="422" t="s">
        <v>93</v>
      </c>
      <c r="C594" s="422" t="s">
        <v>26</v>
      </c>
      <c r="D594" t="s">
        <v>15</v>
      </c>
      <c r="E594" s="5"/>
      <c r="F594" s="23">
        <v>5</v>
      </c>
      <c r="G594" s="2">
        <f t="shared" si="8"/>
        <v>415.7000000000001</v>
      </c>
      <c r="J594" s="440" t="s">
        <v>680</v>
      </c>
      <c r="K594" s="440"/>
      <c r="L594" s="440"/>
    </row>
    <row r="595" spans="1:12">
      <c r="A595" s="3">
        <v>44957</v>
      </c>
      <c r="B595" s="422" t="s">
        <v>681</v>
      </c>
      <c r="C595" s="422" t="s">
        <v>26</v>
      </c>
      <c r="D595" t="s">
        <v>12</v>
      </c>
      <c r="E595" s="5"/>
      <c r="F595" s="2">
        <v>398.6</v>
      </c>
      <c r="G595" s="2">
        <f t="shared" si="8"/>
        <v>17.10000000000008</v>
      </c>
      <c r="J595" s="422"/>
      <c r="L595" s="422"/>
    </row>
    <row r="596" spans="1:12">
      <c r="A596" s="3">
        <v>44957</v>
      </c>
      <c r="B596" s="422" t="s">
        <v>681</v>
      </c>
      <c r="C596" s="422" t="s">
        <v>26</v>
      </c>
      <c r="D596" t="s">
        <v>13</v>
      </c>
      <c r="E596" s="5"/>
      <c r="F596" s="2">
        <v>17.100000000000001</v>
      </c>
      <c r="G596" s="2">
        <f t="shared" si="8"/>
        <v>7.815970093361102E-14</v>
      </c>
      <c r="J596" s="422"/>
      <c r="L596" s="422"/>
    </row>
    <row r="597" spans="1:12">
      <c r="A597" s="81">
        <v>44926</v>
      </c>
      <c r="B597" s="421" t="s">
        <v>10</v>
      </c>
      <c r="C597" s="421" t="s">
        <v>27</v>
      </c>
      <c r="D597" t="s">
        <v>12</v>
      </c>
      <c r="E597" s="2">
        <v>455.6</v>
      </c>
      <c r="G597" s="2">
        <f t="shared" si="8"/>
        <v>455.60000000000008</v>
      </c>
    </row>
    <row r="598" spans="1:12">
      <c r="A598" s="70"/>
      <c r="B598" s="422"/>
      <c r="C598" s="422"/>
      <c r="D598" t="s">
        <v>13</v>
      </c>
      <c r="E598" s="2">
        <v>17.5</v>
      </c>
      <c r="G598" s="2">
        <f t="shared" si="8"/>
        <v>473.10000000000008</v>
      </c>
      <c r="J598" s="421" t="s">
        <v>26</v>
      </c>
      <c r="K598" s="137" t="s">
        <v>12</v>
      </c>
      <c r="L598" s="2">
        <v>398.6</v>
      </c>
    </row>
    <row r="599" spans="1:12">
      <c r="A599" s="70"/>
      <c r="B599" s="422"/>
      <c r="C599" s="422"/>
      <c r="D599" t="s">
        <v>14</v>
      </c>
      <c r="E599" s="2">
        <v>60</v>
      </c>
      <c r="G599" s="2">
        <f t="shared" ref="G599:G666" si="9">+G598+E599-F599</f>
        <v>533.10000000000014</v>
      </c>
      <c r="J599" s="422"/>
      <c r="K599" s="137" t="s">
        <v>13</v>
      </c>
      <c r="L599" s="2">
        <v>17.100000000000001</v>
      </c>
    </row>
    <row r="600" spans="1:12">
      <c r="A600" s="70"/>
      <c r="B600" s="422"/>
      <c r="C600" s="422"/>
      <c r="D600" t="s">
        <v>15</v>
      </c>
      <c r="E600" s="2">
        <v>5</v>
      </c>
      <c r="G600" s="2">
        <f t="shared" si="9"/>
        <v>538.10000000000014</v>
      </c>
      <c r="J600" s="421" t="s">
        <v>27</v>
      </c>
      <c r="K600" s="137" t="s">
        <v>12</v>
      </c>
      <c r="L600" s="2">
        <v>455.6</v>
      </c>
    </row>
    <row r="601" spans="1:12">
      <c r="A601" s="70">
        <v>44926</v>
      </c>
      <c r="B601" s="422" t="s">
        <v>76</v>
      </c>
      <c r="C601" s="422" t="s">
        <v>27</v>
      </c>
      <c r="D601" t="s">
        <v>14</v>
      </c>
      <c r="F601" s="2">
        <v>60</v>
      </c>
      <c r="G601" s="2">
        <f t="shared" si="9"/>
        <v>478.10000000000014</v>
      </c>
      <c r="J601" s="422"/>
      <c r="K601" s="137" t="s">
        <v>13</v>
      </c>
      <c r="L601" s="2">
        <v>17.5</v>
      </c>
    </row>
    <row r="602" spans="1:12">
      <c r="A602" s="70">
        <v>44926</v>
      </c>
      <c r="B602" s="422" t="s">
        <v>76</v>
      </c>
      <c r="C602" s="422" t="s">
        <v>27</v>
      </c>
      <c r="D602" t="s">
        <v>15</v>
      </c>
      <c r="F602" s="2">
        <v>5</v>
      </c>
      <c r="G602" s="2">
        <f t="shared" si="9"/>
        <v>473.10000000000014</v>
      </c>
    </row>
    <row r="603" spans="1:12">
      <c r="A603" s="3">
        <v>44957</v>
      </c>
      <c r="B603" s="422" t="s">
        <v>682</v>
      </c>
      <c r="C603" s="422" t="s">
        <v>27</v>
      </c>
      <c r="D603" t="s">
        <v>12</v>
      </c>
      <c r="F603" s="2">
        <v>455.6</v>
      </c>
      <c r="G603" s="2">
        <f t="shared" si="9"/>
        <v>17.500000000000114</v>
      </c>
      <c r="L603" s="5">
        <f>SUM(L598:L602)</f>
        <v>888.80000000000007</v>
      </c>
    </row>
    <row r="604" spans="1:12">
      <c r="A604" s="3">
        <v>44957</v>
      </c>
      <c r="B604" s="422" t="s">
        <v>682</v>
      </c>
      <c r="C604" s="422" t="s">
        <v>27</v>
      </c>
      <c r="D604" t="s">
        <v>13</v>
      </c>
      <c r="F604" s="2">
        <v>17.5</v>
      </c>
      <c r="G604" s="2">
        <f t="shared" si="9"/>
        <v>1.1368683772161603E-13</v>
      </c>
      <c r="J604" s="2"/>
      <c r="L604" s="5"/>
    </row>
    <row r="605" spans="1:12">
      <c r="A605" s="31">
        <v>44957</v>
      </c>
      <c r="B605" s="421" t="s">
        <v>10</v>
      </c>
      <c r="C605" s="421" t="s">
        <v>11</v>
      </c>
      <c r="D605" t="s">
        <v>12</v>
      </c>
      <c r="E605" s="196">
        <v>351.4</v>
      </c>
      <c r="F605" s="196"/>
      <c r="G605" s="2">
        <f t="shared" si="9"/>
        <v>351.40000000000009</v>
      </c>
      <c r="I605">
        <v>287</v>
      </c>
    </row>
    <row r="606" spans="1:12">
      <c r="B606" s="422"/>
      <c r="C606" s="422"/>
      <c r="D606" t="s">
        <v>13</v>
      </c>
      <c r="E606" s="196">
        <v>7.8</v>
      </c>
      <c r="F606" s="196"/>
      <c r="G606" s="2">
        <f t="shared" si="9"/>
        <v>359.2000000000001</v>
      </c>
    </row>
    <row r="607" spans="1:12">
      <c r="B607" s="422"/>
      <c r="C607" s="422"/>
      <c r="D607" t="s">
        <v>14</v>
      </c>
      <c r="E607" s="196">
        <v>60</v>
      </c>
      <c r="F607" s="196"/>
      <c r="G607" s="2">
        <f t="shared" si="9"/>
        <v>419.2000000000001</v>
      </c>
      <c r="I607" s="28">
        <f>E605-I605</f>
        <v>64.399999999999977</v>
      </c>
    </row>
    <row r="608" spans="1:12">
      <c r="B608" s="422"/>
      <c r="C608" s="422"/>
      <c r="D608" t="s">
        <v>15</v>
      </c>
      <c r="E608" s="196">
        <v>5</v>
      </c>
      <c r="F608" s="196"/>
      <c r="G608" s="2">
        <f t="shared" si="9"/>
        <v>424.2000000000001</v>
      </c>
    </row>
    <row r="609" spans="1:7">
      <c r="A609" s="3">
        <v>44957</v>
      </c>
      <c r="B609" s="422" t="s">
        <v>77</v>
      </c>
      <c r="C609" s="422" t="s">
        <v>11</v>
      </c>
      <c r="D609" t="s">
        <v>14</v>
      </c>
      <c r="E609" s="196"/>
      <c r="F609" s="196">
        <v>60</v>
      </c>
      <c r="G609" s="2">
        <f t="shared" si="9"/>
        <v>364.2000000000001</v>
      </c>
    </row>
    <row r="610" spans="1:7">
      <c r="A610" s="3">
        <v>44957</v>
      </c>
      <c r="B610" s="422" t="s">
        <v>77</v>
      </c>
      <c r="C610" s="422" t="s">
        <v>11</v>
      </c>
      <c r="D610" t="s">
        <v>15</v>
      </c>
      <c r="E610" s="196"/>
      <c r="F610" s="196">
        <v>5</v>
      </c>
      <c r="G610" s="2">
        <f t="shared" si="9"/>
        <v>359.2000000000001</v>
      </c>
    </row>
    <row r="611" spans="1:7">
      <c r="A611" s="3">
        <v>44992</v>
      </c>
      <c r="B611" s="422">
        <v>26545</v>
      </c>
      <c r="C611" s="422" t="s">
        <v>11</v>
      </c>
      <c r="D611" t="s">
        <v>12</v>
      </c>
      <c r="F611" s="196">
        <v>351.4</v>
      </c>
      <c r="G611" s="2">
        <f t="shared" si="9"/>
        <v>7.8000000000001251</v>
      </c>
    </row>
    <row r="612" spans="1:7">
      <c r="A612" s="3">
        <v>44992</v>
      </c>
      <c r="B612" s="422">
        <v>26545</v>
      </c>
      <c r="C612" s="422" t="s">
        <v>11</v>
      </c>
      <c r="D612" t="s">
        <v>13</v>
      </c>
      <c r="F612" s="196">
        <v>7.8</v>
      </c>
      <c r="G612" s="2">
        <f t="shared" si="9"/>
        <v>1.2523315717771766E-13</v>
      </c>
    </row>
    <row r="613" spans="1:7">
      <c r="A613" s="31">
        <v>44985</v>
      </c>
      <c r="B613" s="421" t="s">
        <v>10</v>
      </c>
      <c r="C613" s="421" t="s">
        <v>17</v>
      </c>
      <c r="D613" t="s">
        <v>12</v>
      </c>
      <c r="E613" s="196">
        <v>173.7</v>
      </c>
      <c r="F613" s="196"/>
      <c r="G613" s="2">
        <f t="shared" si="9"/>
        <v>173.7000000000001</v>
      </c>
    </row>
    <row r="614" spans="1:7">
      <c r="B614" s="422"/>
      <c r="C614" s="422"/>
      <c r="D614" t="s">
        <v>13</v>
      </c>
      <c r="E614" s="196">
        <v>4.9000000000000004</v>
      </c>
      <c r="F614" s="196"/>
      <c r="G614" s="2">
        <f t="shared" si="9"/>
        <v>178.60000000000011</v>
      </c>
    </row>
    <row r="615" spans="1:7">
      <c r="B615" s="422"/>
      <c r="C615" s="422"/>
      <c r="D615" t="s">
        <v>14</v>
      </c>
      <c r="E615" s="196">
        <v>56</v>
      </c>
      <c r="F615" s="196"/>
      <c r="G615" s="2">
        <f t="shared" si="9"/>
        <v>234.60000000000011</v>
      </c>
    </row>
    <row r="616" spans="1:7">
      <c r="B616" s="422"/>
      <c r="C616" s="422"/>
      <c r="D616" t="s">
        <v>15</v>
      </c>
      <c r="E616" s="196">
        <v>5</v>
      </c>
      <c r="F616" s="196"/>
      <c r="G616" s="2">
        <f t="shared" si="9"/>
        <v>239.60000000000011</v>
      </c>
    </row>
    <row r="617" spans="1:7">
      <c r="A617" s="3">
        <v>44992</v>
      </c>
      <c r="B617" s="422">
        <v>26560</v>
      </c>
      <c r="C617" s="422" t="s">
        <v>17</v>
      </c>
      <c r="D617" t="s">
        <v>14</v>
      </c>
      <c r="E617" s="196"/>
      <c r="F617" s="196">
        <v>56</v>
      </c>
      <c r="G617" s="2">
        <f t="shared" si="9"/>
        <v>183.60000000000011</v>
      </c>
    </row>
    <row r="618" spans="1:7">
      <c r="A618" s="3">
        <v>44992</v>
      </c>
      <c r="B618" s="422">
        <v>26560</v>
      </c>
      <c r="C618" s="422" t="s">
        <v>17</v>
      </c>
      <c r="D618" t="s">
        <v>15</v>
      </c>
      <c r="E618" s="196"/>
      <c r="F618" s="196">
        <v>5</v>
      </c>
      <c r="G618" s="2">
        <f t="shared" si="9"/>
        <v>178.60000000000011</v>
      </c>
    </row>
    <row r="619" spans="1:7">
      <c r="A619" s="3">
        <v>45012</v>
      </c>
      <c r="B619" s="422">
        <v>26725</v>
      </c>
      <c r="C619" s="422" t="s">
        <v>17</v>
      </c>
      <c r="D619" t="s">
        <v>12</v>
      </c>
      <c r="E619" s="196"/>
      <c r="F619" s="196">
        <v>173.7</v>
      </c>
      <c r="G619" s="2">
        <f t="shared" si="9"/>
        <v>4.9000000000001194</v>
      </c>
    </row>
    <row r="620" spans="1:7">
      <c r="A620" s="3">
        <v>45012</v>
      </c>
      <c r="B620" s="422">
        <v>26725</v>
      </c>
      <c r="C620" s="422" t="s">
        <v>17</v>
      </c>
      <c r="D620" t="s">
        <v>13</v>
      </c>
      <c r="E620" s="196"/>
      <c r="F620" s="196">
        <v>4.9000000000000004</v>
      </c>
      <c r="G620" s="2">
        <f t="shared" si="9"/>
        <v>1.1901590823981678E-13</v>
      </c>
    </row>
    <row r="621" spans="1:7">
      <c r="A621" s="81">
        <v>45016</v>
      </c>
      <c r="B621" s="421" t="s">
        <v>10</v>
      </c>
      <c r="C621" s="421" t="s">
        <v>18</v>
      </c>
      <c r="D621" t="s">
        <v>12</v>
      </c>
      <c r="E621" s="196">
        <v>332</v>
      </c>
      <c r="F621" s="196"/>
      <c r="G621" s="2">
        <f t="shared" si="9"/>
        <v>332.00000000000011</v>
      </c>
    </row>
    <row r="622" spans="1:7">
      <c r="A622" s="70"/>
      <c r="B622" s="422"/>
      <c r="C622" s="422"/>
      <c r="D622" t="s">
        <v>13</v>
      </c>
      <c r="E622" s="196">
        <v>29.8</v>
      </c>
      <c r="F622" s="196"/>
      <c r="G622" s="2">
        <f t="shared" si="9"/>
        <v>361.80000000000013</v>
      </c>
    </row>
    <row r="623" spans="1:7">
      <c r="A623" s="70"/>
      <c r="B623" s="422"/>
      <c r="C623" s="422"/>
      <c r="D623" t="s">
        <v>14</v>
      </c>
      <c r="E623" s="196">
        <v>60</v>
      </c>
      <c r="F623" s="196"/>
      <c r="G623" s="2">
        <f t="shared" si="9"/>
        <v>421.80000000000013</v>
      </c>
    </row>
    <row r="624" spans="1:7">
      <c r="A624" s="70"/>
      <c r="B624" s="422"/>
      <c r="C624" s="422"/>
      <c r="D624" t="s">
        <v>15</v>
      </c>
      <c r="E624" s="196">
        <v>5</v>
      </c>
      <c r="F624" s="196"/>
      <c r="G624" s="2">
        <f t="shared" si="9"/>
        <v>426.80000000000013</v>
      </c>
    </row>
    <row r="625" spans="1:13">
      <c r="A625" s="70">
        <v>45016</v>
      </c>
      <c r="B625" s="422" t="s">
        <v>81</v>
      </c>
      <c r="C625" s="422" t="s">
        <v>18</v>
      </c>
      <c r="D625" t="s">
        <v>14</v>
      </c>
      <c r="E625" s="196"/>
      <c r="F625" s="196">
        <v>60</v>
      </c>
      <c r="G625" s="2">
        <f t="shared" si="9"/>
        <v>366.80000000000013</v>
      </c>
    </row>
    <row r="626" spans="1:13">
      <c r="A626" s="70">
        <v>45016</v>
      </c>
      <c r="B626" s="422" t="s">
        <v>81</v>
      </c>
      <c r="C626" s="422" t="s">
        <v>18</v>
      </c>
      <c r="D626" t="s">
        <v>15</v>
      </c>
      <c r="E626" s="196"/>
      <c r="F626" s="196">
        <v>5</v>
      </c>
      <c r="G626" s="2">
        <f t="shared" si="9"/>
        <v>361.80000000000013</v>
      </c>
    </row>
    <row r="627" spans="1:13">
      <c r="A627" s="70">
        <v>45072</v>
      </c>
      <c r="B627" s="422">
        <v>26876</v>
      </c>
      <c r="C627" s="422" t="s">
        <v>18</v>
      </c>
      <c r="D627" t="s">
        <v>12</v>
      </c>
      <c r="E627" s="196"/>
      <c r="F627" s="196">
        <v>332</v>
      </c>
      <c r="G627" s="2">
        <f t="shared" si="9"/>
        <v>29.800000000000125</v>
      </c>
    </row>
    <row r="628" spans="1:13">
      <c r="A628" s="70">
        <v>45072</v>
      </c>
      <c r="B628" s="422">
        <v>26876</v>
      </c>
      <c r="C628" s="422" t="s">
        <v>18</v>
      </c>
      <c r="D628" t="s">
        <v>13</v>
      </c>
      <c r="E628" s="196"/>
      <c r="F628" s="196">
        <v>29.8</v>
      </c>
      <c r="G628" s="2">
        <f t="shared" si="9"/>
        <v>1.2434497875801753E-13</v>
      </c>
    </row>
    <row r="629" spans="1:13">
      <c r="A629" s="81">
        <v>45046</v>
      </c>
      <c r="B629" s="421" t="s">
        <v>10</v>
      </c>
      <c r="C629" s="421" t="s">
        <v>19</v>
      </c>
      <c r="D629" t="s">
        <v>12</v>
      </c>
      <c r="E629" s="207">
        <v>277.7</v>
      </c>
      <c r="F629" s="207"/>
      <c r="G629" s="2">
        <f t="shared" si="9"/>
        <v>277.7000000000001</v>
      </c>
    </row>
    <row r="630" spans="1:13">
      <c r="A630" s="70"/>
      <c r="B630" s="422"/>
      <c r="C630" s="422"/>
      <c r="D630" t="s">
        <v>13</v>
      </c>
      <c r="E630" s="207">
        <v>13.6</v>
      </c>
      <c r="F630" s="207"/>
      <c r="G630" s="2">
        <f t="shared" si="9"/>
        <v>291.30000000000013</v>
      </c>
    </row>
    <row r="631" spans="1:13">
      <c r="A631" s="70"/>
      <c r="B631" s="422"/>
      <c r="C631" s="422"/>
      <c r="D631" t="s">
        <v>14</v>
      </c>
      <c r="E631" s="207">
        <v>60</v>
      </c>
      <c r="F631" s="207"/>
      <c r="G631" s="2">
        <f t="shared" si="9"/>
        <v>351.30000000000013</v>
      </c>
      <c r="J631" s="421" t="s">
        <v>19</v>
      </c>
      <c r="K631" s="137" t="s">
        <v>12</v>
      </c>
      <c r="L631" s="207">
        <v>277.7</v>
      </c>
    </row>
    <row r="632" spans="1:13">
      <c r="A632" s="70"/>
      <c r="B632" s="422"/>
      <c r="C632" s="422"/>
      <c r="D632" t="s">
        <v>15</v>
      </c>
      <c r="E632" s="207">
        <v>5</v>
      </c>
      <c r="F632" s="207"/>
      <c r="G632" s="2">
        <f t="shared" si="9"/>
        <v>356.30000000000013</v>
      </c>
      <c r="J632" s="422"/>
      <c r="K632" s="137" t="s">
        <v>13</v>
      </c>
      <c r="L632" s="207">
        <v>13.6</v>
      </c>
    </row>
    <row r="633" spans="1:13">
      <c r="A633" s="70">
        <v>45046</v>
      </c>
      <c r="B633" s="422" t="s">
        <v>83</v>
      </c>
      <c r="C633" s="422" t="s">
        <v>19</v>
      </c>
      <c r="D633" t="s">
        <v>14</v>
      </c>
      <c r="E633" s="207"/>
      <c r="F633" s="207">
        <v>60</v>
      </c>
      <c r="G633" s="2">
        <f t="shared" si="9"/>
        <v>296.30000000000013</v>
      </c>
      <c r="J633" s="421" t="s">
        <v>20</v>
      </c>
      <c r="K633" s="137" t="s">
        <v>12</v>
      </c>
      <c r="L633" s="207">
        <v>353</v>
      </c>
    </row>
    <row r="634" spans="1:13">
      <c r="A634" s="70">
        <v>45046</v>
      </c>
      <c r="B634" s="422" t="s">
        <v>83</v>
      </c>
      <c r="C634" s="422" t="s">
        <v>19</v>
      </c>
      <c r="D634" t="s">
        <v>15</v>
      </c>
      <c r="E634" s="207"/>
      <c r="F634" s="207">
        <v>5</v>
      </c>
      <c r="G634" s="2">
        <f t="shared" si="9"/>
        <v>291.30000000000013</v>
      </c>
      <c r="J634" s="422"/>
      <c r="K634" s="137" t="s">
        <v>13</v>
      </c>
      <c r="L634" s="207">
        <v>56</v>
      </c>
    </row>
    <row r="635" spans="1:13">
      <c r="A635" s="70">
        <v>45108</v>
      </c>
      <c r="B635" s="422">
        <v>27002</v>
      </c>
      <c r="C635" s="422" t="s">
        <v>19</v>
      </c>
      <c r="D635" t="s">
        <v>12</v>
      </c>
      <c r="E635" s="207"/>
      <c r="F635" s="207">
        <v>277.7</v>
      </c>
      <c r="G635" s="2">
        <f t="shared" si="9"/>
        <v>13.600000000000136</v>
      </c>
      <c r="J635" s="422"/>
      <c r="L635" s="207"/>
    </row>
    <row r="636" spans="1:13">
      <c r="A636" s="70">
        <v>45108</v>
      </c>
      <c r="B636" s="422">
        <v>27002</v>
      </c>
      <c r="C636" s="422" t="s">
        <v>19</v>
      </c>
      <c r="D636" t="s">
        <v>13</v>
      </c>
      <c r="E636" s="207"/>
      <c r="F636" s="207">
        <v>13.6</v>
      </c>
      <c r="G636" s="2">
        <f t="shared" si="9"/>
        <v>1.3677947663381929E-13</v>
      </c>
      <c r="J636" s="422"/>
      <c r="L636" s="207"/>
    </row>
    <row r="637" spans="1:13">
      <c r="A637" s="81">
        <v>45077</v>
      </c>
      <c r="B637" s="421" t="s">
        <v>10</v>
      </c>
      <c r="C637" s="421" t="s">
        <v>20</v>
      </c>
      <c r="D637" t="s">
        <v>12</v>
      </c>
      <c r="E637" s="207">
        <v>353</v>
      </c>
      <c r="F637" s="207"/>
      <c r="G637" s="2">
        <f t="shared" si="9"/>
        <v>353.00000000000011</v>
      </c>
      <c r="K637" s="137" t="s">
        <v>358</v>
      </c>
      <c r="L637" s="160">
        <v>10</v>
      </c>
    </row>
    <row r="638" spans="1:13">
      <c r="A638" s="70"/>
      <c r="B638" s="422"/>
      <c r="C638" s="422"/>
      <c r="D638" t="s">
        <v>13</v>
      </c>
      <c r="E638" s="207">
        <v>56</v>
      </c>
      <c r="F638" s="207"/>
      <c r="G638" s="2">
        <f t="shared" si="9"/>
        <v>409.00000000000011</v>
      </c>
      <c r="L638" s="28">
        <f>SUM(L631:L637)</f>
        <v>710.3</v>
      </c>
    </row>
    <row r="639" spans="1:13">
      <c r="A639" s="70"/>
      <c r="B639" s="422"/>
      <c r="C639" s="422"/>
      <c r="D639" t="s">
        <v>14</v>
      </c>
      <c r="E639" s="207">
        <v>60</v>
      </c>
      <c r="F639" s="207"/>
      <c r="G639" s="2">
        <f t="shared" si="9"/>
        <v>469.00000000000011</v>
      </c>
    </row>
    <row r="640" spans="1:13">
      <c r="A640" s="70"/>
      <c r="B640" s="422"/>
      <c r="C640" s="422"/>
      <c r="D640" t="s">
        <v>15</v>
      </c>
      <c r="E640" s="207">
        <v>5</v>
      </c>
      <c r="F640" s="207"/>
      <c r="G640" s="2">
        <f t="shared" si="9"/>
        <v>474.00000000000011</v>
      </c>
      <c r="M640" s="28">
        <f>800-L638</f>
        <v>89.700000000000045</v>
      </c>
    </row>
    <row r="641" spans="1:10">
      <c r="A641" s="70"/>
      <c r="B641" s="422"/>
      <c r="C641" s="422"/>
      <c r="D641" t="s">
        <v>358</v>
      </c>
      <c r="E641" s="160">
        <v>10</v>
      </c>
      <c r="F641" s="207"/>
      <c r="G641" s="2">
        <f t="shared" si="9"/>
        <v>484.00000000000011</v>
      </c>
    </row>
    <row r="642" spans="1:10">
      <c r="A642" s="70">
        <v>45077</v>
      </c>
      <c r="B642" s="422" t="s">
        <v>84</v>
      </c>
      <c r="C642" s="422" t="s">
        <v>20</v>
      </c>
      <c r="D642" t="s">
        <v>14</v>
      </c>
      <c r="E642" s="207"/>
      <c r="F642" s="207">
        <v>60</v>
      </c>
      <c r="G642" s="2">
        <f t="shared" si="9"/>
        <v>424.00000000000011</v>
      </c>
    </row>
    <row r="643" spans="1:10">
      <c r="A643" s="70">
        <v>45077</v>
      </c>
      <c r="B643" s="422" t="s">
        <v>84</v>
      </c>
      <c r="C643" s="422" t="s">
        <v>20</v>
      </c>
      <c r="D643" t="s">
        <v>15</v>
      </c>
      <c r="E643" s="207"/>
      <c r="F643" s="207">
        <v>5</v>
      </c>
      <c r="G643" s="2">
        <f t="shared" si="9"/>
        <v>419.00000000000011</v>
      </c>
    </row>
    <row r="644" spans="1:10">
      <c r="A644" s="3">
        <v>45108</v>
      </c>
      <c r="B644" s="422">
        <v>27003</v>
      </c>
      <c r="C644" s="422" t="s">
        <v>20</v>
      </c>
      <c r="D644" t="s">
        <v>12</v>
      </c>
      <c r="E644" s="28"/>
      <c r="F644" s="2">
        <v>353</v>
      </c>
      <c r="G644" s="2">
        <f t="shared" si="9"/>
        <v>66.000000000000114</v>
      </c>
    </row>
    <row r="645" spans="1:10">
      <c r="A645" s="3">
        <v>45108</v>
      </c>
      <c r="B645" s="422">
        <v>27003</v>
      </c>
      <c r="C645" s="422" t="s">
        <v>20</v>
      </c>
      <c r="D645" t="s">
        <v>13</v>
      </c>
      <c r="F645" s="2">
        <v>56</v>
      </c>
      <c r="G645" s="2">
        <f t="shared" si="9"/>
        <v>10.000000000000114</v>
      </c>
    </row>
    <row r="646" spans="1:10">
      <c r="A646" s="3">
        <v>45108</v>
      </c>
      <c r="B646" s="422">
        <v>27003</v>
      </c>
      <c r="C646" s="422" t="s">
        <v>20</v>
      </c>
      <c r="D646" t="s">
        <v>358</v>
      </c>
      <c r="F646" s="2">
        <v>10</v>
      </c>
      <c r="G646" s="2">
        <f t="shared" si="9"/>
        <v>1.1368683772161603E-13</v>
      </c>
    </row>
    <row r="647" spans="1:10">
      <c r="A647" s="81">
        <v>45107</v>
      </c>
      <c r="B647" s="421" t="s">
        <v>10</v>
      </c>
      <c r="C647" s="421" t="s">
        <v>21</v>
      </c>
      <c r="D647" t="s">
        <v>12</v>
      </c>
      <c r="E647" s="207">
        <v>359.6</v>
      </c>
      <c r="F647" s="207"/>
      <c r="G647" s="2">
        <f t="shared" si="9"/>
        <v>359.60000000000014</v>
      </c>
    </row>
    <row r="648" spans="1:10">
      <c r="A648" s="70"/>
      <c r="B648" s="422"/>
      <c r="C648" s="422"/>
      <c r="D648" t="s">
        <v>13</v>
      </c>
      <c r="E648" s="207">
        <v>7</v>
      </c>
      <c r="F648" s="207"/>
      <c r="G648" s="2">
        <f t="shared" si="9"/>
        <v>366.60000000000014</v>
      </c>
    </row>
    <row r="649" spans="1:10">
      <c r="A649" s="70"/>
      <c r="B649" s="422"/>
      <c r="C649" s="422"/>
      <c r="D649" t="s">
        <v>14</v>
      </c>
      <c r="E649" s="207">
        <v>60</v>
      </c>
      <c r="F649" s="207"/>
      <c r="G649" s="2">
        <f t="shared" si="9"/>
        <v>426.60000000000014</v>
      </c>
      <c r="J649" s="28"/>
    </row>
    <row r="650" spans="1:10">
      <c r="A650" s="70"/>
      <c r="B650" s="422"/>
      <c r="C650" s="422"/>
      <c r="D650" t="s">
        <v>15</v>
      </c>
      <c r="E650" s="207">
        <v>5</v>
      </c>
      <c r="F650" s="207"/>
      <c r="G650" s="2">
        <f t="shared" si="9"/>
        <v>431.60000000000014</v>
      </c>
    </row>
    <row r="651" spans="1:10">
      <c r="A651" s="70">
        <v>45107</v>
      </c>
      <c r="B651" s="422" t="s">
        <v>86</v>
      </c>
      <c r="C651" s="422" t="s">
        <v>21</v>
      </c>
      <c r="D651" t="s">
        <v>14</v>
      </c>
      <c r="E651" s="207"/>
      <c r="F651" s="207">
        <v>60</v>
      </c>
      <c r="G651" s="2">
        <f t="shared" si="9"/>
        <v>371.60000000000014</v>
      </c>
      <c r="J651" s="28"/>
    </row>
    <row r="652" spans="1:10">
      <c r="A652" s="70">
        <v>45107</v>
      </c>
      <c r="B652" s="422" t="s">
        <v>86</v>
      </c>
      <c r="C652" s="422" t="s">
        <v>21</v>
      </c>
      <c r="D652" t="s">
        <v>15</v>
      </c>
      <c r="E652" s="207"/>
      <c r="F652" s="207">
        <v>5</v>
      </c>
      <c r="G652" s="2">
        <f t="shared" si="9"/>
        <v>366.60000000000014</v>
      </c>
    </row>
    <row r="653" spans="1:10">
      <c r="A653" s="70">
        <v>45139</v>
      </c>
      <c r="B653" s="422">
        <v>27285</v>
      </c>
      <c r="C653" s="422" t="s">
        <v>21</v>
      </c>
      <c r="D653" t="s">
        <v>12</v>
      </c>
      <c r="E653" s="207"/>
      <c r="F653" s="207">
        <v>359.6</v>
      </c>
      <c r="G653" s="2">
        <f t="shared" si="9"/>
        <v>7.0000000000001137</v>
      </c>
    </row>
    <row r="654" spans="1:10">
      <c r="A654" s="70">
        <v>45139</v>
      </c>
      <c r="B654" s="422">
        <v>27285</v>
      </c>
      <c r="C654" s="422" t="s">
        <v>21</v>
      </c>
      <c r="D654" t="s">
        <v>13</v>
      </c>
      <c r="E654" s="207"/>
      <c r="F654" s="207">
        <v>7</v>
      </c>
      <c r="G654" s="2">
        <f t="shared" si="9"/>
        <v>1.1368683772161603E-13</v>
      </c>
    </row>
    <row r="655" spans="1:10">
      <c r="A655" s="81">
        <v>45138</v>
      </c>
      <c r="B655" s="421" t="s">
        <v>10</v>
      </c>
      <c r="C655" s="421" t="s">
        <v>22</v>
      </c>
      <c r="D655" t="s">
        <v>12</v>
      </c>
      <c r="E655" s="207">
        <v>233.8</v>
      </c>
      <c r="F655" s="207"/>
      <c r="G655" s="2">
        <f t="shared" si="9"/>
        <v>233.80000000000013</v>
      </c>
    </row>
    <row r="656" spans="1:10">
      <c r="A656" s="70"/>
      <c r="B656" s="422"/>
      <c r="C656" s="422"/>
      <c r="D656" t="s">
        <v>13</v>
      </c>
      <c r="E656" s="207">
        <v>3.4</v>
      </c>
      <c r="F656" s="207"/>
      <c r="G656" s="2">
        <f t="shared" si="9"/>
        <v>237.20000000000013</v>
      </c>
    </row>
    <row r="657" spans="1:11">
      <c r="A657" s="70"/>
      <c r="B657" s="422"/>
      <c r="C657" s="422"/>
      <c r="D657" t="s">
        <v>14</v>
      </c>
      <c r="E657" s="207">
        <v>60</v>
      </c>
      <c r="F657" s="207"/>
      <c r="G657" s="2">
        <f t="shared" si="9"/>
        <v>297.20000000000016</v>
      </c>
    </row>
    <row r="658" spans="1:11">
      <c r="A658" s="70"/>
      <c r="B658" s="422"/>
      <c r="C658" s="422"/>
      <c r="D658" t="s">
        <v>15</v>
      </c>
      <c r="E658" s="207">
        <v>5</v>
      </c>
      <c r="F658" s="207"/>
      <c r="G658" s="2">
        <f t="shared" si="9"/>
        <v>302.20000000000016</v>
      </c>
    </row>
    <row r="659" spans="1:11">
      <c r="A659" s="70">
        <v>45138</v>
      </c>
      <c r="B659" s="422" t="s">
        <v>87</v>
      </c>
      <c r="C659" s="422" t="s">
        <v>22</v>
      </c>
      <c r="D659" t="s">
        <v>14</v>
      </c>
      <c r="E659" s="207"/>
      <c r="F659" s="207">
        <v>60</v>
      </c>
      <c r="G659" s="2">
        <f t="shared" si="9"/>
        <v>242.20000000000016</v>
      </c>
    </row>
    <row r="660" spans="1:11">
      <c r="A660" s="70">
        <v>45138</v>
      </c>
      <c r="B660" s="422" t="s">
        <v>87</v>
      </c>
      <c r="C660" s="422" t="s">
        <v>22</v>
      </c>
      <c r="D660" t="s">
        <v>15</v>
      </c>
      <c r="E660" s="207"/>
      <c r="F660" s="207">
        <v>5</v>
      </c>
      <c r="G660" s="2">
        <f t="shared" si="9"/>
        <v>237.20000000000016</v>
      </c>
    </row>
    <row r="661" spans="1:11">
      <c r="A661" s="70">
        <v>45181</v>
      </c>
      <c r="B661" s="422">
        <v>27437</v>
      </c>
      <c r="C661" s="422" t="s">
        <v>22</v>
      </c>
      <c r="D661" t="s">
        <v>12</v>
      </c>
      <c r="E661" s="207"/>
      <c r="F661" s="207">
        <v>233.8</v>
      </c>
      <c r="G661" s="2">
        <f t="shared" si="9"/>
        <v>3.4000000000001478</v>
      </c>
    </row>
    <row r="662" spans="1:11">
      <c r="A662" s="70">
        <v>45181</v>
      </c>
      <c r="B662" s="422">
        <v>27437</v>
      </c>
      <c r="C662" s="422" t="s">
        <v>22</v>
      </c>
      <c r="D662" t="s">
        <v>13</v>
      </c>
      <c r="E662" s="207"/>
      <c r="F662" s="207">
        <v>3.4</v>
      </c>
      <c r="G662" s="2">
        <f t="shared" si="9"/>
        <v>1.4788170688007085E-13</v>
      </c>
    </row>
    <row r="663" spans="1:11">
      <c r="A663" s="31">
        <v>45169</v>
      </c>
      <c r="B663" s="421" t="s">
        <v>10</v>
      </c>
      <c r="C663" s="421" t="s">
        <v>23</v>
      </c>
      <c r="D663" t="s">
        <v>12</v>
      </c>
      <c r="E663" s="207">
        <v>33.799999999999997</v>
      </c>
      <c r="F663" s="207"/>
      <c r="G663" s="2">
        <f t="shared" si="9"/>
        <v>33.800000000000146</v>
      </c>
    </row>
    <row r="664" spans="1:11">
      <c r="B664" s="422"/>
      <c r="C664" s="422"/>
      <c r="D664" t="s">
        <v>13</v>
      </c>
      <c r="E664" s="207">
        <v>3.4</v>
      </c>
      <c r="F664" s="207"/>
      <c r="G664" s="2">
        <f t="shared" si="9"/>
        <v>37.200000000000145</v>
      </c>
      <c r="J664" s="232"/>
    </row>
    <row r="665" spans="1:11">
      <c r="B665" s="422"/>
      <c r="C665" s="422"/>
      <c r="D665" t="s">
        <v>14</v>
      </c>
      <c r="E665" s="207">
        <v>60</v>
      </c>
      <c r="F665" s="207"/>
      <c r="G665" s="2">
        <f t="shared" si="9"/>
        <v>97.200000000000145</v>
      </c>
    </row>
    <row r="666" spans="1:11">
      <c r="B666" s="422"/>
      <c r="C666" s="422"/>
      <c r="D666" t="s">
        <v>15</v>
      </c>
      <c r="E666" s="207">
        <v>5</v>
      </c>
      <c r="F666" s="207"/>
      <c r="G666" s="2">
        <f t="shared" si="9"/>
        <v>102.20000000000014</v>
      </c>
      <c r="I666" s="421"/>
      <c r="K666" s="306"/>
    </row>
    <row r="667" spans="1:11">
      <c r="A667" s="3">
        <v>45169</v>
      </c>
      <c r="B667" s="422" t="s">
        <v>88</v>
      </c>
      <c r="C667" s="422" t="s">
        <v>23</v>
      </c>
      <c r="D667" t="s">
        <v>14</v>
      </c>
      <c r="E667" s="207"/>
      <c r="F667" s="207">
        <v>42</v>
      </c>
      <c r="G667" s="2">
        <f t="shared" ref="G667:G709" si="10">+G666+E667-F667</f>
        <v>60.200000000000145</v>
      </c>
      <c r="K667" s="306"/>
    </row>
    <row r="668" spans="1:11">
      <c r="A668" s="3">
        <v>45169</v>
      </c>
      <c r="B668" s="422" t="s">
        <v>88</v>
      </c>
      <c r="C668" s="422" t="s">
        <v>23</v>
      </c>
      <c r="D668" t="s">
        <v>15</v>
      </c>
      <c r="E668" s="207"/>
      <c r="F668" s="207">
        <v>5</v>
      </c>
      <c r="G668" s="2">
        <f t="shared" si="10"/>
        <v>55.200000000000145</v>
      </c>
      <c r="K668" s="307"/>
    </row>
    <row r="669" spans="1:11">
      <c r="A669" s="3">
        <v>45234</v>
      </c>
      <c r="B669" s="422">
        <v>27731</v>
      </c>
      <c r="C669" s="422" t="s">
        <v>23</v>
      </c>
      <c r="D669" t="s">
        <v>12</v>
      </c>
      <c r="E669" s="207"/>
      <c r="F669" s="207">
        <v>33.799999999999997</v>
      </c>
      <c r="G669" s="2">
        <f t="shared" si="10"/>
        <v>21.400000000000148</v>
      </c>
      <c r="K669" s="307"/>
    </row>
    <row r="670" spans="1:11">
      <c r="A670" s="3">
        <v>45234</v>
      </c>
      <c r="B670" s="422">
        <v>27731</v>
      </c>
      <c r="C670" s="422" t="s">
        <v>23</v>
      </c>
      <c r="D670" t="s">
        <v>13</v>
      </c>
      <c r="E670" s="207"/>
      <c r="F670" s="207">
        <v>3.4</v>
      </c>
      <c r="G670" s="2">
        <f t="shared" si="10"/>
        <v>18.000000000000149</v>
      </c>
      <c r="K670" s="307"/>
    </row>
    <row r="671" spans="1:11">
      <c r="A671" s="3">
        <v>45234</v>
      </c>
      <c r="B671" s="422">
        <v>27731</v>
      </c>
      <c r="C671" s="422" t="s">
        <v>23</v>
      </c>
      <c r="D671" t="s">
        <v>14</v>
      </c>
      <c r="E671" s="207"/>
      <c r="F671" s="207">
        <v>18</v>
      </c>
      <c r="G671" s="2">
        <f t="shared" si="10"/>
        <v>1.4921397450962104E-13</v>
      </c>
      <c r="K671" s="307"/>
    </row>
    <row r="672" spans="1:11">
      <c r="A672" s="31">
        <v>45199</v>
      </c>
      <c r="B672" s="421" t="s">
        <v>10</v>
      </c>
      <c r="C672" s="421" t="s">
        <v>41</v>
      </c>
      <c r="D672" t="s">
        <v>12</v>
      </c>
      <c r="E672" s="207">
        <v>33.700000000000003</v>
      </c>
      <c r="G672" s="2">
        <f t="shared" si="10"/>
        <v>33.700000000000152</v>
      </c>
      <c r="I672" s="421"/>
      <c r="K672" s="306"/>
    </row>
    <row r="673" spans="1:13">
      <c r="A673" s="70"/>
      <c r="B673" s="422"/>
      <c r="C673" s="422"/>
      <c r="D673" t="s">
        <v>13</v>
      </c>
      <c r="E673" s="207">
        <v>2</v>
      </c>
      <c r="G673" s="2">
        <f t="shared" si="10"/>
        <v>35.700000000000152</v>
      </c>
      <c r="K673" s="306"/>
    </row>
    <row r="674" spans="1:13">
      <c r="A674" s="70"/>
      <c r="B674" s="422"/>
      <c r="C674" s="422"/>
      <c r="D674" t="s">
        <v>14</v>
      </c>
      <c r="E674" s="207">
        <v>60</v>
      </c>
      <c r="G674" s="2">
        <f t="shared" si="10"/>
        <v>95.700000000000159</v>
      </c>
      <c r="K674" s="307"/>
    </row>
    <row r="675" spans="1:13">
      <c r="A675" s="70"/>
      <c r="B675" s="422"/>
      <c r="C675" s="422"/>
      <c r="D675" t="s">
        <v>15</v>
      </c>
      <c r="E675" s="207">
        <v>5</v>
      </c>
      <c r="G675" s="2">
        <f t="shared" si="10"/>
        <v>100.70000000000016</v>
      </c>
      <c r="K675" s="306"/>
    </row>
    <row r="676" spans="1:13">
      <c r="A676" s="432"/>
      <c r="B676" s="422"/>
      <c r="C676" s="422"/>
      <c r="D676" t="s">
        <v>51</v>
      </c>
      <c r="E676" s="207">
        <v>10</v>
      </c>
      <c r="G676" s="2">
        <f t="shared" si="10"/>
        <v>110.70000000000016</v>
      </c>
      <c r="K676" s="306"/>
    </row>
    <row r="677" spans="1:13">
      <c r="A677" s="432"/>
      <c r="B677" s="422"/>
      <c r="C677" s="422"/>
      <c r="D677" t="s">
        <v>52</v>
      </c>
      <c r="E677" s="207">
        <v>10</v>
      </c>
      <c r="G677" s="2">
        <f t="shared" si="10"/>
        <v>120.70000000000016</v>
      </c>
      <c r="K677" s="306"/>
    </row>
    <row r="678" spans="1:13">
      <c r="A678" s="3">
        <v>45199</v>
      </c>
      <c r="B678" s="422" t="s">
        <v>91</v>
      </c>
      <c r="C678" s="422" t="s">
        <v>41</v>
      </c>
      <c r="D678" t="s">
        <v>14</v>
      </c>
      <c r="F678" s="2">
        <v>58</v>
      </c>
      <c r="G678" s="2">
        <f t="shared" si="10"/>
        <v>62.700000000000159</v>
      </c>
      <c r="I678" s="421"/>
      <c r="K678" s="303"/>
    </row>
    <row r="679" spans="1:13">
      <c r="A679" s="3">
        <v>45234</v>
      </c>
      <c r="B679" s="422">
        <v>27731</v>
      </c>
      <c r="C679" s="422" t="s">
        <v>41</v>
      </c>
      <c r="D679" t="s">
        <v>12</v>
      </c>
      <c r="F679" s="2">
        <v>33.700000000000003</v>
      </c>
      <c r="G679" s="2">
        <f t="shared" si="10"/>
        <v>29.000000000000156</v>
      </c>
      <c r="I679" s="421"/>
      <c r="K679" s="303"/>
    </row>
    <row r="680" spans="1:13">
      <c r="A680" s="3">
        <v>45234</v>
      </c>
      <c r="B680" s="422">
        <v>27731</v>
      </c>
      <c r="C680" s="422" t="s">
        <v>41</v>
      </c>
      <c r="D680" t="s">
        <v>13</v>
      </c>
      <c r="F680" s="2">
        <v>2</v>
      </c>
      <c r="G680" s="2">
        <f t="shared" si="10"/>
        <v>27.000000000000156</v>
      </c>
      <c r="I680" s="421"/>
      <c r="K680" s="303"/>
    </row>
    <row r="681" spans="1:13">
      <c r="A681" s="3">
        <v>45234</v>
      </c>
      <c r="B681" s="422">
        <v>27731</v>
      </c>
      <c r="C681" s="422" t="s">
        <v>41</v>
      </c>
      <c r="D681" t="s">
        <v>14</v>
      </c>
      <c r="F681" s="2">
        <v>2</v>
      </c>
      <c r="G681" s="2">
        <f t="shared" si="10"/>
        <v>25.000000000000156</v>
      </c>
      <c r="I681" s="421"/>
      <c r="K681" s="303"/>
    </row>
    <row r="682" spans="1:13">
      <c r="A682" s="3">
        <v>45234</v>
      </c>
      <c r="B682" s="422">
        <v>27731</v>
      </c>
      <c r="C682" s="422" t="s">
        <v>41</v>
      </c>
      <c r="D682" t="s">
        <v>15</v>
      </c>
      <c r="F682" s="2">
        <v>5</v>
      </c>
      <c r="G682" s="2">
        <f t="shared" si="10"/>
        <v>20.000000000000156</v>
      </c>
      <c r="I682" s="421"/>
      <c r="K682" s="303"/>
    </row>
    <row r="683" spans="1:13">
      <c r="A683" s="3">
        <v>45234</v>
      </c>
      <c r="B683" s="422">
        <v>27731</v>
      </c>
      <c r="C683" s="422" t="s">
        <v>41</v>
      </c>
      <c r="D683" t="s">
        <v>51</v>
      </c>
      <c r="F683" s="2">
        <v>10</v>
      </c>
      <c r="G683" s="2">
        <f t="shared" si="10"/>
        <v>10.000000000000156</v>
      </c>
      <c r="I683" s="421"/>
      <c r="K683" s="303"/>
    </row>
    <row r="684" spans="1:13">
      <c r="A684" s="3">
        <v>45234</v>
      </c>
      <c r="B684" s="422">
        <v>27731</v>
      </c>
      <c r="C684" s="422" t="s">
        <v>41</v>
      </c>
      <c r="D684" t="s">
        <v>52</v>
      </c>
      <c r="F684" s="2">
        <v>10</v>
      </c>
      <c r="G684" s="2">
        <f t="shared" si="10"/>
        <v>1.5631940186722204E-13</v>
      </c>
      <c r="I684" s="421"/>
      <c r="K684" s="303"/>
    </row>
    <row r="685" spans="1:13">
      <c r="A685" s="31">
        <v>45230</v>
      </c>
      <c r="B685" s="421" t="s">
        <v>10</v>
      </c>
      <c r="C685" s="421" t="s">
        <v>229</v>
      </c>
      <c r="D685" t="s">
        <v>12</v>
      </c>
      <c r="E685" s="2">
        <v>32.700000000000003</v>
      </c>
      <c r="G685" s="2">
        <f t="shared" si="10"/>
        <v>32.700000000000159</v>
      </c>
    </row>
    <row r="686" spans="1:13">
      <c r="B686" s="422"/>
      <c r="C686" s="422"/>
      <c r="D686" t="s">
        <v>13</v>
      </c>
      <c r="E686" s="2">
        <v>2</v>
      </c>
      <c r="G686" s="2">
        <f t="shared" si="10"/>
        <v>34.700000000000159</v>
      </c>
      <c r="J686" s="421"/>
      <c r="L686" s="2"/>
      <c r="M686" s="28"/>
    </row>
    <row r="687" spans="1:13">
      <c r="B687" s="422"/>
      <c r="C687" s="422"/>
      <c r="D687" t="s">
        <v>14</v>
      </c>
      <c r="E687" s="2">
        <v>60</v>
      </c>
      <c r="G687" s="2">
        <f t="shared" si="10"/>
        <v>94.700000000000159</v>
      </c>
      <c r="J687" s="422"/>
      <c r="L687" s="2"/>
    </row>
    <row r="688" spans="1:13">
      <c r="B688" s="422"/>
      <c r="C688" s="422"/>
      <c r="D688" t="s">
        <v>15</v>
      </c>
      <c r="E688" s="2">
        <v>5</v>
      </c>
      <c r="G688" s="2">
        <f t="shared" si="10"/>
        <v>99.700000000000159</v>
      </c>
      <c r="J688" s="421"/>
      <c r="L688" s="20"/>
    </row>
    <row r="689" spans="1:13">
      <c r="A689" s="3">
        <v>45230</v>
      </c>
      <c r="B689" s="422" t="s">
        <v>75</v>
      </c>
      <c r="C689" s="422" t="s">
        <v>229</v>
      </c>
      <c r="D689" t="s">
        <v>14</v>
      </c>
      <c r="F689" s="2">
        <v>24</v>
      </c>
      <c r="G689" s="2">
        <f t="shared" si="10"/>
        <v>75.700000000000159</v>
      </c>
      <c r="J689" s="422"/>
      <c r="L689" s="20"/>
    </row>
    <row r="690" spans="1:13">
      <c r="A690" s="3">
        <v>45234</v>
      </c>
      <c r="B690" s="422">
        <v>27731</v>
      </c>
      <c r="C690" s="422" t="s">
        <v>229</v>
      </c>
      <c r="D690" t="s">
        <v>14</v>
      </c>
      <c r="F690" s="2">
        <v>36</v>
      </c>
      <c r="G690" s="2">
        <f t="shared" si="10"/>
        <v>39.700000000000159</v>
      </c>
      <c r="J690" s="422"/>
      <c r="L690" s="207"/>
    </row>
    <row r="691" spans="1:13">
      <c r="A691" s="3">
        <v>45234</v>
      </c>
      <c r="B691" s="422">
        <v>27731</v>
      </c>
      <c r="C691" s="422" t="s">
        <v>229</v>
      </c>
      <c r="D691" t="s">
        <v>15</v>
      </c>
      <c r="F691" s="2">
        <v>5</v>
      </c>
      <c r="G691" s="2">
        <f t="shared" si="10"/>
        <v>34.700000000000159</v>
      </c>
      <c r="J691" s="422"/>
      <c r="L691" s="207"/>
    </row>
    <row r="692" spans="1:13">
      <c r="A692" s="3">
        <v>45297</v>
      </c>
      <c r="B692" s="422">
        <v>28114</v>
      </c>
      <c r="C692" s="422" t="s">
        <v>229</v>
      </c>
      <c r="D692" t="s">
        <v>12</v>
      </c>
      <c r="F692" s="2">
        <v>32.700000000000003</v>
      </c>
      <c r="G692" s="2">
        <f t="shared" si="10"/>
        <v>2.0000000000001563</v>
      </c>
      <c r="J692" s="422"/>
      <c r="L692" s="207"/>
    </row>
    <row r="693" spans="1:13">
      <c r="A693" s="3">
        <v>45297</v>
      </c>
      <c r="B693" s="422">
        <v>28114</v>
      </c>
      <c r="C693" s="422" t="s">
        <v>229</v>
      </c>
      <c r="D693" t="s">
        <v>13</v>
      </c>
      <c r="F693" s="2">
        <v>2</v>
      </c>
      <c r="G693" s="2">
        <f t="shared" si="10"/>
        <v>1.5631940186722204E-13</v>
      </c>
      <c r="J693" s="422"/>
      <c r="L693" s="207"/>
    </row>
    <row r="694" spans="1:13">
      <c r="A694" s="81">
        <v>45260</v>
      </c>
      <c r="B694" s="421" t="s">
        <v>10</v>
      </c>
      <c r="C694" s="421" t="s">
        <v>26</v>
      </c>
      <c r="D694" t="s">
        <v>12</v>
      </c>
      <c r="E694" s="20">
        <v>17.2</v>
      </c>
      <c r="G694" s="2">
        <f t="shared" si="10"/>
        <v>17.200000000000156</v>
      </c>
      <c r="J694" s="421"/>
      <c r="L694" s="207"/>
    </row>
    <row r="695" spans="1:13">
      <c r="A695" s="70"/>
      <c r="B695" s="422"/>
      <c r="C695" s="422"/>
      <c r="D695" t="s">
        <v>13</v>
      </c>
      <c r="E695" s="20">
        <v>10</v>
      </c>
      <c r="G695" s="2">
        <f t="shared" si="10"/>
        <v>27.200000000000156</v>
      </c>
      <c r="L695" s="207"/>
    </row>
    <row r="696" spans="1:13">
      <c r="A696" s="70"/>
      <c r="B696" s="422"/>
      <c r="C696" s="422"/>
      <c r="D696" t="s">
        <v>14</v>
      </c>
      <c r="E696" s="207">
        <v>60</v>
      </c>
      <c r="G696" s="2">
        <f t="shared" si="10"/>
        <v>87.200000000000159</v>
      </c>
      <c r="L696" s="5"/>
      <c r="M696" s="28"/>
    </row>
    <row r="697" spans="1:13">
      <c r="A697" s="70"/>
      <c r="B697" s="422"/>
      <c r="C697" s="422"/>
      <c r="D697" t="s">
        <v>15</v>
      </c>
      <c r="E697" s="207">
        <v>5</v>
      </c>
      <c r="G697" s="2">
        <f t="shared" si="10"/>
        <v>92.200000000000159</v>
      </c>
    </row>
    <row r="698" spans="1:13">
      <c r="A698" s="3">
        <v>45297</v>
      </c>
      <c r="B698" s="422">
        <v>28114</v>
      </c>
      <c r="C698" s="422" t="s">
        <v>26</v>
      </c>
      <c r="D698" t="s">
        <v>12</v>
      </c>
      <c r="E698" s="207"/>
      <c r="F698" s="20">
        <v>17.2</v>
      </c>
      <c r="G698" s="2">
        <f t="shared" si="10"/>
        <v>75.000000000000156</v>
      </c>
    </row>
    <row r="699" spans="1:13">
      <c r="A699" s="3">
        <v>45297</v>
      </c>
      <c r="B699" s="422">
        <v>28114</v>
      </c>
      <c r="C699" s="422" t="s">
        <v>26</v>
      </c>
      <c r="D699" t="s">
        <v>13</v>
      </c>
      <c r="E699" s="207"/>
      <c r="F699" s="20">
        <v>10</v>
      </c>
      <c r="G699" s="2">
        <f t="shared" si="10"/>
        <v>65.000000000000156</v>
      </c>
    </row>
    <row r="700" spans="1:13">
      <c r="A700" s="3">
        <v>45297</v>
      </c>
      <c r="B700" s="422">
        <v>28114</v>
      </c>
      <c r="C700" s="422" t="s">
        <v>26</v>
      </c>
      <c r="D700" t="s">
        <v>14</v>
      </c>
      <c r="E700" s="207"/>
      <c r="F700" s="207">
        <v>60</v>
      </c>
      <c r="G700" s="2">
        <f t="shared" si="10"/>
        <v>5.0000000000001563</v>
      </c>
    </row>
    <row r="701" spans="1:13">
      <c r="A701" s="3">
        <v>45297</v>
      </c>
      <c r="B701" s="422">
        <v>28114</v>
      </c>
      <c r="C701" s="422" t="s">
        <v>26</v>
      </c>
      <c r="D701" t="s">
        <v>15</v>
      </c>
      <c r="E701" s="207"/>
      <c r="F701" s="207">
        <v>5</v>
      </c>
      <c r="G701" s="2">
        <f t="shared" si="10"/>
        <v>1.5631940186722204E-13</v>
      </c>
    </row>
    <row r="702" spans="1:13">
      <c r="A702" s="31">
        <v>45291</v>
      </c>
      <c r="B702" s="421" t="s">
        <v>10</v>
      </c>
      <c r="C702" s="421" t="s">
        <v>27</v>
      </c>
      <c r="D702" t="s">
        <v>12</v>
      </c>
      <c r="E702" s="20">
        <v>89.3</v>
      </c>
      <c r="G702" s="2">
        <f t="shared" si="10"/>
        <v>89.300000000000153</v>
      </c>
    </row>
    <row r="703" spans="1:13">
      <c r="B703" s="422"/>
      <c r="C703" s="422"/>
      <c r="D703" t="s">
        <v>13</v>
      </c>
      <c r="E703" s="20">
        <v>50.6</v>
      </c>
      <c r="G703" s="2">
        <f t="shared" si="10"/>
        <v>139.90000000000015</v>
      </c>
    </row>
    <row r="704" spans="1:13">
      <c r="B704" s="422"/>
      <c r="C704" s="422"/>
      <c r="D704" t="s">
        <v>14</v>
      </c>
      <c r="E704" s="207">
        <v>60</v>
      </c>
      <c r="G704" s="2">
        <f t="shared" si="10"/>
        <v>199.90000000000015</v>
      </c>
    </row>
    <row r="705" spans="1:12">
      <c r="B705" s="422"/>
      <c r="C705" s="422"/>
      <c r="D705" t="s">
        <v>15</v>
      </c>
      <c r="E705" s="207">
        <v>5</v>
      </c>
      <c r="G705" s="2">
        <f t="shared" si="10"/>
        <v>204.90000000000015</v>
      </c>
    </row>
    <row r="706" spans="1:12">
      <c r="B706" s="422"/>
      <c r="C706" s="422"/>
      <c r="D706" s="238" t="s">
        <v>683</v>
      </c>
      <c r="E706" s="2">
        <v>300</v>
      </c>
      <c r="G706" s="2">
        <f t="shared" si="10"/>
        <v>504.90000000000015</v>
      </c>
    </row>
    <row r="707" spans="1:12">
      <c r="A707" s="3">
        <v>45266</v>
      </c>
      <c r="B707" s="422">
        <v>27916</v>
      </c>
      <c r="C707" s="422" t="s">
        <v>27</v>
      </c>
      <c r="D707" s="238" t="s">
        <v>683</v>
      </c>
      <c r="F707" s="2">
        <v>300</v>
      </c>
      <c r="G707" s="2">
        <f t="shared" si="10"/>
        <v>204.90000000000015</v>
      </c>
    </row>
    <row r="708" spans="1:12">
      <c r="A708" s="3">
        <v>45297</v>
      </c>
      <c r="B708" s="422">
        <v>28114</v>
      </c>
      <c r="C708" s="422" t="s">
        <v>27</v>
      </c>
      <c r="D708" t="s">
        <v>14</v>
      </c>
      <c r="E708" s="207"/>
      <c r="F708" s="207">
        <v>60</v>
      </c>
      <c r="G708" s="2">
        <f t="shared" si="10"/>
        <v>144.90000000000015</v>
      </c>
    </row>
    <row r="709" spans="1:12">
      <c r="A709" s="3">
        <v>45297</v>
      </c>
      <c r="B709" s="422">
        <v>28114</v>
      </c>
      <c r="C709" s="422" t="s">
        <v>27</v>
      </c>
      <c r="D709" t="s">
        <v>15</v>
      </c>
      <c r="E709" s="207"/>
      <c r="F709" s="207">
        <v>5</v>
      </c>
      <c r="G709" s="2">
        <f t="shared" si="10"/>
        <v>139.90000000000015</v>
      </c>
    </row>
    <row r="710" spans="1:12">
      <c r="A710" s="3">
        <v>45315</v>
      </c>
      <c r="B710" s="422">
        <v>28168</v>
      </c>
      <c r="C710" s="422" t="s">
        <v>27</v>
      </c>
      <c r="D710" t="s">
        <v>12</v>
      </c>
      <c r="F710" s="2">
        <v>89.3</v>
      </c>
      <c r="G710" s="2">
        <f>+G709+E710-F710</f>
        <v>50.600000000000151</v>
      </c>
    </row>
    <row r="711" spans="1:12">
      <c r="A711" s="3">
        <v>45315</v>
      </c>
      <c r="B711" s="422">
        <v>28168</v>
      </c>
      <c r="C711" s="422" t="s">
        <v>27</v>
      </c>
      <c r="D711" t="s">
        <v>13</v>
      </c>
      <c r="F711" s="2">
        <v>50.6</v>
      </c>
      <c r="G711" s="2">
        <f t="shared" ref="G711:G722" si="11">+G710+E711-F711</f>
        <v>1.4921397450962104E-13</v>
      </c>
    </row>
    <row r="712" spans="1:12">
      <c r="A712" s="81">
        <v>45322</v>
      </c>
      <c r="B712" s="421" t="s">
        <v>10</v>
      </c>
      <c r="C712" s="421" t="s">
        <v>11</v>
      </c>
      <c r="D712" t="s">
        <v>12</v>
      </c>
      <c r="E712" s="20">
        <v>99.9</v>
      </c>
      <c r="F712" s="207"/>
      <c r="G712" s="2">
        <f t="shared" si="11"/>
        <v>99.900000000000148</v>
      </c>
    </row>
    <row r="713" spans="1:12">
      <c r="A713" s="70"/>
      <c r="B713" s="422"/>
      <c r="C713" s="422"/>
      <c r="D713" t="s">
        <v>13</v>
      </c>
      <c r="E713" s="20">
        <v>61</v>
      </c>
      <c r="F713" s="207"/>
      <c r="G713" s="2">
        <f t="shared" si="11"/>
        <v>160.90000000000015</v>
      </c>
    </row>
    <row r="714" spans="1:12">
      <c r="A714" s="70"/>
      <c r="B714" s="422"/>
      <c r="C714" s="422"/>
      <c r="D714" t="s">
        <v>14</v>
      </c>
      <c r="E714" s="207">
        <v>60</v>
      </c>
      <c r="F714" s="207"/>
      <c r="G714" s="2">
        <f t="shared" si="11"/>
        <v>220.90000000000015</v>
      </c>
      <c r="I714" s="421"/>
      <c r="K714" s="202"/>
    </row>
    <row r="715" spans="1:12">
      <c r="A715" s="70"/>
      <c r="B715" s="422"/>
      <c r="C715" s="422"/>
      <c r="D715" t="s">
        <v>15</v>
      </c>
      <c r="E715" s="207">
        <v>5</v>
      </c>
      <c r="F715" s="207"/>
      <c r="G715" s="2">
        <f t="shared" si="11"/>
        <v>225.90000000000015</v>
      </c>
      <c r="I715" s="422"/>
      <c r="K715" s="202"/>
    </row>
    <row r="716" spans="1:12">
      <c r="A716" s="70"/>
      <c r="B716" s="422"/>
      <c r="C716" s="422"/>
      <c r="D716" t="s">
        <v>119</v>
      </c>
      <c r="E716" s="207">
        <v>24.2</v>
      </c>
      <c r="F716" s="207"/>
      <c r="G716" s="2">
        <f t="shared" si="11"/>
        <v>250.10000000000014</v>
      </c>
      <c r="I716" s="422"/>
      <c r="K716" s="306"/>
    </row>
    <row r="717" spans="1:12">
      <c r="A717" s="70">
        <v>45327</v>
      </c>
      <c r="B717" s="422">
        <v>28218</v>
      </c>
      <c r="C717" s="422" t="s">
        <v>11</v>
      </c>
      <c r="D717" t="s">
        <v>14</v>
      </c>
      <c r="E717" s="207"/>
      <c r="F717" s="207">
        <v>60</v>
      </c>
      <c r="G717" s="2">
        <f t="shared" si="11"/>
        <v>190.10000000000014</v>
      </c>
      <c r="K717" s="202"/>
      <c r="L717" s="20"/>
    </row>
    <row r="718" spans="1:12">
      <c r="A718" s="70">
        <v>45327</v>
      </c>
      <c r="B718" s="422">
        <v>28218</v>
      </c>
      <c r="C718" s="422" t="s">
        <v>11</v>
      </c>
      <c r="D718" t="s">
        <v>15</v>
      </c>
      <c r="E718" s="207"/>
      <c r="F718" s="207">
        <v>5</v>
      </c>
      <c r="G718" s="2">
        <f t="shared" si="11"/>
        <v>185.10000000000014</v>
      </c>
    </row>
    <row r="719" spans="1:12">
      <c r="A719" s="3">
        <v>45352</v>
      </c>
      <c r="B719" s="422">
        <v>28316</v>
      </c>
      <c r="C719" s="422" t="s">
        <v>11</v>
      </c>
      <c r="D719" t="s">
        <v>12</v>
      </c>
      <c r="F719" s="2">
        <v>99.9</v>
      </c>
      <c r="G719" s="2">
        <f t="shared" si="11"/>
        <v>85.200000000000131</v>
      </c>
    </row>
    <row r="720" spans="1:12">
      <c r="A720" s="3">
        <v>45352</v>
      </c>
      <c r="B720" s="422">
        <v>28316</v>
      </c>
      <c r="C720" s="422" t="s">
        <v>11</v>
      </c>
      <c r="D720" t="s">
        <v>13</v>
      </c>
      <c r="F720" s="2">
        <v>61</v>
      </c>
      <c r="G720" s="2">
        <f t="shared" si="11"/>
        <v>24.200000000000131</v>
      </c>
    </row>
    <row r="721" spans="1:9">
      <c r="A721" s="3">
        <v>45357</v>
      </c>
      <c r="B721" s="422">
        <v>28464</v>
      </c>
      <c r="C721" s="422" t="s">
        <v>11</v>
      </c>
      <c r="D721" t="s">
        <v>119</v>
      </c>
      <c r="F721" s="2">
        <v>24.2</v>
      </c>
      <c r="G721" s="2">
        <f t="shared" si="11"/>
        <v>1.3145040611561853E-13</v>
      </c>
    </row>
    <row r="722" spans="1:9">
      <c r="A722" s="31">
        <v>45351</v>
      </c>
      <c r="B722" s="421" t="s">
        <v>10</v>
      </c>
      <c r="C722" s="421" t="s">
        <v>17</v>
      </c>
      <c r="D722" t="s">
        <v>12</v>
      </c>
      <c r="E722" s="20">
        <v>103.5</v>
      </c>
      <c r="G722" s="2">
        <f t="shared" si="11"/>
        <v>103.50000000000013</v>
      </c>
    </row>
    <row r="723" spans="1:9">
      <c r="B723" s="422"/>
      <c r="C723" s="422"/>
      <c r="D723" t="s">
        <v>13</v>
      </c>
      <c r="E723" s="20">
        <v>36.799999999999997</v>
      </c>
      <c r="G723" s="2">
        <f>+G722+E723-F723</f>
        <v>140.30000000000013</v>
      </c>
    </row>
    <row r="724" spans="1:9">
      <c r="B724" s="422"/>
      <c r="C724" s="422"/>
      <c r="D724" t="s">
        <v>14</v>
      </c>
      <c r="E724" s="207">
        <v>58</v>
      </c>
      <c r="G724" s="2">
        <f>+G723+E724-F724</f>
        <v>198.30000000000013</v>
      </c>
    </row>
    <row r="725" spans="1:9">
      <c r="B725" s="422"/>
      <c r="C725" s="422"/>
      <c r="D725" t="s">
        <v>15</v>
      </c>
      <c r="E725" s="207">
        <v>5</v>
      </c>
      <c r="G725" s="2">
        <f>+G724+E725-F725</f>
        <v>203.30000000000013</v>
      </c>
    </row>
    <row r="726" spans="1:9">
      <c r="A726" s="3">
        <v>45356</v>
      </c>
      <c r="B726" s="422">
        <v>28391</v>
      </c>
      <c r="C726" s="422" t="s">
        <v>17</v>
      </c>
      <c r="D726" t="s">
        <v>14</v>
      </c>
      <c r="F726" s="2">
        <v>58</v>
      </c>
      <c r="G726" s="2">
        <f>+G725+E726-F726</f>
        <v>145.30000000000013</v>
      </c>
    </row>
    <row r="727" spans="1:9">
      <c r="A727" s="3">
        <v>45356</v>
      </c>
      <c r="B727" s="422">
        <v>28391</v>
      </c>
      <c r="C727" s="422" t="s">
        <v>17</v>
      </c>
      <c r="D727" t="s">
        <v>15</v>
      </c>
      <c r="F727" s="2">
        <v>5</v>
      </c>
      <c r="G727" s="2">
        <f>+G726+E727-F727</f>
        <v>140.30000000000013</v>
      </c>
    </row>
    <row r="728" spans="1:9">
      <c r="A728" s="3">
        <v>45376</v>
      </c>
      <c r="B728" s="422">
        <v>28650</v>
      </c>
      <c r="C728" s="422" t="s">
        <v>17</v>
      </c>
      <c r="D728" t="s">
        <v>12</v>
      </c>
      <c r="F728" s="20">
        <v>103.5</v>
      </c>
      <c r="G728" s="2">
        <f>+G727+E728-F728</f>
        <v>36.800000000000125</v>
      </c>
    </row>
    <row r="729" spans="1:9">
      <c r="A729" s="3">
        <v>45376</v>
      </c>
      <c r="B729" s="422">
        <v>28650</v>
      </c>
      <c r="C729" s="422" t="s">
        <v>17</v>
      </c>
      <c r="D729" t="s">
        <v>13</v>
      </c>
      <c r="F729" s="20">
        <v>36.799999999999997</v>
      </c>
      <c r="G729" s="2">
        <f>+G728+E729-F729</f>
        <v>1.2789769243681803E-13</v>
      </c>
    </row>
    <row r="730" spans="1:9">
      <c r="A730" s="31">
        <v>45382</v>
      </c>
      <c r="B730" s="421" t="s">
        <v>10</v>
      </c>
      <c r="C730" s="421" t="s">
        <v>18</v>
      </c>
      <c r="D730" t="s">
        <v>12</v>
      </c>
      <c r="E730" s="207">
        <v>100.2</v>
      </c>
      <c r="G730" s="2">
        <f>+G729+E730-F730</f>
        <v>100.20000000000013</v>
      </c>
    </row>
    <row r="731" spans="1:9">
      <c r="B731" s="422"/>
      <c r="C731" s="422"/>
      <c r="D731" t="s">
        <v>13</v>
      </c>
      <c r="E731" s="207">
        <v>32.4</v>
      </c>
      <c r="G731" s="2">
        <f t="shared" ref="G731:G747" si="12">+G730+E731-F731</f>
        <v>132.60000000000014</v>
      </c>
      <c r="I731" s="28"/>
    </row>
    <row r="732" spans="1:9">
      <c r="B732" s="422"/>
      <c r="C732" s="422"/>
      <c r="D732" t="s">
        <v>14</v>
      </c>
      <c r="E732" s="207">
        <v>60</v>
      </c>
      <c r="G732" s="2">
        <f t="shared" si="12"/>
        <v>192.60000000000014</v>
      </c>
      <c r="I732" s="28"/>
    </row>
    <row r="733" spans="1:9">
      <c r="B733" s="422"/>
      <c r="C733" s="422"/>
      <c r="D733" t="s">
        <v>15</v>
      </c>
      <c r="E733" s="207">
        <v>5</v>
      </c>
      <c r="G733" s="2">
        <f t="shared" si="12"/>
        <v>197.60000000000014</v>
      </c>
      <c r="I733" s="28"/>
    </row>
    <row r="734" spans="1:9">
      <c r="A734" s="3">
        <v>45388</v>
      </c>
      <c r="B734" s="422">
        <v>28739</v>
      </c>
      <c r="C734" s="422" t="s">
        <v>18</v>
      </c>
      <c r="D734" t="s">
        <v>14</v>
      </c>
      <c r="E734" s="207"/>
      <c r="F734" s="207">
        <v>60</v>
      </c>
      <c r="G734" s="2">
        <f t="shared" si="12"/>
        <v>137.60000000000014</v>
      </c>
    </row>
    <row r="735" spans="1:9">
      <c r="A735" s="3">
        <v>45388</v>
      </c>
      <c r="B735" s="422">
        <v>28739</v>
      </c>
      <c r="C735" s="422" t="s">
        <v>18</v>
      </c>
      <c r="D735" t="s">
        <v>15</v>
      </c>
      <c r="E735" s="207"/>
      <c r="F735" s="207">
        <v>5</v>
      </c>
      <c r="G735" s="2">
        <f t="shared" si="12"/>
        <v>132.60000000000014</v>
      </c>
    </row>
    <row r="736" spans="1:9">
      <c r="A736" s="3">
        <v>45408</v>
      </c>
      <c r="B736" s="422">
        <v>28762</v>
      </c>
      <c r="C736" s="422" t="s">
        <v>18</v>
      </c>
      <c r="D736" t="s">
        <v>12</v>
      </c>
      <c r="F736" s="207">
        <v>100.2</v>
      </c>
      <c r="G736" s="2">
        <f t="shared" si="12"/>
        <v>32.400000000000134</v>
      </c>
    </row>
    <row r="737" spans="1:11">
      <c r="A737" s="3">
        <v>45408</v>
      </c>
      <c r="B737" s="422">
        <v>28762</v>
      </c>
      <c r="C737" s="422" t="s">
        <v>18</v>
      </c>
      <c r="D737" t="s">
        <v>13</v>
      </c>
      <c r="F737" s="207">
        <v>32.4</v>
      </c>
      <c r="G737" s="2">
        <f t="shared" si="12"/>
        <v>1.3500311979441904E-13</v>
      </c>
    </row>
    <row r="738" spans="1:11">
      <c r="A738" s="31">
        <v>45412</v>
      </c>
      <c r="B738" s="421" t="s">
        <v>10</v>
      </c>
      <c r="C738" s="421" t="s">
        <v>19</v>
      </c>
      <c r="D738" t="s">
        <v>12</v>
      </c>
      <c r="E738" s="207">
        <v>99.6</v>
      </c>
      <c r="G738" s="2">
        <f t="shared" si="12"/>
        <v>99.600000000000136</v>
      </c>
    </row>
    <row r="739" spans="1:11">
      <c r="B739" s="422"/>
      <c r="C739" s="422"/>
      <c r="D739" t="s">
        <v>13</v>
      </c>
      <c r="E739" s="207">
        <v>31.4</v>
      </c>
      <c r="G739" s="2">
        <f t="shared" si="12"/>
        <v>131.00000000000014</v>
      </c>
      <c r="I739" s="28"/>
    </row>
    <row r="740" spans="1:11">
      <c r="B740" s="422"/>
      <c r="C740" s="422"/>
      <c r="D740" t="s">
        <v>14</v>
      </c>
      <c r="E740" s="207">
        <v>60</v>
      </c>
      <c r="G740" s="2">
        <f t="shared" si="12"/>
        <v>191.00000000000014</v>
      </c>
    </row>
    <row r="741" spans="1:11">
      <c r="B741" s="422"/>
      <c r="C741" s="422"/>
      <c r="D741" t="s">
        <v>15</v>
      </c>
      <c r="E741" s="207">
        <v>5</v>
      </c>
      <c r="G741" s="2">
        <f t="shared" si="12"/>
        <v>196.00000000000014</v>
      </c>
    </row>
    <row r="742" spans="1:11">
      <c r="A742" s="3">
        <v>45416</v>
      </c>
      <c r="B742" s="422">
        <v>28793</v>
      </c>
      <c r="C742" s="422" t="s">
        <v>19</v>
      </c>
      <c r="D742" t="s">
        <v>14</v>
      </c>
      <c r="E742" s="207"/>
      <c r="F742" s="207">
        <v>60</v>
      </c>
      <c r="G742" s="2">
        <f t="shared" si="12"/>
        <v>136.00000000000014</v>
      </c>
    </row>
    <row r="743" spans="1:11">
      <c r="A743" s="3">
        <v>45416</v>
      </c>
      <c r="B743" s="422">
        <v>28793</v>
      </c>
      <c r="C743" s="422" t="s">
        <v>19</v>
      </c>
      <c r="D743" t="s">
        <v>15</v>
      </c>
      <c r="E743" s="207"/>
      <c r="F743" s="207">
        <v>5</v>
      </c>
      <c r="G743" s="2">
        <f t="shared" si="12"/>
        <v>131.00000000000014</v>
      </c>
    </row>
    <row r="744" spans="1:11">
      <c r="A744" s="3">
        <v>45440</v>
      </c>
      <c r="B744" s="422">
        <v>28938</v>
      </c>
      <c r="C744" s="422" t="s">
        <v>19</v>
      </c>
      <c r="D744" t="s">
        <v>12</v>
      </c>
      <c r="F744" s="2">
        <v>99.6</v>
      </c>
      <c r="G744" s="2">
        <f t="shared" si="12"/>
        <v>31.400000000000148</v>
      </c>
    </row>
    <row r="745" spans="1:11">
      <c r="A745" s="3">
        <v>45440</v>
      </c>
      <c r="B745" s="422">
        <v>28938</v>
      </c>
      <c r="C745" s="422" t="s">
        <v>19</v>
      </c>
      <c r="D745" t="s">
        <v>13</v>
      </c>
      <c r="F745" s="2">
        <v>31.4</v>
      </c>
      <c r="G745" s="2">
        <f t="shared" si="12"/>
        <v>1.4921397450962104E-13</v>
      </c>
    </row>
    <row r="746" spans="1:11">
      <c r="A746" s="31">
        <v>45443</v>
      </c>
      <c r="B746" s="421" t="s">
        <v>10</v>
      </c>
      <c r="C746" s="421" t="s">
        <v>20</v>
      </c>
      <c r="D746" t="s">
        <v>12</v>
      </c>
      <c r="E746" s="207">
        <v>90.7</v>
      </c>
      <c r="G746" s="2">
        <f t="shared" si="12"/>
        <v>90.700000000000159</v>
      </c>
    </row>
    <row r="747" spans="1:11">
      <c r="B747" s="422"/>
      <c r="C747" s="422"/>
      <c r="D747" t="s">
        <v>13</v>
      </c>
      <c r="E747" s="207">
        <v>26.1</v>
      </c>
      <c r="G747" s="2">
        <f t="shared" si="12"/>
        <v>116.80000000000015</v>
      </c>
    </row>
    <row r="748" spans="1:11">
      <c r="B748" s="422"/>
      <c r="C748" s="422"/>
      <c r="D748" t="s">
        <v>14</v>
      </c>
      <c r="E748" s="207">
        <v>60</v>
      </c>
      <c r="G748" s="2">
        <f>+G747+E748-F748</f>
        <v>176.80000000000015</v>
      </c>
    </row>
    <row r="749" spans="1:11">
      <c r="B749" s="422"/>
      <c r="C749" s="422"/>
      <c r="D749" t="s">
        <v>15</v>
      </c>
      <c r="E749" s="207">
        <v>5</v>
      </c>
      <c r="G749" s="2">
        <f>+G748+E749-F749</f>
        <v>181.80000000000015</v>
      </c>
    </row>
    <row r="750" spans="1:11">
      <c r="A750" s="3">
        <v>45448</v>
      </c>
      <c r="B750" s="422">
        <v>28981</v>
      </c>
      <c r="C750" s="422" t="s">
        <v>20</v>
      </c>
      <c r="D750" t="s">
        <v>14</v>
      </c>
      <c r="E750" s="207"/>
      <c r="F750" s="207">
        <v>60</v>
      </c>
      <c r="G750" s="2">
        <f>+G749+E750-F750</f>
        <v>121.80000000000015</v>
      </c>
      <c r="I750" s="421"/>
      <c r="K750" s="306"/>
    </row>
    <row r="751" spans="1:11">
      <c r="A751" s="3">
        <v>45448</v>
      </c>
      <c r="B751" s="422">
        <v>28981</v>
      </c>
      <c r="C751" s="422" t="s">
        <v>20</v>
      </c>
      <c r="D751" t="s">
        <v>15</v>
      </c>
      <c r="E751" s="207"/>
      <c r="F751" s="207">
        <v>5</v>
      </c>
      <c r="G751" s="2">
        <f>+G750+E751-F751</f>
        <v>116.80000000000015</v>
      </c>
      <c r="I751" s="422"/>
      <c r="K751" s="306"/>
    </row>
    <row r="752" spans="1:11">
      <c r="A752" s="3">
        <v>45481</v>
      </c>
      <c r="B752" s="422">
        <v>29182</v>
      </c>
      <c r="C752" s="422" t="s">
        <v>20</v>
      </c>
      <c r="D752" t="s">
        <v>12</v>
      </c>
      <c r="E752" s="207"/>
      <c r="F752" s="207">
        <v>90.7</v>
      </c>
      <c r="G752" s="2">
        <f>+G751+E752-F752</f>
        <v>26.100000000000151</v>
      </c>
      <c r="I752" s="422"/>
      <c r="K752" s="306"/>
    </row>
    <row r="753" spans="1:11">
      <c r="A753" s="3">
        <v>45481</v>
      </c>
      <c r="B753" s="422">
        <v>29182</v>
      </c>
      <c r="C753" s="422" t="s">
        <v>20</v>
      </c>
      <c r="D753" t="s">
        <v>13</v>
      </c>
      <c r="E753" s="207"/>
      <c r="F753" s="207">
        <v>26.1</v>
      </c>
      <c r="G753" s="2">
        <f>+G752+E753-F753</f>
        <v>1.4921397450962104E-13</v>
      </c>
      <c r="I753" s="422"/>
      <c r="K753" s="306"/>
    </row>
    <row r="754" spans="1:11">
      <c r="A754" s="81">
        <v>45473</v>
      </c>
      <c r="B754" s="421" t="s">
        <v>10</v>
      </c>
      <c r="C754" s="421" t="s">
        <v>21</v>
      </c>
      <c r="D754" t="s">
        <v>12</v>
      </c>
      <c r="E754" s="207">
        <v>88</v>
      </c>
      <c r="G754" s="2">
        <f>+G753+E754-F754</f>
        <v>88.000000000000142</v>
      </c>
      <c r="K754" s="307"/>
    </row>
    <row r="755" spans="1:11">
      <c r="A755" s="70"/>
      <c r="B755" s="422"/>
      <c r="C755" s="422"/>
      <c r="D755" t="s">
        <v>13</v>
      </c>
      <c r="E755" s="207">
        <v>38.200000000000003</v>
      </c>
      <c r="G755" s="2">
        <f>+G754+E755-F755</f>
        <v>126.20000000000014</v>
      </c>
      <c r="I755" s="28"/>
      <c r="K755" s="307"/>
    </row>
    <row r="756" spans="1:11">
      <c r="A756" s="70"/>
      <c r="B756" s="422"/>
      <c r="C756" s="422"/>
      <c r="D756" t="s">
        <v>14</v>
      </c>
      <c r="E756" s="207">
        <v>60</v>
      </c>
      <c r="G756" s="2">
        <f t="shared" ref="G756:G828" si="13">+G755+E756-F756</f>
        <v>186.20000000000016</v>
      </c>
    </row>
    <row r="757" spans="1:11">
      <c r="A757" s="70"/>
      <c r="B757" s="422"/>
      <c r="C757" s="422"/>
      <c r="D757" t="s">
        <v>15</v>
      </c>
      <c r="E757" s="207">
        <v>5</v>
      </c>
      <c r="G757" s="2">
        <f t="shared" si="13"/>
        <v>191.20000000000016</v>
      </c>
    </row>
    <row r="758" spans="1:11">
      <c r="A758" s="3">
        <v>45476</v>
      </c>
      <c r="B758" s="422">
        <v>29143</v>
      </c>
      <c r="C758" s="422" t="s">
        <v>21</v>
      </c>
      <c r="D758" t="s">
        <v>14</v>
      </c>
      <c r="F758" s="2">
        <v>60</v>
      </c>
      <c r="G758" s="2">
        <f t="shared" si="13"/>
        <v>131.20000000000016</v>
      </c>
    </row>
    <row r="759" spans="1:11">
      <c r="A759" s="3">
        <v>45476</v>
      </c>
      <c r="B759" s="422">
        <v>29143</v>
      </c>
      <c r="C759" s="422" t="s">
        <v>21</v>
      </c>
      <c r="D759" t="s">
        <v>15</v>
      </c>
      <c r="F759" s="2">
        <v>5</v>
      </c>
      <c r="G759" s="2">
        <f t="shared" si="13"/>
        <v>126.20000000000016</v>
      </c>
    </row>
    <row r="760" spans="1:11">
      <c r="A760" s="3">
        <v>45517</v>
      </c>
      <c r="B760" s="422">
        <v>29532</v>
      </c>
      <c r="C760" s="422" t="s">
        <v>21</v>
      </c>
      <c r="D760" t="s">
        <v>12</v>
      </c>
      <c r="F760" s="2">
        <v>88</v>
      </c>
      <c r="G760" s="2">
        <f t="shared" si="13"/>
        <v>38.200000000000159</v>
      </c>
    </row>
    <row r="761" spans="1:11">
      <c r="A761" s="3">
        <v>45517</v>
      </c>
      <c r="B761" s="422">
        <v>29532</v>
      </c>
      <c r="C761" s="422" t="s">
        <v>21</v>
      </c>
      <c r="D761" t="s">
        <v>13</v>
      </c>
      <c r="F761" s="2">
        <v>38.200000000000003</v>
      </c>
      <c r="G761" s="2">
        <f t="shared" si="13"/>
        <v>1.5631940186722204E-13</v>
      </c>
    </row>
    <row r="762" spans="1:11">
      <c r="A762" s="81">
        <v>45504</v>
      </c>
      <c r="B762" s="421" t="s">
        <v>10</v>
      </c>
      <c r="C762" s="421" t="s">
        <v>22</v>
      </c>
      <c r="D762" t="s">
        <v>12</v>
      </c>
      <c r="E762" s="207">
        <v>86.4</v>
      </c>
      <c r="G762" s="2">
        <f t="shared" si="13"/>
        <v>86.400000000000162</v>
      </c>
    </row>
    <row r="763" spans="1:11">
      <c r="A763" s="70"/>
      <c r="B763" s="422"/>
      <c r="C763" s="422"/>
      <c r="D763" t="s">
        <v>13</v>
      </c>
      <c r="E763" s="207">
        <v>45.3</v>
      </c>
      <c r="G763" s="2">
        <f t="shared" si="13"/>
        <v>131.70000000000016</v>
      </c>
    </row>
    <row r="764" spans="1:11">
      <c r="A764" s="70"/>
      <c r="B764" s="422"/>
      <c r="C764" s="422"/>
      <c r="D764" t="s">
        <v>14</v>
      </c>
      <c r="E764" s="207">
        <v>60</v>
      </c>
      <c r="G764" s="2">
        <f t="shared" si="13"/>
        <v>191.70000000000016</v>
      </c>
    </row>
    <row r="765" spans="1:11">
      <c r="A765" s="70"/>
      <c r="B765" s="422"/>
      <c r="C765" s="422"/>
      <c r="D765" t="s">
        <v>15</v>
      </c>
      <c r="E765" s="207">
        <v>5</v>
      </c>
      <c r="G765" s="2">
        <f t="shared" si="13"/>
        <v>196.70000000000016</v>
      </c>
    </row>
    <row r="766" spans="1:11">
      <c r="A766" s="70"/>
      <c r="B766" s="422"/>
      <c r="C766" s="422"/>
      <c r="D766" t="s">
        <v>56</v>
      </c>
      <c r="E766" s="207">
        <v>250</v>
      </c>
      <c r="G766" s="2">
        <f t="shared" si="13"/>
        <v>446.70000000000016</v>
      </c>
    </row>
    <row r="767" spans="1:11">
      <c r="A767" s="3">
        <v>45511</v>
      </c>
      <c r="B767" s="422">
        <v>29502</v>
      </c>
      <c r="C767" s="422" t="s">
        <v>22</v>
      </c>
      <c r="D767" t="s">
        <v>14</v>
      </c>
      <c r="F767" s="2">
        <v>60</v>
      </c>
      <c r="G767" s="2">
        <f t="shared" si="13"/>
        <v>386.70000000000016</v>
      </c>
    </row>
    <row r="768" spans="1:11">
      <c r="A768" s="3">
        <v>45511</v>
      </c>
      <c r="B768" s="422">
        <v>29502</v>
      </c>
      <c r="C768" s="422" t="s">
        <v>22</v>
      </c>
      <c r="D768" t="s">
        <v>15</v>
      </c>
      <c r="F768" s="2">
        <v>5</v>
      </c>
      <c r="G768" s="2">
        <f t="shared" si="13"/>
        <v>381.70000000000016</v>
      </c>
    </row>
    <row r="769" spans="1:11">
      <c r="A769" s="3">
        <v>45574</v>
      </c>
      <c r="B769" s="422">
        <v>29789</v>
      </c>
      <c r="C769" s="422" t="s">
        <v>22</v>
      </c>
      <c r="D769" t="s">
        <v>12</v>
      </c>
      <c r="F769" s="2">
        <v>86.4</v>
      </c>
      <c r="G769" s="2">
        <f t="shared" si="13"/>
        <v>295.30000000000018</v>
      </c>
    </row>
    <row r="770" spans="1:11">
      <c r="A770" s="3">
        <v>45574</v>
      </c>
      <c r="B770" s="422">
        <v>29789</v>
      </c>
      <c r="C770" s="422" t="s">
        <v>22</v>
      </c>
      <c r="D770" t="s">
        <v>13</v>
      </c>
      <c r="F770" s="2">
        <v>45.3</v>
      </c>
      <c r="G770" s="2">
        <f t="shared" si="13"/>
        <v>250.00000000000017</v>
      </c>
    </row>
    <row r="771" spans="1:11">
      <c r="A771" s="3">
        <v>45499</v>
      </c>
      <c r="B771" s="422">
        <v>29427</v>
      </c>
      <c r="C771" s="422" t="s">
        <v>22</v>
      </c>
      <c r="D771" t="s">
        <v>56</v>
      </c>
      <c r="F771" s="2">
        <v>250</v>
      </c>
      <c r="G771" s="2">
        <f t="shared" si="13"/>
        <v>0</v>
      </c>
    </row>
    <row r="772" spans="1:11">
      <c r="A772" s="31">
        <v>45535</v>
      </c>
      <c r="B772" s="421" t="s">
        <v>10</v>
      </c>
      <c r="C772" s="421" t="s">
        <v>23</v>
      </c>
      <c r="D772" t="s">
        <v>12</v>
      </c>
      <c r="E772" s="207">
        <v>86.7</v>
      </c>
      <c r="G772" s="2">
        <f t="shared" si="13"/>
        <v>86.7</v>
      </c>
    </row>
    <row r="773" spans="1:11">
      <c r="B773" s="422"/>
      <c r="C773" s="422"/>
      <c r="D773" t="s">
        <v>13</v>
      </c>
      <c r="E773" s="207">
        <v>95.5</v>
      </c>
      <c r="G773" s="2">
        <f t="shared" si="13"/>
        <v>182.2</v>
      </c>
    </row>
    <row r="774" spans="1:11">
      <c r="B774" s="422"/>
      <c r="C774" s="422"/>
      <c r="D774" t="s">
        <v>14</v>
      </c>
      <c r="E774" s="207">
        <v>60</v>
      </c>
      <c r="G774" s="2">
        <f t="shared" si="13"/>
        <v>242.2</v>
      </c>
      <c r="K774" s="306"/>
    </row>
    <row r="775" spans="1:11">
      <c r="B775" s="422"/>
      <c r="C775" s="422"/>
      <c r="D775" t="s">
        <v>15</v>
      </c>
      <c r="E775" s="207">
        <v>5</v>
      </c>
      <c r="G775" s="2">
        <f t="shared" si="13"/>
        <v>247.2</v>
      </c>
      <c r="K775" s="306"/>
    </row>
    <row r="776" spans="1:11">
      <c r="A776" s="3">
        <v>45539</v>
      </c>
      <c r="B776" s="422">
        <v>29615</v>
      </c>
      <c r="C776" s="422" t="s">
        <v>23</v>
      </c>
      <c r="D776" t="s">
        <v>14</v>
      </c>
      <c r="F776" s="2">
        <v>60</v>
      </c>
      <c r="G776" s="2">
        <f t="shared" si="13"/>
        <v>187.2</v>
      </c>
      <c r="K776" s="307"/>
    </row>
    <row r="777" spans="1:11">
      <c r="A777" s="3">
        <v>45539</v>
      </c>
      <c r="B777" s="422">
        <v>29615</v>
      </c>
      <c r="C777" s="422" t="s">
        <v>23</v>
      </c>
      <c r="D777" t="s">
        <v>15</v>
      </c>
      <c r="F777" s="2">
        <v>5</v>
      </c>
      <c r="G777" s="2">
        <f t="shared" si="13"/>
        <v>182.2</v>
      </c>
      <c r="K777" s="307"/>
    </row>
    <row r="778" spans="1:11">
      <c r="A778" s="3">
        <v>45607</v>
      </c>
      <c r="B778" s="422">
        <v>29985</v>
      </c>
      <c r="C778" s="422" t="s">
        <v>23</v>
      </c>
      <c r="D778" t="s">
        <v>12</v>
      </c>
      <c r="F778" s="2">
        <v>86.7</v>
      </c>
      <c r="G778" s="2">
        <f t="shared" si="13"/>
        <v>95.499999999999986</v>
      </c>
      <c r="K778" s="307"/>
    </row>
    <row r="779" spans="1:11">
      <c r="A779" s="3">
        <v>45607</v>
      </c>
      <c r="B779" s="422">
        <v>29985</v>
      </c>
      <c r="C779" s="422" t="s">
        <v>23</v>
      </c>
      <c r="D779" t="s">
        <v>13</v>
      </c>
      <c r="F779" s="2">
        <v>95.5</v>
      </c>
      <c r="G779" s="2">
        <f t="shared" si="13"/>
        <v>0</v>
      </c>
      <c r="K779" s="307"/>
    </row>
    <row r="780" spans="1:11">
      <c r="A780" s="31">
        <v>45565</v>
      </c>
      <c r="B780" s="421" t="s">
        <v>10</v>
      </c>
      <c r="C780" s="421" t="s">
        <v>41</v>
      </c>
      <c r="D780" t="s">
        <v>12</v>
      </c>
      <c r="E780" s="2">
        <v>87.2</v>
      </c>
      <c r="G780" s="2">
        <f t="shared" si="13"/>
        <v>87.2</v>
      </c>
    </row>
    <row r="781" spans="1:11">
      <c r="B781" s="422"/>
      <c r="C781" s="422"/>
      <c r="D781" t="s">
        <v>13</v>
      </c>
      <c r="E781" s="2">
        <v>88</v>
      </c>
      <c r="G781" s="2">
        <f t="shared" si="13"/>
        <v>175.2</v>
      </c>
    </row>
    <row r="782" spans="1:11">
      <c r="B782" s="422"/>
      <c r="C782" s="422"/>
      <c r="D782" t="s">
        <v>14</v>
      </c>
      <c r="E782" s="2">
        <v>60</v>
      </c>
      <c r="G782" s="2">
        <f t="shared" si="13"/>
        <v>235.2</v>
      </c>
    </row>
    <row r="783" spans="1:11">
      <c r="B783" s="422"/>
      <c r="C783" s="422"/>
      <c r="D783" t="s">
        <v>15</v>
      </c>
      <c r="E783" s="2">
        <v>5</v>
      </c>
      <c r="G783" s="2">
        <f t="shared" si="13"/>
        <v>240.2</v>
      </c>
    </row>
    <row r="784" spans="1:11">
      <c r="A784" s="3">
        <v>45570</v>
      </c>
      <c r="B784" s="422">
        <v>29776</v>
      </c>
      <c r="C784" s="422" t="s">
        <v>41</v>
      </c>
      <c r="D784" t="s">
        <v>14</v>
      </c>
      <c r="E784" s="207"/>
      <c r="F784" s="207">
        <v>60</v>
      </c>
      <c r="G784" s="2">
        <f t="shared" si="13"/>
        <v>180.2</v>
      </c>
    </row>
    <row r="785" spans="1:12">
      <c r="A785" s="3">
        <v>45570</v>
      </c>
      <c r="B785" s="422">
        <v>29776</v>
      </c>
      <c r="C785" s="422" t="s">
        <v>41</v>
      </c>
      <c r="D785" t="s">
        <v>15</v>
      </c>
      <c r="E785" s="207"/>
      <c r="F785" s="207">
        <v>5</v>
      </c>
      <c r="G785" s="2">
        <f t="shared" si="13"/>
        <v>175.2</v>
      </c>
    </row>
    <row r="786" spans="1:12">
      <c r="A786" s="3">
        <v>45607</v>
      </c>
      <c r="B786" s="422">
        <v>29985</v>
      </c>
      <c r="C786" s="422" t="s">
        <v>41</v>
      </c>
      <c r="D786" t="s">
        <v>12</v>
      </c>
      <c r="E786" s="207"/>
      <c r="F786" s="207">
        <v>87.2</v>
      </c>
      <c r="G786" s="2">
        <f t="shared" si="13"/>
        <v>87.999999999999986</v>
      </c>
    </row>
    <row r="787" spans="1:12">
      <c r="A787" s="3">
        <v>45607</v>
      </c>
      <c r="B787" s="422">
        <v>29985</v>
      </c>
      <c r="C787" s="422" t="s">
        <v>41</v>
      </c>
      <c r="D787" t="s">
        <v>13</v>
      </c>
      <c r="E787" s="207"/>
      <c r="F787" s="207">
        <v>88</v>
      </c>
      <c r="G787" s="2">
        <f t="shared" si="13"/>
        <v>0</v>
      </c>
    </row>
    <row r="788" spans="1:12">
      <c r="A788" s="81">
        <v>45596</v>
      </c>
      <c r="B788" s="421" t="s">
        <v>10</v>
      </c>
      <c r="C788" s="421" t="s">
        <v>25</v>
      </c>
      <c r="D788" t="s">
        <v>12</v>
      </c>
      <c r="E788" s="207">
        <v>11.4</v>
      </c>
      <c r="G788" s="2">
        <f t="shared" si="13"/>
        <v>11.4</v>
      </c>
    </row>
    <row r="789" spans="1:12">
      <c r="A789" s="70"/>
      <c r="B789" s="422"/>
      <c r="C789" s="422"/>
      <c r="D789" t="s">
        <v>13</v>
      </c>
      <c r="E789" s="207">
        <v>40.299999999999997</v>
      </c>
      <c r="G789" s="2">
        <f t="shared" si="13"/>
        <v>51.699999999999996</v>
      </c>
    </row>
    <row r="790" spans="1:12">
      <c r="A790" s="70"/>
      <c r="B790" s="422"/>
      <c r="C790" s="422"/>
      <c r="D790" t="s">
        <v>14</v>
      </c>
      <c r="E790" s="207">
        <v>60</v>
      </c>
      <c r="G790" s="2">
        <f t="shared" si="13"/>
        <v>111.69999999999999</v>
      </c>
    </row>
    <row r="791" spans="1:12">
      <c r="A791" s="70"/>
      <c r="B791" s="422"/>
      <c r="C791" s="422"/>
      <c r="D791" t="s">
        <v>15</v>
      </c>
      <c r="E791" s="207">
        <v>5</v>
      </c>
      <c r="G791" s="2">
        <f t="shared" si="13"/>
        <v>116.69999999999999</v>
      </c>
      <c r="I791" s="28"/>
    </row>
    <row r="792" spans="1:12">
      <c r="A792" s="3">
        <v>45600</v>
      </c>
      <c r="B792" s="422">
        <v>29936</v>
      </c>
      <c r="C792" s="422" t="s">
        <v>25</v>
      </c>
      <c r="D792" t="s">
        <v>14</v>
      </c>
      <c r="F792" s="2">
        <v>60</v>
      </c>
      <c r="G792" s="2">
        <f t="shared" si="13"/>
        <v>56.699999999999989</v>
      </c>
    </row>
    <row r="793" spans="1:12">
      <c r="A793" s="3">
        <v>45600</v>
      </c>
      <c r="B793" s="422">
        <v>29936</v>
      </c>
      <c r="C793" s="422" t="s">
        <v>25</v>
      </c>
      <c r="D793" t="s">
        <v>15</v>
      </c>
      <c r="F793" s="2">
        <v>5</v>
      </c>
      <c r="G793" s="2">
        <f t="shared" si="13"/>
        <v>51.699999999999989</v>
      </c>
    </row>
    <row r="794" spans="1:12">
      <c r="A794" s="70">
        <v>45693</v>
      </c>
      <c r="B794" s="422">
        <v>30422</v>
      </c>
      <c r="C794" s="422" t="s">
        <v>25</v>
      </c>
      <c r="D794" t="s">
        <v>12</v>
      </c>
      <c r="F794" s="207">
        <v>11.4</v>
      </c>
      <c r="G794" s="2">
        <f t="shared" si="13"/>
        <v>40.29999999999999</v>
      </c>
    </row>
    <row r="795" spans="1:12">
      <c r="A795" s="70">
        <v>45693</v>
      </c>
      <c r="B795" s="422">
        <v>30422</v>
      </c>
      <c r="C795" s="422" t="s">
        <v>25</v>
      </c>
      <c r="D795" t="s">
        <v>13</v>
      </c>
      <c r="F795" s="207">
        <v>40.299999999999997</v>
      </c>
      <c r="G795" s="2">
        <f t="shared" si="13"/>
        <v>0</v>
      </c>
    </row>
    <row r="796" spans="1:12">
      <c r="A796" s="81">
        <v>45626</v>
      </c>
      <c r="B796" s="421" t="s">
        <v>10</v>
      </c>
      <c r="C796" s="421" t="s">
        <v>58</v>
      </c>
      <c r="D796" t="s">
        <v>12</v>
      </c>
      <c r="E796" s="207">
        <v>12.6</v>
      </c>
      <c r="G796" s="2">
        <f t="shared" si="13"/>
        <v>12.6</v>
      </c>
    </row>
    <row r="797" spans="1:12">
      <c r="A797" s="70"/>
      <c r="B797" s="422"/>
      <c r="C797" s="422"/>
      <c r="D797" t="s">
        <v>13</v>
      </c>
      <c r="E797" s="207">
        <v>41.1</v>
      </c>
      <c r="G797" s="2">
        <f t="shared" si="13"/>
        <v>53.7</v>
      </c>
      <c r="I797" s="28"/>
      <c r="J797" s="440" t="s">
        <v>680</v>
      </c>
      <c r="K797" s="440"/>
      <c r="L797" s="440"/>
    </row>
    <row r="798" spans="1:12">
      <c r="A798" s="70"/>
      <c r="B798" s="422"/>
      <c r="C798" s="422"/>
      <c r="D798" t="s">
        <v>14</v>
      </c>
      <c r="E798" s="207">
        <v>60</v>
      </c>
      <c r="G798" s="2">
        <f t="shared" si="13"/>
        <v>113.7</v>
      </c>
      <c r="I798">
        <v>2024</v>
      </c>
      <c r="J798" s="421" t="s">
        <v>25</v>
      </c>
      <c r="K798" s="137" t="s">
        <v>12</v>
      </c>
      <c r="L798" s="207">
        <v>11.4</v>
      </c>
    </row>
    <row r="799" spans="1:12">
      <c r="A799" s="70"/>
      <c r="B799" s="422"/>
      <c r="C799" s="422"/>
      <c r="D799" t="s">
        <v>15</v>
      </c>
      <c r="E799" s="207">
        <v>5</v>
      </c>
      <c r="G799" s="2">
        <f t="shared" si="13"/>
        <v>118.7</v>
      </c>
      <c r="I799" s="28"/>
      <c r="J799" s="422"/>
      <c r="K799" s="137" t="s">
        <v>13</v>
      </c>
      <c r="L799" s="207">
        <v>40.299999999999997</v>
      </c>
    </row>
    <row r="800" spans="1:12">
      <c r="A800" s="3">
        <v>45633</v>
      </c>
      <c r="B800" s="422">
        <v>30114</v>
      </c>
      <c r="C800" s="422" t="s">
        <v>58</v>
      </c>
      <c r="D800" t="s">
        <v>14</v>
      </c>
      <c r="F800" s="207">
        <v>60</v>
      </c>
      <c r="G800" s="2">
        <f t="shared" si="13"/>
        <v>58.7</v>
      </c>
      <c r="J800" s="421" t="s">
        <v>58</v>
      </c>
      <c r="K800" s="137" t="s">
        <v>12</v>
      </c>
      <c r="L800" s="207">
        <v>12.6</v>
      </c>
    </row>
    <row r="801" spans="1:12">
      <c r="A801" s="3">
        <v>45633</v>
      </c>
      <c r="B801" s="422">
        <v>30114</v>
      </c>
      <c r="C801" s="422" t="s">
        <v>58</v>
      </c>
      <c r="D801" t="s">
        <v>15</v>
      </c>
      <c r="F801" s="207">
        <v>5</v>
      </c>
      <c r="G801" s="2">
        <f t="shared" si="13"/>
        <v>53.7</v>
      </c>
      <c r="J801" s="422"/>
      <c r="K801" s="137" t="s">
        <v>13</v>
      </c>
      <c r="L801" s="207">
        <v>41.1</v>
      </c>
    </row>
    <row r="802" spans="1:12">
      <c r="A802" s="70">
        <v>45693</v>
      </c>
      <c r="B802" s="422">
        <v>30422</v>
      </c>
      <c r="C802" s="422" t="s">
        <v>58</v>
      </c>
      <c r="D802" t="s">
        <v>12</v>
      </c>
      <c r="F802" s="207">
        <v>12.6</v>
      </c>
      <c r="G802" s="2">
        <f t="shared" si="13"/>
        <v>41.1</v>
      </c>
      <c r="J802" s="422"/>
      <c r="L802" s="207"/>
    </row>
    <row r="803" spans="1:12">
      <c r="A803" s="70">
        <v>45693</v>
      </c>
      <c r="B803" s="422">
        <v>30422</v>
      </c>
      <c r="C803" s="422" t="s">
        <v>58</v>
      </c>
      <c r="D803" t="s">
        <v>13</v>
      </c>
      <c r="F803" s="207">
        <v>41.1</v>
      </c>
      <c r="G803" s="2">
        <f t="shared" si="13"/>
        <v>0</v>
      </c>
      <c r="J803" s="422"/>
      <c r="L803" s="207"/>
    </row>
    <row r="804" spans="1:12">
      <c r="A804" s="31">
        <v>45657</v>
      </c>
      <c r="B804" s="421" t="s">
        <v>10</v>
      </c>
      <c r="C804" s="421" t="s">
        <v>27</v>
      </c>
      <c r="D804" t="s">
        <v>12</v>
      </c>
      <c r="E804" s="207">
        <v>12.3</v>
      </c>
      <c r="F804" s="207"/>
      <c r="G804" s="2">
        <f t="shared" si="13"/>
        <v>12.3</v>
      </c>
      <c r="J804" s="421" t="s">
        <v>27</v>
      </c>
      <c r="K804" s="137" t="s">
        <v>12</v>
      </c>
      <c r="L804" s="207">
        <v>12.3</v>
      </c>
    </row>
    <row r="805" spans="1:12">
      <c r="B805" s="422"/>
      <c r="C805" s="422"/>
      <c r="D805" t="s">
        <v>13</v>
      </c>
      <c r="E805" s="207">
        <v>94.2</v>
      </c>
      <c r="F805" s="207"/>
      <c r="G805" s="2">
        <f t="shared" si="13"/>
        <v>106.5</v>
      </c>
      <c r="J805" s="422"/>
      <c r="K805" s="137" t="s">
        <v>13</v>
      </c>
      <c r="L805" s="207">
        <v>94.2</v>
      </c>
    </row>
    <row r="806" spans="1:12">
      <c r="B806" s="422"/>
      <c r="C806" s="422"/>
      <c r="D806" t="s">
        <v>14</v>
      </c>
      <c r="E806" s="207">
        <v>60</v>
      </c>
      <c r="F806" s="207"/>
      <c r="G806" s="2">
        <f t="shared" si="13"/>
        <v>166.5</v>
      </c>
      <c r="J806" s="421" t="s">
        <v>11</v>
      </c>
      <c r="K806" s="137" t="s">
        <v>14</v>
      </c>
      <c r="L806" s="207">
        <v>60</v>
      </c>
    </row>
    <row r="807" spans="1:12">
      <c r="B807" s="422"/>
      <c r="C807" s="422"/>
      <c r="D807" t="s">
        <v>15</v>
      </c>
      <c r="E807" s="207">
        <v>5</v>
      </c>
      <c r="F807" s="207"/>
      <c r="G807" s="2">
        <f t="shared" si="13"/>
        <v>171.5</v>
      </c>
      <c r="K807" s="137" t="s">
        <v>15</v>
      </c>
      <c r="L807" s="207">
        <v>5</v>
      </c>
    </row>
    <row r="808" spans="1:12">
      <c r="A808" s="70">
        <v>45670</v>
      </c>
      <c r="B808" s="422">
        <v>30290</v>
      </c>
      <c r="C808" s="422" t="s">
        <v>27</v>
      </c>
      <c r="D808" t="s">
        <v>14</v>
      </c>
      <c r="E808" s="207"/>
      <c r="F808" s="207">
        <v>60</v>
      </c>
      <c r="G808" s="2">
        <f t="shared" si="13"/>
        <v>111.5</v>
      </c>
      <c r="L808" s="28">
        <f>SUM(L798:L807)</f>
        <v>276.89999999999998</v>
      </c>
    </row>
    <row r="809" spans="1:12">
      <c r="A809" s="70">
        <v>45670</v>
      </c>
      <c r="B809" s="422">
        <v>30290</v>
      </c>
      <c r="C809" s="422" t="s">
        <v>27</v>
      </c>
      <c r="D809" t="s">
        <v>15</v>
      </c>
      <c r="E809" s="207"/>
      <c r="F809" s="207">
        <v>5</v>
      </c>
      <c r="G809" s="2">
        <f t="shared" si="13"/>
        <v>106.5</v>
      </c>
    </row>
    <row r="810" spans="1:12">
      <c r="A810" s="70">
        <v>45693</v>
      </c>
      <c r="B810" s="422">
        <v>30422</v>
      </c>
      <c r="C810" s="422" t="s">
        <v>27</v>
      </c>
      <c r="D810" t="s">
        <v>12</v>
      </c>
      <c r="E810" s="207"/>
      <c r="F810" s="207">
        <v>12.3</v>
      </c>
      <c r="G810" s="2">
        <f t="shared" si="13"/>
        <v>94.2</v>
      </c>
    </row>
    <row r="811" spans="1:12">
      <c r="A811" s="70">
        <v>45693</v>
      </c>
      <c r="B811" s="422">
        <v>30422</v>
      </c>
      <c r="C811" s="422" t="s">
        <v>27</v>
      </c>
      <c r="D811" t="s">
        <v>13</v>
      </c>
      <c r="E811" s="207"/>
      <c r="F811" s="207">
        <v>94.2</v>
      </c>
      <c r="G811" s="2">
        <f t="shared" si="13"/>
        <v>0</v>
      </c>
    </row>
    <row r="812" spans="1:12">
      <c r="A812" s="81">
        <v>45688</v>
      </c>
      <c r="B812" s="421" t="s">
        <v>10</v>
      </c>
      <c r="C812" s="421" t="s">
        <v>11</v>
      </c>
      <c r="D812" t="s">
        <v>12</v>
      </c>
      <c r="E812" s="207">
        <v>12</v>
      </c>
      <c r="G812" s="2">
        <f t="shared" si="13"/>
        <v>12</v>
      </c>
    </row>
    <row r="813" spans="1:12">
      <c r="A813" s="70"/>
      <c r="B813" s="422"/>
      <c r="C813" s="422"/>
      <c r="D813" t="s">
        <v>13</v>
      </c>
      <c r="E813" s="207">
        <v>31.9</v>
      </c>
      <c r="G813" s="2">
        <f t="shared" si="13"/>
        <v>43.9</v>
      </c>
    </row>
    <row r="814" spans="1:12">
      <c r="A814" s="70"/>
      <c r="B814" s="422"/>
      <c r="C814" s="422"/>
      <c r="D814" t="s">
        <v>14</v>
      </c>
      <c r="E814" s="207">
        <v>60</v>
      </c>
      <c r="G814" s="2">
        <f t="shared" si="13"/>
        <v>103.9</v>
      </c>
      <c r="I814" s="421" t="s">
        <v>11</v>
      </c>
      <c r="J814" t="s">
        <v>12</v>
      </c>
      <c r="K814" s="306">
        <v>12</v>
      </c>
    </row>
    <row r="815" spans="1:12">
      <c r="A815" s="70"/>
      <c r="B815" s="422"/>
      <c r="C815" s="422"/>
      <c r="D815" t="s">
        <v>15</v>
      </c>
      <c r="E815" s="207">
        <v>5</v>
      </c>
      <c r="G815" s="2">
        <f t="shared" si="13"/>
        <v>108.9</v>
      </c>
      <c r="I815" s="422"/>
      <c r="J815" t="s">
        <v>13</v>
      </c>
      <c r="K815" s="306">
        <v>31.9</v>
      </c>
    </row>
    <row r="816" spans="1:12">
      <c r="A816" s="3">
        <v>45721</v>
      </c>
      <c r="B816" s="422">
        <v>30587</v>
      </c>
      <c r="C816" s="422" t="s">
        <v>11</v>
      </c>
      <c r="D816" t="s">
        <v>14</v>
      </c>
      <c r="F816" s="2">
        <v>60</v>
      </c>
      <c r="G816" s="2">
        <f t="shared" si="13"/>
        <v>48.900000000000006</v>
      </c>
      <c r="I816" s="421" t="s">
        <v>17</v>
      </c>
      <c r="J816" t="s">
        <v>12</v>
      </c>
      <c r="K816" s="306">
        <v>21.9</v>
      </c>
    </row>
    <row r="817" spans="1:11">
      <c r="A817" s="3">
        <v>45721</v>
      </c>
      <c r="B817" s="422">
        <v>30587</v>
      </c>
      <c r="C817" s="422" t="s">
        <v>11</v>
      </c>
      <c r="D817" t="s">
        <v>15</v>
      </c>
      <c r="F817" s="2">
        <v>5</v>
      </c>
      <c r="G817" s="2">
        <f t="shared" si="13"/>
        <v>43.900000000000006</v>
      </c>
      <c r="I817" s="422"/>
      <c r="J817" t="s">
        <v>13</v>
      </c>
      <c r="K817" s="306">
        <v>34</v>
      </c>
    </row>
    <row r="818" spans="1:11">
      <c r="A818" s="3">
        <v>45742</v>
      </c>
      <c r="B818" s="422">
        <v>30827</v>
      </c>
      <c r="C818" s="422" t="s">
        <v>11</v>
      </c>
      <c r="D818" t="s">
        <v>12</v>
      </c>
      <c r="F818" s="207">
        <v>12</v>
      </c>
      <c r="G818" s="2">
        <f t="shared" si="13"/>
        <v>31.900000000000006</v>
      </c>
      <c r="I818" s="422"/>
      <c r="K818" s="306"/>
    </row>
    <row r="819" spans="1:11">
      <c r="A819" s="3">
        <v>45742</v>
      </c>
      <c r="B819" s="422">
        <v>30827</v>
      </c>
      <c r="C819" s="422" t="s">
        <v>11</v>
      </c>
      <c r="D819" t="s">
        <v>13</v>
      </c>
      <c r="F819" s="207">
        <v>31.9</v>
      </c>
      <c r="G819" s="2">
        <f t="shared" si="13"/>
        <v>0</v>
      </c>
      <c r="I819" s="422"/>
      <c r="K819" s="306"/>
    </row>
    <row r="820" spans="1:11">
      <c r="A820" s="31">
        <v>45716</v>
      </c>
      <c r="B820" s="421" t="s">
        <v>10</v>
      </c>
      <c r="C820" s="421" t="s">
        <v>17</v>
      </c>
      <c r="D820" t="s">
        <v>12</v>
      </c>
      <c r="E820" s="207">
        <v>21.9</v>
      </c>
      <c r="G820" s="2">
        <f t="shared" si="13"/>
        <v>21.9</v>
      </c>
      <c r="K820" s="307">
        <f>SUM(K814:K817)</f>
        <v>99.8</v>
      </c>
    </row>
    <row r="821" spans="1:11">
      <c r="B821" s="422"/>
      <c r="C821" s="422"/>
      <c r="D821" t="s">
        <v>13</v>
      </c>
      <c r="E821" s="207">
        <v>34</v>
      </c>
      <c r="G821" s="2">
        <f t="shared" si="13"/>
        <v>55.9</v>
      </c>
    </row>
    <row r="822" spans="1:11">
      <c r="B822" s="422"/>
      <c r="C822" s="422"/>
      <c r="D822" t="s">
        <v>14</v>
      </c>
      <c r="E822" s="207">
        <v>56</v>
      </c>
      <c r="G822" s="2">
        <f t="shared" si="13"/>
        <v>111.9</v>
      </c>
    </row>
    <row r="823" spans="1:11">
      <c r="B823" s="422"/>
      <c r="C823" s="422"/>
      <c r="D823" t="s">
        <v>15</v>
      </c>
      <c r="E823" s="207">
        <v>5</v>
      </c>
      <c r="G823" s="2">
        <f t="shared" si="13"/>
        <v>116.9</v>
      </c>
    </row>
    <row r="824" spans="1:11">
      <c r="A824" s="3">
        <v>45742</v>
      </c>
      <c r="B824" s="422">
        <v>30827</v>
      </c>
      <c r="C824" s="422" t="s">
        <v>17</v>
      </c>
      <c r="D824" t="s">
        <v>12</v>
      </c>
      <c r="F824" s="207">
        <v>21.9</v>
      </c>
      <c r="G824" s="2">
        <f t="shared" si="13"/>
        <v>95</v>
      </c>
    </row>
    <row r="825" spans="1:11">
      <c r="A825" s="3">
        <v>45742</v>
      </c>
      <c r="B825" s="422">
        <v>30827</v>
      </c>
      <c r="C825" s="422" t="s">
        <v>17</v>
      </c>
      <c r="D825" t="s">
        <v>13</v>
      </c>
      <c r="F825" s="207">
        <v>34</v>
      </c>
      <c r="G825" s="2">
        <f t="shared" si="13"/>
        <v>61</v>
      </c>
    </row>
    <row r="826" spans="1:11">
      <c r="A826" s="3">
        <v>45742</v>
      </c>
      <c r="B826" s="422">
        <v>30885</v>
      </c>
      <c r="C826" s="422" t="s">
        <v>17</v>
      </c>
      <c r="D826" t="s">
        <v>14</v>
      </c>
      <c r="F826" s="207">
        <v>56</v>
      </c>
      <c r="G826" s="2">
        <f t="shared" si="13"/>
        <v>5</v>
      </c>
    </row>
    <row r="827" spans="1:11">
      <c r="A827" s="3">
        <v>45742</v>
      </c>
      <c r="B827" s="422">
        <v>30885</v>
      </c>
      <c r="C827" s="422" t="s">
        <v>17</v>
      </c>
      <c r="D827" t="s">
        <v>15</v>
      </c>
      <c r="F827" s="207">
        <v>5</v>
      </c>
      <c r="G827" s="2">
        <f t="shared" si="13"/>
        <v>0</v>
      </c>
    </row>
    <row r="828" spans="1:11">
      <c r="A828" s="31">
        <v>45747</v>
      </c>
      <c r="B828" s="421" t="s">
        <v>10</v>
      </c>
      <c r="C828" s="421" t="s">
        <v>18</v>
      </c>
      <c r="D828" t="s">
        <v>12</v>
      </c>
      <c r="E828" s="207">
        <v>19.2</v>
      </c>
      <c r="G828" s="2">
        <f t="shared" si="13"/>
        <v>19.2</v>
      </c>
    </row>
    <row r="829" spans="1:11">
      <c r="B829" s="422"/>
      <c r="C829" s="422"/>
      <c r="D829" t="s">
        <v>13</v>
      </c>
      <c r="E829" s="207">
        <v>10.9</v>
      </c>
      <c r="G829" s="2">
        <f t="shared" ref="G829:G853" si="14">+G828+E829-F829</f>
        <v>30.1</v>
      </c>
    </row>
    <row r="830" spans="1:11">
      <c r="B830" s="422"/>
      <c r="C830" s="422"/>
      <c r="D830" t="s">
        <v>14</v>
      </c>
      <c r="E830" s="207">
        <v>60</v>
      </c>
      <c r="G830" s="2">
        <f t="shared" si="14"/>
        <v>90.1</v>
      </c>
    </row>
    <row r="831" spans="1:11">
      <c r="B831" s="422"/>
      <c r="C831" s="422"/>
      <c r="D831" t="s">
        <v>15</v>
      </c>
      <c r="E831" s="207">
        <v>5</v>
      </c>
      <c r="G831" s="2">
        <f t="shared" si="14"/>
        <v>95.1</v>
      </c>
    </row>
    <row r="832" spans="1:11">
      <c r="A832" s="3">
        <v>45754</v>
      </c>
      <c r="B832" s="422">
        <v>30889</v>
      </c>
      <c r="C832" s="422" t="s">
        <v>18</v>
      </c>
      <c r="D832" t="s">
        <v>14</v>
      </c>
      <c r="F832" s="207">
        <v>60</v>
      </c>
      <c r="G832" s="2">
        <f t="shared" si="14"/>
        <v>35.099999999999994</v>
      </c>
    </row>
    <row r="833" spans="1:12">
      <c r="A833" s="3">
        <v>45754</v>
      </c>
      <c r="B833" s="422">
        <v>30889</v>
      </c>
      <c r="C833" s="422" t="s">
        <v>18</v>
      </c>
      <c r="D833" t="s">
        <v>15</v>
      </c>
      <c r="F833" s="207">
        <v>5</v>
      </c>
      <c r="G833" s="2">
        <f t="shared" si="14"/>
        <v>30.099999999999994</v>
      </c>
    </row>
    <row r="834" spans="1:12">
      <c r="A834" s="3">
        <v>45798</v>
      </c>
      <c r="B834" s="422">
        <v>31025</v>
      </c>
      <c r="C834" s="422" t="s">
        <v>18</v>
      </c>
      <c r="D834" t="s">
        <v>12</v>
      </c>
      <c r="F834" s="207">
        <v>19.2</v>
      </c>
      <c r="G834" s="2">
        <f t="shared" si="14"/>
        <v>10.899999999999995</v>
      </c>
    </row>
    <row r="835" spans="1:12">
      <c r="A835" s="3">
        <v>45798</v>
      </c>
      <c r="B835" s="422">
        <v>31025</v>
      </c>
      <c r="C835" s="422" t="s">
        <v>18</v>
      </c>
      <c r="D835" t="s">
        <v>13</v>
      </c>
      <c r="F835" s="207">
        <v>10.9</v>
      </c>
      <c r="G835" s="2">
        <f t="shared" si="14"/>
        <v>0</v>
      </c>
    </row>
    <row r="836" spans="1:12">
      <c r="A836" s="31">
        <v>45777</v>
      </c>
      <c r="B836" s="421" t="s">
        <v>10</v>
      </c>
      <c r="C836" s="421" t="s">
        <v>19</v>
      </c>
      <c r="D836" t="s">
        <v>12</v>
      </c>
      <c r="E836" s="207">
        <v>15.1</v>
      </c>
      <c r="G836" s="2">
        <f t="shared" si="14"/>
        <v>15.1</v>
      </c>
    </row>
    <row r="837" spans="1:12">
      <c r="B837" s="422"/>
      <c r="C837" s="422"/>
      <c r="D837" t="s">
        <v>13</v>
      </c>
      <c r="E837" s="207">
        <v>67</v>
      </c>
      <c r="G837" s="2">
        <f t="shared" si="14"/>
        <v>82.1</v>
      </c>
    </row>
    <row r="838" spans="1:12">
      <c r="B838" s="422"/>
      <c r="C838" s="422"/>
      <c r="D838" t="s">
        <v>14</v>
      </c>
      <c r="E838" s="207">
        <v>60</v>
      </c>
      <c r="G838" s="2">
        <f t="shared" si="14"/>
        <v>142.1</v>
      </c>
    </row>
    <row r="839" spans="1:12">
      <c r="B839" s="422"/>
      <c r="C839" s="422"/>
      <c r="D839" t="s">
        <v>15</v>
      </c>
      <c r="E839" s="207">
        <v>5</v>
      </c>
      <c r="G839" s="2">
        <f t="shared" si="14"/>
        <v>147.1</v>
      </c>
    </row>
    <row r="840" spans="1:12">
      <c r="A840" s="3">
        <v>45779</v>
      </c>
      <c r="B840" s="422">
        <v>30926</v>
      </c>
      <c r="C840" s="422" t="s">
        <v>19</v>
      </c>
      <c r="D840" t="s">
        <v>14</v>
      </c>
      <c r="F840" s="207">
        <v>60</v>
      </c>
      <c r="G840" s="2">
        <f t="shared" si="14"/>
        <v>87.1</v>
      </c>
      <c r="J840" s="421" t="s">
        <v>19</v>
      </c>
      <c r="K840" s="137" t="s">
        <v>12</v>
      </c>
      <c r="L840" s="207">
        <v>15.1</v>
      </c>
    </row>
    <row r="841" spans="1:12">
      <c r="A841" s="3">
        <v>45779</v>
      </c>
      <c r="B841" s="422">
        <v>30926</v>
      </c>
      <c r="C841" s="422" t="s">
        <v>19</v>
      </c>
      <c r="D841" t="s">
        <v>15</v>
      </c>
      <c r="F841" s="207">
        <v>5</v>
      </c>
      <c r="G841" s="2">
        <f t="shared" si="14"/>
        <v>82.1</v>
      </c>
      <c r="J841" s="422"/>
      <c r="K841" s="137" t="s">
        <v>13</v>
      </c>
      <c r="L841" s="207">
        <v>67</v>
      </c>
    </row>
    <row r="842" spans="1:12">
      <c r="A842" s="3">
        <v>45833</v>
      </c>
      <c r="B842" s="422">
        <v>31209</v>
      </c>
      <c r="C842" s="422" t="s">
        <v>19</v>
      </c>
      <c r="D842" t="s">
        <v>12</v>
      </c>
      <c r="F842" s="207">
        <v>15.1</v>
      </c>
      <c r="G842" s="2">
        <f t="shared" si="14"/>
        <v>67</v>
      </c>
      <c r="J842" s="422"/>
      <c r="L842" s="207"/>
    </row>
    <row r="843" spans="1:12">
      <c r="A843" s="3">
        <v>45833</v>
      </c>
      <c r="B843" s="422">
        <v>31209</v>
      </c>
      <c r="C843" s="422" t="s">
        <v>19</v>
      </c>
      <c r="D843" t="s">
        <v>13</v>
      </c>
      <c r="F843" s="207">
        <v>67</v>
      </c>
      <c r="G843" s="2">
        <f t="shared" si="14"/>
        <v>0</v>
      </c>
      <c r="J843" s="422"/>
      <c r="L843" s="207"/>
    </row>
    <row r="844" spans="1:12">
      <c r="A844" s="31">
        <v>45808</v>
      </c>
      <c r="B844" s="421" t="s">
        <v>10</v>
      </c>
      <c r="C844" s="421" t="s">
        <v>20</v>
      </c>
      <c r="D844" t="s">
        <v>12</v>
      </c>
      <c r="E844" s="207">
        <v>19.600000000000001</v>
      </c>
      <c r="G844" s="2">
        <f t="shared" si="14"/>
        <v>19.600000000000001</v>
      </c>
      <c r="J844" s="421" t="s">
        <v>20</v>
      </c>
      <c r="K844" s="137" t="s">
        <v>12</v>
      </c>
      <c r="L844" s="207">
        <v>19.600000000000001</v>
      </c>
    </row>
    <row r="845" spans="1:12">
      <c r="A845"/>
      <c r="B845" s="422"/>
      <c r="C845" s="422"/>
      <c r="D845" t="s">
        <v>13</v>
      </c>
      <c r="E845" s="207">
        <v>26.4</v>
      </c>
      <c r="G845" s="2">
        <f t="shared" si="14"/>
        <v>46</v>
      </c>
      <c r="J845" s="422"/>
      <c r="K845" s="137" t="s">
        <v>13</v>
      </c>
      <c r="L845" s="207">
        <v>26.4</v>
      </c>
    </row>
    <row r="846" spans="1:12">
      <c r="A846"/>
      <c r="B846" s="422"/>
      <c r="C846" s="422"/>
      <c r="D846" t="s">
        <v>14</v>
      </c>
      <c r="E846" s="207">
        <v>60</v>
      </c>
      <c r="G846" s="2">
        <f t="shared" si="14"/>
        <v>106</v>
      </c>
      <c r="J846" s="422"/>
      <c r="L846" s="207"/>
    </row>
    <row r="847" spans="1:12">
      <c r="A847"/>
      <c r="B847" s="422"/>
      <c r="C847" s="422"/>
      <c r="D847" t="s">
        <v>15</v>
      </c>
      <c r="E847" s="207">
        <v>5</v>
      </c>
      <c r="G847" s="2">
        <f t="shared" si="14"/>
        <v>111</v>
      </c>
      <c r="J847" s="422"/>
      <c r="L847" s="207"/>
    </row>
    <row r="848" spans="1:12">
      <c r="A848" s="3">
        <v>45832</v>
      </c>
      <c r="B848" s="422">
        <v>31194</v>
      </c>
      <c r="C848" s="422" t="s">
        <v>20</v>
      </c>
      <c r="D848" t="s">
        <v>14</v>
      </c>
      <c r="F848" s="2">
        <v>60</v>
      </c>
      <c r="G848" s="2">
        <f t="shared" si="14"/>
        <v>51</v>
      </c>
      <c r="L848" s="28">
        <f>SUM(L840:L847)</f>
        <v>128.1</v>
      </c>
    </row>
    <row r="849" spans="1:25">
      <c r="A849" s="3">
        <v>45832</v>
      </c>
      <c r="B849" s="422">
        <v>31194</v>
      </c>
      <c r="C849" s="422" t="s">
        <v>20</v>
      </c>
      <c r="D849" t="s">
        <v>15</v>
      </c>
      <c r="F849" s="2">
        <v>5</v>
      </c>
      <c r="G849" s="2">
        <f t="shared" si="14"/>
        <v>46</v>
      </c>
    </row>
    <row r="850" spans="1:25">
      <c r="A850" s="3">
        <v>45833</v>
      </c>
      <c r="B850" s="422">
        <v>31209</v>
      </c>
      <c r="C850" s="422" t="s">
        <v>20</v>
      </c>
      <c r="D850" t="s">
        <v>12</v>
      </c>
      <c r="F850" s="207">
        <v>19.600000000000001</v>
      </c>
      <c r="G850" s="2">
        <f t="shared" si="14"/>
        <v>26.4</v>
      </c>
    </row>
    <row r="851" spans="1:25">
      <c r="A851" s="3">
        <v>45833</v>
      </c>
      <c r="B851" s="422">
        <v>31209</v>
      </c>
      <c r="C851" s="422" t="s">
        <v>20</v>
      </c>
      <c r="D851" t="s">
        <v>13</v>
      </c>
      <c r="F851" s="207">
        <v>26.4</v>
      </c>
      <c r="G851" s="2">
        <f t="shared" si="14"/>
        <v>0</v>
      </c>
    </row>
    <row r="852" spans="1:25">
      <c r="A852" s="31">
        <v>45838</v>
      </c>
      <c r="B852" s="421" t="s">
        <v>10</v>
      </c>
      <c r="C852" s="421" t="s">
        <v>21</v>
      </c>
      <c r="D852" t="s">
        <v>12</v>
      </c>
      <c r="E852" s="207">
        <v>22.6</v>
      </c>
      <c r="G852" s="2">
        <f t="shared" si="14"/>
        <v>22.6</v>
      </c>
    </row>
    <row r="853" spans="1:25">
      <c r="B853" s="422"/>
      <c r="C853" s="422"/>
      <c r="D853" t="s">
        <v>13</v>
      </c>
      <c r="E853" s="207">
        <v>50.2</v>
      </c>
      <c r="G853" s="2">
        <f t="shared" si="14"/>
        <v>72.800000000000011</v>
      </c>
    </row>
    <row r="854" spans="1:25">
      <c r="B854" s="422"/>
      <c r="C854" s="422"/>
      <c r="D854" t="s">
        <v>14</v>
      </c>
      <c r="E854" s="207">
        <v>60</v>
      </c>
      <c r="G854" s="2">
        <f t="shared" ref="G854:G921" si="15">+G853+E854-F854</f>
        <v>132.80000000000001</v>
      </c>
    </row>
    <row r="855" spans="1:25">
      <c r="B855" s="422"/>
      <c r="C855" s="422"/>
      <c r="D855" t="s">
        <v>15</v>
      </c>
      <c r="E855" s="207">
        <v>5</v>
      </c>
      <c r="G855" s="2">
        <f t="shared" si="15"/>
        <v>137.80000000000001</v>
      </c>
    </row>
    <row r="856" spans="1:25">
      <c r="A856" s="3">
        <v>45832</v>
      </c>
      <c r="B856" s="422">
        <v>31194</v>
      </c>
      <c r="C856" s="422" t="s">
        <v>21</v>
      </c>
      <c r="D856" t="s">
        <v>14</v>
      </c>
      <c r="F856" s="2">
        <v>60</v>
      </c>
      <c r="G856" s="2">
        <f t="shared" si="15"/>
        <v>77.800000000000011</v>
      </c>
    </row>
    <row r="857" spans="1:25">
      <c r="A857" s="3">
        <v>45832</v>
      </c>
      <c r="B857" s="422">
        <v>31194</v>
      </c>
      <c r="C857" s="422" t="s">
        <v>21</v>
      </c>
      <c r="D857" t="s">
        <v>15</v>
      </c>
      <c r="F857" s="2">
        <v>5</v>
      </c>
      <c r="G857" s="2">
        <f t="shared" si="15"/>
        <v>72.800000000000011</v>
      </c>
    </row>
    <row r="858" spans="1:25">
      <c r="A858" s="3">
        <v>45853</v>
      </c>
      <c r="B858" s="422">
        <v>31369</v>
      </c>
      <c r="C858" s="422" t="s">
        <v>21</v>
      </c>
      <c r="D858" t="s">
        <v>12</v>
      </c>
      <c r="F858" s="2">
        <v>22.6</v>
      </c>
      <c r="G858" s="2">
        <f t="shared" si="15"/>
        <v>50.20000000000001</v>
      </c>
    </row>
    <row r="859" spans="1:25">
      <c r="A859" s="3">
        <v>45853</v>
      </c>
      <c r="B859" s="422">
        <v>31369</v>
      </c>
      <c r="C859" s="422" t="s">
        <v>21</v>
      </c>
      <c r="D859" t="s">
        <v>13</v>
      </c>
      <c r="F859" s="2">
        <v>50.2</v>
      </c>
      <c r="G859" s="2">
        <f t="shared" si="15"/>
        <v>0</v>
      </c>
    </row>
    <row r="860" spans="1:25">
      <c r="A860" s="31">
        <v>45869</v>
      </c>
      <c r="B860" s="421" t="s">
        <v>10</v>
      </c>
      <c r="C860" s="421" t="s">
        <v>22</v>
      </c>
      <c r="D860" t="s">
        <v>12</v>
      </c>
      <c r="E860" s="5">
        <v>22.1</v>
      </c>
      <c r="G860" s="2">
        <f t="shared" si="15"/>
        <v>22.1</v>
      </c>
    </row>
    <row r="861" spans="1:25">
      <c r="B861" s="422"/>
      <c r="C861" s="422"/>
      <c r="D861" t="s">
        <v>13</v>
      </c>
      <c r="E861" s="5">
        <v>20.100000000000001</v>
      </c>
      <c r="G861" s="2">
        <f t="shared" si="15"/>
        <v>42.2</v>
      </c>
      <c r="M861" t="s">
        <v>684</v>
      </c>
      <c r="W861" t="s">
        <v>685</v>
      </c>
      <c r="Y861" t="s">
        <v>686</v>
      </c>
    </row>
    <row r="862" spans="1:25">
      <c r="B862" s="422"/>
      <c r="C862" s="422"/>
      <c r="D862" t="s">
        <v>14</v>
      </c>
      <c r="E862" s="5">
        <v>60</v>
      </c>
      <c r="G862" s="2">
        <f t="shared" si="15"/>
        <v>102.2</v>
      </c>
    </row>
    <row r="863" spans="1:25">
      <c r="B863" s="422"/>
      <c r="C863" s="422"/>
      <c r="D863" t="s">
        <v>15</v>
      </c>
      <c r="E863" s="5">
        <v>5</v>
      </c>
      <c r="G863" s="2">
        <f t="shared" si="15"/>
        <v>107.2</v>
      </c>
      <c r="I863" s="421" t="s">
        <v>22</v>
      </c>
      <c r="J863" t="s">
        <v>12</v>
      </c>
      <c r="K863" s="308">
        <v>22.1</v>
      </c>
    </row>
    <row r="864" spans="1:25">
      <c r="A864" s="3">
        <v>45940</v>
      </c>
      <c r="B864" s="422">
        <v>31735</v>
      </c>
      <c r="C864" s="422" t="s">
        <v>22</v>
      </c>
      <c r="D864" t="s">
        <v>12</v>
      </c>
      <c r="E864" s="5"/>
      <c r="F864" s="5">
        <v>22.1</v>
      </c>
      <c r="G864" s="2">
        <f t="shared" si="15"/>
        <v>85.1</v>
      </c>
      <c r="I864" s="421"/>
      <c r="K864" s="308"/>
    </row>
    <row r="865" spans="1:12">
      <c r="A865" s="3">
        <v>45940</v>
      </c>
      <c r="B865" s="422">
        <v>31735</v>
      </c>
      <c r="C865" s="422" t="s">
        <v>22</v>
      </c>
      <c r="D865" t="s">
        <v>13</v>
      </c>
      <c r="E865" s="5"/>
      <c r="F865" s="5">
        <v>20.100000000000001</v>
      </c>
      <c r="G865" s="2">
        <f t="shared" si="15"/>
        <v>65</v>
      </c>
      <c r="I865" s="421"/>
      <c r="K865" s="308"/>
    </row>
    <row r="866" spans="1:12">
      <c r="A866" s="3">
        <v>45951</v>
      </c>
      <c r="B866" s="422">
        <v>31777</v>
      </c>
      <c r="C866" s="422" t="s">
        <v>22</v>
      </c>
      <c r="D866" t="s">
        <v>14</v>
      </c>
      <c r="E866" s="5"/>
      <c r="F866" s="5">
        <v>60</v>
      </c>
      <c r="G866" s="2">
        <f t="shared" si="15"/>
        <v>5</v>
      </c>
      <c r="I866" s="421"/>
      <c r="K866" s="308"/>
    </row>
    <row r="867" spans="1:12">
      <c r="A867" s="3">
        <v>45951</v>
      </c>
      <c r="B867" s="422">
        <v>31777</v>
      </c>
      <c r="C867" s="422" t="s">
        <v>22</v>
      </c>
      <c r="D867" t="s">
        <v>15</v>
      </c>
      <c r="E867" s="5"/>
      <c r="F867" s="5">
        <v>5</v>
      </c>
      <c r="G867" s="2">
        <f t="shared" si="15"/>
        <v>0</v>
      </c>
      <c r="I867" s="421"/>
      <c r="K867" s="308"/>
    </row>
    <row r="868" spans="1:12">
      <c r="A868" s="31">
        <v>45900</v>
      </c>
      <c r="B868" s="421" t="s">
        <v>10</v>
      </c>
      <c r="C868" s="421" t="s">
        <v>23</v>
      </c>
      <c r="D868" t="s">
        <v>12</v>
      </c>
      <c r="E868" s="207">
        <v>78.900000000000006</v>
      </c>
      <c r="G868" s="2">
        <f t="shared" si="15"/>
        <v>78.900000000000006</v>
      </c>
      <c r="I868" s="422"/>
      <c r="J868" t="s">
        <v>13</v>
      </c>
      <c r="K868" s="308">
        <v>20.100000000000001</v>
      </c>
    </row>
    <row r="869" spans="1:12">
      <c r="B869" s="422"/>
      <c r="C869" s="422"/>
      <c r="D869" t="s">
        <v>13</v>
      </c>
      <c r="E869" s="207">
        <v>88.9</v>
      </c>
      <c r="G869" s="2">
        <f t="shared" si="15"/>
        <v>167.8</v>
      </c>
      <c r="J869">
        <v>50</v>
      </c>
      <c r="K869" s="308">
        <f>SUM(K863:K868)</f>
        <v>42.2</v>
      </c>
      <c r="L869" s="28">
        <f>J869-K869</f>
        <v>7.7999999999999972</v>
      </c>
    </row>
    <row r="870" spans="1:12">
      <c r="B870" s="422"/>
      <c r="C870" s="422"/>
      <c r="D870" t="s">
        <v>14</v>
      </c>
      <c r="E870" s="207">
        <v>60</v>
      </c>
      <c r="G870" s="2">
        <f t="shared" si="15"/>
        <v>227.8</v>
      </c>
      <c r="H870" s="207"/>
    </row>
    <row r="871" spans="1:12">
      <c r="B871" s="422"/>
      <c r="C871" s="422"/>
      <c r="D871" t="s">
        <v>15</v>
      </c>
      <c r="E871" s="207">
        <v>5</v>
      </c>
      <c r="G871" s="2">
        <f t="shared" si="15"/>
        <v>232.8</v>
      </c>
      <c r="H871" s="207"/>
    </row>
    <row r="872" spans="1:12">
      <c r="A872" s="3">
        <v>45951</v>
      </c>
      <c r="B872" s="422">
        <v>31777</v>
      </c>
      <c r="C872" s="422" t="s">
        <v>23</v>
      </c>
      <c r="D872" t="s">
        <v>14</v>
      </c>
      <c r="E872" s="207"/>
      <c r="F872" s="207">
        <v>60</v>
      </c>
      <c r="G872" s="2">
        <f t="shared" si="15"/>
        <v>172.8</v>
      </c>
    </row>
    <row r="873" spans="1:12">
      <c r="A873" s="3">
        <v>45951</v>
      </c>
      <c r="B873" s="422">
        <v>31777</v>
      </c>
      <c r="C873" s="422" t="s">
        <v>23</v>
      </c>
      <c r="D873" t="s">
        <v>15</v>
      </c>
      <c r="E873" s="207"/>
      <c r="F873" s="207">
        <v>5</v>
      </c>
      <c r="G873" s="2">
        <f t="shared" si="15"/>
        <v>167.8</v>
      </c>
    </row>
    <row r="874" spans="1:12">
      <c r="A874" s="3">
        <v>45982</v>
      </c>
      <c r="B874" s="422">
        <v>31983</v>
      </c>
      <c r="C874" s="422" t="s">
        <v>23</v>
      </c>
      <c r="D874" t="s">
        <v>12</v>
      </c>
      <c r="E874" s="207"/>
      <c r="F874" s="207">
        <v>78.900000000000006</v>
      </c>
      <c r="G874" s="2">
        <f>+G873+E874-F874</f>
        <v>88.9</v>
      </c>
    </row>
    <row r="875" spans="1:12">
      <c r="A875" s="3">
        <v>45982</v>
      </c>
      <c r="B875" s="422">
        <v>31983</v>
      </c>
      <c r="C875" s="422" t="s">
        <v>23</v>
      </c>
      <c r="D875" t="s">
        <v>13</v>
      </c>
      <c r="E875" s="207"/>
      <c r="F875" s="207">
        <v>88.9</v>
      </c>
      <c r="G875" s="2">
        <f>+G874+E875-F875</f>
        <v>0</v>
      </c>
    </row>
    <row r="876" spans="1:12">
      <c r="A876" s="81">
        <v>45930</v>
      </c>
      <c r="B876" s="421" t="s">
        <v>10</v>
      </c>
      <c r="C876" s="421" t="s">
        <v>172</v>
      </c>
      <c r="D876" t="s">
        <v>12</v>
      </c>
      <c r="E876" s="207">
        <v>5.3</v>
      </c>
      <c r="F876" s="207"/>
      <c r="G876" s="2">
        <f>+G875+E876-F876</f>
        <v>5.3</v>
      </c>
    </row>
    <row r="877" spans="1:12">
      <c r="B877" s="422"/>
      <c r="C877" s="422"/>
      <c r="D877" t="s">
        <v>13</v>
      </c>
      <c r="E877" s="20">
        <v>4</v>
      </c>
      <c r="G877" s="2">
        <f>+G876+E877-F877</f>
        <v>9.3000000000000007</v>
      </c>
      <c r="I877" s="441" t="s">
        <v>680</v>
      </c>
      <c r="J877" s="441"/>
      <c r="K877" s="441"/>
    </row>
    <row r="878" spans="1:12">
      <c r="B878" s="422"/>
      <c r="C878" s="422"/>
      <c r="D878" t="s">
        <v>14</v>
      </c>
      <c r="E878" s="20">
        <v>60</v>
      </c>
      <c r="G878" s="2">
        <f>+G877+E878-F878</f>
        <v>69.3</v>
      </c>
      <c r="H878" s="309">
        <v>2025</v>
      </c>
      <c r="I878" s="421" t="s">
        <v>23</v>
      </c>
      <c r="J878" t="s">
        <v>12</v>
      </c>
      <c r="K878" s="207">
        <v>78.900000000000006</v>
      </c>
    </row>
    <row r="879" spans="1:12">
      <c r="B879" s="422"/>
      <c r="C879" s="422"/>
      <c r="D879" t="s">
        <v>15</v>
      </c>
      <c r="E879" s="20">
        <v>5</v>
      </c>
      <c r="G879" s="2">
        <f>+G878+E879-F879</f>
        <v>74.3</v>
      </c>
      <c r="I879" s="422"/>
      <c r="J879" t="s">
        <v>13</v>
      </c>
      <c r="K879" s="207">
        <v>88.9</v>
      </c>
    </row>
    <row r="880" spans="1:12">
      <c r="B880" s="422"/>
      <c r="C880" s="422"/>
      <c r="D880" t="s">
        <v>63</v>
      </c>
      <c r="E880" s="207">
        <v>10</v>
      </c>
      <c r="G880" s="2">
        <f>+G879+E880-F880</f>
        <v>84.3</v>
      </c>
      <c r="I880" s="421" t="s">
        <v>172</v>
      </c>
      <c r="J880" t="s">
        <v>12</v>
      </c>
      <c r="K880" s="207">
        <v>5.3</v>
      </c>
    </row>
    <row r="881" spans="1:13">
      <c r="A881" s="3">
        <v>45905</v>
      </c>
      <c r="B881" s="422"/>
      <c r="C881" s="422" t="s">
        <v>172</v>
      </c>
      <c r="D881" t="s">
        <v>63</v>
      </c>
      <c r="E881" s="5"/>
      <c r="F881" s="207">
        <v>10</v>
      </c>
      <c r="G881" s="2">
        <f>+G880+E881-F881</f>
        <v>74.3</v>
      </c>
      <c r="I881" s="422"/>
      <c r="J881" t="s">
        <v>13</v>
      </c>
      <c r="K881" s="20">
        <v>4</v>
      </c>
      <c r="M881" s="207"/>
    </row>
    <row r="882" spans="1:13">
      <c r="A882" s="3">
        <v>45951</v>
      </c>
      <c r="B882" s="422">
        <v>31777</v>
      </c>
      <c r="C882" s="422" t="s">
        <v>172</v>
      </c>
      <c r="D882" t="s">
        <v>14</v>
      </c>
      <c r="E882" s="5"/>
      <c r="F882" s="20">
        <v>60</v>
      </c>
      <c r="G882" s="2">
        <f>+G881+E882-F882</f>
        <v>14.299999999999997</v>
      </c>
      <c r="I882" s="427"/>
      <c r="J882" s="272"/>
      <c r="K882" s="306">
        <f>SUM(K878:K881)</f>
        <v>177.10000000000002</v>
      </c>
      <c r="M882" s="207"/>
    </row>
    <row r="883" spans="1:13">
      <c r="A883" s="3">
        <v>45951</v>
      </c>
      <c r="B883" s="422">
        <v>31777</v>
      </c>
      <c r="C883" s="422" t="s">
        <v>172</v>
      </c>
      <c r="D883" t="s">
        <v>15</v>
      </c>
      <c r="E883" s="5"/>
      <c r="F883" s="20">
        <v>5</v>
      </c>
      <c r="G883" s="2">
        <f>+G882+E883-F883</f>
        <v>9.2999999999999972</v>
      </c>
      <c r="I883" s="427"/>
      <c r="J883" s="272"/>
      <c r="K883" s="306"/>
      <c r="M883" s="207"/>
    </row>
    <row r="884" spans="1:13">
      <c r="A884" s="3">
        <v>45982</v>
      </c>
      <c r="B884" s="422">
        <v>31983</v>
      </c>
      <c r="C884" s="422" t="s">
        <v>172</v>
      </c>
      <c r="D884" t="s">
        <v>12</v>
      </c>
      <c r="E884" s="5"/>
      <c r="F884" s="207">
        <v>5.3</v>
      </c>
      <c r="G884" s="2">
        <f>+G883+E884-F884</f>
        <v>3.9999999999999973</v>
      </c>
      <c r="I884" s="427"/>
      <c r="J884" s="272"/>
      <c r="K884" s="306"/>
      <c r="M884" s="207"/>
    </row>
    <row r="885" spans="1:13">
      <c r="A885" s="3">
        <v>45982</v>
      </c>
      <c r="B885" s="422">
        <v>31983</v>
      </c>
      <c r="C885" s="422" t="s">
        <v>172</v>
      </c>
      <c r="D885" t="s">
        <v>13</v>
      </c>
      <c r="E885" s="5"/>
      <c r="F885" s="20">
        <v>4</v>
      </c>
      <c r="G885" s="2">
        <f>+G884+E885-F885</f>
        <v>0</v>
      </c>
      <c r="I885" s="427"/>
      <c r="J885" s="272"/>
      <c r="K885" s="306"/>
      <c r="M885" s="207"/>
    </row>
    <row r="886" spans="1:13">
      <c r="A886" s="81">
        <v>45961</v>
      </c>
      <c r="B886" s="421" t="s">
        <v>10</v>
      </c>
      <c r="C886" s="421" t="s">
        <v>25</v>
      </c>
      <c r="D886" t="s">
        <v>12</v>
      </c>
      <c r="E886" s="2">
        <v>11.7</v>
      </c>
      <c r="G886" s="2">
        <f>+G885+E886-F886</f>
        <v>11.7</v>
      </c>
      <c r="I886" s="421"/>
      <c r="J886" s="272"/>
      <c r="K886" s="311"/>
      <c r="M886" s="20"/>
    </row>
    <row r="887" spans="1:13">
      <c r="A887" s="70"/>
      <c r="B887" s="422"/>
      <c r="C887" s="422"/>
      <c r="D887" t="s">
        <v>13</v>
      </c>
      <c r="E887" s="2">
        <v>17</v>
      </c>
      <c r="G887" s="2">
        <f>+G886+E887-F887</f>
        <v>28.7</v>
      </c>
      <c r="I887" s="272"/>
      <c r="J887" s="272"/>
      <c r="K887" s="311"/>
      <c r="M887" s="28"/>
    </row>
    <row r="888" spans="1:13">
      <c r="A888" s="70"/>
      <c r="B888" s="422"/>
      <c r="C888" s="422"/>
      <c r="D888" t="s">
        <v>14</v>
      </c>
      <c r="E888" s="20">
        <v>60</v>
      </c>
      <c r="G888" s="2">
        <f>+G887+E888-F888</f>
        <v>88.7</v>
      </c>
      <c r="I888" s="421" t="s">
        <v>26</v>
      </c>
      <c r="J888" t="s">
        <v>12</v>
      </c>
      <c r="K888" s="20">
        <v>18.100000000000001</v>
      </c>
    </row>
    <row r="889" spans="1:13">
      <c r="A889" s="70"/>
      <c r="B889" s="422"/>
      <c r="C889" s="422"/>
      <c r="D889" t="s">
        <v>15</v>
      </c>
      <c r="E889" s="20">
        <v>5</v>
      </c>
      <c r="G889" s="2">
        <f>+G888+E889-F889</f>
        <v>93.7</v>
      </c>
      <c r="I889" s="422"/>
      <c r="J889" t="s">
        <v>13</v>
      </c>
      <c r="K889" s="20">
        <v>11.4</v>
      </c>
    </row>
    <row r="890" spans="1:13">
      <c r="A890" s="3">
        <v>45951</v>
      </c>
      <c r="B890" s="422">
        <v>31777</v>
      </c>
      <c r="C890" s="422" t="s">
        <v>25</v>
      </c>
      <c r="D890" t="s">
        <v>14</v>
      </c>
      <c r="F890" s="20">
        <v>60</v>
      </c>
      <c r="G890" s="2">
        <f t="shared" si="15"/>
        <v>33.700000000000003</v>
      </c>
      <c r="I890" s="421"/>
      <c r="J890" s="272"/>
      <c r="K890" s="310">
        <f>SUM(K888:K889)</f>
        <v>29.5</v>
      </c>
    </row>
    <row r="891" spans="1:13">
      <c r="A891" s="3">
        <v>45951</v>
      </c>
      <c r="B891" s="422">
        <v>31777</v>
      </c>
      <c r="C891" s="422" t="s">
        <v>25</v>
      </c>
      <c r="D891" t="s">
        <v>15</v>
      </c>
      <c r="F891" s="20">
        <v>5</v>
      </c>
      <c r="G891" s="2">
        <f t="shared" si="15"/>
        <v>28.700000000000003</v>
      </c>
      <c r="I891" s="421"/>
      <c r="J891" s="272"/>
      <c r="K891" s="306"/>
    </row>
    <row r="892" spans="1:13">
      <c r="A892" s="3">
        <v>45982</v>
      </c>
      <c r="B892" s="422">
        <v>31981</v>
      </c>
      <c r="C892" s="422" t="s">
        <v>25</v>
      </c>
      <c r="D892" t="s">
        <v>12</v>
      </c>
      <c r="F892" s="2">
        <v>11.7</v>
      </c>
      <c r="G892" s="2">
        <f t="shared" si="15"/>
        <v>17.000000000000004</v>
      </c>
      <c r="I892" s="427"/>
      <c r="J892" s="272"/>
      <c r="K892" s="306"/>
    </row>
    <row r="893" spans="1:13">
      <c r="A893" s="3">
        <v>45982</v>
      </c>
      <c r="B893" s="422">
        <v>31981</v>
      </c>
      <c r="C893" s="422" t="s">
        <v>25</v>
      </c>
      <c r="D893" t="s">
        <v>13</v>
      </c>
      <c r="F893" s="2">
        <v>17</v>
      </c>
      <c r="G893" s="2">
        <f t="shared" si="15"/>
        <v>0</v>
      </c>
      <c r="I893" s="272"/>
      <c r="J893" s="272"/>
      <c r="K893" s="312"/>
    </row>
    <row r="894" spans="1:13">
      <c r="A894" s="81">
        <v>45991</v>
      </c>
      <c r="B894" s="421" t="s">
        <v>10</v>
      </c>
      <c r="C894" s="421" t="s">
        <v>26</v>
      </c>
      <c r="D894" t="s">
        <v>12</v>
      </c>
      <c r="E894" s="20">
        <v>18.100000000000001</v>
      </c>
      <c r="G894" s="2">
        <f t="shared" si="15"/>
        <v>18.100000000000001</v>
      </c>
      <c r="I894" s="272"/>
      <c r="J894" s="272"/>
      <c r="K894" s="312"/>
    </row>
    <row r="895" spans="1:13">
      <c r="A895" s="70"/>
      <c r="B895" s="422"/>
      <c r="C895" s="422"/>
      <c r="D895" t="s">
        <v>13</v>
      </c>
      <c r="E895" s="20">
        <v>11.4</v>
      </c>
      <c r="G895" s="2">
        <f t="shared" si="15"/>
        <v>29.5</v>
      </c>
      <c r="I895" s="272"/>
      <c r="J895" s="272"/>
      <c r="K895" s="313"/>
    </row>
    <row r="896" spans="1:13">
      <c r="A896" s="70"/>
      <c r="B896" s="422"/>
      <c r="C896" s="422"/>
      <c r="D896" t="s">
        <v>14</v>
      </c>
      <c r="E896" s="207">
        <v>60</v>
      </c>
      <c r="G896" s="2">
        <f t="shared" si="15"/>
        <v>89.5</v>
      </c>
      <c r="I896" s="421"/>
      <c r="J896" s="272"/>
      <c r="K896" s="310"/>
    </row>
    <row r="897" spans="1:15">
      <c r="A897" s="70"/>
      <c r="B897" s="422"/>
      <c r="C897" s="422"/>
      <c r="D897" t="s">
        <v>15</v>
      </c>
      <c r="E897" s="207">
        <v>5</v>
      </c>
      <c r="G897" s="2">
        <f t="shared" si="15"/>
        <v>94.5</v>
      </c>
      <c r="I897" s="421"/>
      <c r="J897" s="272"/>
      <c r="K897" s="306"/>
    </row>
    <row r="898" spans="1:15">
      <c r="A898" s="3">
        <v>46010</v>
      </c>
      <c r="B898" s="422">
        <v>32219</v>
      </c>
      <c r="C898" s="422" t="s">
        <v>26</v>
      </c>
      <c r="D898" t="s">
        <v>12</v>
      </c>
      <c r="F898" s="2">
        <v>18.100000000000001</v>
      </c>
      <c r="G898" s="2">
        <f t="shared" si="15"/>
        <v>76.400000000000006</v>
      </c>
      <c r="I898" s="427"/>
      <c r="J898" s="272"/>
      <c r="K898" s="306"/>
    </row>
    <row r="899" spans="1:15">
      <c r="A899" s="3">
        <v>46010</v>
      </c>
      <c r="B899" s="422">
        <v>32219</v>
      </c>
      <c r="C899" s="422" t="s">
        <v>26</v>
      </c>
      <c r="D899" t="s">
        <v>13</v>
      </c>
      <c r="F899" s="2">
        <v>11.4</v>
      </c>
      <c r="G899" s="2">
        <f t="shared" si="15"/>
        <v>65</v>
      </c>
      <c r="I899" s="272"/>
      <c r="J899" s="272"/>
      <c r="K899" s="312"/>
    </row>
    <row r="900" spans="1:15">
      <c r="A900" s="3">
        <v>46029</v>
      </c>
      <c r="B900" s="422">
        <v>32294</v>
      </c>
      <c r="C900" s="422" t="s">
        <v>26</v>
      </c>
      <c r="D900" t="s">
        <v>14</v>
      </c>
      <c r="F900" s="2">
        <v>60</v>
      </c>
      <c r="G900" s="2">
        <f>+G899+E900-F900</f>
        <v>5</v>
      </c>
      <c r="I900" s="272"/>
      <c r="J900" s="272"/>
      <c r="K900" s="312"/>
    </row>
    <row r="901" spans="1:15">
      <c r="A901" s="3">
        <v>46029</v>
      </c>
      <c r="B901" s="422">
        <v>32294</v>
      </c>
      <c r="C901" s="422" t="s">
        <v>26</v>
      </c>
      <c r="D901" t="s">
        <v>15</v>
      </c>
      <c r="F901" s="2">
        <v>5</v>
      </c>
      <c r="G901" s="2">
        <f>+G900+E901-F901</f>
        <v>0</v>
      </c>
      <c r="I901" s="272"/>
      <c r="J901" s="272"/>
      <c r="K901" s="312"/>
    </row>
    <row r="902" spans="1:15">
      <c r="A902" s="81">
        <v>46022</v>
      </c>
      <c r="B902" s="421" t="s">
        <v>10</v>
      </c>
      <c r="C902" s="421" t="s">
        <v>27</v>
      </c>
      <c r="D902" t="s">
        <v>12</v>
      </c>
      <c r="E902" s="20">
        <v>16.899999999999999</v>
      </c>
      <c r="G902" s="2">
        <f>+G901+E902-F902</f>
        <v>16.899999999999999</v>
      </c>
      <c r="I902" s="272"/>
      <c r="J902" s="272"/>
      <c r="K902" s="313"/>
    </row>
    <row r="903" spans="1:15">
      <c r="A903" s="70"/>
      <c r="B903" s="422"/>
      <c r="C903" s="422"/>
      <c r="D903" t="s">
        <v>13</v>
      </c>
      <c r="E903" s="20">
        <v>10.6</v>
      </c>
      <c r="G903" s="2">
        <f>+G902+E903-F903</f>
        <v>27.5</v>
      </c>
      <c r="I903" s="272"/>
      <c r="J903" s="272"/>
      <c r="K903" s="313"/>
    </row>
    <row r="904" spans="1:15">
      <c r="A904" s="70"/>
      <c r="B904" s="422"/>
      <c r="C904" s="422"/>
      <c r="D904" t="s">
        <v>14</v>
      </c>
      <c r="E904" s="207">
        <v>60</v>
      </c>
      <c r="G904" s="2">
        <f>+G903+E904-F904</f>
        <v>87.5</v>
      </c>
      <c r="I904" s="421"/>
      <c r="K904" s="2"/>
    </row>
    <row r="905" spans="1:15">
      <c r="A905" s="70"/>
      <c r="B905" s="422"/>
      <c r="C905" s="422"/>
      <c r="D905" t="s">
        <v>15</v>
      </c>
      <c r="E905" s="207">
        <v>5</v>
      </c>
      <c r="G905" s="2">
        <f>+G904+E905-F905</f>
        <v>92.5</v>
      </c>
      <c r="I905" s="422"/>
      <c r="K905" s="2"/>
    </row>
    <row r="906" spans="1:15">
      <c r="A906" s="3">
        <v>46029</v>
      </c>
      <c r="B906" s="422">
        <v>32294</v>
      </c>
      <c r="C906" s="422" t="s">
        <v>27</v>
      </c>
      <c r="D906" t="s">
        <v>14</v>
      </c>
      <c r="F906" s="2">
        <v>60</v>
      </c>
      <c r="G906" s="2">
        <f>+G905+E906-F906</f>
        <v>32.5</v>
      </c>
      <c r="I906" s="272"/>
      <c r="J906" s="272"/>
      <c r="K906" s="310"/>
      <c r="L906" s="28"/>
    </row>
    <row r="907" spans="1:15">
      <c r="A907" s="3">
        <v>46029</v>
      </c>
      <c r="B907" s="422">
        <v>32294</v>
      </c>
      <c r="C907" s="422" t="s">
        <v>27</v>
      </c>
      <c r="D907" t="s">
        <v>15</v>
      </c>
      <c r="F907" s="2">
        <v>5</v>
      </c>
      <c r="G907" s="2">
        <f>+G906+E907-F907</f>
        <v>27.5</v>
      </c>
      <c r="I907" s="272"/>
      <c r="J907" s="272"/>
      <c r="K907" s="313"/>
    </row>
    <row r="908" spans="1:15">
      <c r="A908" s="3">
        <v>46037</v>
      </c>
      <c r="B908" s="422">
        <v>32342</v>
      </c>
      <c r="C908" s="422" t="s">
        <v>27</v>
      </c>
      <c r="D908" t="s">
        <v>12</v>
      </c>
      <c r="F908" s="2">
        <v>16.899999999999999</v>
      </c>
      <c r="G908" s="2">
        <f>+G907+E908-F908</f>
        <v>10.600000000000001</v>
      </c>
      <c r="I908" s="421"/>
      <c r="K908" s="207"/>
      <c r="L908" s="317"/>
      <c r="M908" s="317"/>
      <c r="N908" s="317"/>
      <c r="O908" s="317"/>
    </row>
    <row r="909" spans="1:15">
      <c r="A909" s="3">
        <v>46037</v>
      </c>
      <c r="B909" s="422">
        <v>32342</v>
      </c>
      <c r="C909" s="422" t="s">
        <v>27</v>
      </c>
      <c r="D909" t="s">
        <v>13</v>
      </c>
      <c r="F909" s="2">
        <v>10.6</v>
      </c>
      <c r="G909" s="2">
        <f t="shared" si="15"/>
        <v>0</v>
      </c>
      <c r="I909" s="441" t="s">
        <v>680</v>
      </c>
      <c r="J909" s="441"/>
      <c r="K909" s="441"/>
      <c r="L909" s="421"/>
      <c r="N909" s="5"/>
      <c r="O909" s="2"/>
    </row>
    <row r="910" spans="1:15">
      <c r="A910" s="81">
        <v>46053</v>
      </c>
      <c r="B910" s="421" t="s">
        <v>10</v>
      </c>
      <c r="C910" s="421" t="s">
        <v>11</v>
      </c>
      <c r="D910" t="s">
        <v>12</v>
      </c>
      <c r="E910" s="20">
        <v>8.8000000000000007</v>
      </c>
      <c r="G910" s="2">
        <f t="shared" si="15"/>
        <v>8.8000000000000007</v>
      </c>
      <c r="H910" s="421">
        <v>2026</v>
      </c>
      <c r="I910" s="421" t="s">
        <v>11</v>
      </c>
      <c r="J910" t="s">
        <v>12</v>
      </c>
      <c r="K910" s="20">
        <v>8.8000000000000007</v>
      </c>
      <c r="L910" s="422"/>
      <c r="N910" s="5"/>
      <c r="O910" s="2"/>
    </row>
    <row r="911" spans="1:15">
      <c r="A911" s="70"/>
      <c r="B911" s="422"/>
      <c r="C911" s="422"/>
      <c r="D911" t="s">
        <v>13</v>
      </c>
      <c r="E911" s="20">
        <v>5</v>
      </c>
      <c r="G911" s="2">
        <f t="shared" si="15"/>
        <v>13.8</v>
      </c>
      <c r="I911" s="422"/>
      <c r="J911" t="s">
        <v>13</v>
      </c>
      <c r="K911" s="20">
        <v>5</v>
      </c>
      <c r="L911" s="422"/>
      <c r="N911" s="5"/>
      <c r="O911" s="2"/>
    </row>
    <row r="912" spans="1:15">
      <c r="A912" s="70"/>
      <c r="B912" s="422"/>
      <c r="C912" s="422"/>
      <c r="D912" t="s">
        <v>14</v>
      </c>
      <c r="E912" s="207">
        <v>60</v>
      </c>
      <c r="G912" s="2">
        <f t="shared" si="15"/>
        <v>73.8</v>
      </c>
      <c r="I912" s="422"/>
      <c r="J912" t="s">
        <v>14</v>
      </c>
      <c r="K912" s="207">
        <v>60</v>
      </c>
      <c r="L912" s="422"/>
      <c r="N912" s="5"/>
      <c r="O912" s="2"/>
    </row>
    <row r="913" spans="1:15">
      <c r="A913" s="70"/>
      <c r="B913" s="422"/>
      <c r="C913" s="422"/>
      <c r="D913" t="s">
        <v>15</v>
      </c>
      <c r="E913" s="207">
        <v>5</v>
      </c>
      <c r="G913" s="2">
        <f t="shared" si="15"/>
        <v>78.8</v>
      </c>
      <c r="I913" s="422"/>
      <c r="J913" t="s">
        <v>15</v>
      </c>
      <c r="K913" s="207">
        <v>5</v>
      </c>
      <c r="L913" s="422"/>
      <c r="N913" s="5"/>
      <c r="O913" s="5"/>
    </row>
    <row r="914" spans="1:15">
      <c r="B914" s="422"/>
      <c r="C914" s="422"/>
      <c r="D914" t="s">
        <v>104</v>
      </c>
      <c r="E914" s="207">
        <v>10</v>
      </c>
      <c r="G914" s="2">
        <f t="shared" si="15"/>
        <v>88.8</v>
      </c>
      <c r="I914" s="422"/>
      <c r="J914" t="s">
        <v>104</v>
      </c>
      <c r="K914" s="207">
        <v>10</v>
      </c>
      <c r="L914" s="257"/>
      <c r="N914" s="5"/>
      <c r="O914" s="5"/>
    </row>
    <row r="915" spans="1:15">
      <c r="A915" s="3">
        <v>46092</v>
      </c>
      <c r="B915" s="422">
        <v>32643</v>
      </c>
      <c r="C915" s="422" t="s">
        <v>11</v>
      </c>
      <c r="D915" t="s">
        <v>12</v>
      </c>
      <c r="E915" s="207"/>
      <c r="F915" s="20">
        <v>8.8000000000000007</v>
      </c>
      <c r="G915" s="2">
        <f t="shared" si="15"/>
        <v>80</v>
      </c>
      <c r="I915" s="422"/>
      <c r="K915" s="207"/>
      <c r="L915" s="257"/>
      <c r="N915" s="5"/>
      <c r="O915" s="5"/>
    </row>
    <row r="916" spans="1:15">
      <c r="A916" s="3">
        <v>46092</v>
      </c>
      <c r="B916" s="422">
        <v>32643</v>
      </c>
      <c r="C916" s="422" t="s">
        <v>11</v>
      </c>
      <c r="D916" t="s">
        <v>13</v>
      </c>
      <c r="E916" s="207"/>
      <c r="F916" s="20">
        <v>5</v>
      </c>
      <c r="G916" s="2">
        <f t="shared" si="15"/>
        <v>75</v>
      </c>
      <c r="I916" s="422"/>
      <c r="K916" s="207"/>
      <c r="L916" s="257"/>
      <c r="N916" s="5"/>
      <c r="O916" s="5"/>
    </row>
    <row r="917" spans="1:15">
      <c r="A917" s="3">
        <v>46092</v>
      </c>
      <c r="B917" s="422">
        <v>32643</v>
      </c>
      <c r="C917" s="422" t="s">
        <v>11</v>
      </c>
      <c r="D917" t="s">
        <v>14</v>
      </c>
      <c r="E917" s="207"/>
      <c r="F917" s="207">
        <v>60</v>
      </c>
      <c r="G917" s="2">
        <f t="shared" si="15"/>
        <v>15</v>
      </c>
      <c r="I917" s="422"/>
      <c r="K917" s="207"/>
      <c r="L917" s="257"/>
      <c r="N917" s="5"/>
      <c r="O917" s="5"/>
    </row>
    <row r="918" spans="1:15">
      <c r="A918" s="3">
        <v>46092</v>
      </c>
      <c r="B918" s="422">
        <v>32643</v>
      </c>
      <c r="C918" s="422" t="s">
        <v>11</v>
      </c>
      <c r="D918" t="s">
        <v>15</v>
      </c>
      <c r="E918" s="207"/>
      <c r="F918" s="207">
        <v>5</v>
      </c>
      <c r="G918" s="2">
        <f t="shared" si="15"/>
        <v>10</v>
      </c>
      <c r="I918" s="422"/>
      <c r="K918" s="207"/>
      <c r="L918" s="257"/>
      <c r="N918" s="5"/>
      <c r="O918" s="5"/>
    </row>
    <row r="919" spans="1:15">
      <c r="A919" s="3">
        <v>46092</v>
      </c>
      <c r="B919" s="422">
        <v>32643</v>
      </c>
      <c r="C919" s="422" t="s">
        <v>11</v>
      </c>
      <c r="D919" t="s">
        <v>104</v>
      </c>
      <c r="E919" s="207"/>
      <c r="F919" s="207">
        <v>10</v>
      </c>
      <c r="G919" s="2">
        <f t="shared" si="15"/>
        <v>0</v>
      </c>
      <c r="I919" s="422"/>
      <c r="K919" s="207"/>
      <c r="L919" s="257"/>
      <c r="N919" s="5"/>
      <c r="O919" s="5"/>
    </row>
    <row r="920" spans="1:15">
      <c r="A920" s="31">
        <v>46081</v>
      </c>
      <c r="B920" s="421" t="s">
        <v>10</v>
      </c>
      <c r="C920" s="421" t="s">
        <v>17</v>
      </c>
      <c r="D920" t="s">
        <v>12</v>
      </c>
      <c r="E920" s="20">
        <v>5</v>
      </c>
      <c r="G920" s="2">
        <f t="shared" si="15"/>
        <v>5</v>
      </c>
      <c r="I920" s="421" t="s">
        <v>17</v>
      </c>
      <c r="J920" t="s">
        <v>14</v>
      </c>
      <c r="K920" s="207">
        <v>56</v>
      </c>
      <c r="L920" s="422"/>
      <c r="N920" s="5"/>
      <c r="O920" s="5"/>
    </row>
    <row r="921" spans="1:15">
      <c r="B921" s="422"/>
      <c r="C921" s="422"/>
      <c r="D921" t="s">
        <v>13</v>
      </c>
      <c r="E921" s="20">
        <v>10</v>
      </c>
      <c r="G921" s="2">
        <f t="shared" si="15"/>
        <v>15</v>
      </c>
      <c r="J921" t="s">
        <v>15</v>
      </c>
      <c r="K921" s="207">
        <v>5</v>
      </c>
      <c r="L921" s="422"/>
      <c r="N921" s="5"/>
      <c r="O921" s="5"/>
    </row>
    <row r="922" spans="1:15">
      <c r="B922" s="422"/>
      <c r="C922" s="422"/>
      <c r="D922" t="s">
        <v>14</v>
      </c>
      <c r="E922" s="207">
        <v>56</v>
      </c>
      <c r="G922" s="2">
        <f t="shared" ref="G922:G931" si="16">+G921+E922-F922</f>
        <v>71</v>
      </c>
      <c r="I922" s="421"/>
      <c r="K922" s="114">
        <f>SUM(K910:K921)</f>
        <v>149.80000000000001</v>
      </c>
      <c r="L922" s="421"/>
      <c r="N922" s="207"/>
      <c r="O922" s="2"/>
    </row>
    <row r="923" spans="1:15">
      <c r="B923" s="422"/>
      <c r="C923" s="422"/>
      <c r="D923" t="s">
        <v>15</v>
      </c>
      <c r="E923" s="207">
        <v>5</v>
      </c>
      <c r="G923" s="2">
        <f t="shared" si="16"/>
        <v>76</v>
      </c>
      <c r="I923" s="422"/>
      <c r="K923" s="20"/>
      <c r="L923" s="422"/>
      <c r="N923" s="207"/>
      <c r="O923" s="2"/>
    </row>
    <row r="924" spans="1:15">
      <c r="A924" s="3">
        <v>46092</v>
      </c>
      <c r="B924" s="422">
        <v>32643</v>
      </c>
      <c r="C924" s="422" t="s">
        <v>17</v>
      </c>
      <c r="D924" t="s">
        <v>14</v>
      </c>
      <c r="E924" s="207"/>
      <c r="F924" s="207">
        <v>56</v>
      </c>
      <c r="G924" s="2">
        <f t="shared" si="16"/>
        <v>20</v>
      </c>
      <c r="I924" s="422"/>
      <c r="K924" s="20"/>
      <c r="L924" s="422"/>
      <c r="N924" s="207"/>
      <c r="O924" s="2"/>
    </row>
    <row r="925" spans="1:15">
      <c r="A925" s="3">
        <v>46092</v>
      </c>
      <c r="B925" s="422">
        <v>32643</v>
      </c>
      <c r="C925" s="422" t="s">
        <v>17</v>
      </c>
      <c r="D925" t="s">
        <v>15</v>
      </c>
      <c r="E925" s="207"/>
      <c r="F925" s="207">
        <v>5</v>
      </c>
      <c r="G925" s="2">
        <f t="shared" si="16"/>
        <v>15</v>
      </c>
      <c r="I925" s="422"/>
      <c r="K925" s="20"/>
      <c r="L925" s="422"/>
      <c r="N925" s="207"/>
      <c r="O925" s="2"/>
    </row>
    <row r="926" spans="1:15">
      <c r="A926" s="3">
        <v>46105</v>
      </c>
      <c r="B926" s="422">
        <v>32806</v>
      </c>
      <c r="C926" s="422" t="s">
        <v>17</v>
      </c>
      <c r="D926" t="s">
        <v>12</v>
      </c>
      <c r="E926" s="207"/>
      <c r="F926" s="207">
        <v>5</v>
      </c>
      <c r="G926" s="2">
        <f t="shared" si="16"/>
        <v>10</v>
      </c>
      <c r="I926" s="422"/>
      <c r="K926" s="20"/>
      <c r="L926" s="422"/>
      <c r="N926" s="207"/>
      <c r="O926" s="2"/>
    </row>
    <row r="927" spans="1:15">
      <c r="A927" s="3">
        <v>46105</v>
      </c>
      <c r="B927" s="422">
        <v>32806</v>
      </c>
      <c r="C927" s="422" t="s">
        <v>17</v>
      </c>
      <c r="D927" t="s">
        <v>13</v>
      </c>
      <c r="E927" s="207"/>
      <c r="F927" s="207">
        <v>10</v>
      </c>
      <c r="G927" s="2">
        <f t="shared" si="16"/>
        <v>0</v>
      </c>
      <c r="I927" s="422"/>
      <c r="K927" s="20"/>
      <c r="L927" s="422"/>
      <c r="N927" s="207"/>
      <c r="O927" s="2"/>
    </row>
    <row r="928" spans="1:15">
      <c r="A928" s="31">
        <v>46112</v>
      </c>
      <c r="B928" s="421" t="s">
        <v>10</v>
      </c>
      <c r="C928" s="421" t="s">
        <v>18</v>
      </c>
      <c r="D928" t="s">
        <v>12</v>
      </c>
      <c r="E928" s="207">
        <v>5</v>
      </c>
      <c r="G928" s="2">
        <f t="shared" si="16"/>
        <v>5</v>
      </c>
      <c r="J928" s="3"/>
      <c r="K928" s="435"/>
      <c r="L928" s="422"/>
      <c r="N928" s="207"/>
      <c r="O928" s="2"/>
    </row>
    <row r="929" spans="1:15">
      <c r="A929" s="31"/>
      <c r="B929" s="422"/>
      <c r="C929" s="422"/>
      <c r="D929" t="s">
        <v>13</v>
      </c>
      <c r="E929" s="207">
        <v>6</v>
      </c>
      <c r="G929" s="2">
        <f t="shared" si="16"/>
        <v>11</v>
      </c>
      <c r="I929" s="441" t="s">
        <v>680</v>
      </c>
      <c r="J929" s="441"/>
      <c r="K929" s="441"/>
      <c r="L929" s="422"/>
      <c r="N929" s="207"/>
      <c r="O929" s="2"/>
    </row>
    <row r="930" spans="1:15">
      <c r="B930" s="422"/>
      <c r="C930" s="422"/>
      <c r="D930" t="s">
        <v>14</v>
      </c>
      <c r="E930" s="207">
        <v>60</v>
      </c>
      <c r="G930" s="2">
        <f t="shared" si="16"/>
        <v>71</v>
      </c>
      <c r="H930" s="421">
        <v>2026</v>
      </c>
      <c r="I930" s="421" t="s">
        <v>17</v>
      </c>
      <c r="J930" t="s">
        <v>12</v>
      </c>
      <c r="K930" s="20">
        <v>5</v>
      </c>
      <c r="L930" s="422"/>
      <c r="N930" s="207"/>
      <c r="O930" s="207"/>
    </row>
    <row r="931" spans="1:15">
      <c r="B931" s="422"/>
      <c r="C931" s="422"/>
      <c r="D931" t="s">
        <v>15</v>
      </c>
      <c r="E931" s="207">
        <v>5</v>
      </c>
      <c r="G931" s="2">
        <f t="shared" si="16"/>
        <v>76</v>
      </c>
      <c r="I931" s="422"/>
      <c r="J931" t="s">
        <v>13</v>
      </c>
      <c r="K931" s="20">
        <v>10</v>
      </c>
      <c r="L931" s="422"/>
      <c r="N931" s="207"/>
      <c r="O931" s="207"/>
    </row>
    <row r="932" spans="1:15">
      <c r="B932" s="422"/>
      <c r="C932" s="422"/>
      <c r="D932" s="392" t="s">
        <v>687</v>
      </c>
      <c r="E932" s="393">
        <v>600</v>
      </c>
      <c r="G932" s="2">
        <f>+G931+E932-F932</f>
        <v>676</v>
      </c>
      <c r="J932" s="81"/>
      <c r="K932" s="399">
        <f>SUM(K930:K931)</f>
        <v>15</v>
      </c>
      <c r="L932" s="421"/>
      <c r="N932" s="207"/>
      <c r="O932" s="207"/>
    </row>
    <row r="933" spans="1:15">
      <c r="A933" s="3">
        <v>46085</v>
      </c>
      <c r="B933" s="422">
        <v>32613</v>
      </c>
      <c r="C933" s="422" t="s">
        <v>18</v>
      </c>
      <c r="D933" t="s">
        <v>687</v>
      </c>
      <c r="F933" s="2">
        <v>600</v>
      </c>
      <c r="G933" s="2">
        <f>+G932+E933-F933</f>
        <v>76</v>
      </c>
      <c r="J933" s="3"/>
      <c r="K933" s="422"/>
      <c r="L933" s="422"/>
      <c r="N933" s="20"/>
      <c r="O933" s="2"/>
    </row>
    <row r="934" spans="1:15">
      <c r="B934" s="422"/>
      <c r="C934" s="422"/>
      <c r="G934" s="2">
        <f>+G933+E934-F934</f>
        <v>76</v>
      </c>
      <c r="J934" s="3"/>
      <c r="K934" s="422"/>
      <c r="L934" s="422"/>
      <c r="N934" s="20"/>
      <c r="O934" s="2"/>
    </row>
    <row r="935" spans="1:15">
      <c r="B935" s="422"/>
      <c r="C935" s="422"/>
      <c r="G935" s="2">
        <f>+G934+E935-F935</f>
        <v>76</v>
      </c>
      <c r="J935" s="3"/>
      <c r="K935" s="422"/>
      <c r="L935" s="422"/>
      <c r="N935" s="20"/>
      <c r="O935" s="2"/>
    </row>
    <row r="936" spans="1:15">
      <c r="B936" s="422"/>
      <c r="C936" s="422"/>
      <c r="G936" s="2">
        <f>+G935+E936-F936</f>
        <v>76</v>
      </c>
      <c r="J936" s="3"/>
      <c r="K936" s="422"/>
      <c r="L936" s="422"/>
      <c r="N936" s="207"/>
      <c r="O936" s="2"/>
    </row>
    <row r="937" spans="1:15">
      <c r="B937" s="422"/>
      <c r="C937" s="422"/>
      <c r="G937" s="2">
        <f>+G936+E937-F937</f>
        <v>76</v>
      </c>
      <c r="J937" s="3"/>
      <c r="K937" s="422"/>
      <c r="L937" s="422"/>
      <c r="N937" s="5"/>
      <c r="O937" s="207"/>
    </row>
    <row r="938" spans="1:15">
      <c r="B938" s="422"/>
      <c r="C938" s="422"/>
      <c r="G938" s="2">
        <f>+G937+E938-F938</f>
        <v>76</v>
      </c>
      <c r="J938" s="3"/>
      <c r="K938" s="422"/>
      <c r="L938" s="422"/>
      <c r="N938" s="5"/>
      <c r="O938" s="20"/>
    </row>
    <row r="939" spans="1:15">
      <c r="B939" s="422"/>
      <c r="C939" s="422"/>
      <c r="G939" s="2">
        <f>+G938+E939-F939</f>
        <v>76</v>
      </c>
      <c r="J939" s="3"/>
      <c r="K939" s="422"/>
      <c r="L939" s="422"/>
      <c r="N939" s="5"/>
      <c r="O939" s="20"/>
    </row>
    <row r="940" spans="1:15">
      <c r="B940" s="422"/>
      <c r="C940" s="422"/>
      <c r="G940" s="2">
        <f>+G939+E940-F940</f>
        <v>76</v>
      </c>
    </row>
    <row r="941" spans="1:15">
      <c r="B941" s="422"/>
      <c r="C941" s="422"/>
      <c r="G941" s="2">
        <f>+G940+E941-F941</f>
        <v>76</v>
      </c>
    </row>
    <row r="942" spans="1:15">
      <c r="B942" s="422"/>
      <c r="C942" s="422"/>
      <c r="G942" s="2">
        <f>+G941+E942-F942</f>
        <v>76</v>
      </c>
    </row>
    <row r="943" spans="1:15">
      <c r="B943" s="422"/>
      <c r="C943" s="422"/>
      <c r="G943" s="2">
        <f>+G942+E943-F943</f>
        <v>76</v>
      </c>
    </row>
    <row r="944" spans="1:15">
      <c r="B944" s="422"/>
      <c r="C944" s="422"/>
      <c r="G944" s="2">
        <f>+G943+E944-F944</f>
        <v>76</v>
      </c>
    </row>
    <row r="945" spans="2:7">
      <c r="B945" s="422"/>
      <c r="C945" s="422"/>
      <c r="G945" s="2">
        <f>+G944+E945-F945</f>
        <v>76</v>
      </c>
    </row>
    <row r="946" spans="2:7">
      <c r="B946" s="422"/>
      <c r="C946" s="422"/>
      <c r="G946" s="2">
        <f>+G945+E946-F946</f>
        <v>76</v>
      </c>
    </row>
    <row r="947" spans="2:7">
      <c r="B947" s="422"/>
      <c r="C947" s="422"/>
      <c r="G947" s="2">
        <f>+G946+E947-F947</f>
        <v>76</v>
      </c>
    </row>
    <row r="948" spans="2:7">
      <c r="B948" s="422"/>
      <c r="C948" s="422"/>
      <c r="G948" s="2">
        <f>+G947+E948-F948</f>
        <v>76</v>
      </c>
    </row>
    <row r="949" spans="2:7">
      <c r="B949" s="422"/>
      <c r="C949" s="422"/>
      <c r="G949" s="2">
        <f>+G948+E949-F949</f>
        <v>76</v>
      </c>
    </row>
    <row r="950" spans="2:7">
      <c r="B950" s="422"/>
      <c r="C950" s="422"/>
      <c r="G950" s="2">
        <f>+G949+E950-F950</f>
        <v>76</v>
      </c>
    </row>
    <row r="951" spans="2:7">
      <c r="B951" s="422"/>
      <c r="C951" s="422"/>
      <c r="G951" s="2">
        <f>+G950+E951-F951</f>
        <v>76</v>
      </c>
    </row>
    <row r="952" spans="2:7">
      <c r="B952" s="422"/>
      <c r="C952" s="422"/>
      <c r="G952" s="2">
        <f>+G951+E952-F952</f>
        <v>76</v>
      </c>
    </row>
    <row r="953" spans="2:7">
      <c r="B953" s="422"/>
      <c r="C953" s="422"/>
      <c r="G953" s="2">
        <f>+G952+E953-F953</f>
        <v>76</v>
      </c>
    </row>
    <row r="954" spans="2:7">
      <c r="B954" s="422"/>
      <c r="C954" s="422"/>
      <c r="G954" s="2">
        <f>+G953+E954-F954</f>
        <v>76</v>
      </c>
    </row>
    <row r="955" spans="2:7">
      <c r="B955" s="422"/>
      <c r="C955" s="422"/>
      <c r="G955" s="2">
        <f>+G954+E955-F955</f>
        <v>76</v>
      </c>
    </row>
    <row r="956" spans="2:7">
      <c r="B956" s="422"/>
      <c r="C956" s="422"/>
      <c r="G956" s="2">
        <f>+G955+E956-F956</f>
        <v>76</v>
      </c>
    </row>
    <row r="957" spans="2:7">
      <c r="B957" s="422"/>
      <c r="C957" s="422"/>
      <c r="G957" s="2">
        <f>+G956+E957-F957</f>
        <v>76</v>
      </c>
    </row>
    <row r="958" spans="2:7">
      <c r="B958" s="422"/>
      <c r="C958" s="422"/>
      <c r="G958" s="2">
        <f>+G957+E958-F958</f>
        <v>76</v>
      </c>
    </row>
    <row r="959" spans="2:7">
      <c r="B959" s="422"/>
      <c r="C959" s="422"/>
      <c r="G959" s="2">
        <f>+G958+E959-F959</f>
        <v>76</v>
      </c>
    </row>
    <row r="960" spans="2:7">
      <c r="B960" s="422"/>
      <c r="C960" s="422"/>
      <c r="G960" s="2">
        <f>+G959+E960-F960</f>
        <v>76</v>
      </c>
    </row>
    <row r="961" spans="2:7">
      <c r="B961" s="422"/>
      <c r="C961" s="422"/>
      <c r="G961" s="2">
        <f>+G960+E961-F961</f>
        <v>76</v>
      </c>
    </row>
    <row r="962" spans="2:7">
      <c r="B962" s="422"/>
      <c r="C962" s="422"/>
      <c r="G962" s="2">
        <f>+G961+E962-F962</f>
        <v>76</v>
      </c>
    </row>
    <row r="963" spans="2:7">
      <c r="B963" s="422"/>
      <c r="C963" s="422"/>
      <c r="G963" s="2">
        <f>+G962+E963-F963</f>
        <v>76</v>
      </c>
    </row>
    <row r="964" spans="2:7">
      <c r="B964" s="422"/>
      <c r="C964" s="422"/>
      <c r="G964" s="2">
        <f>+G963+E964-F964</f>
        <v>76</v>
      </c>
    </row>
    <row r="965" spans="2:7">
      <c r="B965" s="422"/>
      <c r="C965" s="422"/>
      <c r="G965" s="2">
        <f>+G964+E965-F965</f>
        <v>76</v>
      </c>
    </row>
    <row r="966" spans="2:7">
      <c r="B966" s="422"/>
      <c r="C966" s="422"/>
      <c r="G966" s="2">
        <f>+G965+E966-F966</f>
        <v>76</v>
      </c>
    </row>
    <row r="967" spans="2:7">
      <c r="B967" s="422"/>
      <c r="C967" s="422"/>
      <c r="G967" s="2">
        <f>+G966+E967-F967</f>
        <v>76</v>
      </c>
    </row>
    <row r="968" spans="2:7">
      <c r="B968" s="422"/>
      <c r="C968" s="422"/>
      <c r="G968" s="2">
        <f>+G967+E968-F968</f>
        <v>76</v>
      </c>
    </row>
    <row r="969" spans="2:7">
      <c r="B969" s="422"/>
      <c r="C969" s="422"/>
      <c r="G969" s="2">
        <f>+G968+E969-F969</f>
        <v>76</v>
      </c>
    </row>
    <row r="970" spans="2:7">
      <c r="B970" s="422"/>
      <c r="C970" s="422"/>
      <c r="G970" s="2">
        <f>+G969+E970-F970</f>
        <v>76</v>
      </c>
    </row>
    <row r="971" spans="2:7">
      <c r="B971" s="422"/>
      <c r="C971" s="422"/>
      <c r="G971" s="2">
        <f>+G970+E971-F971</f>
        <v>76</v>
      </c>
    </row>
    <row r="972" spans="2:7">
      <c r="B972" s="422"/>
      <c r="C972" s="422"/>
      <c r="G972" s="2">
        <f>+G971+E972-F972</f>
        <v>76</v>
      </c>
    </row>
    <row r="973" spans="2:7">
      <c r="B973" s="422"/>
      <c r="C973" s="422"/>
      <c r="G973" s="2">
        <f>+G972+E973-F973</f>
        <v>76</v>
      </c>
    </row>
    <row r="974" spans="2:7">
      <c r="B974" s="422"/>
      <c r="C974" s="422"/>
      <c r="G974" s="2">
        <f>+G973+E974-F974</f>
        <v>76</v>
      </c>
    </row>
    <row r="975" spans="2:7">
      <c r="B975" s="422"/>
      <c r="C975" s="422"/>
      <c r="G975" s="2">
        <f>+G974+E975-F975</f>
        <v>76</v>
      </c>
    </row>
    <row r="976" spans="2:7">
      <c r="B976" s="422"/>
      <c r="C976" s="422"/>
      <c r="G976" s="2">
        <f>+G975+E976-F976</f>
        <v>76</v>
      </c>
    </row>
    <row r="977" spans="2:7">
      <c r="B977" s="422"/>
      <c r="C977" s="422"/>
      <c r="G977" s="2">
        <f>+G976+E977-F977</f>
        <v>76</v>
      </c>
    </row>
    <row r="978" spans="2:7">
      <c r="B978" s="422"/>
      <c r="C978" s="422"/>
      <c r="G978" s="2">
        <f>+G977+E978-F978</f>
        <v>76</v>
      </c>
    </row>
    <row r="979" spans="2:7">
      <c r="B979" s="422"/>
      <c r="C979" s="422"/>
      <c r="G979" s="2">
        <f>+G978+E979-F979</f>
        <v>76</v>
      </c>
    </row>
    <row r="980" spans="2:7">
      <c r="B980" s="422"/>
      <c r="C980" s="422"/>
      <c r="G980" s="2">
        <f>+G979+E980-F980</f>
        <v>76</v>
      </c>
    </row>
    <row r="981" spans="2:7">
      <c r="B981" s="422"/>
      <c r="C981" s="422"/>
      <c r="G981" s="2">
        <f>+G980+E981-F981</f>
        <v>76</v>
      </c>
    </row>
    <row r="982" spans="2:7">
      <c r="B982" s="422"/>
      <c r="C982" s="422"/>
      <c r="G982" s="2">
        <f>+G981+E982-F982</f>
        <v>76</v>
      </c>
    </row>
    <row r="983" spans="2:7">
      <c r="B983" s="422"/>
      <c r="C983" s="422"/>
      <c r="G983" s="2">
        <f>+G982+E983-F983</f>
        <v>76</v>
      </c>
    </row>
    <row r="984" spans="2:7">
      <c r="B984" s="422"/>
      <c r="C984" s="422"/>
      <c r="G984" s="2">
        <f>+G983+E984-F984</f>
        <v>76</v>
      </c>
    </row>
    <row r="985" spans="2:7">
      <c r="B985" s="422"/>
      <c r="C985" s="422"/>
      <c r="G985" s="2">
        <f>+G984+E985-F985</f>
        <v>76</v>
      </c>
    </row>
    <row r="986" spans="2:7">
      <c r="B986" s="422"/>
      <c r="C986" s="422"/>
      <c r="G986" s="2">
        <f>+G985+E986-F986</f>
        <v>76</v>
      </c>
    </row>
    <row r="987" spans="2:7">
      <c r="B987" s="422"/>
      <c r="C987" s="422"/>
      <c r="G987" s="2">
        <f>+G986+E987-F987</f>
        <v>76</v>
      </c>
    </row>
    <row r="988" spans="2:7">
      <c r="B988" s="422"/>
      <c r="C988" s="422"/>
      <c r="G988" s="2">
        <f>+G987+E988-F988</f>
        <v>76</v>
      </c>
    </row>
    <row r="989" spans="2:7">
      <c r="B989" s="422"/>
      <c r="C989" s="422"/>
      <c r="G989" s="2">
        <f>+G988+E989-F989</f>
        <v>76</v>
      </c>
    </row>
    <row r="990" spans="2:7">
      <c r="B990" s="422"/>
      <c r="C990" s="422"/>
      <c r="G990" s="2">
        <f>+G989+E990-F990</f>
        <v>76</v>
      </c>
    </row>
    <row r="991" spans="2:7">
      <c r="B991" s="422"/>
      <c r="C991" s="422"/>
      <c r="G991" s="2">
        <f>+G990+E991-F991</f>
        <v>76</v>
      </c>
    </row>
    <row r="992" spans="2:7">
      <c r="B992" s="422"/>
      <c r="C992" s="422"/>
      <c r="G992" s="2">
        <f>+G991+E992-F992</f>
        <v>76</v>
      </c>
    </row>
    <row r="993" spans="2:7">
      <c r="B993" s="422"/>
      <c r="C993" s="422"/>
      <c r="G993" s="2">
        <f>+G992+E993-F993</f>
        <v>76</v>
      </c>
    </row>
    <row r="994" spans="2:7">
      <c r="B994" s="422"/>
      <c r="C994" s="422"/>
      <c r="G994" s="2">
        <f>+G993+E994-F994</f>
        <v>76</v>
      </c>
    </row>
    <row r="995" spans="2:7">
      <c r="B995" s="422"/>
      <c r="C995" s="422"/>
      <c r="G995" s="2">
        <f>+G994+E995-F995</f>
        <v>76</v>
      </c>
    </row>
    <row r="996" spans="2:7">
      <c r="B996" s="422"/>
      <c r="C996" s="422"/>
      <c r="G996" s="2">
        <f>+G995+E996-F996</f>
        <v>76</v>
      </c>
    </row>
    <row r="997" spans="2:7">
      <c r="B997" s="422"/>
      <c r="C997" s="422"/>
      <c r="G997" s="2">
        <f>+G996+E997-F997</f>
        <v>76</v>
      </c>
    </row>
    <row r="998" spans="2:7">
      <c r="B998" s="422"/>
      <c r="C998" s="422"/>
      <c r="G998" s="2">
        <f>+G997+E998-F998</f>
        <v>76</v>
      </c>
    </row>
    <row r="999" spans="2:7">
      <c r="B999" s="422"/>
      <c r="C999" s="422"/>
      <c r="G999" s="2">
        <f>+G998+E999-F999</f>
        <v>76</v>
      </c>
    </row>
    <row r="1000" spans="2:7">
      <c r="B1000" s="422"/>
      <c r="C1000" s="422"/>
      <c r="G1000" s="2">
        <f>+G999+E1000-F1000</f>
        <v>76</v>
      </c>
    </row>
    <row r="1001" spans="2:7">
      <c r="B1001" s="422"/>
      <c r="C1001" s="422"/>
      <c r="G1001" s="2">
        <f>+G1000+E1001-F1001</f>
        <v>76</v>
      </c>
    </row>
    <row r="1002" spans="2:7">
      <c r="B1002" s="422"/>
      <c r="C1002" s="422"/>
      <c r="G1002" s="2">
        <f>+G1001+E1002-F1002</f>
        <v>76</v>
      </c>
    </row>
    <row r="1003" spans="2:7">
      <c r="B1003" s="422"/>
      <c r="C1003" s="422"/>
      <c r="G1003" s="2">
        <f>+G1002+E1003-F1003</f>
        <v>76</v>
      </c>
    </row>
    <row r="1004" spans="2:7">
      <c r="B1004" s="422"/>
      <c r="C1004" s="422"/>
      <c r="G1004" s="2">
        <f>+G1003+E1004-F1004</f>
        <v>76</v>
      </c>
    </row>
    <row r="1005" spans="2:7">
      <c r="B1005" s="422"/>
      <c r="C1005" s="422"/>
      <c r="G1005" s="2">
        <f>+G1004+E1005-F1005</f>
        <v>76</v>
      </c>
    </row>
    <row r="1006" spans="2:7">
      <c r="B1006" s="422"/>
      <c r="C1006" s="422"/>
      <c r="G1006" s="2">
        <f>+G1005+E1006-F1006</f>
        <v>76</v>
      </c>
    </row>
    <row r="1007" spans="2:7">
      <c r="B1007" s="422"/>
      <c r="C1007" s="422"/>
      <c r="G1007" s="2">
        <f>+G1006+E1007-F1007</f>
        <v>76</v>
      </c>
    </row>
    <row r="1008" spans="2:7">
      <c r="B1008" s="422"/>
      <c r="C1008" s="422"/>
      <c r="G1008" s="2">
        <f>+G1007+E1008-F1008</f>
        <v>76</v>
      </c>
    </row>
    <row r="1009" spans="2:7">
      <c r="B1009" s="422"/>
      <c r="C1009" s="422"/>
      <c r="G1009" s="2">
        <f>+G1008+E1009-F1009</f>
        <v>76</v>
      </c>
    </row>
    <row r="1010" spans="2:7">
      <c r="B1010" s="422"/>
      <c r="C1010" s="422"/>
      <c r="G1010" s="2">
        <f>+G1009+E1010-F1010</f>
        <v>76</v>
      </c>
    </row>
    <row r="1011" spans="2:7">
      <c r="B1011" s="422"/>
      <c r="C1011" s="422"/>
      <c r="G1011" s="2">
        <f>+G1010+E1011-F1011</f>
        <v>76</v>
      </c>
    </row>
    <row r="1012" spans="2:7">
      <c r="B1012" s="422"/>
      <c r="C1012" s="422"/>
      <c r="G1012" s="2">
        <f>+G1011+E1012-F1012</f>
        <v>76</v>
      </c>
    </row>
    <row r="1013" spans="2:7">
      <c r="B1013" s="422"/>
      <c r="C1013" s="422"/>
      <c r="G1013" s="2">
        <f>+G1012+E1013-F1013</f>
        <v>76</v>
      </c>
    </row>
    <row r="1014" spans="2:7">
      <c r="B1014" s="422"/>
      <c r="C1014" s="422"/>
      <c r="G1014" s="2">
        <f>+G1013+E1014-F1014</f>
        <v>76</v>
      </c>
    </row>
    <row r="1015" spans="2:7">
      <c r="B1015" s="422"/>
      <c r="C1015" s="422"/>
      <c r="G1015" s="2">
        <f>+G1014+E1015-F1015</f>
        <v>76</v>
      </c>
    </row>
    <row r="1016" spans="2:7">
      <c r="B1016" s="422"/>
      <c r="C1016" s="422"/>
      <c r="G1016" s="2">
        <f>+G1015+E1016-F1016</f>
        <v>76</v>
      </c>
    </row>
    <row r="1017" spans="2:7">
      <c r="B1017" s="422"/>
      <c r="C1017" s="422"/>
      <c r="G1017" s="2">
        <f>+G1016+E1017-F1017</f>
        <v>76</v>
      </c>
    </row>
    <row r="1018" spans="2:7">
      <c r="B1018" s="422"/>
      <c r="C1018" s="422"/>
      <c r="G1018" s="2">
        <f>+G1017+E1018-F1018</f>
        <v>76</v>
      </c>
    </row>
    <row r="1019" spans="2:7">
      <c r="B1019" s="422"/>
      <c r="C1019" s="422"/>
      <c r="G1019" s="2">
        <f>+G1018+E1019-F1019</f>
        <v>76</v>
      </c>
    </row>
    <row r="1020" spans="2:7">
      <c r="B1020" s="422"/>
      <c r="C1020" s="422"/>
      <c r="G1020" s="2">
        <f>+G1019+E1020-F1020</f>
        <v>76</v>
      </c>
    </row>
    <row r="1021" spans="2:7">
      <c r="B1021" s="422"/>
      <c r="C1021" s="422"/>
      <c r="G1021" s="2">
        <f>+G1020+E1021-F1021</f>
        <v>76</v>
      </c>
    </row>
    <row r="1022" spans="2:7">
      <c r="B1022" s="422"/>
      <c r="C1022" s="422"/>
      <c r="G1022" s="2">
        <f>+G1021+E1022-F1022</f>
        <v>76</v>
      </c>
    </row>
    <row r="1023" spans="2:7">
      <c r="B1023" s="422"/>
      <c r="C1023" s="422"/>
      <c r="G1023" s="2">
        <f>+G1022+E1023-F1023</f>
        <v>76</v>
      </c>
    </row>
    <row r="1024" spans="2:7">
      <c r="B1024" s="422"/>
      <c r="C1024" s="422"/>
      <c r="G1024" s="2">
        <f>+G1023+E1024-F1024</f>
        <v>76</v>
      </c>
    </row>
    <row r="1025" spans="2:7">
      <c r="B1025" s="422"/>
      <c r="C1025" s="422"/>
      <c r="G1025" s="2">
        <f>+G1024+E1025-F1025</f>
        <v>76</v>
      </c>
    </row>
    <row r="1026" spans="2:7">
      <c r="B1026" s="422"/>
      <c r="C1026" s="422"/>
      <c r="G1026" s="2">
        <f>+G1025+E1026-F1026</f>
        <v>76</v>
      </c>
    </row>
    <row r="1027" spans="2:7">
      <c r="B1027" s="422"/>
      <c r="C1027" s="422"/>
      <c r="G1027" s="2">
        <f>+G1026+E1027-F1027</f>
        <v>76</v>
      </c>
    </row>
    <row r="1028" spans="2:7">
      <c r="B1028" s="422"/>
      <c r="C1028" s="422"/>
      <c r="G1028" s="2">
        <f>+G1027+E1028-F1028</f>
        <v>76</v>
      </c>
    </row>
    <row r="1029" spans="2:7">
      <c r="B1029" s="422"/>
      <c r="C1029" s="422"/>
      <c r="G1029" s="2">
        <f>+G1028+E1029-F1029</f>
        <v>76</v>
      </c>
    </row>
    <row r="1030" spans="2:7">
      <c r="B1030" s="422"/>
      <c r="C1030" s="422"/>
      <c r="G1030" s="2">
        <f>+G1029+E1030-F1030</f>
        <v>76</v>
      </c>
    </row>
    <row r="1031" spans="2:7">
      <c r="B1031" s="422"/>
      <c r="C1031" s="422"/>
      <c r="G1031" s="2">
        <f>+G1030+E1031-F1031</f>
        <v>76</v>
      </c>
    </row>
    <row r="1032" spans="2:7">
      <c r="B1032" s="422"/>
      <c r="C1032" s="422"/>
      <c r="G1032" s="2">
        <f>+G1031+E1032-F1032</f>
        <v>76</v>
      </c>
    </row>
    <row r="1033" spans="2:7">
      <c r="B1033" s="422"/>
      <c r="C1033" s="422"/>
      <c r="G1033" s="2">
        <f>+G1032+E1033-F1033</f>
        <v>76</v>
      </c>
    </row>
    <row r="1034" spans="2:7">
      <c r="B1034" s="422"/>
      <c r="C1034" s="422"/>
      <c r="G1034" s="2">
        <f>+G1033+E1034-F1034</f>
        <v>76</v>
      </c>
    </row>
    <row r="1035" spans="2:7">
      <c r="B1035" s="422"/>
      <c r="C1035" s="422"/>
      <c r="G1035" s="2">
        <f>+G1034+E1035-F1035</f>
        <v>76</v>
      </c>
    </row>
    <row r="1036" spans="2:7">
      <c r="B1036" s="422"/>
      <c r="C1036" s="422"/>
      <c r="G1036" s="2">
        <f>+G1035+E1036-F1036</f>
        <v>76</v>
      </c>
    </row>
    <row r="1037" spans="2:7">
      <c r="B1037" s="422"/>
      <c r="C1037" s="422"/>
      <c r="G1037" s="2">
        <f>+G1036+E1037-F1037</f>
        <v>76</v>
      </c>
    </row>
    <row r="1038" spans="2:7">
      <c r="B1038" s="422"/>
      <c r="C1038" s="422"/>
      <c r="G1038" s="2">
        <f>+G1037+E1038-F1038</f>
        <v>76</v>
      </c>
    </row>
    <row r="1039" spans="2:7">
      <c r="B1039" s="422"/>
      <c r="C1039" s="422"/>
      <c r="G1039" s="2">
        <f>+G1038+E1039-F1039</f>
        <v>76</v>
      </c>
    </row>
    <row r="1040" spans="2:7">
      <c r="B1040" s="422"/>
      <c r="C1040" s="422"/>
      <c r="G1040" s="2">
        <f>+G1039+E1040-F1040</f>
        <v>76</v>
      </c>
    </row>
    <row r="1041" spans="2:7">
      <c r="B1041" s="422"/>
      <c r="C1041" s="422"/>
      <c r="G1041" s="2">
        <f>+G1040+E1041-F1041</f>
        <v>76</v>
      </c>
    </row>
    <row r="1042" spans="2:7">
      <c r="B1042" s="422"/>
      <c r="C1042" s="422"/>
      <c r="G1042" s="2">
        <f>+G1041+E1042-F1042</f>
        <v>76</v>
      </c>
    </row>
    <row r="1043" spans="2:7">
      <c r="B1043" s="422"/>
      <c r="C1043" s="422"/>
      <c r="G1043" s="2">
        <f>+G1042+E1043-F1043</f>
        <v>76</v>
      </c>
    </row>
    <row r="1044" spans="2:7">
      <c r="B1044" s="422"/>
      <c r="C1044" s="422"/>
      <c r="G1044" s="2">
        <f>+G1043+E1044-F1044</f>
        <v>76</v>
      </c>
    </row>
    <row r="1045" spans="2:7">
      <c r="B1045" s="422"/>
      <c r="C1045" s="422"/>
      <c r="G1045" s="2">
        <f>+G1044+E1045-F1045</f>
        <v>76</v>
      </c>
    </row>
    <row r="1046" spans="2:7">
      <c r="B1046" s="422"/>
      <c r="C1046" s="422"/>
      <c r="G1046" s="2">
        <f>+G1045+E1046-F1046</f>
        <v>76</v>
      </c>
    </row>
    <row r="1047" spans="2:7">
      <c r="B1047" s="422"/>
      <c r="C1047" s="422"/>
      <c r="G1047" s="2">
        <f>+G1046+E1047-F1047</f>
        <v>76</v>
      </c>
    </row>
    <row r="1048" spans="2:7">
      <c r="B1048" s="422"/>
      <c r="C1048" s="422"/>
      <c r="G1048" s="2">
        <f>+G1047+E1048-F1048</f>
        <v>76</v>
      </c>
    </row>
    <row r="1049" spans="2:7">
      <c r="B1049" s="422"/>
      <c r="C1049" s="422"/>
      <c r="G1049" s="2">
        <f>+G1048+E1049-F1049</f>
        <v>76</v>
      </c>
    </row>
    <row r="1050" spans="2:7">
      <c r="B1050" s="422"/>
      <c r="C1050" s="422"/>
      <c r="G1050" s="2">
        <f>+G1049+E1050-F1050</f>
        <v>76</v>
      </c>
    </row>
    <row r="1051" spans="2:7">
      <c r="B1051" s="422"/>
      <c r="C1051" s="422"/>
      <c r="G1051" s="2">
        <f>+G1050+E1051-F1051</f>
        <v>76</v>
      </c>
    </row>
    <row r="1052" spans="2:7">
      <c r="B1052" s="422"/>
      <c r="C1052" s="422"/>
      <c r="G1052" s="2">
        <f>+G1051+E1052-F1052</f>
        <v>76</v>
      </c>
    </row>
    <row r="1053" spans="2:7">
      <c r="B1053" s="422"/>
      <c r="C1053" s="422"/>
      <c r="G1053" s="2">
        <f>+G1052+E1053-F1053</f>
        <v>76</v>
      </c>
    </row>
    <row r="1054" spans="2:7">
      <c r="B1054" s="422"/>
      <c r="C1054" s="422"/>
      <c r="G1054" s="2">
        <f>+G1053+E1054-F1054</f>
        <v>76</v>
      </c>
    </row>
    <row r="1055" spans="2:7">
      <c r="B1055" s="422"/>
      <c r="C1055" s="422"/>
      <c r="G1055" s="2">
        <f>+G1054+E1055-F1055</f>
        <v>76</v>
      </c>
    </row>
    <row r="1056" spans="2:7">
      <c r="B1056" s="422"/>
      <c r="C1056" s="422"/>
      <c r="G1056" s="2">
        <f>+G1055+E1056-F1056</f>
        <v>76</v>
      </c>
    </row>
    <row r="1057" spans="2:7">
      <c r="B1057" s="422"/>
      <c r="C1057" s="422"/>
      <c r="G1057" s="2">
        <f>+G1056+E1057-F1057</f>
        <v>76</v>
      </c>
    </row>
    <row r="1058" spans="2:7">
      <c r="B1058" s="422"/>
      <c r="C1058" s="422"/>
      <c r="G1058" s="2">
        <f>+G1057+E1058-F1058</f>
        <v>76</v>
      </c>
    </row>
    <row r="1059" spans="2:7">
      <c r="B1059" s="422"/>
      <c r="C1059" s="422"/>
      <c r="G1059" s="2">
        <f>+G1058+E1059-F1059</f>
        <v>76</v>
      </c>
    </row>
    <row r="1060" spans="2:7">
      <c r="B1060" s="422"/>
      <c r="C1060" s="422"/>
      <c r="G1060" s="2">
        <f>+G1059+E1060-F1060</f>
        <v>76</v>
      </c>
    </row>
    <row r="1061" spans="2:7">
      <c r="B1061" s="422"/>
      <c r="C1061" s="422"/>
      <c r="G1061" s="2">
        <f>+G1060+E1061-F1061</f>
        <v>76</v>
      </c>
    </row>
    <row r="1062" spans="2:7">
      <c r="B1062" s="422"/>
      <c r="C1062" s="422"/>
      <c r="G1062" s="2">
        <f>+G1061+E1062-F1062</f>
        <v>76</v>
      </c>
    </row>
    <row r="1063" spans="2:7">
      <c r="B1063" s="422"/>
      <c r="C1063" s="422"/>
      <c r="G1063" s="2">
        <f>+G1062+E1063-F1063</f>
        <v>76</v>
      </c>
    </row>
    <row r="1064" spans="2:7">
      <c r="B1064" s="422"/>
      <c r="C1064" s="422"/>
      <c r="G1064" s="2">
        <f>+G1063+E1064-F1064</f>
        <v>76</v>
      </c>
    </row>
    <row r="1065" spans="2:7">
      <c r="B1065" s="422"/>
      <c r="C1065" s="422"/>
      <c r="G1065" s="2">
        <f>+G1064+E1065-F1065</f>
        <v>76</v>
      </c>
    </row>
    <row r="1066" spans="2:7">
      <c r="B1066" s="422"/>
      <c r="C1066" s="422"/>
      <c r="G1066" s="2">
        <f>+G1065+E1066-F1066</f>
        <v>76</v>
      </c>
    </row>
    <row r="1067" spans="2:7">
      <c r="B1067" s="422"/>
      <c r="C1067" s="422"/>
      <c r="G1067" s="2">
        <f>+G1066+E1067-F1067</f>
        <v>76</v>
      </c>
    </row>
    <row r="1068" spans="2:7">
      <c r="B1068" s="422"/>
      <c r="C1068" s="422"/>
      <c r="G1068" s="2">
        <f>+G1067+E1068-F1068</f>
        <v>76</v>
      </c>
    </row>
    <row r="1069" spans="2:7">
      <c r="B1069" s="422"/>
      <c r="C1069" s="422"/>
      <c r="G1069" s="2">
        <f>+G1068+E1069-F1069</f>
        <v>76</v>
      </c>
    </row>
    <row r="1070" spans="2:7">
      <c r="B1070" s="422"/>
      <c r="C1070" s="422"/>
      <c r="G1070" s="2">
        <f>+G1069+E1070-F1070</f>
        <v>76</v>
      </c>
    </row>
    <row r="1071" spans="2:7">
      <c r="B1071" s="422"/>
      <c r="C1071" s="422"/>
      <c r="G1071" s="2">
        <f>+G1070+E1071-F1071</f>
        <v>76</v>
      </c>
    </row>
    <row r="1072" spans="2:7">
      <c r="B1072" s="422"/>
      <c r="C1072" s="422"/>
      <c r="G1072" s="2">
        <f>+G1071+E1072-F1072</f>
        <v>76</v>
      </c>
    </row>
    <row r="1073" spans="2:7">
      <c r="B1073" s="422"/>
      <c r="C1073" s="422"/>
      <c r="G1073" s="2">
        <f>+G1072+E1073-F1073</f>
        <v>76</v>
      </c>
    </row>
    <row r="1074" spans="2:7">
      <c r="B1074" s="422"/>
      <c r="C1074" s="422"/>
      <c r="G1074" s="2">
        <f>+G1073+E1074-F1074</f>
        <v>76</v>
      </c>
    </row>
    <row r="1075" spans="2:7">
      <c r="B1075" s="422"/>
      <c r="C1075" s="422"/>
      <c r="G1075" s="2">
        <f>+G1074+E1075-F1075</f>
        <v>76</v>
      </c>
    </row>
    <row r="1076" spans="2:7">
      <c r="B1076" s="422"/>
      <c r="C1076" s="422"/>
      <c r="G1076" s="2">
        <f>+G1075+E1076-F1076</f>
        <v>76</v>
      </c>
    </row>
    <row r="1077" spans="2:7">
      <c r="B1077" s="422"/>
      <c r="C1077" s="422"/>
      <c r="G1077" s="2">
        <f>+G1076+E1077-F1077</f>
        <v>76</v>
      </c>
    </row>
    <row r="1078" spans="2:7">
      <c r="B1078" s="422"/>
      <c r="C1078" s="422"/>
      <c r="G1078" s="2">
        <f>+G1077+E1078-F1078</f>
        <v>76</v>
      </c>
    </row>
    <row r="1079" spans="2:7">
      <c r="B1079" s="422"/>
      <c r="C1079" s="422"/>
      <c r="G1079" s="2">
        <f>+G1078+E1079-F1079</f>
        <v>76</v>
      </c>
    </row>
    <row r="1080" spans="2:7">
      <c r="B1080" s="422"/>
      <c r="C1080" s="422"/>
      <c r="G1080" s="2">
        <f>+G1079+E1080-F1080</f>
        <v>76</v>
      </c>
    </row>
    <row r="1081" spans="2:7">
      <c r="B1081" s="422"/>
      <c r="C1081" s="422"/>
      <c r="G1081" s="2">
        <f>+G1080+E1081-F1081</f>
        <v>76</v>
      </c>
    </row>
    <row r="1082" spans="2:7">
      <c r="B1082" s="422"/>
      <c r="C1082" s="422"/>
      <c r="G1082" s="2">
        <f>+G1081+E1082-F1082</f>
        <v>76</v>
      </c>
    </row>
    <row r="1083" spans="2:7">
      <c r="B1083" s="422"/>
      <c r="C1083" s="422"/>
      <c r="G1083" s="2">
        <f>+G1082+E1083-F1083</f>
        <v>76</v>
      </c>
    </row>
    <row r="1084" spans="2:7">
      <c r="B1084" s="422"/>
      <c r="C1084" s="422"/>
      <c r="G1084" s="2">
        <f>+G1083+E1084-F1084</f>
        <v>76</v>
      </c>
    </row>
    <row r="1085" spans="2:7">
      <c r="B1085" s="422"/>
      <c r="C1085" s="422"/>
      <c r="G1085" s="2">
        <f>+G1084+E1085-F1085</f>
        <v>76</v>
      </c>
    </row>
    <row r="1086" spans="2:7">
      <c r="B1086" s="422"/>
      <c r="C1086" s="422"/>
      <c r="G1086" s="2">
        <f>+G1085+E1086-F1086</f>
        <v>76</v>
      </c>
    </row>
    <row r="1087" spans="2:7">
      <c r="B1087" s="422"/>
      <c r="C1087" s="422"/>
      <c r="G1087" s="2">
        <f>+G1086+E1087-F1087</f>
        <v>76</v>
      </c>
    </row>
    <row r="1088" spans="2:7">
      <c r="B1088" s="422"/>
      <c r="C1088" s="422"/>
      <c r="G1088" s="2">
        <f>+G1087+E1088-F1088</f>
        <v>76</v>
      </c>
    </row>
    <row r="1089" spans="2:7">
      <c r="B1089" s="422"/>
      <c r="C1089" s="422"/>
      <c r="G1089" s="2">
        <f>+G1088+E1089-F1089</f>
        <v>76</v>
      </c>
    </row>
    <row r="1090" spans="2:7">
      <c r="B1090" s="422"/>
      <c r="C1090" s="422"/>
      <c r="G1090" s="2">
        <f>+G1089+E1090-F1090</f>
        <v>76</v>
      </c>
    </row>
    <row r="1091" spans="2:7">
      <c r="B1091" s="422"/>
      <c r="C1091" s="422"/>
      <c r="G1091" s="2">
        <f>+G1090+E1091-F1091</f>
        <v>76</v>
      </c>
    </row>
    <row r="1092" spans="2:7">
      <c r="B1092" s="422"/>
      <c r="C1092" s="422"/>
      <c r="G1092" s="2">
        <f>+G1091+E1092-F1092</f>
        <v>76</v>
      </c>
    </row>
    <row r="1093" spans="2:7">
      <c r="B1093" s="422"/>
      <c r="C1093" s="422"/>
      <c r="G1093" s="2">
        <f>+G1092+E1093-F1093</f>
        <v>76</v>
      </c>
    </row>
    <row r="1094" spans="2:7">
      <c r="B1094" s="422"/>
      <c r="C1094" s="422"/>
      <c r="G1094" s="2">
        <f>+G1093+E1094-F1094</f>
        <v>76</v>
      </c>
    </row>
    <row r="1095" spans="2:7">
      <c r="B1095" s="422"/>
      <c r="C1095" s="422"/>
      <c r="G1095" s="2">
        <f>+G1094+E1095-F1095</f>
        <v>76</v>
      </c>
    </row>
    <row r="1096" spans="2:7">
      <c r="B1096" s="422"/>
      <c r="C1096" s="422"/>
      <c r="G1096" s="2">
        <f>+G1095+E1096-F1096</f>
        <v>76</v>
      </c>
    </row>
    <row r="1097" spans="2:7">
      <c r="B1097" s="422"/>
      <c r="C1097" s="422"/>
      <c r="G1097" s="2">
        <f>+G1096+E1097-F1097</f>
        <v>76</v>
      </c>
    </row>
    <row r="1098" spans="2:7">
      <c r="B1098" s="422"/>
      <c r="C1098" s="422"/>
      <c r="G1098" s="2">
        <f>+G1097+E1098-F1098</f>
        <v>76</v>
      </c>
    </row>
    <row r="1099" spans="2:7">
      <c r="B1099" s="422"/>
      <c r="C1099" s="422"/>
      <c r="G1099" s="2">
        <f>+G1098+E1099-F1099</f>
        <v>76</v>
      </c>
    </row>
    <row r="1100" spans="2:7">
      <c r="B1100" s="422"/>
      <c r="C1100" s="422"/>
      <c r="G1100" s="2">
        <f>+G1099+E1100-F1100</f>
        <v>76</v>
      </c>
    </row>
    <row r="1101" spans="2:7">
      <c r="B1101" s="422"/>
      <c r="C1101" s="422"/>
      <c r="G1101" s="2">
        <f>+G1100+E1101-F1101</f>
        <v>76</v>
      </c>
    </row>
    <row r="1102" spans="2:7">
      <c r="B1102" s="422"/>
      <c r="C1102" s="422"/>
      <c r="G1102" s="2">
        <f>+G1101+E1102-F1102</f>
        <v>76</v>
      </c>
    </row>
    <row r="1103" spans="2:7">
      <c r="B1103" s="422"/>
      <c r="C1103" s="422"/>
      <c r="G1103" s="2">
        <f>+G1102+E1103-F1103</f>
        <v>76</v>
      </c>
    </row>
    <row r="1104" spans="2:7">
      <c r="B1104" s="422"/>
      <c r="C1104" s="422"/>
      <c r="G1104" s="2">
        <f>+G1103+E1104-F1104</f>
        <v>76</v>
      </c>
    </row>
    <row r="1105" spans="2:7">
      <c r="B1105" s="422"/>
      <c r="C1105" s="422"/>
      <c r="G1105" s="2">
        <f>+G1104+E1105-F1105</f>
        <v>76</v>
      </c>
    </row>
    <row r="1106" spans="2:7">
      <c r="B1106" s="422"/>
      <c r="C1106" s="422"/>
      <c r="G1106" s="2">
        <f>+G1105+E1106-F1106</f>
        <v>76</v>
      </c>
    </row>
    <row r="1107" spans="2:7">
      <c r="B1107" s="422"/>
      <c r="C1107" s="422"/>
      <c r="G1107" s="2">
        <f>+G1106+E1107-F1107</f>
        <v>76</v>
      </c>
    </row>
    <row r="1108" spans="2:7">
      <c r="B1108" s="422"/>
      <c r="C1108" s="422"/>
      <c r="G1108" s="2">
        <f>+G1107+E1108-F1108</f>
        <v>76</v>
      </c>
    </row>
    <row r="1109" spans="2:7">
      <c r="B1109" s="422"/>
      <c r="C1109" s="422"/>
      <c r="G1109" s="2">
        <f>+G1108+E1109-F1109</f>
        <v>76</v>
      </c>
    </row>
    <row r="1110" spans="2:7">
      <c r="B1110" s="422"/>
      <c r="C1110" s="422"/>
      <c r="G1110" s="2">
        <f>+G1109+E1110-F1110</f>
        <v>76</v>
      </c>
    </row>
    <row r="1111" spans="2:7">
      <c r="B1111" s="422"/>
      <c r="C1111" s="422"/>
      <c r="G1111" s="2">
        <f>+G1110+E1111-F1111</f>
        <v>76</v>
      </c>
    </row>
    <row r="1112" spans="2:7">
      <c r="B1112" s="422"/>
      <c r="C1112" s="422"/>
      <c r="G1112" s="2">
        <f>+G1111+E1112-F1112</f>
        <v>76</v>
      </c>
    </row>
    <row r="1113" spans="2:7">
      <c r="B1113" s="422"/>
      <c r="C1113" s="422"/>
      <c r="G1113" s="2">
        <f>+G1112+E1113-F1113</f>
        <v>76</v>
      </c>
    </row>
    <row r="1114" spans="2:7">
      <c r="B1114" s="422"/>
      <c r="C1114" s="422"/>
      <c r="G1114" s="2">
        <f>+G1113+E1114-F1114</f>
        <v>76</v>
      </c>
    </row>
    <row r="1115" spans="2:7">
      <c r="B1115" s="422"/>
      <c r="C1115" s="422"/>
      <c r="G1115" s="2">
        <f>+G1114+E1115-F1115</f>
        <v>76</v>
      </c>
    </row>
    <row r="1116" spans="2:7">
      <c r="B1116" s="422"/>
      <c r="C1116" s="422"/>
      <c r="G1116" s="2">
        <f>+G1115+E1116-F1116</f>
        <v>76</v>
      </c>
    </row>
    <row r="1117" spans="2:7">
      <c r="B1117" s="422"/>
      <c r="C1117" s="422"/>
      <c r="G1117" s="2">
        <f>+G1116+E1117-F1117</f>
        <v>76</v>
      </c>
    </row>
    <row r="1118" spans="2:7">
      <c r="B1118" s="422"/>
      <c r="C1118" s="422"/>
      <c r="G1118" s="2">
        <f>+G1117+E1118-F1118</f>
        <v>76</v>
      </c>
    </row>
    <row r="1119" spans="2:7">
      <c r="B1119" s="422"/>
      <c r="C1119" s="422"/>
      <c r="G1119" s="2">
        <f>+G1118+E1119-F1119</f>
        <v>76</v>
      </c>
    </row>
    <row r="1120" spans="2:7">
      <c r="B1120" s="422"/>
      <c r="C1120" s="422"/>
      <c r="G1120" s="2">
        <f>+G1119+E1120-F1120</f>
        <v>76</v>
      </c>
    </row>
    <row r="1121" spans="2:7">
      <c r="B1121" s="422"/>
      <c r="C1121" s="422"/>
      <c r="G1121" s="2">
        <f>+G1120+E1121-F1121</f>
        <v>76</v>
      </c>
    </row>
    <row r="1122" spans="2:7">
      <c r="B1122" s="422"/>
      <c r="C1122" s="422"/>
      <c r="G1122" s="2">
        <f>+G1121+E1122-F1122</f>
        <v>76</v>
      </c>
    </row>
    <row r="1123" spans="2:7">
      <c r="B1123" s="422"/>
      <c r="C1123" s="422"/>
      <c r="G1123" s="2">
        <f>+G1122+E1123-F1123</f>
        <v>76</v>
      </c>
    </row>
    <row r="1124" spans="2:7">
      <c r="B1124" s="422"/>
      <c r="C1124" s="422"/>
      <c r="G1124" s="2">
        <f>+G1123+E1124-F1124</f>
        <v>76</v>
      </c>
    </row>
    <row r="1125" spans="2:7">
      <c r="B1125" s="422"/>
      <c r="C1125" s="422"/>
      <c r="G1125" s="2">
        <f>+G1124+E1125-F1125</f>
        <v>76</v>
      </c>
    </row>
    <row r="1126" spans="2:7">
      <c r="B1126" s="422"/>
      <c r="C1126" s="422"/>
      <c r="G1126" s="2">
        <f>+G1125+E1126-F1126</f>
        <v>76</v>
      </c>
    </row>
    <row r="1127" spans="2:7">
      <c r="B1127" s="422"/>
      <c r="C1127" s="422"/>
      <c r="G1127" s="2">
        <f>+G1126+E1127-F1127</f>
        <v>76</v>
      </c>
    </row>
    <row r="1128" spans="2:7">
      <c r="B1128" s="422"/>
      <c r="C1128" s="422"/>
      <c r="G1128" s="2">
        <f>+G1127+E1128-F1128</f>
        <v>76</v>
      </c>
    </row>
    <row r="1129" spans="2:7">
      <c r="B1129" s="422"/>
      <c r="C1129" s="422"/>
      <c r="G1129" s="2">
        <f>+G1128+E1129-F1129</f>
        <v>76</v>
      </c>
    </row>
    <row r="1130" spans="2:7">
      <c r="B1130" s="422"/>
      <c r="C1130" s="422"/>
      <c r="G1130" s="2">
        <f>+G1129+E1130-F1130</f>
        <v>76</v>
      </c>
    </row>
    <row r="1131" spans="2:7">
      <c r="B1131" s="422"/>
      <c r="C1131" s="422"/>
      <c r="G1131" s="2">
        <f>+G1130+E1131-F1131</f>
        <v>76</v>
      </c>
    </row>
    <row r="1132" spans="2:7">
      <c r="B1132" s="422"/>
      <c r="C1132" s="422"/>
      <c r="G1132" s="2">
        <f>+G1131+E1132-F1132</f>
        <v>76</v>
      </c>
    </row>
    <row r="1133" spans="2:7">
      <c r="B1133" s="422"/>
      <c r="C1133" s="422"/>
      <c r="G1133" s="2">
        <f>+G1132+E1133-F1133</f>
        <v>76</v>
      </c>
    </row>
    <row r="1134" spans="2:7">
      <c r="B1134" s="422"/>
      <c r="C1134" s="422"/>
      <c r="G1134" s="2">
        <f>+G1133+E1134-F1134</f>
        <v>76</v>
      </c>
    </row>
    <row r="1135" spans="2:7">
      <c r="B1135" s="422"/>
      <c r="C1135" s="422"/>
      <c r="G1135" s="2">
        <f>+G1134+E1135-F1135</f>
        <v>76</v>
      </c>
    </row>
    <row r="1136" spans="2:7">
      <c r="B1136" s="422"/>
      <c r="C1136" s="422"/>
      <c r="G1136" s="2">
        <f>+G1135+E1136-F1136</f>
        <v>76</v>
      </c>
    </row>
    <row r="1137" spans="2:7">
      <c r="B1137" s="422"/>
      <c r="C1137" s="422"/>
      <c r="G1137" s="2">
        <f>+G1136+E1137-F1137</f>
        <v>76</v>
      </c>
    </row>
    <row r="1138" spans="2:7">
      <c r="B1138" s="422"/>
      <c r="C1138" s="422"/>
      <c r="G1138" s="2">
        <f>+G1137+E1138-F1138</f>
        <v>76</v>
      </c>
    </row>
    <row r="1139" spans="2:7">
      <c r="B1139" s="422"/>
      <c r="C1139" s="422"/>
      <c r="G1139" s="2">
        <f>+G1138+E1139-F1139</f>
        <v>76</v>
      </c>
    </row>
    <row r="1140" spans="2:7">
      <c r="B1140" s="422"/>
      <c r="C1140" s="422"/>
      <c r="G1140" s="2">
        <f>+G1139+E1140-F1140</f>
        <v>76</v>
      </c>
    </row>
    <row r="1141" spans="2:7">
      <c r="B1141" s="422"/>
      <c r="C1141" s="422"/>
      <c r="G1141" s="2">
        <f>+G1140+E1141-F1141</f>
        <v>76</v>
      </c>
    </row>
    <row r="1142" spans="2:7">
      <c r="B1142" s="422"/>
      <c r="C1142" s="422"/>
      <c r="G1142" s="2">
        <f>+G1141+E1142-F1142</f>
        <v>76</v>
      </c>
    </row>
    <row r="1143" spans="2:7">
      <c r="B1143" s="422"/>
      <c r="C1143" s="422"/>
      <c r="G1143" s="2">
        <f>+G1142+E1143-F1143</f>
        <v>76</v>
      </c>
    </row>
    <row r="1144" spans="2:7">
      <c r="B1144" s="422"/>
      <c r="C1144" s="422"/>
      <c r="G1144" s="2">
        <f>+G1143+E1144-F1144</f>
        <v>76</v>
      </c>
    </row>
    <row r="1145" spans="2:7">
      <c r="B1145" s="422"/>
      <c r="C1145" s="422"/>
      <c r="G1145" s="2">
        <f>+G1144+E1145-F1145</f>
        <v>76</v>
      </c>
    </row>
    <row r="1146" spans="2:7">
      <c r="B1146" s="422"/>
      <c r="C1146" s="422"/>
      <c r="G1146" s="2">
        <f>+G1145+E1146-F1146</f>
        <v>76</v>
      </c>
    </row>
    <row r="1147" spans="2:7">
      <c r="B1147" s="422"/>
      <c r="C1147" s="422"/>
      <c r="G1147" s="2">
        <f>+G1146+E1147-F1147</f>
        <v>76</v>
      </c>
    </row>
    <row r="1148" spans="2:7">
      <c r="B1148" s="422"/>
      <c r="C1148" s="422"/>
      <c r="G1148" s="2">
        <f>+G1147+E1148-F1148</f>
        <v>76</v>
      </c>
    </row>
    <row r="1149" spans="2:7">
      <c r="B1149" s="422"/>
      <c r="C1149" s="422"/>
      <c r="G1149" s="2">
        <f>+G1148+E1149-F1149</f>
        <v>76</v>
      </c>
    </row>
    <row r="1150" spans="2:7">
      <c r="B1150" s="422"/>
      <c r="C1150" s="422"/>
      <c r="G1150" s="2">
        <f>+G1149+E1150-F1150</f>
        <v>76</v>
      </c>
    </row>
    <row r="1151" spans="2:7">
      <c r="B1151" s="422"/>
      <c r="C1151" s="422"/>
      <c r="G1151" s="2">
        <f>+G1150+E1151-F1151</f>
        <v>76</v>
      </c>
    </row>
    <row r="1152" spans="2:7">
      <c r="B1152" s="422"/>
      <c r="C1152" s="422"/>
      <c r="G1152" s="2">
        <f>+G1151+E1152-F1152</f>
        <v>76</v>
      </c>
    </row>
    <row r="1153" spans="2:7">
      <c r="B1153" s="422"/>
      <c r="C1153" s="422"/>
      <c r="G1153" s="2">
        <f>+G1152+E1153-F1153</f>
        <v>76</v>
      </c>
    </row>
    <row r="1154" spans="2:7">
      <c r="B1154" s="422"/>
      <c r="C1154" s="422"/>
      <c r="G1154" s="2">
        <f>+G1153+E1154-F1154</f>
        <v>76</v>
      </c>
    </row>
    <row r="1155" spans="2:7">
      <c r="B1155" s="422"/>
      <c r="C1155" s="422"/>
      <c r="G1155" s="2">
        <f>+G1154+E1155-F1155</f>
        <v>76</v>
      </c>
    </row>
    <row r="1156" spans="2:7">
      <c r="B1156" s="422"/>
      <c r="C1156" s="422"/>
      <c r="G1156" s="2">
        <f>+G1155+E1156-F1156</f>
        <v>76</v>
      </c>
    </row>
    <row r="1157" spans="2:7">
      <c r="B1157" s="422"/>
      <c r="C1157" s="422"/>
      <c r="G1157" s="2">
        <f>+G1156+E1157-F1157</f>
        <v>76</v>
      </c>
    </row>
    <row r="1158" spans="2:7">
      <c r="B1158" s="422"/>
      <c r="C1158" s="422"/>
      <c r="G1158" s="2">
        <f>+G1157+E1158-F1158</f>
        <v>76</v>
      </c>
    </row>
    <row r="1159" spans="2:7">
      <c r="B1159" s="422"/>
      <c r="C1159" s="422"/>
      <c r="G1159" s="2">
        <f>+G1158+E1159-F1159</f>
        <v>76</v>
      </c>
    </row>
    <row r="1160" spans="2:7">
      <c r="B1160" s="422"/>
      <c r="C1160" s="422"/>
      <c r="G1160" s="2">
        <f>+G1159+E1160-F1160</f>
        <v>76</v>
      </c>
    </row>
    <row r="1161" spans="2:7">
      <c r="B1161" s="422"/>
      <c r="C1161" s="422"/>
      <c r="G1161" s="2">
        <f>+G1160+E1161-F1161</f>
        <v>76</v>
      </c>
    </row>
    <row r="1162" spans="2:7">
      <c r="B1162" s="422"/>
      <c r="C1162" s="422"/>
      <c r="G1162" s="2">
        <f>+G1161+E1162-F1162</f>
        <v>76</v>
      </c>
    </row>
    <row r="1163" spans="2:7">
      <c r="B1163" s="422"/>
      <c r="C1163" s="422"/>
      <c r="G1163" s="2">
        <f>+G1162+E1163-F1163</f>
        <v>76</v>
      </c>
    </row>
    <row r="1164" spans="2:7">
      <c r="B1164" s="422"/>
      <c r="C1164" s="422"/>
      <c r="G1164" s="2">
        <f>+G1163+E1164-F1164</f>
        <v>76</v>
      </c>
    </row>
    <row r="1165" spans="2:7">
      <c r="B1165" s="422"/>
      <c r="C1165" s="422"/>
      <c r="G1165" s="2">
        <f>+G1164+E1165-F1165</f>
        <v>76</v>
      </c>
    </row>
    <row r="1166" spans="2:7">
      <c r="B1166" s="422"/>
      <c r="C1166" s="422"/>
      <c r="G1166" s="2">
        <f>+G1165+E1166-F1166</f>
        <v>76</v>
      </c>
    </row>
    <row r="1167" spans="2:7">
      <c r="B1167" s="422"/>
      <c r="C1167" s="422"/>
      <c r="G1167" s="2">
        <f>+G1166+E1167-F1167</f>
        <v>76</v>
      </c>
    </row>
    <row r="1168" spans="2:7">
      <c r="B1168" s="422"/>
      <c r="C1168" s="422"/>
      <c r="G1168" s="2">
        <f>+G1167+E1168-F1168</f>
        <v>76</v>
      </c>
    </row>
    <row r="1169" spans="2:7">
      <c r="B1169" s="422"/>
      <c r="C1169" s="422"/>
      <c r="G1169" s="2">
        <f>+G1168+E1169-F1169</f>
        <v>76</v>
      </c>
    </row>
    <row r="1170" spans="2:7">
      <c r="B1170" s="422"/>
      <c r="C1170" s="422"/>
      <c r="G1170" s="2">
        <f>+G1169+E1170-F1170</f>
        <v>76</v>
      </c>
    </row>
    <row r="1171" spans="2:7">
      <c r="B1171" s="422"/>
      <c r="C1171" s="422"/>
      <c r="G1171" s="2">
        <f>+G1170+E1171-F1171</f>
        <v>76</v>
      </c>
    </row>
    <row r="1172" spans="2:7">
      <c r="B1172" s="422"/>
      <c r="C1172" s="422"/>
      <c r="G1172" s="2">
        <f>+G1171+E1172-F1172</f>
        <v>76</v>
      </c>
    </row>
    <row r="1173" spans="2:7">
      <c r="B1173" s="422"/>
      <c r="C1173" s="422"/>
      <c r="G1173" s="2">
        <f>+G1172+E1173-F1173</f>
        <v>76</v>
      </c>
    </row>
    <row r="1174" spans="2:7">
      <c r="B1174" s="422"/>
      <c r="C1174" s="422"/>
      <c r="G1174" s="2">
        <f>+G1173+E1174-F1174</f>
        <v>76</v>
      </c>
    </row>
    <row r="1175" spans="2:7">
      <c r="B1175" s="422"/>
      <c r="C1175" s="422"/>
      <c r="G1175" s="2">
        <f>+G1174+E1175-F1175</f>
        <v>76</v>
      </c>
    </row>
    <row r="1176" spans="2:7">
      <c r="B1176" s="422"/>
      <c r="C1176" s="422"/>
      <c r="G1176" s="2">
        <f>+G1175+E1176-F1176</f>
        <v>76</v>
      </c>
    </row>
    <row r="1177" spans="2:7">
      <c r="B1177" s="422"/>
      <c r="C1177" s="422"/>
      <c r="G1177" s="2">
        <f>+G1176+E1177-F1177</f>
        <v>76</v>
      </c>
    </row>
    <row r="1178" spans="2:7">
      <c r="B1178" s="422"/>
      <c r="C1178" s="422"/>
      <c r="G1178" s="2">
        <f>+G1177+E1178-F1178</f>
        <v>76</v>
      </c>
    </row>
    <row r="1179" spans="2:7">
      <c r="B1179" s="422"/>
      <c r="C1179" s="422"/>
      <c r="G1179" s="2">
        <f>+G1178+E1179-F1179</f>
        <v>76</v>
      </c>
    </row>
    <row r="1180" spans="2:7">
      <c r="B1180" s="422"/>
      <c r="C1180" s="422"/>
      <c r="G1180" s="2">
        <f>+G1179+E1180-F1180</f>
        <v>76</v>
      </c>
    </row>
    <row r="1181" spans="2:7">
      <c r="B1181" s="422"/>
      <c r="C1181" s="422"/>
      <c r="G1181" s="2">
        <f>+G1180+E1181-F1181</f>
        <v>76</v>
      </c>
    </row>
    <row r="1182" spans="2:7">
      <c r="B1182" s="422"/>
      <c r="C1182" s="422"/>
      <c r="G1182" s="2">
        <f>+G1181+E1182-F1182</f>
        <v>76</v>
      </c>
    </row>
    <row r="1183" spans="2:7">
      <c r="B1183" s="422"/>
      <c r="C1183" s="422"/>
      <c r="G1183" s="2">
        <f>+G1182+E1183-F1183</f>
        <v>76</v>
      </c>
    </row>
    <row r="1184" spans="2:7">
      <c r="B1184" s="422"/>
      <c r="C1184" s="422"/>
      <c r="G1184" s="2">
        <f>+G1183+E1184-F1184</f>
        <v>76</v>
      </c>
    </row>
    <row r="1185" spans="2:7">
      <c r="B1185" s="422"/>
      <c r="C1185" s="422"/>
      <c r="G1185" s="2">
        <f>+G1184+E1185-F1185</f>
        <v>76</v>
      </c>
    </row>
    <row r="1186" spans="2:7">
      <c r="B1186" s="422"/>
      <c r="C1186" s="422"/>
      <c r="G1186" s="2">
        <f>+G1185+E1186-F1186</f>
        <v>76</v>
      </c>
    </row>
    <row r="1187" spans="2:7">
      <c r="B1187" s="422"/>
      <c r="C1187" s="422"/>
      <c r="G1187" s="2">
        <f>+G1186+E1187-F1187</f>
        <v>76</v>
      </c>
    </row>
    <row r="1188" spans="2:7">
      <c r="B1188" s="422"/>
      <c r="C1188" s="422"/>
      <c r="G1188" s="2">
        <f>+G1187+E1188-F1188</f>
        <v>76</v>
      </c>
    </row>
    <row r="1189" spans="2:7">
      <c r="B1189" s="422"/>
      <c r="C1189" s="422"/>
      <c r="G1189" s="2">
        <f>+G1188+E1189-F1189</f>
        <v>76</v>
      </c>
    </row>
    <row r="1190" spans="2:7">
      <c r="B1190" s="422"/>
      <c r="C1190" s="422"/>
      <c r="G1190" s="2">
        <f>+G1189+E1190-F1190</f>
        <v>76</v>
      </c>
    </row>
    <row r="1191" spans="2:7">
      <c r="B1191" s="422"/>
      <c r="C1191" s="422"/>
      <c r="G1191" s="2">
        <f>+G1190+E1191-F1191</f>
        <v>76</v>
      </c>
    </row>
    <row r="1192" spans="2:7">
      <c r="B1192" s="422"/>
      <c r="C1192" s="422"/>
      <c r="G1192" s="2">
        <f>+G1191+E1192-F1192</f>
        <v>76</v>
      </c>
    </row>
    <row r="1193" spans="2:7">
      <c r="B1193" s="422"/>
      <c r="C1193" s="422"/>
      <c r="G1193" s="2">
        <f>+G1192+E1193-F1193</f>
        <v>76</v>
      </c>
    </row>
    <row r="1194" spans="2:7">
      <c r="B1194" s="422"/>
      <c r="C1194" s="422"/>
      <c r="G1194" s="2">
        <f>+G1193+E1194-F1194</f>
        <v>76</v>
      </c>
    </row>
    <row r="1195" spans="2:7">
      <c r="B1195" s="422"/>
      <c r="C1195" s="422"/>
      <c r="G1195" s="2">
        <f>+G1194+E1195-F1195</f>
        <v>76</v>
      </c>
    </row>
    <row r="1196" spans="2:7">
      <c r="B1196" s="422"/>
      <c r="C1196" s="422"/>
      <c r="G1196" s="2">
        <f>+G1195+E1196-F1196</f>
        <v>76</v>
      </c>
    </row>
    <row r="1197" spans="2:7">
      <c r="B1197" s="422"/>
      <c r="C1197" s="422"/>
      <c r="G1197" s="2">
        <f>+G1196+E1197-F1197</f>
        <v>76</v>
      </c>
    </row>
    <row r="1198" spans="2:7">
      <c r="B1198" s="422"/>
      <c r="C1198" s="422"/>
      <c r="G1198" s="2">
        <f>+G1197+E1198-F1198</f>
        <v>76</v>
      </c>
    </row>
    <row r="1199" spans="2:7">
      <c r="B1199" s="422"/>
      <c r="C1199" s="422"/>
      <c r="G1199" s="2">
        <f>+G1198+E1199-F1199</f>
        <v>76</v>
      </c>
    </row>
    <row r="1200" spans="2:7">
      <c r="B1200" s="422"/>
      <c r="C1200" s="422"/>
      <c r="G1200" s="2">
        <f>+G1199+E1200-F1200</f>
        <v>76</v>
      </c>
    </row>
    <row r="1201" spans="2:7">
      <c r="B1201" s="422"/>
      <c r="C1201" s="422"/>
      <c r="G1201" s="2">
        <f>+G1200+E1201-F1201</f>
        <v>76</v>
      </c>
    </row>
    <row r="1202" spans="2:7">
      <c r="B1202" s="422"/>
      <c r="C1202" s="422"/>
      <c r="G1202" s="2">
        <f>+G1201+E1202-F1202</f>
        <v>76</v>
      </c>
    </row>
    <row r="1203" spans="2:7">
      <c r="B1203" s="422"/>
      <c r="C1203" s="422"/>
      <c r="G1203" s="2">
        <f>+G1202+E1203-F1203</f>
        <v>76</v>
      </c>
    </row>
    <row r="1204" spans="2:7">
      <c r="B1204" s="422"/>
      <c r="C1204" s="422"/>
      <c r="G1204" s="2">
        <f>+G1203+E1204-F1204</f>
        <v>76</v>
      </c>
    </row>
    <row r="1205" spans="2:7">
      <c r="B1205" s="422"/>
      <c r="C1205" s="422"/>
      <c r="G1205" s="2">
        <f>+G1204+E1205-F1205</f>
        <v>76</v>
      </c>
    </row>
    <row r="1206" spans="2:7">
      <c r="B1206" s="422"/>
      <c r="C1206" s="422"/>
      <c r="G1206" s="2">
        <f>+G1205+E1206-F1206</f>
        <v>76</v>
      </c>
    </row>
    <row r="1207" spans="2:7">
      <c r="B1207" s="422"/>
      <c r="C1207" s="422"/>
      <c r="G1207" s="2">
        <f>+G1206+E1207-F1207</f>
        <v>76</v>
      </c>
    </row>
    <row r="1208" spans="2:7">
      <c r="B1208" s="422"/>
      <c r="C1208" s="422"/>
      <c r="G1208" s="2">
        <f>+G1207+E1208-F1208</f>
        <v>76</v>
      </c>
    </row>
    <row r="1209" spans="2:7">
      <c r="B1209" s="422"/>
      <c r="C1209" s="422"/>
      <c r="G1209" s="2">
        <f>+G1208+E1209-F1209</f>
        <v>76</v>
      </c>
    </row>
    <row r="1210" spans="2:7">
      <c r="B1210" s="422"/>
      <c r="C1210" s="422"/>
      <c r="G1210" s="2">
        <f>+G1209+E1210-F1210</f>
        <v>76</v>
      </c>
    </row>
    <row r="1211" spans="2:7">
      <c r="B1211" s="422"/>
      <c r="C1211" s="422"/>
      <c r="G1211" s="2">
        <f>+G1210+E1211-F1211</f>
        <v>76</v>
      </c>
    </row>
    <row r="1212" spans="2:7">
      <c r="B1212" s="422"/>
      <c r="C1212" s="422"/>
      <c r="G1212" s="2">
        <f>+G1211+E1212-F1212</f>
        <v>76</v>
      </c>
    </row>
    <row r="1213" spans="2:7">
      <c r="B1213" s="422"/>
      <c r="C1213" s="422"/>
      <c r="G1213" s="2">
        <f>+G1212+E1213-F1213</f>
        <v>76</v>
      </c>
    </row>
    <row r="1214" spans="2:7">
      <c r="B1214" s="422"/>
      <c r="C1214" s="422"/>
      <c r="G1214" s="2">
        <f>+G1213+E1214-F1214</f>
        <v>76</v>
      </c>
    </row>
    <row r="1215" spans="2:7">
      <c r="B1215" s="422"/>
      <c r="C1215" s="422"/>
      <c r="G1215" s="2">
        <f>+G1214+E1215-F1215</f>
        <v>76</v>
      </c>
    </row>
    <row r="1216" spans="2:7">
      <c r="B1216" s="422"/>
      <c r="C1216" s="422"/>
      <c r="G1216" s="2">
        <f>+G1215+E1216-F1216</f>
        <v>76</v>
      </c>
    </row>
    <row r="1217" spans="2:7">
      <c r="B1217" s="422"/>
      <c r="C1217" s="422"/>
      <c r="G1217" s="2">
        <f>+G1216+E1217-F1217</f>
        <v>76</v>
      </c>
    </row>
    <row r="1218" spans="2:7">
      <c r="B1218" s="422"/>
      <c r="C1218" s="422"/>
      <c r="G1218" s="2">
        <f>+G1217+E1218-F1218</f>
        <v>76</v>
      </c>
    </row>
    <row r="1219" spans="2:7">
      <c r="B1219" s="422"/>
      <c r="C1219" s="422"/>
      <c r="G1219" s="2">
        <f>+G1218+E1219-F1219</f>
        <v>76</v>
      </c>
    </row>
    <row r="1220" spans="2:7">
      <c r="B1220" s="422"/>
      <c r="C1220" s="422"/>
      <c r="G1220" s="2">
        <f>+G1219+E1220-F1220</f>
        <v>76</v>
      </c>
    </row>
    <row r="1221" spans="2:7">
      <c r="B1221" s="422"/>
      <c r="C1221" s="422"/>
      <c r="G1221" s="2">
        <f>+G1220+E1221-F1221</f>
        <v>76</v>
      </c>
    </row>
    <row r="1222" spans="2:7">
      <c r="B1222" s="422"/>
      <c r="C1222" s="422"/>
      <c r="G1222" s="2">
        <f>+G1221+E1222-F1222</f>
        <v>76</v>
      </c>
    </row>
    <row r="1223" spans="2:7">
      <c r="B1223" s="422"/>
      <c r="C1223" s="422"/>
      <c r="G1223" s="2">
        <f>+G1222+E1223-F1223</f>
        <v>76</v>
      </c>
    </row>
    <row r="1224" spans="2:7">
      <c r="B1224" s="422"/>
      <c r="C1224" s="422"/>
      <c r="G1224" s="2">
        <f>+G1223+E1224-F1224</f>
        <v>76</v>
      </c>
    </row>
    <row r="1225" spans="2:7">
      <c r="B1225" s="422"/>
      <c r="C1225" s="422"/>
      <c r="G1225" s="2">
        <f>+G1224+E1225-F1225</f>
        <v>76</v>
      </c>
    </row>
    <row r="1226" spans="2:7">
      <c r="B1226" s="422"/>
      <c r="C1226" s="422"/>
      <c r="G1226" s="2">
        <f>+G1225+E1226-F1226</f>
        <v>76</v>
      </c>
    </row>
    <row r="1227" spans="2:7">
      <c r="B1227" s="422"/>
      <c r="C1227" s="422"/>
      <c r="G1227" s="2">
        <f>+G1226+E1227-F1227</f>
        <v>76</v>
      </c>
    </row>
    <row r="1228" spans="2:7">
      <c r="B1228" s="422"/>
      <c r="C1228" s="422"/>
      <c r="G1228" s="2">
        <f>+G1227+E1228-F1228</f>
        <v>76</v>
      </c>
    </row>
    <row r="1229" spans="2:7">
      <c r="B1229" s="422"/>
      <c r="C1229" s="422"/>
      <c r="G1229" s="2">
        <f>+G1228+E1229-F1229</f>
        <v>76</v>
      </c>
    </row>
    <row r="1230" spans="2:7">
      <c r="B1230" s="422"/>
      <c r="C1230" s="422"/>
      <c r="G1230" s="2">
        <f>+G1229+E1230-F1230</f>
        <v>76</v>
      </c>
    </row>
    <row r="1231" spans="2:7">
      <c r="B1231" s="422"/>
      <c r="C1231" s="422"/>
      <c r="G1231" s="2">
        <f>+G1230+E1231-F1231</f>
        <v>76</v>
      </c>
    </row>
    <row r="1232" spans="2:7">
      <c r="B1232" s="422"/>
      <c r="C1232" s="422"/>
      <c r="G1232" s="2">
        <f>+G1231+E1232-F1232</f>
        <v>76</v>
      </c>
    </row>
    <row r="1233" spans="2:7">
      <c r="B1233" s="422"/>
      <c r="C1233" s="422"/>
      <c r="G1233" s="2">
        <f>+G1232+E1233-F1233</f>
        <v>76</v>
      </c>
    </row>
    <row r="1234" spans="2:7">
      <c r="B1234" s="422"/>
      <c r="C1234" s="422"/>
      <c r="G1234" s="2">
        <f>+G1233+E1234-F1234</f>
        <v>76</v>
      </c>
    </row>
    <row r="1235" spans="2:7">
      <c r="B1235" s="422"/>
      <c r="C1235" s="422"/>
      <c r="G1235" s="2">
        <f>+G1234+E1235-F1235</f>
        <v>76</v>
      </c>
    </row>
    <row r="1236" spans="2:7">
      <c r="B1236" s="422"/>
      <c r="C1236" s="422"/>
      <c r="G1236" s="2">
        <f>+G1235+E1236-F1236</f>
        <v>76</v>
      </c>
    </row>
    <row r="1237" spans="2:7">
      <c r="B1237" s="422"/>
      <c r="C1237" s="422"/>
      <c r="G1237" s="2">
        <f>+G1236+E1237-F1237</f>
        <v>76</v>
      </c>
    </row>
    <row r="1238" spans="2:7">
      <c r="B1238" s="422"/>
      <c r="C1238" s="422"/>
      <c r="G1238" s="2">
        <f>+G1237+E1238-F1238</f>
        <v>76</v>
      </c>
    </row>
    <row r="1239" spans="2:7">
      <c r="B1239" s="422"/>
      <c r="C1239" s="422"/>
      <c r="G1239" s="2">
        <f>+G1238+E1239-F1239</f>
        <v>76</v>
      </c>
    </row>
    <row r="1240" spans="2:7">
      <c r="B1240" s="422"/>
      <c r="C1240" s="422"/>
      <c r="G1240" s="2">
        <f>+G1239+E1240-F1240</f>
        <v>76</v>
      </c>
    </row>
    <row r="1241" spans="2:7">
      <c r="B1241" s="422"/>
      <c r="C1241" s="422"/>
      <c r="G1241" s="2">
        <f>+G1240+E1241-F1241</f>
        <v>76</v>
      </c>
    </row>
    <row r="1242" spans="2:7">
      <c r="B1242" s="422"/>
      <c r="C1242" s="422"/>
      <c r="G1242" s="2">
        <f>+G1241+E1242-F1242</f>
        <v>76</v>
      </c>
    </row>
    <row r="1243" spans="2:7">
      <c r="B1243" s="422"/>
      <c r="C1243" s="422"/>
      <c r="G1243" s="2">
        <f>+G1242+E1243-F1243</f>
        <v>76</v>
      </c>
    </row>
    <row r="1244" spans="2:7">
      <c r="B1244" s="422"/>
      <c r="C1244" s="422"/>
      <c r="G1244" s="2">
        <f>+G1243+E1244-F1244</f>
        <v>76</v>
      </c>
    </row>
    <row r="1245" spans="2:7">
      <c r="B1245" s="422"/>
      <c r="C1245" s="422"/>
      <c r="G1245" s="2">
        <f>+G1244+E1245-F1245</f>
        <v>76</v>
      </c>
    </row>
    <row r="1246" spans="2:7">
      <c r="B1246" s="422"/>
      <c r="C1246" s="422"/>
      <c r="G1246" s="2">
        <f>+G1245+E1246-F1246</f>
        <v>76</v>
      </c>
    </row>
    <row r="1247" spans="2:7">
      <c r="B1247" s="422"/>
      <c r="C1247" s="422"/>
      <c r="G1247" s="2">
        <f>+G1246+E1247-F1247</f>
        <v>76</v>
      </c>
    </row>
    <row r="1248" spans="2:7">
      <c r="B1248" s="422"/>
      <c r="C1248" s="422"/>
      <c r="G1248" s="2">
        <f>+G1247+E1248-F1248</f>
        <v>76</v>
      </c>
    </row>
    <row r="1249" spans="2:7">
      <c r="B1249" s="422"/>
      <c r="C1249" s="422"/>
      <c r="G1249" s="2">
        <f>+G1248+E1249-F1249</f>
        <v>76</v>
      </c>
    </row>
    <row r="1250" spans="2:7">
      <c r="B1250" s="422"/>
      <c r="C1250" s="422"/>
      <c r="G1250" s="2">
        <f>+G1249+E1250-F1250</f>
        <v>76</v>
      </c>
    </row>
    <row r="1251" spans="2:7">
      <c r="B1251" s="422"/>
      <c r="C1251" s="422"/>
      <c r="G1251" s="2">
        <f>+G1250+E1251-F1251</f>
        <v>76</v>
      </c>
    </row>
    <row r="1252" spans="2:7">
      <c r="B1252" s="422"/>
      <c r="C1252" s="422"/>
      <c r="G1252" s="2">
        <f>+G1251+E1252-F1252</f>
        <v>76</v>
      </c>
    </row>
    <row r="1253" spans="2:7">
      <c r="B1253" s="422"/>
      <c r="C1253" s="422"/>
      <c r="G1253" s="2">
        <f>+G1252+E1253-F1253</f>
        <v>76</v>
      </c>
    </row>
    <row r="1254" spans="2:7">
      <c r="B1254" s="422"/>
      <c r="C1254" s="422"/>
      <c r="G1254" s="2">
        <f>+G1253+E1254-F1254</f>
        <v>76</v>
      </c>
    </row>
    <row r="1255" spans="2:7">
      <c r="B1255" s="422"/>
      <c r="C1255" s="422"/>
      <c r="G1255" s="2">
        <f>+G1254+E1255-F1255</f>
        <v>76</v>
      </c>
    </row>
    <row r="1256" spans="2:7">
      <c r="B1256" s="422"/>
      <c r="C1256" s="422"/>
      <c r="G1256" s="2">
        <f>+G1255+E1256-F1256</f>
        <v>76</v>
      </c>
    </row>
    <row r="1257" spans="2:7">
      <c r="B1257" s="422"/>
      <c r="C1257" s="422"/>
      <c r="G1257" s="2">
        <f>+G1256+E1257-F1257</f>
        <v>76</v>
      </c>
    </row>
    <row r="1258" spans="2:7">
      <c r="B1258" s="422"/>
      <c r="C1258" s="422"/>
      <c r="G1258" s="2">
        <f>+G1257+E1258-F1258</f>
        <v>76</v>
      </c>
    </row>
    <row r="1259" spans="2:7">
      <c r="B1259" s="422"/>
      <c r="C1259" s="422"/>
      <c r="G1259" s="2">
        <f>+G1258+E1259-F1259</f>
        <v>76</v>
      </c>
    </row>
    <row r="1260" spans="2:7">
      <c r="B1260" s="422"/>
      <c r="C1260" s="422"/>
      <c r="G1260" s="2">
        <f>+G1259+E1260-F1260</f>
        <v>76</v>
      </c>
    </row>
    <row r="1261" spans="2:7">
      <c r="B1261" s="422"/>
      <c r="C1261" s="422"/>
      <c r="G1261" s="2">
        <f>+G1260+E1261-F1261</f>
        <v>76</v>
      </c>
    </row>
    <row r="1262" spans="2:7">
      <c r="B1262" s="422"/>
      <c r="C1262" s="422"/>
      <c r="G1262" s="2">
        <f>+G1261+E1262-F1262</f>
        <v>76</v>
      </c>
    </row>
    <row r="1263" spans="2:7">
      <c r="B1263" s="422"/>
      <c r="C1263" s="422"/>
      <c r="G1263" s="2">
        <f>+G1262+E1263-F1263</f>
        <v>76</v>
      </c>
    </row>
    <row r="1264" spans="2:7">
      <c r="B1264" s="422"/>
      <c r="C1264" s="422"/>
      <c r="G1264" s="2">
        <f>+G1263+E1264-F1264</f>
        <v>76</v>
      </c>
    </row>
    <row r="1265" spans="2:7">
      <c r="B1265" s="422"/>
      <c r="C1265" s="422"/>
      <c r="G1265" s="2">
        <f>+G1264+E1265-F1265</f>
        <v>76</v>
      </c>
    </row>
    <row r="1266" spans="2:7">
      <c r="B1266" s="422"/>
      <c r="C1266" s="422"/>
      <c r="G1266" s="2">
        <f>+G1265+E1266-F1266</f>
        <v>76</v>
      </c>
    </row>
    <row r="1267" spans="2:7">
      <c r="B1267" s="422"/>
      <c r="C1267" s="422"/>
      <c r="G1267" s="2">
        <f>+G1266+E1267-F1267</f>
        <v>76</v>
      </c>
    </row>
    <row r="1268" spans="2:7">
      <c r="B1268" s="422"/>
      <c r="C1268" s="422"/>
      <c r="G1268" s="2">
        <f>+G1267+E1268-F1268</f>
        <v>76</v>
      </c>
    </row>
    <row r="1269" spans="2:7">
      <c r="B1269" s="422"/>
      <c r="C1269" s="422"/>
      <c r="G1269" s="2">
        <f>+G1268+E1269-F1269</f>
        <v>76</v>
      </c>
    </row>
    <row r="1270" spans="2:7">
      <c r="B1270" s="422"/>
      <c r="C1270" s="422"/>
      <c r="G1270" s="2">
        <f>+G1269+E1270-F1270</f>
        <v>76</v>
      </c>
    </row>
    <row r="1271" spans="2:7">
      <c r="B1271" s="422"/>
      <c r="C1271" s="422"/>
      <c r="G1271" s="2">
        <f>+G1270+E1271-F1271</f>
        <v>76</v>
      </c>
    </row>
    <row r="1272" spans="2:7">
      <c r="B1272" s="422"/>
      <c r="C1272" s="422"/>
      <c r="G1272" s="2">
        <f>+G1271+E1272-F1272</f>
        <v>76</v>
      </c>
    </row>
    <row r="1273" spans="2:7">
      <c r="B1273" s="422"/>
      <c r="C1273" s="422"/>
      <c r="G1273" s="2">
        <f>+G1272+E1273-F1273</f>
        <v>76</v>
      </c>
    </row>
    <row r="1274" spans="2:7">
      <c r="B1274" s="422"/>
      <c r="C1274" s="422"/>
      <c r="G1274" s="2">
        <f>+G1273+E1274-F1274</f>
        <v>76</v>
      </c>
    </row>
    <row r="1275" spans="2:7">
      <c r="B1275" s="422"/>
      <c r="C1275" s="422"/>
      <c r="G1275" s="2">
        <f>+G1274+E1275-F1275</f>
        <v>76</v>
      </c>
    </row>
    <row r="1276" spans="2:7">
      <c r="B1276" s="422"/>
      <c r="C1276" s="422"/>
      <c r="G1276" s="2">
        <f>+G1275+E1276-F1276</f>
        <v>76</v>
      </c>
    </row>
    <row r="1277" spans="2:7">
      <c r="B1277" s="422"/>
      <c r="C1277" s="422"/>
      <c r="G1277" s="2">
        <f>+G1276+E1277-F1277</f>
        <v>76</v>
      </c>
    </row>
    <row r="1278" spans="2:7">
      <c r="B1278" s="422"/>
      <c r="C1278" s="422"/>
      <c r="G1278" s="2">
        <f>+G1277+E1278-F1278</f>
        <v>76</v>
      </c>
    </row>
    <row r="1279" spans="2:7">
      <c r="B1279" s="422"/>
      <c r="C1279" s="422"/>
      <c r="G1279" s="2">
        <f>+G1278+E1279-F1279</f>
        <v>76</v>
      </c>
    </row>
    <row r="1280" spans="2:7">
      <c r="B1280" s="422"/>
      <c r="C1280" s="422"/>
      <c r="G1280" s="2">
        <f>+G1279+E1280-F1280</f>
        <v>76</v>
      </c>
    </row>
    <row r="1281" spans="2:7">
      <c r="B1281" s="422"/>
      <c r="C1281" s="422"/>
      <c r="G1281" s="2">
        <f>+G1280+E1281-F1281</f>
        <v>76</v>
      </c>
    </row>
    <row r="1282" spans="2:7">
      <c r="B1282" s="422"/>
      <c r="C1282" s="422"/>
      <c r="G1282" s="2">
        <f>+G1281+E1282-F1282</f>
        <v>76</v>
      </c>
    </row>
    <row r="1283" spans="2:7">
      <c r="B1283" s="422"/>
      <c r="C1283" s="422"/>
      <c r="G1283" s="2">
        <f>+G1282+E1283-F1283</f>
        <v>76</v>
      </c>
    </row>
    <row r="1284" spans="2:7">
      <c r="B1284" s="422"/>
      <c r="C1284" s="422"/>
      <c r="G1284" s="2">
        <f>+G1283+E1284-F1284</f>
        <v>76</v>
      </c>
    </row>
    <row r="1285" spans="2:7">
      <c r="B1285" s="422"/>
      <c r="C1285" s="422"/>
      <c r="G1285" s="2">
        <f>+G1284+E1285-F1285</f>
        <v>76</v>
      </c>
    </row>
    <row r="1286" spans="2:7">
      <c r="B1286" s="422"/>
      <c r="C1286" s="422"/>
      <c r="G1286" s="2">
        <f>+G1285+E1286-F1286</f>
        <v>76</v>
      </c>
    </row>
    <row r="1287" spans="2:7">
      <c r="B1287" s="422"/>
      <c r="C1287" s="422"/>
      <c r="G1287" s="2">
        <f>+G1286+E1287-F1287</f>
        <v>76</v>
      </c>
    </row>
    <row r="1288" spans="2:7">
      <c r="B1288" s="422"/>
      <c r="C1288" s="422"/>
      <c r="G1288" s="2">
        <f>+G1287+E1288-F1288</f>
        <v>76</v>
      </c>
    </row>
    <row r="1289" spans="2:7">
      <c r="B1289" s="422"/>
      <c r="C1289" s="422"/>
      <c r="G1289" s="2">
        <f>+G1288+E1289-F1289</f>
        <v>76</v>
      </c>
    </row>
    <row r="1290" spans="2:7">
      <c r="B1290" s="422"/>
      <c r="C1290" s="422"/>
      <c r="G1290" s="2">
        <f>+G1289+E1290-F1290</f>
        <v>76</v>
      </c>
    </row>
    <row r="1291" spans="2:7">
      <c r="B1291" s="422"/>
      <c r="C1291" s="422"/>
      <c r="G1291" s="2">
        <f>+G1290+E1291-F1291</f>
        <v>76</v>
      </c>
    </row>
    <row r="1292" spans="2:7">
      <c r="B1292" s="422"/>
      <c r="C1292" s="422"/>
      <c r="G1292" s="2">
        <f>+G1291+E1292-F1292</f>
        <v>76</v>
      </c>
    </row>
    <row r="1293" spans="2:7">
      <c r="B1293" s="422"/>
      <c r="C1293" s="422"/>
      <c r="G1293" s="2">
        <f>+G1292+E1293-F1293</f>
        <v>76</v>
      </c>
    </row>
    <row r="1294" spans="2:7">
      <c r="B1294" s="422"/>
      <c r="C1294" s="422"/>
      <c r="G1294" s="2">
        <f>+G1293+E1294-F1294</f>
        <v>76</v>
      </c>
    </row>
    <row r="1295" spans="2:7">
      <c r="B1295" s="422"/>
      <c r="C1295" s="422"/>
      <c r="G1295" s="2">
        <f>+G1294+E1295-F1295</f>
        <v>76</v>
      </c>
    </row>
    <row r="1296" spans="2:7">
      <c r="B1296" s="422"/>
      <c r="C1296" s="422"/>
      <c r="G1296" s="2">
        <f>+G1295+E1296-F1296</f>
        <v>76</v>
      </c>
    </row>
    <row r="1297" spans="2:7">
      <c r="B1297" s="422"/>
      <c r="C1297" s="422"/>
      <c r="G1297" s="2">
        <f>+G1296+E1297-F1297</f>
        <v>76</v>
      </c>
    </row>
    <row r="1298" spans="2:7">
      <c r="B1298" s="422"/>
      <c r="C1298" s="422"/>
      <c r="G1298" s="2">
        <f>+G1297+E1298-F1298</f>
        <v>76</v>
      </c>
    </row>
    <row r="1299" spans="2:7">
      <c r="B1299" s="422"/>
      <c r="C1299" s="422"/>
      <c r="G1299" s="2">
        <f>+G1298+E1299-F1299</f>
        <v>76</v>
      </c>
    </row>
    <row r="1300" spans="2:7">
      <c r="B1300" s="422"/>
      <c r="C1300" s="422"/>
      <c r="G1300" s="2">
        <f>+G1299+E1300-F1300</f>
        <v>76</v>
      </c>
    </row>
    <row r="1301" spans="2:7">
      <c r="B1301" s="422"/>
      <c r="C1301" s="422"/>
      <c r="G1301" s="2">
        <f>+G1300+E1301-F1301</f>
        <v>76</v>
      </c>
    </row>
    <row r="1302" spans="2:7">
      <c r="B1302" s="422"/>
      <c r="C1302" s="422"/>
      <c r="G1302" s="2">
        <f>+G1301+E1302-F1302</f>
        <v>76</v>
      </c>
    </row>
    <row r="1303" spans="2:7">
      <c r="B1303" s="422"/>
      <c r="C1303" s="422"/>
      <c r="G1303" s="2">
        <f>+G1302+E1303-F1303</f>
        <v>76</v>
      </c>
    </row>
    <row r="1304" spans="2:7">
      <c r="B1304" s="422"/>
      <c r="C1304" s="422"/>
      <c r="G1304" s="2">
        <f>+G1303+E1304-F1304</f>
        <v>76</v>
      </c>
    </row>
    <row r="1305" spans="2:7">
      <c r="B1305" s="422"/>
      <c r="C1305" s="422"/>
      <c r="G1305" s="2">
        <f>+G1304+E1305-F1305</f>
        <v>76</v>
      </c>
    </row>
    <row r="1306" spans="2:7">
      <c r="B1306" s="422"/>
      <c r="C1306" s="422"/>
      <c r="G1306" s="2">
        <f>+G1305+E1306-F1306</f>
        <v>76</v>
      </c>
    </row>
    <row r="1307" spans="2:7">
      <c r="B1307" s="422"/>
      <c r="C1307" s="422"/>
      <c r="G1307" s="2">
        <f>+G1306+E1307-F1307</f>
        <v>76</v>
      </c>
    </row>
    <row r="1308" spans="2:7">
      <c r="B1308" s="422"/>
      <c r="C1308" s="422"/>
      <c r="G1308" s="2">
        <f>+G1307+E1308-F1308</f>
        <v>76</v>
      </c>
    </row>
    <row r="1309" spans="2:7">
      <c r="B1309" s="422"/>
      <c r="C1309" s="422"/>
      <c r="G1309" s="2">
        <f>+G1308+E1309-F1309</f>
        <v>76</v>
      </c>
    </row>
    <row r="1310" spans="2:7">
      <c r="B1310" s="422"/>
      <c r="C1310" s="422"/>
      <c r="G1310" s="2">
        <f>+G1309+E1310-F1310</f>
        <v>76</v>
      </c>
    </row>
    <row r="1311" spans="2:7">
      <c r="B1311" s="422"/>
      <c r="C1311" s="422"/>
      <c r="G1311" s="2">
        <f>+G1310+E1311-F1311</f>
        <v>76</v>
      </c>
    </row>
    <row r="1312" spans="2:7">
      <c r="B1312" s="422"/>
      <c r="C1312" s="422"/>
      <c r="G1312" s="2">
        <f>+G1311+E1312-F1312</f>
        <v>76</v>
      </c>
    </row>
    <row r="1313" spans="2:7">
      <c r="B1313" s="422"/>
      <c r="C1313" s="422"/>
      <c r="G1313" s="2">
        <f>+G1312+E1313-F1313</f>
        <v>76</v>
      </c>
    </row>
    <row r="1314" spans="2:7">
      <c r="B1314" s="422"/>
      <c r="C1314" s="422"/>
      <c r="G1314" s="2">
        <f>+G1313+E1314-F1314</f>
        <v>76</v>
      </c>
    </row>
    <row r="1315" spans="2:7">
      <c r="B1315" s="422"/>
      <c r="C1315" s="422"/>
      <c r="G1315" s="2">
        <f>+G1314+E1315-F1315</f>
        <v>76</v>
      </c>
    </row>
    <row r="1316" spans="2:7">
      <c r="B1316" s="422"/>
      <c r="C1316" s="422"/>
      <c r="G1316" s="2">
        <f>+G1315+E1316-F1316</f>
        <v>76</v>
      </c>
    </row>
    <row r="1317" spans="2:7">
      <c r="B1317" s="422"/>
      <c r="C1317" s="422"/>
      <c r="G1317" s="2">
        <f>+G1316+E1317-F1317</f>
        <v>76</v>
      </c>
    </row>
    <row r="1318" spans="2:7">
      <c r="B1318" s="422"/>
      <c r="C1318" s="422"/>
      <c r="G1318" s="2">
        <f>+G1317+E1318-F1318</f>
        <v>76</v>
      </c>
    </row>
    <row r="1319" spans="2:7">
      <c r="B1319" s="422"/>
      <c r="C1319" s="422"/>
      <c r="G1319" s="2">
        <f>+G1318+E1319-F1319</f>
        <v>76</v>
      </c>
    </row>
  </sheetData>
  <mergeCells count="6">
    <mergeCell ref="I929:K929"/>
    <mergeCell ref="B2:G2"/>
    <mergeCell ref="J594:L594"/>
    <mergeCell ref="J797:L797"/>
    <mergeCell ref="I877:K877"/>
    <mergeCell ref="I909:K909"/>
  </mergeCells>
  <phoneticPr fontId="17" type="noConversion"/>
  <pageMargins left="0" right="0" top="0.75" bottom="0.75" header="0.3" footer="0.3"/>
  <pageSetup paperSize="9" orientation="portrait" r:id="rId1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2:Q1324"/>
  <sheetViews>
    <sheetView topLeftCell="A1038" zoomScaleNormal="100" workbookViewId="0">
      <selection activeCell="G1054" sqref="G1054"/>
    </sheetView>
  </sheetViews>
  <sheetFormatPr defaultColWidth="11.42578125" defaultRowHeight="15"/>
  <cols>
    <col min="1" max="1" width="11.42578125" style="3"/>
    <col min="2" max="2" width="14.5703125" style="7" customWidth="1"/>
    <col min="3" max="3" width="14.28515625" style="7" bestFit="1" customWidth="1"/>
    <col min="4" max="4" width="47.140625" bestFit="1" customWidth="1"/>
    <col min="5" max="5" width="11.42578125" style="28"/>
    <col min="6" max="6" width="11.42578125" style="2"/>
    <col min="7" max="7" width="12.28515625" customWidth="1"/>
    <col min="9" max="9" width="12.42578125" customWidth="1"/>
    <col min="10" max="10" width="30" bestFit="1" customWidth="1"/>
    <col min="11" max="11" width="9.85546875" bestFit="1" customWidth="1"/>
    <col min="12" max="12" width="8" bestFit="1" customWidth="1"/>
  </cols>
  <sheetData>
    <row r="2" spans="1:7">
      <c r="B2" s="440" t="s">
        <v>688</v>
      </c>
      <c r="C2" s="440"/>
      <c r="D2" s="440"/>
      <c r="E2" s="440"/>
      <c r="F2" s="440"/>
      <c r="G2" s="440"/>
    </row>
    <row r="4" spans="1:7" ht="41.25">
      <c r="A4" s="30" t="s">
        <v>1</v>
      </c>
      <c r="B4" s="11" t="s">
        <v>2</v>
      </c>
      <c r="C4" s="11" t="s">
        <v>3</v>
      </c>
      <c r="D4" s="11" t="s">
        <v>4</v>
      </c>
      <c r="E4" s="47" t="s">
        <v>5</v>
      </c>
      <c r="F4" s="12" t="s">
        <v>6</v>
      </c>
      <c r="G4" s="12" t="s">
        <v>7</v>
      </c>
    </row>
    <row r="5" spans="1:7">
      <c r="A5" s="3">
        <v>42736</v>
      </c>
      <c r="B5" s="422" t="s">
        <v>8</v>
      </c>
      <c r="C5" s="422"/>
      <c r="G5" s="2">
        <v>435.3</v>
      </c>
    </row>
    <row r="6" spans="1:7">
      <c r="A6" s="3">
        <v>42781</v>
      </c>
      <c r="B6" s="422">
        <v>12954</v>
      </c>
      <c r="C6" s="422" t="s">
        <v>67</v>
      </c>
      <c r="F6" s="2">
        <v>296.3</v>
      </c>
      <c r="G6" s="2">
        <f t="shared" ref="G6:G69" si="0">+G5+E6-F6</f>
        <v>139</v>
      </c>
    </row>
    <row r="7" spans="1:7">
      <c r="A7" s="3">
        <v>42784</v>
      </c>
      <c r="B7" s="422">
        <v>12995</v>
      </c>
      <c r="C7" s="422" t="s">
        <v>67</v>
      </c>
      <c r="F7" s="2">
        <v>139</v>
      </c>
      <c r="G7" s="2">
        <f t="shared" si="0"/>
        <v>0</v>
      </c>
    </row>
    <row r="8" spans="1:7">
      <c r="A8" s="3">
        <v>42766</v>
      </c>
      <c r="B8" s="422" t="s">
        <v>10</v>
      </c>
      <c r="C8" s="422" t="s">
        <v>11</v>
      </c>
      <c r="D8" t="s">
        <v>12</v>
      </c>
      <c r="E8" s="48">
        <v>67.400000000000006</v>
      </c>
      <c r="G8" s="2">
        <f>+G7+E8-F8</f>
        <v>67.400000000000006</v>
      </c>
    </row>
    <row r="9" spans="1:7">
      <c r="B9" s="422"/>
      <c r="C9" s="422"/>
      <c r="D9" t="s">
        <v>13</v>
      </c>
      <c r="E9" s="48">
        <v>2.8</v>
      </c>
      <c r="G9" s="2">
        <f t="shared" si="0"/>
        <v>70.2</v>
      </c>
    </row>
    <row r="10" spans="1:7">
      <c r="B10" s="422"/>
      <c r="C10" s="422"/>
      <c r="D10" t="s">
        <v>14</v>
      </c>
      <c r="E10" s="48">
        <v>60</v>
      </c>
      <c r="G10" s="2">
        <f t="shared" si="0"/>
        <v>130.19999999999999</v>
      </c>
    </row>
    <row r="11" spans="1:7">
      <c r="B11" s="422"/>
      <c r="C11" s="422"/>
      <c r="D11" t="s">
        <v>15</v>
      </c>
      <c r="E11" s="48">
        <v>2</v>
      </c>
      <c r="G11" s="2">
        <f t="shared" si="0"/>
        <v>132.19999999999999</v>
      </c>
    </row>
    <row r="12" spans="1:7">
      <c r="B12" s="422"/>
      <c r="C12" s="422"/>
      <c r="D12" t="s">
        <v>232</v>
      </c>
      <c r="E12" s="48">
        <v>70</v>
      </c>
      <c r="G12" s="2">
        <f t="shared" si="0"/>
        <v>202.2</v>
      </c>
    </row>
    <row r="13" spans="1:7" ht="16.5" customHeight="1">
      <c r="A13" s="3">
        <v>42786</v>
      </c>
      <c r="B13" s="422">
        <v>12243</v>
      </c>
      <c r="C13" s="422" t="s">
        <v>11</v>
      </c>
      <c r="D13" t="s">
        <v>232</v>
      </c>
      <c r="E13" s="48"/>
      <c r="F13" s="2">
        <v>70</v>
      </c>
      <c r="G13" s="2">
        <f t="shared" si="0"/>
        <v>132.19999999999999</v>
      </c>
    </row>
    <row r="14" spans="1:7" ht="16.5" customHeight="1">
      <c r="A14" s="3">
        <v>42787</v>
      </c>
      <c r="B14" s="422">
        <v>12347</v>
      </c>
      <c r="C14" s="422" t="s">
        <v>11</v>
      </c>
      <c r="D14" t="s">
        <v>12</v>
      </c>
      <c r="E14" s="48"/>
      <c r="F14" s="2">
        <v>67.400000000000006</v>
      </c>
      <c r="G14" s="2">
        <f t="shared" si="0"/>
        <v>64.799999999999983</v>
      </c>
    </row>
    <row r="15" spans="1:7" ht="16.5" customHeight="1">
      <c r="A15" s="3">
        <v>42787</v>
      </c>
      <c r="B15" s="422">
        <v>12347</v>
      </c>
      <c r="C15" s="422" t="s">
        <v>11</v>
      </c>
      <c r="D15" t="s">
        <v>13</v>
      </c>
      <c r="E15" s="48"/>
      <c r="F15" s="2">
        <v>2.8</v>
      </c>
      <c r="G15" s="2">
        <f t="shared" si="0"/>
        <v>61.999999999999986</v>
      </c>
    </row>
    <row r="16" spans="1:7" ht="16.5" customHeight="1">
      <c r="A16" s="3">
        <v>42784</v>
      </c>
      <c r="B16" s="422">
        <v>12995</v>
      </c>
      <c r="C16" s="422" t="s">
        <v>11</v>
      </c>
      <c r="D16" t="s">
        <v>15</v>
      </c>
      <c r="E16" s="48"/>
      <c r="F16" s="2">
        <v>2</v>
      </c>
      <c r="G16" s="2">
        <f t="shared" si="0"/>
        <v>59.999999999999986</v>
      </c>
    </row>
    <row r="17" spans="1:7" ht="16.5" customHeight="1">
      <c r="A17" s="3">
        <v>42784</v>
      </c>
      <c r="B17" s="422">
        <v>12995</v>
      </c>
      <c r="C17" s="422" t="s">
        <v>11</v>
      </c>
      <c r="D17" t="s">
        <v>14</v>
      </c>
      <c r="E17" s="48"/>
      <c r="F17" s="2">
        <v>60</v>
      </c>
      <c r="G17" s="2">
        <f t="shared" si="0"/>
        <v>0</v>
      </c>
    </row>
    <row r="18" spans="1:7">
      <c r="A18" s="3">
        <v>42794</v>
      </c>
      <c r="B18" s="422" t="s">
        <v>10</v>
      </c>
      <c r="C18" s="422" t="s">
        <v>17</v>
      </c>
      <c r="D18" t="s">
        <v>12</v>
      </c>
      <c r="E18" s="48">
        <v>92.3</v>
      </c>
      <c r="G18" s="2">
        <f t="shared" si="0"/>
        <v>92.3</v>
      </c>
    </row>
    <row r="19" spans="1:7">
      <c r="B19" s="422"/>
      <c r="C19" s="422"/>
      <c r="D19" t="s">
        <v>13</v>
      </c>
      <c r="E19" s="48">
        <v>2</v>
      </c>
      <c r="G19" s="2">
        <f t="shared" si="0"/>
        <v>94.3</v>
      </c>
    </row>
    <row r="20" spans="1:7">
      <c r="B20" s="422"/>
      <c r="C20" s="422"/>
      <c r="D20" t="s">
        <v>14</v>
      </c>
      <c r="E20" s="48">
        <v>56</v>
      </c>
      <c r="G20" s="2">
        <f t="shared" si="0"/>
        <v>150.30000000000001</v>
      </c>
    </row>
    <row r="21" spans="1:7">
      <c r="B21" s="422"/>
      <c r="C21" s="422"/>
      <c r="D21" t="s">
        <v>15</v>
      </c>
      <c r="E21" s="48">
        <v>2</v>
      </c>
      <c r="G21" s="2">
        <f t="shared" si="0"/>
        <v>152.30000000000001</v>
      </c>
    </row>
    <row r="22" spans="1:7">
      <c r="B22" s="422"/>
      <c r="C22" s="422"/>
      <c r="D22" t="s">
        <v>232</v>
      </c>
      <c r="E22" s="48">
        <v>70</v>
      </c>
      <c r="G22" s="2">
        <f t="shared" si="0"/>
        <v>222.3</v>
      </c>
    </row>
    <row r="23" spans="1:7">
      <c r="A23" s="3">
        <v>42821</v>
      </c>
      <c r="B23" s="422">
        <v>12545</v>
      </c>
      <c r="C23" s="422" t="s">
        <v>17</v>
      </c>
      <c r="D23" t="s">
        <v>12</v>
      </c>
      <c r="E23" s="48"/>
      <c r="F23" s="2">
        <v>92.3</v>
      </c>
      <c r="G23" s="2">
        <f t="shared" si="0"/>
        <v>130</v>
      </c>
    </row>
    <row r="24" spans="1:7">
      <c r="A24" s="3">
        <v>42821</v>
      </c>
      <c r="B24" s="422">
        <v>12545</v>
      </c>
      <c r="C24" s="422" t="s">
        <v>17</v>
      </c>
      <c r="D24" t="s">
        <v>13</v>
      </c>
      <c r="E24" s="48"/>
      <c r="F24" s="2">
        <v>2</v>
      </c>
      <c r="G24" s="2">
        <f t="shared" si="0"/>
        <v>128</v>
      </c>
    </row>
    <row r="25" spans="1:7">
      <c r="A25" s="3">
        <v>42821</v>
      </c>
      <c r="B25" s="422">
        <v>12545</v>
      </c>
      <c r="C25" s="422" t="s">
        <v>17</v>
      </c>
      <c r="D25" t="s">
        <v>232</v>
      </c>
      <c r="E25" s="48"/>
      <c r="F25" s="2">
        <v>70</v>
      </c>
      <c r="G25" s="2">
        <f t="shared" si="0"/>
        <v>58</v>
      </c>
    </row>
    <row r="26" spans="1:7">
      <c r="A26" s="3">
        <v>42821</v>
      </c>
      <c r="B26" s="422">
        <v>12510</v>
      </c>
      <c r="C26" s="422" t="s">
        <v>17</v>
      </c>
      <c r="D26" t="s">
        <v>14</v>
      </c>
      <c r="E26" s="48"/>
      <c r="F26" s="2">
        <v>56</v>
      </c>
      <c r="G26" s="2">
        <f t="shared" si="0"/>
        <v>2</v>
      </c>
    </row>
    <row r="27" spans="1:7">
      <c r="A27" s="3">
        <v>42821</v>
      </c>
      <c r="B27" s="422">
        <v>12510</v>
      </c>
      <c r="C27" s="422" t="s">
        <v>17</v>
      </c>
      <c r="D27" t="s">
        <v>15</v>
      </c>
      <c r="E27" s="48"/>
      <c r="F27" s="2">
        <v>2</v>
      </c>
      <c r="G27" s="2">
        <f t="shared" si="0"/>
        <v>0</v>
      </c>
    </row>
    <row r="28" spans="1:7">
      <c r="A28" s="3">
        <v>42825</v>
      </c>
      <c r="B28" s="422" t="s">
        <v>10</v>
      </c>
      <c r="C28" s="422" t="s">
        <v>18</v>
      </c>
      <c r="D28" t="s">
        <v>12</v>
      </c>
      <c r="E28" s="48">
        <v>66.599999999999994</v>
      </c>
      <c r="G28" s="2">
        <f t="shared" si="0"/>
        <v>66.599999999999994</v>
      </c>
    </row>
    <row r="29" spans="1:7">
      <c r="B29" s="422"/>
      <c r="C29" s="422"/>
      <c r="D29" t="s">
        <v>13</v>
      </c>
      <c r="E29" s="48">
        <v>2</v>
      </c>
      <c r="G29" s="2">
        <f t="shared" si="0"/>
        <v>68.599999999999994</v>
      </c>
    </row>
    <row r="30" spans="1:7">
      <c r="B30" s="422"/>
      <c r="C30" s="422"/>
      <c r="D30" t="s">
        <v>14</v>
      </c>
      <c r="E30" s="48">
        <v>60</v>
      </c>
      <c r="G30" s="2">
        <f t="shared" si="0"/>
        <v>128.6</v>
      </c>
    </row>
    <row r="31" spans="1:7">
      <c r="B31" s="422"/>
      <c r="C31" s="422"/>
      <c r="D31" t="s">
        <v>15</v>
      </c>
      <c r="E31" s="48">
        <v>2</v>
      </c>
      <c r="G31" s="2">
        <f t="shared" si="0"/>
        <v>130.6</v>
      </c>
    </row>
    <row r="32" spans="1:7">
      <c r="B32" s="422"/>
      <c r="C32" s="422"/>
      <c r="D32" t="s">
        <v>232</v>
      </c>
      <c r="E32" s="48">
        <v>70</v>
      </c>
      <c r="G32" s="2">
        <f t="shared" si="0"/>
        <v>200.6</v>
      </c>
    </row>
    <row r="33" spans="1:7">
      <c r="A33" s="3">
        <v>42884</v>
      </c>
      <c r="B33" s="422">
        <v>12844</v>
      </c>
      <c r="C33" s="422" t="s">
        <v>18</v>
      </c>
      <c r="D33" t="s">
        <v>14</v>
      </c>
      <c r="E33" s="48"/>
      <c r="F33" s="2">
        <v>60</v>
      </c>
      <c r="G33" s="2">
        <f t="shared" si="0"/>
        <v>140.6</v>
      </c>
    </row>
    <row r="34" spans="1:7">
      <c r="A34" s="3">
        <v>42884</v>
      </c>
      <c r="B34" s="422">
        <v>12844</v>
      </c>
      <c r="C34" s="422" t="s">
        <v>18</v>
      </c>
      <c r="D34" t="s">
        <v>15</v>
      </c>
      <c r="E34" s="48"/>
      <c r="F34" s="2">
        <v>2</v>
      </c>
      <c r="G34" s="2">
        <f t="shared" si="0"/>
        <v>138.6</v>
      </c>
    </row>
    <row r="35" spans="1:7">
      <c r="A35" s="3">
        <v>42891</v>
      </c>
      <c r="B35" s="422">
        <v>13058</v>
      </c>
      <c r="C35" s="422" t="s">
        <v>18</v>
      </c>
      <c r="D35" t="s">
        <v>12</v>
      </c>
      <c r="E35" s="48"/>
      <c r="F35" s="2">
        <v>66.599999999999994</v>
      </c>
      <c r="G35" s="2">
        <f t="shared" si="0"/>
        <v>72</v>
      </c>
    </row>
    <row r="36" spans="1:7">
      <c r="A36" s="3">
        <v>42891</v>
      </c>
      <c r="B36" s="422">
        <v>13058</v>
      </c>
      <c r="C36" s="422" t="s">
        <v>18</v>
      </c>
      <c r="D36" t="s">
        <v>13</v>
      </c>
      <c r="E36" s="48"/>
      <c r="F36" s="2">
        <v>2</v>
      </c>
      <c r="G36" s="2">
        <f t="shared" si="0"/>
        <v>70</v>
      </c>
    </row>
    <row r="37" spans="1:7">
      <c r="A37" s="3">
        <v>42943</v>
      </c>
      <c r="B37" s="422">
        <v>13266</v>
      </c>
      <c r="C37" s="422" t="s">
        <v>18</v>
      </c>
      <c r="D37" t="s">
        <v>232</v>
      </c>
      <c r="E37" s="48"/>
      <c r="F37" s="2">
        <v>70</v>
      </c>
      <c r="G37" s="2">
        <f t="shared" si="0"/>
        <v>0</v>
      </c>
    </row>
    <row r="38" spans="1:7">
      <c r="A38" s="3">
        <v>42855</v>
      </c>
      <c r="B38" s="422" t="s">
        <v>10</v>
      </c>
      <c r="C38" s="422" t="s">
        <v>19</v>
      </c>
      <c r="D38" t="s">
        <v>12</v>
      </c>
      <c r="E38" s="48">
        <v>69</v>
      </c>
      <c r="G38" s="2">
        <f t="shared" si="0"/>
        <v>69</v>
      </c>
    </row>
    <row r="39" spans="1:7">
      <c r="B39" s="422"/>
      <c r="C39" s="422"/>
      <c r="D39" t="s">
        <v>13</v>
      </c>
      <c r="E39" s="48">
        <v>2</v>
      </c>
      <c r="G39" s="2">
        <f t="shared" si="0"/>
        <v>71</v>
      </c>
    </row>
    <row r="40" spans="1:7">
      <c r="B40" s="422"/>
      <c r="C40" s="422"/>
      <c r="D40" t="s">
        <v>14</v>
      </c>
      <c r="E40" s="48">
        <v>60</v>
      </c>
      <c r="G40" s="2">
        <f t="shared" si="0"/>
        <v>131</v>
      </c>
    </row>
    <row r="41" spans="1:7">
      <c r="B41" s="422"/>
      <c r="C41" s="422"/>
      <c r="D41" t="s">
        <v>15</v>
      </c>
      <c r="E41" s="48">
        <v>2</v>
      </c>
      <c r="G41" s="2">
        <f t="shared" si="0"/>
        <v>133</v>
      </c>
    </row>
    <row r="42" spans="1:7">
      <c r="B42" s="422"/>
      <c r="C42" s="422"/>
      <c r="D42" t="s">
        <v>232</v>
      </c>
      <c r="E42" s="48">
        <v>70</v>
      </c>
      <c r="G42" s="2">
        <f t="shared" si="0"/>
        <v>203</v>
      </c>
    </row>
    <row r="43" spans="1:7">
      <c r="A43" s="3">
        <v>42884</v>
      </c>
      <c r="B43" s="422">
        <v>12844</v>
      </c>
      <c r="C43" s="422" t="s">
        <v>19</v>
      </c>
      <c r="D43" t="s">
        <v>14</v>
      </c>
      <c r="E43" s="48"/>
      <c r="F43" s="2">
        <v>60</v>
      </c>
      <c r="G43" s="2">
        <f t="shared" si="0"/>
        <v>143</v>
      </c>
    </row>
    <row r="44" spans="1:7">
      <c r="A44" s="3">
        <v>42884</v>
      </c>
      <c r="B44" s="422">
        <v>12844</v>
      </c>
      <c r="C44" s="422" t="s">
        <v>19</v>
      </c>
      <c r="D44" t="s">
        <v>15</v>
      </c>
      <c r="E44" s="48"/>
      <c r="F44" s="2">
        <v>2</v>
      </c>
      <c r="G44" s="2">
        <f t="shared" si="0"/>
        <v>141</v>
      </c>
    </row>
    <row r="45" spans="1:7">
      <c r="A45" s="3">
        <v>42891</v>
      </c>
      <c r="B45" s="422">
        <v>13058</v>
      </c>
      <c r="C45" s="422" t="s">
        <v>19</v>
      </c>
      <c r="D45" t="s">
        <v>12</v>
      </c>
      <c r="E45" s="48"/>
      <c r="F45" s="2">
        <v>69</v>
      </c>
      <c r="G45" s="2">
        <f t="shared" si="0"/>
        <v>72</v>
      </c>
    </row>
    <row r="46" spans="1:7">
      <c r="A46" s="3">
        <v>42891</v>
      </c>
      <c r="B46" s="422">
        <v>13058</v>
      </c>
      <c r="C46" s="422" t="s">
        <v>19</v>
      </c>
      <c r="D46" t="s">
        <v>13</v>
      </c>
      <c r="E46" s="48"/>
      <c r="F46" s="2">
        <v>2</v>
      </c>
      <c r="G46" s="2">
        <f t="shared" si="0"/>
        <v>70</v>
      </c>
    </row>
    <row r="47" spans="1:7">
      <c r="A47" s="3">
        <v>42943</v>
      </c>
      <c r="B47" s="422">
        <v>13266</v>
      </c>
      <c r="C47" s="422" t="s">
        <v>19</v>
      </c>
      <c r="D47" t="s">
        <v>232</v>
      </c>
      <c r="E47" s="48"/>
      <c r="F47" s="2">
        <v>70</v>
      </c>
      <c r="G47" s="2">
        <f t="shared" si="0"/>
        <v>0</v>
      </c>
    </row>
    <row r="48" spans="1:7">
      <c r="A48" s="3">
        <v>42886</v>
      </c>
      <c r="B48" s="422" t="s">
        <v>10</v>
      </c>
      <c r="C48" s="422" t="s">
        <v>20</v>
      </c>
      <c r="D48" t="s">
        <v>12</v>
      </c>
      <c r="E48" s="48">
        <v>65.599999999999994</v>
      </c>
      <c r="G48" s="2">
        <f t="shared" si="0"/>
        <v>65.599999999999994</v>
      </c>
    </row>
    <row r="49" spans="1:7">
      <c r="B49" s="422"/>
      <c r="C49" s="422"/>
      <c r="D49" t="s">
        <v>13</v>
      </c>
      <c r="E49" s="48">
        <v>2</v>
      </c>
      <c r="G49" s="2">
        <f t="shared" si="0"/>
        <v>67.599999999999994</v>
      </c>
    </row>
    <row r="50" spans="1:7">
      <c r="B50" s="422"/>
      <c r="C50" s="422"/>
      <c r="D50" t="s">
        <v>14</v>
      </c>
      <c r="E50" s="48">
        <v>60</v>
      </c>
      <c r="G50" s="2">
        <f t="shared" si="0"/>
        <v>127.6</v>
      </c>
    </row>
    <row r="51" spans="1:7">
      <c r="B51" s="422"/>
      <c r="C51" s="422"/>
      <c r="D51" t="s">
        <v>15</v>
      </c>
      <c r="E51" s="48">
        <v>2</v>
      </c>
      <c r="G51" s="2">
        <f t="shared" si="0"/>
        <v>129.6</v>
      </c>
    </row>
    <row r="52" spans="1:7">
      <c r="B52" s="422"/>
      <c r="C52" s="422"/>
      <c r="D52" t="s">
        <v>232</v>
      </c>
      <c r="E52" s="48">
        <v>70</v>
      </c>
      <c r="G52" s="2">
        <f t="shared" si="0"/>
        <v>199.6</v>
      </c>
    </row>
    <row r="53" spans="1:7">
      <c r="A53" s="3">
        <v>42884</v>
      </c>
      <c r="B53" s="422">
        <v>12844</v>
      </c>
      <c r="C53" s="422" t="s">
        <v>20</v>
      </c>
      <c r="D53" t="s">
        <v>14</v>
      </c>
      <c r="F53" s="2">
        <v>60</v>
      </c>
      <c r="G53" s="2">
        <f t="shared" si="0"/>
        <v>139.6</v>
      </c>
    </row>
    <row r="54" spans="1:7">
      <c r="A54" s="3">
        <v>42884</v>
      </c>
      <c r="B54" s="422">
        <v>12844</v>
      </c>
      <c r="C54" s="422" t="s">
        <v>20</v>
      </c>
      <c r="D54" t="s">
        <v>15</v>
      </c>
      <c r="F54" s="2">
        <v>2</v>
      </c>
      <c r="G54" s="2">
        <f t="shared" si="0"/>
        <v>137.6</v>
      </c>
    </row>
    <row r="55" spans="1:7">
      <c r="A55" s="3">
        <v>42943</v>
      </c>
      <c r="B55" s="422">
        <v>13266</v>
      </c>
      <c r="C55" s="422" t="s">
        <v>20</v>
      </c>
      <c r="D55" t="s">
        <v>12</v>
      </c>
      <c r="F55" s="2">
        <v>65.599999999999994</v>
      </c>
      <c r="G55" s="2">
        <f t="shared" si="0"/>
        <v>72</v>
      </c>
    </row>
    <row r="56" spans="1:7">
      <c r="A56" s="3">
        <v>42943</v>
      </c>
      <c r="B56" s="422">
        <v>13266</v>
      </c>
      <c r="C56" s="422" t="s">
        <v>20</v>
      </c>
      <c r="D56" t="s">
        <v>13</v>
      </c>
      <c r="F56" s="2">
        <v>2</v>
      </c>
      <c r="G56" s="2">
        <f t="shared" si="0"/>
        <v>70</v>
      </c>
    </row>
    <row r="57" spans="1:7">
      <c r="A57" s="3">
        <v>42943</v>
      </c>
      <c r="B57" s="422">
        <v>13266</v>
      </c>
      <c r="C57" s="422" t="s">
        <v>20</v>
      </c>
      <c r="D57" t="s">
        <v>232</v>
      </c>
      <c r="E57" s="48"/>
      <c r="F57" s="2">
        <v>70</v>
      </c>
      <c r="G57" s="2">
        <f t="shared" si="0"/>
        <v>0</v>
      </c>
    </row>
    <row r="58" spans="1:7">
      <c r="A58" s="3">
        <v>42916</v>
      </c>
      <c r="B58" s="422" t="s">
        <v>10</v>
      </c>
      <c r="C58" s="422" t="s">
        <v>21</v>
      </c>
      <c r="D58" t="s">
        <v>12</v>
      </c>
      <c r="E58" s="48">
        <v>63.8</v>
      </c>
      <c r="G58" s="2">
        <f t="shared" si="0"/>
        <v>63.8</v>
      </c>
    </row>
    <row r="59" spans="1:7">
      <c r="B59" s="422"/>
      <c r="C59" s="422"/>
      <c r="D59" t="s">
        <v>13</v>
      </c>
      <c r="E59" s="48">
        <v>2</v>
      </c>
      <c r="G59" s="2">
        <f t="shared" si="0"/>
        <v>65.8</v>
      </c>
    </row>
    <row r="60" spans="1:7">
      <c r="B60" s="422"/>
      <c r="C60" s="422"/>
      <c r="D60" t="s">
        <v>14</v>
      </c>
      <c r="E60" s="48">
        <v>60</v>
      </c>
      <c r="G60" s="2">
        <f t="shared" si="0"/>
        <v>125.8</v>
      </c>
    </row>
    <row r="61" spans="1:7">
      <c r="B61" s="422"/>
      <c r="C61" s="422"/>
      <c r="D61" t="s">
        <v>15</v>
      </c>
      <c r="E61" s="48">
        <v>2</v>
      </c>
      <c r="G61" s="2">
        <f t="shared" si="0"/>
        <v>127.8</v>
      </c>
    </row>
    <row r="62" spans="1:7">
      <c r="B62" s="422"/>
      <c r="C62" s="422"/>
      <c r="D62" t="s">
        <v>232</v>
      </c>
      <c r="E62" s="48">
        <v>70</v>
      </c>
      <c r="G62" s="2">
        <f t="shared" si="0"/>
        <v>197.8</v>
      </c>
    </row>
    <row r="63" spans="1:7">
      <c r="A63" s="3">
        <v>42943</v>
      </c>
      <c r="B63" s="422">
        <v>13264</v>
      </c>
      <c r="C63" s="422" t="s">
        <v>21</v>
      </c>
      <c r="D63" t="s">
        <v>14</v>
      </c>
      <c r="E63" s="48"/>
      <c r="F63" s="2">
        <v>60</v>
      </c>
      <c r="G63" s="2">
        <f t="shared" si="0"/>
        <v>137.80000000000001</v>
      </c>
    </row>
    <row r="64" spans="1:7">
      <c r="A64" s="3">
        <v>42943</v>
      </c>
      <c r="B64" s="422">
        <v>13264</v>
      </c>
      <c r="C64" s="422" t="s">
        <v>21</v>
      </c>
      <c r="D64" t="s">
        <v>15</v>
      </c>
      <c r="E64" s="48"/>
      <c r="F64" s="2">
        <v>2</v>
      </c>
      <c r="G64" s="2">
        <f t="shared" si="0"/>
        <v>135.80000000000001</v>
      </c>
    </row>
    <row r="65" spans="1:7">
      <c r="A65" s="3">
        <v>42943</v>
      </c>
      <c r="B65" s="422">
        <v>13266</v>
      </c>
      <c r="C65" s="422" t="s">
        <v>21</v>
      </c>
      <c r="D65" t="s">
        <v>12</v>
      </c>
      <c r="E65" s="48"/>
      <c r="F65" s="2">
        <v>63.8</v>
      </c>
      <c r="G65" s="2">
        <f t="shared" si="0"/>
        <v>72.000000000000014</v>
      </c>
    </row>
    <row r="66" spans="1:7">
      <c r="A66" s="3">
        <v>42943</v>
      </c>
      <c r="B66" s="422">
        <v>13266</v>
      </c>
      <c r="C66" s="422" t="s">
        <v>21</v>
      </c>
      <c r="D66" t="s">
        <v>13</v>
      </c>
      <c r="E66" s="48"/>
      <c r="F66" s="2">
        <v>2</v>
      </c>
      <c r="G66" s="2">
        <f t="shared" si="0"/>
        <v>70.000000000000014</v>
      </c>
    </row>
    <row r="67" spans="1:7">
      <c r="A67" s="3">
        <v>42943</v>
      </c>
      <c r="B67" s="422">
        <v>13266</v>
      </c>
      <c r="C67" s="422" t="s">
        <v>21</v>
      </c>
      <c r="D67" t="s">
        <v>232</v>
      </c>
      <c r="E67" s="48"/>
      <c r="F67" s="2">
        <v>70</v>
      </c>
      <c r="G67" s="2">
        <f t="shared" si="0"/>
        <v>0</v>
      </c>
    </row>
    <row r="68" spans="1:7">
      <c r="A68" s="3">
        <v>42946</v>
      </c>
      <c r="B68" s="422" t="s">
        <v>10</v>
      </c>
      <c r="C68" s="422" t="s">
        <v>22</v>
      </c>
      <c r="D68" t="s">
        <v>12</v>
      </c>
      <c r="E68" s="48">
        <v>60</v>
      </c>
      <c r="G68" s="2">
        <f t="shared" si="0"/>
        <v>60</v>
      </c>
    </row>
    <row r="69" spans="1:7">
      <c r="B69" s="422"/>
      <c r="C69" s="422"/>
      <c r="D69" t="s">
        <v>13</v>
      </c>
      <c r="E69" s="48">
        <v>2</v>
      </c>
      <c r="G69" s="2">
        <f t="shared" si="0"/>
        <v>62</v>
      </c>
    </row>
    <row r="70" spans="1:7">
      <c r="B70" s="422"/>
      <c r="C70" s="422"/>
      <c r="D70" t="s">
        <v>14</v>
      </c>
      <c r="E70" s="48">
        <v>60</v>
      </c>
      <c r="G70" s="2">
        <f t="shared" ref="G70:G133" si="1">+G69+E70-F70</f>
        <v>122</v>
      </c>
    </row>
    <row r="71" spans="1:7">
      <c r="B71" s="422"/>
      <c r="C71" s="422"/>
      <c r="D71" t="s">
        <v>15</v>
      </c>
      <c r="E71" s="48">
        <v>2</v>
      </c>
      <c r="G71" s="2">
        <f t="shared" si="1"/>
        <v>124</v>
      </c>
    </row>
    <row r="72" spans="1:7">
      <c r="B72" s="422"/>
      <c r="C72" s="422"/>
      <c r="D72" t="s">
        <v>232</v>
      </c>
      <c r="E72" s="48">
        <v>70</v>
      </c>
      <c r="G72" s="2">
        <f t="shared" si="1"/>
        <v>194</v>
      </c>
    </row>
    <row r="73" spans="1:7">
      <c r="A73" s="3">
        <v>42943</v>
      </c>
      <c r="B73" s="422">
        <v>13264</v>
      </c>
      <c r="C73" s="422" t="s">
        <v>22</v>
      </c>
      <c r="D73" t="s">
        <v>14</v>
      </c>
      <c r="E73" s="48"/>
      <c r="F73" s="2">
        <v>60</v>
      </c>
      <c r="G73" s="2">
        <f t="shared" si="1"/>
        <v>134</v>
      </c>
    </row>
    <row r="74" spans="1:7">
      <c r="A74" s="3">
        <v>42943</v>
      </c>
      <c r="B74" s="422">
        <v>13264</v>
      </c>
      <c r="C74" s="422" t="s">
        <v>22</v>
      </c>
      <c r="D74" t="s">
        <v>15</v>
      </c>
      <c r="E74" s="48"/>
      <c r="F74" s="2">
        <v>2</v>
      </c>
      <c r="G74" s="2">
        <f t="shared" si="1"/>
        <v>132</v>
      </c>
    </row>
    <row r="75" spans="1:7">
      <c r="A75" s="3">
        <v>42943</v>
      </c>
      <c r="B75" s="422">
        <v>13266</v>
      </c>
      <c r="C75" s="422" t="s">
        <v>22</v>
      </c>
      <c r="D75" t="s">
        <v>232</v>
      </c>
      <c r="E75" s="48"/>
      <c r="F75" s="2">
        <v>70</v>
      </c>
      <c r="G75" s="2">
        <f t="shared" si="1"/>
        <v>62</v>
      </c>
    </row>
    <row r="76" spans="1:7">
      <c r="A76" s="3">
        <v>43007</v>
      </c>
      <c r="B76" s="422">
        <v>13711</v>
      </c>
      <c r="C76" s="422" t="s">
        <v>22</v>
      </c>
      <c r="D76" t="s">
        <v>12</v>
      </c>
      <c r="E76" s="48"/>
      <c r="F76" s="2">
        <v>60</v>
      </c>
      <c r="G76" s="2">
        <f t="shared" si="1"/>
        <v>2</v>
      </c>
    </row>
    <row r="77" spans="1:7">
      <c r="A77" s="3">
        <v>43007</v>
      </c>
      <c r="B77" s="422">
        <v>13711</v>
      </c>
      <c r="C77" s="422" t="s">
        <v>22</v>
      </c>
      <c r="D77" t="s">
        <v>13</v>
      </c>
      <c r="E77" s="48"/>
      <c r="F77" s="2">
        <v>2</v>
      </c>
      <c r="G77" s="2">
        <f t="shared" si="1"/>
        <v>0</v>
      </c>
    </row>
    <row r="78" spans="1:7">
      <c r="A78" s="3">
        <v>42978</v>
      </c>
      <c r="B78" s="422" t="s">
        <v>10</v>
      </c>
      <c r="C78" s="422" t="s">
        <v>23</v>
      </c>
      <c r="D78" t="s">
        <v>12</v>
      </c>
      <c r="E78" s="48">
        <v>60</v>
      </c>
      <c r="G78" s="2">
        <f t="shared" si="1"/>
        <v>60</v>
      </c>
    </row>
    <row r="79" spans="1:7">
      <c r="B79" s="422"/>
      <c r="C79" s="422"/>
      <c r="D79" t="s">
        <v>13</v>
      </c>
      <c r="E79" s="48">
        <v>2</v>
      </c>
      <c r="G79" s="2">
        <f t="shared" si="1"/>
        <v>62</v>
      </c>
    </row>
    <row r="80" spans="1:7">
      <c r="B80" s="422"/>
      <c r="C80" s="422"/>
      <c r="D80" t="s">
        <v>14</v>
      </c>
      <c r="E80" s="48">
        <v>60</v>
      </c>
      <c r="G80" s="2">
        <f t="shared" si="1"/>
        <v>122</v>
      </c>
    </row>
    <row r="81" spans="1:7">
      <c r="B81" s="422"/>
      <c r="C81" s="422"/>
      <c r="D81" t="s">
        <v>15</v>
      </c>
      <c r="E81" s="48">
        <v>2</v>
      </c>
      <c r="G81" s="2">
        <f t="shared" si="1"/>
        <v>124</v>
      </c>
    </row>
    <row r="82" spans="1:7">
      <c r="B82" s="422"/>
      <c r="C82" s="422"/>
      <c r="D82" t="s">
        <v>232</v>
      </c>
      <c r="E82" s="48">
        <v>70</v>
      </c>
      <c r="G82" s="2">
        <f t="shared" si="1"/>
        <v>194</v>
      </c>
    </row>
    <row r="83" spans="1:7">
      <c r="A83" s="3">
        <v>43006</v>
      </c>
      <c r="B83" s="422">
        <v>13700</v>
      </c>
      <c r="C83" s="422" t="s">
        <v>23</v>
      </c>
      <c r="D83" t="s">
        <v>14</v>
      </c>
      <c r="E83" s="48"/>
      <c r="F83" s="2">
        <v>60</v>
      </c>
      <c r="G83" s="2">
        <f t="shared" si="1"/>
        <v>134</v>
      </c>
    </row>
    <row r="84" spans="1:7">
      <c r="A84" s="3">
        <v>43006</v>
      </c>
      <c r="B84" s="422">
        <v>13700</v>
      </c>
      <c r="C84" s="422" t="s">
        <v>23</v>
      </c>
      <c r="D84" t="s">
        <v>15</v>
      </c>
      <c r="E84" s="48"/>
      <c r="F84" s="2">
        <v>2</v>
      </c>
      <c r="G84" s="2">
        <f t="shared" si="1"/>
        <v>132</v>
      </c>
    </row>
    <row r="85" spans="1:7">
      <c r="A85" s="3">
        <v>43007</v>
      </c>
      <c r="B85" s="422">
        <v>13711</v>
      </c>
      <c r="C85" s="422" t="s">
        <v>23</v>
      </c>
      <c r="D85" t="s">
        <v>12</v>
      </c>
      <c r="E85" s="48"/>
      <c r="F85" s="2">
        <v>60</v>
      </c>
      <c r="G85" s="2">
        <f t="shared" si="1"/>
        <v>72</v>
      </c>
    </row>
    <row r="86" spans="1:7">
      <c r="A86" s="3">
        <v>43007</v>
      </c>
      <c r="B86" s="422">
        <v>13711</v>
      </c>
      <c r="C86" s="422" t="s">
        <v>23</v>
      </c>
      <c r="D86" t="s">
        <v>13</v>
      </c>
      <c r="E86" s="48"/>
      <c r="F86" s="2">
        <v>2</v>
      </c>
      <c r="G86" s="2">
        <f t="shared" si="1"/>
        <v>70</v>
      </c>
    </row>
    <row r="87" spans="1:7">
      <c r="A87" s="3">
        <v>43061</v>
      </c>
      <c r="B87" s="422">
        <v>10229</v>
      </c>
      <c r="C87" s="422" t="s">
        <v>23</v>
      </c>
      <c r="D87" t="s">
        <v>232</v>
      </c>
      <c r="E87" s="48"/>
      <c r="F87" s="2">
        <v>70</v>
      </c>
      <c r="G87" s="2">
        <f t="shared" si="1"/>
        <v>0</v>
      </c>
    </row>
    <row r="88" spans="1:7">
      <c r="A88" s="3">
        <v>42946</v>
      </c>
      <c r="B88" s="422" t="s">
        <v>10</v>
      </c>
      <c r="C88" s="422" t="s">
        <v>24</v>
      </c>
      <c r="D88" t="s">
        <v>12</v>
      </c>
      <c r="E88" s="48">
        <v>53.2</v>
      </c>
      <c r="G88" s="2">
        <f t="shared" si="1"/>
        <v>53.2</v>
      </c>
    </row>
    <row r="89" spans="1:7">
      <c r="B89" s="422"/>
      <c r="C89" s="422"/>
      <c r="D89" t="s">
        <v>13</v>
      </c>
      <c r="E89" s="48">
        <v>2</v>
      </c>
      <c r="G89" s="2">
        <f t="shared" si="1"/>
        <v>55.2</v>
      </c>
    </row>
    <row r="90" spans="1:7">
      <c r="B90" s="422"/>
      <c r="C90" s="422"/>
      <c r="D90" t="s">
        <v>14</v>
      </c>
      <c r="E90" s="48">
        <v>60</v>
      </c>
      <c r="G90" s="2">
        <f t="shared" si="1"/>
        <v>115.2</v>
      </c>
    </row>
    <row r="91" spans="1:7">
      <c r="B91" s="422"/>
      <c r="C91" s="422"/>
      <c r="D91" t="s">
        <v>15</v>
      </c>
      <c r="E91" s="48">
        <v>2</v>
      </c>
      <c r="G91" s="2">
        <f t="shared" si="1"/>
        <v>117.2</v>
      </c>
    </row>
    <row r="92" spans="1:7">
      <c r="B92" s="422"/>
      <c r="C92" s="422"/>
      <c r="D92" t="s">
        <v>232</v>
      </c>
      <c r="E92" s="48">
        <v>70</v>
      </c>
      <c r="G92" s="2">
        <f t="shared" si="1"/>
        <v>187.2</v>
      </c>
    </row>
    <row r="93" spans="1:7">
      <c r="A93" s="3">
        <v>43006</v>
      </c>
      <c r="B93" s="422">
        <v>13700</v>
      </c>
      <c r="C93" s="422" t="s">
        <v>24</v>
      </c>
      <c r="D93" t="s">
        <v>14</v>
      </c>
      <c r="E93" s="48"/>
      <c r="F93" s="2">
        <v>60</v>
      </c>
      <c r="G93" s="2">
        <f t="shared" si="1"/>
        <v>127.19999999999999</v>
      </c>
    </row>
    <row r="94" spans="1:7">
      <c r="A94" s="3">
        <v>43006</v>
      </c>
      <c r="B94" s="422">
        <v>13700</v>
      </c>
      <c r="C94" s="422" t="s">
        <v>24</v>
      </c>
      <c r="D94" t="s">
        <v>15</v>
      </c>
      <c r="E94" s="48"/>
      <c r="F94" s="2">
        <v>2</v>
      </c>
      <c r="G94" s="2">
        <f t="shared" si="1"/>
        <v>125.19999999999999</v>
      </c>
    </row>
    <row r="95" spans="1:7">
      <c r="A95" s="3">
        <v>43061</v>
      </c>
      <c r="B95" s="422">
        <v>10229</v>
      </c>
      <c r="C95" s="422" t="s">
        <v>24</v>
      </c>
      <c r="D95" t="s">
        <v>12</v>
      </c>
      <c r="E95" s="48"/>
      <c r="F95" s="2">
        <v>53.2</v>
      </c>
      <c r="G95" s="2">
        <f t="shared" si="1"/>
        <v>71.999999999999986</v>
      </c>
    </row>
    <row r="96" spans="1:7">
      <c r="A96" s="3">
        <v>43061</v>
      </c>
      <c r="B96" s="422">
        <v>10229</v>
      </c>
      <c r="C96" s="422" t="s">
        <v>24</v>
      </c>
      <c r="D96" t="s">
        <v>13</v>
      </c>
      <c r="E96" s="48"/>
      <c r="F96" s="2">
        <v>2</v>
      </c>
      <c r="G96" s="2">
        <f t="shared" si="1"/>
        <v>69.999999999999986</v>
      </c>
    </row>
    <row r="97" spans="1:7">
      <c r="A97" s="3">
        <v>43061</v>
      </c>
      <c r="B97" s="422">
        <v>10229</v>
      </c>
      <c r="C97" s="422" t="s">
        <v>24</v>
      </c>
      <c r="D97" t="s">
        <v>232</v>
      </c>
      <c r="E97" s="48"/>
      <c r="F97" s="2">
        <v>70</v>
      </c>
      <c r="G97" s="2">
        <f t="shared" si="1"/>
        <v>0</v>
      </c>
    </row>
    <row r="98" spans="1:7">
      <c r="A98" s="3">
        <v>43039</v>
      </c>
      <c r="B98" s="422" t="s">
        <v>10</v>
      </c>
      <c r="C98" s="422" t="s">
        <v>25</v>
      </c>
      <c r="D98" t="s">
        <v>12</v>
      </c>
      <c r="E98" s="48">
        <v>53.4</v>
      </c>
      <c r="G98" s="2">
        <f t="shared" si="1"/>
        <v>53.4</v>
      </c>
    </row>
    <row r="99" spans="1:7">
      <c r="B99" s="422"/>
      <c r="C99" s="422"/>
      <c r="D99" t="s">
        <v>13</v>
      </c>
      <c r="E99" s="48">
        <v>2</v>
      </c>
      <c r="G99" s="2">
        <f t="shared" si="1"/>
        <v>55.4</v>
      </c>
    </row>
    <row r="100" spans="1:7">
      <c r="B100" s="422"/>
      <c r="C100" s="422"/>
      <c r="D100" t="s">
        <v>14</v>
      </c>
      <c r="E100" s="48">
        <v>60</v>
      </c>
      <c r="G100" s="2">
        <f t="shared" si="1"/>
        <v>115.4</v>
      </c>
    </row>
    <row r="101" spans="1:7">
      <c r="B101" s="422"/>
      <c r="C101" s="422"/>
      <c r="D101" t="s">
        <v>15</v>
      </c>
      <c r="E101" s="48">
        <v>2</v>
      </c>
      <c r="G101" s="2">
        <f t="shared" si="1"/>
        <v>117.4</v>
      </c>
    </row>
    <row r="102" spans="1:7">
      <c r="B102" s="422"/>
      <c r="C102" s="422"/>
      <c r="D102" t="s">
        <v>232</v>
      </c>
      <c r="E102" s="48">
        <v>70</v>
      </c>
      <c r="G102" s="2">
        <f t="shared" si="1"/>
        <v>187.4</v>
      </c>
    </row>
    <row r="103" spans="1:7">
      <c r="A103" s="3">
        <v>43057</v>
      </c>
      <c r="B103" s="422">
        <v>13991</v>
      </c>
      <c r="C103" s="422" t="s">
        <v>25</v>
      </c>
      <c r="D103" t="s">
        <v>14</v>
      </c>
      <c r="E103" s="48"/>
      <c r="F103" s="2">
        <v>60</v>
      </c>
      <c r="G103" s="2">
        <f t="shared" si="1"/>
        <v>127.4</v>
      </c>
    </row>
    <row r="104" spans="1:7">
      <c r="A104" s="3">
        <v>43057</v>
      </c>
      <c r="B104" s="422">
        <v>13991</v>
      </c>
      <c r="C104" s="422" t="s">
        <v>25</v>
      </c>
      <c r="D104" t="s">
        <v>15</v>
      </c>
      <c r="E104" s="48"/>
      <c r="F104" s="2">
        <v>2</v>
      </c>
      <c r="G104" s="2">
        <f t="shared" si="1"/>
        <v>125.4</v>
      </c>
    </row>
    <row r="105" spans="1:7">
      <c r="A105" s="3">
        <v>43061</v>
      </c>
      <c r="B105" s="422">
        <v>10229</v>
      </c>
      <c r="C105" s="422" t="s">
        <v>25</v>
      </c>
      <c r="D105" t="s">
        <v>12</v>
      </c>
      <c r="E105" s="48"/>
      <c r="F105" s="2">
        <v>53.4</v>
      </c>
      <c r="G105" s="2">
        <f t="shared" si="1"/>
        <v>72</v>
      </c>
    </row>
    <row r="106" spans="1:7">
      <c r="A106" s="3">
        <v>43061</v>
      </c>
      <c r="B106" s="422">
        <v>10229</v>
      </c>
      <c r="C106" s="422" t="s">
        <v>25</v>
      </c>
      <c r="D106" t="s">
        <v>13</v>
      </c>
      <c r="E106" s="48"/>
      <c r="F106" s="2">
        <v>2</v>
      </c>
      <c r="G106" s="2">
        <f t="shared" si="1"/>
        <v>70</v>
      </c>
    </row>
    <row r="107" spans="1:7">
      <c r="A107" s="3">
        <v>43061</v>
      </c>
      <c r="B107" s="422">
        <v>10229</v>
      </c>
      <c r="C107" s="422" t="s">
        <v>25</v>
      </c>
      <c r="D107" t="s">
        <v>232</v>
      </c>
      <c r="E107" s="48"/>
      <c r="F107" s="2">
        <v>70</v>
      </c>
      <c r="G107" s="2">
        <f t="shared" si="1"/>
        <v>0</v>
      </c>
    </row>
    <row r="108" spans="1:7">
      <c r="A108" s="3">
        <v>43069</v>
      </c>
      <c r="B108" s="422" t="s">
        <v>10</v>
      </c>
      <c r="C108" s="422" t="s">
        <v>26</v>
      </c>
      <c r="D108" t="s">
        <v>12</v>
      </c>
      <c r="E108" s="48">
        <v>56.4</v>
      </c>
      <c r="G108" s="2">
        <f t="shared" si="1"/>
        <v>56.4</v>
      </c>
    </row>
    <row r="109" spans="1:7">
      <c r="B109" s="422"/>
      <c r="C109" s="422"/>
      <c r="D109" t="s">
        <v>13</v>
      </c>
      <c r="E109" s="48">
        <v>2</v>
      </c>
      <c r="G109" s="2">
        <f t="shared" si="1"/>
        <v>58.4</v>
      </c>
    </row>
    <row r="110" spans="1:7">
      <c r="B110" s="422"/>
      <c r="C110" s="422"/>
      <c r="D110" t="s">
        <v>14</v>
      </c>
      <c r="E110" s="48">
        <v>60</v>
      </c>
      <c r="G110" s="2">
        <f t="shared" si="1"/>
        <v>118.4</v>
      </c>
    </row>
    <row r="111" spans="1:7">
      <c r="B111" s="422"/>
      <c r="C111" s="422"/>
      <c r="D111" t="s">
        <v>15</v>
      </c>
      <c r="E111" s="48">
        <v>2</v>
      </c>
      <c r="G111" s="2">
        <f t="shared" si="1"/>
        <v>120.4</v>
      </c>
    </row>
    <row r="112" spans="1:7">
      <c r="B112" s="422"/>
      <c r="C112" s="422"/>
      <c r="D112" t="s">
        <v>232</v>
      </c>
      <c r="E112" s="48">
        <v>70</v>
      </c>
      <c r="G112" s="2">
        <f t="shared" si="1"/>
        <v>190.4</v>
      </c>
    </row>
    <row r="113" spans="1:7">
      <c r="A113" s="3">
        <v>42951</v>
      </c>
      <c r="B113" s="422"/>
      <c r="C113" s="422"/>
      <c r="D113" t="s">
        <v>70</v>
      </c>
      <c r="E113" s="48">
        <v>85</v>
      </c>
      <c r="G113" s="2">
        <f t="shared" si="1"/>
        <v>275.39999999999998</v>
      </c>
    </row>
    <row r="114" spans="1:7">
      <c r="A114" s="3">
        <v>43057</v>
      </c>
      <c r="B114" s="422">
        <v>13991</v>
      </c>
      <c r="C114" s="422" t="s">
        <v>26</v>
      </c>
      <c r="D114" t="s">
        <v>14</v>
      </c>
      <c r="E114" s="48"/>
      <c r="F114" s="2">
        <v>60</v>
      </c>
      <c r="G114" s="2">
        <f t="shared" si="1"/>
        <v>215.39999999999998</v>
      </c>
    </row>
    <row r="115" spans="1:7">
      <c r="A115" s="3">
        <v>43057</v>
      </c>
      <c r="B115" s="422">
        <v>13991</v>
      </c>
      <c r="C115" s="422" t="s">
        <v>26</v>
      </c>
      <c r="D115" t="s">
        <v>15</v>
      </c>
      <c r="E115" s="48"/>
      <c r="F115" s="2">
        <v>2</v>
      </c>
      <c r="G115" s="2">
        <f t="shared" si="1"/>
        <v>213.39999999999998</v>
      </c>
    </row>
    <row r="116" spans="1:7">
      <c r="A116" s="3">
        <v>43118</v>
      </c>
      <c r="B116" s="422">
        <v>14481</v>
      </c>
      <c r="C116" s="422" t="s">
        <v>26</v>
      </c>
      <c r="D116" t="s">
        <v>12</v>
      </c>
      <c r="E116" s="48"/>
      <c r="F116" s="2">
        <v>56.4</v>
      </c>
      <c r="G116" s="2">
        <f t="shared" si="1"/>
        <v>156.99999999999997</v>
      </c>
    </row>
    <row r="117" spans="1:7">
      <c r="A117" s="3">
        <v>43118</v>
      </c>
      <c r="B117" s="422">
        <v>14481</v>
      </c>
      <c r="C117" s="422" t="s">
        <v>26</v>
      </c>
      <c r="D117" t="s">
        <v>13</v>
      </c>
      <c r="E117" s="48"/>
      <c r="F117" s="2">
        <v>2</v>
      </c>
      <c r="G117" s="2">
        <f t="shared" si="1"/>
        <v>154.99999999999997</v>
      </c>
    </row>
    <row r="118" spans="1:7">
      <c r="A118" s="3">
        <v>43032</v>
      </c>
      <c r="B118" s="422" t="s">
        <v>61</v>
      </c>
      <c r="C118" s="432">
        <v>42951</v>
      </c>
      <c r="D118" t="s">
        <v>70</v>
      </c>
      <c r="E118" s="48"/>
      <c r="F118" s="2">
        <v>85</v>
      </c>
      <c r="G118" s="2">
        <f t="shared" si="1"/>
        <v>69.999999999999972</v>
      </c>
    </row>
    <row r="119" spans="1:7">
      <c r="A119" s="3">
        <v>43185</v>
      </c>
      <c r="B119" s="422">
        <v>14974</v>
      </c>
      <c r="C119" s="432" t="s">
        <v>26</v>
      </c>
      <c r="D119" t="s">
        <v>232</v>
      </c>
      <c r="E119" s="48"/>
      <c r="F119" s="2">
        <v>70</v>
      </c>
      <c r="G119" s="2">
        <f t="shared" si="1"/>
        <v>0</v>
      </c>
    </row>
    <row r="120" spans="1:7">
      <c r="A120" s="3">
        <v>43100</v>
      </c>
      <c r="B120" s="422" t="s">
        <v>10</v>
      </c>
      <c r="C120" s="422" t="s">
        <v>27</v>
      </c>
      <c r="D120" t="s">
        <v>12</v>
      </c>
      <c r="E120" s="48">
        <v>61.4</v>
      </c>
      <c r="G120" s="2">
        <f t="shared" si="1"/>
        <v>61.4</v>
      </c>
    </row>
    <row r="121" spans="1:7">
      <c r="B121" s="422"/>
      <c r="C121" s="422"/>
      <c r="D121" t="s">
        <v>13</v>
      </c>
      <c r="E121" s="48">
        <v>2</v>
      </c>
      <c r="G121" s="2">
        <f t="shared" si="1"/>
        <v>63.4</v>
      </c>
    </row>
    <row r="122" spans="1:7">
      <c r="B122" s="422"/>
      <c r="C122" s="422"/>
      <c r="D122" t="s">
        <v>14</v>
      </c>
      <c r="E122" s="48">
        <v>60</v>
      </c>
      <c r="G122" s="2">
        <f t="shared" si="1"/>
        <v>123.4</v>
      </c>
    </row>
    <row r="123" spans="1:7">
      <c r="B123" s="422"/>
      <c r="C123" s="422"/>
      <c r="D123" t="s">
        <v>15</v>
      </c>
      <c r="E123" s="48">
        <v>2</v>
      </c>
      <c r="G123" s="2">
        <f t="shared" si="1"/>
        <v>125.4</v>
      </c>
    </row>
    <row r="124" spans="1:7">
      <c r="B124" s="422"/>
      <c r="C124" s="422"/>
      <c r="D124" t="s">
        <v>232</v>
      </c>
      <c r="E124" s="48">
        <v>70</v>
      </c>
      <c r="G124" s="2">
        <f t="shared" si="1"/>
        <v>195.4</v>
      </c>
    </row>
    <row r="125" spans="1:7">
      <c r="A125" s="3">
        <v>43118</v>
      </c>
      <c r="B125" s="422">
        <v>14481</v>
      </c>
      <c r="C125" s="422" t="s">
        <v>27</v>
      </c>
      <c r="D125" t="s">
        <v>12</v>
      </c>
      <c r="E125" s="48"/>
      <c r="F125" s="2">
        <v>61.4</v>
      </c>
      <c r="G125" s="2">
        <f t="shared" si="1"/>
        <v>134</v>
      </c>
    </row>
    <row r="126" spans="1:7">
      <c r="A126" s="3">
        <v>43118</v>
      </c>
      <c r="B126" s="422">
        <v>14481</v>
      </c>
      <c r="C126" s="422" t="s">
        <v>27</v>
      </c>
      <c r="D126" t="s">
        <v>13</v>
      </c>
      <c r="E126" s="48"/>
      <c r="F126" s="2">
        <v>2</v>
      </c>
      <c r="G126" s="2">
        <f t="shared" si="1"/>
        <v>132</v>
      </c>
    </row>
    <row r="127" spans="1:7">
      <c r="A127" s="3">
        <v>43185</v>
      </c>
      <c r="B127" s="422">
        <v>14966</v>
      </c>
      <c r="C127" s="422" t="s">
        <v>689</v>
      </c>
      <c r="D127" t="s">
        <v>14</v>
      </c>
      <c r="E127" s="48"/>
      <c r="F127" s="2">
        <v>60</v>
      </c>
      <c r="G127" s="2">
        <f t="shared" si="1"/>
        <v>72</v>
      </c>
    </row>
    <row r="128" spans="1:7">
      <c r="A128" s="3">
        <v>43185</v>
      </c>
      <c r="B128" s="422">
        <v>14966</v>
      </c>
      <c r="C128" s="422" t="s">
        <v>689</v>
      </c>
      <c r="D128" t="s">
        <v>15</v>
      </c>
      <c r="E128" s="48"/>
      <c r="F128" s="2">
        <v>2</v>
      </c>
      <c r="G128" s="2">
        <f t="shared" si="1"/>
        <v>70</v>
      </c>
    </row>
    <row r="129" spans="1:9">
      <c r="A129" s="3">
        <v>43185</v>
      </c>
      <c r="B129" s="422">
        <v>14974</v>
      </c>
      <c r="C129" s="422" t="s">
        <v>27</v>
      </c>
      <c r="D129" t="s">
        <v>232</v>
      </c>
      <c r="E129" s="48"/>
      <c r="F129" s="2">
        <v>70</v>
      </c>
      <c r="G129" s="2">
        <f t="shared" si="1"/>
        <v>0</v>
      </c>
    </row>
    <row r="130" spans="1:9">
      <c r="A130" s="3">
        <v>43131</v>
      </c>
      <c r="B130" s="422" t="s">
        <v>10</v>
      </c>
      <c r="C130" s="422" t="s">
        <v>11</v>
      </c>
      <c r="D130" t="s">
        <v>12</v>
      </c>
      <c r="E130" s="48">
        <v>54.7</v>
      </c>
      <c r="G130" s="2">
        <f t="shared" si="1"/>
        <v>54.7</v>
      </c>
    </row>
    <row r="131" spans="1:9">
      <c r="B131" s="422"/>
      <c r="C131" s="422"/>
      <c r="D131" t="s">
        <v>13</v>
      </c>
      <c r="E131" s="48">
        <v>2</v>
      </c>
      <c r="G131" s="2">
        <f t="shared" si="1"/>
        <v>56.7</v>
      </c>
    </row>
    <row r="132" spans="1:9">
      <c r="B132" s="422"/>
      <c r="C132" s="422"/>
      <c r="D132" t="s">
        <v>14</v>
      </c>
      <c r="E132" s="48">
        <v>60</v>
      </c>
      <c r="G132" s="2">
        <f t="shared" si="1"/>
        <v>116.7</v>
      </c>
    </row>
    <row r="133" spans="1:9">
      <c r="B133" s="422"/>
      <c r="C133" s="422"/>
      <c r="D133" t="s">
        <v>15</v>
      </c>
      <c r="E133" s="48">
        <v>2</v>
      </c>
      <c r="G133" s="2">
        <f t="shared" si="1"/>
        <v>118.7</v>
      </c>
    </row>
    <row r="134" spans="1:9">
      <c r="B134" s="422"/>
      <c r="C134" s="422"/>
      <c r="D134" t="s">
        <v>232</v>
      </c>
      <c r="E134" s="48">
        <v>100</v>
      </c>
      <c r="G134" s="2">
        <f t="shared" ref="G134:G199" si="2">+G133+E134-F134</f>
        <v>218.7</v>
      </c>
    </row>
    <row r="135" spans="1:9">
      <c r="A135" s="3">
        <v>43185</v>
      </c>
      <c r="B135" s="422">
        <v>14966</v>
      </c>
      <c r="C135" s="422" t="s">
        <v>11</v>
      </c>
      <c r="D135" t="s">
        <v>14</v>
      </c>
      <c r="E135" s="48"/>
      <c r="F135" s="2">
        <v>60</v>
      </c>
      <c r="G135" s="2">
        <f t="shared" si="2"/>
        <v>158.69999999999999</v>
      </c>
    </row>
    <row r="136" spans="1:9">
      <c r="A136" s="3">
        <v>43185</v>
      </c>
      <c r="B136" s="422">
        <v>14966</v>
      </c>
      <c r="C136" s="422" t="s">
        <v>11</v>
      </c>
      <c r="D136" t="s">
        <v>15</v>
      </c>
      <c r="E136" s="48"/>
      <c r="F136" s="2">
        <v>2</v>
      </c>
      <c r="G136" s="2">
        <f t="shared" si="2"/>
        <v>156.69999999999999</v>
      </c>
    </row>
    <row r="137" spans="1:9">
      <c r="A137" s="3">
        <v>43185</v>
      </c>
      <c r="B137" s="422">
        <v>14974</v>
      </c>
      <c r="C137" s="422" t="s">
        <v>11</v>
      </c>
      <c r="D137" t="s">
        <v>13</v>
      </c>
      <c r="E137" s="48"/>
      <c r="F137" s="2">
        <v>2</v>
      </c>
      <c r="G137" s="2">
        <f t="shared" si="2"/>
        <v>154.69999999999999</v>
      </c>
    </row>
    <row r="138" spans="1:9">
      <c r="A138" s="3">
        <v>43185</v>
      </c>
      <c r="B138" s="422">
        <v>14974</v>
      </c>
      <c r="C138" s="422" t="s">
        <v>11</v>
      </c>
      <c r="D138" t="s">
        <v>12</v>
      </c>
      <c r="E138" s="48"/>
      <c r="F138" s="2">
        <v>54.7</v>
      </c>
      <c r="G138" s="2">
        <f t="shared" si="2"/>
        <v>99.999999999999986</v>
      </c>
    </row>
    <row r="139" spans="1:9">
      <c r="A139" s="3">
        <v>43185</v>
      </c>
      <c r="B139" s="422">
        <v>14974</v>
      </c>
      <c r="C139" s="422" t="s">
        <v>11</v>
      </c>
      <c r="D139" t="s">
        <v>232</v>
      </c>
      <c r="E139" s="48"/>
      <c r="F139" s="2">
        <v>70</v>
      </c>
      <c r="G139" s="2">
        <f t="shared" si="2"/>
        <v>29.999999999999986</v>
      </c>
      <c r="I139" t="s">
        <v>690</v>
      </c>
    </row>
    <row r="140" spans="1:9">
      <c r="A140" s="3">
        <v>43389</v>
      </c>
      <c r="B140" s="422">
        <v>16322</v>
      </c>
      <c r="C140" s="422" t="s">
        <v>11</v>
      </c>
      <c r="D140" t="s">
        <v>232</v>
      </c>
      <c r="E140" s="48"/>
      <c r="F140" s="2">
        <v>30</v>
      </c>
      <c r="G140" s="2">
        <f t="shared" si="2"/>
        <v>0</v>
      </c>
    </row>
    <row r="141" spans="1:9">
      <c r="A141" s="31">
        <v>43159</v>
      </c>
      <c r="B141" s="421" t="s">
        <v>10</v>
      </c>
      <c r="C141" s="421" t="s">
        <v>17</v>
      </c>
      <c r="D141" t="s">
        <v>12</v>
      </c>
      <c r="E141" s="48">
        <v>67.8</v>
      </c>
      <c r="G141" s="2">
        <f t="shared" si="2"/>
        <v>67.8</v>
      </c>
    </row>
    <row r="142" spans="1:9">
      <c r="B142" s="422"/>
      <c r="C142" s="422"/>
      <c r="D142" t="s">
        <v>13</v>
      </c>
      <c r="E142" s="48">
        <v>2</v>
      </c>
      <c r="G142" s="2">
        <f t="shared" si="2"/>
        <v>69.8</v>
      </c>
    </row>
    <row r="143" spans="1:9">
      <c r="B143" s="422"/>
      <c r="C143" s="422"/>
      <c r="D143" t="s">
        <v>14</v>
      </c>
      <c r="E143" s="48">
        <v>56</v>
      </c>
      <c r="G143" s="2">
        <f t="shared" si="2"/>
        <v>125.8</v>
      </c>
    </row>
    <row r="144" spans="1:9">
      <c r="B144" s="422"/>
      <c r="C144" s="422"/>
      <c r="D144" t="s">
        <v>15</v>
      </c>
      <c r="E144" s="48">
        <v>5</v>
      </c>
      <c r="G144" s="2">
        <f t="shared" si="2"/>
        <v>130.80000000000001</v>
      </c>
    </row>
    <row r="145" spans="1:7">
      <c r="B145" s="422"/>
      <c r="C145" s="422"/>
      <c r="D145" t="s">
        <v>232</v>
      </c>
      <c r="E145" s="48">
        <v>100</v>
      </c>
      <c r="G145" s="2">
        <f t="shared" si="2"/>
        <v>230.8</v>
      </c>
    </row>
    <row r="146" spans="1:7">
      <c r="A146" s="3">
        <v>43185</v>
      </c>
      <c r="B146" s="422">
        <v>14966</v>
      </c>
      <c r="C146" s="422" t="s">
        <v>17</v>
      </c>
      <c r="D146" t="s">
        <v>14</v>
      </c>
      <c r="E146" s="48"/>
      <c r="F146" s="2">
        <v>56</v>
      </c>
      <c r="G146" s="2">
        <f t="shared" si="2"/>
        <v>174.8</v>
      </c>
    </row>
    <row r="147" spans="1:7">
      <c r="A147" s="3">
        <v>43157</v>
      </c>
      <c r="B147" s="422">
        <v>14966</v>
      </c>
      <c r="C147" s="422" t="s">
        <v>17</v>
      </c>
      <c r="D147" t="s">
        <v>15</v>
      </c>
      <c r="E147" s="48"/>
      <c r="F147" s="2">
        <v>5</v>
      </c>
      <c r="G147" s="2">
        <f t="shared" si="2"/>
        <v>169.8</v>
      </c>
    </row>
    <row r="148" spans="1:7">
      <c r="A148" s="3">
        <v>43185</v>
      </c>
      <c r="B148" s="422">
        <v>14974</v>
      </c>
      <c r="C148" s="422" t="s">
        <v>17</v>
      </c>
      <c r="D148" t="s">
        <v>232</v>
      </c>
      <c r="E148" s="48"/>
      <c r="F148" s="2">
        <v>70</v>
      </c>
      <c r="G148" s="2">
        <f t="shared" si="2"/>
        <v>99.800000000000011</v>
      </c>
    </row>
    <row r="149" spans="1:7">
      <c r="A149" s="3">
        <v>43185</v>
      </c>
      <c r="B149" s="422">
        <v>14974</v>
      </c>
      <c r="C149" s="422" t="s">
        <v>17</v>
      </c>
      <c r="D149" t="s">
        <v>12</v>
      </c>
      <c r="E149" s="48"/>
      <c r="F149" s="2">
        <v>67.8</v>
      </c>
      <c r="G149" s="2">
        <f t="shared" si="2"/>
        <v>32.000000000000014</v>
      </c>
    </row>
    <row r="150" spans="1:7">
      <c r="A150" s="3">
        <v>43185</v>
      </c>
      <c r="B150" s="422">
        <v>14974</v>
      </c>
      <c r="C150" s="422" t="s">
        <v>17</v>
      </c>
      <c r="D150" t="s">
        <v>13</v>
      </c>
      <c r="E150" s="48"/>
      <c r="F150" s="2">
        <v>2</v>
      </c>
      <c r="G150" s="2">
        <f t="shared" si="2"/>
        <v>30.000000000000014</v>
      </c>
    </row>
    <row r="151" spans="1:7">
      <c r="A151" s="3">
        <v>43389</v>
      </c>
      <c r="B151" s="422">
        <v>16322</v>
      </c>
      <c r="C151" s="422" t="s">
        <v>17</v>
      </c>
      <c r="D151" t="s">
        <v>232</v>
      </c>
      <c r="E151" s="48"/>
      <c r="F151" s="2">
        <v>30</v>
      </c>
      <c r="G151" s="2">
        <f t="shared" si="2"/>
        <v>0</v>
      </c>
    </row>
    <row r="152" spans="1:7">
      <c r="A152" s="31">
        <v>43189</v>
      </c>
      <c r="B152" s="421" t="s">
        <v>10</v>
      </c>
      <c r="C152" s="421" t="s">
        <v>18</v>
      </c>
      <c r="D152" t="s">
        <v>12</v>
      </c>
      <c r="E152" s="48">
        <v>65.7</v>
      </c>
      <c r="G152" s="2">
        <f t="shared" si="2"/>
        <v>65.7</v>
      </c>
    </row>
    <row r="153" spans="1:7">
      <c r="B153" s="422"/>
      <c r="C153" s="422"/>
      <c r="D153" t="s">
        <v>13</v>
      </c>
      <c r="E153" s="48">
        <v>2</v>
      </c>
      <c r="G153" s="2">
        <f t="shared" si="2"/>
        <v>67.7</v>
      </c>
    </row>
    <row r="154" spans="1:7">
      <c r="B154" s="422"/>
      <c r="C154" s="422"/>
      <c r="D154" t="s">
        <v>14</v>
      </c>
      <c r="E154" s="48">
        <v>60</v>
      </c>
      <c r="G154" s="2">
        <f t="shared" si="2"/>
        <v>127.7</v>
      </c>
    </row>
    <row r="155" spans="1:7">
      <c r="B155" s="422"/>
      <c r="C155" s="422"/>
      <c r="D155" t="s">
        <v>15</v>
      </c>
      <c r="E155" s="48">
        <v>5</v>
      </c>
      <c r="G155" s="2">
        <f t="shared" si="2"/>
        <v>132.69999999999999</v>
      </c>
    </row>
    <row r="156" spans="1:7">
      <c r="B156" s="422"/>
      <c r="C156" s="422"/>
      <c r="D156" t="s">
        <v>232</v>
      </c>
      <c r="E156" s="48">
        <v>100</v>
      </c>
      <c r="G156" s="2">
        <f t="shared" si="2"/>
        <v>232.7</v>
      </c>
    </row>
    <row r="157" spans="1:7">
      <c r="A157" s="3">
        <v>43213</v>
      </c>
      <c r="B157" s="422">
        <v>15160</v>
      </c>
      <c r="C157" s="422" t="s">
        <v>18</v>
      </c>
      <c r="D157" t="s">
        <v>14</v>
      </c>
      <c r="E157" s="48"/>
      <c r="F157" s="2">
        <v>60</v>
      </c>
      <c r="G157" s="2">
        <f t="shared" si="2"/>
        <v>172.7</v>
      </c>
    </row>
    <row r="158" spans="1:7">
      <c r="A158" s="3">
        <v>43213</v>
      </c>
      <c r="B158" s="422">
        <v>15160</v>
      </c>
      <c r="C158" s="422" t="s">
        <v>18</v>
      </c>
      <c r="D158" t="s">
        <v>15</v>
      </c>
      <c r="E158" s="48"/>
      <c r="F158" s="2">
        <v>5</v>
      </c>
      <c r="G158" s="2">
        <f t="shared" si="2"/>
        <v>167.7</v>
      </c>
    </row>
    <row r="159" spans="1:7">
      <c r="A159" s="3">
        <v>43215</v>
      </c>
      <c r="B159" s="422">
        <v>15188</v>
      </c>
      <c r="C159" s="422" t="s">
        <v>18</v>
      </c>
      <c r="D159" t="s">
        <v>12</v>
      </c>
      <c r="E159" s="48"/>
      <c r="F159" s="2">
        <v>65.7</v>
      </c>
      <c r="G159" s="2">
        <f t="shared" si="2"/>
        <v>101.99999999999999</v>
      </c>
    </row>
    <row r="160" spans="1:7">
      <c r="A160" s="3">
        <v>43215</v>
      </c>
      <c r="B160" s="422">
        <v>15188</v>
      </c>
      <c r="C160" s="422" t="s">
        <v>18</v>
      </c>
      <c r="D160" t="s">
        <v>13</v>
      </c>
      <c r="E160" s="48"/>
      <c r="F160" s="2">
        <v>2</v>
      </c>
      <c r="G160" s="2">
        <f t="shared" si="2"/>
        <v>99.999999999999986</v>
      </c>
    </row>
    <row r="161" spans="1:7">
      <c r="A161" s="3">
        <v>43215</v>
      </c>
      <c r="B161" s="422">
        <v>15188</v>
      </c>
      <c r="C161" s="422" t="s">
        <v>18</v>
      </c>
      <c r="D161" t="s">
        <v>232</v>
      </c>
      <c r="E161" s="48"/>
      <c r="F161" s="2">
        <v>100</v>
      </c>
      <c r="G161" s="2">
        <f t="shared" si="2"/>
        <v>0</v>
      </c>
    </row>
    <row r="162" spans="1:7">
      <c r="A162" s="3">
        <v>43220</v>
      </c>
      <c r="B162" s="422" t="s">
        <v>10</v>
      </c>
      <c r="C162" s="422" t="s">
        <v>19</v>
      </c>
      <c r="D162" t="s">
        <v>12</v>
      </c>
      <c r="E162" s="48">
        <v>67.3</v>
      </c>
      <c r="G162" s="2">
        <f t="shared" si="2"/>
        <v>67.3</v>
      </c>
    </row>
    <row r="163" spans="1:7">
      <c r="B163" s="422"/>
      <c r="C163" s="422"/>
      <c r="D163" t="s">
        <v>13</v>
      </c>
      <c r="E163" s="48">
        <v>2</v>
      </c>
      <c r="G163" s="2">
        <f t="shared" si="2"/>
        <v>69.3</v>
      </c>
    </row>
    <row r="164" spans="1:7">
      <c r="B164" s="422"/>
      <c r="C164" s="422"/>
      <c r="D164" t="s">
        <v>14</v>
      </c>
      <c r="E164" s="48">
        <v>60</v>
      </c>
      <c r="G164" s="2">
        <f t="shared" si="2"/>
        <v>129.30000000000001</v>
      </c>
    </row>
    <row r="165" spans="1:7">
      <c r="B165" s="422"/>
      <c r="C165" s="422"/>
      <c r="D165" t="s">
        <v>15</v>
      </c>
      <c r="E165" s="48">
        <v>5</v>
      </c>
      <c r="G165" s="2">
        <f t="shared" si="2"/>
        <v>134.30000000000001</v>
      </c>
    </row>
    <row r="166" spans="1:7">
      <c r="B166" s="422"/>
      <c r="C166" s="422"/>
      <c r="D166" t="s">
        <v>232</v>
      </c>
      <c r="E166" s="48">
        <v>100</v>
      </c>
      <c r="G166" s="2">
        <f t="shared" si="2"/>
        <v>234.3</v>
      </c>
    </row>
    <row r="167" spans="1:7">
      <c r="A167" s="3">
        <v>43239</v>
      </c>
      <c r="B167" s="422">
        <v>15337</v>
      </c>
      <c r="C167" s="422" t="s">
        <v>19</v>
      </c>
      <c r="D167" t="s">
        <v>12</v>
      </c>
      <c r="E167" s="48"/>
      <c r="F167" s="2">
        <v>67.3</v>
      </c>
      <c r="G167" s="2">
        <f t="shared" si="2"/>
        <v>167</v>
      </c>
    </row>
    <row r="168" spans="1:7">
      <c r="A168" s="3">
        <v>43239</v>
      </c>
      <c r="B168" s="422">
        <v>15337</v>
      </c>
      <c r="C168" s="422" t="s">
        <v>19</v>
      </c>
      <c r="D168" t="s">
        <v>13</v>
      </c>
      <c r="E168" s="48"/>
      <c r="F168" s="2">
        <v>2</v>
      </c>
      <c r="G168" s="2">
        <f t="shared" si="2"/>
        <v>165</v>
      </c>
    </row>
    <row r="169" spans="1:7">
      <c r="A169" s="3">
        <v>43241</v>
      </c>
      <c r="B169" s="422">
        <v>15372</v>
      </c>
      <c r="C169" s="422" t="s">
        <v>19</v>
      </c>
      <c r="D169" t="s">
        <v>232</v>
      </c>
      <c r="E169" s="48"/>
      <c r="F169" s="2">
        <v>100</v>
      </c>
      <c r="G169" s="2">
        <f t="shared" si="2"/>
        <v>65</v>
      </c>
    </row>
    <row r="170" spans="1:7">
      <c r="A170" s="3">
        <v>43323</v>
      </c>
      <c r="B170" s="422">
        <v>15982</v>
      </c>
      <c r="C170" s="422" t="s">
        <v>19</v>
      </c>
      <c r="D170" t="s">
        <v>14</v>
      </c>
      <c r="E170" s="48"/>
      <c r="F170" s="2">
        <v>60</v>
      </c>
      <c r="G170" s="2">
        <f t="shared" si="2"/>
        <v>5</v>
      </c>
    </row>
    <row r="171" spans="1:7">
      <c r="A171" s="3">
        <v>43323</v>
      </c>
      <c r="B171" s="422">
        <v>15982</v>
      </c>
      <c r="C171" s="422" t="s">
        <v>19</v>
      </c>
      <c r="D171" t="s">
        <v>15</v>
      </c>
      <c r="E171" s="48"/>
      <c r="F171" s="2">
        <v>5</v>
      </c>
      <c r="G171" s="2">
        <f t="shared" si="2"/>
        <v>0</v>
      </c>
    </row>
    <row r="172" spans="1:7">
      <c r="A172" s="3">
        <v>43251</v>
      </c>
      <c r="B172" s="422" t="s">
        <v>10</v>
      </c>
      <c r="C172" s="422" t="s">
        <v>20</v>
      </c>
      <c r="D172" t="s">
        <v>12</v>
      </c>
      <c r="E172" s="48">
        <v>62.6</v>
      </c>
      <c r="G172" s="2">
        <f t="shared" si="2"/>
        <v>62.6</v>
      </c>
    </row>
    <row r="173" spans="1:7">
      <c r="B173" s="422"/>
      <c r="C173" s="422"/>
      <c r="D173" t="s">
        <v>13</v>
      </c>
      <c r="E173" s="48">
        <v>5</v>
      </c>
      <c r="G173" s="2">
        <f t="shared" si="2"/>
        <v>67.599999999999994</v>
      </c>
    </row>
    <row r="174" spans="1:7">
      <c r="B174" s="422"/>
      <c r="C174" s="422"/>
      <c r="D174" t="s">
        <v>14</v>
      </c>
      <c r="E174" s="48">
        <v>60</v>
      </c>
      <c r="G174" s="2">
        <f t="shared" si="2"/>
        <v>127.6</v>
      </c>
    </row>
    <row r="175" spans="1:7">
      <c r="B175" s="422"/>
      <c r="C175" s="422"/>
      <c r="D175" t="s">
        <v>15</v>
      </c>
      <c r="E175" s="48">
        <v>5</v>
      </c>
      <c r="G175" s="2">
        <f t="shared" si="2"/>
        <v>132.6</v>
      </c>
    </row>
    <row r="176" spans="1:7">
      <c r="B176" s="422"/>
      <c r="C176" s="422"/>
      <c r="D176" t="s">
        <v>232</v>
      </c>
      <c r="E176" s="48">
        <v>100</v>
      </c>
      <c r="G176" s="2">
        <f t="shared" si="2"/>
        <v>232.6</v>
      </c>
    </row>
    <row r="177" spans="1:7">
      <c r="A177" s="3">
        <v>43291</v>
      </c>
      <c r="B177" s="422">
        <v>15673</v>
      </c>
      <c r="C177" s="422" t="s">
        <v>20</v>
      </c>
      <c r="D177" t="s">
        <v>12</v>
      </c>
      <c r="E177" s="48"/>
      <c r="F177" s="2">
        <v>62.6</v>
      </c>
      <c r="G177" s="2">
        <f t="shared" si="2"/>
        <v>170</v>
      </c>
    </row>
    <row r="178" spans="1:7">
      <c r="A178" s="3">
        <v>43291</v>
      </c>
      <c r="B178" s="422">
        <v>15673</v>
      </c>
      <c r="C178" s="422" t="s">
        <v>20</v>
      </c>
      <c r="D178" t="s">
        <v>13</v>
      </c>
      <c r="E178" s="48"/>
      <c r="F178" s="2">
        <v>5</v>
      </c>
      <c r="G178" s="2">
        <f t="shared" si="2"/>
        <v>165</v>
      </c>
    </row>
    <row r="179" spans="1:7">
      <c r="A179" s="3">
        <v>43323</v>
      </c>
      <c r="B179" s="422">
        <v>15982</v>
      </c>
      <c r="C179" s="422" t="s">
        <v>20</v>
      </c>
      <c r="D179" t="s">
        <v>14</v>
      </c>
      <c r="E179" s="48"/>
      <c r="F179" s="2">
        <v>60</v>
      </c>
      <c r="G179" s="2">
        <f t="shared" si="2"/>
        <v>105</v>
      </c>
    </row>
    <row r="180" spans="1:7">
      <c r="A180" s="3">
        <v>43323</v>
      </c>
      <c r="B180" s="422">
        <v>15982</v>
      </c>
      <c r="C180" s="422" t="s">
        <v>20</v>
      </c>
      <c r="D180" t="s">
        <v>15</v>
      </c>
      <c r="E180" s="48"/>
      <c r="F180" s="2">
        <v>5</v>
      </c>
      <c r="G180" s="2">
        <f t="shared" si="2"/>
        <v>100</v>
      </c>
    </row>
    <row r="181" spans="1:7">
      <c r="A181" s="3">
        <v>43325</v>
      </c>
      <c r="B181" s="422">
        <v>15984</v>
      </c>
      <c r="C181" s="422" t="s">
        <v>20</v>
      </c>
      <c r="D181" t="s">
        <v>232</v>
      </c>
      <c r="E181" s="48"/>
      <c r="F181" s="2">
        <v>100</v>
      </c>
      <c r="G181" s="2">
        <f t="shared" si="2"/>
        <v>0</v>
      </c>
    </row>
    <row r="182" spans="1:7">
      <c r="A182" s="3">
        <v>43281</v>
      </c>
      <c r="B182" s="422" t="s">
        <v>10</v>
      </c>
      <c r="C182" s="422" t="s">
        <v>21</v>
      </c>
      <c r="D182" t="s">
        <v>12</v>
      </c>
      <c r="E182" s="48">
        <v>57.8</v>
      </c>
      <c r="G182" s="2">
        <f t="shared" si="2"/>
        <v>57.8</v>
      </c>
    </row>
    <row r="183" spans="1:7">
      <c r="B183" s="422"/>
      <c r="C183" s="422"/>
      <c r="D183" t="s">
        <v>13</v>
      </c>
      <c r="E183" s="48">
        <v>4</v>
      </c>
      <c r="G183" s="2">
        <f t="shared" si="2"/>
        <v>61.8</v>
      </c>
    </row>
    <row r="184" spans="1:7">
      <c r="B184" s="422"/>
      <c r="C184" s="422"/>
      <c r="D184" t="s">
        <v>14</v>
      </c>
      <c r="E184" s="48">
        <v>60</v>
      </c>
      <c r="G184" s="2">
        <f t="shared" si="2"/>
        <v>121.8</v>
      </c>
    </row>
    <row r="185" spans="1:7">
      <c r="B185" s="422"/>
      <c r="C185" s="422"/>
      <c r="D185" t="s">
        <v>15</v>
      </c>
      <c r="E185" s="48">
        <v>5</v>
      </c>
      <c r="G185" s="2">
        <f t="shared" si="2"/>
        <v>126.8</v>
      </c>
    </row>
    <row r="186" spans="1:7">
      <c r="B186" s="422"/>
      <c r="C186" s="422"/>
      <c r="D186" t="s">
        <v>232</v>
      </c>
      <c r="E186" s="48">
        <v>100</v>
      </c>
      <c r="G186" s="2">
        <f t="shared" si="2"/>
        <v>226.8</v>
      </c>
    </row>
    <row r="187" spans="1:7">
      <c r="A187" s="3">
        <v>43323</v>
      </c>
      <c r="B187" s="422">
        <v>15982</v>
      </c>
      <c r="C187" s="422" t="s">
        <v>21</v>
      </c>
      <c r="D187" t="s">
        <v>14</v>
      </c>
      <c r="E187" s="48"/>
      <c r="F187" s="2">
        <v>60</v>
      </c>
      <c r="G187" s="2">
        <f t="shared" si="2"/>
        <v>166.8</v>
      </c>
    </row>
    <row r="188" spans="1:7">
      <c r="A188" s="3">
        <v>43323</v>
      </c>
      <c r="B188" s="422">
        <v>15982</v>
      </c>
      <c r="C188" s="422" t="s">
        <v>21</v>
      </c>
      <c r="D188" t="s">
        <v>15</v>
      </c>
      <c r="E188" s="48"/>
      <c r="F188" s="2">
        <v>5</v>
      </c>
      <c r="G188" s="2">
        <f t="shared" si="2"/>
        <v>161.80000000000001</v>
      </c>
    </row>
    <row r="189" spans="1:7">
      <c r="A189" s="3">
        <v>43325</v>
      </c>
      <c r="B189" s="422">
        <v>15984</v>
      </c>
      <c r="C189" s="422" t="s">
        <v>21</v>
      </c>
      <c r="D189" t="s">
        <v>12</v>
      </c>
      <c r="E189" s="48"/>
      <c r="F189" s="2">
        <v>57.8</v>
      </c>
      <c r="G189" s="2">
        <f t="shared" si="2"/>
        <v>104.00000000000001</v>
      </c>
    </row>
    <row r="190" spans="1:7">
      <c r="A190" s="3">
        <v>43325</v>
      </c>
      <c r="B190" s="422">
        <v>15984</v>
      </c>
      <c r="C190" s="422" t="s">
        <v>21</v>
      </c>
      <c r="D190" t="s">
        <v>13</v>
      </c>
      <c r="E190" s="48"/>
      <c r="F190" s="2">
        <v>4</v>
      </c>
      <c r="G190" s="2">
        <f t="shared" si="2"/>
        <v>100.00000000000001</v>
      </c>
    </row>
    <row r="191" spans="1:7">
      <c r="A191" s="3">
        <v>43325</v>
      </c>
      <c r="B191" s="422">
        <v>15984</v>
      </c>
      <c r="C191" s="422" t="s">
        <v>21</v>
      </c>
      <c r="D191" t="s">
        <v>232</v>
      </c>
      <c r="E191" s="48"/>
      <c r="F191" s="2">
        <v>100</v>
      </c>
      <c r="G191" s="2">
        <f t="shared" si="2"/>
        <v>0</v>
      </c>
    </row>
    <row r="192" spans="1:7">
      <c r="A192" s="3">
        <v>43312</v>
      </c>
      <c r="B192" s="422" t="s">
        <v>10</v>
      </c>
      <c r="C192" s="422" t="s">
        <v>22</v>
      </c>
      <c r="D192" t="s">
        <v>12</v>
      </c>
      <c r="E192" s="48">
        <v>56.7</v>
      </c>
      <c r="G192" s="2">
        <f t="shared" si="2"/>
        <v>56.7</v>
      </c>
    </row>
    <row r="193" spans="1:7">
      <c r="B193" s="422"/>
      <c r="C193" s="422"/>
      <c r="D193" t="s">
        <v>13</v>
      </c>
      <c r="E193" s="48">
        <v>4</v>
      </c>
      <c r="G193" s="2">
        <f t="shared" si="2"/>
        <v>60.7</v>
      </c>
    </row>
    <row r="194" spans="1:7">
      <c r="B194" s="422"/>
      <c r="C194" s="422"/>
      <c r="D194" t="s">
        <v>14</v>
      </c>
      <c r="E194" s="48">
        <v>60</v>
      </c>
      <c r="G194" s="2">
        <f t="shared" si="2"/>
        <v>120.7</v>
      </c>
    </row>
    <row r="195" spans="1:7">
      <c r="B195" s="422"/>
      <c r="C195" s="422"/>
      <c r="D195" t="s">
        <v>15</v>
      </c>
      <c r="E195" s="48">
        <v>5</v>
      </c>
      <c r="G195" s="2">
        <f t="shared" si="2"/>
        <v>125.7</v>
      </c>
    </row>
    <row r="196" spans="1:7">
      <c r="B196" s="422"/>
      <c r="C196" s="422"/>
      <c r="D196" t="s">
        <v>232</v>
      </c>
      <c r="E196" s="48">
        <v>100</v>
      </c>
      <c r="G196" s="2">
        <f t="shared" si="2"/>
        <v>225.7</v>
      </c>
    </row>
    <row r="197" spans="1:7">
      <c r="A197" s="3">
        <v>43323</v>
      </c>
      <c r="B197" s="422">
        <v>15982</v>
      </c>
      <c r="C197" s="422" t="s">
        <v>22</v>
      </c>
      <c r="D197" t="s">
        <v>14</v>
      </c>
      <c r="E197" s="48"/>
      <c r="F197" s="2">
        <v>60</v>
      </c>
      <c r="G197" s="2">
        <f t="shared" si="2"/>
        <v>165.7</v>
      </c>
    </row>
    <row r="198" spans="1:7">
      <c r="A198" s="3">
        <v>43323</v>
      </c>
      <c r="B198" s="422">
        <v>15982</v>
      </c>
      <c r="C198" s="422" t="s">
        <v>22</v>
      </c>
      <c r="D198" t="s">
        <v>15</v>
      </c>
      <c r="E198" s="48"/>
      <c r="F198" s="2">
        <v>5</v>
      </c>
      <c r="G198" s="2">
        <f t="shared" si="2"/>
        <v>160.69999999999999</v>
      </c>
    </row>
    <row r="199" spans="1:7">
      <c r="A199" s="3">
        <v>43325</v>
      </c>
      <c r="B199" s="422">
        <v>15984</v>
      </c>
      <c r="C199" s="422" t="s">
        <v>22</v>
      </c>
      <c r="D199" t="s">
        <v>232</v>
      </c>
      <c r="E199" s="48"/>
      <c r="F199" s="2">
        <v>100</v>
      </c>
      <c r="G199" s="2">
        <f t="shared" si="2"/>
        <v>60.699999999999989</v>
      </c>
    </row>
    <row r="200" spans="1:7">
      <c r="A200" s="3">
        <v>43368</v>
      </c>
      <c r="B200" s="422">
        <v>16206</v>
      </c>
      <c r="C200" s="422" t="s">
        <v>22</v>
      </c>
      <c r="D200" t="s">
        <v>12</v>
      </c>
      <c r="E200" s="48"/>
      <c r="F200" s="2">
        <v>56.7</v>
      </c>
      <c r="G200" s="2">
        <f t="shared" ref="G200:G276" si="3">+G199+E200-F200</f>
        <v>3.9999999999999858</v>
      </c>
    </row>
    <row r="201" spans="1:7">
      <c r="A201" s="3">
        <v>43368</v>
      </c>
      <c r="B201" s="422">
        <v>16206</v>
      </c>
      <c r="C201" s="422" t="s">
        <v>22</v>
      </c>
      <c r="D201" t="s">
        <v>13</v>
      </c>
      <c r="E201" s="48"/>
      <c r="F201" s="2">
        <v>4</v>
      </c>
      <c r="G201" s="2">
        <f t="shared" si="3"/>
        <v>-1.4210854715202004E-14</v>
      </c>
    </row>
    <row r="202" spans="1:7">
      <c r="A202" s="3">
        <v>43343</v>
      </c>
      <c r="B202" s="422" t="s">
        <v>10</v>
      </c>
      <c r="C202" s="422" t="s">
        <v>23</v>
      </c>
      <c r="D202" t="s">
        <v>12</v>
      </c>
      <c r="E202" s="48">
        <v>56.3</v>
      </c>
      <c r="G202" s="2">
        <f t="shared" si="3"/>
        <v>56.299999999999983</v>
      </c>
    </row>
    <row r="203" spans="1:7">
      <c r="B203" s="422"/>
      <c r="C203" s="422"/>
      <c r="D203" t="s">
        <v>13</v>
      </c>
      <c r="E203" s="48">
        <v>4</v>
      </c>
      <c r="G203" s="2">
        <f t="shared" si="3"/>
        <v>60.299999999999983</v>
      </c>
    </row>
    <row r="204" spans="1:7">
      <c r="B204" s="422"/>
      <c r="C204" s="422"/>
      <c r="D204" t="s">
        <v>14</v>
      </c>
      <c r="E204" s="48">
        <v>60</v>
      </c>
      <c r="G204" s="2">
        <f t="shared" si="3"/>
        <v>120.29999999999998</v>
      </c>
    </row>
    <row r="205" spans="1:7">
      <c r="B205" s="422"/>
      <c r="C205" s="422"/>
      <c r="D205" t="s">
        <v>15</v>
      </c>
      <c r="E205" s="48">
        <v>5</v>
      </c>
      <c r="G205" s="2">
        <f t="shared" si="3"/>
        <v>125.29999999999998</v>
      </c>
    </row>
    <row r="206" spans="1:7">
      <c r="B206" s="422"/>
      <c r="C206" s="422"/>
      <c r="D206" t="s">
        <v>232</v>
      </c>
      <c r="E206" s="48">
        <v>100</v>
      </c>
      <c r="G206" s="2">
        <f t="shared" si="3"/>
        <v>225.29999999999998</v>
      </c>
    </row>
    <row r="207" spans="1:7">
      <c r="B207" s="422"/>
      <c r="C207" s="422"/>
      <c r="D207" t="s">
        <v>179</v>
      </c>
      <c r="E207" s="48">
        <v>25</v>
      </c>
      <c r="G207" s="2">
        <f t="shared" si="3"/>
        <v>250.29999999999998</v>
      </c>
    </row>
    <row r="208" spans="1:7">
      <c r="A208" s="3">
        <v>43368</v>
      </c>
      <c r="B208" s="422">
        <v>16206</v>
      </c>
      <c r="C208" s="422" t="s">
        <v>23</v>
      </c>
      <c r="D208" t="s">
        <v>12</v>
      </c>
      <c r="E208" s="48"/>
      <c r="F208" s="2">
        <v>56.3</v>
      </c>
      <c r="G208" s="2">
        <f t="shared" si="3"/>
        <v>194</v>
      </c>
    </row>
    <row r="209" spans="1:7">
      <c r="A209" s="3">
        <v>43368</v>
      </c>
      <c r="B209" s="422">
        <v>16206</v>
      </c>
      <c r="C209" s="422" t="s">
        <v>23</v>
      </c>
      <c r="D209" t="s">
        <v>13</v>
      </c>
      <c r="E209" s="48"/>
      <c r="F209" s="2">
        <v>4</v>
      </c>
      <c r="G209" s="2">
        <f t="shared" si="3"/>
        <v>190</v>
      </c>
    </row>
    <row r="210" spans="1:7">
      <c r="A210" s="3">
        <v>43389</v>
      </c>
      <c r="B210" s="422">
        <v>9012</v>
      </c>
      <c r="C210" s="422" t="s">
        <v>23</v>
      </c>
      <c r="D210" t="s">
        <v>179</v>
      </c>
      <c r="E210" s="48"/>
      <c r="F210" s="2">
        <v>25</v>
      </c>
      <c r="G210" s="2">
        <f t="shared" si="3"/>
        <v>165</v>
      </c>
    </row>
    <row r="211" spans="1:7">
      <c r="A211" s="3">
        <v>43389</v>
      </c>
      <c r="B211" s="422">
        <v>16322</v>
      </c>
      <c r="C211" s="422" t="s">
        <v>23</v>
      </c>
      <c r="D211" t="s">
        <v>14</v>
      </c>
      <c r="E211" s="48"/>
      <c r="F211" s="2">
        <v>60</v>
      </c>
      <c r="G211" s="2">
        <f t="shared" si="3"/>
        <v>105</v>
      </c>
    </row>
    <row r="212" spans="1:7">
      <c r="A212" s="3">
        <v>43389</v>
      </c>
      <c r="B212" s="422">
        <v>16322</v>
      </c>
      <c r="C212" s="422" t="s">
        <v>23</v>
      </c>
      <c r="D212" t="s">
        <v>15</v>
      </c>
      <c r="E212" s="48"/>
      <c r="F212" s="2">
        <v>5</v>
      </c>
      <c r="G212" s="2">
        <f t="shared" si="3"/>
        <v>100</v>
      </c>
    </row>
    <row r="213" spans="1:7">
      <c r="A213" s="3">
        <v>43389</v>
      </c>
      <c r="B213" s="422">
        <v>16322</v>
      </c>
      <c r="C213" s="422" t="s">
        <v>23</v>
      </c>
      <c r="D213" t="s">
        <v>232</v>
      </c>
      <c r="E213" s="48"/>
      <c r="F213" s="2">
        <v>100</v>
      </c>
      <c r="G213" s="2">
        <f t="shared" si="3"/>
        <v>0</v>
      </c>
    </row>
    <row r="214" spans="1:7">
      <c r="A214" s="31">
        <v>43373</v>
      </c>
      <c r="B214" s="421" t="s">
        <v>10</v>
      </c>
      <c r="C214" s="421" t="s">
        <v>24</v>
      </c>
      <c r="D214" t="s">
        <v>12</v>
      </c>
      <c r="E214" s="48">
        <v>57.7</v>
      </c>
      <c r="G214" s="2">
        <f t="shared" si="3"/>
        <v>57.7</v>
      </c>
    </row>
    <row r="215" spans="1:7">
      <c r="B215" s="422"/>
      <c r="C215" s="422"/>
      <c r="D215" t="s">
        <v>13</v>
      </c>
      <c r="E215" s="48">
        <v>4</v>
      </c>
      <c r="G215" s="2">
        <f t="shared" si="3"/>
        <v>61.7</v>
      </c>
    </row>
    <row r="216" spans="1:7">
      <c r="B216" s="422"/>
      <c r="C216" s="422"/>
      <c r="D216" t="s">
        <v>14</v>
      </c>
      <c r="E216" s="48">
        <v>60</v>
      </c>
      <c r="G216" s="2">
        <f t="shared" si="3"/>
        <v>121.7</v>
      </c>
    </row>
    <row r="217" spans="1:7">
      <c r="B217" s="422"/>
      <c r="C217" s="422"/>
      <c r="D217" t="s">
        <v>15</v>
      </c>
      <c r="E217" s="48">
        <v>5</v>
      </c>
      <c r="G217" s="2">
        <f t="shared" si="3"/>
        <v>126.7</v>
      </c>
    </row>
    <row r="218" spans="1:7">
      <c r="B218" s="422"/>
      <c r="C218" s="422"/>
      <c r="D218" t="s">
        <v>232</v>
      </c>
      <c r="E218" s="48">
        <v>100</v>
      </c>
      <c r="G218" s="2">
        <f t="shared" si="3"/>
        <v>226.7</v>
      </c>
    </row>
    <row r="219" spans="1:7">
      <c r="A219" s="3">
        <v>43389</v>
      </c>
      <c r="B219" s="422">
        <v>16322</v>
      </c>
      <c r="C219" s="422" t="s">
        <v>41</v>
      </c>
      <c r="D219" t="s">
        <v>14</v>
      </c>
      <c r="E219" s="48"/>
      <c r="F219" s="2">
        <v>60</v>
      </c>
      <c r="G219" s="2">
        <f t="shared" si="3"/>
        <v>166.7</v>
      </c>
    </row>
    <row r="220" spans="1:7">
      <c r="A220" s="3">
        <v>43389</v>
      </c>
      <c r="B220" s="422">
        <v>16322</v>
      </c>
      <c r="C220" s="422" t="s">
        <v>41</v>
      </c>
      <c r="D220" t="s">
        <v>15</v>
      </c>
      <c r="E220" s="48"/>
      <c r="F220" s="2">
        <v>5</v>
      </c>
      <c r="G220" s="2">
        <f t="shared" si="3"/>
        <v>161.69999999999999</v>
      </c>
    </row>
    <row r="221" spans="1:7">
      <c r="A221" s="3">
        <v>43389</v>
      </c>
      <c r="B221" s="422">
        <v>16322</v>
      </c>
      <c r="C221" s="422" t="s">
        <v>41</v>
      </c>
      <c r="D221" t="s">
        <v>232</v>
      </c>
      <c r="E221" s="48"/>
      <c r="F221" s="2">
        <v>100</v>
      </c>
      <c r="G221" s="2">
        <f t="shared" si="3"/>
        <v>61.699999999999989</v>
      </c>
    </row>
    <row r="222" spans="1:7">
      <c r="A222" s="3">
        <v>43399</v>
      </c>
      <c r="B222" s="422">
        <v>16466</v>
      </c>
      <c r="C222" s="422" t="s">
        <v>41</v>
      </c>
      <c r="D222" t="s">
        <v>12</v>
      </c>
      <c r="E222" s="48"/>
      <c r="F222" s="2">
        <v>57.7</v>
      </c>
      <c r="G222" s="2">
        <f t="shared" si="3"/>
        <v>3.9999999999999858</v>
      </c>
    </row>
    <row r="223" spans="1:7">
      <c r="A223" s="3">
        <v>43399</v>
      </c>
      <c r="B223" s="422">
        <v>16466</v>
      </c>
      <c r="C223" s="422" t="s">
        <v>41</v>
      </c>
      <c r="D223" t="s">
        <v>13</v>
      </c>
      <c r="E223" s="48"/>
      <c r="F223" s="2">
        <v>4</v>
      </c>
      <c r="G223" s="2">
        <f t="shared" si="3"/>
        <v>-1.4210854715202004E-14</v>
      </c>
    </row>
    <row r="224" spans="1:7">
      <c r="A224" s="31">
        <v>43404</v>
      </c>
      <c r="B224" s="421" t="s">
        <v>10</v>
      </c>
      <c r="C224" s="421" t="s">
        <v>25</v>
      </c>
      <c r="D224" t="s">
        <v>12</v>
      </c>
      <c r="E224" s="48">
        <v>58.1</v>
      </c>
      <c r="G224" s="2">
        <f t="shared" si="3"/>
        <v>58.099999999999987</v>
      </c>
    </row>
    <row r="225" spans="1:7">
      <c r="B225" s="422"/>
      <c r="C225" s="422"/>
      <c r="D225" t="s">
        <v>13</v>
      </c>
      <c r="E225" s="48">
        <v>5</v>
      </c>
      <c r="G225" s="2">
        <f t="shared" si="3"/>
        <v>63.099999999999987</v>
      </c>
    </row>
    <row r="226" spans="1:7">
      <c r="B226" s="422"/>
      <c r="C226" s="422"/>
      <c r="D226" t="s">
        <v>14</v>
      </c>
      <c r="E226" s="48">
        <v>60</v>
      </c>
      <c r="G226" s="2">
        <f t="shared" si="3"/>
        <v>123.1</v>
      </c>
    </row>
    <row r="227" spans="1:7">
      <c r="B227" s="422"/>
      <c r="C227" s="422"/>
      <c r="D227" t="s">
        <v>15</v>
      </c>
      <c r="E227" s="48">
        <v>5</v>
      </c>
      <c r="G227" s="2">
        <f t="shared" si="3"/>
        <v>128.1</v>
      </c>
    </row>
    <row r="228" spans="1:7">
      <c r="B228" s="422"/>
      <c r="C228" s="422"/>
      <c r="D228" t="s">
        <v>232</v>
      </c>
      <c r="E228" s="48">
        <v>100</v>
      </c>
      <c r="G228" s="2">
        <f t="shared" si="3"/>
        <v>228.1</v>
      </c>
    </row>
    <row r="229" spans="1:7">
      <c r="A229" s="3">
        <v>43432</v>
      </c>
      <c r="B229" s="422">
        <v>16605</v>
      </c>
      <c r="C229" s="422" t="s">
        <v>25</v>
      </c>
      <c r="D229" t="s">
        <v>12</v>
      </c>
      <c r="E229" s="48"/>
      <c r="F229" s="2">
        <v>58.1</v>
      </c>
      <c r="G229" s="2">
        <f t="shared" si="3"/>
        <v>170</v>
      </c>
    </row>
    <row r="230" spans="1:7">
      <c r="A230" s="3">
        <v>43432</v>
      </c>
      <c r="B230" s="422">
        <v>16605</v>
      </c>
      <c r="C230" s="422" t="s">
        <v>25</v>
      </c>
      <c r="D230" t="s">
        <v>13</v>
      </c>
      <c r="E230" s="48"/>
      <c r="F230" s="2">
        <v>5</v>
      </c>
      <c r="G230" s="2">
        <f t="shared" si="3"/>
        <v>165</v>
      </c>
    </row>
    <row r="231" spans="1:7">
      <c r="A231" s="3">
        <v>43549</v>
      </c>
      <c r="B231" s="422">
        <v>17385</v>
      </c>
      <c r="C231" s="422" t="s">
        <v>25</v>
      </c>
      <c r="D231" t="s">
        <v>14</v>
      </c>
      <c r="E231" s="48"/>
      <c r="F231" s="2">
        <v>60</v>
      </c>
      <c r="G231" s="2">
        <f t="shared" si="3"/>
        <v>105</v>
      </c>
    </row>
    <row r="232" spans="1:7">
      <c r="A232" s="3">
        <v>43549</v>
      </c>
      <c r="B232" s="422">
        <v>17385</v>
      </c>
      <c r="C232" s="422" t="s">
        <v>25</v>
      </c>
      <c r="D232" t="s">
        <v>15</v>
      </c>
      <c r="E232" s="48"/>
      <c r="F232" s="2">
        <v>5</v>
      </c>
      <c r="G232" s="2">
        <f t="shared" si="3"/>
        <v>100</v>
      </c>
    </row>
    <row r="233" spans="1:7">
      <c r="A233" s="3">
        <v>43551</v>
      </c>
      <c r="B233" s="422">
        <v>17477</v>
      </c>
      <c r="C233" s="422" t="s">
        <v>25</v>
      </c>
      <c r="D233" t="s">
        <v>232</v>
      </c>
      <c r="E233" s="48"/>
      <c r="F233" s="2">
        <v>100</v>
      </c>
      <c r="G233" s="2">
        <f t="shared" si="3"/>
        <v>0</v>
      </c>
    </row>
    <row r="234" spans="1:7">
      <c r="A234" s="31">
        <v>43434</v>
      </c>
      <c r="B234" s="421" t="s">
        <v>10</v>
      </c>
      <c r="C234" s="421" t="s">
        <v>26</v>
      </c>
      <c r="D234" t="s">
        <v>12</v>
      </c>
      <c r="E234" s="48">
        <v>59.7</v>
      </c>
      <c r="G234" s="2">
        <f t="shared" si="3"/>
        <v>59.7</v>
      </c>
    </row>
    <row r="235" spans="1:7">
      <c r="B235" s="422"/>
      <c r="C235" s="422"/>
      <c r="D235" t="s">
        <v>13</v>
      </c>
      <c r="E235" s="48">
        <v>5</v>
      </c>
      <c r="G235" s="2">
        <f t="shared" si="3"/>
        <v>64.7</v>
      </c>
    </row>
    <row r="236" spans="1:7">
      <c r="B236" s="422"/>
      <c r="C236" s="422"/>
      <c r="D236" t="s">
        <v>14</v>
      </c>
      <c r="E236" s="48">
        <v>60</v>
      </c>
      <c r="G236" s="2">
        <f t="shared" si="3"/>
        <v>124.7</v>
      </c>
    </row>
    <row r="237" spans="1:7">
      <c r="B237" s="422"/>
      <c r="C237" s="422"/>
      <c r="D237" t="s">
        <v>15</v>
      </c>
      <c r="E237" s="48">
        <v>5</v>
      </c>
      <c r="G237" s="2">
        <f t="shared" si="3"/>
        <v>129.69999999999999</v>
      </c>
    </row>
    <row r="238" spans="1:7">
      <c r="B238" s="422"/>
      <c r="C238" s="422"/>
      <c r="D238" t="s">
        <v>232</v>
      </c>
      <c r="E238" s="48">
        <v>100</v>
      </c>
      <c r="G238" s="2">
        <f t="shared" si="3"/>
        <v>229.7</v>
      </c>
    </row>
    <row r="239" spans="1:7">
      <c r="A239" s="3">
        <v>43495</v>
      </c>
      <c r="B239" s="422">
        <v>17027</v>
      </c>
      <c r="C239" s="422" t="s">
        <v>26</v>
      </c>
      <c r="D239" t="s">
        <v>12</v>
      </c>
      <c r="E239" s="48"/>
      <c r="F239" s="2">
        <v>59.7</v>
      </c>
      <c r="G239" s="2">
        <f t="shared" si="3"/>
        <v>170</v>
      </c>
    </row>
    <row r="240" spans="1:7">
      <c r="A240" s="3">
        <v>43495</v>
      </c>
      <c r="B240" s="422">
        <v>17027</v>
      </c>
      <c r="C240" s="422" t="s">
        <v>26</v>
      </c>
      <c r="D240" t="s">
        <v>13</v>
      </c>
      <c r="E240" s="48"/>
      <c r="F240" s="2">
        <v>5</v>
      </c>
      <c r="G240" s="2">
        <f t="shared" si="3"/>
        <v>165</v>
      </c>
    </row>
    <row r="241" spans="1:7">
      <c r="A241" s="3">
        <v>43549</v>
      </c>
      <c r="B241" s="422">
        <v>17385</v>
      </c>
      <c r="C241" s="422" t="s">
        <v>26</v>
      </c>
      <c r="D241" t="s">
        <v>14</v>
      </c>
      <c r="E241" s="48"/>
      <c r="F241" s="2">
        <v>60</v>
      </c>
      <c r="G241" s="2">
        <f t="shared" si="3"/>
        <v>105</v>
      </c>
    </row>
    <row r="242" spans="1:7">
      <c r="A242" s="3">
        <v>43549</v>
      </c>
      <c r="B242" s="422">
        <v>17385</v>
      </c>
      <c r="C242" s="422" t="s">
        <v>26</v>
      </c>
      <c r="D242" t="s">
        <v>15</v>
      </c>
      <c r="E242" s="48"/>
      <c r="F242" s="2">
        <v>5</v>
      </c>
      <c r="G242" s="2">
        <f t="shared" si="3"/>
        <v>100</v>
      </c>
    </row>
    <row r="243" spans="1:7">
      <c r="A243" s="3">
        <v>43551</v>
      </c>
      <c r="B243" s="422">
        <v>17477</v>
      </c>
      <c r="C243" s="422" t="s">
        <v>26</v>
      </c>
      <c r="D243" t="s">
        <v>232</v>
      </c>
      <c r="E243" s="48"/>
      <c r="F243" s="2">
        <v>100</v>
      </c>
      <c r="G243" s="2">
        <f t="shared" si="3"/>
        <v>0</v>
      </c>
    </row>
    <row r="244" spans="1:7">
      <c r="A244" s="31">
        <v>43465</v>
      </c>
      <c r="B244" s="421" t="s">
        <v>10</v>
      </c>
      <c r="C244" s="421" t="s">
        <v>27</v>
      </c>
      <c r="D244" t="s">
        <v>12</v>
      </c>
      <c r="E244" s="48">
        <v>63.8</v>
      </c>
      <c r="G244" s="2">
        <f t="shared" si="3"/>
        <v>63.8</v>
      </c>
    </row>
    <row r="245" spans="1:7">
      <c r="B245" s="422"/>
      <c r="C245" s="422"/>
      <c r="D245" t="s">
        <v>13</v>
      </c>
      <c r="E245" s="48">
        <v>5</v>
      </c>
      <c r="G245" s="2">
        <f t="shared" si="3"/>
        <v>68.8</v>
      </c>
    </row>
    <row r="246" spans="1:7">
      <c r="B246" s="422"/>
      <c r="C246" s="422"/>
      <c r="D246" t="s">
        <v>14</v>
      </c>
      <c r="E246" s="48">
        <v>60</v>
      </c>
      <c r="G246" s="2">
        <f t="shared" si="3"/>
        <v>128.80000000000001</v>
      </c>
    </row>
    <row r="247" spans="1:7">
      <c r="B247" s="422"/>
      <c r="C247" s="422"/>
      <c r="D247" t="s">
        <v>15</v>
      </c>
      <c r="E247" s="48">
        <v>5</v>
      </c>
      <c r="G247" s="2">
        <f t="shared" si="3"/>
        <v>133.80000000000001</v>
      </c>
    </row>
    <row r="248" spans="1:7">
      <c r="B248" s="422"/>
      <c r="C248" s="422"/>
      <c r="D248" t="s">
        <v>232</v>
      </c>
      <c r="E248" s="48">
        <v>100</v>
      </c>
      <c r="G248" s="2">
        <f t="shared" si="3"/>
        <v>233.8</v>
      </c>
    </row>
    <row r="249" spans="1:7">
      <c r="A249" s="3">
        <v>43525</v>
      </c>
      <c r="B249" s="422">
        <v>17251</v>
      </c>
      <c r="C249" s="422" t="s">
        <v>27</v>
      </c>
      <c r="D249" t="s">
        <v>12</v>
      </c>
      <c r="E249" s="48"/>
      <c r="F249" s="2">
        <v>63.8</v>
      </c>
      <c r="G249" s="2">
        <f t="shared" si="3"/>
        <v>170</v>
      </c>
    </row>
    <row r="250" spans="1:7">
      <c r="A250" s="3">
        <v>43525</v>
      </c>
      <c r="B250" s="422">
        <v>17251</v>
      </c>
      <c r="C250" s="422" t="s">
        <v>27</v>
      </c>
      <c r="D250" t="s">
        <v>13</v>
      </c>
      <c r="E250" s="48"/>
      <c r="F250" s="2">
        <v>5</v>
      </c>
      <c r="G250" s="2">
        <f t="shared" si="3"/>
        <v>165</v>
      </c>
    </row>
    <row r="251" spans="1:7">
      <c r="A251" s="3">
        <v>43549</v>
      </c>
      <c r="B251" s="422">
        <v>17385</v>
      </c>
      <c r="C251" s="422" t="s">
        <v>27</v>
      </c>
      <c r="D251" t="s">
        <v>14</v>
      </c>
      <c r="E251" s="48"/>
      <c r="F251" s="2">
        <v>60</v>
      </c>
      <c r="G251" s="2">
        <f t="shared" si="3"/>
        <v>105</v>
      </c>
    </row>
    <row r="252" spans="1:7">
      <c r="A252" s="3">
        <v>43549</v>
      </c>
      <c r="B252" s="422">
        <v>17385</v>
      </c>
      <c r="C252" s="422" t="s">
        <v>27</v>
      </c>
      <c r="D252" t="s">
        <v>15</v>
      </c>
      <c r="E252" s="48"/>
      <c r="F252" s="2">
        <v>5</v>
      </c>
      <c r="G252" s="2">
        <f t="shared" si="3"/>
        <v>100</v>
      </c>
    </row>
    <row r="253" spans="1:7">
      <c r="A253" s="3">
        <v>43551</v>
      </c>
      <c r="B253" s="422">
        <v>17477</v>
      </c>
      <c r="C253" s="422" t="s">
        <v>27</v>
      </c>
      <c r="D253" t="s">
        <v>232</v>
      </c>
      <c r="E253" s="48"/>
      <c r="F253" s="2">
        <v>100</v>
      </c>
      <c r="G253" s="2">
        <f t="shared" si="3"/>
        <v>0</v>
      </c>
    </row>
    <row r="254" spans="1:7">
      <c r="A254" s="31">
        <v>43496</v>
      </c>
      <c r="B254" s="421" t="s">
        <v>10</v>
      </c>
      <c r="C254" s="421" t="s">
        <v>11</v>
      </c>
      <c r="D254" t="s">
        <v>12</v>
      </c>
      <c r="E254" s="48">
        <v>66.400000000000006</v>
      </c>
      <c r="G254" s="2">
        <f t="shared" si="3"/>
        <v>66.400000000000006</v>
      </c>
    </row>
    <row r="255" spans="1:7">
      <c r="B255" s="422"/>
      <c r="C255" s="422"/>
      <c r="D255" t="s">
        <v>13</v>
      </c>
      <c r="E255" s="48">
        <v>5</v>
      </c>
      <c r="G255" s="2">
        <f t="shared" si="3"/>
        <v>71.400000000000006</v>
      </c>
    </row>
    <row r="256" spans="1:7">
      <c r="B256" s="422"/>
      <c r="C256" s="422"/>
      <c r="D256" t="s">
        <v>14</v>
      </c>
      <c r="E256" s="48">
        <v>60</v>
      </c>
      <c r="G256" s="2">
        <f t="shared" si="3"/>
        <v>131.4</v>
      </c>
    </row>
    <row r="257" spans="1:7">
      <c r="B257" s="422"/>
      <c r="C257" s="422"/>
      <c r="D257" t="s">
        <v>15</v>
      </c>
      <c r="E257" s="48">
        <v>5</v>
      </c>
      <c r="G257" s="2">
        <f t="shared" si="3"/>
        <v>136.4</v>
      </c>
    </row>
    <row r="258" spans="1:7">
      <c r="B258" s="422"/>
      <c r="C258" s="422"/>
      <c r="D258" t="s">
        <v>232</v>
      </c>
      <c r="E258" s="48">
        <v>100</v>
      </c>
      <c r="G258" s="2">
        <f t="shared" si="3"/>
        <v>236.4</v>
      </c>
    </row>
    <row r="259" spans="1:7">
      <c r="A259" s="3">
        <v>43549</v>
      </c>
      <c r="B259" s="422">
        <v>17385</v>
      </c>
      <c r="C259" s="422" t="s">
        <v>11</v>
      </c>
      <c r="D259" t="s">
        <v>14</v>
      </c>
      <c r="E259" s="48"/>
      <c r="F259" s="2">
        <v>60</v>
      </c>
      <c r="G259" s="2">
        <f t="shared" si="3"/>
        <v>176.4</v>
      </c>
    </row>
    <row r="260" spans="1:7">
      <c r="A260" s="3">
        <v>43549</v>
      </c>
      <c r="B260" s="422">
        <v>17385</v>
      </c>
      <c r="C260" s="422" t="s">
        <v>11</v>
      </c>
      <c r="D260" t="s">
        <v>15</v>
      </c>
      <c r="E260" s="48"/>
      <c r="F260" s="2">
        <v>5</v>
      </c>
      <c r="G260" s="2">
        <f t="shared" si="3"/>
        <v>171.4</v>
      </c>
    </row>
    <row r="261" spans="1:7">
      <c r="A261" s="3">
        <v>43551</v>
      </c>
      <c r="B261" s="422">
        <v>17477</v>
      </c>
      <c r="C261" s="422" t="s">
        <v>11</v>
      </c>
      <c r="D261" t="s">
        <v>12</v>
      </c>
      <c r="E261" s="48"/>
      <c r="F261" s="2">
        <v>66.400000000000006</v>
      </c>
      <c r="G261" s="2">
        <f t="shared" si="3"/>
        <v>105</v>
      </c>
    </row>
    <row r="262" spans="1:7">
      <c r="A262" s="3">
        <v>43551</v>
      </c>
      <c r="B262" s="422">
        <v>17477</v>
      </c>
      <c r="C262" s="422" t="s">
        <v>11</v>
      </c>
      <c r="D262" t="s">
        <v>13</v>
      </c>
      <c r="E262" s="48"/>
      <c r="F262" s="2">
        <v>5</v>
      </c>
      <c r="G262" s="2">
        <f t="shared" si="3"/>
        <v>100</v>
      </c>
    </row>
    <row r="263" spans="1:7">
      <c r="A263" s="3">
        <v>43551</v>
      </c>
      <c r="B263" s="422">
        <v>17477</v>
      </c>
      <c r="C263" s="422" t="s">
        <v>11</v>
      </c>
      <c r="D263" t="s">
        <v>232</v>
      </c>
      <c r="E263" s="48"/>
      <c r="F263" s="2">
        <v>100</v>
      </c>
      <c r="G263" s="2">
        <f t="shared" si="3"/>
        <v>0</v>
      </c>
    </row>
    <row r="264" spans="1:7">
      <c r="A264" s="31">
        <v>43524</v>
      </c>
      <c r="B264" s="421" t="s">
        <v>10</v>
      </c>
      <c r="C264" s="421" t="s">
        <v>17</v>
      </c>
      <c r="D264" t="s">
        <v>12</v>
      </c>
      <c r="E264" s="48">
        <v>70.3</v>
      </c>
      <c r="G264" s="2">
        <f t="shared" si="3"/>
        <v>70.3</v>
      </c>
    </row>
    <row r="265" spans="1:7">
      <c r="B265" s="422"/>
      <c r="C265" s="422"/>
      <c r="D265" t="s">
        <v>13</v>
      </c>
      <c r="E265" s="48">
        <v>6.1</v>
      </c>
      <c r="G265" s="2">
        <f t="shared" si="3"/>
        <v>76.399999999999991</v>
      </c>
    </row>
    <row r="266" spans="1:7">
      <c r="B266" s="422"/>
      <c r="C266" s="422"/>
      <c r="D266" t="s">
        <v>14</v>
      </c>
      <c r="E266" s="48">
        <v>56</v>
      </c>
      <c r="G266" s="2">
        <f t="shared" si="3"/>
        <v>132.39999999999998</v>
      </c>
    </row>
    <row r="267" spans="1:7">
      <c r="B267" s="422"/>
      <c r="C267" s="422"/>
      <c r="D267" t="s">
        <v>15</v>
      </c>
      <c r="E267" s="48">
        <v>5</v>
      </c>
      <c r="G267" s="2">
        <f t="shared" si="3"/>
        <v>137.39999999999998</v>
      </c>
    </row>
    <row r="268" spans="1:7">
      <c r="B268" s="422"/>
      <c r="C268" s="422"/>
      <c r="D268" t="s">
        <v>232</v>
      </c>
      <c r="E268" s="48">
        <v>100</v>
      </c>
      <c r="G268" s="2">
        <f t="shared" si="3"/>
        <v>237.39999999999998</v>
      </c>
    </row>
    <row r="269" spans="1:7">
      <c r="A269" s="3">
        <v>43549</v>
      </c>
      <c r="B269" s="422">
        <v>17385</v>
      </c>
      <c r="C269" s="422" t="s">
        <v>17</v>
      </c>
      <c r="D269" t="s">
        <v>14</v>
      </c>
      <c r="E269" s="48"/>
      <c r="F269" s="2">
        <v>56</v>
      </c>
      <c r="G269" s="2">
        <f t="shared" si="3"/>
        <v>181.39999999999998</v>
      </c>
    </row>
    <row r="270" spans="1:7">
      <c r="A270" s="3">
        <v>43549</v>
      </c>
      <c r="B270" s="422">
        <v>17385</v>
      </c>
      <c r="C270" s="422" t="s">
        <v>17</v>
      </c>
      <c r="D270" t="s">
        <v>15</v>
      </c>
      <c r="E270" s="48"/>
      <c r="F270" s="2">
        <v>5</v>
      </c>
      <c r="G270" s="2">
        <f t="shared" si="3"/>
        <v>176.39999999999998</v>
      </c>
    </row>
    <row r="271" spans="1:7">
      <c r="A271" s="3">
        <v>43551</v>
      </c>
      <c r="B271" s="422">
        <v>17477</v>
      </c>
      <c r="C271" s="422" t="s">
        <v>17</v>
      </c>
      <c r="D271" t="s">
        <v>232</v>
      </c>
      <c r="E271" s="48"/>
      <c r="F271" s="2">
        <v>100</v>
      </c>
      <c r="G271" s="2">
        <f t="shared" si="3"/>
        <v>76.399999999999977</v>
      </c>
    </row>
    <row r="272" spans="1:7">
      <c r="A272" s="3">
        <v>43552</v>
      </c>
      <c r="B272" s="422">
        <v>17541</v>
      </c>
      <c r="C272" s="422" t="s">
        <v>17</v>
      </c>
      <c r="D272" t="s">
        <v>12</v>
      </c>
      <c r="E272" s="48"/>
      <c r="F272" s="2">
        <v>70.3</v>
      </c>
      <c r="G272" s="2">
        <f t="shared" ref="G272:G274" si="4">+G271+E272-F272</f>
        <v>6.0999999999999801</v>
      </c>
    </row>
    <row r="273" spans="1:7">
      <c r="A273" s="3">
        <v>43578</v>
      </c>
      <c r="B273" s="422">
        <v>17640</v>
      </c>
      <c r="C273" s="422" t="s">
        <v>17</v>
      </c>
      <c r="D273" t="s">
        <v>13</v>
      </c>
      <c r="E273" s="48"/>
      <c r="F273" s="2">
        <v>6.1</v>
      </c>
      <c r="G273" s="2">
        <f t="shared" si="3"/>
        <v>-1.9539925233402755E-14</v>
      </c>
    </row>
    <row r="274" spans="1:7">
      <c r="A274" s="31">
        <v>43555</v>
      </c>
      <c r="B274" s="421" t="s">
        <v>10</v>
      </c>
      <c r="C274" s="421" t="s">
        <v>18</v>
      </c>
      <c r="D274" t="s">
        <v>12</v>
      </c>
      <c r="E274" s="48">
        <v>65.2</v>
      </c>
      <c r="G274" s="2">
        <f t="shared" si="4"/>
        <v>65.199999999999989</v>
      </c>
    </row>
    <row r="275" spans="1:7">
      <c r="B275" s="422"/>
      <c r="C275" s="422"/>
      <c r="D275" t="s">
        <v>13</v>
      </c>
      <c r="E275" s="48">
        <v>4.9000000000000004</v>
      </c>
      <c r="G275" s="2">
        <f t="shared" si="3"/>
        <v>70.099999999999994</v>
      </c>
    </row>
    <row r="276" spans="1:7">
      <c r="B276" s="422"/>
      <c r="C276" s="422"/>
      <c r="D276" t="s">
        <v>14</v>
      </c>
      <c r="E276" s="48">
        <v>60</v>
      </c>
      <c r="G276" s="2">
        <f t="shared" si="3"/>
        <v>130.1</v>
      </c>
    </row>
    <row r="277" spans="1:7">
      <c r="B277" s="422"/>
      <c r="C277" s="422"/>
      <c r="D277" t="s">
        <v>15</v>
      </c>
      <c r="E277" s="48">
        <v>5</v>
      </c>
      <c r="G277" s="2">
        <f t="shared" ref="G277:G346" si="5">+G276+E277-F277</f>
        <v>135.1</v>
      </c>
    </row>
    <row r="278" spans="1:7">
      <c r="B278" s="422"/>
      <c r="C278" s="422"/>
      <c r="D278" t="s">
        <v>232</v>
      </c>
      <c r="E278" s="48">
        <v>100</v>
      </c>
      <c r="G278" s="2">
        <f t="shared" si="5"/>
        <v>235.1</v>
      </c>
    </row>
    <row r="279" spans="1:7">
      <c r="A279" s="3">
        <v>43623</v>
      </c>
      <c r="B279" s="422">
        <v>18019</v>
      </c>
      <c r="C279" s="422" t="s">
        <v>18</v>
      </c>
      <c r="D279" t="s">
        <v>12</v>
      </c>
      <c r="E279" s="48"/>
      <c r="F279" s="2">
        <v>65.2</v>
      </c>
      <c r="G279" s="2">
        <f t="shared" si="5"/>
        <v>169.89999999999998</v>
      </c>
    </row>
    <row r="280" spans="1:7">
      <c r="A280" s="3">
        <v>43623</v>
      </c>
      <c r="B280" s="422">
        <v>18019</v>
      </c>
      <c r="C280" s="422" t="s">
        <v>18</v>
      </c>
      <c r="D280" t="s">
        <v>13</v>
      </c>
      <c r="E280" s="48"/>
      <c r="F280" s="2">
        <v>4.9000000000000004</v>
      </c>
      <c r="G280" s="2">
        <f t="shared" si="5"/>
        <v>164.99999999999997</v>
      </c>
    </row>
    <row r="281" spans="1:7">
      <c r="A281" s="3">
        <v>43651</v>
      </c>
      <c r="B281" s="422">
        <v>18186</v>
      </c>
      <c r="C281" s="422" t="s">
        <v>18</v>
      </c>
      <c r="D281" t="s">
        <v>14</v>
      </c>
      <c r="E281" s="48"/>
      <c r="F281" s="2">
        <v>60</v>
      </c>
      <c r="G281" s="2">
        <f t="shared" si="5"/>
        <v>104.99999999999997</v>
      </c>
    </row>
    <row r="282" spans="1:7">
      <c r="A282" s="3">
        <v>43651</v>
      </c>
      <c r="B282" s="422">
        <v>18186</v>
      </c>
      <c r="C282" s="422" t="s">
        <v>18</v>
      </c>
      <c r="D282" t="s">
        <v>15</v>
      </c>
      <c r="E282" s="48"/>
      <c r="F282" s="2">
        <v>5</v>
      </c>
      <c r="G282" s="2">
        <f t="shared" si="5"/>
        <v>99.999999999999972</v>
      </c>
    </row>
    <row r="283" spans="1:7">
      <c r="A283" s="3">
        <v>43683</v>
      </c>
      <c r="B283" s="422">
        <v>18462</v>
      </c>
      <c r="C283" s="422" t="s">
        <v>18</v>
      </c>
      <c r="D283" t="s">
        <v>232</v>
      </c>
      <c r="E283" s="48"/>
      <c r="F283" s="2">
        <v>100</v>
      </c>
      <c r="G283" s="2">
        <f t="shared" si="5"/>
        <v>0</v>
      </c>
    </row>
    <row r="284" spans="1:7">
      <c r="A284" s="31">
        <v>43585</v>
      </c>
      <c r="B284" s="421" t="s">
        <v>10</v>
      </c>
      <c r="C284" s="421" t="s">
        <v>19</v>
      </c>
      <c r="D284" t="s">
        <v>12</v>
      </c>
      <c r="E284" s="48">
        <v>66</v>
      </c>
      <c r="G284" s="2">
        <f t="shared" si="5"/>
        <v>66</v>
      </c>
    </row>
    <row r="285" spans="1:7">
      <c r="B285" s="422"/>
      <c r="C285" s="422"/>
      <c r="D285" t="s">
        <v>13</v>
      </c>
      <c r="E285" s="48">
        <v>4.5</v>
      </c>
      <c r="G285" s="2">
        <f t="shared" si="5"/>
        <v>70.5</v>
      </c>
    </row>
    <row r="286" spans="1:7">
      <c r="B286" s="422"/>
      <c r="C286" s="422"/>
      <c r="D286" t="s">
        <v>14</v>
      </c>
      <c r="E286" s="48">
        <v>60</v>
      </c>
      <c r="G286" s="2">
        <f t="shared" si="5"/>
        <v>130.5</v>
      </c>
    </row>
    <row r="287" spans="1:7">
      <c r="B287" s="422"/>
      <c r="C287" s="422"/>
      <c r="D287" t="s">
        <v>15</v>
      </c>
      <c r="E287" s="48">
        <v>5</v>
      </c>
      <c r="G287" s="2">
        <f t="shared" si="5"/>
        <v>135.5</v>
      </c>
    </row>
    <row r="288" spans="1:7">
      <c r="B288" s="422"/>
      <c r="C288" s="422"/>
      <c r="D288" t="s">
        <v>232</v>
      </c>
      <c r="E288" s="48">
        <v>100</v>
      </c>
      <c r="G288" s="2">
        <f t="shared" si="5"/>
        <v>235.5</v>
      </c>
    </row>
    <row r="289" spans="1:7">
      <c r="B289" s="422"/>
      <c r="C289" s="422"/>
      <c r="D289" t="s">
        <v>691</v>
      </c>
      <c r="E289" s="48">
        <v>10</v>
      </c>
      <c r="G289" s="2">
        <f t="shared" si="5"/>
        <v>245.5</v>
      </c>
    </row>
    <row r="290" spans="1:7">
      <c r="A290" s="3">
        <v>43567</v>
      </c>
      <c r="B290" s="422">
        <v>17610</v>
      </c>
      <c r="C290" s="422" t="s">
        <v>19</v>
      </c>
      <c r="D290" t="s">
        <v>691</v>
      </c>
      <c r="E290" s="48"/>
      <c r="F290" s="2">
        <v>10</v>
      </c>
      <c r="G290" s="2">
        <f t="shared" si="5"/>
        <v>235.5</v>
      </c>
    </row>
    <row r="291" spans="1:7">
      <c r="A291" s="3">
        <v>43640</v>
      </c>
      <c r="B291" s="422">
        <v>18084</v>
      </c>
      <c r="C291" s="422" t="s">
        <v>19</v>
      </c>
      <c r="D291" t="s">
        <v>12</v>
      </c>
      <c r="E291" s="48"/>
      <c r="F291" s="2">
        <v>66</v>
      </c>
      <c r="G291" s="2">
        <f t="shared" si="5"/>
        <v>169.5</v>
      </c>
    </row>
    <row r="292" spans="1:7">
      <c r="A292" s="3">
        <v>43640</v>
      </c>
      <c r="B292" s="422">
        <v>18084</v>
      </c>
      <c r="C292" s="422" t="s">
        <v>19</v>
      </c>
      <c r="D292" t="s">
        <v>13</v>
      </c>
      <c r="E292" s="48"/>
      <c r="F292" s="2">
        <v>4.5</v>
      </c>
      <c r="G292" s="2">
        <f t="shared" si="5"/>
        <v>165</v>
      </c>
    </row>
    <row r="293" spans="1:7">
      <c r="A293" s="3">
        <v>43651</v>
      </c>
      <c r="B293" s="422">
        <v>18186</v>
      </c>
      <c r="C293" s="422" t="s">
        <v>19</v>
      </c>
      <c r="D293" t="s">
        <v>14</v>
      </c>
      <c r="E293" s="48"/>
      <c r="F293" s="2">
        <v>60</v>
      </c>
      <c r="G293" s="2">
        <f t="shared" si="5"/>
        <v>105</v>
      </c>
    </row>
    <row r="294" spans="1:7">
      <c r="A294" s="3">
        <v>43651</v>
      </c>
      <c r="B294" s="422">
        <v>18186</v>
      </c>
      <c r="C294" s="422" t="s">
        <v>19</v>
      </c>
      <c r="D294" t="s">
        <v>15</v>
      </c>
      <c r="E294" s="48"/>
      <c r="F294" s="2">
        <v>5</v>
      </c>
      <c r="G294" s="2">
        <f t="shared" si="5"/>
        <v>100</v>
      </c>
    </row>
    <row r="295" spans="1:7">
      <c r="A295" s="3">
        <v>43683</v>
      </c>
      <c r="B295" s="422">
        <v>18462</v>
      </c>
      <c r="C295" s="422" t="s">
        <v>19</v>
      </c>
      <c r="D295" t="s">
        <v>232</v>
      </c>
      <c r="E295" s="48"/>
      <c r="F295" s="2">
        <v>100</v>
      </c>
      <c r="G295" s="2">
        <f t="shared" si="5"/>
        <v>0</v>
      </c>
    </row>
    <row r="296" spans="1:7">
      <c r="A296" s="31">
        <v>43616</v>
      </c>
      <c r="B296" s="421" t="s">
        <v>10</v>
      </c>
      <c r="C296" s="421" t="s">
        <v>20</v>
      </c>
      <c r="D296" t="s">
        <v>12</v>
      </c>
      <c r="E296" s="48">
        <v>60.8</v>
      </c>
      <c r="G296" s="2">
        <f t="shared" si="5"/>
        <v>60.8</v>
      </c>
    </row>
    <row r="297" spans="1:7">
      <c r="B297" s="422"/>
      <c r="C297" s="422"/>
      <c r="D297" t="s">
        <v>13</v>
      </c>
      <c r="E297" s="48">
        <v>5.2</v>
      </c>
      <c r="G297" s="2">
        <f t="shared" si="5"/>
        <v>66</v>
      </c>
    </row>
    <row r="298" spans="1:7">
      <c r="B298" s="422"/>
      <c r="C298" s="422"/>
      <c r="D298" t="s">
        <v>14</v>
      </c>
      <c r="E298" s="48">
        <v>60</v>
      </c>
      <c r="G298" s="2">
        <f t="shared" si="5"/>
        <v>126</v>
      </c>
    </row>
    <row r="299" spans="1:7">
      <c r="B299" s="422"/>
      <c r="C299" s="422"/>
      <c r="D299" t="s">
        <v>15</v>
      </c>
      <c r="E299" s="48">
        <v>5</v>
      </c>
      <c r="G299" s="2">
        <f t="shared" si="5"/>
        <v>131</v>
      </c>
    </row>
    <row r="300" spans="1:7">
      <c r="B300" s="422"/>
      <c r="C300" s="422"/>
      <c r="D300" t="s">
        <v>232</v>
      </c>
      <c r="E300" s="48">
        <v>100</v>
      </c>
      <c r="G300" s="2">
        <f t="shared" si="5"/>
        <v>231</v>
      </c>
    </row>
    <row r="301" spans="1:7">
      <c r="B301" s="422"/>
      <c r="C301" s="422"/>
      <c r="D301" t="s">
        <v>156</v>
      </c>
      <c r="E301" s="48">
        <v>10</v>
      </c>
      <c r="G301" s="2">
        <f t="shared" si="5"/>
        <v>241</v>
      </c>
    </row>
    <row r="302" spans="1:7">
      <c r="A302" s="3">
        <v>43670</v>
      </c>
      <c r="B302" s="422">
        <v>18264</v>
      </c>
      <c r="C302" s="422" t="s">
        <v>20</v>
      </c>
      <c r="D302" t="s">
        <v>12</v>
      </c>
      <c r="E302" s="48"/>
      <c r="F302" s="2">
        <v>60.8</v>
      </c>
      <c r="G302" s="2">
        <f t="shared" si="5"/>
        <v>180.2</v>
      </c>
    </row>
    <row r="303" spans="1:7">
      <c r="A303" s="3">
        <v>43670</v>
      </c>
      <c r="B303" s="422">
        <v>18264</v>
      </c>
      <c r="C303" s="422" t="s">
        <v>20</v>
      </c>
      <c r="D303" t="s">
        <v>13</v>
      </c>
      <c r="E303" s="48"/>
      <c r="F303" s="2">
        <v>5.2</v>
      </c>
      <c r="G303" s="2">
        <f t="shared" si="5"/>
        <v>175</v>
      </c>
    </row>
    <row r="304" spans="1:7">
      <c r="A304" s="3">
        <v>43651</v>
      </c>
      <c r="B304" s="422">
        <v>18186</v>
      </c>
      <c r="C304" s="422" t="s">
        <v>20</v>
      </c>
      <c r="D304" t="s">
        <v>14</v>
      </c>
      <c r="E304" s="48"/>
      <c r="F304" s="2">
        <v>60</v>
      </c>
      <c r="G304" s="2">
        <f t="shared" si="5"/>
        <v>115</v>
      </c>
    </row>
    <row r="305" spans="1:7">
      <c r="A305" s="3">
        <v>43651</v>
      </c>
      <c r="B305" s="422">
        <v>18186</v>
      </c>
      <c r="C305" s="422" t="s">
        <v>20</v>
      </c>
      <c r="D305" t="s">
        <v>15</v>
      </c>
      <c r="E305" s="48"/>
      <c r="F305" s="2">
        <v>5</v>
      </c>
      <c r="G305" s="2">
        <f t="shared" si="5"/>
        <v>110</v>
      </c>
    </row>
    <row r="306" spans="1:7">
      <c r="A306" s="3">
        <v>43683</v>
      </c>
      <c r="B306" s="422">
        <v>18462</v>
      </c>
      <c r="C306" s="422" t="s">
        <v>20</v>
      </c>
      <c r="D306" t="s">
        <v>232</v>
      </c>
      <c r="E306" s="48"/>
      <c r="F306" s="2">
        <v>100</v>
      </c>
      <c r="G306" s="2">
        <f t="shared" si="5"/>
        <v>10</v>
      </c>
    </row>
    <row r="307" spans="1:7">
      <c r="A307" s="3">
        <v>43683</v>
      </c>
      <c r="B307" s="422">
        <v>18463</v>
      </c>
      <c r="C307" s="422" t="s">
        <v>20</v>
      </c>
      <c r="D307" t="s">
        <v>156</v>
      </c>
      <c r="E307" s="48"/>
      <c r="F307" s="2">
        <v>10</v>
      </c>
      <c r="G307" s="2">
        <f t="shared" si="5"/>
        <v>0</v>
      </c>
    </row>
    <row r="308" spans="1:7">
      <c r="A308" s="31">
        <v>43646</v>
      </c>
      <c r="B308" s="421" t="s">
        <v>10</v>
      </c>
      <c r="C308" s="421" t="s">
        <v>21</v>
      </c>
      <c r="D308" t="s">
        <v>12</v>
      </c>
      <c r="E308" s="48">
        <v>54.3</v>
      </c>
      <c r="G308" s="2">
        <f t="shared" si="5"/>
        <v>54.3</v>
      </c>
    </row>
    <row r="309" spans="1:7">
      <c r="B309" s="422"/>
      <c r="C309" s="422"/>
      <c r="D309" t="s">
        <v>13</v>
      </c>
      <c r="E309" s="48">
        <v>4.9000000000000004</v>
      </c>
      <c r="G309" s="2">
        <f t="shared" si="5"/>
        <v>59.199999999999996</v>
      </c>
    </row>
    <row r="310" spans="1:7">
      <c r="B310" s="422"/>
      <c r="C310" s="422"/>
      <c r="D310" t="s">
        <v>14</v>
      </c>
      <c r="E310" s="48">
        <v>60</v>
      </c>
      <c r="G310" s="2">
        <f t="shared" si="5"/>
        <v>119.19999999999999</v>
      </c>
    </row>
    <row r="311" spans="1:7">
      <c r="B311" s="422"/>
      <c r="C311" s="422"/>
      <c r="D311" t="s">
        <v>15</v>
      </c>
      <c r="E311" s="48">
        <v>5</v>
      </c>
      <c r="G311" s="2">
        <f t="shared" si="5"/>
        <v>124.19999999999999</v>
      </c>
    </row>
    <row r="312" spans="1:7">
      <c r="B312" s="422"/>
      <c r="C312" s="422"/>
      <c r="D312" t="s">
        <v>232</v>
      </c>
      <c r="E312" s="48">
        <v>100</v>
      </c>
      <c r="G312" s="2">
        <f t="shared" si="5"/>
        <v>224.2</v>
      </c>
    </row>
    <row r="313" spans="1:7">
      <c r="A313" s="3">
        <v>43670</v>
      </c>
      <c r="B313" s="422">
        <v>18264</v>
      </c>
      <c r="C313" s="422" t="s">
        <v>21</v>
      </c>
      <c r="D313" t="s">
        <v>12</v>
      </c>
      <c r="E313" s="48"/>
      <c r="F313" s="2">
        <v>54.3</v>
      </c>
      <c r="G313" s="2">
        <f t="shared" si="5"/>
        <v>169.89999999999998</v>
      </c>
    </row>
    <row r="314" spans="1:7">
      <c r="A314" s="3">
        <v>43670</v>
      </c>
      <c r="B314" s="422">
        <v>18264</v>
      </c>
      <c r="C314" s="422" t="s">
        <v>21</v>
      </c>
      <c r="D314" t="s">
        <v>13</v>
      </c>
      <c r="E314" s="48"/>
      <c r="F314" s="2">
        <v>4.9000000000000004</v>
      </c>
      <c r="G314" s="2">
        <f t="shared" si="5"/>
        <v>164.99999999999997</v>
      </c>
    </row>
    <row r="315" spans="1:7">
      <c r="A315" s="3">
        <v>43651</v>
      </c>
      <c r="B315" s="422">
        <v>18186</v>
      </c>
      <c r="C315" s="422" t="s">
        <v>21</v>
      </c>
      <c r="D315" t="s">
        <v>14</v>
      </c>
      <c r="E315" s="48"/>
      <c r="F315" s="2">
        <v>60</v>
      </c>
      <c r="G315" s="2">
        <f t="shared" si="5"/>
        <v>104.99999999999997</v>
      </c>
    </row>
    <row r="316" spans="1:7">
      <c r="A316" s="3">
        <v>43651</v>
      </c>
      <c r="B316" s="422">
        <v>18186</v>
      </c>
      <c r="C316" s="422" t="s">
        <v>21</v>
      </c>
      <c r="D316" t="s">
        <v>15</v>
      </c>
      <c r="E316" s="48"/>
      <c r="F316" s="2">
        <v>5</v>
      </c>
      <c r="G316" s="2">
        <f t="shared" si="5"/>
        <v>99.999999999999972</v>
      </c>
    </row>
    <row r="317" spans="1:7">
      <c r="A317" s="3">
        <v>43683</v>
      </c>
      <c r="B317" s="422">
        <v>18462</v>
      </c>
      <c r="C317" s="422" t="s">
        <v>21</v>
      </c>
      <c r="D317" t="s">
        <v>232</v>
      </c>
      <c r="E317" s="48"/>
      <c r="F317" s="2">
        <v>100</v>
      </c>
      <c r="G317" s="2">
        <f t="shared" si="5"/>
        <v>0</v>
      </c>
    </row>
    <row r="318" spans="1:7">
      <c r="A318" s="31">
        <v>43677</v>
      </c>
      <c r="B318" s="421" t="s">
        <v>10</v>
      </c>
      <c r="C318" s="421" t="s">
        <v>22</v>
      </c>
      <c r="D318" t="s">
        <v>12</v>
      </c>
      <c r="E318" s="48">
        <v>54.4</v>
      </c>
      <c r="G318" s="2">
        <f t="shared" si="5"/>
        <v>54.4</v>
      </c>
    </row>
    <row r="319" spans="1:7">
      <c r="B319" s="422"/>
      <c r="C319" s="422"/>
      <c r="D319" t="s">
        <v>13</v>
      </c>
      <c r="E319" s="48">
        <v>4.8</v>
      </c>
      <c r="G319" s="2">
        <f t="shared" si="5"/>
        <v>59.199999999999996</v>
      </c>
    </row>
    <row r="320" spans="1:7">
      <c r="B320" s="422"/>
      <c r="C320" s="422"/>
      <c r="D320" t="s">
        <v>14</v>
      </c>
      <c r="E320" s="48">
        <v>60</v>
      </c>
      <c r="G320" s="2">
        <f t="shared" si="5"/>
        <v>119.19999999999999</v>
      </c>
    </row>
    <row r="321" spans="1:8">
      <c r="B321" s="422"/>
      <c r="C321" s="422"/>
      <c r="D321" t="s">
        <v>15</v>
      </c>
      <c r="E321" s="48">
        <v>5</v>
      </c>
      <c r="G321" s="2">
        <f t="shared" si="5"/>
        <v>124.19999999999999</v>
      </c>
    </row>
    <row r="322" spans="1:8" ht="15.75" customHeight="1">
      <c r="B322" s="422"/>
      <c r="C322" s="422"/>
      <c r="D322" t="s">
        <v>232</v>
      </c>
      <c r="E322" s="48">
        <v>100</v>
      </c>
      <c r="G322" s="2">
        <f t="shared" si="5"/>
        <v>224.2</v>
      </c>
      <c r="H322" s="5"/>
    </row>
    <row r="323" spans="1:8" ht="15.75" customHeight="1">
      <c r="A323" s="3">
        <v>43683</v>
      </c>
      <c r="B323" s="422">
        <v>18462</v>
      </c>
      <c r="C323" s="422" t="s">
        <v>22</v>
      </c>
      <c r="D323" t="s">
        <v>232</v>
      </c>
      <c r="E323" s="48"/>
      <c r="F323" s="2">
        <v>100</v>
      </c>
      <c r="G323" s="2">
        <f t="shared" si="5"/>
        <v>124.19999999999999</v>
      </c>
      <c r="H323" s="5"/>
    </row>
    <row r="324" spans="1:8" ht="15.75" customHeight="1">
      <c r="A324" s="3">
        <v>43683</v>
      </c>
      <c r="B324" s="422">
        <v>18463</v>
      </c>
      <c r="C324" s="422" t="s">
        <v>22</v>
      </c>
      <c r="D324" t="s">
        <v>14</v>
      </c>
      <c r="E324" s="48"/>
      <c r="F324" s="2">
        <v>60</v>
      </c>
      <c r="G324" s="2">
        <f t="shared" si="5"/>
        <v>64.199999999999989</v>
      </c>
      <c r="H324" s="5"/>
    </row>
    <row r="325" spans="1:8" ht="15.75" customHeight="1">
      <c r="A325" s="3">
        <v>43683</v>
      </c>
      <c r="B325" s="422">
        <v>18463</v>
      </c>
      <c r="C325" s="422" t="s">
        <v>22</v>
      </c>
      <c r="D325" t="s">
        <v>15</v>
      </c>
      <c r="E325" s="48"/>
      <c r="F325" s="2">
        <v>5</v>
      </c>
      <c r="G325" s="2">
        <f t="shared" si="5"/>
        <v>59.199999999999989</v>
      </c>
      <c r="H325" s="5"/>
    </row>
    <row r="326" spans="1:8" ht="15.75" customHeight="1">
      <c r="A326" s="3">
        <v>43705</v>
      </c>
      <c r="B326" s="422">
        <v>18586</v>
      </c>
      <c r="C326" s="422" t="s">
        <v>22</v>
      </c>
      <c r="D326" t="s">
        <v>12</v>
      </c>
      <c r="E326" s="48"/>
      <c r="F326" s="2">
        <v>54.4</v>
      </c>
      <c r="G326" s="2">
        <f t="shared" si="5"/>
        <v>4.7999999999999901</v>
      </c>
      <c r="H326" s="5"/>
    </row>
    <row r="327" spans="1:8" ht="15.75" customHeight="1">
      <c r="A327" s="3">
        <v>43705</v>
      </c>
      <c r="B327" s="422">
        <v>18586</v>
      </c>
      <c r="C327" s="422" t="s">
        <v>22</v>
      </c>
      <c r="D327" t="s">
        <v>13</v>
      </c>
      <c r="E327" s="48"/>
      <c r="F327" s="2">
        <v>4.8</v>
      </c>
      <c r="G327" s="2">
        <f t="shared" si="5"/>
        <v>-9.7699626167013776E-15</v>
      </c>
      <c r="H327" s="5"/>
    </row>
    <row r="328" spans="1:8" ht="15.75" customHeight="1">
      <c r="A328" s="31">
        <v>43708</v>
      </c>
      <c r="B328" s="421" t="s">
        <v>10</v>
      </c>
      <c r="C328" s="421" t="s">
        <v>23</v>
      </c>
      <c r="D328" t="s">
        <v>12</v>
      </c>
      <c r="E328" s="48">
        <v>52.9</v>
      </c>
      <c r="G328" s="2">
        <f t="shared" si="5"/>
        <v>52.899999999999991</v>
      </c>
      <c r="H328" s="5"/>
    </row>
    <row r="329" spans="1:8" ht="15.75" customHeight="1">
      <c r="B329" s="422"/>
      <c r="C329" s="422"/>
      <c r="D329" t="s">
        <v>13</v>
      </c>
      <c r="E329" s="48">
        <v>4.5999999999999996</v>
      </c>
      <c r="G329" s="2">
        <f t="shared" si="5"/>
        <v>57.499999999999993</v>
      </c>
      <c r="H329" s="5"/>
    </row>
    <row r="330" spans="1:8" ht="15.75" customHeight="1">
      <c r="B330" s="422"/>
      <c r="C330" s="422"/>
      <c r="D330" t="s">
        <v>14</v>
      </c>
      <c r="E330" s="48">
        <v>60</v>
      </c>
      <c r="G330" s="2">
        <f t="shared" si="5"/>
        <v>117.5</v>
      </c>
      <c r="H330" s="5"/>
    </row>
    <row r="331" spans="1:8" ht="15.75" customHeight="1">
      <c r="B331" s="422"/>
      <c r="C331" s="422"/>
      <c r="D331" t="s">
        <v>15</v>
      </c>
      <c r="E331" s="48">
        <v>5</v>
      </c>
      <c r="G331" s="2">
        <f t="shared" si="5"/>
        <v>122.5</v>
      </c>
      <c r="H331" s="5"/>
    </row>
    <row r="332" spans="1:8" ht="15.75" customHeight="1">
      <c r="B332" s="422"/>
      <c r="C332" s="422"/>
      <c r="D332" t="s">
        <v>16</v>
      </c>
      <c r="E332" s="48">
        <v>10</v>
      </c>
      <c r="G332" s="2">
        <f t="shared" si="5"/>
        <v>132.5</v>
      </c>
      <c r="H332" s="5"/>
    </row>
    <row r="333" spans="1:8" ht="15.75" customHeight="1">
      <c r="B333" s="422"/>
      <c r="C333" s="422"/>
      <c r="D333" t="s">
        <v>232</v>
      </c>
      <c r="E333" s="48">
        <v>100</v>
      </c>
      <c r="G333" s="2">
        <f t="shared" si="5"/>
        <v>232.5</v>
      </c>
      <c r="H333" s="5"/>
    </row>
    <row r="334" spans="1:8" ht="15.75" customHeight="1">
      <c r="A334" s="3">
        <v>43729</v>
      </c>
      <c r="B334" s="422">
        <v>18691</v>
      </c>
      <c r="C334" s="422" t="s">
        <v>23</v>
      </c>
      <c r="D334" t="s">
        <v>12</v>
      </c>
      <c r="E334" s="48"/>
      <c r="F334" s="2">
        <v>52.9</v>
      </c>
      <c r="G334" s="2">
        <f t="shared" si="5"/>
        <v>179.6</v>
      </c>
      <c r="H334" s="5"/>
    </row>
    <row r="335" spans="1:8" ht="15.75" customHeight="1">
      <c r="A335" s="3">
        <v>43729</v>
      </c>
      <c r="B335" s="422">
        <v>18691</v>
      </c>
      <c r="C335" s="422" t="s">
        <v>23</v>
      </c>
      <c r="D335" t="s">
        <v>13</v>
      </c>
      <c r="E335" s="48"/>
      <c r="F335" s="2">
        <v>4.5999999999999996</v>
      </c>
      <c r="G335" s="2">
        <f t="shared" si="5"/>
        <v>175</v>
      </c>
      <c r="H335" s="5"/>
    </row>
    <row r="336" spans="1:8" ht="15.75" customHeight="1">
      <c r="A336" s="3">
        <v>43763</v>
      </c>
      <c r="B336" s="422">
        <v>19008</v>
      </c>
      <c r="C336" s="422" t="s">
        <v>23</v>
      </c>
      <c r="D336" t="s">
        <v>14</v>
      </c>
      <c r="E336" s="48"/>
      <c r="F336" s="2">
        <v>60</v>
      </c>
      <c r="G336" s="2">
        <f t="shared" si="5"/>
        <v>115</v>
      </c>
      <c r="H336" s="5"/>
    </row>
    <row r="337" spans="1:8" ht="15.75" customHeight="1">
      <c r="A337" s="3">
        <v>43763</v>
      </c>
      <c r="B337" s="422">
        <v>19008</v>
      </c>
      <c r="C337" s="422" t="s">
        <v>23</v>
      </c>
      <c r="D337" t="s">
        <v>29</v>
      </c>
      <c r="E337" s="48"/>
      <c r="F337" s="2">
        <v>5</v>
      </c>
      <c r="G337" s="2">
        <f t="shared" si="5"/>
        <v>110</v>
      </c>
      <c r="H337" s="5"/>
    </row>
    <row r="338" spans="1:8" ht="15.75" customHeight="1">
      <c r="A338" s="3">
        <v>43763</v>
      </c>
      <c r="B338" s="422">
        <v>19008</v>
      </c>
      <c r="C338" s="422" t="s">
        <v>23</v>
      </c>
      <c r="D338" t="s">
        <v>16</v>
      </c>
      <c r="E338" s="48"/>
      <c r="F338" s="2">
        <v>10</v>
      </c>
      <c r="G338" s="2">
        <f t="shared" si="5"/>
        <v>100</v>
      </c>
      <c r="H338" s="5"/>
    </row>
    <row r="339" spans="1:8" ht="15.75" customHeight="1">
      <c r="A339" s="3">
        <v>43763</v>
      </c>
      <c r="B339" s="422">
        <v>19008</v>
      </c>
      <c r="C339" s="422" t="s">
        <v>23</v>
      </c>
      <c r="D339" t="s">
        <v>232</v>
      </c>
      <c r="E339" s="48"/>
      <c r="F339" s="2">
        <v>100</v>
      </c>
      <c r="G339" s="2">
        <f>+G338+E339-F339</f>
        <v>0</v>
      </c>
      <c r="H339" s="5"/>
    </row>
    <row r="340" spans="1:8" ht="15.75" customHeight="1">
      <c r="A340" s="31">
        <v>43738</v>
      </c>
      <c r="B340" s="421" t="s">
        <v>10</v>
      </c>
      <c r="C340" s="421" t="s">
        <v>24</v>
      </c>
      <c r="D340" t="s">
        <v>12</v>
      </c>
      <c r="E340" s="48">
        <v>53.1</v>
      </c>
      <c r="G340" s="2">
        <f t="shared" si="5"/>
        <v>53.1</v>
      </c>
      <c r="H340" s="5"/>
    </row>
    <row r="341" spans="1:8" ht="15.75" customHeight="1">
      <c r="B341" s="422"/>
      <c r="C341" s="422"/>
      <c r="D341" t="s">
        <v>13</v>
      </c>
      <c r="E341" s="48">
        <v>4.7</v>
      </c>
      <c r="G341" s="2">
        <f t="shared" si="5"/>
        <v>57.800000000000004</v>
      </c>
      <c r="H341" s="5"/>
    </row>
    <row r="342" spans="1:8" ht="15.75" customHeight="1">
      <c r="B342" s="422"/>
      <c r="C342" s="422"/>
      <c r="D342" t="s">
        <v>14</v>
      </c>
      <c r="E342" s="48">
        <v>60</v>
      </c>
      <c r="G342" s="2">
        <f t="shared" si="5"/>
        <v>117.80000000000001</v>
      </c>
      <c r="H342" s="5"/>
    </row>
    <row r="343" spans="1:8" ht="15.75" customHeight="1">
      <c r="B343" s="422"/>
      <c r="C343" s="422"/>
      <c r="D343" t="s">
        <v>15</v>
      </c>
      <c r="E343" s="48">
        <v>5</v>
      </c>
      <c r="G343" s="2">
        <f t="shared" si="5"/>
        <v>122.80000000000001</v>
      </c>
      <c r="H343" s="5"/>
    </row>
    <row r="344" spans="1:8" ht="15.75" customHeight="1">
      <c r="B344" s="422"/>
      <c r="C344" s="422"/>
      <c r="D344" t="s">
        <v>232</v>
      </c>
      <c r="E344" s="48">
        <v>150</v>
      </c>
      <c r="G344" s="2">
        <f t="shared" si="5"/>
        <v>272.8</v>
      </c>
      <c r="H344" s="5"/>
    </row>
    <row r="345" spans="1:8" ht="15.75" customHeight="1">
      <c r="A345" s="3">
        <v>43761</v>
      </c>
      <c r="B345" s="422">
        <v>18978</v>
      </c>
      <c r="C345" s="422" t="s">
        <v>24</v>
      </c>
      <c r="D345" t="s">
        <v>12</v>
      </c>
      <c r="E345" s="48"/>
      <c r="F345" s="2">
        <v>53.1</v>
      </c>
      <c r="G345" s="2">
        <f t="shared" si="5"/>
        <v>219.70000000000002</v>
      </c>
      <c r="H345" s="5"/>
    </row>
    <row r="346" spans="1:8" ht="15.75" customHeight="1">
      <c r="A346" s="3">
        <v>43761</v>
      </c>
      <c r="B346" s="422">
        <v>18978</v>
      </c>
      <c r="C346" s="422" t="s">
        <v>24</v>
      </c>
      <c r="D346" t="s">
        <v>13</v>
      </c>
      <c r="E346" s="48"/>
      <c r="F346" s="2">
        <v>4.7</v>
      </c>
      <c r="G346" s="2">
        <f t="shared" si="5"/>
        <v>215.00000000000003</v>
      </c>
      <c r="H346" s="5"/>
    </row>
    <row r="347" spans="1:8" ht="15.75" customHeight="1">
      <c r="A347" s="3">
        <v>43763</v>
      </c>
      <c r="B347" s="422">
        <v>19008</v>
      </c>
      <c r="C347" s="422" t="s">
        <v>24</v>
      </c>
      <c r="D347" t="s">
        <v>14</v>
      </c>
      <c r="E347" s="48"/>
      <c r="F347" s="2">
        <v>60</v>
      </c>
      <c r="G347" s="2">
        <f t="shared" ref="G347:G416" si="6">+G346+E347-F347</f>
        <v>155.00000000000003</v>
      </c>
      <c r="H347" s="5"/>
    </row>
    <row r="348" spans="1:8" ht="15.75" customHeight="1">
      <c r="A348" s="3">
        <v>43763</v>
      </c>
      <c r="B348" s="422">
        <v>19008</v>
      </c>
      <c r="C348" s="422" t="s">
        <v>24</v>
      </c>
      <c r="D348" t="s">
        <v>29</v>
      </c>
      <c r="E348" s="48"/>
      <c r="F348" s="2">
        <v>5</v>
      </c>
      <c r="G348" s="2">
        <f t="shared" si="6"/>
        <v>150.00000000000003</v>
      </c>
      <c r="H348" s="5"/>
    </row>
    <row r="349" spans="1:8" ht="15.75" customHeight="1">
      <c r="A349" s="3">
        <v>43763</v>
      </c>
      <c r="B349" s="422">
        <v>19008</v>
      </c>
      <c r="C349" s="422" t="s">
        <v>24</v>
      </c>
      <c r="D349" t="s">
        <v>232</v>
      </c>
      <c r="E349" s="48"/>
      <c r="F349" s="2">
        <v>100</v>
      </c>
      <c r="G349" s="2">
        <f t="shared" si="6"/>
        <v>50.000000000000028</v>
      </c>
      <c r="H349" s="5"/>
    </row>
    <row r="350" spans="1:8" ht="15.75" customHeight="1">
      <c r="A350" s="3">
        <v>43767</v>
      </c>
      <c r="B350" s="422">
        <v>19115</v>
      </c>
      <c r="C350" s="422" t="s">
        <v>24</v>
      </c>
      <c r="D350" t="s">
        <v>232</v>
      </c>
      <c r="E350" s="48"/>
      <c r="F350" s="2">
        <v>50</v>
      </c>
      <c r="G350" s="2">
        <f t="shared" si="6"/>
        <v>0</v>
      </c>
      <c r="H350" s="5"/>
    </row>
    <row r="351" spans="1:8" ht="15.75" customHeight="1">
      <c r="A351" s="31">
        <v>43769</v>
      </c>
      <c r="B351" s="421" t="s">
        <v>10</v>
      </c>
      <c r="C351" s="421" t="s">
        <v>25</v>
      </c>
      <c r="D351" t="s">
        <v>12</v>
      </c>
      <c r="E351" s="48">
        <v>53.4</v>
      </c>
      <c r="G351" s="2">
        <f t="shared" si="6"/>
        <v>53.4</v>
      </c>
      <c r="H351" s="5"/>
    </row>
    <row r="352" spans="1:8" ht="15.75" customHeight="1">
      <c r="B352" s="422"/>
      <c r="C352" s="422"/>
      <c r="D352" t="s">
        <v>13</v>
      </c>
      <c r="E352" s="48">
        <v>4.5</v>
      </c>
      <c r="G352" s="2">
        <f t="shared" si="6"/>
        <v>57.9</v>
      </c>
      <c r="H352" s="5"/>
    </row>
    <row r="353" spans="1:8" ht="15.75" customHeight="1">
      <c r="B353" s="422"/>
      <c r="C353" s="422"/>
      <c r="D353" t="s">
        <v>14</v>
      </c>
      <c r="E353" s="48">
        <v>60</v>
      </c>
      <c r="G353" s="2">
        <f t="shared" si="6"/>
        <v>117.9</v>
      </c>
      <c r="H353" s="5"/>
    </row>
    <row r="354" spans="1:8" ht="15.75" customHeight="1">
      <c r="B354" s="422"/>
      <c r="C354" s="422"/>
      <c r="D354" t="s">
        <v>15</v>
      </c>
      <c r="E354" s="48">
        <v>5</v>
      </c>
      <c r="G354" s="2">
        <f t="shared" si="6"/>
        <v>122.9</v>
      </c>
      <c r="H354" s="5"/>
    </row>
    <row r="355" spans="1:8" ht="15.75" customHeight="1">
      <c r="B355" s="422"/>
      <c r="C355" s="422"/>
      <c r="D355" t="s">
        <v>232</v>
      </c>
      <c r="E355" s="48">
        <v>150</v>
      </c>
      <c r="G355" s="2">
        <f t="shared" si="6"/>
        <v>272.89999999999998</v>
      </c>
      <c r="H355" s="5"/>
    </row>
    <row r="356" spans="1:8" ht="15.75" customHeight="1">
      <c r="A356" s="3">
        <v>43798</v>
      </c>
      <c r="B356" s="422">
        <v>19255</v>
      </c>
      <c r="C356" s="422" t="s">
        <v>25</v>
      </c>
      <c r="D356" t="s">
        <v>12</v>
      </c>
      <c r="E356" s="48"/>
      <c r="F356" s="2">
        <v>53.4</v>
      </c>
      <c r="G356" s="2">
        <f t="shared" si="6"/>
        <v>219.49999999999997</v>
      </c>
      <c r="H356" s="5"/>
    </row>
    <row r="357" spans="1:8" ht="15.75" customHeight="1">
      <c r="A357" s="3">
        <v>43798</v>
      </c>
      <c r="B357" s="422">
        <v>19255</v>
      </c>
      <c r="C357" s="422" t="s">
        <v>25</v>
      </c>
      <c r="D357" t="s">
        <v>13</v>
      </c>
      <c r="E357" s="48"/>
      <c r="F357" s="2">
        <v>4.5</v>
      </c>
      <c r="G357" s="2">
        <f t="shared" si="6"/>
        <v>214.99999999999997</v>
      </c>
      <c r="H357" s="5"/>
    </row>
    <row r="358" spans="1:8" ht="15.75" customHeight="1">
      <c r="A358" s="3">
        <v>43851</v>
      </c>
      <c r="B358" s="422">
        <v>19531</v>
      </c>
      <c r="C358" s="422" t="s">
        <v>25</v>
      </c>
      <c r="D358" t="s">
        <v>14</v>
      </c>
      <c r="E358" s="48"/>
      <c r="F358" s="2">
        <v>60</v>
      </c>
      <c r="G358" s="2">
        <f t="shared" si="6"/>
        <v>154.99999999999997</v>
      </c>
      <c r="H358" s="5"/>
    </row>
    <row r="359" spans="1:8" ht="15.75" customHeight="1">
      <c r="A359" s="3">
        <v>43851</v>
      </c>
      <c r="B359" s="422">
        <v>19531</v>
      </c>
      <c r="C359" s="422" t="s">
        <v>25</v>
      </c>
      <c r="D359" t="s">
        <v>15</v>
      </c>
      <c r="E359" s="48"/>
      <c r="F359" s="2">
        <v>5</v>
      </c>
      <c r="G359" s="2">
        <f t="shared" si="6"/>
        <v>149.99999999999997</v>
      </c>
      <c r="H359" s="5"/>
    </row>
    <row r="360" spans="1:8" ht="15.75" customHeight="1">
      <c r="A360" s="3">
        <v>43855</v>
      </c>
      <c r="B360" s="422">
        <v>19676</v>
      </c>
      <c r="C360" s="422" t="s">
        <v>25</v>
      </c>
      <c r="D360" t="s">
        <v>232</v>
      </c>
      <c r="E360" s="48"/>
      <c r="F360" s="2">
        <v>150</v>
      </c>
      <c r="G360" s="2">
        <f t="shared" si="6"/>
        <v>0</v>
      </c>
      <c r="H360" s="5"/>
    </row>
    <row r="361" spans="1:8" ht="15.75" customHeight="1">
      <c r="A361" s="31">
        <v>43799</v>
      </c>
      <c r="B361" s="421" t="s">
        <v>10</v>
      </c>
      <c r="C361" s="421" t="s">
        <v>26</v>
      </c>
      <c r="D361" t="s">
        <v>12</v>
      </c>
      <c r="E361" s="48">
        <v>59.9</v>
      </c>
      <c r="G361" s="2">
        <f t="shared" si="6"/>
        <v>59.9</v>
      </c>
      <c r="H361" s="5"/>
    </row>
    <row r="362" spans="1:8" ht="15.75" customHeight="1">
      <c r="B362" s="422"/>
      <c r="C362" s="422"/>
      <c r="D362" t="s">
        <v>13</v>
      </c>
      <c r="E362" s="48">
        <v>4.7</v>
      </c>
      <c r="G362" s="2">
        <f t="shared" si="6"/>
        <v>64.599999999999994</v>
      </c>
      <c r="H362" s="5"/>
    </row>
    <row r="363" spans="1:8" ht="15.75" customHeight="1">
      <c r="B363" s="422"/>
      <c r="C363" s="422"/>
      <c r="D363" t="s">
        <v>14</v>
      </c>
      <c r="E363" s="48">
        <v>60</v>
      </c>
      <c r="G363" s="2">
        <f t="shared" si="6"/>
        <v>124.6</v>
      </c>
      <c r="H363" s="5"/>
    </row>
    <row r="364" spans="1:8" ht="15.75" customHeight="1">
      <c r="B364" s="422"/>
      <c r="C364" s="422"/>
      <c r="D364" t="s">
        <v>15</v>
      </c>
      <c r="E364" s="48">
        <v>5</v>
      </c>
      <c r="G364" s="2">
        <f t="shared" si="6"/>
        <v>129.6</v>
      </c>
      <c r="H364" s="5"/>
    </row>
    <row r="365" spans="1:8" ht="15.75" customHeight="1">
      <c r="B365" s="422"/>
      <c r="C365" s="422"/>
      <c r="D365" t="s">
        <v>232</v>
      </c>
      <c r="E365" s="48">
        <v>150</v>
      </c>
      <c r="G365" s="2">
        <f t="shared" si="6"/>
        <v>279.60000000000002</v>
      </c>
      <c r="H365" s="5"/>
    </row>
    <row r="366" spans="1:8" ht="15.75" customHeight="1">
      <c r="A366" s="3">
        <v>43825</v>
      </c>
      <c r="B366" s="422">
        <v>19361</v>
      </c>
      <c r="C366" s="422" t="s">
        <v>26</v>
      </c>
      <c r="D366" t="s">
        <v>12</v>
      </c>
      <c r="E366" s="48"/>
      <c r="F366" s="2">
        <v>59.9</v>
      </c>
      <c r="G366" s="2">
        <f t="shared" si="6"/>
        <v>219.70000000000002</v>
      </c>
      <c r="H366" s="5"/>
    </row>
    <row r="367" spans="1:8" ht="15.75" customHeight="1">
      <c r="A367" s="3">
        <v>43825</v>
      </c>
      <c r="B367" s="422">
        <v>19361</v>
      </c>
      <c r="C367" s="422" t="s">
        <v>26</v>
      </c>
      <c r="D367" t="s">
        <v>13</v>
      </c>
      <c r="E367" s="48"/>
      <c r="F367" s="2">
        <v>4.7</v>
      </c>
      <c r="G367" s="2">
        <f t="shared" si="6"/>
        <v>215.00000000000003</v>
      </c>
      <c r="H367" s="5"/>
    </row>
    <row r="368" spans="1:8" ht="15.75" customHeight="1">
      <c r="A368" s="3">
        <v>43851</v>
      </c>
      <c r="B368" s="422">
        <v>19531</v>
      </c>
      <c r="C368" s="422" t="s">
        <v>26</v>
      </c>
      <c r="D368" t="s">
        <v>14</v>
      </c>
      <c r="E368" s="48"/>
      <c r="F368" s="2">
        <v>60</v>
      </c>
      <c r="G368" s="2">
        <f t="shared" si="6"/>
        <v>155.00000000000003</v>
      </c>
      <c r="H368" s="5"/>
    </row>
    <row r="369" spans="1:8" ht="15.75" customHeight="1">
      <c r="A369" s="3">
        <v>43851</v>
      </c>
      <c r="B369" s="422">
        <v>19531</v>
      </c>
      <c r="C369" s="422" t="s">
        <v>26</v>
      </c>
      <c r="D369" t="s">
        <v>15</v>
      </c>
      <c r="E369" s="48"/>
      <c r="F369" s="2">
        <v>5</v>
      </c>
      <c r="G369" s="2">
        <f t="shared" si="6"/>
        <v>150.00000000000003</v>
      </c>
      <c r="H369" s="5"/>
    </row>
    <row r="370" spans="1:8" ht="15.75" customHeight="1">
      <c r="A370" s="3">
        <v>43855</v>
      </c>
      <c r="B370" s="422">
        <v>19676</v>
      </c>
      <c r="C370" s="422" t="s">
        <v>26</v>
      </c>
      <c r="D370" t="s">
        <v>232</v>
      </c>
      <c r="E370" s="48"/>
      <c r="F370" s="2">
        <v>150</v>
      </c>
      <c r="G370" s="2">
        <f t="shared" si="6"/>
        <v>0</v>
      </c>
      <c r="H370" s="5"/>
    </row>
    <row r="371" spans="1:8" ht="15.75" customHeight="1">
      <c r="A371" s="31">
        <v>43830</v>
      </c>
      <c r="B371" s="421" t="s">
        <v>10</v>
      </c>
      <c r="C371" s="421" t="s">
        <v>27</v>
      </c>
      <c r="D371" t="s">
        <v>12</v>
      </c>
      <c r="E371" s="48">
        <v>62.6</v>
      </c>
      <c r="G371" s="2">
        <f t="shared" si="6"/>
        <v>62.6</v>
      </c>
      <c r="H371" s="5"/>
    </row>
    <row r="372" spans="1:8" ht="15.75" customHeight="1">
      <c r="B372" s="422"/>
      <c r="C372" s="422"/>
      <c r="D372" t="s">
        <v>13</v>
      </c>
      <c r="E372" s="48">
        <v>4.7</v>
      </c>
      <c r="G372" s="2">
        <f t="shared" si="6"/>
        <v>67.3</v>
      </c>
      <c r="H372" s="5"/>
    </row>
    <row r="373" spans="1:8" ht="15.75" customHeight="1">
      <c r="B373" s="422"/>
      <c r="C373" s="422"/>
      <c r="D373" t="s">
        <v>14</v>
      </c>
      <c r="E373" s="48">
        <v>60</v>
      </c>
      <c r="G373" s="2">
        <f t="shared" si="6"/>
        <v>127.3</v>
      </c>
      <c r="H373" s="5"/>
    </row>
    <row r="374" spans="1:8" ht="15.75" customHeight="1">
      <c r="B374" s="422"/>
      <c r="C374" s="422"/>
      <c r="D374" t="s">
        <v>15</v>
      </c>
      <c r="E374" s="48">
        <v>5</v>
      </c>
      <c r="G374" s="2">
        <f t="shared" si="6"/>
        <v>132.30000000000001</v>
      </c>
      <c r="H374" s="5"/>
    </row>
    <row r="375" spans="1:8" ht="15.75" customHeight="1">
      <c r="B375" s="422"/>
      <c r="C375" s="422"/>
      <c r="D375" t="s">
        <v>232</v>
      </c>
      <c r="E375" s="48">
        <v>150</v>
      </c>
      <c r="G375" s="2">
        <f t="shared" si="6"/>
        <v>282.3</v>
      </c>
      <c r="H375" s="5"/>
    </row>
    <row r="376" spans="1:8" ht="15.75" customHeight="1">
      <c r="A376" s="3">
        <v>43851</v>
      </c>
      <c r="B376" s="422">
        <v>19531</v>
      </c>
      <c r="C376" s="422" t="s">
        <v>27</v>
      </c>
      <c r="D376" t="s">
        <v>14</v>
      </c>
      <c r="E376" s="48"/>
      <c r="F376" s="2">
        <v>60</v>
      </c>
      <c r="G376" s="2">
        <f t="shared" si="6"/>
        <v>222.3</v>
      </c>
      <c r="H376" s="5"/>
    </row>
    <row r="377" spans="1:8" ht="15.75" customHeight="1">
      <c r="A377" s="3">
        <v>43851</v>
      </c>
      <c r="B377" s="422">
        <v>19531</v>
      </c>
      <c r="C377" s="422" t="s">
        <v>27</v>
      </c>
      <c r="D377" t="s">
        <v>15</v>
      </c>
      <c r="E377" s="48"/>
      <c r="F377" s="2">
        <v>5</v>
      </c>
      <c r="G377" s="2">
        <f t="shared" si="6"/>
        <v>217.3</v>
      </c>
      <c r="H377" s="5"/>
    </row>
    <row r="378" spans="1:8" ht="15.75" customHeight="1">
      <c r="A378" s="3">
        <v>43855</v>
      </c>
      <c r="B378" s="422">
        <v>19676</v>
      </c>
      <c r="C378" s="422" t="s">
        <v>27</v>
      </c>
      <c r="D378" t="s">
        <v>232</v>
      </c>
      <c r="E378" s="48"/>
      <c r="F378" s="2">
        <v>150</v>
      </c>
      <c r="G378" s="2">
        <f t="shared" si="6"/>
        <v>67.300000000000011</v>
      </c>
      <c r="H378" s="5"/>
    </row>
    <row r="379" spans="1:8" ht="15.75" customHeight="1">
      <c r="A379" s="3">
        <v>43855</v>
      </c>
      <c r="B379" s="422">
        <v>19676</v>
      </c>
      <c r="C379" s="422" t="s">
        <v>27</v>
      </c>
      <c r="D379" t="s">
        <v>12</v>
      </c>
      <c r="E379" s="48"/>
      <c r="F379" s="2">
        <v>62.6</v>
      </c>
      <c r="G379" s="2">
        <f t="shared" si="6"/>
        <v>4.7000000000000099</v>
      </c>
      <c r="H379" s="5"/>
    </row>
    <row r="380" spans="1:8" ht="15" customHeight="1">
      <c r="A380" s="3">
        <v>43855</v>
      </c>
      <c r="B380" s="422">
        <v>19676</v>
      </c>
      <c r="C380" s="422" t="s">
        <v>27</v>
      </c>
      <c r="D380" t="s">
        <v>13</v>
      </c>
      <c r="E380" s="48"/>
      <c r="F380" s="2">
        <v>4.7</v>
      </c>
      <c r="G380" s="2">
        <f t="shared" si="6"/>
        <v>9.7699626167013776E-15</v>
      </c>
      <c r="H380" s="5"/>
    </row>
    <row r="381" spans="1:8" ht="15" customHeight="1">
      <c r="A381" s="31">
        <v>43861</v>
      </c>
      <c r="B381" s="421" t="s">
        <v>10</v>
      </c>
      <c r="C381" s="421" t="s">
        <v>11</v>
      </c>
      <c r="D381" t="s">
        <v>12</v>
      </c>
      <c r="E381" s="48">
        <v>66.2</v>
      </c>
      <c r="G381" s="2">
        <f t="shared" si="6"/>
        <v>66.200000000000017</v>
      </c>
      <c r="H381" s="5"/>
    </row>
    <row r="382" spans="1:8" ht="15" customHeight="1">
      <c r="B382" s="422"/>
      <c r="C382" s="422"/>
      <c r="D382" t="s">
        <v>13</v>
      </c>
      <c r="E382" s="48">
        <v>4.5</v>
      </c>
      <c r="G382" s="2">
        <f t="shared" si="6"/>
        <v>70.700000000000017</v>
      </c>
      <c r="H382" s="5"/>
    </row>
    <row r="383" spans="1:8" ht="15" customHeight="1">
      <c r="B383" s="422"/>
      <c r="C383" s="422"/>
      <c r="D383" t="s">
        <v>14</v>
      </c>
      <c r="E383" s="48">
        <v>60</v>
      </c>
      <c r="G383" s="2">
        <f t="shared" si="6"/>
        <v>130.70000000000002</v>
      </c>
      <c r="H383" s="5"/>
    </row>
    <row r="384" spans="1:8" ht="15" customHeight="1">
      <c r="B384" s="422"/>
      <c r="C384" s="422"/>
      <c r="D384" t="s">
        <v>15</v>
      </c>
      <c r="E384" s="48">
        <v>5</v>
      </c>
      <c r="G384" s="2">
        <f t="shared" si="6"/>
        <v>135.70000000000002</v>
      </c>
      <c r="H384" s="5"/>
    </row>
    <row r="385" spans="1:8" ht="15" customHeight="1">
      <c r="B385" s="422"/>
      <c r="C385" s="422"/>
      <c r="D385" t="s">
        <v>232</v>
      </c>
      <c r="E385" s="48">
        <v>150</v>
      </c>
      <c r="G385" s="2">
        <f t="shared" si="6"/>
        <v>285.70000000000005</v>
      </c>
      <c r="H385" s="5"/>
    </row>
    <row r="386" spans="1:8" ht="15" customHeight="1">
      <c r="A386" s="3">
        <v>43948</v>
      </c>
      <c r="B386" s="422">
        <v>19905</v>
      </c>
      <c r="C386" s="422" t="s">
        <v>11</v>
      </c>
      <c r="D386" t="s">
        <v>14</v>
      </c>
      <c r="E386" s="48"/>
      <c r="F386" s="2">
        <v>60</v>
      </c>
      <c r="G386" s="2">
        <f t="shared" si="6"/>
        <v>225.70000000000005</v>
      </c>
      <c r="H386" s="5"/>
    </row>
    <row r="387" spans="1:8" ht="15" customHeight="1">
      <c r="A387" s="3">
        <v>43948</v>
      </c>
      <c r="B387" s="422">
        <v>19905</v>
      </c>
      <c r="C387" s="422" t="s">
        <v>11</v>
      </c>
      <c r="D387" t="s">
        <v>15</v>
      </c>
      <c r="E387" s="48"/>
      <c r="F387" s="2">
        <v>5</v>
      </c>
      <c r="G387" s="2">
        <f t="shared" si="6"/>
        <v>220.70000000000005</v>
      </c>
      <c r="H387" s="5"/>
    </row>
    <row r="388" spans="1:8" ht="15" customHeight="1">
      <c r="A388" s="3">
        <v>43950</v>
      </c>
      <c r="B388" s="422">
        <v>19922</v>
      </c>
      <c r="C388" s="422" t="s">
        <v>11</v>
      </c>
      <c r="D388" t="s">
        <v>12</v>
      </c>
      <c r="E388" s="48"/>
      <c r="F388" s="2">
        <v>66.2</v>
      </c>
      <c r="G388" s="2">
        <f t="shared" si="6"/>
        <v>154.50000000000006</v>
      </c>
      <c r="H388" s="5"/>
    </row>
    <row r="389" spans="1:8" ht="15" customHeight="1">
      <c r="A389" s="3">
        <v>43950</v>
      </c>
      <c r="B389" s="422">
        <v>19922</v>
      </c>
      <c r="C389" s="422" t="s">
        <v>11</v>
      </c>
      <c r="D389" t="s">
        <v>13</v>
      </c>
      <c r="E389" s="48"/>
      <c r="F389" s="2">
        <v>4.5</v>
      </c>
      <c r="G389" s="2">
        <f t="shared" si="6"/>
        <v>150.00000000000006</v>
      </c>
      <c r="H389" s="5"/>
    </row>
    <row r="390" spans="1:8" ht="15" customHeight="1">
      <c r="A390" s="3">
        <v>43950</v>
      </c>
      <c r="B390" s="422">
        <v>19922</v>
      </c>
      <c r="C390" s="422" t="s">
        <v>11</v>
      </c>
      <c r="D390" t="s">
        <v>232</v>
      </c>
      <c r="E390" s="48"/>
      <c r="F390" s="2">
        <v>150</v>
      </c>
      <c r="G390" s="2">
        <f t="shared" si="6"/>
        <v>0</v>
      </c>
      <c r="H390" s="5"/>
    </row>
    <row r="391" spans="1:8" ht="15" customHeight="1">
      <c r="A391" s="31">
        <v>43890</v>
      </c>
      <c r="B391" s="421" t="s">
        <v>10</v>
      </c>
      <c r="C391" s="421" t="s">
        <v>17</v>
      </c>
      <c r="D391" t="s">
        <v>12</v>
      </c>
      <c r="E391" s="48">
        <v>68.7</v>
      </c>
      <c r="G391" s="2">
        <f t="shared" si="6"/>
        <v>68.7</v>
      </c>
      <c r="H391" s="5"/>
    </row>
    <row r="392" spans="1:8" ht="15" customHeight="1">
      <c r="B392" s="422"/>
      <c r="C392" s="422"/>
      <c r="D392" t="s">
        <v>13</v>
      </c>
      <c r="E392" s="48">
        <v>4.8</v>
      </c>
      <c r="G392" s="2">
        <f t="shared" si="6"/>
        <v>73.5</v>
      </c>
      <c r="H392" s="5"/>
    </row>
    <row r="393" spans="1:8" ht="15" customHeight="1">
      <c r="B393" s="422"/>
      <c r="C393" s="422"/>
      <c r="D393" t="s">
        <v>14</v>
      </c>
      <c r="E393" s="48">
        <v>58</v>
      </c>
      <c r="G393" s="2">
        <f t="shared" si="6"/>
        <v>131.5</v>
      </c>
      <c r="H393" s="5"/>
    </row>
    <row r="394" spans="1:8" ht="15" customHeight="1">
      <c r="B394" s="422"/>
      <c r="C394" s="422"/>
      <c r="D394" t="s">
        <v>29</v>
      </c>
      <c r="E394" s="48">
        <v>5</v>
      </c>
      <c r="G394" s="2">
        <f t="shared" si="6"/>
        <v>136.5</v>
      </c>
      <c r="H394" s="5"/>
    </row>
    <row r="395" spans="1:8" ht="15" customHeight="1">
      <c r="B395" s="422"/>
      <c r="C395" s="422"/>
      <c r="D395" t="s">
        <v>232</v>
      </c>
      <c r="E395" s="48">
        <v>150</v>
      </c>
      <c r="G395" s="2">
        <f t="shared" si="6"/>
        <v>286.5</v>
      </c>
      <c r="H395" s="5"/>
    </row>
    <row r="396" spans="1:8" ht="15" customHeight="1">
      <c r="A396" s="3">
        <v>43948</v>
      </c>
      <c r="B396" s="422">
        <v>19905</v>
      </c>
      <c r="C396" s="422" t="s">
        <v>17</v>
      </c>
      <c r="D396" t="s">
        <v>14</v>
      </c>
      <c r="E396" s="48"/>
      <c r="F396" s="2">
        <v>58</v>
      </c>
      <c r="G396" s="2">
        <f t="shared" si="6"/>
        <v>228.5</v>
      </c>
      <c r="H396" s="5"/>
    </row>
    <row r="397" spans="1:8" ht="15" customHeight="1">
      <c r="A397" s="3">
        <v>43948</v>
      </c>
      <c r="B397" s="422">
        <v>19905</v>
      </c>
      <c r="C397" s="422" t="s">
        <v>17</v>
      </c>
      <c r="D397" t="s">
        <v>15</v>
      </c>
      <c r="E397" s="48"/>
      <c r="F397" s="2">
        <v>5</v>
      </c>
      <c r="G397" s="2">
        <f t="shared" si="6"/>
        <v>223.5</v>
      </c>
      <c r="H397" s="5"/>
    </row>
    <row r="398" spans="1:8" ht="15" customHeight="1">
      <c r="A398" s="3">
        <v>44158</v>
      </c>
      <c r="B398" s="422">
        <v>20887</v>
      </c>
      <c r="C398" s="422" t="s">
        <v>17</v>
      </c>
      <c r="D398" t="s">
        <v>12</v>
      </c>
      <c r="E398" s="48"/>
      <c r="F398" s="2">
        <v>68.7</v>
      </c>
      <c r="G398" s="2">
        <f t="shared" si="6"/>
        <v>154.80000000000001</v>
      </c>
      <c r="H398" s="5"/>
    </row>
    <row r="399" spans="1:8" ht="15" customHeight="1">
      <c r="A399" s="3">
        <v>44158</v>
      </c>
      <c r="B399" s="422">
        <v>20887</v>
      </c>
      <c r="C399" s="422" t="s">
        <v>17</v>
      </c>
      <c r="D399" t="s">
        <v>13</v>
      </c>
      <c r="E399" s="48"/>
      <c r="F399" s="2">
        <v>4.8</v>
      </c>
      <c r="G399" s="2">
        <f t="shared" si="6"/>
        <v>150</v>
      </c>
      <c r="H399" s="5"/>
    </row>
    <row r="400" spans="1:8" ht="15" customHeight="1">
      <c r="A400" s="3">
        <v>44316</v>
      </c>
      <c r="B400" s="434" t="s">
        <v>69</v>
      </c>
      <c r="C400" s="422" t="s">
        <v>17</v>
      </c>
      <c r="D400" t="s">
        <v>232</v>
      </c>
      <c r="E400" s="48"/>
      <c r="F400" s="21">
        <v>20</v>
      </c>
      <c r="G400" s="2">
        <f t="shared" si="6"/>
        <v>130</v>
      </c>
      <c r="H400" s="5"/>
    </row>
    <row r="401" spans="1:8" ht="15" customHeight="1">
      <c r="A401" s="3">
        <v>44347</v>
      </c>
      <c r="B401" s="434" t="s">
        <v>69</v>
      </c>
      <c r="C401" s="422" t="s">
        <v>17</v>
      </c>
      <c r="D401" t="s">
        <v>232</v>
      </c>
      <c r="E401" s="48"/>
      <c r="F401" s="21">
        <v>130</v>
      </c>
      <c r="G401" s="2">
        <f t="shared" si="6"/>
        <v>0</v>
      </c>
      <c r="H401" s="5"/>
    </row>
    <row r="402" spans="1:8" ht="15" customHeight="1">
      <c r="A402" s="31">
        <v>43921</v>
      </c>
      <c r="B402" s="421" t="s">
        <v>10</v>
      </c>
      <c r="C402" s="421" t="s">
        <v>18</v>
      </c>
      <c r="D402" t="s">
        <v>12</v>
      </c>
      <c r="E402" s="48">
        <v>71.8</v>
      </c>
      <c r="G402" s="2">
        <f t="shared" si="6"/>
        <v>71.8</v>
      </c>
      <c r="H402" s="5"/>
    </row>
    <row r="403" spans="1:8" ht="15" customHeight="1">
      <c r="B403" s="422"/>
      <c r="C403" s="422"/>
      <c r="D403" t="s">
        <v>13</v>
      </c>
      <c r="E403" s="48">
        <v>4.9000000000000004</v>
      </c>
      <c r="G403" s="2">
        <f t="shared" si="6"/>
        <v>76.7</v>
      </c>
      <c r="H403" s="5"/>
    </row>
    <row r="404" spans="1:8" ht="15" customHeight="1">
      <c r="B404" s="422"/>
      <c r="C404" s="422"/>
      <c r="D404" t="s">
        <v>14</v>
      </c>
      <c r="E404" s="48">
        <v>60</v>
      </c>
      <c r="G404" s="2">
        <f t="shared" si="6"/>
        <v>136.69999999999999</v>
      </c>
      <c r="H404" s="5"/>
    </row>
    <row r="405" spans="1:8" ht="15" customHeight="1">
      <c r="B405" s="422"/>
      <c r="C405" s="422"/>
      <c r="D405" t="s">
        <v>29</v>
      </c>
      <c r="E405" s="48">
        <v>5</v>
      </c>
      <c r="G405" s="2">
        <f t="shared" si="6"/>
        <v>141.69999999999999</v>
      </c>
      <c r="H405" s="5"/>
    </row>
    <row r="406" spans="1:8" ht="15" customHeight="1">
      <c r="B406" s="422"/>
      <c r="C406" s="422"/>
      <c r="D406" t="s">
        <v>232</v>
      </c>
      <c r="E406" s="48">
        <v>150</v>
      </c>
      <c r="G406" s="2">
        <f t="shared" si="6"/>
        <v>291.7</v>
      </c>
      <c r="H406" s="5"/>
    </row>
    <row r="407" spans="1:8" ht="15" customHeight="1">
      <c r="A407" s="3">
        <v>43948</v>
      </c>
      <c r="B407" s="422">
        <v>19905</v>
      </c>
      <c r="C407" s="422" t="s">
        <v>18</v>
      </c>
      <c r="D407" t="s">
        <v>14</v>
      </c>
      <c r="E407" s="48"/>
      <c r="F407" s="2">
        <v>60</v>
      </c>
      <c r="G407" s="2">
        <f t="shared" si="6"/>
        <v>231.7</v>
      </c>
      <c r="H407" s="5"/>
    </row>
    <row r="408" spans="1:8" ht="15" customHeight="1">
      <c r="A408" s="3">
        <v>43948</v>
      </c>
      <c r="B408" s="422">
        <v>19905</v>
      </c>
      <c r="C408" s="422" t="s">
        <v>18</v>
      </c>
      <c r="D408" t="s">
        <v>15</v>
      </c>
      <c r="E408" s="48"/>
      <c r="F408" s="2">
        <v>5</v>
      </c>
      <c r="G408" s="2">
        <f t="shared" si="6"/>
        <v>226.7</v>
      </c>
      <c r="H408" s="5"/>
    </row>
    <row r="409" spans="1:8" ht="15" customHeight="1">
      <c r="A409" s="3">
        <v>44158</v>
      </c>
      <c r="B409" s="422">
        <v>20887</v>
      </c>
      <c r="C409" s="422" t="s">
        <v>18</v>
      </c>
      <c r="D409" t="s">
        <v>12</v>
      </c>
      <c r="E409" s="48"/>
      <c r="F409" s="2">
        <v>71.8</v>
      </c>
      <c r="G409" s="2">
        <f t="shared" si="6"/>
        <v>154.89999999999998</v>
      </c>
      <c r="H409" s="5"/>
    </row>
    <row r="410" spans="1:8" ht="15" customHeight="1">
      <c r="A410" s="3">
        <v>44158</v>
      </c>
      <c r="B410" s="422">
        <v>20887</v>
      </c>
      <c r="C410" s="422" t="s">
        <v>18</v>
      </c>
      <c r="D410" t="s">
        <v>13</v>
      </c>
      <c r="E410" s="48"/>
      <c r="F410" s="2">
        <v>4.9000000000000004</v>
      </c>
      <c r="G410" s="2">
        <f t="shared" si="6"/>
        <v>149.99999999999997</v>
      </c>
      <c r="H410" s="5"/>
    </row>
    <row r="411" spans="1:8" ht="15" customHeight="1">
      <c r="A411" s="3">
        <v>44347</v>
      </c>
      <c r="B411" s="422" t="s">
        <v>69</v>
      </c>
      <c r="C411" s="422" t="s">
        <v>18</v>
      </c>
      <c r="D411" t="s">
        <v>232</v>
      </c>
      <c r="E411" s="48"/>
      <c r="F411" s="2">
        <v>150</v>
      </c>
      <c r="G411" s="2">
        <f t="shared" si="6"/>
        <v>0</v>
      </c>
      <c r="H411" s="5"/>
    </row>
    <row r="412" spans="1:8" ht="15" customHeight="1">
      <c r="A412" s="31">
        <v>43951</v>
      </c>
      <c r="B412" s="421" t="s">
        <v>10</v>
      </c>
      <c r="C412" s="421" t="s">
        <v>19</v>
      </c>
      <c r="D412" t="s">
        <v>12</v>
      </c>
      <c r="E412" s="48">
        <v>74.400000000000006</v>
      </c>
      <c r="G412" s="2">
        <f t="shared" si="6"/>
        <v>74.400000000000006</v>
      </c>
      <c r="H412" s="5"/>
    </row>
    <row r="413" spans="1:8" ht="15" customHeight="1">
      <c r="B413" s="422"/>
      <c r="C413" s="422"/>
      <c r="D413" t="s">
        <v>13</v>
      </c>
      <c r="E413" s="48">
        <v>7.7</v>
      </c>
      <c r="G413" s="2">
        <f t="shared" si="6"/>
        <v>82.100000000000009</v>
      </c>
      <c r="H413" s="5"/>
    </row>
    <row r="414" spans="1:8" ht="15" customHeight="1">
      <c r="B414" s="422"/>
      <c r="C414" s="422"/>
      <c r="D414" t="s">
        <v>14</v>
      </c>
      <c r="E414" s="48">
        <v>60</v>
      </c>
      <c r="G414" s="2">
        <f t="shared" si="6"/>
        <v>142.10000000000002</v>
      </c>
      <c r="H414" s="5"/>
    </row>
    <row r="415" spans="1:8" ht="15" customHeight="1">
      <c r="B415" s="422"/>
      <c r="C415" s="422"/>
      <c r="D415" t="s">
        <v>29</v>
      </c>
      <c r="E415" s="48">
        <v>5</v>
      </c>
      <c r="G415" s="2">
        <f t="shared" si="6"/>
        <v>147.10000000000002</v>
      </c>
      <c r="H415" s="5"/>
    </row>
    <row r="416" spans="1:8" ht="15" customHeight="1">
      <c r="B416" s="422"/>
      <c r="C416" s="422"/>
      <c r="D416" t="s">
        <v>232</v>
      </c>
      <c r="E416" s="48">
        <v>150</v>
      </c>
      <c r="G416" s="2">
        <f t="shared" si="6"/>
        <v>297.10000000000002</v>
      </c>
      <c r="H416" s="5"/>
    </row>
    <row r="417" spans="1:8" ht="15" customHeight="1">
      <c r="A417" s="3">
        <v>44158</v>
      </c>
      <c r="B417" s="422">
        <v>20887</v>
      </c>
      <c r="C417" s="422" t="s">
        <v>19</v>
      </c>
      <c r="D417" t="s">
        <v>12</v>
      </c>
      <c r="E417" s="48"/>
      <c r="F417" s="2">
        <v>74.400000000000006</v>
      </c>
      <c r="G417" s="2">
        <f t="shared" ref="G417:G455" si="7">+G416+E417-F417</f>
        <v>222.70000000000002</v>
      </c>
      <c r="H417" s="5"/>
    </row>
    <row r="418" spans="1:8" ht="15" customHeight="1">
      <c r="A418" s="3">
        <v>44158</v>
      </c>
      <c r="B418" s="422">
        <v>20887</v>
      </c>
      <c r="C418" s="422" t="s">
        <v>19</v>
      </c>
      <c r="D418" t="s">
        <v>13</v>
      </c>
      <c r="E418" s="48"/>
      <c r="F418" s="2">
        <v>7.7</v>
      </c>
      <c r="G418" s="2">
        <f t="shared" si="7"/>
        <v>215.00000000000003</v>
      </c>
      <c r="H418" s="5"/>
    </row>
    <row r="419" spans="1:8" ht="15" customHeight="1">
      <c r="A419" s="3">
        <v>44166</v>
      </c>
      <c r="B419" s="422">
        <v>20944</v>
      </c>
      <c r="C419" s="422" t="s">
        <v>19</v>
      </c>
      <c r="D419" t="s">
        <v>14</v>
      </c>
      <c r="E419" s="48"/>
      <c r="F419" s="2">
        <v>60</v>
      </c>
      <c r="G419" s="2">
        <f t="shared" si="7"/>
        <v>155.00000000000003</v>
      </c>
      <c r="H419" s="5"/>
    </row>
    <row r="420" spans="1:8" ht="15" customHeight="1">
      <c r="A420" s="3">
        <v>44166</v>
      </c>
      <c r="B420" s="422">
        <v>20944</v>
      </c>
      <c r="C420" s="422" t="s">
        <v>19</v>
      </c>
      <c r="D420" t="s">
        <v>29</v>
      </c>
      <c r="E420" s="48"/>
      <c r="F420" s="2">
        <v>5</v>
      </c>
      <c r="G420" s="2">
        <f t="shared" si="7"/>
        <v>150.00000000000003</v>
      </c>
      <c r="H420" s="5"/>
    </row>
    <row r="421" spans="1:8" ht="15" customHeight="1">
      <c r="A421" s="3">
        <v>44347</v>
      </c>
      <c r="B421" s="422" t="s">
        <v>69</v>
      </c>
      <c r="C421" s="422" t="s">
        <v>19</v>
      </c>
      <c r="D421" t="s">
        <v>232</v>
      </c>
      <c r="E421" s="48"/>
      <c r="F421" s="2">
        <v>20</v>
      </c>
      <c r="G421" s="2">
        <f t="shared" si="7"/>
        <v>130.00000000000003</v>
      </c>
      <c r="H421" s="5"/>
    </row>
    <row r="422" spans="1:8" ht="15" customHeight="1">
      <c r="A422" s="3">
        <v>44377</v>
      </c>
      <c r="B422" s="422" t="s">
        <v>69</v>
      </c>
      <c r="C422" s="422" t="s">
        <v>19</v>
      </c>
      <c r="D422" t="s">
        <v>232</v>
      </c>
      <c r="E422" s="48"/>
      <c r="F422" s="2">
        <v>130</v>
      </c>
      <c r="G422" s="2">
        <f t="shared" si="7"/>
        <v>0</v>
      </c>
      <c r="H422" s="5"/>
    </row>
    <row r="423" spans="1:8">
      <c r="A423" s="31">
        <v>43982</v>
      </c>
      <c r="B423" s="421" t="s">
        <v>10</v>
      </c>
      <c r="C423" s="421" t="s">
        <v>20</v>
      </c>
      <c r="D423" t="s">
        <v>12</v>
      </c>
      <c r="E423" s="48">
        <v>69.099999999999994</v>
      </c>
      <c r="G423" s="2">
        <f t="shared" si="7"/>
        <v>69.099999999999994</v>
      </c>
    </row>
    <row r="424" spans="1:8">
      <c r="B424" s="422"/>
      <c r="C424" s="422"/>
      <c r="D424" t="s">
        <v>13</v>
      </c>
      <c r="E424" s="48">
        <v>4.2</v>
      </c>
      <c r="G424" s="2">
        <f t="shared" si="7"/>
        <v>73.3</v>
      </c>
    </row>
    <row r="425" spans="1:8">
      <c r="B425" s="422"/>
      <c r="C425" s="422"/>
      <c r="D425" t="s">
        <v>14</v>
      </c>
      <c r="E425" s="28">
        <v>60</v>
      </c>
      <c r="G425" s="2">
        <f t="shared" si="7"/>
        <v>133.30000000000001</v>
      </c>
    </row>
    <row r="426" spans="1:8">
      <c r="B426" s="422"/>
      <c r="C426" s="422"/>
      <c r="D426" t="s">
        <v>29</v>
      </c>
      <c r="E426" s="28">
        <v>5</v>
      </c>
      <c r="G426" s="2">
        <f t="shared" si="7"/>
        <v>138.30000000000001</v>
      </c>
    </row>
    <row r="427" spans="1:8">
      <c r="B427" s="422"/>
      <c r="C427" s="422"/>
      <c r="D427" t="s">
        <v>232</v>
      </c>
      <c r="E427" s="28">
        <v>150</v>
      </c>
      <c r="G427" s="2">
        <f t="shared" si="7"/>
        <v>288.3</v>
      </c>
    </row>
    <row r="428" spans="1:8">
      <c r="A428" s="3">
        <v>44159</v>
      </c>
      <c r="B428" s="422">
        <v>20911</v>
      </c>
      <c r="C428" s="422" t="s">
        <v>20</v>
      </c>
      <c r="D428" t="s">
        <v>12</v>
      </c>
      <c r="F428" s="2">
        <v>69.099999999999994</v>
      </c>
      <c r="G428" s="2">
        <f t="shared" si="7"/>
        <v>219.20000000000002</v>
      </c>
    </row>
    <row r="429" spans="1:8">
      <c r="A429" s="3">
        <v>44159</v>
      </c>
      <c r="B429" s="422">
        <v>20911</v>
      </c>
      <c r="C429" s="422" t="s">
        <v>20</v>
      </c>
      <c r="D429" t="s">
        <v>13</v>
      </c>
      <c r="F429" s="2">
        <v>4.2</v>
      </c>
      <c r="G429" s="2">
        <f t="shared" si="7"/>
        <v>215.00000000000003</v>
      </c>
    </row>
    <row r="430" spans="1:8">
      <c r="A430" s="3">
        <v>44166</v>
      </c>
      <c r="B430" s="422">
        <v>20944</v>
      </c>
      <c r="C430" s="422" t="s">
        <v>20</v>
      </c>
      <c r="D430" t="s">
        <v>14</v>
      </c>
      <c r="F430" s="2">
        <v>60</v>
      </c>
      <c r="G430" s="2">
        <f t="shared" si="7"/>
        <v>155.00000000000003</v>
      </c>
    </row>
    <row r="431" spans="1:8">
      <c r="A431" s="3">
        <v>44166</v>
      </c>
      <c r="B431" s="422">
        <v>20944</v>
      </c>
      <c r="C431" s="422" t="s">
        <v>20</v>
      </c>
      <c r="D431" t="s">
        <v>29</v>
      </c>
      <c r="F431" s="2">
        <v>5</v>
      </c>
      <c r="G431" s="2">
        <f t="shared" si="7"/>
        <v>150.00000000000003</v>
      </c>
    </row>
    <row r="432" spans="1:8">
      <c r="A432" s="3">
        <v>44377</v>
      </c>
      <c r="B432" s="422" t="s">
        <v>69</v>
      </c>
      <c r="C432" s="422" t="s">
        <v>20</v>
      </c>
      <c r="D432" t="s">
        <v>232</v>
      </c>
      <c r="F432" s="2">
        <v>120</v>
      </c>
      <c r="G432" s="2">
        <f t="shared" si="7"/>
        <v>30.000000000000028</v>
      </c>
    </row>
    <row r="433" spans="1:7">
      <c r="A433" s="3">
        <v>44408</v>
      </c>
      <c r="B433" s="422" t="s">
        <v>69</v>
      </c>
      <c r="C433" s="422" t="s">
        <v>20</v>
      </c>
      <c r="D433" t="s">
        <v>232</v>
      </c>
      <c r="F433" s="2">
        <v>30</v>
      </c>
      <c r="G433" s="2">
        <f t="shared" si="7"/>
        <v>2.8421709430404007E-14</v>
      </c>
    </row>
    <row r="434" spans="1:7">
      <c r="A434" s="31">
        <v>44012</v>
      </c>
      <c r="B434" s="421" t="s">
        <v>10</v>
      </c>
      <c r="C434" s="421" t="s">
        <v>21</v>
      </c>
      <c r="D434" t="s">
        <v>12</v>
      </c>
      <c r="E434" s="28">
        <v>61.1</v>
      </c>
      <c r="G434" s="2">
        <f t="shared" si="7"/>
        <v>61.10000000000003</v>
      </c>
    </row>
    <row r="435" spans="1:7">
      <c r="B435" s="422"/>
      <c r="C435" s="422"/>
      <c r="D435" t="s">
        <v>13</v>
      </c>
      <c r="E435" s="28">
        <v>2</v>
      </c>
      <c r="G435" s="2">
        <f t="shared" si="7"/>
        <v>63.10000000000003</v>
      </c>
    </row>
    <row r="436" spans="1:7">
      <c r="B436" s="422"/>
      <c r="C436" s="422"/>
      <c r="D436" t="s">
        <v>14</v>
      </c>
      <c r="E436" s="28">
        <v>60</v>
      </c>
      <c r="G436" s="2">
        <f t="shared" si="7"/>
        <v>123.10000000000002</v>
      </c>
    </row>
    <row r="437" spans="1:7">
      <c r="B437" s="422"/>
      <c r="C437" s="422"/>
      <c r="D437" t="s">
        <v>29</v>
      </c>
      <c r="E437" s="28">
        <v>5</v>
      </c>
      <c r="G437" s="2">
        <f t="shared" si="7"/>
        <v>128.10000000000002</v>
      </c>
    </row>
    <row r="438" spans="1:7">
      <c r="B438" s="422"/>
      <c r="C438" s="422"/>
      <c r="D438" t="s">
        <v>232</v>
      </c>
      <c r="E438" s="28">
        <v>150</v>
      </c>
      <c r="G438" s="2">
        <f t="shared" si="7"/>
        <v>278.10000000000002</v>
      </c>
    </row>
    <row r="439" spans="1:7">
      <c r="A439" s="3">
        <v>44159</v>
      </c>
      <c r="B439" s="422">
        <v>20911</v>
      </c>
      <c r="C439" s="422" t="s">
        <v>21</v>
      </c>
      <c r="D439" t="s">
        <v>12</v>
      </c>
      <c r="F439" s="2">
        <v>61.1</v>
      </c>
      <c r="G439" s="2">
        <f t="shared" si="7"/>
        <v>217.00000000000003</v>
      </c>
    </row>
    <row r="440" spans="1:7">
      <c r="A440" s="3">
        <v>44159</v>
      </c>
      <c r="B440" s="422">
        <v>20911</v>
      </c>
      <c r="C440" s="422" t="s">
        <v>21</v>
      </c>
      <c r="D440" t="s">
        <v>13</v>
      </c>
      <c r="F440" s="2">
        <v>2</v>
      </c>
      <c r="G440" s="2">
        <f t="shared" si="7"/>
        <v>215.00000000000003</v>
      </c>
    </row>
    <row r="441" spans="1:7">
      <c r="A441" s="3">
        <v>44166</v>
      </c>
      <c r="B441" s="422">
        <v>20944</v>
      </c>
      <c r="C441" s="422" t="s">
        <v>21</v>
      </c>
      <c r="D441" t="s">
        <v>14</v>
      </c>
      <c r="F441" s="2">
        <v>60</v>
      </c>
      <c r="G441" s="2">
        <f t="shared" si="7"/>
        <v>155.00000000000003</v>
      </c>
    </row>
    <row r="442" spans="1:7">
      <c r="A442" s="3">
        <v>44166</v>
      </c>
      <c r="B442" s="422">
        <v>20944</v>
      </c>
      <c r="C442" s="422" t="s">
        <v>21</v>
      </c>
      <c r="D442" t="s">
        <v>29</v>
      </c>
      <c r="F442" s="2">
        <v>5</v>
      </c>
      <c r="G442" s="2">
        <f t="shared" si="7"/>
        <v>150.00000000000003</v>
      </c>
    </row>
    <row r="443" spans="1:7">
      <c r="A443" s="3">
        <v>44408</v>
      </c>
      <c r="B443" s="422" t="s">
        <v>69</v>
      </c>
      <c r="C443" s="422" t="s">
        <v>21</v>
      </c>
      <c r="D443" t="s">
        <v>232</v>
      </c>
      <c r="F443" s="2">
        <v>150</v>
      </c>
      <c r="G443" s="2">
        <f t="shared" si="7"/>
        <v>0</v>
      </c>
    </row>
    <row r="444" spans="1:7">
      <c r="A444" s="31">
        <v>44043</v>
      </c>
      <c r="B444" s="421" t="s">
        <v>10</v>
      </c>
      <c r="C444" s="421" t="s">
        <v>22</v>
      </c>
      <c r="D444" t="s">
        <v>12</v>
      </c>
      <c r="E444" s="28">
        <v>71</v>
      </c>
      <c r="G444" s="2">
        <f t="shared" si="7"/>
        <v>71</v>
      </c>
    </row>
    <row r="445" spans="1:7">
      <c r="B445" s="422"/>
      <c r="C445" s="422"/>
      <c r="D445" t="s">
        <v>13</v>
      </c>
      <c r="E445" s="28">
        <v>6.2</v>
      </c>
      <c r="G445" s="2">
        <f t="shared" si="7"/>
        <v>77.2</v>
      </c>
    </row>
    <row r="446" spans="1:7">
      <c r="B446" s="422"/>
      <c r="C446" s="422"/>
      <c r="D446" t="s">
        <v>14</v>
      </c>
      <c r="E446" s="28">
        <v>60</v>
      </c>
      <c r="G446" s="2">
        <f t="shared" si="7"/>
        <v>137.19999999999999</v>
      </c>
    </row>
    <row r="447" spans="1:7">
      <c r="B447" s="422"/>
      <c r="C447" s="422"/>
      <c r="D447" t="s">
        <v>29</v>
      </c>
      <c r="E447" s="28">
        <v>5</v>
      </c>
      <c r="G447" s="2">
        <f t="shared" si="7"/>
        <v>142.19999999999999</v>
      </c>
    </row>
    <row r="448" spans="1:7">
      <c r="B448" s="422"/>
      <c r="C448" s="422"/>
      <c r="D448" t="s">
        <v>232</v>
      </c>
      <c r="E448" s="28">
        <v>150</v>
      </c>
      <c r="G448" s="2">
        <f t="shared" si="7"/>
        <v>292.2</v>
      </c>
    </row>
    <row r="449" spans="1:7">
      <c r="A449" s="3">
        <v>44107</v>
      </c>
      <c r="B449" s="422">
        <v>20376</v>
      </c>
      <c r="C449" s="422" t="s">
        <v>22</v>
      </c>
      <c r="D449" t="s">
        <v>12</v>
      </c>
      <c r="F449" s="28">
        <v>71</v>
      </c>
      <c r="G449" s="2">
        <f t="shared" si="7"/>
        <v>221.2</v>
      </c>
    </row>
    <row r="450" spans="1:7">
      <c r="A450" s="3">
        <v>44107</v>
      </c>
      <c r="B450" s="422">
        <v>20376</v>
      </c>
      <c r="C450" s="422" t="s">
        <v>22</v>
      </c>
      <c r="D450" t="s">
        <v>13</v>
      </c>
      <c r="F450" s="28">
        <v>6.2</v>
      </c>
      <c r="G450" s="2">
        <f t="shared" si="7"/>
        <v>215</v>
      </c>
    </row>
    <row r="451" spans="1:7">
      <c r="A451" s="3">
        <v>44166</v>
      </c>
      <c r="B451" s="422">
        <v>20944</v>
      </c>
      <c r="C451" s="422" t="s">
        <v>22</v>
      </c>
      <c r="D451" t="s">
        <v>14</v>
      </c>
      <c r="F451" s="28">
        <v>60</v>
      </c>
      <c r="G451" s="2">
        <f t="shared" si="7"/>
        <v>155</v>
      </c>
    </row>
    <row r="452" spans="1:7">
      <c r="A452" s="3">
        <v>44166</v>
      </c>
      <c r="B452" s="422">
        <v>20944</v>
      </c>
      <c r="C452" s="422" t="s">
        <v>22</v>
      </c>
      <c r="D452" t="s">
        <v>29</v>
      </c>
      <c r="F452" s="28">
        <v>5</v>
      </c>
      <c r="G452" s="2">
        <f t="shared" si="7"/>
        <v>150</v>
      </c>
    </row>
    <row r="453" spans="1:7">
      <c r="A453" s="3">
        <v>44408</v>
      </c>
      <c r="B453" s="422" t="s">
        <v>69</v>
      </c>
      <c r="C453" s="422" t="s">
        <v>22</v>
      </c>
      <c r="D453" t="s">
        <v>232</v>
      </c>
      <c r="F453" s="28">
        <v>100</v>
      </c>
      <c r="G453" s="2">
        <f t="shared" si="7"/>
        <v>50</v>
      </c>
    </row>
    <row r="454" spans="1:7">
      <c r="A454" s="3">
        <v>44439</v>
      </c>
      <c r="B454" s="422" t="s">
        <v>88</v>
      </c>
      <c r="C454" s="422" t="s">
        <v>22</v>
      </c>
      <c r="D454" t="s">
        <v>232</v>
      </c>
      <c r="F454" s="93">
        <v>50</v>
      </c>
      <c r="G454" s="2">
        <f t="shared" si="7"/>
        <v>0</v>
      </c>
    </row>
    <row r="455" spans="1:7">
      <c r="A455" s="31">
        <v>44074</v>
      </c>
      <c r="B455" s="421" t="s">
        <v>10</v>
      </c>
      <c r="C455" s="421" t="s">
        <v>23</v>
      </c>
      <c r="D455" t="s">
        <v>12</v>
      </c>
      <c r="E455" s="28">
        <v>54.4</v>
      </c>
      <c r="G455" s="2">
        <f t="shared" si="7"/>
        <v>54.4</v>
      </c>
    </row>
    <row r="456" spans="1:7">
      <c r="B456" s="422"/>
      <c r="C456" s="422"/>
      <c r="D456" t="s">
        <v>13</v>
      </c>
      <c r="E456" s="28">
        <v>4.4000000000000004</v>
      </c>
      <c r="G456" s="2">
        <f>+G455+E456-F456</f>
        <v>58.8</v>
      </c>
    </row>
    <row r="457" spans="1:7">
      <c r="B457" s="422"/>
      <c r="C457" s="422"/>
      <c r="D457" t="s">
        <v>14</v>
      </c>
      <c r="E457" s="28">
        <v>60</v>
      </c>
      <c r="G457" s="2">
        <f t="shared" ref="G457:G530" si="8">+G456+E457-F457</f>
        <v>118.8</v>
      </c>
    </row>
    <row r="458" spans="1:7">
      <c r="B458" s="422"/>
      <c r="C458" s="422"/>
      <c r="D458" t="s">
        <v>29</v>
      </c>
      <c r="E458" s="28">
        <v>5</v>
      </c>
      <c r="G458" s="2">
        <f t="shared" si="8"/>
        <v>123.8</v>
      </c>
    </row>
    <row r="459" spans="1:7">
      <c r="B459" s="422"/>
      <c r="C459" s="422"/>
      <c r="D459" t="s">
        <v>33</v>
      </c>
      <c r="E459" s="28">
        <v>15</v>
      </c>
      <c r="G459" s="2">
        <f t="shared" si="8"/>
        <v>138.80000000000001</v>
      </c>
    </row>
    <row r="460" spans="1:7">
      <c r="B460" s="422"/>
      <c r="C460" s="422"/>
      <c r="D460" t="s">
        <v>232</v>
      </c>
      <c r="E460" s="28">
        <v>150</v>
      </c>
      <c r="G460" s="2">
        <f t="shared" si="8"/>
        <v>288.8</v>
      </c>
    </row>
    <row r="461" spans="1:7">
      <c r="A461" s="3">
        <v>44166</v>
      </c>
      <c r="B461" s="422">
        <v>20945</v>
      </c>
      <c r="C461" s="422" t="s">
        <v>23</v>
      </c>
      <c r="D461" t="s">
        <v>14</v>
      </c>
      <c r="F461" s="2">
        <v>60</v>
      </c>
      <c r="G461" s="2">
        <f t="shared" si="8"/>
        <v>228.8</v>
      </c>
    </row>
    <row r="462" spans="1:7">
      <c r="A462" s="3">
        <v>44166</v>
      </c>
      <c r="B462" s="422">
        <v>20945</v>
      </c>
      <c r="C462" s="422" t="s">
        <v>23</v>
      </c>
      <c r="D462" t="s">
        <v>29</v>
      </c>
      <c r="F462" s="2">
        <v>5</v>
      </c>
      <c r="G462" s="2">
        <f t="shared" si="8"/>
        <v>223.8</v>
      </c>
    </row>
    <row r="463" spans="1:7">
      <c r="A463" s="3">
        <v>44166</v>
      </c>
      <c r="B463" s="422">
        <v>20946</v>
      </c>
      <c r="C463" s="422" t="s">
        <v>23</v>
      </c>
      <c r="D463" t="s">
        <v>33</v>
      </c>
      <c r="F463" s="2">
        <v>15</v>
      </c>
      <c r="G463" s="2">
        <f t="shared" si="8"/>
        <v>208.8</v>
      </c>
    </row>
    <row r="464" spans="1:7">
      <c r="A464" s="3">
        <v>44181</v>
      </c>
      <c r="B464" s="422">
        <v>21087</v>
      </c>
      <c r="C464" s="422" t="s">
        <v>23</v>
      </c>
      <c r="D464" t="s">
        <v>12</v>
      </c>
      <c r="F464" s="2">
        <v>54.4</v>
      </c>
      <c r="G464" s="2">
        <f t="shared" si="8"/>
        <v>154.4</v>
      </c>
    </row>
    <row r="465" spans="1:8">
      <c r="A465" s="3">
        <v>44181</v>
      </c>
      <c r="B465" s="422">
        <v>21087</v>
      </c>
      <c r="C465" s="422" t="s">
        <v>23</v>
      </c>
      <c r="D465" t="s">
        <v>13</v>
      </c>
      <c r="F465" s="2">
        <v>4.4000000000000004</v>
      </c>
      <c r="G465" s="2">
        <f t="shared" si="8"/>
        <v>150</v>
      </c>
    </row>
    <row r="466" spans="1:8">
      <c r="A466" s="3">
        <v>44439</v>
      </c>
      <c r="B466" s="422" t="s">
        <v>88</v>
      </c>
      <c r="C466" s="422" t="s">
        <v>23</v>
      </c>
      <c r="D466" t="s">
        <v>232</v>
      </c>
      <c r="F466" s="21">
        <v>90</v>
      </c>
      <c r="G466" s="2">
        <f t="shared" si="8"/>
        <v>60</v>
      </c>
      <c r="H466" s="28"/>
    </row>
    <row r="467" spans="1:8">
      <c r="A467" s="3">
        <v>44469</v>
      </c>
      <c r="B467" s="422" t="s">
        <v>91</v>
      </c>
      <c r="C467" s="422" t="s">
        <v>23</v>
      </c>
      <c r="D467" t="s">
        <v>232</v>
      </c>
      <c r="F467" s="21">
        <v>60</v>
      </c>
      <c r="G467" s="2">
        <f t="shared" si="8"/>
        <v>0</v>
      </c>
      <c r="H467" s="28"/>
    </row>
    <row r="468" spans="1:8">
      <c r="A468" s="31">
        <v>44104</v>
      </c>
      <c r="B468" s="421" t="s">
        <v>10</v>
      </c>
      <c r="C468" s="421" t="s">
        <v>24</v>
      </c>
      <c r="D468" t="s">
        <v>12</v>
      </c>
      <c r="E468" s="28">
        <v>55.8</v>
      </c>
      <c r="G468" s="2">
        <f t="shared" si="8"/>
        <v>55.8</v>
      </c>
    </row>
    <row r="469" spans="1:8">
      <c r="B469" s="422"/>
      <c r="C469" s="422"/>
      <c r="D469" t="s">
        <v>13</v>
      </c>
      <c r="E469" s="28">
        <v>5.0999999999999996</v>
      </c>
      <c r="G469" s="2">
        <f t="shared" si="8"/>
        <v>60.9</v>
      </c>
    </row>
    <row r="470" spans="1:8">
      <c r="B470" s="422"/>
      <c r="C470" s="422"/>
      <c r="D470" t="s">
        <v>14</v>
      </c>
      <c r="E470" s="28">
        <v>60</v>
      </c>
      <c r="G470" s="2">
        <f t="shared" si="8"/>
        <v>120.9</v>
      </c>
    </row>
    <row r="471" spans="1:8">
      <c r="B471" s="422"/>
      <c r="C471" s="422"/>
      <c r="D471" t="s">
        <v>29</v>
      </c>
      <c r="E471" s="28">
        <v>5</v>
      </c>
      <c r="G471" s="2">
        <f t="shared" si="8"/>
        <v>125.9</v>
      </c>
    </row>
    <row r="472" spans="1:8">
      <c r="B472" s="422"/>
      <c r="C472" s="422"/>
      <c r="D472" t="s">
        <v>33</v>
      </c>
      <c r="E472" s="28">
        <v>8.5</v>
      </c>
      <c r="G472" s="2">
        <f t="shared" si="8"/>
        <v>134.4</v>
      </c>
    </row>
    <row r="473" spans="1:8">
      <c r="B473" s="422"/>
      <c r="C473" s="422"/>
      <c r="D473" t="s">
        <v>232</v>
      </c>
      <c r="E473" s="28">
        <v>150</v>
      </c>
      <c r="G473" s="2">
        <f t="shared" si="8"/>
        <v>284.39999999999998</v>
      </c>
    </row>
    <row r="474" spans="1:8">
      <c r="A474" s="3">
        <v>44166</v>
      </c>
      <c r="B474" s="422">
        <v>20945</v>
      </c>
      <c r="C474" s="422" t="s">
        <v>24</v>
      </c>
      <c r="D474" t="s">
        <v>14</v>
      </c>
      <c r="F474" s="2">
        <v>60</v>
      </c>
      <c r="G474" s="2">
        <f t="shared" si="8"/>
        <v>224.39999999999998</v>
      </c>
    </row>
    <row r="475" spans="1:8">
      <c r="A475" s="3">
        <v>44166</v>
      </c>
      <c r="B475" s="422">
        <v>20945</v>
      </c>
      <c r="C475" s="422" t="s">
        <v>24</v>
      </c>
      <c r="D475" t="s">
        <v>29</v>
      </c>
      <c r="F475" s="2">
        <v>5</v>
      </c>
      <c r="G475" s="2">
        <f t="shared" si="8"/>
        <v>219.39999999999998</v>
      </c>
    </row>
    <row r="476" spans="1:8">
      <c r="A476" s="3">
        <v>44166</v>
      </c>
      <c r="B476" s="422">
        <v>20946</v>
      </c>
      <c r="C476" s="422" t="s">
        <v>24</v>
      </c>
      <c r="D476" t="s">
        <v>33</v>
      </c>
      <c r="F476" s="2">
        <v>8.5</v>
      </c>
      <c r="G476" s="2">
        <f t="shared" si="8"/>
        <v>210.89999999999998</v>
      </c>
    </row>
    <row r="477" spans="1:8">
      <c r="A477" s="3">
        <v>44193</v>
      </c>
      <c r="B477" s="422">
        <v>21223</v>
      </c>
      <c r="C477" s="422" t="s">
        <v>24</v>
      </c>
      <c r="D477" t="s">
        <v>12</v>
      </c>
      <c r="F477" s="2">
        <v>55.8</v>
      </c>
      <c r="G477" s="2">
        <f t="shared" si="8"/>
        <v>155.09999999999997</v>
      </c>
    </row>
    <row r="478" spans="1:8">
      <c r="A478" s="3">
        <v>44193</v>
      </c>
      <c r="B478" s="422">
        <v>21223</v>
      </c>
      <c r="C478" s="422" t="s">
        <v>24</v>
      </c>
      <c r="D478" t="s">
        <v>13</v>
      </c>
      <c r="F478" s="2">
        <v>5.0999999999999996</v>
      </c>
      <c r="G478" s="2">
        <f t="shared" si="8"/>
        <v>149.99999999999997</v>
      </c>
    </row>
    <row r="479" spans="1:8">
      <c r="A479" s="3">
        <v>44469</v>
      </c>
      <c r="B479" s="422" t="s">
        <v>91</v>
      </c>
      <c r="C479" s="422" t="s">
        <v>24</v>
      </c>
      <c r="D479" t="s">
        <v>232</v>
      </c>
      <c r="F479" s="21">
        <v>140</v>
      </c>
      <c r="G479" s="2">
        <f t="shared" si="8"/>
        <v>9.9999999999999716</v>
      </c>
      <c r="H479" s="28"/>
    </row>
    <row r="480" spans="1:8">
      <c r="A480" s="3">
        <v>44530</v>
      </c>
      <c r="B480" s="422" t="s">
        <v>69</v>
      </c>
      <c r="C480" s="422" t="s">
        <v>26</v>
      </c>
      <c r="D480" t="s">
        <v>232</v>
      </c>
      <c r="F480" s="21">
        <v>10</v>
      </c>
      <c r="G480" s="2">
        <f t="shared" si="8"/>
        <v>-2.8421709430404007E-14</v>
      </c>
      <c r="H480" s="28"/>
    </row>
    <row r="481" spans="1:8">
      <c r="A481" s="31">
        <v>44135</v>
      </c>
      <c r="B481" s="421" t="s">
        <v>10</v>
      </c>
      <c r="C481" s="421" t="s">
        <v>25</v>
      </c>
      <c r="D481" t="s">
        <v>12</v>
      </c>
      <c r="E481" s="28">
        <v>65.400000000000006</v>
      </c>
      <c r="G481" s="2">
        <f t="shared" si="8"/>
        <v>65.399999999999977</v>
      </c>
    </row>
    <row r="482" spans="1:8">
      <c r="B482" s="422"/>
      <c r="C482" s="422"/>
      <c r="D482" t="s">
        <v>13</v>
      </c>
      <c r="E482" s="28">
        <v>5.4</v>
      </c>
      <c r="G482" s="2">
        <f t="shared" si="8"/>
        <v>70.799999999999983</v>
      </c>
    </row>
    <row r="483" spans="1:8">
      <c r="B483" s="422"/>
      <c r="C483" s="422"/>
      <c r="D483" t="s">
        <v>14</v>
      </c>
      <c r="E483" s="28">
        <v>60</v>
      </c>
      <c r="G483" s="2">
        <f t="shared" si="8"/>
        <v>130.79999999999998</v>
      </c>
    </row>
    <row r="484" spans="1:8">
      <c r="B484" s="422"/>
      <c r="C484" s="422"/>
      <c r="D484" t="s">
        <v>29</v>
      </c>
      <c r="E484" s="28">
        <v>5</v>
      </c>
      <c r="G484" s="2">
        <f t="shared" si="8"/>
        <v>135.79999999999998</v>
      </c>
    </row>
    <row r="485" spans="1:8">
      <c r="B485" s="422"/>
      <c r="C485" s="422"/>
      <c r="D485" t="s">
        <v>232</v>
      </c>
      <c r="E485" s="28">
        <v>150</v>
      </c>
      <c r="G485" s="2">
        <f t="shared" si="8"/>
        <v>285.79999999999995</v>
      </c>
    </row>
    <row r="486" spans="1:8">
      <c r="B486" s="422"/>
      <c r="C486" s="422"/>
      <c r="D486" s="62" t="s">
        <v>36</v>
      </c>
      <c r="E486" s="28">
        <v>10</v>
      </c>
      <c r="G486" s="2">
        <f t="shared" si="8"/>
        <v>295.79999999999995</v>
      </c>
    </row>
    <row r="487" spans="1:8">
      <c r="B487" s="422"/>
      <c r="C487" s="422"/>
      <c r="D487" s="62" t="s">
        <v>37</v>
      </c>
      <c r="E487" s="28">
        <v>10</v>
      </c>
      <c r="G487" s="2">
        <f t="shared" si="8"/>
        <v>305.79999999999995</v>
      </c>
    </row>
    <row r="488" spans="1:8">
      <c r="A488" s="3">
        <v>44166</v>
      </c>
      <c r="B488" s="422">
        <v>20945</v>
      </c>
      <c r="C488" s="422" t="s">
        <v>25</v>
      </c>
      <c r="D488" s="62" t="s">
        <v>14</v>
      </c>
      <c r="F488" s="2">
        <v>60</v>
      </c>
      <c r="G488" s="2">
        <f t="shared" si="8"/>
        <v>245.79999999999995</v>
      </c>
    </row>
    <row r="489" spans="1:8">
      <c r="A489" s="3">
        <v>44166</v>
      </c>
      <c r="B489" s="422">
        <v>20945</v>
      </c>
      <c r="C489" s="422" t="s">
        <v>25</v>
      </c>
      <c r="D489" s="62" t="s">
        <v>29</v>
      </c>
      <c r="F489" s="2">
        <v>5</v>
      </c>
      <c r="G489" s="2">
        <f t="shared" si="8"/>
        <v>240.79999999999995</v>
      </c>
    </row>
    <row r="490" spans="1:8">
      <c r="A490" s="3">
        <v>44166</v>
      </c>
      <c r="B490" s="422">
        <v>20946</v>
      </c>
      <c r="C490" s="422" t="s">
        <v>25</v>
      </c>
      <c r="D490" s="62" t="s">
        <v>36</v>
      </c>
      <c r="F490" s="28">
        <v>10</v>
      </c>
      <c r="G490" s="2">
        <f t="shared" si="8"/>
        <v>230.79999999999995</v>
      </c>
    </row>
    <row r="491" spans="1:8">
      <c r="A491" s="3">
        <v>44166</v>
      </c>
      <c r="B491" s="422">
        <v>20946</v>
      </c>
      <c r="C491" s="422" t="s">
        <v>25</v>
      </c>
      <c r="D491" s="62" t="s">
        <v>37</v>
      </c>
      <c r="F491" s="28">
        <v>10</v>
      </c>
      <c r="G491" s="2">
        <f t="shared" si="8"/>
        <v>220.79999999999995</v>
      </c>
    </row>
    <row r="492" spans="1:8">
      <c r="A492" s="3">
        <v>44193</v>
      </c>
      <c r="B492" s="422">
        <v>21223</v>
      </c>
      <c r="C492" s="422" t="s">
        <v>25</v>
      </c>
      <c r="D492" s="62" t="s">
        <v>12</v>
      </c>
      <c r="F492" s="28">
        <v>65.400000000000006</v>
      </c>
      <c r="G492" s="2">
        <f t="shared" si="8"/>
        <v>155.39999999999995</v>
      </c>
    </row>
    <row r="493" spans="1:8">
      <c r="A493" s="3">
        <v>44193</v>
      </c>
      <c r="B493" s="422">
        <v>21223</v>
      </c>
      <c r="C493" s="422" t="s">
        <v>25</v>
      </c>
      <c r="D493" s="62" t="s">
        <v>13</v>
      </c>
      <c r="F493" s="28">
        <v>5.4</v>
      </c>
      <c r="G493" s="2">
        <f t="shared" si="8"/>
        <v>149.99999999999994</v>
      </c>
    </row>
    <row r="494" spans="1:8">
      <c r="A494" s="3">
        <v>44500</v>
      </c>
      <c r="B494" s="422" t="s">
        <v>75</v>
      </c>
      <c r="C494" s="422" t="s">
        <v>25</v>
      </c>
      <c r="D494" t="s">
        <v>232</v>
      </c>
      <c r="F494" s="19">
        <v>150</v>
      </c>
      <c r="G494" s="2">
        <f t="shared" si="8"/>
        <v>0</v>
      </c>
      <c r="H494" s="28"/>
    </row>
    <row r="495" spans="1:8">
      <c r="A495" s="31">
        <v>44165</v>
      </c>
      <c r="B495" s="421" t="s">
        <v>10</v>
      </c>
      <c r="C495" s="421" t="s">
        <v>26</v>
      </c>
      <c r="D495" t="s">
        <v>12</v>
      </c>
      <c r="E495" s="28">
        <v>62.1</v>
      </c>
      <c r="G495" s="2">
        <f t="shared" si="8"/>
        <v>62.1</v>
      </c>
    </row>
    <row r="496" spans="1:8">
      <c r="B496" s="422"/>
      <c r="C496" s="422"/>
      <c r="D496" t="s">
        <v>13</v>
      </c>
      <c r="E496" s="28">
        <v>5.6</v>
      </c>
      <c r="G496" s="2">
        <f t="shared" si="8"/>
        <v>67.7</v>
      </c>
    </row>
    <row r="497" spans="1:8">
      <c r="B497" s="422"/>
      <c r="C497" s="422"/>
      <c r="D497" t="s">
        <v>14</v>
      </c>
      <c r="E497" s="28">
        <v>60</v>
      </c>
      <c r="G497" s="2">
        <f t="shared" si="8"/>
        <v>127.7</v>
      </c>
    </row>
    <row r="498" spans="1:8">
      <c r="B498" s="422"/>
      <c r="C498" s="422"/>
      <c r="D498" t="s">
        <v>29</v>
      </c>
      <c r="E498" s="28">
        <v>5</v>
      </c>
      <c r="G498" s="2">
        <f t="shared" si="8"/>
        <v>132.69999999999999</v>
      </c>
    </row>
    <row r="499" spans="1:8">
      <c r="B499" s="422"/>
      <c r="C499" s="422"/>
      <c r="D499" t="s">
        <v>232</v>
      </c>
      <c r="E499" s="28">
        <v>150</v>
      </c>
      <c r="G499" s="2">
        <f t="shared" si="8"/>
        <v>282.7</v>
      </c>
    </row>
    <row r="500" spans="1:8">
      <c r="A500" s="3">
        <v>44166</v>
      </c>
      <c r="B500" s="422">
        <v>20945</v>
      </c>
      <c r="C500" s="422" t="s">
        <v>26</v>
      </c>
      <c r="D500" t="s">
        <v>14</v>
      </c>
      <c r="F500" s="2">
        <v>60</v>
      </c>
      <c r="G500" s="2">
        <f t="shared" si="8"/>
        <v>222.7</v>
      </c>
    </row>
    <row r="501" spans="1:8">
      <c r="A501" s="3">
        <v>44166</v>
      </c>
      <c r="B501" s="422">
        <v>20945</v>
      </c>
      <c r="C501" s="422" t="s">
        <v>26</v>
      </c>
      <c r="D501" t="s">
        <v>29</v>
      </c>
      <c r="F501" s="2">
        <v>5</v>
      </c>
      <c r="G501" s="2">
        <f t="shared" si="8"/>
        <v>217.7</v>
      </c>
    </row>
    <row r="502" spans="1:8">
      <c r="A502" s="3">
        <v>44222</v>
      </c>
      <c r="B502" s="422">
        <v>21411</v>
      </c>
      <c r="C502" s="422" t="s">
        <v>26</v>
      </c>
      <c r="D502" t="s">
        <v>12</v>
      </c>
      <c r="F502" s="2">
        <v>62.1</v>
      </c>
      <c r="G502" s="2">
        <f t="shared" si="8"/>
        <v>155.6</v>
      </c>
    </row>
    <row r="503" spans="1:8">
      <c r="A503" s="3">
        <v>44222</v>
      </c>
      <c r="B503" s="422">
        <v>21411</v>
      </c>
      <c r="C503" s="422" t="s">
        <v>26</v>
      </c>
      <c r="D503" t="s">
        <v>13</v>
      </c>
      <c r="F503" s="2">
        <v>5.6</v>
      </c>
      <c r="G503" s="2">
        <f t="shared" si="8"/>
        <v>150</v>
      </c>
    </row>
    <row r="504" spans="1:8">
      <c r="A504" s="3">
        <v>44500</v>
      </c>
      <c r="B504" s="422" t="s">
        <v>75</v>
      </c>
      <c r="C504" s="422" t="s">
        <v>26</v>
      </c>
      <c r="D504" t="s">
        <v>232</v>
      </c>
      <c r="F504" s="19">
        <v>80</v>
      </c>
      <c r="G504" s="2">
        <f t="shared" si="8"/>
        <v>70</v>
      </c>
      <c r="H504" s="28"/>
    </row>
    <row r="505" spans="1:8">
      <c r="A505" s="3">
        <v>44530</v>
      </c>
      <c r="B505" s="422" t="s">
        <v>69</v>
      </c>
      <c r="C505" s="422" t="s">
        <v>26</v>
      </c>
      <c r="D505" t="s">
        <v>232</v>
      </c>
      <c r="F505" s="19">
        <v>70</v>
      </c>
      <c r="G505" s="2">
        <f t="shared" si="8"/>
        <v>0</v>
      </c>
      <c r="H505" s="28"/>
    </row>
    <row r="506" spans="1:8">
      <c r="A506" s="31">
        <v>44196</v>
      </c>
      <c r="B506" s="421" t="s">
        <v>10</v>
      </c>
      <c r="C506" s="421" t="s">
        <v>27</v>
      </c>
      <c r="D506" t="s">
        <v>12</v>
      </c>
      <c r="E506" s="28">
        <v>71</v>
      </c>
      <c r="G506" s="2">
        <f t="shared" si="8"/>
        <v>71</v>
      </c>
    </row>
    <row r="507" spans="1:8">
      <c r="B507" s="422"/>
      <c r="C507" s="422"/>
      <c r="D507" t="s">
        <v>13</v>
      </c>
      <c r="E507" s="28">
        <v>4.9000000000000004</v>
      </c>
      <c r="G507" s="2">
        <f t="shared" si="8"/>
        <v>75.900000000000006</v>
      </c>
    </row>
    <row r="508" spans="1:8">
      <c r="B508" s="422"/>
      <c r="C508" s="422"/>
      <c r="D508" t="s">
        <v>14</v>
      </c>
      <c r="E508" s="28">
        <v>60</v>
      </c>
      <c r="G508" s="2">
        <f t="shared" si="8"/>
        <v>135.9</v>
      </c>
      <c r="H508">
        <v>150</v>
      </c>
    </row>
    <row r="509" spans="1:8">
      <c r="B509" s="422"/>
      <c r="C509" s="422"/>
      <c r="D509" t="s">
        <v>29</v>
      </c>
      <c r="E509" s="28">
        <v>5</v>
      </c>
      <c r="G509" s="2">
        <f t="shared" si="8"/>
        <v>140.9</v>
      </c>
    </row>
    <row r="510" spans="1:8">
      <c r="B510" s="422"/>
      <c r="C510" s="422"/>
      <c r="D510" t="s">
        <v>232</v>
      </c>
      <c r="E510" s="28">
        <v>150</v>
      </c>
      <c r="G510" s="2">
        <f t="shared" si="8"/>
        <v>290.89999999999998</v>
      </c>
    </row>
    <row r="511" spans="1:8">
      <c r="A511" s="3">
        <v>44166</v>
      </c>
      <c r="B511" s="422">
        <v>20945</v>
      </c>
      <c r="C511" s="422" t="s">
        <v>27</v>
      </c>
      <c r="D511" t="s">
        <v>14</v>
      </c>
      <c r="F511" s="2">
        <v>60</v>
      </c>
      <c r="G511" s="2">
        <f t="shared" si="8"/>
        <v>230.89999999999998</v>
      </c>
    </row>
    <row r="512" spans="1:8">
      <c r="A512" s="3">
        <v>44166</v>
      </c>
      <c r="B512" s="422">
        <v>20945</v>
      </c>
      <c r="C512" s="422" t="s">
        <v>27</v>
      </c>
      <c r="D512" t="s">
        <v>29</v>
      </c>
      <c r="F512" s="2">
        <v>5</v>
      </c>
      <c r="G512" s="2">
        <f t="shared" si="8"/>
        <v>225.89999999999998</v>
      </c>
    </row>
    <row r="513" spans="1:8">
      <c r="A513" s="3">
        <v>44256</v>
      </c>
      <c r="B513" s="422">
        <v>21673</v>
      </c>
      <c r="C513" s="422" t="s">
        <v>27</v>
      </c>
      <c r="D513" t="s">
        <v>12</v>
      </c>
      <c r="F513" s="2">
        <v>71</v>
      </c>
      <c r="G513" s="2">
        <f t="shared" si="8"/>
        <v>154.89999999999998</v>
      </c>
    </row>
    <row r="514" spans="1:8">
      <c r="A514" s="3">
        <v>44256</v>
      </c>
      <c r="B514" s="422">
        <v>21673</v>
      </c>
      <c r="C514" s="422" t="s">
        <v>27</v>
      </c>
      <c r="D514" t="s">
        <v>13</v>
      </c>
      <c r="F514" s="2">
        <v>4.9000000000000004</v>
      </c>
      <c r="G514" s="2">
        <f t="shared" si="8"/>
        <v>149.99999999999997</v>
      </c>
    </row>
    <row r="515" spans="1:8">
      <c r="A515" s="3">
        <v>44530</v>
      </c>
      <c r="B515" s="422" t="s">
        <v>69</v>
      </c>
      <c r="C515" s="422" t="s">
        <v>26</v>
      </c>
      <c r="D515" t="s">
        <v>232</v>
      </c>
      <c r="F515" s="2">
        <v>150</v>
      </c>
      <c r="G515" s="6">
        <f t="shared" si="8"/>
        <v>0</v>
      </c>
    </row>
    <row r="516" spans="1:8">
      <c r="A516" s="31">
        <v>44227</v>
      </c>
      <c r="B516" s="421" t="s">
        <v>10</v>
      </c>
      <c r="C516" s="421" t="s">
        <v>11</v>
      </c>
      <c r="D516" t="s">
        <v>12</v>
      </c>
      <c r="E516" s="28">
        <v>75.8</v>
      </c>
      <c r="G516" s="2">
        <f t="shared" si="8"/>
        <v>75.8</v>
      </c>
    </row>
    <row r="517" spans="1:8">
      <c r="B517" s="422"/>
      <c r="C517" s="422"/>
      <c r="D517" t="s">
        <v>13</v>
      </c>
      <c r="E517" s="28">
        <v>6.3</v>
      </c>
      <c r="G517" s="2">
        <f t="shared" si="8"/>
        <v>82.1</v>
      </c>
    </row>
    <row r="518" spans="1:8">
      <c r="B518" s="422"/>
      <c r="C518" s="422"/>
      <c r="D518" t="s">
        <v>14</v>
      </c>
      <c r="E518" s="28">
        <v>60</v>
      </c>
      <c r="G518" s="2">
        <f t="shared" si="8"/>
        <v>142.1</v>
      </c>
    </row>
    <row r="519" spans="1:8">
      <c r="B519" s="422"/>
      <c r="C519" s="422"/>
      <c r="D519" t="s">
        <v>29</v>
      </c>
      <c r="E519" s="28">
        <v>5</v>
      </c>
      <c r="G519" s="2">
        <f t="shared" si="8"/>
        <v>147.1</v>
      </c>
    </row>
    <row r="520" spans="1:8">
      <c r="B520" s="422"/>
      <c r="C520" s="422"/>
      <c r="D520" t="s">
        <v>232</v>
      </c>
      <c r="E520" s="28">
        <v>150</v>
      </c>
      <c r="G520" s="2">
        <f t="shared" si="8"/>
        <v>297.10000000000002</v>
      </c>
    </row>
    <row r="521" spans="1:8">
      <c r="A521" s="3">
        <v>44223</v>
      </c>
      <c r="B521" s="422">
        <v>21459</v>
      </c>
      <c r="C521" s="422" t="s">
        <v>11</v>
      </c>
      <c r="D521" t="s">
        <v>14</v>
      </c>
      <c r="F521" s="2">
        <v>60</v>
      </c>
      <c r="G521" s="2">
        <f t="shared" si="8"/>
        <v>237.10000000000002</v>
      </c>
      <c r="H521">
        <v>10</v>
      </c>
    </row>
    <row r="522" spans="1:8">
      <c r="A522" s="3">
        <v>44223</v>
      </c>
      <c r="B522" s="422">
        <v>21459</v>
      </c>
      <c r="C522" s="422" t="s">
        <v>11</v>
      </c>
      <c r="D522" t="s">
        <v>29</v>
      </c>
      <c r="F522" s="2">
        <v>5</v>
      </c>
      <c r="G522" s="2">
        <f t="shared" si="8"/>
        <v>232.10000000000002</v>
      </c>
    </row>
    <row r="523" spans="1:8">
      <c r="A523" s="3">
        <v>44301</v>
      </c>
      <c r="B523" s="422">
        <v>22166</v>
      </c>
      <c r="C523" s="422" t="s">
        <v>11</v>
      </c>
      <c r="D523" t="s">
        <v>12</v>
      </c>
      <c r="F523" s="2">
        <v>75.8</v>
      </c>
      <c r="G523" s="2">
        <f t="shared" si="8"/>
        <v>156.30000000000001</v>
      </c>
    </row>
    <row r="524" spans="1:8">
      <c r="A524" s="3">
        <v>44301</v>
      </c>
      <c r="B524" s="422">
        <v>22166</v>
      </c>
      <c r="C524" s="422" t="s">
        <v>11</v>
      </c>
      <c r="D524" t="s">
        <v>13</v>
      </c>
      <c r="F524" s="2">
        <v>6.3</v>
      </c>
      <c r="G524" s="2">
        <f t="shared" si="8"/>
        <v>150</v>
      </c>
    </row>
    <row r="525" spans="1:8">
      <c r="A525" s="3">
        <v>44530</v>
      </c>
      <c r="B525" s="422" t="s">
        <v>69</v>
      </c>
      <c r="C525" s="422" t="s">
        <v>26</v>
      </c>
      <c r="D525" t="s">
        <v>232</v>
      </c>
      <c r="F525" s="2">
        <v>40</v>
      </c>
      <c r="G525" s="2">
        <f t="shared" si="8"/>
        <v>110</v>
      </c>
    </row>
    <row r="526" spans="1:8">
      <c r="A526" s="3">
        <v>44561</v>
      </c>
      <c r="B526" s="422" t="s">
        <v>76</v>
      </c>
      <c r="C526" s="422" t="s">
        <v>11</v>
      </c>
      <c r="D526" t="s">
        <v>232</v>
      </c>
      <c r="F526" s="2">
        <v>100</v>
      </c>
      <c r="G526" s="2">
        <f t="shared" si="8"/>
        <v>10</v>
      </c>
    </row>
    <row r="527" spans="1:8">
      <c r="A527" s="3">
        <v>44592</v>
      </c>
      <c r="B527" s="422" t="s">
        <v>77</v>
      </c>
      <c r="C527" s="422" t="s">
        <v>11</v>
      </c>
      <c r="D527" t="s">
        <v>232</v>
      </c>
      <c r="F527" s="2">
        <v>10</v>
      </c>
      <c r="G527" s="2">
        <f t="shared" si="8"/>
        <v>0</v>
      </c>
    </row>
    <row r="528" spans="1:8">
      <c r="A528" s="31">
        <v>44255</v>
      </c>
      <c r="B528" s="421" t="s">
        <v>10</v>
      </c>
      <c r="C528" s="421" t="s">
        <v>17</v>
      </c>
      <c r="D528" t="s">
        <v>12</v>
      </c>
      <c r="E528" s="28">
        <v>68.599999999999994</v>
      </c>
      <c r="G528" s="2">
        <f t="shared" si="8"/>
        <v>68.599999999999994</v>
      </c>
    </row>
    <row r="529" spans="1:8">
      <c r="B529" s="422"/>
      <c r="C529" s="422"/>
      <c r="D529" t="s">
        <v>13</v>
      </c>
      <c r="E529" s="28">
        <v>5.7</v>
      </c>
      <c r="G529" s="2">
        <f t="shared" si="8"/>
        <v>74.3</v>
      </c>
    </row>
    <row r="530" spans="1:8">
      <c r="B530" s="422"/>
      <c r="C530" s="422"/>
      <c r="D530" t="s">
        <v>14</v>
      </c>
      <c r="E530" s="28">
        <v>56</v>
      </c>
      <c r="G530" s="2">
        <f t="shared" si="8"/>
        <v>130.30000000000001</v>
      </c>
    </row>
    <row r="531" spans="1:8">
      <c r="B531" s="422"/>
      <c r="C531" s="422"/>
      <c r="D531" t="s">
        <v>29</v>
      </c>
      <c r="E531" s="28">
        <v>5</v>
      </c>
      <c r="G531" s="2">
        <f t="shared" ref="G531:G601" si="9">+G530+E531-F531</f>
        <v>135.30000000000001</v>
      </c>
    </row>
    <row r="532" spans="1:8">
      <c r="B532" s="422"/>
      <c r="C532" s="422"/>
      <c r="D532" t="s">
        <v>232</v>
      </c>
      <c r="E532" s="28">
        <v>150</v>
      </c>
      <c r="G532" s="2">
        <f t="shared" si="9"/>
        <v>285.3</v>
      </c>
      <c r="H532">
        <v>150</v>
      </c>
    </row>
    <row r="533" spans="1:8">
      <c r="A533" s="3">
        <v>44253</v>
      </c>
      <c r="B533" s="422">
        <v>21647</v>
      </c>
      <c r="C533" s="422" t="s">
        <v>17</v>
      </c>
      <c r="D533" t="s">
        <v>14</v>
      </c>
      <c r="F533" s="2">
        <v>56</v>
      </c>
      <c r="G533" s="2">
        <f t="shared" si="9"/>
        <v>229.3</v>
      </c>
    </row>
    <row r="534" spans="1:8">
      <c r="A534" s="3">
        <v>44253</v>
      </c>
      <c r="B534" s="422">
        <v>21647</v>
      </c>
      <c r="C534" s="422" t="s">
        <v>17</v>
      </c>
      <c r="D534" t="s">
        <v>15</v>
      </c>
      <c r="F534" s="2">
        <v>5</v>
      </c>
      <c r="G534" s="2">
        <f t="shared" si="9"/>
        <v>224.3</v>
      </c>
    </row>
    <row r="535" spans="1:8">
      <c r="A535" s="3">
        <v>44328</v>
      </c>
      <c r="B535" s="422">
        <v>22437</v>
      </c>
      <c r="C535" s="422" t="s">
        <v>17</v>
      </c>
      <c r="D535" t="s">
        <v>12</v>
      </c>
      <c r="F535" s="2">
        <v>68.599999999999994</v>
      </c>
      <c r="G535" s="2">
        <f t="shared" si="9"/>
        <v>155.70000000000002</v>
      </c>
    </row>
    <row r="536" spans="1:8">
      <c r="A536" s="3">
        <v>44328</v>
      </c>
      <c r="B536" s="422">
        <v>22437</v>
      </c>
      <c r="C536" s="422" t="s">
        <v>17</v>
      </c>
      <c r="D536" t="s">
        <v>13</v>
      </c>
      <c r="F536" s="2">
        <v>5.7</v>
      </c>
      <c r="G536" s="2">
        <f t="shared" si="9"/>
        <v>150.00000000000003</v>
      </c>
    </row>
    <row r="537" spans="1:8">
      <c r="A537" s="3">
        <v>44592</v>
      </c>
      <c r="B537" s="422" t="s">
        <v>77</v>
      </c>
      <c r="C537" s="422" t="s">
        <v>17</v>
      </c>
      <c r="D537" t="s">
        <v>232</v>
      </c>
      <c r="F537" s="2">
        <v>110</v>
      </c>
      <c r="G537" s="2">
        <f t="shared" si="9"/>
        <v>40.000000000000028</v>
      </c>
    </row>
    <row r="538" spans="1:8">
      <c r="A538" s="3">
        <v>44651</v>
      </c>
      <c r="B538" s="422" t="s">
        <v>81</v>
      </c>
      <c r="C538" s="422" t="s">
        <v>17</v>
      </c>
      <c r="D538" t="s">
        <v>232</v>
      </c>
      <c r="F538" s="21">
        <v>40</v>
      </c>
      <c r="G538" s="2">
        <f t="shared" si="9"/>
        <v>0</v>
      </c>
    </row>
    <row r="539" spans="1:8">
      <c r="A539" s="31">
        <v>44286</v>
      </c>
      <c r="B539" s="421" t="s">
        <v>10</v>
      </c>
      <c r="C539" s="421" t="s">
        <v>18</v>
      </c>
      <c r="D539" t="s">
        <v>12</v>
      </c>
      <c r="E539" s="28">
        <v>75.3</v>
      </c>
      <c r="G539" s="2">
        <f>+G538+E539-F539</f>
        <v>75.3</v>
      </c>
    </row>
    <row r="540" spans="1:8">
      <c r="B540" s="422"/>
      <c r="C540" s="422"/>
      <c r="D540" t="s">
        <v>13</v>
      </c>
      <c r="E540" s="28">
        <v>3.8</v>
      </c>
      <c r="G540" s="2">
        <f t="shared" si="9"/>
        <v>79.099999999999994</v>
      </c>
    </row>
    <row r="541" spans="1:8">
      <c r="B541" s="422"/>
      <c r="C541" s="422"/>
      <c r="D541" t="s">
        <v>14</v>
      </c>
      <c r="E541" s="28">
        <v>60</v>
      </c>
      <c r="G541" s="2">
        <f t="shared" si="9"/>
        <v>139.1</v>
      </c>
    </row>
    <row r="542" spans="1:8">
      <c r="B542" s="422"/>
      <c r="C542" s="422"/>
      <c r="D542" t="s">
        <v>29</v>
      </c>
      <c r="E542" s="28">
        <v>5</v>
      </c>
      <c r="G542" s="2">
        <f t="shared" si="9"/>
        <v>144.1</v>
      </c>
    </row>
    <row r="543" spans="1:8">
      <c r="B543" s="422"/>
      <c r="C543" s="422"/>
      <c r="D543" t="s">
        <v>232</v>
      </c>
      <c r="E543" s="28">
        <v>150</v>
      </c>
      <c r="G543" s="2">
        <f t="shared" si="9"/>
        <v>294.10000000000002</v>
      </c>
      <c r="H543">
        <v>150</v>
      </c>
    </row>
    <row r="544" spans="1:8">
      <c r="B544" s="422"/>
      <c r="C544" s="422"/>
      <c r="D544" t="s">
        <v>40</v>
      </c>
      <c r="E544" s="28">
        <v>10</v>
      </c>
      <c r="G544" s="2">
        <f t="shared" si="9"/>
        <v>304.10000000000002</v>
      </c>
    </row>
    <row r="545" spans="1:8">
      <c r="A545" s="3">
        <v>44277</v>
      </c>
      <c r="B545" s="422">
        <v>22025</v>
      </c>
      <c r="C545" s="422" t="s">
        <v>18</v>
      </c>
      <c r="D545" t="s">
        <v>40</v>
      </c>
      <c r="F545" s="2">
        <v>10</v>
      </c>
      <c r="G545" s="2">
        <f t="shared" si="9"/>
        <v>294.10000000000002</v>
      </c>
    </row>
    <row r="546" spans="1:8">
      <c r="A546" s="3">
        <v>44309</v>
      </c>
      <c r="B546" s="422">
        <v>22231</v>
      </c>
      <c r="C546" s="422" t="s">
        <v>18</v>
      </c>
      <c r="D546" t="s">
        <v>14</v>
      </c>
      <c r="F546" s="2">
        <v>60</v>
      </c>
      <c r="G546" s="2">
        <f t="shared" si="9"/>
        <v>234.10000000000002</v>
      </c>
    </row>
    <row r="547" spans="1:8">
      <c r="A547" s="3">
        <v>44309</v>
      </c>
      <c r="B547" s="422">
        <v>22231</v>
      </c>
      <c r="C547" s="422" t="s">
        <v>18</v>
      </c>
      <c r="D547" t="s">
        <v>15</v>
      </c>
      <c r="F547" s="2">
        <v>5</v>
      </c>
      <c r="G547" s="2">
        <f t="shared" si="9"/>
        <v>229.10000000000002</v>
      </c>
    </row>
    <row r="548" spans="1:8">
      <c r="A548" s="3">
        <v>44358</v>
      </c>
      <c r="B548" s="422">
        <v>22793</v>
      </c>
      <c r="C548" s="422" t="s">
        <v>18</v>
      </c>
      <c r="D548" t="s">
        <v>12</v>
      </c>
      <c r="F548" s="2">
        <v>75.3</v>
      </c>
      <c r="G548" s="2">
        <f t="shared" si="9"/>
        <v>153.80000000000001</v>
      </c>
    </row>
    <row r="549" spans="1:8">
      <c r="A549" s="3">
        <v>44358</v>
      </c>
      <c r="B549" s="422">
        <v>22793</v>
      </c>
      <c r="C549" s="422" t="s">
        <v>18</v>
      </c>
      <c r="D549" t="s">
        <v>13</v>
      </c>
      <c r="F549" s="2">
        <v>3.8</v>
      </c>
      <c r="G549" s="2">
        <f t="shared" si="9"/>
        <v>150</v>
      </c>
    </row>
    <row r="550" spans="1:8">
      <c r="A550" s="3">
        <v>44620</v>
      </c>
      <c r="B550" s="422" t="s">
        <v>78</v>
      </c>
      <c r="C550" s="422" t="s">
        <v>18</v>
      </c>
      <c r="D550" t="s">
        <v>232</v>
      </c>
      <c r="F550" s="2">
        <v>80</v>
      </c>
      <c r="G550" s="2">
        <f t="shared" si="9"/>
        <v>70</v>
      </c>
    </row>
    <row r="551" spans="1:8">
      <c r="A551" s="3">
        <v>44651</v>
      </c>
      <c r="B551" s="422" t="s">
        <v>81</v>
      </c>
      <c r="C551" s="422" t="s">
        <v>18</v>
      </c>
      <c r="D551" t="s">
        <v>232</v>
      </c>
      <c r="F551" s="21">
        <v>40</v>
      </c>
      <c r="G551" s="2">
        <f t="shared" si="9"/>
        <v>30</v>
      </c>
    </row>
    <row r="552" spans="1:8">
      <c r="A552" s="3">
        <v>44681</v>
      </c>
      <c r="B552" s="422" t="s">
        <v>83</v>
      </c>
      <c r="C552" s="422" t="s">
        <v>18</v>
      </c>
      <c r="D552" t="s">
        <v>232</v>
      </c>
      <c r="F552" s="21">
        <v>20</v>
      </c>
      <c r="G552" s="2">
        <f t="shared" si="9"/>
        <v>10</v>
      </c>
    </row>
    <row r="553" spans="1:8">
      <c r="A553" s="3">
        <v>44795</v>
      </c>
      <c r="B553" s="422">
        <v>25349</v>
      </c>
      <c r="C553" s="422" t="s">
        <v>18</v>
      </c>
      <c r="D553" t="s">
        <v>232</v>
      </c>
      <c r="F553" s="21">
        <v>10</v>
      </c>
      <c r="G553" s="2">
        <f t="shared" si="9"/>
        <v>0</v>
      </c>
    </row>
    <row r="554" spans="1:8">
      <c r="A554" s="31">
        <v>44316</v>
      </c>
      <c r="B554" s="421" t="s">
        <v>10</v>
      </c>
      <c r="C554" s="421" t="s">
        <v>19</v>
      </c>
      <c r="D554" t="s">
        <v>12</v>
      </c>
      <c r="E554" s="28">
        <v>72.599999999999994</v>
      </c>
      <c r="G554" s="2">
        <f t="shared" si="9"/>
        <v>72.599999999999994</v>
      </c>
    </row>
    <row r="555" spans="1:8">
      <c r="B555" s="422"/>
      <c r="C555" s="422"/>
      <c r="D555" t="s">
        <v>13</v>
      </c>
      <c r="E555" s="28">
        <v>4.8</v>
      </c>
      <c r="G555" s="2">
        <f t="shared" si="9"/>
        <v>77.399999999999991</v>
      </c>
    </row>
    <row r="556" spans="1:8">
      <c r="B556" s="422"/>
      <c r="C556" s="422"/>
      <c r="D556" t="s">
        <v>14</v>
      </c>
      <c r="E556" s="28">
        <v>60</v>
      </c>
      <c r="G556" s="2">
        <f t="shared" si="9"/>
        <v>137.39999999999998</v>
      </c>
    </row>
    <row r="557" spans="1:8">
      <c r="B557" s="422"/>
      <c r="C557" s="422"/>
      <c r="D557" t="s">
        <v>29</v>
      </c>
      <c r="E557" s="28">
        <v>5</v>
      </c>
      <c r="G557" s="2">
        <f t="shared" si="9"/>
        <v>142.39999999999998</v>
      </c>
    </row>
    <row r="558" spans="1:8">
      <c r="B558" s="422"/>
      <c r="C558" s="422"/>
      <c r="D558" t="s">
        <v>232</v>
      </c>
      <c r="E558" s="28">
        <v>40</v>
      </c>
      <c r="G558" s="2">
        <f t="shared" si="9"/>
        <v>182.39999999999998</v>
      </c>
      <c r="H558">
        <v>40</v>
      </c>
    </row>
    <row r="559" spans="1:8">
      <c r="A559" s="3">
        <v>44309</v>
      </c>
      <c r="B559" s="422">
        <v>22231</v>
      </c>
      <c r="C559" s="422" t="s">
        <v>19</v>
      </c>
      <c r="D559" t="s">
        <v>14</v>
      </c>
      <c r="F559" s="2">
        <v>60</v>
      </c>
      <c r="G559" s="2">
        <f t="shared" si="9"/>
        <v>122.39999999999998</v>
      </c>
    </row>
    <row r="560" spans="1:8">
      <c r="A560" s="3">
        <v>44309</v>
      </c>
      <c r="B560" s="422">
        <v>22231</v>
      </c>
      <c r="C560" s="422" t="s">
        <v>19</v>
      </c>
      <c r="D560" t="s">
        <v>15</v>
      </c>
      <c r="F560" s="2">
        <v>5</v>
      </c>
      <c r="G560" s="2">
        <f t="shared" si="9"/>
        <v>117.39999999999998</v>
      </c>
    </row>
    <row r="561" spans="1:7">
      <c r="A561" s="3">
        <v>44389</v>
      </c>
      <c r="B561" s="422">
        <v>23005</v>
      </c>
      <c r="C561" s="422" t="s">
        <v>19</v>
      </c>
      <c r="D561" t="s">
        <v>12</v>
      </c>
      <c r="F561" s="2">
        <v>72.599999999999994</v>
      </c>
      <c r="G561" s="2">
        <f t="shared" si="9"/>
        <v>44.799999999999983</v>
      </c>
    </row>
    <row r="562" spans="1:7">
      <c r="A562" s="3">
        <v>44389</v>
      </c>
      <c r="B562" s="422">
        <v>23005</v>
      </c>
      <c r="C562" s="422" t="s">
        <v>19</v>
      </c>
      <c r="D562" t="s">
        <v>13</v>
      </c>
      <c r="F562" s="28">
        <v>4.8</v>
      </c>
      <c r="G562" s="2">
        <f t="shared" si="9"/>
        <v>39.999999999999986</v>
      </c>
    </row>
    <row r="563" spans="1:7">
      <c r="A563" s="3">
        <v>44795</v>
      </c>
      <c r="B563" s="422">
        <v>25349</v>
      </c>
      <c r="C563" s="422" t="s">
        <v>19</v>
      </c>
      <c r="D563" t="s">
        <v>232</v>
      </c>
      <c r="F563" s="28">
        <v>40</v>
      </c>
      <c r="G563" s="2">
        <f t="shared" si="9"/>
        <v>0</v>
      </c>
    </row>
    <row r="564" spans="1:7">
      <c r="A564" s="31">
        <v>44347</v>
      </c>
      <c r="B564" s="421" t="s">
        <v>10</v>
      </c>
      <c r="C564" s="421" t="s">
        <v>20</v>
      </c>
      <c r="D564" t="s">
        <v>12</v>
      </c>
      <c r="E564" s="28">
        <v>59</v>
      </c>
      <c r="G564" s="2">
        <f t="shared" si="9"/>
        <v>59</v>
      </c>
    </row>
    <row r="565" spans="1:7">
      <c r="B565" s="422"/>
      <c r="C565" s="422"/>
      <c r="D565" t="s">
        <v>13</v>
      </c>
      <c r="E565" s="28">
        <v>3.5</v>
      </c>
      <c r="G565" s="2">
        <f t="shared" si="9"/>
        <v>62.5</v>
      </c>
    </row>
    <row r="566" spans="1:7">
      <c r="B566" s="422"/>
      <c r="C566" s="422"/>
      <c r="D566" t="s">
        <v>14</v>
      </c>
      <c r="E566" s="28">
        <v>60</v>
      </c>
      <c r="G566" s="2">
        <f t="shared" si="9"/>
        <v>122.5</v>
      </c>
    </row>
    <row r="567" spans="1:7">
      <c r="B567" s="422"/>
      <c r="C567" s="422"/>
      <c r="D567" t="s">
        <v>29</v>
      </c>
      <c r="E567" s="28">
        <v>5</v>
      </c>
      <c r="G567" s="2">
        <f t="shared" si="9"/>
        <v>127.5</v>
      </c>
    </row>
    <row r="568" spans="1:7">
      <c r="A568" s="3">
        <v>44368</v>
      </c>
      <c r="B568" s="422">
        <v>22829</v>
      </c>
      <c r="C568" s="422" t="s">
        <v>20</v>
      </c>
      <c r="D568" t="s">
        <v>14</v>
      </c>
      <c r="F568" s="2">
        <v>60</v>
      </c>
      <c r="G568" s="2">
        <f t="shared" si="9"/>
        <v>67.5</v>
      </c>
    </row>
    <row r="569" spans="1:7">
      <c r="A569" s="3">
        <v>44368</v>
      </c>
      <c r="B569" s="422">
        <v>22829</v>
      </c>
      <c r="C569" s="422" t="s">
        <v>20</v>
      </c>
      <c r="D569" t="s">
        <v>15</v>
      </c>
      <c r="F569" s="2">
        <v>5</v>
      </c>
      <c r="G569" s="2">
        <f t="shared" si="9"/>
        <v>62.5</v>
      </c>
    </row>
    <row r="570" spans="1:7">
      <c r="A570" s="3">
        <v>44420</v>
      </c>
      <c r="B570" s="422">
        <v>23202</v>
      </c>
      <c r="C570" s="422" t="s">
        <v>20</v>
      </c>
      <c r="D570" t="s">
        <v>12</v>
      </c>
      <c r="F570" s="28">
        <v>59</v>
      </c>
      <c r="G570" s="2">
        <f t="shared" si="9"/>
        <v>3.5</v>
      </c>
    </row>
    <row r="571" spans="1:7">
      <c r="A571" s="3">
        <v>44420</v>
      </c>
      <c r="B571" s="422">
        <v>23202</v>
      </c>
      <c r="C571" s="422" t="s">
        <v>20</v>
      </c>
      <c r="D571" t="s">
        <v>13</v>
      </c>
      <c r="F571" s="28">
        <v>3.5</v>
      </c>
      <c r="G571" s="2">
        <f t="shared" si="9"/>
        <v>0</v>
      </c>
    </row>
    <row r="572" spans="1:7">
      <c r="A572" s="31">
        <v>44377</v>
      </c>
      <c r="B572" s="421" t="s">
        <v>10</v>
      </c>
      <c r="C572" s="421" t="s">
        <v>21</v>
      </c>
      <c r="D572" t="s">
        <v>12</v>
      </c>
      <c r="E572" s="28">
        <v>64.7</v>
      </c>
      <c r="G572" s="2">
        <f t="shared" si="9"/>
        <v>64.7</v>
      </c>
    </row>
    <row r="573" spans="1:7">
      <c r="B573" s="422"/>
      <c r="C573" s="422"/>
      <c r="D573" t="s">
        <v>13</v>
      </c>
      <c r="E573" s="82">
        <v>5.4</v>
      </c>
      <c r="G573" s="2">
        <f t="shared" si="9"/>
        <v>70.100000000000009</v>
      </c>
    </row>
    <row r="574" spans="1:7">
      <c r="B574" s="422"/>
      <c r="C574" s="422"/>
      <c r="D574" t="s">
        <v>14</v>
      </c>
      <c r="E574" s="28">
        <v>60</v>
      </c>
      <c r="G574" s="2">
        <f t="shared" si="9"/>
        <v>130.10000000000002</v>
      </c>
    </row>
    <row r="575" spans="1:7">
      <c r="B575" s="422"/>
      <c r="C575" s="422"/>
      <c r="D575" t="s">
        <v>29</v>
      </c>
      <c r="E575" s="28">
        <v>5</v>
      </c>
      <c r="G575" s="2">
        <f t="shared" si="9"/>
        <v>135.10000000000002</v>
      </c>
    </row>
    <row r="576" spans="1:7">
      <c r="A576" s="3">
        <v>44368</v>
      </c>
      <c r="B576" s="422">
        <v>22829</v>
      </c>
      <c r="C576" s="422" t="s">
        <v>21</v>
      </c>
      <c r="D576" t="s">
        <v>14</v>
      </c>
      <c r="F576" s="2">
        <v>60</v>
      </c>
      <c r="G576" s="2">
        <f t="shared" si="9"/>
        <v>75.100000000000023</v>
      </c>
    </row>
    <row r="577" spans="1:12">
      <c r="A577" s="3">
        <v>44368</v>
      </c>
      <c r="B577" s="422">
        <v>22829</v>
      </c>
      <c r="C577" s="422" t="s">
        <v>21</v>
      </c>
      <c r="D577" t="s">
        <v>15</v>
      </c>
      <c r="F577" s="2">
        <v>5</v>
      </c>
      <c r="G577" s="2">
        <f t="shared" si="9"/>
        <v>70.100000000000023</v>
      </c>
    </row>
    <row r="578" spans="1:12">
      <c r="A578" s="3">
        <v>44448</v>
      </c>
      <c r="B578" s="422">
        <v>23414</v>
      </c>
      <c r="C578" s="422" t="s">
        <v>21</v>
      </c>
      <c r="D578" t="s">
        <v>12</v>
      </c>
      <c r="F578" s="28">
        <v>64.7</v>
      </c>
      <c r="G578" s="2">
        <f t="shared" si="9"/>
        <v>5.4000000000000199</v>
      </c>
    </row>
    <row r="579" spans="1:12">
      <c r="A579" s="3">
        <v>44448</v>
      </c>
      <c r="B579" s="422">
        <v>23414</v>
      </c>
      <c r="C579" s="422" t="s">
        <v>21</v>
      </c>
      <c r="D579" t="s">
        <v>13</v>
      </c>
      <c r="F579" s="82">
        <v>5.4</v>
      </c>
      <c r="G579" s="2">
        <f t="shared" si="9"/>
        <v>1.9539925233402755E-14</v>
      </c>
    </row>
    <row r="580" spans="1:12">
      <c r="A580" s="81">
        <v>44408</v>
      </c>
      <c r="B580" s="421" t="s">
        <v>10</v>
      </c>
      <c r="C580" s="421" t="s">
        <v>22</v>
      </c>
      <c r="D580" t="s">
        <v>12</v>
      </c>
      <c r="E580" s="2">
        <v>56.6</v>
      </c>
      <c r="G580" s="2">
        <f t="shared" si="9"/>
        <v>56.600000000000023</v>
      </c>
    </row>
    <row r="581" spans="1:12">
      <c r="A581" s="70"/>
      <c r="B581" s="422"/>
      <c r="C581" s="422"/>
      <c r="D581" t="s">
        <v>13</v>
      </c>
      <c r="E581" s="2">
        <v>2.8</v>
      </c>
      <c r="G581" s="2">
        <f t="shared" si="9"/>
        <v>59.40000000000002</v>
      </c>
    </row>
    <row r="582" spans="1:12">
      <c r="A582" s="70"/>
      <c r="B582" s="422"/>
      <c r="C582" s="422"/>
      <c r="D582" t="s">
        <v>14</v>
      </c>
      <c r="E582" s="2">
        <v>60</v>
      </c>
      <c r="G582" s="2">
        <f t="shared" si="9"/>
        <v>119.40000000000002</v>
      </c>
    </row>
    <row r="583" spans="1:12">
      <c r="A583" s="70"/>
      <c r="B583" s="422"/>
      <c r="C583" s="422"/>
      <c r="D583" t="s">
        <v>15</v>
      </c>
      <c r="E583" s="2">
        <v>5</v>
      </c>
      <c r="G583" s="2">
        <f t="shared" si="9"/>
        <v>124.40000000000002</v>
      </c>
    </row>
    <row r="584" spans="1:12">
      <c r="A584" s="70">
        <v>44474</v>
      </c>
      <c r="B584" s="422">
        <v>23560</v>
      </c>
      <c r="C584" s="422" t="s">
        <v>22</v>
      </c>
      <c r="D584" t="s">
        <v>12</v>
      </c>
      <c r="E584" s="2"/>
      <c r="F584" s="2">
        <v>56.6</v>
      </c>
      <c r="G584" s="2">
        <f t="shared" si="9"/>
        <v>67.800000000000011</v>
      </c>
    </row>
    <row r="585" spans="1:12">
      <c r="A585" s="70">
        <v>44474</v>
      </c>
      <c r="B585" s="422">
        <v>23560</v>
      </c>
      <c r="C585" s="422" t="s">
        <v>22</v>
      </c>
      <c r="D585" t="s">
        <v>13</v>
      </c>
      <c r="E585" s="2"/>
      <c r="F585" s="2">
        <v>2.8</v>
      </c>
      <c r="G585" s="2">
        <f t="shared" si="9"/>
        <v>65.000000000000014</v>
      </c>
    </row>
    <row r="586" spans="1:12">
      <c r="A586" s="70">
        <v>44494</v>
      </c>
      <c r="B586" s="422">
        <v>23644</v>
      </c>
      <c r="C586" s="422" t="s">
        <v>22</v>
      </c>
      <c r="D586" t="s">
        <v>14</v>
      </c>
      <c r="E586" s="2"/>
      <c r="F586" s="2">
        <v>60</v>
      </c>
      <c r="G586" s="2">
        <f t="shared" si="9"/>
        <v>5.0000000000000142</v>
      </c>
    </row>
    <row r="587" spans="1:12">
      <c r="A587" s="70">
        <v>44494</v>
      </c>
      <c r="B587" s="422">
        <v>23644</v>
      </c>
      <c r="C587" s="422" t="s">
        <v>22</v>
      </c>
      <c r="D587" t="s">
        <v>15</v>
      </c>
      <c r="E587" s="2"/>
      <c r="F587" s="2">
        <v>5</v>
      </c>
      <c r="G587" s="2">
        <f t="shared" si="9"/>
        <v>1.4210854715202004E-14</v>
      </c>
    </row>
    <row r="588" spans="1:12">
      <c r="A588" s="31">
        <v>44439</v>
      </c>
      <c r="B588" s="421" t="s">
        <v>10</v>
      </c>
      <c r="C588" s="421" t="s">
        <v>23</v>
      </c>
      <c r="D588" t="s">
        <v>12</v>
      </c>
      <c r="E588" s="2">
        <v>64.099999999999994</v>
      </c>
      <c r="G588" s="2">
        <f t="shared" si="9"/>
        <v>64.100000000000009</v>
      </c>
      <c r="L588" s="88"/>
    </row>
    <row r="589" spans="1:12">
      <c r="B589" s="422"/>
      <c r="C589" s="422"/>
      <c r="D589" t="s">
        <v>13</v>
      </c>
      <c r="E589" s="2">
        <v>3.1</v>
      </c>
      <c r="G589" s="2">
        <f t="shared" si="9"/>
        <v>67.2</v>
      </c>
      <c r="L589" s="88"/>
    </row>
    <row r="590" spans="1:12">
      <c r="B590" s="422"/>
      <c r="C590" s="422"/>
      <c r="D590" t="s">
        <v>14</v>
      </c>
      <c r="E590" s="2">
        <v>60</v>
      </c>
      <c r="G590" s="2">
        <f t="shared" si="9"/>
        <v>127.2</v>
      </c>
      <c r="L590" s="88"/>
    </row>
    <row r="591" spans="1:12">
      <c r="B591" s="422"/>
      <c r="C591" s="422"/>
      <c r="D591" t="s">
        <v>15</v>
      </c>
      <c r="E591" s="2">
        <v>5</v>
      </c>
      <c r="G591" s="2">
        <f t="shared" si="9"/>
        <v>132.19999999999999</v>
      </c>
      <c r="L591" s="88"/>
    </row>
    <row r="592" spans="1:12">
      <c r="A592" s="3">
        <v>44512</v>
      </c>
      <c r="B592" s="422">
        <v>23770</v>
      </c>
      <c r="C592" s="422" t="s">
        <v>23</v>
      </c>
      <c r="D592" t="s">
        <v>12</v>
      </c>
      <c r="E592" s="2"/>
      <c r="F592" s="2">
        <v>64.099999999999994</v>
      </c>
      <c r="G592" s="2">
        <f t="shared" si="9"/>
        <v>68.099999999999994</v>
      </c>
      <c r="L592" s="88"/>
    </row>
    <row r="593" spans="1:14">
      <c r="A593" s="3">
        <v>44512</v>
      </c>
      <c r="B593" s="422">
        <v>23770</v>
      </c>
      <c r="C593" s="422" t="s">
        <v>23</v>
      </c>
      <c r="D593" t="s">
        <v>13</v>
      </c>
      <c r="E593" s="2"/>
      <c r="F593" s="2">
        <v>3.1</v>
      </c>
      <c r="G593" s="2">
        <f t="shared" si="9"/>
        <v>65</v>
      </c>
      <c r="L593" s="88"/>
    </row>
    <row r="594" spans="1:14">
      <c r="A594" s="70">
        <v>44494</v>
      </c>
      <c r="B594" s="422">
        <v>23644</v>
      </c>
      <c r="C594" s="422" t="s">
        <v>23</v>
      </c>
      <c r="D594" t="s">
        <v>14</v>
      </c>
      <c r="E594" s="2"/>
      <c r="F594" s="2">
        <v>60</v>
      </c>
      <c r="G594" s="2">
        <f t="shared" si="9"/>
        <v>5</v>
      </c>
      <c r="L594" s="88"/>
    </row>
    <row r="595" spans="1:14">
      <c r="A595" s="70">
        <v>44494</v>
      </c>
      <c r="B595" s="422">
        <v>23644</v>
      </c>
      <c r="C595" s="422" t="s">
        <v>23</v>
      </c>
      <c r="D595" t="s">
        <v>15</v>
      </c>
      <c r="E595" s="2"/>
      <c r="F595" s="2">
        <v>5</v>
      </c>
      <c r="G595" s="2">
        <f t="shared" si="9"/>
        <v>0</v>
      </c>
      <c r="L595" s="88"/>
    </row>
    <row r="596" spans="1:14">
      <c r="A596" s="31">
        <v>44469</v>
      </c>
      <c r="B596" s="421" t="s">
        <v>10</v>
      </c>
      <c r="C596" s="421" t="s">
        <v>41</v>
      </c>
      <c r="D596" t="s">
        <v>12</v>
      </c>
      <c r="E596" s="73">
        <v>66.3</v>
      </c>
      <c r="F596" s="73"/>
      <c r="G596" s="2">
        <f t="shared" si="9"/>
        <v>66.3</v>
      </c>
      <c r="L596" s="88"/>
    </row>
    <row r="597" spans="1:14">
      <c r="B597" s="422"/>
      <c r="C597" s="422"/>
      <c r="D597" t="s">
        <v>13</v>
      </c>
      <c r="E597" s="73">
        <v>4.7</v>
      </c>
      <c r="F597" s="73"/>
      <c r="G597" s="2">
        <f t="shared" si="9"/>
        <v>71</v>
      </c>
      <c r="L597" s="88"/>
    </row>
    <row r="598" spans="1:14">
      <c r="B598" s="422"/>
      <c r="C598" s="422"/>
      <c r="D598" t="s">
        <v>14</v>
      </c>
      <c r="E598" s="73">
        <v>60</v>
      </c>
      <c r="F598" s="73"/>
      <c r="G598" s="2">
        <f t="shared" si="9"/>
        <v>131</v>
      </c>
      <c r="L598" s="88"/>
    </row>
    <row r="599" spans="1:14">
      <c r="B599" s="422"/>
      <c r="C599" s="422"/>
      <c r="D599" t="s">
        <v>15</v>
      </c>
      <c r="E599" s="73">
        <v>5</v>
      </c>
      <c r="F599" s="73"/>
      <c r="G599" s="2">
        <f t="shared" si="9"/>
        <v>136</v>
      </c>
      <c r="L599" s="88"/>
    </row>
    <row r="600" spans="1:14">
      <c r="A600" s="3">
        <v>44512</v>
      </c>
      <c r="B600" s="422">
        <v>23770</v>
      </c>
      <c r="C600" s="422" t="s">
        <v>41</v>
      </c>
      <c r="D600" t="s">
        <v>12</v>
      </c>
      <c r="E600" s="73"/>
      <c r="F600" s="73">
        <v>66.3</v>
      </c>
      <c r="G600" s="2">
        <f t="shared" si="9"/>
        <v>69.7</v>
      </c>
      <c r="L600" s="88"/>
    </row>
    <row r="601" spans="1:14">
      <c r="A601" s="3">
        <v>44512</v>
      </c>
      <c r="B601" s="422">
        <v>23770</v>
      </c>
      <c r="C601" s="422" t="s">
        <v>41</v>
      </c>
      <c r="D601" t="s">
        <v>13</v>
      </c>
      <c r="E601" s="73"/>
      <c r="F601" s="73">
        <v>4.7</v>
      </c>
      <c r="G601" s="2">
        <f t="shared" si="9"/>
        <v>65</v>
      </c>
      <c r="L601" s="88"/>
    </row>
    <row r="602" spans="1:14">
      <c r="A602" s="70">
        <v>44494</v>
      </c>
      <c r="B602" s="422">
        <v>23644</v>
      </c>
      <c r="C602" s="422" t="s">
        <v>41</v>
      </c>
      <c r="D602" t="s">
        <v>14</v>
      </c>
      <c r="E602" s="73"/>
      <c r="F602" s="73">
        <v>60</v>
      </c>
      <c r="G602" s="2">
        <f t="shared" ref="G602:G604" si="10">+G601+E602-F602</f>
        <v>5</v>
      </c>
      <c r="L602" s="88"/>
    </row>
    <row r="603" spans="1:14">
      <c r="A603" s="70">
        <v>44494</v>
      </c>
      <c r="B603" s="422">
        <v>23644</v>
      </c>
      <c r="C603" s="422" t="s">
        <v>41</v>
      </c>
      <c r="D603" t="s">
        <v>15</v>
      </c>
      <c r="E603" s="2"/>
      <c r="F603" s="2">
        <v>5</v>
      </c>
      <c r="G603" s="2">
        <f t="shared" si="10"/>
        <v>0</v>
      </c>
      <c r="L603" s="88"/>
    </row>
    <row r="604" spans="1:14">
      <c r="A604" s="31">
        <v>44500</v>
      </c>
      <c r="B604" s="421" t="s">
        <v>10</v>
      </c>
      <c r="C604" s="421" t="s">
        <v>25</v>
      </c>
      <c r="D604" t="s">
        <v>12</v>
      </c>
      <c r="E604" s="28">
        <v>68.7</v>
      </c>
      <c r="G604" s="2">
        <f t="shared" si="10"/>
        <v>68.7</v>
      </c>
      <c r="L604" s="88"/>
    </row>
    <row r="605" spans="1:14">
      <c r="B605" s="422"/>
      <c r="C605" s="421"/>
      <c r="D605" t="s">
        <v>13</v>
      </c>
      <c r="E605" s="28">
        <v>2.6</v>
      </c>
      <c r="G605" s="2">
        <f t="shared" ref="G605:G678" si="11">+G604+E605-F605</f>
        <v>71.3</v>
      </c>
      <c r="L605" s="88"/>
      <c r="N605" s="2"/>
    </row>
    <row r="606" spans="1:14">
      <c r="B606" s="422"/>
      <c r="C606" s="421"/>
      <c r="D606" t="s">
        <v>14</v>
      </c>
      <c r="E606" s="2">
        <v>60</v>
      </c>
      <c r="G606" s="2">
        <f t="shared" si="11"/>
        <v>131.30000000000001</v>
      </c>
      <c r="N606" s="2"/>
    </row>
    <row r="607" spans="1:14">
      <c r="B607" s="422"/>
      <c r="C607" s="421"/>
      <c r="D607" t="s">
        <v>15</v>
      </c>
      <c r="E607" s="2">
        <v>5</v>
      </c>
      <c r="G607" s="2">
        <f t="shared" si="11"/>
        <v>136.30000000000001</v>
      </c>
    </row>
    <row r="608" spans="1:14">
      <c r="A608" s="70">
        <v>44494</v>
      </c>
      <c r="B608" s="422">
        <v>23644</v>
      </c>
      <c r="C608" s="422" t="s">
        <v>25</v>
      </c>
      <c r="D608" t="s">
        <v>14</v>
      </c>
      <c r="E608" s="2"/>
      <c r="F608" s="2">
        <v>60</v>
      </c>
      <c r="G608" s="2">
        <f t="shared" si="11"/>
        <v>76.300000000000011</v>
      </c>
    </row>
    <row r="609" spans="1:14">
      <c r="A609" s="70">
        <v>44494</v>
      </c>
      <c r="B609" s="422">
        <v>23644</v>
      </c>
      <c r="C609" s="422" t="s">
        <v>25</v>
      </c>
      <c r="D609" t="s">
        <v>15</v>
      </c>
      <c r="E609" s="2"/>
      <c r="F609" s="2">
        <v>5</v>
      </c>
      <c r="G609" s="2">
        <f t="shared" si="11"/>
        <v>71.300000000000011</v>
      </c>
    </row>
    <row r="610" spans="1:14">
      <c r="A610" s="70">
        <v>44620</v>
      </c>
      <c r="B610" s="422">
        <v>24371</v>
      </c>
      <c r="C610" s="422" t="s">
        <v>25</v>
      </c>
      <c r="D610" t="s">
        <v>12</v>
      </c>
      <c r="E610" s="2"/>
      <c r="F610" s="28">
        <v>68.7</v>
      </c>
      <c r="G610" s="2">
        <f t="shared" si="11"/>
        <v>2.6000000000000085</v>
      </c>
    </row>
    <row r="611" spans="1:14">
      <c r="A611" s="70">
        <v>44620</v>
      </c>
      <c r="B611" s="422">
        <v>24371</v>
      </c>
      <c r="C611" s="422" t="s">
        <v>25</v>
      </c>
      <c r="D611" t="s">
        <v>13</v>
      </c>
      <c r="E611" s="2"/>
      <c r="F611" s="28">
        <v>2.6</v>
      </c>
      <c r="G611" s="2">
        <f t="shared" si="11"/>
        <v>8.4376949871511897E-15</v>
      </c>
    </row>
    <row r="612" spans="1:14">
      <c r="A612" s="31">
        <v>44530</v>
      </c>
      <c r="B612" s="421" t="s">
        <v>10</v>
      </c>
      <c r="C612" s="421" t="s">
        <v>26</v>
      </c>
      <c r="D612" t="s">
        <v>12</v>
      </c>
      <c r="E612" s="28">
        <v>73.400000000000006</v>
      </c>
      <c r="F612" s="28"/>
      <c r="G612" s="2">
        <f t="shared" si="11"/>
        <v>73.40000000000002</v>
      </c>
      <c r="J612" s="421"/>
      <c r="L612" s="5"/>
    </row>
    <row r="613" spans="1:14">
      <c r="B613" s="422"/>
      <c r="C613" s="421"/>
      <c r="D613" t="s">
        <v>13</v>
      </c>
      <c r="E613" s="28">
        <v>4</v>
      </c>
      <c r="G613" s="2">
        <f t="shared" si="11"/>
        <v>77.40000000000002</v>
      </c>
      <c r="L613" s="5"/>
    </row>
    <row r="614" spans="1:14">
      <c r="B614" s="422"/>
      <c r="C614" s="421"/>
      <c r="D614" t="s">
        <v>14</v>
      </c>
      <c r="E614" s="2">
        <v>60</v>
      </c>
      <c r="G614" s="2">
        <f t="shared" si="11"/>
        <v>137.40000000000003</v>
      </c>
      <c r="J614" s="421"/>
      <c r="L614" s="5"/>
    </row>
    <row r="615" spans="1:14">
      <c r="B615" s="422"/>
      <c r="C615" s="421"/>
      <c r="D615" t="s">
        <v>15</v>
      </c>
      <c r="E615" s="2">
        <v>5</v>
      </c>
      <c r="G615" s="2">
        <f t="shared" si="11"/>
        <v>142.40000000000003</v>
      </c>
      <c r="L615" s="5"/>
    </row>
    <row r="616" spans="1:14">
      <c r="B616" s="422"/>
      <c r="C616" s="421"/>
      <c r="D616" t="s">
        <v>42</v>
      </c>
      <c r="E616" s="2">
        <v>10</v>
      </c>
      <c r="G616" s="2">
        <f t="shared" si="11"/>
        <v>152.40000000000003</v>
      </c>
      <c r="J616" s="421"/>
      <c r="L616" s="5"/>
    </row>
    <row r="617" spans="1:14">
      <c r="A617" s="3">
        <v>44494</v>
      </c>
      <c r="B617" s="422">
        <v>23645</v>
      </c>
      <c r="C617" s="422" t="s">
        <v>26</v>
      </c>
      <c r="D617" t="s">
        <v>14</v>
      </c>
      <c r="E617" s="2"/>
      <c r="F617" s="2">
        <v>60</v>
      </c>
      <c r="G617" s="2">
        <f t="shared" si="11"/>
        <v>92.400000000000034</v>
      </c>
      <c r="L617" s="5"/>
    </row>
    <row r="618" spans="1:14">
      <c r="A618" s="3">
        <v>44494</v>
      </c>
      <c r="B618" s="422">
        <v>23645</v>
      </c>
      <c r="C618" s="422" t="s">
        <v>26</v>
      </c>
      <c r="D618" t="s">
        <v>15</v>
      </c>
      <c r="E618" s="2"/>
      <c r="F618" s="2">
        <v>5</v>
      </c>
      <c r="G618" s="2">
        <f t="shared" si="11"/>
        <v>87.400000000000034</v>
      </c>
    </row>
    <row r="619" spans="1:14">
      <c r="A619" s="70">
        <v>44620</v>
      </c>
      <c r="B619" s="422">
        <v>24371</v>
      </c>
      <c r="C619" s="422" t="s">
        <v>26</v>
      </c>
      <c r="D619" t="s">
        <v>12</v>
      </c>
      <c r="E619" s="2"/>
      <c r="F619" s="28">
        <v>73.400000000000006</v>
      </c>
      <c r="G619" s="2">
        <f t="shared" si="11"/>
        <v>14.000000000000028</v>
      </c>
      <c r="L619" s="5"/>
      <c r="N619" s="2"/>
    </row>
    <row r="620" spans="1:14">
      <c r="A620" s="70">
        <v>44620</v>
      </c>
      <c r="B620" s="422">
        <v>24371</v>
      </c>
      <c r="C620" s="422" t="s">
        <v>26</v>
      </c>
      <c r="D620" t="s">
        <v>13</v>
      </c>
      <c r="E620" s="2"/>
      <c r="F620" s="28">
        <v>4</v>
      </c>
      <c r="G620" s="2">
        <f t="shared" si="11"/>
        <v>10.000000000000028</v>
      </c>
      <c r="N620" s="2"/>
    </row>
    <row r="621" spans="1:14">
      <c r="A621" s="70">
        <v>44620</v>
      </c>
      <c r="B621" s="422">
        <v>24371</v>
      </c>
      <c r="C621" s="422" t="s">
        <v>26</v>
      </c>
      <c r="D621" t="s">
        <v>42</v>
      </c>
      <c r="E621" s="2"/>
      <c r="F621" s="2">
        <v>10</v>
      </c>
      <c r="G621" s="2">
        <f t="shared" si="11"/>
        <v>2.8421709430404007E-14</v>
      </c>
      <c r="J621" s="421"/>
      <c r="L621" s="5"/>
      <c r="N621" s="2"/>
    </row>
    <row r="622" spans="1:14">
      <c r="A622" s="31">
        <v>44561</v>
      </c>
      <c r="B622" s="421" t="s">
        <v>10</v>
      </c>
      <c r="C622" s="421" t="s">
        <v>27</v>
      </c>
      <c r="D622" t="s">
        <v>12</v>
      </c>
      <c r="E622" s="28">
        <v>77</v>
      </c>
      <c r="G622" s="2">
        <f t="shared" si="11"/>
        <v>77.000000000000028</v>
      </c>
      <c r="J622" s="422"/>
      <c r="L622" s="5"/>
      <c r="N622" s="2"/>
    </row>
    <row r="623" spans="1:14">
      <c r="B623" s="422"/>
      <c r="C623" s="422"/>
      <c r="D623" t="s">
        <v>13</v>
      </c>
      <c r="E623" s="28">
        <v>4.4000000000000004</v>
      </c>
      <c r="G623" s="2">
        <f t="shared" si="11"/>
        <v>81.400000000000034</v>
      </c>
      <c r="J623" s="422"/>
      <c r="L623" s="5"/>
    </row>
    <row r="624" spans="1:14">
      <c r="B624" s="422"/>
      <c r="C624" s="422"/>
      <c r="D624" t="s">
        <v>14</v>
      </c>
      <c r="E624" s="2">
        <v>60</v>
      </c>
      <c r="G624" s="2">
        <f t="shared" si="11"/>
        <v>141.40000000000003</v>
      </c>
      <c r="J624" s="422"/>
      <c r="L624" s="5"/>
    </row>
    <row r="625" spans="1:15">
      <c r="B625" s="422"/>
      <c r="C625" s="422"/>
      <c r="D625" t="s">
        <v>15</v>
      </c>
      <c r="E625" s="2">
        <v>5</v>
      </c>
      <c r="G625" s="2">
        <f t="shared" si="11"/>
        <v>146.40000000000003</v>
      </c>
      <c r="J625" s="422"/>
      <c r="L625" s="5"/>
    </row>
    <row r="626" spans="1:15">
      <c r="A626" s="3">
        <v>44494</v>
      </c>
      <c r="B626" s="422">
        <v>23645</v>
      </c>
      <c r="C626" s="422" t="s">
        <v>27</v>
      </c>
      <c r="D626" t="s">
        <v>14</v>
      </c>
      <c r="E626" s="2"/>
      <c r="F626" s="2">
        <v>60</v>
      </c>
      <c r="G626" s="2">
        <f t="shared" si="11"/>
        <v>86.400000000000034</v>
      </c>
    </row>
    <row r="627" spans="1:15">
      <c r="A627" s="3">
        <v>44494</v>
      </c>
      <c r="B627" s="422">
        <v>23645</v>
      </c>
      <c r="C627" s="422" t="s">
        <v>27</v>
      </c>
      <c r="D627" t="s">
        <v>15</v>
      </c>
      <c r="E627" s="2"/>
      <c r="F627" s="2">
        <v>5</v>
      </c>
      <c r="G627" s="2">
        <f t="shared" si="11"/>
        <v>81.400000000000034</v>
      </c>
      <c r="L627" s="5"/>
      <c r="M627" s="28"/>
    </row>
    <row r="628" spans="1:15">
      <c r="A628" s="70">
        <v>44620</v>
      </c>
      <c r="B628" s="422">
        <v>24371</v>
      </c>
      <c r="C628" s="422" t="s">
        <v>27</v>
      </c>
      <c r="D628" t="s">
        <v>12</v>
      </c>
      <c r="E628" s="2"/>
      <c r="F628" s="28">
        <v>77</v>
      </c>
      <c r="G628" s="2">
        <f t="shared" si="11"/>
        <v>4.4000000000000341</v>
      </c>
    </row>
    <row r="629" spans="1:15">
      <c r="A629" s="70">
        <v>44620</v>
      </c>
      <c r="B629" s="422">
        <v>24371</v>
      </c>
      <c r="C629" s="422" t="s">
        <v>27</v>
      </c>
      <c r="D629" t="s">
        <v>13</v>
      </c>
      <c r="E629" s="2"/>
      <c r="F629" s="28">
        <v>4.4000000000000004</v>
      </c>
      <c r="G629" s="2">
        <f t="shared" si="11"/>
        <v>3.3750779948604759E-14</v>
      </c>
    </row>
    <row r="630" spans="1:15">
      <c r="A630" s="31">
        <v>44592</v>
      </c>
      <c r="B630" s="421" t="s">
        <v>10</v>
      </c>
      <c r="C630" s="421" t="s">
        <v>11</v>
      </c>
      <c r="D630" t="s">
        <v>12</v>
      </c>
      <c r="E630" s="2">
        <v>81.5</v>
      </c>
      <c r="G630" s="2">
        <f t="shared" si="11"/>
        <v>81.500000000000028</v>
      </c>
    </row>
    <row r="631" spans="1:15">
      <c r="B631" s="422"/>
      <c r="C631" s="422"/>
      <c r="D631" t="s">
        <v>13</v>
      </c>
      <c r="E631" s="2">
        <v>1.3</v>
      </c>
      <c r="G631" s="2">
        <f t="shared" si="11"/>
        <v>82.800000000000026</v>
      </c>
      <c r="M631" s="421"/>
      <c r="O631" s="2"/>
    </row>
    <row r="632" spans="1:15">
      <c r="B632" s="422"/>
      <c r="C632" s="422"/>
      <c r="D632" t="s">
        <v>14</v>
      </c>
      <c r="E632" s="2">
        <v>60</v>
      </c>
      <c r="G632" s="2">
        <f t="shared" si="11"/>
        <v>142.80000000000001</v>
      </c>
      <c r="M632" s="422"/>
      <c r="O632" s="2"/>
    </row>
    <row r="633" spans="1:15">
      <c r="B633" s="422"/>
      <c r="C633" s="422"/>
      <c r="D633" t="s">
        <v>15</v>
      </c>
      <c r="E633" s="2">
        <v>5</v>
      </c>
      <c r="G633" s="2">
        <f t="shared" si="11"/>
        <v>147.80000000000001</v>
      </c>
      <c r="M633" s="422"/>
      <c r="O633" s="2"/>
    </row>
    <row r="634" spans="1:15">
      <c r="B634" s="422"/>
      <c r="C634" s="422"/>
      <c r="D634" t="s">
        <v>43</v>
      </c>
      <c r="E634" s="2">
        <v>10</v>
      </c>
      <c r="G634" s="2">
        <f t="shared" si="11"/>
        <v>157.80000000000001</v>
      </c>
      <c r="M634" s="422"/>
      <c r="O634" s="2"/>
    </row>
    <row r="635" spans="1:15">
      <c r="A635" s="3">
        <v>44620</v>
      </c>
      <c r="B635" s="422">
        <v>24364</v>
      </c>
      <c r="C635" s="422" t="s">
        <v>11</v>
      </c>
      <c r="D635" t="s">
        <v>14</v>
      </c>
      <c r="E635" s="2"/>
      <c r="F635" s="2">
        <v>60</v>
      </c>
      <c r="G635" s="2">
        <f t="shared" si="11"/>
        <v>97.800000000000011</v>
      </c>
      <c r="J635" s="28"/>
      <c r="O635" s="2"/>
    </row>
    <row r="636" spans="1:15">
      <c r="A636" s="3">
        <v>44620</v>
      </c>
      <c r="B636" s="422">
        <v>24364</v>
      </c>
      <c r="C636" s="422" t="s">
        <v>11</v>
      </c>
      <c r="D636" t="s">
        <v>15</v>
      </c>
      <c r="E636" s="2"/>
      <c r="F636" s="2">
        <v>5</v>
      </c>
      <c r="G636" s="2">
        <f t="shared" si="11"/>
        <v>92.800000000000011</v>
      </c>
      <c r="H636" s="421"/>
      <c r="J636" s="28"/>
      <c r="M636" s="421"/>
      <c r="O636" s="2"/>
    </row>
    <row r="637" spans="1:15">
      <c r="A637" s="3">
        <v>44621</v>
      </c>
      <c r="B637" s="422">
        <v>24509</v>
      </c>
      <c r="C637" s="422" t="s">
        <v>11</v>
      </c>
      <c r="D637" t="s">
        <v>43</v>
      </c>
      <c r="E637" s="2"/>
      <c r="F637" s="2">
        <v>10</v>
      </c>
      <c r="G637" s="2">
        <f t="shared" si="11"/>
        <v>82.800000000000011</v>
      </c>
      <c r="H637" s="421"/>
      <c r="J637" s="28"/>
      <c r="O637" s="2"/>
    </row>
    <row r="638" spans="1:15">
      <c r="A638" s="3">
        <v>44621</v>
      </c>
      <c r="B638" s="422">
        <v>24509</v>
      </c>
      <c r="C638" s="422" t="s">
        <v>11</v>
      </c>
      <c r="D638" t="s">
        <v>12</v>
      </c>
      <c r="E638" s="2"/>
      <c r="F638" s="2">
        <v>81.5</v>
      </c>
      <c r="G638" s="2">
        <f t="shared" si="11"/>
        <v>1.3000000000000114</v>
      </c>
      <c r="H638" s="421"/>
      <c r="J638" s="28"/>
      <c r="O638" s="2"/>
    </row>
    <row r="639" spans="1:15">
      <c r="A639" s="3">
        <v>44621</v>
      </c>
      <c r="B639" s="422">
        <v>24509</v>
      </c>
      <c r="C639" s="422" t="s">
        <v>11</v>
      </c>
      <c r="D639" t="s">
        <v>13</v>
      </c>
      <c r="E639" s="2"/>
      <c r="F639" s="2">
        <v>1.3</v>
      </c>
      <c r="G639" s="2">
        <f t="shared" si="11"/>
        <v>1.1324274851176597E-14</v>
      </c>
      <c r="H639" s="421"/>
      <c r="J639" s="28"/>
      <c r="O639" s="127"/>
    </row>
    <row r="640" spans="1:15">
      <c r="A640" s="31">
        <v>44620</v>
      </c>
      <c r="B640" s="421" t="s">
        <v>10</v>
      </c>
      <c r="C640" s="421" t="s">
        <v>17</v>
      </c>
      <c r="D640" t="s">
        <v>12</v>
      </c>
      <c r="E640" s="2">
        <v>120.9</v>
      </c>
      <c r="G640" s="2">
        <f t="shared" si="11"/>
        <v>120.90000000000002</v>
      </c>
      <c r="H640" s="421"/>
      <c r="I640" s="28"/>
      <c r="J640" s="28"/>
      <c r="M640" s="421"/>
      <c r="O640" s="127"/>
    </row>
    <row r="641" spans="1:17" ht="14.25" customHeight="1">
      <c r="A641" s="31"/>
      <c r="B641" s="421"/>
      <c r="C641" s="421"/>
      <c r="D641" t="s">
        <v>13</v>
      </c>
      <c r="E641" s="2">
        <v>4</v>
      </c>
      <c r="G641" s="2">
        <f t="shared" si="11"/>
        <v>124.90000000000002</v>
      </c>
      <c r="H641" s="422"/>
      <c r="J641" s="28"/>
      <c r="O641" s="127"/>
    </row>
    <row r="642" spans="1:17">
      <c r="A642" s="31"/>
      <c r="B642" s="421"/>
      <c r="C642" s="421"/>
      <c r="D642" t="s">
        <v>14</v>
      </c>
      <c r="E642" s="2">
        <v>56</v>
      </c>
      <c r="G642" s="2">
        <f t="shared" si="11"/>
        <v>180.90000000000003</v>
      </c>
      <c r="H642" s="421"/>
      <c r="J642" s="2"/>
    </row>
    <row r="643" spans="1:17">
      <c r="A643" s="31"/>
      <c r="B643" s="421"/>
      <c r="C643" s="422"/>
      <c r="D643" t="s">
        <v>15</v>
      </c>
      <c r="E643" s="2">
        <v>5</v>
      </c>
      <c r="G643" s="2">
        <f t="shared" si="11"/>
        <v>185.90000000000003</v>
      </c>
      <c r="H643" s="421"/>
      <c r="J643" s="2"/>
      <c r="O643" s="5"/>
      <c r="P643" s="5"/>
      <c r="Q643" s="5"/>
    </row>
    <row r="644" spans="1:17">
      <c r="A644" s="3">
        <v>44620</v>
      </c>
      <c r="B644" s="422">
        <v>24364</v>
      </c>
      <c r="C644" s="422" t="s">
        <v>17</v>
      </c>
      <c r="D644" t="s">
        <v>14</v>
      </c>
      <c r="E644" s="2"/>
      <c r="F644" s="2">
        <v>56</v>
      </c>
      <c r="G644" s="2">
        <f t="shared" si="11"/>
        <v>129.90000000000003</v>
      </c>
      <c r="I644" s="421"/>
      <c r="K644" s="28"/>
    </row>
    <row r="645" spans="1:17">
      <c r="A645" s="3">
        <v>44620</v>
      </c>
      <c r="B645" s="422">
        <v>24364</v>
      </c>
      <c r="C645" s="422" t="s">
        <v>17</v>
      </c>
      <c r="D645" t="s">
        <v>15</v>
      </c>
      <c r="E645" s="2"/>
      <c r="F645" s="2">
        <v>5</v>
      </c>
      <c r="G645" s="2">
        <f t="shared" si="11"/>
        <v>124.90000000000003</v>
      </c>
      <c r="I645" s="421"/>
      <c r="K645" s="28"/>
      <c r="P645" s="28"/>
      <c r="Q645" s="28"/>
    </row>
    <row r="646" spans="1:17">
      <c r="A646" s="3">
        <v>44649</v>
      </c>
      <c r="B646" s="422">
        <v>24730</v>
      </c>
      <c r="C646" s="422" t="s">
        <v>17</v>
      </c>
      <c r="D646" t="s">
        <v>12</v>
      </c>
      <c r="E646" s="2"/>
      <c r="F646" s="2">
        <v>120.9</v>
      </c>
      <c r="G646" s="2">
        <f t="shared" si="11"/>
        <v>4.0000000000000284</v>
      </c>
    </row>
    <row r="647" spans="1:17">
      <c r="A647" s="3">
        <v>44649</v>
      </c>
      <c r="B647" s="422">
        <v>24730</v>
      </c>
      <c r="C647" s="422" t="s">
        <v>17</v>
      </c>
      <c r="D647" t="s">
        <v>13</v>
      </c>
      <c r="E647" s="2"/>
      <c r="F647" s="2">
        <v>4</v>
      </c>
      <c r="G647" s="2">
        <f t="shared" si="11"/>
        <v>2.8421709430404007E-14</v>
      </c>
      <c r="H647" s="421"/>
      <c r="J647" s="2"/>
      <c r="Q647" s="28"/>
    </row>
    <row r="648" spans="1:17">
      <c r="A648" s="31">
        <v>44651</v>
      </c>
      <c r="B648" s="421" t="s">
        <v>10</v>
      </c>
      <c r="C648" s="421" t="s">
        <v>18</v>
      </c>
      <c r="D648" t="s">
        <v>12</v>
      </c>
      <c r="E648" s="2">
        <v>120</v>
      </c>
      <c r="G648" s="2">
        <f t="shared" si="11"/>
        <v>120.00000000000003</v>
      </c>
      <c r="H648" s="422"/>
      <c r="I648" s="28"/>
      <c r="J648" s="2"/>
      <c r="K648" s="28"/>
      <c r="Q648" s="28"/>
    </row>
    <row r="649" spans="1:17">
      <c r="B649" s="422"/>
      <c r="C649" s="422"/>
      <c r="D649" t="s">
        <v>13</v>
      </c>
      <c r="E649" s="2">
        <v>5.2</v>
      </c>
      <c r="G649" s="2">
        <f t="shared" si="11"/>
        <v>125.20000000000003</v>
      </c>
      <c r="H649" s="422"/>
      <c r="J649" s="2"/>
    </row>
    <row r="650" spans="1:17">
      <c r="B650" s="422"/>
      <c r="C650" s="422"/>
      <c r="D650" t="s">
        <v>14</v>
      </c>
      <c r="E650" s="2">
        <v>60</v>
      </c>
      <c r="G650" s="2">
        <f t="shared" si="11"/>
        <v>185.20000000000005</v>
      </c>
      <c r="H650" s="422"/>
      <c r="J650" s="2"/>
    </row>
    <row r="651" spans="1:17">
      <c r="B651" s="422"/>
      <c r="C651" s="422"/>
      <c r="D651" t="s">
        <v>15</v>
      </c>
      <c r="E651" s="2">
        <v>5</v>
      </c>
      <c r="G651" s="2">
        <f t="shared" si="11"/>
        <v>190.20000000000005</v>
      </c>
      <c r="J651" s="5"/>
    </row>
    <row r="652" spans="1:17">
      <c r="A652" s="3">
        <v>44795</v>
      </c>
      <c r="B652" s="422">
        <v>24364</v>
      </c>
      <c r="C652" s="422" t="s">
        <v>18</v>
      </c>
      <c r="D652" t="s">
        <v>14</v>
      </c>
      <c r="E652" s="2"/>
      <c r="F652" s="2">
        <v>60</v>
      </c>
      <c r="G652" s="2">
        <f t="shared" si="11"/>
        <v>130.20000000000005</v>
      </c>
    </row>
    <row r="653" spans="1:17">
      <c r="A653" s="3">
        <v>44795</v>
      </c>
      <c r="B653" s="422">
        <v>24364</v>
      </c>
      <c r="C653" s="422" t="s">
        <v>18</v>
      </c>
      <c r="D653" t="s">
        <v>15</v>
      </c>
      <c r="E653" s="2"/>
      <c r="F653" s="2">
        <v>5</v>
      </c>
      <c r="G653" s="2">
        <f t="shared" si="11"/>
        <v>125.20000000000005</v>
      </c>
    </row>
    <row r="654" spans="1:17">
      <c r="A654" s="3">
        <v>44795</v>
      </c>
      <c r="B654" s="422">
        <v>25349</v>
      </c>
      <c r="C654" s="422" t="s">
        <v>18</v>
      </c>
      <c r="D654" t="s">
        <v>12</v>
      </c>
      <c r="E654" s="2"/>
      <c r="F654" s="2">
        <v>120</v>
      </c>
      <c r="G654" s="2">
        <f t="shared" si="11"/>
        <v>5.2000000000000455</v>
      </c>
    </row>
    <row r="655" spans="1:17">
      <c r="A655" s="3">
        <v>44795</v>
      </c>
      <c r="B655" s="422">
        <v>25349</v>
      </c>
      <c r="C655" s="422" t="s">
        <v>18</v>
      </c>
      <c r="D655" t="s">
        <v>13</v>
      </c>
      <c r="E655" s="2"/>
      <c r="F655" s="2">
        <v>5.2</v>
      </c>
      <c r="G655" s="2">
        <f t="shared" si="11"/>
        <v>4.5297099404706387E-14</v>
      </c>
    </row>
    <row r="656" spans="1:17">
      <c r="A656" s="31">
        <v>44681</v>
      </c>
      <c r="B656" s="421" t="s">
        <v>10</v>
      </c>
      <c r="C656" s="421" t="s">
        <v>19</v>
      </c>
      <c r="D656" t="s">
        <v>12</v>
      </c>
      <c r="E656" s="2">
        <v>122.8</v>
      </c>
      <c r="G656" s="2">
        <f t="shared" si="11"/>
        <v>122.80000000000004</v>
      </c>
      <c r="I656" s="28"/>
    </row>
    <row r="657" spans="1:10">
      <c r="A657"/>
      <c r="B657" s="422"/>
      <c r="C657" s="422"/>
      <c r="D657" t="s">
        <v>13</v>
      </c>
      <c r="E657" s="2">
        <v>2.8</v>
      </c>
      <c r="G657" s="2">
        <f t="shared" si="11"/>
        <v>125.60000000000004</v>
      </c>
    </row>
    <row r="658" spans="1:10">
      <c r="A658"/>
      <c r="B658" s="422"/>
      <c r="C658" s="422"/>
      <c r="D658" t="s">
        <v>14</v>
      </c>
      <c r="E658" s="2">
        <v>60</v>
      </c>
      <c r="G658" s="2">
        <f t="shared" si="11"/>
        <v>185.60000000000002</v>
      </c>
    </row>
    <row r="659" spans="1:10">
      <c r="A659"/>
      <c r="B659" s="422"/>
      <c r="C659" s="422"/>
      <c r="D659" t="s">
        <v>15</v>
      </c>
      <c r="E659" s="2">
        <v>5</v>
      </c>
      <c r="G659" s="2">
        <f t="shared" si="11"/>
        <v>190.60000000000002</v>
      </c>
    </row>
    <row r="660" spans="1:10">
      <c r="B660" s="422"/>
      <c r="C660" s="422"/>
      <c r="D660" t="s">
        <v>649</v>
      </c>
      <c r="E660" s="2">
        <v>10</v>
      </c>
      <c r="G660" s="2">
        <f t="shared" si="11"/>
        <v>200.60000000000002</v>
      </c>
    </row>
    <row r="661" spans="1:10">
      <c r="A661" s="3">
        <v>44795</v>
      </c>
      <c r="B661" s="422">
        <v>25289</v>
      </c>
      <c r="C661" s="422" t="s">
        <v>19</v>
      </c>
      <c r="D661" t="s">
        <v>14</v>
      </c>
      <c r="E661" s="2"/>
      <c r="F661" s="2">
        <v>60</v>
      </c>
      <c r="G661" s="2">
        <f t="shared" si="11"/>
        <v>140.60000000000002</v>
      </c>
    </row>
    <row r="662" spans="1:10">
      <c r="A662" s="3">
        <v>44795</v>
      </c>
      <c r="B662" s="422">
        <v>25289</v>
      </c>
      <c r="C662" s="422" t="s">
        <v>19</v>
      </c>
      <c r="D662" t="s">
        <v>15</v>
      </c>
      <c r="E662" s="2"/>
      <c r="F662" s="2">
        <v>5</v>
      </c>
      <c r="G662" s="2">
        <f t="shared" si="11"/>
        <v>135.60000000000002</v>
      </c>
    </row>
    <row r="663" spans="1:10">
      <c r="A663" s="3">
        <v>44795</v>
      </c>
      <c r="B663" s="422">
        <v>25308</v>
      </c>
      <c r="C663" s="422" t="s">
        <v>19</v>
      </c>
      <c r="D663" t="s">
        <v>649</v>
      </c>
      <c r="E663" s="2"/>
      <c r="F663" s="2">
        <v>10</v>
      </c>
      <c r="G663" s="2">
        <f t="shared" si="11"/>
        <v>125.60000000000002</v>
      </c>
      <c r="H663" s="421"/>
      <c r="J663" s="2"/>
    </row>
    <row r="664" spans="1:10">
      <c r="A664" s="3">
        <v>44795</v>
      </c>
      <c r="B664" s="422">
        <v>25349</v>
      </c>
      <c r="C664" s="422" t="s">
        <v>19</v>
      </c>
      <c r="D664" t="s">
        <v>12</v>
      </c>
      <c r="E664" s="2"/>
      <c r="F664" s="2">
        <v>122.8</v>
      </c>
      <c r="G664" s="2">
        <f t="shared" si="11"/>
        <v>2.8000000000000256</v>
      </c>
      <c r="H664" s="422"/>
      <c r="J664" s="2"/>
    </row>
    <row r="665" spans="1:10">
      <c r="A665" s="3">
        <v>44795</v>
      </c>
      <c r="B665" s="422">
        <v>25349</v>
      </c>
      <c r="C665" s="422" t="s">
        <v>19</v>
      </c>
      <c r="D665" t="s">
        <v>13</v>
      </c>
      <c r="E665" s="2"/>
      <c r="F665" s="2">
        <v>2.8</v>
      </c>
      <c r="G665" s="2">
        <f t="shared" si="11"/>
        <v>2.5757174171303632E-14</v>
      </c>
    </row>
    <row r="666" spans="1:10">
      <c r="A666" s="31">
        <v>44712</v>
      </c>
      <c r="B666" s="421" t="s">
        <v>10</v>
      </c>
      <c r="C666" s="421" t="s">
        <v>20</v>
      </c>
      <c r="D666" t="s">
        <v>12</v>
      </c>
      <c r="E666" s="2">
        <v>117.4</v>
      </c>
      <c r="G666" s="2">
        <f t="shared" si="11"/>
        <v>117.40000000000003</v>
      </c>
      <c r="I666" s="28"/>
    </row>
    <row r="667" spans="1:10">
      <c r="B667" s="422"/>
      <c r="C667" s="422"/>
      <c r="D667" t="s">
        <v>13</v>
      </c>
      <c r="E667" s="2">
        <v>9.1</v>
      </c>
      <c r="G667" s="2">
        <f t="shared" si="11"/>
        <v>126.50000000000003</v>
      </c>
    </row>
    <row r="668" spans="1:10">
      <c r="B668" s="422"/>
      <c r="C668" s="422"/>
      <c r="D668" t="s">
        <v>14</v>
      </c>
      <c r="E668" s="2">
        <v>60</v>
      </c>
      <c r="G668" s="2">
        <f t="shared" si="11"/>
        <v>186.50000000000003</v>
      </c>
    </row>
    <row r="669" spans="1:10">
      <c r="B669" s="422"/>
      <c r="C669" s="422"/>
      <c r="D669" t="s">
        <v>15</v>
      </c>
      <c r="E669" s="2">
        <v>5</v>
      </c>
      <c r="G669" s="2">
        <f t="shared" si="11"/>
        <v>191.50000000000003</v>
      </c>
    </row>
    <row r="670" spans="1:10">
      <c r="B670" s="422"/>
      <c r="C670" s="422"/>
      <c r="D670" t="s">
        <v>44</v>
      </c>
      <c r="E670" s="2">
        <v>6</v>
      </c>
      <c r="G670" s="2">
        <f t="shared" si="11"/>
        <v>197.50000000000003</v>
      </c>
    </row>
    <row r="671" spans="1:10">
      <c r="A671" s="3">
        <v>44795</v>
      </c>
      <c r="B671" s="422">
        <v>25289</v>
      </c>
      <c r="C671" s="422" t="s">
        <v>20</v>
      </c>
      <c r="D671" t="s">
        <v>14</v>
      </c>
      <c r="E671" s="2"/>
      <c r="F671" s="2">
        <v>60</v>
      </c>
      <c r="G671" s="2">
        <f t="shared" si="11"/>
        <v>137.50000000000003</v>
      </c>
    </row>
    <row r="672" spans="1:10">
      <c r="A672" s="3">
        <v>44795</v>
      </c>
      <c r="B672" s="422">
        <v>25289</v>
      </c>
      <c r="C672" s="422" t="s">
        <v>20</v>
      </c>
      <c r="D672" t="s">
        <v>15</v>
      </c>
      <c r="E672" s="2"/>
      <c r="F672" s="2">
        <v>5</v>
      </c>
      <c r="G672" s="2">
        <f t="shared" si="11"/>
        <v>132.50000000000003</v>
      </c>
    </row>
    <row r="673" spans="1:11">
      <c r="A673" s="3">
        <v>44795</v>
      </c>
      <c r="B673" s="422">
        <v>25349</v>
      </c>
      <c r="C673" s="422" t="s">
        <v>20</v>
      </c>
      <c r="D673" t="s">
        <v>12</v>
      </c>
      <c r="E673" s="2"/>
      <c r="F673" s="2">
        <v>117.4</v>
      </c>
      <c r="G673" s="2">
        <f t="shared" si="11"/>
        <v>15.100000000000023</v>
      </c>
    </row>
    <row r="674" spans="1:11">
      <c r="A674" s="3">
        <v>44795</v>
      </c>
      <c r="B674" s="422">
        <v>25349</v>
      </c>
      <c r="C674" s="422" t="s">
        <v>20</v>
      </c>
      <c r="D674" t="s">
        <v>13</v>
      </c>
      <c r="E674" s="2"/>
      <c r="F674" s="2">
        <v>9.1</v>
      </c>
      <c r="G674" s="2">
        <f t="shared" si="11"/>
        <v>6.0000000000000231</v>
      </c>
    </row>
    <row r="675" spans="1:11">
      <c r="A675" s="3">
        <v>44795</v>
      </c>
      <c r="B675" s="422">
        <v>25349</v>
      </c>
      <c r="C675" s="422" t="s">
        <v>20</v>
      </c>
      <c r="D675" t="s">
        <v>44</v>
      </c>
      <c r="E675" s="2"/>
      <c r="F675" s="2">
        <v>6</v>
      </c>
      <c r="G675" s="2">
        <f t="shared" si="11"/>
        <v>2.3092638912203256E-14</v>
      </c>
    </row>
    <row r="676" spans="1:11">
      <c r="A676" s="81">
        <v>44742</v>
      </c>
      <c r="B676" s="421" t="s">
        <v>10</v>
      </c>
      <c r="C676" s="421" t="s">
        <v>21</v>
      </c>
      <c r="D676" t="s">
        <v>12</v>
      </c>
      <c r="E676" s="28">
        <v>113.7</v>
      </c>
      <c r="G676" s="2">
        <f t="shared" si="11"/>
        <v>113.70000000000003</v>
      </c>
      <c r="I676" s="28"/>
    </row>
    <row r="677" spans="1:11">
      <c r="A677" s="70"/>
      <c r="B677" s="422"/>
      <c r="C677" s="422"/>
      <c r="D677" t="s">
        <v>13</v>
      </c>
      <c r="E677" s="28">
        <v>6.9</v>
      </c>
      <c r="G677" s="2">
        <f t="shared" si="11"/>
        <v>120.60000000000004</v>
      </c>
    </row>
    <row r="678" spans="1:11">
      <c r="A678" s="70"/>
      <c r="B678" s="422"/>
      <c r="C678" s="422"/>
      <c r="D678" t="s">
        <v>14</v>
      </c>
      <c r="E678" s="28">
        <v>60</v>
      </c>
      <c r="G678" s="2">
        <f t="shared" si="11"/>
        <v>180.60000000000002</v>
      </c>
    </row>
    <row r="679" spans="1:11">
      <c r="A679" s="70"/>
      <c r="B679" s="422"/>
      <c r="C679" s="422"/>
      <c r="D679" t="s">
        <v>15</v>
      </c>
      <c r="E679" s="28">
        <v>5</v>
      </c>
      <c r="G679" s="2">
        <f t="shared" ref="G679:G767" si="12">+G678+E679-F679</f>
        <v>185.60000000000002</v>
      </c>
    </row>
    <row r="680" spans="1:11">
      <c r="A680" s="3">
        <v>44795</v>
      </c>
      <c r="B680" s="422">
        <v>25289</v>
      </c>
      <c r="C680" s="422" t="s">
        <v>21</v>
      </c>
      <c r="D680" t="s">
        <v>14</v>
      </c>
      <c r="F680" s="2">
        <v>60</v>
      </c>
      <c r="G680" s="2">
        <f t="shared" si="12"/>
        <v>125.60000000000002</v>
      </c>
    </row>
    <row r="681" spans="1:11">
      <c r="A681" s="3">
        <v>44795</v>
      </c>
      <c r="B681" s="422">
        <v>25289</v>
      </c>
      <c r="C681" s="422" t="s">
        <v>21</v>
      </c>
      <c r="D681" t="s">
        <v>15</v>
      </c>
      <c r="F681" s="2">
        <v>5</v>
      </c>
      <c r="G681" s="2">
        <f t="shared" si="12"/>
        <v>120.60000000000002</v>
      </c>
    </row>
    <row r="682" spans="1:11">
      <c r="A682" s="3">
        <v>44795</v>
      </c>
      <c r="B682" s="422">
        <v>25349</v>
      </c>
      <c r="C682" s="422" t="s">
        <v>21</v>
      </c>
      <c r="D682" t="s">
        <v>12</v>
      </c>
      <c r="F682" s="28">
        <v>113.7</v>
      </c>
      <c r="G682" s="2">
        <f t="shared" si="12"/>
        <v>6.9000000000000199</v>
      </c>
    </row>
    <row r="683" spans="1:11">
      <c r="A683" s="3">
        <v>44795</v>
      </c>
      <c r="B683" s="422">
        <v>25349</v>
      </c>
      <c r="C683" s="422" t="s">
        <v>21</v>
      </c>
      <c r="D683" t="s">
        <v>13</v>
      </c>
      <c r="F683" s="28">
        <v>6.9</v>
      </c>
      <c r="G683" s="2">
        <f t="shared" si="12"/>
        <v>1.9539925233402755E-14</v>
      </c>
    </row>
    <row r="684" spans="1:11">
      <c r="A684" s="31">
        <v>44773</v>
      </c>
      <c r="B684" s="421" t="s">
        <v>10</v>
      </c>
      <c r="C684" s="421" t="s">
        <v>22</v>
      </c>
      <c r="D684" t="s">
        <v>12</v>
      </c>
      <c r="E684" s="2">
        <v>113.1</v>
      </c>
      <c r="G684" s="2">
        <f t="shared" si="12"/>
        <v>113.10000000000001</v>
      </c>
      <c r="I684" s="28"/>
    </row>
    <row r="685" spans="1:11">
      <c r="B685" s="422"/>
      <c r="C685" s="422"/>
      <c r="D685" t="s">
        <v>13</v>
      </c>
      <c r="E685" s="2">
        <v>9.6999999999999993</v>
      </c>
      <c r="G685" s="2">
        <f t="shared" si="12"/>
        <v>122.80000000000001</v>
      </c>
    </row>
    <row r="686" spans="1:11">
      <c r="B686" s="422"/>
      <c r="C686" s="422"/>
      <c r="D686" t="s">
        <v>14</v>
      </c>
      <c r="E686" s="2">
        <v>60</v>
      </c>
      <c r="G686" s="2">
        <f t="shared" si="12"/>
        <v>182.8</v>
      </c>
    </row>
    <row r="687" spans="1:11">
      <c r="B687" s="422"/>
      <c r="C687" s="422"/>
      <c r="D687" t="s">
        <v>15</v>
      </c>
      <c r="E687" s="2">
        <v>5</v>
      </c>
      <c r="G687" s="2">
        <f t="shared" si="12"/>
        <v>187.8</v>
      </c>
    </row>
    <row r="688" spans="1:11">
      <c r="A688" s="3">
        <v>44795</v>
      </c>
      <c r="B688" s="422">
        <v>25289</v>
      </c>
      <c r="C688" s="422" t="s">
        <v>22</v>
      </c>
      <c r="D688" t="s">
        <v>14</v>
      </c>
      <c r="E688" s="2"/>
      <c r="F688" s="2">
        <v>60</v>
      </c>
      <c r="G688" s="2">
        <f t="shared" si="12"/>
        <v>127.80000000000001</v>
      </c>
      <c r="K688" s="73"/>
    </row>
    <row r="689" spans="1:11">
      <c r="A689" s="3">
        <v>44795</v>
      </c>
      <c r="B689" s="422">
        <v>25289</v>
      </c>
      <c r="C689" s="422" t="s">
        <v>22</v>
      </c>
      <c r="D689" t="s">
        <v>15</v>
      </c>
      <c r="F689" s="2">
        <v>5</v>
      </c>
      <c r="G689" s="2">
        <f t="shared" si="12"/>
        <v>122.80000000000001</v>
      </c>
      <c r="K689" s="73"/>
    </row>
    <row r="690" spans="1:11">
      <c r="A690" s="3">
        <v>44795</v>
      </c>
      <c r="B690" s="422">
        <v>25349</v>
      </c>
      <c r="C690" s="422" t="s">
        <v>22</v>
      </c>
      <c r="D690" t="s">
        <v>12</v>
      </c>
      <c r="F690" s="2">
        <v>113.1</v>
      </c>
      <c r="G690" s="2">
        <f t="shared" si="12"/>
        <v>9.7000000000000171</v>
      </c>
      <c r="I690" s="421"/>
      <c r="K690" s="28"/>
    </row>
    <row r="691" spans="1:11">
      <c r="A691" s="3">
        <v>44795</v>
      </c>
      <c r="B691" s="422">
        <v>25349</v>
      </c>
      <c r="C691" s="422" t="s">
        <v>22</v>
      </c>
      <c r="D691" t="s">
        <v>13</v>
      </c>
      <c r="F691" s="2">
        <v>9.6999999999999993</v>
      </c>
      <c r="G691" s="2">
        <f t="shared" si="12"/>
        <v>1.7763568394002505E-14</v>
      </c>
      <c r="I691" s="422"/>
      <c r="K691" s="28"/>
    </row>
    <row r="692" spans="1:11">
      <c r="A692" s="31">
        <v>44804</v>
      </c>
      <c r="B692" s="421" t="s">
        <v>10</v>
      </c>
      <c r="C692" s="421" t="s">
        <v>23</v>
      </c>
      <c r="D692" t="s">
        <v>12</v>
      </c>
      <c r="E692" s="28">
        <v>91.4</v>
      </c>
      <c r="G692" s="2">
        <f t="shared" si="12"/>
        <v>91.40000000000002</v>
      </c>
    </row>
    <row r="693" spans="1:11">
      <c r="B693" s="422"/>
      <c r="C693" s="422"/>
      <c r="D693" t="s">
        <v>13</v>
      </c>
      <c r="E693" s="28">
        <v>7</v>
      </c>
      <c r="G693" s="2">
        <f t="shared" si="12"/>
        <v>98.40000000000002</v>
      </c>
      <c r="K693" s="5"/>
    </row>
    <row r="694" spans="1:11">
      <c r="B694" s="422"/>
      <c r="C694" s="422"/>
      <c r="D694" t="s">
        <v>14</v>
      </c>
      <c r="E694" s="2">
        <v>60</v>
      </c>
      <c r="G694" s="2">
        <f t="shared" si="12"/>
        <v>158.40000000000003</v>
      </c>
      <c r="I694" s="421"/>
      <c r="K694" s="2"/>
    </row>
    <row r="695" spans="1:11">
      <c r="B695" s="422"/>
      <c r="C695" s="422"/>
      <c r="D695" t="s">
        <v>15</v>
      </c>
      <c r="E695" s="2">
        <v>5</v>
      </c>
      <c r="G695" s="2">
        <f t="shared" si="12"/>
        <v>163.40000000000003</v>
      </c>
      <c r="I695" s="422"/>
      <c r="K695" s="2"/>
    </row>
    <row r="696" spans="1:11">
      <c r="A696" s="3">
        <v>44795</v>
      </c>
      <c r="B696" s="422">
        <v>25289</v>
      </c>
      <c r="C696" s="422" t="s">
        <v>23</v>
      </c>
      <c r="D696" t="s">
        <v>14</v>
      </c>
      <c r="E696" s="2"/>
      <c r="F696" s="2">
        <v>60</v>
      </c>
      <c r="G696" s="2">
        <f t="shared" si="12"/>
        <v>103.40000000000003</v>
      </c>
      <c r="I696" s="422"/>
      <c r="K696" s="2"/>
    </row>
    <row r="697" spans="1:11">
      <c r="A697" s="3">
        <v>44795</v>
      </c>
      <c r="B697" s="422">
        <v>25289</v>
      </c>
      <c r="C697" s="422" t="s">
        <v>23</v>
      </c>
      <c r="D697" t="s">
        <v>15</v>
      </c>
      <c r="F697" s="2">
        <v>5</v>
      </c>
      <c r="G697" s="2">
        <f t="shared" si="12"/>
        <v>98.400000000000034</v>
      </c>
      <c r="I697" s="422"/>
      <c r="K697" s="2"/>
    </row>
    <row r="698" spans="1:11">
      <c r="A698" s="3">
        <v>44826</v>
      </c>
      <c r="B698" s="422">
        <v>25545</v>
      </c>
      <c r="C698" s="422" t="s">
        <v>23</v>
      </c>
      <c r="D698" t="s">
        <v>12</v>
      </c>
      <c r="F698" s="28">
        <v>91.4</v>
      </c>
      <c r="G698" s="2">
        <f t="shared" si="12"/>
        <v>7.0000000000000284</v>
      </c>
      <c r="I698" s="421"/>
      <c r="K698" s="2"/>
    </row>
    <row r="699" spans="1:11">
      <c r="A699" s="3">
        <v>44826</v>
      </c>
      <c r="B699" s="422">
        <v>25545</v>
      </c>
      <c r="C699" s="422" t="s">
        <v>23</v>
      </c>
      <c r="D699" t="s">
        <v>13</v>
      </c>
      <c r="F699" s="28">
        <v>7</v>
      </c>
      <c r="G699" s="2">
        <f t="shared" si="12"/>
        <v>2.8421709430404007E-14</v>
      </c>
      <c r="I699" s="422"/>
      <c r="K699" s="2"/>
    </row>
    <row r="700" spans="1:11">
      <c r="A700" s="81">
        <v>44834</v>
      </c>
      <c r="B700" s="421" t="s">
        <v>10</v>
      </c>
      <c r="C700" s="421" t="s">
        <v>41</v>
      </c>
      <c r="D700" t="s">
        <v>12</v>
      </c>
      <c r="E700" s="2">
        <v>33</v>
      </c>
      <c r="G700" s="2">
        <f t="shared" si="12"/>
        <v>33.000000000000028</v>
      </c>
    </row>
    <row r="701" spans="1:11">
      <c r="A701" s="70"/>
      <c r="B701" s="422"/>
      <c r="C701" s="422"/>
      <c r="D701" t="s">
        <v>13</v>
      </c>
      <c r="E701" s="2">
        <v>8.1999999999999993</v>
      </c>
      <c r="G701" s="2">
        <f t="shared" si="12"/>
        <v>41.200000000000031</v>
      </c>
    </row>
    <row r="702" spans="1:11">
      <c r="A702" s="70"/>
      <c r="B702" s="422"/>
      <c r="C702" s="422"/>
      <c r="D702" t="s">
        <v>14</v>
      </c>
      <c r="E702" s="2">
        <v>60</v>
      </c>
      <c r="G702" s="2">
        <f t="shared" si="12"/>
        <v>101.20000000000003</v>
      </c>
    </row>
    <row r="703" spans="1:11">
      <c r="A703" s="70"/>
      <c r="B703" s="422"/>
      <c r="C703" s="422"/>
      <c r="D703" t="s">
        <v>15</v>
      </c>
      <c r="E703" s="2">
        <v>5</v>
      </c>
      <c r="G703" s="2">
        <f t="shared" si="12"/>
        <v>106.20000000000003</v>
      </c>
    </row>
    <row r="704" spans="1:11">
      <c r="A704" s="70">
        <v>44897</v>
      </c>
      <c r="B704" s="422" t="s">
        <v>692</v>
      </c>
      <c r="C704" s="422" t="s">
        <v>41</v>
      </c>
      <c r="D704" t="s">
        <v>12</v>
      </c>
      <c r="E704" s="2"/>
      <c r="F704" s="2">
        <v>33</v>
      </c>
      <c r="G704" s="2">
        <f t="shared" si="12"/>
        <v>73.200000000000031</v>
      </c>
    </row>
    <row r="705" spans="1:11">
      <c r="A705" s="70">
        <v>44897</v>
      </c>
      <c r="B705" s="422" t="s">
        <v>692</v>
      </c>
      <c r="C705" s="422" t="s">
        <v>41</v>
      </c>
      <c r="D705" t="s">
        <v>13</v>
      </c>
      <c r="E705" s="2"/>
      <c r="F705" s="2">
        <v>8.1999999999999993</v>
      </c>
      <c r="G705" s="2">
        <f t="shared" si="12"/>
        <v>65.000000000000028</v>
      </c>
    </row>
    <row r="706" spans="1:11">
      <c r="A706" s="70">
        <v>44923</v>
      </c>
      <c r="B706" s="422" t="s">
        <v>693</v>
      </c>
      <c r="C706" s="422" t="s">
        <v>41</v>
      </c>
      <c r="D706" t="s">
        <v>14</v>
      </c>
      <c r="E706" s="2"/>
      <c r="F706" s="2">
        <v>60</v>
      </c>
      <c r="G706" s="2">
        <f t="shared" si="12"/>
        <v>5.0000000000000284</v>
      </c>
    </row>
    <row r="707" spans="1:11">
      <c r="A707" s="70">
        <v>44923</v>
      </c>
      <c r="B707" s="422" t="s">
        <v>693</v>
      </c>
      <c r="C707" s="422" t="s">
        <v>41</v>
      </c>
      <c r="D707" t="s">
        <v>15</v>
      </c>
      <c r="E707" s="2"/>
      <c r="F707" s="2">
        <v>5</v>
      </c>
      <c r="G707" s="2">
        <f t="shared" si="12"/>
        <v>2.8421709430404007E-14</v>
      </c>
      <c r="I707" s="421"/>
      <c r="K707" s="2"/>
    </row>
    <row r="708" spans="1:11">
      <c r="A708" s="81">
        <v>44834</v>
      </c>
      <c r="B708" s="421" t="s">
        <v>10</v>
      </c>
      <c r="C708" s="421" t="s">
        <v>25</v>
      </c>
      <c r="D708" t="s">
        <v>12</v>
      </c>
      <c r="E708" s="2">
        <v>32.9</v>
      </c>
      <c r="G708" s="2">
        <f t="shared" si="12"/>
        <v>32.900000000000027</v>
      </c>
      <c r="K708" s="2"/>
    </row>
    <row r="709" spans="1:11">
      <c r="A709" s="70"/>
      <c r="B709" s="422"/>
      <c r="C709" s="422"/>
      <c r="D709" t="s">
        <v>13</v>
      </c>
      <c r="E709" s="2">
        <v>4.9000000000000004</v>
      </c>
      <c r="G709" s="2">
        <f t="shared" si="12"/>
        <v>37.800000000000026</v>
      </c>
      <c r="I709" s="421"/>
      <c r="K709" s="2"/>
    </row>
    <row r="710" spans="1:11">
      <c r="A710" s="70"/>
      <c r="B710" s="422"/>
      <c r="C710" s="422"/>
      <c r="D710" t="s">
        <v>14</v>
      </c>
      <c r="E710" s="2">
        <v>60</v>
      </c>
      <c r="G710" s="2">
        <f t="shared" si="12"/>
        <v>97.800000000000026</v>
      </c>
      <c r="K710" s="2"/>
    </row>
    <row r="711" spans="1:11">
      <c r="A711" s="70"/>
      <c r="B711" s="422"/>
      <c r="C711" s="422"/>
      <c r="D711" t="s">
        <v>15</v>
      </c>
      <c r="E711" s="2">
        <v>5</v>
      </c>
      <c r="G711" s="2">
        <f t="shared" si="12"/>
        <v>102.80000000000003</v>
      </c>
      <c r="K711" s="5"/>
    </row>
    <row r="712" spans="1:11">
      <c r="A712" s="70">
        <v>44897</v>
      </c>
      <c r="B712" s="422" t="s">
        <v>692</v>
      </c>
      <c r="C712" s="422" t="s">
        <v>25</v>
      </c>
      <c r="D712" t="s">
        <v>12</v>
      </c>
      <c r="E712" s="2"/>
      <c r="F712" s="2">
        <v>32.9</v>
      </c>
      <c r="G712" s="2">
        <f t="shared" si="12"/>
        <v>69.900000000000034</v>
      </c>
      <c r="I712" s="421"/>
      <c r="K712" s="194"/>
    </row>
    <row r="713" spans="1:11">
      <c r="A713" s="70">
        <v>44897</v>
      </c>
      <c r="B713" s="422" t="s">
        <v>692</v>
      </c>
      <c r="C713" s="422" t="s">
        <v>25</v>
      </c>
      <c r="D713" t="s">
        <v>13</v>
      </c>
      <c r="E713" s="2"/>
      <c r="F713" s="2">
        <v>4.9000000000000004</v>
      </c>
      <c r="G713" s="2">
        <f t="shared" si="12"/>
        <v>65.000000000000028</v>
      </c>
      <c r="I713" s="421"/>
      <c r="K713" s="194"/>
    </row>
    <row r="714" spans="1:11">
      <c r="A714" s="70">
        <v>44923</v>
      </c>
      <c r="B714" s="422" t="s">
        <v>693</v>
      </c>
      <c r="C714" s="422" t="s">
        <v>25</v>
      </c>
      <c r="D714" t="s">
        <v>14</v>
      </c>
      <c r="E714" s="2"/>
      <c r="F714" s="2">
        <v>60</v>
      </c>
      <c r="G714" s="2">
        <f t="shared" si="12"/>
        <v>5.0000000000000284</v>
      </c>
      <c r="I714" s="421"/>
      <c r="K714" s="194"/>
    </row>
    <row r="715" spans="1:11">
      <c r="A715" s="70">
        <v>44923</v>
      </c>
      <c r="B715" s="422" t="s">
        <v>693</v>
      </c>
      <c r="C715" s="422" t="s">
        <v>25</v>
      </c>
      <c r="D715" t="s">
        <v>15</v>
      </c>
      <c r="E715" s="2"/>
      <c r="F715" s="2">
        <v>5</v>
      </c>
      <c r="G715" s="2">
        <f t="shared" si="12"/>
        <v>2.8421709430404007E-14</v>
      </c>
      <c r="I715" s="421"/>
      <c r="K715" s="194"/>
    </row>
    <row r="716" spans="1:11">
      <c r="A716" s="81">
        <v>44895</v>
      </c>
      <c r="B716" s="421" t="s">
        <v>10</v>
      </c>
      <c r="C716" s="421" t="s">
        <v>26</v>
      </c>
      <c r="D716" t="s">
        <v>12</v>
      </c>
      <c r="E716" s="2">
        <v>36.700000000000003</v>
      </c>
      <c r="G716" s="2">
        <f t="shared" si="12"/>
        <v>36.700000000000031</v>
      </c>
    </row>
    <row r="717" spans="1:11">
      <c r="A717" s="70"/>
      <c r="B717" s="422"/>
      <c r="C717" s="422"/>
      <c r="D717" t="s">
        <v>13</v>
      </c>
      <c r="E717" s="2">
        <v>6.3</v>
      </c>
      <c r="G717" s="2">
        <f t="shared" si="12"/>
        <v>43.000000000000028</v>
      </c>
      <c r="K717" s="5"/>
    </row>
    <row r="718" spans="1:11">
      <c r="A718" s="70"/>
      <c r="B718" s="422"/>
      <c r="C718" s="422"/>
      <c r="D718" t="s">
        <v>14</v>
      </c>
      <c r="E718" s="2">
        <v>60</v>
      </c>
      <c r="G718" s="2">
        <f t="shared" si="12"/>
        <v>103.00000000000003</v>
      </c>
      <c r="K718" s="2"/>
    </row>
    <row r="719" spans="1:11">
      <c r="A719" s="70"/>
      <c r="B719" s="422"/>
      <c r="C719" s="422"/>
      <c r="D719" t="s">
        <v>15</v>
      </c>
      <c r="E719" s="2">
        <v>5</v>
      </c>
      <c r="G719" s="2">
        <f t="shared" si="12"/>
        <v>108.00000000000003</v>
      </c>
    </row>
    <row r="720" spans="1:11">
      <c r="A720" s="70">
        <v>44923</v>
      </c>
      <c r="B720" s="422" t="s">
        <v>693</v>
      </c>
      <c r="C720" s="422" t="s">
        <v>26</v>
      </c>
      <c r="D720" t="s">
        <v>14</v>
      </c>
      <c r="F720" s="2">
        <v>60</v>
      </c>
      <c r="G720" s="2">
        <f t="shared" si="12"/>
        <v>48.000000000000028</v>
      </c>
      <c r="I720" s="421"/>
      <c r="K720" s="2"/>
    </row>
    <row r="721" spans="1:12">
      <c r="A721" s="70">
        <v>44923</v>
      </c>
      <c r="B721" s="422" t="s">
        <v>693</v>
      </c>
      <c r="C721" s="422" t="s">
        <v>26</v>
      </c>
      <c r="D721" t="s">
        <v>15</v>
      </c>
      <c r="F721" s="2">
        <v>5</v>
      </c>
      <c r="G721" s="2">
        <f t="shared" si="12"/>
        <v>43.000000000000028</v>
      </c>
      <c r="I721" s="422"/>
      <c r="K721" s="2"/>
    </row>
    <row r="722" spans="1:12">
      <c r="A722" s="3">
        <v>44971</v>
      </c>
      <c r="B722" s="422" t="s">
        <v>694</v>
      </c>
      <c r="C722" s="422" t="s">
        <v>26</v>
      </c>
      <c r="D722" t="s">
        <v>12</v>
      </c>
      <c r="F722" s="2">
        <v>36.700000000000003</v>
      </c>
      <c r="G722" s="2">
        <f t="shared" si="12"/>
        <v>6.3000000000000256</v>
      </c>
      <c r="I722" s="422"/>
      <c r="K722" s="2"/>
    </row>
    <row r="723" spans="1:12">
      <c r="A723" s="3">
        <v>44971</v>
      </c>
      <c r="B723" s="422" t="s">
        <v>694</v>
      </c>
      <c r="C723" s="422" t="s">
        <v>26</v>
      </c>
      <c r="D723" t="s">
        <v>13</v>
      </c>
      <c r="F723" s="2">
        <v>6.3</v>
      </c>
      <c r="G723" s="2">
        <f t="shared" si="12"/>
        <v>2.5757174171303632E-14</v>
      </c>
      <c r="I723" s="422"/>
      <c r="K723" s="2"/>
    </row>
    <row r="724" spans="1:12">
      <c r="A724" s="81">
        <v>44926</v>
      </c>
      <c r="B724" s="421" t="s">
        <v>10</v>
      </c>
      <c r="C724" s="421" t="s">
        <v>27</v>
      </c>
      <c r="D724" t="s">
        <v>12</v>
      </c>
      <c r="E724" s="2">
        <v>102.8</v>
      </c>
      <c r="G724" s="2">
        <f t="shared" si="12"/>
        <v>102.80000000000003</v>
      </c>
      <c r="I724" s="421"/>
      <c r="K724" s="2"/>
    </row>
    <row r="725" spans="1:12">
      <c r="A725" s="70"/>
      <c r="B725" s="422"/>
      <c r="C725" s="422"/>
      <c r="D725" t="s">
        <v>13</v>
      </c>
      <c r="E725" s="2">
        <v>5.7</v>
      </c>
      <c r="G725" s="2">
        <f t="shared" si="12"/>
        <v>108.50000000000003</v>
      </c>
      <c r="I725" s="422"/>
      <c r="K725" s="2"/>
    </row>
    <row r="726" spans="1:12">
      <c r="A726" s="70"/>
      <c r="B726" s="422"/>
      <c r="C726" s="422"/>
      <c r="D726" t="s">
        <v>14</v>
      </c>
      <c r="E726" s="2">
        <v>60</v>
      </c>
      <c r="G726" s="2">
        <f t="shared" si="12"/>
        <v>168.50000000000003</v>
      </c>
      <c r="I726" s="421"/>
      <c r="K726" s="2"/>
    </row>
    <row r="727" spans="1:12">
      <c r="A727" s="70"/>
      <c r="B727" s="422"/>
      <c r="C727" s="422"/>
      <c r="D727" t="s">
        <v>15</v>
      </c>
      <c r="E727" s="2">
        <v>5</v>
      </c>
      <c r="G727" s="2">
        <f t="shared" si="12"/>
        <v>173.50000000000003</v>
      </c>
      <c r="I727" s="421"/>
      <c r="K727" s="2"/>
    </row>
    <row r="728" spans="1:12">
      <c r="A728" s="70">
        <v>44923</v>
      </c>
      <c r="B728" s="422" t="s">
        <v>693</v>
      </c>
      <c r="C728" s="422" t="s">
        <v>27</v>
      </c>
      <c r="D728" t="s">
        <v>14</v>
      </c>
      <c r="F728" s="2">
        <v>60</v>
      </c>
      <c r="G728" s="2">
        <f t="shared" si="12"/>
        <v>113.50000000000003</v>
      </c>
      <c r="K728" s="421"/>
    </row>
    <row r="729" spans="1:12">
      <c r="A729" s="70">
        <v>44923</v>
      </c>
      <c r="B729" s="422" t="s">
        <v>693</v>
      </c>
      <c r="C729" s="422" t="s">
        <v>27</v>
      </c>
      <c r="D729" t="s">
        <v>15</v>
      </c>
      <c r="F729" s="2">
        <v>5</v>
      </c>
      <c r="G729" s="2">
        <f t="shared" si="12"/>
        <v>108.50000000000003</v>
      </c>
      <c r="J729" t="s">
        <v>695</v>
      </c>
    </row>
    <row r="730" spans="1:12">
      <c r="A730" s="3">
        <v>44971</v>
      </c>
      <c r="B730" s="422" t="s">
        <v>694</v>
      </c>
      <c r="C730" s="422" t="s">
        <v>27</v>
      </c>
      <c r="D730" t="s">
        <v>12</v>
      </c>
      <c r="F730" s="2">
        <v>102.8</v>
      </c>
      <c r="G730" s="2">
        <f t="shared" si="12"/>
        <v>5.7000000000000313</v>
      </c>
    </row>
    <row r="731" spans="1:12">
      <c r="A731" s="3">
        <v>44971</v>
      </c>
      <c r="B731" s="422" t="s">
        <v>694</v>
      </c>
      <c r="C731" s="422" t="s">
        <v>27</v>
      </c>
      <c r="D731" t="s">
        <v>13</v>
      </c>
      <c r="F731" s="2">
        <v>5.7</v>
      </c>
      <c r="G731" s="2">
        <f t="shared" si="12"/>
        <v>3.1086244689504383E-14</v>
      </c>
      <c r="I731" s="421" t="s">
        <v>11</v>
      </c>
      <c r="J731" t="s">
        <v>12</v>
      </c>
      <c r="K731" s="28">
        <v>93.1</v>
      </c>
    </row>
    <row r="732" spans="1:12">
      <c r="A732" s="81">
        <v>44957</v>
      </c>
      <c r="B732" s="421" t="s">
        <v>10</v>
      </c>
      <c r="C732" s="421" t="s">
        <v>11</v>
      </c>
      <c r="D732" t="s">
        <v>12</v>
      </c>
      <c r="E732" s="28">
        <v>93.1</v>
      </c>
      <c r="G732" s="2">
        <f t="shared" si="12"/>
        <v>93.100000000000023</v>
      </c>
      <c r="I732" s="422"/>
      <c r="J732" t="s">
        <v>13</v>
      </c>
      <c r="K732" s="28">
        <v>4.8</v>
      </c>
    </row>
    <row r="733" spans="1:12">
      <c r="A733" s="70"/>
      <c r="B733" s="422"/>
      <c r="C733" s="422"/>
      <c r="D733" t="s">
        <v>13</v>
      </c>
      <c r="E733" s="28">
        <v>4.8</v>
      </c>
      <c r="G733" s="2">
        <f t="shared" si="12"/>
        <v>97.90000000000002</v>
      </c>
      <c r="I733" s="422"/>
      <c r="K733" s="28"/>
      <c r="L733" s="2"/>
    </row>
    <row r="734" spans="1:12">
      <c r="A734" s="70"/>
      <c r="B734" s="422"/>
      <c r="C734" s="422"/>
      <c r="D734" t="s">
        <v>14</v>
      </c>
      <c r="E734" s="28">
        <v>60</v>
      </c>
      <c r="G734" s="2">
        <f t="shared" si="12"/>
        <v>157.90000000000003</v>
      </c>
      <c r="I734" s="422"/>
      <c r="K734" s="28">
        <f>SUM(K731:K733)</f>
        <v>97.899999999999991</v>
      </c>
      <c r="L734" s="2"/>
    </row>
    <row r="735" spans="1:12">
      <c r="A735" s="70"/>
      <c r="B735" s="422"/>
      <c r="C735" s="422"/>
      <c r="D735" t="s">
        <v>15</v>
      </c>
      <c r="E735" s="28">
        <v>5</v>
      </c>
      <c r="G735" s="2">
        <f t="shared" si="12"/>
        <v>162.90000000000003</v>
      </c>
      <c r="I735" s="421"/>
      <c r="K735" s="28"/>
      <c r="L735" s="73"/>
    </row>
    <row r="736" spans="1:12">
      <c r="A736" s="70">
        <v>44987</v>
      </c>
      <c r="B736" s="422">
        <v>26379</v>
      </c>
      <c r="C736" s="422" t="s">
        <v>11</v>
      </c>
      <c r="D736" t="s">
        <v>14</v>
      </c>
      <c r="F736" s="28">
        <v>60</v>
      </c>
      <c r="G736" s="2">
        <f t="shared" si="12"/>
        <v>102.90000000000003</v>
      </c>
      <c r="I736" s="421"/>
      <c r="K736" s="28"/>
      <c r="L736" s="73"/>
    </row>
    <row r="737" spans="1:12">
      <c r="A737" s="70">
        <v>44987</v>
      </c>
      <c r="B737" s="422">
        <v>26379</v>
      </c>
      <c r="C737" s="422" t="s">
        <v>11</v>
      </c>
      <c r="D737" t="s">
        <v>15</v>
      </c>
      <c r="F737" s="28">
        <v>5</v>
      </c>
      <c r="G737" s="2">
        <f t="shared" si="12"/>
        <v>97.900000000000034</v>
      </c>
      <c r="I737" s="421"/>
      <c r="K737" s="28"/>
      <c r="L737" s="73"/>
    </row>
    <row r="738" spans="1:12">
      <c r="A738" s="70">
        <v>44991</v>
      </c>
      <c r="B738" s="422">
        <v>26465</v>
      </c>
      <c r="C738" s="422" t="s">
        <v>11</v>
      </c>
      <c r="D738" t="s">
        <v>12</v>
      </c>
      <c r="F738" s="28">
        <v>93.1</v>
      </c>
      <c r="G738" s="2">
        <f t="shared" si="12"/>
        <v>4.8000000000000398</v>
      </c>
      <c r="I738" s="421"/>
      <c r="K738" s="28"/>
      <c r="L738" s="73"/>
    </row>
    <row r="739" spans="1:12">
      <c r="A739" s="70">
        <v>44991</v>
      </c>
      <c r="B739" s="422">
        <v>26465</v>
      </c>
      <c r="C739" s="422" t="s">
        <v>11</v>
      </c>
      <c r="D739" t="s">
        <v>13</v>
      </c>
      <c r="F739" s="28">
        <v>4.8</v>
      </c>
      <c r="G739" s="2">
        <f t="shared" si="12"/>
        <v>3.9968028886505635E-14</v>
      </c>
      <c r="I739" s="421"/>
      <c r="K739" s="28"/>
      <c r="L739" s="73"/>
    </row>
    <row r="740" spans="1:12">
      <c r="A740" s="81">
        <v>44985</v>
      </c>
      <c r="B740" s="421" t="s">
        <v>10</v>
      </c>
      <c r="C740" s="421" t="s">
        <v>17</v>
      </c>
      <c r="D740" t="s">
        <v>12</v>
      </c>
      <c r="E740" s="28">
        <v>101.5</v>
      </c>
      <c r="G740" s="2">
        <f t="shared" si="12"/>
        <v>101.50000000000004</v>
      </c>
      <c r="K740" s="28"/>
      <c r="L740" s="73"/>
    </row>
    <row r="741" spans="1:12">
      <c r="A741" s="70"/>
      <c r="B741" s="422"/>
      <c r="C741" s="422"/>
      <c r="D741" t="s">
        <v>13</v>
      </c>
      <c r="E741" s="28">
        <v>1.2</v>
      </c>
      <c r="G741" s="2">
        <f t="shared" si="12"/>
        <v>102.70000000000005</v>
      </c>
      <c r="I741" s="421"/>
      <c r="K741" s="28"/>
      <c r="L741" s="73"/>
    </row>
    <row r="742" spans="1:12">
      <c r="A742" s="70"/>
      <c r="B742" s="422"/>
      <c r="C742" s="422"/>
      <c r="D742" t="s">
        <v>14</v>
      </c>
      <c r="E742" s="28">
        <v>56</v>
      </c>
      <c r="G742" s="2">
        <f t="shared" si="12"/>
        <v>158.70000000000005</v>
      </c>
      <c r="K742" s="28"/>
      <c r="L742" s="73"/>
    </row>
    <row r="743" spans="1:12">
      <c r="A743" s="70"/>
      <c r="B743" s="422"/>
      <c r="C743" s="422"/>
      <c r="D743" t="s">
        <v>15</v>
      </c>
      <c r="E743" s="28">
        <v>5</v>
      </c>
      <c r="G743" s="2">
        <f t="shared" si="12"/>
        <v>163.70000000000005</v>
      </c>
      <c r="J743" s="421"/>
      <c r="L743" s="73"/>
    </row>
    <row r="744" spans="1:12">
      <c r="A744" s="70">
        <v>44987</v>
      </c>
      <c r="B744" s="422">
        <v>26379</v>
      </c>
      <c r="C744" s="422" t="s">
        <v>17</v>
      </c>
      <c r="D744" t="s">
        <v>14</v>
      </c>
      <c r="F744" s="28">
        <v>56</v>
      </c>
      <c r="G744" s="2">
        <f t="shared" si="12"/>
        <v>107.70000000000005</v>
      </c>
      <c r="J744" s="421"/>
      <c r="L744" s="73"/>
    </row>
    <row r="745" spans="1:12">
      <c r="A745" s="70">
        <v>44987</v>
      </c>
      <c r="B745" s="422">
        <v>26379</v>
      </c>
      <c r="C745" s="422" t="s">
        <v>17</v>
      </c>
      <c r="D745" t="s">
        <v>15</v>
      </c>
      <c r="F745" s="28">
        <v>5</v>
      </c>
      <c r="G745" s="2">
        <f t="shared" si="12"/>
        <v>102.70000000000005</v>
      </c>
      <c r="J745" s="421"/>
      <c r="L745" s="73"/>
    </row>
    <row r="746" spans="1:12">
      <c r="A746" s="70">
        <v>45010</v>
      </c>
      <c r="B746" s="422">
        <v>26688</v>
      </c>
      <c r="C746" s="422" t="s">
        <v>17</v>
      </c>
      <c r="D746" t="s">
        <v>12</v>
      </c>
      <c r="F746" s="28">
        <v>101.5</v>
      </c>
      <c r="G746" s="2">
        <f t="shared" si="12"/>
        <v>1.2000000000000455</v>
      </c>
      <c r="J746" s="421"/>
      <c r="L746" s="73"/>
    </row>
    <row r="747" spans="1:12">
      <c r="A747" s="70">
        <v>45010</v>
      </c>
      <c r="B747" s="422">
        <v>26688</v>
      </c>
      <c r="C747" s="422" t="s">
        <v>17</v>
      </c>
      <c r="D747" t="s">
        <v>13</v>
      </c>
      <c r="F747" s="28">
        <v>1.2</v>
      </c>
      <c r="G747" s="21">
        <f t="shared" si="12"/>
        <v>4.5519144009631418E-14</v>
      </c>
      <c r="J747" s="421"/>
      <c r="L747" s="73"/>
    </row>
    <row r="748" spans="1:12">
      <c r="A748" s="81">
        <v>45016</v>
      </c>
      <c r="B748" s="421" t="s">
        <v>10</v>
      </c>
      <c r="C748" s="421" t="s">
        <v>18</v>
      </c>
      <c r="D748" t="s">
        <v>12</v>
      </c>
      <c r="E748" s="28">
        <v>99.5</v>
      </c>
      <c r="G748" s="2">
        <f t="shared" si="12"/>
        <v>99.500000000000043</v>
      </c>
      <c r="J748" s="421"/>
      <c r="K748" s="28"/>
      <c r="L748" s="73"/>
    </row>
    <row r="749" spans="1:12">
      <c r="A749" s="70"/>
      <c r="B749" s="422"/>
      <c r="C749" s="422"/>
      <c r="D749" t="s">
        <v>13</v>
      </c>
      <c r="E749" s="28">
        <v>1.3</v>
      </c>
      <c r="G749" s="2">
        <f t="shared" si="12"/>
        <v>100.80000000000004</v>
      </c>
      <c r="J749" s="421"/>
      <c r="L749" s="73"/>
    </row>
    <row r="750" spans="1:12">
      <c r="A750" s="70"/>
      <c r="B750" s="422"/>
      <c r="C750" s="422"/>
      <c r="D750" t="s">
        <v>14</v>
      </c>
      <c r="E750" s="28">
        <v>60</v>
      </c>
      <c r="G750" s="2">
        <f t="shared" si="12"/>
        <v>160.80000000000004</v>
      </c>
      <c r="J750" s="421"/>
      <c r="L750" s="73"/>
    </row>
    <row r="751" spans="1:12">
      <c r="A751" s="70"/>
      <c r="B751" s="422"/>
      <c r="C751" s="422"/>
      <c r="D751" t="s">
        <v>15</v>
      </c>
      <c r="E751" s="28">
        <v>5</v>
      </c>
      <c r="G751" s="2">
        <f t="shared" si="12"/>
        <v>165.80000000000004</v>
      </c>
      <c r="J751" s="421"/>
      <c r="L751" s="73"/>
    </row>
    <row r="752" spans="1:12">
      <c r="A752" s="70">
        <v>44987</v>
      </c>
      <c r="B752" s="422">
        <v>26379</v>
      </c>
      <c r="C752" s="422" t="s">
        <v>18</v>
      </c>
      <c r="D752" t="s">
        <v>14</v>
      </c>
      <c r="F752" s="28">
        <v>60</v>
      </c>
      <c r="G752" s="2">
        <f t="shared" si="12"/>
        <v>105.80000000000004</v>
      </c>
      <c r="J752" s="421"/>
      <c r="L752" s="73"/>
    </row>
    <row r="753" spans="1:12">
      <c r="A753" s="70">
        <v>44987</v>
      </c>
      <c r="B753" s="422">
        <v>26379</v>
      </c>
      <c r="C753" s="422" t="s">
        <v>18</v>
      </c>
      <c r="D753" t="s">
        <v>15</v>
      </c>
      <c r="F753" s="28">
        <v>5</v>
      </c>
      <c r="G753" s="2">
        <f t="shared" si="12"/>
        <v>100.80000000000004</v>
      </c>
      <c r="J753" s="421"/>
      <c r="L753" s="73"/>
    </row>
    <row r="754" spans="1:12">
      <c r="A754" s="70">
        <v>45111</v>
      </c>
      <c r="B754" s="422">
        <v>27113</v>
      </c>
      <c r="C754" s="422" t="s">
        <v>18</v>
      </c>
      <c r="D754" t="s">
        <v>12</v>
      </c>
      <c r="F754" s="28">
        <v>99.5</v>
      </c>
      <c r="G754" s="2">
        <f t="shared" si="12"/>
        <v>1.3000000000000398</v>
      </c>
      <c r="J754" s="421"/>
      <c r="L754" s="73"/>
    </row>
    <row r="755" spans="1:12">
      <c r="A755" s="70">
        <v>45111</v>
      </c>
      <c r="B755" s="422">
        <v>27113</v>
      </c>
      <c r="C755" s="422" t="s">
        <v>18</v>
      </c>
      <c r="D755" t="s">
        <v>13</v>
      </c>
      <c r="F755" s="28">
        <v>1.3</v>
      </c>
      <c r="G755" s="2">
        <f t="shared" si="12"/>
        <v>3.9745984281580604E-14</v>
      </c>
      <c r="J755" s="421"/>
      <c r="L755" s="73"/>
    </row>
    <row r="756" spans="1:12">
      <c r="A756" s="81">
        <v>45046</v>
      </c>
      <c r="B756" s="421" t="s">
        <v>10</v>
      </c>
      <c r="C756" s="421" t="s">
        <v>19</v>
      </c>
      <c r="D756" t="s">
        <v>12</v>
      </c>
      <c r="E756" s="207">
        <v>104.1</v>
      </c>
      <c r="G756" s="2">
        <f t="shared" si="12"/>
        <v>104.10000000000004</v>
      </c>
      <c r="J756" s="421"/>
      <c r="L756" s="28"/>
    </row>
    <row r="757" spans="1:12">
      <c r="A757" s="70"/>
      <c r="B757" s="422"/>
      <c r="C757" s="422"/>
      <c r="D757" t="s">
        <v>13</v>
      </c>
      <c r="E757" s="207">
        <v>1.5</v>
      </c>
      <c r="G757" s="2">
        <f t="shared" si="12"/>
        <v>105.60000000000004</v>
      </c>
      <c r="J757" s="422"/>
      <c r="L757" s="28"/>
    </row>
    <row r="758" spans="1:12">
      <c r="A758" s="70"/>
      <c r="B758" s="422"/>
      <c r="C758" s="422"/>
      <c r="D758" t="s">
        <v>14</v>
      </c>
      <c r="E758" s="207">
        <v>60</v>
      </c>
      <c r="G758" s="2">
        <f t="shared" si="12"/>
        <v>165.60000000000002</v>
      </c>
      <c r="J758" s="421"/>
      <c r="L758" s="207"/>
    </row>
    <row r="759" spans="1:12">
      <c r="A759" s="70"/>
      <c r="B759" s="422"/>
      <c r="C759" s="422"/>
      <c r="D759" t="s">
        <v>15</v>
      </c>
      <c r="E759" s="207">
        <v>5</v>
      </c>
      <c r="G759" s="2">
        <f t="shared" si="12"/>
        <v>170.60000000000002</v>
      </c>
      <c r="J759" s="422"/>
      <c r="L759" s="207"/>
    </row>
    <row r="760" spans="1:12">
      <c r="A760" s="70">
        <v>45110</v>
      </c>
      <c r="B760" s="422">
        <v>27039</v>
      </c>
      <c r="C760" s="422" t="s">
        <v>19</v>
      </c>
      <c r="D760" t="s">
        <v>14</v>
      </c>
      <c r="E760" s="207"/>
      <c r="F760" s="2">
        <v>60</v>
      </c>
      <c r="G760" s="2">
        <f t="shared" si="12"/>
        <v>110.60000000000002</v>
      </c>
      <c r="J760" s="422"/>
      <c r="L760" s="207"/>
    </row>
    <row r="761" spans="1:12">
      <c r="A761" s="70">
        <v>45110</v>
      </c>
      <c r="B761" s="422">
        <v>27039</v>
      </c>
      <c r="C761" s="422" t="s">
        <v>19</v>
      </c>
      <c r="D761" t="s">
        <v>15</v>
      </c>
      <c r="E761" s="207"/>
      <c r="F761" s="2">
        <v>5</v>
      </c>
      <c r="G761" s="2">
        <f t="shared" si="12"/>
        <v>105.60000000000002</v>
      </c>
      <c r="J761" s="422"/>
      <c r="L761" s="207"/>
    </row>
    <row r="762" spans="1:12">
      <c r="A762" s="70">
        <v>45111</v>
      </c>
      <c r="B762" s="422">
        <v>27113</v>
      </c>
      <c r="C762" s="422" t="s">
        <v>19</v>
      </c>
      <c r="D762" t="s">
        <v>12</v>
      </c>
      <c r="E762" s="207"/>
      <c r="F762" s="207">
        <v>104.1</v>
      </c>
      <c r="G762" s="2">
        <f t="shared" si="12"/>
        <v>1.5000000000000284</v>
      </c>
      <c r="J762" s="422"/>
      <c r="L762" s="207"/>
    </row>
    <row r="763" spans="1:12">
      <c r="A763" s="70">
        <v>45111</v>
      </c>
      <c r="B763" s="422">
        <v>27113</v>
      </c>
      <c r="C763" s="422" t="s">
        <v>19</v>
      </c>
      <c r="D763" t="s">
        <v>13</v>
      </c>
      <c r="E763" s="207"/>
      <c r="F763" s="207">
        <v>1.5</v>
      </c>
      <c r="G763" s="2">
        <f t="shared" si="12"/>
        <v>2.8421709430404007E-14</v>
      </c>
      <c r="J763" s="422"/>
      <c r="L763" s="207"/>
    </row>
    <row r="764" spans="1:12">
      <c r="A764" s="81">
        <v>45077</v>
      </c>
      <c r="B764" s="421" t="s">
        <v>10</v>
      </c>
      <c r="C764" s="421" t="s">
        <v>20</v>
      </c>
      <c r="D764" t="s">
        <v>12</v>
      </c>
      <c r="E764" s="28">
        <v>96.3</v>
      </c>
      <c r="G764" s="2">
        <f t="shared" si="12"/>
        <v>96.300000000000026</v>
      </c>
      <c r="J764" s="422"/>
      <c r="L764" s="207"/>
    </row>
    <row r="765" spans="1:12">
      <c r="B765" s="422"/>
      <c r="C765" s="422"/>
      <c r="D765" t="s">
        <v>13</v>
      </c>
      <c r="E765" s="28">
        <v>2.1</v>
      </c>
      <c r="G765" s="2">
        <f t="shared" si="12"/>
        <v>98.40000000000002</v>
      </c>
      <c r="J765" s="422"/>
      <c r="L765" s="207"/>
    </row>
    <row r="766" spans="1:12">
      <c r="B766" s="422"/>
      <c r="C766" s="422"/>
      <c r="D766" t="s">
        <v>14</v>
      </c>
      <c r="E766" s="28">
        <v>60</v>
      </c>
      <c r="G766" s="2">
        <f t="shared" si="12"/>
        <v>158.40000000000003</v>
      </c>
      <c r="J766" s="421"/>
      <c r="L766" s="28"/>
    </row>
    <row r="767" spans="1:12">
      <c r="B767" s="422"/>
      <c r="C767" s="422"/>
      <c r="D767" t="s">
        <v>15</v>
      </c>
      <c r="E767" s="28">
        <v>5</v>
      </c>
      <c r="G767" s="2">
        <f t="shared" si="12"/>
        <v>163.40000000000003</v>
      </c>
      <c r="J767" s="422"/>
      <c r="L767" s="28"/>
    </row>
    <row r="768" spans="1:12">
      <c r="A768" s="3">
        <v>45110</v>
      </c>
      <c r="B768" s="422">
        <v>27039</v>
      </c>
      <c r="C768" s="422" t="s">
        <v>20</v>
      </c>
      <c r="D768" t="s">
        <v>14</v>
      </c>
      <c r="F768" s="2">
        <v>60</v>
      </c>
      <c r="G768" s="2">
        <f t="shared" ref="G768:G836" si="13">+G767+E768-F768</f>
        <v>103.40000000000003</v>
      </c>
      <c r="J768" s="422"/>
      <c r="L768" s="28"/>
    </row>
    <row r="769" spans="1:12">
      <c r="A769" s="3">
        <v>45110</v>
      </c>
      <c r="B769" s="422">
        <v>27039</v>
      </c>
      <c r="C769" s="422" t="s">
        <v>20</v>
      </c>
      <c r="D769" t="s">
        <v>15</v>
      </c>
      <c r="F769" s="2">
        <v>5</v>
      </c>
      <c r="G769" s="2">
        <f t="shared" si="13"/>
        <v>98.400000000000034</v>
      </c>
      <c r="J769" s="422"/>
      <c r="L769" s="28"/>
    </row>
    <row r="770" spans="1:12">
      <c r="A770" s="70">
        <v>45111</v>
      </c>
      <c r="B770" s="422">
        <v>27113</v>
      </c>
      <c r="C770" s="422" t="s">
        <v>20</v>
      </c>
      <c r="D770" t="s">
        <v>12</v>
      </c>
      <c r="F770" s="28">
        <v>96.3</v>
      </c>
      <c r="G770" s="2">
        <f t="shared" si="13"/>
        <v>2.1000000000000369</v>
      </c>
      <c r="J770" s="422"/>
      <c r="L770" s="28"/>
    </row>
    <row r="771" spans="1:12">
      <c r="A771" s="70">
        <v>45111</v>
      </c>
      <c r="B771" s="422">
        <v>27113</v>
      </c>
      <c r="C771" s="422" t="s">
        <v>20</v>
      </c>
      <c r="D771" t="s">
        <v>13</v>
      </c>
      <c r="F771" s="28">
        <v>2.1</v>
      </c>
      <c r="G771" s="2">
        <f t="shared" si="13"/>
        <v>3.6859404417555197E-14</v>
      </c>
      <c r="J771" s="422"/>
      <c r="L771" s="28"/>
    </row>
    <row r="772" spans="1:12">
      <c r="A772" s="31">
        <v>45107</v>
      </c>
      <c r="B772" s="421" t="s">
        <v>10</v>
      </c>
      <c r="C772" s="421" t="s">
        <v>21</v>
      </c>
      <c r="D772" t="s">
        <v>12</v>
      </c>
      <c r="E772" s="28">
        <v>98.1</v>
      </c>
      <c r="G772" s="2">
        <f t="shared" si="13"/>
        <v>98.100000000000037</v>
      </c>
      <c r="J772" s="421"/>
      <c r="L772" s="73"/>
    </row>
    <row r="773" spans="1:12">
      <c r="B773" s="422"/>
      <c r="C773" s="422"/>
      <c r="D773" t="s">
        <v>13</v>
      </c>
      <c r="E773" s="28">
        <v>2</v>
      </c>
      <c r="G773" s="2">
        <f t="shared" si="13"/>
        <v>100.10000000000004</v>
      </c>
      <c r="J773" s="421"/>
      <c r="L773" s="2"/>
    </row>
    <row r="774" spans="1:12">
      <c r="B774" s="422"/>
      <c r="C774" s="422"/>
      <c r="D774" t="s">
        <v>14</v>
      </c>
      <c r="E774" s="28">
        <v>60</v>
      </c>
      <c r="G774" s="2">
        <f t="shared" si="13"/>
        <v>160.10000000000002</v>
      </c>
      <c r="J774" s="421"/>
      <c r="L774" s="2"/>
    </row>
    <row r="775" spans="1:12">
      <c r="B775" s="422"/>
      <c r="C775" s="422"/>
      <c r="D775" t="s">
        <v>15</v>
      </c>
      <c r="E775" s="28">
        <v>5</v>
      </c>
      <c r="G775" s="2">
        <f t="shared" si="13"/>
        <v>165.10000000000002</v>
      </c>
      <c r="J775" s="422"/>
      <c r="L775" s="2"/>
    </row>
    <row r="776" spans="1:12">
      <c r="A776" s="3">
        <v>45110</v>
      </c>
      <c r="B776" s="422">
        <v>27039</v>
      </c>
      <c r="C776" s="422" t="s">
        <v>21</v>
      </c>
      <c r="D776" t="s">
        <v>14</v>
      </c>
      <c r="F776" s="2">
        <v>60</v>
      </c>
      <c r="G776" s="2">
        <f t="shared" si="13"/>
        <v>105.10000000000002</v>
      </c>
      <c r="J776" s="422"/>
      <c r="L776" s="2"/>
    </row>
    <row r="777" spans="1:12">
      <c r="A777" s="3">
        <v>45110</v>
      </c>
      <c r="B777" s="422">
        <v>27039</v>
      </c>
      <c r="C777" s="422" t="s">
        <v>21</v>
      </c>
      <c r="D777" t="s">
        <v>15</v>
      </c>
      <c r="F777" s="2">
        <v>5</v>
      </c>
      <c r="G777" s="2">
        <f t="shared" si="13"/>
        <v>100.10000000000002</v>
      </c>
      <c r="J777" s="422"/>
    </row>
    <row r="778" spans="1:12">
      <c r="A778" s="3">
        <v>45211</v>
      </c>
      <c r="B778" s="422">
        <v>27624</v>
      </c>
      <c r="C778" s="422" t="s">
        <v>21</v>
      </c>
      <c r="D778" t="s">
        <v>12</v>
      </c>
      <c r="F778" s="28">
        <v>98.1</v>
      </c>
      <c r="G778" s="2">
        <f t="shared" si="13"/>
        <v>2.0000000000000284</v>
      </c>
      <c r="J778" s="422"/>
    </row>
    <row r="779" spans="1:12">
      <c r="A779" s="3">
        <v>45211</v>
      </c>
      <c r="B779" s="422">
        <v>27624</v>
      </c>
      <c r="C779" s="422" t="s">
        <v>21</v>
      </c>
      <c r="D779" t="s">
        <v>13</v>
      </c>
      <c r="F779" s="28">
        <v>2</v>
      </c>
      <c r="G779" s="2">
        <f t="shared" si="13"/>
        <v>2.8421709430404007E-14</v>
      </c>
      <c r="J779" s="422"/>
    </row>
    <row r="780" spans="1:12">
      <c r="A780" s="81">
        <v>45138</v>
      </c>
      <c r="B780" s="421" t="s">
        <v>10</v>
      </c>
      <c r="C780" s="421" t="s">
        <v>22</v>
      </c>
      <c r="D780" t="s">
        <v>12</v>
      </c>
      <c r="E780" s="207">
        <v>92.4</v>
      </c>
      <c r="G780" s="2">
        <f t="shared" si="13"/>
        <v>92.400000000000034</v>
      </c>
      <c r="L780" s="5"/>
    </row>
    <row r="781" spans="1:12">
      <c r="A781" s="70"/>
      <c r="B781" s="422"/>
      <c r="C781" s="422"/>
      <c r="D781" t="s">
        <v>13</v>
      </c>
      <c r="E781" s="207">
        <v>2</v>
      </c>
      <c r="G781" s="2">
        <f t="shared" si="13"/>
        <v>94.400000000000034</v>
      </c>
    </row>
    <row r="782" spans="1:12">
      <c r="A782" s="70"/>
      <c r="B782" s="422"/>
      <c r="C782" s="422"/>
      <c r="D782" t="s">
        <v>14</v>
      </c>
      <c r="E782" s="207">
        <v>60</v>
      </c>
      <c r="G782" s="2">
        <f t="shared" si="13"/>
        <v>154.40000000000003</v>
      </c>
      <c r="I782" s="421"/>
      <c r="L782" s="28"/>
    </row>
    <row r="783" spans="1:12">
      <c r="A783" s="70"/>
      <c r="B783" s="422"/>
      <c r="C783" s="422"/>
      <c r="D783" t="s">
        <v>15</v>
      </c>
      <c r="E783" s="207">
        <v>5</v>
      </c>
      <c r="G783" s="2">
        <f t="shared" si="13"/>
        <v>159.40000000000003</v>
      </c>
      <c r="I783" s="422"/>
      <c r="L783" s="28"/>
    </row>
    <row r="784" spans="1:12">
      <c r="A784" s="3">
        <v>45211</v>
      </c>
      <c r="B784" s="422">
        <v>27624</v>
      </c>
      <c r="C784" s="422" t="s">
        <v>22</v>
      </c>
      <c r="D784" t="s">
        <v>12</v>
      </c>
      <c r="E784" s="207"/>
      <c r="F784" s="207">
        <v>92.4</v>
      </c>
      <c r="G784" s="2">
        <f t="shared" si="13"/>
        <v>67.000000000000028</v>
      </c>
      <c r="I784" s="422"/>
      <c r="L784" s="28"/>
    </row>
    <row r="785" spans="1:12">
      <c r="A785" s="3">
        <v>45211</v>
      </c>
      <c r="B785" s="422">
        <v>27624</v>
      </c>
      <c r="C785" s="422" t="s">
        <v>22</v>
      </c>
      <c r="D785" t="s">
        <v>13</v>
      </c>
      <c r="E785" s="207"/>
      <c r="F785" s="207">
        <v>2</v>
      </c>
      <c r="G785" s="2">
        <f t="shared" si="13"/>
        <v>65.000000000000028</v>
      </c>
      <c r="I785" s="422"/>
      <c r="L785" s="28"/>
    </row>
    <row r="786" spans="1:12">
      <c r="A786" s="3">
        <v>45261</v>
      </c>
      <c r="B786" s="422">
        <v>27880</v>
      </c>
      <c r="C786" s="422" t="s">
        <v>22</v>
      </c>
      <c r="D786" t="s">
        <v>14</v>
      </c>
      <c r="E786" s="207"/>
      <c r="F786" s="207">
        <v>60</v>
      </c>
      <c r="G786" s="2">
        <f t="shared" si="13"/>
        <v>5.0000000000000284</v>
      </c>
      <c r="I786" s="422"/>
      <c r="L786" s="28"/>
    </row>
    <row r="787" spans="1:12">
      <c r="A787" s="3">
        <v>45261</v>
      </c>
      <c r="B787" s="422">
        <v>27880</v>
      </c>
      <c r="C787" s="422" t="s">
        <v>22</v>
      </c>
      <c r="D787" t="s">
        <v>15</v>
      </c>
      <c r="E787" s="207"/>
      <c r="F787" s="207">
        <v>5</v>
      </c>
      <c r="G787" s="2">
        <f t="shared" si="13"/>
        <v>2.8421709430404007E-14</v>
      </c>
      <c r="I787" s="422"/>
      <c r="L787" s="28"/>
    </row>
    <row r="788" spans="1:12">
      <c r="A788" s="81">
        <v>45169</v>
      </c>
      <c r="B788" s="421" t="s">
        <v>10</v>
      </c>
      <c r="C788" s="421" t="s">
        <v>23</v>
      </c>
      <c r="D788" t="s">
        <v>12</v>
      </c>
      <c r="E788" s="207">
        <v>88.4</v>
      </c>
      <c r="G788" s="2">
        <f t="shared" si="13"/>
        <v>88.400000000000034</v>
      </c>
      <c r="I788" s="421"/>
      <c r="L788" s="207"/>
    </row>
    <row r="789" spans="1:12">
      <c r="A789" s="70"/>
      <c r="B789" s="422"/>
      <c r="C789" s="422"/>
      <c r="D789" t="s">
        <v>13</v>
      </c>
      <c r="E789" s="207">
        <v>2.2999999999999998</v>
      </c>
      <c r="G789" s="2">
        <f t="shared" si="13"/>
        <v>90.700000000000031</v>
      </c>
      <c r="L789" s="207"/>
    </row>
    <row r="790" spans="1:12">
      <c r="A790" s="70"/>
      <c r="B790" s="422"/>
      <c r="C790" s="422"/>
      <c r="D790" t="s">
        <v>14</v>
      </c>
      <c r="E790" s="207">
        <v>60</v>
      </c>
      <c r="G790" s="2">
        <f t="shared" si="13"/>
        <v>150.70000000000005</v>
      </c>
      <c r="I790" s="421"/>
      <c r="K790" s="207"/>
    </row>
    <row r="791" spans="1:12">
      <c r="A791" s="70"/>
      <c r="B791" s="422"/>
      <c r="C791" s="422"/>
      <c r="D791" t="s">
        <v>15</v>
      </c>
      <c r="E791" s="207">
        <v>5</v>
      </c>
      <c r="G791" s="2">
        <f t="shared" si="13"/>
        <v>155.70000000000005</v>
      </c>
      <c r="I791" s="422"/>
      <c r="K791" s="207"/>
    </row>
    <row r="792" spans="1:12">
      <c r="B792" s="422"/>
      <c r="C792" s="422"/>
      <c r="D792" t="s">
        <v>45</v>
      </c>
      <c r="E792" s="28">
        <v>15</v>
      </c>
      <c r="G792" s="2">
        <f t="shared" si="13"/>
        <v>170.70000000000005</v>
      </c>
      <c r="I792" s="421"/>
      <c r="K792" s="207"/>
      <c r="L792" s="207"/>
    </row>
    <row r="793" spans="1:12">
      <c r="A793" s="3">
        <v>45211</v>
      </c>
      <c r="B793" s="422">
        <v>27624</v>
      </c>
      <c r="C793" s="422" t="s">
        <v>23</v>
      </c>
      <c r="D793" t="s">
        <v>12</v>
      </c>
      <c r="F793" s="207">
        <v>88.4</v>
      </c>
      <c r="G793" s="2">
        <f t="shared" si="13"/>
        <v>82.30000000000004</v>
      </c>
      <c r="I793" s="422"/>
      <c r="K793" s="207"/>
      <c r="L793" s="207"/>
    </row>
    <row r="794" spans="1:12">
      <c r="A794" s="3">
        <v>45211</v>
      </c>
      <c r="B794" s="422">
        <v>27624</v>
      </c>
      <c r="C794" s="422" t="s">
        <v>23</v>
      </c>
      <c r="D794" t="s">
        <v>13</v>
      </c>
      <c r="F794" s="207">
        <v>2.2999999999999998</v>
      </c>
      <c r="G794" s="2">
        <f t="shared" si="13"/>
        <v>80.000000000000043</v>
      </c>
      <c r="L794" s="28"/>
    </row>
    <row r="795" spans="1:12">
      <c r="A795" s="3">
        <v>45261</v>
      </c>
      <c r="B795" s="422">
        <v>27880</v>
      </c>
      <c r="C795" s="422" t="s">
        <v>23</v>
      </c>
      <c r="D795" t="s">
        <v>14</v>
      </c>
      <c r="E795" s="207"/>
      <c r="F795" s="207">
        <v>60</v>
      </c>
      <c r="G795" s="2">
        <f t="shared" si="13"/>
        <v>20.000000000000043</v>
      </c>
      <c r="L795" s="28"/>
    </row>
    <row r="796" spans="1:12">
      <c r="A796" s="3">
        <v>45261</v>
      </c>
      <c r="B796" s="422">
        <v>27880</v>
      </c>
      <c r="C796" s="422" t="s">
        <v>23</v>
      </c>
      <c r="D796" t="s">
        <v>15</v>
      </c>
      <c r="E796" s="207"/>
      <c r="F796" s="207">
        <v>5</v>
      </c>
      <c r="G796" s="2">
        <f t="shared" si="13"/>
        <v>15.000000000000043</v>
      </c>
      <c r="L796" s="28"/>
    </row>
    <row r="797" spans="1:12">
      <c r="A797" s="3">
        <v>45356</v>
      </c>
      <c r="B797" s="422">
        <v>28418</v>
      </c>
      <c r="C797" s="422" t="s">
        <v>23</v>
      </c>
      <c r="D797" t="s">
        <v>45</v>
      </c>
      <c r="E797" s="207"/>
      <c r="F797" s="207">
        <v>15</v>
      </c>
      <c r="G797" s="2">
        <f t="shared" si="13"/>
        <v>4.2632564145606011E-14</v>
      </c>
      <c r="L797" s="28"/>
    </row>
    <row r="798" spans="1:12">
      <c r="A798" s="31">
        <v>45199</v>
      </c>
      <c r="B798" s="421" t="s">
        <v>10</v>
      </c>
      <c r="C798" s="421" t="s">
        <v>41</v>
      </c>
      <c r="D798" t="s">
        <v>12</v>
      </c>
      <c r="E798" s="207">
        <v>87.9</v>
      </c>
      <c r="G798" s="2">
        <f t="shared" si="13"/>
        <v>87.900000000000048</v>
      </c>
      <c r="L798" s="207"/>
    </row>
    <row r="799" spans="1:12">
      <c r="A799" s="70"/>
      <c r="B799" s="422"/>
      <c r="C799" s="422"/>
      <c r="D799" t="s">
        <v>13</v>
      </c>
      <c r="E799" s="207">
        <v>2</v>
      </c>
      <c r="G799" s="2">
        <f t="shared" si="13"/>
        <v>89.900000000000048</v>
      </c>
      <c r="L799" s="207"/>
    </row>
    <row r="800" spans="1:12">
      <c r="A800" s="70"/>
      <c r="B800" s="422"/>
      <c r="C800" s="422"/>
      <c r="D800" t="s">
        <v>14</v>
      </c>
      <c r="E800" s="207">
        <v>60</v>
      </c>
      <c r="G800" s="2">
        <f t="shared" si="13"/>
        <v>149.90000000000003</v>
      </c>
    </row>
    <row r="801" spans="1:14">
      <c r="A801" s="70"/>
      <c r="B801" s="422"/>
      <c r="C801" s="422"/>
      <c r="D801" t="s">
        <v>15</v>
      </c>
      <c r="E801" s="207">
        <v>5</v>
      </c>
      <c r="G801" s="2">
        <f t="shared" si="13"/>
        <v>154.90000000000003</v>
      </c>
    </row>
    <row r="802" spans="1:14">
      <c r="A802" s="432"/>
      <c r="B802" s="422"/>
      <c r="C802" s="422"/>
      <c r="D802" t="s">
        <v>51</v>
      </c>
      <c r="E802" s="207">
        <v>10</v>
      </c>
      <c r="G802" s="2">
        <f t="shared" si="13"/>
        <v>164.90000000000003</v>
      </c>
      <c r="I802" s="422"/>
      <c r="K802" s="207"/>
    </row>
    <row r="803" spans="1:14">
      <c r="A803" s="432"/>
      <c r="B803" s="422"/>
      <c r="C803" s="422"/>
      <c r="D803" t="s">
        <v>52</v>
      </c>
      <c r="E803" s="207">
        <v>10</v>
      </c>
      <c r="G803" s="2">
        <f t="shared" si="13"/>
        <v>174.90000000000003</v>
      </c>
      <c r="I803" s="422"/>
      <c r="K803" s="207"/>
    </row>
    <row r="804" spans="1:14">
      <c r="A804" s="3">
        <v>45259</v>
      </c>
      <c r="B804" s="422">
        <v>27864</v>
      </c>
      <c r="C804" s="422" t="s">
        <v>41</v>
      </c>
      <c r="D804" t="s">
        <v>12</v>
      </c>
      <c r="E804" s="207"/>
      <c r="F804" s="207">
        <v>87.9</v>
      </c>
      <c r="G804" s="2">
        <f t="shared" si="13"/>
        <v>87.000000000000028</v>
      </c>
      <c r="I804" s="421"/>
    </row>
    <row r="805" spans="1:14">
      <c r="A805" s="3">
        <v>45259</v>
      </c>
      <c r="B805" s="422">
        <v>27864</v>
      </c>
      <c r="C805" s="422" t="s">
        <v>41</v>
      </c>
      <c r="D805" t="s">
        <v>13</v>
      </c>
      <c r="E805" s="207"/>
      <c r="F805" s="207">
        <v>2</v>
      </c>
      <c r="G805" s="2">
        <f t="shared" si="13"/>
        <v>85.000000000000028</v>
      </c>
      <c r="I805" s="422"/>
    </row>
    <row r="806" spans="1:14">
      <c r="A806" s="3">
        <v>45261</v>
      </c>
      <c r="B806" s="422">
        <v>27880</v>
      </c>
      <c r="C806" s="422" t="s">
        <v>41</v>
      </c>
      <c r="D806" t="s">
        <v>14</v>
      </c>
      <c r="E806" s="207"/>
      <c r="F806" s="207">
        <v>60</v>
      </c>
      <c r="G806" s="2">
        <f t="shared" si="13"/>
        <v>25.000000000000028</v>
      </c>
      <c r="I806" s="422"/>
    </row>
    <row r="807" spans="1:14">
      <c r="A807" s="3">
        <v>45261</v>
      </c>
      <c r="B807" s="422">
        <v>27880</v>
      </c>
      <c r="C807" s="422" t="s">
        <v>41</v>
      </c>
      <c r="D807" t="s">
        <v>15</v>
      </c>
      <c r="E807" s="207"/>
      <c r="F807" s="207">
        <v>5</v>
      </c>
      <c r="G807" s="2">
        <f t="shared" si="13"/>
        <v>20.000000000000028</v>
      </c>
      <c r="I807" s="422"/>
    </row>
    <row r="808" spans="1:14">
      <c r="A808" s="3">
        <v>45261</v>
      </c>
      <c r="B808" s="422">
        <v>27880</v>
      </c>
      <c r="C808" s="422" t="s">
        <v>41</v>
      </c>
      <c r="D808" t="s">
        <v>51</v>
      </c>
      <c r="E808" s="207"/>
      <c r="F808" s="207">
        <v>10</v>
      </c>
      <c r="G808" s="2">
        <f t="shared" si="13"/>
        <v>10.000000000000028</v>
      </c>
      <c r="I808" s="422"/>
    </row>
    <row r="809" spans="1:14">
      <c r="A809" s="3">
        <v>45261</v>
      </c>
      <c r="B809" s="422">
        <v>27880</v>
      </c>
      <c r="C809" s="422" t="s">
        <v>41</v>
      </c>
      <c r="D809" t="s">
        <v>52</v>
      </c>
      <c r="E809" s="207"/>
      <c r="F809" s="207">
        <v>10</v>
      </c>
      <c r="G809" s="2">
        <f t="shared" si="13"/>
        <v>2.8421709430404007E-14</v>
      </c>
      <c r="I809" s="422"/>
    </row>
    <row r="810" spans="1:14">
      <c r="A810" s="31">
        <v>45230</v>
      </c>
      <c r="B810" s="421" t="s">
        <v>10</v>
      </c>
      <c r="C810" s="421" t="s">
        <v>25</v>
      </c>
      <c r="D810" t="s">
        <v>12</v>
      </c>
      <c r="E810" s="20">
        <v>85.5</v>
      </c>
      <c r="G810" s="2">
        <f t="shared" si="13"/>
        <v>85.500000000000028</v>
      </c>
      <c r="I810" s="422"/>
      <c r="K810" s="207"/>
      <c r="L810" s="20"/>
    </row>
    <row r="811" spans="1:14">
      <c r="B811" s="422"/>
      <c r="C811" s="422"/>
      <c r="D811" t="s">
        <v>13</v>
      </c>
      <c r="E811" s="20">
        <v>2</v>
      </c>
      <c r="G811" s="2">
        <f t="shared" si="13"/>
        <v>87.500000000000028</v>
      </c>
      <c r="I811" s="422"/>
      <c r="K811" s="207"/>
      <c r="L811" s="20"/>
    </row>
    <row r="812" spans="1:14">
      <c r="B812" s="422"/>
      <c r="C812" s="422"/>
      <c r="D812" t="s">
        <v>14</v>
      </c>
      <c r="E812" s="207">
        <v>60</v>
      </c>
      <c r="G812" s="2">
        <f t="shared" si="13"/>
        <v>147.50000000000003</v>
      </c>
      <c r="K812" s="207"/>
      <c r="L812" s="28"/>
    </row>
    <row r="813" spans="1:14">
      <c r="B813" s="422"/>
      <c r="C813" s="422"/>
      <c r="D813" t="s">
        <v>15</v>
      </c>
      <c r="E813" s="207">
        <v>5</v>
      </c>
      <c r="G813" s="2">
        <f t="shared" si="13"/>
        <v>152.50000000000003</v>
      </c>
      <c r="K813" s="207"/>
      <c r="N813" s="28"/>
    </row>
    <row r="814" spans="1:14">
      <c r="A814" s="3">
        <v>45259</v>
      </c>
      <c r="B814" s="422">
        <v>27864</v>
      </c>
      <c r="C814" s="422" t="s">
        <v>25</v>
      </c>
      <c r="D814" t="s">
        <v>12</v>
      </c>
      <c r="F814" s="20">
        <v>85.5</v>
      </c>
      <c r="G814" s="2">
        <f t="shared" si="13"/>
        <v>67.000000000000028</v>
      </c>
      <c r="I814" s="421"/>
    </row>
    <row r="815" spans="1:14">
      <c r="A815" s="3">
        <v>45259</v>
      </c>
      <c r="B815" s="422">
        <v>27864</v>
      </c>
      <c r="C815" s="422" t="s">
        <v>25</v>
      </c>
      <c r="D815" t="s">
        <v>13</v>
      </c>
      <c r="F815" s="20">
        <v>2</v>
      </c>
      <c r="G815" s="2">
        <f t="shared" si="13"/>
        <v>65.000000000000028</v>
      </c>
      <c r="I815" s="250"/>
      <c r="J815" s="250"/>
      <c r="K815" s="250"/>
    </row>
    <row r="816" spans="1:14">
      <c r="A816" s="3">
        <v>45261</v>
      </c>
      <c r="B816" s="422">
        <v>27880</v>
      </c>
      <c r="C816" s="422" t="s">
        <v>25</v>
      </c>
      <c r="D816" t="s">
        <v>14</v>
      </c>
      <c r="E816" s="207"/>
      <c r="F816" s="207">
        <v>60</v>
      </c>
      <c r="G816" s="2">
        <f t="shared" si="13"/>
        <v>5.0000000000000284</v>
      </c>
      <c r="I816" s="421"/>
      <c r="K816" s="28"/>
    </row>
    <row r="817" spans="1:12">
      <c r="A817" s="3">
        <v>45261</v>
      </c>
      <c r="B817" s="422">
        <v>27880</v>
      </c>
      <c r="C817" s="422" t="s">
        <v>25</v>
      </c>
      <c r="D817" t="s">
        <v>15</v>
      </c>
      <c r="E817" s="207"/>
      <c r="F817" s="207">
        <v>5</v>
      </c>
      <c r="G817" s="2">
        <f t="shared" si="13"/>
        <v>2.8421709430404007E-14</v>
      </c>
      <c r="I817" s="421"/>
      <c r="K817" s="5"/>
    </row>
    <row r="818" spans="1:12">
      <c r="A818" s="31">
        <v>45260</v>
      </c>
      <c r="B818" s="421" t="s">
        <v>10</v>
      </c>
      <c r="C818" s="421" t="s">
        <v>26</v>
      </c>
      <c r="D818" t="s">
        <v>12</v>
      </c>
      <c r="E818" s="5">
        <v>92.9</v>
      </c>
      <c r="F818" s="207"/>
      <c r="G818" s="2">
        <f t="shared" si="13"/>
        <v>92.900000000000034</v>
      </c>
      <c r="I818" s="422"/>
      <c r="K818" s="5"/>
    </row>
    <row r="819" spans="1:12">
      <c r="B819" s="422"/>
      <c r="C819" s="422"/>
      <c r="D819" t="s">
        <v>13</v>
      </c>
      <c r="E819" s="5">
        <v>5</v>
      </c>
      <c r="F819" s="207"/>
      <c r="G819" s="2">
        <f t="shared" si="13"/>
        <v>97.900000000000034</v>
      </c>
      <c r="I819" s="421"/>
      <c r="K819" s="5"/>
    </row>
    <row r="820" spans="1:12">
      <c r="B820" s="422"/>
      <c r="C820" s="422"/>
      <c r="D820" t="s">
        <v>14</v>
      </c>
      <c r="E820" s="5">
        <v>60</v>
      </c>
      <c r="F820" s="207"/>
      <c r="G820" s="2">
        <f t="shared" si="13"/>
        <v>157.90000000000003</v>
      </c>
      <c r="I820" s="422"/>
      <c r="K820" s="5"/>
    </row>
    <row r="821" spans="1:12">
      <c r="B821" s="422"/>
      <c r="C821" s="422"/>
      <c r="D821" t="s">
        <v>15</v>
      </c>
      <c r="E821" s="5">
        <v>5</v>
      </c>
      <c r="F821" s="207"/>
      <c r="G821" s="2">
        <f t="shared" si="13"/>
        <v>162.90000000000003</v>
      </c>
      <c r="I821" s="421"/>
      <c r="K821" s="20"/>
    </row>
    <row r="822" spans="1:12">
      <c r="A822" s="3">
        <v>45261</v>
      </c>
      <c r="B822" s="422">
        <v>27880</v>
      </c>
      <c r="C822" s="422" t="s">
        <v>26</v>
      </c>
      <c r="D822" t="s">
        <v>14</v>
      </c>
      <c r="E822" s="5"/>
      <c r="F822" s="207">
        <v>60</v>
      </c>
      <c r="G822" s="2">
        <f t="shared" si="13"/>
        <v>102.90000000000003</v>
      </c>
      <c r="I822" s="422"/>
      <c r="K822" s="20"/>
    </row>
    <row r="823" spans="1:12">
      <c r="A823" s="3">
        <v>45261</v>
      </c>
      <c r="B823" s="422">
        <v>27880</v>
      </c>
      <c r="C823" s="422" t="s">
        <v>26</v>
      </c>
      <c r="D823" t="s">
        <v>15</v>
      </c>
      <c r="E823" s="5"/>
      <c r="F823" s="207">
        <v>5</v>
      </c>
      <c r="G823" s="2">
        <f t="shared" si="13"/>
        <v>97.900000000000034</v>
      </c>
      <c r="I823" s="422"/>
      <c r="K823" s="28"/>
      <c r="L823" s="207"/>
    </row>
    <row r="824" spans="1:12">
      <c r="A824" s="3">
        <v>45356</v>
      </c>
      <c r="B824" s="422">
        <v>28418</v>
      </c>
      <c r="C824" s="422" t="s">
        <v>26</v>
      </c>
      <c r="D824" t="s">
        <v>12</v>
      </c>
      <c r="E824" s="5"/>
      <c r="F824" s="5">
        <v>92.9</v>
      </c>
      <c r="G824" s="2">
        <f t="shared" si="13"/>
        <v>5.0000000000000284</v>
      </c>
      <c r="I824" s="422"/>
      <c r="K824" s="28"/>
      <c r="L824" s="207"/>
    </row>
    <row r="825" spans="1:12">
      <c r="A825" s="3">
        <v>45356</v>
      </c>
      <c r="B825" s="422">
        <v>28418</v>
      </c>
      <c r="C825" s="422" t="s">
        <v>26</v>
      </c>
      <c r="D825" t="s">
        <v>13</v>
      </c>
      <c r="E825" s="5"/>
      <c r="F825" s="5">
        <v>5</v>
      </c>
      <c r="G825" s="2">
        <f t="shared" si="13"/>
        <v>2.8421709430404007E-14</v>
      </c>
      <c r="I825" s="422"/>
      <c r="K825" s="28"/>
      <c r="L825" s="207"/>
    </row>
    <row r="826" spans="1:12">
      <c r="A826" s="31">
        <v>45291</v>
      </c>
      <c r="B826" s="421" t="s">
        <v>10</v>
      </c>
      <c r="C826" s="421" t="s">
        <v>27</v>
      </c>
      <c r="D826" t="s">
        <v>12</v>
      </c>
      <c r="E826" s="5">
        <v>111.6</v>
      </c>
      <c r="F826" s="207"/>
      <c r="G826" s="2">
        <f t="shared" si="13"/>
        <v>111.60000000000002</v>
      </c>
      <c r="I826" s="422"/>
      <c r="L826" s="207"/>
    </row>
    <row r="827" spans="1:12">
      <c r="B827" s="422"/>
      <c r="C827" s="422"/>
      <c r="D827" t="s">
        <v>13</v>
      </c>
      <c r="E827" s="5">
        <v>5</v>
      </c>
      <c r="F827" s="207"/>
      <c r="G827" s="2">
        <f t="shared" si="13"/>
        <v>116.60000000000002</v>
      </c>
      <c r="K827" s="28"/>
    </row>
    <row r="828" spans="1:12">
      <c r="B828" s="422"/>
      <c r="C828" s="422"/>
      <c r="D828" t="s">
        <v>14</v>
      </c>
      <c r="E828" s="5">
        <v>60</v>
      </c>
      <c r="F828" s="207"/>
      <c r="G828" s="2">
        <f t="shared" si="13"/>
        <v>176.60000000000002</v>
      </c>
    </row>
    <row r="829" spans="1:12">
      <c r="B829" s="422"/>
      <c r="C829" s="422"/>
      <c r="D829" t="s">
        <v>15</v>
      </c>
      <c r="E829" s="5">
        <v>5</v>
      </c>
      <c r="F829" s="207"/>
      <c r="G829" s="2">
        <f t="shared" si="13"/>
        <v>181.60000000000002</v>
      </c>
    </row>
    <row r="830" spans="1:12">
      <c r="A830" s="3">
        <v>45261</v>
      </c>
      <c r="B830" s="422">
        <v>27880</v>
      </c>
      <c r="C830" s="422" t="s">
        <v>27</v>
      </c>
      <c r="D830" t="s">
        <v>14</v>
      </c>
      <c r="E830" s="5"/>
      <c r="F830" s="207">
        <v>60</v>
      </c>
      <c r="G830" s="2">
        <f t="shared" si="13"/>
        <v>121.60000000000002</v>
      </c>
    </row>
    <row r="831" spans="1:12">
      <c r="A831" s="3">
        <v>45261</v>
      </c>
      <c r="B831" s="422">
        <v>27880</v>
      </c>
      <c r="C831" s="422" t="s">
        <v>27</v>
      </c>
      <c r="D831" t="s">
        <v>15</v>
      </c>
      <c r="E831" s="5"/>
      <c r="F831" s="207">
        <v>5</v>
      </c>
      <c r="G831" s="2">
        <f t="shared" si="13"/>
        <v>116.60000000000002</v>
      </c>
    </row>
    <row r="832" spans="1:12">
      <c r="A832" s="3">
        <v>45356</v>
      </c>
      <c r="B832" s="422">
        <v>28418</v>
      </c>
      <c r="C832" s="422" t="s">
        <v>27</v>
      </c>
      <c r="D832" t="s">
        <v>12</v>
      </c>
      <c r="E832" s="5"/>
      <c r="F832" s="5">
        <v>111.6</v>
      </c>
      <c r="G832" s="2">
        <f t="shared" si="13"/>
        <v>5.0000000000000284</v>
      </c>
    </row>
    <row r="833" spans="1:12">
      <c r="A833" s="3">
        <v>45356</v>
      </c>
      <c r="B833" s="422">
        <v>28418</v>
      </c>
      <c r="C833" s="422" t="s">
        <v>27</v>
      </c>
      <c r="D833" t="s">
        <v>13</v>
      </c>
      <c r="E833" s="5"/>
      <c r="F833" s="5">
        <v>5</v>
      </c>
      <c r="G833" s="2">
        <f t="shared" si="13"/>
        <v>2.8421709430404007E-14</v>
      </c>
    </row>
    <row r="834" spans="1:12">
      <c r="A834" s="81">
        <v>45322</v>
      </c>
      <c r="B834" s="421" t="s">
        <v>10</v>
      </c>
      <c r="C834" s="421" t="s">
        <v>11</v>
      </c>
      <c r="D834" t="s">
        <v>12</v>
      </c>
      <c r="E834" s="20">
        <v>110.9</v>
      </c>
      <c r="G834" s="2">
        <f t="shared" si="13"/>
        <v>110.90000000000003</v>
      </c>
    </row>
    <row r="835" spans="1:12">
      <c r="A835" s="70"/>
      <c r="B835" s="422"/>
      <c r="C835" s="422"/>
      <c r="D835" t="s">
        <v>13</v>
      </c>
      <c r="E835" s="20">
        <v>8.8000000000000007</v>
      </c>
      <c r="G835" s="2">
        <f t="shared" si="13"/>
        <v>119.70000000000003</v>
      </c>
      <c r="L835" s="28"/>
    </row>
    <row r="836" spans="1:12">
      <c r="A836" s="70"/>
      <c r="B836" s="422"/>
      <c r="C836" s="422"/>
      <c r="D836" t="s">
        <v>14</v>
      </c>
      <c r="E836" s="207">
        <v>60</v>
      </c>
      <c r="G836" s="2">
        <f t="shared" si="13"/>
        <v>179.70000000000005</v>
      </c>
    </row>
    <row r="837" spans="1:12">
      <c r="A837" s="70"/>
      <c r="B837" s="422"/>
      <c r="C837" s="422"/>
      <c r="D837" t="s">
        <v>15</v>
      </c>
      <c r="E837" s="207">
        <v>5</v>
      </c>
      <c r="G837" s="2">
        <f t="shared" ref="G837:G854" si="14">+G836+E837-F837</f>
        <v>184.70000000000005</v>
      </c>
    </row>
    <row r="838" spans="1:12">
      <c r="A838" s="3">
        <v>45355</v>
      </c>
      <c r="B838" s="422">
        <v>28379</v>
      </c>
      <c r="C838" s="422" t="s">
        <v>11</v>
      </c>
      <c r="D838" t="s">
        <v>14</v>
      </c>
      <c r="E838" s="5"/>
      <c r="F838" s="207">
        <v>60</v>
      </c>
      <c r="G838" s="2">
        <f t="shared" si="14"/>
        <v>124.70000000000005</v>
      </c>
    </row>
    <row r="839" spans="1:12">
      <c r="A839" s="3">
        <v>45355</v>
      </c>
      <c r="B839" s="422">
        <v>28379</v>
      </c>
      <c r="C839" s="422" t="s">
        <v>11</v>
      </c>
      <c r="D839" t="s">
        <v>15</v>
      </c>
      <c r="E839" s="5"/>
      <c r="F839" s="207">
        <v>5</v>
      </c>
      <c r="G839" s="2">
        <f t="shared" si="14"/>
        <v>119.70000000000005</v>
      </c>
    </row>
    <row r="840" spans="1:12">
      <c r="A840" s="3">
        <v>45356</v>
      </c>
      <c r="B840" s="422">
        <v>28418</v>
      </c>
      <c r="C840" s="422" t="s">
        <v>11</v>
      </c>
      <c r="D840" t="s">
        <v>12</v>
      </c>
      <c r="E840" s="5"/>
      <c r="F840" s="20">
        <v>110.9</v>
      </c>
      <c r="G840" s="2">
        <f t="shared" si="14"/>
        <v>8.8000000000000398</v>
      </c>
    </row>
    <row r="841" spans="1:12">
      <c r="A841" s="3">
        <v>45356</v>
      </c>
      <c r="B841" s="422">
        <v>28418</v>
      </c>
      <c r="C841" s="422" t="s">
        <v>11</v>
      </c>
      <c r="D841" t="s">
        <v>13</v>
      </c>
      <c r="E841" s="5"/>
      <c r="F841" s="20">
        <v>8.8000000000000007</v>
      </c>
      <c r="G841" s="2">
        <f t="shared" si="14"/>
        <v>3.907985046680551E-14</v>
      </c>
    </row>
    <row r="842" spans="1:12">
      <c r="A842" s="31">
        <v>45351</v>
      </c>
      <c r="B842" s="421" t="s">
        <v>10</v>
      </c>
      <c r="C842" s="421" t="s">
        <v>17</v>
      </c>
      <c r="D842" t="s">
        <v>12</v>
      </c>
      <c r="E842" s="28">
        <v>114.9</v>
      </c>
      <c r="G842" s="2">
        <f t="shared" si="14"/>
        <v>114.90000000000005</v>
      </c>
    </row>
    <row r="843" spans="1:12">
      <c r="B843" s="422"/>
      <c r="C843" s="422"/>
      <c r="D843" t="s">
        <v>13</v>
      </c>
      <c r="E843" s="28">
        <v>5</v>
      </c>
      <c r="G843" s="2">
        <f t="shared" si="14"/>
        <v>119.90000000000005</v>
      </c>
    </row>
    <row r="844" spans="1:12">
      <c r="B844" s="422"/>
      <c r="C844" s="422"/>
      <c r="D844" t="s">
        <v>14</v>
      </c>
      <c r="E844" s="28">
        <v>58</v>
      </c>
      <c r="G844" s="2">
        <f t="shared" si="14"/>
        <v>177.90000000000003</v>
      </c>
    </row>
    <row r="845" spans="1:12">
      <c r="B845" s="422"/>
      <c r="C845" s="422"/>
      <c r="D845" t="s">
        <v>15</v>
      </c>
      <c r="E845" s="28">
        <v>5</v>
      </c>
      <c r="G845" s="2">
        <f t="shared" si="14"/>
        <v>182.90000000000003</v>
      </c>
    </row>
    <row r="846" spans="1:12">
      <c r="A846" s="3">
        <v>45355</v>
      </c>
      <c r="B846" s="422">
        <v>28379</v>
      </c>
      <c r="C846" s="422" t="s">
        <v>17</v>
      </c>
      <c r="D846" t="s">
        <v>14</v>
      </c>
      <c r="E846" s="5"/>
      <c r="F846" s="207">
        <v>58</v>
      </c>
      <c r="G846" s="2">
        <f t="shared" si="14"/>
        <v>124.90000000000003</v>
      </c>
    </row>
    <row r="847" spans="1:12">
      <c r="A847" s="3">
        <v>45355</v>
      </c>
      <c r="B847" s="422">
        <v>28379</v>
      </c>
      <c r="C847" s="422" t="s">
        <v>17</v>
      </c>
      <c r="D847" t="s">
        <v>15</v>
      </c>
      <c r="E847" s="5"/>
      <c r="F847" s="207">
        <v>5</v>
      </c>
      <c r="G847" s="2">
        <f t="shared" si="14"/>
        <v>119.90000000000003</v>
      </c>
    </row>
    <row r="848" spans="1:12">
      <c r="A848" s="3">
        <v>45373</v>
      </c>
      <c r="B848" s="422">
        <v>28576</v>
      </c>
      <c r="C848" s="422" t="s">
        <v>17</v>
      </c>
      <c r="D848" t="s">
        <v>12</v>
      </c>
      <c r="E848" s="5"/>
      <c r="F848" s="28">
        <v>114.9</v>
      </c>
      <c r="G848" s="2">
        <f t="shared" si="14"/>
        <v>5.0000000000000284</v>
      </c>
    </row>
    <row r="849" spans="1:12">
      <c r="A849" s="3">
        <v>45373</v>
      </c>
      <c r="B849" s="422">
        <v>28576</v>
      </c>
      <c r="C849" s="422" t="s">
        <v>17</v>
      </c>
      <c r="D849" t="s">
        <v>13</v>
      </c>
      <c r="E849" s="5"/>
      <c r="F849" s="28">
        <v>5</v>
      </c>
      <c r="G849" s="2">
        <f t="shared" si="14"/>
        <v>2.8421709430404007E-14</v>
      </c>
    </row>
    <row r="850" spans="1:12">
      <c r="A850" s="31">
        <v>45382</v>
      </c>
      <c r="B850" s="421" t="s">
        <v>10</v>
      </c>
      <c r="C850" s="421" t="s">
        <v>18</v>
      </c>
      <c r="D850" t="s">
        <v>12</v>
      </c>
      <c r="E850" s="28">
        <v>112.2</v>
      </c>
      <c r="G850" s="2">
        <f t="shared" si="14"/>
        <v>112.20000000000003</v>
      </c>
    </row>
    <row r="851" spans="1:12">
      <c r="B851" s="422"/>
      <c r="C851" s="422"/>
      <c r="D851" t="s">
        <v>13</v>
      </c>
      <c r="E851" s="28">
        <v>5</v>
      </c>
      <c r="G851" s="2">
        <f t="shared" si="14"/>
        <v>117.20000000000003</v>
      </c>
    </row>
    <row r="852" spans="1:12">
      <c r="B852" s="422"/>
      <c r="C852" s="422"/>
      <c r="D852" t="s">
        <v>14</v>
      </c>
      <c r="E852" s="28">
        <v>60</v>
      </c>
      <c r="G852" s="2">
        <f t="shared" si="14"/>
        <v>177.20000000000005</v>
      </c>
    </row>
    <row r="853" spans="1:12">
      <c r="B853" s="422"/>
      <c r="C853" s="422"/>
      <c r="D853" t="s">
        <v>15</v>
      </c>
      <c r="E853" s="28">
        <v>5</v>
      </c>
      <c r="G853" s="2">
        <f t="shared" si="14"/>
        <v>182.20000000000005</v>
      </c>
    </row>
    <row r="854" spans="1:12">
      <c r="A854" s="3">
        <v>45355</v>
      </c>
      <c r="B854" s="422">
        <v>28379</v>
      </c>
      <c r="C854" s="422" t="s">
        <v>18</v>
      </c>
      <c r="D854" t="s">
        <v>14</v>
      </c>
      <c r="E854" s="5"/>
      <c r="F854" s="207">
        <v>60</v>
      </c>
      <c r="G854" s="2">
        <f t="shared" si="14"/>
        <v>122.20000000000005</v>
      </c>
      <c r="I854" s="421"/>
      <c r="K854" s="28"/>
    </row>
    <row r="855" spans="1:12">
      <c r="A855" s="3">
        <v>45355</v>
      </c>
      <c r="B855" s="422">
        <v>28379</v>
      </c>
      <c r="C855" s="422" t="s">
        <v>18</v>
      </c>
      <c r="D855" t="s">
        <v>15</v>
      </c>
      <c r="E855" s="5"/>
      <c r="F855" s="207">
        <v>5</v>
      </c>
      <c r="G855" s="2">
        <f>+G854+E855-F855</f>
        <v>117.20000000000005</v>
      </c>
      <c r="I855" s="422"/>
      <c r="K855" s="28"/>
    </row>
    <row r="856" spans="1:12">
      <c r="A856" s="3">
        <v>45481</v>
      </c>
      <c r="B856" s="422">
        <v>29179</v>
      </c>
      <c r="C856" s="422" t="s">
        <v>18</v>
      </c>
      <c r="D856" t="s">
        <v>12</v>
      </c>
      <c r="E856" s="5"/>
      <c r="F856" s="207">
        <v>112.2</v>
      </c>
      <c r="G856" s="2">
        <f>+G855+E856-F856</f>
        <v>5.0000000000000426</v>
      </c>
      <c r="I856" s="422"/>
      <c r="K856" s="28"/>
    </row>
    <row r="857" spans="1:12">
      <c r="A857" s="3">
        <v>45481</v>
      </c>
      <c r="B857" s="422">
        <v>29179</v>
      </c>
      <c r="C857" s="422" t="s">
        <v>18</v>
      </c>
      <c r="D857" t="s">
        <v>13</v>
      </c>
      <c r="E857" s="5"/>
      <c r="F857" s="207">
        <v>5</v>
      </c>
      <c r="G857" s="2">
        <f>+G856+E857-F857</f>
        <v>4.2632564145606011E-14</v>
      </c>
      <c r="I857" s="422"/>
      <c r="K857" s="28"/>
    </row>
    <row r="858" spans="1:12">
      <c r="A858" s="31">
        <v>45412</v>
      </c>
      <c r="B858" s="421" t="s">
        <v>10</v>
      </c>
      <c r="C858" s="421" t="s">
        <v>19</v>
      </c>
      <c r="D858" t="s">
        <v>12</v>
      </c>
      <c r="E858" s="28">
        <v>110.6</v>
      </c>
      <c r="G858" s="2">
        <f>+G857+E858-F858</f>
        <v>110.60000000000004</v>
      </c>
      <c r="I858" s="421"/>
      <c r="K858" s="28"/>
    </row>
    <row r="859" spans="1:12">
      <c r="B859" s="422"/>
      <c r="C859" s="422"/>
      <c r="D859" t="s">
        <v>13</v>
      </c>
      <c r="E859" s="28">
        <v>5</v>
      </c>
      <c r="G859" s="2">
        <f>+G858+E859-F859</f>
        <v>115.60000000000004</v>
      </c>
      <c r="I859" s="422"/>
      <c r="K859" s="28"/>
    </row>
    <row r="860" spans="1:12">
      <c r="B860" s="422"/>
      <c r="C860" s="422"/>
      <c r="D860" t="s">
        <v>14</v>
      </c>
      <c r="E860" s="28">
        <v>60</v>
      </c>
      <c r="G860" s="2">
        <f>+G859+E860-F860</f>
        <v>175.60000000000002</v>
      </c>
      <c r="I860" s="421"/>
      <c r="K860" s="207"/>
      <c r="L860" s="28"/>
    </row>
    <row r="861" spans="1:12">
      <c r="B861" s="422"/>
      <c r="C861" s="422"/>
      <c r="D861" t="s">
        <v>15</v>
      </c>
      <c r="E861" s="28">
        <v>5</v>
      </c>
      <c r="G861" s="2">
        <f>+G860+E861-F861</f>
        <v>180.60000000000002</v>
      </c>
      <c r="I861" s="422"/>
      <c r="K861" s="207"/>
      <c r="L861" s="28"/>
    </row>
    <row r="862" spans="1:12">
      <c r="A862" s="3">
        <v>45355</v>
      </c>
      <c r="B862" s="422">
        <v>28379</v>
      </c>
      <c r="C862" s="422" t="s">
        <v>19</v>
      </c>
      <c r="D862" t="s">
        <v>14</v>
      </c>
      <c r="E862" s="5"/>
      <c r="F862" s="207">
        <v>60</v>
      </c>
      <c r="G862" s="2">
        <f>+G861+E862-F862</f>
        <v>120.60000000000002</v>
      </c>
      <c r="J862" s="421"/>
      <c r="K862" s="28"/>
      <c r="L862" s="28"/>
    </row>
    <row r="863" spans="1:12">
      <c r="A863" s="3">
        <v>45355</v>
      </c>
      <c r="B863" s="422">
        <v>28379</v>
      </c>
      <c r="C863" s="422" t="s">
        <v>19</v>
      </c>
      <c r="D863" t="s">
        <v>15</v>
      </c>
      <c r="E863" s="5"/>
      <c r="F863" s="207">
        <v>5</v>
      </c>
      <c r="G863" s="2">
        <f>+G862+E863-F863</f>
        <v>115.60000000000002</v>
      </c>
      <c r="J863" s="422"/>
      <c r="L863" s="28"/>
    </row>
    <row r="864" spans="1:12">
      <c r="A864" s="3">
        <v>45481</v>
      </c>
      <c r="B864" s="422">
        <v>29179</v>
      </c>
      <c r="C864" s="422" t="s">
        <v>19</v>
      </c>
      <c r="D864" t="s">
        <v>12</v>
      </c>
      <c r="E864" s="5"/>
      <c r="F864" s="207">
        <v>110.6</v>
      </c>
      <c r="G864" s="2">
        <f>+G863+E864-F864</f>
        <v>5.0000000000000284</v>
      </c>
      <c r="J864" s="422"/>
      <c r="L864" s="28"/>
    </row>
    <row r="865" spans="1:12">
      <c r="A865" s="3">
        <v>45481</v>
      </c>
      <c r="B865" s="422">
        <v>29179</v>
      </c>
      <c r="C865" s="422" t="s">
        <v>19</v>
      </c>
      <c r="D865" t="s">
        <v>13</v>
      </c>
      <c r="E865" s="5"/>
      <c r="F865" s="207">
        <v>5</v>
      </c>
      <c r="G865" s="2">
        <f>+G864+E865-F865</f>
        <v>2.8421709430404007E-14</v>
      </c>
      <c r="J865" s="422"/>
      <c r="L865" s="28"/>
    </row>
    <row r="866" spans="1:12">
      <c r="A866" s="31">
        <v>45443</v>
      </c>
      <c r="B866" s="421" t="s">
        <v>10</v>
      </c>
      <c r="C866" s="421" t="s">
        <v>20</v>
      </c>
      <c r="D866" t="s">
        <v>12</v>
      </c>
      <c r="E866" s="207">
        <v>100.6</v>
      </c>
      <c r="G866" s="2">
        <f>+G865+E866-F866</f>
        <v>100.60000000000002</v>
      </c>
      <c r="J866" s="421"/>
      <c r="L866" s="207"/>
    </row>
    <row r="867" spans="1:12">
      <c r="B867" s="422"/>
      <c r="C867" s="422"/>
      <c r="D867" t="s">
        <v>13</v>
      </c>
      <c r="E867" s="207">
        <v>5</v>
      </c>
      <c r="G867" s="2">
        <f>+G866+E867-F867</f>
        <v>105.60000000000002</v>
      </c>
      <c r="L867" s="207"/>
    </row>
    <row r="868" spans="1:12">
      <c r="B868" s="422"/>
      <c r="C868" s="422"/>
      <c r="D868" t="s">
        <v>14</v>
      </c>
      <c r="E868" s="207">
        <v>60</v>
      </c>
      <c r="G868" s="2">
        <f>+G867+E868-F868</f>
        <v>165.60000000000002</v>
      </c>
      <c r="K868" s="207"/>
      <c r="L868" s="207"/>
    </row>
    <row r="869" spans="1:12">
      <c r="B869" s="422"/>
      <c r="C869" s="422"/>
      <c r="D869" t="s">
        <v>15</v>
      </c>
      <c r="E869" s="207">
        <v>5</v>
      </c>
      <c r="G869" s="2">
        <f>+G868+E869-F869</f>
        <v>170.60000000000002</v>
      </c>
      <c r="I869" s="422"/>
      <c r="K869" s="207"/>
      <c r="L869" s="207"/>
    </row>
    <row r="870" spans="1:12">
      <c r="A870" s="3">
        <v>45481</v>
      </c>
      <c r="B870" s="422">
        <v>29179</v>
      </c>
      <c r="C870" s="422" t="s">
        <v>20</v>
      </c>
      <c r="D870" t="s">
        <v>12</v>
      </c>
      <c r="E870" s="207"/>
      <c r="F870" s="2">
        <v>100.6</v>
      </c>
      <c r="G870" s="2">
        <f>+G869+E870-F870</f>
        <v>70.000000000000028</v>
      </c>
      <c r="I870" s="421"/>
      <c r="K870" s="207"/>
      <c r="L870" s="207"/>
    </row>
    <row r="871" spans="1:12">
      <c r="A871" s="3">
        <v>45481</v>
      </c>
      <c r="B871" s="422">
        <v>29179</v>
      </c>
      <c r="C871" s="422" t="s">
        <v>20</v>
      </c>
      <c r="D871" t="s">
        <v>13</v>
      </c>
      <c r="E871" s="207"/>
      <c r="F871" s="2">
        <v>5</v>
      </c>
      <c r="G871" s="2">
        <f t="shared" ref="G871:G950" si="15">+G870+E871-F871</f>
        <v>65.000000000000028</v>
      </c>
      <c r="I871" s="422"/>
      <c r="K871" s="207"/>
      <c r="L871" s="207"/>
    </row>
    <row r="872" spans="1:12">
      <c r="A872" s="3">
        <v>45483</v>
      </c>
      <c r="B872" s="422">
        <v>29299</v>
      </c>
      <c r="C872" s="422" t="s">
        <v>20</v>
      </c>
      <c r="D872" t="s">
        <v>14</v>
      </c>
      <c r="E872" s="5"/>
      <c r="F872" s="207">
        <v>60</v>
      </c>
      <c r="G872" s="2">
        <f t="shared" si="15"/>
        <v>5.0000000000000284</v>
      </c>
      <c r="I872" s="422"/>
      <c r="K872" s="207"/>
    </row>
    <row r="873" spans="1:12">
      <c r="A873" s="3">
        <v>45483</v>
      </c>
      <c r="B873" s="422">
        <v>29299</v>
      </c>
      <c r="C873" s="422" t="s">
        <v>20</v>
      </c>
      <c r="D873" t="s">
        <v>15</v>
      </c>
      <c r="E873" s="5"/>
      <c r="F873" s="207">
        <v>5</v>
      </c>
      <c r="G873" s="2">
        <f t="shared" si="15"/>
        <v>2.8421709430404007E-14</v>
      </c>
      <c r="I873" s="422"/>
      <c r="K873" s="207"/>
    </row>
    <row r="874" spans="1:12">
      <c r="A874" s="81">
        <v>45473</v>
      </c>
      <c r="B874" s="421" t="s">
        <v>10</v>
      </c>
      <c r="C874" s="421" t="s">
        <v>21</v>
      </c>
      <c r="D874" t="s">
        <v>12</v>
      </c>
      <c r="E874" s="207">
        <v>97.7</v>
      </c>
      <c r="G874" s="2">
        <f t="shared" si="15"/>
        <v>97.700000000000031</v>
      </c>
      <c r="I874" s="421"/>
      <c r="K874" s="207"/>
      <c r="L874" s="207"/>
    </row>
    <row r="875" spans="1:12">
      <c r="A875" s="70"/>
      <c r="B875" s="422"/>
      <c r="C875" s="422"/>
      <c r="D875" t="s">
        <v>13</v>
      </c>
      <c r="E875" s="207">
        <v>7</v>
      </c>
      <c r="G875" s="2">
        <f t="shared" si="15"/>
        <v>104.70000000000003</v>
      </c>
      <c r="I875" s="422"/>
      <c r="K875" s="207"/>
      <c r="L875" s="207"/>
    </row>
    <row r="876" spans="1:12">
      <c r="A876" s="70"/>
      <c r="B876" s="422"/>
      <c r="C876" s="422"/>
      <c r="D876" t="s">
        <v>14</v>
      </c>
      <c r="E876" s="207">
        <v>60</v>
      </c>
      <c r="G876" s="2">
        <f t="shared" si="15"/>
        <v>164.70000000000005</v>
      </c>
      <c r="I876" s="422"/>
      <c r="K876" s="207"/>
    </row>
    <row r="877" spans="1:12">
      <c r="A877" s="70"/>
      <c r="B877" s="422"/>
      <c r="C877" s="422"/>
      <c r="D877" t="s">
        <v>15</v>
      </c>
      <c r="E877" s="207">
        <v>5</v>
      </c>
      <c r="G877" s="2">
        <f t="shared" si="15"/>
        <v>169.70000000000005</v>
      </c>
      <c r="I877" s="422"/>
      <c r="K877" s="207"/>
    </row>
    <row r="878" spans="1:12">
      <c r="A878" s="3">
        <v>45483</v>
      </c>
      <c r="B878" s="422">
        <v>29299</v>
      </c>
      <c r="C878" s="422" t="s">
        <v>21</v>
      </c>
      <c r="D878" t="s">
        <v>14</v>
      </c>
      <c r="E878" s="5"/>
      <c r="F878" s="207">
        <v>60</v>
      </c>
      <c r="G878" s="2">
        <f t="shared" si="15"/>
        <v>109.70000000000005</v>
      </c>
      <c r="I878" s="421"/>
      <c r="K878" s="2"/>
      <c r="L878" s="2"/>
    </row>
    <row r="879" spans="1:12">
      <c r="A879" s="3">
        <v>45483</v>
      </c>
      <c r="B879" s="422">
        <v>29299</v>
      </c>
      <c r="C879" s="422" t="s">
        <v>21</v>
      </c>
      <c r="D879" t="s">
        <v>15</v>
      </c>
      <c r="E879" s="5"/>
      <c r="F879" s="207">
        <v>5</v>
      </c>
      <c r="G879" s="2">
        <f t="shared" si="15"/>
        <v>104.70000000000005</v>
      </c>
      <c r="I879" s="422"/>
      <c r="K879" s="2"/>
      <c r="L879" s="2"/>
    </row>
    <row r="880" spans="1:12">
      <c r="A880" s="3">
        <v>45587</v>
      </c>
      <c r="B880" s="422">
        <v>29875</v>
      </c>
      <c r="C880" s="422" t="s">
        <v>21</v>
      </c>
      <c r="D880" t="s">
        <v>12</v>
      </c>
      <c r="E880" s="5"/>
      <c r="F880" s="207">
        <v>97.7</v>
      </c>
      <c r="G880" s="2">
        <f t="shared" si="15"/>
        <v>7.0000000000000426</v>
      </c>
      <c r="I880" s="422"/>
      <c r="K880" s="2"/>
      <c r="L880" s="2"/>
    </row>
    <row r="881" spans="1:12">
      <c r="A881" s="3">
        <v>45587</v>
      </c>
      <c r="B881" s="422">
        <v>29875</v>
      </c>
      <c r="C881" s="422" t="s">
        <v>21</v>
      </c>
      <c r="D881" t="s">
        <v>13</v>
      </c>
      <c r="E881" s="5"/>
      <c r="F881" s="207">
        <v>7</v>
      </c>
      <c r="G881" s="2">
        <f t="shared" si="15"/>
        <v>4.2632564145606011E-14</v>
      </c>
      <c r="I881" s="422"/>
      <c r="K881" s="2"/>
      <c r="L881" s="2"/>
    </row>
    <row r="882" spans="1:12">
      <c r="A882" s="81">
        <v>45504</v>
      </c>
      <c r="B882" s="421" t="s">
        <v>10</v>
      </c>
      <c r="C882" s="421" t="s">
        <v>22</v>
      </c>
      <c r="D882" t="s">
        <v>12</v>
      </c>
      <c r="E882" s="207">
        <v>95.9</v>
      </c>
      <c r="G882" s="2">
        <f t="shared" si="15"/>
        <v>95.900000000000048</v>
      </c>
      <c r="I882" s="422"/>
      <c r="K882" s="2"/>
    </row>
    <row r="883" spans="1:12">
      <c r="A883" s="70"/>
      <c r="B883" s="422"/>
      <c r="C883" s="422"/>
      <c r="D883" t="s">
        <v>13</v>
      </c>
      <c r="E883" s="207">
        <v>7</v>
      </c>
      <c r="G883" s="2">
        <f t="shared" si="15"/>
        <v>102.90000000000005</v>
      </c>
      <c r="I883" s="422"/>
      <c r="K883" s="2"/>
    </row>
    <row r="884" spans="1:12">
      <c r="A884" s="70"/>
      <c r="B884" s="422"/>
      <c r="C884" s="422"/>
      <c r="D884" t="s">
        <v>14</v>
      </c>
      <c r="E884" s="207">
        <v>60</v>
      </c>
      <c r="G884" s="2">
        <f t="shared" si="15"/>
        <v>162.90000000000003</v>
      </c>
      <c r="K884" s="28"/>
      <c r="L884" s="28"/>
    </row>
    <row r="885" spans="1:12">
      <c r="A885" s="70"/>
      <c r="B885" s="422"/>
      <c r="C885" s="422"/>
      <c r="D885" t="s">
        <v>15</v>
      </c>
      <c r="E885" s="207">
        <v>5</v>
      </c>
      <c r="G885" s="2">
        <f t="shared" si="15"/>
        <v>167.90000000000003</v>
      </c>
    </row>
    <row r="886" spans="1:12">
      <c r="A886" s="70"/>
      <c r="B886" s="422"/>
      <c r="C886" s="422"/>
      <c r="D886" s="62" t="s">
        <v>153</v>
      </c>
      <c r="E886" s="62">
        <v>250</v>
      </c>
      <c r="G886" s="2">
        <f t="shared" si="15"/>
        <v>417.90000000000003</v>
      </c>
    </row>
    <row r="887" spans="1:12">
      <c r="A887" s="70">
        <v>45493</v>
      </c>
      <c r="B887" s="422">
        <v>29374</v>
      </c>
      <c r="C887" s="422" t="s">
        <v>22</v>
      </c>
      <c r="D887" t="s">
        <v>153</v>
      </c>
      <c r="E887" s="207"/>
      <c r="F887" s="2">
        <v>250</v>
      </c>
      <c r="G887" s="2">
        <f t="shared" si="15"/>
        <v>167.90000000000003</v>
      </c>
    </row>
    <row r="888" spans="1:12">
      <c r="A888" s="3">
        <v>45587</v>
      </c>
      <c r="B888" s="422">
        <v>29875</v>
      </c>
      <c r="C888" s="422" t="s">
        <v>22</v>
      </c>
      <c r="D888" t="s">
        <v>12</v>
      </c>
      <c r="E888" s="207"/>
      <c r="F888" s="207">
        <v>95.9</v>
      </c>
      <c r="G888" s="2">
        <f t="shared" si="15"/>
        <v>72.000000000000028</v>
      </c>
      <c r="I888" s="421"/>
      <c r="K888" s="207"/>
    </row>
    <row r="889" spans="1:12">
      <c r="A889" s="3">
        <v>45587</v>
      </c>
      <c r="B889" s="422">
        <v>29875</v>
      </c>
      <c r="C889" s="422" t="s">
        <v>22</v>
      </c>
      <c r="D889" t="s">
        <v>13</v>
      </c>
      <c r="E889" s="207"/>
      <c r="F889" s="207">
        <v>7</v>
      </c>
      <c r="G889" s="2">
        <f t="shared" si="15"/>
        <v>65.000000000000028</v>
      </c>
      <c r="K889" s="207"/>
    </row>
    <row r="890" spans="1:12">
      <c r="A890" s="3">
        <v>45733</v>
      </c>
      <c r="B890" s="422">
        <v>30605</v>
      </c>
      <c r="C890" s="422" t="s">
        <v>22</v>
      </c>
      <c r="D890" t="s">
        <v>14</v>
      </c>
      <c r="E890" s="5"/>
      <c r="F890" s="207">
        <v>60</v>
      </c>
      <c r="G890" s="2">
        <f t="shared" si="15"/>
        <v>5.0000000000000284</v>
      </c>
      <c r="K890" s="207"/>
    </row>
    <row r="891" spans="1:12">
      <c r="A891" s="3">
        <v>45733</v>
      </c>
      <c r="B891" s="422">
        <v>30605</v>
      </c>
      <c r="C891" s="422" t="s">
        <v>22</v>
      </c>
      <c r="D891" t="s">
        <v>15</v>
      </c>
      <c r="E891" s="5"/>
      <c r="F891" s="207">
        <v>5</v>
      </c>
      <c r="G891" s="2">
        <f t="shared" si="15"/>
        <v>2.8421709430404007E-14</v>
      </c>
      <c r="K891" s="207"/>
    </row>
    <row r="892" spans="1:12">
      <c r="A892" s="31">
        <v>45535</v>
      </c>
      <c r="B892" s="421" t="s">
        <v>10</v>
      </c>
      <c r="C892" s="421" t="s">
        <v>57</v>
      </c>
      <c r="D892" t="s">
        <v>12</v>
      </c>
      <c r="E892" s="207">
        <v>96.2</v>
      </c>
      <c r="G892" s="2">
        <f t="shared" si="15"/>
        <v>96.200000000000031</v>
      </c>
      <c r="I892" s="421"/>
      <c r="K892" s="207"/>
    </row>
    <row r="893" spans="1:12">
      <c r="B893" s="422"/>
      <c r="C893" s="422"/>
      <c r="D893" t="s">
        <v>13</v>
      </c>
      <c r="E893" s="207">
        <v>7</v>
      </c>
      <c r="G893" s="2">
        <f t="shared" si="15"/>
        <v>103.20000000000003</v>
      </c>
      <c r="K893" s="207"/>
    </row>
    <row r="894" spans="1:12">
      <c r="B894" s="422"/>
      <c r="C894" s="422"/>
      <c r="D894" t="s">
        <v>14</v>
      </c>
      <c r="E894" s="207">
        <v>60</v>
      </c>
      <c r="G894" s="2">
        <f t="shared" si="15"/>
        <v>163.20000000000005</v>
      </c>
      <c r="I894" s="421"/>
      <c r="K894" s="2"/>
    </row>
    <row r="895" spans="1:12">
      <c r="B895" s="422"/>
      <c r="C895" s="422"/>
      <c r="D895" t="s">
        <v>15</v>
      </c>
      <c r="E895" s="207">
        <v>5</v>
      </c>
      <c r="G895" s="2">
        <f t="shared" si="15"/>
        <v>168.20000000000005</v>
      </c>
      <c r="K895" s="2"/>
    </row>
    <row r="896" spans="1:12">
      <c r="A896" s="3">
        <v>45587</v>
      </c>
      <c r="B896" s="422">
        <v>29875</v>
      </c>
      <c r="C896" s="422" t="s">
        <v>57</v>
      </c>
      <c r="D896" t="s">
        <v>12</v>
      </c>
      <c r="E896" s="207"/>
      <c r="F896" s="207">
        <v>96.2</v>
      </c>
      <c r="G896" s="2">
        <f t="shared" si="15"/>
        <v>72.000000000000043</v>
      </c>
      <c r="I896" s="421"/>
      <c r="K896" s="207"/>
      <c r="L896" s="207"/>
    </row>
    <row r="897" spans="1:12">
      <c r="A897" s="3">
        <v>45587</v>
      </c>
      <c r="B897" s="422">
        <v>29875</v>
      </c>
      <c r="C897" s="422" t="s">
        <v>57</v>
      </c>
      <c r="D897" t="s">
        <v>13</v>
      </c>
      <c r="E897" s="207"/>
      <c r="F897" s="207">
        <v>7</v>
      </c>
      <c r="G897" s="2">
        <f t="shared" si="15"/>
        <v>65.000000000000043</v>
      </c>
      <c r="I897" s="422"/>
      <c r="K897" s="207"/>
      <c r="L897" s="207"/>
    </row>
    <row r="898" spans="1:12">
      <c r="A898" s="3">
        <v>45733</v>
      </c>
      <c r="B898" s="422">
        <v>30605</v>
      </c>
      <c r="C898" s="422" t="s">
        <v>57</v>
      </c>
      <c r="D898" t="s">
        <v>14</v>
      </c>
      <c r="E898" s="5"/>
      <c r="F898" s="207">
        <v>60</v>
      </c>
      <c r="G898" s="2">
        <f t="shared" si="15"/>
        <v>5.0000000000000426</v>
      </c>
      <c r="I898" s="422"/>
      <c r="K898" s="207"/>
      <c r="L898" s="207"/>
    </row>
    <row r="899" spans="1:12">
      <c r="A899" s="3">
        <v>45733</v>
      </c>
      <c r="B899" s="422">
        <v>30605</v>
      </c>
      <c r="C899" s="422" t="s">
        <v>57</v>
      </c>
      <c r="D899" t="s">
        <v>15</v>
      </c>
      <c r="E899" s="5"/>
      <c r="F899" s="207">
        <v>5</v>
      </c>
      <c r="G899" s="2">
        <f t="shared" si="15"/>
        <v>4.2632564145606011E-14</v>
      </c>
      <c r="I899" s="422"/>
      <c r="K899" s="207"/>
      <c r="L899" s="207"/>
    </row>
    <row r="900" spans="1:12">
      <c r="A900" s="31">
        <v>45565</v>
      </c>
      <c r="B900" s="421" t="s">
        <v>10</v>
      </c>
      <c r="C900" s="421" t="s">
        <v>41</v>
      </c>
      <c r="D900" t="s">
        <v>12</v>
      </c>
      <c r="E900" s="2">
        <v>96.8</v>
      </c>
      <c r="G900" s="2">
        <f t="shared" si="15"/>
        <v>96.80000000000004</v>
      </c>
      <c r="I900" s="421"/>
      <c r="K900" s="207"/>
    </row>
    <row r="901" spans="1:12">
      <c r="B901" s="422"/>
      <c r="C901" s="422"/>
      <c r="D901" t="s">
        <v>13</v>
      </c>
      <c r="E901" s="2">
        <v>5</v>
      </c>
      <c r="G901" s="2">
        <f t="shared" si="15"/>
        <v>101.80000000000004</v>
      </c>
      <c r="I901" s="422"/>
      <c r="K901" s="207"/>
    </row>
    <row r="902" spans="1:12">
      <c r="B902" s="422"/>
      <c r="C902" s="422"/>
      <c r="D902" t="s">
        <v>14</v>
      </c>
      <c r="E902" s="2">
        <v>60</v>
      </c>
      <c r="G902" s="2">
        <f t="shared" si="15"/>
        <v>161.80000000000004</v>
      </c>
      <c r="I902" s="421"/>
      <c r="K902" s="207"/>
      <c r="L902" s="207"/>
    </row>
    <row r="903" spans="1:12">
      <c r="B903" s="422"/>
      <c r="C903" s="422"/>
      <c r="D903" t="s">
        <v>15</v>
      </c>
      <c r="E903" s="2">
        <v>5</v>
      </c>
      <c r="G903" s="2">
        <f t="shared" si="15"/>
        <v>166.80000000000004</v>
      </c>
      <c r="I903" s="422"/>
      <c r="K903" s="207"/>
      <c r="L903" s="207"/>
    </row>
    <row r="904" spans="1:12">
      <c r="A904" s="3">
        <v>45587</v>
      </c>
      <c r="B904" s="422">
        <v>29875</v>
      </c>
      <c r="C904" s="422" t="s">
        <v>41</v>
      </c>
      <c r="D904" t="s">
        <v>12</v>
      </c>
      <c r="E904" s="2"/>
      <c r="F904" s="2">
        <v>96.8</v>
      </c>
      <c r="G904" s="2">
        <f t="shared" si="15"/>
        <v>70.000000000000043</v>
      </c>
      <c r="I904" s="421"/>
      <c r="K904" s="207"/>
    </row>
    <row r="905" spans="1:12">
      <c r="A905" s="3">
        <v>45587</v>
      </c>
      <c r="B905" s="422">
        <v>29875</v>
      </c>
      <c r="C905" s="422" t="s">
        <v>41</v>
      </c>
      <c r="D905" t="s">
        <v>13</v>
      </c>
      <c r="E905" s="2"/>
      <c r="F905" s="2">
        <v>5</v>
      </c>
      <c r="G905" s="2">
        <f t="shared" si="15"/>
        <v>65.000000000000043</v>
      </c>
      <c r="I905" s="422"/>
      <c r="K905" s="207"/>
    </row>
    <row r="906" spans="1:12">
      <c r="A906" s="3">
        <v>45733</v>
      </c>
      <c r="B906" s="422">
        <v>30605</v>
      </c>
      <c r="C906" s="422" t="s">
        <v>41</v>
      </c>
      <c r="D906" t="s">
        <v>14</v>
      </c>
      <c r="E906" s="5"/>
      <c r="F906" s="207">
        <v>60</v>
      </c>
      <c r="G906" s="2">
        <f t="shared" si="15"/>
        <v>5.0000000000000426</v>
      </c>
      <c r="I906" s="422"/>
      <c r="K906" s="207"/>
    </row>
    <row r="907" spans="1:12">
      <c r="A907" s="3">
        <v>45733</v>
      </c>
      <c r="B907" s="422">
        <v>30605</v>
      </c>
      <c r="C907" s="422" t="s">
        <v>41</v>
      </c>
      <c r="D907" t="s">
        <v>15</v>
      </c>
      <c r="E907" s="5"/>
      <c r="F907" s="207">
        <v>5</v>
      </c>
      <c r="G907" s="2">
        <f t="shared" si="15"/>
        <v>4.2632564145606011E-14</v>
      </c>
      <c r="I907" s="422"/>
      <c r="K907" s="207"/>
    </row>
    <row r="908" spans="1:12">
      <c r="A908" s="81">
        <v>45596</v>
      </c>
      <c r="B908" s="421" t="s">
        <v>10</v>
      </c>
      <c r="C908" s="421" t="s">
        <v>25</v>
      </c>
      <c r="D908" t="s">
        <v>12</v>
      </c>
      <c r="E908" s="207">
        <v>81.2</v>
      </c>
      <c r="G908" s="2">
        <f t="shared" si="15"/>
        <v>81.200000000000045</v>
      </c>
      <c r="I908" s="422"/>
      <c r="K908" s="207"/>
      <c r="L908" s="207"/>
    </row>
    <row r="909" spans="1:12">
      <c r="A909" s="70"/>
      <c r="B909" s="422"/>
      <c r="C909" s="422"/>
      <c r="D909" t="s">
        <v>13</v>
      </c>
      <c r="E909" s="207">
        <v>7</v>
      </c>
      <c r="G909" s="2">
        <f t="shared" si="15"/>
        <v>88.200000000000045</v>
      </c>
      <c r="I909" s="422"/>
      <c r="K909" s="207"/>
      <c r="L909" s="207"/>
    </row>
    <row r="910" spans="1:12">
      <c r="A910" s="70"/>
      <c r="B910" s="422"/>
      <c r="C910" s="422"/>
      <c r="D910" t="s">
        <v>14</v>
      </c>
      <c r="E910" s="207">
        <v>60</v>
      </c>
      <c r="G910" s="2">
        <f t="shared" si="15"/>
        <v>148.20000000000005</v>
      </c>
      <c r="K910" s="28"/>
    </row>
    <row r="911" spans="1:12">
      <c r="A911" s="70"/>
      <c r="B911" s="422"/>
      <c r="C911" s="422"/>
      <c r="D911" t="s">
        <v>15</v>
      </c>
      <c r="E911" s="207">
        <v>5</v>
      </c>
      <c r="G911" s="2">
        <f t="shared" si="15"/>
        <v>153.20000000000005</v>
      </c>
    </row>
    <row r="912" spans="1:12">
      <c r="A912" s="3">
        <v>45679</v>
      </c>
      <c r="B912" s="422">
        <v>30334</v>
      </c>
      <c r="C912" s="422" t="s">
        <v>25</v>
      </c>
      <c r="D912" t="s">
        <v>12</v>
      </c>
      <c r="E912" s="207"/>
      <c r="F912" s="207">
        <v>81.2</v>
      </c>
      <c r="G912" s="2">
        <f t="shared" si="15"/>
        <v>72.000000000000043</v>
      </c>
    </row>
    <row r="913" spans="1:12">
      <c r="A913" s="3">
        <v>45679</v>
      </c>
      <c r="B913" s="422">
        <v>30334</v>
      </c>
      <c r="C913" s="422" t="s">
        <v>25</v>
      </c>
      <c r="D913" t="s">
        <v>13</v>
      </c>
      <c r="E913" s="207"/>
      <c r="F913" s="207">
        <v>7</v>
      </c>
      <c r="G913" s="2">
        <f t="shared" si="15"/>
        <v>65.000000000000043</v>
      </c>
    </row>
    <row r="914" spans="1:12">
      <c r="A914" s="3">
        <v>45733</v>
      </c>
      <c r="B914" s="422">
        <v>30605</v>
      </c>
      <c r="C914" s="422" t="s">
        <v>25</v>
      </c>
      <c r="D914" t="s">
        <v>14</v>
      </c>
      <c r="E914" s="5"/>
      <c r="F914" s="207">
        <v>60</v>
      </c>
      <c r="G914" s="2">
        <f t="shared" si="15"/>
        <v>5.0000000000000426</v>
      </c>
    </row>
    <row r="915" spans="1:12">
      <c r="A915" s="3">
        <v>45733</v>
      </c>
      <c r="B915" s="422">
        <v>30605</v>
      </c>
      <c r="C915" s="422" t="s">
        <v>25</v>
      </c>
      <c r="D915" t="s">
        <v>15</v>
      </c>
      <c r="E915" s="5"/>
      <c r="F915" s="207">
        <v>5</v>
      </c>
      <c r="G915" s="2">
        <f t="shared" si="15"/>
        <v>4.2632564145606011E-14</v>
      </c>
    </row>
    <row r="916" spans="1:12">
      <c r="A916" s="81">
        <v>45626</v>
      </c>
      <c r="B916" s="421" t="s">
        <v>10</v>
      </c>
      <c r="C916" s="421" t="s">
        <v>58</v>
      </c>
      <c r="D916" t="s">
        <v>12</v>
      </c>
      <c r="E916" s="207">
        <v>80.2</v>
      </c>
      <c r="G916" s="2">
        <f t="shared" si="15"/>
        <v>80.200000000000045</v>
      </c>
      <c r="L916" s="28"/>
    </row>
    <row r="917" spans="1:12">
      <c r="A917" s="70"/>
      <c r="B917" s="422"/>
      <c r="C917" s="422"/>
      <c r="D917" t="s">
        <v>13</v>
      </c>
      <c r="E917" s="207">
        <v>7</v>
      </c>
      <c r="G917" s="2">
        <f t="shared" si="15"/>
        <v>87.200000000000045</v>
      </c>
    </row>
    <row r="918" spans="1:12">
      <c r="A918" s="70"/>
      <c r="B918" s="422"/>
      <c r="C918" s="422"/>
      <c r="D918" t="s">
        <v>14</v>
      </c>
      <c r="E918" s="207">
        <v>60</v>
      </c>
      <c r="G918" s="2">
        <f t="shared" si="15"/>
        <v>147.20000000000005</v>
      </c>
    </row>
    <row r="919" spans="1:12">
      <c r="A919" s="70"/>
      <c r="B919" s="422"/>
      <c r="C919" s="422"/>
      <c r="D919" t="s">
        <v>15</v>
      </c>
      <c r="E919" s="207">
        <v>5</v>
      </c>
      <c r="G919" s="2">
        <f t="shared" si="15"/>
        <v>152.20000000000005</v>
      </c>
    </row>
    <row r="920" spans="1:12">
      <c r="A920" s="3">
        <v>45679</v>
      </c>
      <c r="B920" s="422">
        <v>30334</v>
      </c>
      <c r="C920" s="422" t="s">
        <v>58</v>
      </c>
      <c r="D920" t="s">
        <v>12</v>
      </c>
      <c r="E920" s="207"/>
      <c r="F920" s="207">
        <v>80.2</v>
      </c>
      <c r="G920" s="2">
        <f t="shared" si="15"/>
        <v>72.000000000000043</v>
      </c>
    </row>
    <row r="921" spans="1:12">
      <c r="A921" s="3">
        <v>45679</v>
      </c>
      <c r="B921" s="422">
        <v>30334</v>
      </c>
      <c r="C921" s="422" t="s">
        <v>58</v>
      </c>
      <c r="D921" t="s">
        <v>13</v>
      </c>
      <c r="E921" s="207"/>
      <c r="F921" s="207">
        <v>7</v>
      </c>
      <c r="G921" s="2">
        <f t="shared" si="15"/>
        <v>65.000000000000043</v>
      </c>
    </row>
    <row r="922" spans="1:12">
      <c r="A922" s="3">
        <v>45733</v>
      </c>
      <c r="B922" s="422">
        <v>30605</v>
      </c>
      <c r="C922" s="422" t="s">
        <v>58</v>
      </c>
      <c r="D922" t="s">
        <v>14</v>
      </c>
      <c r="E922" s="5"/>
      <c r="F922" s="207">
        <v>60</v>
      </c>
      <c r="G922" s="2">
        <f t="shared" si="15"/>
        <v>5.0000000000000426</v>
      </c>
    </row>
    <row r="923" spans="1:12">
      <c r="A923" s="3">
        <v>45733</v>
      </c>
      <c r="B923" s="422">
        <v>30605</v>
      </c>
      <c r="C923" s="422" t="s">
        <v>58</v>
      </c>
      <c r="D923" t="s">
        <v>15</v>
      </c>
      <c r="E923" s="5"/>
      <c r="F923" s="207">
        <v>5</v>
      </c>
      <c r="G923" s="2">
        <f t="shared" si="15"/>
        <v>4.2632564145606011E-14</v>
      </c>
    </row>
    <row r="924" spans="1:12">
      <c r="A924" s="31">
        <v>45657</v>
      </c>
      <c r="B924" s="421" t="s">
        <v>10</v>
      </c>
      <c r="C924" s="421" t="s">
        <v>27</v>
      </c>
      <c r="D924" t="s">
        <v>12</v>
      </c>
      <c r="E924" s="207">
        <v>67.7</v>
      </c>
      <c r="G924" s="2">
        <f t="shared" si="15"/>
        <v>67.700000000000045</v>
      </c>
    </row>
    <row r="925" spans="1:12">
      <c r="B925" s="422"/>
      <c r="C925" s="422"/>
      <c r="D925" t="s">
        <v>13</v>
      </c>
      <c r="E925" s="207">
        <v>3</v>
      </c>
      <c r="G925" s="2">
        <f t="shared" si="15"/>
        <v>70.700000000000045</v>
      </c>
    </row>
    <row r="926" spans="1:12">
      <c r="B926" s="422"/>
      <c r="C926" s="422"/>
      <c r="D926" t="s">
        <v>14</v>
      </c>
      <c r="E926" s="207">
        <v>60</v>
      </c>
      <c r="G926" s="2">
        <f t="shared" si="15"/>
        <v>130.70000000000005</v>
      </c>
    </row>
    <row r="927" spans="1:12">
      <c r="B927" s="422"/>
      <c r="C927" s="422"/>
      <c r="D927" t="s">
        <v>15</v>
      </c>
      <c r="E927" s="207">
        <v>5</v>
      </c>
      <c r="G927" s="2">
        <f t="shared" si="15"/>
        <v>135.70000000000005</v>
      </c>
    </row>
    <row r="928" spans="1:12">
      <c r="A928" s="3">
        <v>45679</v>
      </c>
      <c r="B928" s="422">
        <v>30334</v>
      </c>
      <c r="C928" s="422" t="s">
        <v>27</v>
      </c>
      <c r="D928" t="s">
        <v>12</v>
      </c>
      <c r="F928" s="207">
        <v>67.7</v>
      </c>
      <c r="G928" s="2">
        <f t="shared" si="15"/>
        <v>68.000000000000043</v>
      </c>
      <c r="L928">
        <v>121.3</v>
      </c>
    </row>
    <row r="929" spans="1:12">
      <c r="A929" s="3">
        <v>45679</v>
      </c>
      <c r="B929" s="422">
        <v>30334</v>
      </c>
      <c r="C929" s="422" t="s">
        <v>27</v>
      </c>
      <c r="D929" t="s">
        <v>13</v>
      </c>
      <c r="F929" s="207">
        <v>3</v>
      </c>
      <c r="G929" s="2">
        <f t="shared" si="15"/>
        <v>65.000000000000043</v>
      </c>
      <c r="L929">
        <v>170.4</v>
      </c>
    </row>
    <row r="930" spans="1:12">
      <c r="A930" s="3">
        <v>45733</v>
      </c>
      <c r="B930" s="422">
        <v>30605</v>
      </c>
      <c r="C930" s="422" t="s">
        <v>27</v>
      </c>
      <c r="D930" t="s">
        <v>14</v>
      </c>
      <c r="E930" s="5"/>
      <c r="F930" s="207">
        <v>60</v>
      </c>
      <c r="G930" s="2">
        <f t="shared" si="15"/>
        <v>5.0000000000000426</v>
      </c>
      <c r="L930">
        <f>SUM(L928:L929)</f>
        <v>291.7</v>
      </c>
    </row>
    <row r="931" spans="1:12">
      <c r="A931" s="3">
        <v>45733</v>
      </c>
      <c r="B931" s="422">
        <v>30605</v>
      </c>
      <c r="C931" s="422" t="s">
        <v>27</v>
      </c>
      <c r="D931" t="s">
        <v>15</v>
      </c>
      <c r="E931" s="5"/>
      <c r="F931" s="207">
        <v>5</v>
      </c>
      <c r="G931" s="2">
        <f t="shared" si="15"/>
        <v>4.2632564145606011E-14</v>
      </c>
      <c r="L931">
        <f>300-L930</f>
        <v>8.3000000000000114</v>
      </c>
    </row>
    <row r="932" spans="1:12">
      <c r="A932" s="81">
        <v>45688</v>
      </c>
      <c r="B932" s="421" t="s">
        <v>10</v>
      </c>
      <c r="C932" s="421" t="s">
        <v>11</v>
      </c>
      <c r="D932" t="s">
        <v>12</v>
      </c>
      <c r="E932" s="207">
        <v>76.599999999999994</v>
      </c>
      <c r="G932" s="2">
        <f t="shared" si="15"/>
        <v>76.600000000000037</v>
      </c>
    </row>
    <row r="933" spans="1:12">
      <c r="A933" s="70"/>
      <c r="B933" s="422"/>
      <c r="C933" s="422"/>
      <c r="D933" t="s">
        <v>13</v>
      </c>
      <c r="E933" s="207">
        <v>3</v>
      </c>
      <c r="G933" s="2">
        <f t="shared" si="15"/>
        <v>79.600000000000037</v>
      </c>
      <c r="J933" s="207"/>
    </row>
    <row r="934" spans="1:12">
      <c r="A934" s="70"/>
      <c r="B934" s="422"/>
      <c r="C934" s="422"/>
      <c r="D934" t="s">
        <v>14</v>
      </c>
      <c r="E934" s="207">
        <v>60</v>
      </c>
      <c r="G934" s="2">
        <f t="shared" si="15"/>
        <v>139.60000000000002</v>
      </c>
      <c r="J934" s="207"/>
    </row>
    <row r="935" spans="1:12">
      <c r="A935" s="70"/>
      <c r="B935" s="422"/>
      <c r="C935" s="422"/>
      <c r="D935" t="s">
        <v>15</v>
      </c>
      <c r="E935" s="207">
        <v>5</v>
      </c>
      <c r="G935" s="2">
        <f t="shared" si="15"/>
        <v>144.60000000000002</v>
      </c>
      <c r="J935" s="28"/>
    </row>
    <row r="936" spans="1:12">
      <c r="A936" s="3">
        <v>45733</v>
      </c>
      <c r="B936" s="422">
        <v>30605</v>
      </c>
      <c r="C936" s="422" t="s">
        <v>11</v>
      </c>
      <c r="D936" t="s">
        <v>14</v>
      </c>
      <c r="E936" s="5"/>
      <c r="F936" s="207">
        <v>60</v>
      </c>
      <c r="G936" s="2">
        <f t="shared" si="15"/>
        <v>84.600000000000023</v>
      </c>
      <c r="J936" s="28"/>
    </row>
    <row r="937" spans="1:12">
      <c r="A937" s="3">
        <v>45733</v>
      </c>
      <c r="B937" s="422">
        <v>30605</v>
      </c>
      <c r="C937" s="422" t="s">
        <v>11</v>
      </c>
      <c r="D937" t="s">
        <v>15</v>
      </c>
      <c r="E937" s="5"/>
      <c r="F937" s="207">
        <v>5</v>
      </c>
      <c r="G937" s="2">
        <f t="shared" si="15"/>
        <v>79.600000000000023</v>
      </c>
      <c r="J937" s="28"/>
    </row>
    <row r="938" spans="1:12">
      <c r="A938" s="3">
        <v>45740</v>
      </c>
      <c r="B938" s="422">
        <v>30721</v>
      </c>
      <c r="C938" s="422" t="s">
        <v>11</v>
      </c>
      <c r="D938" t="s">
        <v>12</v>
      </c>
      <c r="E938" s="5"/>
      <c r="F938" s="207">
        <v>76.599999999999994</v>
      </c>
      <c r="G938" s="2">
        <f t="shared" si="15"/>
        <v>3.0000000000000284</v>
      </c>
      <c r="J938" s="28"/>
    </row>
    <row r="939" spans="1:12">
      <c r="A939" s="3">
        <v>45740</v>
      </c>
      <c r="B939" s="422">
        <v>30721</v>
      </c>
      <c r="C939" s="422" t="s">
        <v>11</v>
      </c>
      <c r="D939" t="s">
        <v>13</v>
      </c>
      <c r="E939" s="5"/>
      <c r="F939" s="207">
        <v>3</v>
      </c>
      <c r="G939" s="2">
        <f t="shared" si="15"/>
        <v>2.8421709430404007E-14</v>
      </c>
      <c r="J939" s="28"/>
    </row>
    <row r="940" spans="1:12">
      <c r="A940" s="31">
        <v>45716</v>
      </c>
      <c r="B940" s="421" t="s">
        <v>10</v>
      </c>
      <c r="C940" s="421" t="s">
        <v>17</v>
      </c>
      <c r="D940" t="s">
        <v>12</v>
      </c>
      <c r="E940" s="207">
        <v>87.8</v>
      </c>
      <c r="G940" s="2">
        <f t="shared" si="15"/>
        <v>87.800000000000026</v>
      </c>
    </row>
    <row r="941" spans="1:12">
      <c r="B941" s="422"/>
      <c r="C941" s="422"/>
      <c r="D941" t="s">
        <v>13</v>
      </c>
      <c r="E941" s="207">
        <v>3</v>
      </c>
      <c r="G941" s="2">
        <f t="shared" si="15"/>
        <v>90.800000000000026</v>
      </c>
    </row>
    <row r="942" spans="1:12">
      <c r="B942" s="422"/>
      <c r="C942" s="422"/>
      <c r="D942" t="s">
        <v>14</v>
      </c>
      <c r="E942" s="207">
        <v>56</v>
      </c>
      <c r="G942" s="2">
        <f t="shared" si="15"/>
        <v>146.80000000000001</v>
      </c>
    </row>
    <row r="943" spans="1:12">
      <c r="B943" s="422"/>
      <c r="C943" s="422"/>
      <c r="D943" t="s">
        <v>15</v>
      </c>
      <c r="E943" s="207">
        <v>5</v>
      </c>
      <c r="G943" s="2">
        <f t="shared" si="15"/>
        <v>151.80000000000001</v>
      </c>
      <c r="J943" s="422"/>
    </row>
    <row r="944" spans="1:12">
      <c r="A944" s="3">
        <v>45733</v>
      </c>
      <c r="B944" s="422">
        <v>30605</v>
      </c>
      <c r="C944" s="422" t="s">
        <v>17</v>
      </c>
      <c r="D944" t="s">
        <v>14</v>
      </c>
      <c r="E944" s="5"/>
      <c r="F944" s="207">
        <v>56</v>
      </c>
      <c r="G944" s="2">
        <f t="shared" si="15"/>
        <v>95.800000000000011</v>
      </c>
      <c r="I944" s="421"/>
      <c r="K944" s="207"/>
    </row>
    <row r="945" spans="1:12">
      <c r="A945" s="3">
        <v>45733</v>
      </c>
      <c r="B945" s="422">
        <v>30605</v>
      </c>
      <c r="C945" s="422" t="s">
        <v>17</v>
      </c>
      <c r="D945" t="s">
        <v>15</v>
      </c>
      <c r="E945" s="5"/>
      <c r="F945" s="207">
        <v>5</v>
      </c>
      <c r="G945" s="2">
        <f t="shared" si="15"/>
        <v>90.800000000000011</v>
      </c>
      <c r="I945" s="422"/>
      <c r="K945" s="207"/>
    </row>
    <row r="946" spans="1:12">
      <c r="A946" s="3">
        <v>45740</v>
      </c>
      <c r="B946" s="422">
        <v>30721</v>
      </c>
      <c r="C946" s="422" t="s">
        <v>17</v>
      </c>
      <c r="D946" t="s">
        <v>12</v>
      </c>
      <c r="F946" s="2">
        <v>87.8</v>
      </c>
      <c r="G946" s="2">
        <f t="shared" si="15"/>
        <v>3.0000000000000142</v>
      </c>
      <c r="I946" s="421"/>
      <c r="K946" s="207"/>
      <c r="L946" s="207"/>
    </row>
    <row r="947" spans="1:12">
      <c r="A947" s="3">
        <v>45740</v>
      </c>
      <c r="B947" s="422">
        <v>30721</v>
      </c>
      <c r="C947" s="422" t="s">
        <v>17</v>
      </c>
      <c r="D947" t="s">
        <v>13</v>
      </c>
      <c r="F947" s="2">
        <v>3</v>
      </c>
      <c r="G947" s="2">
        <f t="shared" si="15"/>
        <v>1.4210854715202004E-14</v>
      </c>
      <c r="K947" s="207"/>
      <c r="L947" s="207"/>
    </row>
    <row r="948" spans="1:12">
      <c r="A948" s="31">
        <v>45747</v>
      </c>
      <c r="B948" s="421" t="s">
        <v>10</v>
      </c>
      <c r="C948" s="421" t="s">
        <v>18</v>
      </c>
      <c r="D948" t="s">
        <v>12</v>
      </c>
      <c r="E948" s="207">
        <v>29.3</v>
      </c>
      <c r="G948" s="2">
        <f t="shared" si="15"/>
        <v>29.300000000000015</v>
      </c>
      <c r="I948" s="421"/>
      <c r="K948" s="207"/>
    </row>
    <row r="949" spans="1:12">
      <c r="B949" s="422"/>
      <c r="C949" s="422"/>
      <c r="D949" t="s">
        <v>13</v>
      </c>
      <c r="E949" s="207">
        <v>3</v>
      </c>
      <c r="G949" s="2">
        <f t="shared" si="15"/>
        <v>32.300000000000011</v>
      </c>
      <c r="I949" s="422"/>
      <c r="K949" s="207"/>
    </row>
    <row r="950" spans="1:12">
      <c r="B950" s="422"/>
      <c r="C950" s="422"/>
      <c r="D950" t="s">
        <v>14</v>
      </c>
      <c r="E950" s="207">
        <v>60</v>
      </c>
      <c r="G950" s="2">
        <f t="shared" si="15"/>
        <v>92.300000000000011</v>
      </c>
      <c r="I950" s="421"/>
      <c r="K950" s="207"/>
      <c r="L950" s="207"/>
    </row>
    <row r="951" spans="1:12">
      <c r="B951" s="422"/>
      <c r="C951" s="422"/>
      <c r="D951" t="s">
        <v>15</v>
      </c>
      <c r="E951" s="207">
        <v>5</v>
      </c>
      <c r="G951" s="2">
        <f t="shared" ref="G951:G1033" si="16">+G950+E951-F951</f>
        <v>97.300000000000011</v>
      </c>
      <c r="I951" s="422"/>
      <c r="K951" s="207"/>
      <c r="L951" s="207"/>
    </row>
    <row r="952" spans="1:12">
      <c r="A952" s="3">
        <v>45826</v>
      </c>
      <c r="B952" s="422">
        <v>31161</v>
      </c>
      <c r="C952" s="422" t="s">
        <v>18</v>
      </c>
      <c r="D952" t="s">
        <v>12</v>
      </c>
      <c r="E952" s="207"/>
      <c r="F952" s="207">
        <v>29.3</v>
      </c>
      <c r="G952" s="2">
        <f t="shared" si="16"/>
        <v>68.000000000000014</v>
      </c>
      <c r="I952" s="421"/>
      <c r="K952" s="207"/>
      <c r="L952" s="207"/>
    </row>
    <row r="953" spans="1:12">
      <c r="A953" s="3">
        <v>45826</v>
      </c>
      <c r="B953" s="422">
        <v>31161</v>
      </c>
      <c r="C953" s="422" t="s">
        <v>18</v>
      </c>
      <c r="D953" t="s">
        <v>13</v>
      </c>
      <c r="E953" s="207"/>
      <c r="F953" s="207">
        <v>3</v>
      </c>
      <c r="G953" s="2">
        <f t="shared" si="16"/>
        <v>65.000000000000014</v>
      </c>
      <c r="I953" s="422"/>
      <c r="K953" s="207"/>
      <c r="L953" s="207"/>
    </row>
    <row r="954" spans="1:12">
      <c r="A954" s="3">
        <v>45852</v>
      </c>
      <c r="B954" s="422">
        <v>31322</v>
      </c>
      <c r="C954" s="422" t="s">
        <v>18</v>
      </c>
      <c r="D954" t="s">
        <v>14</v>
      </c>
      <c r="E954" s="5"/>
      <c r="F954" s="207">
        <v>60</v>
      </c>
      <c r="G954" s="2">
        <f t="shared" si="16"/>
        <v>5.0000000000000142</v>
      </c>
      <c r="I954" s="422"/>
      <c r="K954" s="207"/>
      <c r="L954" s="207"/>
    </row>
    <row r="955" spans="1:12">
      <c r="A955" s="3">
        <v>45852</v>
      </c>
      <c r="B955" s="422">
        <v>31322</v>
      </c>
      <c r="C955" s="422" t="s">
        <v>18</v>
      </c>
      <c r="D955" t="s">
        <v>15</v>
      </c>
      <c r="E955" s="5"/>
      <c r="F955" s="207">
        <v>5</v>
      </c>
      <c r="G955" s="2">
        <f t="shared" si="16"/>
        <v>1.4210854715202004E-14</v>
      </c>
      <c r="I955" s="422"/>
      <c r="K955" s="207"/>
      <c r="L955" s="207"/>
    </row>
    <row r="956" spans="1:12">
      <c r="A956" s="81">
        <v>45777</v>
      </c>
      <c r="B956" s="421" t="s">
        <v>10</v>
      </c>
      <c r="C956" s="421" t="s">
        <v>19</v>
      </c>
      <c r="D956" t="s">
        <v>12</v>
      </c>
      <c r="E956" s="207">
        <v>29.1</v>
      </c>
      <c r="G956" s="2">
        <f t="shared" si="16"/>
        <v>29.100000000000016</v>
      </c>
      <c r="I956" s="421"/>
      <c r="K956" s="207"/>
    </row>
    <row r="957" spans="1:12">
      <c r="A957" s="70"/>
      <c r="B957" s="422"/>
      <c r="C957" s="422"/>
      <c r="D957" t="s">
        <v>13</v>
      </c>
      <c r="E957" s="207">
        <v>3</v>
      </c>
      <c r="G957" s="2">
        <f t="shared" si="16"/>
        <v>32.100000000000016</v>
      </c>
      <c r="I957" s="422"/>
      <c r="K957" s="207"/>
    </row>
    <row r="958" spans="1:12">
      <c r="A958" s="70"/>
      <c r="B958" s="422"/>
      <c r="C958" s="422"/>
      <c r="D958" t="s">
        <v>14</v>
      </c>
      <c r="E958" s="207">
        <v>60</v>
      </c>
      <c r="G958" s="2">
        <f t="shared" si="16"/>
        <v>92.100000000000023</v>
      </c>
      <c r="I958" s="422"/>
      <c r="L958" s="207"/>
    </row>
    <row r="959" spans="1:12">
      <c r="A959" s="70"/>
      <c r="B959" s="422"/>
      <c r="C959" s="422"/>
      <c r="D959" t="s">
        <v>15</v>
      </c>
      <c r="E959" s="207">
        <v>5</v>
      </c>
      <c r="G959" s="2">
        <f t="shared" si="16"/>
        <v>97.100000000000023</v>
      </c>
      <c r="I959" s="422"/>
      <c r="L959" s="207"/>
    </row>
    <row r="960" spans="1:12">
      <c r="A960" s="3">
        <v>45826</v>
      </c>
      <c r="B960" s="422">
        <v>31161</v>
      </c>
      <c r="C960" s="422" t="s">
        <v>19</v>
      </c>
      <c r="D960" t="s">
        <v>12</v>
      </c>
      <c r="E960" s="207"/>
      <c r="F960" s="207">
        <v>29.1</v>
      </c>
      <c r="G960" s="2">
        <f t="shared" si="16"/>
        <v>68.000000000000028</v>
      </c>
      <c r="I960" s="422"/>
      <c r="L960" s="207"/>
    </row>
    <row r="961" spans="1:12">
      <c r="A961" s="3">
        <v>45826</v>
      </c>
      <c r="B961" s="422">
        <v>31161</v>
      </c>
      <c r="C961" s="422" t="s">
        <v>19</v>
      </c>
      <c r="D961" t="s">
        <v>13</v>
      </c>
      <c r="E961" s="207"/>
      <c r="F961" s="207">
        <v>3</v>
      </c>
      <c r="G961" s="2">
        <f t="shared" si="16"/>
        <v>65.000000000000028</v>
      </c>
      <c r="I961" s="422"/>
      <c r="L961" s="207"/>
    </row>
    <row r="962" spans="1:12">
      <c r="A962" s="3">
        <v>45852</v>
      </c>
      <c r="B962" s="422">
        <v>31322</v>
      </c>
      <c r="C962" s="422" t="s">
        <v>19</v>
      </c>
      <c r="D962" t="s">
        <v>14</v>
      </c>
      <c r="E962" s="5"/>
      <c r="F962" s="207">
        <v>60</v>
      </c>
      <c r="G962" s="2">
        <f t="shared" si="16"/>
        <v>5.0000000000000284</v>
      </c>
      <c r="I962" s="422"/>
      <c r="L962" s="207"/>
    </row>
    <row r="963" spans="1:12">
      <c r="A963" s="3">
        <v>45852</v>
      </c>
      <c r="B963" s="422">
        <v>31322</v>
      </c>
      <c r="C963" s="422" t="s">
        <v>19</v>
      </c>
      <c r="D963" t="s">
        <v>15</v>
      </c>
      <c r="E963" s="5"/>
      <c r="F963" s="207">
        <v>5</v>
      </c>
      <c r="G963" s="2">
        <f t="shared" si="16"/>
        <v>2.8421709430404007E-14</v>
      </c>
      <c r="I963" s="422"/>
      <c r="L963" s="207"/>
    </row>
    <row r="964" spans="1:12">
      <c r="A964" s="31">
        <v>45808</v>
      </c>
      <c r="B964" s="421" t="s">
        <v>10</v>
      </c>
      <c r="C964" s="421" t="s">
        <v>20</v>
      </c>
      <c r="D964" t="s">
        <v>12</v>
      </c>
      <c r="E964" s="207">
        <v>29.1</v>
      </c>
      <c r="G964" s="2">
        <f t="shared" si="16"/>
        <v>29.10000000000003</v>
      </c>
      <c r="K964" s="28"/>
    </row>
    <row r="965" spans="1:12">
      <c r="A965"/>
      <c r="B965" s="422"/>
      <c r="C965" s="422"/>
      <c r="D965" t="s">
        <v>13</v>
      </c>
      <c r="E965" s="207">
        <v>5</v>
      </c>
      <c r="G965" s="2">
        <f t="shared" si="16"/>
        <v>34.10000000000003</v>
      </c>
    </row>
    <row r="966" spans="1:12">
      <c r="A966"/>
      <c r="B966" s="422"/>
      <c r="C966" s="422"/>
      <c r="D966" t="s">
        <v>14</v>
      </c>
      <c r="E966" s="207">
        <v>60</v>
      </c>
      <c r="G966" s="2">
        <f t="shared" si="16"/>
        <v>94.100000000000023</v>
      </c>
    </row>
    <row r="967" spans="1:12">
      <c r="A967"/>
      <c r="B967" s="422"/>
      <c r="C967" s="422"/>
      <c r="D967" t="s">
        <v>15</v>
      </c>
      <c r="E967" s="207">
        <v>5</v>
      </c>
      <c r="G967" s="2">
        <f t="shared" si="16"/>
        <v>99.100000000000023</v>
      </c>
    </row>
    <row r="968" spans="1:12">
      <c r="A968" s="3">
        <v>45826</v>
      </c>
      <c r="B968" s="422">
        <v>31161</v>
      </c>
      <c r="C968" s="422" t="s">
        <v>20</v>
      </c>
      <c r="D968" t="s">
        <v>12</v>
      </c>
      <c r="F968" s="207">
        <v>29.1</v>
      </c>
      <c r="G968" s="2">
        <f t="shared" si="16"/>
        <v>70.000000000000028</v>
      </c>
    </row>
    <row r="969" spans="1:12">
      <c r="A969" s="3">
        <v>45826</v>
      </c>
      <c r="B969" s="422">
        <v>31161</v>
      </c>
      <c r="C969" s="422" t="s">
        <v>20</v>
      </c>
      <c r="D969" t="s">
        <v>13</v>
      </c>
      <c r="F969" s="207">
        <v>5</v>
      </c>
      <c r="G969" s="2">
        <f t="shared" si="16"/>
        <v>65.000000000000028</v>
      </c>
    </row>
    <row r="970" spans="1:12">
      <c r="A970" s="3">
        <v>45852</v>
      </c>
      <c r="B970" s="422">
        <v>31322</v>
      </c>
      <c r="C970" s="422" t="s">
        <v>20</v>
      </c>
      <c r="D970" t="s">
        <v>14</v>
      </c>
      <c r="E970" s="5"/>
      <c r="F970" s="207">
        <v>60</v>
      </c>
      <c r="G970" s="2">
        <f t="shared" si="16"/>
        <v>5.0000000000000284</v>
      </c>
    </row>
    <row r="971" spans="1:12">
      <c r="A971" s="3">
        <v>45852</v>
      </c>
      <c r="B971" s="422">
        <v>31322</v>
      </c>
      <c r="C971" s="422" t="s">
        <v>20</v>
      </c>
      <c r="D971" t="s">
        <v>15</v>
      </c>
      <c r="E971" s="5"/>
      <c r="F971" s="207">
        <v>5</v>
      </c>
      <c r="G971" s="2">
        <f t="shared" si="16"/>
        <v>2.8421709430404007E-14</v>
      </c>
    </row>
    <row r="972" spans="1:12">
      <c r="A972" s="81">
        <v>45838</v>
      </c>
      <c r="B972" s="421" t="s">
        <v>10</v>
      </c>
      <c r="C972" s="421" t="s">
        <v>21</v>
      </c>
      <c r="D972" t="s">
        <v>12</v>
      </c>
      <c r="E972" s="207">
        <v>21.6</v>
      </c>
      <c r="G972" s="2">
        <f t="shared" si="16"/>
        <v>21.60000000000003</v>
      </c>
    </row>
    <row r="973" spans="1:12">
      <c r="A973" s="70"/>
      <c r="B973" s="422"/>
      <c r="C973" s="422"/>
      <c r="D973" t="s">
        <v>13</v>
      </c>
      <c r="E973" s="207">
        <v>4</v>
      </c>
      <c r="G973" s="2">
        <f t="shared" si="16"/>
        <v>25.60000000000003</v>
      </c>
    </row>
    <row r="974" spans="1:12">
      <c r="A974" s="70"/>
      <c r="B974" s="422"/>
      <c r="C974" s="422"/>
      <c r="D974" t="s">
        <v>14</v>
      </c>
      <c r="E974" s="207">
        <v>60</v>
      </c>
      <c r="G974" s="2">
        <f t="shared" si="16"/>
        <v>85.600000000000023</v>
      </c>
    </row>
    <row r="975" spans="1:12">
      <c r="A975" s="70"/>
      <c r="B975" s="422"/>
      <c r="C975" s="422"/>
      <c r="D975" t="s">
        <v>15</v>
      </c>
      <c r="E975" s="207">
        <v>5</v>
      </c>
      <c r="G975" s="2">
        <f t="shared" si="16"/>
        <v>90.600000000000023</v>
      </c>
    </row>
    <row r="976" spans="1:12">
      <c r="A976" s="3">
        <v>45852</v>
      </c>
      <c r="B976" s="422">
        <v>31322</v>
      </c>
      <c r="C976" s="422" t="s">
        <v>21</v>
      </c>
      <c r="D976" t="s">
        <v>14</v>
      </c>
      <c r="E976" s="5"/>
      <c r="F976" s="207">
        <v>60</v>
      </c>
      <c r="G976" s="2">
        <f t="shared" si="16"/>
        <v>30.600000000000023</v>
      </c>
    </row>
    <row r="977" spans="1:16">
      <c r="A977" s="3">
        <v>45852</v>
      </c>
      <c r="B977" s="422">
        <v>31322</v>
      </c>
      <c r="C977" s="422" t="s">
        <v>21</v>
      </c>
      <c r="D977" t="s">
        <v>15</v>
      </c>
      <c r="E977" s="5"/>
      <c r="F977" s="207">
        <v>5</v>
      </c>
      <c r="G977" s="2">
        <f t="shared" si="16"/>
        <v>25.600000000000023</v>
      </c>
    </row>
    <row r="978" spans="1:16">
      <c r="A978" s="3">
        <v>45853</v>
      </c>
      <c r="B978" s="422">
        <v>31396</v>
      </c>
      <c r="C978" s="422" t="s">
        <v>21</v>
      </c>
      <c r="D978" t="s">
        <v>12</v>
      </c>
      <c r="E978" s="5"/>
      <c r="F978" s="207">
        <v>21.6</v>
      </c>
      <c r="G978" s="2">
        <f t="shared" si="16"/>
        <v>4.0000000000000213</v>
      </c>
    </row>
    <row r="979" spans="1:16">
      <c r="A979" s="3">
        <v>45853</v>
      </c>
      <c r="B979" s="422">
        <v>31396</v>
      </c>
      <c r="C979" s="422" t="s">
        <v>21</v>
      </c>
      <c r="D979" t="s">
        <v>13</v>
      </c>
      <c r="E979" s="5"/>
      <c r="F979" s="207">
        <v>4</v>
      </c>
      <c r="G979" s="2">
        <f t="shared" si="16"/>
        <v>2.1316282072803006E-14</v>
      </c>
    </row>
    <row r="980" spans="1:16">
      <c r="A980" s="31">
        <v>45868</v>
      </c>
      <c r="B980" s="421" t="s">
        <v>10</v>
      </c>
      <c r="C980" s="421" t="s">
        <v>22</v>
      </c>
      <c r="D980" t="s">
        <v>12</v>
      </c>
      <c r="E980" s="28">
        <v>21.6</v>
      </c>
      <c r="G980" s="2">
        <f t="shared" si="16"/>
        <v>21.600000000000023</v>
      </c>
    </row>
    <row r="981" spans="1:16">
      <c r="B981" s="422"/>
      <c r="C981" s="422"/>
      <c r="D981" t="s">
        <v>13</v>
      </c>
      <c r="E981" s="28">
        <v>4</v>
      </c>
      <c r="G981" s="2">
        <f t="shared" si="16"/>
        <v>25.600000000000023</v>
      </c>
    </row>
    <row r="982" spans="1:16">
      <c r="B982" s="422"/>
      <c r="C982" s="422"/>
      <c r="D982" t="s">
        <v>14</v>
      </c>
      <c r="E982" s="28">
        <v>60</v>
      </c>
      <c r="G982" s="2">
        <f t="shared" si="16"/>
        <v>85.600000000000023</v>
      </c>
    </row>
    <row r="983" spans="1:16">
      <c r="B983" s="422"/>
      <c r="C983" s="422"/>
      <c r="D983" t="s">
        <v>15</v>
      </c>
      <c r="E983" s="28">
        <v>5</v>
      </c>
      <c r="G983" s="2">
        <f t="shared" si="16"/>
        <v>90.600000000000023</v>
      </c>
    </row>
    <row r="984" spans="1:16">
      <c r="A984" s="3">
        <v>45852</v>
      </c>
      <c r="B984" s="422">
        <v>31322</v>
      </c>
      <c r="C984" s="422" t="s">
        <v>22</v>
      </c>
      <c r="D984" t="s">
        <v>14</v>
      </c>
      <c r="F984" s="2">
        <v>60</v>
      </c>
      <c r="G984" s="2">
        <f t="shared" si="16"/>
        <v>30.600000000000023</v>
      </c>
    </row>
    <row r="985" spans="1:16">
      <c r="A985" s="3">
        <v>45852</v>
      </c>
      <c r="B985" s="422">
        <v>31322</v>
      </c>
      <c r="C985" s="422" t="s">
        <v>22</v>
      </c>
      <c r="D985" t="s">
        <v>15</v>
      </c>
      <c r="F985" s="2">
        <v>5</v>
      </c>
      <c r="G985" s="2">
        <f t="shared" si="16"/>
        <v>25.600000000000023</v>
      </c>
    </row>
    <row r="986" spans="1:16">
      <c r="A986" s="3">
        <v>45985</v>
      </c>
      <c r="B986" s="422">
        <v>32071</v>
      </c>
      <c r="C986" s="422" t="s">
        <v>22</v>
      </c>
      <c r="D986" t="s">
        <v>12</v>
      </c>
      <c r="F986" s="28">
        <v>21.6</v>
      </c>
      <c r="G986" s="2">
        <f t="shared" si="16"/>
        <v>4.0000000000000213</v>
      </c>
    </row>
    <row r="987" spans="1:16">
      <c r="A987" s="3">
        <v>45985</v>
      </c>
      <c r="B987" s="422">
        <v>32071</v>
      </c>
      <c r="C987" s="422" t="s">
        <v>22</v>
      </c>
      <c r="D987" t="s">
        <v>13</v>
      </c>
      <c r="F987" s="28">
        <v>4</v>
      </c>
      <c r="G987" s="2">
        <f t="shared" si="16"/>
        <v>2.1316282072803006E-14</v>
      </c>
    </row>
    <row r="988" spans="1:16">
      <c r="A988" s="31">
        <v>45900</v>
      </c>
      <c r="B988" s="421" t="s">
        <v>10</v>
      </c>
      <c r="C988" s="421" t="s">
        <v>23</v>
      </c>
      <c r="D988" t="s">
        <v>12</v>
      </c>
      <c r="E988" s="207">
        <v>21.6</v>
      </c>
      <c r="G988" s="2">
        <f t="shared" si="16"/>
        <v>21.600000000000023</v>
      </c>
    </row>
    <row r="989" spans="1:16">
      <c r="B989" s="422"/>
      <c r="C989" s="422"/>
      <c r="D989" t="s">
        <v>13</v>
      </c>
      <c r="E989" s="207">
        <v>8</v>
      </c>
      <c r="G989" s="2">
        <f t="shared" si="16"/>
        <v>29.600000000000023</v>
      </c>
    </row>
    <row r="990" spans="1:16">
      <c r="B990" s="422"/>
      <c r="C990" s="422"/>
      <c r="D990" t="s">
        <v>14</v>
      </c>
      <c r="E990" s="207">
        <v>60</v>
      </c>
      <c r="G990" s="2">
        <f t="shared" si="16"/>
        <v>89.600000000000023</v>
      </c>
    </row>
    <row r="991" spans="1:16">
      <c r="B991" s="422"/>
      <c r="C991" s="422"/>
      <c r="D991" t="s">
        <v>15</v>
      </c>
      <c r="E991" s="207">
        <v>5</v>
      </c>
      <c r="G991" s="2">
        <f t="shared" si="16"/>
        <v>94.600000000000023</v>
      </c>
    </row>
    <row r="992" spans="1:16">
      <c r="B992" s="422"/>
      <c r="C992" s="422"/>
      <c r="D992" s="318" t="s">
        <v>45</v>
      </c>
      <c r="E992" s="319">
        <v>15</v>
      </c>
      <c r="G992" s="2">
        <f t="shared" si="16"/>
        <v>109.60000000000002</v>
      </c>
      <c r="I992" s="442" t="s">
        <v>696</v>
      </c>
      <c r="J992" s="442"/>
      <c r="K992" s="442"/>
      <c r="N992" s="442" t="s">
        <v>696</v>
      </c>
      <c r="O992" s="442"/>
      <c r="P992" s="442"/>
    </row>
    <row r="993" spans="1:16">
      <c r="A993" s="3">
        <v>45985</v>
      </c>
      <c r="B993" s="422">
        <v>32063</v>
      </c>
      <c r="C993" s="422" t="s">
        <v>23</v>
      </c>
      <c r="D993" t="s">
        <v>14</v>
      </c>
      <c r="E993" s="325"/>
      <c r="F993" s="207">
        <v>60</v>
      </c>
      <c r="G993" s="2">
        <f t="shared" si="16"/>
        <v>49.600000000000023</v>
      </c>
      <c r="I993" s="423"/>
      <c r="J993" s="423"/>
      <c r="K993" s="423"/>
      <c r="N993" s="423"/>
      <c r="O993" s="423"/>
      <c r="P993" s="423"/>
    </row>
    <row r="994" spans="1:16">
      <c r="A994" s="3">
        <v>45985</v>
      </c>
      <c r="B994" s="422">
        <v>32063</v>
      </c>
      <c r="C994" s="422" t="s">
        <v>23</v>
      </c>
      <c r="D994" t="s">
        <v>15</v>
      </c>
      <c r="E994" s="325"/>
      <c r="F994" s="207">
        <v>5</v>
      </c>
      <c r="G994" s="2">
        <f t="shared" si="16"/>
        <v>44.600000000000023</v>
      </c>
      <c r="I994" s="423"/>
      <c r="J994" s="423"/>
      <c r="K994" s="423"/>
      <c r="N994" s="423"/>
      <c r="O994" s="423"/>
      <c r="P994" s="423"/>
    </row>
    <row r="995" spans="1:16">
      <c r="A995" s="3">
        <v>45985</v>
      </c>
      <c r="B995" s="422">
        <v>32071</v>
      </c>
      <c r="C995" s="422" t="s">
        <v>23</v>
      </c>
      <c r="D995" t="s">
        <v>12</v>
      </c>
      <c r="E995" s="325"/>
      <c r="F995" s="207">
        <v>21.6</v>
      </c>
      <c r="G995" s="2">
        <f t="shared" si="16"/>
        <v>23.000000000000021</v>
      </c>
      <c r="I995" s="423"/>
      <c r="J995" s="423"/>
      <c r="K995" s="423"/>
      <c r="N995" s="423"/>
      <c r="O995" s="423"/>
      <c r="P995" s="423"/>
    </row>
    <row r="996" spans="1:16">
      <c r="A996" s="3">
        <v>45985</v>
      </c>
      <c r="B996" s="422">
        <v>32071</v>
      </c>
      <c r="C996" s="422" t="s">
        <v>23</v>
      </c>
      <c r="D996" t="s">
        <v>13</v>
      </c>
      <c r="E996" s="325"/>
      <c r="F996" s="207">
        <v>8</v>
      </c>
      <c r="G996" s="2">
        <f t="shared" si="16"/>
        <v>15.000000000000021</v>
      </c>
      <c r="I996" s="423"/>
      <c r="J996" s="423"/>
      <c r="K996" s="423"/>
      <c r="N996" s="423"/>
      <c r="O996" s="423"/>
      <c r="P996" s="423"/>
    </row>
    <row r="997" spans="1:16">
      <c r="A997" s="3">
        <v>45985</v>
      </c>
      <c r="B997" s="422">
        <v>32071</v>
      </c>
      <c r="C997" s="422" t="s">
        <v>23</v>
      </c>
      <c r="D997" t="s">
        <v>45</v>
      </c>
      <c r="E997" s="325"/>
      <c r="F997" s="207">
        <v>15</v>
      </c>
      <c r="G997" s="2">
        <f t="shared" si="16"/>
        <v>2.1316282072803006E-14</v>
      </c>
      <c r="I997" s="423"/>
      <c r="J997" s="423"/>
      <c r="K997" s="423"/>
      <c r="N997" s="423"/>
      <c r="O997" s="423"/>
      <c r="P997" s="423"/>
    </row>
    <row r="998" spans="1:16">
      <c r="A998" s="81">
        <v>45930</v>
      </c>
      <c r="B998" s="421" t="s">
        <v>10</v>
      </c>
      <c r="C998" s="421" t="s">
        <v>172</v>
      </c>
      <c r="D998" t="s">
        <v>12</v>
      </c>
      <c r="E998" s="207">
        <v>20.8</v>
      </c>
      <c r="G998" s="2">
        <f t="shared" si="16"/>
        <v>20.800000000000022</v>
      </c>
      <c r="H998" s="9">
        <v>2025</v>
      </c>
      <c r="I998" s="421" t="s">
        <v>22</v>
      </c>
      <c r="J998" t="s">
        <v>12</v>
      </c>
      <c r="K998" s="28">
        <v>21.6</v>
      </c>
      <c r="M998" s="9">
        <v>2025</v>
      </c>
      <c r="N998" s="421" t="s">
        <v>22</v>
      </c>
      <c r="O998" t="s">
        <v>12</v>
      </c>
      <c r="P998" s="28">
        <v>21.6</v>
      </c>
    </row>
    <row r="999" spans="1:16">
      <c r="B999" s="422"/>
      <c r="C999" s="422"/>
      <c r="D999" t="s">
        <v>13</v>
      </c>
      <c r="E999" s="20">
        <v>4</v>
      </c>
      <c r="G999" s="2">
        <f t="shared" si="16"/>
        <v>24.800000000000022</v>
      </c>
      <c r="I999" s="422"/>
      <c r="J999" t="s">
        <v>13</v>
      </c>
      <c r="K999" s="28">
        <v>4</v>
      </c>
      <c r="N999" s="422"/>
      <c r="O999" t="s">
        <v>13</v>
      </c>
      <c r="P999" s="28">
        <v>4</v>
      </c>
    </row>
    <row r="1000" spans="1:16">
      <c r="B1000" s="422"/>
      <c r="C1000" s="422"/>
      <c r="D1000" t="s">
        <v>14</v>
      </c>
      <c r="E1000" s="20">
        <v>60</v>
      </c>
      <c r="G1000" s="2">
        <f t="shared" si="16"/>
        <v>84.800000000000026</v>
      </c>
      <c r="I1000" s="421" t="s">
        <v>23</v>
      </c>
      <c r="J1000" t="s">
        <v>12</v>
      </c>
      <c r="K1000" s="207">
        <v>21.6</v>
      </c>
      <c r="N1000" s="421" t="s">
        <v>23</v>
      </c>
      <c r="O1000" t="s">
        <v>12</v>
      </c>
      <c r="P1000" s="207">
        <v>21.6</v>
      </c>
    </row>
    <row r="1001" spans="1:16">
      <c r="B1001" s="422"/>
      <c r="C1001" s="422"/>
      <c r="D1001" t="s">
        <v>15</v>
      </c>
      <c r="E1001" s="20">
        <v>5</v>
      </c>
      <c r="G1001" s="2">
        <f t="shared" si="16"/>
        <v>89.800000000000026</v>
      </c>
      <c r="I1001" s="422"/>
      <c r="J1001" t="s">
        <v>13</v>
      </c>
      <c r="K1001" s="207">
        <v>8</v>
      </c>
      <c r="N1001" s="422"/>
      <c r="O1001" t="s">
        <v>13</v>
      </c>
      <c r="P1001" s="207">
        <v>8</v>
      </c>
    </row>
    <row r="1002" spans="1:16">
      <c r="B1002" s="422"/>
      <c r="C1002" s="422"/>
      <c r="D1002" t="s">
        <v>63</v>
      </c>
      <c r="E1002" s="207">
        <v>10</v>
      </c>
      <c r="G1002" s="2">
        <f t="shared" si="16"/>
        <v>99.800000000000026</v>
      </c>
      <c r="I1002" s="421" t="s">
        <v>172</v>
      </c>
      <c r="J1002" t="s">
        <v>12</v>
      </c>
      <c r="K1002" s="207">
        <v>20.8</v>
      </c>
      <c r="N1002" s="421" t="s">
        <v>172</v>
      </c>
      <c r="O1002" t="s">
        <v>12</v>
      </c>
      <c r="P1002" s="207">
        <v>20.8</v>
      </c>
    </row>
    <row r="1003" spans="1:16">
      <c r="A1003" s="3">
        <v>45985</v>
      </c>
      <c r="B1003" s="422">
        <v>32063</v>
      </c>
      <c r="C1003" s="422" t="s">
        <v>172</v>
      </c>
      <c r="D1003" t="s">
        <v>14</v>
      </c>
      <c r="E1003" s="325"/>
      <c r="F1003" s="207">
        <v>60</v>
      </c>
      <c r="G1003" s="2">
        <f t="shared" si="16"/>
        <v>39.800000000000026</v>
      </c>
      <c r="I1003" s="421"/>
      <c r="K1003" s="207"/>
      <c r="N1003" s="421"/>
      <c r="P1003" s="207"/>
    </row>
    <row r="1004" spans="1:16">
      <c r="A1004" s="3">
        <v>45985</v>
      </c>
      <c r="B1004" s="422">
        <v>32063</v>
      </c>
      <c r="C1004" s="422" t="s">
        <v>172</v>
      </c>
      <c r="D1004" t="s">
        <v>15</v>
      </c>
      <c r="E1004" s="325"/>
      <c r="F1004" s="207">
        <v>5</v>
      </c>
      <c r="G1004" s="2">
        <f t="shared" si="16"/>
        <v>34.800000000000026</v>
      </c>
      <c r="I1004" s="421"/>
      <c r="K1004" s="207"/>
      <c r="N1004" s="421"/>
      <c r="P1004" s="207"/>
    </row>
    <row r="1005" spans="1:16">
      <c r="A1005" s="3">
        <v>45985</v>
      </c>
      <c r="B1005" s="422">
        <v>32063</v>
      </c>
      <c r="C1005" s="422" t="s">
        <v>172</v>
      </c>
      <c r="D1005" t="s">
        <v>63</v>
      </c>
      <c r="E1005" s="325"/>
      <c r="F1005" s="207">
        <v>10</v>
      </c>
      <c r="G1005" s="2">
        <f t="shared" si="16"/>
        <v>24.800000000000026</v>
      </c>
      <c r="I1005" s="421"/>
      <c r="K1005" s="207"/>
      <c r="N1005" s="421"/>
      <c r="P1005" s="207"/>
    </row>
    <row r="1006" spans="1:16">
      <c r="A1006" s="3">
        <v>45985</v>
      </c>
      <c r="B1006" s="422">
        <v>32071</v>
      </c>
      <c r="C1006" s="422" t="s">
        <v>172</v>
      </c>
      <c r="D1006" t="s">
        <v>12</v>
      </c>
      <c r="E1006" s="325"/>
      <c r="F1006" s="207">
        <v>20.8</v>
      </c>
      <c r="G1006" s="2">
        <f t="shared" si="16"/>
        <v>4.0000000000000249</v>
      </c>
      <c r="I1006" s="421"/>
      <c r="K1006" s="207"/>
      <c r="N1006" s="421"/>
      <c r="P1006" s="207"/>
    </row>
    <row r="1007" spans="1:16">
      <c r="A1007" s="3">
        <v>45985</v>
      </c>
      <c r="B1007" s="422">
        <v>32071</v>
      </c>
      <c r="C1007" s="422" t="s">
        <v>172</v>
      </c>
      <c r="D1007" t="s">
        <v>13</v>
      </c>
      <c r="E1007" s="325"/>
      <c r="F1007" s="20">
        <v>4</v>
      </c>
      <c r="G1007" s="2">
        <f t="shared" si="16"/>
        <v>2.4868995751603507E-14</v>
      </c>
      <c r="I1007" s="421"/>
      <c r="K1007" s="207"/>
      <c r="N1007" s="421"/>
      <c r="P1007" s="207"/>
    </row>
    <row r="1008" spans="1:16">
      <c r="A1008" s="81">
        <v>45961</v>
      </c>
      <c r="B1008" s="421" t="s">
        <v>10</v>
      </c>
      <c r="C1008" s="421" t="s">
        <v>25</v>
      </c>
      <c r="D1008" t="s">
        <v>12</v>
      </c>
      <c r="E1008" s="28">
        <v>20.5</v>
      </c>
      <c r="G1008" s="2">
        <f t="shared" si="16"/>
        <v>20.500000000000025</v>
      </c>
      <c r="I1008" s="422"/>
      <c r="J1008" t="s">
        <v>13</v>
      </c>
      <c r="K1008" s="20">
        <v>4</v>
      </c>
      <c r="N1008" s="422"/>
      <c r="O1008" t="s">
        <v>13</v>
      </c>
      <c r="P1008" s="20">
        <v>4</v>
      </c>
    </row>
    <row r="1009" spans="1:16">
      <c r="A1009" s="70"/>
      <c r="B1009" s="422"/>
      <c r="C1009" s="422"/>
      <c r="D1009" t="s">
        <v>13</v>
      </c>
      <c r="E1009" s="28">
        <v>7</v>
      </c>
      <c r="G1009" s="2">
        <f t="shared" si="16"/>
        <v>27.500000000000025</v>
      </c>
      <c r="I1009" s="421" t="s">
        <v>25</v>
      </c>
      <c r="J1009" t="s">
        <v>12</v>
      </c>
      <c r="K1009" s="28">
        <v>20.5</v>
      </c>
      <c r="N1009" s="421" t="s">
        <v>25</v>
      </c>
      <c r="O1009" t="s">
        <v>12</v>
      </c>
      <c r="P1009" s="28">
        <v>20.5</v>
      </c>
    </row>
    <row r="1010" spans="1:16">
      <c r="A1010" s="70"/>
      <c r="B1010" s="422"/>
      <c r="C1010" s="422"/>
      <c r="D1010" t="s">
        <v>14</v>
      </c>
      <c r="E1010" s="20">
        <v>60</v>
      </c>
      <c r="G1010" s="2">
        <f t="shared" si="16"/>
        <v>87.500000000000028</v>
      </c>
      <c r="I1010" s="422"/>
      <c r="J1010" t="s">
        <v>13</v>
      </c>
      <c r="K1010" s="28">
        <v>7</v>
      </c>
      <c r="N1010" s="422"/>
      <c r="O1010" t="s">
        <v>13</v>
      </c>
      <c r="P1010" s="28">
        <v>7</v>
      </c>
    </row>
    <row r="1011" spans="1:16">
      <c r="A1011" s="70"/>
      <c r="B1011" s="422"/>
      <c r="C1011" s="422"/>
      <c r="D1011" t="s">
        <v>15</v>
      </c>
      <c r="E1011" s="20">
        <v>5</v>
      </c>
      <c r="G1011" s="2">
        <f t="shared" si="16"/>
        <v>92.500000000000028</v>
      </c>
      <c r="K1011" s="93">
        <f>SUM(K998:K1010)</f>
        <v>107.5</v>
      </c>
      <c r="O1011" s="318" t="s">
        <v>45</v>
      </c>
      <c r="P1011" s="319">
        <v>15</v>
      </c>
    </row>
    <row r="1012" spans="1:16">
      <c r="A1012" s="3">
        <v>45985</v>
      </c>
      <c r="B1012" s="422">
        <v>32063</v>
      </c>
      <c r="C1012" s="422" t="s">
        <v>172</v>
      </c>
      <c r="D1012" t="s">
        <v>14</v>
      </c>
      <c r="E1012" s="325"/>
      <c r="F1012" s="207">
        <v>60</v>
      </c>
      <c r="G1012" s="2">
        <f t="shared" si="16"/>
        <v>32.500000000000028</v>
      </c>
      <c r="P1012" s="28">
        <f>SUM(P998:P1011)</f>
        <v>122.5</v>
      </c>
    </row>
    <row r="1013" spans="1:16">
      <c r="A1013" s="3">
        <v>45985</v>
      </c>
      <c r="B1013" s="422">
        <v>32063</v>
      </c>
      <c r="C1013" s="422" t="s">
        <v>172</v>
      </c>
      <c r="D1013" t="s">
        <v>15</v>
      </c>
      <c r="E1013" s="325"/>
      <c r="F1013" s="207">
        <v>5</v>
      </c>
      <c r="G1013" s="2">
        <f t="shared" si="16"/>
        <v>27.500000000000028</v>
      </c>
      <c r="I1013" s="442" t="s">
        <v>696</v>
      </c>
      <c r="J1013" s="442"/>
      <c r="K1013" s="442"/>
    </row>
    <row r="1014" spans="1:16">
      <c r="A1014" s="3">
        <v>45985</v>
      </c>
      <c r="B1014" s="422">
        <v>32071</v>
      </c>
      <c r="C1014" s="422" t="s">
        <v>172</v>
      </c>
      <c r="D1014" t="s">
        <v>12</v>
      </c>
      <c r="E1014" s="325"/>
      <c r="F1014" s="28">
        <v>20.5</v>
      </c>
      <c r="G1014" s="2">
        <f t="shared" si="16"/>
        <v>7.0000000000000284</v>
      </c>
      <c r="I1014" s="423"/>
      <c r="J1014" s="423"/>
      <c r="K1014" s="423"/>
    </row>
    <row r="1015" spans="1:16">
      <c r="A1015" s="3">
        <v>45985</v>
      </c>
      <c r="B1015" s="422">
        <v>32071</v>
      </c>
      <c r="C1015" s="422" t="s">
        <v>172</v>
      </c>
      <c r="D1015" t="s">
        <v>13</v>
      </c>
      <c r="E1015" s="325"/>
      <c r="F1015" s="28">
        <v>7</v>
      </c>
      <c r="G1015" s="2">
        <f t="shared" si="16"/>
        <v>2.8421709430404007E-14</v>
      </c>
      <c r="I1015" s="423"/>
      <c r="J1015" s="423"/>
      <c r="K1015" s="423"/>
    </row>
    <row r="1016" spans="1:16">
      <c r="A1016" s="31">
        <v>45991</v>
      </c>
      <c r="B1016" s="421" t="s">
        <v>10</v>
      </c>
      <c r="C1016" s="421" t="s">
        <v>26</v>
      </c>
      <c r="D1016" t="s">
        <v>12</v>
      </c>
      <c r="E1016" s="5">
        <v>19.399999999999999</v>
      </c>
      <c r="F1016" s="207"/>
      <c r="G1016" s="2">
        <f t="shared" si="16"/>
        <v>19.400000000000027</v>
      </c>
      <c r="I1016" s="421"/>
      <c r="K1016" s="207"/>
    </row>
    <row r="1017" spans="1:16">
      <c r="B1017" s="422"/>
      <c r="C1017" s="422"/>
      <c r="D1017" t="s">
        <v>13</v>
      </c>
      <c r="E1017" s="5">
        <v>6</v>
      </c>
      <c r="F1017" s="207"/>
      <c r="G1017" s="2">
        <f t="shared" si="16"/>
        <v>25.400000000000027</v>
      </c>
      <c r="K1017" s="207"/>
    </row>
    <row r="1018" spans="1:16">
      <c r="B1018" s="422"/>
      <c r="C1018" s="422"/>
      <c r="D1018" t="s">
        <v>14</v>
      </c>
      <c r="E1018" s="207">
        <v>60</v>
      </c>
      <c r="F1018" s="207"/>
      <c r="G1018" s="2">
        <f t="shared" si="16"/>
        <v>85.400000000000034</v>
      </c>
      <c r="I1018" s="421"/>
      <c r="K1018" s="20"/>
    </row>
    <row r="1019" spans="1:16">
      <c r="B1019" s="422"/>
      <c r="C1019" s="422"/>
      <c r="D1019" t="s">
        <v>15</v>
      </c>
      <c r="E1019" s="207">
        <v>5</v>
      </c>
      <c r="F1019" s="207"/>
      <c r="G1019" s="2">
        <f t="shared" si="16"/>
        <v>90.400000000000034</v>
      </c>
      <c r="K1019" s="20"/>
    </row>
    <row r="1020" spans="1:16">
      <c r="A1020" s="3">
        <v>45985</v>
      </c>
      <c r="B1020" s="422">
        <v>32063</v>
      </c>
      <c r="C1020" s="422" t="s">
        <v>26</v>
      </c>
      <c r="D1020" t="s">
        <v>14</v>
      </c>
      <c r="E1020" s="207"/>
      <c r="F1020" s="207">
        <v>60</v>
      </c>
      <c r="G1020" s="2">
        <f t="shared" si="16"/>
        <v>30.400000000000034</v>
      </c>
      <c r="K1020" s="207"/>
    </row>
    <row r="1021" spans="1:16">
      <c r="A1021" s="3">
        <v>45985</v>
      </c>
      <c r="B1021" s="422">
        <v>32063</v>
      </c>
      <c r="C1021" s="422" t="s">
        <v>26</v>
      </c>
      <c r="D1021" t="s">
        <v>15</v>
      </c>
      <c r="E1021" s="207"/>
      <c r="F1021" s="207">
        <v>5</v>
      </c>
      <c r="G1021" s="2">
        <f t="shared" si="16"/>
        <v>25.400000000000034</v>
      </c>
      <c r="I1021" s="441" t="s">
        <v>696</v>
      </c>
      <c r="J1021" s="441"/>
      <c r="K1021" s="441"/>
    </row>
    <row r="1022" spans="1:16">
      <c r="A1022" s="3">
        <v>46104</v>
      </c>
      <c r="B1022" s="422">
        <v>32778</v>
      </c>
      <c r="C1022" s="422" t="s">
        <v>26</v>
      </c>
      <c r="D1022" t="s">
        <v>12</v>
      </c>
      <c r="E1022" s="207"/>
      <c r="F1022" s="207">
        <v>19.399999999999999</v>
      </c>
      <c r="G1022" s="2">
        <f t="shared" si="16"/>
        <v>6.0000000000000355</v>
      </c>
      <c r="I1022" s="421"/>
      <c r="J1022" s="421"/>
      <c r="K1022" s="421"/>
    </row>
    <row r="1023" spans="1:16">
      <c r="A1023" s="3">
        <v>46104</v>
      </c>
      <c r="B1023" s="422">
        <v>32778</v>
      </c>
      <c r="C1023" s="422" t="s">
        <v>26</v>
      </c>
      <c r="D1023" t="s">
        <v>13</v>
      </c>
      <c r="E1023" s="207"/>
      <c r="F1023" s="207">
        <v>6</v>
      </c>
      <c r="G1023" s="2">
        <f t="shared" si="16"/>
        <v>3.5527136788005009E-14</v>
      </c>
      <c r="I1023" s="421"/>
      <c r="J1023" s="421"/>
      <c r="K1023" s="421"/>
    </row>
    <row r="1024" spans="1:16">
      <c r="A1024" s="31">
        <v>46022</v>
      </c>
      <c r="B1024" s="421" t="s">
        <v>10</v>
      </c>
      <c r="C1024" s="421" t="s">
        <v>27</v>
      </c>
      <c r="D1024" t="s">
        <v>12</v>
      </c>
      <c r="E1024" s="5">
        <v>19.7</v>
      </c>
      <c r="F1024" s="207"/>
      <c r="G1024" s="2">
        <f t="shared" si="16"/>
        <v>19.700000000000035</v>
      </c>
      <c r="H1024" s="421">
        <v>2025</v>
      </c>
      <c r="I1024" s="421" t="s">
        <v>26</v>
      </c>
      <c r="J1024" t="s">
        <v>12</v>
      </c>
      <c r="K1024" s="5">
        <v>19.399999999999999</v>
      </c>
    </row>
    <row r="1025" spans="1:11">
      <c r="B1025" s="422"/>
      <c r="C1025" s="422"/>
      <c r="D1025" t="s">
        <v>13</v>
      </c>
      <c r="E1025" s="5">
        <v>6</v>
      </c>
      <c r="F1025" s="207"/>
      <c r="G1025" s="2">
        <f t="shared" si="16"/>
        <v>25.700000000000035</v>
      </c>
      <c r="I1025" s="422"/>
      <c r="J1025" t="s">
        <v>13</v>
      </c>
      <c r="K1025" s="5">
        <v>6</v>
      </c>
    </row>
    <row r="1026" spans="1:11">
      <c r="B1026" s="422"/>
      <c r="C1026" s="422"/>
      <c r="D1026" t="s">
        <v>14</v>
      </c>
      <c r="E1026" s="207">
        <v>60</v>
      </c>
      <c r="F1026" s="207"/>
      <c r="G1026" s="2">
        <f t="shared" si="16"/>
        <v>85.700000000000031</v>
      </c>
      <c r="I1026" s="421" t="s">
        <v>27</v>
      </c>
      <c r="J1026" t="s">
        <v>12</v>
      </c>
      <c r="K1026" s="5">
        <v>19.7</v>
      </c>
    </row>
    <row r="1027" spans="1:11">
      <c r="B1027" s="422"/>
      <c r="C1027" s="422"/>
      <c r="D1027" t="s">
        <v>15</v>
      </c>
      <c r="E1027" s="207">
        <v>5</v>
      </c>
      <c r="F1027" s="207"/>
      <c r="G1027" s="2">
        <f t="shared" si="16"/>
        <v>90.700000000000031</v>
      </c>
      <c r="I1027" s="422"/>
      <c r="J1027" t="s">
        <v>13</v>
      </c>
      <c r="K1027" s="5">
        <v>6</v>
      </c>
    </row>
    <row r="1028" spans="1:11">
      <c r="A1028" s="3">
        <v>45985</v>
      </c>
      <c r="B1028" s="422">
        <v>32063</v>
      </c>
      <c r="C1028" s="422" t="s">
        <v>27</v>
      </c>
      <c r="D1028" t="s">
        <v>14</v>
      </c>
      <c r="E1028" s="207"/>
      <c r="F1028" s="207">
        <v>60</v>
      </c>
      <c r="G1028" s="2">
        <f t="shared" si="16"/>
        <v>30.700000000000031</v>
      </c>
      <c r="H1028" s="421">
        <v>2026</v>
      </c>
      <c r="I1028" s="421" t="s">
        <v>11</v>
      </c>
      <c r="J1028" t="s">
        <v>12</v>
      </c>
      <c r="K1028" s="20">
        <v>19.100000000000001</v>
      </c>
    </row>
    <row r="1029" spans="1:11">
      <c r="A1029" s="3">
        <v>45985</v>
      </c>
      <c r="B1029" s="422">
        <v>32063</v>
      </c>
      <c r="C1029" s="422" t="s">
        <v>27</v>
      </c>
      <c r="D1029" t="s">
        <v>15</v>
      </c>
      <c r="E1029" s="207"/>
      <c r="F1029" s="207">
        <v>5</v>
      </c>
      <c r="G1029" s="2">
        <f t="shared" si="16"/>
        <v>25.700000000000031</v>
      </c>
      <c r="I1029" s="422"/>
      <c r="J1029" t="s">
        <v>13</v>
      </c>
      <c r="K1029" s="20">
        <v>5</v>
      </c>
    </row>
    <row r="1030" spans="1:11">
      <c r="A1030" s="3">
        <v>46104</v>
      </c>
      <c r="B1030" s="422">
        <v>32778</v>
      </c>
      <c r="C1030" s="422" t="s">
        <v>27</v>
      </c>
      <c r="D1030" t="s">
        <v>12</v>
      </c>
      <c r="E1030" s="207"/>
      <c r="F1030" s="207">
        <v>19.7</v>
      </c>
      <c r="G1030" s="2">
        <f t="shared" si="16"/>
        <v>6.000000000000032</v>
      </c>
      <c r="I1030" s="422"/>
      <c r="K1030" s="20"/>
    </row>
    <row r="1031" spans="1:11">
      <c r="A1031" s="3">
        <v>46104</v>
      </c>
      <c r="B1031" s="422">
        <v>32778</v>
      </c>
      <c r="C1031" s="422" t="s">
        <v>27</v>
      </c>
      <c r="D1031" t="s">
        <v>13</v>
      </c>
      <c r="E1031" s="207"/>
      <c r="F1031" s="207">
        <v>6</v>
      </c>
      <c r="G1031" s="2">
        <f t="shared" si="16"/>
        <v>3.1974423109204508E-14</v>
      </c>
      <c r="I1031" s="422"/>
      <c r="K1031" s="20"/>
    </row>
    <row r="1032" spans="1:11">
      <c r="A1032" s="81">
        <v>46053</v>
      </c>
      <c r="B1032" s="421" t="s">
        <v>10</v>
      </c>
      <c r="C1032" s="421" t="s">
        <v>11</v>
      </c>
      <c r="D1032" t="s">
        <v>12</v>
      </c>
      <c r="E1032" s="20">
        <v>19.100000000000001</v>
      </c>
      <c r="G1032" s="2">
        <f t="shared" si="16"/>
        <v>19.100000000000033</v>
      </c>
      <c r="I1032" s="422"/>
      <c r="J1032" t="s">
        <v>14</v>
      </c>
      <c r="K1032" s="207">
        <v>60</v>
      </c>
    </row>
    <row r="1033" spans="1:11">
      <c r="A1033" s="70"/>
      <c r="B1033" s="422"/>
      <c r="C1033" s="422"/>
      <c r="D1033" t="s">
        <v>13</v>
      </c>
      <c r="E1033" s="20">
        <v>5</v>
      </c>
      <c r="G1033" s="2">
        <f t="shared" si="16"/>
        <v>24.100000000000033</v>
      </c>
      <c r="I1033" s="422"/>
      <c r="J1033" t="s">
        <v>15</v>
      </c>
      <c r="K1033" s="207">
        <v>5</v>
      </c>
    </row>
    <row r="1034" spans="1:11">
      <c r="A1034" s="70"/>
      <c r="B1034" s="422"/>
      <c r="C1034" s="422"/>
      <c r="D1034" t="s">
        <v>14</v>
      </c>
      <c r="E1034" s="207">
        <v>60</v>
      </c>
      <c r="G1034" s="2">
        <f t="shared" ref="G1034:G1060" si="17">+G1033+E1034-F1034</f>
        <v>84.100000000000037</v>
      </c>
      <c r="I1034" s="422"/>
      <c r="J1034" t="s">
        <v>104</v>
      </c>
      <c r="K1034" s="207">
        <v>10</v>
      </c>
    </row>
    <row r="1035" spans="1:11">
      <c r="A1035" s="70"/>
      <c r="B1035" s="422"/>
      <c r="C1035" s="422"/>
      <c r="D1035" t="s">
        <v>15</v>
      </c>
      <c r="E1035" s="207">
        <v>5</v>
      </c>
      <c r="G1035" s="2">
        <f t="shared" si="17"/>
        <v>89.100000000000037</v>
      </c>
      <c r="I1035" s="422"/>
      <c r="J1035" s="388" t="s">
        <v>205</v>
      </c>
      <c r="K1035" s="389">
        <v>28.3</v>
      </c>
    </row>
    <row r="1036" spans="1:11">
      <c r="B1036" s="422"/>
      <c r="C1036" s="422"/>
      <c r="D1036" t="s">
        <v>104</v>
      </c>
      <c r="E1036" s="207">
        <v>10</v>
      </c>
      <c r="G1036" s="2">
        <f t="shared" si="17"/>
        <v>99.100000000000037</v>
      </c>
      <c r="I1036" s="421" t="s">
        <v>17</v>
      </c>
      <c r="J1036" t="s">
        <v>14</v>
      </c>
      <c r="K1036" s="207">
        <v>56</v>
      </c>
    </row>
    <row r="1037" spans="1:11">
      <c r="B1037" s="422"/>
      <c r="C1037" s="422"/>
      <c r="D1037" s="388" t="s">
        <v>205</v>
      </c>
      <c r="E1037" s="389">
        <v>28.3</v>
      </c>
      <c r="G1037" s="2">
        <f t="shared" si="17"/>
        <v>127.40000000000003</v>
      </c>
      <c r="I1037" s="422"/>
      <c r="J1037" t="s">
        <v>15</v>
      </c>
      <c r="K1037" s="207">
        <v>5</v>
      </c>
    </row>
    <row r="1038" spans="1:11">
      <c r="A1038" s="3">
        <v>46104</v>
      </c>
      <c r="B1038" s="422">
        <v>32778</v>
      </c>
      <c r="C1038" s="422" t="s">
        <v>11</v>
      </c>
      <c r="D1038" t="s">
        <v>12</v>
      </c>
      <c r="F1038" s="2">
        <v>19.100000000000001</v>
      </c>
      <c r="G1038" s="2">
        <f t="shared" si="17"/>
        <v>108.30000000000004</v>
      </c>
      <c r="I1038" s="422"/>
      <c r="K1038" s="207"/>
    </row>
    <row r="1039" spans="1:11">
      <c r="A1039" s="3">
        <v>46104</v>
      </c>
      <c r="B1039" s="422">
        <v>32778</v>
      </c>
      <c r="C1039" s="422" t="s">
        <v>11</v>
      </c>
      <c r="D1039" t="s">
        <v>13</v>
      </c>
      <c r="F1039" s="2">
        <v>5</v>
      </c>
      <c r="G1039" s="2">
        <f t="shared" si="17"/>
        <v>103.30000000000004</v>
      </c>
      <c r="I1039" s="422"/>
      <c r="K1039" s="207"/>
    </row>
    <row r="1040" spans="1:11">
      <c r="A1040" s="3">
        <v>46104</v>
      </c>
      <c r="B1040" s="422">
        <v>32778</v>
      </c>
      <c r="C1040" s="422" t="s">
        <v>11</v>
      </c>
      <c r="D1040" t="s">
        <v>14</v>
      </c>
      <c r="F1040" s="2">
        <v>60</v>
      </c>
      <c r="G1040" s="2">
        <f t="shared" si="17"/>
        <v>43.30000000000004</v>
      </c>
      <c r="I1040" s="422"/>
      <c r="K1040" s="207"/>
    </row>
    <row r="1041" spans="1:12">
      <c r="A1041" s="3">
        <v>46104</v>
      </c>
      <c r="B1041" s="422">
        <v>32778</v>
      </c>
      <c r="C1041" s="422" t="s">
        <v>11</v>
      </c>
      <c r="D1041" t="s">
        <v>15</v>
      </c>
      <c r="F1041" s="2">
        <v>5</v>
      </c>
      <c r="G1041" s="2">
        <f t="shared" si="17"/>
        <v>38.30000000000004</v>
      </c>
      <c r="I1041" s="422"/>
      <c r="K1041" s="207"/>
    </row>
    <row r="1042" spans="1:12">
      <c r="A1042" s="3">
        <v>46104</v>
      </c>
      <c r="B1042" s="422">
        <v>32778</v>
      </c>
      <c r="C1042" s="422" t="s">
        <v>11</v>
      </c>
      <c r="D1042" t="s">
        <v>104</v>
      </c>
      <c r="F1042" s="2">
        <v>10</v>
      </c>
      <c r="G1042" s="2">
        <f t="shared" si="17"/>
        <v>28.30000000000004</v>
      </c>
      <c r="I1042" s="422"/>
      <c r="K1042" s="207"/>
    </row>
    <row r="1043" spans="1:12">
      <c r="A1043" s="3">
        <v>46104</v>
      </c>
      <c r="B1043" s="422">
        <v>32778</v>
      </c>
      <c r="C1043" s="422" t="s">
        <v>11</v>
      </c>
      <c r="D1043" t="s">
        <v>205</v>
      </c>
      <c r="F1043" s="2">
        <v>28.3</v>
      </c>
      <c r="G1043" s="2">
        <f t="shared" si="17"/>
        <v>3.907985046680551E-14</v>
      </c>
      <c r="I1043" s="422"/>
      <c r="K1043" s="207"/>
    </row>
    <row r="1044" spans="1:12">
      <c r="A1044" s="31">
        <v>46081</v>
      </c>
      <c r="B1044" s="421" t="s">
        <v>10</v>
      </c>
      <c r="C1044" s="421" t="s">
        <v>17</v>
      </c>
      <c r="D1044" t="s">
        <v>12</v>
      </c>
      <c r="E1044" s="20">
        <v>18.899999999999999</v>
      </c>
      <c r="G1044" s="2">
        <f t="shared" si="17"/>
        <v>18.900000000000038</v>
      </c>
    </row>
    <row r="1045" spans="1:12">
      <c r="B1045" s="422"/>
      <c r="C1045" s="422"/>
      <c r="D1045" t="s">
        <v>13</v>
      </c>
      <c r="E1045" s="20">
        <v>10</v>
      </c>
      <c r="G1045" s="2">
        <f t="shared" si="17"/>
        <v>28.900000000000038</v>
      </c>
    </row>
    <row r="1046" spans="1:12">
      <c r="B1046" s="422"/>
      <c r="C1046" s="422"/>
      <c r="D1046" t="s">
        <v>14</v>
      </c>
      <c r="E1046" s="207">
        <v>56</v>
      </c>
      <c r="G1046" s="2">
        <f t="shared" si="17"/>
        <v>84.900000000000034</v>
      </c>
      <c r="K1046" s="141">
        <f>SUM(K1024:K1037)</f>
        <v>239.5</v>
      </c>
    </row>
    <row r="1047" spans="1:12">
      <c r="B1047" s="422"/>
      <c r="C1047" s="422"/>
      <c r="D1047" t="s">
        <v>15</v>
      </c>
      <c r="E1047" s="207">
        <v>5</v>
      </c>
      <c r="G1047" s="2">
        <f t="shared" si="17"/>
        <v>89.900000000000034</v>
      </c>
    </row>
    <row r="1048" spans="1:12">
      <c r="A1048" s="3">
        <v>46104</v>
      </c>
      <c r="B1048" s="422">
        <v>32775</v>
      </c>
      <c r="C1048" s="422" t="s">
        <v>17</v>
      </c>
      <c r="D1048" t="s">
        <v>12</v>
      </c>
      <c r="F1048" s="2">
        <v>18.899999999999999</v>
      </c>
      <c r="G1048" s="2">
        <f t="shared" si="17"/>
        <v>71.000000000000028</v>
      </c>
      <c r="I1048" s="421" t="s">
        <v>17</v>
      </c>
      <c r="J1048" t="s">
        <v>12</v>
      </c>
      <c r="K1048" s="20">
        <v>18.899999999999999</v>
      </c>
    </row>
    <row r="1049" spans="1:12">
      <c r="A1049" s="3">
        <v>46104</v>
      </c>
      <c r="B1049" s="422">
        <v>32775</v>
      </c>
      <c r="C1049" s="422" t="s">
        <v>17</v>
      </c>
      <c r="D1049" t="s">
        <v>13</v>
      </c>
      <c r="F1049" s="2">
        <v>10</v>
      </c>
      <c r="G1049" s="2">
        <f t="shared" si="17"/>
        <v>61.000000000000028</v>
      </c>
      <c r="I1049" s="422"/>
      <c r="J1049" t="s">
        <v>13</v>
      </c>
      <c r="K1049" s="20">
        <v>10</v>
      </c>
    </row>
    <row r="1050" spans="1:12">
      <c r="A1050" s="3">
        <v>46104</v>
      </c>
      <c r="B1050" s="422">
        <v>32778</v>
      </c>
      <c r="C1050" s="422" t="s">
        <v>17</v>
      </c>
      <c r="D1050" t="s">
        <v>14</v>
      </c>
      <c r="F1050" s="2">
        <v>56</v>
      </c>
      <c r="G1050" s="2">
        <f t="shared" si="17"/>
        <v>5.0000000000000284</v>
      </c>
      <c r="J1050">
        <v>30</v>
      </c>
      <c r="K1050" s="20">
        <f>SUM(K1048:K1049)</f>
        <v>28.9</v>
      </c>
      <c r="L1050" s="20">
        <f>J1050-K1050</f>
        <v>1.1000000000000014</v>
      </c>
    </row>
    <row r="1051" spans="1:12">
      <c r="A1051" s="3">
        <v>46104</v>
      </c>
      <c r="B1051" s="422">
        <v>32778</v>
      </c>
      <c r="C1051" s="422" t="s">
        <v>17</v>
      </c>
      <c r="D1051" t="s">
        <v>15</v>
      </c>
      <c r="F1051" s="2">
        <v>5</v>
      </c>
      <c r="G1051" s="2">
        <f t="shared" si="17"/>
        <v>2.8421709430404007E-14</v>
      </c>
    </row>
    <row r="1052" spans="1:12">
      <c r="A1052" s="31">
        <v>46112</v>
      </c>
      <c r="B1052" s="421" t="s">
        <v>10</v>
      </c>
      <c r="C1052" s="421" t="s">
        <v>18</v>
      </c>
      <c r="D1052" t="s">
        <v>12</v>
      </c>
      <c r="E1052" s="207">
        <v>20.100000000000001</v>
      </c>
      <c r="G1052" s="2">
        <f t="shared" si="17"/>
        <v>20.10000000000003</v>
      </c>
    </row>
    <row r="1053" spans="1:12">
      <c r="A1053" s="31"/>
      <c r="B1053" s="422"/>
      <c r="C1053" s="422"/>
      <c r="D1053" t="s">
        <v>13</v>
      </c>
      <c r="E1053" s="207">
        <v>6</v>
      </c>
      <c r="G1053" s="2">
        <f t="shared" si="17"/>
        <v>26.10000000000003</v>
      </c>
    </row>
    <row r="1054" spans="1:12">
      <c r="B1054" s="422"/>
      <c r="C1054" s="422"/>
      <c r="D1054" t="s">
        <v>14</v>
      </c>
      <c r="E1054" s="207">
        <v>60</v>
      </c>
      <c r="G1054" s="2">
        <f t="shared" si="17"/>
        <v>86.100000000000023</v>
      </c>
    </row>
    <row r="1055" spans="1:12">
      <c r="B1055" s="422"/>
      <c r="C1055" s="422"/>
      <c r="D1055" t="s">
        <v>15</v>
      </c>
      <c r="E1055" s="207">
        <v>5</v>
      </c>
      <c r="G1055" s="2">
        <f t="shared" si="17"/>
        <v>91.100000000000023</v>
      </c>
    </row>
    <row r="1056" spans="1:12">
      <c r="B1056" s="422"/>
      <c r="C1056" s="422"/>
      <c r="G1056" s="2">
        <f t="shared" si="17"/>
        <v>91.100000000000023</v>
      </c>
    </row>
    <row r="1057" spans="2:7">
      <c r="B1057" s="422"/>
      <c r="C1057" s="422"/>
      <c r="G1057" s="2">
        <f t="shared" si="17"/>
        <v>91.100000000000023</v>
      </c>
    </row>
    <row r="1058" spans="2:7">
      <c r="B1058" s="422"/>
      <c r="C1058" s="422"/>
      <c r="G1058" s="2">
        <f t="shared" si="17"/>
        <v>91.100000000000023</v>
      </c>
    </row>
    <row r="1059" spans="2:7">
      <c r="B1059" s="422"/>
      <c r="C1059" s="422"/>
      <c r="G1059" s="2">
        <f t="shared" si="17"/>
        <v>91.100000000000023</v>
      </c>
    </row>
    <row r="1060" spans="2:7">
      <c r="B1060" s="422"/>
      <c r="C1060" s="422"/>
      <c r="G1060" s="2">
        <f t="shared" si="17"/>
        <v>91.100000000000023</v>
      </c>
    </row>
    <row r="1061" spans="2:7">
      <c r="B1061" s="422"/>
      <c r="C1061" s="422"/>
      <c r="G1061" s="2">
        <f>+G1060+E1061-F1061</f>
        <v>91.100000000000023</v>
      </c>
    </row>
    <row r="1062" spans="2:7">
      <c r="B1062" s="422"/>
      <c r="C1062" s="422"/>
      <c r="G1062" s="2">
        <f>+G1061+E1062-F1062</f>
        <v>91.100000000000023</v>
      </c>
    </row>
    <row r="1063" spans="2:7">
      <c r="B1063" s="422"/>
      <c r="C1063" s="422"/>
      <c r="G1063" s="2">
        <f>+G1062+E1063-F1063</f>
        <v>91.100000000000023</v>
      </c>
    </row>
    <row r="1064" spans="2:7">
      <c r="B1064" s="422"/>
      <c r="C1064" s="422"/>
      <c r="G1064" s="2">
        <f>+G1063+E1064-F1064</f>
        <v>91.100000000000023</v>
      </c>
    </row>
    <row r="1065" spans="2:7">
      <c r="B1065" s="422"/>
      <c r="C1065" s="422"/>
      <c r="G1065" s="2">
        <f>+G1064+E1065-F1065</f>
        <v>91.100000000000023</v>
      </c>
    </row>
    <row r="1066" spans="2:7">
      <c r="B1066" s="422"/>
      <c r="C1066" s="422"/>
      <c r="G1066" s="2">
        <f>+G1065+E1066-F1066</f>
        <v>91.100000000000023</v>
      </c>
    </row>
    <row r="1067" spans="2:7">
      <c r="B1067" s="422"/>
      <c r="C1067" s="422"/>
      <c r="G1067" s="2">
        <f>+G1066+E1067-F1067</f>
        <v>91.100000000000023</v>
      </c>
    </row>
    <row r="1068" spans="2:7">
      <c r="B1068" s="422"/>
      <c r="C1068" s="422"/>
      <c r="G1068" s="2">
        <f>+G1067+E1068-F1068</f>
        <v>91.100000000000023</v>
      </c>
    </row>
    <row r="1069" spans="2:7">
      <c r="B1069" s="422"/>
      <c r="C1069" s="422"/>
      <c r="G1069" s="2">
        <f>+G1068+E1069-F1069</f>
        <v>91.100000000000023</v>
      </c>
    </row>
    <row r="1070" spans="2:7">
      <c r="B1070" s="422"/>
      <c r="C1070" s="422"/>
      <c r="G1070" s="2">
        <f>+G1069+E1070-F1070</f>
        <v>91.100000000000023</v>
      </c>
    </row>
    <row r="1071" spans="2:7">
      <c r="B1071" s="422"/>
      <c r="C1071" s="422"/>
      <c r="G1071" s="2">
        <f>+G1070+E1071-F1071</f>
        <v>91.100000000000023</v>
      </c>
    </row>
    <row r="1072" spans="2:7">
      <c r="B1072" s="422"/>
      <c r="C1072" s="422"/>
      <c r="G1072" s="2">
        <f>+G1071+E1072-F1072</f>
        <v>91.100000000000023</v>
      </c>
    </row>
    <row r="1073" spans="2:7">
      <c r="B1073" s="422"/>
      <c r="C1073" s="422"/>
      <c r="G1073" s="2">
        <f>+G1072+E1073-F1073</f>
        <v>91.100000000000023</v>
      </c>
    </row>
    <row r="1074" spans="2:7">
      <c r="B1074" s="422"/>
      <c r="C1074" s="422"/>
      <c r="G1074" s="2">
        <f>+G1073+E1074-F1074</f>
        <v>91.100000000000023</v>
      </c>
    </row>
    <row r="1075" spans="2:7">
      <c r="B1075" s="422"/>
      <c r="C1075" s="422"/>
      <c r="G1075" s="2">
        <f>+G1074+E1075-F1075</f>
        <v>91.100000000000023</v>
      </c>
    </row>
    <row r="1076" spans="2:7">
      <c r="B1076" s="422"/>
      <c r="C1076" s="422"/>
      <c r="G1076" s="2">
        <f>+G1075+E1076-F1076</f>
        <v>91.100000000000023</v>
      </c>
    </row>
    <row r="1077" spans="2:7">
      <c r="B1077" s="422"/>
      <c r="C1077" s="422"/>
      <c r="G1077" s="2">
        <f>+G1076+E1077-F1077</f>
        <v>91.100000000000023</v>
      </c>
    </row>
    <row r="1078" spans="2:7">
      <c r="B1078" s="422"/>
      <c r="C1078" s="422"/>
      <c r="G1078" s="2">
        <f>+G1077+E1078-F1078</f>
        <v>91.100000000000023</v>
      </c>
    </row>
    <row r="1079" spans="2:7">
      <c r="B1079" s="422"/>
      <c r="C1079" s="422"/>
      <c r="G1079" s="2">
        <f>+G1078+E1079-F1079</f>
        <v>91.100000000000023</v>
      </c>
    </row>
    <row r="1080" spans="2:7">
      <c r="B1080" s="422"/>
      <c r="C1080" s="422"/>
      <c r="G1080" s="2">
        <f>+G1079+E1080-F1080</f>
        <v>91.100000000000023</v>
      </c>
    </row>
    <row r="1081" spans="2:7">
      <c r="B1081" s="422"/>
      <c r="C1081" s="422"/>
      <c r="G1081" s="2">
        <f>+G1080+E1081-F1081</f>
        <v>91.100000000000023</v>
      </c>
    </row>
    <row r="1082" spans="2:7">
      <c r="B1082" s="422"/>
      <c r="C1082" s="422"/>
      <c r="G1082" s="2">
        <f>+G1081+E1082-F1082</f>
        <v>91.100000000000023</v>
      </c>
    </row>
    <row r="1083" spans="2:7">
      <c r="B1083" s="422"/>
      <c r="C1083" s="422"/>
      <c r="G1083" s="2">
        <f>+G1082+E1083-F1083</f>
        <v>91.100000000000023</v>
      </c>
    </row>
    <row r="1084" spans="2:7">
      <c r="B1084" s="422"/>
      <c r="C1084" s="422"/>
      <c r="G1084" s="2">
        <f>+G1083+E1084-F1084</f>
        <v>91.100000000000023</v>
      </c>
    </row>
    <row r="1085" spans="2:7">
      <c r="B1085" s="422"/>
      <c r="C1085" s="422"/>
      <c r="G1085" s="2">
        <f>+G1084+E1085-F1085</f>
        <v>91.100000000000023</v>
      </c>
    </row>
    <row r="1086" spans="2:7">
      <c r="B1086" s="422"/>
      <c r="C1086" s="422"/>
      <c r="G1086" s="2">
        <f>+G1085+E1086-F1086</f>
        <v>91.100000000000023</v>
      </c>
    </row>
    <row r="1087" spans="2:7">
      <c r="B1087" s="422"/>
      <c r="C1087" s="422"/>
      <c r="G1087" s="2">
        <f>+G1086+E1087-F1087</f>
        <v>91.100000000000023</v>
      </c>
    </row>
    <row r="1088" spans="2:7">
      <c r="B1088" s="422"/>
      <c r="C1088" s="422"/>
      <c r="G1088" s="2">
        <f>+G1087+E1088-F1088</f>
        <v>91.100000000000023</v>
      </c>
    </row>
    <row r="1089" spans="2:7">
      <c r="B1089" s="422"/>
      <c r="C1089" s="422"/>
      <c r="G1089" s="2">
        <f>+G1088+E1089-F1089</f>
        <v>91.100000000000023</v>
      </c>
    </row>
    <row r="1090" spans="2:7">
      <c r="B1090" s="422"/>
      <c r="C1090" s="422"/>
      <c r="G1090" s="2">
        <f>+G1089+E1090-F1090</f>
        <v>91.100000000000023</v>
      </c>
    </row>
    <row r="1091" spans="2:7">
      <c r="B1091" s="422"/>
      <c r="C1091" s="422"/>
      <c r="G1091" s="2">
        <f>+G1090+E1091-F1091</f>
        <v>91.100000000000023</v>
      </c>
    </row>
    <row r="1092" spans="2:7">
      <c r="B1092" s="422"/>
      <c r="C1092" s="422"/>
      <c r="G1092" s="2">
        <f>+G1091+E1092-F1092</f>
        <v>91.100000000000023</v>
      </c>
    </row>
    <row r="1093" spans="2:7">
      <c r="B1093" s="422"/>
      <c r="C1093" s="422"/>
      <c r="G1093" s="2">
        <f>+G1092+E1093-F1093</f>
        <v>91.100000000000023</v>
      </c>
    </row>
    <row r="1094" spans="2:7">
      <c r="B1094" s="422"/>
      <c r="C1094" s="422"/>
      <c r="G1094" s="2">
        <f>+G1093+E1094-F1094</f>
        <v>91.100000000000023</v>
      </c>
    </row>
    <row r="1095" spans="2:7">
      <c r="B1095" s="422"/>
      <c r="C1095" s="422"/>
      <c r="G1095" s="2">
        <f>+G1094+E1095-F1095</f>
        <v>91.100000000000023</v>
      </c>
    </row>
    <row r="1096" spans="2:7">
      <c r="B1096" s="422"/>
      <c r="C1096" s="422"/>
      <c r="G1096" s="2">
        <f>+G1095+E1096-F1096</f>
        <v>91.100000000000023</v>
      </c>
    </row>
    <row r="1097" spans="2:7">
      <c r="B1097" s="422"/>
      <c r="C1097" s="422"/>
      <c r="G1097" s="2">
        <f>+G1096+E1097-F1097</f>
        <v>91.100000000000023</v>
      </c>
    </row>
    <row r="1098" spans="2:7">
      <c r="B1098" s="422"/>
      <c r="C1098" s="422"/>
      <c r="G1098" s="2">
        <f>+G1097+E1098-F1098</f>
        <v>91.100000000000023</v>
      </c>
    </row>
    <row r="1099" spans="2:7">
      <c r="B1099" s="422"/>
      <c r="C1099" s="422"/>
      <c r="G1099" s="2">
        <f>+G1098+E1099-F1099</f>
        <v>91.100000000000023</v>
      </c>
    </row>
    <row r="1100" spans="2:7">
      <c r="B1100" s="422"/>
      <c r="C1100" s="422"/>
      <c r="G1100" s="2">
        <f>+G1099+E1100-F1100</f>
        <v>91.100000000000023</v>
      </c>
    </row>
    <row r="1101" spans="2:7">
      <c r="B1101" s="422"/>
      <c r="C1101" s="422"/>
      <c r="G1101" s="2">
        <f>+G1100+E1101-F1101</f>
        <v>91.100000000000023</v>
      </c>
    </row>
    <row r="1102" spans="2:7">
      <c r="B1102" s="422"/>
      <c r="C1102" s="422"/>
      <c r="G1102" s="2">
        <f>+G1101+E1102-F1102</f>
        <v>91.100000000000023</v>
      </c>
    </row>
    <row r="1103" spans="2:7">
      <c r="B1103" s="422"/>
      <c r="C1103" s="422"/>
      <c r="G1103" s="2">
        <f>+G1102+E1103-F1103</f>
        <v>91.100000000000023</v>
      </c>
    </row>
    <row r="1104" spans="2:7">
      <c r="B1104" s="422"/>
      <c r="C1104" s="422"/>
      <c r="G1104" s="2">
        <f>+G1103+E1104-F1104</f>
        <v>91.100000000000023</v>
      </c>
    </row>
    <row r="1105" spans="2:7">
      <c r="B1105" s="422"/>
      <c r="C1105" s="422"/>
      <c r="G1105" s="2">
        <f>+G1104+E1105-F1105</f>
        <v>91.100000000000023</v>
      </c>
    </row>
    <row r="1106" spans="2:7">
      <c r="B1106" s="422"/>
      <c r="C1106" s="422"/>
      <c r="G1106" s="2">
        <f>+G1105+E1106-F1106</f>
        <v>91.100000000000023</v>
      </c>
    </row>
    <row r="1107" spans="2:7">
      <c r="B1107" s="422"/>
      <c r="C1107" s="422"/>
      <c r="G1107" s="2">
        <f>+G1106+E1107-F1107</f>
        <v>91.100000000000023</v>
      </c>
    </row>
    <row r="1108" spans="2:7">
      <c r="B1108" s="422"/>
      <c r="C1108" s="422"/>
      <c r="G1108" s="2">
        <f>+G1107+E1108-F1108</f>
        <v>91.100000000000023</v>
      </c>
    </row>
    <row r="1109" spans="2:7">
      <c r="B1109" s="422"/>
      <c r="C1109" s="422"/>
      <c r="G1109" s="2">
        <f>+G1108+E1109-F1109</f>
        <v>91.100000000000023</v>
      </c>
    </row>
    <row r="1110" spans="2:7">
      <c r="B1110" s="422"/>
      <c r="C1110" s="422"/>
      <c r="G1110" s="2">
        <f>+G1109+E1110-F1110</f>
        <v>91.100000000000023</v>
      </c>
    </row>
    <row r="1111" spans="2:7">
      <c r="B1111" s="422"/>
      <c r="C1111" s="422"/>
      <c r="G1111" s="2">
        <f>+G1110+E1111-F1111</f>
        <v>91.100000000000023</v>
      </c>
    </row>
    <row r="1112" spans="2:7">
      <c r="B1112" s="422"/>
      <c r="C1112" s="422"/>
      <c r="G1112" s="2">
        <f>+G1111+E1112-F1112</f>
        <v>91.100000000000023</v>
      </c>
    </row>
    <row r="1113" spans="2:7">
      <c r="B1113" s="422"/>
      <c r="C1113" s="422"/>
      <c r="G1113" s="2">
        <f>+G1112+E1113-F1113</f>
        <v>91.100000000000023</v>
      </c>
    </row>
    <row r="1114" spans="2:7">
      <c r="B1114" s="422"/>
      <c r="C1114" s="422"/>
      <c r="G1114" s="2">
        <f>+G1113+E1114-F1114</f>
        <v>91.100000000000023</v>
      </c>
    </row>
    <row r="1115" spans="2:7">
      <c r="B1115" s="422"/>
      <c r="C1115" s="422"/>
      <c r="G1115" s="2">
        <f>+G1114+E1115-F1115</f>
        <v>91.100000000000023</v>
      </c>
    </row>
    <row r="1116" spans="2:7">
      <c r="B1116" s="422"/>
      <c r="C1116" s="422"/>
      <c r="G1116" s="2">
        <f>+G1115+E1116-F1116</f>
        <v>91.100000000000023</v>
      </c>
    </row>
    <row r="1117" spans="2:7">
      <c r="B1117" s="422"/>
      <c r="C1117" s="422"/>
      <c r="G1117" s="2">
        <f>+G1116+E1117-F1117</f>
        <v>91.100000000000023</v>
      </c>
    </row>
    <row r="1118" spans="2:7">
      <c r="B1118" s="422"/>
      <c r="C1118" s="422"/>
      <c r="G1118" s="2">
        <f>+G1117+E1118-F1118</f>
        <v>91.100000000000023</v>
      </c>
    </row>
    <row r="1119" spans="2:7">
      <c r="B1119" s="422"/>
      <c r="C1119" s="422"/>
      <c r="G1119" s="2">
        <f>+G1118+E1119-F1119</f>
        <v>91.100000000000023</v>
      </c>
    </row>
    <row r="1120" spans="2:7">
      <c r="B1120" s="422"/>
      <c r="C1120" s="422"/>
      <c r="G1120" s="2">
        <f>+G1119+E1120-F1120</f>
        <v>91.100000000000023</v>
      </c>
    </row>
    <row r="1121" spans="2:7">
      <c r="B1121" s="422"/>
      <c r="C1121" s="422"/>
      <c r="G1121" s="2">
        <f>+G1120+E1121-F1121</f>
        <v>91.100000000000023</v>
      </c>
    </row>
    <row r="1122" spans="2:7">
      <c r="B1122" s="422"/>
      <c r="C1122" s="422"/>
      <c r="G1122" s="2">
        <f>+G1121+E1122-F1122</f>
        <v>91.100000000000023</v>
      </c>
    </row>
    <row r="1123" spans="2:7">
      <c r="B1123" s="422"/>
      <c r="C1123" s="422"/>
      <c r="G1123" s="2">
        <f>+G1122+E1123-F1123</f>
        <v>91.100000000000023</v>
      </c>
    </row>
    <row r="1124" spans="2:7">
      <c r="B1124" s="422"/>
      <c r="C1124" s="422"/>
      <c r="G1124" s="2">
        <f>+G1123+E1124-F1124</f>
        <v>91.100000000000023</v>
      </c>
    </row>
    <row r="1125" spans="2:7">
      <c r="B1125" s="422"/>
      <c r="C1125" s="422"/>
      <c r="G1125" s="2">
        <f>+G1124+E1125-F1125</f>
        <v>91.100000000000023</v>
      </c>
    </row>
    <row r="1126" spans="2:7">
      <c r="B1126" s="422"/>
      <c r="C1126" s="422"/>
      <c r="G1126" s="2">
        <f>+G1125+E1126-F1126</f>
        <v>91.100000000000023</v>
      </c>
    </row>
    <row r="1127" spans="2:7">
      <c r="B1127" s="422"/>
      <c r="C1127" s="422"/>
      <c r="G1127" s="2">
        <f>+G1126+E1127-F1127</f>
        <v>91.100000000000023</v>
      </c>
    </row>
    <row r="1128" spans="2:7">
      <c r="B1128" s="422"/>
      <c r="C1128" s="422"/>
      <c r="G1128" s="2">
        <f>+G1127+E1128-F1128</f>
        <v>91.100000000000023</v>
      </c>
    </row>
    <row r="1129" spans="2:7">
      <c r="B1129" s="422"/>
      <c r="C1129" s="422"/>
      <c r="G1129" s="2">
        <f>+G1128+E1129-F1129</f>
        <v>91.100000000000023</v>
      </c>
    </row>
    <row r="1130" spans="2:7">
      <c r="B1130" s="422"/>
      <c r="C1130" s="422"/>
      <c r="G1130" s="2">
        <f>+G1129+E1130-F1130</f>
        <v>91.100000000000023</v>
      </c>
    </row>
    <row r="1131" spans="2:7">
      <c r="B1131" s="422"/>
      <c r="C1131" s="422"/>
      <c r="G1131" s="2">
        <f>+G1130+E1131-F1131</f>
        <v>91.100000000000023</v>
      </c>
    </row>
    <row r="1132" spans="2:7">
      <c r="B1132" s="422"/>
      <c r="C1132" s="422"/>
      <c r="G1132" s="2">
        <f>+G1131+E1132-F1132</f>
        <v>91.100000000000023</v>
      </c>
    </row>
    <row r="1133" spans="2:7">
      <c r="B1133" s="422"/>
      <c r="C1133" s="422"/>
      <c r="G1133" s="2">
        <f>+G1132+E1133-F1133</f>
        <v>91.100000000000023</v>
      </c>
    </row>
    <row r="1134" spans="2:7">
      <c r="B1134" s="422"/>
      <c r="C1134" s="422"/>
      <c r="G1134" s="2">
        <f>+G1133+E1134-F1134</f>
        <v>91.100000000000023</v>
      </c>
    </row>
    <row r="1135" spans="2:7">
      <c r="B1135" s="422"/>
      <c r="C1135" s="422"/>
      <c r="G1135" s="2">
        <f>+G1134+E1135-F1135</f>
        <v>91.100000000000023</v>
      </c>
    </row>
    <row r="1136" spans="2:7">
      <c r="B1136" s="422"/>
      <c r="C1136" s="422"/>
      <c r="G1136" s="2">
        <f>+G1135+E1136-F1136</f>
        <v>91.100000000000023</v>
      </c>
    </row>
    <row r="1137" spans="2:7">
      <c r="B1137" s="422"/>
      <c r="C1137" s="422"/>
      <c r="G1137" s="2">
        <f>+G1136+E1137-F1137</f>
        <v>91.100000000000023</v>
      </c>
    </row>
    <row r="1138" spans="2:7">
      <c r="B1138" s="422"/>
      <c r="C1138" s="422"/>
      <c r="G1138" s="2">
        <f>+G1137+E1138-F1138</f>
        <v>91.100000000000023</v>
      </c>
    </row>
    <row r="1139" spans="2:7">
      <c r="B1139" s="422"/>
      <c r="C1139" s="422"/>
      <c r="G1139" s="2">
        <f>+G1138+E1139-F1139</f>
        <v>91.100000000000023</v>
      </c>
    </row>
    <row r="1140" spans="2:7">
      <c r="B1140" s="422"/>
      <c r="C1140" s="422"/>
      <c r="G1140" s="2">
        <f>+G1139+E1140-F1140</f>
        <v>91.100000000000023</v>
      </c>
    </row>
    <row r="1141" spans="2:7">
      <c r="B1141" s="422"/>
      <c r="C1141" s="422"/>
      <c r="G1141" s="2">
        <f>+G1140+E1141-F1141</f>
        <v>91.100000000000023</v>
      </c>
    </row>
    <row r="1142" spans="2:7">
      <c r="B1142" s="422"/>
      <c r="C1142" s="422"/>
      <c r="G1142" s="2">
        <f>+G1141+E1142-F1142</f>
        <v>91.100000000000023</v>
      </c>
    </row>
    <row r="1143" spans="2:7">
      <c r="B1143" s="422"/>
      <c r="C1143" s="422"/>
      <c r="G1143" s="2">
        <f>+G1142+E1143-F1143</f>
        <v>91.100000000000023</v>
      </c>
    </row>
    <row r="1144" spans="2:7">
      <c r="B1144" s="422"/>
      <c r="C1144" s="422"/>
      <c r="G1144" s="2">
        <f>+G1143+E1144-F1144</f>
        <v>91.100000000000023</v>
      </c>
    </row>
    <row r="1145" spans="2:7">
      <c r="B1145" s="422"/>
      <c r="C1145" s="422"/>
      <c r="G1145" s="2">
        <f>+G1144+E1145-F1145</f>
        <v>91.100000000000023</v>
      </c>
    </row>
    <row r="1146" spans="2:7">
      <c r="B1146" s="422"/>
      <c r="C1146" s="422"/>
      <c r="G1146" s="2">
        <f>+G1145+E1146-F1146</f>
        <v>91.100000000000023</v>
      </c>
    </row>
    <row r="1147" spans="2:7">
      <c r="B1147" s="422"/>
      <c r="C1147" s="422"/>
      <c r="G1147" s="2">
        <f>+G1146+E1147-F1147</f>
        <v>91.100000000000023</v>
      </c>
    </row>
    <row r="1148" spans="2:7">
      <c r="B1148" s="422"/>
      <c r="C1148" s="422"/>
      <c r="G1148" s="2">
        <f>+G1147+E1148-F1148</f>
        <v>91.100000000000023</v>
      </c>
    </row>
    <row r="1149" spans="2:7">
      <c r="B1149" s="422"/>
      <c r="C1149" s="422"/>
      <c r="G1149" s="2">
        <f>+G1148+E1149-F1149</f>
        <v>91.100000000000023</v>
      </c>
    </row>
    <row r="1150" spans="2:7">
      <c r="B1150" s="422"/>
      <c r="C1150" s="422"/>
      <c r="G1150" s="2">
        <f>+G1149+E1150-F1150</f>
        <v>91.100000000000023</v>
      </c>
    </row>
    <row r="1151" spans="2:7">
      <c r="B1151" s="422"/>
      <c r="C1151" s="422"/>
      <c r="G1151" s="2">
        <f>+G1150+E1151-F1151</f>
        <v>91.100000000000023</v>
      </c>
    </row>
    <row r="1152" spans="2:7">
      <c r="B1152" s="422"/>
      <c r="C1152" s="422"/>
      <c r="G1152" s="2">
        <f>+G1151+E1152-F1152</f>
        <v>91.100000000000023</v>
      </c>
    </row>
    <row r="1153" spans="2:7">
      <c r="B1153" s="422"/>
      <c r="C1153" s="422"/>
      <c r="G1153" s="2">
        <f>+G1152+E1153-F1153</f>
        <v>91.100000000000023</v>
      </c>
    </row>
    <row r="1154" spans="2:7">
      <c r="B1154" s="422"/>
      <c r="C1154" s="422"/>
      <c r="G1154" s="2">
        <f>+G1153+E1154-F1154</f>
        <v>91.100000000000023</v>
      </c>
    </row>
    <row r="1155" spans="2:7">
      <c r="B1155" s="422"/>
      <c r="C1155" s="422"/>
      <c r="G1155" s="2">
        <f>+G1154+E1155-F1155</f>
        <v>91.100000000000023</v>
      </c>
    </row>
    <row r="1156" spans="2:7">
      <c r="B1156" s="422"/>
      <c r="C1156" s="422"/>
      <c r="G1156" s="2">
        <f>+G1155+E1156-F1156</f>
        <v>91.100000000000023</v>
      </c>
    </row>
    <row r="1157" spans="2:7">
      <c r="B1157" s="422"/>
      <c r="C1157" s="422"/>
      <c r="G1157" s="2">
        <f>+G1156+E1157-F1157</f>
        <v>91.100000000000023</v>
      </c>
    </row>
    <row r="1158" spans="2:7">
      <c r="B1158" s="422"/>
      <c r="C1158" s="422"/>
      <c r="G1158" s="2">
        <f>+G1157+E1158-F1158</f>
        <v>91.100000000000023</v>
      </c>
    </row>
    <row r="1159" spans="2:7">
      <c r="B1159" s="422"/>
      <c r="C1159" s="422"/>
      <c r="G1159" s="2">
        <f>+G1158+E1159-F1159</f>
        <v>91.100000000000023</v>
      </c>
    </row>
    <row r="1160" spans="2:7">
      <c r="B1160" s="422"/>
      <c r="C1160" s="422"/>
      <c r="G1160" s="2">
        <f>+G1159+E1160-F1160</f>
        <v>91.100000000000023</v>
      </c>
    </row>
    <row r="1161" spans="2:7">
      <c r="B1161" s="422"/>
      <c r="C1161" s="422"/>
      <c r="G1161" s="2">
        <f>+G1160+E1161-F1161</f>
        <v>91.100000000000023</v>
      </c>
    </row>
    <row r="1162" spans="2:7">
      <c r="B1162" s="422"/>
      <c r="C1162" s="422"/>
      <c r="G1162" s="2">
        <f>+G1161+E1162-F1162</f>
        <v>91.100000000000023</v>
      </c>
    </row>
    <row r="1163" spans="2:7">
      <c r="B1163" s="422"/>
      <c r="C1163" s="422"/>
      <c r="G1163" s="2">
        <f>+G1162+E1163-F1163</f>
        <v>91.100000000000023</v>
      </c>
    </row>
    <row r="1164" spans="2:7">
      <c r="B1164" s="422"/>
      <c r="C1164" s="422"/>
      <c r="G1164" s="2">
        <f>+G1163+E1164-F1164</f>
        <v>91.100000000000023</v>
      </c>
    </row>
    <row r="1165" spans="2:7">
      <c r="B1165" s="422"/>
      <c r="C1165" s="422"/>
      <c r="G1165" s="2">
        <f>+G1164+E1165-F1165</f>
        <v>91.100000000000023</v>
      </c>
    </row>
    <row r="1166" spans="2:7">
      <c r="B1166" s="422"/>
      <c r="C1166" s="422"/>
      <c r="G1166" s="2">
        <f>+G1165+E1166-F1166</f>
        <v>91.100000000000023</v>
      </c>
    </row>
    <row r="1167" spans="2:7">
      <c r="B1167" s="422"/>
      <c r="C1167" s="422"/>
      <c r="G1167" s="2">
        <f>+G1166+E1167-F1167</f>
        <v>91.100000000000023</v>
      </c>
    </row>
    <row r="1168" spans="2:7">
      <c r="B1168" s="422"/>
      <c r="C1168" s="422"/>
      <c r="G1168" s="2">
        <f>+G1167+E1168-F1168</f>
        <v>91.100000000000023</v>
      </c>
    </row>
    <row r="1169" spans="2:7">
      <c r="B1169" s="422"/>
      <c r="C1169" s="422"/>
      <c r="G1169" s="2">
        <f>+G1168+E1169-F1169</f>
        <v>91.100000000000023</v>
      </c>
    </row>
    <row r="1170" spans="2:7">
      <c r="B1170" s="422"/>
      <c r="C1170" s="422"/>
      <c r="G1170" s="2">
        <f>+G1169+E1170-F1170</f>
        <v>91.100000000000023</v>
      </c>
    </row>
    <row r="1171" spans="2:7">
      <c r="B1171" s="422"/>
      <c r="C1171" s="422"/>
      <c r="G1171" s="2">
        <f>+G1170+E1171-F1171</f>
        <v>91.100000000000023</v>
      </c>
    </row>
    <row r="1172" spans="2:7">
      <c r="B1172" s="422"/>
      <c r="C1172" s="422"/>
      <c r="G1172" s="2">
        <f>+G1171+E1172-F1172</f>
        <v>91.100000000000023</v>
      </c>
    </row>
    <row r="1173" spans="2:7">
      <c r="B1173" s="422"/>
      <c r="C1173" s="422"/>
      <c r="G1173" s="2">
        <f>+G1172+E1173-F1173</f>
        <v>91.100000000000023</v>
      </c>
    </row>
    <row r="1174" spans="2:7">
      <c r="B1174" s="422"/>
      <c r="C1174" s="422"/>
      <c r="G1174" s="2">
        <f>+G1173+E1174-F1174</f>
        <v>91.100000000000023</v>
      </c>
    </row>
    <row r="1175" spans="2:7">
      <c r="B1175" s="422"/>
      <c r="C1175" s="422"/>
      <c r="G1175" s="2">
        <f>+G1174+E1175-F1175</f>
        <v>91.100000000000023</v>
      </c>
    </row>
    <row r="1176" spans="2:7">
      <c r="B1176" s="422"/>
      <c r="C1176" s="422"/>
      <c r="G1176" s="2">
        <f>+G1175+E1176-F1176</f>
        <v>91.100000000000023</v>
      </c>
    </row>
    <row r="1177" spans="2:7">
      <c r="B1177" s="422"/>
      <c r="C1177" s="422"/>
      <c r="G1177" s="2">
        <f>+G1176+E1177-F1177</f>
        <v>91.100000000000023</v>
      </c>
    </row>
    <row r="1178" spans="2:7">
      <c r="B1178" s="422"/>
      <c r="C1178" s="422"/>
      <c r="G1178" s="2">
        <f>+G1177+E1178-F1178</f>
        <v>91.100000000000023</v>
      </c>
    </row>
    <row r="1179" spans="2:7">
      <c r="B1179" s="422"/>
      <c r="C1179" s="422"/>
      <c r="G1179" s="2">
        <f>+G1178+E1179-F1179</f>
        <v>91.100000000000023</v>
      </c>
    </row>
    <row r="1180" spans="2:7">
      <c r="B1180" s="422"/>
      <c r="C1180" s="422"/>
      <c r="G1180" s="2">
        <f>+G1179+E1180-F1180</f>
        <v>91.100000000000023</v>
      </c>
    </row>
    <row r="1181" spans="2:7">
      <c r="B1181" s="422"/>
      <c r="C1181" s="422"/>
      <c r="G1181" s="2">
        <f>+G1180+E1181-F1181</f>
        <v>91.100000000000023</v>
      </c>
    </row>
    <row r="1182" spans="2:7">
      <c r="B1182" s="422"/>
      <c r="C1182" s="422"/>
      <c r="G1182" s="2">
        <f>+G1181+E1182-F1182</f>
        <v>91.100000000000023</v>
      </c>
    </row>
    <row r="1183" spans="2:7">
      <c r="B1183" s="422"/>
      <c r="C1183" s="422"/>
      <c r="G1183" s="2">
        <f>+G1182+E1183-F1183</f>
        <v>91.100000000000023</v>
      </c>
    </row>
    <row r="1184" spans="2:7">
      <c r="B1184" s="422"/>
      <c r="C1184" s="422"/>
      <c r="G1184" s="2">
        <f>+G1183+E1184-F1184</f>
        <v>91.100000000000023</v>
      </c>
    </row>
    <row r="1185" spans="2:7">
      <c r="B1185" s="422"/>
      <c r="C1185" s="422"/>
      <c r="G1185" s="2">
        <f>+G1184+E1185-F1185</f>
        <v>91.100000000000023</v>
      </c>
    </row>
    <row r="1186" spans="2:7">
      <c r="B1186" s="422"/>
      <c r="C1186" s="422"/>
      <c r="G1186" s="2">
        <f>+G1185+E1186-F1186</f>
        <v>91.100000000000023</v>
      </c>
    </row>
    <row r="1187" spans="2:7">
      <c r="B1187" s="422"/>
      <c r="C1187" s="422"/>
      <c r="G1187" s="2">
        <f>+G1186+E1187-F1187</f>
        <v>91.100000000000023</v>
      </c>
    </row>
    <row r="1188" spans="2:7">
      <c r="B1188" s="422"/>
      <c r="C1188" s="422"/>
      <c r="G1188" s="2">
        <f>+G1187+E1188-F1188</f>
        <v>91.100000000000023</v>
      </c>
    </row>
    <row r="1189" spans="2:7">
      <c r="B1189" s="422"/>
      <c r="C1189" s="422"/>
      <c r="G1189" s="2">
        <f>+G1188+E1189-F1189</f>
        <v>91.100000000000023</v>
      </c>
    </row>
    <row r="1190" spans="2:7">
      <c r="B1190" s="422"/>
      <c r="C1190" s="422"/>
      <c r="G1190" s="2">
        <f>+G1189+E1190-F1190</f>
        <v>91.100000000000023</v>
      </c>
    </row>
    <row r="1191" spans="2:7">
      <c r="B1191" s="422"/>
      <c r="C1191" s="422"/>
      <c r="G1191" s="2">
        <f>+G1190+E1191-F1191</f>
        <v>91.100000000000023</v>
      </c>
    </row>
    <row r="1192" spans="2:7">
      <c r="B1192" s="422"/>
      <c r="C1192" s="422"/>
      <c r="G1192" s="2">
        <f>+G1191+E1192-F1192</f>
        <v>91.100000000000023</v>
      </c>
    </row>
    <row r="1193" spans="2:7">
      <c r="B1193" s="422"/>
      <c r="C1193" s="422"/>
      <c r="G1193" s="2">
        <f>+G1192+E1193-F1193</f>
        <v>91.100000000000023</v>
      </c>
    </row>
    <row r="1194" spans="2:7">
      <c r="B1194" s="422"/>
      <c r="C1194" s="422"/>
      <c r="G1194" s="2">
        <f>+G1193+E1194-F1194</f>
        <v>91.100000000000023</v>
      </c>
    </row>
    <row r="1195" spans="2:7">
      <c r="B1195" s="422"/>
      <c r="C1195" s="422"/>
      <c r="G1195" s="2">
        <f>+G1194+E1195-F1195</f>
        <v>91.100000000000023</v>
      </c>
    </row>
    <row r="1196" spans="2:7">
      <c r="B1196" s="422"/>
      <c r="C1196" s="422"/>
      <c r="G1196" s="2">
        <f>+G1195+E1196-F1196</f>
        <v>91.100000000000023</v>
      </c>
    </row>
    <row r="1197" spans="2:7">
      <c r="B1197" s="422"/>
      <c r="C1197" s="422"/>
      <c r="G1197" s="2">
        <f>+G1196+E1197-F1197</f>
        <v>91.100000000000023</v>
      </c>
    </row>
    <row r="1198" spans="2:7">
      <c r="B1198" s="422"/>
      <c r="C1198" s="422"/>
      <c r="G1198" s="2">
        <f>+G1197+E1198-F1198</f>
        <v>91.100000000000023</v>
      </c>
    </row>
    <row r="1199" spans="2:7">
      <c r="B1199" s="422"/>
      <c r="C1199" s="422"/>
      <c r="G1199" s="2">
        <f>+G1198+E1199-F1199</f>
        <v>91.100000000000023</v>
      </c>
    </row>
    <row r="1200" spans="2:7">
      <c r="B1200" s="422"/>
      <c r="C1200" s="422"/>
      <c r="G1200" s="2">
        <f>+G1199+E1200-F1200</f>
        <v>91.100000000000023</v>
      </c>
    </row>
    <row r="1201" spans="2:7">
      <c r="B1201" s="422"/>
      <c r="C1201" s="422"/>
      <c r="G1201" s="2">
        <f>+G1200+E1201-F1201</f>
        <v>91.100000000000023</v>
      </c>
    </row>
    <row r="1202" spans="2:7">
      <c r="B1202" s="422"/>
      <c r="C1202" s="422"/>
      <c r="G1202" s="2">
        <f>+G1201+E1202-F1202</f>
        <v>91.100000000000023</v>
      </c>
    </row>
    <row r="1203" spans="2:7">
      <c r="B1203" s="422"/>
      <c r="C1203" s="422"/>
      <c r="G1203" s="2">
        <f>+G1202+E1203-F1203</f>
        <v>91.100000000000023</v>
      </c>
    </row>
    <row r="1204" spans="2:7">
      <c r="B1204" s="422"/>
      <c r="C1204" s="422"/>
      <c r="G1204" s="2">
        <f>+G1203+E1204-F1204</f>
        <v>91.100000000000023</v>
      </c>
    </row>
    <row r="1205" spans="2:7">
      <c r="B1205" s="422"/>
      <c r="C1205" s="422"/>
      <c r="G1205" s="2">
        <f>+G1204+E1205-F1205</f>
        <v>91.100000000000023</v>
      </c>
    </row>
    <row r="1206" spans="2:7">
      <c r="B1206" s="422"/>
      <c r="C1206" s="422"/>
      <c r="G1206" s="2">
        <f>+G1205+E1206-F1206</f>
        <v>91.100000000000023</v>
      </c>
    </row>
    <row r="1207" spans="2:7">
      <c r="B1207" s="422"/>
      <c r="C1207" s="422"/>
      <c r="G1207" s="2">
        <f>+G1206+E1207-F1207</f>
        <v>91.100000000000023</v>
      </c>
    </row>
    <row r="1208" spans="2:7">
      <c r="B1208" s="422"/>
      <c r="C1208" s="422"/>
      <c r="G1208" s="2">
        <f>+G1207+E1208-F1208</f>
        <v>91.100000000000023</v>
      </c>
    </row>
    <row r="1209" spans="2:7">
      <c r="B1209" s="422"/>
      <c r="C1209" s="422"/>
      <c r="G1209" s="2">
        <f>+G1208+E1209-F1209</f>
        <v>91.100000000000023</v>
      </c>
    </row>
    <row r="1210" spans="2:7">
      <c r="B1210" s="422"/>
      <c r="C1210" s="422"/>
      <c r="G1210" s="2">
        <f>+G1209+E1210-F1210</f>
        <v>91.100000000000023</v>
      </c>
    </row>
    <row r="1211" spans="2:7">
      <c r="B1211" s="422"/>
      <c r="C1211" s="422"/>
      <c r="G1211" s="2">
        <f>+G1210+E1211-F1211</f>
        <v>91.100000000000023</v>
      </c>
    </row>
    <row r="1212" spans="2:7">
      <c r="B1212" s="422"/>
      <c r="C1212" s="422"/>
      <c r="G1212" s="2">
        <f>+G1211+E1212-F1212</f>
        <v>91.100000000000023</v>
      </c>
    </row>
    <row r="1213" spans="2:7">
      <c r="B1213" s="422"/>
      <c r="C1213" s="422"/>
      <c r="G1213" s="2">
        <f>+G1212+E1213-F1213</f>
        <v>91.100000000000023</v>
      </c>
    </row>
    <row r="1214" spans="2:7">
      <c r="B1214" s="422"/>
      <c r="C1214" s="422"/>
      <c r="G1214" s="2">
        <f>+G1213+E1214-F1214</f>
        <v>91.100000000000023</v>
      </c>
    </row>
    <row r="1215" spans="2:7">
      <c r="B1215" s="422"/>
      <c r="C1215" s="422"/>
      <c r="G1215" s="2">
        <f>+G1214+E1215-F1215</f>
        <v>91.100000000000023</v>
      </c>
    </row>
    <row r="1216" spans="2:7">
      <c r="B1216" s="422"/>
      <c r="C1216" s="422"/>
      <c r="G1216" s="2">
        <f>+G1215+E1216-F1216</f>
        <v>91.100000000000023</v>
      </c>
    </row>
    <row r="1217" spans="2:7">
      <c r="B1217" s="422"/>
      <c r="C1217" s="422"/>
      <c r="G1217" s="2">
        <f>+G1216+E1217-F1217</f>
        <v>91.100000000000023</v>
      </c>
    </row>
    <row r="1218" spans="2:7">
      <c r="B1218" s="422"/>
      <c r="C1218" s="422"/>
      <c r="G1218" s="2">
        <f>+G1217+E1218-F1218</f>
        <v>91.100000000000023</v>
      </c>
    </row>
    <row r="1219" spans="2:7">
      <c r="B1219" s="422"/>
      <c r="C1219" s="422"/>
      <c r="G1219" s="2">
        <f>+G1218+E1219-F1219</f>
        <v>91.100000000000023</v>
      </c>
    </row>
    <row r="1220" spans="2:7">
      <c r="B1220" s="422"/>
      <c r="C1220" s="422"/>
      <c r="G1220" s="2">
        <f>+G1219+E1220-F1220</f>
        <v>91.100000000000023</v>
      </c>
    </row>
    <row r="1221" spans="2:7">
      <c r="B1221" s="422"/>
      <c r="C1221" s="422"/>
      <c r="G1221" s="2">
        <f>+G1220+E1221-F1221</f>
        <v>91.100000000000023</v>
      </c>
    </row>
    <row r="1222" spans="2:7">
      <c r="B1222" s="422"/>
      <c r="C1222" s="422"/>
      <c r="G1222" s="2">
        <f>+G1221+E1222-F1222</f>
        <v>91.100000000000023</v>
      </c>
    </row>
    <row r="1223" spans="2:7">
      <c r="B1223" s="422"/>
      <c r="C1223" s="422"/>
      <c r="G1223" s="2">
        <f>+G1222+E1223-F1223</f>
        <v>91.100000000000023</v>
      </c>
    </row>
    <row r="1224" spans="2:7">
      <c r="B1224" s="422"/>
      <c r="C1224" s="422"/>
      <c r="G1224" s="2">
        <f>+G1223+E1224-F1224</f>
        <v>91.100000000000023</v>
      </c>
    </row>
    <row r="1225" spans="2:7">
      <c r="B1225" s="422"/>
      <c r="C1225" s="422"/>
      <c r="G1225" s="2">
        <f>+G1224+E1225-F1225</f>
        <v>91.100000000000023</v>
      </c>
    </row>
    <row r="1226" spans="2:7">
      <c r="B1226" s="422"/>
      <c r="C1226" s="422"/>
      <c r="G1226" s="2">
        <f>+G1225+E1226-F1226</f>
        <v>91.100000000000023</v>
      </c>
    </row>
    <row r="1227" spans="2:7">
      <c r="B1227" s="422"/>
      <c r="C1227" s="422"/>
      <c r="G1227" s="2">
        <f>+G1226+E1227-F1227</f>
        <v>91.100000000000023</v>
      </c>
    </row>
    <row r="1228" spans="2:7">
      <c r="B1228" s="422"/>
      <c r="C1228" s="422"/>
      <c r="G1228" s="2">
        <f>+G1227+E1228-F1228</f>
        <v>91.100000000000023</v>
      </c>
    </row>
    <row r="1229" spans="2:7">
      <c r="B1229" s="422"/>
      <c r="C1229" s="422"/>
      <c r="G1229" s="2">
        <f>+G1228+E1229-F1229</f>
        <v>91.100000000000023</v>
      </c>
    </row>
    <row r="1230" spans="2:7">
      <c r="B1230" s="422"/>
      <c r="C1230" s="422"/>
      <c r="G1230" s="2">
        <f>+G1229+E1230-F1230</f>
        <v>91.100000000000023</v>
      </c>
    </row>
    <row r="1231" spans="2:7">
      <c r="B1231" s="422"/>
      <c r="C1231" s="422"/>
      <c r="G1231" s="2">
        <f>+G1230+E1231-F1231</f>
        <v>91.100000000000023</v>
      </c>
    </row>
    <row r="1232" spans="2:7">
      <c r="B1232" s="422"/>
      <c r="C1232" s="422"/>
      <c r="G1232" s="2">
        <f>+G1231+E1232-F1232</f>
        <v>91.100000000000023</v>
      </c>
    </row>
    <row r="1233" spans="2:7">
      <c r="B1233" s="422"/>
      <c r="C1233" s="422"/>
      <c r="G1233" s="2">
        <f>+G1232+E1233-F1233</f>
        <v>91.100000000000023</v>
      </c>
    </row>
    <row r="1234" spans="2:7">
      <c r="B1234" s="422"/>
      <c r="C1234" s="422"/>
      <c r="G1234" s="2">
        <f>+G1233+E1234-F1234</f>
        <v>91.100000000000023</v>
      </c>
    </row>
    <row r="1235" spans="2:7">
      <c r="B1235" s="422"/>
      <c r="C1235" s="422"/>
      <c r="G1235" s="2">
        <f>+G1234+E1235-F1235</f>
        <v>91.100000000000023</v>
      </c>
    </row>
    <row r="1236" spans="2:7">
      <c r="B1236" s="422"/>
      <c r="C1236" s="422"/>
      <c r="G1236" s="2">
        <f>+G1235+E1236-F1236</f>
        <v>91.100000000000023</v>
      </c>
    </row>
    <row r="1237" spans="2:7">
      <c r="B1237" s="422"/>
      <c r="C1237" s="422"/>
      <c r="G1237" s="2">
        <f>+G1236+E1237-F1237</f>
        <v>91.100000000000023</v>
      </c>
    </row>
    <row r="1238" spans="2:7">
      <c r="B1238" s="422"/>
      <c r="C1238" s="422"/>
      <c r="G1238" s="2">
        <f>+G1237+E1238-F1238</f>
        <v>91.100000000000023</v>
      </c>
    </row>
    <row r="1239" spans="2:7">
      <c r="B1239" s="422"/>
      <c r="C1239" s="422"/>
      <c r="G1239" s="2">
        <f>+G1238+E1239-F1239</f>
        <v>91.100000000000023</v>
      </c>
    </row>
    <row r="1240" spans="2:7">
      <c r="B1240" s="422"/>
      <c r="C1240" s="422"/>
      <c r="G1240" s="2">
        <f>+G1239+E1240-F1240</f>
        <v>91.100000000000023</v>
      </c>
    </row>
    <row r="1241" spans="2:7">
      <c r="B1241" s="422"/>
      <c r="C1241" s="422"/>
      <c r="G1241" s="2">
        <f>+G1240+E1241-F1241</f>
        <v>91.100000000000023</v>
      </c>
    </row>
    <row r="1242" spans="2:7">
      <c r="B1242" s="422"/>
      <c r="C1242" s="422"/>
      <c r="G1242" s="2">
        <f>+G1241+E1242-F1242</f>
        <v>91.100000000000023</v>
      </c>
    </row>
    <row r="1243" spans="2:7">
      <c r="B1243" s="422"/>
      <c r="C1243" s="422"/>
      <c r="G1243" s="2">
        <f>+G1242+E1243-F1243</f>
        <v>91.100000000000023</v>
      </c>
    </row>
    <row r="1244" spans="2:7">
      <c r="B1244" s="422"/>
      <c r="C1244" s="422"/>
      <c r="G1244" s="2">
        <f>+G1243+E1244-F1244</f>
        <v>91.100000000000023</v>
      </c>
    </row>
    <row r="1245" spans="2:7">
      <c r="B1245" s="422"/>
      <c r="C1245" s="422"/>
      <c r="G1245" s="2">
        <f>+G1244+E1245-F1245</f>
        <v>91.100000000000023</v>
      </c>
    </row>
    <row r="1246" spans="2:7">
      <c r="B1246" s="422"/>
      <c r="C1246" s="422"/>
      <c r="G1246" s="2">
        <f>+G1245+E1246-F1246</f>
        <v>91.100000000000023</v>
      </c>
    </row>
    <row r="1247" spans="2:7">
      <c r="B1247" s="422"/>
      <c r="C1247" s="422"/>
      <c r="G1247" s="2">
        <f>+G1246+E1247-F1247</f>
        <v>91.100000000000023</v>
      </c>
    </row>
    <row r="1248" spans="2:7">
      <c r="B1248" s="422"/>
      <c r="C1248" s="422"/>
      <c r="G1248" s="2">
        <f>+G1247+E1248-F1248</f>
        <v>91.100000000000023</v>
      </c>
    </row>
    <row r="1249" spans="2:7">
      <c r="B1249" s="422"/>
      <c r="C1249" s="422"/>
      <c r="G1249" s="2">
        <f>+G1248+E1249-F1249</f>
        <v>91.100000000000023</v>
      </c>
    </row>
    <row r="1250" spans="2:7">
      <c r="B1250" s="422"/>
      <c r="C1250" s="422"/>
      <c r="G1250" s="2">
        <f>+G1249+E1250-F1250</f>
        <v>91.100000000000023</v>
      </c>
    </row>
    <row r="1251" spans="2:7">
      <c r="B1251" s="422"/>
      <c r="C1251" s="422"/>
      <c r="G1251" s="2">
        <f>+G1250+E1251-F1251</f>
        <v>91.100000000000023</v>
      </c>
    </row>
    <row r="1252" spans="2:7">
      <c r="B1252" s="422"/>
      <c r="C1252" s="422"/>
      <c r="G1252" s="2">
        <f>+G1251+E1252-F1252</f>
        <v>91.100000000000023</v>
      </c>
    </row>
    <row r="1253" spans="2:7">
      <c r="B1253" s="422"/>
      <c r="C1253" s="422"/>
      <c r="G1253" s="2">
        <f>+G1252+E1253-F1253</f>
        <v>91.100000000000023</v>
      </c>
    </row>
    <row r="1254" spans="2:7">
      <c r="B1254" s="422"/>
      <c r="C1254" s="422"/>
      <c r="G1254" s="2">
        <f>+G1253+E1254-F1254</f>
        <v>91.100000000000023</v>
      </c>
    </row>
    <row r="1255" spans="2:7">
      <c r="B1255" s="422"/>
      <c r="C1255" s="422"/>
      <c r="G1255" s="2">
        <f>+G1254+E1255-F1255</f>
        <v>91.100000000000023</v>
      </c>
    </row>
    <row r="1256" spans="2:7">
      <c r="B1256" s="422"/>
      <c r="C1256" s="422"/>
      <c r="G1256" s="2">
        <f>+G1255+E1256-F1256</f>
        <v>91.100000000000023</v>
      </c>
    </row>
    <row r="1257" spans="2:7">
      <c r="B1257" s="422"/>
      <c r="C1257" s="422"/>
      <c r="G1257" s="2">
        <f>+G1256+E1257-F1257</f>
        <v>91.100000000000023</v>
      </c>
    </row>
    <row r="1258" spans="2:7">
      <c r="B1258" s="422"/>
      <c r="C1258" s="422"/>
      <c r="G1258" s="2">
        <f>+G1257+E1258-F1258</f>
        <v>91.100000000000023</v>
      </c>
    </row>
    <row r="1259" spans="2:7">
      <c r="B1259" s="422"/>
      <c r="C1259" s="422"/>
      <c r="G1259" s="2">
        <f>+G1258+E1259-F1259</f>
        <v>91.100000000000023</v>
      </c>
    </row>
    <row r="1260" spans="2:7">
      <c r="B1260" s="422"/>
      <c r="C1260" s="422"/>
      <c r="G1260" s="2">
        <f>+G1259+E1260-F1260</f>
        <v>91.100000000000023</v>
      </c>
    </row>
    <row r="1261" spans="2:7">
      <c r="B1261" s="422"/>
      <c r="C1261" s="422"/>
      <c r="G1261" s="2">
        <f>+G1260+E1261-F1261</f>
        <v>91.100000000000023</v>
      </c>
    </row>
    <row r="1262" spans="2:7">
      <c r="B1262" s="422"/>
      <c r="C1262" s="422"/>
      <c r="G1262" s="2">
        <f>+G1261+E1262-F1262</f>
        <v>91.100000000000023</v>
      </c>
    </row>
    <row r="1263" spans="2:7">
      <c r="B1263" s="422"/>
      <c r="C1263" s="422"/>
      <c r="G1263" s="2">
        <f>+G1262+E1263-F1263</f>
        <v>91.100000000000023</v>
      </c>
    </row>
    <row r="1264" spans="2:7">
      <c r="B1264" s="422"/>
      <c r="C1264" s="422"/>
      <c r="G1264" s="2">
        <f>+G1263+E1264-F1264</f>
        <v>91.100000000000023</v>
      </c>
    </row>
    <row r="1265" spans="2:7">
      <c r="B1265" s="422"/>
      <c r="C1265" s="422"/>
      <c r="G1265" s="2">
        <f>+G1264+E1265-F1265</f>
        <v>91.100000000000023</v>
      </c>
    </row>
    <row r="1266" spans="2:7">
      <c r="B1266" s="422"/>
      <c r="C1266" s="422"/>
      <c r="G1266" s="2">
        <f>+G1265+E1266-F1266</f>
        <v>91.100000000000023</v>
      </c>
    </row>
    <row r="1267" spans="2:7">
      <c r="B1267" s="422"/>
      <c r="C1267" s="422"/>
      <c r="G1267" s="2">
        <f>+G1266+E1267-F1267</f>
        <v>91.100000000000023</v>
      </c>
    </row>
    <row r="1268" spans="2:7">
      <c r="B1268" s="422"/>
      <c r="C1268" s="422"/>
      <c r="G1268" s="2">
        <f>+G1267+E1268-F1268</f>
        <v>91.100000000000023</v>
      </c>
    </row>
    <row r="1269" spans="2:7">
      <c r="B1269" s="422"/>
      <c r="C1269" s="422"/>
      <c r="G1269" s="2">
        <f>+G1268+E1269-F1269</f>
        <v>91.100000000000023</v>
      </c>
    </row>
    <row r="1270" spans="2:7">
      <c r="B1270" s="422"/>
      <c r="C1270" s="422"/>
      <c r="G1270" s="2">
        <f>+G1269+E1270-F1270</f>
        <v>91.100000000000023</v>
      </c>
    </row>
    <row r="1271" spans="2:7">
      <c r="B1271" s="422"/>
      <c r="C1271" s="422"/>
      <c r="G1271" s="2">
        <f>+G1270+E1271-F1271</f>
        <v>91.100000000000023</v>
      </c>
    </row>
    <row r="1272" spans="2:7">
      <c r="B1272" s="422"/>
      <c r="C1272" s="422"/>
      <c r="G1272" s="2">
        <f>+G1271+E1272-F1272</f>
        <v>91.100000000000023</v>
      </c>
    </row>
    <row r="1273" spans="2:7">
      <c r="B1273" s="422"/>
      <c r="C1273" s="422"/>
      <c r="G1273" s="2">
        <f>+G1272+E1273-F1273</f>
        <v>91.100000000000023</v>
      </c>
    </row>
    <row r="1274" spans="2:7">
      <c r="B1274" s="422"/>
      <c r="C1274" s="422"/>
      <c r="G1274" s="2">
        <f>+G1273+E1274-F1274</f>
        <v>91.100000000000023</v>
      </c>
    </row>
    <row r="1275" spans="2:7">
      <c r="B1275" s="422"/>
      <c r="C1275" s="422"/>
      <c r="G1275" s="2">
        <f>+G1274+E1275-F1275</f>
        <v>91.100000000000023</v>
      </c>
    </row>
    <row r="1276" spans="2:7">
      <c r="B1276" s="422"/>
      <c r="C1276" s="422"/>
      <c r="G1276" s="2">
        <f>+G1275+E1276-F1276</f>
        <v>91.100000000000023</v>
      </c>
    </row>
    <row r="1277" spans="2:7">
      <c r="B1277" s="422"/>
      <c r="C1277" s="422"/>
      <c r="G1277" s="2">
        <f>+G1276+E1277-F1277</f>
        <v>91.100000000000023</v>
      </c>
    </row>
    <row r="1278" spans="2:7">
      <c r="B1278" s="422"/>
      <c r="C1278" s="422"/>
      <c r="G1278" s="2">
        <f>+G1277+E1278-F1278</f>
        <v>91.100000000000023</v>
      </c>
    </row>
    <row r="1279" spans="2:7">
      <c r="B1279" s="422"/>
      <c r="C1279" s="422"/>
      <c r="G1279" s="2">
        <f>+G1278+E1279-F1279</f>
        <v>91.100000000000023</v>
      </c>
    </row>
    <row r="1280" spans="2:7">
      <c r="B1280" s="422"/>
      <c r="C1280" s="422"/>
      <c r="G1280" s="2">
        <f>+G1279+E1280-F1280</f>
        <v>91.100000000000023</v>
      </c>
    </row>
    <row r="1281" spans="2:7">
      <c r="B1281" s="422"/>
      <c r="C1281" s="422"/>
      <c r="G1281" s="2">
        <f>+G1280+E1281-F1281</f>
        <v>91.100000000000023</v>
      </c>
    </row>
    <row r="1282" spans="2:7">
      <c r="B1282" s="422"/>
      <c r="C1282" s="422"/>
      <c r="G1282" s="2">
        <f>+G1281+E1282-F1282</f>
        <v>91.100000000000023</v>
      </c>
    </row>
    <row r="1283" spans="2:7">
      <c r="B1283" s="422"/>
      <c r="C1283" s="422"/>
      <c r="G1283" s="2">
        <f>+G1282+E1283-F1283</f>
        <v>91.100000000000023</v>
      </c>
    </row>
    <row r="1284" spans="2:7">
      <c r="B1284" s="422"/>
      <c r="C1284" s="422"/>
      <c r="G1284" s="2">
        <f>+G1283+E1284-F1284</f>
        <v>91.100000000000023</v>
      </c>
    </row>
    <row r="1285" spans="2:7">
      <c r="B1285" s="422"/>
      <c r="C1285" s="422"/>
      <c r="G1285" s="2">
        <f>+G1284+E1285-F1285</f>
        <v>91.100000000000023</v>
      </c>
    </row>
    <row r="1286" spans="2:7">
      <c r="B1286" s="422"/>
      <c r="C1286" s="422"/>
      <c r="G1286" s="2">
        <f>+G1285+E1286-F1286</f>
        <v>91.100000000000023</v>
      </c>
    </row>
    <row r="1287" spans="2:7">
      <c r="B1287" s="422"/>
      <c r="C1287" s="422"/>
      <c r="G1287" s="2">
        <f>+G1286+E1287-F1287</f>
        <v>91.100000000000023</v>
      </c>
    </row>
    <row r="1288" spans="2:7">
      <c r="B1288" s="422"/>
      <c r="C1288" s="422"/>
      <c r="G1288" s="2">
        <f>+G1287+E1288-F1288</f>
        <v>91.100000000000023</v>
      </c>
    </row>
    <row r="1289" spans="2:7">
      <c r="B1289" s="422"/>
      <c r="C1289" s="422"/>
      <c r="G1289" s="2">
        <f>+G1288+E1289-F1289</f>
        <v>91.100000000000023</v>
      </c>
    </row>
    <row r="1290" spans="2:7">
      <c r="B1290" s="422"/>
      <c r="C1290" s="422"/>
      <c r="G1290" s="2">
        <f>+G1289+E1290-F1290</f>
        <v>91.100000000000023</v>
      </c>
    </row>
    <row r="1291" spans="2:7">
      <c r="B1291" s="422"/>
      <c r="C1291" s="422"/>
      <c r="G1291" s="2">
        <f>+G1290+E1291-F1291</f>
        <v>91.100000000000023</v>
      </c>
    </row>
    <row r="1292" spans="2:7">
      <c r="B1292" s="422"/>
      <c r="C1292" s="422"/>
      <c r="G1292" s="2">
        <f>+G1291+E1292-F1292</f>
        <v>91.100000000000023</v>
      </c>
    </row>
    <row r="1293" spans="2:7">
      <c r="B1293" s="422"/>
      <c r="C1293" s="422"/>
      <c r="G1293" s="2">
        <f>+G1292+E1293-F1293</f>
        <v>91.100000000000023</v>
      </c>
    </row>
    <row r="1294" spans="2:7">
      <c r="B1294" s="422"/>
      <c r="C1294" s="422"/>
      <c r="G1294" s="2">
        <f>+G1293+E1294-F1294</f>
        <v>91.100000000000023</v>
      </c>
    </row>
    <row r="1295" spans="2:7">
      <c r="B1295" s="422"/>
      <c r="C1295" s="422"/>
      <c r="G1295" s="2">
        <f>+G1294+E1295-F1295</f>
        <v>91.100000000000023</v>
      </c>
    </row>
    <row r="1296" spans="2:7">
      <c r="B1296" s="422"/>
      <c r="C1296" s="422"/>
      <c r="G1296" s="2">
        <f>+G1295+E1296-F1296</f>
        <v>91.100000000000023</v>
      </c>
    </row>
    <row r="1297" spans="2:7">
      <c r="B1297" s="422"/>
      <c r="C1297" s="422"/>
      <c r="G1297" s="2">
        <f>+G1296+E1297-F1297</f>
        <v>91.100000000000023</v>
      </c>
    </row>
    <row r="1298" spans="2:7">
      <c r="B1298" s="422"/>
      <c r="C1298" s="422"/>
      <c r="G1298" s="2">
        <f>+G1297+E1298-F1298</f>
        <v>91.100000000000023</v>
      </c>
    </row>
    <row r="1299" spans="2:7">
      <c r="B1299" s="422"/>
      <c r="C1299" s="422"/>
      <c r="G1299" s="2">
        <f>+G1298+E1299-F1299</f>
        <v>91.100000000000023</v>
      </c>
    </row>
    <row r="1300" spans="2:7">
      <c r="B1300" s="422"/>
      <c r="C1300" s="422"/>
      <c r="G1300" s="2">
        <f>+G1299+E1300-F1300</f>
        <v>91.100000000000023</v>
      </c>
    </row>
    <row r="1301" spans="2:7">
      <c r="B1301" s="422"/>
      <c r="C1301" s="422"/>
      <c r="G1301" s="2">
        <f>+G1300+E1301-F1301</f>
        <v>91.100000000000023</v>
      </c>
    </row>
    <row r="1302" spans="2:7">
      <c r="B1302" s="422"/>
      <c r="C1302" s="422"/>
      <c r="G1302" s="2">
        <f>+G1301+E1302-F1302</f>
        <v>91.100000000000023</v>
      </c>
    </row>
    <row r="1303" spans="2:7">
      <c r="B1303" s="422"/>
      <c r="C1303" s="422"/>
      <c r="G1303" s="2">
        <f>+G1302+E1303-F1303</f>
        <v>91.100000000000023</v>
      </c>
    </row>
    <row r="1304" spans="2:7">
      <c r="B1304" s="422"/>
      <c r="C1304" s="422"/>
      <c r="G1304" s="2">
        <f>+G1303+E1304-F1304</f>
        <v>91.100000000000023</v>
      </c>
    </row>
    <row r="1305" spans="2:7">
      <c r="B1305" s="422"/>
      <c r="C1305" s="422"/>
      <c r="G1305" s="2">
        <f>+G1304+E1305-F1305</f>
        <v>91.100000000000023</v>
      </c>
    </row>
    <row r="1306" spans="2:7">
      <c r="B1306" s="422"/>
      <c r="C1306" s="422"/>
      <c r="G1306" s="2">
        <f>+G1305+E1306-F1306</f>
        <v>91.100000000000023</v>
      </c>
    </row>
    <row r="1307" spans="2:7">
      <c r="B1307" s="422"/>
      <c r="C1307" s="422"/>
      <c r="G1307" s="2">
        <f>+G1306+E1307-F1307</f>
        <v>91.100000000000023</v>
      </c>
    </row>
    <row r="1308" spans="2:7">
      <c r="B1308" s="422"/>
      <c r="C1308" s="422"/>
      <c r="G1308" s="2">
        <f>+G1307+E1308-F1308</f>
        <v>91.100000000000023</v>
      </c>
    </row>
    <row r="1309" spans="2:7">
      <c r="B1309" s="422"/>
      <c r="C1309" s="422"/>
      <c r="G1309" s="2">
        <f>+G1308+E1309-F1309</f>
        <v>91.100000000000023</v>
      </c>
    </row>
    <row r="1310" spans="2:7">
      <c r="B1310" s="422"/>
      <c r="C1310" s="422"/>
      <c r="G1310" s="2">
        <f>+G1309+E1310-F1310</f>
        <v>91.100000000000023</v>
      </c>
    </row>
    <row r="1311" spans="2:7">
      <c r="B1311" s="422"/>
      <c r="C1311" s="422"/>
      <c r="G1311" s="2">
        <f>+G1310+E1311-F1311</f>
        <v>91.100000000000023</v>
      </c>
    </row>
    <row r="1312" spans="2:7">
      <c r="B1312" s="422"/>
      <c r="C1312" s="422"/>
      <c r="G1312" s="2">
        <f>+G1311+E1312-F1312</f>
        <v>91.100000000000023</v>
      </c>
    </row>
    <row r="1313" spans="2:7">
      <c r="B1313" s="422"/>
      <c r="C1313" s="422"/>
      <c r="G1313" s="2">
        <f>+G1312+E1313-F1313</f>
        <v>91.100000000000023</v>
      </c>
    </row>
    <row r="1314" spans="2:7">
      <c r="B1314" s="422"/>
      <c r="C1314" s="422"/>
      <c r="G1314" s="2">
        <f>+G1313+E1314-F1314</f>
        <v>91.100000000000023</v>
      </c>
    </row>
    <row r="1315" spans="2:7">
      <c r="B1315" s="422"/>
      <c r="C1315" s="422"/>
      <c r="G1315" s="2">
        <f>+G1314+E1315-F1315</f>
        <v>91.100000000000023</v>
      </c>
    </row>
    <row r="1316" spans="2:7">
      <c r="B1316" s="422"/>
      <c r="C1316" s="422"/>
      <c r="G1316" s="2">
        <f>+G1315+E1316-F1316</f>
        <v>91.100000000000023</v>
      </c>
    </row>
    <row r="1317" spans="2:7">
      <c r="B1317" s="422"/>
      <c r="C1317" s="422"/>
      <c r="G1317" s="2">
        <f>+G1316+E1317-F1317</f>
        <v>91.100000000000023</v>
      </c>
    </row>
    <row r="1318" spans="2:7">
      <c r="B1318" s="422"/>
      <c r="C1318" s="422"/>
      <c r="G1318" s="2">
        <f>+G1317+E1318-F1318</f>
        <v>91.100000000000023</v>
      </c>
    </row>
    <row r="1319" spans="2:7">
      <c r="B1319" s="422"/>
      <c r="C1319" s="422"/>
      <c r="G1319" s="2">
        <f>+G1318+E1319-F1319</f>
        <v>91.100000000000023</v>
      </c>
    </row>
    <row r="1320" spans="2:7">
      <c r="B1320" s="422"/>
      <c r="C1320" s="422"/>
      <c r="G1320" s="2">
        <f>+G1319+E1320-F1320</f>
        <v>91.100000000000023</v>
      </c>
    </row>
    <row r="1321" spans="2:7">
      <c r="B1321" s="422"/>
      <c r="C1321" s="422"/>
      <c r="G1321" s="2">
        <f>+G1320+E1321-F1321</f>
        <v>91.100000000000023</v>
      </c>
    </row>
    <row r="1322" spans="2:7">
      <c r="B1322" s="422"/>
      <c r="C1322" s="422"/>
      <c r="G1322" s="2">
        <f>+G1321+E1322-F1322</f>
        <v>91.100000000000023</v>
      </c>
    </row>
    <row r="1323" spans="2:7">
      <c r="B1323" s="422"/>
      <c r="C1323" s="422"/>
      <c r="G1323" s="2">
        <f>+G1322+E1323-F1323</f>
        <v>91.100000000000023</v>
      </c>
    </row>
    <row r="1324" spans="2:7">
      <c r="B1324" s="422"/>
      <c r="C1324" s="422"/>
      <c r="G1324" s="2">
        <f>+G1323+E1324-F1324</f>
        <v>91.100000000000023</v>
      </c>
    </row>
  </sheetData>
  <autoFilter ref="A4:N4" xr:uid="{00000000-0009-0000-0000-00002D000000}"/>
  <mergeCells count="5">
    <mergeCell ref="N992:P992"/>
    <mergeCell ref="I1021:K1021"/>
    <mergeCell ref="B2:G2"/>
    <mergeCell ref="I992:K992"/>
    <mergeCell ref="I1013:K1013"/>
  </mergeCells>
  <phoneticPr fontId="17" type="noConversion"/>
  <pageMargins left="2.2834645669291338" right="0.70866141732283472" top="0.74803149606299213" bottom="0.74803149606299213" header="0.31496062992125984" footer="0.31496062992125984"/>
  <pageSetup paperSize="9" fitToWidth="0" fitToHeight="0" orientation="landscape"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2:O1329"/>
  <sheetViews>
    <sheetView topLeftCell="A1009" zoomScaleNormal="100" workbookViewId="0">
      <selection activeCell="H1027" sqref="H1027"/>
    </sheetView>
  </sheetViews>
  <sheetFormatPr defaultColWidth="11.42578125" defaultRowHeight="15"/>
  <cols>
    <col min="1" max="1" width="12.140625" style="3" customWidth="1"/>
    <col min="2" max="2" width="16.85546875" style="7" customWidth="1"/>
    <col min="3" max="3" width="16.7109375" style="150" customWidth="1"/>
    <col min="4" max="4" width="51.5703125" bestFit="1" customWidth="1"/>
    <col min="5" max="5" width="12.85546875" style="2" bestFit="1" customWidth="1"/>
    <col min="6" max="6" width="11.42578125" style="2"/>
    <col min="7" max="7" width="14" style="2" customWidth="1"/>
    <col min="9" max="9" width="18.140625" bestFit="1" customWidth="1"/>
    <col min="10" max="10" width="34.140625" bestFit="1" customWidth="1"/>
    <col min="11" max="11" width="13.28515625" customWidth="1"/>
    <col min="12" max="12" width="11.42578125" style="20"/>
  </cols>
  <sheetData>
    <row r="2" spans="1:7">
      <c r="B2" s="440" t="s">
        <v>697</v>
      </c>
      <c r="C2" s="440"/>
      <c r="D2" s="440"/>
      <c r="E2" s="440"/>
      <c r="F2" s="440"/>
      <c r="G2" s="440"/>
    </row>
    <row r="4" spans="1:7" ht="27.75">
      <c r="A4" s="30" t="s">
        <v>1</v>
      </c>
      <c r="B4" s="11" t="s">
        <v>2</v>
      </c>
      <c r="C4" s="11" t="s">
        <v>3</v>
      </c>
      <c r="D4" s="11" t="s">
        <v>4</v>
      </c>
      <c r="E4" s="12" t="s">
        <v>5</v>
      </c>
      <c r="F4" s="12" t="s">
        <v>6</v>
      </c>
      <c r="G4" s="255" t="s">
        <v>7</v>
      </c>
    </row>
    <row r="5" spans="1:7">
      <c r="A5" s="3">
        <v>42736</v>
      </c>
      <c r="B5" s="422" t="s">
        <v>8</v>
      </c>
      <c r="G5" s="2">
        <v>1097</v>
      </c>
    </row>
    <row r="6" spans="1:7">
      <c r="A6" s="3">
        <v>42769</v>
      </c>
      <c r="B6" s="422">
        <v>12906</v>
      </c>
      <c r="C6" s="150" t="s">
        <v>67</v>
      </c>
      <c r="F6" s="2">
        <v>82</v>
      </c>
      <c r="G6" s="2">
        <f t="shared" ref="G6:G86" si="0">+G5+E6-F6</f>
        <v>1015</v>
      </c>
    </row>
    <row r="7" spans="1:7">
      <c r="A7" s="3">
        <v>42801</v>
      </c>
      <c r="B7" s="422">
        <v>12408</v>
      </c>
      <c r="C7" s="150" t="s">
        <v>67</v>
      </c>
      <c r="F7" s="2">
        <v>124</v>
      </c>
      <c r="G7" s="2">
        <f t="shared" si="0"/>
        <v>891</v>
      </c>
    </row>
    <row r="8" spans="1:7">
      <c r="A8" s="3">
        <v>42846</v>
      </c>
      <c r="B8" s="422">
        <v>12675</v>
      </c>
      <c r="C8" s="150" t="s">
        <v>67</v>
      </c>
      <c r="F8" s="2">
        <v>62</v>
      </c>
      <c r="G8" s="2">
        <f t="shared" si="0"/>
        <v>829</v>
      </c>
    </row>
    <row r="9" spans="1:7">
      <c r="A9" s="3">
        <v>42874</v>
      </c>
      <c r="B9" s="422">
        <v>12776</v>
      </c>
      <c r="C9" s="150" t="s">
        <v>67</v>
      </c>
      <c r="F9" s="2">
        <v>62</v>
      </c>
      <c r="G9" s="2">
        <f t="shared" si="0"/>
        <v>767</v>
      </c>
    </row>
    <row r="10" spans="1:7">
      <c r="A10" s="3">
        <v>42905</v>
      </c>
      <c r="B10" s="422">
        <v>13104</v>
      </c>
      <c r="C10" s="150" t="s">
        <v>67</v>
      </c>
      <c r="F10" s="2">
        <v>124</v>
      </c>
      <c r="G10" s="2">
        <f t="shared" si="0"/>
        <v>643</v>
      </c>
    </row>
    <row r="11" spans="1:7">
      <c r="A11" s="3">
        <v>42950</v>
      </c>
      <c r="B11" s="422">
        <v>13388</v>
      </c>
      <c r="C11" s="150" t="s">
        <v>67</v>
      </c>
      <c r="F11" s="2">
        <v>500</v>
      </c>
      <c r="G11" s="2">
        <f t="shared" si="0"/>
        <v>143</v>
      </c>
    </row>
    <row r="12" spans="1:7">
      <c r="A12" s="3">
        <v>42963</v>
      </c>
      <c r="B12" s="422">
        <v>13440</v>
      </c>
      <c r="C12" s="150" t="s">
        <v>177</v>
      </c>
      <c r="F12" s="2">
        <v>143</v>
      </c>
      <c r="G12" s="2">
        <f t="shared" si="0"/>
        <v>0</v>
      </c>
    </row>
    <row r="13" spans="1:7">
      <c r="A13" s="3">
        <v>42766</v>
      </c>
      <c r="B13" s="422" t="s">
        <v>10</v>
      </c>
      <c r="C13" s="150" t="s">
        <v>11</v>
      </c>
      <c r="D13" t="s">
        <v>12</v>
      </c>
      <c r="E13" s="2">
        <v>90.1</v>
      </c>
      <c r="G13" s="2">
        <f t="shared" si="0"/>
        <v>90.1</v>
      </c>
    </row>
    <row r="14" spans="1:7">
      <c r="B14" s="422"/>
      <c r="D14" t="s">
        <v>13</v>
      </c>
      <c r="E14" s="2">
        <v>2.8</v>
      </c>
      <c r="G14" s="2">
        <f t="shared" si="0"/>
        <v>92.899999999999991</v>
      </c>
    </row>
    <row r="15" spans="1:7">
      <c r="B15" s="422"/>
      <c r="D15" t="s">
        <v>14</v>
      </c>
      <c r="E15" s="2">
        <v>60</v>
      </c>
      <c r="G15" s="2">
        <f t="shared" si="0"/>
        <v>152.89999999999998</v>
      </c>
    </row>
    <row r="16" spans="1:7">
      <c r="B16" s="422"/>
      <c r="D16" t="s">
        <v>15</v>
      </c>
      <c r="E16" s="2">
        <v>2</v>
      </c>
      <c r="G16" s="2">
        <f t="shared" si="0"/>
        <v>154.89999999999998</v>
      </c>
    </row>
    <row r="17" spans="1:7">
      <c r="A17" s="3">
        <v>42801</v>
      </c>
      <c r="B17" s="422">
        <v>12407</v>
      </c>
      <c r="C17" s="150" t="s">
        <v>11</v>
      </c>
      <c r="D17" t="s">
        <v>12</v>
      </c>
      <c r="F17" s="2">
        <v>90.1</v>
      </c>
      <c r="G17" s="2">
        <f t="shared" si="0"/>
        <v>64.799999999999983</v>
      </c>
    </row>
    <row r="18" spans="1:7">
      <c r="A18" s="3">
        <v>42801</v>
      </c>
      <c r="B18" s="422">
        <v>12107</v>
      </c>
      <c r="C18" s="150" t="s">
        <v>11</v>
      </c>
      <c r="D18" t="s">
        <v>13</v>
      </c>
      <c r="F18" s="2">
        <v>2.8</v>
      </c>
      <c r="G18" s="2">
        <f t="shared" si="0"/>
        <v>61.999999999999986</v>
      </c>
    </row>
    <row r="19" spans="1:7">
      <c r="A19" s="3">
        <v>42963</v>
      </c>
      <c r="B19" s="422">
        <v>13440</v>
      </c>
      <c r="C19" s="150" t="s">
        <v>11</v>
      </c>
      <c r="D19" t="s">
        <v>14</v>
      </c>
      <c r="F19" s="2">
        <v>60</v>
      </c>
      <c r="G19" s="2">
        <f t="shared" si="0"/>
        <v>1.9999999999999858</v>
      </c>
    </row>
    <row r="20" spans="1:7">
      <c r="A20" s="3">
        <v>43026</v>
      </c>
      <c r="B20" s="422">
        <v>13830</v>
      </c>
      <c r="C20" s="150" t="s">
        <v>11</v>
      </c>
      <c r="D20" t="s">
        <v>15</v>
      </c>
      <c r="F20" s="2">
        <v>2</v>
      </c>
      <c r="G20" s="2">
        <f t="shared" si="0"/>
        <v>-1.4210854715202004E-14</v>
      </c>
    </row>
    <row r="21" spans="1:7">
      <c r="A21" s="3">
        <v>42794</v>
      </c>
      <c r="B21" s="422" t="s">
        <v>10</v>
      </c>
      <c r="C21" s="150" t="s">
        <v>17</v>
      </c>
      <c r="D21" t="s">
        <v>12</v>
      </c>
      <c r="E21" s="2">
        <v>92.6</v>
      </c>
      <c r="G21" s="2">
        <f t="shared" si="0"/>
        <v>92.59999999999998</v>
      </c>
    </row>
    <row r="22" spans="1:7">
      <c r="B22" s="422"/>
      <c r="D22" t="s">
        <v>13</v>
      </c>
      <c r="E22" s="2">
        <v>2</v>
      </c>
      <c r="G22" s="2">
        <f t="shared" si="0"/>
        <v>94.59999999999998</v>
      </c>
    </row>
    <row r="23" spans="1:7">
      <c r="B23" s="422"/>
      <c r="D23" t="s">
        <v>14</v>
      </c>
      <c r="E23" s="2">
        <v>56</v>
      </c>
      <c r="G23" s="2">
        <f t="shared" si="0"/>
        <v>150.59999999999997</v>
      </c>
    </row>
    <row r="24" spans="1:7">
      <c r="B24" s="422"/>
      <c r="D24" t="s">
        <v>15</v>
      </c>
      <c r="E24" s="2">
        <v>2</v>
      </c>
      <c r="G24" s="2">
        <f t="shared" si="0"/>
        <v>152.59999999999997</v>
      </c>
    </row>
    <row r="25" spans="1:7">
      <c r="A25" s="3">
        <v>42818</v>
      </c>
      <c r="B25" s="422">
        <v>12457</v>
      </c>
      <c r="C25" s="150" t="s">
        <v>17</v>
      </c>
      <c r="D25" t="s">
        <v>12</v>
      </c>
      <c r="F25" s="2">
        <v>92.6</v>
      </c>
      <c r="G25" s="2">
        <f t="shared" si="0"/>
        <v>59.999999999999972</v>
      </c>
    </row>
    <row r="26" spans="1:7">
      <c r="A26" s="3">
        <v>42818</v>
      </c>
      <c r="B26" s="422">
        <v>12457</v>
      </c>
      <c r="C26" s="150" t="s">
        <v>17</v>
      </c>
      <c r="D26" t="s">
        <v>13</v>
      </c>
      <c r="F26" s="2">
        <v>2</v>
      </c>
      <c r="G26" s="2">
        <f t="shared" si="0"/>
        <v>57.999999999999972</v>
      </c>
    </row>
    <row r="27" spans="1:7">
      <c r="A27" s="3">
        <v>42963</v>
      </c>
      <c r="B27" s="422">
        <v>13440</v>
      </c>
      <c r="C27" s="150" t="s">
        <v>17</v>
      </c>
      <c r="D27" t="s">
        <v>14</v>
      </c>
      <c r="F27" s="2">
        <v>56</v>
      </c>
      <c r="G27" s="2">
        <f t="shared" si="0"/>
        <v>1.9999999999999716</v>
      </c>
    </row>
    <row r="28" spans="1:7">
      <c r="A28" s="3">
        <v>43026</v>
      </c>
      <c r="B28" s="422">
        <v>13830</v>
      </c>
      <c r="C28" s="150" t="s">
        <v>17</v>
      </c>
      <c r="D28" t="s">
        <v>15</v>
      </c>
      <c r="F28" s="2">
        <v>2</v>
      </c>
      <c r="G28" s="2">
        <f t="shared" si="0"/>
        <v>-2.8421709430404007E-14</v>
      </c>
    </row>
    <row r="29" spans="1:7">
      <c r="A29" s="3">
        <v>42825</v>
      </c>
      <c r="B29" s="422" t="s">
        <v>10</v>
      </c>
      <c r="C29" s="150" t="s">
        <v>18</v>
      </c>
      <c r="D29" t="s">
        <v>12</v>
      </c>
      <c r="E29" s="2">
        <v>88.7</v>
      </c>
      <c r="G29" s="2">
        <f t="shared" si="0"/>
        <v>88.699999999999974</v>
      </c>
    </row>
    <row r="30" spans="1:7">
      <c r="B30" s="422"/>
      <c r="D30" t="s">
        <v>13</v>
      </c>
      <c r="E30" s="2">
        <v>2</v>
      </c>
      <c r="G30" s="2">
        <f t="shared" si="0"/>
        <v>90.699999999999974</v>
      </c>
    </row>
    <row r="31" spans="1:7">
      <c r="B31" s="422"/>
      <c r="D31" t="s">
        <v>14</v>
      </c>
      <c r="E31" s="2">
        <v>60</v>
      </c>
      <c r="G31" s="2">
        <f t="shared" si="0"/>
        <v>150.69999999999999</v>
      </c>
    </row>
    <row r="32" spans="1:7">
      <c r="B32" s="422"/>
      <c r="D32" t="s">
        <v>15</v>
      </c>
      <c r="E32" s="2">
        <v>2</v>
      </c>
      <c r="G32" s="2">
        <f t="shared" si="0"/>
        <v>152.69999999999999</v>
      </c>
    </row>
    <row r="33" spans="1:7">
      <c r="A33" s="3">
        <v>42846</v>
      </c>
      <c r="B33" s="422">
        <v>12673</v>
      </c>
      <c r="C33" s="150" t="s">
        <v>18</v>
      </c>
      <c r="D33" t="s">
        <v>12</v>
      </c>
      <c r="F33" s="2">
        <v>88.7</v>
      </c>
      <c r="G33" s="2">
        <f t="shared" si="0"/>
        <v>63.999999999999986</v>
      </c>
    </row>
    <row r="34" spans="1:7">
      <c r="A34" s="3">
        <v>42846</v>
      </c>
      <c r="B34" s="422">
        <v>12673</v>
      </c>
      <c r="C34" s="150" t="s">
        <v>18</v>
      </c>
      <c r="D34" t="s">
        <v>13</v>
      </c>
      <c r="F34" s="2">
        <v>2</v>
      </c>
      <c r="G34" s="2">
        <f t="shared" si="0"/>
        <v>61.999999999999986</v>
      </c>
    </row>
    <row r="35" spans="1:7">
      <c r="A35" s="3">
        <v>42963</v>
      </c>
      <c r="B35" s="422">
        <v>13440</v>
      </c>
      <c r="C35" s="150" t="s">
        <v>18</v>
      </c>
      <c r="D35" t="s">
        <v>14</v>
      </c>
      <c r="F35" s="2">
        <v>5.3</v>
      </c>
      <c r="G35" s="2">
        <f t="shared" si="0"/>
        <v>56.699999999999989</v>
      </c>
    </row>
    <row r="36" spans="1:7">
      <c r="A36" s="3">
        <v>42993</v>
      </c>
      <c r="B36" s="422">
        <v>13580</v>
      </c>
      <c r="C36" s="150" t="s">
        <v>18</v>
      </c>
      <c r="D36" t="s">
        <v>14</v>
      </c>
      <c r="F36" s="2">
        <v>54.7</v>
      </c>
      <c r="G36" s="2">
        <f t="shared" si="0"/>
        <v>1.9999999999999858</v>
      </c>
    </row>
    <row r="37" spans="1:7">
      <c r="A37" s="3">
        <v>43026</v>
      </c>
      <c r="B37" s="422">
        <v>13830</v>
      </c>
      <c r="C37" s="150" t="s">
        <v>18</v>
      </c>
      <c r="D37" t="s">
        <v>15</v>
      </c>
      <c r="F37" s="2">
        <v>2</v>
      </c>
      <c r="G37" s="2">
        <f t="shared" si="0"/>
        <v>-1.4210854715202004E-14</v>
      </c>
    </row>
    <row r="38" spans="1:7">
      <c r="A38" s="3">
        <v>42855</v>
      </c>
      <c r="B38" s="422" t="s">
        <v>10</v>
      </c>
      <c r="C38" s="150" t="s">
        <v>19</v>
      </c>
      <c r="D38" t="s">
        <v>12</v>
      </c>
      <c r="E38" s="2">
        <v>90.4</v>
      </c>
      <c r="G38" s="2">
        <f t="shared" si="0"/>
        <v>90.399999999999991</v>
      </c>
    </row>
    <row r="39" spans="1:7">
      <c r="B39" s="422"/>
      <c r="D39" t="s">
        <v>13</v>
      </c>
      <c r="E39" s="2">
        <v>2</v>
      </c>
      <c r="G39" s="2">
        <f t="shared" si="0"/>
        <v>92.399999999999991</v>
      </c>
    </row>
    <row r="40" spans="1:7">
      <c r="B40" s="422"/>
      <c r="D40" t="s">
        <v>14</v>
      </c>
      <c r="E40" s="2">
        <v>60</v>
      </c>
      <c r="G40" s="2">
        <f t="shared" si="0"/>
        <v>152.39999999999998</v>
      </c>
    </row>
    <row r="41" spans="1:7">
      <c r="B41" s="422"/>
      <c r="D41" t="s">
        <v>15</v>
      </c>
      <c r="E41" s="2">
        <v>2</v>
      </c>
      <c r="G41" s="2">
        <f t="shared" si="0"/>
        <v>154.39999999999998</v>
      </c>
    </row>
    <row r="42" spans="1:7">
      <c r="A42" s="3">
        <v>42874</v>
      </c>
      <c r="B42" s="422">
        <v>12775</v>
      </c>
      <c r="C42" s="150" t="s">
        <v>19</v>
      </c>
      <c r="D42" t="s">
        <v>12</v>
      </c>
      <c r="F42" s="2">
        <v>90.4</v>
      </c>
      <c r="G42" s="2">
        <f t="shared" si="0"/>
        <v>63.999999999999972</v>
      </c>
    </row>
    <row r="43" spans="1:7">
      <c r="A43" s="3">
        <v>42874</v>
      </c>
      <c r="B43" s="422">
        <v>12775</v>
      </c>
      <c r="C43" s="150" t="s">
        <v>19</v>
      </c>
      <c r="D43" t="s">
        <v>13</v>
      </c>
      <c r="F43" s="2">
        <v>2</v>
      </c>
      <c r="G43" s="2">
        <f t="shared" si="0"/>
        <v>61.999999999999972</v>
      </c>
    </row>
    <row r="44" spans="1:7">
      <c r="A44" s="3">
        <v>42993</v>
      </c>
      <c r="B44" s="422">
        <v>13580</v>
      </c>
      <c r="C44" s="150" t="s">
        <v>19</v>
      </c>
      <c r="D44" t="s">
        <v>14</v>
      </c>
      <c r="F44" s="2">
        <v>60</v>
      </c>
      <c r="G44" s="2">
        <f t="shared" si="0"/>
        <v>1.9999999999999716</v>
      </c>
    </row>
    <row r="45" spans="1:7">
      <c r="A45" s="3">
        <v>43026</v>
      </c>
      <c r="B45" s="422">
        <v>13830</v>
      </c>
      <c r="C45" s="150" t="s">
        <v>19</v>
      </c>
      <c r="D45" t="s">
        <v>15</v>
      </c>
      <c r="F45" s="2">
        <v>2</v>
      </c>
      <c r="G45" s="2">
        <f t="shared" si="0"/>
        <v>-2.8421709430404007E-14</v>
      </c>
    </row>
    <row r="46" spans="1:7">
      <c r="A46" s="3">
        <v>42886</v>
      </c>
      <c r="B46" s="422" t="s">
        <v>10</v>
      </c>
      <c r="C46" s="150" t="s">
        <v>20</v>
      </c>
      <c r="D46" t="s">
        <v>12</v>
      </c>
      <c r="E46" s="2">
        <v>84.3</v>
      </c>
      <c r="G46" s="2">
        <f t="shared" si="0"/>
        <v>84.299999999999969</v>
      </c>
    </row>
    <row r="47" spans="1:7">
      <c r="B47" s="422"/>
      <c r="D47" t="s">
        <v>13</v>
      </c>
      <c r="E47" s="2">
        <v>2</v>
      </c>
      <c r="G47" s="2">
        <f t="shared" si="0"/>
        <v>86.299999999999969</v>
      </c>
    </row>
    <row r="48" spans="1:7">
      <c r="B48" s="422"/>
      <c r="D48" t="s">
        <v>14</v>
      </c>
      <c r="E48" s="2">
        <v>60</v>
      </c>
      <c r="G48" s="2">
        <f t="shared" si="0"/>
        <v>146.29999999999995</v>
      </c>
    </row>
    <row r="49" spans="1:7">
      <c r="B49" s="422"/>
      <c r="D49" t="s">
        <v>15</v>
      </c>
      <c r="E49" s="2">
        <v>2</v>
      </c>
      <c r="G49" s="2">
        <f t="shared" si="0"/>
        <v>148.29999999999995</v>
      </c>
    </row>
    <row r="50" spans="1:7">
      <c r="B50" s="422"/>
      <c r="D50" t="s">
        <v>698</v>
      </c>
      <c r="E50" s="2">
        <v>10</v>
      </c>
      <c r="G50" s="2">
        <f t="shared" si="0"/>
        <v>158.29999999999995</v>
      </c>
    </row>
    <row r="51" spans="1:7">
      <c r="B51" s="422"/>
      <c r="D51" t="s">
        <v>699</v>
      </c>
      <c r="E51" s="2">
        <v>10</v>
      </c>
      <c r="G51" s="2">
        <f t="shared" si="0"/>
        <v>168.29999999999995</v>
      </c>
    </row>
    <row r="52" spans="1:7">
      <c r="A52" s="3">
        <v>42905</v>
      </c>
      <c r="B52" s="422">
        <v>13105</v>
      </c>
      <c r="C52" s="150" t="s">
        <v>20</v>
      </c>
      <c r="D52" t="s">
        <v>12</v>
      </c>
      <c r="F52" s="2">
        <v>84.3</v>
      </c>
      <c r="G52" s="2">
        <f t="shared" si="0"/>
        <v>83.999999999999957</v>
      </c>
    </row>
    <row r="53" spans="1:7">
      <c r="A53" s="3">
        <v>42905</v>
      </c>
      <c r="B53" s="422">
        <v>13105</v>
      </c>
      <c r="C53" s="150" t="s">
        <v>20</v>
      </c>
      <c r="D53" t="s">
        <v>13</v>
      </c>
      <c r="F53" s="2">
        <v>2</v>
      </c>
      <c r="G53" s="2">
        <f t="shared" si="0"/>
        <v>81.999999999999957</v>
      </c>
    </row>
    <row r="54" spans="1:7" ht="15.75" customHeight="1">
      <c r="A54" s="3">
        <v>42993</v>
      </c>
      <c r="B54" s="422">
        <v>13580</v>
      </c>
      <c r="C54" s="150" t="s">
        <v>20</v>
      </c>
      <c r="D54" t="s">
        <v>14</v>
      </c>
      <c r="F54" s="2">
        <v>60</v>
      </c>
      <c r="G54" s="2">
        <f t="shared" si="0"/>
        <v>21.999999999999957</v>
      </c>
    </row>
    <row r="55" spans="1:7" ht="15.75" customHeight="1">
      <c r="A55" s="3">
        <v>43026</v>
      </c>
      <c r="B55" s="422">
        <v>13830</v>
      </c>
      <c r="C55" s="150" t="s">
        <v>20</v>
      </c>
      <c r="D55" t="s">
        <v>698</v>
      </c>
      <c r="F55" s="2">
        <v>10</v>
      </c>
      <c r="G55" s="2">
        <f t="shared" si="0"/>
        <v>11.999999999999957</v>
      </c>
    </row>
    <row r="56" spans="1:7" ht="15.75" customHeight="1">
      <c r="A56" s="3">
        <v>43026</v>
      </c>
      <c r="B56" s="422">
        <v>13830</v>
      </c>
      <c r="C56" s="150" t="s">
        <v>20</v>
      </c>
      <c r="D56" t="s">
        <v>699</v>
      </c>
      <c r="F56" s="2">
        <v>10</v>
      </c>
      <c r="G56" s="2">
        <f t="shared" si="0"/>
        <v>1.9999999999999574</v>
      </c>
    </row>
    <row r="57" spans="1:7" ht="15.75" customHeight="1">
      <c r="A57" s="3">
        <v>43026</v>
      </c>
      <c r="B57" s="422">
        <v>13830</v>
      </c>
      <c r="C57" s="150" t="s">
        <v>20</v>
      </c>
      <c r="D57" t="s">
        <v>15</v>
      </c>
      <c r="F57" s="2">
        <v>2</v>
      </c>
      <c r="G57" s="2">
        <f t="shared" si="0"/>
        <v>-4.2632564145606011E-14</v>
      </c>
    </row>
    <row r="58" spans="1:7">
      <c r="A58" s="3">
        <v>42916</v>
      </c>
      <c r="B58" s="422" t="s">
        <v>10</v>
      </c>
      <c r="C58" s="150" t="s">
        <v>21</v>
      </c>
      <c r="D58" t="s">
        <v>12</v>
      </c>
      <c r="E58" s="2">
        <v>82.4</v>
      </c>
      <c r="G58" s="2">
        <f t="shared" si="0"/>
        <v>82.399999999999963</v>
      </c>
    </row>
    <row r="59" spans="1:7">
      <c r="B59" s="422"/>
      <c r="D59" t="s">
        <v>13</v>
      </c>
      <c r="E59" s="2">
        <v>2</v>
      </c>
      <c r="G59" s="2">
        <f t="shared" si="0"/>
        <v>84.399999999999963</v>
      </c>
    </row>
    <row r="60" spans="1:7">
      <c r="B60" s="422"/>
      <c r="D60" t="s">
        <v>14</v>
      </c>
      <c r="E60" s="2">
        <v>60</v>
      </c>
      <c r="G60" s="2">
        <f t="shared" si="0"/>
        <v>144.39999999999998</v>
      </c>
    </row>
    <row r="61" spans="1:7">
      <c r="B61" s="422"/>
      <c r="D61" t="s">
        <v>15</v>
      </c>
      <c r="E61" s="2">
        <v>2</v>
      </c>
      <c r="G61" s="2">
        <f t="shared" si="0"/>
        <v>146.39999999999998</v>
      </c>
    </row>
    <row r="62" spans="1:7">
      <c r="A62" s="3">
        <v>42936</v>
      </c>
      <c r="B62" s="422">
        <v>13228</v>
      </c>
      <c r="C62" s="150" t="s">
        <v>21</v>
      </c>
      <c r="D62" t="s">
        <v>12</v>
      </c>
      <c r="F62" s="2">
        <v>82.4</v>
      </c>
      <c r="G62" s="2">
        <f t="shared" si="0"/>
        <v>63.999999999999972</v>
      </c>
    </row>
    <row r="63" spans="1:7">
      <c r="A63" s="3">
        <v>42936</v>
      </c>
      <c r="B63" s="422">
        <v>13228</v>
      </c>
      <c r="C63" s="150" t="s">
        <v>21</v>
      </c>
      <c r="D63" t="s">
        <v>13</v>
      </c>
      <c r="F63" s="2">
        <v>2</v>
      </c>
      <c r="G63" s="2">
        <f t="shared" si="0"/>
        <v>61.999999999999972</v>
      </c>
    </row>
    <row r="64" spans="1:7">
      <c r="A64" s="3">
        <v>42993</v>
      </c>
      <c r="B64" s="422">
        <v>13580</v>
      </c>
      <c r="C64" s="150" t="s">
        <v>21</v>
      </c>
      <c r="D64" t="s">
        <v>14</v>
      </c>
      <c r="F64" s="2">
        <v>60</v>
      </c>
      <c r="G64" s="2">
        <f t="shared" si="0"/>
        <v>1.9999999999999716</v>
      </c>
    </row>
    <row r="65" spans="1:8">
      <c r="A65" s="3">
        <v>43026</v>
      </c>
      <c r="B65" s="422">
        <v>13830</v>
      </c>
      <c r="C65" s="150" t="s">
        <v>21</v>
      </c>
      <c r="D65" t="s">
        <v>15</v>
      </c>
      <c r="F65" s="2">
        <v>2</v>
      </c>
      <c r="G65" s="2">
        <f t="shared" si="0"/>
        <v>-2.8421709430404007E-14</v>
      </c>
    </row>
    <row r="66" spans="1:8">
      <c r="A66" s="3">
        <v>42947</v>
      </c>
      <c r="B66" s="422" t="s">
        <v>10</v>
      </c>
      <c r="C66" s="150" t="s">
        <v>22</v>
      </c>
      <c r="D66" t="s">
        <v>12</v>
      </c>
      <c r="E66" s="2">
        <v>74.2</v>
      </c>
      <c r="G66" s="2">
        <f t="shared" si="0"/>
        <v>74.199999999999974</v>
      </c>
    </row>
    <row r="67" spans="1:8">
      <c r="B67" s="422"/>
      <c r="D67" t="s">
        <v>13</v>
      </c>
      <c r="E67" s="2">
        <v>2</v>
      </c>
      <c r="G67" s="2">
        <f t="shared" si="0"/>
        <v>76.199999999999974</v>
      </c>
    </row>
    <row r="68" spans="1:8">
      <c r="B68" s="422"/>
      <c r="D68" t="s">
        <v>14</v>
      </c>
      <c r="E68" s="2">
        <v>60</v>
      </c>
      <c r="G68" s="2">
        <f t="shared" si="0"/>
        <v>136.19999999999999</v>
      </c>
    </row>
    <row r="69" spans="1:8">
      <c r="B69" s="422"/>
      <c r="D69" t="s">
        <v>15</v>
      </c>
      <c r="E69" s="2">
        <v>2</v>
      </c>
      <c r="G69" s="2">
        <f t="shared" si="0"/>
        <v>138.19999999999999</v>
      </c>
    </row>
    <row r="70" spans="1:8">
      <c r="A70" s="3">
        <v>42972</v>
      </c>
      <c r="B70" s="422">
        <v>13490</v>
      </c>
      <c r="C70" s="150" t="s">
        <v>22</v>
      </c>
      <c r="D70" t="s">
        <v>12</v>
      </c>
      <c r="F70" s="2">
        <v>74.2</v>
      </c>
      <c r="G70" s="2">
        <f t="shared" si="0"/>
        <v>63.999999999999986</v>
      </c>
    </row>
    <row r="71" spans="1:8" ht="15.75" customHeight="1">
      <c r="A71" s="3">
        <v>42972</v>
      </c>
      <c r="B71" s="422">
        <v>13490</v>
      </c>
      <c r="C71" s="150" t="s">
        <v>22</v>
      </c>
      <c r="D71" t="s">
        <v>13</v>
      </c>
      <c r="F71" s="2">
        <v>2</v>
      </c>
      <c r="G71" s="2">
        <f t="shared" si="0"/>
        <v>61.999999999999986</v>
      </c>
    </row>
    <row r="72" spans="1:8" ht="15.75" customHeight="1">
      <c r="A72" s="3">
        <v>42993</v>
      </c>
      <c r="B72" s="422">
        <v>13580</v>
      </c>
      <c r="C72" s="150" t="s">
        <v>22</v>
      </c>
      <c r="D72" t="s">
        <v>14</v>
      </c>
      <c r="F72" s="2">
        <v>29.6</v>
      </c>
      <c r="G72" s="2">
        <f t="shared" si="0"/>
        <v>32.399999999999984</v>
      </c>
      <c r="H72" s="5"/>
    </row>
    <row r="73" spans="1:8" ht="15.75" customHeight="1">
      <c r="A73" s="3">
        <v>43026</v>
      </c>
      <c r="B73" s="422">
        <v>13830</v>
      </c>
      <c r="C73" s="150" t="s">
        <v>22</v>
      </c>
      <c r="D73" t="s">
        <v>15</v>
      </c>
      <c r="F73" s="2">
        <v>2</v>
      </c>
      <c r="G73" s="2">
        <f t="shared" si="0"/>
        <v>30.399999999999984</v>
      </c>
      <c r="H73" s="5"/>
    </row>
    <row r="74" spans="1:8" ht="15.75" customHeight="1">
      <c r="A74" s="3">
        <v>43026</v>
      </c>
      <c r="B74" s="422">
        <v>13830</v>
      </c>
      <c r="C74" s="150" t="s">
        <v>22</v>
      </c>
      <c r="D74" t="s">
        <v>14</v>
      </c>
      <c r="F74" s="2">
        <v>30.4</v>
      </c>
      <c r="G74" s="2">
        <f t="shared" si="0"/>
        <v>0</v>
      </c>
      <c r="H74" s="5"/>
    </row>
    <row r="75" spans="1:8">
      <c r="A75" s="3">
        <v>42978</v>
      </c>
      <c r="B75" s="422" t="s">
        <v>10</v>
      </c>
      <c r="C75" s="150" t="s">
        <v>23</v>
      </c>
      <c r="D75" t="s">
        <v>12</v>
      </c>
      <c r="E75" s="2">
        <v>74.2</v>
      </c>
      <c r="G75" s="2">
        <f t="shared" si="0"/>
        <v>74.2</v>
      </c>
    </row>
    <row r="76" spans="1:8">
      <c r="B76" s="422"/>
      <c r="D76" t="s">
        <v>13</v>
      </c>
      <c r="E76" s="2">
        <v>2</v>
      </c>
      <c r="G76" s="2">
        <f t="shared" si="0"/>
        <v>76.2</v>
      </c>
    </row>
    <row r="77" spans="1:8">
      <c r="B77" s="422"/>
      <c r="D77" t="s">
        <v>14</v>
      </c>
      <c r="E77" s="2">
        <v>60</v>
      </c>
      <c r="G77" s="2">
        <f t="shared" si="0"/>
        <v>136.19999999999999</v>
      </c>
    </row>
    <row r="78" spans="1:8">
      <c r="B78" s="422"/>
      <c r="D78" t="s">
        <v>15</v>
      </c>
      <c r="E78" s="2">
        <v>2</v>
      </c>
      <c r="G78" s="2">
        <f t="shared" si="0"/>
        <v>138.19999999999999</v>
      </c>
    </row>
    <row r="79" spans="1:8">
      <c r="B79" s="422"/>
      <c r="D79" t="s">
        <v>70</v>
      </c>
      <c r="E79" s="2">
        <v>85</v>
      </c>
      <c r="G79" s="2">
        <f t="shared" si="0"/>
        <v>223.2</v>
      </c>
    </row>
    <row r="80" spans="1:8">
      <c r="A80" s="3">
        <v>43003</v>
      </c>
      <c r="B80" s="422">
        <v>13668</v>
      </c>
      <c r="C80" s="150" t="s">
        <v>23</v>
      </c>
      <c r="D80" t="s">
        <v>14</v>
      </c>
      <c r="F80" s="2">
        <v>60</v>
      </c>
      <c r="G80" s="2">
        <f t="shared" si="0"/>
        <v>163.19999999999999</v>
      </c>
    </row>
    <row r="81" spans="1:7">
      <c r="A81" s="3">
        <v>43003</v>
      </c>
      <c r="B81" s="422">
        <v>13668</v>
      </c>
      <c r="C81" s="150" t="s">
        <v>23</v>
      </c>
      <c r="D81" t="s">
        <v>15</v>
      </c>
      <c r="F81" s="2">
        <v>2</v>
      </c>
      <c r="G81" s="2">
        <f t="shared" si="0"/>
        <v>161.19999999999999</v>
      </c>
    </row>
    <row r="82" spans="1:7">
      <c r="A82" s="3">
        <v>43003</v>
      </c>
      <c r="B82" s="422">
        <v>13668</v>
      </c>
      <c r="C82" s="150" t="s">
        <v>23</v>
      </c>
      <c r="D82" t="s">
        <v>12</v>
      </c>
      <c r="F82" s="2">
        <v>74.2</v>
      </c>
      <c r="G82" s="2">
        <f t="shared" si="0"/>
        <v>86.999999999999986</v>
      </c>
    </row>
    <row r="83" spans="1:7">
      <c r="A83" s="3">
        <v>43003</v>
      </c>
      <c r="B83" s="422">
        <v>13668</v>
      </c>
      <c r="C83" s="150" t="s">
        <v>23</v>
      </c>
      <c r="D83" t="s">
        <v>13</v>
      </c>
      <c r="F83" s="2">
        <v>2</v>
      </c>
      <c r="G83" s="2">
        <f t="shared" si="0"/>
        <v>84.999999999999986</v>
      </c>
    </row>
    <row r="84" spans="1:7">
      <c r="A84" s="3">
        <v>43067</v>
      </c>
      <c r="B84" s="422" t="s">
        <v>700</v>
      </c>
      <c r="C84" s="150" t="s">
        <v>23</v>
      </c>
      <c r="D84" t="s">
        <v>70</v>
      </c>
      <c r="F84" s="2">
        <v>85</v>
      </c>
      <c r="G84" s="2">
        <f t="shared" si="0"/>
        <v>0</v>
      </c>
    </row>
    <row r="85" spans="1:7">
      <c r="A85" s="3">
        <v>43008</v>
      </c>
      <c r="B85" s="422" t="s">
        <v>10</v>
      </c>
      <c r="C85" s="150" t="s">
        <v>24</v>
      </c>
      <c r="D85" t="s">
        <v>12</v>
      </c>
      <c r="E85" s="2">
        <v>84.3</v>
      </c>
      <c r="G85" s="2">
        <f t="shared" si="0"/>
        <v>84.3</v>
      </c>
    </row>
    <row r="86" spans="1:7">
      <c r="B86" s="422"/>
      <c r="D86" t="s">
        <v>13</v>
      </c>
      <c r="E86" s="2">
        <v>2</v>
      </c>
      <c r="G86" s="2">
        <f t="shared" si="0"/>
        <v>86.3</v>
      </c>
    </row>
    <row r="87" spans="1:7">
      <c r="B87" s="422"/>
      <c r="D87" t="s">
        <v>14</v>
      </c>
      <c r="E87" s="2">
        <v>60</v>
      </c>
      <c r="G87" s="2">
        <f t="shared" ref="G87:G150" si="1">+G86+E87-F87</f>
        <v>146.30000000000001</v>
      </c>
    </row>
    <row r="88" spans="1:7">
      <c r="B88" s="422"/>
      <c r="D88" t="s">
        <v>15</v>
      </c>
      <c r="E88" s="2">
        <v>2</v>
      </c>
      <c r="G88" s="2">
        <f t="shared" si="1"/>
        <v>148.30000000000001</v>
      </c>
    </row>
    <row r="89" spans="1:7">
      <c r="A89" s="3">
        <v>42788</v>
      </c>
      <c r="B89" s="422"/>
      <c r="D89" t="s">
        <v>70</v>
      </c>
      <c r="E89" s="2">
        <v>85</v>
      </c>
      <c r="G89" s="2">
        <f t="shared" si="1"/>
        <v>233.3</v>
      </c>
    </row>
    <row r="90" spans="1:7">
      <c r="A90" s="3">
        <v>42823</v>
      </c>
      <c r="B90" s="422"/>
      <c r="D90" t="s">
        <v>70</v>
      </c>
      <c r="E90" s="2">
        <v>85</v>
      </c>
      <c r="G90" s="2">
        <f t="shared" si="1"/>
        <v>318.3</v>
      </c>
    </row>
    <row r="91" spans="1:7">
      <c r="A91" s="3">
        <v>43026</v>
      </c>
      <c r="B91" s="422">
        <v>13830</v>
      </c>
      <c r="C91" s="150" t="s">
        <v>24</v>
      </c>
      <c r="D91" t="s">
        <v>70</v>
      </c>
      <c r="F91" s="2">
        <v>85</v>
      </c>
      <c r="G91" s="2">
        <f t="shared" si="1"/>
        <v>233.3</v>
      </c>
    </row>
    <row r="92" spans="1:7">
      <c r="A92" s="3">
        <v>43026</v>
      </c>
      <c r="B92" s="422">
        <v>13830</v>
      </c>
      <c r="C92" s="150" t="s">
        <v>24</v>
      </c>
      <c r="D92" t="s">
        <v>70</v>
      </c>
      <c r="F92" s="2">
        <v>85</v>
      </c>
      <c r="G92" s="2">
        <f t="shared" si="1"/>
        <v>148.30000000000001</v>
      </c>
    </row>
    <row r="93" spans="1:7">
      <c r="A93" s="3">
        <v>43033</v>
      </c>
      <c r="B93" s="422">
        <v>13892</v>
      </c>
      <c r="C93" s="150" t="s">
        <v>24</v>
      </c>
      <c r="D93" t="s">
        <v>12</v>
      </c>
      <c r="F93" s="2">
        <v>84.3</v>
      </c>
      <c r="G93" s="2">
        <f t="shared" si="1"/>
        <v>64.000000000000014</v>
      </c>
    </row>
    <row r="94" spans="1:7">
      <c r="A94" s="3">
        <v>43033</v>
      </c>
      <c r="B94" s="422">
        <v>13892</v>
      </c>
      <c r="C94" s="150" t="s">
        <v>24</v>
      </c>
      <c r="D94" t="s">
        <v>13</v>
      </c>
      <c r="F94" s="2">
        <v>2</v>
      </c>
      <c r="G94" s="2">
        <f t="shared" si="1"/>
        <v>62.000000000000014</v>
      </c>
    </row>
    <row r="95" spans="1:7">
      <c r="A95" s="3">
        <v>43033</v>
      </c>
      <c r="B95" s="422">
        <v>13893</v>
      </c>
      <c r="C95" s="150" t="s">
        <v>24</v>
      </c>
      <c r="D95" t="s">
        <v>14</v>
      </c>
      <c r="F95" s="2">
        <v>60</v>
      </c>
      <c r="G95" s="2">
        <f t="shared" si="1"/>
        <v>2.0000000000000142</v>
      </c>
    </row>
    <row r="96" spans="1:7">
      <c r="A96" s="3">
        <v>43033</v>
      </c>
      <c r="B96" s="422">
        <v>13893</v>
      </c>
      <c r="C96" s="150" t="s">
        <v>24</v>
      </c>
      <c r="D96" t="s">
        <v>15</v>
      </c>
      <c r="F96" s="2">
        <v>2</v>
      </c>
      <c r="G96" s="2">
        <f t="shared" si="1"/>
        <v>1.4210854715202004E-14</v>
      </c>
    </row>
    <row r="97" spans="1:7">
      <c r="A97" s="3">
        <v>43039</v>
      </c>
      <c r="B97" s="422" t="s">
        <v>10</v>
      </c>
      <c r="C97" s="150" t="s">
        <v>25</v>
      </c>
      <c r="D97" t="s">
        <v>12</v>
      </c>
      <c r="E97" s="2">
        <v>82.5</v>
      </c>
      <c r="G97" s="2">
        <f t="shared" si="1"/>
        <v>82.500000000000014</v>
      </c>
    </row>
    <row r="98" spans="1:7">
      <c r="B98" s="422"/>
      <c r="D98" t="s">
        <v>13</v>
      </c>
      <c r="E98" s="2">
        <v>2</v>
      </c>
      <c r="G98" s="2">
        <f t="shared" si="1"/>
        <v>84.500000000000014</v>
      </c>
    </row>
    <row r="99" spans="1:7">
      <c r="B99" s="422"/>
      <c r="D99" t="s">
        <v>14</v>
      </c>
      <c r="E99" s="2">
        <v>60</v>
      </c>
      <c r="G99" s="2">
        <f t="shared" si="1"/>
        <v>144.5</v>
      </c>
    </row>
    <row r="100" spans="1:7">
      <c r="B100" s="422"/>
      <c r="D100" t="s">
        <v>15</v>
      </c>
      <c r="E100" s="2">
        <v>2</v>
      </c>
      <c r="G100" s="2">
        <f t="shared" si="1"/>
        <v>146.5</v>
      </c>
    </row>
    <row r="101" spans="1:7">
      <c r="A101" s="3">
        <v>42977</v>
      </c>
      <c r="B101" s="422" t="s">
        <v>211</v>
      </c>
      <c r="D101" t="s">
        <v>212</v>
      </c>
      <c r="E101" s="2">
        <v>25</v>
      </c>
      <c r="G101" s="2">
        <f t="shared" si="1"/>
        <v>171.5</v>
      </c>
    </row>
    <row r="102" spans="1:7">
      <c r="A102" s="3">
        <v>43061</v>
      </c>
      <c r="B102" s="422">
        <v>10221</v>
      </c>
      <c r="C102" s="150" t="s">
        <v>25</v>
      </c>
      <c r="D102" t="s">
        <v>14</v>
      </c>
      <c r="F102" s="2">
        <v>60</v>
      </c>
      <c r="G102" s="2">
        <f t="shared" si="1"/>
        <v>111.5</v>
      </c>
    </row>
    <row r="103" spans="1:7">
      <c r="A103" s="3">
        <v>43061</v>
      </c>
      <c r="B103" s="422">
        <v>10221</v>
      </c>
      <c r="C103" s="150" t="s">
        <v>25</v>
      </c>
      <c r="D103" t="s">
        <v>15</v>
      </c>
      <c r="F103" s="2">
        <v>2</v>
      </c>
      <c r="G103" s="2">
        <f t="shared" si="1"/>
        <v>109.5</v>
      </c>
    </row>
    <row r="104" spans="1:7">
      <c r="A104" s="3">
        <v>43061</v>
      </c>
      <c r="B104" s="422">
        <v>10221</v>
      </c>
      <c r="C104" s="150" t="s">
        <v>25</v>
      </c>
      <c r="D104" t="s">
        <v>12</v>
      </c>
      <c r="F104" s="2">
        <v>82.5</v>
      </c>
      <c r="G104" s="2">
        <f t="shared" si="1"/>
        <v>27</v>
      </c>
    </row>
    <row r="105" spans="1:7">
      <c r="A105" s="3">
        <v>43061</v>
      </c>
      <c r="B105" s="422">
        <v>10221</v>
      </c>
      <c r="C105" s="150" t="s">
        <v>25</v>
      </c>
      <c r="D105" t="s">
        <v>13</v>
      </c>
      <c r="F105" s="2">
        <v>2</v>
      </c>
      <c r="G105" s="2">
        <f t="shared" si="1"/>
        <v>25</v>
      </c>
    </row>
    <row r="106" spans="1:7">
      <c r="A106" s="3">
        <v>43136</v>
      </c>
      <c r="B106" s="422">
        <v>7418</v>
      </c>
      <c r="C106" s="150" t="s">
        <v>25</v>
      </c>
      <c r="D106" t="s">
        <v>212</v>
      </c>
      <c r="F106" s="2">
        <v>25</v>
      </c>
      <c r="G106" s="2">
        <f t="shared" si="1"/>
        <v>0</v>
      </c>
    </row>
    <row r="107" spans="1:7">
      <c r="A107" s="31">
        <v>43069</v>
      </c>
      <c r="B107" s="421" t="s">
        <v>10</v>
      </c>
      <c r="C107" s="156" t="s">
        <v>26</v>
      </c>
      <c r="D107" t="s">
        <v>12</v>
      </c>
      <c r="E107" s="2">
        <v>87.3</v>
      </c>
      <c r="G107" s="2">
        <f t="shared" si="1"/>
        <v>87.3</v>
      </c>
    </row>
    <row r="108" spans="1:7">
      <c r="A108" s="31"/>
      <c r="B108" s="421"/>
      <c r="C108" s="156"/>
      <c r="D108" t="s">
        <v>13</v>
      </c>
      <c r="E108" s="2">
        <v>2</v>
      </c>
      <c r="G108" s="2">
        <f t="shared" si="1"/>
        <v>89.3</v>
      </c>
    </row>
    <row r="109" spans="1:7">
      <c r="B109" s="422"/>
      <c r="D109" t="s">
        <v>14</v>
      </c>
      <c r="E109" s="2">
        <v>60</v>
      </c>
      <c r="G109" s="2">
        <f t="shared" si="1"/>
        <v>149.30000000000001</v>
      </c>
    </row>
    <row r="110" spans="1:7">
      <c r="B110" s="422"/>
      <c r="D110" t="s">
        <v>15</v>
      </c>
      <c r="E110" s="2">
        <v>2</v>
      </c>
      <c r="G110" s="2">
        <f t="shared" si="1"/>
        <v>151.30000000000001</v>
      </c>
    </row>
    <row r="111" spans="1:7">
      <c r="B111" s="422"/>
      <c r="D111" t="s">
        <v>44</v>
      </c>
      <c r="E111" s="2">
        <v>10</v>
      </c>
      <c r="G111" s="2">
        <f t="shared" si="1"/>
        <v>161.30000000000001</v>
      </c>
    </row>
    <row r="112" spans="1:7">
      <c r="B112" s="422"/>
      <c r="D112" t="s">
        <v>411</v>
      </c>
      <c r="E112" s="2">
        <v>10</v>
      </c>
      <c r="G112" s="2">
        <f t="shared" si="1"/>
        <v>171.3</v>
      </c>
    </row>
    <row r="113" spans="1:7">
      <c r="A113" s="3">
        <v>43087</v>
      </c>
      <c r="B113" s="422">
        <v>14237</v>
      </c>
      <c r="C113" s="150" t="s">
        <v>26</v>
      </c>
      <c r="D113" t="s">
        <v>14</v>
      </c>
      <c r="F113" s="2">
        <v>60</v>
      </c>
      <c r="G113" s="2">
        <f t="shared" si="1"/>
        <v>111.30000000000001</v>
      </c>
    </row>
    <row r="114" spans="1:7">
      <c r="A114" s="3">
        <v>43087</v>
      </c>
      <c r="B114" s="422">
        <v>14237</v>
      </c>
      <c r="C114" s="150" t="s">
        <v>26</v>
      </c>
      <c r="D114" t="s">
        <v>15</v>
      </c>
      <c r="F114" s="2">
        <v>2</v>
      </c>
      <c r="G114" s="2">
        <f t="shared" si="1"/>
        <v>109.30000000000001</v>
      </c>
    </row>
    <row r="115" spans="1:7">
      <c r="A115" s="3">
        <v>43087</v>
      </c>
      <c r="B115" s="422">
        <v>14237</v>
      </c>
      <c r="C115" s="150" t="s">
        <v>26</v>
      </c>
      <c r="D115" t="s">
        <v>12</v>
      </c>
      <c r="F115" s="2">
        <v>87.3</v>
      </c>
      <c r="G115" s="2">
        <f t="shared" si="1"/>
        <v>22.000000000000014</v>
      </c>
    </row>
    <row r="116" spans="1:7">
      <c r="A116" s="3">
        <v>43087</v>
      </c>
      <c r="B116" s="422">
        <v>14237</v>
      </c>
      <c r="C116" s="150" t="s">
        <v>26</v>
      </c>
      <c r="D116" t="s">
        <v>13</v>
      </c>
      <c r="F116" s="2">
        <v>2</v>
      </c>
      <c r="G116" s="2">
        <f t="shared" si="1"/>
        <v>20.000000000000014</v>
      </c>
    </row>
    <row r="117" spans="1:7">
      <c r="A117" s="3">
        <v>43136</v>
      </c>
      <c r="B117" s="422">
        <v>14597</v>
      </c>
      <c r="C117" s="150" t="s">
        <v>26</v>
      </c>
      <c r="D117" t="s">
        <v>44</v>
      </c>
      <c r="F117" s="2">
        <v>10</v>
      </c>
      <c r="G117" s="2">
        <f t="shared" si="1"/>
        <v>10.000000000000014</v>
      </c>
    </row>
    <row r="118" spans="1:7">
      <c r="A118" s="3">
        <v>43136</v>
      </c>
      <c r="B118" s="422">
        <v>14597</v>
      </c>
      <c r="C118" s="150" t="s">
        <v>26</v>
      </c>
      <c r="D118" t="s">
        <v>411</v>
      </c>
      <c r="F118" s="2">
        <v>10</v>
      </c>
      <c r="G118" s="2">
        <f t="shared" si="1"/>
        <v>1.4210854715202004E-14</v>
      </c>
    </row>
    <row r="119" spans="1:7">
      <c r="A119" s="31">
        <v>43100</v>
      </c>
      <c r="B119" s="421" t="s">
        <v>10</v>
      </c>
      <c r="C119" s="156" t="s">
        <v>27</v>
      </c>
      <c r="D119" t="s">
        <v>12</v>
      </c>
      <c r="E119" s="2">
        <v>94.9</v>
      </c>
      <c r="G119" s="2">
        <f t="shared" si="1"/>
        <v>94.90000000000002</v>
      </c>
    </row>
    <row r="120" spans="1:7">
      <c r="A120" s="31"/>
      <c r="B120" s="421"/>
      <c r="C120" s="156"/>
      <c r="D120" t="s">
        <v>13</v>
      </c>
      <c r="E120" s="2">
        <v>2</v>
      </c>
      <c r="G120" s="2">
        <f t="shared" si="1"/>
        <v>96.90000000000002</v>
      </c>
    </row>
    <row r="121" spans="1:7">
      <c r="B121" s="422"/>
      <c r="D121" t="s">
        <v>14</v>
      </c>
      <c r="E121" s="2">
        <v>60</v>
      </c>
      <c r="G121" s="2">
        <f t="shared" si="1"/>
        <v>156.90000000000003</v>
      </c>
    </row>
    <row r="122" spans="1:7">
      <c r="B122" s="422"/>
      <c r="D122" t="s">
        <v>15</v>
      </c>
      <c r="E122" s="2">
        <v>2</v>
      </c>
      <c r="G122" s="2">
        <f t="shared" si="1"/>
        <v>158.90000000000003</v>
      </c>
    </row>
    <row r="123" spans="1:7">
      <c r="A123" s="3">
        <v>43109</v>
      </c>
      <c r="B123" s="422">
        <v>14412</v>
      </c>
      <c r="C123" s="150" t="s">
        <v>27</v>
      </c>
      <c r="D123" t="s">
        <v>14</v>
      </c>
      <c r="F123" s="2">
        <v>60</v>
      </c>
      <c r="G123" s="2">
        <f t="shared" si="1"/>
        <v>98.900000000000034</v>
      </c>
    </row>
    <row r="124" spans="1:7">
      <c r="A124" s="3">
        <v>43109</v>
      </c>
      <c r="B124" s="422">
        <v>14412</v>
      </c>
      <c r="C124" s="150" t="s">
        <v>27</v>
      </c>
      <c r="D124" t="s">
        <v>15</v>
      </c>
      <c r="F124" s="2">
        <v>2</v>
      </c>
      <c r="G124" s="2">
        <f t="shared" si="1"/>
        <v>96.900000000000034</v>
      </c>
    </row>
    <row r="125" spans="1:7">
      <c r="A125" s="3">
        <v>43118</v>
      </c>
      <c r="B125" s="422">
        <v>14469</v>
      </c>
      <c r="C125" s="150" t="s">
        <v>27</v>
      </c>
      <c r="D125" t="s">
        <v>12</v>
      </c>
      <c r="F125" s="2">
        <v>94.9</v>
      </c>
      <c r="G125" s="2">
        <f t="shared" si="1"/>
        <v>2.0000000000000284</v>
      </c>
    </row>
    <row r="126" spans="1:7">
      <c r="A126" s="3">
        <v>43118</v>
      </c>
      <c r="B126" s="422">
        <v>14469</v>
      </c>
      <c r="C126" s="150" t="s">
        <v>27</v>
      </c>
      <c r="D126" t="s">
        <v>13</v>
      </c>
      <c r="F126" s="2">
        <v>2</v>
      </c>
      <c r="G126" s="2">
        <f t="shared" si="1"/>
        <v>2.8421709430404007E-14</v>
      </c>
    </row>
    <row r="127" spans="1:7">
      <c r="A127" s="31">
        <v>43101</v>
      </c>
      <c r="B127" s="421" t="s">
        <v>10</v>
      </c>
      <c r="C127" s="156" t="s">
        <v>11</v>
      </c>
      <c r="D127" t="s">
        <v>12</v>
      </c>
      <c r="E127" s="2">
        <v>84.5</v>
      </c>
      <c r="G127" s="2">
        <f t="shared" si="1"/>
        <v>84.500000000000028</v>
      </c>
    </row>
    <row r="128" spans="1:7">
      <c r="A128" s="31"/>
      <c r="B128" s="421"/>
      <c r="C128" s="156"/>
      <c r="D128" t="s">
        <v>13</v>
      </c>
      <c r="E128" s="2">
        <v>2</v>
      </c>
      <c r="G128" s="2">
        <f t="shared" si="1"/>
        <v>86.500000000000028</v>
      </c>
    </row>
    <row r="129" spans="1:7">
      <c r="B129" s="422"/>
      <c r="D129" t="s">
        <v>14</v>
      </c>
      <c r="E129" s="2">
        <v>60</v>
      </c>
      <c r="G129" s="2">
        <f t="shared" si="1"/>
        <v>146.50000000000003</v>
      </c>
    </row>
    <row r="130" spans="1:7">
      <c r="B130" s="422"/>
      <c r="D130" t="s">
        <v>15</v>
      </c>
      <c r="E130" s="2">
        <v>2</v>
      </c>
      <c r="G130" s="2">
        <f t="shared" si="1"/>
        <v>148.50000000000003</v>
      </c>
    </row>
    <row r="131" spans="1:7">
      <c r="A131" s="3">
        <v>43118</v>
      </c>
      <c r="B131" s="422">
        <v>14469</v>
      </c>
      <c r="C131" s="150" t="s">
        <v>11</v>
      </c>
      <c r="D131" t="s">
        <v>14</v>
      </c>
      <c r="F131" s="2">
        <v>60</v>
      </c>
      <c r="G131" s="2">
        <f t="shared" si="1"/>
        <v>88.500000000000028</v>
      </c>
    </row>
    <row r="132" spans="1:7">
      <c r="A132" s="3">
        <v>43118</v>
      </c>
      <c r="B132" s="422">
        <v>14469</v>
      </c>
      <c r="C132" s="150" t="s">
        <v>11</v>
      </c>
      <c r="D132" t="s">
        <v>15</v>
      </c>
      <c r="F132" s="2">
        <v>2</v>
      </c>
      <c r="G132" s="2">
        <f t="shared" si="1"/>
        <v>86.500000000000028</v>
      </c>
    </row>
    <row r="133" spans="1:7">
      <c r="A133" s="3">
        <v>43151</v>
      </c>
      <c r="B133" s="422">
        <v>14689</v>
      </c>
      <c r="C133" s="150" t="s">
        <v>11</v>
      </c>
      <c r="D133" t="s">
        <v>12</v>
      </c>
      <c r="F133" s="2">
        <v>84.5</v>
      </c>
      <c r="G133" s="2">
        <f t="shared" si="1"/>
        <v>2.0000000000000284</v>
      </c>
    </row>
    <row r="134" spans="1:7">
      <c r="A134" s="3">
        <v>43151</v>
      </c>
      <c r="B134" s="422">
        <v>14689</v>
      </c>
      <c r="C134" s="150" t="s">
        <v>11</v>
      </c>
      <c r="D134" t="s">
        <v>13</v>
      </c>
      <c r="F134" s="2">
        <v>2</v>
      </c>
      <c r="G134" s="2">
        <f t="shared" si="1"/>
        <v>2.8421709430404007E-14</v>
      </c>
    </row>
    <row r="135" spans="1:7">
      <c r="A135" s="31">
        <v>43159</v>
      </c>
      <c r="B135" s="421" t="s">
        <v>10</v>
      </c>
      <c r="C135" s="156" t="s">
        <v>17</v>
      </c>
      <c r="D135" t="s">
        <v>12</v>
      </c>
      <c r="E135" s="2">
        <v>104.7</v>
      </c>
      <c r="G135" s="2">
        <f t="shared" si="1"/>
        <v>104.70000000000003</v>
      </c>
    </row>
    <row r="136" spans="1:7">
      <c r="A136" s="31"/>
      <c r="B136" s="421"/>
      <c r="C136" s="156"/>
      <c r="D136" t="s">
        <v>13</v>
      </c>
      <c r="E136" s="2">
        <v>2</v>
      </c>
      <c r="G136" s="2">
        <f t="shared" si="1"/>
        <v>106.70000000000003</v>
      </c>
    </row>
    <row r="137" spans="1:7">
      <c r="B137" s="422"/>
      <c r="D137" t="s">
        <v>14</v>
      </c>
      <c r="E137" s="2">
        <v>56</v>
      </c>
      <c r="G137" s="2">
        <f t="shared" si="1"/>
        <v>162.70000000000005</v>
      </c>
    </row>
    <row r="138" spans="1:7">
      <c r="B138" s="422"/>
      <c r="D138" t="s">
        <v>15</v>
      </c>
      <c r="E138" s="2">
        <v>5</v>
      </c>
      <c r="G138" s="2">
        <f t="shared" si="1"/>
        <v>167.70000000000005</v>
      </c>
    </row>
    <row r="139" spans="1:7">
      <c r="B139" s="422"/>
      <c r="D139" t="s">
        <v>701</v>
      </c>
      <c r="E139" s="2">
        <v>6</v>
      </c>
      <c r="G139" s="2">
        <f t="shared" si="1"/>
        <v>173.70000000000005</v>
      </c>
    </row>
    <row r="140" spans="1:7">
      <c r="A140" s="3">
        <v>43192</v>
      </c>
      <c r="B140" s="422">
        <v>15074</v>
      </c>
      <c r="C140" s="150" t="s">
        <v>17</v>
      </c>
      <c r="D140" t="s">
        <v>12</v>
      </c>
      <c r="F140" s="2">
        <v>104.7</v>
      </c>
      <c r="G140" s="2">
        <f t="shared" si="1"/>
        <v>69.000000000000043</v>
      </c>
    </row>
    <row r="141" spans="1:7">
      <c r="A141" s="3">
        <v>43192</v>
      </c>
      <c r="B141" s="422">
        <v>15074</v>
      </c>
      <c r="C141" s="150" t="s">
        <v>17</v>
      </c>
      <c r="D141" t="s">
        <v>13</v>
      </c>
      <c r="F141" s="2">
        <v>2</v>
      </c>
      <c r="G141" s="2">
        <f t="shared" si="1"/>
        <v>67.000000000000043</v>
      </c>
    </row>
    <row r="142" spans="1:7">
      <c r="A142" s="3">
        <v>43192</v>
      </c>
      <c r="B142" s="422">
        <v>15074</v>
      </c>
      <c r="C142" s="150" t="s">
        <v>17</v>
      </c>
      <c r="D142" t="s">
        <v>14</v>
      </c>
      <c r="F142" s="2">
        <v>56</v>
      </c>
      <c r="G142" s="2">
        <f t="shared" si="1"/>
        <v>11.000000000000043</v>
      </c>
    </row>
    <row r="143" spans="1:7">
      <c r="A143" s="3">
        <v>43192</v>
      </c>
      <c r="B143" s="422">
        <v>15074</v>
      </c>
      <c r="C143" s="150" t="s">
        <v>17</v>
      </c>
      <c r="D143" t="s">
        <v>29</v>
      </c>
      <c r="F143" s="2">
        <v>5</v>
      </c>
      <c r="G143" s="2">
        <f t="shared" si="1"/>
        <v>6.0000000000000426</v>
      </c>
    </row>
    <row r="144" spans="1:7">
      <c r="A144" s="3">
        <v>43153</v>
      </c>
      <c r="B144" s="422" t="s">
        <v>702</v>
      </c>
      <c r="C144" s="150" t="s">
        <v>17</v>
      </c>
      <c r="D144" t="s">
        <v>701</v>
      </c>
      <c r="F144" s="2">
        <v>6</v>
      </c>
      <c r="G144" s="2">
        <f t="shared" si="1"/>
        <v>4.2632564145606011E-14</v>
      </c>
    </row>
    <row r="145" spans="1:7">
      <c r="A145" s="31">
        <v>43189</v>
      </c>
      <c r="B145" s="421" t="s">
        <v>10</v>
      </c>
      <c r="C145" s="156" t="s">
        <v>18</v>
      </c>
      <c r="D145" t="s">
        <v>12</v>
      </c>
      <c r="E145" s="2">
        <v>101.3</v>
      </c>
      <c r="G145" s="2">
        <f t="shared" si="1"/>
        <v>101.30000000000004</v>
      </c>
    </row>
    <row r="146" spans="1:7">
      <c r="A146" s="31"/>
      <c r="B146" s="421"/>
      <c r="C146" s="156"/>
      <c r="D146" t="s">
        <v>13</v>
      </c>
      <c r="E146" s="2">
        <v>2</v>
      </c>
      <c r="G146" s="2">
        <f t="shared" si="1"/>
        <v>103.30000000000004</v>
      </c>
    </row>
    <row r="147" spans="1:7">
      <c r="B147" s="422"/>
      <c r="D147" t="s">
        <v>14</v>
      </c>
      <c r="E147" s="2">
        <v>60</v>
      </c>
      <c r="G147" s="2">
        <f t="shared" si="1"/>
        <v>163.30000000000004</v>
      </c>
    </row>
    <row r="148" spans="1:7">
      <c r="B148" s="422"/>
      <c r="D148" t="s">
        <v>15</v>
      </c>
      <c r="E148" s="2">
        <v>5</v>
      </c>
      <c r="G148" s="2">
        <f t="shared" si="1"/>
        <v>168.30000000000004</v>
      </c>
    </row>
    <row r="149" spans="1:7">
      <c r="A149" s="3">
        <v>43213</v>
      </c>
      <c r="B149" s="422">
        <v>15158</v>
      </c>
      <c r="C149" s="150" t="s">
        <v>18</v>
      </c>
      <c r="D149" t="s">
        <v>12</v>
      </c>
      <c r="F149" s="2">
        <v>101.3</v>
      </c>
      <c r="G149" s="2">
        <f t="shared" si="1"/>
        <v>67.000000000000043</v>
      </c>
    </row>
    <row r="150" spans="1:7">
      <c r="A150" s="3">
        <v>43213</v>
      </c>
      <c r="B150" s="422">
        <v>15158</v>
      </c>
      <c r="C150" s="150" t="s">
        <v>18</v>
      </c>
      <c r="D150" t="s">
        <v>13</v>
      </c>
      <c r="F150" s="2">
        <v>2</v>
      </c>
      <c r="G150" s="2">
        <f t="shared" si="1"/>
        <v>65.000000000000043</v>
      </c>
    </row>
    <row r="151" spans="1:7">
      <c r="A151" s="3">
        <v>43213</v>
      </c>
      <c r="B151" s="422">
        <v>15158</v>
      </c>
      <c r="C151" s="150" t="s">
        <v>18</v>
      </c>
      <c r="D151" t="s">
        <v>14</v>
      </c>
      <c r="F151" s="2">
        <v>60</v>
      </c>
      <c r="G151" s="2">
        <f t="shared" ref="G151:G216" si="2">+G150+E151-F151</f>
        <v>5.0000000000000426</v>
      </c>
    </row>
    <row r="152" spans="1:7">
      <c r="A152" s="3">
        <v>43213</v>
      </c>
      <c r="B152" s="422">
        <v>15158</v>
      </c>
      <c r="C152" s="150" t="s">
        <v>18</v>
      </c>
      <c r="D152" t="s">
        <v>15</v>
      </c>
      <c r="F152" s="2">
        <v>5</v>
      </c>
      <c r="G152" s="2">
        <f t="shared" si="2"/>
        <v>4.2632564145606011E-14</v>
      </c>
    </row>
    <row r="153" spans="1:7">
      <c r="A153" s="31">
        <v>43220</v>
      </c>
      <c r="B153" s="421" t="s">
        <v>10</v>
      </c>
      <c r="C153" s="156" t="s">
        <v>19</v>
      </c>
      <c r="D153" t="s">
        <v>12</v>
      </c>
      <c r="E153" s="2">
        <v>104</v>
      </c>
      <c r="G153" s="2">
        <f t="shared" si="2"/>
        <v>104.00000000000004</v>
      </c>
    </row>
    <row r="154" spans="1:7">
      <c r="A154" s="31"/>
      <c r="B154" s="421"/>
      <c r="C154" s="156"/>
      <c r="D154" t="s">
        <v>13</v>
      </c>
      <c r="E154" s="2">
        <v>2</v>
      </c>
      <c r="G154" s="2">
        <f t="shared" si="2"/>
        <v>106.00000000000004</v>
      </c>
    </row>
    <row r="155" spans="1:7">
      <c r="B155" s="422"/>
      <c r="D155" t="s">
        <v>14</v>
      </c>
      <c r="E155" s="2">
        <v>60</v>
      </c>
      <c r="G155" s="2">
        <f t="shared" si="2"/>
        <v>166.00000000000006</v>
      </c>
    </row>
    <row r="156" spans="1:7">
      <c r="B156" s="422"/>
      <c r="D156" t="s">
        <v>15</v>
      </c>
      <c r="E156" s="2">
        <v>5</v>
      </c>
      <c r="G156" s="2">
        <f t="shared" si="2"/>
        <v>171.00000000000006</v>
      </c>
    </row>
    <row r="157" spans="1:7">
      <c r="A157" s="3">
        <v>43241</v>
      </c>
      <c r="B157" s="422">
        <v>15364</v>
      </c>
      <c r="C157" s="150" t="s">
        <v>19</v>
      </c>
      <c r="D157" t="s">
        <v>12</v>
      </c>
      <c r="F157" s="2">
        <v>104</v>
      </c>
      <c r="G157" s="2">
        <f t="shared" si="2"/>
        <v>67.000000000000057</v>
      </c>
    </row>
    <row r="158" spans="1:7">
      <c r="A158" s="3">
        <v>43241</v>
      </c>
      <c r="B158" s="422">
        <v>15364</v>
      </c>
      <c r="C158" s="150" t="s">
        <v>19</v>
      </c>
      <c r="D158" t="s">
        <v>13</v>
      </c>
      <c r="F158" s="2">
        <v>2</v>
      </c>
      <c r="G158" s="2">
        <f t="shared" si="2"/>
        <v>65.000000000000057</v>
      </c>
    </row>
    <row r="159" spans="1:7">
      <c r="A159" s="3">
        <v>43241</v>
      </c>
      <c r="B159" s="422">
        <v>15365</v>
      </c>
      <c r="C159" s="150" t="s">
        <v>19</v>
      </c>
      <c r="D159" t="s">
        <v>14</v>
      </c>
      <c r="F159" s="2">
        <v>60</v>
      </c>
      <c r="G159" s="2">
        <f t="shared" si="2"/>
        <v>5.0000000000000568</v>
      </c>
    </row>
    <row r="160" spans="1:7">
      <c r="A160" s="3">
        <v>43241</v>
      </c>
      <c r="B160" s="422">
        <v>15365</v>
      </c>
      <c r="C160" s="150" t="s">
        <v>19</v>
      </c>
      <c r="D160" t="s">
        <v>15</v>
      </c>
      <c r="F160" s="2">
        <v>5</v>
      </c>
      <c r="G160" s="2">
        <f t="shared" si="2"/>
        <v>5.6843418860808015E-14</v>
      </c>
    </row>
    <row r="161" spans="1:7">
      <c r="A161" s="31">
        <v>43251</v>
      </c>
      <c r="B161" s="421" t="s">
        <v>10</v>
      </c>
      <c r="C161" s="156" t="s">
        <v>20</v>
      </c>
      <c r="D161" t="s">
        <v>12</v>
      </c>
      <c r="E161" s="2">
        <v>96.8</v>
      </c>
      <c r="G161" s="2">
        <f t="shared" si="2"/>
        <v>96.800000000000054</v>
      </c>
    </row>
    <row r="162" spans="1:7">
      <c r="A162" s="31"/>
      <c r="B162" s="421"/>
      <c r="C162" s="156"/>
      <c r="D162" t="s">
        <v>13</v>
      </c>
      <c r="E162" s="2">
        <v>2</v>
      </c>
      <c r="G162" s="2">
        <f t="shared" si="2"/>
        <v>98.800000000000054</v>
      </c>
    </row>
    <row r="163" spans="1:7">
      <c r="B163" s="422"/>
      <c r="D163" t="s">
        <v>14</v>
      </c>
      <c r="E163" s="2">
        <v>60</v>
      </c>
      <c r="G163" s="2">
        <f t="shared" si="2"/>
        <v>158.80000000000007</v>
      </c>
    </row>
    <row r="164" spans="1:7">
      <c r="B164" s="422"/>
      <c r="D164" t="s">
        <v>15</v>
      </c>
      <c r="E164" s="2">
        <v>5</v>
      </c>
      <c r="G164" s="2">
        <f t="shared" si="2"/>
        <v>163.80000000000007</v>
      </c>
    </row>
    <row r="165" spans="1:7">
      <c r="A165" s="3">
        <v>43273</v>
      </c>
      <c r="B165" s="422">
        <v>15573</v>
      </c>
      <c r="C165" s="150" t="s">
        <v>20</v>
      </c>
      <c r="D165" t="s">
        <v>12</v>
      </c>
      <c r="F165" s="2">
        <v>96.8</v>
      </c>
      <c r="G165" s="2">
        <f t="shared" si="2"/>
        <v>67.000000000000071</v>
      </c>
    </row>
    <row r="166" spans="1:7">
      <c r="A166" s="3">
        <v>43273</v>
      </c>
      <c r="B166" s="422">
        <v>15573</v>
      </c>
      <c r="C166" s="150" t="s">
        <v>20</v>
      </c>
      <c r="D166" t="s">
        <v>13</v>
      </c>
      <c r="F166" s="2">
        <v>2</v>
      </c>
      <c r="G166" s="2">
        <f t="shared" si="2"/>
        <v>65.000000000000071</v>
      </c>
    </row>
    <row r="167" spans="1:7">
      <c r="A167" s="3">
        <v>43273</v>
      </c>
      <c r="B167" s="422">
        <v>15574</v>
      </c>
      <c r="C167" s="150" t="s">
        <v>20</v>
      </c>
      <c r="D167" t="s">
        <v>14</v>
      </c>
      <c r="F167" s="2">
        <v>60</v>
      </c>
      <c r="G167" s="2">
        <f t="shared" si="2"/>
        <v>5.0000000000000711</v>
      </c>
    </row>
    <row r="168" spans="1:7">
      <c r="A168" s="3">
        <v>43273</v>
      </c>
      <c r="B168" s="422">
        <v>15574</v>
      </c>
      <c r="C168" s="150" t="s">
        <v>20</v>
      </c>
      <c r="D168" t="s">
        <v>15</v>
      </c>
      <c r="F168" s="2">
        <v>5</v>
      </c>
      <c r="G168" s="2">
        <f t="shared" si="2"/>
        <v>7.1054273576010019E-14</v>
      </c>
    </row>
    <row r="169" spans="1:7">
      <c r="A169" s="31">
        <v>43281</v>
      </c>
      <c r="B169" s="421" t="s">
        <v>10</v>
      </c>
      <c r="C169" s="156" t="s">
        <v>21</v>
      </c>
      <c r="D169" t="s">
        <v>12</v>
      </c>
      <c r="E169" s="2">
        <v>89.4</v>
      </c>
      <c r="G169" s="2">
        <f t="shared" si="2"/>
        <v>89.400000000000077</v>
      </c>
    </row>
    <row r="170" spans="1:7">
      <c r="A170" s="31"/>
      <c r="B170" s="421"/>
      <c r="C170" s="156"/>
      <c r="D170" t="s">
        <v>13</v>
      </c>
      <c r="E170" s="2">
        <v>4</v>
      </c>
      <c r="G170" s="2">
        <f t="shared" si="2"/>
        <v>93.400000000000077</v>
      </c>
    </row>
    <row r="171" spans="1:7">
      <c r="B171" s="422"/>
      <c r="D171" t="s">
        <v>14</v>
      </c>
      <c r="E171" s="2">
        <v>60</v>
      </c>
      <c r="G171" s="2">
        <f t="shared" si="2"/>
        <v>153.40000000000009</v>
      </c>
    </row>
    <row r="172" spans="1:7">
      <c r="B172" s="422"/>
      <c r="D172" t="s">
        <v>15</v>
      </c>
      <c r="E172" s="2">
        <v>5</v>
      </c>
      <c r="G172" s="2">
        <f t="shared" si="2"/>
        <v>158.40000000000009</v>
      </c>
    </row>
    <row r="173" spans="1:7">
      <c r="A173" s="3">
        <v>43304</v>
      </c>
      <c r="B173" s="422">
        <v>15792</v>
      </c>
      <c r="C173" s="150" t="s">
        <v>21</v>
      </c>
      <c r="D173" t="s">
        <v>12</v>
      </c>
      <c r="F173" s="2">
        <v>89.4</v>
      </c>
      <c r="G173" s="2">
        <f t="shared" si="2"/>
        <v>69.000000000000085</v>
      </c>
    </row>
    <row r="174" spans="1:7">
      <c r="A174" s="3">
        <v>43304</v>
      </c>
      <c r="B174" s="422">
        <v>15792</v>
      </c>
      <c r="C174" s="150" t="s">
        <v>21</v>
      </c>
      <c r="D174" t="s">
        <v>13</v>
      </c>
      <c r="F174" s="2">
        <v>4</v>
      </c>
      <c r="G174" s="2">
        <f t="shared" si="2"/>
        <v>65.000000000000085</v>
      </c>
    </row>
    <row r="175" spans="1:7">
      <c r="A175" s="3">
        <v>43304</v>
      </c>
      <c r="B175" s="422">
        <v>15792</v>
      </c>
      <c r="C175" s="150" t="s">
        <v>21</v>
      </c>
      <c r="D175" t="s">
        <v>14</v>
      </c>
      <c r="F175" s="2">
        <v>60</v>
      </c>
      <c r="G175" s="2">
        <f t="shared" si="2"/>
        <v>5.0000000000000853</v>
      </c>
    </row>
    <row r="176" spans="1:7">
      <c r="A176" s="3">
        <v>43304</v>
      </c>
      <c r="B176" s="422">
        <v>15792</v>
      </c>
      <c r="C176" s="150" t="s">
        <v>21</v>
      </c>
      <c r="D176" t="s">
        <v>15</v>
      </c>
      <c r="F176" s="2">
        <v>5</v>
      </c>
      <c r="G176" s="2">
        <f t="shared" si="2"/>
        <v>8.5265128291212022E-14</v>
      </c>
    </row>
    <row r="177" spans="1:12">
      <c r="A177" s="31">
        <v>43312</v>
      </c>
      <c r="B177" s="421" t="s">
        <v>10</v>
      </c>
      <c r="C177" s="156" t="s">
        <v>22</v>
      </c>
      <c r="D177" t="s">
        <v>12</v>
      </c>
      <c r="E177" s="2">
        <v>87.6</v>
      </c>
      <c r="G177" s="2">
        <f t="shared" si="2"/>
        <v>87.60000000000008</v>
      </c>
    </row>
    <row r="178" spans="1:12">
      <c r="A178" s="31"/>
      <c r="B178" s="421"/>
      <c r="C178" s="156"/>
      <c r="D178" t="s">
        <v>13</v>
      </c>
      <c r="E178" s="2">
        <v>2</v>
      </c>
      <c r="G178" s="2">
        <f t="shared" si="2"/>
        <v>89.60000000000008</v>
      </c>
    </row>
    <row r="179" spans="1:12">
      <c r="B179" s="422"/>
      <c r="D179" t="s">
        <v>14</v>
      </c>
      <c r="E179" s="2">
        <v>60</v>
      </c>
      <c r="G179" s="2">
        <f t="shared" si="2"/>
        <v>149.60000000000008</v>
      </c>
    </row>
    <row r="180" spans="1:12">
      <c r="B180" s="422"/>
      <c r="D180" t="s">
        <v>15</v>
      </c>
      <c r="E180" s="2">
        <v>5</v>
      </c>
      <c r="G180" s="2">
        <f t="shared" si="2"/>
        <v>154.60000000000008</v>
      </c>
    </row>
    <row r="181" spans="1:12" s="9" customFormat="1">
      <c r="A181" s="3">
        <v>43318</v>
      </c>
      <c r="B181" s="422">
        <v>15935</v>
      </c>
      <c r="C181" s="150" t="s">
        <v>22</v>
      </c>
      <c r="D181" t="s">
        <v>14</v>
      </c>
      <c r="E181" s="23"/>
      <c r="F181" s="23">
        <v>60</v>
      </c>
      <c r="G181" s="2">
        <f t="shared" si="2"/>
        <v>94.60000000000008</v>
      </c>
      <c r="L181" s="135"/>
    </row>
    <row r="182" spans="1:12" s="9" customFormat="1">
      <c r="A182" s="3">
        <v>43318</v>
      </c>
      <c r="B182" s="422">
        <v>15935</v>
      </c>
      <c r="C182" s="150" t="s">
        <v>22</v>
      </c>
      <c r="D182" t="s">
        <v>15</v>
      </c>
      <c r="E182" s="23"/>
      <c r="F182" s="23">
        <v>5</v>
      </c>
      <c r="G182" s="2">
        <f t="shared" si="2"/>
        <v>89.60000000000008</v>
      </c>
      <c r="L182" s="135"/>
    </row>
    <row r="183" spans="1:12" s="9" customFormat="1">
      <c r="A183" s="3">
        <v>43335</v>
      </c>
      <c r="B183" s="422">
        <v>16068</v>
      </c>
      <c r="C183" s="150" t="s">
        <v>22</v>
      </c>
      <c r="D183" t="s">
        <v>12</v>
      </c>
      <c r="E183" s="23"/>
      <c r="F183" s="23">
        <v>87.6</v>
      </c>
      <c r="G183" s="2">
        <f t="shared" si="2"/>
        <v>2.0000000000000853</v>
      </c>
      <c r="L183" s="135"/>
    </row>
    <row r="184" spans="1:12" s="9" customFormat="1">
      <c r="A184" s="3">
        <v>43335</v>
      </c>
      <c r="B184" s="422">
        <v>16068</v>
      </c>
      <c r="C184" s="150" t="s">
        <v>22</v>
      </c>
      <c r="D184" t="s">
        <v>13</v>
      </c>
      <c r="E184" s="23"/>
      <c r="F184" s="23">
        <v>2</v>
      </c>
      <c r="G184" s="2">
        <f t="shared" si="2"/>
        <v>8.5265128291212022E-14</v>
      </c>
      <c r="L184" s="135"/>
    </row>
    <row r="185" spans="1:12" s="9" customFormat="1">
      <c r="A185" s="31">
        <v>43343</v>
      </c>
      <c r="B185" s="421" t="s">
        <v>10</v>
      </c>
      <c r="C185" s="156" t="s">
        <v>23</v>
      </c>
      <c r="D185" t="s">
        <v>12</v>
      </c>
      <c r="E185" s="2">
        <v>87</v>
      </c>
      <c r="F185" s="23"/>
      <c r="G185" s="2">
        <f t="shared" si="2"/>
        <v>87.000000000000085</v>
      </c>
      <c r="L185" s="135"/>
    </row>
    <row r="186" spans="1:12" s="9" customFormat="1">
      <c r="A186" s="31"/>
      <c r="B186" s="421"/>
      <c r="C186" s="156"/>
      <c r="D186" t="s">
        <v>13</v>
      </c>
      <c r="E186" s="2">
        <v>2</v>
      </c>
      <c r="F186" s="23"/>
      <c r="G186" s="2">
        <f t="shared" si="2"/>
        <v>89.000000000000085</v>
      </c>
      <c r="L186" s="135"/>
    </row>
    <row r="187" spans="1:12" s="9" customFormat="1">
      <c r="A187" s="3"/>
      <c r="B187" s="422"/>
      <c r="C187" s="150"/>
      <c r="D187" t="s">
        <v>14</v>
      </c>
      <c r="E187" s="2">
        <v>60</v>
      </c>
      <c r="F187" s="23"/>
      <c r="G187" s="2">
        <f t="shared" si="2"/>
        <v>149.00000000000009</v>
      </c>
      <c r="L187" s="135"/>
    </row>
    <row r="188" spans="1:12" s="9" customFormat="1">
      <c r="A188" s="3"/>
      <c r="B188" s="422"/>
      <c r="C188" s="150"/>
      <c r="D188" t="s">
        <v>15</v>
      </c>
      <c r="E188" s="2">
        <v>5</v>
      </c>
      <c r="F188" s="23"/>
      <c r="G188" s="2">
        <f t="shared" si="2"/>
        <v>154.00000000000009</v>
      </c>
      <c r="L188" s="135"/>
    </row>
    <row r="189" spans="1:12" s="9" customFormat="1">
      <c r="A189" s="3">
        <v>43367</v>
      </c>
      <c r="B189" s="422">
        <v>16191</v>
      </c>
      <c r="C189" s="150" t="s">
        <v>23</v>
      </c>
      <c r="D189" t="s">
        <v>12</v>
      </c>
      <c r="E189" s="2"/>
      <c r="F189" s="23">
        <v>87</v>
      </c>
      <c r="G189" s="2">
        <f t="shared" si="2"/>
        <v>67.000000000000085</v>
      </c>
      <c r="L189" s="135"/>
    </row>
    <row r="190" spans="1:12" s="9" customFormat="1">
      <c r="A190" s="3">
        <v>43367</v>
      </c>
      <c r="B190" s="422">
        <v>16191</v>
      </c>
      <c r="C190" s="150" t="s">
        <v>23</v>
      </c>
      <c r="D190" t="s">
        <v>13</v>
      </c>
      <c r="E190" s="2"/>
      <c r="F190" s="23">
        <v>2</v>
      </c>
      <c r="G190" s="2">
        <f t="shared" si="2"/>
        <v>65.000000000000085</v>
      </c>
      <c r="L190" s="135"/>
    </row>
    <row r="191" spans="1:12" s="9" customFormat="1">
      <c r="A191" s="3">
        <v>43367</v>
      </c>
      <c r="B191" s="422">
        <v>16191</v>
      </c>
      <c r="C191" s="150" t="s">
        <v>23</v>
      </c>
      <c r="D191" t="s">
        <v>14</v>
      </c>
      <c r="E191" s="2"/>
      <c r="F191" s="23">
        <v>60</v>
      </c>
      <c r="G191" s="2">
        <f t="shared" si="2"/>
        <v>5.0000000000000853</v>
      </c>
      <c r="L191" s="135"/>
    </row>
    <row r="192" spans="1:12" s="9" customFormat="1">
      <c r="A192" s="3">
        <v>43367</v>
      </c>
      <c r="B192" s="422">
        <v>16191</v>
      </c>
      <c r="C192" s="150" t="s">
        <v>23</v>
      </c>
      <c r="D192" t="s">
        <v>15</v>
      </c>
      <c r="E192" s="2"/>
      <c r="F192" s="23">
        <v>5</v>
      </c>
      <c r="G192" s="2">
        <f t="shared" si="2"/>
        <v>8.5265128291212022E-14</v>
      </c>
      <c r="L192" s="135"/>
    </row>
    <row r="193" spans="1:12" s="9" customFormat="1">
      <c r="A193" s="31">
        <v>43373</v>
      </c>
      <c r="B193" s="421" t="s">
        <v>10</v>
      </c>
      <c r="C193" s="156" t="s">
        <v>24</v>
      </c>
      <c r="D193" t="s">
        <v>12</v>
      </c>
      <c r="E193" s="2">
        <v>89.2</v>
      </c>
      <c r="F193" s="23"/>
      <c r="G193" s="2">
        <f t="shared" si="2"/>
        <v>89.200000000000088</v>
      </c>
      <c r="L193" s="135"/>
    </row>
    <row r="194" spans="1:12" s="9" customFormat="1">
      <c r="A194" s="31"/>
      <c r="B194" s="421"/>
      <c r="C194" s="156"/>
      <c r="D194" t="s">
        <v>13</v>
      </c>
      <c r="E194" s="2">
        <v>4</v>
      </c>
      <c r="F194" s="23"/>
      <c r="G194" s="2">
        <f t="shared" si="2"/>
        <v>93.200000000000088</v>
      </c>
      <c r="L194" s="135"/>
    </row>
    <row r="195" spans="1:12" s="9" customFormat="1">
      <c r="A195" s="3"/>
      <c r="B195" s="422"/>
      <c r="C195" s="150"/>
      <c r="D195" t="s">
        <v>14</v>
      </c>
      <c r="E195" s="2">
        <v>60</v>
      </c>
      <c r="F195" s="23"/>
      <c r="G195" s="2">
        <f t="shared" si="2"/>
        <v>153.2000000000001</v>
      </c>
      <c r="L195" s="135"/>
    </row>
    <row r="196" spans="1:12" s="9" customFormat="1">
      <c r="A196" s="3"/>
      <c r="B196" s="422"/>
      <c r="C196" s="150"/>
      <c r="D196" t="s">
        <v>15</v>
      </c>
      <c r="E196" s="2">
        <v>5</v>
      </c>
      <c r="F196" s="23"/>
      <c r="G196" s="2">
        <f t="shared" si="2"/>
        <v>158.2000000000001</v>
      </c>
      <c r="L196" s="135"/>
    </row>
    <row r="197" spans="1:12" s="9" customFormat="1">
      <c r="A197" s="3"/>
      <c r="B197" s="422"/>
      <c r="C197" s="150"/>
      <c r="D197" t="s">
        <v>28</v>
      </c>
      <c r="E197" s="2">
        <v>10</v>
      </c>
      <c r="F197" s="23"/>
      <c r="G197" s="2">
        <f t="shared" si="2"/>
        <v>168.2000000000001</v>
      </c>
      <c r="L197" s="135"/>
    </row>
    <row r="198" spans="1:12" s="9" customFormat="1">
      <c r="A198" s="3">
        <v>43395</v>
      </c>
      <c r="B198" s="422">
        <v>16442</v>
      </c>
      <c r="C198" s="150" t="s">
        <v>24</v>
      </c>
      <c r="D198" t="s">
        <v>14</v>
      </c>
      <c r="E198" s="2"/>
      <c r="F198" s="23">
        <v>60</v>
      </c>
      <c r="G198" s="2">
        <f t="shared" si="2"/>
        <v>108.2000000000001</v>
      </c>
      <c r="L198" s="135"/>
    </row>
    <row r="199" spans="1:12" s="9" customFormat="1">
      <c r="A199" s="3">
        <v>43395</v>
      </c>
      <c r="B199" s="422">
        <v>16442</v>
      </c>
      <c r="C199" s="150" t="s">
        <v>24</v>
      </c>
      <c r="D199" t="s">
        <v>15</v>
      </c>
      <c r="E199" s="2"/>
      <c r="F199" s="23">
        <v>5</v>
      </c>
      <c r="G199" s="2">
        <f t="shared" si="2"/>
        <v>103.2000000000001</v>
      </c>
      <c r="L199" s="135"/>
    </row>
    <row r="200" spans="1:12" s="9" customFormat="1">
      <c r="A200" s="3">
        <v>43395</v>
      </c>
      <c r="B200" s="422">
        <v>16442</v>
      </c>
      <c r="C200" s="150" t="s">
        <v>24</v>
      </c>
      <c r="D200" t="s">
        <v>28</v>
      </c>
      <c r="E200" s="2"/>
      <c r="F200" s="23">
        <v>10</v>
      </c>
      <c r="G200" s="2">
        <f t="shared" si="2"/>
        <v>93.200000000000102</v>
      </c>
      <c r="L200" s="135"/>
    </row>
    <row r="201" spans="1:12" s="9" customFormat="1">
      <c r="A201" s="3">
        <v>43402</v>
      </c>
      <c r="B201" s="422">
        <v>16500</v>
      </c>
      <c r="C201" s="150" t="s">
        <v>24</v>
      </c>
      <c r="D201" t="s">
        <v>12</v>
      </c>
      <c r="E201" s="2"/>
      <c r="F201" s="23">
        <v>89.2</v>
      </c>
      <c r="G201" s="2">
        <f t="shared" si="2"/>
        <v>4.0000000000000995</v>
      </c>
      <c r="L201" s="135"/>
    </row>
    <row r="202" spans="1:12" s="9" customFormat="1">
      <c r="A202" s="3">
        <v>43402</v>
      </c>
      <c r="B202" s="422">
        <v>16500</v>
      </c>
      <c r="C202" s="150" t="s">
        <v>24</v>
      </c>
      <c r="D202" t="s">
        <v>13</v>
      </c>
      <c r="E202" s="2"/>
      <c r="F202" s="23">
        <v>4</v>
      </c>
      <c r="G202" s="2">
        <f t="shared" si="2"/>
        <v>9.9475983006414026E-14</v>
      </c>
      <c r="L202" s="135"/>
    </row>
    <row r="203" spans="1:12" s="9" customFormat="1">
      <c r="A203" s="31">
        <v>43404</v>
      </c>
      <c r="B203" s="421" t="s">
        <v>10</v>
      </c>
      <c r="C203" s="156" t="s">
        <v>25</v>
      </c>
      <c r="D203" t="s">
        <v>12</v>
      </c>
      <c r="E203" s="2">
        <v>89.8</v>
      </c>
      <c r="F203" s="23"/>
      <c r="G203" s="2">
        <f t="shared" si="2"/>
        <v>89.800000000000097</v>
      </c>
      <c r="L203" s="135"/>
    </row>
    <row r="204" spans="1:12" s="9" customFormat="1">
      <c r="A204" s="31"/>
      <c r="B204" s="421"/>
      <c r="C204" s="156"/>
      <c r="D204" t="s">
        <v>13</v>
      </c>
      <c r="E204" s="2">
        <v>5</v>
      </c>
      <c r="F204" s="23"/>
      <c r="G204" s="2">
        <f t="shared" si="2"/>
        <v>94.800000000000097</v>
      </c>
      <c r="L204" s="135"/>
    </row>
    <row r="205" spans="1:12" s="9" customFormat="1">
      <c r="A205" s="3"/>
      <c r="B205" s="422"/>
      <c r="C205" s="150"/>
      <c r="D205" t="s">
        <v>14</v>
      </c>
      <c r="E205" s="2">
        <v>60</v>
      </c>
      <c r="F205" s="23"/>
      <c r="G205" s="2">
        <f t="shared" si="2"/>
        <v>154.8000000000001</v>
      </c>
      <c r="L205" s="135"/>
    </row>
    <row r="206" spans="1:12" s="9" customFormat="1">
      <c r="A206" s="3"/>
      <c r="B206" s="422"/>
      <c r="C206" s="150"/>
      <c r="D206" t="s">
        <v>15</v>
      </c>
      <c r="E206" s="2">
        <v>5</v>
      </c>
      <c r="F206" s="23"/>
      <c r="G206" s="2">
        <f t="shared" si="2"/>
        <v>159.8000000000001</v>
      </c>
      <c r="L206" s="135"/>
    </row>
    <row r="207" spans="1:12" s="9" customFormat="1">
      <c r="A207" s="3"/>
      <c r="B207" s="422"/>
      <c r="C207" s="150"/>
      <c r="D207" t="s">
        <v>44</v>
      </c>
      <c r="E207" s="2">
        <v>6</v>
      </c>
      <c r="F207" s="23"/>
      <c r="G207" s="2">
        <f t="shared" si="2"/>
        <v>165.8000000000001</v>
      </c>
      <c r="L207" s="135"/>
    </row>
    <row r="208" spans="1:12" s="9" customFormat="1">
      <c r="A208" s="3">
        <v>43395</v>
      </c>
      <c r="B208" s="422">
        <v>16442</v>
      </c>
      <c r="C208" s="150" t="s">
        <v>25</v>
      </c>
      <c r="D208" t="s">
        <v>44</v>
      </c>
      <c r="E208" s="2"/>
      <c r="F208" s="23">
        <v>6</v>
      </c>
      <c r="G208" s="2">
        <f t="shared" si="2"/>
        <v>159.8000000000001</v>
      </c>
      <c r="L208" s="135"/>
    </row>
    <row r="209" spans="1:12" s="9" customFormat="1">
      <c r="A209" s="3">
        <v>43426</v>
      </c>
      <c r="B209" s="422">
        <v>16587</v>
      </c>
      <c r="C209" s="150" t="s">
        <v>25</v>
      </c>
      <c r="D209" t="s">
        <v>14</v>
      </c>
      <c r="E209" s="2"/>
      <c r="F209" s="23">
        <v>60</v>
      </c>
      <c r="G209" s="2">
        <f t="shared" si="2"/>
        <v>99.800000000000097</v>
      </c>
      <c r="L209" s="135"/>
    </row>
    <row r="210" spans="1:12" s="9" customFormat="1">
      <c r="A210" s="3">
        <v>43426</v>
      </c>
      <c r="B210" s="422">
        <v>16587</v>
      </c>
      <c r="C210" s="150" t="s">
        <v>25</v>
      </c>
      <c r="D210" t="s">
        <v>15</v>
      </c>
      <c r="E210" s="2"/>
      <c r="F210" s="23">
        <v>5</v>
      </c>
      <c r="G210" s="2">
        <f t="shared" si="2"/>
        <v>94.800000000000097</v>
      </c>
      <c r="L210" s="135"/>
    </row>
    <row r="211" spans="1:12" s="9" customFormat="1">
      <c r="A211" s="3">
        <v>43434</v>
      </c>
      <c r="B211" s="422">
        <v>16673</v>
      </c>
      <c r="C211" s="150" t="s">
        <v>25</v>
      </c>
      <c r="D211" t="s">
        <v>12</v>
      </c>
      <c r="E211" s="2"/>
      <c r="F211" s="23">
        <v>89.8</v>
      </c>
      <c r="G211" s="2">
        <f t="shared" si="2"/>
        <v>5.0000000000000995</v>
      </c>
      <c r="L211" s="135"/>
    </row>
    <row r="212" spans="1:12" s="9" customFormat="1">
      <c r="A212" s="3">
        <v>43434</v>
      </c>
      <c r="B212" s="422">
        <v>16673</v>
      </c>
      <c r="C212" s="150" t="s">
        <v>25</v>
      </c>
      <c r="D212" t="s">
        <v>13</v>
      </c>
      <c r="E212" s="2"/>
      <c r="F212" s="23">
        <v>5</v>
      </c>
      <c r="G212" s="2">
        <f t="shared" si="2"/>
        <v>9.9475983006414026E-14</v>
      </c>
      <c r="L212" s="135"/>
    </row>
    <row r="213" spans="1:12" s="9" customFormat="1">
      <c r="A213" s="31">
        <v>43434</v>
      </c>
      <c r="B213" s="421" t="s">
        <v>10</v>
      </c>
      <c r="C213" s="156" t="s">
        <v>26</v>
      </c>
      <c r="D213" t="s">
        <v>12</v>
      </c>
      <c r="E213" s="2">
        <v>92.3</v>
      </c>
      <c r="F213" s="23"/>
      <c r="G213" s="2">
        <f t="shared" si="2"/>
        <v>92.300000000000097</v>
      </c>
      <c r="L213" s="135"/>
    </row>
    <row r="214" spans="1:12" s="9" customFormat="1">
      <c r="A214" s="31"/>
      <c r="B214" s="421"/>
      <c r="C214" s="156"/>
      <c r="D214" t="s">
        <v>13</v>
      </c>
      <c r="E214" s="2">
        <v>5</v>
      </c>
      <c r="F214" s="23"/>
      <c r="G214" s="2">
        <f t="shared" si="2"/>
        <v>97.300000000000097</v>
      </c>
      <c r="L214" s="135"/>
    </row>
    <row r="215" spans="1:12" s="9" customFormat="1">
      <c r="A215" s="3"/>
      <c r="B215" s="422"/>
      <c r="C215" s="150"/>
      <c r="D215" t="s">
        <v>14</v>
      </c>
      <c r="E215" s="2">
        <v>60</v>
      </c>
      <c r="F215" s="23"/>
      <c r="G215" s="2">
        <f t="shared" si="2"/>
        <v>157.3000000000001</v>
      </c>
      <c r="L215" s="135"/>
    </row>
    <row r="216" spans="1:12" s="9" customFormat="1">
      <c r="A216" s="3"/>
      <c r="B216" s="422"/>
      <c r="C216" s="150"/>
      <c r="D216" t="s">
        <v>15</v>
      </c>
      <c r="E216" s="2">
        <v>5</v>
      </c>
      <c r="F216" s="23"/>
      <c r="G216" s="2">
        <f t="shared" si="2"/>
        <v>162.3000000000001</v>
      </c>
      <c r="L216" s="135"/>
    </row>
    <row r="217" spans="1:12" s="9" customFormat="1">
      <c r="A217" s="3">
        <v>43472</v>
      </c>
      <c r="B217" s="422">
        <v>16842</v>
      </c>
      <c r="C217" s="150" t="s">
        <v>26</v>
      </c>
      <c r="D217" t="s">
        <v>12</v>
      </c>
      <c r="E217" s="2"/>
      <c r="F217" s="23">
        <v>92.3</v>
      </c>
      <c r="G217" s="2">
        <f t="shared" ref="G217:G282" si="3">+G216+E217-F217</f>
        <v>70.000000000000099</v>
      </c>
      <c r="L217" s="135"/>
    </row>
    <row r="218" spans="1:12" s="9" customFormat="1">
      <c r="A218" s="3">
        <v>43472</v>
      </c>
      <c r="B218" s="422">
        <v>16842</v>
      </c>
      <c r="C218" s="150" t="s">
        <v>26</v>
      </c>
      <c r="D218" t="s">
        <v>13</v>
      </c>
      <c r="E218" s="2"/>
      <c r="F218" s="23">
        <v>5</v>
      </c>
      <c r="G218" s="2">
        <f t="shared" si="3"/>
        <v>65.000000000000099</v>
      </c>
      <c r="L218" s="135"/>
    </row>
    <row r="219" spans="1:12" s="9" customFormat="1">
      <c r="A219" s="3">
        <v>43493</v>
      </c>
      <c r="B219" s="422">
        <v>16999</v>
      </c>
      <c r="C219" s="150" t="s">
        <v>26</v>
      </c>
      <c r="D219" t="s">
        <v>14</v>
      </c>
      <c r="E219" s="2"/>
      <c r="F219" s="23">
        <v>60</v>
      </c>
      <c r="G219" s="2">
        <f t="shared" si="3"/>
        <v>5.0000000000000995</v>
      </c>
      <c r="L219" s="135"/>
    </row>
    <row r="220" spans="1:12" s="9" customFormat="1">
      <c r="A220" s="3">
        <v>43493</v>
      </c>
      <c r="B220" s="422">
        <v>16999</v>
      </c>
      <c r="C220" s="150" t="s">
        <v>26</v>
      </c>
      <c r="D220" t="s">
        <v>15</v>
      </c>
      <c r="E220" s="2"/>
      <c r="F220" s="23">
        <v>5</v>
      </c>
      <c r="G220" s="2">
        <f t="shared" si="3"/>
        <v>9.9475983006414026E-14</v>
      </c>
      <c r="L220" s="135"/>
    </row>
    <row r="221" spans="1:12" s="9" customFormat="1">
      <c r="A221" s="31">
        <v>43465</v>
      </c>
      <c r="B221" s="421" t="s">
        <v>10</v>
      </c>
      <c r="C221" s="156" t="s">
        <v>27</v>
      </c>
      <c r="D221" t="s">
        <v>12</v>
      </c>
      <c r="E221" s="2">
        <v>98.6</v>
      </c>
      <c r="F221" s="23"/>
      <c r="G221" s="2">
        <f t="shared" si="3"/>
        <v>98.600000000000094</v>
      </c>
      <c r="L221" s="135"/>
    </row>
    <row r="222" spans="1:12" s="9" customFormat="1">
      <c r="A222" s="31"/>
      <c r="B222" s="421"/>
      <c r="C222" s="156"/>
      <c r="D222" t="s">
        <v>13</v>
      </c>
      <c r="E222" s="2">
        <v>5</v>
      </c>
      <c r="F222" s="23"/>
      <c r="G222" s="2">
        <f t="shared" si="3"/>
        <v>103.60000000000009</v>
      </c>
      <c r="L222" s="135"/>
    </row>
    <row r="223" spans="1:12" s="9" customFormat="1">
      <c r="A223" s="3"/>
      <c r="B223" s="422"/>
      <c r="C223" s="150"/>
      <c r="D223" t="s">
        <v>14</v>
      </c>
      <c r="E223" s="2">
        <v>60</v>
      </c>
      <c r="F223" s="23"/>
      <c r="G223" s="2">
        <f t="shared" si="3"/>
        <v>163.60000000000008</v>
      </c>
      <c r="L223" s="135"/>
    </row>
    <row r="224" spans="1:12" s="9" customFormat="1">
      <c r="A224" s="3"/>
      <c r="B224" s="422"/>
      <c r="C224" s="150"/>
      <c r="D224" t="s">
        <v>15</v>
      </c>
      <c r="E224" s="2">
        <v>5</v>
      </c>
      <c r="F224" s="23"/>
      <c r="G224" s="2">
        <f t="shared" si="3"/>
        <v>168.60000000000008</v>
      </c>
      <c r="L224" s="135"/>
    </row>
    <row r="225" spans="1:12" s="9" customFormat="1">
      <c r="A225" s="3">
        <v>43462</v>
      </c>
      <c r="B225" s="422">
        <v>16811</v>
      </c>
      <c r="C225" s="150" t="s">
        <v>27</v>
      </c>
      <c r="D225" t="s">
        <v>14</v>
      </c>
      <c r="E225" s="2"/>
      <c r="F225" s="23">
        <v>60</v>
      </c>
      <c r="G225" s="2">
        <f t="shared" si="3"/>
        <v>108.60000000000008</v>
      </c>
      <c r="L225" s="135"/>
    </row>
    <row r="226" spans="1:12" s="9" customFormat="1">
      <c r="A226" s="3">
        <v>43462</v>
      </c>
      <c r="B226" s="422">
        <v>16811</v>
      </c>
      <c r="C226" s="150" t="s">
        <v>27</v>
      </c>
      <c r="D226" t="s">
        <v>15</v>
      </c>
      <c r="E226" s="2"/>
      <c r="F226" s="23">
        <v>5</v>
      </c>
      <c r="G226" s="2">
        <f t="shared" si="3"/>
        <v>103.60000000000008</v>
      </c>
      <c r="L226" s="135"/>
    </row>
    <row r="227" spans="1:12" s="9" customFormat="1">
      <c r="A227" s="3">
        <v>43493</v>
      </c>
      <c r="B227" s="422">
        <v>16999</v>
      </c>
      <c r="C227" s="150" t="s">
        <v>27</v>
      </c>
      <c r="D227" t="s">
        <v>12</v>
      </c>
      <c r="E227" s="2"/>
      <c r="F227" s="23">
        <v>98.6</v>
      </c>
      <c r="G227" s="2">
        <f t="shared" si="3"/>
        <v>5.0000000000000853</v>
      </c>
      <c r="L227" s="135"/>
    </row>
    <row r="228" spans="1:12" s="9" customFormat="1">
      <c r="A228" s="3">
        <v>43493</v>
      </c>
      <c r="B228" s="422">
        <v>16999</v>
      </c>
      <c r="C228" s="150" t="s">
        <v>27</v>
      </c>
      <c r="D228" t="s">
        <v>13</v>
      </c>
      <c r="E228" s="2"/>
      <c r="F228" s="23">
        <v>5</v>
      </c>
      <c r="G228" s="2">
        <f t="shared" si="3"/>
        <v>8.5265128291212022E-14</v>
      </c>
      <c r="L228" s="135"/>
    </row>
    <row r="229" spans="1:12" s="9" customFormat="1">
      <c r="A229" s="31">
        <v>43496</v>
      </c>
      <c r="B229" s="421" t="s">
        <v>10</v>
      </c>
      <c r="C229" s="156" t="s">
        <v>11</v>
      </c>
      <c r="D229" t="s">
        <v>12</v>
      </c>
      <c r="E229" s="2">
        <v>102.7</v>
      </c>
      <c r="F229" s="23"/>
      <c r="G229" s="2">
        <f t="shared" si="3"/>
        <v>102.70000000000009</v>
      </c>
      <c r="L229" s="135"/>
    </row>
    <row r="230" spans="1:12" s="9" customFormat="1">
      <c r="A230" s="31"/>
      <c r="B230" s="421"/>
      <c r="C230" s="156"/>
      <c r="D230" t="s">
        <v>13</v>
      </c>
      <c r="E230" s="2">
        <v>5</v>
      </c>
      <c r="F230" s="23"/>
      <c r="G230" s="2">
        <f t="shared" si="3"/>
        <v>107.70000000000009</v>
      </c>
      <c r="L230" s="135"/>
    </row>
    <row r="231" spans="1:12" s="9" customFormat="1">
      <c r="A231" s="3"/>
      <c r="B231" s="422"/>
      <c r="C231" s="150"/>
      <c r="D231" t="s">
        <v>14</v>
      </c>
      <c r="E231" s="2">
        <v>60</v>
      </c>
      <c r="F231" s="23"/>
      <c r="G231" s="2">
        <f t="shared" si="3"/>
        <v>167.7000000000001</v>
      </c>
      <c r="L231" s="135"/>
    </row>
    <row r="232" spans="1:12" s="9" customFormat="1">
      <c r="A232" s="3"/>
      <c r="B232" s="422"/>
      <c r="C232" s="150"/>
      <c r="D232" t="s">
        <v>15</v>
      </c>
      <c r="E232" s="2">
        <v>5</v>
      </c>
      <c r="F232" s="23"/>
      <c r="G232" s="2">
        <f t="shared" si="3"/>
        <v>172.7000000000001</v>
      </c>
      <c r="L232" s="135"/>
    </row>
    <row r="233" spans="1:12" s="9" customFormat="1">
      <c r="A233" s="3">
        <v>43523</v>
      </c>
      <c r="B233" s="422">
        <v>17230</v>
      </c>
      <c r="C233" s="150" t="s">
        <v>11</v>
      </c>
      <c r="D233" t="s">
        <v>12</v>
      </c>
      <c r="E233" s="2"/>
      <c r="F233" s="23">
        <v>102.7</v>
      </c>
      <c r="G233" s="2">
        <f t="shared" si="3"/>
        <v>70.000000000000099</v>
      </c>
      <c r="L233" s="135"/>
    </row>
    <row r="234" spans="1:12" s="9" customFormat="1">
      <c r="A234" s="3">
        <v>43523</v>
      </c>
      <c r="B234" s="422">
        <v>17230</v>
      </c>
      <c r="C234" s="150" t="s">
        <v>11</v>
      </c>
      <c r="D234" t="s">
        <v>13</v>
      </c>
      <c r="E234" s="2"/>
      <c r="F234" s="23">
        <v>5</v>
      </c>
      <c r="G234" s="2">
        <f t="shared" si="3"/>
        <v>65.000000000000099</v>
      </c>
      <c r="L234" s="135"/>
    </row>
    <row r="235" spans="1:12" s="9" customFormat="1">
      <c r="A235" s="3">
        <v>43523</v>
      </c>
      <c r="B235" s="422">
        <v>17230</v>
      </c>
      <c r="C235" s="150" t="s">
        <v>11</v>
      </c>
      <c r="D235" t="s">
        <v>14</v>
      </c>
      <c r="E235" s="2"/>
      <c r="F235" s="23">
        <v>60</v>
      </c>
      <c r="G235" s="2">
        <f t="shared" si="3"/>
        <v>5.0000000000000995</v>
      </c>
      <c r="L235" s="135"/>
    </row>
    <row r="236" spans="1:12" s="9" customFormat="1">
      <c r="A236" s="3">
        <v>43523</v>
      </c>
      <c r="B236" s="422">
        <v>17230</v>
      </c>
      <c r="C236" s="150" t="s">
        <v>11</v>
      </c>
      <c r="D236" t="s">
        <v>15</v>
      </c>
      <c r="E236" s="2"/>
      <c r="F236" s="23">
        <v>5</v>
      </c>
      <c r="G236" s="2">
        <f t="shared" si="3"/>
        <v>9.9475983006414026E-14</v>
      </c>
      <c r="L236" s="135"/>
    </row>
    <row r="237" spans="1:12" s="9" customFormat="1">
      <c r="A237" s="31">
        <v>43524</v>
      </c>
      <c r="B237" s="421" t="s">
        <v>10</v>
      </c>
      <c r="C237" s="156" t="s">
        <v>17</v>
      </c>
      <c r="D237" t="s">
        <v>12</v>
      </c>
      <c r="E237" s="2">
        <v>108.6</v>
      </c>
      <c r="F237" s="23"/>
      <c r="G237" s="2">
        <f t="shared" si="3"/>
        <v>108.60000000000009</v>
      </c>
      <c r="L237" s="135"/>
    </row>
    <row r="238" spans="1:12" s="9" customFormat="1">
      <c r="A238" s="31"/>
      <c r="B238" s="421"/>
      <c r="C238" s="156"/>
      <c r="D238" t="s">
        <v>13</v>
      </c>
      <c r="E238" s="2">
        <v>6.1</v>
      </c>
      <c r="F238" s="23"/>
      <c r="G238" s="2">
        <f t="shared" si="3"/>
        <v>114.70000000000009</v>
      </c>
      <c r="L238" s="135"/>
    </row>
    <row r="239" spans="1:12" s="9" customFormat="1">
      <c r="A239" s="3"/>
      <c r="B239" s="422"/>
      <c r="C239" s="150"/>
      <c r="D239" t="s">
        <v>14</v>
      </c>
      <c r="E239" s="2">
        <v>56</v>
      </c>
      <c r="F239" s="23"/>
      <c r="G239" s="2">
        <f t="shared" si="3"/>
        <v>170.7000000000001</v>
      </c>
      <c r="L239" s="135"/>
    </row>
    <row r="240" spans="1:12" s="9" customFormat="1">
      <c r="A240" s="3"/>
      <c r="B240" s="422"/>
      <c r="C240" s="150"/>
      <c r="D240" t="s">
        <v>15</v>
      </c>
      <c r="E240" s="2">
        <v>5</v>
      </c>
      <c r="F240" s="23"/>
      <c r="G240" s="2">
        <f t="shared" si="3"/>
        <v>175.7000000000001</v>
      </c>
      <c r="L240" s="135"/>
    </row>
    <row r="241" spans="1:12" s="9" customFormat="1">
      <c r="A241" s="3">
        <v>43552</v>
      </c>
      <c r="B241" s="422">
        <v>17569</v>
      </c>
      <c r="C241" s="150" t="s">
        <v>17</v>
      </c>
      <c r="D241" t="s">
        <v>12</v>
      </c>
      <c r="E241" s="2"/>
      <c r="F241" s="23">
        <v>108.6</v>
      </c>
      <c r="G241" s="2">
        <f t="shared" si="3"/>
        <v>67.100000000000108</v>
      </c>
      <c r="L241" s="135"/>
    </row>
    <row r="242" spans="1:12" s="9" customFormat="1">
      <c r="A242" s="3">
        <v>43552</v>
      </c>
      <c r="B242" s="422">
        <v>17569</v>
      </c>
      <c r="C242" s="150" t="s">
        <v>17</v>
      </c>
      <c r="D242" t="s">
        <v>14</v>
      </c>
      <c r="E242" s="2"/>
      <c r="F242" s="23">
        <v>56</v>
      </c>
      <c r="G242" s="2">
        <f t="shared" si="3"/>
        <v>11.100000000000108</v>
      </c>
      <c r="L242" s="135"/>
    </row>
    <row r="243" spans="1:12" s="9" customFormat="1">
      <c r="A243" s="3">
        <v>43552</v>
      </c>
      <c r="B243" s="422">
        <v>17569</v>
      </c>
      <c r="C243" s="150" t="s">
        <v>17</v>
      </c>
      <c r="D243" t="s">
        <v>15</v>
      </c>
      <c r="E243" s="2"/>
      <c r="F243" s="23">
        <v>5</v>
      </c>
      <c r="G243" s="2">
        <f t="shared" si="3"/>
        <v>6.100000000000108</v>
      </c>
      <c r="L243" s="135"/>
    </row>
    <row r="244" spans="1:12" s="9" customFormat="1">
      <c r="A244" s="3">
        <v>43593</v>
      </c>
      <c r="B244" s="422">
        <v>17818</v>
      </c>
      <c r="C244" s="150" t="s">
        <v>17</v>
      </c>
      <c r="D244" t="s">
        <v>13</v>
      </c>
      <c r="E244" s="2"/>
      <c r="F244" s="23">
        <v>6.1</v>
      </c>
      <c r="G244" s="2">
        <f t="shared" si="3"/>
        <v>1.0835776720341528E-13</v>
      </c>
      <c r="L244" s="135"/>
    </row>
    <row r="245" spans="1:12" s="9" customFormat="1">
      <c r="A245" s="31">
        <v>43555</v>
      </c>
      <c r="B245" s="421" t="s">
        <v>10</v>
      </c>
      <c r="C245" s="156" t="s">
        <v>18</v>
      </c>
      <c r="D245" t="s">
        <v>12</v>
      </c>
      <c r="E245" s="2">
        <v>100.8</v>
      </c>
      <c r="F245" s="23"/>
      <c r="G245" s="2">
        <f t="shared" si="3"/>
        <v>100.80000000000011</v>
      </c>
      <c r="L245" s="135"/>
    </row>
    <row r="246" spans="1:12" s="9" customFormat="1">
      <c r="A246" s="31"/>
      <c r="B246" s="421"/>
      <c r="C246" s="156"/>
      <c r="D246" t="s">
        <v>13</v>
      </c>
      <c r="E246" s="2">
        <v>4.9000000000000004</v>
      </c>
      <c r="F246" s="23"/>
      <c r="G246" s="2">
        <f t="shared" si="3"/>
        <v>105.70000000000012</v>
      </c>
      <c r="L246" s="135"/>
    </row>
    <row r="247" spans="1:12" s="9" customFormat="1">
      <c r="A247" s="3"/>
      <c r="B247" s="422"/>
      <c r="C247" s="150"/>
      <c r="D247" t="s">
        <v>14</v>
      </c>
      <c r="E247" s="2">
        <v>60</v>
      </c>
      <c r="F247" s="23"/>
      <c r="G247" s="2">
        <f t="shared" si="3"/>
        <v>165.7000000000001</v>
      </c>
      <c r="L247" s="135"/>
    </row>
    <row r="248" spans="1:12" s="9" customFormat="1">
      <c r="A248" s="3"/>
      <c r="B248" s="422"/>
      <c r="C248" s="150"/>
      <c r="D248" t="s">
        <v>15</v>
      </c>
      <c r="E248" s="2">
        <v>5</v>
      </c>
      <c r="F248" s="23"/>
      <c r="G248" s="2">
        <f t="shared" si="3"/>
        <v>170.7000000000001</v>
      </c>
      <c r="L248" s="135"/>
    </row>
    <row r="249" spans="1:12" s="9" customFormat="1">
      <c r="A249" s="3">
        <v>43593</v>
      </c>
      <c r="B249" s="422">
        <v>17818</v>
      </c>
      <c r="C249" s="150" t="s">
        <v>18</v>
      </c>
      <c r="D249" t="s">
        <v>12</v>
      </c>
      <c r="E249" s="2"/>
      <c r="F249" s="23">
        <v>100.8</v>
      </c>
      <c r="G249" s="2">
        <f t="shared" si="3"/>
        <v>69.900000000000105</v>
      </c>
      <c r="L249" s="135"/>
    </row>
    <row r="250" spans="1:12" s="9" customFormat="1">
      <c r="A250" s="3">
        <v>43593</v>
      </c>
      <c r="B250" s="422">
        <v>17818</v>
      </c>
      <c r="C250" s="150" t="s">
        <v>18</v>
      </c>
      <c r="D250" t="s">
        <v>13</v>
      </c>
      <c r="E250" s="2"/>
      <c r="F250" s="23">
        <v>4.9000000000000004</v>
      </c>
      <c r="G250" s="2">
        <f t="shared" si="3"/>
        <v>65.000000000000099</v>
      </c>
      <c r="L250" s="135"/>
    </row>
    <row r="251" spans="1:12" s="9" customFormat="1">
      <c r="A251" s="3">
        <v>43593</v>
      </c>
      <c r="B251" s="422">
        <v>17818</v>
      </c>
      <c r="C251" s="150" t="s">
        <v>18</v>
      </c>
      <c r="D251" t="s">
        <v>14</v>
      </c>
      <c r="E251" s="2"/>
      <c r="F251" s="23">
        <v>60</v>
      </c>
      <c r="G251" s="2">
        <f t="shared" si="3"/>
        <v>5.0000000000000995</v>
      </c>
      <c r="L251" s="135"/>
    </row>
    <row r="252" spans="1:12" s="9" customFormat="1">
      <c r="A252" s="3">
        <v>43593</v>
      </c>
      <c r="B252" s="422">
        <v>17818</v>
      </c>
      <c r="C252" s="150" t="s">
        <v>18</v>
      </c>
      <c r="D252" t="s">
        <v>15</v>
      </c>
      <c r="E252" s="2"/>
      <c r="F252" s="23">
        <v>5</v>
      </c>
      <c r="G252" s="2">
        <f t="shared" si="3"/>
        <v>9.9475983006414026E-14</v>
      </c>
      <c r="L252" s="135"/>
    </row>
    <row r="253" spans="1:12" s="9" customFormat="1">
      <c r="A253" s="31">
        <v>43585</v>
      </c>
      <c r="B253" s="421" t="s">
        <v>10</v>
      </c>
      <c r="C253" s="156" t="s">
        <v>19</v>
      </c>
      <c r="D253" t="s">
        <v>12</v>
      </c>
      <c r="E253" s="2">
        <v>102</v>
      </c>
      <c r="F253" s="23"/>
      <c r="G253" s="2">
        <f t="shared" si="3"/>
        <v>102.0000000000001</v>
      </c>
      <c r="L253" s="135"/>
    </row>
    <row r="254" spans="1:12" s="9" customFormat="1">
      <c r="A254" s="31"/>
      <c r="B254" s="421"/>
      <c r="C254" s="156"/>
      <c r="D254" t="s">
        <v>13</v>
      </c>
      <c r="E254" s="2">
        <v>4.5</v>
      </c>
      <c r="F254" s="23"/>
      <c r="G254" s="2">
        <f t="shared" si="3"/>
        <v>106.5000000000001</v>
      </c>
      <c r="L254" s="135"/>
    </row>
    <row r="255" spans="1:12" s="9" customFormat="1">
      <c r="A255" s="3"/>
      <c r="B255" s="422"/>
      <c r="C255" s="150"/>
      <c r="D255" t="s">
        <v>14</v>
      </c>
      <c r="E255" s="2">
        <v>60</v>
      </c>
      <c r="F255" s="23"/>
      <c r="G255" s="2">
        <f t="shared" si="3"/>
        <v>166.50000000000011</v>
      </c>
      <c r="L255" s="135"/>
    </row>
    <row r="256" spans="1:12" s="9" customFormat="1">
      <c r="A256" s="3"/>
      <c r="B256" s="422"/>
      <c r="C256" s="150"/>
      <c r="D256" t="s">
        <v>15</v>
      </c>
      <c r="E256" s="2">
        <v>5</v>
      </c>
      <c r="F256" s="23"/>
      <c r="G256" s="2">
        <f t="shared" si="3"/>
        <v>171.50000000000011</v>
      </c>
      <c r="L256" s="135"/>
    </row>
    <row r="257" spans="1:12" s="9" customFormat="1">
      <c r="A257" s="3">
        <v>43609</v>
      </c>
      <c r="B257" s="422">
        <v>17970</v>
      </c>
      <c r="C257" s="150" t="s">
        <v>19</v>
      </c>
      <c r="D257" t="s">
        <v>12</v>
      </c>
      <c r="E257" s="2"/>
      <c r="F257" s="23">
        <v>102</v>
      </c>
      <c r="G257" s="2">
        <f t="shared" si="3"/>
        <v>69.500000000000114</v>
      </c>
      <c r="L257" s="135"/>
    </row>
    <row r="258" spans="1:12" s="9" customFormat="1">
      <c r="A258" s="3">
        <v>43609</v>
      </c>
      <c r="B258" s="422">
        <v>17970</v>
      </c>
      <c r="C258" s="150" t="s">
        <v>19</v>
      </c>
      <c r="D258" t="s">
        <v>13</v>
      </c>
      <c r="E258" s="2"/>
      <c r="F258" s="23">
        <v>4.5</v>
      </c>
      <c r="G258" s="2">
        <f t="shared" si="3"/>
        <v>65.000000000000114</v>
      </c>
      <c r="L258" s="135"/>
    </row>
    <row r="259" spans="1:12" s="9" customFormat="1">
      <c r="A259" s="3">
        <v>43609</v>
      </c>
      <c r="B259" s="422">
        <v>17970</v>
      </c>
      <c r="C259" s="150" t="s">
        <v>19</v>
      </c>
      <c r="D259" t="s">
        <v>14</v>
      </c>
      <c r="E259" s="2"/>
      <c r="F259" s="23">
        <v>60</v>
      </c>
      <c r="G259" s="2">
        <f t="shared" si="3"/>
        <v>5.0000000000001137</v>
      </c>
      <c r="L259" s="135"/>
    </row>
    <row r="260" spans="1:12" s="9" customFormat="1">
      <c r="A260" s="3">
        <v>43609</v>
      </c>
      <c r="B260" s="422">
        <v>17970</v>
      </c>
      <c r="C260" s="150" t="s">
        <v>19</v>
      </c>
      <c r="D260" t="s">
        <v>15</v>
      </c>
      <c r="E260" s="2"/>
      <c r="F260" s="23">
        <v>5</v>
      </c>
      <c r="G260" s="2">
        <f t="shared" si="3"/>
        <v>1.1368683772161603E-13</v>
      </c>
      <c r="L260" s="135"/>
    </row>
    <row r="261" spans="1:12" s="9" customFormat="1">
      <c r="A261" s="31">
        <v>43616</v>
      </c>
      <c r="B261" s="421" t="s">
        <v>10</v>
      </c>
      <c r="C261" s="156" t="s">
        <v>20</v>
      </c>
      <c r="D261" t="s">
        <v>12</v>
      </c>
      <c r="E261" s="2">
        <v>94</v>
      </c>
      <c r="F261" s="23"/>
      <c r="G261" s="2">
        <f t="shared" si="3"/>
        <v>94.000000000000114</v>
      </c>
      <c r="L261" s="135"/>
    </row>
    <row r="262" spans="1:12" s="9" customFormat="1">
      <c r="A262" s="31"/>
      <c r="B262" s="421"/>
      <c r="C262" s="156"/>
      <c r="D262" t="s">
        <v>13</v>
      </c>
      <c r="E262" s="2">
        <v>5.2</v>
      </c>
      <c r="F262" s="23"/>
      <c r="G262" s="2">
        <f t="shared" si="3"/>
        <v>99.200000000000117</v>
      </c>
      <c r="L262" s="135"/>
    </row>
    <row r="263" spans="1:12" s="9" customFormat="1">
      <c r="A263" s="3"/>
      <c r="B263" s="422"/>
      <c r="C263" s="150"/>
      <c r="D263" t="s">
        <v>14</v>
      </c>
      <c r="E263" s="2">
        <v>60</v>
      </c>
      <c r="F263" s="23"/>
      <c r="G263" s="2">
        <f t="shared" si="3"/>
        <v>159.2000000000001</v>
      </c>
      <c r="L263" s="135"/>
    </row>
    <row r="264" spans="1:12" s="9" customFormat="1">
      <c r="A264" s="3"/>
      <c r="B264" s="422"/>
      <c r="C264" s="150"/>
      <c r="D264" t="s">
        <v>15</v>
      </c>
      <c r="E264" s="2">
        <v>5</v>
      </c>
      <c r="F264" s="23"/>
      <c r="G264" s="2">
        <f t="shared" si="3"/>
        <v>164.2000000000001</v>
      </c>
      <c r="L264" s="135"/>
    </row>
    <row r="265" spans="1:12" s="9" customFormat="1">
      <c r="A265" s="3">
        <v>43643</v>
      </c>
      <c r="B265" s="422">
        <v>18141</v>
      </c>
      <c r="C265" s="150" t="s">
        <v>20</v>
      </c>
      <c r="D265" t="s">
        <v>12</v>
      </c>
      <c r="E265" s="2"/>
      <c r="F265" s="23">
        <v>94</v>
      </c>
      <c r="G265" s="2">
        <f t="shared" si="3"/>
        <v>70.200000000000102</v>
      </c>
      <c r="L265" s="135"/>
    </row>
    <row r="266" spans="1:12" s="9" customFormat="1">
      <c r="A266" s="3">
        <v>43643</v>
      </c>
      <c r="B266" s="422">
        <v>18141</v>
      </c>
      <c r="C266" s="150" t="s">
        <v>20</v>
      </c>
      <c r="D266" t="s">
        <v>13</v>
      </c>
      <c r="E266" s="2"/>
      <c r="F266" s="23">
        <v>5.2</v>
      </c>
      <c r="G266" s="2">
        <f t="shared" si="3"/>
        <v>65.000000000000099</v>
      </c>
      <c r="L266" s="135"/>
    </row>
    <row r="267" spans="1:12" s="9" customFormat="1">
      <c r="A267" s="3">
        <v>43643</v>
      </c>
      <c r="B267" s="422">
        <v>18141</v>
      </c>
      <c r="C267" s="150" t="s">
        <v>21</v>
      </c>
      <c r="D267" t="s">
        <v>14</v>
      </c>
      <c r="E267" s="2"/>
      <c r="F267" s="23">
        <v>60</v>
      </c>
      <c r="G267" s="2">
        <f t="shared" si="3"/>
        <v>5.0000000000000995</v>
      </c>
      <c r="L267" s="135"/>
    </row>
    <row r="268" spans="1:12" s="9" customFormat="1">
      <c r="A268" s="3">
        <v>43643</v>
      </c>
      <c r="B268" s="422">
        <v>18141</v>
      </c>
      <c r="C268" s="150" t="s">
        <v>21</v>
      </c>
      <c r="D268" t="s">
        <v>15</v>
      </c>
      <c r="E268" s="2"/>
      <c r="F268" s="23">
        <v>5</v>
      </c>
      <c r="G268" s="2">
        <f t="shared" si="3"/>
        <v>9.9475983006414026E-14</v>
      </c>
      <c r="L268" s="135"/>
    </row>
    <row r="269" spans="1:12" s="9" customFormat="1">
      <c r="A269" s="31">
        <v>43646</v>
      </c>
      <c r="B269" s="421" t="s">
        <v>10</v>
      </c>
      <c r="C269" s="156" t="s">
        <v>21</v>
      </c>
      <c r="D269" t="s">
        <v>12</v>
      </c>
      <c r="E269" s="2">
        <v>91.9</v>
      </c>
      <c r="F269" s="23"/>
      <c r="G269" s="2">
        <f t="shared" si="3"/>
        <v>91.900000000000105</v>
      </c>
      <c r="L269" s="135"/>
    </row>
    <row r="270" spans="1:12" s="9" customFormat="1">
      <c r="A270" s="31"/>
      <c r="B270" s="421"/>
      <c r="C270" s="156"/>
      <c r="D270" t="s">
        <v>13</v>
      </c>
      <c r="E270" s="2">
        <v>4.9000000000000004</v>
      </c>
      <c r="F270" s="23"/>
      <c r="G270" s="2">
        <f t="shared" si="3"/>
        <v>96.800000000000111</v>
      </c>
      <c r="L270" s="135"/>
    </row>
    <row r="271" spans="1:12" s="9" customFormat="1">
      <c r="A271" s="3"/>
      <c r="B271" s="422"/>
      <c r="C271" s="150"/>
      <c r="D271" t="s">
        <v>14</v>
      </c>
      <c r="E271" s="2">
        <v>60</v>
      </c>
      <c r="F271" s="23"/>
      <c r="G271" s="2">
        <f t="shared" si="3"/>
        <v>156.80000000000013</v>
      </c>
      <c r="L271" s="135"/>
    </row>
    <row r="272" spans="1:12" s="9" customFormat="1">
      <c r="A272" s="3"/>
      <c r="B272" s="422"/>
      <c r="C272" s="150"/>
      <c r="D272" t="s">
        <v>15</v>
      </c>
      <c r="E272" s="2">
        <v>5</v>
      </c>
      <c r="F272" s="23"/>
      <c r="G272" s="2">
        <f t="shared" si="3"/>
        <v>161.80000000000013</v>
      </c>
      <c r="L272" s="135"/>
    </row>
    <row r="273" spans="1:12" s="9" customFormat="1">
      <c r="A273" s="3">
        <v>43672</v>
      </c>
      <c r="B273" s="422">
        <v>18349</v>
      </c>
      <c r="C273" s="150" t="s">
        <v>21</v>
      </c>
      <c r="D273" t="s">
        <v>12</v>
      </c>
      <c r="E273" s="2"/>
      <c r="F273" s="23">
        <v>91.9</v>
      </c>
      <c r="G273" s="2">
        <f t="shared" si="3"/>
        <v>69.900000000000119</v>
      </c>
      <c r="L273" s="135"/>
    </row>
    <row r="274" spans="1:12" s="9" customFormat="1">
      <c r="A274" s="3">
        <v>43672</v>
      </c>
      <c r="B274" s="422">
        <v>18349</v>
      </c>
      <c r="C274" s="150" t="s">
        <v>21</v>
      </c>
      <c r="D274" t="s">
        <v>13</v>
      </c>
      <c r="E274" s="2"/>
      <c r="F274" s="23">
        <v>4.9000000000000004</v>
      </c>
      <c r="G274" s="2">
        <f t="shared" si="3"/>
        <v>65.000000000000114</v>
      </c>
      <c r="L274" s="135"/>
    </row>
    <row r="275" spans="1:12" s="9" customFormat="1">
      <c r="A275" s="3">
        <v>43672</v>
      </c>
      <c r="B275" s="422">
        <v>18349</v>
      </c>
      <c r="C275" s="150" t="s">
        <v>21</v>
      </c>
      <c r="D275" t="s">
        <v>14</v>
      </c>
      <c r="E275" s="2"/>
      <c r="F275" s="23">
        <v>60</v>
      </c>
      <c r="G275" s="2">
        <f t="shared" si="3"/>
        <v>5.0000000000001137</v>
      </c>
      <c r="L275" s="135"/>
    </row>
    <row r="276" spans="1:12" s="9" customFormat="1">
      <c r="A276" s="3">
        <v>43672</v>
      </c>
      <c r="B276" s="422">
        <v>18349</v>
      </c>
      <c r="C276" s="150" t="s">
        <v>21</v>
      </c>
      <c r="D276" t="s">
        <v>15</v>
      </c>
      <c r="E276" s="2"/>
      <c r="F276" s="23">
        <v>5</v>
      </c>
      <c r="G276" s="2">
        <f t="shared" si="3"/>
        <v>1.1368683772161603E-13</v>
      </c>
      <c r="L276" s="135"/>
    </row>
    <row r="277" spans="1:12" s="9" customFormat="1">
      <c r="A277" s="31">
        <v>43677</v>
      </c>
      <c r="B277" s="421" t="s">
        <v>10</v>
      </c>
      <c r="C277" s="156" t="s">
        <v>22</v>
      </c>
      <c r="D277" t="s">
        <v>12</v>
      </c>
      <c r="E277" s="2">
        <v>91.9</v>
      </c>
      <c r="F277" s="23"/>
      <c r="G277" s="2">
        <f t="shared" si="3"/>
        <v>91.900000000000119</v>
      </c>
      <c r="L277" s="135"/>
    </row>
    <row r="278" spans="1:12" s="9" customFormat="1">
      <c r="A278" s="31"/>
      <c r="B278" s="421"/>
      <c r="C278" s="156"/>
      <c r="D278" t="s">
        <v>13</v>
      </c>
      <c r="E278" s="2">
        <v>4.8</v>
      </c>
      <c r="F278" s="23"/>
      <c r="G278" s="2">
        <f t="shared" si="3"/>
        <v>96.700000000000117</v>
      </c>
      <c r="L278" s="135"/>
    </row>
    <row r="279" spans="1:12" s="9" customFormat="1">
      <c r="A279" s="3"/>
      <c r="B279" s="422"/>
      <c r="C279" s="150"/>
      <c r="D279" t="s">
        <v>14</v>
      </c>
      <c r="E279" s="2">
        <v>60</v>
      </c>
      <c r="F279" s="23"/>
      <c r="G279" s="2">
        <f t="shared" si="3"/>
        <v>156.7000000000001</v>
      </c>
      <c r="L279" s="135"/>
    </row>
    <row r="280" spans="1:12" s="9" customFormat="1">
      <c r="A280" s="3"/>
      <c r="B280" s="422"/>
      <c r="C280" s="150"/>
      <c r="D280" t="s">
        <v>15</v>
      </c>
      <c r="E280" s="2">
        <v>5</v>
      </c>
      <c r="F280" s="23"/>
      <c r="G280" s="2">
        <f t="shared" si="3"/>
        <v>161.7000000000001</v>
      </c>
      <c r="L280" s="135"/>
    </row>
    <row r="281" spans="1:12" s="9" customFormat="1">
      <c r="A281" s="3">
        <v>43683</v>
      </c>
      <c r="B281" s="422">
        <v>18479</v>
      </c>
      <c r="C281" s="150" t="s">
        <v>22</v>
      </c>
      <c r="D281" t="s">
        <v>14</v>
      </c>
      <c r="E281" s="2"/>
      <c r="F281" s="23">
        <v>60</v>
      </c>
      <c r="G281" s="2">
        <f t="shared" si="3"/>
        <v>101.7000000000001</v>
      </c>
      <c r="L281" s="135"/>
    </row>
    <row r="282" spans="1:12" s="9" customFormat="1">
      <c r="A282" s="3">
        <v>43683</v>
      </c>
      <c r="B282" s="422">
        <v>18479</v>
      </c>
      <c r="C282" s="150" t="s">
        <v>22</v>
      </c>
      <c r="D282" t="s">
        <v>29</v>
      </c>
      <c r="E282" s="2"/>
      <c r="F282" s="23">
        <v>5</v>
      </c>
      <c r="G282" s="2">
        <f t="shared" si="3"/>
        <v>96.700000000000102</v>
      </c>
      <c r="L282" s="135"/>
    </row>
    <row r="283" spans="1:12" s="9" customFormat="1">
      <c r="A283" s="3">
        <v>43703</v>
      </c>
      <c r="B283" s="422">
        <v>18569</v>
      </c>
      <c r="C283" s="150" t="s">
        <v>22</v>
      </c>
      <c r="D283" t="s">
        <v>12</v>
      </c>
      <c r="E283" s="2"/>
      <c r="F283" s="23">
        <v>91.9</v>
      </c>
      <c r="G283" s="2">
        <f t="shared" ref="G283:G346" si="4">+G282+E283-F283</f>
        <v>4.8000000000000966</v>
      </c>
      <c r="L283" s="135"/>
    </row>
    <row r="284" spans="1:12" s="9" customFormat="1">
      <c r="A284" s="3">
        <v>43703</v>
      </c>
      <c r="B284" s="422">
        <v>18569</v>
      </c>
      <c r="C284" s="150" t="s">
        <v>22</v>
      </c>
      <c r="D284" t="s">
        <v>13</v>
      </c>
      <c r="E284" s="2"/>
      <c r="F284" s="23">
        <v>4.8</v>
      </c>
      <c r="G284" s="2">
        <f t="shared" si="4"/>
        <v>9.681144774731365E-14</v>
      </c>
      <c r="L284" s="135"/>
    </row>
    <row r="285" spans="1:12" s="9" customFormat="1">
      <c r="A285" s="31">
        <v>43708</v>
      </c>
      <c r="B285" s="421" t="s">
        <v>10</v>
      </c>
      <c r="C285" s="156" t="s">
        <v>23</v>
      </c>
      <c r="D285" t="s">
        <v>12</v>
      </c>
      <c r="E285" s="2">
        <v>89.4</v>
      </c>
      <c r="F285" s="23"/>
      <c r="G285" s="2">
        <f t="shared" si="4"/>
        <v>89.400000000000105</v>
      </c>
      <c r="L285" s="135"/>
    </row>
    <row r="286" spans="1:12" s="9" customFormat="1">
      <c r="A286" s="31"/>
      <c r="B286" s="421"/>
      <c r="C286" s="156"/>
      <c r="D286" t="s">
        <v>13</v>
      </c>
      <c r="E286" s="2">
        <v>4.5999999999999996</v>
      </c>
      <c r="F286" s="23"/>
      <c r="G286" s="2">
        <f t="shared" si="4"/>
        <v>94.000000000000099</v>
      </c>
      <c r="L286" s="135"/>
    </row>
    <row r="287" spans="1:12" s="9" customFormat="1">
      <c r="A287" s="3"/>
      <c r="B287" s="422"/>
      <c r="C287" s="150"/>
      <c r="D287" t="s">
        <v>14</v>
      </c>
      <c r="E287" s="2">
        <v>60</v>
      </c>
      <c r="F287" s="23"/>
      <c r="G287" s="2">
        <f t="shared" si="4"/>
        <v>154.00000000000011</v>
      </c>
      <c r="L287" s="135"/>
    </row>
    <row r="288" spans="1:12" s="9" customFormat="1">
      <c r="A288" s="3"/>
      <c r="B288" s="422"/>
      <c r="C288" s="150"/>
      <c r="D288" t="s">
        <v>15</v>
      </c>
      <c r="E288" s="2">
        <v>5</v>
      </c>
      <c r="F288" s="23"/>
      <c r="G288" s="2">
        <f t="shared" si="4"/>
        <v>159.00000000000011</v>
      </c>
      <c r="L288" s="135"/>
    </row>
    <row r="289" spans="1:12" s="9" customFormat="1">
      <c r="A289" s="3">
        <v>43732</v>
      </c>
      <c r="B289" s="422">
        <v>18738</v>
      </c>
      <c r="C289" s="150" t="s">
        <v>23</v>
      </c>
      <c r="D289" t="s">
        <v>12</v>
      </c>
      <c r="E289" s="2"/>
      <c r="F289" s="23">
        <v>89.4</v>
      </c>
      <c r="G289" s="2">
        <f t="shared" si="4"/>
        <v>69.600000000000108</v>
      </c>
      <c r="L289" s="135"/>
    </row>
    <row r="290" spans="1:12" s="9" customFormat="1">
      <c r="A290" s="3">
        <v>43732</v>
      </c>
      <c r="B290" s="422">
        <v>18738</v>
      </c>
      <c r="C290" s="150" t="s">
        <v>23</v>
      </c>
      <c r="D290" t="s">
        <v>13</v>
      </c>
      <c r="E290" s="2"/>
      <c r="F290" s="23">
        <v>4.5999999999999996</v>
      </c>
      <c r="G290" s="2">
        <f t="shared" si="4"/>
        <v>65.000000000000114</v>
      </c>
      <c r="L290" s="135"/>
    </row>
    <row r="291" spans="1:12" s="9" customFormat="1">
      <c r="A291" s="3">
        <v>43732</v>
      </c>
      <c r="B291" s="422">
        <v>18738</v>
      </c>
      <c r="C291" s="150" t="s">
        <v>23</v>
      </c>
      <c r="D291" t="s">
        <v>14</v>
      </c>
      <c r="E291" s="2"/>
      <c r="F291" s="23">
        <v>60</v>
      </c>
      <c r="G291" s="2">
        <f t="shared" si="4"/>
        <v>5.0000000000001137</v>
      </c>
      <c r="L291" s="135"/>
    </row>
    <row r="292" spans="1:12" s="9" customFormat="1">
      <c r="A292" s="3">
        <v>43732</v>
      </c>
      <c r="B292" s="422">
        <v>18738</v>
      </c>
      <c r="C292" s="150" t="s">
        <v>23</v>
      </c>
      <c r="D292" t="s">
        <v>15</v>
      </c>
      <c r="E292" s="2"/>
      <c r="F292" s="23">
        <v>5</v>
      </c>
      <c r="G292" s="2">
        <f t="shared" si="4"/>
        <v>1.1368683772161603E-13</v>
      </c>
      <c r="L292" s="135"/>
    </row>
    <row r="293" spans="1:12" s="9" customFormat="1">
      <c r="A293" s="31">
        <v>43738</v>
      </c>
      <c r="B293" s="421" t="s">
        <v>10</v>
      </c>
      <c r="C293" s="156" t="s">
        <v>24</v>
      </c>
      <c r="D293" t="s">
        <v>12</v>
      </c>
      <c r="E293" s="2">
        <v>89.8</v>
      </c>
      <c r="F293" s="23"/>
      <c r="G293" s="2">
        <f t="shared" si="4"/>
        <v>89.800000000000111</v>
      </c>
      <c r="L293" s="135"/>
    </row>
    <row r="294" spans="1:12" s="9" customFormat="1">
      <c r="A294" s="31"/>
      <c r="B294" s="421"/>
      <c r="C294" s="156"/>
      <c r="D294" t="s">
        <v>13</v>
      </c>
      <c r="E294" s="2">
        <v>4.7</v>
      </c>
      <c r="F294" s="23"/>
      <c r="G294" s="2">
        <f t="shared" si="4"/>
        <v>94.500000000000114</v>
      </c>
      <c r="L294" s="135"/>
    </row>
    <row r="295" spans="1:12" s="9" customFormat="1">
      <c r="A295" s="3"/>
      <c r="B295" s="422"/>
      <c r="C295" s="150"/>
      <c r="D295" t="s">
        <v>14</v>
      </c>
      <c r="E295" s="2">
        <v>60</v>
      </c>
      <c r="F295" s="23"/>
      <c r="G295" s="2">
        <f t="shared" si="4"/>
        <v>154.50000000000011</v>
      </c>
      <c r="L295" s="135"/>
    </row>
    <row r="296" spans="1:12" s="9" customFormat="1">
      <c r="A296" s="3"/>
      <c r="B296" s="422"/>
      <c r="C296" s="150"/>
      <c r="D296" t="s">
        <v>29</v>
      </c>
      <c r="E296" s="2">
        <v>5</v>
      </c>
      <c r="F296" s="23"/>
      <c r="G296" s="2">
        <f t="shared" si="4"/>
        <v>159.50000000000011</v>
      </c>
      <c r="L296" s="135"/>
    </row>
    <row r="297" spans="1:12" s="9" customFormat="1">
      <c r="A297" s="3">
        <v>43763</v>
      </c>
      <c r="B297" s="422">
        <v>19001</v>
      </c>
      <c r="C297" s="150" t="s">
        <v>24</v>
      </c>
      <c r="D297" t="s">
        <v>12</v>
      </c>
      <c r="E297" s="2"/>
      <c r="F297" s="23">
        <v>89.8</v>
      </c>
      <c r="G297" s="2">
        <f t="shared" si="4"/>
        <v>69.700000000000117</v>
      </c>
      <c r="L297" s="135"/>
    </row>
    <row r="298" spans="1:12" s="9" customFormat="1">
      <c r="A298" s="3">
        <v>43763</v>
      </c>
      <c r="B298" s="422">
        <v>19001</v>
      </c>
      <c r="C298" s="150" t="s">
        <v>24</v>
      </c>
      <c r="D298" t="s">
        <v>13</v>
      </c>
      <c r="E298" s="2"/>
      <c r="F298" s="23">
        <v>4.7</v>
      </c>
      <c r="G298" s="2">
        <f t="shared" si="4"/>
        <v>65.000000000000114</v>
      </c>
      <c r="L298" s="135"/>
    </row>
    <row r="299" spans="1:12" s="9" customFormat="1">
      <c r="A299" s="3">
        <v>43763</v>
      </c>
      <c r="B299" s="422">
        <v>19001</v>
      </c>
      <c r="C299" s="150" t="s">
        <v>24</v>
      </c>
      <c r="D299" t="s">
        <v>14</v>
      </c>
      <c r="E299" s="2"/>
      <c r="F299" s="23">
        <v>60</v>
      </c>
      <c r="G299" s="2">
        <f t="shared" si="4"/>
        <v>5.0000000000001137</v>
      </c>
      <c r="L299" s="135"/>
    </row>
    <row r="300" spans="1:12" s="9" customFormat="1">
      <c r="A300" s="3">
        <v>43763</v>
      </c>
      <c r="B300" s="422">
        <v>19001</v>
      </c>
      <c r="C300" s="150" t="s">
        <v>24</v>
      </c>
      <c r="D300" t="s">
        <v>29</v>
      </c>
      <c r="E300" s="2"/>
      <c r="F300" s="23">
        <v>5</v>
      </c>
      <c r="G300" s="2">
        <f t="shared" si="4"/>
        <v>1.1368683772161603E-13</v>
      </c>
      <c r="L300" s="135"/>
    </row>
    <row r="301" spans="1:12" s="9" customFormat="1">
      <c r="A301" s="31">
        <v>43769</v>
      </c>
      <c r="B301" s="421" t="s">
        <v>10</v>
      </c>
      <c r="C301" s="156" t="s">
        <v>25</v>
      </c>
      <c r="D301" t="s">
        <v>12</v>
      </c>
      <c r="E301" s="2">
        <v>90.4</v>
      </c>
      <c r="F301" s="23"/>
      <c r="G301" s="2">
        <f t="shared" si="4"/>
        <v>90.400000000000119</v>
      </c>
      <c r="L301" s="135"/>
    </row>
    <row r="302" spans="1:12" s="9" customFormat="1">
      <c r="A302" s="3"/>
      <c r="B302" s="422"/>
      <c r="C302" s="150"/>
      <c r="D302" t="s">
        <v>13</v>
      </c>
      <c r="E302" s="2">
        <v>4.5</v>
      </c>
      <c r="F302" s="23"/>
      <c r="G302" s="2">
        <f t="shared" si="4"/>
        <v>94.900000000000119</v>
      </c>
      <c r="L302" s="135"/>
    </row>
    <row r="303" spans="1:12" s="9" customFormat="1">
      <c r="A303" s="3"/>
      <c r="B303" s="422"/>
      <c r="C303" s="150"/>
      <c r="D303" t="s">
        <v>14</v>
      </c>
      <c r="E303" s="2">
        <v>60</v>
      </c>
      <c r="F303" s="23"/>
      <c r="G303" s="2">
        <f t="shared" si="4"/>
        <v>154.90000000000012</v>
      </c>
      <c r="L303" s="135"/>
    </row>
    <row r="304" spans="1:12" s="9" customFormat="1">
      <c r="A304" s="3"/>
      <c r="B304" s="422"/>
      <c r="C304" s="150"/>
      <c r="D304" t="s">
        <v>15</v>
      </c>
      <c r="E304" s="2">
        <v>5</v>
      </c>
      <c r="F304" s="23"/>
      <c r="G304" s="2">
        <f t="shared" si="4"/>
        <v>159.90000000000012</v>
      </c>
      <c r="L304" s="135"/>
    </row>
    <row r="305" spans="1:12" s="9" customFormat="1">
      <c r="A305" s="3">
        <v>43795</v>
      </c>
      <c r="B305" s="422">
        <v>19201</v>
      </c>
      <c r="C305" s="150" t="s">
        <v>25</v>
      </c>
      <c r="D305" t="s">
        <v>12</v>
      </c>
      <c r="E305" s="2"/>
      <c r="F305" s="23">
        <v>90.4</v>
      </c>
      <c r="G305" s="2">
        <f t="shared" si="4"/>
        <v>69.500000000000114</v>
      </c>
      <c r="L305" s="135"/>
    </row>
    <row r="306" spans="1:12" s="9" customFormat="1">
      <c r="A306" s="3">
        <v>43795</v>
      </c>
      <c r="B306" s="422">
        <v>19201</v>
      </c>
      <c r="C306" s="150" t="s">
        <v>25</v>
      </c>
      <c r="D306" t="s">
        <v>13</v>
      </c>
      <c r="E306" s="2"/>
      <c r="F306" s="23">
        <v>4.5</v>
      </c>
      <c r="G306" s="2">
        <f t="shared" si="4"/>
        <v>65.000000000000114</v>
      </c>
      <c r="L306" s="135"/>
    </row>
    <row r="307" spans="1:12" s="9" customFormat="1">
      <c r="A307" s="3">
        <v>43853</v>
      </c>
      <c r="B307" s="422">
        <v>19628</v>
      </c>
      <c r="C307" s="150" t="s">
        <v>25</v>
      </c>
      <c r="D307" t="s">
        <v>14</v>
      </c>
      <c r="E307" s="2"/>
      <c r="F307" s="2">
        <v>60</v>
      </c>
      <c r="G307" s="2">
        <f t="shared" si="4"/>
        <v>5.0000000000001137</v>
      </c>
      <c r="L307" s="135"/>
    </row>
    <row r="308" spans="1:12" s="9" customFormat="1">
      <c r="A308" s="3">
        <v>43853</v>
      </c>
      <c r="B308" s="422">
        <v>19628</v>
      </c>
      <c r="C308" s="150" t="s">
        <v>25</v>
      </c>
      <c r="D308" t="s">
        <v>15</v>
      </c>
      <c r="E308" s="2"/>
      <c r="F308" s="2">
        <v>5</v>
      </c>
      <c r="G308" s="2">
        <f t="shared" si="4"/>
        <v>1.1368683772161603E-13</v>
      </c>
      <c r="L308" s="135"/>
    </row>
    <row r="309" spans="1:12" s="9" customFormat="1">
      <c r="A309" s="31">
        <v>43799</v>
      </c>
      <c r="B309" s="421" t="s">
        <v>10</v>
      </c>
      <c r="C309" s="156" t="s">
        <v>26</v>
      </c>
      <c r="D309" t="s">
        <v>12</v>
      </c>
      <c r="E309" s="2">
        <v>101.2</v>
      </c>
      <c r="F309" s="23"/>
      <c r="G309" s="2">
        <f t="shared" si="4"/>
        <v>101.20000000000012</v>
      </c>
      <c r="L309" s="135"/>
    </row>
    <row r="310" spans="1:12" s="9" customFormat="1">
      <c r="A310" s="3"/>
      <c r="B310" s="422"/>
      <c r="C310" s="150"/>
      <c r="D310" t="s">
        <v>13</v>
      </c>
      <c r="E310" s="2">
        <v>4.7</v>
      </c>
      <c r="F310" s="23"/>
      <c r="G310" s="2">
        <f t="shared" si="4"/>
        <v>105.90000000000012</v>
      </c>
      <c r="L310" s="135"/>
    </row>
    <row r="311" spans="1:12" s="9" customFormat="1">
      <c r="A311" s="3"/>
      <c r="B311" s="422"/>
      <c r="C311" s="150"/>
      <c r="D311" t="s">
        <v>14</v>
      </c>
      <c r="E311" s="2">
        <v>60</v>
      </c>
      <c r="F311" s="23"/>
      <c r="G311" s="2">
        <f t="shared" si="4"/>
        <v>165.90000000000012</v>
      </c>
      <c r="L311" s="135"/>
    </row>
    <row r="312" spans="1:12" s="9" customFormat="1">
      <c r="A312" s="3"/>
      <c r="B312" s="422"/>
      <c r="C312" s="150"/>
      <c r="D312" t="s">
        <v>15</v>
      </c>
      <c r="E312" s="2">
        <v>5</v>
      </c>
      <c r="F312" s="23"/>
      <c r="G312" s="2">
        <f t="shared" si="4"/>
        <v>170.90000000000012</v>
      </c>
      <c r="L312" s="135"/>
    </row>
    <row r="313" spans="1:12" s="9" customFormat="1">
      <c r="A313" s="3">
        <v>43822</v>
      </c>
      <c r="B313" s="422">
        <v>19334</v>
      </c>
      <c r="C313" s="150" t="s">
        <v>26</v>
      </c>
      <c r="D313" t="s">
        <v>12</v>
      </c>
      <c r="E313" s="2"/>
      <c r="F313" s="23">
        <v>101.2</v>
      </c>
      <c r="G313" s="2">
        <f t="shared" si="4"/>
        <v>69.700000000000117</v>
      </c>
      <c r="L313" s="135"/>
    </row>
    <row r="314" spans="1:12" s="9" customFormat="1">
      <c r="A314" s="3">
        <v>43822</v>
      </c>
      <c r="B314" s="422">
        <v>19334</v>
      </c>
      <c r="C314" s="150" t="s">
        <v>26</v>
      </c>
      <c r="D314" t="s">
        <v>13</v>
      </c>
      <c r="E314" s="2"/>
      <c r="F314" s="23">
        <v>4.7</v>
      </c>
      <c r="G314" s="2">
        <f t="shared" si="4"/>
        <v>65.000000000000114</v>
      </c>
      <c r="L314" s="135"/>
    </row>
    <row r="315" spans="1:12" s="9" customFormat="1">
      <c r="A315" s="3">
        <v>43853</v>
      </c>
      <c r="B315" s="422">
        <v>19628</v>
      </c>
      <c r="C315" s="150" t="s">
        <v>26</v>
      </c>
      <c r="D315" t="s">
        <v>14</v>
      </c>
      <c r="E315" s="2"/>
      <c r="F315" s="2">
        <v>60</v>
      </c>
      <c r="G315" s="2">
        <f t="shared" si="4"/>
        <v>5.0000000000001137</v>
      </c>
      <c r="L315" s="135"/>
    </row>
    <row r="316" spans="1:12" s="9" customFormat="1">
      <c r="A316" s="3">
        <v>43853</v>
      </c>
      <c r="B316" s="422">
        <v>19628</v>
      </c>
      <c r="C316" s="150" t="s">
        <v>26</v>
      </c>
      <c r="D316" t="s">
        <v>15</v>
      </c>
      <c r="E316" s="2"/>
      <c r="F316" s="2">
        <v>5</v>
      </c>
      <c r="G316" s="2">
        <f t="shared" si="4"/>
        <v>1.1368683772161603E-13</v>
      </c>
      <c r="L316" s="135"/>
    </row>
    <row r="317" spans="1:12" s="9" customFormat="1">
      <c r="A317" s="31">
        <v>43830</v>
      </c>
      <c r="B317" s="421" t="s">
        <v>10</v>
      </c>
      <c r="C317" s="156" t="s">
        <v>27</v>
      </c>
      <c r="D317" t="s">
        <v>12</v>
      </c>
      <c r="E317" s="2">
        <v>105.8</v>
      </c>
      <c r="F317" s="23"/>
      <c r="G317" s="2">
        <f t="shared" si="4"/>
        <v>105.80000000000011</v>
      </c>
      <c r="L317" s="135"/>
    </row>
    <row r="318" spans="1:12" s="9" customFormat="1">
      <c r="A318" s="3"/>
      <c r="B318" s="422"/>
      <c r="C318" s="150"/>
      <c r="D318" t="s">
        <v>13</v>
      </c>
      <c r="E318" s="2">
        <v>4.7</v>
      </c>
      <c r="F318" s="23"/>
      <c r="G318" s="2">
        <f t="shared" si="4"/>
        <v>110.50000000000011</v>
      </c>
      <c r="L318" s="135"/>
    </row>
    <row r="319" spans="1:12" s="9" customFormat="1">
      <c r="A319" s="3"/>
      <c r="B319" s="422"/>
      <c r="C319" s="150"/>
      <c r="D319" t="s">
        <v>14</v>
      </c>
      <c r="E319" s="2">
        <v>60</v>
      </c>
      <c r="F319" s="23"/>
      <c r="G319" s="2">
        <f t="shared" si="4"/>
        <v>170.50000000000011</v>
      </c>
      <c r="L319" s="135"/>
    </row>
    <row r="320" spans="1:12" s="9" customFormat="1">
      <c r="A320" s="3"/>
      <c r="B320" s="422"/>
      <c r="C320" s="150"/>
      <c r="D320" t="s">
        <v>15</v>
      </c>
      <c r="E320" s="2">
        <v>5</v>
      </c>
      <c r="F320" s="23"/>
      <c r="G320" s="2">
        <f t="shared" si="4"/>
        <v>175.50000000000011</v>
      </c>
      <c r="L320" s="135"/>
    </row>
    <row r="321" spans="1:12" s="9" customFormat="1">
      <c r="A321" s="3">
        <v>43853</v>
      </c>
      <c r="B321" s="422">
        <v>19628</v>
      </c>
      <c r="C321" s="150" t="s">
        <v>27</v>
      </c>
      <c r="D321" t="s">
        <v>12</v>
      </c>
      <c r="E321" s="2"/>
      <c r="F321" s="2">
        <v>105.8</v>
      </c>
      <c r="G321" s="2">
        <f t="shared" si="4"/>
        <v>69.700000000000117</v>
      </c>
      <c r="L321" s="135"/>
    </row>
    <row r="322" spans="1:12" s="9" customFormat="1">
      <c r="A322" s="3">
        <v>43853</v>
      </c>
      <c r="B322" s="422">
        <v>19628</v>
      </c>
      <c r="C322" s="150" t="s">
        <v>27</v>
      </c>
      <c r="D322" t="s">
        <v>13</v>
      </c>
      <c r="E322" s="2"/>
      <c r="F322" s="2">
        <v>4.7</v>
      </c>
      <c r="G322" s="2">
        <f t="shared" si="4"/>
        <v>65.000000000000114</v>
      </c>
      <c r="L322" s="135"/>
    </row>
    <row r="323" spans="1:12" s="9" customFormat="1">
      <c r="A323" s="3">
        <v>43853</v>
      </c>
      <c r="B323" s="422">
        <v>19628</v>
      </c>
      <c r="C323" s="150" t="s">
        <v>27</v>
      </c>
      <c r="D323" t="s">
        <v>14</v>
      </c>
      <c r="E323" s="2"/>
      <c r="F323" s="2">
        <v>60</v>
      </c>
      <c r="G323" s="2">
        <f t="shared" si="4"/>
        <v>5.0000000000001137</v>
      </c>
      <c r="L323" s="135"/>
    </row>
    <row r="324" spans="1:12" s="9" customFormat="1">
      <c r="A324" s="3">
        <v>43853</v>
      </c>
      <c r="B324" s="422">
        <v>19628</v>
      </c>
      <c r="C324" s="150" t="s">
        <v>27</v>
      </c>
      <c r="D324" t="s">
        <v>15</v>
      </c>
      <c r="E324" s="2"/>
      <c r="F324" s="2">
        <v>5</v>
      </c>
      <c r="G324" s="2">
        <f t="shared" si="4"/>
        <v>1.1368683772161603E-13</v>
      </c>
      <c r="L324" s="135"/>
    </row>
    <row r="325" spans="1:12" s="9" customFormat="1">
      <c r="A325" s="31">
        <v>43861</v>
      </c>
      <c r="B325" s="421" t="s">
        <v>10</v>
      </c>
      <c r="C325" s="156" t="s">
        <v>11</v>
      </c>
      <c r="D325" t="s">
        <v>12</v>
      </c>
      <c r="E325" s="2">
        <v>110.3</v>
      </c>
      <c r="F325" s="2"/>
      <c r="G325" s="2">
        <f t="shared" si="4"/>
        <v>110.30000000000011</v>
      </c>
      <c r="L325" s="135"/>
    </row>
    <row r="326" spans="1:12" s="9" customFormat="1">
      <c r="A326" s="3"/>
      <c r="B326" s="422"/>
      <c r="C326" s="150"/>
      <c r="D326" t="s">
        <v>13</v>
      </c>
      <c r="E326" s="2">
        <v>4.5</v>
      </c>
      <c r="F326" s="2"/>
      <c r="G326" s="2">
        <f t="shared" si="4"/>
        <v>114.80000000000011</v>
      </c>
      <c r="L326" s="135"/>
    </row>
    <row r="327" spans="1:12" s="9" customFormat="1">
      <c r="A327" s="3"/>
      <c r="B327" s="422"/>
      <c r="C327" s="150"/>
      <c r="D327" t="s">
        <v>14</v>
      </c>
      <c r="E327" s="2">
        <v>60</v>
      </c>
      <c r="F327" s="2"/>
      <c r="G327" s="2">
        <f t="shared" si="4"/>
        <v>174.80000000000013</v>
      </c>
      <c r="L327" s="135"/>
    </row>
    <row r="328" spans="1:12" s="9" customFormat="1">
      <c r="A328" s="3"/>
      <c r="B328" s="422"/>
      <c r="C328" s="150"/>
      <c r="D328" t="s">
        <v>15</v>
      </c>
      <c r="E328" s="2">
        <v>5</v>
      </c>
      <c r="F328" s="2"/>
      <c r="G328" s="2">
        <f t="shared" si="4"/>
        <v>179.80000000000013</v>
      </c>
      <c r="L328" s="135"/>
    </row>
    <row r="329" spans="1:12" s="9" customFormat="1">
      <c r="A329" s="3">
        <v>43887</v>
      </c>
      <c r="B329" s="422">
        <v>19812</v>
      </c>
      <c r="C329" s="150" t="s">
        <v>11</v>
      </c>
      <c r="D329" t="s">
        <v>12</v>
      </c>
      <c r="E329" s="2"/>
      <c r="F329" s="2">
        <v>110.3</v>
      </c>
      <c r="G329" s="2">
        <f t="shared" si="4"/>
        <v>69.500000000000128</v>
      </c>
      <c r="L329" s="135"/>
    </row>
    <row r="330" spans="1:12" s="9" customFormat="1">
      <c r="A330" s="3">
        <v>43887</v>
      </c>
      <c r="B330" s="422">
        <v>19812</v>
      </c>
      <c r="C330" s="150" t="s">
        <v>11</v>
      </c>
      <c r="D330" t="s">
        <v>13</v>
      </c>
      <c r="E330" s="2"/>
      <c r="F330" s="2">
        <v>4.5</v>
      </c>
      <c r="G330" s="2">
        <f t="shared" si="4"/>
        <v>65.000000000000128</v>
      </c>
      <c r="L330" s="135"/>
    </row>
    <row r="331" spans="1:12" s="9" customFormat="1">
      <c r="A331" s="3">
        <v>44133</v>
      </c>
      <c r="B331" s="422">
        <v>20587</v>
      </c>
      <c r="C331" s="150" t="s">
        <v>11</v>
      </c>
      <c r="D331" t="s">
        <v>14</v>
      </c>
      <c r="E331" s="2"/>
      <c r="F331" s="2">
        <v>60</v>
      </c>
      <c r="G331" s="2">
        <f t="shared" si="4"/>
        <v>5.0000000000001279</v>
      </c>
      <c r="L331" s="135"/>
    </row>
    <row r="332" spans="1:12" s="9" customFormat="1">
      <c r="A332" s="3">
        <v>44133</v>
      </c>
      <c r="B332" s="422">
        <v>20587</v>
      </c>
      <c r="C332" s="150" t="s">
        <v>11</v>
      </c>
      <c r="D332" t="s">
        <v>29</v>
      </c>
      <c r="E332" s="2"/>
      <c r="F332" s="2">
        <v>5</v>
      </c>
      <c r="G332" s="2">
        <f t="shared" si="4"/>
        <v>1.2789769243681803E-13</v>
      </c>
      <c r="L332" s="135"/>
    </row>
    <row r="333" spans="1:12" s="9" customFormat="1">
      <c r="A333" s="31">
        <v>43890</v>
      </c>
      <c r="B333" s="421" t="s">
        <v>10</v>
      </c>
      <c r="C333" s="156" t="s">
        <v>17</v>
      </c>
      <c r="D333" t="s">
        <v>12</v>
      </c>
      <c r="E333" s="2">
        <v>114.5</v>
      </c>
      <c r="F333" s="2"/>
      <c r="G333" s="2">
        <f t="shared" si="4"/>
        <v>114.50000000000013</v>
      </c>
      <c r="L333" s="135"/>
    </row>
    <row r="334" spans="1:12" s="9" customFormat="1">
      <c r="A334" s="3"/>
      <c r="B334" s="422"/>
      <c r="C334" s="150"/>
      <c r="D334" t="s">
        <v>13</v>
      </c>
      <c r="E334" s="2">
        <v>4.8</v>
      </c>
      <c r="F334" s="2"/>
      <c r="G334" s="2">
        <f t="shared" si="4"/>
        <v>119.30000000000013</v>
      </c>
      <c r="L334" s="135"/>
    </row>
    <row r="335" spans="1:12" s="9" customFormat="1">
      <c r="A335" s="3"/>
      <c r="B335" s="422"/>
      <c r="C335" s="150"/>
      <c r="D335" t="s">
        <v>14</v>
      </c>
      <c r="E335" s="2">
        <v>58</v>
      </c>
      <c r="F335" s="2"/>
      <c r="G335" s="2">
        <f t="shared" si="4"/>
        <v>177.30000000000013</v>
      </c>
      <c r="L335" s="135"/>
    </row>
    <row r="336" spans="1:12" s="9" customFormat="1">
      <c r="A336" s="3"/>
      <c r="B336" s="422"/>
      <c r="C336" s="150"/>
      <c r="D336" t="s">
        <v>29</v>
      </c>
      <c r="E336" s="2">
        <v>5</v>
      </c>
      <c r="F336" s="2"/>
      <c r="G336" s="2">
        <f t="shared" si="4"/>
        <v>182.30000000000013</v>
      </c>
      <c r="L336" s="135"/>
    </row>
    <row r="337" spans="1:12" s="9" customFormat="1">
      <c r="A337" s="3">
        <v>44060</v>
      </c>
      <c r="B337" s="422">
        <v>20186</v>
      </c>
      <c r="C337" s="150" t="s">
        <v>17</v>
      </c>
      <c r="D337" t="s">
        <v>12</v>
      </c>
      <c r="E337" s="2"/>
      <c r="F337" s="2">
        <v>114.5</v>
      </c>
      <c r="G337" s="2">
        <f t="shared" si="4"/>
        <v>67.800000000000125</v>
      </c>
      <c r="L337" s="135"/>
    </row>
    <row r="338" spans="1:12" s="9" customFormat="1">
      <c r="A338" s="3">
        <v>44060</v>
      </c>
      <c r="B338" s="422">
        <v>20186</v>
      </c>
      <c r="C338" s="150" t="s">
        <v>17</v>
      </c>
      <c r="D338" t="s">
        <v>13</v>
      </c>
      <c r="E338" s="2"/>
      <c r="F338" s="2">
        <v>4.8</v>
      </c>
      <c r="G338" s="2">
        <f t="shared" si="4"/>
        <v>63.000000000000128</v>
      </c>
      <c r="L338" s="135"/>
    </row>
    <row r="339" spans="1:12" s="9" customFormat="1">
      <c r="A339" s="3">
        <v>44133</v>
      </c>
      <c r="B339" s="422">
        <v>20587</v>
      </c>
      <c r="C339" s="150" t="s">
        <v>17</v>
      </c>
      <c r="D339" t="s">
        <v>14</v>
      </c>
      <c r="E339" s="2"/>
      <c r="F339" s="2">
        <v>58</v>
      </c>
      <c r="G339" s="2">
        <f t="shared" si="4"/>
        <v>5.0000000000001279</v>
      </c>
      <c r="L339" s="135"/>
    </row>
    <row r="340" spans="1:12" s="9" customFormat="1">
      <c r="A340" s="3">
        <v>44133</v>
      </c>
      <c r="B340" s="422">
        <v>20587</v>
      </c>
      <c r="C340" s="150" t="s">
        <v>17</v>
      </c>
      <c r="D340" t="s">
        <v>29</v>
      </c>
      <c r="E340" s="2"/>
      <c r="F340" s="2">
        <v>5</v>
      </c>
      <c r="G340" s="2">
        <f t="shared" si="4"/>
        <v>1.2789769243681803E-13</v>
      </c>
      <c r="L340" s="135"/>
    </row>
    <row r="341" spans="1:12" s="9" customFormat="1">
      <c r="A341" s="31">
        <v>43921</v>
      </c>
      <c r="B341" s="421" t="s">
        <v>10</v>
      </c>
      <c r="C341" s="156" t="s">
        <v>18</v>
      </c>
      <c r="D341" t="s">
        <v>12</v>
      </c>
      <c r="E341" s="2">
        <v>87.5</v>
      </c>
      <c r="F341" s="2"/>
      <c r="G341" s="2">
        <f t="shared" si="4"/>
        <v>87.500000000000128</v>
      </c>
      <c r="L341" s="135"/>
    </row>
    <row r="342" spans="1:12" s="9" customFormat="1">
      <c r="A342" s="3"/>
      <c r="B342" s="422"/>
      <c r="C342" s="150"/>
      <c r="D342" t="s">
        <v>13</v>
      </c>
      <c r="E342" s="2">
        <v>4.9000000000000004</v>
      </c>
      <c r="F342" s="2"/>
      <c r="G342" s="2">
        <f t="shared" si="4"/>
        <v>92.400000000000134</v>
      </c>
      <c r="L342" s="135"/>
    </row>
    <row r="343" spans="1:12" s="9" customFormat="1">
      <c r="A343" s="3"/>
      <c r="B343" s="422"/>
      <c r="C343" s="150"/>
      <c r="D343" t="s">
        <v>14</v>
      </c>
      <c r="E343" s="2">
        <v>60</v>
      </c>
      <c r="F343" s="2"/>
      <c r="G343" s="2">
        <f t="shared" si="4"/>
        <v>152.40000000000015</v>
      </c>
      <c r="L343" s="135"/>
    </row>
    <row r="344" spans="1:12" s="9" customFormat="1">
      <c r="A344" s="3"/>
      <c r="B344" s="422"/>
      <c r="C344" s="150"/>
      <c r="D344" t="s">
        <v>29</v>
      </c>
      <c r="E344" s="2">
        <v>5</v>
      </c>
      <c r="F344" s="2"/>
      <c r="G344" s="2">
        <f t="shared" si="4"/>
        <v>157.40000000000015</v>
      </c>
      <c r="L344" s="135"/>
    </row>
    <row r="345" spans="1:12" s="9" customFormat="1">
      <c r="A345" s="3">
        <v>44060</v>
      </c>
      <c r="B345" s="422">
        <v>20186</v>
      </c>
      <c r="C345" s="150" t="s">
        <v>18</v>
      </c>
      <c r="D345" t="s">
        <v>12</v>
      </c>
      <c r="E345" s="2"/>
      <c r="F345" s="2">
        <v>84.5</v>
      </c>
      <c r="G345" s="2">
        <f t="shared" si="4"/>
        <v>72.900000000000148</v>
      </c>
      <c r="H345" s="74"/>
      <c r="L345" s="135"/>
    </row>
    <row r="346" spans="1:12" s="9" customFormat="1">
      <c r="A346" s="3">
        <v>44060</v>
      </c>
      <c r="B346" s="422">
        <v>20186</v>
      </c>
      <c r="C346" s="150" t="s">
        <v>18</v>
      </c>
      <c r="D346" t="s">
        <v>13</v>
      </c>
      <c r="E346" s="2"/>
      <c r="F346" s="2">
        <v>4.9000000000000004</v>
      </c>
      <c r="G346" s="2">
        <f t="shared" si="4"/>
        <v>68.000000000000142</v>
      </c>
      <c r="L346" s="135"/>
    </row>
    <row r="347" spans="1:12" s="9" customFormat="1">
      <c r="A347" s="3">
        <v>44350</v>
      </c>
      <c r="B347" s="422">
        <v>22740</v>
      </c>
      <c r="C347" s="150" t="s">
        <v>18</v>
      </c>
      <c r="D347" t="s">
        <v>12</v>
      </c>
      <c r="E347" s="2"/>
      <c r="F347" s="2">
        <v>3</v>
      </c>
      <c r="G347" s="2">
        <f t="shared" ref="G347:G413" si="5">+G346+E347-F347</f>
        <v>65.000000000000142</v>
      </c>
      <c r="L347" s="135"/>
    </row>
    <row r="348" spans="1:12" s="9" customFormat="1">
      <c r="A348" s="3">
        <v>44823</v>
      </c>
      <c r="B348" s="422">
        <v>25529</v>
      </c>
      <c r="C348" s="150" t="s">
        <v>18</v>
      </c>
      <c r="D348" t="s">
        <v>14</v>
      </c>
      <c r="E348" s="2"/>
      <c r="F348" s="2">
        <v>60</v>
      </c>
      <c r="G348" s="2">
        <f t="shared" si="5"/>
        <v>5.0000000000001421</v>
      </c>
      <c r="L348" s="135"/>
    </row>
    <row r="349" spans="1:12" s="9" customFormat="1">
      <c r="A349" s="3">
        <v>44823</v>
      </c>
      <c r="B349" s="422">
        <v>25529</v>
      </c>
      <c r="C349" s="150" t="s">
        <v>18</v>
      </c>
      <c r="D349" t="s">
        <v>29</v>
      </c>
      <c r="E349" s="2"/>
      <c r="F349" s="2">
        <v>5</v>
      </c>
      <c r="G349" s="2">
        <f t="shared" si="5"/>
        <v>1.4210854715202004E-13</v>
      </c>
      <c r="L349" s="135"/>
    </row>
    <row r="350" spans="1:12" s="9" customFormat="1">
      <c r="A350" s="31">
        <v>43951</v>
      </c>
      <c r="B350" s="421" t="s">
        <v>10</v>
      </c>
      <c r="C350" s="156" t="s">
        <v>19</v>
      </c>
      <c r="D350" t="s">
        <v>12</v>
      </c>
      <c r="E350" s="2">
        <v>13.1</v>
      </c>
      <c r="F350" s="2"/>
      <c r="G350" s="2">
        <f t="shared" si="5"/>
        <v>13.100000000000142</v>
      </c>
      <c r="L350" s="135"/>
    </row>
    <row r="351" spans="1:12" s="9" customFormat="1">
      <c r="A351" s="3"/>
      <c r="B351" s="422"/>
      <c r="C351" s="150"/>
      <c r="D351" t="s">
        <v>13</v>
      </c>
      <c r="E351" s="2">
        <v>4.8</v>
      </c>
      <c r="F351" s="2"/>
      <c r="G351" s="2">
        <f t="shared" si="5"/>
        <v>17.900000000000141</v>
      </c>
      <c r="L351" s="135"/>
    </row>
    <row r="352" spans="1:12" s="9" customFormat="1">
      <c r="A352" s="3"/>
      <c r="B352" s="422"/>
      <c r="C352" s="150"/>
      <c r="D352" t="s">
        <v>14</v>
      </c>
      <c r="E352" s="2">
        <v>60</v>
      </c>
      <c r="F352" s="2"/>
      <c r="G352" s="2">
        <f t="shared" si="5"/>
        <v>77.900000000000148</v>
      </c>
      <c r="L352" s="135"/>
    </row>
    <row r="353" spans="1:12" s="9" customFormat="1">
      <c r="A353" s="3"/>
      <c r="B353" s="422"/>
      <c r="C353" s="150"/>
      <c r="D353" t="s">
        <v>29</v>
      </c>
      <c r="E353" s="2">
        <v>5</v>
      </c>
      <c r="F353" s="2"/>
      <c r="G353" s="2">
        <f t="shared" si="5"/>
        <v>82.900000000000148</v>
      </c>
      <c r="L353" s="135"/>
    </row>
    <row r="354" spans="1:12" s="9" customFormat="1">
      <c r="A354" s="3">
        <v>44060</v>
      </c>
      <c r="B354" s="422">
        <v>20186</v>
      </c>
      <c r="C354" s="150" t="s">
        <v>19</v>
      </c>
      <c r="D354" t="s">
        <v>12</v>
      </c>
      <c r="E354" s="2"/>
      <c r="F354" s="2">
        <v>12.2</v>
      </c>
      <c r="G354" s="2">
        <f t="shared" si="5"/>
        <v>70.700000000000145</v>
      </c>
      <c r="L354" s="135"/>
    </row>
    <row r="355" spans="1:12" s="9" customFormat="1">
      <c r="A355" s="3">
        <v>44060</v>
      </c>
      <c r="B355" s="422">
        <v>20186</v>
      </c>
      <c r="C355" s="150" t="s">
        <v>19</v>
      </c>
      <c r="D355" t="s">
        <v>13</v>
      </c>
      <c r="E355" s="2"/>
      <c r="F355" s="2">
        <v>4.8</v>
      </c>
      <c r="G355" s="2">
        <f t="shared" si="5"/>
        <v>65.900000000000148</v>
      </c>
      <c r="L355" s="135"/>
    </row>
    <row r="356" spans="1:12" s="9" customFormat="1">
      <c r="A356" s="3">
        <v>44823</v>
      </c>
      <c r="B356" s="422">
        <v>25529</v>
      </c>
      <c r="C356" s="150" t="s">
        <v>19</v>
      </c>
      <c r="D356" t="s">
        <v>14</v>
      </c>
      <c r="E356" s="2"/>
      <c r="F356" s="2">
        <v>60</v>
      </c>
      <c r="G356" s="2">
        <f t="shared" si="5"/>
        <v>5.9000000000001478</v>
      </c>
      <c r="L356" s="135"/>
    </row>
    <row r="357" spans="1:12" s="9" customFormat="1">
      <c r="A357" s="3">
        <v>44823</v>
      </c>
      <c r="B357" s="422">
        <v>25529</v>
      </c>
      <c r="C357" s="150" t="s">
        <v>19</v>
      </c>
      <c r="D357" t="s">
        <v>29</v>
      </c>
      <c r="E357" s="2"/>
      <c r="F357" s="2">
        <v>5</v>
      </c>
      <c r="G357" s="2">
        <f t="shared" si="5"/>
        <v>0.90000000000014779</v>
      </c>
      <c r="L357" s="135"/>
    </row>
    <row r="358" spans="1:12" s="9" customFormat="1">
      <c r="A358" s="3">
        <v>44916</v>
      </c>
      <c r="B358" s="422">
        <v>25999</v>
      </c>
      <c r="C358" s="150" t="s">
        <v>19</v>
      </c>
      <c r="D358" t="s">
        <v>12</v>
      </c>
      <c r="E358" s="2"/>
      <c r="F358" s="2">
        <v>0.9</v>
      </c>
      <c r="G358" s="2">
        <f t="shared" si="5"/>
        <v>1.4777068457760834E-13</v>
      </c>
      <c r="L358" s="135"/>
    </row>
    <row r="359" spans="1:12" s="9" customFormat="1">
      <c r="A359" s="31">
        <v>43981</v>
      </c>
      <c r="B359" s="421" t="s">
        <v>10</v>
      </c>
      <c r="C359" s="156" t="s">
        <v>20</v>
      </c>
      <c r="D359" t="s">
        <v>12</v>
      </c>
      <c r="E359" s="2">
        <v>12.1</v>
      </c>
      <c r="F359" s="2"/>
      <c r="G359" s="2">
        <f t="shared" si="5"/>
        <v>12.100000000000147</v>
      </c>
      <c r="L359" s="135"/>
    </row>
    <row r="360" spans="1:12" s="9" customFormat="1">
      <c r="A360" s="3"/>
      <c r="B360" s="422"/>
      <c r="C360" s="150"/>
      <c r="D360" t="s">
        <v>13</v>
      </c>
      <c r="E360" s="2">
        <v>2.5</v>
      </c>
      <c r="F360" s="2"/>
      <c r="G360" s="2">
        <f t="shared" si="5"/>
        <v>14.600000000000147</v>
      </c>
      <c r="L360" s="135"/>
    </row>
    <row r="361" spans="1:12" s="9" customFormat="1">
      <c r="A361" s="3"/>
      <c r="B361" s="422"/>
      <c r="C361" s="150"/>
      <c r="D361" t="s">
        <v>14</v>
      </c>
      <c r="E361" s="2">
        <v>60</v>
      </c>
      <c r="F361" s="2"/>
      <c r="G361" s="2">
        <f t="shared" si="5"/>
        <v>74.600000000000151</v>
      </c>
      <c r="L361" s="135"/>
    </row>
    <row r="362" spans="1:12" s="9" customFormat="1">
      <c r="A362" s="3"/>
      <c r="B362" s="422"/>
      <c r="C362" s="150"/>
      <c r="D362" t="s">
        <v>29</v>
      </c>
      <c r="E362" s="2">
        <v>5</v>
      </c>
      <c r="F362" s="2"/>
      <c r="G362" s="2">
        <f t="shared" si="5"/>
        <v>79.600000000000151</v>
      </c>
      <c r="L362" s="135"/>
    </row>
    <row r="363" spans="1:12" s="9" customFormat="1">
      <c r="A363" s="3">
        <v>44060</v>
      </c>
      <c r="B363" s="422">
        <v>20187</v>
      </c>
      <c r="C363" s="150" t="s">
        <v>20</v>
      </c>
      <c r="D363" t="s">
        <v>12</v>
      </c>
      <c r="E363" s="2"/>
      <c r="F363" s="2">
        <v>12.1</v>
      </c>
      <c r="G363" s="2">
        <f t="shared" si="5"/>
        <v>67.500000000000156</v>
      </c>
      <c r="L363" s="135"/>
    </row>
    <row r="364" spans="1:12" s="9" customFormat="1">
      <c r="A364" s="3">
        <v>44060</v>
      </c>
      <c r="B364" s="422">
        <v>20187</v>
      </c>
      <c r="C364" s="150" t="s">
        <v>20</v>
      </c>
      <c r="D364" t="s">
        <v>13</v>
      </c>
      <c r="E364" s="2"/>
      <c r="F364" s="2">
        <v>2.5</v>
      </c>
      <c r="G364" s="2">
        <f t="shared" si="5"/>
        <v>65.000000000000156</v>
      </c>
      <c r="L364" s="135"/>
    </row>
    <row r="365" spans="1:12" s="9" customFormat="1">
      <c r="A365" s="3">
        <v>44823</v>
      </c>
      <c r="B365" s="422">
        <v>25529</v>
      </c>
      <c r="C365" s="150" t="s">
        <v>20</v>
      </c>
      <c r="D365" t="s">
        <v>14</v>
      </c>
      <c r="E365" s="2"/>
      <c r="F365" s="2">
        <v>60</v>
      </c>
      <c r="G365" s="2">
        <f t="shared" si="5"/>
        <v>5.0000000000001563</v>
      </c>
      <c r="L365" s="135"/>
    </row>
    <row r="366" spans="1:12" s="9" customFormat="1">
      <c r="A366" s="3">
        <v>44823</v>
      </c>
      <c r="B366" s="422">
        <v>25529</v>
      </c>
      <c r="C366" s="150" t="s">
        <v>20</v>
      </c>
      <c r="D366" t="s">
        <v>29</v>
      </c>
      <c r="E366" s="2"/>
      <c r="F366" s="2">
        <v>5</v>
      </c>
      <c r="G366" s="2">
        <f t="shared" si="5"/>
        <v>1.5631940186722204E-13</v>
      </c>
      <c r="L366" s="135"/>
    </row>
    <row r="367" spans="1:12" s="9" customFormat="1">
      <c r="A367" s="31">
        <v>44012</v>
      </c>
      <c r="B367" s="421" t="s">
        <v>10</v>
      </c>
      <c r="C367" s="156" t="s">
        <v>21</v>
      </c>
      <c r="D367" t="s">
        <v>12</v>
      </c>
      <c r="E367" s="2">
        <v>10.6</v>
      </c>
      <c r="F367" s="2"/>
      <c r="G367" s="2">
        <f t="shared" si="5"/>
        <v>10.600000000000156</v>
      </c>
      <c r="L367" s="135"/>
    </row>
    <row r="368" spans="1:12" s="9" customFormat="1">
      <c r="A368" s="3"/>
      <c r="B368" s="422"/>
      <c r="C368" s="150"/>
      <c r="D368" t="s">
        <v>13</v>
      </c>
      <c r="E368" s="2">
        <v>1.2</v>
      </c>
      <c r="F368" s="2"/>
      <c r="G368" s="2">
        <f t="shared" si="5"/>
        <v>11.800000000000155</v>
      </c>
      <c r="L368" s="135"/>
    </row>
    <row r="369" spans="1:14" s="9" customFormat="1">
      <c r="A369" s="3"/>
      <c r="B369" s="422"/>
      <c r="C369" s="150"/>
      <c r="D369" t="s">
        <v>14</v>
      </c>
      <c r="E369" s="2">
        <v>60</v>
      </c>
      <c r="F369" s="2"/>
      <c r="G369" s="2">
        <f t="shared" si="5"/>
        <v>71.800000000000153</v>
      </c>
      <c r="L369" s="135"/>
    </row>
    <row r="370" spans="1:14" s="9" customFormat="1">
      <c r="A370" s="3"/>
      <c r="B370" s="422"/>
      <c r="C370" s="150"/>
      <c r="D370" t="s">
        <v>29</v>
      </c>
      <c r="E370" s="2">
        <v>5</v>
      </c>
      <c r="F370" s="2"/>
      <c r="G370" s="2">
        <f t="shared" si="5"/>
        <v>76.800000000000153</v>
      </c>
      <c r="L370" s="135"/>
    </row>
    <row r="371" spans="1:14" s="9" customFormat="1">
      <c r="A371" s="3">
        <v>44060</v>
      </c>
      <c r="B371" s="422">
        <v>20187</v>
      </c>
      <c r="C371" s="150" t="s">
        <v>21</v>
      </c>
      <c r="D371" t="s">
        <v>12</v>
      </c>
      <c r="E371" s="2"/>
      <c r="F371" s="2">
        <v>10.6</v>
      </c>
      <c r="G371" s="2">
        <f t="shared" si="5"/>
        <v>66.200000000000159</v>
      </c>
      <c r="L371" s="135"/>
    </row>
    <row r="372" spans="1:14" s="9" customFormat="1">
      <c r="A372" s="3">
        <v>44060</v>
      </c>
      <c r="B372" s="422">
        <v>20187</v>
      </c>
      <c r="C372" s="150" t="s">
        <v>21</v>
      </c>
      <c r="D372" t="s">
        <v>13</v>
      </c>
      <c r="E372" s="2"/>
      <c r="F372" s="2">
        <v>1.2</v>
      </c>
      <c r="G372" s="2">
        <f t="shared" si="5"/>
        <v>65.000000000000156</v>
      </c>
      <c r="L372" s="135"/>
    </row>
    <row r="373" spans="1:14" s="9" customFormat="1">
      <c r="A373" s="3">
        <v>44823</v>
      </c>
      <c r="B373" s="422">
        <v>25529</v>
      </c>
      <c r="C373" s="150" t="s">
        <v>21</v>
      </c>
      <c r="D373" t="s">
        <v>14</v>
      </c>
      <c r="E373" s="2"/>
      <c r="F373" s="2">
        <v>60</v>
      </c>
      <c r="G373" s="2">
        <f t="shared" si="5"/>
        <v>5.0000000000001563</v>
      </c>
      <c r="L373" s="135"/>
    </row>
    <row r="374" spans="1:14" s="9" customFormat="1">
      <c r="A374" s="3">
        <v>44823</v>
      </c>
      <c r="B374" s="422">
        <v>25529</v>
      </c>
      <c r="C374" s="150" t="s">
        <v>21</v>
      </c>
      <c r="D374" t="s">
        <v>29</v>
      </c>
      <c r="E374" s="2"/>
      <c r="F374" s="2">
        <v>5</v>
      </c>
      <c r="G374" s="2">
        <f t="shared" si="5"/>
        <v>1.5631940186722204E-13</v>
      </c>
      <c r="L374" s="135"/>
    </row>
    <row r="375" spans="1:14" s="9" customFormat="1">
      <c r="A375" s="31">
        <v>44043</v>
      </c>
      <c r="B375" s="421" t="s">
        <v>10</v>
      </c>
      <c r="C375" s="156" t="s">
        <v>22</v>
      </c>
      <c r="D375" t="s">
        <v>12</v>
      </c>
      <c r="E375" s="2">
        <v>85.4</v>
      </c>
      <c r="F375" s="23"/>
      <c r="G375" s="2">
        <f t="shared" si="5"/>
        <v>85.400000000000162</v>
      </c>
      <c r="L375" s="135"/>
    </row>
    <row r="376" spans="1:14">
      <c r="B376" s="422"/>
      <c r="D376" t="s">
        <v>13</v>
      </c>
      <c r="E376" s="2">
        <v>6.2</v>
      </c>
      <c r="G376" s="2">
        <f t="shared" si="5"/>
        <v>91.600000000000165</v>
      </c>
    </row>
    <row r="377" spans="1:14">
      <c r="B377" s="422"/>
      <c r="D377" t="s">
        <v>14</v>
      </c>
      <c r="E377" s="2">
        <v>60</v>
      </c>
      <c r="G377" s="2">
        <f t="shared" si="5"/>
        <v>151.60000000000016</v>
      </c>
    </row>
    <row r="378" spans="1:14">
      <c r="B378" s="422"/>
      <c r="D378" t="s">
        <v>29</v>
      </c>
      <c r="E378" s="2">
        <v>5</v>
      </c>
      <c r="G378" s="2">
        <f t="shared" si="5"/>
        <v>156.60000000000016</v>
      </c>
    </row>
    <row r="379" spans="1:14">
      <c r="A379" s="3">
        <v>44116</v>
      </c>
      <c r="B379" s="422">
        <v>20471</v>
      </c>
      <c r="C379" s="150" t="s">
        <v>22</v>
      </c>
      <c r="D379" t="s">
        <v>12</v>
      </c>
      <c r="F379" s="2">
        <v>85.4</v>
      </c>
      <c r="G379" s="2">
        <f t="shared" si="5"/>
        <v>71.200000000000159</v>
      </c>
      <c r="M379" t="s">
        <v>12</v>
      </c>
      <c r="N379" s="2">
        <v>0.9</v>
      </c>
    </row>
    <row r="380" spans="1:14">
      <c r="A380" s="3">
        <v>44116</v>
      </c>
      <c r="B380" s="422">
        <v>20471</v>
      </c>
      <c r="C380" s="150" t="s">
        <v>22</v>
      </c>
      <c r="D380" t="s">
        <v>13</v>
      </c>
      <c r="F380" s="2">
        <v>6.2</v>
      </c>
      <c r="G380" s="2">
        <f t="shared" si="5"/>
        <v>65.000000000000156</v>
      </c>
    </row>
    <row r="381" spans="1:14">
      <c r="A381" s="3">
        <v>44823</v>
      </c>
      <c r="B381" s="422">
        <v>25529</v>
      </c>
      <c r="C381" s="150" t="s">
        <v>22</v>
      </c>
      <c r="D381" t="s">
        <v>14</v>
      </c>
      <c r="F381" s="2">
        <v>60</v>
      </c>
      <c r="G381" s="2">
        <f t="shared" si="5"/>
        <v>5.0000000000001563</v>
      </c>
    </row>
    <row r="382" spans="1:14">
      <c r="A382" s="3">
        <v>44823</v>
      </c>
      <c r="B382" s="422">
        <v>25529</v>
      </c>
      <c r="C382" s="150" t="s">
        <v>22</v>
      </c>
      <c r="D382" t="s">
        <v>29</v>
      </c>
      <c r="F382" s="2">
        <v>5</v>
      </c>
      <c r="G382" s="2">
        <f t="shared" si="5"/>
        <v>1.5631940186722204E-13</v>
      </c>
    </row>
    <row r="383" spans="1:14">
      <c r="A383" s="31">
        <v>44074</v>
      </c>
      <c r="B383" s="421" t="s">
        <v>10</v>
      </c>
      <c r="C383" s="156" t="s">
        <v>23</v>
      </c>
      <c r="D383" t="s">
        <v>12</v>
      </c>
      <c r="E383" s="2">
        <v>82</v>
      </c>
      <c r="G383" s="2">
        <f t="shared" si="5"/>
        <v>82.000000000000156</v>
      </c>
    </row>
    <row r="384" spans="1:14">
      <c r="B384" s="422"/>
      <c r="D384" t="s">
        <v>13</v>
      </c>
      <c r="E384" s="2">
        <v>4.4000000000000004</v>
      </c>
      <c r="G384" s="2">
        <f t="shared" si="5"/>
        <v>86.400000000000162</v>
      </c>
    </row>
    <row r="385" spans="1:7">
      <c r="B385" s="422"/>
      <c r="D385" t="s">
        <v>14</v>
      </c>
      <c r="E385" s="2">
        <v>60</v>
      </c>
      <c r="G385" s="2">
        <f t="shared" si="5"/>
        <v>146.40000000000015</v>
      </c>
    </row>
    <row r="386" spans="1:7">
      <c r="B386" s="422"/>
      <c r="D386" t="s">
        <v>29</v>
      </c>
      <c r="E386" s="2">
        <v>5</v>
      </c>
      <c r="G386" s="2">
        <f t="shared" si="5"/>
        <v>151.40000000000015</v>
      </c>
    </row>
    <row r="387" spans="1:7">
      <c r="B387" s="422"/>
      <c r="D387" t="s">
        <v>33</v>
      </c>
      <c r="E387" s="2">
        <v>15</v>
      </c>
      <c r="G387" s="2">
        <f t="shared" si="5"/>
        <v>166.40000000000015</v>
      </c>
    </row>
    <row r="388" spans="1:7">
      <c r="A388" s="3">
        <v>44133</v>
      </c>
      <c r="B388" s="422">
        <v>20588</v>
      </c>
      <c r="C388" s="150" t="s">
        <v>23</v>
      </c>
      <c r="D388" t="s">
        <v>12</v>
      </c>
      <c r="F388" s="2">
        <v>82</v>
      </c>
      <c r="G388" s="2">
        <f t="shared" si="5"/>
        <v>84.400000000000148</v>
      </c>
    </row>
    <row r="389" spans="1:7">
      <c r="A389" s="3">
        <v>44133</v>
      </c>
      <c r="B389" s="422">
        <v>20588</v>
      </c>
      <c r="C389" s="150" t="s">
        <v>23</v>
      </c>
      <c r="D389" t="s">
        <v>13</v>
      </c>
      <c r="F389" s="2">
        <v>4.4000000000000004</v>
      </c>
      <c r="G389" s="2">
        <f t="shared" si="5"/>
        <v>80.000000000000142</v>
      </c>
    </row>
    <row r="390" spans="1:7">
      <c r="A390" s="3">
        <v>44823</v>
      </c>
      <c r="B390" s="422">
        <v>25529</v>
      </c>
      <c r="C390" s="150" t="s">
        <v>23</v>
      </c>
      <c r="D390" t="s">
        <v>14</v>
      </c>
      <c r="F390" s="2">
        <v>60</v>
      </c>
      <c r="G390" s="2">
        <f t="shared" si="5"/>
        <v>20.000000000000142</v>
      </c>
    </row>
    <row r="391" spans="1:7">
      <c r="A391" s="3">
        <v>44823</v>
      </c>
      <c r="B391" s="422">
        <v>25529</v>
      </c>
      <c r="C391" s="150" t="s">
        <v>23</v>
      </c>
      <c r="D391" t="s">
        <v>29</v>
      </c>
      <c r="F391" s="2">
        <v>5</v>
      </c>
      <c r="G391" s="2">
        <f t="shared" si="5"/>
        <v>15.000000000000142</v>
      </c>
    </row>
    <row r="392" spans="1:7">
      <c r="A392" s="3">
        <v>44916</v>
      </c>
      <c r="B392" s="422">
        <v>25999</v>
      </c>
      <c r="C392" s="150" t="s">
        <v>23</v>
      </c>
      <c r="D392" t="s">
        <v>33</v>
      </c>
      <c r="F392" s="2">
        <v>15</v>
      </c>
      <c r="G392" s="2">
        <f t="shared" si="5"/>
        <v>1.4210854715202004E-13</v>
      </c>
    </row>
    <row r="393" spans="1:7">
      <c r="A393" s="31">
        <v>44104</v>
      </c>
      <c r="B393" s="421" t="s">
        <v>10</v>
      </c>
      <c r="C393" s="156" t="s">
        <v>24</v>
      </c>
      <c r="D393" t="s">
        <v>12</v>
      </c>
      <c r="E393" s="2">
        <v>84.1</v>
      </c>
      <c r="G393" s="2">
        <f t="shared" si="5"/>
        <v>84.100000000000136</v>
      </c>
    </row>
    <row r="394" spans="1:7">
      <c r="B394" s="422"/>
      <c r="D394" t="s">
        <v>13</v>
      </c>
      <c r="E394" s="2">
        <v>5.0999999999999996</v>
      </c>
      <c r="G394" s="2">
        <f t="shared" si="5"/>
        <v>89.200000000000131</v>
      </c>
    </row>
    <row r="395" spans="1:7">
      <c r="B395" s="422"/>
      <c r="D395" t="s">
        <v>14</v>
      </c>
      <c r="E395" s="2">
        <v>60</v>
      </c>
      <c r="G395" s="2">
        <f t="shared" si="5"/>
        <v>149.20000000000013</v>
      </c>
    </row>
    <row r="396" spans="1:7">
      <c r="B396" s="422"/>
      <c r="D396" t="s">
        <v>29</v>
      </c>
      <c r="E396" s="2">
        <v>5</v>
      </c>
      <c r="G396" s="2">
        <f t="shared" si="5"/>
        <v>154.20000000000013</v>
      </c>
    </row>
    <row r="397" spans="1:7">
      <c r="B397" s="422"/>
      <c r="D397" t="s">
        <v>33</v>
      </c>
      <c r="E397" s="2">
        <v>8.5</v>
      </c>
      <c r="G397" s="2">
        <f t="shared" si="5"/>
        <v>162.70000000000013</v>
      </c>
    </row>
    <row r="398" spans="1:7">
      <c r="A398" s="3">
        <v>44180</v>
      </c>
      <c r="B398" s="422">
        <v>21079</v>
      </c>
      <c r="C398" s="150" t="s">
        <v>24</v>
      </c>
      <c r="D398" t="s">
        <v>12</v>
      </c>
      <c r="F398" s="2">
        <v>84.1</v>
      </c>
      <c r="G398" s="2">
        <f t="shared" si="5"/>
        <v>78.600000000000136</v>
      </c>
    </row>
    <row r="399" spans="1:7">
      <c r="A399" s="3">
        <v>44180</v>
      </c>
      <c r="B399" s="422">
        <v>21079</v>
      </c>
      <c r="C399" s="150" t="s">
        <v>24</v>
      </c>
      <c r="D399" t="s">
        <v>13</v>
      </c>
      <c r="F399" s="2">
        <v>5.0999999999999996</v>
      </c>
      <c r="G399" s="2">
        <f t="shared" si="5"/>
        <v>73.500000000000142</v>
      </c>
    </row>
    <row r="400" spans="1:7">
      <c r="A400" s="3">
        <v>44823</v>
      </c>
      <c r="B400" s="422">
        <v>25529</v>
      </c>
      <c r="C400" s="150" t="s">
        <v>24</v>
      </c>
      <c r="D400" t="s">
        <v>14</v>
      </c>
      <c r="F400" s="2">
        <v>60</v>
      </c>
      <c r="G400" s="2">
        <f t="shared" si="5"/>
        <v>13.500000000000142</v>
      </c>
    </row>
    <row r="401" spans="1:7">
      <c r="A401" s="3">
        <v>44823</v>
      </c>
      <c r="B401" s="422">
        <v>25529</v>
      </c>
      <c r="C401" s="150" t="s">
        <v>24</v>
      </c>
      <c r="D401" t="s">
        <v>29</v>
      </c>
      <c r="F401" s="2">
        <v>5</v>
      </c>
      <c r="G401" s="2">
        <f t="shared" si="5"/>
        <v>8.5000000000001421</v>
      </c>
    </row>
    <row r="402" spans="1:7">
      <c r="A402" s="3">
        <v>44916</v>
      </c>
      <c r="B402" s="422">
        <v>25999</v>
      </c>
      <c r="C402" s="150" t="s">
        <v>24</v>
      </c>
      <c r="D402" t="s">
        <v>33</v>
      </c>
      <c r="F402" s="2">
        <v>8.5</v>
      </c>
      <c r="G402" s="2">
        <f t="shared" si="5"/>
        <v>1.4210854715202004E-13</v>
      </c>
    </row>
    <row r="403" spans="1:7">
      <c r="A403" s="31">
        <v>44135</v>
      </c>
      <c r="B403" s="421" t="s">
        <v>10</v>
      </c>
      <c r="C403" s="156" t="s">
        <v>25</v>
      </c>
      <c r="D403" t="s">
        <v>12</v>
      </c>
      <c r="E403" s="2">
        <v>98.7</v>
      </c>
      <c r="G403" s="2">
        <f t="shared" si="5"/>
        <v>98.700000000000145</v>
      </c>
    </row>
    <row r="404" spans="1:7">
      <c r="B404" s="422"/>
      <c r="D404" t="s">
        <v>13</v>
      </c>
      <c r="E404" s="2">
        <v>5.4</v>
      </c>
      <c r="G404" s="2">
        <f t="shared" si="5"/>
        <v>104.10000000000015</v>
      </c>
    </row>
    <row r="405" spans="1:7">
      <c r="B405" s="422"/>
      <c r="D405" t="s">
        <v>14</v>
      </c>
      <c r="E405" s="2">
        <v>60</v>
      </c>
      <c r="G405" s="2">
        <f t="shared" si="5"/>
        <v>164.10000000000014</v>
      </c>
    </row>
    <row r="406" spans="1:7">
      <c r="B406" s="422"/>
      <c r="D406" t="s">
        <v>29</v>
      </c>
      <c r="E406" s="2">
        <v>5</v>
      </c>
      <c r="G406" s="2">
        <f t="shared" si="5"/>
        <v>169.10000000000014</v>
      </c>
    </row>
    <row r="407" spans="1:7">
      <c r="B407" s="422"/>
      <c r="D407" s="62" t="s">
        <v>36</v>
      </c>
      <c r="E407" s="2">
        <v>10</v>
      </c>
      <c r="G407" s="2">
        <f t="shared" si="5"/>
        <v>179.10000000000014</v>
      </c>
    </row>
    <row r="408" spans="1:7">
      <c r="B408" s="422"/>
      <c r="D408" s="62" t="s">
        <v>37</v>
      </c>
      <c r="E408" s="2">
        <v>10</v>
      </c>
      <c r="G408" s="2">
        <f t="shared" si="5"/>
        <v>189.10000000000014</v>
      </c>
    </row>
    <row r="409" spans="1:7">
      <c r="A409" s="3">
        <v>44188</v>
      </c>
      <c r="B409" s="422">
        <v>21199</v>
      </c>
      <c r="C409" s="150" t="s">
        <v>25</v>
      </c>
      <c r="D409" s="62" t="s">
        <v>12</v>
      </c>
      <c r="F409" s="2">
        <v>98.7</v>
      </c>
      <c r="G409" s="2">
        <f t="shared" si="5"/>
        <v>90.400000000000134</v>
      </c>
    </row>
    <row r="410" spans="1:7">
      <c r="A410" s="3">
        <v>44188</v>
      </c>
      <c r="B410" s="422">
        <v>21199</v>
      </c>
      <c r="C410" s="150" t="s">
        <v>25</v>
      </c>
      <c r="D410" s="62" t="s">
        <v>13</v>
      </c>
      <c r="F410" s="2">
        <v>5.4</v>
      </c>
      <c r="G410" s="2">
        <f t="shared" si="5"/>
        <v>85.000000000000128</v>
      </c>
    </row>
    <row r="411" spans="1:7">
      <c r="A411" s="3">
        <v>44440</v>
      </c>
      <c r="B411" s="422">
        <v>23325</v>
      </c>
      <c r="C411" s="150" t="s">
        <v>25</v>
      </c>
      <c r="D411" s="62" t="s">
        <v>36</v>
      </c>
      <c r="F411" s="2">
        <v>10</v>
      </c>
      <c r="G411" s="2">
        <f t="shared" si="5"/>
        <v>75.000000000000128</v>
      </c>
    </row>
    <row r="412" spans="1:7">
      <c r="A412" s="3">
        <v>44823</v>
      </c>
      <c r="B412" s="422">
        <v>25529</v>
      </c>
      <c r="C412" s="150" t="s">
        <v>25</v>
      </c>
      <c r="D412" t="s">
        <v>14</v>
      </c>
      <c r="F412" s="2">
        <v>28.8</v>
      </c>
      <c r="G412" s="2">
        <f t="shared" si="5"/>
        <v>46.200000000000131</v>
      </c>
    </row>
    <row r="413" spans="1:7">
      <c r="A413" s="3">
        <v>44916</v>
      </c>
      <c r="B413" s="422">
        <v>25999</v>
      </c>
      <c r="C413" s="150" t="s">
        <v>25</v>
      </c>
      <c r="D413" t="s">
        <v>14</v>
      </c>
      <c r="F413" s="2">
        <v>31.2</v>
      </c>
      <c r="G413" s="2">
        <f t="shared" si="5"/>
        <v>15.000000000000131</v>
      </c>
    </row>
    <row r="414" spans="1:7">
      <c r="A414" s="3">
        <v>44916</v>
      </c>
      <c r="B414" s="422">
        <v>25999</v>
      </c>
      <c r="C414" s="150" t="s">
        <v>25</v>
      </c>
      <c r="D414" t="s">
        <v>29</v>
      </c>
      <c r="F414" s="2">
        <v>5</v>
      </c>
      <c r="G414" s="2">
        <f t="shared" ref="G414:G417" si="6">+G413+E414-F414</f>
        <v>10.000000000000131</v>
      </c>
    </row>
    <row r="415" spans="1:7">
      <c r="A415" s="3">
        <v>44916</v>
      </c>
      <c r="B415" s="422">
        <v>25999</v>
      </c>
      <c r="C415" s="150" t="s">
        <v>25</v>
      </c>
      <c r="D415" s="62" t="s">
        <v>37</v>
      </c>
      <c r="F415" s="2">
        <v>10</v>
      </c>
      <c r="G415" s="2">
        <f t="shared" si="6"/>
        <v>1.3145040611561853E-13</v>
      </c>
    </row>
    <row r="416" spans="1:7">
      <c r="A416" s="31">
        <v>44165</v>
      </c>
      <c r="B416" s="421" t="s">
        <v>10</v>
      </c>
      <c r="C416" s="156" t="s">
        <v>26</v>
      </c>
      <c r="D416" s="62" t="s">
        <v>12</v>
      </c>
      <c r="E416" s="2">
        <v>93.6</v>
      </c>
      <c r="G416" s="2">
        <f t="shared" si="6"/>
        <v>93.600000000000122</v>
      </c>
    </row>
    <row r="417" spans="1:7">
      <c r="B417" s="422"/>
      <c r="D417" s="62" t="s">
        <v>13</v>
      </c>
      <c r="E417" s="2">
        <v>5.6</v>
      </c>
      <c r="G417" s="2">
        <f t="shared" si="6"/>
        <v>99.200000000000117</v>
      </c>
    </row>
    <row r="418" spans="1:7">
      <c r="B418" s="422"/>
      <c r="D418" s="62" t="s">
        <v>14</v>
      </c>
      <c r="E418" s="2">
        <v>60</v>
      </c>
      <c r="G418" s="2">
        <f t="shared" ref="G418:G500" si="7">+G417+E418-F418</f>
        <v>159.2000000000001</v>
      </c>
    </row>
    <row r="419" spans="1:7">
      <c r="B419" s="422"/>
      <c r="D419" s="62" t="s">
        <v>29</v>
      </c>
      <c r="E419" s="2">
        <v>5</v>
      </c>
      <c r="G419" s="2">
        <f t="shared" si="7"/>
        <v>164.2000000000001</v>
      </c>
    </row>
    <row r="420" spans="1:7">
      <c r="A420" s="3">
        <v>44237</v>
      </c>
      <c r="B420" s="422">
        <v>21553</v>
      </c>
      <c r="C420" s="150" t="s">
        <v>26</v>
      </c>
      <c r="D420" s="62" t="s">
        <v>12</v>
      </c>
      <c r="F420" s="2">
        <v>93.6</v>
      </c>
      <c r="G420" s="2">
        <f t="shared" si="7"/>
        <v>70.600000000000108</v>
      </c>
    </row>
    <row r="421" spans="1:7">
      <c r="A421" s="3">
        <v>44237</v>
      </c>
      <c r="B421" s="422">
        <v>21553</v>
      </c>
      <c r="C421" s="150" t="s">
        <v>26</v>
      </c>
      <c r="D421" s="62" t="s">
        <v>13</v>
      </c>
      <c r="F421" s="2">
        <v>5.6</v>
      </c>
      <c r="G421" s="2">
        <f t="shared" si="7"/>
        <v>65.000000000000114</v>
      </c>
    </row>
    <row r="422" spans="1:7">
      <c r="A422" s="3">
        <v>44880</v>
      </c>
      <c r="B422" s="422" t="s">
        <v>703</v>
      </c>
      <c r="C422" s="150" t="s">
        <v>26</v>
      </c>
      <c r="D422" s="62" t="s">
        <v>14</v>
      </c>
      <c r="F422" s="2">
        <v>60</v>
      </c>
      <c r="G422" s="2">
        <f t="shared" si="7"/>
        <v>5.0000000000001137</v>
      </c>
    </row>
    <row r="423" spans="1:7">
      <c r="A423" s="3">
        <v>44880</v>
      </c>
      <c r="B423" s="422" t="s">
        <v>703</v>
      </c>
      <c r="C423" s="150" t="s">
        <v>26</v>
      </c>
      <c r="D423" s="62" t="s">
        <v>29</v>
      </c>
      <c r="F423" s="2">
        <v>5</v>
      </c>
      <c r="G423" s="2">
        <f t="shared" si="7"/>
        <v>1.1368683772161603E-13</v>
      </c>
    </row>
    <row r="424" spans="1:7">
      <c r="A424" s="31">
        <v>44196</v>
      </c>
      <c r="B424" s="421" t="s">
        <v>10</v>
      </c>
      <c r="C424" s="156" t="s">
        <v>27</v>
      </c>
      <c r="D424" t="s">
        <v>12</v>
      </c>
      <c r="E424" s="67">
        <v>107</v>
      </c>
      <c r="G424" s="2">
        <f t="shared" si="7"/>
        <v>107.00000000000011</v>
      </c>
    </row>
    <row r="425" spans="1:7">
      <c r="B425" s="422"/>
      <c r="D425" t="s">
        <v>13</v>
      </c>
      <c r="E425" s="67">
        <v>4.9000000000000004</v>
      </c>
      <c r="G425" s="2">
        <f t="shared" si="7"/>
        <v>111.90000000000012</v>
      </c>
    </row>
    <row r="426" spans="1:7">
      <c r="B426" s="422"/>
      <c r="D426" t="s">
        <v>31</v>
      </c>
      <c r="E426" s="67">
        <v>60</v>
      </c>
      <c r="G426" s="2">
        <f t="shared" si="7"/>
        <v>171.90000000000012</v>
      </c>
    </row>
    <row r="427" spans="1:7">
      <c r="B427" s="422"/>
      <c r="D427" t="s">
        <v>29</v>
      </c>
      <c r="E427" s="67">
        <v>5</v>
      </c>
      <c r="G427" s="2">
        <f t="shared" si="7"/>
        <v>176.90000000000012</v>
      </c>
    </row>
    <row r="428" spans="1:7">
      <c r="A428" s="3">
        <v>44237</v>
      </c>
      <c r="B428" s="422">
        <v>21553</v>
      </c>
      <c r="C428" s="150" t="s">
        <v>27</v>
      </c>
      <c r="D428" t="s">
        <v>12</v>
      </c>
      <c r="E428" s="67"/>
      <c r="F428" s="2">
        <v>107</v>
      </c>
      <c r="G428" s="2">
        <f t="shared" si="7"/>
        <v>69.900000000000119</v>
      </c>
    </row>
    <row r="429" spans="1:7">
      <c r="A429" s="3">
        <v>44237</v>
      </c>
      <c r="B429" s="422">
        <v>21553</v>
      </c>
      <c r="C429" s="150" t="s">
        <v>27</v>
      </c>
      <c r="D429" t="s">
        <v>13</v>
      </c>
      <c r="E429" s="67"/>
      <c r="F429" s="2">
        <v>4.9000000000000004</v>
      </c>
      <c r="G429" s="2">
        <f t="shared" si="7"/>
        <v>65.000000000000114</v>
      </c>
    </row>
    <row r="430" spans="1:7">
      <c r="A430" s="3">
        <v>44880</v>
      </c>
      <c r="B430" s="422" t="s">
        <v>703</v>
      </c>
      <c r="C430" s="150" t="s">
        <v>27</v>
      </c>
      <c r="D430" s="62" t="s">
        <v>14</v>
      </c>
      <c r="F430" s="2">
        <v>60</v>
      </c>
      <c r="G430" s="2">
        <f t="shared" si="7"/>
        <v>5.0000000000001137</v>
      </c>
    </row>
    <row r="431" spans="1:7">
      <c r="A431" s="3">
        <v>44880</v>
      </c>
      <c r="B431" s="422" t="s">
        <v>703</v>
      </c>
      <c r="C431" s="150" t="s">
        <v>27</v>
      </c>
      <c r="D431" s="62" t="s">
        <v>29</v>
      </c>
      <c r="F431" s="2">
        <v>5</v>
      </c>
      <c r="G431" s="2">
        <f t="shared" si="7"/>
        <v>1.1368683772161603E-13</v>
      </c>
    </row>
    <row r="432" spans="1:7">
      <c r="A432" s="31">
        <v>44227</v>
      </c>
      <c r="B432" s="421" t="s">
        <v>10</v>
      </c>
      <c r="C432" s="156" t="s">
        <v>11</v>
      </c>
      <c r="D432" t="s">
        <v>12</v>
      </c>
      <c r="E432" s="67">
        <v>114.3</v>
      </c>
      <c r="G432" s="2">
        <f t="shared" si="7"/>
        <v>114.30000000000011</v>
      </c>
    </row>
    <row r="433" spans="1:7">
      <c r="B433" s="422"/>
      <c r="D433" t="s">
        <v>13</v>
      </c>
      <c r="E433" s="67">
        <v>6.3</v>
      </c>
      <c r="G433" s="2">
        <f t="shared" si="7"/>
        <v>120.60000000000011</v>
      </c>
    </row>
    <row r="434" spans="1:7">
      <c r="B434" s="422"/>
      <c r="D434" t="s">
        <v>31</v>
      </c>
      <c r="E434" s="67">
        <v>60</v>
      </c>
      <c r="G434" s="2">
        <f t="shared" si="7"/>
        <v>180.60000000000011</v>
      </c>
    </row>
    <row r="435" spans="1:7">
      <c r="B435" s="422"/>
      <c r="D435" t="s">
        <v>29</v>
      </c>
      <c r="E435" s="67">
        <v>5</v>
      </c>
      <c r="G435" s="2">
        <f t="shared" si="7"/>
        <v>185.60000000000011</v>
      </c>
    </row>
    <row r="436" spans="1:7">
      <c r="A436" s="3">
        <v>44260</v>
      </c>
      <c r="B436" s="422">
        <v>21736</v>
      </c>
      <c r="C436" s="150" t="s">
        <v>11</v>
      </c>
      <c r="D436" t="s">
        <v>12</v>
      </c>
      <c r="E436" s="67"/>
      <c r="F436" s="2">
        <v>114.3</v>
      </c>
      <c r="G436" s="2">
        <f t="shared" si="7"/>
        <v>71.300000000000111</v>
      </c>
    </row>
    <row r="437" spans="1:7">
      <c r="A437" s="3">
        <v>44260</v>
      </c>
      <c r="B437" s="422">
        <v>21736</v>
      </c>
      <c r="C437" s="150" t="s">
        <v>11</v>
      </c>
      <c r="D437" t="s">
        <v>13</v>
      </c>
      <c r="E437" s="67"/>
      <c r="F437" s="2">
        <v>6.3</v>
      </c>
      <c r="G437" s="2">
        <f t="shared" si="7"/>
        <v>65.000000000000114</v>
      </c>
    </row>
    <row r="438" spans="1:7">
      <c r="A438" s="3">
        <v>44880</v>
      </c>
      <c r="B438" s="422" t="s">
        <v>703</v>
      </c>
      <c r="C438" s="150" t="s">
        <v>11</v>
      </c>
      <c r="D438" s="62" t="s">
        <v>14</v>
      </c>
      <c r="F438" s="2">
        <v>60</v>
      </c>
      <c r="G438" s="2">
        <f t="shared" si="7"/>
        <v>5.0000000000001137</v>
      </c>
    </row>
    <row r="439" spans="1:7">
      <c r="A439" s="3">
        <v>44880</v>
      </c>
      <c r="B439" s="422" t="s">
        <v>703</v>
      </c>
      <c r="C439" s="150" t="s">
        <v>11</v>
      </c>
      <c r="D439" s="62" t="s">
        <v>29</v>
      </c>
      <c r="F439" s="2">
        <v>5</v>
      </c>
      <c r="G439" s="2">
        <f t="shared" si="7"/>
        <v>1.1368683772161603E-13</v>
      </c>
    </row>
    <row r="440" spans="1:7">
      <c r="A440" s="31">
        <v>44255</v>
      </c>
      <c r="B440" s="421" t="s">
        <v>10</v>
      </c>
      <c r="C440" s="156" t="s">
        <v>17</v>
      </c>
      <c r="D440" t="s">
        <v>12</v>
      </c>
      <c r="E440" s="67">
        <v>103.4</v>
      </c>
      <c r="G440" s="2">
        <f t="shared" si="7"/>
        <v>103.40000000000012</v>
      </c>
    </row>
    <row r="441" spans="1:7">
      <c r="B441" s="422"/>
      <c r="D441" t="s">
        <v>13</v>
      </c>
      <c r="E441" s="67">
        <v>5.7</v>
      </c>
      <c r="G441" s="2">
        <f t="shared" si="7"/>
        <v>109.10000000000012</v>
      </c>
    </row>
    <row r="442" spans="1:7">
      <c r="B442" s="422"/>
      <c r="D442" t="s">
        <v>31</v>
      </c>
      <c r="E442" s="67">
        <v>56</v>
      </c>
      <c r="G442" s="2">
        <f t="shared" si="7"/>
        <v>165.10000000000014</v>
      </c>
    </row>
    <row r="443" spans="1:7">
      <c r="B443" s="422"/>
      <c r="D443" t="s">
        <v>29</v>
      </c>
      <c r="E443" s="67">
        <v>5</v>
      </c>
      <c r="G443" s="2">
        <f t="shared" si="7"/>
        <v>170.10000000000014</v>
      </c>
    </row>
    <row r="444" spans="1:7">
      <c r="B444" s="422"/>
      <c r="D444" t="s">
        <v>38</v>
      </c>
      <c r="E444" s="67">
        <v>10</v>
      </c>
      <c r="G444" s="2">
        <f t="shared" si="7"/>
        <v>180.10000000000014</v>
      </c>
    </row>
    <row r="445" spans="1:7">
      <c r="A445" s="3">
        <v>44305</v>
      </c>
      <c r="B445" s="422">
        <v>22209</v>
      </c>
      <c r="C445" s="150" t="s">
        <v>17</v>
      </c>
      <c r="D445" t="s">
        <v>12</v>
      </c>
      <c r="E445" s="67"/>
      <c r="F445" s="2">
        <v>103.4</v>
      </c>
      <c r="G445" s="2">
        <f t="shared" si="7"/>
        <v>76.700000000000131</v>
      </c>
    </row>
    <row r="446" spans="1:7" ht="16.5" customHeight="1">
      <c r="A446" s="3">
        <v>44305</v>
      </c>
      <c r="B446" s="422">
        <v>22209</v>
      </c>
      <c r="C446" s="150" t="s">
        <v>17</v>
      </c>
      <c r="D446" t="s">
        <v>13</v>
      </c>
      <c r="E446" s="67"/>
      <c r="F446" s="2">
        <v>5.7</v>
      </c>
      <c r="G446" s="2">
        <f t="shared" si="7"/>
        <v>71.000000000000128</v>
      </c>
    </row>
    <row r="447" spans="1:7" ht="16.5" customHeight="1">
      <c r="A447" s="3">
        <v>44880</v>
      </c>
      <c r="B447" s="422" t="s">
        <v>703</v>
      </c>
      <c r="C447" s="150" t="s">
        <v>17</v>
      </c>
      <c r="D447" s="62" t="s">
        <v>14</v>
      </c>
      <c r="F447" s="2">
        <v>56</v>
      </c>
      <c r="G447" s="2">
        <f t="shared" si="7"/>
        <v>15.000000000000128</v>
      </c>
    </row>
    <row r="448" spans="1:7" ht="16.5" customHeight="1">
      <c r="A448" s="3">
        <v>44880</v>
      </c>
      <c r="B448" s="422" t="s">
        <v>703</v>
      </c>
      <c r="C448" s="150" t="s">
        <v>17</v>
      </c>
      <c r="D448" s="62" t="s">
        <v>29</v>
      </c>
      <c r="F448" s="2">
        <v>5</v>
      </c>
      <c r="G448" s="2">
        <f t="shared" si="7"/>
        <v>10.000000000000128</v>
      </c>
    </row>
    <row r="449" spans="1:8" ht="16.5" customHeight="1">
      <c r="A449" s="3">
        <v>44916</v>
      </c>
      <c r="B449" s="422">
        <v>25999</v>
      </c>
      <c r="C449" s="150" t="s">
        <v>17</v>
      </c>
      <c r="D449" t="s">
        <v>38</v>
      </c>
      <c r="F449" s="67">
        <v>10</v>
      </c>
      <c r="G449" s="2">
        <f t="shared" si="7"/>
        <v>1.2789769243681803E-13</v>
      </c>
    </row>
    <row r="450" spans="1:8">
      <c r="A450" s="31">
        <v>44286</v>
      </c>
      <c r="B450" s="421" t="s">
        <v>10</v>
      </c>
      <c r="C450" s="156" t="s">
        <v>18</v>
      </c>
      <c r="D450" t="s">
        <v>12</v>
      </c>
      <c r="E450" s="67">
        <v>113.5</v>
      </c>
      <c r="G450" s="2">
        <f>+G449+E450-F450</f>
        <v>113.50000000000013</v>
      </c>
    </row>
    <row r="451" spans="1:8">
      <c r="B451" s="422"/>
      <c r="D451" t="s">
        <v>13</v>
      </c>
      <c r="E451" s="67">
        <v>3.8</v>
      </c>
      <c r="G451" s="2">
        <f t="shared" si="7"/>
        <v>117.30000000000013</v>
      </c>
    </row>
    <row r="452" spans="1:8">
      <c r="B452" s="422"/>
      <c r="D452" t="s">
        <v>31</v>
      </c>
      <c r="E452" s="67">
        <v>60</v>
      </c>
      <c r="G452" s="2">
        <f t="shared" si="7"/>
        <v>177.30000000000013</v>
      </c>
    </row>
    <row r="453" spans="1:8">
      <c r="B453" s="422"/>
      <c r="D453" t="s">
        <v>29</v>
      </c>
      <c r="E453" s="67">
        <v>5</v>
      </c>
      <c r="G453" s="2">
        <f t="shared" si="7"/>
        <v>182.30000000000013</v>
      </c>
    </row>
    <row r="454" spans="1:8">
      <c r="B454" s="422"/>
      <c r="D454" t="s">
        <v>40</v>
      </c>
      <c r="E454" s="67">
        <v>10</v>
      </c>
      <c r="G454" s="2">
        <f t="shared" si="7"/>
        <v>192.30000000000013</v>
      </c>
    </row>
    <row r="455" spans="1:8">
      <c r="A455" s="3">
        <v>44322</v>
      </c>
      <c r="B455" s="422">
        <v>22363</v>
      </c>
      <c r="C455" s="150" t="s">
        <v>18</v>
      </c>
      <c r="D455" t="s">
        <v>12</v>
      </c>
      <c r="E455" s="67"/>
      <c r="F455" s="2">
        <v>113.5</v>
      </c>
      <c r="G455" s="2">
        <f t="shared" si="7"/>
        <v>78.800000000000125</v>
      </c>
    </row>
    <row r="456" spans="1:8">
      <c r="A456" s="3">
        <v>44322</v>
      </c>
      <c r="B456" s="422">
        <v>22363</v>
      </c>
      <c r="C456" s="150" t="s">
        <v>18</v>
      </c>
      <c r="D456" t="s">
        <v>13</v>
      </c>
      <c r="E456" s="67"/>
      <c r="F456" s="2">
        <v>3.8</v>
      </c>
      <c r="G456" s="2">
        <f t="shared" si="7"/>
        <v>75.000000000000128</v>
      </c>
    </row>
    <row r="457" spans="1:8">
      <c r="A457" s="3">
        <v>44880</v>
      </c>
      <c r="B457" s="422" t="s">
        <v>703</v>
      </c>
      <c r="C457" s="150" t="s">
        <v>18</v>
      </c>
      <c r="D457" s="62" t="s">
        <v>14</v>
      </c>
      <c r="F457" s="2">
        <v>60</v>
      </c>
      <c r="G457" s="2">
        <f t="shared" si="7"/>
        <v>15.000000000000128</v>
      </c>
    </row>
    <row r="458" spans="1:8">
      <c r="A458" s="3">
        <v>44880</v>
      </c>
      <c r="B458" s="422" t="s">
        <v>703</v>
      </c>
      <c r="C458" s="150" t="s">
        <v>18</v>
      </c>
      <c r="D458" s="62" t="s">
        <v>29</v>
      </c>
      <c r="F458" s="2">
        <v>5</v>
      </c>
      <c r="G458" s="2">
        <f t="shared" si="7"/>
        <v>10.000000000000128</v>
      </c>
    </row>
    <row r="459" spans="1:8">
      <c r="A459" s="3">
        <v>44916</v>
      </c>
      <c r="B459" s="422">
        <v>25999</v>
      </c>
      <c r="C459" s="150" t="s">
        <v>18</v>
      </c>
      <c r="D459" t="s">
        <v>40</v>
      </c>
      <c r="F459" s="67">
        <v>10</v>
      </c>
      <c r="G459" s="2">
        <f t="shared" si="7"/>
        <v>1.2789769243681803E-13</v>
      </c>
    </row>
    <row r="460" spans="1:8">
      <c r="A460" s="31">
        <v>44316</v>
      </c>
      <c r="B460" s="421" t="s">
        <v>10</v>
      </c>
      <c r="C460" s="156" t="s">
        <v>19</v>
      </c>
      <c r="D460" t="s">
        <v>12</v>
      </c>
      <c r="E460" s="67">
        <v>109.5</v>
      </c>
      <c r="G460" s="2">
        <f t="shared" si="7"/>
        <v>109.50000000000013</v>
      </c>
      <c r="H460" s="5"/>
    </row>
    <row r="461" spans="1:8">
      <c r="B461" s="422"/>
      <c r="D461" t="s">
        <v>13</v>
      </c>
      <c r="E461" s="67">
        <v>4.8</v>
      </c>
      <c r="G461" s="2">
        <f t="shared" si="7"/>
        <v>114.30000000000013</v>
      </c>
    </row>
    <row r="462" spans="1:8">
      <c r="B462" s="422"/>
      <c r="D462" t="s">
        <v>31</v>
      </c>
      <c r="E462" s="67">
        <v>60</v>
      </c>
      <c r="G462" s="2">
        <f t="shared" si="7"/>
        <v>174.30000000000013</v>
      </c>
      <c r="H462" t="s">
        <v>704</v>
      </c>
    </row>
    <row r="463" spans="1:8">
      <c r="B463" s="422"/>
      <c r="D463" t="s">
        <v>29</v>
      </c>
      <c r="E463" s="67">
        <v>5</v>
      </c>
      <c r="G463" s="2">
        <f t="shared" si="7"/>
        <v>179.30000000000013</v>
      </c>
    </row>
    <row r="464" spans="1:8">
      <c r="A464" s="3">
        <v>44350</v>
      </c>
      <c r="B464" s="422">
        <v>22740</v>
      </c>
      <c r="C464" s="150" t="s">
        <v>19</v>
      </c>
      <c r="D464" t="s">
        <v>12</v>
      </c>
      <c r="E464" s="67"/>
      <c r="F464" s="2">
        <v>109.5</v>
      </c>
      <c r="G464" s="2">
        <f t="shared" si="7"/>
        <v>69.800000000000125</v>
      </c>
    </row>
    <row r="465" spans="1:11">
      <c r="A465" s="3">
        <v>44350</v>
      </c>
      <c r="B465" s="422">
        <v>22740</v>
      </c>
      <c r="C465" s="150" t="s">
        <v>19</v>
      </c>
      <c r="D465" t="s">
        <v>13</v>
      </c>
      <c r="E465" s="67"/>
      <c r="F465" s="2">
        <v>4.8</v>
      </c>
      <c r="G465" s="2">
        <f t="shared" si="7"/>
        <v>65.000000000000128</v>
      </c>
    </row>
    <row r="466" spans="1:11">
      <c r="A466" s="3">
        <v>44880</v>
      </c>
      <c r="B466" s="422" t="s">
        <v>705</v>
      </c>
      <c r="C466" s="150" t="s">
        <v>19</v>
      </c>
      <c r="D466" t="s">
        <v>31</v>
      </c>
      <c r="E466" s="67"/>
      <c r="F466" s="67">
        <v>60</v>
      </c>
      <c r="G466" s="2">
        <f t="shared" si="7"/>
        <v>5.0000000000001279</v>
      </c>
    </row>
    <row r="467" spans="1:11">
      <c r="A467" s="3">
        <v>44880</v>
      </c>
      <c r="B467" s="422" t="s">
        <v>705</v>
      </c>
      <c r="C467" s="150" t="s">
        <v>19</v>
      </c>
      <c r="D467" t="s">
        <v>29</v>
      </c>
      <c r="E467" s="67"/>
      <c r="F467" s="67">
        <v>5</v>
      </c>
      <c r="G467" s="2">
        <f t="shared" si="7"/>
        <v>1.2789769243681803E-13</v>
      </c>
    </row>
    <row r="468" spans="1:11">
      <c r="A468" s="31">
        <v>44347</v>
      </c>
      <c r="B468" s="421" t="s">
        <v>10</v>
      </c>
      <c r="C468" s="156" t="s">
        <v>20</v>
      </c>
      <c r="D468" t="s">
        <v>12</v>
      </c>
      <c r="E468" s="67">
        <v>89</v>
      </c>
      <c r="G468" s="2">
        <f t="shared" si="7"/>
        <v>89.000000000000128</v>
      </c>
      <c r="J468" s="74"/>
      <c r="K468" s="421"/>
    </row>
    <row r="469" spans="1:11">
      <c r="B469" s="422"/>
      <c r="D469" t="s">
        <v>13</v>
      </c>
      <c r="E469" s="67">
        <v>3.5</v>
      </c>
      <c r="G469" s="2">
        <f t="shared" si="7"/>
        <v>92.500000000000128</v>
      </c>
      <c r="J469" s="9"/>
      <c r="K469" s="9"/>
    </row>
    <row r="470" spans="1:11">
      <c r="B470" s="422"/>
      <c r="D470" t="s">
        <v>31</v>
      </c>
      <c r="E470" s="67">
        <v>60</v>
      </c>
      <c r="G470" s="2">
        <f t="shared" si="7"/>
        <v>152.50000000000011</v>
      </c>
      <c r="J470" s="9"/>
    </row>
    <row r="471" spans="1:11">
      <c r="B471" s="422"/>
      <c r="D471" t="s">
        <v>29</v>
      </c>
      <c r="E471" s="67">
        <v>5</v>
      </c>
      <c r="G471" s="2">
        <f t="shared" si="7"/>
        <v>157.50000000000011</v>
      </c>
      <c r="J471" s="9"/>
      <c r="K471" s="9"/>
    </row>
    <row r="472" spans="1:11">
      <c r="B472" s="422"/>
      <c r="D472" t="s">
        <v>181</v>
      </c>
      <c r="E472" s="67">
        <v>8.5</v>
      </c>
      <c r="G472" s="2">
        <f t="shared" si="7"/>
        <v>166.00000000000011</v>
      </c>
    </row>
    <row r="473" spans="1:11">
      <c r="A473" s="3">
        <v>44390</v>
      </c>
      <c r="B473" s="422">
        <v>23026</v>
      </c>
      <c r="C473" s="150" t="s">
        <v>20</v>
      </c>
      <c r="D473" t="s">
        <v>12</v>
      </c>
      <c r="E473" s="67"/>
      <c r="F473" s="67">
        <v>89</v>
      </c>
      <c r="G473" s="2">
        <f t="shared" si="7"/>
        <v>77.000000000000114</v>
      </c>
      <c r="J473" s="9"/>
      <c r="K473" s="421"/>
    </row>
    <row r="474" spans="1:11">
      <c r="A474" s="3">
        <v>44390</v>
      </c>
      <c r="B474" s="422">
        <v>23026</v>
      </c>
      <c r="C474" s="150" t="s">
        <v>20</v>
      </c>
      <c r="D474" t="s">
        <v>13</v>
      </c>
      <c r="E474" s="67"/>
      <c r="F474" s="67">
        <v>3.5</v>
      </c>
      <c r="G474" s="2">
        <f t="shared" si="7"/>
        <v>73.500000000000114</v>
      </c>
      <c r="J474" s="9"/>
      <c r="K474" s="9"/>
    </row>
    <row r="475" spans="1:11">
      <c r="A475" s="3">
        <v>44390</v>
      </c>
      <c r="B475" s="422">
        <v>23026</v>
      </c>
      <c r="C475" s="150" t="s">
        <v>20</v>
      </c>
      <c r="D475" t="s">
        <v>181</v>
      </c>
      <c r="E475" s="67"/>
      <c r="F475" s="67">
        <v>8.5</v>
      </c>
      <c r="G475" s="2">
        <f t="shared" si="7"/>
        <v>65.000000000000114</v>
      </c>
      <c r="J475" s="9"/>
      <c r="K475" s="421"/>
    </row>
    <row r="476" spans="1:11">
      <c r="A476" s="3">
        <v>44880</v>
      </c>
      <c r="B476" s="422" t="s">
        <v>705</v>
      </c>
      <c r="C476" s="150" t="s">
        <v>20</v>
      </c>
      <c r="D476" t="s">
        <v>31</v>
      </c>
      <c r="E476" s="67"/>
      <c r="F476" s="67">
        <v>60</v>
      </c>
      <c r="G476" s="2">
        <f t="shared" si="7"/>
        <v>5.0000000000001137</v>
      </c>
      <c r="J476" s="9"/>
      <c r="K476" s="421"/>
    </row>
    <row r="477" spans="1:11">
      <c r="A477" s="3">
        <v>44880</v>
      </c>
      <c r="B477" s="422" t="s">
        <v>705</v>
      </c>
      <c r="C477" s="150" t="s">
        <v>20</v>
      </c>
      <c r="D477" t="s">
        <v>29</v>
      </c>
      <c r="E477" s="67"/>
      <c r="F477" s="67">
        <v>5</v>
      </c>
      <c r="G477" s="2">
        <f t="shared" si="7"/>
        <v>1.1368683772161603E-13</v>
      </c>
      <c r="J477" s="9"/>
      <c r="K477" s="421"/>
    </row>
    <row r="478" spans="1:11">
      <c r="A478" s="31">
        <v>44377</v>
      </c>
      <c r="B478" s="421" t="s">
        <v>10</v>
      </c>
      <c r="C478" s="156" t="s">
        <v>21</v>
      </c>
      <c r="D478" t="s">
        <v>12</v>
      </c>
      <c r="E478" s="67">
        <v>97.5</v>
      </c>
      <c r="G478" s="2">
        <f t="shared" si="7"/>
        <v>97.500000000000114</v>
      </c>
      <c r="J478" s="9"/>
      <c r="K478" s="9"/>
    </row>
    <row r="479" spans="1:11">
      <c r="B479" s="422"/>
      <c r="D479" t="s">
        <v>13</v>
      </c>
      <c r="E479" s="82">
        <v>5.4</v>
      </c>
      <c r="G479" s="2">
        <f t="shared" si="7"/>
        <v>102.90000000000012</v>
      </c>
      <c r="J479" s="9"/>
      <c r="K479" s="421"/>
    </row>
    <row r="480" spans="1:11">
      <c r="B480" s="422"/>
      <c r="D480" t="s">
        <v>31</v>
      </c>
      <c r="E480" s="67">
        <v>60</v>
      </c>
      <c r="G480" s="2">
        <f t="shared" si="7"/>
        <v>162.90000000000012</v>
      </c>
      <c r="J480" s="9"/>
      <c r="K480" s="9"/>
    </row>
    <row r="481" spans="1:12">
      <c r="B481" s="422"/>
      <c r="D481" t="s">
        <v>29</v>
      </c>
      <c r="E481" s="67">
        <v>5</v>
      </c>
      <c r="G481" s="2">
        <f t="shared" si="7"/>
        <v>167.90000000000012</v>
      </c>
      <c r="J481" s="9"/>
    </row>
    <row r="482" spans="1:12">
      <c r="A482" s="432">
        <v>44419</v>
      </c>
      <c r="B482" s="422">
        <v>23197</v>
      </c>
      <c r="C482" s="150" t="s">
        <v>21</v>
      </c>
      <c r="D482" t="s">
        <v>12</v>
      </c>
      <c r="E482" s="67"/>
      <c r="F482" s="67">
        <v>97.5</v>
      </c>
      <c r="G482" s="2">
        <f t="shared" si="7"/>
        <v>70.400000000000119</v>
      </c>
    </row>
    <row r="483" spans="1:12">
      <c r="A483" s="432">
        <v>44419</v>
      </c>
      <c r="B483" s="422">
        <v>23197</v>
      </c>
      <c r="C483" s="150" t="s">
        <v>21</v>
      </c>
      <c r="D483" t="s">
        <v>13</v>
      </c>
      <c r="E483" s="67"/>
      <c r="F483" s="82">
        <v>5.4</v>
      </c>
      <c r="G483" s="2">
        <f t="shared" si="7"/>
        <v>65.000000000000114</v>
      </c>
    </row>
    <row r="484" spans="1:12">
      <c r="A484" s="3">
        <v>44880</v>
      </c>
      <c r="B484" s="422" t="s">
        <v>705</v>
      </c>
      <c r="C484" s="150" t="s">
        <v>21</v>
      </c>
      <c r="D484" t="s">
        <v>31</v>
      </c>
      <c r="E484" s="67"/>
      <c r="F484" s="82">
        <v>37.799999999999997</v>
      </c>
      <c r="G484" s="2">
        <f t="shared" si="7"/>
        <v>27.200000000000117</v>
      </c>
      <c r="J484" s="9"/>
      <c r="K484" s="9"/>
      <c r="L484" s="29"/>
    </row>
    <row r="485" spans="1:12">
      <c r="A485" s="3">
        <v>44916</v>
      </c>
      <c r="B485" s="422">
        <v>25999</v>
      </c>
      <c r="C485" s="150" t="s">
        <v>21</v>
      </c>
      <c r="D485" t="s">
        <v>31</v>
      </c>
      <c r="E485" s="67"/>
      <c r="F485" s="82">
        <v>22.2</v>
      </c>
      <c r="G485" s="2">
        <f t="shared" si="7"/>
        <v>5.0000000000001172</v>
      </c>
      <c r="J485" s="9"/>
      <c r="K485" s="9"/>
      <c r="L485" s="29"/>
    </row>
    <row r="486" spans="1:12">
      <c r="A486" s="3">
        <v>44916</v>
      </c>
      <c r="B486" s="422">
        <v>25999</v>
      </c>
      <c r="C486" s="150" t="s">
        <v>21</v>
      </c>
      <c r="D486" t="s">
        <v>29</v>
      </c>
      <c r="E486" s="67"/>
      <c r="F486" s="82">
        <v>5</v>
      </c>
      <c r="G486" s="2">
        <f t="shared" si="7"/>
        <v>1.1723955140041653E-13</v>
      </c>
      <c r="J486" s="9"/>
      <c r="K486" s="9"/>
      <c r="L486" s="29"/>
    </row>
    <row r="487" spans="1:12">
      <c r="A487" s="81">
        <v>44408</v>
      </c>
      <c r="B487" s="421" t="s">
        <v>10</v>
      </c>
      <c r="C487" s="156" t="s">
        <v>22</v>
      </c>
      <c r="D487" t="s">
        <v>12</v>
      </c>
      <c r="E487" s="2">
        <v>85.4</v>
      </c>
      <c r="G487" s="2">
        <f t="shared" si="7"/>
        <v>85.400000000000119</v>
      </c>
    </row>
    <row r="488" spans="1:12">
      <c r="A488" s="70"/>
      <c r="B488" s="422"/>
      <c r="D488" t="s">
        <v>13</v>
      </c>
      <c r="E488" s="2">
        <v>2.8</v>
      </c>
      <c r="G488" s="2">
        <f t="shared" si="7"/>
        <v>88.200000000000117</v>
      </c>
    </row>
    <row r="489" spans="1:12">
      <c r="A489" s="70"/>
      <c r="B489" s="422"/>
      <c r="D489" t="s">
        <v>14</v>
      </c>
      <c r="E489" s="2">
        <v>60</v>
      </c>
      <c r="G489" s="2">
        <f t="shared" si="7"/>
        <v>148.2000000000001</v>
      </c>
    </row>
    <row r="490" spans="1:12">
      <c r="A490" s="70"/>
      <c r="B490" s="422"/>
      <c r="D490" t="s">
        <v>15</v>
      </c>
      <c r="E490" s="2">
        <v>5</v>
      </c>
      <c r="G490" s="2">
        <f t="shared" si="7"/>
        <v>153.2000000000001</v>
      </c>
    </row>
    <row r="491" spans="1:12">
      <c r="A491" s="70">
        <v>44440</v>
      </c>
      <c r="B491" s="422">
        <v>23324</v>
      </c>
      <c r="C491" s="150" t="s">
        <v>22</v>
      </c>
      <c r="D491" t="s">
        <v>12</v>
      </c>
      <c r="F491" s="2">
        <v>85.4</v>
      </c>
      <c r="G491" s="2">
        <f t="shared" si="7"/>
        <v>67.800000000000097</v>
      </c>
    </row>
    <row r="492" spans="1:12">
      <c r="A492" s="70">
        <v>44440</v>
      </c>
      <c r="B492" s="422">
        <v>23324</v>
      </c>
      <c r="C492" s="150" t="s">
        <v>22</v>
      </c>
      <c r="D492" t="s">
        <v>13</v>
      </c>
      <c r="F492" s="2">
        <v>2.8</v>
      </c>
      <c r="G492" s="2">
        <f t="shared" si="7"/>
        <v>65.000000000000099</v>
      </c>
    </row>
    <row r="493" spans="1:12">
      <c r="A493" s="3">
        <v>44916</v>
      </c>
      <c r="B493" s="422">
        <v>25999</v>
      </c>
      <c r="C493" s="150" t="s">
        <v>22</v>
      </c>
      <c r="D493" t="s">
        <v>31</v>
      </c>
      <c r="F493" s="2">
        <v>60</v>
      </c>
      <c r="G493" s="2">
        <f t="shared" si="7"/>
        <v>5.0000000000000995</v>
      </c>
    </row>
    <row r="494" spans="1:12">
      <c r="A494" s="3">
        <v>44916</v>
      </c>
      <c r="B494" s="422">
        <v>25999</v>
      </c>
      <c r="C494" s="150" t="s">
        <v>22</v>
      </c>
      <c r="D494" t="s">
        <v>29</v>
      </c>
      <c r="F494" s="2">
        <v>5</v>
      </c>
      <c r="G494" s="2">
        <f t="shared" si="7"/>
        <v>9.9475983006414026E-14</v>
      </c>
    </row>
    <row r="495" spans="1:12">
      <c r="A495" s="31">
        <v>44439</v>
      </c>
      <c r="B495" s="421" t="s">
        <v>10</v>
      </c>
      <c r="C495" s="156" t="s">
        <v>23</v>
      </c>
      <c r="D495" t="s">
        <v>12</v>
      </c>
      <c r="E495" s="2">
        <v>96.7</v>
      </c>
      <c r="G495" s="2">
        <f t="shared" si="7"/>
        <v>96.700000000000102</v>
      </c>
      <c r="K495" s="421"/>
    </row>
    <row r="496" spans="1:12">
      <c r="B496" s="422"/>
      <c r="D496" t="s">
        <v>13</v>
      </c>
      <c r="E496" s="2">
        <v>3.1</v>
      </c>
      <c r="G496" s="2">
        <f t="shared" si="7"/>
        <v>99.800000000000097</v>
      </c>
    </row>
    <row r="497" spans="1:7">
      <c r="B497" s="422"/>
      <c r="D497" t="s">
        <v>14</v>
      </c>
      <c r="E497" s="2">
        <v>60</v>
      </c>
      <c r="G497" s="2">
        <f t="shared" si="7"/>
        <v>159.8000000000001</v>
      </c>
    </row>
    <row r="498" spans="1:7">
      <c r="B498" s="422"/>
      <c r="D498" t="s">
        <v>15</v>
      </c>
      <c r="E498" s="2">
        <v>5</v>
      </c>
      <c r="G498" s="2">
        <f t="shared" si="7"/>
        <v>164.8000000000001</v>
      </c>
    </row>
    <row r="499" spans="1:7">
      <c r="A499" s="70">
        <v>44481</v>
      </c>
      <c r="B499" s="422">
        <v>23620</v>
      </c>
      <c r="C499" s="150" t="s">
        <v>23</v>
      </c>
      <c r="D499" t="s">
        <v>12</v>
      </c>
      <c r="F499" s="2">
        <v>96.7</v>
      </c>
      <c r="G499" s="2">
        <f t="shared" si="7"/>
        <v>68.100000000000094</v>
      </c>
    </row>
    <row r="500" spans="1:7">
      <c r="A500" s="70">
        <v>44481</v>
      </c>
      <c r="B500" s="422">
        <v>23620</v>
      </c>
      <c r="C500" s="150" t="s">
        <v>23</v>
      </c>
      <c r="D500" t="s">
        <v>13</v>
      </c>
      <c r="F500" s="2">
        <v>3.1</v>
      </c>
      <c r="G500" s="2">
        <f t="shared" si="7"/>
        <v>65.000000000000099</v>
      </c>
    </row>
    <row r="501" spans="1:7">
      <c r="A501" s="70">
        <v>44916</v>
      </c>
      <c r="B501" s="422" t="s">
        <v>706</v>
      </c>
      <c r="C501" s="150" t="s">
        <v>23</v>
      </c>
      <c r="D501" t="s">
        <v>14</v>
      </c>
      <c r="F501" s="2">
        <v>60</v>
      </c>
      <c r="G501" s="2">
        <f t="shared" ref="G501:G534" si="8">+G500+E501-F501</f>
        <v>5.0000000000000995</v>
      </c>
    </row>
    <row r="502" spans="1:7">
      <c r="A502" s="70">
        <v>44916</v>
      </c>
      <c r="B502" s="422" t="s">
        <v>706</v>
      </c>
      <c r="C502" s="150" t="s">
        <v>23</v>
      </c>
      <c r="D502" t="s">
        <v>15</v>
      </c>
      <c r="F502" s="2">
        <v>5</v>
      </c>
      <c r="G502" s="2">
        <f t="shared" si="8"/>
        <v>9.9475983006414026E-14</v>
      </c>
    </row>
    <row r="503" spans="1:7">
      <c r="A503" s="31">
        <v>44469</v>
      </c>
      <c r="B503" s="421" t="s">
        <v>10</v>
      </c>
      <c r="C503" s="156" t="s">
        <v>41</v>
      </c>
      <c r="D503" t="s">
        <v>12</v>
      </c>
      <c r="E503" s="2">
        <v>100</v>
      </c>
      <c r="G503" s="2">
        <f t="shared" si="8"/>
        <v>100.0000000000001</v>
      </c>
    </row>
    <row r="504" spans="1:7">
      <c r="B504" s="422"/>
      <c r="D504" t="s">
        <v>13</v>
      </c>
      <c r="E504" s="2">
        <v>4.7</v>
      </c>
      <c r="G504" s="2">
        <f t="shared" si="8"/>
        <v>104.7000000000001</v>
      </c>
    </row>
    <row r="505" spans="1:7">
      <c r="B505" s="422"/>
      <c r="D505" t="s">
        <v>14</v>
      </c>
      <c r="E505" s="2">
        <v>60</v>
      </c>
      <c r="G505" s="2">
        <f t="shared" si="8"/>
        <v>164.7000000000001</v>
      </c>
    </row>
    <row r="506" spans="1:7">
      <c r="B506" s="422"/>
      <c r="D506" t="s">
        <v>15</v>
      </c>
      <c r="E506" s="2">
        <v>5</v>
      </c>
      <c r="G506" s="2">
        <f t="shared" si="8"/>
        <v>169.7000000000001</v>
      </c>
    </row>
    <row r="507" spans="1:7">
      <c r="A507" s="3">
        <v>44518</v>
      </c>
      <c r="B507" s="422">
        <v>23944</v>
      </c>
      <c r="C507" s="150" t="s">
        <v>41</v>
      </c>
      <c r="D507" t="s">
        <v>12</v>
      </c>
      <c r="F507" s="2">
        <v>100</v>
      </c>
      <c r="G507" s="2">
        <f t="shared" si="8"/>
        <v>69.700000000000102</v>
      </c>
    </row>
    <row r="508" spans="1:7">
      <c r="A508" s="3">
        <v>44518</v>
      </c>
      <c r="B508" s="422">
        <v>23944</v>
      </c>
      <c r="C508" s="150" t="s">
        <v>41</v>
      </c>
      <c r="D508" t="s">
        <v>13</v>
      </c>
      <c r="F508" s="2">
        <v>4.7</v>
      </c>
      <c r="G508" s="2">
        <f t="shared" si="8"/>
        <v>65.000000000000099</v>
      </c>
    </row>
    <row r="509" spans="1:7">
      <c r="A509" s="70">
        <v>44916</v>
      </c>
      <c r="B509" s="422" t="s">
        <v>706</v>
      </c>
      <c r="C509" s="150" t="s">
        <v>41</v>
      </c>
      <c r="D509" t="s">
        <v>14</v>
      </c>
      <c r="F509" s="2">
        <v>60</v>
      </c>
      <c r="G509" s="2">
        <f t="shared" si="8"/>
        <v>5.0000000000000995</v>
      </c>
    </row>
    <row r="510" spans="1:7">
      <c r="A510" s="70">
        <v>44916</v>
      </c>
      <c r="B510" s="422" t="s">
        <v>706</v>
      </c>
      <c r="C510" s="150" t="s">
        <v>41</v>
      </c>
      <c r="D510" t="s">
        <v>15</v>
      </c>
      <c r="F510" s="2">
        <v>5</v>
      </c>
      <c r="G510" s="2">
        <f t="shared" si="8"/>
        <v>9.9475983006414026E-14</v>
      </c>
    </row>
    <row r="511" spans="1:7">
      <c r="A511" s="81">
        <v>44500</v>
      </c>
      <c r="B511" s="421" t="s">
        <v>10</v>
      </c>
      <c r="C511" s="156" t="s">
        <v>25</v>
      </c>
      <c r="D511" t="s">
        <v>12</v>
      </c>
      <c r="E511" s="2">
        <v>103.7</v>
      </c>
      <c r="G511" s="2">
        <f t="shared" si="8"/>
        <v>103.7000000000001</v>
      </c>
    </row>
    <row r="512" spans="1:7">
      <c r="A512" s="70"/>
      <c r="B512" s="422"/>
      <c r="D512" t="s">
        <v>13</v>
      </c>
      <c r="E512" s="2">
        <v>2.6</v>
      </c>
      <c r="G512" s="2">
        <f t="shared" si="8"/>
        <v>106.3000000000001</v>
      </c>
    </row>
    <row r="513" spans="1:7">
      <c r="A513" s="70"/>
      <c r="B513" s="422"/>
      <c r="D513" t="s">
        <v>14</v>
      </c>
      <c r="E513" s="2">
        <v>60</v>
      </c>
      <c r="G513" s="2">
        <f t="shared" si="8"/>
        <v>166.3000000000001</v>
      </c>
    </row>
    <row r="514" spans="1:7">
      <c r="A514" s="70"/>
      <c r="B514" s="422"/>
      <c r="D514" t="s">
        <v>15</v>
      </c>
      <c r="E514" s="2">
        <v>5</v>
      </c>
      <c r="G514" s="2">
        <f t="shared" si="8"/>
        <v>171.3000000000001</v>
      </c>
    </row>
    <row r="515" spans="1:7">
      <c r="A515" s="70">
        <v>44531</v>
      </c>
      <c r="B515" s="422">
        <v>23981</v>
      </c>
      <c r="C515" s="150" t="s">
        <v>25</v>
      </c>
      <c r="D515" t="s">
        <v>12</v>
      </c>
      <c r="F515" s="2">
        <v>103.7</v>
      </c>
      <c r="G515" s="2">
        <f t="shared" si="8"/>
        <v>67.600000000000094</v>
      </c>
    </row>
    <row r="516" spans="1:7">
      <c r="A516" s="70">
        <v>44531</v>
      </c>
      <c r="B516" s="422">
        <v>23981</v>
      </c>
      <c r="C516" s="150" t="s">
        <v>25</v>
      </c>
      <c r="D516" t="s">
        <v>13</v>
      </c>
      <c r="F516" s="2">
        <v>2.6</v>
      </c>
      <c r="G516" s="2">
        <f t="shared" si="8"/>
        <v>65.000000000000099</v>
      </c>
    </row>
    <row r="517" spans="1:7">
      <c r="A517" s="70">
        <v>44916</v>
      </c>
      <c r="B517" s="422" t="s">
        <v>706</v>
      </c>
      <c r="C517" s="150" t="s">
        <v>25</v>
      </c>
      <c r="D517" t="s">
        <v>14</v>
      </c>
      <c r="F517" s="2">
        <v>60</v>
      </c>
      <c r="G517" s="2">
        <f t="shared" si="8"/>
        <v>5.0000000000000995</v>
      </c>
    </row>
    <row r="518" spans="1:7">
      <c r="A518" s="70">
        <v>44916</v>
      </c>
      <c r="B518" s="422" t="s">
        <v>706</v>
      </c>
      <c r="C518" s="150" t="s">
        <v>25</v>
      </c>
      <c r="D518" t="s">
        <v>15</v>
      </c>
      <c r="F518" s="2">
        <v>5</v>
      </c>
      <c r="G518" s="21">
        <f t="shared" si="8"/>
        <v>9.9475983006414026E-14</v>
      </c>
    </row>
    <row r="519" spans="1:7">
      <c r="A519" s="81">
        <v>44530</v>
      </c>
      <c r="B519" s="421" t="s">
        <v>10</v>
      </c>
      <c r="C519" s="156" t="s">
        <v>26</v>
      </c>
      <c r="D519" t="s">
        <v>12</v>
      </c>
      <c r="E519" s="2">
        <v>110.6</v>
      </c>
      <c r="G519" s="2">
        <f t="shared" si="8"/>
        <v>110.60000000000009</v>
      </c>
    </row>
    <row r="520" spans="1:7">
      <c r="A520" s="70"/>
      <c r="B520" s="422"/>
      <c r="D520" t="s">
        <v>13</v>
      </c>
      <c r="E520" s="2">
        <v>4</v>
      </c>
      <c r="G520" s="2">
        <f t="shared" si="8"/>
        <v>114.60000000000009</v>
      </c>
    </row>
    <row r="521" spans="1:7">
      <c r="A521" s="70"/>
      <c r="B521" s="422"/>
      <c r="D521" t="s">
        <v>14</v>
      </c>
      <c r="E521" s="2">
        <v>60</v>
      </c>
      <c r="G521" s="2">
        <f t="shared" si="8"/>
        <v>174.60000000000008</v>
      </c>
    </row>
    <row r="522" spans="1:7">
      <c r="A522" s="70"/>
      <c r="B522" s="422"/>
      <c r="D522" t="s">
        <v>15</v>
      </c>
      <c r="E522" s="2">
        <v>5</v>
      </c>
      <c r="G522" s="2">
        <f t="shared" si="8"/>
        <v>179.60000000000008</v>
      </c>
    </row>
    <row r="523" spans="1:7">
      <c r="A523" s="70"/>
      <c r="B523" s="422"/>
      <c r="D523" t="s">
        <v>70</v>
      </c>
      <c r="E523" s="2">
        <v>93</v>
      </c>
      <c r="G523" s="2">
        <f t="shared" si="8"/>
        <v>272.60000000000008</v>
      </c>
    </row>
    <row r="524" spans="1:7">
      <c r="A524" s="70"/>
      <c r="B524" s="422"/>
      <c r="D524" s="35" t="s">
        <v>42</v>
      </c>
      <c r="E524" s="21">
        <v>10</v>
      </c>
      <c r="G524" s="2">
        <f t="shared" si="8"/>
        <v>282.60000000000008</v>
      </c>
    </row>
    <row r="525" spans="1:7">
      <c r="A525" s="70">
        <v>44531</v>
      </c>
      <c r="B525" s="422">
        <v>23982</v>
      </c>
      <c r="C525" s="150" t="s">
        <v>26</v>
      </c>
      <c r="D525" t="s">
        <v>14</v>
      </c>
      <c r="F525" s="2">
        <v>60</v>
      </c>
      <c r="G525" s="2">
        <f t="shared" si="8"/>
        <v>222.60000000000008</v>
      </c>
    </row>
    <row r="526" spans="1:7">
      <c r="A526" s="70">
        <v>44531</v>
      </c>
      <c r="B526" s="422">
        <v>23982</v>
      </c>
      <c r="C526" s="150" t="s">
        <v>26</v>
      </c>
      <c r="D526" t="s">
        <v>15</v>
      </c>
      <c r="F526" s="2">
        <v>5</v>
      </c>
      <c r="G526" s="2">
        <f t="shared" si="8"/>
        <v>217.60000000000008</v>
      </c>
    </row>
    <row r="527" spans="1:7">
      <c r="A527" s="70">
        <v>44551</v>
      </c>
      <c r="B527" s="422">
        <v>24038</v>
      </c>
      <c r="C527" s="150" t="s">
        <v>26</v>
      </c>
      <c r="D527" t="s">
        <v>12</v>
      </c>
      <c r="F527" s="2">
        <v>110.6</v>
      </c>
      <c r="G527" s="2">
        <f t="shared" si="8"/>
        <v>107.00000000000009</v>
      </c>
    </row>
    <row r="528" spans="1:7">
      <c r="A528" s="70">
        <v>44551</v>
      </c>
      <c r="B528" s="422">
        <v>24038</v>
      </c>
      <c r="C528" s="150" t="s">
        <v>26</v>
      </c>
      <c r="D528" t="s">
        <v>13</v>
      </c>
      <c r="F528" s="2">
        <v>4</v>
      </c>
      <c r="G528" s="2">
        <f t="shared" si="8"/>
        <v>103.00000000000009</v>
      </c>
    </row>
    <row r="529" spans="1:7">
      <c r="A529" s="70">
        <v>44916</v>
      </c>
      <c r="B529" s="422" t="s">
        <v>706</v>
      </c>
      <c r="C529" s="150" t="s">
        <v>26</v>
      </c>
      <c r="D529" s="35" t="s">
        <v>42</v>
      </c>
      <c r="F529" s="21">
        <v>10</v>
      </c>
      <c r="G529" s="2">
        <f t="shared" si="8"/>
        <v>93.000000000000085</v>
      </c>
    </row>
    <row r="530" spans="1:7">
      <c r="A530" s="70"/>
      <c r="B530" s="422" t="s">
        <v>707</v>
      </c>
      <c r="C530" s="150" t="s">
        <v>26</v>
      </c>
      <c r="D530" t="s">
        <v>70</v>
      </c>
      <c r="F530" s="2">
        <v>46.5</v>
      </c>
      <c r="G530" s="2">
        <f t="shared" si="8"/>
        <v>46.500000000000085</v>
      </c>
    </row>
    <row r="531" spans="1:7">
      <c r="A531" s="70">
        <v>45217</v>
      </c>
      <c r="B531" s="422">
        <v>27651</v>
      </c>
      <c r="C531" s="150" t="s">
        <v>26</v>
      </c>
      <c r="D531" t="s">
        <v>70</v>
      </c>
      <c r="E531"/>
      <c r="F531">
        <v>46.5</v>
      </c>
      <c r="G531" s="2">
        <f t="shared" si="8"/>
        <v>8.5265128291212022E-14</v>
      </c>
    </row>
    <row r="532" spans="1:7">
      <c r="A532" s="81">
        <v>44561</v>
      </c>
      <c r="B532" s="421" t="s">
        <v>10</v>
      </c>
      <c r="C532" s="156" t="s">
        <v>27</v>
      </c>
      <c r="D532" t="s">
        <v>12</v>
      </c>
      <c r="E532" s="2">
        <v>116.1</v>
      </c>
      <c r="G532" s="2">
        <f t="shared" si="8"/>
        <v>116.10000000000008</v>
      </c>
    </row>
    <row r="533" spans="1:7">
      <c r="A533" s="70"/>
      <c r="B533" s="422"/>
      <c r="D533" t="s">
        <v>13</v>
      </c>
      <c r="E533" s="2">
        <v>4.4000000000000004</v>
      </c>
      <c r="G533" s="2">
        <f t="shared" si="8"/>
        <v>120.50000000000009</v>
      </c>
    </row>
    <row r="534" spans="1:7">
      <c r="A534" s="70"/>
      <c r="B534" s="422"/>
      <c r="D534" t="s">
        <v>14</v>
      </c>
      <c r="E534" s="5">
        <v>60</v>
      </c>
      <c r="G534" s="2">
        <f t="shared" si="8"/>
        <v>180.50000000000009</v>
      </c>
    </row>
    <row r="535" spans="1:7">
      <c r="A535" s="70"/>
      <c r="B535" s="422"/>
      <c r="D535" t="s">
        <v>15</v>
      </c>
      <c r="E535" s="5">
        <v>5</v>
      </c>
      <c r="G535" s="2">
        <f t="shared" ref="G535" si="9">+G534+E535-F535</f>
        <v>185.50000000000009</v>
      </c>
    </row>
    <row r="536" spans="1:7">
      <c r="A536" s="70">
        <v>44551</v>
      </c>
      <c r="B536" s="422">
        <v>24038</v>
      </c>
      <c r="C536" s="150" t="s">
        <v>27</v>
      </c>
      <c r="D536" t="s">
        <v>14</v>
      </c>
      <c r="F536" s="2">
        <v>60</v>
      </c>
      <c r="G536" s="2">
        <f t="shared" ref="G536:G703" si="10">+G535+E536-F536</f>
        <v>125.50000000000009</v>
      </c>
    </row>
    <row r="537" spans="1:7">
      <c r="A537" s="70">
        <v>44551</v>
      </c>
      <c r="B537" s="422">
        <v>24038</v>
      </c>
      <c r="C537" s="150" t="s">
        <v>27</v>
      </c>
      <c r="D537" t="s">
        <v>15</v>
      </c>
      <c r="F537" s="2">
        <v>5</v>
      </c>
      <c r="G537" s="2">
        <f t="shared" si="10"/>
        <v>120.50000000000009</v>
      </c>
    </row>
    <row r="538" spans="1:7">
      <c r="A538" s="70">
        <v>44594</v>
      </c>
      <c r="B538" s="422">
        <v>24193</v>
      </c>
      <c r="C538" s="150" t="s">
        <v>27</v>
      </c>
      <c r="D538" t="s">
        <v>12</v>
      </c>
      <c r="F538" s="2">
        <v>116.1</v>
      </c>
      <c r="G538" s="2">
        <f t="shared" si="10"/>
        <v>4.4000000000000909</v>
      </c>
    </row>
    <row r="539" spans="1:7">
      <c r="A539" s="70">
        <v>44594</v>
      </c>
      <c r="B539" s="422">
        <v>24193</v>
      </c>
      <c r="C539" s="150" t="s">
        <v>27</v>
      </c>
      <c r="D539" t="s">
        <v>13</v>
      </c>
      <c r="F539" s="2">
        <v>4.4000000000000004</v>
      </c>
      <c r="G539" s="2">
        <f t="shared" si="10"/>
        <v>9.0594198809412774E-14</v>
      </c>
    </row>
    <row r="540" spans="1:7">
      <c r="A540" s="81">
        <v>44592</v>
      </c>
      <c r="B540" s="421" t="s">
        <v>10</v>
      </c>
      <c r="C540" s="156" t="s">
        <v>11</v>
      </c>
      <c r="D540" t="s">
        <v>12</v>
      </c>
      <c r="E540" s="2">
        <v>122.8</v>
      </c>
      <c r="G540" s="2">
        <f t="shared" si="10"/>
        <v>122.80000000000008</v>
      </c>
    </row>
    <row r="541" spans="1:7">
      <c r="A541" s="70"/>
      <c r="B541" s="422"/>
      <c r="D541" t="s">
        <v>13</v>
      </c>
      <c r="E541" s="2">
        <v>1.3</v>
      </c>
      <c r="G541" s="2">
        <f t="shared" si="10"/>
        <v>124.10000000000008</v>
      </c>
    </row>
    <row r="542" spans="1:7">
      <c r="A542" s="70"/>
      <c r="B542" s="422"/>
      <c r="D542" t="s">
        <v>14</v>
      </c>
      <c r="E542" s="2">
        <v>60</v>
      </c>
      <c r="G542" s="2">
        <f t="shared" si="10"/>
        <v>184.10000000000008</v>
      </c>
    </row>
    <row r="543" spans="1:7">
      <c r="A543" s="70"/>
      <c r="B543" s="422"/>
      <c r="D543" t="s">
        <v>15</v>
      </c>
      <c r="E543" s="2">
        <v>5</v>
      </c>
      <c r="G543" s="2">
        <f t="shared" si="10"/>
        <v>189.10000000000008</v>
      </c>
    </row>
    <row r="544" spans="1:7">
      <c r="A544" s="70"/>
      <c r="B544" s="422"/>
      <c r="D544" s="35" t="s">
        <v>43</v>
      </c>
      <c r="E544" s="21">
        <v>10</v>
      </c>
      <c r="G544" s="2">
        <f t="shared" si="10"/>
        <v>199.10000000000008</v>
      </c>
    </row>
    <row r="545" spans="1:10">
      <c r="A545" s="70">
        <v>44594</v>
      </c>
      <c r="B545" s="422">
        <v>24194</v>
      </c>
      <c r="C545" s="150" t="s">
        <v>11</v>
      </c>
      <c r="D545" t="s">
        <v>14</v>
      </c>
      <c r="F545" s="2">
        <v>60</v>
      </c>
      <c r="G545" s="2">
        <f t="shared" si="10"/>
        <v>139.10000000000008</v>
      </c>
    </row>
    <row r="546" spans="1:10">
      <c r="A546" s="70">
        <v>44594</v>
      </c>
      <c r="B546" s="422">
        <v>24194</v>
      </c>
      <c r="C546" s="150" t="s">
        <v>11</v>
      </c>
      <c r="D546" t="s">
        <v>15</v>
      </c>
      <c r="F546" s="2">
        <v>5</v>
      </c>
      <c r="G546" s="2">
        <f t="shared" si="10"/>
        <v>134.10000000000008</v>
      </c>
    </row>
    <row r="547" spans="1:10">
      <c r="A547" s="3">
        <v>44621</v>
      </c>
      <c r="B547" s="422">
        <v>24526</v>
      </c>
      <c r="C547" s="150" t="s">
        <v>11</v>
      </c>
      <c r="D547" t="s">
        <v>12</v>
      </c>
      <c r="F547" s="2">
        <v>122.8</v>
      </c>
      <c r="G547" s="2">
        <f t="shared" si="10"/>
        <v>11.300000000000082</v>
      </c>
    </row>
    <row r="548" spans="1:10">
      <c r="A548" s="3">
        <v>44621</v>
      </c>
      <c r="B548" s="422">
        <v>24526</v>
      </c>
      <c r="C548" s="150" t="s">
        <v>11</v>
      </c>
      <c r="D548" t="s">
        <v>13</v>
      </c>
      <c r="F548" s="2">
        <v>1.3</v>
      </c>
      <c r="G548" s="2">
        <f t="shared" si="10"/>
        <v>10.000000000000082</v>
      </c>
    </row>
    <row r="549" spans="1:10">
      <c r="A549" s="70">
        <v>44916</v>
      </c>
      <c r="B549" s="422" t="s">
        <v>706</v>
      </c>
      <c r="C549" s="150" t="s">
        <v>11</v>
      </c>
      <c r="D549" s="35" t="s">
        <v>43</v>
      </c>
      <c r="F549" s="21">
        <v>10</v>
      </c>
      <c r="G549" s="2">
        <f t="shared" si="10"/>
        <v>8.1712414612411521E-14</v>
      </c>
    </row>
    <row r="550" spans="1:10">
      <c r="A550" s="81">
        <v>44620</v>
      </c>
      <c r="B550" s="421" t="s">
        <v>10</v>
      </c>
      <c r="C550" s="156" t="s">
        <v>17</v>
      </c>
      <c r="D550" t="s">
        <v>12</v>
      </c>
      <c r="E550" s="2">
        <v>158</v>
      </c>
      <c r="G550" s="2">
        <f t="shared" si="10"/>
        <v>158.00000000000009</v>
      </c>
    </row>
    <row r="551" spans="1:10">
      <c r="B551" s="422"/>
      <c r="D551" t="s">
        <v>13</v>
      </c>
      <c r="E551" s="2">
        <v>4.3</v>
      </c>
      <c r="G551" s="2">
        <f t="shared" si="10"/>
        <v>162.3000000000001</v>
      </c>
    </row>
    <row r="552" spans="1:10">
      <c r="B552" s="422"/>
      <c r="D552" t="s">
        <v>14</v>
      </c>
      <c r="E552" s="2">
        <v>56</v>
      </c>
      <c r="G552" s="2">
        <f t="shared" si="10"/>
        <v>218.3000000000001</v>
      </c>
    </row>
    <row r="553" spans="1:10">
      <c r="B553" s="422"/>
      <c r="D553" t="s">
        <v>15</v>
      </c>
      <c r="E553" s="2">
        <v>5</v>
      </c>
      <c r="G553" s="2">
        <f t="shared" si="10"/>
        <v>223.3000000000001</v>
      </c>
    </row>
    <row r="554" spans="1:10">
      <c r="A554" s="3">
        <v>44641</v>
      </c>
      <c r="B554" s="422">
        <v>24570</v>
      </c>
      <c r="C554" s="150" t="s">
        <v>17</v>
      </c>
      <c r="D554" t="s">
        <v>12</v>
      </c>
      <c r="F554" s="2">
        <v>158</v>
      </c>
      <c r="G554" s="2">
        <f t="shared" si="10"/>
        <v>65.300000000000097</v>
      </c>
      <c r="I554" s="9"/>
      <c r="J554" s="421"/>
    </row>
    <row r="555" spans="1:10">
      <c r="A555" s="3">
        <v>44641</v>
      </c>
      <c r="B555" s="422">
        <v>24570</v>
      </c>
      <c r="C555" s="150" t="s">
        <v>17</v>
      </c>
      <c r="D555" t="s">
        <v>13</v>
      </c>
      <c r="F555" s="2">
        <v>4.3</v>
      </c>
      <c r="G555" s="2">
        <f t="shared" si="10"/>
        <v>61.000000000000099</v>
      </c>
      <c r="I555" s="9"/>
      <c r="J555" s="421"/>
    </row>
    <row r="556" spans="1:10">
      <c r="A556" s="3">
        <v>44673</v>
      </c>
      <c r="B556" s="422">
        <v>24778</v>
      </c>
      <c r="C556" s="150" t="s">
        <v>17</v>
      </c>
      <c r="D556" t="s">
        <v>14</v>
      </c>
      <c r="F556" s="2">
        <v>56</v>
      </c>
      <c r="G556" s="2">
        <f t="shared" si="10"/>
        <v>5.0000000000000995</v>
      </c>
    </row>
    <row r="557" spans="1:10">
      <c r="A557" s="3">
        <v>44673</v>
      </c>
      <c r="B557" s="422">
        <v>24778</v>
      </c>
      <c r="C557" s="150" t="s">
        <v>17</v>
      </c>
      <c r="D557" t="s">
        <v>15</v>
      </c>
      <c r="F557" s="2">
        <v>5</v>
      </c>
      <c r="G557" s="2">
        <f t="shared" si="10"/>
        <v>9.9475983006414026E-14</v>
      </c>
    </row>
    <row r="558" spans="1:10">
      <c r="A558" s="31">
        <v>44651</v>
      </c>
      <c r="B558" s="421" t="s">
        <v>10</v>
      </c>
      <c r="C558" s="156" t="s">
        <v>18</v>
      </c>
      <c r="D558" t="s">
        <v>12</v>
      </c>
      <c r="E558" s="2">
        <v>137.6</v>
      </c>
      <c r="G558" s="2">
        <f t="shared" si="10"/>
        <v>137.60000000000008</v>
      </c>
    </row>
    <row r="559" spans="1:10">
      <c r="B559" s="422"/>
      <c r="D559" t="s">
        <v>13</v>
      </c>
      <c r="E559" s="2">
        <v>5.2</v>
      </c>
      <c r="G559" s="2">
        <f t="shared" si="10"/>
        <v>142.80000000000007</v>
      </c>
    </row>
    <row r="560" spans="1:10">
      <c r="B560" s="422"/>
      <c r="D560" t="s">
        <v>14</v>
      </c>
      <c r="E560" s="2">
        <v>60</v>
      </c>
      <c r="G560" s="2">
        <f t="shared" si="10"/>
        <v>202.80000000000007</v>
      </c>
      <c r="J560" s="421"/>
    </row>
    <row r="561" spans="1:10">
      <c r="B561" s="422"/>
      <c r="D561" t="s">
        <v>15</v>
      </c>
      <c r="E561" s="2">
        <v>5</v>
      </c>
      <c r="G561" s="2">
        <f t="shared" si="10"/>
        <v>207.80000000000007</v>
      </c>
      <c r="J561" s="421"/>
    </row>
    <row r="562" spans="1:10">
      <c r="B562" s="422"/>
      <c r="D562" s="35" t="s">
        <v>79</v>
      </c>
      <c r="E562" s="28">
        <v>93</v>
      </c>
      <c r="G562" s="2">
        <f t="shared" si="10"/>
        <v>300.80000000000007</v>
      </c>
      <c r="J562" s="421"/>
    </row>
    <row r="563" spans="1:10">
      <c r="B563" s="422"/>
      <c r="D563" s="35" t="s">
        <v>387</v>
      </c>
      <c r="E563" s="28">
        <v>93</v>
      </c>
      <c r="G563" s="2">
        <f t="shared" si="10"/>
        <v>393.80000000000007</v>
      </c>
      <c r="H563" s="421"/>
      <c r="J563" s="2"/>
    </row>
    <row r="564" spans="1:10">
      <c r="A564" s="3">
        <v>44676</v>
      </c>
      <c r="B564" s="422">
        <v>24782</v>
      </c>
      <c r="C564" s="150" t="s">
        <v>18</v>
      </c>
      <c r="D564" t="s">
        <v>12</v>
      </c>
      <c r="F564" s="2">
        <v>137.6</v>
      </c>
      <c r="G564" s="2">
        <f t="shared" si="10"/>
        <v>256.20000000000005</v>
      </c>
      <c r="H564" s="421"/>
      <c r="I564" s="35"/>
      <c r="J564" s="28"/>
    </row>
    <row r="565" spans="1:10">
      <c r="A565" s="3">
        <v>44676</v>
      </c>
      <c r="B565" s="422">
        <v>24782</v>
      </c>
      <c r="C565" s="150" t="s">
        <v>18</v>
      </c>
      <c r="D565" t="s">
        <v>13</v>
      </c>
      <c r="F565" s="2">
        <v>5.2</v>
      </c>
      <c r="G565" s="2">
        <f t="shared" si="10"/>
        <v>251.00000000000006</v>
      </c>
      <c r="I565" s="35"/>
      <c r="J565" s="28"/>
    </row>
    <row r="566" spans="1:10">
      <c r="A566" s="3">
        <v>44719</v>
      </c>
      <c r="B566" s="422">
        <v>24966</v>
      </c>
      <c r="C566" s="150" t="s">
        <v>18</v>
      </c>
      <c r="D566" t="s">
        <v>14</v>
      </c>
      <c r="F566" s="2">
        <v>60</v>
      </c>
      <c r="G566" s="2">
        <f t="shared" si="10"/>
        <v>191.00000000000006</v>
      </c>
      <c r="J566" s="421"/>
    </row>
    <row r="567" spans="1:10">
      <c r="A567" s="3">
        <v>44719</v>
      </c>
      <c r="B567" s="422">
        <v>24966</v>
      </c>
      <c r="C567" s="150" t="s">
        <v>18</v>
      </c>
      <c r="D567" t="s">
        <v>15</v>
      </c>
      <c r="F567" s="2">
        <v>5</v>
      </c>
      <c r="G567" s="2">
        <f t="shared" si="10"/>
        <v>186.00000000000006</v>
      </c>
    </row>
    <row r="568" spans="1:10">
      <c r="B568" s="422" t="s">
        <v>566</v>
      </c>
      <c r="C568" s="150" t="s">
        <v>18</v>
      </c>
      <c r="D568" t="s">
        <v>79</v>
      </c>
      <c r="F568" s="2">
        <v>46.5</v>
      </c>
      <c r="G568" s="2">
        <f t="shared" si="10"/>
        <v>139.50000000000006</v>
      </c>
    </row>
    <row r="569" spans="1:10">
      <c r="A569" s="3">
        <v>45217</v>
      </c>
      <c r="B569" s="422">
        <v>27651</v>
      </c>
      <c r="C569" s="150" t="s">
        <v>18</v>
      </c>
      <c r="D569" t="s">
        <v>79</v>
      </c>
      <c r="F569" s="2">
        <v>46.5</v>
      </c>
      <c r="G569" s="2">
        <f t="shared" si="10"/>
        <v>93.000000000000057</v>
      </c>
    </row>
    <row r="570" spans="1:10">
      <c r="B570" s="422" t="s">
        <v>566</v>
      </c>
      <c r="C570" s="150" t="s">
        <v>18</v>
      </c>
      <c r="D570" t="s">
        <v>387</v>
      </c>
      <c r="F570" s="2">
        <v>46.5</v>
      </c>
      <c r="G570" s="2">
        <f t="shared" si="10"/>
        <v>46.500000000000057</v>
      </c>
    </row>
    <row r="571" spans="1:10">
      <c r="A571" s="3">
        <v>45217</v>
      </c>
      <c r="B571" s="422">
        <v>27651</v>
      </c>
      <c r="C571" s="150" t="s">
        <v>18</v>
      </c>
      <c r="D571" t="s">
        <v>387</v>
      </c>
      <c r="F571" s="2">
        <v>46.5</v>
      </c>
      <c r="G571" s="2">
        <f t="shared" si="10"/>
        <v>5.6843418860808015E-14</v>
      </c>
    </row>
    <row r="572" spans="1:10">
      <c r="A572" s="31">
        <v>44681</v>
      </c>
      <c r="B572" s="421" t="s">
        <v>10</v>
      </c>
      <c r="C572" s="156" t="s">
        <v>19</v>
      </c>
      <c r="D572" t="s">
        <v>12</v>
      </c>
      <c r="E572" s="2">
        <v>130.5</v>
      </c>
      <c r="G572" s="2">
        <f t="shared" si="10"/>
        <v>130.50000000000006</v>
      </c>
      <c r="J572" s="421"/>
    </row>
    <row r="573" spans="1:10">
      <c r="A573"/>
      <c r="B573" s="422"/>
      <c r="D573" t="s">
        <v>13</v>
      </c>
      <c r="E573" s="2">
        <v>2.8</v>
      </c>
      <c r="G573" s="2">
        <f t="shared" si="10"/>
        <v>133.30000000000007</v>
      </c>
    </row>
    <row r="574" spans="1:10">
      <c r="A574"/>
      <c r="B574" s="422"/>
      <c r="D574" t="s">
        <v>14</v>
      </c>
      <c r="E574" s="2">
        <v>60</v>
      </c>
      <c r="G574" s="2">
        <f t="shared" si="10"/>
        <v>193.30000000000007</v>
      </c>
      <c r="J574" s="421"/>
    </row>
    <row r="575" spans="1:10">
      <c r="A575"/>
      <c r="B575" s="422"/>
      <c r="D575" t="s">
        <v>15</v>
      </c>
      <c r="E575" s="2">
        <v>5</v>
      </c>
      <c r="G575" s="2">
        <f t="shared" si="10"/>
        <v>198.30000000000007</v>
      </c>
    </row>
    <row r="576" spans="1:10">
      <c r="B576" s="422"/>
      <c r="D576" t="s">
        <v>649</v>
      </c>
      <c r="E576" s="2">
        <v>10</v>
      </c>
      <c r="G576" s="2">
        <f t="shared" si="10"/>
        <v>208.30000000000007</v>
      </c>
    </row>
    <row r="577" spans="1:8">
      <c r="A577" s="3">
        <v>44719</v>
      </c>
      <c r="B577" s="422">
        <v>24965</v>
      </c>
      <c r="C577" s="150" t="s">
        <v>19</v>
      </c>
      <c r="D577" t="s">
        <v>12</v>
      </c>
      <c r="F577" s="2">
        <v>130.5</v>
      </c>
      <c r="G577" s="2">
        <f t="shared" si="10"/>
        <v>77.800000000000068</v>
      </c>
    </row>
    <row r="578" spans="1:8">
      <c r="A578" s="3">
        <v>44719</v>
      </c>
      <c r="B578" s="422">
        <v>24965</v>
      </c>
      <c r="C578" s="150" t="s">
        <v>19</v>
      </c>
      <c r="D578" t="s">
        <v>13</v>
      </c>
      <c r="F578" s="2">
        <v>2.8</v>
      </c>
      <c r="G578" s="2">
        <f t="shared" si="10"/>
        <v>75.000000000000071</v>
      </c>
      <c r="H578" s="421"/>
    </row>
    <row r="579" spans="1:8">
      <c r="A579" s="70">
        <v>44916</v>
      </c>
      <c r="B579" s="422" t="s">
        <v>706</v>
      </c>
      <c r="C579" s="150" t="s">
        <v>19</v>
      </c>
      <c r="D579" t="s">
        <v>14</v>
      </c>
      <c r="F579" s="2">
        <v>60</v>
      </c>
      <c r="G579" s="2">
        <f t="shared" si="10"/>
        <v>15.000000000000071</v>
      </c>
      <c r="H579" s="421"/>
    </row>
    <row r="580" spans="1:8">
      <c r="A580" s="70">
        <v>44916</v>
      </c>
      <c r="B580" s="422" t="s">
        <v>706</v>
      </c>
      <c r="C580" s="150" t="s">
        <v>19</v>
      </c>
      <c r="D580" t="s">
        <v>15</v>
      </c>
      <c r="F580" s="2">
        <v>5</v>
      </c>
      <c r="G580" s="2">
        <f t="shared" si="10"/>
        <v>10.000000000000071</v>
      </c>
      <c r="H580" s="421"/>
    </row>
    <row r="581" spans="1:8">
      <c r="A581" s="70">
        <v>44916</v>
      </c>
      <c r="B581" s="422" t="s">
        <v>706</v>
      </c>
      <c r="C581" s="150" t="s">
        <v>19</v>
      </c>
      <c r="D581" t="s">
        <v>649</v>
      </c>
      <c r="F581" s="2">
        <v>10</v>
      </c>
      <c r="G581" s="2">
        <f t="shared" si="10"/>
        <v>7.1054273576010019E-14</v>
      </c>
      <c r="H581" s="421"/>
    </row>
    <row r="582" spans="1:8">
      <c r="A582" s="31">
        <v>44712</v>
      </c>
      <c r="B582" s="421" t="s">
        <v>10</v>
      </c>
      <c r="C582" s="156" t="s">
        <v>20</v>
      </c>
      <c r="D582" t="s">
        <v>12</v>
      </c>
      <c r="E582" s="2">
        <v>124.8</v>
      </c>
      <c r="G582" s="2">
        <f t="shared" si="10"/>
        <v>124.80000000000007</v>
      </c>
      <c r="H582" s="422"/>
    </row>
    <row r="583" spans="1:8">
      <c r="B583" s="422"/>
      <c r="D583" t="s">
        <v>13</v>
      </c>
      <c r="E583" s="2">
        <v>9.1</v>
      </c>
      <c r="G583" s="2">
        <f t="shared" si="10"/>
        <v>133.90000000000006</v>
      </c>
    </row>
    <row r="584" spans="1:8">
      <c r="B584" s="422"/>
      <c r="D584" t="s">
        <v>14</v>
      </c>
      <c r="E584" s="2">
        <v>60</v>
      </c>
      <c r="G584" s="2">
        <f t="shared" si="10"/>
        <v>193.90000000000006</v>
      </c>
    </row>
    <row r="585" spans="1:8">
      <c r="B585" s="422"/>
      <c r="D585" t="s">
        <v>15</v>
      </c>
      <c r="E585" s="2">
        <v>5</v>
      </c>
      <c r="G585" s="2">
        <f t="shared" si="10"/>
        <v>198.90000000000006</v>
      </c>
    </row>
    <row r="586" spans="1:8">
      <c r="B586" s="422"/>
      <c r="D586" t="s">
        <v>44</v>
      </c>
      <c r="E586" s="2">
        <v>6</v>
      </c>
      <c r="G586" s="2">
        <f t="shared" si="10"/>
        <v>204.90000000000006</v>
      </c>
    </row>
    <row r="587" spans="1:8">
      <c r="A587" s="3">
        <v>44761</v>
      </c>
      <c r="B587" s="422" t="s">
        <v>708</v>
      </c>
      <c r="C587" s="150" t="s">
        <v>20</v>
      </c>
      <c r="D587" t="s">
        <v>12</v>
      </c>
      <c r="F587" s="2">
        <v>124.8</v>
      </c>
      <c r="G587" s="2">
        <f t="shared" si="10"/>
        <v>80.100000000000065</v>
      </c>
    </row>
    <row r="588" spans="1:8">
      <c r="A588" s="3">
        <v>44761</v>
      </c>
      <c r="B588" s="422" t="s">
        <v>708</v>
      </c>
      <c r="C588" s="150" t="s">
        <v>20</v>
      </c>
      <c r="D588" t="s">
        <v>13</v>
      </c>
      <c r="F588" s="2">
        <v>9.1</v>
      </c>
      <c r="G588" s="2">
        <f t="shared" si="10"/>
        <v>71.000000000000071</v>
      </c>
    </row>
    <row r="589" spans="1:8">
      <c r="A589" s="3">
        <v>44761</v>
      </c>
      <c r="B589" s="422" t="s">
        <v>708</v>
      </c>
      <c r="C589" s="150" t="s">
        <v>20</v>
      </c>
      <c r="D589" t="s">
        <v>14</v>
      </c>
      <c r="F589" s="2">
        <v>60</v>
      </c>
      <c r="G589" s="2">
        <f t="shared" si="10"/>
        <v>11.000000000000071</v>
      </c>
    </row>
    <row r="590" spans="1:8">
      <c r="A590" s="3">
        <v>44761</v>
      </c>
      <c r="B590" s="422" t="s">
        <v>708</v>
      </c>
      <c r="C590" s="150" t="s">
        <v>20</v>
      </c>
      <c r="D590" t="s">
        <v>15</v>
      </c>
      <c r="F590" s="2">
        <v>5</v>
      </c>
      <c r="G590" s="2">
        <f t="shared" si="10"/>
        <v>6.0000000000000711</v>
      </c>
    </row>
    <row r="591" spans="1:8">
      <c r="A591" s="70">
        <v>44916</v>
      </c>
      <c r="B591" s="422" t="s">
        <v>706</v>
      </c>
      <c r="C591" s="150" t="s">
        <v>20</v>
      </c>
      <c r="D591" t="s">
        <v>44</v>
      </c>
      <c r="F591" s="2">
        <v>6</v>
      </c>
      <c r="G591" s="2">
        <f t="shared" si="10"/>
        <v>7.1054273576010019E-14</v>
      </c>
    </row>
    <row r="592" spans="1:8">
      <c r="A592" s="81">
        <v>44742</v>
      </c>
      <c r="B592" s="421" t="s">
        <v>10</v>
      </c>
      <c r="C592" s="156" t="s">
        <v>21</v>
      </c>
      <c r="D592" t="s">
        <v>12</v>
      </c>
      <c r="E592" s="28">
        <v>125.6</v>
      </c>
      <c r="G592" s="2">
        <f t="shared" si="10"/>
        <v>125.60000000000007</v>
      </c>
      <c r="H592" s="421"/>
    </row>
    <row r="593" spans="1:8">
      <c r="A593" s="70"/>
      <c r="B593" s="422"/>
      <c r="D593" t="s">
        <v>13</v>
      </c>
      <c r="E593" s="28">
        <v>6.9</v>
      </c>
      <c r="G593" s="2">
        <f t="shared" si="10"/>
        <v>132.50000000000006</v>
      </c>
      <c r="H593" s="422"/>
    </row>
    <row r="594" spans="1:8">
      <c r="A594" s="70"/>
      <c r="B594" s="422"/>
      <c r="D594" t="s">
        <v>14</v>
      </c>
      <c r="E594" s="28">
        <v>60</v>
      </c>
      <c r="G594" s="2">
        <f t="shared" si="10"/>
        <v>192.50000000000006</v>
      </c>
      <c r="H594" s="421"/>
    </row>
    <row r="595" spans="1:8">
      <c r="A595" s="70"/>
      <c r="B595" s="422"/>
      <c r="D595" t="s">
        <v>15</v>
      </c>
      <c r="E595" s="28">
        <v>5</v>
      </c>
      <c r="G595" s="2">
        <f t="shared" si="10"/>
        <v>197.50000000000006</v>
      </c>
      <c r="H595" s="422"/>
    </row>
    <row r="596" spans="1:8">
      <c r="A596" s="70">
        <v>44799</v>
      </c>
      <c r="B596" s="422" t="s">
        <v>709</v>
      </c>
      <c r="C596" s="150" t="s">
        <v>21</v>
      </c>
      <c r="D596" t="s">
        <v>12</v>
      </c>
      <c r="E596" s="28"/>
      <c r="F596" s="28">
        <v>125.6</v>
      </c>
      <c r="G596" s="2">
        <f t="shared" si="10"/>
        <v>71.900000000000063</v>
      </c>
      <c r="H596" s="422"/>
    </row>
    <row r="597" spans="1:8">
      <c r="A597" s="70">
        <v>44799</v>
      </c>
      <c r="B597" s="422" t="s">
        <v>709</v>
      </c>
      <c r="C597" s="150" t="s">
        <v>21</v>
      </c>
      <c r="D597" t="s">
        <v>13</v>
      </c>
      <c r="E597" s="28"/>
      <c r="F597" s="28">
        <v>6.9</v>
      </c>
      <c r="G597" s="2">
        <f t="shared" si="10"/>
        <v>65.000000000000057</v>
      </c>
      <c r="H597" s="422"/>
    </row>
    <row r="598" spans="1:8">
      <c r="A598" s="70">
        <v>44799</v>
      </c>
      <c r="B598" s="422" t="s">
        <v>709</v>
      </c>
      <c r="C598" s="150" t="s">
        <v>21</v>
      </c>
      <c r="D598" t="s">
        <v>14</v>
      </c>
      <c r="E598" s="28"/>
      <c r="F598" s="28">
        <v>60</v>
      </c>
      <c r="G598" s="2">
        <f t="shared" si="10"/>
        <v>5.0000000000000568</v>
      </c>
      <c r="H598" s="422"/>
    </row>
    <row r="599" spans="1:8">
      <c r="A599" s="70">
        <v>44799</v>
      </c>
      <c r="B599" s="422" t="s">
        <v>709</v>
      </c>
      <c r="C599" s="150" t="s">
        <v>21</v>
      </c>
      <c r="D599" t="s">
        <v>15</v>
      </c>
      <c r="E599" s="28"/>
      <c r="F599" s="28">
        <v>5</v>
      </c>
      <c r="G599" s="2">
        <f t="shared" si="10"/>
        <v>5.6843418860808015E-14</v>
      </c>
      <c r="H599" s="422"/>
    </row>
    <row r="600" spans="1:8">
      <c r="A600" s="31">
        <v>44773</v>
      </c>
      <c r="B600" s="421" t="s">
        <v>10</v>
      </c>
      <c r="C600" s="156" t="s">
        <v>22</v>
      </c>
      <c r="D600" t="s">
        <v>12</v>
      </c>
      <c r="E600" s="2">
        <v>125</v>
      </c>
      <c r="G600" s="2">
        <f t="shared" si="10"/>
        <v>125.00000000000006</v>
      </c>
    </row>
    <row r="601" spans="1:8">
      <c r="B601" s="422"/>
      <c r="D601" t="s">
        <v>13</v>
      </c>
      <c r="E601" s="2">
        <v>9.6999999999999993</v>
      </c>
      <c r="G601" s="2">
        <f t="shared" si="10"/>
        <v>134.70000000000005</v>
      </c>
    </row>
    <row r="602" spans="1:8">
      <c r="B602" s="422"/>
      <c r="D602" t="s">
        <v>14</v>
      </c>
      <c r="E602" s="2">
        <v>60</v>
      </c>
      <c r="G602" s="2">
        <f t="shared" si="10"/>
        <v>194.70000000000005</v>
      </c>
    </row>
    <row r="603" spans="1:8">
      <c r="B603" s="422"/>
      <c r="D603" t="s">
        <v>15</v>
      </c>
      <c r="E603" s="2">
        <v>5</v>
      </c>
      <c r="G603" s="2">
        <f t="shared" si="10"/>
        <v>199.70000000000005</v>
      </c>
    </row>
    <row r="604" spans="1:8">
      <c r="A604" s="3">
        <v>44802</v>
      </c>
      <c r="B604" s="422">
        <v>25433</v>
      </c>
      <c r="C604" s="150" t="s">
        <v>22</v>
      </c>
      <c r="D604" t="s">
        <v>12</v>
      </c>
      <c r="F604" s="2">
        <v>125</v>
      </c>
      <c r="G604" s="2">
        <f t="shared" si="10"/>
        <v>74.700000000000045</v>
      </c>
    </row>
    <row r="605" spans="1:8">
      <c r="A605" s="3">
        <v>44802</v>
      </c>
      <c r="B605" s="422">
        <v>25433</v>
      </c>
      <c r="C605" s="150" t="s">
        <v>22</v>
      </c>
      <c r="D605" t="s">
        <v>13</v>
      </c>
      <c r="F605" s="2">
        <v>9.6999999999999993</v>
      </c>
      <c r="G605" s="2">
        <f t="shared" si="10"/>
        <v>65.000000000000043</v>
      </c>
    </row>
    <row r="606" spans="1:8">
      <c r="A606" s="3">
        <v>44816</v>
      </c>
      <c r="B606" s="422" t="s">
        <v>710</v>
      </c>
      <c r="C606" s="150" t="s">
        <v>22</v>
      </c>
      <c r="D606" t="s">
        <v>14</v>
      </c>
      <c r="F606" s="2">
        <v>60</v>
      </c>
      <c r="G606" s="2">
        <f t="shared" si="10"/>
        <v>5.0000000000000426</v>
      </c>
    </row>
    <row r="607" spans="1:8">
      <c r="A607" s="3">
        <v>44816</v>
      </c>
      <c r="B607" s="422" t="s">
        <v>710</v>
      </c>
      <c r="C607" s="150" t="s">
        <v>22</v>
      </c>
      <c r="D607" t="s">
        <v>15</v>
      </c>
      <c r="F607" s="2">
        <v>5</v>
      </c>
      <c r="G607" s="2">
        <f t="shared" si="10"/>
        <v>4.2632564145606011E-14</v>
      </c>
    </row>
    <row r="608" spans="1:8">
      <c r="A608" s="31">
        <v>44773</v>
      </c>
      <c r="B608" s="421" t="s">
        <v>10</v>
      </c>
      <c r="C608" s="156" t="s">
        <v>23</v>
      </c>
      <c r="D608" t="s">
        <v>12</v>
      </c>
      <c r="E608" s="2">
        <v>125.8</v>
      </c>
      <c r="G608" s="2">
        <f t="shared" si="10"/>
        <v>125.80000000000004</v>
      </c>
    </row>
    <row r="609" spans="1:10">
      <c r="B609" s="422"/>
      <c r="D609" t="s">
        <v>13</v>
      </c>
      <c r="E609" s="2">
        <v>7</v>
      </c>
      <c r="G609" s="2">
        <f t="shared" si="10"/>
        <v>132.80000000000004</v>
      </c>
    </row>
    <row r="610" spans="1:10">
      <c r="B610" s="422"/>
      <c r="D610" t="s">
        <v>14</v>
      </c>
      <c r="E610" s="2">
        <v>60</v>
      </c>
      <c r="G610" s="2">
        <f t="shared" si="10"/>
        <v>192.80000000000004</v>
      </c>
    </row>
    <row r="611" spans="1:10">
      <c r="B611" s="422"/>
      <c r="D611" t="s">
        <v>15</v>
      </c>
      <c r="E611" s="2">
        <v>5</v>
      </c>
      <c r="G611" s="2">
        <f t="shared" si="10"/>
        <v>197.80000000000004</v>
      </c>
    </row>
    <row r="612" spans="1:10">
      <c r="B612" s="422"/>
      <c r="D612" s="35" t="s">
        <v>199</v>
      </c>
      <c r="E612" s="2">
        <v>102.5</v>
      </c>
      <c r="G612" s="2">
        <f t="shared" si="10"/>
        <v>300.30000000000007</v>
      </c>
    </row>
    <row r="613" spans="1:10">
      <c r="B613" s="422"/>
      <c r="D613" s="35" t="s">
        <v>200</v>
      </c>
      <c r="E613" s="2">
        <v>102.5</v>
      </c>
      <c r="G613" s="2">
        <f t="shared" si="10"/>
        <v>402.80000000000007</v>
      </c>
    </row>
    <row r="614" spans="1:10">
      <c r="A614" s="3">
        <v>44816</v>
      </c>
      <c r="B614" s="422" t="s">
        <v>710</v>
      </c>
      <c r="C614" s="150" t="s">
        <v>23</v>
      </c>
      <c r="D614" t="s">
        <v>14</v>
      </c>
      <c r="F614" s="2">
        <v>60</v>
      </c>
      <c r="G614" s="2">
        <f t="shared" si="10"/>
        <v>342.80000000000007</v>
      </c>
      <c r="J614" s="28"/>
    </row>
    <row r="615" spans="1:10">
      <c r="A615" s="3">
        <v>44816</v>
      </c>
      <c r="B615" s="422" t="s">
        <v>710</v>
      </c>
      <c r="C615" s="150" t="s">
        <v>23</v>
      </c>
      <c r="D615" t="s">
        <v>15</v>
      </c>
      <c r="F615" s="2">
        <v>5</v>
      </c>
      <c r="G615" s="2">
        <f t="shared" si="10"/>
        <v>337.80000000000007</v>
      </c>
    </row>
    <row r="616" spans="1:10">
      <c r="A616" s="3">
        <v>44858</v>
      </c>
      <c r="B616" s="422" t="s">
        <v>711</v>
      </c>
      <c r="C616" s="150" t="s">
        <v>23</v>
      </c>
      <c r="D616" t="s">
        <v>12</v>
      </c>
      <c r="F616" s="2">
        <v>125.8</v>
      </c>
      <c r="G616" s="2">
        <f t="shared" si="10"/>
        <v>212.00000000000006</v>
      </c>
    </row>
    <row r="617" spans="1:10">
      <c r="A617" s="3">
        <v>44858</v>
      </c>
      <c r="B617" s="422" t="s">
        <v>711</v>
      </c>
      <c r="C617" s="150" t="s">
        <v>23</v>
      </c>
      <c r="D617" t="s">
        <v>13</v>
      </c>
      <c r="F617" s="2">
        <v>7</v>
      </c>
      <c r="G617" s="2">
        <f t="shared" si="10"/>
        <v>205.00000000000006</v>
      </c>
    </row>
    <row r="618" spans="1:10">
      <c r="B618" s="422" t="s">
        <v>566</v>
      </c>
      <c r="C618" s="150" t="s">
        <v>23</v>
      </c>
      <c r="D618" s="35" t="s">
        <v>199</v>
      </c>
      <c r="F618" s="2">
        <v>51.2</v>
      </c>
      <c r="G618" s="2">
        <f t="shared" si="10"/>
        <v>153.80000000000007</v>
      </c>
    </row>
    <row r="619" spans="1:10">
      <c r="A619" s="3">
        <v>45217</v>
      </c>
      <c r="B619" s="422">
        <v>27651</v>
      </c>
      <c r="C619" s="150" t="s">
        <v>23</v>
      </c>
      <c r="D619" s="35" t="s">
        <v>199</v>
      </c>
      <c r="F619" s="2">
        <v>9.6</v>
      </c>
      <c r="G619" s="2">
        <f t="shared" si="10"/>
        <v>144.20000000000007</v>
      </c>
    </row>
    <row r="620" spans="1:10">
      <c r="A620" s="3">
        <v>45251</v>
      </c>
      <c r="B620" s="422">
        <v>27806</v>
      </c>
      <c r="C620" s="150" t="s">
        <v>23</v>
      </c>
      <c r="D620" s="35" t="s">
        <v>199</v>
      </c>
      <c r="F620" s="2">
        <v>41.7</v>
      </c>
      <c r="G620" s="2">
        <f t="shared" si="10"/>
        <v>102.50000000000007</v>
      </c>
    </row>
    <row r="621" spans="1:10">
      <c r="B621" s="422" t="s">
        <v>61</v>
      </c>
      <c r="C621" s="150" t="s">
        <v>23</v>
      </c>
      <c r="D621" s="35" t="s">
        <v>200</v>
      </c>
      <c r="F621" s="2">
        <v>51.2</v>
      </c>
      <c r="G621" s="2">
        <f t="shared" si="10"/>
        <v>51.300000000000068</v>
      </c>
    </row>
    <row r="622" spans="1:10">
      <c r="A622" s="3">
        <v>45251</v>
      </c>
      <c r="B622" s="422">
        <v>27806</v>
      </c>
      <c r="C622" s="150" t="s">
        <v>23</v>
      </c>
      <c r="D622" s="35" t="s">
        <v>200</v>
      </c>
      <c r="F622" s="2">
        <v>51.3</v>
      </c>
      <c r="G622" s="2">
        <f t="shared" si="10"/>
        <v>7.1054273576010019E-14</v>
      </c>
    </row>
    <row r="623" spans="1:10">
      <c r="A623" s="81">
        <v>44834</v>
      </c>
      <c r="B623" s="421" t="s">
        <v>10</v>
      </c>
      <c r="C623" s="156" t="s">
        <v>90</v>
      </c>
      <c r="D623" t="s">
        <v>12</v>
      </c>
      <c r="E623" s="2">
        <v>111.6</v>
      </c>
      <c r="G623" s="2">
        <f t="shared" si="10"/>
        <v>111.60000000000007</v>
      </c>
    </row>
    <row r="624" spans="1:10">
      <c r="A624" s="70"/>
      <c r="B624" s="422"/>
      <c r="D624" t="s">
        <v>13</v>
      </c>
      <c r="E624" s="2">
        <v>8.1999999999999993</v>
      </c>
      <c r="G624" s="2">
        <f t="shared" si="10"/>
        <v>119.80000000000007</v>
      </c>
    </row>
    <row r="625" spans="1:7">
      <c r="A625" s="70"/>
      <c r="B625" s="422"/>
      <c r="D625" t="s">
        <v>14</v>
      </c>
      <c r="E625" s="2">
        <v>60</v>
      </c>
      <c r="G625" s="2">
        <f t="shared" si="10"/>
        <v>179.80000000000007</v>
      </c>
    </row>
    <row r="626" spans="1:7">
      <c r="A626" s="70"/>
      <c r="B626" s="422"/>
      <c r="D626" t="s">
        <v>15</v>
      </c>
      <c r="E626" s="2">
        <v>5</v>
      </c>
      <c r="G626" s="2">
        <f t="shared" si="10"/>
        <v>184.80000000000007</v>
      </c>
    </row>
    <row r="627" spans="1:7">
      <c r="A627" s="70">
        <v>44869</v>
      </c>
      <c r="B627" s="422">
        <v>25742</v>
      </c>
      <c r="C627" s="150" t="s">
        <v>90</v>
      </c>
      <c r="D627" t="s">
        <v>12</v>
      </c>
      <c r="F627" s="2">
        <v>111.6</v>
      </c>
      <c r="G627" s="2">
        <f t="shared" si="10"/>
        <v>73.200000000000074</v>
      </c>
    </row>
    <row r="628" spans="1:7">
      <c r="A628" s="70">
        <v>44869</v>
      </c>
      <c r="B628" s="422">
        <v>25742</v>
      </c>
      <c r="C628" s="150" t="s">
        <v>90</v>
      </c>
      <c r="D628" t="s">
        <v>13</v>
      </c>
      <c r="F628" s="2">
        <v>8.1999999999999993</v>
      </c>
      <c r="G628" s="2">
        <f t="shared" si="10"/>
        <v>65.000000000000071</v>
      </c>
    </row>
    <row r="629" spans="1:7">
      <c r="A629" s="70">
        <v>44965</v>
      </c>
      <c r="B629" s="422" t="s">
        <v>712</v>
      </c>
      <c r="C629" s="150" t="s">
        <v>90</v>
      </c>
      <c r="D629" t="s">
        <v>14</v>
      </c>
      <c r="F629" s="2">
        <v>60</v>
      </c>
      <c r="G629" s="2">
        <f t="shared" si="10"/>
        <v>5.0000000000000711</v>
      </c>
    </row>
    <row r="630" spans="1:7">
      <c r="A630" s="70">
        <v>44965</v>
      </c>
      <c r="B630" s="422" t="s">
        <v>712</v>
      </c>
      <c r="C630" s="150" t="s">
        <v>90</v>
      </c>
      <c r="D630" t="s">
        <v>15</v>
      </c>
      <c r="F630" s="2">
        <v>5</v>
      </c>
      <c r="G630" s="2">
        <f t="shared" si="10"/>
        <v>7.1054273576010019E-14</v>
      </c>
    </row>
    <row r="631" spans="1:7">
      <c r="A631" s="81">
        <v>44834</v>
      </c>
      <c r="B631" s="421" t="s">
        <v>10</v>
      </c>
      <c r="C631" s="156" t="s">
        <v>25</v>
      </c>
      <c r="D631" t="s">
        <v>12</v>
      </c>
      <c r="E631" s="2">
        <v>111.3</v>
      </c>
      <c r="G631" s="2">
        <f t="shared" si="10"/>
        <v>111.30000000000007</v>
      </c>
    </row>
    <row r="632" spans="1:7">
      <c r="A632" s="70"/>
      <c r="B632" s="422"/>
      <c r="D632" t="s">
        <v>13</v>
      </c>
      <c r="E632" s="2">
        <v>4.9000000000000004</v>
      </c>
      <c r="G632" s="2">
        <f t="shared" si="10"/>
        <v>116.20000000000007</v>
      </c>
    </row>
    <row r="633" spans="1:7">
      <c r="A633" s="70"/>
      <c r="B633" s="422"/>
      <c r="D633" t="s">
        <v>14</v>
      </c>
      <c r="E633" s="2">
        <v>60</v>
      </c>
      <c r="G633" s="2">
        <f t="shared" si="10"/>
        <v>176.20000000000007</v>
      </c>
    </row>
    <row r="634" spans="1:7">
      <c r="A634" s="70"/>
      <c r="B634" s="422"/>
      <c r="D634" t="s">
        <v>15</v>
      </c>
      <c r="E634" s="2">
        <v>5</v>
      </c>
      <c r="G634" s="2">
        <f t="shared" si="10"/>
        <v>181.20000000000007</v>
      </c>
    </row>
    <row r="635" spans="1:7">
      <c r="A635" s="70">
        <v>44951</v>
      </c>
      <c r="B635" s="422" t="s">
        <v>713</v>
      </c>
      <c r="C635" s="150" t="s">
        <v>25</v>
      </c>
      <c r="D635" t="s">
        <v>12</v>
      </c>
      <c r="F635" s="2">
        <v>111.3</v>
      </c>
      <c r="G635" s="2">
        <f t="shared" si="10"/>
        <v>69.900000000000077</v>
      </c>
    </row>
    <row r="636" spans="1:7">
      <c r="A636" s="70">
        <v>44951</v>
      </c>
      <c r="B636" s="422" t="s">
        <v>713</v>
      </c>
      <c r="C636" s="150" t="s">
        <v>25</v>
      </c>
      <c r="D636" t="s">
        <v>13</v>
      </c>
      <c r="F636" s="2">
        <v>4.9000000000000004</v>
      </c>
      <c r="G636" s="2">
        <f t="shared" si="10"/>
        <v>65.000000000000071</v>
      </c>
    </row>
    <row r="637" spans="1:7">
      <c r="A637" s="70">
        <v>44965</v>
      </c>
      <c r="B637" s="422" t="s">
        <v>712</v>
      </c>
      <c r="C637" s="150" t="s">
        <v>25</v>
      </c>
      <c r="D637" t="s">
        <v>14</v>
      </c>
      <c r="F637" s="2">
        <v>60</v>
      </c>
      <c r="G637" s="2">
        <f t="shared" si="10"/>
        <v>5.0000000000000711</v>
      </c>
    </row>
    <row r="638" spans="1:7">
      <c r="A638" s="70">
        <v>44965</v>
      </c>
      <c r="B638" s="422" t="s">
        <v>712</v>
      </c>
      <c r="C638" s="150" t="s">
        <v>25</v>
      </c>
      <c r="D638" t="s">
        <v>15</v>
      </c>
      <c r="F638" s="2">
        <v>5</v>
      </c>
      <c r="G638" s="2">
        <f t="shared" si="10"/>
        <v>7.1054273576010019E-14</v>
      </c>
    </row>
    <row r="639" spans="1:7">
      <c r="A639" s="81">
        <v>44895</v>
      </c>
      <c r="B639" s="421" t="s">
        <v>10</v>
      </c>
      <c r="C639" s="156" t="s">
        <v>26</v>
      </c>
      <c r="D639" t="s">
        <v>12</v>
      </c>
      <c r="E639" s="2">
        <v>124.2</v>
      </c>
      <c r="G639" s="2">
        <f t="shared" si="10"/>
        <v>124.20000000000007</v>
      </c>
    </row>
    <row r="640" spans="1:7">
      <c r="A640" s="70"/>
      <c r="B640" s="422"/>
      <c r="D640" t="s">
        <v>13</v>
      </c>
      <c r="E640" s="2">
        <v>6.3</v>
      </c>
      <c r="G640" s="2">
        <f t="shared" si="10"/>
        <v>130.50000000000009</v>
      </c>
    </row>
    <row r="641" spans="1:12">
      <c r="A641" s="70"/>
      <c r="B641" s="422"/>
      <c r="D641" t="s">
        <v>14</v>
      </c>
      <c r="E641" s="2">
        <v>60</v>
      </c>
      <c r="G641" s="2">
        <f t="shared" si="10"/>
        <v>190.50000000000009</v>
      </c>
    </row>
    <row r="642" spans="1:12">
      <c r="A642" s="70"/>
      <c r="B642" s="422"/>
      <c r="D642" t="s">
        <v>15</v>
      </c>
      <c r="E642" s="2">
        <v>5</v>
      </c>
      <c r="G642" s="2">
        <f t="shared" si="10"/>
        <v>195.50000000000009</v>
      </c>
    </row>
    <row r="643" spans="1:12">
      <c r="A643" s="70">
        <v>44953</v>
      </c>
      <c r="B643" s="422" t="s">
        <v>714</v>
      </c>
      <c r="C643" s="150" t="s">
        <v>26</v>
      </c>
      <c r="D643" t="s">
        <v>12</v>
      </c>
      <c r="F643" s="2">
        <v>124.2</v>
      </c>
      <c r="G643" s="2">
        <f t="shared" si="10"/>
        <v>71.300000000000082</v>
      </c>
    </row>
    <row r="644" spans="1:12">
      <c r="A644" s="70">
        <v>44953</v>
      </c>
      <c r="B644" s="422" t="s">
        <v>714</v>
      </c>
      <c r="C644" s="150" t="s">
        <v>26</v>
      </c>
      <c r="D644" t="s">
        <v>13</v>
      </c>
      <c r="F644" s="2">
        <v>6.3</v>
      </c>
      <c r="G644" s="2">
        <f t="shared" si="10"/>
        <v>65.000000000000085</v>
      </c>
    </row>
    <row r="645" spans="1:12">
      <c r="A645" s="70">
        <v>44967</v>
      </c>
      <c r="B645" s="422" t="s">
        <v>715</v>
      </c>
      <c r="C645" s="150" t="s">
        <v>26</v>
      </c>
      <c r="D645" t="s">
        <v>14</v>
      </c>
      <c r="F645" s="2">
        <v>60</v>
      </c>
      <c r="G645" s="2">
        <f t="shared" si="10"/>
        <v>5.0000000000000853</v>
      </c>
    </row>
    <row r="646" spans="1:12">
      <c r="A646" s="70">
        <v>44967</v>
      </c>
      <c r="B646" s="422" t="s">
        <v>715</v>
      </c>
      <c r="C646" s="150" t="s">
        <v>26</v>
      </c>
      <c r="D646" t="s">
        <v>15</v>
      </c>
      <c r="F646" s="2">
        <v>5</v>
      </c>
      <c r="G646" s="2">
        <f t="shared" si="10"/>
        <v>8.5265128291212022E-14</v>
      </c>
    </row>
    <row r="647" spans="1:12">
      <c r="A647" s="81">
        <v>44926</v>
      </c>
      <c r="B647" s="421" t="s">
        <v>10</v>
      </c>
      <c r="C647" s="156" t="s">
        <v>27</v>
      </c>
      <c r="D647" t="s">
        <v>12</v>
      </c>
      <c r="E647" s="2">
        <v>142</v>
      </c>
      <c r="G647" s="2">
        <f t="shared" si="10"/>
        <v>142.00000000000009</v>
      </c>
    </row>
    <row r="648" spans="1:12">
      <c r="A648" s="70"/>
      <c r="B648" s="422"/>
      <c r="D648" t="s">
        <v>13</v>
      </c>
      <c r="E648" s="2">
        <v>5.7</v>
      </c>
      <c r="G648" s="2">
        <f t="shared" si="10"/>
        <v>147.70000000000007</v>
      </c>
      <c r="J648" s="35"/>
    </row>
    <row r="649" spans="1:12">
      <c r="A649" s="70"/>
      <c r="B649" s="422"/>
      <c r="D649" t="s">
        <v>14</v>
      </c>
      <c r="E649" s="2">
        <v>60</v>
      </c>
      <c r="G649" s="2">
        <f t="shared" si="10"/>
        <v>207.70000000000007</v>
      </c>
      <c r="I649" s="421"/>
      <c r="J649" s="35"/>
      <c r="K649" s="2"/>
      <c r="L649" s="29"/>
    </row>
    <row r="650" spans="1:12">
      <c r="A650" s="70"/>
      <c r="B650" s="422"/>
      <c r="D650" t="s">
        <v>15</v>
      </c>
      <c r="E650" s="2">
        <v>5</v>
      </c>
      <c r="G650" s="2">
        <f t="shared" si="10"/>
        <v>212.70000000000007</v>
      </c>
      <c r="J650" s="35"/>
      <c r="K650" s="2"/>
      <c r="L650" s="29"/>
    </row>
    <row r="651" spans="1:12">
      <c r="A651" s="70">
        <v>44956</v>
      </c>
      <c r="B651" s="422" t="s">
        <v>716</v>
      </c>
      <c r="C651" s="150" t="s">
        <v>27</v>
      </c>
      <c r="D651" t="s">
        <v>12</v>
      </c>
      <c r="F651" s="2">
        <v>142</v>
      </c>
      <c r="G651" s="2">
        <f t="shared" si="10"/>
        <v>70.700000000000074</v>
      </c>
      <c r="I651" s="421"/>
      <c r="K651" s="2"/>
    </row>
    <row r="652" spans="1:12">
      <c r="A652" s="70">
        <v>44956</v>
      </c>
      <c r="B652" s="422" t="s">
        <v>716</v>
      </c>
      <c r="C652" s="150" t="s">
        <v>27</v>
      </c>
      <c r="D652" t="s">
        <v>13</v>
      </c>
      <c r="F652" s="2">
        <v>5.7</v>
      </c>
      <c r="G652" s="2">
        <f t="shared" si="10"/>
        <v>65.000000000000071</v>
      </c>
      <c r="K652" s="2"/>
    </row>
    <row r="653" spans="1:12">
      <c r="A653" s="70">
        <v>44967</v>
      </c>
      <c r="B653" s="422" t="s">
        <v>715</v>
      </c>
      <c r="C653" s="150" t="s">
        <v>27</v>
      </c>
      <c r="D653" t="s">
        <v>14</v>
      </c>
      <c r="F653" s="2">
        <v>60</v>
      </c>
      <c r="G653" s="2">
        <f t="shared" si="10"/>
        <v>5.0000000000000711</v>
      </c>
      <c r="K653" s="2"/>
    </row>
    <row r="654" spans="1:12">
      <c r="A654" s="70">
        <v>44967</v>
      </c>
      <c r="B654" s="422" t="s">
        <v>715</v>
      </c>
      <c r="C654" s="150" t="s">
        <v>27</v>
      </c>
      <c r="D654" t="s">
        <v>15</v>
      </c>
      <c r="F654" s="2">
        <v>5</v>
      </c>
      <c r="G654" s="2">
        <f t="shared" si="10"/>
        <v>7.1054273576010019E-14</v>
      </c>
      <c r="K654" s="2"/>
    </row>
    <row r="655" spans="1:12">
      <c r="A655" s="81">
        <v>44957</v>
      </c>
      <c r="B655" s="421" t="s">
        <v>10</v>
      </c>
      <c r="C655" s="156" t="s">
        <v>11</v>
      </c>
      <c r="D655" t="s">
        <v>12</v>
      </c>
      <c r="E655" s="2">
        <v>128.6</v>
      </c>
      <c r="G655" s="2">
        <f t="shared" si="10"/>
        <v>128.60000000000008</v>
      </c>
      <c r="I655" s="421"/>
      <c r="K655" s="2"/>
    </row>
    <row r="656" spans="1:12">
      <c r="A656" s="70"/>
      <c r="B656" s="422"/>
      <c r="D656" t="s">
        <v>13</v>
      </c>
      <c r="E656" s="2">
        <v>4.8</v>
      </c>
      <c r="G656" s="2">
        <f t="shared" si="10"/>
        <v>133.40000000000009</v>
      </c>
      <c r="K656" s="2"/>
    </row>
    <row r="657" spans="1:11">
      <c r="A657" s="70"/>
      <c r="B657" s="422"/>
      <c r="D657" t="s">
        <v>14</v>
      </c>
      <c r="E657" s="2">
        <v>60</v>
      </c>
      <c r="G657" s="2">
        <f t="shared" si="10"/>
        <v>193.40000000000009</v>
      </c>
      <c r="K657" s="2"/>
    </row>
    <row r="658" spans="1:11">
      <c r="A658" s="70"/>
      <c r="B658" s="422"/>
      <c r="D658" t="s">
        <v>15</v>
      </c>
      <c r="E658" s="2">
        <v>5</v>
      </c>
      <c r="G658" s="2">
        <f t="shared" si="10"/>
        <v>198.40000000000009</v>
      </c>
      <c r="K658" s="2"/>
    </row>
    <row r="659" spans="1:11">
      <c r="A659" s="70">
        <v>44992</v>
      </c>
      <c r="B659" s="422">
        <v>26528</v>
      </c>
      <c r="C659" s="150" t="s">
        <v>11</v>
      </c>
      <c r="D659" t="s">
        <v>12</v>
      </c>
      <c r="F659" s="2">
        <v>128.6</v>
      </c>
      <c r="G659" s="2">
        <f t="shared" si="10"/>
        <v>69.800000000000097</v>
      </c>
    </row>
    <row r="660" spans="1:11">
      <c r="A660" s="70">
        <v>44992</v>
      </c>
      <c r="B660" s="422">
        <v>26528</v>
      </c>
      <c r="C660" s="150" t="s">
        <v>11</v>
      </c>
      <c r="D660" t="s">
        <v>13</v>
      </c>
      <c r="F660" s="2">
        <v>4.8</v>
      </c>
      <c r="G660" s="2">
        <f t="shared" si="10"/>
        <v>65.000000000000099</v>
      </c>
    </row>
    <row r="661" spans="1:11">
      <c r="A661" s="70">
        <v>45089</v>
      </c>
      <c r="B661" s="422">
        <v>26946</v>
      </c>
      <c r="C661" s="150" t="s">
        <v>11</v>
      </c>
      <c r="D661" t="s">
        <v>14</v>
      </c>
      <c r="F661" s="207">
        <v>60</v>
      </c>
      <c r="G661" s="2">
        <f t="shared" si="10"/>
        <v>5.0000000000000995</v>
      </c>
    </row>
    <row r="662" spans="1:11">
      <c r="A662" s="70">
        <v>45089</v>
      </c>
      <c r="B662" s="422">
        <v>26946</v>
      </c>
      <c r="C662" s="150" t="s">
        <v>11</v>
      </c>
      <c r="D662" t="s">
        <v>15</v>
      </c>
      <c r="F662" s="207">
        <v>5</v>
      </c>
      <c r="G662" s="2">
        <f t="shared" si="10"/>
        <v>9.9475983006414026E-14</v>
      </c>
    </row>
    <row r="663" spans="1:11">
      <c r="A663" s="81">
        <v>44985</v>
      </c>
      <c r="B663" s="421" t="s">
        <v>10</v>
      </c>
      <c r="C663" s="156" t="s">
        <v>17</v>
      </c>
      <c r="D663" t="s">
        <v>12</v>
      </c>
      <c r="E663" s="2">
        <v>140.30000000000001</v>
      </c>
      <c r="G663" s="2">
        <f t="shared" si="10"/>
        <v>140.30000000000013</v>
      </c>
    </row>
    <row r="664" spans="1:11">
      <c r="A664" s="70"/>
      <c r="B664" s="422"/>
      <c r="D664" t="s">
        <v>13</v>
      </c>
      <c r="E664" s="2">
        <v>1.2</v>
      </c>
      <c r="G664" s="2">
        <f t="shared" si="10"/>
        <v>141.50000000000011</v>
      </c>
    </row>
    <row r="665" spans="1:11">
      <c r="A665" s="70"/>
      <c r="B665" s="422"/>
      <c r="D665" t="s">
        <v>14</v>
      </c>
      <c r="E665" s="2">
        <v>56</v>
      </c>
      <c r="G665" s="2">
        <f t="shared" si="10"/>
        <v>197.50000000000011</v>
      </c>
    </row>
    <row r="666" spans="1:11">
      <c r="A666" s="70"/>
      <c r="B666" s="422"/>
      <c r="D666" t="s">
        <v>15</v>
      </c>
      <c r="E666" s="2">
        <v>5</v>
      </c>
      <c r="G666" s="2">
        <f t="shared" si="10"/>
        <v>202.50000000000011</v>
      </c>
    </row>
    <row r="667" spans="1:11">
      <c r="A667" s="70">
        <v>45010</v>
      </c>
      <c r="B667" s="422">
        <v>26697</v>
      </c>
      <c r="C667" s="150" t="s">
        <v>17</v>
      </c>
      <c r="D667" t="s">
        <v>12</v>
      </c>
      <c r="F667" s="2">
        <v>140.30000000000001</v>
      </c>
      <c r="G667" s="2">
        <f t="shared" si="10"/>
        <v>62.200000000000102</v>
      </c>
    </row>
    <row r="668" spans="1:11">
      <c r="A668" s="70">
        <v>45010</v>
      </c>
      <c r="B668" s="422">
        <v>26697</v>
      </c>
      <c r="C668" s="150" t="s">
        <v>17</v>
      </c>
      <c r="D668" t="s">
        <v>13</v>
      </c>
      <c r="F668" s="2">
        <v>1.2</v>
      </c>
      <c r="G668" s="2">
        <f t="shared" si="10"/>
        <v>61.000000000000099</v>
      </c>
    </row>
    <row r="669" spans="1:11">
      <c r="A669" s="70">
        <v>45089</v>
      </c>
      <c r="B669" s="422">
        <v>26946</v>
      </c>
      <c r="C669" s="150" t="s">
        <v>17</v>
      </c>
      <c r="D669" t="s">
        <v>14</v>
      </c>
      <c r="F669" s="207">
        <v>56</v>
      </c>
      <c r="G669" s="2">
        <f t="shared" si="10"/>
        <v>5.0000000000000995</v>
      </c>
    </row>
    <row r="670" spans="1:11">
      <c r="A670" s="70">
        <v>45089</v>
      </c>
      <c r="B670" s="422">
        <v>26946</v>
      </c>
      <c r="C670" s="150" t="s">
        <v>17</v>
      </c>
      <c r="D670" t="s">
        <v>15</v>
      </c>
      <c r="F670" s="207">
        <v>5</v>
      </c>
      <c r="G670" s="2">
        <f t="shared" si="10"/>
        <v>9.9475983006414026E-14</v>
      </c>
    </row>
    <row r="671" spans="1:11">
      <c r="A671" s="81">
        <v>45016</v>
      </c>
      <c r="B671" s="421" t="s">
        <v>10</v>
      </c>
      <c r="C671" s="156" t="s">
        <v>18</v>
      </c>
      <c r="D671" t="s">
        <v>12</v>
      </c>
      <c r="E671" s="2">
        <v>135.19999999999999</v>
      </c>
      <c r="G671" s="2">
        <f t="shared" si="10"/>
        <v>135.2000000000001</v>
      </c>
    </row>
    <row r="672" spans="1:11">
      <c r="A672" s="70"/>
      <c r="B672" s="422"/>
      <c r="D672" t="s">
        <v>13</v>
      </c>
      <c r="E672" s="2">
        <v>1.3</v>
      </c>
      <c r="G672" s="2">
        <f t="shared" si="10"/>
        <v>136.50000000000011</v>
      </c>
    </row>
    <row r="673" spans="1:11">
      <c r="A673" s="70"/>
      <c r="B673" s="422"/>
      <c r="D673" t="s">
        <v>14</v>
      </c>
      <c r="E673" s="207">
        <v>60</v>
      </c>
      <c r="G673" s="2">
        <f t="shared" si="10"/>
        <v>196.50000000000011</v>
      </c>
      <c r="H673" s="156"/>
    </row>
    <row r="674" spans="1:11">
      <c r="A674" s="70"/>
      <c r="B674" s="422"/>
      <c r="D674" t="s">
        <v>15</v>
      </c>
      <c r="E674" s="207">
        <v>5</v>
      </c>
      <c r="G674" s="2">
        <f t="shared" si="10"/>
        <v>201.50000000000011</v>
      </c>
      <c r="H674" s="150"/>
    </row>
    <row r="675" spans="1:11">
      <c r="A675" s="70"/>
      <c r="B675" s="422"/>
      <c r="D675" t="s">
        <v>165</v>
      </c>
      <c r="E675" s="207">
        <v>102.5</v>
      </c>
      <c r="G675" s="2">
        <f t="shared" si="10"/>
        <v>304.00000000000011</v>
      </c>
      <c r="H675" s="150"/>
      <c r="K675" s="2"/>
    </row>
    <row r="676" spans="1:11">
      <c r="A676" s="70"/>
      <c r="B676" s="422"/>
      <c r="D676" t="s">
        <v>203</v>
      </c>
      <c r="E676" s="207">
        <v>102.5</v>
      </c>
      <c r="G676" s="2">
        <f t="shared" si="10"/>
        <v>406.50000000000011</v>
      </c>
      <c r="H676" s="150"/>
    </row>
    <row r="677" spans="1:11">
      <c r="A677" s="70">
        <v>45089</v>
      </c>
      <c r="B677" s="422">
        <v>26946</v>
      </c>
      <c r="C677" s="150" t="s">
        <v>18</v>
      </c>
      <c r="D677" t="s">
        <v>14</v>
      </c>
      <c r="E677" s="207"/>
      <c r="F677" s="207">
        <v>60</v>
      </c>
      <c r="G677" s="2">
        <f t="shared" si="10"/>
        <v>346.50000000000011</v>
      </c>
      <c r="H677" s="150"/>
    </row>
    <row r="678" spans="1:11">
      <c r="A678" s="70">
        <v>45089</v>
      </c>
      <c r="B678" s="422">
        <v>26946</v>
      </c>
      <c r="C678" s="150" t="s">
        <v>18</v>
      </c>
      <c r="D678" t="s">
        <v>15</v>
      </c>
      <c r="E678" s="207"/>
      <c r="F678" s="207">
        <v>5</v>
      </c>
      <c r="G678" s="2">
        <f t="shared" si="10"/>
        <v>341.50000000000011</v>
      </c>
      <c r="H678" s="150"/>
    </row>
    <row r="679" spans="1:11">
      <c r="A679" s="70">
        <v>45110</v>
      </c>
      <c r="B679" s="422">
        <v>27051</v>
      </c>
      <c r="C679" s="150" t="s">
        <v>18</v>
      </c>
      <c r="D679" t="s">
        <v>12</v>
      </c>
      <c r="E679" s="207"/>
      <c r="F679" s="207">
        <v>135.19999999999999</v>
      </c>
      <c r="G679" s="2">
        <f t="shared" si="10"/>
        <v>206.30000000000013</v>
      </c>
      <c r="H679" s="150"/>
    </row>
    <row r="680" spans="1:11">
      <c r="A680" s="70">
        <v>45110</v>
      </c>
      <c r="B680" s="422">
        <v>27051</v>
      </c>
      <c r="C680" s="150" t="s">
        <v>18</v>
      </c>
      <c r="D680" t="s">
        <v>13</v>
      </c>
      <c r="E680" s="207"/>
      <c r="F680" s="207">
        <v>1.3</v>
      </c>
      <c r="G680" s="2">
        <f t="shared" si="10"/>
        <v>205.00000000000011</v>
      </c>
      <c r="H680" s="150"/>
    </row>
    <row r="681" spans="1:11">
      <c r="A681" s="70"/>
      <c r="B681" s="422" t="s">
        <v>61</v>
      </c>
      <c r="D681" t="s">
        <v>165</v>
      </c>
      <c r="E681" s="207"/>
      <c r="F681" s="207">
        <v>51.2</v>
      </c>
      <c r="G681" s="2">
        <f t="shared" si="10"/>
        <v>153.80000000000013</v>
      </c>
      <c r="H681" s="150"/>
    </row>
    <row r="682" spans="1:11">
      <c r="A682" s="70">
        <v>45251</v>
      </c>
      <c r="B682" s="422">
        <v>27806</v>
      </c>
      <c r="C682" s="150" t="s">
        <v>18</v>
      </c>
      <c r="D682" t="s">
        <v>165</v>
      </c>
      <c r="E682" s="207"/>
      <c r="F682" s="207">
        <v>51.3</v>
      </c>
      <c r="G682" s="2">
        <f t="shared" si="10"/>
        <v>102.50000000000013</v>
      </c>
      <c r="H682" s="150"/>
    </row>
    <row r="683" spans="1:11">
      <c r="A683" s="70"/>
      <c r="B683" s="422" t="s">
        <v>61</v>
      </c>
      <c r="D683" t="s">
        <v>203</v>
      </c>
      <c r="E683" s="207"/>
      <c r="F683" s="207">
        <v>51.2</v>
      </c>
      <c r="G683" s="2">
        <f t="shared" si="10"/>
        <v>51.300000000000125</v>
      </c>
      <c r="H683" s="150"/>
    </row>
    <row r="684" spans="1:11">
      <c r="A684" s="70">
        <v>45282</v>
      </c>
      <c r="B684" s="422">
        <v>28036</v>
      </c>
      <c r="C684" s="150" t="s">
        <v>18</v>
      </c>
      <c r="D684" t="s">
        <v>203</v>
      </c>
      <c r="E684" s="207"/>
      <c r="F684" s="207">
        <v>51.3</v>
      </c>
      <c r="G684" s="2">
        <f t="shared" si="10"/>
        <v>1.2789769243681803E-13</v>
      </c>
      <c r="H684" s="150"/>
    </row>
    <row r="685" spans="1:11">
      <c r="A685" s="81">
        <v>45046</v>
      </c>
      <c r="B685" s="421" t="s">
        <v>10</v>
      </c>
      <c r="C685" s="421" t="s">
        <v>19</v>
      </c>
      <c r="D685" t="s">
        <v>12</v>
      </c>
      <c r="E685" s="207">
        <v>141.4</v>
      </c>
      <c r="G685" s="2">
        <f t="shared" si="10"/>
        <v>141.40000000000015</v>
      </c>
      <c r="H685" s="150"/>
    </row>
    <row r="686" spans="1:11">
      <c r="A686" s="70"/>
      <c r="B686" s="422"/>
      <c r="C686" s="422"/>
      <c r="D686" t="s">
        <v>13</v>
      </c>
      <c r="E686" s="207">
        <v>1.5</v>
      </c>
      <c r="G686" s="2">
        <f t="shared" si="10"/>
        <v>142.90000000000015</v>
      </c>
      <c r="H686" s="150"/>
    </row>
    <row r="687" spans="1:11">
      <c r="A687" s="70"/>
      <c r="B687" s="422"/>
      <c r="C687" s="422"/>
      <c r="D687" t="s">
        <v>14</v>
      </c>
      <c r="E687" s="207">
        <v>60</v>
      </c>
      <c r="G687" s="2">
        <f t="shared" si="10"/>
        <v>202.90000000000015</v>
      </c>
      <c r="H687" s="421"/>
    </row>
    <row r="688" spans="1:11">
      <c r="A688" s="70"/>
      <c r="B688" s="422"/>
      <c r="C688" s="422"/>
      <c r="D688" t="s">
        <v>15</v>
      </c>
      <c r="E688" s="207">
        <v>5</v>
      </c>
      <c r="G688" s="2">
        <f t="shared" si="10"/>
        <v>207.90000000000015</v>
      </c>
      <c r="H688" s="422"/>
    </row>
    <row r="689" spans="1:11">
      <c r="A689" s="70">
        <v>45089</v>
      </c>
      <c r="B689" s="422">
        <v>26946</v>
      </c>
      <c r="C689" s="422" t="s">
        <v>19</v>
      </c>
      <c r="D689" t="s">
        <v>14</v>
      </c>
      <c r="E689" s="207"/>
      <c r="F689" s="207">
        <v>60</v>
      </c>
      <c r="G689" s="2">
        <f t="shared" si="10"/>
        <v>147.90000000000015</v>
      </c>
      <c r="H689" s="422"/>
    </row>
    <row r="690" spans="1:11">
      <c r="A690" s="70">
        <v>45089</v>
      </c>
      <c r="B690" s="422">
        <v>26946</v>
      </c>
      <c r="C690" s="422" t="s">
        <v>19</v>
      </c>
      <c r="D690" t="s">
        <v>15</v>
      </c>
      <c r="E690" s="207"/>
      <c r="F690" s="207">
        <v>5</v>
      </c>
      <c r="G690" s="2">
        <f t="shared" si="10"/>
        <v>142.90000000000015</v>
      </c>
      <c r="H690" s="422"/>
    </row>
    <row r="691" spans="1:11">
      <c r="A691" s="70">
        <v>45091</v>
      </c>
      <c r="B691" s="422">
        <v>26949</v>
      </c>
      <c r="C691" s="422" t="s">
        <v>19</v>
      </c>
      <c r="D691" t="s">
        <v>12</v>
      </c>
      <c r="E691" s="207"/>
      <c r="F691" s="207">
        <v>141.4</v>
      </c>
      <c r="G691" s="2">
        <f t="shared" si="10"/>
        <v>1.5000000000001421</v>
      </c>
      <c r="H691" s="422"/>
    </row>
    <row r="692" spans="1:11">
      <c r="A692" s="70">
        <v>45091</v>
      </c>
      <c r="B692" s="422">
        <v>26949</v>
      </c>
      <c r="C692" s="422" t="s">
        <v>19</v>
      </c>
      <c r="D692" t="s">
        <v>13</v>
      </c>
      <c r="E692" s="207"/>
      <c r="F692" s="207">
        <v>1.5</v>
      </c>
      <c r="G692" s="2">
        <f t="shared" si="10"/>
        <v>1.4210854715202004E-13</v>
      </c>
      <c r="H692" s="422"/>
    </row>
    <row r="693" spans="1:11">
      <c r="A693" s="81">
        <v>45077</v>
      </c>
      <c r="B693" s="421" t="s">
        <v>10</v>
      </c>
      <c r="C693" s="421" t="s">
        <v>20</v>
      </c>
      <c r="D693" t="s">
        <v>12</v>
      </c>
      <c r="E693" s="207">
        <v>130.69999999999999</v>
      </c>
      <c r="G693" s="2">
        <f t="shared" si="10"/>
        <v>130.70000000000013</v>
      </c>
      <c r="H693" s="422"/>
    </row>
    <row r="694" spans="1:11">
      <c r="A694" s="70"/>
      <c r="B694" s="422"/>
      <c r="C694" s="422"/>
      <c r="D694" t="s">
        <v>13</v>
      </c>
      <c r="E694" s="207">
        <v>2.1</v>
      </c>
      <c r="G694" s="2">
        <f t="shared" si="10"/>
        <v>132.80000000000013</v>
      </c>
      <c r="H694" s="422"/>
      <c r="J694" s="207"/>
      <c r="K694" s="2"/>
    </row>
    <row r="695" spans="1:11">
      <c r="A695" s="70"/>
      <c r="B695" s="422"/>
      <c r="C695" s="422"/>
      <c r="D695" t="s">
        <v>14</v>
      </c>
      <c r="E695" s="207">
        <v>60</v>
      </c>
      <c r="G695" s="2">
        <f t="shared" si="10"/>
        <v>192.80000000000013</v>
      </c>
      <c r="H695" s="421"/>
      <c r="J695" s="207"/>
      <c r="K695" s="2"/>
    </row>
    <row r="696" spans="1:11">
      <c r="A696" s="70"/>
      <c r="B696" s="422"/>
      <c r="C696" s="422"/>
      <c r="D696" t="s">
        <v>15</v>
      </c>
      <c r="E696" s="207">
        <v>5</v>
      </c>
      <c r="G696" s="2">
        <f t="shared" si="10"/>
        <v>197.80000000000013</v>
      </c>
      <c r="J696" s="207"/>
      <c r="K696" s="2"/>
    </row>
    <row r="697" spans="1:11">
      <c r="B697" s="422"/>
      <c r="D697" t="s">
        <v>358</v>
      </c>
      <c r="E697" s="160">
        <v>10</v>
      </c>
      <c r="G697" s="2">
        <f t="shared" si="10"/>
        <v>207.80000000000013</v>
      </c>
      <c r="J697" s="160"/>
    </row>
    <row r="698" spans="1:11">
      <c r="A698" s="3">
        <v>45091</v>
      </c>
      <c r="B698" s="422">
        <v>26949</v>
      </c>
      <c r="C698" s="150" t="s">
        <v>20</v>
      </c>
      <c r="D698" t="s">
        <v>14</v>
      </c>
      <c r="E698" s="160"/>
      <c r="F698" s="2">
        <v>57.1</v>
      </c>
      <c r="G698" s="2">
        <f t="shared" si="10"/>
        <v>150.70000000000013</v>
      </c>
      <c r="J698" s="160"/>
    </row>
    <row r="699" spans="1:11">
      <c r="A699" s="3">
        <v>45099</v>
      </c>
      <c r="B699" s="422">
        <v>26974</v>
      </c>
      <c r="C699" s="150" t="s">
        <v>20</v>
      </c>
      <c r="D699" t="s">
        <v>14</v>
      </c>
      <c r="E699" s="160"/>
      <c r="F699" s="2">
        <f>E695-F698</f>
        <v>2.8999999999999986</v>
      </c>
      <c r="G699" s="2">
        <f t="shared" si="10"/>
        <v>147.80000000000013</v>
      </c>
    </row>
    <row r="700" spans="1:11">
      <c r="A700" s="3">
        <v>45099</v>
      </c>
      <c r="B700" s="422">
        <v>26974</v>
      </c>
      <c r="C700" s="150" t="s">
        <v>20</v>
      </c>
      <c r="D700" t="s">
        <v>15</v>
      </c>
      <c r="E700" s="160"/>
      <c r="F700" s="2">
        <v>5</v>
      </c>
      <c r="G700" s="2">
        <f t="shared" si="10"/>
        <v>142.80000000000013</v>
      </c>
    </row>
    <row r="701" spans="1:11">
      <c r="A701" s="3">
        <v>45099</v>
      </c>
      <c r="B701" s="422">
        <v>26974</v>
      </c>
      <c r="C701" s="150" t="s">
        <v>20</v>
      </c>
      <c r="D701" t="s">
        <v>358</v>
      </c>
      <c r="E701" s="160"/>
      <c r="F701" s="2">
        <v>10</v>
      </c>
      <c r="G701" s="2">
        <f t="shared" si="10"/>
        <v>132.80000000000013</v>
      </c>
    </row>
    <row r="702" spans="1:11">
      <c r="A702" s="3">
        <v>45110</v>
      </c>
      <c r="B702" s="422">
        <v>27051</v>
      </c>
      <c r="C702" s="150" t="s">
        <v>20</v>
      </c>
      <c r="D702" t="s">
        <v>12</v>
      </c>
      <c r="F702" s="2">
        <v>130.69999999999999</v>
      </c>
      <c r="G702" s="2">
        <f t="shared" si="10"/>
        <v>2.1000000000001364</v>
      </c>
    </row>
    <row r="703" spans="1:11">
      <c r="A703" s="3">
        <v>45110</v>
      </c>
      <c r="B703" s="422">
        <v>27051</v>
      </c>
      <c r="C703" s="150" t="s">
        <v>20</v>
      </c>
      <c r="D703" t="s">
        <v>13</v>
      </c>
      <c r="F703" s="2">
        <v>2.1</v>
      </c>
      <c r="G703" s="2">
        <f t="shared" si="10"/>
        <v>1.3633538742396922E-13</v>
      </c>
    </row>
    <row r="704" spans="1:11">
      <c r="A704" s="31">
        <v>45107</v>
      </c>
      <c r="B704" s="421" t="s">
        <v>10</v>
      </c>
      <c r="C704" s="421" t="s">
        <v>21</v>
      </c>
      <c r="D704" t="s">
        <v>12</v>
      </c>
      <c r="E704" s="28">
        <v>133.19999999999999</v>
      </c>
      <c r="G704" s="2">
        <f t="shared" ref="G704:G781" si="11">+G703+E704-F704</f>
        <v>133.20000000000013</v>
      </c>
    </row>
    <row r="705" spans="1:12">
      <c r="B705" s="422"/>
      <c r="C705" s="422"/>
      <c r="D705" t="s">
        <v>13</v>
      </c>
      <c r="E705" s="28">
        <v>2</v>
      </c>
      <c r="G705" s="2">
        <f t="shared" si="11"/>
        <v>135.20000000000013</v>
      </c>
    </row>
    <row r="706" spans="1:12">
      <c r="B706" s="422"/>
      <c r="C706" s="422"/>
      <c r="D706" t="s">
        <v>14</v>
      </c>
      <c r="E706" s="28">
        <v>60</v>
      </c>
      <c r="G706" s="2">
        <f t="shared" si="11"/>
        <v>195.20000000000013</v>
      </c>
    </row>
    <row r="707" spans="1:12">
      <c r="B707" s="422"/>
      <c r="C707" s="422"/>
      <c r="D707" t="s">
        <v>15</v>
      </c>
      <c r="E707" s="28">
        <v>5</v>
      </c>
      <c r="G707" s="2">
        <f t="shared" si="11"/>
        <v>200.20000000000013</v>
      </c>
    </row>
    <row r="708" spans="1:12">
      <c r="A708" s="3">
        <v>45183</v>
      </c>
      <c r="B708" s="422">
        <v>27445</v>
      </c>
      <c r="C708" s="422" t="s">
        <v>21</v>
      </c>
      <c r="D708" t="s">
        <v>12</v>
      </c>
      <c r="E708" s="28"/>
      <c r="F708" s="28">
        <v>133.19999999999999</v>
      </c>
      <c r="G708" s="2">
        <f t="shared" si="11"/>
        <v>67.000000000000142</v>
      </c>
    </row>
    <row r="709" spans="1:12">
      <c r="A709" s="3">
        <v>45183</v>
      </c>
      <c r="B709" s="422">
        <v>27445</v>
      </c>
      <c r="C709" s="422" t="s">
        <v>21</v>
      </c>
      <c r="D709" t="s">
        <v>13</v>
      </c>
      <c r="E709" s="28"/>
      <c r="F709" s="28">
        <v>2</v>
      </c>
      <c r="G709" s="2">
        <f t="shared" si="11"/>
        <v>65.000000000000142</v>
      </c>
    </row>
    <row r="710" spans="1:12">
      <c r="A710" s="3">
        <v>45183</v>
      </c>
      <c r="B710" s="422">
        <v>27445</v>
      </c>
      <c r="C710" s="422" t="s">
        <v>21</v>
      </c>
      <c r="D710" t="s">
        <v>14</v>
      </c>
      <c r="E710" s="28"/>
      <c r="F710" s="28">
        <v>60</v>
      </c>
      <c r="G710" s="2">
        <f t="shared" si="11"/>
        <v>5.0000000000001421</v>
      </c>
    </row>
    <row r="711" spans="1:12">
      <c r="A711" s="3">
        <v>45183</v>
      </c>
      <c r="B711" s="422">
        <v>27445</v>
      </c>
      <c r="C711" s="422" t="s">
        <v>21</v>
      </c>
      <c r="D711" t="s">
        <v>15</v>
      </c>
      <c r="E711" s="28"/>
      <c r="F711" s="28">
        <v>5</v>
      </c>
      <c r="G711" s="2">
        <f t="shared" si="11"/>
        <v>1.4210854715202004E-13</v>
      </c>
    </row>
    <row r="712" spans="1:12">
      <c r="A712" s="81">
        <v>45138</v>
      </c>
      <c r="B712" s="421" t="s">
        <v>10</v>
      </c>
      <c r="C712" s="421" t="s">
        <v>22</v>
      </c>
      <c r="D712" t="s">
        <v>12</v>
      </c>
      <c r="E712" s="207">
        <v>125.5</v>
      </c>
      <c r="G712" s="2">
        <f t="shared" si="11"/>
        <v>125.50000000000014</v>
      </c>
    </row>
    <row r="713" spans="1:12">
      <c r="A713" s="70"/>
      <c r="B713" s="422"/>
      <c r="C713" s="422"/>
      <c r="D713" t="s">
        <v>13</v>
      </c>
      <c r="E713" s="207">
        <v>2</v>
      </c>
      <c r="G713" s="2">
        <f t="shared" si="11"/>
        <v>127.50000000000014</v>
      </c>
    </row>
    <row r="714" spans="1:12">
      <c r="A714" s="70"/>
      <c r="B714" s="422"/>
      <c r="C714" s="422"/>
      <c r="D714" t="s">
        <v>14</v>
      </c>
      <c r="E714" s="207">
        <v>60</v>
      </c>
      <c r="G714" s="2">
        <f t="shared" si="11"/>
        <v>187.50000000000014</v>
      </c>
    </row>
    <row r="715" spans="1:12">
      <c r="A715" s="70"/>
      <c r="B715" s="422"/>
      <c r="C715" s="422"/>
      <c r="D715" t="s">
        <v>15</v>
      </c>
      <c r="E715" s="207">
        <v>5</v>
      </c>
      <c r="G715" s="2">
        <f t="shared" si="11"/>
        <v>192.50000000000014</v>
      </c>
    </row>
    <row r="716" spans="1:12">
      <c r="A716" s="70"/>
      <c r="B716" s="422"/>
      <c r="C716" s="422"/>
      <c r="D716" t="s">
        <v>148</v>
      </c>
      <c r="E716" s="207">
        <v>102.5</v>
      </c>
      <c r="G716" s="2">
        <f t="shared" si="11"/>
        <v>295.00000000000011</v>
      </c>
    </row>
    <row r="717" spans="1:12">
      <c r="A717" s="70"/>
      <c r="B717" s="422"/>
      <c r="C717" s="422"/>
      <c r="D717" t="s">
        <v>189</v>
      </c>
      <c r="E717" s="207">
        <v>102.5</v>
      </c>
      <c r="G717" s="2">
        <f t="shared" si="11"/>
        <v>397.50000000000011</v>
      </c>
    </row>
    <row r="718" spans="1:12">
      <c r="A718" s="3">
        <v>45183</v>
      </c>
      <c r="B718" s="422">
        <v>27445</v>
      </c>
      <c r="C718" s="422" t="s">
        <v>22</v>
      </c>
      <c r="D718" t="s">
        <v>12</v>
      </c>
      <c r="E718" s="207"/>
      <c r="F718" s="207">
        <v>125.5</v>
      </c>
      <c r="G718" s="2">
        <f t="shared" si="11"/>
        <v>272.00000000000011</v>
      </c>
    </row>
    <row r="719" spans="1:12">
      <c r="A719" s="3">
        <v>45183</v>
      </c>
      <c r="B719" s="422">
        <v>27445</v>
      </c>
      <c r="C719" s="422" t="s">
        <v>22</v>
      </c>
      <c r="D719" t="s">
        <v>13</v>
      </c>
      <c r="E719" s="207"/>
      <c r="F719" s="207">
        <v>2</v>
      </c>
      <c r="G719" s="2">
        <f t="shared" si="11"/>
        <v>270.00000000000011</v>
      </c>
      <c r="K719" s="62"/>
      <c r="L719" s="62"/>
    </row>
    <row r="720" spans="1:12">
      <c r="A720" s="3">
        <v>45183</v>
      </c>
      <c r="B720" s="422">
        <v>27445</v>
      </c>
      <c r="C720" s="422" t="s">
        <v>22</v>
      </c>
      <c r="D720" t="s">
        <v>14</v>
      </c>
      <c r="E720" s="207"/>
      <c r="F720" s="207">
        <v>60</v>
      </c>
      <c r="G720" s="2">
        <f t="shared" si="11"/>
        <v>210.00000000000011</v>
      </c>
    </row>
    <row r="721" spans="1:14">
      <c r="A721" s="3">
        <v>45183</v>
      </c>
      <c r="B721" s="422">
        <v>27445</v>
      </c>
      <c r="C721" s="422" t="s">
        <v>22</v>
      </c>
      <c r="D721" t="s">
        <v>15</v>
      </c>
      <c r="E721" s="207"/>
      <c r="F721" s="207">
        <v>5</v>
      </c>
      <c r="G721" s="2">
        <f t="shared" si="11"/>
        <v>205.00000000000011</v>
      </c>
    </row>
    <row r="722" spans="1:14">
      <c r="B722" s="422" t="s">
        <v>61</v>
      </c>
      <c r="C722" s="422"/>
      <c r="D722" t="s">
        <v>148</v>
      </c>
      <c r="E722" s="207"/>
      <c r="F722" s="207">
        <v>51.2</v>
      </c>
      <c r="G722" s="2">
        <f t="shared" si="11"/>
        <v>153.80000000000013</v>
      </c>
    </row>
    <row r="723" spans="1:14">
      <c r="B723" s="422" t="s">
        <v>61</v>
      </c>
      <c r="C723" s="422"/>
      <c r="D723" t="s">
        <v>189</v>
      </c>
      <c r="E723" s="207"/>
      <c r="F723" s="207">
        <v>51.2</v>
      </c>
      <c r="G723" s="2">
        <f t="shared" si="11"/>
        <v>102.60000000000012</v>
      </c>
    </row>
    <row r="724" spans="1:14">
      <c r="A724" s="70">
        <v>45282</v>
      </c>
      <c r="B724" s="422">
        <v>28036</v>
      </c>
      <c r="C724" s="422" t="s">
        <v>22</v>
      </c>
      <c r="D724" t="s">
        <v>148</v>
      </c>
      <c r="E724" s="207"/>
      <c r="F724" s="207">
        <v>51.3</v>
      </c>
      <c r="G724" s="2">
        <f t="shared" si="11"/>
        <v>51.300000000000125</v>
      </c>
    </row>
    <row r="725" spans="1:14">
      <c r="A725" s="70">
        <v>45282</v>
      </c>
      <c r="B725" s="422">
        <v>28036</v>
      </c>
      <c r="C725" s="422" t="s">
        <v>22</v>
      </c>
      <c r="D725" t="s">
        <v>189</v>
      </c>
      <c r="E725" s="207"/>
      <c r="F725" s="207">
        <v>51.3</v>
      </c>
      <c r="G725" s="21">
        <f t="shared" si="11"/>
        <v>1.2789769243681803E-13</v>
      </c>
    </row>
    <row r="726" spans="1:14">
      <c r="A726" s="31">
        <v>45169</v>
      </c>
      <c r="B726" s="421" t="s">
        <v>10</v>
      </c>
      <c r="C726" s="421" t="s">
        <v>23</v>
      </c>
      <c r="D726" t="s">
        <v>12</v>
      </c>
      <c r="E726" s="207">
        <v>120</v>
      </c>
      <c r="G726" s="2">
        <f t="shared" si="11"/>
        <v>120.00000000000013</v>
      </c>
    </row>
    <row r="727" spans="1:14">
      <c r="B727" s="422"/>
      <c r="D727" t="s">
        <v>13</v>
      </c>
      <c r="E727" s="207">
        <v>2.2999999999999998</v>
      </c>
      <c r="G727" s="2">
        <f t="shared" si="11"/>
        <v>122.30000000000013</v>
      </c>
    </row>
    <row r="728" spans="1:14">
      <c r="B728" s="422"/>
      <c r="D728" t="s">
        <v>14</v>
      </c>
      <c r="E728" s="207">
        <v>60</v>
      </c>
      <c r="G728" s="2">
        <f t="shared" si="11"/>
        <v>182.30000000000013</v>
      </c>
    </row>
    <row r="729" spans="1:14">
      <c r="B729" s="422"/>
      <c r="D729" t="s">
        <v>15</v>
      </c>
      <c r="E729" s="207">
        <v>5</v>
      </c>
      <c r="G729" s="2">
        <f t="shared" si="11"/>
        <v>187.30000000000013</v>
      </c>
    </row>
    <row r="730" spans="1:14">
      <c r="B730" s="422"/>
      <c r="D730" t="s">
        <v>45</v>
      </c>
      <c r="E730" s="207">
        <v>15</v>
      </c>
      <c r="G730" s="2">
        <f t="shared" si="11"/>
        <v>202.30000000000013</v>
      </c>
    </row>
    <row r="731" spans="1:14">
      <c r="A731" s="3">
        <v>45183</v>
      </c>
      <c r="B731" s="422">
        <v>27445</v>
      </c>
      <c r="C731" s="150" t="s">
        <v>23</v>
      </c>
      <c r="D731" t="s">
        <v>14</v>
      </c>
      <c r="F731" s="2">
        <v>60</v>
      </c>
      <c r="G731" s="2">
        <f t="shared" si="11"/>
        <v>142.30000000000013</v>
      </c>
    </row>
    <row r="732" spans="1:14">
      <c r="A732" s="3">
        <v>45183</v>
      </c>
      <c r="B732" s="422">
        <v>27445</v>
      </c>
      <c r="C732" s="150" t="s">
        <v>23</v>
      </c>
      <c r="D732" t="s">
        <v>15</v>
      </c>
      <c r="F732" s="2">
        <v>5</v>
      </c>
      <c r="G732" s="2">
        <f t="shared" si="11"/>
        <v>137.30000000000013</v>
      </c>
    </row>
    <row r="733" spans="1:14">
      <c r="A733" s="3">
        <v>45189</v>
      </c>
      <c r="B733" s="422">
        <v>27485</v>
      </c>
      <c r="C733" s="150" t="s">
        <v>23</v>
      </c>
      <c r="D733" t="s">
        <v>12</v>
      </c>
      <c r="F733" s="207">
        <v>120</v>
      </c>
      <c r="G733" s="2">
        <f t="shared" si="11"/>
        <v>17.300000000000125</v>
      </c>
      <c r="L733"/>
      <c r="N733" s="20"/>
    </row>
    <row r="734" spans="1:14">
      <c r="A734" s="3">
        <v>45189</v>
      </c>
      <c r="B734" s="422">
        <v>27485</v>
      </c>
      <c r="C734" s="150" t="s">
        <v>23</v>
      </c>
      <c r="D734" t="s">
        <v>13</v>
      </c>
      <c r="F734" s="207">
        <v>2.2999999999999998</v>
      </c>
      <c r="G734" s="2">
        <f t="shared" si="11"/>
        <v>15.000000000000124</v>
      </c>
    </row>
    <row r="735" spans="1:14">
      <c r="A735" s="3">
        <v>45189</v>
      </c>
      <c r="B735" s="422">
        <v>27485</v>
      </c>
      <c r="C735" s="150" t="s">
        <v>23</v>
      </c>
      <c r="D735" t="s">
        <v>45</v>
      </c>
      <c r="F735" s="207">
        <v>15</v>
      </c>
      <c r="G735" s="2">
        <f t="shared" si="11"/>
        <v>1.2434497875801753E-13</v>
      </c>
    </row>
    <row r="736" spans="1:14">
      <c r="A736" s="31">
        <v>45199</v>
      </c>
      <c r="B736" s="421" t="s">
        <v>10</v>
      </c>
      <c r="C736" s="421" t="s">
        <v>41</v>
      </c>
      <c r="D736" t="s">
        <v>12</v>
      </c>
      <c r="E736" s="207">
        <v>119.4</v>
      </c>
      <c r="G736" s="2">
        <f t="shared" si="11"/>
        <v>119.40000000000013</v>
      </c>
    </row>
    <row r="737" spans="1:15">
      <c r="A737" s="70"/>
      <c r="B737" s="422"/>
      <c r="C737" s="422"/>
      <c r="D737" t="s">
        <v>13</v>
      </c>
      <c r="E737" s="207">
        <v>2</v>
      </c>
      <c r="G737" s="2">
        <f t="shared" si="11"/>
        <v>121.40000000000013</v>
      </c>
      <c r="O737" s="227"/>
    </row>
    <row r="738" spans="1:15">
      <c r="A738" s="70"/>
      <c r="B738" s="422"/>
      <c r="C738" s="422"/>
      <c r="D738" t="s">
        <v>14</v>
      </c>
      <c r="E738" s="207">
        <v>60</v>
      </c>
      <c r="G738" s="2">
        <f t="shared" si="11"/>
        <v>181.40000000000015</v>
      </c>
    </row>
    <row r="739" spans="1:15">
      <c r="A739" s="70"/>
      <c r="B739" s="422"/>
      <c r="C739" s="422"/>
      <c r="D739" t="s">
        <v>15</v>
      </c>
      <c r="E739" s="207">
        <v>5</v>
      </c>
      <c r="G739" s="2">
        <f t="shared" si="11"/>
        <v>186.40000000000015</v>
      </c>
    </row>
    <row r="740" spans="1:15">
      <c r="A740" s="432"/>
      <c r="B740" s="422"/>
      <c r="C740" s="422"/>
      <c r="D740" t="s">
        <v>51</v>
      </c>
      <c r="E740" s="207">
        <v>10</v>
      </c>
      <c r="G740" s="2">
        <f t="shared" si="11"/>
        <v>196.40000000000015</v>
      </c>
    </row>
    <row r="741" spans="1:15">
      <c r="A741" s="432"/>
      <c r="B741" s="422"/>
      <c r="C741" s="422"/>
      <c r="D741" t="s">
        <v>52</v>
      </c>
      <c r="E741" s="207">
        <v>10</v>
      </c>
      <c r="G741" s="2">
        <f t="shared" si="11"/>
        <v>206.40000000000015</v>
      </c>
    </row>
    <row r="742" spans="1:15">
      <c r="A742" s="3">
        <v>45230</v>
      </c>
      <c r="B742" s="422" t="s">
        <v>75</v>
      </c>
      <c r="C742" s="422" t="s">
        <v>41</v>
      </c>
      <c r="D742" t="s">
        <v>12</v>
      </c>
      <c r="E742" s="207"/>
      <c r="F742" s="2">
        <v>50</v>
      </c>
      <c r="G742" s="2">
        <f t="shared" si="11"/>
        <v>156.40000000000015</v>
      </c>
      <c r="K742" s="156"/>
      <c r="L742"/>
      <c r="M742" s="2"/>
    </row>
    <row r="743" spans="1:15">
      <c r="A743" s="3">
        <v>45260</v>
      </c>
      <c r="B743" s="422" t="s">
        <v>93</v>
      </c>
      <c r="C743" s="422" t="s">
        <v>41</v>
      </c>
      <c r="D743" t="s">
        <v>12</v>
      </c>
      <c r="E743" s="207"/>
      <c r="F743" s="2">
        <v>69.400000000000006</v>
      </c>
      <c r="G743" s="2">
        <f t="shared" si="11"/>
        <v>87.000000000000142</v>
      </c>
      <c r="L743"/>
      <c r="M743" s="2"/>
    </row>
    <row r="744" spans="1:15">
      <c r="A744" s="3">
        <v>45260</v>
      </c>
      <c r="B744" s="422" t="s">
        <v>93</v>
      </c>
      <c r="C744" s="422" t="s">
        <v>41</v>
      </c>
      <c r="D744" t="s">
        <v>13</v>
      </c>
      <c r="E744" s="207"/>
      <c r="F744" s="2">
        <v>2</v>
      </c>
      <c r="G744" s="2">
        <f t="shared" si="11"/>
        <v>85.000000000000142</v>
      </c>
      <c r="L744"/>
      <c r="M744" s="20"/>
    </row>
    <row r="745" spans="1:15">
      <c r="A745" s="3">
        <v>45355</v>
      </c>
      <c r="B745" s="422">
        <v>28362</v>
      </c>
      <c r="C745" s="422" t="s">
        <v>41</v>
      </c>
      <c r="D745" t="s">
        <v>14</v>
      </c>
      <c r="F745" s="2">
        <v>60</v>
      </c>
      <c r="G745" s="2">
        <f t="shared" si="11"/>
        <v>25.000000000000142</v>
      </c>
      <c r="L745"/>
      <c r="M745" s="20"/>
    </row>
    <row r="746" spans="1:15">
      <c r="A746" s="3">
        <v>45355</v>
      </c>
      <c r="B746" s="422">
        <v>28362</v>
      </c>
      <c r="C746" s="422" t="s">
        <v>41</v>
      </c>
      <c r="D746" t="s">
        <v>15</v>
      </c>
      <c r="F746" s="2">
        <v>5</v>
      </c>
      <c r="G746" s="2">
        <f t="shared" si="11"/>
        <v>20.000000000000142</v>
      </c>
      <c r="L746"/>
      <c r="M746" s="20"/>
    </row>
    <row r="747" spans="1:15">
      <c r="A747" s="3">
        <v>45355</v>
      </c>
      <c r="B747" s="422">
        <v>28358</v>
      </c>
      <c r="C747" s="422" t="s">
        <v>41</v>
      </c>
      <c r="D747" t="s">
        <v>51</v>
      </c>
      <c r="F747" s="207">
        <v>10</v>
      </c>
      <c r="G747" s="2">
        <f t="shared" si="11"/>
        <v>10.000000000000142</v>
      </c>
      <c r="L747"/>
      <c r="M747" s="20"/>
    </row>
    <row r="748" spans="1:15">
      <c r="A748" s="3">
        <v>45355</v>
      </c>
      <c r="B748" s="422">
        <v>28358</v>
      </c>
      <c r="C748" s="422" t="s">
        <v>41</v>
      </c>
      <c r="D748" t="s">
        <v>52</v>
      </c>
      <c r="F748" s="207">
        <v>10</v>
      </c>
      <c r="G748" s="2">
        <f t="shared" si="11"/>
        <v>1.4210854715202004E-13</v>
      </c>
      <c r="L748"/>
      <c r="M748" s="20"/>
    </row>
    <row r="749" spans="1:15">
      <c r="A749" s="31">
        <v>45230</v>
      </c>
      <c r="B749" s="421" t="s">
        <v>10</v>
      </c>
      <c r="C749" s="421" t="s">
        <v>229</v>
      </c>
      <c r="D749" t="s">
        <v>12</v>
      </c>
      <c r="E749" s="2">
        <v>116.1</v>
      </c>
      <c r="G749" s="2">
        <f t="shared" si="11"/>
        <v>116.10000000000014</v>
      </c>
    </row>
    <row r="750" spans="1:15">
      <c r="B750" s="422"/>
      <c r="C750" s="422"/>
      <c r="D750" t="s">
        <v>13</v>
      </c>
      <c r="E750" s="2">
        <v>2</v>
      </c>
      <c r="G750" s="2">
        <f t="shared" si="11"/>
        <v>118.10000000000014</v>
      </c>
      <c r="N750" s="207"/>
    </row>
    <row r="751" spans="1:15">
      <c r="B751" s="422"/>
      <c r="C751" s="422"/>
      <c r="D751" t="s">
        <v>14</v>
      </c>
      <c r="E751" s="2">
        <v>60</v>
      </c>
      <c r="G751" s="2">
        <f t="shared" si="11"/>
        <v>178.10000000000014</v>
      </c>
      <c r="J751" s="150"/>
      <c r="L751" s="207"/>
      <c r="N751" s="207"/>
    </row>
    <row r="752" spans="1:15">
      <c r="B752" s="422"/>
      <c r="C752" s="422"/>
      <c r="D752" t="s">
        <v>15</v>
      </c>
      <c r="E752" s="2">
        <v>5</v>
      </c>
      <c r="G752" s="2">
        <f t="shared" si="11"/>
        <v>183.10000000000014</v>
      </c>
      <c r="J752" s="441"/>
      <c r="K752" s="441"/>
      <c r="L752" s="441"/>
      <c r="N752" s="207"/>
    </row>
    <row r="753" spans="1:15">
      <c r="A753" s="3">
        <v>45230</v>
      </c>
      <c r="B753" s="422" t="s">
        <v>75</v>
      </c>
      <c r="C753" s="422" t="s">
        <v>229</v>
      </c>
      <c r="D753" t="s">
        <v>12</v>
      </c>
      <c r="F753" s="2">
        <v>63</v>
      </c>
      <c r="G753" s="2">
        <f t="shared" si="11"/>
        <v>120.10000000000014</v>
      </c>
      <c r="J753" s="421"/>
      <c r="L753" s="207"/>
      <c r="N753" s="28"/>
      <c r="O753" s="28"/>
    </row>
    <row r="754" spans="1:15">
      <c r="A754" s="3">
        <v>45260</v>
      </c>
      <c r="B754" s="422" t="s">
        <v>93</v>
      </c>
      <c r="C754" s="422" t="s">
        <v>229</v>
      </c>
      <c r="D754" t="s">
        <v>12</v>
      </c>
      <c r="F754" s="2">
        <v>43.6</v>
      </c>
      <c r="G754" s="2">
        <f t="shared" si="11"/>
        <v>76.500000000000142</v>
      </c>
      <c r="J754" s="156"/>
      <c r="L754" s="207"/>
    </row>
    <row r="755" spans="1:15">
      <c r="A755" s="3">
        <v>45291</v>
      </c>
      <c r="B755" s="422" t="s">
        <v>76</v>
      </c>
      <c r="C755" s="422" t="s">
        <v>229</v>
      </c>
      <c r="D755" t="s">
        <v>12</v>
      </c>
      <c r="F755" s="2">
        <v>9.5</v>
      </c>
      <c r="G755" s="2">
        <f t="shared" si="11"/>
        <v>67.000000000000142</v>
      </c>
      <c r="J755" s="156"/>
      <c r="L755" s="207"/>
    </row>
    <row r="756" spans="1:15">
      <c r="A756" s="3">
        <v>45291</v>
      </c>
      <c r="B756" s="422" t="s">
        <v>76</v>
      </c>
      <c r="C756" s="422" t="s">
        <v>229</v>
      </c>
      <c r="D756" t="s">
        <v>13</v>
      </c>
      <c r="F756" s="2">
        <v>2</v>
      </c>
      <c r="G756" s="2">
        <f t="shared" si="11"/>
        <v>65.000000000000142</v>
      </c>
      <c r="J756" s="156"/>
      <c r="L756" s="207"/>
    </row>
    <row r="757" spans="1:15">
      <c r="A757" s="3">
        <v>45355</v>
      </c>
      <c r="B757" s="422">
        <v>28362</v>
      </c>
      <c r="C757" s="422" t="s">
        <v>229</v>
      </c>
      <c r="D757" t="s">
        <v>14</v>
      </c>
      <c r="F757" s="2">
        <v>60</v>
      </c>
      <c r="G757" s="2">
        <f t="shared" si="11"/>
        <v>5.0000000000001421</v>
      </c>
      <c r="J757" s="156"/>
      <c r="L757" s="207"/>
    </row>
    <row r="758" spans="1:15">
      <c r="A758" s="3">
        <v>45355</v>
      </c>
      <c r="B758" s="422">
        <v>28362</v>
      </c>
      <c r="C758" s="422" t="s">
        <v>229</v>
      </c>
      <c r="D758" t="s">
        <v>15</v>
      </c>
      <c r="F758" s="2">
        <v>5</v>
      </c>
      <c r="G758" s="2">
        <f t="shared" si="11"/>
        <v>1.4210854715202004E-13</v>
      </c>
      <c r="J758" s="156"/>
      <c r="L758" s="207"/>
    </row>
    <row r="759" spans="1:15">
      <c r="A759" s="81">
        <v>45260</v>
      </c>
      <c r="B759" s="421" t="s">
        <v>10</v>
      </c>
      <c r="C759" s="421" t="s">
        <v>26</v>
      </c>
      <c r="D759" t="s">
        <v>12</v>
      </c>
      <c r="E759" s="20">
        <v>126.2</v>
      </c>
      <c r="G759" s="2">
        <f t="shared" si="11"/>
        <v>126.20000000000014</v>
      </c>
      <c r="J759" s="421"/>
      <c r="L759" s="2"/>
    </row>
    <row r="760" spans="1:15">
      <c r="A760" s="70"/>
      <c r="B760" s="422"/>
      <c r="C760" s="422"/>
      <c r="D760" t="s">
        <v>13</v>
      </c>
      <c r="E760" s="20">
        <v>5</v>
      </c>
      <c r="G760" s="2">
        <f t="shared" si="11"/>
        <v>131.20000000000016</v>
      </c>
      <c r="J760" s="156"/>
      <c r="L760" s="2"/>
    </row>
    <row r="761" spans="1:15">
      <c r="A761" s="70"/>
      <c r="B761" s="422"/>
      <c r="C761" s="422"/>
      <c r="D761" t="s">
        <v>14</v>
      </c>
      <c r="E761" s="207">
        <v>60</v>
      </c>
      <c r="G761" s="2">
        <f t="shared" si="11"/>
        <v>191.20000000000016</v>
      </c>
      <c r="J761" s="421"/>
      <c r="L761" s="207"/>
    </row>
    <row r="762" spans="1:15">
      <c r="A762" s="70"/>
      <c r="B762" s="422"/>
      <c r="C762" s="422"/>
      <c r="D762" t="s">
        <v>15</v>
      </c>
      <c r="E762" s="207">
        <v>5</v>
      </c>
      <c r="G762" s="2">
        <f t="shared" si="11"/>
        <v>196.20000000000016</v>
      </c>
      <c r="J762" s="156"/>
      <c r="L762" s="207"/>
    </row>
    <row r="763" spans="1:15">
      <c r="A763" s="3">
        <v>45291</v>
      </c>
      <c r="B763" s="422" t="s">
        <v>76</v>
      </c>
      <c r="C763" s="150" t="s">
        <v>26</v>
      </c>
      <c r="D763" t="s">
        <v>12</v>
      </c>
      <c r="F763" s="2">
        <v>108.5</v>
      </c>
      <c r="G763" s="2">
        <f t="shared" si="11"/>
        <v>87.700000000000159</v>
      </c>
      <c r="J763" s="421"/>
      <c r="L763" s="5"/>
    </row>
    <row r="764" spans="1:15">
      <c r="A764" s="70">
        <v>45322</v>
      </c>
      <c r="B764" s="422" t="s">
        <v>77</v>
      </c>
      <c r="C764" s="150" t="s">
        <v>26</v>
      </c>
      <c r="D764" t="s">
        <v>12</v>
      </c>
      <c r="F764" s="2">
        <v>17.7</v>
      </c>
      <c r="G764" s="2">
        <f t="shared" si="11"/>
        <v>70.000000000000156</v>
      </c>
      <c r="J764" s="422"/>
      <c r="L764" s="5"/>
    </row>
    <row r="765" spans="1:15">
      <c r="A765" s="70">
        <v>45322</v>
      </c>
      <c r="B765" s="422" t="s">
        <v>77</v>
      </c>
      <c r="C765" s="150" t="s">
        <v>26</v>
      </c>
      <c r="D765" t="s">
        <v>13</v>
      </c>
      <c r="F765" s="2">
        <v>5</v>
      </c>
      <c r="G765" s="2">
        <f t="shared" si="11"/>
        <v>65.000000000000156</v>
      </c>
      <c r="J765" s="421"/>
    </row>
    <row r="766" spans="1:15">
      <c r="A766" s="3">
        <v>45355</v>
      </c>
      <c r="B766" s="422">
        <v>28362</v>
      </c>
      <c r="C766" s="150" t="s">
        <v>26</v>
      </c>
      <c r="D766" t="s">
        <v>14</v>
      </c>
      <c r="F766" s="2">
        <v>60</v>
      </c>
      <c r="G766" s="2">
        <f t="shared" si="11"/>
        <v>5.0000000000001563</v>
      </c>
      <c r="J766" s="421"/>
    </row>
    <row r="767" spans="1:15">
      <c r="A767" s="3">
        <v>45355</v>
      </c>
      <c r="B767" s="422">
        <v>28362</v>
      </c>
      <c r="C767" s="150" t="s">
        <v>26</v>
      </c>
      <c r="D767" t="s">
        <v>15</v>
      </c>
      <c r="F767" s="2">
        <v>5</v>
      </c>
      <c r="G767" s="2">
        <f t="shared" si="11"/>
        <v>1.5631940186722204E-13</v>
      </c>
      <c r="J767" s="421"/>
    </row>
    <row r="768" spans="1:15">
      <c r="A768" s="31">
        <v>45291</v>
      </c>
      <c r="B768" s="421" t="s">
        <v>10</v>
      </c>
      <c r="C768" s="421" t="s">
        <v>27</v>
      </c>
      <c r="D768" t="s">
        <v>12</v>
      </c>
      <c r="E768" s="5">
        <v>134.80000000000001</v>
      </c>
      <c r="G768" s="2">
        <f t="shared" si="11"/>
        <v>134.80000000000018</v>
      </c>
      <c r="J768" s="422"/>
    </row>
    <row r="769" spans="1:12">
      <c r="B769" s="422"/>
      <c r="C769" s="422"/>
      <c r="D769" t="s">
        <v>13</v>
      </c>
      <c r="E769" s="5">
        <v>5</v>
      </c>
      <c r="G769" s="2">
        <f t="shared" si="11"/>
        <v>139.80000000000018</v>
      </c>
      <c r="J769" s="422"/>
      <c r="L769" s="207"/>
    </row>
    <row r="770" spans="1:12">
      <c r="B770" s="422"/>
      <c r="C770" s="422"/>
      <c r="D770" t="s">
        <v>14</v>
      </c>
      <c r="E770" s="5">
        <v>60</v>
      </c>
      <c r="G770" s="2">
        <f t="shared" si="11"/>
        <v>199.80000000000018</v>
      </c>
      <c r="J770" s="421"/>
      <c r="L770" s="207"/>
    </row>
    <row r="771" spans="1:12">
      <c r="B771" s="422"/>
      <c r="C771" s="422"/>
      <c r="D771" t="s">
        <v>15</v>
      </c>
      <c r="E771" s="5">
        <v>5</v>
      </c>
      <c r="G771" s="2">
        <f t="shared" si="11"/>
        <v>204.80000000000018</v>
      </c>
      <c r="J771" s="421"/>
      <c r="L771" s="207"/>
    </row>
    <row r="772" spans="1:12">
      <c r="A772" s="70">
        <v>45322</v>
      </c>
      <c r="B772" s="422" t="s">
        <v>77</v>
      </c>
      <c r="C772" s="422" t="s">
        <v>27</v>
      </c>
      <c r="D772" t="s">
        <v>12</v>
      </c>
      <c r="F772" s="2">
        <v>102.3</v>
      </c>
      <c r="G772" s="2">
        <f t="shared" si="11"/>
        <v>102.50000000000018</v>
      </c>
      <c r="L772" s="207"/>
    </row>
    <row r="773" spans="1:12">
      <c r="A773" s="70">
        <v>45351</v>
      </c>
      <c r="B773" s="422" t="s">
        <v>78</v>
      </c>
      <c r="C773" s="422" t="s">
        <v>27</v>
      </c>
      <c r="D773" t="s">
        <v>12</v>
      </c>
      <c r="F773" s="2">
        <v>32.5</v>
      </c>
      <c r="G773" s="2">
        <f t="shared" si="11"/>
        <v>70.000000000000185</v>
      </c>
      <c r="J773" s="28"/>
    </row>
    <row r="774" spans="1:12">
      <c r="A774" s="70">
        <v>45351</v>
      </c>
      <c r="B774" s="422" t="s">
        <v>78</v>
      </c>
      <c r="C774" s="422" t="s">
        <v>27</v>
      </c>
      <c r="D774" t="s">
        <v>13</v>
      </c>
      <c r="F774" s="2">
        <v>5</v>
      </c>
      <c r="G774" s="2">
        <f t="shared" si="11"/>
        <v>65.000000000000185</v>
      </c>
      <c r="J774" s="28"/>
    </row>
    <row r="775" spans="1:12">
      <c r="A775" s="3">
        <v>45355</v>
      </c>
      <c r="B775" s="422">
        <v>28362</v>
      </c>
      <c r="C775" s="422" t="s">
        <v>27</v>
      </c>
      <c r="D775" t="s">
        <v>14</v>
      </c>
      <c r="F775" s="2">
        <v>60</v>
      </c>
      <c r="G775" s="2">
        <f t="shared" si="11"/>
        <v>5.0000000000001847</v>
      </c>
      <c r="J775" s="28"/>
    </row>
    <row r="776" spans="1:12">
      <c r="A776" s="3">
        <v>45355</v>
      </c>
      <c r="B776" s="422">
        <v>28362</v>
      </c>
      <c r="C776" s="422" t="s">
        <v>27</v>
      </c>
      <c r="D776" t="s">
        <v>15</v>
      </c>
      <c r="F776" s="2">
        <v>5</v>
      </c>
      <c r="G776" s="2">
        <f t="shared" si="11"/>
        <v>1.8474111129762605E-13</v>
      </c>
      <c r="J776" s="28"/>
    </row>
    <row r="777" spans="1:12">
      <c r="A777" s="81">
        <v>45322</v>
      </c>
      <c r="B777" s="421" t="s">
        <v>10</v>
      </c>
      <c r="C777" s="421" t="s">
        <v>11</v>
      </c>
      <c r="D777" t="s">
        <v>12</v>
      </c>
      <c r="E777" s="20">
        <v>150.6</v>
      </c>
      <c r="G777" s="2">
        <f t="shared" si="11"/>
        <v>150.60000000000019</v>
      </c>
    </row>
    <row r="778" spans="1:12">
      <c r="A778" s="70"/>
      <c r="B778" s="422"/>
      <c r="C778" s="422"/>
      <c r="D778" t="s">
        <v>13</v>
      </c>
      <c r="E778" s="20">
        <v>8.8000000000000007</v>
      </c>
      <c r="G778" s="2">
        <f t="shared" si="11"/>
        <v>159.4000000000002</v>
      </c>
    </row>
    <row r="779" spans="1:12">
      <c r="A779" s="70"/>
      <c r="B779" s="422"/>
      <c r="C779" s="422"/>
      <c r="D779" t="s">
        <v>14</v>
      </c>
      <c r="E779" s="207">
        <v>60</v>
      </c>
      <c r="G779" s="2">
        <f t="shared" si="11"/>
        <v>219.4000000000002</v>
      </c>
    </row>
    <row r="780" spans="1:12">
      <c r="A780" s="70"/>
      <c r="B780" s="422"/>
      <c r="C780" s="422"/>
      <c r="D780" t="s">
        <v>15</v>
      </c>
      <c r="E780" s="207">
        <v>5</v>
      </c>
      <c r="G780" s="2">
        <f t="shared" si="11"/>
        <v>224.4000000000002</v>
      </c>
    </row>
    <row r="781" spans="1:12">
      <c r="A781" s="70">
        <v>45351</v>
      </c>
      <c r="B781" s="422" t="s">
        <v>78</v>
      </c>
      <c r="C781" s="150" t="s">
        <v>11</v>
      </c>
      <c r="D781" t="s">
        <v>12</v>
      </c>
      <c r="F781" s="2">
        <v>72.5</v>
      </c>
      <c r="G781" s="2">
        <f t="shared" si="11"/>
        <v>151.9000000000002</v>
      </c>
    </row>
    <row r="782" spans="1:12">
      <c r="A782" s="3">
        <v>45355</v>
      </c>
      <c r="B782" s="422">
        <v>28362</v>
      </c>
      <c r="C782" s="150" t="s">
        <v>11</v>
      </c>
      <c r="D782" t="s">
        <v>12</v>
      </c>
      <c r="F782" s="2">
        <v>78.099999999999994</v>
      </c>
      <c r="G782" s="2">
        <f t="shared" ref="G782:G862" si="12">+G781+E782-F782</f>
        <v>73.80000000000021</v>
      </c>
    </row>
    <row r="783" spans="1:12">
      <c r="A783" s="3">
        <v>45355</v>
      </c>
      <c r="B783" s="422">
        <v>28362</v>
      </c>
      <c r="C783" s="150" t="s">
        <v>11</v>
      </c>
      <c r="D783" t="s">
        <v>13</v>
      </c>
      <c r="F783" s="2">
        <v>8.8000000000000007</v>
      </c>
      <c r="G783" s="2">
        <f t="shared" si="12"/>
        <v>65.000000000000213</v>
      </c>
    </row>
    <row r="784" spans="1:12">
      <c r="A784" s="3">
        <v>45355</v>
      </c>
      <c r="B784" s="422">
        <v>28362</v>
      </c>
      <c r="C784" s="150" t="s">
        <v>11</v>
      </c>
      <c r="D784" t="s">
        <v>14</v>
      </c>
      <c r="F784" s="2">
        <v>60</v>
      </c>
      <c r="G784" s="2">
        <f t="shared" si="12"/>
        <v>5.0000000000002132</v>
      </c>
    </row>
    <row r="785" spans="1:12">
      <c r="A785" s="3">
        <v>45355</v>
      </c>
      <c r="B785" s="422">
        <v>28362</v>
      </c>
      <c r="C785" s="150" t="s">
        <v>11</v>
      </c>
      <c r="D785" t="s">
        <v>15</v>
      </c>
      <c r="F785" s="2">
        <v>5</v>
      </c>
      <c r="G785" s="2">
        <f t="shared" si="12"/>
        <v>2.1316282072803006E-13</v>
      </c>
    </row>
    <row r="786" spans="1:12">
      <c r="A786" s="31">
        <v>45351</v>
      </c>
      <c r="B786" s="421" t="s">
        <v>10</v>
      </c>
      <c r="C786" s="156" t="s">
        <v>17</v>
      </c>
      <c r="D786" t="s">
        <v>12</v>
      </c>
      <c r="E786" s="20">
        <v>156</v>
      </c>
      <c r="G786" s="2">
        <f t="shared" si="12"/>
        <v>156.00000000000023</v>
      </c>
      <c r="J786" s="156" t="s">
        <v>17</v>
      </c>
      <c r="K786" t="s">
        <v>12</v>
      </c>
      <c r="L786" s="20">
        <v>56</v>
      </c>
    </row>
    <row r="787" spans="1:12">
      <c r="B787" s="422"/>
      <c r="D787" t="s">
        <v>13</v>
      </c>
      <c r="E787" s="20">
        <v>5</v>
      </c>
      <c r="G787" s="2">
        <f t="shared" si="12"/>
        <v>161.00000000000023</v>
      </c>
      <c r="J787" s="150"/>
      <c r="K787" t="s">
        <v>13</v>
      </c>
      <c r="L787" s="20">
        <v>5</v>
      </c>
    </row>
    <row r="788" spans="1:12">
      <c r="B788" s="422"/>
      <c r="D788" t="s">
        <v>14</v>
      </c>
      <c r="E788" s="207">
        <v>58</v>
      </c>
      <c r="G788" s="2">
        <f t="shared" si="12"/>
        <v>219.00000000000023</v>
      </c>
      <c r="L788" s="20">
        <f>SUM(L786:L787)</f>
        <v>61</v>
      </c>
    </row>
    <row r="789" spans="1:12">
      <c r="B789" s="422"/>
      <c r="D789" t="s">
        <v>15</v>
      </c>
      <c r="E789" s="207">
        <v>5</v>
      </c>
      <c r="G789" s="2">
        <f t="shared" si="12"/>
        <v>224.00000000000023</v>
      </c>
    </row>
    <row r="790" spans="1:12">
      <c r="A790" s="3">
        <v>45355</v>
      </c>
      <c r="B790" s="422">
        <v>28362</v>
      </c>
      <c r="C790" s="150" t="s">
        <v>17</v>
      </c>
      <c r="D790" t="s">
        <v>14</v>
      </c>
      <c r="F790" s="207">
        <v>58</v>
      </c>
      <c r="G790" s="2">
        <f t="shared" si="12"/>
        <v>166.00000000000023</v>
      </c>
    </row>
    <row r="791" spans="1:12">
      <c r="A791" s="3">
        <v>45355</v>
      </c>
      <c r="B791" s="422">
        <v>28362</v>
      </c>
      <c r="C791" s="150" t="s">
        <v>17</v>
      </c>
      <c r="D791" t="s">
        <v>15</v>
      </c>
      <c r="F791" s="207">
        <v>5</v>
      </c>
      <c r="G791" s="2">
        <f t="shared" si="12"/>
        <v>161.00000000000023</v>
      </c>
    </row>
    <row r="792" spans="1:12">
      <c r="A792" s="3">
        <v>45376</v>
      </c>
      <c r="B792" s="422">
        <v>28692</v>
      </c>
      <c r="C792" s="150" t="s">
        <v>17</v>
      </c>
      <c r="D792" t="s">
        <v>12</v>
      </c>
      <c r="F792" s="20">
        <v>156</v>
      </c>
      <c r="G792" s="2">
        <f t="shared" si="12"/>
        <v>5.0000000000002274</v>
      </c>
    </row>
    <row r="793" spans="1:12">
      <c r="A793" s="3">
        <v>45376</v>
      </c>
      <c r="B793" s="422">
        <v>28692</v>
      </c>
      <c r="C793" s="150" t="s">
        <v>17</v>
      </c>
      <c r="D793" t="s">
        <v>13</v>
      </c>
      <c r="F793" s="20">
        <v>5</v>
      </c>
      <c r="G793" s="2">
        <f t="shared" si="12"/>
        <v>2.2737367544323206E-13</v>
      </c>
    </row>
    <row r="794" spans="1:12">
      <c r="A794" s="31">
        <v>45382</v>
      </c>
      <c r="B794" s="421" t="s">
        <v>10</v>
      </c>
      <c r="C794" s="421" t="s">
        <v>18</v>
      </c>
      <c r="D794" t="s">
        <v>12</v>
      </c>
      <c r="E794" s="207">
        <v>151</v>
      </c>
      <c r="F794" s="207"/>
      <c r="G794" s="2">
        <f t="shared" si="12"/>
        <v>151.00000000000023</v>
      </c>
    </row>
    <row r="795" spans="1:12">
      <c r="B795" s="422"/>
      <c r="C795" s="422"/>
      <c r="D795" t="s">
        <v>13</v>
      </c>
      <c r="E795" s="207">
        <v>5</v>
      </c>
      <c r="F795" s="207"/>
      <c r="G795" s="2">
        <f t="shared" si="12"/>
        <v>156.00000000000023</v>
      </c>
    </row>
    <row r="796" spans="1:12">
      <c r="B796" s="422"/>
      <c r="C796" s="422"/>
      <c r="D796" t="s">
        <v>14</v>
      </c>
      <c r="E796" s="207">
        <v>60</v>
      </c>
      <c r="F796" s="207"/>
      <c r="G796" s="2">
        <f t="shared" si="12"/>
        <v>216.00000000000023</v>
      </c>
      <c r="J796">
        <v>105</v>
      </c>
    </row>
    <row r="797" spans="1:12">
      <c r="B797" s="422"/>
      <c r="C797" s="422"/>
      <c r="D797" t="s">
        <v>15</v>
      </c>
      <c r="E797" s="207">
        <v>5</v>
      </c>
      <c r="F797" s="207"/>
      <c r="G797" s="2">
        <f t="shared" si="12"/>
        <v>221.00000000000023</v>
      </c>
    </row>
    <row r="798" spans="1:12">
      <c r="A798" s="3">
        <v>45382</v>
      </c>
      <c r="B798" s="422" t="s">
        <v>81</v>
      </c>
      <c r="C798" s="422" t="s">
        <v>18</v>
      </c>
      <c r="D798" t="s">
        <v>14</v>
      </c>
      <c r="E798" s="207"/>
      <c r="F798" s="207">
        <v>60</v>
      </c>
      <c r="G798" s="2">
        <f t="shared" si="12"/>
        <v>161.00000000000023</v>
      </c>
    </row>
    <row r="799" spans="1:12">
      <c r="A799" s="3">
        <v>45382</v>
      </c>
      <c r="B799" s="422" t="s">
        <v>81</v>
      </c>
      <c r="C799" s="422" t="s">
        <v>18</v>
      </c>
      <c r="D799" t="s">
        <v>15</v>
      </c>
      <c r="E799" s="207"/>
      <c r="F799" s="207">
        <v>5</v>
      </c>
      <c r="G799" s="2">
        <f t="shared" si="12"/>
        <v>156.00000000000023</v>
      </c>
    </row>
    <row r="800" spans="1:12">
      <c r="A800" s="3">
        <v>45382</v>
      </c>
      <c r="B800" s="422" t="s">
        <v>81</v>
      </c>
      <c r="C800" s="422" t="s">
        <v>18</v>
      </c>
      <c r="D800" t="s">
        <v>12</v>
      </c>
      <c r="F800" s="2">
        <v>45</v>
      </c>
      <c r="G800" s="2">
        <f t="shared" si="12"/>
        <v>111.00000000000023</v>
      </c>
    </row>
    <row r="801" spans="1:11">
      <c r="A801" s="3">
        <v>45412</v>
      </c>
      <c r="B801" s="422" t="s">
        <v>98</v>
      </c>
      <c r="C801" s="422" t="s">
        <v>18</v>
      </c>
      <c r="D801" t="s">
        <v>12</v>
      </c>
      <c r="F801" s="2">
        <v>105</v>
      </c>
      <c r="G801" s="2">
        <f t="shared" si="12"/>
        <v>6.0000000000002274</v>
      </c>
    </row>
    <row r="802" spans="1:11">
      <c r="A802" s="3">
        <v>45443</v>
      </c>
      <c r="B802" s="422" t="s">
        <v>305</v>
      </c>
      <c r="C802" s="422" t="s">
        <v>225</v>
      </c>
      <c r="D802" t="s">
        <v>12</v>
      </c>
      <c r="F802" s="2">
        <v>1</v>
      </c>
      <c r="G802" s="2">
        <f t="shared" si="12"/>
        <v>5.0000000000002274</v>
      </c>
    </row>
    <row r="803" spans="1:11">
      <c r="A803" s="3">
        <v>45443</v>
      </c>
      <c r="B803" s="422" t="s">
        <v>305</v>
      </c>
      <c r="C803" s="422" t="s">
        <v>225</v>
      </c>
      <c r="D803" t="s">
        <v>13</v>
      </c>
      <c r="F803" s="2">
        <v>5</v>
      </c>
      <c r="G803" s="2">
        <f t="shared" si="12"/>
        <v>2.2737367544323206E-13</v>
      </c>
    </row>
    <row r="804" spans="1:11">
      <c r="A804" s="31">
        <v>45412</v>
      </c>
      <c r="B804" s="421" t="s">
        <v>10</v>
      </c>
      <c r="C804" s="421" t="s">
        <v>19</v>
      </c>
      <c r="D804" t="s">
        <v>12</v>
      </c>
      <c r="E804" s="207">
        <v>150.1</v>
      </c>
      <c r="G804" s="2">
        <f t="shared" si="12"/>
        <v>150.10000000000022</v>
      </c>
    </row>
    <row r="805" spans="1:11">
      <c r="B805" s="422"/>
      <c r="C805" s="422"/>
      <c r="D805" t="s">
        <v>13</v>
      </c>
      <c r="E805" s="207">
        <v>5</v>
      </c>
      <c r="G805" s="2">
        <f t="shared" si="12"/>
        <v>155.10000000000022</v>
      </c>
    </row>
    <row r="806" spans="1:11">
      <c r="B806" s="422"/>
      <c r="C806" s="422"/>
      <c r="D806" t="s">
        <v>14</v>
      </c>
      <c r="E806" s="248">
        <v>60</v>
      </c>
      <c r="G806" s="2">
        <f t="shared" si="12"/>
        <v>215.10000000000022</v>
      </c>
      <c r="H806" s="251"/>
      <c r="I806" s="250"/>
      <c r="J806" s="250"/>
    </row>
    <row r="807" spans="1:11">
      <c r="B807" s="422"/>
      <c r="C807" s="422"/>
      <c r="D807" t="s">
        <v>15</v>
      </c>
      <c r="E807" s="248">
        <v>5</v>
      </c>
      <c r="G807" s="2">
        <f t="shared" si="12"/>
        <v>220.10000000000022</v>
      </c>
      <c r="H807" s="421"/>
      <c r="J807" s="207"/>
    </row>
    <row r="808" spans="1:11">
      <c r="A808" s="3">
        <v>45443</v>
      </c>
      <c r="B808" s="422" t="s">
        <v>305</v>
      </c>
      <c r="C808" s="422" t="s">
        <v>19</v>
      </c>
      <c r="D808" t="s">
        <v>12</v>
      </c>
      <c r="E808" s="248"/>
      <c r="F808" s="2">
        <v>89</v>
      </c>
      <c r="G808" s="2">
        <f t="shared" si="12"/>
        <v>131.10000000000022</v>
      </c>
      <c r="H808" s="422"/>
      <c r="J808" s="207"/>
    </row>
    <row r="809" spans="1:11">
      <c r="A809" s="3">
        <v>45473</v>
      </c>
      <c r="B809" s="422" t="s">
        <v>86</v>
      </c>
      <c r="C809" s="422" t="s">
        <v>19</v>
      </c>
      <c r="D809" t="s">
        <v>14</v>
      </c>
      <c r="E809" s="248"/>
      <c r="F809" s="248">
        <v>60</v>
      </c>
      <c r="G809" s="2">
        <f t="shared" si="12"/>
        <v>71.100000000000222</v>
      </c>
      <c r="H809" s="421"/>
      <c r="J809" s="207"/>
    </row>
    <row r="810" spans="1:11">
      <c r="A810" s="3">
        <v>45473</v>
      </c>
      <c r="B810" s="422" t="s">
        <v>86</v>
      </c>
      <c r="C810" s="422" t="s">
        <v>19</v>
      </c>
      <c r="D810" t="s">
        <v>15</v>
      </c>
      <c r="E810" s="248"/>
      <c r="F810" s="248">
        <v>5</v>
      </c>
      <c r="G810" s="2">
        <f t="shared" si="12"/>
        <v>66.100000000000222</v>
      </c>
      <c r="H810" s="422"/>
      <c r="J810" s="207"/>
    </row>
    <row r="811" spans="1:11">
      <c r="A811" s="3">
        <v>45473</v>
      </c>
      <c r="B811" s="422" t="s">
        <v>86</v>
      </c>
      <c r="C811" s="422" t="s">
        <v>19</v>
      </c>
      <c r="D811" t="s">
        <v>12</v>
      </c>
      <c r="E811" s="248"/>
      <c r="F811" s="2">
        <v>45</v>
      </c>
      <c r="G811" s="2">
        <f t="shared" si="12"/>
        <v>21.100000000000222</v>
      </c>
      <c r="J811" s="207"/>
    </row>
    <row r="812" spans="1:11">
      <c r="A812" s="3">
        <v>45483</v>
      </c>
      <c r="B812" s="422">
        <v>29311</v>
      </c>
      <c r="C812" s="422" t="s">
        <v>19</v>
      </c>
      <c r="D812" t="s">
        <v>12</v>
      </c>
      <c r="E812" s="248"/>
      <c r="F812" s="2">
        <v>16.100000000000001</v>
      </c>
      <c r="G812" s="2">
        <f t="shared" si="12"/>
        <v>5.0000000000002203</v>
      </c>
      <c r="J812" s="207"/>
    </row>
    <row r="813" spans="1:11">
      <c r="A813" s="3">
        <v>45483</v>
      </c>
      <c r="B813" s="422">
        <v>29311</v>
      </c>
      <c r="C813" s="422" t="s">
        <v>19</v>
      </c>
      <c r="D813" t="s">
        <v>13</v>
      </c>
      <c r="E813" s="248"/>
      <c r="F813" s="2">
        <v>5</v>
      </c>
      <c r="G813" s="2">
        <f t="shared" si="12"/>
        <v>2.2026824808563106E-13</v>
      </c>
      <c r="J813" s="207"/>
    </row>
    <row r="814" spans="1:11">
      <c r="A814" s="31">
        <v>45443</v>
      </c>
      <c r="B814" s="421" t="s">
        <v>10</v>
      </c>
      <c r="C814" s="421" t="s">
        <v>20</v>
      </c>
      <c r="D814" t="s">
        <v>12</v>
      </c>
      <c r="E814" s="207">
        <v>136.6</v>
      </c>
      <c r="G814" s="2">
        <f t="shared" si="12"/>
        <v>136.60000000000022</v>
      </c>
      <c r="J814" s="207"/>
    </row>
    <row r="815" spans="1:11">
      <c r="B815" s="422"/>
      <c r="C815" s="422"/>
      <c r="D815" t="s">
        <v>13</v>
      </c>
      <c r="E815" s="207">
        <v>5</v>
      </c>
      <c r="G815" s="2">
        <f t="shared" si="12"/>
        <v>141.60000000000022</v>
      </c>
      <c r="J815" s="5"/>
    </row>
    <row r="816" spans="1:11">
      <c r="B816" s="422"/>
      <c r="C816" s="422"/>
      <c r="D816" t="s">
        <v>14</v>
      </c>
      <c r="E816" s="207">
        <v>60</v>
      </c>
      <c r="G816" s="2">
        <f t="shared" si="12"/>
        <v>201.60000000000022</v>
      </c>
      <c r="H816" s="421"/>
      <c r="K816" s="207"/>
    </row>
    <row r="817" spans="1:11">
      <c r="B817" s="422"/>
      <c r="C817" s="422"/>
      <c r="D817" t="s">
        <v>15</v>
      </c>
      <c r="E817" s="207">
        <v>5</v>
      </c>
      <c r="G817" s="2">
        <f t="shared" si="12"/>
        <v>206.60000000000022</v>
      </c>
      <c r="K817" s="207"/>
    </row>
    <row r="818" spans="1:11">
      <c r="B818" s="422"/>
      <c r="D818" t="s">
        <v>96</v>
      </c>
      <c r="E818" s="5">
        <v>10</v>
      </c>
      <c r="G818" s="2">
        <f t="shared" si="12"/>
        <v>216.60000000000022</v>
      </c>
    </row>
    <row r="819" spans="1:11">
      <c r="A819" s="3">
        <v>45483</v>
      </c>
      <c r="B819" s="422">
        <v>29311</v>
      </c>
      <c r="C819" s="150" t="s">
        <v>20</v>
      </c>
      <c r="D819" t="s">
        <v>12</v>
      </c>
      <c r="E819" s="5"/>
      <c r="F819" s="207">
        <v>136.6</v>
      </c>
      <c r="G819" s="2">
        <f t="shared" si="12"/>
        <v>80.000000000000227</v>
      </c>
    </row>
    <row r="820" spans="1:11">
      <c r="A820" s="3">
        <v>45483</v>
      </c>
      <c r="B820" s="422">
        <v>29311</v>
      </c>
      <c r="C820" s="150" t="s">
        <v>20</v>
      </c>
      <c r="D820" t="s">
        <v>13</v>
      </c>
      <c r="E820" s="5"/>
      <c r="F820" s="207">
        <v>5</v>
      </c>
      <c r="G820" s="2">
        <f t="shared" si="12"/>
        <v>75.000000000000227</v>
      </c>
      <c r="I820" s="422"/>
      <c r="K820" s="207"/>
    </row>
    <row r="821" spans="1:11">
      <c r="A821" s="3">
        <v>45483</v>
      </c>
      <c r="B821" s="422">
        <v>29311</v>
      </c>
      <c r="C821" s="150" t="s">
        <v>20</v>
      </c>
      <c r="D821" t="s">
        <v>14</v>
      </c>
      <c r="E821" s="5"/>
      <c r="F821" s="207">
        <v>60</v>
      </c>
      <c r="G821" s="2">
        <f t="shared" si="12"/>
        <v>15.000000000000227</v>
      </c>
      <c r="I821" s="422"/>
      <c r="K821" s="207"/>
    </row>
    <row r="822" spans="1:11">
      <c r="A822" s="3">
        <v>45483</v>
      </c>
      <c r="B822" s="422">
        <v>29311</v>
      </c>
      <c r="C822" s="150" t="s">
        <v>20</v>
      </c>
      <c r="D822" t="s">
        <v>15</v>
      </c>
      <c r="E822" s="5"/>
      <c r="F822" s="207">
        <v>5</v>
      </c>
      <c r="G822" s="2">
        <f t="shared" si="12"/>
        <v>10.000000000000227</v>
      </c>
      <c r="I822" s="422"/>
      <c r="K822" s="207"/>
    </row>
    <row r="823" spans="1:11">
      <c r="A823" s="3">
        <v>45483</v>
      </c>
      <c r="B823" s="422">
        <v>29311</v>
      </c>
      <c r="C823" s="150" t="s">
        <v>20</v>
      </c>
      <c r="D823" t="s">
        <v>96</v>
      </c>
      <c r="E823" s="5"/>
      <c r="F823" s="5">
        <v>10</v>
      </c>
      <c r="G823" s="2">
        <f t="shared" si="12"/>
        <v>2.2737367544323206E-13</v>
      </c>
      <c r="I823" s="421"/>
      <c r="J823" s="28"/>
    </row>
    <row r="824" spans="1:11">
      <c r="A824" s="81">
        <v>45473</v>
      </c>
      <c r="B824" s="421" t="s">
        <v>10</v>
      </c>
      <c r="C824" s="421" t="s">
        <v>21</v>
      </c>
      <c r="D824" t="s">
        <v>12</v>
      </c>
      <c r="E824" s="207">
        <v>132.69999999999999</v>
      </c>
      <c r="G824" s="2">
        <f t="shared" si="12"/>
        <v>132.70000000000022</v>
      </c>
      <c r="K824" s="28"/>
    </row>
    <row r="825" spans="1:11">
      <c r="A825" s="70"/>
      <c r="B825" s="422"/>
      <c r="C825" s="422"/>
      <c r="D825" t="s">
        <v>13</v>
      </c>
      <c r="E825" s="207">
        <v>7</v>
      </c>
      <c r="G825" s="2">
        <f t="shared" si="12"/>
        <v>139.70000000000022</v>
      </c>
    </row>
    <row r="826" spans="1:11">
      <c r="A826" s="70"/>
      <c r="B826" s="422"/>
      <c r="C826" s="422"/>
      <c r="D826" t="s">
        <v>14</v>
      </c>
      <c r="E826" s="207">
        <v>60</v>
      </c>
      <c r="G826" s="2">
        <f t="shared" si="12"/>
        <v>199.70000000000022</v>
      </c>
      <c r="K826" s="28"/>
    </row>
    <row r="827" spans="1:11">
      <c r="A827" s="70"/>
      <c r="B827" s="422"/>
      <c r="C827" s="422"/>
      <c r="D827" t="s">
        <v>15</v>
      </c>
      <c r="E827" s="207">
        <v>5</v>
      </c>
      <c r="G827" s="2">
        <f t="shared" si="12"/>
        <v>204.70000000000022</v>
      </c>
    </row>
    <row r="828" spans="1:11">
      <c r="A828" s="70">
        <v>45504</v>
      </c>
      <c r="B828" s="422" t="s">
        <v>87</v>
      </c>
      <c r="C828" s="422" t="s">
        <v>21</v>
      </c>
      <c r="D828" t="s">
        <v>14</v>
      </c>
      <c r="E828" s="207"/>
      <c r="F828" s="2">
        <v>40</v>
      </c>
      <c r="G828" s="2">
        <f t="shared" si="12"/>
        <v>164.70000000000022</v>
      </c>
    </row>
    <row r="829" spans="1:11">
      <c r="A829" s="3">
        <v>45535</v>
      </c>
      <c r="B829" s="422" t="s">
        <v>102</v>
      </c>
      <c r="C829" s="422" t="s">
        <v>21</v>
      </c>
      <c r="D829" t="s">
        <v>14</v>
      </c>
      <c r="E829" s="207"/>
      <c r="F829" s="2">
        <v>20</v>
      </c>
      <c r="G829" s="2">
        <f t="shared" si="12"/>
        <v>144.70000000000022</v>
      </c>
    </row>
    <row r="830" spans="1:11">
      <c r="A830" s="3">
        <v>45535</v>
      </c>
      <c r="B830" s="422" t="s">
        <v>102</v>
      </c>
      <c r="C830" s="422" t="s">
        <v>21</v>
      </c>
      <c r="D830" t="s">
        <v>15</v>
      </c>
      <c r="E830" s="207"/>
      <c r="F830" s="2">
        <v>5</v>
      </c>
      <c r="G830" s="2">
        <f t="shared" si="12"/>
        <v>139.70000000000022</v>
      </c>
    </row>
    <row r="831" spans="1:11">
      <c r="A831" s="3">
        <v>45535</v>
      </c>
      <c r="B831" s="422" t="s">
        <v>102</v>
      </c>
      <c r="C831" s="422" t="s">
        <v>21</v>
      </c>
      <c r="D831" t="s">
        <v>12</v>
      </c>
      <c r="E831" s="207"/>
      <c r="F831" s="2">
        <v>15</v>
      </c>
      <c r="G831" s="2">
        <f t="shared" si="12"/>
        <v>124.70000000000022</v>
      </c>
    </row>
    <row r="832" spans="1:11">
      <c r="A832" s="70">
        <v>45565</v>
      </c>
      <c r="B832" s="422" t="s">
        <v>91</v>
      </c>
      <c r="C832" s="422" t="s">
        <v>21</v>
      </c>
      <c r="D832" t="s">
        <v>12</v>
      </c>
      <c r="E832" s="207"/>
      <c r="F832" s="2">
        <v>35</v>
      </c>
      <c r="G832" s="2">
        <f t="shared" si="12"/>
        <v>89.700000000000216</v>
      </c>
    </row>
    <row r="833" spans="1:14">
      <c r="A833" s="70">
        <v>45596</v>
      </c>
      <c r="B833" s="422" t="s">
        <v>75</v>
      </c>
      <c r="C833" s="422" t="s">
        <v>21</v>
      </c>
      <c r="D833" t="s">
        <v>12</v>
      </c>
      <c r="E833" s="207"/>
      <c r="F833" s="2">
        <v>45</v>
      </c>
      <c r="G833" s="2">
        <f t="shared" si="12"/>
        <v>44.700000000000216</v>
      </c>
    </row>
    <row r="834" spans="1:14">
      <c r="A834" s="3">
        <v>45602</v>
      </c>
      <c r="B834" s="422">
        <v>29972</v>
      </c>
      <c r="C834" s="422" t="s">
        <v>21</v>
      </c>
      <c r="D834" t="s">
        <v>12</v>
      </c>
      <c r="E834" s="207"/>
      <c r="F834" s="2">
        <v>37.700000000000003</v>
      </c>
      <c r="G834" s="2">
        <f t="shared" si="12"/>
        <v>7.0000000000002132</v>
      </c>
    </row>
    <row r="835" spans="1:14">
      <c r="A835" s="3">
        <v>45602</v>
      </c>
      <c r="B835" s="422">
        <v>29972</v>
      </c>
      <c r="C835" s="422" t="s">
        <v>21</v>
      </c>
      <c r="D835" t="s">
        <v>13</v>
      </c>
      <c r="E835" s="207"/>
      <c r="F835" s="2">
        <v>7</v>
      </c>
      <c r="G835" s="2">
        <f t="shared" si="12"/>
        <v>2.1316282072803006E-13</v>
      </c>
    </row>
    <row r="836" spans="1:14">
      <c r="A836" s="81">
        <v>45504</v>
      </c>
      <c r="B836" s="421" t="s">
        <v>10</v>
      </c>
      <c r="C836" s="421" t="s">
        <v>22</v>
      </c>
      <c r="D836" t="s">
        <v>12</v>
      </c>
      <c r="E836" s="207">
        <v>130.19999999999999</v>
      </c>
      <c r="F836" s="207"/>
      <c r="G836" s="2">
        <f t="shared" si="12"/>
        <v>130.20000000000022</v>
      </c>
    </row>
    <row r="837" spans="1:14">
      <c r="A837" s="70"/>
      <c r="B837" s="422"/>
      <c r="C837" s="422"/>
      <c r="D837" t="s">
        <v>13</v>
      </c>
      <c r="E837" s="207">
        <v>7</v>
      </c>
      <c r="F837" s="207"/>
      <c r="G837" s="2">
        <f t="shared" si="12"/>
        <v>137.20000000000022</v>
      </c>
    </row>
    <row r="838" spans="1:14">
      <c r="A838" s="70"/>
      <c r="B838" s="422"/>
      <c r="C838" s="422"/>
      <c r="D838" t="s">
        <v>14</v>
      </c>
      <c r="E838" s="207">
        <v>60</v>
      </c>
      <c r="F838" s="207"/>
      <c r="G838" s="2">
        <f t="shared" si="12"/>
        <v>197.20000000000022</v>
      </c>
      <c r="L838"/>
    </row>
    <row r="839" spans="1:14">
      <c r="A839" s="70"/>
      <c r="B839" s="422"/>
      <c r="C839" s="422"/>
      <c r="D839" t="s">
        <v>15</v>
      </c>
      <c r="E839" s="207">
        <v>5</v>
      </c>
      <c r="F839" s="207"/>
      <c r="G839" s="2">
        <f t="shared" si="12"/>
        <v>202.20000000000022</v>
      </c>
      <c r="J839" s="421"/>
      <c r="L839" s="207"/>
      <c r="M839" s="28"/>
      <c r="N839" s="207"/>
    </row>
    <row r="840" spans="1:14">
      <c r="A840" s="70"/>
      <c r="B840" s="422"/>
      <c r="C840" s="422"/>
      <c r="D840" t="s">
        <v>152</v>
      </c>
      <c r="E840" s="207">
        <v>102.5</v>
      </c>
      <c r="F840" s="207"/>
      <c r="G840" s="2">
        <f t="shared" si="12"/>
        <v>304.70000000000022</v>
      </c>
      <c r="J840" s="422"/>
      <c r="L840" s="207"/>
      <c r="N840" s="207"/>
    </row>
    <row r="841" spans="1:14">
      <c r="A841" s="70"/>
      <c r="B841" s="422"/>
      <c r="C841" s="422"/>
      <c r="D841" t="s">
        <v>56</v>
      </c>
      <c r="E841" s="207">
        <v>250</v>
      </c>
      <c r="F841" s="207"/>
      <c r="G841" s="2">
        <f t="shared" si="12"/>
        <v>554.70000000000027</v>
      </c>
      <c r="J841" s="421"/>
      <c r="L841" s="207"/>
      <c r="N841" s="207"/>
    </row>
    <row r="842" spans="1:14">
      <c r="A842" s="70">
        <v>45504</v>
      </c>
      <c r="B842" s="422" t="s">
        <v>87</v>
      </c>
      <c r="C842" s="422" t="s">
        <v>22</v>
      </c>
      <c r="D842" t="s">
        <v>14</v>
      </c>
      <c r="E842" s="207"/>
      <c r="F842" s="207">
        <v>60</v>
      </c>
      <c r="G842" s="2">
        <f t="shared" si="12"/>
        <v>494.70000000000027</v>
      </c>
      <c r="J842" s="422"/>
      <c r="K842" s="28" t="s">
        <v>717</v>
      </c>
      <c r="L842" s="207"/>
      <c r="N842" s="207"/>
    </row>
    <row r="843" spans="1:14">
      <c r="A843" s="70">
        <v>45504</v>
      </c>
      <c r="B843" s="422" t="s">
        <v>87</v>
      </c>
      <c r="C843" s="422" t="s">
        <v>22</v>
      </c>
      <c r="D843" t="s">
        <v>15</v>
      </c>
      <c r="E843" s="207"/>
      <c r="F843" s="207">
        <v>5</v>
      </c>
      <c r="G843" s="2">
        <f t="shared" si="12"/>
        <v>489.70000000000027</v>
      </c>
      <c r="I843">
        <v>2024</v>
      </c>
      <c r="J843" s="421" t="s">
        <v>22</v>
      </c>
      <c r="K843" t="s">
        <v>152</v>
      </c>
      <c r="L843" s="207">
        <v>102.5</v>
      </c>
    </row>
    <row r="844" spans="1:14">
      <c r="A844" s="70">
        <v>45499</v>
      </c>
      <c r="B844" s="422">
        <v>29425</v>
      </c>
      <c r="C844" s="422" t="s">
        <v>22</v>
      </c>
      <c r="D844" t="s">
        <v>56</v>
      </c>
      <c r="E844" s="207"/>
      <c r="F844" s="207">
        <v>250</v>
      </c>
      <c r="G844" s="2">
        <f t="shared" si="12"/>
        <v>239.70000000000027</v>
      </c>
      <c r="J844" s="421" t="s">
        <v>57</v>
      </c>
      <c r="K844" t="s">
        <v>12</v>
      </c>
      <c r="M844" s="207">
        <v>112.5</v>
      </c>
    </row>
    <row r="845" spans="1:14">
      <c r="A845" s="3">
        <v>45602</v>
      </c>
      <c r="B845" s="422">
        <v>29972</v>
      </c>
      <c r="C845" s="422" t="s">
        <v>22</v>
      </c>
      <c r="D845" t="s">
        <v>12</v>
      </c>
      <c r="E845" s="207"/>
      <c r="F845" s="207">
        <v>130.19999999999999</v>
      </c>
      <c r="G845" s="2">
        <f t="shared" si="12"/>
        <v>109.50000000000028</v>
      </c>
      <c r="J845" s="422"/>
      <c r="K845" t="s">
        <v>13</v>
      </c>
      <c r="M845" s="207">
        <v>7</v>
      </c>
    </row>
    <row r="846" spans="1:14">
      <c r="A846" s="3">
        <v>45602</v>
      </c>
      <c r="B846" s="422">
        <v>29972</v>
      </c>
      <c r="C846" s="422" t="s">
        <v>22</v>
      </c>
      <c r="D846" t="s">
        <v>13</v>
      </c>
      <c r="E846" s="207"/>
      <c r="F846" s="207">
        <v>7</v>
      </c>
      <c r="G846" s="2">
        <f t="shared" si="12"/>
        <v>102.50000000000028</v>
      </c>
      <c r="J846" s="421" t="s">
        <v>41</v>
      </c>
      <c r="K846" t="s">
        <v>12</v>
      </c>
      <c r="M846" s="207">
        <v>131.4</v>
      </c>
    </row>
    <row r="847" spans="1:14">
      <c r="A847" s="3">
        <v>45642</v>
      </c>
      <c r="B847" s="422">
        <v>30154</v>
      </c>
      <c r="C847" s="422" t="s">
        <v>22</v>
      </c>
      <c r="D847" t="s">
        <v>152</v>
      </c>
      <c r="E847" s="207"/>
      <c r="F847" s="207">
        <v>102.5</v>
      </c>
      <c r="G847" s="2">
        <f t="shared" si="12"/>
        <v>2.8421709430404007E-13</v>
      </c>
      <c r="J847" s="421"/>
      <c r="M847" s="207"/>
    </row>
    <row r="848" spans="1:14">
      <c r="A848" s="31">
        <v>45535</v>
      </c>
      <c r="B848" s="421" t="s">
        <v>10</v>
      </c>
      <c r="C848" s="421" t="s">
        <v>57</v>
      </c>
      <c r="D848" t="s">
        <v>12</v>
      </c>
      <c r="E848" s="207">
        <v>130.6</v>
      </c>
      <c r="F848" s="207"/>
      <c r="G848" s="2">
        <f t="shared" si="12"/>
        <v>130.60000000000028</v>
      </c>
      <c r="J848" s="422"/>
      <c r="K848" t="s">
        <v>13</v>
      </c>
      <c r="M848" s="207">
        <v>5</v>
      </c>
    </row>
    <row r="849" spans="1:14">
      <c r="B849" s="422"/>
      <c r="C849" s="422"/>
      <c r="D849" t="s">
        <v>13</v>
      </c>
      <c r="E849" s="207">
        <v>7</v>
      </c>
      <c r="F849" s="207"/>
      <c r="G849" s="2">
        <f t="shared" si="12"/>
        <v>137.60000000000028</v>
      </c>
      <c r="J849" s="421"/>
      <c r="L849" s="207">
        <f>SUM(L843:L848)</f>
        <v>102.5</v>
      </c>
      <c r="M849" s="207">
        <f>SUM(M843:M848)</f>
        <v>255.9</v>
      </c>
    </row>
    <row r="850" spans="1:14">
      <c r="B850" s="422"/>
      <c r="C850" s="422"/>
      <c r="D850" t="s">
        <v>14</v>
      </c>
      <c r="E850" s="207">
        <v>60</v>
      </c>
      <c r="F850" s="207"/>
      <c r="G850" s="2">
        <f t="shared" si="12"/>
        <v>197.60000000000028</v>
      </c>
      <c r="J850" s="422"/>
      <c r="L850" s="207"/>
      <c r="M850" s="28">
        <f>260-M849</f>
        <v>4.0999999999999943</v>
      </c>
    </row>
    <row r="851" spans="1:14">
      <c r="B851" s="422"/>
      <c r="C851" s="422"/>
      <c r="D851" t="s">
        <v>15</v>
      </c>
      <c r="E851" s="207">
        <v>5</v>
      </c>
      <c r="F851" s="207"/>
      <c r="G851" s="2">
        <f t="shared" si="12"/>
        <v>202.60000000000028</v>
      </c>
      <c r="M851" s="20"/>
      <c r="N851" s="20"/>
    </row>
    <row r="852" spans="1:14">
      <c r="A852" s="3">
        <v>45535</v>
      </c>
      <c r="B852" s="422" t="s">
        <v>102</v>
      </c>
      <c r="C852" s="422" t="s">
        <v>57</v>
      </c>
      <c r="D852" t="s">
        <v>14</v>
      </c>
      <c r="E852" s="207"/>
      <c r="F852" s="207">
        <v>60</v>
      </c>
      <c r="G852" s="2">
        <f t="shared" si="12"/>
        <v>142.60000000000028</v>
      </c>
    </row>
    <row r="853" spans="1:14">
      <c r="A853" s="3">
        <v>45535</v>
      </c>
      <c r="B853" s="422" t="s">
        <v>102</v>
      </c>
      <c r="C853" s="422" t="s">
        <v>57</v>
      </c>
      <c r="D853" t="s">
        <v>15</v>
      </c>
      <c r="E853" s="207"/>
      <c r="F853" s="207">
        <v>5</v>
      </c>
      <c r="G853" s="2">
        <f t="shared" si="12"/>
        <v>137.60000000000028</v>
      </c>
    </row>
    <row r="854" spans="1:14">
      <c r="A854" s="3">
        <v>45602</v>
      </c>
      <c r="B854" s="422">
        <v>29972</v>
      </c>
      <c r="C854" s="422" t="s">
        <v>57</v>
      </c>
      <c r="D854" t="s">
        <v>12</v>
      </c>
      <c r="E854" s="207"/>
      <c r="F854" s="207">
        <v>18.100000000000001</v>
      </c>
      <c r="G854" s="2">
        <f t="shared" si="12"/>
        <v>119.50000000000028</v>
      </c>
    </row>
    <row r="855" spans="1:14">
      <c r="A855" s="70">
        <v>45608</v>
      </c>
      <c r="B855" s="422">
        <v>29990</v>
      </c>
      <c r="C855" s="422" t="s">
        <v>57</v>
      </c>
      <c r="D855" t="s">
        <v>12</v>
      </c>
      <c r="E855" s="207"/>
      <c r="F855" s="207">
        <v>112.5</v>
      </c>
      <c r="G855" s="2">
        <f t="shared" si="12"/>
        <v>7.0000000000002842</v>
      </c>
    </row>
    <row r="856" spans="1:14">
      <c r="A856" s="70">
        <v>45608</v>
      </c>
      <c r="B856" s="422">
        <v>29990</v>
      </c>
      <c r="C856" s="422" t="s">
        <v>57</v>
      </c>
      <c r="D856" t="s">
        <v>13</v>
      </c>
      <c r="E856" s="207"/>
      <c r="F856" s="207">
        <v>7</v>
      </c>
      <c r="G856" s="2">
        <f t="shared" si="12"/>
        <v>2.8421709430404007E-13</v>
      </c>
    </row>
    <row r="857" spans="1:14">
      <c r="A857" s="81">
        <v>45565</v>
      </c>
      <c r="B857" s="421" t="s">
        <v>10</v>
      </c>
      <c r="C857" s="421" t="s">
        <v>41</v>
      </c>
      <c r="D857" t="s">
        <v>12</v>
      </c>
      <c r="E857" s="207">
        <v>131.4</v>
      </c>
      <c r="F857" s="207"/>
      <c r="G857" s="2">
        <f t="shared" si="12"/>
        <v>131.40000000000029</v>
      </c>
      <c r="N857" s="20"/>
    </row>
    <row r="858" spans="1:14">
      <c r="A858" s="70"/>
      <c r="B858" s="422"/>
      <c r="C858" s="422"/>
      <c r="D858" t="s">
        <v>13</v>
      </c>
      <c r="E858" s="207">
        <v>5</v>
      </c>
      <c r="F858" s="207"/>
      <c r="G858" s="2">
        <f t="shared" si="12"/>
        <v>136.40000000000029</v>
      </c>
    </row>
    <row r="859" spans="1:14">
      <c r="A859" s="70"/>
      <c r="B859" s="422"/>
      <c r="C859" s="422"/>
      <c r="D859" t="s">
        <v>14</v>
      </c>
      <c r="E859" s="207">
        <v>60</v>
      </c>
      <c r="F859" s="207"/>
      <c r="G859" s="2">
        <f t="shared" si="12"/>
        <v>196.40000000000029</v>
      </c>
    </row>
    <row r="860" spans="1:14">
      <c r="A860" s="70"/>
      <c r="B860" s="422"/>
      <c r="C860" s="422"/>
      <c r="D860" t="s">
        <v>15</v>
      </c>
      <c r="E860" s="207">
        <v>5</v>
      </c>
      <c r="F860" s="207"/>
      <c r="G860" s="2">
        <f t="shared" si="12"/>
        <v>201.40000000000029</v>
      </c>
    </row>
    <row r="861" spans="1:14">
      <c r="A861" s="70">
        <v>45565</v>
      </c>
      <c r="B861" s="422" t="s">
        <v>91</v>
      </c>
      <c r="C861" s="422" t="s">
        <v>41</v>
      </c>
      <c r="D861" t="s">
        <v>14</v>
      </c>
      <c r="E861" s="207"/>
      <c r="F861" s="207">
        <v>60</v>
      </c>
      <c r="G861" s="2">
        <f t="shared" si="12"/>
        <v>141.40000000000029</v>
      </c>
    </row>
    <row r="862" spans="1:14">
      <c r="A862" s="70">
        <v>45565</v>
      </c>
      <c r="B862" s="422" t="s">
        <v>91</v>
      </c>
      <c r="C862" s="422" t="s">
        <v>41</v>
      </c>
      <c r="D862" t="s">
        <v>15</v>
      </c>
      <c r="E862" s="207"/>
      <c r="F862" s="207">
        <v>5</v>
      </c>
      <c r="G862" s="2">
        <f t="shared" si="12"/>
        <v>136.40000000000029</v>
      </c>
    </row>
    <row r="863" spans="1:14">
      <c r="A863" s="70">
        <v>45608</v>
      </c>
      <c r="B863" s="422">
        <v>29990</v>
      </c>
      <c r="C863" s="422" t="s">
        <v>41</v>
      </c>
      <c r="D863" t="s">
        <v>12</v>
      </c>
      <c r="E863" s="207"/>
      <c r="F863" s="207">
        <v>131.4</v>
      </c>
      <c r="G863" s="2">
        <f t="shared" ref="G863:G877" si="13">+G862+E863-F863</f>
        <v>5.0000000000002842</v>
      </c>
    </row>
    <row r="864" spans="1:14">
      <c r="A864" s="70">
        <v>45608</v>
      </c>
      <c r="B864" s="422">
        <v>29990</v>
      </c>
      <c r="C864" s="422" t="s">
        <v>41</v>
      </c>
      <c r="D864" t="s">
        <v>13</v>
      </c>
      <c r="E864" s="207"/>
      <c r="F864" s="207">
        <v>5</v>
      </c>
      <c r="G864" s="2">
        <f t="shared" si="13"/>
        <v>2.8421709430404007E-13</v>
      </c>
    </row>
    <row r="865" spans="1:7">
      <c r="A865" s="81">
        <v>45596</v>
      </c>
      <c r="B865" s="421" t="s">
        <v>10</v>
      </c>
      <c r="C865" s="421" t="s">
        <v>25</v>
      </c>
      <c r="D865" t="s">
        <v>12</v>
      </c>
      <c r="E865" s="207">
        <v>25.4</v>
      </c>
      <c r="F865" s="207"/>
      <c r="G865" s="2">
        <f t="shared" si="13"/>
        <v>25.400000000000283</v>
      </c>
    </row>
    <row r="866" spans="1:7">
      <c r="A866" s="70"/>
      <c r="B866" s="422"/>
      <c r="C866" s="422"/>
      <c r="D866" t="s">
        <v>13</v>
      </c>
      <c r="E866" s="207">
        <v>7</v>
      </c>
      <c r="F866" s="207"/>
      <c r="G866" s="2">
        <f t="shared" si="13"/>
        <v>32.400000000000283</v>
      </c>
    </row>
    <row r="867" spans="1:7">
      <c r="A867" s="70"/>
      <c r="B867" s="422"/>
      <c r="C867" s="422"/>
      <c r="D867" t="s">
        <v>14</v>
      </c>
      <c r="E867" s="207">
        <v>60</v>
      </c>
      <c r="F867" s="207"/>
      <c r="G867" s="2">
        <f t="shared" si="13"/>
        <v>92.40000000000029</v>
      </c>
    </row>
    <row r="868" spans="1:7">
      <c r="A868" s="70"/>
      <c r="B868" s="422"/>
      <c r="C868" s="422"/>
      <c r="D868" t="s">
        <v>15</v>
      </c>
      <c r="E868" s="207">
        <v>5</v>
      </c>
      <c r="F868" s="207"/>
      <c r="G868" s="2">
        <f t="shared" si="13"/>
        <v>97.40000000000029</v>
      </c>
    </row>
    <row r="869" spans="1:7">
      <c r="A869" s="70">
        <v>45596</v>
      </c>
      <c r="B869" s="422" t="s">
        <v>75</v>
      </c>
      <c r="C869" s="422" t="s">
        <v>25</v>
      </c>
      <c r="D869" t="s">
        <v>14</v>
      </c>
      <c r="E869" s="207"/>
      <c r="F869" s="207">
        <v>60</v>
      </c>
      <c r="G869" s="2">
        <f t="shared" si="13"/>
        <v>37.40000000000029</v>
      </c>
    </row>
    <row r="870" spans="1:7">
      <c r="A870" s="70">
        <v>45596</v>
      </c>
      <c r="B870" s="422" t="s">
        <v>75</v>
      </c>
      <c r="C870" s="422" t="s">
        <v>25</v>
      </c>
      <c r="D870" t="s">
        <v>15</v>
      </c>
      <c r="E870" s="207"/>
      <c r="F870" s="207">
        <v>5</v>
      </c>
      <c r="G870" s="2">
        <f t="shared" si="13"/>
        <v>32.40000000000029</v>
      </c>
    </row>
    <row r="871" spans="1:7">
      <c r="A871" s="70">
        <v>45626</v>
      </c>
      <c r="B871" s="422" t="s">
        <v>93</v>
      </c>
      <c r="C871" s="422" t="s">
        <v>25</v>
      </c>
      <c r="D871" t="s">
        <v>12</v>
      </c>
      <c r="E871" s="207"/>
      <c r="F871" s="207">
        <v>25.4</v>
      </c>
      <c r="G871" s="2">
        <f t="shared" si="13"/>
        <v>7.0000000000002913</v>
      </c>
    </row>
    <row r="872" spans="1:7">
      <c r="A872" s="70">
        <v>45626</v>
      </c>
      <c r="B872" s="422" t="s">
        <v>93</v>
      </c>
      <c r="C872" s="422" t="s">
        <v>25</v>
      </c>
      <c r="D872" t="s">
        <v>13</v>
      </c>
      <c r="E872" s="207"/>
      <c r="F872" s="207">
        <v>7</v>
      </c>
      <c r="G872" s="2">
        <f t="shared" si="13"/>
        <v>2.9132252166164108E-13</v>
      </c>
    </row>
    <row r="873" spans="1:7">
      <c r="A873" s="81">
        <v>45626</v>
      </c>
      <c r="B873" s="421" t="s">
        <v>10</v>
      </c>
      <c r="C873" s="421" t="s">
        <v>58</v>
      </c>
      <c r="D873" t="s">
        <v>12</v>
      </c>
      <c r="E873" s="207">
        <v>30.1</v>
      </c>
      <c r="F873" s="207"/>
      <c r="G873" s="2">
        <f t="shared" si="13"/>
        <v>30.100000000000293</v>
      </c>
    </row>
    <row r="874" spans="1:7">
      <c r="A874" s="70"/>
      <c r="B874" s="422"/>
      <c r="C874" s="422"/>
      <c r="D874" t="s">
        <v>13</v>
      </c>
      <c r="E874" s="207">
        <v>7</v>
      </c>
      <c r="F874" s="207"/>
      <c r="G874" s="2">
        <f t="shared" si="13"/>
        <v>37.100000000000293</v>
      </c>
    </row>
    <row r="875" spans="1:7">
      <c r="A875" s="70"/>
      <c r="B875" s="422"/>
      <c r="C875" s="422"/>
      <c r="D875" t="s">
        <v>14</v>
      </c>
      <c r="E875" s="207">
        <v>60</v>
      </c>
      <c r="F875" s="207"/>
      <c r="G875" s="2">
        <f t="shared" si="13"/>
        <v>97.100000000000293</v>
      </c>
    </row>
    <row r="876" spans="1:7">
      <c r="A876" s="70"/>
      <c r="B876" s="422"/>
      <c r="C876" s="422"/>
      <c r="D876" t="s">
        <v>15</v>
      </c>
      <c r="E876" s="207">
        <v>5</v>
      </c>
      <c r="F876" s="207"/>
      <c r="G876" s="2">
        <f t="shared" si="13"/>
        <v>102.10000000000029</v>
      </c>
    </row>
    <row r="877" spans="1:7">
      <c r="A877" s="70">
        <v>45626</v>
      </c>
      <c r="B877" s="422" t="s">
        <v>93</v>
      </c>
      <c r="C877" s="422" t="s">
        <v>58</v>
      </c>
      <c r="D877" t="s">
        <v>14</v>
      </c>
      <c r="E877" s="207"/>
      <c r="F877" s="207">
        <v>60</v>
      </c>
      <c r="G877" s="2">
        <f t="shared" si="13"/>
        <v>42.100000000000293</v>
      </c>
    </row>
    <row r="878" spans="1:7">
      <c r="A878" s="70">
        <v>45626</v>
      </c>
      <c r="B878" s="422" t="s">
        <v>93</v>
      </c>
      <c r="C878" s="422" t="s">
        <v>58</v>
      </c>
      <c r="D878" t="s">
        <v>15</v>
      </c>
      <c r="E878" s="207"/>
      <c r="F878" s="207">
        <v>5</v>
      </c>
      <c r="G878" s="2">
        <f t="shared" ref="G878:G946" si="14">+G877+E878-F878</f>
        <v>37.100000000000293</v>
      </c>
    </row>
    <row r="879" spans="1:7">
      <c r="A879" s="70">
        <v>45626</v>
      </c>
      <c r="B879" s="422" t="s">
        <v>93</v>
      </c>
      <c r="C879" s="422" t="s">
        <v>58</v>
      </c>
      <c r="D879" t="s">
        <v>12</v>
      </c>
      <c r="F879" s="2">
        <v>7.6</v>
      </c>
      <c r="G879" s="2">
        <f t="shared" si="14"/>
        <v>29.500000000000291</v>
      </c>
    </row>
    <row r="880" spans="1:7">
      <c r="A880" s="70">
        <v>45657</v>
      </c>
      <c r="B880" s="422" t="s">
        <v>76</v>
      </c>
      <c r="C880" s="422" t="s">
        <v>58</v>
      </c>
      <c r="D880" t="s">
        <v>12</v>
      </c>
      <c r="F880" s="2">
        <v>22.5</v>
      </c>
      <c r="G880" s="2">
        <f t="shared" si="14"/>
        <v>7.0000000000002913</v>
      </c>
    </row>
    <row r="881" spans="1:9">
      <c r="A881" s="70">
        <v>45657</v>
      </c>
      <c r="B881" s="422" t="s">
        <v>76</v>
      </c>
      <c r="C881" s="422" t="s">
        <v>58</v>
      </c>
      <c r="D881" t="s">
        <v>13</v>
      </c>
      <c r="F881" s="2">
        <v>7</v>
      </c>
      <c r="G881" s="2">
        <f t="shared" si="14"/>
        <v>2.9132252166164108E-13</v>
      </c>
    </row>
    <row r="882" spans="1:9">
      <c r="A882" s="81">
        <v>45657</v>
      </c>
      <c r="B882" s="421" t="s">
        <v>10</v>
      </c>
      <c r="C882" s="421" t="s">
        <v>27</v>
      </c>
      <c r="D882" t="s">
        <v>12</v>
      </c>
      <c r="E882" s="207">
        <v>36.1</v>
      </c>
      <c r="F882" s="207"/>
      <c r="G882" s="2">
        <f t="shared" si="14"/>
        <v>36.100000000000293</v>
      </c>
    </row>
    <row r="883" spans="1:9">
      <c r="A883" s="70"/>
      <c r="B883" s="422"/>
      <c r="C883" s="422"/>
      <c r="D883" t="s">
        <v>13</v>
      </c>
      <c r="E883" s="207">
        <v>3</v>
      </c>
      <c r="F883" s="207"/>
      <c r="G883" s="2">
        <f t="shared" si="14"/>
        <v>39.100000000000293</v>
      </c>
    </row>
    <row r="884" spans="1:9">
      <c r="A884" s="70"/>
      <c r="B884" s="422"/>
      <c r="C884" s="422"/>
      <c r="D884" t="s">
        <v>14</v>
      </c>
      <c r="E884" s="207">
        <v>60</v>
      </c>
      <c r="F884" s="207"/>
      <c r="G884" s="2">
        <f t="shared" si="14"/>
        <v>99.100000000000293</v>
      </c>
    </row>
    <row r="885" spans="1:9">
      <c r="A885" s="70"/>
      <c r="B885" s="422"/>
      <c r="C885" s="422"/>
      <c r="D885" t="s">
        <v>15</v>
      </c>
      <c r="E885" s="207">
        <v>5</v>
      </c>
      <c r="F885" s="207"/>
      <c r="G885" s="2">
        <f t="shared" si="14"/>
        <v>104.10000000000029</v>
      </c>
    </row>
    <row r="886" spans="1:9">
      <c r="A886" s="70">
        <v>45657</v>
      </c>
      <c r="B886" s="422" t="s">
        <v>76</v>
      </c>
      <c r="C886" s="422" t="s">
        <v>27</v>
      </c>
      <c r="D886" t="s">
        <v>14</v>
      </c>
      <c r="E886" s="207"/>
      <c r="F886" s="207">
        <v>60</v>
      </c>
      <c r="G886" s="2">
        <f t="shared" si="14"/>
        <v>44.100000000000293</v>
      </c>
    </row>
    <row r="887" spans="1:9">
      <c r="A887" s="70">
        <v>45657</v>
      </c>
      <c r="B887" s="422" t="s">
        <v>76</v>
      </c>
      <c r="C887" s="422" t="s">
        <v>27</v>
      </c>
      <c r="D887" t="s">
        <v>15</v>
      </c>
      <c r="E887" s="207"/>
      <c r="F887" s="207">
        <v>5</v>
      </c>
      <c r="G887" s="2">
        <f t="shared" si="14"/>
        <v>39.100000000000293</v>
      </c>
    </row>
    <row r="888" spans="1:9">
      <c r="A888" s="70">
        <v>45657</v>
      </c>
      <c r="B888" s="422" t="s">
        <v>76</v>
      </c>
      <c r="C888" s="422" t="s">
        <v>27</v>
      </c>
      <c r="D888" t="s">
        <v>12</v>
      </c>
      <c r="F888" s="2">
        <v>5.5</v>
      </c>
      <c r="G888" s="2">
        <f t="shared" si="14"/>
        <v>33.600000000000293</v>
      </c>
    </row>
    <row r="889" spans="1:9">
      <c r="A889" s="70">
        <v>45688</v>
      </c>
      <c r="B889" s="422" t="s">
        <v>77</v>
      </c>
      <c r="C889" s="422" t="s">
        <v>27</v>
      </c>
      <c r="D889" t="s">
        <v>12</v>
      </c>
      <c r="F889" s="2">
        <v>30</v>
      </c>
      <c r="G889" s="2">
        <f t="shared" si="14"/>
        <v>3.6000000000002927</v>
      </c>
    </row>
    <row r="890" spans="1:9">
      <c r="A890" s="3">
        <v>45716</v>
      </c>
      <c r="B890" s="422" t="s">
        <v>78</v>
      </c>
      <c r="C890" s="422" t="s">
        <v>27</v>
      </c>
      <c r="D890" t="s">
        <v>12</v>
      </c>
      <c r="F890" s="2">
        <v>0.6</v>
      </c>
      <c r="G890" s="2">
        <f t="shared" si="14"/>
        <v>3.0000000000002927</v>
      </c>
    </row>
    <row r="891" spans="1:9">
      <c r="A891" s="3">
        <v>45716</v>
      </c>
      <c r="B891" s="422" t="s">
        <v>78</v>
      </c>
      <c r="C891" s="422" t="s">
        <v>27</v>
      </c>
      <c r="D891" t="s">
        <v>13</v>
      </c>
      <c r="F891" s="2">
        <v>3</v>
      </c>
      <c r="G891" s="2">
        <f t="shared" si="14"/>
        <v>2.9265478929119126E-13</v>
      </c>
    </row>
    <row r="892" spans="1:9">
      <c r="A892" s="81">
        <v>45688</v>
      </c>
      <c r="B892" s="421" t="s">
        <v>10</v>
      </c>
      <c r="C892" s="421" t="s">
        <v>11</v>
      </c>
      <c r="D892" t="s">
        <v>12</v>
      </c>
      <c r="E892" s="207">
        <v>34.4</v>
      </c>
      <c r="F892" s="207"/>
      <c r="G892" s="2">
        <f t="shared" si="14"/>
        <v>34.40000000000029</v>
      </c>
    </row>
    <row r="893" spans="1:9">
      <c r="A893" s="70"/>
      <c r="B893" s="422"/>
      <c r="C893" s="422"/>
      <c r="D893" t="s">
        <v>13</v>
      </c>
      <c r="E893" s="207">
        <v>3</v>
      </c>
      <c r="F893" s="207"/>
      <c r="G893" s="2">
        <f t="shared" si="14"/>
        <v>37.40000000000029</v>
      </c>
      <c r="I893" s="28"/>
    </row>
    <row r="894" spans="1:9">
      <c r="A894" s="70"/>
      <c r="B894" s="422"/>
      <c r="C894" s="422"/>
      <c r="D894" t="s">
        <v>14</v>
      </c>
      <c r="E894" s="207">
        <v>60</v>
      </c>
      <c r="F894" s="207"/>
      <c r="G894" s="2">
        <f t="shared" si="14"/>
        <v>97.40000000000029</v>
      </c>
    </row>
    <row r="895" spans="1:9">
      <c r="A895" s="70"/>
      <c r="B895" s="422"/>
      <c r="C895" s="422"/>
      <c r="D895" t="s">
        <v>15</v>
      </c>
      <c r="E895" s="207">
        <v>5</v>
      </c>
      <c r="F895" s="207"/>
      <c r="G895" s="2">
        <f t="shared" si="14"/>
        <v>102.40000000000029</v>
      </c>
    </row>
    <row r="896" spans="1:9">
      <c r="A896" s="70">
        <v>45688</v>
      </c>
      <c r="B896" s="422" t="s">
        <v>77</v>
      </c>
      <c r="C896" s="422" t="s">
        <v>11</v>
      </c>
      <c r="D896" t="s">
        <v>14</v>
      </c>
      <c r="E896" s="207"/>
      <c r="F896" s="207">
        <v>60</v>
      </c>
      <c r="G896" s="2">
        <f t="shared" si="14"/>
        <v>42.40000000000029</v>
      </c>
    </row>
    <row r="897" spans="1:7">
      <c r="A897" s="70">
        <v>45688</v>
      </c>
      <c r="B897" s="422" t="s">
        <v>77</v>
      </c>
      <c r="C897" s="422" t="s">
        <v>11</v>
      </c>
      <c r="D897" t="s">
        <v>15</v>
      </c>
      <c r="E897" s="207"/>
      <c r="F897" s="207">
        <v>5</v>
      </c>
      <c r="G897" s="2">
        <f t="shared" si="14"/>
        <v>37.40000000000029</v>
      </c>
    </row>
    <row r="898" spans="1:7">
      <c r="A898" s="3">
        <v>45716</v>
      </c>
      <c r="B898" s="422" t="s">
        <v>78</v>
      </c>
      <c r="C898" s="422" t="s">
        <v>11</v>
      </c>
      <c r="D898" t="s">
        <v>12</v>
      </c>
      <c r="E898" s="207"/>
      <c r="F898" s="207">
        <v>34.4</v>
      </c>
      <c r="G898" s="2">
        <f t="shared" si="14"/>
        <v>3.0000000000002913</v>
      </c>
    </row>
    <row r="899" spans="1:7">
      <c r="A899" s="3">
        <v>45716</v>
      </c>
      <c r="B899" s="422" t="s">
        <v>78</v>
      </c>
      <c r="C899" s="422" t="s">
        <v>11</v>
      </c>
      <c r="D899" t="s">
        <v>13</v>
      </c>
      <c r="E899" s="207"/>
      <c r="F899" s="207">
        <v>1</v>
      </c>
      <c r="G899" s="2">
        <f t="shared" si="14"/>
        <v>2.0000000000002913</v>
      </c>
    </row>
    <row r="900" spans="1:7">
      <c r="A900" s="3">
        <v>45747</v>
      </c>
      <c r="B900" s="422" t="s">
        <v>81</v>
      </c>
      <c r="C900" s="422" t="s">
        <v>11</v>
      </c>
      <c r="D900" t="s">
        <v>13</v>
      </c>
      <c r="E900" s="207"/>
      <c r="F900" s="207">
        <v>2</v>
      </c>
      <c r="G900" s="2">
        <f t="shared" si="14"/>
        <v>2.9132252166164108E-13</v>
      </c>
    </row>
    <row r="901" spans="1:7">
      <c r="A901" s="31">
        <v>45716</v>
      </c>
      <c r="B901" s="421" t="s">
        <v>10</v>
      </c>
      <c r="C901" s="421" t="s">
        <v>17</v>
      </c>
      <c r="D901" t="s">
        <v>12</v>
      </c>
      <c r="E901" s="207">
        <v>33.1</v>
      </c>
      <c r="F901" s="207"/>
      <c r="G901" s="2">
        <f t="shared" si="14"/>
        <v>33.100000000000293</v>
      </c>
    </row>
    <row r="902" spans="1:7">
      <c r="B902" s="422"/>
      <c r="C902" s="422"/>
      <c r="D902" t="s">
        <v>13</v>
      </c>
      <c r="E902" s="207">
        <v>3</v>
      </c>
      <c r="F902" s="207"/>
      <c r="G902" s="2">
        <f t="shared" si="14"/>
        <v>36.100000000000293</v>
      </c>
    </row>
    <row r="903" spans="1:7">
      <c r="B903" s="422"/>
      <c r="C903" s="422"/>
      <c r="D903" t="s">
        <v>14</v>
      </c>
      <c r="E903" s="207">
        <v>56</v>
      </c>
      <c r="F903" s="207"/>
      <c r="G903" s="2">
        <f t="shared" si="14"/>
        <v>92.100000000000293</v>
      </c>
    </row>
    <row r="904" spans="1:7">
      <c r="B904" s="422"/>
      <c r="C904" s="422"/>
      <c r="D904" t="s">
        <v>15</v>
      </c>
      <c r="E904" s="207">
        <v>5</v>
      </c>
      <c r="F904" s="207"/>
      <c r="G904" s="2">
        <f t="shared" si="14"/>
        <v>97.100000000000293</v>
      </c>
    </row>
    <row r="905" spans="1:7">
      <c r="A905" s="3">
        <v>45716</v>
      </c>
      <c r="B905" s="422" t="s">
        <v>78</v>
      </c>
      <c r="C905" s="422" t="s">
        <v>17</v>
      </c>
      <c r="D905" t="s">
        <v>14</v>
      </c>
      <c r="E905" s="207"/>
      <c r="F905" s="207">
        <v>56</v>
      </c>
      <c r="G905" s="2">
        <f t="shared" si="14"/>
        <v>41.100000000000293</v>
      </c>
    </row>
    <row r="906" spans="1:7">
      <c r="A906" s="3">
        <v>45716</v>
      </c>
      <c r="B906" s="422" t="s">
        <v>78</v>
      </c>
      <c r="C906" s="422" t="s">
        <v>17</v>
      </c>
      <c r="D906" t="s">
        <v>15</v>
      </c>
      <c r="E906" s="207"/>
      <c r="F906" s="207">
        <v>5</v>
      </c>
      <c r="G906" s="2">
        <f t="shared" si="14"/>
        <v>36.100000000000293</v>
      </c>
    </row>
    <row r="907" spans="1:7">
      <c r="A907" s="3">
        <v>45747</v>
      </c>
      <c r="B907" s="422" t="s">
        <v>81</v>
      </c>
      <c r="C907" s="422" t="s">
        <v>17</v>
      </c>
      <c r="D907" t="s">
        <v>12</v>
      </c>
      <c r="E907" s="207"/>
      <c r="F907" s="207">
        <v>33.1</v>
      </c>
      <c r="G907" s="2">
        <f t="shared" si="14"/>
        <v>3.0000000000002913</v>
      </c>
    </row>
    <row r="908" spans="1:7">
      <c r="A908" s="3">
        <v>45747</v>
      </c>
      <c r="B908" s="422" t="s">
        <v>81</v>
      </c>
      <c r="C908" s="422" t="s">
        <v>17</v>
      </c>
      <c r="D908" t="s">
        <v>13</v>
      </c>
      <c r="E908" s="207"/>
      <c r="F908" s="207">
        <v>3</v>
      </c>
      <c r="G908" s="2">
        <f t="shared" si="14"/>
        <v>2.9132252166164108E-13</v>
      </c>
    </row>
    <row r="909" spans="1:7">
      <c r="A909" s="31">
        <v>45747</v>
      </c>
      <c r="B909" s="421" t="s">
        <v>10</v>
      </c>
      <c r="C909" s="421" t="s">
        <v>18</v>
      </c>
      <c r="D909" t="s">
        <v>12</v>
      </c>
      <c r="E909" s="207">
        <v>38.299999999999997</v>
      </c>
      <c r="F909" s="207"/>
      <c r="G909" s="2">
        <f t="shared" si="14"/>
        <v>38.300000000000288</v>
      </c>
    </row>
    <row r="910" spans="1:7">
      <c r="B910" s="422"/>
      <c r="C910" s="422"/>
      <c r="D910" t="s">
        <v>13</v>
      </c>
      <c r="E910" s="207">
        <v>3</v>
      </c>
      <c r="F910" s="207"/>
      <c r="G910" s="2">
        <f t="shared" si="14"/>
        <v>41.300000000000288</v>
      </c>
    </row>
    <row r="911" spans="1:7">
      <c r="B911" s="422"/>
      <c r="C911" s="422"/>
      <c r="D911" t="s">
        <v>14</v>
      </c>
      <c r="E911" s="207">
        <v>60</v>
      </c>
      <c r="F911" s="207"/>
      <c r="G911" s="2">
        <f t="shared" si="14"/>
        <v>101.3000000000003</v>
      </c>
    </row>
    <row r="912" spans="1:7">
      <c r="B912" s="422"/>
      <c r="C912" s="422"/>
      <c r="D912" t="s">
        <v>15</v>
      </c>
      <c r="E912" s="207">
        <v>5</v>
      </c>
      <c r="F912" s="207"/>
      <c r="G912" s="2">
        <f t="shared" si="14"/>
        <v>106.3000000000003</v>
      </c>
    </row>
    <row r="913" spans="1:8">
      <c r="A913" s="3">
        <v>45747</v>
      </c>
      <c r="B913" s="422" t="s">
        <v>81</v>
      </c>
      <c r="C913" s="422" t="s">
        <v>18</v>
      </c>
      <c r="D913" t="s">
        <v>14</v>
      </c>
      <c r="E913" s="207"/>
      <c r="F913" s="207">
        <v>50.9</v>
      </c>
      <c r="G913" s="2">
        <f t="shared" si="14"/>
        <v>55.400000000000297</v>
      </c>
    </row>
    <row r="914" spans="1:8">
      <c r="A914" s="70">
        <v>45777</v>
      </c>
      <c r="B914" s="422" t="s">
        <v>83</v>
      </c>
      <c r="C914" s="422" t="s">
        <v>18</v>
      </c>
      <c r="D914" t="s">
        <v>12</v>
      </c>
      <c r="E914" s="207"/>
      <c r="F914" s="207">
        <v>25</v>
      </c>
      <c r="G914" s="2">
        <f t="shared" si="14"/>
        <v>30.400000000000297</v>
      </c>
    </row>
    <row r="915" spans="1:8">
      <c r="A915" s="3">
        <v>45808</v>
      </c>
      <c r="B915" s="422" t="s">
        <v>84</v>
      </c>
      <c r="C915" s="422" t="s">
        <v>18</v>
      </c>
      <c r="D915" t="s">
        <v>12</v>
      </c>
      <c r="E915" s="207"/>
      <c r="F915" s="207">
        <v>13.3</v>
      </c>
      <c r="G915" s="2">
        <f t="shared" si="14"/>
        <v>17.100000000000296</v>
      </c>
    </row>
    <row r="916" spans="1:8">
      <c r="A916" s="3">
        <v>45808</v>
      </c>
      <c r="B916" s="422" t="s">
        <v>84</v>
      </c>
      <c r="C916" s="422" t="s">
        <v>18</v>
      </c>
      <c r="D916" t="s">
        <v>13</v>
      </c>
      <c r="E916" s="207"/>
      <c r="F916" s="207">
        <v>3</v>
      </c>
      <c r="G916" s="2">
        <f t="shared" si="14"/>
        <v>14.100000000000296</v>
      </c>
    </row>
    <row r="917" spans="1:8">
      <c r="A917" s="3">
        <v>45808</v>
      </c>
      <c r="B917" s="422" t="s">
        <v>84</v>
      </c>
      <c r="C917" s="422" t="s">
        <v>18</v>
      </c>
      <c r="D917" t="s">
        <v>14</v>
      </c>
      <c r="E917" s="207"/>
      <c r="F917" s="207">
        <v>9.1</v>
      </c>
      <c r="G917" s="2">
        <f t="shared" si="14"/>
        <v>5.0000000000002967</v>
      </c>
    </row>
    <row r="918" spans="1:8">
      <c r="A918" s="3">
        <v>45808</v>
      </c>
      <c r="B918" s="422" t="s">
        <v>84</v>
      </c>
      <c r="C918" s="422" t="s">
        <v>18</v>
      </c>
      <c r="D918" t="s">
        <v>15</v>
      </c>
      <c r="E918" s="207"/>
      <c r="F918" s="207">
        <v>5</v>
      </c>
      <c r="G918" s="2">
        <f t="shared" si="14"/>
        <v>2.9665159217984183E-13</v>
      </c>
    </row>
    <row r="919" spans="1:8">
      <c r="A919" s="81">
        <v>45777</v>
      </c>
      <c r="B919" s="421" t="s">
        <v>10</v>
      </c>
      <c r="C919" s="421" t="s">
        <v>19</v>
      </c>
      <c r="D919" t="s">
        <v>12</v>
      </c>
      <c r="E919" s="207">
        <v>34.1</v>
      </c>
      <c r="F919" s="207"/>
      <c r="G919" s="2">
        <f t="shared" si="14"/>
        <v>34.1000000000003</v>
      </c>
    </row>
    <row r="920" spans="1:8">
      <c r="A920" s="70"/>
      <c r="B920" s="422"/>
      <c r="C920" s="422"/>
      <c r="D920" t="s">
        <v>13</v>
      </c>
      <c r="E920" s="207">
        <v>3</v>
      </c>
      <c r="F920" s="207"/>
      <c r="G920" s="2">
        <f t="shared" si="14"/>
        <v>37.1000000000003</v>
      </c>
    </row>
    <row r="921" spans="1:8">
      <c r="A921" s="70"/>
      <c r="B921" s="422"/>
      <c r="C921" s="422"/>
      <c r="D921" t="s">
        <v>14</v>
      </c>
      <c r="E921" s="207">
        <v>60</v>
      </c>
      <c r="F921" s="207"/>
      <c r="G921" s="2">
        <f t="shared" si="14"/>
        <v>97.100000000000307</v>
      </c>
    </row>
    <row r="922" spans="1:8">
      <c r="A922" s="70"/>
      <c r="B922" s="422"/>
      <c r="C922" s="422"/>
      <c r="D922" t="s">
        <v>15</v>
      </c>
      <c r="E922" s="207">
        <v>5</v>
      </c>
      <c r="F922" s="207"/>
      <c r="G922" s="2">
        <f t="shared" si="14"/>
        <v>102.10000000000031</v>
      </c>
      <c r="H922" s="28"/>
    </row>
    <row r="923" spans="1:8">
      <c r="A923" s="70">
        <v>45777</v>
      </c>
      <c r="B923" s="422" t="s">
        <v>83</v>
      </c>
      <c r="C923" s="422" t="s">
        <v>19</v>
      </c>
      <c r="D923" t="s">
        <v>14</v>
      </c>
      <c r="E923" s="207"/>
      <c r="F923" s="207">
        <v>60</v>
      </c>
      <c r="G923" s="2">
        <f t="shared" si="14"/>
        <v>42.100000000000307</v>
      </c>
    </row>
    <row r="924" spans="1:8">
      <c r="A924" s="70">
        <v>45777</v>
      </c>
      <c r="B924" s="422" t="s">
        <v>83</v>
      </c>
      <c r="C924" s="422" t="s">
        <v>19</v>
      </c>
      <c r="D924" t="s">
        <v>15</v>
      </c>
      <c r="E924" s="207"/>
      <c r="F924" s="207">
        <v>5</v>
      </c>
      <c r="G924" s="2">
        <f t="shared" si="14"/>
        <v>37.100000000000307</v>
      </c>
    </row>
    <row r="925" spans="1:8">
      <c r="A925" s="3">
        <v>45808</v>
      </c>
      <c r="B925" s="422" t="s">
        <v>84</v>
      </c>
      <c r="C925" s="422" t="s">
        <v>19</v>
      </c>
      <c r="D925" t="s">
        <v>12</v>
      </c>
      <c r="E925" s="207"/>
      <c r="F925" s="207">
        <v>29.6</v>
      </c>
      <c r="G925" s="2">
        <f t="shared" si="14"/>
        <v>7.5000000000003055</v>
      </c>
    </row>
    <row r="926" spans="1:8">
      <c r="A926" s="70">
        <v>45838</v>
      </c>
      <c r="B926" s="422" t="s">
        <v>86</v>
      </c>
      <c r="C926" s="422" t="s">
        <v>19</v>
      </c>
      <c r="D926" t="s">
        <v>12</v>
      </c>
      <c r="E926" s="207"/>
      <c r="F926" s="207">
        <v>4.5</v>
      </c>
      <c r="G926" s="2">
        <f t="shared" si="14"/>
        <v>3.0000000000003055</v>
      </c>
    </row>
    <row r="927" spans="1:8">
      <c r="A927" s="70">
        <v>45838</v>
      </c>
      <c r="B927" s="422" t="s">
        <v>86</v>
      </c>
      <c r="C927" s="422" t="s">
        <v>19</v>
      </c>
      <c r="D927" t="s">
        <v>13</v>
      </c>
      <c r="E927" s="207"/>
      <c r="F927" s="207">
        <v>3</v>
      </c>
      <c r="G927" s="2">
        <f t="shared" si="14"/>
        <v>3.0553337637684308E-13</v>
      </c>
    </row>
    <row r="928" spans="1:8">
      <c r="A928" s="31">
        <v>45808</v>
      </c>
      <c r="B928" s="421" t="s">
        <v>10</v>
      </c>
      <c r="C928" s="421" t="s">
        <v>20</v>
      </c>
      <c r="D928" t="s">
        <v>12</v>
      </c>
      <c r="E928" s="207">
        <v>40.200000000000003</v>
      </c>
      <c r="F928" s="207"/>
      <c r="G928" s="2">
        <f t="shared" si="14"/>
        <v>40.200000000000308</v>
      </c>
    </row>
    <row r="929" spans="1:11">
      <c r="B929" s="422"/>
      <c r="C929" s="422"/>
      <c r="D929" t="s">
        <v>13</v>
      </c>
      <c r="E929" s="207">
        <v>5</v>
      </c>
      <c r="F929" s="207"/>
      <c r="G929" s="2">
        <f t="shared" si="14"/>
        <v>45.200000000000308</v>
      </c>
    </row>
    <row r="930" spans="1:11">
      <c r="B930" s="422"/>
      <c r="C930" s="422"/>
      <c r="D930" t="s">
        <v>14</v>
      </c>
      <c r="E930" s="207">
        <v>60</v>
      </c>
      <c r="F930" s="207"/>
      <c r="G930" s="2">
        <f t="shared" si="14"/>
        <v>105.2000000000003</v>
      </c>
    </row>
    <row r="931" spans="1:11">
      <c r="B931" s="422"/>
      <c r="C931" s="422"/>
      <c r="D931" t="s">
        <v>15</v>
      </c>
      <c r="E931" s="207">
        <v>5</v>
      </c>
      <c r="F931" s="207"/>
      <c r="G931" s="2">
        <f t="shared" si="14"/>
        <v>110.2000000000003</v>
      </c>
      <c r="H931" s="28"/>
    </row>
    <row r="932" spans="1:11">
      <c r="A932" s="3">
        <v>45808</v>
      </c>
      <c r="B932" s="422" t="s">
        <v>84</v>
      </c>
      <c r="C932" s="422" t="s">
        <v>20</v>
      </c>
      <c r="D932" t="s">
        <v>14</v>
      </c>
      <c r="E932" s="207"/>
      <c r="F932" s="207">
        <v>60</v>
      </c>
      <c r="G932" s="2">
        <f t="shared" si="14"/>
        <v>50.200000000000301</v>
      </c>
    </row>
    <row r="933" spans="1:11">
      <c r="A933" s="3">
        <v>45808</v>
      </c>
      <c r="B933" s="422" t="s">
        <v>84</v>
      </c>
      <c r="C933" s="422" t="s">
        <v>20</v>
      </c>
      <c r="D933" t="s">
        <v>15</v>
      </c>
      <c r="E933" s="207"/>
      <c r="F933" s="207">
        <v>5</v>
      </c>
      <c r="G933" s="2">
        <f t="shared" si="14"/>
        <v>45.200000000000301</v>
      </c>
    </row>
    <row r="934" spans="1:11">
      <c r="A934" s="70">
        <v>45838</v>
      </c>
      <c r="B934" s="422" t="s">
        <v>86</v>
      </c>
      <c r="C934" s="422" t="s">
        <v>20</v>
      </c>
      <c r="D934" t="s">
        <v>12</v>
      </c>
      <c r="E934" s="207"/>
      <c r="F934" s="207">
        <v>32.5</v>
      </c>
      <c r="G934" s="2">
        <f t="shared" si="14"/>
        <v>12.700000000000301</v>
      </c>
    </row>
    <row r="935" spans="1:11">
      <c r="A935" s="70">
        <v>45854</v>
      </c>
      <c r="B935" s="422">
        <v>31457</v>
      </c>
      <c r="C935" s="422" t="s">
        <v>20</v>
      </c>
      <c r="D935" t="s">
        <v>12</v>
      </c>
      <c r="E935" s="207"/>
      <c r="F935" s="207">
        <v>7.7</v>
      </c>
      <c r="G935" s="2">
        <f t="shared" si="14"/>
        <v>5.0000000000003011</v>
      </c>
    </row>
    <row r="936" spans="1:11">
      <c r="A936" s="70">
        <v>45854</v>
      </c>
      <c r="B936" s="422">
        <v>31457</v>
      </c>
      <c r="C936" s="422" t="s">
        <v>20</v>
      </c>
      <c r="D936" t="s">
        <v>13</v>
      </c>
      <c r="E936" s="207"/>
      <c r="F936" s="207">
        <v>5</v>
      </c>
      <c r="G936" s="2">
        <f t="shared" si="14"/>
        <v>3.0109248427834245E-13</v>
      </c>
    </row>
    <row r="937" spans="1:11">
      <c r="A937" s="81">
        <v>45838</v>
      </c>
      <c r="B937" s="421" t="s">
        <v>10</v>
      </c>
      <c r="C937" s="421" t="s">
        <v>21</v>
      </c>
      <c r="D937" t="s">
        <v>12</v>
      </c>
      <c r="E937" s="207">
        <v>38</v>
      </c>
      <c r="F937" s="207"/>
      <c r="G937" s="2">
        <f t="shared" si="14"/>
        <v>38.000000000000298</v>
      </c>
    </row>
    <row r="938" spans="1:11">
      <c r="A938" s="70"/>
      <c r="B938" s="422"/>
      <c r="C938" s="422"/>
      <c r="D938" t="s">
        <v>13</v>
      </c>
      <c r="E938" s="207">
        <v>4</v>
      </c>
      <c r="F938" s="207"/>
      <c r="G938" s="2">
        <f t="shared" si="14"/>
        <v>42.000000000000298</v>
      </c>
    </row>
    <row r="939" spans="1:11">
      <c r="A939" s="70"/>
      <c r="B939" s="422"/>
      <c r="C939" s="422"/>
      <c r="D939" t="s">
        <v>14</v>
      </c>
      <c r="E939" s="207">
        <v>60</v>
      </c>
      <c r="F939" s="207"/>
      <c r="G939" s="2">
        <f t="shared" si="14"/>
        <v>102.0000000000003</v>
      </c>
    </row>
    <row r="940" spans="1:11">
      <c r="A940" s="70"/>
      <c r="B940" s="422"/>
      <c r="C940" s="422"/>
      <c r="D940" t="s">
        <v>15</v>
      </c>
      <c r="E940" s="207">
        <v>5</v>
      </c>
      <c r="F940" s="207"/>
      <c r="G940" s="2">
        <f t="shared" si="14"/>
        <v>107.0000000000003</v>
      </c>
      <c r="I940" s="421" t="s">
        <v>20</v>
      </c>
      <c r="J940" t="s">
        <v>12</v>
      </c>
      <c r="K940" s="207">
        <f>E928-F934</f>
        <v>7.7000000000000028</v>
      </c>
    </row>
    <row r="941" spans="1:11">
      <c r="A941" s="70">
        <v>45838</v>
      </c>
      <c r="B941" s="422" t="s">
        <v>86</v>
      </c>
      <c r="C941" s="422" t="s">
        <v>21</v>
      </c>
      <c r="D941" t="s">
        <v>14</v>
      </c>
      <c r="E941" s="207"/>
      <c r="F941" s="207">
        <v>60</v>
      </c>
      <c r="G941" s="2">
        <f t="shared" si="14"/>
        <v>47.000000000000298</v>
      </c>
      <c r="I941" s="422"/>
      <c r="J941" t="s">
        <v>13</v>
      </c>
      <c r="K941" s="207">
        <v>5</v>
      </c>
    </row>
    <row r="942" spans="1:11">
      <c r="A942" s="70">
        <v>45838</v>
      </c>
      <c r="B942" s="422" t="s">
        <v>86</v>
      </c>
      <c r="C942" s="422" t="s">
        <v>21</v>
      </c>
      <c r="D942" t="s">
        <v>15</v>
      </c>
      <c r="E942" s="207"/>
      <c r="F942" s="207">
        <v>5</v>
      </c>
      <c r="G942" s="2">
        <f t="shared" si="14"/>
        <v>42.000000000000298</v>
      </c>
      <c r="H942" s="28"/>
      <c r="I942" s="421" t="s">
        <v>21</v>
      </c>
      <c r="J942" t="s">
        <v>12</v>
      </c>
      <c r="K942" s="207">
        <v>38</v>
      </c>
    </row>
    <row r="943" spans="1:11">
      <c r="A943" s="70">
        <v>45854</v>
      </c>
      <c r="B943" s="422">
        <v>31457</v>
      </c>
      <c r="C943" s="422" t="s">
        <v>21</v>
      </c>
      <c r="D943" t="s">
        <v>12</v>
      </c>
      <c r="F943" s="2">
        <v>38</v>
      </c>
      <c r="G943" s="2">
        <f t="shared" si="14"/>
        <v>4.0000000000002984</v>
      </c>
      <c r="I943" s="422"/>
      <c r="J943" t="s">
        <v>13</v>
      </c>
      <c r="K943" s="207">
        <v>4</v>
      </c>
    </row>
    <row r="944" spans="1:11">
      <c r="A944" s="70">
        <v>45854</v>
      </c>
      <c r="B944" s="422">
        <v>31457</v>
      </c>
      <c r="C944" s="422" t="s">
        <v>21</v>
      </c>
      <c r="D944" t="s">
        <v>13</v>
      </c>
      <c r="F944" s="2">
        <v>4</v>
      </c>
      <c r="G944" s="2">
        <f t="shared" si="14"/>
        <v>2.9842794901924208E-13</v>
      </c>
      <c r="K944" s="28">
        <f>SUM(K940:K943)</f>
        <v>54.7</v>
      </c>
    </row>
    <row r="945" spans="1:7">
      <c r="A945" s="81">
        <v>45869</v>
      </c>
      <c r="B945" s="421" t="s">
        <v>10</v>
      </c>
      <c r="C945" s="421" t="s">
        <v>22</v>
      </c>
      <c r="D945" t="s">
        <v>12</v>
      </c>
      <c r="E945" s="207">
        <v>33.9</v>
      </c>
      <c r="F945" s="207"/>
      <c r="G945" s="2">
        <f t="shared" si="14"/>
        <v>33.900000000000297</v>
      </c>
    </row>
    <row r="946" spans="1:7">
      <c r="A946" s="70"/>
      <c r="B946" s="422"/>
      <c r="C946" s="422"/>
      <c r="D946" t="s">
        <v>13</v>
      </c>
      <c r="E946" s="207">
        <v>4</v>
      </c>
      <c r="F946" s="207"/>
      <c r="G946" s="2">
        <f t="shared" si="14"/>
        <v>37.900000000000297</v>
      </c>
    </row>
    <row r="947" spans="1:7">
      <c r="A947" s="70"/>
      <c r="B947" s="422"/>
      <c r="C947" s="422"/>
      <c r="D947" t="s">
        <v>14</v>
      </c>
      <c r="E947" s="207">
        <v>60</v>
      </c>
      <c r="F947" s="207"/>
      <c r="G947" s="2">
        <f t="shared" ref="G947:G952" si="15">+G946+E947-F947</f>
        <v>97.90000000000029</v>
      </c>
    </row>
    <row r="948" spans="1:7">
      <c r="A948" s="70"/>
      <c r="B948" s="422"/>
      <c r="C948" s="422"/>
      <c r="D948" t="s">
        <v>15</v>
      </c>
      <c r="E948" s="207">
        <v>5</v>
      </c>
      <c r="F948" s="207"/>
      <c r="G948" s="2">
        <f t="shared" si="15"/>
        <v>102.90000000000029</v>
      </c>
    </row>
    <row r="949" spans="1:7">
      <c r="A949" s="70">
        <v>45869</v>
      </c>
      <c r="B949" s="422" t="s">
        <v>87</v>
      </c>
      <c r="C949" s="422" t="s">
        <v>22</v>
      </c>
      <c r="D949" t="s">
        <v>14</v>
      </c>
      <c r="E949" s="207"/>
      <c r="F949" s="207">
        <v>60</v>
      </c>
      <c r="G949" s="2">
        <f t="shared" si="15"/>
        <v>42.90000000000029</v>
      </c>
    </row>
    <row r="950" spans="1:7">
      <c r="A950" s="70">
        <v>45869</v>
      </c>
      <c r="B950" s="422" t="s">
        <v>87</v>
      </c>
      <c r="C950" s="422" t="s">
        <v>22</v>
      </c>
      <c r="D950" t="s">
        <v>15</v>
      </c>
      <c r="E950" s="207"/>
      <c r="F950" s="207">
        <v>5</v>
      </c>
      <c r="G950" s="2">
        <f t="shared" si="15"/>
        <v>37.90000000000029</v>
      </c>
    </row>
    <row r="951" spans="1:7">
      <c r="A951" s="70">
        <v>45869</v>
      </c>
      <c r="B951" s="422" t="s">
        <v>87</v>
      </c>
      <c r="C951" s="422" t="s">
        <v>22</v>
      </c>
      <c r="D951" t="s">
        <v>12</v>
      </c>
      <c r="F951" s="2">
        <v>33.9</v>
      </c>
      <c r="G951" s="2">
        <f t="shared" si="15"/>
        <v>4.0000000000002913</v>
      </c>
    </row>
    <row r="952" spans="1:7">
      <c r="A952" s="70">
        <v>45869</v>
      </c>
      <c r="B952" s="422" t="s">
        <v>87</v>
      </c>
      <c r="C952" s="422" t="s">
        <v>22</v>
      </c>
      <c r="D952" t="s">
        <v>13</v>
      </c>
      <c r="F952" s="2">
        <v>4</v>
      </c>
      <c r="G952" s="2">
        <f t="shared" si="15"/>
        <v>2.9132252166164108E-13</v>
      </c>
    </row>
    <row r="953" spans="1:7">
      <c r="A953" s="31">
        <v>45900</v>
      </c>
      <c r="B953" s="421" t="s">
        <v>10</v>
      </c>
      <c r="C953" s="421" t="s">
        <v>23</v>
      </c>
      <c r="D953" t="s">
        <v>12</v>
      </c>
      <c r="E953" s="207">
        <v>29.6</v>
      </c>
      <c r="F953" s="207"/>
      <c r="G953" s="2">
        <f>+G952+E953-F953</f>
        <v>29.600000000000293</v>
      </c>
    </row>
    <row r="954" spans="1:7">
      <c r="B954" s="422"/>
      <c r="C954" s="422"/>
      <c r="D954" t="s">
        <v>13</v>
      </c>
      <c r="E954" s="207">
        <v>8</v>
      </c>
      <c r="F954" s="207"/>
      <c r="G954" s="2">
        <f>+G953+E954-F954</f>
        <v>37.600000000000293</v>
      </c>
    </row>
    <row r="955" spans="1:7">
      <c r="B955" s="422"/>
      <c r="C955" s="422"/>
      <c r="D955" t="s">
        <v>14</v>
      </c>
      <c r="E955" s="207">
        <v>60</v>
      </c>
      <c r="F955" s="207"/>
      <c r="G955" s="2">
        <f>+G954+E955-F955</f>
        <v>97.600000000000293</v>
      </c>
    </row>
    <row r="956" spans="1:7">
      <c r="B956" s="422"/>
      <c r="C956" s="422"/>
      <c r="D956" t="s">
        <v>15</v>
      </c>
      <c r="E956" s="207">
        <v>5</v>
      </c>
      <c r="F956" s="207"/>
      <c r="G956" s="2">
        <f>+G955+E956-F956</f>
        <v>102.60000000000029</v>
      </c>
    </row>
    <row r="957" spans="1:7">
      <c r="B957" s="422"/>
      <c r="C957" s="422"/>
      <c r="D957" s="318" t="s">
        <v>45</v>
      </c>
      <c r="E957" s="319">
        <v>15</v>
      </c>
      <c r="F957" s="207"/>
      <c r="G957" s="2">
        <f>+G956+E957-F957</f>
        <v>117.60000000000029</v>
      </c>
    </row>
    <row r="958" spans="1:7">
      <c r="A958" s="3">
        <v>45900</v>
      </c>
      <c r="B958" s="422" t="s">
        <v>102</v>
      </c>
      <c r="C958" s="422" t="s">
        <v>23</v>
      </c>
      <c r="D958" t="s">
        <v>14</v>
      </c>
      <c r="E958" s="207"/>
      <c r="F958" s="207">
        <v>60</v>
      </c>
      <c r="G958" s="2">
        <f>+G957+E958-F958</f>
        <v>57.600000000000293</v>
      </c>
    </row>
    <row r="959" spans="1:7">
      <c r="A959" s="3">
        <v>45900</v>
      </c>
      <c r="B959" s="422" t="s">
        <v>102</v>
      </c>
      <c r="C959" s="422" t="s">
        <v>23</v>
      </c>
      <c r="D959" t="s">
        <v>15</v>
      </c>
      <c r="E959" s="207"/>
      <c r="F959" s="207">
        <v>5</v>
      </c>
      <c r="G959" s="2">
        <f>+G958+E959-F959</f>
        <v>52.600000000000293</v>
      </c>
    </row>
    <row r="960" spans="1:7">
      <c r="A960" s="70">
        <v>45869</v>
      </c>
      <c r="B960" s="422" t="s">
        <v>87</v>
      </c>
      <c r="C960" s="422" t="s">
        <v>23</v>
      </c>
      <c r="D960" t="s">
        <v>12</v>
      </c>
      <c r="F960" s="2">
        <v>2.1</v>
      </c>
      <c r="G960" s="2">
        <f>+G959+E960-F960</f>
        <v>50.500000000000291</v>
      </c>
    </row>
    <row r="961" spans="1:11">
      <c r="A961" s="3">
        <v>45900</v>
      </c>
      <c r="B961" s="422" t="s">
        <v>102</v>
      </c>
      <c r="C961" s="422" t="s">
        <v>23</v>
      </c>
      <c r="D961" t="s">
        <v>12</v>
      </c>
      <c r="F961" s="2">
        <f>E953-F960</f>
        <v>27.5</v>
      </c>
      <c r="G961" s="2">
        <f>+G960+E961-F961</f>
        <v>23.000000000000291</v>
      </c>
    </row>
    <row r="962" spans="1:11">
      <c r="A962" s="3">
        <v>45900</v>
      </c>
      <c r="B962" s="422" t="s">
        <v>102</v>
      </c>
      <c r="C962" s="422" t="s">
        <v>23</v>
      </c>
      <c r="D962" t="s">
        <v>13</v>
      </c>
      <c r="F962" s="2">
        <v>8</v>
      </c>
      <c r="G962" s="2">
        <f>+G961+E962-F962</f>
        <v>15.000000000000291</v>
      </c>
      <c r="I962" s="421" t="s">
        <v>23</v>
      </c>
      <c r="J962" s="318" t="s">
        <v>45</v>
      </c>
      <c r="K962" s="319">
        <v>15</v>
      </c>
    </row>
    <row r="963" spans="1:11">
      <c r="A963" s="3">
        <v>45991</v>
      </c>
      <c r="B963" s="422" t="s">
        <v>93</v>
      </c>
      <c r="C963" s="150" t="s">
        <v>23</v>
      </c>
      <c r="D963" s="318" t="s">
        <v>45</v>
      </c>
      <c r="F963" s="2">
        <v>15</v>
      </c>
      <c r="G963" s="2">
        <f t="shared" ref="G963:G965" si="16">+G962+E963-F963</f>
        <v>2.9132252166164108E-13</v>
      </c>
      <c r="I963" s="421"/>
      <c r="J963" s="318"/>
      <c r="K963" s="319"/>
    </row>
    <row r="964" spans="1:11">
      <c r="A964" s="81">
        <v>45930</v>
      </c>
      <c r="B964" s="421" t="s">
        <v>10</v>
      </c>
      <c r="C964" s="421" t="s">
        <v>172</v>
      </c>
      <c r="D964" t="s">
        <v>12</v>
      </c>
      <c r="E964" s="207">
        <v>31.6</v>
      </c>
      <c r="G964" s="2">
        <f t="shared" si="16"/>
        <v>31.600000000000293</v>
      </c>
      <c r="I964" s="421" t="s">
        <v>172</v>
      </c>
      <c r="J964" t="s">
        <v>63</v>
      </c>
      <c r="K964" s="207">
        <v>5.6</v>
      </c>
    </row>
    <row r="965" spans="1:11">
      <c r="B965" s="422"/>
      <c r="C965" s="422"/>
      <c r="D965" t="s">
        <v>13</v>
      </c>
      <c r="E965" s="20">
        <v>4</v>
      </c>
      <c r="G965" s="2">
        <f t="shared" si="16"/>
        <v>35.600000000000293</v>
      </c>
      <c r="K965" s="28">
        <f>SUM(K962:K964)</f>
        <v>20.6</v>
      </c>
    </row>
    <row r="966" spans="1:11">
      <c r="B966" s="422"/>
      <c r="C966" s="422"/>
      <c r="D966" t="s">
        <v>14</v>
      </c>
      <c r="E966" s="20">
        <v>60</v>
      </c>
      <c r="G966" s="2">
        <f>+G965+E966-F966</f>
        <v>95.600000000000293</v>
      </c>
    </row>
    <row r="967" spans="1:11">
      <c r="B967" s="422"/>
      <c r="C967" s="422"/>
      <c r="D967" t="s">
        <v>15</v>
      </c>
      <c r="E967" s="20">
        <v>5</v>
      </c>
      <c r="G967" s="2">
        <f>+G966+E967-F967</f>
        <v>100.60000000000029</v>
      </c>
    </row>
    <row r="968" spans="1:11">
      <c r="B968" s="422"/>
      <c r="D968" t="s">
        <v>63</v>
      </c>
      <c r="E968" s="207">
        <v>10</v>
      </c>
      <c r="G968" s="2">
        <f>+G967+E968-F968</f>
        <v>110.60000000000029</v>
      </c>
    </row>
    <row r="969" spans="1:11">
      <c r="A969" s="3">
        <v>45900</v>
      </c>
      <c r="B969" s="422" t="s">
        <v>102</v>
      </c>
      <c r="C969" s="422" t="s">
        <v>172</v>
      </c>
      <c r="D969" t="s">
        <v>12</v>
      </c>
      <c r="E969" s="207"/>
      <c r="F969" s="2">
        <v>2.1</v>
      </c>
      <c r="G969" s="2">
        <f>+G968+E969-F969</f>
        <v>108.5000000000003</v>
      </c>
    </row>
    <row r="970" spans="1:11">
      <c r="A970" s="3">
        <v>45930</v>
      </c>
      <c r="B970" s="422" t="s">
        <v>103</v>
      </c>
      <c r="C970" s="422" t="s">
        <v>172</v>
      </c>
      <c r="D970" t="s">
        <v>14</v>
      </c>
      <c r="E970" s="207"/>
      <c r="F970" s="20">
        <v>60</v>
      </c>
      <c r="G970" s="2">
        <f>+G969+E970-F970</f>
        <v>48.500000000000298</v>
      </c>
    </row>
    <row r="971" spans="1:11">
      <c r="A971" s="3">
        <v>45930</v>
      </c>
      <c r="B971" s="422" t="s">
        <v>103</v>
      </c>
      <c r="C971" s="422" t="s">
        <v>172</v>
      </c>
      <c r="D971" t="s">
        <v>15</v>
      </c>
      <c r="E971" s="207"/>
      <c r="F971" s="20">
        <v>5</v>
      </c>
      <c r="G971" s="2">
        <f>+G970+E971-F971</f>
        <v>43.500000000000298</v>
      </c>
    </row>
    <row r="972" spans="1:11">
      <c r="A972" s="3">
        <v>45930</v>
      </c>
      <c r="B972" s="422" t="s">
        <v>103</v>
      </c>
      <c r="C972" s="422" t="s">
        <v>172</v>
      </c>
      <c r="D972" t="s">
        <v>12</v>
      </c>
      <c r="E972" s="207"/>
      <c r="F972" s="20">
        <v>29.5</v>
      </c>
      <c r="G972" s="2">
        <f>+G971+E972-F972</f>
        <v>14.000000000000298</v>
      </c>
    </row>
    <row r="973" spans="1:11">
      <c r="A973" s="3">
        <v>45930</v>
      </c>
      <c r="B973" s="422" t="s">
        <v>103</v>
      </c>
      <c r="C973" s="422" t="s">
        <v>172</v>
      </c>
      <c r="D973" t="s">
        <v>13</v>
      </c>
      <c r="E973" s="207"/>
      <c r="F973" s="20">
        <v>0.5</v>
      </c>
      <c r="G973" s="2">
        <f>+G972+E973-F973</f>
        <v>13.500000000000298</v>
      </c>
    </row>
    <row r="974" spans="1:11">
      <c r="A974" s="3">
        <v>45961</v>
      </c>
      <c r="B974" s="422" t="s">
        <v>75</v>
      </c>
      <c r="C974" s="150" t="s">
        <v>172</v>
      </c>
      <c r="D974" t="s">
        <v>13</v>
      </c>
      <c r="E974" s="207"/>
      <c r="F974" s="20">
        <v>3.5</v>
      </c>
      <c r="G974" s="2">
        <f>+G973+E974-F974</f>
        <v>10.000000000000298</v>
      </c>
    </row>
    <row r="975" spans="1:11">
      <c r="A975" s="3">
        <v>45991</v>
      </c>
      <c r="B975" s="422" t="s">
        <v>93</v>
      </c>
      <c r="C975" s="150" t="s">
        <v>172</v>
      </c>
      <c r="D975" t="s">
        <v>63</v>
      </c>
      <c r="E975" s="207"/>
      <c r="F975" s="20">
        <v>5.6</v>
      </c>
      <c r="G975" s="2">
        <f t="shared" ref="G975:G979" si="17">+G974+E975-F975</f>
        <v>4.4000000000002988</v>
      </c>
    </row>
    <row r="976" spans="1:11">
      <c r="A976" s="3">
        <v>45986</v>
      </c>
      <c r="B976" s="422">
        <v>32103</v>
      </c>
      <c r="C976" s="150" t="s">
        <v>172</v>
      </c>
      <c r="D976" t="s">
        <v>63</v>
      </c>
      <c r="E976" s="207"/>
      <c r="F976" s="20">
        <v>4.4000000000000004</v>
      </c>
      <c r="G976" s="2">
        <f t="shared" si="17"/>
        <v>2.9842794901924208E-13</v>
      </c>
    </row>
    <row r="977" spans="1:11">
      <c r="A977" s="81">
        <v>45961</v>
      </c>
      <c r="B977" s="421" t="s">
        <v>10</v>
      </c>
      <c r="C977" s="421" t="s">
        <v>25</v>
      </c>
      <c r="D977" t="s">
        <v>12</v>
      </c>
      <c r="E977" s="2">
        <v>23.9</v>
      </c>
      <c r="G977" s="2">
        <f t="shared" si="17"/>
        <v>23.900000000000297</v>
      </c>
    </row>
    <row r="978" spans="1:11">
      <c r="A978" s="70"/>
      <c r="B978" s="422"/>
      <c r="C978" s="422"/>
      <c r="D978" t="s">
        <v>13</v>
      </c>
      <c r="E978" s="2">
        <v>7</v>
      </c>
      <c r="G978" s="2">
        <f t="shared" si="17"/>
        <v>30.900000000000297</v>
      </c>
    </row>
    <row r="979" spans="1:11">
      <c r="A979" s="70"/>
      <c r="B979" s="422"/>
      <c r="C979" s="422"/>
      <c r="D979" t="s">
        <v>14</v>
      </c>
      <c r="E979" s="20">
        <v>60</v>
      </c>
      <c r="G979" s="2">
        <f t="shared" si="17"/>
        <v>90.90000000000029</v>
      </c>
    </row>
    <row r="980" spans="1:11">
      <c r="A980" s="70"/>
      <c r="B980" s="422"/>
      <c r="C980" s="422"/>
      <c r="D980" t="s">
        <v>15</v>
      </c>
      <c r="E980" s="20">
        <v>5</v>
      </c>
      <c r="G980" s="2">
        <f t="shared" ref="G980:G982" si="18">+G979+E980-F980</f>
        <v>95.90000000000029</v>
      </c>
    </row>
    <row r="981" spans="1:11">
      <c r="A981" s="70"/>
      <c r="B981" s="422"/>
      <c r="C981" s="422"/>
      <c r="D981" s="320" t="s">
        <v>44</v>
      </c>
      <c r="E981" s="321">
        <v>5</v>
      </c>
      <c r="G981" s="2">
        <f t="shared" si="18"/>
        <v>100.90000000000029</v>
      </c>
    </row>
    <row r="982" spans="1:11">
      <c r="A982" s="3">
        <v>45961</v>
      </c>
      <c r="B982" s="422" t="s">
        <v>75</v>
      </c>
      <c r="C982" s="150" t="s">
        <v>25</v>
      </c>
      <c r="D982" t="s">
        <v>12</v>
      </c>
      <c r="F982" s="2">
        <v>23.9</v>
      </c>
      <c r="G982" s="2">
        <f t="shared" si="18"/>
        <v>77.000000000000284</v>
      </c>
    </row>
    <row r="983" spans="1:11">
      <c r="A983" s="3">
        <v>45961</v>
      </c>
      <c r="B983" s="422" t="s">
        <v>75</v>
      </c>
      <c r="C983" s="150" t="s">
        <v>25</v>
      </c>
      <c r="D983" t="s">
        <v>13</v>
      </c>
      <c r="F983" s="2">
        <v>7</v>
      </c>
      <c r="G983" s="2">
        <f>+G982+E983-F983</f>
        <v>70.000000000000284</v>
      </c>
    </row>
    <row r="984" spans="1:11">
      <c r="A984" s="3">
        <v>45961</v>
      </c>
      <c r="B984" s="422" t="s">
        <v>75</v>
      </c>
      <c r="C984" s="150" t="s">
        <v>25</v>
      </c>
      <c r="D984" t="s">
        <v>14</v>
      </c>
      <c r="F984" s="2">
        <v>30.6</v>
      </c>
      <c r="G984" s="2">
        <f>+G983+E984-F984</f>
        <v>39.400000000000283</v>
      </c>
    </row>
    <row r="985" spans="1:11">
      <c r="A985" s="3">
        <v>45991</v>
      </c>
      <c r="B985" s="422" t="s">
        <v>93</v>
      </c>
      <c r="C985" s="150" t="s">
        <v>25</v>
      </c>
      <c r="D985" t="s">
        <v>14</v>
      </c>
      <c r="F985" s="2">
        <v>29.4</v>
      </c>
      <c r="G985" s="2">
        <f>+G984+E985-F985</f>
        <v>10.000000000000284</v>
      </c>
    </row>
    <row r="986" spans="1:11">
      <c r="A986" s="3">
        <v>45991</v>
      </c>
      <c r="B986" s="422" t="s">
        <v>93</v>
      </c>
      <c r="C986" s="150" t="s">
        <v>25</v>
      </c>
      <c r="D986" t="s">
        <v>15</v>
      </c>
      <c r="F986" s="2">
        <v>5</v>
      </c>
      <c r="G986" s="2">
        <f>+G985+E986-F986</f>
        <v>5.0000000000002842</v>
      </c>
    </row>
    <row r="987" spans="1:11">
      <c r="A987" s="3">
        <v>45986</v>
      </c>
      <c r="B987" s="422">
        <v>32103</v>
      </c>
      <c r="C987" s="150" t="s">
        <v>25</v>
      </c>
      <c r="D987" s="320" t="s">
        <v>44</v>
      </c>
      <c r="F987" s="321">
        <v>5</v>
      </c>
      <c r="G987" s="2">
        <f t="shared" ref="G987:G1031" si="19">+G986+E987-F987</f>
        <v>2.8421709430404007E-13</v>
      </c>
    </row>
    <row r="988" spans="1:11">
      <c r="A988" s="81">
        <v>45991</v>
      </c>
      <c r="B988" s="421" t="s">
        <v>10</v>
      </c>
      <c r="C988" s="421" t="s">
        <v>26</v>
      </c>
      <c r="D988" t="s">
        <v>12</v>
      </c>
      <c r="E988" s="20">
        <v>35.1</v>
      </c>
      <c r="G988" s="2">
        <f t="shared" si="19"/>
        <v>35.100000000000286</v>
      </c>
    </row>
    <row r="989" spans="1:11">
      <c r="A989" s="70"/>
      <c r="B989" s="422"/>
      <c r="C989" s="422"/>
      <c r="D989" t="s">
        <v>13</v>
      </c>
      <c r="E989" s="20">
        <v>6</v>
      </c>
      <c r="G989" s="2">
        <f t="shared" si="19"/>
        <v>41.100000000000286</v>
      </c>
      <c r="I989" s="441" t="s">
        <v>717</v>
      </c>
      <c r="J989" s="441"/>
      <c r="K989" s="441"/>
    </row>
    <row r="990" spans="1:11">
      <c r="A990" s="70"/>
      <c r="B990" s="422"/>
      <c r="C990" s="422"/>
      <c r="D990" t="s">
        <v>14</v>
      </c>
      <c r="E990" s="207">
        <v>60</v>
      </c>
      <c r="G990" s="2">
        <f t="shared" si="19"/>
        <v>101.10000000000028</v>
      </c>
      <c r="H990" s="421">
        <v>2025</v>
      </c>
      <c r="I990" s="421" t="s">
        <v>27</v>
      </c>
      <c r="J990" t="s">
        <v>14</v>
      </c>
      <c r="K990" s="20">
        <f>E999-F1003-F1004</f>
        <v>16.100000000000001</v>
      </c>
    </row>
    <row r="991" spans="1:11">
      <c r="B991" s="422"/>
      <c r="C991" s="422"/>
      <c r="D991" t="s">
        <v>15</v>
      </c>
      <c r="E991" s="207">
        <v>5</v>
      </c>
      <c r="G991" s="2">
        <f t="shared" si="19"/>
        <v>106.10000000000028</v>
      </c>
      <c r="I991" s="422"/>
      <c r="J991" t="s">
        <v>15</v>
      </c>
      <c r="K991" s="20">
        <v>5</v>
      </c>
    </row>
    <row r="992" spans="1:11">
      <c r="A992" s="70">
        <v>46022</v>
      </c>
      <c r="B992" s="422" t="s">
        <v>76</v>
      </c>
      <c r="C992" s="422" t="s">
        <v>26</v>
      </c>
      <c r="D992" t="s">
        <v>12</v>
      </c>
      <c r="E992" s="207"/>
      <c r="F992" s="20">
        <v>35.1</v>
      </c>
      <c r="G992" s="2">
        <f t="shared" si="19"/>
        <v>71.000000000000284</v>
      </c>
      <c r="I992" s="421" t="s">
        <v>11</v>
      </c>
      <c r="J992" t="s">
        <v>14</v>
      </c>
      <c r="K992" s="207">
        <f>E1009-F1015</f>
        <v>46.2</v>
      </c>
    </row>
    <row r="993" spans="1:12">
      <c r="A993" s="70">
        <v>46022</v>
      </c>
      <c r="B993" s="422" t="s">
        <v>76</v>
      </c>
      <c r="C993" s="422" t="s">
        <v>26</v>
      </c>
      <c r="D993" t="s">
        <v>13</v>
      </c>
      <c r="E993" s="207"/>
      <c r="F993" s="20">
        <v>6</v>
      </c>
      <c r="G993" s="2">
        <f t="shared" si="19"/>
        <v>65.000000000000284</v>
      </c>
      <c r="I993" s="421"/>
      <c r="K993" s="207"/>
    </row>
    <row r="994" spans="1:12">
      <c r="A994" s="70">
        <v>46022</v>
      </c>
      <c r="B994" s="422" t="s">
        <v>76</v>
      </c>
      <c r="C994" s="422" t="s">
        <v>26</v>
      </c>
      <c r="D994" t="s">
        <v>14</v>
      </c>
      <c r="E994" s="207"/>
      <c r="F994" s="20">
        <v>28.9</v>
      </c>
      <c r="G994" s="2">
        <f t="shared" si="19"/>
        <v>36.100000000000286</v>
      </c>
      <c r="I994" s="421"/>
      <c r="K994" s="207"/>
    </row>
    <row r="995" spans="1:12" s="405" customFormat="1">
      <c r="A995" s="403">
        <v>46105</v>
      </c>
      <c r="B995" s="404" t="s">
        <v>81</v>
      </c>
      <c r="C995" s="404" t="s">
        <v>26</v>
      </c>
      <c r="D995" s="405" t="s">
        <v>14</v>
      </c>
      <c r="E995" s="406"/>
      <c r="F995" s="408">
        <v>31.1</v>
      </c>
      <c r="G995" s="407">
        <f t="shared" si="19"/>
        <v>5.0000000000002842</v>
      </c>
      <c r="I995" s="404"/>
      <c r="J995" s="405" t="s">
        <v>15</v>
      </c>
      <c r="K995" s="406">
        <v>5</v>
      </c>
      <c r="L995" s="408"/>
    </row>
    <row r="996" spans="1:12" s="405" customFormat="1">
      <c r="A996" s="403">
        <v>46105</v>
      </c>
      <c r="B996" s="404" t="s">
        <v>81</v>
      </c>
      <c r="C996" s="404" t="s">
        <v>26</v>
      </c>
      <c r="D996" s="405" t="s">
        <v>15</v>
      </c>
      <c r="E996" s="406"/>
      <c r="F996" s="408">
        <v>5</v>
      </c>
      <c r="G996" s="407">
        <f t="shared" si="19"/>
        <v>2.8421709430404007E-13</v>
      </c>
      <c r="I996" s="408"/>
      <c r="J996" s="405" t="s">
        <v>104</v>
      </c>
      <c r="K996" s="406">
        <v>10</v>
      </c>
      <c r="L996" s="408"/>
    </row>
    <row r="997" spans="1:12">
      <c r="A997" s="81">
        <v>46022</v>
      </c>
      <c r="B997" s="421" t="s">
        <v>10</v>
      </c>
      <c r="C997" s="421" t="s">
        <v>27</v>
      </c>
      <c r="D997" t="s">
        <v>12</v>
      </c>
      <c r="E997" s="20">
        <v>29</v>
      </c>
      <c r="G997" s="2">
        <f t="shared" si="19"/>
        <v>29.000000000000284</v>
      </c>
      <c r="I997" s="20"/>
      <c r="J997" s="388" t="s">
        <v>205</v>
      </c>
      <c r="K997" s="389">
        <v>28.3</v>
      </c>
    </row>
    <row r="998" spans="1:12">
      <c r="A998" s="70"/>
      <c r="B998" s="422"/>
      <c r="C998" s="422"/>
      <c r="D998" t="s">
        <v>13</v>
      </c>
      <c r="E998" s="20">
        <v>6</v>
      </c>
      <c r="G998" s="2">
        <f t="shared" si="19"/>
        <v>35.000000000000284</v>
      </c>
      <c r="I998" s="421" t="s">
        <v>17</v>
      </c>
      <c r="J998" t="s">
        <v>12</v>
      </c>
      <c r="K998" s="20">
        <v>25.6</v>
      </c>
    </row>
    <row r="999" spans="1:12">
      <c r="A999" s="70"/>
      <c r="B999" s="422"/>
      <c r="C999" s="422"/>
      <c r="D999" t="s">
        <v>14</v>
      </c>
      <c r="E999" s="207">
        <v>60</v>
      </c>
      <c r="G999" s="2">
        <f t="shared" si="19"/>
        <v>95.000000000000284</v>
      </c>
      <c r="I999" s="422"/>
      <c r="J999" t="s">
        <v>13</v>
      </c>
      <c r="K999" s="20">
        <v>10</v>
      </c>
    </row>
    <row r="1000" spans="1:12">
      <c r="A1000" s="70"/>
      <c r="B1000" s="422"/>
      <c r="C1000" s="422"/>
      <c r="D1000" t="s">
        <v>15</v>
      </c>
      <c r="E1000" s="207">
        <v>5</v>
      </c>
      <c r="G1000" s="2">
        <f t="shared" si="19"/>
        <v>100.00000000000028</v>
      </c>
      <c r="I1000" s="422"/>
      <c r="J1000" t="s">
        <v>14</v>
      </c>
      <c r="K1000" s="207">
        <v>56</v>
      </c>
    </row>
    <row r="1001" spans="1:12">
      <c r="A1001" s="70">
        <v>46053</v>
      </c>
      <c r="B1001" s="422" t="s">
        <v>77</v>
      </c>
      <c r="C1001" s="422" t="s">
        <v>27</v>
      </c>
      <c r="D1001" t="s">
        <v>12</v>
      </c>
      <c r="E1001" s="207"/>
      <c r="F1001" s="207">
        <v>29</v>
      </c>
      <c r="G1001" s="2">
        <f t="shared" si="19"/>
        <v>71.000000000000284</v>
      </c>
      <c r="I1001" s="422"/>
      <c r="J1001" t="s">
        <v>15</v>
      </c>
      <c r="K1001" s="207">
        <v>5</v>
      </c>
    </row>
    <row r="1002" spans="1:12">
      <c r="A1002" s="70">
        <v>46053</v>
      </c>
      <c r="B1002" s="422" t="s">
        <v>77</v>
      </c>
      <c r="C1002" s="422" t="s">
        <v>27</v>
      </c>
      <c r="D1002" t="s">
        <v>13</v>
      </c>
      <c r="E1002" s="207"/>
      <c r="F1002" s="207">
        <v>6</v>
      </c>
      <c r="G1002" s="2">
        <f t="shared" si="19"/>
        <v>65.000000000000284</v>
      </c>
      <c r="I1002" s="422"/>
      <c r="K1002" s="207"/>
    </row>
    <row r="1003" spans="1:12">
      <c r="A1003" s="70">
        <v>46053</v>
      </c>
      <c r="B1003" s="422" t="s">
        <v>77</v>
      </c>
      <c r="C1003" s="422" t="s">
        <v>27</v>
      </c>
      <c r="D1003" t="s">
        <v>14</v>
      </c>
      <c r="E1003" s="207"/>
      <c r="F1003" s="207">
        <v>25</v>
      </c>
      <c r="G1003" s="2">
        <f t="shared" si="19"/>
        <v>40.000000000000284</v>
      </c>
      <c r="J1003">
        <v>210</v>
      </c>
      <c r="K1003" s="93">
        <f>SUM(K990:K1002)</f>
        <v>207.20000000000002</v>
      </c>
      <c r="L1003" s="20">
        <f>J1003-K1003</f>
        <v>2.7999999999999829</v>
      </c>
    </row>
    <row r="1004" spans="1:12" s="405" customFormat="1">
      <c r="A1004" s="403">
        <v>46105</v>
      </c>
      <c r="B1004" s="404" t="s">
        <v>81</v>
      </c>
      <c r="C1004" s="404" t="s">
        <v>27</v>
      </c>
      <c r="D1004" s="405" t="s">
        <v>14</v>
      </c>
      <c r="E1004" s="406"/>
      <c r="F1004" s="406">
        <v>18.899999999999999</v>
      </c>
      <c r="G1004" s="407">
        <f t="shared" si="19"/>
        <v>21.100000000000286</v>
      </c>
      <c r="L1004" s="408"/>
    </row>
    <row r="1005" spans="1:12" s="262" customFormat="1">
      <c r="A1005" s="409">
        <v>46105</v>
      </c>
      <c r="B1005" s="327">
        <v>32848</v>
      </c>
      <c r="C1005" s="327" t="s">
        <v>27</v>
      </c>
      <c r="D1005" s="262" t="s">
        <v>14</v>
      </c>
      <c r="E1005" s="248"/>
      <c r="F1005" s="248">
        <v>16.100000000000001</v>
      </c>
      <c r="G1005" s="73">
        <f t="shared" si="19"/>
        <v>5.0000000000002842</v>
      </c>
      <c r="L1005" s="301"/>
    </row>
    <row r="1006" spans="1:12" s="262" customFormat="1">
      <c r="A1006" s="409">
        <v>46105</v>
      </c>
      <c r="B1006" s="327">
        <v>32848</v>
      </c>
      <c r="C1006" s="327" t="s">
        <v>27</v>
      </c>
      <c r="D1006" s="262" t="s">
        <v>15</v>
      </c>
      <c r="E1006" s="248"/>
      <c r="F1006" s="248">
        <v>5</v>
      </c>
      <c r="G1006" s="73">
        <f t="shared" si="19"/>
        <v>2.8421709430404007E-13</v>
      </c>
      <c r="L1006" s="301"/>
    </row>
    <row r="1007" spans="1:12">
      <c r="A1007" s="81">
        <v>46053</v>
      </c>
      <c r="B1007" s="421" t="s">
        <v>10</v>
      </c>
      <c r="C1007" s="421" t="s">
        <v>11</v>
      </c>
      <c r="D1007" t="s">
        <v>12</v>
      </c>
      <c r="E1007" s="20">
        <v>26.2</v>
      </c>
      <c r="G1007" s="73">
        <f t="shared" si="19"/>
        <v>26.200000000000284</v>
      </c>
    </row>
    <row r="1008" spans="1:12">
      <c r="A1008" s="70"/>
      <c r="B1008" s="422"/>
      <c r="C1008" s="422"/>
      <c r="D1008" t="s">
        <v>13</v>
      </c>
      <c r="E1008" s="20">
        <v>5</v>
      </c>
      <c r="G1008" s="2">
        <f t="shared" si="19"/>
        <v>31.200000000000284</v>
      </c>
    </row>
    <row r="1009" spans="1:7">
      <c r="A1009" s="70"/>
      <c r="B1009" s="422"/>
      <c r="C1009" s="422"/>
      <c r="D1009" t="s">
        <v>14</v>
      </c>
      <c r="E1009" s="207">
        <v>60</v>
      </c>
      <c r="G1009" s="2">
        <f t="shared" si="19"/>
        <v>91.200000000000287</v>
      </c>
    </row>
    <row r="1010" spans="1:7">
      <c r="A1010" s="70"/>
      <c r="B1010" s="422"/>
      <c r="C1010" s="422"/>
      <c r="D1010" t="s">
        <v>15</v>
      </c>
      <c r="E1010" s="207">
        <v>5</v>
      </c>
      <c r="G1010" s="2">
        <f t="shared" si="19"/>
        <v>96.200000000000287</v>
      </c>
    </row>
    <row r="1011" spans="1:7">
      <c r="B1011" s="422"/>
      <c r="D1011" t="s">
        <v>104</v>
      </c>
      <c r="E1011" s="207">
        <v>10</v>
      </c>
      <c r="G1011" s="2">
        <f t="shared" si="19"/>
        <v>106.20000000000029</v>
      </c>
    </row>
    <row r="1012" spans="1:7">
      <c r="B1012" s="422"/>
      <c r="D1012" s="388" t="s">
        <v>205</v>
      </c>
      <c r="E1012" s="389">
        <v>28.3</v>
      </c>
      <c r="G1012" s="2">
        <f t="shared" si="19"/>
        <v>134.50000000000028</v>
      </c>
    </row>
    <row r="1013" spans="1:7">
      <c r="A1013" s="70">
        <v>46081</v>
      </c>
      <c r="B1013" s="422" t="s">
        <v>78</v>
      </c>
      <c r="C1013" s="150" t="s">
        <v>11</v>
      </c>
      <c r="D1013" t="s">
        <v>12</v>
      </c>
      <c r="E1013" s="263"/>
      <c r="F1013" s="2">
        <v>26.2</v>
      </c>
      <c r="G1013" s="2">
        <f t="shared" si="19"/>
        <v>108.30000000000028</v>
      </c>
    </row>
    <row r="1014" spans="1:7">
      <c r="A1014" s="70">
        <v>46081</v>
      </c>
      <c r="B1014" s="422" t="s">
        <v>78</v>
      </c>
      <c r="C1014" s="150" t="s">
        <v>11</v>
      </c>
      <c r="D1014" t="s">
        <v>13</v>
      </c>
      <c r="E1014" s="263"/>
      <c r="F1014" s="2">
        <v>5</v>
      </c>
      <c r="G1014" s="2">
        <f t="shared" si="19"/>
        <v>103.30000000000028</v>
      </c>
    </row>
    <row r="1015" spans="1:7">
      <c r="A1015" s="70">
        <v>46081</v>
      </c>
      <c r="B1015" s="422" t="s">
        <v>78</v>
      </c>
      <c r="C1015" s="150" t="s">
        <v>11</v>
      </c>
      <c r="D1015" t="s">
        <v>14</v>
      </c>
      <c r="E1015" s="263"/>
      <c r="F1015" s="2">
        <v>13.8</v>
      </c>
      <c r="G1015" s="2">
        <f t="shared" si="19"/>
        <v>89.500000000000284</v>
      </c>
    </row>
    <row r="1016" spans="1:7">
      <c r="A1016" s="70">
        <v>46105</v>
      </c>
      <c r="B1016" s="422">
        <v>32848</v>
      </c>
      <c r="C1016" s="150" t="s">
        <v>11</v>
      </c>
      <c r="D1016" t="s">
        <v>14</v>
      </c>
      <c r="E1016" s="263"/>
      <c r="F1016" s="2">
        <v>46.2</v>
      </c>
      <c r="G1016" s="2">
        <f t="shared" si="19"/>
        <v>43.300000000000281</v>
      </c>
    </row>
    <row r="1017" spans="1:7">
      <c r="A1017" s="70">
        <v>46105</v>
      </c>
      <c r="B1017" s="422">
        <v>32848</v>
      </c>
      <c r="C1017" s="150" t="s">
        <v>11</v>
      </c>
      <c r="D1017" t="s">
        <v>15</v>
      </c>
      <c r="E1017" s="263"/>
      <c r="F1017" s="2">
        <v>5</v>
      </c>
      <c r="G1017" s="2">
        <f t="shared" si="19"/>
        <v>38.300000000000281</v>
      </c>
    </row>
    <row r="1018" spans="1:7">
      <c r="A1018" s="70">
        <v>46105</v>
      </c>
      <c r="B1018" s="422">
        <v>32848</v>
      </c>
      <c r="C1018" s="150" t="s">
        <v>11</v>
      </c>
      <c r="D1018" t="s">
        <v>104</v>
      </c>
      <c r="E1018" s="263"/>
      <c r="F1018" s="2">
        <v>10</v>
      </c>
      <c r="G1018" s="2">
        <f t="shared" si="19"/>
        <v>28.300000000000281</v>
      </c>
    </row>
    <row r="1019" spans="1:7">
      <c r="A1019" s="70">
        <v>46105</v>
      </c>
      <c r="B1019" s="422">
        <v>32848</v>
      </c>
      <c r="C1019" s="150" t="s">
        <v>11</v>
      </c>
      <c r="D1019" t="s">
        <v>205</v>
      </c>
      <c r="E1019" s="263"/>
      <c r="F1019" s="2">
        <v>28.3</v>
      </c>
      <c r="G1019" s="2">
        <f t="shared" si="19"/>
        <v>2.8066438062523957E-13</v>
      </c>
    </row>
    <row r="1020" spans="1:7">
      <c r="A1020" s="31">
        <v>46081</v>
      </c>
      <c r="B1020" s="421" t="s">
        <v>10</v>
      </c>
      <c r="C1020" s="421" t="s">
        <v>17</v>
      </c>
      <c r="D1020" t="s">
        <v>12</v>
      </c>
      <c r="E1020" s="20">
        <v>25.6</v>
      </c>
      <c r="F1020" s="20"/>
      <c r="G1020" s="2">
        <f t="shared" si="19"/>
        <v>25.600000000000282</v>
      </c>
    </row>
    <row r="1021" spans="1:7">
      <c r="B1021" s="422"/>
      <c r="C1021" s="422"/>
      <c r="D1021" t="s">
        <v>13</v>
      </c>
      <c r="E1021" s="20">
        <v>10</v>
      </c>
      <c r="G1021" s="2">
        <f t="shared" si="19"/>
        <v>35.600000000000279</v>
      </c>
    </row>
    <row r="1022" spans="1:7">
      <c r="B1022" s="422"/>
      <c r="C1022" s="422"/>
      <c r="D1022" t="s">
        <v>14</v>
      </c>
      <c r="E1022" s="207">
        <v>56</v>
      </c>
      <c r="G1022" s="2">
        <f t="shared" si="19"/>
        <v>91.600000000000279</v>
      </c>
    </row>
    <row r="1023" spans="1:7">
      <c r="B1023" s="422"/>
      <c r="C1023" s="422"/>
      <c r="D1023" t="s">
        <v>15</v>
      </c>
      <c r="E1023" s="207">
        <v>5</v>
      </c>
      <c r="G1023" s="2">
        <f t="shared" si="19"/>
        <v>96.600000000000279</v>
      </c>
    </row>
    <row r="1024" spans="1:7">
      <c r="A1024" s="70">
        <v>46105</v>
      </c>
      <c r="B1024" s="422">
        <v>32848</v>
      </c>
      <c r="C1024" s="422" t="s">
        <v>17</v>
      </c>
      <c r="D1024" t="s">
        <v>12</v>
      </c>
      <c r="E1024" s="28"/>
      <c r="F1024" s="207">
        <v>25.6</v>
      </c>
      <c r="G1024" s="2">
        <f t="shared" si="19"/>
        <v>71.000000000000284</v>
      </c>
    </row>
    <row r="1025" spans="1:7">
      <c r="A1025" s="70">
        <v>46105</v>
      </c>
      <c r="B1025" s="422">
        <v>32848</v>
      </c>
      <c r="C1025" s="422" t="s">
        <v>17</v>
      </c>
      <c r="D1025" t="s">
        <v>13</v>
      </c>
      <c r="E1025" s="28"/>
      <c r="F1025" s="207">
        <v>10</v>
      </c>
      <c r="G1025" s="2">
        <f t="shared" si="19"/>
        <v>61.000000000000284</v>
      </c>
    </row>
    <row r="1026" spans="1:7">
      <c r="A1026" s="70">
        <v>46105</v>
      </c>
      <c r="B1026" s="422">
        <v>32848</v>
      </c>
      <c r="C1026" s="150" t="s">
        <v>17</v>
      </c>
      <c r="D1026" t="s">
        <v>14</v>
      </c>
      <c r="F1026" s="2">
        <v>56</v>
      </c>
      <c r="G1026" s="2">
        <f t="shared" si="19"/>
        <v>5.0000000000002842</v>
      </c>
    </row>
    <row r="1027" spans="1:7">
      <c r="A1027" s="70">
        <v>46105</v>
      </c>
      <c r="B1027" s="422">
        <v>32848</v>
      </c>
      <c r="C1027" s="150" t="s">
        <v>17</v>
      </c>
      <c r="D1027" t="s">
        <v>15</v>
      </c>
      <c r="F1027" s="2">
        <v>5</v>
      </c>
      <c r="G1027" s="2">
        <f t="shared" si="19"/>
        <v>2.8421709430404007E-13</v>
      </c>
    </row>
    <row r="1028" spans="1:7">
      <c r="A1028" s="31">
        <v>46112</v>
      </c>
      <c r="B1028" s="421" t="s">
        <v>10</v>
      </c>
      <c r="C1028" s="421" t="s">
        <v>18</v>
      </c>
      <c r="D1028" t="s">
        <v>12</v>
      </c>
      <c r="E1028" s="207">
        <v>24.2</v>
      </c>
      <c r="G1028" s="2">
        <f t="shared" si="19"/>
        <v>24.200000000000284</v>
      </c>
    </row>
    <row r="1029" spans="1:7">
      <c r="A1029" s="31"/>
      <c r="B1029" s="422"/>
      <c r="C1029" s="422"/>
      <c r="D1029" t="s">
        <v>13</v>
      </c>
      <c r="E1029" s="207">
        <v>6</v>
      </c>
      <c r="G1029" s="2">
        <f t="shared" si="19"/>
        <v>30.200000000000284</v>
      </c>
    </row>
    <row r="1030" spans="1:7">
      <c r="B1030" s="422"/>
      <c r="C1030" s="422"/>
      <c r="D1030" t="s">
        <v>14</v>
      </c>
      <c r="E1030" s="207">
        <v>60</v>
      </c>
      <c r="G1030" s="2">
        <f t="shared" si="19"/>
        <v>90.200000000000287</v>
      </c>
    </row>
    <row r="1031" spans="1:7">
      <c r="B1031" s="422"/>
      <c r="C1031" s="422"/>
      <c r="D1031" t="s">
        <v>15</v>
      </c>
      <c r="E1031" s="207">
        <v>5</v>
      </c>
      <c r="G1031" s="2">
        <f t="shared" si="19"/>
        <v>95.200000000000287</v>
      </c>
    </row>
    <row r="1032" spans="1:7">
      <c r="B1032" s="422"/>
      <c r="G1032" s="2">
        <f>+G1031+E1032-F1032</f>
        <v>95.200000000000287</v>
      </c>
    </row>
    <row r="1033" spans="1:7">
      <c r="B1033" s="422"/>
      <c r="G1033" s="2">
        <f>+G1032+E1033-F1033</f>
        <v>95.200000000000287</v>
      </c>
    </row>
    <row r="1034" spans="1:7">
      <c r="B1034" s="422"/>
      <c r="G1034" s="2">
        <f>+G1033+E1034-F1034</f>
        <v>95.200000000000287</v>
      </c>
    </row>
    <row r="1035" spans="1:7">
      <c r="B1035" s="422"/>
      <c r="G1035" s="2">
        <f>+G1034+E1035-F1035</f>
        <v>95.200000000000287</v>
      </c>
    </row>
    <row r="1036" spans="1:7">
      <c r="B1036" s="422"/>
      <c r="G1036" s="2">
        <f>+G1035+E1036-F1036</f>
        <v>95.200000000000287</v>
      </c>
    </row>
    <row r="1037" spans="1:7">
      <c r="B1037" s="422"/>
      <c r="G1037" s="2">
        <f>+G1036+E1037-F1037</f>
        <v>95.200000000000287</v>
      </c>
    </row>
    <row r="1038" spans="1:7">
      <c r="B1038" s="422"/>
      <c r="G1038" s="2">
        <f>+G1037+E1038-F1038</f>
        <v>95.200000000000287</v>
      </c>
    </row>
    <row r="1039" spans="1:7">
      <c r="B1039" s="422"/>
      <c r="G1039" s="2">
        <f>+G1038+E1039-F1039</f>
        <v>95.200000000000287</v>
      </c>
    </row>
    <row r="1040" spans="1:7">
      <c r="B1040" s="422"/>
      <c r="G1040" s="2">
        <f>+G1039+E1040-F1040</f>
        <v>95.200000000000287</v>
      </c>
    </row>
    <row r="1041" spans="2:7">
      <c r="B1041" s="422"/>
      <c r="G1041" s="2">
        <f>+G1040+E1041-F1041</f>
        <v>95.200000000000287</v>
      </c>
    </row>
    <row r="1042" spans="2:7">
      <c r="B1042" s="422"/>
      <c r="G1042" s="2">
        <f>+G1041+E1042-F1042</f>
        <v>95.200000000000287</v>
      </c>
    </row>
    <row r="1043" spans="2:7">
      <c r="B1043" s="422"/>
      <c r="G1043" s="2">
        <f>+G1042+E1043-F1043</f>
        <v>95.200000000000287</v>
      </c>
    </row>
    <row r="1044" spans="2:7">
      <c r="B1044" s="422"/>
      <c r="G1044" s="2">
        <f>+G1043+E1044-F1044</f>
        <v>95.200000000000287</v>
      </c>
    </row>
    <row r="1045" spans="2:7">
      <c r="B1045" s="422"/>
      <c r="G1045" s="2">
        <f>+G1044+E1045-F1045</f>
        <v>95.200000000000287</v>
      </c>
    </row>
    <row r="1046" spans="2:7">
      <c r="B1046" s="422"/>
      <c r="G1046" s="2">
        <f>+G1045+E1046-F1046</f>
        <v>95.200000000000287</v>
      </c>
    </row>
    <row r="1047" spans="2:7">
      <c r="B1047" s="422"/>
      <c r="G1047" s="2">
        <f>+G1046+E1047-F1047</f>
        <v>95.200000000000287</v>
      </c>
    </row>
    <row r="1048" spans="2:7">
      <c r="B1048" s="422"/>
      <c r="G1048" s="2">
        <f>+G1047+E1048-F1048</f>
        <v>95.200000000000287</v>
      </c>
    </row>
    <row r="1049" spans="2:7">
      <c r="B1049" s="422"/>
      <c r="G1049" s="2">
        <f>+G1048+E1049-F1049</f>
        <v>95.200000000000287</v>
      </c>
    </row>
    <row r="1050" spans="2:7">
      <c r="B1050" s="422"/>
      <c r="G1050" s="2">
        <f>+G1049+E1050-F1050</f>
        <v>95.200000000000287</v>
      </c>
    </row>
    <row r="1051" spans="2:7">
      <c r="B1051" s="422"/>
      <c r="G1051" s="2">
        <f>+G1050+E1051-F1051</f>
        <v>95.200000000000287</v>
      </c>
    </row>
    <row r="1052" spans="2:7">
      <c r="B1052" s="422"/>
      <c r="G1052" s="2">
        <f>+G1051+E1052-F1052</f>
        <v>95.200000000000287</v>
      </c>
    </row>
    <row r="1053" spans="2:7">
      <c r="B1053" s="422"/>
      <c r="G1053" s="2">
        <f>+G1052+E1053-F1053</f>
        <v>95.200000000000287</v>
      </c>
    </row>
    <row r="1054" spans="2:7">
      <c r="B1054" s="422"/>
      <c r="G1054" s="2">
        <f>+G1053+E1054-F1054</f>
        <v>95.200000000000287</v>
      </c>
    </row>
    <row r="1055" spans="2:7">
      <c r="B1055" s="422"/>
      <c r="G1055" s="2">
        <f>+G1054+E1055-F1055</f>
        <v>95.200000000000287</v>
      </c>
    </row>
    <row r="1056" spans="2:7">
      <c r="B1056" s="422"/>
      <c r="G1056" s="2">
        <f>+G1055+E1056-F1056</f>
        <v>95.200000000000287</v>
      </c>
    </row>
    <row r="1057" spans="2:7">
      <c r="B1057" s="422"/>
      <c r="G1057" s="2">
        <f>+G1056+E1057-F1057</f>
        <v>95.200000000000287</v>
      </c>
    </row>
    <row r="1058" spans="2:7">
      <c r="B1058" s="422"/>
      <c r="G1058" s="2">
        <f>+G1057+E1058-F1058</f>
        <v>95.200000000000287</v>
      </c>
    </row>
    <row r="1059" spans="2:7">
      <c r="B1059" s="422"/>
      <c r="G1059" s="2">
        <f>+G1058+E1059-F1059</f>
        <v>95.200000000000287</v>
      </c>
    </row>
    <row r="1060" spans="2:7">
      <c r="B1060" s="422"/>
      <c r="G1060" s="2">
        <f>+G1059+E1060-F1060</f>
        <v>95.200000000000287</v>
      </c>
    </row>
    <row r="1061" spans="2:7">
      <c r="B1061" s="422"/>
      <c r="G1061" s="2">
        <f>+G1060+E1061-F1061</f>
        <v>95.200000000000287</v>
      </c>
    </row>
    <row r="1062" spans="2:7">
      <c r="B1062" s="422"/>
      <c r="G1062" s="2">
        <f>+G1061+E1062-F1062</f>
        <v>95.200000000000287</v>
      </c>
    </row>
    <row r="1063" spans="2:7">
      <c r="B1063" s="422"/>
      <c r="G1063" s="2">
        <f>+G1062+E1063-F1063</f>
        <v>95.200000000000287</v>
      </c>
    </row>
    <row r="1064" spans="2:7">
      <c r="B1064" s="422"/>
      <c r="G1064" s="2">
        <f>+G1063+E1064-F1064</f>
        <v>95.200000000000287</v>
      </c>
    </row>
    <row r="1065" spans="2:7">
      <c r="B1065" s="422"/>
      <c r="G1065" s="2">
        <f>+G1064+E1065-F1065</f>
        <v>95.200000000000287</v>
      </c>
    </row>
    <row r="1066" spans="2:7">
      <c r="B1066" s="422"/>
      <c r="G1066" s="2">
        <f>+G1065+E1066-F1066</f>
        <v>95.200000000000287</v>
      </c>
    </row>
    <row r="1067" spans="2:7">
      <c r="B1067" s="422"/>
      <c r="G1067" s="2">
        <f>+G1066+E1067-F1067</f>
        <v>95.200000000000287</v>
      </c>
    </row>
    <row r="1068" spans="2:7">
      <c r="B1068" s="422"/>
      <c r="G1068" s="2">
        <f>+G1067+E1068-F1068</f>
        <v>95.200000000000287</v>
      </c>
    </row>
    <row r="1069" spans="2:7">
      <c r="B1069" s="422"/>
      <c r="G1069" s="2">
        <f>+G1068+E1069-F1069</f>
        <v>95.200000000000287</v>
      </c>
    </row>
    <row r="1070" spans="2:7">
      <c r="B1070" s="422"/>
      <c r="G1070" s="2">
        <f>+G1069+E1070-F1070</f>
        <v>95.200000000000287</v>
      </c>
    </row>
    <row r="1071" spans="2:7">
      <c r="B1071" s="422"/>
      <c r="G1071" s="2">
        <f>+G1070+E1071-F1071</f>
        <v>95.200000000000287</v>
      </c>
    </row>
    <row r="1072" spans="2:7">
      <c r="B1072" s="422"/>
      <c r="G1072" s="2">
        <f>+G1071+E1072-F1072</f>
        <v>95.200000000000287</v>
      </c>
    </row>
    <row r="1073" spans="2:7">
      <c r="B1073" s="422"/>
      <c r="G1073" s="2">
        <f>+G1072+E1073-F1073</f>
        <v>95.200000000000287</v>
      </c>
    </row>
    <row r="1074" spans="2:7">
      <c r="B1074" s="422"/>
      <c r="G1074" s="2">
        <f>+G1073+E1074-F1074</f>
        <v>95.200000000000287</v>
      </c>
    </row>
    <row r="1075" spans="2:7">
      <c r="B1075" s="422"/>
      <c r="G1075" s="2">
        <f>+G1074+E1075-F1075</f>
        <v>95.200000000000287</v>
      </c>
    </row>
    <row r="1076" spans="2:7">
      <c r="B1076" s="422"/>
      <c r="G1076" s="2">
        <f>+G1075+E1076-F1076</f>
        <v>95.200000000000287</v>
      </c>
    </row>
    <row r="1077" spans="2:7">
      <c r="B1077" s="422"/>
      <c r="G1077" s="2">
        <f>+G1076+E1077-F1077</f>
        <v>95.200000000000287</v>
      </c>
    </row>
    <row r="1078" spans="2:7">
      <c r="B1078" s="422"/>
      <c r="G1078" s="2">
        <f>+G1077+E1078-F1078</f>
        <v>95.200000000000287</v>
      </c>
    </row>
    <row r="1079" spans="2:7">
      <c r="B1079" s="422"/>
      <c r="G1079" s="2">
        <f>+G1078+E1079-F1079</f>
        <v>95.200000000000287</v>
      </c>
    </row>
    <row r="1080" spans="2:7">
      <c r="B1080" s="422"/>
      <c r="G1080" s="2">
        <f>+G1079+E1080-F1080</f>
        <v>95.200000000000287</v>
      </c>
    </row>
    <row r="1081" spans="2:7">
      <c r="B1081" s="422"/>
      <c r="G1081" s="2">
        <f>+G1080+E1081-F1081</f>
        <v>95.200000000000287</v>
      </c>
    </row>
    <row r="1082" spans="2:7">
      <c r="B1082" s="422"/>
      <c r="G1082" s="2">
        <f>+G1081+E1082-F1082</f>
        <v>95.200000000000287</v>
      </c>
    </row>
    <row r="1083" spans="2:7">
      <c r="B1083" s="422"/>
      <c r="G1083" s="2">
        <f>+G1082+E1083-F1083</f>
        <v>95.200000000000287</v>
      </c>
    </row>
    <row r="1084" spans="2:7">
      <c r="B1084" s="422"/>
      <c r="G1084" s="2">
        <f>+G1083+E1084-F1084</f>
        <v>95.200000000000287</v>
      </c>
    </row>
    <row r="1085" spans="2:7">
      <c r="B1085" s="422"/>
      <c r="G1085" s="2">
        <f>+G1084+E1085-F1085</f>
        <v>95.200000000000287</v>
      </c>
    </row>
    <row r="1086" spans="2:7">
      <c r="B1086" s="422"/>
      <c r="G1086" s="2">
        <f>+G1085+E1086-F1086</f>
        <v>95.200000000000287</v>
      </c>
    </row>
    <row r="1087" spans="2:7">
      <c r="B1087" s="422"/>
      <c r="G1087" s="2">
        <f>+G1086+E1087-F1087</f>
        <v>95.200000000000287</v>
      </c>
    </row>
    <row r="1088" spans="2:7">
      <c r="B1088" s="422"/>
      <c r="G1088" s="2">
        <f>+G1087+E1088-F1088</f>
        <v>95.200000000000287</v>
      </c>
    </row>
    <row r="1089" spans="2:7">
      <c r="B1089" s="422"/>
      <c r="G1089" s="2">
        <f>+G1088+E1089-F1089</f>
        <v>95.200000000000287</v>
      </c>
    </row>
    <row r="1090" spans="2:7">
      <c r="B1090" s="422"/>
      <c r="G1090" s="2">
        <f>+G1089+E1090-F1090</f>
        <v>95.200000000000287</v>
      </c>
    </row>
    <row r="1091" spans="2:7">
      <c r="B1091" s="422"/>
      <c r="G1091" s="2">
        <f>+G1090+E1091-F1091</f>
        <v>95.200000000000287</v>
      </c>
    </row>
    <row r="1092" spans="2:7">
      <c r="B1092" s="422"/>
      <c r="G1092" s="2">
        <f>+G1091+E1092-F1092</f>
        <v>95.200000000000287</v>
      </c>
    </row>
    <row r="1093" spans="2:7">
      <c r="B1093" s="422"/>
      <c r="G1093" s="2">
        <f>+G1092+E1093-F1093</f>
        <v>95.200000000000287</v>
      </c>
    </row>
    <row r="1094" spans="2:7">
      <c r="B1094" s="422"/>
      <c r="G1094" s="2">
        <f>+G1093+E1094-F1094</f>
        <v>95.200000000000287</v>
      </c>
    </row>
    <row r="1095" spans="2:7">
      <c r="B1095" s="422"/>
      <c r="G1095" s="2">
        <f>+G1094+E1095-F1095</f>
        <v>95.200000000000287</v>
      </c>
    </row>
    <row r="1096" spans="2:7">
      <c r="B1096" s="422"/>
      <c r="G1096" s="2">
        <f>+G1095+E1096-F1096</f>
        <v>95.200000000000287</v>
      </c>
    </row>
    <row r="1097" spans="2:7">
      <c r="B1097" s="422"/>
      <c r="G1097" s="2">
        <f>+G1096+E1097-F1097</f>
        <v>95.200000000000287</v>
      </c>
    </row>
    <row r="1098" spans="2:7">
      <c r="B1098" s="422"/>
      <c r="G1098" s="2">
        <f>+G1097+E1098-F1098</f>
        <v>95.200000000000287</v>
      </c>
    </row>
    <row r="1099" spans="2:7">
      <c r="B1099" s="422"/>
      <c r="G1099" s="2">
        <f>+G1098+E1099-F1099</f>
        <v>95.200000000000287</v>
      </c>
    </row>
    <row r="1100" spans="2:7">
      <c r="B1100" s="422"/>
      <c r="G1100" s="2">
        <f>+G1099+E1100-F1100</f>
        <v>95.200000000000287</v>
      </c>
    </row>
    <row r="1101" spans="2:7">
      <c r="B1101" s="422"/>
      <c r="G1101" s="2">
        <f>+G1100+E1101-F1101</f>
        <v>95.200000000000287</v>
      </c>
    </row>
    <row r="1102" spans="2:7">
      <c r="B1102" s="422"/>
      <c r="G1102" s="2">
        <f>+G1101+E1102-F1102</f>
        <v>95.200000000000287</v>
      </c>
    </row>
    <row r="1103" spans="2:7">
      <c r="B1103" s="422"/>
      <c r="G1103" s="2">
        <f>+G1102+E1103-F1103</f>
        <v>95.200000000000287</v>
      </c>
    </row>
    <row r="1104" spans="2:7">
      <c r="B1104" s="422"/>
      <c r="G1104" s="2">
        <f>+G1103+E1104-F1104</f>
        <v>95.200000000000287</v>
      </c>
    </row>
    <row r="1105" spans="2:7">
      <c r="B1105" s="422"/>
      <c r="G1105" s="2">
        <f>+G1104+E1105-F1105</f>
        <v>95.200000000000287</v>
      </c>
    </row>
    <row r="1106" spans="2:7">
      <c r="B1106" s="422"/>
      <c r="G1106" s="2">
        <f>+G1105+E1106-F1106</f>
        <v>95.200000000000287</v>
      </c>
    </row>
    <row r="1107" spans="2:7">
      <c r="B1107" s="422"/>
      <c r="G1107" s="2">
        <f>+G1106+E1107-F1107</f>
        <v>95.200000000000287</v>
      </c>
    </row>
    <row r="1108" spans="2:7">
      <c r="B1108" s="422"/>
      <c r="G1108" s="2">
        <f>+G1107+E1108-F1108</f>
        <v>95.200000000000287</v>
      </c>
    </row>
    <row r="1109" spans="2:7">
      <c r="B1109" s="422"/>
      <c r="G1109" s="2">
        <f>+G1108+E1109-F1109</f>
        <v>95.200000000000287</v>
      </c>
    </row>
    <row r="1110" spans="2:7">
      <c r="B1110" s="422"/>
      <c r="G1110" s="2">
        <f>+G1109+E1110-F1110</f>
        <v>95.200000000000287</v>
      </c>
    </row>
    <row r="1111" spans="2:7">
      <c r="B1111" s="422"/>
      <c r="G1111" s="2">
        <f>+G1110+E1111-F1111</f>
        <v>95.200000000000287</v>
      </c>
    </row>
    <row r="1112" spans="2:7">
      <c r="B1112" s="422"/>
      <c r="G1112" s="2">
        <f>+G1111+E1112-F1112</f>
        <v>95.200000000000287</v>
      </c>
    </row>
    <row r="1113" spans="2:7">
      <c r="B1113" s="422"/>
      <c r="G1113" s="2">
        <f>+G1112+E1113-F1113</f>
        <v>95.200000000000287</v>
      </c>
    </row>
    <row r="1114" spans="2:7">
      <c r="B1114" s="422"/>
      <c r="G1114" s="2">
        <f>+G1113+E1114-F1114</f>
        <v>95.200000000000287</v>
      </c>
    </row>
    <row r="1115" spans="2:7">
      <c r="B1115" s="422"/>
      <c r="G1115" s="2">
        <f>+G1114+E1115-F1115</f>
        <v>95.200000000000287</v>
      </c>
    </row>
    <row r="1116" spans="2:7">
      <c r="B1116" s="422"/>
      <c r="G1116" s="2">
        <f>+G1115+E1116-F1116</f>
        <v>95.200000000000287</v>
      </c>
    </row>
    <row r="1117" spans="2:7">
      <c r="B1117" s="422"/>
      <c r="G1117" s="2">
        <f>+G1116+E1117-F1117</f>
        <v>95.200000000000287</v>
      </c>
    </row>
    <row r="1118" spans="2:7">
      <c r="B1118" s="422"/>
      <c r="G1118" s="2">
        <f>+G1117+E1118-F1118</f>
        <v>95.200000000000287</v>
      </c>
    </row>
    <row r="1119" spans="2:7">
      <c r="B1119" s="422"/>
      <c r="G1119" s="2">
        <f>+G1118+E1119-F1119</f>
        <v>95.200000000000287</v>
      </c>
    </row>
    <row r="1120" spans="2:7">
      <c r="B1120" s="422"/>
      <c r="G1120" s="2">
        <f>+G1119+E1120-F1120</f>
        <v>95.200000000000287</v>
      </c>
    </row>
    <row r="1121" spans="2:7">
      <c r="B1121" s="422"/>
      <c r="G1121" s="2">
        <f>+G1120+E1121-F1121</f>
        <v>95.200000000000287</v>
      </c>
    </row>
    <row r="1122" spans="2:7">
      <c r="B1122" s="422"/>
      <c r="G1122" s="2">
        <f>+G1121+E1122-F1122</f>
        <v>95.200000000000287</v>
      </c>
    </row>
    <row r="1123" spans="2:7">
      <c r="B1123" s="422"/>
      <c r="G1123" s="2">
        <f>+G1122+E1123-F1123</f>
        <v>95.200000000000287</v>
      </c>
    </row>
    <row r="1124" spans="2:7">
      <c r="B1124" s="422"/>
      <c r="G1124" s="2">
        <f>+G1123+E1124-F1124</f>
        <v>95.200000000000287</v>
      </c>
    </row>
    <row r="1125" spans="2:7">
      <c r="B1125" s="422"/>
      <c r="G1125" s="2">
        <f>+G1124+E1125-F1125</f>
        <v>95.200000000000287</v>
      </c>
    </row>
    <row r="1126" spans="2:7">
      <c r="B1126" s="422"/>
      <c r="G1126" s="2">
        <f>+G1125+E1126-F1126</f>
        <v>95.200000000000287</v>
      </c>
    </row>
    <row r="1127" spans="2:7">
      <c r="B1127" s="422"/>
      <c r="G1127" s="2">
        <f>+G1126+E1127-F1127</f>
        <v>95.200000000000287</v>
      </c>
    </row>
    <row r="1128" spans="2:7">
      <c r="B1128" s="422"/>
      <c r="G1128" s="2">
        <f>+G1127+E1128-F1128</f>
        <v>95.200000000000287</v>
      </c>
    </row>
    <row r="1129" spans="2:7">
      <c r="B1129" s="422"/>
      <c r="G1129" s="2">
        <f>+G1128+E1129-F1129</f>
        <v>95.200000000000287</v>
      </c>
    </row>
    <row r="1130" spans="2:7">
      <c r="B1130" s="422"/>
      <c r="G1130" s="2">
        <f>+G1129+E1130-F1130</f>
        <v>95.200000000000287</v>
      </c>
    </row>
    <row r="1131" spans="2:7">
      <c r="B1131" s="422"/>
      <c r="G1131" s="2">
        <f>+G1130+E1131-F1131</f>
        <v>95.200000000000287</v>
      </c>
    </row>
    <row r="1132" spans="2:7">
      <c r="B1132" s="422"/>
      <c r="G1132" s="2">
        <f>+G1131+E1132-F1132</f>
        <v>95.200000000000287</v>
      </c>
    </row>
    <row r="1133" spans="2:7">
      <c r="B1133" s="422"/>
      <c r="G1133" s="2">
        <f>+G1132+E1133-F1133</f>
        <v>95.200000000000287</v>
      </c>
    </row>
    <row r="1134" spans="2:7">
      <c r="B1134" s="422"/>
      <c r="G1134" s="2">
        <f>+G1133+E1134-F1134</f>
        <v>95.200000000000287</v>
      </c>
    </row>
    <row r="1135" spans="2:7">
      <c r="B1135" s="422"/>
      <c r="G1135" s="2">
        <f>+G1134+E1135-F1135</f>
        <v>95.200000000000287</v>
      </c>
    </row>
    <row r="1136" spans="2:7">
      <c r="B1136" s="422"/>
      <c r="G1136" s="2">
        <f>+G1135+E1136-F1136</f>
        <v>95.200000000000287</v>
      </c>
    </row>
    <row r="1137" spans="2:7">
      <c r="B1137" s="422"/>
      <c r="G1137" s="2">
        <f>+G1136+E1137-F1137</f>
        <v>95.200000000000287</v>
      </c>
    </row>
    <row r="1138" spans="2:7">
      <c r="B1138" s="422"/>
      <c r="G1138" s="2">
        <f>+G1137+E1138-F1138</f>
        <v>95.200000000000287</v>
      </c>
    </row>
    <row r="1139" spans="2:7">
      <c r="B1139" s="422"/>
      <c r="G1139" s="2">
        <f>+G1138+E1139-F1139</f>
        <v>95.200000000000287</v>
      </c>
    </row>
    <row r="1140" spans="2:7">
      <c r="B1140" s="422"/>
      <c r="G1140" s="2">
        <f>+G1139+E1140-F1140</f>
        <v>95.200000000000287</v>
      </c>
    </row>
    <row r="1141" spans="2:7">
      <c r="B1141" s="422"/>
      <c r="G1141" s="2">
        <f>+G1140+E1141-F1141</f>
        <v>95.200000000000287</v>
      </c>
    </row>
    <row r="1142" spans="2:7">
      <c r="B1142" s="422"/>
      <c r="G1142" s="2">
        <f>+G1141+E1142-F1142</f>
        <v>95.200000000000287</v>
      </c>
    </row>
    <row r="1143" spans="2:7">
      <c r="B1143" s="422"/>
      <c r="G1143" s="2">
        <f>+G1142+E1143-F1143</f>
        <v>95.200000000000287</v>
      </c>
    </row>
    <row r="1144" spans="2:7">
      <c r="B1144" s="422"/>
      <c r="G1144" s="2">
        <f>+G1143+E1144-F1144</f>
        <v>95.200000000000287</v>
      </c>
    </row>
    <row r="1145" spans="2:7">
      <c r="B1145" s="422"/>
      <c r="G1145" s="2">
        <f>+G1144+E1145-F1145</f>
        <v>95.200000000000287</v>
      </c>
    </row>
    <row r="1146" spans="2:7">
      <c r="B1146" s="422"/>
      <c r="G1146" s="2">
        <f>+G1145+E1146-F1146</f>
        <v>95.200000000000287</v>
      </c>
    </row>
    <row r="1147" spans="2:7">
      <c r="B1147" s="422"/>
      <c r="G1147" s="2">
        <f>+G1146+E1147-F1147</f>
        <v>95.200000000000287</v>
      </c>
    </row>
    <row r="1148" spans="2:7">
      <c r="B1148" s="422"/>
      <c r="G1148" s="2">
        <f>+G1147+E1148-F1148</f>
        <v>95.200000000000287</v>
      </c>
    </row>
    <row r="1149" spans="2:7">
      <c r="B1149" s="422"/>
      <c r="G1149" s="2">
        <f>+G1148+E1149-F1149</f>
        <v>95.200000000000287</v>
      </c>
    </row>
    <row r="1150" spans="2:7">
      <c r="B1150" s="422"/>
      <c r="G1150" s="2">
        <f>+G1149+E1150-F1150</f>
        <v>95.200000000000287</v>
      </c>
    </row>
    <row r="1151" spans="2:7">
      <c r="B1151" s="422"/>
      <c r="G1151" s="2">
        <f>+G1150+E1151-F1151</f>
        <v>95.200000000000287</v>
      </c>
    </row>
    <row r="1152" spans="2:7">
      <c r="B1152" s="422"/>
      <c r="G1152" s="2">
        <f>+G1151+E1152-F1152</f>
        <v>95.200000000000287</v>
      </c>
    </row>
    <row r="1153" spans="2:7">
      <c r="B1153" s="422"/>
      <c r="G1153" s="2">
        <f>+G1152+E1153-F1153</f>
        <v>95.200000000000287</v>
      </c>
    </row>
    <row r="1154" spans="2:7">
      <c r="B1154" s="422"/>
      <c r="G1154" s="2">
        <f>+G1153+E1154-F1154</f>
        <v>95.200000000000287</v>
      </c>
    </row>
    <row r="1155" spans="2:7">
      <c r="B1155" s="422"/>
      <c r="G1155" s="2">
        <f>+G1154+E1155-F1155</f>
        <v>95.200000000000287</v>
      </c>
    </row>
    <row r="1156" spans="2:7">
      <c r="B1156" s="422"/>
      <c r="G1156" s="2">
        <f>+G1155+E1156-F1156</f>
        <v>95.200000000000287</v>
      </c>
    </row>
    <row r="1157" spans="2:7">
      <c r="B1157" s="422"/>
      <c r="G1157" s="2">
        <f>+G1156+E1157-F1157</f>
        <v>95.200000000000287</v>
      </c>
    </row>
    <row r="1158" spans="2:7">
      <c r="B1158" s="422"/>
      <c r="G1158" s="2">
        <f>+G1157+E1158-F1158</f>
        <v>95.200000000000287</v>
      </c>
    </row>
    <row r="1159" spans="2:7">
      <c r="B1159" s="422"/>
      <c r="G1159" s="2">
        <f>+G1158+E1159-F1159</f>
        <v>95.200000000000287</v>
      </c>
    </row>
    <row r="1160" spans="2:7">
      <c r="B1160" s="422"/>
      <c r="G1160" s="2">
        <f>+G1159+E1160-F1160</f>
        <v>95.200000000000287</v>
      </c>
    </row>
    <row r="1161" spans="2:7">
      <c r="B1161" s="422"/>
      <c r="G1161" s="2">
        <f>+G1160+E1161-F1161</f>
        <v>95.200000000000287</v>
      </c>
    </row>
    <row r="1162" spans="2:7">
      <c r="B1162" s="422"/>
      <c r="G1162" s="2">
        <f>+G1161+E1162-F1162</f>
        <v>95.200000000000287</v>
      </c>
    </row>
    <row r="1163" spans="2:7">
      <c r="B1163" s="422"/>
      <c r="G1163" s="2">
        <f>+G1162+E1163-F1163</f>
        <v>95.200000000000287</v>
      </c>
    </row>
    <row r="1164" spans="2:7">
      <c r="B1164" s="422"/>
      <c r="G1164" s="2">
        <f>+G1163+E1164-F1164</f>
        <v>95.200000000000287</v>
      </c>
    </row>
    <row r="1165" spans="2:7">
      <c r="B1165" s="422"/>
      <c r="G1165" s="2">
        <f>+G1164+E1165-F1165</f>
        <v>95.200000000000287</v>
      </c>
    </row>
    <row r="1166" spans="2:7">
      <c r="B1166" s="422"/>
      <c r="G1166" s="2">
        <f>+G1165+E1166-F1166</f>
        <v>95.200000000000287</v>
      </c>
    </row>
    <row r="1167" spans="2:7">
      <c r="B1167" s="422"/>
      <c r="G1167" s="2">
        <f>+G1166+E1167-F1167</f>
        <v>95.200000000000287</v>
      </c>
    </row>
    <row r="1168" spans="2:7">
      <c r="B1168" s="422"/>
      <c r="G1168" s="2">
        <f>+G1167+E1168-F1168</f>
        <v>95.200000000000287</v>
      </c>
    </row>
    <row r="1169" spans="2:7">
      <c r="B1169" s="422"/>
      <c r="G1169" s="2">
        <f>+G1168+E1169-F1169</f>
        <v>95.200000000000287</v>
      </c>
    </row>
    <row r="1170" spans="2:7">
      <c r="B1170" s="422"/>
      <c r="G1170" s="2">
        <f>+G1169+E1170-F1170</f>
        <v>95.200000000000287</v>
      </c>
    </row>
    <row r="1171" spans="2:7">
      <c r="B1171" s="422"/>
      <c r="G1171" s="2">
        <f>+G1170+E1171-F1171</f>
        <v>95.200000000000287</v>
      </c>
    </row>
    <row r="1172" spans="2:7">
      <c r="B1172" s="422"/>
      <c r="G1172" s="2">
        <f>+G1171+E1172-F1172</f>
        <v>95.200000000000287</v>
      </c>
    </row>
    <row r="1173" spans="2:7">
      <c r="B1173" s="422"/>
      <c r="G1173" s="2">
        <f>+G1172+E1173-F1173</f>
        <v>95.200000000000287</v>
      </c>
    </row>
    <row r="1174" spans="2:7">
      <c r="B1174" s="422"/>
      <c r="G1174" s="2">
        <f>+G1173+E1174-F1174</f>
        <v>95.200000000000287</v>
      </c>
    </row>
    <row r="1175" spans="2:7">
      <c r="B1175" s="422"/>
      <c r="G1175" s="2">
        <f>+G1174+E1175-F1175</f>
        <v>95.200000000000287</v>
      </c>
    </row>
    <row r="1176" spans="2:7">
      <c r="B1176" s="422"/>
      <c r="G1176" s="2">
        <f>+G1175+E1176-F1176</f>
        <v>95.200000000000287</v>
      </c>
    </row>
    <row r="1177" spans="2:7">
      <c r="B1177" s="422"/>
      <c r="G1177" s="2">
        <f>+G1176+E1177-F1177</f>
        <v>95.200000000000287</v>
      </c>
    </row>
    <row r="1178" spans="2:7">
      <c r="B1178" s="422"/>
      <c r="G1178" s="2">
        <f>+G1177+E1178-F1178</f>
        <v>95.200000000000287</v>
      </c>
    </row>
    <row r="1179" spans="2:7">
      <c r="B1179" s="422"/>
      <c r="G1179" s="2">
        <f>+G1178+E1179-F1179</f>
        <v>95.200000000000287</v>
      </c>
    </row>
    <row r="1180" spans="2:7">
      <c r="B1180" s="422"/>
      <c r="G1180" s="2">
        <f>+G1179+E1180-F1180</f>
        <v>95.200000000000287</v>
      </c>
    </row>
    <row r="1181" spans="2:7">
      <c r="B1181" s="422"/>
      <c r="G1181" s="2">
        <f>+G1180+E1181-F1181</f>
        <v>95.200000000000287</v>
      </c>
    </row>
    <row r="1182" spans="2:7">
      <c r="B1182" s="422"/>
      <c r="G1182" s="2">
        <f>+G1181+E1182-F1182</f>
        <v>95.200000000000287</v>
      </c>
    </row>
    <row r="1183" spans="2:7">
      <c r="B1183" s="422"/>
      <c r="G1183" s="2">
        <f>+G1182+E1183-F1183</f>
        <v>95.200000000000287</v>
      </c>
    </row>
    <row r="1184" spans="2:7">
      <c r="B1184" s="422"/>
      <c r="G1184" s="2">
        <f>+G1183+E1184-F1184</f>
        <v>95.200000000000287</v>
      </c>
    </row>
    <row r="1185" spans="2:7">
      <c r="B1185" s="422"/>
      <c r="G1185" s="2">
        <f>+G1184+E1185-F1185</f>
        <v>95.200000000000287</v>
      </c>
    </row>
    <row r="1186" spans="2:7">
      <c r="B1186" s="422"/>
      <c r="G1186" s="2">
        <f>+G1185+E1186-F1186</f>
        <v>95.200000000000287</v>
      </c>
    </row>
    <row r="1187" spans="2:7">
      <c r="B1187" s="422"/>
      <c r="G1187" s="2">
        <f>+G1186+E1187-F1187</f>
        <v>95.200000000000287</v>
      </c>
    </row>
    <row r="1188" spans="2:7">
      <c r="B1188" s="422"/>
      <c r="G1188" s="2">
        <f>+G1187+E1188-F1188</f>
        <v>95.200000000000287</v>
      </c>
    </row>
    <row r="1189" spans="2:7">
      <c r="B1189" s="422"/>
      <c r="G1189" s="2">
        <f>+G1188+E1189-F1189</f>
        <v>95.200000000000287</v>
      </c>
    </row>
    <row r="1190" spans="2:7">
      <c r="B1190" s="422"/>
      <c r="G1190" s="2">
        <f>+G1189+E1190-F1190</f>
        <v>95.200000000000287</v>
      </c>
    </row>
    <row r="1191" spans="2:7">
      <c r="B1191" s="422"/>
      <c r="G1191" s="2">
        <f>+G1190+E1191-F1191</f>
        <v>95.200000000000287</v>
      </c>
    </row>
    <row r="1192" spans="2:7">
      <c r="B1192" s="422"/>
      <c r="G1192" s="2">
        <f>+G1191+E1192-F1192</f>
        <v>95.200000000000287</v>
      </c>
    </row>
    <row r="1193" spans="2:7">
      <c r="B1193" s="422"/>
      <c r="G1193" s="2">
        <f>+G1192+E1193-F1193</f>
        <v>95.200000000000287</v>
      </c>
    </row>
    <row r="1194" spans="2:7">
      <c r="B1194" s="422"/>
      <c r="G1194" s="2">
        <f>+G1193+E1194-F1194</f>
        <v>95.200000000000287</v>
      </c>
    </row>
    <row r="1195" spans="2:7">
      <c r="B1195" s="422"/>
      <c r="G1195" s="2">
        <f>+G1194+E1195-F1195</f>
        <v>95.200000000000287</v>
      </c>
    </row>
    <row r="1196" spans="2:7">
      <c r="B1196" s="422"/>
      <c r="G1196" s="2">
        <f>+G1195+E1196-F1196</f>
        <v>95.200000000000287</v>
      </c>
    </row>
    <row r="1197" spans="2:7">
      <c r="B1197" s="422"/>
      <c r="G1197" s="2">
        <f>+G1196+E1197-F1197</f>
        <v>95.200000000000287</v>
      </c>
    </row>
    <row r="1198" spans="2:7">
      <c r="B1198" s="422"/>
      <c r="G1198" s="2">
        <f>+G1197+E1198-F1198</f>
        <v>95.200000000000287</v>
      </c>
    </row>
    <row r="1199" spans="2:7">
      <c r="B1199" s="422"/>
      <c r="G1199" s="2">
        <f>+G1198+E1199-F1199</f>
        <v>95.200000000000287</v>
      </c>
    </row>
    <row r="1200" spans="2:7">
      <c r="B1200" s="422"/>
      <c r="G1200" s="2">
        <f>+G1199+E1200-F1200</f>
        <v>95.200000000000287</v>
      </c>
    </row>
    <row r="1201" spans="2:7">
      <c r="B1201" s="422"/>
      <c r="G1201" s="2">
        <f>+G1200+E1201-F1201</f>
        <v>95.200000000000287</v>
      </c>
    </row>
    <row r="1202" spans="2:7">
      <c r="B1202" s="422"/>
      <c r="G1202" s="2">
        <f>+G1201+E1202-F1202</f>
        <v>95.200000000000287</v>
      </c>
    </row>
    <row r="1203" spans="2:7">
      <c r="B1203" s="422"/>
      <c r="G1203" s="2">
        <f>+G1202+E1203-F1203</f>
        <v>95.200000000000287</v>
      </c>
    </row>
    <row r="1204" spans="2:7">
      <c r="B1204" s="422"/>
      <c r="G1204" s="2">
        <f>+G1203+E1204-F1204</f>
        <v>95.200000000000287</v>
      </c>
    </row>
    <row r="1205" spans="2:7">
      <c r="B1205" s="422"/>
      <c r="G1205" s="2">
        <f>+G1204+E1205-F1205</f>
        <v>95.200000000000287</v>
      </c>
    </row>
    <row r="1206" spans="2:7">
      <c r="B1206" s="422"/>
      <c r="G1206" s="2">
        <f>+G1205+E1206-F1206</f>
        <v>95.200000000000287</v>
      </c>
    </row>
    <row r="1207" spans="2:7">
      <c r="B1207" s="422"/>
      <c r="G1207" s="2">
        <f>+G1206+E1207-F1207</f>
        <v>95.200000000000287</v>
      </c>
    </row>
    <row r="1208" spans="2:7">
      <c r="B1208" s="422"/>
      <c r="G1208" s="2">
        <f>+G1207+E1208-F1208</f>
        <v>95.200000000000287</v>
      </c>
    </row>
    <row r="1209" spans="2:7">
      <c r="B1209" s="422"/>
      <c r="G1209" s="2">
        <f>+G1208+E1209-F1209</f>
        <v>95.200000000000287</v>
      </c>
    </row>
    <row r="1210" spans="2:7">
      <c r="B1210" s="422"/>
      <c r="G1210" s="2">
        <f>+G1209+E1210-F1210</f>
        <v>95.200000000000287</v>
      </c>
    </row>
    <row r="1211" spans="2:7">
      <c r="B1211" s="422"/>
      <c r="G1211" s="2">
        <f>+G1210+E1211-F1211</f>
        <v>95.200000000000287</v>
      </c>
    </row>
    <row r="1212" spans="2:7">
      <c r="B1212" s="422"/>
      <c r="G1212" s="2">
        <f>+G1211+E1212-F1212</f>
        <v>95.200000000000287</v>
      </c>
    </row>
    <row r="1213" spans="2:7">
      <c r="B1213" s="422"/>
      <c r="G1213" s="2">
        <f>+G1212+E1213-F1213</f>
        <v>95.200000000000287</v>
      </c>
    </row>
    <row r="1214" spans="2:7">
      <c r="B1214" s="422"/>
      <c r="G1214" s="2">
        <f>+G1213+E1214-F1214</f>
        <v>95.200000000000287</v>
      </c>
    </row>
    <row r="1215" spans="2:7">
      <c r="B1215" s="422"/>
      <c r="G1215" s="2">
        <f>+G1214+E1215-F1215</f>
        <v>95.200000000000287</v>
      </c>
    </row>
    <row r="1216" spans="2:7">
      <c r="B1216" s="422"/>
      <c r="G1216" s="2">
        <f>+G1215+E1216-F1216</f>
        <v>95.200000000000287</v>
      </c>
    </row>
    <row r="1217" spans="2:7">
      <c r="B1217" s="422"/>
      <c r="G1217" s="2">
        <f>+G1216+E1217-F1217</f>
        <v>95.200000000000287</v>
      </c>
    </row>
    <row r="1218" spans="2:7">
      <c r="B1218" s="422"/>
      <c r="G1218" s="2">
        <f>+G1217+E1218-F1218</f>
        <v>95.200000000000287</v>
      </c>
    </row>
    <row r="1219" spans="2:7">
      <c r="B1219" s="422"/>
      <c r="G1219" s="2">
        <f>+G1218+E1219-F1219</f>
        <v>95.200000000000287</v>
      </c>
    </row>
    <row r="1220" spans="2:7">
      <c r="B1220" s="422"/>
      <c r="G1220" s="2">
        <f>+G1219+E1220-F1220</f>
        <v>95.200000000000287</v>
      </c>
    </row>
    <row r="1221" spans="2:7">
      <c r="B1221" s="422"/>
      <c r="G1221" s="2">
        <f>+G1220+E1221-F1221</f>
        <v>95.200000000000287</v>
      </c>
    </row>
    <row r="1222" spans="2:7">
      <c r="B1222" s="422"/>
      <c r="G1222" s="2">
        <f>+G1221+E1222-F1222</f>
        <v>95.200000000000287</v>
      </c>
    </row>
    <row r="1223" spans="2:7">
      <c r="B1223" s="422"/>
      <c r="G1223" s="2">
        <f>+G1222+E1223-F1223</f>
        <v>95.200000000000287</v>
      </c>
    </row>
    <row r="1224" spans="2:7">
      <c r="B1224" s="422"/>
      <c r="G1224" s="2">
        <f>+G1223+E1224-F1224</f>
        <v>95.200000000000287</v>
      </c>
    </row>
    <row r="1225" spans="2:7">
      <c r="B1225" s="422"/>
      <c r="G1225" s="2">
        <f>+G1224+E1225-F1225</f>
        <v>95.200000000000287</v>
      </c>
    </row>
    <row r="1226" spans="2:7">
      <c r="B1226" s="422"/>
      <c r="G1226" s="2">
        <f>+G1225+E1226-F1226</f>
        <v>95.200000000000287</v>
      </c>
    </row>
    <row r="1227" spans="2:7">
      <c r="B1227" s="422"/>
      <c r="G1227" s="2">
        <f>+G1226+E1227-F1227</f>
        <v>95.200000000000287</v>
      </c>
    </row>
    <row r="1228" spans="2:7">
      <c r="B1228" s="422"/>
      <c r="G1228" s="2">
        <f>+G1227+E1228-F1228</f>
        <v>95.200000000000287</v>
      </c>
    </row>
    <row r="1229" spans="2:7">
      <c r="B1229" s="422"/>
      <c r="G1229" s="2">
        <f>+G1228+E1229-F1229</f>
        <v>95.200000000000287</v>
      </c>
    </row>
    <row r="1230" spans="2:7">
      <c r="B1230" s="422"/>
      <c r="G1230" s="2">
        <f>+G1229+E1230-F1230</f>
        <v>95.200000000000287</v>
      </c>
    </row>
    <row r="1231" spans="2:7">
      <c r="B1231" s="422"/>
      <c r="G1231" s="2">
        <f>+G1230+E1231-F1231</f>
        <v>95.200000000000287</v>
      </c>
    </row>
    <row r="1232" spans="2:7">
      <c r="B1232" s="422"/>
      <c r="G1232" s="2">
        <f>+G1231+E1232-F1232</f>
        <v>95.200000000000287</v>
      </c>
    </row>
    <row r="1233" spans="2:7">
      <c r="B1233" s="422"/>
      <c r="G1233" s="2">
        <f>+G1232+E1233-F1233</f>
        <v>95.200000000000287</v>
      </c>
    </row>
    <row r="1234" spans="2:7">
      <c r="B1234" s="422"/>
      <c r="G1234" s="2">
        <f>+G1233+E1234-F1234</f>
        <v>95.200000000000287</v>
      </c>
    </row>
    <row r="1235" spans="2:7">
      <c r="B1235" s="422"/>
      <c r="G1235" s="2">
        <f>+G1234+E1235-F1235</f>
        <v>95.200000000000287</v>
      </c>
    </row>
    <row r="1236" spans="2:7">
      <c r="B1236" s="422"/>
      <c r="G1236" s="2">
        <f>+G1235+E1236-F1236</f>
        <v>95.200000000000287</v>
      </c>
    </row>
    <row r="1237" spans="2:7">
      <c r="B1237" s="422"/>
      <c r="G1237" s="2">
        <f>+G1236+E1237-F1237</f>
        <v>95.200000000000287</v>
      </c>
    </row>
    <row r="1238" spans="2:7">
      <c r="B1238" s="422"/>
      <c r="G1238" s="2">
        <f>+G1237+E1238-F1238</f>
        <v>95.200000000000287</v>
      </c>
    </row>
    <row r="1239" spans="2:7">
      <c r="B1239" s="422"/>
      <c r="G1239" s="2">
        <f>+G1238+E1239-F1239</f>
        <v>95.200000000000287</v>
      </c>
    </row>
    <row r="1240" spans="2:7">
      <c r="B1240" s="422"/>
      <c r="G1240" s="2">
        <f>+G1239+E1240-F1240</f>
        <v>95.200000000000287</v>
      </c>
    </row>
    <row r="1241" spans="2:7">
      <c r="B1241" s="422"/>
      <c r="G1241" s="2">
        <f>+G1240+E1241-F1241</f>
        <v>95.200000000000287</v>
      </c>
    </row>
    <row r="1242" spans="2:7">
      <c r="B1242" s="422"/>
      <c r="G1242" s="2">
        <f>+G1241+E1242-F1242</f>
        <v>95.200000000000287</v>
      </c>
    </row>
    <row r="1243" spans="2:7">
      <c r="B1243" s="422"/>
      <c r="G1243" s="2">
        <f>+G1242+E1243-F1243</f>
        <v>95.200000000000287</v>
      </c>
    </row>
    <row r="1244" spans="2:7">
      <c r="B1244" s="422"/>
      <c r="G1244" s="2">
        <f>+G1243+E1244-F1244</f>
        <v>95.200000000000287</v>
      </c>
    </row>
    <row r="1245" spans="2:7">
      <c r="B1245" s="422"/>
      <c r="G1245" s="2">
        <f>+G1244+E1245-F1245</f>
        <v>95.200000000000287</v>
      </c>
    </row>
    <row r="1246" spans="2:7">
      <c r="B1246" s="422"/>
      <c r="G1246" s="2">
        <f>+G1245+E1246-F1246</f>
        <v>95.200000000000287</v>
      </c>
    </row>
    <row r="1247" spans="2:7">
      <c r="B1247" s="422"/>
      <c r="G1247" s="2">
        <f>+G1246+E1247-F1247</f>
        <v>95.200000000000287</v>
      </c>
    </row>
    <row r="1248" spans="2:7">
      <c r="B1248" s="422"/>
      <c r="G1248" s="2">
        <f>+G1247+E1248-F1248</f>
        <v>95.200000000000287</v>
      </c>
    </row>
    <row r="1249" spans="2:7">
      <c r="B1249" s="422"/>
      <c r="G1249" s="2">
        <f>+G1248+E1249-F1249</f>
        <v>95.200000000000287</v>
      </c>
    </row>
    <row r="1250" spans="2:7">
      <c r="B1250" s="422"/>
      <c r="G1250" s="2">
        <f>+G1249+E1250-F1250</f>
        <v>95.200000000000287</v>
      </c>
    </row>
    <row r="1251" spans="2:7">
      <c r="B1251" s="422"/>
      <c r="G1251" s="2">
        <f>+G1250+E1251-F1251</f>
        <v>95.200000000000287</v>
      </c>
    </row>
    <row r="1252" spans="2:7">
      <c r="B1252" s="422"/>
      <c r="G1252" s="2">
        <f>+G1251+E1252-F1252</f>
        <v>95.200000000000287</v>
      </c>
    </row>
    <row r="1253" spans="2:7">
      <c r="B1253" s="422"/>
      <c r="G1253" s="2">
        <f>+G1252+E1253-F1253</f>
        <v>95.200000000000287</v>
      </c>
    </row>
    <row r="1254" spans="2:7">
      <c r="B1254" s="422"/>
      <c r="G1254" s="2">
        <f>+G1253+E1254-F1254</f>
        <v>95.200000000000287</v>
      </c>
    </row>
    <row r="1255" spans="2:7">
      <c r="B1255" s="422"/>
      <c r="G1255" s="2">
        <f>+G1254+E1255-F1255</f>
        <v>95.200000000000287</v>
      </c>
    </row>
    <row r="1256" spans="2:7">
      <c r="B1256" s="422"/>
      <c r="G1256" s="2">
        <f>+G1255+E1256-F1256</f>
        <v>95.200000000000287</v>
      </c>
    </row>
    <row r="1257" spans="2:7">
      <c r="B1257" s="422"/>
      <c r="G1257" s="2">
        <f>+G1256+E1257-F1257</f>
        <v>95.200000000000287</v>
      </c>
    </row>
    <row r="1258" spans="2:7">
      <c r="B1258" s="422"/>
      <c r="G1258" s="2">
        <f>+G1257+E1258-F1258</f>
        <v>95.200000000000287</v>
      </c>
    </row>
    <row r="1259" spans="2:7">
      <c r="B1259" s="422"/>
      <c r="G1259" s="2">
        <f>+G1258+E1259-F1259</f>
        <v>95.200000000000287</v>
      </c>
    </row>
    <row r="1260" spans="2:7">
      <c r="B1260" s="422"/>
      <c r="G1260" s="2">
        <f>+G1259+E1260-F1260</f>
        <v>95.200000000000287</v>
      </c>
    </row>
    <row r="1261" spans="2:7">
      <c r="B1261" s="422"/>
      <c r="G1261" s="2">
        <f>+G1260+E1261-F1261</f>
        <v>95.200000000000287</v>
      </c>
    </row>
    <row r="1262" spans="2:7">
      <c r="B1262" s="422"/>
      <c r="G1262" s="2">
        <f>+G1261+E1262-F1262</f>
        <v>95.200000000000287</v>
      </c>
    </row>
    <row r="1263" spans="2:7">
      <c r="B1263" s="422"/>
      <c r="G1263" s="2">
        <f>+G1262+E1263-F1263</f>
        <v>95.200000000000287</v>
      </c>
    </row>
    <row r="1264" spans="2:7">
      <c r="B1264" s="422"/>
      <c r="G1264" s="2">
        <f>+G1263+E1264-F1264</f>
        <v>95.200000000000287</v>
      </c>
    </row>
    <row r="1265" spans="2:7">
      <c r="B1265" s="422"/>
      <c r="G1265" s="2">
        <f>+G1264+E1265-F1265</f>
        <v>95.200000000000287</v>
      </c>
    </row>
    <row r="1266" spans="2:7">
      <c r="B1266" s="422"/>
      <c r="G1266" s="2">
        <f>+G1265+E1266-F1266</f>
        <v>95.200000000000287</v>
      </c>
    </row>
    <row r="1267" spans="2:7">
      <c r="B1267" s="422"/>
      <c r="G1267" s="2">
        <f>+G1266+E1267-F1267</f>
        <v>95.200000000000287</v>
      </c>
    </row>
    <row r="1268" spans="2:7">
      <c r="B1268" s="422"/>
      <c r="G1268" s="2">
        <f>+G1267+E1268-F1268</f>
        <v>95.200000000000287</v>
      </c>
    </row>
    <row r="1269" spans="2:7">
      <c r="B1269" s="422"/>
      <c r="G1269" s="2">
        <f>+G1268+E1269-F1269</f>
        <v>95.200000000000287</v>
      </c>
    </row>
    <row r="1270" spans="2:7">
      <c r="B1270" s="422"/>
      <c r="G1270" s="2">
        <f>+G1269+E1270-F1270</f>
        <v>95.200000000000287</v>
      </c>
    </row>
    <row r="1271" spans="2:7">
      <c r="B1271" s="422"/>
      <c r="G1271" s="2">
        <f>+G1270+E1271-F1271</f>
        <v>95.200000000000287</v>
      </c>
    </row>
    <row r="1272" spans="2:7">
      <c r="B1272" s="422"/>
      <c r="G1272" s="2">
        <f>+G1271+E1272-F1272</f>
        <v>95.200000000000287</v>
      </c>
    </row>
    <row r="1273" spans="2:7">
      <c r="B1273" s="422"/>
      <c r="G1273" s="2">
        <f>+G1272+E1273-F1273</f>
        <v>95.200000000000287</v>
      </c>
    </row>
    <row r="1274" spans="2:7">
      <c r="B1274" s="422"/>
      <c r="G1274" s="2">
        <f>+G1273+E1274-F1274</f>
        <v>95.200000000000287</v>
      </c>
    </row>
    <row r="1275" spans="2:7">
      <c r="B1275" s="422"/>
      <c r="G1275" s="2">
        <f>+G1274+E1275-F1275</f>
        <v>95.200000000000287</v>
      </c>
    </row>
    <row r="1276" spans="2:7">
      <c r="B1276" s="422"/>
      <c r="G1276" s="2">
        <f>+G1275+E1276-F1276</f>
        <v>95.200000000000287</v>
      </c>
    </row>
    <row r="1277" spans="2:7">
      <c r="B1277" s="422"/>
      <c r="G1277" s="2">
        <f>+G1276+E1277-F1277</f>
        <v>95.200000000000287</v>
      </c>
    </row>
    <row r="1278" spans="2:7">
      <c r="B1278" s="422"/>
      <c r="G1278" s="2">
        <f>+G1277+E1278-F1278</f>
        <v>95.200000000000287</v>
      </c>
    </row>
    <row r="1279" spans="2:7">
      <c r="B1279" s="422"/>
      <c r="G1279" s="2">
        <f>+G1278+E1279-F1279</f>
        <v>95.200000000000287</v>
      </c>
    </row>
    <row r="1280" spans="2:7">
      <c r="B1280" s="422"/>
      <c r="G1280" s="2">
        <f>+G1279+E1280-F1280</f>
        <v>95.200000000000287</v>
      </c>
    </row>
    <row r="1281" spans="2:7">
      <c r="B1281" s="422"/>
      <c r="G1281" s="2">
        <f>+G1280+E1281-F1281</f>
        <v>95.200000000000287</v>
      </c>
    </row>
    <row r="1282" spans="2:7">
      <c r="B1282" s="422"/>
      <c r="G1282" s="2">
        <f>+G1281+E1282-F1282</f>
        <v>95.200000000000287</v>
      </c>
    </row>
    <row r="1283" spans="2:7">
      <c r="B1283" s="422"/>
      <c r="G1283" s="2">
        <f>+G1282+E1283-F1283</f>
        <v>95.200000000000287</v>
      </c>
    </row>
    <row r="1284" spans="2:7">
      <c r="B1284" s="422"/>
      <c r="G1284" s="2">
        <f>+G1283+E1284-F1284</f>
        <v>95.200000000000287</v>
      </c>
    </row>
    <row r="1285" spans="2:7">
      <c r="B1285" s="422"/>
      <c r="G1285" s="2">
        <f>+G1284+E1285-F1285</f>
        <v>95.200000000000287</v>
      </c>
    </row>
    <row r="1286" spans="2:7">
      <c r="B1286" s="422"/>
      <c r="G1286" s="2">
        <f>+G1285+E1286-F1286</f>
        <v>95.200000000000287</v>
      </c>
    </row>
    <row r="1287" spans="2:7">
      <c r="B1287" s="422"/>
      <c r="G1287" s="2">
        <f>+G1286+E1287-F1287</f>
        <v>95.200000000000287</v>
      </c>
    </row>
    <row r="1288" spans="2:7">
      <c r="B1288" s="422"/>
      <c r="G1288" s="2">
        <f>+G1287+E1288-F1288</f>
        <v>95.200000000000287</v>
      </c>
    </row>
    <row r="1289" spans="2:7">
      <c r="B1289" s="422"/>
      <c r="G1289" s="2">
        <f>+G1288+E1289-F1289</f>
        <v>95.200000000000287</v>
      </c>
    </row>
    <row r="1290" spans="2:7">
      <c r="B1290" s="422"/>
      <c r="G1290" s="2">
        <f>+G1289+E1290-F1290</f>
        <v>95.200000000000287</v>
      </c>
    </row>
    <row r="1291" spans="2:7">
      <c r="B1291" s="422"/>
      <c r="G1291" s="2">
        <f>+G1290+E1291-F1291</f>
        <v>95.200000000000287</v>
      </c>
    </row>
    <row r="1292" spans="2:7">
      <c r="B1292" s="422"/>
      <c r="G1292" s="2">
        <f>+G1291+E1292-F1292</f>
        <v>95.200000000000287</v>
      </c>
    </row>
    <row r="1293" spans="2:7">
      <c r="B1293" s="422"/>
      <c r="G1293" s="2">
        <f>+G1292+E1293-F1293</f>
        <v>95.200000000000287</v>
      </c>
    </row>
    <row r="1294" spans="2:7">
      <c r="B1294" s="422"/>
      <c r="G1294" s="2">
        <f>+G1293+E1294-F1294</f>
        <v>95.200000000000287</v>
      </c>
    </row>
    <row r="1295" spans="2:7">
      <c r="B1295" s="422"/>
      <c r="G1295" s="2">
        <f>+G1294+E1295-F1295</f>
        <v>95.200000000000287</v>
      </c>
    </row>
    <row r="1296" spans="2:7">
      <c r="B1296" s="422"/>
      <c r="G1296" s="2">
        <f>+G1295+E1296-F1296</f>
        <v>95.200000000000287</v>
      </c>
    </row>
    <row r="1297" spans="2:7">
      <c r="B1297" s="422"/>
      <c r="G1297" s="2">
        <f>+G1296+E1297-F1297</f>
        <v>95.200000000000287</v>
      </c>
    </row>
    <row r="1298" spans="2:7">
      <c r="B1298" s="422"/>
      <c r="G1298" s="2">
        <f>+G1297+E1298-F1298</f>
        <v>95.200000000000287</v>
      </c>
    </row>
    <row r="1299" spans="2:7">
      <c r="B1299" s="422"/>
      <c r="G1299" s="2">
        <f>+G1298+E1299-F1299</f>
        <v>95.200000000000287</v>
      </c>
    </row>
    <row r="1300" spans="2:7">
      <c r="B1300" s="422"/>
      <c r="G1300" s="2">
        <f>+G1299+E1300-F1300</f>
        <v>95.200000000000287</v>
      </c>
    </row>
    <row r="1301" spans="2:7">
      <c r="B1301" s="422"/>
      <c r="G1301" s="2">
        <f>+G1300+E1301-F1301</f>
        <v>95.200000000000287</v>
      </c>
    </row>
    <row r="1302" spans="2:7">
      <c r="B1302" s="422"/>
      <c r="G1302" s="2">
        <f>+G1301+E1302-F1302</f>
        <v>95.200000000000287</v>
      </c>
    </row>
    <row r="1303" spans="2:7">
      <c r="B1303" s="422"/>
      <c r="G1303" s="2">
        <f>+G1302+E1303-F1303</f>
        <v>95.200000000000287</v>
      </c>
    </row>
    <row r="1304" spans="2:7">
      <c r="B1304" s="422"/>
      <c r="G1304" s="2">
        <f>+G1303+E1304-F1304</f>
        <v>95.200000000000287</v>
      </c>
    </row>
    <row r="1305" spans="2:7">
      <c r="B1305" s="422"/>
      <c r="G1305" s="2">
        <f>+G1304+E1305-F1305</f>
        <v>95.200000000000287</v>
      </c>
    </row>
    <row r="1306" spans="2:7">
      <c r="B1306" s="422"/>
      <c r="G1306" s="2">
        <f>+G1305+E1306-F1306</f>
        <v>95.200000000000287</v>
      </c>
    </row>
    <row r="1307" spans="2:7">
      <c r="B1307" s="422"/>
      <c r="G1307" s="2">
        <f>+G1306+E1307-F1307</f>
        <v>95.200000000000287</v>
      </c>
    </row>
    <row r="1308" spans="2:7">
      <c r="B1308" s="422"/>
      <c r="G1308" s="2">
        <f>+G1307+E1308-F1308</f>
        <v>95.200000000000287</v>
      </c>
    </row>
    <row r="1309" spans="2:7">
      <c r="B1309" s="422"/>
      <c r="G1309" s="2">
        <f>+G1308+E1309-F1309</f>
        <v>95.200000000000287</v>
      </c>
    </row>
    <row r="1310" spans="2:7">
      <c r="B1310" s="422"/>
      <c r="G1310" s="2">
        <f>+G1309+E1310-F1310</f>
        <v>95.200000000000287</v>
      </c>
    </row>
    <row r="1311" spans="2:7">
      <c r="B1311" s="422"/>
      <c r="G1311" s="2">
        <f>+G1310+E1311-F1311</f>
        <v>95.200000000000287</v>
      </c>
    </row>
    <row r="1312" spans="2:7">
      <c r="B1312" s="422"/>
      <c r="G1312" s="2">
        <f>+G1311+E1312-F1312</f>
        <v>95.200000000000287</v>
      </c>
    </row>
    <row r="1313" spans="2:7">
      <c r="B1313" s="422"/>
      <c r="G1313" s="2">
        <f>+G1312+E1313-F1313</f>
        <v>95.200000000000287</v>
      </c>
    </row>
    <row r="1314" spans="2:7">
      <c r="B1314" s="422"/>
      <c r="G1314" s="2">
        <f>+G1313+E1314-F1314</f>
        <v>95.200000000000287</v>
      </c>
    </row>
    <row r="1315" spans="2:7">
      <c r="B1315" s="422"/>
      <c r="G1315" s="2">
        <f>+G1314+E1315-F1315</f>
        <v>95.200000000000287</v>
      </c>
    </row>
    <row r="1316" spans="2:7">
      <c r="B1316" s="422"/>
      <c r="G1316" s="2">
        <f>+G1315+E1316-F1316</f>
        <v>95.200000000000287</v>
      </c>
    </row>
    <row r="1317" spans="2:7">
      <c r="B1317" s="422"/>
      <c r="G1317" s="2">
        <f>+G1316+E1317-F1317</f>
        <v>95.200000000000287</v>
      </c>
    </row>
    <row r="1318" spans="2:7">
      <c r="B1318" s="422"/>
      <c r="G1318" s="2">
        <f>+G1317+E1318-F1318</f>
        <v>95.200000000000287</v>
      </c>
    </row>
    <row r="1319" spans="2:7">
      <c r="B1319" s="422"/>
      <c r="G1319" s="2">
        <f>+G1318+E1319-F1319</f>
        <v>95.200000000000287</v>
      </c>
    </row>
    <row r="1320" spans="2:7">
      <c r="B1320" s="422"/>
      <c r="G1320" s="2">
        <f>+G1319+E1320-F1320</f>
        <v>95.200000000000287</v>
      </c>
    </row>
    <row r="1321" spans="2:7">
      <c r="B1321" s="422"/>
      <c r="G1321" s="2">
        <f>+G1320+E1321-F1321</f>
        <v>95.200000000000287</v>
      </c>
    </row>
    <row r="1322" spans="2:7">
      <c r="B1322" s="422"/>
      <c r="G1322" s="2">
        <f>+G1321+E1322-F1322</f>
        <v>95.200000000000287</v>
      </c>
    </row>
    <row r="1323" spans="2:7">
      <c r="B1323" s="422"/>
      <c r="G1323" s="2">
        <f>+G1322+E1323-F1323</f>
        <v>95.200000000000287</v>
      </c>
    </row>
    <row r="1324" spans="2:7">
      <c r="B1324" s="422"/>
      <c r="G1324" s="2">
        <f>+G1323+E1324-F1324</f>
        <v>95.200000000000287</v>
      </c>
    </row>
    <row r="1325" spans="2:7">
      <c r="B1325" s="422"/>
      <c r="G1325" s="2">
        <f>+G1324+E1325-F1325</f>
        <v>95.200000000000287</v>
      </c>
    </row>
    <row r="1326" spans="2:7">
      <c r="B1326" s="422"/>
      <c r="G1326" s="2">
        <f>+G1325+E1326-F1326</f>
        <v>95.200000000000287</v>
      </c>
    </row>
    <row r="1327" spans="2:7">
      <c r="B1327" s="422"/>
      <c r="G1327" s="2">
        <f>+G1326+E1327-F1327</f>
        <v>95.200000000000287</v>
      </c>
    </row>
    <row r="1328" spans="2:7">
      <c r="B1328" s="422"/>
    </row>
    <row r="1329" spans="2:2">
      <c r="B1329" s="422"/>
    </row>
  </sheetData>
  <autoFilter ref="A4:G703" xr:uid="{00000000-0009-0000-0000-00002E000000}"/>
  <mergeCells count="3">
    <mergeCell ref="B2:G2"/>
    <mergeCell ref="J752:L752"/>
    <mergeCell ref="I989:K989"/>
  </mergeCells>
  <phoneticPr fontId="17" type="noConversion"/>
  <pageMargins left="0" right="0" top="0.75" bottom="0.75" header="0.3" footer="0.3"/>
  <pageSetup paperSize="9" scale="105" fitToWidth="0" fitToHeight="0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FF0000"/>
  </sheetPr>
  <dimension ref="A2:R1320"/>
  <sheetViews>
    <sheetView topLeftCell="A973" zoomScaleNormal="100" workbookViewId="0">
      <selection activeCell="E984" sqref="E984"/>
    </sheetView>
  </sheetViews>
  <sheetFormatPr defaultColWidth="11.42578125" defaultRowHeight="15"/>
  <cols>
    <col min="1" max="1" width="11.42578125" style="3"/>
    <col min="2" max="2" width="19.85546875" style="7" bestFit="1" customWidth="1"/>
    <col min="3" max="3" width="14.28515625" style="7" bestFit="1" customWidth="1"/>
    <col min="4" max="4" width="51.5703125" bestFit="1" customWidth="1"/>
    <col min="5" max="7" width="11.42578125" style="2"/>
    <col min="8" max="8" width="9.28515625" bestFit="1" customWidth="1"/>
    <col min="9" max="9" width="11.85546875" customWidth="1"/>
    <col min="10" max="10" width="11.85546875" bestFit="1" customWidth="1"/>
    <col min="11" max="11" width="34.140625" bestFit="1" customWidth="1"/>
    <col min="12" max="12" width="11.7109375" customWidth="1"/>
    <col min="13" max="13" width="12.140625" style="20" bestFit="1" customWidth="1"/>
  </cols>
  <sheetData>
    <row r="2" spans="1:7">
      <c r="B2" s="440" t="s">
        <v>718</v>
      </c>
      <c r="C2" s="440"/>
      <c r="D2" s="440"/>
      <c r="E2" s="440"/>
      <c r="F2" s="440"/>
      <c r="G2" s="440"/>
    </row>
    <row r="4" spans="1:7" ht="41.25">
      <c r="A4" s="30" t="s">
        <v>1</v>
      </c>
      <c r="B4" s="11" t="s">
        <v>2</v>
      </c>
      <c r="C4" s="11" t="s">
        <v>3</v>
      </c>
      <c r="D4" s="11" t="s">
        <v>4</v>
      </c>
      <c r="E4" s="12" t="s">
        <v>5</v>
      </c>
      <c r="F4" s="12" t="s">
        <v>6</v>
      </c>
      <c r="G4" s="12" t="s">
        <v>7</v>
      </c>
    </row>
    <row r="5" spans="1:7" hidden="1">
      <c r="A5" s="3">
        <v>42736</v>
      </c>
      <c r="B5" s="422" t="s">
        <v>8</v>
      </c>
      <c r="C5" s="422"/>
      <c r="G5" s="2">
        <v>234.2</v>
      </c>
    </row>
    <row r="6" spans="1:7" hidden="1">
      <c r="A6" s="3">
        <v>42736</v>
      </c>
      <c r="B6" s="422"/>
      <c r="C6" s="422"/>
      <c r="D6" t="s">
        <v>547</v>
      </c>
      <c r="E6" s="2">
        <v>80</v>
      </c>
      <c r="G6" s="2">
        <f>+G5+E6-F6</f>
        <v>314.2</v>
      </c>
    </row>
    <row r="7" spans="1:7" hidden="1">
      <c r="A7" s="3">
        <v>42786</v>
      </c>
      <c r="B7" s="422">
        <v>12210</v>
      </c>
      <c r="C7" s="422" t="s">
        <v>719</v>
      </c>
      <c r="F7" s="2">
        <v>80</v>
      </c>
      <c r="G7" s="2">
        <f t="shared" ref="G7:G70" si="0">+G6+E7-F7</f>
        <v>234.2</v>
      </c>
    </row>
    <row r="8" spans="1:7" hidden="1">
      <c r="A8" s="3">
        <v>42745</v>
      </c>
      <c r="B8" s="422">
        <v>12098</v>
      </c>
      <c r="C8" s="422" t="s">
        <v>67</v>
      </c>
      <c r="F8" s="2">
        <v>234.2</v>
      </c>
      <c r="G8" s="2">
        <f t="shared" si="0"/>
        <v>0</v>
      </c>
    </row>
    <row r="9" spans="1:7" hidden="1">
      <c r="A9" s="3">
        <v>42766</v>
      </c>
      <c r="B9" s="422" t="s">
        <v>10</v>
      </c>
      <c r="C9" s="422" t="s">
        <v>11</v>
      </c>
      <c r="D9" t="s">
        <v>12</v>
      </c>
      <c r="E9" s="2">
        <v>97.5</v>
      </c>
      <c r="G9" s="2">
        <f t="shared" si="0"/>
        <v>97.5</v>
      </c>
    </row>
    <row r="10" spans="1:7" hidden="1">
      <c r="B10" s="422"/>
      <c r="C10" s="422"/>
      <c r="D10" t="s">
        <v>13</v>
      </c>
      <c r="E10" s="2">
        <v>19.2</v>
      </c>
      <c r="G10" s="2">
        <f t="shared" si="0"/>
        <v>116.7</v>
      </c>
    </row>
    <row r="11" spans="1:7" hidden="1">
      <c r="B11" s="422"/>
      <c r="C11" s="422"/>
      <c r="D11" t="s">
        <v>14</v>
      </c>
      <c r="E11" s="2">
        <v>60</v>
      </c>
      <c r="G11" s="2">
        <f t="shared" si="0"/>
        <v>176.7</v>
      </c>
    </row>
    <row r="12" spans="1:7" hidden="1">
      <c r="B12" s="422"/>
      <c r="C12" s="422"/>
      <c r="D12" t="s">
        <v>15</v>
      </c>
      <c r="E12" s="2">
        <v>2</v>
      </c>
      <c r="G12" s="2">
        <f t="shared" si="0"/>
        <v>178.7</v>
      </c>
    </row>
    <row r="13" spans="1:7" hidden="1">
      <c r="A13" s="3">
        <v>42765</v>
      </c>
      <c r="B13" s="422" t="s">
        <v>69</v>
      </c>
      <c r="C13" s="422" t="s">
        <v>11</v>
      </c>
      <c r="D13" t="s">
        <v>14</v>
      </c>
      <c r="F13" s="2">
        <v>60</v>
      </c>
      <c r="G13" s="2">
        <f t="shared" si="0"/>
        <v>118.69999999999999</v>
      </c>
    </row>
    <row r="14" spans="1:7" hidden="1">
      <c r="A14" s="3">
        <v>42765</v>
      </c>
      <c r="B14" s="422" t="s">
        <v>69</v>
      </c>
      <c r="C14" s="422" t="s">
        <v>11</v>
      </c>
      <c r="D14" t="s">
        <v>15</v>
      </c>
      <c r="F14" s="2">
        <v>2</v>
      </c>
      <c r="G14" s="2">
        <f t="shared" si="0"/>
        <v>116.69999999999999</v>
      </c>
    </row>
    <row r="15" spans="1:7" hidden="1">
      <c r="A15" s="3">
        <v>42786</v>
      </c>
      <c r="B15" s="422">
        <v>12209</v>
      </c>
      <c r="C15" s="422" t="s">
        <v>11</v>
      </c>
      <c r="D15" t="s">
        <v>12</v>
      </c>
      <c r="F15" s="2">
        <v>97.5</v>
      </c>
      <c r="G15" s="2">
        <f t="shared" si="0"/>
        <v>19.199999999999989</v>
      </c>
    </row>
    <row r="16" spans="1:7" hidden="1">
      <c r="A16" s="3">
        <v>42786</v>
      </c>
      <c r="B16" s="422">
        <v>12209</v>
      </c>
      <c r="C16" s="422" t="s">
        <v>11</v>
      </c>
      <c r="D16" t="s">
        <v>13</v>
      </c>
      <c r="F16" s="2">
        <v>19.2</v>
      </c>
      <c r="G16" s="2">
        <f t="shared" si="0"/>
        <v>0</v>
      </c>
    </row>
    <row r="17" spans="1:7" hidden="1">
      <c r="A17" s="3">
        <v>42794</v>
      </c>
      <c r="B17" s="422" t="s">
        <v>10</v>
      </c>
      <c r="C17" s="422" t="s">
        <v>17</v>
      </c>
      <c r="D17" t="s">
        <v>12</v>
      </c>
      <c r="E17" s="2">
        <v>98.1</v>
      </c>
      <c r="G17" s="2">
        <f t="shared" si="0"/>
        <v>98.1</v>
      </c>
    </row>
    <row r="18" spans="1:7" hidden="1">
      <c r="B18" s="422"/>
      <c r="C18" s="422"/>
      <c r="D18" t="s">
        <v>13</v>
      </c>
      <c r="E18" s="2">
        <v>13.4</v>
      </c>
      <c r="G18" s="2">
        <f t="shared" si="0"/>
        <v>111.5</v>
      </c>
    </row>
    <row r="19" spans="1:7" hidden="1">
      <c r="B19" s="422"/>
      <c r="C19" s="422"/>
      <c r="D19" t="s">
        <v>14</v>
      </c>
      <c r="E19" s="2">
        <v>56</v>
      </c>
      <c r="G19" s="2">
        <f t="shared" si="0"/>
        <v>167.5</v>
      </c>
    </row>
    <row r="20" spans="1:7" hidden="1">
      <c r="B20" s="422"/>
      <c r="C20" s="422"/>
      <c r="D20" t="s">
        <v>15</v>
      </c>
      <c r="E20" s="2">
        <v>2</v>
      </c>
      <c r="G20" s="2">
        <f t="shared" si="0"/>
        <v>169.5</v>
      </c>
    </row>
    <row r="21" spans="1:7" hidden="1">
      <c r="A21" s="3">
        <v>42794</v>
      </c>
      <c r="B21" s="422" t="s">
        <v>69</v>
      </c>
      <c r="C21" s="422" t="s">
        <v>17</v>
      </c>
      <c r="D21" t="s">
        <v>14</v>
      </c>
      <c r="F21" s="2">
        <v>56</v>
      </c>
      <c r="G21" s="2">
        <f t="shared" si="0"/>
        <v>113.5</v>
      </c>
    </row>
    <row r="22" spans="1:7" hidden="1">
      <c r="A22" s="3">
        <v>42794</v>
      </c>
      <c r="B22" s="422" t="s">
        <v>69</v>
      </c>
      <c r="C22" s="422" t="s">
        <v>17</v>
      </c>
      <c r="D22" t="s">
        <v>15</v>
      </c>
      <c r="F22" s="2">
        <v>2</v>
      </c>
      <c r="G22" s="2">
        <f t="shared" si="0"/>
        <v>111.5</v>
      </c>
    </row>
    <row r="23" spans="1:7" hidden="1">
      <c r="A23" s="3">
        <v>42821</v>
      </c>
      <c r="B23" s="422">
        <v>12587</v>
      </c>
      <c r="C23" s="422" t="s">
        <v>17</v>
      </c>
      <c r="D23" t="s">
        <v>12</v>
      </c>
      <c r="F23" s="2">
        <v>98.1</v>
      </c>
      <c r="G23" s="2">
        <f t="shared" si="0"/>
        <v>13.400000000000006</v>
      </c>
    </row>
    <row r="24" spans="1:7" hidden="1">
      <c r="A24" s="3">
        <v>42821</v>
      </c>
      <c r="B24" s="422">
        <v>12587</v>
      </c>
      <c r="C24" s="422" t="s">
        <v>17</v>
      </c>
      <c r="D24" t="s">
        <v>13</v>
      </c>
      <c r="F24" s="2">
        <v>13.4</v>
      </c>
      <c r="G24" s="2">
        <f t="shared" si="0"/>
        <v>0</v>
      </c>
    </row>
    <row r="25" spans="1:7" hidden="1">
      <c r="A25" s="3">
        <v>42825</v>
      </c>
      <c r="B25" s="422" t="s">
        <v>10</v>
      </c>
      <c r="C25" s="422" t="s">
        <v>18</v>
      </c>
      <c r="D25" t="s">
        <v>12</v>
      </c>
      <c r="E25" s="2">
        <v>94</v>
      </c>
      <c r="G25" s="2">
        <f t="shared" si="0"/>
        <v>94</v>
      </c>
    </row>
    <row r="26" spans="1:7" hidden="1">
      <c r="B26" s="422"/>
      <c r="C26" s="422"/>
      <c r="D26" t="s">
        <v>13</v>
      </c>
      <c r="E26" s="2">
        <v>14</v>
      </c>
      <c r="G26" s="2">
        <f t="shared" si="0"/>
        <v>108</v>
      </c>
    </row>
    <row r="27" spans="1:7" hidden="1">
      <c r="B27" s="422"/>
      <c r="C27" s="422"/>
      <c r="D27" t="s">
        <v>14</v>
      </c>
      <c r="E27" s="2">
        <v>60</v>
      </c>
      <c r="G27" s="2">
        <f t="shared" si="0"/>
        <v>168</v>
      </c>
    </row>
    <row r="28" spans="1:7" hidden="1">
      <c r="B28" s="422"/>
      <c r="C28" s="422"/>
      <c r="D28" t="s">
        <v>15</v>
      </c>
      <c r="E28" s="2">
        <v>2</v>
      </c>
      <c r="G28" s="2">
        <f t="shared" si="0"/>
        <v>170</v>
      </c>
    </row>
    <row r="29" spans="1:7" hidden="1">
      <c r="A29" s="3">
        <v>42824</v>
      </c>
      <c r="B29" s="422" t="s">
        <v>69</v>
      </c>
      <c r="C29" s="422" t="s">
        <v>18</v>
      </c>
      <c r="D29" t="s">
        <v>14</v>
      </c>
      <c r="F29" s="2">
        <v>60</v>
      </c>
      <c r="G29" s="2">
        <f t="shared" si="0"/>
        <v>110</v>
      </c>
    </row>
    <row r="30" spans="1:7" hidden="1">
      <c r="A30" s="3">
        <v>42824</v>
      </c>
      <c r="B30" s="422" t="s">
        <v>69</v>
      </c>
      <c r="C30" s="422" t="s">
        <v>18</v>
      </c>
      <c r="D30" t="s">
        <v>15</v>
      </c>
      <c r="F30" s="2">
        <v>2</v>
      </c>
      <c r="G30" s="2">
        <f t="shared" si="0"/>
        <v>108</v>
      </c>
    </row>
    <row r="31" spans="1:7" hidden="1">
      <c r="A31" s="3">
        <v>42891</v>
      </c>
      <c r="B31" s="422">
        <v>13060</v>
      </c>
      <c r="C31" s="422" t="s">
        <v>18</v>
      </c>
      <c r="D31" t="s">
        <v>12</v>
      </c>
      <c r="F31" s="2">
        <v>94</v>
      </c>
      <c r="G31" s="2">
        <f t="shared" si="0"/>
        <v>14</v>
      </c>
    </row>
    <row r="32" spans="1:7" hidden="1">
      <c r="A32" s="3">
        <v>42891</v>
      </c>
      <c r="B32" s="422">
        <v>13060</v>
      </c>
      <c r="C32" s="422" t="s">
        <v>18</v>
      </c>
      <c r="D32" t="s">
        <v>13</v>
      </c>
      <c r="F32" s="2">
        <v>14</v>
      </c>
      <c r="G32" s="2">
        <f t="shared" si="0"/>
        <v>0</v>
      </c>
    </row>
    <row r="33" spans="1:7" hidden="1">
      <c r="A33" s="3">
        <v>42855</v>
      </c>
      <c r="B33" s="422" t="s">
        <v>10</v>
      </c>
      <c r="C33" s="422" t="s">
        <v>19</v>
      </c>
      <c r="D33" t="s">
        <v>12</v>
      </c>
      <c r="E33" s="2">
        <v>95.8</v>
      </c>
      <c r="G33" s="2">
        <f t="shared" si="0"/>
        <v>95.8</v>
      </c>
    </row>
    <row r="34" spans="1:7" hidden="1">
      <c r="B34" s="422"/>
      <c r="C34" s="422"/>
      <c r="D34" t="s">
        <v>13</v>
      </c>
      <c r="E34" s="2">
        <v>13.6</v>
      </c>
      <c r="G34" s="2">
        <f t="shared" si="0"/>
        <v>109.39999999999999</v>
      </c>
    </row>
    <row r="35" spans="1:7" hidden="1">
      <c r="B35" s="422"/>
      <c r="C35" s="422"/>
      <c r="D35" t="s">
        <v>14</v>
      </c>
      <c r="E35" s="2">
        <v>60</v>
      </c>
      <c r="G35" s="2">
        <f t="shared" si="0"/>
        <v>169.39999999999998</v>
      </c>
    </row>
    <row r="36" spans="1:7" hidden="1">
      <c r="B36" s="422"/>
      <c r="C36" s="422"/>
      <c r="D36" t="s">
        <v>15</v>
      </c>
      <c r="E36" s="2">
        <v>2</v>
      </c>
      <c r="G36" s="2">
        <f t="shared" si="0"/>
        <v>171.39999999999998</v>
      </c>
    </row>
    <row r="37" spans="1:7" hidden="1">
      <c r="A37" s="3">
        <v>42891</v>
      </c>
      <c r="B37" s="422">
        <v>13060</v>
      </c>
      <c r="C37" s="422" t="s">
        <v>19</v>
      </c>
      <c r="D37" t="s">
        <v>12</v>
      </c>
      <c r="F37" s="2">
        <v>95.8</v>
      </c>
      <c r="G37" s="2">
        <f t="shared" si="0"/>
        <v>75.59999999999998</v>
      </c>
    </row>
    <row r="38" spans="1:7" hidden="1">
      <c r="A38" s="3">
        <v>42891</v>
      </c>
      <c r="B38" s="422">
        <v>13060</v>
      </c>
      <c r="C38" s="422" t="s">
        <v>19</v>
      </c>
      <c r="D38" t="s">
        <v>13</v>
      </c>
      <c r="F38" s="2">
        <v>13.6</v>
      </c>
      <c r="G38" s="2">
        <f t="shared" si="0"/>
        <v>61.999999999999979</v>
      </c>
    </row>
    <row r="39" spans="1:7" hidden="1">
      <c r="A39" s="3">
        <v>42854</v>
      </c>
      <c r="B39" s="422" t="s">
        <v>69</v>
      </c>
      <c r="C39" s="422" t="s">
        <v>19</v>
      </c>
      <c r="D39" t="s">
        <v>15</v>
      </c>
      <c r="F39" s="2">
        <v>2</v>
      </c>
      <c r="G39" s="2">
        <f t="shared" si="0"/>
        <v>59.999999999999979</v>
      </c>
    </row>
    <row r="40" spans="1:7" hidden="1">
      <c r="A40" s="3">
        <v>42854</v>
      </c>
      <c r="B40" s="422" t="s">
        <v>69</v>
      </c>
      <c r="C40" s="422" t="s">
        <v>19</v>
      </c>
      <c r="D40" t="s">
        <v>14</v>
      </c>
      <c r="F40" s="2">
        <v>60</v>
      </c>
      <c r="G40" s="2">
        <f t="shared" si="0"/>
        <v>0</v>
      </c>
    </row>
    <row r="41" spans="1:7" hidden="1">
      <c r="A41" s="3">
        <v>42886</v>
      </c>
      <c r="B41" s="422" t="s">
        <v>10</v>
      </c>
      <c r="C41" s="422" t="s">
        <v>20</v>
      </c>
      <c r="D41" t="s">
        <v>12</v>
      </c>
      <c r="E41" s="2">
        <v>89.2</v>
      </c>
      <c r="G41" s="2">
        <f t="shared" si="0"/>
        <v>89.2</v>
      </c>
    </row>
    <row r="42" spans="1:7" hidden="1">
      <c r="B42" s="422"/>
      <c r="C42" s="422"/>
      <c r="D42" t="s">
        <v>13</v>
      </c>
      <c r="E42" s="2">
        <v>13.4</v>
      </c>
      <c r="G42" s="2">
        <f t="shared" si="0"/>
        <v>102.60000000000001</v>
      </c>
    </row>
    <row r="43" spans="1:7" hidden="1">
      <c r="B43" s="422"/>
      <c r="C43" s="422"/>
      <c r="D43" t="s">
        <v>14</v>
      </c>
      <c r="E43" s="2">
        <v>60</v>
      </c>
      <c r="G43" s="2">
        <f t="shared" si="0"/>
        <v>162.60000000000002</v>
      </c>
    </row>
    <row r="44" spans="1:7" hidden="1">
      <c r="B44" s="422"/>
      <c r="C44" s="422"/>
      <c r="D44" t="s">
        <v>15</v>
      </c>
      <c r="E44" s="2">
        <v>2</v>
      </c>
      <c r="G44" s="2">
        <f t="shared" si="0"/>
        <v>164.60000000000002</v>
      </c>
    </row>
    <row r="45" spans="1:7" hidden="1">
      <c r="A45" s="3">
        <v>42885</v>
      </c>
      <c r="B45" s="422" t="s">
        <v>69</v>
      </c>
      <c r="C45" s="422" t="s">
        <v>20</v>
      </c>
      <c r="D45" t="s">
        <v>14</v>
      </c>
      <c r="F45" s="2">
        <v>60</v>
      </c>
      <c r="G45" s="2">
        <f t="shared" si="0"/>
        <v>104.60000000000002</v>
      </c>
    </row>
    <row r="46" spans="1:7" hidden="1">
      <c r="A46" s="3">
        <v>42885</v>
      </c>
      <c r="B46" s="422" t="s">
        <v>69</v>
      </c>
      <c r="C46" s="422" t="s">
        <v>20</v>
      </c>
      <c r="D46" t="s">
        <v>15</v>
      </c>
      <c r="F46" s="2">
        <v>2</v>
      </c>
      <c r="G46" s="2">
        <f t="shared" si="0"/>
        <v>102.60000000000002</v>
      </c>
    </row>
    <row r="47" spans="1:7" hidden="1">
      <c r="A47" s="3">
        <v>42949</v>
      </c>
      <c r="B47" s="422">
        <v>13327</v>
      </c>
      <c r="C47" s="422" t="s">
        <v>20</v>
      </c>
      <c r="D47" t="s">
        <v>12</v>
      </c>
      <c r="F47" s="2">
        <v>89.2</v>
      </c>
      <c r="G47" s="2">
        <f t="shared" si="0"/>
        <v>13.40000000000002</v>
      </c>
    </row>
    <row r="48" spans="1:7" hidden="1">
      <c r="A48" s="3">
        <v>42949</v>
      </c>
      <c r="B48" s="422">
        <v>13327</v>
      </c>
      <c r="C48" s="422" t="s">
        <v>20</v>
      </c>
      <c r="D48" t="s">
        <v>13</v>
      </c>
      <c r="F48" s="2">
        <v>13.4</v>
      </c>
      <c r="G48" s="2">
        <f t="shared" si="0"/>
        <v>1.9539925233402755E-14</v>
      </c>
    </row>
    <row r="49" spans="1:7" hidden="1">
      <c r="A49" s="3">
        <v>42916</v>
      </c>
      <c r="B49" s="422" t="s">
        <v>10</v>
      </c>
      <c r="C49" s="422" t="s">
        <v>21</v>
      </c>
      <c r="D49" t="s">
        <v>12</v>
      </c>
      <c r="E49" s="2">
        <v>87.3</v>
      </c>
      <c r="G49" s="2">
        <f t="shared" si="0"/>
        <v>87.300000000000011</v>
      </c>
    </row>
    <row r="50" spans="1:7" hidden="1">
      <c r="B50" s="422"/>
      <c r="C50" s="422"/>
      <c r="D50" t="s">
        <v>13</v>
      </c>
      <c r="E50" s="2">
        <v>13.4</v>
      </c>
      <c r="G50" s="2">
        <f t="shared" si="0"/>
        <v>100.70000000000002</v>
      </c>
    </row>
    <row r="51" spans="1:7" hidden="1">
      <c r="B51" s="422"/>
      <c r="C51" s="422"/>
      <c r="D51" t="s">
        <v>14</v>
      </c>
      <c r="E51" s="2">
        <v>60</v>
      </c>
      <c r="G51" s="2">
        <f t="shared" si="0"/>
        <v>160.70000000000002</v>
      </c>
    </row>
    <row r="52" spans="1:7" hidden="1">
      <c r="B52" s="422"/>
      <c r="C52" s="422"/>
      <c r="D52" t="s">
        <v>15</v>
      </c>
      <c r="E52" s="2">
        <v>2</v>
      </c>
      <c r="G52" s="2">
        <f t="shared" si="0"/>
        <v>162.70000000000002</v>
      </c>
    </row>
    <row r="53" spans="1:7" hidden="1">
      <c r="A53" s="3">
        <v>42916</v>
      </c>
      <c r="B53" s="422" t="s">
        <v>69</v>
      </c>
      <c r="C53" s="422" t="s">
        <v>21</v>
      </c>
      <c r="D53" t="s">
        <v>14</v>
      </c>
      <c r="F53" s="2">
        <v>60</v>
      </c>
      <c r="G53" s="2">
        <f t="shared" si="0"/>
        <v>102.70000000000002</v>
      </c>
    </row>
    <row r="54" spans="1:7" hidden="1">
      <c r="A54" s="3">
        <v>42916</v>
      </c>
      <c r="B54" s="422" t="s">
        <v>69</v>
      </c>
      <c r="C54" s="422" t="s">
        <v>21</v>
      </c>
      <c r="D54" t="s">
        <v>15</v>
      </c>
      <c r="F54" s="2">
        <v>2</v>
      </c>
      <c r="G54" s="2">
        <f t="shared" si="0"/>
        <v>100.70000000000002</v>
      </c>
    </row>
    <row r="55" spans="1:7" hidden="1">
      <c r="A55" s="3">
        <v>42949</v>
      </c>
      <c r="B55" s="422">
        <v>13327</v>
      </c>
      <c r="C55" s="422" t="s">
        <v>21</v>
      </c>
      <c r="D55" t="s">
        <v>12</v>
      </c>
      <c r="F55" s="2">
        <v>87.3</v>
      </c>
      <c r="G55" s="2">
        <f t="shared" si="0"/>
        <v>13.40000000000002</v>
      </c>
    </row>
    <row r="56" spans="1:7" hidden="1">
      <c r="A56" s="3">
        <v>42949</v>
      </c>
      <c r="B56" s="422">
        <v>13327</v>
      </c>
      <c r="C56" s="422" t="s">
        <v>21</v>
      </c>
      <c r="D56" t="s">
        <v>13</v>
      </c>
      <c r="F56" s="2">
        <v>13.4</v>
      </c>
      <c r="G56" s="2">
        <f t="shared" si="0"/>
        <v>1.9539925233402755E-14</v>
      </c>
    </row>
    <row r="57" spans="1:7" hidden="1">
      <c r="A57" s="3">
        <v>42947</v>
      </c>
      <c r="B57" s="422" t="s">
        <v>10</v>
      </c>
      <c r="C57" s="422" t="s">
        <v>22</v>
      </c>
      <c r="D57" t="s">
        <v>12</v>
      </c>
      <c r="E57" s="2">
        <v>78.5</v>
      </c>
      <c r="G57" s="2">
        <f t="shared" si="0"/>
        <v>78.500000000000014</v>
      </c>
    </row>
    <row r="58" spans="1:7" hidden="1">
      <c r="B58" s="422"/>
      <c r="C58" s="422"/>
      <c r="D58" t="s">
        <v>13</v>
      </c>
      <c r="E58" s="2">
        <v>13.5</v>
      </c>
      <c r="G58" s="2">
        <f t="shared" si="0"/>
        <v>92.000000000000014</v>
      </c>
    </row>
    <row r="59" spans="1:7" hidden="1">
      <c r="B59" s="422"/>
      <c r="C59" s="422"/>
      <c r="D59" t="s">
        <v>14</v>
      </c>
      <c r="E59" s="2">
        <v>60</v>
      </c>
      <c r="G59" s="2">
        <f t="shared" si="0"/>
        <v>152</v>
      </c>
    </row>
    <row r="60" spans="1:7" hidden="1">
      <c r="B60" s="422"/>
      <c r="C60" s="422"/>
      <c r="D60" t="s">
        <v>15</v>
      </c>
      <c r="E60" s="2">
        <v>2</v>
      </c>
      <c r="G60" s="2">
        <f t="shared" si="0"/>
        <v>154</v>
      </c>
    </row>
    <row r="61" spans="1:7" hidden="1">
      <c r="A61" s="3">
        <v>42945</v>
      </c>
      <c r="B61" s="422" t="s">
        <v>69</v>
      </c>
      <c r="C61" s="422" t="s">
        <v>22</v>
      </c>
      <c r="D61" t="s">
        <v>14</v>
      </c>
      <c r="F61" s="2">
        <v>60</v>
      </c>
      <c r="G61" s="2">
        <f t="shared" si="0"/>
        <v>94</v>
      </c>
    </row>
    <row r="62" spans="1:7" hidden="1">
      <c r="A62" s="3">
        <v>42945</v>
      </c>
      <c r="B62" s="422" t="s">
        <v>69</v>
      </c>
      <c r="C62" s="422" t="s">
        <v>22</v>
      </c>
      <c r="D62" t="s">
        <v>15</v>
      </c>
      <c r="F62" s="2">
        <v>2</v>
      </c>
      <c r="G62" s="2">
        <f t="shared" si="0"/>
        <v>92</v>
      </c>
    </row>
    <row r="63" spans="1:7" hidden="1">
      <c r="A63" s="3">
        <v>43005</v>
      </c>
      <c r="B63" s="422">
        <v>13691</v>
      </c>
      <c r="C63" s="422" t="s">
        <v>22</v>
      </c>
      <c r="D63" t="s">
        <v>12</v>
      </c>
      <c r="F63" s="2">
        <v>78.5</v>
      </c>
      <c r="G63" s="2">
        <f t="shared" si="0"/>
        <v>13.5</v>
      </c>
    </row>
    <row r="64" spans="1:7" hidden="1">
      <c r="A64" s="3">
        <v>43005</v>
      </c>
      <c r="B64" s="422">
        <v>13691</v>
      </c>
      <c r="C64" s="422" t="s">
        <v>22</v>
      </c>
      <c r="D64" t="s">
        <v>13</v>
      </c>
      <c r="F64" s="2">
        <v>13.5</v>
      </c>
      <c r="G64" s="2">
        <f t="shared" si="0"/>
        <v>0</v>
      </c>
    </row>
    <row r="65" spans="1:7" hidden="1">
      <c r="A65" s="3">
        <v>42978</v>
      </c>
      <c r="B65" s="422" t="s">
        <v>10</v>
      </c>
      <c r="C65" s="422" t="s">
        <v>23</v>
      </c>
      <c r="D65" t="s">
        <v>12</v>
      </c>
      <c r="E65" s="2">
        <v>78.5</v>
      </c>
      <c r="G65" s="2">
        <f t="shared" si="0"/>
        <v>78.5</v>
      </c>
    </row>
    <row r="66" spans="1:7" hidden="1">
      <c r="B66" s="422"/>
      <c r="C66" s="422"/>
      <c r="D66" t="s">
        <v>13</v>
      </c>
      <c r="E66" s="2">
        <v>13.5</v>
      </c>
      <c r="G66" s="2">
        <f t="shared" si="0"/>
        <v>92</v>
      </c>
    </row>
    <row r="67" spans="1:7" hidden="1">
      <c r="B67" s="422"/>
      <c r="C67" s="422"/>
      <c r="D67" t="s">
        <v>14</v>
      </c>
      <c r="E67" s="2">
        <v>60</v>
      </c>
      <c r="G67" s="2">
        <f t="shared" si="0"/>
        <v>152</v>
      </c>
    </row>
    <row r="68" spans="1:7" hidden="1">
      <c r="B68" s="422"/>
      <c r="C68" s="422"/>
      <c r="D68" t="s">
        <v>15</v>
      </c>
      <c r="E68" s="2">
        <v>2</v>
      </c>
      <c r="G68" s="2">
        <f t="shared" si="0"/>
        <v>154</v>
      </c>
    </row>
    <row r="69" spans="1:7" hidden="1">
      <c r="A69" s="3">
        <v>42978</v>
      </c>
      <c r="B69" s="422" t="s">
        <v>69</v>
      </c>
      <c r="C69" s="422" t="s">
        <v>23</v>
      </c>
      <c r="D69" t="s">
        <v>14</v>
      </c>
      <c r="F69" s="2">
        <v>50</v>
      </c>
      <c r="G69" s="2">
        <f t="shared" si="0"/>
        <v>104</v>
      </c>
    </row>
    <row r="70" spans="1:7" hidden="1">
      <c r="A70" s="3">
        <v>43005</v>
      </c>
      <c r="B70" s="422">
        <v>13691</v>
      </c>
      <c r="C70" s="422" t="s">
        <v>23</v>
      </c>
      <c r="D70" t="s">
        <v>12</v>
      </c>
      <c r="F70" s="2">
        <v>78.5</v>
      </c>
      <c r="G70" s="2">
        <f t="shared" si="0"/>
        <v>25.5</v>
      </c>
    </row>
    <row r="71" spans="1:7" hidden="1">
      <c r="A71" s="3">
        <v>43005</v>
      </c>
      <c r="B71" s="422">
        <v>13691</v>
      </c>
      <c r="C71" s="422" t="s">
        <v>23</v>
      </c>
      <c r="D71" t="s">
        <v>13</v>
      </c>
      <c r="F71" s="2">
        <v>13.5</v>
      </c>
      <c r="G71" s="2">
        <f t="shared" ref="G71:G134" si="1">+G70+E71-F71</f>
        <v>12</v>
      </c>
    </row>
    <row r="72" spans="1:7" hidden="1">
      <c r="A72" s="3">
        <v>43061</v>
      </c>
      <c r="B72" s="422">
        <v>10220</v>
      </c>
      <c r="C72" s="422" t="s">
        <v>23</v>
      </c>
      <c r="D72" t="s">
        <v>14</v>
      </c>
      <c r="F72" s="2">
        <v>10</v>
      </c>
      <c r="G72" s="2">
        <f t="shared" si="1"/>
        <v>2</v>
      </c>
    </row>
    <row r="73" spans="1:7" hidden="1">
      <c r="A73" s="3">
        <v>43061</v>
      </c>
      <c r="B73" s="422">
        <v>10220</v>
      </c>
      <c r="C73" s="422" t="s">
        <v>23</v>
      </c>
      <c r="D73" t="s">
        <v>15</v>
      </c>
      <c r="F73" s="2">
        <v>2</v>
      </c>
      <c r="G73" s="2">
        <f t="shared" si="1"/>
        <v>0</v>
      </c>
    </row>
    <row r="74" spans="1:7" hidden="1">
      <c r="A74" s="3">
        <v>43008</v>
      </c>
      <c r="B74" s="422" t="s">
        <v>10</v>
      </c>
      <c r="C74" s="422" t="s">
        <v>24</v>
      </c>
      <c r="D74" t="s">
        <v>12</v>
      </c>
      <c r="E74" s="2">
        <v>82.2</v>
      </c>
      <c r="G74" s="2">
        <f t="shared" si="1"/>
        <v>82.2</v>
      </c>
    </row>
    <row r="75" spans="1:7" hidden="1">
      <c r="B75" s="422"/>
      <c r="C75" s="422"/>
      <c r="D75" t="s">
        <v>13</v>
      </c>
      <c r="E75" s="2">
        <v>13.4</v>
      </c>
      <c r="G75" s="2">
        <f t="shared" si="1"/>
        <v>95.600000000000009</v>
      </c>
    </row>
    <row r="76" spans="1:7" hidden="1">
      <c r="B76" s="422"/>
      <c r="C76" s="422"/>
      <c r="D76" t="s">
        <v>14</v>
      </c>
      <c r="E76" s="2">
        <v>60</v>
      </c>
      <c r="G76" s="2">
        <f t="shared" si="1"/>
        <v>155.60000000000002</v>
      </c>
    </row>
    <row r="77" spans="1:7" hidden="1">
      <c r="B77" s="422"/>
      <c r="C77" s="422"/>
      <c r="D77" t="s">
        <v>15</v>
      </c>
      <c r="E77" s="2">
        <v>2</v>
      </c>
      <c r="G77" s="2">
        <f t="shared" si="1"/>
        <v>157.60000000000002</v>
      </c>
    </row>
    <row r="78" spans="1:7" hidden="1">
      <c r="A78" s="3">
        <v>43008</v>
      </c>
      <c r="B78" s="422" t="s">
        <v>69</v>
      </c>
      <c r="C78" s="422" t="s">
        <v>24</v>
      </c>
      <c r="D78" t="s">
        <v>14</v>
      </c>
      <c r="F78" s="2">
        <v>56</v>
      </c>
      <c r="G78" s="2">
        <f t="shared" si="1"/>
        <v>101.60000000000002</v>
      </c>
    </row>
    <row r="79" spans="1:7" hidden="1">
      <c r="A79" s="3">
        <v>43061</v>
      </c>
      <c r="B79" s="422">
        <v>10220</v>
      </c>
      <c r="C79" s="422" t="s">
        <v>24</v>
      </c>
      <c r="D79" t="s">
        <v>12</v>
      </c>
      <c r="F79" s="2">
        <v>82.2</v>
      </c>
      <c r="G79" s="2">
        <f t="shared" si="1"/>
        <v>19.40000000000002</v>
      </c>
    </row>
    <row r="80" spans="1:7" hidden="1">
      <c r="A80" s="3">
        <v>43061</v>
      </c>
      <c r="B80" s="422">
        <v>10220</v>
      </c>
      <c r="C80" s="422" t="s">
        <v>24</v>
      </c>
      <c r="D80" t="s">
        <v>13</v>
      </c>
      <c r="F80" s="2">
        <v>13.4</v>
      </c>
      <c r="G80" s="2">
        <f t="shared" si="1"/>
        <v>6.0000000000000195</v>
      </c>
    </row>
    <row r="81" spans="1:7" hidden="1">
      <c r="A81" s="3">
        <v>43061</v>
      </c>
      <c r="B81" s="422">
        <v>10220</v>
      </c>
      <c r="C81" s="422" t="s">
        <v>24</v>
      </c>
      <c r="D81" t="s">
        <v>14</v>
      </c>
      <c r="F81" s="2">
        <v>4</v>
      </c>
      <c r="G81" s="2">
        <f t="shared" si="1"/>
        <v>2.0000000000000195</v>
      </c>
    </row>
    <row r="82" spans="1:7" hidden="1">
      <c r="A82" s="3">
        <v>43061</v>
      </c>
      <c r="B82" s="422">
        <v>10220</v>
      </c>
      <c r="C82" s="422" t="s">
        <v>24</v>
      </c>
      <c r="D82" t="s">
        <v>15</v>
      </c>
      <c r="F82" s="2">
        <v>2</v>
      </c>
      <c r="G82" s="2">
        <f t="shared" si="1"/>
        <v>1.9539925233402755E-14</v>
      </c>
    </row>
    <row r="83" spans="1:7" hidden="1">
      <c r="A83" s="3">
        <v>43039</v>
      </c>
      <c r="B83" s="422" t="s">
        <v>10</v>
      </c>
      <c r="C83" s="422" t="s">
        <v>25</v>
      </c>
      <c r="D83" t="s">
        <v>12</v>
      </c>
      <c r="E83" s="2">
        <v>127</v>
      </c>
      <c r="G83" s="2">
        <f t="shared" si="1"/>
        <v>127.00000000000001</v>
      </c>
    </row>
    <row r="84" spans="1:7" hidden="1">
      <c r="B84" s="422"/>
      <c r="C84" s="422"/>
      <c r="D84" t="s">
        <v>13</v>
      </c>
      <c r="E84" s="2">
        <v>13.4</v>
      </c>
      <c r="G84" s="2">
        <f t="shared" si="1"/>
        <v>140.4</v>
      </c>
    </row>
    <row r="85" spans="1:7" hidden="1">
      <c r="B85" s="422"/>
      <c r="C85" s="422"/>
      <c r="D85" t="s">
        <v>14</v>
      </c>
      <c r="E85" s="2">
        <v>60</v>
      </c>
      <c r="G85" s="2">
        <f t="shared" si="1"/>
        <v>200.4</v>
      </c>
    </row>
    <row r="86" spans="1:7" hidden="1">
      <c r="B86" s="422"/>
      <c r="C86" s="422"/>
      <c r="D86" t="s">
        <v>15</v>
      </c>
      <c r="E86" s="2">
        <v>2</v>
      </c>
      <c r="G86" s="2">
        <f t="shared" si="1"/>
        <v>202.4</v>
      </c>
    </row>
    <row r="87" spans="1:7" hidden="1">
      <c r="A87" s="3">
        <v>42977</v>
      </c>
      <c r="B87" s="422" t="s">
        <v>720</v>
      </c>
      <c r="C87" s="422"/>
      <c r="D87" t="s">
        <v>212</v>
      </c>
      <c r="E87" s="2">
        <v>10</v>
      </c>
      <c r="G87" s="2">
        <f t="shared" si="1"/>
        <v>212.4</v>
      </c>
    </row>
    <row r="88" spans="1:7" hidden="1">
      <c r="A88" s="3">
        <v>43039</v>
      </c>
      <c r="B88" s="422" t="s">
        <v>69</v>
      </c>
      <c r="C88" s="422" t="s">
        <v>25</v>
      </c>
      <c r="D88" t="s">
        <v>14</v>
      </c>
      <c r="F88" s="2">
        <v>60</v>
      </c>
      <c r="G88" s="2">
        <f t="shared" si="1"/>
        <v>152.4</v>
      </c>
    </row>
    <row r="89" spans="1:7" hidden="1">
      <c r="A89" s="3">
        <v>43039</v>
      </c>
      <c r="B89" s="422" t="s">
        <v>69</v>
      </c>
      <c r="C89" s="422" t="s">
        <v>25</v>
      </c>
      <c r="D89" t="s">
        <v>15</v>
      </c>
      <c r="F89" s="2">
        <v>2</v>
      </c>
      <c r="G89" s="2">
        <f t="shared" si="1"/>
        <v>150.4</v>
      </c>
    </row>
    <row r="90" spans="1:7" hidden="1">
      <c r="A90" s="3">
        <v>43068</v>
      </c>
      <c r="B90" s="422">
        <v>14212</v>
      </c>
      <c r="C90" s="422" t="s">
        <v>25</v>
      </c>
      <c r="D90" t="s">
        <v>12</v>
      </c>
      <c r="F90" s="2">
        <v>127</v>
      </c>
      <c r="G90" s="2">
        <f t="shared" si="1"/>
        <v>23.400000000000006</v>
      </c>
    </row>
    <row r="91" spans="1:7" hidden="1">
      <c r="A91" s="3">
        <v>43068</v>
      </c>
      <c r="B91" s="422">
        <v>14212</v>
      </c>
      <c r="C91" s="422" t="s">
        <v>25</v>
      </c>
      <c r="D91" t="s">
        <v>13</v>
      </c>
      <c r="F91" s="2">
        <v>13.4</v>
      </c>
      <c r="G91" s="2">
        <f t="shared" si="1"/>
        <v>10.000000000000005</v>
      </c>
    </row>
    <row r="92" spans="1:7" hidden="1">
      <c r="A92" s="3">
        <v>43068</v>
      </c>
      <c r="B92" s="422">
        <v>14212</v>
      </c>
      <c r="C92" s="422" t="s">
        <v>25</v>
      </c>
      <c r="D92" t="s">
        <v>212</v>
      </c>
      <c r="F92" s="2">
        <v>10</v>
      </c>
      <c r="G92" s="2">
        <f t="shared" si="1"/>
        <v>0</v>
      </c>
    </row>
    <row r="93" spans="1:7" hidden="1">
      <c r="A93" s="3">
        <v>43069</v>
      </c>
      <c r="B93" s="422" t="s">
        <v>10</v>
      </c>
      <c r="C93" s="422" t="s">
        <v>26</v>
      </c>
      <c r="D93" t="s">
        <v>12</v>
      </c>
      <c r="E93" s="2">
        <v>135.6</v>
      </c>
      <c r="G93" s="2">
        <f t="shared" si="1"/>
        <v>135.6</v>
      </c>
    </row>
    <row r="94" spans="1:7" hidden="1">
      <c r="B94" s="422"/>
      <c r="C94" s="422"/>
      <c r="D94" t="s">
        <v>13</v>
      </c>
      <c r="E94" s="2">
        <v>13.4</v>
      </c>
      <c r="G94" s="2">
        <f t="shared" si="1"/>
        <v>149</v>
      </c>
    </row>
    <row r="95" spans="1:7" hidden="1">
      <c r="B95" s="422"/>
      <c r="C95" s="422"/>
      <c r="D95" t="s">
        <v>14</v>
      </c>
      <c r="E95" s="2">
        <v>60</v>
      </c>
      <c r="G95" s="2">
        <f t="shared" si="1"/>
        <v>209</v>
      </c>
    </row>
    <row r="96" spans="1:7" hidden="1">
      <c r="B96" s="422"/>
      <c r="C96" s="422"/>
      <c r="D96" t="s">
        <v>15</v>
      </c>
      <c r="E96" s="2">
        <v>2</v>
      </c>
      <c r="G96" s="2">
        <f t="shared" si="1"/>
        <v>211</v>
      </c>
    </row>
    <row r="97" spans="1:7" hidden="1">
      <c r="A97" s="3">
        <v>43069</v>
      </c>
      <c r="B97" s="422" t="s">
        <v>69</v>
      </c>
      <c r="C97" s="422" t="s">
        <v>26</v>
      </c>
      <c r="D97" t="s">
        <v>14</v>
      </c>
      <c r="F97" s="2">
        <v>40</v>
      </c>
      <c r="G97" s="2">
        <f t="shared" si="1"/>
        <v>171</v>
      </c>
    </row>
    <row r="98" spans="1:7" hidden="1">
      <c r="A98" s="3">
        <v>43087</v>
      </c>
      <c r="B98" s="422">
        <v>14297</v>
      </c>
      <c r="C98" s="422" t="s">
        <v>26</v>
      </c>
      <c r="D98" t="s">
        <v>12</v>
      </c>
      <c r="F98" s="2">
        <v>135.6</v>
      </c>
      <c r="G98" s="2">
        <f t="shared" si="1"/>
        <v>35.400000000000006</v>
      </c>
    </row>
    <row r="99" spans="1:7" hidden="1">
      <c r="A99" s="3">
        <v>43087</v>
      </c>
      <c r="B99" s="422">
        <v>14297</v>
      </c>
      <c r="C99" s="422" t="s">
        <v>26</v>
      </c>
      <c r="D99" t="s">
        <v>13</v>
      </c>
      <c r="F99" s="2">
        <v>13.4</v>
      </c>
      <c r="G99" s="2">
        <f t="shared" si="1"/>
        <v>22.000000000000007</v>
      </c>
    </row>
    <row r="100" spans="1:7" hidden="1">
      <c r="A100" s="3">
        <v>43158</v>
      </c>
      <c r="B100" s="422">
        <v>14749</v>
      </c>
      <c r="C100" s="422" t="s">
        <v>26</v>
      </c>
      <c r="D100" t="s">
        <v>14</v>
      </c>
      <c r="F100" s="2">
        <v>20</v>
      </c>
      <c r="G100" s="2">
        <f t="shared" si="1"/>
        <v>2.0000000000000071</v>
      </c>
    </row>
    <row r="101" spans="1:7" hidden="1">
      <c r="A101" s="3">
        <v>43158</v>
      </c>
      <c r="B101" s="422">
        <v>14749</v>
      </c>
      <c r="C101" s="422" t="s">
        <v>26</v>
      </c>
      <c r="D101" t="s">
        <v>15</v>
      </c>
      <c r="F101" s="2">
        <v>2</v>
      </c>
      <c r="G101" s="2">
        <f t="shared" si="1"/>
        <v>7.1054273576010019E-15</v>
      </c>
    </row>
    <row r="102" spans="1:7" hidden="1">
      <c r="A102" s="3">
        <v>43100</v>
      </c>
      <c r="B102" s="422" t="s">
        <v>10</v>
      </c>
      <c r="C102" s="422" t="s">
        <v>27</v>
      </c>
      <c r="D102" t="s">
        <v>12</v>
      </c>
      <c r="E102" s="2">
        <v>181</v>
      </c>
      <c r="G102" s="2">
        <f t="shared" si="1"/>
        <v>181</v>
      </c>
    </row>
    <row r="103" spans="1:7" hidden="1">
      <c r="B103" s="422"/>
      <c r="C103" s="422"/>
      <c r="D103" t="s">
        <v>13</v>
      </c>
      <c r="E103" s="2">
        <v>13.4</v>
      </c>
      <c r="G103" s="2">
        <f t="shared" si="1"/>
        <v>194.4</v>
      </c>
    </row>
    <row r="104" spans="1:7" hidden="1">
      <c r="B104" s="422"/>
      <c r="C104" s="422"/>
      <c r="D104" t="s">
        <v>14</v>
      </c>
      <c r="E104" s="2">
        <v>60</v>
      </c>
      <c r="G104" s="2">
        <f t="shared" si="1"/>
        <v>254.4</v>
      </c>
    </row>
    <row r="105" spans="1:7" hidden="1">
      <c r="B105" s="422"/>
      <c r="C105" s="422"/>
      <c r="D105" t="s">
        <v>15</v>
      </c>
      <c r="E105" s="2">
        <v>2</v>
      </c>
      <c r="G105" s="2">
        <f t="shared" si="1"/>
        <v>256.39999999999998</v>
      </c>
    </row>
    <row r="106" spans="1:7" hidden="1">
      <c r="A106" s="3">
        <v>43099</v>
      </c>
      <c r="B106" s="422" t="s">
        <v>69</v>
      </c>
      <c r="C106" s="422" t="s">
        <v>27</v>
      </c>
      <c r="D106" t="s">
        <v>14</v>
      </c>
      <c r="F106" s="2">
        <v>60</v>
      </c>
      <c r="G106" s="2">
        <f t="shared" si="1"/>
        <v>196.39999999999998</v>
      </c>
    </row>
    <row r="107" spans="1:7" hidden="1">
      <c r="A107" s="3">
        <v>43099</v>
      </c>
      <c r="B107" s="422" t="s">
        <v>69</v>
      </c>
      <c r="C107" s="422" t="s">
        <v>27</v>
      </c>
      <c r="D107" t="s">
        <v>15</v>
      </c>
      <c r="F107" s="2">
        <v>2</v>
      </c>
      <c r="G107" s="2">
        <f t="shared" si="1"/>
        <v>194.39999999999998</v>
      </c>
    </row>
    <row r="108" spans="1:7" hidden="1">
      <c r="A108" s="3">
        <v>43158</v>
      </c>
      <c r="B108" s="422">
        <v>14749</v>
      </c>
      <c r="C108" s="422" t="s">
        <v>27</v>
      </c>
      <c r="D108" t="s">
        <v>12</v>
      </c>
      <c r="F108" s="2">
        <v>181</v>
      </c>
      <c r="G108" s="2">
        <f t="shared" si="1"/>
        <v>13.399999999999977</v>
      </c>
    </row>
    <row r="109" spans="1:7" hidden="1">
      <c r="A109" s="3">
        <v>43158</v>
      </c>
      <c r="B109" s="422">
        <v>14749</v>
      </c>
      <c r="C109" s="422" t="s">
        <v>27</v>
      </c>
      <c r="D109" t="s">
        <v>13</v>
      </c>
      <c r="F109" s="2">
        <v>13.4</v>
      </c>
      <c r="G109" s="2">
        <f t="shared" si="1"/>
        <v>-2.3092638912203256E-14</v>
      </c>
    </row>
    <row r="110" spans="1:7" hidden="1">
      <c r="A110" s="3">
        <v>43131</v>
      </c>
      <c r="B110" s="422" t="s">
        <v>10</v>
      </c>
      <c r="C110" s="422" t="s">
        <v>11</v>
      </c>
      <c r="D110" t="s">
        <v>12</v>
      </c>
      <c r="E110" s="2">
        <v>161.1</v>
      </c>
      <c r="G110" s="2">
        <f t="shared" si="1"/>
        <v>161.09999999999997</v>
      </c>
    </row>
    <row r="111" spans="1:7" hidden="1">
      <c r="B111" s="422"/>
      <c r="C111" s="422"/>
      <c r="D111" t="s">
        <v>13</v>
      </c>
      <c r="E111" s="2">
        <v>13.4</v>
      </c>
      <c r="G111" s="2">
        <f t="shared" si="1"/>
        <v>174.49999999999997</v>
      </c>
    </row>
    <row r="112" spans="1:7" hidden="1">
      <c r="B112" s="422"/>
      <c r="C112" s="422"/>
      <c r="D112" t="s">
        <v>14</v>
      </c>
      <c r="E112" s="2">
        <v>60</v>
      </c>
      <c r="G112" s="2">
        <f t="shared" si="1"/>
        <v>234.49999999999997</v>
      </c>
    </row>
    <row r="113" spans="1:7" hidden="1">
      <c r="B113" s="422"/>
      <c r="C113" s="422"/>
      <c r="D113" t="s">
        <v>15</v>
      </c>
      <c r="E113" s="2">
        <v>2</v>
      </c>
      <c r="G113" s="2">
        <f t="shared" si="1"/>
        <v>236.49999999999997</v>
      </c>
    </row>
    <row r="114" spans="1:7" hidden="1">
      <c r="A114" s="3">
        <v>43131</v>
      </c>
      <c r="B114" s="422" t="s">
        <v>69</v>
      </c>
      <c r="C114" s="422" t="s">
        <v>11</v>
      </c>
      <c r="D114" t="s">
        <v>14</v>
      </c>
      <c r="F114" s="2">
        <v>60</v>
      </c>
      <c r="G114" s="2">
        <f t="shared" si="1"/>
        <v>176.49999999999997</v>
      </c>
    </row>
    <row r="115" spans="1:7" hidden="1">
      <c r="A115" s="3">
        <v>43131</v>
      </c>
      <c r="B115" s="422" t="s">
        <v>69</v>
      </c>
      <c r="C115" s="422" t="s">
        <v>11</v>
      </c>
      <c r="D115" t="s">
        <v>15</v>
      </c>
      <c r="F115" s="2">
        <v>2</v>
      </c>
      <c r="G115" s="2">
        <f t="shared" si="1"/>
        <v>174.49999999999997</v>
      </c>
    </row>
    <row r="116" spans="1:7" hidden="1">
      <c r="A116" s="3">
        <v>43179</v>
      </c>
      <c r="B116" s="422">
        <v>14848</v>
      </c>
      <c r="C116" s="422" t="s">
        <v>11</v>
      </c>
      <c r="D116" t="s">
        <v>12</v>
      </c>
      <c r="F116" s="2">
        <v>161.1</v>
      </c>
      <c r="G116" s="2">
        <f t="shared" si="1"/>
        <v>13.399999999999977</v>
      </c>
    </row>
    <row r="117" spans="1:7" hidden="1">
      <c r="A117" s="3">
        <v>43179</v>
      </c>
      <c r="B117" s="422">
        <v>14848</v>
      </c>
      <c r="C117" s="422" t="s">
        <v>11</v>
      </c>
      <c r="D117" t="s">
        <v>721</v>
      </c>
      <c r="F117" s="2">
        <v>13.4</v>
      </c>
      <c r="G117" s="2">
        <f t="shared" si="1"/>
        <v>-2.3092638912203256E-14</v>
      </c>
    </row>
    <row r="118" spans="1:7" hidden="1">
      <c r="A118" s="3">
        <v>43159</v>
      </c>
      <c r="B118" s="422" t="s">
        <v>10</v>
      </c>
      <c r="C118" s="422" t="s">
        <v>17</v>
      </c>
      <c r="D118" t="s">
        <v>12</v>
      </c>
      <c r="E118" s="2">
        <v>199.6</v>
      </c>
      <c r="G118" s="2">
        <f t="shared" si="1"/>
        <v>199.59999999999997</v>
      </c>
    </row>
    <row r="119" spans="1:7" hidden="1">
      <c r="B119" s="422"/>
      <c r="C119" s="422"/>
      <c r="D119" t="s">
        <v>13</v>
      </c>
      <c r="E119" s="2">
        <v>13.4</v>
      </c>
      <c r="G119" s="2">
        <f t="shared" si="1"/>
        <v>212.99999999999997</v>
      </c>
    </row>
    <row r="120" spans="1:7" hidden="1">
      <c r="B120" s="422"/>
      <c r="C120" s="422"/>
      <c r="D120" t="s">
        <v>14</v>
      </c>
      <c r="E120" s="2">
        <v>56</v>
      </c>
      <c r="G120" s="2">
        <f t="shared" si="1"/>
        <v>269</v>
      </c>
    </row>
    <row r="121" spans="1:7" hidden="1">
      <c r="B121" s="422"/>
      <c r="C121" s="422"/>
      <c r="D121" t="s">
        <v>15</v>
      </c>
      <c r="E121" s="2">
        <v>5</v>
      </c>
      <c r="G121" s="2">
        <f t="shared" si="1"/>
        <v>274</v>
      </c>
    </row>
    <row r="122" spans="1:7" hidden="1">
      <c r="A122" s="3">
        <v>43159</v>
      </c>
      <c r="B122" s="422" t="s">
        <v>106</v>
      </c>
      <c r="C122" s="422" t="s">
        <v>17</v>
      </c>
      <c r="D122" t="s">
        <v>14</v>
      </c>
      <c r="F122" s="2">
        <v>56</v>
      </c>
      <c r="G122" s="2">
        <f t="shared" si="1"/>
        <v>218</v>
      </c>
    </row>
    <row r="123" spans="1:7" hidden="1">
      <c r="A123" s="3">
        <v>43159</v>
      </c>
      <c r="B123" s="422" t="s">
        <v>106</v>
      </c>
      <c r="C123" s="422" t="s">
        <v>17</v>
      </c>
      <c r="D123" t="s">
        <v>15</v>
      </c>
      <c r="F123" s="2">
        <v>5</v>
      </c>
      <c r="G123" s="2">
        <f t="shared" si="1"/>
        <v>213</v>
      </c>
    </row>
    <row r="124" spans="1:7" hidden="1">
      <c r="A124" s="3">
        <v>43185</v>
      </c>
      <c r="B124" s="422">
        <v>14985</v>
      </c>
      <c r="C124" s="422" t="s">
        <v>17</v>
      </c>
      <c r="D124" t="s">
        <v>12</v>
      </c>
      <c r="F124" s="2">
        <v>199.6</v>
      </c>
      <c r="G124" s="2">
        <f t="shared" si="1"/>
        <v>13.400000000000006</v>
      </c>
    </row>
    <row r="125" spans="1:7" hidden="1">
      <c r="A125" s="3">
        <v>43185</v>
      </c>
      <c r="B125" s="422">
        <v>14985</v>
      </c>
      <c r="C125" s="422" t="s">
        <v>17</v>
      </c>
      <c r="D125" t="s">
        <v>13</v>
      </c>
      <c r="F125" s="2">
        <v>13.4</v>
      </c>
      <c r="G125" s="2">
        <f t="shared" si="1"/>
        <v>0</v>
      </c>
    </row>
    <row r="126" spans="1:7" hidden="1">
      <c r="A126" s="3">
        <v>43189</v>
      </c>
      <c r="B126" s="422" t="s">
        <v>10</v>
      </c>
      <c r="C126" s="422" t="s">
        <v>18</v>
      </c>
      <c r="D126" t="s">
        <v>12</v>
      </c>
      <c r="E126" s="2">
        <v>193.2</v>
      </c>
      <c r="G126" s="2">
        <f t="shared" si="1"/>
        <v>193.2</v>
      </c>
    </row>
    <row r="127" spans="1:7" hidden="1">
      <c r="B127" s="422"/>
      <c r="C127" s="422"/>
      <c r="D127" t="s">
        <v>13</v>
      </c>
      <c r="E127" s="2">
        <v>13.4</v>
      </c>
      <c r="G127" s="2">
        <f t="shared" si="1"/>
        <v>206.6</v>
      </c>
    </row>
    <row r="128" spans="1:7" hidden="1">
      <c r="B128" s="422"/>
      <c r="C128" s="422"/>
      <c r="D128" t="s">
        <v>14</v>
      </c>
      <c r="E128" s="2">
        <v>60</v>
      </c>
      <c r="G128" s="2">
        <f t="shared" si="1"/>
        <v>266.60000000000002</v>
      </c>
    </row>
    <row r="129" spans="1:7" hidden="1">
      <c r="B129" s="422"/>
      <c r="C129" s="422"/>
      <c r="D129" t="s">
        <v>15</v>
      </c>
      <c r="E129" s="2">
        <v>5</v>
      </c>
      <c r="G129" s="2">
        <f t="shared" si="1"/>
        <v>271.60000000000002</v>
      </c>
    </row>
    <row r="130" spans="1:7" hidden="1">
      <c r="A130" s="3">
        <v>43190</v>
      </c>
      <c r="B130" s="422" t="s">
        <v>69</v>
      </c>
      <c r="C130" s="422" t="s">
        <v>18</v>
      </c>
      <c r="D130" t="s">
        <v>14</v>
      </c>
      <c r="F130" s="2">
        <v>60</v>
      </c>
      <c r="G130" s="2">
        <f t="shared" si="1"/>
        <v>211.60000000000002</v>
      </c>
    </row>
    <row r="131" spans="1:7" hidden="1">
      <c r="A131" s="3">
        <v>43190</v>
      </c>
      <c r="B131" s="422" t="s">
        <v>69</v>
      </c>
      <c r="C131" s="422" t="s">
        <v>18</v>
      </c>
      <c r="D131" t="s">
        <v>15</v>
      </c>
      <c r="F131" s="2">
        <v>5</v>
      </c>
      <c r="G131" s="2">
        <f t="shared" si="1"/>
        <v>206.60000000000002</v>
      </c>
    </row>
    <row r="132" spans="1:7" hidden="1">
      <c r="A132" s="3">
        <v>43216</v>
      </c>
      <c r="B132" s="422">
        <v>15203</v>
      </c>
      <c r="C132" s="422" t="s">
        <v>18</v>
      </c>
      <c r="D132" t="s">
        <v>12</v>
      </c>
      <c r="F132" s="2">
        <v>193.2</v>
      </c>
      <c r="G132" s="2">
        <f t="shared" si="1"/>
        <v>13.400000000000034</v>
      </c>
    </row>
    <row r="133" spans="1:7" hidden="1">
      <c r="A133" s="3">
        <v>43216</v>
      </c>
      <c r="B133" s="422">
        <v>15203</v>
      </c>
      <c r="C133" s="422" t="s">
        <v>18</v>
      </c>
      <c r="D133" t="s">
        <v>13</v>
      </c>
      <c r="F133" s="2">
        <v>13.4</v>
      </c>
      <c r="G133" s="2">
        <f t="shared" si="1"/>
        <v>3.3750779948604759E-14</v>
      </c>
    </row>
    <row r="134" spans="1:7" hidden="1">
      <c r="A134" s="3">
        <v>43220</v>
      </c>
      <c r="B134" s="422" t="s">
        <v>10</v>
      </c>
      <c r="C134" s="422" t="s">
        <v>19</v>
      </c>
      <c r="D134" t="s">
        <v>12</v>
      </c>
      <c r="E134" s="2">
        <v>155.6</v>
      </c>
      <c r="G134" s="2">
        <f t="shared" si="1"/>
        <v>155.60000000000002</v>
      </c>
    </row>
    <row r="135" spans="1:7" hidden="1">
      <c r="B135" s="422"/>
      <c r="C135" s="422"/>
      <c r="D135" t="s">
        <v>13</v>
      </c>
      <c r="E135" s="2">
        <v>13.4</v>
      </c>
      <c r="G135" s="2">
        <f t="shared" ref="G135:G205" si="2">+G134+E135-F135</f>
        <v>169.00000000000003</v>
      </c>
    </row>
    <row r="136" spans="1:7" hidden="1">
      <c r="B136" s="422"/>
      <c r="C136" s="422"/>
      <c r="D136" t="s">
        <v>14</v>
      </c>
      <c r="E136" s="2">
        <v>60</v>
      </c>
      <c r="G136" s="2">
        <f t="shared" si="2"/>
        <v>229.00000000000003</v>
      </c>
    </row>
    <row r="137" spans="1:7" hidden="1">
      <c r="B137" s="422"/>
      <c r="C137" s="422"/>
      <c r="D137" t="s">
        <v>15</v>
      </c>
      <c r="E137" s="2">
        <v>5</v>
      </c>
      <c r="G137" s="2">
        <f t="shared" si="2"/>
        <v>234.00000000000003</v>
      </c>
    </row>
    <row r="138" spans="1:7" hidden="1">
      <c r="A138" s="3">
        <v>43220</v>
      </c>
      <c r="B138" s="422" t="s">
        <v>69</v>
      </c>
      <c r="C138" s="422" t="s">
        <v>19</v>
      </c>
      <c r="D138" t="s">
        <v>14</v>
      </c>
      <c r="F138" s="2">
        <v>60</v>
      </c>
      <c r="G138" s="2">
        <f t="shared" si="2"/>
        <v>174.00000000000003</v>
      </c>
    </row>
    <row r="139" spans="1:7" hidden="1">
      <c r="A139" s="3">
        <v>43220</v>
      </c>
      <c r="B139" s="422" t="s">
        <v>69</v>
      </c>
      <c r="C139" s="422" t="s">
        <v>19</v>
      </c>
      <c r="D139" t="s">
        <v>15</v>
      </c>
      <c r="F139" s="2">
        <v>5</v>
      </c>
      <c r="G139" s="2">
        <f t="shared" si="2"/>
        <v>169.00000000000003</v>
      </c>
    </row>
    <row r="140" spans="1:7" hidden="1">
      <c r="A140" s="3">
        <v>43273</v>
      </c>
      <c r="B140" s="422">
        <v>15568</v>
      </c>
      <c r="C140" s="422" t="s">
        <v>19</v>
      </c>
      <c r="D140" t="s">
        <v>12</v>
      </c>
      <c r="F140" s="2">
        <v>155.6</v>
      </c>
      <c r="G140" s="2">
        <f t="shared" si="2"/>
        <v>13.400000000000034</v>
      </c>
    </row>
    <row r="141" spans="1:7" hidden="1">
      <c r="A141" s="3">
        <v>43273</v>
      </c>
      <c r="B141" s="422">
        <v>15568</v>
      </c>
      <c r="C141" s="422" t="s">
        <v>19</v>
      </c>
      <c r="D141" t="s">
        <v>13</v>
      </c>
      <c r="F141" s="2">
        <v>13.4</v>
      </c>
      <c r="G141" s="2">
        <f t="shared" si="2"/>
        <v>3.3750779948604759E-14</v>
      </c>
    </row>
    <row r="142" spans="1:7" hidden="1">
      <c r="A142" s="3">
        <v>43251</v>
      </c>
      <c r="B142" s="422" t="s">
        <v>10</v>
      </c>
      <c r="C142" s="422" t="s">
        <v>20</v>
      </c>
      <c r="D142" t="s">
        <v>12</v>
      </c>
      <c r="E142" s="2">
        <v>144.69999999999999</v>
      </c>
      <c r="G142" s="2">
        <f t="shared" si="2"/>
        <v>144.70000000000002</v>
      </c>
    </row>
    <row r="143" spans="1:7" hidden="1">
      <c r="B143" s="422"/>
      <c r="C143" s="422"/>
      <c r="D143" t="s">
        <v>13</v>
      </c>
      <c r="E143" s="2">
        <v>13.4</v>
      </c>
      <c r="G143" s="2">
        <f t="shared" si="2"/>
        <v>158.10000000000002</v>
      </c>
    </row>
    <row r="144" spans="1:7" hidden="1">
      <c r="B144" s="422"/>
      <c r="C144" s="422"/>
      <c r="D144" t="s">
        <v>14</v>
      </c>
      <c r="E144" s="2">
        <v>60</v>
      </c>
      <c r="G144" s="2">
        <f t="shared" si="2"/>
        <v>218.10000000000002</v>
      </c>
    </row>
    <row r="145" spans="1:7" hidden="1">
      <c r="B145" s="422"/>
      <c r="C145" s="422"/>
      <c r="D145" t="s">
        <v>15</v>
      </c>
      <c r="E145" s="2">
        <v>5</v>
      </c>
      <c r="G145" s="2">
        <f t="shared" si="2"/>
        <v>223.10000000000002</v>
      </c>
    </row>
    <row r="146" spans="1:7" hidden="1">
      <c r="A146" s="3">
        <v>43251</v>
      </c>
      <c r="B146" s="422" t="s">
        <v>69</v>
      </c>
      <c r="C146" s="422" t="s">
        <v>20</v>
      </c>
      <c r="D146" t="s">
        <v>14</v>
      </c>
      <c r="F146" s="2">
        <v>60</v>
      </c>
      <c r="G146" s="2">
        <f t="shared" si="2"/>
        <v>163.10000000000002</v>
      </c>
    </row>
    <row r="147" spans="1:7" hidden="1">
      <c r="A147" s="3">
        <v>43251</v>
      </c>
      <c r="B147" s="422" t="s">
        <v>69</v>
      </c>
      <c r="C147" s="422" t="s">
        <v>20</v>
      </c>
      <c r="D147" t="s">
        <v>15</v>
      </c>
      <c r="F147" s="2">
        <v>5</v>
      </c>
      <c r="G147" s="2">
        <f t="shared" si="2"/>
        <v>158.10000000000002</v>
      </c>
    </row>
    <row r="148" spans="1:7" hidden="1">
      <c r="A148" s="3">
        <v>43273</v>
      </c>
      <c r="B148" s="422">
        <v>15568</v>
      </c>
      <c r="C148" s="422" t="s">
        <v>20</v>
      </c>
      <c r="D148" t="s">
        <v>12</v>
      </c>
      <c r="F148" s="2">
        <v>144.69999999999999</v>
      </c>
      <c r="G148" s="2">
        <f t="shared" si="2"/>
        <v>13.400000000000034</v>
      </c>
    </row>
    <row r="149" spans="1:7" hidden="1">
      <c r="A149" s="3">
        <v>43273</v>
      </c>
      <c r="B149" s="422">
        <v>15568</v>
      </c>
      <c r="C149" s="422" t="s">
        <v>20</v>
      </c>
      <c r="D149" t="s">
        <v>13</v>
      </c>
      <c r="F149" s="2">
        <v>13.4</v>
      </c>
      <c r="G149" s="2">
        <f t="shared" si="2"/>
        <v>3.3750779948604759E-14</v>
      </c>
    </row>
    <row r="150" spans="1:7" hidden="1">
      <c r="A150" s="3">
        <v>43281</v>
      </c>
      <c r="B150" s="422" t="s">
        <v>10</v>
      </c>
      <c r="C150" s="422" t="s">
        <v>21</v>
      </c>
      <c r="D150" t="s">
        <v>12</v>
      </c>
      <c r="E150" s="2">
        <v>144.1</v>
      </c>
      <c r="G150" s="2">
        <f t="shared" si="2"/>
        <v>144.10000000000002</v>
      </c>
    </row>
    <row r="151" spans="1:7" hidden="1">
      <c r="B151" s="422"/>
      <c r="C151" s="422"/>
      <c r="D151" t="s">
        <v>13</v>
      </c>
      <c r="E151" s="2">
        <v>13.5</v>
      </c>
      <c r="G151" s="2">
        <f t="shared" si="2"/>
        <v>157.60000000000002</v>
      </c>
    </row>
    <row r="152" spans="1:7" hidden="1">
      <c r="B152" s="422"/>
      <c r="C152" s="422"/>
      <c r="D152" t="s">
        <v>14</v>
      </c>
      <c r="E152" s="2">
        <v>60</v>
      </c>
      <c r="G152" s="2">
        <f t="shared" si="2"/>
        <v>217.60000000000002</v>
      </c>
    </row>
    <row r="153" spans="1:7" hidden="1">
      <c r="B153" s="422"/>
      <c r="C153" s="422"/>
      <c r="D153" t="s">
        <v>15</v>
      </c>
      <c r="E153" s="2">
        <v>5</v>
      </c>
      <c r="G153" s="2">
        <f t="shared" si="2"/>
        <v>222.60000000000002</v>
      </c>
    </row>
    <row r="154" spans="1:7" hidden="1">
      <c r="A154" s="3">
        <v>43281</v>
      </c>
      <c r="B154" s="422" t="s">
        <v>69</v>
      </c>
      <c r="C154" s="422" t="s">
        <v>21</v>
      </c>
      <c r="D154" t="s">
        <v>14</v>
      </c>
      <c r="F154" s="2">
        <v>60</v>
      </c>
      <c r="G154" s="2">
        <f t="shared" si="2"/>
        <v>162.60000000000002</v>
      </c>
    </row>
    <row r="155" spans="1:7" hidden="1">
      <c r="A155" s="3">
        <v>43281</v>
      </c>
      <c r="B155" s="422" t="s">
        <v>69</v>
      </c>
      <c r="C155" s="422" t="s">
        <v>21</v>
      </c>
      <c r="D155" t="s">
        <v>15</v>
      </c>
      <c r="F155" s="2">
        <v>5</v>
      </c>
      <c r="G155" s="2">
        <f t="shared" si="2"/>
        <v>157.60000000000002</v>
      </c>
    </row>
    <row r="156" spans="1:7" hidden="1">
      <c r="A156" s="3">
        <v>43311</v>
      </c>
      <c r="B156" s="422">
        <v>15848</v>
      </c>
      <c r="C156" s="422" t="s">
        <v>21</v>
      </c>
      <c r="D156" t="s">
        <v>12</v>
      </c>
      <c r="F156" s="2">
        <v>144.1</v>
      </c>
      <c r="G156" s="2">
        <f t="shared" si="2"/>
        <v>13.500000000000028</v>
      </c>
    </row>
    <row r="157" spans="1:7" hidden="1">
      <c r="A157" s="3">
        <v>43311</v>
      </c>
      <c r="B157" s="422">
        <v>15848</v>
      </c>
      <c r="C157" s="422" t="s">
        <v>21</v>
      </c>
      <c r="D157" t="s">
        <v>13</v>
      </c>
      <c r="F157" s="2">
        <v>13.5</v>
      </c>
      <c r="G157" s="2">
        <f t="shared" si="2"/>
        <v>2.8421709430404007E-14</v>
      </c>
    </row>
    <row r="158" spans="1:7" hidden="1">
      <c r="A158" s="3">
        <v>43312</v>
      </c>
      <c r="B158" s="422" t="s">
        <v>10</v>
      </c>
      <c r="C158" s="422" t="s">
        <v>22</v>
      </c>
      <c r="D158" t="s">
        <v>12</v>
      </c>
      <c r="E158" s="2">
        <v>141.30000000000001</v>
      </c>
      <c r="G158" s="2">
        <f t="shared" si="2"/>
        <v>141.30000000000004</v>
      </c>
    </row>
    <row r="159" spans="1:7" hidden="1">
      <c r="B159" s="422"/>
      <c r="C159" s="422"/>
      <c r="D159" t="s">
        <v>13</v>
      </c>
      <c r="E159" s="2">
        <v>13.5</v>
      </c>
      <c r="G159" s="2">
        <f t="shared" si="2"/>
        <v>154.80000000000004</v>
      </c>
    </row>
    <row r="160" spans="1:7" hidden="1">
      <c r="B160" s="422"/>
      <c r="C160" s="422"/>
      <c r="D160" t="s">
        <v>14</v>
      </c>
      <c r="E160" s="2">
        <v>60</v>
      </c>
      <c r="G160" s="2">
        <f t="shared" si="2"/>
        <v>214.80000000000004</v>
      </c>
    </row>
    <row r="161" spans="1:7" hidden="1">
      <c r="B161" s="422"/>
      <c r="C161" s="422"/>
      <c r="D161" t="s">
        <v>15</v>
      </c>
      <c r="E161" s="2">
        <v>5</v>
      </c>
      <c r="G161" s="2">
        <f t="shared" si="2"/>
        <v>219.80000000000004</v>
      </c>
    </row>
    <row r="162" spans="1:7" hidden="1">
      <c r="A162" s="3">
        <v>43312</v>
      </c>
      <c r="B162" s="422" t="s">
        <v>69</v>
      </c>
      <c r="C162" s="422" t="s">
        <v>22</v>
      </c>
      <c r="D162" t="s">
        <v>14</v>
      </c>
      <c r="F162" s="2">
        <v>60</v>
      </c>
      <c r="G162" s="2">
        <f t="shared" si="2"/>
        <v>159.80000000000004</v>
      </c>
    </row>
    <row r="163" spans="1:7" hidden="1">
      <c r="A163" s="3">
        <v>43312</v>
      </c>
      <c r="B163" s="422" t="s">
        <v>69</v>
      </c>
      <c r="C163" s="422" t="s">
        <v>22</v>
      </c>
      <c r="D163" t="s">
        <v>15</v>
      </c>
      <c r="F163" s="2">
        <v>5</v>
      </c>
      <c r="G163" s="2">
        <f t="shared" si="2"/>
        <v>154.80000000000004</v>
      </c>
    </row>
    <row r="164" spans="1:7" hidden="1">
      <c r="A164" s="3">
        <v>43368</v>
      </c>
      <c r="B164" s="422">
        <v>16236</v>
      </c>
      <c r="C164" s="422" t="s">
        <v>22</v>
      </c>
      <c r="D164" t="s">
        <v>12</v>
      </c>
      <c r="F164" s="2">
        <v>141.30000000000001</v>
      </c>
      <c r="G164" s="2">
        <f t="shared" si="2"/>
        <v>13.500000000000028</v>
      </c>
    </row>
    <row r="165" spans="1:7" hidden="1">
      <c r="A165" s="3">
        <v>43368</v>
      </c>
      <c r="B165" s="422">
        <v>16236</v>
      </c>
      <c r="C165" s="422" t="s">
        <v>22</v>
      </c>
      <c r="D165" t="s">
        <v>13</v>
      </c>
      <c r="F165" s="2">
        <v>13.5</v>
      </c>
      <c r="G165" s="2">
        <f t="shared" si="2"/>
        <v>2.8421709430404007E-14</v>
      </c>
    </row>
    <row r="166" spans="1:7" hidden="1">
      <c r="A166" s="3">
        <v>43343</v>
      </c>
      <c r="B166" s="422" t="s">
        <v>10</v>
      </c>
      <c r="C166" s="422" t="s">
        <v>23</v>
      </c>
      <c r="D166" t="s">
        <v>12</v>
      </c>
      <c r="E166" s="2">
        <v>140.19999999999999</v>
      </c>
      <c r="G166" s="2">
        <f t="shared" si="2"/>
        <v>140.20000000000002</v>
      </c>
    </row>
    <row r="167" spans="1:7" hidden="1">
      <c r="B167" s="422"/>
      <c r="C167" s="422"/>
      <c r="D167" t="s">
        <v>13</v>
      </c>
      <c r="E167" s="2">
        <v>13.5</v>
      </c>
      <c r="G167" s="2">
        <f t="shared" si="2"/>
        <v>153.70000000000002</v>
      </c>
    </row>
    <row r="168" spans="1:7" hidden="1">
      <c r="B168" s="422"/>
      <c r="C168" s="422"/>
      <c r="D168" t="s">
        <v>14</v>
      </c>
      <c r="E168" s="2">
        <v>60</v>
      </c>
      <c r="G168" s="2">
        <f t="shared" si="2"/>
        <v>213.70000000000002</v>
      </c>
    </row>
    <row r="169" spans="1:7" hidden="1">
      <c r="B169" s="422"/>
      <c r="C169" s="422"/>
      <c r="D169" t="s">
        <v>15</v>
      </c>
      <c r="E169" s="2">
        <v>5</v>
      </c>
      <c r="G169" s="2">
        <f t="shared" si="2"/>
        <v>218.70000000000002</v>
      </c>
    </row>
    <row r="170" spans="1:7" hidden="1">
      <c r="A170" s="3">
        <v>43343</v>
      </c>
      <c r="B170" s="422" t="s">
        <v>69</v>
      </c>
      <c r="C170" s="422" t="s">
        <v>23</v>
      </c>
      <c r="D170" t="s">
        <v>14</v>
      </c>
      <c r="F170" s="2">
        <v>60</v>
      </c>
      <c r="G170" s="2">
        <f t="shared" si="2"/>
        <v>158.70000000000002</v>
      </c>
    </row>
    <row r="171" spans="1:7" hidden="1">
      <c r="A171" s="3">
        <v>43343</v>
      </c>
      <c r="B171" s="422" t="s">
        <v>69</v>
      </c>
      <c r="C171" s="422" t="s">
        <v>23</v>
      </c>
      <c r="D171" t="s">
        <v>15</v>
      </c>
      <c r="F171" s="2">
        <v>5</v>
      </c>
      <c r="G171" s="2">
        <f t="shared" si="2"/>
        <v>153.70000000000002</v>
      </c>
    </row>
    <row r="172" spans="1:7" hidden="1">
      <c r="A172" s="3">
        <v>43368</v>
      </c>
      <c r="B172" s="422">
        <v>16237</v>
      </c>
      <c r="C172" s="422" t="s">
        <v>23</v>
      </c>
      <c r="D172" t="s">
        <v>12</v>
      </c>
      <c r="F172" s="2">
        <v>140.19999999999999</v>
      </c>
      <c r="G172" s="2">
        <f t="shared" si="2"/>
        <v>13.500000000000028</v>
      </c>
    </row>
    <row r="173" spans="1:7" hidden="1">
      <c r="A173" s="3">
        <v>43368</v>
      </c>
      <c r="B173" s="422">
        <v>16237</v>
      </c>
      <c r="C173" s="422" t="s">
        <v>23</v>
      </c>
      <c r="D173" t="s">
        <v>13</v>
      </c>
      <c r="F173" s="2">
        <v>13.5</v>
      </c>
      <c r="G173" s="2">
        <f t="shared" si="2"/>
        <v>2.8421709430404007E-14</v>
      </c>
    </row>
    <row r="174" spans="1:7" hidden="1">
      <c r="A174" s="3">
        <v>43373</v>
      </c>
      <c r="B174" s="422" t="s">
        <v>10</v>
      </c>
      <c r="C174" s="422" t="s">
        <v>24</v>
      </c>
      <c r="D174" t="s">
        <v>12</v>
      </c>
      <c r="E174" s="2">
        <v>143.69999999999999</v>
      </c>
      <c r="G174" s="2">
        <f t="shared" si="2"/>
        <v>143.70000000000002</v>
      </c>
    </row>
    <row r="175" spans="1:7" hidden="1">
      <c r="B175" s="422"/>
      <c r="C175" s="422"/>
      <c r="D175" t="s">
        <v>13</v>
      </c>
      <c r="E175" s="2">
        <v>13.5</v>
      </c>
      <c r="G175" s="2">
        <f t="shared" si="2"/>
        <v>157.20000000000002</v>
      </c>
    </row>
    <row r="176" spans="1:7" hidden="1">
      <c r="B176" s="422"/>
      <c r="C176" s="422"/>
      <c r="D176" t="s">
        <v>14</v>
      </c>
      <c r="E176" s="2">
        <v>60</v>
      </c>
      <c r="G176" s="2">
        <f t="shared" si="2"/>
        <v>217.20000000000002</v>
      </c>
    </row>
    <row r="177" spans="1:7" hidden="1">
      <c r="B177" s="422"/>
      <c r="C177" s="422"/>
      <c r="D177" t="s">
        <v>15</v>
      </c>
      <c r="E177" s="2">
        <v>5</v>
      </c>
      <c r="G177" s="2">
        <f t="shared" si="2"/>
        <v>222.20000000000002</v>
      </c>
    </row>
    <row r="178" spans="1:7" hidden="1">
      <c r="A178" s="3">
        <v>43373</v>
      </c>
      <c r="B178" s="422" t="s">
        <v>106</v>
      </c>
      <c r="C178" s="422" t="s">
        <v>24</v>
      </c>
      <c r="D178" t="s">
        <v>14</v>
      </c>
      <c r="F178" s="2">
        <v>60</v>
      </c>
      <c r="G178" s="2">
        <f t="shared" si="2"/>
        <v>162.20000000000002</v>
      </c>
    </row>
    <row r="179" spans="1:7" hidden="1">
      <c r="A179" s="3">
        <v>43373</v>
      </c>
      <c r="B179" s="422" t="s">
        <v>106</v>
      </c>
      <c r="C179" s="422" t="s">
        <v>24</v>
      </c>
      <c r="D179" t="s">
        <v>15</v>
      </c>
      <c r="F179" s="2">
        <v>5</v>
      </c>
      <c r="G179" s="2">
        <f t="shared" si="2"/>
        <v>157.20000000000002</v>
      </c>
    </row>
    <row r="180" spans="1:7" hidden="1">
      <c r="A180" s="3">
        <v>43418</v>
      </c>
      <c r="B180" s="422">
        <v>16576</v>
      </c>
      <c r="C180" s="422" t="s">
        <v>24</v>
      </c>
      <c r="D180" t="s">
        <v>12</v>
      </c>
      <c r="F180" s="2">
        <v>143.69999999999999</v>
      </c>
      <c r="G180" s="2">
        <f t="shared" si="2"/>
        <v>13.500000000000028</v>
      </c>
    </row>
    <row r="181" spans="1:7" hidden="1">
      <c r="A181" s="3">
        <v>43418</v>
      </c>
      <c r="B181" s="422">
        <v>16576</v>
      </c>
      <c r="C181" s="422" t="s">
        <v>24</v>
      </c>
      <c r="D181" t="s">
        <v>13</v>
      </c>
      <c r="F181" s="2">
        <v>13.5</v>
      </c>
      <c r="G181" s="2">
        <f t="shared" si="2"/>
        <v>2.8421709430404007E-14</v>
      </c>
    </row>
    <row r="182" spans="1:7" hidden="1">
      <c r="A182" s="3">
        <v>43404</v>
      </c>
      <c r="B182" s="422" t="s">
        <v>10</v>
      </c>
      <c r="C182" s="422" t="s">
        <v>25</v>
      </c>
      <c r="D182" t="s">
        <v>12</v>
      </c>
      <c r="E182" s="2">
        <v>160.6</v>
      </c>
      <c r="G182" s="2">
        <f t="shared" si="2"/>
        <v>160.60000000000002</v>
      </c>
    </row>
    <row r="183" spans="1:7" hidden="1">
      <c r="B183" s="422"/>
      <c r="C183" s="422"/>
      <c r="D183" t="s">
        <v>13</v>
      </c>
      <c r="E183" s="2">
        <v>16.5</v>
      </c>
      <c r="G183" s="2">
        <f t="shared" si="2"/>
        <v>177.10000000000002</v>
      </c>
    </row>
    <row r="184" spans="1:7" hidden="1">
      <c r="B184" s="422"/>
      <c r="C184" s="422"/>
      <c r="D184" t="s">
        <v>14</v>
      </c>
      <c r="E184" s="2">
        <v>60</v>
      </c>
      <c r="G184" s="2">
        <f t="shared" si="2"/>
        <v>237.10000000000002</v>
      </c>
    </row>
    <row r="185" spans="1:7" hidden="1">
      <c r="B185" s="422"/>
      <c r="C185" s="422"/>
      <c r="D185" t="s">
        <v>15</v>
      </c>
      <c r="E185" s="2">
        <v>5</v>
      </c>
      <c r="G185" s="2">
        <f t="shared" si="2"/>
        <v>242.10000000000002</v>
      </c>
    </row>
    <row r="186" spans="1:7" hidden="1">
      <c r="B186" s="422"/>
      <c r="C186" s="422"/>
      <c r="D186" t="s">
        <v>70</v>
      </c>
      <c r="E186" s="2">
        <v>93</v>
      </c>
      <c r="G186" s="2">
        <f t="shared" si="2"/>
        <v>335.1</v>
      </c>
    </row>
    <row r="187" spans="1:7" hidden="1">
      <c r="A187" s="3">
        <v>43404</v>
      </c>
      <c r="B187" s="422" t="s">
        <v>69</v>
      </c>
      <c r="C187" s="422" t="s">
        <v>25</v>
      </c>
      <c r="D187" t="s">
        <v>14</v>
      </c>
      <c r="F187" s="2">
        <v>60</v>
      </c>
      <c r="G187" s="2">
        <f t="shared" si="2"/>
        <v>275.10000000000002</v>
      </c>
    </row>
    <row r="188" spans="1:7" hidden="1">
      <c r="A188" s="3">
        <v>43404</v>
      </c>
      <c r="B188" s="422" t="s">
        <v>69</v>
      </c>
      <c r="C188" s="422" t="s">
        <v>25</v>
      </c>
      <c r="D188" t="s">
        <v>15</v>
      </c>
      <c r="F188" s="2">
        <v>5</v>
      </c>
      <c r="G188" s="2">
        <f t="shared" si="2"/>
        <v>270.10000000000002</v>
      </c>
    </row>
    <row r="189" spans="1:7" hidden="1">
      <c r="A189" s="3">
        <v>43503</v>
      </c>
      <c r="B189" s="422">
        <v>17128</v>
      </c>
      <c r="C189" s="422" t="s">
        <v>25</v>
      </c>
      <c r="D189" t="s">
        <v>12</v>
      </c>
      <c r="F189" s="2">
        <v>160.6</v>
      </c>
      <c r="G189" s="2">
        <f t="shared" si="2"/>
        <v>109.50000000000003</v>
      </c>
    </row>
    <row r="190" spans="1:7" hidden="1">
      <c r="A190" s="3">
        <v>43503</v>
      </c>
      <c r="B190" s="422">
        <v>17128</v>
      </c>
      <c r="C190" s="422" t="s">
        <v>25</v>
      </c>
      <c r="D190" t="s">
        <v>13</v>
      </c>
      <c r="F190" s="2">
        <v>16.5</v>
      </c>
      <c r="G190" s="2">
        <f t="shared" si="2"/>
        <v>93.000000000000028</v>
      </c>
    </row>
    <row r="191" spans="1:7" hidden="1">
      <c r="A191" s="3">
        <v>43503</v>
      </c>
      <c r="B191" s="422">
        <v>17128</v>
      </c>
      <c r="C191" s="422" t="s">
        <v>25</v>
      </c>
      <c r="D191" t="s">
        <v>70</v>
      </c>
      <c r="F191" s="2">
        <v>93</v>
      </c>
      <c r="G191" s="2">
        <f t="shared" si="2"/>
        <v>0</v>
      </c>
    </row>
    <row r="192" spans="1:7" hidden="1">
      <c r="A192" s="3">
        <v>43434</v>
      </c>
      <c r="B192" s="422" t="s">
        <v>10</v>
      </c>
      <c r="C192" s="422" t="s">
        <v>26</v>
      </c>
      <c r="D192" t="s">
        <v>12</v>
      </c>
      <c r="E192" s="2">
        <v>165</v>
      </c>
      <c r="G192" s="2">
        <f t="shared" si="2"/>
        <v>165</v>
      </c>
    </row>
    <row r="193" spans="1:8" hidden="1">
      <c r="B193" s="422"/>
      <c r="C193" s="422"/>
      <c r="D193" t="s">
        <v>13</v>
      </c>
      <c r="E193" s="2">
        <v>16.5</v>
      </c>
      <c r="G193" s="2">
        <f t="shared" si="2"/>
        <v>181.5</v>
      </c>
    </row>
    <row r="194" spans="1:8" hidden="1">
      <c r="B194" s="422"/>
      <c r="C194" s="422"/>
      <c r="D194" t="s">
        <v>14</v>
      </c>
      <c r="E194" s="2">
        <v>60</v>
      </c>
      <c r="G194" s="2">
        <f t="shared" si="2"/>
        <v>241.5</v>
      </c>
    </row>
    <row r="195" spans="1:8" hidden="1">
      <c r="B195" s="422"/>
      <c r="C195" s="422"/>
      <c r="D195" t="s">
        <v>15</v>
      </c>
      <c r="E195" s="2">
        <v>5</v>
      </c>
      <c r="G195" s="2">
        <f t="shared" si="2"/>
        <v>246.5</v>
      </c>
    </row>
    <row r="196" spans="1:8" hidden="1">
      <c r="A196" s="3">
        <v>43434</v>
      </c>
      <c r="B196" s="422" t="s">
        <v>69</v>
      </c>
      <c r="C196" s="422" t="s">
        <v>26</v>
      </c>
      <c r="D196" t="s">
        <v>14</v>
      </c>
      <c r="F196" s="2">
        <v>36</v>
      </c>
      <c r="G196" s="2">
        <f t="shared" si="2"/>
        <v>210.5</v>
      </c>
      <c r="H196" s="5"/>
    </row>
    <row r="197" spans="1:8" hidden="1">
      <c r="A197" s="3">
        <v>43503</v>
      </c>
      <c r="B197" s="422">
        <v>17128</v>
      </c>
      <c r="C197" s="422" t="s">
        <v>26</v>
      </c>
      <c r="D197" t="s">
        <v>12</v>
      </c>
      <c r="F197" s="2">
        <v>165</v>
      </c>
      <c r="G197" s="2">
        <f t="shared" si="2"/>
        <v>45.5</v>
      </c>
      <c r="H197" s="5"/>
    </row>
    <row r="198" spans="1:8" hidden="1">
      <c r="A198" s="3">
        <v>43503</v>
      </c>
      <c r="B198" s="422">
        <v>17128</v>
      </c>
      <c r="C198" s="422" t="s">
        <v>26</v>
      </c>
      <c r="D198" t="s">
        <v>721</v>
      </c>
      <c r="F198" s="2">
        <v>16.5</v>
      </c>
      <c r="G198" s="2">
        <f t="shared" si="2"/>
        <v>29</v>
      </c>
      <c r="H198" s="5"/>
    </row>
    <row r="199" spans="1:8" hidden="1">
      <c r="A199" s="3">
        <v>43503</v>
      </c>
      <c r="B199" s="422">
        <v>17128</v>
      </c>
      <c r="C199" s="422" t="s">
        <v>26</v>
      </c>
      <c r="D199" t="s">
        <v>14</v>
      </c>
      <c r="F199" s="2">
        <v>24</v>
      </c>
      <c r="G199" s="2">
        <f t="shared" si="2"/>
        <v>5</v>
      </c>
      <c r="H199" s="5"/>
    </row>
    <row r="200" spans="1:8" hidden="1">
      <c r="A200" s="3">
        <v>43503</v>
      </c>
      <c r="B200" s="422">
        <v>17128</v>
      </c>
      <c r="C200" s="422" t="s">
        <v>26</v>
      </c>
      <c r="D200" t="s">
        <v>15</v>
      </c>
      <c r="F200" s="2">
        <v>5</v>
      </c>
      <c r="G200" s="2">
        <f t="shared" si="2"/>
        <v>0</v>
      </c>
      <c r="H200" s="5"/>
    </row>
    <row r="201" spans="1:8" hidden="1">
      <c r="A201" s="3">
        <v>43465</v>
      </c>
      <c r="B201" s="422" t="s">
        <v>10</v>
      </c>
      <c r="C201" s="422" t="s">
        <v>27</v>
      </c>
      <c r="D201" t="s">
        <v>12</v>
      </c>
      <c r="E201" s="2">
        <v>176.3</v>
      </c>
      <c r="G201" s="2">
        <f t="shared" si="2"/>
        <v>176.3</v>
      </c>
    </row>
    <row r="202" spans="1:8" hidden="1">
      <c r="B202" s="422"/>
      <c r="C202" s="422"/>
      <c r="D202" t="s">
        <v>13</v>
      </c>
      <c r="E202" s="2">
        <v>16.5</v>
      </c>
      <c r="G202" s="2">
        <f t="shared" si="2"/>
        <v>192.8</v>
      </c>
    </row>
    <row r="203" spans="1:8" hidden="1">
      <c r="B203" s="422"/>
      <c r="C203" s="422"/>
      <c r="D203" t="s">
        <v>14</v>
      </c>
      <c r="E203" s="2">
        <v>60</v>
      </c>
      <c r="G203" s="2">
        <f t="shared" si="2"/>
        <v>252.8</v>
      </c>
    </row>
    <row r="204" spans="1:8" hidden="1">
      <c r="B204" s="422"/>
      <c r="C204" s="422"/>
      <c r="D204" t="s">
        <v>15</v>
      </c>
      <c r="E204" s="2">
        <v>5</v>
      </c>
      <c r="G204" s="2">
        <f t="shared" si="2"/>
        <v>257.8</v>
      </c>
    </row>
    <row r="205" spans="1:8" hidden="1">
      <c r="A205" s="3">
        <v>43465</v>
      </c>
      <c r="B205" s="422" t="s">
        <v>69</v>
      </c>
      <c r="C205" s="422" t="s">
        <v>27</v>
      </c>
      <c r="D205" t="s">
        <v>14</v>
      </c>
      <c r="F205" s="2">
        <v>60</v>
      </c>
      <c r="G205" s="2">
        <f t="shared" si="2"/>
        <v>197.8</v>
      </c>
    </row>
    <row r="206" spans="1:8" hidden="1">
      <c r="A206" s="3">
        <v>43465</v>
      </c>
      <c r="B206" s="422" t="s">
        <v>69</v>
      </c>
      <c r="C206" s="422" t="s">
        <v>27</v>
      </c>
      <c r="D206" t="s">
        <v>15</v>
      </c>
      <c r="F206" s="2">
        <v>5</v>
      </c>
      <c r="G206" s="2">
        <f t="shared" ref="G206:G271" si="3">+G205+E206-F206</f>
        <v>192.8</v>
      </c>
    </row>
    <row r="207" spans="1:8" hidden="1">
      <c r="A207" s="3">
        <v>43503</v>
      </c>
      <c r="B207" s="422">
        <v>17128</v>
      </c>
      <c r="C207" s="422" t="s">
        <v>27</v>
      </c>
      <c r="D207" t="s">
        <v>12</v>
      </c>
      <c r="F207" s="2">
        <v>176.3</v>
      </c>
      <c r="G207" s="2">
        <f t="shared" si="3"/>
        <v>16.5</v>
      </c>
    </row>
    <row r="208" spans="1:8" hidden="1">
      <c r="A208" s="3">
        <v>43503</v>
      </c>
      <c r="B208" s="422">
        <v>17128</v>
      </c>
      <c r="C208" s="422" t="s">
        <v>27</v>
      </c>
      <c r="D208" t="s">
        <v>721</v>
      </c>
      <c r="F208" s="2">
        <v>16.5</v>
      </c>
      <c r="G208" s="2">
        <f t="shared" si="3"/>
        <v>0</v>
      </c>
    </row>
    <row r="209" spans="1:7" hidden="1">
      <c r="A209" s="3">
        <v>43496</v>
      </c>
      <c r="B209" s="422" t="s">
        <v>10</v>
      </c>
      <c r="C209" s="422" t="s">
        <v>11</v>
      </c>
      <c r="D209" t="s">
        <v>12</v>
      </c>
      <c r="E209" s="2">
        <v>137.69999999999999</v>
      </c>
      <c r="G209" s="2">
        <f t="shared" si="3"/>
        <v>137.69999999999999</v>
      </c>
    </row>
    <row r="210" spans="1:7" hidden="1">
      <c r="B210" s="422"/>
      <c r="C210" s="422"/>
      <c r="D210" t="s">
        <v>13</v>
      </c>
      <c r="E210" s="2">
        <v>16.5</v>
      </c>
      <c r="G210" s="2">
        <f t="shared" si="3"/>
        <v>154.19999999999999</v>
      </c>
    </row>
    <row r="211" spans="1:7" hidden="1">
      <c r="B211" s="422"/>
      <c r="C211" s="422"/>
      <c r="D211" t="s">
        <v>14</v>
      </c>
      <c r="E211" s="2">
        <v>60</v>
      </c>
      <c r="G211" s="2">
        <f t="shared" si="3"/>
        <v>214.2</v>
      </c>
    </row>
    <row r="212" spans="1:7" hidden="1">
      <c r="B212" s="422"/>
      <c r="C212" s="422"/>
      <c r="D212" t="s">
        <v>15</v>
      </c>
      <c r="E212" s="2">
        <v>5</v>
      </c>
      <c r="G212" s="2">
        <f t="shared" si="3"/>
        <v>219.2</v>
      </c>
    </row>
    <row r="213" spans="1:7" hidden="1">
      <c r="A213" s="3">
        <v>43496</v>
      </c>
      <c r="B213" s="422" t="s">
        <v>69</v>
      </c>
      <c r="C213" s="422" t="s">
        <v>11</v>
      </c>
      <c r="D213" t="s">
        <v>14</v>
      </c>
      <c r="F213" s="2">
        <v>60</v>
      </c>
      <c r="G213" s="2">
        <f t="shared" si="3"/>
        <v>159.19999999999999</v>
      </c>
    </row>
    <row r="214" spans="1:7" hidden="1">
      <c r="A214" s="3">
        <v>43496</v>
      </c>
      <c r="B214" s="422" t="s">
        <v>69</v>
      </c>
      <c r="C214" s="422" t="s">
        <v>11</v>
      </c>
      <c r="D214" t="s">
        <v>15</v>
      </c>
      <c r="F214" s="2">
        <v>5</v>
      </c>
      <c r="G214" s="2">
        <f t="shared" si="3"/>
        <v>154.19999999999999</v>
      </c>
    </row>
    <row r="215" spans="1:7" hidden="1">
      <c r="A215" s="3">
        <v>43552</v>
      </c>
      <c r="B215" s="422">
        <v>17525</v>
      </c>
      <c r="C215" s="422" t="s">
        <v>11</v>
      </c>
      <c r="D215" t="s">
        <v>12</v>
      </c>
      <c r="F215" s="2">
        <v>137.69999999999999</v>
      </c>
      <c r="G215" s="2">
        <f t="shared" si="3"/>
        <v>16.5</v>
      </c>
    </row>
    <row r="216" spans="1:7" hidden="1">
      <c r="A216" s="3">
        <v>43552</v>
      </c>
      <c r="B216" s="422">
        <v>17525</v>
      </c>
      <c r="C216" s="422" t="s">
        <v>11</v>
      </c>
      <c r="D216" t="s">
        <v>13</v>
      </c>
      <c r="F216" s="2">
        <v>16.5</v>
      </c>
      <c r="G216" s="2">
        <f t="shared" si="3"/>
        <v>0</v>
      </c>
    </row>
    <row r="217" spans="1:7" hidden="1">
      <c r="A217" s="3">
        <v>43524</v>
      </c>
      <c r="B217" s="422" t="s">
        <v>10</v>
      </c>
      <c r="C217" s="422" t="s">
        <v>17</v>
      </c>
      <c r="D217" t="s">
        <v>12</v>
      </c>
      <c r="E217" s="2">
        <v>145.6</v>
      </c>
      <c r="G217" s="2">
        <f t="shared" si="3"/>
        <v>145.6</v>
      </c>
    </row>
    <row r="218" spans="1:7" hidden="1">
      <c r="B218" s="422"/>
      <c r="C218" s="422"/>
      <c r="D218" t="s">
        <v>13</v>
      </c>
      <c r="E218" s="2">
        <v>20.2</v>
      </c>
      <c r="G218" s="2">
        <f t="shared" si="3"/>
        <v>165.79999999999998</v>
      </c>
    </row>
    <row r="219" spans="1:7" hidden="1">
      <c r="B219" s="422"/>
      <c r="C219" s="422"/>
      <c r="D219" t="s">
        <v>14</v>
      </c>
      <c r="E219" s="2">
        <v>56</v>
      </c>
      <c r="G219" s="2">
        <f t="shared" si="3"/>
        <v>221.79999999999998</v>
      </c>
    </row>
    <row r="220" spans="1:7" hidden="1">
      <c r="B220" s="422"/>
      <c r="C220" s="422"/>
      <c r="D220" t="s">
        <v>15</v>
      </c>
      <c r="E220" s="2">
        <v>5</v>
      </c>
      <c r="G220" s="2">
        <f t="shared" si="3"/>
        <v>226.79999999999998</v>
      </c>
    </row>
    <row r="221" spans="1:7" hidden="1">
      <c r="A221" s="3">
        <v>43524</v>
      </c>
      <c r="B221" s="422" t="s">
        <v>140</v>
      </c>
      <c r="C221" s="422" t="s">
        <v>17</v>
      </c>
      <c r="D221" t="s">
        <v>14</v>
      </c>
      <c r="F221" s="2">
        <v>56</v>
      </c>
      <c r="G221" s="2">
        <f t="shared" si="3"/>
        <v>170.79999999999998</v>
      </c>
    </row>
    <row r="222" spans="1:7" hidden="1">
      <c r="A222" s="3">
        <v>43524</v>
      </c>
      <c r="B222" s="422" t="s">
        <v>140</v>
      </c>
      <c r="C222" s="422" t="s">
        <v>17</v>
      </c>
      <c r="D222" t="s">
        <v>15</v>
      </c>
      <c r="F222" s="2">
        <v>5</v>
      </c>
      <c r="G222" s="2">
        <f t="shared" si="3"/>
        <v>165.79999999999998</v>
      </c>
    </row>
    <row r="223" spans="1:7" hidden="1">
      <c r="A223" s="3">
        <v>43552</v>
      </c>
      <c r="B223" s="422">
        <v>17525</v>
      </c>
      <c r="C223" s="422" t="s">
        <v>17</v>
      </c>
      <c r="D223" t="s">
        <v>12</v>
      </c>
      <c r="F223" s="2">
        <v>145.6</v>
      </c>
      <c r="G223" s="2">
        <f t="shared" si="3"/>
        <v>20.199999999999989</v>
      </c>
    </row>
    <row r="224" spans="1:7" hidden="1">
      <c r="A224" s="3">
        <v>43580</v>
      </c>
      <c r="B224" s="422">
        <v>17710</v>
      </c>
      <c r="C224" s="422" t="s">
        <v>17</v>
      </c>
      <c r="D224" t="s">
        <v>13</v>
      </c>
      <c r="F224" s="2">
        <v>20.2</v>
      </c>
      <c r="G224" s="2">
        <f t="shared" si="3"/>
        <v>0</v>
      </c>
    </row>
    <row r="225" spans="1:7" hidden="1">
      <c r="A225" s="3">
        <v>43555</v>
      </c>
      <c r="B225" s="422" t="s">
        <v>10</v>
      </c>
      <c r="C225" s="422" t="s">
        <v>18</v>
      </c>
      <c r="D225" t="s">
        <v>12</v>
      </c>
      <c r="E225" s="2">
        <v>153</v>
      </c>
      <c r="G225" s="2">
        <f t="shared" si="3"/>
        <v>153</v>
      </c>
    </row>
    <row r="226" spans="1:7" hidden="1">
      <c r="B226" s="422"/>
      <c r="C226" s="422"/>
      <c r="D226" t="s">
        <v>13</v>
      </c>
      <c r="E226" s="2">
        <v>16.100000000000001</v>
      </c>
      <c r="G226" s="2">
        <f t="shared" si="3"/>
        <v>169.1</v>
      </c>
    </row>
    <row r="227" spans="1:7" hidden="1">
      <c r="B227" s="422"/>
      <c r="C227" s="422"/>
      <c r="D227" t="s">
        <v>14</v>
      </c>
      <c r="E227" s="2">
        <v>60</v>
      </c>
      <c r="G227" s="2">
        <f t="shared" si="3"/>
        <v>229.1</v>
      </c>
    </row>
    <row r="228" spans="1:7" hidden="1">
      <c r="B228" s="422"/>
      <c r="C228" s="422"/>
      <c r="D228" t="s">
        <v>15</v>
      </c>
      <c r="E228" s="2">
        <v>5</v>
      </c>
      <c r="G228" s="2">
        <f t="shared" si="3"/>
        <v>234.1</v>
      </c>
    </row>
    <row r="229" spans="1:7" hidden="1">
      <c r="B229" s="422"/>
      <c r="C229" s="422"/>
      <c r="D229" t="s">
        <v>70</v>
      </c>
      <c r="E229" s="2">
        <v>93</v>
      </c>
      <c r="G229" s="2">
        <f t="shared" si="3"/>
        <v>327.10000000000002</v>
      </c>
    </row>
    <row r="230" spans="1:7" hidden="1">
      <c r="A230" s="3">
        <v>43580</v>
      </c>
      <c r="B230" s="422">
        <v>17710</v>
      </c>
      <c r="C230" s="422" t="s">
        <v>18</v>
      </c>
      <c r="D230" t="s">
        <v>14</v>
      </c>
      <c r="F230" s="2">
        <v>60</v>
      </c>
      <c r="G230" s="2">
        <f t="shared" si="3"/>
        <v>267.10000000000002</v>
      </c>
    </row>
    <row r="231" spans="1:7" hidden="1">
      <c r="A231" s="3">
        <v>43580</v>
      </c>
      <c r="B231" s="422">
        <v>17710</v>
      </c>
      <c r="C231" s="422" t="s">
        <v>18</v>
      </c>
      <c r="D231" t="s">
        <v>15</v>
      </c>
      <c r="F231" s="2">
        <v>5</v>
      </c>
      <c r="G231" s="2">
        <f t="shared" si="3"/>
        <v>262.10000000000002</v>
      </c>
    </row>
    <row r="232" spans="1:7" hidden="1">
      <c r="A232" s="3">
        <v>43589</v>
      </c>
      <c r="B232" s="422">
        <v>17770</v>
      </c>
      <c r="C232" s="422" t="s">
        <v>18</v>
      </c>
      <c r="D232" t="s">
        <v>12</v>
      </c>
      <c r="F232" s="2">
        <v>153</v>
      </c>
      <c r="G232" s="2">
        <f t="shared" si="3"/>
        <v>109.10000000000002</v>
      </c>
    </row>
    <row r="233" spans="1:7" hidden="1">
      <c r="A233" s="3">
        <v>43589</v>
      </c>
      <c r="B233" s="422">
        <v>17770</v>
      </c>
      <c r="C233" s="422" t="s">
        <v>18</v>
      </c>
      <c r="D233" t="s">
        <v>13</v>
      </c>
      <c r="F233" s="2">
        <v>16.100000000000001</v>
      </c>
      <c r="G233" s="2">
        <f t="shared" si="3"/>
        <v>93.000000000000028</v>
      </c>
    </row>
    <row r="234" spans="1:7" hidden="1">
      <c r="A234" s="3">
        <v>43682</v>
      </c>
      <c r="B234" s="422">
        <v>18420</v>
      </c>
      <c r="C234" s="422" t="s">
        <v>18</v>
      </c>
      <c r="D234" t="s">
        <v>70</v>
      </c>
      <c r="F234" s="2">
        <v>93</v>
      </c>
      <c r="G234" s="2">
        <f t="shared" si="3"/>
        <v>0</v>
      </c>
    </row>
    <row r="235" spans="1:7" hidden="1">
      <c r="A235" s="31">
        <v>43585</v>
      </c>
      <c r="B235" s="421" t="s">
        <v>10</v>
      </c>
      <c r="C235" s="421" t="s">
        <v>19</v>
      </c>
      <c r="D235" t="s">
        <v>12</v>
      </c>
      <c r="E235" s="2">
        <v>150</v>
      </c>
      <c r="G235" s="2">
        <f t="shared" si="3"/>
        <v>150</v>
      </c>
    </row>
    <row r="236" spans="1:7" hidden="1">
      <c r="B236" s="422"/>
      <c r="C236" s="422"/>
      <c r="D236" t="s">
        <v>13</v>
      </c>
      <c r="E236" s="2">
        <v>14.6</v>
      </c>
      <c r="G236" s="2">
        <f t="shared" si="3"/>
        <v>164.6</v>
      </c>
    </row>
    <row r="237" spans="1:7" hidden="1">
      <c r="B237" s="422"/>
      <c r="C237" s="422"/>
      <c r="D237" t="s">
        <v>14</v>
      </c>
      <c r="E237" s="2">
        <v>60</v>
      </c>
      <c r="G237" s="2">
        <f t="shared" si="3"/>
        <v>224.6</v>
      </c>
    </row>
    <row r="238" spans="1:7" hidden="1">
      <c r="B238" s="422"/>
      <c r="C238" s="422"/>
      <c r="D238" t="s">
        <v>15</v>
      </c>
      <c r="E238" s="2">
        <v>5</v>
      </c>
      <c r="G238" s="2">
        <f t="shared" si="3"/>
        <v>229.6</v>
      </c>
    </row>
    <row r="239" spans="1:7" hidden="1">
      <c r="A239" s="3">
        <v>43585</v>
      </c>
      <c r="B239" s="422" t="s">
        <v>69</v>
      </c>
      <c r="C239" s="422" t="s">
        <v>19</v>
      </c>
      <c r="D239" t="s">
        <v>14</v>
      </c>
      <c r="F239" s="2">
        <v>60</v>
      </c>
      <c r="G239" s="2">
        <f t="shared" si="3"/>
        <v>169.6</v>
      </c>
    </row>
    <row r="240" spans="1:7" hidden="1">
      <c r="A240" s="3">
        <v>43585</v>
      </c>
      <c r="B240" s="422" t="s">
        <v>69</v>
      </c>
      <c r="C240" s="422" t="s">
        <v>19</v>
      </c>
      <c r="D240" t="s">
        <v>15</v>
      </c>
      <c r="F240" s="2">
        <v>5</v>
      </c>
      <c r="G240" s="2">
        <f t="shared" si="3"/>
        <v>164.6</v>
      </c>
    </row>
    <row r="241" spans="1:7" hidden="1">
      <c r="A241" s="3">
        <v>43650</v>
      </c>
      <c r="B241" s="422">
        <v>18183</v>
      </c>
      <c r="C241" s="422" t="s">
        <v>19</v>
      </c>
      <c r="D241" t="s">
        <v>12</v>
      </c>
      <c r="F241" s="2">
        <v>150</v>
      </c>
      <c r="G241" s="2">
        <f t="shared" si="3"/>
        <v>14.599999999999994</v>
      </c>
    </row>
    <row r="242" spans="1:7" hidden="1">
      <c r="A242" s="3">
        <v>43650</v>
      </c>
      <c r="B242" s="422">
        <v>18183</v>
      </c>
      <c r="C242" s="422" t="s">
        <v>19</v>
      </c>
      <c r="D242" t="s">
        <v>13</v>
      </c>
      <c r="F242" s="2">
        <v>14.6</v>
      </c>
      <c r="G242" s="2">
        <f t="shared" si="3"/>
        <v>0</v>
      </c>
    </row>
    <row r="243" spans="1:7" hidden="1">
      <c r="A243" s="31">
        <v>43616</v>
      </c>
      <c r="B243" s="421" t="s">
        <v>10</v>
      </c>
      <c r="C243" s="421" t="s">
        <v>20</v>
      </c>
      <c r="D243" t="s">
        <v>12</v>
      </c>
      <c r="E243" s="2">
        <v>159.30000000000001</v>
      </c>
      <c r="G243" s="2">
        <f t="shared" si="3"/>
        <v>159.30000000000001</v>
      </c>
    </row>
    <row r="244" spans="1:7" hidden="1">
      <c r="B244" s="422"/>
      <c r="C244" s="422"/>
      <c r="D244" t="s">
        <v>13</v>
      </c>
      <c r="E244" s="2">
        <v>17</v>
      </c>
      <c r="G244" s="2">
        <f t="shared" si="3"/>
        <v>176.3</v>
      </c>
    </row>
    <row r="245" spans="1:7" hidden="1">
      <c r="B245" s="422"/>
      <c r="C245" s="422"/>
      <c r="D245" t="s">
        <v>14</v>
      </c>
      <c r="E245" s="2">
        <v>60</v>
      </c>
      <c r="G245" s="2">
        <f t="shared" si="3"/>
        <v>236.3</v>
      </c>
    </row>
    <row r="246" spans="1:7" hidden="1">
      <c r="B246" s="422"/>
      <c r="C246" s="422"/>
      <c r="D246" t="s">
        <v>15</v>
      </c>
      <c r="E246" s="2">
        <v>5</v>
      </c>
      <c r="G246" s="2">
        <f t="shared" si="3"/>
        <v>241.3</v>
      </c>
    </row>
    <row r="247" spans="1:7" hidden="1">
      <c r="B247" s="422"/>
      <c r="C247" s="422"/>
      <c r="D247" t="s">
        <v>156</v>
      </c>
      <c r="E247" s="2">
        <v>10</v>
      </c>
      <c r="G247" s="2">
        <f t="shared" si="3"/>
        <v>251.3</v>
      </c>
    </row>
    <row r="248" spans="1:7" hidden="1">
      <c r="A248" s="3">
        <v>43616</v>
      </c>
      <c r="B248" s="422" t="s">
        <v>69</v>
      </c>
      <c r="C248" s="422" t="s">
        <v>20</v>
      </c>
      <c r="D248" t="s">
        <v>14</v>
      </c>
      <c r="F248" s="2">
        <v>60</v>
      </c>
      <c r="G248" s="2">
        <f t="shared" si="3"/>
        <v>191.3</v>
      </c>
    </row>
    <row r="249" spans="1:7" hidden="1">
      <c r="A249" s="3">
        <v>43616</v>
      </c>
      <c r="B249" s="422" t="s">
        <v>69</v>
      </c>
      <c r="C249" s="422" t="s">
        <v>20</v>
      </c>
      <c r="D249" t="s">
        <v>15</v>
      </c>
      <c r="F249" s="2">
        <v>5</v>
      </c>
      <c r="G249" s="2">
        <f t="shared" si="3"/>
        <v>186.3</v>
      </c>
    </row>
    <row r="250" spans="1:7" hidden="1">
      <c r="A250" s="3">
        <v>43650</v>
      </c>
      <c r="B250" s="422">
        <v>18183</v>
      </c>
      <c r="C250" s="422" t="s">
        <v>20</v>
      </c>
      <c r="D250" t="s">
        <v>12</v>
      </c>
      <c r="F250" s="2">
        <v>159.30000000000001</v>
      </c>
      <c r="G250" s="2">
        <f t="shared" si="3"/>
        <v>27</v>
      </c>
    </row>
    <row r="251" spans="1:7" hidden="1">
      <c r="A251" s="3">
        <v>43650</v>
      </c>
      <c r="B251" s="422">
        <v>18183</v>
      </c>
      <c r="C251" s="422" t="s">
        <v>20</v>
      </c>
      <c r="D251" t="s">
        <v>13</v>
      </c>
      <c r="F251" s="2">
        <v>17</v>
      </c>
      <c r="G251" s="2">
        <f t="shared" si="3"/>
        <v>10</v>
      </c>
    </row>
    <row r="252" spans="1:7" hidden="1">
      <c r="A252" s="3">
        <v>43682</v>
      </c>
      <c r="B252" s="422">
        <v>18420</v>
      </c>
      <c r="C252" s="422" t="s">
        <v>20</v>
      </c>
      <c r="D252" t="s">
        <v>156</v>
      </c>
      <c r="F252" s="2">
        <v>10</v>
      </c>
      <c r="G252" s="2">
        <f t="shared" si="3"/>
        <v>0</v>
      </c>
    </row>
    <row r="253" spans="1:7" hidden="1">
      <c r="A253" s="31">
        <v>43646</v>
      </c>
      <c r="B253" s="421" t="s">
        <v>10</v>
      </c>
      <c r="C253" s="421" t="s">
        <v>21</v>
      </c>
      <c r="D253" t="s">
        <v>12</v>
      </c>
      <c r="E253" s="2">
        <v>153.1</v>
      </c>
      <c r="G253" s="2">
        <f t="shared" si="3"/>
        <v>153.1</v>
      </c>
    </row>
    <row r="254" spans="1:7" hidden="1">
      <c r="B254" s="422"/>
      <c r="C254" s="422"/>
      <c r="D254" t="s">
        <v>13</v>
      </c>
      <c r="E254" s="2">
        <v>16.3</v>
      </c>
      <c r="G254" s="2">
        <f t="shared" si="3"/>
        <v>169.4</v>
      </c>
    </row>
    <row r="255" spans="1:7" hidden="1">
      <c r="B255" s="422"/>
      <c r="C255" s="422"/>
      <c r="D255" t="s">
        <v>14</v>
      </c>
      <c r="E255" s="2">
        <v>60</v>
      </c>
      <c r="G255" s="2">
        <f t="shared" si="3"/>
        <v>229.4</v>
      </c>
    </row>
    <row r="256" spans="1:7" hidden="1">
      <c r="B256" s="422"/>
      <c r="C256" s="422"/>
      <c r="D256" t="s">
        <v>15</v>
      </c>
      <c r="E256" s="2">
        <v>5</v>
      </c>
      <c r="G256" s="2">
        <f t="shared" si="3"/>
        <v>234.4</v>
      </c>
    </row>
    <row r="257" spans="1:7" hidden="1">
      <c r="A257" s="3">
        <v>43646</v>
      </c>
      <c r="B257" s="422" t="s">
        <v>69</v>
      </c>
      <c r="C257" s="422" t="s">
        <v>21</v>
      </c>
      <c r="D257" t="s">
        <v>14</v>
      </c>
      <c r="F257" s="2">
        <v>36</v>
      </c>
      <c r="G257" s="2">
        <f t="shared" si="3"/>
        <v>198.4</v>
      </c>
    </row>
    <row r="258" spans="1:7" hidden="1">
      <c r="A258" s="3">
        <v>43654</v>
      </c>
      <c r="B258" s="422">
        <v>18202</v>
      </c>
      <c r="C258" s="422" t="s">
        <v>21</v>
      </c>
      <c r="D258" t="s">
        <v>14</v>
      </c>
      <c r="F258" s="2">
        <v>24</v>
      </c>
      <c r="G258" s="2">
        <f t="shared" si="3"/>
        <v>174.4</v>
      </c>
    </row>
    <row r="259" spans="1:7" hidden="1">
      <c r="A259" s="3">
        <v>43654</v>
      </c>
      <c r="B259" s="422">
        <v>18202</v>
      </c>
      <c r="C259" s="422" t="s">
        <v>21</v>
      </c>
      <c r="D259" t="s">
        <v>15</v>
      </c>
      <c r="F259" s="2">
        <v>5</v>
      </c>
      <c r="G259" s="2">
        <f t="shared" si="3"/>
        <v>169.4</v>
      </c>
    </row>
    <row r="260" spans="1:7" hidden="1">
      <c r="A260" s="3">
        <v>43682</v>
      </c>
      <c r="B260" s="422">
        <v>18420</v>
      </c>
      <c r="C260" s="422" t="s">
        <v>21</v>
      </c>
      <c r="D260" t="s">
        <v>12</v>
      </c>
      <c r="F260" s="2">
        <v>153.1</v>
      </c>
      <c r="G260" s="2">
        <f t="shared" si="3"/>
        <v>16.300000000000011</v>
      </c>
    </row>
    <row r="261" spans="1:7" hidden="1">
      <c r="A261" s="3">
        <v>43682</v>
      </c>
      <c r="B261" s="422">
        <v>18420</v>
      </c>
      <c r="C261" s="422" t="s">
        <v>21</v>
      </c>
      <c r="D261" t="s">
        <v>13</v>
      </c>
      <c r="F261" s="2">
        <v>16.3</v>
      </c>
      <c r="G261" s="2">
        <f t="shared" si="3"/>
        <v>0</v>
      </c>
    </row>
    <row r="262" spans="1:7" hidden="1">
      <c r="A262" s="31">
        <v>43677</v>
      </c>
      <c r="B262" s="421" t="s">
        <v>10</v>
      </c>
      <c r="C262" s="421" t="s">
        <v>22</v>
      </c>
      <c r="D262" t="s">
        <v>12</v>
      </c>
      <c r="E262" s="2">
        <v>153.19999999999999</v>
      </c>
      <c r="G262" s="2">
        <f t="shared" si="3"/>
        <v>153.19999999999999</v>
      </c>
    </row>
    <row r="263" spans="1:7" hidden="1">
      <c r="B263" s="422"/>
      <c r="C263" s="422"/>
      <c r="D263" t="s">
        <v>13</v>
      </c>
      <c r="E263" s="2">
        <v>15.7</v>
      </c>
      <c r="G263" s="2">
        <f t="shared" si="3"/>
        <v>168.89999999999998</v>
      </c>
    </row>
    <row r="264" spans="1:7" hidden="1">
      <c r="B264" s="422"/>
      <c r="C264" s="422"/>
      <c r="D264" t="s">
        <v>14</v>
      </c>
      <c r="E264" s="2">
        <v>60</v>
      </c>
      <c r="G264" s="2">
        <f t="shared" si="3"/>
        <v>228.89999999999998</v>
      </c>
    </row>
    <row r="265" spans="1:7" hidden="1">
      <c r="B265" s="422"/>
      <c r="C265" s="422"/>
      <c r="D265" t="s">
        <v>15</v>
      </c>
      <c r="E265" s="2">
        <v>5</v>
      </c>
      <c r="G265" s="2">
        <f t="shared" si="3"/>
        <v>233.89999999999998</v>
      </c>
    </row>
    <row r="266" spans="1:7" hidden="1">
      <c r="A266" s="3">
        <v>43677</v>
      </c>
      <c r="B266" s="422" t="s">
        <v>69</v>
      </c>
      <c r="C266" s="422" t="s">
        <v>22</v>
      </c>
      <c r="D266" t="s">
        <v>14</v>
      </c>
      <c r="F266" s="2">
        <v>60</v>
      </c>
      <c r="G266" s="2">
        <f t="shared" si="3"/>
        <v>173.89999999999998</v>
      </c>
    </row>
    <row r="267" spans="1:7" hidden="1">
      <c r="A267" s="3">
        <v>43677</v>
      </c>
      <c r="B267" s="422" t="s">
        <v>69</v>
      </c>
      <c r="C267" s="422" t="s">
        <v>22</v>
      </c>
      <c r="D267" t="s">
        <v>15</v>
      </c>
      <c r="F267" s="2">
        <v>5</v>
      </c>
      <c r="G267" s="2">
        <f t="shared" si="3"/>
        <v>168.89999999999998</v>
      </c>
    </row>
    <row r="268" spans="1:7" hidden="1">
      <c r="A268" s="3">
        <v>43729</v>
      </c>
      <c r="B268" s="422">
        <v>18719</v>
      </c>
      <c r="C268" s="422" t="s">
        <v>22</v>
      </c>
      <c r="D268" t="s">
        <v>12</v>
      </c>
      <c r="F268" s="2">
        <v>153.19999999999999</v>
      </c>
      <c r="G268" s="2">
        <f t="shared" si="3"/>
        <v>15.699999999999989</v>
      </c>
    </row>
    <row r="269" spans="1:7" hidden="1">
      <c r="A269" s="3">
        <v>43729</v>
      </c>
      <c r="B269" s="422">
        <v>18719</v>
      </c>
      <c r="C269" s="422" t="s">
        <v>22</v>
      </c>
      <c r="D269" t="s">
        <v>13</v>
      </c>
      <c r="F269" s="2">
        <v>15.7</v>
      </c>
      <c r="G269" s="2">
        <f t="shared" si="3"/>
        <v>0</v>
      </c>
    </row>
    <row r="270" spans="1:7" hidden="1">
      <c r="A270" s="31">
        <v>43708</v>
      </c>
      <c r="B270" s="421" t="s">
        <v>10</v>
      </c>
      <c r="C270" s="421" t="s">
        <v>23</v>
      </c>
      <c r="D270" t="s">
        <v>12</v>
      </c>
      <c r="E270" s="2">
        <v>149</v>
      </c>
      <c r="G270" s="2">
        <f t="shared" si="3"/>
        <v>149</v>
      </c>
    </row>
    <row r="271" spans="1:7" hidden="1">
      <c r="B271" s="422"/>
      <c r="C271" s="422"/>
      <c r="D271" t="s">
        <v>13</v>
      </c>
      <c r="E271" s="2">
        <v>15.2</v>
      </c>
      <c r="G271" s="2">
        <f t="shared" si="3"/>
        <v>164.2</v>
      </c>
    </row>
    <row r="272" spans="1:7" hidden="1">
      <c r="B272" s="422"/>
      <c r="C272" s="422"/>
      <c r="D272" t="s">
        <v>14</v>
      </c>
      <c r="E272" s="2">
        <v>60</v>
      </c>
      <c r="G272" s="2">
        <f t="shared" ref="G272:G340" si="4">+G271+E272-F272</f>
        <v>224.2</v>
      </c>
    </row>
    <row r="273" spans="1:7" hidden="1">
      <c r="B273" s="422"/>
      <c r="C273" s="422"/>
      <c r="D273" t="s">
        <v>15</v>
      </c>
      <c r="E273" s="2">
        <v>5</v>
      </c>
      <c r="G273" s="2">
        <f t="shared" si="4"/>
        <v>229.2</v>
      </c>
    </row>
    <row r="274" spans="1:7" hidden="1">
      <c r="B274" s="422"/>
      <c r="C274" s="422"/>
      <c r="D274" t="s">
        <v>16</v>
      </c>
      <c r="E274" s="2">
        <v>10</v>
      </c>
      <c r="G274" s="2">
        <f t="shared" si="4"/>
        <v>239.2</v>
      </c>
    </row>
    <row r="275" spans="1:7" hidden="1">
      <c r="A275" s="3">
        <v>43690</v>
      </c>
      <c r="B275" s="422">
        <v>18526</v>
      </c>
      <c r="C275" s="422" t="s">
        <v>23</v>
      </c>
      <c r="D275" t="s">
        <v>16</v>
      </c>
      <c r="F275" s="2">
        <v>10</v>
      </c>
      <c r="G275" s="2">
        <f t="shared" si="4"/>
        <v>229.2</v>
      </c>
    </row>
    <row r="276" spans="1:7" hidden="1">
      <c r="A276" s="3">
        <v>43708</v>
      </c>
      <c r="B276" s="422" t="s">
        <v>69</v>
      </c>
      <c r="C276" s="422" t="s">
        <v>23</v>
      </c>
      <c r="D276" t="s">
        <v>14</v>
      </c>
      <c r="F276" s="2">
        <v>60</v>
      </c>
      <c r="G276" s="2">
        <f t="shared" si="4"/>
        <v>169.2</v>
      </c>
    </row>
    <row r="277" spans="1:7" hidden="1">
      <c r="A277" s="3">
        <v>43708</v>
      </c>
      <c r="B277" s="422" t="s">
        <v>69</v>
      </c>
      <c r="C277" s="422" t="s">
        <v>23</v>
      </c>
      <c r="D277" t="s">
        <v>15</v>
      </c>
      <c r="F277" s="2">
        <v>5</v>
      </c>
      <c r="G277" s="2">
        <f t="shared" si="4"/>
        <v>164.2</v>
      </c>
    </row>
    <row r="278" spans="1:7" hidden="1">
      <c r="A278" s="3">
        <v>43729</v>
      </c>
      <c r="B278" s="422">
        <v>18719</v>
      </c>
      <c r="C278" s="422" t="s">
        <v>23</v>
      </c>
      <c r="D278" t="s">
        <v>12</v>
      </c>
      <c r="F278" s="2">
        <v>149</v>
      </c>
      <c r="G278" s="2">
        <f t="shared" si="4"/>
        <v>15.199999999999989</v>
      </c>
    </row>
    <row r="279" spans="1:7" hidden="1">
      <c r="A279" s="3">
        <v>43729</v>
      </c>
      <c r="B279" s="422">
        <v>18719</v>
      </c>
      <c r="C279" s="422" t="s">
        <v>23</v>
      </c>
      <c r="D279" t="s">
        <v>13</v>
      </c>
      <c r="F279" s="2">
        <v>15.2</v>
      </c>
      <c r="G279" s="2">
        <f t="shared" si="4"/>
        <v>0</v>
      </c>
    </row>
    <row r="280" spans="1:7" hidden="1">
      <c r="A280" s="31">
        <v>43738</v>
      </c>
      <c r="B280" s="421" t="s">
        <v>10</v>
      </c>
      <c r="C280" s="421" t="s">
        <v>24</v>
      </c>
      <c r="D280" t="s">
        <v>12</v>
      </c>
      <c r="E280" s="2">
        <v>149.6</v>
      </c>
      <c r="G280" s="2">
        <f t="shared" si="4"/>
        <v>149.6</v>
      </c>
    </row>
    <row r="281" spans="1:7" hidden="1">
      <c r="B281" s="422"/>
      <c r="C281" s="422"/>
      <c r="D281" t="s">
        <v>13</v>
      </c>
      <c r="E281" s="2">
        <v>15.4</v>
      </c>
      <c r="G281" s="2">
        <f t="shared" si="4"/>
        <v>165</v>
      </c>
    </row>
    <row r="282" spans="1:7" hidden="1">
      <c r="B282" s="422"/>
      <c r="C282" s="422"/>
      <c r="D282" t="s">
        <v>14</v>
      </c>
      <c r="E282" s="2">
        <v>60</v>
      </c>
      <c r="G282" s="2">
        <f t="shared" si="4"/>
        <v>225</v>
      </c>
    </row>
    <row r="283" spans="1:7" hidden="1">
      <c r="B283" s="422"/>
      <c r="C283" s="422"/>
      <c r="D283" t="s">
        <v>15</v>
      </c>
      <c r="E283" s="2">
        <v>5</v>
      </c>
      <c r="G283" s="2">
        <f t="shared" si="4"/>
        <v>230</v>
      </c>
    </row>
    <row r="284" spans="1:7" hidden="1">
      <c r="A284" s="3">
        <v>43755</v>
      </c>
      <c r="B284" s="422">
        <v>18887</v>
      </c>
      <c r="C284" s="422" t="s">
        <v>24</v>
      </c>
      <c r="D284" t="s">
        <v>14</v>
      </c>
      <c r="F284" s="2">
        <v>60</v>
      </c>
      <c r="G284" s="2">
        <f t="shared" si="4"/>
        <v>170</v>
      </c>
    </row>
    <row r="285" spans="1:7" hidden="1">
      <c r="A285" s="3">
        <v>43755</v>
      </c>
      <c r="B285" s="422">
        <v>18887</v>
      </c>
      <c r="C285" s="422" t="s">
        <v>24</v>
      </c>
      <c r="D285" t="s">
        <v>15</v>
      </c>
      <c r="F285" s="2">
        <v>5</v>
      </c>
      <c r="G285" s="2">
        <f t="shared" si="4"/>
        <v>165</v>
      </c>
    </row>
    <row r="286" spans="1:7" hidden="1">
      <c r="A286" s="3">
        <v>43761</v>
      </c>
      <c r="B286" s="422">
        <v>18959</v>
      </c>
      <c r="C286" s="422" t="s">
        <v>24</v>
      </c>
      <c r="D286" t="s">
        <v>12</v>
      </c>
      <c r="F286" s="2">
        <v>149.6</v>
      </c>
      <c r="G286" s="2">
        <f t="shared" si="4"/>
        <v>15.400000000000006</v>
      </c>
    </row>
    <row r="287" spans="1:7" hidden="1">
      <c r="A287" s="3">
        <v>43761</v>
      </c>
      <c r="B287" s="422">
        <v>18959</v>
      </c>
      <c r="C287" s="422" t="s">
        <v>24</v>
      </c>
      <c r="D287" t="s">
        <v>13</v>
      </c>
      <c r="F287" s="2">
        <v>15.4</v>
      </c>
      <c r="G287" s="2">
        <f t="shared" si="4"/>
        <v>0</v>
      </c>
    </row>
    <row r="288" spans="1:7" hidden="1">
      <c r="A288" s="31">
        <v>43769</v>
      </c>
      <c r="B288" s="421" t="s">
        <v>10</v>
      </c>
      <c r="C288" s="421" t="s">
        <v>25</v>
      </c>
      <c r="D288" t="s">
        <v>12</v>
      </c>
      <c r="E288" s="2">
        <v>150.6</v>
      </c>
      <c r="G288" s="2">
        <f t="shared" si="4"/>
        <v>150.6</v>
      </c>
    </row>
    <row r="289" spans="1:7" hidden="1">
      <c r="B289" s="422"/>
      <c r="C289" s="422"/>
      <c r="D289" t="s">
        <v>13</v>
      </c>
      <c r="E289" s="2">
        <v>14.9</v>
      </c>
      <c r="G289" s="2">
        <f t="shared" si="4"/>
        <v>165.5</v>
      </c>
    </row>
    <row r="290" spans="1:7" hidden="1">
      <c r="B290" s="422"/>
      <c r="C290" s="422"/>
      <c r="D290" t="s">
        <v>14</v>
      </c>
      <c r="E290" s="2">
        <v>60</v>
      </c>
      <c r="G290" s="2">
        <f t="shared" si="4"/>
        <v>225.5</v>
      </c>
    </row>
    <row r="291" spans="1:7" hidden="1">
      <c r="B291" s="422"/>
      <c r="C291" s="422"/>
      <c r="D291" t="s">
        <v>15</v>
      </c>
      <c r="E291" s="2">
        <v>5</v>
      </c>
      <c r="G291" s="2">
        <f t="shared" si="4"/>
        <v>230.5</v>
      </c>
    </row>
    <row r="292" spans="1:7" hidden="1">
      <c r="A292" s="3">
        <v>43769</v>
      </c>
      <c r="B292" s="422" t="s">
        <v>69</v>
      </c>
      <c r="C292" s="422" t="s">
        <v>25</v>
      </c>
      <c r="D292" t="s">
        <v>14</v>
      </c>
      <c r="F292" s="2">
        <v>60</v>
      </c>
      <c r="G292" s="2">
        <f t="shared" si="4"/>
        <v>170.5</v>
      </c>
    </row>
    <row r="293" spans="1:7" hidden="1">
      <c r="A293" s="3">
        <v>43769</v>
      </c>
      <c r="B293" s="422" t="s">
        <v>69</v>
      </c>
      <c r="C293" s="422" t="s">
        <v>25</v>
      </c>
      <c r="D293" t="s">
        <v>29</v>
      </c>
      <c r="F293" s="2">
        <v>5</v>
      </c>
      <c r="G293" s="2">
        <f t="shared" si="4"/>
        <v>165.5</v>
      </c>
    </row>
    <row r="294" spans="1:7" hidden="1">
      <c r="A294" s="3">
        <v>43837</v>
      </c>
      <c r="B294" s="422">
        <v>19499</v>
      </c>
      <c r="C294" s="422" t="s">
        <v>25</v>
      </c>
      <c r="D294" t="s">
        <v>12</v>
      </c>
      <c r="F294" s="2">
        <v>150.6</v>
      </c>
      <c r="G294" s="2">
        <f t="shared" si="4"/>
        <v>14.900000000000006</v>
      </c>
    </row>
    <row r="295" spans="1:7" hidden="1">
      <c r="A295" s="3">
        <v>43837</v>
      </c>
      <c r="B295" s="422">
        <v>19499</v>
      </c>
      <c r="C295" s="422" t="s">
        <v>25</v>
      </c>
      <c r="D295" t="s">
        <v>13</v>
      </c>
      <c r="F295" s="2">
        <v>14.9</v>
      </c>
      <c r="G295" s="2">
        <f t="shared" si="4"/>
        <v>0</v>
      </c>
    </row>
    <row r="296" spans="1:7" hidden="1">
      <c r="A296" s="31">
        <v>43799</v>
      </c>
      <c r="B296" s="421" t="s">
        <v>10</v>
      </c>
      <c r="C296" s="421" t="s">
        <v>26</v>
      </c>
      <c r="D296" t="s">
        <v>12</v>
      </c>
      <c r="E296" s="2">
        <v>168.7</v>
      </c>
      <c r="G296" s="2">
        <f t="shared" si="4"/>
        <v>168.7</v>
      </c>
    </row>
    <row r="297" spans="1:7" hidden="1">
      <c r="B297" s="422"/>
      <c r="C297" s="422"/>
      <c r="D297" t="s">
        <v>13</v>
      </c>
      <c r="E297" s="2">
        <v>15.5</v>
      </c>
      <c r="G297" s="2">
        <f t="shared" si="4"/>
        <v>184.2</v>
      </c>
    </row>
    <row r="298" spans="1:7" hidden="1">
      <c r="B298" s="422"/>
      <c r="C298" s="422"/>
      <c r="D298" t="s">
        <v>14</v>
      </c>
      <c r="E298" s="2">
        <v>60</v>
      </c>
      <c r="G298" s="2">
        <f t="shared" si="4"/>
        <v>244.2</v>
      </c>
    </row>
    <row r="299" spans="1:7" hidden="1">
      <c r="B299" s="422"/>
      <c r="C299" s="422"/>
      <c r="D299" t="s">
        <v>15</v>
      </c>
      <c r="E299" s="2">
        <v>5</v>
      </c>
      <c r="G299" s="2">
        <f t="shared" si="4"/>
        <v>249.2</v>
      </c>
    </row>
    <row r="300" spans="1:7" hidden="1">
      <c r="A300" s="3">
        <v>43799</v>
      </c>
      <c r="B300" s="422" t="s">
        <v>69</v>
      </c>
      <c r="C300" s="422" t="s">
        <v>26</v>
      </c>
      <c r="D300" t="s">
        <v>14</v>
      </c>
      <c r="F300" s="2">
        <v>60</v>
      </c>
      <c r="G300" s="2">
        <f t="shared" si="4"/>
        <v>189.2</v>
      </c>
    </row>
    <row r="301" spans="1:7" hidden="1">
      <c r="A301" s="3">
        <v>43799</v>
      </c>
      <c r="B301" s="422" t="s">
        <v>69</v>
      </c>
      <c r="C301" s="422" t="s">
        <v>26</v>
      </c>
      <c r="D301" t="s">
        <v>15</v>
      </c>
      <c r="F301" s="2">
        <v>5</v>
      </c>
      <c r="G301" s="2">
        <f t="shared" si="4"/>
        <v>184.2</v>
      </c>
    </row>
    <row r="302" spans="1:7" hidden="1">
      <c r="A302" s="3">
        <v>43837</v>
      </c>
      <c r="B302" s="422">
        <v>19499</v>
      </c>
      <c r="C302" s="422" t="s">
        <v>26</v>
      </c>
      <c r="D302" t="s">
        <v>12</v>
      </c>
      <c r="F302" s="2">
        <v>168.7</v>
      </c>
      <c r="G302" s="2">
        <f t="shared" si="4"/>
        <v>15.5</v>
      </c>
    </row>
    <row r="303" spans="1:7" hidden="1">
      <c r="A303" s="3">
        <v>43837</v>
      </c>
      <c r="B303" s="422">
        <v>19499</v>
      </c>
      <c r="C303" s="422" t="s">
        <v>26</v>
      </c>
      <c r="D303" t="s">
        <v>13</v>
      </c>
      <c r="F303" s="2">
        <v>15.5</v>
      </c>
      <c r="G303" s="2">
        <f t="shared" si="4"/>
        <v>0</v>
      </c>
    </row>
    <row r="304" spans="1:7" hidden="1">
      <c r="A304" s="31">
        <v>43830</v>
      </c>
      <c r="B304" s="421" t="s">
        <v>10</v>
      </c>
      <c r="C304" s="421" t="s">
        <v>27</v>
      </c>
      <c r="D304" t="s">
        <v>12</v>
      </c>
      <c r="E304" s="2">
        <v>176.4</v>
      </c>
      <c r="G304" s="2">
        <f t="shared" si="4"/>
        <v>176.4</v>
      </c>
    </row>
    <row r="305" spans="1:7" hidden="1">
      <c r="B305" s="422"/>
      <c r="C305" s="422"/>
      <c r="D305" t="s">
        <v>13</v>
      </c>
      <c r="E305" s="2">
        <v>15.5</v>
      </c>
      <c r="G305" s="2">
        <f t="shared" si="4"/>
        <v>191.9</v>
      </c>
    </row>
    <row r="306" spans="1:7" hidden="1">
      <c r="B306" s="422"/>
      <c r="C306" s="422"/>
      <c r="D306" t="s">
        <v>14</v>
      </c>
      <c r="E306" s="2">
        <v>60</v>
      </c>
      <c r="G306" s="2">
        <f t="shared" si="4"/>
        <v>251.9</v>
      </c>
    </row>
    <row r="307" spans="1:7" ht="15" hidden="1" customHeight="1">
      <c r="B307" s="422"/>
      <c r="C307" s="422"/>
      <c r="D307" t="s">
        <v>15</v>
      </c>
      <c r="E307" s="2">
        <v>5</v>
      </c>
      <c r="G307" s="2">
        <f t="shared" si="4"/>
        <v>256.89999999999998</v>
      </c>
    </row>
    <row r="308" spans="1:7" ht="15" hidden="1" customHeight="1">
      <c r="A308" s="3">
        <v>43830</v>
      </c>
      <c r="B308" s="422" t="s">
        <v>69</v>
      </c>
      <c r="C308" s="422" t="s">
        <v>27</v>
      </c>
      <c r="D308" t="s">
        <v>14</v>
      </c>
      <c r="F308" s="2">
        <v>60</v>
      </c>
      <c r="G308" s="2">
        <f t="shared" si="4"/>
        <v>196.89999999999998</v>
      </c>
    </row>
    <row r="309" spans="1:7" ht="15" hidden="1" customHeight="1">
      <c r="A309" s="3">
        <v>43830</v>
      </c>
      <c r="B309" s="422" t="s">
        <v>69</v>
      </c>
      <c r="C309" s="422" t="s">
        <v>27</v>
      </c>
      <c r="D309" t="s">
        <v>15</v>
      </c>
      <c r="F309" s="2">
        <v>5</v>
      </c>
      <c r="G309" s="2">
        <f t="shared" si="4"/>
        <v>191.89999999999998</v>
      </c>
    </row>
    <row r="310" spans="1:7" ht="15" hidden="1" customHeight="1">
      <c r="A310" s="3">
        <v>43853</v>
      </c>
      <c r="B310" s="422">
        <v>19611</v>
      </c>
      <c r="C310" s="422" t="s">
        <v>27</v>
      </c>
      <c r="D310" t="s">
        <v>12</v>
      </c>
      <c r="F310" s="2">
        <v>176.4</v>
      </c>
      <c r="G310" s="2">
        <f t="shared" si="4"/>
        <v>15.499999999999972</v>
      </c>
    </row>
    <row r="311" spans="1:7" ht="15" hidden="1" customHeight="1">
      <c r="A311" s="3">
        <v>43853</v>
      </c>
      <c r="B311" s="422">
        <v>19611</v>
      </c>
      <c r="C311" s="422" t="s">
        <v>27</v>
      </c>
      <c r="D311" t="s">
        <v>13</v>
      </c>
      <c r="F311" s="2">
        <v>15.5</v>
      </c>
      <c r="G311" s="2">
        <f t="shared" si="4"/>
        <v>-2.8421709430404007E-14</v>
      </c>
    </row>
    <row r="312" spans="1:7" ht="15" hidden="1" customHeight="1">
      <c r="A312" s="31">
        <v>43861</v>
      </c>
      <c r="B312" s="421" t="s">
        <v>10</v>
      </c>
      <c r="C312" s="421" t="s">
        <v>11</v>
      </c>
      <c r="D312" t="s">
        <v>12</v>
      </c>
      <c r="E312" s="2">
        <v>179.9</v>
      </c>
      <c r="G312" s="2">
        <f t="shared" si="4"/>
        <v>179.89999999999998</v>
      </c>
    </row>
    <row r="313" spans="1:7" ht="15" hidden="1" customHeight="1">
      <c r="B313" s="422"/>
      <c r="C313" s="422"/>
      <c r="D313" t="s">
        <v>13</v>
      </c>
      <c r="E313" s="2">
        <v>14.7</v>
      </c>
      <c r="G313" s="2">
        <f t="shared" si="4"/>
        <v>194.59999999999997</v>
      </c>
    </row>
    <row r="314" spans="1:7" ht="15" hidden="1" customHeight="1">
      <c r="B314" s="422"/>
      <c r="C314" s="422"/>
      <c r="D314" t="s">
        <v>14</v>
      </c>
      <c r="E314" s="2">
        <v>60</v>
      </c>
      <c r="G314" s="2">
        <f t="shared" si="4"/>
        <v>254.59999999999997</v>
      </c>
    </row>
    <row r="315" spans="1:7" ht="15" hidden="1" customHeight="1">
      <c r="B315" s="422"/>
      <c r="C315" s="422"/>
      <c r="D315" t="s">
        <v>15</v>
      </c>
      <c r="E315" s="2">
        <v>5</v>
      </c>
      <c r="G315" s="2">
        <f t="shared" si="4"/>
        <v>259.59999999999997</v>
      </c>
    </row>
    <row r="316" spans="1:7" ht="15" hidden="1" customHeight="1">
      <c r="A316" s="3">
        <v>43861</v>
      </c>
      <c r="B316" s="422" t="s">
        <v>69</v>
      </c>
      <c r="C316" s="422" t="s">
        <v>11</v>
      </c>
      <c r="D316" t="s">
        <v>14</v>
      </c>
      <c r="F316" s="2">
        <v>60</v>
      </c>
      <c r="G316" s="2">
        <f t="shared" si="4"/>
        <v>199.59999999999997</v>
      </c>
    </row>
    <row r="317" spans="1:7" ht="15" hidden="1" customHeight="1">
      <c r="A317" s="3">
        <v>43861</v>
      </c>
      <c r="B317" s="422" t="s">
        <v>69</v>
      </c>
      <c r="C317" s="422" t="s">
        <v>11</v>
      </c>
      <c r="D317" t="s">
        <v>15</v>
      </c>
      <c r="F317" s="2">
        <v>5</v>
      </c>
      <c r="G317" s="2">
        <f t="shared" si="4"/>
        <v>194.59999999999997</v>
      </c>
    </row>
    <row r="318" spans="1:7" ht="15" hidden="1" customHeight="1">
      <c r="A318" s="3">
        <v>43888</v>
      </c>
      <c r="B318" s="422">
        <v>19834</v>
      </c>
      <c r="C318" s="422" t="s">
        <v>11</v>
      </c>
      <c r="D318" t="s">
        <v>12</v>
      </c>
      <c r="F318" s="2">
        <v>179.9</v>
      </c>
      <c r="G318" s="2">
        <f t="shared" si="4"/>
        <v>14.69999999999996</v>
      </c>
    </row>
    <row r="319" spans="1:7" ht="15" hidden="1" customHeight="1">
      <c r="A319" s="3">
        <v>43888</v>
      </c>
      <c r="B319" s="422">
        <v>19834</v>
      </c>
      <c r="C319" s="422" t="s">
        <v>11</v>
      </c>
      <c r="D319" t="s">
        <v>13</v>
      </c>
      <c r="F319" s="2">
        <v>14.7</v>
      </c>
      <c r="G319" s="2">
        <f t="shared" si="4"/>
        <v>-3.907985046680551E-14</v>
      </c>
    </row>
    <row r="320" spans="1:7" ht="15" hidden="1" customHeight="1">
      <c r="A320" s="31">
        <v>43890</v>
      </c>
      <c r="B320" s="421" t="s">
        <v>10</v>
      </c>
      <c r="C320" s="421" t="s">
        <v>17</v>
      </c>
      <c r="D320" t="s">
        <v>12</v>
      </c>
      <c r="E320" s="2">
        <v>186.7</v>
      </c>
      <c r="G320" s="2">
        <f t="shared" si="4"/>
        <v>186.69999999999996</v>
      </c>
    </row>
    <row r="321" spans="1:8" ht="15" hidden="1" customHeight="1">
      <c r="B321" s="422"/>
      <c r="C321" s="422"/>
      <c r="D321" t="s">
        <v>13</v>
      </c>
      <c r="E321" s="2">
        <v>15.8</v>
      </c>
      <c r="G321" s="2">
        <f t="shared" si="4"/>
        <v>202.49999999999997</v>
      </c>
    </row>
    <row r="322" spans="1:8" ht="15" hidden="1" customHeight="1">
      <c r="B322" s="422"/>
      <c r="C322" s="422"/>
      <c r="D322" t="s">
        <v>14</v>
      </c>
      <c r="E322" s="2">
        <v>58</v>
      </c>
      <c r="G322" s="2">
        <f t="shared" si="4"/>
        <v>260.5</v>
      </c>
    </row>
    <row r="323" spans="1:8" ht="15" hidden="1" customHeight="1">
      <c r="B323" s="422"/>
      <c r="C323" s="422"/>
      <c r="D323" t="s">
        <v>29</v>
      </c>
      <c r="E323" s="2">
        <v>5</v>
      </c>
      <c r="G323" s="2">
        <f t="shared" si="4"/>
        <v>265.5</v>
      </c>
    </row>
    <row r="324" spans="1:8" ht="15" hidden="1" customHeight="1">
      <c r="A324" s="3">
        <v>43890</v>
      </c>
      <c r="B324" s="422" t="s">
        <v>69</v>
      </c>
      <c r="C324" s="422" t="s">
        <v>17</v>
      </c>
      <c r="D324" t="s">
        <v>14</v>
      </c>
      <c r="F324" s="2">
        <v>58</v>
      </c>
      <c r="G324" s="2">
        <f t="shared" si="4"/>
        <v>207.5</v>
      </c>
    </row>
    <row r="325" spans="1:8" ht="15" hidden="1" customHeight="1">
      <c r="A325" s="3">
        <v>43890</v>
      </c>
      <c r="B325" s="422" t="s">
        <v>69</v>
      </c>
      <c r="C325" s="422" t="s">
        <v>17</v>
      </c>
      <c r="D325" t="s">
        <v>29</v>
      </c>
      <c r="F325" s="2">
        <v>5</v>
      </c>
      <c r="G325" s="2">
        <f t="shared" si="4"/>
        <v>202.5</v>
      </c>
    </row>
    <row r="326" spans="1:8" ht="15" hidden="1" customHeight="1">
      <c r="A326" s="3">
        <v>44054</v>
      </c>
      <c r="B326" s="422">
        <v>20173</v>
      </c>
      <c r="C326" s="422" t="s">
        <v>17</v>
      </c>
      <c r="D326" t="s">
        <v>12</v>
      </c>
      <c r="F326" s="2">
        <v>186.7</v>
      </c>
      <c r="G326" s="2">
        <f t="shared" si="4"/>
        <v>15.800000000000011</v>
      </c>
    </row>
    <row r="327" spans="1:8" ht="15" hidden="1" customHeight="1">
      <c r="A327" s="3">
        <v>44054</v>
      </c>
      <c r="B327" s="422">
        <v>20173</v>
      </c>
      <c r="C327" s="422" t="s">
        <v>17</v>
      </c>
      <c r="D327" t="s">
        <v>13</v>
      </c>
      <c r="F327" s="2">
        <v>15.8</v>
      </c>
      <c r="G327" s="2">
        <f t="shared" si="4"/>
        <v>0</v>
      </c>
    </row>
    <row r="328" spans="1:8" ht="15" hidden="1" customHeight="1">
      <c r="A328" s="31">
        <v>43921</v>
      </c>
      <c r="B328" s="421" t="s">
        <v>10</v>
      </c>
      <c r="C328" s="421" t="s">
        <v>18</v>
      </c>
      <c r="D328" t="s">
        <v>12</v>
      </c>
      <c r="E328" s="2">
        <v>195.1</v>
      </c>
      <c r="G328" s="2">
        <f t="shared" si="4"/>
        <v>195.1</v>
      </c>
      <c r="H328" s="5"/>
    </row>
    <row r="329" spans="1:8" ht="15" hidden="1" customHeight="1">
      <c r="B329" s="422"/>
      <c r="C329" s="422"/>
      <c r="D329" t="s">
        <v>13</v>
      </c>
      <c r="E329" s="2">
        <v>16</v>
      </c>
      <c r="G329" s="2">
        <f t="shared" si="4"/>
        <v>211.1</v>
      </c>
    </row>
    <row r="330" spans="1:8" ht="15" hidden="1" customHeight="1">
      <c r="B330" s="422"/>
      <c r="C330" s="422"/>
      <c r="D330" t="s">
        <v>14</v>
      </c>
      <c r="E330" s="2">
        <v>60</v>
      </c>
      <c r="G330" s="2">
        <f t="shared" si="4"/>
        <v>271.10000000000002</v>
      </c>
    </row>
    <row r="331" spans="1:8" ht="15" hidden="1" customHeight="1">
      <c r="B331" s="422"/>
      <c r="C331" s="422"/>
      <c r="D331" t="s">
        <v>29</v>
      </c>
      <c r="E331" s="2">
        <v>5</v>
      </c>
      <c r="G331" s="2">
        <f t="shared" si="4"/>
        <v>276.10000000000002</v>
      </c>
    </row>
    <row r="332" spans="1:8" ht="15" hidden="1" customHeight="1">
      <c r="A332" s="3">
        <v>43921</v>
      </c>
      <c r="B332" s="422" t="s">
        <v>69</v>
      </c>
      <c r="C332" s="422" t="s">
        <v>18</v>
      </c>
      <c r="D332" t="s">
        <v>14</v>
      </c>
      <c r="F332" s="2">
        <v>60</v>
      </c>
      <c r="G332" s="2">
        <f t="shared" si="4"/>
        <v>216.10000000000002</v>
      </c>
    </row>
    <row r="333" spans="1:8" ht="15" hidden="1" customHeight="1">
      <c r="A333" s="3">
        <v>43921</v>
      </c>
      <c r="B333" s="422" t="s">
        <v>69</v>
      </c>
      <c r="C333" s="422" t="s">
        <v>18</v>
      </c>
      <c r="D333" t="s">
        <v>15</v>
      </c>
      <c r="F333" s="2">
        <v>5</v>
      </c>
      <c r="G333" s="2">
        <f t="shared" si="4"/>
        <v>211.10000000000002</v>
      </c>
    </row>
    <row r="334" spans="1:8" ht="15" hidden="1" customHeight="1">
      <c r="A334" s="3">
        <v>44054</v>
      </c>
      <c r="B334" s="422">
        <v>20173</v>
      </c>
      <c r="C334" s="422" t="s">
        <v>18</v>
      </c>
      <c r="D334" t="s">
        <v>12</v>
      </c>
      <c r="F334" s="2">
        <v>188.5</v>
      </c>
      <c r="G334" s="2">
        <f t="shared" si="4"/>
        <v>22.600000000000023</v>
      </c>
    </row>
    <row r="335" spans="1:8" ht="15" hidden="1" customHeight="1">
      <c r="A335" s="3">
        <v>44054</v>
      </c>
      <c r="B335" s="422">
        <v>20173</v>
      </c>
      <c r="C335" s="422" t="s">
        <v>18</v>
      </c>
      <c r="D335" t="s">
        <v>13</v>
      </c>
      <c r="F335" s="2">
        <v>16</v>
      </c>
      <c r="G335" s="2">
        <f t="shared" si="4"/>
        <v>6.6000000000000227</v>
      </c>
    </row>
    <row r="336" spans="1:8" ht="15" hidden="1" customHeight="1">
      <c r="A336" s="3">
        <v>44156</v>
      </c>
      <c r="B336" s="422">
        <v>20825</v>
      </c>
      <c r="C336" s="422" t="s">
        <v>18</v>
      </c>
      <c r="D336" t="s">
        <v>12</v>
      </c>
      <c r="F336" s="2">
        <v>6.6</v>
      </c>
      <c r="G336" s="2">
        <f t="shared" si="4"/>
        <v>2.3092638912203256E-14</v>
      </c>
    </row>
    <row r="337" spans="1:8" ht="15" hidden="1" customHeight="1">
      <c r="A337" s="31">
        <v>43951</v>
      </c>
      <c r="B337" s="421" t="s">
        <v>10</v>
      </c>
      <c r="C337" s="421" t="s">
        <v>19</v>
      </c>
      <c r="D337" t="s">
        <v>12</v>
      </c>
      <c r="E337" s="2">
        <v>202.3</v>
      </c>
      <c r="G337" s="2">
        <f t="shared" si="4"/>
        <v>202.30000000000004</v>
      </c>
      <c r="H337" s="5"/>
    </row>
    <row r="338" spans="1:8" ht="15" hidden="1" customHeight="1">
      <c r="B338" s="422"/>
      <c r="C338" s="422"/>
      <c r="D338" t="s">
        <v>13</v>
      </c>
      <c r="E338" s="2">
        <v>25.4</v>
      </c>
      <c r="G338" s="2">
        <f t="shared" si="4"/>
        <v>227.70000000000005</v>
      </c>
      <c r="H338" s="5"/>
    </row>
    <row r="339" spans="1:8" ht="15" hidden="1" customHeight="1">
      <c r="B339" s="422"/>
      <c r="C339" s="422"/>
      <c r="D339" t="s">
        <v>14</v>
      </c>
      <c r="E339" s="2">
        <v>60</v>
      </c>
      <c r="G339" s="2">
        <f t="shared" si="4"/>
        <v>287.70000000000005</v>
      </c>
    </row>
    <row r="340" spans="1:8" ht="15" hidden="1" customHeight="1">
      <c r="B340" s="422"/>
      <c r="C340" s="422"/>
      <c r="D340" t="s">
        <v>29</v>
      </c>
      <c r="E340" s="2">
        <v>5</v>
      </c>
      <c r="G340" s="2">
        <f t="shared" si="4"/>
        <v>292.70000000000005</v>
      </c>
    </row>
    <row r="341" spans="1:8" ht="15" hidden="1" customHeight="1">
      <c r="A341" s="3">
        <v>44054</v>
      </c>
      <c r="B341" s="422">
        <v>20173</v>
      </c>
      <c r="C341" s="422" t="s">
        <v>19</v>
      </c>
      <c r="D341" t="s">
        <v>12</v>
      </c>
      <c r="F341" s="2">
        <v>187.8</v>
      </c>
      <c r="G341" s="2">
        <f t="shared" ref="G341:G415" si="5">+G340+E341-F341</f>
        <v>104.90000000000003</v>
      </c>
    </row>
    <row r="342" spans="1:8" ht="15" hidden="1" customHeight="1">
      <c r="A342" s="3">
        <v>44054</v>
      </c>
      <c r="B342" s="422">
        <v>20173</v>
      </c>
      <c r="C342" s="422" t="s">
        <v>19</v>
      </c>
      <c r="D342" t="s">
        <v>13</v>
      </c>
      <c r="F342" s="2">
        <v>15.8</v>
      </c>
      <c r="G342" s="2">
        <f t="shared" si="5"/>
        <v>89.100000000000037</v>
      </c>
    </row>
    <row r="343" spans="1:8" ht="15" hidden="1" customHeight="1">
      <c r="A343" s="3">
        <v>44054</v>
      </c>
      <c r="B343" s="422">
        <v>20173</v>
      </c>
      <c r="C343" s="422" t="s">
        <v>19</v>
      </c>
      <c r="D343" t="s">
        <v>14</v>
      </c>
      <c r="F343" s="2">
        <v>60</v>
      </c>
      <c r="G343" s="2">
        <f t="shared" si="5"/>
        <v>29.100000000000037</v>
      </c>
    </row>
    <row r="344" spans="1:8" ht="15" hidden="1" customHeight="1">
      <c r="A344" s="3">
        <v>44054</v>
      </c>
      <c r="B344" s="422">
        <v>20173</v>
      </c>
      <c r="C344" s="422" t="s">
        <v>19</v>
      </c>
      <c r="D344" t="s">
        <v>29</v>
      </c>
      <c r="F344" s="2">
        <v>5</v>
      </c>
      <c r="G344" s="2">
        <f t="shared" si="5"/>
        <v>24.100000000000037</v>
      </c>
    </row>
    <row r="345" spans="1:8" ht="15" hidden="1" customHeight="1">
      <c r="A345" s="3">
        <v>44156</v>
      </c>
      <c r="B345" s="422">
        <v>20825</v>
      </c>
      <c r="C345" s="422" t="s">
        <v>19</v>
      </c>
      <c r="D345" t="s">
        <v>12</v>
      </c>
      <c r="F345" s="2">
        <v>14.5</v>
      </c>
      <c r="G345" s="2">
        <f t="shared" si="5"/>
        <v>9.6000000000000369</v>
      </c>
    </row>
    <row r="346" spans="1:8" ht="15" hidden="1" customHeight="1">
      <c r="A346" s="3">
        <v>44156</v>
      </c>
      <c r="B346" s="422">
        <v>20825</v>
      </c>
      <c r="C346" s="422" t="s">
        <v>19</v>
      </c>
      <c r="D346" t="s">
        <v>13</v>
      </c>
      <c r="F346" s="2">
        <v>9.6</v>
      </c>
      <c r="G346" s="2">
        <f t="shared" si="5"/>
        <v>3.730349362740526E-14</v>
      </c>
    </row>
    <row r="347" spans="1:8" ht="15" hidden="1" customHeight="1">
      <c r="A347" s="31">
        <v>43982</v>
      </c>
      <c r="B347" s="421" t="s">
        <v>10</v>
      </c>
      <c r="C347" s="421" t="s">
        <v>20</v>
      </c>
      <c r="D347" t="s">
        <v>12</v>
      </c>
      <c r="E347" s="45">
        <v>188</v>
      </c>
      <c r="F347" s="45"/>
      <c r="G347" s="2">
        <f t="shared" si="5"/>
        <v>188.00000000000003</v>
      </c>
    </row>
    <row r="348" spans="1:8" ht="15" hidden="1" customHeight="1">
      <c r="B348" s="422"/>
      <c r="C348" s="422"/>
      <c r="D348" t="s">
        <v>13</v>
      </c>
      <c r="E348" s="45">
        <v>13.7</v>
      </c>
      <c r="F348" s="45"/>
      <c r="G348" s="2">
        <f t="shared" si="5"/>
        <v>201.70000000000002</v>
      </c>
    </row>
    <row r="349" spans="1:8" ht="15" hidden="1" customHeight="1">
      <c r="B349" s="422"/>
      <c r="C349" s="422"/>
      <c r="D349" t="s">
        <v>14</v>
      </c>
      <c r="E349" s="45">
        <v>60</v>
      </c>
      <c r="F349" s="45"/>
      <c r="G349" s="2">
        <f t="shared" si="5"/>
        <v>261.70000000000005</v>
      </c>
    </row>
    <row r="350" spans="1:8" ht="15" hidden="1" customHeight="1">
      <c r="B350" s="422"/>
      <c r="C350" s="422"/>
      <c r="D350" t="s">
        <v>29</v>
      </c>
      <c r="E350" s="45">
        <v>5</v>
      </c>
      <c r="F350" s="45"/>
      <c r="G350" s="2">
        <f t="shared" si="5"/>
        <v>266.70000000000005</v>
      </c>
    </row>
    <row r="351" spans="1:8" hidden="1">
      <c r="A351" s="3">
        <v>43982</v>
      </c>
      <c r="B351" s="422" t="s">
        <v>69</v>
      </c>
      <c r="C351" s="422" t="s">
        <v>20</v>
      </c>
      <c r="D351" t="s">
        <v>31</v>
      </c>
      <c r="E351" s="45"/>
      <c r="F351" s="45">
        <v>30</v>
      </c>
      <c r="G351" s="2">
        <f t="shared" si="5"/>
        <v>236.70000000000005</v>
      </c>
    </row>
    <row r="352" spans="1:8" hidden="1">
      <c r="A352" s="3">
        <v>44156</v>
      </c>
      <c r="B352" s="422">
        <v>20825</v>
      </c>
      <c r="C352" s="422" t="s">
        <v>20</v>
      </c>
      <c r="D352" t="s">
        <v>12</v>
      </c>
      <c r="E352" s="45"/>
      <c r="F352" s="45">
        <v>188</v>
      </c>
      <c r="G352" s="2">
        <f t="shared" si="5"/>
        <v>48.700000000000045</v>
      </c>
    </row>
    <row r="353" spans="1:7" hidden="1">
      <c r="A353" s="3">
        <v>44156</v>
      </c>
      <c r="B353" s="422">
        <v>20825</v>
      </c>
      <c r="C353" s="422" t="s">
        <v>20</v>
      </c>
      <c r="D353" t="s">
        <v>13</v>
      </c>
      <c r="E353" s="45"/>
      <c r="F353" s="45">
        <v>13.7</v>
      </c>
      <c r="G353" s="2">
        <f t="shared" si="5"/>
        <v>35.000000000000043</v>
      </c>
    </row>
    <row r="354" spans="1:7" hidden="1">
      <c r="A354" s="3">
        <v>44212</v>
      </c>
      <c r="B354" s="422">
        <v>21384</v>
      </c>
      <c r="C354" s="422" t="s">
        <v>20</v>
      </c>
      <c r="D354" t="s">
        <v>14</v>
      </c>
      <c r="E354" s="45"/>
      <c r="F354" s="45">
        <v>30</v>
      </c>
      <c r="G354" s="2">
        <f t="shared" si="5"/>
        <v>5.0000000000000426</v>
      </c>
    </row>
    <row r="355" spans="1:7" hidden="1">
      <c r="A355" s="3">
        <v>44280</v>
      </c>
      <c r="B355" s="422">
        <v>22067</v>
      </c>
      <c r="C355" s="422" t="s">
        <v>18</v>
      </c>
      <c r="D355" t="s">
        <v>15</v>
      </c>
      <c r="E355" s="45"/>
      <c r="F355" s="45">
        <v>5</v>
      </c>
      <c r="G355" s="2">
        <f t="shared" si="5"/>
        <v>4.2632564145606011E-14</v>
      </c>
    </row>
    <row r="356" spans="1:7" hidden="1">
      <c r="A356" s="31">
        <v>44012</v>
      </c>
      <c r="B356" s="421" t="s">
        <v>10</v>
      </c>
      <c r="C356" s="421" t="s">
        <v>21</v>
      </c>
      <c r="D356" t="s">
        <v>12</v>
      </c>
      <c r="E356" s="45">
        <v>166.2</v>
      </c>
      <c r="F356" s="45"/>
      <c r="G356" s="2">
        <f t="shared" si="5"/>
        <v>166.20000000000005</v>
      </c>
    </row>
    <row r="357" spans="1:7" hidden="1">
      <c r="B357" s="422"/>
      <c r="C357" s="422"/>
      <c r="D357" t="s">
        <v>13</v>
      </c>
      <c r="E357" s="45">
        <v>6.6</v>
      </c>
      <c r="F357" s="45"/>
      <c r="G357" s="2">
        <f t="shared" si="5"/>
        <v>172.80000000000004</v>
      </c>
    </row>
    <row r="358" spans="1:7" hidden="1">
      <c r="B358" s="422"/>
      <c r="C358" s="422"/>
      <c r="D358" t="s">
        <v>31</v>
      </c>
      <c r="E358" s="45">
        <v>60</v>
      </c>
      <c r="F358" s="45"/>
      <c r="G358" s="2">
        <f t="shared" si="5"/>
        <v>232.80000000000004</v>
      </c>
    </row>
    <row r="359" spans="1:7" hidden="1">
      <c r="B359" s="422"/>
      <c r="C359" s="422"/>
      <c r="D359" t="s">
        <v>29</v>
      </c>
      <c r="E359" s="45">
        <v>5</v>
      </c>
      <c r="F359" s="45"/>
      <c r="G359" s="2">
        <f t="shared" si="5"/>
        <v>237.80000000000004</v>
      </c>
    </row>
    <row r="360" spans="1:7" hidden="1">
      <c r="A360" s="3">
        <v>43951</v>
      </c>
      <c r="B360" s="422" t="s">
        <v>69</v>
      </c>
      <c r="C360" s="422" t="s">
        <v>21</v>
      </c>
      <c r="D360" t="s">
        <v>31</v>
      </c>
      <c r="E360" s="45"/>
      <c r="F360" s="45">
        <v>60</v>
      </c>
      <c r="G360" s="2">
        <f t="shared" si="5"/>
        <v>177.80000000000004</v>
      </c>
    </row>
    <row r="361" spans="1:7" hidden="1">
      <c r="A361" s="3">
        <v>43951</v>
      </c>
      <c r="B361" s="422" t="s">
        <v>69</v>
      </c>
      <c r="C361" s="422" t="s">
        <v>21</v>
      </c>
      <c r="D361" t="s">
        <v>29</v>
      </c>
      <c r="E361" s="45"/>
      <c r="F361" s="45">
        <v>5</v>
      </c>
      <c r="G361" s="2">
        <f t="shared" si="5"/>
        <v>172.80000000000004</v>
      </c>
    </row>
    <row r="362" spans="1:7" hidden="1">
      <c r="A362" s="3">
        <v>44156</v>
      </c>
      <c r="B362" s="422">
        <v>20825</v>
      </c>
      <c r="C362" s="422" t="s">
        <v>21</v>
      </c>
      <c r="D362" t="s">
        <v>12</v>
      </c>
      <c r="E362" s="45"/>
      <c r="F362" s="45">
        <v>166.2</v>
      </c>
      <c r="G362" s="2">
        <f t="shared" si="5"/>
        <v>6.6000000000000512</v>
      </c>
    </row>
    <row r="363" spans="1:7" hidden="1">
      <c r="A363" s="3">
        <v>44156</v>
      </c>
      <c r="B363" s="422">
        <v>20825</v>
      </c>
      <c r="C363" s="422" t="s">
        <v>21</v>
      </c>
      <c r="D363" t="s">
        <v>13</v>
      </c>
      <c r="E363" s="45"/>
      <c r="F363" s="45">
        <v>6.6</v>
      </c>
      <c r="G363" s="2">
        <f t="shared" si="5"/>
        <v>5.1514348342607263E-14</v>
      </c>
    </row>
    <row r="364" spans="1:7" hidden="1">
      <c r="A364" s="31">
        <v>44043</v>
      </c>
      <c r="B364" s="421" t="s">
        <v>10</v>
      </c>
      <c r="C364" s="421" t="s">
        <v>22</v>
      </c>
      <c r="D364" t="s">
        <v>12</v>
      </c>
      <c r="E364" s="45">
        <v>139.30000000000001</v>
      </c>
      <c r="F364" s="45"/>
      <c r="G364" s="2">
        <f t="shared" si="5"/>
        <v>139.30000000000007</v>
      </c>
    </row>
    <row r="365" spans="1:7" hidden="1">
      <c r="B365" s="422"/>
      <c r="C365" s="422"/>
      <c r="D365" t="s">
        <v>13</v>
      </c>
      <c r="E365" s="45">
        <v>20.5</v>
      </c>
      <c r="F365" s="45"/>
      <c r="G365" s="2">
        <f t="shared" si="5"/>
        <v>159.80000000000007</v>
      </c>
    </row>
    <row r="366" spans="1:7" hidden="1">
      <c r="B366" s="422"/>
      <c r="C366" s="422"/>
      <c r="D366" t="s">
        <v>31</v>
      </c>
      <c r="E366" s="45">
        <v>60</v>
      </c>
      <c r="F366" s="45"/>
      <c r="G366" s="2">
        <f t="shared" si="5"/>
        <v>219.80000000000007</v>
      </c>
    </row>
    <row r="367" spans="1:7" hidden="1">
      <c r="B367" s="422"/>
      <c r="C367" s="422"/>
      <c r="D367" t="s">
        <v>29</v>
      </c>
      <c r="E367" s="45">
        <v>5</v>
      </c>
      <c r="F367" s="45"/>
      <c r="G367" s="2">
        <f t="shared" si="5"/>
        <v>224.80000000000007</v>
      </c>
    </row>
    <row r="368" spans="1:7" hidden="1">
      <c r="B368" s="422"/>
      <c r="C368" s="422"/>
      <c r="D368" s="62" t="s">
        <v>72</v>
      </c>
      <c r="E368" s="45">
        <v>10</v>
      </c>
      <c r="F368" s="45"/>
      <c r="G368" s="2">
        <f t="shared" si="5"/>
        <v>234.80000000000007</v>
      </c>
    </row>
    <row r="369" spans="1:7" hidden="1">
      <c r="A369" s="3">
        <v>44043</v>
      </c>
      <c r="B369" s="422" t="s">
        <v>69</v>
      </c>
      <c r="C369" s="422" t="s">
        <v>22</v>
      </c>
      <c r="D369" t="s">
        <v>31</v>
      </c>
      <c r="E369" s="45"/>
      <c r="F369" s="45">
        <v>30</v>
      </c>
      <c r="G369" s="2">
        <f t="shared" si="5"/>
        <v>204.80000000000007</v>
      </c>
    </row>
    <row r="370" spans="1:7" hidden="1">
      <c r="A370" s="3">
        <v>44111</v>
      </c>
      <c r="B370" s="422">
        <v>20424</v>
      </c>
      <c r="C370" s="422" t="s">
        <v>22</v>
      </c>
      <c r="D370" t="s">
        <v>12</v>
      </c>
      <c r="E370" s="45"/>
      <c r="F370" s="45">
        <v>139.30000000000001</v>
      </c>
      <c r="G370" s="2">
        <f t="shared" si="5"/>
        <v>65.500000000000057</v>
      </c>
    </row>
    <row r="371" spans="1:7" hidden="1">
      <c r="A371" s="3">
        <v>44111</v>
      </c>
      <c r="B371" s="422">
        <v>20424</v>
      </c>
      <c r="C371" s="422" t="s">
        <v>22</v>
      </c>
      <c r="D371" t="s">
        <v>13</v>
      </c>
      <c r="E371" s="45"/>
      <c r="F371" s="45">
        <v>20.5</v>
      </c>
      <c r="G371" s="2">
        <f t="shared" ref="G371:G385" si="6">+G370+E371-F371</f>
        <v>45.000000000000057</v>
      </c>
    </row>
    <row r="372" spans="1:7" hidden="1">
      <c r="A372" s="3">
        <v>44212</v>
      </c>
      <c r="B372" s="422">
        <v>21384</v>
      </c>
      <c r="C372" s="422" t="s">
        <v>22</v>
      </c>
      <c r="D372" t="s">
        <v>14</v>
      </c>
      <c r="E372" s="45"/>
      <c r="F372" s="45">
        <v>30</v>
      </c>
      <c r="G372" s="2">
        <f t="shared" si="6"/>
        <v>15.000000000000057</v>
      </c>
    </row>
    <row r="373" spans="1:7" hidden="1">
      <c r="A373" s="3">
        <v>44280</v>
      </c>
      <c r="B373" s="422">
        <v>22067</v>
      </c>
      <c r="C373" s="422" t="s">
        <v>22</v>
      </c>
      <c r="D373" s="62" t="s">
        <v>15</v>
      </c>
      <c r="E373" s="45"/>
      <c r="F373" s="45">
        <v>5</v>
      </c>
      <c r="G373" s="2">
        <f t="shared" si="6"/>
        <v>10.000000000000057</v>
      </c>
    </row>
    <row r="374" spans="1:7" hidden="1">
      <c r="A374" s="3">
        <v>44280</v>
      </c>
      <c r="B374" s="422">
        <v>22068</v>
      </c>
      <c r="C374" s="422" t="s">
        <v>22</v>
      </c>
      <c r="D374" s="62" t="s">
        <v>72</v>
      </c>
      <c r="E374" s="45"/>
      <c r="F374" s="45">
        <v>10</v>
      </c>
      <c r="G374" s="2">
        <f t="shared" si="6"/>
        <v>5.6843418860808015E-14</v>
      </c>
    </row>
    <row r="375" spans="1:7" hidden="1">
      <c r="A375" s="31">
        <v>44074</v>
      </c>
      <c r="B375" s="421" t="s">
        <v>10</v>
      </c>
      <c r="C375" s="421" t="s">
        <v>23</v>
      </c>
      <c r="D375" t="s">
        <v>12</v>
      </c>
      <c r="E375" s="45">
        <v>133.80000000000001</v>
      </c>
      <c r="F375" s="45"/>
      <c r="G375" s="2">
        <f t="shared" si="6"/>
        <v>133.80000000000007</v>
      </c>
    </row>
    <row r="376" spans="1:7" hidden="1">
      <c r="B376" s="422"/>
      <c r="C376" s="422"/>
      <c r="D376" t="s">
        <v>13</v>
      </c>
      <c r="E376" s="45">
        <v>14.6</v>
      </c>
      <c r="F376" s="45"/>
      <c r="G376" s="2">
        <f t="shared" si="6"/>
        <v>148.40000000000006</v>
      </c>
    </row>
    <row r="377" spans="1:7" hidden="1">
      <c r="B377" s="422"/>
      <c r="C377" s="422"/>
      <c r="D377" t="s">
        <v>31</v>
      </c>
      <c r="E377" s="45">
        <v>60</v>
      </c>
      <c r="F377" s="45"/>
      <c r="G377" s="2">
        <f t="shared" si="6"/>
        <v>208.40000000000006</v>
      </c>
    </row>
    <row r="378" spans="1:7" hidden="1">
      <c r="B378" s="422"/>
      <c r="C378" s="422"/>
      <c r="D378" t="s">
        <v>29</v>
      </c>
      <c r="E378" s="45">
        <v>5</v>
      </c>
      <c r="F378" s="45"/>
      <c r="G378" s="2">
        <f t="shared" si="6"/>
        <v>213.40000000000006</v>
      </c>
    </row>
    <row r="379" spans="1:7" hidden="1">
      <c r="B379" s="422"/>
      <c r="C379" s="422"/>
      <c r="D379" t="s">
        <v>33</v>
      </c>
      <c r="E379" s="45">
        <v>15</v>
      </c>
      <c r="F379" s="45"/>
      <c r="G379" s="2">
        <f t="shared" si="6"/>
        <v>228.40000000000006</v>
      </c>
    </row>
    <row r="380" spans="1:7" hidden="1">
      <c r="A380" s="3">
        <v>44074</v>
      </c>
      <c r="B380" s="422" t="s">
        <v>69</v>
      </c>
      <c r="C380" s="422" t="s">
        <v>23</v>
      </c>
      <c r="D380" t="s">
        <v>31</v>
      </c>
      <c r="E380" s="45"/>
      <c r="F380" s="45">
        <v>60</v>
      </c>
      <c r="G380" s="2">
        <f t="shared" si="6"/>
        <v>168.40000000000006</v>
      </c>
    </row>
    <row r="381" spans="1:7" hidden="1">
      <c r="A381" s="3">
        <v>44156</v>
      </c>
      <c r="B381" s="422">
        <v>20825</v>
      </c>
      <c r="C381" s="422" t="s">
        <v>23</v>
      </c>
      <c r="D381" t="s">
        <v>12</v>
      </c>
      <c r="E381" s="45"/>
      <c r="F381" s="45">
        <v>133.80000000000001</v>
      </c>
      <c r="G381" s="2">
        <f t="shared" si="6"/>
        <v>34.600000000000051</v>
      </c>
    </row>
    <row r="382" spans="1:7" hidden="1">
      <c r="A382" s="3">
        <v>44156</v>
      </c>
      <c r="B382" s="422">
        <v>20825</v>
      </c>
      <c r="C382" s="422" t="s">
        <v>23</v>
      </c>
      <c r="D382" t="s">
        <v>13</v>
      </c>
      <c r="E382" s="45"/>
      <c r="F382" s="45">
        <v>14.6</v>
      </c>
      <c r="G382" s="2">
        <f t="shared" si="6"/>
        <v>20.00000000000005</v>
      </c>
    </row>
    <row r="383" spans="1:7" hidden="1">
      <c r="A383" s="3">
        <v>44280</v>
      </c>
      <c r="B383" s="422">
        <v>22067</v>
      </c>
      <c r="C383" s="422" t="s">
        <v>23</v>
      </c>
      <c r="D383" t="s">
        <v>15</v>
      </c>
      <c r="E383" s="45"/>
      <c r="F383" s="45">
        <v>5</v>
      </c>
      <c r="G383" s="2">
        <f t="shared" si="6"/>
        <v>15.00000000000005</v>
      </c>
    </row>
    <row r="384" spans="1:7" hidden="1">
      <c r="A384" s="3">
        <v>44280</v>
      </c>
      <c r="B384" s="422">
        <v>22067</v>
      </c>
      <c r="C384" s="422" t="s">
        <v>23</v>
      </c>
      <c r="D384" t="s">
        <v>33</v>
      </c>
      <c r="E384" s="45"/>
      <c r="F384" s="45">
        <v>15</v>
      </c>
      <c r="G384" s="2">
        <f t="shared" si="6"/>
        <v>4.9737991503207013E-14</v>
      </c>
    </row>
    <row r="385" spans="1:7" hidden="1">
      <c r="A385" s="31">
        <v>44104</v>
      </c>
      <c r="B385" s="421" t="s">
        <v>10</v>
      </c>
      <c r="C385" s="421" t="s">
        <v>24</v>
      </c>
      <c r="D385" t="s">
        <v>12</v>
      </c>
      <c r="E385" s="45">
        <v>137.19999999999999</v>
      </c>
      <c r="F385" s="45"/>
      <c r="G385" s="2">
        <f t="shared" si="6"/>
        <v>137.20000000000005</v>
      </c>
    </row>
    <row r="386" spans="1:7" hidden="1">
      <c r="B386" s="422"/>
      <c r="C386" s="422"/>
      <c r="D386" t="s">
        <v>13</v>
      </c>
      <c r="E386" s="45">
        <v>16.899999999999999</v>
      </c>
      <c r="F386" s="45"/>
      <c r="G386" s="2">
        <f t="shared" si="5"/>
        <v>154.10000000000005</v>
      </c>
    </row>
    <row r="387" spans="1:7" hidden="1">
      <c r="B387" s="422"/>
      <c r="C387" s="422"/>
      <c r="D387" t="s">
        <v>31</v>
      </c>
      <c r="E387" s="45">
        <v>60</v>
      </c>
      <c r="F387" s="45"/>
      <c r="G387" s="2">
        <f t="shared" si="5"/>
        <v>214.10000000000005</v>
      </c>
    </row>
    <row r="388" spans="1:7" hidden="1">
      <c r="B388" s="422"/>
      <c r="C388" s="422"/>
      <c r="D388" t="s">
        <v>29</v>
      </c>
      <c r="E388" s="45">
        <v>5</v>
      </c>
      <c r="F388" s="45"/>
      <c r="G388" s="2">
        <f t="shared" si="5"/>
        <v>219.10000000000005</v>
      </c>
    </row>
    <row r="389" spans="1:7" hidden="1">
      <c r="B389" s="422"/>
      <c r="C389" s="422"/>
      <c r="D389" t="s">
        <v>33</v>
      </c>
      <c r="E389" s="45">
        <v>8.5</v>
      </c>
      <c r="F389" s="45"/>
      <c r="G389" s="2">
        <f t="shared" si="5"/>
        <v>227.60000000000005</v>
      </c>
    </row>
    <row r="390" spans="1:7" hidden="1">
      <c r="A390" s="3">
        <v>44104</v>
      </c>
      <c r="B390" s="422" t="s">
        <v>69</v>
      </c>
      <c r="C390" s="422" t="s">
        <v>24</v>
      </c>
      <c r="D390" t="s">
        <v>31</v>
      </c>
      <c r="E390" s="45"/>
      <c r="F390" s="45">
        <v>60</v>
      </c>
      <c r="G390" s="2">
        <f t="shared" si="5"/>
        <v>167.60000000000005</v>
      </c>
    </row>
    <row r="391" spans="1:7" hidden="1">
      <c r="A391" s="3">
        <v>44104</v>
      </c>
      <c r="B391" s="422" t="s">
        <v>69</v>
      </c>
      <c r="C391" s="422" t="s">
        <v>24</v>
      </c>
      <c r="D391" t="s">
        <v>29</v>
      </c>
      <c r="E391" s="45"/>
      <c r="F391" s="45">
        <v>5</v>
      </c>
      <c r="G391" s="2">
        <f t="shared" si="5"/>
        <v>162.60000000000005</v>
      </c>
    </row>
    <row r="392" spans="1:7" hidden="1">
      <c r="A392" s="3">
        <v>44177</v>
      </c>
      <c r="B392" s="422">
        <v>21062</v>
      </c>
      <c r="C392" s="422" t="s">
        <v>24</v>
      </c>
      <c r="D392" t="s">
        <v>12</v>
      </c>
      <c r="E392" s="45"/>
      <c r="F392" s="45">
        <v>137.19999999999999</v>
      </c>
      <c r="G392" s="2">
        <f t="shared" si="5"/>
        <v>25.400000000000063</v>
      </c>
    </row>
    <row r="393" spans="1:7" hidden="1">
      <c r="A393" s="3">
        <v>44177</v>
      </c>
      <c r="B393" s="422">
        <v>21062</v>
      </c>
      <c r="C393" s="422" t="s">
        <v>24</v>
      </c>
      <c r="D393" t="s">
        <v>13</v>
      </c>
      <c r="E393" s="45"/>
      <c r="F393" s="45">
        <v>16.899999999999999</v>
      </c>
      <c r="G393" s="2">
        <f t="shared" si="5"/>
        <v>8.5000000000000639</v>
      </c>
    </row>
    <row r="394" spans="1:7" hidden="1">
      <c r="A394" s="3">
        <v>44280</v>
      </c>
      <c r="B394" s="422">
        <v>22067</v>
      </c>
      <c r="C394" s="422" t="s">
        <v>24</v>
      </c>
      <c r="D394" t="s">
        <v>33</v>
      </c>
      <c r="E394" s="45"/>
      <c r="F394" s="45">
        <v>8.5</v>
      </c>
      <c r="G394" s="2">
        <f t="shared" si="5"/>
        <v>6.3948846218409017E-14</v>
      </c>
    </row>
    <row r="395" spans="1:7" hidden="1">
      <c r="A395" s="31">
        <v>44135</v>
      </c>
      <c r="B395" s="421" t="s">
        <v>10</v>
      </c>
      <c r="C395" s="421" t="s">
        <v>25</v>
      </c>
      <c r="D395" t="s">
        <v>12</v>
      </c>
      <c r="E395" s="45">
        <v>161</v>
      </c>
      <c r="F395" s="45"/>
      <c r="G395" s="2">
        <f t="shared" si="5"/>
        <v>161.00000000000006</v>
      </c>
    </row>
    <row r="396" spans="1:7" hidden="1">
      <c r="B396" s="422"/>
      <c r="C396" s="422"/>
      <c r="D396" t="s">
        <v>13</v>
      </c>
      <c r="E396" s="45">
        <v>17.899999999999999</v>
      </c>
      <c r="F396" s="45"/>
      <c r="G396" s="2">
        <f t="shared" si="5"/>
        <v>178.90000000000006</v>
      </c>
    </row>
    <row r="397" spans="1:7" hidden="1">
      <c r="B397" s="422"/>
      <c r="C397" s="422"/>
      <c r="D397" t="s">
        <v>31</v>
      </c>
      <c r="E397" s="45">
        <v>60</v>
      </c>
      <c r="F397" s="45"/>
      <c r="G397" s="2">
        <f t="shared" ref="G397:G408" si="7">+G396+E397-F397</f>
        <v>238.90000000000006</v>
      </c>
    </row>
    <row r="398" spans="1:7" hidden="1">
      <c r="B398" s="422"/>
      <c r="C398" s="422"/>
      <c r="D398" t="s">
        <v>29</v>
      </c>
      <c r="E398" s="45">
        <v>5</v>
      </c>
      <c r="F398" s="45"/>
      <c r="G398" s="2">
        <f t="shared" si="7"/>
        <v>243.90000000000006</v>
      </c>
    </row>
    <row r="399" spans="1:7" hidden="1">
      <c r="B399" s="422"/>
      <c r="C399" s="422"/>
      <c r="D399" s="62" t="s">
        <v>36</v>
      </c>
      <c r="E399" s="45">
        <v>10</v>
      </c>
      <c r="F399" s="45"/>
      <c r="G399" s="2">
        <f t="shared" si="7"/>
        <v>253.90000000000006</v>
      </c>
    </row>
    <row r="400" spans="1:7" hidden="1">
      <c r="B400" s="422"/>
      <c r="C400" s="422"/>
      <c r="D400" s="62" t="s">
        <v>37</v>
      </c>
      <c r="E400" s="45">
        <v>10</v>
      </c>
      <c r="F400" s="45"/>
      <c r="G400" s="2">
        <f t="shared" si="7"/>
        <v>263.90000000000009</v>
      </c>
    </row>
    <row r="401" spans="1:7" hidden="1">
      <c r="A401" s="3">
        <v>44135</v>
      </c>
      <c r="B401" s="422" t="s">
        <v>69</v>
      </c>
      <c r="C401" s="422" t="s">
        <v>25</v>
      </c>
      <c r="D401" t="s">
        <v>31</v>
      </c>
      <c r="E401" s="45"/>
      <c r="F401" s="45">
        <v>60</v>
      </c>
      <c r="G401" s="2">
        <f t="shared" si="7"/>
        <v>203.90000000000009</v>
      </c>
    </row>
    <row r="402" spans="1:7" hidden="1">
      <c r="A402" s="3">
        <v>44135</v>
      </c>
      <c r="B402" s="422" t="s">
        <v>69</v>
      </c>
      <c r="C402" s="422" t="s">
        <v>25</v>
      </c>
      <c r="D402" t="s">
        <v>29</v>
      </c>
      <c r="E402" s="45"/>
      <c r="F402" s="45">
        <v>5</v>
      </c>
      <c r="G402" s="2">
        <f t="shared" si="7"/>
        <v>198.90000000000009</v>
      </c>
    </row>
    <row r="403" spans="1:7" hidden="1">
      <c r="A403" s="3">
        <v>44177</v>
      </c>
      <c r="B403" s="422">
        <v>21062</v>
      </c>
      <c r="C403" s="422" t="s">
        <v>25</v>
      </c>
      <c r="D403" t="s">
        <v>12</v>
      </c>
      <c r="E403" s="45"/>
      <c r="F403" s="45">
        <v>161</v>
      </c>
      <c r="G403" s="2">
        <f t="shared" si="7"/>
        <v>37.900000000000091</v>
      </c>
    </row>
    <row r="404" spans="1:7" hidden="1">
      <c r="A404" s="3">
        <v>44177</v>
      </c>
      <c r="B404" s="422">
        <v>21062</v>
      </c>
      <c r="C404" s="422" t="s">
        <v>25</v>
      </c>
      <c r="D404" t="s">
        <v>13</v>
      </c>
      <c r="E404" s="45"/>
      <c r="F404" s="45">
        <v>17.899999999999999</v>
      </c>
      <c r="G404" s="2">
        <f t="shared" si="7"/>
        <v>20.000000000000092</v>
      </c>
    </row>
    <row r="405" spans="1:7" hidden="1">
      <c r="A405" s="3">
        <v>44280</v>
      </c>
      <c r="B405" s="422">
        <v>22068</v>
      </c>
      <c r="C405" s="422" t="s">
        <v>25</v>
      </c>
      <c r="D405" s="62" t="s">
        <v>36</v>
      </c>
      <c r="E405" s="45"/>
      <c r="F405" s="45">
        <v>10</v>
      </c>
      <c r="G405" s="2">
        <f t="shared" si="7"/>
        <v>10.000000000000092</v>
      </c>
    </row>
    <row r="406" spans="1:7" hidden="1">
      <c r="A406" s="3">
        <v>44280</v>
      </c>
      <c r="B406" s="422">
        <v>22068</v>
      </c>
      <c r="C406" s="422" t="s">
        <v>25</v>
      </c>
      <c r="D406" s="62" t="s">
        <v>37</v>
      </c>
      <c r="E406" s="45"/>
      <c r="F406" s="45">
        <v>10</v>
      </c>
      <c r="G406" s="2">
        <f t="shared" si="7"/>
        <v>9.2370555648813024E-14</v>
      </c>
    </row>
    <row r="407" spans="1:7" hidden="1">
      <c r="A407" s="31">
        <v>44165</v>
      </c>
      <c r="B407" s="421" t="s">
        <v>10</v>
      </c>
      <c r="C407" s="421" t="s">
        <v>26</v>
      </c>
      <c r="D407" t="s">
        <v>12</v>
      </c>
      <c r="E407" s="45">
        <v>152.6</v>
      </c>
      <c r="F407" s="45"/>
      <c r="G407" s="2">
        <f t="shared" si="7"/>
        <v>152.60000000000008</v>
      </c>
    </row>
    <row r="408" spans="1:7" hidden="1">
      <c r="B408" s="422"/>
      <c r="C408" s="422"/>
      <c r="D408" t="s">
        <v>13</v>
      </c>
      <c r="E408" s="45">
        <v>18.399999999999999</v>
      </c>
      <c r="F408" s="45"/>
      <c r="G408" s="2">
        <f t="shared" si="7"/>
        <v>171.00000000000009</v>
      </c>
    </row>
    <row r="409" spans="1:7" hidden="1">
      <c r="B409" s="422"/>
      <c r="C409" s="422"/>
      <c r="D409" t="s">
        <v>31</v>
      </c>
      <c r="E409" s="45">
        <v>60</v>
      </c>
      <c r="F409" s="45"/>
      <c r="G409" s="2">
        <f t="shared" si="5"/>
        <v>231.00000000000009</v>
      </c>
    </row>
    <row r="410" spans="1:7" hidden="1">
      <c r="B410" s="422"/>
      <c r="C410" s="422"/>
      <c r="D410" t="s">
        <v>29</v>
      </c>
      <c r="E410" s="45">
        <v>5</v>
      </c>
      <c r="F410" s="45"/>
      <c r="G410" s="2">
        <f t="shared" si="5"/>
        <v>236.00000000000009</v>
      </c>
    </row>
    <row r="411" spans="1:7" hidden="1">
      <c r="A411" s="3">
        <v>44165</v>
      </c>
      <c r="B411" s="422" t="s">
        <v>69</v>
      </c>
      <c r="C411" s="422" t="s">
        <v>26</v>
      </c>
      <c r="D411" t="s">
        <v>31</v>
      </c>
      <c r="E411" s="67"/>
      <c r="F411" s="2">
        <v>60</v>
      </c>
      <c r="G411" s="2">
        <f t="shared" si="5"/>
        <v>176.00000000000009</v>
      </c>
    </row>
    <row r="412" spans="1:7" hidden="1">
      <c r="A412" s="3">
        <v>44165</v>
      </c>
      <c r="B412" s="422" t="s">
        <v>69</v>
      </c>
      <c r="C412" s="422" t="s">
        <v>26</v>
      </c>
      <c r="D412" t="s">
        <v>29</v>
      </c>
      <c r="E412" s="67"/>
      <c r="F412" s="2">
        <v>5</v>
      </c>
      <c r="G412" s="2">
        <f t="shared" si="5"/>
        <v>171.00000000000009</v>
      </c>
    </row>
    <row r="413" spans="1:7" hidden="1">
      <c r="A413" s="3">
        <v>44212</v>
      </c>
      <c r="B413" s="422">
        <v>21384</v>
      </c>
      <c r="C413" s="422" t="s">
        <v>26</v>
      </c>
      <c r="D413" t="s">
        <v>12</v>
      </c>
      <c r="E413" s="67"/>
      <c r="F413" s="2">
        <v>152.6</v>
      </c>
      <c r="G413" s="2">
        <f t="shared" si="5"/>
        <v>18.400000000000091</v>
      </c>
    </row>
    <row r="414" spans="1:7" hidden="1">
      <c r="A414" s="3">
        <v>44212</v>
      </c>
      <c r="B414" s="422">
        <v>21384</v>
      </c>
      <c r="C414" s="422" t="s">
        <v>26</v>
      </c>
      <c r="D414" t="s">
        <v>13</v>
      </c>
      <c r="E414" s="67"/>
      <c r="F414" s="2">
        <v>18.399999999999999</v>
      </c>
      <c r="G414" s="2">
        <f t="shared" si="5"/>
        <v>9.2370555648813024E-14</v>
      </c>
    </row>
    <row r="415" spans="1:7" hidden="1">
      <c r="A415" s="31">
        <v>44196</v>
      </c>
      <c r="B415" s="421" t="s">
        <v>10</v>
      </c>
      <c r="C415" s="421" t="s">
        <v>27</v>
      </c>
      <c r="D415" t="s">
        <v>12</v>
      </c>
      <c r="E415" s="67">
        <v>180.3</v>
      </c>
      <c r="G415" s="2">
        <f t="shared" si="5"/>
        <v>180.3000000000001</v>
      </c>
    </row>
    <row r="416" spans="1:7" hidden="1">
      <c r="B416" s="422"/>
      <c r="C416" s="422"/>
      <c r="D416" t="s">
        <v>13</v>
      </c>
      <c r="E416" s="67">
        <v>16.3</v>
      </c>
      <c r="G416" s="2">
        <f t="shared" ref="G416:G480" si="8">+G415+E416-F416</f>
        <v>196.60000000000011</v>
      </c>
    </row>
    <row r="417" spans="1:7" hidden="1">
      <c r="B417" s="422"/>
      <c r="C417" s="422"/>
      <c r="D417" t="s">
        <v>31</v>
      </c>
      <c r="E417" s="67">
        <v>60</v>
      </c>
      <c r="G417" s="2">
        <f t="shared" si="8"/>
        <v>256.60000000000014</v>
      </c>
    </row>
    <row r="418" spans="1:7" hidden="1">
      <c r="B418" s="422"/>
      <c r="C418" s="422"/>
      <c r="D418" t="s">
        <v>29</v>
      </c>
      <c r="E418" s="67">
        <v>5</v>
      </c>
      <c r="G418" s="2">
        <f t="shared" si="8"/>
        <v>261.60000000000014</v>
      </c>
    </row>
    <row r="419" spans="1:7" hidden="1">
      <c r="A419" s="70">
        <v>44196</v>
      </c>
      <c r="B419" s="422" t="s">
        <v>69</v>
      </c>
      <c r="C419" s="422" t="s">
        <v>27</v>
      </c>
      <c r="D419" t="s">
        <v>31</v>
      </c>
      <c r="F419" s="2">
        <v>60</v>
      </c>
      <c r="G419" s="2">
        <f t="shared" si="8"/>
        <v>201.60000000000014</v>
      </c>
    </row>
    <row r="420" spans="1:7" hidden="1">
      <c r="A420" s="70">
        <v>44196</v>
      </c>
      <c r="B420" s="422" t="s">
        <v>69</v>
      </c>
      <c r="C420" s="422" t="s">
        <v>27</v>
      </c>
      <c r="D420" t="s">
        <v>29</v>
      </c>
      <c r="F420" s="2">
        <v>5</v>
      </c>
      <c r="G420" s="2">
        <f t="shared" si="8"/>
        <v>196.60000000000014</v>
      </c>
    </row>
    <row r="421" spans="1:7" hidden="1">
      <c r="A421" s="70">
        <v>44238</v>
      </c>
      <c r="B421" s="422">
        <v>21562</v>
      </c>
      <c r="C421" s="422" t="s">
        <v>27</v>
      </c>
      <c r="D421" t="s">
        <v>12</v>
      </c>
      <c r="F421" s="2">
        <v>180.3</v>
      </c>
      <c r="G421" s="2">
        <f t="shared" si="8"/>
        <v>16.300000000000125</v>
      </c>
    </row>
    <row r="422" spans="1:7" hidden="1">
      <c r="A422" s="70">
        <v>44238</v>
      </c>
      <c r="B422" s="422">
        <v>21562</v>
      </c>
      <c r="C422" s="422" t="s">
        <v>27</v>
      </c>
      <c r="D422" t="s">
        <v>13</v>
      </c>
      <c r="F422" s="2">
        <v>16.3</v>
      </c>
      <c r="G422" s="2">
        <f t="shared" si="8"/>
        <v>1.2434497875801753E-13</v>
      </c>
    </row>
    <row r="423" spans="1:7" hidden="1">
      <c r="A423" s="31">
        <v>44227</v>
      </c>
      <c r="B423" s="421" t="s">
        <v>10</v>
      </c>
      <c r="C423" s="421" t="s">
        <v>11</v>
      </c>
      <c r="D423" t="s">
        <v>12</v>
      </c>
      <c r="E423" s="67">
        <v>186.4</v>
      </c>
      <c r="G423" s="2">
        <f t="shared" si="8"/>
        <v>186.40000000000012</v>
      </c>
    </row>
    <row r="424" spans="1:7" hidden="1">
      <c r="B424" s="422"/>
      <c r="C424" s="422"/>
      <c r="D424" t="s">
        <v>13</v>
      </c>
      <c r="E424" s="67">
        <v>20.7</v>
      </c>
      <c r="G424" s="2">
        <f t="shared" si="8"/>
        <v>207.10000000000011</v>
      </c>
    </row>
    <row r="425" spans="1:7" hidden="1">
      <c r="B425" s="422"/>
      <c r="C425" s="422"/>
      <c r="D425" t="s">
        <v>31</v>
      </c>
      <c r="E425" s="67">
        <v>60</v>
      </c>
      <c r="G425" s="2">
        <f t="shared" si="8"/>
        <v>267.10000000000014</v>
      </c>
    </row>
    <row r="426" spans="1:7" hidden="1">
      <c r="B426" s="422"/>
      <c r="C426" s="422"/>
      <c r="D426" t="s">
        <v>29</v>
      </c>
      <c r="E426" s="67">
        <v>5</v>
      </c>
      <c r="G426" s="2">
        <f t="shared" si="8"/>
        <v>272.10000000000014</v>
      </c>
    </row>
    <row r="427" spans="1:7" hidden="1">
      <c r="A427" s="70">
        <v>44227</v>
      </c>
      <c r="B427" s="422" t="s">
        <v>69</v>
      </c>
      <c r="C427" s="422" t="s">
        <v>11</v>
      </c>
      <c r="D427" t="s">
        <v>31</v>
      </c>
      <c r="F427" s="2">
        <v>60</v>
      </c>
      <c r="G427" s="2">
        <f t="shared" si="8"/>
        <v>212.10000000000014</v>
      </c>
    </row>
    <row r="428" spans="1:7" hidden="1">
      <c r="A428" s="70">
        <v>44227</v>
      </c>
      <c r="B428" s="422" t="s">
        <v>69</v>
      </c>
      <c r="C428" s="422" t="s">
        <v>11</v>
      </c>
      <c r="D428" t="s">
        <v>29</v>
      </c>
      <c r="F428" s="2">
        <v>5</v>
      </c>
      <c r="G428" s="2">
        <f t="shared" si="8"/>
        <v>207.10000000000014</v>
      </c>
    </row>
    <row r="429" spans="1:7" hidden="1">
      <c r="A429" s="70">
        <v>44280</v>
      </c>
      <c r="B429" s="422">
        <v>22067</v>
      </c>
      <c r="C429" s="422" t="s">
        <v>11</v>
      </c>
      <c r="D429" t="s">
        <v>12</v>
      </c>
      <c r="F429" s="2">
        <v>186.4</v>
      </c>
      <c r="G429" s="2">
        <f t="shared" si="8"/>
        <v>20.700000000000131</v>
      </c>
    </row>
    <row r="430" spans="1:7" hidden="1">
      <c r="A430" s="70">
        <v>44280</v>
      </c>
      <c r="B430" s="422">
        <v>22067</v>
      </c>
      <c r="C430" s="422" t="s">
        <v>11</v>
      </c>
      <c r="D430" t="s">
        <v>13</v>
      </c>
      <c r="F430" s="2">
        <v>20.7</v>
      </c>
      <c r="G430" s="2">
        <f t="shared" si="8"/>
        <v>1.3145040611561853E-13</v>
      </c>
    </row>
    <row r="431" spans="1:7" hidden="1">
      <c r="A431" s="31">
        <v>44255</v>
      </c>
      <c r="B431" s="421" t="s">
        <v>10</v>
      </c>
      <c r="C431" s="421" t="s">
        <v>17</v>
      </c>
      <c r="D431" t="s">
        <v>12</v>
      </c>
      <c r="E431" s="67">
        <v>179.6</v>
      </c>
      <c r="G431" s="2">
        <f t="shared" si="8"/>
        <v>179.60000000000014</v>
      </c>
    </row>
    <row r="432" spans="1:7" hidden="1">
      <c r="B432" s="422"/>
      <c r="C432" s="422"/>
      <c r="D432" t="s">
        <v>13</v>
      </c>
      <c r="E432" s="67">
        <v>10.8</v>
      </c>
      <c r="G432" s="2">
        <f t="shared" si="8"/>
        <v>190.40000000000015</v>
      </c>
    </row>
    <row r="433" spans="1:7" hidden="1">
      <c r="B433" s="422"/>
      <c r="C433" s="422"/>
      <c r="D433" t="s">
        <v>31</v>
      </c>
      <c r="E433" s="67">
        <v>56</v>
      </c>
      <c r="G433" s="2">
        <f t="shared" si="8"/>
        <v>246.40000000000015</v>
      </c>
    </row>
    <row r="434" spans="1:7" hidden="1">
      <c r="B434" s="422"/>
      <c r="C434" s="422"/>
      <c r="D434" t="s">
        <v>29</v>
      </c>
      <c r="E434" s="67">
        <v>5</v>
      </c>
      <c r="G434" s="2">
        <f t="shared" si="8"/>
        <v>251.40000000000015</v>
      </c>
    </row>
    <row r="435" spans="1:7" hidden="1">
      <c r="B435" s="422"/>
      <c r="C435" s="422"/>
      <c r="D435" t="s">
        <v>38</v>
      </c>
      <c r="E435" s="67">
        <v>10</v>
      </c>
      <c r="G435" s="2">
        <f t="shared" si="8"/>
        <v>261.40000000000015</v>
      </c>
    </row>
    <row r="436" spans="1:7" hidden="1">
      <c r="A436" s="3">
        <v>44255</v>
      </c>
      <c r="B436" s="422" t="s">
        <v>69</v>
      </c>
      <c r="C436" s="422" t="s">
        <v>17</v>
      </c>
      <c r="D436" t="s">
        <v>14</v>
      </c>
      <c r="E436" s="67"/>
      <c r="F436" s="2">
        <v>56</v>
      </c>
      <c r="G436" s="2">
        <f t="shared" si="8"/>
        <v>205.40000000000015</v>
      </c>
    </row>
    <row r="437" spans="1:7" hidden="1">
      <c r="A437" s="3">
        <v>44255</v>
      </c>
      <c r="B437" s="422" t="s">
        <v>69</v>
      </c>
      <c r="C437" s="422" t="s">
        <v>17</v>
      </c>
      <c r="D437" t="s">
        <v>15</v>
      </c>
      <c r="E437" s="67"/>
      <c r="F437" s="2">
        <v>5</v>
      </c>
      <c r="G437" s="2">
        <f t="shared" si="8"/>
        <v>200.40000000000015</v>
      </c>
    </row>
    <row r="438" spans="1:7" hidden="1">
      <c r="A438" s="3">
        <v>44280</v>
      </c>
      <c r="B438" s="422">
        <v>22068</v>
      </c>
      <c r="C438" s="422" t="s">
        <v>17</v>
      </c>
      <c r="D438" t="s">
        <v>38</v>
      </c>
      <c r="E438" s="67"/>
      <c r="F438" s="2">
        <v>10</v>
      </c>
      <c r="G438" s="2">
        <f t="shared" si="8"/>
        <v>190.40000000000015</v>
      </c>
    </row>
    <row r="439" spans="1:7" hidden="1">
      <c r="A439" s="3">
        <v>44320</v>
      </c>
      <c r="B439" s="422">
        <v>22324</v>
      </c>
      <c r="C439" s="422" t="s">
        <v>17</v>
      </c>
      <c r="D439" t="s">
        <v>12</v>
      </c>
      <c r="E439" s="67"/>
      <c r="F439" s="2">
        <v>179.6</v>
      </c>
      <c r="G439" s="2">
        <f t="shared" si="8"/>
        <v>10.800000000000153</v>
      </c>
    </row>
    <row r="440" spans="1:7" hidden="1">
      <c r="A440" s="3">
        <v>44320</v>
      </c>
      <c r="B440" s="422">
        <v>22324</v>
      </c>
      <c r="C440" s="422" t="s">
        <v>17</v>
      </c>
      <c r="D440" t="s">
        <v>13</v>
      </c>
      <c r="E440" s="67"/>
      <c r="F440" s="2">
        <v>10.8</v>
      </c>
      <c r="G440" s="2">
        <f t="shared" si="8"/>
        <v>1.5276668818842154E-13</v>
      </c>
    </row>
    <row r="441" spans="1:7" hidden="1">
      <c r="A441" s="31">
        <v>44286</v>
      </c>
      <c r="B441" s="421" t="s">
        <v>10</v>
      </c>
      <c r="C441" s="421" t="s">
        <v>18</v>
      </c>
      <c r="D441" t="s">
        <v>12</v>
      </c>
      <c r="E441" s="67">
        <v>197.1</v>
      </c>
      <c r="G441" s="2">
        <f t="shared" si="8"/>
        <v>197.10000000000014</v>
      </c>
    </row>
    <row r="442" spans="1:7" hidden="1">
      <c r="B442" s="422"/>
      <c r="C442" s="422"/>
      <c r="D442" t="s">
        <v>13</v>
      </c>
      <c r="E442" s="67">
        <v>9.8000000000000007</v>
      </c>
      <c r="G442" s="2">
        <f t="shared" si="8"/>
        <v>206.90000000000015</v>
      </c>
    </row>
    <row r="443" spans="1:7" hidden="1">
      <c r="B443" s="422"/>
      <c r="C443" s="422"/>
      <c r="D443" t="s">
        <v>31</v>
      </c>
      <c r="E443" s="67">
        <v>60</v>
      </c>
      <c r="G443" s="2">
        <f t="shared" si="8"/>
        <v>266.90000000000015</v>
      </c>
    </row>
    <row r="444" spans="1:7" hidden="1">
      <c r="B444" s="422"/>
      <c r="C444" s="422"/>
      <c r="D444" t="s">
        <v>29</v>
      </c>
      <c r="E444" s="67">
        <v>5</v>
      </c>
      <c r="G444" s="2">
        <f t="shared" si="8"/>
        <v>271.90000000000015</v>
      </c>
    </row>
    <row r="445" spans="1:7" hidden="1">
      <c r="B445" s="422"/>
      <c r="C445" s="422"/>
      <c r="D445" t="s">
        <v>40</v>
      </c>
      <c r="E445" s="67">
        <v>10</v>
      </c>
      <c r="G445" s="2">
        <f t="shared" si="8"/>
        <v>281.90000000000015</v>
      </c>
    </row>
    <row r="446" spans="1:7" hidden="1">
      <c r="A446" s="3">
        <v>44286</v>
      </c>
      <c r="B446" s="422" t="s">
        <v>69</v>
      </c>
      <c r="C446" s="422" t="s">
        <v>18</v>
      </c>
      <c r="D446" t="s">
        <v>14</v>
      </c>
      <c r="E446" s="67"/>
      <c r="F446" s="2">
        <v>60</v>
      </c>
      <c r="G446" s="2">
        <f t="shared" si="8"/>
        <v>221.90000000000015</v>
      </c>
    </row>
    <row r="447" spans="1:7" hidden="1">
      <c r="A447" s="3">
        <v>44286</v>
      </c>
      <c r="B447" s="422" t="s">
        <v>69</v>
      </c>
      <c r="C447" s="422" t="s">
        <v>18</v>
      </c>
      <c r="D447" t="s">
        <v>15</v>
      </c>
      <c r="E447" s="67"/>
      <c r="F447" s="2">
        <v>5</v>
      </c>
      <c r="G447" s="2">
        <f t="shared" si="8"/>
        <v>216.90000000000015</v>
      </c>
    </row>
    <row r="448" spans="1:7" hidden="1">
      <c r="A448" s="3">
        <v>44320</v>
      </c>
      <c r="B448" s="422">
        <v>22324</v>
      </c>
      <c r="C448" s="422" t="s">
        <v>18</v>
      </c>
      <c r="D448" t="s">
        <v>12</v>
      </c>
      <c r="E448" s="67"/>
      <c r="F448" s="2">
        <v>197.1</v>
      </c>
      <c r="G448" s="2">
        <f t="shared" si="8"/>
        <v>19.800000000000153</v>
      </c>
    </row>
    <row r="449" spans="1:7" hidden="1">
      <c r="A449" s="3">
        <v>44320</v>
      </c>
      <c r="B449" s="422">
        <v>22324</v>
      </c>
      <c r="C449" s="422" t="s">
        <v>18</v>
      </c>
      <c r="D449" t="s">
        <v>13</v>
      </c>
      <c r="E449" s="67"/>
      <c r="F449" s="2">
        <v>9.8000000000000007</v>
      </c>
      <c r="G449" s="2">
        <f t="shared" si="8"/>
        <v>10.000000000000153</v>
      </c>
    </row>
    <row r="450" spans="1:7" hidden="1">
      <c r="A450" s="3">
        <v>44364</v>
      </c>
      <c r="B450" s="422">
        <v>22826</v>
      </c>
      <c r="C450" s="422" t="s">
        <v>18</v>
      </c>
      <c r="D450" t="s">
        <v>40</v>
      </c>
      <c r="E450" s="67"/>
      <c r="F450" s="2">
        <v>10</v>
      </c>
      <c r="G450" s="2">
        <f t="shared" si="8"/>
        <v>1.5276668818842154E-13</v>
      </c>
    </row>
    <row r="451" spans="1:7" hidden="1">
      <c r="A451" s="31">
        <v>44316</v>
      </c>
      <c r="B451" s="421" t="s">
        <v>10</v>
      </c>
      <c r="C451" s="421" t="s">
        <v>19</v>
      </c>
      <c r="D451" t="s">
        <v>12</v>
      </c>
      <c r="E451" s="67">
        <v>190.2</v>
      </c>
      <c r="G451" s="2">
        <f t="shared" si="8"/>
        <v>190.20000000000013</v>
      </c>
    </row>
    <row r="452" spans="1:7" hidden="1">
      <c r="B452" s="422"/>
      <c r="C452" s="422"/>
      <c r="D452" t="s">
        <v>13</v>
      </c>
      <c r="E452" s="67">
        <v>12.1</v>
      </c>
      <c r="G452" s="2">
        <f t="shared" si="8"/>
        <v>202.30000000000013</v>
      </c>
    </row>
    <row r="453" spans="1:7" hidden="1">
      <c r="B453" s="422"/>
      <c r="C453" s="422"/>
      <c r="D453" t="s">
        <v>31</v>
      </c>
      <c r="E453" s="67">
        <v>60</v>
      </c>
      <c r="G453" s="2">
        <f t="shared" si="8"/>
        <v>262.30000000000013</v>
      </c>
    </row>
    <row r="454" spans="1:7" hidden="1">
      <c r="B454" s="422"/>
      <c r="C454" s="422"/>
      <c r="D454" t="s">
        <v>29</v>
      </c>
      <c r="E454" s="67">
        <v>5</v>
      </c>
      <c r="G454" s="2">
        <f t="shared" si="8"/>
        <v>267.30000000000013</v>
      </c>
    </row>
    <row r="455" spans="1:7" hidden="1">
      <c r="A455" s="3">
        <v>44316</v>
      </c>
      <c r="B455" s="422" t="s">
        <v>69</v>
      </c>
      <c r="C455" s="422" t="s">
        <v>19</v>
      </c>
      <c r="D455" t="s">
        <v>14</v>
      </c>
      <c r="E455" s="67"/>
      <c r="F455" s="2">
        <v>60</v>
      </c>
      <c r="G455" s="2">
        <f t="shared" si="8"/>
        <v>207.30000000000013</v>
      </c>
    </row>
    <row r="456" spans="1:7" hidden="1">
      <c r="A456" s="3">
        <v>44316</v>
      </c>
      <c r="B456" s="422" t="s">
        <v>69</v>
      </c>
      <c r="C456" s="422" t="s">
        <v>19</v>
      </c>
      <c r="D456" t="s">
        <v>15</v>
      </c>
      <c r="E456" s="67"/>
      <c r="F456" s="2">
        <v>5</v>
      </c>
      <c r="G456" s="2">
        <f t="shared" si="8"/>
        <v>202.30000000000013</v>
      </c>
    </row>
    <row r="457" spans="1:7" hidden="1">
      <c r="A457" s="3">
        <v>44348</v>
      </c>
      <c r="B457" s="422">
        <v>22703</v>
      </c>
      <c r="C457" s="422" t="s">
        <v>19</v>
      </c>
      <c r="D457" t="s">
        <v>12</v>
      </c>
      <c r="E457" s="67"/>
      <c r="F457" s="2">
        <v>190.2</v>
      </c>
      <c r="G457" s="2">
        <f t="shared" si="8"/>
        <v>12.100000000000136</v>
      </c>
    </row>
    <row r="458" spans="1:7" hidden="1">
      <c r="A458" s="3">
        <v>44348</v>
      </c>
      <c r="B458" s="422">
        <v>22703</v>
      </c>
      <c r="C458" s="422" t="s">
        <v>19</v>
      </c>
      <c r="D458" t="s">
        <v>13</v>
      </c>
      <c r="E458" s="67"/>
      <c r="F458" s="2">
        <v>12.1</v>
      </c>
      <c r="G458" s="2">
        <f t="shared" si="8"/>
        <v>1.3677947663381929E-13</v>
      </c>
    </row>
    <row r="459" spans="1:7" hidden="1">
      <c r="A459" s="31">
        <v>44347</v>
      </c>
      <c r="B459" s="421" t="s">
        <v>10</v>
      </c>
      <c r="C459" s="421" t="s">
        <v>20</v>
      </c>
      <c r="D459" t="s">
        <v>12</v>
      </c>
      <c r="E459" s="67">
        <v>154.5</v>
      </c>
      <c r="G459" s="2">
        <f t="shared" si="8"/>
        <v>154.50000000000014</v>
      </c>
    </row>
    <row r="460" spans="1:7" hidden="1">
      <c r="B460" s="422"/>
      <c r="C460" s="422"/>
      <c r="D460" t="s">
        <v>13</v>
      </c>
      <c r="E460" s="67">
        <v>13.7</v>
      </c>
      <c r="G460" s="2">
        <f t="shared" si="8"/>
        <v>168.20000000000013</v>
      </c>
    </row>
    <row r="461" spans="1:7" hidden="1">
      <c r="B461" s="422"/>
      <c r="C461" s="422"/>
      <c r="D461" t="s">
        <v>31</v>
      </c>
      <c r="E461" s="67">
        <v>60</v>
      </c>
      <c r="G461" s="2">
        <f t="shared" si="8"/>
        <v>228.20000000000013</v>
      </c>
    </row>
    <row r="462" spans="1:7" hidden="1">
      <c r="B462" s="422"/>
      <c r="C462" s="422"/>
      <c r="D462" t="s">
        <v>29</v>
      </c>
      <c r="E462" s="67">
        <v>5</v>
      </c>
      <c r="G462" s="2">
        <f t="shared" si="8"/>
        <v>233.20000000000013</v>
      </c>
    </row>
    <row r="463" spans="1:7" hidden="1">
      <c r="B463" s="422"/>
      <c r="C463" s="422"/>
      <c r="D463" t="s">
        <v>181</v>
      </c>
      <c r="E463" s="67">
        <v>8.5</v>
      </c>
      <c r="G463" s="2">
        <f t="shared" si="8"/>
        <v>241.70000000000013</v>
      </c>
    </row>
    <row r="464" spans="1:7" hidden="1">
      <c r="A464" s="3">
        <v>44347</v>
      </c>
      <c r="B464" s="422" t="s">
        <v>69</v>
      </c>
      <c r="C464" s="422" t="s">
        <v>20</v>
      </c>
      <c r="D464" t="s">
        <v>14</v>
      </c>
      <c r="E464" s="67"/>
      <c r="F464" s="2">
        <v>60</v>
      </c>
      <c r="G464" s="2">
        <f t="shared" si="8"/>
        <v>181.70000000000013</v>
      </c>
    </row>
    <row r="465" spans="1:7" hidden="1">
      <c r="A465" s="3">
        <v>44347</v>
      </c>
      <c r="B465" s="422" t="s">
        <v>69</v>
      </c>
      <c r="C465" s="422" t="s">
        <v>20</v>
      </c>
      <c r="D465" t="s">
        <v>15</v>
      </c>
      <c r="E465" s="67"/>
      <c r="F465" s="2">
        <v>5</v>
      </c>
      <c r="G465" s="2">
        <f t="shared" si="8"/>
        <v>176.70000000000013</v>
      </c>
    </row>
    <row r="466" spans="1:7" hidden="1">
      <c r="A466" s="3">
        <v>44364</v>
      </c>
      <c r="B466" s="422">
        <v>22826</v>
      </c>
      <c r="C466" s="422" t="s">
        <v>20</v>
      </c>
      <c r="D466" t="s">
        <v>181</v>
      </c>
      <c r="E466" s="67"/>
      <c r="F466" s="2">
        <v>8.5</v>
      </c>
      <c r="G466" s="2">
        <f t="shared" si="8"/>
        <v>168.20000000000013</v>
      </c>
    </row>
    <row r="467" spans="1:7" hidden="1">
      <c r="A467" s="3">
        <v>44407</v>
      </c>
      <c r="B467" s="422">
        <v>23141</v>
      </c>
      <c r="C467" s="422" t="s">
        <v>20</v>
      </c>
      <c r="D467" t="s">
        <v>12</v>
      </c>
      <c r="E467" s="67"/>
      <c r="F467" s="67">
        <v>154.5</v>
      </c>
      <c r="G467" s="2">
        <f t="shared" si="8"/>
        <v>13.700000000000131</v>
      </c>
    </row>
    <row r="468" spans="1:7" hidden="1">
      <c r="A468" s="3">
        <v>44407</v>
      </c>
      <c r="B468" s="422">
        <v>23141</v>
      </c>
      <c r="C468" s="422" t="s">
        <v>20</v>
      </c>
      <c r="D468" t="s">
        <v>13</v>
      </c>
      <c r="E468" s="67"/>
      <c r="F468" s="67">
        <v>13.7</v>
      </c>
      <c r="G468" s="2">
        <f t="shared" si="8"/>
        <v>1.3145040611561853E-13</v>
      </c>
    </row>
    <row r="469" spans="1:7" hidden="1">
      <c r="A469" s="31">
        <v>44377</v>
      </c>
      <c r="B469" s="421" t="s">
        <v>10</v>
      </c>
      <c r="C469" s="421" t="s">
        <v>21</v>
      </c>
      <c r="D469" t="s">
        <v>12</v>
      </c>
      <c r="E469" s="67">
        <v>169.3</v>
      </c>
      <c r="G469" s="2">
        <f t="shared" si="8"/>
        <v>169.30000000000015</v>
      </c>
    </row>
    <row r="470" spans="1:7" hidden="1">
      <c r="B470" s="422"/>
      <c r="C470" s="422"/>
      <c r="D470" t="s">
        <v>13</v>
      </c>
      <c r="E470" s="82">
        <v>15.5</v>
      </c>
      <c r="G470" s="2">
        <f t="shared" si="8"/>
        <v>184.80000000000015</v>
      </c>
    </row>
    <row r="471" spans="1:7" hidden="1">
      <c r="B471" s="422"/>
      <c r="C471" s="422"/>
      <c r="D471" t="s">
        <v>31</v>
      </c>
      <c r="E471" s="67">
        <v>60</v>
      </c>
      <c r="G471" s="2">
        <f t="shared" si="8"/>
        <v>244.80000000000015</v>
      </c>
    </row>
    <row r="472" spans="1:7" hidden="1">
      <c r="B472" s="422"/>
      <c r="C472" s="422"/>
      <c r="D472" t="s">
        <v>29</v>
      </c>
      <c r="E472" s="67">
        <v>5</v>
      </c>
      <c r="G472" s="2">
        <f t="shared" si="8"/>
        <v>249.80000000000015</v>
      </c>
    </row>
    <row r="473" spans="1:7" hidden="1">
      <c r="A473" s="3">
        <v>44377</v>
      </c>
      <c r="B473" s="422" t="s">
        <v>69</v>
      </c>
      <c r="C473" s="422" t="s">
        <v>21</v>
      </c>
      <c r="D473" t="s">
        <v>14</v>
      </c>
      <c r="E473" s="67"/>
      <c r="F473" s="2">
        <v>60</v>
      </c>
      <c r="G473" s="2">
        <f t="shared" si="8"/>
        <v>189.80000000000015</v>
      </c>
    </row>
    <row r="474" spans="1:7" hidden="1">
      <c r="A474" s="3">
        <v>44377</v>
      </c>
      <c r="B474" s="422" t="s">
        <v>69</v>
      </c>
      <c r="C474" s="422" t="s">
        <v>21</v>
      </c>
      <c r="D474" t="s">
        <v>15</v>
      </c>
      <c r="E474" s="67"/>
      <c r="F474" s="2">
        <v>5</v>
      </c>
      <c r="G474" s="2">
        <f t="shared" si="8"/>
        <v>184.80000000000015</v>
      </c>
    </row>
    <row r="475" spans="1:7" hidden="1">
      <c r="A475" s="3">
        <v>44407</v>
      </c>
      <c r="B475" s="422">
        <v>23141</v>
      </c>
      <c r="C475" s="422" t="s">
        <v>21</v>
      </c>
      <c r="D475" t="s">
        <v>12</v>
      </c>
      <c r="E475" s="67"/>
      <c r="F475" s="67">
        <v>169.3</v>
      </c>
      <c r="G475" s="2">
        <f t="shared" si="8"/>
        <v>15.500000000000142</v>
      </c>
    </row>
    <row r="476" spans="1:7" hidden="1">
      <c r="A476" s="3">
        <v>44407</v>
      </c>
      <c r="B476" s="422">
        <v>23141</v>
      </c>
      <c r="C476" s="422" t="s">
        <v>21</v>
      </c>
      <c r="D476" t="s">
        <v>13</v>
      </c>
      <c r="E476" s="67"/>
      <c r="F476" s="82">
        <v>15.5</v>
      </c>
      <c r="G476" s="2">
        <f t="shared" si="8"/>
        <v>1.4210854715202004E-13</v>
      </c>
    </row>
    <row r="477" spans="1:7" hidden="1">
      <c r="A477" s="81">
        <v>44408</v>
      </c>
      <c r="B477" s="421" t="s">
        <v>10</v>
      </c>
      <c r="C477" s="421" t="s">
        <v>22</v>
      </c>
      <c r="D477" t="s">
        <v>12</v>
      </c>
      <c r="E477" s="2">
        <v>148.19999999999999</v>
      </c>
      <c r="G477" s="2">
        <f t="shared" si="8"/>
        <v>148.20000000000013</v>
      </c>
    </row>
    <row r="478" spans="1:7" hidden="1">
      <c r="A478" s="70"/>
      <c r="B478" s="422"/>
      <c r="C478" s="422"/>
      <c r="D478" t="s">
        <v>13</v>
      </c>
      <c r="E478" s="2">
        <v>15.9</v>
      </c>
      <c r="G478" s="2">
        <f t="shared" si="8"/>
        <v>164.10000000000014</v>
      </c>
    </row>
    <row r="479" spans="1:7" hidden="1">
      <c r="A479" s="70"/>
      <c r="B479" s="422"/>
      <c r="C479" s="422"/>
      <c r="D479" t="s">
        <v>14</v>
      </c>
      <c r="E479" s="2">
        <v>60</v>
      </c>
      <c r="G479" s="2">
        <f t="shared" si="8"/>
        <v>224.10000000000014</v>
      </c>
    </row>
    <row r="480" spans="1:7" hidden="1">
      <c r="A480" s="70"/>
      <c r="B480" s="422"/>
      <c r="C480" s="422"/>
      <c r="D480" t="s">
        <v>15</v>
      </c>
      <c r="E480" s="2">
        <v>5</v>
      </c>
      <c r="G480" s="2">
        <f t="shared" si="8"/>
        <v>229.10000000000014</v>
      </c>
    </row>
    <row r="481" spans="1:8" hidden="1">
      <c r="A481" s="70">
        <v>44408</v>
      </c>
      <c r="B481" s="422" t="s">
        <v>69</v>
      </c>
      <c r="C481" s="422" t="s">
        <v>22</v>
      </c>
      <c r="D481" t="s">
        <v>31</v>
      </c>
      <c r="F481" s="2">
        <v>60</v>
      </c>
      <c r="G481" s="2">
        <f t="shared" ref="G481:G595" si="9">+G480+E481-F481</f>
        <v>169.10000000000014</v>
      </c>
    </row>
    <row r="482" spans="1:8" hidden="1">
      <c r="A482" s="70">
        <v>44408</v>
      </c>
      <c r="B482" s="422" t="s">
        <v>69</v>
      </c>
      <c r="C482" s="422" t="s">
        <v>22</v>
      </c>
      <c r="D482" t="s">
        <v>29</v>
      </c>
      <c r="F482" s="2">
        <v>5</v>
      </c>
      <c r="G482" s="2">
        <f t="shared" si="9"/>
        <v>164.10000000000014</v>
      </c>
    </row>
    <row r="483" spans="1:8" hidden="1">
      <c r="A483" s="70">
        <v>44447</v>
      </c>
      <c r="B483" s="422">
        <v>23378</v>
      </c>
      <c r="C483" s="422" t="s">
        <v>22</v>
      </c>
      <c r="D483" t="s">
        <v>12</v>
      </c>
      <c r="F483" s="2">
        <v>148.19999999999999</v>
      </c>
      <c r="G483" s="2">
        <f t="shared" si="9"/>
        <v>15.900000000000148</v>
      </c>
    </row>
    <row r="484" spans="1:8" hidden="1">
      <c r="A484" s="70">
        <v>44447</v>
      </c>
      <c r="B484" s="422">
        <v>23378</v>
      </c>
      <c r="C484" s="422" t="s">
        <v>22</v>
      </c>
      <c r="D484" t="s">
        <v>13</v>
      </c>
      <c r="F484" s="2">
        <v>15.9</v>
      </c>
      <c r="G484" s="2">
        <f t="shared" si="9"/>
        <v>1.4743761767022079E-13</v>
      </c>
    </row>
    <row r="485" spans="1:8" hidden="1">
      <c r="A485" s="31">
        <v>44439</v>
      </c>
      <c r="B485" s="421" t="s">
        <v>10</v>
      </c>
      <c r="C485" s="421" t="s">
        <v>23</v>
      </c>
      <c r="D485" t="s">
        <v>12</v>
      </c>
      <c r="E485" s="2">
        <v>167.9</v>
      </c>
      <c r="G485" s="2">
        <f t="shared" si="9"/>
        <v>167.90000000000015</v>
      </c>
    </row>
    <row r="486" spans="1:8" hidden="1">
      <c r="B486" s="422"/>
      <c r="C486" s="422"/>
      <c r="D486" t="s">
        <v>13</v>
      </c>
      <c r="E486" s="2">
        <v>10.7</v>
      </c>
      <c r="G486" s="2">
        <f t="shared" si="9"/>
        <v>178.60000000000014</v>
      </c>
    </row>
    <row r="487" spans="1:8" hidden="1">
      <c r="B487" s="422"/>
      <c r="C487" s="422"/>
      <c r="D487" t="s">
        <v>14</v>
      </c>
      <c r="E487" s="2">
        <v>60</v>
      </c>
      <c r="G487" s="2">
        <f t="shared" si="9"/>
        <v>238.60000000000014</v>
      </c>
    </row>
    <row r="488" spans="1:8" hidden="1">
      <c r="B488" s="422"/>
      <c r="C488" s="422"/>
      <c r="D488" t="s">
        <v>15</v>
      </c>
      <c r="E488" s="2">
        <v>5</v>
      </c>
      <c r="G488" s="2">
        <f t="shared" si="9"/>
        <v>243.60000000000014</v>
      </c>
    </row>
    <row r="489" spans="1:8" hidden="1">
      <c r="A489" s="70">
        <v>44439</v>
      </c>
      <c r="B489" s="422" t="s">
        <v>69</v>
      </c>
      <c r="C489" s="422" t="s">
        <v>23</v>
      </c>
      <c r="D489" t="s">
        <v>14</v>
      </c>
      <c r="F489" s="2">
        <v>60</v>
      </c>
      <c r="G489" s="2">
        <f t="shared" si="9"/>
        <v>183.60000000000014</v>
      </c>
    </row>
    <row r="490" spans="1:8" hidden="1">
      <c r="A490" s="70">
        <v>44439</v>
      </c>
      <c r="B490" s="422" t="s">
        <v>69</v>
      </c>
      <c r="C490" s="422" t="s">
        <v>23</v>
      </c>
      <c r="D490" t="s">
        <v>15</v>
      </c>
      <c r="F490" s="2">
        <v>5</v>
      </c>
      <c r="G490" s="2">
        <f t="shared" si="9"/>
        <v>178.60000000000014</v>
      </c>
    </row>
    <row r="491" spans="1:8" hidden="1">
      <c r="A491" s="70">
        <v>23596</v>
      </c>
      <c r="B491" s="422">
        <v>23596</v>
      </c>
      <c r="C491" s="422" t="s">
        <v>23</v>
      </c>
      <c r="D491" t="s">
        <v>12</v>
      </c>
      <c r="F491" s="2">
        <v>167.9</v>
      </c>
      <c r="G491" s="2">
        <f t="shared" si="9"/>
        <v>10.700000000000131</v>
      </c>
    </row>
    <row r="492" spans="1:8" hidden="1">
      <c r="A492" s="70">
        <v>23596</v>
      </c>
      <c r="B492" s="422">
        <v>23596</v>
      </c>
      <c r="C492" s="422" t="s">
        <v>23</v>
      </c>
      <c r="D492" t="s">
        <v>13</v>
      </c>
      <c r="F492" s="2">
        <v>10.7</v>
      </c>
      <c r="G492" s="2">
        <f t="shared" si="9"/>
        <v>1.3145040611561853E-13</v>
      </c>
    </row>
    <row r="493" spans="1:8">
      <c r="A493" s="31">
        <v>44469</v>
      </c>
      <c r="B493" s="421" t="s">
        <v>10</v>
      </c>
      <c r="C493" s="421" t="s">
        <v>41</v>
      </c>
      <c r="D493" t="s">
        <v>12</v>
      </c>
      <c r="E493" s="2">
        <v>173.7</v>
      </c>
      <c r="G493" s="2">
        <f t="shared" si="9"/>
        <v>173.70000000000013</v>
      </c>
    </row>
    <row r="494" spans="1:8">
      <c r="B494" s="422"/>
      <c r="C494" s="422"/>
      <c r="D494" t="s">
        <v>13</v>
      </c>
      <c r="E494" s="101">
        <v>4.9000000000000004</v>
      </c>
      <c r="G494" s="2">
        <f t="shared" si="9"/>
        <v>178.60000000000014</v>
      </c>
      <c r="H494" s="5">
        <f>F500-E494</f>
        <v>0</v>
      </c>
    </row>
    <row r="495" spans="1:8">
      <c r="B495" s="422"/>
      <c r="C495" s="422"/>
      <c r="D495" t="s">
        <v>14</v>
      </c>
      <c r="E495" s="2">
        <v>60</v>
      </c>
      <c r="G495" s="2">
        <f t="shared" si="9"/>
        <v>238.60000000000014</v>
      </c>
    </row>
    <row r="496" spans="1:8">
      <c r="B496" s="422"/>
      <c r="C496" s="422"/>
      <c r="D496" t="s">
        <v>15</v>
      </c>
      <c r="E496" s="2">
        <v>5</v>
      </c>
      <c r="G496" s="2">
        <f t="shared" si="9"/>
        <v>243.60000000000014</v>
      </c>
    </row>
    <row r="497" spans="1:13">
      <c r="A497" s="70">
        <v>44469</v>
      </c>
      <c r="B497" s="422" t="s">
        <v>106</v>
      </c>
      <c r="C497" s="422" t="s">
        <v>41</v>
      </c>
      <c r="D497" t="s">
        <v>14</v>
      </c>
      <c r="F497" s="2">
        <v>60</v>
      </c>
      <c r="G497" s="2">
        <f t="shared" si="9"/>
        <v>183.60000000000014</v>
      </c>
    </row>
    <row r="498" spans="1:13">
      <c r="A498" s="70">
        <v>44469</v>
      </c>
      <c r="B498" s="422" t="s">
        <v>106</v>
      </c>
      <c r="C498" s="422" t="s">
        <v>41</v>
      </c>
      <c r="D498" t="s">
        <v>15</v>
      </c>
      <c r="F498" s="2">
        <v>5</v>
      </c>
      <c r="G498" s="2">
        <f t="shared" si="9"/>
        <v>178.60000000000014</v>
      </c>
    </row>
    <row r="499" spans="1:13">
      <c r="A499" s="70">
        <v>44510</v>
      </c>
      <c r="B499" s="422">
        <v>23729</v>
      </c>
      <c r="C499" s="422" t="s">
        <v>41</v>
      </c>
      <c r="D499" t="s">
        <v>12</v>
      </c>
      <c r="E499" s="73"/>
      <c r="F499" s="73">
        <v>173.7</v>
      </c>
      <c r="G499" s="73">
        <f t="shared" si="9"/>
        <v>4.9000000000001478</v>
      </c>
    </row>
    <row r="500" spans="1:13">
      <c r="A500" s="70">
        <v>44510</v>
      </c>
      <c r="B500" s="422">
        <v>23729</v>
      </c>
      <c r="C500" s="422" t="s">
        <v>41</v>
      </c>
      <c r="D500" t="s">
        <v>13</v>
      </c>
      <c r="E500" s="73"/>
      <c r="F500" s="21">
        <v>4.9000000000000004</v>
      </c>
      <c r="G500" s="73">
        <f t="shared" si="9"/>
        <v>1.4743761767022079E-13</v>
      </c>
    </row>
    <row r="501" spans="1:13">
      <c r="A501" s="81">
        <v>44500</v>
      </c>
      <c r="B501" s="421" t="s">
        <v>10</v>
      </c>
      <c r="C501" s="421" t="s">
        <v>25</v>
      </c>
      <c r="D501" t="s">
        <v>12</v>
      </c>
      <c r="E501" s="6">
        <v>180</v>
      </c>
      <c r="G501" s="73">
        <f t="shared" si="9"/>
        <v>180.00000000000014</v>
      </c>
    </row>
    <row r="502" spans="1:13">
      <c r="A502" s="70"/>
      <c r="B502" s="422"/>
      <c r="C502" s="422"/>
      <c r="D502" t="s">
        <v>13</v>
      </c>
      <c r="E502" s="6">
        <v>10.6</v>
      </c>
      <c r="G502" s="73">
        <f t="shared" si="9"/>
        <v>190.60000000000014</v>
      </c>
    </row>
    <row r="503" spans="1:13">
      <c r="A503" s="70"/>
      <c r="B503" s="422"/>
      <c r="C503" s="422"/>
      <c r="D503" t="s">
        <v>14</v>
      </c>
      <c r="E503" s="2">
        <v>60</v>
      </c>
      <c r="G503" s="73">
        <f t="shared" si="9"/>
        <v>250.60000000000014</v>
      </c>
    </row>
    <row r="504" spans="1:13">
      <c r="A504" s="70"/>
      <c r="B504" s="422"/>
      <c r="C504" s="422"/>
      <c r="D504" t="s">
        <v>15</v>
      </c>
      <c r="E504" s="2">
        <v>5</v>
      </c>
      <c r="G504" s="73">
        <f t="shared" si="9"/>
        <v>255.60000000000014</v>
      </c>
      <c r="H504" s="462" t="s">
        <v>722</v>
      </c>
      <c r="I504" s="462"/>
      <c r="J504" s="462"/>
      <c r="K504" s="462"/>
    </row>
    <row r="505" spans="1:13">
      <c r="A505" s="70">
        <v>44500</v>
      </c>
      <c r="B505" s="422" t="s">
        <v>75</v>
      </c>
      <c r="C505" s="422" t="s">
        <v>25</v>
      </c>
      <c r="D505" t="s">
        <v>14</v>
      </c>
      <c r="E505" s="45"/>
      <c r="F505" s="45">
        <v>60</v>
      </c>
      <c r="G505" s="73">
        <f t="shared" si="9"/>
        <v>195.60000000000014</v>
      </c>
      <c r="M505" s="192"/>
    </row>
    <row r="506" spans="1:13">
      <c r="A506" s="70">
        <v>44500</v>
      </c>
      <c r="B506" s="422" t="s">
        <v>75</v>
      </c>
      <c r="C506" s="422" t="s">
        <v>25</v>
      </c>
      <c r="D506" t="s">
        <v>15</v>
      </c>
      <c r="E506" s="45"/>
      <c r="F506" s="45">
        <v>5</v>
      </c>
      <c r="G506" s="73">
        <f t="shared" si="9"/>
        <v>190.60000000000014</v>
      </c>
      <c r="M506" s="192"/>
    </row>
    <row r="507" spans="1:13">
      <c r="A507" s="70">
        <v>44510</v>
      </c>
      <c r="B507" s="422">
        <v>23729</v>
      </c>
      <c r="C507" s="422" t="s">
        <v>25</v>
      </c>
      <c r="D507" t="s">
        <v>13</v>
      </c>
      <c r="E507" s="45"/>
      <c r="F507" s="45">
        <v>5.7</v>
      </c>
      <c r="G507" s="73">
        <f t="shared" si="9"/>
        <v>184.90000000000015</v>
      </c>
      <c r="M507" s="192"/>
    </row>
    <row r="508" spans="1:13">
      <c r="A508" s="70">
        <v>44574</v>
      </c>
      <c r="B508" s="422">
        <v>24116</v>
      </c>
      <c r="C508" s="422" t="s">
        <v>25</v>
      </c>
      <c r="D508" t="s">
        <v>12</v>
      </c>
      <c r="E508" s="45"/>
      <c r="F508" s="45">
        <v>180</v>
      </c>
      <c r="G508" s="73">
        <f t="shared" si="9"/>
        <v>4.9000000000001478</v>
      </c>
      <c r="M508" s="192"/>
    </row>
    <row r="509" spans="1:13">
      <c r="A509" s="70">
        <v>44574</v>
      </c>
      <c r="B509" s="422">
        <v>24116</v>
      </c>
      <c r="C509" s="422" t="s">
        <v>25</v>
      </c>
      <c r="D509" t="s">
        <v>13</v>
      </c>
      <c r="E509" s="45"/>
      <c r="F509" s="45">
        <v>4.9000000000000004</v>
      </c>
      <c r="G509" s="73">
        <f t="shared" si="9"/>
        <v>1.4743761767022079E-13</v>
      </c>
      <c r="M509" s="192"/>
    </row>
    <row r="510" spans="1:13">
      <c r="A510" s="81">
        <v>44530</v>
      </c>
      <c r="B510" s="421" t="s">
        <v>10</v>
      </c>
      <c r="C510" s="421" t="s">
        <v>26</v>
      </c>
      <c r="D510" t="s">
        <v>12</v>
      </c>
      <c r="E510" s="2">
        <v>192.1</v>
      </c>
      <c r="G510" s="73">
        <f t="shared" si="9"/>
        <v>192.10000000000014</v>
      </c>
    </row>
    <row r="511" spans="1:13">
      <c r="A511" s="70"/>
      <c r="B511" s="422"/>
      <c r="C511" s="422"/>
      <c r="D511" t="s">
        <v>13</v>
      </c>
      <c r="E511" s="2">
        <v>10.6</v>
      </c>
      <c r="G511" s="73">
        <f t="shared" si="9"/>
        <v>202.70000000000013</v>
      </c>
    </row>
    <row r="512" spans="1:13">
      <c r="A512" s="70"/>
      <c r="B512" s="422"/>
      <c r="C512" s="422"/>
      <c r="D512" t="s">
        <v>14</v>
      </c>
      <c r="E512" s="2">
        <v>60</v>
      </c>
      <c r="G512" s="73">
        <f t="shared" si="9"/>
        <v>262.70000000000016</v>
      </c>
    </row>
    <row r="513" spans="1:11">
      <c r="A513" s="70"/>
      <c r="B513" s="422"/>
      <c r="C513" s="422"/>
      <c r="D513" t="s">
        <v>15</v>
      </c>
      <c r="E513" s="2">
        <v>5</v>
      </c>
      <c r="G513" s="73">
        <f t="shared" si="9"/>
        <v>267.70000000000016</v>
      </c>
      <c r="K513" s="421"/>
    </row>
    <row r="514" spans="1:11">
      <c r="A514" s="70"/>
      <c r="B514" s="422"/>
      <c r="C514" s="422"/>
      <c r="D514" t="s">
        <v>42</v>
      </c>
      <c r="E514" s="2">
        <v>10</v>
      </c>
      <c r="G514" s="73">
        <f t="shared" si="9"/>
        <v>277.70000000000016</v>
      </c>
      <c r="K514" s="421"/>
    </row>
    <row r="515" spans="1:11">
      <c r="A515" s="70">
        <v>44530</v>
      </c>
      <c r="B515" s="422" t="s">
        <v>69</v>
      </c>
      <c r="C515" s="422" t="s">
        <v>26</v>
      </c>
      <c r="D515" t="s">
        <v>14</v>
      </c>
      <c r="F515" s="2">
        <v>60</v>
      </c>
      <c r="G515" s="73">
        <f t="shared" si="9"/>
        <v>217.70000000000016</v>
      </c>
      <c r="K515" s="422"/>
    </row>
    <row r="516" spans="1:11">
      <c r="A516" s="70">
        <v>44530</v>
      </c>
      <c r="B516" s="422" t="s">
        <v>69</v>
      </c>
      <c r="C516" s="422" t="s">
        <v>26</v>
      </c>
      <c r="D516" t="s">
        <v>15</v>
      </c>
      <c r="F516" s="2">
        <v>5</v>
      </c>
      <c r="G516" s="73">
        <f t="shared" si="9"/>
        <v>212.70000000000016</v>
      </c>
      <c r="K516" s="421"/>
    </row>
    <row r="517" spans="1:11">
      <c r="A517" s="70">
        <v>44574</v>
      </c>
      <c r="B517" s="422">
        <v>24116</v>
      </c>
      <c r="C517" s="422" t="s">
        <v>26</v>
      </c>
      <c r="D517" t="s">
        <v>12</v>
      </c>
      <c r="F517" s="2">
        <v>192.1</v>
      </c>
      <c r="G517" s="73">
        <f t="shared" si="9"/>
        <v>20.600000000000165</v>
      </c>
      <c r="K517" s="421"/>
    </row>
    <row r="518" spans="1:11">
      <c r="A518" s="70">
        <v>44574</v>
      </c>
      <c r="B518" s="422">
        <v>24116</v>
      </c>
      <c r="C518" s="422" t="s">
        <v>26</v>
      </c>
      <c r="D518" t="s">
        <v>13</v>
      </c>
      <c r="F518" s="2">
        <v>10.6</v>
      </c>
      <c r="G518" s="73">
        <f t="shared" si="9"/>
        <v>10.000000000000165</v>
      </c>
      <c r="K518" s="421"/>
    </row>
    <row r="519" spans="1:11">
      <c r="A519" s="70">
        <v>44620</v>
      </c>
      <c r="B519" s="422">
        <v>24333</v>
      </c>
      <c r="C519" s="422" t="s">
        <v>26</v>
      </c>
      <c r="D519" t="s">
        <v>42</v>
      </c>
      <c r="F519" s="2">
        <v>10</v>
      </c>
      <c r="G519" s="73">
        <f t="shared" si="9"/>
        <v>1.6520118606422329E-13</v>
      </c>
      <c r="K519" s="421"/>
    </row>
    <row r="520" spans="1:11">
      <c r="A520" s="81">
        <v>44561</v>
      </c>
      <c r="B520" s="421" t="s">
        <v>10</v>
      </c>
      <c r="C520" s="421" t="s">
        <v>27</v>
      </c>
      <c r="D520" t="s">
        <v>12</v>
      </c>
      <c r="E520" s="2">
        <v>201.7</v>
      </c>
      <c r="G520" s="73">
        <f t="shared" si="9"/>
        <v>201.70000000000016</v>
      </c>
      <c r="K520" s="422"/>
    </row>
    <row r="521" spans="1:11">
      <c r="A521" s="70"/>
      <c r="B521" s="422"/>
      <c r="C521" s="422"/>
      <c r="D521" t="s">
        <v>13</v>
      </c>
      <c r="E521" s="2">
        <v>13.7</v>
      </c>
      <c r="G521" s="73">
        <f t="shared" si="9"/>
        <v>215.40000000000015</v>
      </c>
    </row>
    <row r="522" spans="1:11">
      <c r="A522" s="70"/>
      <c r="B522" s="422"/>
      <c r="C522" s="422"/>
      <c r="D522" t="s">
        <v>14</v>
      </c>
      <c r="E522" s="2">
        <v>60</v>
      </c>
      <c r="G522" s="73">
        <f t="shared" si="9"/>
        <v>275.40000000000015</v>
      </c>
    </row>
    <row r="523" spans="1:11">
      <c r="A523" s="70"/>
      <c r="B523" s="422"/>
      <c r="C523" s="422"/>
      <c r="D523" t="s">
        <v>15</v>
      </c>
      <c r="E523" s="2">
        <v>5</v>
      </c>
      <c r="G523" s="73">
        <f t="shared" si="9"/>
        <v>280.40000000000015</v>
      </c>
    </row>
    <row r="524" spans="1:11">
      <c r="A524" s="3">
        <v>44561</v>
      </c>
      <c r="B524" s="422" t="s">
        <v>76</v>
      </c>
      <c r="C524" s="422" t="s">
        <v>27</v>
      </c>
      <c r="D524" t="s">
        <v>14</v>
      </c>
      <c r="F524" s="2">
        <v>60</v>
      </c>
      <c r="G524" s="73">
        <f t="shared" si="9"/>
        <v>220.40000000000015</v>
      </c>
    </row>
    <row r="525" spans="1:11">
      <c r="A525" s="3">
        <v>44561</v>
      </c>
      <c r="B525" s="422" t="s">
        <v>76</v>
      </c>
      <c r="C525" s="422" t="s">
        <v>27</v>
      </c>
      <c r="D525" t="s">
        <v>15</v>
      </c>
      <c r="F525" s="2">
        <v>5</v>
      </c>
      <c r="G525" s="73">
        <f t="shared" si="9"/>
        <v>215.40000000000015</v>
      </c>
    </row>
    <row r="526" spans="1:11">
      <c r="A526" s="70">
        <v>44620</v>
      </c>
      <c r="B526" s="422">
        <v>24333</v>
      </c>
      <c r="C526" s="422" t="s">
        <v>27</v>
      </c>
      <c r="D526" t="s">
        <v>12</v>
      </c>
      <c r="F526" s="2">
        <v>201.7</v>
      </c>
      <c r="G526" s="73">
        <f t="shared" si="9"/>
        <v>13.700000000000159</v>
      </c>
    </row>
    <row r="527" spans="1:11">
      <c r="A527" s="70">
        <v>44620</v>
      </c>
      <c r="B527" s="422">
        <v>24333</v>
      </c>
      <c r="C527" s="422" t="s">
        <v>27</v>
      </c>
      <c r="D527" t="s">
        <v>13</v>
      </c>
      <c r="F527" s="2">
        <v>13.7</v>
      </c>
      <c r="G527" s="73">
        <f t="shared" si="9"/>
        <v>1.5987211554602254E-13</v>
      </c>
    </row>
    <row r="528" spans="1:11">
      <c r="A528" s="31">
        <v>44592</v>
      </c>
      <c r="B528" s="421" t="s">
        <v>10</v>
      </c>
      <c r="C528" s="421" t="s">
        <v>11</v>
      </c>
      <c r="D528" t="s">
        <v>12</v>
      </c>
      <c r="E528" s="2">
        <v>219.8</v>
      </c>
      <c r="G528" s="73">
        <f t="shared" si="9"/>
        <v>219.80000000000018</v>
      </c>
    </row>
    <row r="529" spans="1:7">
      <c r="B529" s="422"/>
      <c r="C529" s="422"/>
      <c r="D529" t="s">
        <v>13</v>
      </c>
      <c r="E529" s="2">
        <v>19.399999999999999</v>
      </c>
      <c r="G529" s="73">
        <f t="shared" si="9"/>
        <v>239.20000000000019</v>
      </c>
    </row>
    <row r="530" spans="1:7">
      <c r="B530" s="422"/>
      <c r="C530" s="422"/>
      <c r="D530" t="s">
        <v>14</v>
      </c>
      <c r="E530" s="2">
        <v>60</v>
      </c>
      <c r="G530" s="73">
        <f t="shared" si="9"/>
        <v>299.20000000000016</v>
      </c>
    </row>
    <row r="531" spans="1:7">
      <c r="B531" s="422"/>
      <c r="C531" s="422"/>
      <c r="D531" t="s">
        <v>15</v>
      </c>
      <c r="E531" s="2">
        <v>5</v>
      </c>
      <c r="G531" s="73">
        <f t="shared" si="9"/>
        <v>304.20000000000016</v>
      </c>
    </row>
    <row r="532" spans="1:7">
      <c r="A532" s="3">
        <v>44592</v>
      </c>
      <c r="B532" s="422" t="s">
        <v>77</v>
      </c>
      <c r="C532" s="422" t="s">
        <v>11</v>
      </c>
      <c r="D532" t="s">
        <v>14</v>
      </c>
      <c r="F532" s="2">
        <v>60</v>
      </c>
      <c r="G532" s="73">
        <f t="shared" si="9"/>
        <v>244.20000000000016</v>
      </c>
    </row>
    <row r="533" spans="1:7">
      <c r="A533" s="3">
        <v>44592</v>
      </c>
      <c r="B533" s="422" t="s">
        <v>77</v>
      </c>
      <c r="C533" s="422" t="s">
        <v>11</v>
      </c>
      <c r="D533" t="s">
        <v>15</v>
      </c>
      <c r="F533" s="2">
        <v>5</v>
      </c>
      <c r="G533" s="73">
        <f t="shared" si="9"/>
        <v>239.20000000000016</v>
      </c>
    </row>
    <row r="534" spans="1:7">
      <c r="A534" s="70">
        <v>44620</v>
      </c>
      <c r="B534" s="422">
        <v>24333</v>
      </c>
      <c r="C534" s="422" t="s">
        <v>11</v>
      </c>
      <c r="D534" t="s">
        <v>12</v>
      </c>
      <c r="F534" s="2">
        <v>219.8</v>
      </c>
      <c r="G534" s="73">
        <f t="shared" si="9"/>
        <v>19.400000000000148</v>
      </c>
    </row>
    <row r="535" spans="1:7">
      <c r="A535" s="70">
        <v>44620</v>
      </c>
      <c r="B535" s="422">
        <v>24333</v>
      </c>
      <c r="C535" s="422" t="s">
        <v>11</v>
      </c>
      <c r="D535" t="s">
        <v>13</v>
      </c>
      <c r="F535" s="2">
        <v>19.399999999999999</v>
      </c>
      <c r="G535" s="73">
        <f t="shared" si="9"/>
        <v>1.4921397450962104E-13</v>
      </c>
    </row>
    <row r="536" spans="1:7">
      <c r="A536" s="31">
        <v>44620</v>
      </c>
      <c r="B536" s="421" t="s">
        <v>10</v>
      </c>
      <c r="C536" s="421" t="s">
        <v>17</v>
      </c>
      <c r="D536" t="s">
        <v>12</v>
      </c>
      <c r="E536" s="2">
        <v>231.6</v>
      </c>
      <c r="G536" s="73">
        <f t="shared" si="9"/>
        <v>231.60000000000014</v>
      </c>
    </row>
    <row r="537" spans="1:7">
      <c r="B537" s="422"/>
      <c r="C537" s="422"/>
      <c r="D537" t="s">
        <v>13</v>
      </c>
      <c r="E537" s="2">
        <v>16.7</v>
      </c>
      <c r="G537" s="73">
        <f t="shared" si="9"/>
        <v>248.30000000000013</v>
      </c>
    </row>
    <row r="538" spans="1:7">
      <c r="B538" s="422"/>
      <c r="C538" s="422"/>
      <c r="D538" t="s">
        <v>14</v>
      </c>
      <c r="E538" s="2">
        <v>56</v>
      </c>
      <c r="G538" s="73">
        <f t="shared" si="9"/>
        <v>304.30000000000013</v>
      </c>
    </row>
    <row r="539" spans="1:7">
      <c r="B539" s="422"/>
      <c r="C539" s="422"/>
      <c r="D539" t="s">
        <v>15</v>
      </c>
      <c r="E539" s="2">
        <v>5</v>
      </c>
      <c r="G539" s="73">
        <f t="shared" si="9"/>
        <v>309.30000000000013</v>
      </c>
    </row>
    <row r="540" spans="1:7">
      <c r="A540" s="3">
        <v>44620</v>
      </c>
      <c r="B540" s="422" t="s">
        <v>78</v>
      </c>
      <c r="C540" s="422" t="s">
        <v>17</v>
      </c>
      <c r="D540" t="s">
        <v>14</v>
      </c>
      <c r="F540" s="2">
        <v>56</v>
      </c>
      <c r="G540" s="73">
        <f t="shared" si="9"/>
        <v>253.30000000000013</v>
      </c>
    </row>
    <row r="541" spans="1:7">
      <c r="A541" s="3">
        <v>44620</v>
      </c>
      <c r="B541" s="422" t="s">
        <v>78</v>
      </c>
      <c r="C541" s="422" t="s">
        <v>17</v>
      </c>
      <c r="D541" t="s">
        <v>15</v>
      </c>
      <c r="F541" s="2">
        <v>5</v>
      </c>
      <c r="G541" s="73">
        <f t="shared" si="9"/>
        <v>248.30000000000013</v>
      </c>
    </row>
    <row r="542" spans="1:7">
      <c r="A542" s="3">
        <v>44649</v>
      </c>
      <c r="B542" s="422">
        <v>24729</v>
      </c>
      <c r="C542" s="422" t="s">
        <v>17</v>
      </c>
      <c r="D542" t="s">
        <v>12</v>
      </c>
      <c r="F542" s="2">
        <v>231.6</v>
      </c>
      <c r="G542" s="73">
        <f t="shared" si="9"/>
        <v>16.700000000000131</v>
      </c>
    </row>
    <row r="543" spans="1:7">
      <c r="A543" s="3">
        <v>44649</v>
      </c>
      <c r="B543" s="422">
        <v>24729</v>
      </c>
      <c r="C543" s="422" t="s">
        <v>17</v>
      </c>
      <c r="D543" t="s">
        <v>13</v>
      </c>
      <c r="F543" s="2">
        <v>16.7</v>
      </c>
      <c r="G543" s="73">
        <f t="shared" si="9"/>
        <v>1.3145040611561853E-13</v>
      </c>
    </row>
    <row r="544" spans="1:7">
      <c r="A544" s="8">
        <v>44651</v>
      </c>
      <c r="B544" s="421" t="s">
        <v>10</v>
      </c>
      <c r="C544" s="421" t="s">
        <v>18</v>
      </c>
      <c r="D544" t="s">
        <v>12</v>
      </c>
      <c r="E544" s="28">
        <v>229.4</v>
      </c>
      <c r="F544" s="28"/>
      <c r="G544" s="73">
        <f t="shared" si="9"/>
        <v>229.40000000000015</v>
      </c>
    </row>
    <row r="545" spans="1:11">
      <c r="B545" s="422"/>
      <c r="C545" s="422"/>
      <c r="D545" t="s">
        <v>13</v>
      </c>
      <c r="E545" s="28">
        <v>15.5</v>
      </c>
      <c r="F545" s="28"/>
      <c r="G545" s="73">
        <f t="shared" si="9"/>
        <v>244.90000000000015</v>
      </c>
    </row>
    <row r="546" spans="1:11">
      <c r="B546" s="422"/>
      <c r="C546" s="422"/>
      <c r="D546" t="s">
        <v>14</v>
      </c>
      <c r="E546" s="28">
        <v>60</v>
      </c>
      <c r="F546" s="28"/>
      <c r="G546" s="73">
        <f t="shared" si="9"/>
        <v>304.90000000000015</v>
      </c>
    </row>
    <row r="547" spans="1:11">
      <c r="B547" s="422"/>
      <c r="C547" s="422"/>
      <c r="D547" t="s">
        <v>15</v>
      </c>
      <c r="E547" s="28">
        <v>5</v>
      </c>
      <c r="F547" s="28"/>
      <c r="G547" s="73">
        <f t="shared" si="9"/>
        <v>309.90000000000015</v>
      </c>
    </row>
    <row r="548" spans="1:11">
      <c r="A548" s="3">
        <v>44651</v>
      </c>
      <c r="B548" s="422" t="s">
        <v>81</v>
      </c>
      <c r="C548" s="422" t="s">
        <v>18</v>
      </c>
      <c r="D548" t="s">
        <v>14</v>
      </c>
      <c r="E548" s="28"/>
      <c r="F548" s="28">
        <v>60</v>
      </c>
      <c r="G548" s="73">
        <f t="shared" si="9"/>
        <v>249.90000000000015</v>
      </c>
    </row>
    <row r="549" spans="1:11">
      <c r="A549" s="3">
        <v>44651</v>
      </c>
      <c r="B549" s="422" t="s">
        <v>81</v>
      </c>
      <c r="C549" s="422" t="s">
        <v>18</v>
      </c>
      <c r="D549" t="s">
        <v>15</v>
      </c>
      <c r="E549" s="28"/>
      <c r="F549" s="28">
        <v>5</v>
      </c>
      <c r="G549" s="73">
        <f t="shared" si="9"/>
        <v>244.90000000000015</v>
      </c>
    </row>
    <row r="550" spans="1:11">
      <c r="A550" s="3">
        <v>44742</v>
      </c>
      <c r="B550" s="422" t="s">
        <v>723</v>
      </c>
      <c r="C550" s="422" t="s">
        <v>18</v>
      </c>
      <c r="D550" t="s">
        <v>12</v>
      </c>
      <c r="E550" s="28"/>
      <c r="F550" s="28">
        <v>229.4</v>
      </c>
      <c r="G550" s="73">
        <f t="shared" si="9"/>
        <v>15.500000000000142</v>
      </c>
    </row>
    <row r="551" spans="1:11">
      <c r="A551" s="3">
        <v>44742</v>
      </c>
      <c r="B551" s="422" t="s">
        <v>723</v>
      </c>
      <c r="C551" s="422" t="s">
        <v>18</v>
      </c>
      <c r="D551" t="s">
        <v>13</v>
      </c>
      <c r="E551" s="28"/>
      <c r="F551" s="28">
        <v>15.5</v>
      </c>
      <c r="G551" s="73">
        <f t="shared" si="9"/>
        <v>1.4210854715202004E-13</v>
      </c>
    </row>
    <row r="552" spans="1:11">
      <c r="A552" s="31">
        <v>44681</v>
      </c>
      <c r="B552" s="421" t="s">
        <v>10</v>
      </c>
      <c r="C552" s="421" t="s">
        <v>19</v>
      </c>
      <c r="D552" t="s">
        <v>12</v>
      </c>
      <c r="E552" s="2">
        <v>228.7</v>
      </c>
      <c r="G552" s="73">
        <f t="shared" si="9"/>
        <v>228.70000000000013</v>
      </c>
    </row>
    <row r="553" spans="1:11">
      <c r="A553"/>
      <c r="B553" s="422"/>
      <c r="C553" s="422"/>
      <c r="D553" t="s">
        <v>13</v>
      </c>
      <c r="E553" s="2">
        <v>14.3</v>
      </c>
      <c r="G553" s="73">
        <f t="shared" si="9"/>
        <v>243.00000000000014</v>
      </c>
    </row>
    <row r="554" spans="1:11">
      <c r="A554"/>
      <c r="B554" s="422"/>
      <c r="C554" s="422"/>
      <c r="D554" t="s">
        <v>14</v>
      </c>
      <c r="E554" s="2">
        <v>60</v>
      </c>
      <c r="G554" s="73">
        <f t="shared" si="9"/>
        <v>303.00000000000011</v>
      </c>
    </row>
    <row r="555" spans="1:11">
      <c r="A555"/>
      <c r="B555" s="422"/>
      <c r="C555" s="422"/>
      <c r="D555" t="s">
        <v>15</v>
      </c>
      <c r="E555" s="2">
        <v>5</v>
      </c>
      <c r="G555" s="73">
        <f t="shared" si="9"/>
        <v>308.00000000000011</v>
      </c>
    </row>
    <row r="556" spans="1:11">
      <c r="A556"/>
      <c r="B556" s="422"/>
      <c r="C556" s="422"/>
      <c r="D556" t="s">
        <v>724</v>
      </c>
      <c r="E556" s="2">
        <v>10</v>
      </c>
      <c r="G556" s="73">
        <f t="shared" si="9"/>
        <v>318.00000000000011</v>
      </c>
      <c r="K556" s="5"/>
    </row>
    <row r="557" spans="1:11">
      <c r="A557" s="3">
        <v>44681</v>
      </c>
      <c r="B557" s="422" t="s">
        <v>98</v>
      </c>
      <c r="C557" s="422" t="s">
        <v>19</v>
      </c>
      <c r="D557" t="s">
        <v>14</v>
      </c>
      <c r="F557" s="2">
        <v>60</v>
      </c>
      <c r="G557" s="73">
        <f t="shared" si="9"/>
        <v>258.00000000000011</v>
      </c>
      <c r="K557" s="5"/>
    </row>
    <row r="558" spans="1:11">
      <c r="A558" s="3">
        <v>44681</v>
      </c>
      <c r="B558" s="422" t="s">
        <v>98</v>
      </c>
      <c r="C558" s="422" t="s">
        <v>19</v>
      </c>
      <c r="D558" t="s">
        <v>15</v>
      </c>
      <c r="F558" s="2">
        <v>5</v>
      </c>
      <c r="G558" s="73">
        <f t="shared" si="9"/>
        <v>253.00000000000011</v>
      </c>
    </row>
    <row r="559" spans="1:11">
      <c r="A559" s="3">
        <v>44742</v>
      </c>
      <c r="B559" s="422" t="s">
        <v>723</v>
      </c>
      <c r="C559" s="422" t="s">
        <v>19</v>
      </c>
      <c r="D559" t="s">
        <v>12</v>
      </c>
      <c r="F559" s="2">
        <v>15.1</v>
      </c>
      <c r="G559" s="73">
        <f t="shared" si="9"/>
        <v>237.90000000000012</v>
      </c>
    </row>
    <row r="560" spans="1:11">
      <c r="A560" s="3">
        <v>44761</v>
      </c>
      <c r="B560" s="422" t="s">
        <v>725</v>
      </c>
      <c r="C560" s="422" t="s">
        <v>19</v>
      </c>
      <c r="D560" t="s">
        <v>12</v>
      </c>
      <c r="F560" s="21">
        <v>213.6</v>
      </c>
      <c r="G560" s="73">
        <f t="shared" si="9"/>
        <v>24.300000000000125</v>
      </c>
    </row>
    <row r="561" spans="1:18">
      <c r="A561" s="3">
        <v>44761</v>
      </c>
      <c r="B561" s="422" t="s">
        <v>725</v>
      </c>
      <c r="C561" s="422" t="s">
        <v>19</v>
      </c>
      <c r="D561" t="s">
        <v>13</v>
      </c>
      <c r="F561" s="21">
        <v>14.3</v>
      </c>
      <c r="G561" s="73">
        <f t="shared" si="9"/>
        <v>10.000000000000124</v>
      </c>
    </row>
    <row r="562" spans="1:18">
      <c r="A562" s="3">
        <v>44761</v>
      </c>
      <c r="B562" s="422" t="s">
        <v>725</v>
      </c>
      <c r="C562" s="422" t="s">
        <v>19</v>
      </c>
      <c r="D562" t="s">
        <v>724</v>
      </c>
      <c r="F562" s="21">
        <v>10</v>
      </c>
      <c r="G562" s="73">
        <f t="shared" si="9"/>
        <v>1.2434497875801753E-13</v>
      </c>
    </row>
    <row r="563" spans="1:18">
      <c r="A563" s="31">
        <v>44712</v>
      </c>
      <c r="B563" s="421" t="s">
        <v>10</v>
      </c>
      <c r="C563" s="421" t="s">
        <v>20</v>
      </c>
      <c r="D563" t="s">
        <v>12</v>
      </c>
      <c r="E563" s="2">
        <v>218.6</v>
      </c>
      <c r="G563" s="73">
        <f t="shared" si="9"/>
        <v>218.60000000000011</v>
      </c>
      <c r="I563" s="421"/>
      <c r="K563" s="28"/>
    </row>
    <row r="564" spans="1:18">
      <c r="B564" s="422"/>
      <c r="C564" s="422"/>
      <c r="D564" t="s">
        <v>13</v>
      </c>
      <c r="E564" s="2">
        <v>17.8</v>
      </c>
      <c r="G564" s="73">
        <f t="shared" si="9"/>
        <v>236.40000000000012</v>
      </c>
      <c r="I564" s="422"/>
      <c r="K564" s="28"/>
    </row>
    <row r="565" spans="1:18">
      <c r="B565" s="422"/>
      <c r="C565" s="422"/>
      <c r="D565" t="s">
        <v>14</v>
      </c>
      <c r="E565" s="2">
        <v>60</v>
      </c>
      <c r="G565" s="73">
        <f t="shared" si="9"/>
        <v>296.40000000000009</v>
      </c>
      <c r="I565" s="421"/>
      <c r="K565" s="2"/>
    </row>
    <row r="566" spans="1:18">
      <c r="B566" s="422"/>
      <c r="C566" s="422"/>
      <c r="D566" t="s">
        <v>15</v>
      </c>
      <c r="E566" s="2">
        <v>5</v>
      </c>
      <c r="G566" s="73">
        <f t="shared" si="9"/>
        <v>301.40000000000009</v>
      </c>
      <c r="I566" s="421"/>
      <c r="K566" s="2"/>
    </row>
    <row r="567" spans="1:18">
      <c r="B567" s="422"/>
      <c r="C567" s="422"/>
      <c r="D567" t="s">
        <v>44</v>
      </c>
      <c r="E567" s="2">
        <v>6</v>
      </c>
      <c r="G567" s="73">
        <f t="shared" si="9"/>
        <v>307.40000000000009</v>
      </c>
      <c r="K567" s="2"/>
    </row>
    <row r="568" spans="1:18">
      <c r="A568" s="3">
        <v>44712</v>
      </c>
      <c r="B568" s="422" t="s">
        <v>84</v>
      </c>
      <c r="C568" s="422" t="s">
        <v>20</v>
      </c>
      <c r="D568" t="s">
        <v>14</v>
      </c>
      <c r="F568" s="2">
        <v>60</v>
      </c>
      <c r="G568" s="73">
        <f>+G567+E568-F568</f>
        <v>247.40000000000009</v>
      </c>
      <c r="I568" s="421"/>
      <c r="K568" s="2"/>
      <c r="P568" s="421"/>
      <c r="R568" s="2"/>
    </row>
    <row r="569" spans="1:18">
      <c r="A569" s="3">
        <v>44712</v>
      </c>
      <c r="B569" s="422" t="s">
        <v>84</v>
      </c>
      <c r="C569" s="422" t="s">
        <v>20</v>
      </c>
      <c r="D569" t="s">
        <v>15</v>
      </c>
      <c r="F569" s="2">
        <v>5</v>
      </c>
      <c r="G569" s="73">
        <f t="shared" si="9"/>
        <v>242.40000000000009</v>
      </c>
      <c r="I569" s="421"/>
      <c r="K569" s="2"/>
      <c r="O569" s="421"/>
      <c r="R569" s="2"/>
    </row>
    <row r="570" spans="1:18">
      <c r="A570" s="3">
        <v>44761</v>
      </c>
      <c r="B570" s="422" t="s">
        <v>725</v>
      </c>
      <c r="C570" s="422" t="s">
        <v>20</v>
      </c>
      <c r="D570" t="s">
        <v>12</v>
      </c>
      <c r="F570" s="21">
        <v>218.6</v>
      </c>
      <c r="G570" s="73">
        <f t="shared" si="9"/>
        <v>23.800000000000097</v>
      </c>
      <c r="I570" s="421"/>
      <c r="K570" s="2"/>
      <c r="O570" s="421"/>
      <c r="R570" s="2"/>
    </row>
    <row r="571" spans="1:18">
      <c r="A571" s="3">
        <v>44761</v>
      </c>
      <c r="B571" s="422" t="s">
        <v>725</v>
      </c>
      <c r="C571" s="422" t="s">
        <v>20</v>
      </c>
      <c r="D571" t="s">
        <v>13</v>
      </c>
      <c r="F571" s="21">
        <v>17.8</v>
      </c>
      <c r="G571" s="73">
        <f t="shared" si="9"/>
        <v>6.0000000000000959</v>
      </c>
      <c r="I571" s="421"/>
      <c r="K571" s="2"/>
      <c r="O571" s="421"/>
      <c r="R571" s="2"/>
    </row>
    <row r="572" spans="1:18">
      <c r="A572" s="3">
        <v>44761</v>
      </c>
      <c r="B572" s="422" t="s">
        <v>725</v>
      </c>
      <c r="C572" s="422" t="s">
        <v>20</v>
      </c>
      <c r="D572" t="s">
        <v>44</v>
      </c>
      <c r="F572" s="21">
        <v>6</v>
      </c>
      <c r="G572" s="73">
        <f t="shared" si="9"/>
        <v>9.5923269327613525E-14</v>
      </c>
      <c r="I572" s="421"/>
      <c r="K572" s="2"/>
      <c r="O572" s="421"/>
      <c r="R572" s="2"/>
    </row>
    <row r="573" spans="1:18">
      <c r="A573" s="31">
        <v>44742</v>
      </c>
      <c r="B573" s="421" t="s">
        <v>10</v>
      </c>
      <c r="C573" s="421" t="s">
        <v>21</v>
      </c>
      <c r="D573" t="s">
        <v>12</v>
      </c>
      <c r="E573" s="2">
        <v>211.7</v>
      </c>
      <c r="G573" s="73">
        <f t="shared" si="9"/>
        <v>211.70000000000007</v>
      </c>
      <c r="I573" s="422"/>
      <c r="K573" s="2"/>
      <c r="O573" s="422"/>
      <c r="Q573" s="2"/>
    </row>
    <row r="574" spans="1:18">
      <c r="B574" s="422"/>
      <c r="C574" s="422"/>
      <c r="D574" t="s">
        <v>13</v>
      </c>
      <c r="E574" s="2">
        <v>12.2</v>
      </c>
      <c r="G574" s="73">
        <f t="shared" si="9"/>
        <v>223.90000000000006</v>
      </c>
      <c r="K574" s="2"/>
      <c r="L574" s="2"/>
      <c r="O574" s="421"/>
      <c r="Q574" s="2"/>
    </row>
    <row r="575" spans="1:18">
      <c r="B575" s="422"/>
      <c r="C575" s="422"/>
      <c r="D575" t="s">
        <v>14</v>
      </c>
      <c r="E575" s="2">
        <v>60</v>
      </c>
      <c r="G575" s="73">
        <f t="shared" si="9"/>
        <v>283.90000000000009</v>
      </c>
      <c r="L575" s="2"/>
      <c r="P575" s="422"/>
    </row>
    <row r="576" spans="1:18">
      <c r="B576" s="422"/>
      <c r="C576" s="422"/>
      <c r="D576" t="s">
        <v>15</v>
      </c>
      <c r="E576" s="2">
        <v>5</v>
      </c>
      <c r="G576" s="73">
        <f t="shared" si="9"/>
        <v>288.90000000000009</v>
      </c>
      <c r="P576" s="422"/>
      <c r="Q576" s="5"/>
      <c r="R576" s="2"/>
    </row>
    <row r="577" spans="1:18">
      <c r="A577" s="3">
        <v>44742</v>
      </c>
      <c r="B577" s="422" t="s">
        <v>723</v>
      </c>
      <c r="C577" s="422" t="s">
        <v>21</v>
      </c>
      <c r="D577" t="s">
        <v>12</v>
      </c>
      <c r="F577" s="2">
        <v>60</v>
      </c>
      <c r="G577" s="73">
        <f t="shared" si="9"/>
        <v>228.90000000000009</v>
      </c>
      <c r="P577" s="422"/>
      <c r="R577" s="2"/>
    </row>
    <row r="578" spans="1:18">
      <c r="A578" s="3">
        <v>44742</v>
      </c>
      <c r="B578" s="422" t="s">
        <v>723</v>
      </c>
      <c r="C578" s="422" t="s">
        <v>21</v>
      </c>
      <c r="D578" t="s">
        <v>13</v>
      </c>
      <c r="F578" s="2">
        <v>5</v>
      </c>
      <c r="G578" s="73">
        <f t="shared" si="9"/>
        <v>223.90000000000009</v>
      </c>
      <c r="K578" s="5"/>
      <c r="P578" s="422"/>
      <c r="R578" s="2"/>
    </row>
    <row r="579" spans="1:18">
      <c r="A579" s="55">
        <v>44773</v>
      </c>
      <c r="B579" s="422" t="s">
        <v>87</v>
      </c>
      <c r="C579" s="422" t="s">
        <v>21</v>
      </c>
      <c r="D579" t="s">
        <v>12</v>
      </c>
      <c r="F579" s="2">
        <v>20</v>
      </c>
      <c r="G579" s="73">
        <f t="shared" si="9"/>
        <v>203.90000000000009</v>
      </c>
      <c r="K579" s="5"/>
      <c r="P579" s="422"/>
      <c r="R579" s="2"/>
    </row>
    <row r="580" spans="1:18">
      <c r="A580" s="55">
        <v>44796</v>
      </c>
      <c r="B580" s="422">
        <v>25398</v>
      </c>
      <c r="C580" s="422" t="s">
        <v>21</v>
      </c>
      <c r="D580" t="s">
        <v>12</v>
      </c>
      <c r="F580" s="2">
        <v>191.7</v>
      </c>
      <c r="G580" s="73">
        <f t="shared" si="9"/>
        <v>12.200000000000102</v>
      </c>
      <c r="K580" s="5"/>
      <c r="P580" s="422"/>
      <c r="R580" s="2"/>
    </row>
    <row r="581" spans="1:18">
      <c r="A581" s="55">
        <v>44796</v>
      </c>
      <c r="B581" s="422">
        <v>25398</v>
      </c>
      <c r="C581" s="422" t="s">
        <v>21</v>
      </c>
      <c r="D581" t="s">
        <v>13</v>
      </c>
      <c r="F581" s="2">
        <v>12.2</v>
      </c>
      <c r="G581" s="73">
        <f t="shared" si="9"/>
        <v>1.0302869668521453E-13</v>
      </c>
      <c r="K581" s="5"/>
      <c r="P581" s="422"/>
      <c r="R581" s="2"/>
    </row>
    <row r="582" spans="1:18">
      <c r="A582" s="31">
        <v>44773</v>
      </c>
      <c r="B582" s="421" t="s">
        <v>10</v>
      </c>
      <c r="C582" s="421" t="s">
        <v>22</v>
      </c>
      <c r="D582" t="s">
        <v>12</v>
      </c>
      <c r="E582" s="2">
        <v>210.8</v>
      </c>
      <c r="G582" s="73">
        <f t="shared" si="9"/>
        <v>210.80000000000013</v>
      </c>
    </row>
    <row r="583" spans="1:18">
      <c r="B583" s="422"/>
      <c r="C583" s="422"/>
      <c r="D583" t="s">
        <v>13</v>
      </c>
      <c r="E583" s="2">
        <v>12.3</v>
      </c>
      <c r="G583" s="73">
        <f t="shared" si="9"/>
        <v>223.10000000000014</v>
      </c>
      <c r="O583" s="28"/>
    </row>
    <row r="584" spans="1:18">
      <c r="B584" s="422"/>
      <c r="C584" s="422"/>
      <c r="D584" t="s">
        <v>14</v>
      </c>
      <c r="E584" s="2">
        <v>60</v>
      </c>
      <c r="G584" s="73">
        <f t="shared" si="9"/>
        <v>283.10000000000014</v>
      </c>
    </row>
    <row r="585" spans="1:18">
      <c r="B585" s="422"/>
      <c r="C585" s="422"/>
      <c r="D585" t="s">
        <v>15</v>
      </c>
      <c r="E585" s="2">
        <v>5</v>
      </c>
      <c r="G585" s="73">
        <f t="shared" si="9"/>
        <v>288.10000000000014</v>
      </c>
    </row>
    <row r="586" spans="1:18">
      <c r="A586" s="55">
        <v>44773</v>
      </c>
      <c r="B586" s="422" t="s">
        <v>87</v>
      </c>
      <c r="C586" s="422" t="s">
        <v>22</v>
      </c>
      <c r="D586" t="s">
        <v>14</v>
      </c>
      <c r="F586" s="2">
        <v>60</v>
      </c>
      <c r="G586" s="73">
        <f t="shared" si="9"/>
        <v>228.10000000000014</v>
      </c>
    </row>
    <row r="587" spans="1:18">
      <c r="A587" s="55">
        <v>44773</v>
      </c>
      <c r="B587" s="422" t="s">
        <v>87</v>
      </c>
      <c r="C587" s="422" t="s">
        <v>22</v>
      </c>
      <c r="D587" t="s">
        <v>15</v>
      </c>
      <c r="F587" s="2">
        <v>5</v>
      </c>
      <c r="G587" s="73">
        <f t="shared" si="9"/>
        <v>223.10000000000014</v>
      </c>
    </row>
    <row r="588" spans="1:18">
      <c r="A588" s="55">
        <v>44796</v>
      </c>
      <c r="B588" s="422">
        <v>25398</v>
      </c>
      <c r="C588" s="422" t="s">
        <v>22</v>
      </c>
      <c r="D588" t="s">
        <v>12</v>
      </c>
      <c r="F588" s="2">
        <v>210.8</v>
      </c>
      <c r="G588" s="73">
        <f t="shared" si="9"/>
        <v>12.300000000000125</v>
      </c>
    </row>
    <row r="589" spans="1:18">
      <c r="A589" s="55">
        <v>44796</v>
      </c>
      <c r="B589" s="422">
        <v>25398</v>
      </c>
      <c r="C589" s="422" t="s">
        <v>22</v>
      </c>
      <c r="D589" t="s">
        <v>13</v>
      </c>
      <c r="F589" s="2">
        <v>12.3</v>
      </c>
      <c r="G589" s="73">
        <f t="shared" si="9"/>
        <v>1.2434497875801753E-13</v>
      </c>
    </row>
    <row r="590" spans="1:18">
      <c r="A590" s="31">
        <v>44804</v>
      </c>
      <c r="B590" s="421" t="s">
        <v>10</v>
      </c>
      <c r="C590" s="421" t="s">
        <v>23</v>
      </c>
      <c r="D590" t="s">
        <v>12</v>
      </c>
      <c r="E590" s="2">
        <v>212</v>
      </c>
      <c r="G590" s="73">
        <f t="shared" si="9"/>
        <v>212.00000000000011</v>
      </c>
    </row>
    <row r="591" spans="1:18">
      <c r="B591" s="422"/>
      <c r="C591" s="422"/>
      <c r="D591" t="s">
        <v>13</v>
      </c>
      <c r="E591" s="2">
        <v>12.9</v>
      </c>
      <c r="G591" s="73">
        <f t="shared" si="9"/>
        <v>224.90000000000012</v>
      </c>
    </row>
    <row r="592" spans="1:18">
      <c r="B592" s="422"/>
      <c r="C592" s="422"/>
      <c r="D592" t="s">
        <v>14</v>
      </c>
      <c r="E592" s="2">
        <v>60</v>
      </c>
      <c r="G592" s="73">
        <f t="shared" si="9"/>
        <v>284.90000000000009</v>
      </c>
    </row>
    <row r="593" spans="1:14">
      <c r="B593" s="422"/>
      <c r="C593" s="422"/>
      <c r="D593" t="s">
        <v>15</v>
      </c>
      <c r="E593" s="2">
        <v>5</v>
      </c>
      <c r="G593" s="73">
        <f t="shared" si="9"/>
        <v>289.90000000000009</v>
      </c>
    </row>
    <row r="594" spans="1:14">
      <c r="A594" s="3">
        <v>44804</v>
      </c>
      <c r="B594" s="422" t="s">
        <v>88</v>
      </c>
      <c r="C594" s="422" t="s">
        <v>23</v>
      </c>
      <c r="D594" t="s">
        <v>14</v>
      </c>
      <c r="F594" s="2">
        <v>60</v>
      </c>
      <c r="G594" s="73">
        <f t="shared" si="9"/>
        <v>229.90000000000009</v>
      </c>
    </row>
    <row r="595" spans="1:14">
      <c r="A595" s="3">
        <v>44804</v>
      </c>
      <c r="B595" s="422" t="s">
        <v>88</v>
      </c>
      <c r="C595" s="422" t="s">
        <v>23</v>
      </c>
      <c r="D595" t="s">
        <v>15</v>
      </c>
      <c r="F595" s="2">
        <v>5</v>
      </c>
      <c r="G595" s="73">
        <f t="shared" si="9"/>
        <v>224.90000000000009</v>
      </c>
    </row>
    <row r="596" spans="1:14">
      <c r="A596" s="3">
        <v>44887</v>
      </c>
      <c r="B596" s="422" t="s">
        <v>726</v>
      </c>
      <c r="C596" s="422" t="s">
        <v>23</v>
      </c>
      <c r="D596" t="s">
        <v>12</v>
      </c>
      <c r="F596" s="2">
        <v>212</v>
      </c>
      <c r="G596" s="73">
        <f t="shared" ref="G596:G662" si="10">+G595+E596-F596</f>
        <v>12.900000000000091</v>
      </c>
    </row>
    <row r="597" spans="1:14">
      <c r="A597" s="3">
        <v>44887</v>
      </c>
      <c r="B597" s="422" t="s">
        <v>726</v>
      </c>
      <c r="C597" s="422" t="s">
        <v>23</v>
      </c>
      <c r="D597" t="s">
        <v>13</v>
      </c>
      <c r="F597" s="2">
        <v>12.9</v>
      </c>
      <c r="G597" s="73">
        <f t="shared" si="10"/>
        <v>9.0594198809412774E-14</v>
      </c>
    </row>
    <row r="598" spans="1:14">
      <c r="A598" s="81">
        <v>44834</v>
      </c>
      <c r="B598" s="421" t="s">
        <v>10</v>
      </c>
      <c r="C598" s="421" t="s">
        <v>41</v>
      </c>
      <c r="D598" t="s">
        <v>12</v>
      </c>
      <c r="E598" s="2">
        <v>108.9</v>
      </c>
      <c r="G598" s="73">
        <f t="shared" si="10"/>
        <v>108.90000000000009</v>
      </c>
      <c r="H598">
        <v>109</v>
      </c>
    </row>
    <row r="599" spans="1:14">
      <c r="A599" s="70"/>
      <c r="B599" s="422"/>
      <c r="C599" s="422"/>
      <c r="D599" t="s">
        <v>13</v>
      </c>
      <c r="E599" s="2">
        <v>29.6</v>
      </c>
      <c r="G599" s="73">
        <f t="shared" si="10"/>
        <v>138.50000000000009</v>
      </c>
      <c r="J599" s="150"/>
    </row>
    <row r="600" spans="1:14">
      <c r="A600" s="70"/>
      <c r="B600" s="422"/>
      <c r="C600" s="422"/>
      <c r="D600" t="s">
        <v>14</v>
      </c>
      <c r="E600" s="2">
        <v>60</v>
      </c>
      <c r="G600" s="73">
        <f t="shared" si="10"/>
        <v>198.50000000000009</v>
      </c>
    </row>
    <row r="601" spans="1:14">
      <c r="A601" s="70"/>
      <c r="B601" s="422"/>
      <c r="C601" s="422"/>
      <c r="D601" t="s">
        <v>15</v>
      </c>
      <c r="E601" s="2">
        <v>5</v>
      </c>
      <c r="G601" s="73">
        <f t="shared" si="10"/>
        <v>203.50000000000009</v>
      </c>
    </row>
    <row r="602" spans="1:14">
      <c r="A602" s="70">
        <v>44834</v>
      </c>
      <c r="B602" s="422" t="s">
        <v>91</v>
      </c>
      <c r="C602" s="422" t="s">
        <v>41</v>
      </c>
      <c r="D602" t="s">
        <v>14</v>
      </c>
      <c r="F602" s="2">
        <v>60</v>
      </c>
      <c r="G602" s="73">
        <f t="shared" si="10"/>
        <v>143.50000000000009</v>
      </c>
    </row>
    <row r="603" spans="1:14">
      <c r="A603" s="70">
        <v>44834</v>
      </c>
      <c r="B603" s="422" t="s">
        <v>91</v>
      </c>
      <c r="C603" s="422" t="s">
        <v>41</v>
      </c>
      <c r="D603" t="s">
        <v>15</v>
      </c>
      <c r="F603" s="2">
        <v>5</v>
      </c>
      <c r="G603" s="73">
        <f t="shared" si="10"/>
        <v>138.50000000000009</v>
      </c>
      <c r="J603" s="421"/>
      <c r="L603" s="2"/>
    </row>
    <row r="604" spans="1:14">
      <c r="A604" s="3">
        <v>44887</v>
      </c>
      <c r="B604" s="422" t="s">
        <v>726</v>
      </c>
      <c r="C604" s="422" t="s">
        <v>41</v>
      </c>
      <c r="D604" t="s">
        <v>12</v>
      </c>
      <c r="F604" s="2">
        <v>108.9</v>
      </c>
      <c r="G604" s="73">
        <f t="shared" si="10"/>
        <v>29.60000000000008</v>
      </c>
      <c r="J604" s="421"/>
      <c r="L604" s="2"/>
    </row>
    <row r="605" spans="1:14">
      <c r="A605" s="3">
        <v>44887</v>
      </c>
      <c r="B605" s="422" t="s">
        <v>726</v>
      </c>
      <c r="C605" s="422" t="s">
        <v>41</v>
      </c>
      <c r="D605" t="s">
        <v>13</v>
      </c>
      <c r="F605" s="2">
        <v>29.6</v>
      </c>
      <c r="G605" s="73">
        <f t="shared" si="10"/>
        <v>7.815970093361102E-14</v>
      </c>
      <c r="J605" s="421"/>
      <c r="L605" s="2"/>
    </row>
    <row r="606" spans="1:14">
      <c r="A606" s="81">
        <v>44834</v>
      </c>
      <c r="B606" s="421" t="s">
        <v>10</v>
      </c>
      <c r="C606" s="421" t="s">
        <v>25</v>
      </c>
      <c r="D606" t="s">
        <v>12</v>
      </c>
      <c r="E606" s="2">
        <v>11.5</v>
      </c>
      <c r="G606" s="73">
        <f t="shared" si="10"/>
        <v>11.500000000000078</v>
      </c>
      <c r="J606" s="422"/>
      <c r="L606" s="2"/>
    </row>
    <row r="607" spans="1:14">
      <c r="A607" s="70"/>
      <c r="B607" s="422"/>
      <c r="C607" s="422"/>
      <c r="D607" t="s">
        <v>13</v>
      </c>
      <c r="E607" s="2">
        <v>40.5</v>
      </c>
      <c r="G607" s="73">
        <f t="shared" si="10"/>
        <v>52.000000000000078</v>
      </c>
      <c r="J607" s="131"/>
      <c r="L607" s="2"/>
      <c r="N607" s="28"/>
    </row>
    <row r="608" spans="1:14">
      <c r="A608" s="70"/>
      <c r="B608" s="422"/>
      <c r="C608" s="422"/>
      <c r="D608" t="s">
        <v>14</v>
      </c>
      <c r="E608" s="2">
        <v>60</v>
      </c>
      <c r="G608" s="73">
        <f t="shared" si="10"/>
        <v>112.00000000000009</v>
      </c>
      <c r="J608" s="422"/>
      <c r="L608" s="2"/>
    </row>
    <row r="609" spans="1:13">
      <c r="A609" s="70"/>
      <c r="B609" s="422"/>
      <c r="C609" s="422"/>
      <c r="D609" t="s">
        <v>15</v>
      </c>
      <c r="E609" s="2">
        <v>5</v>
      </c>
      <c r="G609" s="73">
        <f t="shared" si="10"/>
        <v>117.00000000000009</v>
      </c>
      <c r="J609" s="421"/>
    </row>
    <row r="610" spans="1:13">
      <c r="A610" s="3">
        <v>44887</v>
      </c>
      <c r="B610" s="422" t="s">
        <v>726</v>
      </c>
      <c r="C610" s="422" t="s">
        <v>25</v>
      </c>
      <c r="D610" t="s">
        <v>12</v>
      </c>
      <c r="F610" s="2">
        <v>11.5</v>
      </c>
      <c r="G610" s="73">
        <f t="shared" si="10"/>
        <v>105.50000000000009</v>
      </c>
      <c r="J610" s="421"/>
      <c r="L610" s="2"/>
    </row>
    <row r="611" spans="1:13">
      <c r="A611" s="3">
        <v>44887</v>
      </c>
      <c r="B611" s="422" t="s">
        <v>726</v>
      </c>
      <c r="C611" s="422" t="s">
        <v>25</v>
      </c>
      <c r="D611" t="s">
        <v>13</v>
      </c>
      <c r="F611" s="2">
        <v>40.5</v>
      </c>
      <c r="G611" s="73">
        <f t="shared" si="10"/>
        <v>65.000000000000085</v>
      </c>
      <c r="J611" s="421"/>
      <c r="L611" s="2"/>
    </row>
    <row r="612" spans="1:13">
      <c r="A612" s="3">
        <v>44887</v>
      </c>
      <c r="B612" s="422" t="s">
        <v>726</v>
      </c>
      <c r="C612" s="422" t="s">
        <v>25</v>
      </c>
      <c r="D612" t="s">
        <v>14</v>
      </c>
      <c r="F612" s="2">
        <v>60</v>
      </c>
      <c r="G612" s="73">
        <f t="shared" si="10"/>
        <v>5.0000000000000853</v>
      </c>
      <c r="J612" s="421"/>
      <c r="L612" s="2"/>
    </row>
    <row r="613" spans="1:13">
      <c r="A613" s="3">
        <v>44887</v>
      </c>
      <c r="B613" s="422" t="s">
        <v>726</v>
      </c>
      <c r="C613" s="422" t="s">
        <v>25</v>
      </c>
      <c r="D613" t="s">
        <v>15</v>
      </c>
      <c r="F613" s="2">
        <v>5</v>
      </c>
      <c r="G613" s="73">
        <f t="shared" si="10"/>
        <v>8.5265128291212022E-14</v>
      </c>
      <c r="J613" s="421"/>
      <c r="L613" s="2"/>
    </row>
    <row r="614" spans="1:13">
      <c r="A614" s="81">
        <v>44895</v>
      </c>
      <c r="B614" s="421" t="s">
        <v>10</v>
      </c>
      <c r="C614" s="421" t="s">
        <v>26</v>
      </c>
      <c r="D614" t="s">
        <v>12</v>
      </c>
      <c r="E614" s="2">
        <v>47.8</v>
      </c>
      <c r="G614" s="73">
        <f t="shared" si="10"/>
        <v>47.800000000000082</v>
      </c>
      <c r="J614" s="422"/>
      <c r="L614" s="2"/>
    </row>
    <row r="615" spans="1:13">
      <c r="A615" s="70"/>
      <c r="B615" s="422"/>
      <c r="C615" s="422"/>
      <c r="D615" t="s">
        <v>13</v>
      </c>
      <c r="E615" s="2">
        <v>18.8</v>
      </c>
      <c r="G615" s="73">
        <f t="shared" si="10"/>
        <v>66.60000000000008</v>
      </c>
      <c r="L615" s="2"/>
    </row>
    <row r="616" spans="1:13">
      <c r="A616" s="70"/>
      <c r="B616" s="422"/>
      <c r="C616" s="422"/>
      <c r="D616" t="s">
        <v>14</v>
      </c>
      <c r="E616" s="2">
        <v>60</v>
      </c>
      <c r="G616" s="73">
        <f t="shared" si="10"/>
        <v>126.60000000000008</v>
      </c>
      <c r="J616" s="421"/>
      <c r="L616" s="2"/>
    </row>
    <row r="617" spans="1:13">
      <c r="A617" s="70"/>
      <c r="B617" s="422"/>
      <c r="C617" s="422"/>
      <c r="D617" t="s">
        <v>15</v>
      </c>
      <c r="E617" s="2">
        <v>5</v>
      </c>
      <c r="G617" s="73">
        <f t="shared" si="10"/>
        <v>131.60000000000008</v>
      </c>
      <c r="L617" s="5"/>
    </row>
    <row r="618" spans="1:13">
      <c r="A618" s="3">
        <v>44895</v>
      </c>
      <c r="B618" s="422" t="s">
        <v>93</v>
      </c>
      <c r="C618" s="422" t="s">
        <v>26</v>
      </c>
      <c r="D618" t="s">
        <v>14</v>
      </c>
      <c r="F618" s="2">
        <v>60</v>
      </c>
      <c r="G618" s="73">
        <f t="shared" si="10"/>
        <v>71.60000000000008</v>
      </c>
      <c r="L618" s="5"/>
    </row>
    <row r="619" spans="1:13">
      <c r="A619" s="3">
        <v>44895</v>
      </c>
      <c r="B619" s="422" t="s">
        <v>93</v>
      </c>
      <c r="C619" s="422" t="s">
        <v>26</v>
      </c>
      <c r="D619" t="s">
        <v>15</v>
      </c>
      <c r="E619" s="5"/>
      <c r="F619" s="23">
        <v>5</v>
      </c>
      <c r="G619" s="73">
        <f t="shared" si="10"/>
        <v>66.60000000000008</v>
      </c>
    </row>
    <row r="620" spans="1:13">
      <c r="A620" s="3">
        <v>44930</v>
      </c>
      <c r="B620" s="422" t="s">
        <v>727</v>
      </c>
      <c r="C620" s="422" t="s">
        <v>26</v>
      </c>
      <c r="D620" t="s">
        <v>12</v>
      </c>
      <c r="E620" s="5"/>
      <c r="F620" s="2">
        <v>47.8</v>
      </c>
      <c r="G620" s="73">
        <f t="shared" si="10"/>
        <v>18.800000000000082</v>
      </c>
    </row>
    <row r="621" spans="1:13">
      <c r="A621" s="3">
        <v>44930</v>
      </c>
      <c r="B621" s="422" t="s">
        <v>727</v>
      </c>
      <c r="C621" s="422" t="s">
        <v>26</v>
      </c>
      <c r="D621" t="s">
        <v>13</v>
      </c>
      <c r="E621" s="5"/>
      <c r="F621" s="2">
        <v>18.8</v>
      </c>
      <c r="G621" s="73">
        <f t="shared" si="10"/>
        <v>8.1712414612411521E-14</v>
      </c>
    </row>
    <row r="622" spans="1:13">
      <c r="A622" s="81">
        <v>44926</v>
      </c>
      <c r="B622" s="421" t="s">
        <v>10</v>
      </c>
      <c r="C622" s="421" t="s">
        <v>27</v>
      </c>
      <c r="D622" t="s">
        <v>12</v>
      </c>
      <c r="E622" s="2">
        <v>283.89999999999998</v>
      </c>
      <c r="G622" s="73">
        <f t="shared" si="10"/>
        <v>283.90000000000003</v>
      </c>
      <c r="M622" s="436"/>
    </row>
    <row r="623" spans="1:13">
      <c r="A623" s="70"/>
      <c r="B623" s="422"/>
      <c r="C623" s="422"/>
      <c r="D623" t="s">
        <v>13</v>
      </c>
      <c r="E623" s="2">
        <v>12</v>
      </c>
      <c r="G623" s="73">
        <f t="shared" si="10"/>
        <v>295.90000000000003</v>
      </c>
      <c r="M623" s="435"/>
    </row>
    <row r="624" spans="1:13">
      <c r="A624" s="70"/>
      <c r="B624" s="422"/>
      <c r="C624" s="422"/>
      <c r="D624" t="s">
        <v>14</v>
      </c>
      <c r="E624" s="2">
        <v>60</v>
      </c>
      <c r="G624" s="73">
        <f t="shared" si="10"/>
        <v>355.90000000000003</v>
      </c>
    </row>
    <row r="625" spans="1:16">
      <c r="A625" s="70"/>
      <c r="B625" s="422"/>
      <c r="C625" s="422"/>
      <c r="D625" t="s">
        <v>15</v>
      </c>
      <c r="E625" s="2">
        <v>5</v>
      </c>
      <c r="G625" s="73">
        <f t="shared" si="10"/>
        <v>360.90000000000003</v>
      </c>
    </row>
    <row r="626" spans="1:16">
      <c r="A626" s="70"/>
      <c r="B626" s="9" t="s">
        <v>728</v>
      </c>
      <c r="C626" s="131">
        <v>44819</v>
      </c>
      <c r="D626" t="s">
        <v>12</v>
      </c>
      <c r="E626" s="2">
        <v>124.9</v>
      </c>
      <c r="G626" s="73">
        <f t="shared" si="10"/>
        <v>485.80000000000007</v>
      </c>
    </row>
    <row r="627" spans="1:16">
      <c r="A627" s="70"/>
      <c r="B627" s="9" t="s">
        <v>729</v>
      </c>
      <c r="C627" s="422"/>
      <c r="D627" t="s">
        <v>13</v>
      </c>
      <c r="E627" s="2">
        <v>4</v>
      </c>
      <c r="G627" s="73">
        <f t="shared" si="10"/>
        <v>489.80000000000007</v>
      </c>
    </row>
    <row r="628" spans="1:16">
      <c r="A628" s="70"/>
      <c r="B628" s="9" t="s">
        <v>729</v>
      </c>
      <c r="C628" s="421"/>
      <c r="D628" t="s">
        <v>730</v>
      </c>
      <c r="E628">
        <v>175</v>
      </c>
      <c r="G628" s="73">
        <f t="shared" si="10"/>
        <v>664.80000000000007</v>
      </c>
      <c r="I628" s="81"/>
      <c r="J628" s="421"/>
      <c r="K628" s="421"/>
      <c r="N628" s="2"/>
    </row>
    <row r="629" spans="1:16">
      <c r="A629" s="70"/>
      <c r="B629" s="9" t="s">
        <v>728</v>
      </c>
      <c r="C629" s="421" t="s">
        <v>25</v>
      </c>
      <c r="D629" t="s">
        <v>12</v>
      </c>
      <c r="E629" s="2">
        <v>137.30000000000001</v>
      </c>
      <c r="G629" s="73">
        <f t="shared" si="10"/>
        <v>802.10000000000014</v>
      </c>
      <c r="I629" s="70"/>
      <c r="J629" s="422"/>
      <c r="K629" s="422"/>
      <c r="N629" s="2"/>
    </row>
    <row r="630" spans="1:16">
      <c r="A630" s="70"/>
      <c r="B630" s="9" t="s">
        <v>729</v>
      </c>
      <c r="C630" s="421"/>
      <c r="D630" t="s">
        <v>13</v>
      </c>
      <c r="E630" s="2">
        <v>4.9000000000000004</v>
      </c>
      <c r="G630" s="73">
        <f t="shared" si="10"/>
        <v>807.00000000000011</v>
      </c>
      <c r="I630" s="70"/>
      <c r="J630" s="9"/>
      <c r="N630" s="2"/>
    </row>
    <row r="631" spans="1:16">
      <c r="A631" s="70"/>
      <c r="B631" s="9" t="s">
        <v>729</v>
      </c>
      <c r="C631" s="421"/>
      <c r="D631" t="s">
        <v>730</v>
      </c>
      <c r="E631" s="2">
        <v>350</v>
      </c>
      <c r="G631" s="73">
        <f t="shared" si="10"/>
        <v>1157</v>
      </c>
      <c r="I631" s="70"/>
      <c r="J631" s="9"/>
      <c r="K631" s="422"/>
      <c r="N631" s="2"/>
    </row>
    <row r="632" spans="1:16">
      <c r="A632" s="70"/>
      <c r="B632" s="9" t="s">
        <v>728</v>
      </c>
      <c r="C632" s="421" t="s">
        <v>26</v>
      </c>
      <c r="D632" t="s">
        <v>12</v>
      </c>
      <c r="E632" s="2">
        <v>154.4</v>
      </c>
      <c r="G632" s="73">
        <f t="shared" si="10"/>
        <v>1311.4</v>
      </c>
      <c r="I632" s="70"/>
    </row>
    <row r="633" spans="1:16">
      <c r="A633" s="70"/>
      <c r="B633" s="9" t="s">
        <v>729</v>
      </c>
      <c r="C633" s="422"/>
      <c r="D633" t="s">
        <v>13</v>
      </c>
      <c r="E633" s="2">
        <v>6.3</v>
      </c>
      <c r="G633" s="73">
        <f t="shared" si="10"/>
        <v>1317.7</v>
      </c>
      <c r="I633" s="70"/>
      <c r="J633" s="9"/>
      <c r="N633" s="2"/>
    </row>
    <row r="634" spans="1:16">
      <c r="A634" s="70"/>
      <c r="B634" s="9" t="s">
        <v>729</v>
      </c>
      <c r="C634"/>
      <c r="D634" t="s">
        <v>730</v>
      </c>
      <c r="E634" s="2">
        <v>350</v>
      </c>
      <c r="G634" s="73">
        <f t="shared" si="10"/>
        <v>1667.7</v>
      </c>
      <c r="I634" s="70"/>
      <c r="N634" s="2"/>
    </row>
    <row r="635" spans="1:16">
      <c r="A635" s="70"/>
      <c r="B635" s="9" t="s">
        <v>728</v>
      </c>
      <c r="C635" s="421" t="s">
        <v>27</v>
      </c>
      <c r="D635" t="s">
        <v>730</v>
      </c>
      <c r="E635" s="2">
        <v>35</v>
      </c>
      <c r="G635" s="73">
        <f t="shared" si="10"/>
        <v>1702.7</v>
      </c>
      <c r="I635" s="70"/>
    </row>
    <row r="636" spans="1:16">
      <c r="A636" s="70">
        <v>44926</v>
      </c>
      <c r="B636" s="422" t="s">
        <v>76</v>
      </c>
      <c r="C636" s="422" t="s">
        <v>27</v>
      </c>
      <c r="D636" t="s">
        <v>14</v>
      </c>
      <c r="F636" s="2">
        <v>60</v>
      </c>
      <c r="G636" s="73">
        <f t="shared" si="10"/>
        <v>1642.7</v>
      </c>
      <c r="I636" s="70"/>
      <c r="J636" s="9"/>
      <c r="K636" s="421"/>
      <c r="N636" s="2"/>
      <c r="P636" s="28">
        <f>P625-O624</f>
        <v>0</v>
      </c>
    </row>
    <row r="637" spans="1:16">
      <c r="A637" s="70">
        <v>44926</v>
      </c>
      <c r="B637" s="422" t="s">
        <v>76</v>
      </c>
      <c r="C637" s="422" t="s">
        <v>27</v>
      </c>
      <c r="D637" t="s">
        <v>15</v>
      </c>
      <c r="F637" s="2">
        <v>5</v>
      </c>
      <c r="G637" s="73">
        <f t="shared" si="10"/>
        <v>1637.7</v>
      </c>
      <c r="I637" s="70"/>
      <c r="J637" s="9"/>
      <c r="K637" s="422"/>
      <c r="N637" s="2"/>
    </row>
    <row r="638" spans="1:16">
      <c r="A638" s="70">
        <v>44977</v>
      </c>
      <c r="B638" s="422" t="s">
        <v>731</v>
      </c>
      <c r="C638" s="422" t="s">
        <v>27</v>
      </c>
      <c r="D638" t="s">
        <v>12</v>
      </c>
      <c r="F638" s="2">
        <v>283.89999999999998</v>
      </c>
      <c r="G638" s="73">
        <f t="shared" si="10"/>
        <v>1353.8000000000002</v>
      </c>
      <c r="I638" s="70"/>
      <c r="J638" s="9"/>
      <c r="K638" s="422"/>
      <c r="N638" s="2"/>
    </row>
    <row r="639" spans="1:16">
      <c r="A639" s="70">
        <v>44977</v>
      </c>
      <c r="B639" s="422" t="s">
        <v>731</v>
      </c>
      <c r="C639" s="422" t="s">
        <v>27</v>
      </c>
      <c r="D639" t="s">
        <v>13</v>
      </c>
      <c r="F639" s="2">
        <v>12</v>
      </c>
      <c r="G639" s="73">
        <f t="shared" si="10"/>
        <v>1341.8000000000002</v>
      </c>
      <c r="I639" s="70"/>
      <c r="J639" s="9"/>
      <c r="K639" s="422"/>
      <c r="N639" s="2"/>
    </row>
    <row r="640" spans="1:16">
      <c r="A640" s="70">
        <v>44977</v>
      </c>
      <c r="B640" s="422" t="s">
        <v>731</v>
      </c>
      <c r="C640" s="4">
        <v>44819</v>
      </c>
      <c r="D640" t="s">
        <v>12</v>
      </c>
      <c r="F640" s="2">
        <v>124.9</v>
      </c>
      <c r="G640" s="73">
        <f t="shared" si="10"/>
        <v>1216.9000000000001</v>
      </c>
      <c r="I640" s="70"/>
      <c r="J640" s="9"/>
      <c r="K640" s="422"/>
      <c r="N640" s="2"/>
    </row>
    <row r="641" spans="1:14">
      <c r="A641" s="70">
        <v>44977</v>
      </c>
      <c r="B641" s="422" t="s">
        <v>731</v>
      </c>
      <c r="C641" s="4">
        <v>44819</v>
      </c>
      <c r="D641" t="s">
        <v>13</v>
      </c>
      <c r="F641" s="2">
        <v>4</v>
      </c>
      <c r="G641" s="73">
        <f t="shared" si="10"/>
        <v>1212.9000000000001</v>
      </c>
      <c r="I641" s="70"/>
      <c r="J641" s="9"/>
      <c r="K641" s="422"/>
      <c r="N641" s="2"/>
    </row>
    <row r="642" spans="1:14">
      <c r="A642" s="70">
        <v>44977</v>
      </c>
      <c r="B642" s="422" t="s">
        <v>731</v>
      </c>
      <c r="C642" s="422" t="s">
        <v>25</v>
      </c>
      <c r="D642" t="s">
        <v>12</v>
      </c>
      <c r="F642" s="2">
        <v>137.30000000000001</v>
      </c>
      <c r="G642" s="73">
        <f t="shared" si="10"/>
        <v>1075.6000000000001</v>
      </c>
      <c r="I642" s="70"/>
      <c r="J642" s="9"/>
      <c r="K642" s="422"/>
      <c r="N642" s="2"/>
    </row>
    <row r="643" spans="1:14">
      <c r="A643" s="70">
        <v>44977</v>
      </c>
      <c r="B643" s="422" t="s">
        <v>731</v>
      </c>
      <c r="C643" s="422" t="s">
        <v>25</v>
      </c>
      <c r="D643" t="s">
        <v>13</v>
      </c>
      <c r="F643" s="2">
        <v>4.9000000000000004</v>
      </c>
      <c r="G643" s="73">
        <f t="shared" si="10"/>
        <v>1070.7</v>
      </c>
      <c r="I643" s="70"/>
      <c r="J643" s="9"/>
      <c r="K643" s="422"/>
      <c r="N643" s="2"/>
    </row>
    <row r="644" spans="1:14">
      <c r="A644" s="70">
        <v>44977</v>
      </c>
      <c r="B644" s="422" t="s">
        <v>731</v>
      </c>
      <c r="C644" s="422" t="s">
        <v>26</v>
      </c>
      <c r="D644" t="s">
        <v>12</v>
      </c>
      <c r="F644" s="2">
        <v>154.4</v>
      </c>
      <c r="G644" s="73">
        <f t="shared" si="10"/>
        <v>916.30000000000007</v>
      </c>
      <c r="I644" s="70"/>
      <c r="J644" s="9"/>
      <c r="K644" s="131"/>
      <c r="N644" s="2"/>
    </row>
    <row r="645" spans="1:14">
      <c r="A645" s="70">
        <v>44977</v>
      </c>
      <c r="B645" s="422" t="s">
        <v>731</v>
      </c>
      <c r="C645" s="422" t="s">
        <v>26</v>
      </c>
      <c r="D645" t="s">
        <v>13</v>
      </c>
      <c r="F645" s="2">
        <v>6.3</v>
      </c>
      <c r="G645" s="73">
        <f t="shared" si="10"/>
        <v>910.00000000000011</v>
      </c>
      <c r="I645" s="70"/>
      <c r="J645" s="9"/>
      <c r="K645" s="421"/>
      <c r="M645" s="29"/>
      <c r="N645" s="2"/>
    </row>
    <row r="646" spans="1:14">
      <c r="A646" s="70">
        <v>44991</v>
      </c>
      <c r="B646" s="434" t="s">
        <v>732</v>
      </c>
      <c r="C646" s="422" t="s">
        <v>26</v>
      </c>
      <c r="D646" t="s">
        <v>730</v>
      </c>
      <c r="F646" s="2">
        <v>910</v>
      </c>
      <c r="G646" s="73">
        <f t="shared" si="10"/>
        <v>0</v>
      </c>
      <c r="I646" s="70"/>
      <c r="J646" s="9"/>
      <c r="K646" s="421"/>
      <c r="M646" s="29"/>
      <c r="N646" s="2"/>
    </row>
    <row r="647" spans="1:14">
      <c r="A647" s="31">
        <v>44957</v>
      </c>
      <c r="B647" s="421" t="s">
        <v>10</v>
      </c>
      <c r="C647" s="421" t="s">
        <v>11</v>
      </c>
      <c r="D647" t="s">
        <v>12</v>
      </c>
      <c r="E647" s="196">
        <v>257.2</v>
      </c>
      <c r="F647" s="196"/>
      <c r="G647" s="73">
        <f t="shared" si="10"/>
        <v>257.2</v>
      </c>
      <c r="I647" s="70"/>
      <c r="J647" s="9"/>
      <c r="M647" s="29"/>
    </row>
    <row r="648" spans="1:14">
      <c r="B648" s="422"/>
      <c r="C648" s="422"/>
      <c r="D648" t="s">
        <v>13</v>
      </c>
      <c r="E648" s="196">
        <v>10.199999999999999</v>
      </c>
      <c r="F648" s="196"/>
      <c r="G648" s="73">
        <f t="shared" si="10"/>
        <v>267.39999999999998</v>
      </c>
      <c r="I648" s="70"/>
      <c r="J648" s="9"/>
      <c r="K648" s="421"/>
      <c r="M648" s="29"/>
    </row>
    <row r="649" spans="1:14">
      <c r="B649" s="422"/>
      <c r="C649" s="422"/>
      <c r="D649" t="s">
        <v>14</v>
      </c>
      <c r="E649" s="196">
        <v>60</v>
      </c>
      <c r="F649" s="196"/>
      <c r="G649" s="73">
        <f t="shared" si="10"/>
        <v>327.39999999999998</v>
      </c>
      <c r="K649" s="421"/>
      <c r="M649" s="197"/>
    </row>
    <row r="650" spans="1:14">
      <c r="B650" s="422"/>
      <c r="C650" s="422"/>
      <c r="D650" t="s">
        <v>15</v>
      </c>
      <c r="E650" s="196">
        <v>5</v>
      </c>
      <c r="F650" s="196"/>
      <c r="G650" s="73">
        <f t="shared" si="10"/>
        <v>332.4</v>
      </c>
      <c r="K650" s="422"/>
      <c r="M650" s="197"/>
      <c r="N650" s="5"/>
    </row>
    <row r="651" spans="1:14">
      <c r="A651" s="3">
        <v>44957</v>
      </c>
      <c r="B651" s="422" t="s">
        <v>77</v>
      </c>
      <c r="C651" s="422" t="s">
        <v>11</v>
      </c>
      <c r="D651" t="s">
        <v>14</v>
      </c>
      <c r="E651" s="196"/>
      <c r="F651" s="196">
        <v>60</v>
      </c>
      <c r="G651" s="73">
        <f t="shared" si="10"/>
        <v>272.39999999999998</v>
      </c>
    </row>
    <row r="652" spans="1:14">
      <c r="A652" s="3">
        <v>44957</v>
      </c>
      <c r="B652" s="422" t="s">
        <v>77</v>
      </c>
      <c r="C652" s="422" t="s">
        <v>11</v>
      </c>
      <c r="D652" t="s">
        <v>15</v>
      </c>
      <c r="E652" s="196"/>
      <c r="F652" s="196">
        <v>5</v>
      </c>
      <c r="G652" s="73">
        <f t="shared" si="10"/>
        <v>267.39999999999998</v>
      </c>
      <c r="I652" s="421"/>
      <c r="K652" s="160"/>
    </row>
    <row r="653" spans="1:14">
      <c r="A653" s="3">
        <v>44991</v>
      </c>
      <c r="B653" s="422">
        <v>26483</v>
      </c>
      <c r="C653" s="422" t="s">
        <v>11</v>
      </c>
      <c r="D653" t="s">
        <v>12</v>
      </c>
      <c r="E653" s="196"/>
      <c r="F653" s="196">
        <v>257.2</v>
      </c>
      <c r="G653" s="73">
        <f t="shared" si="10"/>
        <v>10.199999999999989</v>
      </c>
      <c r="I653" s="421"/>
      <c r="K653" s="160"/>
    </row>
    <row r="654" spans="1:14">
      <c r="A654" s="3">
        <v>44991</v>
      </c>
      <c r="B654" s="422">
        <v>26483</v>
      </c>
      <c r="C654" s="422" t="s">
        <v>11</v>
      </c>
      <c r="D654" t="s">
        <v>13</v>
      </c>
      <c r="E654" s="196"/>
      <c r="F654" s="196">
        <v>10.199999999999999</v>
      </c>
      <c r="G654" s="73">
        <f t="shared" si="10"/>
        <v>0</v>
      </c>
      <c r="I654" s="421"/>
      <c r="K654" s="160"/>
    </row>
    <row r="655" spans="1:14">
      <c r="A655" s="81">
        <v>44985</v>
      </c>
      <c r="B655" s="421" t="s">
        <v>10</v>
      </c>
      <c r="C655" s="421" t="s">
        <v>17</v>
      </c>
      <c r="D655" t="s">
        <v>12</v>
      </c>
      <c r="E655" s="195">
        <v>280.5</v>
      </c>
      <c r="F655" s="195"/>
      <c r="G655" s="73">
        <f t="shared" si="10"/>
        <v>280.5</v>
      </c>
      <c r="I655" s="421"/>
      <c r="K655" s="160"/>
    </row>
    <row r="656" spans="1:14">
      <c r="A656" s="70"/>
      <c r="B656" s="422"/>
      <c r="C656" s="422"/>
      <c r="D656" t="s">
        <v>13</v>
      </c>
      <c r="E656" s="195">
        <v>13.9</v>
      </c>
      <c r="F656" s="195"/>
      <c r="G656" s="73">
        <f t="shared" si="10"/>
        <v>294.39999999999998</v>
      </c>
    </row>
    <row r="657" spans="1:13">
      <c r="A657" s="70"/>
      <c r="B657" s="422"/>
      <c r="C657" s="422"/>
      <c r="D657" t="s">
        <v>14</v>
      </c>
      <c r="E657" s="195">
        <v>56</v>
      </c>
      <c r="F657" s="195"/>
      <c r="G657" s="73">
        <f t="shared" si="10"/>
        <v>350.4</v>
      </c>
      <c r="H657" s="421" t="s">
        <v>17</v>
      </c>
      <c r="I657" t="s">
        <v>12</v>
      </c>
      <c r="J657" s="195">
        <v>280.5</v>
      </c>
    </row>
    <row r="658" spans="1:13">
      <c r="A658" s="70"/>
      <c r="B658" s="422"/>
      <c r="C658" s="422"/>
      <c r="D658" t="s">
        <v>15</v>
      </c>
      <c r="E658" s="195">
        <v>5</v>
      </c>
      <c r="F658" s="195"/>
      <c r="G658" s="73">
        <f t="shared" si="10"/>
        <v>355.4</v>
      </c>
      <c r="H658" s="422"/>
      <c r="I658" t="s">
        <v>13</v>
      </c>
      <c r="J658" s="195">
        <v>13.9</v>
      </c>
    </row>
    <row r="659" spans="1:13">
      <c r="A659" s="70">
        <v>44985</v>
      </c>
      <c r="B659" s="422" t="s">
        <v>78</v>
      </c>
      <c r="C659" s="422" t="s">
        <v>17</v>
      </c>
      <c r="D659" t="s">
        <v>14</v>
      </c>
      <c r="E659" s="195"/>
      <c r="F659" s="195">
        <v>56</v>
      </c>
      <c r="G659" s="73">
        <f t="shared" si="10"/>
        <v>299.39999999999998</v>
      </c>
    </row>
    <row r="660" spans="1:13">
      <c r="A660" s="70">
        <v>44985</v>
      </c>
      <c r="B660" s="422" t="s">
        <v>78</v>
      </c>
      <c r="C660" s="422" t="s">
        <v>17</v>
      </c>
      <c r="D660" t="s">
        <v>15</v>
      </c>
      <c r="E660" s="195"/>
      <c r="F660" s="195">
        <v>5</v>
      </c>
      <c r="G660" s="73">
        <f t="shared" si="10"/>
        <v>294.39999999999998</v>
      </c>
      <c r="J660" s="28">
        <f>SUM(J657:J659)</f>
        <v>294.39999999999998</v>
      </c>
    </row>
    <row r="661" spans="1:13">
      <c r="A661" s="3">
        <v>45010</v>
      </c>
      <c r="B661" s="422">
        <v>26673</v>
      </c>
      <c r="C661" s="422" t="s">
        <v>17</v>
      </c>
      <c r="D661" t="s">
        <v>12</v>
      </c>
      <c r="F661" s="2">
        <v>280.5</v>
      </c>
      <c r="G661" s="73">
        <f t="shared" si="10"/>
        <v>13.899999999999977</v>
      </c>
      <c r="L661" s="5">
        <f>SUM(L603:L660)</f>
        <v>0</v>
      </c>
    </row>
    <row r="662" spans="1:13">
      <c r="A662" s="3">
        <v>45010</v>
      </c>
      <c r="B662" s="422">
        <v>26673</v>
      </c>
      <c r="C662" s="422" t="s">
        <v>17</v>
      </c>
      <c r="D662" t="s">
        <v>13</v>
      </c>
      <c r="F662" s="2">
        <v>13.9</v>
      </c>
      <c r="G662" s="73">
        <f t="shared" si="10"/>
        <v>-2.3092638912203256E-14</v>
      </c>
    </row>
    <row r="663" spans="1:13">
      <c r="A663" s="81">
        <v>45016</v>
      </c>
      <c r="B663" s="421" t="s">
        <v>10</v>
      </c>
      <c r="C663" s="421" t="s">
        <v>18</v>
      </c>
      <c r="D663" t="s">
        <v>12</v>
      </c>
      <c r="E663" s="196">
        <v>237.4</v>
      </c>
      <c r="F663" s="196"/>
      <c r="G663" s="73">
        <f t="shared" ref="G663:G730" si="11">+G662+E663-F663</f>
        <v>237.39999999999998</v>
      </c>
    </row>
    <row r="664" spans="1:13">
      <c r="A664" s="70"/>
      <c r="B664" s="422"/>
      <c r="C664" s="422"/>
      <c r="D664" t="s">
        <v>13</v>
      </c>
      <c r="E664" s="196">
        <v>17.5</v>
      </c>
      <c r="F664" s="196"/>
      <c r="G664" s="73">
        <f t="shared" si="11"/>
        <v>254.89999999999998</v>
      </c>
    </row>
    <row r="665" spans="1:13">
      <c r="A665" s="70"/>
      <c r="B665" s="422"/>
      <c r="C665" s="422"/>
      <c r="D665" t="s">
        <v>14</v>
      </c>
      <c r="E665" s="196">
        <v>60</v>
      </c>
      <c r="F665" s="196"/>
      <c r="G665" s="73">
        <f t="shared" si="11"/>
        <v>314.89999999999998</v>
      </c>
    </row>
    <row r="666" spans="1:13">
      <c r="A666" s="70"/>
      <c r="B666" s="422"/>
      <c r="C666" s="422"/>
      <c r="D666" t="s">
        <v>15</v>
      </c>
      <c r="E666" s="196">
        <v>5</v>
      </c>
      <c r="F666" s="196"/>
      <c r="G666" s="73">
        <f t="shared" si="11"/>
        <v>319.89999999999998</v>
      </c>
    </row>
    <row r="667" spans="1:13">
      <c r="A667" s="70">
        <v>45016</v>
      </c>
      <c r="B667" s="422" t="s">
        <v>81</v>
      </c>
      <c r="C667" s="422" t="s">
        <v>18</v>
      </c>
      <c r="D667" t="s">
        <v>14</v>
      </c>
      <c r="E667" s="196"/>
      <c r="F667" s="196">
        <v>60</v>
      </c>
      <c r="G667" s="73">
        <f t="shared" si="11"/>
        <v>259.89999999999998</v>
      </c>
    </row>
    <row r="668" spans="1:13">
      <c r="A668" s="70">
        <v>45016</v>
      </c>
      <c r="B668" s="422" t="s">
        <v>81</v>
      </c>
      <c r="C668" s="422" t="s">
        <v>18</v>
      </c>
      <c r="D668" t="s">
        <v>15</v>
      </c>
      <c r="E668" s="196"/>
      <c r="F668" s="196">
        <v>5</v>
      </c>
      <c r="G668" s="73">
        <f t="shared" si="11"/>
        <v>254.89999999999998</v>
      </c>
      <c r="L668" s="210" t="s">
        <v>733</v>
      </c>
      <c r="M668" s="211" t="s">
        <v>734</v>
      </c>
    </row>
    <row r="669" spans="1:13">
      <c r="A669" s="70">
        <v>45048</v>
      </c>
      <c r="B669" s="422">
        <v>26821</v>
      </c>
      <c r="C669" s="422" t="s">
        <v>18</v>
      </c>
      <c r="D669" t="s">
        <v>12</v>
      </c>
      <c r="E669" s="196"/>
      <c r="F669" s="196">
        <v>237.4</v>
      </c>
      <c r="G669" s="73">
        <f t="shared" si="11"/>
        <v>17.499999999999972</v>
      </c>
    </row>
    <row r="670" spans="1:13">
      <c r="A670" s="70">
        <v>45048</v>
      </c>
      <c r="B670" s="422">
        <v>26821</v>
      </c>
      <c r="C670" s="422" t="s">
        <v>18</v>
      </c>
      <c r="D670" t="s">
        <v>13</v>
      </c>
      <c r="E670" s="196"/>
      <c r="F670" s="196">
        <v>17.5</v>
      </c>
      <c r="G670" s="73">
        <f t="shared" si="11"/>
        <v>-2.8421709430404007E-14</v>
      </c>
    </row>
    <row r="671" spans="1:13">
      <c r="A671" s="81">
        <v>45046</v>
      </c>
      <c r="B671" s="421" t="s">
        <v>10</v>
      </c>
      <c r="C671" s="421" t="s">
        <v>19</v>
      </c>
      <c r="D671" t="s">
        <v>12</v>
      </c>
      <c r="E671" s="209">
        <v>248.6</v>
      </c>
      <c r="F671" s="207"/>
      <c r="G671" s="73">
        <f t="shared" si="11"/>
        <v>248.59999999999997</v>
      </c>
    </row>
    <row r="672" spans="1:13">
      <c r="A672" s="70"/>
      <c r="B672" s="422"/>
      <c r="C672" s="422"/>
      <c r="D672" t="s">
        <v>13</v>
      </c>
      <c r="E672" s="209">
        <v>12.8</v>
      </c>
      <c r="F672" s="207"/>
      <c r="G672" s="73">
        <f t="shared" si="11"/>
        <v>261.39999999999998</v>
      </c>
    </row>
    <row r="673" spans="1:15">
      <c r="A673" s="70"/>
      <c r="B673" s="422"/>
      <c r="C673" s="422"/>
      <c r="D673" t="s">
        <v>14</v>
      </c>
      <c r="E673" s="207">
        <v>60</v>
      </c>
      <c r="F673" s="207"/>
      <c r="G673" s="73">
        <f t="shared" si="11"/>
        <v>321.39999999999998</v>
      </c>
    </row>
    <row r="674" spans="1:15">
      <c r="A674" s="70"/>
      <c r="B674" s="422"/>
      <c r="C674" s="422"/>
      <c r="D674" t="s">
        <v>15</v>
      </c>
      <c r="E674" s="207">
        <v>5</v>
      </c>
      <c r="F674" s="207"/>
      <c r="G674" s="73">
        <f t="shared" si="11"/>
        <v>326.39999999999998</v>
      </c>
    </row>
    <row r="675" spans="1:15">
      <c r="A675" s="70">
        <v>45046</v>
      </c>
      <c r="B675" s="422" t="s">
        <v>83</v>
      </c>
      <c r="C675" s="422" t="s">
        <v>19</v>
      </c>
      <c r="D675" t="s">
        <v>14</v>
      </c>
      <c r="E675" s="207"/>
      <c r="F675" s="207">
        <v>60</v>
      </c>
      <c r="G675" s="73">
        <f t="shared" si="11"/>
        <v>266.39999999999998</v>
      </c>
    </row>
    <row r="676" spans="1:15">
      <c r="A676" s="70">
        <v>45046</v>
      </c>
      <c r="B676" s="422" t="s">
        <v>83</v>
      </c>
      <c r="C676" s="422" t="s">
        <v>19</v>
      </c>
      <c r="D676" t="s">
        <v>15</v>
      </c>
      <c r="E676" s="207"/>
      <c r="F676" s="207">
        <v>5</v>
      </c>
      <c r="G676" s="73">
        <f t="shared" si="11"/>
        <v>261.39999999999998</v>
      </c>
    </row>
    <row r="677" spans="1:15">
      <c r="A677" s="70">
        <v>45082</v>
      </c>
      <c r="B677" s="422">
        <v>26913</v>
      </c>
      <c r="C677" s="422" t="s">
        <v>19</v>
      </c>
      <c r="D677" t="s">
        <v>12</v>
      </c>
      <c r="E677" s="207"/>
      <c r="F677" s="209">
        <v>248.6</v>
      </c>
      <c r="G677" s="73">
        <f t="shared" si="11"/>
        <v>12.799999999999983</v>
      </c>
    </row>
    <row r="678" spans="1:15" s="7" customFormat="1">
      <c r="A678" s="70">
        <v>45082</v>
      </c>
      <c r="B678" s="422">
        <v>26913</v>
      </c>
      <c r="C678" s="422" t="s">
        <v>19</v>
      </c>
      <c r="D678" t="s">
        <v>13</v>
      </c>
      <c r="E678" s="422"/>
      <c r="F678" s="209">
        <v>12.8</v>
      </c>
      <c r="G678" s="73">
        <f t="shared" si="11"/>
        <v>-1.7763568394002505E-14</v>
      </c>
      <c r="H678" s="422"/>
      <c r="I678" s="422"/>
      <c r="J678" s="422"/>
      <c r="K678" s="421" t="s">
        <v>20</v>
      </c>
      <c r="L678" t="s">
        <v>12</v>
      </c>
      <c r="M678" s="207">
        <v>298.3</v>
      </c>
      <c r="N678" s="422"/>
      <c r="O678" s="422"/>
    </row>
    <row r="679" spans="1:15">
      <c r="A679" s="81">
        <v>45077</v>
      </c>
      <c r="B679" s="421" t="s">
        <v>10</v>
      </c>
      <c r="C679" s="421" t="s">
        <v>20</v>
      </c>
      <c r="D679" t="s">
        <v>12</v>
      </c>
      <c r="E679" s="207">
        <v>298.3</v>
      </c>
      <c r="F679" s="207"/>
      <c r="G679" s="73">
        <f t="shared" si="11"/>
        <v>298.3</v>
      </c>
      <c r="K679" s="422"/>
      <c r="L679" t="s">
        <v>13</v>
      </c>
      <c r="M679" s="207">
        <v>6.3</v>
      </c>
    </row>
    <row r="680" spans="1:15">
      <c r="A680" s="70"/>
      <c r="B680" s="422"/>
      <c r="C680" s="422"/>
      <c r="D680" t="s">
        <v>13</v>
      </c>
      <c r="E680" s="207">
        <v>6.3</v>
      </c>
      <c r="F680" s="207"/>
      <c r="G680" s="73">
        <f t="shared" si="11"/>
        <v>304.60000000000002</v>
      </c>
      <c r="L680" t="s">
        <v>358</v>
      </c>
      <c r="M680" s="160">
        <v>10</v>
      </c>
    </row>
    <row r="681" spans="1:15">
      <c r="A681" s="70"/>
      <c r="B681" s="422"/>
      <c r="C681" s="422"/>
      <c r="D681" t="s">
        <v>14</v>
      </c>
      <c r="E681" s="207">
        <v>60</v>
      </c>
      <c r="F681" s="207"/>
      <c r="G681" s="73">
        <f t="shared" si="11"/>
        <v>364.6</v>
      </c>
      <c r="M681" s="20">
        <f>SUM(M678:M680)</f>
        <v>314.60000000000002</v>
      </c>
    </row>
    <row r="682" spans="1:15">
      <c r="A682" s="70"/>
      <c r="B682" s="422"/>
      <c r="C682" s="422"/>
      <c r="D682" t="s">
        <v>15</v>
      </c>
      <c r="E682" s="207">
        <v>5</v>
      </c>
      <c r="F682" s="207"/>
      <c r="G682" s="73">
        <f t="shared" si="11"/>
        <v>369.6</v>
      </c>
    </row>
    <row r="683" spans="1:15">
      <c r="A683" s="70"/>
      <c r="B683" s="422"/>
      <c r="C683" s="422"/>
      <c r="D683" t="s">
        <v>358</v>
      </c>
      <c r="E683" s="160">
        <v>10</v>
      </c>
      <c r="F683" s="207"/>
      <c r="G683" s="73">
        <f t="shared" si="11"/>
        <v>379.6</v>
      </c>
      <c r="O683">
        <v>350</v>
      </c>
    </row>
    <row r="684" spans="1:15">
      <c r="A684" s="70">
        <v>45077</v>
      </c>
      <c r="B684" s="422" t="s">
        <v>84</v>
      </c>
      <c r="C684" s="422" t="s">
        <v>20</v>
      </c>
      <c r="D684" t="s">
        <v>14</v>
      </c>
      <c r="E684" s="207"/>
      <c r="F684" s="207">
        <v>60</v>
      </c>
      <c r="G684" s="73">
        <f t="shared" si="11"/>
        <v>319.60000000000002</v>
      </c>
      <c r="O684" s="20">
        <f>O683-M681</f>
        <v>35.399999999999977</v>
      </c>
    </row>
    <row r="685" spans="1:15">
      <c r="A685" s="70">
        <v>45077</v>
      </c>
      <c r="B685" s="422" t="s">
        <v>84</v>
      </c>
      <c r="C685" s="422" t="s">
        <v>20</v>
      </c>
      <c r="D685" t="s">
        <v>15</v>
      </c>
      <c r="E685" s="207"/>
      <c r="F685" s="207">
        <v>5</v>
      </c>
      <c r="G685" s="73">
        <f t="shared" si="11"/>
        <v>314.60000000000002</v>
      </c>
    </row>
    <row r="686" spans="1:15">
      <c r="A686" s="3">
        <v>45110</v>
      </c>
      <c r="B686" s="422">
        <v>27084</v>
      </c>
      <c r="C686" s="422" t="s">
        <v>20</v>
      </c>
      <c r="D686" t="s">
        <v>12</v>
      </c>
      <c r="F686" s="2">
        <v>298.3</v>
      </c>
      <c r="G686" s="73">
        <f t="shared" si="11"/>
        <v>16.300000000000011</v>
      </c>
    </row>
    <row r="687" spans="1:15">
      <c r="A687" s="3">
        <v>45110</v>
      </c>
      <c r="B687" s="422">
        <v>27084</v>
      </c>
      <c r="C687" s="422" t="s">
        <v>20</v>
      </c>
      <c r="D687" t="s">
        <v>13</v>
      </c>
      <c r="F687" s="2">
        <v>6.3</v>
      </c>
      <c r="G687" s="73">
        <f t="shared" si="11"/>
        <v>10.000000000000011</v>
      </c>
      <c r="K687" s="421" t="s">
        <v>21</v>
      </c>
      <c r="L687" t="s">
        <v>12</v>
      </c>
      <c r="M687" s="28">
        <v>303.89999999999998</v>
      </c>
    </row>
    <row r="688" spans="1:15">
      <c r="A688" s="3">
        <v>45110</v>
      </c>
      <c r="B688" s="422">
        <v>27084</v>
      </c>
      <c r="C688" s="422" t="s">
        <v>20</v>
      </c>
      <c r="D688" t="s">
        <v>358</v>
      </c>
      <c r="F688" s="2">
        <v>10</v>
      </c>
      <c r="G688" s="73">
        <f t="shared" si="11"/>
        <v>0</v>
      </c>
      <c r="K688" s="422"/>
      <c r="L688" t="s">
        <v>13</v>
      </c>
      <c r="M688" s="28">
        <v>10</v>
      </c>
    </row>
    <row r="689" spans="1:14">
      <c r="A689" s="31">
        <v>45107</v>
      </c>
      <c r="B689" s="421" t="s">
        <v>10</v>
      </c>
      <c r="C689" s="421" t="s">
        <v>21</v>
      </c>
      <c r="D689" t="s">
        <v>12</v>
      </c>
      <c r="E689" s="28">
        <v>303.89999999999998</v>
      </c>
      <c r="G689" s="73">
        <f t="shared" si="11"/>
        <v>303.89999999999998</v>
      </c>
      <c r="K689" s="422"/>
      <c r="L689" t="s">
        <v>14</v>
      </c>
      <c r="M689" s="28">
        <v>60</v>
      </c>
    </row>
    <row r="690" spans="1:14">
      <c r="B690" s="422"/>
      <c r="C690" s="422"/>
      <c r="D690" t="s">
        <v>13</v>
      </c>
      <c r="E690" s="28">
        <v>10</v>
      </c>
      <c r="G690" s="73">
        <f t="shared" si="11"/>
        <v>313.89999999999998</v>
      </c>
      <c r="K690" s="422"/>
      <c r="L690" t="s">
        <v>15</v>
      </c>
      <c r="M690" s="28">
        <v>5</v>
      </c>
    </row>
    <row r="691" spans="1:14">
      <c r="B691" s="422"/>
      <c r="C691" s="422"/>
      <c r="D691" t="s">
        <v>14</v>
      </c>
      <c r="E691" s="28">
        <v>60</v>
      </c>
      <c r="G691" s="73">
        <f t="shared" si="11"/>
        <v>373.9</v>
      </c>
      <c r="K691" s="421" t="s">
        <v>22</v>
      </c>
      <c r="L691" t="s">
        <v>14</v>
      </c>
      <c r="M691" s="207">
        <v>60</v>
      </c>
    </row>
    <row r="692" spans="1:14">
      <c r="B692" s="422"/>
      <c r="C692" s="422"/>
      <c r="D692" t="s">
        <v>15</v>
      </c>
      <c r="E692" s="28">
        <v>5</v>
      </c>
      <c r="G692" s="73">
        <f t="shared" si="11"/>
        <v>378.9</v>
      </c>
      <c r="K692" s="422"/>
      <c r="L692" t="s">
        <v>15</v>
      </c>
      <c r="M692" s="207">
        <v>5</v>
      </c>
    </row>
    <row r="693" spans="1:14">
      <c r="A693" s="3">
        <v>45157</v>
      </c>
      <c r="B693" s="422">
        <v>27350</v>
      </c>
      <c r="C693" s="422" t="s">
        <v>21</v>
      </c>
      <c r="D693" t="s">
        <v>12</v>
      </c>
      <c r="E693" s="28"/>
      <c r="F693" s="28">
        <v>303.89999999999998</v>
      </c>
      <c r="G693" s="73">
        <f t="shared" si="11"/>
        <v>75</v>
      </c>
      <c r="K693" s="422"/>
      <c r="M693" s="207"/>
    </row>
    <row r="694" spans="1:14">
      <c r="A694" s="3">
        <v>45157</v>
      </c>
      <c r="B694" s="422">
        <v>27350</v>
      </c>
      <c r="C694" s="422" t="s">
        <v>21</v>
      </c>
      <c r="D694" t="s">
        <v>13</v>
      </c>
      <c r="E694" s="28"/>
      <c r="F694" s="28">
        <v>10</v>
      </c>
      <c r="G694" s="73">
        <f t="shared" si="11"/>
        <v>65</v>
      </c>
      <c r="K694" s="422"/>
      <c r="M694" s="207"/>
    </row>
    <row r="695" spans="1:14">
      <c r="A695" s="3">
        <v>45157</v>
      </c>
      <c r="B695" s="422">
        <v>27350</v>
      </c>
      <c r="C695" s="422" t="s">
        <v>21</v>
      </c>
      <c r="D695" t="s">
        <v>14</v>
      </c>
      <c r="E695" s="28"/>
      <c r="F695" s="28">
        <v>60</v>
      </c>
      <c r="G695" s="73">
        <f t="shared" si="11"/>
        <v>5</v>
      </c>
      <c r="K695" s="422"/>
      <c r="M695" s="207"/>
    </row>
    <row r="696" spans="1:14">
      <c r="A696" s="3">
        <v>45157</v>
      </c>
      <c r="B696" s="422">
        <v>27350</v>
      </c>
      <c r="C696" s="422" t="s">
        <v>21</v>
      </c>
      <c r="D696" t="s">
        <v>15</v>
      </c>
      <c r="E696" s="28"/>
      <c r="F696" s="28">
        <v>5</v>
      </c>
      <c r="G696" s="73">
        <f t="shared" si="11"/>
        <v>0</v>
      </c>
      <c r="K696" s="422"/>
      <c r="M696" s="207"/>
    </row>
    <row r="697" spans="1:14">
      <c r="A697" s="81">
        <v>45138</v>
      </c>
      <c r="B697" s="421" t="s">
        <v>10</v>
      </c>
      <c r="C697" s="421" t="s">
        <v>22</v>
      </c>
      <c r="D697" t="s">
        <v>12</v>
      </c>
      <c r="E697" s="207">
        <v>286.3</v>
      </c>
      <c r="F697" s="28"/>
      <c r="G697" s="73">
        <f t="shared" si="11"/>
        <v>286.3</v>
      </c>
      <c r="K697" s="422"/>
      <c r="L697" t="s">
        <v>12</v>
      </c>
      <c r="M697" s="207">
        <v>286.3</v>
      </c>
    </row>
    <row r="698" spans="1:14">
      <c r="A698" s="70"/>
      <c r="B698" s="422"/>
      <c r="C698" s="422"/>
      <c r="D698" t="s">
        <v>13</v>
      </c>
      <c r="E698" s="207">
        <v>7</v>
      </c>
      <c r="G698" s="73">
        <f t="shared" si="11"/>
        <v>293.3</v>
      </c>
      <c r="K698" s="422"/>
      <c r="L698" t="s">
        <v>13</v>
      </c>
      <c r="M698" s="207">
        <v>7</v>
      </c>
    </row>
    <row r="699" spans="1:14">
      <c r="A699" s="70"/>
      <c r="B699" s="422"/>
      <c r="C699" s="422"/>
      <c r="D699" t="s">
        <v>14</v>
      </c>
      <c r="E699" s="207">
        <v>60</v>
      </c>
      <c r="G699" s="73">
        <f t="shared" si="11"/>
        <v>353.3</v>
      </c>
      <c r="M699" s="20">
        <f>SUM(M687:M698)</f>
        <v>737.2</v>
      </c>
      <c r="N699">
        <v>812.8</v>
      </c>
    </row>
    <row r="700" spans="1:14">
      <c r="A700" s="70"/>
      <c r="B700" s="422"/>
      <c r="C700" s="422"/>
      <c r="D700" t="s">
        <v>15</v>
      </c>
      <c r="E700" s="207">
        <v>5</v>
      </c>
      <c r="G700" s="73">
        <f>+G699+E700-F700</f>
        <v>358.3</v>
      </c>
    </row>
    <row r="701" spans="1:14">
      <c r="A701" s="3">
        <v>45157</v>
      </c>
      <c r="B701" s="422">
        <v>27350</v>
      </c>
      <c r="C701" s="422" t="s">
        <v>22</v>
      </c>
      <c r="D701" t="s">
        <v>12</v>
      </c>
      <c r="E701" s="28"/>
      <c r="F701" s="207">
        <v>286.3</v>
      </c>
      <c r="G701" s="73">
        <f>+G700+E701-F701</f>
        <v>72</v>
      </c>
    </row>
    <row r="702" spans="1:14">
      <c r="A702" s="3">
        <v>45157</v>
      </c>
      <c r="B702" s="422">
        <v>27350</v>
      </c>
      <c r="C702" s="422" t="s">
        <v>22</v>
      </c>
      <c r="D702" t="s">
        <v>13</v>
      </c>
      <c r="F702" s="207">
        <v>7</v>
      </c>
      <c r="G702" s="73">
        <f>+G701+E702-F702</f>
        <v>65</v>
      </c>
    </row>
    <row r="703" spans="1:14">
      <c r="A703" s="3">
        <v>45157</v>
      </c>
      <c r="B703" s="422">
        <v>27350</v>
      </c>
      <c r="C703" s="422" t="s">
        <v>22</v>
      </c>
      <c r="D703" t="s">
        <v>14</v>
      </c>
      <c r="F703" s="207">
        <v>60</v>
      </c>
      <c r="G703" s="73">
        <f>+G702+E703-F703</f>
        <v>5</v>
      </c>
    </row>
    <row r="704" spans="1:14">
      <c r="A704" s="3">
        <v>45157</v>
      </c>
      <c r="B704" s="422">
        <v>27350</v>
      </c>
      <c r="C704" s="422" t="s">
        <v>22</v>
      </c>
      <c r="D704" t="s">
        <v>15</v>
      </c>
      <c r="F704" s="207">
        <v>5</v>
      </c>
      <c r="G704" s="73">
        <f>+G703+E704-F704</f>
        <v>0</v>
      </c>
    </row>
    <row r="705" spans="1:14">
      <c r="A705" s="31">
        <v>45169</v>
      </c>
      <c r="B705" s="421" t="s">
        <v>10</v>
      </c>
      <c r="C705" s="421" t="s">
        <v>23</v>
      </c>
      <c r="D705" t="s">
        <v>12</v>
      </c>
      <c r="E705" s="207">
        <v>273.8</v>
      </c>
      <c r="F705" s="207"/>
      <c r="G705" s="73">
        <f>+G704+E705-F705</f>
        <v>273.8</v>
      </c>
    </row>
    <row r="706" spans="1:14">
      <c r="B706" s="422"/>
      <c r="C706" s="422"/>
      <c r="D706" t="s">
        <v>13</v>
      </c>
      <c r="E706" s="207">
        <v>10.1</v>
      </c>
      <c r="F706" s="207"/>
      <c r="G706" s="73">
        <f>+G705+E706-F706</f>
        <v>283.90000000000003</v>
      </c>
    </row>
    <row r="707" spans="1:14">
      <c r="B707" s="422"/>
      <c r="C707" s="422"/>
      <c r="D707" t="s">
        <v>14</v>
      </c>
      <c r="E707" s="207">
        <v>60</v>
      </c>
      <c r="F707" s="207"/>
      <c r="G707" s="73">
        <f>+G706+E707-F707</f>
        <v>343.90000000000003</v>
      </c>
    </row>
    <row r="708" spans="1:14">
      <c r="B708" s="422"/>
      <c r="C708" s="422"/>
      <c r="D708" t="s">
        <v>15</v>
      </c>
      <c r="E708" s="207">
        <v>5</v>
      </c>
      <c r="F708" s="207"/>
      <c r="G708" s="73">
        <f>+G707+E708-F708</f>
        <v>348.90000000000003</v>
      </c>
    </row>
    <row r="709" spans="1:14">
      <c r="A709" s="3">
        <v>45169</v>
      </c>
      <c r="B709" s="422" t="s">
        <v>88</v>
      </c>
      <c r="C709" s="422" t="s">
        <v>23</v>
      </c>
      <c r="D709" t="s">
        <v>14</v>
      </c>
      <c r="E709" s="207"/>
      <c r="F709" s="207">
        <v>60</v>
      </c>
      <c r="G709" s="73">
        <f>+G708+E709-F709</f>
        <v>288.90000000000003</v>
      </c>
    </row>
    <row r="710" spans="1:14">
      <c r="A710" s="3">
        <v>45169</v>
      </c>
      <c r="B710" s="422" t="s">
        <v>88</v>
      </c>
      <c r="C710" s="422" t="s">
        <v>23</v>
      </c>
      <c r="D710" t="s">
        <v>15</v>
      </c>
      <c r="E710" s="207"/>
      <c r="F710" s="207">
        <v>5</v>
      </c>
      <c r="G710" s="73">
        <f>+G709+E710-F710</f>
        <v>283.90000000000003</v>
      </c>
    </row>
    <row r="711" spans="1:14">
      <c r="A711" s="3">
        <v>45226</v>
      </c>
      <c r="B711" s="422">
        <v>27708</v>
      </c>
      <c r="C711" s="422" t="s">
        <v>23</v>
      </c>
      <c r="D711" t="s">
        <v>12</v>
      </c>
      <c r="E711" s="207"/>
      <c r="F711" s="207">
        <v>273.8</v>
      </c>
      <c r="G711" s="73">
        <f>+G710+E711-F711</f>
        <v>10.100000000000023</v>
      </c>
      <c r="K711" s="422"/>
      <c r="L711" s="422"/>
      <c r="M711" s="422"/>
    </row>
    <row r="712" spans="1:14">
      <c r="A712" s="3">
        <v>45226</v>
      </c>
      <c r="B712" s="422">
        <v>27708</v>
      </c>
      <c r="C712" s="422" t="s">
        <v>23</v>
      </c>
      <c r="D712" t="s">
        <v>13</v>
      </c>
      <c r="E712" s="207"/>
      <c r="F712" s="207">
        <v>10.1</v>
      </c>
      <c r="G712" s="73">
        <f>+G711+E712-F712</f>
        <v>2.3092638912203256E-14</v>
      </c>
      <c r="M712"/>
    </row>
    <row r="713" spans="1:14">
      <c r="A713" s="31">
        <v>45199</v>
      </c>
      <c r="B713" s="421" t="s">
        <v>10</v>
      </c>
      <c r="C713" s="421" t="s">
        <v>41</v>
      </c>
      <c r="D713" t="s">
        <v>12</v>
      </c>
      <c r="E713" s="207">
        <v>272.5</v>
      </c>
      <c r="F713" s="207"/>
      <c r="G713" s="73">
        <f>+G712+E713-F713</f>
        <v>272.5</v>
      </c>
      <c r="K713" s="421"/>
      <c r="M713" s="207"/>
    </row>
    <row r="714" spans="1:14">
      <c r="B714" s="422"/>
      <c r="C714" s="422"/>
      <c r="D714" t="s">
        <v>13</v>
      </c>
      <c r="E714" s="207">
        <v>5.0999999999999996</v>
      </c>
      <c r="F714" s="207"/>
      <c r="G714" s="73">
        <f>+G713+E714-F714</f>
        <v>277.60000000000002</v>
      </c>
      <c r="K714" s="422"/>
      <c r="M714" s="207"/>
    </row>
    <row r="715" spans="1:14">
      <c r="B715" s="422"/>
      <c r="C715" s="422"/>
      <c r="D715" t="s">
        <v>14</v>
      </c>
      <c r="E715" s="207">
        <v>60</v>
      </c>
      <c r="F715" s="207"/>
      <c r="G715" s="73">
        <f>+G714+E715-F715</f>
        <v>337.6</v>
      </c>
      <c r="K715" s="421"/>
      <c r="M715" s="207"/>
    </row>
    <row r="716" spans="1:14">
      <c r="B716" s="422"/>
      <c r="C716" s="422"/>
      <c r="D716" t="s">
        <v>15</v>
      </c>
      <c r="E716" s="207">
        <v>5</v>
      </c>
      <c r="F716" s="207"/>
      <c r="G716" s="73">
        <f>+G715+E716-F716</f>
        <v>342.6</v>
      </c>
      <c r="K716" s="422"/>
      <c r="M716" s="207"/>
    </row>
    <row r="717" spans="1:14">
      <c r="B717" s="422"/>
      <c r="C717" s="422"/>
      <c r="D717" t="s">
        <v>51</v>
      </c>
      <c r="E717" s="207">
        <v>10</v>
      </c>
      <c r="F717" s="207"/>
      <c r="G717" s="73">
        <f>+G716+E717-F717</f>
        <v>352.6</v>
      </c>
      <c r="M717" s="207"/>
    </row>
    <row r="718" spans="1:14">
      <c r="B718" s="422"/>
      <c r="C718" s="422"/>
      <c r="D718" t="s">
        <v>52</v>
      </c>
      <c r="E718" s="207">
        <v>10</v>
      </c>
      <c r="F718" s="207"/>
      <c r="G718" s="73">
        <f>+G717+E718-F718</f>
        <v>362.6</v>
      </c>
      <c r="M718" s="207"/>
    </row>
    <row r="719" spans="1:14">
      <c r="A719" s="3">
        <v>45199</v>
      </c>
      <c r="B719" s="422" t="s">
        <v>91</v>
      </c>
      <c r="C719" s="422" t="s">
        <v>41</v>
      </c>
      <c r="D719" t="s">
        <v>14</v>
      </c>
      <c r="E719" s="207"/>
      <c r="F719" s="207">
        <v>60</v>
      </c>
      <c r="G719" s="73">
        <f>+G718+E719-F719</f>
        <v>302.60000000000002</v>
      </c>
      <c r="N719" s="20"/>
    </row>
    <row r="720" spans="1:14">
      <c r="A720" s="3">
        <v>45199</v>
      </c>
      <c r="B720" s="422" t="s">
        <v>91</v>
      </c>
      <c r="C720" s="422" t="s">
        <v>41</v>
      </c>
      <c r="D720" t="s">
        <v>15</v>
      </c>
      <c r="E720" s="207"/>
      <c r="F720" s="207">
        <v>5</v>
      </c>
      <c r="G720" s="73">
        <f>+G719+E720-F720</f>
        <v>297.60000000000002</v>
      </c>
    </row>
    <row r="721" spans="1:14">
      <c r="A721" s="3">
        <v>45226</v>
      </c>
      <c r="B721" s="422">
        <v>27708</v>
      </c>
      <c r="C721" s="422" t="s">
        <v>41</v>
      </c>
      <c r="D721" t="s">
        <v>12</v>
      </c>
      <c r="F721" s="207">
        <v>272.5</v>
      </c>
      <c r="G721" s="73">
        <f>+G720+E721-F721</f>
        <v>25.100000000000023</v>
      </c>
    </row>
    <row r="722" spans="1:14">
      <c r="A722" s="3">
        <v>45226</v>
      </c>
      <c r="B722" s="422">
        <v>27708</v>
      </c>
      <c r="C722" s="422" t="s">
        <v>41</v>
      </c>
      <c r="D722" t="s">
        <v>13</v>
      </c>
      <c r="F722" s="207">
        <v>5.0999999999999996</v>
      </c>
      <c r="G722" s="73">
        <f>+G721+E722-F722</f>
        <v>20.000000000000021</v>
      </c>
    </row>
    <row r="723" spans="1:14">
      <c r="A723" s="3">
        <v>45226</v>
      </c>
      <c r="B723" s="422">
        <v>27708</v>
      </c>
      <c r="C723" s="422" t="s">
        <v>41</v>
      </c>
      <c r="D723" t="s">
        <v>51</v>
      </c>
      <c r="F723" s="207">
        <v>10</v>
      </c>
      <c r="G723" s="73">
        <f>+G722+E723-F723</f>
        <v>10.000000000000021</v>
      </c>
      <c r="L723" s="440" t="s">
        <v>735</v>
      </c>
      <c r="M723" s="440"/>
      <c r="N723" s="440"/>
    </row>
    <row r="724" spans="1:14">
      <c r="A724" s="3">
        <v>45226</v>
      </c>
      <c r="B724" s="422">
        <v>27708</v>
      </c>
      <c r="C724" s="422" t="s">
        <v>41</v>
      </c>
      <c r="D724" t="s">
        <v>52</v>
      </c>
      <c r="F724" s="207">
        <v>10</v>
      </c>
      <c r="G724" s="73">
        <f>+G723+E724-F724</f>
        <v>2.1316282072803006E-14</v>
      </c>
      <c r="K724">
        <v>2023</v>
      </c>
      <c r="L724" s="421" t="s">
        <v>25</v>
      </c>
      <c r="M724" t="s">
        <v>12</v>
      </c>
      <c r="N724" s="20">
        <v>265</v>
      </c>
    </row>
    <row r="725" spans="1:14">
      <c r="A725" s="31">
        <v>45230</v>
      </c>
      <c r="B725" s="421" t="s">
        <v>10</v>
      </c>
      <c r="C725" s="421" t="s">
        <v>25</v>
      </c>
      <c r="D725" t="s">
        <v>12</v>
      </c>
      <c r="E725" s="20">
        <v>265</v>
      </c>
      <c r="F725" s="46"/>
      <c r="G725" s="73">
        <f>+G724+E725-F725</f>
        <v>265</v>
      </c>
      <c r="L725" s="422"/>
      <c r="M725" t="s">
        <v>13</v>
      </c>
      <c r="N725" s="20">
        <v>6</v>
      </c>
    </row>
    <row r="726" spans="1:14">
      <c r="B726" s="422"/>
      <c r="C726" s="422"/>
      <c r="D726" t="s">
        <v>13</v>
      </c>
      <c r="E726" s="20">
        <v>6</v>
      </c>
      <c r="F726" s="46"/>
      <c r="G726" s="73">
        <f t="shared" ref="G726:G734" si="12">+G725+E726-F726</f>
        <v>271</v>
      </c>
      <c r="L726" s="421" t="s">
        <v>26</v>
      </c>
      <c r="M726" t="s">
        <v>12</v>
      </c>
      <c r="N726" s="20">
        <v>288</v>
      </c>
    </row>
    <row r="727" spans="1:14">
      <c r="B727" s="422"/>
      <c r="C727" s="422"/>
      <c r="D727" t="s">
        <v>14</v>
      </c>
      <c r="E727" s="207">
        <v>60</v>
      </c>
      <c r="F727" s="46"/>
      <c r="G727" s="73">
        <f t="shared" si="12"/>
        <v>331</v>
      </c>
      <c r="L727" s="422"/>
      <c r="M727" t="s">
        <v>13</v>
      </c>
      <c r="N727" s="20">
        <v>13.8</v>
      </c>
    </row>
    <row r="728" spans="1:14">
      <c r="B728" s="422"/>
      <c r="C728" s="422"/>
      <c r="D728" t="s">
        <v>15</v>
      </c>
      <c r="E728" s="207">
        <v>5</v>
      </c>
      <c r="F728" s="46"/>
      <c r="G728" s="73">
        <f t="shared" si="12"/>
        <v>336</v>
      </c>
      <c r="N728" s="20">
        <f>SUM(N724:N727)</f>
        <v>572.79999999999995</v>
      </c>
    </row>
    <row r="729" spans="1:14">
      <c r="A729" s="70">
        <v>45230</v>
      </c>
      <c r="B729" s="422" t="s">
        <v>75</v>
      </c>
      <c r="C729" s="422" t="s">
        <v>25</v>
      </c>
      <c r="D729" t="s">
        <v>14</v>
      </c>
      <c r="E729" s="207"/>
      <c r="F729" s="207">
        <v>60</v>
      </c>
      <c r="G729" s="73">
        <f t="shared" si="12"/>
        <v>276</v>
      </c>
      <c r="N729">
        <v>1562.1</v>
      </c>
    </row>
    <row r="730" spans="1:14">
      <c r="A730" s="70">
        <v>45230</v>
      </c>
      <c r="B730" s="422" t="s">
        <v>75</v>
      </c>
      <c r="C730" s="422" t="s">
        <v>25</v>
      </c>
      <c r="D730" t="s">
        <v>15</v>
      </c>
      <c r="E730" s="207"/>
      <c r="F730" s="207">
        <v>5</v>
      </c>
      <c r="G730" s="73">
        <f t="shared" si="12"/>
        <v>271</v>
      </c>
    </row>
    <row r="731" spans="1:14">
      <c r="A731" s="3">
        <v>45280</v>
      </c>
      <c r="B731" s="422">
        <v>28016</v>
      </c>
      <c r="C731" s="422" t="s">
        <v>25</v>
      </c>
      <c r="D731" t="s">
        <v>12</v>
      </c>
      <c r="E731" s="207"/>
      <c r="F731" s="20">
        <v>265</v>
      </c>
      <c r="G731" s="73">
        <f t="shared" si="12"/>
        <v>6</v>
      </c>
    </row>
    <row r="732" spans="1:14">
      <c r="A732" s="3">
        <v>45280</v>
      </c>
      <c r="B732" s="422">
        <v>28016</v>
      </c>
      <c r="C732" s="422" t="s">
        <v>25</v>
      </c>
      <c r="D732" t="s">
        <v>13</v>
      </c>
      <c r="E732" s="207"/>
      <c r="F732" s="20">
        <v>6</v>
      </c>
      <c r="G732" s="73">
        <f t="shared" si="12"/>
        <v>0</v>
      </c>
    </row>
    <row r="733" spans="1:14">
      <c r="A733" s="81">
        <v>45260</v>
      </c>
      <c r="B733" s="421" t="s">
        <v>10</v>
      </c>
      <c r="C733" s="421" t="s">
        <v>26</v>
      </c>
      <c r="D733" t="s">
        <v>12</v>
      </c>
      <c r="E733" s="20">
        <v>288</v>
      </c>
      <c r="F733" s="207"/>
      <c r="G733" s="73">
        <f t="shared" si="12"/>
        <v>288</v>
      </c>
    </row>
    <row r="734" spans="1:14">
      <c r="A734" s="70"/>
      <c r="B734" s="422"/>
      <c r="C734" s="422"/>
      <c r="D734" t="s">
        <v>13</v>
      </c>
      <c r="E734" s="20">
        <v>13.8</v>
      </c>
      <c r="F734" s="207"/>
      <c r="G734" s="73">
        <f t="shared" si="12"/>
        <v>301.8</v>
      </c>
    </row>
    <row r="735" spans="1:14">
      <c r="A735" s="70"/>
      <c r="B735" s="422"/>
      <c r="C735" s="422"/>
      <c r="D735" t="s">
        <v>14</v>
      </c>
      <c r="E735" s="207">
        <v>60</v>
      </c>
      <c r="F735" s="207"/>
      <c r="G735" s="73">
        <f t="shared" ref="G735:G802" si="13">+G734+E735-F735</f>
        <v>361.8</v>
      </c>
    </row>
    <row r="736" spans="1:14">
      <c r="A736" s="70"/>
      <c r="B736" s="422"/>
      <c r="C736" s="422"/>
      <c r="D736" t="s">
        <v>15</v>
      </c>
      <c r="E736" s="207">
        <v>5</v>
      </c>
      <c r="F736" s="207"/>
      <c r="G736" s="73">
        <f t="shared" si="13"/>
        <v>366.8</v>
      </c>
    </row>
    <row r="737" spans="1:13">
      <c r="A737" s="70">
        <v>45260</v>
      </c>
      <c r="B737" s="422" t="s">
        <v>93</v>
      </c>
      <c r="C737" s="422" t="s">
        <v>26</v>
      </c>
      <c r="D737" t="s">
        <v>14</v>
      </c>
      <c r="E737" s="207"/>
      <c r="F737" s="207">
        <v>60</v>
      </c>
      <c r="G737" s="73">
        <f t="shared" si="13"/>
        <v>306.8</v>
      </c>
    </row>
    <row r="738" spans="1:13">
      <c r="A738" s="70">
        <v>45260</v>
      </c>
      <c r="B738" s="422" t="s">
        <v>93</v>
      </c>
      <c r="C738" s="422" t="s">
        <v>26</v>
      </c>
      <c r="D738" t="s">
        <v>15</v>
      </c>
      <c r="E738" s="207"/>
      <c r="F738" s="207">
        <v>5</v>
      </c>
      <c r="G738" s="73">
        <f t="shared" si="13"/>
        <v>301.8</v>
      </c>
    </row>
    <row r="739" spans="1:13">
      <c r="A739" s="3">
        <v>45280</v>
      </c>
      <c r="B739" s="422">
        <v>28016</v>
      </c>
      <c r="C739" s="422" t="s">
        <v>26</v>
      </c>
      <c r="D739" t="s">
        <v>12</v>
      </c>
      <c r="F739" s="20">
        <v>288</v>
      </c>
      <c r="G739" s="73">
        <f t="shared" si="13"/>
        <v>13.800000000000011</v>
      </c>
    </row>
    <row r="740" spans="1:13">
      <c r="A740" s="3">
        <v>45280</v>
      </c>
      <c r="B740" s="422">
        <v>28016</v>
      </c>
      <c r="C740" s="422" t="s">
        <v>26</v>
      </c>
      <c r="D740" t="s">
        <v>13</v>
      </c>
      <c r="F740" s="20">
        <v>13.8</v>
      </c>
      <c r="G740" s="73">
        <f t="shared" si="13"/>
        <v>0</v>
      </c>
      <c r="J740" s="440"/>
      <c r="K740" s="440"/>
      <c r="L740" s="440"/>
    </row>
    <row r="741" spans="1:13">
      <c r="A741" s="31">
        <v>45291</v>
      </c>
      <c r="B741" s="421" t="s">
        <v>10</v>
      </c>
      <c r="C741" s="421" t="s">
        <v>27</v>
      </c>
      <c r="D741" t="s">
        <v>12</v>
      </c>
      <c r="E741" s="20">
        <v>307.7</v>
      </c>
      <c r="F741" s="207"/>
      <c r="G741" s="73">
        <f t="shared" si="13"/>
        <v>307.7</v>
      </c>
      <c r="J741" s="421"/>
      <c r="L741" s="20"/>
    </row>
    <row r="742" spans="1:13">
      <c r="B742" s="422"/>
      <c r="C742" s="422"/>
      <c r="D742" t="s">
        <v>13</v>
      </c>
      <c r="E742" s="20">
        <v>17.7</v>
      </c>
      <c r="F742" s="207"/>
      <c r="G742" s="73">
        <f t="shared" si="13"/>
        <v>325.39999999999998</v>
      </c>
      <c r="J742" s="422"/>
      <c r="L742" s="20"/>
    </row>
    <row r="743" spans="1:13">
      <c r="B743" s="422"/>
      <c r="C743" s="422"/>
      <c r="D743" t="s">
        <v>14</v>
      </c>
      <c r="E743" s="207">
        <v>60</v>
      </c>
      <c r="F743" s="207"/>
      <c r="G743" s="73">
        <f t="shared" si="13"/>
        <v>385.4</v>
      </c>
      <c r="L743" s="20"/>
    </row>
    <row r="744" spans="1:13">
      <c r="B744" s="422"/>
      <c r="C744" s="422"/>
      <c r="D744" t="s">
        <v>15</v>
      </c>
      <c r="E744" s="207">
        <v>5</v>
      </c>
      <c r="F744" s="207"/>
      <c r="G744" s="73">
        <f t="shared" si="13"/>
        <v>390.4</v>
      </c>
    </row>
    <row r="745" spans="1:13">
      <c r="A745" s="3">
        <v>45291</v>
      </c>
      <c r="B745" s="422" t="s">
        <v>76</v>
      </c>
      <c r="C745" s="422" t="s">
        <v>27</v>
      </c>
      <c r="D745" t="s">
        <v>14</v>
      </c>
      <c r="E745" s="207"/>
      <c r="F745" s="207">
        <v>60</v>
      </c>
      <c r="G745" s="73">
        <f t="shared" si="13"/>
        <v>330.4</v>
      </c>
      <c r="L745" s="20"/>
    </row>
    <row r="746" spans="1:13">
      <c r="A746" s="3">
        <v>45291</v>
      </c>
      <c r="B746" s="422" t="s">
        <v>76</v>
      </c>
      <c r="C746" s="422" t="s">
        <v>27</v>
      </c>
      <c r="D746" t="s">
        <v>15</v>
      </c>
      <c r="E746" s="207"/>
      <c r="F746" s="207">
        <v>5</v>
      </c>
      <c r="G746" s="73">
        <f t="shared" si="13"/>
        <v>325.39999999999998</v>
      </c>
    </row>
    <row r="747" spans="1:13">
      <c r="A747" s="3">
        <v>45320</v>
      </c>
      <c r="B747" s="422">
        <v>28183</v>
      </c>
      <c r="C747" s="422" t="s">
        <v>27</v>
      </c>
      <c r="D747" t="s">
        <v>12</v>
      </c>
      <c r="F747" s="20">
        <v>307.7</v>
      </c>
      <c r="G747" s="73">
        <f t="shared" si="13"/>
        <v>17.699999999999989</v>
      </c>
    </row>
    <row r="748" spans="1:13">
      <c r="A748" s="3">
        <v>45320</v>
      </c>
      <c r="B748" s="422">
        <v>28183</v>
      </c>
      <c r="C748" s="422" t="s">
        <v>27</v>
      </c>
      <c r="D748" t="s">
        <v>13</v>
      </c>
      <c r="F748" s="20">
        <v>17.7</v>
      </c>
      <c r="G748" s="73">
        <f t="shared" si="13"/>
        <v>0</v>
      </c>
    </row>
    <row r="749" spans="1:13">
      <c r="A749" s="81">
        <v>45322</v>
      </c>
      <c r="B749" s="421" t="s">
        <v>10</v>
      </c>
      <c r="C749" s="421" t="s">
        <v>11</v>
      </c>
      <c r="D749" t="s">
        <v>12</v>
      </c>
      <c r="E749" s="20">
        <v>343.6</v>
      </c>
      <c r="F749" s="207"/>
      <c r="G749" s="73">
        <f t="shared" si="13"/>
        <v>343.6</v>
      </c>
    </row>
    <row r="750" spans="1:13">
      <c r="A750" s="70"/>
      <c r="B750" s="422"/>
      <c r="C750" s="422"/>
      <c r="D750" t="s">
        <v>13</v>
      </c>
      <c r="E750" s="20">
        <v>16.5</v>
      </c>
      <c r="F750" s="207"/>
      <c r="G750" s="73">
        <f t="shared" si="13"/>
        <v>360.1</v>
      </c>
    </row>
    <row r="751" spans="1:13">
      <c r="A751" s="70"/>
      <c r="B751" s="422"/>
      <c r="C751" s="422"/>
      <c r="D751" t="s">
        <v>14</v>
      </c>
      <c r="E751" s="207">
        <v>60</v>
      </c>
      <c r="F751" s="207"/>
      <c r="G751" s="73">
        <f t="shared" si="13"/>
        <v>420.1</v>
      </c>
    </row>
    <row r="752" spans="1:13">
      <c r="A752" s="70"/>
      <c r="B752" s="422"/>
      <c r="C752" s="422"/>
      <c r="D752" t="s">
        <v>15</v>
      </c>
      <c r="E752" s="207">
        <v>5</v>
      </c>
      <c r="F752" s="207"/>
      <c r="G752" s="73">
        <f t="shared" si="13"/>
        <v>425.1</v>
      </c>
      <c r="K752" s="440"/>
      <c r="L752" s="440"/>
      <c r="M752" s="440"/>
    </row>
    <row r="753" spans="1:14">
      <c r="A753" s="70"/>
      <c r="B753" s="422"/>
      <c r="C753" s="422"/>
      <c r="D753" t="s">
        <v>119</v>
      </c>
      <c r="E753" s="207">
        <v>24.2</v>
      </c>
      <c r="F753" s="207"/>
      <c r="G753" s="73">
        <f t="shared" si="13"/>
        <v>449.3</v>
      </c>
      <c r="K753" s="421"/>
    </row>
    <row r="754" spans="1:14">
      <c r="A754" s="70"/>
      <c r="B754" s="422"/>
      <c r="C754" s="207">
        <v>412.9</v>
      </c>
      <c r="D754" t="s">
        <v>53</v>
      </c>
      <c r="F754" s="207"/>
      <c r="G754" s="73">
        <f t="shared" si="13"/>
        <v>449.3</v>
      </c>
      <c r="K754" s="422"/>
    </row>
    <row r="755" spans="1:14">
      <c r="A755" s="70">
        <v>45322</v>
      </c>
      <c r="B755" s="422" t="s">
        <v>77</v>
      </c>
      <c r="C755" s="422" t="s">
        <v>11</v>
      </c>
      <c r="D755" t="s">
        <v>14</v>
      </c>
      <c r="E755" s="207"/>
      <c r="F755" s="207">
        <v>60</v>
      </c>
      <c r="G755" s="73">
        <f t="shared" si="13"/>
        <v>389.3</v>
      </c>
      <c r="M755" s="207"/>
    </row>
    <row r="756" spans="1:14">
      <c r="A756" s="70">
        <v>45322</v>
      </c>
      <c r="B756" s="422" t="s">
        <v>77</v>
      </c>
      <c r="C756" s="422" t="s">
        <v>11</v>
      </c>
      <c r="D756" t="s">
        <v>15</v>
      </c>
      <c r="E756" s="207"/>
      <c r="F756" s="207">
        <v>5</v>
      </c>
      <c r="G756" s="73">
        <f t="shared" si="13"/>
        <v>384.3</v>
      </c>
      <c r="M756" s="207"/>
    </row>
    <row r="757" spans="1:14">
      <c r="A757" s="70">
        <v>45352</v>
      </c>
      <c r="B757" s="422">
        <v>28314</v>
      </c>
      <c r="C757" s="422" t="s">
        <v>11</v>
      </c>
      <c r="D757" t="s">
        <v>12</v>
      </c>
      <c r="E757" s="207"/>
      <c r="F757" s="207">
        <v>343.6</v>
      </c>
      <c r="G757" s="73">
        <f t="shared" si="13"/>
        <v>40.699999999999989</v>
      </c>
      <c r="M757" s="207"/>
    </row>
    <row r="758" spans="1:14">
      <c r="A758" s="70">
        <v>45352</v>
      </c>
      <c r="B758" s="422">
        <v>28314</v>
      </c>
      <c r="C758" s="422" t="s">
        <v>11</v>
      </c>
      <c r="D758" t="s">
        <v>13</v>
      </c>
      <c r="E758" s="207"/>
      <c r="F758" s="207">
        <v>16.5</v>
      </c>
      <c r="G758" s="73">
        <f t="shared" si="13"/>
        <v>24.199999999999989</v>
      </c>
      <c r="M758" s="207"/>
    </row>
    <row r="759" spans="1:14">
      <c r="A759" s="70">
        <v>45352</v>
      </c>
      <c r="B759" s="422">
        <v>28314</v>
      </c>
      <c r="C759" s="422" t="s">
        <v>11</v>
      </c>
      <c r="D759" t="s">
        <v>119</v>
      </c>
      <c r="E759" s="207"/>
      <c r="F759" s="207">
        <v>24.2</v>
      </c>
      <c r="G759" s="73">
        <f t="shared" si="13"/>
        <v>0</v>
      </c>
      <c r="M759" s="207"/>
    </row>
    <row r="760" spans="1:14">
      <c r="A760" s="31">
        <v>45351</v>
      </c>
      <c r="B760" s="421" t="s">
        <v>10</v>
      </c>
      <c r="C760" s="421" t="s">
        <v>17</v>
      </c>
      <c r="D760" t="s">
        <v>12</v>
      </c>
      <c r="E760" s="20">
        <v>356</v>
      </c>
      <c r="G760" s="73">
        <f t="shared" si="13"/>
        <v>356</v>
      </c>
      <c r="J760" s="421" t="s">
        <v>17</v>
      </c>
      <c r="K760" t="s">
        <v>12</v>
      </c>
      <c r="L760" s="20">
        <v>356</v>
      </c>
      <c r="N760" s="20"/>
    </row>
    <row r="761" spans="1:14">
      <c r="B761" s="422"/>
      <c r="C761" s="422"/>
      <c r="D761" t="s">
        <v>13</v>
      </c>
      <c r="E761" s="20">
        <v>14.8</v>
      </c>
      <c r="G761" s="73">
        <f t="shared" si="13"/>
        <v>370.8</v>
      </c>
      <c r="J761" s="422"/>
      <c r="K761" t="s">
        <v>13</v>
      </c>
      <c r="L761" s="20">
        <v>14.8</v>
      </c>
    </row>
    <row r="762" spans="1:14">
      <c r="B762" s="422"/>
      <c r="C762" s="422"/>
      <c r="D762" t="s">
        <v>14</v>
      </c>
      <c r="E762" s="207">
        <v>58</v>
      </c>
      <c r="G762" s="73">
        <f t="shared" si="13"/>
        <v>428.8</v>
      </c>
      <c r="L762" s="20">
        <f>SUM(L760:L761)</f>
        <v>370.8</v>
      </c>
    </row>
    <row r="763" spans="1:14">
      <c r="B763" s="422"/>
      <c r="C763" s="422"/>
      <c r="D763" t="s">
        <v>15</v>
      </c>
      <c r="E763" s="207">
        <v>5</v>
      </c>
      <c r="G763" s="73">
        <f t="shared" si="13"/>
        <v>433.8</v>
      </c>
    </row>
    <row r="764" spans="1:14">
      <c r="A764" s="3">
        <v>45351</v>
      </c>
      <c r="B764" s="422" t="s">
        <v>78</v>
      </c>
      <c r="C764" s="422" t="s">
        <v>17</v>
      </c>
      <c r="D764" t="s">
        <v>14</v>
      </c>
      <c r="E764" s="207"/>
      <c r="F764" s="207">
        <v>58</v>
      </c>
      <c r="G764" s="73">
        <f t="shared" si="13"/>
        <v>375.8</v>
      </c>
    </row>
    <row r="765" spans="1:14">
      <c r="A765" s="3">
        <v>45351</v>
      </c>
      <c r="B765" s="422" t="s">
        <v>78</v>
      </c>
      <c r="C765" s="422" t="s">
        <v>17</v>
      </c>
      <c r="D765" t="s">
        <v>15</v>
      </c>
      <c r="E765" s="207"/>
      <c r="F765" s="207">
        <v>5</v>
      </c>
      <c r="G765" s="73">
        <f t="shared" si="13"/>
        <v>370.8</v>
      </c>
    </row>
    <row r="766" spans="1:14">
      <c r="A766" s="3">
        <v>45376</v>
      </c>
      <c r="B766" s="422">
        <v>28663</v>
      </c>
      <c r="C766" s="422" t="s">
        <v>17</v>
      </c>
      <c r="D766" t="s">
        <v>12</v>
      </c>
      <c r="F766" s="20">
        <v>356</v>
      </c>
      <c r="G766" s="73">
        <f t="shared" si="13"/>
        <v>14.800000000000011</v>
      </c>
    </row>
    <row r="767" spans="1:14">
      <c r="A767" s="3">
        <v>45376</v>
      </c>
      <c r="B767" s="422">
        <v>28663</v>
      </c>
      <c r="C767" s="422" t="s">
        <v>17</v>
      </c>
      <c r="D767" t="s">
        <v>13</v>
      </c>
      <c r="F767" s="20">
        <v>14.8</v>
      </c>
      <c r="G767" s="73">
        <f t="shared" si="13"/>
        <v>0</v>
      </c>
    </row>
    <row r="768" spans="1:14">
      <c r="A768" s="31">
        <v>45382</v>
      </c>
      <c r="B768" s="421" t="s">
        <v>10</v>
      </c>
      <c r="C768" s="421" t="s">
        <v>18</v>
      </c>
      <c r="D768" t="s">
        <v>12</v>
      </c>
      <c r="E768" s="207">
        <v>344.6</v>
      </c>
      <c r="F768" s="207"/>
      <c r="G768" s="73">
        <f t="shared" si="13"/>
        <v>344.6</v>
      </c>
    </row>
    <row r="769" spans="1:12">
      <c r="B769" s="422"/>
      <c r="C769" s="422"/>
      <c r="D769" t="s">
        <v>13</v>
      </c>
      <c r="E769" s="207">
        <v>9.1999999999999993</v>
      </c>
      <c r="F769" s="207"/>
      <c r="G769" s="73">
        <f t="shared" si="13"/>
        <v>353.8</v>
      </c>
      <c r="H769" s="421"/>
      <c r="J769" s="207"/>
    </row>
    <row r="770" spans="1:12">
      <c r="B770" s="422"/>
      <c r="C770" s="422"/>
      <c r="D770" t="s">
        <v>14</v>
      </c>
      <c r="E770" s="207">
        <v>60</v>
      </c>
      <c r="F770" s="207"/>
      <c r="G770" s="73">
        <f t="shared" si="13"/>
        <v>413.8</v>
      </c>
      <c r="H770" s="422"/>
      <c r="J770" s="207"/>
    </row>
    <row r="771" spans="1:12">
      <c r="B771" s="422"/>
      <c r="C771" s="422"/>
      <c r="D771" t="s">
        <v>15</v>
      </c>
      <c r="E771" s="207">
        <v>5</v>
      </c>
      <c r="F771" s="207"/>
      <c r="G771" s="73">
        <f t="shared" si="13"/>
        <v>418.8</v>
      </c>
      <c r="H771" s="421"/>
      <c r="J771" s="207"/>
    </row>
    <row r="772" spans="1:12">
      <c r="A772" s="3">
        <v>45382</v>
      </c>
      <c r="B772" s="422" t="s">
        <v>81</v>
      </c>
      <c r="C772" s="422" t="s">
        <v>18</v>
      </c>
      <c r="D772" t="s">
        <v>14</v>
      </c>
      <c r="E772" s="207"/>
      <c r="F772" s="207">
        <v>60</v>
      </c>
      <c r="G772" s="73">
        <f t="shared" si="13"/>
        <v>358.8</v>
      </c>
      <c r="H772" s="422"/>
      <c r="J772" s="207"/>
    </row>
    <row r="773" spans="1:12">
      <c r="A773" s="3">
        <v>45382</v>
      </c>
      <c r="B773" s="422" t="s">
        <v>81</v>
      </c>
      <c r="C773" s="422" t="s">
        <v>18</v>
      </c>
      <c r="D773" t="s">
        <v>15</v>
      </c>
      <c r="E773" s="207"/>
      <c r="F773" s="207">
        <v>5</v>
      </c>
      <c r="G773" s="73">
        <f t="shared" si="13"/>
        <v>353.8</v>
      </c>
      <c r="H773" s="422"/>
      <c r="J773" s="248"/>
    </row>
    <row r="774" spans="1:12">
      <c r="A774" s="3">
        <v>45443</v>
      </c>
      <c r="B774" s="422">
        <v>28962</v>
      </c>
      <c r="C774" s="422" t="s">
        <v>18</v>
      </c>
      <c r="D774" t="s">
        <v>12</v>
      </c>
      <c r="E774" s="207"/>
      <c r="F774" s="207">
        <v>344.6</v>
      </c>
      <c r="G774" s="73">
        <f t="shared" si="13"/>
        <v>9.1999999999999886</v>
      </c>
      <c r="H774" s="422"/>
      <c r="J774" s="248"/>
    </row>
    <row r="775" spans="1:12">
      <c r="A775" s="3">
        <v>45443</v>
      </c>
      <c r="B775" s="422">
        <v>28962</v>
      </c>
      <c r="C775" s="422" t="s">
        <v>18</v>
      </c>
      <c r="D775" t="s">
        <v>13</v>
      </c>
      <c r="E775" s="207"/>
      <c r="F775" s="207">
        <v>9.1999999999999993</v>
      </c>
      <c r="G775" s="73">
        <f t="shared" si="13"/>
        <v>0</v>
      </c>
      <c r="H775" s="422"/>
      <c r="J775" s="248"/>
    </row>
    <row r="776" spans="1:12">
      <c r="A776" s="31">
        <v>45412</v>
      </c>
      <c r="B776" s="421" t="s">
        <v>10</v>
      </c>
      <c r="C776" s="421" t="s">
        <v>19</v>
      </c>
      <c r="D776" t="s">
        <v>12</v>
      </c>
      <c r="E776" s="207">
        <v>342.6</v>
      </c>
      <c r="G776" s="73">
        <f t="shared" si="13"/>
        <v>342.6</v>
      </c>
      <c r="H776" s="422"/>
      <c r="J776" s="248"/>
    </row>
    <row r="777" spans="1:12">
      <c r="B777" s="422"/>
      <c r="C777" s="422"/>
      <c r="D777" t="s">
        <v>13</v>
      </c>
      <c r="E777" s="207">
        <v>11.2</v>
      </c>
      <c r="G777" s="73">
        <f t="shared" si="13"/>
        <v>353.8</v>
      </c>
      <c r="J777" s="28"/>
    </row>
    <row r="778" spans="1:12">
      <c r="B778" s="422"/>
      <c r="C778" s="422"/>
      <c r="D778" t="s">
        <v>14</v>
      </c>
      <c r="E778" s="248">
        <v>60</v>
      </c>
      <c r="G778" s="73">
        <f t="shared" si="13"/>
        <v>413.8</v>
      </c>
      <c r="J778" s="28"/>
    </row>
    <row r="779" spans="1:12">
      <c r="B779" s="422"/>
      <c r="C779" s="422"/>
      <c r="D779" t="s">
        <v>15</v>
      </c>
      <c r="E779" s="248">
        <v>5</v>
      </c>
      <c r="G779" s="73">
        <f t="shared" si="13"/>
        <v>418.8</v>
      </c>
    </row>
    <row r="780" spans="1:12">
      <c r="A780" s="3">
        <v>45443</v>
      </c>
      <c r="B780" s="422">
        <v>28962</v>
      </c>
      <c r="C780" s="422" t="s">
        <v>19</v>
      </c>
      <c r="D780" t="s">
        <v>12</v>
      </c>
      <c r="F780" s="207">
        <v>342.6</v>
      </c>
      <c r="G780" s="73">
        <f t="shared" si="13"/>
        <v>76.199999999999989</v>
      </c>
      <c r="K780" s="421"/>
    </row>
    <row r="781" spans="1:12">
      <c r="A781" s="3">
        <v>45443</v>
      </c>
      <c r="B781" s="422">
        <v>28962</v>
      </c>
      <c r="C781" s="422" t="s">
        <v>19</v>
      </c>
      <c r="D781" t="s">
        <v>13</v>
      </c>
      <c r="F781" s="207">
        <v>11.2</v>
      </c>
      <c r="G781" s="73">
        <f t="shared" si="13"/>
        <v>64.999999999999986</v>
      </c>
      <c r="K781" s="421"/>
    </row>
    <row r="782" spans="1:12">
      <c r="A782" s="3">
        <v>45443</v>
      </c>
      <c r="B782" s="422">
        <v>28962</v>
      </c>
      <c r="C782" s="422" t="s">
        <v>19</v>
      </c>
      <c r="D782" t="s">
        <v>14</v>
      </c>
      <c r="F782" s="248">
        <v>60</v>
      </c>
      <c r="G782" s="73">
        <f t="shared" si="13"/>
        <v>4.9999999999999858</v>
      </c>
      <c r="J782" s="421"/>
      <c r="L782" s="20"/>
    </row>
    <row r="783" spans="1:12">
      <c r="A783" s="3">
        <v>45443</v>
      </c>
      <c r="B783" s="422">
        <v>28962</v>
      </c>
      <c r="C783" s="422" t="s">
        <v>19</v>
      </c>
      <c r="D783" t="s">
        <v>15</v>
      </c>
      <c r="F783" s="248">
        <v>5</v>
      </c>
      <c r="G783" s="73">
        <f t="shared" si="13"/>
        <v>-1.4210854715202004E-14</v>
      </c>
      <c r="J783" s="422"/>
      <c r="L783" s="20"/>
    </row>
    <row r="784" spans="1:12">
      <c r="A784" s="31">
        <v>45443</v>
      </c>
      <c r="B784" s="421" t="s">
        <v>10</v>
      </c>
      <c r="C784" s="421" t="s">
        <v>20</v>
      </c>
      <c r="D784" t="s">
        <v>12</v>
      </c>
      <c r="E784" s="207">
        <v>311.7</v>
      </c>
      <c r="F784" s="207"/>
      <c r="G784" s="73">
        <f t="shared" si="13"/>
        <v>311.7</v>
      </c>
      <c r="J784" s="421"/>
      <c r="L784" s="20"/>
    </row>
    <row r="785" spans="1:13">
      <c r="B785" s="422"/>
      <c r="C785" s="422"/>
      <c r="D785" t="s">
        <v>13</v>
      </c>
      <c r="E785" s="207">
        <v>10.3</v>
      </c>
      <c r="F785" s="207"/>
      <c r="G785" s="73">
        <f t="shared" si="13"/>
        <v>322</v>
      </c>
      <c r="J785" s="422"/>
      <c r="L785" s="20"/>
      <c r="M785" s="207"/>
    </row>
    <row r="786" spans="1:13">
      <c r="B786" s="422"/>
      <c r="C786" s="422"/>
      <c r="D786" t="s">
        <v>14</v>
      </c>
      <c r="E786" s="207">
        <v>60</v>
      </c>
      <c r="F786" s="207"/>
      <c r="G786" s="73">
        <f t="shared" si="13"/>
        <v>382</v>
      </c>
      <c r="J786" s="421"/>
      <c r="L786" s="207"/>
      <c r="M786" s="207"/>
    </row>
    <row r="787" spans="1:13">
      <c r="B787" s="422"/>
      <c r="C787" s="422"/>
      <c r="D787" t="s">
        <v>15</v>
      </c>
      <c r="E787" s="207">
        <v>5</v>
      </c>
      <c r="F787" s="207"/>
      <c r="G787" s="73">
        <f t="shared" si="13"/>
        <v>387</v>
      </c>
      <c r="J787" s="422"/>
      <c r="L787" s="207"/>
    </row>
    <row r="788" spans="1:13">
      <c r="A788" s="3">
        <v>45443</v>
      </c>
      <c r="B788" s="422" t="s">
        <v>100</v>
      </c>
      <c r="C788" s="422" t="s">
        <v>20</v>
      </c>
      <c r="D788" t="s">
        <v>14</v>
      </c>
      <c r="E788" s="207"/>
      <c r="F788" s="207">
        <v>60</v>
      </c>
      <c r="G788" s="73">
        <f t="shared" si="13"/>
        <v>327</v>
      </c>
      <c r="J788" s="421"/>
      <c r="L788" s="207"/>
    </row>
    <row r="789" spans="1:13">
      <c r="A789" s="3">
        <v>45443</v>
      </c>
      <c r="B789" s="422" t="s">
        <v>100</v>
      </c>
      <c r="C789" s="422" t="s">
        <v>20</v>
      </c>
      <c r="D789" t="s">
        <v>15</v>
      </c>
      <c r="E789" s="207"/>
      <c r="F789" s="207">
        <v>5</v>
      </c>
      <c r="G789" s="73">
        <f t="shared" si="13"/>
        <v>322</v>
      </c>
      <c r="J789" s="422"/>
      <c r="L789" s="207"/>
    </row>
    <row r="790" spans="1:13">
      <c r="A790" s="3">
        <v>45477</v>
      </c>
      <c r="B790" s="422">
        <v>29154</v>
      </c>
      <c r="C790" s="422" t="s">
        <v>20</v>
      </c>
      <c r="D790" t="s">
        <v>12</v>
      </c>
      <c r="E790" s="207"/>
      <c r="F790" s="207">
        <v>311.7</v>
      </c>
      <c r="G790" s="73">
        <f t="shared" si="13"/>
        <v>10.300000000000011</v>
      </c>
      <c r="J790" s="421"/>
      <c r="L790" s="207"/>
    </row>
    <row r="791" spans="1:13">
      <c r="A791" s="3">
        <v>45477</v>
      </c>
      <c r="B791" s="422">
        <v>29154</v>
      </c>
      <c r="C791" s="422" t="s">
        <v>20</v>
      </c>
      <c r="D791" t="s">
        <v>13</v>
      </c>
      <c r="E791" s="207"/>
      <c r="F791" s="207">
        <v>10.3</v>
      </c>
      <c r="G791" s="73">
        <f t="shared" si="13"/>
        <v>0</v>
      </c>
      <c r="J791" s="422"/>
      <c r="L791" s="207"/>
    </row>
    <row r="792" spans="1:13">
      <c r="A792" s="81">
        <v>45473</v>
      </c>
      <c r="B792" s="421" t="s">
        <v>10</v>
      </c>
      <c r="C792" s="421" t="s">
        <v>21</v>
      </c>
      <c r="D792" t="s">
        <v>12</v>
      </c>
      <c r="E792" s="207">
        <v>302.7</v>
      </c>
      <c r="F792" s="207"/>
      <c r="G792" s="73">
        <f t="shared" si="13"/>
        <v>302.7</v>
      </c>
      <c r="J792" s="421"/>
      <c r="L792" s="207"/>
    </row>
    <row r="793" spans="1:13">
      <c r="A793" s="70"/>
      <c r="B793" s="422"/>
      <c r="C793" s="422"/>
      <c r="D793" t="s">
        <v>13</v>
      </c>
      <c r="E793" s="207">
        <v>8</v>
      </c>
      <c r="F793" s="207"/>
      <c r="G793" s="73">
        <f t="shared" si="13"/>
        <v>310.7</v>
      </c>
      <c r="J793" s="422"/>
      <c r="L793" s="207"/>
    </row>
    <row r="794" spans="1:13">
      <c r="A794" s="70"/>
      <c r="B794" s="422"/>
      <c r="C794" s="422"/>
      <c r="D794" t="s">
        <v>14</v>
      </c>
      <c r="E794" s="207">
        <v>60</v>
      </c>
      <c r="F794" s="207"/>
      <c r="G794" s="73">
        <f t="shared" si="13"/>
        <v>370.7</v>
      </c>
      <c r="J794" s="421"/>
      <c r="L794" s="207"/>
    </row>
    <row r="795" spans="1:13">
      <c r="A795" s="70"/>
      <c r="B795" s="422"/>
      <c r="C795" s="422"/>
      <c r="D795" t="s">
        <v>15</v>
      </c>
      <c r="E795" s="207">
        <v>5</v>
      </c>
      <c r="F795" s="207"/>
      <c r="G795" s="73">
        <f t="shared" si="13"/>
        <v>375.7</v>
      </c>
      <c r="J795" s="422"/>
      <c r="L795" s="207"/>
    </row>
    <row r="796" spans="1:13">
      <c r="A796" s="70">
        <v>45473</v>
      </c>
      <c r="B796" s="422" t="s">
        <v>86</v>
      </c>
      <c r="C796" s="422" t="s">
        <v>21</v>
      </c>
      <c r="D796" t="s">
        <v>14</v>
      </c>
      <c r="E796" s="207"/>
      <c r="F796" s="207">
        <v>60</v>
      </c>
      <c r="G796" s="73">
        <f t="shared" si="13"/>
        <v>315.7</v>
      </c>
      <c r="L796" s="20"/>
    </row>
    <row r="797" spans="1:13">
      <c r="A797" s="70">
        <v>45473</v>
      </c>
      <c r="B797" s="422" t="s">
        <v>86</v>
      </c>
      <c r="C797" s="422" t="s">
        <v>21</v>
      </c>
      <c r="D797" t="s">
        <v>15</v>
      </c>
      <c r="E797" s="207"/>
      <c r="F797" s="207">
        <v>5</v>
      </c>
      <c r="G797" s="73">
        <f t="shared" si="13"/>
        <v>310.7</v>
      </c>
    </row>
    <row r="798" spans="1:13">
      <c r="A798" s="70">
        <v>45538</v>
      </c>
      <c r="B798" s="422">
        <v>29604</v>
      </c>
      <c r="C798" s="422" t="s">
        <v>21</v>
      </c>
      <c r="D798" t="s">
        <v>12</v>
      </c>
      <c r="E798" s="207"/>
      <c r="F798" s="207">
        <v>302.7</v>
      </c>
      <c r="G798" s="73">
        <f t="shared" si="13"/>
        <v>8</v>
      </c>
    </row>
    <row r="799" spans="1:13">
      <c r="A799" s="70">
        <v>45538</v>
      </c>
      <c r="B799" s="422">
        <v>29604</v>
      </c>
      <c r="C799" s="422" t="s">
        <v>21</v>
      </c>
      <c r="D799" t="s">
        <v>13</v>
      </c>
      <c r="E799" s="207"/>
      <c r="F799" s="207">
        <v>8</v>
      </c>
      <c r="G799" s="73">
        <f t="shared" si="13"/>
        <v>0</v>
      </c>
    </row>
    <row r="800" spans="1:13">
      <c r="A800" s="81">
        <v>45504</v>
      </c>
      <c r="B800" s="421" t="s">
        <v>10</v>
      </c>
      <c r="C800" s="421" t="s">
        <v>22</v>
      </c>
      <c r="D800" t="s">
        <v>12</v>
      </c>
      <c r="E800" s="207">
        <v>297.2</v>
      </c>
      <c r="F800" s="207"/>
      <c r="G800" s="73">
        <f t="shared" si="13"/>
        <v>297.2</v>
      </c>
    </row>
    <row r="801" spans="1:13">
      <c r="A801" s="70"/>
      <c r="B801" s="422"/>
      <c r="C801" s="422"/>
      <c r="D801" t="s">
        <v>13</v>
      </c>
      <c r="E801" s="207">
        <v>44.4</v>
      </c>
      <c r="F801" s="207"/>
      <c r="G801" s="73">
        <f t="shared" si="13"/>
        <v>341.59999999999997</v>
      </c>
      <c r="L801" s="207"/>
    </row>
    <row r="802" spans="1:13">
      <c r="A802" s="70"/>
      <c r="B802" s="422"/>
      <c r="C802" s="422"/>
      <c r="D802" t="s">
        <v>14</v>
      </c>
      <c r="E802" s="207">
        <v>60</v>
      </c>
      <c r="F802" s="207"/>
      <c r="G802" s="73">
        <f t="shared" si="13"/>
        <v>401.59999999999997</v>
      </c>
      <c r="M802" s="207"/>
    </row>
    <row r="803" spans="1:13">
      <c r="A803" s="70"/>
      <c r="B803" s="422"/>
      <c r="C803" s="422"/>
      <c r="D803" t="s">
        <v>15</v>
      </c>
      <c r="E803" s="207">
        <v>5</v>
      </c>
      <c r="F803" s="207"/>
      <c r="G803" s="73">
        <f t="shared" ref="G803:G869" si="14">+G802+E803-F803</f>
        <v>406.59999999999997</v>
      </c>
      <c r="L803" s="28"/>
      <c r="M803" s="28"/>
    </row>
    <row r="804" spans="1:13">
      <c r="A804" s="70"/>
      <c r="B804" s="422"/>
      <c r="C804" s="422"/>
      <c r="D804" s="62" t="s">
        <v>153</v>
      </c>
      <c r="E804" s="62">
        <v>250</v>
      </c>
      <c r="F804" s="207"/>
      <c r="G804" s="73">
        <f t="shared" si="14"/>
        <v>656.59999999999991</v>
      </c>
      <c r="L804" s="28"/>
    </row>
    <row r="805" spans="1:13">
      <c r="A805" s="70">
        <v>45504</v>
      </c>
      <c r="B805" s="422" t="s">
        <v>87</v>
      </c>
      <c r="C805" s="422" t="s">
        <v>22</v>
      </c>
      <c r="D805" t="s">
        <v>14</v>
      </c>
      <c r="E805" s="207"/>
      <c r="F805" s="207">
        <v>60</v>
      </c>
      <c r="G805" s="73">
        <f t="shared" si="14"/>
        <v>596.59999999999991</v>
      </c>
    </row>
    <row r="806" spans="1:13">
      <c r="A806" s="70">
        <v>45504</v>
      </c>
      <c r="B806" s="422" t="s">
        <v>87</v>
      </c>
      <c r="C806" s="422" t="s">
        <v>22</v>
      </c>
      <c r="D806" t="s">
        <v>15</v>
      </c>
      <c r="E806" s="207"/>
      <c r="F806" s="207">
        <v>5</v>
      </c>
      <c r="G806" s="73">
        <f t="shared" si="14"/>
        <v>591.59999999999991</v>
      </c>
    </row>
    <row r="807" spans="1:13">
      <c r="A807" s="70">
        <v>45538</v>
      </c>
      <c r="B807" s="422">
        <v>29604</v>
      </c>
      <c r="C807" s="422" t="s">
        <v>22</v>
      </c>
      <c r="D807" t="s">
        <v>12</v>
      </c>
      <c r="E807" s="207"/>
      <c r="F807" s="207">
        <v>297.2</v>
      </c>
      <c r="G807" s="73">
        <f t="shared" si="14"/>
        <v>294.39999999999992</v>
      </c>
    </row>
    <row r="808" spans="1:13">
      <c r="A808" s="70">
        <v>45538</v>
      </c>
      <c r="B808" s="422">
        <v>29604</v>
      </c>
      <c r="C808" s="422" t="s">
        <v>22</v>
      </c>
      <c r="D808" t="s">
        <v>13</v>
      </c>
      <c r="E808" s="207"/>
      <c r="F808" s="207">
        <v>44.4</v>
      </c>
      <c r="G808" s="73">
        <f t="shared" si="14"/>
        <v>249.99999999999991</v>
      </c>
    </row>
    <row r="809" spans="1:13">
      <c r="A809" s="70">
        <v>45538</v>
      </c>
      <c r="B809" s="422">
        <v>29605</v>
      </c>
      <c r="C809" s="422" t="s">
        <v>22</v>
      </c>
      <c r="D809" t="s">
        <v>153</v>
      </c>
      <c r="E809" s="207"/>
      <c r="F809" s="207">
        <v>250</v>
      </c>
      <c r="G809" s="73">
        <f t="shared" si="14"/>
        <v>0</v>
      </c>
    </row>
    <row r="810" spans="1:13">
      <c r="A810" s="31">
        <v>45535</v>
      </c>
      <c r="B810" s="421" t="s">
        <v>10</v>
      </c>
      <c r="C810" s="421" t="s">
        <v>57</v>
      </c>
      <c r="D810" t="s">
        <v>12</v>
      </c>
      <c r="E810" s="207">
        <v>298</v>
      </c>
      <c r="F810" s="207"/>
      <c r="G810" s="73">
        <f t="shared" si="14"/>
        <v>298</v>
      </c>
    </row>
    <row r="811" spans="1:13">
      <c r="B811" s="422"/>
      <c r="C811" s="422"/>
      <c r="D811" t="s">
        <v>13</v>
      </c>
      <c r="E811" s="207">
        <v>126.9</v>
      </c>
      <c r="F811" s="207"/>
      <c r="G811" s="73">
        <f t="shared" si="14"/>
        <v>424.9</v>
      </c>
      <c r="J811" s="422"/>
      <c r="K811" s="421" t="s">
        <v>735</v>
      </c>
      <c r="L811" s="207"/>
    </row>
    <row r="812" spans="1:13">
      <c r="B812" s="422"/>
      <c r="C812" s="422"/>
      <c r="D812" t="s">
        <v>14</v>
      </c>
      <c r="E812" s="207">
        <v>60</v>
      </c>
      <c r="F812" s="207"/>
      <c r="G812" s="73">
        <f t="shared" si="14"/>
        <v>484.9</v>
      </c>
      <c r="I812">
        <v>2024</v>
      </c>
      <c r="J812" s="421" t="s">
        <v>25</v>
      </c>
      <c r="K812" t="s">
        <v>12</v>
      </c>
      <c r="L812" s="207">
        <v>932.6</v>
      </c>
    </row>
    <row r="813" spans="1:13">
      <c r="B813" s="422"/>
      <c r="C813" s="422"/>
      <c r="D813" t="s">
        <v>15</v>
      </c>
      <c r="E813" s="207">
        <v>5</v>
      </c>
      <c r="F813" s="207"/>
      <c r="G813" s="73">
        <f t="shared" si="14"/>
        <v>489.9</v>
      </c>
      <c r="J813" s="422"/>
      <c r="K813" t="s">
        <v>13</v>
      </c>
      <c r="L813" s="207">
        <v>19.600000000000001</v>
      </c>
    </row>
    <row r="814" spans="1:13">
      <c r="A814" s="3">
        <v>45535</v>
      </c>
      <c r="B814" s="422" t="s">
        <v>102</v>
      </c>
      <c r="C814" s="422" t="s">
        <v>57</v>
      </c>
      <c r="D814" t="s">
        <v>14</v>
      </c>
      <c r="E814" s="207"/>
      <c r="F814" s="207">
        <v>60</v>
      </c>
      <c r="G814" s="73">
        <f t="shared" si="14"/>
        <v>429.9</v>
      </c>
      <c r="J814" s="421"/>
      <c r="L814" s="207">
        <f>SUM(L812:L813)</f>
        <v>952.2</v>
      </c>
    </row>
    <row r="815" spans="1:13">
      <c r="A815" s="3">
        <v>45535</v>
      </c>
      <c r="B815" s="422" t="s">
        <v>102</v>
      </c>
      <c r="C815" s="422" t="s">
        <v>57</v>
      </c>
      <c r="D815" t="s">
        <v>15</v>
      </c>
      <c r="E815" s="207"/>
      <c r="F815" s="207">
        <v>5</v>
      </c>
      <c r="G815" s="73">
        <f t="shared" si="14"/>
        <v>424.9</v>
      </c>
      <c r="J815" s="422"/>
      <c r="L815" s="207">
        <f>1000-L814</f>
        <v>47.799999999999955</v>
      </c>
    </row>
    <row r="816" spans="1:13">
      <c r="A816" s="70">
        <v>45602</v>
      </c>
      <c r="B816" s="422">
        <v>29961</v>
      </c>
      <c r="C816" s="422" t="s">
        <v>57</v>
      </c>
      <c r="D816" t="s">
        <v>12</v>
      </c>
      <c r="E816" s="207"/>
      <c r="F816" s="207">
        <v>298</v>
      </c>
      <c r="G816" s="73">
        <f t="shared" si="14"/>
        <v>126.89999999999998</v>
      </c>
      <c r="J816" s="422"/>
      <c r="L816" s="207"/>
    </row>
    <row r="817" spans="1:12">
      <c r="A817" s="70">
        <v>45602</v>
      </c>
      <c r="B817" s="422">
        <v>29961</v>
      </c>
      <c r="C817" s="422" t="s">
        <v>57</v>
      </c>
      <c r="D817" t="s">
        <v>13</v>
      </c>
      <c r="E817" s="207"/>
      <c r="F817" s="207">
        <v>126.9</v>
      </c>
      <c r="G817" s="73">
        <f t="shared" si="14"/>
        <v>0</v>
      </c>
      <c r="J817" s="422"/>
      <c r="L817" s="207"/>
    </row>
    <row r="818" spans="1:12">
      <c r="A818" s="81">
        <v>45565</v>
      </c>
      <c r="B818" s="421" t="s">
        <v>10</v>
      </c>
      <c r="C818" s="421" t="s">
        <v>41</v>
      </c>
      <c r="D818" t="s">
        <v>12</v>
      </c>
      <c r="E818" s="207">
        <v>299.8</v>
      </c>
      <c r="F818" s="207"/>
      <c r="G818" s="73">
        <f t="shared" si="14"/>
        <v>299.8</v>
      </c>
      <c r="J818" s="421"/>
      <c r="L818" s="207"/>
    </row>
    <row r="819" spans="1:12">
      <c r="A819" s="70"/>
      <c r="B819" s="422"/>
      <c r="C819" s="422"/>
      <c r="D819" t="s">
        <v>13</v>
      </c>
      <c r="E819" s="207">
        <v>22</v>
      </c>
      <c r="F819" s="207"/>
      <c r="G819" s="73">
        <f t="shared" si="14"/>
        <v>321.8</v>
      </c>
      <c r="L819" s="207"/>
    </row>
    <row r="820" spans="1:12">
      <c r="A820" s="70"/>
      <c r="B820" s="422"/>
      <c r="C820" s="422"/>
      <c r="D820" t="s">
        <v>14</v>
      </c>
      <c r="E820" s="207">
        <v>60</v>
      </c>
      <c r="F820" s="207"/>
      <c r="G820" s="73">
        <f t="shared" si="14"/>
        <v>381.8</v>
      </c>
      <c r="L820" s="28"/>
    </row>
    <row r="821" spans="1:12">
      <c r="A821" s="70"/>
      <c r="B821" s="422"/>
      <c r="C821" s="422"/>
      <c r="D821" t="s">
        <v>15</v>
      </c>
      <c r="E821" s="207">
        <v>5</v>
      </c>
      <c r="F821" s="207"/>
      <c r="G821" s="73">
        <f t="shared" si="14"/>
        <v>386.8</v>
      </c>
    </row>
    <row r="822" spans="1:12">
      <c r="A822" s="70">
        <v>45565</v>
      </c>
      <c r="B822" s="422" t="s">
        <v>91</v>
      </c>
      <c r="C822" s="422" t="s">
        <v>41</v>
      </c>
      <c r="D822" t="s">
        <v>14</v>
      </c>
      <c r="E822" s="207"/>
      <c r="F822" s="207">
        <v>60</v>
      </c>
      <c r="G822" s="73">
        <f t="shared" si="14"/>
        <v>326.8</v>
      </c>
    </row>
    <row r="823" spans="1:12">
      <c r="A823" s="70">
        <v>45565</v>
      </c>
      <c r="B823" s="422" t="s">
        <v>91</v>
      </c>
      <c r="C823" s="422" t="s">
        <v>41</v>
      </c>
      <c r="D823" t="s">
        <v>15</v>
      </c>
      <c r="E823" s="207"/>
      <c r="F823" s="207">
        <v>5</v>
      </c>
      <c r="G823" s="73">
        <f t="shared" si="14"/>
        <v>321.8</v>
      </c>
    </row>
    <row r="824" spans="1:12">
      <c r="A824" s="70">
        <v>45602</v>
      </c>
      <c r="B824" s="422">
        <v>29961</v>
      </c>
      <c r="C824" s="422" t="s">
        <v>41</v>
      </c>
      <c r="D824" t="s">
        <v>12</v>
      </c>
      <c r="E824" s="207"/>
      <c r="F824" s="207">
        <v>299.8</v>
      </c>
      <c r="G824" s="73">
        <f t="shared" si="14"/>
        <v>22</v>
      </c>
    </row>
    <row r="825" spans="1:12">
      <c r="A825" s="70">
        <v>45602</v>
      </c>
      <c r="B825" s="422">
        <v>29961</v>
      </c>
      <c r="C825" s="422" t="s">
        <v>41</v>
      </c>
      <c r="D825" t="s">
        <v>13</v>
      </c>
      <c r="E825" s="207"/>
      <c r="F825" s="207">
        <v>22</v>
      </c>
      <c r="G825" s="73">
        <f t="shared" si="14"/>
        <v>0</v>
      </c>
    </row>
    <row r="826" spans="1:12">
      <c r="A826" s="81">
        <v>45596</v>
      </c>
      <c r="B826" s="421" t="s">
        <v>10</v>
      </c>
      <c r="C826" s="421" t="s">
        <v>25</v>
      </c>
      <c r="D826" t="s">
        <v>12</v>
      </c>
      <c r="E826" s="207">
        <v>932.6</v>
      </c>
      <c r="F826" s="207"/>
      <c r="G826" s="73">
        <f t="shared" si="14"/>
        <v>932.6</v>
      </c>
    </row>
    <row r="827" spans="1:12">
      <c r="A827" s="70"/>
      <c r="B827" s="422"/>
      <c r="C827" s="422"/>
      <c r="D827" t="s">
        <v>13</v>
      </c>
      <c r="E827" s="207">
        <v>19.600000000000001</v>
      </c>
      <c r="F827" s="207"/>
      <c r="G827" s="73">
        <f t="shared" si="14"/>
        <v>952.2</v>
      </c>
    </row>
    <row r="828" spans="1:12">
      <c r="A828" s="70"/>
      <c r="B828" s="422"/>
      <c r="C828" s="422"/>
      <c r="D828" t="s">
        <v>14</v>
      </c>
      <c r="E828" s="207">
        <v>60</v>
      </c>
      <c r="F828" s="207"/>
      <c r="G828" s="73">
        <f t="shared" si="14"/>
        <v>1012.2</v>
      </c>
    </row>
    <row r="829" spans="1:12">
      <c r="A829" s="70"/>
      <c r="B829" s="422"/>
      <c r="C829" s="422"/>
      <c r="D829" t="s">
        <v>15</v>
      </c>
      <c r="E829" s="207">
        <v>5</v>
      </c>
      <c r="F829" s="207"/>
      <c r="G829" s="73">
        <f t="shared" si="14"/>
        <v>1017.2</v>
      </c>
    </row>
    <row r="830" spans="1:12">
      <c r="A830" s="70">
        <v>45596</v>
      </c>
      <c r="B830" s="422" t="s">
        <v>75</v>
      </c>
      <c r="C830" s="422" t="s">
        <v>25</v>
      </c>
      <c r="D830" t="s">
        <v>14</v>
      </c>
      <c r="E830" s="207"/>
      <c r="F830" s="207">
        <v>60</v>
      </c>
      <c r="G830" s="73">
        <f t="shared" si="14"/>
        <v>957.2</v>
      </c>
    </row>
    <row r="831" spans="1:12">
      <c r="A831" s="70">
        <v>45596</v>
      </c>
      <c r="B831" s="422" t="s">
        <v>75</v>
      </c>
      <c r="C831" s="422" t="s">
        <v>25</v>
      </c>
      <c r="D831" t="s">
        <v>15</v>
      </c>
      <c r="E831" s="207"/>
      <c r="F831" s="207">
        <v>5</v>
      </c>
      <c r="G831" s="73">
        <f t="shared" si="14"/>
        <v>952.2</v>
      </c>
    </row>
    <row r="832" spans="1:12">
      <c r="A832" s="3">
        <v>45628</v>
      </c>
      <c r="B832" s="422">
        <v>30066</v>
      </c>
      <c r="C832" s="422" t="s">
        <v>25</v>
      </c>
      <c r="D832" t="s">
        <v>12</v>
      </c>
      <c r="F832" s="2">
        <v>932.6</v>
      </c>
      <c r="G832" s="73">
        <f t="shared" si="14"/>
        <v>19.600000000000023</v>
      </c>
    </row>
    <row r="833" spans="1:12">
      <c r="A833" s="3">
        <v>45628</v>
      </c>
      <c r="B833" s="422">
        <v>30066</v>
      </c>
      <c r="C833" s="422" t="s">
        <v>25</v>
      </c>
      <c r="D833" t="s">
        <v>13</v>
      </c>
      <c r="F833" s="2">
        <v>19.600000000000001</v>
      </c>
      <c r="G833" s="73">
        <f t="shared" si="14"/>
        <v>0</v>
      </c>
    </row>
    <row r="834" spans="1:12">
      <c r="A834" s="81">
        <v>45626</v>
      </c>
      <c r="B834" s="421" t="s">
        <v>10</v>
      </c>
      <c r="C834" s="421" t="s">
        <v>58</v>
      </c>
      <c r="D834" t="s">
        <v>12</v>
      </c>
      <c r="E834" s="207">
        <v>1029.0999999999999</v>
      </c>
      <c r="F834" s="207"/>
      <c r="G834" s="73">
        <f t="shared" si="14"/>
        <v>1029.0999999999999</v>
      </c>
    </row>
    <row r="835" spans="1:12">
      <c r="A835" s="70"/>
      <c r="B835" s="422"/>
      <c r="C835" s="422"/>
      <c r="D835" t="s">
        <v>13</v>
      </c>
      <c r="E835" s="207">
        <v>16.899999999999999</v>
      </c>
      <c r="F835" s="207"/>
      <c r="G835" s="73">
        <f t="shared" si="14"/>
        <v>1046</v>
      </c>
    </row>
    <row r="836" spans="1:12">
      <c r="A836" s="70"/>
      <c r="B836" s="422"/>
      <c r="C836" s="422"/>
      <c r="D836" t="s">
        <v>14</v>
      </c>
      <c r="E836" s="207">
        <v>60</v>
      </c>
      <c r="F836" s="207"/>
      <c r="G836" s="73">
        <f t="shared" si="14"/>
        <v>1106</v>
      </c>
    </row>
    <row r="837" spans="1:12">
      <c r="A837" s="70"/>
      <c r="B837" s="422"/>
      <c r="C837" s="422"/>
      <c r="D837" t="s">
        <v>15</v>
      </c>
      <c r="E837" s="207">
        <v>5</v>
      </c>
      <c r="F837" s="207"/>
      <c r="G837" s="73">
        <f t="shared" si="14"/>
        <v>1111</v>
      </c>
    </row>
    <row r="838" spans="1:12">
      <c r="A838" s="70">
        <v>45626</v>
      </c>
      <c r="B838" s="422" t="s">
        <v>93</v>
      </c>
      <c r="C838" s="422" t="s">
        <v>58</v>
      </c>
      <c r="D838" t="s">
        <v>14</v>
      </c>
      <c r="E838" s="207"/>
      <c r="F838" s="207">
        <v>60</v>
      </c>
      <c r="G838" s="73">
        <f t="shared" si="14"/>
        <v>1051</v>
      </c>
    </row>
    <row r="839" spans="1:12">
      <c r="A839" s="70">
        <v>45626</v>
      </c>
      <c r="B839" s="422" t="s">
        <v>93</v>
      </c>
      <c r="C839" s="422" t="s">
        <v>58</v>
      </c>
      <c r="D839" t="s">
        <v>15</v>
      </c>
      <c r="E839" s="207"/>
      <c r="F839" s="207">
        <v>5</v>
      </c>
      <c r="G839" s="73">
        <f t="shared" si="14"/>
        <v>1046</v>
      </c>
    </row>
    <row r="840" spans="1:12">
      <c r="A840" s="3">
        <v>45656</v>
      </c>
      <c r="B840" s="422">
        <v>30240</v>
      </c>
      <c r="C840" s="422" t="s">
        <v>58</v>
      </c>
      <c r="D840" t="s">
        <v>12</v>
      </c>
      <c r="F840" s="2">
        <v>16.899999999999999</v>
      </c>
      <c r="G840" s="73">
        <f t="shared" si="14"/>
        <v>1029.0999999999999</v>
      </c>
      <c r="K840" t="s">
        <v>735</v>
      </c>
    </row>
    <row r="841" spans="1:12">
      <c r="A841" s="3">
        <v>45663</v>
      </c>
      <c r="B841" s="422">
        <v>30266</v>
      </c>
      <c r="C841" s="422" t="s">
        <v>58</v>
      </c>
      <c r="D841" t="s">
        <v>12</v>
      </c>
      <c r="F841" s="2">
        <v>1029.0999999999999</v>
      </c>
      <c r="G841" s="73">
        <f t="shared" si="14"/>
        <v>0</v>
      </c>
      <c r="I841">
        <v>2024</v>
      </c>
      <c r="J841" s="421" t="s">
        <v>27</v>
      </c>
      <c r="K841" t="s">
        <v>12</v>
      </c>
      <c r="L841" s="207">
        <f>E842-F848</f>
        <v>630</v>
      </c>
    </row>
    <row r="842" spans="1:12">
      <c r="A842" s="31">
        <v>45657</v>
      </c>
      <c r="B842" s="421" t="s">
        <v>10</v>
      </c>
      <c r="C842" s="421" t="s">
        <v>27</v>
      </c>
      <c r="D842" t="s">
        <v>12</v>
      </c>
      <c r="E842" s="207">
        <v>1320</v>
      </c>
      <c r="F842" s="207"/>
      <c r="G842" s="73">
        <f t="shared" si="14"/>
        <v>1320</v>
      </c>
      <c r="J842" s="422"/>
      <c r="K842" t="s">
        <v>13</v>
      </c>
      <c r="L842" s="207">
        <v>9.6</v>
      </c>
    </row>
    <row r="843" spans="1:12">
      <c r="B843" s="422"/>
      <c r="C843" s="422"/>
      <c r="D843" t="s">
        <v>13</v>
      </c>
      <c r="E843" s="207">
        <v>9.6</v>
      </c>
      <c r="F843" s="207"/>
      <c r="G843" s="73">
        <f t="shared" si="14"/>
        <v>1329.6</v>
      </c>
      <c r="L843" s="28">
        <f>SUM(L841:L842)</f>
        <v>639.6</v>
      </c>
    </row>
    <row r="844" spans="1:12">
      <c r="B844" s="422"/>
      <c r="C844" s="422"/>
      <c r="D844" t="s">
        <v>14</v>
      </c>
      <c r="E844" s="207">
        <v>60</v>
      </c>
      <c r="F844" s="207"/>
      <c r="G844" s="73">
        <f t="shared" si="14"/>
        <v>1389.6</v>
      </c>
      <c r="J844" s="421"/>
      <c r="L844" s="207"/>
    </row>
    <row r="845" spans="1:12">
      <c r="B845" s="422"/>
      <c r="C845" s="422"/>
      <c r="D845" t="s">
        <v>15</v>
      </c>
      <c r="E845" s="207">
        <v>5</v>
      </c>
      <c r="F845" s="207"/>
      <c r="G845" s="73">
        <f t="shared" si="14"/>
        <v>1394.6</v>
      </c>
    </row>
    <row r="846" spans="1:12">
      <c r="A846" s="3">
        <v>45657</v>
      </c>
      <c r="B846" s="422" t="s">
        <v>76</v>
      </c>
      <c r="C846" s="422" t="s">
        <v>27</v>
      </c>
      <c r="D846" t="s">
        <v>14</v>
      </c>
      <c r="E846" s="207"/>
      <c r="F846" s="207">
        <v>60</v>
      </c>
      <c r="G846" s="73">
        <f t="shared" si="14"/>
        <v>1334.6</v>
      </c>
    </row>
    <row r="847" spans="1:12">
      <c r="A847" s="3">
        <v>45657</v>
      </c>
      <c r="B847" s="422" t="s">
        <v>76</v>
      </c>
      <c r="C847" s="422" t="s">
        <v>27</v>
      </c>
      <c r="D847" t="s">
        <v>15</v>
      </c>
      <c r="E847" s="207"/>
      <c r="F847" s="207">
        <v>5</v>
      </c>
      <c r="G847" s="73">
        <f t="shared" si="14"/>
        <v>1329.6</v>
      </c>
    </row>
    <row r="848" spans="1:12">
      <c r="A848" s="70">
        <v>45688</v>
      </c>
      <c r="B848" s="422" t="s">
        <v>77</v>
      </c>
      <c r="C848" s="422" t="s">
        <v>27</v>
      </c>
      <c r="D848" t="s">
        <v>12</v>
      </c>
      <c r="E848" s="207"/>
      <c r="F848" s="207">
        <v>690</v>
      </c>
      <c r="G848" s="73">
        <f t="shared" si="14"/>
        <v>639.59999999999991</v>
      </c>
    </row>
    <row r="849" spans="1:11">
      <c r="A849" s="70">
        <v>45701</v>
      </c>
      <c r="B849" s="422">
        <v>30459</v>
      </c>
      <c r="C849" s="422" t="s">
        <v>27</v>
      </c>
      <c r="D849" t="s">
        <v>12</v>
      </c>
      <c r="E849" s="207"/>
      <c r="F849" s="207">
        <v>630</v>
      </c>
      <c r="G849" s="73">
        <f t="shared" si="14"/>
        <v>9.5999999999999091</v>
      </c>
    </row>
    <row r="850" spans="1:11">
      <c r="A850" s="70">
        <v>45701</v>
      </c>
      <c r="B850" s="422">
        <v>30459</v>
      </c>
      <c r="C850" s="422" t="s">
        <v>27</v>
      </c>
      <c r="D850" t="s">
        <v>13</v>
      </c>
      <c r="E850" s="207"/>
      <c r="F850" s="207">
        <v>9.6</v>
      </c>
      <c r="G850" s="73">
        <f t="shared" si="14"/>
        <v>-9.0594198809412774E-14</v>
      </c>
    </row>
    <row r="851" spans="1:11">
      <c r="A851" s="81">
        <v>45688</v>
      </c>
      <c r="B851" s="421" t="s">
        <v>10</v>
      </c>
      <c r="C851" s="421" t="s">
        <v>11</v>
      </c>
      <c r="D851" t="s">
        <v>12</v>
      </c>
      <c r="E851" s="207">
        <v>1179.7</v>
      </c>
      <c r="F851" s="207"/>
      <c r="G851" s="73">
        <f t="shared" si="14"/>
        <v>1179.7</v>
      </c>
    </row>
    <row r="852" spans="1:11">
      <c r="A852" s="70"/>
      <c r="B852" s="422"/>
      <c r="C852" s="422"/>
      <c r="D852" t="s">
        <v>13</v>
      </c>
      <c r="E852" s="207">
        <v>7.5</v>
      </c>
      <c r="F852" s="207"/>
      <c r="G852" s="73">
        <f t="shared" si="14"/>
        <v>1187.2</v>
      </c>
    </row>
    <row r="853" spans="1:11">
      <c r="A853" s="70"/>
      <c r="B853" s="422"/>
      <c r="C853" s="422"/>
      <c r="D853" t="s">
        <v>14</v>
      </c>
      <c r="E853" s="207">
        <v>60</v>
      </c>
      <c r="F853" s="207"/>
      <c r="G853" s="73">
        <f t="shared" si="14"/>
        <v>1247.2</v>
      </c>
    </row>
    <row r="854" spans="1:11">
      <c r="A854" s="70"/>
      <c r="B854" s="422"/>
      <c r="C854" s="422"/>
      <c r="D854" t="s">
        <v>15</v>
      </c>
      <c r="E854" s="207">
        <v>5</v>
      </c>
      <c r="F854" s="207"/>
      <c r="G854" s="73">
        <f t="shared" si="14"/>
        <v>1252.2</v>
      </c>
    </row>
    <row r="855" spans="1:11">
      <c r="A855" s="70">
        <v>45688</v>
      </c>
      <c r="B855" s="422" t="s">
        <v>77</v>
      </c>
      <c r="C855" s="422" t="s">
        <v>11</v>
      </c>
      <c r="D855" t="s">
        <v>14</v>
      </c>
      <c r="E855" s="207"/>
      <c r="F855" s="207">
        <v>60</v>
      </c>
      <c r="G855" s="73">
        <f t="shared" si="14"/>
        <v>1192.2</v>
      </c>
      <c r="I855" s="421"/>
      <c r="K855" s="207"/>
    </row>
    <row r="856" spans="1:11">
      <c r="A856" s="70">
        <v>45688</v>
      </c>
      <c r="B856" s="422" t="s">
        <v>77</v>
      </c>
      <c r="C856" s="422" t="s">
        <v>11</v>
      </c>
      <c r="D856" t="s">
        <v>15</v>
      </c>
      <c r="E856" s="207"/>
      <c r="F856" s="207">
        <v>5</v>
      </c>
      <c r="G856" s="73">
        <f t="shared" si="14"/>
        <v>1187.2</v>
      </c>
      <c r="I856" s="422"/>
      <c r="K856" s="207"/>
    </row>
    <row r="857" spans="1:11">
      <c r="A857" s="3">
        <v>45716</v>
      </c>
      <c r="B857" s="422" t="s">
        <v>78</v>
      </c>
      <c r="C857" s="422" t="s">
        <v>11</v>
      </c>
      <c r="D857" t="s">
        <v>12</v>
      </c>
      <c r="F857" s="2">
        <v>840</v>
      </c>
      <c r="G857" s="73">
        <f t="shared" si="14"/>
        <v>347.20000000000005</v>
      </c>
      <c r="I857" s="421"/>
      <c r="K857" s="207"/>
    </row>
    <row r="858" spans="1:11">
      <c r="A858" s="3">
        <v>45747</v>
      </c>
      <c r="B858" s="422" t="s">
        <v>81</v>
      </c>
      <c r="C858" s="422" t="s">
        <v>11</v>
      </c>
      <c r="D858" t="s">
        <v>12</v>
      </c>
      <c r="F858" s="2">
        <v>339.7</v>
      </c>
      <c r="G858" s="73">
        <f t="shared" si="14"/>
        <v>7.5000000000000568</v>
      </c>
      <c r="I858" s="421"/>
      <c r="K858" s="207"/>
    </row>
    <row r="859" spans="1:11">
      <c r="A859" s="3">
        <v>45747</v>
      </c>
      <c r="B859" s="422" t="s">
        <v>81</v>
      </c>
      <c r="C859" s="422" t="s">
        <v>11</v>
      </c>
      <c r="D859" t="s">
        <v>13</v>
      </c>
      <c r="F859" s="2">
        <v>7.5</v>
      </c>
      <c r="G859" s="73">
        <f t="shared" si="14"/>
        <v>5.6843418860808015E-14</v>
      </c>
      <c r="I859" s="421"/>
      <c r="K859" s="28"/>
    </row>
    <row r="860" spans="1:11">
      <c r="A860" s="31">
        <v>45716</v>
      </c>
      <c r="B860" s="421" t="s">
        <v>10</v>
      </c>
      <c r="C860" s="421" t="s">
        <v>17</v>
      </c>
      <c r="D860" t="s">
        <v>12</v>
      </c>
      <c r="E860" s="207">
        <v>1014.2</v>
      </c>
      <c r="F860" s="207"/>
      <c r="G860" s="73">
        <f t="shared" si="14"/>
        <v>1014.2</v>
      </c>
      <c r="I860" s="422"/>
      <c r="K860" s="28"/>
    </row>
    <row r="861" spans="1:11">
      <c r="B861" s="422"/>
      <c r="C861" s="422"/>
      <c r="D861" t="s">
        <v>13</v>
      </c>
      <c r="E861" s="207">
        <v>8.4</v>
      </c>
      <c r="F861" s="207"/>
      <c r="G861" s="73">
        <f t="shared" si="14"/>
        <v>1022.6</v>
      </c>
    </row>
    <row r="862" spans="1:11">
      <c r="B862" s="422"/>
      <c r="C862" s="422"/>
      <c r="D862" t="s">
        <v>14</v>
      </c>
      <c r="E862" s="207">
        <v>56</v>
      </c>
      <c r="F862" s="207"/>
      <c r="G862" s="73">
        <f t="shared" si="14"/>
        <v>1078.5999999999999</v>
      </c>
    </row>
    <row r="863" spans="1:11">
      <c r="B863" s="422"/>
      <c r="C863" s="422"/>
      <c r="D863" t="s">
        <v>15</v>
      </c>
      <c r="E863" s="207">
        <v>5</v>
      </c>
      <c r="F863" s="207"/>
      <c r="G863" s="73">
        <f t="shared" si="14"/>
        <v>1083.5999999999999</v>
      </c>
    </row>
    <row r="864" spans="1:11">
      <c r="A864" s="3">
        <v>45716</v>
      </c>
      <c r="B864" s="422" t="s">
        <v>78</v>
      </c>
      <c r="C864" s="422" t="s">
        <v>17</v>
      </c>
      <c r="D864" t="s">
        <v>14</v>
      </c>
      <c r="E864" s="207"/>
      <c r="F864" s="207">
        <v>56</v>
      </c>
      <c r="G864" s="73">
        <f t="shared" si="14"/>
        <v>1027.5999999999999</v>
      </c>
    </row>
    <row r="865" spans="1:10">
      <c r="A865" s="3">
        <v>45716</v>
      </c>
      <c r="B865" s="422" t="s">
        <v>78</v>
      </c>
      <c r="C865" s="422" t="s">
        <v>17</v>
      </c>
      <c r="D865" t="s">
        <v>15</v>
      </c>
      <c r="E865" s="207"/>
      <c r="F865" s="207">
        <v>5</v>
      </c>
      <c r="G865" s="73">
        <f t="shared" si="14"/>
        <v>1022.5999999999999</v>
      </c>
    </row>
    <row r="866" spans="1:10">
      <c r="A866" s="3">
        <v>45747</v>
      </c>
      <c r="B866" s="422" t="s">
        <v>81</v>
      </c>
      <c r="C866" s="422" t="s">
        <v>17</v>
      </c>
      <c r="D866" t="s">
        <v>12</v>
      </c>
      <c r="E866" s="207"/>
      <c r="F866" s="267">
        <v>342.8</v>
      </c>
      <c r="G866" s="73">
        <f t="shared" si="14"/>
        <v>679.8</v>
      </c>
    </row>
    <row r="867" spans="1:10">
      <c r="A867" s="3">
        <v>45740</v>
      </c>
      <c r="B867" s="422">
        <v>30717</v>
      </c>
      <c r="C867" s="422" t="s">
        <v>17</v>
      </c>
      <c r="D867" t="s">
        <v>12</v>
      </c>
      <c r="F867" s="2">
        <v>671.4</v>
      </c>
      <c r="G867" s="73">
        <f t="shared" si="14"/>
        <v>8.3999999999999773</v>
      </c>
      <c r="I867" s="28"/>
    </row>
    <row r="868" spans="1:10">
      <c r="A868" s="3">
        <v>45740</v>
      </c>
      <c r="B868" s="422">
        <v>30717</v>
      </c>
      <c r="C868" s="422" t="s">
        <v>17</v>
      </c>
      <c r="D868" t="s">
        <v>13</v>
      </c>
      <c r="F868" s="2">
        <v>8.4</v>
      </c>
      <c r="G868" s="73">
        <f t="shared" si="14"/>
        <v>-2.3092638912203256E-14</v>
      </c>
    </row>
    <row r="869" spans="1:10">
      <c r="A869" s="31">
        <v>45747</v>
      </c>
      <c r="B869" s="421" t="s">
        <v>10</v>
      </c>
      <c r="C869" s="421" t="s">
        <v>18</v>
      </c>
      <c r="D869" t="s">
        <v>12</v>
      </c>
      <c r="E869" s="207">
        <v>1299.3</v>
      </c>
      <c r="F869" s="207"/>
      <c r="G869" s="73">
        <f t="shared" si="14"/>
        <v>1299.3</v>
      </c>
    </row>
    <row r="870" spans="1:10">
      <c r="B870" s="422"/>
      <c r="C870" s="422"/>
      <c r="D870" t="s">
        <v>13</v>
      </c>
      <c r="E870" s="207">
        <v>3</v>
      </c>
      <c r="F870" s="207"/>
      <c r="G870" s="73">
        <f t="shared" ref="G870:G941" si="15">+G869+E870-F870</f>
        <v>1302.3</v>
      </c>
    </row>
    <row r="871" spans="1:10">
      <c r="B871" s="422"/>
      <c r="C871" s="422"/>
      <c r="D871" t="s">
        <v>14</v>
      </c>
      <c r="E871" s="207">
        <v>60</v>
      </c>
      <c r="F871" s="207"/>
      <c r="G871" s="73">
        <f t="shared" si="15"/>
        <v>1362.3</v>
      </c>
    </row>
    <row r="872" spans="1:10">
      <c r="B872" s="422"/>
      <c r="C872" s="422"/>
      <c r="D872" t="s">
        <v>15</v>
      </c>
      <c r="E872" s="207">
        <v>5</v>
      </c>
      <c r="F872" s="207"/>
      <c r="G872" s="73">
        <f t="shared" si="15"/>
        <v>1367.3</v>
      </c>
      <c r="J872" s="28"/>
    </row>
    <row r="873" spans="1:10">
      <c r="A873" s="3">
        <v>45747</v>
      </c>
      <c r="B873" s="422" t="s">
        <v>81</v>
      </c>
      <c r="C873" s="422" t="s">
        <v>18</v>
      </c>
      <c r="D873" t="s">
        <v>12</v>
      </c>
      <c r="E873" s="207"/>
      <c r="F873" s="207">
        <v>210</v>
      </c>
      <c r="G873" s="73">
        <f t="shared" si="15"/>
        <v>1157.3</v>
      </c>
    </row>
    <row r="874" spans="1:10">
      <c r="A874" s="70">
        <v>45777</v>
      </c>
      <c r="B874" s="422" t="s">
        <v>83</v>
      </c>
      <c r="C874" s="422" t="s">
        <v>18</v>
      </c>
      <c r="D874" t="s">
        <v>12</v>
      </c>
      <c r="E874" s="207"/>
      <c r="F874" s="207">
        <v>900</v>
      </c>
      <c r="G874" s="73">
        <f t="shared" si="15"/>
        <v>257.29999999999995</v>
      </c>
    </row>
    <row r="875" spans="1:10">
      <c r="A875" s="70">
        <v>45789</v>
      </c>
      <c r="B875" s="422">
        <v>30969</v>
      </c>
      <c r="C875" s="422" t="s">
        <v>18</v>
      </c>
      <c r="D875" t="s">
        <v>12</v>
      </c>
      <c r="E875" s="207"/>
      <c r="F875" s="207">
        <v>189.3</v>
      </c>
      <c r="G875" s="73">
        <f t="shared" si="15"/>
        <v>67.999999999999943</v>
      </c>
    </row>
    <row r="876" spans="1:10">
      <c r="A876" s="70">
        <v>45789</v>
      </c>
      <c r="B876" s="422">
        <v>30969</v>
      </c>
      <c r="C876" s="422" t="s">
        <v>18</v>
      </c>
      <c r="D876" t="s">
        <v>13</v>
      </c>
      <c r="E876" s="207"/>
      <c r="F876" s="207">
        <v>3</v>
      </c>
      <c r="G876" s="73">
        <f t="shared" si="15"/>
        <v>64.999999999999943</v>
      </c>
    </row>
    <row r="877" spans="1:10">
      <c r="A877" s="70">
        <v>45789</v>
      </c>
      <c r="B877" s="422">
        <v>30969</v>
      </c>
      <c r="C877" s="422" t="s">
        <v>18</v>
      </c>
      <c r="D877" t="s">
        <v>14</v>
      </c>
      <c r="E877" s="207"/>
      <c r="F877" s="207">
        <v>60</v>
      </c>
      <c r="G877" s="73">
        <f t="shared" si="15"/>
        <v>4.9999999999999432</v>
      </c>
    </row>
    <row r="878" spans="1:10">
      <c r="A878" s="70">
        <v>45789</v>
      </c>
      <c r="B878" s="422">
        <v>30969</v>
      </c>
      <c r="C878" s="422" t="s">
        <v>18</v>
      </c>
      <c r="D878" t="s">
        <v>15</v>
      </c>
      <c r="E878" s="207"/>
      <c r="F878" s="207">
        <v>5</v>
      </c>
      <c r="G878" s="73">
        <f t="shared" si="15"/>
        <v>-5.6843418860808015E-14</v>
      </c>
    </row>
    <row r="879" spans="1:10">
      <c r="A879" s="81">
        <v>45777</v>
      </c>
      <c r="B879" s="421" t="s">
        <v>10</v>
      </c>
      <c r="C879" s="421" t="s">
        <v>19</v>
      </c>
      <c r="D879" t="s">
        <v>12</v>
      </c>
      <c r="E879" s="207">
        <v>1098.7</v>
      </c>
      <c r="F879" s="207"/>
      <c r="G879" s="73">
        <f t="shared" si="15"/>
        <v>1098.7</v>
      </c>
      <c r="J879" s="28"/>
    </row>
    <row r="880" spans="1:10">
      <c r="A880" s="70"/>
      <c r="B880" s="422"/>
      <c r="C880" s="422"/>
      <c r="D880" t="s">
        <v>13</v>
      </c>
      <c r="E880" s="207">
        <v>6.3</v>
      </c>
      <c r="F880" s="207"/>
      <c r="G880" s="73">
        <f t="shared" si="15"/>
        <v>1105</v>
      </c>
      <c r="J880" s="207"/>
    </row>
    <row r="881" spans="1:12">
      <c r="A881" s="70"/>
      <c r="B881" s="422"/>
      <c r="C881" s="422"/>
      <c r="D881" t="s">
        <v>14</v>
      </c>
      <c r="E881" s="207">
        <v>60</v>
      </c>
      <c r="F881" s="207"/>
      <c r="G881" s="73">
        <f t="shared" si="15"/>
        <v>1165</v>
      </c>
    </row>
    <row r="882" spans="1:12">
      <c r="A882" s="70"/>
      <c r="B882" s="422"/>
      <c r="C882" s="422"/>
      <c r="D882" t="s">
        <v>15</v>
      </c>
      <c r="E882" s="207">
        <v>5</v>
      </c>
      <c r="F882" s="207"/>
      <c r="G882" s="73">
        <f t="shared" si="15"/>
        <v>1170</v>
      </c>
    </row>
    <row r="883" spans="1:12">
      <c r="A883" s="70">
        <v>45789</v>
      </c>
      <c r="B883" s="422">
        <v>30969</v>
      </c>
      <c r="C883" s="422" t="s">
        <v>19</v>
      </c>
      <c r="D883" t="s">
        <v>14</v>
      </c>
      <c r="E883" s="207"/>
      <c r="F883" s="207">
        <v>60</v>
      </c>
      <c r="G883" s="73">
        <f t="shared" si="15"/>
        <v>1110</v>
      </c>
    </row>
    <row r="884" spans="1:12">
      <c r="A884" s="70">
        <v>45789</v>
      </c>
      <c r="B884" s="422">
        <v>30969</v>
      </c>
      <c r="C884" s="422" t="s">
        <v>19</v>
      </c>
      <c r="D884" t="s">
        <v>15</v>
      </c>
      <c r="E884" s="207"/>
      <c r="F884" s="207">
        <v>5</v>
      </c>
      <c r="G884" s="73">
        <f t="shared" si="15"/>
        <v>1105</v>
      </c>
      <c r="J884" s="207"/>
    </row>
    <row r="885" spans="1:12">
      <c r="A885" s="3">
        <v>45808</v>
      </c>
      <c r="B885" s="422" t="s">
        <v>84</v>
      </c>
      <c r="C885" s="422" t="s">
        <v>19</v>
      </c>
      <c r="D885" t="s">
        <v>12</v>
      </c>
      <c r="E885" s="207"/>
      <c r="F885" s="207">
        <v>900</v>
      </c>
      <c r="G885" s="73">
        <f t="shared" si="15"/>
        <v>205</v>
      </c>
      <c r="J885" s="469" t="s">
        <v>735</v>
      </c>
      <c r="K885" s="469"/>
      <c r="L885" s="469"/>
    </row>
    <row r="886" spans="1:12">
      <c r="A886" s="3">
        <v>45838</v>
      </c>
      <c r="B886" s="422" t="s">
        <v>86</v>
      </c>
      <c r="C886" s="422" t="s">
        <v>19</v>
      </c>
      <c r="D886" t="s">
        <v>12</v>
      </c>
      <c r="E886" s="207"/>
      <c r="F886" s="207">
        <v>198.7</v>
      </c>
      <c r="G886" s="73">
        <f t="shared" si="15"/>
        <v>6.3000000000000114</v>
      </c>
      <c r="I886">
        <v>2025</v>
      </c>
      <c r="J886" s="421" t="s">
        <v>20</v>
      </c>
      <c r="K886" t="s">
        <v>12</v>
      </c>
      <c r="L886" s="207">
        <v>367.7</v>
      </c>
    </row>
    <row r="887" spans="1:12">
      <c r="A887" s="3">
        <v>45838</v>
      </c>
      <c r="B887" s="422" t="s">
        <v>86</v>
      </c>
      <c r="C887" s="422" t="s">
        <v>19</v>
      </c>
      <c r="D887" t="s">
        <v>13</v>
      </c>
      <c r="E887" s="207"/>
      <c r="F887" s="207">
        <v>6.3</v>
      </c>
      <c r="G887" s="73">
        <f t="shared" si="15"/>
        <v>1.1546319456101628E-14</v>
      </c>
      <c r="J887" s="422"/>
      <c r="K887" t="s">
        <v>13</v>
      </c>
      <c r="L887" s="207">
        <v>6.5</v>
      </c>
    </row>
    <row r="888" spans="1:12">
      <c r="A888" s="31">
        <v>45808</v>
      </c>
      <c r="B888" s="421" t="s">
        <v>10</v>
      </c>
      <c r="C888" s="421" t="s">
        <v>20</v>
      </c>
      <c r="D888" t="s">
        <v>12</v>
      </c>
      <c r="E888" s="207">
        <v>692.7</v>
      </c>
      <c r="F888" s="207"/>
      <c r="G888" s="73">
        <f t="shared" si="15"/>
        <v>692.7</v>
      </c>
      <c r="L888" s="28">
        <f>SUM(L886:L887)</f>
        <v>374.2</v>
      </c>
    </row>
    <row r="889" spans="1:12">
      <c r="B889" s="422"/>
      <c r="C889" s="422"/>
      <c r="D889" t="s">
        <v>13</v>
      </c>
      <c r="E889" s="207">
        <v>6.5</v>
      </c>
      <c r="F889" s="207"/>
      <c r="G889" s="73">
        <f t="shared" si="15"/>
        <v>699.2</v>
      </c>
    </row>
    <row r="890" spans="1:12">
      <c r="B890" s="422"/>
      <c r="C890" s="422"/>
      <c r="D890" t="s">
        <v>14</v>
      </c>
      <c r="E890" s="207">
        <v>60</v>
      </c>
      <c r="F890" s="207"/>
      <c r="G890" s="73">
        <f t="shared" si="15"/>
        <v>759.2</v>
      </c>
      <c r="L890" s="28"/>
    </row>
    <row r="891" spans="1:12">
      <c r="B891" s="422"/>
      <c r="C891" s="422"/>
      <c r="D891" t="s">
        <v>15</v>
      </c>
      <c r="E891" s="207">
        <v>5</v>
      </c>
      <c r="F891" s="207"/>
      <c r="G891" s="73">
        <f t="shared" si="15"/>
        <v>764.2</v>
      </c>
    </row>
    <row r="892" spans="1:12">
      <c r="A892" s="3">
        <v>45808</v>
      </c>
      <c r="B892" s="422" t="s">
        <v>84</v>
      </c>
      <c r="C892" s="422" t="s">
        <v>20</v>
      </c>
      <c r="D892" t="s">
        <v>14</v>
      </c>
      <c r="E892" s="207"/>
      <c r="F892" s="207">
        <v>60</v>
      </c>
      <c r="G892" s="73">
        <f t="shared" si="15"/>
        <v>704.2</v>
      </c>
      <c r="L892" s="28"/>
    </row>
    <row r="893" spans="1:12">
      <c r="A893" s="3">
        <v>45808</v>
      </c>
      <c r="B893" s="422" t="s">
        <v>84</v>
      </c>
      <c r="C893" s="422" t="s">
        <v>20</v>
      </c>
      <c r="D893" t="s">
        <v>15</v>
      </c>
      <c r="E893" s="207"/>
      <c r="F893" s="207">
        <v>5</v>
      </c>
      <c r="G893" s="73">
        <f t="shared" si="15"/>
        <v>699.2</v>
      </c>
    </row>
    <row r="894" spans="1:12">
      <c r="A894" s="3">
        <v>45838</v>
      </c>
      <c r="B894" s="422" t="s">
        <v>86</v>
      </c>
      <c r="C894" s="422" t="s">
        <v>20</v>
      </c>
      <c r="D894" t="s">
        <v>12</v>
      </c>
      <c r="F894" s="2">
        <v>325</v>
      </c>
      <c r="G894" s="73">
        <f t="shared" si="15"/>
        <v>374.20000000000005</v>
      </c>
    </row>
    <row r="895" spans="1:12">
      <c r="A895" s="3">
        <v>45836</v>
      </c>
      <c r="B895" s="422">
        <v>31236</v>
      </c>
      <c r="C895" s="422" t="s">
        <v>20</v>
      </c>
      <c r="D895" t="s">
        <v>12</v>
      </c>
      <c r="F895" s="2">
        <v>367.7</v>
      </c>
      <c r="G895" s="73">
        <f t="shared" si="15"/>
        <v>6.5000000000000568</v>
      </c>
      <c r="I895" s="28"/>
    </row>
    <row r="896" spans="1:12">
      <c r="A896" s="3">
        <v>45836</v>
      </c>
      <c r="B896" s="422">
        <v>31236</v>
      </c>
      <c r="C896" s="422" t="s">
        <v>20</v>
      </c>
      <c r="D896" t="s">
        <v>13</v>
      </c>
      <c r="F896" s="2">
        <v>6.5</v>
      </c>
      <c r="G896" s="73">
        <f t="shared" si="15"/>
        <v>5.6843418860808015E-14</v>
      </c>
    </row>
    <row r="897" spans="1:12">
      <c r="A897" s="31">
        <v>45838</v>
      </c>
      <c r="B897" s="421" t="s">
        <v>10</v>
      </c>
      <c r="C897" s="421" t="s">
        <v>21</v>
      </c>
      <c r="D897" t="s">
        <v>12</v>
      </c>
      <c r="E897" s="207">
        <v>629.29999999999995</v>
      </c>
      <c r="G897" s="73">
        <f t="shared" si="15"/>
        <v>629.29999999999995</v>
      </c>
    </row>
    <row r="898" spans="1:12">
      <c r="B898" s="422"/>
      <c r="C898" s="422"/>
      <c r="D898" t="s">
        <v>13</v>
      </c>
      <c r="E898" s="207">
        <v>4.7</v>
      </c>
      <c r="G898" s="73">
        <f t="shared" si="15"/>
        <v>634</v>
      </c>
    </row>
    <row r="899" spans="1:12">
      <c r="B899" s="422"/>
      <c r="C899" s="422"/>
      <c r="D899" t="s">
        <v>14</v>
      </c>
      <c r="E899" s="207">
        <v>60</v>
      </c>
      <c r="G899" s="73">
        <f t="shared" si="15"/>
        <v>694</v>
      </c>
    </row>
    <row r="900" spans="1:12">
      <c r="B900" s="422"/>
      <c r="C900" s="422"/>
      <c r="D900" t="s">
        <v>15</v>
      </c>
      <c r="E900" s="207">
        <v>5</v>
      </c>
      <c r="G900" s="73">
        <f t="shared" si="15"/>
        <v>699</v>
      </c>
    </row>
    <row r="901" spans="1:12">
      <c r="A901" s="3">
        <v>45838</v>
      </c>
      <c r="B901" s="422" t="s">
        <v>86</v>
      </c>
      <c r="C901" s="422" t="s">
        <v>21</v>
      </c>
      <c r="D901" t="s">
        <v>14</v>
      </c>
      <c r="E901" s="207"/>
      <c r="F901" s="207">
        <v>60</v>
      </c>
      <c r="G901" s="73">
        <f t="shared" si="15"/>
        <v>639</v>
      </c>
      <c r="J901" s="421" t="s">
        <v>21</v>
      </c>
      <c r="K901" t="s">
        <v>12</v>
      </c>
      <c r="L901" s="207">
        <v>269.3</v>
      </c>
    </row>
    <row r="902" spans="1:12">
      <c r="A902" s="3">
        <v>45838</v>
      </c>
      <c r="B902" s="422" t="s">
        <v>86</v>
      </c>
      <c r="C902" s="422" t="s">
        <v>21</v>
      </c>
      <c r="D902" t="s">
        <v>15</v>
      </c>
      <c r="E902" s="207"/>
      <c r="F902" s="207">
        <v>5</v>
      </c>
      <c r="G902" s="73">
        <f t="shared" si="15"/>
        <v>634</v>
      </c>
      <c r="J902" s="422"/>
      <c r="K902" t="s">
        <v>13</v>
      </c>
      <c r="L902" s="207">
        <v>4.7</v>
      </c>
    </row>
    <row r="903" spans="1:12">
      <c r="A903" s="3">
        <v>45838</v>
      </c>
      <c r="B903" s="422" t="s">
        <v>86</v>
      </c>
      <c r="C903" s="422" t="s">
        <v>21</v>
      </c>
      <c r="D903" t="s">
        <v>12</v>
      </c>
      <c r="F903" s="2">
        <v>60</v>
      </c>
      <c r="G903" s="73">
        <f t="shared" si="15"/>
        <v>574</v>
      </c>
      <c r="L903" s="28">
        <f>SUM(L901:L902)</f>
        <v>274</v>
      </c>
    </row>
    <row r="904" spans="1:12">
      <c r="A904" s="3">
        <v>45869</v>
      </c>
      <c r="B904" s="422" t="s">
        <v>87</v>
      </c>
      <c r="C904" s="422" t="s">
        <v>21</v>
      </c>
      <c r="D904" t="s">
        <v>12</v>
      </c>
      <c r="F904" s="2">
        <v>300</v>
      </c>
      <c r="G904" s="73">
        <f t="shared" si="15"/>
        <v>274</v>
      </c>
      <c r="L904" s="28">
        <f>300-L903</f>
        <v>26</v>
      </c>
    </row>
    <row r="905" spans="1:12">
      <c r="A905" s="3">
        <v>45854</v>
      </c>
      <c r="B905" s="422">
        <v>31420</v>
      </c>
      <c r="C905" s="422" t="s">
        <v>21</v>
      </c>
      <c r="D905" t="s">
        <v>12</v>
      </c>
      <c r="F905" s="2">
        <v>269.3</v>
      </c>
      <c r="G905" s="73">
        <f t="shared" si="15"/>
        <v>4.6999999999999886</v>
      </c>
    </row>
    <row r="906" spans="1:12">
      <c r="A906" s="3">
        <v>45854</v>
      </c>
      <c r="B906" s="422">
        <v>31420</v>
      </c>
      <c r="C906" s="422" t="s">
        <v>21</v>
      </c>
      <c r="D906" t="s">
        <v>13</v>
      </c>
      <c r="F906" s="2">
        <v>4.7</v>
      </c>
      <c r="G906" s="73">
        <f t="shared" si="15"/>
        <v>-1.1546319456101628E-14</v>
      </c>
    </row>
    <row r="907" spans="1:12">
      <c r="A907" s="81">
        <v>45869</v>
      </c>
      <c r="B907" s="421" t="s">
        <v>10</v>
      </c>
      <c r="C907" s="421" t="s">
        <v>22</v>
      </c>
      <c r="D907" t="s">
        <v>12</v>
      </c>
      <c r="E907" s="207">
        <v>579.20000000000005</v>
      </c>
      <c r="F907" s="207"/>
      <c r="G907" s="73">
        <f t="shared" si="15"/>
        <v>579.20000000000005</v>
      </c>
    </row>
    <row r="908" spans="1:12">
      <c r="A908" s="70"/>
      <c r="B908" s="422"/>
      <c r="C908" s="422"/>
      <c r="D908" t="s">
        <v>13</v>
      </c>
      <c r="E908" s="207">
        <v>6.4</v>
      </c>
      <c r="F908" s="207"/>
      <c r="G908" s="73">
        <f t="shared" si="15"/>
        <v>585.6</v>
      </c>
    </row>
    <row r="909" spans="1:12">
      <c r="A909" s="70"/>
      <c r="B909" s="422"/>
      <c r="C909" s="422"/>
      <c r="D909" t="s">
        <v>14</v>
      </c>
      <c r="E909" s="207">
        <v>60</v>
      </c>
      <c r="F909" s="207"/>
      <c r="G909" s="73">
        <f t="shared" si="15"/>
        <v>645.6</v>
      </c>
    </row>
    <row r="910" spans="1:12">
      <c r="A910" s="70"/>
      <c r="B910" s="422"/>
      <c r="C910" s="422"/>
      <c r="D910" t="s">
        <v>15</v>
      </c>
      <c r="E910" s="207">
        <v>5</v>
      </c>
      <c r="F910" s="207"/>
      <c r="G910" s="73">
        <f t="shared" si="15"/>
        <v>650.6</v>
      </c>
    </row>
    <row r="911" spans="1:12">
      <c r="A911" s="70">
        <v>45869</v>
      </c>
      <c r="B911" s="422" t="s">
        <v>87</v>
      </c>
      <c r="C911" s="422" t="s">
        <v>22</v>
      </c>
      <c r="D911" t="s">
        <v>14</v>
      </c>
      <c r="E911" s="207"/>
      <c r="F911" s="207">
        <v>60</v>
      </c>
      <c r="G911" s="73">
        <f t="shared" si="15"/>
        <v>590.6</v>
      </c>
    </row>
    <row r="912" spans="1:12">
      <c r="A912" s="70">
        <v>45869</v>
      </c>
      <c r="B912" s="422" t="s">
        <v>87</v>
      </c>
      <c r="C912" s="422" t="s">
        <v>22</v>
      </c>
      <c r="D912" t="s">
        <v>15</v>
      </c>
      <c r="E912" s="207"/>
      <c r="F912" s="207">
        <v>5</v>
      </c>
      <c r="G912" s="73">
        <f t="shared" si="15"/>
        <v>585.6</v>
      </c>
    </row>
    <row r="913" spans="1:11">
      <c r="A913" s="70">
        <v>45869</v>
      </c>
      <c r="B913" s="422" t="s">
        <v>87</v>
      </c>
      <c r="C913" s="422" t="s">
        <v>22</v>
      </c>
      <c r="D913" t="s">
        <v>12</v>
      </c>
      <c r="F913" s="2">
        <v>320</v>
      </c>
      <c r="G913" s="73">
        <f t="shared" si="15"/>
        <v>265.60000000000002</v>
      </c>
    </row>
    <row r="914" spans="1:11">
      <c r="A914" s="3">
        <v>45900</v>
      </c>
      <c r="B914" s="422" t="s">
        <v>102</v>
      </c>
      <c r="C914" s="422" t="s">
        <v>22</v>
      </c>
      <c r="D914" t="s">
        <v>12</v>
      </c>
      <c r="F914" s="2">
        <v>259.2</v>
      </c>
      <c r="G914" s="73">
        <f t="shared" si="15"/>
        <v>6.4000000000000341</v>
      </c>
    </row>
    <row r="915" spans="1:11">
      <c r="A915" s="3">
        <v>45900</v>
      </c>
      <c r="B915" s="422" t="s">
        <v>102</v>
      </c>
      <c r="C915" s="422" t="s">
        <v>22</v>
      </c>
      <c r="D915" t="s">
        <v>13</v>
      </c>
      <c r="F915" s="2">
        <v>6.4</v>
      </c>
      <c r="G915" s="73">
        <f t="shared" si="15"/>
        <v>3.3750779948604759E-14</v>
      </c>
      <c r="I915">
        <v>580</v>
      </c>
    </row>
    <row r="916" spans="1:11">
      <c r="A916" s="31">
        <v>45900</v>
      </c>
      <c r="B916" s="421" t="s">
        <v>10</v>
      </c>
      <c r="C916" s="421" t="s">
        <v>23</v>
      </c>
      <c r="D916" t="s">
        <v>12</v>
      </c>
      <c r="E916" s="207">
        <v>621</v>
      </c>
      <c r="F916" s="207"/>
      <c r="G916" s="73">
        <f t="shared" si="15"/>
        <v>621</v>
      </c>
      <c r="I916" s="28">
        <f>I915-F914-F915</f>
        <v>314.40000000000003</v>
      </c>
    </row>
    <row r="917" spans="1:11">
      <c r="B917" s="422"/>
      <c r="C917" s="422"/>
      <c r="D917" t="s">
        <v>13</v>
      </c>
      <c r="E917" s="207">
        <v>8</v>
      </c>
      <c r="F917" s="207"/>
      <c r="G917" s="73">
        <f t="shared" si="15"/>
        <v>629</v>
      </c>
    </row>
    <row r="918" spans="1:11">
      <c r="B918" s="422"/>
      <c r="C918" s="422"/>
      <c r="D918" t="s">
        <v>14</v>
      </c>
      <c r="E918" s="207">
        <v>60</v>
      </c>
      <c r="F918" s="207"/>
      <c r="G918" s="73">
        <f t="shared" si="15"/>
        <v>689</v>
      </c>
    </row>
    <row r="919" spans="1:11">
      <c r="B919" s="422"/>
      <c r="C919" s="422"/>
      <c r="D919" t="s">
        <v>15</v>
      </c>
      <c r="E919" s="207">
        <v>5</v>
      </c>
      <c r="F919" s="207"/>
      <c r="G919" s="73">
        <f t="shared" si="15"/>
        <v>694</v>
      </c>
    </row>
    <row r="920" spans="1:11">
      <c r="A920" s="3">
        <v>45900</v>
      </c>
      <c r="B920" s="422" t="s">
        <v>102</v>
      </c>
      <c r="C920" s="422" t="s">
        <v>23</v>
      </c>
      <c r="D920" t="s">
        <v>14</v>
      </c>
      <c r="E920" s="207"/>
      <c r="F920" s="207">
        <v>60</v>
      </c>
      <c r="G920" s="73">
        <f t="shared" si="15"/>
        <v>634</v>
      </c>
    </row>
    <row r="921" spans="1:11">
      <c r="A921" s="3">
        <v>45900</v>
      </c>
      <c r="B921" s="422" t="s">
        <v>102</v>
      </c>
      <c r="C921" s="422" t="s">
        <v>23</v>
      </c>
      <c r="D921" t="s">
        <v>15</v>
      </c>
      <c r="E921" s="207"/>
      <c r="F921" s="207">
        <v>5</v>
      </c>
      <c r="G921" s="73">
        <f t="shared" si="15"/>
        <v>629</v>
      </c>
      <c r="I921" s="421" t="s">
        <v>23</v>
      </c>
      <c r="J921" t="s">
        <v>12</v>
      </c>
      <c r="K921" s="207">
        <f>E916-F922-F923</f>
        <v>46.600000000000023</v>
      </c>
    </row>
    <row r="922" spans="1:11">
      <c r="A922" s="3">
        <v>45900</v>
      </c>
      <c r="B922" s="422" t="s">
        <v>102</v>
      </c>
      <c r="C922" s="422" t="s">
        <v>23</v>
      </c>
      <c r="D922" t="s">
        <v>12</v>
      </c>
      <c r="F922" s="2">
        <v>314.39999999999998</v>
      </c>
      <c r="G922" s="73">
        <f t="shared" si="15"/>
        <v>314.60000000000002</v>
      </c>
      <c r="I922" s="422"/>
      <c r="J922" t="s">
        <v>13</v>
      </c>
      <c r="K922" s="207">
        <v>8</v>
      </c>
    </row>
    <row r="923" spans="1:11">
      <c r="A923" s="3">
        <v>45930</v>
      </c>
      <c r="B923" s="422" t="s">
        <v>103</v>
      </c>
      <c r="C923" s="422" t="s">
        <v>23</v>
      </c>
      <c r="D923" t="s">
        <v>12</v>
      </c>
      <c r="F923" s="2">
        <v>260</v>
      </c>
      <c r="G923" s="73">
        <f t="shared" si="15"/>
        <v>54.600000000000023</v>
      </c>
      <c r="K923" s="28">
        <f>SUM(K921:K922)</f>
        <v>54.600000000000023</v>
      </c>
    </row>
    <row r="924" spans="1:11">
      <c r="A924" s="3">
        <v>45940</v>
      </c>
      <c r="B924" s="422">
        <v>31731</v>
      </c>
      <c r="C924" s="422" t="s">
        <v>23</v>
      </c>
      <c r="D924" t="s">
        <v>12</v>
      </c>
      <c r="F924" s="2">
        <v>46.6</v>
      </c>
      <c r="G924" s="73">
        <f t="shared" si="15"/>
        <v>8.0000000000000213</v>
      </c>
      <c r="K924" s="28"/>
    </row>
    <row r="925" spans="1:11">
      <c r="A925" s="3">
        <v>45940</v>
      </c>
      <c r="B925" s="422">
        <v>31731</v>
      </c>
      <c r="C925" s="422" t="s">
        <v>23</v>
      </c>
      <c r="D925" t="s">
        <v>13</v>
      </c>
      <c r="F925" s="2">
        <v>8</v>
      </c>
      <c r="G925" s="73">
        <f t="shared" si="15"/>
        <v>2.1316282072803006E-14</v>
      </c>
      <c r="K925" s="28"/>
    </row>
    <row r="926" spans="1:11">
      <c r="A926" s="81">
        <v>45930</v>
      </c>
      <c r="B926" s="421" t="s">
        <v>10</v>
      </c>
      <c r="C926" s="421" t="s">
        <v>172</v>
      </c>
      <c r="D926" t="s">
        <v>12</v>
      </c>
      <c r="E926" s="207">
        <v>642.70000000000005</v>
      </c>
      <c r="G926" s="73">
        <f t="shared" si="15"/>
        <v>642.70000000000005</v>
      </c>
    </row>
    <row r="927" spans="1:11">
      <c r="B927" s="422"/>
      <c r="C927" s="422"/>
      <c r="D927" t="s">
        <v>13</v>
      </c>
      <c r="E927" s="20">
        <v>6.6</v>
      </c>
      <c r="G927" s="73">
        <f t="shared" si="15"/>
        <v>649.30000000000007</v>
      </c>
    </row>
    <row r="928" spans="1:11">
      <c r="B928" s="422"/>
      <c r="C928" s="422"/>
      <c r="D928" t="s">
        <v>14</v>
      </c>
      <c r="E928" s="20">
        <v>60</v>
      </c>
      <c r="G928" s="73">
        <f t="shared" si="15"/>
        <v>709.30000000000007</v>
      </c>
      <c r="I928" s="421"/>
      <c r="K928" s="207"/>
    </row>
    <row r="929" spans="1:12">
      <c r="B929" s="422"/>
      <c r="C929" s="422"/>
      <c r="D929" t="s">
        <v>15</v>
      </c>
      <c r="E929" s="20">
        <v>5</v>
      </c>
      <c r="G929" s="73">
        <f t="shared" si="15"/>
        <v>714.30000000000007</v>
      </c>
      <c r="I929" s="422"/>
      <c r="K929" s="20"/>
    </row>
    <row r="930" spans="1:12">
      <c r="B930" s="422"/>
      <c r="C930" s="422"/>
      <c r="D930" t="s">
        <v>63</v>
      </c>
      <c r="E930" s="207">
        <v>10</v>
      </c>
      <c r="G930" s="73">
        <f t="shared" si="15"/>
        <v>724.30000000000007</v>
      </c>
      <c r="K930" s="28"/>
    </row>
    <row r="931" spans="1:12">
      <c r="A931" s="3">
        <v>45905</v>
      </c>
      <c r="B931" s="422"/>
      <c r="C931" s="422" t="s">
        <v>172</v>
      </c>
      <c r="D931" t="s">
        <v>63</v>
      </c>
      <c r="F931" s="2">
        <v>10</v>
      </c>
      <c r="G931" s="73">
        <f t="shared" si="15"/>
        <v>714.30000000000007</v>
      </c>
    </row>
    <row r="932" spans="1:12">
      <c r="A932" s="3">
        <v>45930</v>
      </c>
      <c r="B932" s="422" t="s">
        <v>103</v>
      </c>
      <c r="C932" s="422" t="s">
        <v>172</v>
      </c>
      <c r="D932" t="s">
        <v>14</v>
      </c>
      <c r="F932" s="20">
        <v>60</v>
      </c>
      <c r="G932" s="73">
        <f t="shared" si="15"/>
        <v>654.30000000000007</v>
      </c>
    </row>
    <row r="933" spans="1:12">
      <c r="A933" s="3">
        <v>45930</v>
      </c>
      <c r="B933" s="422" t="s">
        <v>103</v>
      </c>
      <c r="C933" s="422" t="s">
        <v>172</v>
      </c>
      <c r="D933" t="s">
        <v>15</v>
      </c>
      <c r="F933" s="20">
        <v>5</v>
      </c>
      <c r="G933" s="73">
        <f t="shared" si="15"/>
        <v>649.30000000000007</v>
      </c>
    </row>
    <row r="934" spans="1:12">
      <c r="A934" s="3">
        <v>45967</v>
      </c>
      <c r="B934" s="422">
        <v>31880</v>
      </c>
      <c r="C934" s="422" t="s">
        <v>172</v>
      </c>
      <c r="D934" t="s">
        <v>12</v>
      </c>
      <c r="F934" s="207">
        <v>500</v>
      </c>
      <c r="G934" s="73">
        <f t="shared" si="15"/>
        <v>149.30000000000007</v>
      </c>
    </row>
    <row r="935" spans="1:12">
      <c r="A935" s="3">
        <v>45967</v>
      </c>
      <c r="B935" s="422">
        <v>31881</v>
      </c>
      <c r="C935" s="422" t="s">
        <v>172</v>
      </c>
      <c r="D935" t="s">
        <v>12</v>
      </c>
      <c r="F935" s="20">
        <v>142.69999999999999</v>
      </c>
      <c r="G935" s="73">
        <f t="shared" si="15"/>
        <v>6.6000000000000796</v>
      </c>
    </row>
    <row r="936" spans="1:12">
      <c r="A936" s="3">
        <v>45967</v>
      </c>
      <c r="B936" s="422">
        <v>31881</v>
      </c>
      <c r="C936" s="422" t="s">
        <v>172</v>
      </c>
      <c r="D936" t="s">
        <v>13</v>
      </c>
      <c r="F936" s="20">
        <v>6.6</v>
      </c>
      <c r="G936" s="73">
        <f t="shared" si="15"/>
        <v>7.9936057773011271E-14</v>
      </c>
    </row>
    <row r="937" spans="1:12">
      <c r="A937" s="81">
        <v>45961</v>
      </c>
      <c r="B937" s="421" t="s">
        <v>10</v>
      </c>
      <c r="C937" s="421" t="s">
        <v>25</v>
      </c>
      <c r="D937" t="s">
        <v>12</v>
      </c>
      <c r="E937" s="2">
        <v>621.70000000000005</v>
      </c>
      <c r="G937" s="73">
        <f t="shared" si="15"/>
        <v>621.70000000000016</v>
      </c>
    </row>
    <row r="938" spans="1:12">
      <c r="A938" s="70"/>
      <c r="B938" s="422"/>
      <c r="C938" s="422"/>
      <c r="D938" t="s">
        <v>13</v>
      </c>
      <c r="E938" s="2">
        <v>10.4</v>
      </c>
      <c r="G938" s="73">
        <f t="shared" si="15"/>
        <v>632.10000000000014</v>
      </c>
    </row>
    <row r="939" spans="1:12">
      <c r="A939" s="70"/>
      <c r="B939" s="422"/>
      <c r="C939" s="422"/>
      <c r="D939" t="s">
        <v>14</v>
      </c>
      <c r="E939" s="20">
        <v>60</v>
      </c>
      <c r="G939" s="73">
        <f t="shared" si="15"/>
        <v>692.10000000000014</v>
      </c>
      <c r="I939" s="421" t="s">
        <v>172</v>
      </c>
      <c r="J939" t="s">
        <v>12</v>
      </c>
      <c r="K939" s="207">
        <v>642.70000000000005</v>
      </c>
    </row>
    <row r="940" spans="1:12">
      <c r="A940" s="70"/>
      <c r="B940" s="422"/>
      <c r="C940" s="422"/>
      <c r="D940" t="s">
        <v>15</v>
      </c>
      <c r="E940" s="20">
        <v>5</v>
      </c>
      <c r="G940" s="73">
        <f t="shared" si="15"/>
        <v>697.10000000000014</v>
      </c>
      <c r="I940" s="422"/>
      <c r="J940" t="s">
        <v>13</v>
      </c>
      <c r="K940" s="20">
        <v>6.6</v>
      </c>
    </row>
    <row r="941" spans="1:12">
      <c r="A941" s="3">
        <v>45961</v>
      </c>
      <c r="B941" s="422" t="s">
        <v>75</v>
      </c>
      <c r="C941" s="150" t="s">
        <v>25</v>
      </c>
      <c r="D941" t="s">
        <v>14</v>
      </c>
      <c r="F941" s="20">
        <v>60</v>
      </c>
      <c r="G941" s="73">
        <f t="shared" si="15"/>
        <v>637.10000000000014</v>
      </c>
      <c r="J941">
        <v>650</v>
      </c>
      <c r="K941" s="28">
        <f>SUM(K939:K940)</f>
        <v>649.30000000000007</v>
      </c>
      <c r="L941" s="28">
        <f>J941-K941</f>
        <v>0.69999999999993179</v>
      </c>
    </row>
    <row r="942" spans="1:12">
      <c r="A942" s="3">
        <v>45961</v>
      </c>
      <c r="B942" s="422" t="s">
        <v>75</v>
      </c>
      <c r="C942" s="150" t="s">
        <v>25</v>
      </c>
      <c r="D942" t="s">
        <v>15</v>
      </c>
      <c r="F942" s="20">
        <v>5</v>
      </c>
      <c r="G942" s="73">
        <f t="shared" ref="G942:G944" si="16">+G941+E942-F942</f>
        <v>632.10000000000014</v>
      </c>
    </row>
    <row r="943" spans="1:12">
      <c r="A943" s="3">
        <v>45986</v>
      </c>
      <c r="B943" s="422">
        <v>32119</v>
      </c>
      <c r="C943" s="150" t="s">
        <v>25</v>
      </c>
      <c r="D943" t="s">
        <v>12</v>
      </c>
      <c r="F943" s="2">
        <v>300</v>
      </c>
      <c r="G943" s="73">
        <f t="shared" si="16"/>
        <v>332.10000000000014</v>
      </c>
    </row>
    <row r="944" spans="1:12">
      <c r="A944" s="3">
        <v>45986</v>
      </c>
      <c r="B944" s="422">
        <v>32120</v>
      </c>
      <c r="C944" s="150" t="s">
        <v>25</v>
      </c>
      <c r="D944" t="s">
        <v>12</v>
      </c>
      <c r="F944" s="2">
        <v>321.7</v>
      </c>
      <c r="G944" s="73">
        <f t="shared" si="16"/>
        <v>10.400000000000148</v>
      </c>
    </row>
    <row r="945" spans="1:12">
      <c r="A945" s="3">
        <v>45986</v>
      </c>
      <c r="B945" s="422">
        <v>32120</v>
      </c>
      <c r="C945" s="150" t="s">
        <v>25</v>
      </c>
      <c r="D945" t="s">
        <v>13</v>
      </c>
      <c r="F945" s="2">
        <v>10.4</v>
      </c>
      <c r="G945" s="73">
        <f t="shared" ref="G945:G946" si="17">+G944+E945-F945</f>
        <v>1.4743761767022079E-13</v>
      </c>
      <c r="I945" s="421"/>
      <c r="K945" s="2"/>
    </row>
    <row r="946" spans="1:12">
      <c r="A946" s="81">
        <v>45991</v>
      </c>
      <c r="B946" s="421" t="s">
        <v>10</v>
      </c>
      <c r="C946" s="421" t="s">
        <v>26</v>
      </c>
      <c r="D946" t="s">
        <v>12</v>
      </c>
      <c r="E946" s="20">
        <v>589.79999999999995</v>
      </c>
      <c r="G946" s="73">
        <f t="shared" si="17"/>
        <v>589.80000000000007</v>
      </c>
      <c r="I946" s="422"/>
      <c r="K946" s="2"/>
    </row>
    <row r="947" spans="1:12">
      <c r="A947" s="70"/>
      <c r="B947" s="422"/>
      <c r="C947" s="422"/>
      <c r="D947" t="s">
        <v>13</v>
      </c>
      <c r="E947" s="20">
        <v>10.9</v>
      </c>
      <c r="G947" s="73">
        <f t="shared" ref="G942:G950" si="18">+G946+E947-F947</f>
        <v>600.70000000000005</v>
      </c>
      <c r="K947" s="5"/>
    </row>
    <row r="948" spans="1:12">
      <c r="A948" s="70"/>
      <c r="B948" s="422"/>
      <c r="C948" s="422"/>
      <c r="D948" t="s">
        <v>14</v>
      </c>
      <c r="E948" s="207">
        <v>60</v>
      </c>
      <c r="G948" s="73">
        <f t="shared" si="18"/>
        <v>660.7</v>
      </c>
    </row>
    <row r="949" spans="1:12">
      <c r="A949" s="70"/>
      <c r="B949" s="422"/>
      <c r="C949" s="422"/>
      <c r="D949" t="s">
        <v>15</v>
      </c>
      <c r="E949" s="207">
        <v>5</v>
      </c>
      <c r="G949" s="73">
        <f t="shared" si="18"/>
        <v>665.7</v>
      </c>
      <c r="K949" s="28"/>
    </row>
    <row r="950" spans="1:12">
      <c r="A950" s="3">
        <v>45991</v>
      </c>
      <c r="B950" s="422" t="s">
        <v>93</v>
      </c>
      <c r="C950" s="422" t="s">
        <v>26</v>
      </c>
      <c r="D950" t="s">
        <v>14</v>
      </c>
      <c r="E950" s="5"/>
      <c r="F950" s="207">
        <v>60</v>
      </c>
      <c r="G950" s="73">
        <f t="shared" si="18"/>
        <v>605.70000000000005</v>
      </c>
      <c r="K950" s="2"/>
    </row>
    <row r="951" spans="1:12">
      <c r="A951" s="3">
        <v>45991</v>
      </c>
      <c r="B951" s="422" t="s">
        <v>93</v>
      </c>
      <c r="C951" s="422" t="s">
        <v>26</v>
      </c>
      <c r="D951" t="s">
        <v>15</v>
      </c>
      <c r="E951" s="5"/>
      <c r="F951" s="207">
        <v>5</v>
      </c>
      <c r="G951" s="73">
        <f t="shared" ref="G951:G966" si="19">+G950+E951-F951</f>
        <v>600.70000000000005</v>
      </c>
      <c r="K951" s="28"/>
    </row>
    <row r="952" spans="1:12">
      <c r="A952" s="3">
        <v>46049</v>
      </c>
      <c r="B952" s="422">
        <v>32414</v>
      </c>
      <c r="C952" s="422" t="s">
        <v>26</v>
      </c>
      <c r="D952" t="s">
        <v>12</v>
      </c>
      <c r="E952" s="5"/>
      <c r="F952" s="207">
        <v>589.79999999999995</v>
      </c>
      <c r="G952" s="73">
        <f t="shared" si="19"/>
        <v>10.900000000000091</v>
      </c>
      <c r="K952" s="28"/>
    </row>
    <row r="953" spans="1:12">
      <c r="A953" s="3">
        <v>46049</v>
      </c>
      <c r="B953" s="422">
        <v>32414</v>
      </c>
      <c r="C953" s="422" t="s">
        <v>26</v>
      </c>
      <c r="D953" t="s">
        <v>13</v>
      </c>
      <c r="E953" s="5"/>
      <c r="F953" s="207">
        <v>10.9</v>
      </c>
      <c r="G953" s="73">
        <f t="shared" si="19"/>
        <v>9.0594198809412774E-14</v>
      </c>
      <c r="K953" s="28"/>
    </row>
    <row r="954" spans="1:12">
      <c r="A954" s="81">
        <v>46022</v>
      </c>
      <c r="B954" s="421" t="s">
        <v>10</v>
      </c>
      <c r="C954" s="421" t="s">
        <v>27</v>
      </c>
      <c r="D954" t="s">
        <v>12</v>
      </c>
      <c r="E954" s="20">
        <v>625.6</v>
      </c>
      <c r="G954" s="73">
        <f t="shared" si="19"/>
        <v>625.60000000000014</v>
      </c>
    </row>
    <row r="955" spans="1:12">
      <c r="A955" s="70"/>
      <c r="B955" s="422"/>
      <c r="C955" s="422"/>
      <c r="D955" t="s">
        <v>13</v>
      </c>
      <c r="E955" s="20">
        <v>12.1</v>
      </c>
      <c r="G955" s="73">
        <f t="shared" si="19"/>
        <v>637.70000000000016</v>
      </c>
      <c r="I955" s="421"/>
      <c r="J955" s="441" t="s">
        <v>735</v>
      </c>
      <c r="K955" s="441"/>
      <c r="L955" s="441"/>
    </row>
    <row r="956" spans="1:12">
      <c r="A956" s="70"/>
      <c r="B956" s="422"/>
      <c r="C956" s="422"/>
      <c r="D956" t="s">
        <v>14</v>
      </c>
      <c r="E956" s="207">
        <v>60</v>
      </c>
      <c r="G956" s="73">
        <f t="shared" si="19"/>
        <v>697.70000000000016</v>
      </c>
      <c r="I956" s="421">
        <v>2025</v>
      </c>
      <c r="J956" s="421" t="s">
        <v>26</v>
      </c>
      <c r="K956" t="s">
        <v>12</v>
      </c>
      <c r="L956" s="20">
        <v>589.79999999999995</v>
      </c>
    </row>
    <row r="957" spans="1:12">
      <c r="A957" s="70"/>
      <c r="B957" s="422"/>
      <c r="C957" s="422"/>
      <c r="D957" t="s">
        <v>15</v>
      </c>
      <c r="E957" s="207">
        <v>5</v>
      </c>
      <c r="G957" s="73">
        <f t="shared" si="19"/>
        <v>702.70000000000016</v>
      </c>
      <c r="J957" s="422"/>
      <c r="K957" t="s">
        <v>13</v>
      </c>
      <c r="L957" s="20">
        <v>10.9</v>
      </c>
    </row>
    <row r="958" spans="1:12">
      <c r="A958" s="3">
        <v>46049</v>
      </c>
      <c r="B958" s="422">
        <v>32414</v>
      </c>
      <c r="C958" s="422" t="s">
        <v>27</v>
      </c>
      <c r="D958" t="s">
        <v>12</v>
      </c>
      <c r="F958" s="2">
        <v>625.6</v>
      </c>
      <c r="G958" s="73">
        <f t="shared" si="19"/>
        <v>77.100000000000136</v>
      </c>
      <c r="J958" s="421" t="s">
        <v>27</v>
      </c>
      <c r="K958" t="s">
        <v>12</v>
      </c>
      <c r="L958" s="20">
        <v>625.6</v>
      </c>
    </row>
    <row r="959" spans="1:12">
      <c r="A959" s="3">
        <v>46049</v>
      </c>
      <c r="B959" s="422">
        <v>32414</v>
      </c>
      <c r="C959" s="422" t="s">
        <v>27</v>
      </c>
      <c r="D959" t="s">
        <v>13</v>
      </c>
      <c r="F959" s="2">
        <v>12.1</v>
      </c>
      <c r="G959" s="73">
        <f t="shared" si="19"/>
        <v>65.000000000000142</v>
      </c>
      <c r="I959" s="421"/>
      <c r="J959" s="422"/>
      <c r="K959" t="s">
        <v>13</v>
      </c>
      <c r="L959" s="20">
        <v>12.1</v>
      </c>
    </row>
    <row r="960" spans="1:12">
      <c r="A960" s="3">
        <v>46049</v>
      </c>
      <c r="B960" s="422">
        <v>32414</v>
      </c>
      <c r="C960" s="422" t="s">
        <v>27</v>
      </c>
      <c r="D960" t="s">
        <v>14</v>
      </c>
      <c r="F960" s="2">
        <v>60</v>
      </c>
      <c r="G960" s="73">
        <f t="shared" si="19"/>
        <v>5.0000000000001421</v>
      </c>
      <c r="I960" s="421">
        <v>2026</v>
      </c>
      <c r="J960" s="421" t="s">
        <v>11</v>
      </c>
      <c r="K960" t="s">
        <v>12</v>
      </c>
      <c r="L960" s="20">
        <v>806.8</v>
      </c>
    </row>
    <row r="961" spans="1:12">
      <c r="A961" s="3">
        <v>46049</v>
      </c>
      <c r="B961" s="422">
        <v>32414</v>
      </c>
      <c r="C961" s="422" t="s">
        <v>27</v>
      </c>
      <c r="D961" t="s">
        <v>15</v>
      </c>
      <c r="F961" s="2">
        <v>1.6</v>
      </c>
      <c r="G961" s="73">
        <f t="shared" si="19"/>
        <v>3.400000000000142</v>
      </c>
      <c r="J961" s="422"/>
      <c r="K961" t="s">
        <v>13</v>
      </c>
      <c r="L961" s="20">
        <v>18</v>
      </c>
    </row>
    <row r="962" spans="1:12">
      <c r="A962" s="3">
        <v>46049</v>
      </c>
      <c r="B962" s="422">
        <v>32415</v>
      </c>
      <c r="C962" s="422" t="s">
        <v>27</v>
      </c>
      <c r="D962" t="s">
        <v>15</v>
      </c>
      <c r="F962" s="2">
        <v>3.4</v>
      </c>
      <c r="G962" s="73">
        <f t="shared" si="19"/>
        <v>1.4210854715202004E-13</v>
      </c>
      <c r="L962" s="20"/>
    </row>
    <row r="963" spans="1:12">
      <c r="A963" s="81">
        <v>46053</v>
      </c>
      <c r="B963" s="421" t="s">
        <v>10</v>
      </c>
      <c r="C963" s="421" t="s">
        <v>11</v>
      </c>
      <c r="D963" t="s">
        <v>12</v>
      </c>
      <c r="E963" s="20">
        <v>806.8</v>
      </c>
      <c r="G963" s="73">
        <f t="shared" si="19"/>
        <v>806.80000000000007</v>
      </c>
    </row>
    <row r="964" spans="1:12">
      <c r="A964" s="70"/>
      <c r="B964" s="422"/>
      <c r="C964" s="422"/>
      <c r="D964" t="s">
        <v>13</v>
      </c>
      <c r="E964" s="20">
        <v>18</v>
      </c>
      <c r="G964" s="73">
        <f t="shared" si="19"/>
        <v>824.80000000000007</v>
      </c>
    </row>
    <row r="965" spans="1:12">
      <c r="A965" s="70"/>
      <c r="B965" s="422"/>
      <c r="C965" s="422"/>
      <c r="D965" t="s">
        <v>14</v>
      </c>
      <c r="E965" s="207">
        <v>60</v>
      </c>
      <c r="G965" s="73">
        <f t="shared" si="19"/>
        <v>884.80000000000007</v>
      </c>
    </row>
    <row r="966" spans="1:12">
      <c r="A966" s="70"/>
      <c r="B966" s="422"/>
      <c r="C966" s="422"/>
      <c r="D966" t="s">
        <v>15</v>
      </c>
      <c r="E966" s="207">
        <v>5</v>
      </c>
      <c r="G966" s="73">
        <f t="shared" si="19"/>
        <v>889.80000000000007</v>
      </c>
    </row>
    <row r="967" spans="1:12">
      <c r="A967" s="70"/>
      <c r="B967" s="422"/>
      <c r="C967" s="422"/>
      <c r="D967" t="s">
        <v>104</v>
      </c>
      <c r="E967" s="207">
        <v>10</v>
      </c>
      <c r="G967" s="73">
        <f>+G966+E967-F967</f>
        <v>899.80000000000007</v>
      </c>
    </row>
    <row r="968" spans="1:12">
      <c r="A968" s="70"/>
      <c r="B968" s="422"/>
      <c r="C968" s="422"/>
      <c r="D968" s="388" t="s">
        <v>205</v>
      </c>
      <c r="E968" s="389">
        <v>28.3</v>
      </c>
      <c r="G968" s="73">
        <f t="shared" ref="G968:G970" si="20">+G967+E968-F968</f>
        <v>928.1</v>
      </c>
    </row>
    <row r="969" spans="1:12">
      <c r="A969" s="70">
        <v>46053</v>
      </c>
      <c r="B969" s="422" t="s">
        <v>77</v>
      </c>
      <c r="C969" s="422" t="s">
        <v>11</v>
      </c>
      <c r="D969" t="s">
        <v>14</v>
      </c>
      <c r="E969" s="207"/>
      <c r="F969" s="207">
        <v>60</v>
      </c>
      <c r="G969" s="73">
        <f t="shared" si="20"/>
        <v>868.1</v>
      </c>
      <c r="J969" s="441" t="s">
        <v>735</v>
      </c>
      <c r="K969" s="441"/>
      <c r="L969" s="441"/>
    </row>
    <row r="970" spans="1:12">
      <c r="A970" s="70">
        <v>46053</v>
      </c>
      <c r="B970" s="422" t="s">
        <v>77</v>
      </c>
      <c r="C970" s="422" t="s">
        <v>11</v>
      </c>
      <c r="D970" t="s">
        <v>15</v>
      </c>
      <c r="E970" s="207"/>
      <c r="F970" s="207">
        <v>5</v>
      </c>
      <c r="G970" s="73">
        <f t="shared" si="20"/>
        <v>863.1</v>
      </c>
      <c r="I970" s="421">
        <v>2026</v>
      </c>
      <c r="J970" s="421" t="s">
        <v>11</v>
      </c>
      <c r="K970" t="s">
        <v>12</v>
      </c>
      <c r="L970" s="20">
        <v>806.8</v>
      </c>
    </row>
    <row r="971" spans="1:12">
      <c r="A971" s="70">
        <v>46102</v>
      </c>
      <c r="B971" s="422">
        <v>32731</v>
      </c>
      <c r="C971" s="422" t="s">
        <v>11</v>
      </c>
      <c r="D971" t="s">
        <v>12</v>
      </c>
      <c r="E971" s="207"/>
      <c r="F971" s="207">
        <v>806.8</v>
      </c>
      <c r="G971" s="73">
        <f>+G970+E971-F971</f>
        <v>56.300000000000068</v>
      </c>
      <c r="I971" s="421"/>
      <c r="J971" s="421"/>
      <c r="L971" s="20"/>
    </row>
    <row r="972" spans="1:12">
      <c r="A972" s="70">
        <v>46102</v>
      </c>
      <c r="B972" s="422">
        <v>32731</v>
      </c>
      <c r="C972" s="422" t="s">
        <v>11</v>
      </c>
      <c r="D972" t="s">
        <v>13</v>
      </c>
      <c r="E972" s="207"/>
      <c r="F972" s="207">
        <v>18</v>
      </c>
      <c r="G972" s="73">
        <f>+G971+E972-F972</f>
        <v>38.300000000000068</v>
      </c>
      <c r="I972" s="421"/>
      <c r="J972" s="421"/>
      <c r="L972" s="20"/>
    </row>
    <row r="973" spans="1:12">
      <c r="A973" s="70">
        <v>46102</v>
      </c>
      <c r="B973" s="422">
        <v>32731</v>
      </c>
      <c r="C973" s="422" t="s">
        <v>11</v>
      </c>
      <c r="D973" t="s">
        <v>104</v>
      </c>
      <c r="E973" s="207"/>
      <c r="F973" s="207">
        <v>10</v>
      </c>
      <c r="G973" s="73">
        <f>+G972+E973-F973</f>
        <v>28.300000000000068</v>
      </c>
      <c r="I973" s="421"/>
      <c r="J973" s="421"/>
      <c r="L973" s="20"/>
    </row>
    <row r="974" spans="1:12">
      <c r="A974" s="70">
        <v>46102</v>
      </c>
      <c r="B974" s="422">
        <v>32731</v>
      </c>
      <c r="C974" s="422" t="s">
        <v>11</v>
      </c>
      <c r="D974" t="s">
        <v>205</v>
      </c>
      <c r="E974" s="207"/>
      <c r="F974" s="207">
        <v>28.3</v>
      </c>
      <c r="G974" s="73">
        <f>+G973+E974-F974</f>
        <v>6.7501559897209518E-14</v>
      </c>
      <c r="I974" s="421"/>
      <c r="J974" s="421"/>
      <c r="L974" s="20"/>
    </row>
    <row r="975" spans="1:12">
      <c r="A975" s="31">
        <v>46081</v>
      </c>
      <c r="B975" s="421" t="s">
        <v>10</v>
      </c>
      <c r="C975" s="421" t="s">
        <v>17</v>
      </c>
      <c r="D975" t="s">
        <v>12</v>
      </c>
      <c r="E975" s="20">
        <v>794.9</v>
      </c>
      <c r="G975" s="73">
        <f>+G974+E975-F975</f>
        <v>794.90000000000009</v>
      </c>
      <c r="J975" s="422"/>
      <c r="K975" t="s">
        <v>13</v>
      </c>
      <c r="L975" s="20">
        <v>18</v>
      </c>
    </row>
    <row r="976" spans="1:12">
      <c r="B976" s="422"/>
      <c r="C976" s="422"/>
      <c r="D976" t="s">
        <v>13</v>
      </c>
      <c r="E976" s="20">
        <v>15.7</v>
      </c>
      <c r="G976" s="2">
        <f>+G975+E976-F976</f>
        <v>810.60000000000014</v>
      </c>
      <c r="K976" t="s">
        <v>104</v>
      </c>
      <c r="L976" s="207">
        <v>10</v>
      </c>
    </row>
    <row r="977" spans="1:13">
      <c r="B977" s="422"/>
      <c r="C977" s="422"/>
      <c r="D977" t="s">
        <v>14</v>
      </c>
      <c r="E977" s="207">
        <v>56</v>
      </c>
      <c r="G977" s="2">
        <f>+G976+E977-F977</f>
        <v>866.60000000000014</v>
      </c>
      <c r="K977" s="388" t="s">
        <v>205</v>
      </c>
      <c r="L977" s="389">
        <v>28.3</v>
      </c>
    </row>
    <row r="978" spans="1:13">
      <c r="B978" s="422"/>
      <c r="C978" s="422"/>
      <c r="D978" t="s">
        <v>15</v>
      </c>
      <c r="E978" s="207">
        <v>5</v>
      </c>
      <c r="G978" s="2">
        <f>+G977+E978-F978</f>
        <v>871.60000000000014</v>
      </c>
      <c r="J978" s="421" t="s">
        <v>17</v>
      </c>
      <c r="K978" t="s">
        <v>12</v>
      </c>
      <c r="L978" s="20">
        <v>794.9</v>
      </c>
    </row>
    <row r="979" spans="1:13">
      <c r="A979" s="70">
        <v>46081</v>
      </c>
      <c r="B979" s="422" t="s">
        <v>78</v>
      </c>
      <c r="C979" s="422" t="s">
        <v>17</v>
      </c>
      <c r="D979" t="s">
        <v>14</v>
      </c>
      <c r="F979" s="207">
        <v>56</v>
      </c>
      <c r="G979" s="2">
        <f>+G978+E979-F979</f>
        <v>815.60000000000014</v>
      </c>
      <c r="J979" s="422"/>
      <c r="K979" t="s">
        <v>13</v>
      </c>
      <c r="L979" s="20">
        <v>15.7</v>
      </c>
    </row>
    <row r="980" spans="1:13">
      <c r="A980" s="70">
        <v>46081</v>
      </c>
      <c r="B980" s="422" t="s">
        <v>78</v>
      </c>
      <c r="C980" s="422" t="s">
        <v>17</v>
      </c>
      <c r="D980" t="s">
        <v>15</v>
      </c>
      <c r="F980" s="207">
        <v>5</v>
      </c>
      <c r="G980" s="2">
        <f>+G979+E980-F980</f>
        <v>810.60000000000014</v>
      </c>
      <c r="K980">
        <v>1700</v>
      </c>
      <c r="L980" s="114">
        <f>SUM(L970:L979)</f>
        <v>1673.7</v>
      </c>
      <c r="M980" s="20">
        <f>K980-L980</f>
        <v>26.299999999999955</v>
      </c>
    </row>
    <row r="981" spans="1:13">
      <c r="A981" s="70">
        <v>46102</v>
      </c>
      <c r="B981" s="422">
        <v>32731</v>
      </c>
      <c r="C981" s="422" t="s">
        <v>17</v>
      </c>
      <c r="D981" t="s">
        <v>12</v>
      </c>
      <c r="E981" s="207"/>
      <c r="F981" s="207">
        <v>794.9</v>
      </c>
      <c r="G981" s="2">
        <f>+G980+E981-F981</f>
        <v>15.700000000000159</v>
      </c>
    </row>
    <row r="982" spans="1:13">
      <c r="A982" s="70">
        <v>46102</v>
      </c>
      <c r="B982" s="422">
        <v>32731</v>
      </c>
      <c r="C982" s="422" t="s">
        <v>17</v>
      </c>
      <c r="D982" t="s">
        <v>13</v>
      </c>
      <c r="E982" s="207"/>
      <c r="F982" s="207">
        <v>15.7</v>
      </c>
      <c r="G982" s="2">
        <f>+G981+E982-F982</f>
        <v>1.5987211554602254E-13</v>
      </c>
    </row>
    <row r="983" spans="1:13">
      <c r="A983" s="31">
        <v>46112</v>
      </c>
      <c r="B983" s="421" t="s">
        <v>10</v>
      </c>
      <c r="C983" s="421" t="s">
        <v>18</v>
      </c>
      <c r="D983" t="s">
        <v>12</v>
      </c>
      <c r="E983" s="207">
        <v>761.3</v>
      </c>
      <c r="G983" s="2">
        <f>+G982+E983-F983</f>
        <v>761.30000000000007</v>
      </c>
    </row>
    <row r="984" spans="1:13">
      <c r="A984" s="31"/>
      <c r="B984" s="422"/>
      <c r="C984" s="422"/>
      <c r="D984" t="s">
        <v>13</v>
      </c>
      <c r="E984" s="207">
        <v>18.100000000000001</v>
      </c>
      <c r="G984" s="2">
        <f>+G983+E984-F984</f>
        <v>779.40000000000009</v>
      </c>
    </row>
    <row r="985" spans="1:13">
      <c r="B985" s="422"/>
      <c r="C985" s="422"/>
      <c r="D985" t="s">
        <v>14</v>
      </c>
      <c r="E985" s="207">
        <v>60</v>
      </c>
      <c r="G985" s="2">
        <f>+G984+E985-F985</f>
        <v>839.40000000000009</v>
      </c>
    </row>
    <row r="986" spans="1:13">
      <c r="B986" s="422"/>
      <c r="C986" s="422"/>
      <c r="D986" t="s">
        <v>15</v>
      </c>
      <c r="E986" s="207">
        <v>5</v>
      </c>
      <c r="G986" s="2">
        <f>+G985+E986-F986</f>
        <v>844.40000000000009</v>
      </c>
    </row>
    <row r="987" spans="1:13">
      <c r="A987" s="70">
        <v>46112</v>
      </c>
      <c r="B987" s="422" t="s">
        <v>81</v>
      </c>
      <c r="C987" s="422" t="s">
        <v>18</v>
      </c>
      <c r="D987" t="s">
        <v>14</v>
      </c>
      <c r="E987" s="207"/>
      <c r="F987" s="207">
        <v>60</v>
      </c>
      <c r="G987" s="2">
        <f>+G986+E987-F987</f>
        <v>784.40000000000009</v>
      </c>
    </row>
    <row r="988" spans="1:13">
      <c r="A988" s="70">
        <v>46112</v>
      </c>
      <c r="B988" s="422" t="s">
        <v>81</v>
      </c>
      <c r="C988" s="422" t="s">
        <v>18</v>
      </c>
      <c r="D988" t="s">
        <v>15</v>
      </c>
      <c r="E988" s="207"/>
      <c r="F988" s="207">
        <v>5</v>
      </c>
      <c r="G988" s="2">
        <f>+G987+E988-F988</f>
        <v>779.40000000000009</v>
      </c>
    </row>
    <row r="989" spans="1:13">
      <c r="B989" s="422"/>
      <c r="C989" s="422"/>
      <c r="G989" s="2">
        <f>+G988+E989-F989</f>
        <v>779.40000000000009</v>
      </c>
    </row>
    <row r="990" spans="1:13">
      <c r="B990" s="422"/>
      <c r="C990" s="422"/>
      <c r="G990" s="2">
        <f>+G989+E990-F990</f>
        <v>779.40000000000009</v>
      </c>
    </row>
    <row r="991" spans="1:13">
      <c r="B991" s="422"/>
      <c r="C991" s="422"/>
      <c r="G991" s="2">
        <f>+G990+E991-F991</f>
        <v>779.40000000000009</v>
      </c>
    </row>
    <row r="992" spans="1:13">
      <c r="B992" s="422"/>
      <c r="C992" s="422"/>
      <c r="G992" s="2">
        <f>+G991+E992-F992</f>
        <v>779.40000000000009</v>
      </c>
    </row>
    <row r="993" spans="2:7">
      <c r="B993" s="422"/>
      <c r="C993" s="422"/>
      <c r="G993" s="2">
        <f>+G992+E993-F993</f>
        <v>779.40000000000009</v>
      </c>
    </row>
    <row r="994" spans="2:7">
      <c r="B994" s="422"/>
      <c r="C994" s="422"/>
      <c r="G994" s="2">
        <f>+G993+E994-F994</f>
        <v>779.40000000000009</v>
      </c>
    </row>
    <row r="995" spans="2:7">
      <c r="B995" s="422"/>
      <c r="C995" s="422"/>
      <c r="G995" s="2">
        <f>+G994+E995-F995</f>
        <v>779.40000000000009</v>
      </c>
    </row>
    <row r="996" spans="2:7">
      <c r="B996" s="422"/>
      <c r="C996" s="422"/>
      <c r="G996" s="2">
        <f>+G995+E996-F996</f>
        <v>779.40000000000009</v>
      </c>
    </row>
    <row r="997" spans="2:7">
      <c r="B997" s="422"/>
      <c r="C997" s="422"/>
      <c r="G997" s="2">
        <f>+G996+E997-F997</f>
        <v>779.40000000000009</v>
      </c>
    </row>
    <row r="998" spans="2:7">
      <c r="B998" s="422"/>
      <c r="C998" s="422"/>
      <c r="G998" s="2">
        <f>+G997+E998-F998</f>
        <v>779.40000000000009</v>
      </c>
    </row>
    <row r="999" spans="2:7">
      <c r="B999" s="422"/>
      <c r="C999" s="422"/>
      <c r="G999" s="2">
        <f>+G998+E999-F999</f>
        <v>779.40000000000009</v>
      </c>
    </row>
    <row r="1000" spans="2:7">
      <c r="B1000" s="422"/>
      <c r="C1000" s="422"/>
      <c r="G1000" s="2">
        <f>+G999+E1000-F1000</f>
        <v>779.40000000000009</v>
      </c>
    </row>
    <row r="1001" spans="2:7">
      <c r="B1001" s="422"/>
      <c r="C1001" s="422"/>
      <c r="G1001" s="2">
        <f>+G1000+E1001-F1001</f>
        <v>779.40000000000009</v>
      </c>
    </row>
    <row r="1002" spans="2:7">
      <c r="B1002" s="422"/>
      <c r="C1002" s="422"/>
      <c r="G1002" s="2">
        <f>+G1001+E1002-F1002</f>
        <v>779.40000000000009</v>
      </c>
    </row>
    <row r="1003" spans="2:7">
      <c r="B1003" s="422"/>
      <c r="C1003" s="422"/>
      <c r="G1003" s="2">
        <f>+G1002+E1003-F1003</f>
        <v>779.40000000000009</v>
      </c>
    </row>
    <row r="1004" spans="2:7">
      <c r="B1004" s="422"/>
      <c r="C1004" s="422"/>
      <c r="G1004" s="2">
        <f>+G1003+E1004-F1004</f>
        <v>779.40000000000009</v>
      </c>
    </row>
    <row r="1005" spans="2:7">
      <c r="B1005" s="422"/>
      <c r="C1005" s="422"/>
      <c r="G1005" s="2">
        <f>+G1004+E1005-F1005</f>
        <v>779.40000000000009</v>
      </c>
    </row>
    <row r="1006" spans="2:7">
      <c r="B1006" s="422"/>
      <c r="C1006" s="422"/>
      <c r="G1006" s="2">
        <f>+G1005+E1006-F1006</f>
        <v>779.40000000000009</v>
      </c>
    </row>
    <row r="1007" spans="2:7">
      <c r="B1007" s="422"/>
      <c r="C1007" s="422"/>
      <c r="G1007" s="2">
        <f>+G1006+E1007-F1007</f>
        <v>779.40000000000009</v>
      </c>
    </row>
    <row r="1008" spans="2:7">
      <c r="B1008" s="422"/>
      <c r="C1008" s="422"/>
      <c r="G1008" s="2">
        <f>+G1007+E1008-F1008</f>
        <v>779.40000000000009</v>
      </c>
    </row>
    <row r="1009" spans="2:7">
      <c r="B1009" s="422"/>
      <c r="C1009" s="422"/>
      <c r="G1009" s="2">
        <f>+G1008+E1009-F1009</f>
        <v>779.40000000000009</v>
      </c>
    </row>
    <row r="1010" spans="2:7">
      <c r="B1010" s="422"/>
      <c r="C1010" s="422"/>
      <c r="G1010" s="2">
        <f>+G1009+E1010-F1010</f>
        <v>779.40000000000009</v>
      </c>
    </row>
    <row r="1011" spans="2:7">
      <c r="B1011" s="422"/>
      <c r="C1011" s="422"/>
      <c r="G1011" s="2">
        <f>+G1010+E1011-F1011</f>
        <v>779.40000000000009</v>
      </c>
    </row>
    <row r="1012" spans="2:7">
      <c r="B1012" s="422"/>
      <c r="C1012" s="422"/>
      <c r="G1012" s="2">
        <f>+G1011+E1012-F1012</f>
        <v>779.40000000000009</v>
      </c>
    </row>
    <row r="1013" spans="2:7">
      <c r="B1013" s="422"/>
      <c r="C1013" s="422"/>
      <c r="G1013" s="2">
        <f>+G1012+E1013-F1013</f>
        <v>779.40000000000009</v>
      </c>
    </row>
    <row r="1014" spans="2:7">
      <c r="B1014" s="422"/>
      <c r="C1014" s="422"/>
      <c r="G1014" s="2">
        <f>+G1013+E1014-F1014</f>
        <v>779.40000000000009</v>
      </c>
    </row>
    <row r="1015" spans="2:7">
      <c r="B1015" s="422"/>
      <c r="C1015" s="422"/>
      <c r="G1015" s="2">
        <f>+G1014+E1015-F1015</f>
        <v>779.40000000000009</v>
      </c>
    </row>
    <row r="1016" spans="2:7">
      <c r="B1016" s="422"/>
      <c r="C1016" s="422"/>
      <c r="G1016" s="2">
        <f>+G1015+E1016-F1016</f>
        <v>779.40000000000009</v>
      </c>
    </row>
    <row r="1017" spans="2:7">
      <c r="B1017" s="422"/>
      <c r="C1017" s="422"/>
      <c r="G1017" s="2">
        <f>+G1016+E1017-F1017</f>
        <v>779.40000000000009</v>
      </c>
    </row>
    <row r="1018" spans="2:7">
      <c r="B1018" s="422"/>
      <c r="C1018" s="422"/>
      <c r="G1018" s="2">
        <f>+G1017+E1018-F1018</f>
        <v>779.40000000000009</v>
      </c>
    </row>
    <row r="1019" spans="2:7">
      <c r="B1019" s="422"/>
      <c r="C1019" s="422"/>
      <c r="G1019" s="2">
        <f>+G1018+E1019-F1019</f>
        <v>779.40000000000009</v>
      </c>
    </row>
    <row r="1020" spans="2:7">
      <c r="B1020" s="422"/>
      <c r="C1020" s="422"/>
      <c r="G1020" s="2">
        <f>+G1019+E1020-F1020</f>
        <v>779.40000000000009</v>
      </c>
    </row>
    <row r="1021" spans="2:7">
      <c r="B1021" s="422"/>
      <c r="C1021" s="422"/>
      <c r="G1021" s="2">
        <f>+G1020+E1021-F1021</f>
        <v>779.40000000000009</v>
      </c>
    </row>
    <row r="1022" spans="2:7">
      <c r="B1022" s="422"/>
      <c r="C1022" s="422"/>
      <c r="G1022" s="2">
        <f>+G1021+E1022-F1022</f>
        <v>779.40000000000009</v>
      </c>
    </row>
    <row r="1023" spans="2:7">
      <c r="B1023" s="422"/>
      <c r="C1023" s="422"/>
      <c r="G1023" s="2">
        <f>+G1022+E1023-F1023</f>
        <v>779.40000000000009</v>
      </c>
    </row>
    <row r="1024" spans="2:7">
      <c r="B1024" s="422"/>
      <c r="C1024" s="422"/>
      <c r="G1024" s="2">
        <f>+G1023+E1024-F1024</f>
        <v>779.40000000000009</v>
      </c>
    </row>
    <row r="1025" spans="2:7">
      <c r="B1025" s="422"/>
      <c r="C1025" s="422"/>
      <c r="G1025" s="2">
        <f>+G1024+E1025-F1025</f>
        <v>779.40000000000009</v>
      </c>
    </row>
    <row r="1026" spans="2:7">
      <c r="B1026" s="422"/>
      <c r="C1026" s="422"/>
      <c r="G1026" s="2">
        <f>+G1025+E1026-F1026</f>
        <v>779.40000000000009</v>
      </c>
    </row>
    <row r="1027" spans="2:7">
      <c r="B1027" s="422"/>
      <c r="C1027" s="422"/>
      <c r="G1027" s="2">
        <f>+G1026+E1027-F1027</f>
        <v>779.40000000000009</v>
      </c>
    </row>
    <row r="1028" spans="2:7">
      <c r="B1028" s="422"/>
      <c r="C1028" s="422"/>
      <c r="G1028" s="2">
        <f>+G1027+E1028-F1028</f>
        <v>779.40000000000009</v>
      </c>
    </row>
    <row r="1029" spans="2:7">
      <c r="B1029" s="422"/>
      <c r="C1029" s="422"/>
      <c r="G1029" s="2">
        <f>+G1028+E1029-F1029</f>
        <v>779.40000000000009</v>
      </c>
    </row>
    <row r="1030" spans="2:7">
      <c r="B1030" s="422"/>
      <c r="C1030" s="422"/>
      <c r="G1030" s="2">
        <f>+G1029+E1030-F1030</f>
        <v>779.40000000000009</v>
      </c>
    </row>
    <row r="1031" spans="2:7">
      <c r="B1031" s="422"/>
      <c r="C1031" s="422"/>
      <c r="G1031" s="2">
        <f>+G1030+E1031-F1031</f>
        <v>779.40000000000009</v>
      </c>
    </row>
    <row r="1032" spans="2:7">
      <c r="B1032" s="422"/>
      <c r="C1032" s="422"/>
      <c r="G1032" s="2">
        <f>+G1031+E1032-F1032</f>
        <v>779.40000000000009</v>
      </c>
    </row>
    <row r="1033" spans="2:7">
      <c r="B1033" s="422"/>
      <c r="C1033" s="422"/>
      <c r="G1033" s="2">
        <f>+G1032+E1033-F1033</f>
        <v>779.40000000000009</v>
      </c>
    </row>
    <row r="1034" spans="2:7">
      <c r="B1034" s="422"/>
      <c r="C1034" s="422"/>
      <c r="G1034" s="2">
        <f>+G1033+E1034-F1034</f>
        <v>779.40000000000009</v>
      </c>
    </row>
    <row r="1035" spans="2:7">
      <c r="B1035" s="422"/>
      <c r="C1035" s="422"/>
      <c r="G1035" s="2">
        <f>+G1034+E1035-F1035</f>
        <v>779.40000000000009</v>
      </c>
    </row>
    <row r="1036" spans="2:7">
      <c r="B1036" s="422"/>
      <c r="C1036" s="422"/>
      <c r="G1036" s="2">
        <f>+G1035+E1036-F1036</f>
        <v>779.40000000000009</v>
      </c>
    </row>
    <row r="1037" spans="2:7">
      <c r="B1037" s="422"/>
      <c r="C1037" s="422"/>
      <c r="G1037" s="2">
        <f>+G1036+E1037-F1037</f>
        <v>779.40000000000009</v>
      </c>
    </row>
    <row r="1038" spans="2:7">
      <c r="B1038" s="422"/>
      <c r="C1038" s="422"/>
      <c r="G1038" s="2">
        <f>+G1037+E1038-F1038</f>
        <v>779.40000000000009</v>
      </c>
    </row>
    <row r="1039" spans="2:7">
      <c r="B1039" s="422"/>
      <c r="C1039" s="422"/>
      <c r="G1039" s="2">
        <f>+G1038+E1039-F1039</f>
        <v>779.40000000000009</v>
      </c>
    </row>
    <row r="1040" spans="2:7">
      <c r="B1040" s="422"/>
      <c r="C1040" s="422"/>
      <c r="G1040" s="2">
        <f>+G1039+E1040-F1040</f>
        <v>779.40000000000009</v>
      </c>
    </row>
    <row r="1041" spans="2:7">
      <c r="B1041" s="422"/>
      <c r="C1041" s="422"/>
      <c r="G1041" s="2">
        <f>+G1040+E1041-F1041</f>
        <v>779.40000000000009</v>
      </c>
    </row>
    <row r="1042" spans="2:7">
      <c r="B1042" s="422"/>
      <c r="C1042" s="422"/>
      <c r="G1042" s="2">
        <f>+G1041+E1042-F1042</f>
        <v>779.40000000000009</v>
      </c>
    </row>
    <row r="1043" spans="2:7">
      <c r="B1043" s="422"/>
      <c r="C1043" s="422"/>
      <c r="G1043" s="2">
        <f>+G1042+E1043-F1043</f>
        <v>779.40000000000009</v>
      </c>
    </row>
    <row r="1044" spans="2:7">
      <c r="B1044" s="422"/>
      <c r="C1044" s="422"/>
      <c r="G1044" s="2">
        <f>+G1043+E1044-F1044</f>
        <v>779.40000000000009</v>
      </c>
    </row>
    <row r="1045" spans="2:7">
      <c r="B1045" s="422"/>
      <c r="C1045" s="422"/>
      <c r="G1045" s="2">
        <f>+G1044+E1045-F1045</f>
        <v>779.40000000000009</v>
      </c>
    </row>
    <row r="1046" spans="2:7">
      <c r="B1046" s="422"/>
      <c r="C1046" s="422"/>
      <c r="G1046" s="2">
        <f>+G1045+E1046-F1046</f>
        <v>779.40000000000009</v>
      </c>
    </row>
    <row r="1047" spans="2:7">
      <c r="B1047" s="422"/>
      <c r="C1047" s="422"/>
      <c r="G1047" s="2">
        <f>+G1046+E1047-F1047</f>
        <v>779.40000000000009</v>
      </c>
    </row>
    <row r="1048" spans="2:7">
      <c r="B1048" s="422"/>
      <c r="C1048" s="422"/>
      <c r="G1048" s="2">
        <f>+G1047+E1048-F1048</f>
        <v>779.40000000000009</v>
      </c>
    </row>
    <row r="1049" spans="2:7">
      <c r="B1049" s="422"/>
      <c r="C1049" s="422"/>
      <c r="G1049" s="2">
        <f>+G1048+E1049-F1049</f>
        <v>779.40000000000009</v>
      </c>
    </row>
    <row r="1050" spans="2:7">
      <c r="B1050" s="422"/>
      <c r="C1050" s="422"/>
      <c r="G1050" s="2">
        <f>+G1049+E1050-F1050</f>
        <v>779.40000000000009</v>
      </c>
    </row>
    <row r="1051" spans="2:7">
      <c r="B1051" s="422"/>
      <c r="C1051" s="422"/>
      <c r="G1051" s="2">
        <f>+G1050+E1051-F1051</f>
        <v>779.40000000000009</v>
      </c>
    </row>
    <row r="1052" spans="2:7">
      <c r="B1052" s="422"/>
      <c r="C1052" s="422"/>
      <c r="G1052" s="2">
        <f>+G1051+E1052-F1052</f>
        <v>779.40000000000009</v>
      </c>
    </row>
    <row r="1053" spans="2:7">
      <c r="B1053" s="422"/>
      <c r="C1053" s="422"/>
      <c r="G1053" s="2">
        <f>+G1052+E1053-F1053</f>
        <v>779.40000000000009</v>
      </c>
    </row>
    <row r="1054" spans="2:7">
      <c r="B1054" s="422"/>
      <c r="C1054" s="422"/>
      <c r="G1054" s="2">
        <f>+G1053+E1054-F1054</f>
        <v>779.40000000000009</v>
      </c>
    </row>
    <row r="1055" spans="2:7">
      <c r="B1055" s="422"/>
      <c r="C1055" s="422"/>
      <c r="G1055" s="2">
        <f>+G1054+E1055-F1055</f>
        <v>779.40000000000009</v>
      </c>
    </row>
    <row r="1056" spans="2:7">
      <c r="B1056" s="422"/>
      <c r="C1056" s="422"/>
      <c r="G1056" s="2">
        <f>+G1055+E1056-F1056</f>
        <v>779.40000000000009</v>
      </c>
    </row>
    <row r="1057" spans="2:7">
      <c r="B1057" s="422"/>
      <c r="C1057" s="422"/>
      <c r="G1057" s="2">
        <f>+G1056+E1057-F1057</f>
        <v>779.40000000000009</v>
      </c>
    </row>
    <row r="1058" spans="2:7">
      <c r="B1058" s="422"/>
      <c r="C1058" s="422"/>
      <c r="G1058" s="2">
        <f>+G1057+E1058-F1058</f>
        <v>779.40000000000009</v>
      </c>
    </row>
    <row r="1059" spans="2:7">
      <c r="B1059" s="422"/>
      <c r="C1059" s="422"/>
      <c r="G1059" s="2">
        <f>+G1058+E1059-F1059</f>
        <v>779.40000000000009</v>
      </c>
    </row>
    <row r="1060" spans="2:7">
      <c r="B1060" s="422"/>
      <c r="C1060" s="422"/>
      <c r="G1060" s="2">
        <f>+G1059+E1060-F1060</f>
        <v>779.40000000000009</v>
      </c>
    </row>
    <row r="1061" spans="2:7">
      <c r="B1061" s="422"/>
      <c r="C1061" s="422"/>
      <c r="G1061" s="2">
        <f>+G1060+E1061-F1061</f>
        <v>779.40000000000009</v>
      </c>
    </row>
    <row r="1062" spans="2:7">
      <c r="B1062" s="422"/>
      <c r="C1062" s="422"/>
      <c r="G1062" s="2">
        <f>+G1061+E1062-F1062</f>
        <v>779.40000000000009</v>
      </c>
    </row>
    <row r="1063" spans="2:7">
      <c r="B1063" s="422"/>
      <c r="C1063" s="422"/>
      <c r="G1063" s="2">
        <f>+G1062+E1063-F1063</f>
        <v>779.40000000000009</v>
      </c>
    </row>
    <row r="1064" spans="2:7">
      <c r="B1064" s="422"/>
      <c r="C1064" s="422"/>
      <c r="G1064" s="2">
        <f>+G1063+E1064-F1064</f>
        <v>779.40000000000009</v>
      </c>
    </row>
    <row r="1065" spans="2:7">
      <c r="B1065" s="422"/>
      <c r="C1065" s="422"/>
      <c r="G1065" s="2">
        <f>+G1064+E1065-F1065</f>
        <v>779.40000000000009</v>
      </c>
    </row>
    <row r="1066" spans="2:7">
      <c r="B1066" s="422"/>
      <c r="C1066" s="422"/>
      <c r="G1066" s="2">
        <f>+G1065+E1066-F1066</f>
        <v>779.40000000000009</v>
      </c>
    </row>
    <row r="1067" spans="2:7">
      <c r="B1067" s="422"/>
      <c r="C1067" s="422"/>
      <c r="G1067" s="2">
        <f>+G1066+E1067-F1067</f>
        <v>779.40000000000009</v>
      </c>
    </row>
    <row r="1068" spans="2:7">
      <c r="B1068" s="422"/>
      <c r="C1068" s="422"/>
      <c r="G1068" s="2">
        <f>+G1067+E1068-F1068</f>
        <v>779.40000000000009</v>
      </c>
    </row>
    <row r="1069" spans="2:7">
      <c r="B1069" s="422"/>
      <c r="C1069" s="422"/>
      <c r="G1069" s="2">
        <f>+G1068+E1069-F1069</f>
        <v>779.40000000000009</v>
      </c>
    </row>
    <row r="1070" spans="2:7">
      <c r="B1070" s="422"/>
      <c r="C1070" s="422"/>
      <c r="G1070" s="2">
        <f>+G1069+E1070-F1070</f>
        <v>779.40000000000009</v>
      </c>
    </row>
    <row r="1071" spans="2:7">
      <c r="B1071" s="422"/>
      <c r="C1071" s="422"/>
      <c r="G1071" s="2">
        <f>+G1070+E1071-F1071</f>
        <v>779.40000000000009</v>
      </c>
    </row>
    <row r="1072" spans="2:7">
      <c r="B1072" s="422"/>
      <c r="C1072" s="422"/>
      <c r="G1072" s="2">
        <f>+G1071+E1072-F1072</f>
        <v>779.40000000000009</v>
      </c>
    </row>
    <row r="1073" spans="2:7">
      <c r="B1073" s="422"/>
      <c r="C1073" s="422"/>
      <c r="G1073" s="2">
        <f>+G1072+E1073-F1073</f>
        <v>779.40000000000009</v>
      </c>
    </row>
    <row r="1074" spans="2:7">
      <c r="B1074" s="422"/>
      <c r="C1074" s="422"/>
      <c r="G1074" s="2">
        <f>+G1073+E1074-F1074</f>
        <v>779.40000000000009</v>
      </c>
    </row>
    <row r="1075" spans="2:7">
      <c r="B1075" s="422"/>
      <c r="C1075" s="422"/>
      <c r="G1075" s="2">
        <f>+G1074+E1075-F1075</f>
        <v>779.40000000000009</v>
      </c>
    </row>
    <row r="1076" spans="2:7">
      <c r="B1076" s="422"/>
      <c r="C1076" s="422"/>
      <c r="G1076" s="2">
        <f>+G1075+E1076-F1076</f>
        <v>779.40000000000009</v>
      </c>
    </row>
    <row r="1077" spans="2:7">
      <c r="B1077" s="422"/>
      <c r="C1077" s="422"/>
      <c r="G1077" s="2">
        <f>+G1076+E1077-F1077</f>
        <v>779.40000000000009</v>
      </c>
    </row>
    <row r="1078" spans="2:7">
      <c r="B1078" s="422"/>
      <c r="C1078" s="422"/>
      <c r="G1078" s="2">
        <f>+G1077+E1078-F1078</f>
        <v>779.40000000000009</v>
      </c>
    </row>
    <row r="1079" spans="2:7">
      <c r="B1079" s="422"/>
      <c r="C1079" s="422"/>
      <c r="G1079" s="2">
        <f>+G1078+E1079-F1079</f>
        <v>779.40000000000009</v>
      </c>
    </row>
    <row r="1080" spans="2:7">
      <c r="B1080" s="422"/>
      <c r="C1080" s="422"/>
      <c r="G1080" s="2">
        <f>+G1079+E1080-F1080</f>
        <v>779.40000000000009</v>
      </c>
    </row>
    <row r="1081" spans="2:7">
      <c r="B1081" s="422"/>
      <c r="C1081" s="422"/>
      <c r="G1081" s="2">
        <f>+G1080+E1081-F1081</f>
        <v>779.40000000000009</v>
      </c>
    </row>
    <row r="1082" spans="2:7">
      <c r="B1082" s="422"/>
      <c r="C1082" s="422"/>
      <c r="G1082" s="2">
        <f>+G1081+E1082-F1082</f>
        <v>779.40000000000009</v>
      </c>
    </row>
    <row r="1083" spans="2:7">
      <c r="B1083" s="422"/>
      <c r="C1083" s="422"/>
      <c r="G1083" s="2">
        <f>+G1082+E1083-F1083</f>
        <v>779.40000000000009</v>
      </c>
    </row>
    <row r="1084" spans="2:7">
      <c r="B1084" s="422"/>
      <c r="C1084" s="422"/>
      <c r="G1084" s="2">
        <f>+G1083+E1084-F1084</f>
        <v>779.40000000000009</v>
      </c>
    </row>
    <row r="1085" spans="2:7">
      <c r="B1085" s="422"/>
      <c r="C1085" s="422"/>
      <c r="G1085" s="2">
        <f>+G1084+E1085-F1085</f>
        <v>779.40000000000009</v>
      </c>
    </row>
    <row r="1086" spans="2:7">
      <c r="B1086" s="422"/>
      <c r="C1086" s="422"/>
      <c r="G1086" s="2">
        <f>+G1085+E1086-F1086</f>
        <v>779.40000000000009</v>
      </c>
    </row>
    <row r="1087" spans="2:7">
      <c r="B1087" s="422"/>
      <c r="C1087" s="422"/>
      <c r="G1087" s="2">
        <f>+G1086+E1087-F1087</f>
        <v>779.40000000000009</v>
      </c>
    </row>
    <row r="1088" spans="2:7">
      <c r="B1088" s="422"/>
      <c r="C1088" s="422"/>
      <c r="G1088" s="2">
        <f>+G1087+E1088-F1088</f>
        <v>779.40000000000009</v>
      </c>
    </row>
    <row r="1089" spans="2:7">
      <c r="B1089" s="422"/>
      <c r="C1089" s="422"/>
      <c r="G1089" s="2">
        <f>+G1088+E1089-F1089</f>
        <v>779.40000000000009</v>
      </c>
    </row>
    <row r="1090" spans="2:7">
      <c r="B1090" s="422"/>
      <c r="C1090" s="422"/>
      <c r="G1090" s="2">
        <f>+G1089+E1090-F1090</f>
        <v>779.40000000000009</v>
      </c>
    </row>
    <row r="1091" spans="2:7">
      <c r="B1091" s="422"/>
      <c r="C1091" s="422"/>
      <c r="G1091" s="2">
        <f>+G1090+E1091-F1091</f>
        <v>779.40000000000009</v>
      </c>
    </row>
    <row r="1092" spans="2:7">
      <c r="B1092" s="422"/>
      <c r="C1092" s="422"/>
      <c r="G1092" s="2">
        <f>+G1091+E1092-F1092</f>
        <v>779.40000000000009</v>
      </c>
    </row>
    <row r="1093" spans="2:7">
      <c r="B1093" s="422"/>
      <c r="C1093" s="422"/>
      <c r="G1093" s="2">
        <f>+G1092+E1093-F1093</f>
        <v>779.40000000000009</v>
      </c>
    </row>
    <row r="1094" spans="2:7">
      <c r="B1094" s="422"/>
      <c r="C1094" s="422"/>
      <c r="G1094" s="2">
        <f>+G1093+E1094-F1094</f>
        <v>779.40000000000009</v>
      </c>
    </row>
    <row r="1095" spans="2:7">
      <c r="B1095" s="422"/>
      <c r="C1095" s="422"/>
      <c r="G1095" s="2">
        <f>+G1094+E1095-F1095</f>
        <v>779.40000000000009</v>
      </c>
    </row>
    <row r="1096" spans="2:7">
      <c r="B1096" s="422"/>
      <c r="C1096" s="422"/>
      <c r="G1096" s="2">
        <f>+G1095+E1096-F1096</f>
        <v>779.40000000000009</v>
      </c>
    </row>
    <row r="1097" spans="2:7">
      <c r="B1097" s="422"/>
      <c r="C1097" s="422"/>
      <c r="G1097" s="2">
        <f>+G1096+E1097-F1097</f>
        <v>779.40000000000009</v>
      </c>
    </row>
    <row r="1098" spans="2:7">
      <c r="B1098" s="422"/>
      <c r="C1098" s="422"/>
      <c r="G1098" s="2">
        <f>+G1097+E1098-F1098</f>
        <v>779.40000000000009</v>
      </c>
    </row>
    <row r="1099" spans="2:7">
      <c r="B1099" s="422"/>
      <c r="C1099" s="422"/>
      <c r="G1099" s="2">
        <f>+G1098+E1099-F1099</f>
        <v>779.40000000000009</v>
      </c>
    </row>
    <row r="1100" spans="2:7">
      <c r="B1100" s="422"/>
      <c r="C1100" s="422"/>
      <c r="G1100" s="2">
        <f>+G1099+E1100-F1100</f>
        <v>779.40000000000009</v>
      </c>
    </row>
    <row r="1101" spans="2:7">
      <c r="B1101" s="422"/>
      <c r="C1101" s="422"/>
      <c r="G1101" s="2">
        <f>+G1100+E1101-F1101</f>
        <v>779.40000000000009</v>
      </c>
    </row>
    <row r="1102" spans="2:7">
      <c r="B1102" s="422"/>
      <c r="C1102" s="422"/>
      <c r="G1102" s="2">
        <f>+G1101+E1102-F1102</f>
        <v>779.40000000000009</v>
      </c>
    </row>
    <row r="1103" spans="2:7">
      <c r="B1103" s="422"/>
      <c r="C1103" s="422"/>
      <c r="G1103" s="2">
        <f>+G1102+E1103-F1103</f>
        <v>779.40000000000009</v>
      </c>
    </row>
    <row r="1104" spans="2:7">
      <c r="B1104" s="422"/>
      <c r="C1104" s="422"/>
      <c r="G1104" s="2">
        <f>+G1103+E1104-F1104</f>
        <v>779.40000000000009</v>
      </c>
    </row>
    <row r="1105" spans="2:7">
      <c r="B1105" s="422"/>
      <c r="C1105" s="422"/>
      <c r="G1105" s="2">
        <f>+G1104+E1105-F1105</f>
        <v>779.40000000000009</v>
      </c>
    </row>
    <row r="1106" spans="2:7">
      <c r="B1106" s="422"/>
      <c r="C1106" s="422"/>
      <c r="G1106" s="2">
        <f>+G1105+E1106-F1106</f>
        <v>779.40000000000009</v>
      </c>
    </row>
    <row r="1107" spans="2:7">
      <c r="B1107" s="422"/>
      <c r="C1107" s="422"/>
      <c r="G1107" s="2">
        <f>+G1106+E1107-F1107</f>
        <v>779.40000000000009</v>
      </c>
    </row>
    <row r="1108" spans="2:7">
      <c r="B1108" s="422"/>
      <c r="C1108" s="422"/>
      <c r="G1108" s="2">
        <f>+G1107+E1108-F1108</f>
        <v>779.40000000000009</v>
      </c>
    </row>
    <row r="1109" spans="2:7">
      <c r="B1109" s="422"/>
      <c r="C1109" s="422"/>
      <c r="G1109" s="2">
        <f>+G1108+E1109-F1109</f>
        <v>779.40000000000009</v>
      </c>
    </row>
    <row r="1110" spans="2:7">
      <c r="B1110" s="422"/>
      <c r="C1110" s="422"/>
      <c r="G1110" s="2">
        <f>+G1109+E1110-F1110</f>
        <v>779.40000000000009</v>
      </c>
    </row>
    <row r="1111" spans="2:7">
      <c r="B1111" s="422"/>
      <c r="C1111" s="422"/>
      <c r="G1111" s="2">
        <f>+G1110+E1111-F1111</f>
        <v>779.40000000000009</v>
      </c>
    </row>
    <row r="1112" spans="2:7">
      <c r="B1112" s="422"/>
      <c r="C1112" s="422"/>
      <c r="G1112" s="2">
        <f>+G1111+E1112-F1112</f>
        <v>779.40000000000009</v>
      </c>
    </row>
    <row r="1113" spans="2:7">
      <c r="B1113" s="422"/>
      <c r="C1113" s="422"/>
      <c r="G1113" s="2">
        <f>+G1112+E1113-F1113</f>
        <v>779.40000000000009</v>
      </c>
    </row>
    <row r="1114" spans="2:7">
      <c r="B1114" s="422"/>
      <c r="C1114" s="422"/>
      <c r="G1114" s="2">
        <f>+G1113+E1114-F1114</f>
        <v>779.40000000000009</v>
      </c>
    </row>
    <row r="1115" spans="2:7">
      <c r="B1115" s="422"/>
      <c r="C1115" s="422"/>
      <c r="G1115" s="2">
        <f>+G1114+E1115-F1115</f>
        <v>779.40000000000009</v>
      </c>
    </row>
    <row r="1116" spans="2:7">
      <c r="B1116" s="422"/>
      <c r="C1116" s="422"/>
      <c r="G1116" s="2">
        <f>+G1115+E1116-F1116</f>
        <v>779.40000000000009</v>
      </c>
    </row>
    <row r="1117" spans="2:7">
      <c r="B1117" s="422"/>
      <c r="C1117" s="422"/>
      <c r="G1117" s="2">
        <f>+G1116+E1117-F1117</f>
        <v>779.40000000000009</v>
      </c>
    </row>
    <row r="1118" spans="2:7">
      <c r="B1118" s="422"/>
      <c r="C1118" s="422"/>
      <c r="G1118" s="2">
        <f>+G1117+E1118-F1118</f>
        <v>779.40000000000009</v>
      </c>
    </row>
    <row r="1119" spans="2:7">
      <c r="B1119" s="422"/>
      <c r="C1119" s="422"/>
      <c r="G1119" s="2">
        <f>+G1118+E1119-F1119</f>
        <v>779.40000000000009</v>
      </c>
    </row>
    <row r="1120" spans="2:7">
      <c r="B1120" s="422"/>
      <c r="C1120" s="422"/>
      <c r="G1120" s="2">
        <f>+G1119+E1120-F1120</f>
        <v>779.40000000000009</v>
      </c>
    </row>
    <row r="1121" spans="2:7">
      <c r="B1121" s="422"/>
      <c r="C1121" s="422"/>
      <c r="G1121" s="2">
        <f>+G1120+E1121-F1121</f>
        <v>779.40000000000009</v>
      </c>
    </row>
    <row r="1122" spans="2:7">
      <c r="B1122" s="422"/>
      <c r="C1122" s="422"/>
      <c r="G1122" s="2">
        <f>+G1121+E1122-F1122</f>
        <v>779.40000000000009</v>
      </c>
    </row>
    <row r="1123" spans="2:7">
      <c r="B1123" s="422"/>
      <c r="C1123" s="422"/>
      <c r="G1123" s="2">
        <f>+G1122+E1123-F1123</f>
        <v>779.40000000000009</v>
      </c>
    </row>
    <row r="1124" spans="2:7">
      <c r="B1124" s="422"/>
      <c r="C1124" s="422"/>
      <c r="G1124" s="2">
        <f>+G1123+E1124-F1124</f>
        <v>779.40000000000009</v>
      </c>
    </row>
    <row r="1125" spans="2:7">
      <c r="B1125" s="422"/>
      <c r="C1125" s="422"/>
      <c r="G1125" s="2">
        <f>+G1124+E1125-F1125</f>
        <v>779.40000000000009</v>
      </c>
    </row>
    <row r="1126" spans="2:7">
      <c r="B1126" s="422"/>
      <c r="C1126" s="422"/>
      <c r="G1126" s="2">
        <f>+G1125+E1126-F1126</f>
        <v>779.40000000000009</v>
      </c>
    </row>
    <row r="1127" spans="2:7">
      <c r="B1127" s="422"/>
      <c r="C1127" s="422"/>
      <c r="G1127" s="2">
        <f>+G1126+E1127-F1127</f>
        <v>779.40000000000009</v>
      </c>
    </row>
    <row r="1128" spans="2:7">
      <c r="B1128" s="422"/>
      <c r="C1128" s="422"/>
      <c r="G1128" s="2">
        <f>+G1127+E1128-F1128</f>
        <v>779.40000000000009</v>
      </c>
    </row>
    <row r="1129" spans="2:7">
      <c r="B1129" s="422"/>
      <c r="C1129" s="422"/>
      <c r="G1129" s="2">
        <f>+G1128+E1129-F1129</f>
        <v>779.40000000000009</v>
      </c>
    </row>
    <row r="1130" spans="2:7">
      <c r="B1130" s="422"/>
      <c r="C1130" s="422"/>
      <c r="G1130" s="2">
        <f>+G1129+E1130-F1130</f>
        <v>779.40000000000009</v>
      </c>
    </row>
    <row r="1131" spans="2:7">
      <c r="B1131" s="422"/>
      <c r="C1131" s="422"/>
      <c r="G1131" s="2">
        <f>+G1130+E1131-F1131</f>
        <v>779.40000000000009</v>
      </c>
    </row>
    <row r="1132" spans="2:7">
      <c r="B1132" s="422"/>
      <c r="C1132" s="422"/>
      <c r="G1132" s="2">
        <f>+G1131+E1132-F1132</f>
        <v>779.40000000000009</v>
      </c>
    </row>
    <row r="1133" spans="2:7">
      <c r="B1133" s="422"/>
      <c r="C1133" s="422"/>
      <c r="G1133" s="2">
        <f>+G1132+E1133-F1133</f>
        <v>779.40000000000009</v>
      </c>
    </row>
    <row r="1134" spans="2:7">
      <c r="B1134" s="422"/>
      <c r="C1134" s="422"/>
      <c r="G1134" s="2">
        <f>+G1133+E1134-F1134</f>
        <v>779.40000000000009</v>
      </c>
    </row>
    <row r="1135" spans="2:7">
      <c r="B1135" s="422"/>
      <c r="C1135" s="422"/>
      <c r="G1135" s="2">
        <f>+G1134+E1135-F1135</f>
        <v>779.40000000000009</v>
      </c>
    </row>
    <row r="1136" spans="2:7">
      <c r="B1136" s="422"/>
      <c r="C1136" s="422"/>
      <c r="G1136" s="2">
        <f>+G1135+E1136-F1136</f>
        <v>779.40000000000009</v>
      </c>
    </row>
    <row r="1137" spans="2:7">
      <c r="B1137" s="422"/>
      <c r="C1137" s="422"/>
      <c r="G1137" s="2">
        <f>+G1136+E1137-F1137</f>
        <v>779.40000000000009</v>
      </c>
    </row>
    <row r="1138" spans="2:7">
      <c r="B1138" s="422"/>
      <c r="C1138" s="422"/>
      <c r="G1138" s="2">
        <f>+G1137+E1138-F1138</f>
        <v>779.40000000000009</v>
      </c>
    </row>
    <row r="1139" spans="2:7">
      <c r="B1139" s="422"/>
      <c r="C1139" s="422"/>
      <c r="G1139" s="2">
        <f>+G1138+E1139-F1139</f>
        <v>779.40000000000009</v>
      </c>
    </row>
    <row r="1140" spans="2:7">
      <c r="B1140" s="422"/>
      <c r="C1140" s="422"/>
      <c r="G1140" s="2">
        <f>+G1139+E1140-F1140</f>
        <v>779.40000000000009</v>
      </c>
    </row>
    <row r="1141" spans="2:7">
      <c r="B1141" s="422"/>
      <c r="C1141" s="422"/>
      <c r="G1141" s="2">
        <f>+G1140+E1141-F1141</f>
        <v>779.40000000000009</v>
      </c>
    </row>
    <row r="1142" spans="2:7">
      <c r="B1142" s="422"/>
      <c r="C1142" s="422"/>
      <c r="G1142" s="2">
        <f>+G1141+E1142-F1142</f>
        <v>779.40000000000009</v>
      </c>
    </row>
    <row r="1143" spans="2:7">
      <c r="B1143" s="422"/>
      <c r="C1143" s="422"/>
      <c r="G1143" s="2">
        <f>+G1142+E1143-F1143</f>
        <v>779.40000000000009</v>
      </c>
    </row>
    <row r="1144" spans="2:7">
      <c r="B1144" s="422"/>
      <c r="C1144" s="422"/>
      <c r="G1144" s="2">
        <f>+G1143+E1144-F1144</f>
        <v>779.40000000000009</v>
      </c>
    </row>
    <row r="1145" spans="2:7">
      <c r="B1145" s="422"/>
      <c r="C1145" s="422"/>
      <c r="G1145" s="2">
        <f>+G1144+E1145-F1145</f>
        <v>779.40000000000009</v>
      </c>
    </row>
    <row r="1146" spans="2:7">
      <c r="B1146" s="422"/>
      <c r="C1146" s="422"/>
      <c r="G1146" s="2">
        <f>+G1145+E1146-F1146</f>
        <v>779.40000000000009</v>
      </c>
    </row>
    <row r="1147" spans="2:7">
      <c r="B1147" s="422"/>
      <c r="C1147" s="422"/>
      <c r="G1147" s="2">
        <f>+G1146+E1147-F1147</f>
        <v>779.40000000000009</v>
      </c>
    </row>
    <row r="1148" spans="2:7">
      <c r="B1148" s="422"/>
      <c r="C1148" s="422"/>
      <c r="G1148" s="2">
        <f>+G1147+E1148-F1148</f>
        <v>779.40000000000009</v>
      </c>
    </row>
    <row r="1149" spans="2:7">
      <c r="B1149" s="422"/>
      <c r="C1149" s="422"/>
      <c r="G1149" s="2">
        <f>+G1148+E1149-F1149</f>
        <v>779.40000000000009</v>
      </c>
    </row>
    <row r="1150" spans="2:7">
      <c r="B1150" s="422"/>
      <c r="C1150" s="422"/>
      <c r="G1150" s="2">
        <f>+G1149+E1150-F1150</f>
        <v>779.40000000000009</v>
      </c>
    </row>
    <row r="1151" spans="2:7">
      <c r="B1151" s="422"/>
      <c r="C1151" s="422"/>
      <c r="G1151" s="2">
        <f>+G1150+E1151-F1151</f>
        <v>779.40000000000009</v>
      </c>
    </row>
    <row r="1152" spans="2:7">
      <c r="B1152" s="422"/>
      <c r="C1152" s="422"/>
      <c r="G1152" s="2">
        <f>+G1151+E1152-F1152</f>
        <v>779.40000000000009</v>
      </c>
    </row>
    <row r="1153" spans="2:7">
      <c r="B1153" s="422"/>
      <c r="C1153" s="422"/>
      <c r="G1153" s="2">
        <f>+G1152+E1153-F1153</f>
        <v>779.40000000000009</v>
      </c>
    </row>
    <row r="1154" spans="2:7">
      <c r="B1154" s="422"/>
      <c r="C1154" s="422"/>
      <c r="G1154" s="2">
        <f>+G1153+E1154-F1154</f>
        <v>779.40000000000009</v>
      </c>
    </row>
    <row r="1155" spans="2:7">
      <c r="B1155" s="422"/>
      <c r="C1155" s="422"/>
      <c r="G1155" s="2">
        <f>+G1154+E1155-F1155</f>
        <v>779.40000000000009</v>
      </c>
    </row>
    <row r="1156" spans="2:7">
      <c r="B1156" s="422"/>
      <c r="C1156" s="422"/>
      <c r="G1156" s="2">
        <f>+G1155+E1156-F1156</f>
        <v>779.40000000000009</v>
      </c>
    </row>
    <row r="1157" spans="2:7">
      <c r="B1157" s="422"/>
      <c r="C1157" s="422"/>
      <c r="G1157" s="2">
        <f>+G1156+E1157-F1157</f>
        <v>779.40000000000009</v>
      </c>
    </row>
    <row r="1158" spans="2:7">
      <c r="B1158" s="422"/>
      <c r="C1158" s="422"/>
      <c r="G1158" s="2">
        <f>+G1157+E1158-F1158</f>
        <v>779.40000000000009</v>
      </c>
    </row>
    <row r="1159" spans="2:7">
      <c r="B1159" s="422"/>
      <c r="C1159" s="422"/>
      <c r="G1159" s="2">
        <f>+G1158+E1159-F1159</f>
        <v>779.40000000000009</v>
      </c>
    </row>
    <row r="1160" spans="2:7">
      <c r="B1160" s="422"/>
      <c r="C1160" s="422"/>
      <c r="G1160" s="2">
        <f>+G1159+E1160-F1160</f>
        <v>779.40000000000009</v>
      </c>
    </row>
    <row r="1161" spans="2:7">
      <c r="B1161" s="422"/>
      <c r="C1161" s="422"/>
      <c r="G1161" s="2">
        <f>+G1160+E1161-F1161</f>
        <v>779.40000000000009</v>
      </c>
    </row>
    <row r="1162" spans="2:7">
      <c r="B1162" s="422"/>
      <c r="C1162" s="422"/>
      <c r="G1162" s="2">
        <f>+G1161+E1162-F1162</f>
        <v>779.40000000000009</v>
      </c>
    </row>
    <row r="1163" spans="2:7">
      <c r="B1163" s="422"/>
      <c r="C1163" s="422"/>
      <c r="G1163" s="2">
        <f>+G1162+E1163-F1163</f>
        <v>779.40000000000009</v>
      </c>
    </row>
    <row r="1164" spans="2:7">
      <c r="B1164" s="422"/>
      <c r="C1164" s="422"/>
      <c r="G1164" s="2">
        <f>+G1163+E1164-F1164</f>
        <v>779.40000000000009</v>
      </c>
    </row>
    <row r="1165" spans="2:7">
      <c r="B1165" s="422"/>
      <c r="C1165" s="422"/>
      <c r="G1165" s="2">
        <f>+G1164+E1165-F1165</f>
        <v>779.40000000000009</v>
      </c>
    </row>
    <row r="1166" spans="2:7">
      <c r="B1166" s="422"/>
      <c r="C1166" s="422"/>
      <c r="G1166" s="2">
        <f>+G1165+E1166-F1166</f>
        <v>779.40000000000009</v>
      </c>
    </row>
    <row r="1167" spans="2:7">
      <c r="B1167" s="422"/>
      <c r="C1167" s="422"/>
      <c r="G1167" s="2">
        <f>+G1166+E1167-F1167</f>
        <v>779.40000000000009</v>
      </c>
    </row>
    <row r="1168" spans="2:7">
      <c r="B1168" s="422"/>
      <c r="C1168" s="422"/>
      <c r="G1168" s="2">
        <f>+G1167+E1168-F1168</f>
        <v>779.40000000000009</v>
      </c>
    </row>
    <row r="1169" spans="2:7">
      <c r="B1169" s="422"/>
      <c r="C1169" s="422"/>
      <c r="G1169" s="2">
        <f>+G1168+E1169-F1169</f>
        <v>779.40000000000009</v>
      </c>
    </row>
    <row r="1170" spans="2:7">
      <c r="B1170" s="422"/>
      <c r="C1170" s="422"/>
      <c r="G1170" s="2">
        <f>+G1169+E1170-F1170</f>
        <v>779.40000000000009</v>
      </c>
    </row>
    <row r="1171" spans="2:7">
      <c r="B1171" s="422"/>
      <c r="C1171" s="422"/>
      <c r="G1171" s="2">
        <f>+G1170+E1171-F1171</f>
        <v>779.40000000000009</v>
      </c>
    </row>
    <row r="1172" spans="2:7">
      <c r="B1172" s="422"/>
      <c r="C1172" s="422"/>
      <c r="G1172" s="2">
        <f>+G1171+E1172-F1172</f>
        <v>779.40000000000009</v>
      </c>
    </row>
    <row r="1173" spans="2:7">
      <c r="B1173" s="422"/>
      <c r="C1173" s="422"/>
      <c r="G1173" s="2">
        <f>+G1172+E1173-F1173</f>
        <v>779.40000000000009</v>
      </c>
    </row>
    <row r="1174" spans="2:7">
      <c r="B1174" s="422"/>
      <c r="C1174" s="422"/>
      <c r="G1174" s="2">
        <f>+G1173+E1174-F1174</f>
        <v>779.40000000000009</v>
      </c>
    </row>
    <row r="1175" spans="2:7">
      <c r="B1175" s="422"/>
      <c r="C1175" s="422"/>
      <c r="G1175" s="2">
        <f>+G1174+E1175-F1175</f>
        <v>779.40000000000009</v>
      </c>
    </row>
    <row r="1176" spans="2:7">
      <c r="B1176" s="422"/>
      <c r="C1176" s="422"/>
      <c r="G1176" s="2">
        <f>+G1175+E1176-F1176</f>
        <v>779.40000000000009</v>
      </c>
    </row>
    <row r="1177" spans="2:7">
      <c r="B1177" s="422"/>
      <c r="C1177" s="422"/>
      <c r="G1177" s="2">
        <f>+G1176+E1177-F1177</f>
        <v>779.40000000000009</v>
      </c>
    </row>
    <row r="1178" spans="2:7">
      <c r="B1178" s="422"/>
      <c r="C1178" s="422"/>
      <c r="G1178" s="2">
        <f>+G1177+E1178-F1178</f>
        <v>779.40000000000009</v>
      </c>
    </row>
    <row r="1179" spans="2:7">
      <c r="B1179" s="422"/>
      <c r="C1179" s="422"/>
      <c r="G1179" s="2">
        <f>+G1178+E1179-F1179</f>
        <v>779.40000000000009</v>
      </c>
    </row>
    <row r="1180" spans="2:7">
      <c r="B1180" s="422"/>
      <c r="C1180" s="422"/>
      <c r="G1180" s="2">
        <f>+G1179+E1180-F1180</f>
        <v>779.40000000000009</v>
      </c>
    </row>
    <row r="1181" spans="2:7">
      <c r="B1181" s="422"/>
      <c r="C1181" s="422"/>
      <c r="G1181" s="2">
        <f>+G1180+E1181-F1181</f>
        <v>779.40000000000009</v>
      </c>
    </row>
    <row r="1182" spans="2:7">
      <c r="B1182" s="422"/>
      <c r="C1182" s="422"/>
      <c r="G1182" s="2">
        <f>+G1181+E1182-F1182</f>
        <v>779.40000000000009</v>
      </c>
    </row>
    <row r="1183" spans="2:7">
      <c r="B1183" s="422"/>
      <c r="C1183" s="422"/>
      <c r="G1183" s="2">
        <f>+G1182+E1183-F1183</f>
        <v>779.40000000000009</v>
      </c>
    </row>
    <row r="1184" spans="2:7">
      <c r="B1184" s="422"/>
      <c r="C1184" s="422"/>
      <c r="G1184" s="2">
        <f>+G1183+E1184-F1184</f>
        <v>779.40000000000009</v>
      </c>
    </row>
    <row r="1185" spans="2:7">
      <c r="B1185" s="422"/>
      <c r="C1185" s="422"/>
      <c r="G1185" s="2">
        <f>+G1184+E1185-F1185</f>
        <v>779.40000000000009</v>
      </c>
    </row>
    <row r="1186" spans="2:7">
      <c r="B1186" s="422"/>
      <c r="C1186" s="422"/>
      <c r="G1186" s="2">
        <f>+G1185+E1186-F1186</f>
        <v>779.40000000000009</v>
      </c>
    </row>
    <row r="1187" spans="2:7">
      <c r="B1187" s="422"/>
      <c r="C1187" s="422"/>
      <c r="G1187" s="2">
        <f>+G1186+E1187-F1187</f>
        <v>779.40000000000009</v>
      </c>
    </row>
    <row r="1188" spans="2:7">
      <c r="B1188" s="422"/>
      <c r="C1188" s="422"/>
      <c r="G1188" s="2">
        <f>+G1187+E1188-F1188</f>
        <v>779.40000000000009</v>
      </c>
    </row>
    <row r="1189" spans="2:7">
      <c r="B1189" s="422"/>
      <c r="C1189" s="422"/>
      <c r="G1189" s="2">
        <f>+G1188+E1189-F1189</f>
        <v>779.40000000000009</v>
      </c>
    </row>
    <row r="1190" spans="2:7">
      <c r="B1190" s="422"/>
      <c r="C1190" s="422"/>
      <c r="G1190" s="2">
        <f>+G1189+E1190-F1190</f>
        <v>779.40000000000009</v>
      </c>
    </row>
    <row r="1191" spans="2:7">
      <c r="B1191" s="422"/>
      <c r="C1191" s="422"/>
      <c r="G1191" s="2">
        <f>+G1190+E1191-F1191</f>
        <v>779.40000000000009</v>
      </c>
    </row>
    <row r="1192" spans="2:7">
      <c r="B1192" s="422"/>
      <c r="C1192" s="422"/>
      <c r="G1192" s="2">
        <f>+G1191+E1192-F1192</f>
        <v>779.40000000000009</v>
      </c>
    </row>
    <row r="1193" spans="2:7">
      <c r="B1193" s="422"/>
      <c r="C1193" s="422"/>
      <c r="G1193" s="2">
        <f>+G1192+E1193-F1193</f>
        <v>779.40000000000009</v>
      </c>
    </row>
    <row r="1194" spans="2:7">
      <c r="B1194" s="422"/>
      <c r="C1194" s="422"/>
      <c r="G1194" s="2">
        <f>+G1193+E1194-F1194</f>
        <v>779.40000000000009</v>
      </c>
    </row>
    <row r="1195" spans="2:7">
      <c r="B1195" s="422"/>
      <c r="C1195" s="422"/>
      <c r="G1195" s="2">
        <f>+G1194+E1195-F1195</f>
        <v>779.40000000000009</v>
      </c>
    </row>
    <row r="1196" spans="2:7">
      <c r="B1196" s="422"/>
      <c r="C1196" s="422"/>
      <c r="G1196" s="2">
        <f>+G1195+E1196-F1196</f>
        <v>779.40000000000009</v>
      </c>
    </row>
    <row r="1197" spans="2:7">
      <c r="B1197" s="422"/>
      <c r="C1197" s="422"/>
      <c r="G1197" s="2">
        <f>+G1196+E1197-F1197</f>
        <v>779.40000000000009</v>
      </c>
    </row>
    <row r="1198" spans="2:7">
      <c r="B1198" s="422"/>
      <c r="C1198" s="422"/>
      <c r="G1198" s="2">
        <f>+G1197+E1198-F1198</f>
        <v>779.40000000000009</v>
      </c>
    </row>
    <row r="1199" spans="2:7">
      <c r="B1199" s="422"/>
      <c r="C1199" s="422"/>
      <c r="G1199" s="2">
        <f>+G1198+E1199-F1199</f>
        <v>779.40000000000009</v>
      </c>
    </row>
    <row r="1200" spans="2:7">
      <c r="B1200" s="422"/>
      <c r="C1200" s="422"/>
      <c r="G1200" s="2">
        <f>+G1199+E1200-F1200</f>
        <v>779.40000000000009</v>
      </c>
    </row>
    <row r="1201" spans="2:7">
      <c r="B1201" s="422"/>
      <c r="C1201" s="422"/>
      <c r="G1201" s="2">
        <f>+G1200+E1201-F1201</f>
        <v>779.40000000000009</v>
      </c>
    </row>
    <row r="1202" spans="2:7">
      <c r="B1202" s="422"/>
      <c r="C1202" s="422"/>
      <c r="G1202" s="2">
        <f>+G1201+E1202-F1202</f>
        <v>779.40000000000009</v>
      </c>
    </row>
    <row r="1203" spans="2:7">
      <c r="B1203" s="422"/>
      <c r="C1203" s="422"/>
      <c r="G1203" s="2">
        <f>+G1202+E1203-F1203</f>
        <v>779.40000000000009</v>
      </c>
    </row>
    <row r="1204" spans="2:7">
      <c r="B1204" s="422"/>
      <c r="C1204" s="422"/>
      <c r="G1204" s="2">
        <f>+G1203+E1204-F1204</f>
        <v>779.40000000000009</v>
      </c>
    </row>
    <row r="1205" spans="2:7">
      <c r="B1205" s="422"/>
      <c r="C1205" s="422"/>
      <c r="G1205" s="2">
        <f>+G1204+E1205-F1205</f>
        <v>779.40000000000009</v>
      </c>
    </row>
    <row r="1206" spans="2:7">
      <c r="B1206" s="422"/>
      <c r="C1206" s="422"/>
      <c r="G1206" s="2">
        <f>+G1205+E1206-F1206</f>
        <v>779.40000000000009</v>
      </c>
    </row>
    <row r="1207" spans="2:7">
      <c r="B1207" s="422"/>
      <c r="C1207" s="422"/>
      <c r="G1207" s="2">
        <f>+G1206+E1207-F1207</f>
        <v>779.40000000000009</v>
      </c>
    </row>
    <row r="1208" spans="2:7">
      <c r="B1208" s="422"/>
      <c r="C1208" s="422"/>
      <c r="G1208" s="2">
        <f>+G1207+E1208-F1208</f>
        <v>779.40000000000009</v>
      </c>
    </row>
    <row r="1209" spans="2:7">
      <c r="B1209" s="422"/>
      <c r="C1209" s="422"/>
      <c r="G1209" s="2">
        <f>+G1208+E1209-F1209</f>
        <v>779.40000000000009</v>
      </c>
    </row>
    <row r="1210" spans="2:7">
      <c r="B1210" s="422"/>
      <c r="C1210" s="422"/>
      <c r="G1210" s="2">
        <f>+G1209+E1210-F1210</f>
        <v>779.40000000000009</v>
      </c>
    </row>
    <row r="1211" spans="2:7">
      <c r="B1211" s="422"/>
      <c r="C1211" s="422"/>
      <c r="G1211" s="2">
        <f>+G1210+E1211-F1211</f>
        <v>779.40000000000009</v>
      </c>
    </row>
    <row r="1212" spans="2:7">
      <c r="B1212" s="422"/>
      <c r="C1212" s="422"/>
      <c r="G1212" s="2">
        <f>+G1211+E1212-F1212</f>
        <v>779.40000000000009</v>
      </c>
    </row>
    <row r="1213" spans="2:7">
      <c r="B1213" s="422"/>
      <c r="C1213" s="422"/>
      <c r="G1213" s="2">
        <f>+G1212+E1213-F1213</f>
        <v>779.40000000000009</v>
      </c>
    </row>
    <row r="1214" spans="2:7">
      <c r="B1214" s="422"/>
      <c r="C1214" s="422"/>
      <c r="G1214" s="2">
        <f>+G1213+E1214-F1214</f>
        <v>779.40000000000009</v>
      </c>
    </row>
    <row r="1215" spans="2:7">
      <c r="B1215" s="422"/>
      <c r="C1215" s="422"/>
      <c r="G1215" s="2">
        <f>+G1214+E1215-F1215</f>
        <v>779.40000000000009</v>
      </c>
    </row>
    <row r="1216" spans="2:7">
      <c r="B1216" s="422"/>
      <c r="C1216" s="422"/>
      <c r="G1216" s="2">
        <f>+G1215+E1216-F1216</f>
        <v>779.40000000000009</v>
      </c>
    </row>
    <row r="1217" spans="2:7">
      <c r="B1217" s="422"/>
      <c r="C1217" s="422"/>
      <c r="G1217" s="2">
        <f>+G1216+E1217-F1217</f>
        <v>779.40000000000009</v>
      </c>
    </row>
    <row r="1218" spans="2:7">
      <c r="B1218" s="422"/>
      <c r="C1218" s="422"/>
      <c r="G1218" s="2">
        <f>+G1217+E1218-F1218</f>
        <v>779.40000000000009</v>
      </c>
    </row>
    <row r="1219" spans="2:7">
      <c r="B1219" s="422"/>
      <c r="C1219" s="422"/>
      <c r="G1219" s="2">
        <f>+G1218+E1219-F1219</f>
        <v>779.40000000000009</v>
      </c>
    </row>
    <row r="1220" spans="2:7">
      <c r="B1220" s="422"/>
      <c r="C1220" s="422"/>
      <c r="G1220" s="2">
        <f>+G1219+E1220-F1220</f>
        <v>779.40000000000009</v>
      </c>
    </row>
    <row r="1221" spans="2:7">
      <c r="B1221" s="422"/>
      <c r="C1221" s="422"/>
      <c r="G1221" s="2">
        <f>+G1220+E1221-F1221</f>
        <v>779.40000000000009</v>
      </c>
    </row>
    <row r="1222" spans="2:7">
      <c r="B1222" s="422"/>
      <c r="C1222" s="422"/>
      <c r="G1222" s="2">
        <f>+G1221+E1222-F1222</f>
        <v>779.40000000000009</v>
      </c>
    </row>
    <row r="1223" spans="2:7">
      <c r="B1223" s="422"/>
      <c r="C1223" s="422"/>
      <c r="G1223" s="2">
        <f>+G1222+E1223-F1223</f>
        <v>779.40000000000009</v>
      </c>
    </row>
    <row r="1224" spans="2:7">
      <c r="B1224" s="422"/>
      <c r="C1224" s="422"/>
      <c r="G1224" s="2">
        <f>+G1223+E1224-F1224</f>
        <v>779.40000000000009</v>
      </c>
    </row>
    <row r="1225" spans="2:7">
      <c r="B1225" s="422"/>
      <c r="C1225" s="422"/>
      <c r="G1225" s="2">
        <f>+G1224+E1225-F1225</f>
        <v>779.40000000000009</v>
      </c>
    </row>
    <row r="1226" spans="2:7">
      <c r="B1226" s="422"/>
      <c r="C1226" s="422"/>
      <c r="G1226" s="2">
        <f>+G1225+E1226-F1226</f>
        <v>779.40000000000009</v>
      </c>
    </row>
    <row r="1227" spans="2:7">
      <c r="B1227" s="422"/>
      <c r="C1227" s="422"/>
      <c r="G1227" s="2">
        <f>+G1226+E1227-F1227</f>
        <v>779.40000000000009</v>
      </c>
    </row>
    <row r="1228" spans="2:7">
      <c r="B1228" s="422"/>
      <c r="C1228" s="422"/>
      <c r="G1228" s="2">
        <f>+G1227+E1228-F1228</f>
        <v>779.40000000000009</v>
      </c>
    </row>
    <row r="1229" spans="2:7">
      <c r="B1229" s="422"/>
      <c r="C1229" s="422"/>
      <c r="G1229" s="2">
        <f>+G1228+E1229-F1229</f>
        <v>779.40000000000009</v>
      </c>
    </row>
    <row r="1230" spans="2:7">
      <c r="B1230" s="422"/>
      <c r="C1230" s="422"/>
      <c r="G1230" s="2">
        <f>+G1229+E1230-F1230</f>
        <v>779.40000000000009</v>
      </c>
    </row>
    <row r="1231" spans="2:7">
      <c r="B1231" s="422"/>
      <c r="C1231" s="422"/>
      <c r="G1231" s="2">
        <f>+G1230+E1231-F1231</f>
        <v>779.40000000000009</v>
      </c>
    </row>
    <row r="1232" spans="2:7">
      <c r="B1232" s="422"/>
      <c r="C1232" s="422"/>
      <c r="G1232" s="2">
        <f>+G1231+E1232-F1232</f>
        <v>779.40000000000009</v>
      </c>
    </row>
    <row r="1233" spans="2:7">
      <c r="B1233" s="422"/>
      <c r="C1233" s="422"/>
      <c r="G1233" s="2">
        <f>+G1232+E1233-F1233</f>
        <v>779.40000000000009</v>
      </c>
    </row>
    <row r="1234" spans="2:7">
      <c r="B1234" s="422"/>
      <c r="C1234" s="422"/>
      <c r="G1234" s="2">
        <f>+G1233+E1234-F1234</f>
        <v>779.40000000000009</v>
      </c>
    </row>
    <row r="1235" spans="2:7">
      <c r="B1235" s="422"/>
      <c r="C1235" s="422"/>
      <c r="G1235" s="2">
        <f>+G1234+E1235-F1235</f>
        <v>779.40000000000009</v>
      </c>
    </row>
    <row r="1236" spans="2:7">
      <c r="B1236" s="422"/>
      <c r="C1236" s="422"/>
      <c r="G1236" s="2">
        <f>+G1235+E1236-F1236</f>
        <v>779.40000000000009</v>
      </c>
    </row>
    <row r="1237" spans="2:7">
      <c r="B1237" s="422"/>
      <c r="C1237" s="422"/>
      <c r="G1237" s="2">
        <f>+G1236+E1237-F1237</f>
        <v>779.40000000000009</v>
      </c>
    </row>
    <row r="1238" spans="2:7">
      <c r="B1238" s="422"/>
      <c r="C1238" s="422"/>
      <c r="G1238" s="2">
        <f>+G1237+E1238-F1238</f>
        <v>779.40000000000009</v>
      </c>
    </row>
    <row r="1239" spans="2:7">
      <c r="B1239" s="422"/>
      <c r="C1239" s="422"/>
      <c r="G1239" s="2">
        <f>+G1238+E1239-F1239</f>
        <v>779.40000000000009</v>
      </c>
    </row>
    <row r="1240" spans="2:7">
      <c r="B1240" s="422"/>
      <c r="C1240" s="422"/>
      <c r="G1240" s="2">
        <f>+G1239+E1240-F1240</f>
        <v>779.40000000000009</v>
      </c>
    </row>
    <row r="1241" spans="2:7">
      <c r="B1241" s="422"/>
      <c r="C1241" s="422"/>
      <c r="G1241" s="2">
        <f>+G1240+E1241-F1241</f>
        <v>779.40000000000009</v>
      </c>
    </row>
    <row r="1242" spans="2:7">
      <c r="B1242" s="422"/>
      <c r="C1242" s="422"/>
      <c r="G1242" s="2">
        <f>+G1241+E1242-F1242</f>
        <v>779.40000000000009</v>
      </c>
    </row>
    <row r="1243" spans="2:7">
      <c r="B1243" s="422"/>
      <c r="C1243" s="422"/>
      <c r="G1243" s="2">
        <f>+G1242+E1243-F1243</f>
        <v>779.40000000000009</v>
      </c>
    </row>
    <row r="1244" spans="2:7">
      <c r="B1244" s="422"/>
      <c r="C1244" s="422"/>
      <c r="G1244" s="2">
        <f>+G1243+E1244-F1244</f>
        <v>779.40000000000009</v>
      </c>
    </row>
    <row r="1245" spans="2:7">
      <c r="B1245" s="422"/>
      <c r="C1245" s="422"/>
      <c r="G1245" s="2">
        <f>+G1244+E1245-F1245</f>
        <v>779.40000000000009</v>
      </c>
    </row>
    <row r="1246" spans="2:7">
      <c r="B1246" s="422"/>
      <c r="C1246" s="422"/>
      <c r="G1246" s="2">
        <f>+G1245+E1246-F1246</f>
        <v>779.40000000000009</v>
      </c>
    </row>
    <row r="1247" spans="2:7">
      <c r="B1247" s="422"/>
      <c r="C1247" s="422"/>
      <c r="G1247" s="2">
        <f>+G1246+E1247-F1247</f>
        <v>779.40000000000009</v>
      </c>
    </row>
    <row r="1248" spans="2:7">
      <c r="B1248" s="422"/>
      <c r="C1248" s="422"/>
      <c r="G1248" s="2">
        <f>+G1247+E1248-F1248</f>
        <v>779.40000000000009</v>
      </c>
    </row>
    <row r="1249" spans="2:7">
      <c r="B1249" s="422"/>
      <c r="C1249" s="422"/>
      <c r="G1249" s="2">
        <f>+G1248+E1249-F1249</f>
        <v>779.40000000000009</v>
      </c>
    </row>
    <row r="1250" spans="2:7">
      <c r="B1250" s="422"/>
      <c r="C1250" s="422"/>
      <c r="G1250" s="2">
        <f>+G1249+E1250-F1250</f>
        <v>779.40000000000009</v>
      </c>
    </row>
    <row r="1251" spans="2:7">
      <c r="B1251" s="422"/>
      <c r="C1251" s="422"/>
      <c r="G1251" s="2">
        <f>+G1250+E1251-F1251</f>
        <v>779.40000000000009</v>
      </c>
    </row>
    <row r="1252" spans="2:7">
      <c r="B1252" s="422"/>
      <c r="C1252" s="422"/>
      <c r="G1252" s="2">
        <f>+G1251+E1252-F1252</f>
        <v>779.40000000000009</v>
      </c>
    </row>
    <row r="1253" spans="2:7">
      <c r="B1253" s="422"/>
      <c r="C1253" s="422"/>
      <c r="G1253" s="2">
        <f>+G1252+E1253-F1253</f>
        <v>779.40000000000009</v>
      </c>
    </row>
    <row r="1254" spans="2:7">
      <c r="B1254" s="422"/>
      <c r="C1254" s="422"/>
      <c r="G1254" s="2">
        <f>+G1253+E1254-F1254</f>
        <v>779.40000000000009</v>
      </c>
    </row>
    <row r="1255" spans="2:7">
      <c r="B1255" s="422"/>
      <c r="C1255" s="422"/>
      <c r="G1255" s="2">
        <f>+G1254+E1255-F1255</f>
        <v>779.40000000000009</v>
      </c>
    </row>
    <row r="1256" spans="2:7">
      <c r="B1256" s="422"/>
      <c r="C1256" s="422"/>
      <c r="G1256" s="2">
        <f>+G1255+E1256-F1256</f>
        <v>779.40000000000009</v>
      </c>
    </row>
    <row r="1257" spans="2:7">
      <c r="B1257" s="422"/>
      <c r="C1257" s="422"/>
      <c r="G1257" s="2">
        <f>+G1256+E1257-F1257</f>
        <v>779.40000000000009</v>
      </c>
    </row>
    <row r="1258" spans="2:7">
      <c r="B1258" s="422"/>
      <c r="C1258" s="422"/>
      <c r="G1258" s="2">
        <f>+G1257+E1258-F1258</f>
        <v>779.40000000000009</v>
      </c>
    </row>
    <row r="1259" spans="2:7">
      <c r="B1259" s="422"/>
      <c r="C1259" s="422"/>
      <c r="G1259" s="2">
        <f>+G1258+E1259-F1259</f>
        <v>779.40000000000009</v>
      </c>
    </row>
    <row r="1260" spans="2:7">
      <c r="B1260" s="422"/>
      <c r="C1260" s="422"/>
      <c r="G1260" s="2">
        <f>+G1259+E1260-F1260</f>
        <v>779.40000000000009</v>
      </c>
    </row>
    <row r="1261" spans="2:7">
      <c r="B1261" s="422"/>
      <c r="C1261" s="422"/>
      <c r="G1261" s="2">
        <f>+G1260+E1261-F1261</f>
        <v>779.40000000000009</v>
      </c>
    </row>
    <row r="1262" spans="2:7">
      <c r="B1262" s="422"/>
      <c r="C1262" s="422"/>
      <c r="G1262" s="2">
        <f>+G1261+E1262-F1262</f>
        <v>779.40000000000009</v>
      </c>
    </row>
    <row r="1263" spans="2:7">
      <c r="B1263" s="422"/>
      <c r="C1263" s="422"/>
      <c r="G1263" s="2">
        <f>+G1262+E1263-F1263</f>
        <v>779.40000000000009</v>
      </c>
    </row>
    <row r="1264" spans="2:7">
      <c r="B1264" s="422"/>
      <c r="C1264" s="422"/>
      <c r="G1264" s="2">
        <f>+G1263+E1264-F1264</f>
        <v>779.40000000000009</v>
      </c>
    </row>
    <row r="1265" spans="2:7">
      <c r="B1265" s="422"/>
      <c r="C1265" s="422"/>
      <c r="G1265" s="2">
        <f>+G1264+E1265-F1265</f>
        <v>779.40000000000009</v>
      </c>
    </row>
    <row r="1266" spans="2:7">
      <c r="B1266" s="422"/>
      <c r="C1266" s="422"/>
      <c r="G1266" s="2">
        <f>+G1265+E1266-F1266</f>
        <v>779.40000000000009</v>
      </c>
    </row>
    <row r="1267" spans="2:7">
      <c r="B1267" s="422"/>
      <c r="C1267" s="422"/>
      <c r="G1267" s="2">
        <f>+G1266+E1267-F1267</f>
        <v>779.40000000000009</v>
      </c>
    </row>
    <row r="1268" spans="2:7">
      <c r="B1268" s="422"/>
      <c r="C1268" s="422"/>
      <c r="G1268" s="2">
        <f>+G1267+E1268-F1268</f>
        <v>779.40000000000009</v>
      </c>
    </row>
    <row r="1269" spans="2:7">
      <c r="B1269" s="422"/>
      <c r="C1269" s="422"/>
      <c r="G1269" s="2">
        <f>+G1268+E1269-F1269</f>
        <v>779.40000000000009</v>
      </c>
    </row>
    <row r="1270" spans="2:7">
      <c r="B1270" s="422"/>
      <c r="C1270" s="422"/>
      <c r="G1270" s="2">
        <f>+G1269+E1270-F1270</f>
        <v>779.40000000000009</v>
      </c>
    </row>
    <row r="1271" spans="2:7">
      <c r="B1271" s="422"/>
      <c r="C1271" s="422"/>
      <c r="G1271" s="2">
        <f>+G1270+E1271-F1271</f>
        <v>779.40000000000009</v>
      </c>
    </row>
    <row r="1272" spans="2:7">
      <c r="B1272" s="422"/>
      <c r="C1272" s="422"/>
      <c r="G1272" s="2">
        <f>+G1271+E1272-F1272</f>
        <v>779.40000000000009</v>
      </c>
    </row>
    <row r="1273" spans="2:7">
      <c r="B1273" s="422"/>
      <c r="C1273" s="422"/>
      <c r="G1273" s="2">
        <f>+G1272+E1273-F1273</f>
        <v>779.40000000000009</v>
      </c>
    </row>
    <row r="1274" spans="2:7">
      <c r="B1274" s="422"/>
      <c r="C1274" s="422"/>
      <c r="G1274" s="2">
        <f>+G1273+E1274-F1274</f>
        <v>779.40000000000009</v>
      </c>
    </row>
    <row r="1275" spans="2:7">
      <c r="B1275" s="422"/>
      <c r="C1275" s="422"/>
      <c r="G1275" s="2">
        <f>+G1274+E1275-F1275</f>
        <v>779.40000000000009</v>
      </c>
    </row>
    <row r="1276" spans="2:7">
      <c r="B1276" s="422"/>
      <c r="C1276" s="422"/>
      <c r="G1276" s="2">
        <f>+G1275+E1276-F1276</f>
        <v>779.40000000000009</v>
      </c>
    </row>
    <row r="1277" spans="2:7">
      <c r="B1277" s="422"/>
      <c r="C1277" s="422"/>
      <c r="G1277" s="2">
        <f>+G1276+E1277-F1277</f>
        <v>779.40000000000009</v>
      </c>
    </row>
    <row r="1278" spans="2:7">
      <c r="B1278" s="422"/>
      <c r="C1278" s="422"/>
      <c r="G1278" s="2">
        <f>+G1277+E1278-F1278</f>
        <v>779.40000000000009</v>
      </c>
    </row>
    <row r="1279" spans="2:7">
      <c r="B1279" s="422"/>
      <c r="C1279" s="422"/>
      <c r="G1279" s="2">
        <f>+G1278+E1279-F1279</f>
        <v>779.40000000000009</v>
      </c>
    </row>
    <row r="1280" spans="2:7">
      <c r="B1280" s="422"/>
      <c r="C1280" s="422"/>
      <c r="G1280" s="2">
        <f>+G1279+E1280-F1280</f>
        <v>779.40000000000009</v>
      </c>
    </row>
    <row r="1281" spans="2:7">
      <c r="B1281" s="422"/>
      <c r="C1281" s="422"/>
      <c r="G1281" s="2">
        <f>+G1280+E1281-F1281</f>
        <v>779.40000000000009</v>
      </c>
    </row>
    <row r="1282" spans="2:7">
      <c r="B1282" s="422"/>
      <c r="C1282" s="422"/>
      <c r="G1282" s="2">
        <f>+G1281+E1282-F1282</f>
        <v>779.40000000000009</v>
      </c>
    </row>
    <row r="1283" spans="2:7">
      <c r="B1283" s="422"/>
      <c r="C1283" s="422"/>
      <c r="G1283" s="2">
        <f>+G1282+E1283-F1283</f>
        <v>779.40000000000009</v>
      </c>
    </row>
    <row r="1284" spans="2:7">
      <c r="B1284" s="422"/>
      <c r="C1284" s="422"/>
      <c r="G1284" s="2">
        <f>+G1283+E1284-F1284</f>
        <v>779.40000000000009</v>
      </c>
    </row>
    <row r="1285" spans="2:7">
      <c r="B1285" s="422"/>
      <c r="C1285" s="422"/>
      <c r="G1285" s="2">
        <f>+G1284+E1285-F1285</f>
        <v>779.40000000000009</v>
      </c>
    </row>
    <row r="1286" spans="2:7">
      <c r="B1286" s="422"/>
      <c r="C1286" s="422"/>
      <c r="G1286" s="2">
        <f>+G1285+E1286-F1286</f>
        <v>779.40000000000009</v>
      </c>
    </row>
    <row r="1287" spans="2:7">
      <c r="B1287" s="422"/>
      <c r="C1287" s="422"/>
      <c r="G1287" s="2">
        <f>+G1286+E1287-F1287</f>
        <v>779.40000000000009</v>
      </c>
    </row>
    <row r="1288" spans="2:7">
      <c r="B1288" s="422"/>
      <c r="C1288" s="422"/>
      <c r="G1288" s="2">
        <f>+G1287+E1288-F1288</f>
        <v>779.40000000000009</v>
      </c>
    </row>
    <row r="1289" spans="2:7">
      <c r="B1289" s="422"/>
      <c r="C1289" s="422"/>
      <c r="G1289" s="2">
        <f>+G1288+E1289-F1289</f>
        <v>779.40000000000009</v>
      </c>
    </row>
    <row r="1290" spans="2:7">
      <c r="B1290" s="422"/>
      <c r="C1290" s="422"/>
      <c r="G1290" s="2">
        <f>+G1289+E1290-F1290</f>
        <v>779.40000000000009</v>
      </c>
    </row>
    <row r="1291" spans="2:7">
      <c r="B1291" s="422"/>
      <c r="C1291" s="422"/>
      <c r="G1291" s="2">
        <f>+G1290+E1291-F1291</f>
        <v>779.40000000000009</v>
      </c>
    </row>
    <row r="1292" spans="2:7">
      <c r="B1292" s="422"/>
      <c r="C1292" s="422"/>
      <c r="G1292" s="2">
        <f>+G1291+E1292-F1292</f>
        <v>779.40000000000009</v>
      </c>
    </row>
    <row r="1293" spans="2:7">
      <c r="B1293" s="422"/>
      <c r="C1293" s="422"/>
      <c r="G1293" s="2">
        <f>+G1292+E1293-F1293</f>
        <v>779.40000000000009</v>
      </c>
    </row>
    <row r="1294" spans="2:7">
      <c r="B1294" s="422"/>
      <c r="C1294" s="422"/>
      <c r="G1294" s="2">
        <f>+G1293+E1294-F1294</f>
        <v>779.40000000000009</v>
      </c>
    </row>
    <row r="1295" spans="2:7">
      <c r="B1295" s="422"/>
      <c r="C1295" s="422"/>
      <c r="G1295" s="2">
        <f>+G1294+E1295-F1295</f>
        <v>779.40000000000009</v>
      </c>
    </row>
    <row r="1296" spans="2:7">
      <c r="B1296" s="422"/>
      <c r="C1296" s="422"/>
      <c r="G1296" s="2">
        <f>+G1295+E1296-F1296</f>
        <v>779.40000000000009</v>
      </c>
    </row>
    <row r="1297" spans="2:7">
      <c r="B1297" s="422"/>
      <c r="C1297" s="422"/>
      <c r="G1297" s="2">
        <f>+G1296+E1297-F1297</f>
        <v>779.40000000000009</v>
      </c>
    </row>
    <row r="1298" spans="2:7">
      <c r="B1298" s="422"/>
      <c r="C1298" s="422"/>
      <c r="G1298" s="2">
        <f>+G1297+E1298-F1298</f>
        <v>779.40000000000009</v>
      </c>
    </row>
    <row r="1299" spans="2:7">
      <c r="B1299" s="422"/>
      <c r="C1299" s="422"/>
      <c r="G1299" s="2">
        <f>+G1298+E1299-F1299</f>
        <v>779.40000000000009</v>
      </c>
    </row>
    <row r="1300" spans="2:7">
      <c r="B1300" s="422"/>
      <c r="C1300" s="422"/>
      <c r="G1300" s="2">
        <f>+G1299+E1300-F1300</f>
        <v>779.40000000000009</v>
      </c>
    </row>
    <row r="1301" spans="2:7">
      <c r="B1301" s="422"/>
      <c r="C1301" s="422"/>
      <c r="G1301" s="2">
        <f>+G1300+E1301-F1301</f>
        <v>779.40000000000009</v>
      </c>
    </row>
    <row r="1302" spans="2:7">
      <c r="B1302" s="422"/>
      <c r="C1302" s="422"/>
      <c r="G1302" s="2">
        <f>+G1301+E1302-F1302</f>
        <v>779.40000000000009</v>
      </c>
    </row>
    <row r="1303" spans="2:7">
      <c r="B1303" s="422"/>
      <c r="C1303" s="422"/>
      <c r="G1303" s="2">
        <f>+G1302+E1303-F1303</f>
        <v>779.40000000000009</v>
      </c>
    </row>
    <row r="1304" spans="2:7">
      <c r="B1304" s="422"/>
      <c r="C1304" s="422"/>
      <c r="G1304" s="2">
        <f>+G1303+E1304-F1304</f>
        <v>779.40000000000009</v>
      </c>
    </row>
    <row r="1305" spans="2:7">
      <c r="B1305" s="422"/>
      <c r="C1305" s="422"/>
      <c r="G1305" s="2">
        <f>+G1304+E1305-F1305</f>
        <v>779.40000000000009</v>
      </c>
    </row>
    <row r="1306" spans="2:7">
      <c r="B1306" s="422"/>
      <c r="C1306" s="422"/>
      <c r="G1306" s="2">
        <f>+G1305+E1306-F1306</f>
        <v>779.40000000000009</v>
      </c>
    </row>
    <row r="1307" spans="2:7">
      <c r="B1307" s="422"/>
      <c r="C1307" s="422"/>
      <c r="G1307" s="2">
        <f>+G1306+E1307-F1307</f>
        <v>779.40000000000009</v>
      </c>
    </row>
    <row r="1308" spans="2:7">
      <c r="B1308" s="422"/>
      <c r="C1308" s="422"/>
      <c r="G1308" s="2">
        <f>+G1307+E1308-F1308</f>
        <v>779.40000000000009</v>
      </c>
    </row>
    <row r="1309" spans="2:7">
      <c r="B1309" s="422"/>
      <c r="C1309" s="422"/>
      <c r="G1309" s="2">
        <f>+G1308+E1309-F1309</f>
        <v>779.40000000000009</v>
      </c>
    </row>
    <row r="1310" spans="2:7">
      <c r="B1310" s="422"/>
      <c r="C1310" s="422"/>
      <c r="G1310" s="2">
        <f>+G1309+E1310-F1310</f>
        <v>779.40000000000009</v>
      </c>
    </row>
    <row r="1311" spans="2:7">
      <c r="B1311" s="422"/>
      <c r="C1311" s="422"/>
      <c r="G1311" s="2">
        <f>+G1310+E1311-F1311</f>
        <v>779.40000000000009</v>
      </c>
    </row>
    <row r="1312" spans="2:7">
      <c r="B1312" s="422"/>
      <c r="C1312" s="422"/>
      <c r="G1312" s="2">
        <f>+G1311+E1312-F1312</f>
        <v>779.40000000000009</v>
      </c>
    </row>
    <row r="1313" spans="2:7">
      <c r="B1313" s="422"/>
      <c r="C1313" s="422"/>
      <c r="G1313" s="2">
        <f>+G1312+E1313-F1313</f>
        <v>779.40000000000009</v>
      </c>
    </row>
    <row r="1314" spans="2:7">
      <c r="B1314" s="422"/>
      <c r="C1314" s="422"/>
      <c r="G1314" s="2">
        <f>+G1313+E1314-F1314</f>
        <v>779.40000000000009</v>
      </c>
    </row>
    <row r="1315" spans="2:7">
      <c r="B1315" s="422"/>
      <c r="C1315" s="422"/>
      <c r="G1315" s="2">
        <f>+G1314+E1315-F1315</f>
        <v>779.40000000000009</v>
      </c>
    </row>
    <row r="1316" spans="2:7">
      <c r="B1316" s="422"/>
      <c r="C1316" s="422"/>
      <c r="G1316" s="2">
        <f>+G1315+E1316-F1316</f>
        <v>779.40000000000009</v>
      </c>
    </row>
    <row r="1317" spans="2:7">
      <c r="B1317" s="422"/>
      <c r="C1317" s="422"/>
      <c r="G1317" s="2">
        <f>+G1316+E1317-F1317</f>
        <v>779.40000000000009</v>
      </c>
    </row>
    <row r="1318" spans="2:7">
      <c r="B1318" s="422"/>
      <c r="C1318" s="422"/>
      <c r="G1318" s="2">
        <f>+G1317+E1318-F1318</f>
        <v>779.40000000000009</v>
      </c>
    </row>
    <row r="1319" spans="2:7">
      <c r="B1319" s="422"/>
      <c r="C1319" s="422"/>
      <c r="G1319" s="2">
        <f>+G1318+E1319-F1319</f>
        <v>779.40000000000009</v>
      </c>
    </row>
    <row r="1320" spans="2:7">
      <c r="B1320" s="422"/>
      <c r="C1320" s="422"/>
    </row>
  </sheetData>
  <autoFilter ref="A4:G351" xr:uid="{00000000-0009-0000-0000-00002F000000}"/>
  <mergeCells count="8">
    <mergeCell ref="J969:L969"/>
    <mergeCell ref="J955:L955"/>
    <mergeCell ref="J885:L885"/>
    <mergeCell ref="B2:G2"/>
    <mergeCell ref="H504:K504"/>
    <mergeCell ref="L723:N723"/>
    <mergeCell ref="J740:L740"/>
    <mergeCell ref="K752:M752"/>
  </mergeCells>
  <phoneticPr fontId="17" type="noConversion"/>
  <pageMargins left="0" right="0" top="0.75" bottom="0.75" header="0.3" footer="0.3"/>
  <pageSetup paperSize="9" scale="110" fitToWidth="0" fitToHeight="0" orientation="portrait"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00B0F0"/>
  </sheetPr>
  <dimension ref="A2:P1335"/>
  <sheetViews>
    <sheetView topLeftCell="A1041" zoomScaleNormal="100" workbookViewId="0">
      <selection activeCell="E1057" sqref="E1057"/>
    </sheetView>
  </sheetViews>
  <sheetFormatPr defaultColWidth="11.42578125" defaultRowHeight="15"/>
  <cols>
    <col min="1" max="1" width="11.42578125" style="3" bestFit="1" customWidth="1"/>
    <col min="2" max="2" width="17.5703125" style="7" bestFit="1" customWidth="1"/>
    <col min="3" max="3" width="18.28515625" style="7" bestFit="1" customWidth="1"/>
    <col min="4" max="4" width="51.5703125" bestFit="1" customWidth="1"/>
    <col min="5" max="5" width="8.85546875" customWidth="1"/>
    <col min="6" max="6" width="11.42578125" style="217"/>
    <col min="7" max="7" width="12.85546875" customWidth="1"/>
    <col min="8" max="8" width="13.7109375" customWidth="1"/>
    <col min="9" max="9" width="11.28515625" customWidth="1"/>
    <col min="10" max="10" width="34.140625" bestFit="1" customWidth="1"/>
    <col min="11" max="11" width="11.85546875" bestFit="1" customWidth="1"/>
    <col min="12" max="12" width="20.85546875" bestFit="1" customWidth="1"/>
    <col min="13" max="13" width="13.5703125" customWidth="1"/>
  </cols>
  <sheetData>
    <row r="2" spans="1:7">
      <c r="B2" s="440" t="s">
        <v>736</v>
      </c>
      <c r="C2" s="440"/>
      <c r="D2" s="440"/>
      <c r="E2" s="440"/>
      <c r="F2" s="440"/>
      <c r="G2" s="440"/>
    </row>
    <row r="4" spans="1:7" ht="41.25">
      <c r="A4" s="30" t="s">
        <v>1</v>
      </c>
      <c r="B4" s="11" t="s">
        <v>2</v>
      </c>
      <c r="C4" s="11" t="s">
        <v>3</v>
      </c>
      <c r="D4" s="11" t="s">
        <v>4</v>
      </c>
      <c r="E4" s="12" t="s">
        <v>5</v>
      </c>
      <c r="F4" s="216" t="s">
        <v>6</v>
      </c>
      <c r="G4" s="12" t="s">
        <v>7</v>
      </c>
    </row>
    <row r="5" spans="1:7" ht="15" customHeight="1">
      <c r="A5" s="3">
        <v>42736</v>
      </c>
      <c r="B5" s="422" t="s">
        <v>8</v>
      </c>
      <c r="C5" s="422"/>
      <c r="G5" s="2">
        <v>1121.5</v>
      </c>
    </row>
    <row r="6" spans="1:7" ht="15" customHeight="1">
      <c r="A6" s="3">
        <v>42745</v>
      </c>
      <c r="B6" s="422">
        <v>12100</v>
      </c>
      <c r="C6" s="422" t="s">
        <v>67</v>
      </c>
      <c r="F6" s="217">
        <v>97.5</v>
      </c>
      <c r="G6" s="2">
        <f t="shared" ref="G6:G94" si="0">+G5+E6-F6</f>
        <v>1024</v>
      </c>
    </row>
    <row r="7" spans="1:7" ht="15" customHeight="1">
      <c r="A7" s="3">
        <v>42789</v>
      </c>
      <c r="B7" s="422">
        <v>12943</v>
      </c>
      <c r="C7" s="422" t="s">
        <v>67</v>
      </c>
      <c r="F7" s="217">
        <v>102</v>
      </c>
      <c r="G7" s="2">
        <f t="shared" si="0"/>
        <v>922</v>
      </c>
    </row>
    <row r="8" spans="1:7" ht="15" customHeight="1">
      <c r="A8" s="3">
        <v>42873</v>
      </c>
      <c r="B8" s="422">
        <v>12774</v>
      </c>
      <c r="C8" s="422" t="s">
        <v>67</v>
      </c>
      <c r="F8" s="217">
        <v>372</v>
      </c>
      <c r="G8" s="2">
        <f t="shared" si="0"/>
        <v>550</v>
      </c>
    </row>
    <row r="9" spans="1:7" ht="15" customHeight="1">
      <c r="A9" s="3">
        <v>43021</v>
      </c>
      <c r="B9" s="422">
        <v>13828</v>
      </c>
      <c r="C9" s="422" t="s">
        <v>67</v>
      </c>
      <c r="F9" s="217">
        <v>260</v>
      </c>
      <c r="G9" s="2">
        <f t="shared" si="0"/>
        <v>290</v>
      </c>
    </row>
    <row r="10" spans="1:7" ht="15" customHeight="1">
      <c r="A10" s="3">
        <v>43060</v>
      </c>
      <c r="B10" s="422">
        <v>10218</v>
      </c>
      <c r="C10" s="422" t="s">
        <v>67</v>
      </c>
      <c r="F10" s="217">
        <v>80</v>
      </c>
      <c r="G10" s="2">
        <f t="shared" si="0"/>
        <v>210</v>
      </c>
    </row>
    <row r="11" spans="1:7" ht="15" customHeight="1">
      <c r="A11" s="3">
        <v>43060</v>
      </c>
      <c r="B11" s="422">
        <v>10219</v>
      </c>
      <c r="C11" s="422" t="s">
        <v>67</v>
      </c>
      <c r="F11" s="217">
        <v>52.3</v>
      </c>
      <c r="G11" s="2">
        <f t="shared" si="0"/>
        <v>157.69999999999999</v>
      </c>
    </row>
    <row r="12" spans="1:7" ht="15" customHeight="1">
      <c r="A12" s="3">
        <v>43131</v>
      </c>
      <c r="B12" s="422" t="s">
        <v>69</v>
      </c>
      <c r="C12" s="422" t="s">
        <v>67</v>
      </c>
      <c r="F12" s="217">
        <v>20</v>
      </c>
      <c r="G12" s="2">
        <f t="shared" si="0"/>
        <v>137.69999999999999</v>
      </c>
    </row>
    <row r="13" spans="1:7" ht="15" customHeight="1">
      <c r="A13" s="3">
        <v>43159</v>
      </c>
      <c r="B13" s="422" t="s">
        <v>69</v>
      </c>
      <c r="C13" s="422" t="s">
        <v>177</v>
      </c>
      <c r="F13" s="217">
        <v>137.69999999999999</v>
      </c>
      <c r="G13" s="2">
        <f t="shared" si="0"/>
        <v>0</v>
      </c>
    </row>
    <row r="14" spans="1:7" ht="15" customHeight="1">
      <c r="A14" s="3">
        <v>42766</v>
      </c>
      <c r="B14" s="422" t="s">
        <v>10</v>
      </c>
      <c r="C14" s="422" t="s">
        <v>11</v>
      </c>
      <c r="D14" t="s">
        <v>12</v>
      </c>
      <c r="E14" s="2">
        <v>76.2</v>
      </c>
      <c r="G14" s="2">
        <f t="shared" si="0"/>
        <v>76.2</v>
      </c>
    </row>
    <row r="15" spans="1:7" ht="15" customHeight="1">
      <c r="B15" s="422"/>
      <c r="C15" s="422"/>
      <c r="D15" t="s">
        <v>13</v>
      </c>
      <c r="E15" s="2">
        <v>31.9</v>
      </c>
      <c r="G15" s="2">
        <f t="shared" si="0"/>
        <v>108.1</v>
      </c>
    </row>
    <row r="16" spans="1:7" ht="15" customHeight="1">
      <c r="B16" s="422"/>
      <c r="C16" s="422"/>
      <c r="D16" t="s">
        <v>14</v>
      </c>
      <c r="E16" s="2">
        <v>60</v>
      </c>
      <c r="G16" s="2">
        <f t="shared" si="0"/>
        <v>168.1</v>
      </c>
    </row>
    <row r="17" spans="1:7" ht="15" customHeight="1">
      <c r="B17" s="422"/>
      <c r="C17" s="422"/>
      <c r="D17" t="s">
        <v>15</v>
      </c>
      <c r="E17" s="2">
        <v>2</v>
      </c>
      <c r="G17" s="2">
        <f t="shared" si="0"/>
        <v>170.1</v>
      </c>
    </row>
    <row r="18" spans="1:7" ht="15" customHeight="1">
      <c r="A18" s="3">
        <v>42815</v>
      </c>
      <c r="B18" s="422">
        <v>12434</v>
      </c>
      <c r="C18" s="422" t="s">
        <v>11</v>
      </c>
      <c r="D18" t="s">
        <v>12</v>
      </c>
      <c r="E18" s="2"/>
      <c r="F18" s="217">
        <v>76.2</v>
      </c>
      <c r="G18" s="2">
        <f t="shared" si="0"/>
        <v>93.899999999999991</v>
      </c>
    </row>
    <row r="19" spans="1:7" ht="15" customHeight="1">
      <c r="A19" s="3">
        <v>42815</v>
      </c>
      <c r="B19" s="422">
        <v>12434</v>
      </c>
      <c r="C19" s="422" t="s">
        <v>11</v>
      </c>
      <c r="D19" t="s">
        <v>13</v>
      </c>
      <c r="E19" s="2"/>
      <c r="F19" s="217">
        <v>31.9</v>
      </c>
      <c r="G19" s="2">
        <f t="shared" si="0"/>
        <v>61.999999999999993</v>
      </c>
    </row>
    <row r="20" spans="1:7" ht="15" customHeight="1">
      <c r="A20" s="3">
        <v>42873</v>
      </c>
      <c r="B20" s="422">
        <v>12773</v>
      </c>
      <c r="C20" s="422" t="s">
        <v>11</v>
      </c>
      <c r="D20" t="s">
        <v>14</v>
      </c>
      <c r="E20" s="2"/>
      <c r="F20" s="217">
        <v>60</v>
      </c>
      <c r="G20" s="2">
        <f t="shared" si="0"/>
        <v>1.9999999999999929</v>
      </c>
    </row>
    <row r="21" spans="1:7" ht="15" customHeight="1">
      <c r="A21" s="3">
        <v>42873</v>
      </c>
      <c r="B21" s="422">
        <v>12773</v>
      </c>
      <c r="C21" s="422" t="s">
        <v>11</v>
      </c>
      <c r="D21" t="s">
        <v>15</v>
      </c>
      <c r="E21" s="2"/>
      <c r="F21" s="217">
        <v>2</v>
      </c>
      <c r="G21" s="2">
        <f t="shared" si="0"/>
        <v>-7.1054273576010019E-15</v>
      </c>
    </row>
    <row r="22" spans="1:7" ht="15" customHeight="1">
      <c r="A22" s="3">
        <v>42794</v>
      </c>
      <c r="B22" s="422" t="s">
        <v>10</v>
      </c>
      <c r="C22" s="422" t="s">
        <v>17</v>
      </c>
      <c r="D22" t="s">
        <v>12</v>
      </c>
      <c r="E22" s="2">
        <v>81.5</v>
      </c>
      <c r="G22" s="2">
        <f t="shared" si="0"/>
        <v>81.5</v>
      </c>
    </row>
    <row r="23" spans="1:7" ht="15" customHeight="1">
      <c r="B23" s="422"/>
      <c r="C23" s="422"/>
      <c r="D23" t="s">
        <v>13</v>
      </c>
      <c r="E23" s="2">
        <v>22</v>
      </c>
      <c r="G23" s="2">
        <f t="shared" si="0"/>
        <v>103.5</v>
      </c>
    </row>
    <row r="24" spans="1:7" ht="15" customHeight="1">
      <c r="B24" s="422"/>
      <c r="C24" s="422"/>
      <c r="D24" t="s">
        <v>14</v>
      </c>
      <c r="E24" s="2">
        <v>56</v>
      </c>
      <c r="G24" s="2">
        <f t="shared" si="0"/>
        <v>159.5</v>
      </c>
    </row>
    <row r="25" spans="1:7" ht="15" customHeight="1">
      <c r="B25" s="422"/>
      <c r="C25" s="422"/>
      <c r="D25" t="s">
        <v>15</v>
      </c>
      <c r="E25" s="2">
        <v>2</v>
      </c>
      <c r="G25" s="2">
        <f t="shared" si="0"/>
        <v>161.5</v>
      </c>
    </row>
    <row r="26" spans="1:7" ht="15" customHeight="1">
      <c r="B26" s="422"/>
      <c r="C26" s="422"/>
      <c r="D26" t="s">
        <v>70</v>
      </c>
      <c r="E26" s="2">
        <v>85</v>
      </c>
      <c r="G26" s="2">
        <f t="shared" si="0"/>
        <v>246.5</v>
      </c>
    </row>
    <row r="27" spans="1:7" ht="15" customHeight="1">
      <c r="A27" s="3">
        <v>42844</v>
      </c>
      <c r="B27" s="422">
        <v>12651</v>
      </c>
      <c r="C27" s="422" t="s">
        <v>17</v>
      </c>
      <c r="D27" t="s">
        <v>12</v>
      </c>
      <c r="E27" s="2"/>
      <c r="F27" s="217">
        <v>81.5</v>
      </c>
      <c r="G27" s="2">
        <f t="shared" si="0"/>
        <v>165</v>
      </c>
    </row>
    <row r="28" spans="1:7" ht="15" customHeight="1">
      <c r="A28" s="3">
        <v>42844</v>
      </c>
      <c r="B28" s="422">
        <v>12651</v>
      </c>
      <c r="C28" s="422" t="s">
        <v>17</v>
      </c>
      <c r="D28" t="s">
        <v>13</v>
      </c>
      <c r="E28" s="2"/>
      <c r="F28" s="217">
        <v>22</v>
      </c>
      <c r="G28" s="2">
        <f t="shared" si="0"/>
        <v>143</v>
      </c>
    </row>
    <row r="29" spans="1:7" ht="15" customHeight="1">
      <c r="A29" s="3">
        <v>42873</v>
      </c>
      <c r="B29" s="422">
        <v>12773</v>
      </c>
      <c r="C29" s="422" t="s">
        <v>17</v>
      </c>
      <c r="D29" t="s">
        <v>14</v>
      </c>
      <c r="E29" s="2"/>
      <c r="F29" s="217">
        <v>56</v>
      </c>
      <c r="G29" s="2">
        <f t="shared" si="0"/>
        <v>87</v>
      </c>
    </row>
    <row r="30" spans="1:7" ht="15" customHeight="1">
      <c r="A30" s="3">
        <v>42873</v>
      </c>
      <c r="B30" s="422">
        <v>12773</v>
      </c>
      <c r="C30" s="422" t="s">
        <v>17</v>
      </c>
      <c r="D30" t="s">
        <v>15</v>
      </c>
      <c r="E30" s="2"/>
      <c r="F30" s="217">
        <v>2</v>
      </c>
      <c r="G30" s="2">
        <f t="shared" si="0"/>
        <v>85</v>
      </c>
    </row>
    <row r="31" spans="1:7" ht="15" customHeight="1">
      <c r="A31" s="3">
        <v>43067</v>
      </c>
      <c r="B31" s="422" t="s">
        <v>61</v>
      </c>
      <c r="C31" s="422" t="s">
        <v>17</v>
      </c>
      <c r="D31" t="s">
        <v>70</v>
      </c>
      <c r="E31" s="2"/>
      <c r="F31" s="217">
        <v>85</v>
      </c>
      <c r="G31" s="2">
        <f t="shared" si="0"/>
        <v>0</v>
      </c>
    </row>
    <row r="32" spans="1:7" ht="15" customHeight="1">
      <c r="A32" s="3">
        <v>42825</v>
      </c>
      <c r="B32" s="422" t="s">
        <v>10</v>
      </c>
      <c r="C32" s="422" t="s">
        <v>18</v>
      </c>
      <c r="D32" t="s">
        <v>12</v>
      </c>
      <c r="E32" s="2">
        <v>78</v>
      </c>
      <c r="G32" s="2">
        <f t="shared" si="0"/>
        <v>78</v>
      </c>
    </row>
    <row r="33" spans="1:7" ht="15" customHeight="1">
      <c r="B33" s="422"/>
      <c r="C33" s="422"/>
      <c r="D33" t="s">
        <v>13</v>
      </c>
      <c r="E33" s="2">
        <v>23.2</v>
      </c>
      <c r="G33" s="2">
        <f t="shared" si="0"/>
        <v>101.2</v>
      </c>
    </row>
    <row r="34" spans="1:7" ht="15" customHeight="1">
      <c r="B34" s="422"/>
      <c r="C34" s="422"/>
      <c r="D34" t="s">
        <v>14</v>
      </c>
      <c r="E34" s="2">
        <v>60</v>
      </c>
      <c r="G34" s="2">
        <f t="shared" si="0"/>
        <v>161.19999999999999</v>
      </c>
    </row>
    <row r="35" spans="1:7" ht="15" customHeight="1">
      <c r="B35" s="422"/>
      <c r="C35" s="422"/>
      <c r="D35" t="s">
        <v>15</v>
      </c>
      <c r="E35" s="2">
        <v>2</v>
      </c>
      <c r="G35" s="2">
        <f t="shared" si="0"/>
        <v>163.19999999999999</v>
      </c>
    </row>
    <row r="36" spans="1:7" ht="15" customHeight="1">
      <c r="B36" s="422"/>
      <c r="C36" s="422"/>
      <c r="D36" t="s">
        <v>70</v>
      </c>
      <c r="E36" s="2">
        <v>85</v>
      </c>
      <c r="G36" s="2">
        <f t="shared" si="0"/>
        <v>248.2</v>
      </c>
    </row>
    <row r="37" spans="1:7" ht="15" customHeight="1">
      <c r="A37" s="3">
        <v>42874</v>
      </c>
      <c r="B37" s="422">
        <v>12780</v>
      </c>
      <c r="C37" s="422" t="s">
        <v>18</v>
      </c>
      <c r="D37" t="s">
        <v>12</v>
      </c>
      <c r="E37" s="2"/>
      <c r="F37" s="217">
        <v>78</v>
      </c>
      <c r="G37" s="2">
        <f t="shared" si="0"/>
        <v>170.2</v>
      </c>
    </row>
    <row r="38" spans="1:7" ht="15" customHeight="1">
      <c r="A38" s="3">
        <v>42874</v>
      </c>
      <c r="B38" s="422">
        <v>12780</v>
      </c>
      <c r="C38" s="422" t="s">
        <v>18</v>
      </c>
      <c r="D38" t="s">
        <v>13</v>
      </c>
      <c r="E38" s="2"/>
      <c r="F38" s="217">
        <v>23.2</v>
      </c>
      <c r="G38" s="2">
        <f t="shared" si="0"/>
        <v>147</v>
      </c>
    </row>
    <row r="39" spans="1:7" ht="15" customHeight="1">
      <c r="A39" s="3">
        <v>43067</v>
      </c>
      <c r="B39" s="422" t="s">
        <v>61</v>
      </c>
      <c r="C39" s="422" t="s">
        <v>18</v>
      </c>
      <c r="D39" t="s">
        <v>70</v>
      </c>
      <c r="E39" s="2"/>
      <c r="F39" s="217">
        <v>85</v>
      </c>
      <c r="G39" s="2">
        <f t="shared" si="0"/>
        <v>62</v>
      </c>
    </row>
    <row r="40" spans="1:7" ht="15" customHeight="1">
      <c r="A40" s="3">
        <v>43069</v>
      </c>
      <c r="B40" s="422" t="s">
        <v>69</v>
      </c>
      <c r="C40" s="422" t="s">
        <v>18</v>
      </c>
      <c r="D40" t="s">
        <v>14</v>
      </c>
      <c r="E40" s="2"/>
      <c r="F40" s="217">
        <v>15</v>
      </c>
      <c r="G40" s="2">
        <f t="shared" si="0"/>
        <v>47</v>
      </c>
    </row>
    <row r="41" spans="1:7" ht="15" customHeight="1">
      <c r="A41" s="3">
        <v>43159</v>
      </c>
      <c r="B41" s="422" t="s">
        <v>69</v>
      </c>
      <c r="C41" s="422" t="s">
        <v>18</v>
      </c>
      <c r="D41" t="s">
        <v>14</v>
      </c>
      <c r="E41" s="2"/>
      <c r="F41" s="217">
        <v>12.3</v>
      </c>
      <c r="G41" s="2">
        <f t="shared" si="0"/>
        <v>34.700000000000003</v>
      </c>
    </row>
    <row r="42" spans="1:7" ht="15" customHeight="1">
      <c r="A42" s="3">
        <v>43190</v>
      </c>
      <c r="B42" s="422" t="s">
        <v>69</v>
      </c>
      <c r="C42" s="422" t="s">
        <v>18</v>
      </c>
      <c r="D42" t="s">
        <v>31</v>
      </c>
      <c r="E42" s="2"/>
      <c r="F42" s="217">
        <v>32.700000000000003</v>
      </c>
      <c r="G42" s="2">
        <f t="shared" si="0"/>
        <v>2</v>
      </c>
    </row>
    <row r="43" spans="1:7" ht="15" customHeight="1">
      <c r="A43" s="3">
        <v>43190</v>
      </c>
      <c r="B43" s="422" t="s">
        <v>69</v>
      </c>
      <c r="C43" s="422" t="s">
        <v>18</v>
      </c>
      <c r="D43" t="s">
        <v>29</v>
      </c>
      <c r="E43" s="2"/>
      <c r="F43" s="217">
        <v>2</v>
      </c>
      <c r="G43" s="2">
        <f t="shared" si="0"/>
        <v>0</v>
      </c>
    </row>
    <row r="44" spans="1:7" ht="15" customHeight="1">
      <c r="A44" s="3">
        <v>42855</v>
      </c>
      <c r="B44" s="422" t="s">
        <v>10</v>
      </c>
      <c r="C44" s="422" t="s">
        <v>19</v>
      </c>
      <c r="D44" t="s">
        <v>12</v>
      </c>
      <c r="E44" s="2">
        <v>78</v>
      </c>
      <c r="G44" s="2">
        <f t="shared" si="0"/>
        <v>78</v>
      </c>
    </row>
    <row r="45" spans="1:7" ht="15" customHeight="1">
      <c r="B45" s="422"/>
      <c r="C45" s="422"/>
      <c r="D45" t="s">
        <v>13</v>
      </c>
      <c r="E45" s="2">
        <v>23.2</v>
      </c>
      <c r="G45" s="2">
        <f t="shared" si="0"/>
        <v>101.2</v>
      </c>
    </row>
    <row r="46" spans="1:7" ht="15" customHeight="1">
      <c r="B46" s="422"/>
      <c r="C46" s="422"/>
      <c r="D46" t="s">
        <v>14</v>
      </c>
      <c r="E46" s="2">
        <v>60</v>
      </c>
      <c r="G46" s="2">
        <f t="shared" si="0"/>
        <v>161.19999999999999</v>
      </c>
    </row>
    <row r="47" spans="1:7" ht="15" customHeight="1">
      <c r="B47" s="422"/>
      <c r="C47" s="422"/>
      <c r="D47" t="s">
        <v>15</v>
      </c>
      <c r="E47" s="2">
        <v>2</v>
      </c>
      <c r="G47" s="2">
        <f t="shared" si="0"/>
        <v>163.19999999999999</v>
      </c>
    </row>
    <row r="48" spans="1:7" ht="15" customHeight="1">
      <c r="A48" s="3">
        <v>43190</v>
      </c>
      <c r="B48" s="422" t="s">
        <v>69</v>
      </c>
      <c r="C48" s="422" t="s">
        <v>19</v>
      </c>
      <c r="D48" t="s">
        <v>29</v>
      </c>
      <c r="E48" s="2"/>
      <c r="F48" s="217">
        <v>2</v>
      </c>
      <c r="G48" s="2">
        <f t="shared" si="0"/>
        <v>161.19999999999999</v>
      </c>
    </row>
    <row r="49" spans="1:7" ht="15" customHeight="1">
      <c r="A49" s="3">
        <v>43190</v>
      </c>
      <c r="B49" s="422" t="s">
        <v>69</v>
      </c>
      <c r="C49" s="422" t="s">
        <v>19</v>
      </c>
      <c r="D49" t="s">
        <v>14</v>
      </c>
      <c r="E49" s="2"/>
      <c r="F49" s="217">
        <v>60</v>
      </c>
      <c r="G49" s="2">
        <f t="shared" si="0"/>
        <v>101.19999999999999</v>
      </c>
    </row>
    <row r="50" spans="1:7" ht="15" customHeight="1">
      <c r="A50" s="3">
        <v>42906</v>
      </c>
      <c r="B50" s="422">
        <v>13118</v>
      </c>
      <c r="C50" s="422" t="s">
        <v>19</v>
      </c>
      <c r="D50" t="s">
        <v>12</v>
      </c>
      <c r="E50" s="2"/>
      <c r="F50" s="217">
        <v>78</v>
      </c>
      <c r="G50" s="2">
        <f t="shared" si="0"/>
        <v>23.199999999999989</v>
      </c>
    </row>
    <row r="51" spans="1:7" ht="15" customHeight="1">
      <c r="A51" s="3">
        <v>42906</v>
      </c>
      <c r="B51" s="422">
        <v>13118</v>
      </c>
      <c r="C51" s="422" t="s">
        <v>19</v>
      </c>
      <c r="D51" t="s">
        <v>13</v>
      </c>
      <c r="E51" s="2"/>
      <c r="F51" s="217">
        <v>23.2</v>
      </c>
      <c r="G51" s="2">
        <f t="shared" si="0"/>
        <v>0</v>
      </c>
    </row>
    <row r="52" spans="1:7" ht="15" customHeight="1">
      <c r="A52" s="3">
        <v>42886</v>
      </c>
      <c r="B52" s="422" t="s">
        <v>10</v>
      </c>
      <c r="C52" s="422" t="s">
        <v>20</v>
      </c>
      <c r="D52" t="s">
        <v>12</v>
      </c>
      <c r="E52" s="2">
        <v>64.5</v>
      </c>
      <c r="G52" s="2">
        <f t="shared" si="0"/>
        <v>64.5</v>
      </c>
    </row>
    <row r="53" spans="1:7" ht="15" customHeight="1">
      <c r="B53" s="422"/>
      <c r="C53" s="422"/>
      <c r="D53" t="s">
        <v>13</v>
      </c>
      <c r="E53" s="2">
        <v>22.3</v>
      </c>
      <c r="G53" s="2">
        <f t="shared" si="0"/>
        <v>86.8</v>
      </c>
    </row>
    <row r="54" spans="1:7" ht="15" customHeight="1">
      <c r="B54" s="422"/>
      <c r="C54" s="422"/>
      <c r="D54" t="s">
        <v>14</v>
      </c>
      <c r="E54" s="2">
        <v>60</v>
      </c>
      <c r="G54" s="2">
        <f t="shared" si="0"/>
        <v>146.80000000000001</v>
      </c>
    </row>
    <row r="55" spans="1:7" ht="15" customHeight="1">
      <c r="B55" s="422"/>
      <c r="C55" s="422"/>
      <c r="D55" t="s">
        <v>15</v>
      </c>
      <c r="E55" s="2">
        <v>2</v>
      </c>
      <c r="G55" s="2">
        <f t="shared" si="0"/>
        <v>148.80000000000001</v>
      </c>
    </row>
    <row r="56" spans="1:7" ht="15" customHeight="1">
      <c r="A56" s="3">
        <v>43190</v>
      </c>
      <c r="B56" s="422" t="s">
        <v>69</v>
      </c>
      <c r="C56" s="422" t="s">
        <v>20</v>
      </c>
      <c r="D56" t="s">
        <v>31</v>
      </c>
      <c r="E56" s="2"/>
      <c r="F56" s="217">
        <v>3.3</v>
      </c>
      <c r="G56" s="2">
        <f t="shared" si="0"/>
        <v>145.5</v>
      </c>
    </row>
    <row r="57" spans="1:7" ht="15" customHeight="1">
      <c r="A57" s="3">
        <v>42933</v>
      </c>
      <c r="B57" s="422">
        <v>13214</v>
      </c>
      <c r="C57" s="422" t="s">
        <v>20</v>
      </c>
      <c r="D57" t="s">
        <v>12</v>
      </c>
      <c r="E57" s="2"/>
      <c r="F57" s="217">
        <v>64.5</v>
      </c>
      <c r="G57" s="2">
        <f t="shared" si="0"/>
        <v>81</v>
      </c>
    </row>
    <row r="58" spans="1:7" ht="15" customHeight="1">
      <c r="A58" s="3">
        <v>42933</v>
      </c>
      <c r="B58" s="422">
        <v>13214</v>
      </c>
      <c r="C58" s="422" t="s">
        <v>20</v>
      </c>
      <c r="D58" t="s">
        <v>13</v>
      </c>
      <c r="E58" s="2"/>
      <c r="F58" s="217">
        <v>22.3</v>
      </c>
      <c r="G58" s="2">
        <f t="shared" si="0"/>
        <v>58.7</v>
      </c>
    </row>
    <row r="59" spans="1:7" ht="15" customHeight="1">
      <c r="A59" s="3">
        <v>43251</v>
      </c>
      <c r="B59" s="422" t="s">
        <v>69</v>
      </c>
      <c r="C59" s="422" t="s">
        <v>20</v>
      </c>
      <c r="D59" t="s">
        <v>14</v>
      </c>
      <c r="E59" s="2"/>
      <c r="F59" s="217">
        <v>56.7</v>
      </c>
      <c r="G59" s="2">
        <f t="shared" si="0"/>
        <v>2</v>
      </c>
    </row>
    <row r="60" spans="1:7" ht="15" customHeight="1">
      <c r="A60" s="3">
        <v>43251</v>
      </c>
      <c r="B60" s="422" t="s">
        <v>69</v>
      </c>
      <c r="C60" s="422" t="s">
        <v>20</v>
      </c>
      <c r="D60" t="s">
        <v>15</v>
      </c>
      <c r="E60" s="2"/>
      <c r="F60" s="217">
        <v>2</v>
      </c>
      <c r="G60" s="2">
        <f t="shared" si="0"/>
        <v>0</v>
      </c>
    </row>
    <row r="61" spans="1:7" ht="15" customHeight="1">
      <c r="A61" s="3">
        <v>42916</v>
      </c>
      <c r="B61" s="422" t="s">
        <v>10</v>
      </c>
      <c r="C61" s="422" t="s">
        <v>21</v>
      </c>
      <c r="D61" t="s">
        <v>12</v>
      </c>
      <c r="E61" s="2">
        <v>72.7</v>
      </c>
      <c r="G61" s="2">
        <f t="shared" si="0"/>
        <v>72.7</v>
      </c>
    </row>
    <row r="62" spans="1:7" ht="15" customHeight="1">
      <c r="B62" s="422"/>
      <c r="C62" s="422"/>
      <c r="D62" t="s">
        <v>13</v>
      </c>
      <c r="E62" s="2">
        <v>22.3</v>
      </c>
      <c r="G62" s="2">
        <f t="shared" si="0"/>
        <v>95</v>
      </c>
    </row>
    <row r="63" spans="1:7" ht="15" customHeight="1">
      <c r="B63" s="422"/>
      <c r="C63" s="422"/>
      <c r="D63" t="s">
        <v>14</v>
      </c>
      <c r="E63" s="2">
        <v>60</v>
      </c>
      <c r="G63" s="2">
        <f t="shared" si="0"/>
        <v>155</v>
      </c>
    </row>
    <row r="64" spans="1:7" ht="15" customHeight="1">
      <c r="B64" s="422"/>
      <c r="C64" s="422"/>
      <c r="D64" t="s">
        <v>15</v>
      </c>
      <c r="E64" s="2">
        <v>2</v>
      </c>
      <c r="G64" s="2">
        <f t="shared" si="0"/>
        <v>157</v>
      </c>
    </row>
    <row r="65" spans="1:7" ht="15" customHeight="1">
      <c r="A65" s="3">
        <v>42965</v>
      </c>
      <c r="B65" s="422">
        <v>13444</v>
      </c>
      <c r="C65" s="422" t="s">
        <v>21</v>
      </c>
      <c r="D65" t="s">
        <v>12</v>
      </c>
      <c r="E65" s="2"/>
      <c r="F65" s="217">
        <v>60</v>
      </c>
      <c r="G65" s="2">
        <f t="shared" si="0"/>
        <v>97</v>
      </c>
    </row>
    <row r="66" spans="1:7" ht="15" customHeight="1">
      <c r="A66" s="3">
        <v>42965</v>
      </c>
      <c r="B66" s="422">
        <v>13444</v>
      </c>
      <c r="C66" s="422" t="s">
        <v>21</v>
      </c>
      <c r="D66" t="s">
        <v>13</v>
      </c>
      <c r="E66" s="2"/>
      <c r="F66" s="217">
        <v>20</v>
      </c>
      <c r="G66" s="2">
        <f t="shared" si="0"/>
        <v>77</v>
      </c>
    </row>
    <row r="67" spans="1:7" ht="15" customHeight="1">
      <c r="A67" s="3">
        <v>43251</v>
      </c>
      <c r="B67" s="422" t="s">
        <v>69</v>
      </c>
      <c r="C67" s="422" t="s">
        <v>21</v>
      </c>
      <c r="D67" t="s">
        <v>14</v>
      </c>
      <c r="E67" s="2"/>
      <c r="F67" s="217">
        <v>11.3</v>
      </c>
      <c r="G67" s="2">
        <f t="shared" si="0"/>
        <v>65.7</v>
      </c>
    </row>
    <row r="68" spans="1:7" ht="15" customHeight="1">
      <c r="A68" s="3">
        <v>43555</v>
      </c>
      <c r="B68" s="422" t="s">
        <v>69</v>
      </c>
      <c r="C68" s="422" t="s">
        <v>21</v>
      </c>
      <c r="D68" t="s">
        <v>14</v>
      </c>
      <c r="E68" s="2"/>
      <c r="F68" s="217">
        <v>48.7</v>
      </c>
      <c r="G68" s="2">
        <f t="shared" si="0"/>
        <v>17</v>
      </c>
    </row>
    <row r="69" spans="1:7" ht="15" customHeight="1">
      <c r="A69" s="3">
        <v>43555</v>
      </c>
      <c r="B69" s="422" t="s">
        <v>69</v>
      </c>
      <c r="C69" s="422" t="s">
        <v>21</v>
      </c>
      <c r="D69" t="s">
        <v>15</v>
      </c>
      <c r="E69" s="2"/>
      <c r="F69" s="217">
        <v>2</v>
      </c>
      <c r="G69" s="2">
        <f t="shared" si="0"/>
        <v>15</v>
      </c>
    </row>
    <row r="70" spans="1:7" ht="15" customHeight="1">
      <c r="A70" s="3">
        <v>43555</v>
      </c>
      <c r="B70" s="422" t="s">
        <v>69</v>
      </c>
      <c r="C70" s="422" t="s">
        <v>21</v>
      </c>
      <c r="D70" t="s">
        <v>12</v>
      </c>
      <c r="E70" s="2"/>
      <c r="F70" s="217">
        <v>12.7</v>
      </c>
      <c r="G70" s="2">
        <f t="shared" si="0"/>
        <v>2.3000000000000007</v>
      </c>
    </row>
    <row r="71" spans="1:7" ht="15" customHeight="1">
      <c r="A71" s="3">
        <v>43555</v>
      </c>
      <c r="B71" s="422" t="s">
        <v>69</v>
      </c>
      <c r="C71" s="422" t="s">
        <v>21</v>
      </c>
      <c r="D71" t="s">
        <v>13</v>
      </c>
      <c r="E71" s="2"/>
      <c r="F71" s="217">
        <v>2.2999999999999998</v>
      </c>
      <c r="G71" s="2">
        <f t="shared" si="0"/>
        <v>0</v>
      </c>
    </row>
    <row r="72" spans="1:7" ht="15" customHeight="1">
      <c r="A72" s="3">
        <v>42947</v>
      </c>
      <c r="B72" s="422" t="s">
        <v>10</v>
      </c>
      <c r="C72" s="422" t="s">
        <v>22</v>
      </c>
      <c r="D72" t="s">
        <v>12</v>
      </c>
      <c r="E72" s="2">
        <v>65.7</v>
      </c>
      <c r="G72" s="2">
        <f t="shared" si="0"/>
        <v>65.7</v>
      </c>
    </row>
    <row r="73" spans="1:7" ht="15" customHeight="1">
      <c r="B73" s="422"/>
      <c r="C73" s="422"/>
      <c r="D73" t="s">
        <v>13</v>
      </c>
      <c r="E73" s="2">
        <v>22.5</v>
      </c>
      <c r="G73" s="2">
        <f t="shared" si="0"/>
        <v>88.2</v>
      </c>
    </row>
    <row r="74" spans="1:7" ht="15" customHeight="1">
      <c r="B74" s="422"/>
      <c r="C74" s="422"/>
      <c r="D74" t="s">
        <v>14</v>
      </c>
      <c r="E74" s="2">
        <v>60</v>
      </c>
      <c r="G74" s="2">
        <f t="shared" si="0"/>
        <v>148.19999999999999</v>
      </c>
    </row>
    <row r="75" spans="1:7" ht="15" customHeight="1">
      <c r="B75" s="422"/>
      <c r="C75" s="422"/>
      <c r="D75" t="s">
        <v>15</v>
      </c>
      <c r="E75" s="2">
        <v>2</v>
      </c>
      <c r="G75" s="2">
        <f t="shared" si="0"/>
        <v>150.19999999999999</v>
      </c>
    </row>
    <row r="76" spans="1:7" ht="15" customHeight="1">
      <c r="A76" s="3">
        <v>42990</v>
      </c>
      <c r="B76" s="422">
        <v>13563</v>
      </c>
      <c r="C76" s="422" t="s">
        <v>22</v>
      </c>
      <c r="D76" t="s">
        <v>12</v>
      </c>
      <c r="E76" s="2"/>
      <c r="F76" s="217">
        <v>65.7</v>
      </c>
      <c r="G76" s="2">
        <f t="shared" si="0"/>
        <v>84.499999999999986</v>
      </c>
    </row>
    <row r="77" spans="1:7" ht="15" customHeight="1">
      <c r="A77" s="3">
        <v>42990</v>
      </c>
      <c r="B77" s="422">
        <v>13563</v>
      </c>
      <c r="C77" s="422" t="s">
        <v>22</v>
      </c>
      <c r="D77" t="s">
        <v>13</v>
      </c>
      <c r="E77" s="2"/>
      <c r="F77" s="217">
        <v>22.5</v>
      </c>
      <c r="G77" s="2">
        <f t="shared" si="0"/>
        <v>61.999999999999986</v>
      </c>
    </row>
    <row r="78" spans="1:7" ht="15" customHeight="1">
      <c r="A78" s="3">
        <v>43555</v>
      </c>
      <c r="B78" s="422" t="s">
        <v>69</v>
      </c>
      <c r="C78" s="422" t="s">
        <v>22</v>
      </c>
      <c r="D78" t="s">
        <v>14</v>
      </c>
      <c r="E78" s="2"/>
      <c r="F78" s="217">
        <v>60</v>
      </c>
      <c r="G78" s="2">
        <f t="shared" si="0"/>
        <v>1.9999999999999858</v>
      </c>
    </row>
    <row r="79" spans="1:7" ht="15" customHeight="1">
      <c r="A79" s="3">
        <v>43555</v>
      </c>
      <c r="B79" s="422" t="s">
        <v>69</v>
      </c>
      <c r="C79" s="422" t="s">
        <v>22</v>
      </c>
      <c r="D79" t="s">
        <v>15</v>
      </c>
      <c r="E79" s="2"/>
      <c r="F79" s="217">
        <v>2</v>
      </c>
      <c r="G79" s="2">
        <f t="shared" si="0"/>
        <v>-1.4210854715202004E-14</v>
      </c>
    </row>
    <row r="80" spans="1:7" ht="15" customHeight="1">
      <c r="A80" s="3">
        <v>42978</v>
      </c>
      <c r="B80" s="422" t="s">
        <v>10</v>
      </c>
      <c r="C80" s="422" t="s">
        <v>23</v>
      </c>
      <c r="D80" t="s">
        <v>12</v>
      </c>
      <c r="E80" s="2">
        <v>65.7</v>
      </c>
      <c r="G80" s="2">
        <f t="shared" si="0"/>
        <v>65.699999999999989</v>
      </c>
    </row>
    <row r="81" spans="1:7" ht="15" customHeight="1">
      <c r="B81" s="422"/>
      <c r="C81" s="422"/>
      <c r="D81" t="s">
        <v>13</v>
      </c>
      <c r="E81" s="2">
        <v>22.5</v>
      </c>
      <c r="G81" s="2">
        <f t="shared" si="0"/>
        <v>88.199999999999989</v>
      </c>
    </row>
    <row r="82" spans="1:7" ht="15" customHeight="1">
      <c r="B82" s="422"/>
      <c r="C82" s="422"/>
      <c r="D82" t="s">
        <v>14</v>
      </c>
      <c r="E82" s="2">
        <v>60</v>
      </c>
      <c r="G82" s="2">
        <f t="shared" si="0"/>
        <v>148.19999999999999</v>
      </c>
    </row>
    <row r="83" spans="1:7" ht="15" customHeight="1">
      <c r="B83" s="422"/>
      <c r="C83" s="422"/>
      <c r="D83" t="s">
        <v>15</v>
      </c>
      <c r="E83" s="2">
        <v>2</v>
      </c>
      <c r="G83" s="2">
        <f t="shared" si="0"/>
        <v>150.19999999999999</v>
      </c>
    </row>
    <row r="84" spans="1:7" ht="15" customHeight="1">
      <c r="B84" s="422"/>
      <c r="C84" s="422"/>
      <c r="D84" t="s">
        <v>70</v>
      </c>
      <c r="E84" s="2">
        <v>85</v>
      </c>
      <c r="G84" s="2">
        <f t="shared" si="0"/>
        <v>235.2</v>
      </c>
    </row>
    <row r="85" spans="1:7" ht="15" customHeight="1">
      <c r="A85" s="3">
        <v>42978</v>
      </c>
      <c r="B85" s="422" t="s">
        <v>69</v>
      </c>
      <c r="C85" s="422" t="s">
        <v>23</v>
      </c>
      <c r="D85" t="s">
        <v>14</v>
      </c>
      <c r="E85" s="2"/>
      <c r="F85" s="217">
        <v>60</v>
      </c>
      <c r="G85" s="2">
        <f t="shared" si="0"/>
        <v>175.2</v>
      </c>
    </row>
    <row r="86" spans="1:7" ht="15" customHeight="1">
      <c r="A86" s="3">
        <v>42978</v>
      </c>
      <c r="B86" s="422" t="s">
        <v>69</v>
      </c>
      <c r="C86" s="422" t="s">
        <v>23</v>
      </c>
      <c r="D86" t="s">
        <v>15</v>
      </c>
      <c r="E86" s="2"/>
      <c r="F86" s="217">
        <v>2</v>
      </c>
      <c r="G86" s="2">
        <f t="shared" si="0"/>
        <v>173.2</v>
      </c>
    </row>
    <row r="87" spans="1:7" ht="15" customHeight="1">
      <c r="A87" s="3">
        <v>43020</v>
      </c>
      <c r="B87" s="422">
        <v>13817</v>
      </c>
      <c r="C87" s="422" t="s">
        <v>23</v>
      </c>
      <c r="D87" t="s">
        <v>12</v>
      </c>
      <c r="E87" s="2"/>
      <c r="F87" s="217">
        <v>65.7</v>
      </c>
      <c r="G87" s="2">
        <f t="shared" si="0"/>
        <v>107.49999999999999</v>
      </c>
    </row>
    <row r="88" spans="1:7" ht="15" customHeight="1">
      <c r="A88" s="3">
        <v>43020</v>
      </c>
      <c r="B88" s="422">
        <v>13817</v>
      </c>
      <c r="C88" s="422" t="s">
        <v>23</v>
      </c>
      <c r="D88" t="s">
        <v>13</v>
      </c>
      <c r="E88" s="2"/>
      <c r="F88" s="217">
        <v>22.5</v>
      </c>
      <c r="G88" s="2">
        <f t="shared" si="0"/>
        <v>84.999999999999986</v>
      </c>
    </row>
    <row r="89" spans="1:7" ht="15" customHeight="1">
      <c r="A89" s="3">
        <v>43555</v>
      </c>
      <c r="B89" s="422" t="s">
        <v>69</v>
      </c>
      <c r="C89" s="422" t="s">
        <v>23</v>
      </c>
      <c r="D89" t="s">
        <v>70</v>
      </c>
      <c r="E89" s="2"/>
      <c r="F89" s="217">
        <v>85</v>
      </c>
      <c r="G89" s="2">
        <f t="shared" si="0"/>
        <v>0</v>
      </c>
    </row>
    <row r="90" spans="1:7" ht="15" customHeight="1">
      <c r="A90" s="3">
        <v>43008</v>
      </c>
      <c r="B90" s="422" t="s">
        <v>10</v>
      </c>
      <c r="C90" s="422" t="s">
        <v>24</v>
      </c>
      <c r="D90" t="s">
        <v>12</v>
      </c>
      <c r="E90" s="2">
        <v>91.9</v>
      </c>
      <c r="G90" s="2">
        <f t="shared" si="0"/>
        <v>91.9</v>
      </c>
    </row>
    <row r="91" spans="1:7" ht="15" customHeight="1">
      <c r="B91" s="422"/>
      <c r="C91" s="422"/>
      <c r="D91" t="s">
        <v>13</v>
      </c>
      <c r="E91" s="2">
        <v>22.3</v>
      </c>
      <c r="G91" s="2">
        <f t="shared" si="0"/>
        <v>114.2</v>
      </c>
    </row>
    <row r="92" spans="1:7" ht="15" customHeight="1">
      <c r="B92" s="422"/>
      <c r="C92" s="422"/>
      <c r="D92" t="s">
        <v>14</v>
      </c>
      <c r="E92" s="2">
        <v>60</v>
      </c>
      <c r="G92" s="2">
        <f t="shared" si="0"/>
        <v>174.2</v>
      </c>
    </row>
    <row r="93" spans="1:7" ht="15" customHeight="1">
      <c r="B93" s="422"/>
      <c r="C93" s="422"/>
      <c r="D93" t="s">
        <v>15</v>
      </c>
      <c r="E93" s="2">
        <v>2</v>
      </c>
      <c r="G93" s="2">
        <f t="shared" si="0"/>
        <v>176.2</v>
      </c>
    </row>
    <row r="94" spans="1:7" ht="15" customHeight="1">
      <c r="A94" s="3">
        <v>43059</v>
      </c>
      <c r="B94" s="422">
        <v>13998</v>
      </c>
      <c r="C94" s="422" t="s">
        <v>24</v>
      </c>
      <c r="D94" t="s">
        <v>12</v>
      </c>
      <c r="E94" s="2"/>
      <c r="F94" s="217">
        <v>91.9</v>
      </c>
      <c r="G94" s="2">
        <f t="shared" si="0"/>
        <v>84.299999999999983</v>
      </c>
    </row>
    <row r="95" spans="1:7" ht="15" customHeight="1">
      <c r="A95" s="3">
        <v>43059</v>
      </c>
      <c r="B95" s="422">
        <v>13998</v>
      </c>
      <c r="C95" s="422" t="s">
        <v>24</v>
      </c>
      <c r="D95" t="s">
        <v>13</v>
      </c>
      <c r="E95" s="2"/>
      <c r="F95" s="217">
        <v>22.3</v>
      </c>
      <c r="G95" s="2">
        <f t="shared" ref="G95:G170" si="1">+G94+E95-F95</f>
        <v>61.999999999999986</v>
      </c>
    </row>
    <row r="96" spans="1:7" ht="15" customHeight="1">
      <c r="A96" s="3">
        <v>43555</v>
      </c>
      <c r="B96" s="422" t="s">
        <v>69</v>
      </c>
      <c r="C96" s="422" t="s">
        <v>24</v>
      </c>
      <c r="D96" t="s">
        <v>31</v>
      </c>
      <c r="E96" s="2"/>
      <c r="F96" s="217">
        <v>60</v>
      </c>
      <c r="G96" s="2">
        <f t="shared" si="1"/>
        <v>1.9999999999999858</v>
      </c>
    </row>
    <row r="97" spans="1:7" ht="15" customHeight="1">
      <c r="A97" s="3">
        <v>43555</v>
      </c>
      <c r="B97" s="422" t="s">
        <v>69</v>
      </c>
      <c r="C97" s="422" t="s">
        <v>24</v>
      </c>
      <c r="D97" t="s">
        <v>15</v>
      </c>
      <c r="E97" s="2"/>
      <c r="F97" s="217">
        <v>2</v>
      </c>
      <c r="G97" s="2">
        <f t="shared" si="1"/>
        <v>-1.4210854715202004E-14</v>
      </c>
    </row>
    <row r="98" spans="1:7" ht="15" customHeight="1">
      <c r="A98" s="3">
        <v>43039</v>
      </c>
      <c r="B98" s="422" t="s">
        <v>10</v>
      </c>
      <c r="C98" s="422" t="s">
        <v>25</v>
      </c>
      <c r="D98" t="s">
        <v>12</v>
      </c>
      <c r="E98" s="2">
        <v>91.4</v>
      </c>
      <c r="G98" s="2">
        <f t="shared" si="1"/>
        <v>91.399999999999991</v>
      </c>
    </row>
    <row r="99" spans="1:7" ht="15" customHeight="1">
      <c r="B99" s="422"/>
      <c r="C99" s="422"/>
      <c r="D99" t="s">
        <v>13</v>
      </c>
      <c r="E99" s="2">
        <v>22.3</v>
      </c>
      <c r="G99" s="2">
        <f t="shared" si="1"/>
        <v>113.69999999999999</v>
      </c>
    </row>
    <row r="100" spans="1:7" ht="15" customHeight="1">
      <c r="B100" s="422"/>
      <c r="C100" s="422"/>
      <c r="D100" t="s">
        <v>14</v>
      </c>
      <c r="E100" s="2">
        <v>60</v>
      </c>
      <c r="G100" s="2">
        <f t="shared" si="1"/>
        <v>173.7</v>
      </c>
    </row>
    <row r="101" spans="1:7" ht="15" customHeight="1">
      <c r="B101" s="422"/>
      <c r="C101" s="422"/>
      <c r="D101" t="s">
        <v>15</v>
      </c>
      <c r="E101" s="2">
        <v>2</v>
      </c>
      <c r="G101" s="2">
        <f t="shared" si="1"/>
        <v>175.7</v>
      </c>
    </row>
    <row r="102" spans="1:7" ht="15" customHeight="1">
      <c r="A102" s="3">
        <v>43039</v>
      </c>
      <c r="B102" s="422" t="s">
        <v>69</v>
      </c>
      <c r="C102" s="422" t="s">
        <v>25</v>
      </c>
      <c r="D102" t="s">
        <v>14</v>
      </c>
      <c r="E102" s="2"/>
      <c r="F102" s="217">
        <v>60</v>
      </c>
      <c r="G102" s="2">
        <f t="shared" si="1"/>
        <v>115.69999999999999</v>
      </c>
    </row>
    <row r="103" spans="1:7" ht="15" customHeight="1">
      <c r="A103" s="3">
        <v>43039</v>
      </c>
      <c r="B103" s="422" t="s">
        <v>69</v>
      </c>
      <c r="C103" s="422" t="s">
        <v>25</v>
      </c>
      <c r="D103" t="s">
        <v>15</v>
      </c>
      <c r="E103" s="2"/>
      <c r="F103" s="217">
        <v>2</v>
      </c>
      <c r="G103" s="2">
        <f t="shared" si="1"/>
        <v>113.69999999999999</v>
      </c>
    </row>
    <row r="104" spans="1:7" ht="15" customHeight="1">
      <c r="A104" s="3">
        <v>43068</v>
      </c>
      <c r="B104" s="422">
        <v>14202</v>
      </c>
      <c r="C104" s="422" t="s">
        <v>25</v>
      </c>
      <c r="D104" t="s">
        <v>12</v>
      </c>
      <c r="E104" s="2"/>
      <c r="F104" s="217">
        <v>91.4</v>
      </c>
      <c r="G104" s="2">
        <f t="shared" si="1"/>
        <v>22.299999999999983</v>
      </c>
    </row>
    <row r="105" spans="1:7" ht="15" customHeight="1">
      <c r="A105" s="3">
        <v>43068</v>
      </c>
      <c r="B105" s="422">
        <v>14202</v>
      </c>
      <c r="C105" s="422" t="s">
        <v>25</v>
      </c>
      <c r="D105" t="s">
        <v>13</v>
      </c>
      <c r="E105" s="2"/>
      <c r="F105" s="217">
        <v>22.3</v>
      </c>
      <c r="G105" s="2">
        <f t="shared" si="1"/>
        <v>0</v>
      </c>
    </row>
    <row r="106" spans="1:7" ht="15" customHeight="1">
      <c r="A106" s="31">
        <v>43069</v>
      </c>
      <c r="B106" s="421" t="s">
        <v>10</v>
      </c>
      <c r="C106" s="421" t="s">
        <v>26</v>
      </c>
      <c r="D106" t="s">
        <v>12</v>
      </c>
      <c r="E106" s="2">
        <v>97.6</v>
      </c>
      <c r="G106" s="2">
        <f t="shared" si="1"/>
        <v>97.6</v>
      </c>
    </row>
    <row r="107" spans="1:7" ht="15" customHeight="1">
      <c r="A107" s="31"/>
      <c r="B107" s="421"/>
      <c r="C107" s="421"/>
      <c r="D107" t="s">
        <v>13</v>
      </c>
      <c r="E107" s="2">
        <v>22.3</v>
      </c>
      <c r="G107" s="2">
        <f t="shared" si="1"/>
        <v>119.89999999999999</v>
      </c>
    </row>
    <row r="108" spans="1:7" ht="15" customHeight="1">
      <c r="B108" s="422"/>
      <c r="C108" s="422"/>
      <c r="D108" t="s">
        <v>14</v>
      </c>
      <c r="E108" s="2">
        <v>60</v>
      </c>
      <c r="G108" s="2">
        <f t="shared" si="1"/>
        <v>179.89999999999998</v>
      </c>
    </row>
    <row r="109" spans="1:7" ht="15" customHeight="1">
      <c r="B109" s="422"/>
      <c r="C109" s="422"/>
      <c r="D109" t="s">
        <v>15</v>
      </c>
      <c r="E109" s="2">
        <v>2</v>
      </c>
      <c r="G109" s="2">
        <f t="shared" si="1"/>
        <v>181.89999999999998</v>
      </c>
    </row>
    <row r="110" spans="1:7" ht="15" customHeight="1">
      <c r="B110" s="422"/>
      <c r="C110" s="422"/>
      <c r="D110" t="s">
        <v>411</v>
      </c>
      <c r="E110" s="2">
        <v>10</v>
      </c>
      <c r="G110" s="2">
        <f t="shared" si="1"/>
        <v>191.89999999999998</v>
      </c>
    </row>
    <row r="111" spans="1:7" ht="15" customHeight="1">
      <c r="A111" s="3">
        <v>43084</v>
      </c>
      <c r="B111" s="422">
        <v>14226</v>
      </c>
      <c r="C111" s="422" t="s">
        <v>26</v>
      </c>
      <c r="D111" t="s">
        <v>14</v>
      </c>
      <c r="E111" s="2"/>
      <c r="F111" s="217">
        <v>60</v>
      </c>
      <c r="G111" s="2">
        <f t="shared" si="1"/>
        <v>131.89999999999998</v>
      </c>
    </row>
    <row r="112" spans="1:7" ht="15" customHeight="1">
      <c r="A112" s="3">
        <v>43084</v>
      </c>
      <c r="B112" s="422">
        <v>14226</v>
      </c>
      <c r="C112" s="422" t="s">
        <v>26</v>
      </c>
      <c r="D112" t="s">
        <v>15</v>
      </c>
      <c r="E112" s="2"/>
      <c r="F112" s="217">
        <v>2</v>
      </c>
      <c r="G112" s="2">
        <f t="shared" si="1"/>
        <v>129.89999999999998</v>
      </c>
    </row>
    <row r="113" spans="1:7" ht="15" customHeight="1">
      <c r="A113" s="3">
        <v>43110</v>
      </c>
      <c r="B113" s="422">
        <v>14414</v>
      </c>
      <c r="C113" s="422" t="s">
        <v>26</v>
      </c>
      <c r="D113" t="s">
        <v>12</v>
      </c>
      <c r="E113" s="2"/>
      <c r="F113" s="217">
        <v>97.6</v>
      </c>
      <c r="G113" s="2">
        <f t="shared" si="1"/>
        <v>32.299999999999983</v>
      </c>
    </row>
    <row r="114" spans="1:7" ht="15" customHeight="1">
      <c r="A114" s="3">
        <v>43110</v>
      </c>
      <c r="B114" s="422">
        <v>14414</v>
      </c>
      <c r="C114" s="422" t="s">
        <v>26</v>
      </c>
      <c r="D114" t="s">
        <v>13</v>
      </c>
      <c r="E114" s="2"/>
      <c r="F114" s="217">
        <v>22.3</v>
      </c>
      <c r="G114" s="2">
        <f t="shared" si="1"/>
        <v>9.9999999999999822</v>
      </c>
    </row>
    <row r="115" spans="1:7" ht="15" customHeight="1">
      <c r="A115" s="3">
        <v>43555</v>
      </c>
      <c r="B115" s="422" t="s">
        <v>69</v>
      </c>
      <c r="C115" s="422" t="s">
        <v>26</v>
      </c>
      <c r="D115" t="s">
        <v>411</v>
      </c>
      <c r="E115" s="2"/>
      <c r="F115" s="217">
        <v>10</v>
      </c>
      <c r="G115" s="2">
        <f t="shared" si="1"/>
        <v>-1.7763568394002505E-14</v>
      </c>
    </row>
    <row r="116" spans="1:7" ht="15" customHeight="1">
      <c r="A116" s="31">
        <v>43100</v>
      </c>
      <c r="B116" s="421" t="s">
        <v>10</v>
      </c>
      <c r="C116" s="421" t="s">
        <v>27</v>
      </c>
      <c r="D116" t="s">
        <v>12</v>
      </c>
      <c r="E116" s="2">
        <v>106.1</v>
      </c>
      <c r="G116" s="2">
        <f t="shared" si="1"/>
        <v>106.09999999999998</v>
      </c>
    </row>
    <row r="117" spans="1:7" ht="15" customHeight="1">
      <c r="A117" s="31"/>
      <c r="B117" s="421"/>
      <c r="C117" s="421"/>
      <c r="D117" t="s">
        <v>13</v>
      </c>
      <c r="E117" s="2">
        <v>22.3</v>
      </c>
      <c r="G117" s="2">
        <f t="shared" si="1"/>
        <v>128.39999999999998</v>
      </c>
    </row>
    <row r="118" spans="1:7" ht="15" customHeight="1">
      <c r="B118" s="422"/>
      <c r="C118" s="422"/>
      <c r="D118" t="s">
        <v>14</v>
      </c>
      <c r="E118" s="2">
        <v>60</v>
      </c>
      <c r="G118" s="2">
        <f t="shared" si="1"/>
        <v>188.39999999999998</v>
      </c>
    </row>
    <row r="119" spans="1:7" ht="15" customHeight="1">
      <c r="B119" s="422"/>
      <c r="C119" s="422"/>
      <c r="D119" t="s">
        <v>15</v>
      </c>
      <c r="E119" s="2">
        <v>2</v>
      </c>
      <c r="G119" s="2">
        <f t="shared" si="1"/>
        <v>190.39999999999998</v>
      </c>
    </row>
    <row r="120" spans="1:7" ht="15" customHeight="1">
      <c r="A120" s="3">
        <v>43084</v>
      </c>
      <c r="B120" s="422">
        <v>14226</v>
      </c>
      <c r="C120" s="422" t="s">
        <v>27</v>
      </c>
      <c r="D120" t="s">
        <v>14</v>
      </c>
      <c r="E120" s="2"/>
      <c r="F120" s="217">
        <v>60</v>
      </c>
      <c r="G120" s="2">
        <f t="shared" si="1"/>
        <v>130.39999999999998</v>
      </c>
    </row>
    <row r="121" spans="1:7" ht="15" customHeight="1">
      <c r="A121" s="3">
        <v>43084</v>
      </c>
      <c r="B121" s="422">
        <v>14226</v>
      </c>
      <c r="C121" s="422" t="s">
        <v>27</v>
      </c>
      <c r="D121" t="s">
        <v>15</v>
      </c>
      <c r="E121" s="2"/>
      <c r="F121" s="217">
        <v>2</v>
      </c>
      <c r="G121" s="2">
        <f t="shared" si="1"/>
        <v>128.39999999999998</v>
      </c>
    </row>
    <row r="122" spans="1:7" ht="15" customHeight="1">
      <c r="A122" s="3">
        <v>43141</v>
      </c>
      <c r="B122" s="422">
        <v>14608</v>
      </c>
      <c r="C122" s="422" t="s">
        <v>27</v>
      </c>
      <c r="D122" t="s">
        <v>12</v>
      </c>
      <c r="E122" s="2"/>
      <c r="F122" s="217">
        <v>106.1</v>
      </c>
      <c r="G122" s="2">
        <f t="shared" si="1"/>
        <v>22.299999999999983</v>
      </c>
    </row>
    <row r="123" spans="1:7" ht="15" customHeight="1">
      <c r="A123" s="3">
        <v>43141</v>
      </c>
      <c r="B123" s="422">
        <v>14608</v>
      </c>
      <c r="C123" s="422" t="s">
        <v>27</v>
      </c>
      <c r="D123" t="s">
        <v>13</v>
      </c>
      <c r="E123" s="2"/>
      <c r="F123" s="217">
        <v>22.3</v>
      </c>
      <c r="G123" s="2">
        <f t="shared" si="1"/>
        <v>0</v>
      </c>
    </row>
    <row r="124" spans="1:7" ht="15" customHeight="1">
      <c r="A124" s="31">
        <v>43131</v>
      </c>
      <c r="B124" s="421" t="s">
        <v>10</v>
      </c>
      <c r="C124" s="421" t="s">
        <v>11</v>
      </c>
      <c r="D124" t="s">
        <v>12</v>
      </c>
      <c r="E124" s="2">
        <v>94.5</v>
      </c>
      <c r="G124" s="2">
        <f t="shared" si="1"/>
        <v>94.5</v>
      </c>
    </row>
    <row r="125" spans="1:7" ht="15" customHeight="1">
      <c r="A125" s="31"/>
      <c r="B125" s="421"/>
      <c r="C125" s="421"/>
      <c r="D125" t="s">
        <v>13</v>
      </c>
      <c r="E125" s="2">
        <v>22.4</v>
      </c>
      <c r="G125" s="2">
        <f t="shared" si="1"/>
        <v>116.9</v>
      </c>
    </row>
    <row r="126" spans="1:7" ht="15" customHeight="1">
      <c r="B126" s="422"/>
      <c r="C126" s="422"/>
      <c r="D126" t="s">
        <v>14</v>
      </c>
      <c r="E126" s="2">
        <v>60</v>
      </c>
      <c r="G126" s="2">
        <f t="shared" si="1"/>
        <v>176.9</v>
      </c>
    </row>
    <row r="127" spans="1:7" ht="15" customHeight="1">
      <c r="B127" s="422"/>
      <c r="C127" s="422"/>
      <c r="D127" t="s">
        <v>15</v>
      </c>
      <c r="E127" s="2">
        <v>2</v>
      </c>
      <c r="G127" s="2">
        <f t="shared" si="1"/>
        <v>178.9</v>
      </c>
    </row>
    <row r="128" spans="1:7" ht="15" customHeight="1">
      <c r="A128" s="3">
        <v>43176</v>
      </c>
      <c r="B128" s="422">
        <v>14834</v>
      </c>
      <c r="C128" s="422" t="s">
        <v>11</v>
      </c>
      <c r="D128" t="s">
        <v>12</v>
      </c>
      <c r="E128" s="2"/>
      <c r="F128" s="217">
        <v>94.5</v>
      </c>
      <c r="G128" s="2">
        <f t="shared" si="1"/>
        <v>84.4</v>
      </c>
    </row>
    <row r="129" spans="1:13" ht="15" customHeight="1">
      <c r="A129" s="3">
        <v>43176</v>
      </c>
      <c r="B129" s="422">
        <v>14834</v>
      </c>
      <c r="C129" s="422" t="s">
        <v>11</v>
      </c>
      <c r="D129" t="s">
        <v>13</v>
      </c>
      <c r="E129" s="2"/>
      <c r="F129" s="217">
        <v>22.4</v>
      </c>
      <c r="G129" s="2">
        <f t="shared" si="1"/>
        <v>62.000000000000007</v>
      </c>
    </row>
    <row r="130" spans="1:13" ht="15" customHeight="1">
      <c r="A130" s="3">
        <v>43555</v>
      </c>
      <c r="B130" s="422" t="s">
        <v>69</v>
      </c>
      <c r="C130" s="422" t="s">
        <v>11</v>
      </c>
      <c r="D130" t="s">
        <v>14</v>
      </c>
      <c r="E130" s="2"/>
      <c r="F130" s="217">
        <v>15.3</v>
      </c>
      <c r="G130" s="2">
        <f t="shared" si="1"/>
        <v>46.7</v>
      </c>
    </row>
    <row r="131" spans="1:13" ht="15" customHeight="1">
      <c r="A131" s="3">
        <v>43585</v>
      </c>
      <c r="B131" s="422" t="s">
        <v>69</v>
      </c>
      <c r="C131" s="422" t="s">
        <v>11</v>
      </c>
      <c r="D131" t="s">
        <v>14</v>
      </c>
      <c r="E131" s="2"/>
      <c r="F131" s="217">
        <v>44.7</v>
      </c>
      <c r="G131" s="2">
        <f t="shared" si="1"/>
        <v>2</v>
      </c>
    </row>
    <row r="132" spans="1:13" ht="15" customHeight="1">
      <c r="A132" s="3">
        <v>43585</v>
      </c>
      <c r="B132" s="422" t="s">
        <v>69</v>
      </c>
      <c r="C132" s="422" t="s">
        <v>11</v>
      </c>
      <c r="D132" t="s">
        <v>15</v>
      </c>
      <c r="E132" s="2"/>
      <c r="F132" s="217">
        <v>2</v>
      </c>
      <c r="G132" s="21">
        <f t="shared" si="1"/>
        <v>0</v>
      </c>
    </row>
    <row r="133" spans="1:13" ht="15" customHeight="1">
      <c r="A133" s="31">
        <v>43159</v>
      </c>
      <c r="B133" s="421" t="s">
        <v>10</v>
      </c>
      <c r="C133" s="421" t="s">
        <v>17</v>
      </c>
      <c r="D133" t="s">
        <v>12</v>
      </c>
      <c r="E133" s="2">
        <v>117</v>
      </c>
      <c r="G133" s="2">
        <f t="shared" si="1"/>
        <v>117</v>
      </c>
    </row>
    <row r="134" spans="1:13" ht="15" customHeight="1">
      <c r="A134" s="31"/>
      <c r="B134" s="421"/>
      <c r="C134" s="421"/>
      <c r="D134" t="s">
        <v>13</v>
      </c>
      <c r="E134" s="2">
        <v>22.3</v>
      </c>
      <c r="G134" s="2">
        <f t="shared" si="1"/>
        <v>139.30000000000001</v>
      </c>
      <c r="M134" s="5"/>
    </row>
    <row r="135" spans="1:13" ht="15" customHeight="1">
      <c r="B135" s="422"/>
      <c r="C135" s="422"/>
      <c r="D135" t="s">
        <v>14</v>
      </c>
      <c r="E135" s="2">
        <v>56</v>
      </c>
      <c r="G135" s="2">
        <f t="shared" si="1"/>
        <v>195.3</v>
      </c>
    </row>
    <row r="136" spans="1:13" ht="15" customHeight="1">
      <c r="B136" s="422"/>
      <c r="C136" s="422"/>
      <c r="D136" t="s">
        <v>15</v>
      </c>
      <c r="E136" s="2">
        <v>5</v>
      </c>
      <c r="G136" s="2">
        <f t="shared" si="1"/>
        <v>200.3</v>
      </c>
    </row>
    <row r="137" spans="1:13" ht="15" customHeight="1">
      <c r="A137" s="3">
        <v>43069</v>
      </c>
      <c r="B137" s="422"/>
      <c r="C137" s="422"/>
      <c r="D137" s="35" t="s">
        <v>70</v>
      </c>
      <c r="E137" s="21">
        <v>85</v>
      </c>
      <c r="G137" s="2">
        <f t="shared" si="1"/>
        <v>285.3</v>
      </c>
    </row>
    <row r="138" spans="1:13" ht="15" customHeight="1">
      <c r="A138" s="3">
        <v>43206</v>
      </c>
      <c r="B138" s="422">
        <v>15104</v>
      </c>
      <c r="C138" s="422" t="s">
        <v>17</v>
      </c>
      <c r="D138" t="s">
        <v>12</v>
      </c>
      <c r="E138" s="2"/>
      <c r="F138" s="217">
        <v>117</v>
      </c>
      <c r="G138" s="2">
        <f t="shared" si="1"/>
        <v>168.3</v>
      </c>
    </row>
    <row r="139" spans="1:13" ht="15" customHeight="1">
      <c r="A139" s="3">
        <v>43206</v>
      </c>
      <c r="B139" s="422">
        <v>15104</v>
      </c>
      <c r="C139" s="422" t="s">
        <v>17</v>
      </c>
      <c r="D139" t="s">
        <v>13</v>
      </c>
      <c r="E139" s="2"/>
      <c r="F139" s="217">
        <v>22.3</v>
      </c>
      <c r="G139" s="2">
        <f t="shared" si="1"/>
        <v>146</v>
      </c>
    </row>
    <row r="140" spans="1:13" ht="15" customHeight="1">
      <c r="A140" s="3">
        <v>43585</v>
      </c>
      <c r="B140" s="422" t="s">
        <v>69</v>
      </c>
      <c r="C140" s="422" t="s">
        <v>17</v>
      </c>
      <c r="D140" t="s">
        <v>14</v>
      </c>
      <c r="E140" s="2"/>
      <c r="F140" s="217">
        <v>3.3</v>
      </c>
      <c r="G140" s="2">
        <f t="shared" si="1"/>
        <v>142.69999999999999</v>
      </c>
    </row>
    <row r="141" spans="1:13" ht="15" customHeight="1">
      <c r="A141" s="3">
        <v>44812</v>
      </c>
      <c r="B141" s="422" t="s">
        <v>737</v>
      </c>
      <c r="C141" s="422" t="s">
        <v>17</v>
      </c>
      <c r="D141" t="s">
        <v>14</v>
      </c>
      <c r="E141" s="2"/>
      <c r="F141" s="217">
        <v>52.7</v>
      </c>
      <c r="G141" s="2">
        <f t="shared" si="1"/>
        <v>89.999999999999986</v>
      </c>
    </row>
    <row r="142" spans="1:13" ht="15" customHeight="1">
      <c r="A142" s="3">
        <v>44812</v>
      </c>
      <c r="B142" s="422" t="s">
        <v>737</v>
      </c>
      <c r="C142" s="422" t="s">
        <v>17</v>
      </c>
      <c r="D142" t="s">
        <v>15</v>
      </c>
      <c r="E142" s="2"/>
      <c r="F142" s="217">
        <v>5</v>
      </c>
      <c r="G142" s="2">
        <f t="shared" si="1"/>
        <v>84.999999999999986</v>
      </c>
    </row>
    <row r="143" spans="1:13" ht="15" customHeight="1">
      <c r="B143" s="422" t="s">
        <v>61</v>
      </c>
      <c r="C143" s="422"/>
      <c r="D143" t="s">
        <v>70</v>
      </c>
      <c r="E143" s="2"/>
      <c r="F143" s="217">
        <v>42.5</v>
      </c>
      <c r="G143" s="2">
        <f t="shared" si="1"/>
        <v>42.499999999999986</v>
      </c>
    </row>
    <row r="144" spans="1:13" ht="15" customHeight="1">
      <c r="A144" s="3">
        <v>45280</v>
      </c>
      <c r="B144" s="422">
        <v>28019</v>
      </c>
      <c r="C144" s="422" t="s">
        <v>17</v>
      </c>
      <c r="D144" t="s">
        <v>70</v>
      </c>
      <c r="E144" s="2"/>
      <c r="F144" s="217">
        <v>42.5</v>
      </c>
      <c r="G144" s="2">
        <f t="shared" si="1"/>
        <v>0</v>
      </c>
    </row>
    <row r="145" spans="1:7" ht="15" customHeight="1">
      <c r="A145" s="31">
        <v>43189</v>
      </c>
      <c r="B145" s="421" t="s">
        <v>10</v>
      </c>
      <c r="C145" s="421" t="s">
        <v>18</v>
      </c>
      <c r="D145" t="s">
        <v>12</v>
      </c>
      <c r="E145" s="2">
        <v>113.3</v>
      </c>
      <c r="G145" s="2">
        <f t="shared" si="1"/>
        <v>113.3</v>
      </c>
    </row>
    <row r="146" spans="1:7" ht="15" customHeight="1">
      <c r="B146" s="422"/>
      <c r="C146" s="422"/>
      <c r="D146" t="s">
        <v>13</v>
      </c>
      <c r="E146" s="2">
        <v>22.3</v>
      </c>
      <c r="G146" s="2">
        <f t="shared" si="1"/>
        <v>135.6</v>
      </c>
    </row>
    <row r="147" spans="1:7" ht="15" customHeight="1">
      <c r="B147" s="422"/>
      <c r="C147" s="422"/>
      <c r="D147" t="s">
        <v>14</v>
      </c>
      <c r="E147" s="2">
        <v>60</v>
      </c>
      <c r="G147" s="2">
        <f t="shared" si="1"/>
        <v>195.6</v>
      </c>
    </row>
    <row r="148" spans="1:7" ht="15" customHeight="1">
      <c r="B148" s="422"/>
      <c r="C148" s="422"/>
      <c r="D148" t="s">
        <v>15</v>
      </c>
      <c r="E148" s="2">
        <v>5</v>
      </c>
      <c r="G148" s="2">
        <f t="shared" si="1"/>
        <v>200.6</v>
      </c>
    </row>
    <row r="149" spans="1:7" ht="15" customHeight="1">
      <c r="B149" s="422"/>
      <c r="C149" s="422"/>
      <c r="D149" t="s">
        <v>70</v>
      </c>
      <c r="E149" s="2">
        <v>85</v>
      </c>
      <c r="G149" s="2">
        <f t="shared" si="1"/>
        <v>285.60000000000002</v>
      </c>
    </row>
    <row r="150" spans="1:7" ht="15" customHeight="1">
      <c r="A150" s="3">
        <v>43223</v>
      </c>
      <c r="B150" s="422">
        <v>15296</v>
      </c>
      <c r="C150" s="422" t="s">
        <v>18</v>
      </c>
      <c r="D150" t="s">
        <v>13</v>
      </c>
      <c r="E150" s="2"/>
      <c r="F150" s="217">
        <v>22.3</v>
      </c>
      <c r="G150" s="2">
        <f t="shared" si="1"/>
        <v>263.3</v>
      </c>
    </row>
    <row r="151" spans="1:7" ht="15" customHeight="1">
      <c r="A151" s="3">
        <v>43234</v>
      </c>
      <c r="B151" s="422">
        <v>15313</v>
      </c>
      <c r="C151" s="422" t="s">
        <v>18</v>
      </c>
      <c r="D151" t="s">
        <v>12</v>
      </c>
      <c r="E151" s="2"/>
      <c r="F151" s="217">
        <v>113.3</v>
      </c>
      <c r="G151" s="2">
        <f t="shared" si="1"/>
        <v>150</v>
      </c>
    </row>
    <row r="152" spans="1:7" ht="15" customHeight="1">
      <c r="A152" s="3">
        <v>44812</v>
      </c>
      <c r="B152" s="422" t="s">
        <v>737</v>
      </c>
      <c r="C152" s="422" t="s">
        <v>18</v>
      </c>
      <c r="D152" t="s">
        <v>14</v>
      </c>
      <c r="E152" s="2"/>
      <c r="F152" s="217">
        <v>60</v>
      </c>
      <c r="G152" s="2">
        <f t="shared" si="1"/>
        <v>90</v>
      </c>
    </row>
    <row r="153" spans="1:7" ht="15" customHeight="1">
      <c r="A153" s="3">
        <v>44812</v>
      </c>
      <c r="B153" s="422" t="s">
        <v>737</v>
      </c>
      <c r="C153" s="422" t="s">
        <v>18</v>
      </c>
      <c r="D153" t="s">
        <v>15</v>
      </c>
      <c r="E153" s="2"/>
      <c r="F153" s="217">
        <v>5</v>
      </c>
      <c r="G153" s="2">
        <f t="shared" si="1"/>
        <v>85</v>
      </c>
    </row>
    <row r="154" spans="1:7" ht="15" customHeight="1">
      <c r="B154" s="422" t="s">
        <v>61</v>
      </c>
      <c r="C154" s="422"/>
      <c r="D154" t="s">
        <v>70</v>
      </c>
      <c r="E154" s="2"/>
      <c r="F154" s="217">
        <v>42.5</v>
      </c>
      <c r="G154" s="2">
        <f t="shared" si="1"/>
        <v>42.5</v>
      </c>
    </row>
    <row r="155" spans="1:7" ht="15" customHeight="1">
      <c r="A155" s="3">
        <v>45280</v>
      </c>
      <c r="B155" s="422">
        <v>28019</v>
      </c>
      <c r="C155" s="422" t="s">
        <v>18</v>
      </c>
      <c r="D155" t="s">
        <v>70</v>
      </c>
      <c r="E155" s="2"/>
      <c r="F155" s="217">
        <v>42.5</v>
      </c>
      <c r="G155" s="2">
        <f t="shared" si="1"/>
        <v>0</v>
      </c>
    </row>
    <row r="156" spans="1:7">
      <c r="A156" s="31">
        <v>43220</v>
      </c>
      <c r="B156" s="421" t="s">
        <v>10</v>
      </c>
      <c r="C156" s="421" t="s">
        <v>19</v>
      </c>
      <c r="D156" t="s">
        <v>12</v>
      </c>
      <c r="E156" s="2">
        <v>116.3</v>
      </c>
      <c r="G156" s="2">
        <f t="shared" si="1"/>
        <v>116.3</v>
      </c>
    </row>
    <row r="157" spans="1:7" ht="15" customHeight="1">
      <c r="B157" s="422"/>
      <c r="C157" s="422"/>
      <c r="D157" t="s">
        <v>13</v>
      </c>
      <c r="E157" s="2">
        <v>22.3</v>
      </c>
      <c r="G157" s="2">
        <f t="shared" si="1"/>
        <v>138.6</v>
      </c>
    </row>
    <row r="158" spans="1:7" ht="15" customHeight="1">
      <c r="B158" s="422"/>
      <c r="C158" s="422"/>
      <c r="D158" t="s">
        <v>14</v>
      </c>
      <c r="E158" s="2">
        <v>60</v>
      </c>
      <c r="G158" s="2">
        <f t="shared" si="1"/>
        <v>198.6</v>
      </c>
    </row>
    <row r="159" spans="1:7" ht="15" customHeight="1">
      <c r="B159" s="422"/>
      <c r="C159" s="422"/>
      <c r="D159" t="s">
        <v>15</v>
      </c>
      <c r="E159" s="2">
        <v>5</v>
      </c>
      <c r="G159" s="2">
        <f t="shared" si="1"/>
        <v>203.6</v>
      </c>
    </row>
    <row r="160" spans="1:7" ht="15" customHeight="1">
      <c r="B160" s="422"/>
      <c r="C160" s="422"/>
      <c r="D160" t="s">
        <v>70</v>
      </c>
      <c r="E160" s="2">
        <v>93</v>
      </c>
      <c r="G160" s="2">
        <f t="shared" si="1"/>
        <v>296.60000000000002</v>
      </c>
    </row>
    <row r="161" spans="1:7" ht="15" customHeight="1">
      <c r="A161" s="3">
        <v>43271</v>
      </c>
      <c r="B161" s="422">
        <v>15518</v>
      </c>
      <c r="C161" s="422" t="s">
        <v>19</v>
      </c>
      <c r="D161" t="s">
        <v>12</v>
      </c>
      <c r="E161" s="2"/>
      <c r="F161" s="217">
        <v>116.3</v>
      </c>
      <c r="G161" s="2">
        <f t="shared" si="1"/>
        <v>180.3</v>
      </c>
    </row>
    <row r="162" spans="1:7" ht="15" customHeight="1">
      <c r="A162" s="3">
        <v>43271</v>
      </c>
      <c r="B162" s="422">
        <v>15518</v>
      </c>
      <c r="C162" s="422" t="s">
        <v>19</v>
      </c>
      <c r="D162" t="s">
        <v>13</v>
      </c>
      <c r="E162" s="2"/>
      <c r="F162" s="217">
        <v>22.3</v>
      </c>
      <c r="G162" s="2">
        <f t="shared" si="1"/>
        <v>158</v>
      </c>
    </row>
    <row r="163" spans="1:7" ht="15" customHeight="1">
      <c r="A163" s="3">
        <v>44812</v>
      </c>
      <c r="B163" s="422" t="s">
        <v>737</v>
      </c>
      <c r="C163" s="422" t="s">
        <v>19</v>
      </c>
      <c r="D163" t="s">
        <v>14</v>
      </c>
      <c r="E163" s="2"/>
      <c r="F163" s="217">
        <v>60</v>
      </c>
      <c r="G163" s="2">
        <f t="shared" si="1"/>
        <v>98</v>
      </c>
    </row>
    <row r="164" spans="1:7" ht="15" customHeight="1">
      <c r="A164" s="3">
        <v>44812</v>
      </c>
      <c r="B164" s="422" t="s">
        <v>737</v>
      </c>
      <c r="C164" s="422" t="s">
        <v>19</v>
      </c>
      <c r="D164" t="s">
        <v>15</v>
      </c>
      <c r="E164" s="2"/>
      <c r="F164" s="217">
        <v>5</v>
      </c>
      <c r="G164" s="2">
        <f t="shared" si="1"/>
        <v>93</v>
      </c>
    </row>
    <row r="165" spans="1:7" ht="15" customHeight="1">
      <c r="B165" s="422" t="s">
        <v>61</v>
      </c>
      <c r="C165" s="422"/>
      <c r="D165" t="s">
        <v>70</v>
      </c>
      <c r="E165" s="2"/>
      <c r="F165" s="217">
        <v>46.5</v>
      </c>
      <c r="G165" s="2">
        <f t="shared" si="1"/>
        <v>46.5</v>
      </c>
    </row>
    <row r="166" spans="1:7" ht="15" customHeight="1">
      <c r="A166" s="3">
        <v>45280</v>
      </c>
      <c r="B166" s="422">
        <v>28019</v>
      </c>
      <c r="C166" s="422" t="s">
        <v>19</v>
      </c>
      <c r="D166" t="s">
        <v>70</v>
      </c>
      <c r="E166" s="2"/>
      <c r="F166" s="217">
        <v>46.5</v>
      </c>
      <c r="G166" s="2">
        <f t="shared" si="1"/>
        <v>0</v>
      </c>
    </row>
    <row r="167" spans="1:7">
      <c r="A167" s="31">
        <v>43251</v>
      </c>
      <c r="B167" s="421" t="s">
        <v>10</v>
      </c>
      <c r="C167" s="421" t="s">
        <v>20</v>
      </c>
      <c r="D167" t="s">
        <v>12</v>
      </c>
      <c r="E167" s="2">
        <v>108.2</v>
      </c>
      <c r="G167" s="2">
        <f t="shared" si="1"/>
        <v>108.2</v>
      </c>
    </row>
    <row r="168" spans="1:7" ht="15" customHeight="1">
      <c r="B168" s="422"/>
      <c r="C168" s="422"/>
      <c r="D168" t="s">
        <v>13</v>
      </c>
      <c r="E168" s="2">
        <v>27</v>
      </c>
      <c r="G168" s="2">
        <f t="shared" si="1"/>
        <v>135.19999999999999</v>
      </c>
    </row>
    <row r="169" spans="1:7" ht="15" customHeight="1">
      <c r="B169" s="422"/>
      <c r="C169" s="422"/>
      <c r="D169" t="s">
        <v>14</v>
      </c>
      <c r="E169" s="2">
        <v>60</v>
      </c>
      <c r="G169" s="2">
        <f t="shared" si="1"/>
        <v>195.2</v>
      </c>
    </row>
    <row r="170" spans="1:7" ht="15" customHeight="1">
      <c r="B170" s="422"/>
      <c r="C170" s="422"/>
      <c r="D170" t="s">
        <v>15</v>
      </c>
      <c r="E170" s="2">
        <v>5</v>
      </c>
      <c r="G170" s="2">
        <f t="shared" si="1"/>
        <v>200.2</v>
      </c>
    </row>
    <row r="171" spans="1:7" ht="15" customHeight="1">
      <c r="A171" s="3">
        <v>43251</v>
      </c>
      <c r="B171" s="422" t="s">
        <v>69</v>
      </c>
      <c r="C171" s="422" t="s">
        <v>20</v>
      </c>
      <c r="D171" t="s">
        <v>14</v>
      </c>
      <c r="E171" s="2"/>
      <c r="F171" s="217">
        <v>60</v>
      </c>
      <c r="G171" s="2">
        <f t="shared" ref="G171:G257" si="2">+G170+E171-F171</f>
        <v>140.19999999999999</v>
      </c>
    </row>
    <row r="172" spans="1:7" ht="15" customHeight="1">
      <c r="A172" s="3">
        <v>43251</v>
      </c>
      <c r="B172" s="422" t="s">
        <v>69</v>
      </c>
      <c r="C172" s="422" t="s">
        <v>20</v>
      </c>
      <c r="D172" t="s">
        <v>15</v>
      </c>
      <c r="E172" s="2"/>
      <c r="F172" s="217">
        <v>5</v>
      </c>
      <c r="G172" s="2">
        <f t="shared" si="2"/>
        <v>135.19999999999999</v>
      </c>
    </row>
    <row r="173" spans="1:7" ht="15" customHeight="1">
      <c r="A173" s="3">
        <v>43297</v>
      </c>
      <c r="B173" s="422">
        <v>15735</v>
      </c>
      <c r="C173" s="422" t="s">
        <v>20</v>
      </c>
      <c r="D173" t="s">
        <v>12</v>
      </c>
      <c r="E173" s="2"/>
      <c r="F173" s="217">
        <v>108.2</v>
      </c>
      <c r="G173" s="2">
        <f t="shared" si="2"/>
        <v>26.999999999999986</v>
      </c>
    </row>
    <row r="174" spans="1:7" ht="15" customHeight="1">
      <c r="A174" s="3">
        <v>43297</v>
      </c>
      <c r="B174" s="422">
        <v>15735</v>
      </c>
      <c r="C174" s="422" t="s">
        <v>20</v>
      </c>
      <c r="D174" t="s">
        <v>13</v>
      </c>
      <c r="E174" s="2"/>
      <c r="F174" s="217">
        <v>27</v>
      </c>
      <c r="G174" s="2">
        <f t="shared" si="2"/>
        <v>0</v>
      </c>
    </row>
    <row r="175" spans="1:7" ht="15" customHeight="1">
      <c r="A175" s="31">
        <v>43281</v>
      </c>
      <c r="B175" s="421" t="s">
        <v>10</v>
      </c>
      <c r="C175" s="421" t="s">
        <v>21</v>
      </c>
      <c r="D175" t="s">
        <v>12</v>
      </c>
      <c r="E175" s="2">
        <v>100</v>
      </c>
      <c r="G175" s="2">
        <f t="shared" si="2"/>
        <v>100</v>
      </c>
    </row>
    <row r="176" spans="1:7" ht="15" customHeight="1">
      <c r="B176" s="422"/>
      <c r="C176" s="422"/>
      <c r="D176" t="s">
        <v>13</v>
      </c>
      <c r="E176" s="2">
        <v>27</v>
      </c>
      <c r="G176" s="2">
        <f t="shared" si="2"/>
        <v>127</v>
      </c>
    </row>
    <row r="177" spans="1:7" ht="15" customHeight="1">
      <c r="B177" s="422"/>
      <c r="C177" s="422"/>
      <c r="D177" t="s">
        <v>14</v>
      </c>
      <c r="E177" s="2">
        <v>60</v>
      </c>
      <c r="G177" s="2">
        <f t="shared" si="2"/>
        <v>187</v>
      </c>
    </row>
    <row r="178" spans="1:7" ht="15" customHeight="1">
      <c r="B178" s="422"/>
      <c r="C178" s="422"/>
      <c r="D178" t="s">
        <v>15</v>
      </c>
      <c r="E178" s="2">
        <v>5</v>
      </c>
      <c r="G178" s="2">
        <f t="shared" si="2"/>
        <v>192</v>
      </c>
    </row>
    <row r="179" spans="1:7" ht="15" customHeight="1">
      <c r="A179" s="3">
        <v>43318</v>
      </c>
      <c r="B179" s="422">
        <v>15941</v>
      </c>
      <c r="C179" s="422" t="s">
        <v>21</v>
      </c>
      <c r="D179" t="s">
        <v>12</v>
      </c>
      <c r="E179" s="2"/>
      <c r="F179" s="217">
        <v>100</v>
      </c>
      <c r="G179" s="2">
        <f t="shared" si="2"/>
        <v>92</v>
      </c>
    </row>
    <row r="180" spans="1:7" ht="15" customHeight="1">
      <c r="A180" s="3">
        <v>43318</v>
      </c>
      <c r="B180" s="422">
        <v>15941</v>
      </c>
      <c r="C180" s="422" t="s">
        <v>21</v>
      </c>
      <c r="D180" t="s">
        <v>13</v>
      </c>
      <c r="E180" s="2"/>
      <c r="F180" s="217">
        <v>27</v>
      </c>
      <c r="G180" s="2">
        <f t="shared" si="2"/>
        <v>65</v>
      </c>
    </row>
    <row r="181" spans="1:7" ht="15" customHeight="1">
      <c r="A181" s="3">
        <v>44812</v>
      </c>
      <c r="B181" s="422" t="s">
        <v>737</v>
      </c>
      <c r="C181" s="422" t="s">
        <v>21</v>
      </c>
      <c r="D181" t="s">
        <v>14</v>
      </c>
      <c r="E181" s="2"/>
      <c r="F181" s="217">
        <v>60</v>
      </c>
      <c r="G181" s="2">
        <f t="shared" si="2"/>
        <v>5</v>
      </c>
    </row>
    <row r="182" spans="1:7" ht="15" customHeight="1">
      <c r="A182" s="3">
        <v>44812</v>
      </c>
      <c r="B182" s="422" t="s">
        <v>737</v>
      </c>
      <c r="C182" s="422" t="s">
        <v>21</v>
      </c>
      <c r="D182" t="s">
        <v>15</v>
      </c>
      <c r="E182" s="2"/>
      <c r="F182" s="217">
        <v>5</v>
      </c>
      <c r="G182" s="2">
        <f t="shared" si="2"/>
        <v>0</v>
      </c>
    </row>
    <row r="183" spans="1:7" ht="15" customHeight="1">
      <c r="A183" s="31">
        <v>43312</v>
      </c>
      <c r="B183" s="421" t="s">
        <v>10</v>
      </c>
      <c r="C183" s="421" t="s">
        <v>22</v>
      </c>
      <c r="D183" t="s">
        <v>12</v>
      </c>
      <c r="E183" s="2">
        <v>98</v>
      </c>
      <c r="G183" s="2">
        <f t="shared" si="2"/>
        <v>98</v>
      </c>
    </row>
    <row r="184" spans="1:7" ht="15" customHeight="1">
      <c r="B184" s="422"/>
      <c r="C184" s="422"/>
      <c r="D184" t="s">
        <v>13</v>
      </c>
      <c r="E184" s="2">
        <v>27</v>
      </c>
      <c r="G184" s="2">
        <f t="shared" si="2"/>
        <v>125</v>
      </c>
    </row>
    <row r="185" spans="1:7" ht="15" customHeight="1">
      <c r="B185" s="422"/>
      <c r="C185" s="422"/>
      <c r="D185" t="s">
        <v>14</v>
      </c>
      <c r="E185" s="2">
        <v>60</v>
      </c>
      <c r="G185" s="2">
        <f t="shared" si="2"/>
        <v>185</v>
      </c>
    </row>
    <row r="186" spans="1:7" ht="15" customHeight="1">
      <c r="B186" s="422"/>
      <c r="C186" s="422"/>
      <c r="D186" t="s">
        <v>15</v>
      </c>
      <c r="E186" s="2">
        <v>5</v>
      </c>
      <c r="G186" s="2">
        <f t="shared" si="2"/>
        <v>190</v>
      </c>
    </row>
    <row r="187" spans="1:7" ht="15" customHeight="1">
      <c r="A187" s="3">
        <v>43353</v>
      </c>
      <c r="B187" s="422">
        <v>16101</v>
      </c>
      <c r="C187" s="422" t="s">
        <v>22</v>
      </c>
      <c r="D187" t="s">
        <v>12</v>
      </c>
      <c r="E187" s="2"/>
      <c r="F187" s="217">
        <v>98</v>
      </c>
      <c r="G187" s="2">
        <f t="shared" si="2"/>
        <v>92</v>
      </c>
    </row>
    <row r="188" spans="1:7" ht="15" customHeight="1">
      <c r="A188" s="3">
        <v>43353</v>
      </c>
      <c r="B188" s="422">
        <v>16101</v>
      </c>
      <c r="C188" s="422" t="s">
        <v>22</v>
      </c>
      <c r="D188" t="s">
        <v>13</v>
      </c>
      <c r="E188" s="2"/>
      <c r="F188" s="217">
        <v>27</v>
      </c>
      <c r="G188" s="2">
        <f t="shared" si="2"/>
        <v>65</v>
      </c>
    </row>
    <row r="189" spans="1:7" ht="15" customHeight="1">
      <c r="A189" s="3">
        <v>44858</v>
      </c>
      <c r="B189" s="422" t="s">
        <v>738</v>
      </c>
      <c r="C189" s="422" t="s">
        <v>22</v>
      </c>
      <c r="D189" t="s">
        <v>14</v>
      </c>
      <c r="E189" s="422"/>
      <c r="F189" s="217">
        <v>60</v>
      </c>
      <c r="G189" s="2">
        <f t="shared" si="2"/>
        <v>5</v>
      </c>
    </row>
    <row r="190" spans="1:7" ht="15" customHeight="1">
      <c r="A190" s="3">
        <v>44858</v>
      </c>
      <c r="B190" s="422" t="s">
        <v>738</v>
      </c>
      <c r="C190" s="422" t="s">
        <v>22</v>
      </c>
      <c r="D190" t="s">
        <v>15</v>
      </c>
      <c r="E190" s="2"/>
      <c r="F190" s="217">
        <v>5</v>
      </c>
      <c r="G190" s="2">
        <f t="shared" si="2"/>
        <v>0</v>
      </c>
    </row>
    <row r="191" spans="1:7" ht="15" customHeight="1">
      <c r="A191" s="31">
        <v>43343</v>
      </c>
      <c r="B191" s="421" t="s">
        <v>10</v>
      </c>
      <c r="C191" s="421" t="s">
        <v>23</v>
      </c>
      <c r="D191" t="s">
        <v>12</v>
      </c>
      <c r="E191" s="2">
        <v>97.2</v>
      </c>
      <c r="G191" s="2">
        <f t="shared" si="2"/>
        <v>97.2</v>
      </c>
    </row>
    <row r="192" spans="1:7" ht="15" customHeight="1">
      <c r="B192" s="422"/>
      <c r="C192" s="422"/>
      <c r="D192" t="s">
        <v>13</v>
      </c>
      <c r="E192" s="2">
        <v>27</v>
      </c>
      <c r="G192" s="2">
        <f t="shared" si="2"/>
        <v>124.2</v>
      </c>
    </row>
    <row r="193" spans="1:7" ht="15" customHeight="1">
      <c r="B193" s="422"/>
      <c r="C193" s="422"/>
      <c r="D193" t="s">
        <v>14</v>
      </c>
      <c r="E193" s="2">
        <v>60</v>
      </c>
      <c r="G193" s="2">
        <f t="shared" si="2"/>
        <v>184.2</v>
      </c>
    </row>
    <row r="194" spans="1:7" ht="15" customHeight="1">
      <c r="B194" s="422"/>
      <c r="C194" s="422"/>
      <c r="D194" t="s">
        <v>15</v>
      </c>
      <c r="E194" s="2">
        <v>5</v>
      </c>
      <c r="G194" s="2">
        <f t="shared" si="2"/>
        <v>189.2</v>
      </c>
    </row>
    <row r="195" spans="1:7" ht="15.75" customHeight="1">
      <c r="B195" s="422"/>
      <c r="C195" s="422"/>
      <c r="D195" t="s">
        <v>179</v>
      </c>
      <c r="E195" s="2">
        <v>25</v>
      </c>
      <c r="G195" s="2">
        <f t="shared" si="2"/>
        <v>214.2</v>
      </c>
    </row>
    <row r="196" spans="1:7" ht="15.75" customHeight="1">
      <c r="B196" s="422"/>
      <c r="C196" s="422"/>
      <c r="D196" t="s">
        <v>70</v>
      </c>
      <c r="E196" s="2">
        <v>93</v>
      </c>
      <c r="G196" s="2">
        <f t="shared" si="2"/>
        <v>307.2</v>
      </c>
    </row>
    <row r="197" spans="1:7" ht="15.75" customHeight="1">
      <c r="A197" s="3">
        <v>43388</v>
      </c>
      <c r="B197" s="422">
        <v>16310</v>
      </c>
      <c r="C197" s="422" t="s">
        <v>23</v>
      </c>
      <c r="D197" t="s">
        <v>12</v>
      </c>
      <c r="E197" s="2"/>
      <c r="F197" s="217">
        <v>97.2</v>
      </c>
      <c r="G197" s="2">
        <f t="shared" si="2"/>
        <v>210</v>
      </c>
    </row>
    <row r="198" spans="1:7" ht="15.75" customHeight="1">
      <c r="A198" s="3">
        <v>43388</v>
      </c>
      <c r="B198" s="422">
        <v>16310</v>
      </c>
      <c r="C198" s="422" t="s">
        <v>23</v>
      </c>
      <c r="D198" t="s">
        <v>13</v>
      </c>
      <c r="E198" s="2"/>
      <c r="F198" s="217">
        <v>27</v>
      </c>
      <c r="G198" s="2">
        <f t="shared" si="2"/>
        <v>183</v>
      </c>
    </row>
    <row r="199" spans="1:7" ht="15.75" customHeight="1">
      <c r="A199" s="3">
        <v>44858</v>
      </c>
      <c r="B199" s="422" t="s">
        <v>739</v>
      </c>
      <c r="C199" s="422" t="s">
        <v>23</v>
      </c>
      <c r="D199" t="s">
        <v>14</v>
      </c>
      <c r="E199" s="2"/>
      <c r="F199" s="217">
        <v>60</v>
      </c>
      <c r="G199" s="2">
        <f t="shared" si="2"/>
        <v>123</v>
      </c>
    </row>
    <row r="200" spans="1:7" ht="15.75" customHeight="1">
      <c r="A200" s="3">
        <v>44858</v>
      </c>
      <c r="B200" s="422" t="s">
        <v>739</v>
      </c>
      <c r="C200" s="422" t="s">
        <v>23</v>
      </c>
      <c r="D200" t="s">
        <v>15</v>
      </c>
      <c r="E200" s="2"/>
      <c r="F200" s="217">
        <v>5</v>
      </c>
      <c r="G200" s="2">
        <f t="shared" si="2"/>
        <v>118</v>
      </c>
    </row>
    <row r="201" spans="1:7" ht="15.75" customHeight="1">
      <c r="A201" s="3">
        <v>44858</v>
      </c>
      <c r="B201" s="422" t="s">
        <v>739</v>
      </c>
      <c r="C201" s="422" t="s">
        <v>23</v>
      </c>
      <c r="D201" t="s">
        <v>179</v>
      </c>
      <c r="E201" s="2"/>
      <c r="F201" s="217">
        <v>25</v>
      </c>
      <c r="G201" s="2">
        <f t="shared" si="2"/>
        <v>93</v>
      </c>
    </row>
    <row r="202" spans="1:7" ht="15.75" customHeight="1">
      <c r="B202" s="422" t="s">
        <v>61</v>
      </c>
      <c r="C202" s="422"/>
      <c r="D202" t="s">
        <v>70</v>
      </c>
      <c r="E202" s="2"/>
      <c r="F202" s="217">
        <v>46.5</v>
      </c>
      <c r="G202" s="2">
        <f t="shared" si="2"/>
        <v>46.5</v>
      </c>
    </row>
    <row r="203" spans="1:7" ht="15.75" customHeight="1">
      <c r="A203" s="3">
        <v>45280</v>
      </c>
      <c r="B203" s="422">
        <v>28019</v>
      </c>
      <c r="C203" s="422" t="s">
        <v>23</v>
      </c>
      <c r="D203" t="s">
        <v>70</v>
      </c>
      <c r="E203" s="2"/>
      <c r="F203" s="217">
        <v>46.5</v>
      </c>
      <c r="G203" s="2">
        <f t="shared" si="2"/>
        <v>0</v>
      </c>
    </row>
    <row r="204" spans="1:7" ht="15" customHeight="1">
      <c r="A204" s="31">
        <v>43373</v>
      </c>
      <c r="B204" s="421" t="s">
        <v>10</v>
      </c>
      <c r="C204" s="421" t="s">
        <v>24</v>
      </c>
      <c r="D204" t="s">
        <v>12</v>
      </c>
      <c r="E204" s="2">
        <v>99.7</v>
      </c>
      <c r="G204" s="2">
        <f t="shared" si="2"/>
        <v>99.7</v>
      </c>
    </row>
    <row r="205" spans="1:7" ht="15" customHeight="1">
      <c r="B205" s="422"/>
      <c r="C205" s="422"/>
      <c r="D205" t="s">
        <v>13</v>
      </c>
      <c r="E205" s="2">
        <v>27</v>
      </c>
      <c r="G205" s="2">
        <f t="shared" si="2"/>
        <v>126.7</v>
      </c>
    </row>
    <row r="206" spans="1:7" ht="15" customHeight="1">
      <c r="B206" s="422"/>
      <c r="C206" s="422"/>
      <c r="D206" t="s">
        <v>14</v>
      </c>
      <c r="E206" s="2">
        <v>60</v>
      </c>
      <c r="G206" s="2">
        <f t="shared" si="2"/>
        <v>186.7</v>
      </c>
    </row>
    <row r="207" spans="1:7" ht="15" customHeight="1">
      <c r="B207" s="422"/>
      <c r="C207" s="422"/>
      <c r="D207" t="s">
        <v>15</v>
      </c>
      <c r="E207" s="2">
        <v>5</v>
      </c>
      <c r="G207" s="2">
        <f t="shared" si="2"/>
        <v>191.7</v>
      </c>
    </row>
    <row r="208" spans="1:7" ht="15" customHeight="1">
      <c r="A208" s="3">
        <v>43418</v>
      </c>
      <c r="B208" s="422">
        <v>16575</v>
      </c>
      <c r="C208" s="422" t="s">
        <v>24</v>
      </c>
      <c r="D208" t="s">
        <v>12</v>
      </c>
      <c r="E208" s="2"/>
      <c r="F208" s="217">
        <v>99.7</v>
      </c>
      <c r="G208" s="2">
        <f t="shared" si="2"/>
        <v>91.999999999999986</v>
      </c>
    </row>
    <row r="209" spans="1:7" ht="15" customHeight="1">
      <c r="A209" s="3">
        <v>43418</v>
      </c>
      <c r="B209" s="422">
        <v>16575</v>
      </c>
      <c r="C209" s="422" t="s">
        <v>24</v>
      </c>
      <c r="D209" t="s">
        <v>13</v>
      </c>
      <c r="E209" s="2"/>
      <c r="F209" s="217">
        <v>27</v>
      </c>
      <c r="G209" s="2">
        <f t="shared" si="2"/>
        <v>64.999999999999986</v>
      </c>
    </row>
    <row r="210" spans="1:7" ht="15" customHeight="1">
      <c r="A210" s="3">
        <v>44858</v>
      </c>
      <c r="B210" s="422" t="s">
        <v>740</v>
      </c>
      <c r="C210" s="422" t="s">
        <v>24</v>
      </c>
      <c r="D210" t="s">
        <v>14</v>
      </c>
      <c r="E210" s="2"/>
      <c r="F210" s="217">
        <v>60</v>
      </c>
      <c r="G210" s="2">
        <f t="shared" si="2"/>
        <v>4.9999999999999858</v>
      </c>
    </row>
    <row r="211" spans="1:7" ht="15" customHeight="1">
      <c r="A211" s="3">
        <v>44858</v>
      </c>
      <c r="B211" s="422" t="s">
        <v>740</v>
      </c>
      <c r="C211" s="422" t="s">
        <v>24</v>
      </c>
      <c r="D211" t="s">
        <v>15</v>
      </c>
      <c r="E211" s="2"/>
      <c r="F211" s="217">
        <v>5</v>
      </c>
      <c r="G211" s="2">
        <f t="shared" si="2"/>
        <v>-1.4210854715202004E-14</v>
      </c>
    </row>
    <row r="212" spans="1:7" ht="15" customHeight="1">
      <c r="A212" s="31">
        <v>43404</v>
      </c>
      <c r="B212" s="421" t="s">
        <v>10</v>
      </c>
      <c r="C212" s="421" t="s">
        <v>25</v>
      </c>
      <c r="D212" t="s">
        <v>12</v>
      </c>
      <c r="E212" s="2">
        <v>100.4</v>
      </c>
      <c r="G212" s="2">
        <f t="shared" si="2"/>
        <v>100.39999999999999</v>
      </c>
    </row>
    <row r="213" spans="1:7" ht="15" customHeight="1">
      <c r="B213" s="422"/>
      <c r="C213" s="422"/>
      <c r="D213" t="s">
        <v>13</v>
      </c>
      <c r="E213" s="2">
        <v>33</v>
      </c>
      <c r="G213" s="2">
        <f t="shared" si="2"/>
        <v>133.39999999999998</v>
      </c>
    </row>
    <row r="214" spans="1:7" ht="15" customHeight="1">
      <c r="B214" s="422"/>
      <c r="C214" s="422"/>
      <c r="D214" t="s">
        <v>14</v>
      </c>
      <c r="E214" s="2">
        <v>60</v>
      </c>
      <c r="G214" s="2">
        <f t="shared" si="2"/>
        <v>193.39999999999998</v>
      </c>
    </row>
    <row r="215" spans="1:7" ht="15" customHeight="1">
      <c r="B215" s="422"/>
      <c r="C215" s="422"/>
      <c r="D215" t="s">
        <v>15</v>
      </c>
      <c r="E215" s="2">
        <v>5</v>
      </c>
      <c r="G215" s="2">
        <f t="shared" si="2"/>
        <v>198.39999999999998</v>
      </c>
    </row>
    <row r="216" spans="1:7" ht="15" customHeight="1">
      <c r="B216" s="422"/>
      <c r="C216" s="422"/>
      <c r="D216" t="s">
        <v>70</v>
      </c>
      <c r="E216" s="2">
        <v>93</v>
      </c>
      <c r="G216" s="2">
        <f t="shared" si="2"/>
        <v>291.39999999999998</v>
      </c>
    </row>
    <row r="217" spans="1:7" ht="15" customHeight="1">
      <c r="A217" s="3">
        <v>43449</v>
      </c>
      <c r="B217" s="422">
        <v>16777</v>
      </c>
      <c r="C217" s="422" t="s">
        <v>25</v>
      </c>
      <c r="D217" t="s">
        <v>12</v>
      </c>
      <c r="E217" s="2"/>
      <c r="F217" s="217">
        <v>100.4</v>
      </c>
      <c r="G217" s="2">
        <f t="shared" si="2"/>
        <v>190.99999999999997</v>
      </c>
    </row>
    <row r="218" spans="1:7" ht="15" customHeight="1">
      <c r="A218" s="3">
        <v>43449</v>
      </c>
      <c r="B218" s="422">
        <v>16777</v>
      </c>
      <c r="C218" s="422" t="s">
        <v>25</v>
      </c>
      <c r="D218" t="s">
        <v>13</v>
      </c>
      <c r="E218" s="2"/>
      <c r="F218" s="217">
        <v>33</v>
      </c>
      <c r="G218" s="2">
        <f t="shared" si="2"/>
        <v>157.99999999999997</v>
      </c>
    </row>
    <row r="219" spans="1:7" ht="15" customHeight="1">
      <c r="A219" s="3">
        <v>44858</v>
      </c>
      <c r="B219" s="422" t="s">
        <v>740</v>
      </c>
      <c r="C219" s="422" t="s">
        <v>25</v>
      </c>
      <c r="D219" t="s">
        <v>14</v>
      </c>
      <c r="E219" s="2"/>
      <c r="F219" s="217">
        <v>60</v>
      </c>
      <c r="G219" s="2">
        <f t="shared" si="2"/>
        <v>97.999999999999972</v>
      </c>
    </row>
    <row r="220" spans="1:7" ht="15" customHeight="1">
      <c r="A220" s="3">
        <v>44858</v>
      </c>
      <c r="B220" s="422" t="s">
        <v>740</v>
      </c>
      <c r="C220" s="422" t="s">
        <v>25</v>
      </c>
      <c r="D220" t="s">
        <v>15</v>
      </c>
      <c r="E220" s="2"/>
      <c r="F220" s="217">
        <v>5</v>
      </c>
      <c r="G220" s="2">
        <f t="shared" si="2"/>
        <v>92.999999999999972</v>
      </c>
    </row>
    <row r="221" spans="1:7" ht="15" customHeight="1">
      <c r="B221" s="422" t="s">
        <v>61</v>
      </c>
      <c r="C221" s="422"/>
      <c r="D221" t="s">
        <v>70</v>
      </c>
      <c r="E221" s="2"/>
      <c r="F221" s="217">
        <v>46.5</v>
      </c>
      <c r="G221" s="2">
        <f t="shared" si="2"/>
        <v>46.499999999999972</v>
      </c>
    </row>
    <row r="222" spans="1:7" ht="15" customHeight="1">
      <c r="A222" s="3">
        <v>45280</v>
      </c>
      <c r="B222" s="422">
        <v>28019</v>
      </c>
      <c r="C222" s="422" t="s">
        <v>25</v>
      </c>
      <c r="D222" t="s">
        <v>70</v>
      </c>
      <c r="E222" s="2"/>
      <c r="F222" s="217">
        <v>46.5</v>
      </c>
      <c r="G222" s="2">
        <f t="shared" si="2"/>
        <v>0</v>
      </c>
    </row>
    <row r="223" spans="1:7" ht="15" customHeight="1">
      <c r="A223" s="31">
        <v>43434</v>
      </c>
      <c r="B223" s="421" t="s">
        <v>10</v>
      </c>
      <c r="C223" s="421" t="s">
        <v>26</v>
      </c>
      <c r="D223" t="s">
        <v>12</v>
      </c>
      <c r="E223" s="2">
        <v>103.1</v>
      </c>
      <c r="G223" s="2">
        <f t="shared" si="2"/>
        <v>103.1</v>
      </c>
    </row>
    <row r="224" spans="1:7" ht="15" customHeight="1">
      <c r="B224" s="422"/>
      <c r="C224" s="422"/>
      <c r="D224" t="s">
        <v>13</v>
      </c>
      <c r="E224" s="2">
        <v>33</v>
      </c>
      <c r="G224" s="2">
        <f t="shared" si="2"/>
        <v>136.1</v>
      </c>
    </row>
    <row r="225" spans="1:7" ht="15" customHeight="1">
      <c r="B225" s="422"/>
      <c r="C225" s="422"/>
      <c r="D225" t="s">
        <v>14</v>
      </c>
      <c r="E225" s="2">
        <v>60</v>
      </c>
      <c r="G225" s="2">
        <f t="shared" si="2"/>
        <v>196.1</v>
      </c>
    </row>
    <row r="226" spans="1:7" ht="15" customHeight="1">
      <c r="B226" s="422"/>
      <c r="C226" s="422"/>
      <c r="D226" t="s">
        <v>15</v>
      </c>
      <c r="E226" s="2">
        <v>5</v>
      </c>
      <c r="G226" s="2">
        <f t="shared" si="2"/>
        <v>201.1</v>
      </c>
    </row>
    <row r="227" spans="1:7" ht="15" customHeight="1">
      <c r="A227" s="3">
        <v>43474</v>
      </c>
      <c r="B227" s="422">
        <v>16907</v>
      </c>
      <c r="C227" s="422" t="s">
        <v>26</v>
      </c>
      <c r="D227" t="s">
        <v>12</v>
      </c>
      <c r="E227" s="2"/>
      <c r="F227" s="217">
        <v>103.1</v>
      </c>
      <c r="G227" s="2">
        <f t="shared" si="2"/>
        <v>98</v>
      </c>
    </row>
    <row r="228" spans="1:7" ht="15" customHeight="1">
      <c r="A228" s="3">
        <v>43474</v>
      </c>
      <c r="B228" s="422">
        <v>16907</v>
      </c>
      <c r="C228" s="422" t="s">
        <v>26</v>
      </c>
      <c r="D228" t="s">
        <v>13</v>
      </c>
      <c r="E228" s="2"/>
      <c r="F228" s="217">
        <v>33</v>
      </c>
      <c r="G228" s="2">
        <f t="shared" si="2"/>
        <v>65</v>
      </c>
    </row>
    <row r="229" spans="1:7" ht="15" customHeight="1">
      <c r="A229" s="3">
        <v>44858</v>
      </c>
      <c r="B229" s="422" t="s">
        <v>740</v>
      </c>
      <c r="C229" s="422" t="s">
        <v>26</v>
      </c>
      <c r="D229" t="s">
        <v>14</v>
      </c>
      <c r="E229" s="2"/>
      <c r="F229" s="217">
        <v>60</v>
      </c>
      <c r="G229" s="2">
        <f t="shared" si="2"/>
        <v>5</v>
      </c>
    </row>
    <row r="230" spans="1:7" ht="15" customHeight="1">
      <c r="A230" s="3">
        <v>44858</v>
      </c>
      <c r="B230" s="422" t="s">
        <v>740</v>
      </c>
      <c r="C230" s="422" t="s">
        <v>26</v>
      </c>
      <c r="D230" t="s">
        <v>15</v>
      </c>
      <c r="E230" s="2"/>
      <c r="F230" s="217">
        <v>5</v>
      </c>
      <c r="G230" s="2">
        <f t="shared" si="2"/>
        <v>0</v>
      </c>
    </row>
    <row r="231" spans="1:7" ht="14.25" customHeight="1">
      <c r="A231" s="31">
        <v>43465</v>
      </c>
      <c r="B231" s="421" t="s">
        <v>10</v>
      </c>
      <c r="C231" s="421" t="s">
        <v>27</v>
      </c>
      <c r="D231" t="s">
        <v>12</v>
      </c>
      <c r="E231" s="2">
        <v>110.2</v>
      </c>
      <c r="G231" s="2">
        <f t="shared" si="2"/>
        <v>110.2</v>
      </c>
    </row>
    <row r="232" spans="1:7" ht="15" customHeight="1">
      <c r="B232" s="422"/>
      <c r="C232" s="422"/>
      <c r="D232" t="s">
        <v>13</v>
      </c>
      <c r="E232" s="2">
        <v>33</v>
      </c>
      <c r="G232" s="2">
        <f t="shared" si="2"/>
        <v>143.19999999999999</v>
      </c>
    </row>
    <row r="233" spans="1:7" ht="15" customHeight="1">
      <c r="B233" s="422"/>
      <c r="C233" s="422"/>
      <c r="D233" t="s">
        <v>14</v>
      </c>
      <c r="E233" s="2">
        <v>60</v>
      </c>
      <c r="G233" s="2">
        <f t="shared" si="2"/>
        <v>203.2</v>
      </c>
    </row>
    <row r="234" spans="1:7" ht="15" customHeight="1">
      <c r="B234" s="422"/>
      <c r="C234" s="422"/>
      <c r="D234" t="s">
        <v>15</v>
      </c>
      <c r="E234" s="2">
        <v>5</v>
      </c>
      <c r="G234" s="2">
        <f t="shared" si="2"/>
        <v>208.2</v>
      </c>
    </row>
    <row r="235" spans="1:7" ht="15" customHeight="1">
      <c r="A235" s="3">
        <v>43510</v>
      </c>
      <c r="B235" s="422">
        <v>17159</v>
      </c>
      <c r="C235" s="422" t="s">
        <v>27</v>
      </c>
      <c r="D235" t="s">
        <v>12</v>
      </c>
      <c r="E235" s="2"/>
      <c r="F235" s="217">
        <v>110.2</v>
      </c>
      <c r="G235" s="2">
        <f t="shared" si="2"/>
        <v>97.999999999999986</v>
      </c>
    </row>
    <row r="236" spans="1:7" ht="15" customHeight="1">
      <c r="A236" s="3">
        <v>43510</v>
      </c>
      <c r="B236" s="422">
        <v>17159</v>
      </c>
      <c r="C236" s="422" t="s">
        <v>27</v>
      </c>
      <c r="D236" t="s">
        <v>13</v>
      </c>
      <c r="E236" s="2"/>
      <c r="F236" s="217">
        <v>33</v>
      </c>
      <c r="G236" s="2">
        <f t="shared" si="2"/>
        <v>64.999999999999986</v>
      </c>
    </row>
    <row r="237" spans="1:7" ht="15" customHeight="1">
      <c r="A237" s="3">
        <v>44900</v>
      </c>
      <c r="B237" s="422" t="s">
        <v>741</v>
      </c>
      <c r="C237" s="422" t="s">
        <v>27</v>
      </c>
      <c r="D237" t="s">
        <v>14</v>
      </c>
      <c r="E237" s="2"/>
      <c r="F237" s="217">
        <v>60</v>
      </c>
      <c r="G237" s="2">
        <f t="shared" si="2"/>
        <v>4.9999999999999858</v>
      </c>
    </row>
    <row r="238" spans="1:7" ht="15" customHeight="1">
      <c r="A238" s="3">
        <v>44900</v>
      </c>
      <c r="B238" s="422" t="s">
        <v>741</v>
      </c>
      <c r="C238" s="422" t="s">
        <v>27</v>
      </c>
      <c r="D238" t="s">
        <v>15</v>
      </c>
      <c r="E238" s="2"/>
      <c r="F238" s="217">
        <v>5</v>
      </c>
      <c r="G238" s="2">
        <f t="shared" si="2"/>
        <v>-1.4210854715202004E-14</v>
      </c>
    </row>
    <row r="239" spans="1:7" ht="15" customHeight="1">
      <c r="A239" s="31">
        <v>43496</v>
      </c>
      <c r="B239" s="421" t="s">
        <v>10</v>
      </c>
      <c r="C239" s="421" t="s">
        <v>11</v>
      </c>
      <c r="D239" t="s">
        <v>12</v>
      </c>
      <c r="E239" s="2">
        <v>114.8</v>
      </c>
      <c r="G239" s="2">
        <f t="shared" si="2"/>
        <v>114.79999999999998</v>
      </c>
    </row>
    <row r="240" spans="1:7" ht="15" customHeight="1">
      <c r="B240" s="422"/>
      <c r="C240" s="422"/>
      <c r="D240" t="s">
        <v>13</v>
      </c>
      <c r="E240" s="2">
        <v>33</v>
      </c>
      <c r="G240" s="2">
        <f t="shared" si="2"/>
        <v>147.79999999999998</v>
      </c>
    </row>
    <row r="241" spans="1:13" ht="15" customHeight="1">
      <c r="B241" s="422"/>
      <c r="C241" s="422"/>
      <c r="D241" t="s">
        <v>14</v>
      </c>
      <c r="E241" s="2">
        <v>60</v>
      </c>
      <c r="G241" s="2">
        <f t="shared" si="2"/>
        <v>207.79999999999998</v>
      </c>
    </row>
    <row r="242" spans="1:13" ht="15" customHeight="1">
      <c r="B242" s="422"/>
      <c r="C242" s="422"/>
      <c r="D242" t="s">
        <v>15</v>
      </c>
      <c r="E242" s="2">
        <v>5</v>
      </c>
      <c r="G242" s="2">
        <f t="shared" si="2"/>
        <v>212.79999999999998</v>
      </c>
    </row>
    <row r="243" spans="1:13" ht="15" customHeight="1">
      <c r="A243" s="3">
        <v>43540</v>
      </c>
      <c r="B243" s="422">
        <v>17349</v>
      </c>
      <c r="C243" s="422" t="s">
        <v>11</v>
      </c>
      <c r="D243" t="s">
        <v>12</v>
      </c>
      <c r="E243" s="2"/>
      <c r="F243" s="217">
        <v>114.8</v>
      </c>
      <c r="G243" s="2">
        <f t="shared" si="2"/>
        <v>97.999999999999986</v>
      </c>
    </row>
    <row r="244" spans="1:13" ht="15" customHeight="1">
      <c r="A244" s="3">
        <v>43540</v>
      </c>
      <c r="B244" s="422">
        <v>17349</v>
      </c>
      <c r="C244" s="422" t="s">
        <v>11</v>
      </c>
      <c r="D244" t="s">
        <v>13</v>
      </c>
      <c r="E244" s="2"/>
      <c r="F244" s="217">
        <v>33</v>
      </c>
      <c r="G244" s="2">
        <f t="shared" si="2"/>
        <v>64.999999999999986</v>
      </c>
    </row>
    <row r="245" spans="1:13" ht="15" customHeight="1">
      <c r="A245" s="3">
        <v>44900</v>
      </c>
      <c r="B245" s="422" t="s">
        <v>741</v>
      </c>
      <c r="C245" s="422" t="s">
        <v>11</v>
      </c>
      <c r="D245" t="s">
        <v>14</v>
      </c>
      <c r="E245" s="2"/>
      <c r="F245" s="217">
        <v>60</v>
      </c>
      <c r="G245" s="2">
        <f t="shared" si="2"/>
        <v>4.9999999999999858</v>
      </c>
      <c r="L245" s="73"/>
    </row>
    <row r="246" spans="1:13" ht="15" customHeight="1">
      <c r="A246" s="3">
        <v>44900</v>
      </c>
      <c r="B246" s="422" t="s">
        <v>741</v>
      </c>
      <c r="C246" s="422" t="s">
        <v>11</v>
      </c>
      <c r="D246" t="s">
        <v>15</v>
      </c>
      <c r="E246" s="2"/>
      <c r="F246" s="217">
        <v>5</v>
      </c>
      <c r="G246" s="2">
        <f t="shared" si="2"/>
        <v>-1.4210854715202004E-14</v>
      </c>
    </row>
    <row r="247" spans="1:13" ht="15" customHeight="1">
      <c r="A247" s="31">
        <v>43524</v>
      </c>
      <c r="B247" s="421" t="s">
        <v>10</v>
      </c>
      <c r="C247" s="421" t="s">
        <v>17</v>
      </c>
      <c r="D247" t="s">
        <v>12</v>
      </c>
      <c r="E247" s="2">
        <v>121.3</v>
      </c>
      <c r="G247" s="2">
        <f t="shared" si="2"/>
        <v>121.29999999999998</v>
      </c>
      <c r="J247" s="421"/>
      <c r="M247" s="73"/>
    </row>
    <row r="248" spans="1:13" ht="15" customHeight="1">
      <c r="B248" s="422"/>
      <c r="C248" s="422"/>
      <c r="D248" t="s">
        <v>13</v>
      </c>
      <c r="E248" s="2">
        <v>40.4</v>
      </c>
      <c r="G248" s="2">
        <f t="shared" si="2"/>
        <v>161.69999999999999</v>
      </c>
    </row>
    <row r="249" spans="1:13" ht="15" customHeight="1">
      <c r="B249" s="422"/>
      <c r="C249" s="422"/>
      <c r="D249" t="s">
        <v>14</v>
      </c>
      <c r="E249" s="2">
        <v>56</v>
      </c>
      <c r="G249" s="2">
        <f t="shared" si="2"/>
        <v>217.7</v>
      </c>
    </row>
    <row r="250" spans="1:13" ht="15" customHeight="1">
      <c r="B250" s="422"/>
      <c r="C250" s="422"/>
      <c r="D250" t="s">
        <v>15</v>
      </c>
      <c r="E250" s="2">
        <v>5</v>
      </c>
      <c r="G250" s="2">
        <f t="shared" si="2"/>
        <v>222.7</v>
      </c>
    </row>
    <row r="251" spans="1:13" ht="15" customHeight="1">
      <c r="A251" s="3">
        <v>43567</v>
      </c>
      <c r="B251" s="422">
        <v>17608</v>
      </c>
      <c r="C251" s="422" t="s">
        <v>17</v>
      </c>
      <c r="D251" t="s">
        <v>12</v>
      </c>
      <c r="E251" s="2"/>
      <c r="F251" s="217">
        <v>121.3</v>
      </c>
      <c r="G251" s="2">
        <f t="shared" si="2"/>
        <v>101.39999999999999</v>
      </c>
    </row>
    <row r="252" spans="1:13" ht="15" customHeight="1">
      <c r="A252" s="3">
        <v>43589</v>
      </c>
      <c r="B252" s="422">
        <v>17784</v>
      </c>
      <c r="C252" s="422" t="s">
        <v>17</v>
      </c>
      <c r="D252" t="s">
        <v>13</v>
      </c>
      <c r="E252" s="2"/>
      <c r="F252" s="217">
        <v>40.4</v>
      </c>
      <c r="G252" s="2">
        <f t="shared" si="2"/>
        <v>60.999999999999993</v>
      </c>
    </row>
    <row r="253" spans="1:13" ht="15" customHeight="1">
      <c r="A253" s="3">
        <v>44900</v>
      </c>
      <c r="B253" s="422" t="s">
        <v>741</v>
      </c>
      <c r="C253" s="422" t="s">
        <v>17</v>
      </c>
      <c r="D253" t="s">
        <v>14</v>
      </c>
      <c r="E253" s="2"/>
      <c r="F253" s="217">
        <v>56</v>
      </c>
      <c r="G253" s="2">
        <f t="shared" si="2"/>
        <v>4.9999999999999929</v>
      </c>
    </row>
    <row r="254" spans="1:13" ht="15" customHeight="1">
      <c r="A254" s="3">
        <v>44900</v>
      </c>
      <c r="B254" s="422" t="s">
        <v>741</v>
      </c>
      <c r="C254" s="422" t="s">
        <v>17</v>
      </c>
      <c r="D254" t="s">
        <v>15</v>
      </c>
      <c r="E254" s="2"/>
      <c r="F254" s="217">
        <v>5</v>
      </c>
      <c r="G254" s="2">
        <f t="shared" si="2"/>
        <v>-7.1054273576010019E-15</v>
      </c>
    </row>
    <row r="255" spans="1:13" ht="15" customHeight="1">
      <c r="A255" s="31">
        <v>43555</v>
      </c>
      <c r="B255" s="421" t="s">
        <v>10</v>
      </c>
      <c r="C255" s="421" t="s">
        <v>18</v>
      </c>
      <c r="D255" t="s">
        <v>12</v>
      </c>
      <c r="E255" s="2">
        <v>112.7</v>
      </c>
      <c r="G255" s="2">
        <f t="shared" si="2"/>
        <v>112.69999999999999</v>
      </c>
    </row>
    <row r="256" spans="1:13" ht="15" customHeight="1">
      <c r="B256" s="422"/>
      <c r="C256" s="422"/>
      <c r="D256" t="s">
        <v>13</v>
      </c>
      <c r="E256" s="2">
        <v>32.1</v>
      </c>
      <c r="G256" s="2">
        <f t="shared" si="2"/>
        <v>144.79999999999998</v>
      </c>
      <c r="J256" s="421"/>
      <c r="L256" s="2"/>
    </row>
    <row r="257" spans="1:12" ht="15" customHeight="1">
      <c r="B257" s="422"/>
      <c r="C257" s="422"/>
      <c r="D257" t="s">
        <v>14</v>
      </c>
      <c r="E257" s="2">
        <v>60</v>
      </c>
      <c r="G257" s="2">
        <f t="shared" si="2"/>
        <v>204.79999999999998</v>
      </c>
      <c r="L257" s="2"/>
    </row>
    <row r="258" spans="1:12" ht="15" customHeight="1">
      <c r="B258" s="422"/>
      <c r="C258" s="422"/>
      <c r="D258" t="s">
        <v>15</v>
      </c>
      <c r="E258" s="2">
        <v>5</v>
      </c>
      <c r="G258" s="2">
        <f t="shared" ref="G258:G340" si="3">+G257+E258-F258</f>
        <v>209.79999999999998</v>
      </c>
      <c r="J258" s="421"/>
      <c r="L258" s="2"/>
    </row>
    <row r="259" spans="1:12" ht="15" customHeight="1">
      <c r="B259" s="422"/>
      <c r="C259" s="422"/>
      <c r="D259" t="s">
        <v>70</v>
      </c>
      <c r="E259" s="2">
        <v>93</v>
      </c>
      <c r="G259" s="2">
        <f t="shared" si="3"/>
        <v>302.79999999999995</v>
      </c>
      <c r="L259" s="2"/>
    </row>
    <row r="260" spans="1:12" ht="15" customHeight="1">
      <c r="A260" s="3">
        <v>43555</v>
      </c>
      <c r="B260" s="422" t="s">
        <v>69</v>
      </c>
      <c r="C260" s="422" t="s">
        <v>18</v>
      </c>
      <c r="D260" t="s">
        <v>14</v>
      </c>
      <c r="E260" s="2"/>
      <c r="F260" s="217">
        <v>10</v>
      </c>
      <c r="G260" s="2">
        <f t="shared" si="3"/>
        <v>292.79999999999995</v>
      </c>
      <c r="L260" s="2"/>
    </row>
    <row r="261" spans="1:12" ht="15" customHeight="1">
      <c r="A261" s="3">
        <v>43589</v>
      </c>
      <c r="B261" s="422">
        <v>17784</v>
      </c>
      <c r="C261" s="422" t="s">
        <v>18</v>
      </c>
      <c r="D261" t="s">
        <v>12</v>
      </c>
      <c r="E261" s="2"/>
      <c r="F261" s="217">
        <v>112.7</v>
      </c>
      <c r="G261" s="2">
        <f t="shared" si="3"/>
        <v>180.09999999999997</v>
      </c>
    </row>
    <row r="262" spans="1:12" ht="15" customHeight="1">
      <c r="A262" s="3">
        <v>43589</v>
      </c>
      <c r="B262" s="422">
        <v>17784</v>
      </c>
      <c r="C262" s="422" t="s">
        <v>18</v>
      </c>
      <c r="D262" t="s">
        <v>13</v>
      </c>
      <c r="E262" s="2"/>
      <c r="F262" s="217">
        <v>32.1</v>
      </c>
      <c r="G262" s="2">
        <f t="shared" si="3"/>
        <v>147.99999999999997</v>
      </c>
    </row>
    <row r="263" spans="1:12" ht="15" customHeight="1">
      <c r="A263" s="3">
        <v>44900</v>
      </c>
      <c r="B263" s="422" t="s">
        <v>741</v>
      </c>
      <c r="C263" s="422" t="s">
        <v>18</v>
      </c>
      <c r="D263" t="s">
        <v>14</v>
      </c>
      <c r="E263" s="2"/>
      <c r="F263" s="217">
        <v>50</v>
      </c>
      <c r="G263" s="2">
        <f t="shared" si="3"/>
        <v>97.999999999999972</v>
      </c>
    </row>
    <row r="264" spans="1:12" ht="15" customHeight="1">
      <c r="A264" s="3">
        <v>44900</v>
      </c>
      <c r="B264" s="422" t="s">
        <v>741</v>
      </c>
      <c r="C264" s="422" t="s">
        <v>18</v>
      </c>
      <c r="D264" t="s">
        <v>15</v>
      </c>
      <c r="E264" s="2"/>
      <c r="F264" s="217">
        <v>5</v>
      </c>
      <c r="G264" s="2">
        <f t="shared" si="3"/>
        <v>92.999999999999972</v>
      </c>
    </row>
    <row r="265" spans="1:12" ht="15" customHeight="1">
      <c r="B265" s="422" t="s">
        <v>61</v>
      </c>
      <c r="C265" s="422"/>
      <c r="D265" t="s">
        <v>70</v>
      </c>
      <c r="E265" s="2"/>
      <c r="F265" s="217">
        <v>46.5</v>
      </c>
      <c r="G265" s="2">
        <f t="shared" si="3"/>
        <v>46.499999999999972</v>
      </c>
    </row>
    <row r="266" spans="1:12" ht="15" customHeight="1">
      <c r="A266" s="3">
        <v>45280</v>
      </c>
      <c r="B266" s="422">
        <v>28019</v>
      </c>
      <c r="C266" s="422" t="s">
        <v>18</v>
      </c>
      <c r="D266" t="s">
        <v>70</v>
      </c>
      <c r="E266" s="2"/>
      <c r="F266" s="217">
        <v>46.5</v>
      </c>
      <c r="G266" s="2">
        <f t="shared" si="3"/>
        <v>0</v>
      </c>
    </row>
    <row r="267" spans="1:12" ht="15" customHeight="1">
      <c r="A267" s="31">
        <v>43585</v>
      </c>
      <c r="B267" s="421" t="s">
        <v>10</v>
      </c>
      <c r="C267" s="421" t="s">
        <v>19</v>
      </c>
      <c r="D267" t="s">
        <v>12</v>
      </c>
      <c r="E267" s="2">
        <v>114</v>
      </c>
      <c r="G267" s="2">
        <f t="shared" si="3"/>
        <v>114</v>
      </c>
    </row>
    <row r="268" spans="1:12" ht="15" customHeight="1">
      <c r="B268" s="422"/>
      <c r="C268" s="422"/>
      <c r="D268" t="s">
        <v>13</v>
      </c>
      <c r="E268" s="2">
        <v>29.3</v>
      </c>
      <c r="G268" s="2">
        <f t="shared" si="3"/>
        <v>143.30000000000001</v>
      </c>
    </row>
    <row r="269" spans="1:12" ht="15" customHeight="1">
      <c r="B269" s="422"/>
      <c r="C269" s="422"/>
      <c r="D269" t="s">
        <v>14</v>
      </c>
      <c r="E269" s="2">
        <v>60</v>
      </c>
      <c r="G269" s="2">
        <f t="shared" si="3"/>
        <v>203.3</v>
      </c>
    </row>
    <row r="270" spans="1:12" ht="15" customHeight="1">
      <c r="B270" s="422"/>
      <c r="C270" s="422"/>
      <c r="D270" t="s">
        <v>15</v>
      </c>
      <c r="E270" s="2">
        <v>5</v>
      </c>
      <c r="G270" s="2">
        <f t="shared" si="3"/>
        <v>208.3</v>
      </c>
    </row>
    <row r="271" spans="1:12" ht="15" customHeight="1">
      <c r="A271" s="3">
        <v>43585</v>
      </c>
      <c r="B271" s="422" t="s">
        <v>69</v>
      </c>
      <c r="C271" s="422" t="s">
        <v>19</v>
      </c>
      <c r="D271" t="s">
        <v>14</v>
      </c>
      <c r="E271" s="2"/>
      <c r="F271" s="217">
        <v>5</v>
      </c>
      <c r="G271" s="2">
        <f t="shared" si="3"/>
        <v>203.3</v>
      </c>
    </row>
    <row r="272" spans="1:12" ht="15" customHeight="1">
      <c r="A272" s="3">
        <v>43634</v>
      </c>
      <c r="B272" s="422">
        <v>18065</v>
      </c>
      <c r="C272" s="422" t="s">
        <v>19</v>
      </c>
      <c r="D272" t="s">
        <v>12</v>
      </c>
      <c r="E272" s="2"/>
      <c r="F272" s="217">
        <v>114</v>
      </c>
      <c r="G272" s="2">
        <f t="shared" si="3"/>
        <v>89.300000000000011</v>
      </c>
    </row>
    <row r="273" spans="1:7" ht="15" customHeight="1">
      <c r="A273" s="3">
        <v>43634</v>
      </c>
      <c r="B273" s="422">
        <v>18065</v>
      </c>
      <c r="C273" s="422" t="s">
        <v>19</v>
      </c>
      <c r="D273" t="s">
        <v>13</v>
      </c>
      <c r="E273" s="2"/>
      <c r="F273" s="217">
        <v>29.3</v>
      </c>
      <c r="G273" s="2">
        <f t="shared" si="3"/>
        <v>60.000000000000014</v>
      </c>
    </row>
    <row r="274" spans="1:7" ht="15" customHeight="1">
      <c r="A274" s="3">
        <v>44900</v>
      </c>
      <c r="B274" s="422" t="s">
        <v>741</v>
      </c>
      <c r="C274" s="422" t="s">
        <v>19</v>
      </c>
      <c r="D274" t="s">
        <v>14</v>
      </c>
      <c r="E274" s="2"/>
      <c r="F274" s="217">
        <v>55</v>
      </c>
      <c r="G274" s="2">
        <f t="shared" si="3"/>
        <v>5.0000000000000142</v>
      </c>
    </row>
    <row r="275" spans="1:7" ht="15" customHeight="1">
      <c r="A275" s="3">
        <v>44900</v>
      </c>
      <c r="B275" s="422" t="s">
        <v>741</v>
      </c>
      <c r="C275" s="422" t="s">
        <v>19</v>
      </c>
      <c r="D275" t="s">
        <v>15</v>
      </c>
      <c r="E275" s="2"/>
      <c r="F275" s="217">
        <v>5</v>
      </c>
      <c r="G275" s="21">
        <f t="shared" si="3"/>
        <v>1.4210854715202004E-14</v>
      </c>
    </row>
    <row r="276" spans="1:7" ht="15" customHeight="1">
      <c r="A276" s="31">
        <v>43616</v>
      </c>
      <c r="B276" s="421" t="s">
        <v>10</v>
      </c>
      <c r="C276" s="421" t="s">
        <v>20</v>
      </c>
      <c r="D276" t="s">
        <v>12</v>
      </c>
      <c r="E276" s="2">
        <v>105.1</v>
      </c>
      <c r="G276" s="2">
        <f t="shared" si="3"/>
        <v>105.10000000000001</v>
      </c>
    </row>
    <row r="277" spans="1:7" ht="15" customHeight="1">
      <c r="B277" s="422"/>
      <c r="C277" s="422"/>
      <c r="D277" t="s">
        <v>13</v>
      </c>
      <c r="E277" s="2">
        <v>33.9</v>
      </c>
      <c r="G277" s="2">
        <f t="shared" si="3"/>
        <v>139</v>
      </c>
    </row>
    <row r="278" spans="1:7" ht="15" customHeight="1">
      <c r="B278" s="422"/>
      <c r="C278" s="422"/>
      <c r="D278" t="s">
        <v>14</v>
      </c>
      <c r="E278" s="2">
        <v>60</v>
      </c>
      <c r="G278" s="2">
        <f t="shared" si="3"/>
        <v>199</v>
      </c>
    </row>
    <row r="279" spans="1:7" ht="15" customHeight="1">
      <c r="B279" s="422"/>
      <c r="C279" s="422"/>
      <c r="D279" t="s">
        <v>15</v>
      </c>
      <c r="E279" s="2">
        <v>5</v>
      </c>
      <c r="G279" s="2">
        <f t="shared" si="3"/>
        <v>204</v>
      </c>
    </row>
    <row r="280" spans="1:7" ht="15" customHeight="1">
      <c r="B280" s="422"/>
      <c r="C280" s="422"/>
      <c r="D280" t="s">
        <v>156</v>
      </c>
      <c r="E280" s="2">
        <v>10</v>
      </c>
      <c r="G280" s="2">
        <f t="shared" si="3"/>
        <v>214</v>
      </c>
    </row>
    <row r="281" spans="1:7" ht="15" customHeight="1">
      <c r="A281" s="3">
        <v>43664</v>
      </c>
      <c r="B281" s="422">
        <v>18240</v>
      </c>
      <c r="C281" s="422" t="s">
        <v>423</v>
      </c>
      <c r="D281" t="s">
        <v>12</v>
      </c>
      <c r="E281" s="2"/>
      <c r="F281" s="217">
        <v>105.1</v>
      </c>
      <c r="G281" s="2">
        <f t="shared" si="3"/>
        <v>108.9</v>
      </c>
    </row>
    <row r="282" spans="1:7" ht="15" customHeight="1">
      <c r="A282" s="3">
        <v>43664</v>
      </c>
      <c r="B282" s="422">
        <v>18240</v>
      </c>
      <c r="C282" s="422" t="s">
        <v>423</v>
      </c>
      <c r="D282" t="s">
        <v>13</v>
      </c>
      <c r="E282" s="2"/>
      <c r="F282" s="217">
        <v>33.9</v>
      </c>
      <c r="G282" s="2">
        <f t="shared" si="3"/>
        <v>75</v>
      </c>
    </row>
    <row r="283" spans="1:7" ht="15" customHeight="1">
      <c r="A283" s="3">
        <v>45127</v>
      </c>
      <c r="B283" s="422">
        <v>27253</v>
      </c>
      <c r="C283" s="422" t="s">
        <v>423</v>
      </c>
      <c r="D283" t="s">
        <v>14</v>
      </c>
      <c r="E283" s="2"/>
      <c r="F283" s="217">
        <v>60</v>
      </c>
      <c r="G283" s="2">
        <f t="shared" si="3"/>
        <v>15</v>
      </c>
    </row>
    <row r="284" spans="1:7" ht="15" customHeight="1">
      <c r="A284" s="3">
        <v>45127</v>
      </c>
      <c r="B284" s="422">
        <v>27253</v>
      </c>
      <c r="C284" s="422" t="s">
        <v>423</v>
      </c>
      <c r="D284" t="s">
        <v>15</v>
      </c>
      <c r="E284" s="2"/>
      <c r="F284" s="217">
        <v>5</v>
      </c>
      <c r="G284" s="2">
        <f t="shared" si="3"/>
        <v>10</v>
      </c>
    </row>
    <row r="285" spans="1:7" ht="15" customHeight="1">
      <c r="A285" s="3">
        <v>45259</v>
      </c>
      <c r="B285" s="422">
        <v>27858</v>
      </c>
      <c r="C285" s="422" t="s">
        <v>423</v>
      </c>
      <c r="D285" t="s">
        <v>156</v>
      </c>
      <c r="E285" s="2"/>
      <c r="F285" s="2">
        <v>10</v>
      </c>
      <c r="G285" s="2">
        <f t="shared" si="3"/>
        <v>0</v>
      </c>
    </row>
    <row r="286" spans="1:7" ht="15" customHeight="1">
      <c r="A286" s="31">
        <v>43646</v>
      </c>
      <c r="B286" s="421" t="s">
        <v>10</v>
      </c>
      <c r="C286" s="421" t="s">
        <v>21</v>
      </c>
      <c r="D286" t="s">
        <v>12</v>
      </c>
      <c r="E286" s="2">
        <v>93.8</v>
      </c>
      <c r="G286" s="2">
        <f t="shared" si="3"/>
        <v>93.8</v>
      </c>
    </row>
    <row r="287" spans="1:7" ht="15" customHeight="1">
      <c r="B287" s="422"/>
      <c r="C287" s="422"/>
      <c r="D287" t="s">
        <v>13</v>
      </c>
      <c r="E287" s="2">
        <v>32.5</v>
      </c>
      <c r="G287" s="2">
        <f t="shared" si="3"/>
        <v>126.3</v>
      </c>
    </row>
    <row r="288" spans="1:7" ht="15" customHeight="1">
      <c r="B288" s="422"/>
      <c r="C288" s="422"/>
      <c r="D288" t="s">
        <v>14</v>
      </c>
      <c r="E288" s="2">
        <v>60</v>
      </c>
      <c r="G288" s="2">
        <f t="shared" si="3"/>
        <v>186.3</v>
      </c>
    </row>
    <row r="289" spans="1:7" ht="15" customHeight="1">
      <c r="B289" s="422"/>
      <c r="C289" s="422"/>
      <c r="D289" t="s">
        <v>15</v>
      </c>
      <c r="E289" s="2">
        <v>5</v>
      </c>
      <c r="G289" s="2">
        <f t="shared" si="3"/>
        <v>191.3</v>
      </c>
    </row>
    <row r="290" spans="1:7" ht="15" customHeight="1">
      <c r="A290" s="3">
        <v>43682</v>
      </c>
      <c r="B290" s="422">
        <v>18405</v>
      </c>
      <c r="C290" s="422" t="s">
        <v>21</v>
      </c>
      <c r="D290" t="s">
        <v>12</v>
      </c>
      <c r="E290" s="2"/>
      <c r="F290" s="217">
        <v>93.8</v>
      </c>
      <c r="G290" s="2">
        <f t="shared" si="3"/>
        <v>97.500000000000014</v>
      </c>
    </row>
    <row r="291" spans="1:7" ht="15" customHeight="1">
      <c r="A291" s="3">
        <v>43682</v>
      </c>
      <c r="B291" s="422">
        <v>18405</v>
      </c>
      <c r="C291" s="422" t="s">
        <v>21</v>
      </c>
      <c r="D291" t="s">
        <v>13</v>
      </c>
      <c r="E291" s="2"/>
      <c r="F291" s="217">
        <v>32.5</v>
      </c>
      <c r="G291" s="2">
        <f t="shared" si="3"/>
        <v>65.000000000000014</v>
      </c>
    </row>
    <row r="292" spans="1:7" ht="15" customHeight="1">
      <c r="A292" s="3">
        <v>45190</v>
      </c>
      <c r="B292" s="422">
        <v>27501</v>
      </c>
      <c r="C292" s="422" t="s">
        <v>21</v>
      </c>
      <c r="D292" t="s">
        <v>14</v>
      </c>
      <c r="E292" s="2"/>
      <c r="F292" s="2">
        <v>60</v>
      </c>
      <c r="G292" s="2">
        <f t="shared" si="3"/>
        <v>5.0000000000000142</v>
      </c>
    </row>
    <row r="293" spans="1:7" ht="15" customHeight="1">
      <c r="A293" s="3">
        <v>45190</v>
      </c>
      <c r="B293" s="422">
        <v>27501</v>
      </c>
      <c r="C293" s="422" t="s">
        <v>21</v>
      </c>
      <c r="D293" t="s">
        <v>15</v>
      </c>
      <c r="E293" s="2"/>
      <c r="F293" s="2">
        <v>5</v>
      </c>
      <c r="G293" s="2">
        <f t="shared" si="3"/>
        <v>1.4210854715202004E-14</v>
      </c>
    </row>
    <row r="294" spans="1:7" ht="15" customHeight="1">
      <c r="A294" s="31">
        <v>43677</v>
      </c>
      <c r="B294" s="421" t="s">
        <v>10</v>
      </c>
      <c r="C294" s="421" t="s">
        <v>22</v>
      </c>
      <c r="D294" t="s">
        <v>12</v>
      </c>
      <c r="E294" s="2">
        <v>93.9</v>
      </c>
      <c r="G294" s="2">
        <f t="shared" si="3"/>
        <v>93.90000000000002</v>
      </c>
    </row>
    <row r="295" spans="1:7" ht="15" customHeight="1">
      <c r="B295" s="422"/>
      <c r="C295" s="422"/>
      <c r="D295" t="s">
        <v>13</v>
      </c>
      <c r="E295" s="2">
        <v>31.5</v>
      </c>
      <c r="G295" s="2">
        <f t="shared" si="3"/>
        <v>125.40000000000002</v>
      </c>
    </row>
    <row r="296" spans="1:7" ht="15" customHeight="1">
      <c r="B296" s="422"/>
      <c r="C296" s="422"/>
      <c r="D296" t="s">
        <v>14</v>
      </c>
      <c r="E296" s="2">
        <v>60</v>
      </c>
      <c r="G296" s="2">
        <f t="shared" si="3"/>
        <v>185.40000000000003</v>
      </c>
    </row>
    <row r="297" spans="1:7" ht="15" customHeight="1">
      <c r="B297" s="422"/>
      <c r="C297" s="422"/>
      <c r="D297" t="s">
        <v>15</v>
      </c>
      <c r="E297" s="2">
        <v>5</v>
      </c>
      <c r="G297" s="2">
        <f t="shared" si="3"/>
        <v>190.40000000000003</v>
      </c>
    </row>
    <row r="298" spans="1:7" ht="15" customHeight="1">
      <c r="A298" s="3">
        <v>43721</v>
      </c>
      <c r="B298" s="422">
        <v>18667</v>
      </c>
      <c r="C298" s="422" t="s">
        <v>22</v>
      </c>
      <c r="D298" t="s">
        <v>12</v>
      </c>
      <c r="E298" s="2"/>
      <c r="F298" s="217">
        <v>93.9</v>
      </c>
      <c r="G298" s="2">
        <f t="shared" si="3"/>
        <v>96.500000000000028</v>
      </c>
    </row>
    <row r="299" spans="1:7" ht="15" customHeight="1">
      <c r="A299" s="3">
        <v>43721</v>
      </c>
      <c r="B299" s="422">
        <v>18667</v>
      </c>
      <c r="C299" s="422" t="s">
        <v>22</v>
      </c>
      <c r="D299" t="s">
        <v>13</v>
      </c>
      <c r="E299" s="2"/>
      <c r="F299" s="217">
        <v>31.5</v>
      </c>
      <c r="G299" s="2">
        <f t="shared" si="3"/>
        <v>65.000000000000028</v>
      </c>
    </row>
    <row r="300" spans="1:7" ht="15" customHeight="1">
      <c r="A300" s="3">
        <v>45190</v>
      </c>
      <c r="B300" s="422">
        <v>27501</v>
      </c>
      <c r="C300" s="422" t="s">
        <v>22</v>
      </c>
      <c r="D300" t="s">
        <v>14</v>
      </c>
      <c r="E300" s="2"/>
      <c r="F300" s="2">
        <v>60</v>
      </c>
      <c r="G300" s="2">
        <f t="shared" si="3"/>
        <v>5.0000000000000284</v>
      </c>
    </row>
    <row r="301" spans="1:7" ht="15" customHeight="1">
      <c r="A301" s="3">
        <v>45190</v>
      </c>
      <c r="B301" s="422">
        <v>27501</v>
      </c>
      <c r="C301" s="422" t="s">
        <v>22</v>
      </c>
      <c r="D301" t="s">
        <v>15</v>
      </c>
      <c r="E301" s="2"/>
      <c r="F301" s="2">
        <v>5</v>
      </c>
      <c r="G301" s="2">
        <f t="shared" si="3"/>
        <v>2.8421709430404007E-14</v>
      </c>
    </row>
    <row r="302" spans="1:7" ht="15" customHeight="1">
      <c r="A302" s="31">
        <v>43708</v>
      </c>
      <c r="B302" s="421" t="s">
        <v>10</v>
      </c>
      <c r="C302" s="421" t="s">
        <v>23</v>
      </c>
      <c r="D302" t="s">
        <v>12</v>
      </c>
      <c r="E302" s="2">
        <v>91.3</v>
      </c>
      <c r="G302" s="2">
        <f t="shared" si="3"/>
        <v>91.300000000000026</v>
      </c>
    </row>
    <row r="303" spans="1:7" ht="15" customHeight="1">
      <c r="B303" s="422"/>
      <c r="C303" s="422"/>
      <c r="D303" t="s">
        <v>13</v>
      </c>
      <c r="E303" s="2">
        <v>30.4</v>
      </c>
      <c r="G303" s="2">
        <f t="shared" si="3"/>
        <v>121.70000000000002</v>
      </c>
    </row>
    <row r="304" spans="1:7" ht="15" customHeight="1">
      <c r="B304" s="422"/>
      <c r="C304" s="422"/>
      <c r="D304" t="s">
        <v>14</v>
      </c>
      <c r="E304" s="2">
        <v>60</v>
      </c>
      <c r="G304" s="2">
        <f t="shared" si="3"/>
        <v>181.70000000000002</v>
      </c>
    </row>
    <row r="305" spans="1:7" ht="15" customHeight="1">
      <c r="B305" s="422"/>
      <c r="C305" s="422"/>
      <c r="D305" t="s">
        <v>15</v>
      </c>
      <c r="E305" s="2">
        <v>5</v>
      </c>
      <c r="G305" s="2">
        <f t="shared" si="3"/>
        <v>186.70000000000002</v>
      </c>
    </row>
    <row r="306" spans="1:7" ht="15" customHeight="1">
      <c r="B306" s="422"/>
      <c r="C306" s="422"/>
      <c r="D306" t="s">
        <v>70</v>
      </c>
      <c r="E306" s="2">
        <v>93</v>
      </c>
      <c r="G306" s="2">
        <f t="shared" si="3"/>
        <v>279.70000000000005</v>
      </c>
    </row>
    <row r="307" spans="1:7" ht="15" customHeight="1">
      <c r="A307" s="3">
        <v>43732</v>
      </c>
      <c r="B307" s="422">
        <v>18762</v>
      </c>
      <c r="C307" s="422" t="s">
        <v>23</v>
      </c>
      <c r="D307" t="s">
        <v>12</v>
      </c>
      <c r="E307" s="2"/>
      <c r="F307" s="217">
        <v>91.3</v>
      </c>
      <c r="G307" s="2">
        <f t="shared" si="3"/>
        <v>188.40000000000003</v>
      </c>
    </row>
    <row r="308" spans="1:7" ht="15" customHeight="1">
      <c r="A308" s="3">
        <v>43732</v>
      </c>
      <c r="B308" s="422">
        <v>18762</v>
      </c>
      <c r="C308" s="422" t="s">
        <v>23</v>
      </c>
      <c r="D308" t="s">
        <v>13</v>
      </c>
      <c r="E308" s="2"/>
      <c r="F308" s="217">
        <v>30.4</v>
      </c>
      <c r="G308" s="2">
        <f t="shared" si="3"/>
        <v>158.00000000000003</v>
      </c>
    </row>
    <row r="309" spans="1:7" ht="15" customHeight="1">
      <c r="A309" s="3">
        <v>45190</v>
      </c>
      <c r="B309" s="422">
        <v>27501</v>
      </c>
      <c r="C309" s="422" t="s">
        <v>23</v>
      </c>
      <c r="D309" t="s">
        <v>14</v>
      </c>
      <c r="E309" s="2"/>
      <c r="F309" s="2">
        <v>60</v>
      </c>
      <c r="G309" s="2">
        <f t="shared" si="3"/>
        <v>98.000000000000028</v>
      </c>
    </row>
    <row r="310" spans="1:7" ht="15" customHeight="1">
      <c r="A310" s="3">
        <v>45190</v>
      </c>
      <c r="B310" s="422">
        <v>27501</v>
      </c>
      <c r="C310" s="422" t="s">
        <v>23</v>
      </c>
      <c r="D310" t="s">
        <v>15</v>
      </c>
      <c r="E310" s="2"/>
      <c r="F310" s="2">
        <v>5</v>
      </c>
      <c r="G310" s="2">
        <f t="shared" si="3"/>
        <v>93.000000000000028</v>
      </c>
    </row>
    <row r="311" spans="1:7" ht="15" customHeight="1">
      <c r="B311" s="422" t="s">
        <v>61</v>
      </c>
      <c r="C311" s="422"/>
      <c r="D311" t="s">
        <v>70</v>
      </c>
      <c r="E311" s="2"/>
      <c r="F311" s="217">
        <v>46.5</v>
      </c>
      <c r="G311" s="2">
        <f t="shared" si="3"/>
        <v>46.500000000000028</v>
      </c>
    </row>
    <row r="312" spans="1:7" ht="15" customHeight="1">
      <c r="A312" s="3">
        <v>45280</v>
      </c>
      <c r="B312" s="422">
        <v>28019</v>
      </c>
      <c r="C312" s="422" t="s">
        <v>23</v>
      </c>
      <c r="D312" t="s">
        <v>70</v>
      </c>
      <c r="E312" s="2"/>
      <c r="F312" s="217">
        <v>46.5</v>
      </c>
      <c r="G312" s="2">
        <f t="shared" si="3"/>
        <v>0</v>
      </c>
    </row>
    <row r="313" spans="1:7" ht="15" customHeight="1">
      <c r="A313" s="31">
        <v>43738</v>
      </c>
      <c r="B313" s="421" t="s">
        <v>10</v>
      </c>
      <c r="C313" s="421" t="s">
        <v>24</v>
      </c>
      <c r="D313" t="s">
        <v>12</v>
      </c>
      <c r="E313" s="2">
        <v>91.7</v>
      </c>
      <c r="G313" s="2">
        <f t="shared" si="3"/>
        <v>91.7</v>
      </c>
    </row>
    <row r="314" spans="1:7" ht="15" customHeight="1">
      <c r="B314" s="422"/>
      <c r="C314" s="422"/>
      <c r="D314" t="s">
        <v>13</v>
      </c>
      <c r="E314" s="2">
        <v>30.9</v>
      </c>
      <c r="G314" s="2">
        <f t="shared" si="3"/>
        <v>122.6</v>
      </c>
    </row>
    <row r="315" spans="1:7" ht="15" customHeight="1">
      <c r="B315" s="422"/>
      <c r="C315" s="422"/>
      <c r="D315" t="s">
        <v>14</v>
      </c>
      <c r="E315" s="2">
        <v>60</v>
      </c>
      <c r="G315" s="2">
        <f t="shared" si="3"/>
        <v>182.6</v>
      </c>
    </row>
    <row r="316" spans="1:7" ht="15" customHeight="1">
      <c r="B316" s="422"/>
      <c r="C316" s="422"/>
      <c r="D316" t="s">
        <v>15</v>
      </c>
      <c r="E316" s="2">
        <v>5</v>
      </c>
      <c r="G316" s="2">
        <f t="shared" si="3"/>
        <v>187.6</v>
      </c>
    </row>
    <row r="317" spans="1:7" ht="15" customHeight="1">
      <c r="A317" s="3">
        <v>43738</v>
      </c>
      <c r="B317" s="422" t="s">
        <v>69</v>
      </c>
      <c r="C317" s="422" t="s">
        <v>24</v>
      </c>
      <c r="D317" t="s">
        <v>12</v>
      </c>
      <c r="E317" s="2"/>
      <c r="F317" s="217">
        <v>25</v>
      </c>
      <c r="G317" s="2">
        <f t="shared" si="3"/>
        <v>162.6</v>
      </c>
    </row>
    <row r="318" spans="1:7" ht="15" customHeight="1">
      <c r="A318" s="3">
        <v>43769</v>
      </c>
      <c r="B318" s="422" t="s">
        <v>69</v>
      </c>
      <c r="C318" s="422" t="s">
        <v>24</v>
      </c>
      <c r="D318" t="s">
        <v>12</v>
      </c>
      <c r="E318" s="2"/>
      <c r="F318" s="217">
        <v>66.7</v>
      </c>
      <c r="G318" s="2">
        <f t="shared" si="3"/>
        <v>95.899999999999991</v>
      </c>
    </row>
    <row r="319" spans="1:7" ht="15" customHeight="1">
      <c r="A319" s="3">
        <v>43769</v>
      </c>
      <c r="B319" s="422" t="s">
        <v>69</v>
      </c>
      <c r="C319" s="422" t="s">
        <v>24</v>
      </c>
      <c r="D319" t="s">
        <v>13</v>
      </c>
      <c r="E319" s="2"/>
      <c r="F319" s="217">
        <v>30.9</v>
      </c>
      <c r="G319" s="2">
        <f t="shared" si="3"/>
        <v>65</v>
      </c>
    </row>
    <row r="320" spans="1:7" ht="15" customHeight="1">
      <c r="A320" s="3">
        <v>45248</v>
      </c>
      <c r="B320" s="422">
        <v>27799</v>
      </c>
      <c r="C320" s="422" t="s">
        <v>24</v>
      </c>
      <c r="D320" t="s">
        <v>14</v>
      </c>
      <c r="E320" s="2"/>
      <c r="F320" s="2">
        <v>60</v>
      </c>
      <c r="G320" s="2">
        <f t="shared" si="3"/>
        <v>5</v>
      </c>
    </row>
    <row r="321" spans="1:7" ht="15" customHeight="1">
      <c r="A321" s="3">
        <v>45248</v>
      </c>
      <c r="B321" s="422">
        <v>27799</v>
      </c>
      <c r="C321" s="422" t="s">
        <v>24</v>
      </c>
      <c r="D321" t="s">
        <v>15</v>
      </c>
      <c r="E321" s="2"/>
      <c r="F321" s="2">
        <v>5</v>
      </c>
      <c r="G321" s="2">
        <f t="shared" si="3"/>
        <v>0</v>
      </c>
    </row>
    <row r="322" spans="1:7" ht="15" customHeight="1">
      <c r="A322" s="31">
        <v>43769</v>
      </c>
      <c r="B322" s="421" t="s">
        <v>10</v>
      </c>
      <c r="C322" s="421" t="s">
        <v>25</v>
      </c>
      <c r="D322" t="s">
        <v>12</v>
      </c>
      <c r="E322" s="2">
        <v>92.3</v>
      </c>
      <c r="G322" s="2">
        <f t="shared" si="3"/>
        <v>92.3</v>
      </c>
    </row>
    <row r="323" spans="1:7" ht="15" customHeight="1">
      <c r="B323" s="422"/>
      <c r="C323" s="422"/>
      <c r="D323" t="s">
        <v>13</v>
      </c>
      <c r="E323" s="2">
        <v>29.8</v>
      </c>
      <c r="G323" s="2">
        <f t="shared" si="3"/>
        <v>122.1</v>
      </c>
    </row>
    <row r="324" spans="1:7" ht="15" customHeight="1">
      <c r="B324" s="422"/>
      <c r="C324" s="422"/>
      <c r="D324" t="s">
        <v>14</v>
      </c>
      <c r="E324" s="2">
        <v>60</v>
      </c>
      <c r="G324" s="2">
        <f t="shared" si="3"/>
        <v>182.1</v>
      </c>
    </row>
    <row r="325" spans="1:7" ht="15" customHeight="1">
      <c r="B325" s="422"/>
      <c r="C325" s="422"/>
      <c r="D325" t="s">
        <v>15</v>
      </c>
      <c r="E325" s="2">
        <v>5</v>
      </c>
      <c r="G325" s="2">
        <f t="shared" si="3"/>
        <v>187.1</v>
      </c>
    </row>
    <row r="326" spans="1:7" ht="15" customHeight="1">
      <c r="B326" s="422"/>
      <c r="C326" s="422"/>
      <c r="D326" t="s">
        <v>70</v>
      </c>
      <c r="E326" s="2">
        <v>93</v>
      </c>
      <c r="G326" s="2">
        <f t="shared" si="3"/>
        <v>280.10000000000002</v>
      </c>
    </row>
    <row r="327" spans="1:7" ht="15" customHeight="1">
      <c r="A327" s="3">
        <v>43769</v>
      </c>
      <c r="B327" s="422" t="s">
        <v>69</v>
      </c>
      <c r="C327" s="422" t="s">
        <v>25</v>
      </c>
      <c r="D327" t="s">
        <v>12</v>
      </c>
      <c r="E327" s="2"/>
      <c r="F327" s="217">
        <v>27.4</v>
      </c>
      <c r="G327" s="2">
        <f t="shared" si="3"/>
        <v>252.70000000000002</v>
      </c>
    </row>
    <row r="328" spans="1:7" ht="15" customHeight="1">
      <c r="A328" s="3">
        <v>43799</v>
      </c>
      <c r="B328" s="422" t="s">
        <v>69</v>
      </c>
      <c r="C328" s="422" t="s">
        <v>25</v>
      </c>
      <c r="D328" t="s">
        <v>12</v>
      </c>
      <c r="E328" s="2"/>
      <c r="F328" s="217">
        <v>60</v>
      </c>
      <c r="G328" s="2">
        <f t="shared" si="3"/>
        <v>192.70000000000002</v>
      </c>
    </row>
    <row r="329" spans="1:7" ht="15" customHeight="1">
      <c r="A329" s="3">
        <v>43826</v>
      </c>
      <c r="B329" s="422">
        <v>19397</v>
      </c>
      <c r="C329" s="422" t="s">
        <v>25</v>
      </c>
      <c r="D329" t="s">
        <v>12</v>
      </c>
      <c r="E329" s="2"/>
      <c r="F329" s="217">
        <v>4.9000000000000004</v>
      </c>
      <c r="G329" s="2">
        <f t="shared" si="3"/>
        <v>187.8</v>
      </c>
    </row>
    <row r="330" spans="1:7" ht="15" customHeight="1">
      <c r="A330" s="3">
        <v>43826</v>
      </c>
      <c r="B330" s="422">
        <v>19397</v>
      </c>
      <c r="C330" s="422" t="s">
        <v>25</v>
      </c>
      <c r="D330" t="s">
        <v>13</v>
      </c>
      <c r="E330" s="2"/>
      <c r="F330" s="217">
        <v>29.8</v>
      </c>
      <c r="G330" s="2">
        <f t="shared" si="3"/>
        <v>158</v>
      </c>
    </row>
    <row r="331" spans="1:7" ht="15" customHeight="1">
      <c r="A331" s="3">
        <v>45248</v>
      </c>
      <c r="B331" s="422">
        <v>27799</v>
      </c>
      <c r="C331" s="422" t="s">
        <v>25</v>
      </c>
      <c r="D331" t="s">
        <v>14</v>
      </c>
      <c r="E331" s="2"/>
      <c r="F331" s="2">
        <v>60</v>
      </c>
      <c r="G331" s="2">
        <f t="shared" si="3"/>
        <v>98</v>
      </c>
    </row>
    <row r="332" spans="1:7" ht="15" customHeight="1">
      <c r="A332" s="3">
        <v>45248</v>
      </c>
      <c r="B332" s="422">
        <v>27799</v>
      </c>
      <c r="C332" s="422" t="s">
        <v>25</v>
      </c>
      <c r="D332" t="s">
        <v>15</v>
      </c>
      <c r="E332" s="2"/>
      <c r="F332" s="2">
        <v>5</v>
      </c>
      <c r="G332" s="2">
        <f t="shared" si="3"/>
        <v>93</v>
      </c>
    </row>
    <row r="333" spans="1:7" ht="15" customHeight="1">
      <c r="B333" s="422" t="s">
        <v>61</v>
      </c>
      <c r="C333" s="422"/>
      <c r="D333" t="s">
        <v>70</v>
      </c>
      <c r="E333" s="2"/>
      <c r="F333" s="217">
        <v>46.5</v>
      </c>
      <c r="G333" s="2">
        <f t="shared" si="3"/>
        <v>46.5</v>
      </c>
    </row>
    <row r="334" spans="1:7" ht="15" customHeight="1">
      <c r="A334" s="3">
        <v>45280</v>
      </c>
      <c r="B334" s="422">
        <v>28019</v>
      </c>
      <c r="C334" s="422" t="s">
        <v>25</v>
      </c>
      <c r="D334" t="s">
        <v>70</v>
      </c>
      <c r="E334" s="2"/>
      <c r="F334" s="217">
        <v>46.5</v>
      </c>
      <c r="G334" s="2">
        <f t="shared" si="3"/>
        <v>0</v>
      </c>
    </row>
    <row r="335" spans="1:7" ht="15" customHeight="1">
      <c r="A335" s="31">
        <v>43799</v>
      </c>
      <c r="B335" s="421" t="s">
        <v>10</v>
      </c>
      <c r="C335" s="421" t="s">
        <v>26</v>
      </c>
      <c r="D335" t="s">
        <v>12</v>
      </c>
      <c r="E335" s="2">
        <v>103.4</v>
      </c>
      <c r="G335" s="2">
        <f t="shared" si="3"/>
        <v>103.4</v>
      </c>
    </row>
    <row r="336" spans="1:7" ht="15" customHeight="1">
      <c r="B336" s="422"/>
      <c r="C336" s="422"/>
      <c r="D336" t="s">
        <v>13</v>
      </c>
      <c r="E336" s="2">
        <v>30.9</v>
      </c>
      <c r="G336" s="2">
        <f t="shared" si="3"/>
        <v>134.30000000000001</v>
      </c>
    </row>
    <row r="337" spans="1:7" ht="15" customHeight="1">
      <c r="B337" s="422"/>
      <c r="C337" s="422"/>
      <c r="D337" t="s">
        <v>14</v>
      </c>
      <c r="E337" s="2">
        <v>60</v>
      </c>
      <c r="G337" s="2">
        <f t="shared" si="3"/>
        <v>194.3</v>
      </c>
    </row>
    <row r="338" spans="1:7" ht="15" customHeight="1">
      <c r="B338" s="422"/>
      <c r="C338" s="422"/>
      <c r="D338" t="s">
        <v>15</v>
      </c>
      <c r="E338" s="2">
        <v>5</v>
      </c>
      <c r="G338" s="2">
        <f t="shared" si="3"/>
        <v>199.3</v>
      </c>
    </row>
    <row r="339" spans="1:7" ht="15" customHeight="1">
      <c r="A339" s="3">
        <v>43830</v>
      </c>
      <c r="B339" s="422" t="s">
        <v>69</v>
      </c>
      <c r="C339" s="422" t="s">
        <v>26</v>
      </c>
      <c r="D339" t="s">
        <v>12</v>
      </c>
      <c r="E339" s="2"/>
      <c r="F339" s="217">
        <v>103.4</v>
      </c>
      <c r="G339" s="2">
        <f t="shared" si="3"/>
        <v>95.9</v>
      </c>
    </row>
    <row r="340" spans="1:7" ht="15" customHeight="1">
      <c r="A340" s="3">
        <v>43830</v>
      </c>
      <c r="B340" s="422" t="s">
        <v>69</v>
      </c>
      <c r="C340" s="422" t="s">
        <v>26</v>
      </c>
      <c r="D340" t="s">
        <v>13</v>
      </c>
      <c r="E340" s="2"/>
      <c r="F340" s="217">
        <v>11.6</v>
      </c>
      <c r="G340" s="2">
        <f t="shared" si="3"/>
        <v>84.300000000000011</v>
      </c>
    </row>
    <row r="341" spans="1:7" ht="15" customHeight="1">
      <c r="A341" s="3">
        <v>43861</v>
      </c>
      <c r="B341" s="422" t="s">
        <v>69</v>
      </c>
      <c r="C341" s="422" t="s">
        <v>26</v>
      </c>
      <c r="D341" t="s">
        <v>13</v>
      </c>
      <c r="E341" s="2"/>
      <c r="F341" s="217">
        <v>19.3</v>
      </c>
      <c r="G341" s="2">
        <f t="shared" ref="G341:G342" si="4">+G340+E341-F341</f>
        <v>65.000000000000014</v>
      </c>
    </row>
    <row r="342" spans="1:7" ht="15" customHeight="1">
      <c r="A342" s="3">
        <v>45248</v>
      </c>
      <c r="B342" s="422">
        <v>27799</v>
      </c>
      <c r="C342" s="422" t="s">
        <v>26</v>
      </c>
      <c r="D342" t="s">
        <v>14</v>
      </c>
      <c r="E342" s="2"/>
      <c r="F342" s="2">
        <v>60</v>
      </c>
      <c r="G342" s="2">
        <f t="shared" si="4"/>
        <v>5.0000000000000142</v>
      </c>
    </row>
    <row r="343" spans="1:7" ht="15" customHeight="1">
      <c r="A343" s="3">
        <v>45248</v>
      </c>
      <c r="B343" s="422">
        <v>27799</v>
      </c>
      <c r="C343" s="422" t="s">
        <v>26</v>
      </c>
      <c r="D343" t="s">
        <v>15</v>
      </c>
      <c r="E343" s="2"/>
      <c r="F343" s="2">
        <v>5</v>
      </c>
      <c r="G343" s="2">
        <f t="shared" ref="G343:G355" si="5">+G342+E343-F343</f>
        <v>1.4210854715202004E-14</v>
      </c>
    </row>
    <row r="344" spans="1:7" ht="15" customHeight="1">
      <c r="A344" s="31">
        <v>43830</v>
      </c>
      <c r="B344" s="421" t="s">
        <v>10</v>
      </c>
      <c r="C344" s="421" t="s">
        <v>27</v>
      </c>
      <c r="D344" t="s">
        <v>12</v>
      </c>
      <c r="E344" s="2">
        <v>108.1</v>
      </c>
      <c r="G344" s="2">
        <f t="shared" si="5"/>
        <v>108.10000000000001</v>
      </c>
    </row>
    <row r="345" spans="1:7" ht="15" customHeight="1">
      <c r="B345" s="422"/>
      <c r="C345" s="422"/>
      <c r="D345" t="s">
        <v>13</v>
      </c>
      <c r="E345" s="2">
        <v>31</v>
      </c>
      <c r="G345" s="2">
        <f t="shared" si="5"/>
        <v>139.10000000000002</v>
      </c>
    </row>
    <row r="346" spans="1:7" ht="15" customHeight="1">
      <c r="B346" s="422"/>
      <c r="C346" s="422"/>
      <c r="D346" t="s">
        <v>14</v>
      </c>
      <c r="E346" s="2">
        <v>60</v>
      </c>
      <c r="G346" s="2">
        <f t="shared" si="5"/>
        <v>199.10000000000002</v>
      </c>
    </row>
    <row r="347" spans="1:7" ht="15" customHeight="1">
      <c r="B347" s="422"/>
      <c r="C347" s="422"/>
      <c r="D347" t="s">
        <v>15</v>
      </c>
      <c r="E347" s="2">
        <v>5</v>
      </c>
      <c r="G347" s="2">
        <f t="shared" si="5"/>
        <v>204.10000000000002</v>
      </c>
    </row>
    <row r="348" spans="1:7" ht="15" customHeight="1">
      <c r="A348" s="3">
        <v>43861</v>
      </c>
      <c r="B348" s="422" t="s">
        <v>69</v>
      </c>
      <c r="C348" s="422" t="s">
        <v>27</v>
      </c>
      <c r="D348" t="s">
        <v>12</v>
      </c>
      <c r="E348" s="2"/>
      <c r="F348" s="217">
        <v>80.7</v>
      </c>
      <c r="G348" s="2">
        <f t="shared" si="5"/>
        <v>123.40000000000002</v>
      </c>
    </row>
    <row r="349" spans="1:7" ht="15" customHeight="1">
      <c r="A349" s="3">
        <v>43888</v>
      </c>
      <c r="B349" s="422">
        <v>19838</v>
      </c>
      <c r="C349" s="422" t="s">
        <v>27</v>
      </c>
      <c r="D349" t="s">
        <v>12</v>
      </c>
      <c r="E349" s="2"/>
      <c r="F349" s="217">
        <v>27.4</v>
      </c>
      <c r="G349" s="2">
        <f t="shared" si="5"/>
        <v>96.000000000000028</v>
      </c>
    </row>
    <row r="350" spans="1:7" ht="15" customHeight="1">
      <c r="A350" s="3">
        <v>43888</v>
      </c>
      <c r="B350" s="422">
        <v>19838</v>
      </c>
      <c r="C350" s="422" t="s">
        <v>27</v>
      </c>
      <c r="D350" t="s">
        <v>13</v>
      </c>
      <c r="E350" s="2"/>
      <c r="F350" s="217">
        <v>31</v>
      </c>
      <c r="G350" s="2">
        <f t="shared" si="5"/>
        <v>65.000000000000028</v>
      </c>
    </row>
    <row r="351" spans="1:7" ht="15" customHeight="1">
      <c r="A351" s="3">
        <v>45248</v>
      </c>
      <c r="B351" s="422">
        <v>27799</v>
      </c>
      <c r="C351" s="422" t="s">
        <v>27</v>
      </c>
      <c r="D351" t="s">
        <v>14</v>
      </c>
      <c r="E351" s="2"/>
      <c r="F351" s="2">
        <v>55</v>
      </c>
      <c r="G351" s="2">
        <f t="shared" si="5"/>
        <v>10.000000000000028</v>
      </c>
    </row>
    <row r="352" spans="1:7" ht="15" customHeight="1">
      <c r="A352" s="3">
        <v>45259</v>
      </c>
      <c r="B352" s="422">
        <v>27858</v>
      </c>
      <c r="C352" s="422" t="s">
        <v>27</v>
      </c>
      <c r="D352" t="s">
        <v>14</v>
      </c>
      <c r="E352" s="2"/>
      <c r="F352" s="2">
        <v>5</v>
      </c>
      <c r="G352" s="2">
        <f t="shared" si="5"/>
        <v>5.0000000000000284</v>
      </c>
    </row>
    <row r="353" spans="1:7" ht="15" customHeight="1">
      <c r="A353" s="3">
        <v>45259</v>
      </c>
      <c r="B353" s="422">
        <v>27858</v>
      </c>
      <c r="C353" s="422" t="s">
        <v>27</v>
      </c>
      <c r="D353" t="s">
        <v>15</v>
      </c>
      <c r="E353" s="2"/>
      <c r="F353" s="2">
        <v>5</v>
      </c>
      <c r="G353" s="2">
        <f t="shared" si="5"/>
        <v>2.8421709430404007E-14</v>
      </c>
    </row>
    <row r="354" spans="1:7" ht="15" customHeight="1">
      <c r="A354" s="31">
        <v>43861</v>
      </c>
      <c r="B354" s="421" t="s">
        <v>10</v>
      </c>
      <c r="C354" s="421" t="s">
        <v>11</v>
      </c>
      <c r="D354" t="s">
        <v>12</v>
      </c>
      <c r="E354" s="2">
        <v>123</v>
      </c>
      <c r="G354" s="2">
        <f t="shared" si="5"/>
        <v>123.00000000000003</v>
      </c>
    </row>
    <row r="355" spans="1:7" ht="15" customHeight="1">
      <c r="B355" s="422"/>
      <c r="C355" s="422"/>
      <c r="D355" t="s">
        <v>13</v>
      </c>
      <c r="E355" s="2">
        <v>29.5</v>
      </c>
      <c r="G355" s="2">
        <f t="shared" si="5"/>
        <v>152.50000000000003</v>
      </c>
    </row>
    <row r="356" spans="1:7" ht="15" customHeight="1">
      <c r="B356" s="422"/>
      <c r="C356" s="422"/>
      <c r="D356" t="s">
        <v>14</v>
      </c>
      <c r="E356" s="2">
        <v>60</v>
      </c>
      <c r="G356" s="2">
        <f t="shared" ref="G356:G373" si="6">+G355+E356-F356</f>
        <v>212.50000000000003</v>
      </c>
    </row>
    <row r="357" spans="1:7" ht="15" customHeight="1">
      <c r="B357" s="422"/>
      <c r="C357" s="422"/>
      <c r="D357" t="s">
        <v>15</v>
      </c>
      <c r="E357" s="2">
        <v>5</v>
      </c>
      <c r="G357" s="2">
        <f t="shared" si="6"/>
        <v>217.50000000000003</v>
      </c>
    </row>
    <row r="358" spans="1:7" ht="15" customHeight="1">
      <c r="B358" s="422"/>
      <c r="C358" s="422"/>
      <c r="D358" t="s">
        <v>70</v>
      </c>
      <c r="E358" s="2">
        <v>93</v>
      </c>
      <c r="G358" s="2">
        <f t="shared" si="6"/>
        <v>310.5</v>
      </c>
    </row>
    <row r="359" spans="1:7" ht="15" customHeight="1">
      <c r="A359" s="3">
        <v>43861</v>
      </c>
      <c r="B359" s="422" t="s">
        <v>69</v>
      </c>
      <c r="C359" s="422" t="s">
        <v>11</v>
      </c>
      <c r="D359" t="s">
        <v>14</v>
      </c>
      <c r="E359" s="2"/>
      <c r="F359" s="217">
        <v>44</v>
      </c>
      <c r="G359" s="2">
        <f t="shared" si="6"/>
        <v>266.5</v>
      </c>
    </row>
    <row r="360" spans="1:7" ht="15" customHeight="1">
      <c r="A360" s="3">
        <v>43890</v>
      </c>
      <c r="B360" s="422" t="s">
        <v>69</v>
      </c>
      <c r="C360" s="422" t="s">
        <v>11</v>
      </c>
      <c r="D360" t="s">
        <v>12</v>
      </c>
      <c r="E360" s="2"/>
      <c r="F360" s="217">
        <v>101</v>
      </c>
      <c r="G360" s="2">
        <f t="shared" si="6"/>
        <v>165.5</v>
      </c>
    </row>
    <row r="361" spans="1:7" ht="15" customHeight="1">
      <c r="A361" s="3">
        <v>43921</v>
      </c>
      <c r="B361" s="422" t="s">
        <v>69</v>
      </c>
      <c r="C361" s="422" t="s">
        <v>11</v>
      </c>
      <c r="D361" t="s">
        <v>12</v>
      </c>
      <c r="E361" s="2"/>
      <c r="F361" s="217">
        <v>22</v>
      </c>
      <c r="G361" s="2">
        <f t="shared" si="6"/>
        <v>143.5</v>
      </c>
    </row>
    <row r="362" spans="1:7" ht="15" customHeight="1">
      <c r="A362" s="3">
        <v>43921</v>
      </c>
      <c r="B362" s="422" t="s">
        <v>69</v>
      </c>
      <c r="C362" s="422" t="s">
        <v>11</v>
      </c>
      <c r="D362" t="s">
        <v>13</v>
      </c>
      <c r="E362" s="2"/>
      <c r="F362" s="217">
        <v>8</v>
      </c>
      <c r="G362" s="2">
        <f t="shared" si="6"/>
        <v>135.5</v>
      </c>
    </row>
    <row r="363" spans="1:7" ht="15" customHeight="1">
      <c r="A363" s="3">
        <v>44042</v>
      </c>
      <c r="B363" s="422">
        <v>20120</v>
      </c>
      <c r="C363" s="422" t="s">
        <v>11</v>
      </c>
      <c r="D363" t="s">
        <v>13</v>
      </c>
      <c r="E363" s="2"/>
      <c r="F363" s="217">
        <v>21.5</v>
      </c>
      <c r="G363" s="2">
        <f t="shared" si="6"/>
        <v>114</v>
      </c>
    </row>
    <row r="364" spans="1:7" ht="15" customHeight="1">
      <c r="A364" s="3">
        <v>44042</v>
      </c>
      <c r="B364" s="422">
        <v>20120</v>
      </c>
      <c r="C364" s="422" t="s">
        <v>11</v>
      </c>
      <c r="D364" t="s">
        <v>31</v>
      </c>
      <c r="E364" s="2"/>
      <c r="F364" s="217">
        <v>16</v>
      </c>
      <c r="G364" s="2">
        <f t="shared" si="6"/>
        <v>98</v>
      </c>
    </row>
    <row r="365" spans="1:7" ht="15" customHeight="1">
      <c r="A365" s="3">
        <v>44042</v>
      </c>
      <c r="B365" s="422">
        <v>20120</v>
      </c>
      <c r="C365" s="422" t="s">
        <v>11</v>
      </c>
      <c r="D365" t="s">
        <v>29</v>
      </c>
      <c r="E365" s="2"/>
      <c r="F365" s="217">
        <v>5</v>
      </c>
      <c r="G365" s="2">
        <f t="shared" si="6"/>
        <v>93</v>
      </c>
    </row>
    <row r="366" spans="1:7" ht="15" customHeight="1">
      <c r="B366" s="422" t="s">
        <v>61</v>
      </c>
      <c r="C366" s="422"/>
      <c r="D366" t="s">
        <v>70</v>
      </c>
      <c r="E366" s="2"/>
      <c r="F366" s="217">
        <v>46.5</v>
      </c>
      <c r="G366" s="2">
        <f t="shared" si="6"/>
        <v>46.5</v>
      </c>
    </row>
    <row r="367" spans="1:7" ht="15" customHeight="1">
      <c r="A367" s="3">
        <v>45280</v>
      </c>
      <c r="B367" s="422">
        <v>28019</v>
      </c>
      <c r="C367" s="422" t="s">
        <v>25</v>
      </c>
      <c r="D367" t="s">
        <v>70</v>
      </c>
      <c r="E367" s="2"/>
      <c r="F367" s="217">
        <v>46.5</v>
      </c>
      <c r="G367" s="2">
        <f t="shared" si="6"/>
        <v>0</v>
      </c>
    </row>
    <row r="368" spans="1:7" ht="15" customHeight="1">
      <c r="A368" s="31">
        <v>43890</v>
      </c>
      <c r="B368" s="421" t="s">
        <v>10</v>
      </c>
      <c r="C368" s="421" t="s">
        <v>17</v>
      </c>
      <c r="D368" t="s">
        <v>12</v>
      </c>
      <c r="E368" s="2">
        <v>127.7</v>
      </c>
      <c r="G368" s="2">
        <f t="shared" si="6"/>
        <v>127.7</v>
      </c>
    </row>
    <row r="369" spans="1:7" ht="15" customHeight="1">
      <c r="B369" s="422"/>
      <c r="C369" s="422"/>
      <c r="D369" t="s">
        <v>13</v>
      </c>
      <c r="E369" s="2">
        <v>31.6</v>
      </c>
      <c r="G369" s="2">
        <f t="shared" si="6"/>
        <v>159.30000000000001</v>
      </c>
    </row>
    <row r="370" spans="1:7" ht="15" customHeight="1">
      <c r="B370" s="422"/>
      <c r="C370" s="422"/>
      <c r="D370" t="s">
        <v>14</v>
      </c>
      <c r="E370" s="2">
        <v>58</v>
      </c>
      <c r="G370" s="2">
        <f t="shared" si="6"/>
        <v>217.3</v>
      </c>
    </row>
    <row r="371" spans="1:7" ht="15" customHeight="1">
      <c r="B371" s="422"/>
      <c r="C371" s="422"/>
      <c r="D371" t="s">
        <v>29</v>
      </c>
      <c r="E371" s="2">
        <v>5</v>
      </c>
      <c r="G371" s="2">
        <f t="shared" si="6"/>
        <v>222.3</v>
      </c>
    </row>
    <row r="372" spans="1:7" ht="15" customHeight="1">
      <c r="A372" s="3">
        <v>43890</v>
      </c>
      <c r="B372" s="422" t="s">
        <v>69</v>
      </c>
      <c r="C372" s="422" t="s">
        <v>17</v>
      </c>
      <c r="D372" t="s">
        <v>14</v>
      </c>
      <c r="E372" s="2"/>
      <c r="F372" s="217">
        <v>58</v>
      </c>
      <c r="G372" s="2">
        <f t="shared" si="6"/>
        <v>164.3</v>
      </c>
    </row>
    <row r="373" spans="1:7" ht="15" customHeight="1">
      <c r="A373" s="3">
        <v>43890</v>
      </c>
      <c r="B373" s="422" t="s">
        <v>69</v>
      </c>
      <c r="C373" s="422" t="s">
        <v>17</v>
      </c>
      <c r="D373" t="s">
        <v>29</v>
      </c>
      <c r="E373" s="2"/>
      <c r="F373" s="217">
        <v>5</v>
      </c>
      <c r="G373" s="2">
        <f t="shared" si="6"/>
        <v>159.30000000000001</v>
      </c>
    </row>
    <row r="374" spans="1:7" ht="15" customHeight="1">
      <c r="A374" s="3">
        <v>44042</v>
      </c>
      <c r="B374" s="422">
        <v>20120</v>
      </c>
      <c r="C374" s="422" t="s">
        <v>17</v>
      </c>
      <c r="D374" t="s">
        <v>12</v>
      </c>
      <c r="E374" s="2"/>
      <c r="F374" s="217">
        <v>127.7</v>
      </c>
      <c r="G374" s="2">
        <f t="shared" ref="G374:G415" si="7">+G373+E374-F374</f>
        <v>31.600000000000009</v>
      </c>
    </row>
    <row r="375" spans="1:7" ht="15" customHeight="1">
      <c r="A375" s="3">
        <v>44042</v>
      </c>
      <c r="B375" s="422">
        <v>20120</v>
      </c>
      <c r="C375" s="422" t="s">
        <v>17</v>
      </c>
      <c r="D375" t="s">
        <v>13</v>
      </c>
      <c r="E375" s="2"/>
      <c r="F375" s="217">
        <v>31.6</v>
      </c>
      <c r="G375" s="2">
        <f t="shared" si="7"/>
        <v>0</v>
      </c>
    </row>
    <row r="376" spans="1:7" ht="15" customHeight="1">
      <c r="A376" s="31">
        <v>43921</v>
      </c>
      <c r="B376" s="421" t="s">
        <v>10</v>
      </c>
      <c r="C376" s="421" t="s">
        <v>18</v>
      </c>
      <c r="D376" t="s">
        <v>12</v>
      </c>
      <c r="E376" s="2">
        <v>133.5</v>
      </c>
      <c r="G376" s="2">
        <f t="shared" si="7"/>
        <v>133.5</v>
      </c>
    </row>
    <row r="377" spans="1:7" ht="15" customHeight="1">
      <c r="B377" s="422"/>
      <c r="C377" s="422"/>
      <c r="D377" t="s">
        <v>13</v>
      </c>
      <c r="E377" s="2">
        <v>32.1</v>
      </c>
      <c r="G377" s="2">
        <f t="shared" si="7"/>
        <v>165.6</v>
      </c>
    </row>
    <row r="378" spans="1:7" ht="15" customHeight="1">
      <c r="B378" s="422"/>
      <c r="C378" s="422"/>
      <c r="D378" t="s">
        <v>14</v>
      </c>
      <c r="E378" s="2">
        <v>60</v>
      </c>
      <c r="G378" s="2">
        <f t="shared" si="7"/>
        <v>225.6</v>
      </c>
    </row>
    <row r="379" spans="1:7" ht="15" customHeight="1">
      <c r="B379" s="422"/>
      <c r="C379" s="422"/>
      <c r="D379" t="s">
        <v>29</v>
      </c>
      <c r="E379" s="2">
        <v>5</v>
      </c>
      <c r="G379" s="2">
        <f t="shared" si="7"/>
        <v>230.6</v>
      </c>
    </row>
    <row r="380" spans="1:7" ht="15" customHeight="1">
      <c r="A380" s="3">
        <v>43921</v>
      </c>
      <c r="B380" s="422" t="s">
        <v>69</v>
      </c>
      <c r="C380" s="422" t="s">
        <v>18</v>
      </c>
      <c r="D380" t="s">
        <v>14</v>
      </c>
      <c r="E380" s="2"/>
      <c r="F380" s="218">
        <v>60</v>
      </c>
      <c r="G380" s="2">
        <f t="shared" si="7"/>
        <v>170.6</v>
      </c>
    </row>
    <row r="381" spans="1:7" ht="15" customHeight="1">
      <c r="A381" s="3">
        <v>43921</v>
      </c>
      <c r="B381" s="422" t="s">
        <v>69</v>
      </c>
      <c r="C381" s="422" t="s">
        <v>18</v>
      </c>
      <c r="D381" t="s">
        <v>15</v>
      </c>
      <c r="E381" s="2"/>
      <c r="F381" s="218">
        <v>5</v>
      </c>
      <c r="G381" s="2">
        <f t="shared" si="7"/>
        <v>165.6</v>
      </c>
    </row>
    <row r="382" spans="1:7" ht="15" customHeight="1">
      <c r="A382" s="3">
        <v>43921</v>
      </c>
      <c r="B382" s="422" t="s">
        <v>69</v>
      </c>
      <c r="C382" s="422" t="s">
        <v>18</v>
      </c>
      <c r="D382" t="s">
        <v>12</v>
      </c>
      <c r="E382" s="2"/>
      <c r="F382" s="218">
        <v>30</v>
      </c>
      <c r="G382" s="2">
        <f t="shared" si="7"/>
        <v>135.6</v>
      </c>
    </row>
    <row r="383" spans="1:7" ht="15" customHeight="1">
      <c r="A383" s="3">
        <v>44042</v>
      </c>
      <c r="B383" s="422">
        <v>20120</v>
      </c>
      <c r="C383" s="422" t="s">
        <v>18</v>
      </c>
      <c r="D383" t="s">
        <v>12</v>
      </c>
      <c r="E383" s="2"/>
      <c r="F383" s="218">
        <v>98.9</v>
      </c>
      <c r="G383" s="2">
        <f t="shared" si="7"/>
        <v>36.699999999999989</v>
      </c>
    </row>
    <row r="384" spans="1:7" ht="15" customHeight="1">
      <c r="A384" s="3">
        <v>44042</v>
      </c>
      <c r="B384" s="422">
        <v>20120</v>
      </c>
      <c r="C384" s="422" t="s">
        <v>18</v>
      </c>
      <c r="D384" t="s">
        <v>13</v>
      </c>
      <c r="E384" s="2"/>
      <c r="F384" s="218">
        <v>32.1</v>
      </c>
      <c r="G384" s="2">
        <f t="shared" si="7"/>
        <v>4.5999999999999872</v>
      </c>
    </row>
    <row r="385" spans="1:7" ht="15" customHeight="1">
      <c r="A385" s="3">
        <v>43982</v>
      </c>
      <c r="B385" s="422" t="s">
        <v>69</v>
      </c>
      <c r="C385" s="422" t="s">
        <v>18</v>
      </c>
      <c r="D385" t="s">
        <v>12</v>
      </c>
      <c r="E385" s="2"/>
      <c r="F385" s="218">
        <v>4.5999999999999996</v>
      </c>
      <c r="G385" s="2">
        <f t="shared" si="7"/>
        <v>-1.2434497875801753E-14</v>
      </c>
    </row>
    <row r="386" spans="1:7" ht="15" customHeight="1">
      <c r="A386" s="31">
        <v>43951</v>
      </c>
      <c r="B386" s="421" t="s">
        <v>10</v>
      </c>
      <c r="C386" s="421" t="s">
        <v>19</v>
      </c>
      <c r="D386" t="s">
        <v>12</v>
      </c>
      <c r="E386" s="2">
        <v>138.30000000000001</v>
      </c>
      <c r="G386" s="2">
        <f t="shared" si="7"/>
        <v>138.30000000000001</v>
      </c>
    </row>
    <row r="387" spans="1:7" ht="15" customHeight="1">
      <c r="B387" s="422"/>
      <c r="C387" s="422"/>
      <c r="D387" t="s">
        <v>13</v>
      </c>
      <c r="E387" s="2">
        <v>50.7</v>
      </c>
      <c r="G387" s="2">
        <f t="shared" si="7"/>
        <v>189</v>
      </c>
    </row>
    <row r="388" spans="1:7" ht="15" customHeight="1">
      <c r="B388" s="422"/>
      <c r="C388" s="422"/>
      <c r="D388" t="s">
        <v>14</v>
      </c>
      <c r="E388" s="2">
        <v>60</v>
      </c>
      <c r="G388" s="2">
        <f t="shared" si="7"/>
        <v>249</v>
      </c>
    </row>
    <row r="389" spans="1:7" ht="15" customHeight="1">
      <c r="B389" s="422"/>
      <c r="C389" s="422"/>
      <c r="D389" t="s">
        <v>29</v>
      </c>
      <c r="E389" s="2">
        <v>5</v>
      </c>
      <c r="G389" s="2">
        <f t="shared" si="7"/>
        <v>254</v>
      </c>
    </row>
    <row r="390" spans="1:7" ht="15" customHeight="1">
      <c r="A390" s="3">
        <v>43951</v>
      </c>
      <c r="B390" s="422" t="s">
        <v>69</v>
      </c>
      <c r="C390" s="422" t="s">
        <v>19</v>
      </c>
      <c r="D390" t="s">
        <v>14</v>
      </c>
      <c r="E390" s="2"/>
      <c r="F390" s="218">
        <v>60</v>
      </c>
      <c r="G390" s="2">
        <f t="shared" si="7"/>
        <v>194</v>
      </c>
    </row>
    <row r="391" spans="1:7" ht="15" customHeight="1">
      <c r="A391" s="3">
        <v>43951</v>
      </c>
      <c r="B391" s="422" t="s">
        <v>69</v>
      </c>
      <c r="C391" s="422" t="s">
        <v>19</v>
      </c>
      <c r="D391" t="s">
        <v>29</v>
      </c>
      <c r="E391" s="2"/>
      <c r="F391" s="218">
        <v>5</v>
      </c>
      <c r="G391" s="2">
        <f t="shared" si="7"/>
        <v>189</v>
      </c>
    </row>
    <row r="392" spans="1:7" ht="15" customHeight="1">
      <c r="A392" s="3">
        <v>44042</v>
      </c>
      <c r="B392" s="422">
        <v>20120</v>
      </c>
      <c r="C392" s="422" t="s">
        <v>19</v>
      </c>
      <c r="D392" t="s">
        <v>12</v>
      </c>
      <c r="E392" s="2"/>
      <c r="F392" s="217">
        <v>128.4</v>
      </c>
      <c r="G392" s="2">
        <f t="shared" si="7"/>
        <v>60.599999999999994</v>
      </c>
    </row>
    <row r="393" spans="1:7" ht="15" customHeight="1">
      <c r="A393" s="3">
        <v>44042</v>
      </c>
      <c r="B393" s="422">
        <v>20120</v>
      </c>
      <c r="C393" s="422" t="s">
        <v>19</v>
      </c>
      <c r="D393" t="s">
        <v>13</v>
      </c>
      <c r="E393" s="2"/>
      <c r="F393" s="217">
        <v>31.6</v>
      </c>
      <c r="G393" s="2">
        <f t="shared" si="7"/>
        <v>28.999999999999993</v>
      </c>
    </row>
    <row r="394" spans="1:7" ht="15" customHeight="1">
      <c r="A394" s="3">
        <v>43982</v>
      </c>
      <c r="B394" s="422" t="s">
        <v>69</v>
      </c>
      <c r="C394" s="422" t="s">
        <v>19</v>
      </c>
      <c r="D394" t="s">
        <v>12</v>
      </c>
      <c r="E394" s="2"/>
      <c r="F394" s="217">
        <v>9.9</v>
      </c>
      <c r="G394" s="2">
        <f t="shared" si="7"/>
        <v>19.099999999999994</v>
      </c>
    </row>
    <row r="395" spans="1:7" ht="15" customHeight="1">
      <c r="A395" s="3">
        <v>43982</v>
      </c>
      <c r="B395" s="422" t="s">
        <v>69</v>
      </c>
      <c r="C395" s="422" t="s">
        <v>19</v>
      </c>
      <c r="D395" t="s">
        <v>13</v>
      </c>
      <c r="E395" s="2"/>
      <c r="F395" s="217">
        <v>19.100000000000001</v>
      </c>
      <c r="G395" s="2">
        <f t="shared" si="7"/>
        <v>0</v>
      </c>
    </row>
    <row r="396" spans="1:7" ht="15" customHeight="1">
      <c r="A396" s="31">
        <v>43982</v>
      </c>
      <c r="B396" s="421" t="s">
        <v>10</v>
      </c>
      <c r="C396" s="421" t="s">
        <v>20</v>
      </c>
      <c r="D396" t="s">
        <v>12</v>
      </c>
      <c r="E396" s="45">
        <v>128.6</v>
      </c>
      <c r="F396" s="219"/>
      <c r="G396" s="2">
        <f t="shared" si="7"/>
        <v>128.6</v>
      </c>
    </row>
    <row r="397" spans="1:7" ht="15" customHeight="1">
      <c r="B397" s="422"/>
      <c r="C397" s="422"/>
      <c r="D397" t="s">
        <v>13</v>
      </c>
      <c r="E397" s="45">
        <v>27.4</v>
      </c>
      <c r="F397" s="219"/>
      <c r="G397" s="2">
        <f t="shared" si="7"/>
        <v>156</v>
      </c>
    </row>
    <row r="398" spans="1:7" ht="15" customHeight="1">
      <c r="B398" s="422"/>
      <c r="C398" s="422"/>
      <c r="D398" t="s">
        <v>14</v>
      </c>
      <c r="E398" s="45">
        <v>60</v>
      </c>
      <c r="F398" s="219"/>
      <c r="G398" s="2">
        <f t="shared" si="7"/>
        <v>216</v>
      </c>
    </row>
    <row r="399" spans="1:7" ht="15" customHeight="1">
      <c r="B399" s="422"/>
      <c r="C399" s="422"/>
      <c r="D399" t="s">
        <v>29</v>
      </c>
      <c r="E399" s="45">
        <v>5</v>
      </c>
      <c r="F399" s="219"/>
      <c r="G399" s="2">
        <f t="shared" si="7"/>
        <v>221</v>
      </c>
    </row>
    <row r="400" spans="1:7" ht="15" customHeight="1">
      <c r="A400" s="3">
        <v>43982</v>
      </c>
      <c r="B400" s="422" t="s">
        <v>69</v>
      </c>
      <c r="C400" s="422" t="s">
        <v>20</v>
      </c>
      <c r="D400" t="s">
        <v>31</v>
      </c>
      <c r="E400" s="45"/>
      <c r="F400" s="219">
        <v>50</v>
      </c>
      <c r="G400" s="2">
        <f t="shared" si="7"/>
        <v>171</v>
      </c>
    </row>
    <row r="401" spans="1:7" ht="15" customHeight="1">
      <c r="A401" s="3">
        <v>44042</v>
      </c>
      <c r="B401" s="422">
        <v>20121</v>
      </c>
      <c r="C401" s="422" t="s">
        <v>20</v>
      </c>
      <c r="D401" t="s">
        <v>14</v>
      </c>
      <c r="E401" s="45"/>
      <c r="F401" s="219">
        <v>10</v>
      </c>
      <c r="G401" s="2">
        <f t="shared" si="7"/>
        <v>161</v>
      </c>
    </row>
    <row r="402" spans="1:7" ht="15" customHeight="1">
      <c r="A402" s="3">
        <v>44042</v>
      </c>
      <c r="B402" s="422">
        <v>20121</v>
      </c>
      <c r="C402" s="422" t="s">
        <v>20</v>
      </c>
      <c r="D402" t="s">
        <v>29</v>
      </c>
      <c r="E402" s="45"/>
      <c r="F402" s="219">
        <v>5</v>
      </c>
      <c r="G402" s="2">
        <f t="shared" si="7"/>
        <v>156</v>
      </c>
    </row>
    <row r="403" spans="1:7" ht="15" customHeight="1">
      <c r="A403" s="3">
        <v>44093</v>
      </c>
      <c r="B403" s="422">
        <v>20313</v>
      </c>
      <c r="C403" s="422" t="s">
        <v>20</v>
      </c>
      <c r="D403" t="s">
        <v>12</v>
      </c>
      <c r="E403" s="45"/>
      <c r="F403" s="219">
        <v>82.2</v>
      </c>
      <c r="G403" s="2">
        <f t="shared" si="7"/>
        <v>73.8</v>
      </c>
    </row>
    <row r="404" spans="1:7" ht="15" customHeight="1">
      <c r="A404" s="3">
        <v>43982</v>
      </c>
      <c r="B404" s="422" t="s">
        <v>69</v>
      </c>
      <c r="C404" s="422" t="s">
        <v>20</v>
      </c>
      <c r="D404" t="s">
        <v>12</v>
      </c>
      <c r="E404" s="45"/>
      <c r="F404" s="219">
        <v>46.4</v>
      </c>
      <c r="G404" s="2">
        <f t="shared" si="7"/>
        <v>27.4</v>
      </c>
    </row>
    <row r="405" spans="1:7" ht="15" customHeight="1">
      <c r="A405" s="3">
        <v>44093</v>
      </c>
      <c r="B405" s="422">
        <v>20313</v>
      </c>
      <c r="C405" s="422" t="s">
        <v>20</v>
      </c>
      <c r="D405" t="s">
        <v>13</v>
      </c>
      <c r="E405" s="45"/>
      <c r="F405" s="219">
        <v>27.4</v>
      </c>
      <c r="G405" s="2">
        <f t="shared" si="7"/>
        <v>0</v>
      </c>
    </row>
    <row r="406" spans="1:7" ht="15" customHeight="1">
      <c r="A406" s="31">
        <v>44012</v>
      </c>
      <c r="B406" s="421" t="s">
        <v>10</v>
      </c>
      <c r="C406" s="421" t="s">
        <v>21</v>
      </c>
      <c r="D406" t="s">
        <v>12</v>
      </c>
      <c r="E406" s="45">
        <v>113.7</v>
      </c>
      <c r="F406" s="219"/>
      <c r="G406" s="2">
        <f t="shared" si="7"/>
        <v>113.7</v>
      </c>
    </row>
    <row r="407" spans="1:7" ht="15" customHeight="1">
      <c r="B407" s="422"/>
      <c r="C407" s="422"/>
      <c r="D407" t="s">
        <v>13</v>
      </c>
      <c r="E407" s="45">
        <v>13.1</v>
      </c>
      <c r="F407" s="219"/>
      <c r="G407" s="2">
        <f t="shared" si="7"/>
        <v>126.8</v>
      </c>
    </row>
    <row r="408" spans="1:7" ht="15" customHeight="1">
      <c r="B408" s="422"/>
      <c r="C408" s="422"/>
      <c r="D408" t="s">
        <v>14</v>
      </c>
      <c r="E408" s="45">
        <v>60</v>
      </c>
      <c r="F408" s="219"/>
      <c r="G408" s="2">
        <f t="shared" si="7"/>
        <v>186.8</v>
      </c>
    </row>
    <row r="409" spans="1:7" ht="15" customHeight="1">
      <c r="B409" s="422"/>
      <c r="C409" s="422"/>
      <c r="D409" t="s">
        <v>29</v>
      </c>
      <c r="E409" s="45">
        <v>5</v>
      </c>
      <c r="F409" s="219"/>
      <c r="G409" s="2">
        <f t="shared" si="7"/>
        <v>191.8</v>
      </c>
    </row>
    <row r="410" spans="1:7" ht="15" customHeight="1">
      <c r="A410" s="3">
        <v>44093</v>
      </c>
      <c r="B410" s="422">
        <v>20313</v>
      </c>
      <c r="C410" s="422" t="s">
        <v>21</v>
      </c>
      <c r="D410" t="s">
        <v>12</v>
      </c>
      <c r="E410" s="45"/>
      <c r="F410" s="219">
        <v>113.7</v>
      </c>
      <c r="G410" s="2">
        <f t="shared" si="7"/>
        <v>78.100000000000009</v>
      </c>
    </row>
    <row r="411" spans="1:7" ht="15" customHeight="1">
      <c r="A411" s="3">
        <v>44093</v>
      </c>
      <c r="B411" s="422">
        <v>20313</v>
      </c>
      <c r="C411" s="422" t="s">
        <v>21</v>
      </c>
      <c r="D411" t="s">
        <v>13</v>
      </c>
      <c r="E411" s="45"/>
      <c r="F411" s="219">
        <v>13.1</v>
      </c>
      <c r="G411" s="2">
        <f t="shared" si="7"/>
        <v>65.000000000000014</v>
      </c>
    </row>
    <row r="412" spans="1:7" ht="15" customHeight="1">
      <c r="A412" s="3">
        <v>44042</v>
      </c>
      <c r="B412" s="422">
        <v>20121</v>
      </c>
      <c r="C412" s="422" t="s">
        <v>22</v>
      </c>
      <c r="D412" t="s">
        <v>14</v>
      </c>
      <c r="E412" s="45"/>
      <c r="F412" s="219">
        <v>60</v>
      </c>
      <c r="G412" s="2">
        <f t="shared" si="7"/>
        <v>5.0000000000000142</v>
      </c>
    </row>
    <row r="413" spans="1:7" ht="15" customHeight="1">
      <c r="A413" s="3">
        <v>44042</v>
      </c>
      <c r="B413" s="422">
        <v>20121</v>
      </c>
      <c r="C413" s="422" t="s">
        <v>22</v>
      </c>
      <c r="D413" t="s">
        <v>29</v>
      </c>
      <c r="E413" s="45"/>
      <c r="F413" s="219">
        <v>5</v>
      </c>
      <c r="G413" s="2">
        <f t="shared" si="7"/>
        <v>1.4210854715202004E-14</v>
      </c>
    </row>
    <row r="414" spans="1:7" ht="15" customHeight="1">
      <c r="A414" s="31">
        <v>44043</v>
      </c>
      <c r="B414" s="421" t="s">
        <v>10</v>
      </c>
      <c r="C414" s="421" t="s">
        <v>22</v>
      </c>
      <c r="D414" t="s">
        <v>12</v>
      </c>
      <c r="E414" s="45">
        <v>95.3</v>
      </c>
      <c r="F414" s="219"/>
      <c r="G414" s="2">
        <f t="shared" si="7"/>
        <v>95.300000000000011</v>
      </c>
    </row>
    <row r="415" spans="1:7" ht="15" customHeight="1">
      <c r="B415" s="422"/>
      <c r="C415" s="422"/>
      <c r="D415" t="s">
        <v>13</v>
      </c>
      <c r="E415" s="45">
        <v>41.1</v>
      </c>
      <c r="F415" s="219"/>
      <c r="G415" s="2">
        <f t="shared" si="7"/>
        <v>136.4</v>
      </c>
    </row>
    <row r="416" spans="1:7" ht="15" customHeight="1">
      <c r="B416" s="422"/>
      <c r="C416" s="422"/>
      <c r="D416" t="s">
        <v>14</v>
      </c>
      <c r="E416" s="45">
        <v>60</v>
      </c>
      <c r="F416" s="219"/>
      <c r="G416" s="2">
        <f t="shared" ref="G416:G483" si="8">+G415+E416-F416</f>
        <v>196.4</v>
      </c>
    </row>
    <row r="417" spans="1:7" ht="15" customHeight="1">
      <c r="B417" s="422"/>
      <c r="C417" s="422"/>
      <c r="D417" t="s">
        <v>29</v>
      </c>
      <c r="E417" s="45">
        <v>5</v>
      </c>
      <c r="F417" s="219"/>
      <c r="G417" s="2">
        <f t="shared" si="8"/>
        <v>201.4</v>
      </c>
    </row>
    <row r="418" spans="1:7" ht="15" customHeight="1">
      <c r="B418" s="422"/>
      <c r="C418" s="422"/>
      <c r="D418" s="62" t="s">
        <v>32</v>
      </c>
      <c r="E418" s="45">
        <v>10</v>
      </c>
      <c r="F418" s="219"/>
      <c r="G418" s="2">
        <f t="shared" si="8"/>
        <v>211.4</v>
      </c>
    </row>
    <row r="419" spans="1:7" ht="15" customHeight="1">
      <c r="B419" s="422"/>
      <c r="C419" s="422"/>
      <c r="D419" s="62" t="s">
        <v>72</v>
      </c>
      <c r="E419" s="45">
        <v>10</v>
      </c>
      <c r="F419" s="219"/>
      <c r="G419" s="2">
        <f t="shared" si="8"/>
        <v>221.4</v>
      </c>
    </row>
    <row r="420" spans="1:7" ht="15" customHeight="1">
      <c r="A420" s="3">
        <v>44408</v>
      </c>
      <c r="B420" s="422" t="s">
        <v>69</v>
      </c>
      <c r="C420" s="422" t="s">
        <v>22</v>
      </c>
      <c r="D420" t="s">
        <v>14</v>
      </c>
      <c r="E420" s="45"/>
      <c r="F420" s="219">
        <v>60</v>
      </c>
      <c r="G420" s="2">
        <f t="shared" si="8"/>
        <v>161.4</v>
      </c>
    </row>
    <row r="421" spans="1:7" ht="15" customHeight="1">
      <c r="A421" s="3">
        <v>44408</v>
      </c>
      <c r="B421" s="422" t="s">
        <v>69</v>
      </c>
      <c r="C421" s="422" t="s">
        <v>22</v>
      </c>
      <c r="D421" t="s">
        <v>29</v>
      </c>
      <c r="E421" s="45"/>
      <c r="F421" s="219">
        <v>5</v>
      </c>
      <c r="G421" s="2">
        <f t="shared" si="8"/>
        <v>156.4</v>
      </c>
    </row>
    <row r="422" spans="1:7" ht="15" customHeight="1">
      <c r="A422" s="3">
        <v>44107</v>
      </c>
      <c r="B422" s="422">
        <v>20384</v>
      </c>
      <c r="C422" s="422" t="s">
        <v>22</v>
      </c>
      <c r="D422" t="s">
        <v>12</v>
      </c>
      <c r="E422" s="45"/>
      <c r="F422" s="219">
        <v>95.3</v>
      </c>
      <c r="G422" s="2">
        <f t="shared" si="8"/>
        <v>61.100000000000009</v>
      </c>
    </row>
    <row r="423" spans="1:7" ht="15" customHeight="1">
      <c r="A423" s="3">
        <v>44107</v>
      </c>
      <c r="B423" s="422">
        <v>20384</v>
      </c>
      <c r="C423" s="422" t="s">
        <v>22</v>
      </c>
      <c r="D423" t="s">
        <v>13</v>
      </c>
      <c r="E423" s="45"/>
      <c r="F423" s="219">
        <v>41.1</v>
      </c>
      <c r="G423" s="2">
        <f t="shared" si="8"/>
        <v>20.000000000000007</v>
      </c>
    </row>
    <row r="424" spans="1:7" ht="15" customHeight="1">
      <c r="A424" s="3">
        <v>44840</v>
      </c>
      <c r="B424" s="422">
        <v>25593</v>
      </c>
      <c r="C424" s="422" t="s">
        <v>22</v>
      </c>
      <c r="D424" s="62" t="s">
        <v>32</v>
      </c>
      <c r="E424" s="45"/>
      <c r="F424" s="219">
        <v>10</v>
      </c>
      <c r="G424" s="2">
        <f t="shared" si="8"/>
        <v>10.000000000000007</v>
      </c>
    </row>
    <row r="425" spans="1:7" ht="15" customHeight="1">
      <c r="A425" s="3">
        <v>44840</v>
      </c>
      <c r="B425" s="422">
        <v>25593</v>
      </c>
      <c r="C425" s="422" t="s">
        <v>22</v>
      </c>
      <c r="D425" s="62" t="s">
        <v>72</v>
      </c>
      <c r="E425" s="45"/>
      <c r="F425" s="219">
        <v>10</v>
      </c>
      <c r="G425" s="2">
        <f t="shared" si="8"/>
        <v>0</v>
      </c>
    </row>
    <row r="426" spans="1:7" ht="15" customHeight="1">
      <c r="A426" s="31">
        <v>44074</v>
      </c>
      <c r="B426" s="421" t="s">
        <v>10</v>
      </c>
      <c r="C426" s="421" t="s">
        <v>23</v>
      </c>
      <c r="D426" t="s">
        <v>12</v>
      </c>
      <c r="E426" s="45">
        <v>91.5</v>
      </c>
      <c r="F426" s="219"/>
      <c r="G426" s="2">
        <f t="shared" si="8"/>
        <v>91.5</v>
      </c>
    </row>
    <row r="427" spans="1:7" ht="15" customHeight="1">
      <c r="B427" s="422"/>
      <c r="C427" s="422"/>
      <c r="D427" t="s">
        <v>13</v>
      </c>
      <c r="E427" s="45">
        <v>29.3</v>
      </c>
      <c r="F427" s="219"/>
      <c r="G427" s="2">
        <f t="shared" si="8"/>
        <v>120.8</v>
      </c>
    </row>
    <row r="428" spans="1:7" ht="15" customHeight="1">
      <c r="B428" s="422"/>
      <c r="C428" s="422"/>
      <c r="D428" t="s">
        <v>14</v>
      </c>
      <c r="E428" s="45">
        <v>60</v>
      </c>
      <c r="F428" s="219"/>
      <c r="G428" s="2">
        <f t="shared" si="8"/>
        <v>180.8</v>
      </c>
    </row>
    <row r="429" spans="1:7" ht="15" customHeight="1">
      <c r="B429" s="422"/>
      <c r="C429" s="422"/>
      <c r="D429" t="s">
        <v>29</v>
      </c>
      <c r="E429" s="45">
        <v>5</v>
      </c>
      <c r="F429" s="219"/>
      <c r="G429" s="2">
        <f t="shared" si="8"/>
        <v>185.8</v>
      </c>
    </row>
    <row r="430" spans="1:7" ht="15" customHeight="1">
      <c r="B430" s="422"/>
      <c r="C430" s="422"/>
      <c r="D430" t="s">
        <v>33</v>
      </c>
      <c r="E430" s="45">
        <v>15</v>
      </c>
      <c r="F430" s="219"/>
      <c r="G430" s="2">
        <f t="shared" si="8"/>
        <v>200.8</v>
      </c>
    </row>
    <row r="431" spans="1:7" ht="15" customHeight="1">
      <c r="A431" s="3">
        <v>44074</v>
      </c>
      <c r="B431" s="422" t="s">
        <v>69</v>
      </c>
      <c r="C431" s="422" t="s">
        <v>23</v>
      </c>
      <c r="D431" t="s">
        <v>14</v>
      </c>
      <c r="E431" s="45"/>
      <c r="F431" s="219">
        <v>60</v>
      </c>
      <c r="G431" s="2">
        <f t="shared" si="8"/>
        <v>140.80000000000001</v>
      </c>
    </row>
    <row r="432" spans="1:7" ht="15" customHeight="1">
      <c r="A432" s="3">
        <v>44074</v>
      </c>
      <c r="B432" s="422" t="s">
        <v>69</v>
      </c>
      <c r="C432" s="422" t="s">
        <v>23</v>
      </c>
      <c r="D432" t="s">
        <v>15</v>
      </c>
      <c r="E432" s="45"/>
      <c r="F432" s="219">
        <v>5</v>
      </c>
      <c r="G432" s="2">
        <f t="shared" si="8"/>
        <v>135.80000000000001</v>
      </c>
    </row>
    <row r="433" spans="1:16" ht="15" customHeight="1">
      <c r="A433" s="3">
        <v>44074</v>
      </c>
      <c r="B433" s="422" t="s">
        <v>69</v>
      </c>
      <c r="C433" s="422" t="s">
        <v>23</v>
      </c>
      <c r="D433" t="s">
        <v>33</v>
      </c>
      <c r="E433" s="45"/>
      <c r="F433" s="219">
        <v>4</v>
      </c>
      <c r="G433" s="2">
        <f t="shared" si="8"/>
        <v>131.80000000000001</v>
      </c>
    </row>
    <row r="434" spans="1:16" ht="15" customHeight="1">
      <c r="A434" s="3">
        <v>44148</v>
      </c>
      <c r="B434" s="422">
        <v>20655</v>
      </c>
      <c r="C434" s="422" t="s">
        <v>23</v>
      </c>
      <c r="D434" t="s">
        <v>12</v>
      </c>
      <c r="E434" s="45"/>
      <c r="F434" s="219">
        <v>91.5</v>
      </c>
      <c r="G434" s="2">
        <f t="shared" si="8"/>
        <v>40.300000000000011</v>
      </c>
    </row>
    <row r="435" spans="1:16" ht="15" customHeight="1">
      <c r="A435" s="3">
        <v>44148</v>
      </c>
      <c r="B435" s="422">
        <v>20655</v>
      </c>
      <c r="C435" s="422" t="s">
        <v>23</v>
      </c>
      <c r="D435" t="s">
        <v>13</v>
      </c>
      <c r="E435" s="45"/>
      <c r="F435" s="219">
        <v>29.3</v>
      </c>
      <c r="G435" s="2">
        <f t="shared" si="8"/>
        <v>11.000000000000011</v>
      </c>
    </row>
    <row r="436" spans="1:16" ht="15" customHeight="1">
      <c r="A436" s="3">
        <v>44309</v>
      </c>
      <c r="B436" s="422">
        <v>22232</v>
      </c>
      <c r="C436" s="422" t="s">
        <v>23</v>
      </c>
      <c r="D436" t="s">
        <v>33</v>
      </c>
      <c r="E436" s="45"/>
      <c r="F436" s="219">
        <v>11</v>
      </c>
      <c r="G436" s="2">
        <f t="shared" si="8"/>
        <v>0</v>
      </c>
    </row>
    <row r="437" spans="1:16" ht="15" customHeight="1">
      <c r="A437" s="31">
        <v>44104</v>
      </c>
      <c r="B437" s="421" t="s">
        <v>10</v>
      </c>
      <c r="C437" s="421" t="s">
        <v>24</v>
      </c>
      <c r="D437" t="s">
        <v>12</v>
      </c>
      <c r="E437" s="45">
        <v>98.3</v>
      </c>
      <c r="F437" s="219"/>
      <c r="G437" s="2">
        <f t="shared" si="8"/>
        <v>98.3</v>
      </c>
    </row>
    <row r="438" spans="1:16" ht="15" customHeight="1">
      <c r="B438" s="422"/>
      <c r="C438" s="422"/>
      <c r="D438" t="s">
        <v>13</v>
      </c>
      <c r="E438" s="45">
        <v>33.799999999999997</v>
      </c>
      <c r="F438" s="219"/>
      <c r="G438" s="2">
        <f t="shared" si="8"/>
        <v>132.1</v>
      </c>
      <c r="M438" s="421"/>
      <c r="O438" s="45"/>
    </row>
    <row r="439" spans="1:16" ht="15" customHeight="1">
      <c r="B439" s="422"/>
      <c r="C439" s="422"/>
      <c r="D439" t="s">
        <v>14</v>
      </c>
      <c r="E439" s="45">
        <v>60</v>
      </c>
      <c r="F439" s="219"/>
      <c r="G439" s="2">
        <f t="shared" si="8"/>
        <v>192.1</v>
      </c>
      <c r="M439" s="422"/>
      <c r="O439" s="45"/>
    </row>
    <row r="440" spans="1:16" ht="15" customHeight="1">
      <c r="B440" s="422"/>
      <c r="C440" s="422"/>
      <c r="D440" t="s">
        <v>29</v>
      </c>
      <c r="E440" s="45">
        <v>5</v>
      </c>
      <c r="F440" s="219"/>
      <c r="G440" s="2">
        <f t="shared" si="8"/>
        <v>197.1</v>
      </c>
      <c r="O440" s="45"/>
      <c r="P440" s="45"/>
    </row>
    <row r="441" spans="1:16" ht="15" customHeight="1">
      <c r="B441" s="422"/>
      <c r="C441" s="422"/>
      <c r="D441" t="s">
        <v>33</v>
      </c>
      <c r="E441" s="45">
        <v>8.5</v>
      </c>
      <c r="F441" s="219"/>
      <c r="G441" s="2">
        <f t="shared" si="8"/>
        <v>205.6</v>
      </c>
      <c r="O441" s="45"/>
      <c r="P441" s="45"/>
    </row>
    <row r="442" spans="1:16" ht="15" customHeight="1">
      <c r="A442" s="3">
        <v>44104</v>
      </c>
      <c r="B442" s="422" t="s">
        <v>69</v>
      </c>
      <c r="C442" s="422" t="s">
        <v>24</v>
      </c>
      <c r="D442" t="s">
        <v>14</v>
      </c>
      <c r="E442" s="45"/>
      <c r="F442" s="219">
        <v>60</v>
      </c>
      <c r="G442" s="2">
        <f t="shared" si="8"/>
        <v>145.6</v>
      </c>
    </row>
    <row r="443" spans="1:16" ht="15" customHeight="1">
      <c r="A443" s="3">
        <v>44104</v>
      </c>
      <c r="B443" s="422" t="s">
        <v>69</v>
      </c>
      <c r="C443" s="422" t="s">
        <v>24</v>
      </c>
      <c r="D443" t="s">
        <v>15</v>
      </c>
      <c r="E443" s="45"/>
      <c r="F443" s="219">
        <v>5</v>
      </c>
      <c r="G443" s="2">
        <f t="shared" si="8"/>
        <v>140.6</v>
      </c>
    </row>
    <row r="444" spans="1:16" ht="15" customHeight="1">
      <c r="A444" s="3">
        <v>44176</v>
      </c>
      <c r="B444" s="422">
        <v>21048</v>
      </c>
      <c r="C444" s="422" t="s">
        <v>24</v>
      </c>
      <c r="D444" t="s">
        <v>12</v>
      </c>
      <c r="E444" s="45"/>
      <c r="F444" s="219">
        <v>98.3</v>
      </c>
      <c r="G444" s="2">
        <f t="shared" si="8"/>
        <v>42.3</v>
      </c>
    </row>
    <row r="445" spans="1:16" ht="15" customHeight="1">
      <c r="A445" s="3">
        <v>44176</v>
      </c>
      <c r="B445" s="422">
        <v>21048</v>
      </c>
      <c r="C445" s="422" t="s">
        <v>24</v>
      </c>
      <c r="D445" t="s">
        <v>13</v>
      </c>
      <c r="E445" s="45"/>
      <c r="F445" s="219">
        <v>33.799999999999997</v>
      </c>
      <c r="G445" s="2">
        <f t="shared" si="8"/>
        <v>8.5</v>
      </c>
    </row>
    <row r="446" spans="1:16" ht="15" customHeight="1">
      <c r="A446" s="3">
        <v>44309</v>
      </c>
      <c r="B446" s="422">
        <v>22232</v>
      </c>
      <c r="C446" s="422" t="s">
        <v>24</v>
      </c>
      <c r="D446" t="s">
        <v>33</v>
      </c>
      <c r="E446" s="45"/>
      <c r="F446" s="219">
        <v>8.5</v>
      </c>
      <c r="G446" s="2">
        <f t="shared" si="8"/>
        <v>0</v>
      </c>
    </row>
    <row r="447" spans="1:16" ht="15" customHeight="1">
      <c r="A447" s="31">
        <v>44135</v>
      </c>
      <c r="B447" s="421" t="s">
        <v>10</v>
      </c>
      <c r="C447" s="421" t="s">
        <v>25</v>
      </c>
      <c r="D447" t="s">
        <v>12</v>
      </c>
      <c r="E447" s="45">
        <v>115.3</v>
      </c>
      <c r="F447" s="219"/>
      <c r="G447" s="2">
        <f t="shared" si="8"/>
        <v>115.3</v>
      </c>
    </row>
    <row r="448" spans="1:16" ht="15" customHeight="1">
      <c r="B448" s="422"/>
      <c r="C448" s="422"/>
      <c r="D448" t="s">
        <v>13</v>
      </c>
      <c r="E448" s="45">
        <v>35.799999999999997</v>
      </c>
      <c r="F448" s="219"/>
      <c r="G448" s="2">
        <f t="shared" si="8"/>
        <v>151.1</v>
      </c>
    </row>
    <row r="449" spans="1:7" ht="15" customHeight="1">
      <c r="B449" s="422"/>
      <c r="C449" s="422"/>
      <c r="D449" t="s">
        <v>14</v>
      </c>
      <c r="E449" s="45">
        <v>60</v>
      </c>
      <c r="F449" s="219"/>
      <c r="G449" s="2">
        <f t="shared" si="8"/>
        <v>211.1</v>
      </c>
    </row>
    <row r="450" spans="1:7" ht="15" customHeight="1">
      <c r="B450" s="422"/>
      <c r="C450" s="422"/>
      <c r="D450" t="s">
        <v>29</v>
      </c>
      <c r="E450" s="45">
        <v>5</v>
      </c>
      <c r="F450" s="219"/>
      <c r="G450" s="2">
        <f t="shared" si="8"/>
        <v>216.1</v>
      </c>
    </row>
    <row r="451" spans="1:7" ht="15" customHeight="1">
      <c r="B451" s="422"/>
      <c r="C451" s="422"/>
      <c r="D451" s="62" t="s">
        <v>36</v>
      </c>
      <c r="E451" s="45">
        <v>10</v>
      </c>
      <c r="F451" s="219"/>
      <c r="G451" s="2">
        <f t="shared" si="8"/>
        <v>226.1</v>
      </c>
    </row>
    <row r="452" spans="1:7" ht="15" customHeight="1">
      <c r="B452" s="422"/>
      <c r="C452" s="422"/>
      <c r="D452" s="62" t="s">
        <v>37</v>
      </c>
      <c r="E452" s="45">
        <v>10</v>
      </c>
      <c r="F452" s="219"/>
      <c r="G452" s="2">
        <f t="shared" si="8"/>
        <v>236.1</v>
      </c>
    </row>
    <row r="453" spans="1:7" ht="15" customHeight="1">
      <c r="A453" s="3">
        <v>44135</v>
      </c>
      <c r="B453" s="422" t="s">
        <v>69</v>
      </c>
      <c r="C453" s="422" t="s">
        <v>25</v>
      </c>
      <c r="D453" t="s">
        <v>14</v>
      </c>
      <c r="E453" s="45"/>
      <c r="F453" s="219">
        <v>48</v>
      </c>
      <c r="G453" s="2">
        <f t="shared" si="8"/>
        <v>188.1</v>
      </c>
    </row>
    <row r="454" spans="1:7" ht="15" customHeight="1">
      <c r="A454" s="3">
        <v>44148</v>
      </c>
      <c r="B454" s="422">
        <v>20656</v>
      </c>
      <c r="C454" s="422" t="s">
        <v>25</v>
      </c>
      <c r="D454" t="s">
        <v>14</v>
      </c>
      <c r="E454" s="45"/>
      <c r="F454" s="219">
        <v>12</v>
      </c>
      <c r="G454" s="2">
        <f t="shared" si="8"/>
        <v>176.1</v>
      </c>
    </row>
    <row r="455" spans="1:7" ht="15" customHeight="1">
      <c r="A455" s="3">
        <v>44148</v>
      </c>
      <c r="B455" s="422">
        <v>20656</v>
      </c>
      <c r="C455" s="422" t="s">
        <v>25</v>
      </c>
      <c r="D455" t="s">
        <v>29</v>
      </c>
      <c r="E455" s="45"/>
      <c r="F455" s="219">
        <v>5</v>
      </c>
      <c r="G455" s="2">
        <f t="shared" si="8"/>
        <v>171.1</v>
      </c>
    </row>
    <row r="456" spans="1:7" ht="15" customHeight="1">
      <c r="A456" s="3">
        <v>44183</v>
      </c>
      <c r="B456" s="422">
        <v>21131</v>
      </c>
      <c r="C456" s="422" t="s">
        <v>25</v>
      </c>
      <c r="D456" t="s">
        <v>12</v>
      </c>
      <c r="E456" s="45"/>
      <c r="F456" s="219">
        <v>115.3</v>
      </c>
      <c r="G456" s="2">
        <f t="shared" si="8"/>
        <v>55.8</v>
      </c>
    </row>
    <row r="457" spans="1:7" ht="15" customHeight="1">
      <c r="A457" s="3">
        <v>44183</v>
      </c>
      <c r="B457" s="422">
        <v>21131</v>
      </c>
      <c r="C457" s="422" t="s">
        <v>25</v>
      </c>
      <c r="D457" t="s">
        <v>13</v>
      </c>
      <c r="E457" s="45"/>
      <c r="F457" s="219">
        <v>35.799999999999997</v>
      </c>
      <c r="G457" s="2">
        <f t="shared" si="8"/>
        <v>20</v>
      </c>
    </row>
    <row r="458" spans="1:7" ht="15" customHeight="1">
      <c r="A458" s="3">
        <v>44840</v>
      </c>
      <c r="B458" s="422">
        <v>25593</v>
      </c>
      <c r="C458" s="422" t="s">
        <v>25</v>
      </c>
      <c r="D458" s="62" t="s">
        <v>36</v>
      </c>
      <c r="E458" s="45"/>
      <c r="F458" s="219">
        <v>10</v>
      </c>
      <c r="G458" s="2">
        <f t="shared" si="8"/>
        <v>10</v>
      </c>
    </row>
    <row r="459" spans="1:7" ht="15" customHeight="1">
      <c r="A459" s="3">
        <v>44840</v>
      </c>
      <c r="B459" s="422">
        <v>25593</v>
      </c>
      <c r="C459" s="422" t="s">
        <v>25</v>
      </c>
      <c r="D459" s="62" t="s">
        <v>37</v>
      </c>
      <c r="E459" s="45"/>
      <c r="F459" s="219">
        <v>10</v>
      </c>
      <c r="G459" s="2">
        <f t="shared" si="8"/>
        <v>0</v>
      </c>
    </row>
    <row r="460" spans="1:7" ht="15" customHeight="1">
      <c r="A460" s="31">
        <v>44165</v>
      </c>
      <c r="B460" s="421" t="s">
        <v>10</v>
      </c>
      <c r="C460" s="421" t="s">
        <v>26</v>
      </c>
      <c r="D460" t="s">
        <v>12</v>
      </c>
      <c r="E460" s="45">
        <v>109.3</v>
      </c>
      <c r="F460" s="219"/>
      <c r="G460" s="2">
        <f t="shared" si="8"/>
        <v>109.3</v>
      </c>
    </row>
    <row r="461" spans="1:7" ht="15" customHeight="1">
      <c r="B461" s="422"/>
      <c r="C461" s="422"/>
      <c r="D461" t="s">
        <v>13</v>
      </c>
      <c r="E461" s="45">
        <v>36.799999999999997</v>
      </c>
      <c r="F461" s="219"/>
      <c r="G461" s="2">
        <f t="shared" si="8"/>
        <v>146.1</v>
      </c>
    </row>
    <row r="462" spans="1:7" ht="15" customHeight="1">
      <c r="B462" s="422"/>
      <c r="C462" s="422"/>
      <c r="D462" t="s">
        <v>31</v>
      </c>
      <c r="E462" s="45">
        <v>60</v>
      </c>
      <c r="F462" s="219"/>
      <c r="G462" s="2">
        <f t="shared" si="8"/>
        <v>206.1</v>
      </c>
    </row>
    <row r="463" spans="1:7" ht="15" customHeight="1">
      <c r="B463" s="422"/>
      <c r="C463" s="422"/>
      <c r="D463" t="s">
        <v>29</v>
      </c>
      <c r="E463" s="45">
        <v>5</v>
      </c>
      <c r="F463" s="219"/>
      <c r="G463" s="2">
        <f t="shared" si="8"/>
        <v>211.1</v>
      </c>
    </row>
    <row r="464" spans="1:7" ht="15" customHeight="1">
      <c r="A464" s="3">
        <v>44165</v>
      </c>
      <c r="B464" s="422" t="s">
        <v>69</v>
      </c>
      <c r="C464" s="422" t="s">
        <v>26</v>
      </c>
      <c r="D464" s="62" t="s">
        <v>14</v>
      </c>
      <c r="E464" s="5"/>
      <c r="F464" s="217">
        <v>60</v>
      </c>
      <c r="G464" s="2">
        <f t="shared" si="8"/>
        <v>151.1</v>
      </c>
    </row>
    <row r="465" spans="1:7" ht="15" customHeight="1">
      <c r="A465" s="3">
        <v>44165</v>
      </c>
      <c r="B465" s="422" t="s">
        <v>69</v>
      </c>
      <c r="C465" s="422" t="s">
        <v>26</v>
      </c>
      <c r="D465" s="62" t="s">
        <v>29</v>
      </c>
      <c r="E465" s="5"/>
      <c r="F465" s="217">
        <v>5</v>
      </c>
      <c r="G465" s="2">
        <f t="shared" si="8"/>
        <v>146.1</v>
      </c>
    </row>
    <row r="466" spans="1:7" ht="15" customHeight="1">
      <c r="A466" s="3">
        <v>44193</v>
      </c>
      <c r="B466" s="422">
        <v>21221</v>
      </c>
      <c r="C466" s="422" t="s">
        <v>26</v>
      </c>
      <c r="D466" s="62" t="s">
        <v>12</v>
      </c>
      <c r="E466" s="5"/>
      <c r="F466" s="217">
        <v>109.3</v>
      </c>
      <c r="G466" s="2">
        <f t="shared" si="8"/>
        <v>36.799999999999997</v>
      </c>
    </row>
    <row r="467" spans="1:7" ht="15" customHeight="1">
      <c r="A467" s="3">
        <v>44193</v>
      </c>
      <c r="B467" s="422">
        <v>21221</v>
      </c>
      <c r="C467" s="422" t="s">
        <v>26</v>
      </c>
      <c r="D467" s="62" t="s">
        <v>13</v>
      </c>
      <c r="E467" s="5"/>
      <c r="F467" s="217">
        <v>36.799999999999997</v>
      </c>
      <c r="G467" s="2">
        <f t="shared" si="8"/>
        <v>0</v>
      </c>
    </row>
    <row r="468" spans="1:7" ht="15" customHeight="1">
      <c r="A468" s="31">
        <v>44196</v>
      </c>
      <c r="B468" s="421" t="s">
        <v>10</v>
      </c>
      <c r="C468" s="421" t="s">
        <v>27</v>
      </c>
      <c r="D468" t="s">
        <v>12</v>
      </c>
      <c r="E468" s="67">
        <v>125.1</v>
      </c>
      <c r="G468" s="2">
        <f t="shared" si="8"/>
        <v>125.1</v>
      </c>
    </row>
    <row r="469" spans="1:7" ht="15" customHeight="1">
      <c r="B469" s="422"/>
      <c r="C469" s="422"/>
      <c r="D469" t="s">
        <v>13</v>
      </c>
      <c r="E469" s="67">
        <v>32.6</v>
      </c>
      <c r="G469" s="2">
        <f t="shared" si="8"/>
        <v>157.69999999999999</v>
      </c>
    </row>
    <row r="470" spans="1:7" ht="15" customHeight="1">
      <c r="B470" s="422"/>
      <c r="C470" s="422"/>
      <c r="D470" t="s">
        <v>31</v>
      </c>
      <c r="E470" s="67">
        <v>60</v>
      </c>
      <c r="G470" s="2">
        <f t="shared" si="8"/>
        <v>217.7</v>
      </c>
    </row>
    <row r="471" spans="1:7" ht="15" customHeight="1">
      <c r="B471" s="422"/>
      <c r="C471" s="422"/>
      <c r="D471" t="s">
        <v>29</v>
      </c>
      <c r="E471" s="67">
        <v>5</v>
      </c>
      <c r="G471" s="2">
        <f t="shared" si="8"/>
        <v>222.7</v>
      </c>
    </row>
    <row r="472" spans="1:7" ht="15" customHeight="1">
      <c r="A472" s="70">
        <v>44196</v>
      </c>
      <c r="B472" s="422" t="s">
        <v>69</v>
      </c>
      <c r="C472" s="422" t="s">
        <v>27</v>
      </c>
      <c r="D472" t="s">
        <v>31</v>
      </c>
      <c r="E472" s="2"/>
      <c r="F472" s="217">
        <v>60</v>
      </c>
      <c r="G472" s="2">
        <f t="shared" si="8"/>
        <v>162.69999999999999</v>
      </c>
    </row>
    <row r="473" spans="1:7" ht="15" customHeight="1">
      <c r="A473" s="70">
        <v>44196</v>
      </c>
      <c r="B473" s="422" t="s">
        <v>69</v>
      </c>
      <c r="C473" s="422" t="s">
        <v>27</v>
      </c>
      <c r="D473" t="s">
        <v>29</v>
      </c>
      <c r="E473" s="2"/>
      <c r="F473" s="217">
        <v>5</v>
      </c>
      <c r="G473" s="2">
        <f t="shared" si="8"/>
        <v>157.69999999999999</v>
      </c>
    </row>
    <row r="474" spans="1:7" ht="15" customHeight="1">
      <c r="A474" s="70">
        <v>44235</v>
      </c>
      <c r="B474" s="422">
        <v>21537</v>
      </c>
      <c r="C474" s="422" t="s">
        <v>27</v>
      </c>
      <c r="D474" t="s">
        <v>12</v>
      </c>
      <c r="E474" s="2"/>
      <c r="F474" s="217">
        <v>125.1</v>
      </c>
      <c r="G474" s="2">
        <f t="shared" si="8"/>
        <v>32.599999999999994</v>
      </c>
    </row>
    <row r="475" spans="1:7" ht="15" customHeight="1">
      <c r="A475" s="70">
        <v>44235</v>
      </c>
      <c r="B475" s="422">
        <v>21537</v>
      </c>
      <c r="C475" s="422" t="s">
        <v>27</v>
      </c>
      <c r="D475" t="s">
        <v>13</v>
      </c>
      <c r="E475" s="2"/>
      <c r="F475" s="217">
        <v>32.6</v>
      </c>
      <c r="G475" s="2">
        <f t="shared" si="8"/>
        <v>0</v>
      </c>
    </row>
    <row r="476" spans="1:7" ht="15" customHeight="1">
      <c r="A476" s="31">
        <v>44227</v>
      </c>
      <c r="B476" s="421" t="s">
        <v>10</v>
      </c>
      <c r="C476" s="421" t="s">
        <v>11</v>
      </c>
      <c r="D476" t="s">
        <v>12</v>
      </c>
      <c r="E476" s="67">
        <v>133.5</v>
      </c>
      <c r="G476" s="2">
        <f t="shared" si="8"/>
        <v>133.5</v>
      </c>
    </row>
    <row r="477" spans="1:7" ht="15" customHeight="1">
      <c r="B477" s="422"/>
      <c r="C477" s="422"/>
      <c r="D477" t="s">
        <v>13</v>
      </c>
      <c r="E477" s="67">
        <v>41.4</v>
      </c>
      <c r="G477" s="2">
        <f t="shared" si="8"/>
        <v>174.9</v>
      </c>
    </row>
    <row r="478" spans="1:7" ht="15" customHeight="1">
      <c r="B478" s="422"/>
      <c r="C478" s="422"/>
      <c r="D478" t="s">
        <v>31</v>
      </c>
      <c r="E478" s="67">
        <v>60</v>
      </c>
      <c r="G478" s="2">
        <f t="shared" si="8"/>
        <v>234.9</v>
      </c>
    </row>
    <row r="479" spans="1:7" ht="15" customHeight="1">
      <c r="B479" s="422"/>
      <c r="C479" s="422"/>
      <c r="D479" t="s">
        <v>29</v>
      </c>
      <c r="E479" s="67">
        <v>5</v>
      </c>
      <c r="G479" s="2">
        <f t="shared" si="8"/>
        <v>239.9</v>
      </c>
    </row>
    <row r="480" spans="1:7" ht="15" customHeight="1">
      <c r="A480" s="70">
        <v>44227</v>
      </c>
      <c r="B480" s="422" t="s">
        <v>69</v>
      </c>
      <c r="C480" s="422" t="s">
        <v>11</v>
      </c>
      <c r="D480" t="s">
        <v>31</v>
      </c>
      <c r="E480" s="2"/>
      <c r="F480" s="217">
        <v>60</v>
      </c>
      <c r="G480" s="2">
        <f t="shared" si="8"/>
        <v>179.9</v>
      </c>
    </row>
    <row r="481" spans="1:7" ht="15" customHeight="1">
      <c r="A481" s="70">
        <v>44227</v>
      </c>
      <c r="B481" s="422" t="s">
        <v>69</v>
      </c>
      <c r="C481" s="422" t="s">
        <v>11</v>
      </c>
      <c r="D481" t="s">
        <v>29</v>
      </c>
      <c r="E481" s="2"/>
      <c r="F481" s="217">
        <v>5</v>
      </c>
      <c r="G481" s="2">
        <f t="shared" si="8"/>
        <v>174.9</v>
      </c>
    </row>
    <row r="482" spans="1:7" ht="15" customHeight="1">
      <c r="A482" s="70">
        <v>44264</v>
      </c>
      <c r="B482" s="422">
        <v>21870</v>
      </c>
      <c r="C482" s="422" t="s">
        <v>11</v>
      </c>
      <c r="D482" t="s">
        <v>12</v>
      </c>
      <c r="E482" s="2"/>
      <c r="F482" s="217">
        <v>133.5</v>
      </c>
      <c r="G482" s="2">
        <f t="shared" si="8"/>
        <v>41.400000000000006</v>
      </c>
    </row>
    <row r="483" spans="1:7" ht="15" customHeight="1">
      <c r="A483" s="70">
        <v>44264</v>
      </c>
      <c r="B483" s="422">
        <v>21870</v>
      </c>
      <c r="C483" s="422" t="s">
        <v>11</v>
      </c>
      <c r="D483" t="s">
        <v>13</v>
      </c>
      <c r="E483" s="2"/>
      <c r="F483" s="217">
        <v>41.4</v>
      </c>
      <c r="G483" s="2">
        <f t="shared" si="8"/>
        <v>0</v>
      </c>
    </row>
    <row r="484" spans="1:7" ht="15" customHeight="1">
      <c r="A484" s="31">
        <v>44255</v>
      </c>
      <c r="B484" s="421" t="s">
        <v>10</v>
      </c>
      <c r="C484" s="421" t="s">
        <v>17</v>
      </c>
      <c r="D484" t="s">
        <v>12</v>
      </c>
      <c r="E484" s="67">
        <v>120.9</v>
      </c>
      <c r="G484" s="2">
        <f t="shared" ref="G484:G552" si="9">+G483+E484-F484</f>
        <v>120.9</v>
      </c>
    </row>
    <row r="485" spans="1:7" ht="15" customHeight="1">
      <c r="B485" s="422"/>
      <c r="C485" s="422"/>
      <c r="D485" t="s">
        <v>13</v>
      </c>
      <c r="E485" s="67">
        <v>8.6</v>
      </c>
      <c r="G485" s="2">
        <f t="shared" si="9"/>
        <v>129.5</v>
      </c>
    </row>
    <row r="486" spans="1:7" ht="15" customHeight="1">
      <c r="B486" s="422"/>
      <c r="C486" s="422"/>
      <c r="D486" t="s">
        <v>31</v>
      </c>
      <c r="E486" s="67">
        <v>56</v>
      </c>
      <c r="G486" s="2">
        <f t="shared" si="9"/>
        <v>185.5</v>
      </c>
    </row>
    <row r="487" spans="1:7" ht="15" customHeight="1">
      <c r="B487" s="422"/>
      <c r="C487" s="422"/>
      <c r="D487" t="s">
        <v>29</v>
      </c>
      <c r="E487" s="67">
        <v>5</v>
      </c>
      <c r="G487" s="2">
        <f t="shared" si="9"/>
        <v>190.5</v>
      </c>
    </row>
    <row r="488" spans="1:7" ht="15" customHeight="1">
      <c r="A488" s="3">
        <v>44255</v>
      </c>
      <c r="B488" s="422" t="s">
        <v>69</v>
      </c>
      <c r="C488" s="422" t="s">
        <v>17</v>
      </c>
      <c r="D488" t="s">
        <v>14</v>
      </c>
      <c r="E488" s="67"/>
      <c r="F488" s="217">
        <v>56</v>
      </c>
      <c r="G488" s="2">
        <f t="shared" si="9"/>
        <v>134.5</v>
      </c>
    </row>
    <row r="489" spans="1:7" ht="15" customHeight="1">
      <c r="A489" s="3">
        <v>44255</v>
      </c>
      <c r="B489" s="422" t="s">
        <v>69</v>
      </c>
      <c r="C489" s="422" t="s">
        <v>17</v>
      </c>
      <c r="D489" t="s">
        <v>15</v>
      </c>
      <c r="E489" s="67"/>
      <c r="F489" s="217">
        <v>5</v>
      </c>
      <c r="G489" s="2">
        <f t="shared" si="9"/>
        <v>129.5</v>
      </c>
    </row>
    <row r="490" spans="1:7" ht="15" customHeight="1">
      <c r="A490" s="3">
        <v>44305</v>
      </c>
      <c r="B490" s="422">
        <v>22204</v>
      </c>
      <c r="C490" s="422" t="s">
        <v>17</v>
      </c>
      <c r="D490" t="s">
        <v>12</v>
      </c>
      <c r="E490" s="67"/>
      <c r="F490" s="217">
        <v>120.9</v>
      </c>
      <c r="G490" s="2">
        <f t="shared" si="9"/>
        <v>8.5999999999999943</v>
      </c>
    </row>
    <row r="491" spans="1:7" ht="15" customHeight="1">
      <c r="A491" s="3">
        <v>44305</v>
      </c>
      <c r="B491" s="422">
        <v>22204</v>
      </c>
      <c r="C491" s="422" t="s">
        <v>17</v>
      </c>
      <c r="D491" t="s">
        <v>13</v>
      </c>
      <c r="E491" s="67"/>
      <c r="F491" s="217">
        <v>8.6</v>
      </c>
      <c r="G491" s="2">
        <f t="shared" si="9"/>
        <v>0</v>
      </c>
    </row>
    <row r="492" spans="1:7" ht="15" customHeight="1">
      <c r="A492" s="31">
        <v>44286</v>
      </c>
      <c r="B492" s="421" t="s">
        <v>10</v>
      </c>
      <c r="C492" s="421" t="s">
        <v>18</v>
      </c>
      <c r="D492" t="s">
        <v>12</v>
      </c>
      <c r="E492" s="67">
        <v>132.6</v>
      </c>
      <c r="G492" s="2">
        <f t="shared" si="9"/>
        <v>132.6</v>
      </c>
    </row>
    <row r="493" spans="1:7" ht="15" customHeight="1">
      <c r="B493" s="422"/>
      <c r="C493" s="422"/>
      <c r="D493" t="s">
        <v>13</v>
      </c>
      <c r="E493" s="67">
        <v>6.8</v>
      </c>
      <c r="G493" s="2">
        <f t="shared" si="9"/>
        <v>139.4</v>
      </c>
    </row>
    <row r="494" spans="1:7" ht="15" customHeight="1">
      <c r="B494" s="422"/>
      <c r="C494" s="422"/>
      <c r="D494" t="s">
        <v>31</v>
      </c>
      <c r="E494" s="67">
        <v>60</v>
      </c>
      <c r="G494" s="2">
        <f t="shared" si="9"/>
        <v>199.4</v>
      </c>
    </row>
    <row r="495" spans="1:7" ht="15" customHeight="1">
      <c r="B495" s="422"/>
      <c r="C495" s="422"/>
      <c r="D495" t="s">
        <v>29</v>
      </c>
      <c r="E495" s="67">
        <v>5</v>
      </c>
      <c r="G495" s="2">
        <f t="shared" si="9"/>
        <v>204.4</v>
      </c>
    </row>
    <row r="496" spans="1:7" ht="15" customHeight="1">
      <c r="B496" s="422"/>
      <c r="C496" s="422"/>
      <c r="D496" t="s">
        <v>40</v>
      </c>
      <c r="E496" s="67">
        <v>10</v>
      </c>
      <c r="G496" s="2">
        <f t="shared" si="9"/>
        <v>214.4</v>
      </c>
    </row>
    <row r="497" spans="1:7" ht="15" customHeight="1">
      <c r="A497" s="3">
        <v>44286</v>
      </c>
      <c r="B497" s="422" t="s">
        <v>69</v>
      </c>
      <c r="C497" s="422" t="s">
        <v>18</v>
      </c>
      <c r="D497" t="s">
        <v>14</v>
      </c>
      <c r="E497" s="67"/>
      <c r="F497" s="217">
        <v>60</v>
      </c>
      <c r="G497" s="2">
        <f t="shared" si="9"/>
        <v>154.4</v>
      </c>
    </row>
    <row r="498" spans="1:7" ht="15" customHeight="1">
      <c r="A498" s="3">
        <v>44286</v>
      </c>
      <c r="B498" s="422" t="s">
        <v>69</v>
      </c>
      <c r="C498" s="422" t="s">
        <v>18</v>
      </c>
      <c r="D498" t="s">
        <v>15</v>
      </c>
      <c r="E498" s="67"/>
      <c r="F498" s="217">
        <v>5</v>
      </c>
      <c r="G498" s="2">
        <f t="shared" si="9"/>
        <v>149.4</v>
      </c>
    </row>
    <row r="499" spans="1:7" ht="15" customHeight="1">
      <c r="A499" s="3">
        <v>44333</v>
      </c>
      <c r="B499" s="422">
        <v>22471</v>
      </c>
      <c r="C499" s="422" t="s">
        <v>18</v>
      </c>
      <c r="D499" t="s">
        <v>12</v>
      </c>
      <c r="E499" s="67"/>
      <c r="F499" s="217">
        <v>132.6</v>
      </c>
      <c r="G499" s="2">
        <f t="shared" si="9"/>
        <v>16.800000000000011</v>
      </c>
    </row>
    <row r="500" spans="1:7" ht="15" customHeight="1">
      <c r="A500" s="3">
        <v>44333</v>
      </c>
      <c r="B500" s="422">
        <v>22471</v>
      </c>
      <c r="C500" s="422" t="s">
        <v>18</v>
      </c>
      <c r="D500" t="s">
        <v>13</v>
      </c>
      <c r="E500" s="67"/>
      <c r="F500" s="217">
        <v>6.8</v>
      </c>
      <c r="G500" s="2">
        <f t="shared" si="9"/>
        <v>10.000000000000011</v>
      </c>
    </row>
    <row r="501" spans="1:7" ht="15" customHeight="1">
      <c r="A501" s="3">
        <v>44840</v>
      </c>
      <c r="B501" s="422">
        <v>25593</v>
      </c>
      <c r="C501" s="422" t="s">
        <v>18</v>
      </c>
      <c r="D501" t="s">
        <v>40</v>
      </c>
      <c r="E501" s="67"/>
      <c r="F501" s="220">
        <v>10</v>
      </c>
      <c r="G501" s="2">
        <f t="shared" si="9"/>
        <v>0</v>
      </c>
    </row>
    <row r="502" spans="1:7" ht="15" customHeight="1">
      <c r="A502" s="31">
        <v>44316</v>
      </c>
      <c r="B502" s="421" t="s">
        <v>10</v>
      </c>
      <c r="C502" s="421" t="s">
        <v>19</v>
      </c>
      <c r="D502" t="s">
        <v>12</v>
      </c>
      <c r="E502" s="67">
        <v>129.80000000000001</v>
      </c>
      <c r="G502" s="2">
        <f t="shared" si="9"/>
        <v>129.80000000000001</v>
      </c>
    </row>
    <row r="503" spans="1:7" ht="15" customHeight="1">
      <c r="B503" s="422"/>
      <c r="C503" s="422"/>
      <c r="D503" t="s">
        <v>13</v>
      </c>
      <c r="E503" s="67">
        <v>10.7</v>
      </c>
      <c r="G503" s="2">
        <f t="shared" si="9"/>
        <v>140.5</v>
      </c>
    </row>
    <row r="504" spans="1:7" ht="15" customHeight="1">
      <c r="B504" s="422"/>
      <c r="C504" s="422"/>
      <c r="D504" t="s">
        <v>31</v>
      </c>
      <c r="E504" s="67">
        <v>60</v>
      </c>
      <c r="G504" s="2">
        <f t="shared" si="9"/>
        <v>200.5</v>
      </c>
    </row>
    <row r="505" spans="1:7" ht="15" customHeight="1">
      <c r="B505" s="422"/>
      <c r="C505" s="422"/>
      <c r="D505" t="s">
        <v>29</v>
      </c>
      <c r="E505" s="67">
        <v>5</v>
      </c>
      <c r="G505" s="2">
        <f t="shared" si="9"/>
        <v>205.5</v>
      </c>
    </row>
    <row r="506" spans="1:7" ht="15" customHeight="1">
      <c r="A506" s="3">
        <v>44316</v>
      </c>
      <c r="B506" s="422" t="s">
        <v>69</v>
      </c>
      <c r="C506" s="422" t="s">
        <v>19</v>
      </c>
      <c r="D506" t="s">
        <v>14</v>
      </c>
      <c r="E506" s="67"/>
      <c r="F506" s="217">
        <v>60</v>
      </c>
      <c r="G506" s="2">
        <f t="shared" si="9"/>
        <v>145.5</v>
      </c>
    </row>
    <row r="507" spans="1:7" ht="15" customHeight="1">
      <c r="A507" s="3">
        <v>44316</v>
      </c>
      <c r="B507" s="422" t="s">
        <v>69</v>
      </c>
      <c r="C507" s="422" t="s">
        <v>19</v>
      </c>
      <c r="D507" t="s">
        <v>15</v>
      </c>
      <c r="E507" s="67"/>
      <c r="F507" s="217">
        <v>5</v>
      </c>
      <c r="G507" s="2">
        <f t="shared" si="9"/>
        <v>140.5</v>
      </c>
    </row>
    <row r="508" spans="1:7" ht="15" customHeight="1">
      <c r="A508" s="3">
        <v>44363</v>
      </c>
      <c r="B508" s="422">
        <v>22821</v>
      </c>
      <c r="C508" s="422" t="s">
        <v>19</v>
      </c>
      <c r="D508" t="s">
        <v>12</v>
      </c>
      <c r="E508" s="67"/>
      <c r="F508" s="217">
        <v>129.80000000000001</v>
      </c>
      <c r="G508" s="2">
        <f t="shared" si="9"/>
        <v>10.699999999999989</v>
      </c>
    </row>
    <row r="509" spans="1:7" ht="15" customHeight="1">
      <c r="A509" s="3">
        <v>44363</v>
      </c>
      <c r="B509" s="422">
        <v>22821</v>
      </c>
      <c r="C509" s="422" t="s">
        <v>19</v>
      </c>
      <c r="D509" t="s">
        <v>13</v>
      </c>
      <c r="E509" s="67"/>
      <c r="F509" s="217">
        <v>10.7</v>
      </c>
      <c r="G509" s="2">
        <f t="shared" si="9"/>
        <v>0</v>
      </c>
    </row>
    <row r="510" spans="1:7" ht="15" customHeight="1">
      <c r="A510" s="31">
        <v>44347</v>
      </c>
      <c r="B510" s="421" t="s">
        <v>10</v>
      </c>
      <c r="C510" s="421" t="s">
        <v>20</v>
      </c>
      <c r="D510" t="s">
        <v>12</v>
      </c>
      <c r="E510" s="67">
        <v>103.9</v>
      </c>
      <c r="G510" s="2">
        <f t="shared" si="9"/>
        <v>103.9</v>
      </c>
    </row>
    <row r="511" spans="1:7" ht="15" customHeight="1">
      <c r="B511" s="422"/>
      <c r="C511" s="422"/>
      <c r="D511" t="s">
        <v>13</v>
      </c>
      <c r="E511" s="67">
        <v>11.7</v>
      </c>
      <c r="G511" s="2">
        <f t="shared" si="9"/>
        <v>115.60000000000001</v>
      </c>
    </row>
    <row r="512" spans="1:7" ht="15" customHeight="1">
      <c r="B512" s="422"/>
      <c r="C512" s="422"/>
      <c r="D512" t="s">
        <v>31</v>
      </c>
      <c r="E512" s="67">
        <v>60</v>
      </c>
      <c r="G512" s="2">
        <f t="shared" si="9"/>
        <v>175.60000000000002</v>
      </c>
    </row>
    <row r="513" spans="1:7" ht="15" customHeight="1">
      <c r="B513" s="422"/>
      <c r="C513" s="422"/>
      <c r="D513" t="s">
        <v>29</v>
      </c>
      <c r="E513" s="67">
        <v>5</v>
      </c>
      <c r="G513" s="2">
        <f t="shared" si="9"/>
        <v>180.60000000000002</v>
      </c>
    </row>
    <row r="514" spans="1:7" ht="15" customHeight="1">
      <c r="A514" s="3">
        <v>44347</v>
      </c>
      <c r="B514" s="422" t="s">
        <v>69</v>
      </c>
      <c r="C514" s="422" t="s">
        <v>20</v>
      </c>
      <c r="D514" t="s">
        <v>14</v>
      </c>
      <c r="E514" s="67"/>
      <c r="F514" s="217">
        <v>60</v>
      </c>
      <c r="G514" s="2">
        <f t="shared" si="9"/>
        <v>120.60000000000002</v>
      </c>
    </row>
    <row r="515" spans="1:7" ht="15" customHeight="1">
      <c r="A515" s="3">
        <v>44347</v>
      </c>
      <c r="B515" s="422" t="s">
        <v>69</v>
      </c>
      <c r="C515" s="422" t="s">
        <v>20</v>
      </c>
      <c r="D515" t="s">
        <v>15</v>
      </c>
      <c r="E515" s="67"/>
      <c r="F515" s="217">
        <v>5</v>
      </c>
      <c r="G515" s="2">
        <f t="shared" si="9"/>
        <v>115.60000000000002</v>
      </c>
    </row>
    <row r="516" spans="1:7" ht="15" customHeight="1">
      <c r="A516" s="3">
        <v>44407</v>
      </c>
      <c r="B516" s="422">
        <v>23139</v>
      </c>
      <c r="C516" s="422" t="s">
        <v>20</v>
      </c>
      <c r="D516" t="s">
        <v>12</v>
      </c>
      <c r="E516" s="67"/>
      <c r="F516" s="220">
        <v>103.9</v>
      </c>
      <c r="G516" s="2">
        <f t="shared" si="9"/>
        <v>11.700000000000017</v>
      </c>
    </row>
    <row r="517" spans="1:7" ht="15" customHeight="1">
      <c r="A517" s="3">
        <v>44407</v>
      </c>
      <c r="B517" s="422">
        <v>23139</v>
      </c>
      <c r="C517" s="422" t="s">
        <v>20</v>
      </c>
      <c r="D517" t="s">
        <v>13</v>
      </c>
      <c r="E517" s="67"/>
      <c r="F517" s="220">
        <v>11.7</v>
      </c>
      <c r="G517" s="2">
        <f t="shared" si="9"/>
        <v>1.7763568394002505E-14</v>
      </c>
    </row>
    <row r="518" spans="1:7" ht="15" customHeight="1">
      <c r="A518" s="31">
        <v>44377</v>
      </c>
      <c r="B518" s="421" t="s">
        <v>10</v>
      </c>
      <c r="C518" s="421" t="s">
        <v>21</v>
      </c>
      <c r="D518" t="s">
        <v>12</v>
      </c>
      <c r="E518" s="67">
        <v>113.9</v>
      </c>
      <c r="G518" s="2">
        <f t="shared" si="9"/>
        <v>113.90000000000002</v>
      </c>
    </row>
    <row r="519" spans="1:7" ht="15" customHeight="1">
      <c r="B519" s="422"/>
      <c r="C519" s="422"/>
      <c r="D519" t="s">
        <v>13</v>
      </c>
      <c r="E519" s="82">
        <v>10</v>
      </c>
      <c r="G519" s="2">
        <f t="shared" si="9"/>
        <v>123.90000000000002</v>
      </c>
    </row>
    <row r="520" spans="1:7" ht="15" customHeight="1">
      <c r="B520" s="422"/>
      <c r="C520" s="422"/>
      <c r="D520" t="s">
        <v>31</v>
      </c>
      <c r="E520" s="67">
        <v>60</v>
      </c>
      <c r="G520" s="2">
        <f t="shared" si="9"/>
        <v>183.90000000000003</v>
      </c>
    </row>
    <row r="521" spans="1:7" ht="15" customHeight="1">
      <c r="B521" s="422"/>
      <c r="C521" s="422"/>
      <c r="D521" t="s">
        <v>29</v>
      </c>
      <c r="E521" s="67">
        <v>5</v>
      </c>
      <c r="G521" s="2">
        <f t="shared" si="9"/>
        <v>188.90000000000003</v>
      </c>
    </row>
    <row r="522" spans="1:7" ht="15" customHeight="1">
      <c r="A522" s="3">
        <v>44377</v>
      </c>
      <c r="B522" s="422" t="s">
        <v>69</v>
      </c>
      <c r="C522" s="422" t="s">
        <v>21</v>
      </c>
      <c r="D522" t="s">
        <v>14</v>
      </c>
      <c r="E522" s="67"/>
      <c r="F522" s="217">
        <v>60</v>
      </c>
      <c r="G522" s="2">
        <f t="shared" si="9"/>
        <v>128.90000000000003</v>
      </c>
    </row>
    <row r="523" spans="1:7" ht="15" customHeight="1">
      <c r="A523" s="3">
        <v>44377</v>
      </c>
      <c r="B523" s="422" t="s">
        <v>69</v>
      </c>
      <c r="C523" s="422" t="s">
        <v>21</v>
      </c>
      <c r="D523" t="s">
        <v>15</v>
      </c>
      <c r="E523" s="67"/>
      <c r="F523" s="217">
        <v>5</v>
      </c>
      <c r="G523" s="2">
        <f t="shared" si="9"/>
        <v>123.90000000000003</v>
      </c>
    </row>
    <row r="524" spans="1:7" ht="15" customHeight="1">
      <c r="A524" s="3">
        <v>44407</v>
      </c>
      <c r="B524" s="422">
        <v>23139</v>
      </c>
      <c r="C524" s="422" t="s">
        <v>21</v>
      </c>
      <c r="D524" t="s">
        <v>12</v>
      </c>
      <c r="E524" s="67"/>
      <c r="F524" s="220">
        <v>113.9</v>
      </c>
      <c r="G524" s="2">
        <f t="shared" si="9"/>
        <v>10.000000000000028</v>
      </c>
    </row>
    <row r="525" spans="1:7" ht="15" customHeight="1">
      <c r="A525" s="3">
        <v>44407</v>
      </c>
      <c r="B525" s="422">
        <v>23139</v>
      </c>
      <c r="C525" s="422" t="s">
        <v>21</v>
      </c>
      <c r="D525" t="s">
        <v>13</v>
      </c>
      <c r="E525" s="67"/>
      <c r="F525" s="221">
        <v>10</v>
      </c>
      <c r="G525" s="2">
        <f t="shared" si="9"/>
        <v>2.8421709430404007E-14</v>
      </c>
    </row>
    <row r="526" spans="1:7" ht="15" customHeight="1">
      <c r="A526" s="81">
        <v>44408</v>
      </c>
      <c r="B526" s="421" t="s">
        <v>10</v>
      </c>
      <c r="C526" s="421" t="s">
        <v>22</v>
      </c>
      <c r="D526" t="s">
        <v>12</v>
      </c>
      <c r="E526" s="2">
        <v>99.7</v>
      </c>
      <c r="F526" s="219"/>
      <c r="G526" s="2">
        <f t="shared" si="9"/>
        <v>99.700000000000031</v>
      </c>
    </row>
    <row r="527" spans="1:7" ht="15" customHeight="1">
      <c r="A527" s="70"/>
      <c r="B527" s="422"/>
      <c r="C527" s="422"/>
      <c r="D527" t="s">
        <v>13</v>
      </c>
      <c r="E527" s="2">
        <v>11.2</v>
      </c>
      <c r="F527" s="219"/>
      <c r="G527" s="2">
        <f t="shared" si="9"/>
        <v>110.90000000000003</v>
      </c>
    </row>
    <row r="528" spans="1:7" ht="15" customHeight="1">
      <c r="A528" s="70"/>
      <c r="B528" s="422"/>
      <c r="C528" s="422"/>
      <c r="D528" t="s">
        <v>14</v>
      </c>
      <c r="E528" s="2">
        <v>60</v>
      </c>
      <c r="F528" s="219"/>
      <c r="G528" s="2">
        <f t="shared" si="9"/>
        <v>170.90000000000003</v>
      </c>
    </row>
    <row r="529" spans="1:14" ht="15" customHeight="1">
      <c r="A529" s="70"/>
      <c r="B529" s="422"/>
      <c r="C529" s="422"/>
      <c r="D529" t="s">
        <v>15</v>
      </c>
      <c r="E529" s="2">
        <v>5</v>
      </c>
      <c r="F529" s="219"/>
      <c r="G529" s="2">
        <f t="shared" si="9"/>
        <v>175.90000000000003</v>
      </c>
    </row>
    <row r="530" spans="1:14" ht="15" customHeight="1">
      <c r="A530" s="70">
        <v>44408</v>
      </c>
      <c r="B530" s="422" t="s">
        <v>69</v>
      </c>
      <c r="C530" s="422" t="s">
        <v>22</v>
      </c>
      <c r="D530" t="s">
        <v>14</v>
      </c>
      <c r="E530" s="2"/>
      <c r="F530" s="217">
        <v>60</v>
      </c>
      <c r="G530" s="2">
        <f t="shared" si="9"/>
        <v>115.90000000000003</v>
      </c>
    </row>
    <row r="531" spans="1:14" ht="15" customHeight="1">
      <c r="A531" s="70">
        <v>44408</v>
      </c>
      <c r="B531" s="422" t="s">
        <v>69</v>
      </c>
      <c r="C531" s="422" t="s">
        <v>22</v>
      </c>
      <c r="D531" t="s">
        <v>15</v>
      </c>
      <c r="E531" s="2"/>
      <c r="F531" s="217">
        <v>5</v>
      </c>
      <c r="G531" s="2">
        <f t="shared" si="9"/>
        <v>110.90000000000003</v>
      </c>
    </row>
    <row r="532" spans="1:14" ht="15" customHeight="1">
      <c r="A532" s="70">
        <v>44482</v>
      </c>
      <c r="B532" s="422">
        <v>23621</v>
      </c>
      <c r="C532" s="422" t="s">
        <v>22</v>
      </c>
      <c r="D532" t="s">
        <v>12</v>
      </c>
      <c r="E532" s="2"/>
      <c r="F532" s="217">
        <v>99.7</v>
      </c>
      <c r="G532" s="2">
        <f t="shared" si="9"/>
        <v>11.200000000000031</v>
      </c>
    </row>
    <row r="533" spans="1:14" ht="15" customHeight="1">
      <c r="A533" s="70">
        <v>44482</v>
      </c>
      <c r="B533" s="422">
        <v>23621</v>
      </c>
      <c r="C533" s="422" t="s">
        <v>22</v>
      </c>
      <c r="D533" t="s">
        <v>13</v>
      </c>
      <c r="E533" s="2"/>
      <c r="F533" s="217">
        <v>11.2</v>
      </c>
      <c r="G533" s="21">
        <f t="shared" si="9"/>
        <v>3.1974423109204508E-14</v>
      </c>
    </row>
    <row r="534" spans="1:14" ht="15" customHeight="1">
      <c r="A534" s="31">
        <v>44439</v>
      </c>
      <c r="B534" s="421" t="s">
        <v>10</v>
      </c>
      <c r="C534" s="421" t="s">
        <v>23</v>
      </c>
      <c r="D534" t="s">
        <v>12</v>
      </c>
      <c r="E534" s="2">
        <v>112.9</v>
      </c>
      <c r="F534" s="219"/>
      <c r="G534" s="2">
        <f t="shared" si="9"/>
        <v>112.90000000000003</v>
      </c>
    </row>
    <row r="535" spans="1:14" ht="15" customHeight="1">
      <c r="B535" s="422"/>
      <c r="C535" s="422"/>
      <c r="D535" t="s">
        <v>13</v>
      </c>
      <c r="E535" s="2">
        <v>12.1</v>
      </c>
      <c r="F535" s="219"/>
      <c r="G535" s="2">
        <f t="shared" si="9"/>
        <v>125.00000000000003</v>
      </c>
    </row>
    <row r="536" spans="1:14" ht="15" customHeight="1">
      <c r="B536" s="422"/>
      <c r="C536" s="422"/>
      <c r="D536" t="s">
        <v>14</v>
      </c>
      <c r="E536" s="2">
        <v>60</v>
      </c>
      <c r="F536" s="219"/>
      <c r="G536" s="2">
        <f t="shared" si="9"/>
        <v>185.00000000000003</v>
      </c>
    </row>
    <row r="537" spans="1:14" ht="15" customHeight="1">
      <c r="B537" s="422"/>
      <c r="C537" s="422"/>
      <c r="D537" t="s">
        <v>15</v>
      </c>
      <c r="E537" s="2">
        <v>5</v>
      </c>
      <c r="F537" s="219"/>
      <c r="G537" s="2">
        <f t="shared" si="9"/>
        <v>190.00000000000003</v>
      </c>
    </row>
    <row r="538" spans="1:14" ht="15" customHeight="1">
      <c r="A538" s="3">
        <v>44439</v>
      </c>
      <c r="B538" s="422" t="s">
        <v>69</v>
      </c>
      <c r="C538" s="422" t="s">
        <v>23</v>
      </c>
      <c r="D538" t="s">
        <v>14</v>
      </c>
      <c r="E538" s="2"/>
      <c r="F538" s="219">
        <v>60</v>
      </c>
      <c r="G538" s="2">
        <f t="shared" si="9"/>
        <v>130.00000000000003</v>
      </c>
    </row>
    <row r="539" spans="1:14" ht="15" customHeight="1">
      <c r="A539" s="3">
        <v>44439</v>
      </c>
      <c r="B539" s="422" t="s">
        <v>69</v>
      </c>
      <c r="C539" s="422" t="s">
        <v>23</v>
      </c>
      <c r="D539" t="s">
        <v>15</v>
      </c>
      <c r="E539" s="2"/>
      <c r="F539" s="219">
        <v>5</v>
      </c>
      <c r="G539" s="2">
        <f t="shared" si="9"/>
        <v>125.00000000000003</v>
      </c>
    </row>
    <row r="540" spans="1:14" ht="15" customHeight="1">
      <c r="A540" s="3">
        <v>44523</v>
      </c>
      <c r="B540" s="422">
        <v>23955</v>
      </c>
      <c r="C540" s="422" t="s">
        <v>23</v>
      </c>
      <c r="D540" t="s">
        <v>12</v>
      </c>
      <c r="F540" s="217">
        <v>112.9</v>
      </c>
      <c r="G540" s="2">
        <f t="shared" si="9"/>
        <v>12.100000000000023</v>
      </c>
    </row>
    <row r="541" spans="1:14" ht="15" customHeight="1">
      <c r="A541" s="3">
        <v>44523</v>
      </c>
      <c r="B541" s="422">
        <v>23955</v>
      </c>
      <c r="C541" s="422" t="s">
        <v>23</v>
      </c>
      <c r="D541" t="s">
        <v>13</v>
      </c>
      <c r="F541" s="217">
        <v>12.1</v>
      </c>
      <c r="G541" s="21">
        <f t="shared" si="9"/>
        <v>2.3092638912203256E-14</v>
      </c>
    </row>
    <row r="542" spans="1:14" ht="15" customHeight="1">
      <c r="A542" s="31">
        <v>44469</v>
      </c>
      <c r="B542" s="421" t="s">
        <v>10</v>
      </c>
      <c r="C542" s="422" t="s">
        <v>23</v>
      </c>
      <c r="D542" t="s">
        <v>12</v>
      </c>
      <c r="E542" s="2">
        <v>116.9</v>
      </c>
      <c r="F542" s="219"/>
      <c r="G542" s="2">
        <f t="shared" si="9"/>
        <v>116.90000000000003</v>
      </c>
    </row>
    <row r="543" spans="1:14" ht="15" customHeight="1">
      <c r="B543" s="422"/>
      <c r="C543" s="422"/>
      <c r="D543" t="s">
        <v>13</v>
      </c>
      <c r="E543" s="2">
        <v>10.8</v>
      </c>
      <c r="F543" s="219"/>
      <c r="G543" s="2">
        <f t="shared" si="9"/>
        <v>127.70000000000003</v>
      </c>
    </row>
    <row r="544" spans="1:14" ht="15" customHeight="1">
      <c r="B544" s="422"/>
      <c r="C544" s="422"/>
      <c r="D544" t="s">
        <v>14</v>
      </c>
      <c r="E544" s="2">
        <v>60</v>
      </c>
      <c r="F544" s="219"/>
      <c r="G544" s="2">
        <f t="shared" si="9"/>
        <v>187.70000000000005</v>
      </c>
      <c r="L544" s="421"/>
      <c r="N544" s="2"/>
    </row>
    <row r="545" spans="1:14" ht="15" customHeight="1">
      <c r="B545" s="422"/>
      <c r="C545" s="422"/>
      <c r="D545" t="s">
        <v>15</v>
      </c>
      <c r="E545" s="2">
        <v>5</v>
      </c>
      <c r="F545" s="219"/>
      <c r="G545" s="2">
        <f t="shared" si="9"/>
        <v>192.70000000000005</v>
      </c>
      <c r="L545" s="422"/>
      <c r="N545" s="2"/>
    </row>
    <row r="546" spans="1:14" ht="15" customHeight="1">
      <c r="A546" s="3">
        <v>44469</v>
      </c>
      <c r="B546" s="422" t="s">
        <v>69</v>
      </c>
      <c r="C546" s="422" t="s">
        <v>41</v>
      </c>
      <c r="D546" t="s">
        <v>14</v>
      </c>
      <c r="E546" s="2"/>
      <c r="F546" s="217">
        <v>60</v>
      </c>
      <c r="G546" s="2">
        <f t="shared" si="9"/>
        <v>132.70000000000005</v>
      </c>
      <c r="L546" s="421"/>
      <c r="N546" s="2"/>
    </row>
    <row r="547" spans="1:14" ht="15" customHeight="1">
      <c r="A547" s="3">
        <v>44469</v>
      </c>
      <c r="B547" s="422" t="s">
        <v>69</v>
      </c>
      <c r="C547" s="422" t="s">
        <v>41</v>
      </c>
      <c r="D547" t="s">
        <v>15</v>
      </c>
      <c r="E547" s="2"/>
      <c r="F547" s="217">
        <v>5</v>
      </c>
      <c r="G547" s="2">
        <f t="shared" si="9"/>
        <v>127.70000000000005</v>
      </c>
      <c r="L547" s="422"/>
      <c r="N547" s="2"/>
    </row>
    <row r="548" spans="1:14" ht="15" customHeight="1">
      <c r="A548" s="3">
        <v>44523</v>
      </c>
      <c r="B548" s="422">
        <v>23955</v>
      </c>
      <c r="C548" s="422" t="s">
        <v>41</v>
      </c>
      <c r="D548" t="s">
        <v>12</v>
      </c>
      <c r="E548" s="2"/>
      <c r="F548" s="217">
        <v>116.9</v>
      </c>
      <c r="G548" s="2">
        <f>+G547+E548-F548</f>
        <v>10.80000000000004</v>
      </c>
      <c r="L548" s="422"/>
      <c r="N548" s="2"/>
    </row>
    <row r="549" spans="1:14" ht="15" customHeight="1">
      <c r="A549" s="3">
        <v>44523</v>
      </c>
      <c r="B549" s="422">
        <v>23955</v>
      </c>
      <c r="C549" s="422" t="s">
        <v>41</v>
      </c>
      <c r="D549" t="s">
        <v>13</v>
      </c>
      <c r="E549" s="2"/>
      <c r="F549" s="217">
        <v>10.8</v>
      </c>
      <c r="G549" s="2">
        <f>+G548+E549-F549</f>
        <v>3.907985046680551E-14</v>
      </c>
      <c r="L549" s="422"/>
      <c r="N549" s="2"/>
    </row>
    <row r="550" spans="1:14">
      <c r="A550" s="81">
        <v>44500</v>
      </c>
      <c r="B550" s="421" t="s">
        <v>10</v>
      </c>
      <c r="C550" s="421" t="s">
        <v>25</v>
      </c>
      <c r="D550" t="s">
        <v>12</v>
      </c>
      <c r="E550" s="2">
        <v>121.1</v>
      </c>
      <c r="G550" s="2">
        <f t="shared" si="9"/>
        <v>121.10000000000004</v>
      </c>
    </row>
    <row r="551" spans="1:14">
      <c r="A551" s="70"/>
      <c r="B551" s="422"/>
      <c r="C551" s="422"/>
      <c r="D551" t="s">
        <v>13</v>
      </c>
      <c r="E551" s="2">
        <v>16.899999999999999</v>
      </c>
      <c r="G551" s="2">
        <f t="shared" si="9"/>
        <v>138.00000000000003</v>
      </c>
      <c r="N551" s="2"/>
    </row>
    <row r="552" spans="1:14">
      <c r="A552" s="70"/>
      <c r="B552" s="422"/>
      <c r="C552" s="422"/>
      <c r="D552" t="s">
        <v>14</v>
      </c>
      <c r="E552" s="2">
        <v>60</v>
      </c>
      <c r="G552" s="2">
        <f t="shared" si="9"/>
        <v>198.00000000000003</v>
      </c>
      <c r="N552" s="2"/>
    </row>
    <row r="553" spans="1:14">
      <c r="A553" s="70"/>
      <c r="B553" s="422"/>
      <c r="C553" s="422"/>
      <c r="D553" t="s">
        <v>15</v>
      </c>
      <c r="E553" s="2">
        <v>5</v>
      </c>
      <c r="G553" s="2">
        <f t="shared" ref="G553:G633" si="10">+G552+E553-F553</f>
        <v>203.00000000000003</v>
      </c>
    </row>
    <row r="554" spans="1:14">
      <c r="A554" s="70">
        <v>44500</v>
      </c>
      <c r="B554" s="422" t="s">
        <v>75</v>
      </c>
      <c r="C554" s="422" t="s">
        <v>25</v>
      </c>
      <c r="D554" t="s">
        <v>14</v>
      </c>
      <c r="E554" s="45"/>
      <c r="F554" s="219">
        <v>60</v>
      </c>
      <c r="G554" s="2">
        <f t="shared" si="10"/>
        <v>143.00000000000003</v>
      </c>
      <c r="N554" s="2"/>
    </row>
    <row r="555" spans="1:14">
      <c r="A555" s="70">
        <v>44500</v>
      </c>
      <c r="B555" s="422" t="s">
        <v>75</v>
      </c>
      <c r="C555" s="422" t="s">
        <v>25</v>
      </c>
      <c r="D555" t="s">
        <v>15</v>
      </c>
      <c r="E555" s="45"/>
      <c r="F555" s="219">
        <v>5</v>
      </c>
      <c r="G555" s="2">
        <f t="shared" si="10"/>
        <v>138.00000000000003</v>
      </c>
      <c r="N555" s="2"/>
    </row>
    <row r="556" spans="1:14">
      <c r="A556" s="70">
        <v>44585</v>
      </c>
      <c r="B556" s="422">
        <v>24151</v>
      </c>
      <c r="C556" s="422" t="s">
        <v>25</v>
      </c>
      <c r="D556" t="s">
        <v>12</v>
      </c>
      <c r="E556" s="45"/>
      <c r="F556" s="219">
        <v>121.1</v>
      </c>
      <c r="G556" s="2">
        <f t="shared" si="10"/>
        <v>16.900000000000034</v>
      </c>
    </row>
    <row r="557" spans="1:14">
      <c r="A557" s="70">
        <v>44585</v>
      </c>
      <c r="B557" s="422">
        <v>24151</v>
      </c>
      <c r="C557" s="422" t="s">
        <v>25</v>
      </c>
      <c r="D557" t="s">
        <v>13</v>
      </c>
      <c r="E557" s="45"/>
      <c r="F557" s="219">
        <v>16.899999999999999</v>
      </c>
      <c r="G557" s="2">
        <f t="shared" si="10"/>
        <v>3.5527136788005009E-14</v>
      </c>
    </row>
    <row r="558" spans="1:14">
      <c r="A558" s="81">
        <v>44530</v>
      </c>
      <c r="B558" s="421" t="s">
        <v>10</v>
      </c>
      <c r="C558" s="421" t="s">
        <v>26</v>
      </c>
      <c r="D558" t="s">
        <v>12</v>
      </c>
      <c r="E558" s="2">
        <v>129.19999999999999</v>
      </c>
      <c r="G558" s="2">
        <f t="shared" si="10"/>
        <v>129.20000000000002</v>
      </c>
    </row>
    <row r="559" spans="1:14">
      <c r="A559" s="70"/>
      <c r="B559" s="422"/>
      <c r="C559" s="422"/>
      <c r="D559" t="s">
        <v>13</v>
      </c>
      <c r="E559" s="2">
        <v>16.3</v>
      </c>
      <c r="G559" s="2">
        <f t="shared" si="10"/>
        <v>145.50000000000003</v>
      </c>
    </row>
    <row r="560" spans="1:14">
      <c r="A560" s="70"/>
      <c r="B560" s="422"/>
      <c r="C560" s="422"/>
      <c r="D560" t="s">
        <v>14</v>
      </c>
      <c r="E560" s="2">
        <v>60</v>
      </c>
      <c r="G560" s="2">
        <f t="shared" si="10"/>
        <v>205.50000000000003</v>
      </c>
      <c r="N560" s="2"/>
    </row>
    <row r="561" spans="1:14">
      <c r="A561" s="70"/>
      <c r="B561" s="422"/>
      <c r="C561" s="422"/>
      <c r="D561" t="s">
        <v>15</v>
      </c>
      <c r="E561" s="2">
        <v>5</v>
      </c>
      <c r="G561" s="2">
        <f t="shared" si="10"/>
        <v>210.50000000000003</v>
      </c>
      <c r="K561" s="421"/>
      <c r="M561" s="2"/>
      <c r="N561" s="2"/>
    </row>
    <row r="562" spans="1:14">
      <c r="A562" s="70"/>
      <c r="B562" s="422"/>
      <c r="C562" s="422"/>
      <c r="D562" t="s">
        <v>42</v>
      </c>
      <c r="E562" s="2">
        <v>10</v>
      </c>
      <c r="G562" s="2">
        <f t="shared" si="10"/>
        <v>220.50000000000003</v>
      </c>
      <c r="K562" s="421"/>
      <c r="M562" s="2"/>
      <c r="N562" s="2"/>
    </row>
    <row r="563" spans="1:14">
      <c r="A563" s="70"/>
      <c r="B563" s="422"/>
      <c r="C563" s="422"/>
      <c r="D563" t="s">
        <v>70</v>
      </c>
      <c r="E563" s="2">
        <v>93</v>
      </c>
      <c r="G563" s="2">
        <f t="shared" si="10"/>
        <v>313.5</v>
      </c>
      <c r="K563" s="421"/>
      <c r="M563" s="2"/>
      <c r="N563" s="2"/>
    </row>
    <row r="564" spans="1:14">
      <c r="A564" s="70">
        <v>44530</v>
      </c>
      <c r="B564" s="422" t="s">
        <v>69</v>
      </c>
      <c r="C564" s="422" t="s">
        <v>26</v>
      </c>
      <c r="D564" t="s">
        <v>14</v>
      </c>
      <c r="E564" s="2"/>
      <c r="F564" s="217">
        <v>60</v>
      </c>
      <c r="G564" s="2">
        <f t="shared" si="10"/>
        <v>253.5</v>
      </c>
      <c r="K564" s="421"/>
      <c r="M564" s="151"/>
      <c r="N564" s="2"/>
    </row>
    <row r="565" spans="1:14">
      <c r="A565" s="70">
        <v>44530</v>
      </c>
      <c r="B565" s="422" t="s">
        <v>69</v>
      </c>
      <c r="C565" s="422" t="s">
        <v>26</v>
      </c>
      <c r="D565" t="s">
        <v>15</v>
      </c>
      <c r="E565" s="2"/>
      <c r="F565" s="217">
        <v>5</v>
      </c>
      <c r="G565" s="2">
        <f t="shared" si="10"/>
        <v>248.5</v>
      </c>
      <c r="M565" s="151"/>
      <c r="N565" s="2"/>
    </row>
    <row r="566" spans="1:14">
      <c r="A566" s="70">
        <v>44585</v>
      </c>
      <c r="B566" s="422">
        <v>24151</v>
      </c>
      <c r="C566" s="422" t="s">
        <v>26</v>
      </c>
      <c r="D566" t="s">
        <v>12</v>
      </c>
      <c r="E566" s="2"/>
      <c r="F566" s="217">
        <v>129.19999999999999</v>
      </c>
      <c r="G566" s="2">
        <f t="shared" si="10"/>
        <v>119.30000000000001</v>
      </c>
      <c r="K566" s="421"/>
      <c r="M566" s="151"/>
    </row>
    <row r="567" spans="1:14">
      <c r="A567" s="70">
        <v>44585</v>
      </c>
      <c r="B567" s="422">
        <v>24151</v>
      </c>
      <c r="C567" s="422" t="s">
        <v>26</v>
      </c>
      <c r="D567" t="s">
        <v>13</v>
      </c>
      <c r="E567" s="2"/>
      <c r="F567" s="217">
        <v>16.3</v>
      </c>
      <c r="G567" s="2">
        <f t="shared" si="10"/>
        <v>103.00000000000001</v>
      </c>
      <c r="M567" s="151"/>
      <c r="N567" s="5"/>
    </row>
    <row r="568" spans="1:14">
      <c r="A568" s="70">
        <v>44840</v>
      </c>
      <c r="B568" s="422">
        <v>25593</v>
      </c>
      <c r="C568" s="422" t="s">
        <v>26</v>
      </c>
      <c r="D568" t="s">
        <v>42</v>
      </c>
      <c r="E568" s="2"/>
      <c r="F568" s="217">
        <v>10</v>
      </c>
      <c r="G568" s="2">
        <f t="shared" si="10"/>
        <v>93.000000000000014</v>
      </c>
      <c r="M568" s="151"/>
    </row>
    <row r="569" spans="1:14">
      <c r="A569" s="70"/>
      <c r="B569" s="422" t="s">
        <v>61</v>
      </c>
      <c r="C569" s="422"/>
      <c r="D569" t="s">
        <v>70</v>
      </c>
      <c r="E569" s="2"/>
      <c r="F569" s="217">
        <v>46.5</v>
      </c>
      <c r="G569" s="2">
        <f t="shared" si="10"/>
        <v>46.500000000000014</v>
      </c>
      <c r="M569" s="151"/>
    </row>
    <row r="570" spans="1:14">
      <c r="A570" s="70">
        <v>45280</v>
      </c>
      <c r="B570" s="422">
        <v>28019</v>
      </c>
      <c r="C570" s="422" t="s">
        <v>26</v>
      </c>
      <c r="D570" t="s">
        <v>70</v>
      </c>
      <c r="E570" s="2"/>
      <c r="F570" s="217">
        <v>46.5</v>
      </c>
      <c r="G570" s="2">
        <f t="shared" si="10"/>
        <v>0</v>
      </c>
      <c r="M570" s="151"/>
    </row>
    <row r="571" spans="1:14">
      <c r="A571" s="81">
        <v>44561</v>
      </c>
      <c r="B571" s="421" t="s">
        <v>10</v>
      </c>
      <c r="C571" s="421" t="s">
        <v>27</v>
      </c>
      <c r="D571" t="s">
        <v>12</v>
      </c>
      <c r="E571" s="2">
        <v>135.69999999999999</v>
      </c>
      <c r="G571" s="2">
        <f t="shared" si="10"/>
        <v>135.69999999999999</v>
      </c>
      <c r="M571" s="151"/>
      <c r="N571" s="2"/>
    </row>
    <row r="572" spans="1:14">
      <c r="A572" s="70"/>
      <c r="B572" s="422"/>
      <c r="C572" s="422"/>
      <c r="D572" t="s">
        <v>13</v>
      </c>
      <c r="E572" s="2">
        <v>20.8</v>
      </c>
      <c r="G572" s="2">
        <f t="shared" si="10"/>
        <v>156.5</v>
      </c>
      <c r="M572" s="151"/>
    </row>
    <row r="573" spans="1:14">
      <c r="A573" s="70"/>
      <c r="B573" s="422"/>
      <c r="C573" s="422"/>
      <c r="D573" t="s">
        <v>14</v>
      </c>
      <c r="E573" s="2">
        <v>60</v>
      </c>
      <c r="G573" s="2">
        <f t="shared" si="10"/>
        <v>216.5</v>
      </c>
      <c r="M573" s="151"/>
    </row>
    <row r="574" spans="1:14">
      <c r="A574" s="70"/>
      <c r="B574" s="422"/>
      <c r="C574" s="422"/>
      <c r="D574" t="s">
        <v>15</v>
      </c>
      <c r="E574" s="2">
        <v>5</v>
      </c>
      <c r="G574" s="2">
        <f t="shared" si="10"/>
        <v>221.5</v>
      </c>
      <c r="M574" s="151"/>
    </row>
    <row r="575" spans="1:14" ht="15" customHeight="1">
      <c r="A575" s="3">
        <v>44561</v>
      </c>
      <c r="B575" s="422" t="s">
        <v>76</v>
      </c>
      <c r="C575" s="422" t="s">
        <v>27</v>
      </c>
      <c r="D575" t="s">
        <v>14</v>
      </c>
      <c r="E575" s="45"/>
      <c r="F575" s="219">
        <v>60</v>
      </c>
      <c r="G575" s="2">
        <f t="shared" si="10"/>
        <v>161.5</v>
      </c>
      <c r="M575" s="151"/>
    </row>
    <row r="576" spans="1:14" ht="15" customHeight="1">
      <c r="A576" s="3">
        <v>44561</v>
      </c>
      <c r="B576" s="422" t="s">
        <v>76</v>
      </c>
      <c r="C576" s="422" t="s">
        <v>27</v>
      </c>
      <c r="D576" t="s">
        <v>15</v>
      </c>
      <c r="E576" s="45"/>
      <c r="F576" s="219">
        <v>5</v>
      </c>
      <c r="G576" s="2">
        <f t="shared" si="10"/>
        <v>156.5</v>
      </c>
      <c r="M576" s="151"/>
      <c r="N576" s="2"/>
    </row>
    <row r="577" spans="1:13" ht="15" customHeight="1">
      <c r="A577" s="3">
        <v>44642</v>
      </c>
      <c r="B577" s="422">
        <v>24573</v>
      </c>
      <c r="C577" s="422" t="s">
        <v>27</v>
      </c>
      <c r="D577" t="s">
        <v>12</v>
      </c>
      <c r="E577" s="45"/>
      <c r="F577" s="217">
        <v>135.69999999999999</v>
      </c>
      <c r="G577" s="2">
        <f t="shared" si="10"/>
        <v>20.800000000000011</v>
      </c>
      <c r="M577" s="151"/>
    </row>
    <row r="578" spans="1:13" ht="15" customHeight="1">
      <c r="A578" s="3">
        <v>44642</v>
      </c>
      <c r="B578" s="422">
        <v>24573</v>
      </c>
      <c r="C578" s="422" t="s">
        <v>27</v>
      </c>
      <c r="D578" t="s">
        <v>13</v>
      </c>
      <c r="E578" s="45"/>
      <c r="F578" s="217">
        <v>20.8</v>
      </c>
      <c r="G578" s="2">
        <f t="shared" si="10"/>
        <v>0</v>
      </c>
      <c r="M578" s="151"/>
    </row>
    <row r="579" spans="1:13" ht="15" customHeight="1">
      <c r="A579" s="31">
        <v>44592</v>
      </c>
      <c r="B579" s="421" t="s">
        <v>10</v>
      </c>
      <c r="C579" s="421" t="s">
        <v>11</v>
      </c>
      <c r="D579" t="s">
        <v>12</v>
      </c>
      <c r="E579" s="45">
        <v>143.5</v>
      </c>
      <c r="F579" s="219"/>
      <c r="G579" s="2">
        <f t="shared" si="10"/>
        <v>143.5</v>
      </c>
      <c r="M579" s="2"/>
    </row>
    <row r="580" spans="1:13" ht="15" customHeight="1">
      <c r="B580" s="422"/>
      <c r="C580" s="422"/>
      <c r="D580" t="s">
        <v>13</v>
      </c>
      <c r="E580" s="45">
        <v>23.2</v>
      </c>
      <c r="F580" s="219"/>
      <c r="G580" s="2">
        <f t="shared" si="10"/>
        <v>166.7</v>
      </c>
      <c r="M580" s="2"/>
    </row>
    <row r="581" spans="1:13" ht="15" customHeight="1">
      <c r="B581" s="422"/>
      <c r="C581" s="422"/>
      <c r="D581" t="s">
        <v>14</v>
      </c>
      <c r="E581" s="45">
        <v>60</v>
      </c>
      <c r="F581" s="219"/>
      <c r="G581" s="2">
        <f t="shared" si="10"/>
        <v>226.7</v>
      </c>
      <c r="M581" s="2"/>
    </row>
    <row r="582" spans="1:13" ht="15" customHeight="1">
      <c r="B582" s="422"/>
      <c r="C582" s="422"/>
      <c r="D582" t="s">
        <v>15</v>
      </c>
      <c r="E582" s="45">
        <v>5</v>
      </c>
      <c r="F582" s="219"/>
      <c r="G582" s="2">
        <f t="shared" si="10"/>
        <v>231.7</v>
      </c>
      <c r="M582" s="2"/>
    </row>
    <row r="583" spans="1:13" ht="15" customHeight="1">
      <c r="A583" s="3">
        <v>44592</v>
      </c>
      <c r="B583" s="422" t="s">
        <v>77</v>
      </c>
      <c r="C583" s="422" t="s">
        <v>11</v>
      </c>
      <c r="D583" t="s">
        <v>14</v>
      </c>
      <c r="E583" s="45"/>
      <c r="F583" s="219">
        <v>60</v>
      </c>
      <c r="G583" s="2">
        <f t="shared" si="10"/>
        <v>171.7</v>
      </c>
      <c r="M583" s="2"/>
    </row>
    <row r="584" spans="1:13" ht="15" customHeight="1">
      <c r="A584" s="3">
        <v>44592</v>
      </c>
      <c r="B584" s="422" t="s">
        <v>77</v>
      </c>
      <c r="C584" s="422" t="s">
        <v>11</v>
      </c>
      <c r="D584" t="s">
        <v>15</v>
      </c>
      <c r="E584" s="45"/>
      <c r="F584" s="219">
        <v>5</v>
      </c>
      <c r="G584" s="2">
        <f t="shared" si="10"/>
        <v>166.7</v>
      </c>
      <c r="M584" s="2"/>
    </row>
    <row r="585" spans="1:13" ht="15" customHeight="1">
      <c r="A585" s="3">
        <v>44670</v>
      </c>
      <c r="B585" s="422">
        <v>24777</v>
      </c>
      <c r="C585" s="422" t="s">
        <v>11</v>
      </c>
      <c r="D585" t="s">
        <v>12</v>
      </c>
      <c r="E585" s="45"/>
      <c r="F585" s="219">
        <v>143.5</v>
      </c>
      <c r="G585" s="2">
        <f t="shared" si="10"/>
        <v>23.199999999999989</v>
      </c>
      <c r="M585" s="2"/>
    </row>
    <row r="586" spans="1:13" ht="15" customHeight="1">
      <c r="A586" s="3">
        <v>44670</v>
      </c>
      <c r="B586" s="422">
        <v>24777</v>
      </c>
      <c r="C586" s="422" t="s">
        <v>11</v>
      </c>
      <c r="D586" t="s">
        <v>13</v>
      </c>
      <c r="E586" s="45"/>
      <c r="F586" s="219">
        <v>23.2</v>
      </c>
      <c r="G586" s="2">
        <f t="shared" si="10"/>
        <v>0</v>
      </c>
      <c r="M586" s="2"/>
    </row>
    <row r="587" spans="1:13" ht="15" customHeight="1">
      <c r="A587" s="31">
        <v>44620</v>
      </c>
      <c r="B587" s="421" t="s">
        <v>10</v>
      </c>
      <c r="C587" s="421" t="s">
        <v>17</v>
      </c>
      <c r="D587" t="s">
        <v>12</v>
      </c>
      <c r="E587" s="45">
        <v>145.1</v>
      </c>
      <c r="F587" s="219"/>
      <c r="G587" s="2">
        <f t="shared" si="10"/>
        <v>145.1</v>
      </c>
      <c r="M587" s="2"/>
    </row>
    <row r="588" spans="1:13" ht="15" customHeight="1">
      <c r="B588" s="422"/>
      <c r="C588" s="422"/>
      <c r="D588" t="s">
        <v>13</v>
      </c>
      <c r="E588" s="45">
        <v>19.100000000000001</v>
      </c>
      <c r="F588" s="219"/>
      <c r="G588" s="2">
        <f t="shared" si="10"/>
        <v>164.2</v>
      </c>
      <c r="M588" s="2"/>
    </row>
    <row r="589" spans="1:13" ht="15" customHeight="1">
      <c r="B589" s="422"/>
      <c r="C589" s="422"/>
      <c r="D589" t="s">
        <v>14</v>
      </c>
      <c r="E589" s="45">
        <v>56</v>
      </c>
      <c r="F589" s="219"/>
      <c r="G589" s="2">
        <f t="shared" si="10"/>
        <v>220.2</v>
      </c>
      <c r="M589" s="2"/>
    </row>
    <row r="590" spans="1:13" ht="15" customHeight="1">
      <c r="B590" s="422"/>
      <c r="C590" s="422"/>
      <c r="D590" t="s">
        <v>15</v>
      </c>
      <c r="E590" s="45">
        <v>5</v>
      </c>
      <c r="F590" s="219"/>
      <c r="G590" s="2">
        <f t="shared" si="10"/>
        <v>225.2</v>
      </c>
      <c r="M590" s="2"/>
    </row>
    <row r="591" spans="1:13">
      <c r="A591" s="3">
        <v>44620</v>
      </c>
      <c r="B591" s="422" t="s">
        <v>78</v>
      </c>
      <c r="C591" s="422" t="s">
        <v>17</v>
      </c>
      <c r="D591" t="s">
        <v>14</v>
      </c>
      <c r="F591" s="217">
        <v>56</v>
      </c>
      <c r="G591" s="2">
        <f t="shared" si="10"/>
        <v>169.2</v>
      </c>
      <c r="M591" s="2"/>
    </row>
    <row r="592" spans="1:13">
      <c r="A592" s="3">
        <v>44620</v>
      </c>
      <c r="B592" s="422" t="s">
        <v>78</v>
      </c>
      <c r="C592" s="422" t="s">
        <v>17</v>
      </c>
      <c r="D592" t="s">
        <v>15</v>
      </c>
      <c r="F592" s="217">
        <v>5</v>
      </c>
      <c r="G592" s="2">
        <f t="shared" si="10"/>
        <v>164.2</v>
      </c>
      <c r="M592" s="2"/>
    </row>
    <row r="593" spans="1:14">
      <c r="A593" s="3">
        <v>44670</v>
      </c>
      <c r="B593" s="422">
        <v>24777</v>
      </c>
      <c r="C593" s="422" t="s">
        <v>17</v>
      </c>
      <c r="D593" t="s">
        <v>12</v>
      </c>
      <c r="F593" s="217">
        <v>145.1</v>
      </c>
      <c r="G593" s="2">
        <f t="shared" si="10"/>
        <v>19.099999999999994</v>
      </c>
      <c r="M593" s="2"/>
    </row>
    <row r="594" spans="1:14">
      <c r="A594" s="3">
        <v>44670</v>
      </c>
      <c r="B594" s="422">
        <v>24777</v>
      </c>
      <c r="C594" s="422" t="s">
        <v>17</v>
      </c>
      <c r="D594" t="s">
        <v>13</v>
      </c>
      <c r="F594" s="217">
        <v>19.100000000000001</v>
      </c>
      <c r="G594" s="2">
        <f t="shared" si="10"/>
        <v>0</v>
      </c>
      <c r="M594" s="2"/>
    </row>
    <row r="595" spans="1:14">
      <c r="A595" s="8">
        <v>44651</v>
      </c>
      <c r="B595" s="421" t="s">
        <v>10</v>
      </c>
      <c r="C595" s="421" t="s">
        <v>18</v>
      </c>
      <c r="D595" t="s">
        <v>12</v>
      </c>
      <c r="E595" s="28">
        <v>143.9</v>
      </c>
      <c r="F595" s="202"/>
      <c r="G595" s="2">
        <f t="shared" si="10"/>
        <v>143.9</v>
      </c>
      <c r="M595" s="2"/>
    </row>
    <row r="596" spans="1:14">
      <c r="B596" s="422"/>
      <c r="C596" s="422"/>
      <c r="D596" t="s">
        <v>13</v>
      </c>
      <c r="E596" s="28">
        <v>16.5</v>
      </c>
      <c r="F596" s="202"/>
      <c r="G596" s="2">
        <f t="shared" si="10"/>
        <v>160.4</v>
      </c>
      <c r="M596" s="2"/>
    </row>
    <row r="597" spans="1:14">
      <c r="B597" s="422"/>
      <c r="C597" s="422"/>
      <c r="D597" t="s">
        <v>14</v>
      </c>
      <c r="E597" s="28">
        <v>60</v>
      </c>
      <c r="F597" s="202"/>
      <c r="G597" s="2">
        <f t="shared" si="10"/>
        <v>220.4</v>
      </c>
      <c r="M597" s="2"/>
    </row>
    <row r="598" spans="1:14">
      <c r="B598" s="422"/>
      <c r="C598" s="422"/>
      <c r="D598" t="s">
        <v>15</v>
      </c>
      <c r="E598" s="28">
        <v>5</v>
      </c>
      <c r="F598" s="202"/>
      <c r="G598" s="2">
        <f t="shared" si="10"/>
        <v>225.4</v>
      </c>
      <c r="M598" s="2"/>
    </row>
    <row r="599" spans="1:14">
      <c r="B599" s="422"/>
      <c r="C599" s="422"/>
      <c r="D599" t="s">
        <v>79</v>
      </c>
      <c r="E599" s="28">
        <v>93</v>
      </c>
      <c r="F599" s="202"/>
      <c r="G599" s="2">
        <f t="shared" si="10"/>
        <v>318.39999999999998</v>
      </c>
      <c r="M599" s="2"/>
      <c r="N599" s="2"/>
    </row>
    <row r="600" spans="1:14">
      <c r="B600" s="422"/>
      <c r="C600" s="422"/>
      <c r="D600" t="s">
        <v>387</v>
      </c>
      <c r="E600" s="28">
        <v>93</v>
      </c>
      <c r="F600" s="202"/>
      <c r="G600" s="2">
        <f t="shared" si="10"/>
        <v>411.4</v>
      </c>
      <c r="M600" s="2"/>
    </row>
    <row r="601" spans="1:14">
      <c r="A601" s="3">
        <v>44651</v>
      </c>
      <c r="B601" s="422" t="s">
        <v>81</v>
      </c>
      <c r="C601" s="422" t="s">
        <v>18</v>
      </c>
      <c r="D601" t="s">
        <v>14</v>
      </c>
      <c r="E601" s="28"/>
      <c r="F601" s="202">
        <v>60</v>
      </c>
      <c r="G601" s="2">
        <f t="shared" si="10"/>
        <v>351.4</v>
      </c>
      <c r="M601" s="2"/>
    </row>
    <row r="602" spans="1:14">
      <c r="A602" s="3">
        <v>44651</v>
      </c>
      <c r="B602" s="422" t="s">
        <v>81</v>
      </c>
      <c r="C602" s="422" t="s">
        <v>18</v>
      </c>
      <c r="D602" t="s">
        <v>15</v>
      </c>
      <c r="E602" s="28"/>
      <c r="F602" s="202">
        <v>5</v>
      </c>
      <c r="G602" s="2">
        <f t="shared" si="10"/>
        <v>346.4</v>
      </c>
      <c r="M602" s="2"/>
    </row>
    <row r="603" spans="1:14">
      <c r="A603" s="3">
        <v>44718</v>
      </c>
      <c r="B603" s="422" t="s">
        <v>742</v>
      </c>
      <c r="C603" s="422" t="s">
        <v>18</v>
      </c>
      <c r="D603" t="s">
        <v>12</v>
      </c>
      <c r="E603" s="28"/>
      <c r="F603" s="202">
        <v>143.9</v>
      </c>
      <c r="G603" s="2">
        <f t="shared" si="10"/>
        <v>202.49999999999997</v>
      </c>
      <c r="M603" s="2"/>
    </row>
    <row r="604" spans="1:14">
      <c r="A604" s="3">
        <v>44718</v>
      </c>
      <c r="B604" s="422" t="s">
        <v>742</v>
      </c>
      <c r="C604" s="422" t="s">
        <v>18</v>
      </c>
      <c r="D604" t="s">
        <v>13</v>
      </c>
      <c r="E604" s="28"/>
      <c r="F604" s="202">
        <v>16.5</v>
      </c>
      <c r="G604" s="2">
        <f t="shared" si="10"/>
        <v>185.99999999999997</v>
      </c>
      <c r="M604" s="2"/>
      <c r="N604" s="2"/>
    </row>
    <row r="605" spans="1:14">
      <c r="B605" s="422" t="s">
        <v>61</v>
      </c>
      <c r="C605" s="422"/>
      <c r="D605" t="s">
        <v>79</v>
      </c>
      <c r="E605" s="28"/>
      <c r="F605" s="202">
        <v>46.5</v>
      </c>
      <c r="G605" s="2">
        <f t="shared" si="10"/>
        <v>139.49999999999997</v>
      </c>
      <c r="M605" s="2"/>
      <c r="N605" s="2"/>
    </row>
    <row r="606" spans="1:14">
      <c r="B606" s="422" t="s">
        <v>61</v>
      </c>
      <c r="C606" s="422"/>
      <c r="D606" t="s">
        <v>387</v>
      </c>
      <c r="E606" s="28"/>
      <c r="F606" s="202">
        <v>46.5</v>
      </c>
      <c r="G606" s="2">
        <f t="shared" si="10"/>
        <v>92.999999999999972</v>
      </c>
      <c r="M606" s="2"/>
      <c r="N606" s="2"/>
    </row>
    <row r="607" spans="1:14">
      <c r="A607" s="3">
        <v>45280</v>
      </c>
      <c r="B607" s="422">
        <v>28019</v>
      </c>
      <c r="C607" s="422" t="s">
        <v>18</v>
      </c>
      <c r="D607" t="s">
        <v>79</v>
      </c>
      <c r="E607" s="28"/>
      <c r="F607" s="202">
        <v>46.5</v>
      </c>
      <c r="G607" s="2">
        <f t="shared" si="10"/>
        <v>46.499999999999972</v>
      </c>
      <c r="M607" s="2"/>
      <c r="N607" s="2"/>
    </row>
    <row r="608" spans="1:14">
      <c r="A608" s="3">
        <v>45280</v>
      </c>
      <c r="B608" s="422">
        <v>28019</v>
      </c>
      <c r="C608" s="422" t="s">
        <v>18</v>
      </c>
      <c r="D608" t="s">
        <v>387</v>
      </c>
      <c r="E608" s="28"/>
      <c r="F608" s="202">
        <v>46.5</v>
      </c>
      <c r="G608" s="2">
        <f t="shared" si="10"/>
        <v>0</v>
      </c>
      <c r="M608" s="2"/>
      <c r="N608" s="2"/>
    </row>
    <row r="609" spans="1:15">
      <c r="A609" s="31">
        <v>44681</v>
      </c>
      <c r="B609" s="421" t="s">
        <v>10</v>
      </c>
      <c r="C609" s="421" t="s">
        <v>19</v>
      </c>
      <c r="D609" t="s">
        <v>12</v>
      </c>
      <c r="E609" s="2">
        <v>140.30000000000001</v>
      </c>
      <c r="G609" s="2">
        <f t="shared" si="10"/>
        <v>140.30000000000001</v>
      </c>
      <c r="M609" s="2"/>
    </row>
    <row r="610" spans="1:15">
      <c r="A610"/>
      <c r="B610" s="422"/>
      <c r="C610" s="422"/>
      <c r="D610" t="s">
        <v>13</v>
      </c>
      <c r="E610" s="2">
        <v>14.6</v>
      </c>
      <c r="G610" s="2">
        <f t="shared" si="10"/>
        <v>154.9</v>
      </c>
      <c r="M610" s="2"/>
    </row>
    <row r="611" spans="1:15">
      <c r="A611"/>
      <c r="B611" s="422"/>
      <c r="C611" s="422"/>
      <c r="D611" t="s">
        <v>14</v>
      </c>
      <c r="E611" s="2">
        <v>60</v>
      </c>
      <c r="G611" s="2">
        <f t="shared" si="10"/>
        <v>214.9</v>
      </c>
      <c r="K611" s="421"/>
      <c r="M611" s="2"/>
    </row>
    <row r="612" spans="1:15">
      <c r="A612"/>
      <c r="B612" s="422"/>
      <c r="C612" s="422"/>
      <c r="D612" t="s">
        <v>15</v>
      </c>
      <c r="E612" s="2">
        <v>5</v>
      </c>
      <c r="G612" s="2">
        <f t="shared" si="10"/>
        <v>219.9</v>
      </c>
      <c r="M612" s="2"/>
    </row>
    <row r="613" spans="1:15">
      <c r="A613"/>
      <c r="B613" s="422"/>
      <c r="C613" s="422"/>
      <c r="D613" t="s">
        <v>649</v>
      </c>
      <c r="E613" s="2">
        <v>10</v>
      </c>
      <c r="G613" s="2">
        <f t="shared" si="10"/>
        <v>229.9</v>
      </c>
      <c r="K613" s="421"/>
      <c r="M613" s="2"/>
      <c r="N613" s="2"/>
    </row>
    <row r="614" spans="1:15">
      <c r="A614" s="3">
        <v>44681</v>
      </c>
      <c r="B614" s="422" t="s">
        <v>98</v>
      </c>
      <c r="C614" s="422" t="s">
        <v>19</v>
      </c>
      <c r="D614" t="s">
        <v>14</v>
      </c>
      <c r="E614" s="2"/>
      <c r="F614" s="217">
        <v>60</v>
      </c>
      <c r="G614" s="2">
        <f t="shared" si="10"/>
        <v>169.9</v>
      </c>
      <c r="K614" s="421"/>
      <c r="M614" s="2"/>
      <c r="N614" s="2"/>
    </row>
    <row r="615" spans="1:15">
      <c r="A615" s="3">
        <v>44681</v>
      </c>
      <c r="B615" s="422" t="s">
        <v>98</v>
      </c>
      <c r="C615" s="422" t="s">
        <v>19</v>
      </c>
      <c r="D615" t="s">
        <v>15</v>
      </c>
      <c r="E615" s="2"/>
      <c r="F615" s="217">
        <v>5</v>
      </c>
      <c r="G615" s="2">
        <f t="shared" si="10"/>
        <v>164.9</v>
      </c>
      <c r="K615" s="421"/>
      <c r="M615" s="28"/>
      <c r="N615" s="28"/>
    </row>
    <row r="616" spans="1:15">
      <c r="A616" s="3">
        <v>44718</v>
      </c>
      <c r="B616" s="422" t="s">
        <v>742</v>
      </c>
      <c r="C616" s="422" t="s">
        <v>19</v>
      </c>
      <c r="D616" t="s">
        <v>12</v>
      </c>
      <c r="E616" s="28"/>
      <c r="F616" s="217">
        <v>140.30000000000001</v>
      </c>
      <c r="G616" s="2">
        <f t="shared" si="10"/>
        <v>24.599999999999994</v>
      </c>
      <c r="M616" s="28"/>
      <c r="N616" s="28"/>
    </row>
    <row r="617" spans="1:15">
      <c r="A617" s="3">
        <v>44718</v>
      </c>
      <c r="B617" s="422" t="s">
        <v>742</v>
      </c>
      <c r="C617" s="422" t="s">
        <v>19</v>
      </c>
      <c r="D617" t="s">
        <v>13</v>
      </c>
      <c r="E617" s="28"/>
      <c r="F617" s="217">
        <v>14.6</v>
      </c>
      <c r="G617" s="2">
        <f t="shared" si="10"/>
        <v>9.9999999999999947</v>
      </c>
      <c r="K617" s="421"/>
      <c r="M617" s="2"/>
    </row>
    <row r="618" spans="1:15">
      <c r="A618" s="3">
        <v>44840</v>
      </c>
      <c r="B618" s="422">
        <v>25593</v>
      </c>
      <c r="C618" s="422" t="s">
        <v>19</v>
      </c>
      <c r="D618" t="s">
        <v>649</v>
      </c>
      <c r="E618" s="28"/>
      <c r="F618" s="217">
        <v>10</v>
      </c>
      <c r="G618" s="2">
        <f t="shared" si="10"/>
        <v>0</v>
      </c>
      <c r="K618" s="421"/>
      <c r="M618" s="28"/>
      <c r="N618" s="28"/>
    </row>
    <row r="619" spans="1:15">
      <c r="A619" s="31">
        <v>44712</v>
      </c>
      <c r="B619" s="421" t="s">
        <v>10</v>
      </c>
      <c r="C619" s="421" t="s">
        <v>20</v>
      </c>
      <c r="D619" t="s">
        <v>12</v>
      </c>
      <c r="E619" s="2">
        <v>134.6</v>
      </c>
      <c r="G619" s="2">
        <f t="shared" si="10"/>
        <v>134.6</v>
      </c>
      <c r="K619" s="421"/>
      <c r="M619" s="28"/>
      <c r="N619" s="28"/>
    </row>
    <row r="620" spans="1:15">
      <c r="B620" s="422"/>
      <c r="C620" s="422"/>
      <c r="D620" t="s">
        <v>13</v>
      </c>
      <c r="E620" s="2">
        <v>15.4</v>
      </c>
      <c r="G620" s="2">
        <f t="shared" si="10"/>
        <v>150</v>
      </c>
      <c r="K620" s="421"/>
      <c r="N620" s="2"/>
    </row>
    <row r="621" spans="1:15">
      <c r="B621" s="422"/>
      <c r="C621" s="422"/>
      <c r="D621" t="s">
        <v>14</v>
      </c>
      <c r="E621" s="2">
        <v>60</v>
      </c>
      <c r="G621" s="2">
        <f t="shared" si="10"/>
        <v>210</v>
      </c>
      <c r="M621" s="5"/>
      <c r="N621" s="5"/>
      <c r="O621" s="28"/>
    </row>
    <row r="622" spans="1:15">
      <c r="B622" s="422"/>
      <c r="C622" s="422"/>
      <c r="D622" t="s">
        <v>15</v>
      </c>
      <c r="E622" s="2">
        <v>5</v>
      </c>
      <c r="G622" s="2">
        <f t="shared" si="10"/>
        <v>215</v>
      </c>
    </row>
    <row r="623" spans="1:15">
      <c r="B623" s="422"/>
      <c r="C623" s="422"/>
      <c r="D623" t="s">
        <v>44</v>
      </c>
      <c r="E623" s="2">
        <v>6</v>
      </c>
      <c r="G623" s="2">
        <f t="shared" si="10"/>
        <v>221</v>
      </c>
      <c r="K623" s="421"/>
      <c r="N623" s="2"/>
    </row>
    <row r="624" spans="1:15">
      <c r="A624" s="3">
        <v>44712</v>
      </c>
      <c r="B624" s="422" t="s">
        <v>84</v>
      </c>
      <c r="C624" s="422" t="s">
        <v>20</v>
      </c>
      <c r="D624" t="s">
        <v>14</v>
      </c>
      <c r="E624" s="2"/>
      <c r="F624" s="217">
        <v>60</v>
      </c>
      <c r="G624" s="2">
        <f t="shared" si="10"/>
        <v>161</v>
      </c>
    </row>
    <row r="625" spans="1:13">
      <c r="A625" s="3">
        <v>44712</v>
      </c>
      <c r="B625" s="422" t="s">
        <v>84</v>
      </c>
      <c r="C625" s="422" t="s">
        <v>20</v>
      </c>
      <c r="D625" t="s">
        <v>15</v>
      </c>
      <c r="E625" s="2"/>
      <c r="F625" s="217">
        <v>5</v>
      </c>
      <c r="G625" s="2">
        <f t="shared" si="10"/>
        <v>156</v>
      </c>
      <c r="K625" s="421"/>
      <c r="M625" s="2"/>
    </row>
    <row r="626" spans="1:13">
      <c r="A626" s="3">
        <v>44775</v>
      </c>
      <c r="B626" s="422" t="s">
        <v>743</v>
      </c>
      <c r="C626" s="422" t="s">
        <v>20</v>
      </c>
      <c r="D626" t="s">
        <v>12</v>
      </c>
      <c r="E626" s="2"/>
      <c r="F626" s="217">
        <v>134.6</v>
      </c>
      <c r="G626" s="2">
        <f t="shared" si="10"/>
        <v>21.400000000000006</v>
      </c>
      <c r="K626" s="422"/>
      <c r="M626" s="2"/>
    </row>
    <row r="627" spans="1:13">
      <c r="A627" s="3">
        <v>44775</v>
      </c>
      <c r="B627" s="422" t="s">
        <v>743</v>
      </c>
      <c r="C627" s="422" t="s">
        <v>20</v>
      </c>
      <c r="D627" t="s">
        <v>13</v>
      </c>
      <c r="E627" s="2"/>
      <c r="F627" s="217">
        <v>15.4</v>
      </c>
      <c r="G627" s="2">
        <f>+G626+E627-F627</f>
        <v>6.0000000000000053</v>
      </c>
      <c r="K627" s="421"/>
      <c r="M627" s="2"/>
    </row>
    <row r="628" spans="1:13">
      <c r="A628" s="3">
        <v>45357</v>
      </c>
      <c r="B628" s="422">
        <v>28506</v>
      </c>
      <c r="C628" s="422" t="s">
        <v>20</v>
      </c>
      <c r="D628" t="s">
        <v>44</v>
      </c>
      <c r="E628" s="2"/>
      <c r="F628" s="217">
        <v>6</v>
      </c>
      <c r="G628" s="2">
        <f>+G627+E628-F628</f>
        <v>0</v>
      </c>
      <c r="K628" s="421"/>
      <c r="M628" s="2"/>
    </row>
    <row r="629" spans="1:13">
      <c r="A629" s="31">
        <v>44742</v>
      </c>
      <c r="B629" s="421" t="s">
        <v>10</v>
      </c>
      <c r="C629" s="421" t="s">
        <v>21</v>
      </c>
      <c r="D629" t="s">
        <v>12</v>
      </c>
      <c r="E629" s="2">
        <v>130.4</v>
      </c>
      <c r="G629" s="2">
        <f>+G628+E629-F629</f>
        <v>130.4</v>
      </c>
      <c r="K629" s="422"/>
      <c r="M629" s="2"/>
    </row>
    <row r="630" spans="1:13">
      <c r="B630" s="422"/>
      <c r="C630" s="422"/>
      <c r="D630" t="s">
        <v>13</v>
      </c>
      <c r="E630" s="2">
        <v>19</v>
      </c>
      <c r="G630" s="2">
        <f>+G629+E630-F630</f>
        <v>149.4</v>
      </c>
    </row>
    <row r="631" spans="1:13">
      <c r="B631" s="422"/>
      <c r="C631" s="422"/>
      <c r="D631" t="s">
        <v>14</v>
      </c>
      <c r="E631" s="2">
        <v>60</v>
      </c>
      <c r="G631" s="2">
        <f t="shared" si="10"/>
        <v>209.4</v>
      </c>
      <c r="M631" s="5"/>
    </row>
    <row r="632" spans="1:13">
      <c r="B632" s="422"/>
      <c r="C632" s="422"/>
      <c r="D632" t="s">
        <v>15</v>
      </c>
      <c r="E632" s="2">
        <v>5</v>
      </c>
      <c r="G632" s="2">
        <f t="shared" si="10"/>
        <v>214.4</v>
      </c>
    </row>
    <row r="633" spans="1:13">
      <c r="A633" s="3">
        <v>44742</v>
      </c>
      <c r="B633" s="422" t="s">
        <v>86</v>
      </c>
      <c r="C633" s="422" t="s">
        <v>21</v>
      </c>
      <c r="D633" t="s">
        <v>14</v>
      </c>
      <c r="E633" s="2"/>
      <c r="F633" s="217">
        <v>60</v>
      </c>
      <c r="G633" s="2">
        <f t="shared" si="10"/>
        <v>154.4</v>
      </c>
    </row>
    <row r="634" spans="1:13">
      <c r="A634" s="3">
        <v>44742</v>
      </c>
      <c r="B634" s="422" t="s">
        <v>86</v>
      </c>
      <c r="C634" s="422" t="s">
        <v>21</v>
      </c>
      <c r="D634" t="s">
        <v>15</v>
      </c>
      <c r="E634" s="2"/>
      <c r="F634" s="217">
        <v>5</v>
      </c>
      <c r="G634" s="2">
        <f t="shared" ref="G634:G670" si="11">+G633+E634-F634</f>
        <v>149.4</v>
      </c>
    </row>
    <row r="635" spans="1:13">
      <c r="A635" s="3">
        <v>44793</v>
      </c>
      <c r="B635" s="422">
        <v>25248</v>
      </c>
      <c r="C635" s="422" t="s">
        <v>21</v>
      </c>
      <c r="D635" t="s">
        <v>12</v>
      </c>
      <c r="E635" s="2"/>
      <c r="F635" s="217">
        <v>130.4</v>
      </c>
      <c r="G635" s="2">
        <f t="shared" si="11"/>
        <v>19</v>
      </c>
    </row>
    <row r="636" spans="1:13">
      <c r="A636" s="3">
        <v>44793</v>
      </c>
      <c r="B636" s="422">
        <v>25248</v>
      </c>
      <c r="C636" s="422" t="s">
        <v>21</v>
      </c>
      <c r="D636" t="s">
        <v>13</v>
      </c>
      <c r="E636" s="2"/>
      <c r="F636" s="217">
        <v>19</v>
      </c>
      <c r="G636" s="2">
        <f t="shared" si="11"/>
        <v>0</v>
      </c>
    </row>
    <row r="637" spans="1:13">
      <c r="A637" s="31">
        <v>44773</v>
      </c>
      <c r="B637" s="421" t="s">
        <v>10</v>
      </c>
      <c r="C637" s="421" t="s">
        <v>22</v>
      </c>
      <c r="D637" t="s">
        <v>12</v>
      </c>
      <c r="E637" s="2">
        <v>129.80000000000001</v>
      </c>
      <c r="G637" s="2">
        <f t="shared" si="11"/>
        <v>129.80000000000001</v>
      </c>
    </row>
    <row r="638" spans="1:13">
      <c r="B638" s="422"/>
      <c r="C638" s="422"/>
      <c r="D638" t="s">
        <v>13</v>
      </c>
      <c r="E638" s="2">
        <v>22.4</v>
      </c>
      <c r="G638" s="2">
        <f t="shared" si="11"/>
        <v>152.20000000000002</v>
      </c>
    </row>
    <row r="639" spans="1:13">
      <c r="B639" s="422"/>
      <c r="C639" s="422"/>
      <c r="D639" t="s">
        <v>14</v>
      </c>
      <c r="E639" s="2">
        <v>60</v>
      </c>
      <c r="G639" s="2">
        <f t="shared" si="11"/>
        <v>212.20000000000002</v>
      </c>
    </row>
    <row r="640" spans="1:13">
      <c r="B640" s="422"/>
      <c r="C640" s="422"/>
      <c r="D640" t="s">
        <v>15</v>
      </c>
      <c r="E640" s="2">
        <v>5</v>
      </c>
      <c r="G640" s="2">
        <f t="shared" si="11"/>
        <v>217.20000000000002</v>
      </c>
    </row>
    <row r="641" spans="1:8">
      <c r="A641" s="55">
        <v>44773</v>
      </c>
      <c r="B641" s="422" t="s">
        <v>87</v>
      </c>
      <c r="C641" s="422" t="s">
        <v>22</v>
      </c>
      <c r="D641" t="s">
        <v>14</v>
      </c>
      <c r="E641" s="2"/>
      <c r="F641" s="217">
        <v>60</v>
      </c>
      <c r="G641" s="2">
        <f t="shared" si="11"/>
        <v>157.20000000000002</v>
      </c>
    </row>
    <row r="642" spans="1:8">
      <c r="A642" s="55">
        <v>44773</v>
      </c>
      <c r="B642" s="422" t="s">
        <v>87</v>
      </c>
      <c r="C642" s="422" t="s">
        <v>22</v>
      </c>
      <c r="D642" t="s">
        <v>15</v>
      </c>
      <c r="E642" s="2"/>
      <c r="F642" s="217">
        <v>5</v>
      </c>
      <c r="G642" s="2">
        <f t="shared" si="11"/>
        <v>152.20000000000002</v>
      </c>
    </row>
    <row r="643" spans="1:8">
      <c r="A643" s="3">
        <v>44795</v>
      </c>
      <c r="B643" s="422">
        <v>25311</v>
      </c>
      <c r="C643" s="422" t="s">
        <v>22</v>
      </c>
      <c r="D643" t="s">
        <v>12</v>
      </c>
      <c r="F643" s="217">
        <v>129.80000000000001</v>
      </c>
      <c r="G643" s="2">
        <f t="shared" si="11"/>
        <v>22.400000000000006</v>
      </c>
    </row>
    <row r="644" spans="1:8">
      <c r="A644" s="3">
        <v>44795</v>
      </c>
      <c r="B644" s="422">
        <v>25311</v>
      </c>
      <c r="C644" s="422" t="s">
        <v>22</v>
      </c>
      <c r="D644" t="s">
        <v>13</v>
      </c>
      <c r="F644" s="217">
        <v>22.4</v>
      </c>
      <c r="G644" s="2">
        <f t="shared" si="11"/>
        <v>0</v>
      </c>
    </row>
    <row r="645" spans="1:8">
      <c r="A645" s="31">
        <v>44804</v>
      </c>
      <c r="B645" s="421" t="s">
        <v>10</v>
      </c>
      <c r="C645" s="421" t="s">
        <v>23</v>
      </c>
      <c r="D645" t="s">
        <v>12</v>
      </c>
      <c r="E645" s="2">
        <v>130.6</v>
      </c>
      <c r="G645" s="2">
        <f t="shared" si="11"/>
        <v>130.6</v>
      </c>
    </row>
    <row r="646" spans="1:8">
      <c r="B646" s="422"/>
      <c r="C646" s="422"/>
      <c r="D646" t="s">
        <v>13</v>
      </c>
      <c r="E646" s="2">
        <v>17.600000000000001</v>
      </c>
      <c r="G646" s="2">
        <f t="shared" si="11"/>
        <v>148.19999999999999</v>
      </c>
    </row>
    <row r="647" spans="1:8">
      <c r="B647" s="422"/>
      <c r="C647" s="422"/>
      <c r="D647" t="s">
        <v>14</v>
      </c>
      <c r="E647" s="2">
        <v>60</v>
      </c>
      <c r="G647" s="2">
        <f t="shared" si="11"/>
        <v>208.2</v>
      </c>
    </row>
    <row r="648" spans="1:8">
      <c r="B648" s="422"/>
      <c r="C648" s="422"/>
      <c r="D648" t="s">
        <v>15</v>
      </c>
      <c r="E648" s="2">
        <v>5</v>
      </c>
      <c r="G648" s="2">
        <f t="shared" si="11"/>
        <v>213.2</v>
      </c>
    </row>
    <row r="649" spans="1:8">
      <c r="B649" s="422"/>
      <c r="C649" s="422"/>
      <c r="D649" t="s">
        <v>199</v>
      </c>
      <c r="E649" s="28">
        <v>102.5</v>
      </c>
      <c r="G649" s="2">
        <f t="shared" si="11"/>
        <v>315.7</v>
      </c>
    </row>
    <row r="650" spans="1:8">
      <c r="B650" s="422"/>
      <c r="C650" s="422"/>
      <c r="D650" t="s">
        <v>200</v>
      </c>
      <c r="E650" s="28">
        <v>102.5</v>
      </c>
      <c r="G650" s="2">
        <f t="shared" si="11"/>
        <v>418.2</v>
      </c>
    </row>
    <row r="651" spans="1:8">
      <c r="A651" s="3">
        <v>44804</v>
      </c>
      <c r="B651" s="422" t="s">
        <v>88</v>
      </c>
      <c r="C651" s="422" t="s">
        <v>23</v>
      </c>
      <c r="D651" t="s">
        <v>14</v>
      </c>
      <c r="E651" s="2"/>
      <c r="F651" s="217">
        <v>60</v>
      </c>
      <c r="G651" s="2">
        <f t="shared" si="11"/>
        <v>358.2</v>
      </c>
    </row>
    <row r="652" spans="1:8">
      <c r="A652" s="3">
        <v>44804</v>
      </c>
      <c r="B652" s="422" t="s">
        <v>88</v>
      </c>
      <c r="C652" s="422" t="s">
        <v>23</v>
      </c>
      <c r="D652" t="s">
        <v>15</v>
      </c>
      <c r="E652" s="2"/>
      <c r="F652" s="217">
        <v>5</v>
      </c>
      <c r="G652" s="2">
        <f t="shared" si="11"/>
        <v>353.2</v>
      </c>
    </row>
    <row r="653" spans="1:8">
      <c r="A653" s="3">
        <v>44839</v>
      </c>
      <c r="B653" s="422">
        <v>25580</v>
      </c>
      <c r="C653" s="422" t="s">
        <v>23</v>
      </c>
      <c r="D653" t="s">
        <v>12</v>
      </c>
      <c r="E653" s="2"/>
      <c r="F653" s="217">
        <v>130.6</v>
      </c>
      <c r="G653" s="2">
        <f t="shared" si="11"/>
        <v>222.6</v>
      </c>
      <c r="H653" s="28"/>
    </row>
    <row r="654" spans="1:8">
      <c r="A654" s="3">
        <v>44839</v>
      </c>
      <c r="B654" s="422">
        <v>25580</v>
      </c>
      <c r="C654" s="422" t="s">
        <v>23</v>
      </c>
      <c r="D654" t="s">
        <v>13</v>
      </c>
      <c r="E654" s="2"/>
      <c r="F654" s="217">
        <v>17.600000000000001</v>
      </c>
      <c r="G654" s="2">
        <f t="shared" si="11"/>
        <v>205</v>
      </c>
    </row>
    <row r="655" spans="1:8">
      <c r="B655" s="422" t="s">
        <v>61</v>
      </c>
      <c r="C655" s="422"/>
      <c r="D655" t="s">
        <v>199</v>
      </c>
      <c r="E655" s="28"/>
      <c r="F655" s="202">
        <v>51.25</v>
      </c>
      <c r="G655" s="2">
        <f t="shared" si="11"/>
        <v>153.75</v>
      </c>
    </row>
    <row r="656" spans="1:8">
      <c r="B656" s="422" t="s">
        <v>61</v>
      </c>
      <c r="C656" s="422"/>
      <c r="D656" t="s">
        <v>200</v>
      </c>
      <c r="E656" s="28"/>
      <c r="F656" s="202">
        <v>51.25</v>
      </c>
      <c r="G656" s="2">
        <f t="shared" si="11"/>
        <v>102.5</v>
      </c>
    </row>
    <row r="657" spans="1:7">
      <c r="A657" s="3">
        <v>45280</v>
      </c>
      <c r="B657" s="422">
        <v>28019</v>
      </c>
      <c r="C657" s="422" t="s">
        <v>18</v>
      </c>
      <c r="D657" t="s">
        <v>199</v>
      </c>
      <c r="E657" s="28"/>
      <c r="F657" s="202">
        <v>51.25</v>
      </c>
      <c r="G657" s="2">
        <f t="shared" si="11"/>
        <v>51.25</v>
      </c>
    </row>
    <row r="658" spans="1:7">
      <c r="A658" s="3">
        <v>45280</v>
      </c>
      <c r="B658" s="422">
        <v>28019</v>
      </c>
      <c r="C658" s="422" t="s">
        <v>18</v>
      </c>
      <c r="D658" t="s">
        <v>200</v>
      </c>
      <c r="E658" s="28"/>
      <c r="F658" s="202">
        <v>51.25</v>
      </c>
      <c r="G658" s="2">
        <f t="shared" si="11"/>
        <v>0</v>
      </c>
    </row>
    <row r="659" spans="1:7">
      <c r="A659" s="81">
        <v>44834</v>
      </c>
      <c r="B659" s="421" t="s">
        <v>10</v>
      </c>
      <c r="C659" s="421" t="s">
        <v>41</v>
      </c>
      <c r="D659" t="s">
        <v>12</v>
      </c>
      <c r="E659" s="2">
        <v>195.6</v>
      </c>
      <c r="G659" s="2">
        <f t="shared" si="11"/>
        <v>195.6</v>
      </c>
    </row>
    <row r="660" spans="1:7">
      <c r="A660" s="70"/>
      <c r="B660" s="422"/>
      <c r="C660" s="422"/>
      <c r="D660" t="s">
        <v>13</v>
      </c>
      <c r="E660" s="2">
        <v>16</v>
      </c>
      <c r="G660" s="2">
        <f t="shared" si="11"/>
        <v>211.6</v>
      </c>
    </row>
    <row r="661" spans="1:7">
      <c r="A661" s="70"/>
      <c r="B661" s="422"/>
      <c r="C661" s="422"/>
      <c r="D661" t="s">
        <v>14</v>
      </c>
      <c r="E661" s="2">
        <v>60</v>
      </c>
      <c r="G661" s="2">
        <f t="shared" si="11"/>
        <v>271.60000000000002</v>
      </c>
    </row>
    <row r="662" spans="1:7">
      <c r="A662" s="70"/>
      <c r="B662" s="422"/>
      <c r="C662" s="422"/>
      <c r="D662" t="s">
        <v>15</v>
      </c>
      <c r="E662" s="2">
        <v>5</v>
      </c>
      <c r="G662" s="2">
        <f t="shared" si="11"/>
        <v>276.60000000000002</v>
      </c>
    </row>
    <row r="663" spans="1:7">
      <c r="A663" s="70">
        <v>44834</v>
      </c>
      <c r="B663" s="422" t="s">
        <v>91</v>
      </c>
      <c r="C663" s="422" t="s">
        <v>41</v>
      </c>
      <c r="D663" t="s">
        <v>14</v>
      </c>
      <c r="E663" s="2"/>
      <c r="F663" s="217">
        <v>60</v>
      </c>
      <c r="G663" s="2">
        <f t="shared" si="11"/>
        <v>216.60000000000002</v>
      </c>
    </row>
    <row r="664" spans="1:7">
      <c r="A664" s="70">
        <v>44834</v>
      </c>
      <c r="B664" s="422" t="s">
        <v>91</v>
      </c>
      <c r="C664" s="422" t="s">
        <v>41</v>
      </c>
      <c r="D664" t="s">
        <v>15</v>
      </c>
      <c r="E664" s="2"/>
      <c r="F664" s="217">
        <v>5</v>
      </c>
      <c r="G664" s="2">
        <f t="shared" si="11"/>
        <v>211.60000000000002</v>
      </c>
    </row>
    <row r="665" spans="1:7">
      <c r="A665" s="70">
        <v>44881</v>
      </c>
      <c r="B665" s="422">
        <v>25815</v>
      </c>
      <c r="C665" s="422" t="s">
        <v>41</v>
      </c>
      <c r="D665" t="s">
        <v>12</v>
      </c>
      <c r="E665" s="2"/>
      <c r="F665" s="217">
        <v>195.6</v>
      </c>
      <c r="G665" s="2">
        <f t="shared" si="11"/>
        <v>16.000000000000028</v>
      </c>
    </row>
    <row r="666" spans="1:7">
      <c r="A666" s="70">
        <v>44881</v>
      </c>
      <c r="B666" s="422">
        <v>25815</v>
      </c>
      <c r="C666" s="422" t="s">
        <v>41</v>
      </c>
      <c r="D666" t="s">
        <v>13</v>
      </c>
      <c r="E666" s="2"/>
      <c r="F666" s="217">
        <v>16</v>
      </c>
      <c r="G666" s="2">
        <f t="shared" si="11"/>
        <v>2.8421709430404007E-14</v>
      </c>
    </row>
    <row r="667" spans="1:7">
      <c r="A667" s="31">
        <v>44865</v>
      </c>
      <c r="B667" s="421" t="s">
        <v>10</v>
      </c>
      <c r="C667" s="421" t="s">
        <v>25</v>
      </c>
      <c r="D667" t="s">
        <v>12</v>
      </c>
      <c r="E667" s="2">
        <v>171.7</v>
      </c>
      <c r="G667" s="2">
        <f t="shared" si="11"/>
        <v>171.70000000000002</v>
      </c>
    </row>
    <row r="668" spans="1:7">
      <c r="B668" s="422"/>
      <c r="C668" s="422"/>
      <c r="D668" t="s">
        <v>13</v>
      </c>
      <c r="E668" s="2">
        <v>7.7</v>
      </c>
      <c r="G668" s="2">
        <f t="shared" si="11"/>
        <v>179.4</v>
      </c>
    </row>
    <row r="669" spans="1:7">
      <c r="B669" s="422"/>
      <c r="C669" s="422"/>
      <c r="D669" t="s">
        <v>14</v>
      </c>
      <c r="E669" s="2">
        <v>60</v>
      </c>
      <c r="G669" s="2">
        <f t="shared" si="11"/>
        <v>239.4</v>
      </c>
    </row>
    <row r="670" spans="1:7">
      <c r="B670" s="422"/>
      <c r="C670" s="422"/>
      <c r="D670" t="s">
        <v>15</v>
      </c>
      <c r="E670" s="2">
        <v>5</v>
      </c>
      <c r="G670" s="2">
        <f t="shared" si="11"/>
        <v>244.4</v>
      </c>
    </row>
    <row r="671" spans="1:7">
      <c r="A671" s="3">
        <v>44856</v>
      </c>
      <c r="B671" s="422" t="s">
        <v>647</v>
      </c>
      <c r="C671" s="422" t="s">
        <v>25</v>
      </c>
      <c r="D671" t="s">
        <v>14</v>
      </c>
      <c r="E671" s="73"/>
      <c r="F671" s="222">
        <v>10</v>
      </c>
      <c r="G671" s="2">
        <f t="shared" ref="G671:G739" si="12">+G670+E671-F671</f>
        <v>234.4</v>
      </c>
    </row>
    <row r="672" spans="1:7">
      <c r="A672" s="3">
        <v>44873</v>
      </c>
      <c r="B672" s="422" t="s">
        <v>744</v>
      </c>
      <c r="C672" s="422" t="s">
        <v>25</v>
      </c>
      <c r="D672" t="s">
        <v>14</v>
      </c>
      <c r="E672" s="73"/>
      <c r="F672" s="222">
        <v>50</v>
      </c>
      <c r="G672" s="2">
        <f t="shared" si="12"/>
        <v>184.4</v>
      </c>
    </row>
    <row r="673" spans="1:9">
      <c r="A673" s="3">
        <v>44873</v>
      </c>
      <c r="B673" s="422" t="s">
        <v>744</v>
      </c>
      <c r="C673" s="422" t="s">
        <v>25</v>
      </c>
      <c r="D673" t="s">
        <v>15</v>
      </c>
      <c r="F673" s="217">
        <v>5</v>
      </c>
      <c r="G673" s="2">
        <f t="shared" si="12"/>
        <v>179.4</v>
      </c>
    </row>
    <row r="674" spans="1:9">
      <c r="A674" s="3">
        <v>44897</v>
      </c>
      <c r="B674" s="422" t="s">
        <v>745</v>
      </c>
      <c r="C674" s="422" t="s">
        <v>25</v>
      </c>
      <c r="D674" t="s">
        <v>12</v>
      </c>
      <c r="F674" s="217">
        <v>171.7</v>
      </c>
      <c r="G674" s="2">
        <f t="shared" si="12"/>
        <v>7.7000000000000171</v>
      </c>
    </row>
    <row r="675" spans="1:9">
      <c r="A675" s="3">
        <v>44897</v>
      </c>
      <c r="B675" s="422" t="s">
        <v>745</v>
      </c>
      <c r="C675" s="422" t="s">
        <v>25</v>
      </c>
      <c r="D675" t="s">
        <v>13</v>
      </c>
      <c r="F675" s="217">
        <v>7.7</v>
      </c>
      <c r="G675" s="2">
        <f t="shared" si="12"/>
        <v>1.6875389974302379E-14</v>
      </c>
    </row>
    <row r="676" spans="1:9">
      <c r="A676" s="81">
        <v>44895</v>
      </c>
      <c r="B676" s="421" t="s">
        <v>10</v>
      </c>
      <c r="C676" s="421" t="s">
        <v>26</v>
      </c>
      <c r="D676" t="s">
        <v>12</v>
      </c>
      <c r="E676" s="2">
        <v>170.3</v>
      </c>
      <c r="G676" s="2">
        <f t="shared" si="12"/>
        <v>170.30000000000004</v>
      </c>
    </row>
    <row r="677" spans="1:9">
      <c r="A677" s="70"/>
      <c r="B677" s="422"/>
      <c r="C677" s="422"/>
      <c r="D677" t="s">
        <v>13</v>
      </c>
      <c r="E677" s="2">
        <v>14.7</v>
      </c>
      <c r="G677" s="2">
        <f t="shared" si="12"/>
        <v>185.00000000000003</v>
      </c>
    </row>
    <row r="678" spans="1:9">
      <c r="A678" s="70"/>
      <c r="B678" s="422"/>
      <c r="C678" s="422"/>
      <c r="D678" t="s">
        <v>14</v>
      </c>
      <c r="E678" s="2">
        <v>60</v>
      </c>
      <c r="G678" s="2">
        <f t="shared" si="12"/>
        <v>245.00000000000003</v>
      </c>
    </row>
    <row r="679" spans="1:9">
      <c r="A679" s="70"/>
      <c r="B679" s="422"/>
      <c r="C679" s="422"/>
      <c r="D679" t="s">
        <v>15</v>
      </c>
      <c r="E679" s="2">
        <v>5</v>
      </c>
      <c r="G679" s="2">
        <f t="shared" si="12"/>
        <v>250.00000000000003</v>
      </c>
    </row>
    <row r="680" spans="1:9">
      <c r="A680" s="3">
        <v>44895</v>
      </c>
      <c r="B680" s="422" t="s">
        <v>93</v>
      </c>
      <c r="C680" s="422" t="s">
        <v>26</v>
      </c>
      <c r="D680" t="s">
        <v>14</v>
      </c>
      <c r="E680" s="2"/>
      <c r="F680" s="217">
        <v>60</v>
      </c>
      <c r="G680" s="2">
        <f t="shared" si="12"/>
        <v>190.00000000000003</v>
      </c>
    </row>
    <row r="681" spans="1:9">
      <c r="A681" s="3">
        <v>44895</v>
      </c>
      <c r="B681" s="422" t="s">
        <v>93</v>
      </c>
      <c r="C681" s="422" t="s">
        <v>26</v>
      </c>
      <c r="D681" t="s">
        <v>15</v>
      </c>
      <c r="E681" s="5"/>
      <c r="F681" s="223">
        <v>5</v>
      </c>
      <c r="G681" s="2">
        <f t="shared" si="12"/>
        <v>185.00000000000003</v>
      </c>
    </row>
    <row r="682" spans="1:9">
      <c r="A682" s="3">
        <v>44938</v>
      </c>
      <c r="B682" s="422" t="s">
        <v>746</v>
      </c>
      <c r="C682" s="422" t="s">
        <v>26</v>
      </c>
      <c r="D682" t="s">
        <v>12</v>
      </c>
      <c r="E682" s="5"/>
      <c r="F682" s="217">
        <v>170.3</v>
      </c>
      <c r="G682" s="2">
        <f t="shared" si="12"/>
        <v>14.700000000000017</v>
      </c>
    </row>
    <row r="683" spans="1:9">
      <c r="A683" s="3">
        <v>44938</v>
      </c>
      <c r="B683" s="422" t="s">
        <v>746</v>
      </c>
      <c r="C683" s="422" t="s">
        <v>26</v>
      </c>
      <c r="D683" t="s">
        <v>13</v>
      </c>
      <c r="E683" s="5"/>
      <c r="F683" s="217">
        <v>14.7</v>
      </c>
      <c r="G683" s="2">
        <f t="shared" si="12"/>
        <v>1.7763568394002505E-14</v>
      </c>
    </row>
    <row r="684" spans="1:9">
      <c r="A684" s="81">
        <v>44926</v>
      </c>
      <c r="B684" s="421" t="s">
        <v>10</v>
      </c>
      <c r="C684" s="421" t="s">
        <v>27</v>
      </c>
      <c r="D684" t="s">
        <v>12</v>
      </c>
      <c r="E684" s="2">
        <v>262.3</v>
      </c>
      <c r="G684" s="2">
        <f t="shared" si="12"/>
        <v>262.3</v>
      </c>
    </row>
    <row r="685" spans="1:9">
      <c r="A685" s="70"/>
      <c r="B685" s="422"/>
      <c r="C685" s="422"/>
      <c r="D685" t="s">
        <v>13</v>
      </c>
      <c r="E685" s="2">
        <v>16.399999999999999</v>
      </c>
      <c r="G685" s="2">
        <f t="shared" si="12"/>
        <v>278.7</v>
      </c>
    </row>
    <row r="686" spans="1:9">
      <c r="A686" s="70"/>
      <c r="B686" s="422"/>
      <c r="C686" s="422"/>
      <c r="D686" t="s">
        <v>14</v>
      </c>
      <c r="E686" s="2">
        <v>60</v>
      </c>
      <c r="G686" s="2">
        <f t="shared" si="12"/>
        <v>338.7</v>
      </c>
    </row>
    <row r="687" spans="1:9">
      <c r="A687" s="70"/>
      <c r="B687" s="422"/>
      <c r="C687" s="422"/>
      <c r="D687" t="s">
        <v>15</v>
      </c>
      <c r="E687" s="2">
        <v>5</v>
      </c>
      <c r="G687" s="2">
        <f t="shared" si="12"/>
        <v>343.7</v>
      </c>
      <c r="I687" s="193"/>
    </row>
    <row r="688" spans="1:9">
      <c r="A688" s="70">
        <v>44926</v>
      </c>
      <c r="B688" s="422" t="s">
        <v>76</v>
      </c>
      <c r="C688" s="422" t="s">
        <v>27</v>
      </c>
      <c r="D688" t="s">
        <v>14</v>
      </c>
      <c r="E688" s="2"/>
      <c r="F688" s="217">
        <v>60</v>
      </c>
      <c r="G688" s="2">
        <f t="shared" si="12"/>
        <v>283.7</v>
      </c>
    </row>
    <row r="689" spans="1:7">
      <c r="A689" s="70">
        <v>44926</v>
      </c>
      <c r="B689" s="422" t="s">
        <v>76</v>
      </c>
      <c r="C689" s="422" t="s">
        <v>27</v>
      </c>
      <c r="D689" t="s">
        <v>15</v>
      </c>
      <c r="E689" s="2"/>
      <c r="F689" s="217">
        <v>5</v>
      </c>
      <c r="G689" s="2">
        <f t="shared" si="12"/>
        <v>278.7</v>
      </c>
    </row>
    <row r="690" spans="1:7">
      <c r="A690" s="3">
        <v>44970</v>
      </c>
      <c r="B690" s="422" t="s">
        <v>747</v>
      </c>
      <c r="C690" s="422" t="s">
        <v>27</v>
      </c>
      <c r="D690" t="s">
        <v>12</v>
      </c>
      <c r="F690" s="217">
        <v>262.3</v>
      </c>
      <c r="G690" s="2">
        <f t="shared" si="12"/>
        <v>16.399999999999977</v>
      </c>
    </row>
    <row r="691" spans="1:7">
      <c r="A691" s="3">
        <v>44970</v>
      </c>
      <c r="B691" s="422" t="s">
        <v>747</v>
      </c>
      <c r="C691" s="422" t="s">
        <v>27</v>
      </c>
      <c r="D691" t="s">
        <v>13</v>
      </c>
      <c r="F691" s="217">
        <v>16.399999999999999</v>
      </c>
      <c r="G691" s="2">
        <f t="shared" si="12"/>
        <v>0</v>
      </c>
    </row>
    <row r="692" spans="1:7">
      <c r="A692" s="31">
        <v>44957</v>
      </c>
      <c r="B692" s="421" t="s">
        <v>10</v>
      </c>
      <c r="C692" s="421" t="s">
        <v>11</v>
      </c>
      <c r="D692" t="s">
        <v>12</v>
      </c>
      <c r="E692" s="196">
        <v>200.8</v>
      </c>
      <c r="F692" s="224"/>
      <c r="G692" s="2">
        <f t="shared" si="12"/>
        <v>200.8</v>
      </c>
    </row>
    <row r="693" spans="1:7">
      <c r="B693" s="422"/>
      <c r="C693" s="422"/>
      <c r="D693" t="s">
        <v>13</v>
      </c>
      <c r="E693" s="196">
        <v>11.3</v>
      </c>
      <c r="F693" s="224"/>
      <c r="G693" s="2">
        <f t="shared" si="12"/>
        <v>212.10000000000002</v>
      </c>
    </row>
    <row r="694" spans="1:7">
      <c r="B694" s="422"/>
      <c r="C694" s="422"/>
      <c r="D694" t="s">
        <v>14</v>
      </c>
      <c r="E694" s="196">
        <v>60</v>
      </c>
      <c r="F694" s="224"/>
      <c r="G694" s="2">
        <f t="shared" si="12"/>
        <v>272.10000000000002</v>
      </c>
    </row>
    <row r="695" spans="1:7">
      <c r="B695" s="422"/>
      <c r="C695" s="422"/>
      <c r="D695" t="s">
        <v>15</v>
      </c>
      <c r="E695" s="196">
        <v>5</v>
      </c>
      <c r="F695" s="224"/>
      <c r="G695" s="2">
        <f t="shared" si="12"/>
        <v>277.10000000000002</v>
      </c>
    </row>
    <row r="696" spans="1:7">
      <c r="A696" s="3">
        <v>44957</v>
      </c>
      <c r="B696" s="422" t="s">
        <v>77</v>
      </c>
      <c r="C696" s="422" t="s">
        <v>11</v>
      </c>
      <c r="D696" t="s">
        <v>14</v>
      </c>
      <c r="E696" s="196"/>
      <c r="F696" s="224">
        <v>60</v>
      </c>
      <c r="G696" s="2">
        <f t="shared" si="12"/>
        <v>217.10000000000002</v>
      </c>
    </row>
    <row r="697" spans="1:7">
      <c r="A697" s="3">
        <v>44957</v>
      </c>
      <c r="B697" s="422" t="s">
        <v>77</v>
      </c>
      <c r="C697" s="422" t="s">
        <v>11</v>
      </c>
      <c r="D697" t="s">
        <v>15</v>
      </c>
      <c r="E697" s="196"/>
      <c r="F697" s="224">
        <v>5</v>
      </c>
      <c r="G697" s="2">
        <f t="shared" si="12"/>
        <v>212.10000000000002</v>
      </c>
    </row>
    <row r="698" spans="1:7">
      <c r="A698" s="3">
        <v>44991</v>
      </c>
      <c r="B698" s="422">
        <v>26419</v>
      </c>
      <c r="C698" s="422" t="s">
        <v>11</v>
      </c>
      <c r="D698" t="s">
        <v>12</v>
      </c>
      <c r="E698" s="196"/>
      <c r="F698" s="224">
        <v>200.8</v>
      </c>
      <c r="G698" s="2">
        <f t="shared" si="12"/>
        <v>11.300000000000011</v>
      </c>
    </row>
    <row r="699" spans="1:7">
      <c r="A699" s="3">
        <v>44991</v>
      </c>
      <c r="B699" s="422">
        <v>26419</v>
      </c>
      <c r="C699" s="422" t="s">
        <v>11</v>
      </c>
      <c r="D699" t="s">
        <v>13</v>
      </c>
      <c r="E699" s="196"/>
      <c r="F699" s="224">
        <v>11.3</v>
      </c>
      <c r="G699" s="2">
        <f t="shared" si="12"/>
        <v>0</v>
      </c>
    </row>
    <row r="700" spans="1:7">
      <c r="A700" s="31">
        <v>44985</v>
      </c>
      <c r="B700" s="421" t="s">
        <v>10</v>
      </c>
      <c r="C700" s="421" t="s">
        <v>17</v>
      </c>
      <c r="D700" t="s">
        <v>12</v>
      </c>
      <c r="E700" s="196">
        <v>219.1</v>
      </c>
      <c r="F700" s="224"/>
      <c r="G700" s="2">
        <f t="shared" si="12"/>
        <v>219.1</v>
      </c>
    </row>
    <row r="701" spans="1:7">
      <c r="B701" s="422"/>
      <c r="C701" s="422"/>
      <c r="D701" t="s">
        <v>13</v>
      </c>
      <c r="E701" s="196">
        <v>14.3</v>
      </c>
      <c r="F701" s="224"/>
      <c r="G701" s="2">
        <f t="shared" si="12"/>
        <v>233.4</v>
      </c>
    </row>
    <row r="702" spans="1:7">
      <c r="B702" s="422"/>
      <c r="C702" s="422"/>
      <c r="D702" t="s">
        <v>14</v>
      </c>
      <c r="E702" s="196">
        <v>56</v>
      </c>
      <c r="F702" s="224"/>
      <c r="G702" s="2">
        <f t="shared" si="12"/>
        <v>289.39999999999998</v>
      </c>
    </row>
    <row r="703" spans="1:7">
      <c r="B703" s="422"/>
      <c r="C703" s="422"/>
      <c r="D703" t="s">
        <v>15</v>
      </c>
      <c r="E703" s="196">
        <v>5</v>
      </c>
      <c r="F703" s="224"/>
      <c r="G703" s="2">
        <f t="shared" si="12"/>
        <v>294.39999999999998</v>
      </c>
    </row>
    <row r="704" spans="1:7">
      <c r="A704" s="3">
        <v>44985</v>
      </c>
      <c r="B704" s="422" t="s">
        <v>78</v>
      </c>
      <c r="C704" s="422" t="s">
        <v>17</v>
      </c>
      <c r="D704" t="s">
        <v>14</v>
      </c>
      <c r="E704" s="196"/>
      <c r="F704" s="224">
        <v>56</v>
      </c>
      <c r="G704" s="2">
        <f t="shared" si="12"/>
        <v>238.39999999999998</v>
      </c>
    </row>
    <row r="705" spans="1:7">
      <c r="A705" s="3">
        <v>44985</v>
      </c>
      <c r="B705" s="422" t="s">
        <v>78</v>
      </c>
      <c r="C705" s="422" t="s">
        <v>17</v>
      </c>
      <c r="D705" t="s">
        <v>15</v>
      </c>
      <c r="E705" s="196"/>
      <c r="F705" s="224">
        <v>5</v>
      </c>
      <c r="G705" s="2">
        <f t="shared" si="12"/>
        <v>233.39999999999998</v>
      </c>
    </row>
    <row r="706" spans="1:7">
      <c r="A706" s="3">
        <v>45016</v>
      </c>
      <c r="B706" s="422" t="s">
        <v>81</v>
      </c>
      <c r="C706" s="422" t="s">
        <v>17</v>
      </c>
      <c r="D706" t="s">
        <v>12</v>
      </c>
      <c r="F706" s="217">
        <v>140</v>
      </c>
      <c r="G706" s="2">
        <f t="shared" si="12"/>
        <v>93.399999999999977</v>
      </c>
    </row>
    <row r="707" spans="1:7">
      <c r="A707" s="3">
        <v>45010</v>
      </c>
      <c r="B707" s="422">
        <v>26705</v>
      </c>
      <c r="C707" s="422" t="s">
        <v>17</v>
      </c>
      <c r="D707" t="s">
        <v>12</v>
      </c>
      <c r="F707" s="217">
        <v>79.099999999999994</v>
      </c>
      <c r="G707" s="2">
        <f t="shared" si="12"/>
        <v>14.299999999999983</v>
      </c>
    </row>
    <row r="708" spans="1:7">
      <c r="A708" s="3">
        <v>45010</v>
      </c>
      <c r="B708" s="422">
        <v>26705</v>
      </c>
      <c r="C708" s="422" t="s">
        <v>17</v>
      </c>
      <c r="D708" t="s">
        <v>13</v>
      </c>
      <c r="F708" s="217">
        <v>14.3</v>
      </c>
      <c r="G708" s="2">
        <f t="shared" si="12"/>
        <v>-1.7763568394002505E-14</v>
      </c>
    </row>
    <row r="709" spans="1:7">
      <c r="A709" s="81">
        <v>45016</v>
      </c>
      <c r="B709" s="421" t="s">
        <v>10</v>
      </c>
      <c r="C709" s="421" t="s">
        <v>18</v>
      </c>
      <c r="D709" t="s">
        <v>12</v>
      </c>
      <c r="E709" s="196">
        <v>207.6</v>
      </c>
      <c r="F709" s="224"/>
      <c r="G709" s="2">
        <f t="shared" si="12"/>
        <v>207.59999999999997</v>
      </c>
    </row>
    <row r="710" spans="1:7">
      <c r="A710" s="70"/>
      <c r="B710" s="422"/>
      <c r="C710" s="422"/>
      <c r="D710" t="s">
        <v>13</v>
      </c>
      <c r="E710" s="196">
        <v>14.5</v>
      </c>
      <c r="F710" s="224"/>
      <c r="G710" s="2">
        <f t="shared" si="12"/>
        <v>222.09999999999997</v>
      </c>
    </row>
    <row r="711" spans="1:7">
      <c r="A711" s="70"/>
      <c r="B711" s="422"/>
      <c r="C711" s="422"/>
      <c r="D711" t="s">
        <v>14</v>
      </c>
      <c r="E711" s="196">
        <v>60</v>
      </c>
      <c r="F711" s="224"/>
      <c r="G711" s="2">
        <f t="shared" si="12"/>
        <v>282.09999999999997</v>
      </c>
    </row>
    <row r="712" spans="1:7">
      <c r="A712" s="70"/>
      <c r="B712" s="422"/>
      <c r="C712" s="422"/>
      <c r="D712" t="s">
        <v>15</v>
      </c>
      <c r="E712" s="196">
        <v>5</v>
      </c>
      <c r="F712" s="224"/>
      <c r="G712" s="2">
        <f t="shared" si="12"/>
        <v>287.09999999999997</v>
      </c>
    </row>
    <row r="713" spans="1:7">
      <c r="A713" s="70"/>
      <c r="B713" s="422"/>
      <c r="C713" s="422"/>
      <c r="D713" t="s">
        <v>165</v>
      </c>
      <c r="E713" s="207">
        <v>102.5</v>
      </c>
      <c r="F713" s="224"/>
      <c r="G713" s="2">
        <f t="shared" si="12"/>
        <v>389.59999999999997</v>
      </c>
    </row>
    <row r="714" spans="1:7">
      <c r="A714" s="70"/>
      <c r="B714" s="422"/>
      <c r="C714" s="422"/>
      <c r="D714" t="s">
        <v>203</v>
      </c>
      <c r="E714" s="207">
        <v>102.5</v>
      </c>
      <c r="F714" s="224"/>
      <c r="G714" s="2">
        <f t="shared" si="12"/>
        <v>492.09999999999997</v>
      </c>
    </row>
    <row r="715" spans="1:7">
      <c r="A715" s="70">
        <v>45016</v>
      </c>
      <c r="B715" s="422" t="s">
        <v>81</v>
      </c>
      <c r="C715" s="422" t="s">
        <v>18</v>
      </c>
      <c r="D715" t="s">
        <v>14</v>
      </c>
      <c r="E715" s="196"/>
      <c r="F715" s="224">
        <v>60</v>
      </c>
      <c r="G715" s="2">
        <f t="shared" si="12"/>
        <v>432.09999999999997</v>
      </c>
    </row>
    <row r="716" spans="1:7">
      <c r="A716" s="70">
        <v>45016</v>
      </c>
      <c r="B716" s="422" t="s">
        <v>81</v>
      </c>
      <c r="C716" s="422" t="s">
        <v>18</v>
      </c>
      <c r="D716" t="s">
        <v>15</v>
      </c>
      <c r="E716" s="196"/>
      <c r="F716" s="224">
        <v>5</v>
      </c>
      <c r="G716" s="2">
        <f t="shared" si="12"/>
        <v>427.09999999999997</v>
      </c>
    </row>
    <row r="717" spans="1:7">
      <c r="A717" s="3">
        <v>45016</v>
      </c>
      <c r="B717" s="422" t="s">
        <v>81</v>
      </c>
      <c r="C717" s="422" t="s">
        <v>18</v>
      </c>
      <c r="D717" t="s">
        <v>12</v>
      </c>
      <c r="F717" s="217">
        <v>20</v>
      </c>
      <c r="G717" s="2">
        <f t="shared" si="12"/>
        <v>407.09999999999997</v>
      </c>
    </row>
    <row r="718" spans="1:7">
      <c r="A718" s="70">
        <v>45046</v>
      </c>
      <c r="B718" s="422" t="s">
        <v>83</v>
      </c>
      <c r="C718" s="422" t="s">
        <v>18</v>
      </c>
      <c r="D718" t="s">
        <v>12</v>
      </c>
      <c r="F718" s="217">
        <v>160</v>
      </c>
      <c r="G718" s="2">
        <f t="shared" si="12"/>
        <v>247.09999999999997</v>
      </c>
    </row>
    <row r="719" spans="1:7">
      <c r="A719" s="70">
        <v>45058</v>
      </c>
      <c r="B719" s="422">
        <v>26856</v>
      </c>
      <c r="C719" s="422" t="s">
        <v>18</v>
      </c>
      <c r="D719" t="s">
        <v>12</v>
      </c>
      <c r="F719" s="217">
        <v>27.6</v>
      </c>
      <c r="G719" s="2">
        <f t="shared" si="12"/>
        <v>219.49999999999997</v>
      </c>
    </row>
    <row r="720" spans="1:7">
      <c r="A720" s="70">
        <v>45058</v>
      </c>
      <c r="B720" s="422">
        <v>26856</v>
      </c>
      <c r="C720" s="422" t="s">
        <v>18</v>
      </c>
      <c r="D720" t="s">
        <v>13</v>
      </c>
      <c r="F720" s="217">
        <v>14.5</v>
      </c>
      <c r="G720" s="2">
        <f t="shared" si="12"/>
        <v>204.99999999999997</v>
      </c>
    </row>
    <row r="721" spans="1:12">
      <c r="B721" s="422" t="s">
        <v>61</v>
      </c>
      <c r="C721" s="422"/>
      <c r="D721" t="s">
        <v>165</v>
      </c>
      <c r="E721" s="28"/>
      <c r="F721" s="202">
        <v>51.25</v>
      </c>
      <c r="G721" s="2">
        <f t="shared" si="12"/>
        <v>153.74999999999997</v>
      </c>
    </row>
    <row r="722" spans="1:12">
      <c r="B722" s="422" t="s">
        <v>61</v>
      </c>
      <c r="C722" s="422"/>
      <c r="D722" t="s">
        <v>203</v>
      </c>
      <c r="E722" s="28"/>
      <c r="F722" s="202">
        <v>51.25</v>
      </c>
      <c r="G722" s="2">
        <f t="shared" si="12"/>
        <v>102.49999999999997</v>
      </c>
    </row>
    <row r="723" spans="1:12">
      <c r="A723" s="3">
        <v>45280</v>
      </c>
      <c r="B723" s="422">
        <v>28019</v>
      </c>
      <c r="C723" s="422" t="s">
        <v>18</v>
      </c>
      <c r="D723" t="s">
        <v>165</v>
      </c>
      <c r="E723" s="28"/>
      <c r="F723" s="202">
        <v>51.25</v>
      </c>
      <c r="G723" s="2">
        <f t="shared" si="12"/>
        <v>51.249999999999972</v>
      </c>
    </row>
    <row r="724" spans="1:12">
      <c r="A724" s="3">
        <v>45280</v>
      </c>
      <c r="B724" s="422">
        <v>28019</v>
      </c>
      <c r="C724" s="422" t="s">
        <v>18</v>
      </c>
      <c r="D724" t="s">
        <v>203</v>
      </c>
      <c r="E724" s="28"/>
      <c r="F724" s="202">
        <v>51.25</v>
      </c>
      <c r="G724" s="2">
        <f t="shared" si="12"/>
        <v>0</v>
      </c>
    </row>
    <row r="725" spans="1:12">
      <c r="A725" s="81">
        <v>45046</v>
      </c>
      <c r="B725" s="421" t="s">
        <v>10</v>
      </c>
      <c r="C725" s="421" t="s">
        <v>19</v>
      </c>
      <c r="D725" t="s">
        <v>12</v>
      </c>
      <c r="E725" s="207">
        <v>217.3</v>
      </c>
      <c r="F725" s="225"/>
      <c r="G725" s="2">
        <f t="shared" si="12"/>
        <v>217.3</v>
      </c>
    </row>
    <row r="726" spans="1:12">
      <c r="A726" s="70"/>
      <c r="B726" s="422"/>
      <c r="C726" s="422"/>
      <c r="D726" t="s">
        <v>13</v>
      </c>
      <c r="E726" s="207">
        <v>11.6</v>
      </c>
      <c r="F726" s="225"/>
      <c r="G726" s="2">
        <f t="shared" si="12"/>
        <v>228.9</v>
      </c>
    </row>
    <row r="727" spans="1:12">
      <c r="A727" s="70"/>
      <c r="B727" s="422"/>
      <c r="C727" s="422"/>
      <c r="D727" t="s">
        <v>14</v>
      </c>
      <c r="E727" s="207">
        <v>60</v>
      </c>
      <c r="F727" s="225"/>
      <c r="G727" s="2">
        <f t="shared" si="12"/>
        <v>288.89999999999998</v>
      </c>
    </row>
    <row r="728" spans="1:12">
      <c r="A728" s="70"/>
      <c r="B728" s="422"/>
      <c r="C728" s="422"/>
      <c r="D728" t="s">
        <v>15</v>
      </c>
      <c r="E728" s="207">
        <v>5</v>
      </c>
      <c r="F728" s="225"/>
      <c r="G728" s="2">
        <f t="shared" si="12"/>
        <v>293.89999999999998</v>
      </c>
    </row>
    <row r="729" spans="1:12">
      <c r="A729" s="70">
        <v>45046</v>
      </c>
      <c r="B729" s="422" t="s">
        <v>83</v>
      </c>
      <c r="C729" s="422" t="s">
        <v>19</v>
      </c>
      <c r="D729" t="s">
        <v>14</v>
      </c>
      <c r="E729" s="207"/>
      <c r="F729" s="225">
        <v>60</v>
      </c>
      <c r="G729" s="2">
        <f t="shared" si="12"/>
        <v>233.89999999999998</v>
      </c>
    </row>
    <row r="730" spans="1:12">
      <c r="A730" s="70">
        <v>45046</v>
      </c>
      <c r="B730" s="422" t="s">
        <v>83</v>
      </c>
      <c r="C730" s="422" t="s">
        <v>19</v>
      </c>
      <c r="D730" t="s">
        <v>15</v>
      </c>
      <c r="E730" s="207"/>
      <c r="F730" s="225">
        <v>5</v>
      </c>
      <c r="G730" s="2">
        <f t="shared" si="12"/>
        <v>228.89999999999998</v>
      </c>
    </row>
    <row r="731" spans="1:12">
      <c r="A731" s="70">
        <v>45077</v>
      </c>
      <c r="B731" s="422" t="s">
        <v>84</v>
      </c>
      <c r="C731" s="422" t="s">
        <v>19</v>
      </c>
      <c r="D731" t="s">
        <v>12</v>
      </c>
      <c r="E731" s="207"/>
      <c r="F731" s="225">
        <v>215</v>
      </c>
      <c r="G731" s="2">
        <f t="shared" si="12"/>
        <v>13.899999999999977</v>
      </c>
    </row>
    <row r="732" spans="1:12">
      <c r="A732" s="70">
        <v>45086</v>
      </c>
      <c r="B732" s="422" t="s">
        <v>748</v>
      </c>
      <c r="C732" s="422" t="s">
        <v>19</v>
      </c>
      <c r="D732" t="s">
        <v>12</v>
      </c>
      <c r="E732" s="207"/>
      <c r="F732" s="225">
        <v>2.2999999999999998</v>
      </c>
      <c r="G732" s="2">
        <f t="shared" si="12"/>
        <v>11.599999999999977</v>
      </c>
    </row>
    <row r="733" spans="1:12">
      <c r="A733" s="70">
        <v>45086</v>
      </c>
      <c r="B733" s="422" t="s">
        <v>748</v>
      </c>
      <c r="C733" s="422" t="s">
        <v>19</v>
      </c>
      <c r="D733" t="s">
        <v>13</v>
      </c>
      <c r="E733" s="207"/>
      <c r="F733" s="225">
        <v>11.6</v>
      </c>
      <c r="G733" s="2">
        <f t="shared" si="12"/>
        <v>-2.3092638912203256E-14</v>
      </c>
    </row>
    <row r="734" spans="1:12">
      <c r="A734" s="81">
        <v>45077</v>
      </c>
      <c r="B734" s="421" t="s">
        <v>10</v>
      </c>
      <c r="C734" s="421" t="s">
        <v>20</v>
      </c>
      <c r="D734" t="s">
        <v>12</v>
      </c>
      <c r="E734" s="207">
        <v>200.9</v>
      </c>
      <c r="F734" s="225"/>
      <c r="G734" s="2">
        <f t="shared" si="12"/>
        <v>200.89999999999998</v>
      </c>
    </row>
    <row r="735" spans="1:12">
      <c r="A735" s="70"/>
      <c r="B735" s="422"/>
      <c r="C735" s="422"/>
      <c r="D735" t="s">
        <v>13</v>
      </c>
      <c r="E735" s="207">
        <v>7.3</v>
      </c>
      <c r="F735" s="225"/>
      <c r="G735" s="2">
        <f t="shared" si="12"/>
        <v>208.2</v>
      </c>
      <c r="L735" s="2"/>
    </row>
    <row r="736" spans="1:12">
      <c r="A736" s="70"/>
      <c r="B736" s="422"/>
      <c r="C736" s="422"/>
      <c r="D736" t="s">
        <v>14</v>
      </c>
      <c r="E736" s="207">
        <v>60</v>
      </c>
      <c r="F736" s="225"/>
      <c r="G736" s="2">
        <f t="shared" si="12"/>
        <v>268.2</v>
      </c>
      <c r="L736" s="2"/>
    </row>
    <row r="737" spans="1:12">
      <c r="A737" s="70"/>
      <c r="B737" s="422"/>
      <c r="C737" s="422"/>
      <c r="D737" t="s">
        <v>15</v>
      </c>
      <c r="E737" s="207">
        <v>5</v>
      </c>
      <c r="F737" s="225"/>
      <c r="G737" s="2">
        <f t="shared" si="12"/>
        <v>273.2</v>
      </c>
      <c r="L737" s="2"/>
    </row>
    <row r="738" spans="1:12">
      <c r="A738" s="70">
        <v>45077</v>
      </c>
      <c r="B738" s="422" t="s">
        <v>84</v>
      </c>
      <c r="C738" s="422" t="s">
        <v>20</v>
      </c>
      <c r="D738" t="s">
        <v>14</v>
      </c>
      <c r="E738" s="207"/>
      <c r="F738" s="225">
        <v>60</v>
      </c>
      <c r="G738" s="2">
        <f t="shared" si="12"/>
        <v>213.2</v>
      </c>
      <c r="L738" s="2"/>
    </row>
    <row r="739" spans="1:12">
      <c r="A739" s="70">
        <v>45077</v>
      </c>
      <c r="B739" s="422" t="s">
        <v>84</v>
      </c>
      <c r="C739" s="422" t="s">
        <v>20</v>
      </c>
      <c r="D739" t="s">
        <v>15</v>
      </c>
      <c r="E739" s="207"/>
      <c r="F739" s="225">
        <v>5</v>
      </c>
      <c r="G739" s="2">
        <f t="shared" si="12"/>
        <v>208.2</v>
      </c>
      <c r="L739" s="2"/>
    </row>
    <row r="740" spans="1:12">
      <c r="A740" s="3">
        <v>45107</v>
      </c>
      <c r="B740" s="422" t="s">
        <v>86</v>
      </c>
      <c r="C740" s="422" t="s">
        <v>20</v>
      </c>
      <c r="D740" t="s">
        <v>12</v>
      </c>
      <c r="E740" s="28"/>
      <c r="F740" s="217">
        <v>195</v>
      </c>
      <c r="G740" s="2">
        <f t="shared" ref="G740:G797" si="13">+G739+E740-F740</f>
        <v>13.199999999999989</v>
      </c>
      <c r="L740" s="2"/>
    </row>
    <row r="741" spans="1:12">
      <c r="A741" s="3">
        <v>45111</v>
      </c>
      <c r="B741" s="422">
        <v>27174</v>
      </c>
      <c r="C741" s="422" t="s">
        <v>20</v>
      </c>
      <c r="D741" t="s">
        <v>12</v>
      </c>
      <c r="F741" s="217">
        <v>5.9</v>
      </c>
      <c r="G741" s="2">
        <f t="shared" si="13"/>
        <v>7.2999999999999883</v>
      </c>
    </row>
    <row r="742" spans="1:12">
      <c r="A742" s="3">
        <v>45111</v>
      </c>
      <c r="B742" s="422">
        <v>27174</v>
      </c>
      <c r="C742" s="422" t="s">
        <v>20</v>
      </c>
      <c r="D742" t="s">
        <v>13</v>
      </c>
      <c r="F742" s="217">
        <v>7.3</v>
      </c>
      <c r="G742" s="2">
        <f t="shared" si="13"/>
        <v>-1.1546319456101628E-14</v>
      </c>
    </row>
    <row r="743" spans="1:12">
      <c r="A743" s="81">
        <v>45107</v>
      </c>
      <c r="B743" s="421" t="s">
        <v>10</v>
      </c>
      <c r="C743" s="421" t="s">
        <v>21</v>
      </c>
      <c r="D743" t="s">
        <v>12</v>
      </c>
      <c r="E743" s="207">
        <v>202.7</v>
      </c>
      <c r="F743" s="225"/>
      <c r="G743" s="2">
        <f t="shared" si="13"/>
        <v>202.7</v>
      </c>
    </row>
    <row r="744" spans="1:12">
      <c r="A744" s="70"/>
      <c r="B744" s="422"/>
      <c r="C744" s="422"/>
      <c r="D744" t="s">
        <v>13</v>
      </c>
      <c r="E744" s="207">
        <v>9.6</v>
      </c>
      <c r="F744" s="225"/>
      <c r="G744" s="2">
        <f t="shared" si="13"/>
        <v>212.29999999999998</v>
      </c>
    </row>
    <row r="745" spans="1:12">
      <c r="A745" s="70"/>
      <c r="B745" s="422"/>
      <c r="C745" s="422"/>
      <c r="D745" t="s">
        <v>14</v>
      </c>
      <c r="E745" s="207">
        <v>60</v>
      </c>
      <c r="F745" s="225"/>
      <c r="G745" s="2">
        <f t="shared" si="13"/>
        <v>272.29999999999995</v>
      </c>
    </row>
    <row r="746" spans="1:12">
      <c r="A746" s="70"/>
      <c r="B746" s="422"/>
      <c r="C746" s="422"/>
      <c r="D746" t="s">
        <v>15</v>
      </c>
      <c r="E746" s="207">
        <v>5</v>
      </c>
      <c r="F746" s="225"/>
      <c r="G746" s="2">
        <f t="shared" si="13"/>
        <v>277.29999999999995</v>
      </c>
    </row>
    <row r="747" spans="1:12">
      <c r="A747" s="70">
        <v>45107</v>
      </c>
      <c r="B747" s="422" t="s">
        <v>86</v>
      </c>
      <c r="C747" s="422" t="s">
        <v>21</v>
      </c>
      <c r="D747" t="s">
        <v>14</v>
      </c>
      <c r="E747" s="207"/>
      <c r="F747" s="225">
        <v>60</v>
      </c>
      <c r="G747" s="2">
        <f t="shared" si="13"/>
        <v>217.29999999999995</v>
      </c>
    </row>
    <row r="748" spans="1:12">
      <c r="A748" s="70">
        <v>45107</v>
      </c>
      <c r="B748" s="422" t="s">
        <v>86</v>
      </c>
      <c r="C748" s="422" t="s">
        <v>21</v>
      </c>
      <c r="D748" t="s">
        <v>15</v>
      </c>
      <c r="E748" s="207"/>
      <c r="F748" s="225">
        <v>5</v>
      </c>
      <c r="G748" s="2">
        <f t="shared" si="13"/>
        <v>212.29999999999995</v>
      </c>
    </row>
    <row r="749" spans="1:12">
      <c r="A749" s="70">
        <v>45138</v>
      </c>
      <c r="B749" s="422" t="s">
        <v>87</v>
      </c>
      <c r="C749" s="422" t="s">
        <v>21</v>
      </c>
      <c r="D749" t="s">
        <v>12</v>
      </c>
      <c r="E749" s="207"/>
      <c r="F749" s="225">
        <v>145</v>
      </c>
      <c r="G749" s="2">
        <f t="shared" si="13"/>
        <v>67.299999999999955</v>
      </c>
    </row>
    <row r="750" spans="1:12">
      <c r="A750" s="70">
        <v>45146</v>
      </c>
      <c r="B750" s="422">
        <v>27312</v>
      </c>
      <c r="C750" s="422" t="s">
        <v>21</v>
      </c>
      <c r="D750" t="s">
        <v>12</v>
      </c>
      <c r="E750" s="207"/>
      <c r="F750" s="212">
        <v>57.7</v>
      </c>
      <c r="G750" s="2">
        <f t="shared" si="13"/>
        <v>9.5999999999999517</v>
      </c>
    </row>
    <row r="751" spans="1:12">
      <c r="A751" s="70">
        <v>45146</v>
      </c>
      <c r="B751" s="422">
        <v>27312</v>
      </c>
      <c r="C751" s="422" t="s">
        <v>21</v>
      </c>
      <c r="D751" t="s">
        <v>13</v>
      </c>
      <c r="E751" s="207"/>
      <c r="F751" s="207">
        <v>9.6</v>
      </c>
      <c r="G751" s="2">
        <f t="shared" si="13"/>
        <v>-4.7961634663806763E-14</v>
      </c>
    </row>
    <row r="752" spans="1:12">
      <c r="A752" s="81">
        <v>45138</v>
      </c>
      <c r="B752" s="421" t="s">
        <v>10</v>
      </c>
      <c r="C752" s="421" t="s">
        <v>22</v>
      </c>
      <c r="D752" t="s">
        <v>12</v>
      </c>
      <c r="E752" s="207">
        <v>192.7</v>
      </c>
      <c r="F752" s="225"/>
      <c r="G752" s="2">
        <f t="shared" si="13"/>
        <v>192.69999999999993</v>
      </c>
    </row>
    <row r="753" spans="1:13">
      <c r="A753" s="70"/>
      <c r="B753" s="422"/>
      <c r="C753" s="422"/>
      <c r="D753" t="s">
        <v>13</v>
      </c>
      <c r="E753" s="207">
        <v>4</v>
      </c>
      <c r="F753" s="225"/>
      <c r="G753" s="2">
        <f t="shared" si="13"/>
        <v>196.69999999999993</v>
      </c>
    </row>
    <row r="754" spans="1:13">
      <c r="A754" s="70"/>
      <c r="B754" s="422"/>
      <c r="C754" s="422"/>
      <c r="D754" t="s">
        <v>14</v>
      </c>
      <c r="E754" s="207">
        <v>60</v>
      </c>
      <c r="F754" s="225"/>
      <c r="G754" s="2">
        <f t="shared" si="13"/>
        <v>256.69999999999993</v>
      </c>
    </row>
    <row r="755" spans="1:13">
      <c r="A755" s="70"/>
      <c r="B755" s="422"/>
      <c r="C755" s="422"/>
      <c r="D755" t="s">
        <v>15</v>
      </c>
      <c r="E755" s="207">
        <v>5</v>
      </c>
      <c r="F755" s="225"/>
      <c r="G755" s="2">
        <f t="shared" si="13"/>
        <v>261.69999999999993</v>
      </c>
      <c r="M755" s="28"/>
    </row>
    <row r="756" spans="1:13">
      <c r="A756" s="70"/>
      <c r="B756" s="422"/>
      <c r="C756" s="422"/>
      <c r="D756" t="s">
        <v>148</v>
      </c>
      <c r="E756" s="207">
        <v>102.5</v>
      </c>
      <c r="F756" s="225"/>
      <c r="G756" s="2">
        <f t="shared" si="13"/>
        <v>364.19999999999993</v>
      </c>
      <c r="M756" s="28"/>
    </row>
    <row r="757" spans="1:13">
      <c r="A757" s="70"/>
      <c r="B757" s="422"/>
      <c r="C757" s="422"/>
      <c r="D757" t="s">
        <v>189</v>
      </c>
      <c r="E757" s="207">
        <v>102.5</v>
      </c>
      <c r="F757" s="225"/>
      <c r="G757" s="2">
        <f t="shared" si="13"/>
        <v>466.69999999999993</v>
      </c>
      <c r="M757" s="28"/>
    </row>
    <row r="758" spans="1:13">
      <c r="A758" s="70">
        <v>45138</v>
      </c>
      <c r="B758" s="422" t="s">
        <v>87</v>
      </c>
      <c r="C758" s="422" t="s">
        <v>22</v>
      </c>
      <c r="D758" t="s">
        <v>14</v>
      </c>
      <c r="E758" s="207"/>
      <c r="F758" s="225">
        <v>60</v>
      </c>
      <c r="G758" s="2">
        <f t="shared" si="13"/>
        <v>406.69999999999993</v>
      </c>
      <c r="M758" s="207"/>
    </row>
    <row r="759" spans="1:13">
      <c r="A759" s="70">
        <v>45138</v>
      </c>
      <c r="B759" s="422" t="s">
        <v>87</v>
      </c>
      <c r="C759" s="422" t="s">
        <v>22</v>
      </c>
      <c r="D759" t="s">
        <v>15</v>
      </c>
      <c r="E759" s="207"/>
      <c r="F759" s="225">
        <v>5</v>
      </c>
      <c r="G759" s="2">
        <f t="shared" si="13"/>
        <v>401.69999999999993</v>
      </c>
      <c r="M759" s="28"/>
    </row>
    <row r="760" spans="1:13">
      <c r="A760" s="3">
        <v>45169</v>
      </c>
      <c r="B760" s="422" t="s">
        <v>88</v>
      </c>
      <c r="C760" s="422" t="s">
        <v>22</v>
      </c>
      <c r="D760" t="s">
        <v>12</v>
      </c>
      <c r="E760" s="207"/>
      <c r="F760" s="225">
        <v>150</v>
      </c>
      <c r="G760" s="2">
        <f t="shared" si="13"/>
        <v>251.69999999999993</v>
      </c>
      <c r="M760" s="28"/>
    </row>
    <row r="761" spans="1:13">
      <c r="A761" s="3">
        <v>45188</v>
      </c>
      <c r="B761" s="422">
        <v>27480</v>
      </c>
      <c r="C761" s="422" t="s">
        <v>22</v>
      </c>
      <c r="D761" t="s">
        <v>12</v>
      </c>
      <c r="E761" s="207"/>
      <c r="F761" s="225">
        <v>42.7</v>
      </c>
      <c r="G761" s="2">
        <f t="shared" si="13"/>
        <v>208.99999999999994</v>
      </c>
      <c r="M761" s="28"/>
    </row>
    <row r="762" spans="1:13">
      <c r="A762" s="3">
        <v>45188</v>
      </c>
      <c r="B762" s="422">
        <v>27480</v>
      </c>
      <c r="C762" s="422" t="s">
        <v>22</v>
      </c>
      <c r="D762" t="s">
        <v>13</v>
      </c>
      <c r="E762" s="207"/>
      <c r="F762" s="225">
        <v>4</v>
      </c>
      <c r="G762" s="2">
        <f t="shared" si="13"/>
        <v>204.99999999999994</v>
      </c>
      <c r="M762" s="28"/>
    </row>
    <row r="763" spans="1:13">
      <c r="B763" s="422" t="s">
        <v>61</v>
      </c>
      <c r="C763" s="422"/>
      <c r="D763" t="s">
        <v>148</v>
      </c>
      <c r="E763" s="28"/>
      <c r="F763" s="202">
        <v>51.25</v>
      </c>
      <c r="G763" s="2">
        <f t="shared" si="13"/>
        <v>153.74999999999994</v>
      </c>
      <c r="M763" s="28"/>
    </row>
    <row r="764" spans="1:13">
      <c r="B764" s="422" t="s">
        <v>61</v>
      </c>
      <c r="C764" s="422"/>
      <c r="D764" t="s">
        <v>189</v>
      </c>
      <c r="E764" s="28"/>
      <c r="F764" s="202">
        <v>51.25</v>
      </c>
      <c r="G764" s="2">
        <f t="shared" si="13"/>
        <v>102.49999999999994</v>
      </c>
      <c r="M764" s="28"/>
    </row>
    <row r="765" spans="1:13">
      <c r="A765" s="3">
        <v>45280</v>
      </c>
      <c r="B765" s="422">
        <v>28019</v>
      </c>
      <c r="C765" s="422" t="s">
        <v>18</v>
      </c>
      <c r="D765" t="s">
        <v>148</v>
      </c>
      <c r="E765" s="28"/>
      <c r="F765" s="202">
        <v>51.25</v>
      </c>
      <c r="G765" s="2">
        <f t="shared" si="13"/>
        <v>51.249999999999943</v>
      </c>
      <c r="M765" s="28"/>
    </row>
    <row r="766" spans="1:13">
      <c r="A766" s="3">
        <v>45280</v>
      </c>
      <c r="B766" s="422">
        <v>28019</v>
      </c>
      <c r="C766" s="422" t="s">
        <v>18</v>
      </c>
      <c r="D766" t="s">
        <v>189</v>
      </c>
      <c r="E766" s="28"/>
      <c r="F766" s="202">
        <v>51.25</v>
      </c>
      <c r="G766" s="2">
        <f t="shared" si="13"/>
        <v>-5.6843418860808015E-14</v>
      </c>
      <c r="M766" s="28"/>
    </row>
    <row r="767" spans="1:13">
      <c r="A767" s="31">
        <v>45169</v>
      </c>
      <c r="B767" s="421" t="s">
        <v>10</v>
      </c>
      <c r="C767" s="421" t="s">
        <v>23</v>
      </c>
      <c r="D767" t="s">
        <v>12</v>
      </c>
      <c r="E767" s="207">
        <v>184.4</v>
      </c>
      <c r="F767" s="207"/>
      <c r="G767" s="2">
        <f t="shared" si="13"/>
        <v>184.39999999999995</v>
      </c>
      <c r="J767" t="s">
        <v>736</v>
      </c>
    </row>
    <row r="768" spans="1:13">
      <c r="B768" s="422"/>
      <c r="C768" s="422"/>
      <c r="D768" t="s">
        <v>13</v>
      </c>
      <c r="E768" s="207">
        <v>10</v>
      </c>
      <c r="F768" s="207"/>
      <c r="G768" s="2">
        <f t="shared" si="13"/>
        <v>194.39999999999995</v>
      </c>
      <c r="H768">
        <v>2018</v>
      </c>
      <c r="I768" s="421" t="s">
        <v>17</v>
      </c>
      <c r="J768" t="s">
        <v>70</v>
      </c>
      <c r="K768" s="73">
        <v>85</v>
      </c>
      <c r="M768" s="207">
        <f>K768/2</f>
        <v>42.5</v>
      </c>
    </row>
    <row r="769" spans="1:14">
      <c r="B769" s="422"/>
      <c r="C769" s="422"/>
      <c r="D769" t="s">
        <v>14</v>
      </c>
      <c r="E769" s="207">
        <v>60</v>
      </c>
      <c r="F769" s="207"/>
      <c r="G769" s="2">
        <f t="shared" si="13"/>
        <v>254.39999999999995</v>
      </c>
      <c r="I769" s="421" t="s">
        <v>18</v>
      </c>
      <c r="J769" t="s">
        <v>70</v>
      </c>
      <c r="K769" s="2">
        <v>85</v>
      </c>
      <c r="M769" s="207">
        <f t="shared" ref="M769:M787" si="14">K769/2</f>
        <v>42.5</v>
      </c>
    </row>
    <row r="770" spans="1:14">
      <c r="B770" s="422"/>
      <c r="C770" s="422"/>
      <c r="D770" t="s">
        <v>15</v>
      </c>
      <c r="E770" s="207">
        <v>5</v>
      </c>
      <c r="F770" s="207"/>
      <c r="G770" s="2">
        <f t="shared" si="13"/>
        <v>259.39999999999998</v>
      </c>
      <c r="I770" s="421" t="s">
        <v>19</v>
      </c>
      <c r="J770" t="s">
        <v>70</v>
      </c>
      <c r="K770" s="2">
        <v>93</v>
      </c>
      <c r="M770" s="207">
        <f t="shared" si="14"/>
        <v>46.5</v>
      </c>
      <c r="N770" s="28"/>
    </row>
    <row r="771" spans="1:14">
      <c r="A771" s="3">
        <v>45169</v>
      </c>
      <c r="B771" s="422" t="s">
        <v>88</v>
      </c>
      <c r="C771" s="422" t="s">
        <v>23</v>
      </c>
      <c r="D771" t="s">
        <v>14</v>
      </c>
      <c r="E771" s="207"/>
      <c r="F771" s="207">
        <v>60</v>
      </c>
      <c r="G771" s="2">
        <f t="shared" si="13"/>
        <v>199.39999999999998</v>
      </c>
      <c r="I771" s="421" t="s">
        <v>23</v>
      </c>
      <c r="J771" t="s">
        <v>70</v>
      </c>
      <c r="K771" s="2">
        <v>93</v>
      </c>
      <c r="M771" s="207">
        <f t="shared" si="14"/>
        <v>46.5</v>
      </c>
    </row>
    <row r="772" spans="1:14">
      <c r="A772" s="3">
        <v>45169</v>
      </c>
      <c r="B772" s="422" t="s">
        <v>88</v>
      </c>
      <c r="C772" s="422" t="s">
        <v>23</v>
      </c>
      <c r="D772" t="s">
        <v>15</v>
      </c>
      <c r="E772" s="207"/>
      <c r="F772" s="207">
        <v>5</v>
      </c>
      <c r="G772" s="2">
        <f t="shared" si="13"/>
        <v>194.39999999999998</v>
      </c>
      <c r="I772" s="421" t="s">
        <v>25</v>
      </c>
      <c r="J772" t="s">
        <v>70</v>
      </c>
      <c r="K772" s="2">
        <v>93</v>
      </c>
      <c r="M772" s="207">
        <f t="shared" si="14"/>
        <v>46.5</v>
      </c>
    </row>
    <row r="773" spans="1:14">
      <c r="A773" s="432">
        <v>45199</v>
      </c>
      <c r="B773" s="422" t="s">
        <v>91</v>
      </c>
      <c r="C773" s="422" t="s">
        <v>23</v>
      </c>
      <c r="D773" t="s">
        <v>12</v>
      </c>
      <c r="E773" s="207"/>
      <c r="F773" s="207">
        <v>184.4</v>
      </c>
      <c r="G773" s="2">
        <f t="shared" si="13"/>
        <v>9.9999999999999716</v>
      </c>
      <c r="H773">
        <v>2019</v>
      </c>
      <c r="I773" s="421" t="s">
        <v>18</v>
      </c>
      <c r="J773" t="s">
        <v>70</v>
      </c>
      <c r="K773" s="2">
        <v>93</v>
      </c>
      <c r="M773" s="207">
        <f t="shared" si="14"/>
        <v>46.5</v>
      </c>
    </row>
    <row r="774" spans="1:14">
      <c r="A774" s="432">
        <v>45199</v>
      </c>
      <c r="B774" s="422" t="s">
        <v>91</v>
      </c>
      <c r="C774" s="422" t="s">
        <v>23</v>
      </c>
      <c r="D774" t="s">
        <v>13</v>
      </c>
      <c r="E774" s="207"/>
      <c r="F774" s="207">
        <v>10</v>
      </c>
      <c r="G774" s="2">
        <f t="shared" si="13"/>
        <v>-2.8421709430404007E-14</v>
      </c>
      <c r="I774" s="421" t="s">
        <v>23</v>
      </c>
      <c r="J774" t="s">
        <v>70</v>
      </c>
      <c r="K774" s="2">
        <v>93</v>
      </c>
      <c r="M774" s="207">
        <f t="shared" si="14"/>
        <v>46.5</v>
      </c>
    </row>
    <row r="775" spans="1:14">
      <c r="A775" s="31">
        <v>45199</v>
      </c>
      <c r="B775" s="421" t="s">
        <v>10</v>
      </c>
      <c r="C775" s="421" t="s">
        <v>41</v>
      </c>
      <c r="D775" t="s">
        <v>12</v>
      </c>
      <c r="E775" s="207">
        <v>183.5</v>
      </c>
      <c r="G775" s="2">
        <f t="shared" si="13"/>
        <v>183.49999999999997</v>
      </c>
      <c r="I775" s="421" t="s">
        <v>25</v>
      </c>
      <c r="J775" t="s">
        <v>70</v>
      </c>
      <c r="K775" s="2">
        <v>93</v>
      </c>
      <c r="M775" s="207">
        <f t="shared" si="14"/>
        <v>46.5</v>
      </c>
    </row>
    <row r="776" spans="1:14">
      <c r="A776" s="70"/>
      <c r="B776" s="422"/>
      <c r="C776" s="422"/>
      <c r="D776" t="s">
        <v>13</v>
      </c>
      <c r="E776" s="207">
        <v>6.3</v>
      </c>
      <c r="G776" s="2">
        <f t="shared" si="13"/>
        <v>189.79999999999998</v>
      </c>
      <c r="H776">
        <v>2020</v>
      </c>
      <c r="I776" s="421" t="s">
        <v>11</v>
      </c>
      <c r="J776" t="s">
        <v>70</v>
      </c>
      <c r="K776" s="2">
        <v>93</v>
      </c>
      <c r="M776" s="207">
        <f t="shared" si="14"/>
        <v>46.5</v>
      </c>
    </row>
    <row r="777" spans="1:14">
      <c r="A777" s="70"/>
      <c r="B777" s="422"/>
      <c r="C777" s="422"/>
      <c r="D777" t="s">
        <v>14</v>
      </c>
      <c r="E777" s="207">
        <v>60</v>
      </c>
      <c r="G777" s="2">
        <f t="shared" si="13"/>
        <v>249.79999999999998</v>
      </c>
      <c r="H777">
        <v>2021</v>
      </c>
      <c r="I777" s="421" t="s">
        <v>26</v>
      </c>
      <c r="J777" t="s">
        <v>70</v>
      </c>
      <c r="K777" s="2">
        <v>93</v>
      </c>
      <c r="M777" s="207">
        <f t="shared" si="14"/>
        <v>46.5</v>
      </c>
    </row>
    <row r="778" spans="1:14">
      <c r="A778" s="70"/>
      <c r="B778" s="422"/>
      <c r="C778" s="422"/>
      <c r="D778" t="s">
        <v>15</v>
      </c>
      <c r="E778" s="207">
        <v>5</v>
      </c>
      <c r="G778" s="2">
        <f t="shared" si="13"/>
        <v>254.79999999999998</v>
      </c>
      <c r="I778" s="421" t="s">
        <v>18</v>
      </c>
      <c r="J778" t="s">
        <v>79</v>
      </c>
      <c r="K778" s="28">
        <v>93</v>
      </c>
      <c r="M778" s="207">
        <f t="shared" si="14"/>
        <v>46.5</v>
      </c>
    </row>
    <row r="779" spans="1:14">
      <c r="A779" s="432"/>
      <c r="B779" s="422"/>
      <c r="C779" s="422"/>
      <c r="D779" t="s">
        <v>51</v>
      </c>
      <c r="E779" s="207">
        <v>10</v>
      </c>
      <c r="G779" s="2">
        <f t="shared" si="13"/>
        <v>264.79999999999995</v>
      </c>
      <c r="J779" t="s">
        <v>387</v>
      </c>
      <c r="K779" s="28">
        <v>93</v>
      </c>
      <c r="M779" s="207">
        <f t="shared" si="14"/>
        <v>46.5</v>
      </c>
    </row>
    <row r="780" spans="1:14">
      <c r="A780" s="432">
        <v>45199</v>
      </c>
      <c r="B780" s="422" t="s">
        <v>91</v>
      </c>
      <c r="C780" s="422" t="s">
        <v>41</v>
      </c>
      <c r="D780" t="s">
        <v>14</v>
      </c>
      <c r="E780" s="207"/>
      <c r="F780" s="207">
        <v>60</v>
      </c>
      <c r="G780" s="2">
        <f t="shared" si="13"/>
        <v>204.79999999999995</v>
      </c>
      <c r="I780" s="421" t="s">
        <v>20</v>
      </c>
      <c r="J780" t="s">
        <v>44</v>
      </c>
      <c r="L780" s="2">
        <v>6</v>
      </c>
      <c r="M780" s="207"/>
    </row>
    <row r="781" spans="1:14">
      <c r="A781" s="432">
        <v>45199</v>
      </c>
      <c r="B781" s="422" t="s">
        <v>91</v>
      </c>
      <c r="C781" s="422" t="s">
        <v>41</v>
      </c>
      <c r="D781" t="s">
        <v>15</v>
      </c>
      <c r="F781" s="207">
        <v>5</v>
      </c>
      <c r="G781" s="2">
        <f t="shared" si="13"/>
        <v>199.79999999999995</v>
      </c>
      <c r="I781" s="421" t="s">
        <v>23</v>
      </c>
      <c r="J781" t="s">
        <v>199</v>
      </c>
      <c r="K781" s="28">
        <v>102.5</v>
      </c>
      <c r="M781" s="207">
        <f t="shared" si="14"/>
        <v>51.25</v>
      </c>
    </row>
    <row r="782" spans="1:14">
      <c r="A782" s="70">
        <v>45230</v>
      </c>
      <c r="B782" s="422" t="s">
        <v>75</v>
      </c>
      <c r="C782" s="422" t="s">
        <v>41</v>
      </c>
      <c r="D782" t="s">
        <v>392</v>
      </c>
      <c r="F782" s="207">
        <v>180</v>
      </c>
      <c r="G782" s="2">
        <f t="shared" si="13"/>
        <v>19.799999999999955</v>
      </c>
      <c r="J782" t="s">
        <v>200</v>
      </c>
      <c r="K782" s="28">
        <v>102.5</v>
      </c>
      <c r="M782" s="207">
        <f t="shared" si="14"/>
        <v>51.25</v>
      </c>
    </row>
    <row r="783" spans="1:14">
      <c r="A783" s="70">
        <v>45240</v>
      </c>
      <c r="B783" s="422">
        <v>27760</v>
      </c>
      <c r="C783" s="422" t="s">
        <v>41</v>
      </c>
      <c r="D783" t="s">
        <v>12</v>
      </c>
      <c r="F783" s="207">
        <v>3.5</v>
      </c>
      <c r="G783" s="2">
        <f t="shared" si="13"/>
        <v>16.299999999999955</v>
      </c>
      <c r="H783">
        <v>2023</v>
      </c>
      <c r="I783" s="421" t="s">
        <v>18</v>
      </c>
      <c r="J783" t="s">
        <v>165</v>
      </c>
      <c r="K783" s="207">
        <v>102.5</v>
      </c>
      <c r="M783" s="207">
        <f t="shared" si="14"/>
        <v>51.25</v>
      </c>
    </row>
    <row r="784" spans="1:14">
      <c r="A784" s="70">
        <v>45240</v>
      </c>
      <c r="B784" s="422">
        <v>27760</v>
      </c>
      <c r="C784" s="422" t="s">
        <v>41</v>
      </c>
      <c r="D784" t="s">
        <v>13</v>
      </c>
      <c r="F784" s="207">
        <v>6.3</v>
      </c>
      <c r="G784" s="2">
        <f t="shared" si="13"/>
        <v>9.9999999999999538</v>
      </c>
      <c r="I784" s="421"/>
      <c r="J784" t="s">
        <v>203</v>
      </c>
      <c r="K784" s="207">
        <v>102.5</v>
      </c>
      <c r="M784" s="207">
        <f t="shared" si="14"/>
        <v>51.25</v>
      </c>
    </row>
    <row r="785" spans="1:13">
      <c r="A785" s="70">
        <v>45357</v>
      </c>
      <c r="B785" s="422">
        <v>28505</v>
      </c>
      <c r="C785" s="422" t="s">
        <v>41</v>
      </c>
      <c r="D785" t="s">
        <v>51</v>
      </c>
      <c r="F785" s="207">
        <v>10</v>
      </c>
      <c r="G785" s="2">
        <f>+G784+E785-F785</f>
        <v>-4.6185277824406512E-14</v>
      </c>
      <c r="I785" s="421"/>
      <c r="K785" s="207"/>
      <c r="M785" s="207"/>
    </row>
    <row r="786" spans="1:13">
      <c r="A786" s="31">
        <v>45230</v>
      </c>
      <c r="B786" s="421" t="s">
        <v>10</v>
      </c>
      <c r="C786" s="421" t="s">
        <v>25</v>
      </c>
      <c r="D786" t="s">
        <v>12</v>
      </c>
      <c r="E786" s="20">
        <v>178.4</v>
      </c>
      <c r="F786" s="46"/>
      <c r="G786" s="2">
        <f>+G785+E786-F786</f>
        <v>178.39999999999995</v>
      </c>
      <c r="I786" s="421" t="s">
        <v>22</v>
      </c>
      <c r="J786" t="s">
        <v>148</v>
      </c>
      <c r="K786" s="207">
        <v>102.5</v>
      </c>
      <c r="M786" s="207">
        <f t="shared" si="14"/>
        <v>51.25</v>
      </c>
    </row>
    <row r="787" spans="1:13">
      <c r="B787" s="422"/>
      <c r="C787" s="422"/>
      <c r="D787" t="s">
        <v>13</v>
      </c>
      <c r="E787" s="20">
        <v>9.5</v>
      </c>
      <c r="F787" s="46"/>
      <c r="G787" s="2">
        <f>+G786+E787-F787</f>
        <v>187.89999999999995</v>
      </c>
      <c r="J787" t="s">
        <v>189</v>
      </c>
      <c r="K787" s="207">
        <v>102.5</v>
      </c>
      <c r="M787" s="207">
        <f t="shared" si="14"/>
        <v>51.25</v>
      </c>
    </row>
    <row r="788" spans="1:13">
      <c r="B788" s="422"/>
      <c r="C788" s="422"/>
      <c r="D788" t="s">
        <v>14</v>
      </c>
      <c r="E788" s="207">
        <v>60</v>
      </c>
      <c r="F788" s="46"/>
      <c r="G788" s="2">
        <f>+G787+E788-F788</f>
        <v>247.89999999999995</v>
      </c>
      <c r="I788" s="421" t="s">
        <v>41</v>
      </c>
      <c r="J788" t="s">
        <v>51</v>
      </c>
      <c r="L788" s="207">
        <v>10</v>
      </c>
    </row>
    <row r="789" spans="1:13">
      <c r="B789" s="422"/>
      <c r="C789" s="422"/>
      <c r="D789" t="s">
        <v>15</v>
      </c>
      <c r="E789" s="207">
        <v>5</v>
      </c>
      <c r="F789" s="46"/>
      <c r="G789" s="2">
        <f>+G788+E789-F789</f>
        <v>252.89999999999995</v>
      </c>
      <c r="I789" s="421" t="s">
        <v>26</v>
      </c>
      <c r="J789" t="s">
        <v>12</v>
      </c>
      <c r="L789" s="20">
        <v>193.9</v>
      </c>
    </row>
    <row r="790" spans="1:13">
      <c r="A790" s="70">
        <v>45230</v>
      </c>
      <c r="B790" s="422" t="s">
        <v>75</v>
      </c>
      <c r="C790" s="422" t="s">
        <v>25</v>
      </c>
      <c r="D790" t="s">
        <v>14</v>
      </c>
      <c r="E790" s="207"/>
      <c r="F790" s="207">
        <v>60</v>
      </c>
      <c r="G790" s="2">
        <f>+G789+E790-F790</f>
        <v>192.89999999999995</v>
      </c>
      <c r="I790" s="422"/>
      <c r="J790" t="s">
        <v>13</v>
      </c>
      <c r="L790" s="20">
        <v>12.4</v>
      </c>
    </row>
    <row r="791" spans="1:13">
      <c r="A791" s="70">
        <v>45230</v>
      </c>
      <c r="B791" s="422" t="s">
        <v>75</v>
      </c>
      <c r="C791" s="422" t="s">
        <v>25</v>
      </c>
      <c r="D791" t="s">
        <v>15</v>
      </c>
      <c r="E791" s="207"/>
      <c r="F791" s="207">
        <v>5</v>
      </c>
      <c r="G791" s="2">
        <f t="shared" si="13"/>
        <v>187.89999999999995</v>
      </c>
      <c r="K791" s="5">
        <f>SUM(K768:K790)</f>
        <v>1715</v>
      </c>
      <c r="L791" s="5">
        <f>SUM(L768:L790)</f>
        <v>222.3</v>
      </c>
      <c r="M791" s="28">
        <f>SUM(M768:M790)</f>
        <v>857.5</v>
      </c>
    </row>
    <row r="792" spans="1:13">
      <c r="A792" s="70">
        <v>45260</v>
      </c>
      <c r="B792" s="422" t="s">
        <v>93</v>
      </c>
      <c r="C792" s="422" t="s">
        <v>25</v>
      </c>
      <c r="D792" t="s">
        <v>12</v>
      </c>
      <c r="E792" s="207"/>
      <c r="F792" s="207">
        <v>110</v>
      </c>
      <c r="G792" s="2">
        <f t="shared" si="13"/>
        <v>77.899999999999949</v>
      </c>
      <c r="K792" s="5">
        <f>K791/2</f>
        <v>857.5</v>
      </c>
    </row>
    <row r="793" spans="1:13">
      <c r="A793" s="70">
        <v>45278</v>
      </c>
      <c r="B793" s="422">
        <v>27991</v>
      </c>
      <c r="C793" s="422" t="s">
        <v>25</v>
      </c>
      <c r="D793" t="s">
        <v>12</v>
      </c>
      <c r="E793" s="207"/>
      <c r="F793" s="207">
        <v>68.400000000000006</v>
      </c>
      <c r="G793" s="2">
        <f t="shared" si="13"/>
        <v>9.4999999999999432</v>
      </c>
      <c r="K793" s="5">
        <f>900-K792</f>
        <v>42.5</v>
      </c>
    </row>
    <row r="794" spans="1:13">
      <c r="A794" s="70">
        <v>45278</v>
      </c>
      <c r="B794" s="422">
        <v>27991</v>
      </c>
      <c r="C794" s="422" t="s">
        <v>25</v>
      </c>
      <c r="D794" t="s">
        <v>13</v>
      </c>
      <c r="E794" s="207"/>
      <c r="F794" s="207">
        <v>9.5</v>
      </c>
      <c r="G794" s="2">
        <f t="shared" si="13"/>
        <v>-5.6843418860808015E-14</v>
      </c>
      <c r="K794" s="5"/>
    </row>
    <row r="795" spans="1:13">
      <c r="A795" s="81">
        <v>45260</v>
      </c>
      <c r="B795" s="421" t="s">
        <v>10</v>
      </c>
      <c r="C795" s="421" t="s">
        <v>26</v>
      </c>
      <c r="D795" t="s">
        <v>12</v>
      </c>
      <c r="E795" s="20">
        <v>193.9</v>
      </c>
      <c r="F795" s="207"/>
      <c r="G795" s="2">
        <f t="shared" si="13"/>
        <v>193.89999999999995</v>
      </c>
    </row>
    <row r="796" spans="1:13">
      <c r="A796" s="70"/>
      <c r="B796" s="422"/>
      <c r="C796" s="422"/>
      <c r="D796" t="s">
        <v>13</v>
      </c>
      <c r="E796" s="20">
        <v>12.4</v>
      </c>
      <c r="F796" s="207"/>
      <c r="G796" s="2">
        <f t="shared" si="13"/>
        <v>206.29999999999995</v>
      </c>
      <c r="I796">
        <v>33.9</v>
      </c>
      <c r="J796" s="28"/>
    </row>
    <row r="797" spans="1:13">
      <c r="A797" s="70"/>
      <c r="B797" s="422"/>
      <c r="C797" s="422"/>
      <c r="D797" t="s">
        <v>14</v>
      </c>
      <c r="E797" s="207">
        <v>60</v>
      </c>
      <c r="F797" s="207"/>
      <c r="G797" s="2">
        <f t="shared" si="13"/>
        <v>266.29999999999995</v>
      </c>
    </row>
    <row r="798" spans="1:13">
      <c r="A798" s="70"/>
      <c r="B798" s="422"/>
      <c r="C798" s="422"/>
      <c r="D798" t="s">
        <v>15</v>
      </c>
      <c r="E798" s="207">
        <v>5</v>
      </c>
      <c r="F798" s="207"/>
      <c r="G798" s="2">
        <f>+G797+E798-F798</f>
        <v>271.29999999999995</v>
      </c>
    </row>
    <row r="799" spans="1:13">
      <c r="A799" s="70">
        <v>45260</v>
      </c>
      <c r="B799" s="422" t="s">
        <v>93</v>
      </c>
      <c r="C799" s="422" t="s">
        <v>26</v>
      </c>
      <c r="D799" t="s">
        <v>14</v>
      </c>
      <c r="E799" s="207"/>
      <c r="F799" s="207">
        <v>60</v>
      </c>
      <c r="G799" s="2">
        <f t="shared" ref="G799:G819" si="15">+G798+E799-F799</f>
        <v>211.29999999999995</v>
      </c>
    </row>
    <row r="800" spans="1:13">
      <c r="A800" s="70">
        <v>45260</v>
      </c>
      <c r="B800" s="422" t="s">
        <v>93</v>
      </c>
      <c r="C800" s="422" t="s">
        <v>26</v>
      </c>
      <c r="D800" t="s">
        <v>15</v>
      </c>
      <c r="E800" s="207"/>
      <c r="F800" s="207">
        <v>5</v>
      </c>
      <c r="G800" s="2">
        <f t="shared" si="15"/>
        <v>206.29999999999995</v>
      </c>
    </row>
    <row r="801" spans="1:12">
      <c r="A801" s="3">
        <v>45291</v>
      </c>
      <c r="B801" s="422" t="s">
        <v>76</v>
      </c>
      <c r="C801" s="422" t="s">
        <v>26</v>
      </c>
      <c r="D801" t="s">
        <v>12</v>
      </c>
      <c r="E801" s="207"/>
      <c r="F801" s="207">
        <v>160</v>
      </c>
      <c r="G801" s="2">
        <f t="shared" si="15"/>
        <v>46.299999999999955</v>
      </c>
    </row>
    <row r="802" spans="1:12">
      <c r="A802" s="3">
        <v>45308</v>
      </c>
      <c r="B802" s="422">
        <v>28159</v>
      </c>
      <c r="C802" s="422" t="s">
        <v>26</v>
      </c>
      <c r="D802" t="s">
        <v>12</v>
      </c>
      <c r="E802" s="207"/>
      <c r="F802" s="207">
        <v>33.9</v>
      </c>
      <c r="G802" s="2">
        <f t="shared" si="15"/>
        <v>12.399999999999956</v>
      </c>
    </row>
    <row r="803" spans="1:12">
      <c r="A803" s="3">
        <v>45308</v>
      </c>
      <c r="B803" s="422">
        <v>28159</v>
      </c>
      <c r="C803" s="422" t="s">
        <v>26</v>
      </c>
      <c r="D803" t="s">
        <v>13</v>
      </c>
      <c r="E803" s="207"/>
      <c r="F803" s="207">
        <v>12.4</v>
      </c>
      <c r="G803" s="2">
        <f t="shared" si="15"/>
        <v>-4.4408920985006262E-14</v>
      </c>
    </row>
    <row r="804" spans="1:12">
      <c r="A804" s="31">
        <v>45291</v>
      </c>
      <c r="B804" s="421" t="s">
        <v>10</v>
      </c>
      <c r="C804" s="421" t="s">
        <v>27</v>
      </c>
      <c r="D804" t="s">
        <v>12</v>
      </c>
      <c r="E804" s="20">
        <v>207.2</v>
      </c>
      <c r="F804" s="207"/>
      <c r="G804" s="2">
        <f t="shared" si="15"/>
        <v>207.19999999999993</v>
      </c>
    </row>
    <row r="805" spans="1:12">
      <c r="B805" s="422"/>
      <c r="C805" s="422"/>
      <c r="D805" t="s">
        <v>13</v>
      </c>
      <c r="E805" s="20">
        <v>16.600000000000001</v>
      </c>
      <c r="F805" s="207"/>
      <c r="G805" s="2">
        <f t="shared" si="15"/>
        <v>223.79999999999993</v>
      </c>
    </row>
    <row r="806" spans="1:12">
      <c r="B806" s="422"/>
      <c r="C806" s="422"/>
      <c r="D806" t="s">
        <v>14</v>
      </c>
      <c r="E806" s="207">
        <v>60</v>
      </c>
      <c r="F806" s="207"/>
      <c r="G806" s="2">
        <f t="shared" si="15"/>
        <v>283.79999999999995</v>
      </c>
    </row>
    <row r="807" spans="1:12">
      <c r="B807" s="422"/>
      <c r="C807" s="422"/>
      <c r="D807" t="s">
        <v>15</v>
      </c>
      <c r="E807" s="207">
        <v>5</v>
      </c>
      <c r="F807" s="207"/>
      <c r="G807" s="2">
        <f t="shared" si="15"/>
        <v>288.79999999999995</v>
      </c>
    </row>
    <row r="808" spans="1:12">
      <c r="A808" s="3">
        <v>45291</v>
      </c>
      <c r="B808" s="422" t="s">
        <v>76</v>
      </c>
      <c r="C808" s="422" t="s">
        <v>27</v>
      </c>
      <c r="D808" t="s">
        <v>14</v>
      </c>
      <c r="E808" s="207"/>
      <c r="F808" s="207">
        <v>60</v>
      </c>
      <c r="G808" s="2">
        <f t="shared" si="15"/>
        <v>228.79999999999995</v>
      </c>
    </row>
    <row r="809" spans="1:12">
      <c r="A809" s="3">
        <v>45291</v>
      </c>
      <c r="B809" s="422" t="s">
        <v>76</v>
      </c>
      <c r="C809" s="422" t="s">
        <v>27</v>
      </c>
      <c r="D809" t="s">
        <v>15</v>
      </c>
      <c r="E809" s="207"/>
      <c r="F809" s="207">
        <v>5</v>
      </c>
      <c r="G809" s="2">
        <f t="shared" si="15"/>
        <v>223.79999999999995</v>
      </c>
    </row>
    <row r="810" spans="1:12">
      <c r="A810" s="70">
        <v>45322</v>
      </c>
      <c r="B810" s="422" t="s">
        <v>77</v>
      </c>
      <c r="C810" s="422" t="s">
        <v>27</v>
      </c>
      <c r="D810" t="s">
        <v>12</v>
      </c>
      <c r="E810" s="207"/>
      <c r="F810" s="207">
        <v>160</v>
      </c>
      <c r="G810" s="2">
        <f t="shared" si="15"/>
        <v>63.799999999999955</v>
      </c>
      <c r="I810" s="421"/>
      <c r="K810" s="2"/>
    </row>
    <row r="811" spans="1:12">
      <c r="A811" s="70">
        <v>45343</v>
      </c>
      <c r="B811" s="422">
        <v>28269</v>
      </c>
      <c r="C811" s="422" t="s">
        <v>27</v>
      </c>
      <c r="D811" t="s">
        <v>12</v>
      </c>
      <c r="E811" s="207"/>
      <c r="F811" s="207">
        <v>47.2</v>
      </c>
      <c r="G811" s="2">
        <f t="shared" si="15"/>
        <v>16.599999999999952</v>
      </c>
      <c r="I811" s="421"/>
      <c r="L811" s="207"/>
    </row>
    <row r="812" spans="1:12">
      <c r="A812" s="70">
        <v>45343</v>
      </c>
      <c r="B812" s="422">
        <v>28269</v>
      </c>
      <c r="C812" s="422" t="s">
        <v>27</v>
      </c>
      <c r="D812" t="s">
        <v>13</v>
      </c>
      <c r="E812" s="207"/>
      <c r="F812" s="207">
        <v>16.600000000000001</v>
      </c>
      <c r="G812" s="2">
        <f t="shared" si="15"/>
        <v>-4.9737991503207013E-14</v>
      </c>
      <c r="I812" s="421"/>
    </row>
    <row r="813" spans="1:12">
      <c r="A813" s="81">
        <v>45322</v>
      </c>
      <c r="B813" s="421" t="s">
        <v>10</v>
      </c>
      <c r="C813" s="421" t="s">
        <v>11</v>
      </c>
      <c r="D813" t="s">
        <v>12</v>
      </c>
      <c r="E813" s="20">
        <v>231.4</v>
      </c>
      <c r="F813" s="207"/>
      <c r="G813" s="2">
        <f t="shared" si="15"/>
        <v>231.39999999999995</v>
      </c>
      <c r="K813" s="20"/>
    </row>
    <row r="814" spans="1:12">
      <c r="A814" s="70"/>
      <c r="B814" s="422"/>
      <c r="C814" s="422"/>
      <c r="D814" t="s">
        <v>13</v>
      </c>
      <c r="E814" s="20">
        <v>23.6</v>
      </c>
      <c r="F814" s="207"/>
      <c r="G814" s="2">
        <f t="shared" si="15"/>
        <v>254.99999999999994</v>
      </c>
      <c r="K814" s="207"/>
    </row>
    <row r="815" spans="1:12">
      <c r="A815" s="70"/>
      <c r="B815" s="422"/>
      <c r="C815" s="422"/>
      <c r="D815" t="s">
        <v>14</v>
      </c>
      <c r="E815" s="207">
        <v>60</v>
      </c>
      <c r="F815" s="207"/>
      <c r="G815" s="2">
        <f t="shared" si="15"/>
        <v>314.99999999999994</v>
      </c>
      <c r="K815" s="5"/>
    </row>
    <row r="816" spans="1:12">
      <c r="A816" s="70"/>
      <c r="B816" s="422"/>
      <c r="C816" s="422"/>
      <c r="D816" t="s">
        <v>15</v>
      </c>
      <c r="E816" s="207">
        <v>5</v>
      </c>
      <c r="F816" s="207"/>
      <c r="G816" s="2">
        <f t="shared" si="15"/>
        <v>319.99999999999994</v>
      </c>
      <c r="I816" s="20"/>
    </row>
    <row r="817" spans="1:10">
      <c r="A817" s="70"/>
      <c r="B817" s="422"/>
      <c r="C817" s="422"/>
      <c r="D817" t="s">
        <v>119</v>
      </c>
      <c r="E817" s="207">
        <v>24.2</v>
      </c>
      <c r="F817" s="207"/>
      <c r="G817" s="2">
        <f t="shared" si="15"/>
        <v>344.19999999999993</v>
      </c>
      <c r="I817" s="20"/>
    </row>
    <row r="818" spans="1:10">
      <c r="A818" s="70">
        <v>45322</v>
      </c>
      <c r="B818" s="422" t="s">
        <v>77</v>
      </c>
      <c r="C818" s="422" t="s">
        <v>11</v>
      </c>
      <c r="D818" t="s">
        <v>14</v>
      </c>
      <c r="E818" s="207"/>
      <c r="F818" s="207">
        <v>60</v>
      </c>
      <c r="G818" s="2">
        <f t="shared" si="15"/>
        <v>284.19999999999993</v>
      </c>
      <c r="I818" s="28"/>
    </row>
    <row r="819" spans="1:10">
      <c r="A819" s="70">
        <v>45322</v>
      </c>
      <c r="B819" s="422" t="s">
        <v>77</v>
      </c>
      <c r="C819" s="422" t="s">
        <v>11</v>
      </c>
      <c r="D819" t="s">
        <v>15</v>
      </c>
      <c r="E819" s="207"/>
      <c r="F819" s="207">
        <v>5</v>
      </c>
      <c r="G819" s="2">
        <f t="shared" si="15"/>
        <v>279.19999999999993</v>
      </c>
      <c r="I819" s="20"/>
      <c r="J819" s="20"/>
    </row>
    <row r="820" spans="1:10">
      <c r="A820" s="70">
        <v>45351</v>
      </c>
      <c r="B820" s="422" t="s">
        <v>78</v>
      </c>
      <c r="C820" s="422" t="s">
        <v>11</v>
      </c>
      <c r="D820" t="s">
        <v>12</v>
      </c>
      <c r="E820" s="207"/>
      <c r="F820" s="207">
        <v>227</v>
      </c>
      <c r="G820" s="2">
        <f>+G819+E820-F820</f>
        <v>52.199999999999932</v>
      </c>
      <c r="I820" s="20"/>
      <c r="J820" s="20"/>
    </row>
    <row r="821" spans="1:10">
      <c r="A821" s="3">
        <v>45357</v>
      </c>
      <c r="B821" s="422">
        <v>28506</v>
      </c>
      <c r="C821" s="422" t="s">
        <v>11</v>
      </c>
      <c r="D821" t="s">
        <v>12</v>
      </c>
      <c r="E821" s="207"/>
      <c r="F821" s="207">
        <v>4.4000000000000004</v>
      </c>
      <c r="G821" s="2">
        <f>+G820+E821-F821</f>
        <v>47.799999999999933</v>
      </c>
      <c r="I821" s="20"/>
      <c r="J821" s="20"/>
    </row>
    <row r="822" spans="1:10">
      <c r="A822" s="3">
        <v>45357</v>
      </c>
      <c r="B822" s="422">
        <v>28506</v>
      </c>
      <c r="C822" s="422" t="s">
        <v>11</v>
      </c>
      <c r="D822" t="s">
        <v>13</v>
      </c>
      <c r="E822" s="207"/>
      <c r="F822" s="207">
        <v>23.6</v>
      </c>
      <c r="G822" s="2">
        <f>+G821+E822-F822</f>
        <v>24.199999999999932</v>
      </c>
      <c r="I822" s="20"/>
      <c r="J822" s="20"/>
    </row>
    <row r="823" spans="1:10">
      <c r="A823" s="3">
        <v>45357</v>
      </c>
      <c r="B823" s="422">
        <v>28506</v>
      </c>
      <c r="C823" s="422" t="s">
        <v>11</v>
      </c>
      <c r="D823" t="s">
        <v>119</v>
      </c>
      <c r="E823" s="207"/>
      <c r="F823" s="207">
        <v>24.2</v>
      </c>
      <c r="G823" s="2">
        <f>+G822+E823-F823</f>
        <v>-6.7501559897209518E-14</v>
      </c>
      <c r="I823" s="20"/>
      <c r="J823" s="20"/>
    </row>
    <row r="824" spans="1:10">
      <c r="A824" s="31">
        <v>45351</v>
      </c>
      <c r="B824" s="421" t="s">
        <v>10</v>
      </c>
      <c r="C824" s="156" t="s">
        <v>17</v>
      </c>
      <c r="D824" t="s">
        <v>12</v>
      </c>
      <c r="E824" s="20">
        <v>239.7</v>
      </c>
      <c r="G824" s="2">
        <f>+G823+E824-F824</f>
        <v>239.69999999999993</v>
      </c>
    </row>
    <row r="825" spans="1:10">
      <c r="B825" s="422"/>
      <c r="C825" s="150"/>
      <c r="D825" t="s">
        <v>13</v>
      </c>
      <c r="E825" s="20">
        <v>15.8</v>
      </c>
      <c r="G825" s="2">
        <f>+G824+E825-F825</f>
        <v>255.49999999999994</v>
      </c>
      <c r="H825" s="156"/>
      <c r="J825" s="20"/>
    </row>
    <row r="826" spans="1:10">
      <c r="B826" s="422"/>
      <c r="C826" s="150"/>
      <c r="D826" t="s">
        <v>14</v>
      </c>
      <c r="E826" s="207">
        <v>58</v>
      </c>
      <c r="G826" s="2">
        <f>+G825+E826-F826</f>
        <v>313.49999999999994</v>
      </c>
      <c r="H826" s="150"/>
      <c r="J826" s="20"/>
    </row>
    <row r="827" spans="1:10">
      <c r="B827" s="422"/>
      <c r="C827" s="150"/>
      <c r="D827" t="s">
        <v>15</v>
      </c>
      <c r="E827" s="207">
        <v>5</v>
      </c>
      <c r="G827" s="2">
        <f>+G826+E827-F827</f>
        <v>318.49999999999994</v>
      </c>
      <c r="J827" s="20"/>
    </row>
    <row r="828" spans="1:10">
      <c r="A828" s="70">
        <v>45351</v>
      </c>
      <c r="B828" s="422" t="s">
        <v>78</v>
      </c>
      <c r="C828" s="422" t="s">
        <v>17</v>
      </c>
      <c r="D828" t="s">
        <v>14</v>
      </c>
      <c r="E828" s="207"/>
      <c r="F828" s="207">
        <v>58</v>
      </c>
      <c r="G828" s="2">
        <f t="shared" ref="G828:G898" si="16">+G827+E828-F828</f>
        <v>260.49999999999994</v>
      </c>
    </row>
    <row r="829" spans="1:10">
      <c r="A829" s="70">
        <v>45351</v>
      </c>
      <c r="B829" s="422" t="s">
        <v>78</v>
      </c>
      <c r="C829" s="422" t="s">
        <v>17</v>
      </c>
      <c r="D829" t="s">
        <v>15</v>
      </c>
      <c r="E829" s="207"/>
      <c r="F829" s="207">
        <v>5</v>
      </c>
      <c r="G829" s="2">
        <f t="shared" si="16"/>
        <v>255.49999999999994</v>
      </c>
    </row>
    <row r="830" spans="1:10">
      <c r="A830" s="3">
        <v>45376</v>
      </c>
      <c r="B830" s="422">
        <v>28655</v>
      </c>
      <c r="C830" s="422" t="s">
        <v>17</v>
      </c>
      <c r="D830" t="s">
        <v>12</v>
      </c>
      <c r="F830" s="217">
        <v>149.69999999999999</v>
      </c>
      <c r="G830" s="2">
        <f t="shared" si="16"/>
        <v>105.79999999999995</v>
      </c>
      <c r="I830" t="s">
        <v>13</v>
      </c>
      <c r="J830">
        <v>15.8</v>
      </c>
    </row>
    <row r="831" spans="1:10">
      <c r="A831" s="3">
        <v>45376</v>
      </c>
      <c r="B831" s="422">
        <v>28655</v>
      </c>
      <c r="C831" s="422" t="s">
        <v>17</v>
      </c>
      <c r="D831" t="s">
        <v>13</v>
      </c>
      <c r="F831" s="217">
        <v>15.8</v>
      </c>
      <c r="G831" s="2">
        <f t="shared" si="16"/>
        <v>89.999999999999957</v>
      </c>
      <c r="J831" s="20">
        <f>SUM(J830:J830)</f>
        <v>15.8</v>
      </c>
    </row>
    <row r="832" spans="1:10">
      <c r="A832" s="3">
        <v>45382</v>
      </c>
      <c r="B832" s="422" t="s">
        <v>81</v>
      </c>
      <c r="C832" s="422" t="s">
        <v>18</v>
      </c>
      <c r="D832" t="s">
        <v>12</v>
      </c>
      <c r="E832" s="2"/>
      <c r="F832" s="2">
        <v>90</v>
      </c>
      <c r="G832" s="2">
        <f t="shared" si="16"/>
        <v>0</v>
      </c>
      <c r="J832" s="20"/>
    </row>
    <row r="833" spans="1:7">
      <c r="A833" s="31">
        <v>45382</v>
      </c>
      <c r="B833" s="421" t="s">
        <v>10</v>
      </c>
      <c r="C833" s="421" t="s">
        <v>18</v>
      </c>
      <c r="D833" t="s">
        <v>12</v>
      </c>
      <c r="E833" s="207">
        <v>232</v>
      </c>
      <c r="F833" s="207"/>
      <c r="G833" s="2">
        <f t="shared" si="16"/>
        <v>232</v>
      </c>
    </row>
    <row r="834" spans="1:7">
      <c r="B834" s="422"/>
      <c r="C834" s="422"/>
      <c r="D834" t="s">
        <v>13</v>
      </c>
      <c r="E834" s="207">
        <v>11.9</v>
      </c>
      <c r="F834" s="207"/>
      <c r="G834" s="2">
        <f t="shared" si="16"/>
        <v>243.9</v>
      </c>
    </row>
    <row r="835" spans="1:7">
      <c r="B835" s="422"/>
      <c r="C835" s="422"/>
      <c r="D835" t="s">
        <v>14</v>
      </c>
      <c r="E835" s="207">
        <v>60</v>
      </c>
      <c r="F835" s="207"/>
      <c r="G835" s="2">
        <f t="shared" si="16"/>
        <v>303.89999999999998</v>
      </c>
    </row>
    <row r="836" spans="1:7">
      <c r="B836" s="422"/>
      <c r="C836" s="422"/>
      <c r="D836" t="s">
        <v>15</v>
      </c>
      <c r="E836" s="207">
        <v>5</v>
      </c>
      <c r="F836" s="207"/>
      <c r="G836" s="2">
        <f t="shared" si="16"/>
        <v>308.89999999999998</v>
      </c>
    </row>
    <row r="837" spans="1:7">
      <c r="A837" s="3">
        <v>45382</v>
      </c>
      <c r="B837" s="422" t="s">
        <v>81</v>
      </c>
      <c r="C837" s="422" t="s">
        <v>18</v>
      </c>
      <c r="D837" t="s">
        <v>14</v>
      </c>
      <c r="E837" s="207"/>
      <c r="F837" s="207">
        <v>60</v>
      </c>
      <c r="G837" s="2">
        <f t="shared" si="16"/>
        <v>248.89999999999998</v>
      </c>
    </row>
    <row r="838" spans="1:7">
      <c r="A838" s="3">
        <v>45382</v>
      </c>
      <c r="B838" s="422" t="s">
        <v>81</v>
      </c>
      <c r="C838" s="422" t="s">
        <v>18</v>
      </c>
      <c r="D838" t="s">
        <v>15</v>
      </c>
      <c r="E838" s="207"/>
      <c r="F838" s="207">
        <v>5</v>
      </c>
      <c r="G838" s="2">
        <f t="shared" si="16"/>
        <v>243.89999999999998</v>
      </c>
    </row>
    <row r="839" spans="1:7">
      <c r="A839" s="3">
        <v>45412</v>
      </c>
      <c r="B839" s="422" t="s">
        <v>98</v>
      </c>
      <c r="C839" s="422" t="s">
        <v>18</v>
      </c>
      <c r="D839" t="s">
        <v>12</v>
      </c>
      <c r="E839" s="207"/>
      <c r="F839" s="207">
        <v>180</v>
      </c>
      <c r="G839" s="2">
        <f t="shared" si="16"/>
        <v>63.899999999999977</v>
      </c>
    </row>
    <row r="840" spans="1:7">
      <c r="A840" s="3">
        <v>45427</v>
      </c>
      <c r="B840" s="422">
        <v>28875</v>
      </c>
      <c r="C840" s="422" t="s">
        <v>18</v>
      </c>
      <c r="D840" t="s">
        <v>12</v>
      </c>
      <c r="E840" s="207"/>
      <c r="F840" s="207">
        <v>52</v>
      </c>
      <c r="G840" s="2">
        <f t="shared" si="16"/>
        <v>11.899999999999977</v>
      </c>
    </row>
    <row r="841" spans="1:7">
      <c r="A841" s="3">
        <v>45427</v>
      </c>
      <c r="B841" s="422">
        <v>28875</v>
      </c>
      <c r="C841" s="422" t="s">
        <v>18</v>
      </c>
      <c r="D841" t="s">
        <v>13</v>
      </c>
      <c r="E841" s="207"/>
      <c r="F841" s="207">
        <v>11.9</v>
      </c>
      <c r="G841" s="2">
        <f t="shared" si="16"/>
        <v>-2.3092638912203256E-14</v>
      </c>
    </row>
    <row r="842" spans="1:7">
      <c r="A842" s="31">
        <v>45412</v>
      </c>
      <c r="B842" s="421" t="s">
        <v>10</v>
      </c>
      <c r="C842" s="421" t="s">
        <v>19</v>
      </c>
      <c r="D842" t="s">
        <v>12</v>
      </c>
      <c r="E842" s="207">
        <v>230.7</v>
      </c>
      <c r="F842" s="207"/>
      <c r="G842" s="2">
        <f t="shared" si="16"/>
        <v>230.69999999999996</v>
      </c>
    </row>
    <row r="843" spans="1:7">
      <c r="B843" s="422"/>
      <c r="C843" s="422"/>
      <c r="D843" t="s">
        <v>13</v>
      </c>
      <c r="E843" s="207">
        <v>10.7</v>
      </c>
      <c r="F843" s="207"/>
      <c r="G843" s="2">
        <f t="shared" si="16"/>
        <v>241.39999999999995</v>
      </c>
    </row>
    <row r="844" spans="1:7">
      <c r="B844" s="422"/>
      <c r="C844" s="422"/>
      <c r="D844" t="s">
        <v>14</v>
      </c>
      <c r="E844" s="207">
        <v>60</v>
      </c>
      <c r="F844" s="207"/>
      <c r="G844" s="2">
        <f t="shared" si="16"/>
        <v>301.39999999999998</v>
      </c>
    </row>
    <row r="845" spans="1:7">
      <c r="B845" s="422"/>
      <c r="C845" s="422"/>
      <c r="D845" t="s">
        <v>15</v>
      </c>
      <c r="E845" s="207">
        <v>5</v>
      </c>
      <c r="F845" s="207"/>
      <c r="G845" s="2">
        <f t="shared" si="16"/>
        <v>306.39999999999998</v>
      </c>
    </row>
    <row r="846" spans="1:7">
      <c r="A846" s="3">
        <v>45412</v>
      </c>
      <c r="B846" s="422" t="s">
        <v>98</v>
      </c>
      <c r="C846" s="422" t="s">
        <v>19</v>
      </c>
      <c r="D846" t="s">
        <v>14</v>
      </c>
      <c r="E846" s="207"/>
      <c r="F846" s="207">
        <v>40</v>
      </c>
      <c r="G846" s="2">
        <f t="shared" si="16"/>
        <v>266.39999999999998</v>
      </c>
    </row>
    <row r="847" spans="1:7">
      <c r="A847" s="3">
        <v>45421</v>
      </c>
      <c r="B847" s="422">
        <v>28853</v>
      </c>
      <c r="C847" s="422" t="s">
        <v>19</v>
      </c>
      <c r="D847" t="s">
        <v>14</v>
      </c>
      <c r="E847" s="207"/>
      <c r="F847" s="207">
        <v>20</v>
      </c>
      <c r="G847" s="2">
        <f t="shared" si="16"/>
        <v>246.39999999999998</v>
      </c>
    </row>
    <row r="848" spans="1:7">
      <c r="A848" s="3">
        <v>45421</v>
      </c>
      <c r="B848" s="422">
        <v>28853</v>
      </c>
      <c r="C848" s="422" t="s">
        <v>19</v>
      </c>
      <c r="D848" t="s">
        <v>15</v>
      </c>
      <c r="E848" s="207"/>
      <c r="F848" s="207">
        <v>5</v>
      </c>
      <c r="G848" s="2">
        <f t="shared" si="16"/>
        <v>241.39999999999998</v>
      </c>
    </row>
    <row r="849" spans="1:9">
      <c r="A849" s="3">
        <v>45443</v>
      </c>
      <c r="B849" s="422" t="s">
        <v>100</v>
      </c>
      <c r="C849" s="422" t="s">
        <v>19</v>
      </c>
      <c r="D849" t="s">
        <v>12</v>
      </c>
      <c r="E849" s="207"/>
      <c r="F849" s="207">
        <v>170</v>
      </c>
      <c r="G849" s="2">
        <f t="shared" si="16"/>
        <v>71.399999999999977</v>
      </c>
      <c r="I849">
        <v>60.7</v>
      </c>
    </row>
    <row r="850" spans="1:9">
      <c r="A850" s="3">
        <v>45465</v>
      </c>
      <c r="B850" s="422">
        <v>29062</v>
      </c>
      <c r="C850" s="422" t="s">
        <v>19</v>
      </c>
      <c r="D850" t="s">
        <v>12</v>
      </c>
      <c r="E850" s="207"/>
      <c r="F850" s="207">
        <v>60.7</v>
      </c>
      <c r="G850" s="2">
        <f t="shared" si="16"/>
        <v>10.699999999999974</v>
      </c>
    </row>
    <row r="851" spans="1:9">
      <c r="A851" s="3">
        <v>45465</v>
      </c>
      <c r="B851" s="422">
        <v>29062</v>
      </c>
      <c r="C851" s="422" t="s">
        <v>19</v>
      </c>
      <c r="D851" t="s">
        <v>13</v>
      </c>
      <c r="E851" s="207"/>
      <c r="F851" s="207">
        <v>10.7</v>
      </c>
      <c r="G851" s="2">
        <f t="shared" si="16"/>
        <v>-2.4868995751603507E-14</v>
      </c>
    </row>
    <row r="852" spans="1:9">
      <c r="A852" s="31">
        <v>45443</v>
      </c>
      <c r="B852" s="421" t="s">
        <v>10</v>
      </c>
      <c r="C852" s="421" t="s">
        <v>20</v>
      </c>
      <c r="D852" t="s">
        <v>12</v>
      </c>
      <c r="E852" s="207">
        <v>209.9</v>
      </c>
      <c r="F852" s="207"/>
      <c r="G852" s="2">
        <f t="shared" si="16"/>
        <v>209.89999999999998</v>
      </c>
      <c r="I852">
        <v>10.7</v>
      </c>
    </row>
    <row r="853" spans="1:9">
      <c r="B853" s="422"/>
      <c r="C853" s="422"/>
      <c r="D853" t="s">
        <v>13</v>
      </c>
      <c r="E853" s="207">
        <v>10.9</v>
      </c>
      <c r="F853" s="207"/>
      <c r="G853" s="2">
        <f t="shared" si="16"/>
        <v>220.79999999999998</v>
      </c>
    </row>
    <row r="854" spans="1:9">
      <c r="B854" s="422"/>
      <c r="C854" s="422"/>
      <c r="D854" t="s">
        <v>14</v>
      </c>
      <c r="E854" s="207">
        <v>60</v>
      </c>
      <c r="F854" s="207"/>
      <c r="G854" s="2">
        <f t="shared" si="16"/>
        <v>280.79999999999995</v>
      </c>
    </row>
    <row r="855" spans="1:9">
      <c r="B855" s="422"/>
      <c r="C855" s="422"/>
      <c r="D855" t="s">
        <v>15</v>
      </c>
      <c r="E855" s="207">
        <v>5</v>
      </c>
      <c r="F855" s="207"/>
      <c r="G855" s="2">
        <f t="shared" si="16"/>
        <v>285.79999999999995</v>
      </c>
    </row>
    <row r="856" spans="1:9">
      <c r="A856" s="3">
        <v>45443</v>
      </c>
      <c r="B856" s="422" t="s">
        <v>100</v>
      </c>
      <c r="C856" s="422" t="s">
        <v>20</v>
      </c>
      <c r="D856" t="s">
        <v>14</v>
      </c>
      <c r="E856" s="207"/>
      <c r="F856" s="207">
        <v>60</v>
      </c>
      <c r="G856" s="2">
        <f t="shared" si="16"/>
        <v>225.79999999999995</v>
      </c>
    </row>
    <row r="857" spans="1:9">
      <c r="A857" s="3">
        <v>45443</v>
      </c>
      <c r="B857" s="422" t="s">
        <v>100</v>
      </c>
      <c r="C857" s="422" t="s">
        <v>20</v>
      </c>
      <c r="D857" t="s">
        <v>15</v>
      </c>
      <c r="E857" s="207"/>
      <c r="F857" s="207">
        <v>5</v>
      </c>
      <c r="G857" s="2">
        <f t="shared" si="16"/>
        <v>220.79999999999995</v>
      </c>
    </row>
    <row r="858" spans="1:9">
      <c r="A858" s="70">
        <v>45473</v>
      </c>
      <c r="B858" s="422" t="s">
        <v>86</v>
      </c>
      <c r="C858" s="422" t="s">
        <v>20</v>
      </c>
      <c r="D858" t="s">
        <v>12</v>
      </c>
      <c r="E858" s="207"/>
      <c r="F858" s="207">
        <v>209.9</v>
      </c>
      <c r="G858" s="2">
        <f t="shared" si="16"/>
        <v>10.899999999999949</v>
      </c>
    </row>
    <row r="859" spans="1:9">
      <c r="A859" s="70">
        <v>45473</v>
      </c>
      <c r="B859" s="422" t="s">
        <v>86</v>
      </c>
      <c r="C859" s="422" t="s">
        <v>20</v>
      </c>
      <c r="D859" t="s">
        <v>13</v>
      </c>
      <c r="E859" s="207"/>
      <c r="F859" s="207">
        <v>5.0999999999999996</v>
      </c>
      <c r="G859" s="2">
        <f t="shared" si="16"/>
        <v>5.7999999999999492</v>
      </c>
    </row>
    <row r="860" spans="1:9">
      <c r="A860" s="70">
        <v>45481</v>
      </c>
      <c r="B860" s="422">
        <v>29209</v>
      </c>
      <c r="C860" s="422" t="s">
        <v>20</v>
      </c>
      <c r="D860" t="s">
        <v>13</v>
      </c>
      <c r="E860" s="207"/>
      <c r="F860" s="207">
        <v>5.8</v>
      </c>
      <c r="G860" s="2">
        <f t="shared" si="16"/>
        <v>-5.0626169922907138E-14</v>
      </c>
    </row>
    <row r="861" spans="1:9">
      <c r="A861" s="81">
        <v>45473</v>
      </c>
      <c r="B861" s="421" t="s">
        <v>10</v>
      </c>
      <c r="C861" s="421" t="s">
        <v>21</v>
      </c>
      <c r="D861" t="s">
        <v>12</v>
      </c>
      <c r="E861" s="207">
        <v>203.8</v>
      </c>
      <c r="F861" s="207"/>
      <c r="G861" s="2">
        <f t="shared" si="16"/>
        <v>203.79999999999995</v>
      </c>
    </row>
    <row r="862" spans="1:9">
      <c r="A862" s="70"/>
      <c r="B862" s="422"/>
      <c r="C862" s="422"/>
      <c r="D862" t="s">
        <v>13</v>
      </c>
      <c r="E862" s="207">
        <v>11.4</v>
      </c>
      <c r="F862" s="207"/>
      <c r="G862" s="2">
        <f t="shared" si="16"/>
        <v>215.19999999999996</v>
      </c>
    </row>
    <row r="863" spans="1:9">
      <c r="A863" s="70"/>
      <c r="B863" s="422"/>
      <c r="C863" s="422"/>
      <c r="D863" t="s">
        <v>14</v>
      </c>
      <c r="E863" s="207">
        <v>60</v>
      </c>
      <c r="F863" s="207"/>
      <c r="G863" s="2">
        <f t="shared" si="16"/>
        <v>275.19999999999993</v>
      </c>
    </row>
    <row r="864" spans="1:9">
      <c r="A864" s="70"/>
      <c r="B864" s="422"/>
      <c r="C864" s="422"/>
      <c r="D864" t="s">
        <v>15</v>
      </c>
      <c r="E864" s="207">
        <v>5</v>
      </c>
      <c r="F864" s="207"/>
      <c r="G864" s="2">
        <f t="shared" si="16"/>
        <v>280.19999999999993</v>
      </c>
    </row>
    <row r="865" spans="1:13">
      <c r="A865" s="70">
        <v>45473</v>
      </c>
      <c r="B865" s="422" t="s">
        <v>86</v>
      </c>
      <c r="C865" s="422" t="s">
        <v>21</v>
      </c>
      <c r="D865" t="s">
        <v>14</v>
      </c>
      <c r="E865" s="207"/>
      <c r="F865" s="207">
        <v>60</v>
      </c>
      <c r="G865" s="2">
        <f t="shared" si="16"/>
        <v>220.19999999999993</v>
      </c>
    </row>
    <row r="866" spans="1:13">
      <c r="A866" s="70">
        <v>45473</v>
      </c>
      <c r="B866" s="422" t="s">
        <v>86</v>
      </c>
      <c r="C866" s="422" t="s">
        <v>21</v>
      </c>
      <c r="D866" t="s">
        <v>15</v>
      </c>
      <c r="E866" s="207"/>
      <c r="F866" s="207">
        <v>5</v>
      </c>
      <c r="G866" s="2">
        <f t="shared" si="16"/>
        <v>215.19999999999993</v>
      </c>
    </row>
    <row r="867" spans="1:13">
      <c r="A867" s="70">
        <v>45504</v>
      </c>
      <c r="B867" s="422" t="s">
        <v>87</v>
      </c>
      <c r="C867" s="422" t="s">
        <v>21</v>
      </c>
      <c r="D867" t="s">
        <v>12</v>
      </c>
      <c r="E867" s="207"/>
      <c r="F867" s="207">
        <v>135</v>
      </c>
      <c r="G867" s="2">
        <f t="shared" si="16"/>
        <v>80.199999999999932</v>
      </c>
    </row>
    <row r="868" spans="1:13">
      <c r="A868" s="70">
        <v>45520</v>
      </c>
      <c r="B868" s="422">
        <v>29551</v>
      </c>
      <c r="C868" s="422" t="s">
        <v>21</v>
      </c>
      <c r="D868" t="s">
        <v>12</v>
      </c>
      <c r="E868" s="207"/>
      <c r="F868" s="207">
        <v>68.8</v>
      </c>
      <c r="G868" s="2">
        <f t="shared" si="16"/>
        <v>11.399999999999935</v>
      </c>
    </row>
    <row r="869" spans="1:13">
      <c r="A869" s="70">
        <v>45520</v>
      </c>
      <c r="B869" s="422">
        <v>29551</v>
      </c>
      <c r="C869" s="422" t="s">
        <v>21</v>
      </c>
      <c r="D869" t="s">
        <v>13</v>
      </c>
      <c r="E869" s="207"/>
      <c r="F869" s="207">
        <v>11.4</v>
      </c>
      <c r="G869" s="2">
        <f t="shared" si="16"/>
        <v>-6.5725203057809267E-14</v>
      </c>
    </row>
    <row r="870" spans="1:13">
      <c r="A870" s="81">
        <v>45504</v>
      </c>
      <c r="B870" s="421" t="s">
        <v>10</v>
      </c>
      <c r="C870" s="421" t="s">
        <v>22</v>
      </c>
      <c r="D870" t="s">
        <v>12</v>
      </c>
      <c r="E870" s="207">
        <v>200.1</v>
      </c>
      <c r="F870" s="207"/>
      <c r="G870" s="2">
        <f t="shared" si="16"/>
        <v>200.09999999999994</v>
      </c>
    </row>
    <row r="871" spans="1:13">
      <c r="A871" s="70"/>
      <c r="B871" s="422"/>
      <c r="C871" s="422"/>
      <c r="D871" t="s">
        <v>13</v>
      </c>
      <c r="E871" s="207">
        <v>13.6</v>
      </c>
      <c r="F871" s="207"/>
      <c r="G871" s="2">
        <f t="shared" si="16"/>
        <v>213.69999999999993</v>
      </c>
    </row>
    <row r="872" spans="1:13">
      <c r="A872" s="70"/>
      <c r="B872" s="422"/>
      <c r="C872" s="422"/>
      <c r="D872" t="s">
        <v>14</v>
      </c>
      <c r="E872" s="207">
        <v>60</v>
      </c>
      <c r="F872" s="207"/>
      <c r="G872" s="2">
        <f t="shared" si="16"/>
        <v>273.69999999999993</v>
      </c>
    </row>
    <row r="873" spans="1:13">
      <c r="A873" s="70"/>
      <c r="B873" s="422"/>
      <c r="C873" s="422"/>
      <c r="D873" t="s">
        <v>15</v>
      </c>
      <c r="E873" s="207">
        <v>5</v>
      </c>
      <c r="F873" s="207"/>
      <c r="G873" s="2">
        <f t="shared" si="16"/>
        <v>278.69999999999993</v>
      </c>
      <c r="I873" s="207"/>
    </row>
    <row r="874" spans="1:13">
      <c r="A874" s="70"/>
      <c r="B874" s="422"/>
      <c r="C874" s="422"/>
      <c r="D874" t="s">
        <v>152</v>
      </c>
      <c r="E874" s="207">
        <v>102.5</v>
      </c>
      <c r="F874" s="207"/>
      <c r="G874" s="2">
        <f t="shared" si="16"/>
        <v>381.19999999999993</v>
      </c>
      <c r="I874" s="207"/>
    </row>
    <row r="875" spans="1:13">
      <c r="A875" s="70"/>
      <c r="B875" s="422"/>
      <c r="C875" s="422"/>
      <c r="D875" t="s">
        <v>56</v>
      </c>
      <c r="E875" s="207">
        <v>250</v>
      </c>
      <c r="F875" s="207"/>
      <c r="G875" s="2">
        <f t="shared" si="16"/>
        <v>631.19999999999993</v>
      </c>
      <c r="I875" s="207"/>
    </row>
    <row r="876" spans="1:13">
      <c r="A876" s="70">
        <v>45504</v>
      </c>
      <c r="B876" s="422" t="s">
        <v>87</v>
      </c>
      <c r="C876" s="422" t="s">
        <v>22</v>
      </c>
      <c r="D876" t="s">
        <v>14</v>
      </c>
      <c r="E876" s="207"/>
      <c r="F876" s="207">
        <v>60</v>
      </c>
      <c r="G876" s="2">
        <f t="shared" si="16"/>
        <v>571.19999999999993</v>
      </c>
    </row>
    <row r="877" spans="1:13">
      <c r="A877" s="70">
        <v>45504</v>
      </c>
      <c r="B877" s="422" t="s">
        <v>87</v>
      </c>
      <c r="C877" s="422" t="s">
        <v>22</v>
      </c>
      <c r="D877" t="s">
        <v>15</v>
      </c>
      <c r="E877" s="207"/>
      <c r="F877" s="207">
        <v>5</v>
      </c>
      <c r="G877" s="2">
        <f t="shared" si="16"/>
        <v>566.19999999999993</v>
      </c>
    </row>
    <row r="878" spans="1:13">
      <c r="A878" s="3">
        <v>45535</v>
      </c>
      <c r="B878" s="422" t="s">
        <v>102</v>
      </c>
      <c r="C878" s="422" t="s">
        <v>22</v>
      </c>
      <c r="D878" t="s">
        <v>12</v>
      </c>
      <c r="E878" s="207"/>
      <c r="F878" s="207">
        <v>185</v>
      </c>
      <c r="G878" s="2">
        <f t="shared" si="16"/>
        <v>381.19999999999993</v>
      </c>
    </row>
    <row r="879" spans="1:13">
      <c r="A879" s="3">
        <v>45554</v>
      </c>
      <c r="B879" s="422">
        <v>29700</v>
      </c>
      <c r="C879" s="422" t="s">
        <v>22</v>
      </c>
      <c r="D879" t="s">
        <v>12</v>
      </c>
      <c r="E879" s="207"/>
      <c r="F879" s="207">
        <v>15.1</v>
      </c>
      <c r="G879" s="2">
        <f t="shared" si="16"/>
        <v>366.09999999999991</v>
      </c>
    </row>
    <row r="880" spans="1:13">
      <c r="A880" s="3">
        <v>45554</v>
      </c>
      <c r="B880" s="422">
        <v>29700</v>
      </c>
      <c r="C880" s="422" t="s">
        <v>22</v>
      </c>
      <c r="D880" t="s">
        <v>13</v>
      </c>
      <c r="E880" s="207"/>
      <c r="F880" s="207">
        <v>13.6</v>
      </c>
      <c r="G880" s="2">
        <f t="shared" si="16"/>
        <v>352.49999999999989</v>
      </c>
      <c r="I880" s="440"/>
      <c r="J880" s="440"/>
      <c r="K880" s="440"/>
      <c r="M880" t="s">
        <v>685</v>
      </c>
    </row>
    <row r="881" spans="1:11">
      <c r="A881" s="3">
        <v>45497</v>
      </c>
      <c r="B881" s="422">
        <v>29402</v>
      </c>
      <c r="C881" s="422" t="s">
        <v>22</v>
      </c>
      <c r="D881" t="s">
        <v>56</v>
      </c>
      <c r="E881" s="207"/>
      <c r="F881" s="207">
        <v>250</v>
      </c>
      <c r="G881" s="2">
        <f t="shared" si="16"/>
        <v>102.49999999999989</v>
      </c>
      <c r="I881" s="422"/>
      <c r="J881" s="422"/>
      <c r="K881" s="422"/>
    </row>
    <row r="882" spans="1:11">
      <c r="B882" s="422" t="s">
        <v>61</v>
      </c>
      <c r="C882" s="422"/>
      <c r="D882" t="s">
        <v>152</v>
      </c>
      <c r="E882" s="207"/>
      <c r="F882" s="207">
        <v>51.2</v>
      </c>
      <c r="G882" s="2">
        <f t="shared" si="16"/>
        <v>51.299999999999883</v>
      </c>
      <c r="I882" s="422"/>
      <c r="J882" s="422"/>
      <c r="K882" s="422"/>
    </row>
    <row r="883" spans="1:11">
      <c r="A883" s="3">
        <v>45743</v>
      </c>
      <c r="B883" s="422">
        <v>30853</v>
      </c>
      <c r="C883" s="422" t="s">
        <v>22</v>
      </c>
      <c r="D883" t="s">
        <v>152</v>
      </c>
      <c r="E883" s="207"/>
      <c r="F883" s="207">
        <v>51.3</v>
      </c>
      <c r="G883" s="2">
        <f t="shared" si="16"/>
        <v>-1.1368683772161603E-13</v>
      </c>
      <c r="I883" s="422"/>
      <c r="J883" s="422"/>
      <c r="K883" s="422"/>
    </row>
    <row r="884" spans="1:11">
      <c r="A884" s="31">
        <v>45535</v>
      </c>
      <c r="B884" s="421" t="s">
        <v>10</v>
      </c>
      <c r="C884" s="421" t="s">
        <v>57</v>
      </c>
      <c r="D884" t="s">
        <v>12</v>
      </c>
      <c r="E884" s="207">
        <v>200.7</v>
      </c>
      <c r="F884" s="207"/>
      <c r="G884" s="2">
        <f t="shared" si="16"/>
        <v>200.69999999999987</v>
      </c>
      <c r="I884" s="421"/>
      <c r="K884" s="207"/>
    </row>
    <row r="885" spans="1:11">
      <c r="B885" s="422"/>
      <c r="C885" s="422"/>
      <c r="D885" t="s">
        <v>13</v>
      </c>
      <c r="E885" s="207">
        <v>15.5</v>
      </c>
      <c r="F885" s="207"/>
      <c r="G885" s="2">
        <f t="shared" si="16"/>
        <v>216.19999999999987</v>
      </c>
      <c r="I885" s="422"/>
      <c r="K885" s="207"/>
    </row>
    <row r="886" spans="1:11">
      <c r="B886" s="422"/>
      <c r="C886" s="422"/>
      <c r="D886" t="s">
        <v>14</v>
      </c>
      <c r="E886" s="207">
        <v>60</v>
      </c>
      <c r="F886" s="207"/>
      <c r="G886" s="2">
        <f t="shared" si="16"/>
        <v>276.19999999999987</v>
      </c>
      <c r="K886" s="28"/>
    </row>
    <row r="887" spans="1:11">
      <c r="B887" s="422"/>
      <c r="C887" s="422"/>
      <c r="D887" t="s">
        <v>15</v>
      </c>
      <c r="E887" s="207">
        <v>5</v>
      </c>
      <c r="F887" s="207"/>
      <c r="G887" s="2">
        <f t="shared" si="16"/>
        <v>281.19999999999987</v>
      </c>
    </row>
    <row r="888" spans="1:11">
      <c r="A888" s="3">
        <v>45535</v>
      </c>
      <c r="B888" s="422" t="s">
        <v>102</v>
      </c>
      <c r="C888" s="422" t="s">
        <v>57</v>
      </c>
      <c r="D888" t="s">
        <v>14</v>
      </c>
      <c r="E888" s="207"/>
      <c r="F888" s="207">
        <v>60</v>
      </c>
      <c r="G888" s="2">
        <f t="shared" si="16"/>
        <v>221.19999999999987</v>
      </c>
    </row>
    <row r="889" spans="1:11">
      <c r="A889" s="3">
        <v>45535</v>
      </c>
      <c r="B889" s="422" t="s">
        <v>102</v>
      </c>
      <c r="C889" s="422" t="s">
        <v>57</v>
      </c>
      <c r="D889" t="s">
        <v>15</v>
      </c>
      <c r="E889" s="207"/>
      <c r="F889" s="207">
        <v>5</v>
      </c>
      <c r="G889" s="2">
        <f t="shared" si="16"/>
        <v>216.19999999999987</v>
      </c>
    </row>
    <row r="890" spans="1:11">
      <c r="A890" s="70">
        <v>45565</v>
      </c>
      <c r="B890" s="422" t="s">
        <v>91</v>
      </c>
      <c r="C890" s="422" t="s">
        <v>57</v>
      </c>
      <c r="D890" t="s">
        <v>12</v>
      </c>
      <c r="E890" s="207"/>
      <c r="F890" s="207">
        <v>190</v>
      </c>
      <c r="G890" s="2">
        <f t="shared" si="16"/>
        <v>26.199999999999875</v>
      </c>
    </row>
    <row r="891" spans="1:11">
      <c r="A891" s="70">
        <v>45582</v>
      </c>
      <c r="B891" s="422">
        <v>29847</v>
      </c>
      <c r="C891" s="422" t="s">
        <v>57</v>
      </c>
      <c r="D891" t="s">
        <v>12</v>
      </c>
      <c r="E891" s="207"/>
      <c r="F891" s="207">
        <v>10.7</v>
      </c>
      <c r="G891" s="2">
        <f t="shared" si="16"/>
        <v>15.499999999999876</v>
      </c>
    </row>
    <row r="892" spans="1:11">
      <c r="A892" s="70">
        <v>45582</v>
      </c>
      <c r="B892" s="422">
        <v>29847</v>
      </c>
      <c r="C892" s="422" t="s">
        <v>57</v>
      </c>
      <c r="D892" t="s">
        <v>13</v>
      </c>
      <c r="E892" s="207"/>
      <c r="F892" s="207">
        <v>15.5</v>
      </c>
      <c r="G892" s="2">
        <f t="shared" si="16"/>
        <v>-1.2434497875801753E-13</v>
      </c>
    </row>
    <row r="893" spans="1:11">
      <c r="A893" s="81">
        <v>45565</v>
      </c>
      <c r="B893" s="421" t="s">
        <v>10</v>
      </c>
      <c r="C893" s="421" t="s">
        <v>41</v>
      </c>
      <c r="D893" t="s">
        <v>12</v>
      </c>
      <c r="E893" s="207">
        <v>201.9</v>
      </c>
      <c r="F893" s="207"/>
      <c r="G893" s="2">
        <f t="shared" si="16"/>
        <v>201.89999999999989</v>
      </c>
    </row>
    <row r="894" spans="1:11">
      <c r="A894" s="70"/>
      <c r="B894" s="422"/>
      <c r="C894" s="422"/>
      <c r="D894" t="s">
        <v>13</v>
      </c>
      <c r="E894" s="207">
        <v>17.600000000000001</v>
      </c>
      <c r="F894" s="207"/>
      <c r="G894" s="2">
        <f t="shared" si="16"/>
        <v>219.49999999999989</v>
      </c>
      <c r="I894" s="421"/>
      <c r="K894" s="207"/>
    </row>
    <row r="895" spans="1:11">
      <c r="A895" s="70"/>
      <c r="B895" s="422"/>
      <c r="C895" s="422"/>
      <c r="D895" t="s">
        <v>14</v>
      </c>
      <c r="E895" s="207">
        <v>60</v>
      </c>
      <c r="F895" s="207"/>
      <c r="G895" s="2">
        <f t="shared" si="16"/>
        <v>279.49999999999989</v>
      </c>
      <c r="I895" s="422"/>
      <c r="K895" s="207"/>
    </row>
    <row r="896" spans="1:11">
      <c r="A896" s="70"/>
      <c r="B896" s="422"/>
      <c r="C896" s="422"/>
      <c r="D896" t="s">
        <v>15</v>
      </c>
      <c r="E896" s="207">
        <v>5</v>
      </c>
      <c r="F896" s="207"/>
      <c r="G896" s="2">
        <f t="shared" si="16"/>
        <v>284.49999999999989</v>
      </c>
      <c r="K896" s="28"/>
    </row>
    <row r="897" spans="1:11">
      <c r="A897" s="70">
        <v>45565</v>
      </c>
      <c r="B897" s="422" t="s">
        <v>91</v>
      </c>
      <c r="C897" s="422" t="s">
        <v>41</v>
      </c>
      <c r="D897" t="s">
        <v>14</v>
      </c>
      <c r="E897" s="207"/>
      <c r="F897" s="207">
        <v>60</v>
      </c>
      <c r="G897" s="2">
        <f t="shared" si="16"/>
        <v>224.49999999999989</v>
      </c>
    </row>
    <row r="898" spans="1:11">
      <c r="A898" s="70">
        <v>45565</v>
      </c>
      <c r="B898" s="422" t="s">
        <v>91</v>
      </c>
      <c r="C898" s="422" t="s">
        <v>41</v>
      </c>
      <c r="D898" t="s">
        <v>15</v>
      </c>
      <c r="E898" s="207"/>
      <c r="F898" s="207">
        <v>5</v>
      </c>
      <c r="G898" s="2">
        <f t="shared" si="16"/>
        <v>219.49999999999989</v>
      </c>
    </row>
    <row r="899" spans="1:11">
      <c r="A899" s="70">
        <v>45596</v>
      </c>
      <c r="B899" s="422" t="s">
        <v>75</v>
      </c>
      <c r="C899" s="422" t="s">
        <v>41</v>
      </c>
      <c r="D899" t="s">
        <v>12</v>
      </c>
      <c r="E899" s="207"/>
      <c r="F899" s="207">
        <v>135</v>
      </c>
      <c r="G899" s="2">
        <f t="shared" ref="G899:G904" si="17">+G898+E899-F899</f>
        <v>84.499999999999886</v>
      </c>
    </row>
    <row r="900" spans="1:11">
      <c r="A900" s="70">
        <v>45616</v>
      </c>
      <c r="B900" s="422">
        <v>30030</v>
      </c>
      <c r="C900" s="422" t="s">
        <v>41</v>
      </c>
      <c r="D900" t="s">
        <v>12</v>
      </c>
      <c r="E900" s="207"/>
      <c r="F900" s="207">
        <v>66.900000000000006</v>
      </c>
      <c r="G900" s="2">
        <f t="shared" si="17"/>
        <v>17.599999999999881</v>
      </c>
    </row>
    <row r="901" spans="1:11">
      <c r="A901" s="70">
        <v>45616</v>
      </c>
      <c r="B901" s="422">
        <v>30030</v>
      </c>
      <c r="C901" s="422" t="s">
        <v>41</v>
      </c>
      <c r="D901" t="s">
        <v>13</v>
      </c>
      <c r="E901" s="207"/>
      <c r="F901" s="207">
        <v>17.600000000000001</v>
      </c>
      <c r="G901" s="2">
        <f t="shared" si="17"/>
        <v>-1.2079226507921703E-13</v>
      </c>
    </row>
    <row r="902" spans="1:11">
      <c r="A902" s="81">
        <v>45596</v>
      </c>
      <c r="B902" s="421" t="s">
        <v>10</v>
      </c>
      <c r="C902" s="421" t="s">
        <v>25</v>
      </c>
      <c r="D902" t="s">
        <v>12</v>
      </c>
      <c r="E902" s="207">
        <v>54.2</v>
      </c>
      <c r="F902" s="207"/>
      <c r="G902" s="2">
        <f t="shared" si="17"/>
        <v>54.199999999999882</v>
      </c>
      <c r="K902" s="28"/>
    </row>
    <row r="903" spans="1:11">
      <c r="A903" s="70"/>
      <c r="B903" s="422"/>
      <c r="C903" s="422"/>
      <c r="D903" t="s">
        <v>13</v>
      </c>
      <c r="E903" s="207">
        <v>15.4</v>
      </c>
      <c r="F903" s="207"/>
      <c r="G903" s="2">
        <f t="shared" si="17"/>
        <v>69.599999999999881</v>
      </c>
    </row>
    <row r="904" spans="1:11">
      <c r="A904" s="70"/>
      <c r="B904" s="422"/>
      <c r="C904" s="422"/>
      <c r="D904" t="s">
        <v>14</v>
      </c>
      <c r="E904" s="207">
        <v>60</v>
      </c>
      <c r="F904" s="207"/>
      <c r="G904" s="2">
        <f t="shared" si="17"/>
        <v>129.59999999999988</v>
      </c>
    </row>
    <row r="905" spans="1:11">
      <c r="A905" s="70"/>
      <c r="B905" s="422"/>
      <c r="C905" s="422"/>
      <c r="D905" t="s">
        <v>15</v>
      </c>
      <c r="E905" s="207">
        <v>5</v>
      </c>
      <c r="F905" s="207"/>
      <c r="G905" s="2">
        <f t="shared" ref="G905:G973" si="18">+G904+E905-F905</f>
        <v>134.59999999999988</v>
      </c>
    </row>
    <row r="906" spans="1:11">
      <c r="A906" s="70">
        <v>45596</v>
      </c>
      <c r="B906" s="422" t="s">
        <v>75</v>
      </c>
      <c r="C906" s="422" t="s">
        <v>25</v>
      </c>
      <c r="D906" t="s">
        <v>14</v>
      </c>
      <c r="E906" s="207"/>
      <c r="F906" s="207">
        <v>60</v>
      </c>
      <c r="G906" s="2">
        <f t="shared" si="18"/>
        <v>74.599999999999881</v>
      </c>
      <c r="I906" s="421" t="s">
        <v>58</v>
      </c>
      <c r="J906" t="s">
        <v>12</v>
      </c>
      <c r="K906" s="207">
        <f>E910-F916</f>
        <v>5.1000000000000014</v>
      </c>
    </row>
    <row r="907" spans="1:11">
      <c r="A907" s="70">
        <v>45596</v>
      </c>
      <c r="B907" s="422" t="s">
        <v>75</v>
      </c>
      <c r="C907" s="422" t="s">
        <v>25</v>
      </c>
      <c r="D907" t="s">
        <v>15</v>
      </c>
      <c r="E907" s="207"/>
      <c r="F907" s="207">
        <v>5</v>
      </c>
      <c r="G907" s="2">
        <f t="shared" si="18"/>
        <v>69.599999999999881</v>
      </c>
      <c r="H907" s="28"/>
      <c r="I907" s="422"/>
      <c r="J907" t="s">
        <v>13</v>
      </c>
      <c r="K907" s="207">
        <v>13.8</v>
      </c>
    </row>
    <row r="908" spans="1:11">
      <c r="A908" s="70">
        <v>45626</v>
      </c>
      <c r="B908" s="422" t="s">
        <v>93</v>
      </c>
      <c r="C908" s="422" t="s">
        <v>25</v>
      </c>
      <c r="D908" t="s">
        <v>12</v>
      </c>
      <c r="F908" s="217">
        <v>54.2</v>
      </c>
      <c r="G908" s="2">
        <f t="shared" si="18"/>
        <v>15.399999999999878</v>
      </c>
      <c r="K908" s="28">
        <f>SUM(K906:K907)</f>
        <v>18.900000000000002</v>
      </c>
    </row>
    <row r="909" spans="1:11">
      <c r="A909" s="70">
        <v>45626</v>
      </c>
      <c r="B909" s="422" t="s">
        <v>93</v>
      </c>
      <c r="C909" s="422" t="s">
        <v>25</v>
      </c>
      <c r="D909" t="s">
        <v>13</v>
      </c>
      <c r="F909" s="217">
        <v>15.4</v>
      </c>
      <c r="G909" s="2">
        <f t="shared" si="18"/>
        <v>-1.2256862191861728E-13</v>
      </c>
    </row>
    <row r="910" spans="1:11">
      <c r="A910" s="81">
        <v>45626</v>
      </c>
      <c r="B910" s="421" t="s">
        <v>10</v>
      </c>
      <c r="C910" s="421" t="s">
        <v>58</v>
      </c>
      <c r="D910" t="s">
        <v>12</v>
      </c>
      <c r="E910" s="207">
        <v>65.5</v>
      </c>
      <c r="F910" s="207"/>
      <c r="G910" s="2">
        <f t="shared" si="18"/>
        <v>65.499999999999872</v>
      </c>
    </row>
    <row r="911" spans="1:11">
      <c r="A911" s="70"/>
      <c r="B911" s="422"/>
      <c r="C911" s="422"/>
      <c r="D911" t="s">
        <v>13</v>
      </c>
      <c r="E911" s="207">
        <v>13.8</v>
      </c>
      <c r="F911" s="207"/>
      <c r="G911" s="2">
        <f t="shared" si="18"/>
        <v>79.299999999999869</v>
      </c>
    </row>
    <row r="912" spans="1:11">
      <c r="A912" s="70"/>
      <c r="B912" s="422"/>
      <c r="C912" s="422"/>
      <c r="D912" t="s">
        <v>14</v>
      </c>
      <c r="E912" s="207">
        <v>60</v>
      </c>
      <c r="F912" s="207"/>
      <c r="G912" s="2">
        <f t="shared" si="18"/>
        <v>139.29999999999987</v>
      </c>
      <c r="H912" s="20"/>
    </row>
    <row r="913" spans="1:11">
      <c r="A913" s="70"/>
      <c r="B913" s="422"/>
      <c r="C913" s="422"/>
      <c r="D913" t="s">
        <v>15</v>
      </c>
      <c r="E913" s="207">
        <v>5</v>
      </c>
      <c r="F913" s="207"/>
      <c r="G913" s="2">
        <f t="shared" si="18"/>
        <v>144.29999999999987</v>
      </c>
    </row>
    <row r="914" spans="1:11">
      <c r="A914" s="70">
        <v>45626</v>
      </c>
      <c r="B914" s="422" t="s">
        <v>93</v>
      </c>
      <c r="C914" s="422" t="s">
        <v>58</v>
      </c>
      <c r="D914" t="s">
        <v>14</v>
      </c>
      <c r="E914" s="207"/>
      <c r="F914" s="207">
        <v>60</v>
      </c>
      <c r="G914" s="2">
        <f t="shared" si="18"/>
        <v>84.299999999999869</v>
      </c>
    </row>
    <row r="915" spans="1:11">
      <c r="A915" s="70">
        <v>45626</v>
      </c>
      <c r="B915" s="422" t="s">
        <v>93</v>
      </c>
      <c r="C915" s="422" t="s">
        <v>58</v>
      </c>
      <c r="D915" t="s">
        <v>15</v>
      </c>
      <c r="E915" s="207"/>
      <c r="F915" s="207">
        <v>5</v>
      </c>
      <c r="G915" s="2">
        <f t="shared" si="18"/>
        <v>79.299999999999869</v>
      </c>
    </row>
    <row r="916" spans="1:11">
      <c r="A916" s="70">
        <v>45626</v>
      </c>
      <c r="B916" s="422" t="s">
        <v>93</v>
      </c>
      <c r="C916" s="422" t="s">
        <v>58</v>
      </c>
      <c r="D916" t="s">
        <v>12</v>
      </c>
      <c r="F916" s="217">
        <v>60.4</v>
      </c>
      <c r="G916" s="2">
        <f t="shared" si="18"/>
        <v>18.899999999999871</v>
      </c>
      <c r="I916" s="28">
        <f>E910-F916</f>
        <v>5.1000000000000014</v>
      </c>
    </row>
    <row r="917" spans="1:11">
      <c r="A917" s="70">
        <v>45665</v>
      </c>
      <c r="B917" s="422">
        <v>30284</v>
      </c>
      <c r="C917" s="422" t="s">
        <v>58</v>
      </c>
      <c r="D917" t="s">
        <v>12</v>
      </c>
      <c r="F917" s="217">
        <v>5.0999999999999996</v>
      </c>
      <c r="G917" s="2">
        <f t="shared" si="18"/>
        <v>13.799999999999871</v>
      </c>
      <c r="I917">
        <v>13.8</v>
      </c>
    </row>
    <row r="918" spans="1:11">
      <c r="A918" s="70">
        <v>45665</v>
      </c>
      <c r="B918" s="422">
        <v>30284</v>
      </c>
      <c r="C918" s="422" t="s">
        <v>58</v>
      </c>
      <c r="D918" t="s">
        <v>13</v>
      </c>
      <c r="F918" s="217">
        <v>13.8</v>
      </c>
      <c r="G918" s="2">
        <f t="shared" si="18"/>
        <v>-1.2967404927621828E-13</v>
      </c>
    </row>
    <row r="919" spans="1:11">
      <c r="A919" s="81">
        <v>45657</v>
      </c>
      <c r="B919" s="421" t="s">
        <v>10</v>
      </c>
      <c r="C919" s="421" t="s">
        <v>27</v>
      </c>
      <c r="D919" t="s">
        <v>12</v>
      </c>
      <c r="E919" s="207">
        <v>115.8</v>
      </c>
      <c r="F919" s="207"/>
      <c r="G919" s="2">
        <f t="shared" si="18"/>
        <v>115.79999999999987</v>
      </c>
    </row>
    <row r="920" spans="1:11">
      <c r="A920" s="70"/>
      <c r="B920" s="422"/>
      <c r="C920" s="422"/>
      <c r="D920" t="s">
        <v>13</v>
      </c>
      <c r="E920" s="207">
        <v>13.3</v>
      </c>
      <c r="F920" s="207"/>
      <c r="G920" s="2">
        <f t="shared" si="18"/>
        <v>129.09999999999988</v>
      </c>
      <c r="I920" s="421" t="s">
        <v>27</v>
      </c>
      <c r="J920" t="s">
        <v>12</v>
      </c>
      <c r="K920" s="207">
        <f>E919-F925</f>
        <v>75.8</v>
      </c>
    </row>
    <row r="921" spans="1:11">
      <c r="A921" s="70"/>
      <c r="B921" s="422"/>
      <c r="C921" s="422"/>
      <c r="D921" t="s">
        <v>14</v>
      </c>
      <c r="E921" s="207">
        <v>60</v>
      </c>
      <c r="F921" s="207"/>
      <c r="G921" s="2">
        <f t="shared" si="18"/>
        <v>189.09999999999988</v>
      </c>
      <c r="I921" s="422"/>
      <c r="J921" t="s">
        <v>13</v>
      </c>
      <c r="K921" s="207">
        <v>13.3</v>
      </c>
    </row>
    <row r="922" spans="1:11">
      <c r="A922" s="70"/>
      <c r="B922" s="422"/>
      <c r="C922" s="422"/>
      <c r="D922" t="s">
        <v>15</v>
      </c>
      <c r="E922" s="207">
        <v>5</v>
      </c>
      <c r="F922" s="207"/>
      <c r="G922" s="2">
        <f t="shared" si="18"/>
        <v>194.09999999999988</v>
      </c>
      <c r="K922" s="28">
        <f>SUM(K920:K921)</f>
        <v>89.1</v>
      </c>
    </row>
    <row r="923" spans="1:11">
      <c r="A923" s="70">
        <v>45657</v>
      </c>
      <c r="B923" s="422" t="s">
        <v>76</v>
      </c>
      <c r="C923" s="422" t="s">
        <v>27</v>
      </c>
      <c r="D923" t="s">
        <v>14</v>
      </c>
      <c r="E923" s="207"/>
      <c r="F923" s="207">
        <v>60</v>
      </c>
      <c r="G923" s="2">
        <f t="shared" si="18"/>
        <v>134.09999999999988</v>
      </c>
      <c r="H923" s="28">
        <f>E919-F925</f>
        <v>75.8</v>
      </c>
    </row>
    <row r="924" spans="1:11">
      <c r="A924" s="70">
        <v>45657</v>
      </c>
      <c r="B924" s="422" t="s">
        <v>76</v>
      </c>
      <c r="C924" s="422" t="s">
        <v>27</v>
      </c>
      <c r="D924" t="s">
        <v>15</v>
      </c>
      <c r="E924" s="207"/>
      <c r="F924" s="207">
        <v>5</v>
      </c>
      <c r="G924" s="2">
        <f t="shared" si="18"/>
        <v>129.09999999999988</v>
      </c>
      <c r="K924" s="28">
        <f>100.1-K922</f>
        <v>11</v>
      </c>
    </row>
    <row r="925" spans="1:11">
      <c r="A925" s="70">
        <v>45657</v>
      </c>
      <c r="B925" s="422" t="s">
        <v>76</v>
      </c>
      <c r="C925" s="422" t="s">
        <v>27</v>
      </c>
      <c r="D925" t="s">
        <v>12</v>
      </c>
      <c r="F925" s="217">
        <v>40</v>
      </c>
      <c r="G925" s="2">
        <f t="shared" si="18"/>
        <v>89.099999999999881</v>
      </c>
    </row>
    <row r="926" spans="1:11">
      <c r="A926" s="70">
        <v>45698</v>
      </c>
      <c r="B926" s="422">
        <v>30442</v>
      </c>
      <c r="C926" s="422" t="s">
        <v>27</v>
      </c>
      <c r="D926" t="s">
        <v>12</v>
      </c>
      <c r="F926" s="217">
        <v>75.8</v>
      </c>
      <c r="G926" s="2">
        <f t="shared" si="18"/>
        <v>13.299999999999883</v>
      </c>
    </row>
    <row r="927" spans="1:11">
      <c r="A927" s="70">
        <v>45698</v>
      </c>
      <c r="B927" s="422">
        <v>30442</v>
      </c>
      <c r="C927" s="422" t="s">
        <v>27</v>
      </c>
      <c r="D927" t="s">
        <v>13</v>
      </c>
      <c r="F927" s="217">
        <v>13.3</v>
      </c>
      <c r="G927" s="2">
        <f t="shared" si="18"/>
        <v>-1.1723955140041653E-13</v>
      </c>
    </row>
    <row r="928" spans="1:11">
      <c r="A928" s="81">
        <v>45688</v>
      </c>
      <c r="B928" s="421" t="s">
        <v>10</v>
      </c>
      <c r="C928" s="421" t="s">
        <v>11</v>
      </c>
      <c r="D928" t="s">
        <v>12</v>
      </c>
      <c r="E928" s="207">
        <v>103.4</v>
      </c>
      <c r="F928" s="207"/>
      <c r="G928" s="2">
        <f t="shared" si="18"/>
        <v>103.39999999999989</v>
      </c>
    </row>
    <row r="929" spans="1:13">
      <c r="A929" s="70"/>
      <c r="B929" s="422"/>
      <c r="C929" s="422"/>
      <c r="D929" t="s">
        <v>13</v>
      </c>
      <c r="E929" s="207">
        <v>11.2</v>
      </c>
      <c r="F929" s="207"/>
      <c r="G929" s="2">
        <f t="shared" si="18"/>
        <v>114.59999999999989</v>
      </c>
      <c r="I929" t="s">
        <v>12</v>
      </c>
      <c r="J929" s="207">
        <f>F934-E928</f>
        <v>-1.6000000000000085</v>
      </c>
    </row>
    <row r="930" spans="1:13">
      <c r="A930" s="70"/>
      <c r="B930" s="422"/>
      <c r="C930" s="422"/>
      <c r="D930" t="s">
        <v>14</v>
      </c>
      <c r="E930" s="207">
        <v>60</v>
      </c>
      <c r="F930" s="207"/>
      <c r="G930" s="2">
        <f t="shared" si="18"/>
        <v>174.59999999999991</v>
      </c>
      <c r="I930" t="s">
        <v>13</v>
      </c>
      <c r="J930" s="207">
        <v>11.2</v>
      </c>
    </row>
    <row r="931" spans="1:13">
      <c r="A931" s="70"/>
      <c r="B931" s="422"/>
      <c r="C931" s="422"/>
      <c r="D931" t="s">
        <v>15</v>
      </c>
      <c r="E931" s="207">
        <v>5</v>
      </c>
      <c r="F931" s="207"/>
      <c r="G931" s="2">
        <f t="shared" si="18"/>
        <v>179.59999999999991</v>
      </c>
      <c r="J931" s="28">
        <f>SUM(J929:J930)</f>
        <v>9.5999999999999908</v>
      </c>
      <c r="L931" s="28"/>
    </row>
    <row r="932" spans="1:13">
      <c r="A932" s="70">
        <v>45688</v>
      </c>
      <c r="B932" s="422" t="s">
        <v>77</v>
      </c>
      <c r="C932" s="422" t="s">
        <v>11</v>
      </c>
      <c r="D932" t="s">
        <v>14</v>
      </c>
      <c r="E932" s="207"/>
      <c r="F932" s="207">
        <v>60</v>
      </c>
      <c r="G932" s="2">
        <f t="shared" si="18"/>
        <v>119.59999999999991</v>
      </c>
      <c r="K932" s="207"/>
    </row>
    <row r="933" spans="1:13">
      <c r="A933" s="70">
        <v>45688</v>
      </c>
      <c r="B933" s="422" t="s">
        <v>77</v>
      </c>
      <c r="C933" s="422" t="s">
        <v>11</v>
      </c>
      <c r="D933" t="s">
        <v>15</v>
      </c>
      <c r="E933" s="207"/>
      <c r="F933" s="207">
        <v>5</v>
      </c>
      <c r="G933" s="2">
        <f t="shared" si="18"/>
        <v>114.59999999999991</v>
      </c>
      <c r="K933" s="207"/>
    </row>
    <row r="934" spans="1:13">
      <c r="A934" s="70">
        <v>45688</v>
      </c>
      <c r="B934" s="422" t="s">
        <v>77</v>
      </c>
      <c r="C934" s="422" t="s">
        <v>11</v>
      </c>
      <c r="D934" t="s">
        <v>12</v>
      </c>
      <c r="F934" s="217">
        <v>101.8</v>
      </c>
      <c r="G934" s="2">
        <f t="shared" si="18"/>
        <v>12.799999999999912</v>
      </c>
      <c r="K934" s="28"/>
      <c r="M934" s="28"/>
    </row>
    <row r="935" spans="1:13">
      <c r="A935" s="70">
        <v>45737</v>
      </c>
      <c r="B935" s="422">
        <v>30678</v>
      </c>
      <c r="C935" s="422" t="s">
        <v>11</v>
      </c>
      <c r="D935" t="s">
        <v>12</v>
      </c>
      <c r="F935" s="217">
        <v>1.6</v>
      </c>
      <c r="G935" s="2">
        <f t="shared" si="18"/>
        <v>11.199999999999912</v>
      </c>
      <c r="H935" s="20"/>
      <c r="K935" s="28"/>
      <c r="M935" s="28"/>
    </row>
    <row r="936" spans="1:13">
      <c r="A936" s="70">
        <v>45737</v>
      </c>
      <c r="B936" s="422">
        <v>30678</v>
      </c>
      <c r="C936" s="422" t="s">
        <v>11</v>
      </c>
      <c r="D936" t="s">
        <v>13</v>
      </c>
      <c r="F936" s="217">
        <v>11.2</v>
      </c>
      <c r="G936" s="2">
        <f t="shared" si="18"/>
        <v>-8.7041485130612273E-14</v>
      </c>
      <c r="K936" s="28"/>
      <c r="M936" s="28"/>
    </row>
    <row r="937" spans="1:13">
      <c r="A937" s="31">
        <v>45716</v>
      </c>
      <c r="B937" s="421" t="s">
        <v>10</v>
      </c>
      <c r="C937" s="421" t="s">
        <v>17</v>
      </c>
      <c r="D937" t="s">
        <v>12</v>
      </c>
      <c r="E937" s="207">
        <v>97</v>
      </c>
      <c r="F937" s="207"/>
      <c r="G937" s="2">
        <f t="shared" si="18"/>
        <v>96.999999999999915</v>
      </c>
    </row>
    <row r="938" spans="1:13">
      <c r="B938" s="422"/>
      <c r="C938" s="422"/>
      <c r="D938" t="s">
        <v>13</v>
      </c>
      <c r="E938" s="207">
        <v>6</v>
      </c>
      <c r="F938" s="207"/>
      <c r="G938" s="2">
        <f t="shared" si="18"/>
        <v>102.99999999999991</v>
      </c>
    </row>
    <row r="939" spans="1:13">
      <c r="B939" s="422"/>
      <c r="C939" s="422"/>
      <c r="D939" t="s">
        <v>14</v>
      </c>
      <c r="E939" s="207">
        <v>56</v>
      </c>
      <c r="F939" s="207"/>
      <c r="G939" s="2">
        <f t="shared" si="18"/>
        <v>158.99999999999991</v>
      </c>
      <c r="I939" s="421" t="s">
        <v>17</v>
      </c>
      <c r="J939" t="s">
        <v>12</v>
      </c>
      <c r="K939" s="207">
        <f>97-F943</f>
        <v>46</v>
      </c>
      <c r="L939">
        <v>97</v>
      </c>
    </row>
    <row r="940" spans="1:13">
      <c r="B940" s="422"/>
      <c r="C940" s="422"/>
      <c r="D940" t="s">
        <v>15</v>
      </c>
      <c r="E940" s="207">
        <v>5</v>
      </c>
      <c r="F940" s="207"/>
      <c r="G940" s="2">
        <f t="shared" si="18"/>
        <v>163.99999999999991</v>
      </c>
      <c r="I940" s="422"/>
      <c r="J940" t="s">
        <v>13</v>
      </c>
      <c r="K940" s="207">
        <v>6</v>
      </c>
      <c r="L940">
        <v>6</v>
      </c>
    </row>
    <row r="941" spans="1:13">
      <c r="A941" s="3">
        <v>45716</v>
      </c>
      <c r="B941" s="422" t="s">
        <v>78</v>
      </c>
      <c r="C941" s="422" t="s">
        <v>17</v>
      </c>
      <c r="D941" t="s">
        <v>14</v>
      </c>
      <c r="E941" s="207"/>
      <c r="F941" s="207">
        <v>56</v>
      </c>
      <c r="G941" s="2">
        <f t="shared" si="18"/>
        <v>107.99999999999991</v>
      </c>
      <c r="K941" s="28">
        <f>SUM(K939:K940)</f>
        <v>52</v>
      </c>
      <c r="L941">
        <f>L939+L940</f>
        <v>103</v>
      </c>
    </row>
    <row r="942" spans="1:13">
      <c r="A942" s="3">
        <v>45716</v>
      </c>
      <c r="B942" s="422" t="s">
        <v>78</v>
      </c>
      <c r="C942" s="422" t="s">
        <v>17</v>
      </c>
      <c r="D942" t="s">
        <v>15</v>
      </c>
      <c r="E942" s="207"/>
      <c r="F942" s="207">
        <v>5</v>
      </c>
      <c r="G942" s="2">
        <f t="shared" si="18"/>
        <v>102.99999999999991</v>
      </c>
      <c r="L942">
        <v>51</v>
      </c>
    </row>
    <row r="943" spans="1:13">
      <c r="A943" s="3">
        <v>45716</v>
      </c>
      <c r="B943" s="422" t="s">
        <v>78</v>
      </c>
      <c r="C943" s="422" t="s">
        <v>17</v>
      </c>
      <c r="D943" t="s">
        <v>12</v>
      </c>
      <c r="F943" s="217">
        <v>51</v>
      </c>
      <c r="G943" s="2">
        <f t="shared" si="18"/>
        <v>51.999999999999915</v>
      </c>
      <c r="L943">
        <f>L941-L942</f>
        <v>52</v>
      </c>
    </row>
    <row r="944" spans="1:13">
      <c r="A944" s="3">
        <v>45740</v>
      </c>
      <c r="B944" s="422">
        <v>30738</v>
      </c>
      <c r="C944" s="422" t="s">
        <v>17</v>
      </c>
      <c r="D944" t="s">
        <v>12</v>
      </c>
      <c r="F944" s="217">
        <v>46</v>
      </c>
      <c r="G944" s="2">
        <f t="shared" si="18"/>
        <v>5.9999999999999147</v>
      </c>
    </row>
    <row r="945" spans="1:11">
      <c r="A945" s="3">
        <v>45740</v>
      </c>
      <c r="B945" s="422">
        <v>30738</v>
      </c>
      <c r="C945" s="422" t="s">
        <v>17</v>
      </c>
      <c r="D945" t="s">
        <v>13</v>
      </c>
      <c r="F945" s="217">
        <v>6</v>
      </c>
      <c r="G945" s="2">
        <f t="shared" si="18"/>
        <v>-8.5265128291212022E-14</v>
      </c>
      <c r="I945" s="421" t="s">
        <v>17</v>
      </c>
      <c r="J945" t="s">
        <v>12</v>
      </c>
      <c r="K945">
        <v>97</v>
      </c>
    </row>
    <row r="946" spans="1:11">
      <c r="A946" s="31">
        <v>45747</v>
      </c>
      <c r="B946" s="421" t="s">
        <v>10</v>
      </c>
      <c r="C946" s="421" t="s">
        <v>18</v>
      </c>
      <c r="D946" t="s">
        <v>12</v>
      </c>
      <c r="E946" s="207">
        <v>68.3</v>
      </c>
      <c r="F946" s="207"/>
      <c r="G946" s="2">
        <f t="shared" si="18"/>
        <v>68.299999999999912</v>
      </c>
      <c r="I946" s="422"/>
      <c r="J946" t="s">
        <v>13</v>
      </c>
      <c r="K946">
        <v>6</v>
      </c>
    </row>
    <row r="947" spans="1:11">
      <c r="B947" s="422"/>
      <c r="C947" s="422"/>
      <c r="D947" t="s">
        <v>13</v>
      </c>
      <c r="E947" s="207">
        <v>7.8</v>
      </c>
      <c r="F947" s="207"/>
      <c r="G947" s="2">
        <f t="shared" si="18"/>
        <v>76.099999999999909</v>
      </c>
      <c r="K947">
        <f>SUM(K945:K946)</f>
        <v>103</v>
      </c>
    </row>
    <row r="948" spans="1:11">
      <c r="B948" s="422"/>
      <c r="C948" s="422"/>
      <c r="D948" t="s">
        <v>14</v>
      </c>
      <c r="E948" s="207">
        <v>60</v>
      </c>
      <c r="F948" s="207"/>
      <c r="G948" s="2">
        <f t="shared" si="18"/>
        <v>136.09999999999991</v>
      </c>
    </row>
    <row r="949" spans="1:11">
      <c r="B949" s="422"/>
      <c r="C949" s="422"/>
      <c r="D949" t="s">
        <v>15</v>
      </c>
      <c r="E949" s="207">
        <v>5</v>
      </c>
      <c r="F949" s="207"/>
      <c r="G949" s="2">
        <f t="shared" si="18"/>
        <v>141.09999999999991</v>
      </c>
      <c r="I949" s="421" t="s">
        <v>18</v>
      </c>
      <c r="J949" t="s">
        <v>12</v>
      </c>
      <c r="K949" s="20">
        <v>68.3</v>
      </c>
    </row>
    <row r="950" spans="1:11">
      <c r="A950" s="3">
        <v>45747</v>
      </c>
      <c r="B950" s="422" t="s">
        <v>81</v>
      </c>
      <c r="C950" s="422" t="s">
        <v>18</v>
      </c>
      <c r="D950" t="s">
        <v>14</v>
      </c>
      <c r="E950" s="207"/>
      <c r="F950" s="207">
        <v>60</v>
      </c>
      <c r="G950" s="2">
        <f t="shared" si="18"/>
        <v>81.099999999999909</v>
      </c>
      <c r="J950" t="s">
        <v>13</v>
      </c>
      <c r="K950" s="20">
        <v>7.8</v>
      </c>
    </row>
    <row r="951" spans="1:11">
      <c r="A951" s="3">
        <v>45747</v>
      </c>
      <c r="B951" s="422" t="s">
        <v>81</v>
      </c>
      <c r="C951" s="422" t="s">
        <v>18</v>
      </c>
      <c r="D951" t="s">
        <v>15</v>
      </c>
      <c r="E951" s="207"/>
      <c r="F951" s="207">
        <v>5</v>
      </c>
      <c r="G951" s="2">
        <f t="shared" si="18"/>
        <v>76.099999999999909</v>
      </c>
      <c r="K951" s="20">
        <f>SUM(K949:K950)</f>
        <v>76.099999999999994</v>
      </c>
    </row>
    <row r="952" spans="1:11">
      <c r="A952" s="3">
        <v>45747</v>
      </c>
      <c r="B952" s="422" t="s">
        <v>81</v>
      </c>
      <c r="C952" s="422" t="s">
        <v>18</v>
      </c>
      <c r="D952" t="s">
        <v>12</v>
      </c>
      <c r="F952" s="217">
        <v>85</v>
      </c>
      <c r="G952" s="2">
        <f t="shared" si="18"/>
        <v>-8.9000000000000909</v>
      </c>
    </row>
    <row r="953" spans="1:11">
      <c r="A953" s="81">
        <v>45777</v>
      </c>
      <c r="B953" s="421" t="s">
        <v>10</v>
      </c>
      <c r="C953" s="421" t="s">
        <v>19</v>
      </c>
      <c r="D953" t="s">
        <v>12</v>
      </c>
      <c r="E953" s="207">
        <v>101.9</v>
      </c>
      <c r="F953" s="207"/>
      <c r="G953" s="2">
        <f t="shared" si="18"/>
        <v>92.999999999999915</v>
      </c>
    </row>
    <row r="954" spans="1:11">
      <c r="A954" s="70"/>
      <c r="B954" s="422"/>
      <c r="C954" s="422"/>
      <c r="D954" t="s">
        <v>13</v>
      </c>
      <c r="E954" s="207">
        <v>7.4</v>
      </c>
      <c r="F954" s="207"/>
      <c r="G954" s="2">
        <f t="shared" si="18"/>
        <v>100.39999999999992</v>
      </c>
    </row>
    <row r="955" spans="1:11">
      <c r="A955" s="70"/>
      <c r="B955" s="422"/>
      <c r="C955" s="422"/>
      <c r="D955" t="s">
        <v>14</v>
      </c>
      <c r="E955" s="207">
        <v>60</v>
      </c>
      <c r="F955" s="207"/>
      <c r="G955" s="2">
        <f t="shared" si="18"/>
        <v>160.39999999999992</v>
      </c>
      <c r="I955" s="421" t="s">
        <v>19</v>
      </c>
      <c r="J955" t="s">
        <v>12</v>
      </c>
      <c r="K955" s="207">
        <v>101.9</v>
      </c>
    </row>
    <row r="956" spans="1:11">
      <c r="A956" s="70"/>
      <c r="B956" s="422"/>
      <c r="C956" s="422"/>
      <c r="D956" t="s">
        <v>15</v>
      </c>
      <c r="E956" s="207">
        <v>5</v>
      </c>
      <c r="F956" s="207"/>
      <c r="G956" s="2">
        <f t="shared" si="18"/>
        <v>165.39999999999992</v>
      </c>
      <c r="I956" s="422"/>
      <c r="J956" t="s">
        <v>13</v>
      </c>
      <c r="K956" s="207">
        <v>7.4</v>
      </c>
    </row>
    <row r="957" spans="1:11">
      <c r="A957" s="70">
        <v>45777</v>
      </c>
      <c r="B957" s="422" t="s">
        <v>83</v>
      </c>
      <c r="C957" s="422" t="s">
        <v>19</v>
      </c>
      <c r="D957" t="s">
        <v>14</v>
      </c>
      <c r="E957" s="207"/>
      <c r="F957" s="207">
        <v>60</v>
      </c>
      <c r="G957" s="2">
        <f t="shared" si="18"/>
        <v>105.39999999999992</v>
      </c>
      <c r="K957" s="28">
        <f>SUM(K955:K956)</f>
        <v>109.30000000000001</v>
      </c>
    </row>
    <row r="958" spans="1:11">
      <c r="A958" s="70">
        <v>45777</v>
      </c>
      <c r="B958" s="422" t="s">
        <v>83</v>
      </c>
      <c r="C958" s="422" t="s">
        <v>19</v>
      </c>
      <c r="D958" t="s">
        <v>15</v>
      </c>
      <c r="E958" s="207"/>
      <c r="F958" s="207">
        <v>5</v>
      </c>
      <c r="G958" s="2">
        <f t="shared" si="18"/>
        <v>100.39999999999992</v>
      </c>
    </row>
    <row r="959" spans="1:11">
      <c r="A959" s="3">
        <v>45808</v>
      </c>
      <c r="B959" s="422" t="s">
        <v>84</v>
      </c>
      <c r="C959" s="422" t="s">
        <v>19</v>
      </c>
      <c r="D959" t="s">
        <v>12</v>
      </c>
      <c r="E959" s="207"/>
      <c r="F959" s="207">
        <v>80</v>
      </c>
      <c r="G959" s="2">
        <f t="shared" si="18"/>
        <v>20.39999999999992</v>
      </c>
    </row>
    <row r="960" spans="1:11">
      <c r="A960" s="3">
        <v>45824</v>
      </c>
      <c r="B960" s="422">
        <v>31143</v>
      </c>
      <c r="C960" s="422" t="s">
        <v>19</v>
      </c>
      <c r="D960" t="s">
        <v>12</v>
      </c>
      <c r="E960" s="207"/>
      <c r="F960" s="207">
        <v>13</v>
      </c>
      <c r="G960" s="2">
        <f t="shared" si="18"/>
        <v>7.3999999999999204</v>
      </c>
    </row>
    <row r="961" spans="1:11">
      <c r="A961" s="3">
        <v>45824</v>
      </c>
      <c r="B961" s="422">
        <v>31143</v>
      </c>
      <c r="C961" s="422" t="s">
        <v>19</v>
      </c>
      <c r="D961" t="s">
        <v>13</v>
      </c>
      <c r="E961" s="207"/>
      <c r="F961" s="207">
        <v>7.4</v>
      </c>
      <c r="G961" s="2">
        <f t="shared" si="18"/>
        <v>-7.9936057773011271E-14</v>
      </c>
    </row>
    <row r="962" spans="1:11">
      <c r="A962" s="31">
        <v>45808</v>
      </c>
      <c r="B962" s="421" t="s">
        <v>10</v>
      </c>
      <c r="C962" s="421" t="s">
        <v>20</v>
      </c>
      <c r="D962" t="s">
        <v>12</v>
      </c>
      <c r="E962" s="207">
        <v>103.9</v>
      </c>
      <c r="F962" s="207"/>
      <c r="G962" s="2">
        <f t="shared" si="18"/>
        <v>103.89999999999992</v>
      </c>
    </row>
    <row r="963" spans="1:11">
      <c r="B963" s="422"/>
      <c r="C963" s="422"/>
      <c r="D963" t="s">
        <v>13</v>
      </c>
      <c r="E963" s="207">
        <v>8.3000000000000007</v>
      </c>
      <c r="F963" s="207"/>
      <c r="G963" s="2">
        <f t="shared" si="18"/>
        <v>112.19999999999992</v>
      </c>
    </row>
    <row r="964" spans="1:11">
      <c r="B964" s="422"/>
      <c r="C964" s="422"/>
      <c r="D964" t="s">
        <v>14</v>
      </c>
      <c r="E964" s="207">
        <v>60</v>
      </c>
      <c r="F964" s="207"/>
      <c r="G964" s="2">
        <f t="shared" si="18"/>
        <v>172.19999999999993</v>
      </c>
      <c r="I964" s="421"/>
      <c r="K964" s="207"/>
    </row>
    <row r="965" spans="1:11">
      <c r="B965" s="422"/>
      <c r="C965" s="422"/>
      <c r="D965" t="s">
        <v>15</v>
      </c>
      <c r="E965" s="207">
        <v>5</v>
      </c>
      <c r="F965" s="207"/>
      <c r="G965" s="2">
        <f t="shared" si="18"/>
        <v>177.19999999999993</v>
      </c>
      <c r="I965" s="422"/>
      <c r="K965" s="207"/>
    </row>
    <row r="966" spans="1:11">
      <c r="A966" s="3">
        <v>45808</v>
      </c>
      <c r="B966" s="422" t="s">
        <v>84</v>
      </c>
      <c r="C966" s="422" t="s">
        <v>20</v>
      </c>
      <c r="D966" t="s">
        <v>14</v>
      </c>
      <c r="E966" s="207"/>
      <c r="F966" s="207">
        <v>60</v>
      </c>
      <c r="G966" s="2">
        <f t="shared" si="18"/>
        <v>117.19999999999993</v>
      </c>
      <c r="K966" s="28"/>
    </row>
    <row r="967" spans="1:11">
      <c r="A967" s="3">
        <v>45808</v>
      </c>
      <c r="B967" s="422" t="s">
        <v>84</v>
      </c>
      <c r="C967" s="422" t="s">
        <v>20</v>
      </c>
      <c r="D967" t="s">
        <v>15</v>
      </c>
      <c r="E967" s="207"/>
      <c r="F967" s="207">
        <v>5</v>
      </c>
      <c r="G967" s="2">
        <f t="shared" si="18"/>
        <v>112.19999999999993</v>
      </c>
      <c r="K967" s="28"/>
    </row>
    <row r="968" spans="1:11">
      <c r="A968" s="70">
        <v>45838</v>
      </c>
      <c r="B968" s="422" t="s">
        <v>86</v>
      </c>
      <c r="C968" s="422" t="s">
        <v>20</v>
      </c>
      <c r="D968" t="s">
        <v>12</v>
      </c>
      <c r="F968" s="217">
        <v>95</v>
      </c>
      <c r="G968" s="2">
        <f t="shared" si="18"/>
        <v>17.199999999999932</v>
      </c>
      <c r="K968" s="28"/>
    </row>
    <row r="969" spans="1:11">
      <c r="A969" s="70">
        <v>45847</v>
      </c>
      <c r="B969" s="422">
        <v>31302</v>
      </c>
      <c r="C969" s="422" t="s">
        <v>20</v>
      </c>
      <c r="D969" t="s">
        <v>12</v>
      </c>
      <c r="F969" s="217">
        <v>8.9</v>
      </c>
      <c r="G969" s="2">
        <f t="shared" si="18"/>
        <v>8.2999999999999314</v>
      </c>
      <c r="K969" s="28"/>
    </row>
    <row r="970" spans="1:11">
      <c r="A970" s="70">
        <v>45847</v>
      </c>
      <c r="B970" s="422">
        <v>31302</v>
      </c>
      <c r="C970" s="422" t="s">
        <v>20</v>
      </c>
      <c r="D970" t="s">
        <v>13</v>
      </c>
      <c r="F970" s="217">
        <v>8.3000000000000007</v>
      </c>
      <c r="G970" s="2">
        <f t="shared" si="18"/>
        <v>-6.9277916736609768E-14</v>
      </c>
      <c r="K970" s="28"/>
    </row>
    <row r="971" spans="1:11">
      <c r="A971" s="81">
        <v>45838</v>
      </c>
      <c r="B971" s="421" t="s">
        <v>10</v>
      </c>
      <c r="C971" s="421" t="s">
        <v>21</v>
      </c>
      <c r="D971" t="s">
        <v>12</v>
      </c>
      <c r="E971" s="207">
        <v>95.2</v>
      </c>
      <c r="F971" s="207"/>
      <c r="G971" s="2">
        <f t="shared" si="18"/>
        <v>95.199999999999932</v>
      </c>
      <c r="K971" s="207"/>
    </row>
    <row r="972" spans="1:11">
      <c r="A972" s="70"/>
      <c r="B972" s="422"/>
      <c r="C972" s="422"/>
      <c r="D972" t="s">
        <v>13</v>
      </c>
      <c r="E972" s="207">
        <v>7.4</v>
      </c>
      <c r="F972" s="207"/>
      <c r="G972" s="2">
        <f t="shared" si="18"/>
        <v>102.59999999999994</v>
      </c>
      <c r="K972" s="28"/>
    </row>
    <row r="973" spans="1:11">
      <c r="A973" s="70"/>
      <c r="B973" s="422"/>
      <c r="C973" s="422"/>
      <c r="D973" t="s">
        <v>14</v>
      </c>
      <c r="E973" s="207">
        <v>60</v>
      </c>
      <c r="F973" s="207"/>
      <c r="G973" s="2">
        <f t="shared" si="18"/>
        <v>162.59999999999994</v>
      </c>
    </row>
    <row r="974" spans="1:11">
      <c r="A974" s="70"/>
      <c r="B974" s="422"/>
      <c r="C974" s="422"/>
      <c r="D974" t="s">
        <v>15</v>
      </c>
      <c r="E974" s="207">
        <v>5</v>
      </c>
      <c r="F974" s="207"/>
      <c r="G974" s="2">
        <f t="shared" ref="G974:G1038" si="19">+G973+E974-F974</f>
        <v>167.59999999999994</v>
      </c>
    </row>
    <row r="975" spans="1:11">
      <c r="A975" s="70">
        <v>45838</v>
      </c>
      <c r="B975" s="422" t="s">
        <v>86</v>
      </c>
      <c r="C975" s="422" t="s">
        <v>21</v>
      </c>
      <c r="D975" t="s">
        <v>14</v>
      </c>
      <c r="E975" s="207"/>
      <c r="F975" s="207">
        <v>60</v>
      </c>
      <c r="G975" s="2">
        <f t="shared" si="19"/>
        <v>107.59999999999994</v>
      </c>
    </row>
    <row r="976" spans="1:11">
      <c r="A976" s="70">
        <v>45838</v>
      </c>
      <c r="B976" s="422" t="s">
        <v>86</v>
      </c>
      <c r="C976" s="422" t="s">
        <v>21</v>
      </c>
      <c r="D976" t="s">
        <v>15</v>
      </c>
      <c r="E976" s="207"/>
      <c r="F976" s="207">
        <v>5</v>
      </c>
      <c r="G976" s="2">
        <f t="shared" si="19"/>
        <v>102.59999999999994</v>
      </c>
    </row>
    <row r="977" spans="1:14">
      <c r="A977" s="3">
        <v>45869</v>
      </c>
      <c r="B977" s="422" t="s">
        <v>87</v>
      </c>
      <c r="C977" s="422" t="s">
        <v>21</v>
      </c>
      <c r="D977" t="s">
        <v>12</v>
      </c>
      <c r="F977" s="217">
        <v>50</v>
      </c>
      <c r="G977" s="2">
        <f t="shared" si="19"/>
        <v>52.599999999999937</v>
      </c>
      <c r="I977" s="421"/>
      <c r="K977" s="207"/>
    </row>
    <row r="978" spans="1:14">
      <c r="A978" s="3">
        <v>45853</v>
      </c>
      <c r="B978" s="422">
        <v>31390</v>
      </c>
      <c r="C978" s="422" t="s">
        <v>21</v>
      </c>
      <c r="D978" t="s">
        <v>12</v>
      </c>
      <c r="F978" s="217">
        <v>45.2</v>
      </c>
      <c r="G978" s="2">
        <f t="shared" si="19"/>
        <v>7.3999999999999346</v>
      </c>
      <c r="I978" s="422"/>
      <c r="J978" s="28">
        <f>E971-F977</f>
        <v>45.2</v>
      </c>
      <c r="K978" s="207"/>
    </row>
    <row r="979" spans="1:14">
      <c r="A979" s="3">
        <v>45853</v>
      </c>
      <c r="B979" s="422">
        <v>31390</v>
      </c>
      <c r="C979" s="422" t="s">
        <v>21</v>
      </c>
      <c r="D979" t="s">
        <v>13</v>
      </c>
      <c r="F979" s="217">
        <v>7.4</v>
      </c>
      <c r="G979" s="2">
        <f t="shared" si="19"/>
        <v>-6.5725203057809267E-14</v>
      </c>
      <c r="J979">
        <v>7.4</v>
      </c>
      <c r="K979" s="28"/>
    </row>
    <row r="980" spans="1:14">
      <c r="A980" s="81">
        <v>45869</v>
      </c>
      <c r="B980" s="421" t="s">
        <v>10</v>
      </c>
      <c r="C980" s="421" t="s">
        <v>22</v>
      </c>
      <c r="D980" t="s">
        <v>12</v>
      </c>
      <c r="E980" s="207">
        <v>64.599999999999994</v>
      </c>
      <c r="F980" s="207"/>
      <c r="G980" s="2">
        <f t="shared" si="19"/>
        <v>64.599999999999923</v>
      </c>
      <c r="J980" s="28">
        <f>SUM(J978:J979)</f>
        <v>52.6</v>
      </c>
    </row>
    <row r="981" spans="1:14">
      <c r="A981" s="70"/>
      <c r="B981" s="422"/>
      <c r="C981" s="422"/>
      <c r="D981" t="s">
        <v>13</v>
      </c>
      <c r="E981" s="207">
        <v>6.4</v>
      </c>
      <c r="F981" s="207"/>
      <c r="G981" s="2">
        <f t="shared" si="19"/>
        <v>70.999999999999929</v>
      </c>
      <c r="J981" s="28">
        <f>60-J980</f>
        <v>7.3999999999999986</v>
      </c>
    </row>
    <row r="982" spans="1:14">
      <c r="A982" s="70"/>
      <c r="B982" s="422"/>
      <c r="C982" s="422"/>
      <c r="D982" t="s">
        <v>14</v>
      </c>
      <c r="E982" s="207">
        <v>60</v>
      </c>
      <c r="F982" s="207"/>
      <c r="G982" s="2">
        <f t="shared" si="19"/>
        <v>130.99999999999994</v>
      </c>
    </row>
    <row r="983" spans="1:14">
      <c r="A983" s="70"/>
      <c r="B983" s="422"/>
      <c r="C983" s="422"/>
      <c r="D983" t="s">
        <v>15</v>
      </c>
      <c r="E983" s="207">
        <v>5</v>
      </c>
      <c r="F983" s="207"/>
      <c r="G983" s="2">
        <f t="shared" si="19"/>
        <v>135.99999999999994</v>
      </c>
    </row>
    <row r="984" spans="1:14">
      <c r="A984" s="70">
        <v>45869</v>
      </c>
      <c r="B984" s="422" t="s">
        <v>87</v>
      </c>
      <c r="C984" s="422" t="s">
        <v>22</v>
      </c>
      <c r="D984" t="s">
        <v>14</v>
      </c>
      <c r="E984" s="207"/>
      <c r="F984" s="207">
        <v>60</v>
      </c>
      <c r="G984" s="2">
        <f t="shared" si="19"/>
        <v>75.999999999999943</v>
      </c>
      <c r="L984" s="138" t="s">
        <v>22</v>
      </c>
      <c r="M984" t="s">
        <v>12</v>
      </c>
      <c r="N984" s="207">
        <f>E980-F986</f>
        <v>4.5999999999999943</v>
      </c>
    </row>
    <row r="985" spans="1:14">
      <c r="A985" s="70">
        <v>45869</v>
      </c>
      <c r="B985" s="422" t="s">
        <v>87</v>
      </c>
      <c r="C985" s="422" t="s">
        <v>22</v>
      </c>
      <c r="D985" t="s">
        <v>15</v>
      </c>
      <c r="E985" s="207"/>
      <c r="F985" s="207">
        <v>5</v>
      </c>
      <c r="G985" s="2">
        <f t="shared" si="19"/>
        <v>70.999999999999943</v>
      </c>
      <c r="I985" s="421" t="s">
        <v>22</v>
      </c>
      <c r="J985" t="s">
        <v>12</v>
      </c>
      <c r="K985" s="207">
        <v>64.599999999999994</v>
      </c>
      <c r="M985" t="s">
        <v>13</v>
      </c>
      <c r="N985" s="207">
        <v>6.4</v>
      </c>
    </row>
    <row r="986" spans="1:14">
      <c r="A986" s="3">
        <v>45900</v>
      </c>
      <c r="B986" s="422" t="s">
        <v>102</v>
      </c>
      <c r="C986" s="422" t="s">
        <v>22</v>
      </c>
      <c r="D986" t="s">
        <v>12</v>
      </c>
      <c r="E986" s="207"/>
      <c r="F986" s="207">
        <v>60</v>
      </c>
      <c r="G986" s="2">
        <f t="shared" si="19"/>
        <v>10.999999999999943</v>
      </c>
      <c r="I986" s="421"/>
      <c r="K986" s="207"/>
      <c r="N986" s="28">
        <f>SUM(N984:N985)</f>
        <v>10.999999999999995</v>
      </c>
    </row>
    <row r="987" spans="1:14">
      <c r="A987" s="3">
        <v>45916</v>
      </c>
      <c r="B987" s="422">
        <v>31636</v>
      </c>
      <c r="C987" s="422" t="s">
        <v>22</v>
      </c>
      <c r="D987" t="s">
        <v>12</v>
      </c>
      <c r="E987" s="207"/>
      <c r="F987" s="207">
        <v>4.5999999999999996</v>
      </c>
      <c r="G987" s="2">
        <f t="shared" si="19"/>
        <v>6.3999999999999435</v>
      </c>
      <c r="I987" s="421"/>
      <c r="K987" s="207"/>
      <c r="N987" s="28"/>
    </row>
    <row r="988" spans="1:14">
      <c r="A988" s="3">
        <v>45916</v>
      </c>
      <c r="B988" s="422">
        <v>31636</v>
      </c>
      <c r="C988" s="422" t="s">
        <v>22</v>
      </c>
      <c r="D988" t="s">
        <v>13</v>
      </c>
      <c r="E988" s="207"/>
      <c r="F988" s="207">
        <v>6.4</v>
      </c>
      <c r="G988" s="2">
        <f t="shared" si="19"/>
        <v>-5.6843418860808015E-14</v>
      </c>
      <c r="I988" s="421"/>
      <c r="K988" s="207"/>
      <c r="N988" s="28"/>
    </row>
    <row r="989" spans="1:14">
      <c r="A989" s="31">
        <v>45900</v>
      </c>
      <c r="B989" s="421" t="s">
        <v>10</v>
      </c>
      <c r="C989" s="421" t="s">
        <v>23</v>
      </c>
      <c r="D989" t="s">
        <v>12</v>
      </c>
      <c r="E989" s="207">
        <v>71.7</v>
      </c>
      <c r="F989" s="207"/>
      <c r="G989" s="2">
        <f t="shared" si="19"/>
        <v>71.699999999999946</v>
      </c>
      <c r="I989" s="422"/>
      <c r="J989" t="s">
        <v>13</v>
      </c>
      <c r="K989" s="207">
        <v>6.4</v>
      </c>
    </row>
    <row r="990" spans="1:14">
      <c r="B990" s="422"/>
      <c r="C990" s="422"/>
      <c r="D990" t="s">
        <v>13</v>
      </c>
      <c r="E990" s="207">
        <v>14.5</v>
      </c>
      <c r="F990" s="207"/>
      <c r="G990" s="2">
        <f t="shared" si="19"/>
        <v>86.199999999999946</v>
      </c>
      <c r="K990" s="28">
        <f>SUM(K985:K989)</f>
        <v>71</v>
      </c>
    </row>
    <row r="991" spans="1:14">
      <c r="B991" s="422"/>
      <c r="C991" s="422"/>
      <c r="D991" t="s">
        <v>14</v>
      </c>
      <c r="E991" s="207">
        <v>60</v>
      </c>
      <c r="F991" s="207"/>
      <c r="G991" s="2">
        <f t="shared" si="19"/>
        <v>146.19999999999993</v>
      </c>
    </row>
    <row r="992" spans="1:14">
      <c r="B992" s="422"/>
      <c r="C992" s="422"/>
      <c r="D992" t="s">
        <v>15</v>
      </c>
      <c r="E992" s="207">
        <v>5</v>
      </c>
      <c r="F992" s="207"/>
      <c r="G992" s="2">
        <f t="shared" si="19"/>
        <v>151.19999999999993</v>
      </c>
    </row>
    <row r="993" spans="1:12">
      <c r="A993" s="3">
        <v>45900</v>
      </c>
      <c r="B993" s="422" t="s">
        <v>102</v>
      </c>
      <c r="C993" s="422" t="s">
        <v>23</v>
      </c>
      <c r="D993" t="s">
        <v>14</v>
      </c>
      <c r="E993" s="207"/>
      <c r="F993" s="207">
        <v>60</v>
      </c>
      <c r="G993" s="2">
        <f t="shared" si="19"/>
        <v>91.199999999999932</v>
      </c>
    </row>
    <row r="994" spans="1:12">
      <c r="A994" s="3">
        <v>45900</v>
      </c>
      <c r="B994" s="422" t="s">
        <v>102</v>
      </c>
      <c r="C994" s="422" t="s">
        <v>23</v>
      </c>
      <c r="D994" t="s">
        <v>15</v>
      </c>
      <c r="E994" s="207"/>
      <c r="F994" s="207">
        <v>5</v>
      </c>
      <c r="G994" s="2">
        <f t="shared" si="19"/>
        <v>86.199999999999932</v>
      </c>
      <c r="K994">
        <v>28.5</v>
      </c>
    </row>
    <row r="995" spans="1:12">
      <c r="A995" s="3">
        <v>45930</v>
      </c>
      <c r="B995" s="422" t="s">
        <v>103</v>
      </c>
      <c r="C995" s="422" t="s">
        <v>23</v>
      </c>
      <c r="D995" t="s">
        <v>12</v>
      </c>
      <c r="E995" s="207"/>
      <c r="F995" s="207">
        <v>71.7</v>
      </c>
      <c r="G995" s="2">
        <f t="shared" si="19"/>
        <v>14.499999999999929</v>
      </c>
    </row>
    <row r="996" spans="1:12">
      <c r="A996" s="3">
        <v>45930</v>
      </c>
      <c r="B996" s="422" t="s">
        <v>103</v>
      </c>
      <c r="C996" s="422" t="s">
        <v>23</v>
      </c>
      <c r="D996" t="s">
        <v>13</v>
      </c>
      <c r="E996" s="207"/>
      <c r="F996" s="207">
        <v>3.3</v>
      </c>
      <c r="G996" s="2">
        <f t="shared" si="19"/>
        <v>11.199999999999928</v>
      </c>
    </row>
    <row r="997" spans="1:12">
      <c r="A997" s="3">
        <v>45944</v>
      </c>
      <c r="B997" s="422">
        <v>31742</v>
      </c>
      <c r="C997" s="422" t="s">
        <v>23</v>
      </c>
      <c r="D997" t="s">
        <v>13</v>
      </c>
      <c r="E997" s="207"/>
      <c r="F997" s="207">
        <v>11.2</v>
      </c>
      <c r="G997" s="2">
        <f t="shared" si="19"/>
        <v>-7.1054273576010019E-14</v>
      </c>
    </row>
    <row r="998" spans="1:12">
      <c r="A998" s="81">
        <v>45930</v>
      </c>
      <c r="B998" s="421" t="s">
        <v>10</v>
      </c>
      <c r="C998" s="421" t="s">
        <v>172</v>
      </c>
      <c r="D998" t="s">
        <v>12</v>
      </c>
      <c r="E998" s="207">
        <v>80.099999999999994</v>
      </c>
      <c r="G998" s="2">
        <f t="shared" si="19"/>
        <v>80.099999999999923</v>
      </c>
      <c r="K998">
        <v>52</v>
      </c>
    </row>
    <row r="999" spans="1:12">
      <c r="B999" s="422"/>
      <c r="C999" s="422"/>
      <c r="D999" t="s">
        <v>13</v>
      </c>
      <c r="E999" s="20">
        <v>10</v>
      </c>
      <c r="G999" s="2">
        <f t="shared" si="19"/>
        <v>90.099999999999923</v>
      </c>
      <c r="K999">
        <f>SUM(K994:K998)</f>
        <v>80.5</v>
      </c>
    </row>
    <row r="1000" spans="1:12">
      <c r="B1000" s="422"/>
      <c r="C1000" s="422"/>
      <c r="D1000" t="s">
        <v>14</v>
      </c>
      <c r="E1000" s="20">
        <v>60</v>
      </c>
      <c r="G1000" s="2">
        <f t="shared" si="19"/>
        <v>150.09999999999991</v>
      </c>
    </row>
    <row r="1001" spans="1:12">
      <c r="B1001" s="422"/>
      <c r="C1001" s="422"/>
      <c r="D1001" t="s">
        <v>15</v>
      </c>
      <c r="E1001" s="20">
        <v>5</v>
      </c>
      <c r="G1001" s="2">
        <f t="shared" si="19"/>
        <v>155.09999999999991</v>
      </c>
    </row>
    <row r="1002" spans="1:12">
      <c r="B1002" s="422"/>
      <c r="C1002" s="422"/>
      <c r="D1002" t="s">
        <v>63</v>
      </c>
      <c r="E1002" s="207">
        <v>10</v>
      </c>
      <c r="F1002" s="2"/>
      <c r="G1002" s="2">
        <f t="shared" si="19"/>
        <v>165.09999999999991</v>
      </c>
      <c r="I1002" s="421" t="s">
        <v>172</v>
      </c>
      <c r="J1002" t="s">
        <v>12</v>
      </c>
      <c r="K1002" s="207">
        <v>30.1</v>
      </c>
    </row>
    <row r="1003" spans="1:12">
      <c r="A1003" s="3">
        <v>45905</v>
      </c>
      <c r="B1003" s="422"/>
      <c r="C1003" s="422" t="s">
        <v>172</v>
      </c>
      <c r="D1003" t="s">
        <v>63</v>
      </c>
      <c r="E1003" s="2"/>
      <c r="F1003" s="2">
        <v>10</v>
      </c>
      <c r="G1003" s="2">
        <f t="shared" si="19"/>
        <v>155.09999999999991</v>
      </c>
      <c r="I1003" s="422"/>
      <c r="J1003" t="s">
        <v>13</v>
      </c>
      <c r="K1003" s="20">
        <v>10</v>
      </c>
    </row>
    <row r="1004" spans="1:12">
      <c r="A1004" s="3">
        <v>45930</v>
      </c>
      <c r="B1004" s="422" t="s">
        <v>103</v>
      </c>
      <c r="C1004" s="422" t="s">
        <v>172</v>
      </c>
      <c r="D1004" t="s">
        <v>14</v>
      </c>
      <c r="E1004" s="2"/>
      <c r="F1004" s="20">
        <v>60</v>
      </c>
      <c r="G1004" s="2">
        <f t="shared" si="19"/>
        <v>95.099999999999909</v>
      </c>
      <c r="I1004" s="421" t="s">
        <v>25</v>
      </c>
      <c r="J1004" t="s">
        <v>12</v>
      </c>
      <c r="K1004">
        <f>76.5-20</f>
        <v>56.5</v>
      </c>
      <c r="L1004" s="207"/>
    </row>
    <row r="1005" spans="1:12">
      <c r="A1005" s="3">
        <v>45930</v>
      </c>
      <c r="B1005" s="422" t="s">
        <v>103</v>
      </c>
      <c r="C1005" s="422" t="s">
        <v>172</v>
      </c>
      <c r="D1005" t="s">
        <v>15</v>
      </c>
      <c r="E1005" s="2"/>
      <c r="F1005" s="20">
        <v>5</v>
      </c>
      <c r="G1005" s="2">
        <f t="shared" si="19"/>
        <v>90.099999999999909</v>
      </c>
      <c r="I1005" s="422"/>
      <c r="J1005" t="s">
        <v>13</v>
      </c>
      <c r="K1005" s="20">
        <v>10.5</v>
      </c>
      <c r="L1005" s="207"/>
    </row>
    <row r="1006" spans="1:12">
      <c r="A1006" s="3">
        <v>45961</v>
      </c>
      <c r="B1006" s="422" t="s">
        <v>749</v>
      </c>
      <c r="C1006" s="422" t="s">
        <v>172</v>
      </c>
      <c r="D1006" t="s">
        <v>12</v>
      </c>
      <c r="E1006" s="2"/>
      <c r="F1006" s="20">
        <v>50</v>
      </c>
      <c r="G1006" s="2">
        <f t="shared" si="19"/>
        <v>40.099999999999909</v>
      </c>
      <c r="J1006" s="422">
        <v>110</v>
      </c>
      <c r="K1006" s="28">
        <f>SUM(K1002:K1005)</f>
        <v>107.1</v>
      </c>
      <c r="L1006" s="207">
        <f>J1006-K1006</f>
        <v>2.9000000000000057</v>
      </c>
    </row>
    <row r="1007" spans="1:12">
      <c r="A1007" s="3">
        <v>45985</v>
      </c>
      <c r="B1007" s="422">
        <v>32006</v>
      </c>
      <c r="C1007" s="422" t="s">
        <v>172</v>
      </c>
      <c r="D1007" t="s">
        <v>12</v>
      </c>
      <c r="E1007" s="2"/>
      <c r="F1007" s="207">
        <v>30.1</v>
      </c>
      <c r="G1007" s="2">
        <f t="shared" si="19"/>
        <v>9.9999999999999076</v>
      </c>
      <c r="J1007" s="422"/>
      <c r="K1007" s="28"/>
      <c r="L1007" s="207"/>
    </row>
    <row r="1008" spans="1:12">
      <c r="A1008" s="3">
        <v>45985</v>
      </c>
      <c r="B1008" s="422">
        <v>32006</v>
      </c>
      <c r="C1008" s="422" t="s">
        <v>172</v>
      </c>
      <c r="D1008" t="s">
        <v>13</v>
      </c>
      <c r="E1008" s="2"/>
      <c r="F1008" s="20">
        <v>10</v>
      </c>
      <c r="G1008" s="2">
        <f t="shared" si="19"/>
        <v>-9.2370555648813024E-14</v>
      </c>
      <c r="J1008" s="422"/>
      <c r="K1008" s="28"/>
      <c r="L1008" s="207"/>
    </row>
    <row r="1009" spans="1:12">
      <c r="A1009" s="81">
        <v>45961</v>
      </c>
      <c r="B1009" s="421" t="s">
        <v>10</v>
      </c>
      <c r="C1009" s="421" t="s">
        <v>25</v>
      </c>
      <c r="D1009" t="s">
        <v>12</v>
      </c>
      <c r="E1009">
        <v>76.5</v>
      </c>
      <c r="G1009" s="2">
        <f t="shared" si="19"/>
        <v>76.499999999999915</v>
      </c>
      <c r="L1009" s="28"/>
    </row>
    <row r="1010" spans="1:12">
      <c r="A1010" s="70"/>
      <c r="B1010" s="422"/>
      <c r="C1010" s="422"/>
      <c r="D1010" t="s">
        <v>13</v>
      </c>
      <c r="E1010" s="20">
        <v>10.5</v>
      </c>
      <c r="G1010" s="2">
        <f t="shared" si="19"/>
        <v>86.999999999999915</v>
      </c>
    </row>
    <row r="1011" spans="1:12">
      <c r="A1011" s="70"/>
      <c r="B1011" s="422"/>
      <c r="C1011" s="422"/>
      <c r="D1011" t="s">
        <v>14</v>
      </c>
      <c r="E1011" s="20">
        <v>60</v>
      </c>
      <c r="F1011" s="20"/>
      <c r="G1011" s="2">
        <f t="shared" si="19"/>
        <v>146.99999999999991</v>
      </c>
    </row>
    <row r="1012" spans="1:12">
      <c r="A1012" s="70"/>
      <c r="B1012" s="422"/>
      <c r="C1012" s="422"/>
      <c r="D1012" t="s">
        <v>15</v>
      </c>
      <c r="E1012" s="20">
        <v>5</v>
      </c>
      <c r="F1012" s="20"/>
      <c r="G1012" s="2">
        <f t="shared" si="19"/>
        <v>151.99999999999991</v>
      </c>
    </row>
    <row r="1013" spans="1:12">
      <c r="A1013" s="3">
        <v>45961</v>
      </c>
      <c r="B1013" s="422" t="s">
        <v>749</v>
      </c>
      <c r="C1013" s="422" t="s">
        <v>25</v>
      </c>
      <c r="D1013" t="s">
        <v>14</v>
      </c>
      <c r="F1013" s="20">
        <v>60</v>
      </c>
      <c r="G1013" s="2">
        <f t="shared" si="19"/>
        <v>91.999999999999915</v>
      </c>
    </row>
    <row r="1014" spans="1:12">
      <c r="A1014" s="3">
        <v>45961</v>
      </c>
      <c r="B1014" s="422" t="s">
        <v>749</v>
      </c>
      <c r="C1014" s="422" t="s">
        <v>25</v>
      </c>
      <c r="D1014" t="s">
        <v>15</v>
      </c>
      <c r="F1014" s="20">
        <v>5</v>
      </c>
      <c r="G1014" s="2">
        <f t="shared" si="19"/>
        <v>86.999999999999915</v>
      </c>
    </row>
    <row r="1015" spans="1:12">
      <c r="A1015" s="3">
        <v>45991</v>
      </c>
      <c r="B1015" s="422" t="s">
        <v>93</v>
      </c>
      <c r="C1015" s="422" t="s">
        <v>172</v>
      </c>
      <c r="D1015" t="s">
        <v>12</v>
      </c>
      <c r="E1015" s="2"/>
      <c r="F1015" s="20">
        <v>20</v>
      </c>
      <c r="G1015" s="2">
        <f t="shared" si="19"/>
        <v>66.999999999999915</v>
      </c>
    </row>
    <row r="1016" spans="1:12">
      <c r="A1016" s="3">
        <v>45985</v>
      </c>
      <c r="B1016" s="422">
        <v>32006</v>
      </c>
      <c r="C1016" s="422" t="s">
        <v>25</v>
      </c>
      <c r="D1016" t="s">
        <v>12</v>
      </c>
      <c r="F1016">
        <v>56.5</v>
      </c>
      <c r="G1016" s="2">
        <f t="shared" si="19"/>
        <v>10.499999999999915</v>
      </c>
    </row>
    <row r="1017" spans="1:12">
      <c r="A1017" s="3">
        <v>45985</v>
      </c>
      <c r="B1017" s="422">
        <v>32006</v>
      </c>
      <c r="C1017" s="422" t="s">
        <v>25</v>
      </c>
      <c r="D1017" t="s">
        <v>13</v>
      </c>
      <c r="F1017" s="20">
        <v>10.5</v>
      </c>
      <c r="G1017" s="2">
        <f t="shared" si="19"/>
        <v>-8.5265128291212022E-14</v>
      </c>
    </row>
    <row r="1018" spans="1:12">
      <c r="A1018" s="81">
        <v>45991</v>
      </c>
      <c r="B1018" s="421" t="s">
        <v>10</v>
      </c>
      <c r="C1018" s="421" t="s">
        <v>26</v>
      </c>
      <c r="D1018" t="s">
        <v>12</v>
      </c>
      <c r="E1018" s="20">
        <v>85.3</v>
      </c>
      <c r="G1018" s="2">
        <f t="shared" si="19"/>
        <v>85.299999999999912</v>
      </c>
    </row>
    <row r="1019" spans="1:12">
      <c r="A1019" s="70"/>
      <c r="B1019" s="422"/>
      <c r="C1019" s="422"/>
      <c r="D1019" t="s">
        <v>13</v>
      </c>
      <c r="E1019" s="20">
        <v>9.9</v>
      </c>
      <c r="G1019" s="2">
        <f t="shared" si="19"/>
        <v>95.199999999999918</v>
      </c>
    </row>
    <row r="1020" spans="1:12">
      <c r="A1020" s="70"/>
      <c r="B1020" s="422"/>
      <c r="C1020" s="422"/>
      <c r="D1020" t="s">
        <v>14</v>
      </c>
      <c r="E1020" s="207">
        <v>60</v>
      </c>
      <c r="G1020" s="2">
        <f t="shared" si="19"/>
        <v>155.19999999999993</v>
      </c>
    </row>
    <row r="1021" spans="1:12">
      <c r="A1021" s="70"/>
      <c r="B1021" s="422"/>
      <c r="C1021" s="422"/>
      <c r="D1021" t="s">
        <v>15</v>
      </c>
      <c r="E1021" s="207">
        <v>5</v>
      </c>
      <c r="G1021" s="2">
        <f t="shared" si="19"/>
        <v>160.19999999999993</v>
      </c>
    </row>
    <row r="1022" spans="1:12">
      <c r="A1022" s="3">
        <v>45991</v>
      </c>
      <c r="B1022" s="422" t="s">
        <v>93</v>
      </c>
      <c r="C1022" s="422" t="s">
        <v>26</v>
      </c>
      <c r="D1022" t="s">
        <v>14</v>
      </c>
      <c r="E1022" s="5"/>
      <c r="F1022" s="207">
        <v>60</v>
      </c>
      <c r="G1022" s="2">
        <f t="shared" si="19"/>
        <v>100.19999999999993</v>
      </c>
    </row>
    <row r="1023" spans="1:12">
      <c r="A1023" s="3">
        <v>45991</v>
      </c>
      <c r="B1023" s="422" t="s">
        <v>93</v>
      </c>
      <c r="C1023" s="422" t="s">
        <v>26</v>
      </c>
      <c r="D1023" t="s">
        <v>15</v>
      </c>
      <c r="E1023" s="5"/>
      <c r="F1023" s="207">
        <v>5</v>
      </c>
      <c r="G1023" s="2">
        <f t="shared" si="19"/>
        <v>95.199999999999932</v>
      </c>
      <c r="I1023" s="421" t="s">
        <v>26</v>
      </c>
      <c r="J1023" t="s">
        <v>12</v>
      </c>
      <c r="K1023" s="20">
        <f>E1018-F1024</f>
        <v>35.299999999999997</v>
      </c>
    </row>
    <row r="1024" spans="1:12">
      <c r="A1024" s="70">
        <v>46022</v>
      </c>
      <c r="B1024" s="422" t="s">
        <v>76</v>
      </c>
      <c r="C1024" s="422" t="s">
        <v>26</v>
      </c>
      <c r="D1024" t="s">
        <v>12</v>
      </c>
      <c r="E1024" s="5"/>
      <c r="F1024" s="207">
        <v>50</v>
      </c>
      <c r="G1024" s="2">
        <f t="shared" si="19"/>
        <v>45.199999999999932</v>
      </c>
      <c r="I1024" s="422"/>
      <c r="J1024" t="s">
        <v>13</v>
      </c>
      <c r="K1024" s="20">
        <v>9.9</v>
      </c>
    </row>
    <row r="1025" spans="1:12">
      <c r="A1025" s="70">
        <v>46041</v>
      </c>
      <c r="B1025" s="422">
        <v>32360</v>
      </c>
      <c r="C1025" s="422" t="s">
        <v>26</v>
      </c>
      <c r="D1025" t="s">
        <v>12</v>
      </c>
      <c r="E1025" s="5"/>
      <c r="F1025" s="207">
        <v>35.299999999999997</v>
      </c>
      <c r="G1025" s="2">
        <f t="shared" si="19"/>
        <v>9.8999999999999346</v>
      </c>
      <c r="I1025" s="422"/>
      <c r="K1025" s="20"/>
    </row>
    <row r="1026" spans="1:12">
      <c r="A1026" s="70">
        <v>46041</v>
      </c>
      <c r="B1026" s="422">
        <v>32360</v>
      </c>
      <c r="C1026" s="422" t="s">
        <v>26</v>
      </c>
      <c r="D1026" t="s">
        <v>13</v>
      </c>
      <c r="E1026" s="5"/>
      <c r="F1026" s="207">
        <v>9.9</v>
      </c>
      <c r="G1026" s="2">
        <f t="shared" si="19"/>
        <v>-6.5725203057809267E-14</v>
      </c>
      <c r="I1026" s="422"/>
      <c r="K1026" s="20"/>
    </row>
    <row r="1027" spans="1:12">
      <c r="A1027" s="81">
        <v>46022</v>
      </c>
      <c r="B1027" s="421" t="s">
        <v>10</v>
      </c>
      <c r="C1027" s="421" t="s">
        <v>27</v>
      </c>
      <c r="D1027" t="s">
        <v>12</v>
      </c>
      <c r="E1027" s="20">
        <v>95.2</v>
      </c>
      <c r="G1027" s="2">
        <f t="shared" si="19"/>
        <v>95.199999999999932</v>
      </c>
      <c r="I1027" s="421" t="s">
        <v>27</v>
      </c>
      <c r="J1027" t="s">
        <v>12</v>
      </c>
      <c r="K1027" s="20">
        <v>95.2</v>
      </c>
    </row>
    <row r="1028" spans="1:12">
      <c r="A1028" s="70"/>
      <c r="B1028" s="422"/>
      <c r="C1028" s="422"/>
      <c r="D1028" t="s">
        <v>13</v>
      </c>
      <c r="E1028" s="20">
        <v>10.4</v>
      </c>
      <c r="G1028" s="2">
        <f t="shared" si="19"/>
        <v>105.59999999999994</v>
      </c>
      <c r="I1028" s="422"/>
      <c r="J1028" t="s">
        <v>13</v>
      </c>
      <c r="K1028" s="20">
        <v>10.4</v>
      </c>
    </row>
    <row r="1029" spans="1:12">
      <c r="A1029" s="70"/>
      <c r="B1029" s="422"/>
      <c r="C1029" s="422"/>
      <c r="D1029" t="s">
        <v>14</v>
      </c>
      <c r="E1029" s="207">
        <v>60</v>
      </c>
      <c r="G1029" s="2">
        <f t="shared" si="19"/>
        <v>165.59999999999994</v>
      </c>
      <c r="J1029">
        <v>200</v>
      </c>
      <c r="K1029" s="20">
        <f>SUM(K1023:K1028)</f>
        <v>150.80000000000001</v>
      </c>
      <c r="L1029" s="20">
        <f>J1029-K1029</f>
        <v>49.199999999999989</v>
      </c>
    </row>
    <row r="1030" spans="1:12">
      <c r="A1030" s="70"/>
      <c r="B1030" s="422"/>
      <c r="C1030" s="422"/>
      <c r="D1030" t="s">
        <v>15</v>
      </c>
      <c r="E1030" s="207">
        <v>5</v>
      </c>
      <c r="G1030" s="2">
        <f t="shared" si="19"/>
        <v>170.59999999999994</v>
      </c>
    </row>
    <row r="1031" spans="1:12">
      <c r="A1031" s="70">
        <v>46022</v>
      </c>
      <c r="B1031" s="422" t="s">
        <v>76</v>
      </c>
      <c r="C1031" s="150" t="s">
        <v>27</v>
      </c>
      <c r="D1031" t="s">
        <v>14</v>
      </c>
      <c r="F1031" s="207">
        <v>60</v>
      </c>
      <c r="G1031" s="2">
        <f t="shared" si="19"/>
        <v>110.59999999999994</v>
      </c>
    </row>
    <row r="1032" spans="1:12">
      <c r="A1032" s="70">
        <v>46022</v>
      </c>
      <c r="B1032" s="422" t="s">
        <v>76</v>
      </c>
      <c r="C1032" s="150" t="s">
        <v>27</v>
      </c>
      <c r="D1032" t="s">
        <v>15</v>
      </c>
      <c r="F1032" s="207">
        <v>5</v>
      </c>
      <c r="G1032" s="2">
        <f t="shared" si="19"/>
        <v>105.59999999999994</v>
      </c>
    </row>
    <row r="1033" spans="1:12">
      <c r="A1033" s="3">
        <v>46041</v>
      </c>
      <c r="B1033" s="422">
        <v>32360</v>
      </c>
      <c r="C1033" s="422" t="s">
        <v>27</v>
      </c>
      <c r="D1033" t="s">
        <v>12</v>
      </c>
      <c r="F1033" s="217">
        <v>95.2</v>
      </c>
      <c r="G1033" s="2">
        <f t="shared" si="19"/>
        <v>10.399999999999935</v>
      </c>
    </row>
    <row r="1034" spans="1:12">
      <c r="A1034" s="3">
        <v>46041</v>
      </c>
      <c r="B1034" s="422">
        <v>32360</v>
      </c>
      <c r="C1034" s="422" t="s">
        <v>27</v>
      </c>
      <c r="D1034" t="s">
        <v>13</v>
      </c>
      <c r="F1034" s="217">
        <v>10.4</v>
      </c>
      <c r="G1034" s="2">
        <f t="shared" si="19"/>
        <v>-6.5725203057809267E-14</v>
      </c>
    </row>
    <row r="1035" spans="1:12">
      <c r="A1035" s="81">
        <v>46053</v>
      </c>
      <c r="B1035" s="421" t="s">
        <v>10</v>
      </c>
      <c r="C1035" s="421" t="s">
        <v>11</v>
      </c>
      <c r="D1035" t="s">
        <v>12</v>
      </c>
      <c r="E1035" s="20">
        <v>76</v>
      </c>
      <c r="G1035" s="2">
        <f>+G1034+E1035-F1035</f>
        <v>75.999999999999929</v>
      </c>
    </row>
    <row r="1036" spans="1:12">
      <c r="A1036" s="70"/>
      <c r="B1036" s="422"/>
      <c r="C1036" s="422"/>
      <c r="D1036" t="s">
        <v>13</v>
      </c>
      <c r="E1036" s="20">
        <v>21.8</v>
      </c>
      <c r="G1036" s="2">
        <f t="shared" si="19"/>
        <v>97.799999999999926</v>
      </c>
    </row>
    <row r="1037" spans="1:12">
      <c r="A1037" s="70"/>
      <c r="B1037" s="422"/>
      <c r="C1037" s="422"/>
      <c r="D1037" t="s">
        <v>14</v>
      </c>
      <c r="E1037" s="207">
        <v>60</v>
      </c>
      <c r="G1037" s="2">
        <f t="shared" si="19"/>
        <v>157.79999999999993</v>
      </c>
      <c r="I1037" s="441" t="s">
        <v>750</v>
      </c>
      <c r="J1037" s="441"/>
      <c r="K1037" s="441"/>
    </row>
    <row r="1038" spans="1:12">
      <c r="A1038" s="70"/>
      <c r="B1038" s="422"/>
      <c r="C1038" s="422"/>
      <c r="D1038" t="s">
        <v>15</v>
      </c>
      <c r="E1038" s="207">
        <v>5</v>
      </c>
      <c r="G1038" s="2">
        <f t="shared" si="19"/>
        <v>162.79999999999993</v>
      </c>
      <c r="H1038" s="421">
        <v>2026</v>
      </c>
      <c r="I1038" s="421" t="s">
        <v>11</v>
      </c>
      <c r="J1038" t="s">
        <v>13</v>
      </c>
      <c r="K1038" s="20">
        <f>E1036-F1044</f>
        <v>13.8</v>
      </c>
    </row>
    <row r="1039" spans="1:12">
      <c r="A1039" s="70"/>
      <c r="B1039" s="422"/>
      <c r="C1039" s="422"/>
      <c r="D1039" t="s">
        <v>104</v>
      </c>
      <c r="E1039" s="207">
        <v>10</v>
      </c>
      <c r="G1039" s="2">
        <f>+G1038+E1039-F1039</f>
        <v>172.79999999999993</v>
      </c>
      <c r="J1039" t="s">
        <v>104</v>
      </c>
      <c r="K1039" s="207">
        <v>10</v>
      </c>
    </row>
    <row r="1040" spans="1:12">
      <c r="A1040" s="70">
        <v>46053</v>
      </c>
      <c r="B1040" s="422" t="s">
        <v>77</v>
      </c>
      <c r="C1040" s="422" t="s">
        <v>11</v>
      </c>
      <c r="D1040" t="s">
        <v>14</v>
      </c>
      <c r="E1040" s="207"/>
      <c r="F1040" s="207">
        <v>60</v>
      </c>
      <c r="G1040" s="2">
        <f>+G1039+E1040-F1040</f>
        <v>112.79999999999993</v>
      </c>
      <c r="J1040">
        <v>50</v>
      </c>
      <c r="K1040" s="114">
        <f>SUM(K1038:K1039)</f>
        <v>23.8</v>
      </c>
      <c r="L1040" s="20">
        <f>J1040-K1040</f>
        <v>26.2</v>
      </c>
    </row>
    <row r="1041" spans="1:11">
      <c r="A1041" s="70">
        <v>46053</v>
      </c>
      <c r="B1041" s="422" t="s">
        <v>77</v>
      </c>
      <c r="C1041" s="422" t="s">
        <v>11</v>
      </c>
      <c r="D1041" t="s">
        <v>15</v>
      </c>
      <c r="E1041" s="207"/>
      <c r="F1041" s="207">
        <v>5</v>
      </c>
      <c r="G1041" s="2">
        <f>+G1040+E1041-F1041</f>
        <v>107.79999999999993</v>
      </c>
    </row>
    <row r="1042" spans="1:11">
      <c r="A1042" s="70">
        <v>46053</v>
      </c>
      <c r="B1042" s="422" t="s">
        <v>77</v>
      </c>
      <c r="C1042" s="422" t="s">
        <v>11</v>
      </c>
      <c r="D1042" t="s">
        <v>12</v>
      </c>
      <c r="F1042" s="217">
        <v>45</v>
      </c>
      <c r="G1042" s="2">
        <f>+G1041+E1042-F1042</f>
        <v>62.799999999999926</v>
      </c>
    </row>
    <row r="1043" spans="1:11">
      <c r="A1043" s="70">
        <v>46081</v>
      </c>
      <c r="B1043" s="422" t="s">
        <v>78</v>
      </c>
      <c r="C1043" s="422" t="s">
        <v>11</v>
      </c>
      <c r="D1043" t="s">
        <v>12</v>
      </c>
      <c r="F1043" s="217">
        <f>E1035-F1042</f>
        <v>31</v>
      </c>
      <c r="G1043" s="2">
        <f>+G1042+E1043-F1043</f>
        <v>31.799999999999926</v>
      </c>
    </row>
    <row r="1044" spans="1:11">
      <c r="A1044" s="70">
        <v>46081</v>
      </c>
      <c r="B1044" s="422" t="s">
        <v>78</v>
      </c>
      <c r="C1044" s="422" t="s">
        <v>11</v>
      </c>
      <c r="D1044" t="s">
        <v>13</v>
      </c>
      <c r="F1044" s="217">
        <v>8</v>
      </c>
      <c r="G1044" s="2">
        <f>+G1043+E1044-F1044</f>
        <v>23.799999999999926</v>
      </c>
    </row>
    <row r="1045" spans="1:11">
      <c r="A1045" s="70">
        <v>46098</v>
      </c>
      <c r="B1045" s="422">
        <v>32682</v>
      </c>
      <c r="C1045" s="422" t="s">
        <v>11</v>
      </c>
      <c r="D1045" t="s">
        <v>13</v>
      </c>
      <c r="F1045" s="217">
        <v>13.8</v>
      </c>
      <c r="G1045" s="2">
        <f t="shared" ref="G1045:G1052" si="20">+G1044+E1045-F1045</f>
        <v>9.9999999999999254</v>
      </c>
    </row>
    <row r="1046" spans="1:11">
      <c r="A1046" s="70">
        <v>46098</v>
      </c>
      <c r="B1046" s="422">
        <v>32682</v>
      </c>
      <c r="C1046" s="422" t="s">
        <v>11</v>
      </c>
      <c r="D1046" t="s">
        <v>104</v>
      </c>
      <c r="F1046" s="217">
        <v>10</v>
      </c>
      <c r="G1046" s="2">
        <f t="shared" si="20"/>
        <v>-7.460698725481052E-14</v>
      </c>
      <c r="I1046" s="441" t="s">
        <v>750</v>
      </c>
      <c r="J1046" s="441"/>
      <c r="K1046" s="441"/>
    </row>
    <row r="1047" spans="1:11">
      <c r="A1047" s="31">
        <v>46081</v>
      </c>
      <c r="B1047" s="421" t="s">
        <v>10</v>
      </c>
      <c r="C1047" s="421" t="s">
        <v>17</v>
      </c>
      <c r="D1047" t="s">
        <v>12</v>
      </c>
      <c r="E1047" s="20">
        <v>94.8</v>
      </c>
      <c r="G1047" s="2">
        <f t="shared" si="20"/>
        <v>94.799999999999926</v>
      </c>
      <c r="H1047" s="421">
        <v>2026</v>
      </c>
      <c r="I1047" s="421" t="s">
        <v>17</v>
      </c>
      <c r="J1047" t="s">
        <v>12</v>
      </c>
      <c r="K1047" s="20">
        <f>E1047-F1053</f>
        <v>54.8</v>
      </c>
    </row>
    <row r="1048" spans="1:11">
      <c r="B1048" s="422"/>
      <c r="C1048" s="422"/>
      <c r="D1048" t="s">
        <v>13</v>
      </c>
      <c r="E1048" s="20">
        <v>22.2</v>
      </c>
      <c r="G1048" s="2">
        <f t="shared" si="20"/>
        <v>116.99999999999993</v>
      </c>
      <c r="I1048" s="422"/>
      <c r="J1048" t="s">
        <v>13</v>
      </c>
      <c r="K1048" s="20">
        <v>22.2</v>
      </c>
    </row>
    <row r="1049" spans="1:11">
      <c r="B1049" s="422"/>
      <c r="C1049" s="422"/>
      <c r="D1049" t="s">
        <v>14</v>
      </c>
      <c r="E1049" s="207">
        <v>56</v>
      </c>
      <c r="G1049" s="2">
        <f t="shared" si="20"/>
        <v>172.99999999999994</v>
      </c>
      <c r="K1049" s="114">
        <f>SUM(K1047:K1048)</f>
        <v>77</v>
      </c>
    </row>
    <row r="1050" spans="1:11">
      <c r="B1050" s="422"/>
      <c r="C1050" s="422"/>
      <c r="D1050" t="s">
        <v>15</v>
      </c>
      <c r="E1050" s="207">
        <v>5</v>
      </c>
      <c r="G1050" s="2">
        <f t="shared" si="20"/>
        <v>177.99999999999994</v>
      </c>
    </row>
    <row r="1051" spans="1:11">
      <c r="A1051" s="70">
        <v>46081</v>
      </c>
      <c r="B1051" s="422" t="s">
        <v>78</v>
      </c>
      <c r="C1051" s="422" t="s">
        <v>17</v>
      </c>
      <c r="D1051" t="s">
        <v>14</v>
      </c>
      <c r="F1051" s="207">
        <v>56</v>
      </c>
      <c r="G1051" s="2">
        <f t="shared" si="20"/>
        <v>121.99999999999994</v>
      </c>
    </row>
    <row r="1052" spans="1:11">
      <c r="A1052" s="70">
        <v>46081</v>
      </c>
      <c r="B1052" s="422" t="s">
        <v>78</v>
      </c>
      <c r="C1052" s="422" t="s">
        <v>17</v>
      </c>
      <c r="D1052" t="s">
        <v>15</v>
      </c>
      <c r="F1052" s="207">
        <v>5</v>
      </c>
      <c r="G1052" s="2">
        <f t="shared" si="20"/>
        <v>116.99999999999994</v>
      </c>
    </row>
    <row r="1053" spans="1:11">
      <c r="A1053" s="3">
        <v>46112</v>
      </c>
      <c r="B1053" s="400" t="s">
        <v>81</v>
      </c>
      <c r="C1053" s="400" t="s">
        <v>17</v>
      </c>
      <c r="D1053" s="401" t="s">
        <v>12</v>
      </c>
      <c r="E1053" s="401"/>
      <c r="F1053" s="402">
        <v>40</v>
      </c>
      <c r="G1053" s="2">
        <f>+G1052+E1053-F1053</f>
        <v>76.999999999999943</v>
      </c>
    </row>
    <row r="1054" spans="1:11">
      <c r="A1054" s="3">
        <v>46104</v>
      </c>
      <c r="B1054" s="422">
        <v>32779</v>
      </c>
      <c r="C1054" s="422" t="s">
        <v>17</v>
      </c>
      <c r="D1054" t="s">
        <v>12</v>
      </c>
      <c r="F1054" s="217">
        <v>54.8</v>
      </c>
      <c r="G1054" s="2">
        <f>+G1053+E1054-F1054</f>
        <v>22.199999999999946</v>
      </c>
    </row>
    <row r="1055" spans="1:11">
      <c r="A1055" s="3">
        <v>46104</v>
      </c>
      <c r="B1055" s="422">
        <v>32779</v>
      </c>
      <c r="C1055" s="422" t="s">
        <v>17</v>
      </c>
      <c r="D1055" t="s">
        <v>13</v>
      </c>
      <c r="F1055" s="217">
        <v>22.2</v>
      </c>
      <c r="G1055" s="2">
        <f>+G1054+E1055-F1055</f>
        <v>-5.3290705182007514E-14</v>
      </c>
    </row>
    <row r="1056" spans="1:11">
      <c r="A1056" s="31">
        <v>46112</v>
      </c>
      <c r="B1056" s="421" t="s">
        <v>10</v>
      </c>
      <c r="C1056" s="421" t="s">
        <v>18</v>
      </c>
      <c r="D1056" t="s">
        <v>12</v>
      </c>
      <c r="E1056" s="207">
        <v>73.8</v>
      </c>
      <c r="G1056" s="2">
        <f>+G1055+E1056-F1056</f>
        <v>73.79999999999994</v>
      </c>
    </row>
    <row r="1057" spans="1:7">
      <c r="A1057" s="31"/>
      <c r="B1057" s="422"/>
      <c r="C1057" s="422"/>
      <c r="D1057" t="s">
        <v>13</v>
      </c>
      <c r="E1057" s="207">
        <v>17.7</v>
      </c>
      <c r="G1057" s="2">
        <f>+G1056+E1057-F1057</f>
        <v>91.499999999999943</v>
      </c>
    </row>
    <row r="1058" spans="1:7">
      <c r="B1058" s="422"/>
      <c r="C1058" s="422"/>
      <c r="D1058" t="s">
        <v>14</v>
      </c>
      <c r="E1058" s="207">
        <v>60</v>
      </c>
      <c r="G1058" s="2">
        <f>+G1057+E1058-F1058</f>
        <v>151.49999999999994</v>
      </c>
    </row>
    <row r="1059" spans="1:7">
      <c r="B1059" s="422"/>
      <c r="C1059" s="422"/>
      <c r="D1059" t="s">
        <v>15</v>
      </c>
      <c r="E1059" s="207">
        <v>5</v>
      </c>
      <c r="G1059" s="2">
        <f>+G1058+E1059-F1059</f>
        <v>156.49999999999994</v>
      </c>
    </row>
    <row r="1060" spans="1:7">
      <c r="A1060" s="415">
        <v>46112</v>
      </c>
      <c r="B1060" s="416" t="s">
        <v>81</v>
      </c>
      <c r="C1060" s="416" t="s">
        <v>17</v>
      </c>
      <c r="D1060" s="417" t="s">
        <v>14</v>
      </c>
      <c r="E1060" s="417"/>
      <c r="F1060" s="418">
        <v>40</v>
      </c>
      <c r="G1060" s="2">
        <f>+G1059+E1060-F1060</f>
        <v>116.49999999999994</v>
      </c>
    </row>
    <row r="1061" spans="1:7">
      <c r="A1061" s="3">
        <v>46128</v>
      </c>
      <c r="B1061" s="422">
        <v>32946</v>
      </c>
      <c r="C1061" s="422" t="s">
        <v>17</v>
      </c>
      <c r="D1061" t="s">
        <v>14</v>
      </c>
      <c r="F1061" s="217">
        <v>20</v>
      </c>
      <c r="G1061" s="2">
        <f>+G1060+E1061-F1061</f>
        <v>96.499999999999943</v>
      </c>
    </row>
    <row r="1062" spans="1:7">
      <c r="A1062" s="3">
        <v>46128</v>
      </c>
      <c r="B1062" s="422">
        <v>32946</v>
      </c>
      <c r="C1062" s="422" t="s">
        <v>17</v>
      </c>
      <c r="D1062" t="s">
        <v>15</v>
      </c>
      <c r="F1062" s="217">
        <v>5</v>
      </c>
      <c r="G1062" s="2">
        <f>+G1061+E1062-F1062</f>
        <v>91.499999999999943</v>
      </c>
    </row>
    <row r="1063" spans="1:7">
      <c r="B1063" s="422"/>
      <c r="C1063" s="422"/>
      <c r="G1063" s="2">
        <f>+G1062+E1063-F1063</f>
        <v>91.499999999999943</v>
      </c>
    </row>
    <row r="1064" spans="1:7">
      <c r="B1064" s="422"/>
      <c r="C1064" s="422"/>
      <c r="G1064" s="2">
        <f>+G1063+E1064-F1064</f>
        <v>91.499999999999943</v>
      </c>
    </row>
    <row r="1065" spans="1:7">
      <c r="B1065" s="422"/>
      <c r="C1065" s="422"/>
      <c r="G1065" s="2">
        <f>+G1064+E1065-F1065</f>
        <v>91.499999999999943</v>
      </c>
    </row>
    <row r="1066" spans="1:7">
      <c r="B1066" s="422"/>
      <c r="C1066" s="422"/>
      <c r="G1066" s="2">
        <f>+G1065+E1066-F1066</f>
        <v>91.499999999999943</v>
      </c>
    </row>
    <row r="1067" spans="1:7">
      <c r="B1067" s="422"/>
      <c r="C1067" s="422"/>
      <c r="G1067" s="2">
        <f>+G1066+E1067-F1067</f>
        <v>91.499999999999943</v>
      </c>
    </row>
    <row r="1068" spans="1:7">
      <c r="B1068" s="422"/>
      <c r="C1068" s="422"/>
      <c r="G1068" s="2">
        <f>+G1067+E1068-F1068</f>
        <v>91.499999999999943</v>
      </c>
    </row>
    <row r="1069" spans="1:7">
      <c r="B1069" s="422"/>
      <c r="C1069" s="422"/>
      <c r="G1069" s="2">
        <f>+G1068+E1069-F1069</f>
        <v>91.499999999999943</v>
      </c>
    </row>
    <row r="1070" spans="1:7">
      <c r="B1070" s="422"/>
      <c r="C1070" s="422"/>
      <c r="G1070" s="2">
        <f>+G1069+E1070-F1070</f>
        <v>91.499999999999943</v>
      </c>
    </row>
    <row r="1071" spans="1:7">
      <c r="B1071" s="422"/>
      <c r="C1071" s="422"/>
      <c r="G1071" s="2">
        <f>+G1070+E1071-F1071</f>
        <v>91.499999999999943</v>
      </c>
    </row>
    <row r="1072" spans="1:7">
      <c r="B1072" s="422"/>
      <c r="C1072" s="422"/>
      <c r="G1072" s="2">
        <f>+G1071+E1072-F1072</f>
        <v>91.499999999999943</v>
      </c>
    </row>
    <row r="1073" spans="2:7">
      <c r="B1073" s="422"/>
      <c r="C1073" s="422"/>
      <c r="G1073" s="2">
        <f>+G1072+E1073-F1073</f>
        <v>91.499999999999943</v>
      </c>
    </row>
    <row r="1074" spans="2:7">
      <c r="B1074" s="422"/>
      <c r="C1074" s="422"/>
      <c r="G1074" s="2">
        <f>+G1073+E1074-F1074</f>
        <v>91.499999999999943</v>
      </c>
    </row>
    <row r="1075" spans="2:7">
      <c r="B1075" s="422"/>
      <c r="C1075" s="422"/>
      <c r="G1075" s="2">
        <f>+G1074+E1075-F1075</f>
        <v>91.499999999999943</v>
      </c>
    </row>
    <row r="1076" spans="2:7">
      <c r="B1076" s="422"/>
      <c r="C1076" s="422"/>
      <c r="G1076" s="2">
        <f>+G1075+E1076-F1076</f>
        <v>91.499999999999943</v>
      </c>
    </row>
    <row r="1077" spans="2:7">
      <c r="B1077" s="422"/>
      <c r="C1077" s="422"/>
      <c r="G1077" s="2">
        <f>+G1076+E1077-F1077</f>
        <v>91.499999999999943</v>
      </c>
    </row>
    <row r="1078" spans="2:7">
      <c r="B1078" s="422"/>
      <c r="C1078" s="422"/>
      <c r="G1078" s="2">
        <f>+G1077+E1078-F1078</f>
        <v>91.499999999999943</v>
      </c>
    </row>
    <row r="1079" spans="2:7">
      <c r="B1079" s="422"/>
      <c r="C1079" s="422"/>
      <c r="G1079" s="2">
        <f>+G1078+E1079-F1079</f>
        <v>91.499999999999943</v>
      </c>
    </row>
    <row r="1080" spans="2:7">
      <c r="B1080" s="422"/>
      <c r="C1080" s="422"/>
      <c r="G1080" s="2">
        <f>+G1079+E1080-F1080</f>
        <v>91.499999999999943</v>
      </c>
    </row>
    <row r="1081" spans="2:7">
      <c r="B1081" s="422"/>
      <c r="C1081" s="422"/>
      <c r="G1081" s="2">
        <f>+G1080+E1081-F1081</f>
        <v>91.499999999999943</v>
      </c>
    </row>
    <row r="1082" spans="2:7">
      <c r="B1082" s="422"/>
      <c r="C1082" s="422"/>
      <c r="G1082" s="2">
        <f>+G1081+E1082-F1082</f>
        <v>91.499999999999943</v>
      </c>
    </row>
    <row r="1083" spans="2:7">
      <c r="B1083" s="422"/>
      <c r="C1083" s="422"/>
      <c r="G1083" s="2">
        <f>+G1082+E1083-F1083</f>
        <v>91.499999999999943</v>
      </c>
    </row>
    <row r="1084" spans="2:7">
      <c r="B1084" s="422"/>
      <c r="C1084" s="422"/>
      <c r="G1084" s="2">
        <f>+G1083+E1084-F1084</f>
        <v>91.499999999999943</v>
      </c>
    </row>
    <row r="1085" spans="2:7">
      <c r="B1085" s="422"/>
      <c r="C1085" s="422"/>
      <c r="G1085" s="2">
        <f>+G1084+E1085-F1085</f>
        <v>91.499999999999943</v>
      </c>
    </row>
    <row r="1086" spans="2:7">
      <c r="B1086" s="422"/>
      <c r="C1086" s="422"/>
      <c r="G1086" s="2">
        <f>+G1085+E1086-F1086</f>
        <v>91.499999999999943</v>
      </c>
    </row>
    <row r="1087" spans="2:7">
      <c r="B1087" s="422"/>
      <c r="C1087" s="422"/>
      <c r="G1087" s="2">
        <f>+G1086+E1087-F1087</f>
        <v>91.499999999999943</v>
      </c>
    </row>
    <row r="1088" spans="2:7">
      <c r="B1088" s="422"/>
      <c r="C1088" s="422"/>
      <c r="G1088" s="2">
        <f>+G1087+E1088-F1088</f>
        <v>91.499999999999943</v>
      </c>
    </row>
    <row r="1089" spans="2:7">
      <c r="B1089" s="422"/>
      <c r="C1089" s="422"/>
      <c r="G1089" s="2">
        <f>+G1088+E1089-F1089</f>
        <v>91.499999999999943</v>
      </c>
    </row>
    <row r="1090" spans="2:7">
      <c r="B1090" s="422"/>
      <c r="C1090" s="422"/>
      <c r="G1090" s="2">
        <f>+G1089+E1090-F1090</f>
        <v>91.499999999999943</v>
      </c>
    </row>
    <row r="1091" spans="2:7">
      <c r="B1091" s="422"/>
      <c r="C1091" s="422"/>
      <c r="G1091" s="2">
        <f>+G1090+E1091-F1091</f>
        <v>91.499999999999943</v>
      </c>
    </row>
    <row r="1092" spans="2:7">
      <c r="B1092" s="422"/>
      <c r="C1092" s="422"/>
      <c r="G1092" s="2">
        <f>+G1091+E1092-F1092</f>
        <v>91.499999999999943</v>
      </c>
    </row>
    <row r="1093" spans="2:7">
      <c r="B1093" s="422"/>
      <c r="C1093" s="422"/>
      <c r="G1093" s="2">
        <f>+G1092+E1093-F1093</f>
        <v>91.499999999999943</v>
      </c>
    </row>
    <row r="1094" spans="2:7">
      <c r="B1094" s="422"/>
      <c r="C1094" s="422"/>
      <c r="G1094" s="2">
        <f>+G1093+E1094-F1094</f>
        <v>91.499999999999943</v>
      </c>
    </row>
    <row r="1095" spans="2:7">
      <c r="B1095" s="422"/>
      <c r="C1095" s="422"/>
      <c r="G1095" s="2">
        <f>+G1094+E1095-F1095</f>
        <v>91.499999999999943</v>
      </c>
    </row>
    <row r="1096" spans="2:7">
      <c r="B1096" s="422"/>
      <c r="C1096" s="422"/>
      <c r="G1096" s="2">
        <f>+G1095+E1096-F1096</f>
        <v>91.499999999999943</v>
      </c>
    </row>
    <row r="1097" spans="2:7">
      <c r="B1097" s="422"/>
      <c r="C1097" s="422"/>
      <c r="G1097" s="2">
        <f>+G1096+E1097-F1097</f>
        <v>91.499999999999943</v>
      </c>
    </row>
    <row r="1098" spans="2:7">
      <c r="B1098" s="422"/>
      <c r="C1098" s="422"/>
      <c r="G1098" s="2">
        <f>+G1097+E1098-F1098</f>
        <v>91.499999999999943</v>
      </c>
    </row>
    <row r="1099" spans="2:7">
      <c r="B1099" s="422"/>
      <c r="C1099" s="422"/>
      <c r="G1099" s="2">
        <f>+G1098+E1099-F1099</f>
        <v>91.499999999999943</v>
      </c>
    </row>
    <row r="1100" spans="2:7">
      <c r="B1100" s="422"/>
      <c r="C1100" s="422"/>
      <c r="G1100" s="2">
        <f>+G1099+E1100-F1100</f>
        <v>91.499999999999943</v>
      </c>
    </row>
    <row r="1101" spans="2:7">
      <c r="B1101" s="422"/>
      <c r="C1101" s="422"/>
      <c r="G1101" s="2">
        <f>+G1100+E1101-F1101</f>
        <v>91.499999999999943</v>
      </c>
    </row>
    <row r="1102" spans="2:7">
      <c r="B1102" s="422"/>
      <c r="C1102" s="422"/>
      <c r="G1102" s="2">
        <f>+G1101+E1102-F1102</f>
        <v>91.499999999999943</v>
      </c>
    </row>
    <row r="1103" spans="2:7">
      <c r="B1103" s="422"/>
      <c r="C1103" s="422"/>
      <c r="G1103" s="2">
        <f>+G1102+E1103-F1103</f>
        <v>91.499999999999943</v>
      </c>
    </row>
    <row r="1104" spans="2:7">
      <c r="B1104" s="422"/>
      <c r="C1104" s="422"/>
      <c r="G1104" s="2">
        <f>+G1103+E1104-F1104</f>
        <v>91.499999999999943</v>
      </c>
    </row>
    <row r="1105" spans="2:7">
      <c r="B1105" s="422"/>
      <c r="C1105" s="422"/>
      <c r="G1105" s="2">
        <f>+G1104+E1105-F1105</f>
        <v>91.499999999999943</v>
      </c>
    </row>
    <row r="1106" spans="2:7">
      <c r="B1106" s="422"/>
      <c r="C1106" s="422"/>
      <c r="G1106" s="2">
        <f>+G1105+E1106-F1106</f>
        <v>91.499999999999943</v>
      </c>
    </row>
    <row r="1107" spans="2:7">
      <c r="B1107" s="422"/>
      <c r="C1107" s="422"/>
      <c r="G1107" s="2">
        <f>+G1106+E1107-F1107</f>
        <v>91.499999999999943</v>
      </c>
    </row>
    <row r="1108" spans="2:7">
      <c r="B1108" s="422"/>
      <c r="C1108" s="422"/>
      <c r="G1108" s="2">
        <f>+G1107+E1108-F1108</f>
        <v>91.499999999999943</v>
      </c>
    </row>
    <row r="1109" spans="2:7">
      <c r="B1109" s="422"/>
      <c r="C1109" s="422"/>
      <c r="G1109" s="2">
        <f>+G1108+E1109-F1109</f>
        <v>91.499999999999943</v>
      </c>
    </row>
    <row r="1110" spans="2:7">
      <c r="B1110" s="422"/>
      <c r="C1110" s="422"/>
      <c r="G1110" s="2">
        <f>+G1109+E1110-F1110</f>
        <v>91.499999999999943</v>
      </c>
    </row>
    <row r="1111" spans="2:7">
      <c r="B1111" s="422"/>
      <c r="C1111" s="422"/>
      <c r="G1111" s="2">
        <f>+G1110+E1111-F1111</f>
        <v>91.499999999999943</v>
      </c>
    </row>
    <row r="1112" spans="2:7">
      <c r="B1112" s="422"/>
      <c r="C1112" s="422"/>
      <c r="G1112" s="2">
        <f>+G1111+E1112-F1112</f>
        <v>91.499999999999943</v>
      </c>
    </row>
    <row r="1113" spans="2:7">
      <c r="B1113" s="422"/>
      <c r="C1113" s="422"/>
      <c r="G1113" s="2">
        <f>+G1112+E1113-F1113</f>
        <v>91.499999999999943</v>
      </c>
    </row>
    <row r="1114" spans="2:7">
      <c r="B1114" s="422"/>
      <c r="C1114" s="422"/>
      <c r="G1114" s="2">
        <f>+G1113+E1114-F1114</f>
        <v>91.499999999999943</v>
      </c>
    </row>
    <row r="1115" spans="2:7">
      <c r="B1115" s="422"/>
      <c r="C1115" s="422"/>
      <c r="G1115" s="2">
        <f>+G1114+E1115-F1115</f>
        <v>91.499999999999943</v>
      </c>
    </row>
    <row r="1116" spans="2:7">
      <c r="B1116" s="422"/>
      <c r="C1116" s="422"/>
      <c r="G1116" s="2">
        <f>+G1115+E1116-F1116</f>
        <v>91.499999999999943</v>
      </c>
    </row>
    <row r="1117" spans="2:7">
      <c r="B1117" s="422"/>
      <c r="C1117" s="422"/>
      <c r="G1117" s="2">
        <f>+G1116+E1117-F1117</f>
        <v>91.499999999999943</v>
      </c>
    </row>
    <row r="1118" spans="2:7">
      <c r="B1118" s="422"/>
      <c r="C1118" s="422"/>
      <c r="G1118" s="2">
        <f>+G1117+E1118-F1118</f>
        <v>91.499999999999943</v>
      </c>
    </row>
    <row r="1119" spans="2:7">
      <c r="B1119" s="422"/>
      <c r="C1119" s="422"/>
      <c r="G1119" s="2">
        <f>+G1118+E1119-F1119</f>
        <v>91.499999999999943</v>
      </c>
    </row>
    <row r="1120" spans="2:7">
      <c r="B1120" s="422"/>
      <c r="C1120" s="422"/>
      <c r="G1120" s="2">
        <f>+G1119+E1120-F1120</f>
        <v>91.499999999999943</v>
      </c>
    </row>
    <row r="1121" spans="2:7">
      <c r="B1121" s="422"/>
      <c r="C1121" s="422"/>
      <c r="G1121" s="2">
        <f>+G1120+E1121-F1121</f>
        <v>91.499999999999943</v>
      </c>
    </row>
    <row r="1122" spans="2:7">
      <c r="B1122" s="422"/>
      <c r="C1122" s="422"/>
      <c r="G1122" s="2">
        <f>+G1121+E1122-F1122</f>
        <v>91.499999999999943</v>
      </c>
    </row>
    <row r="1123" spans="2:7">
      <c r="B1123" s="422"/>
      <c r="C1123" s="422"/>
      <c r="G1123" s="2">
        <f>+G1122+E1123-F1123</f>
        <v>91.499999999999943</v>
      </c>
    </row>
    <row r="1124" spans="2:7">
      <c r="B1124" s="422"/>
      <c r="C1124" s="422"/>
      <c r="G1124" s="2">
        <f>+G1123+E1124-F1124</f>
        <v>91.499999999999943</v>
      </c>
    </row>
    <row r="1125" spans="2:7">
      <c r="B1125" s="422"/>
      <c r="C1125" s="422"/>
      <c r="G1125" s="2">
        <f>+G1124+E1125-F1125</f>
        <v>91.499999999999943</v>
      </c>
    </row>
    <row r="1126" spans="2:7">
      <c r="B1126" s="422"/>
      <c r="C1126" s="422"/>
      <c r="G1126" s="2">
        <f>+G1125+E1126-F1126</f>
        <v>91.499999999999943</v>
      </c>
    </row>
    <row r="1127" spans="2:7">
      <c r="B1127" s="422"/>
      <c r="C1127" s="422"/>
      <c r="G1127" s="2">
        <f>+G1126+E1127-F1127</f>
        <v>91.499999999999943</v>
      </c>
    </row>
    <row r="1128" spans="2:7">
      <c r="B1128" s="422"/>
      <c r="C1128" s="422"/>
      <c r="G1128" s="2">
        <f>+G1127+E1128-F1128</f>
        <v>91.499999999999943</v>
      </c>
    </row>
    <row r="1129" spans="2:7">
      <c r="B1129" s="422"/>
      <c r="C1129" s="422"/>
      <c r="G1129" s="2">
        <f>+G1128+E1129-F1129</f>
        <v>91.499999999999943</v>
      </c>
    </row>
    <row r="1130" spans="2:7">
      <c r="B1130" s="422"/>
      <c r="C1130" s="422"/>
      <c r="G1130" s="2">
        <f>+G1129+E1130-F1130</f>
        <v>91.499999999999943</v>
      </c>
    </row>
    <row r="1131" spans="2:7">
      <c r="B1131" s="422"/>
      <c r="C1131" s="422"/>
      <c r="G1131" s="2">
        <f>+G1130+E1131-F1131</f>
        <v>91.499999999999943</v>
      </c>
    </row>
    <row r="1132" spans="2:7">
      <c r="B1132" s="422"/>
      <c r="C1132" s="422"/>
      <c r="G1132" s="2">
        <f>+G1131+E1132-F1132</f>
        <v>91.499999999999943</v>
      </c>
    </row>
    <row r="1133" spans="2:7">
      <c r="B1133" s="422"/>
      <c r="C1133" s="422"/>
      <c r="G1133" s="2">
        <f>+G1132+E1133-F1133</f>
        <v>91.499999999999943</v>
      </c>
    </row>
    <row r="1134" spans="2:7">
      <c r="B1134" s="422"/>
      <c r="C1134" s="422"/>
      <c r="G1134" s="2">
        <f>+G1133+E1134-F1134</f>
        <v>91.499999999999943</v>
      </c>
    </row>
    <row r="1135" spans="2:7">
      <c r="B1135" s="422"/>
      <c r="C1135" s="422"/>
      <c r="G1135" s="2">
        <f>+G1134+E1135-F1135</f>
        <v>91.499999999999943</v>
      </c>
    </row>
    <row r="1136" spans="2:7">
      <c r="B1136" s="422"/>
      <c r="C1136" s="422"/>
      <c r="G1136" s="2">
        <f>+G1135+E1136-F1136</f>
        <v>91.499999999999943</v>
      </c>
    </row>
    <row r="1137" spans="2:7">
      <c r="B1137" s="422"/>
      <c r="C1137" s="422"/>
      <c r="G1137" s="2">
        <f>+G1136+E1137-F1137</f>
        <v>91.499999999999943</v>
      </c>
    </row>
    <row r="1138" spans="2:7">
      <c r="B1138" s="422"/>
      <c r="C1138" s="422"/>
      <c r="G1138" s="2">
        <f>+G1137+E1138-F1138</f>
        <v>91.499999999999943</v>
      </c>
    </row>
    <row r="1139" spans="2:7">
      <c r="B1139" s="422"/>
      <c r="C1139" s="422"/>
      <c r="G1139" s="2">
        <f>+G1138+E1139-F1139</f>
        <v>91.499999999999943</v>
      </c>
    </row>
    <row r="1140" spans="2:7">
      <c r="B1140" s="422"/>
      <c r="C1140" s="422"/>
      <c r="G1140" s="2">
        <f>+G1139+E1140-F1140</f>
        <v>91.499999999999943</v>
      </c>
    </row>
    <row r="1141" spans="2:7">
      <c r="B1141" s="422"/>
      <c r="C1141" s="422"/>
      <c r="G1141" s="2">
        <f>+G1140+E1141-F1141</f>
        <v>91.499999999999943</v>
      </c>
    </row>
    <row r="1142" spans="2:7">
      <c r="B1142" s="422"/>
      <c r="C1142" s="422"/>
      <c r="G1142" s="2">
        <f>+G1141+E1142-F1142</f>
        <v>91.499999999999943</v>
      </c>
    </row>
    <row r="1143" spans="2:7">
      <c r="B1143" s="422"/>
      <c r="C1143" s="422"/>
      <c r="G1143" s="2">
        <f>+G1142+E1143-F1143</f>
        <v>91.499999999999943</v>
      </c>
    </row>
    <row r="1144" spans="2:7">
      <c r="B1144" s="422"/>
      <c r="C1144" s="422"/>
      <c r="G1144" s="2">
        <f>+G1143+E1144-F1144</f>
        <v>91.499999999999943</v>
      </c>
    </row>
    <row r="1145" spans="2:7">
      <c r="B1145" s="422"/>
      <c r="C1145" s="422"/>
      <c r="G1145" s="2">
        <f>+G1144+E1145-F1145</f>
        <v>91.499999999999943</v>
      </c>
    </row>
    <row r="1146" spans="2:7">
      <c r="B1146" s="422"/>
      <c r="C1146" s="422"/>
      <c r="G1146" s="2">
        <f>+G1145+E1146-F1146</f>
        <v>91.499999999999943</v>
      </c>
    </row>
    <row r="1147" spans="2:7">
      <c r="B1147" s="422"/>
      <c r="C1147" s="422"/>
      <c r="G1147" s="2">
        <f>+G1146+E1147-F1147</f>
        <v>91.499999999999943</v>
      </c>
    </row>
    <row r="1148" spans="2:7">
      <c r="B1148" s="422"/>
      <c r="C1148" s="422"/>
      <c r="G1148" s="2">
        <f>+G1147+E1148-F1148</f>
        <v>91.499999999999943</v>
      </c>
    </row>
    <row r="1149" spans="2:7">
      <c r="B1149" s="422"/>
      <c r="C1149" s="422"/>
      <c r="G1149" s="2">
        <f>+G1148+E1149-F1149</f>
        <v>91.499999999999943</v>
      </c>
    </row>
    <row r="1150" spans="2:7">
      <c r="B1150" s="422"/>
      <c r="C1150" s="422"/>
      <c r="G1150" s="2">
        <f>+G1149+E1150-F1150</f>
        <v>91.499999999999943</v>
      </c>
    </row>
    <row r="1151" spans="2:7">
      <c r="B1151" s="422"/>
      <c r="C1151" s="422"/>
      <c r="G1151" s="2">
        <f>+G1150+E1151-F1151</f>
        <v>91.499999999999943</v>
      </c>
    </row>
    <row r="1152" spans="2:7">
      <c r="B1152" s="422"/>
      <c r="C1152" s="422"/>
      <c r="G1152" s="2">
        <f>+G1151+E1152-F1152</f>
        <v>91.499999999999943</v>
      </c>
    </row>
    <row r="1153" spans="2:7">
      <c r="B1153" s="422"/>
      <c r="C1153" s="422"/>
      <c r="G1153" s="2">
        <f>+G1152+E1153-F1153</f>
        <v>91.499999999999943</v>
      </c>
    </row>
    <row r="1154" spans="2:7">
      <c r="B1154" s="422"/>
      <c r="C1154" s="422"/>
      <c r="G1154" s="2">
        <f>+G1153+E1154-F1154</f>
        <v>91.499999999999943</v>
      </c>
    </row>
    <row r="1155" spans="2:7">
      <c r="B1155" s="422"/>
      <c r="C1155" s="422"/>
      <c r="G1155" s="2">
        <f>+G1154+E1155-F1155</f>
        <v>91.499999999999943</v>
      </c>
    </row>
    <row r="1156" spans="2:7">
      <c r="B1156" s="422"/>
      <c r="C1156" s="422"/>
      <c r="G1156" s="2">
        <f>+G1155+E1156-F1156</f>
        <v>91.499999999999943</v>
      </c>
    </row>
    <row r="1157" spans="2:7">
      <c r="B1157" s="422"/>
      <c r="C1157" s="422"/>
      <c r="G1157" s="2">
        <f>+G1156+E1157-F1157</f>
        <v>91.499999999999943</v>
      </c>
    </row>
    <row r="1158" spans="2:7">
      <c r="B1158" s="422"/>
      <c r="C1158" s="422"/>
      <c r="G1158" s="2">
        <f>+G1157+E1158-F1158</f>
        <v>91.499999999999943</v>
      </c>
    </row>
    <row r="1159" spans="2:7">
      <c r="B1159" s="422"/>
      <c r="C1159" s="422"/>
      <c r="G1159" s="2">
        <f>+G1158+E1159-F1159</f>
        <v>91.499999999999943</v>
      </c>
    </row>
    <row r="1160" spans="2:7">
      <c r="B1160" s="422"/>
      <c r="C1160" s="422"/>
      <c r="G1160" s="2">
        <f>+G1159+E1160-F1160</f>
        <v>91.499999999999943</v>
      </c>
    </row>
    <row r="1161" spans="2:7">
      <c r="B1161" s="422"/>
      <c r="C1161" s="422"/>
      <c r="G1161" s="2">
        <f>+G1160+E1161-F1161</f>
        <v>91.499999999999943</v>
      </c>
    </row>
    <row r="1162" spans="2:7">
      <c r="B1162" s="422"/>
      <c r="C1162" s="422"/>
      <c r="G1162" s="2">
        <f>+G1161+E1162-F1162</f>
        <v>91.499999999999943</v>
      </c>
    </row>
    <row r="1163" spans="2:7">
      <c r="B1163" s="422"/>
      <c r="C1163" s="422"/>
      <c r="G1163" s="2">
        <f>+G1162+E1163-F1163</f>
        <v>91.499999999999943</v>
      </c>
    </row>
    <row r="1164" spans="2:7">
      <c r="B1164" s="422"/>
      <c r="C1164" s="422"/>
      <c r="G1164" s="2">
        <f>+G1163+E1164-F1164</f>
        <v>91.499999999999943</v>
      </c>
    </row>
    <row r="1165" spans="2:7">
      <c r="B1165" s="422"/>
      <c r="C1165" s="422"/>
      <c r="G1165" s="2">
        <f>+G1164+E1165-F1165</f>
        <v>91.499999999999943</v>
      </c>
    </row>
    <row r="1166" spans="2:7">
      <c r="B1166" s="422"/>
      <c r="C1166" s="422"/>
      <c r="G1166" s="2">
        <f>+G1165+E1166-F1166</f>
        <v>91.499999999999943</v>
      </c>
    </row>
    <row r="1167" spans="2:7">
      <c r="B1167" s="422"/>
      <c r="C1167" s="422"/>
      <c r="G1167" s="2">
        <f>+G1166+E1167-F1167</f>
        <v>91.499999999999943</v>
      </c>
    </row>
    <row r="1168" spans="2:7">
      <c r="B1168" s="422"/>
      <c r="C1168" s="422"/>
      <c r="G1168" s="2">
        <f>+G1167+E1168-F1168</f>
        <v>91.499999999999943</v>
      </c>
    </row>
    <row r="1169" spans="2:7">
      <c r="B1169" s="422"/>
      <c r="C1169" s="422"/>
      <c r="G1169" s="2">
        <f>+G1168+E1169-F1169</f>
        <v>91.499999999999943</v>
      </c>
    </row>
    <row r="1170" spans="2:7">
      <c r="B1170" s="422"/>
      <c r="C1170" s="422"/>
      <c r="G1170" s="2">
        <f>+G1169+E1170-F1170</f>
        <v>91.499999999999943</v>
      </c>
    </row>
    <row r="1171" spans="2:7">
      <c r="B1171" s="422"/>
      <c r="C1171" s="422"/>
      <c r="G1171" s="2">
        <f>+G1170+E1171-F1171</f>
        <v>91.499999999999943</v>
      </c>
    </row>
    <row r="1172" spans="2:7">
      <c r="B1172" s="422"/>
      <c r="C1172" s="422"/>
      <c r="G1172" s="2">
        <f>+G1171+E1172-F1172</f>
        <v>91.499999999999943</v>
      </c>
    </row>
    <row r="1173" spans="2:7">
      <c r="B1173" s="422"/>
      <c r="C1173" s="422"/>
      <c r="G1173" s="2">
        <f>+G1172+E1173-F1173</f>
        <v>91.499999999999943</v>
      </c>
    </row>
    <row r="1174" spans="2:7">
      <c r="B1174" s="422"/>
      <c r="C1174" s="422"/>
      <c r="G1174" s="2">
        <f>+G1173+E1174-F1174</f>
        <v>91.499999999999943</v>
      </c>
    </row>
    <row r="1175" spans="2:7">
      <c r="B1175" s="422"/>
      <c r="C1175" s="422"/>
      <c r="G1175" s="2">
        <f>+G1174+E1175-F1175</f>
        <v>91.499999999999943</v>
      </c>
    </row>
    <row r="1176" spans="2:7">
      <c r="B1176" s="422"/>
      <c r="C1176" s="422"/>
      <c r="G1176" s="2">
        <f>+G1175+E1176-F1176</f>
        <v>91.499999999999943</v>
      </c>
    </row>
    <row r="1177" spans="2:7">
      <c r="B1177" s="422"/>
      <c r="C1177" s="422"/>
      <c r="G1177" s="2">
        <f>+G1176+E1177-F1177</f>
        <v>91.499999999999943</v>
      </c>
    </row>
    <row r="1178" spans="2:7">
      <c r="B1178" s="422"/>
      <c r="C1178" s="422"/>
      <c r="G1178" s="2">
        <f>+G1177+E1178-F1178</f>
        <v>91.499999999999943</v>
      </c>
    </row>
    <row r="1179" spans="2:7">
      <c r="B1179" s="422"/>
      <c r="C1179" s="422"/>
      <c r="G1179" s="2">
        <f>+G1178+E1179-F1179</f>
        <v>91.499999999999943</v>
      </c>
    </row>
    <row r="1180" spans="2:7">
      <c r="B1180" s="422"/>
      <c r="C1180" s="422"/>
      <c r="G1180" s="2">
        <f>+G1179+E1180-F1180</f>
        <v>91.499999999999943</v>
      </c>
    </row>
    <row r="1181" spans="2:7">
      <c r="B1181" s="422"/>
      <c r="C1181" s="422"/>
      <c r="G1181" s="2">
        <f>+G1180+E1181-F1181</f>
        <v>91.499999999999943</v>
      </c>
    </row>
    <row r="1182" spans="2:7">
      <c r="B1182" s="422"/>
      <c r="C1182" s="422"/>
      <c r="G1182" s="2">
        <f>+G1181+E1182-F1182</f>
        <v>91.499999999999943</v>
      </c>
    </row>
    <row r="1183" spans="2:7">
      <c r="B1183" s="422"/>
      <c r="C1183" s="422"/>
      <c r="G1183" s="2">
        <f>+G1182+E1183-F1183</f>
        <v>91.499999999999943</v>
      </c>
    </row>
    <row r="1184" spans="2:7">
      <c r="B1184" s="422"/>
      <c r="C1184" s="422"/>
      <c r="G1184" s="2">
        <f>+G1183+E1184-F1184</f>
        <v>91.499999999999943</v>
      </c>
    </row>
    <row r="1185" spans="2:7">
      <c r="B1185" s="422"/>
      <c r="C1185" s="422"/>
      <c r="G1185" s="2">
        <f>+G1184+E1185-F1185</f>
        <v>91.499999999999943</v>
      </c>
    </row>
    <row r="1186" spans="2:7">
      <c r="B1186" s="422"/>
      <c r="C1186" s="422"/>
      <c r="G1186" s="2">
        <f>+G1185+E1186-F1186</f>
        <v>91.499999999999943</v>
      </c>
    </row>
    <row r="1187" spans="2:7">
      <c r="B1187" s="422"/>
      <c r="C1187" s="422"/>
      <c r="G1187" s="2">
        <f>+G1186+E1187-F1187</f>
        <v>91.499999999999943</v>
      </c>
    </row>
    <row r="1188" spans="2:7">
      <c r="B1188" s="422"/>
      <c r="C1188" s="422"/>
      <c r="G1188" s="2">
        <f>+G1187+E1188-F1188</f>
        <v>91.499999999999943</v>
      </c>
    </row>
    <row r="1189" spans="2:7">
      <c r="B1189" s="422"/>
      <c r="C1189" s="422"/>
      <c r="G1189" s="2">
        <f>+G1188+E1189-F1189</f>
        <v>91.499999999999943</v>
      </c>
    </row>
    <row r="1190" spans="2:7">
      <c r="B1190" s="422"/>
      <c r="C1190" s="422"/>
      <c r="G1190" s="2">
        <f>+G1189+E1190-F1190</f>
        <v>91.499999999999943</v>
      </c>
    </row>
    <row r="1191" spans="2:7">
      <c r="B1191" s="422"/>
      <c r="C1191" s="422"/>
      <c r="G1191" s="2">
        <f>+G1190+E1191-F1191</f>
        <v>91.499999999999943</v>
      </c>
    </row>
    <row r="1192" spans="2:7">
      <c r="B1192" s="422"/>
      <c r="C1192" s="422"/>
      <c r="G1192" s="2">
        <f>+G1191+E1192-F1192</f>
        <v>91.499999999999943</v>
      </c>
    </row>
    <row r="1193" spans="2:7">
      <c r="B1193" s="422"/>
      <c r="C1193" s="422"/>
      <c r="G1193" s="2">
        <f>+G1192+E1193-F1193</f>
        <v>91.499999999999943</v>
      </c>
    </row>
    <row r="1194" spans="2:7">
      <c r="B1194" s="422"/>
      <c r="C1194" s="422"/>
      <c r="G1194" s="2">
        <f>+G1193+E1194-F1194</f>
        <v>91.499999999999943</v>
      </c>
    </row>
    <row r="1195" spans="2:7">
      <c r="B1195" s="422"/>
      <c r="C1195" s="422"/>
      <c r="G1195" s="2">
        <f>+G1194+E1195-F1195</f>
        <v>91.499999999999943</v>
      </c>
    </row>
    <row r="1196" spans="2:7">
      <c r="B1196" s="422"/>
      <c r="C1196" s="422"/>
      <c r="G1196" s="2">
        <f>+G1195+E1196-F1196</f>
        <v>91.499999999999943</v>
      </c>
    </row>
    <row r="1197" spans="2:7">
      <c r="B1197" s="422"/>
      <c r="C1197" s="422"/>
      <c r="G1197" s="2">
        <f>+G1196+E1197-F1197</f>
        <v>91.499999999999943</v>
      </c>
    </row>
    <row r="1198" spans="2:7">
      <c r="B1198" s="422"/>
      <c r="C1198" s="422"/>
      <c r="G1198" s="2">
        <f>+G1197+E1198-F1198</f>
        <v>91.499999999999943</v>
      </c>
    </row>
    <row r="1199" spans="2:7">
      <c r="B1199" s="422"/>
      <c r="C1199" s="422"/>
      <c r="G1199" s="2">
        <f>+G1198+E1199-F1199</f>
        <v>91.499999999999943</v>
      </c>
    </row>
    <row r="1200" spans="2:7">
      <c r="B1200" s="422"/>
      <c r="C1200" s="422"/>
      <c r="G1200" s="2">
        <f>+G1199+E1200-F1200</f>
        <v>91.499999999999943</v>
      </c>
    </row>
    <row r="1201" spans="2:7">
      <c r="B1201" s="422"/>
      <c r="C1201" s="422"/>
      <c r="G1201" s="2">
        <f>+G1200+E1201-F1201</f>
        <v>91.499999999999943</v>
      </c>
    </row>
    <row r="1202" spans="2:7">
      <c r="B1202" s="422"/>
      <c r="C1202" s="422"/>
      <c r="G1202" s="2">
        <f>+G1201+E1202-F1202</f>
        <v>91.499999999999943</v>
      </c>
    </row>
    <row r="1203" spans="2:7">
      <c r="B1203" s="422"/>
      <c r="C1203" s="422"/>
      <c r="G1203" s="2">
        <f>+G1202+E1203-F1203</f>
        <v>91.499999999999943</v>
      </c>
    </row>
    <row r="1204" spans="2:7">
      <c r="B1204" s="422"/>
      <c r="C1204" s="422"/>
      <c r="G1204" s="2">
        <f>+G1203+E1204-F1204</f>
        <v>91.499999999999943</v>
      </c>
    </row>
    <row r="1205" spans="2:7">
      <c r="B1205" s="422"/>
      <c r="C1205" s="422"/>
      <c r="G1205" s="2">
        <f>+G1204+E1205-F1205</f>
        <v>91.499999999999943</v>
      </c>
    </row>
    <row r="1206" spans="2:7">
      <c r="B1206" s="422"/>
      <c r="C1206" s="422"/>
      <c r="G1206" s="2">
        <f>+G1205+E1206-F1206</f>
        <v>91.499999999999943</v>
      </c>
    </row>
    <row r="1207" spans="2:7">
      <c r="B1207" s="422"/>
      <c r="C1207" s="422"/>
      <c r="G1207" s="2">
        <f>+G1206+E1207-F1207</f>
        <v>91.499999999999943</v>
      </c>
    </row>
    <row r="1208" spans="2:7">
      <c r="B1208" s="422"/>
      <c r="C1208" s="422"/>
      <c r="G1208" s="2">
        <f>+G1207+E1208-F1208</f>
        <v>91.499999999999943</v>
      </c>
    </row>
    <row r="1209" spans="2:7">
      <c r="B1209" s="422"/>
      <c r="C1209" s="422"/>
      <c r="G1209" s="2">
        <f>+G1208+E1209-F1209</f>
        <v>91.499999999999943</v>
      </c>
    </row>
    <row r="1210" spans="2:7">
      <c r="B1210" s="422"/>
      <c r="C1210" s="422"/>
      <c r="G1210" s="2">
        <f>+G1209+E1210-F1210</f>
        <v>91.499999999999943</v>
      </c>
    </row>
    <row r="1211" spans="2:7">
      <c r="B1211" s="422"/>
      <c r="C1211" s="422"/>
      <c r="G1211" s="2">
        <f>+G1210+E1211-F1211</f>
        <v>91.499999999999943</v>
      </c>
    </row>
    <row r="1212" spans="2:7">
      <c r="B1212" s="422"/>
      <c r="C1212" s="422"/>
      <c r="G1212" s="2">
        <f>+G1211+E1212-F1212</f>
        <v>91.499999999999943</v>
      </c>
    </row>
    <row r="1213" spans="2:7">
      <c r="B1213" s="422"/>
      <c r="C1213" s="422"/>
      <c r="G1213" s="2">
        <f>+G1212+E1213-F1213</f>
        <v>91.499999999999943</v>
      </c>
    </row>
    <row r="1214" spans="2:7">
      <c r="B1214" s="422"/>
      <c r="C1214" s="422"/>
      <c r="G1214" s="2">
        <f>+G1213+E1214-F1214</f>
        <v>91.499999999999943</v>
      </c>
    </row>
    <row r="1215" spans="2:7">
      <c r="B1215" s="422"/>
      <c r="C1215" s="422"/>
      <c r="G1215" s="2">
        <f>+G1214+E1215-F1215</f>
        <v>91.499999999999943</v>
      </c>
    </row>
    <row r="1216" spans="2:7">
      <c r="B1216" s="422"/>
      <c r="C1216" s="422"/>
      <c r="G1216" s="2">
        <f>+G1215+E1216-F1216</f>
        <v>91.499999999999943</v>
      </c>
    </row>
    <row r="1217" spans="2:7">
      <c r="B1217" s="422"/>
      <c r="C1217" s="422"/>
      <c r="G1217" s="2">
        <f>+G1216+E1217-F1217</f>
        <v>91.499999999999943</v>
      </c>
    </row>
    <row r="1218" spans="2:7">
      <c r="B1218" s="422"/>
      <c r="C1218" s="422"/>
      <c r="G1218" s="2">
        <f>+G1217+E1218-F1218</f>
        <v>91.499999999999943</v>
      </c>
    </row>
    <row r="1219" spans="2:7">
      <c r="B1219" s="422"/>
      <c r="C1219" s="422"/>
      <c r="G1219" s="2">
        <f>+G1218+E1219-F1219</f>
        <v>91.499999999999943</v>
      </c>
    </row>
    <row r="1220" spans="2:7">
      <c r="B1220" s="422"/>
      <c r="C1220" s="422"/>
      <c r="G1220" s="2">
        <f>+G1219+E1220-F1220</f>
        <v>91.499999999999943</v>
      </c>
    </row>
    <row r="1221" spans="2:7">
      <c r="B1221" s="422"/>
      <c r="C1221" s="422"/>
      <c r="G1221" s="2">
        <f>+G1220+E1221-F1221</f>
        <v>91.499999999999943</v>
      </c>
    </row>
    <row r="1222" spans="2:7">
      <c r="B1222" s="422"/>
      <c r="C1222" s="422"/>
      <c r="G1222" s="2">
        <f>+G1221+E1222-F1222</f>
        <v>91.499999999999943</v>
      </c>
    </row>
    <row r="1223" spans="2:7">
      <c r="B1223" s="422"/>
      <c r="C1223" s="422"/>
      <c r="G1223" s="2">
        <f>+G1222+E1223-F1223</f>
        <v>91.499999999999943</v>
      </c>
    </row>
    <row r="1224" spans="2:7">
      <c r="B1224" s="422"/>
      <c r="C1224" s="422"/>
      <c r="G1224" s="2">
        <f>+G1223+E1224-F1224</f>
        <v>91.499999999999943</v>
      </c>
    </row>
    <row r="1225" spans="2:7">
      <c r="B1225" s="422"/>
      <c r="C1225" s="422"/>
      <c r="G1225" s="2">
        <f>+G1224+E1225-F1225</f>
        <v>91.499999999999943</v>
      </c>
    </row>
    <row r="1226" spans="2:7">
      <c r="B1226" s="422"/>
      <c r="C1226" s="422"/>
      <c r="G1226" s="2">
        <f>+G1225+E1226-F1226</f>
        <v>91.499999999999943</v>
      </c>
    </row>
    <row r="1227" spans="2:7">
      <c r="B1227" s="422"/>
      <c r="C1227" s="422"/>
      <c r="G1227" s="2">
        <f>+G1226+E1227-F1227</f>
        <v>91.499999999999943</v>
      </c>
    </row>
    <row r="1228" spans="2:7">
      <c r="B1228" s="422"/>
      <c r="C1228" s="422"/>
      <c r="G1228" s="2">
        <f>+G1227+E1228-F1228</f>
        <v>91.499999999999943</v>
      </c>
    </row>
    <row r="1229" spans="2:7">
      <c r="B1229" s="422"/>
      <c r="C1229" s="422"/>
      <c r="G1229" s="2">
        <f>+G1228+E1229-F1229</f>
        <v>91.499999999999943</v>
      </c>
    </row>
    <row r="1230" spans="2:7">
      <c r="B1230" s="422"/>
      <c r="C1230" s="422"/>
      <c r="G1230" s="2">
        <f>+G1229+E1230-F1230</f>
        <v>91.499999999999943</v>
      </c>
    </row>
    <row r="1231" spans="2:7">
      <c r="B1231" s="422"/>
      <c r="C1231" s="422"/>
      <c r="G1231" s="2">
        <f>+G1230+E1231-F1231</f>
        <v>91.499999999999943</v>
      </c>
    </row>
    <row r="1232" spans="2:7">
      <c r="B1232" s="422"/>
      <c r="C1232" s="422"/>
      <c r="G1232" s="2">
        <f>+G1231+E1232-F1232</f>
        <v>91.499999999999943</v>
      </c>
    </row>
    <row r="1233" spans="2:7">
      <c r="B1233" s="422"/>
      <c r="C1233" s="422"/>
      <c r="G1233" s="2">
        <f>+G1232+E1233-F1233</f>
        <v>91.499999999999943</v>
      </c>
    </row>
    <row r="1234" spans="2:7">
      <c r="B1234" s="422"/>
      <c r="C1234" s="422"/>
      <c r="G1234" s="2">
        <f>+G1233+E1234-F1234</f>
        <v>91.499999999999943</v>
      </c>
    </row>
    <row r="1235" spans="2:7">
      <c r="B1235" s="422"/>
      <c r="C1235" s="422"/>
      <c r="G1235" s="2">
        <f>+G1234+E1235-F1235</f>
        <v>91.499999999999943</v>
      </c>
    </row>
    <row r="1236" spans="2:7">
      <c r="B1236" s="422"/>
      <c r="C1236" s="422"/>
      <c r="G1236" s="2">
        <f>+G1235+E1236-F1236</f>
        <v>91.499999999999943</v>
      </c>
    </row>
    <row r="1237" spans="2:7">
      <c r="B1237" s="422"/>
      <c r="C1237" s="422"/>
      <c r="G1237" s="2">
        <f>+G1236+E1237-F1237</f>
        <v>91.499999999999943</v>
      </c>
    </row>
    <row r="1238" spans="2:7">
      <c r="B1238" s="422"/>
      <c r="C1238" s="422"/>
      <c r="G1238" s="2">
        <f>+G1237+E1238-F1238</f>
        <v>91.499999999999943</v>
      </c>
    </row>
    <row r="1239" spans="2:7">
      <c r="B1239" s="422"/>
      <c r="C1239" s="422"/>
      <c r="G1239" s="2">
        <f>+G1238+E1239-F1239</f>
        <v>91.499999999999943</v>
      </c>
    </row>
    <row r="1240" spans="2:7">
      <c r="B1240" s="422"/>
      <c r="C1240" s="422"/>
      <c r="G1240" s="2">
        <f>+G1239+E1240-F1240</f>
        <v>91.499999999999943</v>
      </c>
    </row>
    <row r="1241" spans="2:7">
      <c r="B1241" s="422"/>
      <c r="C1241" s="422"/>
      <c r="G1241" s="2">
        <f>+G1240+E1241-F1241</f>
        <v>91.499999999999943</v>
      </c>
    </row>
    <row r="1242" spans="2:7">
      <c r="B1242" s="422"/>
      <c r="C1242" s="422"/>
      <c r="G1242" s="2">
        <f>+G1241+E1242-F1242</f>
        <v>91.499999999999943</v>
      </c>
    </row>
    <row r="1243" spans="2:7">
      <c r="B1243" s="422"/>
      <c r="C1243" s="422"/>
      <c r="G1243" s="2">
        <f>+G1242+E1243-F1243</f>
        <v>91.499999999999943</v>
      </c>
    </row>
    <row r="1244" spans="2:7">
      <c r="B1244" s="422"/>
      <c r="C1244" s="422"/>
      <c r="G1244" s="2">
        <f>+G1243+E1244-F1244</f>
        <v>91.499999999999943</v>
      </c>
    </row>
    <row r="1245" spans="2:7">
      <c r="B1245" s="422"/>
      <c r="C1245" s="422"/>
      <c r="G1245" s="2">
        <f>+G1244+E1245-F1245</f>
        <v>91.499999999999943</v>
      </c>
    </row>
    <row r="1246" spans="2:7">
      <c r="B1246" s="422"/>
      <c r="C1246" s="422"/>
      <c r="G1246" s="2">
        <f>+G1245+E1246-F1246</f>
        <v>91.499999999999943</v>
      </c>
    </row>
    <row r="1247" spans="2:7">
      <c r="B1247" s="422"/>
      <c r="C1247" s="422"/>
      <c r="G1247" s="2">
        <f>+G1246+E1247-F1247</f>
        <v>91.499999999999943</v>
      </c>
    </row>
    <row r="1248" spans="2:7">
      <c r="B1248" s="422"/>
      <c r="C1248" s="422"/>
      <c r="G1248" s="2">
        <f>+G1247+E1248-F1248</f>
        <v>91.499999999999943</v>
      </c>
    </row>
    <row r="1249" spans="2:7">
      <c r="B1249" s="422"/>
      <c r="C1249" s="422"/>
      <c r="G1249" s="2">
        <f>+G1248+E1249-F1249</f>
        <v>91.499999999999943</v>
      </c>
    </row>
    <row r="1250" spans="2:7">
      <c r="B1250" s="422"/>
      <c r="C1250" s="422"/>
      <c r="G1250" s="2">
        <f>+G1249+E1250-F1250</f>
        <v>91.499999999999943</v>
      </c>
    </row>
    <row r="1251" spans="2:7">
      <c r="B1251" s="422"/>
      <c r="C1251" s="422"/>
      <c r="G1251" s="2">
        <f>+G1250+E1251-F1251</f>
        <v>91.499999999999943</v>
      </c>
    </row>
    <row r="1252" spans="2:7">
      <c r="B1252" s="422"/>
      <c r="C1252" s="422"/>
      <c r="G1252" s="2">
        <f>+G1251+E1252-F1252</f>
        <v>91.499999999999943</v>
      </c>
    </row>
    <row r="1253" spans="2:7">
      <c r="B1253" s="422"/>
      <c r="C1253" s="422"/>
      <c r="G1253" s="2">
        <f>+G1252+E1253-F1253</f>
        <v>91.499999999999943</v>
      </c>
    </row>
    <row r="1254" spans="2:7">
      <c r="B1254" s="422"/>
      <c r="C1254" s="422"/>
      <c r="G1254" s="2">
        <f>+G1253+E1254-F1254</f>
        <v>91.499999999999943</v>
      </c>
    </row>
    <row r="1255" spans="2:7">
      <c r="B1255" s="422"/>
      <c r="C1255" s="422"/>
      <c r="G1255" s="2">
        <f>+G1254+E1255-F1255</f>
        <v>91.499999999999943</v>
      </c>
    </row>
    <row r="1256" spans="2:7">
      <c r="B1256" s="422"/>
      <c r="C1256" s="422"/>
      <c r="G1256" s="2">
        <f>+G1255+E1256-F1256</f>
        <v>91.499999999999943</v>
      </c>
    </row>
    <row r="1257" spans="2:7">
      <c r="B1257" s="422"/>
      <c r="C1257" s="422"/>
      <c r="G1257" s="2">
        <f>+G1256+E1257-F1257</f>
        <v>91.499999999999943</v>
      </c>
    </row>
    <row r="1258" spans="2:7">
      <c r="B1258" s="422"/>
      <c r="C1258" s="422"/>
      <c r="G1258" s="2">
        <f>+G1257+E1258-F1258</f>
        <v>91.499999999999943</v>
      </c>
    </row>
    <row r="1259" spans="2:7">
      <c r="B1259" s="422"/>
      <c r="C1259" s="422"/>
      <c r="G1259" s="2">
        <f>+G1258+E1259-F1259</f>
        <v>91.499999999999943</v>
      </c>
    </row>
    <row r="1260" spans="2:7">
      <c r="B1260" s="422"/>
      <c r="C1260" s="422"/>
      <c r="G1260" s="2">
        <f>+G1259+E1260-F1260</f>
        <v>91.499999999999943</v>
      </c>
    </row>
    <row r="1261" spans="2:7">
      <c r="B1261" s="422"/>
      <c r="C1261" s="422"/>
      <c r="G1261" s="2">
        <f>+G1260+E1261-F1261</f>
        <v>91.499999999999943</v>
      </c>
    </row>
    <row r="1262" spans="2:7">
      <c r="B1262" s="422"/>
      <c r="C1262" s="422"/>
      <c r="G1262" s="2">
        <f>+G1261+E1262-F1262</f>
        <v>91.499999999999943</v>
      </c>
    </row>
    <row r="1263" spans="2:7">
      <c r="B1263" s="422"/>
      <c r="C1263" s="422"/>
      <c r="G1263" s="2">
        <f>+G1262+E1263-F1263</f>
        <v>91.499999999999943</v>
      </c>
    </row>
    <row r="1264" spans="2:7">
      <c r="B1264" s="422"/>
      <c r="C1264" s="422"/>
      <c r="G1264" s="2">
        <f>+G1263+E1264-F1264</f>
        <v>91.499999999999943</v>
      </c>
    </row>
    <row r="1265" spans="2:7">
      <c r="B1265" s="422"/>
      <c r="C1265" s="422"/>
      <c r="G1265" s="2">
        <f>+G1264+E1265-F1265</f>
        <v>91.499999999999943</v>
      </c>
    </row>
    <row r="1266" spans="2:7">
      <c r="B1266" s="422"/>
      <c r="C1266" s="422"/>
      <c r="G1266" s="2">
        <f>+G1265+E1266-F1266</f>
        <v>91.499999999999943</v>
      </c>
    </row>
    <row r="1267" spans="2:7">
      <c r="B1267" s="422"/>
      <c r="C1267" s="422"/>
      <c r="G1267" s="2">
        <f>+G1266+E1267-F1267</f>
        <v>91.499999999999943</v>
      </c>
    </row>
    <row r="1268" spans="2:7">
      <c r="B1268" s="422"/>
      <c r="C1268" s="422"/>
      <c r="G1268" s="2">
        <f>+G1267+E1268-F1268</f>
        <v>91.499999999999943</v>
      </c>
    </row>
    <row r="1269" spans="2:7">
      <c r="B1269" s="422"/>
      <c r="C1269" s="422"/>
      <c r="G1269" s="2">
        <f>+G1268+E1269-F1269</f>
        <v>91.499999999999943</v>
      </c>
    </row>
    <row r="1270" spans="2:7">
      <c r="B1270" s="422"/>
      <c r="C1270" s="422"/>
      <c r="G1270" s="2">
        <f>+G1269+E1270-F1270</f>
        <v>91.499999999999943</v>
      </c>
    </row>
    <row r="1271" spans="2:7">
      <c r="B1271" s="422"/>
      <c r="C1271" s="422"/>
      <c r="G1271" s="2">
        <f>+G1270+E1271-F1271</f>
        <v>91.499999999999943</v>
      </c>
    </row>
    <row r="1272" spans="2:7">
      <c r="B1272" s="422"/>
      <c r="C1272" s="422"/>
      <c r="G1272" s="2">
        <f>+G1271+E1272-F1272</f>
        <v>91.499999999999943</v>
      </c>
    </row>
    <row r="1273" spans="2:7">
      <c r="B1273" s="422"/>
      <c r="C1273" s="422"/>
      <c r="G1273" s="2">
        <f>+G1272+E1273-F1273</f>
        <v>91.499999999999943</v>
      </c>
    </row>
    <row r="1274" spans="2:7">
      <c r="B1274" s="422"/>
      <c r="C1274" s="422"/>
      <c r="G1274" s="2">
        <f>+G1273+E1274-F1274</f>
        <v>91.499999999999943</v>
      </c>
    </row>
    <row r="1275" spans="2:7">
      <c r="B1275" s="422"/>
      <c r="C1275" s="422"/>
      <c r="G1275" s="2">
        <f>+G1274+E1275-F1275</f>
        <v>91.499999999999943</v>
      </c>
    </row>
    <row r="1276" spans="2:7">
      <c r="B1276" s="422"/>
      <c r="C1276" s="422"/>
      <c r="G1276" s="2">
        <f>+G1275+E1276-F1276</f>
        <v>91.499999999999943</v>
      </c>
    </row>
    <row r="1277" spans="2:7">
      <c r="B1277" s="422"/>
      <c r="C1277" s="422"/>
      <c r="G1277" s="2">
        <f>+G1276+E1277-F1277</f>
        <v>91.499999999999943</v>
      </c>
    </row>
    <row r="1278" spans="2:7">
      <c r="B1278" s="422"/>
      <c r="C1278" s="422"/>
      <c r="G1278" s="2">
        <f>+G1277+E1278-F1278</f>
        <v>91.499999999999943</v>
      </c>
    </row>
    <row r="1279" spans="2:7">
      <c r="B1279" s="422"/>
      <c r="C1279" s="422"/>
      <c r="G1279" s="2">
        <f>+G1278+E1279-F1279</f>
        <v>91.499999999999943</v>
      </c>
    </row>
    <row r="1280" spans="2:7">
      <c r="B1280" s="422"/>
      <c r="C1280" s="422"/>
      <c r="G1280" s="2">
        <f>+G1279+E1280-F1280</f>
        <v>91.499999999999943</v>
      </c>
    </row>
    <row r="1281" spans="2:7">
      <c r="B1281" s="422"/>
      <c r="C1281" s="422"/>
      <c r="G1281" s="2">
        <f>+G1280+E1281-F1281</f>
        <v>91.499999999999943</v>
      </c>
    </row>
    <row r="1282" spans="2:7">
      <c r="B1282" s="422"/>
      <c r="C1282" s="422"/>
      <c r="G1282" s="2">
        <f>+G1281+E1282-F1282</f>
        <v>91.499999999999943</v>
      </c>
    </row>
    <row r="1283" spans="2:7">
      <c r="B1283" s="422"/>
      <c r="C1283" s="422"/>
      <c r="G1283" s="2">
        <f>+G1282+E1283-F1283</f>
        <v>91.499999999999943</v>
      </c>
    </row>
    <row r="1284" spans="2:7">
      <c r="B1284" s="422"/>
      <c r="C1284" s="422"/>
      <c r="G1284" s="2">
        <f>+G1283+E1284-F1284</f>
        <v>91.499999999999943</v>
      </c>
    </row>
    <row r="1285" spans="2:7">
      <c r="B1285" s="422"/>
      <c r="C1285" s="422"/>
      <c r="G1285" s="2">
        <f>+G1284+E1285-F1285</f>
        <v>91.499999999999943</v>
      </c>
    </row>
    <row r="1286" spans="2:7">
      <c r="B1286" s="422"/>
      <c r="C1286" s="422"/>
      <c r="G1286" s="2">
        <f>+G1285+E1286-F1286</f>
        <v>91.499999999999943</v>
      </c>
    </row>
    <row r="1287" spans="2:7">
      <c r="B1287" s="422"/>
      <c r="C1287" s="422"/>
      <c r="G1287" s="2">
        <f>+G1286+E1287-F1287</f>
        <v>91.499999999999943</v>
      </c>
    </row>
    <row r="1288" spans="2:7">
      <c r="B1288" s="422"/>
      <c r="C1288" s="422"/>
      <c r="G1288" s="2">
        <f>+G1287+E1288-F1288</f>
        <v>91.499999999999943</v>
      </c>
    </row>
    <row r="1289" spans="2:7">
      <c r="B1289" s="422"/>
      <c r="C1289" s="422"/>
      <c r="G1289" s="2">
        <f>+G1288+E1289-F1289</f>
        <v>91.499999999999943</v>
      </c>
    </row>
    <row r="1290" spans="2:7">
      <c r="B1290" s="422"/>
      <c r="C1290" s="422"/>
      <c r="G1290" s="2">
        <f>+G1289+E1290-F1290</f>
        <v>91.499999999999943</v>
      </c>
    </row>
    <row r="1291" spans="2:7">
      <c r="B1291" s="422"/>
      <c r="C1291" s="422"/>
      <c r="G1291" s="2">
        <f>+G1290+E1291-F1291</f>
        <v>91.499999999999943</v>
      </c>
    </row>
    <row r="1292" spans="2:7">
      <c r="B1292" s="422"/>
      <c r="C1292" s="422"/>
      <c r="G1292" s="2">
        <f>+G1291+E1292-F1292</f>
        <v>91.499999999999943</v>
      </c>
    </row>
    <row r="1293" spans="2:7">
      <c r="B1293" s="422"/>
      <c r="C1293" s="422"/>
      <c r="G1293" s="2">
        <f>+G1292+E1293-F1293</f>
        <v>91.499999999999943</v>
      </c>
    </row>
    <row r="1294" spans="2:7">
      <c r="B1294" s="422"/>
      <c r="C1294" s="422"/>
      <c r="G1294" s="2">
        <f>+G1293+E1294-F1294</f>
        <v>91.499999999999943</v>
      </c>
    </row>
    <row r="1295" spans="2:7">
      <c r="B1295" s="422"/>
      <c r="C1295" s="422"/>
      <c r="G1295" s="2">
        <f>+G1294+E1295-F1295</f>
        <v>91.499999999999943</v>
      </c>
    </row>
    <row r="1296" spans="2:7">
      <c r="B1296" s="422"/>
      <c r="C1296" s="422"/>
      <c r="G1296" s="2">
        <f>+G1295+E1296-F1296</f>
        <v>91.499999999999943</v>
      </c>
    </row>
    <row r="1297" spans="2:7">
      <c r="B1297" s="422"/>
      <c r="C1297" s="422"/>
      <c r="G1297" s="2">
        <f>+G1296+E1297-F1297</f>
        <v>91.499999999999943</v>
      </c>
    </row>
    <row r="1298" spans="2:7">
      <c r="B1298" s="422"/>
      <c r="C1298" s="422"/>
      <c r="G1298" s="2">
        <f>+G1297+E1298-F1298</f>
        <v>91.499999999999943</v>
      </c>
    </row>
    <row r="1299" spans="2:7">
      <c r="B1299" s="422"/>
      <c r="C1299" s="422"/>
      <c r="G1299" s="2">
        <f>+G1298+E1299-F1299</f>
        <v>91.499999999999943</v>
      </c>
    </row>
    <row r="1300" spans="2:7">
      <c r="B1300" s="422"/>
      <c r="C1300" s="422"/>
      <c r="G1300" s="2">
        <f>+G1299+E1300-F1300</f>
        <v>91.499999999999943</v>
      </c>
    </row>
    <row r="1301" spans="2:7">
      <c r="B1301" s="422"/>
      <c r="C1301" s="422"/>
      <c r="G1301" s="2">
        <f>+G1300+E1301-F1301</f>
        <v>91.499999999999943</v>
      </c>
    </row>
    <row r="1302" spans="2:7">
      <c r="B1302" s="422"/>
      <c r="C1302" s="422"/>
      <c r="G1302" s="2">
        <f>+G1301+E1302-F1302</f>
        <v>91.499999999999943</v>
      </c>
    </row>
    <row r="1303" spans="2:7">
      <c r="B1303" s="422"/>
      <c r="C1303" s="422"/>
      <c r="G1303" s="2">
        <f>+G1302+E1303-F1303</f>
        <v>91.499999999999943</v>
      </c>
    </row>
    <row r="1304" spans="2:7">
      <c r="B1304" s="422"/>
      <c r="C1304" s="422"/>
      <c r="G1304" s="2">
        <f>+G1303+E1304-F1304</f>
        <v>91.499999999999943</v>
      </c>
    </row>
    <row r="1305" spans="2:7">
      <c r="B1305" s="422"/>
      <c r="C1305" s="422"/>
      <c r="G1305" s="2">
        <f>+G1304+E1305-F1305</f>
        <v>91.499999999999943</v>
      </c>
    </row>
    <row r="1306" spans="2:7">
      <c r="B1306" s="422"/>
      <c r="C1306" s="422"/>
      <c r="G1306" s="2">
        <f>+G1305+E1306-F1306</f>
        <v>91.499999999999943</v>
      </c>
    </row>
    <row r="1307" spans="2:7">
      <c r="B1307" s="422"/>
      <c r="C1307" s="422"/>
      <c r="G1307" s="2">
        <f>+G1306+E1307-F1307</f>
        <v>91.499999999999943</v>
      </c>
    </row>
    <row r="1308" spans="2:7">
      <c r="B1308" s="422"/>
      <c r="C1308" s="422"/>
      <c r="G1308" s="2">
        <f>+G1307+E1308-F1308</f>
        <v>91.499999999999943</v>
      </c>
    </row>
    <row r="1309" spans="2:7">
      <c r="B1309" s="422"/>
      <c r="C1309" s="422"/>
      <c r="G1309" s="2">
        <f>+G1308+E1309-F1309</f>
        <v>91.499999999999943</v>
      </c>
    </row>
    <row r="1310" spans="2:7">
      <c r="B1310" s="422"/>
      <c r="C1310" s="422"/>
      <c r="G1310" s="2">
        <f>+G1309+E1310-F1310</f>
        <v>91.499999999999943</v>
      </c>
    </row>
    <row r="1311" spans="2:7">
      <c r="B1311" s="422"/>
      <c r="C1311" s="422"/>
      <c r="G1311" s="2">
        <f>+G1310+E1311-F1311</f>
        <v>91.499999999999943</v>
      </c>
    </row>
    <row r="1312" spans="2:7">
      <c r="B1312" s="422"/>
      <c r="C1312" s="422"/>
      <c r="G1312" s="2">
        <f>+G1311+E1312-F1312</f>
        <v>91.499999999999943</v>
      </c>
    </row>
    <row r="1313" spans="2:7">
      <c r="B1313" s="422"/>
      <c r="C1313" s="422"/>
      <c r="G1313" s="2">
        <f>+G1312+E1313-F1313</f>
        <v>91.499999999999943</v>
      </c>
    </row>
    <row r="1314" spans="2:7">
      <c r="B1314" s="422"/>
      <c r="C1314" s="422"/>
      <c r="G1314" s="2">
        <f>+G1313+E1314-F1314</f>
        <v>91.499999999999943</v>
      </c>
    </row>
    <row r="1315" spans="2:7">
      <c r="B1315" s="422"/>
      <c r="C1315" s="422"/>
      <c r="G1315" s="2">
        <f>+G1314+E1315-F1315</f>
        <v>91.499999999999943</v>
      </c>
    </row>
    <row r="1316" spans="2:7">
      <c r="B1316" s="422"/>
      <c r="C1316" s="422"/>
      <c r="G1316" s="2">
        <f>+G1315+E1316-F1316</f>
        <v>91.499999999999943</v>
      </c>
    </row>
    <row r="1317" spans="2:7">
      <c r="B1317" s="422"/>
      <c r="C1317" s="422"/>
      <c r="G1317" s="2">
        <f>+G1316+E1317-F1317</f>
        <v>91.499999999999943</v>
      </c>
    </row>
    <row r="1318" spans="2:7">
      <c r="B1318" s="422"/>
      <c r="C1318" s="422"/>
      <c r="G1318" s="2">
        <f>+G1317+E1318-F1318</f>
        <v>91.499999999999943</v>
      </c>
    </row>
    <row r="1319" spans="2:7">
      <c r="B1319" s="422"/>
      <c r="C1319" s="422"/>
      <c r="G1319" s="2">
        <f>+G1318+E1319-F1319</f>
        <v>91.499999999999943</v>
      </c>
    </row>
    <row r="1320" spans="2:7">
      <c r="B1320" s="422"/>
      <c r="C1320" s="422"/>
      <c r="G1320" s="2">
        <f>+G1319+E1320-F1320</f>
        <v>91.499999999999943</v>
      </c>
    </row>
    <row r="1321" spans="2:7">
      <c r="B1321" s="422"/>
      <c r="C1321" s="422"/>
      <c r="G1321" s="2">
        <f>+G1320+E1321-F1321</f>
        <v>91.499999999999943</v>
      </c>
    </row>
    <row r="1322" spans="2:7">
      <c r="B1322" s="422"/>
      <c r="C1322" s="422"/>
      <c r="G1322" s="2">
        <f>+G1321+E1322-F1322</f>
        <v>91.499999999999943</v>
      </c>
    </row>
    <row r="1323" spans="2:7">
      <c r="B1323" s="422"/>
      <c r="C1323" s="422"/>
      <c r="G1323" s="2">
        <f>+G1322+E1323-F1323</f>
        <v>91.499999999999943</v>
      </c>
    </row>
    <row r="1324" spans="2:7">
      <c r="B1324" s="422"/>
      <c r="C1324" s="422"/>
      <c r="G1324" s="2">
        <f>+G1323+E1324-F1324</f>
        <v>91.499999999999943</v>
      </c>
    </row>
    <row r="1325" spans="2:7">
      <c r="B1325" s="422"/>
      <c r="C1325" s="422"/>
      <c r="G1325" s="2">
        <f>+G1324+E1325-F1325</f>
        <v>91.499999999999943</v>
      </c>
    </row>
    <row r="1326" spans="2:7">
      <c r="B1326" s="422"/>
      <c r="C1326" s="422"/>
      <c r="G1326" s="2">
        <f>+G1325+E1326-F1326</f>
        <v>91.499999999999943</v>
      </c>
    </row>
    <row r="1327" spans="2:7">
      <c r="B1327" s="422"/>
      <c r="C1327" s="422"/>
      <c r="G1327" s="2">
        <f>+G1326+E1327-F1327</f>
        <v>91.499999999999943</v>
      </c>
    </row>
    <row r="1328" spans="2:7">
      <c r="B1328" s="422"/>
      <c r="C1328" s="422"/>
      <c r="G1328" s="2">
        <f>+G1327+E1328-F1328</f>
        <v>91.499999999999943</v>
      </c>
    </row>
    <row r="1329" spans="2:7">
      <c r="B1329" s="422"/>
      <c r="C1329" s="422"/>
      <c r="G1329" s="2">
        <f>+G1328+E1329-F1329</f>
        <v>91.499999999999943</v>
      </c>
    </row>
    <row r="1330" spans="2:7">
      <c r="B1330" s="422"/>
      <c r="C1330" s="422"/>
      <c r="G1330" s="2">
        <f>+G1329+E1330-F1330</f>
        <v>91.499999999999943</v>
      </c>
    </row>
    <row r="1331" spans="2:7">
      <c r="B1331" s="422"/>
      <c r="C1331" s="422"/>
      <c r="G1331" s="2">
        <f>+G1330+E1331-F1331</f>
        <v>91.499999999999943</v>
      </c>
    </row>
    <row r="1332" spans="2:7">
      <c r="B1332" s="422"/>
      <c r="C1332" s="422"/>
      <c r="G1332" s="2">
        <f>+G1331+E1332-F1332</f>
        <v>91.499999999999943</v>
      </c>
    </row>
    <row r="1333" spans="2:7">
      <c r="B1333" s="422"/>
      <c r="C1333" s="422"/>
    </row>
    <row r="1334" spans="2:7">
      <c r="B1334" s="422"/>
      <c r="C1334" s="422"/>
    </row>
    <row r="1335" spans="2:7">
      <c r="B1335" s="422"/>
      <c r="C1335" s="422"/>
    </row>
  </sheetData>
  <autoFilter ref="A4:G678" xr:uid="{00000000-0009-0000-0000-000031000000}"/>
  <mergeCells count="4">
    <mergeCell ref="B2:G2"/>
    <mergeCell ref="I880:K880"/>
    <mergeCell ref="I1037:K1037"/>
    <mergeCell ref="I1046:K1046"/>
  </mergeCells>
  <phoneticPr fontId="17" type="noConversion"/>
  <pageMargins left="0" right="0" top="0.74803149606299202" bottom="0.74803149606299202" header="0.31496062992126" footer="0.31496062992126"/>
  <pageSetup paperSize="9" scale="92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F9943-D7B1-49CE-B835-EA41C5ED22FA}">
  <dimension ref="A2:M1048576"/>
  <sheetViews>
    <sheetView topLeftCell="A1026" zoomScaleNormal="100" workbookViewId="0">
      <selection activeCell="E1044" sqref="E1044"/>
    </sheetView>
  </sheetViews>
  <sheetFormatPr defaultColWidth="11.42578125" defaultRowHeight="15"/>
  <cols>
    <col min="1" max="1" width="11.42578125" style="3"/>
    <col min="2" max="2" width="17.7109375" style="7" customWidth="1"/>
    <col min="3" max="3" width="14.7109375" style="7" customWidth="1"/>
    <col min="4" max="4" width="51.5703125" bestFit="1" customWidth="1"/>
    <col min="5" max="6" width="11.42578125" style="2"/>
    <col min="7" max="7" width="12.42578125" style="2" bestFit="1" customWidth="1"/>
    <col min="8" max="8" width="11.85546875" customWidth="1"/>
    <col min="9" max="9" width="12.140625" style="61" bestFit="1" customWidth="1"/>
    <col min="10" max="10" width="15.7109375" bestFit="1" customWidth="1"/>
    <col min="11" max="11" width="26" style="20" bestFit="1" customWidth="1"/>
    <col min="12" max="12" width="20.42578125" customWidth="1"/>
    <col min="13" max="13" width="11.42578125" style="20"/>
  </cols>
  <sheetData>
    <row r="2" spans="1:13">
      <c r="B2" s="440" t="s">
        <v>751</v>
      </c>
      <c r="C2" s="440"/>
      <c r="D2" s="440"/>
      <c r="E2" s="440"/>
      <c r="F2" s="440"/>
      <c r="G2" s="440"/>
    </row>
    <row r="4" spans="1:13" s="7" customFormat="1" ht="41.25">
      <c r="A4" s="30" t="s">
        <v>1</v>
      </c>
      <c r="B4" s="11" t="s">
        <v>2</v>
      </c>
      <c r="C4" s="11" t="s">
        <v>3</v>
      </c>
      <c r="D4" s="11" t="s">
        <v>4</v>
      </c>
      <c r="E4" s="12" t="s">
        <v>5</v>
      </c>
      <c r="F4" s="12" t="s">
        <v>6</v>
      </c>
      <c r="G4" s="12" t="s">
        <v>7</v>
      </c>
      <c r="H4" s="422"/>
      <c r="I4" s="438"/>
      <c r="J4" s="422"/>
      <c r="K4" s="435"/>
      <c r="L4" s="422"/>
      <c r="M4" s="435"/>
    </row>
    <row r="5" spans="1:13">
      <c r="A5" s="3">
        <v>42736</v>
      </c>
      <c r="B5" s="422" t="s">
        <v>8</v>
      </c>
      <c r="C5" s="422"/>
      <c r="G5" s="2">
        <v>168.1</v>
      </c>
    </row>
    <row r="6" spans="1:13">
      <c r="A6" s="3">
        <v>42783</v>
      </c>
      <c r="B6" s="422">
        <v>12986</v>
      </c>
      <c r="C6" s="422" t="s">
        <v>67</v>
      </c>
      <c r="F6" s="2">
        <v>168.1</v>
      </c>
      <c r="G6" s="2">
        <f t="shared" ref="G6:G69" si="0">+G5+E6-F6</f>
        <v>0</v>
      </c>
    </row>
    <row r="7" spans="1:13">
      <c r="A7" s="31">
        <v>42766</v>
      </c>
      <c r="B7" s="421" t="s">
        <v>10</v>
      </c>
      <c r="C7" s="421" t="s">
        <v>11</v>
      </c>
      <c r="D7" t="s">
        <v>12</v>
      </c>
      <c r="E7" s="2">
        <v>82.3</v>
      </c>
      <c r="G7" s="2">
        <f t="shared" si="0"/>
        <v>82.3</v>
      </c>
    </row>
    <row r="8" spans="1:13">
      <c r="A8" s="31"/>
      <c r="B8" s="421"/>
      <c r="C8" s="421"/>
      <c r="D8" t="s">
        <v>13</v>
      </c>
      <c r="E8" s="2">
        <v>31.9</v>
      </c>
      <c r="G8" s="2">
        <f t="shared" si="0"/>
        <v>114.19999999999999</v>
      </c>
    </row>
    <row r="9" spans="1:13">
      <c r="B9" s="422"/>
      <c r="C9" s="422"/>
      <c r="D9" t="s">
        <v>14</v>
      </c>
      <c r="E9" s="2">
        <v>60</v>
      </c>
      <c r="G9" s="2">
        <f t="shared" si="0"/>
        <v>174.2</v>
      </c>
    </row>
    <row r="10" spans="1:13">
      <c r="B10" s="422"/>
      <c r="C10" s="422"/>
      <c r="D10" t="s">
        <v>15</v>
      </c>
      <c r="E10" s="2">
        <v>2</v>
      </c>
      <c r="G10" s="2">
        <f t="shared" si="0"/>
        <v>176.2</v>
      </c>
    </row>
    <row r="11" spans="1:13">
      <c r="A11" s="3">
        <v>42765</v>
      </c>
      <c r="B11" s="422" t="s">
        <v>69</v>
      </c>
      <c r="C11" s="422" t="s">
        <v>11</v>
      </c>
      <c r="D11" t="s">
        <v>12</v>
      </c>
      <c r="F11" s="2">
        <v>43</v>
      </c>
      <c r="G11" s="2">
        <f t="shared" si="0"/>
        <v>133.19999999999999</v>
      </c>
    </row>
    <row r="12" spans="1:13">
      <c r="A12" s="3">
        <v>42765</v>
      </c>
      <c r="B12" s="422" t="s">
        <v>69</v>
      </c>
      <c r="C12" s="422" t="s">
        <v>11</v>
      </c>
      <c r="D12" t="s">
        <v>14</v>
      </c>
      <c r="F12" s="2">
        <v>60</v>
      </c>
      <c r="G12" s="2">
        <f t="shared" si="0"/>
        <v>73.199999999999989</v>
      </c>
    </row>
    <row r="13" spans="1:13">
      <c r="A13" s="3">
        <v>42765</v>
      </c>
      <c r="B13" s="422" t="s">
        <v>69</v>
      </c>
      <c r="C13" s="422" t="s">
        <v>11</v>
      </c>
      <c r="D13" t="s">
        <v>15</v>
      </c>
      <c r="F13" s="2">
        <v>2</v>
      </c>
      <c r="G13" s="2">
        <f t="shared" si="0"/>
        <v>71.199999999999989</v>
      </c>
    </row>
    <row r="14" spans="1:13">
      <c r="A14" s="3">
        <v>42822</v>
      </c>
      <c r="B14" s="422">
        <v>12608</v>
      </c>
      <c r="C14" s="422" t="s">
        <v>11</v>
      </c>
      <c r="D14" t="s">
        <v>12</v>
      </c>
      <c r="F14" s="2">
        <v>39.299999999999997</v>
      </c>
      <c r="G14" s="2">
        <f t="shared" si="0"/>
        <v>31.899999999999991</v>
      </c>
    </row>
    <row r="15" spans="1:13">
      <c r="A15" s="3">
        <v>42822</v>
      </c>
      <c r="B15" s="422">
        <v>12608</v>
      </c>
      <c r="C15" s="422" t="s">
        <v>11</v>
      </c>
      <c r="D15" t="s">
        <v>13</v>
      </c>
      <c r="F15" s="2">
        <v>31.9</v>
      </c>
      <c r="G15" s="2">
        <f t="shared" si="0"/>
        <v>0</v>
      </c>
    </row>
    <row r="16" spans="1:13">
      <c r="A16" s="31">
        <v>42794</v>
      </c>
      <c r="B16" s="421" t="s">
        <v>10</v>
      </c>
      <c r="C16" s="421" t="s">
        <v>17</v>
      </c>
      <c r="D16" t="s">
        <v>12</v>
      </c>
      <c r="E16" s="2">
        <v>84.8</v>
      </c>
      <c r="G16" s="2">
        <f t="shared" si="0"/>
        <v>84.8</v>
      </c>
    </row>
    <row r="17" spans="1:7">
      <c r="B17" s="422"/>
      <c r="C17" s="422"/>
      <c r="D17" t="s">
        <v>13</v>
      </c>
      <c r="E17" s="2">
        <v>22</v>
      </c>
      <c r="G17" s="2">
        <f t="shared" si="0"/>
        <v>106.8</v>
      </c>
    </row>
    <row r="18" spans="1:7">
      <c r="B18" s="422"/>
      <c r="C18" s="422"/>
      <c r="D18" t="s">
        <v>14</v>
      </c>
      <c r="E18" s="2">
        <v>56</v>
      </c>
      <c r="G18" s="2">
        <f t="shared" si="0"/>
        <v>162.80000000000001</v>
      </c>
    </row>
    <row r="19" spans="1:7">
      <c r="B19" s="422"/>
      <c r="C19" s="422"/>
      <c r="D19" t="s">
        <v>15</v>
      </c>
      <c r="E19" s="2">
        <v>2</v>
      </c>
      <c r="G19" s="2">
        <f t="shared" si="0"/>
        <v>164.8</v>
      </c>
    </row>
    <row r="20" spans="1:7">
      <c r="A20" s="3">
        <v>42794</v>
      </c>
      <c r="B20" s="422" t="s">
        <v>69</v>
      </c>
      <c r="C20" s="422" t="s">
        <v>17</v>
      </c>
      <c r="D20" t="s">
        <v>14</v>
      </c>
      <c r="F20" s="2">
        <v>56</v>
      </c>
      <c r="G20" s="2">
        <f t="shared" si="0"/>
        <v>108.80000000000001</v>
      </c>
    </row>
    <row r="21" spans="1:7">
      <c r="A21" s="3">
        <v>42794</v>
      </c>
      <c r="B21" s="422" t="s">
        <v>69</v>
      </c>
      <c r="C21" s="422" t="s">
        <v>17</v>
      </c>
      <c r="D21" t="s">
        <v>15</v>
      </c>
      <c r="F21" s="2">
        <v>2</v>
      </c>
      <c r="G21" s="2">
        <f t="shared" si="0"/>
        <v>106.80000000000001</v>
      </c>
    </row>
    <row r="22" spans="1:7">
      <c r="A22" s="3">
        <v>42793</v>
      </c>
      <c r="B22" s="422" t="s">
        <v>69</v>
      </c>
      <c r="C22" s="422" t="s">
        <v>17</v>
      </c>
      <c r="D22" t="s">
        <v>12</v>
      </c>
      <c r="F22" s="2">
        <v>60</v>
      </c>
      <c r="G22" s="2">
        <f t="shared" si="0"/>
        <v>46.800000000000011</v>
      </c>
    </row>
    <row r="23" spans="1:7">
      <c r="A23" s="3">
        <v>42822</v>
      </c>
      <c r="B23" s="422">
        <v>12585</v>
      </c>
      <c r="C23" s="422" t="s">
        <v>17</v>
      </c>
      <c r="D23" t="s">
        <v>12</v>
      </c>
      <c r="F23" s="2">
        <v>24.8</v>
      </c>
      <c r="G23" s="2">
        <f t="shared" si="0"/>
        <v>22.000000000000011</v>
      </c>
    </row>
    <row r="24" spans="1:7">
      <c r="A24" s="3">
        <v>42822</v>
      </c>
      <c r="B24" s="422">
        <v>12582</v>
      </c>
      <c r="C24" s="422" t="s">
        <v>17</v>
      </c>
      <c r="D24" t="s">
        <v>13</v>
      </c>
      <c r="F24" s="2">
        <v>22</v>
      </c>
      <c r="G24" s="2">
        <f t="shared" si="0"/>
        <v>0</v>
      </c>
    </row>
    <row r="25" spans="1:7">
      <c r="A25" s="31">
        <v>42825</v>
      </c>
      <c r="B25" s="421" t="s">
        <v>10</v>
      </c>
      <c r="C25" s="421" t="s">
        <v>18</v>
      </c>
      <c r="D25" t="s">
        <v>12</v>
      </c>
      <c r="E25" s="2">
        <v>81.2</v>
      </c>
      <c r="G25" s="2">
        <f t="shared" si="0"/>
        <v>81.2</v>
      </c>
    </row>
    <row r="26" spans="1:7">
      <c r="B26" s="422"/>
      <c r="C26" s="422"/>
      <c r="D26" t="s">
        <v>13</v>
      </c>
      <c r="E26" s="2">
        <v>23.2</v>
      </c>
      <c r="G26" s="2">
        <f t="shared" si="0"/>
        <v>104.4</v>
      </c>
    </row>
    <row r="27" spans="1:7">
      <c r="B27" s="422"/>
      <c r="C27" s="422"/>
      <c r="D27" t="s">
        <v>14</v>
      </c>
      <c r="E27" s="2">
        <v>60</v>
      </c>
      <c r="G27" s="2">
        <f t="shared" si="0"/>
        <v>164.4</v>
      </c>
    </row>
    <row r="28" spans="1:7">
      <c r="B28" s="422"/>
      <c r="C28" s="422"/>
      <c r="D28" t="s">
        <v>15</v>
      </c>
      <c r="E28" s="2">
        <v>2</v>
      </c>
      <c r="G28" s="2">
        <f t="shared" si="0"/>
        <v>166.4</v>
      </c>
    </row>
    <row r="29" spans="1:7">
      <c r="A29" s="3">
        <v>42824</v>
      </c>
      <c r="B29" s="422" t="s">
        <v>69</v>
      </c>
      <c r="C29" s="422" t="s">
        <v>18</v>
      </c>
      <c r="D29" t="s">
        <v>14</v>
      </c>
      <c r="F29" s="2">
        <v>60</v>
      </c>
      <c r="G29" s="2">
        <f t="shared" si="0"/>
        <v>106.4</v>
      </c>
    </row>
    <row r="30" spans="1:7">
      <c r="A30" s="3">
        <v>42824</v>
      </c>
      <c r="B30" s="422" t="s">
        <v>69</v>
      </c>
      <c r="C30" s="422" t="s">
        <v>18</v>
      </c>
      <c r="D30" t="s">
        <v>15</v>
      </c>
      <c r="F30" s="2">
        <v>2</v>
      </c>
      <c r="G30" s="2">
        <f t="shared" si="0"/>
        <v>104.4</v>
      </c>
    </row>
    <row r="31" spans="1:7">
      <c r="A31" s="3">
        <v>42824</v>
      </c>
      <c r="B31" s="422" t="s">
        <v>69</v>
      </c>
      <c r="C31" s="422" t="s">
        <v>18</v>
      </c>
      <c r="D31" t="s">
        <v>12</v>
      </c>
      <c r="F31" s="2">
        <v>48</v>
      </c>
      <c r="G31" s="2">
        <f t="shared" si="0"/>
        <v>56.400000000000006</v>
      </c>
    </row>
    <row r="32" spans="1:7">
      <c r="A32" s="3">
        <v>42886</v>
      </c>
      <c r="B32" s="422">
        <v>13013</v>
      </c>
      <c r="C32" s="422" t="s">
        <v>18</v>
      </c>
      <c r="D32" t="s">
        <v>12</v>
      </c>
      <c r="F32" s="2">
        <v>33.200000000000003</v>
      </c>
      <c r="G32" s="2">
        <f t="shared" si="0"/>
        <v>23.200000000000003</v>
      </c>
    </row>
    <row r="33" spans="1:7">
      <c r="A33" s="3">
        <v>42949</v>
      </c>
      <c r="B33" s="422">
        <v>13325</v>
      </c>
      <c r="C33" s="422" t="s">
        <v>18</v>
      </c>
      <c r="D33" t="s">
        <v>13</v>
      </c>
      <c r="F33" s="2">
        <v>23.2</v>
      </c>
      <c r="G33" s="2">
        <f t="shared" si="0"/>
        <v>0</v>
      </c>
    </row>
    <row r="34" spans="1:7">
      <c r="A34" s="31">
        <v>42855</v>
      </c>
      <c r="B34" s="421" t="s">
        <v>10</v>
      </c>
      <c r="C34" s="421" t="s">
        <v>19</v>
      </c>
      <c r="D34" t="s">
        <v>12</v>
      </c>
      <c r="E34" s="2">
        <v>82.9</v>
      </c>
      <c r="G34" s="2">
        <f t="shared" si="0"/>
        <v>82.9</v>
      </c>
    </row>
    <row r="35" spans="1:7">
      <c r="B35" s="422"/>
      <c r="C35" s="422"/>
      <c r="D35" t="s">
        <v>13</v>
      </c>
      <c r="E35" s="2">
        <v>22.3</v>
      </c>
      <c r="G35" s="2">
        <f t="shared" si="0"/>
        <v>105.2</v>
      </c>
    </row>
    <row r="36" spans="1:7">
      <c r="B36" s="422"/>
      <c r="C36" s="422"/>
      <c r="D36" t="s">
        <v>14</v>
      </c>
      <c r="E36" s="2">
        <v>60</v>
      </c>
      <c r="G36" s="2">
        <f t="shared" si="0"/>
        <v>165.2</v>
      </c>
    </row>
    <row r="37" spans="1:7">
      <c r="B37" s="422"/>
      <c r="C37" s="422"/>
      <c r="D37" t="s">
        <v>15</v>
      </c>
      <c r="E37" s="2">
        <v>2</v>
      </c>
      <c r="G37" s="2">
        <f t="shared" si="0"/>
        <v>167.2</v>
      </c>
    </row>
    <row r="38" spans="1:7">
      <c r="A38" s="3">
        <v>42855</v>
      </c>
      <c r="B38" s="422" t="s">
        <v>69</v>
      </c>
      <c r="C38" s="422" t="s">
        <v>19</v>
      </c>
      <c r="D38" t="s">
        <v>14</v>
      </c>
      <c r="F38" s="2">
        <v>60</v>
      </c>
      <c r="G38" s="2">
        <f t="shared" si="0"/>
        <v>107.19999999999999</v>
      </c>
    </row>
    <row r="39" spans="1:7">
      <c r="A39" s="3">
        <v>42855</v>
      </c>
      <c r="B39" s="422" t="s">
        <v>69</v>
      </c>
      <c r="C39" s="422" t="s">
        <v>19</v>
      </c>
      <c r="D39" t="s">
        <v>15</v>
      </c>
      <c r="F39" s="2">
        <v>2</v>
      </c>
      <c r="G39" s="2">
        <f t="shared" si="0"/>
        <v>105.19999999999999</v>
      </c>
    </row>
    <row r="40" spans="1:7">
      <c r="A40" s="3">
        <v>42850</v>
      </c>
      <c r="B40" s="422" t="s">
        <v>69</v>
      </c>
      <c r="C40" s="422" t="s">
        <v>19</v>
      </c>
      <c r="D40" t="s">
        <v>12</v>
      </c>
      <c r="F40" s="2">
        <v>60</v>
      </c>
      <c r="G40" s="2">
        <f t="shared" si="0"/>
        <v>45.199999999999989</v>
      </c>
    </row>
    <row r="41" spans="1:7">
      <c r="A41" s="3">
        <v>42886</v>
      </c>
      <c r="B41" s="422">
        <v>13013</v>
      </c>
      <c r="C41" s="422" t="s">
        <v>19</v>
      </c>
      <c r="D41" t="s">
        <v>12</v>
      </c>
      <c r="F41" s="2">
        <v>22.9</v>
      </c>
      <c r="G41" s="2">
        <f t="shared" si="0"/>
        <v>22.29999999999999</v>
      </c>
    </row>
    <row r="42" spans="1:7">
      <c r="A42" s="3">
        <v>42949</v>
      </c>
      <c r="B42" s="422">
        <v>13325</v>
      </c>
      <c r="C42" s="422" t="s">
        <v>19</v>
      </c>
      <c r="D42" t="s">
        <v>13</v>
      </c>
      <c r="F42" s="2">
        <v>22.3</v>
      </c>
      <c r="G42" s="2">
        <f t="shared" si="0"/>
        <v>0</v>
      </c>
    </row>
    <row r="43" spans="1:7">
      <c r="A43" s="31">
        <v>42886</v>
      </c>
      <c r="B43" s="421" t="s">
        <v>10</v>
      </c>
      <c r="C43" s="421" t="s">
        <v>20</v>
      </c>
      <c r="D43" t="s">
        <v>12</v>
      </c>
      <c r="E43" s="2">
        <v>67.5</v>
      </c>
      <c r="G43" s="2">
        <f t="shared" si="0"/>
        <v>67.5</v>
      </c>
    </row>
    <row r="44" spans="1:7">
      <c r="B44" s="422"/>
      <c r="C44" s="422"/>
      <c r="D44" t="s">
        <v>13</v>
      </c>
      <c r="E44" s="2">
        <v>22.3</v>
      </c>
      <c r="G44" s="2">
        <f t="shared" si="0"/>
        <v>89.8</v>
      </c>
    </row>
    <row r="45" spans="1:7">
      <c r="B45" s="422"/>
      <c r="C45" s="422"/>
      <c r="D45" t="s">
        <v>14</v>
      </c>
      <c r="E45" s="2">
        <v>60</v>
      </c>
      <c r="G45" s="2">
        <f t="shared" si="0"/>
        <v>149.80000000000001</v>
      </c>
    </row>
    <row r="46" spans="1:7">
      <c r="B46" s="422"/>
      <c r="C46" s="422"/>
      <c r="D46" t="s">
        <v>15</v>
      </c>
      <c r="E46" s="2">
        <v>2</v>
      </c>
      <c r="G46" s="2">
        <f t="shared" si="0"/>
        <v>151.80000000000001</v>
      </c>
    </row>
    <row r="47" spans="1:7">
      <c r="A47" s="3">
        <v>42885</v>
      </c>
      <c r="B47" s="422" t="s">
        <v>69</v>
      </c>
      <c r="C47" s="422" t="s">
        <v>20</v>
      </c>
      <c r="D47" t="s">
        <v>12</v>
      </c>
      <c r="F47" s="2">
        <v>66</v>
      </c>
      <c r="G47" s="2">
        <f t="shared" si="0"/>
        <v>85.800000000000011</v>
      </c>
    </row>
    <row r="48" spans="1:7">
      <c r="A48" s="3">
        <v>42886</v>
      </c>
      <c r="B48" s="422" t="s">
        <v>69</v>
      </c>
      <c r="C48" s="422" t="s">
        <v>20</v>
      </c>
      <c r="D48" t="s">
        <v>14</v>
      </c>
      <c r="F48" s="2">
        <v>60</v>
      </c>
      <c r="G48" s="2">
        <f t="shared" si="0"/>
        <v>25.800000000000011</v>
      </c>
    </row>
    <row r="49" spans="1:7">
      <c r="A49" s="3">
        <v>42886</v>
      </c>
      <c r="B49" s="422" t="s">
        <v>69</v>
      </c>
      <c r="C49" s="422" t="s">
        <v>20</v>
      </c>
      <c r="D49" t="s">
        <v>15</v>
      </c>
      <c r="F49" s="2">
        <v>2</v>
      </c>
      <c r="G49" s="2">
        <f t="shared" si="0"/>
        <v>23.800000000000011</v>
      </c>
    </row>
    <row r="50" spans="1:7">
      <c r="A50" s="3">
        <v>42949</v>
      </c>
      <c r="B50" s="422">
        <v>13325</v>
      </c>
      <c r="C50" s="422" t="s">
        <v>20</v>
      </c>
      <c r="D50" t="s">
        <v>12</v>
      </c>
      <c r="F50" s="2">
        <v>1.5</v>
      </c>
      <c r="G50" s="2">
        <f t="shared" si="0"/>
        <v>22.300000000000011</v>
      </c>
    </row>
    <row r="51" spans="1:7">
      <c r="A51" s="3">
        <v>42949</v>
      </c>
      <c r="B51" s="422">
        <v>13325</v>
      </c>
      <c r="C51" s="422" t="s">
        <v>20</v>
      </c>
      <c r="D51" t="s">
        <v>13</v>
      </c>
      <c r="F51" s="2">
        <v>22.3</v>
      </c>
      <c r="G51" s="2">
        <f t="shared" si="0"/>
        <v>0</v>
      </c>
    </row>
    <row r="52" spans="1:7">
      <c r="A52" s="31">
        <v>42916</v>
      </c>
      <c r="B52" s="421" t="s">
        <v>10</v>
      </c>
      <c r="C52" s="421" t="s">
        <v>21</v>
      </c>
      <c r="D52" t="s">
        <v>12</v>
      </c>
      <c r="E52" s="2">
        <v>65.900000000000006</v>
      </c>
      <c r="G52" s="2">
        <f t="shared" si="0"/>
        <v>65.900000000000006</v>
      </c>
    </row>
    <row r="53" spans="1:7">
      <c r="B53" s="422"/>
      <c r="C53" s="422"/>
      <c r="D53" t="s">
        <v>13</v>
      </c>
      <c r="E53" s="2">
        <v>22.3</v>
      </c>
      <c r="G53" s="2">
        <f t="shared" si="0"/>
        <v>88.2</v>
      </c>
    </row>
    <row r="54" spans="1:7">
      <c r="B54" s="422"/>
      <c r="C54" s="422"/>
      <c r="D54" t="s">
        <v>14</v>
      </c>
      <c r="E54" s="2">
        <v>60</v>
      </c>
      <c r="G54" s="2">
        <f t="shared" si="0"/>
        <v>148.19999999999999</v>
      </c>
    </row>
    <row r="55" spans="1:7">
      <c r="B55" s="422"/>
      <c r="C55" s="422"/>
      <c r="D55" t="s">
        <v>15</v>
      </c>
      <c r="E55" s="2">
        <v>2</v>
      </c>
      <c r="G55" s="2">
        <f t="shared" si="0"/>
        <v>150.19999999999999</v>
      </c>
    </row>
    <row r="56" spans="1:7">
      <c r="A56" s="3">
        <v>42913</v>
      </c>
      <c r="B56" s="422" t="s">
        <v>69</v>
      </c>
      <c r="C56" s="422" t="s">
        <v>21</v>
      </c>
      <c r="D56" t="s">
        <v>12</v>
      </c>
      <c r="F56" s="2">
        <v>51</v>
      </c>
      <c r="G56" s="2">
        <f t="shared" si="0"/>
        <v>99.199999999999989</v>
      </c>
    </row>
    <row r="57" spans="1:7">
      <c r="A57" s="3">
        <v>42916</v>
      </c>
      <c r="B57" s="422" t="s">
        <v>69</v>
      </c>
      <c r="C57" s="422" t="s">
        <v>21</v>
      </c>
      <c r="D57" t="s">
        <v>14</v>
      </c>
      <c r="F57" s="2">
        <v>60</v>
      </c>
      <c r="G57" s="2">
        <f t="shared" si="0"/>
        <v>39.199999999999989</v>
      </c>
    </row>
    <row r="58" spans="1:7">
      <c r="A58" s="3">
        <v>42916</v>
      </c>
      <c r="B58" s="422" t="s">
        <v>69</v>
      </c>
      <c r="C58" s="422" t="s">
        <v>21</v>
      </c>
      <c r="D58" t="s">
        <v>15</v>
      </c>
      <c r="F58" s="2">
        <v>2</v>
      </c>
      <c r="G58" s="2">
        <f t="shared" si="0"/>
        <v>37.199999999999989</v>
      </c>
    </row>
    <row r="59" spans="1:7">
      <c r="A59" s="3">
        <v>42949</v>
      </c>
      <c r="B59" s="422">
        <v>13325</v>
      </c>
      <c r="C59" s="422" t="s">
        <v>21</v>
      </c>
      <c r="D59" t="s">
        <v>13</v>
      </c>
      <c r="F59" s="2">
        <v>22.3</v>
      </c>
      <c r="G59" s="2">
        <f t="shared" si="0"/>
        <v>14.899999999999988</v>
      </c>
    </row>
    <row r="60" spans="1:7">
      <c r="A60" s="3">
        <v>42949</v>
      </c>
      <c r="B60" s="422">
        <v>13325</v>
      </c>
      <c r="C60" s="422" t="s">
        <v>21</v>
      </c>
      <c r="D60" t="s">
        <v>12</v>
      </c>
      <c r="F60" s="2">
        <v>14.9</v>
      </c>
      <c r="G60" s="2">
        <f t="shared" si="0"/>
        <v>0</v>
      </c>
    </row>
    <row r="61" spans="1:7">
      <c r="A61" s="31">
        <v>42947</v>
      </c>
      <c r="B61" s="421" t="s">
        <v>10</v>
      </c>
      <c r="C61" s="421" t="s">
        <v>22</v>
      </c>
      <c r="D61" t="s">
        <v>12</v>
      </c>
      <c r="E61" s="2">
        <v>59.8</v>
      </c>
      <c r="G61" s="2">
        <f t="shared" si="0"/>
        <v>59.8</v>
      </c>
    </row>
    <row r="62" spans="1:7">
      <c r="B62" s="422"/>
      <c r="C62" s="422"/>
      <c r="D62" t="s">
        <v>13</v>
      </c>
      <c r="E62" s="2">
        <v>23</v>
      </c>
      <c r="G62" s="2">
        <f t="shared" si="0"/>
        <v>82.8</v>
      </c>
    </row>
    <row r="63" spans="1:7">
      <c r="B63" s="422"/>
      <c r="C63" s="422"/>
      <c r="D63" t="s">
        <v>14</v>
      </c>
      <c r="E63" s="2">
        <v>60</v>
      </c>
      <c r="G63" s="2">
        <f t="shared" si="0"/>
        <v>142.80000000000001</v>
      </c>
    </row>
    <row r="64" spans="1:7">
      <c r="B64" s="422"/>
      <c r="C64" s="422"/>
      <c r="D64" t="s">
        <v>15</v>
      </c>
      <c r="E64" s="2">
        <v>2</v>
      </c>
      <c r="G64" s="2">
        <f t="shared" si="0"/>
        <v>144.80000000000001</v>
      </c>
    </row>
    <row r="65" spans="1:8">
      <c r="A65" s="3">
        <v>42943</v>
      </c>
      <c r="B65" s="422" t="s">
        <v>69</v>
      </c>
      <c r="C65" s="422" t="s">
        <v>22</v>
      </c>
      <c r="D65" t="s">
        <v>14</v>
      </c>
      <c r="F65" s="2">
        <v>38</v>
      </c>
      <c r="G65" s="2">
        <f t="shared" si="0"/>
        <v>106.80000000000001</v>
      </c>
    </row>
    <row r="66" spans="1:8">
      <c r="A66" s="3">
        <v>42947</v>
      </c>
      <c r="B66" s="422" t="s">
        <v>69</v>
      </c>
      <c r="C66" s="422" t="s">
        <v>22</v>
      </c>
      <c r="D66" t="s">
        <v>12</v>
      </c>
      <c r="F66" s="2">
        <v>57</v>
      </c>
      <c r="G66" s="2">
        <f t="shared" si="0"/>
        <v>49.800000000000011</v>
      </c>
    </row>
    <row r="67" spans="1:8">
      <c r="A67" s="3">
        <v>42978</v>
      </c>
      <c r="B67" s="422" t="s">
        <v>69</v>
      </c>
      <c r="C67" s="422" t="s">
        <v>22</v>
      </c>
      <c r="D67" t="s">
        <v>12</v>
      </c>
      <c r="F67" s="2">
        <v>2.8</v>
      </c>
      <c r="G67" s="2">
        <f t="shared" si="0"/>
        <v>47.000000000000014</v>
      </c>
    </row>
    <row r="68" spans="1:8">
      <c r="A68" s="3">
        <v>42978</v>
      </c>
      <c r="B68" s="422" t="s">
        <v>69</v>
      </c>
      <c r="C68" s="422" t="s">
        <v>22</v>
      </c>
      <c r="D68" t="s">
        <v>13</v>
      </c>
      <c r="F68" s="2">
        <v>23</v>
      </c>
      <c r="G68" s="2">
        <f t="shared" si="0"/>
        <v>24.000000000000014</v>
      </c>
    </row>
    <row r="69" spans="1:8">
      <c r="A69" s="3">
        <v>42997</v>
      </c>
      <c r="B69" s="422">
        <v>13613</v>
      </c>
      <c r="C69" s="422" t="s">
        <v>22</v>
      </c>
      <c r="D69" t="s">
        <v>14</v>
      </c>
      <c r="F69" s="2">
        <v>22</v>
      </c>
      <c r="G69" s="2">
        <f t="shared" si="0"/>
        <v>2.0000000000000142</v>
      </c>
    </row>
    <row r="70" spans="1:8">
      <c r="B70" s="422"/>
      <c r="C70" s="422"/>
      <c r="D70" t="s">
        <v>15</v>
      </c>
      <c r="F70" s="2">
        <v>2</v>
      </c>
      <c r="G70" s="2">
        <f t="shared" ref="G70:G133" si="1">+G69+E70-F70</f>
        <v>1.4210854715202004E-14</v>
      </c>
    </row>
    <row r="71" spans="1:8">
      <c r="A71" s="31">
        <v>42978</v>
      </c>
      <c r="B71" s="421" t="s">
        <v>10</v>
      </c>
      <c r="C71" s="421" t="s">
        <v>23</v>
      </c>
      <c r="D71" t="s">
        <v>12</v>
      </c>
      <c r="E71" s="2">
        <v>59.8</v>
      </c>
      <c r="G71" s="2">
        <f t="shared" si="1"/>
        <v>59.800000000000011</v>
      </c>
    </row>
    <row r="72" spans="1:8">
      <c r="B72" s="422"/>
      <c r="C72" s="422"/>
      <c r="D72" t="s">
        <v>13</v>
      </c>
      <c r="E72" s="2">
        <v>23</v>
      </c>
      <c r="G72" s="2">
        <f t="shared" si="1"/>
        <v>82.800000000000011</v>
      </c>
    </row>
    <row r="73" spans="1:8">
      <c r="B73" s="422"/>
      <c r="C73" s="422"/>
      <c r="D73" t="s">
        <v>14</v>
      </c>
      <c r="E73" s="2">
        <v>60</v>
      </c>
      <c r="G73" s="2">
        <f t="shared" si="1"/>
        <v>142.80000000000001</v>
      </c>
    </row>
    <row r="74" spans="1:8">
      <c r="B74" s="422"/>
      <c r="C74" s="422"/>
      <c r="D74" t="s">
        <v>15</v>
      </c>
      <c r="E74" s="2">
        <v>2</v>
      </c>
      <c r="G74" s="2">
        <f t="shared" si="1"/>
        <v>144.80000000000001</v>
      </c>
    </row>
    <row r="75" spans="1:8">
      <c r="A75" s="3">
        <v>42978</v>
      </c>
      <c r="B75" s="422" t="s">
        <v>69</v>
      </c>
      <c r="C75" s="422" t="s">
        <v>23</v>
      </c>
      <c r="D75" t="s">
        <v>14</v>
      </c>
      <c r="F75" s="2">
        <v>60</v>
      </c>
      <c r="G75" s="2">
        <f t="shared" si="1"/>
        <v>84.800000000000011</v>
      </c>
    </row>
    <row r="76" spans="1:8">
      <c r="A76" s="3">
        <v>42978</v>
      </c>
      <c r="B76" s="422" t="s">
        <v>69</v>
      </c>
      <c r="C76" s="422" t="s">
        <v>23</v>
      </c>
      <c r="D76" t="s">
        <v>15</v>
      </c>
      <c r="F76" s="2">
        <v>2</v>
      </c>
      <c r="G76" s="2">
        <f t="shared" si="1"/>
        <v>82.800000000000011</v>
      </c>
    </row>
    <row r="77" spans="1:8">
      <c r="A77" s="3">
        <v>42978</v>
      </c>
      <c r="B77" s="422" t="s">
        <v>69</v>
      </c>
      <c r="C77" s="422" t="s">
        <v>23</v>
      </c>
      <c r="D77" t="s">
        <v>12</v>
      </c>
      <c r="F77" s="2">
        <v>37.200000000000003</v>
      </c>
      <c r="G77" s="2">
        <f t="shared" si="1"/>
        <v>45.600000000000009</v>
      </c>
      <c r="H77" s="5"/>
    </row>
    <row r="78" spans="1:8">
      <c r="A78" s="3">
        <v>42997</v>
      </c>
      <c r="B78" s="422">
        <v>13613</v>
      </c>
      <c r="C78" s="422" t="s">
        <v>23</v>
      </c>
      <c r="D78" t="s">
        <v>12</v>
      </c>
      <c r="F78" s="2">
        <v>22.6</v>
      </c>
      <c r="G78" s="2">
        <f t="shared" si="1"/>
        <v>23.000000000000007</v>
      </c>
      <c r="H78" s="5"/>
    </row>
    <row r="79" spans="1:8">
      <c r="A79" s="3">
        <v>42997</v>
      </c>
      <c r="B79" s="422">
        <v>13613</v>
      </c>
      <c r="C79" s="422" t="s">
        <v>23</v>
      </c>
      <c r="D79" t="s">
        <v>13</v>
      </c>
      <c r="F79" s="2">
        <v>23</v>
      </c>
      <c r="G79" s="2">
        <f t="shared" si="1"/>
        <v>0</v>
      </c>
      <c r="H79" s="5"/>
    </row>
    <row r="80" spans="1:8">
      <c r="A80" s="31">
        <v>43008</v>
      </c>
      <c r="B80" s="421" t="s">
        <v>10</v>
      </c>
      <c r="C80" s="421" t="s">
        <v>24</v>
      </c>
      <c r="D80" t="s">
        <v>12</v>
      </c>
      <c r="E80" s="2">
        <v>61</v>
      </c>
      <c r="G80" s="2">
        <f t="shared" si="1"/>
        <v>61</v>
      </c>
    </row>
    <row r="81" spans="1:9">
      <c r="B81" s="422"/>
      <c r="C81" s="422"/>
      <c r="D81" t="s">
        <v>13</v>
      </c>
      <c r="E81" s="2">
        <v>22.3</v>
      </c>
      <c r="G81" s="2">
        <f t="shared" si="1"/>
        <v>83.3</v>
      </c>
    </row>
    <row r="82" spans="1:9">
      <c r="B82" s="422"/>
      <c r="C82" s="422"/>
      <c r="D82" t="s">
        <v>14</v>
      </c>
      <c r="E82" s="2">
        <v>60</v>
      </c>
      <c r="G82" s="2">
        <f t="shared" si="1"/>
        <v>143.30000000000001</v>
      </c>
    </row>
    <row r="83" spans="1:9">
      <c r="B83" s="422"/>
      <c r="C83" s="422"/>
      <c r="D83" t="s">
        <v>15</v>
      </c>
      <c r="E83" s="2">
        <v>2</v>
      </c>
      <c r="G83" s="2">
        <f t="shared" si="1"/>
        <v>145.30000000000001</v>
      </c>
    </row>
    <row r="84" spans="1:9">
      <c r="A84" s="3">
        <v>43008</v>
      </c>
      <c r="B84" s="422" t="s">
        <v>69</v>
      </c>
      <c r="C84" s="422" t="s">
        <v>24</v>
      </c>
      <c r="D84" t="s">
        <v>14</v>
      </c>
      <c r="F84" s="2">
        <v>60</v>
      </c>
      <c r="G84" s="2">
        <f t="shared" si="1"/>
        <v>85.300000000000011</v>
      </c>
    </row>
    <row r="85" spans="1:9">
      <c r="A85" s="3">
        <v>43008</v>
      </c>
      <c r="B85" s="422" t="s">
        <v>69</v>
      </c>
      <c r="C85" s="422" t="s">
        <v>24</v>
      </c>
      <c r="D85" t="s">
        <v>15</v>
      </c>
      <c r="F85" s="2">
        <v>2</v>
      </c>
      <c r="G85" s="2">
        <f t="shared" si="1"/>
        <v>83.300000000000011</v>
      </c>
      <c r="I85" s="278"/>
    </row>
    <row r="86" spans="1:9">
      <c r="A86" s="3">
        <v>43008</v>
      </c>
      <c r="B86" s="422" t="s">
        <v>69</v>
      </c>
      <c r="C86" s="422" t="s">
        <v>24</v>
      </c>
      <c r="D86" t="s">
        <v>12</v>
      </c>
      <c r="F86" s="2">
        <v>61</v>
      </c>
      <c r="G86" s="2">
        <f t="shared" si="1"/>
        <v>22.300000000000011</v>
      </c>
      <c r="I86" s="278"/>
    </row>
    <row r="87" spans="1:9">
      <c r="A87" s="3">
        <v>43008</v>
      </c>
      <c r="B87" s="422" t="s">
        <v>69</v>
      </c>
      <c r="C87" s="422" t="s">
        <v>24</v>
      </c>
      <c r="D87" t="s">
        <v>13</v>
      </c>
      <c r="F87" s="2">
        <v>20</v>
      </c>
      <c r="G87" s="2">
        <f t="shared" si="1"/>
        <v>2.3000000000000114</v>
      </c>
      <c r="I87" s="278"/>
    </row>
    <row r="88" spans="1:9">
      <c r="A88" s="3">
        <v>43039</v>
      </c>
      <c r="B88" s="422" t="s">
        <v>69</v>
      </c>
      <c r="C88" s="422" t="s">
        <v>24</v>
      </c>
      <c r="D88" t="s">
        <v>13</v>
      </c>
      <c r="F88" s="2">
        <v>2.2999999999999998</v>
      </c>
      <c r="G88" s="2">
        <f t="shared" si="1"/>
        <v>1.1546319456101628E-14</v>
      </c>
      <c r="I88" s="278"/>
    </row>
    <row r="89" spans="1:9">
      <c r="A89" s="31">
        <v>43039</v>
      </c>
      <c r="B89" s="421" t="s">
        <v>10</v>
      </c>
      <c r="C89" s="421" t="s">
        <v>25</v>
      </c>
      <c r="D89" t="s">
        <v>12</v>
      </c>
      <c r="E89" s="2">
        <v>60.7</v>
      </c>
      <c r="G89" s="2">
        <f t="shared" si="1"/>
        <v>60.700000000000017</v>
      </c>
      <c r="I89" s="278"/>
    </row>
    <row r="90" spans="1:9">
      <c r="B90" s="422"/>
      <c r="C90" s="422"/>
      <c r="D90" t="s">
        <v>13</v>
      </c>
      <c r="E90" s="2">
        <v>22.3</v>
      </c>
      <c r="G90" s="2">
        <f t="shared" si="1"/>
        <v>83.000000000000014</v>
      </c>
      <c r="I90" s="278"/>
    </row>
    <row r="91" spans="1:9">
      <c r="B91" s="422"/>
      <c r="C91" s="422"/>
      <c r="D91" t="s">
        <v>14</v>
      </c>
      <c r="E91" s="2">
        <v>60</v>
      </c>
      <c r="G91" s="2">
        <f t="shared" si="1"/>
        <v>143</v>
      </c>
      <c r="I91" s="278"/>
    </row>
    <row r="92" spans="1:9">
      <c r="B92" s="422"/>
      <c r="C92" s="422"/>
      <c r="D92" t="s">
        <v>15</v>
      </c>
      <c r="E92" s="2">
        <v>2</v>
      </c>
      <c r="G92" s="2">
        <f t="shared" si="1"/>
        <v>145</v>
      </c>
      <c r="I92" s="278"/>
    </row>
    <row r="93" spans="1:9">
      <c r="A93" s="3">
        <v>43039</v>
      </c>
      <c r="B93" s="422" t="s">
        <v>69</v>
      </c>
      <c r="C93" s="422" t="s">
        <v>25</v>
      </c>
      <c r="D93" t="s">
        <v>14</v>
      </c>
      <c r="F93" s="2">
        <v>60</v>
      </c>
      <c r="G93" s="2">
        <f t="shared" si="1"/>
        <v>85</v>
      </c>
      <c r="I93" s="278"/>
    </row>
    <row r="94" spans="1:9">
      <c r="A94" s="3">
        <v>43039</v>
      </c>
      <c r="B94" s="422" t="s">
        <v>69</v>
      </c>
      <c r="C94" s="422" t="s">
        <v>25</v>
      </c>
      <c r="D94" t="s">
        <v>15</v>
      </c>
      <c r="F94" s="2">
        <v>2</v>
      </c>
      <c r="G94" s="2">
        <f t="shared" si="1"/>
        <v>83</v>
      </c>
      <c r="I94" s="278"/>
    </row>
    <row r="95" spans="1:9">
      <c r="A95" s="3">
        <v>43039</v>
      </c>
      <c r="B95" s="422" t="s">
        <v>69</v>
      </c>
      <c r="C95" s="422" t="s">
        <v>25</v>
      </c>
      <c r="D95" t="s">
        <v>12</v>
      </c>
      <c r="F95" s="2">
        <v>60.7</v>
      </c>
      <c r="G95" s="2">
        <f t="shared" si="1"/>
        <v>22.299999999999997</v>
      </c>
      <c r="I95" s="278"/>
    </row>
    <row r="96" spans="1:9">
      <c r="A96" s="3">
        <v>43063</v>
      </c>
      <c r="B96" s="422">
        <v>14034</v>
      </c>
      <c r="C96" s="422" t="s">
        <v>25</v>
      </c>
      <c r="D96" t="s">
        <v>13</v>
      </c>
      <c r="F96" s="2">
        <v>22.3</v>
      </c>
      <c r="G96" s="2">
        <f t="shared" si="1"/>
        <v>0</v>
      </c>
      <c r="I96" s="278"/>
    </row>
    <row r="97" spans="1:9">
      <c r="A97" s="31">
        <v>43069</v>
      </c>
      <c r="B97" s="421" t="s">
        <v>10</v>
      </c>
      <c r="C97" s="421" t="s">
        <v>26</v>
      </c>
      <c r="D97" t="s">
        <v>12</v>
      </c>
      <c r="E97" s="2">
        <v>64.7</v>
      </c>
      <c r="G97" s="2">
        <f t="shared" si="1"/>
        <v>64.7</v>
      </c>
      <c r="I97" s="278"/>
    </row>
    <row r="98" spans="1:9">
      <c r="B98" s="422"/>
      <c r="C98" s="422"/>
      <c r="D98" t="s">
        <v>13</v>
      </c>
      <c r="E98" s="2">
        <v>22.3</v>
      </c>
      <c r="G98" s="2">
        <f t="shared" si="1"/>
        <v>87</v>
      </c>
      <c r="I98" s="278"/>
    </row>
    <row r="99" spans="1:9">
      <c r="B99" s="422"/>
      <c r="C99" s="422"/>
      <c r="D99" t="s">
        <v>14</v>
      </c>
      <c r="E99" s="2">
        <v>60</v>
      </c>
      <c r="G99" s="2">
        <f t="shared" si="1"/>
        <v>147</v>
      </c>
      <c r="I99" s="278"/>
    </row>
    <row r="100" spans="1:9">
      <c r="B100" s="422"/>
      <c r="C100" s="422"/>
      <c r="D100" t="s">
        <v>15</v>
      </c>
      <c r="E100" s="2">
        <v>2</v>
      </c>
      <c r="G100" s="2">
        <f t="shared" si="1"/>
        <v>149</v>
      </c>
      <c r="I100" s="278"/>
    </row>
    <row r="101" spans="1:9">
      <c r="A101" s="3">
        <v>43069</v>
      </c>
      <c r="B101" s="422" t="s">
        <v>69</v>
      </c>
      <c r="C101" s="422" t="s">
        <v>26</v>
      </c>
      <c r="D101" t="s">
        <v>14</v>
      </c>
      <c r="F101" s="2">
        <v>60</v>
      </c>
      <c r="G101" s="2">
        <f t="shared" si="1"/>
        <v>89</v>
      </c>
      <c r="I101" s="278"/>
    </row>
    <row r="102" spans="1:9">
      <c r="A102" s="3">
        <v>43069</v>
      </c>
      <c r="B102" s="422" t="s">
        <v>69</v>
      </c>
      <c r="C102" s="422" t="s">
        <v>26</v>
      </c>
      <c r="D102" t="s">
        <v>15</v>
      </c>
      <c r="F102" s="2">
        <v>2</v>
      </c>
      <c r="G102" s="2">
        <f t="shared" si="1"/>
        <v>87</v>
      </c>
      <c r="I102" s="278"/>
    </row>
    <row r="103" spans="1:9">
      <c r="A103" s="3">
        <v>43069</v>
      </c>
      <c r="B103" s="422" t="s">
        <v>69</v>
      </c>
      <c r="C103" s="422" t="s">
        <v>26</v>
      </c>
      <c r="D103" t="s">
        <v>12</v>
      </c>
      <c r="F103" s="2">
        <v>39</v>
      </c>
      <c r="G103" s="2">
        <f t="shared" si="1"/>
        <v>48</v>
      </c>
      <c r="H103" s="5"/>
      <c r="I103" s="278"/>
    </row>
    <row r="104" spans="1:9">
      <c r="A104" s="3">
        <v>43157</v>
      </c>
      <c r="B104" s="422">
        <v>14731</v>
      </c>
      <c r="C104" s="422" t="s">
        <v>26</v>
      </c>
      <c r="D104" t="s">
        <v>12</v>
      </c>
      <c r="F104" s="2">
        <v>25.7</v>
      </c>
      <c r="G104" s="2">
        <f t="shared" si="1"/>
        <v>22.3</v>
      </c>
      <c r="H104" s="5"/>
      <c r="I104" s="278"/>
    </row>
    <row r="105" spans="1:9">
      <c r="A105" s="3">
        <v>43157</v>
      </c>
      <c r="B105" s="422">
        <v>14731</v>
      </c>
      <c r="C105" s="422" t="s">
        <v>26</v>
      </c>
      <c r="D105" t="s">
        <v>13</v>
      </c>
      <c r="F105" s="2">
        <v>22.3</v>
      </c>
      <c r="G105" s="2">
        <f t="shared" si="1"/>
        <v>0</v>
      </c>
      <c r="H105" s="5"/>
      <c r="I105" s="278"/>
    </row>
    <row r="106" spans="1:9">
      <c r="A106" s="31">
        <v>43100</v>
      </c>
      <c r="B106" s="421" t="s">
        <v>10</v>
      </c>
      <c r="C106" s="421" t="s">
        <v>27</v>
      </c>
      <c r="D106" t="s">
        <v>12</v>
      </c>
      <c r="E106" s="2">
        <v>81.5</v>
      </c>
      <c r="G106" s="2">
        <f t="shared" si="1"/>
        <v>81.5</v>
      </c>
      <c r="I106" s="278"/>
    </row>
    <row r="107" spans="1:9">
      <c r="B107" s="422"/>
      <c r="C107" s="422"/>
      <c r="D107" t="s">
        <v>13</v>
      </c>
      <c r="E107" s="2">
        <v>22.3</v>
      </c>
      <c r="G107" s="2">
        <f t="shared" si="1"/>
        <v>103.8</v>
      </c>
      <c r="I107" s="278"/>
    </row>
    <row r="108" spans="1:9">
      <c r="B108" s="422"/>
      <c r="C108" s="422"/>
      <c r="D108" t="s">
        <v>14</v>
      </c>
      <c r="E108" s="2">
        <v>60</v>
      </c>
      <c r="G108" s="2">
        <f t="shared" si="1"/>
        <v>163.80000000000001</v>
      </c>
      <c r="I108" s="278"/>
    </row>
    <row r="109" spans="1:9">
      <c r="B109" s="422"/>
      <c r="C109" s="422"/>
      <c r="D109" t="s">
        <v>15</v>
      </c>
      <c r="E109" s="2">
        <v>2</v>
      </c>
      <c r="G109" s="2">
        <f t="shared" si="1"/>
        <v>165.8</v>
      </c>
      <c r="I109" s="278"/>
    </row>
    <row r="110" spans="1:9">
      <c r="A110" s="3">
        <v>43099</v>
      </c>
      <c r="B110" s="422" t="s">
        <v>69</v>
      </c>
      <c r="C110" s="422" t="s">
        <v>27</v>
      </c>
      <c r="D110" t="s">
        <v>14</v>
      </c>
      <c r="F110" s="2">
        <v>44</v>
      </c>
      <c r="G110" s="2">
        <f t="shared" si="1"/>
        <v>121.80000000000001</v>
      </c>
      <c r="H110" s="16"/>
      <c r="I110" s="278"/>
    </row>
    <row r="111" spans="1:9">
      <c r="A111" s="3">
        <v>43099</v>
      </c>
      <c r="B111" s="422" t="s">
        <v>69</v>
      </c>
      <c r="C111" s="422" t="s">
        <v>27</v>
      </c>
      <c r="D111" t="s">
        <v>12</v>
      </c>
      <c r="F111" s="2">
        <v>66</v>
      </c>
      <c r="G111" s="2">
        <f t="shared" si="1"/>
        <v>55.800000000000011</v>
      </c>
      <c r="H111" s="16"/>
      <c r="I111" s="278"/>
    </row>
    <row r="112" spans="1:9">
      <c r="A112" s="3">
        <v>43178</v>
      </c>
      <c r="B112" s="422">
        <v>14836</v>
      </c>
      <c r="C112" s="422" t="s">
        <v>27</v>
      </c>
      <c r="D112" t="s">
        <v>12</v>
      </c>
      <c r="F112" s="2">
        <v>15.5</v>
      </c>
      <c r="G112" s="2">
        <f t="shared" si="1"/>
        <v>40.300000000000011</v>
      </c>
      <c r="H112" s="16"/>
      <c r="I112" s="278"/>
    </row>
    <row r="113" spans="1:9">
      <c r="A113" s="3">
        <v>43178</v>
      </c>
      <c r="B113" s="422">
        <v>14836</v>
      </c>
      <c r="C113" s="422" t="s">
        <v>27</v>
      </c>
      <c r="D113" t="s">
        <v>13</v>
      </c>
      <c r="F113" s="2">
        <v>22.3</v>
      </c>
      <c r="G113" s="2">
        <f t="shared" si="1"/>
        <v>18.000000000000011</v>
      </c>
      <c r="H113" s="16"/>
      <c r="I113" s="278"/>
    </row>
    <row r="114" spans="1:9">
      <c r="A114" s="3">
        <v>43178</v>
      </c>
      <c r="B114" s="422">
        <v>14836</v>
      </c>
      <c r="C114" s="422" t="s">
        <v>27</v>
      </c>
      <c r="D114" t="s">
        <v>14</v>
      </c>
      <c r="F114" s="2">
        <v>16</v>
      </c>
      <c r="G114" s="2">
        <f t="shared" si="1"/>
        <v>2.0000000000000107</v>
      </c>
      <c r="H114" s="16"/>
      <c r="I114" s="278"/>
    </row>
    <row r="115" spans="1:9">
      <c r="A115" s="3">
        <v>43178</v>
      </c>
      <c r="B115" s="422">
        <v>14836</v>
      </c>
      <c r="C115" s="422" t="s">
        <v>27</v>
      </c>
      <c r="D115" t="s">
        <v>15</v>
      </c>
      <c r="F115" s="2">
        <v>2</v>
      </c>
      <c r="G115" s="2">
        <f t="shared" si="1"/>
        <v>1.0658141036401503E-14</v>
      </c>
      <c r="H115" s="16"/>
      <c r="I115" s="278"/>
    </row>
    <row r="116" spans="1:9">
      <c r="A116" s="31">
        <v>43131</v>
      </c>
      <c r="B116" s="421" t="s">
        <v>10</v>
      </c>
      <c r="C116" s="421" t="s">
        <v>11</v>
      </c>
      <c r="D116" t="s">
        <v>12</v>
      </c>
      <c r="E116" s="2">
        <v>72.599999999999994</v>
      </c>
      <c r="G116" s="2">
        <f t="shared" si="1"/>
        <v>72.600000000000009</v>
      </c>
      <c r="H116" s="17"/>
      <c r="I116" s="278"/>
    </row>
    <row r="117" spans="1:9">
      <c r="B117" s="422"/>
      <c r="C117" s="422"/>
      <c r="D117" t="s">
        <v>13</v>
      </c>
      <c r="E117" s="2">
        <v>22.3</v>
      </c>
      <c r="G117" s="2">
        <f t="shared" si="1"/>
        <v>94.9</v>
      </c>
      <c r="H117" s="16"/>
      <c r="I117" s="278"/>
    </row>
    <row r="118" spans="1:9">
      <c r="B118" s="422"/>
      <c r="C118" s="422"/>
      <c r="D118" t="s">
        <v>14</v>
      </c>
      <c r="E118" s="2">
        <v>60</v>
      </c>
      <c r="G118" s="2">
        <f t="shared" si="1"/>
        <v>154.9</v>
      </c>
      <c r="H118" s="16"/>
      <c r="I118" s="278"/>
    </row>
    <row r="119" spans="1:9">
      <c r="B119" s="422"/>
      <c r="C119" s="422"/>
      <c r="D119" t="s">
        <v>15</v>
      </c>
      <c r="E119" s="2">
        <v>2</v>
      </c>
      <c r="G119" s="2">
        <f t="shared" si="1"/>
        <v>156.9</v>
      </c>
      <c r="H119" s="16"/>
      <c r="I119" s="278"/>
    </row>
    <row r="120" spans="1:9">
      <c r="A120" s="3">
        <v>43131</v>
      </c>
      <c r="B120" s="422" t="s">
        <v>69</v>
      </c>
      <c r="C120" s="422" t="s">
        <v>11</v>
      </c>
      <c r="D120" t="s">
        <v>14</v>
      </c>
      <c r="F120" s="2">
        <v>52</v>
      </c>
      <c r="G120" s="2">
        <f t="shared" si="1"/>
        <v>104.9</v>
      </c>
      <c r="H120" s="16"/>
      <c r="I120" s="278"/>
    </row>
    <row r="121" spans="1:9">
      <c r="A121" s="3">
        <v>43131</v>
      </c>
      <c r="B121" s="422" t="s">
        <v>69</v>
      </c>
      <c r="C121" s="422" t="s">
        <v>11</v>
      </c>
      <c r="D121" t="s">
        <v>12</v>
      </c>
      <c r="F121" s="2">
        <v>72.599999999999994</v>
      </c>
      <c r="G121" s="2">
        <f t="shared" si="1"/>
        <v>32.300000000000011</v>
      </c>
      <c r="H121" s="16"/>
      <c r="I121" s="278"/>
    </row>
    <row r="122" spans="1:9">
      <c r="A122" s="3">
        <v>43131</v>
      </c>
      <c r="B122" s="422" t="s">
        <v>69</v>
      </c>
      <c r="C122" s="422" t="s">
        <v>11</v>
      </c>
      <c r="D122" t="s">
        <v>13</v>
      </c>
      <c r="F122" s="2">
        <v>5.4</v>
      </c>
      <c r="G122" s="2">
        <f t="shared" si="1"/>
        <v>26.900000000000013</v>
      </c>
      <c r="H122" s="17"/>
      <c r="I122" s="278"/>
    </row>
    <row r="123" spans="1:9">
      <c r="A123" s="3">
        <v>43178</v>
      </c>
      <c r="B123" s="422">
        <v>14836</v>
      </c>
      <c r="C123" s="422" t="s">
        <v>11</v>
      </c>
      <c r="D123" t="s">
        <v>13</v>
      </c>
      <c r="F123" s="2">
        <v>16.899999999999999</v>
      </c>
      <c r="G123" s="2">
        <f t="shared" si="1"/>
        <v>10.000000000000014</v>
      </c>
      <c r="H123" s="17"/>
      <c r="I123" s="278"/>
    </row>
    <row r="124" spans="1:9">
      <c r="A124" s="3">
        <v>43178</v>
      </c>
      <c r="B124" s="422">
        <v>14836</v>
      </c>
      <c r="C124" s="422" t="s">
        <v>11</v>
      </c>
      <c r="D124" t="s">
        <v>14</v>
      </c>
      <c r="F124" s="2">
        <v>8</v>
      </c>
      <c r="G124" s="2">
        <f t="shared" si="1"/>
        <v>2.0000000000000142</v>
      </c>
      <c r="H124" s="17"/>
      <c r="I124" s="278"/>
    </row>
    <row r="125" spans="1:9">
      <c r="A125" s="3">
        <v>43178</v>
      </c>
      <c r="B125" s="422">
        <v>14836</v>
      </c>
      <c r="C125" s="422" t="s">
        <v>11</v>
      </c>
      <c r="D125" t="s">
        <v>15</v>
      </c>
      <c r="F125" s="2">
        <v>2</v>
      </c>
      <c r="G125" s="2">
        <f t="shared" si="1"/>
        <v>1.4210854715202004E-14</v>
      </c>
      <c r="H125" s="17"/>
      <c r="I125" s="278"/>
    </row>
    <row r="126" spans="1:9">
      <c r="A126" s="31">
        <v>43159</v>
      </c>
      <c r="B126" s="421" t="s">
        <v>10</v>
      </c>
      <c r="C126" s="421" t="s">
        <v>17</v>
      </c>
      <c r="D126" t="s">
        <v>12</v>
      </c>
      <c r="E126" s="2">
        <v>108.4</v>
      </c>
      <c r="G126" s="2">
        <f t="shared" si="1"/>
        <v>108.40000000000002</v>
      </c>
      <c r="H126" s="16"/>
      <c r="I126" s="278"/>
    </row>
    <row r="127" spans="1:9">
      <c r="B127" s="422"/>
      <c r="C127" s="422"/>
      <c r="D127" t="s">
        <v>13</v>
      </c>
      <c r="E127" s="2">
        <v>22.3</v>
      </c>
      <c r="G127" s="2">
        <f t="shared" si="1"/>
        <v>130.70000000000002</v>
      </c>
      <c r="H127" s="16"/>
      <c r="I127" s="278"/>
    </row>
    <row r="128" spans="1:9">
      <c r="B128" s="422"/>
      <c r="C128" s="422"/>
      <c r="D128" t="s">
        <v>14</v>
      </c>
      <c r="E128" s="2">
        <v>56</v>
      </c>
      <c r="G128" s="2">
        <f t="shared" si="1"/>
        <v>186.70000000000002</v>
      </c>
      <c r="H128" s="16"/>
      <c r="I128" s="278"/>
    </row>
    <row r="129" spans="1:9">
      <c r="B129" s="422"/>
      <c r="C129" s="422"/>
      <c r="D129" t="s">
        <v>15</v>
      </c>
      <c r="E129" s="2">
        <v>5</v>
      </c>
      <c r="G129" s="2">
        <f t="shared" si="1"/>
        <v>191.70000000000002</v>
      </c>
      <c r="H129" s="16"/>
      <c r="I129" s="278"/>
    </row>
    <row r="130" spans="1:9">
      <c r="A130" s="3">
        <v>43159</v>
      </c>
      <c r="B130" s="422" t="s">
        <v>69</v>
      </c>
      <c r="C130" s="422" t="s">
        <v>17</v>
      </c>
      <c r="D130" t="s">
        <v>14</v>
      </c>
      <c r="F130" s="2">
        <v>36</v>
      </c>
      <c r="G130" s="2">
        <f t="shared" si="1"/>
        <v>155.70000000000002</v>
      </c>
      <c r="H130" s="16"/>
      <c r="I130" s="278"/>
    </row>
    <row r="131" spans="1:9">
      <c r="A131" s="3">
        <v>43159</v>
      </c>
      <c r="B131" s="422" t="s">
        <v>69</v>
      </c>
      <c r="C131" s="422" t="s">
        <v>17</v>
      </c>
      <c r="D131" t="s">
        <v>12</v>
      </c>
      <c r="F131" s="2">
        <v>59</v>
      </c>
      <c r="G131" s="2">
        <f t="shared" si="1"/>
        <v>96.700000000000017</v>
      </c>
      <c r="H131" s="16"/>
      <c r="I131" s="278"/>
    </row>
    <row r="132" spans="1:9">
      <c r="A132" s="3">
        <v>43150</v>
      </c>
      <c r="B132" s="422">
        <v>14837</v>
      </c>
      <c r="C132" s="422" t="s">
        <v>17</v>
      </c>
      <c r="D132" t="s">
        <v>14</v>
      </c>
      <c r="F132" s="2">
        <v>20</v>
      </c>
      <c r="G132" s="2">
        <f t="shared" si="1"/>
        <v>76.700000000000017</v>
      </c>
      <c r="H132" s="16"/>
      <c r="I132" s="278"/>
    </row>
    <row r="133" spans="1:9">
      <c r="A133" s="3">
        <v>43150</v>
      </c>
      <c r="B133" s="422">
        <v>14837</v>
      </c>
      <c r="C133" s="422" t="s">
        <v>17</v>
      </c>
      <c r="D133" t="s">
        <v>15</v>
      </c>
      <c r="F133" s="2">
        <v>5</v>
      </c>
      <c r="G133" s="2">
        <f t="shared" si="1"/>
        <v>71.700000000000017</v>
      </c>
      <c r="H133" s="16"/>
      <c r="I133" s="278"/>
    </row>
    <row r="134" spans="1:9">
      <c r="A134" s="3">
        <v>43215</v>
      </c>
      <c r="B134" s="422">
        <v>151785</v>
      </c>
      <c r="C134" s="422" t="s">
        <v>17</v>
      </c>
      <c r="D134" t="s">
        <v>12</v>
      </c>
      <c r="F134" s="2">
        <v>49.4</v>
      </c>
      <c r="G134" s="2">
        <f t="shared" ref="G134:G197" si="2">+G133+E134-F134</f>
        <v>22.300000000000018</v>
      </c>
      <c r="H134" s="16"/>
      <c r="I134" s="278"/>
    </row>
    <row r="135" spans="1:9">
      <c r="A135" s="3">
        <v>43215</v>
      </c>
      <c r="B135" s="422">
        <v>151785</v>
      </c>
      <c r="C135" s="422" t="s">
        <v>17</v>
      </c>
      <c r="D135" t="s">
        <v>13</v>
      </c>
      <c r="F135" s="2">
        <v>22.3</v>
      </c>
      <c r="G135" s="2">
        <f t="shared" si="2"/>
        <v>0</v>
      </c>
      <c r="H135" s="16"/>
      <c r="I135" s="278"/>
    </row>
    <row r="136" spans="1:9">
      <c r="A136" s="31">
        <v>43189</v>
      </c>
      <c r="B136" s="421" t="s">
        <v>10</v>
      </c>
      <c r="C136" s="421" t="s">
        <v>18</v>
      </c>
      <c r="D136" t="s">
        <v>12</v>
      </c>
      <c r="E136" s="2">
        <v>104</v>
      </c>
      <c r="G136" s="2">
        <f t="shared" si="2"/>
        <v>104</v>
      </c>
      <c r="H136" s="16"/>
      <c r="I136" s="278"/>
    </row>
    <row r="137" spans="1:9">
      <c r="B137" s="422"/>
      <c r="C137" s="422"/>
      <c r="D137" t="s">
        <v>13</v>
      </c>
      <c r="E137" s="2">
        <v>22.3</v>
      </c>
      <c r="G137" s="2">
        <f t="shared" si="2"/>
        <v>126.3</v>
      </c>
      <c r="H137" s="16"/>
      <c r="I137" s="278"/>
    </row>
    <row r="138" spans="1:9">
      <c r="B138" s="422"/>
      <c r="C138" s="422"/>
      <c r="D138" t="s">
        <v>14</v>
      </c>
      <c r="E138" s="2">
        <v>60</v>
      </c>
      <c r="G138" s="2">
        <f t="shared" si="2"/>
        <v>186.3</v>
      </c>
      <c r="H138" s="16"/>
      <c r="I138" s="278"/>
    </row>
    <row r="139" spans="1:9">
      <c r="B139" s="422"/>
      <c r="C139" s="422"/>
      <c r="D139" t="s">
        <v>15</v>
      </c>
      <c r="E139" s="2">
        <v>5</v>
      </c>
      <c r="G139" s="2">
        <f t="shared" si="2"/>
        <v>191.3</v>
      </c>
      <c r="H139" s="16"/>
      <c r="I139" s="278"/>
    </row>
    <row r="140" spans="1:9">
      <c r="A140" s="3">
        <v>43190</v>
      </c>
      <c r="B140" s="422" t="s">
        <v>69</v>
      </c>
      <c r="C140" s="422" t="s">
        <v>18</v>
      </c>
      <c r="D140" t="s">
        <v>14</v>
      </c>
      <c r="F140" s="2">
        <v>60</v>
      </c>
      <c r="G140" s="2">
        <f t="shared" si="2"/>
        <v>131.30000000000001</v>
      </c>
      <c r="H140" s="16"/>
      <c r="I140" s="278"/>
    </row>
    <row r="141" spans="1:9">
      <c r="A141" s="3">
        <v>43190</v>
      </c>
      <c r="B141" s="422" t="s">
        <v>69</v>
      </c>
      <c r="C141" s="422" t="s">
        <v>18</v>
      </c>
      <c r="D141" t="s">
        <v>15</v>
      </c>
      <c r="F141" s="2">
        <v>5</v>
      </c>
      <c r="G141" s="2">
        <f t="shared" si="2"/>
        <v>126.30000000000001</v>
      </c>
      <c r="H141" s="16"/>
      <c r="I141" s="278"/>
    </row>
    <row r="142" spans="1:9">
      <c r="A142" s="3">
        <v>43190</v>
      </c>
      <c r="B142" s="422" t="s">
        <v>69</v>
      </c>
      <c r="C142" s="422" t="s">
        <v>18</v>
      </c>
      <c r="D142" t="s">
        <v>12</v>
      </c>
      <c r="F142" s="2">
        <v>35</v>
      </c>
      <c r="G142" s="2">
        <f t="shared" si="2"/>
        <v>91.300000000000011</v>
      </c>
      <c r="H142" s="16"/>
      <c r="I142" s="278"/>
    </row>
    <row r="143" spans="1:9">
      <c r="A143" s="3">
        <v>43215</v>
      </c>
      <c r="B143" s="422">
        <v>15178</v>
      </c>
      <c r="C143" s="422" t="s">
        <v>18</v>
      </c>
      <c r="D143" t="s">
        <v>12</v>
      </c>
      <c r="F143" s="2">
        <v>69</v>
      </c>
      <c r="G143" s="2">
        <f t="shared" si="2"/>
        <v>22.300000000000011</v>
      </c>
      <c r="H143" s="16"/>
      <c r="I143" s="278"/>
    </row>
    <row r="144" spans="1:9">
      <c r="A144" s="3">
        <v>43215</v>
      </c>
      <c r="B144" s="422">
        <v>15178</v>
      </c>
      <c r="C144" s="422" t="s">
        <v>18</v>
      </c>
      <c r="D144" t="s">
        <v>13</v>
      </c>
      <c r="F144" s="2">
        <v>22.3</v>
      </c>
      <c r="G144" s="2">
        <f t="shared" si="2"/>
        <v>0</v>
      </c>
      <c r="H144" s="16"/>
      <c r="I144" s="278"/>
    </row>
    <row r="145" spans="1:9">
      <c r="A145" s="3">
        <v>43220</v>
      </c>
      <c r="B145" s="422" t="s">
        <v>10</v>
      </c>
      <c r="C145" s="422" t="s">
        <v>19</v>
      </c>
      <c r="D145" t="s">
        <v>12</v>
      </c>
      <c r="E145" s="2">
        <v>107.7</v>
      </c>
      <c r="G145" s="2">
        <f t="shared" si="2"/>
        <v>107.7</v>
      </c>
      <c r="H145" s="16"/>
      <c r="I145" s="278"/>
    </row>
    <row r="146" spans="1:9">
      <c r="B146" s="422"/>
      <c r="C146" s="422"/>
      <c r="D146" t="s">
        <v>13</v>
      </c>
      <c r="E146" s="2">
        <v>22.3</v>
      </c>
      <c r="G146" s="2">
        <f t="shared" si="2"/>
        <v>130</v>
      </c>
      <c r="H146" s="16"/>
      <c r="I146" s="278"/>
    </row>
    <row r="147" spans="1:9">
      <c r="B147" s="422"/>
      <c r="C147" s="422"/>
      <c r="D147" t="s">
        <v>14</v>
      </c>
      <c r="E147" s="2">
        <v>60</v>
      </c>
      <c r="G147" s="2">
        <f t="shared" si="2"/>
        <v>190</v>
      </c>
      <c r="H147" s="16"/>
      <c r="I147" s="278"/>
    </row>
    <row r="148" spans="1:9">
      <c r="B148" s="422"/>
      <c r="C148" s="422"/>
      <c r="D148" t="s">
        <v>15</v>
      </c>
      <c r="E148" s="2">
        <v>5</v>
      </c>
      <c r="G148" s="2">
        <f t="shared" si="2"/>
        <v>195</v>
      </c>
      <c r="H148" s="16"/>
      <c r="I148" s="278"/>
    </row>
    <row r="149" spans="1:9">
      <c r="A149" s="3">
        <v>43220</v>
      </c>
      <c r="B149" s="422" t="s">
        <v>69</v>
      </c>
      <c r="C149" s="422" t="s">
        <v>19</v>
      </c>
      <c r="D149" t="s">
        <v>14</v>
      </c>
      <c r="F149" s="2">
        <v>60</v>
      </c>
      <c r="G149" s="2">
        <f t="shared" si="2"/>
        <v>135</v>
      </c>
      <c r="H149" s="16"/>
      <c r="I149" s="278"/>
    </row>
    <row r="150" spans="1:9">
      <c r="A150" s="3">
        <v>43220</v>
      </c>
      <c r="B150" s="422" t="s">
        <v>69</v>
      </c>
      <c r="C150" s="422" t="s">
        <v>19</v>
      </c>
      <c r="D150" t="s">
        <v>15</v>
      </c>
      <c r="F150" s="2">
        <v>5</v>
      </c>
      <c r="G150" s="2">
        <f t="shared" si="2"/>
        <v>130</v>
      </c>
      <c r="H150" s="16"/>
      <c r="I150" s="278"/>
    </row>
    <row r="151" spans="1:9">
      <c r="A151" s="3">
        <v>43220</v>
      </c>
      <c r="B151" s="422" t="s">
        <v>69</v>
      </c>
      <c r="C151" s="422" t="s">
        <v>19</v>
      </c>
      <c r="D151" t="s">
        <v>12</v>
      </c>
      <c r="F151" s="2">
        <v>60</v>
      </c>
      <c r="G151" s="2">
        <f t="shared" si="2"/>
        <v>70</v>
      </c>
      <c r="H151" s="16"/>
      <c r="I151" s="278"/>
    </row>
    <row r="152" spans="1:9">
      <c r="A152" s="3">
        <v>43242</v>
      </c>
      <c r="B152" s="422">
        <v>15390</v>
      </c>
      <c r="C152" s="422" t="s">
        <v>19</v>
      </c>
      <c r="D152" t="s">
        <v>12</v>
      </c>
      <c r="F152" s="2">
        <v>47.7</v>
      </c>
      <c r="G152" s="2">
        <f t="shared" si="2"/>
        <v>22.299999999999997</v>
      </c>
      <c r="H152" s="16"/>
      <c r="I152" s="278"/>
    </row>
    <row r="153" spans="1:9">
      <c r="A153" s="3">
        <v>43242</v>
      </c>
      <c r="B153" s="422">
        <v>15390</v>
      </c>
      <c r="C153" s="422" t="s">
        <v>19</v>
      </c>
      <c r="D153" t="s">
        <v>13</v>
      </c>
      <c r="F153" s="2">
        <v>22.3</v>
      </c>
      <c r="G153" s="2">
        <f t="shared" si="2"/>
        <v>0</v>
      </c>
      <c r="H153" s="16"/>
      <c r="I153" s="278"/>
    </row>
    <row r="154" spans="1:9">
      <c r="A154" s="3">
        <v>43251</v>
      </c>
      <c r="B154" s="422" t="s">
        <v>10</v>
      </c>
      <c r="C154" s="422" t="s">
        <v>20</v>
      </c>
      <c r="D154" t="s">
        <v>12</v>
      </c>
      <c r="E154" s="2">
        <v>100.2</v>
      </c>
      <c r="G154" s="2">
        <f t="shared" si="2"/>
        <v>100.2</v>
      </c>
      <c r="H154" s="16"/>
      <c r="I154" s="278"/>
    </row>
    <row r="155" spans="1:9">
      <c r="B155" s="422"/>
      <c r="C155" s="422"/>
      <c r="D155" t="s">
        <v>13</v>
      </c>
      <c r="E155" s="2">
        <v>27</v>
      </c>
      <c r="G155" s="2">
        <f t="shared" si="2"/>
        <v>127.2</v>
      </c>
      <c r="H155" s="16"/>
      <c r="I155" s="278"/>
    </row>
    <row r="156" spans="1:9">
      <c r="B156" s="422"/>
      <c r="C156" s="422"/>
      <c r="D156" t="s">
        <v>14</v>
      </c>
      <c r="E156" s="2">
        <v>60</v>
      </c>
      <c r="G156" s="2">
        <f t="shared" si="2"/>
        <v>187.2</v>
      </c>
      <c r="H156" s="16"/>
      <c r="I156" s="278"/>
    </row>
    <row r="157" spans="1:9">
      <c r="B157" s="422"/>
      <c r="C157" s="422"/>
      <c r="D157" t="s">
        <v>15</v>
      </c>
      <c r="E157" s="2">
        <v>5</v>
      </c>
      <c r="G157" s="2">
        <f t="shared" si="2"/>
        <v>192.2</v>
      </c>
      <c r="H157" s="16"/>
      <c r="I157" s="278"/>
    </row>
    <row r="158" spans="1:9">
      <c r="A158" s="3">
        <v>43251</v>
      </c>
      <c r="B158" s="422" t="s">
        <v>69</v>
      </c>
      <c r="C158" s="422" t="s">
        <v>20</v>
      </c>
      <c r="D158" t="s">
        <v>14</v>
      </c>
      <c r="F158" s="2">
        <v>60</v>
      </c>
      <c r="G158" s="2">
        <f t="shared" si="2"/>
        <v>132.19999999999999</v>
      </c>
      <c r="H158" s="16"/>
      <c r="I158" s="278"/>
    </row>
    <row r="159" spans="1:9">
      <c r="A159" s="3">
        <v>43251</v>
      </c>
      <c r="B159" s="422" t="s">
        <v>69</v>
      </c>
      <c r="C159" s="422" t="s">
        <v>20</v>
      </c>
      <c r="D159" t="s">
        <v>15</v>
      </c>
      <c r="F159" s="2">
        <v>5</v>
      </c>
      <c r="G159" s="2">
        <f t="shared" si="2"/>
        <v>127.19999999999999</v>
      </c>
      <c r="H159" s="16"/>
      <c r="I159" s="278"/>
    </row>
    <row r="160" spans="1:9">
      <c r="A160" s="3">
        <v>43251</v>
      </c>
      <c r="B160" s="422" t="s">
        <v>69</v>
      </c>
      <c r="C160" s="422" t="s">
        <v>20</v>
      </c>
      <c r="D160" t="s">
        <v>12</v>
      </c>
      <c r="F160" s="2">
        <v>72</v>
      </c>
      <c r="G160" s="2">
        <f t="shared" si="2"/>
        <v>55.199999999999989</v>
      </c>
    </row>
    <row r="161" spans="1:13">
      <c r="A161" s="3">
        <v>43281</v>
      </c>
      <c r="B161" s="422" t="s">
        <v>69</v>
      </c>
      <c r="C161" s="422" t="s">
        <v>20</v>
      </c>
      <c r="D161" t="s">
        <v>12</v>
      </c>
      <c r="F161" s="2">
        <v>28.2</v>
      </c>
      <c r="G161" s="2">
        <f t="shared" si="2"/>
        <v>26.999999999999989</v>
      </c>
    </row>
    <row r="162" spans="1:13">
      <c r="A162" s="3">
        <v>43281</v>
      </c>
      <c r="B162" s="422" t="s">
        <v>69</v>
      </c>
      <c r="C162" s="422" t="s">
        <v>20</v>
      </c>
      <c r="D162" t="s">
        <v>13</v>
      </c>
      <c r="F162" s="2">
        <v>27</v>
      </c>
      <c r="G162" s="2">
        <f t="shared" si="2"/>
        <v>0</v>
      </c>
      <c r="H162" s="5"/>
    </row>
    <row r="163" spans="1:13">
      <c r="A163" s="3">
        <v>43281</v>
      </c>
      <c r="B163" s="422" t="s">
        <v>10</v>
      </c>
      <c r="C163" s="422" t="s">
        <v>21</v>
      </c>
      <c r="D163" t="s">
        <v>12</v>
      </c>
      <c r="E163" s="2">
        <v>103</v>
      </c>
      <c r="G163" s="2">
        <f t="shared" si="2"/>
        <v>103</v>
      </c>
    </row>
    <row r="164" spans="1:13">
      <c r="B164" s="422"/>
      <c r="C164" s="422"/>
      <c r="D164" t="s">
        <v>13</v>
      </c>
      <c r="E164" s="2">
        <v>27</v>
      </c>
      <c r="G164" s="2">
        <f t="shared" si="2"/>
        <v>130</v>
      </c>
    </row>
    <row r="165" spans="1:13">
      <c r="B165" s="422"/>
      <c r="C165" s="422"/>
      <c r="D165" t="s">
        <v>14</v>
      </c>
      <c r="E165" s="2">
        <v>60</v>
      </c>
      <c r="G165" s="2">
        <f t="shared" si="2"/>
        <v>190</v>
      </c>
    </row>
    <row r="166" spans="1:13">
      <c r="B166" s="422"/>
      <c r="C166" s="422"/>
      <c r="D166" t="s">
        <v>15</v>
      </c>
      <c r="E166" s="2">
        <v>5</v>
      </c>
      <c r="G166" s="2">
        <f t="shared" si="2"/>
        <v>195</v>
      </c>
    </row>
    <row r="167" spans="1:13">
      <c r="A167" s="3">
        <v>43281</v>
      </c>
      <c r="B167" s="422" t="s">
        <v>69</v>
      </c>
      <c r="C167" s="422" t="s">
        <v>21</v>
      </c>
      <c r="D167" t="s">
        <v>14</v>
      </c>
      <c r="F167" s="2">
        <v>60</v>
      </c>
      <c r="G167" s="2">
        <f t="shared" si="2"/>
        <v>135</v>
      </c>
    </row>
    <row r="168" spans="1:13">
      <c r="A168" s="3">
        <v>43281</v>
      </c>
      <c r="B168" s="422" t="s">
        <v>69</v>
      </c>
      <c r="C168" s="422" t="s">
        <v>21</v>
      </c>
      <c r="D168" t="s">
        <v>15</v>
      </c>
      <c r="F168" s="2">
        <v>5</v>
      </c>
      <c r="G168" s="2">
        <f t="shared" si="2"/>
        <v>130</v>
      </c>
      <c r="H168" s="16"/>
    </row>
    <row r="169" spans="1:13">
      <c r="A169" s="3">
        <v>43281</v>
      </c>
      <c r="B169" s="422" t="s">
        <v>69</v>
      </c>
      <c r="C169" s="422" t="s">
        <v>21</v>
      </c>
      <c r="D169" t="s">
        <v>12</v>
      </c>
      <c r="F169" s="2">
        <v>29.8</v>
      </c>
      <c r="G169" s="2">
        <f t="shared" si="2"/>
        <v>100.2</v>
      </c>
      <c r="H169" s="16"/>
    </row>
    <row r="170" spans="1:13">
      <c r="A170" s="3">
        <v>43312</v>
      </c>
      <c r="B170" s="422" t="s">
        <v>69</v>
      </c>
      <c r="C170" s="422" t="s">
        <v>21</v>
      </c>
      <c r="D170" t="s">
        <v>12</v>
      </c>
      <c r="F170" s="2">
        <v>73.2</v>
      </c>
      <c r="G170" s="2">
        <f t="shared" si="2"/>
        <v>27</v>
      </c>
      <c r="H170" s="16"/>
    </row>
    <row r="171" spans="1:13">
      <c r="A171" s="3">
        <v>43312</v>
      </c>
      <c r="B171" s="422" t="s">
        <v>69</v>
      </c>
      <c r="C171" s="422" t="s">
        <v>21</v>
      </c>
      <c r="D171" t="s">
        <v>13</v>
      </c>
      <c r="F171" s="2">
        <v>11.8</v>
      </c>
      <c r="G171" s="2">
        <f t="shared" si="2"/>
        <v>15.2</v>
      </c>
      <c r="H171" s="16"/>
    </row>
    <row r="172" spans="1:13" s="9" customFormat="1">
      <c r="A172" s="3">
        <v>43318</v>
      </c>
      <c r="B172" s="422">
        <v>15928</v>
      </c>
      <c r="C172" s="422" t="s">
        <v>21</v>
      </c>
      <c r="D172" t="s">
        <v>13</v>
      </c>
      <c r="E172" s="23"/>
      <c r="F172" s="23">
        <v>15.2</v>
      </c>
      <c r="G172" s="2">
        <f t="shared" si="2"/>
        <v>0</v>
      </c>
      <c r="H172" s="16"/>
      <c r="I172" s="278"/>
      <c r="K172" s="135"/>
      <c r="M172" s="135"/>
    </row>
    <row r="173" spans="1:13">
      <c r="A173" s="3">
        <v>43312</v>
      </c>
      <c r="B173" s="422" t="s">
        <v>10</v>
      </c>
      <c r="C173" s="422" t="s">
        <v>22</v>
      </c>
      <c r="D173" t="s">
        <v>12</v>
      </c>
      <c r="E173" s="2">
        <v>101.1</v>
      </c>
      <c r="G173" s="2">
        <f t="shared" si="2"/>
        <v>101.1</v>
      </c>
      <c r="H173" s="16"/>
    </row>
    <row r="174" spans="1:13">
      <c r="B174" s="422"/>
      <c r="C174" s="422"/>
      <c r="D174" t="s">
        <v>13</v>
      </c>
      <c r="E174" s="2">
        <v>27</v>
      </c>
      <c r="G174" s="2">
        <f t="shared" si="2"/>
        <v>128.1</v>
      </c>
      <c r="H174" s="16"/>
    </row>
    <row r="175" spans="1:13">
      <c r="B175" s="422"/>
      <c r="C175" s="422"/>
      <c r="D175" t="s">
        <v>14</v>
      </c>
      <c r="E175" s="2">
        <v>60</v>
      </c>
      <c r="G175" s="2">
        <f t="shared" si="2"/>
        <v>188.1</v>
      </c>
      <c r="H175" s="16"/>
    </row>
    <row r="176" spans="1:13">
      <c r="B176" s="422"/>
      <c r="C176" s="422"/>
      <c r="D176" t="s">
        <v>15</v>
      </c>
      <c r="E176" s="2">
        <v>5</v>
      </c>
      <c r="G176" s="2">
        <f t="shared" si="2"/>
        <v>193.1</v>
      </c>
      <c r="H176" s="16"/>
    </row>
    <row r="177" spans="1:8">
      <c r="A177" s="3">
        <v>43312</v>
      </c>
      <c r="B177" s="422" t="s">
        <v>69</v>
      </c>
      <c r="C177" s="422" t="s">
        <v>22</v>
      </c>
      <c r="D177" t="s">
        <v>14</v>
      </c>
      <c r="F177" s="2">
        <v>60</v>
      </c>
      <c r="G177" s="2">
        <f t="shared" si="2"/>
        <v>133.1</v>
      </c>
      <c r="H177" s="16"/>
    </row>
    <row r="178" spans="1:8">
      <c r="A178" s="3">
        <v>43312</v>
      </c>
      <c r="B178" s="422" t="s">
        <v>69</v>
      </c>
      <c r="C178" s="422" t="s">
        <v>22</v>
      </c>
      <c r="D178" t="s">
        <v>15</v>
      </c>
      <c r="F178" s="2">
        <v>5</v>
      </c>
      <c r="G178" s="2">
        <f t="shared" si="2"/>
        <v>128.1</v>
      </c>
      <c r="H178" s="16"/>
    </row>
    <row r="179" spans="1:8">
      <c r="A179" s="3">
        <v>43343</v>
      </c>
      <c r="B179" s="422" t="s">
        <v>69</v>
      </c>
      <c r="C179" s="422" t="s">
        <v>22</v>
      </c>
      <c r="D179" t="s">
        <v>12</v>
      </c>
      <c r="F179" s="2">
        <v>75</v>
      </c>
      <c r="G179" s="2">
        <f t="shared" si="2"/>
        <v>53.099999999999994</v>
      </c>
      <c r="H179" s="16"/>
    </row>
    <row r="180" spans="1:8">
      <c r="A180" s="3">
        <v>43354</v>
      </c>
      <c r="B180" s="422">
        <v>16112</v>
      </c>
      <c r="C180" s="422" t="s">
        <v>22</v>
      </c>
      <c r="D180" t="s">
        <v>12</v>
      </c>
      <c r="F180" s="2">
        <v>26.1</v>
      </c>
      <c r="G180" s="2">
        <f t="shared" si="2"/>
        <v>26.999999999999993</v>
      </c>
      <c r="H180" s="16"/>
    </row>
    <row r="181" spans="1:8">
      <c r="A181" s="3">
        <v>43354</v>
      </c>
      <c r="B181" s="422">
        <v>16112</v>
      </c>
      <c r="C181" s="422" t="s">
        <v>22</v>
      </c>
      <c r="D181" t="s">
        <v>13</v>
      </c>
      <c r="F181" s="2">
        <v>27</v>
      </c>
      <c r="G181" s="2">
        <f t="shared" si="2"/>
        <v>0</v>
      </c>
      <c r="H181" s="16"/>
    </row>
    <row r="182" spans="1:8">
      <c r="A182" s="3">
        <v>43343</v>
      </c>
      <c r="B182" s="422" t="s">
        <v>10</v>
      </c>
      <c r="C182" s="422" t="s">
        <v>23</v>
      </c>
      <c r="D182" t="s">
        <v>12</v>
      </c>
      <c r="E182" s="2">
        <v>100.3</v>
      </c>
      <c r="G182" s="2">
        <f t="shared" si="2"/>
        <v>100.3</v>
      </c>
      <c r="H182" s="16"/>
    </row>
    <row r="183" spans="1:8">
      <c r="B183" s="422"/>
      <c r="C183" s="422"/>
      <c r="D183" t="s">
        <v>13</v>
      </c>
      <c r="E183" s="2">
        <v>27</v>
      </c>
      <c r="G183" s="2">
        <f t="shared" si="2"/>
        <v>127.3</v>
      </c>
      <c r="H183" s="16"/>
    </row>
    <row r="184" spans="1:8">
      <c r="B184" s="422"/>
      <c r="C184" s="422"/>
      <c r="D184" t="s">
        <v>14</v>
      </c>
      <c r="E184" s="2">
        <v>60</v>
      </c>
      <c r="G184" s="2">
        <f t="shared" si="2"/>
        <v>187.3</v>
      </c>
      <c r="H184" s="16"/>
    </row>
    <row r="185" spans="1:8">
      <c r="B185" s="422"/>
      <c r="C185" s="422"/>
      <c r="D185" t="s">
        <v>15</v>
      </c>
      <c r="E185" s="2">
        <v>5</v>
      </c>
      <c r="G185" s="2">
        <f t="shared" si="2"/>
        <v>192.3</v>
      </c>
      <c r="H185" s="16"/>
    </row>
    <row r="186" spans="1:8">
      <c r="A186" s="3">
        <v>43343</v>
      </c>
      <c r="B186" s="422" t="s">
        <v>69</v>
      </c>
      <c r="C186" s="422" t="s">
        <v>23</v>
      </c>
      <c r="D186" t="s">
        <v>14</v>
      </c>
      <c r="F186" s="2">
        <v>60</v>
      </c>
      <c r="G186" s="2">
        <f t="shared" si="2"/>
        <v>132.30000000000001</v>
      </c>
      <c r="H186" s="16"/>
    </row>
    <row r="187" spans="1:8">
      <c r="A187" s="3">
        <v>43343</v>
      </c>
      <c r="B187" s="422" t="s">
        <v>69</v>
      </c>
      <c r="C187" s="422" t="s">
        <v>23</v>
      </c>
      <c r="D187" t="s">
        <v>15</v>
      </c>
      <c r="F187" s="2">
        <v>5</v>
      </c>
      <c r="G187" s="2">
        <f t="shared" si="2"/>
        <v>127.30000000000001</v>
      </c>
      <c r="H187" s="16"/>
    </row>
    <row r="188" spans="1:8">
      <c r="A188" s="3">
        <v>43373</v>
      </c>
      <c r="B188" s="422" t="s">
        <v>69</v>
      </c>
      <c r="C188" s="422" t="s">
        <v>23</v>
      </c>
      <c r="D188" t="s">
        <v>12</v>
      </c>
      <c r="F188" s="2">
        <v>65</v>
      </c>
      <c r="G188" s="2">
        <f t="shared" si="2"/>
        <v>62.300000000000011</v>
      </c>
      <c r="H188" s="17"/>
    </row>
    <row r="189" spans="1:8">
      <c r="A189" s="3">
        <v>43389</v>
      </c>
      <c r="B189" s="422">
        <v>16332</v>
      </c>
      <c r="C189" s="422" t="s">
        <v>23</v>
      </c>
      <c r="D189" t="s">
        <v>12</v>
      </c>
      <c r="F189" s="2">
        <v>35.299999999999997</v>
      </c>
      <c r="G189" s="2">
        <f t="shared" si="2"/>
        <v>27.000000000000014</v>
      </c>
      <c r="H189" s="17"/>
    </row>
    <row r="190" spans="1:8">
      <c r="A190" s="3">
        <v>43389</v>
      </c>
      <c r="B190" s="422">
        <v>16332</v>
      </c>
      <c r="C190" s="422" t="s">
        <v>23</v>
      </c>
      <c r="D190" t="s">
        <v>13</v>
      </c>
      <c r="F190" s="2">
        <v>27</v>
      </c>
      <c r="G190" s="2">
        <f t="shared" si="2"/>
        <v>0</v>
      </c>
      <c r="H190" s="17"/>
    </row>
    <row r="191" spans="1:8">
      <c r="A191" s="3">
        <v>43373</v>
      </c>
      <c r="B191" s="422" t="s">
        <v>10</v>
      </c>
      <c r="C191" s="422" t="s">
        <v>24</v>
      </c>
      <c r="D191" t="s">
        <v>12</v>
      </c>
      <c r="E191" s="2">
        <v>81.8</v>
      </c>
      <c r="G191" s="2">
        <f t="shared" si="2"/>
        <v>81.8</v>
      </c>
      <c r="H191" s="16"/>
    </row>
    <row r="192" spans="1:8">
      <c r="B192" s="422"/>
      <c r="C192" s="422"/>
      <c r="D192" t="s">
        <v>13</v>
      </c>
      <c r="E192" s="2">
        <v>27</v>
      </c>
      <c r="G192" s="2">
        <f t="shared" si="2"/>
        <v>108.8</v>
      </c>
      <c r="H192" s="16"/>
    </row>
    <row r="193" spans="1:8">
      <c r="B193" s="422"/>
      <c r="C193" s="422"/>
      <c r="D193" t="s">
        <v>14</v>
      </c>
      <c r="E193" s="2">
        <v>60</v>
      </c>
      <c r="G193" s="2">
        <f t="shared" si="2"/>
        <v>168.8</v>
      </c>
      <c r="H193" s="16"/>
    </row>
    <row r="194" spans="1:8">
      <c r="B194" s="422"/>
      <c r="C194" s="422"/>
      <c r="D194" t="s">
        <v>15</v>
      </c>
      <c r="E194" s="2">
        <v>5</v>
      </c>
      <c r="G194" s="2">
        <f t="shared" si="2"/>
        <v>173.8</v>
      </c>
      <c r="H194" s="16"/>
    </row>
    <row r="195" spans="1:8">
      <c r="A195" s="3">
        <v>43373</v>
      </c>
      <c r="B195" s="422" t="s">
        <v>69</v>
      </c>
      <c r="C195" s="422" t="s">
        <v>24</v>
      </c>
      <c r="D195" t="s">
        <v>14</v>
      </c>
      <c r="F195" s="2">
        <v>60</v>
      </c>
      <c r="G195" s="2">
        <f t="shared" si="2"/>
        <v>113.80000000000001</v>
      </c>
      <c r="H195" s="16"/>
    </row>
    <row r="196" spans="1:8">
      <c r="A196" s="3">
        <v>43373</v>
      </c>
      <c r="B196" s="422" t="s">
        <v>69</v>
      </c>
      <c r="C196" s="422" t="s">
        <v>24</v>
      </c>
      <c r="D196" t="s">
        <v>15</v>
      </c>
      <c r="F196" s="2">
        <v>5</v>
      </c>
      <c r="G196" s="2">
        <f t="shared" si="2"/>
        <v>108.80000000000001</v>
      </c>
      <c r="H196" s="16"/>
    </row>
    <row r="197" spans="1:8">
      <c r="A197" s="3">
        <v>43404</v>
      </c>
      <c r="B197" s="422" t="s">
        <v>69</v>
      </c>
      <c r="C197" s="422" t="s">
        <v>24</v>
      </c>
      <c r="D197" t="s">
        <v>12</v>
      </c>
      <c r="F197" s="2">
        <v>24</v>
      </c>
      <c r="G197" s="2">
        <f t="shared" si="2"/>
        <v>84.800000000000011</v>
      </c>
      <c r="H197" s="16"/>
    </row>
    <row r="198" spans="1:8">
      <c r="A198" s="3">
        <v>43434</v>
      </c>
      <c r="B198" s="422" t="s">
        <v>69</v>
      </c>
      <c r="C198" s="422" t="s">
        <v>24</v>
      </c>
      <c r="D198" t="s">
        <v>12</v>
      </c>
      <c r="F198" s="2">
        <v>57.8</v>
      </c>
      <c r="G198" s="2">
        <f t="shared" ref="G198:G261" si="3">+G197+E198-F198</f>
        <v>27.000000000000014</v>
      </c>
      <c r="H198" s="16"/>
    </row>
    <row r="199" spans="1:8">
      <c r="A199" s="3">
        <v>43434</v>
      </c>
      <c r="B199" s="422" t="s">
        <v>69</v>
      </c>
      <c r="C199" s="422" t="s">
        <v>24</v>
      </c>
      <c r="D199" t="s">
        <v>13</v>
      </c>
      <c r="F199" s="2">
        <v>7.2</v>
      </c>
      <c r="G199" s="2">
        <f t="shared" si="3"/>
        <v>19.800000000000015</v>
      </c>
      <c r="H199" s="17"/>
    </row>
    <row r="200" spans="1:8">
      <c r="A200" s="3">
        <v>43465</v>
      </c>
      <c r="B200" s="422" t="s">
        <v>69</v>
      </c>
      <c r="C200" s="422" t="s">
        <v>24</v>
      </c>
      <c r="D200" t="s">
        <v>13</v>
      </c>
      <c r="F200" s="2">
        <v>19.8</v>
      </c>
      <c r="G200" s="2">
        <f t="shared" si="3"/>
        <v>0</v>
      </c>
      <c r="H200" s="17"/>
    </row>
    <row r="201" spans="1:8">
      <c r="A201" s="3">
        <v>43404</v>
      </c>
      <c r="B201" s="422" t="s">
        <v>10</v>
      </c>
      <c r="C201" s="422" t="s">
        <v>25</v>
      </c>
      <c r="D201" t="s">
        <v>12</v>
      </c>
      <c r="E201" s="2">
        <v>82.4</v>
      </c>
      <c r="G201" s="2">
        <f t="shared" si="3"/>
        <v>82.4</v>
      </c>
      <c r="H201" s="16"/>
    </row>
    <row r="202" spans="1:8">
      <c r="B202" s="422"/>
      <c r="C202" s="422"/>
      <c r="D202" t="s">
        <v>13</v>
      </c>
      <c r="E202" s="2">
        <v>33</v>
      </c>
      <c r="G202" s="2">
        <f t="shared" si="3"/>
        <v>115.4</v>
      </c>
      <c r="H202" s="16"/>
    </row>
    <row r="203" spans="1:8">
      <c r="B203" s="422"/>
      <c r="C203" s="422"/>
      <c r="D203" t="s">
        <v>14</v>
      </c>
      <c r="E203" s="2">
        <v>60</v>
      </c>
      <c r="G203" s="2">
        <f t="shared" si="3"/>
        <v>175.4</v>
      </c>
      <c r="H203" s="16"/>
    </row>
    <row r="204" spans="1:8">
      <c r="B204" s="422"/>
      <c r="C204" s="422"/>
      <c r="D204" t="s">
        <v>15</v>
      </c>
      <c r="E204" s="2">
        <v>5</v>
      </c>
      <c r="G204" s="2">
        <f t="shared" si="3"/>
        <v>180.4</v>
      </c>
      <c r="H204" s="16"/>
    </row>
    <row r="205" spans="1:8">
      <c r="A205" s="3">
        <v>43404</v>
      </c>
      <c r="B205" s="422" t="s">
        <v>69</v>
      </c>
      <c r="C205" s="422" t="s">
        <v>25</v>
      </c>
      <c r="D205" t="s">
        <v>14</v>
      </c>
      <c r="F205" s="2">
        <v>60</v>
      </c>
      <c r="G205" s="2">
        <f t="shared" si="3"/>
        <v>120.4</v>
      </c>
      <c r="H205" s="16"/>
    </row>
    <row r="206" spans="1:8">
      <c r="A206" s="3">
        <v>43404</v>
      </c>
      <c r="B206" s="422" t="s">
        <v>69</v>
      </c>
      <c r="C206" s="422" t="s">
        <v>25</v>
      </c>
      <c r="D206" t="s">
        <v>15</v>
      </c>
      <c r="F206" s="2">
        <v>5</v>
      </c>
      <c r="G206" s="2">
        <f t="shared" si="3"/>
        <v>115.4</v>
      </c>
      <c r="H206" s="16"/>
    </row>
    <row r="207" spans="1:8">
      <c r="A207" s="3">
        <v>43465</v>
      </c>
      <c r="B207" s="422" t="s">
        <v>69</v>
      </c>
      <c r="C207" s="422" t="s">
        <v>25</v>
      </c>
      <c r="D207" t="s">
        <v>12</v>
      </c>
      <c r="F207" s="2">
        <v>80.2</v>
      </c>
      <c r="G207" s="2">
        <f t="shared" si="3"/>
        <v>35.200000000000003</v>
      </c>
      <c r="H207" s="16"/>
    </row>
    <row r="208" spans="1:8">
      <c r="A208" s="3">
        <v>43482</v>
      </c>
      <c r="B208" s="422">
        <v>16950</v>
      </c>
      <c r="C208" s="422" t="s">
        <v>25</v>
      </c>
      <c r="D208" t="s">
        <v>12</v>
      </c>
      <c r="F208" s="2">
        <v>2.2000000000000002</v>
      </c>
      <c r="G208" s="2">
        <f t="shared" si="3"/>
        <v>33</v>
      </c>
      <c r="H208" s="16"/>
    </row>
    <row r="209" spans="1:8">
      <c r="A209" s="3">
        <v>43482</v>
      </c>
      <c r="B209" s="422">
        <v>16950</v>
      </c>
      <c r="C209" s="422" t="s">
        <v>25</v>
      </c>
      <c r="D209" t="s">
        <v>13</v>
      </c>
      <c r="F209" s="2">
        <v>33</v>
      </c>
      <c r="G209" s="2">
        <f t="shared" si="3"/>
        <v>0</v>
      </c>
      <c r="H209" s="16"/>
    </row>
    <row r="210" spans="1:8">
      <c r="A210" s="3">
        <v>43434</v>
      </c>
      <c r="B210" s="422" t="s">
        <v>10</v>
      </c>
      <c r="C210" s="422" t="s">
        <v>26</v>
      </c>
      <c r="D210" t="s">
        <v>12</v>
      </c>
      <c r="E210" s="2">
        <v>100.9</v>
      </c>
      <c r="G210" s="2">
        <f t="shared" si="3"/>
        <v>100.9</v>
      </c>
      <c r="H210" s="16"/>
    </row>
    <row r="211" spans="1:8">
      <c r="B211" s="422"/>
      <c r="C211" s="422"/>
      <c r="D211" t="s">
        <v>13</v>
      </c>
      <c r="E211" s="2">
        <v>33</v>
      </c>
      <c r="G211" s="2">
        <f t="shared" si="3"/>
        <v>133.9</v>
      </c>
      <c r="H211" s="16"/>
    </row>
    <row r="212" spans="1:8">
      <c r="B212" s="422"/>
      <c r="C212" s="422"/>
      <c r="D212" t="s">
        <v>14</v>
      </c>
      <c r="E212" s="2">
        <v>60</v>
      </c>
      <c r="G212" s="2">
        <f t="shared" si="3"/>
        <v>193.9</v>
      </c>
      <c r="H212" s="16"/>
    </row>
    <row r="213" spans="1:8">
      <c r="B213" s="422"/>
      <c r="C213" s="422"/>
      <c r="D213" t="s">
        <v>15</v>
      </c>
      <c r="E213" s="2">
        <v>5</v>
      </c>
      <c r="G213" s="2">
        <f t="shared" si="3"/>
        <v>198.9</v>
      </c>
      <c r="H213" s="16"/>
    </row>
    <row r="214" spans="1:8">
      <c r="A214" s="3">
        <v>43434</v>
      </c>
      <c r="B214" s="422" t="s">
        <v>69</v>
      </c>
      <c r="C214" s="422" t="s">
        <v>26</v>
      </c>
      <c r="D214" t="s">
        <v>14</v>
      </c>
      <c r="F214" s="2">
        <v>60</v>
      </c>
      <c r="G214" s="2">
        <f t="shared" si="3"/>
        <v>138.9</v>
      </c>
      <c r="H214" s="16"/>
    </row>
    <row r="215" spans="1:8">
      <c r="A215" s="3">
        <v>43434</v>
      </c>
      <c r="B215" s="422" t="s">
        <v>69</v>
      </c>
      <c r="C215" s="422" t="s">
        <v>26</v>
      </c>
      <c r="D215" t="s">
        <v>15</v>
      </c>
      <c r="F215" s="2">
        <v>5</v>
      </c>
      <c r="G215" s="2">
        <f t="shared" si="3"/>
        <v>133.9</v>
      </c>
      <c r="H215" s="16"/>
    </row>
    <row r="216" spans="1:8">
      <c r="A216" s="3">
        <v>43482</v>
      </c>
      <c r="B216" s="422">
        <v>16950</v>
      </c>
      <c r="C216" s="422" t="s">
        <v>26</v>
      </c>
      <c r="D216" t="s">
        <v>12</v>
      </c>
      <c r="F216" s="2">
        <v>100.9</v>
      </c>
      <c r="G216" s="2">
        <f t="shared" si="3"/>
        <v>33</v>
      </c>
      <c r="H216" s="16"/>
    </row>
    <row r="217" spans="1:8">
      <c r="A217" s="3">
        <v>43482</v>
      </c>
      <c r="B217" s="422">
        <v>16950</v>
      </c>
      <c r="C217" s="422" t="s">
        <v>26</v>
      </c>
      <c r="D217" t="s">
        <v>13</v>
      </c>
      <c r="F217" s="2">
        <v>33</v>
      </c>
      <c r="G217" s="2">
        <f t="shared" si="3"/>
        <v>0</v>
      </c>
      <c r="H217" s="16"/>
    </row>
    <row r="218" spans="1:8">
      <c r="A218" s="3">
        <v>43465</v>
      </c>
      <c r="B218" s="422" t="s">
        <v>10</v>
      </c>
      <c r="C218" s="422" t="s">
        <v>27</v>
      </c>
      <c r="D218" t="s">
        <v>12</v>
      </c>
      <c r="E218" s="2">
        <v>90.5</v>
      </c>
      <c r="G218" s="2">
        <f t="shared" si="3"/>
        <v>90.5</v>
      </c>
      <c r="H218" s="16"/>
    </row>
    <row r="219" spans="1:8">
      <c r="B219" s="422"/>
      <c r="C219" s="422"/>
      <c r="D219" t="s">
        <v>13</v>
      </c>
      <c r="E219" s="2">
        <v>33</v>
      </c>
      <c r="G219" s="2">
        <f t="shared" si="3"/>
        <v>123.5</v>
      </c>
      <c r="H219" s="16"/>
    </row>
    <row r="220" spans="1:8">
      <c r="B220" s="422"/>
      <c r="C220" s="422"/>
      <c r="D220" t="s">
        <v>14</v>
      </c>
      <c r="E220" s="2">
        <v>60</v>
      </c>
      <c r="G220" s="2">
        <f t="shared" si="3"/>
        <v>183.5</v>
      </c>
      <c r="H220" s="16"/>
    </row>
    <row r="221" spans="1:8">
      <c r="B221" s="422"/>
      <c r="C221" s="422"/>
      <c r="D221" t="s">
        <v>15</v>
      </c>
      <c r="E221" s="2">
        <v>5</v>
      </c>
      <c r="G221" s="2">
        <f t="shared" si="3"/>
        <v>188.5</v>
      </c>
      <c r="H221" s="16"/>
    </row>
    <row r="222" spans="1:8">
      <c r="A222" s="3">
        <v>43465</v>
      </c>
      <c r="B222" s="422" t="s">
        <v>69</v>
      </c>
      <c r="C222" s="422" t="s">
        <v>27</v>
      </c>
      <c r="D222" t="s">
        <v>14</v>
      </c>
      <c r="F222" s="2">
        <v>60</v>
      </c>
      <c r="G222" s="2">
        <f t="shared" si="3"/>
        <v>128.5</v>
      </c>
      <c r="H222" s="16"/>
    </row>
    <row r="223" spans="1:8">
      <c r="A223" s="3">
        <v>43465</v>
      </c>
      <c r="B223" s="422" t="s">
        <v>69</v>
      </c>
      <c r="C223" s="422" t="s">
        <v>27</v>
      </c>
      <c r="D223" t="s">
        <v>15</v>
      </c>
      <c r="F223" s="2">
        <v>5</v>
      </c>
      <c r="G223" s="2">
        <f t="shared" si="3"/>
        <v>123.5</v>
      </c>
      <c r="H223" s="16"/>
    </row>
    <row r="224" spans="1:8">
      <c r="A224" s="3">
        <v>43496</v>
      </c>
      <c r="B224" s="422" t="s">
        <v>69</v>
      </c>
      <c r="C224" s="422" t="s">
        <v>27</v>
      </c>
      <c r="D224" t="s">
        <v>12</v>
      </c>
      <c r="F224" s="2">
        <v>90.5</v>
      </c>
      <c r="G224" s="2">
        <f t="shared" si="3"/>
        <v>33</v>
      </c>
      <c r="H224" s="16"/>
    </row>
    <row r="225" spans="1:8">
      <c r="A225" s="3">
        <v>43496</v>
      </c>
      <c r="B225" s="422" t="s">
        <v>69</v>
      </c>
      <c r="C225" s="422" t="s">
        <v>27</v>
      </c>
      <c r="D225" t="s">
        <v>13</v>
      </c>
      <c r="F225" s="2">
        <v>7.5</v>
      </c>
      <c r="G225" s="2">
        <f t="shared" si="3"/>
        <v>25.5</v>
      </c>
      <c r="H225" s="16"/>
    </row>
    <row r="226" spans="1:8">
      <c r="A226" s="3">
        <v>43524</v>
      </c>
      <c r="B226" s="422" t="s">
        <v>69</v>
      </c>
      <c r="C226" s="422" t="s">
        <v>27</v>
      </c>
      <c r="D226" t="s">
        <v>13</v>
      </c>
      <c r="F226" s="2">
        <v>25.5</v>
      </c>
      <c r="G226" s="2">
        <f t="shared" si="3"/>
        <v>0</v>
      </c>
      <c r="H226" s="16"/>
    </row>
    <row r="227" spans="1:8">
      <c r="A227" s="3">
        <v>43496</v>
      </c>
      <c r="B227" s="422" t="s">
        <v>10</v>
      </c>
      <c r="C227" s="422" t="s">
        <v>11</v>
      </c>
      <c r="D227" t="s">
        <v>12</v>
      </c>
      <c r="E227" s="2">
        <v>94.2</v>
      </c>
      <c r="G227" s="2">
        <f t="shared" si="3"/>
        <v>94.2</v>
      </c>
      <c r="H227" s="16"/>
    </row>
    <row r="228" spans="1:8">
      <c r="B228" s="422"/>
      <c r="C228" s="422"/>
      <c r="D228" t="s">
        <v>13</v>
      </c>
      <c r="E228" s="2">
        <v>33</v>
      </c>
      <c r="G228" s="2">
        <f t="shared" si="3"/>
        <v>127.2</v>
      </c>
      <c r="H228" s="16"/>
    </row>
    <row r="229" spans="1:8">
      <c r="B229" s="422"/>
      <c r="C229" s="422"/>
      <c r="D229" t="s">
        <v>14</v>
      </c>
      <c r="E229" s="2">
        <v>60</v>
      </c>
      <c r="G229" s="2">
        <f t="shared" si="3"/>
        <v>187.2</v>
      </c>
      <c r="H229" s="16"/>
    </row>
    <row r="230" spans="1:8">
      <c r="B230" s="422"/>
      <c r="C230" s="422"/>
      <c r="D230" t="s">
        <v>15</v>
      </c>
      <c r="E230" s="2">
        <v>5</v>
      </c>
      <c r="G230" s="2">
        <f t="shared" si="3"/>
        <v>192.2</v>
      </c>
      <c r="H230" s="16"/>
    </row>
    <row r="231" spans="1:8">
      <c r="A231" s="3">
        <v>43496</v>
      </c>
      <c r="B231" s="422" t="s">
        <v>69</v>
      </c>
      <c r="C231" s="422" t="s">
        <v>11</v>
      </c>
      <c r="D231" t="s">
        <v>14</v>
      </c>
      <c r="F231" s="2">
        <v>60</v>
      </c>
      <c r="G231" s="2">
        <f t="shared" si="3"/>
        <v>132.19999999999999</v>
      </c>
      <c r="H231" s="16"/>
    </row>
    <row r="232" spans="1:8">
      <c r="A232" s="3">
        <v>43496</v>
      </c>
      <c r="B232" s="422" t="s">
        <v>69</v>
      </c>
      <c r="C232" s="422" t="s">
        <v>11</v>
      </c>
      <c r="D232" t="s">
        <v>15</v>
      </c>
      <c r="F232" s="2">
        <v>5</v>
      </c>
      <c r="G232" s="2">
        <f t="shared" si="3"/>
        <v>127.19999999999999</v>
      </c>
      <c r="H232" s="16"/>
    </row>
    <row r="233" spans="1:8">
      <c r="A233" s="3">
        <v>43524</v>
      </c>
      <c r="B233" s="422" t="s">
        <v>69</v>
      </c>
      <c r="C233" s="422" t="s">
        <v>11</v>
      </c>
      <c r="D233" t="s">
        <v>12</v>
      </c>
      <c r="F233" s="2">
        <v>83.5</v>
      </c>
      <c r="G233" s="2">
        <f t="shared" si="3"/>
        <v>43.699999999999989</v>
      </c>
      <c r="H233" s="17"/>
    </row>
    <row r="234" spans="1:8">
      <c r="A234" s="3">
        <v>43551</v>
      </c>
      <c r="B234" s="422" t="s">
        <v>69</v>
      </c>
      <c r="C234" s="422" t="s">
        <v>11</v>
      </c>
      <c r="D234" t="s">
        <v>12</v>
      </c>
      <c r="F234" s="2">
        <v>10.7</v>
      </c>
      <c r="G234" s="2">
        <f t="shared" si="3"/>
        <v>32.999999999999986</v>
      </c>
      <c r="H234" s="17"/>
    </row>
    <row r="235" spans="1:8">
      <c r="A235" s="3">
        <v>43551</v>
      </c>
      <c r="B235" s="422" t="s">
        <v>69</v>
      </c>
      <c r="C235" s="422" t="s">
        <v>11</v>
      </c>
      <c r="D235" t="s">
        <v>13</v>
      </c>
      <c r="F235" s="2">
        <v>33</v>
      </c>
      <c r="G235" s="2">
        <f t="shared" si="3"/>
        <v>0</v>
      </c>
      <c r="H235" s="17"/>
    </row>
    <row r="236" spans="1:8">
      <c r="A236" s="3">
        <v>43524</v>
      </c>
      <c r="B236" s="422" t="s">
        <v>10</v>
      </c>
      <c r="C236" s="422" t="s">
        <v>17</v>
      </c>
      <c r="D236" t="s">
        <v>12</v>
      </c>
      <c r="E236" s="2">
        <v>99.6</v>
      </c>
      <c r="G236" s="2">
        <f t="shared" si="3"/>
        <v>99.6</v>
      </c>
      <c r="H236" s="16"/>
    </row>
    <row r="237" spans="1:8">
      <c r="B237" s="422"/>
      <c r="C237" s="422"/>
      <c r="D237" t="s">
        <v>13</v>
      </c>
      <c r="E237" s="2">
        <v>40.4</v>
      </c>
      <c r="G237" s="2">
        <f t="shared" si="3"/>
        <v>140</v>
      </c>
      <c r="H237" s="16"/>
    </row>
    <row r="238" spans="1:8">
      <c r="B238" s="422"/>
      <c r="C238" s="422"/>
      <c r="D238" t="s">
        <v>14</v>
      </c>
      <c r="E238" s="2">
        <v>56</v>
      </c>
      <c r="G238" s="2">
        <f t="shared" si="3"/>
        <v>196</v>
      </c>
      <c r="H238" s="16"/>
    </row>
    <row r="239" spans="1:8">
      <c r="B239" s="422"/>
      <c r="C239" s="422"/>
      <c r="D239" t="s">
        <v>15</v>
      </c>
      <c r="E239" s="2">
        <v>5</v>
      </c>
      <c r="G239" s="2">
        <f t="shared" si="3"/>
        <v>201</v>
      </c>
      <c r="H239" s="16"/>
    </row>
    <row r="240" spans="1:8">
      <c r="A240" s="3">
        <v>43524</v>
      </c>
      <c r="B240" s="422" t="s">
        <v>69</v>
      </c>
      <c r="C240" s="422" t="s">
        <v>17</v>
      </c>
      <c r="D240" t="s">
        <v>14</v>
      </c>
      <c r="F240" s="2">
        <v>56</v>
      </c>
      <c r="G240" s="2">
        <f t="shared" si="3"/>
        <v>145</v>
      </c>
      <c r="H240" s="16"/>
    </row>
    <row r="241" spans="1:9">
      <c r="A241" s="3">
        <v>43524</v>
      </c>
      <c r="B241" s="422" t="s">
        <v>69</v>
      </c>
      <c r="C241" s="422" t="s">
        <v>17</v>
      </c>
      <c r="D241" t="s">
        <v>15</v>
      </c>
      <c r="F241" s="2">
        <v>5</v>
      </c>
      <c r="G241" s="2">
        <f t="shared" si="3"/>
        <v>140</v>
      </c>
      <c r="H241" s="16"/>
    </row>
    <row r="242" spans="1:9">
      <c r="A242" s="3">
        <v>43555</v>
      </c>
      <c r="B242" s="422" t="s">
        <v>69</v>
      </c>
      <c r="C242" s="422" t="s">
        <v>17</v>
      </c>
      <c r="D242" t="s">
        <v>12</v>
      </c>
      <c r="F242" s="2">
        <v>99.6</v>
      </c>
      <c r="G242" s="2">
        <f t="shared" si="3"/>
        <v>40.400000000000006</v>
      </c>
    </row>
    <row r="243" spans="1:9">
      <c r="A243" s="3">
        <v>43555</v>
      </c>
      <c r="B243" s="422" t="s">
        <v>69</v>
      </c>
      <c r="C243" s="422" t="s">
        <v>17</v>
      </c>
      <c r="D243" t="s">
        <v>13</v>
      </c>
      <c r="F243" s="2">
        <v>10.4</v>
      </c>
      <c r="G243" s="2">
        <f t="shared" si="3"/>
        <v>30.000000000000007</v>
      </c>
    </row>
    <row r="244" spans="1:9">
      <c r="A244" s="3">
        <v>43585</v>
      </c>
      <c r="B244" s="422" t="s">
        <v>69</v>
      </c>
      <c r="C244" s="422" t="s">
        <v>17</v>
      </c>
      <c r="D244" t="s">
        <v>13</v>
      </c>
      <c r="F244" s="2">
        <v>30</v>
      </c>
      <c r="G244" s="2">
        <f t="shared" si="3"/>
        <v>0</v>
      </c>
    </row>
    <row r="245" spans="1:9">
      <c r="A245" s="31">
        <v>43555</v>
      </c>
      <c r="B245" s="421" t="s">
        <v>10</v>
      </c>
      <c r="C245" s="421" t="s">
        <v>18</v>
      </c>
      <c r="D245" t="s">
        <v>12</v>
      </c>
      <c r="E245" s="2">
        <v>92.5</v>
      </c>
      <c r="G245" s="2">
        <f t="shared" si="3"/>
        <v>92.5</v>
      </c>
      <c r="H245" s="16"/>
    </row>
    <row r="246" spans="1:9">
      <c r="B246" s="422"/>
      <c r="C246" s="422"/>
      <c r="D246" t="s">
        <v>13</v>
      </c>
      <c r="E246" s="2">
        <v>32.1</v>
      </c>
      <c r="G246" s="2">
        <f t="shared" si="3"/>
        <v>124.6</v>
      </c>
      <c r="H246" s="16"/>
    </row>
    <row r="247" spans="1:9">
      <c r="B247" s="422"/>
      <c r="C247" s="422"/>
      <c r="D247" t="s">
        <v>14</v>
      </c>
      <c r="E247" s="2">
        <v>60</v>
      </c>
      <c r="G247" s="2">
        <f t="shared" si="3"/>
        <v>184.6</v>
      </c>
      <c r="H247" s="16"/>
    </row>
    <row r="248" spans="1:9">
      <c r="B248" s="422"/>
      <c r="C248" s="422"/>
      <c r="D248" t="s">
        <v>15</v>
      </c>
      <c r="E248" s="2">
        <v>5</v>
      </c>
      <c r="G248" s="2">
        <f t="shared" si="3"/>
        <v>189.6</v>
      </c>
      <c r="H248" s="16"/>
    </row>
    <row r="249" spans="1:9">
      <c r="A249" s="3">
        <v>43555</v>
      </c>
      <c r="B249" s="422" t="s">
        <v>69</v>
      </c>
      <c r="C249" s="422" t="s">
        <v>18</v>
      </c>
      <c r="D249" t="s">
        <v>14</v>
      </c>
      <c r="F249" s="2">
        <v>60</v>
      </c>
      <c r="G249" s="2">
        <f t="shared" si="3"/>
        <v>129.6</v>
      </c>
      <c r="H249" s="16"/>
    </row>
    <row r="250" spans="1:9">
      <c r="A250" s="3">
        <v>43555</v>
      </c>
      <c r="B250" s="422" t="s">
        <v>69</v>
      </c>
      <c r="C250" s="422" t="s">
        <v>18</v>
      </c>
      <c r="D250" t="s">
        <v>15</v>
      </c>
      <c r="F250" s="2">
        <v>5</v>
      </c>
      <c r="G250" s="2">
        <f t="shared" si="3"/>
        <v>124.6</v>
      </c>
      <c r="H250" s="16"/>
    </row>
    <row r="251" spans="1:9">
      <c r="A251" s="3">
        <v>43585</v>
      </c>
      <c r="B251" s="422" t="s">
        <v>69</v>
      </c>
      <c r="C251" s="422" t="s">
        <v>18</v>
      </c>
      <c r="D251" t="s">
        <v>12</v>
      </c>
      <c r="F251" s="2">
        <v>85</v>
      </c>
      <c r="G251" s="2">
        <f t="shared" si="3"/>
        <v>39.599999999999994</v>
      </c>
      <c r="H251" s="16"/>
    </row>
    <row r="252" spans="1:9">
      <c r="A252" s="3">
        <v>43608</v>
      </c>
      <c r="B252" s="422">
        <v>17957</v>
      </c>
      <c r="C252" s="422" t="s">
        <v>18</v>
      </c>
      <c r="D252" t="s">
        <v>12</v>
      </c>
      <c r="F252" s="2">
        <v>7.5</v>
      </c>
      <c r="G252" s="2">
        <f t="shared" si="3"/>
        <v>32.099999999999994</v>
      </c>
      <c r="H252" s="16"/>
    </row>
    <row r="253" spans="1:9">
      <c r="A253" s="3">
        <v>43608</v>
      </c>
      <c r="B253" s="422">
        <v>17957</v>
      </c>
      <c r="C253" s="422" t="s">
        <v>18</v>
      </c>
      <c r="D253" t="s">
        <v>13</v>
      </c>
      <c r="F253" s="2">
        <v>32.1</v>
      </c>
      <c r="G253" s="2">
        <f t="shared" si="3"/>
        <v>0</v>
      </c>
      <c r="H253" s="16"/>
    </row>
    <row r="254" spans="1:9">
      <c r="A254" s="31">
        <v>43585</v>
      </c>
      <c r="B254" s="421" t="s">
        <v>10</v>
      </c>
      <c r="C254" s="421" t="s">
        <v>19</v>
      </c>
      <c r="D254" t="s">
        <v>12</v>
      </c>
      <c r="E254" s="2">
        <v>93.6</v>
      </c>
      <c r="G254" s="2">
        <f t="shared" si="3"/>
        <v>93.6</v>
      </c>
      <c r="H254" s="16"/>
      <c r="I254" s="278"/>
    </row>
    <row r="255" spans="1:9">
      <c r="B255" s="422"/>
      <c r="C255" s="422"/>
      <c r="D255" t="s">
        <v>13</v>
      </c>
      <c r="E255" s="2">
        <v>29.3</v>
      </c>
      <c r="G255" s="2">
        <f t="shared" si="3"/>
        <v>122.89999999999999</v>
      </c>
      <c r="H255" s="16"/>
    </row>
    <row r="256" spans="1:9">
      <c r="B256" s="422"/>
      <c r="C256" s="422"/>
      <c r="D256" t="s">
        <v>14</v>
      </c>
      <c r="E256" s="2">
        <v>60</v>
      </c>
      <c r="G256" s="2">
        <f t="shared" si="3"/>
        <v>182.89999999999998</v>
      </c>
      <c r="H256" s="16"/>
    </row>
    <row r="257" spans="1:12">
      <c r="B257" s="422"/>
      <c r="C257" s="422"/>
      <c r="D257" t="s">
        <v>15</v>
      </c>
      <c r="E257" s="2">
        <v>5</v>
      </c>
      <c r="G257" s="2">
        <f t="shared" si="3"/>
        <v>187.89999999999998</v>
      </c>
      <c r="H257" s="16"/>
    </row>
    <row r="258" spans="1:12">
      <c r="A258" s="3">
        <v>43585</v>
      </c>
      <c r="B258" s="422" t="s">
        <v>69</v>
      </c>
      <c r="C258" s="422" t="s">
        <v>19</v>
      </c>
      <c r="D258" t="s">
        <v>14</v>
      </c>
      <c r="F258" s="2">
        <v>60</v>
      </c>
      <c r="G258" s="2">
        <f t="shared" si="3"/>
        <v>127.89999999999998</v>
      </c>
      <c r="H258" s="16"/>
    </row>
    <row r="259" spans="1:12">
      <c r="A259" s="3">
        <v>43585</v>
      </c>
      <c r="B259" s="422" t="s">
        <v>69</v>
      </c>
      <c r="C259" s="422" t="s">
        <v>19</v>
      </c>
      <c r="D259" t="s">
        <v>15</v>
      </c>
      <c r="F259" s="2">
        <v>5</v>
      </c>
      <c r="G259" s="2">
        <f t="shared" si="3"/>
        <v>122.89999999999998</v>
      </c>
      <c r="H259" s="16"/>
    </row>
    <row r="260" spans="1:12">
      <c r="A260" s="3">
        <v>43616</v>
      </c>
      <c r="B260" s="422" t="s">
        <v>69</v>
      </c>
      <c r="C260" s="422" t="s">
        <v>19</v>
      </c>
      <c r="D260" t="s">
        <v>12</v>
      </c>
      <c r="F260" s="2">
        <v>93.6</v>
      </c>
      <c r="G260" s="2">
        <f t="shared" si="3"/>
        <v>29.299999999999983</v>
      </c>
      <c r="H260" s="16"/>
    </row>
    <row r="261" spans="1:12">
      <c r="A261" s="3">
        <v>43616</v>
      </c>
      <c r="B261" s="422" t="s">
        <v>69</v>
      </c>
      <c r="C261" s="422" t="s">
        <v>19</v>
      </c>
      <c r="D261" t="s">
        <v>13</v>
      </c>
      <c r="F261" s="2">
        <v>18.399999999999999</v>
      </c>
      <c r="G261" s="2">
        <f t="shared" si="3"/>
        <v>10.899999999999984</v>
      </c>
      <c r="H261" s="16"/>
    </row>
    <row r="262" spans="1:12">
      <c r="A262" s="3">
        <v>43623</v>
      </c>
      <c r="B262" s="422">
        <v>18030</v>
      </c>
      <c r="C262" s="422" t="s">
        <v>19</v>
      </c>
      <c r="D262" t="s">
        <v>13</v>
      </c>
      <c r="F262" s="2">
        <v>10.9</v>
      </c>
      <c r="G262" s="2">
        <f t="shared" ref="G262:G325" si="4">+G261+E262-F262</f>
        <v>-1.5987211554602254E-14</v>
      </c>
      <c r="H262" s="16"/>
    </row>
    <row r="263" spans="1:12">
      <c r="A263" s="31">
        <v>43616</v>
      </c>
      <c r="B263" s="421" t="s">
        <v>10</v>
      </c>
      <c r="C263" s="421" t="s">
        <v>20</v>
      </c>
      <c r="D263" t="s">
        <v>12</v>
      </c>
      <c r="E263" s="2">
        <v>86.3</v>
      </c>
      <c r="G263" s="2">
        <f t="shared" si="4"/>
        <v>86.299999999999983</v>
      </c>
      <c r="H263" s="16"/>
    </row>
    <row r="264" spans="1:12">
      <c r="B264" s="422"/>
      <c r="C264" s="422"/>
      <c r="D264" t="s">
        <v>13</v>
      </c>
      <c r="E264" s="2">
        <v>33.9</v>
      </c>
      <c r="G264" s="2">
        <f t="shared" si="4"/>
        <v>120.19999999999999</v>
      </c>
      <c r="H264" s="16"/>
    </row>
    <row r="265" spans="1:12">
      <c r="B265" s="422"/>
      <c r="C265" s="422"/>
      <c r="D265" t="s">
        <v>14</v>
      </c>
      <c r="E265" s="2">
        <v>60</v>
      </c>
      <c r="G265" s="2">
        <f t="shared" si="4"/>
        <v>180.2</v>
      </c>
      <c r="H265" s="16"/>
    </row>
    <row r="266" spans="1:12">
      <c r="B266" s="422"/>
      <c r="C266" s="422"/>
      <c r="D266" t="s">
        <v>15</v>
      </c>
      <c r="E266" s="2">
        <v>5</v>
      </c>
      <c r="G266" s="2">
        <f t="shared" si="4"/>
        <v>185.2</v>
      </c>
      <c r="H266" s="16"/>
    </row>
    <row r="267" spans="1:12">
      <c r="A267" s="3">
        <v>43616</v>
      </c>
      <c r="B267" s="422" t="s">
        <v>69</v>
      </c>
      <c r="C267" s="422" t="s">
        <v>20</v>
      </c>
      <c r="D267" t="s">
        <v>14</v>
      </c>
      <c r="F267" s="2">
        <v>60</v>
      </c>
      <c r="G267" s="2">
        <f t="shared" si="4"/>
        <v>125.19999999999999</v>
      </c>
      <c r="H267" s="16"/>
    </row>
    <row r="268" spans="1:12">
      <c r="A268" s="3">
        <v>43616</v>
      </c>
      <c r="B268" s="422" t="s">
        <v>69</v>
      </c>
      <c r="C268" s="422" t="s">
        <v>20</v>
      </c>
      <c r="D268" t="s">
        <v>15</v>
      </c>
      <c r="F268" s="2">
        <v>5</v>
      </c>
      <c r="G268" s="2">
        <f t="shared" si="4"/>
        <v>120.19999999999999</v>
      </c>
      <c r="H268" s="16"/>
    </row>
    <row r="269" spans="1:12">
      <c r="A269" s="3">
        <v>43646</v>
      </c>
      <c r="B269" s="422" t="s">
        <v>69</v>
      </c>
      <c r="C269" s="422" t="s">
        <v>20</v>
      </c>
      <c r="D269" t="s">
        <v>12</v>
      </c>
      <c r="F269" s="2">
        <v>70</v>
      </c>
      <c r="G269" s="2">
        <f t="shared" si="4"/>
        <v>50.199999999999989</v>
      </c>
      <c r="H269" s="16"/>
      <c r="L269" s="5"/>
    </row>
    <row r="270" spans="1:12">
      <c r="A270" s="3">
        <v>43677</v>
      </c>
      <c r="B270" s="422" t="s">
        <v>69</v>
      </c>
      <c r="C270" s="422" t="s">
        <v>20</v>
      </c>
      <c r="D270" t="s">
        <v>12</v>
      </c>
      <c r="F270" s="2">
        <v>16.3</v>
      </c>
      <c r="G270" s="2">
        <f t="shared" si="4"/>
        <v>33.899999999999991</v>
      </c>
      <c r="H270" s="16"/>
    </row>
    <row r="271" spans="1:12">
      <c r="A271" s="3">
        <v>43677</v>
      </c>
      <c r="B271" s="422" t="s">
        <v>69</v>
      </c>
      <c r="C271" s="422" t="s">
        <v>20</v>
      </c>
      <c r="D271" t="s">
        <v>13</v>
      </c>
      <c r="F271" s="2">
        <v>33.9</v>
      </c>
      <c r="G271" s="2">
        <f t="shared" si="4"/>
        <v>0</v>
      </c>
      <c r="H271" s="16"/>
    </row>
    <row r="272" spans="1:12">
      <c r="A272" s="31">
        <v>43646</v>
      </c>
      <c r="B272" s="421" t="s">
        <v>10</v>
      </c>
      <c r="C272" s="421" t="s">
        <v>21</v>
      </c>
      <c r="D272" t="s">
        <v>12</v>
      </c>
      <c r="E272" s="2">
        <v>62.2</v>
      </c>
      <c r="G272" s="2">
        <f t="shared" si="4"/>
        <v>62.2</v>
      </c>
      <c r="H272" s="16"/>
    </row>
    <row r="273" spans="1:8">
      <c r="B273" s="422"/>
      <c r="C273" s="422"/>
      <c r="D273" t="s">
        <v>13</v>
      </c>
      <c r="E273" s="2">
        <v>32.5</v>
      </c>
      <c r="G273" s="2">
        <f t="shared" si="4"/>
        <v>94.7</v>
      </c>
      <c r="H273" s="16"/>
    </row>
    <row r="274" spans="1:8">
      <c r="B274" s="422"/>
      <c r="C274" s="422"/>
      <c r="D274" t="s">
        <v>14</v>
      </c>
      <c r="E274" s="2">
        <v>60</v>
      </c>
      <c r="G274" s="2">
        <f t="shared" si="4"/>
        <v>154.69999999999999</v>
      </c>
      <c r="H274" s="16"/>
    </row>
    <row r="275" spans="1:8">
      <c r="B275" s="422"/>
      <c r="C275" s="422"/>
      <c r="D275" t="s">
        <v>15</v>
      </c>
      <c r="E275" s="2">
        <v>5</v>
      </c>
      <c r="G275" s="2">
        <f t="shared" si="4"/>
        <v>159.69999999999999</v>
      </c>
      <c r="H275" s="16"/>
    </row>
    <row r="276" spans="1:8">
      <c r="A276" s="3">
        <v>43646</v>
      </c>
      <c r="B276" s="422" t="s">
        <v>69</v>
      </c>
      <c r="C276" s="422" t="s">
        <v>21</v>
      </c>
      <c r="D276" t="s">
        <v>14</v>
      </c>
      <c r="F276" s="2">
        <v>60</v>
      </c>
      <c r="G276" s="2">
        <f t="shared" si="4"/>
        <v>99.699999999999989</v>
      </c>
      <c r="H276" s="16"/>
    </row>
    <row r="277" spans="1:8">
      <c r="A277" s="3">
        <v>43646</v>
      </c>
      <c r="B277" s="422" t="s">
        <v>69</v>
      </c>
      <c r="C277" s="422" t="s">
        <v>21</v>
      </c>
      <c r="D277" t="s">
        <v>15</v>
      </c>
      <c r="F277" s="2">
        <v>5</v>
      </c>
      <c r="G277" s="2">
        <f t="shared" si="4"/>
        <v>94.699999999999989</v>
      </c>
      <c r="H277" s="16"/>
    </row>
    <row r="278" spans="1:8">
      <c r="A278" s="3">
        <v>43677</v>
      </c>
      <c r="B278" s="422" t="s">
        <v>69</v>
      </c>
      <c r="C278" s="422" t="s">
        <v>21</v>
      </c>
      <c r="D278" t="s">
        <v>12</v>
      </c>
      <c r="F278" s="2">
        <v>62.2</v>
      </c>
      <c r="G278" s="2">
        <f t="shared" si="4"/>
        <v>32.499999999999986</v>
      </c>
      <c r="H278" s="16"/>
    </row>
    <row r="279" spans="1:8">
      <c r="A279" s="3">
        <v>43677</v>
      </c>
      <c r="B279" s="422" t="s">
        <v>69</v>
      </c>
      <c r="C279" s="422" t="s">
        <v>21</v>
      </c>
      <c r="D279" t="s">
        <v>13</v>
      </c>
      <c r="F279" s="2">
        <v>10.6</v>
      </c>
      <c r="G279" s="2">
        <f t="shared" si="4"/>
        <v>21.899999999999984</v>
      </c>
      <c r="H279" s="16"/>
    </row>
    <row r="280" spans="1:8">
      <c r="A280" s="3">
        <v>43708</v>
      </c>
      <c r="B280" s="422" t="s">
        <v>69</v>
      </c>
      <c r="C280" s="422" t="s">
        <v>21</v>
      </c>
      <c r="D280" t="s">
        <v>13</v>
      </c>
      <c r="F280" s="2">
        <v>21.9</v>
      </c>
      <c r="G280" s="2">
        <f t="shared" si="4"/>
        <v>0</v>
      </c>
      <c r="H280" s="16"/>
    </row>
    <row r="281" spans="1:8">
      <c r="A281" s="31">
        <v>43677</v>
      </c>
      <c r="B281" s="421" t="s">
        <v>10</v>
      </c>
      <c r="C281" s="421" t="s">
        <v>22</v>
      </c>
      <c r="D281" t="s">
        <v>12</v>
      </c>
      <c r="E281" s="2">
        <v>62.3</v>
      </c>
      <c r="G281" s="2">
        <f t="shared" si="4"/>
        <v>62.3</v>
      </c>
      <c r="H281" s="16"/>
    </row>
    <row r="282" spans="1:8">
      <c r="B282" s="422"/>
      <c r="C282" s="422"/>
      <c r="D282" t="s">
        <v>13</v>
      </c>
      <c r="E282" s="2">
        <v>31.5</v>
      </c>
      <c r="G282" s="2">
        <f t="shared" si="4"/>
        <v>93.8</v>
      </c>
      <c r="H282" s="16"/>
    </row>
    <row r="283" spans="1:8">
      <c r="B283" s="422"/>
      <c r="C283" s="422"/>
      <c r="D283" t="s">
        <v>14</v>
      </c>
      <c r="E283" s="2">
        <v>60</v>
      </c>
      <c r="G283" s="2">
        <f t="shared" si="4"/>
        <v>153.80000000000001</v>
      </c>
      <c r="H283" s="16"/>
    </row>
    <row r="284" spans="1:8">
      <c r="B284" s="422"/>
      <c r="C284" s="422"/>
      <c r="D284" t="s">
        <v>15</v>
      </c>
      <c r="E284" s="2">
        <v>5</v>
      </c>
      <c r="G284" s="2">
        <f t="shared" si="4"/>
        <v>158.80000000000001</v>
      </c>
      <c r="H284" s="16"/>
    </row>
    <row r="285" spans="1:8">
      <c r="A285" s="3">
        <v>43677</v>
      </c>
      <c r="B285" s="422" t="s">
        <v>69</v>
      </c>
      <c r="C285" s="422" t="s">
        <v>22</v>
      </c>
      <c r="D285" t="s">
        <v>14</v>
      </c>
      <c r="F285" s="2">
        <v>60</v>
      </c>
      <c r="G285" s="2">
        <f t="shared" si="4"/>
        <v>98.800000000000011</v>
      </c>
      <c r="H285" s="16"/>
    </row>
    <row r="286" spans="1:8">
      <c r="A286" s="3">
        <v>43677</v>
      </c>
      <c r="B286" s="422" t="s">
        <v>69</v>
      </c>
      <c r="C286" s="422" t="s">
        <v>22</v>
      </c>
      <c r="D286" t="s">
        <v>15</v>
      </c>
      <c r="F286" s="2">
        <v>5</v>
      </c>
      <c r="G286" s="2">
        <f t="shared" si="4"/>
        <v>93.800000000000011</v>
      </c>
      <c r="H286" s="16"/>
    </row>
    <row r="287" spans="1:8">
      <c r="A287" s="3">
        <v>43708</v>
      </c>
      <c r="B287" s="422" t="s">
        <v>69</v>
      </c>
      <c r="C287" s="422" t="s">
        <v>22</v>
      </c>
      <c r="D287" t="s">
        <v>12</v>
      </c>
      <c r="F287" s="2">
        <v>62.3</v>
      </c>
      <c r="G287" s="2">
        <f t="shared" si="4"/>
        <v>31.500000000000014</v>
      </c>
      <c r="H287" s="16"/>
    </row>
    <row r="288" spans="1:8">
      <c r="A288" s="3">
        <v>43708</v>
      </c>
      <c r="B288" s="422" t="s">
        <v>69</v>
      </c>
      <c r="C288" s="422" t="s">
        <v>22</v>
      </c>
      <c r="D288" t="s">
        <v>13</v>
      </c>
      <c r="F288" s="2">
        <v>31.5</v>
      </c>
      <c r="G288" s="2">
        <f t="shared" si="4"/>
        <v>0</v>
      </c>
      <c r="H288" s="16"/>
    </row>
    <row r="289" spans="1:10">
      <c r="A289" s="31">
        <v>43708</v>
      </c>
      <c r="B289" s="421" t="s">
        <v>10</v>
      </c>
      <c r="C289" s="421" t="s">
        <v>23</v>
      </c>
      <c r="D289" t="s">
        <v>12</v>
      </c>
      <c r="E289" s="2">
        <v>60.5</v>
      </c>
      <c r="G289" s="2">
        <f t="shared" si="4"/>
        <v>60.5</v>
      </c>
      <c r="H289" s="16"/>
    </row>
    <row r="290" spans="1:10">
      <c r="B290" s="422"/>
      <c r="C290" s="422"/>
      <c r="D290" t="s">
        <v>13</v>
      </c>
      <c r="E290" s="2">
        <v>30.4</v>
      </c>
      <c r="G290" s="2">
        <f t="shared" si="4"/>
        <v>90.9</v>
      </c>
      <c r="H290" s="16"/>
    </row>
    <row r="291" spans="1:10">
      <c r="B291" s="422"/>
      <c r="C291" s="422"/>
      <c r="D291" t="s">
        <v>14</v>
      </c>
      <c r="E291" s="2">
        <v>60</v>
      </c>
      <c r="G291" s="2">
        <f t="shared" si="4"/>
        <v>150.9</v>
      </c>
      <c r="H291" s="16"/>
    </row>
    <row r="292" spans="1:10">
      <c r="B292" s="422"/>
      <c r="C292" s="422"/>
      <c r="D292" t="s">
        <v>15</v>
      </c>
      <c r="E292" s="2">
        <v>5</v>
      </c>
      <c r="G292" s="2">
        <f t="shared" si="4"/>
        <v>155.9</v>
      </c>
      <c r="H292" s="16"/>
    </row>
    <row r="293" spans="1:10">
      <c r="A293" s="3">
        <v>43677</v>
      </c>
      <c r="B293" s="422" t="s">
        <v>69</v>
      </c>
      <c r="C293" s="422" t="s">
        <v>23</v>
      </c>
      <c r="D293" t="s">
        <v>14</v>
      </c>
      <c r="F293" s="2">
        <v>2</v>
      </c>
      <c r="G293" s="2">
        <f t="shared" si="4"/>
        <v>153.9</v>
      </c>
      <c r="H293" s="16"/>
      <c r="I293" s="278"/>
    </row>
    <row r="294" spans="1:10">
      <c r="A294" s="3">
        <v>43677</v>
      </c>
      <c r="B294" s="422" t="s">
        <v>69</v>
      </c>
      <c r="C294" s="422" t="s">
        <v>23</v>
      </c>
      <c r="D294" t="s">
        <v>15</v>
      </c>
      <c r="F294" s="2">
        <v>5</v>
      </c>
      <c r="G294" s="2">
        <f t="shared" si="4"/>
        <v>148.9</v>
      </c>
      <c r="H294" s="16"/>
    </row>
    <row r="295" spans="1:10">
      <c r="A295" s="3">
        <v>43708</v>
      </c>
      <c r="B295" s="422" t="s">
        <v>69</v>
      </c>
      <c r="C295" s="422" t="s">
        <v>23</v>
      </c>
      <c r="D295" t="s">
        <v>14</v>
      </c>
      <c r="F295" s="2">
        <v>58</v>
      </c>
      <c r="G295" s="2">
        <f t="shared" si="4"/>
        <v>90.9</v>
      </c>
      <c r="H295" s="16"/>
    </row>
    <row r="296" spans="1:10">
      <c r="A296" s="3">
        <v>43708</v>
      </c>
      <c r="B296" s="422" t="s">
        <v>69</v>
      </c>
      <c r="C296" s="422" t="s">
        <v>23</v>
      </c>
      <c r="D296" t="s">
        <v>12</v>
      </c>
      <c r="F296" s="2">
        <v>6.3</v>
      </c>
      <c r="G296" s="2">
        <f t="shared" si="4"/>
        <v>84.600000000000009</v>
      </c>
      <c r="H296" s="16"/>
    </row>
    <row r="297" spans="1:10">
      <c r="A297" s="3">
        <v>43738</v>
      </c>
      <c r="B297" s="422" t="s">
        <v>69</v>
      </c>
      <c r="C297" s="422" t="s">
        <v>23</v>
      </c>
      <c r="D297" t="s">
        <v>12</v>
      </c>
      <c r="F297" s="2">
        <v>54.2</v>
      </c>
      <c r="G297" s="2">
        <f t="shared" si="4"/>
        <v>30.400000000000006</v>
      </c>
      <c r="H297" s="16"/>
    </row>
    <row r="298" spans="1:10">
      <c r="A298" s="3">
        <v>43738</v>
      </c>
      <c r="B298" s="422" t="s">
        <v>69</v>
      </c>
      <c r="C298" s="422" t="s">
        <v>23</v>
      </c>
      <c r="D298" t="s">
        <v>13</v>
      </c>
      <c r="F298" s="2">
        <v>30.4</v>
      </c>
      <c r="G298" s="2">
        <f t="shared" si="4"/>
        <v>0</v>
      </c>
      <c r="H298" s="16"/>
    </row>
    <row r="299" spans="1:10">
      <c r="A299" s="31">
        <v>43738</v>
      </c>
      <c r="B299" s="421" t="s">
        <v>10</v>
      </c>
      <c r="C299" s="421" t="s">
        <v>24</v>
      </c>
      <c r="D299" t="s">
        <v>12</v>
      </c>
      <c r="E299" s="2">
        <v>60.8</v>
      </c>
      <c r="G299" s="2">
        <f t="shared" si="4"/>
        <v>60.8</v>
      </c>
      <c r="H299" s="16"/>
    </row>
    <row r="300" spans="1:10">
      <c r="B300" s="422"/>
      <c r="C300" s="422"/>
      <c r="D300" t="s">
        <v>13</v>
      </c>
      <c r="E300" s="2">
        <v>30.9</v>
      </c>
      <c r="G300" s="2">
        <f t="shared" si="4"/>
        <v>91.699999999999989</v>
      </c>
      <c r="H300" s="16"/>
    </row>
    <row r="301" spans="1:10">
      <c r="B301" s="422"/>
      <c r="C301" s="422"/>
      <c r="D301" t="s">
        <v>14</v>
      </c>
      <c r="E301" s="2">
        <v>60</v>
      </c>
      <c r="G301" s="2">
        <f t="shared" si="4"/>
        <v>151.69999999999999</v>
      </c>
      <c r="H301" s="16"/>
    </row>
    <row r="302" spans="1:10">
      <c r="B302" s="422"/>
      <c r="C302" s="422"/>
      <c r="D302" t="s">
        <v>15</v>
      </c>
      <c r="E302" s="2">
        <v>5</v>
      </c>
      <c r="G302" s="2">
        <f t="shared" si="4"/>
        <v>156.69999999999999</v>
      </c>
      <c r="H302" s="16"/>
    </row>
    <row r="303" spans="1:10">
      <c r="A303" s="3">
        <v>43738</v>
      </c>
      <c r="B303" s="422" t="s">
        <v>69</v>
      </c>
      <c r="C303" s="422" t="s">
        <v>24</v>
      </c>
      <c r="D303" t="s">
        <v>14</v>
      </c>
      <c r="F303" s="2">
        <v>60</v>
      </c>
      <c r="G303" s="2">
        <f t="shared" si="4"/>
        <v>96.699999999999989</v>
      </c>
      <c r="H303" s="16"/>
      <c r="J303" s="5"/>
    </row>
    <row r="304" spans="1:10">
      <c r="A304" s="3">
        <v>43738</v>
      </c>
      <c r="B304" s="422" t="s">
        <v>69</v>
      </c>
      <c r="C304" s="422" t="s">
        <v>24</v>
      </c>
      <c r="D304" t="s">
        <v>15</v>
      </c>
      <c r="F304" s="2">
        <v>5</v>
      </c>
      <c r="G304" s="2">
        <f t="shared" si="4"/>
        <v>91.699999999999989</v>
      </c>
      <c r="H304" s="16"/>
    </row>
    <row r="305" spans="1:8">
      <c r="A305" s="3">
        <v>43738</v>
      </c>
      <c r="B305" s="422" t="s">
        <v>69</v>
      </c>
      <c r="C305" s="422" t="s">
        <v>24</v>
      </c>
      <c r="D305" t="s">
        <v>12</v>
      </c>
      <c r="F305" s="2">
        <v>5.4</v>
      </c>
      <c r="G305" s="2">
        <f t="shared" si="4"/>
        <v>86.299999999999983</v>
      </c>
      <c r="H305" s="16"/>
    </row>
    <row r="306" spans="1:8">
      <c r="A306" s="3">
        <v>43769</v>
      </c>
      <c r="B306" s="422" t="s">
        <v>69</v>
      </c>
      <c r="C306" s="422" t="s">
        <v>24</v>
      </c>
      <c r="D306" t="s">
        <v>12</v>
      </c>
      <c r="F306" s="2">
        <v>55.4</v>
      </c>
      <c r="G306" s="2">
        <f t="shared" si="4"/>
        <v>30.899999999999984</v>
      </c>
      <c r="H306" s="16"/>
    </row>
    <row r="307" spans="1:8">
      <c r="A307" s="3">
        <v>43769</v>
      </c>
      <c r="B307" s="422" t="s">
        <v>69</v>
      </c>
      <c r="C307" s="422" t="s">
        <v>24</v>
      </c>
      <c r="D307" t="s">
        <v>13</v>
      </c>
      <c r="F307" s="2">
        <v>30.9</v>
      </c>
      <c r="G307" s="2">
        <f t="shared" si="4"/>
        <v>0</v>
      </c>
      <c r="H307" s="16"/>
    </row>
    <row r="308" spans="1:8">
      <c r="A308" s="31">
        <v>43769</v>
      </c>
      <c r="B308" s="421" t="s">
        <v>10</v>
      </c>
      <c r="C308" s="421" t="s">
        <v>25</v>
      </c>
      <c r="D308" t="s">
        <v>12</v>
      </c>
      <c r="E308" s="2">
        <v>61.2</v>
      </c>
      <c r="G308" s="2">
        <f t="shared" si="4"/>
        <v>61.2</v>
      </c>
      <c r="H308" s="16"/>
    </row>
    <row r="309" spans="1:8">
      <c r="B309" s="422"/>
      <c r="C309" s="422"/>
      <c r="D309" t="s">
        <v>13</v>
      </c>
      <c r="E309" s="2">
        <v>29.8</v>
      </c>
      <c r="G309" s="2">
        <f t="shared" si="4"/>
        <v>91</v>
      </c>
      <c r="H309" s="16"/>
    </row>
    <row r="310" spans="1:8">
      <c r="B310" s="422"/>
      <c r="C310" s="422"/>
      <c r="D310" t="s">
        <v>14</v>
      </c>
      <c r="E310" s="2">
        <v>60</v>
      </c>
      <c r="G310" s="2">
        <f t="shared" si="4"/>
        <v>151</v>
      </c>
      <c r="H310" s="16"/>
    </row>
    <row r="311" spans="1:8">
      <c r="B311" s="422"/>
      <c r="C311" s="422"/>
      <c r="D311" t="s">
        <v>15</v>
      </c>
      <c r="E311" s="2">
        <v>5</v>
      </c>
      <c r="G311" s="2">
        <f t="shared" si="4"/>
        <v>156</v>
      </c>
      <c r="H311" s="16"/>
    </row>
    <row r="312" spans="1:8">
      <c r="A312" s="3">
        <v>43769</v>
      </c>
      <c r="B312" s="422" t="s">
        <v>69</v>
      </c>
      <c r="C312" s="422" t="s">
        <v>25</v>
      </c>
      <c r="D312" t="s">
        <v>14</v>
      </c>
      <c r="F312" s="2">
        <v>60</v>
      </c>
      <c r="G312" s="2">
        <f t="shared" si="4"/>
        <v>96</v>
      </c>
      <c r="H312" s="16"/>
    </row>
    <row r="313" spans="1:8">
      <c r="A313" s="3">
        <v>43769</v>
      </c>
      <c r="B313" s="422" t="s">
        <v>69</v>
      </c>
      <c r="C313" s="422" t="s">
        <v>25</v>
      </c>
      <c r="D313" t="s">
        <v>15</v>
      </c>
      <c r="F313" s="2">
        <v>5</v>
      </c>
      <c r="G313" s="2">
        <f t="shared" si="4"/>
        <v>91</v>
      </c>
      <c r="H313" s="16"/>
    </row>
    <row r="314" spans="1:8">
      <c r="A314" s="3">
        <v>43769</v>
      </c>
      <c r="B314" s="422" t="s">
        <v>69</v>
      </c>
      <c r="C314" s="422" t="s">
        <v>25</v>
      </c>
      <c r="D314" t="s">
        <v>12</v>
      </c>
      <c r="F314" s="2">
        <v>23.7</v>
      </c>
      <c r="G314" s="2">
        <f t="shared" si="4"/>
        <v>67.3</v>
      </c>
      <c r="H314" s="16"/>
    </row>
    <row r="315" spans="1:8">
      <c r="A315" s="3">
        <v>43799</v>
      </c>
      <c r="B315" s="422" t="s">
        <v>69</v>
      </c>
      <c r="C315" s="422" t="s">
        <v>25</v>
      </c>
      <c r="D315" t="s">
        <v>12</v>
      </c>
      <c r="F315" s="2">
        <v>37.5</v>
      </c>
      <c r="G315" s="2">
        <f t="shared" si="4"/>
        <v>29.799999999999997</v>
      </c>
      <c r="H315" s="16"/>
    </row>
    <row r="316" spans="1:8">
      <c r="A316" s="3">
        <v>43799</v>
      </c>
      <c r="B316" s="422" t="s">
        <v>69</v>
      </c>
      <c r="C316" s="422" t="s">
        <v>25</v>
      </c>
      <c r="D316" t="s">
        <v>13</v>
      </c>
      <c r="F316" s="2">
        <v>18.5</v>
      </c>
      <c r="G316" s="2">
        <f t="shared" si="4"/>
        <v>11.299999999999997</v>
      </c>
      <c r="H316" s="16"/>
    </row>
    <row r="317" spans="1:8">
      <c r="A317" s="3">
        <v>43830</v>
      </c>
      <c r="B317" s="422" t="s">
        <v>69</v>
      </c>
      <c r="C317" s="422" t="s">
        <v>25</v>
      </c>
      <c r="D317" t="s">
        <v>13</v>
      </c>
      <c r="F317" s="2">
        <v>11.3</v>
      </c>
      <c r="G317" s="2">
        <f t="shared" si="4"/>
        <v>0</v>
      </c>
      <c r="H317" s="16"/>
    </row>
    <row r="318" spans="1:8">
      <c r="A318" s="31">
        <v>43799</v>
      </c>
      <c r="B318" s="421" t="s">
        <v>10</v>
      </c>
      <c r="C318" s="421" t="s">
        <v>26</v>
      </c>
      <c r="D318" t="s">
        <v>12</v>
      </c>
      <c r="E318" s="2">
        <v>81.599999999999994</v>
      </c>
      <c r="G318" s="2">
        <f t="shared" si="4"/>
        <v>81.599999999999994</v>
      </c>
      <c r="H318" s="16"/>
    </row>
    <row r="319" spans="1:8">
      <c r="B319" s="422"/>
      <c r="C319" s="422"/>
      <c r="D319" t="s">
        <v>13</v>
      </c>
      <c r="E319" s="2">
        <v>30.9</v>
      </c>
      <c r="G319" s="2">
        <f t="shared" si="4"/>
        <v>112.5</v>
      </c>
      <c r="H319" s="16"/>
    </row>
    <row r="320" spans="1:8">
      <c r="B320" s="422"/>
      <c r="C320" s="422"/>
      <c r="D320" t="s">
        <v>14</v>
      </c>
      <c r="E320" s="2">
        <v>60</v>
      </c>
      <c r="G320" s="2">
        <f t="shared" si="4"/>
        <v>172.5</v>
      </c>
      <c r="H320" s="16"/>
    </row>
    <row r="321" spans="1:10">
      <c r="B321" s="422"/>
      <c r="C321" s="422"/>
      <c r="D321" t="s">
        <v>15</v>
      </c>
      <c r="E321" s="2">
        <v>5</v>
      </c>
      <c r="G321" s="2">
        <f t="shared" si="4"/>
        <v>177.5</v>
      </c>
      <c r="H321" s="16"/>
    </row>
    <row r="322" spans="1:10">
      <c r="A322" s="3">
        <v>43799</v>
      </c>
      <c r="B322" s="422" t="s">
        <v>69</v>
      </c>
      <c r="C322" s="422" t="s">
        <v>26</v>
      </c>
      <c r="D322" t="s">
        <v>14</v>
      </c>
      <c r="F322" s="2">
        <v>60</v>
      </c>
      <c r="G322" s="2">
        <f t="shared" si="4"/>
        <v>117.5</v>
      </c>
      <c r="H322" s="16"/>
    </row>
    <row r="323" spans="1:10">
      <c r="A323" s="3">
        <v>43799</v>
      </c>
      <c r="B323" s="422" t="s">
        <v>69</v>
      </c>
      <c r="C323" s="422" t="s">
        <v>26</v>
      </c>
      <c r="D323" t="s">
        <v>15</v>
      </c>
      <c r="F323" s="2">
        <v>5</v>
      </c>
      <c r="G323" s="2">
        <f t="shared" si="4"/>
        <v>112.5</v>
      </c>
      <c r="H323" s="16"/>
    </row>
    <row r="324" spans="1:10">
      <c r="A324" s="3">
        <v>43830</v>
      </c>
      <c r="B324" s="422" t="s">
        <v>69</v>
      </c>
      <c r="C324" s="422" t="s">
        <v>26</v>
      </c>
      <c r="D324" t="s">
        <v>12</v>
      </c>
      <c r="F324" s="2">
        <v>81.599999999999994</v>
      </c>
      <c r="G324" s="2">
        <f t="shared" si="4"/>
        <v>30.900000000000006</v>
      </c>
      <c r="H324" s="16"/>
    </row>
    <row r="325" spans="1:10">
      <c r="A325" s="3">
        <v>43830</v>
      </c>
      <c r="B325" s="422" t="s">
        <v>69</v>
      </c>
      <c r="C325" s="422" t="s">
        <v>26</v>
      </c>
      <c r="D325" t="s">
        <v>13</v>
      </c>
      <c r="F325" s="2">
        <v>12.1</v>
      </c>
      <c r="G325" s="2">
        <f t="shared" si="4"/>
        <v>18.800000000000004</v>
      </c>
      <c r="H325" s="16"/>
    </row>
    <row r="326" spans="1:10">
      <c r="A326" s="3">
        <v>43861</v>
      </c>
      <c r="B326" s="422" t="s">
        <v>69</v>
      </c>
      <c r="C326" s="422" t="s">
        <v>26</v>
      </c>
      <c r="D326" t="s">
        <v>13</v>
      </c>
      <c r="F326" s="2">
        <v>18.8</v>
      </c>
      <c r="G326" s="2">
        <f t="shared" ref="G326:G389" si="5">+G325+E326-F326</f>
        <v>0</v>
      </c>
      <c r="H326" s="16"/>
    </row>
    <row r="327" spans="1:10">
      <c r="A327" s="31">
        <v>43830</v>
      </c>
      <c r="B327" s="421" t="s">
        <v>10</v>
      </c>
      <c r="C327" s="421" t="s">
        <v>27</v>
      </c>
      <c r="D327" t="s">
        <v>12</v>
      </c>
      <c r="E327" s="2">
        <v>88.8</v>
      </c>
      <c r="G327" s="2">
        <f t="shared" si="5"/>
        <v>88.8</v>
      </c>
      <c r="H327" s="16"/>
    </row>
    <row r="328" spans="1:10">
      <c r="B328" s="422"/>
      <c r="C328" s="422"/>
      <c r="D328" t="s">
        <v>13</v>
      </c>
      <c r="E328" s="2">
        <v>31</v>
      </c>
      <c r="G328" s="2">
        <f t="shared" si="5"/>
        <v>119.8</v>
      </c>
      <c r="H328" s="16"/>
    </row>
    <row r="329" spans="1:10">
      <c r="B329" s="422"/>
      <c r="C329" s="422"/>
      <c r="D329" t="s">
        <v>14</v>
      </c>
      <c r="E329" s="2">
        <v>60</v>
      </c>
      <c r="G329" s="2">
        <f t="shared" si="5"/>
        <v>179.8</v>
      </c>
      <c r="H329" s="16"/>
    </row>
    <row r="330" spans="1:10">
      <c r="B330" s="422"/>
      <c r="C330" s="422"/>
      <c r="D330" t="s">
        <v>15</v>
      </c>
      <c r="E330" s="2">
        <v>5</v>
      </c>
      <c r="G330" s="2">
        <f t="shared" si="5"/>
        <v>184.8</v>
      </c>
      <c r="H330" s="16"/>
    </row>
    <row r="331" spans="1:10">
      <c r="A331" s="3">
        <v>43830</v>
      </c>
      <c r="B331" s="422" t="s">
        <v>69</v>
      </c>
      <c r="C331" s="422" t="s">
        <v>27</v>
      </c>
      <c r="D331" t="s">
        <v>14</v>
      </c>
      <c r="F331" s="2">
        <v>60</v>
      </c>
      <c r="G331" s="2">
        <f t="shared" si="5"/>
        <v>124.80000000000001</v>
      </c>
      <c r="H331" s="16"/>
    </row>
    <row r="332" spans="1:10">
      <c r="A332" s="3">
        <v>43830</v>
      </c>
      <c r="B332" s="422" t="s">
        <v>69</v>
      </c>
      <c r="C332" s="422" t="s">
        <v>27</v>
      </c>
      <c r="D332" t="s">
        <v>15</v>
      </c>
      <c r="F332" s="2">
        <v>5</v>
      </c>
      <c r="G332" s="2">
        <f t="shared" si="5"/>
        <v>119.80000000000001</v>
      </c>
      <c r="H332" s="16"/>
    </row>
    <row r="333" spans="1:10">
      <c r="A333" s="3">
        <v>43861</v>
      </c>
      <c r="B333" s="422" t="s">
        <v>69</v>
      </c>
      <c r="C333" s="422" t="s">
        <v>27</v>
      </c>
      <c r="D333" t="s">
        <v>12</v>
      </c>
      <c r="F333" s="2">
        <v>38.200000000000003</v>
      </c>
      <c r="G333" s="2">
        <f t="shared" si="5"/>
        <v>81.600000000000009</v>
      </c>
      <c r="H333" s="17"/>
      <c r="J333" s="5"/>
    </row>
    <row r="334" spans="1:10">
      <c r="A334" s="3">
        <v>43890</v>
      </c>
      <c r="B334" s="422" t="s">
        <v>69</v>
      </c>
      <c r="C334" s="422" t="s">
        <v>27</v>
      </c>
      <c r="D334" t="s">
        <v>12</v>
      </c>
      <c r="F334" s="2">
        <v>50.6</v>
      </c>
      <c r="G334" s="2">
        <f t="shared" si="5"/>
        <v>31.000000000000007</v>
      </c>
      <c r="H334" s="17"/>
      <c r="J334" s="5"/>
    </row>
    <row r="335" spans="1:10">
      <c r="A335" s="3">
        <v>43890</v>
      </c>
      <c r="B335" s="422" t="s">
        <v>69</v>
      </c>
      <c r="C335" s="422" t="s">
        <v>27</v>
      </c>
      <c r="D335" t="s">
        <v>13</v>
      </c>
      <c r="F335" s="2">
        <v>27.4</v>
      </c>
      <c r="G335" s="2">
        <f t="shared" si="5"/>
        <v>3.6000000000000085</v>
      </c>
      <c r="H335" s="17"/>
      <c r="J335" s="5"/>
    </row>
    <row r="336" spans="1:10">
      <c r="A336" s="3">
        <v>43921</v>
      </c>
      <c r="B336" s="422" t="s">
        <v>69</v>
      </c>
      <c r="C336" s="422" t="s">
        <v>27</v>
      </c>
      <c r="D336" t="s">
        <v>13</v>
      </c>
      <c r="F336" s="2">
        <v>3.6</v>
      </c>
      <c r="G336" s="2">
        <f t="shared" si="5"/>
        <v>8.4376949871511897E-15</v>
      </c>
      <c r="H336" s="17"/>
      <c r="J336" s="5"/>
    </row>
    <row r="337" spans="1:8">
      <c r="A337" s="31">
        <v>43861</v>
      </c>
      <c r="B337" s="421" t="s">
        <v>10</v>
      </c>
      <c r="C337" s="421" t="s">
        <v>11</v>
      </c>
      <c r="D337" t="s">
        <v>12</v>
      </c>
      <c r="E337" s="2">
        <v>98.7</v>
      </c>
      <c r="G337" s="2">
        <f t="shared" si="5"/>
        <v>98.700000000000017</v>
      </c>
      <c r="H337" s="16"/>
    </row>
    <row r="338" spans="1:8">
      <c r="B338" s="422"/>
      <c r="C338" s="422"/>
      <c r="D338" t="s">
        <v>13</v>
      </c>
      <c r="E338" s="2">
        <v>29.5</v>
      </c>
      <c r="G338" s="2">
        <f t="shared" si="5"/>
        <v>128.20000000000002</v>
      </c>
      <c r="H338" s="17"/>
    </row>
    <row r="339" spans="1:8">
      <c r="B339" s="422"/>
      <c r="C339" s="422"/>
      <c r="D339" t="s">
        <v>14</v>
      </c>
      <c r="E339" s="2">
        <v>60</v>
      </c>
      <c r="G339" s="2">
        <f t="shared" si="5"/>
        <v>188.20000000000002</v>
      </c>
      <c r="H339" s="17"/>
    </row>
    <row r="340" spans="1:8">
      <c r="B340" s="422"/>
      <c r="C340" s="422"/>
      <c r="D340" t="s">
        <v>15</v>
      </c>
      <c r="E340" s="2">
        <v>5</v>
      </c>
      <c r="G340" s="2">
        <f t="shared" si="5"/>
        <v>193.20000000000002</v>
      </c>
      <c r="H340" s="16"/>
    </row>
    <row r="341" spans="1:8">
      <c r="A341" s="3">
        <v>43861</v>
      </c>
      <c r="B341" s="422" t="s">
        <v>69</v>
      </c>
      <c r="C341" s="422" t="s">
        <v>11</v>
      </c>
      <c r="D341" t="s">
        <v>14</v>
      </c>
      <c r="F341" s="2">
        <v>60</v>
      </c>
      <c r="G341" s="2">
        <f t="shared" si="5"/>
        <v>133.20000000000002</v>
      </c>
      <c r="H341" s="16"/>
    </row>
    <row r="342" spans="1:8">
      <c r="A342" s="3">
        <v>43861</v>
      </c>
      <c r="B342" s="422" t="s">
        <v>69</v>
      </c>
      <c r="C342" s="422" t="s">
        <v>11</v>
      </c>
      <c r="D342" t="s">
        <v>15</v>
      </c>
      <c r="F342" s="2">
        <v>5</v>
      </c>
      <c r="G342" s="2">
        <f t="shared" si="5"/>
        <v>128.20000000000002</v>
      </c>
      <c r="H342" s="16"/>
    </row>
    <row r="343" spans="1:8">
      <c r="A343" s="3">
        <v>43921</v>
      </c>
      <c r="B343" s="422" t="s">
        <v>69</v>
      </c>
      <c r="C343" s="422" t="s">
        <v>11</v>
      </c>
      <c r="D343" t="s">
        <v>12</v>
      </c>
      <c r="F343" s="2">
        <v>26.4</v>
      </c>
      <c r="G343" s="2">
        <f t="shared" si="5"/>
        <v>101.80000000000001</v>
      </c>
      <c r="H343" s="16"/>
    </row>
    <row r="344" spans="1:8">
      <c r="A344" s="3">
        <v>43951</v>
      </c>
      <c r="B344" s="422" t="s">
        <v>69</v>
      </c>
      <c r="C344" s="422" t="s">
        <v>11</v>
      </c>
      <c r="D344" t="s">
        <v>12</v>
      </c>
      <c r="F344" s="2">
        <v>60</v>
      </c>
      <c r="G344" s="2">
        <f t="shared" si="5"/>
        <v>41.800000000000011</v>
      </c>
      <c r="H344" s="16"/>
    </row>
    <row r="345" spans="1:8">
      <c r="A345" s="3">
        <v>43982</v>
      </c>
      <c r="B345" s="422" t="s">
        <v>69</v>
      </c>
      <c r="C345" s="422" t="s">
        <v>11</v>
      </c>
      <c r="D345" t="s">
        <v>12</v>
      </c>
      <c r="F345" s="2">
        <v>2.6</v>
      </c>
      <c r="G345" s="2">
        <f t="shared" si="5"/>
        <v>39.20000000000001</v>
      </c>
      <c r="H345" s="16"/>
    </row>
    <row r="346" spans="1:8">
      <c r="A346" s="3">
        <v>44043</v>
      </c>
      <c r="B346" s="422" t="s">
        <v>69</v>
      </c>
      <c r="C346" s="422" t="s">
        <v>11</v>
      </c>
      <c r="D346" t="s">
        <v>12</v>
      </c>
      <c r="F346" s="2">
        <v>9.6999999999999993</v>
      </c>
      <c r="G346" s="2">
        <f t="shared" si="5"/>
        <v>29.500000000000011</v>
      </c>
      <c r="H346" s="16"/>
    </row>
    <row r="347" spans="1:8">
      <c r="A347" s="3">
        <v>44043</v>
      </c>
      <c r="B347" s="422" t="s">
        <v>69</v>
      </c>
      <c r="C347" s="422" t="s">
        <v>11</v>
      </c>
      <c r="D347" t="s">
        <v>13</v>
      </c>
      <c r="F347" s="2">
        <v>29.5</v>
      </c>
      <c r="G347" s="2">
        <f t="shared" si="5"/>
        <v>0</v>
      </c>
      <c r="H347" s="16"/>
    </row>
    <row r="348" spans="1:8">
      <c r="A348" s="31">
        <v>43890</v>
      </c>
      <c r="B348" s="421" t="s">
        <v>10</v>
      </c>
      <c r="C348" s="421" t="s">
        <v>17</v>
      </c>
      <c r="D348" t="s">
        <v>12</v>
      </c>
      <c r="E348" s="2">
        <v>102.4</v>
      </c>
      <c r="G348" s="2">
        <f t="shared" si="5"/>
        <v>102.4</v>
      </c>
      <c r="H348" s="16"/>
    </row>
    <row r="349" spans="1:8">
      <c r="B349" s="422"/>
      <c r="C349" s="422"/>
      <c r="D349" t="s">
        <v>13</v>
      </c>
      <c r="E349" s="2">
        <v>31.6</v>
      </c>
      <c r="G349" s="2">
        <f t="shared" si="5"/>
        <v>134</v>
      </c>
      <c r="H349" s="16"/>
    </row>
    <row r="350" spans="1:8">
      <c r="B350" s="422"/>
      <c r="C350" s="422"/>
      <c r="D350" t="s">
        <v>14</v>
      </c>
      <c r="E350" s="2">
        <v>58</v>
      </c>
      <c r="G350" s="2">
        <f t="shared" si="5"/>
        <v>192</v>
      </c>
      <c r="H350" s="16"/>
    </row>
    <row r="351" spans="1:8">
      <c r="B351" s="422"/>
      <c r="C351" s="422"/>
      <c r="D351" t="s">
        <v>15</v>
      </c>
      <c r="E351" s="2">
        <v>5</v>
      </c>
      <c r="G351" s="2">
        <f t="shared" si="5"/>
        <v>197</v>
      </c>
      <c r="H351" s="16"/>
    </row>
    <row r="352" spans="1:8">
      <c r="A352" s="3">
        <v>43890</v>
      </c>
      <c r="B352" s="422" t="s">
        <v>69</v>
      </c>
      <c r="C352" s="422" t="s">
        <v>17</v>
      </c>
      <c r="D352" t="s">
        <v>14</v>
      </c>
      <c r="F352" s="2">
        <v>52</v>
      </c>
      <c r="G352" s="2">
        <f t="shared" si="5"/>
        <v>145</v>
      </c>
      <c r="H352" s="16"/>
    </row>
    <row r="353" spans="1:8">
      <c r="A353" s="3">
        <v>43982</v>
      </c>
      <c r="B353" s="422" t="s">
        <v>69</v>
      </c>
      <c r="C353" s="422" t="s">
        <v>17</v>
      </c>
      <c r="D353" t="s">
        <v>12</v>
      </c>
      <c r="F353" s="2">
        <v>102.4</v>
      </c>
      <c r="G353" s="2">
        <f t="shared" si="5"/>
        <v>42.599999999999994</v>
      </c>
      <c r="H353" s="16"/>
    </row>
    <row r="354" spans="1:8">
      <c r="A354" s="3">
        <v>44043</v>
      </c>
      <c r="B354" s="422" t="s">
        <v>69</v>
      </c>
      <c r="C354" s="422" t="s">
        <v>17</v>
      </c>
      <c r="D354" t="s">
        <v>13</v>
      </c>
      <c r="F354" s="2">
        <v>20.8</v>
      </c>
      <c r="G354" s="2">
        <f t="shared" si="5"/>
        <v>21.799999999999994</v>
      </c>
      <c r="H354" s="16"/>
    </row>
    <row r="355" spans="1:8">
      <c r="A355" s="3">
        <v>44074</v>
      </c>
      <c r="B355" s="422" t="s">
        <v>69</v>
      </c>
      <c r="C355" s="422" t="s">
        <v>17</v>
      </c>
      <c r="D355" t="s">
        <v>13</v>
      </c>
      <c r="F355" s="2">
        <v>10.8</v>
      </c>
      <c r="G355" s="2">
        <f t="shared" si="5"/>
        <v>10.999999999999993</v>
      </c>
      <c r="H355" s="16"/>
    </row>
    <row r="356" spans="1:8">
      <c r="A356" s="3">
        <v>44412</v>
      </c>
      <c r="B356" s="422">
        <v>23168</v>
      </c>
      <c r="C356" s="422" t="s">
        <v>17</v>
      </c>
      <c r="D356" t="s">
        <v>14</v>
      </c>
      <c r="F356" s="2">
        <v>6</v>
      </c>
      <c r="G356" s="2">
        <f t="shared" si="5"/>
        <v>4.9999999999999929</v>
      </c>
      <c r="H356" s="16"/>
    </row>
    <row r="357" spans="1:8">
      <c r="A357" s="3">
        <v>44412</v>
      </c>
      <c r="B357" s="422">
        <v>23168</v>
      </c>
      <c r="C357" s="422" t="s">
        <v>17</v>
      </c>
      <c r="D357" t="s">
        <v>15</v>
      </c>
      <c r="F357" s="2">
        <v>5</v>
      </c>
      <c r="G357" s="2">
        <f t="shared" si="5"/>
        <v>-7.1054273576010019E-15</v>
      </c>
      <c r="H357" s="16"/>
    </row>
    <row r="358" spans="1:8">
      <c r="A358" s="31">
        <v>43921</v>
      </c>
      <c r="B358" s="421" t="s">
        <v>10</v>
      </c>
      <c r="C358" s="421" t="s">
        <v>18</v>
      </c>
      <c r="D358" t="s">
        <v>12</v>
      </c>
      <c r="E358" s="2">
        <v>107</v>
      </c>
      <c r="G358" s="2">
        <f t="shared" si="5"/>
        <v>107</v>
      </c>
      <c r="H358" s="16"/>
    </row>
    <row r="359" spans="1:8">
      <c r="B359" s="422"/>
      <c r="C359" s="422"/>
      <c r="D359" t="s">
        <v>13</v>
      </c>
      <c r="E359" s="2">
        <v>32.1</v>
      </c>
      <c r="G359" s="2">
        <f t="shared" si="5"/>
        <v>139.1</v>
      </c>
      <c r="H359" s="16"/>
    </row>
    <row r="360" spans="1:8">
      <c r="B360" s="422"/>
      <c r="C360" s="422"/>
      <c r="D360" t="s">
        <v>14</v>
      </c>
      <c r="E360" s="2">
        <v>60</v>
      </c>
      <c r="G360" s="2">
        <f t="shared" si="5"/>
        <v>199.1</v>
      </c>
      <c r="H360" s="16"/>
    </row>
    <row r="361" spans="1:8">
      <c r="B361" s="422"/>
      <c r="C361" s="422"/>
      <c r="D361" t="s">
        <v>15</v>
      </c>
      <c r="E361" s="2">
        <v>5</v>
      </c>
      <c r="G361" s="2">
        <f t="shared" si="5"/>
        <v>204.1</v>
      </c>
      <c r="H361" s="16"/>
    </row>
    <row r="362" spans="1:8">
      <c r="A362" s="3">
        <v>43921</v>
      </c>
      <c r="B362" s="422" t="s">
        <v>69</v>
      </c>
      <c r="C362" s="422" t="s">
        <v>18</v>
      </c>
      <c r="D362" t="s">
        <v>14</v>
      </c>
      <c r="F362" s="2">
        <v>60</v>
      </c>
      <c r="G362" s="2">
        <f t="shared" si="5"/>
        <v>144.1</v>
      </c>
      <c r="H362" s="16"/>
    </row>
    <row r="363" spans="1:8">
      <c r="A363" s="3">
        <v>43921</v>
      </c>
      <c r="B363" s="422" t="s">
        <v>69</v>
      </c>
      <c r="C363" s="422" t="s">
        <v>18</v>
      </c>
      <c r="D363" t="s">
        <v>15</v>
      </c>
      <c r="F363" s="2">
        <v>5</v>
      </c>
      <c r="G363" s="2">
        <f t="shared" si="5"/>
        <v>139.1</v>
      </c>
      <c r="H363" s="16"/>
    </row>
    <row r="364" spans="1:8">
      <c r="A364" s="3">
        <v>44074</v>
      </c>
      <c r="B364" s="422" t="s">
        <v>69</v>
      </c>
      <c r="C364" s="422" t="s">
        <v>18</v>
      </c>
      <c r="D364" t="s">
        <v>12</v>
      </c>
      <c r="F364" s="2">
        <v>19.2</v>
      </c>
      <c r="G364" s="2">
        <f t="shared" si="5"/>
        <v>119.89999999999999</v>
      </c>
      <c r="H364" s="16"/>
    </row>
    <row r="365" spans="1:8">
      <c r="A365" s="3">
        <v>44104</v>
      </c>
      <c r="B365" s="422" t="s">
        <v>69</v>
      </c>
      <c r="C365" s="422" t="s">
        <v>18</v>
      </c>
      <c r="D365" t="s">
        <v>12</v>
      </c>
      <c r="F365" s="2">
        <v>60</v>
      </c>
      <c r="G365" s="2">
        <f t="shared" si="5"/>
        <v>59.899999999999991</v>
      </c>
      <c r="H365" s="16"/>
    </row>
    <row r="366" spans="1:8">
      <c r="A366" s="3">
        <v>44135</v>
      </c>
      <c r="B366" s="422" t="s">
        <v>69</v>
      </c>
      <c r="C366" s="422" t="s">
        <v>18</v>
      </c>
      <c r="D366" t="s">
        <v>12</v>
      </c>
      <c r="F366" s="2">
        <v>27.8</v>
      </c>
      <c r="G366" s="2">
        <f t="shared" si="5"/>
        <v>32.099999999999994</v>
      </c>
      <c r="H366" s="16"/>
    </row>
    <row r="367" spans="1:8">
      <c r="A367" s="3">
        <v>44135</v>
      </c>
      <c r="B367" s="422" t="s">
        <v>69</v>
      </c>
      <c r="C367" s="422" t="s">
        <v>18</v>
      </c>
      <c r="D367" t="s">
        <v>13</v>
      </c>
      <c r="F367" s="2">
        <v>27.2</v>
      </c>
      <c r="G367" s="2">
        <f t="shared" si="5"/>
        <v>4.899999999999995</v>
      </c>
      <c r="H367" s="27"/>
    </row>
    <row r="368" spans="1:8">
      <c r="A368" s="3">
        <v>44158</v>
      </c>
      <c r="B368" s="422">
        <v>20841</v>
      </c>
      <c r="C368" s="422" t="s">
        <v>18</v>
      </c>
      <c r="D368" t="s">
        <v>13</v>
      </c>
      <c r="F368" s="2">
        <v>4.9000000000000004</v>
      </c>
      <c r="G368" s="2">
        <f t="shared" si="5"/>
        <v>0</v>
      </c>
      <c r="H368" s="27"/>
    </row>
    <row r="369" spans="1:9">
      <c r="A369" s="31">
        <v>43951</v>
      </c>
      <c r="B369" s="421" t="s">
        <v>10</v>
      </c>
      <c r="C369" s="421" t="s">
        <v>19</v>
      </c>
      <c r="D369" t="s">
        <v>12</v>
      </c>
      <c r="E369" s="2">
        <v>91.3</v>
      </c>
      <c r="G369" s="2">
        <f t="shared" si="5"/>
        <v>91.3</v>
      </c>
      <c r="H369" s="16"/>
    </row>
    <row r="370" spans="1:9">
      <c r="B370" s="422"/>
      <c r="C370" s="422"/>
      <c r="D370" t="s">
        <v>13</v>
      </c>
      <c r="E370" s="2">
        <v>50.7</v>
      </c>
      <c r="G370" s="2">
        <f t="shared" si="5"/>
        <v>142</v>
      </c>
      <c r="H370" s="16"/>
    </row>
    <row r="371" spans="1:9">
      <c r="B371" s="422"/>
      <c r="C371" s="422"/>
      <c r="D371" t="s">
        <v>14</v>
      </c>
      <c r="E371" s="2">
        <v>60</v>
      </c>
      <c r="G371" s="2">
        <f t="shared" si="5"/>
        <v>202</v>
      </c>
      <c r="H371" s="16"/>
    </row>
    <row r="372" spans="1:9">
      <c r="B372" s="422"/>
      <c r="C372" s="422"/>
      <c r="D372" t="s">
        <v>15</v>
      </c>
      <c r="E372" s="2">
        <v>5</v>
      </c>
      <c r="G372" s="2">
        <f t="shared" si="5"/>
        <v>207</v>
      </c>
      <c r="H372" s="16"/>
    </row>
    <row r="373" spans="1:9">
      <c r="A373" s="3">
        <v>43951</v>
      </c>
      <c r="B373" s="422" t="s">
        <v>69</v>
      </c>
      <c r="C373" s="422" t="s">
        <v>19</v>
      </c>
      <c r="D373" t="s">
        <v>14</v>
      </c>
      <c r="F373" s="2">
        <v>60</v>
      </c>
      <c r="G373" s="2">
        <f t="shared" si="5"/>
        <v>147</v>
      </c>
      <c r="H373" s="16"/>
    </row>
    <row r="374" spans="1:9">
      <c r="A374" s="3">
        <v>43951</v>
      </c>
      <c r="B374" s="422" t="s">
        <v>69</v>
      </c>
      <c r="C374" s="422" t="s">
        <v>19</v>
      </c>
      <c r="D374" t="s">
        <v>15</v>
      </c>
      <c r="F374" s="2">
        <v>5</v>
      </c>
      <c r="G374" s="2">
        <f t="shared" si="5"/>
        <v>142</v>
      </c>
      <c r="H374" s="16"/>
    </row>
    <row r="375" spans="1:9">
      <c r="A375" s="3">
        <v>44158</v>
      </c>
      <c r="B375" s="422">
        <v>20841</v>
      </c>
      <c r="C375" s="422" t="s">
        <v>19</v>
      </c>
      <c r="D375" t="s">
        <v>12</v>
      </c>
      <c r="F375" s="2">
        <v>91.3</v>
      </c>
      <c r="G375" s="2">
        <f t="shared" si="5"/>
        <v>50.7</v>
      </c>
      <c r="H375" s="16"/>
    </row>
    <row r="376" spans="1:9">
      <c r="A376" s="3">
        <v>44158</v>
      </c>
      <c r="B376" s="422">
        <v>20841</v>
      </c>
      <c r="C376" s="422" t="s">
        <v>19</v>
      </c>
      <c r="D376" t="s">
        <v>13</v>
      </c>
      <c r="F376" s="2">
        <v>50.7</v>
      </c>
      <c r="G376" s="2">
        <f t="shared" si="5"/>
        <v>0</v>
      </c>
      <c r="H376" s="16"/>
    </row>
    <row r="377" spans="1:9">
      <c r="A377" s="31">
        <v>43982</v>
      </c>
      <c r="B377" s="421" t="s">
        <v>10</v>
      </c>
      <c r="C377" s="421" t="s">
        <v>20</v>
      </c>
      <c r="D377" t="s">
        <v>12</v>
      </c>
      <c r="E377" s="2">
        <v>84.9</v>
      </c>
      <c r="G377" s="2">
        <f t="shared" si="5"/>
        <v>84.9</v>
      </c>
      <c r="H377" s="16"/>
    </row>
    <row r="378" spans="1:9">
      <c r="B378" s="422"/>
      <c r="C378" s="422"/>
      <c r="D378" t="s">
        <v>13</v>
      </c>
      <c r="E378" s="2">
        <v>27.4</v>
      </c>
      <c r="G378" s="2">
        <f t="shared" si="5"/>
        <v>112.30000000000001</v>
      </c>
      <c r="H378" s="16"/>
    </row>
    <row r="379" spans="1:9">
      <c r="B379" s="422"/>
      <c r="C379" s="422"/>
      <c r="D379" t="s">
        <v>14</v>
      </c>
      <c r="E379" s="2">
        <v>60</v>
      </c>
      <c r="G379" s="2">
        <f t="shared" si="5"/>
        <v>172.3</v>
      </c>
      <c r="H379" s="16"/>
    </row>
    <row r="380" spans="1:9">
      <c r="B380" s="422"/>
      <c r="C380" s="422"/>
      <c r="D380" t="s">
        <v>29</v>
      </c>
      <c r="E380" s="2">
        <v>5</v>
      </c>
      <c r="G380" s="2">
        <f t="shared" si="5"/>
        <v>177.3</v>
      </c>
      <c r="H380" s="16"/>
    </row>
    <row r="381" spans="1:9">
      <c r="A381" s="3">
        <v>43982</v>
      </c>
      <c r="B381" s="422" t="s">
        <v>69</v>
      </c>
      <c r="C381" s="422" t="s">
        <v>20</v>
      </c>
      <c r="D381" t="s">
        <v>31</v>
      </c>
      <c r="F381" s="2">
        <v>50</v>
      </c>
      <c r="G381" s="2">
        <f t="shared" si="5"/>
        <v>127.30000000000001</v>
      </c>
      <c r="I381" s="249"/>
    </row>
    <row r="382" spans="1:9">
      <c r="A382" s="3">
        <v>44158</v>
      </c>
      <c r="B382" s="422">
        <v>20841</v>
      </c>
      <c r="C382" s="422" t="s">
        <v>20</v>
      </c>
      <c r="D382" t="s">
        <v>12</v>
      </c>
      <c r="F382" s="2">
        <v>84.9</v>
      </c>
      <c r="G382" s="2">
        <f t="shared" si="5"/>
        <v>42.400000000000006</v>
      </c>
      <c r="I382" s="249"/>
    </row>
    <row r="383" spans="1:9">
      <c r="A383" s="3">
        <v>44158</v>
      </c>
      <c r="B383" s="422">
        <v>20841</v>
      </c>
      <c r="C383" s="422" t="s">
        <v>20</v>
      </c>
      <c r="D383" t="s">
        <v>13</v>
      </c>
      <c r="F383" s="2">
        <v>27.4</v>
      </c>
      <c r="G383" s="2">
        <f t="shared" si="5"/>
        <v>15.000000000000007</v>
      </c>
      <c r="I383" s="249"/>
    </row>
    <row r="384" spans="1:9">
      <c r="A384" s="3">
        <v>44412</v>
      </c>
      <c r="B384" s="422">
        <v>23168</v>
      </c>
      <c r="C384" s="422" t="s">
        <v>20</v>
      </c>
      <c r="D384" t="s">
        <v>31</v>
      </c>
      <c r="F384" s="2">
        <v>10</v>
      </c>
      <c r="G384" s="2">
        <f t="shared" si="5"/>
        <v>5.0000000000000071</v>
      </c>
      <c r="I384" s="249"/>
    </row>
    <row r="385" spans="1:9">
      <c r="A385" s="3">
        <v>44412</v>
      </c>
      <c r="B385" s="422">
        <v>23168</v>
      </c>
      <c r="C385" s="422" t="s">
        <v>20</v>
      </c>
      <c r="D385" t="s">
        <v>29</v>
      </c>
      <c r="F385" s="2">
        <v>5</v>
      </c>
      <c r="G385" s="2">
        <f t="shared" si="5"/>
        <v>7.1054273576010019E-15</v>
      </c>
      <c r="I385" s="249"/>
    </row>
    <row r="386" spans="1:9">
      <c r="A386" s="31">
        <v>44012</v>
      </c>
      <c r="B386" s="421" t="s">
        <v>10</v>
      </c>
      <c r="C386" s="421" t="s">
        <v>21</v>
      </c>
      <c r="D386" t="s">
        <v>12</v>
      </c>
      <c r="E386" s="2">
        <v>75.099999999999994</v>
      </c>
      <c r="G386" s="2">
        <f t="shared" si="5"/>
        <v>75.099999999999994</v>
      </c>
      <c r="I386" s="249"/>
    </row>
    <row r="387" spans="1:9">
      <c r="B387" s="422"/>
      <c r="C387" s="422"/>
      <c r="D387" t="s">
        <v>13</v>
      </c>
      <c r="E387" s="2">
        <v>13.1</v>
      </c>
      <c r="G387" s="2">
        <f t="shared" si="5"/>
        <v>88.199999999999989</v>
      </c>
    </row>
    <row r="388" spans="1:9">
      <c r="B388" s="422"/>
      <c r="C388" s="422"/>
      <c r="D388" t="s">
        <v>31</v>
      </c>
      <c r="E388" s="2">
        <v>60</v>
      </c>
      <c r="G388" s="2">
        <f t="shared" si="5"/>
        <v>148.19999999999999</v>
      </c>
    </row>
    <row r="389" spans="1:9">
      <c r="B389" s="422"/>
      <c r="C389" s="422"/>
      <c r="D389" t="s">
        <v>29</v>
      </c>
      <c r="E389" s="2">
        <v>5</v>
      </c>
      <c r="G389" s="2">
        <f t="shared" si="5"/>
        <v>153.19999999999999</v>
      </c>
    </row>
    <row r="390" spans="1:9">
      <c r="A390" s="3">
        <v>44158</v>
      </c>
      <c r="B390" s="422">
        <v>20841</v>
      </c>
      <c r="C390" s="422" t="s">
        <v>21</v>
      </c>
      <c r="D390" t="s">
        <v>12</v>
      </c>
      <c r="F390" s="2">
        <v>75.099999999999994</v>
      </c>
      <c r="G390" s="2">
        <f t="shared" ref="G390:G453" si="6">+G389+E390-F390</f>
        <v>78.099999999999994</v>
      </c>
    </row>
    <row r="391" spans="1:9">
      <c r="A391" s="3">
        <v>44158</v>
      </c>
      <c r="B391" s="422">
        <v>20841</v>
      </c>
      <c r="C391" s="422" t="s">
        <v>21</v>
      </c>
      <c r="D391" t="s">
        <v>13</v>
      </c>
      <c r="F391" s="2">
        <v>13.1</v>
      </c>
      <c r="G391" s="2">
        <f t="shared" si="6"/>
        <v>65</v>
      </c>
    </row>
    <row r="392" spans="1:9">
      <c r="A392" s="3">
        <v>44412</v>
      </c>
      <c r="B392" s="422">
        <v>23168</v>
      </c>
      <c r="C392" s="422" t="s">
        <v>21</v>
      </c>
      <c r="D392" t="s">
        <v>31</v>
      </c>
      <c r="F392" s="2">
        <v>60</v>
      </c>
      <c r="G392" s="2">
        <f t="shared" si="6"/>
        <v>5</v>
      </c>
    </row>
    <row r="393" spans="1:9">
      <c r="A393" s="3">
        <v>44412</v>
      </c>
      <c r="B393" s="422">
        <v>23168</v>
      </c>
      <c r="C393" s="422" t="s">
        <v>21</v>
      </c>
      <c r="D393" t="s">
        <v>29</v>
      </c>
      <c r="F393" s="2">
        <v>5</v>
      </c>
      <c r="G393" s="2">
        <f t="shared" si="6"/>
        <v>0</v>
      </c>
    </row>
    <row r="394" spans="1:9">
      <c r="A394" s="31">
        <v>44043</v>
      </c>
      <c r="B394" s="421" t="s">
        <v>10</v>
      </c>
      <c r="C394" s="421" t="s">
        <v>22</v>
      </c>
      <c r="D394" t="s">
        <v>12</v>
      </c>
      <c r="E394" s="2">
        <v>76.400000000000006</v>
      </c>
      <c r="G394" s="2">
        <f t="shared" si="6"/>
        <v>76.400000000000006</v>
      </c>
    </row>
    <row r="395" spans="1:9">
      <c r="B395" s="422"/>
      <c r="C395" s="422"/>
      <c r="D395" t="s">
        <v>13</v>
      </c>
      <c r="E395" s="2">
        <v>41.1</v>
      </c>
      <c r="G395" s="2">
        <f t="shared" si="6"/>
        <v>117.5</v>
      </c>
    </row>
    <row r="396" spans="1:9">
      <c r="B396" s="422"/>
      <c r="C396" s="422"/>
      <c r="D396" t="s">
        <v>31</v>
      </c>
      <c r="E396" s="2">
        <v>60</v>
      </c>
      <c r="G396" s="2">
        <f t="shared" si="6"/>
        <v>177.5</v>
      </c>
    </row>
    <row r="397" spans="1:9">
      <c r="B397" s="422"/>
      <c r="C397" s="422"/>
      <c r="D397" t="s">
        <v>29</v>
      </c>
      <c r="E397" s="2">
        <v>5</v>
      </c>
      <c r="G397" s="2">
        <f t="shared" si="6"/>
        <v>182.5</v>
      </c>
    </row>
    <row r="398" spans="1:9">
      <c r="B398" s="422"/>
      <c r="C398" s="422"/>
      <c r="D398" s="62" t="s">
        <v>72</v>
      </c>
      <c r="E398" s="2">
        <v>10</v>
      </c>
      <c r="G398" s="2">
        <f t="shared" si="6"/>
        <v>192.5</v>
      </c>
    </row>
    <row r="399" spans="1:9">
      <c r="A399" s="3">
        <v>44043</v>
      </c>
      <c r="B399" s="422" t="s">
        <v>69</v>
      </c>
      <c r="C399" s="422" t="s">
        <v>22</v>
      </c>
      <c r="D399" t="s">
        <v>14</v>
      </c>
      <c r="F399" s="2">
        <v>60</v>
      </c>
      <c r="G399" s="2">
        <f t="shared" si="6"/>
        <v>132.5</v>
      </c>
    </row>
    <row r="400" spans="1:9">
      <c r="A400" s="3">
        <v>44043</v>
      </c>
      <c r="B400" s="422" t="s">
        <v>69</v>
      </c>
      <c r="C400" s="422" t="s">
        <v>22</v>
      </c>
      <c r="D400" t="s">
        <v>15</v>
      </c>
      <c r="F400" s="2">
        <v>5</v>
      </c>
      <c r="G400" s="2">
        <f t="shared" si="6"/>
        <v>127.5</v>
      </c>
    </row>
    <row r="401" spans="1:7">
      <c r="A401" s="3">
        <v>44158</v>
      </c>
      <c r="B401" s="422">
        <v>20841</v>
      </c>
      <c r="C401" s="422" t="s">
        <v>22</v>
      </c>
      <c r="D401" t="s">
        <v>12</v>
      </c>
      <c r="F401" s="2">
        <v>76.400000000000006</v>
      </c>
      <c r="G401" s="2">
        <f t="shared" si="6"/>
        <v>51.099999999999994</v>
      </c>
    </row>
    <row r="402" spans="1:7">
      <c r="A402" s="3">
        <v>44159</v>
      </c>
      <c r="B402" s="422">
        <v>20926</v>
      </c>
      <c r="C402" s="422" t="s">
        <v>22</v>
      </c>
      <c r="D402" t="s">
        <v>13</v>
      </c>
      <c r="F402" s="2">
        <v>41.1</v>
      </c>
      <c r="G402" s="2">
        <f t="shared" si="6"/>
        <v>9.9999999999999929</v>
      </c>
    </row>
    <row r="403" spans="1:7">
      <c r="A403" s="3">
        <v>44412</v>
      </c>
      <c r="B403" s="422">
        <v>23169</v>
      </c>
      <c r="C403" s="422" t="s">
        <v>22</v>
      </c>
      <c r="D403" s="62" t="s">
        <v>72</v>
      </c>
      <c r="F403" s="2">
        <v>10</v>
      </c>
      <c r="G403" s="2">
        <f t="shared" si="6"/>
        <v>0</v>
      </c>
    </row>
    <row r="404" spans="1:7">
      <c r="A404" s="31">
        <v>44074</v>
      </c>
      <c r="B404" s="421" t="s">
        <v>10</v>
      </c>
      <c r="C404" s="421" t="s">
        <v>23</v>
      </c>
      <c r="D404" t="s">
        <v>12</v>
      </c>
      <c r="E404" s="2">
        <v>73.400000000000006</v>
      </c>
      <c r="G404" s="2">
        <f t="shared" si="6"/>
        <v>73.400000000000006</v>
      </c>
    </row>
    <row r="405" spans="1:7">
      <c r="B405" s="422"/>
      <c r="C405" s="422"/>
      <c r="D405" t="s">
        <v>13</v>
      </c>
      <c r="E405" s="2">
        <v>29.3</v>
      </c>
      <c r="G405" s="2">
        <f t="shared" si="6"/>
        <v>102.7</v>
      </c>
    </row>
    <row r="406" spans="1:7">
      <c r="B406" s="422"/>
      <c r="C406" s="422"/>
      <c r="D406" t="s">
        <v>31</v>
      </c>
      <c r="E406" s="2">
        <v>60</v>
      </c>
      <c r="G406" s="2">
        <f t="shared" si="6"/>
        <v>162.69999999999999</v>
      </c>
    </row>
    <row r="407" spans="1:7">
      <c r="B407" s="422"/>
      <c r="C407" s="422"/>
      <c r="D407" t="s">
        <v>29</v>
      </c>
      <c r="E407" s="2">
        <v>5</v>
      </c>
      <c r="G407" s="2">
        <f t="shared" si="6"/>
        <v>167.7</v>
      </c>
    </row>
    <row r="408" spans="1:7">
      <c r="B408" s="422"/>
      <c r="C408" s="422"/>
      <c r="D408" t="s">
        <v>33</v>
      </c>
      <c r="E408" s="2">
        <v>15</v>
      </c>
      <c r="G408" s="2">
        <f t="shared" si="6"/>
        <v>182.7</v>
      </c>
    </row>
    <row r="409" spans="1:7">
      <c r="A409" s="3">
        <v>44074</v>
      </c>
      <c r="B409" s="422" t="s">
        <v>69</v>
      </c>
      <c r="C409" s="422" t="s">
        <v>23</v>
      </c>
      <c r="D409" t="s">
        <v>14</v>
      </c>
      <c r="F409" s="2">
        <v>22</v>
      </c>
      <c r="G409" s="2">
        <f t="shared" si="6"/>
        <v>160.69999999999999</v>
      </c>
    </row>
    <row r="410" spans="1:7">
      <c r="A410" s="3">
        <v>44074</v>
      </c>
      <c r="B410" s="422" t="s">
        <v>69</v>
      </c>
      <c r="C410" s="422" t="s">
        <v>23</v>
      </c>
      <c r="D410" t="s">
        <v>33</v>
      </c>
      <c r="F410" s="2">
        <v>2</v>
      </c>
      <c r="G410" s="2">
        <f t="shared" si="6"/>
        <v>158.69999999999999</v>
      </c>
    </row>
    <row r="411" spans="1:7">
      <c r="A411" s="3">
        <v>44159</v>
      </c>
      <c r="B411" s="422">
        <v>20926</v>
      </c>
      <c r="C411" s="422" t="s">
        <v>23</v>
      </c>
      <c r="D411" t="s">
        <v>12</v>
      </c>
      <c r="F411" s="2">
        <v>73.400000000000006</v>
      </c>
      <c r="G411" s="2">
        <f t="shared" si="6"/>
        <v>85.299999999999983</v>
      </c>
    </row>
    <row r="412" spans="1:7">
      <c r="A412" s="3">
        <v>44159</v>
      </c>
      <c r="B412" s="422">
        <v>20926</v>
      </c>
      <c r="C412" s="422" t="s">
        <v>23</v>
      </c>
      <c r="D412" t="s">
        <v>13</v>
      </c>
      <c r="F412" s="2">
        <v>29.3</v>
      </c>
      <c r="G412" s="2">
        <f t="shared" si="6"/>
        <v>55.999999999999986</v>
      </c>
    </row>
    <row r="413" spans="1:7">
      <c r="A413" s="3">
        <v>44409</v>
      </c>
      <c r="B413" s="422">
        <v>23170</v>
      </c>
      <c r="C413" s="422" t="s">
        <v>23</v>
      </c>
      <c r="D413" t="s">
        <v>33</v>
      </c>
      <c r="F413" s="2">
        <v>13</v>
      </c>
      <c r="G413" s="2">
        <f t="shared" si="6"/>
        <v>42.999999999999986</v>
      </c>
    </row>
    <row r="414" spans="1:7">
      <c r="A414" s="3">
        <v>44412</v>
      </c>
      <c r="B414" s="422">
        <v>23171</v>
      </c>
      <c r="C414" s="422" t="s">
        <v>23</v>
      </c>
      <c r="D414" t="s">
        <v>31</v>
      </c>
      <c r="F414" s="2">
        <v>38</v>
      </c>
      <c r="G414" s="2">
        <f t="shared" si="6"/>
        <v>4.9999999999999858</v>
      </c>
    </row>
    <row r="415" spans="1:7">
      <c r="A415" s="3">
        <v>44412</v>
      </c>
      <c r="B415" s="422">
        <v>23171</v>
      </c>
      <c r="C415" s="422" t="s">
        <v>23</v>
      </c>
      <c r="D415" t="s">
        <v>29</v>
      </c>
      <c r="F415" s="2">
        <v>5</v>
      </c>
      <c r="G415" s="2">
        <f t="shared" si="6"/>
        <v>-1.4210854715202004E-14</v>
      </c>
    </row>
    <row r="416" spans="1:7">
      <c r="A416" s="31">
        <v>44104</v>
      </c>
      <c r="B416" s="421" t="s">
        <v>10</v>
      </c>
      <c r="C416" s="421" t="s">
        <v>24</v>
      </c>
      <c r="D416" t="s">
        <v>12</v>
      </c>
      <c r="E416" s="2">
        <v>79.7</v>
      </c>
      <c r="G416" s="2">
        <f t="shared" si="6"/>
        <v>79.699999999999989</v>
      </c>
    </row>
    <row r="417" spans="1:7">
      <c r="B417" s="422"/>
      <c r="C417" s="422"/>
      <c r="D417" t="s">
        <v>13</v>
      </c>
      <c r="E417" s="2">
        <v>33.799999999999997</v>
      </c>
      <c r="G417" s="2">
        <f t="shared" si="6"/>
        <v>113.49999999999999</v>
      </c>
    </row>
    <row r="418" spans="1:7">
      <c r="B418" s="422"/>
      <c r="C418" s="422"/>
      <c r="D418" t="s">
        <v>31</v>
      </c>
      <c r="E418" s="2">
        <v>60</v>
      </c>
      <c r="G418" s="2">
        <f t="shared" si="6"/>
        <v>173.5</v>
      </c>
    </row>
    <row r="419" spans="1:7">
      <c r="B419" s="422"/>
      <c r="C419" s="422"/>
      <c r="D419" t="s">
        <v>29</v>
      </c>
      <c r="E419" s="2">
        <v>5</v>
      </c>
      <c r="G419" s="2">
        <f t="shared" si="6"/>
        <v>178.5</v>
      </c>
    </row>
    <row r="420" spans="1:7">
      <c r="B420" s="422"/>
      <c r="C420" s="422"/>
      <c r="D420" t="s">
        <v>33</v>
      </c>
      <c r="E420" s="2">
        <v>8.5</v>
      </c>
      <c r="G420" s="2">
        <f t="shared" si="6"/>
        <v>187</v>
      </c>
    </row>
    <row r="421" spans="1:7">
      <c r="A421" s="3">
        <v>44104</v>
      </c>
      <c r="B421" s="422" t="s">
        <v>69</v>
      </c>
      <c r="C421" s="422" t="s">
        <v>24</v>
      </c>
      <c r="D421" t="s">
        <v>14</v>
      </c>
      <c r="F421" s="2">
        <v>60</v>
      </c>
      <c r="G421" s="2">
        <f t="shared" si="6"/>
        <v>127</v>
      </c>
    </row>
    <row r="422" spans="1:7">
      <c r="A422" s="3">
        <v>44104</v>
      </c>
      <c r="B422" s="422" t="s">
        <v>69</v>
      </c>
      <c r="C422" s="422" t="s">
        <v>24</v>
      </c>
      <c r="D422" t="s">
        <v>15</v>
      </c>
      <c r="F422" s="2">
        <v>5</v>
      </c>
      <c r="G422" s="2">
        <f t="shared" si="6"/>
        <v>122</v>
      </c>
    </row>
    <row r="423" spans="1:7">
      <c r="A423" s="3">
        <v>44158</v>
      </c>
      <c r="B423" s="422">
        <v>20841</v>
      </c>
      <c r="C423" s="422" t="s">
        <v>24</v>
      </c>
      <c r="D423" t="s">
        <v>12</v>
      </c>
      <c r="F423" s="2">
        <v>26.2</v>
      </c>
      <c r="G423" s="2">
        <f t="shared" si="6"/>
        <v>95.8</v>
      </c>
    </row>
    <row r="424" spans="1:7">
      <c r="A424" s="3">
        <v>44165</v>
      </c>
      <c r="B424" s="422" t="s">
        <v>69</v>
      </c>
      <c r="C424" s="422" t="s">
        <v>24</v>
      </c>
      <c r="D424" t="s">
        <v>12</v>
      </c>
      <c r="F424" s="2">
        <v>42</v>
      </c>
      <c r="G424" s="2">
        <f t="shared" si="6"/>
        <v>53.8</v>
      </c>
    </row>
    <row r="425" spans="1:7">
      <c r="A425" s="3">
        <v>44193</v>
      </c>
      <c r="B425" s="422">
        <v>21215</v>
      </c>
      <c r="C425" s="422" t="s">
        <v>24</v>
      </c>
      <c r="D425" t="s">
        <v>12</v>
      </c>
      <c r="F425" s="2">
        <v>11.5</v>
      </c>
      <c r="G425" s="2">
        <f t="shared" si="6"/>
        <v>42.3</v>
      </c>
    </row>
    <row r="426" spans="1:7">
      <c r="A426" s="3">
        <v>44193</v>
      </c>
      <c r="B426" s="422">
        <v>21215</v>
      </c>
      <c r="C426" s="422" t="s">
        <v>24</v>
      </c>
      <c r="D426" t="s">
        <v>13</v>
      </c>
      <c r="F426" s="2">
        <v>33.799999999999997</v>
      </c>
      <c r="G426" s="2">
        <f t="shared" si="6"/>
        <v>8.5</v>
      </c>
    </row>
    <row r="427" spans="1:7">
      <c r="A427" s="3">
        <v>44412</v>
      </c>
      <c r="B427" s="422">
        <v>23170</v>
      </c>
      <c r="C427" s="422" t="s">
        <v>24</v>
      </c>
      <c r="D427" t="s">
        <v>33</v>
      </c>
      <c r="F427" s="2">
        <v>8.5</v>
      </c>
      <c r="G427" s="2">
        <f t="shared" si="6"/>
        <v>0</v>
      </c>
    </row>
    <row r="428" spans="1:7">
      <c r="A428" s="31">
        <v>44135</v>
      </c>
      <c r="B428" s="421" t="s">
        <v>10</v>
      </c>
      <c r="C428" s="421" t="s">
        <v>25</v>
      </c>
      <c r="D428" t="s">
        <v>12</v>
      </c>
      <c r="E428" s="2">
        <v>93.5</v>
      </c>
      <c r="G428" s="2">
        <f t="shared" si="6"/>
        <v>93.5</v>
      </c>
    </row>
    <row r="429" spans="1:7">
      <c r="B429" s="422"/>
      <c r="C429" s="422"/>
      <c r="D429" t="s">
        <v>13</v>
      </c>
      <c r="E429" s="2">
        <v>35.799999999999997</v>
      </c>
      <c r="G429" s="2">
        <f t="shared" si="6"/>
        <v>129.30000000000001</v>
      </c>
    </row>
    <row r="430" spans="1:7">
      <c r="B430" s="422"/>
      <c r="C430" s="422"/>
      <c r="D430" t="s">
        <v>31</v>
      </c>
      <c r="E430" s="2">
        <v>60</v>
      </c>
      <c r="G430" s="2">
        <f t="shared" si="6"/>
        <v>189.3</v>
      </c>
    </row>
    <row r="431" spans="1:7">
      <c r="B431" s="422"/>
      <c r="C431" s="422"/>
      <c r="D431" t="s">
        <v>29</v>
      </c>
      <c r="E431" s="2">
        <v>5</v>
      </c>
      <c r="G431" s="2">
        <f t="shared" si="6"/>
        <v>194.3</v>
      </c>
    </row>
    <row r="432" spans="1:7">
      <c r="B432" s="422"/>
      <c r="C432" s="422"/>
      <c r="D432" s="62" t="s">
        <v>127</v>
      </c>
      <c r="E432" s="2">
        <v>10</v>
      </c>
      <c r="G432" s="2">
        <f t="shared" si="6"/>
        <v>204.3</v>
      </c>
    </row>
    <row r="433" spans="1:7">
      <c r="B433" s="422"/>
      <c r="C433" s="422"/>
      <c r="D433" s="62" t="s">
        <v>291</v>
      </c>
      <c r="E433" s="2">
        <v>10</v>
      </c>
      <c r="G433" s="2">
        <f t="shared" si="6"/>
        <v>214.3</v>
      </c>
    </row>
    <row r="434" spans="1:7">
      <c r="A434" s="3">
        <v>44135</v>
      </c>
      <c r="B434" s="422" t="s">
        <v>69</v>
      </c>
      <c r="C434" s="422" t="s">
        <v>25</v>
      </c>
      <c r="D434" t="s">
        <v>14</v>
      </c>
      <c r="F434" s="2">
        <v>60</v>
      </c>
      <c r="G434" s="2">
        <f t="shared" si="6"/>
        <v>154.30000000000001</v>
      </c>
    </row>
    <row r="435" spans="1:7">
      <c r="A435" s="3">
        <v>44135</v>
      </c>
      <c r="B435" s="422" t="s">
        <v>69</v>
      </c>
      <c r="C435" s="422" t="s">
        <v>25</v>
      </c>
      <c r="D435" t="s">
        <v>15</v>
      </c>
      <c r="F435" s="2">
        <v>5</v>
      </c>
      <c r="G435" s="2">
        <f t="shared" si="6"/>
        <v>149.30000000000001</v>
      </c>
    </row>
    <row r="436" spans="1:7">
      <c r="A436" s="3">
        <v>44193</v>
      </c>
      <c r="B436" s="422">
        <v>21215</v>
      </c>
      <c r="C436" s="422" t="s">
        <v>25</v>
      </c>
      <c r="D436" t="s">
        <v>12</v>
      </c>
      <c r="F436" s="2">
        <v>54.7</v>
      </c>
      <c r="G436" s="2">
        <f t="shared" si="6"/>
        <v>94.600000000000009</v>
      </c>
    </row>
    <row r="437" spans="1:7">
      <c r="A437" s="3">
        <v>44195</v>
      </c>
      <c r="B437" s="422">
        <v>21289</v>
      </c>
      <c r="C437" s="422" t="s">
        <v>25</v>
      </c>
      <c r="D437" t="s">
        <v>12</v>
      </c>
      <c r="F437" s="2">
        <v>38.799999999999997</v>
      </c>
      <c r="G437" s="2">
        <f t="shared" si="6"/>
        <v>55.800000000000011</v>
      </c>
    </row>
    <row r="438" spans="1:7">
      <c r="A438" s="3">
        <v>44195</v>
      </c>
      <c r="B438" s="422">
        <v>21289</v>
      </c>
      <c r="C438" s="422" t="s">
        <v>25</v>
      </c>
      <c r="D438" t="s">
        <v>13</v>
      </c>
      <c r="F438" s="2">
        <v>35.799999999999997</v>
      </c>
      <c r="G438" s="2">
        <f t="shared" si="6"/>
        <v>20.000000000000014</v>
      </c>
    </row>
    <row r="439" spans="1:7">
      <c r="A439" s="3">
        <v>44412</v>
      </c>
      <c r="B439" s="422">
        <v>23169</v>
      </c>
      <c r="C439" s="422" t="s">
        <v>25</v>
      </c>
      <c r="D439" s="62" t="s">
        <v>127</v>
      </c>
      <c r="F439" s="2">
        <v>10</v>
      </c>
      <c r="G439" s="2">
        <f t="shared" si="6"/>
        <v>10.000000000000014</v>
      </c>
    </row>
    <row r="440" spans="1:7">
      <c r="A440" s="3">
        <v>44412</v>
      </c>
      <c r="B440" s="422">
        <v>23169</v>
      </c>
      <c r="C440" s="422" t="s">
        <v>25</v>
      </c>
      <c r="D440" s="62" t="s">
        <v>291</v>
      </c>
      <c r="F440" s="2">
        <v>10</v>
      </c>
      <c r="G440" s="2">
        <f t="shared" si="6"/>
        <v>1.4210854715202004E-14</v>
      </c>
    </row>
    <row r="441" spans="1:7">
      <c r="A441" s="31">
        <v>44165</v>
      </c>
      <c r="B441" s="421" t="s">
        <v>10</v>
      </c>
      <c r="C441" s="421" t="s">
        <v>26</v>
      </c>
      <c r="D441" t="s">
        <v>12</v>
      </c>
      <c r="E441" s="2">
        <v>88.6</v>
      </c>
      <c r="G441" s="2">
        <f t="shared" si="6"/>
        <v>88.600000000000009</v>
      </c>
    </row>
    <row r="442" spans="1:7">
      <c r="B442" s="422"/>
      <c r="C442" s="422"/>
      <c r="D442" t="s">
        <v>13</v>
      </c>
      <c r="E442" s="2">
        <v>36.799999999999997</v>
      </c>
      <c r="G442" s="2">
        <f t="shared" si="6"/>
        <v>125.4</v>
      </c>
    </row>
    <row r="443" spans="1:7">
      <c r="B443" s="422"/>
      <c r="C443" s="422"/>
      <c r="D443" t="s">
        <v>31</v>
      </c>
      <c r="E443" s="2">
        <v>60</v>
      </c>
      <c r="G443" s="2">
        <f t="shared" si="6"/>
        <v>185.4</v>
      </c>
    </row>
    <row r="444" spans="1:7">
      <c r="B444" s="422"/>
      <c r="C444" s="422"/>
      <c r="D444" t="s">
        <v>29</v>
      </c>
      <c r="E444" s="2">
        <v>5</v>
      </c>
      <c r="G444" s="2">
        <f t="shared" si="6"/>
        <v>190.4</v>
      </c>
    </row>
    <row r="445" spans="1:7">
      <c r="A445" s="3">
        <v>44165</v>
      </c>
      <c r="B445" s="422" t="s">
        <v>69</v>
      </c>
      <c r="C445" s="422" t="s">
        <v>26</v>
      </c>
      <c r="D445" t="s">
        <v>31</v>
      </c>
      <c r="F445" s="2">
        <v>28</v>
      </c>
      <c r="G445" s="2">
        <f t="shared" si="6"/>
        <v>162.4</v>
      </c>
    </row>
    <row r="446" spans="1:7">
      <c r="A446" s="3">
        <v>44195</v>
      </c>
      <c r="B446" s="422">
        <v>21289</v>
      </c>
      <c r="C446" s="422" t="s">
        <v>26</v>
      </c>
      <c r="D446" t="s">
        <v>12</v>
      </c>
      <c r="F446" s="2">
        <v>88.6</v>
      </c>
      <c r="G446" s="2">
        <f t="shared" si="6"/>
        <v>73.800000000000011</v>
      </c>
    </row>
    <row r="447" spans="1:7">
      <c r="A447" s="3">
        <v>44195</v>
      </c>
      <c r="B447" s="422">
        <v>21289</v>
      </c>
      <c r="C447" s="422" t="s">
        <v>26</v>
      </c>
      <c r="D447" t="s">
        <v>13</v>
      </c>
      <c r="F447" s="2">
        <v>36.799999999999997</v>
      </c>
      <c r="G447" s="2">
        <f t="shared" si="6"/>
        <v>37.000000000000014</v>
      </c>
    </row>
    <row r="448" spans="1:7">
      <c r="A448" s="3">
        <v>44412</v>
      </c>
      <c r="B448" s="422">
        <v>23171</v>
      </c>
      <c r="C448" s="422" t="s">
        <v>26</v>
      </c>
      <c r="D448" t="s">
        <v>31</v>
      </c>
      <c r="F448" s="2">
        <v>32</v>
      </c>
      <c r="G448" s="2">
        <f t="shared" si="6"/>
        <v>5.0000000000000142</v>
      </c>
    </row>
    <row r="449" spans="1:7">
      <c r="A449" s="3">
        <v>44412</v>
      </c>
      <c r="B449" s="422">
        <v>23171</v>
      </c>
      <c r="C449" s="422" t="s">
        <v>26</v>
      </c>
      <c r="D449" t="s">
        <v>29</v>
      </c>
      <c r="F449" s="2">
        <v>5</v>
      </c>
      <c r="G449" s="2">
        <f t="shared" si="6"/>
        <v>1.4210854715202004E-14</v>
      </c>
    </row>
    <row r="450" spans="1:7">
      <c r="A450" s="31">
        <v>44196</v>
      </c>
      <c r="B450" s="421" t="s">
        <v>10</v>
      </c>
      <c r="C450" s="421" t="s">
        <v>27</v>
      </c>
      <c r="D450" t="s">
        <v>12</v>
      </c>
      <c r="E450" s="2">
        <v>101.4</v>
      </c>
      <c r="G450" s="2">
        <f t="shared" si="6"/>
        <v>101.40000000000002</v>
      </c>
    </row>
    <row r="451" spans="1:7">
      <c r="B451" s="422"/>
      <c r="C451" s="422"/>
      <c r="D451" t="s">
        <v>13</v>
      </c>
      <c r="E451" s="2">
        <v>32.6</v>
      </c>
      <c r="G451" s="2">
        <f t="shared" si="6"/>
        <v>134.00000000000003</v>
      </c>
    </row>
    <row r="452" spans="1:7">
      <c r="B452" s="422"/>
      <c r="C452" s="422"/>
      <c r="D452" t="s">
        <v>31</v>
      </c>
      <c r="E452" s="2">
        <v>60</v>
      </c>
      <c r="G452" s="2">
        <f t="shared" si="6"/>
        <v>194.00000000000003</v>
      </c>
    </row>
    <row r="453" spans="1:7">
      <c r="B453" s="422"/>
      <c r="C453" s="422"/>
      <c r="D453" t="s">
        <v>29</v>
      </c>
      <c r="E453" s="2">
        <v>5</v>
      </c>
      <c r="G453" s="2">
        <f t="shared" si="6"/>
        <v>199.00000000000003</v>
      </c>
    </row>
    <row r="454" spans="1:7">
      <c r="A454" s="13">
        <v>44196</v>
      </c>
      <c r="B454" s="422" t="s">
        <v>69</v>
      </c>
      <c r="C454" s="422" t="s">
        <v>27</v>
      </c>
      <c r="D454" t="s">
        <v>31</v>
      </c>
      <c r="F454" s="2">
        <v>60</v>
      </c>
      <c r="G454" s="2">
        <f t="shared" ref="G454:G517" si="7">+G453+E454-F454</f>
        <v>139.00000000000003</v>
      </c>
    </row>
    <row r="455" spans="1:7">
      <c r="A455" s="13">
        <v>44196</v>
      </c>
      <c r="B455" s="422" t="s">
        <v>69</v>
      </c>
      <c r="C455" s="422" t="s">
        <v>27</v>
      </c>
      <c r="D455" t="s">
        <v>29</v>
      </c>
      <c r="F455" s="2">
        <v>5</v>
      </c>
      <c r="G455" s="2">
        <f t="shared" si="7"/>
        <v>134.00000000000003</v>
      </c>
    </row>
    <row r="456" spans="1:7">
      <c r="A456" s="13">
        <v>44196</v>
      </c>
      <c r="B456" s="422" t="s">
        <v>69</v>
      </c>
      <c r="C456" s="422" t="s">
        <v>27</v>
      </c>
      <c r="D456" t="s">
        <v>12</v>
      </c>
      <c r="F456" s="2">
        <v>75</v>
      </c>
      <c r="G456" s="2">
        <f t="shared" si="7"/>
        <v>59.000000000000028</v>
      </c>
    </row>
    <row r="457" spans="1:7">
      <c r="A457" s="13">
        <v>44227</v>
      </c>
      <c r="B457" s="422" t="s">
        <v>69</v>
      </c>
      <c r="C457" s="422" t="s">
        <v>27</v>
      </c>
      <c r="D457" t="s">
        <v>12</v>
      </c>
      <c r="F457" s="2">
        <v>26.4</v>
      </c>
      <c r="G457" s="2">
        <f t="shared" si="7"/>
        <v>32.60000000000003</v>
      </c>
    </row>
    <row r="458" spans="1:7">
      <c r="A458" s="13">
        <v>44227</v>
      </c>
      <c r="B458" s="422" t="s">
        <v>69</v>
      </c>
      <c r="C458" s="422" t="s">
        <v>27</v>
      </c>
      <c r="D458" t="s">
        <v>13</v>
      </c>
      <c r="F458" s="2">
        <v>21.6</v>
      </c>
      <c r="G458" s="2">
        <f t="shared" si="7"/>
        <v>11.000000000000028</v>
      </c>
    </row>
    <row r="459" spans="1:7">
      <c r="A459" s="13">
        <v>44255</v>
      </c>
      <c r="B459" s="422" t="s">
        <v>69</v>
      </c>
      <c r="C459" s="422" t="s">
        <v>27</v>
      </c>
      <c r="D459" t="s">
        <v>13</v>
      </c>
      <c r="F459" s="2">
        <v>11</v>
      </c>
      <c r="G459" s="2">
        <f t="shared" si="7"/>
        <v>2.8421709430404007E-14</v>
      </c>
    </row>
    <row r="460" spans="1:7">
      <c r="A460" s="31">
        <v>44227</v>
      </c>
      <c r="B460" s="421" t="s">
        <v>10</v>
      </c>
      <c r="C460" s="421" t="s">
        <v>11</v>
      </c>
      <c r="D460" t="s">
        <v>12</v>
      </c>
      <c r="E460" s="2">
        <v>108.3</v>
      </c>
      <c r="G460" s="2">
        <f t="shared" si="7"/>
        <v>108.30000000000003</v>
      </c>
    </row>
    <row r="461" spans="1:7">
      <c r="B461" s="422"/>
      <c r="C461" s="422"/>
      <c r="D461" t="s">
        <v>13</v>
      </c>
      <c r="E461" s="2">
        <v>41.4</v>
      </c>
      <c r="G461" s="2">
        <f t="shared" si="7"/>
        <v>149.70000000000002</v>
      </c>
    </row>
    <row r="462" spans="1:7">
      <c r="B462" s="422"/>
      <c r="C462" s="422"/>
      <c r="D462" t="s">
        <v>31</v>
      </c>
      <c r="E462" s="2">
        <v>60</v>
      </c>
      <c r="G462" s="2">
        <f t="shared" si="7"/>
        <v>209.70000000000002</v>
      </c>
    </row>
    <row r="463" spans="1:7">
      <c r="B463" s="422"/>
      <c r="C463" s="422"/>
      <c r="D463" t="s">
        <v>29</v>
      </c>
      <c r="E463" s="2">
        <v>5</v>
      </c>
      <c r="G463" s="2">
        <f t="shared" si="7"/>
        <v>214.70000000000002</v>
      </c>
    </row>
    <row r="464" spans="1:7">
      <c r="A464" s="13">
        <v>44227</v>
      </c>
      <c r="B464" s="422" t="s">
        <v>69</v>
      </c>
      <c r="C464" s="422" t="s">
        <v>11</v>
      </c>
      <c r="D464" t="s">
        <v>31</v>
      </c>
      <c r="F464" s="2">
        <v>60</v>
      </c>
      <c r="G464" s="2">
        <f t="shared" si="7"/>
        <v>154.70000000000002</v>
      </c>
    </row>
    <row r="465" spans="1:7">
      <c r="A465" s="13">
        <v>44227</v>
      </c>
      <c r="B465" s="422" t="s">
        <v>69</v>
      </c>
      <c r="C465" s="422" t="s">
        <v>11</v>
      </c>
      <c r="D465" t="s">
        <v>29</v>
      </c>
      <c r="F465" s="2">
        <v>5</v>
      </c>
      <c r="G465" s="2">
        <f t="shared" si="7"/>
        <v>149.70000000000002</v>
      </c>
    </row>
    <row r="466" spans="1:7">
      <c r="A466" s="13">
        <v>44255</v>
      </c>
      <c r="B466" s="422" t="s">
        <v>69</v>
      </c>
      <c r="C466" s="422" t="s">
        <v>11</v>
      </c>
      <c r="D466" t="s">
        <v>12</v>
      </c>
      <c r="F466" s="2">
        <v>48</v>
      </c>
      <c r="G466" s="2">
        <f t="shared" si="7"/>
        <v>101.70000000000002</v>
      </c>
    </row>
    <row r="467" spans="1:7">
      <c r="A467" s="13">
        <v>44270</v>
      </c>
      <c r="B467" s="422">
        <v>21907</v>
      </c>
      <c r="C467" s="422" t="s">
        <v>11</v>
      </c>
      <c r="D467" t="s">
        <v>12</v>
      </c>
      <c r="F467" s="2">
        <v>60.3</v>
      </c>
      <c r="G467" s="2">
        <f t="shared" si="7"/>
        <v>41.40000000000002</v>
      </c>
    </row>
    <row r="468" spans="1:7">
      <c r="A468" s="13">
        <v>44270</v>
      </c>
      <c r="B468" s="422">
        <v>21907</v>
      </c>
      <c r="C468" s="422" t="s">
        <v>11</v>
      </c>
      <c r="D468" t="s">
        <v>13</v>
      </c>
      <c r="F468" s="2">
        <v>41.4</v>
      </c>
      <c r="G468" s="2">
        <f t="shared" si="7"/>
        <v>0</v>
      </c>
    </row>
    <row r="469" spans="1:7">
      <c r="A469" s="31">
        <v>44255</v>
      </c>
      <c r="B469" s="421" t="s">
        <v>10</v>
      </c>
      <c r="C469" s="421" t="s">
        <v>17</v>
      </c>
      <c r="D469" t="s">
        <v>12</v>
      </c>
      <c r="E469" s="2">
        <v>103.4</v>
      </c>
      <c r="G469" s="2">
        <f t="shared" si="7"/>
        <v>103.4</v>
      </c>
    </row>
    <row r="470" spans="1:7">
      <c r="B470" s="422"/>
      <c r="C470" s="422"/>
      <c r="D470" t="s">
        <v>13</v>
      </c>
      <c r="E470" s="2">
        <v>21.8</v>
      </c>
      <c r="G470" s="2">
        <f t="shared" si="7"/>
        <v>125.2</v>
      </c>
    </row>
    <row r="471" spans="1:7">
      <c r="B471" s="422"/>
      <c r="C471" s="422"/>
      <c r="D471" t="s">
        <v>31</v>
      </c>
      <c r="E471" s="2">
        <v>56</v>
      </c>
      <c r="G471" s="2">
        <f t="shared" si="7"/>
        <v>181.2</v>
      </c>
    </row>
    <row r="472" spans="1:7">
      <c r="B472" s="422"/>
      <c r="C472" s="422"/>
      <c r="D472" t="s">
        <v>29</v>
      </c>
      <c r="E472" s="2">
        <v>5</v>
      </c>
      <c r="G472" s="2">
        <f t="shared" si="7"/>
        <v>186.2</v>
      </c>
    </row>
    <row r="473" spans="1:7">
      <c r="A473" s="3">
        <v>44255</v>
      </c>
      <c r="B473" s="422" t="s">
        <v>69</v>
      </c>
      <c r="C473" s="422" t="s">
        <v>17</v>
      </c>
      <c r="D473" t="s">
        <v>14</v>
      </c>
      <c r="F473" s="2">
        <v>56</v>
      </c>
      <c r="G473" s="2">
        <f t="shared" si="7"/>
        <v>130.19999999999999</v>
      </c>
    </row>
    <row r="474" spans="1:7">
      <c r="A474" s="3">
        <v>44255</v>
      </c>
      <c r="B474" s="422" t="s">
        <v>69</v>
      </c>
      <c r="C474" s="422" t="s">
        <v>17</v>
      </c>
      <c r="D474" t="s">
        <v>15</v>
      </c>
      <c r="F474" s="2">
        <v>5</v>
      </c>
      <c r="G474" s="2">
        <f t="shared" si="7"/>
        <v>125.19999999999999</v>
      </c>
    </row>
    <row r="475" spans="1:7">
      <c r="A475" s="3">
        <v>44286</v>
      </c>
      <c r="B475" s="422" t="s">
        <v>69</v>
      </c>
      <c r="C475" s="422" t="s">
        <v>17</v>
      </c>
      <c r="D475" t="s">
        <v>12</v>
      </c>
      <c r="F475" s="2">
        <v>48</v>
      </c>
      <c r="G475" s="2">
        <f t="shared" si="7"/>
        <v>77.199999999999989</v>
      </c>
    </row>
    <row r="476" spans="1:7">
      <c r="A476" s="3">
        <v>44316</v>
      </c>
      <c r="B476" s="422" t="s">
        <v>69</v>
      </c>
      <c r="C476" s="422" t="s">
        <v>17</v>
      </c>
      <c r="D476" t="s">
        <v>12</v>
      </c>
      <c r="F476" s="2">
        <v>54</v>
      </c>
      <c r="G476" s="2">
        <f t="shared" si="7"/>
        <v>23.199999999999989</v>
      </c>
    </row>
    <row r="477" spans="1:7">
      <c r="A477" s="3">
        <v>44334</v>
      </c>
      <c r="B477" s="422">
        <v>22473</v>
      </c>
      <c r="C477" s="422" t="s">
        <v>17</v>
      </c>
      <c r="D477" t="s">
        <v>12</v>
      </c>
      <c r="F477" s="2">
        <v>1.4</v>
      </c>
      <c r="G477" s="2">
        <f t="shared" si="7"/>
        <v>21.79999999999999</v>
      </c>
    </row>
    <row r="478" spans="1:7">
      <c r="A478" s="3">
        <v>44334</v>
      </c>
      <c r="B478" s="422">
        <v>22473</v>
      </c>
      <c r="C478" s="422" t="s">
        <v>17</v>
      </c>
      <c r="D478" t="s">
        <v>13</v>
      </c>
      <c r="F478" s="2">
        <v>21.8</v>
      </c>
      <c r="G478" s="2">
        <f t="shared" si="7"/>
        <v>0</v>
      </c>
    </row>
    <row r="479" spans="1:7">
      <c r="A479" s="31">
        <v>44286</v>
      </c>
      <c r="B479" s="421" t="s">
        <v>10</v>
      </c>
      <c r="C479" s="421" t="s">
        <v>18</v>
      </c>
      <c r="D479" t="s">
        <v>12</v>
      </c>
      <c r="E479" s="2">
        <v>113.5</v>
      </c>
      <c r="G479" s="2">
        <f t="shared" si="7"/>
        <v>113.5</v>
      </c>
    </row>
    <row r="480" spans="1:7">
      <c r="B480" s="422"/>
      <c r="C480" s="422"/>
      <c r="D480" t="s">
        <v>13</v>
      </c>
      <c r="E480" s="2">
        <v>28.3</v>
      </c>
      <c r="G480" s="2">
        <f t="shared" si="7"/>
        <v>141.80000000000001</v>
      </c>
    </row>
    <row r="481" spans="1:8">
      <c r="B481" s="422"/>
      <c r="C481" s="422"/>
      <c r="D481" t="s">
        <v>31</v>
      </c>
      <c r="E481" s="2">
        <v>60</v>
      </c>
      <c r="G481" s="2">
        <f t="shared" si="7"/>
        <v>201.8</v>
      </c>
    </row>
    <row r="482" spans="1:8">
      <c r="B482" s="422"/>
      <c r="C482" s="422"/>
      <c r="D482" t="s">
        <v>29</v>
      </c>
      <c r="E482" s="2">
        <v>5</v>
      </c>
      <c r="G482" s="2">
        <f t="shared" si="7"/>
        <v>206.8</v>
      </c>
    </row>
    <row r="483" spans="1:8">
      <c r="B483" s="422"/>
      <c r="C483" s="422"/>
      <c r="D483" t="s">
        <v>40</v>
      </c>
      <c r="E483" s="2">
        <v>10</v>
      </c>
      <c r="G483" s="2">
        <f t="shared" si="7"/>
        <v>216.8</v>
      </c>
    </row>
    <row r="484" spans="1:8">
      <c r="A484" s="3">
        <v>44286</v>
      </c>
      <c r="B484" s="422" t="s">
        <v>69</v>
      </c>
      <c r="C484" s="422" t="s">
        <v>18</v>
      </c>
      <c r="D484" t="s">
        <v>14</v>
      </c>
      <c r="F484" s="2">
        <v>60</v>
      </c>
      <c r="G484" s="2">
        <f t="shared" si="7"/>
        <v>156.80000000000001</v>
      </c>
    </row>
    <row r="485" spans="1:8">
      <c r="A485" s="3">
        <v>44286</v>
      </c>
      <c r="B485" s="422" t="s">
        <v>69</v>
      </c>
      <c r="C485" s="422" t="s">
        <v>18</v>
      </c>
      <c r="D485" t="s">
        <v>15</v>
      </c>
      <c r="F485" s="2">
        <v>5</v>
      </c>
      <c r="G485" s="2">
        <f t="shared" si="7"/>
        <v>151.80000000000001</v>
      </c>
    </row>
    <row r="486" spans="1:8">
      <c r="A486" s="3">
        <v>44334</v>
      </c>
      <c r="B486" s="422">
        <v>22473</v>
      </c>
      <c r="C486" s="422" t="s">
        <v>18</v>
      </c>
      <c r="D486" t="s">
        <v>12</v>
      </c>
      <c r="F486" s="2">
        <v>113.5</v>
      </c>
      <c r="G486" s="2">
        <f t="shared" si="7"/>
        <v>38.300000000000011</v>
      </c>
    </row>
    <row r="487" spans="1:8">
      <c r="A487" s="3">
        <v>44334</v>
      </c>
      <c r="B487" s="422">
        <v>22473</v>
      </c>
      <c r="C487" s="422" t="s">
        <v>18</v>
      </c>
      <c r="D487" t="s">
        <v>13</v>
      </c>
      <c r="F487" s="2">
        <v>28.3</v>
      </c>
      <c r="G487" s="2">
        <f t="shared" si="7"/>
        <v>10.000000000000011</v>
      </c>
    </row>
    <row r="488" spans="1:8">
      <c r="A488" s="3">
        <v>44412</v>
      </c>
      <c r="B488" s="422">
        <v>23169</v>
      </c>
      <c r="C488" s="422" t="s">
        <v>18</v>
      </c>
      <c r="D488" t="s">
        <v>40</v>
      </c>
      <c r="F488" s="2">
        <v>10</v>
      </c>
      <c r="G488" s="2">
        <f t="shared" si="7"/>
        <v>0</v>
      </c>
    </row>
    <row r="489" spans="1:8">
      <c r="A489" s="31">
        <v>44316</v>
      </c>
      <c r="B489" s="421" t="s">
        <v>10</v>
      </c>
      <c r="C489" s="421" t="s">
        <v>19</v>
      </c>
      <c r="D489" t="s">
        <v>12</v>
      </c>
      <c r="E489" s="2">
        <v>109.5</v>
      </c>
      <c r="G489" s="2">
        <f t="shared" si="7"/>
        <v>109.5</v>
      </c>
    </row>
    <row r="490" spans="1:8">
      <c r="B490" s="422"/>
      <c r="C490" s="422"/>
      <c r="D490" t="s">
        <v>13</v>
      </c>
      <c r="E490" s="2">
        <v>27.4</v>
      </c>
      <c r="G490" s="2">
        <f t="shared" si="7"/>
        <v>136.9</v>
      </c>
    </row>
    <row r="491" spans="1:8">
      <c r="B491" s="422"/>
      <c r="C491" s="422"/>
      <c r="D491" t="s">
        <v>31</v>
      </c>
      <c r="E491" s="2">
        <v>60</v>
      </c>
      <c r="G491" s="2">
        <f t="shared" si="7"/>
        <v>196.9</v>
      </c>
    </row>
    <row r="492" spans="1:8">
      <c r="B492" s="422"/>
      <c r="C492" s="422"/>
      <c r="D492" t="s">
        <v>29</v>
      </c>
      <c r="E492" s="2">
        <v>5</v>
      </c>
      <c r="G492" s="2">
        <f t="shared" si="7"/>
        <v>201.9</v>
      </c>
    </row>
    <row r="493" spans="1:8">
      <c r="A493" s="3">
        <v>44316</v>
      </c>
      <c r="B493" s="422" t="s">
        <v>69</v>
      </c>
      <c r="C493" s="422" t="s">
        <v>19</v>
      </c>
      <c r="D493" t="s">
        <v>14</v>
      </c>
      <c r="F493" s="2">
        <v>36</v>
      </c>
      <c r="G493" s="2">
        <f t="shared" si="7"/>
        <v>165.9</v>
      </c>
    </row>
    <row r="494" spans="1:8">
      <c r="A494" s="3">
        <v>44347</v>
      </c>
      <c r="B494" s="422" t="s">
        <v>69</v>
      </c>
      <c r="C494" s="422" t="s">
        <v>19</v>
      </c>
      <c r="D494" t="s">
        <v>12</v>
      </c>
      <c r="F494" s="2">
        <v>68</v>
      </c>
      <c r="G494" s="2">
        <f t="shared" si="7"/>
        <v>97.9</v>
      </c>
      <c r="H494" s="28"/>
    </row>
    <row r="495" spans="1:8">
      <c r="A495" s="3">
        <v>44371</v>
      </c>
      <c r="B495" s="422">
        <v>22887</v>
      </c>
      <c r="C495" s="422" t="s">
        <v>19</v>
      </c>
      <c r="D495" t="s">
        <v>12</v>
      </c>
      <c r="F495" s="2">
        <v>41.5</v>
      </c>
      <c r="G495" s="2">
        <f t="shared" si="7"/>
        <v>56.400000000000006</v>
      </c>
      <c r="H495" s="28"/>
    </row>
    <row r="496" spans="1:8">
      <c r="A496" s="3">
        <v>44371</v>
      </c>
      <c r="B496" s="422">
        <v>22887</v>
      </c>
      <c r="C496" s="422" t="s">
        <v>19</v>
      </c>
      <c r="D496" t="s">
        <v>13</v>
      </c>
      <c r="F496" s="2">
        <v>27.4</v>
      </c>
      <c r="G496" s="2">
        <f t="shared" si="7"/>
        <v>29.000000000000007</v>
      </c>
      <c r="H496" s="28"/>
    </row>
    <row r="497" spans="1:8">
      <c r="A497" s="3">
        <v>44412</v>
      </c>
      <c r="B497" s="422">
        <v>23172</v>
      </c>
      <c r="C497" s="422" t="s">
        <v>19</v>
      </c>
      <c r="D497" t="s">
        <v>31</v>
      </c>
      <c r="F497" s="2">
        <v>24</v>
      </c>
      <c r="G497" s="2">
        <f t="shared" si="7"/>
        <v>5.0000000000000071</v>
      </c>
      <c r="H497" s="28"/>
    </row>
    <row r="498" spans="1:8">
      <c r="A498" s="3">
        <v>44412</v>
      </c>
      <c r="B498" s="422">
        <v>23172</v>
      </c>
      <c r="C498" s="422" t="s">
        <v>19</v>
      </c>
      <c r="D498" t="s">
        <v>29</v>
      </c>
      <c r="F498" s="2">
        <v>5</v>
      </c>
      <c r="G498" s="2">
        <f t="shared" si="7"/>
        <v>7.1054273576010019E-15</v>
      </c>
      <c r="H498" s="28"/>
    </row>
    <row r="499" spans="1:8">
      <c r="A499" s="31">
        <v>44347</v>
      </c>
      <c r="B499" s="421" t="s">
        <v>10</v>
      </c>
      <c r="C499" s="421" t="s">
        <v>20</v>
      </c>
      <c r="D499" t="s">
        <v>12</v>
      </c>
      <c r="E499" s="2">
        <v>95.8</v>
      </c>
      <c r="G499" s="2">
        <f t="shared" si="7"/>
        <v>95.800000000000011</v>
      </c>
    </row>
    <row r="500" spans="1:8">
      <c r="B500" s="422"/>
      <c r="C500" s="422"/>
      <c r="D500" t="s">
        <v>13</v>
      </c>
      <c r="E500" s="2">
        <v>28.3</v>
      </c>
      <c r="G500" s="2">
        <f t="shared" si="7"/>
        <v>124.10000000000001</v>
      </c>
    </row>
    <row r="501" spans="1:8">
      <c r="B501" s="422"/>
      <c r="C501" s="422"/>
      <c r="D501" t="s">
        <v>31</v>
      </c>
      <c r="E501" s="2">
        <v>60</v>
      </c>
      <c r="G501" s="2">
        <f t="shared" si="7"/>
        <v>184.10000000000002</v>
      </c>
    </row>
    <row r="502" spans="1:8">
      <c r="B502" s="422"/>
      <c r="C502" s="422"/>
      <c r="D502" t="s">
        <v>29</v>
      </c>
      <c r="E502" s="2">
        <v>5</v>
      </c>
      <c r="G502" s="2">
        <f t="shared" si="7"/>
        <v>189.10000000000002</v>
      </c>
    </row>
    <row r="503" spans="1:8">
      <c r="A503" s="3">
        <v>44347</v>
      </c>
      <c r="B503" s="422" t="s">
        <v>69</v>
      </c>
      <c r="C503" s="422" t="s">
        <v>20</v>
      </c>
      <c r="D503" t="s">
        <v>14</v>
      </c>
      <c r="F503" s="2">
        <v>32</v>
      </c>
      <c r="G503" s="2">
        <f t="shared" si="7"/>
        <v>157.10000000000002</v>
      </c>
    </row>
    <row r="504" spans="1:8">
      <c r="A504" s="3">
        <v>44377</v>
      </c>
      <c r="B504" s="422" t="s">
        <v>69</v>
      </c>
      <c r="C504" s="422" t="s">
        <v>20</v>
      </c>
      <c r="D504" t="s">
        <v>12</v>
      </c>
      <c r="F504" s="2">
        <v>42</v>
      </c>
      <c r="G504" s="2">
        <f t="shared" si="7"/>
        <v>115.10000000000002</v>
      </c>
      <c r="H504" s="28"/>
    </row>
    <row r="505" spans="1:8">
      <c r="A505" s="3">
        <v>44412</v>
      </c>
      <c r="B505" s="422">
        <v>23172</v>
      </c>
      <c r="C505" s="422" t="s">
        <v>20</v>
      </c>
      <c r="D505" t="s">
        <v>31</v>
      </c>
      <c r="F505" s="2">
        <v>28</v>
      </c>
      <c r="G505" s="2">
        <f t="shared" si="7"/>
        <v>87.100000000000023</v>
      </c>
      <c r="H505" s="28"/>
    </row>
    <row r="506" spans="1:8">
      <c r="A506" s="3">
        <v>44412</v>
      </c>
      <c r="B506" s="422">
        <v>23172</v>
      </c>
      <c r="C506" s="422" t="s">
        <v>20</v>
      </c>
      <c r="D506" t="s">
        <v>29</v>
      </c>
      <c r="F506" s="2">
        <v>5</v>
      </c>
      <c r="G506" s="2">
        <f t="shared" si="7"/>
        <v>82.100000000000023</v>
      </c>
      <c r="H506" s="28"/>
    </row>
    <row r="507" spans="1:8">
      <c r="A507" s="3">
        <v>44412</v>
      </c>
      <c r="B507" s="422">
        <v>23172</v>
      </c>
      <c r="C507" s="422" t="s">
        <v>20</v>
      </c>
      <c r="D507" t="s">
        <v>12</v>
      </c>
      <c r="F507" s="2">
        <v>53.8</v>
      </c>
      <c r="G507" s="2">
        <f t="shared" si="7"/>
        <v>28.300000000000026</v>
      </c>
      <c r="H507" s="28"/>
    </row>
    <row r="508" spans="1:8">
      <c r="A508" s="3">
        <v>44412</v>
      </c>
      <c r="B508" s="422">
        <v>23172</v>
      </c>
      <c r="C508" s="422" t="s">
        <v>20</v>
      </c>
      <c r="D508" t="s">
        <v>13</v>
      </c>
      <c r="F508" s="2">
        <v>28.3</v>
      </c>
      <c r="G508" s="2">
        <f t="shared" si="7"/>
        <v>0</v>
      </c>
      <c r="H508" s="28"/>
    </row>
    <row r="509" spans="1:8">
      <c r="A509" s="31">
        <v>44377</v>
      </c>
      <c r="B509" s="421" t="s">
        <v>10</v>
      </c>
      <c r="C509" s="421" t="s">
        <v>21</v>
      </c>
      <c r="D509" t="s">
        <v>12</v>
      </c>
      <c r="E509" s="2">
        <v>97.5</v>
      </c>
      <c r="G509" s="2">
        <f t="shared" si="7"/>
        <v>97.5</v>
      </c>
    </row>
    <row r="510" spans="1:8">
      <c r="B510" s="422"/>
      <c r="C510" s="422"/>
      <c r="D510" t="s">
        <v>13</v>
      </c>
      <c r="E510" s="82">
        <v>29.7</v>
      </c>
      <c r="G510" s="2">
        <f t="shared" si="7"/>
        <v>127.2</v>
      </c>
    </row>
    <row r="511" spans="1:8">
      <c r="B511" s="422"/>
      <c r="C511" s="422"/>
      <c r="D511" t="s">
        <v>31</v>
      </c>
      <c r="E511" s="2">
        <v>60</v>
      </c>
      <c r="G511" s="2">
        <f t="shared" si="7"/>
        <v>187.2</v>
      </c>
    </row>
    <row r="512" spans="1:8">
      <c r="B512" s="422"/>
      <c r="C512" s="422"/>
      <c r="D512" t="s">
        <v>29</v>
      </c>
      <c r="E512" s="2">
        <v>5</v>
      </c>
      <c r="G512" s="2">
        <f t="shared" si="7"/>
        <v>192.2</v>
      </c>
    </row>
    <row r="513" spans="1:12">
      <c r="A513" s="3">
        <v>44377</v>
      </c>
      <c r="B513" s="422" t="s">
        <v>69</v>
      </c>
      <c r="C513" s="422" t="s">
        <v>21</v>
      </c>
      <c r="D513" t="s">
        <v>14</v>
      </c>
      <c r="F513" s="2">
        <v>60</v>
      </c>
      <c r="G513" s="2">
        <f t="shared" si="7"/>
        <v>132.19999999999999</v>
      </c>
    </row>
    <row r="514" spans="1:12">
      <c r="A514" s="3">
        <v>44377</v>
      </c>
      <c r="B514" s="422" t="s">
        <v>69</v>
      </c>
      <c r="C514" s="422" t="s">
        <v>21</v>
      </c>
      <c r="D514" t="s">
        <v>15</v>
      </c>
      <c r="F514" s="2">
        <v>5</v>
      </c>
      <c r="G514" s="2">
        <f t="shared" si="7"/>
        <v>127.19999999999999</v>
      </c>
    </row>
    <row r="515" spans="1:12">
      <c r="A515" s="3">
        <v>44412</v>
      </c>
      <c r="B515" s="422">
        <v>23172</v>
      </c>
      <c r="C515" s="422" t="s">
        <v>21</v>
      </c>
      <c r="D515" t="s">
        <v>12</v>
      </c>
      <c r="F515" s="2">
        <v>97.5</v>
      </c>
      <c r="G515" s="2">
        <f t="shared" si="7"/>
        <v>29.699999999999989</v>
      </c>
    </row>
    <row r="516" spans="1:12">
      <c r="A516" s="3">
        <v>44412</v>
      </c>
      <c r="B516" s="422">
        <v>23172</v>
      </c>
      <c r="C516" s="422" t="s">
        <v>21</v>
      </c>
      <c r="D516" t="s">
        <v>13</v>
      </c>
      <c r="F516" s="82">
        <v>29.7</v>
      </c>
      <c r="G516" s="2">
        <f t="shared" si="7"/>
        <v>0</v>
      </c>
    </row>
    <row r="517" spans="1:12">
      <c r="A517" s="81">
        <v>44408</v>
      </c>
      <c r="B517" s="421" t="s">
        <v>10</v>
      </c>
      <c r="C517" s="421" t="s">
        <v>22</v>
      </c>
      <c r="D517" t="s">
        <v>12</v>
      </c>
      <c r="E517" s="2">
        <v>85.4</v>
      </c>
      <c r="G517" s="2">
        <f t="shared" si="7"/>
        <v>85.4</v>
      </c>
    </row>
    <row r="518" spans="1:12">
      <c r="A518" s="70"/>
      <c r="B518" s="422"/>
      <c r="C518" s="422"/>
      <c r="D518" t="s">
        <v>13</v>
      </c>
      <c r="E518" s="2">
        <v>25.9</v>
      </c>
      <c r="G518" s="2">
        <f t="shared" ref="G518:G581" si="8">+G517+E518-F518</f>
        <v>111.30000000000001</v>
      </c>
    </row>
    <row r="519" spans="1:12">
      <c r="A519" s="70"/>
      <c r="B519" s="422"/>
      <c r="C519" s="422"/>
      <c r="D519" t="s">
        <v>14</v>
      </c>
      <c r="E519" s="2">
        <v>60</v>
      </c>
      <c r="G519" s="2">
        <f t="shared" si="8"/>
        <v>171.3</v>
      </c>
    </row>
    <row r="520" spans="1:12">
      <c r="A520" s="70"/>
      <c r="B520" s="422"/>
      <c r="C520" s="422"/>
      <c r="D520" t="s">
        <v>15</v>
      </c>
      <c r="E520" s="2">
        <v>5</v>
      </c>
      <c r="G520" s="2">
        <f t="shared" si="8"/>
        <v>176.3</v>
      </c>
    </row>
    <row r="521" spans="1:12">
      <c r="A521" s="70">
        <v>44408</v>
      </c>
      <c r="B521" s="422" t="s">
        <v>69</v>
      </c>
      <c r="C521" s="422" t="s">
        <v>22</v>
      </c>
      <c r="D521" t="s">
        <v>31</v>
      </c>
      <c r="F521" s="2">
        <v>60</v>
      </c>
      <c r="G521" s="2">
        <f t="shared" si="8"/>
        <v>116.30000000000001</v>
      </c>
    </row>
    <row r="522" spans="1:12">
      <c r="A522" s="70">
        <v>44408</v>
      </c>
      <c r="B522" s="422" t="s">
        <v>69</v>
      </c>
      <c r="C522" s="422" t="s">
        <v>22</v>
      </c>
      <c r="D522" t="s">
        <v>29</v>
      </c>
      <c r="F522" s="2">
        <v>5</v>
      </c>
      <c r="G522" s="2">
        <f t="shared" si="8"/>
        <v>111.30000000000001</v>
      </c>
    </row>
    <row r="523" spans="1:12">
      <c r="A523" s="70">
        <v>44408</v>
      </c>
      <c r="B523" s="422" t="s">
        <v>69</v>
      </c>
      <c r="C523" s="422" t="s">
        <v>22</v>
      </c>
      <c r="D523" t="s">
        <v>12</v>
      </c>
      <c r="F523" s="2">
        <v>40</v>
      </c>
      <c r="G523" s="2">
        <f t="shared" si="8"/>
        <v>71.300000000000011</v>
      </c>
    </row>
    <row r="524" spans="1:12">
      <c r="A524" s="70">
        <v>37134</v>
      </c>
      <c r="B524" s="422" t="s">
        <v>69</v>
      </c>
      <c r="C524" s="422" t="s">
        <v>22</v>
      </c>
      <c r="D524" t="s">
        <v>12</v>
      </c>
      <c r="F524" s="22">
        <v>45.4</v>
      </c>
      <c r="G524" s="2">
        <f t="shared" si="8"/>
        <v>25.900000000000013</v>
      </c>
      <c r="H524" s="28"/>
    </row>
    <row r="525" spans="1:12">
      <c r="A525" s="70">
        <v>37134</v>
      </c>
      <c r="B525" s="422" t="s">
        <v>69</v>
      </c>
      <c r="C525" s="422" t="s">
        <v>22</v>
      </c>
      <c r="D525" t="s">
        <v>13</v>
      </c>
      <c r="F525" s="22">
        <v>14.6</v>
      </c>
      <c r="G525" s="2">
        <f t="shared" si="8"/>
        <v>11.300000000000013</v>
      </c>
    </row>
    <row r="526" spans="1:12">
      <c r="A526" s="70">
        <v>44469</v>
      </c>
      <c r="B526" s="422" t="s">
        <v>69</v>
      </c>
      <c r="C526" s="422" t="s">
        <v>22</v>
      </c>
      <c r="D526" t="s">
        <v>13</v>
      </c>
      <c r="F526" s="2">
        <f>E518-F525</f>
        <v>11.299999999999999</v>
      </c>
      <c r="G526" s="73">
        <f t="shared" si="8"/>
        <v>1.4210854715202004E-14</v>
      </c>
    </row>
    <row r="527" spans="1:12">
      <c r="A527" s="31">
        <v>44439</v>
      </c>
      <c r="B527" s="421" t="s">
        <v>10</v>
      </c>
      <c r="C527" s="421" t="s">
        <v>23</v>
      </c>
      <c r="D527" t="s">
        <v>12</v>
      </c>
      <c r="E527" s="2">
        <v>96.7</v>
      </c>
      <c r="G527" s="73">
        <f t="shared" si="8"/>
        <v>96.700000000000017</v>
      </c>
      <c r="I527" s="470" t="s">
        <v>752</v>
      </c>
      <c r="J527" s="470"/>
      <c r="K527" s="470"/>
      <c r="L527" s="470"/>
    </row>
    <row r="528" spans="1:12">
      <c r="B528" s="422"/>
      <c r="C528" s="422"/>
      <c r="D528" t="s">
        <v>13</v>
      </c>
      <c r="E528" s="2">
        <v>23.1</v>
      </c>
      <c r="G528" s="73">
        <f t="shared" si="8"/>
        <v>119.80000000000001</v>
      </c>
      <c r="I528" s="470"/>
      <c r="J528" s="470"/>
      <c r="K528" s="470"/>
      <c r="L528" s="470"/>
    </row>
    <row r="529" spans="1:9">
      <c r="B529" s="422"/>
      <c r="C529" s="422"/>
      <c r="D529" t="s">
        <v>14</v>
      </c>
      <c r="E529" s="2">
        <v>60</v>
      </c>
      <c r="G529" s="73">
        <f t="shared" si="8"/>
        <v>179.8</v>
      </c>
    </row>
    <row r="530" spans="1:9">
      <c r="B530" s="422"/>
      <c r="C530" s="422"/>
      <c r="D530" t="s">
        <v>15</v>
      </c>
      <c r="E530" s="2">
        <v>5</v>
      </c>
      <c r="G530" s="73">
        <f t="shared" si="8"/>
        <v>184.8</v>
      </c>
    </row>
    <row r="531" spans="1:9">
      <c r="A531" s="70">
        <v>44439</v>
      </c>
      <c r="B531" s="422" t="s">
        <v>69</v>
      </c>
      <c r="C531" s="422" t="s">
        <v>23</v>
      </c>
      <c r="D531" t="s">
        <v>14</v>
      </c>
      <c r="F531" s="2">
        <v>40</v>
      </c>
      <c r="G531" s="73">
        <f t="shared" si="8"/>
        <v>144.80000000000001</v>
      </c>
    </row>
    <row r="532" spans="1:9">
      <c r="A532" s="70">
        <v>44469</v>
      </c>
      <c r="B532" s="422" t="s">
        <v>69</v>
      </c>
      <c r="C532" s="422" t="s">
        <v>23</v>
      </c>
      <c r="D532" t="s">
        <v>12</v>
      </c>
      <c r="F532" s="2">
        <v>17.7</v>
      </c>
      <c r="G532" s="73">
        <f t="shared" si="8"/>
        <v>127.10000000000001</v>
      </c>
      <c r="H532" s="28"/>
    </row>
    <row r="533" spans="1:9">
      <c r="A533" s="70">
        <v>44481</v>
      </c>
      <c r="B533" s="422">
        <v>23772</v>
      </c>
      <c r="C533" s="422" t="s">
        <v>23</v>
      </c>
      <c r="D533" t="s">
        <v>12</v>
      </c>
      <c r="F533" s="2">
        <v>79</v>
      </c>
      <c r="G533" s="73">
        <f t="shared" si="8"/>
        <v>48.100000000000009</v>
      </c>
      <c r="H533" s="188"/>
    </row>
    <row r="534" spans="1:9">
      <c r="A534" s="70">
        <v>44481</v>
      </c>
      <c r="B534" s="422">
        <v>23772</v>
      </c>
      <c r="C534" s="422" t="s">
        <v>23</v>
      </c>
      <c r="D534" t="s">
        <v>13</v>
      </c>
      <c r="F534" s="2">
        <v>23.1</v>
      </c>
      <c r="G534" s="73">
        <f t="shared" si="8"/>
        <v>25.000000000000007</v>
      </c>
      <c r="H534" s="188"/>
    </row>
    <row r="535" spans="1:9">
      <c r="A535" s="31">
        <v>44469</v>
      </c>
      <c r="B535" s="421" t="s">
        <v>10</v>
      </c>
      <c r="C535" s="421" t="s">
        <v>41</v>
      </c>
      <c r="D535" t="s">
        <v>12</v>
      </c>
      <c r="E535" s="2">
        <v>100</v>
      </c>
      <c r="G535" s="73">
        <f t="shared" si="8"/>
        <v>125</v>
      </c>
    </row>
    <row r="536" spans="1:9">
      <c r="B536" s="422"/>
      <c r="C536" s="422"/>
      <c r="D536" t="s">
        <v>13</v>
      </c>
      <c r="E536" s="2">
        <v>21.5</v>
      </c>
      <c r="G536" s="73">
        <f t="shared" si="8"/>
        <v>146.5</v>
      </c>
    </row>
    <row r="537" spans="1:9">
      <c r="B537" s="422"/>
      <c r="C537" s="422"/>
      <c r="D537" t="s">
        <v>14</v>
      </c>
      <c r="E537" s="2">
        <v>60</v>
      </c>
      <c r="G537" s="73">
        <f t="shared" si="8"/>
        <v>206.5</v>
      </c>
    </row>
    <row r="538" spans="1:9">
      <c r="B538" s="422"/>
      <c r="C538" s="422"/>
      <c r="D538" t="s">
        <v>15</v>
      </c>
      <c r="E538" s="2">
        <v>5</v>
      </c>
      <c r="G538" s="73">
        <f t="shared" si="8"/>
        <v>211.5</v>
      </c>
    </row>
    <row r="539" spans="1:9">
      <c r="A539" s="70">
        <v>44469</v>
      </c>
      <c r="B539" s="422" t="s">
        <v>69</v>
      </c>
      <c r="C539" s="422" t="s">
        <v>41</v>
      </c>
      <c r="D539" t="s">
        <v>14</v>
      </c>
      <c r="F539" s="2">
        <v>60</v>
      </c>
      <c r="G539" s="73">
        <f t="shared" si="8"/>
        <v>151.5</v>
      </c>
    </row>
    <row r="540" spans="1:9">
      <c r="A540" s="70">
        <v>44469</v>
      </c>
      <c r="B540" s="422" t="s">
        <v>69</v>
      </c>
      <c r="C540" s="422" t="s">
        <v>41</v>
      </c>
      <c r="D540" t="s">
        <v>15</v>
      </c>
      <c r="E540" s="73"/>
      <c r="F540" s="2">
        <v>5</v>
      </c>
      <c r="G540" s="73">
        <f t="shared" si="8"/>
        <v>146.5</v>
      </c>
    </row>
    <row r="541" spans="1:9">
      <c r="A541" s="70">
        <v>44512</v>
      </c>
      <c r="B541" s="422">
        <v>23772</v>
      </c>
      <c r="C541" s="422" t="s">
        <v>41</v>
      </c>
      <c r="D541" t="s">
        <v>12</v>
      </c>
      <c r="E541" s="73"/>
      <c r="F541" s="73">
        <v>100</v>
      </c>
      <c r="G541" s="73">
        <f t="shared" si="8"/>
        <v>46.5</v>
      </c>
      <c r="H541" s="188"/>
      <c r="I541" s="279"/>
    </row>
    <row r="542" spans="1:9">
      <c r="A542" s="70">
        <v>44512</v>
      </c>
      <c r="B542" s="422">
        <v>23772</v>
      </c>
      <c r="C542" s="422" t="s">
        <v>41</v>
      </c>
      <c r="D542" t="s">
        <v>13</v>
      </c>
      <c r="E542" s="73"/>
      <c r="F542" s="73">
        <v>21.5</v>
      </c>
      <c r="G542" s="73">
        <f t="shared" si="8"/>
        <v>25</v>
      </c>
      <c r="H542" s="188"/>
      <c r="I542" s="279"/>
    </row>
    <row r="543" spans="1:9">
      <c r="A543" s="70">
        <v>44512</v>
      </c>
      <c r="B543" s="422">
        <v>23772</v>
      </c>
      <c r="C543" s="422" t="s">
        <v>41</v>
      </c>
      <c r="D543" t="s">
        <v>14</v>
      </c>
      <c r="E543" s="73"/>
      <c r="F543" s="73">
        <v>20</v>
      </c>
      <c r="G543" s="73">
        <f t="shared" si="8"/>
        <v>5</v>
      </c>
      <c r="H543" s="188"/>
      <c r="I543" s="279"/>
    </row>
    <row r="544" spans="1:9">
      <c r="A544" s="70">
        <v>44512</v>
      </c>
      <c r="B544" s="422">
        <v>23772</v>
      </c>
      <c r="C544" s="422" t="s">
        <v>41</v>
      </c>
      <c r="D544" t="s">
        <v>15</v>
      </c>
      <c r="E544" s="73"/>
      <c r="F544" s="73">
        <v>5</v>
      </c>
      <c r="G544" s="73">
        <f t="shared" si="8"/>
        <v>0</v>
      </c>
      <c r="H544" s="188"/>
      <c r="I544" s="279"/>
    </row>
    <row r="545" spans="1:9">
      <c r="A545" s="81">
        <v>44500</v>
      </c>
      <c r="B545" s="421" t="s">
        <v>10</v>
      </c>
      <c r="C545" s="421" t="s">
        <v>25</v>
      </c>
      <c r="D545" t="s">
        <v>12</v>
      </c>
      <c r="E545" s="73">
        <v>103.7</v>
      </c>
      <c r="G545" s="73">
        <f t="shared" si="8"/>
        <v>103.7</v>
      </c>
      <c r="I545" s="249"/>
    </row>
    <row r="546" spans="1:9">
      <c r="A546" s="70"/>
      <c r="B546" s="422"/>
      <c r="C546" s="422"/>
      <c r="D546" t="s">
        <v>13</v>
      </c>
      <c r="E546" s="2">
        <v>24.8</v>
      </c>
      <c r="G546" s="73">
        <f t="shared" si="8"/>
        <v>128.5</v>
      </c>
      <c r="I546" s="249"/>
    </row>
    <row r="547" spans="1:9">
      <c r="A547" s="70"/>
      <c r="B547" s="422"/>
      <c r="C547" s="422"/>
      <c r="D547" t="s">
        <v>14</v>
      </c>
      <c r="E547" s="2">
        <v>60</v>
      </c>
      <c r="G547" s="73">
        <f t="shared" si="8"/>
        <v>188.5</v>
      </c>
      <c r="I547" s="249"/>
    </row>
    <row r="548" spans="1:9">
      <c r="A548" s="70"/>
      <c r="B548" s="422"/>
      <c r="C548" s="422"/>
      <c r="D548" t="s">
        <v>15</v>
      </c>
      <c r="E548" s="2">
        <v>5</v>
      </c>
      <c r="G548" s="73">
        <f t="shared" si="8"/>
        <v>193.5</v>
      </c>
      <c r="I548" s="249"/>
    </row>
    <row r="549" spans="1:9">
      <c r="A549" s="70">
        <v>44500</v>
      </c>
      <c r="B549" s="422" t="s">
        <v>69</v>
      </c>
      <c r="C549" s="422" t="s">
        <v>25</v>
      </c>
      <c r="D549" t="s">
        <v>14</v>
      </c>
      <c r="F549" s="2">
        <v>60</v>
      </c>
      <c r="G549" s="73">
        <f t="shared" si="8"/>
        <v>133.5</v>
      </c>
    </row>
    <row r="550" spans="1:9">
      <c r="A550" s="70">
        <v>44500</v>
      </c>
      <c r="B550" s="422" t="s">
        <v>69</v>
      </c>
      <c r="C550" s="422" t="s">
        <v>25</v>
      </c>
      <c r="D550" t="s">
        <v>15</v>
      </c>
      <c r="F550" s="2">
        <v>5</v>
      </c>
      <c r="G550" s="73">
        <f t="shared" si="8"/>
        <v>128.5</v>
      </c>
    </row>
    <row r="551" spans="1:9">
      <c r="A551" s="70">
        <v>44530</v>
      </c>
      <c r="B551" s="422" t="s">
        <v>69</v>
      </c>
      <c r="C551" s="422" t="s">
        <v>25</v>
      </c>
      <c r="D551" t="s">
        <v>12</v>
      </c>
      <c r="F551" s="2">
        <v>54</v>
      </c>
      <c r="G551" s="73">
        <f t="shared" si="8"/>
        <v>74.5</v>
      </c>
    </row>
    <row r="552" spans="1:9">
      <c r="A552" s="70">
        <v>44561</v>
      </c>
      <c r="B552" s="422" t="s">
        <v>76</v>
      </c>
      <c r="C552" s="422" t="s">
        <v>25</v>
      </c>
      <c r="D552" t="s">
        <v>12</v>
      </c>
      <c r="F552" s="2">
        <v>28.5</v>
      </c>
      <c r="G552" s="73">
        <f t="shared" si="8"/>
        <v>46</v>
      </c>
    </row>
    <row r="553" spans="1:9">
      <c r="A553" s="187">
        <v>44500</v>
      </c>
      <c r="B553" s="186" t="s">
        <v>69</v>
      </c>
      <c r="C553" s="186" t="s">
        <v>41</v>
      </c>
      <c r="D553" s="185" t="s">
        <v>12</v>
      </c>
      <c r="E553" s="6"/>
      <c r="F553" s="6">
        <v>46</v>
      </c>
      <c r="G553" s="73">
        <f t="shared" si="8"/>
        <v>0</v>
      </c>
    </row>
    <row r="554" spans="1:9">
      <c r="A554" s="81">
        <v>44530</v>
      </c>
      <c r="B554" s="421" t="s">
        <v>10</v>
      </c>
      <c r="C554" s="421" t="s">
        <v>26</v>
      </c>
      <c r="D554" t="s">
        <v>12</v>
      </c>
      <c r="E554" s="2">
        <v>110.6</v>
      </c>
      <c r="G554" s="73">
        <f t="shared" si="8"/>
        <v>110.6</v>
      </c>
      <c r="I554" s="249"/>
    </row>
    <row r="555" spans="1:9">
      <c r="A555" s="70"/>
      <c r="B555" s="422"/>
      <c r="C555" s="422"/>
      <c r="D555" t="s">
        <v>13</v>
      </c>
      <c r="E555" s="2">
        <v>22.2</v>
      </c>
      <c r="G555" s="73">
        <f t="shared" si="8"/>
        <v>132.79999999999998</v>
      </c>
      <c r="I555" s="249"/>
    </row>
    <row r="556" spans="1:9">
      <c r="A556" s="70"/>
      <c r="B556" s="422"/>
      <c r="C556" s="422"/>
      <c r="D556" t="s">
        <v>14</v>
      </c>
      <c r="E556" s="2">
        <v>60</v>
      </c>
      <c r="G556" s="73">
        <f t="shared" si="8"/>
        <v>192.79999999999998</v>
      </c>
      <c r="I556" s="249"/>
    </row>
    <row r="557" spans="1:9">
      <c r="A557" s="70"/>
      <c r="B557" s="422"/>
      <c r="C557" s="422"/>
      <c r="D557" t="s">
        <v>15</v>
      </c>
      <c r="E557" s="2">
        <v>5</v>
      </c>
      <c r="G557" s="73">
        <f t="shared" si="8"/>
        <v>197.79999999999998</v>
      </c>
      <c r="I557" s="249"/>
    </row>
    <row r="558" spans="1:9">
      <c r="A558" s="70">
        <v>44530</v>
      </c>
      <c r="B558" s="422" t="s">
        <v>69</v>
      </c>
      <c r="C558" s="422" t="s">
        <v>26</v>
      </c>
      <c r="D558" t="s">
        <v>14</v>
      </c>
      <c r="F558" s="2">
        <v>60</v>
      </c>
      <c r="G558" s="73">
        <f t="shared" si="8"/>
        <v>137.79999999999998</v>
      </c>
      <c r="I558" s="249"/>
    </row>
    <row r="559" spans="1:9">
      <c r="A559" s="70">
        <v>44530</v>
      </c>
      <c r="B559" s="422" t="s">
        <v>69</v>
      </c>
      <c r="C559" s="422" t="s">
        <v>26</v>
      </c>
      <c r="D559" t="s">
        <v>15</v>
      </c>
      <c r="F559" s="2">
        <v>5</v>
      </c>
      <c r="G559" s="73">
        <f t="shared" si="8"/>
        <v>132.79999999999998</v>
      </c>
      <c r="I559" s="249"/>
    </row>
    <row r="560" spans="1:9">
      <c r="A560" s="70">
        <v>44561</v>
      </c>
      <c r="B560" s="422" t="s">
        <v>76</v>
      </c>
      <c r="C560" s="422" t="s">
        <v>26</v>
      </c>
      <c r="D560" t="s">
        <v>12</v>
      </c>
      <c r="F560" s="2">
        <v>37.5</v>
      </c>
      <c r="G560" s="73">
        <f t="shared" si="8"/>
        <v>95.299999999999983</v>
      </c>
      <c r="I560" s="249"/>
    </row>
    <row r="561" spans="1:9">
      <c r="A561" s="70">
        <v>44620</v>
      </c>
      <c r="B561" s="422">
        <v>24378</v>
      </c>
      <c r="C561" s="422" t="s">
        <v>26</v>
      </c>
      <c r="D561" t="s">
        <v>12</v>
      </c>
      <c r="F561" s="2">
        <v>73.099999999999994</v>
      </c>
      <c r="G561" s="73">
        <f t="shared" si="8"/>
        <v>22.199999999999989</v>
      </c>
      <c r="I561" s="249"/>
    </row>
    <row r="562" spans="1:9">
      <c r="A562" s="70">
        <v>44620</v>
      </c>
      <c r="B562" s="422">
        <v>24378</v>
      </c>
      <c r="C562" s="422" t="s">
        <v>26</v>
      </c>
      <c r="D562" t="s">
        <v>13</v>
      </c>
      <c r="F562" s="2">
        <v>22.2</v>
      </c>
      <c r="G562" s="73">
        <f t="shared" si="8"/>
        <v>0</v>
      </c>
      <c r="I562" s="249"/>
    </row>
    <row r="563" spans="1:9">
      <c r="A563" s="81">
        <v>44561</v>
      </c>
      <c r="B563" s="421" t="s">
        <v>10</v>
      </c>
      <c r="C563" s="421" t="s">
        <v>27</v>
      </c>
      <c r="D563" t="s">
        <v>12</v>
      </c>
      <c r="E563" s="2">
        <v>117.5</v>
      </c>
      <c r="G563" s="73">
        <f t="shared" si="8"/>
        <v>117.5</v>
      </c>
      <c r="I563" s="249"/>
    </row>
    <row r="564" spans="1:9">
      <c r="A564" s="70"/>
      <c r="B564" s="422"/>
      <c r="C564" s="422"/>
      <c r="D564" t="s">
        <v>13</v>
      </c>
      <c r="E564" s="2">
        <v>28.2</v>
      </c>
      <c r="G564" s="73">
        <f t="shared" si="8"/>
        <v>145.69999999999999</v>
      </c>
      <c r="I564" s="249"/>
    </row>
    <row r="565" spans="1:9">
      <c r="A565" s="70"/>
      <c r="B565" s="422"/>
      <c r="C565" s="422"/>
      <c r="D565" t="s">
        <v>14</v>
      </c>
      <c r="E565" s="2">
        <v>60</v>
      </c>
      <c r="G565" s="73">
        <f t="shared" si="8"/>
        <v>205.7</v>
      </c>
      <c r="I565" s="249"/>
    </row>
    <row r="566" spans="1:9">
      <c r="A566" s="70"/>
      <c r="B566" s="422"/>
      <c r="C566" s="422"/>
      <c r="D566" t="s">
        <v>15</v>
      </c>
      <c r="E566" s="2">
        <v>5</v>
      </c>
      <c r="G566" s="73">
        <f t="shared" si="8"/>
        <v>210.7</v>
      </c>
      <c r="I566" s="249"/>
    </row>
    <row r="567" spans="1:9">
      <c r="A567" s="3">
        <v>44561</v>
      </c>
      <c r="B567" s="422" t="s">
        <v>76</v>
      </c>
      <c r="C567" s="422" t="s">
        <v>27</v>
      </c>
      <c r="D567" t="s">
        <v>14</v>
      </c>
      <c r="F567" s="2">
        <v>60</v>
      </c>
      <c r="G567" s="73">
        <f t="shared" si="8"/>
        <v>150.69999999999999</v>
      </c>
    </row>
    <row r="568" spans="1:9">
      <c r="A568" s="3">
        <v>44561</v>
      </c>
      <c r="B568" s="422" t="s">
        <v>76</v>
      </c>
      <c r="C568" s="422" t="s">
        <v>27</v>
      </c>
      <c r="D568" t="s">
        <v>15</v>
      </c>
      <c r="F568" s="2">
        <v>5</v>
      </c>
      <c r="G568" s="73">
        <f t="shared" si="8"/>
        <v>145.69999999999999</v>
      </c>
    </row>
    <row r="569" spans="1:9">
      <c r="A569" s="3">
        <v>44592</v>
      </c>
      <c r="B569" s="422" t="s">
        <v>77</v>
      </c>
      <c r="C569" s="422" t="s">
        <v>27</v>
      </c>
      <c r="D569" t="s">
        <v>12</v>
      </c>
      <c r="F569" s="2">
        <v>82</v>
      </c>
      <c r="G569" s="73">
        <f t="shared" si="8"/>
        <v>63.699999999999989</v>
      </c>
    </row>
    <row r="570" spans="1:9">
      <c r="A570" s="70">
        <v>44620</v>
      </c>
      <c r="B570" s="422">
        <v>24378</v>
      </c>
      <c r="C570" s="422" t="s">
        <v>27</v>
      </c>
      <c r="D570" t="s">
        <v>12</v>
      </c>
      <c r="F570" s="2">
        <v>35.5</v>
      </c>
      <c r="G570" s="73">
        <f t="shared" si="8"/>
        <v>28.199999999999989</v>
      </c>
    </row>
    <row r="571" spans="1:9">
      <c r="A571" s="70">
        <v>44620</v>
      </c>
      <c r="B571" s="422">
        <v>24378</v>
      </c>
      <c r="C571" s="422" t="s">
        <v>27</v>
      </c>
      <c r="D571" t="s">
        <v>13</v>
      </c>
      <c r="F571" s="2">
        <v>28.2</v>
      </c>
      <c r="G571" s="73">
        <f t="shared" si="8"/>
        <v>0</v>
      </c>
    </row>
    <row r="572" spans="1:9">
      <c r="A572" s="31">
        <v>44592</v>
      </c>
      <c r="B572" s="421" t="s">
        <v>10</v>
      </c>
      <c r="C572" s="421" t="s">
        <v>11</v>
      </c>
      <c r="D572" t="s">
        <v>12</v>
      </c>
      <c r="E572" s="2">
        <v>143.5</v>
      </c>
      <c r="G572" s="73">
        <f t="shared" si="8"/>
        <v>143.5</v>
      </c>
    </row>
    <row r="573" spans="1:9">
      <c r="B573" s="422"/>
      <c r="C573" s="422"/>
      <c r="D573" t="s">
        <v>13</v>
      </c>
      <c r="E573" s="2">
        <v>38.299999999999997</v>
      </c>
      <c r="G573" s="73">
        <f t="shared" si="8"/>
        <v>181.8</v>
      </c>
    </row>
    <row r="574" spans="1:9">
      <c r="B574" s="422"/>
      <c r="C574" s="422"/>
      <c r="D574" t="s">
        <v>14</v>
      </c>
      <c r="E574" s="2">
        <v>60</v>
      </c>
      <c r="G574" s="73">
        <f t="shared" si="8"/>
        <v>241.8</v>
      </c>
    </row>
    <row r="575" spans="1:9">
      <c r="B575" s="422"/>
      <c r="C575" s="422"/>
      <c r="D575" t="s">
        <v>15</v>
      </c>
      <c r="E575" s="2">
        <v>5</v>
      </c>
      <c r="G575" s="73">
        <f t="shared" si="8"/>
        <v>246.8</v>
      </c>
    </row>
    <row r="576" spans="1:9">
      <c r="B576" s="422"/>
      <c r="C576" s="422"/>
      <c r="D576" t="s">
        <v>158</v>
      </c>
      <c r="E576" s="2">
        <v>10</v>
      </c>
      <c r="G576" s="73">
        <f t="shared" si="8"/>
        <v>256.8</v>
      </c>
    </row>
    <row r="577" spans="1:7">
      <c r="A577" s="3">
        <v>44592</v>
      </c>
      <c r="B577" s="422" t="s">
        <v>77</v>
      </c>
      <c r="C577" s="422" t="s">
        <v>11</v>
      </c>
      <c r="D577" t="s">
        <v>14</v>
      </c>
      <c r="F577" s="2">
        <v>60</v>
      </c>
      <c r="G577" s="73">
        <f t="shared" si="8"/>
        <v>196.8</v>
      </c>
    </row>
    <row r="578" spans="1:7">
      <c r="A578" s="3">
        <v>44592</v>
      </c>
      <c r="B578" s="422" t="s">
        <v>77</v>
      </c>
      <c r="C578" s="422" t="s">
        <v>11</v>
      </c>
      <c r="D578" t="s">
        <v>15</v>
      </c>
      <c r="F578" s="2">
        <v>5</v>
      </c>
      <c r="G578" s="73">
        <f t="shared" si="8"/>
        <v>191.8</v>
      </c>
    </row>
    <row r="579" spans="1:7">
      <c r="A579" s="70">
        <v>44620</v>
      </c>
      <c r="B579" s="422">
        <v>24378</v>
      </c>
      <c r="C579" s="422" t="s">
        <v>11</v>
      </c>
      <c r="D579" t="s">
        <v>12</v>
      </c>
      <c r="F579" s="2">
        <v>65.5</v>
      </c>
      <c r="G579" s="73">
        <f t="shared" si="8"/>
        <v>126.30000000000001</v>
      </c>
    </row>
    <row r="580" spans="1:7">
      <c r="A580" s="70">
        <v>44620</v>
      </c>
      <c r="B580" s="422">
        <v>24378</v>
      </c>
      <c r="C580" s="422" t="s">
        <v>11</v>
      </c>
      <c r="D580" t="s">
        <v>13</v>
      </c>
      <c r="F580" s="2">
        <v>38.299999999999997</v>
      </c>
      <c r="G580" s="73">
        <f t="shared" si="8"/>
        <v>88.000000000000014</v>
      </c>
    </row>
    <row r="581" spans="1:7">
      <c r="A581" s="70">
        <v>44620</v>
      </c>
      <c r="B581" s="422">
        <v>24378</v>
      </c>
      <c r="C581" s="422" t="s">
        <v>11</v>
      </c>
      <c r="D581" t="s">
        <v>158</v>
      </c>
      <c r="F581" s="2">
        <v>10</v>
      </c>
      <c r="G581" s="73">
        <f t="shared" si="8"/>
        <v>78.000000000000014</v>
      </c>
    </row>
    <row r="582" spans="1:7">
      <c r="A582" s="3">
        <v>44620</v>
      </c>
      <c r="B582" s="422" t="s">
        <v>78</v>
      </c>
      <c r="C582" s="422" t="s">
        <v>11</v>
      </c>
      <c r="D582" t="s">
        <v>12</v>
      </c>
      <c r="F582" s="2">
        <v>78</v>
      </c>
      <c r="G582" s="6">
        <f t="shared" ref="G582:G646" si="9">+G581+E582-F582</f>
        <v>0</v>
      </c>
    </row>
    <row r="583" spans="1:7">
      <c r="A583" s="31">
        <v>44620</v>
      </c>
      <c r="B583" s="421" t="s">
        <v>10</v>
      </c>
      <c r="C583" s="421" t="s">
        <v>17</v>
      </c>
      <c r="D583" t="s">
        <v>12</v>
      </c>
      <c r="E583" s="2">
        <v>120.9</v>
      </c>
      <c r="G583" s="73">
        <f t="shared" si="9"/>
        <v>120.9</v>
      </c>
    </row>
    <row r="584" spans="1:7">
      <c r="B584" s="422"/>
      <c r="C584" s="422"/>
      <c r="D584" t="s">
        <v>13</v>
      </c>
      <c r="E584" s="2">
        <v>32.799999999999997</v>
      </c>
      <c r="G584" s="73">
        <f t="shared" si="9"/>
        <v>153.69999999999999</v>
      </c>
    </row>
    <row r="585" spans="1:7">
      <c r="B585" s="422"/>
      <c r="C585" s="422"/>
      <c r="D585" t="s">
        <v>14</v>
      </c>
      <c r="E585" s="2">
        <v>56</v>
      </c>
      <c r="G585" s="73">
        <f t="shared" si="9"/>
        <v>209.7</v>
      </c>
    </row>
    <row r="586" spans="1:7">
      <c r="B586" s="422"/>
      <c r="C586" s="422"/>
      <c r="D586" t="s">
        <v>15</v>
      </c>
      <c r="E586" s="2">
        <v>5</v>
      </c>
      <c r="G586" s="73">
        <f t="shared" si="9"/>
        <v>214.7</v>
      </c>
    </row>
    <row r="587" spans="1:7">
      <c r="A587" s="3">
        <v>44620</v>
      </c>
      <c r="B587" s="422" t="s">
        <v>78</v>
      </c>
      <c r="C587" s="422" t="s">
        <v>17</v>
      </c>
      <c r="D587" t="s">
        <v>14</v>
      </c>
      <c r="F587" s="2">
        <v>56</v>
      </c>
      <c r="G587" s="73">
        <f t="shared" si="9"/>
        <v>158.69999999999999</v>
      </c>
    </row>
    <row r="588" spans="1:7">
      <c r="A588" s="3">
        <v>44620</v>
      </c>
      <c r="B588" s="422" t="s">
        <v>78</v>
      </c>
      <c r="C588" s="422" t="s">
        <v>17</v>
      </c>
      <c r="D588" t="s">
        <v>15</v>
      </c>
      <c r="F588" s="2">
        <v>5</v>
      </c>
      <c r="G588" s="73">
        <f t="shared" si="9"/>
        <v>153.69999999999999</v>
      </c>
    </row>
    <row r="589" spans="1:7">
      <c r="A589" s="3">
        <v>44648</v>
      </c>
      <c r="B589" s="422">
        <v>24668</v>
      </c>
      <c r="C589" s="422" t="s">
        <v>17</v>
      </c>
      <c r="D589" t="s">
        <v>12</v>
      </c>
      <c r="F589" s="2">
        <v>120.9</v>
      </c>
      <c r="G589" s="73">
        <f t="shared" si="9"/>
        <v>32.799999999999983</v>
      </c>
    </row>
    <row r="590" spans="1:7">
      <c r="A590" s="3">
        <v>44648</v>
      </c>
      <c r="B590" s="422">
        <v>24668</v>
      </c>
      <c r="C590" s="422" t="s">
        <v>17</v>
      </c>
      <c r="D590" t="s">
        <v>13</v>
      </c>
      <c r="F590" s="2">
        <v>32.799999999999997</v>
      </c>
      <c r="G590" s="73">
        <f t="shared" si="9"/>
        <v>0</v>
      </c>
    </row>
    <row r="591" spans="1:7">
      <c r="A591" s="31">
        <v>44651</v>
      </c>
      <c r="B591" s="421" t="s">
        <v>10</v>
      </c>
      <c r="C591" s="421" t="s">
        <v>18</v>
      </c>
      <c r="D591" t="s">
        <v>12</v>
      </c>
      <c r="E591" s="2">
        <v>120</v>
      </c>
      <c r="G591" s="73">
        <f t="shared" si="9"/>
        <v>120</v>
      </c>
    </row>
    <row r="592" spans="1:7">
      <c r="B592" s="422"/>
      <c r="C592" s="422"/>
      <c r="D592" t="s">
        <v>13</v>
      </c>
      <c r="E592" s="2">
        <v>35</v>
      </c>
      <c r="G592" s="73">
        <f t="shared" si="9"/>
        <v>155</v>
      </c>
    </row>
    <row r="593" spans="1:10">
      <c r="B593" s="422"/>
      <c r="C593" s="422"/>
      <c r="D593" t="s">
        <v>14</v>
      </c>
      <c r="E593" s="2">
        <v>60</v>
      </c>
      <c r="G593" s="73">
        <f t="shared" si="9"/>
        <v>215</v>
      </c>
    </row>
    <row r="594" spans="1:10">
      <c r="B594" s="422"/>
      <c r="C594" s="422"/>
      <c r="D594" t="s">
        <v>15</v>
      </c>
      <c r="E594" s="2">
        <v>5</v>
      </c>
      <c r="G594" s="73">
        <f t="shared" si="9"/>
        <v>220</v>
      </c>
    </row>
    <row r="595" spans="1:10">
      <c r="B595" s="422"/>
      <c r="C595" s="422"/>
      <c r="D595" s="35" t="s">
        <v>79</v>
      </c>
      <c r="E595" s="21">
        <v>93</v>
      </c>
      <c r="G595" s="73">
        <f t="shared" si="9"/>
        <v>313</v>
      </c>
    </row>
    <row r="596" spans="1:10">
      <c r="A596" s="3">
        <v>44651</v>
      </c>
      <c r="B596" s="422" t="s">
        <v>81</v>
      </c>
      <c r="C596" s="422" t="s">
        <v>18</v>
      </c>
      <c r="D596" t="s">
        <v>14</v>
      </c>
      <c r="F596" s="2">
        <v>60</v>
      </c>
      <c r="G596" s="73">
        <f t="shared" si="9"/>
        <v>253</v>
      </c>
    </row>
    <row r="597" spans="1:10">
      <c r="A597" s="3">
        <v>44651</v>
      </c>
      <c r="B597" s="422" t="s">
        <v>81</v>
      </c>
      <c r="C597" s="422" t="s">
        <v>18</v>
      </c>
      <c r="D597" t="s">
        <v>15</v>
      </c>
      <c r="F597" s="2">
        <v>5</v>
      </c>
      <c r="G597" s="73">
        <f t="shared" si="9"/>
        <v>248</v>
      </c>
    </row>
    <row r="598" spans="1:10">
      <c r="A598" s="3">
        <v>44651</v>
      </c>
      <c r="B598" s="422" t="s">
        <v>81</v>
      </c>
      <c r="C598" s="422" t="s">
        <v>18</v>
      </c>
      <c r="D598" t="s">
        <v>12</v>
      </c>
      <c r="F598" s="2">
        <v>78</v>
      </c>
      <c r="G598" s="73">
        <f t="shared" si="9"/>
        <v>170</v>
      </c>
      <c r="J598" s="5"/>
    </row>
    <row r="599" spans="1:10">
      <c r="A599" s="3">
        <v>44712</v>
      </c>
      <c r="B599" s="422" t="s">
        <v>84</v>
      </c>
      <c r="C599" s="422" t="s">
        <v>18</v>
      </c>
      <c r="D599" t="s">
        <v>12</v>
      </c>
      <c r="F599" s="2">
        <v>42</v>
      </c>
      <c r="G599" s="73">
        <f t="shared" si="9"/>
        <v>128</v>
      </c>
    </row>
    <row r="600" spans="1:10">
      <c r="A600" s="3">
        <v>44712</v>
      </c>
      <c r="B600" s="422" t="s">
        <v>84</v>
      </c>
      <c r="C600" s="422" t="s">
        <v>18</v>
      </c>
      <c r="D600" t="s">
        <v>13</v>
      </c>
      <c r="F600" s="2">
        <v>35</v>
      </c>
      <c r="G600" s="73">
        <f t="shared" si="9"/>
        <v>93</v>
      </c>
    </row>
    <row r="601" spans="1:10">
      <c r="A601" s="3">
        <v>45012</v>
      </c>
      <c r="B601" s="422" t="s">
        <v>753</v>
      </c>
      <c r="C601" s="422" t="s">
        <v>18</v>
      </c>
      <c r="D601" s="35" t="s">
        <v>79</v>
      </c>
      <c r="F601" s="21">
        <v>93</v>
      </c>
      <c r="G601" s="73">
        <f t="shared" si="9"/>
        <v>0</v>
      </c>
    </row>
    <row r="602" spans="1:10">
      <c r="A602" s="31">
        <v>44681</v>
      </c>
      <c r="B602" s="421" t="s">
        <v>10</v>
      </c>
      <c r="C602" s="421" t="s">
        <v>19</v>
      </c>
      <c r="D602" t="s">
        <v>12</v>
      </c>
      <c r="E602" s="2">
        <v>116.3</v>
      </c>
      <c r="G602" s="73">
        <f t="shared" si="9"/>
        <v>116.3</v>
      </c>
    </row>
    <row r="603" spans="1:10">
      <c r="B603" s="422"/>
      <c r="C603" s="422"/>
      <c r="D603" t="s">
        <v>13</v>
      </c>
      <c r="E603" s="2">
        <v>37.200000000000003</v>
      </c>
      <c r="G603" s="73">
        <f t="shared" si="9"/>
        <v>153.5</v>
      </c>
      <c r="J603" s="28"/>
    </row>
    <row r="604" spans="1:10">
      <c r="B604" s="422"/>
      <c r="C604" s="422"/>
      <c r="D604" t="s">
        <v>14</v>
      </c>
      <c r="E604" s="2">
        <v>60</v>
      </c>
      <c r="G604" s="73">
        <f t="shared" si="9"/>
        <v>213.5</v>
      </c>
      <c r="J604" s="5"/>
    </row>
    <row r="605" spans="1:10">
      <c r="B605" s="422"/>
      <c r="C605" s="422"/>
      <c r="D605" t="s">
        <v>15</v>
      </c>
      <c r="E605" s="2">
        <v>5</v>
      </c>
      <c r="G605" s="73">
        <f t="shared" si="9"/>
        <v>218.5</v>
      </c>
      <c r="J605" s="2"/>
    </row>
    <row r="606" spans="1:10">
      <c r="A606" s="3">
        <v>44681</v>
      </c>
      <c r="B606" s="422" t="s">
        <v>83</v>
      </c>
      <c r="C606" s="422" t="s">
        <v>19</v>
      </c>
      <c r="D606" t="s">
        <v>14</v>
      </c>
      <c r="F606" s="2">
        <v>60</v>
      </c>
      <c r="G606" s="73">
        <f t="shared" si="9"/>
        <v>158.5</v>
      </c>
    </row>
    <row r="607" spans="1:10">
      <c r="A607" s="3">
        <v>44681</v>
      </c>
      <c r="B607" s="422" t="s">
        <v>83</v>
      </c>
      <c r="C607" s="422" t="s">
        <v>19</v>
      </c>
      <c r="D607" t="s">
        <v>15</v>
      </c>
      <c r="F607" s="2">
        <v>5</v>
      </c>
      <c r="G607" s="73">
        <f t="shared" si="9"/>
        <v>153.5</v>
      </c>
    </row>
    <row r="608" spans="1:10">
      <c r="A608" s="3">
        <v>44681</v>
      </c>
      <c r="B608" s="422" t="s">
        <v>81</v>
      </c>
      <c r="C608" s="422" t="s">
        <v>19</v>
      </c>
      <c r="D608" t="s">
        <v>12</v>
      </c>
      <c r="F608" s="2">
        <v>48</v>
      </c>
      <c r="G608" s="73">
        <f t="shared" si="9"/>
        <v>105.5</v>
      </c>
    </row>
    <row r="609" spans="1:10">
      <c r="A609" s="3">
        <v>44712</v>
      </c>
      <c r="B609" s="422" t="s">
        <v>84</v>
      </c>
      <c r="C609" s="422" t="s">
        <v>19</v>
      </c>
      <c r="D609" t="s">
        <v>12</v>
      </c>
      <c r="F609" s="2">
        <v>7</v>
      </c>
      <c r="G609" s="73">
        <f t="shared" si="9"/>
        <v>98.5</v>
      </c>
      <c r="J609" s="5"/>
    </row>
    <row r="610" spans="1:10">
      <c r="A610" s="3">
        <v>44748</v>
      </c>
      <c r="B610" s="422" t="s">
        <v>754</v>
      </c>
      <c r="C610" s="422" t="s">
        <v>19</v>
      </c>
      <c r="D610" t="s">
        <v>12</v>
      </c>
      <c r="F610" s="2">
        <v>61.3</v>
      </c>
      <c r="G610" s="73">
        <f t="shared" si="9"/>
        <v>37.200000000000003</v>
      </c>
      <c r="J610" s="5"/>
    </row>
    <row r="611" spans="1:10">
      <c r="A611" s="3">
        <v>44748</v>
      </c>
      <c r="B611" s="422" t="s">
        <v>754</v>
      </c>
      <c r="C611" s="422" t="s">
        <v>19</v>
      </c>
      <c r="D611" t="s">
        <v>13</v>
      </c>
      <c r="F611" s="2">
        <v>37.200000000000003</v>
      </c>
      <c r="G611" s="73">
        <f t="shared" si="9"/>
        <v>0</v>
      </c>
      <c r="J611" s="5"/>
    </row>
    <row r="612" spans="1:10">
      <c r="A612" s="31">
        <v>44712</v>
      </c>
      <c r="B612" s="421" t="s">
        <v>10</v>
      </c>
      <c r="C612" s="421" t="s">
        <v>20</v>
      </c>
      <c r="D612" t="s">
        <v>12</v>
      </c>
      <c r="E612" s="2">
        <v>111.2</v>
      </c>
      <c r="G612" s="73">
        <f t="shared" si="9"/>
        <v>111.2</v>
      </c>
      <c r="J612" s="5"/>
    </row>
    <row r="613" spans="1:10">
      <c r="B613" s="422"/>
      <c r="C613" s="422"/>
      <c r="D613" t="s">
        <v>13</v>
      </c>
      <c r="E613" s="2">
        <v>34.1</v>
      </c>
      <c r="G613" s="73">
        <f t="shared" si="9"/>
        <v>145.30000000000001</v>
      </c>
    </row>
    <row r="614" spans="1:10">
      <c r="B614" s="422"/>
      <c r="C614" s="422"/>
      <c r="D614" t="s">
        <v>14</v>
      </c>
      <c r="E614" s="2">
        <v>60</v>
      </c>
      <c r="G614" s="73">
        <f t="shared" si="9"/>
        <v>205.3</v>
      </c>
    </row>
    <row r="615" spans="1:10">
      <c r="B615" s="422"/>
      <c r="C615" s="422"/>
      <c r="D615" t="s">
        <v>15</v>
      </c>
      <c r="E615" s="2">
        <v>5</v>
      </c>
      <c r="G615" s="73">
        <f t="shared" si="9"/>
        <v>210.3</v>
      </c>
    </row>
    <row r="616" spans="1:10">
      <c r="A616" s="3">
        <v>44712</v>
      </c>
      <c r="B616" s="422" t="s">
        <v>84</v>
      </c>
      <c r="C616" s="422" t="s">
        <v>20</v>
      </c>
      <c r="D616" t="s">
        <v>14</v>
      </c>
      <c r="F616" s="2">
        <v>60</v>
      </c>
      <c r="G616" s="73">
        <f t="shared" si="9"/>
        <v>150.30000000000001</v>
      </c>
    </row>
    <row r="617" spans="1:10">
      <c r="A617" s="3">
        <v>44712</v>
      </c>
      <c r="B617" s="422" t="s">
        <v>84</v>
      </c>
      <c r="C617" s="422" t="s">
        <v>20</v>
      </c>
      <c r="D617" t="s">
        <v>15</v>
      </c>
      <c r="F617" s="2">
        <v>5</v>
      </c>
      <c r="G617" s="73">
        <f t="shared" si="9"/>
        <v>145.30000000000001</v>
      </c>
    </row>
    <row r="618" spans="1:10">
      <c r="A618" s="3">
        <v>44742</v>
      </c>
      <c r="B618" s="422" t="s">
        <v>86</v>
      </c>
      <c r="C618" s="422" t="s">
        <v>20</v>
      </c>
      <c r="D618" t="s">
        <v>12</v>
      </c>
      <c r="F618" s="2">
        <v>60</v>
      </c>
      <c r="G618" s="73">
        <f t="shared" si="9"/>
        <v>85.300000000000011</v>
      </c>
    </row>
    <row r="619" spans="1:10">
      <c r="A619" s="3">
        <v>44748</v>
      </c>
      <c r="B619" s="422" t="s">
        <v>754</v>
      </c>
      <c r="C619" s="422" t="s">
        <v>20</v>
      </c>
      <c r="D619" t="s">
        <v>12</v>
      </c>
      <c r="F619" s="2">
        <v>51.2</v>
      </c>
      <c r="G619" s="73">
        <f t="shared" si="9"/>
        <v>34.100000000000009</v>
      </c>
    </row>
    <row r="620" spans="1:10">
      <c r="A620" s="3">
        <v>44748</v>
      </c>
      <c r="B620" s="422" t="s">
        <v>754</v>
      </c>
      <c r="C620" s="422" t="s">
        <v>20</v>
      </c>
      <c r="D620" t="s">
        <v>13</v>
      </c>
      <c r="F620" s="2">
        <v>34.1</v>
      </c>
      <c r="G620" s="73">
        <f t="shared" si="9"/>
        <v>0</v>
      </c>
    </row>
    <row r="621" spans="1:10">
      <c r="A621" s="81">
        <v>44742</v>
      </c>
      <c r="B621" s="421" t="s">
        <v>10</v>
      </c>
      <c r="C621" s="421" t="s">
        <v>21</v>
      </c>
      <c r="D621" t="s">
        <v>12</v>
      </c>
      <c r="E621" s="2">
        <v>107.7</v>
      </c>
      <c r="G621" s="73">
        <f t="shared" si="9"/>
        <v>107.7</v>
      </c>
    </row>
    <row r="622" spans="1:10">
      <c r="A622" s="70"/>
      <c r="B622" s="422"/>
      <c r="C622" s="422"/>
      <c r="D622" t="s">
        <v>13</v>
      </c>
      <c r="E622" s="2">
        <v>43.2</v>
      </c>
      <c r="G622" s="73">
        <f t="shared" si="9"/>
        <v>150.9</v>
      </c>
    </row>
    <row r="623" spans="1:10">
      <c r="A623" s="70"/>
      <c r="B623" s="422"/>
      <c r="C623" s="422"/>
      <c r="D623" t="s">
        <v>14</v>
      </c>
      <c r="E623" s="2">
        <v>60</v>
      </c>
      <c r="G623" s="73">
        <f t="shared" si="9"/>
        <v>210.9</v>
      </c>
    </row>
    <row r="624" spans="1:10">
      <c r="A624" s="70"/>
      <c r="B624" s="422"/>
      <c r="C624" s="422"/>
      <c r="D624" t="s">
        <v>15</v>
      </c>
      <c r="E624" s="2">
        <v>5</v>
      </c>
      <c r="G624" s="73">
        <f t="shared" si="9"/>
        <v>215.9</v>
      </c>
    </row>
    <row r="625" spans="1:7">
      <c r="A625" s="70">
        <v>44742</v>
      </c>
      <c r="B625" s="422" t="s">
        <v>86</v>
      </c>
      <c r="C625" s="422" t="s">
        <v>21</v>
      </c>
      <c r="D625" t="s">
        <v>14</v>
      </c>
      <c r="F625" s="2">
        <v>60</v>
      </c>
      <c r="G625" s="73">
        <f t="shared" si="9"/>
        <v>155.9</v>
      </c>
    </row>
    <row r="626" spans="1:7">
      <c r="A626" s="70">
        <v>44742</v>
      </c>
      <c r="B626" s="422" t="s">
        <v>86</v>
      </c>
      <c r="C626" s="422" t="s">
        <v>21</v>
      </c>
      <c r="D626" t="s">
        <v>15</v>
      </c>
      <c r="F626" s="2">
        <v>5</v>
      </c>
      <c r="G626" s="73">
        <f t="shared" si="9"/>
        <v>150.9</v>
      </c>
    </row>
    <row r="627" spans="1:7">
      <c r="A627" s="70">
        <v>44742</v>
      </c>
      <c r="B627" s="422" t="s">
        <v>86</v>
      </c>
      <c r="C627" s="422" t="s">
        <v>21</v>
      </c>
      <c r="D627" t="s">
        <v>12</v>
      </c>
      <c r="F627" s="2">
        <v>60</v>
      </c>
      <c r="G627" s="73">
        <f t="shared" si="9"/>
        <v>90.9</v>
      </c>
    </row>
    <row r="628" spans="1:7">
      <c r="A628" s="3">
        <v>44773</v>
      </c>
      <c r="B628" s="422" t="s">
        <v>87</v>
      </c>
      <c r="C628" s="422" t="s">
        <v>21</v>
      </c>
      <c r="D628" t="s">
        <v>12</v>
      </c>
      <c r="F628" s="2">
        <v>47.7</v>
      </c>
      <c r="G628" s="73">
        <f t="shared" si="9"/>
        <v>43.2</v>
      </c>
    </row>
    <row r="629" spans="1:7">
      <c r="A629" s="3">
        <v>44773</v>
      </c>
      <c r="B629" s="422" t="s">
        <v>87</v>
      </c>
      <c r="C629" s="422" t="s">
        <v>21</v>
      </c>
      <c r="D629" t="s">
        <v>13</v>
      </c>
      <c r="F629" s="2">
        <v>43.2</v>
      </c>
      <c r="G629" s="73">
        <f t="shared" si="9"/>
        <v>0</v>
      </c>
    </row>
    <row r="630" spans="1:7">
      <c r="A630" s="31">
        <v>44773</v>
      </c>
      <c r="B630" s="421" t="s">
        <v>10</v>
      </c>
      <c r="C630" s="421" t="s">
        <v>22</v>
      </c>
      <c r="D630" t="s">
        <v>12</v>
      </c>
      <c r="E630" s="2">
        <v>107.2</v>
      </c>
      <c r="G630" s="73">
        <f t="shared" si="9"/>
        <v>107.2</v>
      </c>
    </row>
    <row r="631" spans="1:7">
      <c r="B631" s="422"/>
      <c r="C631" s="422"/>
      <c r="D631" t="s">
        <v>13</v>
      </c>
      <c r="E631" s="2">
        <v>34.799999999999997</v>
      </c>
      <c r="G631" s="73">
        <f t="shared" si="9"/>
        <v>142</v>
      </c>
    </row>
    <row r="632" spans="1:7">
      <c r="B632" s="422"/>
      <c r="C632" s="422"/>
      <c r="D632" t="s">
        <v>14</v>
      </c>
      <c r="E632" s="2">
        <v>60</v>
      </c>
      <c r="G632" s="73">
        <f t="shared" si="9"/>
        <v>202</v>
      </c>
    </row>
    <row r="633" spans="1:7">
      <c r="B633" s="422"/>
      <c r="C633" s="422"/>
      <c r="D633" t="s">
        <v>15</v>
      </c>
      <c r="E633" s="2">
        <v>5</v>
      </c>
      <c r="G633" s="73">
        <f t="shared" si="9"/>
        <v>207</v>
      </c>
    </row>
    <row r="634" spans="1:7">
      <c r="A634" s="3">
        <v>44773</v>
      </c>
      <c r="B634" s="422" t="s">
        <v>87</v>
      </c>
      <c r="C634" s="422" t="s">
        <v>22</v>
      </c>
      <c r="D634" t="s">
        <v>14</v>
      </c>
      <c r="F634" s="2">
        <v>60</v>
      </c>
      <c r="G634" s="73">
        <f t="shared" si="9"/>
        <v>147</v>
      </c>
    </row>
    <row r="635" spans="1:7">
      <c r="A635" s="3">
        <v>44773</v>
      </c>
      <c r="B635" s="422" t="s">
        <v>87</v>
      </c>
      <c r="C635" s="422" t="s">
        <v>22</v>
      </c>
      <c r="D635" t="s">
        <v>15</v>
      </c>
      <c r="F635" s="2">
        <v>5</v>
      </c>
      <c r="G635" s="73">
        <f t="shared" si="9"/>
        <v>142</v>
      </c>
    </row>
    <row r="636" spans="1:7">
      <c r="A636" s="3">
        <v>44773</v>
      </c>
      <c r="B636" s="422" t="s">
        <v>87</v>
      </c>
      <c r="C636" s="422" t="s">
        <v>22</v>
      </c>
      <c r="D636" t="s">
        <v>12</v>
      </c>
      <c r="F636" s="2">
        <v>25.1</v>
      </c>
      <c r="G636" s="73">
        <f t="shared" si="9"/>
        <v>116.9</v>
      </c>
    </row>
    <row r="637" spans="1:7">
      <c r="A637" s="3">
        <v>44792</v>
      </c>
      <c r="B637" s="422">
        <v>25223</v>
      </c>
      <c r="C637" s="422" t="s">
        <v>22</v>
      </c>
      <c r="D637" t="s">
        <v>12</v>
      </c>
      <c r="F637" s="2">
        <v>16.100000000000001</v>
      </c>
      <c r="G637" s="73">
        <f t="shared" si="9"/>
        <v>100.80000000000001</v>
      </c>
    </row>
    <row r="638" spans="1:7">
      <c r="A638" s="3">
        <v>44792</v>
      </c>
      <c r="B638" s="422">
        <v>25223</v>
      </c>
      <c r="C638" s="422" t="s">
        <v>22</v>
      </c>
      <c r="D638" t="s">
        <v>13</v>
      </c>
      <c r="F638" s="2">
        <v>34.799999999999997</v>
      </c>
      <c r="G638" s="73">
        <f t="shared" si="9"/>
        <v>66.000000000000014</v>
      </c>
    </row>
    <row r="639" spans="1:7">
      <c r="A639" s="3">
        <v>44773</v>
      </c>
      <c r="B639" s="422" t="s">
        <v>87</v>
      </c>
      <c r="C639" s="422" t="s">
        <v>22</v>
      </c>
      <c r="D639" t="s">
        <v>12</v>
      </c>
      <c r="F639" s="2">
        <v>66</v>
      </c>
      <c r="G639" s="73">
        <f t="shared" si="9"/>
        <v>0</v>
      </c>
    </row>
    <row r="640" spans="1:7">
      <c r="A640" s="31">
        <v>44804</v>
      </c>
      <c r="B640" s="421" t="s">
        <v>10</v>
      </c>
      <c r="C640" s="421" t="s">
        <v>23</v>
      </c>
      <c r="D640" t="s">
        <v>12</v>
      </c>
      <c r="E640" s="2">
        <v>107.8</v>
      </c>
      <c r="G640" s="73">
        <f t="shared" si="9"/>
        <v>107.8</v>
      </c>
    </row>
    <row r="641" spans="1:11">
      <c r="B641" s="422"/>
      <c r="C641" s="422"/>
      <c r="D641" t="s">
        <v>13</v>
      </c>
      <c r="E641" s="2">
        <v>36.6</v>
      </c>
      <c r="G641" s="73">
        <f t="shared" si="9"/>
        <v>144.4</v>
      </c>
    </row>
    <row r="642" spans="1:11">
      <c r="B642" s="422"/>
      <c r="C642" s="422"/>
      <c r="D642" t="s">
        <v>14</v>
      </c>
      <c r="E642" s="2">
        <v>60</v>
      </c>
      <c r="G642" s="73">
        <f t="shared" si="9"/>
        <v>204.4</v>
      </c>
    </row>
    <row r="643" spans="1:11">
      <c r="B643" s="422"/>
      <c r="C643" s="422"/>
      <c r="D643" t="s">
        <v>15</v>
      </c>
      <c r="E643" s="2">
        <v>5</v>
      </c>
      <c r="G643" s="73">
        <f t="shared" si="9"/>
        <v>209.4</v>
      </c>
    </row>
    <row r="644" spans="1:11">
      <c r="A644" s="3">
        <v>44804</v>
      </c>
      <c r="B644" s="422" t="s">
        <v>88</v>
      </c>
      <c r="C644" s="422" t="s">
        <v>23</v>
      </c>
      <c r="D644" t="s">
        <v>14</v>
      </c>
      <c r="F644" s="2">
        <v>60</v>
      </c>
      <c r="G644" s="73">
        <f t="shared" si="9"/>
        <v>149.4</v>
      </c>
    </row>
    <row r="645" spans="1:11">
      <c r="A645" s="3">
        <v>44804</v>
      </c>
      <c r="B645" s="422" t="s">
        <v>88</v>
      </c>
      <c r="C645" s="422" t="s">
        <v>23</v>
      </c>
      <c r="D645" t="s">
        <v>15</v>
      </c>
      <c r="F645" s="2">
        <v>5</v>
      </c>
      <c r="G645" s="73">
        <f t="shared" si="9"/>
        <v>144.4</v>
      </c>
    </row>
    <row r="646" spans="1:11">
      <c r="A646" s="3">
        <v>44804</v>
      </c>
      <c r="B646" s="422" t="s">
        <v>88</v>
      </c>
      <c r="C646" s="422" t="s">
        <v>23</v>
      </c>
      <c r="D646" t="s">
        <v>12</v>
      </c>
      <c r="F646" s="2">
        <v>85</v>
      </c>
      <c r="G646" s="73">
        <f t="shared" si="9"/>
        <v>59.400000000000006</v>
      </c>
    </row>
    <row r="647" spans="1:11">
      <c r="A647" s="70">
        <v>44834</v>
      </c>
      <c r="B647" s="422" t="s">
        <v>91</v>
      </c>
      <c r="C647" s="422" t="s">
        <v>23</v>
      </c>
      <c r="D647" t="s">
        <v>12</v>
      </c>
      <c r="F647" s="2">
        <v>22.8</v>
      </c>
      <c r="G647" s="73">
        <f t="shared" ref="G647:G671" si="10">+G646+E647-F647</f>
        <v>36.600000000000009</v>
      </c>
    </row>
    <row r="648" spans="1:11">
      <c r="A648" s="70">
        <v>44834</v>
      </c>
      <c r="B648" s="422" t="s">
        <v>91</v>
      </c>
      <c r="C648" s="422" t="s">
        <v>23</v>
      </c>
      <c r="D648" t="s">
        <v>13</v>
      </c>
      <c r="F648" s="2">
        <v>36.6</v>
      </c>
      <c r="G648" s="73">
        <f t="shared" si="10"/>
        <v>0</v>
      </c>
    </row>
    <row r="649" spans="1:11">
      <c r="A649" s="81">
        <v>44834</v>
      </c>
      <c r="B649" s="421" t="s">
        <v>10</v>
      </c>
      <c r="C649" s="421" t="s">
        <v>90</v>
      </c>
      <c r="D649" t="s">
        <v>12</v>
      </c>
      <c r="E649" s="2">
        <v>143.5</v>
      </c>
      <c r="G649" s="73">
        <f t="shared" si="10"/>
        <v>143.5</v>
      </c>
    </row>
    <row r="650" spans="1:11">
      <c r="A650" s="70"/>
      <c r="B650" s="422"/>
      <c r="C650" s="422"/>
      <c r="D650" t="s">
        <v>13</v>
      </c>
      <c r="E650" s="2">
        <v>34.5</v>
      </c>
      <c r="G650" s="73">
        <f t="shared" si="10"/>
        <v>178</v>
      </c>
    </row>
    <row r="651" spans="1:11">
      <c r="A651" s="70"/>
      <c r="B651" s="422"/>
      <c r="C651" s="422"/>
      <c r="D651" t="s">
        <v>14</v>
      </c>
      <c r="E651" s="2">
        <v>60</v>
      </c>
      <c r="G651" s="73">
        <f t="shared" si="10"/>
        <v>238</v>
      </c>
    </row>
    <row r="652" spans="1:11">
      <c r="A652" s="70"/>
      <c r="B652" s="422"/>
      <c r="C652" s="422"/>
      <c r="D652" t="s">
        <v>15</v>
      </c>
      <c r="E652" s="2">
        <v>5</v>
      </c>
      <c r="G652" s="73">
        <f t="shared" si="10"/>
        <v>243</v>
      </c>
    </row>
    <row r="653" spans="1:11">
      <c r="A653" s="70">
        <v>44834</v>
      </c>
      <c r="B653" s="422" t="s">
        <v>91</v>
      </c>
      <c r="C653" s="422" t="s">
        <v>41</v>
      </c>
      <c r="D653" t="s">
        <v>14</v>
      </c>
      <c r="F653" s="2">
        <v>60</v>
      </c>
      <c r="G653" s="73">
        <f t="shared" si="10"/>
        <v>183</v>
      </c>
      <c r="I653" s="280"/>
      <c r="K653" s="29"/>
    </row>
    <row r="654" spans="1:11">
      <c r="A654" s="70">
        <v>44834</v>
      </c>
      <c r="B654" s="422" t="s">
        <v>91</v>
      </c>
      <c r="C654" s="422" t="s">
        <v>41</v>
      </c>
      <c r="D654" t="s">
        <v>15</v>
      </c>
      <c r="F654" s="2">
        <v>5</v>
      </c>
      <c r="G654" s="73">
        <f t="shared" si="10"/>
        <v>178</v>
      </c>
      <c r="I654" s="281"/>
      <c r="K654" s="29"/>
    </row>
    <row r="655" spans="1:11">
      <c r="A655" s="70">
        <v>44834</v>
      </c>
      <c r="B655" s="422" t="s">
        <v>91</v>
      </c>
      <c r="C655" s="422" t="s">
        <v>41</v>
      </c>
      <c r="D655" t="s">
        <v>12</v>
      </c>
      <c r="F655" s="2">
        <v>12.6</v>
      </c>
      <c r="G655" s="73">
        <f t="shared" si="10"/>
        <v>165.4</v>
      </c>
      <c r="I655" s="280"/>
      <c r="K655" s="29"/>
    </row>
    <row r="656" spans="1:11">
      <c r="A656" s="70">
        <v>44865</v>
      </c>
      <c r="B656" s="422" t="s">
        <v>75</v>
      </c>
      <c r="C656" s="422" t="s">
        <v>41</v>
      </c>
      <c r="D656" t="s">
        <v>12</v>
      </c>
      <c r="F656" s="2">
        <v>78</v>
      </c>
      <c r="G656" s="73">
        <f t="shared" si="10"/>
        <v>87.4</v>
      </c>
      <c r="I656" s="281"/>
      <c r="K656" s="29"/>
    </row>
    <row r="657" spans="1:12">
      <c r="A657" s="70">
        <v>44895</v>
      </c>
      <c r="B657" s="422" t="s">
        <v>93</v>
      </c>
      <c r="C657" s="422" t="s">
        <v>41</v>
      </c>
      <c r="D657" t="s">
        <v>12</v>
      </c>
      <c r="F657" s="2">
        <v>52.9</v>
      </c>
      <c r="G657" s="73">
        <f t="shared" si="10"/>
        <v>34.500000000000007</v>
      </c>
      <c r="I657" s="281"/>
      <c r="K657" s="29"/>
    </row>
    <row r="658" spans="1:12">
      <c r="A658" s="70">
        <v>44895</v>
      </c>
      <c r="B658" s="422" t="s">
        <v>93</v>
      </c>
      <c r="C658" s="422" t="s">
        <v>41</v>
      </c>
      <c r="D658" t="s">
        <v>13</v>
      </c>
      <c r="F658" s="2">
        <v>25.1</v>
      </c>
      <c r="G658" s="73">
        <f t="shared" si="10"/>
        <v>9.4000000000000057</v>
      </c>
      <c r="I658" s="281"/>
      <c r="K658" s="29"/>
    </row>
    <row r="659" spans="1:12">
      <c r="A659" s="70">
        <v>44897</v>
      </c>
      <c r="B659" s="422" t="s">
        <v>755</v>
      </c>
      <c r="C659" s="422" t="s">
        <v>41</v>
      </c>
      <c r="D659" t="s">
        <v>13</v>
      </c>
      <c r="F659" s="2">
        <v>9.4</v>
      </c>
      <c r="G659" s="73">
        <f t="shared" si="10"/>
        <v>0</v>
      </c>
      <c r="I659" s="281"/>
      <c r="K659" s="29"/>
    </row>
    <row r="660" spans="1:12">
      <c r="A660" s="81">
        <v>44865</v>
      </c>
      <c r="B660" s="421" t="s">
        <v>10</v>
      </c>
      <c r="C660" s="421" t="s">
        <v>25</v>
      </c>
      <c r="D660" t="s">
        <v>12</v>
      </c>
      <c r="E660" s="2">
        <v>143.1</v>
      </c>
      <c r="G660" s="73">
        <f t="shared" si="10"/>
        <v>143.1</v>
      </c>
    </row>
    <row r="661" spans="1:12">
      <c r="A661" s="70"/>
      <c r="B661" s="422"/>
      <c r="C661" s="422"/>
      <c r="D661" t="s">
        <v>13</v>
      </c>
      <c r="E661" s="2">
        <v>41.7</v>
      </c>
      <c r="G661" s="73">
        <f t="shared" si="10"/>
        <v>184.8</v>
      </c>
    </row>
    <row r="662" spans="1:12">
      <c r="A662" s="70"/>
      <c r="B662" s="422"/>
      <c r="C662" s="422"/>
      <c r="D662" t="s">
        <v>14</v>
      </c>
      <c r="E662" s="2">
        <v>60</v>
      </c>
      <c r="G662" s="73">
        <f t="shared" si="10"/>
        <v>244.8</v>
      </c>
    </row>
    <row r="663" spans="1:12">
      <c r="A663" s="70"/>
      <c r="B663" s="422"/>
      <c r="C663" s="422"/>
      <c r="D663" t="s">
        <v>15</v>
      </c>
      <c r="E663" s="2">
        <v>5</v>
      </c>
      <c r="G663" s="73">
        <f t="shared" si="10"/>
        <v>249.8</v>
      </c>
    </row>
    <row r="664" spans="1:12">
      <c r="A664" s="70">
        <v>44865</v>
      </c>
      <c r="B664" s="422" t="s">
        <v>75</v>
      </c>
      <c r="C664" s="422" t="s">
        <v>25</v>
      </c>
      <c r="D664" t="s">
        <v>14</v>
      </c>
      <c r="F664" s="2">
        <v>60</v>
      </c>
      <c r="G664" s="73">
        <f t="shared" si="10"/>
        <v>189.8</v>
      </c>
    </row>
    <row r="665" spans="1:12">
      <c r="A665" s="70">
        <v>44865</v>
      </c>
      <c r="B665" s="422" t="s">
        <v>75</v>
      </c>
      <c r="C665" s="422" t="s">
        <v>25</v>
      </c>
      <c r="D665" t="s">
        <v>15</v>
      </c>
      <c r="F665" s="2">
        <v>5</v>
      </c>
      <c r="G665" s="73">
        <f t="shared" si="10"/>
        <v>184.8</v>
      </c>
    </row>
    <row r="666" spans="1:12">
      <c r="A666" s="70">
        <v>44897</v>
      </c>
      <c r="B666" s="422" t="s">
        <v>755</v>
      </c>
      <c r="C666" s="422" t="s">
        <v>25</v>
      </c>
      <c r="D666" t="s">
        <v>12</v>
      </c>
      <c r="F666" s="2">
        <v>143.1</v>
      </c>
      <c r="G666" s="73">
        <f t="shared" si="10"/>
        <v>41.700000000000017</v>
      </c>
    </row>
    <row r="667" spans="1:12">
      <c r="A667" s="70">
        <v>44897</v>
      </c>
      <c r="B667" s="422" t="s">
        <v>755</v>
      </c>
      <c r="C667" s="422" t="s">
        <v>25</v>
      </c>
      <c r="D667" t="s">
        <v>13</v>
      </c>
      <c r="F667" s="2">
        <v>41.7</v>
      </c>
      <c r="G667" s="73">
        <f t="shared" si="10"/>
        <v>0</v>
      </c>
    </row>
    <row r="668" spans="1:12">
      <c r="A668" s="81">
        <v>44895</v>
      </c>
      <c r="B668" s="421" t="s">
        <v>10</v>
      </c>
      <c r="C668" s="421" t="s">
        <v>26</v>
      </c>
      <c r="D668" t="s">
        <v>12</v>
      </c>
      <c r="E668" s="2">
        <v>159.69999999999999</v>
      </c>
      <c r="G668" s="73">
        <f t="shared" si="10"/>
        <v>159.69999999999999</v>
      </c>
    </row>
    <row r="669" spans="1:12">
      <c r="A669" s="70"/>
      <c r="B669" s="422"/>
      <c r="C669" s="422"/>
      <c r="D669" t="s">
        <v>13</v>
      </c>
      <c r="E669" s="2">
        <v>39.4</v>
      </c>
      <c r="G669" s="73">
        <f t="shared" si="10"/>
        <v>199.1</v>
      </c>
    </row>
    <row r="670" spans="1:12">
      <c r="A670" s="70"/>
      <c r="B670" s="422"/>
      <c r="C670" s="422"/>
      <c r="D670" t="s">
        <v>14</v>
      </c>
      <c r="E670" s="2">
        <v>60</v>
      </c>
      <c r="G670" s="73">
        <f t="shared" si="10"/>
        <v>259.10000000000002</v>
      </c>
    </row>
    <row r="671" spans="1:12">
      <c r="A671" s="70"/>
      <c r="B671" s="422"/>
      <c r="C671" s="422"/>
      <c r="D671" t="s">
        <v>15</v>
      </c>
      <c r="E671" s="2">
        <v>5</v>
      </c>
      <c r="G671" s="73">
        <f t="shared" si="10"/>
        <v>264.10000000000002</v>
      </c>
    </row>
    <row r="672" spans="1:12">
      <c r="A672" s="3">
        <v>44895</v>
      </c>
      <c r="B672" s="422" t="s">
        <v>93</v>
      </c>
      <c r="C672" s="422" t="s">
        <v>26</v>
      </c>
      <c r="D672" t="s">
        <v>14</v>
      </c>
      <c r="F672" s="2">
        <v>60</v>
      </c>
      <c r="G672" s="73">
        <f t="shared" ref="G672:G679" si="11">+G671+E672-F672</f>
        <v>204.10000000000002</v>
      </c>
      <c r="I672" s="280"/>
      <c r="L672" s="2"/>
    </row>
    <row r="673" spans="1:11">
      <c r="A673" s="3">
        <v>44895</v>
      </c>
      <c r="B673" s="422" t="s">
        <v>93</v>
      </c>
      <c r="C673" s="422" t="s">
        <v>26</v>
      </c>
      <c r="D673" t="s">
        <v>15</v>
      </c>
      <c r="F673" s="2">
        <v>5</v>
      </c>
      <c r="G673" s="73">
        <f t="shared" si="11"/>
        <v>199.10000000000002</v>
      </c>
      <c r="I673" s="280"/>
      <c r="K673" s="29"/>
    </row>
    <row r="674" spans="1:11">
      <c r="A674" s="70">
        <v>44926</v>
      </c>
      <c r="B674" s="422" t="s">
        <v>76</v>
      </c>
      <c r="C674" s="422" t="s">
        <v>26</v>
      </c>
      <c r="D674" t="s">
        <v>12</v>
      </c>
      <c r="F674" s="2">
        <v>76</v>
      </c>
      <c r="G674" s="73">
        <f t="shared" si="11"/>
        <v>123.10000000000002</v>
      </c>
      <c r="K674" s="29"/>
    </row>
    <row r="675" spans="1:11">
      <c r="A675" s="70">
        <v>44943</v>
      </c>
      <c r="B675" s="422" t="s">
        <v>756</v>
      </c>
      <c r="C675" s="422" t="s">
        <v>26</v>
      </c>
      <c r="D675" t="s">
        <v>12</v>
      </c>
      <c r="F675" s="2">
        <v>83.7</v>
      </c>
      <c r="G675" s="73">
        <f t="shared" si="11"/>
        <v>39.40000000000002</v>
      </c>
      <c r="K675" s="29"/>
    </row>
    <row r="676" spans="1:11">
      <c r="A676" s="70">
        <v>44943</v>
      </c>
      <c r="B676" s="422" t="s">
        <v>756</v>
      </c>
      <c r="C676" s="422" t="s">
        <v>26</v>
      </c>
      <c r="D676" t="s">
        <v>13</v>
      </c>
      <c r="F676" s="2">
        <v>39.4</v>
      </c>
      <c r="G676" s="73">
        <f t="shared" si="11"/>
        <v>0</v>
      </c>
      <c r="K676" s="29"/>
    </row>
    <row r="677" spans="1:11">
      <c r="A677" s="81">
        <v>44926</v>
      </c>
      <c r="B677" s="421" t="s">
        <v>10</v>
      </c>
      <c r="C677" s="421" t="s">
        <v>27</v>
      </c>
      <c r="D677" t="s">
        <v>12</v>
      </c>
      <c r="E677" s="2">
        <v>182.5</v>
      </c>
      <c r="G677" s="73">
        <f t="shared" si="11"/>
        <v>182.5</v>
      </c>
      <c r="K677" s="29"/>
    </row>
    <row r="678" spans="1:11">
      <c r="A678" s="70"/>
      <c r="B678" s="422"/>
      <c r="C678" s="422"/>
      <c r="D678" t="s">
        <v>13</v>
      </c>
      <c r="E678" s="2">
        <v>36.200000000000003</v>
      </c>
      <c r="G678" s="73">
        <f t="shared" si="11"/>
        <v>218.7</v>
      </c>
    </row>
    <row r="679" spans="1:11">
      <c r="A679" s="70"/>
      <c r="B679" s="422"/>
      <c r="C679" s="422"/>
      <c r="D679" t="s">
        <v>14</v>
      </c>
      <c r="E679" s="2">
        <v>60</v>
      </c>
      <c r="G679" s="73">
        <f t="shared" si="11"/>
        <v>278.7</v>
      </c>
    </row>
    <row r="680" spans="1:11">
      <c r="A680" s="70"/>
      <c r="B680" s="422"/>
      <c r="C680" s="422"/>
      <c r="D680" t="s">
        <v>15</v>
      </c>
      <c r="E680" s="2">
        <v>5</v>
      </c>
      <c r="G680" s="73">
        <f t="shared" ref="G680:G689" si="12">+G679+E680-F680</f>
        <v>283.7</v>
      </c>
    </row>
    <row r="681" spans="1:11">
      <c r="A681" s="70">
        <v>44926</v>
      </c>
      <c r="B681" s="422" t="s">
        <v>76</v>
      </c>
      <c r="C681" s="422" t="s">
        <v>27</v>
      </c>
      <c r="D681" t="s">
        <v>14</v>
      </c>
      <c r="F681" s="2">
        <v>60</v>
      </c>
      <c r="G681" s="73">
        <f t="shared" si="12"/>
        <v>223.7</v>
      </c>
      <c r="H681" s="421" t="s">
        <v>11</v>
      </c>
      <c r="I681" s="249" t="s">
        <v>12</v>
      </c>
      <c r="J681" s="2">
        <f>E686-F692</f>
        <v>117.30000000000001</v>
      </c>
    </row>
    <row r="682" spans="1:11">
      <c r="A682" s="70">
        <v>44926</v>
      </c>
      <c r="B682" s="422" t="s">
        <v>76</v>
      </c>
      <c r="C682" s="422" t="s">
        <v>27</v>
      </c>
      <c r="D682" t="s">
        <v>15</v>
      </c>
      <c r="F682" s="2">
        <v>5</v>
      </c>
      <c r="G682" s="73">
        <f t="shared" si="12"/>
        <v>218.7</v>
      </c>
      <c r="H682" s="422"/>
      <c r="I682" s="249" t="s">
        <v>13</v>
      </c>
      <c r="J682" s="2">
        <v>24.6</v>
      </c>
    </row>
    <row r="683" spans="1:11">
      <c r="A683" s="3">
        <v>44957</v>
      </c>
      <c r="B683" s="422" t="s">
        <v>77</v>
      </c>
      <c r="C683" s="422" t="s">
        <v>27</v>
      </c>
      <c r="D683" t="s">
        <v>12</v>
      </c>
      <c r="F683" s="2">
        <v>85</v>
      </c>
      <c r="G683" s="73">
        <f t="shared" si="12"/>
        <v>133.69999999999999</v>
      </c>
    </row>
    <row r="684" spans="1:11">
      <c r="A684" s="3">
        <v>44980</v>
      </c>
      <c r="B684" s="422" t="s">
        <v>757</v>
      </c>
      <c r="C684" s="422" t="s">
        <v>27</v>
      </c>
      <c r="D684" t="s">
        <v>12</v>
      </c>
      <c r="F684" s="2">
        <v>97.5</v>
      </c>
      <c r="G684" s="73">
        <f t="shared" si="12"/>
        <v>36.199999999999989</v>
      </c>
    </row>
    <row r="685" spans="1:11">
      <c r="A685" s="3">
        <v>44980</v>
      </c>
      <c r="B685" s="422" t="s">
        <v>757</v>
      </c>
      <c r="C685" s="422" t="s">
        <v>27</v>
      </c>
      <c r="D685" t="s">
        <v>13</v>
      </c>
      <c r="F685" s="2">
        <v>36.200000000000003</v>
      </c>
      <c r="G685" s="73">
        <f t="shared" si="12"/>
        <v>0</v>
      </c>
    </row>
    <row r="686" spans="1:11">
      <c r="A686" s="31">
        <v>44957</v>
      </c>
      <c r="B686" s="421" t="s">
        <v>10</v>
      </c>
      <c r="C686" s="421" t="s">
        <v>11</v>
      </c>
      <c r="D686" t="s">
        <v>12</v>
      </c>
      <c r="E686" s="2">
        <v>165.3</v>
      </c>
      <c r="G686" s="73">
        <f t="shared" si="12"/>
        <v>165.3</v>
      </c>
      <c r="J686" s="5">
        <f>SUM(J681:J683)</f>
        <v>141.9</v>
      </c>
    </row>
    <row r="687" spans="1:11">
      <c r="B687" s="422"/>
      <c r="C687" s="422"/>
      <c r="D687" t="s">
        <v>13</v>
      </c>
      <c r="E687" s="2">
        <v>24.6</v>
      </c>
      <c r="G687" s="73">
        <f t="shared" si="12"/>
        <v>189.9</v>
      </c>
    </row>
    <row r="688" spans="1:11">
      <c r="B688" s="422"/>
      <c r="C688" s="422"/>
      <c r="D688" t="s">
        <v>14</v>
      </c>
      <c r="E688" s="2">
        <v>60</v>
      </c>
      <c r="G688" s="73">
        <f t="shared" si="12"/>
        <v>249.9</v>
      </c>
    </row>
    <row r="689" spans="1:12">
      <c r="B689" s="422"/>
      <c r="C689" s="422"/>
      <c r="D689" t="s">
        <v>15</v>
      </c>
      <c r="E689" s="2">
        <v>5</v>
      </c>
      <c r="G689" s="73">
        <f t="shared" si="12"/>
        <v>254.9</v>
      </c>
    </row>
    <row r="690" spans="1:12">
      <c r="A690" s="3">
        <v>44957</v>
      </c>
      <c r="B690" s="422" t="s">
        <v>77</v>
      </c>
      <c r="C690" s="422" t="s">
        <v>11</v>
      </c>
      <c r="D690" t="s">
        <v>14</v>
      </c>
      <c r="F690" s="2">
        <v>60</v>
      </c>
      <c r="G690" s="73">
        <f>+G689+E690-F690</f>
        <v>194.9</v>
      </c>
    </row>
    <row r="691" spans="1:12">
      <c r="A691" s="3">
        <v>44957</v>
      </c>
      <c r="B691" s="422" t="s">
        <v>77</v>
      </c>
      <c r="C691" s="422" t="s">
        <v>11</v>
      </c>
      <c r="D691" t="s">
        <v>15</v>
      </c>
      <c r="F691" s="2">
        <v>5</v>
      </c>
      <c r="G691" s="73">
        <f>+G690+E691-F691</f>
        <v>189.9</v>
      </c>
    </row>
    <row r="692" spans="1:12">
      <c r="A692" s="70">
        <v>44985</v>
      </c>
      <c r="B692" s="422" t="s">
        <v>78</v>
      </c>
      <c r="C692" s="422" t="s">
        <v>11</v>
      </c>
      <c r="D692" t="s">
        <v>12</v>
      </c>
      <c r="F692" s="2">
        <v>48</v>
      </c>
      <c r="G692" s="73">
        <f t="shared" ref="G692:G762" si="13">+G691+E692-F692</f>
        <v>141.9</v>
      </c>
    </row>
    <row r="693" spans="1:12">
      <c r="A693" s="70">
        <v>44991</v>
      </c>
      <c r="B693" s="422">
        <v>26409</v>
      </c>
      <c r="C693" s="422" t="s">
        <v>11</v>
      </c>
      <c r="D693" t="s">
        <v>12</v>
      </c>
      <c r="F693" s="2">
        <v>117.3</v>
      </c>
      <c r="G693" s="73">
        <f t="shared" si="13"/>
        <v>24.600000000000009</v>
      </c>
    </row>
    <row r="694" spans="1:12">
      <c r="A694" s="70">
        <v>44991</v>
      </c>
      <c r="B694" s="422">
        <v>26409</v>
      </c>
      <c r="C694" s="422" t="s">
        <v>11</v>
      </c>
      <c r="D694" t="s">
        <v>13</v>
      </c>
      <c r="F694" s="2">
        <v>24.6</v>
      </c>
      <c r="G694" s="73">
        <f t="shared" si="13"/>
        <v>0</v>
      </c>
    </row>
    <row r="695" spans="1:12">
      <c r="A695" s="81">
        <v>44985</v>
      </c>
      <c r="B695" s="421" t="s">
        <v>10</v>
      </c>
      <c r="C695" s="421" t="s">
        <v>17</v>
      </c>
      <c r="D695" t="s">
        <v>12</v>
      </c>
      <c r="E695" s="195">
        <v>180.3</v>
      </c>
      <c r="F695" s="195"/>
      <c r="G695" s="73">
        <f t="shared" si="13"/>
        <v>180.3</v>
      </c>
    </row>
    <row r="696" spans="1:12">
      <c r="A696" s="70"/>
      <c r="B696" s="422"/>
      <c r="C696" s="422"/>
      <c r="D696" t="s">
        <v>13</v>
      </c>
      <c r="E696" s="195">
        <v>34.5</v>
      </c>
      <c r="F696" s="195"/>
      <c r="G696" s="73">
        <f t="shared" si="13"/>
        <v>214.8</v>
      </c>
    </row>
    <row r="697" spans="1:12">
      <c r="A697" s="70"/>
      <c r="B697" s="422"/>
      <c r="C697" s="422"/>
      <c r="D697" t="s">
        <v>14</v>
      </c>
      <c r="E697" s="195">
        <v>56</v>
      </c>
      <c r="F697" s="195"/>
      <c r="G697" s="73">
        <f t="shared" si="13"/>
        <v>270.8</v>
      </c>
    </row>
    <row r="698" spans="1:12">
      <c r="A698" s="70"/>
      <c r="B698" s="422"/>
      <c r="C698" s="422"/>
      <c r="D698" t="s">
        <v>15</v>
      </c>
      <c r="E698" s="195">
        <v>5</v>
      </c>
      <c r="F698" s="195"/>
      <c r="G698" s="73">
        <f t="shared" si="13"/>
        <v>275.8</v>
      </c>
      <c r="J698" s="28"/>
    </row>
    <row r="699" spans="1:12">
      <c r="A699" s="70">
        <v>44985</v>
      </c>
      <c r="B699" s="422" t="s">
        <v>78</v>
      </c>
      <c r="C699" s="422" t="s">
        <v>17</v>
      </c>
      <c r="D699" t="s">
        <v>14</v>
      </c>
      <c r="E699" s="195"/>
      <c r="F699" s="195">
        <v>56</v>
      </c>
      <c r="G699" s="73">
        <f t="shared" si="13"/>
        <v>219.8</v>
      </c>
    </row>
    <row r="700" spans="1:12">
      <c r="A700" s="70">
        <v>44985</v>
      </c>
      <c r="B700" s="422" t="s">
        <v>78</v>
      </c>
      <c r="C700" s="422" t="s">
        <v>17</v>
      </c>
      <c r="D700" t="s">
        <v>15</v>
      </c>
      <c r="E700" s="195"/>
      <c r="F700" s="195">
        <v>5</v>
      </c>
      <c r="G700" s="73">
        <f t="shared" si="13"/>
        <v>214.8</v>
      </c>
      <c r="J700" s="28"/>
    </row>
    <row r="701" spans="1:12">
      <c r="A701" s="3">
        <v>45016</v>
      </c>
      <c r="B701" s="422" t="s">
        <v>81</v>
      </c>
      <c r="C701" s="422" t="s">
        <v>17</v>
      </c>
      <c r="D701" t="s">
        <v>12</v>
      </c>
      <c r="F701" s="2">
        <v>72</v>
      </c>
      <c r="G701" s="73">
        <f t="shared" si="13"/>
        <v>142.80000000000001</v>
      </c>
    </row>
    <row r="702" spans="1:12">
      <c r="A702" s="3">
        <v>45009</v>
      </c>
      <c r="B702" s="422">
        <v>26648</v>
      </c>
      <c r="C702" s="422" t="s">
        <v>17</v>
      </c>
      <c r="D702" t="s">
        <v>12</v>
      </c>
      <c r="F702" s="2">
        <v>108.3</v>
      </c>
      <c r="G702" s="73">
        <f t="shared" si="13"/>
        <v>34.500000000000014</v>
      </c>
    </row>
    <row r="703" spans="1:12">
      <c r="A703" s="3">
        <v>45009</v>
      </c>
      <c r="B703" s="422">
        <v>26648</v>
      </c>
      <c r="C703" s="422" t="s">
        <v>17</v>
      </c>
      <c r="D703" t="s">
        <v>13</v>
      </c>
      <c r="F703" s="2">
        <v>34.5</v>
      </c>
      <c r="G703" s="21">
        <f t="shared" si="13"/>
        <v>0</v>
      </c>
    </row>
    <row r="704" spans="1:12">
      <c r="A704" s="81">
        <v>45016</v>
      </c>
      <c r="B704" s="421" t="s">
        <v>10</v>
      </c>
      <c r="C704" s="421" t="s">
        <v>18</v>
      </c>
      <c r="D704" t="s">
        <v>12</v>
      </c>
      <c r="E704" s="196">
        <v>172</v>
      </c>
      <c r="F704" s="196"/>
      <c r="G704" s="73">
        <f t="shared" si="13"/>
        <v>172</v>
      </c>
      <c r="L704" s="28"/>
    </row>
    <row r="705" spans="1:13">
      <c r="A705" s="70"/>
      <c r="B705" s="422"/>
      <c r="C705" s="422"/>
      <c r="D705" t="s">
        <v>13</v>
      </c>
      <c r="E705" s="196">
        <v>25</v>
      </c>
      <c r="F705" s="196"/>
      <c r="G705" s="73">
        <f t="shared" si="13"/>
        <v>197</v>
      </c>
    </row>
    <row r="706" spans="1:13">
      <c r="A706" s="70"/>
      <c r="B706" s="422"/>
      <c r="C706" s="422"/>
      <c r="D706" t="s">
        <v>14</v>
      </c>
      <c r="E706" s="196">
        <v>60</v>
      </c>
      <c r="F706" s="196"/>
      <c r="G706" s="73">
        <f t="shared" si="13"/>
        <v>257</v>
      </c>
    </row>
    <row r="707" spans="1:13">
      <c r="A707" s="70"/>
      <c r="B707" s="422"/>
      <c r="C707" s="422"/>
      <c r="D707" t="s">
        <v>15</v>
      </c>
      <c r="E707" s="196">
        <v>5</v>
      </c>
      <c r="F707" s="196"/>
      <c r="G707" s="73">
        <f t="shared" si="13"/>
        <v>262</v>
      </c>
    </row>
    <row r="708" spans="1:13">
      <c r="A708" s="70">
        <v>45016</v>
      </c>
      <c r="B708" s="422" t="s">
        <v>81</v>
      </c>
      <c r="C708" s="422" t="s">
        <v>18</v>
      </c>
      <c r="D708" t="s">
        <v>14</v>
      </c>
      <c r="E708" s="196"/>
      <c r="F708" s="196">
        <v>60</v>
      </c>
      <c r="G708" s="73">
        <f t="shared" si="13"/>
        <v>202</v>
      </c>
    </row>
    <row r="709" spans="1:13">
      <c r="A709" s="70">
        <v>45016</v>
      </c>
      <c r="B709" s="422" t="s">
        <v>81</v>
      </c>
      <c r="C709" s="422" t="s">
        <v>18</v>
      </c>
      <c r="D709" t="s">
        <v>15</v>
      </c>
      <c r="E709" s="196"/>
      <c r="F709" s="196">
        <v>5</v>
      </c>
      <c r="G709" s="73">
        <f t="shared" si="13"/>
        <v>197</v>
      </c>
    </row>
    <row r="710" spans="1:13">
      <c r="A710" s="70">
        <v>45016</v>
      </c>
      <c r="B710" s="422" t="s">
        <v>81</v>
      </c>
      <c r="C710" s="422" t="s">
        <v>18</v>
      </c>
      <c r="D710" t="s">
        <v>12</v>
      </c>
      <c r="F710" s="2">
        <v>23</v>
      </c>
      <c r="G710" s="73">
        <f t="shared" si="13"/>
        <v>174</v>
      </c>
      <c r="J710" s="421"/>
      <c r="L710" s="196"/>
    </row>
    <row r="711" spans="1:13">
      <c r="A711" s="70">
        <v>45110</v>
      </c>
      <c r="B711" s="422">
        <v>27076</v>
      </c>
      <c r="C711" s="422" t="s">
        <v>18</v>
      </c>
      <c r="D711" t="s">
        <v>12</v>
      </c>
      <c r="F711" s="2">
        <v>11</v>
      </c>
      <c r="G711" s="73">
        <f t="shared" si="13"/>
        <v>163</v>
      </c>
      <c r="J711" s="421"/>
      <c r="L711" s="196"/>
    </row>
    <row r="712" spans="1:13">
      <c r="A712" s="70">
        <v>45110</v>
      </c>
      <c r="B712" s="422">
        <v>27076</v>
      </c>
      <c r="C712" s="422" t="s">
        <v>18</v>
      </c>
      <c r="D712" t="s">
        <v>13</v>
      </c>
      <c r="F712" s="2">
        <v>25</v>
      </c>
      <c r="G712" s="73">
        <f t="shared" si="13"/>
        <v>138</v>
      </c>
      <c r="J712" s="421"/>
      <c r="L712" s="196"/>
    </row>
    <row r="713" spans="1:13">
      <c r="A713" s="70">
        <v>45046</v>
      </c>
      <c r="B713" s="422" t="s">
        <v>83</v>
      </c>
      <c r="C713" s="422" t="s">
        <v>19</v>
      </c>
      <c r="D713" t="s">
        <v>12</v>
      </c>
      <c r="F713" s="2">
        <v>66</v>
      </c>
      <c r="G713" s="73">
        <f t="shared" si="13"/>
        <v>72</v>
      </c>
      <c r="J713" s="421"/>
      <c r="L713" s="196"/>
    </row>
    <row r="714" spans="1:13">
      <c r="A714" s="70">
        <v>45077</v>
      </c>
      <c r="B714" s="422" t="s">
        <v>84</v>
      </c>
      <c r="C714" s="422" t="s">
        <v>20</v>
      </c>
      <c r="D714" t="s">
        <v>12</v>
      </c>
      <c r="F714" s="2">
        <v>72</v>
      </c>
      <c r="G714" s="73">
        <f t="shared" si="13"/>
        <v>0</v>
      </c>
      <c r="J714" s="421"/>
      <c r="K714" s="436" t="s">
        <v>18</v>
      </c>
      <c r="L714" t="s">
        <v>12</v>
      </c>
      <c r="M714" s="20">
        <v>11</v>
      </c>
    </row>
    <row r="715" spans="1:13">
      <c r="A715" s="81">
        <v>45046</v>
      </c>
      <c r="B715" s="421" t="s">
        <v>10</v>
      </c>
      <c r="C715" s="421" t="s">
        <v>19</v>
      </c>
      <c r="D715" t="s">
        <v>12</v>
      </c>
      <c r="E715" s="207">
        <v>180</v>
      </c>
      <c r="F715" s="207"/>
      <c r="G715" s="73">
        <f t="shared" si="13"/>
        <v>180</v>
      </c>
      <c r="J715" s="422"/>
      <c r="L715" t="s">
        <v>13</v>
      </c>
      <c r="M715" s="20">
        <v>25</v>
      </c>
    </row>
    <row r="716" spans="1:13">
      <c r="A716" s="70"/>
      <c r="B716" s="422"/>
      <c r="C716" s="422"/>
      <c r="D716" t="s">
        <v>13</v>
      </c>
      <c r="E716" s="207">
        <v>24.2</v>
      </c>
      <c r="F716" s="207"/>
      <c r="G716" s="73">
        <f t="shared" si="13"/>
        <v>204.2</v>
      </c>
      <c r="J716" s="421"/>
      <c r="K716" s="436" t="s">
        <v>19</v>
      </c>
      <c r="L716" t="s">
        <v>12</v>
      </c>
      <c r="M716" s="212">
        <v>180</v>
      </c>
    </row>
    <row r="717" spans="1:13">
      <c r="A717" s="70"/>
      <c r="B717" s="422"/>
      <c r="C717" s="422"/>
      <c r="D717" t="s">
        <v>14</v>
      </c>
      <c r="E717" s="207">
        <v>60</v>
      </c>
      <c r="F717" s="207"/>
      <c r="G717" s="73">
        <f t="shared" si="13"/>
        <v>264.2</v>
      </c>
      <c r="J717" s="422"/>
      <c r="K717" s="435"/>
      <c r="L717" t="s">
        <v>13</v>
      </c>
      <c r="M717" s="212">
        <v>24.2</v>
      </c>
    </row>
    <row r="718" spans="1:13">
      <c r="A718" s="70"/>
      <c r="B718" s="422"/>
      <c r="C718" s="422"/>
      <c r="D718" t="s">
        <v>15</v>
      </c>
      <c r="E718" s="207">
        <v>5</v>
      </c>
      <c r="F718" s="207"/>
      <c r="G718" s="73">
        <f t="shared" si="13"/>
        <v>269.2</v>
      </c>
      <c r="J718" s="421"/>
      <c r="K718" s="436" t="s">
        <v>20</v>
      </c>
      <c r="L718" t="s">
        <v>12</v>
      </c>
      <c r="M718" s="212">
        <v>166.4</v>
      </c>
    </row>
    <row r="719" spans="1:13">
      <c r="A719" s="70">
        <v>45046</v>
      </c>
      <c r="B719" s="422" t="s">
        <v>83</v>
      </c>
      <c r="C719" s="422" t="s">
        <v>19</v>
      </c>
      <c r="D719" t="s">
        <v>14</v>
      </c>
      <c r="E719" s="207"/>
      <c r="F719" s="207">
        <v>60</v>
      </c>
      <c r="G719" s="73">
        <f t="shared" si="13"/>
        <v>209.2</v>
      </c>
      <c r="J719" s="422"/>
      <c r="K719" s="435"/>
      <c r="L719" t="s">
        <v>13</v>
      </c>
      <c r="M719" s="212">
        <v>16.100000000000001</v>
      </c>
    </row>
    <row r="720" spans="1:13">
      <c r="A720" s="70">
        <v>45046</v>
      </c>
      <c r="B720" s="422" t="s">
        <v>83</v>
      </c>
      <c r="C720" s="422" t="s">
        <v>19</v>
      </c>
      <c r="D720" t="s">
        <v>15</v>
      </c>
      <c r="E720" s="207"/>
      <c r="F720" s="207">
        <v>5</v>
      </c>
      <c r="G720" s="73">
        <f t="shared" si="13"/>
        <v>204.2</v>
      </c>
      <c r="L720" s="28"/>
      <c r="M720" s="20">
        <f>SUM(M714:M719)</f>
        <v>422.70000000000005</v>
      </c>
    </row>
    <row r="721" spans="1:12">
      <c r="A721" s="3">
        <v>45110</v>
      </c>
      <c r="B721" s="422">
        <v>27076</v>
      </c>
      <c r="C721" s="422" t="s">
        <v>19</v>
      </c>
      <c r="D721" t="s">
        <v>12</v>
      </c>
      <c r="F721" s="2">
        <v>180</v>
      </c>
      <c r="G721" s="73">
        <f t="shared" si="13"/>
        <v>24.199999999999989</v>
      </c>
    </row>
    <row r="722" spans="1:12">
      <c r="A722" s="3">
        <v>45110</v>
      </c>
      <c r="B722" s="422">
        <v>27076</v>
      </c>
      <c r="C722" s="422" t="s">
        <v>19</v>
      </c>
      <c r="D722" t="s">
        <v>13</v>
      </c>
      <c r="F722" s="2">
        <v>24.2</v>
      </c>
      <c r="G722" s="73">
        <f t="shared" si="13"/>
        <v>0</v>
      </c>
    </row>
    <row r="723" spans="1:12">
      <c r="A723" s="81">
        <v>45077</v>
      </c>
      <c r="B723" s="421" t="s">
        <v>10</v>
      </c>
      <c r="C723" s="421" t="s">
        <v>20</v>
      </c>
      <c r="D723" t="s">
        <v>12</v>
      </c>
      <c r="E723" s="207">
        <v>166.4</v>
      </c>
      <c r="F723" s="207"/>
      <c r="G723" s="73">
        <f t="shared" si="13"/>
        <v>166.4</v>
      </c>
    </row>
    <row r="724" spans="1:12">
      <c r="A724" s="70"/>
      <c r="B724" s="422"/>
      <c r="C724" s="422"/>
      <c r="D724" t="s">
        <v>13</v>
      </c>
      <c r="E724" s="207">
        <v>16.100000000000001</v>
      </c>
      <c r="F724" s="207"/>
      <c r="G724" s="73">
        <f t="shared" si="13"/>
        <v>182.5</v>
      </c>
    </row>
    <row r="725" spans="1:12">
      <c r="A725" s="70"/>
      <c r="B725" s="422"/>
      <c r="C725" s="422"/>
      <c r="D725" t="s">
        <v>14</v>
      </c>
      <c r="E725" s="207">
        <v>60</v>
      </c>
      <c r="F725" s="207"/>
      <c r="G725" s="73">
        <f t="shared" si="13"/>
        <v>242.5</v>
      </c>
    </row>
    <row r="726" spans="1:12">
      <c r="A726" s="70"/>
      <c r="B726" s="422"/>
      <c r="C726" s="422"/>
      <c r="D726" t="s">
        <v>15</v>
      </c>
      <c r="E726" s="207">
        <v>5</v>
      </c>
      <c r="F726" s="207"/>
      <c r="G726" s="73">
        <f t="shared" si="13"/>
        <v>247.5</v>
      </c>
    </row>
    <row r="727" spans="1:12">
      <c r="A727" s="70">
        <v>45077</v>
      </c>
      <c r="B727" s="422" t="s">
        <v>84</v>
      </c>
      <c r="C727" s="422" t="s">
        <v>20</v>
      </c>
      <c r="D727" t="s">
        <v>14</v>
      </c>
      <c r="E727" s="207"/>
      <c r="F727" s="207">
        <v>60</v>
      </c>
      <c r="G727" s="73">
        <f t="shared" si="13"/>
        <v>187.5</v>
      </c>
      <c r="L727" s="28"/>
    </row>
    <row r="728" spans="1:12">
      <c r="A728" s="70">
        <v>45077</v>
      </c>
      <c r="B728" s="422" t="s">
        <v>84</v>
      </c>
      <c r="C728" s="422" t="s">
        <v>20</v>
      </c>
      <c r="D728" t="s">
        <v>15</v>
      </c>
      <c r="E728" s="207"/>
      <c r="F728" s="207">
        <v>5</v>
      </c>
      <c r="G728" s="73">
        <f t="shared" si="13"/>
        <v>182.5</v>
      </c>
      <c r="L728" s="28"/>
    </row>
    <row r="729" spans="1:12">
      <c r="A729" s="3">
        <v>45110</v>
      </c>
      <c r="B729" s="422">
        <v>27076</v>
      </c>
      <c r="C729" s="422" t="s">
        <v>20</v>
      </c>
      <c r="D729" t="s">
        <v>12</v>
      </c>
      <c r="F729" s="2">
        <v>166.4</v>
      </c>
      <c r="G729" s="73">
        <f t="shared" si="13"/>
        <v>16.099999999999994</v>
      </c>
    </row>
    <row r="730" spans="1:12">
      <c r="A730" s="3">
        <v>45110</v>
      </c>
      <c r="B730" s="422">
        <v>27076</v>
      </c>
      <c r="C730" s="422" t="s">
        <v>20</v>
      </c>
      <c r="D730" t="s">
        <v>13</v>
      </c>
      <c r="F730" s="2">
        <v>16.100000000000001</v>
      </c>
      <c r="G730" s="73">
        <f t="shared" si="13"/>
        <v>0</v>
      </c>
    </row>
    <row r="731" spans="1:12">
      <c r="A731" s="81">
        <v>45107</v>
      </c>
      <c r="B731" s="421" t="s">
        <v>10</v>
      </c>
      <c r="C731" s="421" t="s">
        <v>21</v>
      </c>
      <c r="D731" t="s">
        <v>12</v>
      </c>
      <c r="E731" s="207">
        <v>169.5</v>
      </c>
      <c r="F731" s="207"/>
      <c r="G731" s="73">
        <f t="shared" si="13"/>
        <v>169.5</v>
      </c>
    </row>
    <row r="732" spans="1:12">
      <c r="A732" s="70"/>
      <c r="B732" s="422"/>
      <c r="C732" s="422"/>
      <c r="D732" t="s">
        <v>13</v>
      </c>
      <c r="E732" s="207">
        <v>24.1</v>
      </c>
      <c r="F732" s="207"/>
      <c r="G732" s="73">
        <f t="shared" si="13"/>
        <v>193.6</v>
      </c>
      <c r="I732" s="280"/>
      <c r="K732" s="212"/>
    </row>
    <row r="733" spans="1:12">
      <c r="A733" s="70"/>
      <c r="B733" s="422"/>
      <c r="C733" s="422"/>
      <c r="D733" t="s">
        <v>14</v>
      </c>
      <c r="E733" s="207">
        <v>60</v>
      </c>
      <c r="F733" s="207"/>
      <c r="G733" s="73">
        <f t="shared" si="13"/>
        <v>253.6</v>
      </c>
      <c r="I733" s="281"/>
      <c r="K733" s="212"/>
    </row>
    <row r="734" spans="1:12">
      <c r="A734" s="70"/>
      <c r="B734" s="422"/>
      <c r="C734" s="422"/>
      <c r="D734" t="s">
        <v>15</v>
      </c>
      <c r="E734" s="207">
        <v>5</v>
      </c>
      <c r="F734" s="207"/>
      <c r="G734" s="73">
        <f t="shared" si="13"/>
        <v>258.60000000000002</v>
      </c>
    </row>
    <row r="735" spans="1:12">
      <c r="A735" s="70">
        <v>45107</v>
      </c>
      <c r="B735" s="422" t="s">
        <v>86</v>
      </c>
      <c r="C735" s="422" t="s">
        <v>21</v>
      </c>
      <c r="D735" t="s">
        <v>14</v>
      </c>
      <c r="E735" s="207"/>
      <c r="F735" s="207">
        <v>48</v>
      </c>
      <c r="G735" s="73">
        <f t="shared" si="13"/>
        <v>210.60000000000002</v>
      </c>
    </row>
    <row r="736" spans="1:12">
      <c r="A736" s="70">
        <v>45107</v>
      </c>
      <c r="B736" s="422" t="s">
        <v>86</v>
      </c>
      <c r="C736" s="422" t="s">
        <v>21</v>
      </c>
      <c r="D736" t="s">
        <v>12</v>
      </c>
      <c r="F736" s="2">
        <v>72</v>
      </c>
      <c r="G736" s="73">
        <f t="shared" si="13"/>
        <v>138.60000000000002</v>
      </c>
    </row>
    <row r="737" spans="1:11">
      <c r="A737" s="70">
        <v>45138</v>
      </c>
      <c r="B737" s="422" t="s">
        <v>87</v>
      </c>
      <c r="C737" s="422" t="s">
        <v>21</v>
      </c>
      <c r="D737" t="s">
        <v>12</v>
      </c>
      <c r="F737" s="2">
        <v>96</v>
      </c>
      <c r="G737" s="73">
        <f t="shared" si="13"/>
        <v>42.600000000000023</v>
      </c>
    </row>
    <row r="738" spans="1:11">
      <c r="A738" s="70">
        <v>45153</v>
      </c>
      <c r="B738" s="422">
        <v>27335</v>
      </c>
      <c r="C738" s="422" t="s">
        <v>21</v>
      </c>
      <c r="D738" t="s">
        <v>12</v>
      </c>
      <c r="F738" s="2">
        <v>1.5</v>
      </c>
      <c r="G738" s="73">
        <f t="shared" si="13"/>
        <v>41.100000000000023</v>
      </c>
    </row>
    <row r="739" spans="1:11">
      <c r="A739" s="70">
        <v>45153</v>
      </c>
      <c r="B739" s="422">
        <v>27335</v>
      </c>
      <c r="C739" s="422" t="s">
        <v>21</v>
      </c>
      <c r="D739" t="s">
        <v>13</v>
      </c>
      <c r="F739" s="2">
        <v>24.1</v>
      </c>
      <c r="G739" s="73">
        <f t="shared" si="13"/>
        <v>17.000000000000021</v>
      </c>
    </row>
    <row r="740" spans="1:11">
      <c r="A740" s="70">
        <v>45153</v>
      </c>
      <c r="B740" s="422">
        <v>27335</v>
      </c>
      <c r="C740" s="422" t="s">
        <v>21</v>
      </c>
      <c r="D740" t="s">
        <v>14</v>
      </c>
      <c r="F740" s="2">
        <v>12</v>
      </c>
      <c r="G740" s="73">
        <f t="shared" si="13"/>
        <v>5.0000000000000213</v>
      </c>
    </row>
    <row r="741" spans="1:11">
      <c r="A741" s="70">
        <v>45153</v>
      </c>
      <c r="B741" s="422">
        <v>27335</v>
      </c>
      <c r="C741" s="422" t="s">
        <v>21</v>
      </c>
      <c r="D741" t="s">
        <v>15</v>
      </c>
      <c r="F741" s="2">
        <v>5</v>
      </c>
      <c r="G741" s="73">
        <f t="shared" si="13"/>
        <v>2.1316282072803006E-14</v>
      </c>
    </row>
    <row r="742" spans="1:11">
      <c r="A742" s="81">
        <v>45138</v>
      </c>
      <c r="B742" s="421" t="s">
        <v>10</v>
      </c>
      <c r="C742" s="421" t="s">
        <v>22</v>
      </c>
      <c r="D742" t="s">
        <v>12</v>
      </c>
      <c r="E742" s="207">
        <v>159.69999999999999</v>
      </c>
      <c r="F742" s="207"/>
      <c r="G742" s="73">
        <f t="shared" si="13"/>
        <v>159.70000000000002</v>
      </c>
    </row>
    <row r="743" spans="1:11">
      <c r="A743" s="70"/>
      <c r="B743" s="422"/>
      <c r="C743" s="422"/>
      <c r="D743" t="s">
        <v>13</v>
      </c>
      <c r="E743" s="207">
        <v>15.5</v>
      </c>
      <c r="F743" s="207"/>
      <c r="G743" s="73">
        <f t="shared" si="13"/>
        <v>175.20000000000002</v>
      </c>
    </row>
    <row r="744" spans="1:11">
      <c r="A744" s="70"/>
      <c r="B744" s="422"/>
      <c r="C744" s="422"/>
      <c r="D744" t="s">
        <v>14</v>
      </c>
      <c r="E744" s="207">
        <v>60</v>
      </c>
      <c r="F744" s="207"/>
      <c r="G744" s="73">
        <f t="shared" si="13"/>
        <v>235.20000000000002</v>
      </c>
      <c r="I744" s="280"/>
      <c r="K744" s="207"/>
    </row>
    <row r="745" spans="1:11">
      <c r="A745" s="70"/>
      <c r="B745" s="422"/>
      <c r="C745" s="422"/>
      <c r="D745" t="s">
        <v>15</v>
      </c>
      <c r="E745" s="207">
        <v>5</v>
      </c>
      <c r="F745" s="207"/>
      <c r="G745" s="73">
        <f t="shared" si="13"/>
        <v>240.20000000000002</v>
      </c>
      <c r="K745" s="207"/>
    </row>
    <row r="746" spans="1:11">
      <c r="A746" s="70">
        <v>45138</v>
      </c>
      <c r="B746" s="422" t="s">
        <v>87</v>
      </c>
      <c r="C746" s="422" t="s">
        <v>22</v>
      </c>
      <c r="D746" t="s">
        <v>14</v>
      </c>
      <c r="E746" s="207"/>
      <c r="F746" s="207">
        <v>60</v>
      </c>
      <c r="G746" s="73">
        <f t="shared" si="13"/>
        <v>180.20000000000002</v>
      </c>
    </row>
    <row r="747" spans="1:11">
      <c r="A747" s="70">
        <v>45138</v>
      </c>
      <c r="B747" s="422" t="s">
        <v>87</v>
      </c>
      <c r="C747" s="422" t="s">
        <v>22</v>
      </c>
      <c r="D747" t="s">
        <v>15</v>
      </c>
      <c r="E747" s="207"/>
      <c r="F747" s="207">
        <v>5</v>
      </c>
      <c r="G747" s="73">
        <f t="shared" si="13"/>
        <v>175.20000000000002</v>
      </c>
    </row>
    <row r="748" spans="1:11">
      <c r="A748" s="3">
        <v>45169</v>
      </c>
      <c r="B748" s="422" t="s">
        <v>88</v>
      </c>
      <c r="C748" s="422" t="s">
        <v>22</v>
      </c>
      <c r="D748" t="s">
        <v>12</v>
      </c>
      <c r="E748" s="207"/>
      <c r="F748" s="207">
        <v>90</v>
      </c>
      <c r="G748" s="73">
        <f t="shared" si="13"/>
        <v>85.200000000000017</v>
      </c>
    </row>
    <row r="749" spans="1:11">
      <c r="A749" s="3">
        <v>45199</v>
      </c>
      <c r="B749" s="422" t="s">
        <v>91</v>
      </c>
      <c r="C749" s="422" t="s">
        <v>22</v>
      </c>
      <c r="D749" t="s">
        <v>12</v>
      </c>
      <c r="E749" s="207"/>
      <c r="F749" s="207">
        <v>69.7</v>
      </c>
      <c r="G749" s="73">
        <f t="shared" si="13"/>
        <v>15.500000000000014</v>
      </c>
    </row>
    <row r="750" spans="1:11">
      <c r="A750" s="3">
        <v>45199</v>
      </c>
      <c r="B750" s="422" t="s">
        <v>91</v>
      </c>
      <c r="C750" s="422" t="s">
        <v>22</v>
      </c>
      <c r="D750" t="s">
        <v>13</v>
      </c>
      <c r="E750" s="207"/>
      <c r="F750" s="207">
        <v>15.5</v>
      </c>
      <c r="G750" s="73">
        <f t="shared" si="13"/>
        <v>1.4210854715202004E-14</v>
      </c>
    </row>
    <row r="751" spans="1:11">
      <c r="A751" s="31">
        <v>45169</v>
      </c>
      <c r="B751" s="421" t="s">
        <v>10</v>
      </c>
      <c r="C751" s="421" t="s">
        <v>23</v>
      </c>
      <c r="D751" t="s">
        <v>12</v>
      </c>
      <c r="E751" s="207">
        <v>152.69999999999999</v>
      </c>
      <c r="F751" s="207"/>
      <c r="G751" s="73">
        <f t="shared" si="13"/>
        <v>152.69999999999999</v>
      </c>
    </row>
    <row r="752" spans="1:11">
      <c r="B752" s="422"/>
      <c r="C752" s="422"/>
      <c r="D752" t="s">
        <v>13</v>
      </c>
      <c r="E752" s="207">
        <v>23.3</v>
      </c>
      <c r="F752" s="207"/>
      <c r="G752" s="73">
        <f t="shared" si="13"/>
        <v>176</v>
      </c>
    </row>
    <row r="753" spans="1:11">
      <c r="B753" s="422"/>
      <c r="C753" s="422"/>
      <c r="D753" t="s">
        <v>14</v>
      </c>
      <c r="E753" s="207">
        <v>60</v>
      </c>
      <c r="F753" s="207"/>
      <c r="G753" s="73">
        <f t="shared" si="13"/>
        <v>236</v>
      </c>
      <c r="I753" s="280"/>
    </row>
    <row r="754" spans="1:11">
      <c r="B754" s="422"/>
      <c r="C754" s="422"/>
      <c r="D754" t="s">
        <v>15</v>
      </c>
      <c r="E754" s="207">
        <v>5</v>
      </c>
      <c r="F754" s="207"/>
      <c r="G754" s="73">
        <f t="shared" si="13"/>
        <v>241</v>
      </c>
      <c r="K754" s="207"/>
    </row>
    <row r="755" spans="1:11">
      <c r="A755" s="3">
        <v>45169</v>
      </c>
      <c r="B755" s="422" t="s">
        <v>88</v>
      </c>
      <c r="C755" s="422" t="s">
        <v>23</v>
      </c>
      <c r="D755" t="s">
        <v>14</v>
      </c>
      <c r="E755" s="207"/>
      <c r="F755" s="207">
        <v>60</v>
      </c>
      <c r="G755" s="73">
        <f t="shared" si="13"/>
        <v>181</v>
      </c>
      <c r="I755" s="280"/>
      <c r="K755" s="207"/>
    </row>
    <row r="756" spans="1:11">
      <c r="A756" s="3">
        <v>45169</v>
      </c>
      <c r="B756" s="422" t="s">
        <v>88</v>
      </c>
      <c r="C756" s="422" t="s">
        <v>23</v>
      </c>
      <c r="D756" t="s">
        <v>15</v>
      </c>
      <c r="E756" s="207"/>
      <c r="F756" s="207">
        <v>5</v>
      </c>
      <c r="G756" s="73">
        <f t="shared" si="13"/>
        <v>176</v>
      </c>
      <c r="I756" s="281"/>
      <c r="K756" s="207"/>
    </row>
    <row r="757" spans="1:11">
      <c r="A757" s="3">
        <v>45199</v>
      </c>
      <c r="B757" s="422" t="s">
        <v>91</v>
      </c>
      <c r="C757" s="422" t="s">
        <v>23</v>
      </c>
      <c r="D757" t="s">
        <v>12</v>
      </c>
      <c r="E757" s="207"/>
      <c r="F757" s="207">
        <v>10.8</v>
      </c>
      <c r="G757" s="73">
        <f t="shared" si="13"/>
        <v>165.2</v>
      </c>
      <c r="I757" s="280"/>
    </row>
    <row r="758" spans="1:11">
      <c r="A758" s="70">
        <v>45230</v>
      </c>
      <c r="B758" s="422" t="s">
        <v>75</v>
      </c>
      <c r="C758" s="422" t="s">
        <v>23</v>
      </c>
      <c r="D758" t="s">
        <v>12</v>
      </c>
      <c r="E758" s="207"/>
      <c r="F758" s="207">
        <v>116</v>
      </c>
      <c r="G758" s="73">
        <f t="shared" si="13"/>
        <v>49.199999999999989</v>
      </c>
      <c r="I758" s="281"/>
    </row>
    <row r="759" spans="1:11">
      <c r="A759" s="1">
        <v>45260</v>
      </c>
      <c r="B759" s="422" t="s">
        <v>93</v>
      </c>
      <c r="C759" s="422" t="s">
        <v>23</v>
      </c>
      <c r="D759" t="s">
        <v>12</v>
      </c>
      <c r="E759" s="207"/>
      <c r="F759" s="207">
        <v>25.9</v>
      </c>
      <c r="G759" s="73">
        <f t="shared" si="13"/>
        <v>23.29999999999999</v>
      </c>
      <c r="I759" s="281"/>
    </row>
    <row r="760" spans="1:11">
      <c r="A760" s="1">
        <v>45260</v>
      </c>
      <c r="B760" s="422" t="s">
        <v>93</v>
      </c>
      <c r="C760" s="422" t="s">
        <v>23</v>
      </c>
      <c r="D760" t="s">
        <v>13</v>
      </c>
      <c r="E760" s="207"/>
      <c r="F760" s="207">
        <v>23.3</v>
      </c>
      <c r="G760" s="73">
        <f t="shared" si="13"/>
        <v>0</v>
      </c>
      <c r="I760" s="281"/>
    </row>
    <row r="761" spans="1:11">
      <c r="A761" s="31">
        <v>45199</v>
      </c>
      <c r="B761" s="421" t="s">
        <v>10</v>
      </c>
      <c r="C761" s="421" t="s">
        <v>41</v>
      </c>
      <c r="D761" t="s">
        <v>12</v>
      </c>
      <c r="E761" s="207">
        <v>152</v>
      </c>
      <c r="F761" s="207"/>
      <c r="G761" s="73">
        <f t="shared" si="13"/>
        <v>152</v>
      </c>
    </row>
    <row r="762" spans="1:11">
      <c r="B762" s="422"/>
      <c r="C762" s="422"/>
      <c r="D762" t="s">
        <v>13</v>
      </c>
      <c r="E762" s="207">
        <v>14.6</v>
      </c>
      <c r="F762" s="207"/>
      <c r="G762" s="73">
        <f t="shared" si="13"/>
        <v>166.6</v>
      </c>
    </row>
    <row r="763" spans="1:11">
      <c r="B763" s="422"/>
      <c r="C763" s="422"/>
      <c r="D763" t="s">
        <v>14</v>
      </c>
      <c r="E763" s="207">
        <v>60</v>
      </c>
      <c r="F763" s="207"/>
      <c r="G763" s="73">
        <f t="shared" ref="G763:G802" si="14">+G762+E763-F763</f>
        <v>226.6</v>
      </c>
    </row>
    <row r="764" spans="1:11">
      <c r="B764" s="422"/>
      <c r="C764" s="422"/>
      <c r="D764" t="s">
        <v>15</v>
      </c>
      <c r="E764" s="207">
        <v>5</v>
      </c>
      <c r="F764" s="207"/>
      <c r="G764" s="73">
        <f t="shared" si="14"/>
        <v>231.6</v>
      </c>
    </row>
    <row r="765" spans="1:11">
      <c r="A765" s="3">
        <v>45199</v>
      </c>
      <c r="B765" s="422" t="s">
        <v>91</v>
      </c>
      <c r="C765" s="422" t="s">
        <v>41</v>
      </c>
      <c r="D765" t="s">
        <v>14</v>
      </c>
      <c r="E765" s="207"/>
      <c r="F765" s="207">
        <v>60</v>
      </c>
      <c r="G765" s="73">
        <f t="shared" si="14"/>
        <v>171.6</v>
      </c>
    </row>
    <row r="766" spans="1:11">
      <c r="A766" s="3">
        <v>45199</v>
      </c>
      <c r="B766" s="422" t="s">
        <v>91</v>
      </c>
      <c r="C766" s="422" t="s">
        <v>41</v>
      </c>
      <c r="D766" t="s">
        <v>15</v>
      </c>
      <c r="E766" s="207"/>
      <c r="F766" s="207">
        <v>5</v>
      </c>
      <c r="G766" s="73">
        <f t="shared" si="14"/>
        <v>166.6</v>
      </c>
    </row>
    <row r="767" spans="1:11">
      <c r="A767" s="1">
        <v>45260</v>
      </c>
      <c r="B767" s="422" t="s">
        <v>93</v>
      </c>
      <c r="C767" s="422" t="s">
        <v>41</v>
      </c>
      <c r="D767" t="s">
        <v>12</v>
      </c>
      <c r="E767" s="207"/>
      <c r="F767" s="207">
        <v>46.8</v>
      </c>
      <c r="G767" s="73">
        <f t="shared" si="14"/>
        <v>119.8</v>
      </c>
    </row>
    <row r="768" spans="1:11">
      <c r="A768" s="3">
        <v>45291</v>
      </c>
      <c r="B768" s="422" t="s">
        <v>76</v>
      </c>
      <c r="C768" s="422" t="s">
        <v>41</v>
      </c>
      <c r="D768" t="s">
        <v>12</v>
      </c>
      <c r="E768" s="207"/>
      <c r="F768" s="207">
        <v>105.2</v>
      </c>
      <c r="G768" s="73">
        <f t="shared" si="14"/>
        <v>14.599999999999994</v>
      </c>
    </row>
    <row r="769" spans="1:12">
      <c r="A769" s="3">
        <v>45291</v>
      </c>
      <c r="B769" s="422" t="s">
        <v>76</v>
      </c>
      <c r="C769" s="422" t="s">
        <v>41</v>
      </c>
      <c r="D769" t="s">
        <v>13</v>
      </c>
      <c r="E769" s="207"/>
      <c r="F769" s="207">
        <v>0.8</v>
      </c>
      <c r="G769" s="73">
        <f t="shared" si="14"/>
        <v>13.799999999999994</v>
      </c>
    </row>
    <row r="770" spans="1:12">
      <c r="A770" s="70">
        <v>45301</v>
      </c>
      <c r="B770" s="422">
        <v>28126</v>
      </c>
      <c r="C770" s="422" t="s">
        <v>41</v>
      </c>
      <c r="D770" t="s">
        <v>13</v>
      </c>
      <c r="E770" s="207"/>
      <c r="F770" s="207">
        <v>13.8</v>
      </c>
      <c r="G770" s="73">
        <f t="shared" si="14"/>
        <v>0</v>
      </c>
    </row>
    <row r="771" spans="1:12">
      <c r="A771" s="31">
        <v>45230</v>
      </c>
      <c r="B771" s="421" t="s">
        <v>10</v>
      </c>
      <c r="C771" s="421" t="s">
        <v>25</v>
      </c>
      <c r="D771" t="s">
        <v>12</v>
      </c>
      <c r="E771" s="20">
        <v>147.80000000000001</v>
      </c>
      <c r="F771" s="46"/>
      <c r="G771" s="73">
        <f t="shared" si="14"/>
        <v>147.80000000000001</v>
      </c>
      <c r="I771" s="471"/>
      <c r="J771" s="471"/>
      <c r="K771" s="471"/>
      <c r="L771" s="471"/>
    </row>
    <row r="772" spans="1:12">
      <c r="B772" s="422"/>
      <c r="C772" s="422"/>
      <c r="D772" t="s">
        <v>13</v>
      </c>
      <c r="E772" s="20">
        <v>24.4</v>
      </c>
      <c r="F772" s="46"/>
      <c r="G772" s="73">
        <f t="shared" si="14"/>
        <v>172.20000000000002</v>
      </c>
      <c r="I772" s="243"/>
      <c r="J772" s="421"/>
      <c r="K772"/>
      <c r="L772" s="207"/>
    </row>
    <row r="773" spans="1:12">
      <c r="B773" s="422"/>
      <c r="C773" s="422"/>
      <c r="D773" t="s">
        <v>14</v>
      </c>
      <c r="E773" s="207">
        <v>60</v>
      </c>
      <c r="F773" s="46"/>
      <c r="G773" s="73">
        <f t="shared" si="14"/>
        <v>232.20000000000002</v>
      </c>
      <c r="J773" s="421"/>
      <c r="K773"/>
      <c r="L773" s="20"/>
    </row>
    <row r="774" spans="1:12">
      <c r="B774" s="422"/>
      <c r="C774" s="422"/>
      <c r="D774" t="s">
        <v>15</v>
      </c>
      <c r="E774" s="207">
        <v>5</v>
      </c>
      <c r="F774" s="46"/>
      <c r="G774" s="73">
        <f t="shared" si="14"/>
        <v>237.20000000000002</v>
      </c>
      <c r="J774" s="422"/>
      <c r="K774"/>
      <c r="L774" s="20"/>
    </row>
    <row r="775" spans="1:12">
      <c r="A775" s="70">
        <v>45230</v>
      </c>
      <c r="B775" s="422" t="s">
        <v>75</v>
      </c>
      <c r="C775" s="422" t="s">
        <v>25</v>
      </c>
      <c r="D775" t="s">
        <v>14</v>
      </c>
      <c r="E775" s="207"/>
      <c r="F775" s="207">
        <v>60</v>
      </c>
      <c r="G775" s="73">
        <f t="shared" si="14"/>
        <v>177.20000000000002</v>
      </c>
      <c r="J775" s="421"/>
      <c r="K775"/>
      <c r="L775" s="20"/>
    </row>
    <row r="776" spans="1:12">
      <c r="A776" s="70">
        <v>45230</v>
      </c>
      <c r="B776" s="422" t="s">
        <v>75</v>
      </c>
      <c r="C776" s="422" t="s">
        <v>25</v>
      </c>
      <c r="D776" t="s">
        <v>15</v>
      </c>
      <c r="E776" s="207"/>
      <c r="F776" s="207">
        <v>5</v>
      </c>
      <c r="G776" s="73">
        <f t="shared" si="14"/>
        <v>172.20000000000002</v>
      </c>
      <c r="J776" s="422"/>
      <c r="K776"/>
      <c r="L776" s="20"/>
    </row>
    <row r="777" spans="1:12">
      <c r="A777" s="70">
        <v>45301</v>
      </c>
      <c r="B777" s="422">
        <v>28126</v>
      </c>
      <c r="C777" s="422" t="s">
        <v>25</v>
      </c>
      <c r="D777" t="s">
        <v>12</v>
      </c>
      <c r="E777" s="207"/>
      <c r="F777" s="20">
        <v>147.80000000000001</v>
      </c>
      <c r="G777" s="73">
        <f t="shared" si="14"/>
        <v>24.400000000000006</v>
      </c>
      <c r="J777" s="422"/>
      <c r="K777"/>
      <c r="L777" s="20"/>
    </row>
    <row r="778" spans="1:12">
      <c r="A778" s="70">
        <v>45301</v>
      </c>
      <c r="B778" s="422">
        <v>28126</v>
      </c>
      <c r="C778" s="422" t="s">
        <v>25</v>
      </c>
      <c r="D778" t="s">
        <v>13</v>
      </c>
      <c r="E778" s="207"/>
      <c r="F778" s="20">
        <v>24.4</v>
      </c>
      <c r="G778" s="73">
        <f t="shared" si="14"/>
        <v>0</v>
      </c>
      <c r="J778" s="422"/>
      <c r="K778"/>
      <c r="L778" s="20"/>
    </row>
    <row r="779" spans="1:12">
      <c r="A779" s="81">
        <v>45260</v>
      </c>
      <c r="B779" s="421" t="s">
        <v>10</v>
      </c>
      <c r="C779" s="421" t="s">
        <v>26</v>
      </c>
      <c r="D779" t="s">
        <v>12</v>
      </c>
      <c r="E779" s="20">
        <v>160.6</v>
      </c>
      <c r="F779" s="207"/>
      <c r="G779" s="73">
        <f t="shared" si="14"/>
        <v>160.6</v>
      </c>
      <c r="L779" s="28"/>
    </row>
    <row r="780" spans="1:12">
      <c r="A780" s="70"/>
      <c r="B780" s="422"/>
      <c r="C780" s="422"/>
      <c r="D780" t="s">
        <v>13</v>
      </c>
      <c r="E780" s="20">
        <v>29.8</v>
      </c>
      <c r="F780" s="207"/>
      <c r="G780" s="73">
        <f t="shared" si="14"/>
        <v>190.4</v>
      </c>
    </row>
    <row r="781" spans="1:12">
      <c r="A781" s="70"/>
      <c r="B781" s="422"/>
      <c r="C781" s="422"/>
      <c r="D781" t="s">
        <v>14</v>
      </c>
      <c r="E781" s="207">
        <v>60</v>
      </c>
      <c r="F781" s="207"/>
      <c r="G781" s="73">
        <f t="shared" si="14"/>
        <v>250.4</v>
      </c>
    </row>
    <row r="782" spans="1:12">
      <c r="A782" s="70"/>
      <c r="B782" s="422"/>
      <c r="C782" s="422"/>
      <c r="D782" t="s">
        <v>15</v>
      </c>
      <c r="E782" s="207">
        <v>5</v>
      </c>
      <c r="F782" s="207"/>
      <c r="G782" s="73">
        <f t="shared" si="14"/>
        <v>255.4</v>
      </c>
    </row>
    <row r="783" spans="1:12">
      <c r="A783" s="70">
        <v>45260</v>
      </c>
      <c r="B783" s="422" t="s">
        <v>93</v>
      </c>
      <c r="C783" s="422" t="s">
        <v>26</v>
      </c>
      <c r="D783" t="s">
        <v>14</v>
      </c>
      <c r="E783" s="207"/>
      <c r="F783" s="207">
        <v>60</v>
      </c>
      <c r="G783" s="73">
        <f t="shared" si="14"/>
        <v>195.4</v>
      </c>
    </row>
    <row r="784" spans="1:12">
      <c r="A784" s="70">
        <v>45260</v>
      </c>
      <c r="B784" s="422" t="s">
        <v>93</v>
      </c>
      <c r="C784" s="422" t="s">
        <v>26</v>
      </c>
      <c r="D784" t="s">
        <v>15</v>
      </c>
      <c r="E784" s="207"/>
      <c r="F784" s="207">
        <v>5</v>
      </c>
      <c r="G784" s="73">
        <f t="shared" si="14"/>
        <v>190.4</v>
      </c>
    </row>
    <row r="785" spans="1:12">
      <c r="A785" s="70">
        <v>45301</v>
      </c>
      <c r="B785" s="422">
        <v>28126</v>
      </c>
      <c r="C785" s="422" t="s">
        <v>26</v>
      </c>
      <c r="D785" t="s">
        <v>12</v>
      </c>
      <c r="E785" s="207"/>
      <c r="F785" s="20">
        <v>160.6</v>
      </c>
      <c r="G785" s="73">
        <f t="shared" si="14"/>
        <v>29.800000000000011</v>
      </c>
    </row>
    <row r="786" spans="1:12">
      <c r="A786" s="70">
        <v>45301</v>
      </c>
      <c r="B786" s="422">
        <v>28126</v>
      </c>
      <c r="C786" s="422" t="s">
        <v>26</v>
      </c>
      <c r="D786" t="s">
        <v>13</v>
      </c>
      <c r="E786" s="207"/>
      <c r="F786" s="20">
        <v>29.8</v>
      </c>
      <c r="G786" s="73">
        <f t="shared" si="14"/>
        <v>0</v>
      </c>
    </row>
    <row r="787" spans="1:12">
      <c r="A787" s="31">
        <v>45291</v>
      </c>
      <c r="B787" s="421" t="s">
        <v>10</v>
      </c>
      <c r="C787" s="421" t="s">
        <v>27</v>
      </c>
      <c r="D787" t="s">
        <v>12</v>
      </c>
      <c r="E787" s="20">
        <v>171.6</v>
      </c>
      <c r="F787" s="207"/>
      <c r="G787" s="73">
        <f t="shared" si="14"/>
        <v>171.6</v>
      </c>
    </row>
    <row r="788" spans="1:12">
      <c r="B788" s="422"/>
      <c r="C788" s="422"/>
      <c r="D788" t="s">
        <v>13</v>
      </c>
      <c r="E788" s="20">
        <v>31.6</v>
      </c>
      <c r="F788" s="207"/>
      <c r="G788" s="73">
        <f t="shared" si="14"/>
        <v>203.2</v>
      </c>
    </row>
    <row r="789" spans="1:12">
      <c r="B789" s="422"/>
      <c r="C789" s="422"/>
      <c r="D789" t="s">
        <v>14</v>
      </c>
      <c r="E789" s="207">
        <v>60</v>
      </c>
      <c r="F789" s="207"/>
      <c r="G789" s="73">
        <f t="shared" si="14"/>
        <v>263.2</v>
      </c>
      <c r="I789" s="246"/>
      <c r="J789" s="246"/>
      <c r="K789" s="246"/>
      <c r="L789" s="246"/>
    </row>
    <row r="790" spans="1:12">
      <c r="B790" s="422"/>
      <c r="C790" s="422"/>
      <c r="D790" t="s">
        <v>15</v>
      </c>
      <c r="E790" s="207">
        <v>5</v>
      </c>
      <c r="F790" s="207"/>
      <c r="G790" s="73">
        <f t="shared" si="14"/>
        <v>268.2</v>
      </c>
      <c r="I790" s="243"/>
      <c r="J790" s="421"/>
      <c r="K790"/>
      <c r="L790" s="20"/>
    </row>
    <row r="791" spans="1:12">
      <c r="A791" s="3">
        <v>45291</v>
      </c>
      <c r="B791" s="422" t="s">
        <v>76</v>
      </c>
      <c r="C791" s="422" t="s">
        <v>27</v>
      </c>
      <c r="D791" t="s">
        <v>14</v>
      </c>
      <c r="E791" s="207"/>
      <c r="F791" s="207">
        <v>60</v>
      </c>
      <c r="G791" s="73">
        <f t="shared" si="14"/>
        <v>208.2</v>
      </c>
      <c r="J791" s="422"/>
      <c r="K791"/>
      <c r="L791" s="20"/>
    </row>
    <row r="792" spans="1:12">
      <c r="A792" s="3">
        <v>45291</v>
      </c>
      <c r="B792" s="422" t="s">
        <v>76</v>
      </c>
      <c r="C792" s="422" t="s">
        <v>27</v>
      </c>
      <c r="D792" t="s">
        <v>15</v>
      </c>
      <c r="E792" s="207"/>
      <c r="F792" s="207">
        <v>5</v>
      </c>
      <c r="G792" s="73">
        <f t="shared" si="14"/>
        <v>203.2</v>
      </c>
      <c r="J792" s="421"/>
      <c r="K792"/>
      <c r="L792" s="20"/>
    </row>
    <row r="793" spans="1:12">
      <c r="A793" s="70">
        <v>45322</v>
      </c>
      <c r="B793" s="422" t="s">
        <v>77</v>
      </c>
      <c r="C793" s="422" t="s">
        <v>27</v>
      </c>
      <c r="D793" t="s">
        <v>12</v>
      </c>
      <c r="E793" s="207"/>
      <c r="F793" s="207">
        <v>116</v>
      </c>
      <c r="G793" s="73">
        <f t="shared" si="14"/>
        <v>87.199999999999989</v>
      </c>
      <c r="J793" s="422"/>
      <c r="K793"/>
      <c r="L793" s="20"/>
    </row>
    <row r="794" spans="1:12">
      <c r="A794" s="3">
        <v>45355</v>
      </c>
      <c r="B794" s="422">
        <v>28345</v>
      </c>
      <c r="C794" s="422" t="s">
        <v>11</v>
      </c>
      <c r="D794" t="s">
        <v>12</v>
      </c>
      <c r="E794" s="207"/>
      <c r="F794" s="20">
        <v>55.6</v>
      </c>
      <c r="G794" s="73">
        <f t="shared" si="14"/>
        <v>31.599999999999987</v>
      </c>
      <c r="J794" s="422"/>
      <c r="K794"/>
      <c r="L794" s="20"/>
    </row>
    <row r="795" spans="1:12">
      <c r="A795" s="3">
        <v>45355</v>
      </c>
      <c r="B795" s="422">
        <v>28345</v>
      </c>
      <c r="C795" s="422" t="s">
        <v>11</v>
      </c>
      <c r="D795" t="s">
        <v>13</v>
      </c>
      <c r="E795" s="207"/>
      <c r="F795" s="20">
        <v>31.6</v>
      </c>
      <c r="G795" s="73">
        <f t="shared" si="14"/>
        <v>0</v>
      </c>
      <c r="J795" s="422"/>
      <c r="K795"/>
      <c r="L795" s="20"/>
    </row>
    <row r="796" spans="1:12">
      <c r="A796" s="81">
        <v>45322</v>
      </c>
      <c r="B796" s="421" t="s">
        <v>10</v>
      </c>
      <c r="C796" s="421" t="s">
        <v>11</v>
      </c>
      <c r="D796" t="s">
        <v>12</v>
      </c>
      <c r="E796" s="20">
        <v>191.7</v>
      </c>
      <c r="F796" s="207"/>
      <c r="G796" s="73">
        <f t="shared" si="14"/>
        <v>191.7</v>
      </c>
      <c r="K796"/>
      <c r="L796" s="207"/>
    </row>
    <row r="797" spans="1:12">
      <c r="A797" s="70"/>
      <c r="B797" s="422"/>
      <c r="C797" s="422"/>
      <c r="D797" t="s">
        <v>13</v>
      </c>
      <c r="E797" s="20">
        <v>43</v>
      </c>
      <c r="F797" s="207"/>
      <c r="G797" s="73">
        <f t="shared" si="14"/>
        <v>234.7</v>
      </c>
      <c r="L797" s="20"/>
    </row>
    <row r="798" spans="1:12">
      <c r="A798" s="70"/>
      <c r="B798" s="422"/>
      <c r="C798" s="422"/>
      <c r="D798" t="s">
        <v>14</v>
      </c>
      <c r="E798" s="207">
        <v>60</v>
      </c>
      <c r="F798" s="207"/>
      <c r="G798" s="73">
        <f t="shared" si="14"/>
        <v>294.7</v>
      </c>
    </row>
    <row r="799" spans="1:12">
      <c r="A799" s="70"/>
      <c r="B799" s="422"/>
      <c r="C799" s="422"/>
      <c r="D799" t="s">
        <v>15</v>
      </c>
      <c r="E799" s="207">
        <v>5</v>
      </c>
      <c r="F799" s="207"/>
      <c r="G799" s="73">
        <f t="shared" si="14"/>
        <v>299.7</v>
      </c>
    </row>
    <row r="800" spans="1:12">
      <c r="A800" s="70"/>
      <c r="B800" s="422"/>
      <c r="C800" s="422"/>
      <c r="D800" t="s">
        <v>119</v>
      </c>
      <c r="E800" s="207">
        <v>24.2</v>
      </c>
      <c r="F800" s="207"/>
      <c r="G800" s="73">
        <f t="shared" si="14"/>
        <v>323.89999999999998</v>
      </c>
    </row>
    <row r="801" spans="1:12">
      <c r="A801" s="70">
        <v>45322</v>
      </c>
      <c r="B801" s="422" t="s">
        <v>77</v>
      </c>
      <c r="C801" s="422" t="s">
        <v>11</v>
      </c>
      <c r="D801" t="s">
        <v>14</v>
      </c>
      <c r="E801" s="207"/>
      <c r="F801" s="207">
        <v>60</v>
      </c>
      <c r="G801" s="73">
        <f t="shared" si="14"/>
        <v>263.89999999999998</v>
      </c>
    </row>
    <row r="802" spans="1:12">
      <c r="A802" s="70">
        <v>45322</v>
      </c>
      <c r="B802" s="422" t="s">
        <v>77</v>
      </c>
      <c r="C802" s="422" t="s">
        <v>11</v>
      </c>
      <c r="D802" t="s">
        <v>15</v>
      </c>
      <c r="E802" s="207"/>
      <c r="F802" s="207">
        <v>5</v>
      </c>
      <c r="G802" s="73">
        <f t="shared" si="14"/>
        <v>258.89999999999998</v>
      </c>
    </row>
    <row r="803" spans="1:12">
      <c r="A803" s="3">
        <v>45355</v>
      </c>
      <c r="B803" s="422">
        <v>28345</v>
      </c>
      <c r="C803" s="422" t="s">
        <v>11</v>
      </c>
      <c r="D803" t="s">
        <v>12</v>
      </c>
      <c r="F803" s="20">
        <v>191.7</v>
      </c>
      <c r="G803" s="73">
        <f t="shared" ref="G803:G829" si="15">+G802+E803-F803</f>
        <v>67.199999999999989</v>
      </c>
    </row>
    <row r="804" spans="1:12">
      <c r="A804" s="3">
        <v>45355</v>
      </c>
      <c r="B804" s="422">
        <v>28345</v>
      </c>
      <c r="C804" s="422" t="s">
        <v>11</v>
      </c>
      <c r="D804" t="s">
        <v>13</v>
      </c>
      <c r="F804" s="20">
        <v>43</v>
      </c>
      <c r="G804" s="73">
        <f t="shared" si="15"/>
        <v>24.199999999999989</v>
      </c>
    </row>
    <row r="805" spans="1:12">
      <c r="A805" s="3">
        <v>45355</v>
      </c>
      <c r="B805" s="422">
        <v>28345</v>
      </c>
      <c r="C805" s="422" t="s">
        <v>11</v>
      </c>
      <c r="D805" t="s">
        <v>119</v>
      </c>
      <c r="F805" s="207">
        <v>24.2</v>
      </c>
      <c r="G805" s="73">
        <f t="shared" si="15"/>
        <v>0</v>
      </c>
    </row>
    <row r="806" spans="1:12">
      <c r="A806" s="81">
        <v>45351</v>
      </c>
      <c r="B806" s="421" t="s">
        <v>10</v>
      </c>
      <c r="C806" s="421" t="s">
        <v>17</v>
      </c>
      <c r="D806" t="s">
        <v>12</v>
      </c>
      <c r="E806" s="207">
        <v>198.5</v>
      </c>
      <c r="F806" s="207"/>
      <c r="G806" s="73">
        <f t="shared" si="15"/>
        <v>198.5</v>
      </c>
    </row>
    <row r="807" spans="1:12">
      <c r="A807" s="70"/>
      <c r="B807" s="422"/>
      <c r="C807" s="422"/>
      <c r="D807" t="s">
        <v>13</v>
      </c>
      <c r="E807" s="207">
        <v>39.6</v>
      </c>
      <c r="F807" s="207"/>
      <c r="G807" s="73">
        <f t="shared" si="15"/>
        <v>238.1</v>
      </c>
    </row>
    <row r="808" spans="1:12">
      <c r="A808" s="70"/>
      <c r="B808" s="422"/>
      <c r="C808" s="422"/>
      <c r="D808" t="s">
        <v>14</v>
      </c>
      <c r="E808" s="207">
        <v>58</v>
      </c>
      <c r="F808" s="207"/>
      <c r="G808" s="73">
        <f t="shared" si="15"/>
        <v>296.10000000000002</v>
      </c>
      <c r="J808" s="421" t="s">
        <v>17</v>
      </c>
      <c r="K808" t="s">
        <v>12</v>
      </c>
      <c r="L808" s="207">
        <f>E806-F812</f>
        <v>98.5</v>
      </c>
    </row>
    <row r="809" spans="1:12">
      <c r="A809" s="70"/>
      <c r="B809" s="422"/>
      <c r="C809" s="422"/>
      <c r="D809" t="s">
        <v>15</v>
      </c>
      <c r="E809" s="207">
        <v>5</v>
      </c>
      <c r="F809" s="207"/>
      <c r="G809" s="73">
        <f t="shared" si="15"/>
        <v>301.10000000000002</v>
      </c>
      <c r="J809" s="422"/>
      <c r="K809" t="s">
        <v>13</v>
      </c>
      <c r="L809" s="207">
        <v>39.6</v>
      </c>
    </row>
    <row r="810" spans="1:12">
      <c r="A810" s="70">
        <v>45351</v>
      </c>
      <c r="B810" s="422" t="s">
        <v>78</v>
      </c>
      <c r="C810" s="422" t="s">
        <v>17</v>
      </c>
      <c r="D810" t="s">
        <v>14</v>
      </c>
      <c r="E810" s="207"/>
      <c r="F810" s="207">
        <v>58</v>
      </c>
      <c r="G810" s="73">
        <f t="shared" si="15"/>
        <v>243.10000000000002</v>
      </c>
      <c r="L810" s="28">
        <f>SUM(L808:L809)</f>
        <v>138.1</v>
      </c>
    </row>
    <row r="811" spans="1:12">
      <c r="A811" s="70">
        <v>45351</v>
      </c>
      <c r="B811" s="422" t="s">
        <v>78</v>
      </c>
      <c r="C811" s="422" t="s">
        <v>17</v>
      </c>
      <c r="D811" t="s">
        <v>15</v>
      </c>
      <c r="E811" s="207"/>
      <c r="F811" s="207">
        <v>5</v>
      </c>
      <c r="G811" s="73">
        <f t="shared" si="15"/>
        <v>238.10000000000002</v>
      </c>
      <c r="L811" s="28">
        <f>150.1-L810</f>
        <v>12</v>
      </c>
    </row>
    <row r="812" spans="1:12">
      <c r="A812" s="70">
        <v>45351</v>
      </c>
      <c r="B812" s="422" t="s">
        <v>78</v>
      </c>
      <c r="C812" s="422" t="s">
        <v>17</v>
      </c>
      <c r="D812" t="s">
        <v>12</v>
      </c>
      <c r="F812" s="2">
        <v>100</v>
      </c>
      <c r="G812" s="73">
        <f t="shared" si="15"/>
        <v>138.10000000000002</v>
      </c>
    </row>
    <row r="813" spans="1:12">
      <c r="A813" s="3">
        <v>45376</v>
      </c>
      <c r="B813" s="422">
        <v>28628</v>
      </c>
      <c r="C813" s="422" t="s">
        <v>17</v>
      </c>
      <c r="D813" t="s">
        <v>12</v>
      </c>
      <c r="F813" s="207">
        <v>98.5</v>
      </c>
      <c r="G813" s="73">
        <f t="shared" si="15"/>
        <v>39.600000000000023</v>
      </c>
    </row>
    <row r="814" spans="1:12">
      <c r="A814" s="3">
        <v>45376</v>
      </c>
      <c r="B814" s="422">
        <v>28628</v>
      </c>
      <c r="C814" s="422" t="s">
        <v>17</v>
      </c>
      <c r="D814" t="s">
        <v>13</v>
      </c>
      <c r="F814" s="207">
        <v>39.6</v>
      </c>
      <c r="G814" s="73">
        <f t="shared" si="15"/>
        <v>0</v>
      </c>
    </row>
    <row r="815" spans="1:12">
      <c r="A815" s="31">
        <v>45382</v>
      </c>
      <c r="B815" s="421" t="s">
        <v>10</v>
      </c>
      <c r="C815" s="421" t="s">
        <v>18</v>
      </c>
      <c r="D815" t="s">
        <v>12</v>
      </c>
      <c r="E815" s="207">
        <v>192.2</v>
      </c>
      <c r="F815" s="207"/>
      <c r="G815" s="73">
        <f t="shared" si="15"/>
        <v>192.2</v>
      </c>
    </row>
    <row r="816" spans="1:12">
      <c r="B816" s="422"/>
      <c r="C816" s="422"/>
      <c r="D816" t="s">
        <v>13</v>
      </c>
      <c r="E816" s="207">
        <v>34.1</v>
      </c>
      <c r="F816" s="207"/>
      <c r="G816" s="73">
        <f t="shared" si="15"/>
        <v>226.29999999999998</v>
      </c>
    </row>
    <row r="817" spans="1:10">
      <c r="B817" s="422"/>
      <c r="C817" s="422"/>
      <c r="D817" t="s">
        <v>14</v>
      </c>
      <c r="E817" s="207">
        <v>60</v>
      </c>
      <c r="F817" s="207"/>
      <c r="G817" s="73">
        <f t="shared" si="15"/>
        <v>286.29999999999995</v>
      </c>
    </row>
    <row r="818" spans="1:10">
      <c r="B818" s="422"/>
      <c r="C818" s="422"/>
      <c r="D818" t="s">
        <v>15</v>
      </c>
      <c r="E818" s="207">
        <v>5</v>
      </c>
      <c r="F818" s="207"/>
      <c r="G818" s="73">
        <f t="shared" si="15"/>
        <v>291.29999999999995</v>
      </c>
    </row>
    <row r="819" spans="1:10">
      <c r="A819" s="3">
        <v>45382</v>
      </c>
      <c r="B819" s="422" t="s">
        <v>81</v>
      </c>
      <c r="C819" s="422" t="s">
        <v>18</v>
      </c>
      <c r="D819" t="s">
        <v>14</v>
      </c>
      <c r="E819" s="207"/>
      <c r="F819" s="207">
        <v>60</v>
      </c>
      <c r="G819" s="73">
        <f t="shared" si="15"/>
        <v>231.29999999999995</v>
      </c>
      <c r="I819" s="61">
        <v>116</v>
      </c>
      <c r="J819" s="249"/>
    </row>
    <row r="820" spans="1:10">
      <c r="A820" s="3">
        <v>45382</v>
      </c>
      <c r="B820" s="422" t="s">
        <v>81</v>
      </c>
      <c r="C820" s="422" t="s">
        <v>18</v>
      </c>
      <c r="D820" t="s">
        <v>15</v>
      </c>
      <c r="E820" s="207"/>
      <c r="F820" s="207">
        <v>5</v>
      </c>
      <c r="G820" s="73">
        <f t="shared" si="15"/>
        <v>226.29999999999995</v>
      </c>
    </row>
    <row r="821" spans="1:10">
      <c r="A821" s="3">
        <v>45382</v>
      </c>
      <c r="B821" s="422" t="s">
        <v>81</v>
      </c>
      <c r="C821" s="422" t="s">
        <v>18</v>
      </c>
      <c r="D821" t="s">
        <v>12</v>
      </c>
      <c r="F821" s="2">
        <v>126</v>
      </c>
      <c r="G821" s="73">
        <f t="shared" si="15"/>
        <v>100.29999999999995</v>
      </c>
    </row>
    <row r="822" spans="1:10">
      <c r="A822" s="3">
        <v>45412</v>
      </c>
      <c r="B822" s="422" t="s">
        <v>98</v>
      </c>
      <c r="C822" s="422" t="s">
        <v>18</v>
      </c>
      <c r="D822" t="s">
        <v>12</v>
      </c>
      <c r="F822" s="2">
        <v>66.2</v>
      </c>
      <c r="G822" s="73">
        <f t="shared" si="15"/>
        <v>34.099999999999952</v>
      </c>
    </row>
    <row r="823" spans="1:10">
      <c r="A823" s="3">
        <v>45412</v>
      </c>
      <c r="B823" s="422" t="s">
        <v>98</v>
      </c>
      <c r="C823" s="422" t="s">
        <v>18</v>
      </c>
      <c r="D823" t="s">
        <v>13</v>
      </c>
      <c r="F823" s="207">
        <v>34.1</v>
      </c>
      <c r="G823" s="73">
        <f t="shared" si="15"/>
        <v>0</v>
      </c>
    </row>
    <row r="824" spans="1:10">
      <c r="A824" s="31">
        <v>45412</v>
      </c>
      <c r="B824" s="421" t="s">
        <v>10</v>
      </c>
      <c r="C824" s="421" t="s">
        <v>19</v>
      </c>
      <c r="D824" t="s">
        <v>12</v>
      </c>
      <c r="E824" s="207">
        <v>191.1</v>
      </c>
      <c r="G824" s="73">
        <f t="shared" si="15"/>
        <v>191.1</v>
      </c>
    </row>
    <row r="825" spans="1:10">
      <c r="B825" s="422"/>
      <c r="C825" s="422"/>
      <c r="D825" t="s">
        <v>13</v>
      </c>
      <c r="E825" s="207">
        <v>34.1</v>
      </c>
      <c r="G825" s="73">
        <f t="shared" si="15"/>
        <v>225.2</v>
      </c>
    </row>
    <row r="826" spans="1:10">
      <c r="B826" s="422"/>
      <c r="C826" s="422"/>
      <c r="D826" t="s">
        <v>14</v>
      </c>
      <c r="E826" s="207">
        <v>60</v>
      </c>
      <c r="G826" s="73">
        <f t="shared" si="15"/>
        <v>285.2</v>
      </c>
    </row>
    <row r="827" spans="1:10">
      <c r="B827" s="422"/>
      <c r="C827" s="422"/>
      <c r="D827" t="s">
        <v>15</v>
      </c>
      <c r="E827" s="207">
        <v>5</v>
      </c>
      <c r="G827" s="73">
        <f t="shared" si="15"/>
        <v>290.2</v>
      </c>
    </row>
    <row r="828" spans="1:10">
      <c r="A828" s="3">
        <v>45412</v>
      </c>
      <c r="B828" s="422" t="s">
        <v>98</v>
      </c>
      <c r="C828" s="422" t="s">
        <v>19</v>
      </c>
      <c r="D828" t="s">
        <v>14</v>
      </c>
      <c r="E828" s="207"/>
      <c r="F828" s="207">
        <v>60</v>
      </c>
      <c r="G828" s="73">
        <f t="shared" si="15"/>
        <v>230.2</v>
      </c>
    </row>
    <row r="829" spans="1:10">
      <c r="A829" s="3">
        <v>45412</v>
      </c>
      <c r="B829" s="422" t="s">
        <v>98</v>
      </c>
      <c r="C829" s="422" t="s">
        <v>19</v>
      </c>
      <c r="D829" t="s">
        <v>15</v>
      </c>
      <c r="F829" s="2">
        <v>5</v>
      </c>
      <c r="G829" s="73">
        <f t="shared" si="15"/>
        <v>225.2</v>
      </c>
    </row>
    <row r="830" spans="1:10">
      <c r="A830" s="3">
        <v>45412</v>
      </c>
      <c r="B830" s="422" t="s">
        <v>98</v>
      </c>
      <c r="C830" s="422" t="s">
        <v>19</v>
      </c>
      <c r="D830" t="s">
        <v>12</v>
      </c>
      <c r="F830" s="2">
        <v>15.7</v>
      </c>
      <c r="G830" s="73">
        <f>+G829+E830-F830</f>
        <v>209.5</v>
      </c>
    </row>
    <row r="831" spans="1:10">
      <c r="A831" s="70">
        <v>45473</v>
      </c>
      <c r="B831" s="422" t="s">
        <v>86</v>
      </c>
      <c r="C831" s="422" t="s">
        <v>20</v>
      </c>
      <c r="D831" t="s">
        <v>12</v>
      </c>
      <c r="E831" s="207"/>
      <c r="F831" s="207">
        <v>72</v>
      </c>
      <c r="G831" s="73">
        <f t="shared" ref="G831:G845" si="16">+G830+E831-F831</f>
        <v>137.5</v>
      </c>
    </row>
    <row r="832" spans="1:10">
      <c r="A832" s="70">
        <v>45482</v>
      </c>
      <c r="B832" s="422">
        <v>29223</v>
      </c>
      <c r="C832" s="422" t="s">
        <v>20</v>
      </c>
      <c r="D832" t="s">
        <v>12</v>
      </c>
      <c r="E832" s="207"/>
      <c r="F832" s="207">
        <v>103.4</v>
      </c>
      <c r="G832" s="73">
        <f t="shared" si="16"/>
        <v>34.099999999999994</v>
      </c>
    </row>
    <row r="833" spans="1:10">
      <c r="A833" s="70">
        <v>45482</v>
      </c>
      <c r="B833" s="422">
        <v>29223</v>
      </c>
      <c r="C833" s="422" t="s">
        <v>20</v>
      </c>
      <c r="D833" t="s">
        <v>13</v>
      </c>
      <c r="E833" s="207"/>
      <c r="F833" s="207">
        <v>34.1</v>
      </c>
      <c r="G833" s="73">
        <f t="shared" si="16"/>
        <v>0</v>
      </c>
    </row>
    <row r="834" spans="1:10">
      <c r="A834" s="81">
        <v>45443</v>
      </c>
      <c r="B834" s="421" t="s">
        <v>10</v>
      </c>
      <c r="C834" s="421" t="s">
        <v>20</v>
      </c>
      <c r="D834" t="s">
        <v>12</v>
      </c>
      <c r="E834" s="207">
        <v>173.9</v>
      </c>
      <c r="F834" s="207"/>
      <c r="G834" s="73">
        <f t="shared" si="16"/>
        <v>173.9</v>
      </c>
    </row>
    <row r="835" spans="1:10">
      <c r="A835" s="70"/>
      <c r="B835" s="422"/>
      <c r="C835" s="422"/>
      <c r="D835" t="s">
        <v>13</v>
      </c>
      <c r="E835" s="207">
        <v>32.799999999999997</v>
      </c>
      <c r="F835" s="207"/>
      <c r="G835" s="73">
        <f t="shared" si="16"/>
        <v>206.7</v>
      </c>
      <c r="H835" s="421"/>
      <c r="I835" s="249"/>
      <c r="J835" s="207"/>
    </row>
    <row r="836" spans="1:10">
      <c r="A836" s="70"/>
      <c r="B836" s="422"/>
      <c r="C836" s="422"/>
      <c r="D836" t="s">
        <v>14</v>
      </c>
      <c r="E836" s="207">
        <v>60</v>
      </c>
      <c r="F836" s="207"/>
      <c r="G836" s="73">
        <f t="shared" si="16"/>
        <v>266.7</v>
      </c>
      <c r="I836" s="249"/>
      <c r="J836" s="207"/>
    </row>
    <row r="837" spans="1:10">
      <c r="A837" s="70"/>
      <c r="B837" s="422"/>
      <c r="C837" s="422"/>
      <c r="D837" t="s">
        <v>15</v>
      </c>
      <c r="E837" s="207">
        <v>5</v>
      </c>
      <c r="F837" s="207"/>
      <c r="G837" s="73">
        <f t="shared" si="16"/>
        <v>271.7</v>
      </c>
      <c r="H837" s="421"/>
      <c r="I837" s="249"/>
      <c r="J837" s="207"/>
    </row>
    <row r="838" spans="1:10">
      <c r="A838" s="70">
        <v>45443</v>
      </c>
      <c r="B838" s="422" t="s">
        <v>305</v>
      </c>
      <c r="C838" s="422" t="s">
        <v>20</v>
      </c>
      <c r="D838" t="s">
        <v>14</v>
      </c>
      <c r="E838" s="207"/>
      <c r="F838" s="207">
        <v>60</v>
      </c>
      <c r="G838" s="73">
        <f t="shared" si="16"/>
        <v>211.7</v>
      </c>
      <c r="H838" s="422"/>
      <c r="I838" s="249"/>
      <c r="J838" s="207"/>
    </row>
    <row r="839" spans="1:10">
      <c r="A839" s="70">
        <v>45443</v>
      </c>
      <c r="B839" s="422" t="s">
        <v>305</v>
      </c>
      <c r="C839" s="422" t="s">
        <v>20</v>
      </c>
      <c r="D839" t="s">
        <v>15</v>
      </c>
      <c r="E839" s="207"/>
      <c r="F839" s="207">
        <v>5</v>
      </c>
      <c r="G839" s="73">
        <f t="shared" si="16"/>
        <v>206.7</v>
      </c>
      <c r="J839" s="28"/>
    </row>
    <row r="840" spans="1:10">
      <c r="A840" s="70">
        <v>45482</v>
      </c>
      <c r="B840" s="422">
        <v>29223</v>
      </c>
      <c r="C840" s="422" t="s">
        <v>20</v>
      </c>
      <c r="D840" t="s">
        <v>12</v>
      </c>
      <c r="E840" s="207"/>
      <c r="F840" s="207">
        <v>173.9</v>
      </c>
      <c r="G840" s="73">
        <f t="shared" si="16"/>
        <v>32.799999999999983</v>
      </c>
      <c r="J840" s="28"/>
    </row>
    <row r="841" spans="1:10">
      <c r="A841" s="70">
        <v>45482</v>
      </c>
      <c r="B841" s="422">
        <v>29223</v>
      </c>
      <c r="C841" s="422" t="s">
        <v>20</v>
      </c>
      <c r="D841" t="s">
        <v>13</v>
      </c>
      <c r="E841" s="207"/>
      <c r="F841" s="207">
        <v>32.799999999999997</v>
      </c>
      <c r="G841" s="73">
        <f t="shared" si="16"/>
        <v>0</v>
      </c>
      <c r="J841" s="28"/>
    </row>
    <row r="842" spans="1:10">
      <c r="A842" s="81">
        <v>45473</v>
      </c>
      <c r="B842" s="421" t="s">
        <v>10</v>
      </c>
      <c r="C842" s="421" t="s">
        <v>21</v>
      </c>
      <c r="D842" t="s">
        <v>12</v>
      </c>
      <c r="E842" s="207">
        <v>168.9</v>
      </c>
      <c r="F842" s="207"/>
      <c r="G842" s="73">
        <f t="shared" si="16"/>
        <v>168.9</v>
      </c>
      <c r="J842" s="28"/>
    </row>
    <row r="843" spans="1:10">
      <c r="A843" s="70"/>
      <c r="B843" s="422"/>
      <c r="C843" s="422"/>
      <c r="D843" t="s">
        <v>13</v>
      </c>
      <c r="E843" s="207">
        <v>35.299999999999997</v>
      </c>
      <c r="F843" s="207"/>
      <c r="G843" s="73">
        <f t="shared" si="16"/>
        <v>204.2</v>
      </c>
    </row>
    <row r="844" spans="1:10">
      <c r="A844" s="70"/>
      <c r="B844" s="422"/>
      <c r="C844" s="422"/>
      <c r="D844" t="s">
        <v>14</v>
      </c>
      <c r="E844" s="207">
        <v>60</v>
      </c>
      <c r="F844" s="207"/>
      <c r="G844" s="73">
        <f t="shared" si="16"/>
        <v>264.2</v>
      </c>
    </row>
    <row r="845" spans="1:10">
      <c r="A845" s="70"/>
      <c r="B845" s="422"/>
      <c r="C845" s="422"/>
      <c r="D845" t="s">
        <v>15</v>
      </c>
      <c r="E845" s="207">
        <v>5</v>
      </c>
      <c r="F845" s="207"/>
      <c r="G845" s="73">
        <f t="shared" si="16"/>
        <v>269.2</v>
      </c>
    </row>
    <row r="846" spans="1:10">
      <c r="A846" s="70">
        <v>45473</v>
      </c>
      <c r="B846" s="422" t="s">
        <v>86</v>
      </c>
      <c r="C846" s="422" t="s">
        <v>21</v>
      </c>
      <c r="D846" t="s">
        <v>14</v>
      </c>
      <c r="E846" s="207"/>
      <c r="F846" s="207">
        <v>60</v>
      </c>
      <c r="G846" s="73">
        <f>+G845+E846-F846</f>
        <v>209.2</v>
      </c>
    </row>
    <row r="847" spans="1:10">
      <c r="A847" s="70">
        <v>45473</v>
      </c>
      <c r="B847" s="422" t="s">
        <v>86</v>
      </c>
      <c r="C847" s="422" t="s">
        <v>21</v>
      </c>
      <c r="D847" t="s">
        <v>15</v>
      </c>
      <c r="E847" s="207"/>
      <c r="F847" s="207">
        <v>5</v>
      </c>
      <c r="G847" s="73">
        <f t="shared" ref="G847:G852" si="17">+G846+E847-F847</f>
        <v>204.2</v>
      </c>
    </row>
    <row r="848" spans="1:10">
      <c r="A848" s="70">
        <v>45504</v>
      </c>
      <c r="B848" s="422" t="s">
        <v>87</v>
      </c>
      <c r="C848" s="422" t="s">
        <v>21</v>
      </c>
      <c r="D848" t="s">
        <v>12</v>
      </c>
      <c r="E848" s="207"/>
      <c r="F848" s="207">
        <v>66</v>
      </c>
      <c r="G848" s="73">
        <f t="shared" si="17"/>
        <v>138.19999999999999</v>
      </c>
    </row>
    <row r="849" spans="1:11">
      <c r="A849" s="3">
        <v>45535</v>
      </c>
      <c r="B849" s="422" t="s">
        <v>102</v>
      </c>
      <c r="C849" s="422" t="s">
        <v>21</v>
      </c>
      <c r="D849" t="s">
        <v>12</v>
      </c>
      <c r="E849" s="207"/>
      <c r="F849" s="207">
        <v>85</v>
      </c>
      <c r="G849" s="73">
        <f t="shared" si="17"/>
        <v>53.199999999999989</v>
      </c>
    </row>
    <row r="850" spans="1:11">
      <c r="A850" s="70">
        <v>45565</v>
      </c>
      <c r="B850" s="422" t="s">
        <v>91</v>
      </c>
      <c r="C850" s="422" t="s">
        <v>21</v>
      </c>
      <c r="D850" t="s">
        <v>12</v>
      </c>
      <c r="E850" s="207"/>
      <c r="F850" s="207">
        <v>17.899999999999999</v>
      </c>
      <c r="G850" s="73">
        <f t="shared" si="17"/>
        <v>35.29999999999999</v>
      </c>
    </row>
    <row r="851" spans="1:11">
      <c r="A851" s="70">
        <v>45565</v>
      </c>
      <c r="B851" s="422" t="s">
        <v>91</v>
      </c>
      <c r="C851" s="422" t="s">
        <v>21</v>
      </c>
      <c r="D851" t="s">
        <v>13</v>
      </c>
      <c r="E851" s="207"/>
      <c r="F851" s="207">
        <v>35.299999999999997</v>
      </c>
      <c r="G851" s="73">
        <f t="shared" si="17"/>
        <v>0</v>
      </c>
    </row>
    <row r="852" spans="1:11">
      <c r="A852" s="81">
        <v>45504</v>
      </c>
      <c r="B852" s="421" t="s">
        <v>10</v>
      </c>
      <c r="C852" s="421" t="s">
        <v>22</v>
      </c>
      <c r="D852" t="s">
        <v>12</v>
      </c>
      <c r="E852" s="207">
        <v>165.8</v>
      </c>
      <c r="F852" s="207"/>
      <c r="G852" s="73">
        <f t="shared" si="17"/>
        <v>165.8</v>
      </c>
    </row>
    <row r="853" spans="1:11">
      <c r="A853" s="70"/>
      <c r="B853" s="422"/>
      <c r="C853" s="422"/>
      <c r="D853" t="s">
        <v>13</v>
      </c>
      <c r="E853" s="207">
        <v>41.4</v>
      </c>
      <c r="F853" s="207"/>
      <c r="G853" s="73">
        <f>+G852+E853-F853</f>
        <v>207.20000000000002</v>
      </c>
      <c r="I853" s="280"/>
      <c r="K853" s="207"/>
    </row>
    <row r="854" spans="1:11">
      <c r="A854" s="70"/>
      <c r="B854" s="422"/>
      <c r="C854" s="422"/>
      <c r="D854" t="s">
        <v>14</v>
      </c>
      <c r="E854" s="207">
        <v>60</v>
      </c>
      <c r="F854" s="207"/>
      <c r="G854" s="73">
        <f>+G853+E854-F854</f>
        <v>267.20000000000005</v>
      </c>
      <c r="I854" s="281"/>
      <c r="K854" s="207"/>
    </row>
    <row r="855" spans="1:11">
      <c r="A855" s="70"/>
      <c r="B855" s="422"/>
      <c r="C855" s="422"/>
      <c r="D855" t="s">
        <v>15</v>
      </c>
      <c r="E855" s="207">
        <v>5</v>
      </c>
      <c r="F855" s="207"/>
      <c r="G855" s="73">
        <f>+G854+E855-F855</f>
        <v>272.20000000000005</v>
      </c>
      <c r="I855" s="441" t="s">
        <v>758</v>
      </c>
      <c r="J855" s="441"/>
      <c r="K855" s="441"/>
    </row>
    <row r="856" spans="1:11">
      <c r="A856" s="70"/>
      <c r="B856" s="422"/>
      <c r="C856" s="422"/>
      <c r="D856" t="s">
        <v>56</v>
      </c>
      <c r="E856" s="207">
        <v>250</v>
      </c>
      <c r="F856" s="207"/>
      <c r="G856" s="73">
        <f>+G855+E856-F856</f>
        <v>522.20000000000005</v>
      </c>
      <c r="H856">
        <v>2024</v>
      </c>
      <c r="I856" s="280" t="s">
        <v>22</v>
      </c>
      <c r="J856" t="s">
        <v>12</v>
      </c>
      <c r="K856" s="207">
        <v>27</v>
      </c>
    </row>
    <row r="857" spans="1:11">
      <c r="A857" s="70">
        <v>45504</v>
      </c>
      <c r="B857" s="422" t="s">
        <v>87</v>
      </c>
      <c r="C857" s="422" t="s">
        <v>22</v>
      </c>
      <c r="D857" t="s">
        <v>14</v>
      </c>
      <c r="E857" s="207"/>
      <c r="F857" s="207">
        <v>60</v>
      </c>
      <c r="G857" s="73">
        <f>+G856+E857-F857</f>
        <v>462.20000000000005</v>
      </c>
      <c r="I857" s="281"/>
      <c r="J857" t="s">
        <v>13</v>
      </c>
      <c r="K857" s="207">
        <v>41.4</v>
      </c>
    </row>
    <row r="858" spans="1:11">
      <c r="A858" s="70">
        <v>45504</v>
      </c>
      <c r="B858" s="422" t="s">
        <v>87</v>
      </c>
      <c r="C858" s="422" t="s">
        <v>22</v>
      </c>
      <c r="D858" t="s">
        <v>15</v>
      </c>
      <c r="E858" s="207"/>
      <c r="F858" s="207">
        <v>5</v>
      </c>
      <c r="G858" s="73">
        <f>+G857+E858-F858</f>
        <v>457.20000000000005</v>
      </c>
      <c r="I858" s="280" t="s">
        <v>57</v>
      </c>
      <c r="J858" t="s">
        <v>12</v>
      </c>
      <c r="K858" s="207">
        <v>166.2</v>
      </c>
    </row>
    <row r="859" spans="1:11">
      <c r="A859" s="70">
        <v>45565</v>
      </c>
      <c r="B859" s="422" t="s">
        <v>91</v>
      </c>
      <c r="C859" s="422" t="s">
        <v>22</v>
      </c>
      <c r="D859" t="s">
        <v>12</v>
      </c>
      <c r="E859" s="207"/>
      <c r="F859" s="207">
        <v>42.8</v>
      </c>
      <c r="G859" s="73">
        <f t="shared" ref="G859:G902" si="18">+G858+E859-F859</f>
        <v>414.40000000000003</v>
      </c>
      <c r="I859" s="281"/>
      <c r="J859" t="s">
        <v>13</v>
      </c>
      <c r="K859" s="207">
        <v>29.1</v>
      </c>
    </row>
    <row r="860" spans="1:11">
      <c r="A860" s="70">
        <v>45498</v>
      </c>
      <c r="B860" s="422">
        <v>29415</v>
      </c>
      <c r="C860" s="422" t="s">
        <v>22</v>
      </c>
      <c r="D860" t="s">
        <v>56</v>
      </c>
      <c r="E860" s="207"/>
      <c r="F860" s="207">
        <v>250</v>
      </c>
      <c r="G860" s="73">
        <f t="shared" si="18"/>
        <v>164.40000000000003</v>
      </c>
      <c r="I860" s="280" t="s">
        <v>41</v>
      </c>
      <c r="J860" t="s">
        <v>12</v>
      </c>
      <c r="K860" s="207">
        <v>167.2</v>
      </c>
    </row>
    <row r="861" spans="1:11">
      <c r="A861" s="70">
        <v>45596</v>
      </c>
      <c r="B861" s="422" t="s">
        <v>75</v>
      </c>
      <c r="C861" s="422" t="s">
        <v>22</v>
      </c>
      <c r="D861" t="s">
        <v>12</v>
      </c>
      <c r="E861" s="207"/>
      <c r="F861" s="207">
        <v>96</v>
      </c>
      <c r="G861" s="73">
        <f t="shared" si="18"/>
        <v>68.400000000000034</v>
      </c>
      <c r="I861" s="280"/>
      <c r="J861" t="s">
        <v>13</v>
      </c>
      <c r="K861" s="207">
        <v>30.1</v>
      </c>
    </row>
    <row r="862" spans="1:11">
      <c r="A862" s="70">
        <v>45604</v>
      </c>
      <c r="B862" s="422">
        <v>29977</v>
      </c>
      <c r="C862" s="422" t="s">
        <v>22</v>
      </c>
      <c r="D862" t="s">
        <v>12</v>
      </c>
      <c r="E862" s="207"/>
      <c r="F862" s="207">
        <v>27</v>
      </c>
      <c r="G862" s="73">
        <f t="shared" si="18"/>
        <v>41.400000000000034</v>
      </c>
      <c r="I862" s="280"/>
      <c r="K862" s="207"/>
    </row>
    <row r="863" spans="1:11">
      <c r="A863" s="70">
        <v>45604</v>
      </c>
      <c r="B863" s="422">
        <v>29977</v>
      </c>
      <c r="C863" s="422" t="s">
        <v>22</v>
      </c>
      <c r="D863" t="s">
        <v>13</v>
      </c>
      <c r="E863" s="207"/>
      <c r="F863" s="207">
        <v>41.4</v>
      </c>
      <c r="G863" s="73">
        <f t="shared" si="18"/>
        <v>0</v>
      </c>
      <c r="I863" s="280"/>
      <c r="K863" s="207"/>
    </row>
    <row r="864" spans="1:11">
      <c r="A864" s="31">
        <v>45535</v>
      </c>
      <c r="B864" s="421" t="s">
        <v>10</v>
      </c>
      <c r="C864" s="421" t="s">
        <v>57</v>
      </c>
      <c r="D864" t="s">
        <v>12</v>
      </c>
      <c r="E864" s="207">
        <v>166.2</v>
      </c>
      <c r="F864" s="207"/>
      <c r="G864" s="73">
        <f t="shared" si="18"/>
        <v>166.2</v>
      </c>
      <c r="I864" s="281"/>
      <c r="K864" s="20">
        <f>SUM(K856:K861)</f>
        <v>461</v>
      </c>
    </row>
    <row r="865" spans="1:12">
      <c r="B865" s="422"/>
      <c r="C865" s="422"/>
      <c r="D865" t="s">
        <v>13</v>
      </c>
      <c r="E865" s="207">
        <v>29.1</v>
      </c>
      <c r="F865" s="207"/>
      <c r="G865" s="73">
        <f t="shared" si="18"/>
        <v>195.29999999999998</v>
      </c>
    </row>
    <row r="866" spans="1:12">
      <c r="B866" s="422"/>
      <c r="C866" s="422"/>
      <c r="D866" t="s">
        <v>14</v>
      </c>
      <c r="E866" s="207">
        <v>60</v>
      </c>
      <c r="F866" s="207"/>
      <c r="G866" s="73">
        <f t="shared" si="18"/>
        <v>255.29999999999998</v>
      </c>
    </row>
    <row r="867" spans="1:12">
      <c r="B867" s="422"/>
      <c r="C867" s="422"/>
      <c r="D867" t="s">
        <v>15</v>
      </c>
      <c r="E867" s="207">
        <v>5</v>
      </c>
      <c r="F867" s="207"/>
      <c r="G867" s="73">
        <f t="shared" si="18"/>
        <v>260.29999999999995</v>
      </c>
    </row>
    <row r="868" spans="1:12">
      <c r="A868" s="3">
        <v>45535</v>
      </c>
      <c r="B868" s="422" t="s">
        <v>102</v>
      </c>
      <c r="C868" s="422" t="s">
        <v>57</v>
      </c>
      <c r="D868" t="s">
        <v>14</v>
      </c>
      <c r="E868" s="207"/>
      <c r="F868" s="207">
        <v>60</v>
      </c>
      <c r="G868" s="73">
        <f t="shared" si="18"/>
        <v>200.29999999999995</v>
      </c>
      <c r="I868" s="243"/>
      <c r="J868" s="421"/>
      <c r="K868"/>
      <c r="L868" s="207"/>
    </row>
    <row r="869" spans="1:12">
      <c r="A869" s="3">
        <v>45535</v>
      </c>
      <c r="B869" s="422" t="s">
        <v>102</v>
      </c>
      <c r="C869" s="422" t="s">
        <v>57</v>
      </c>
      <c r="D869" t="s">
        <v>15</v>
      </c>
      <c r="E869" s="207"/>
      <c r="F869" s="207">
        <v>5</v>
      </c>
      <c r="G869" s="73">
        <f t="shared" si="18"/>
        <v>195.29999999999995</v>
      </c>
      <c r="J869" s="422"/>
      <c r="K869"/>
      <c r="L869" s="207"/>
    </row>
    <row r="870" spans="1:12">
      <c r="A870" s="70">
        <v>45604</v>
      </c>
      <c r="B870" s="422">
        <v>29977</v>
      </c>
      <c r="C870" s="422" t="s">
        <v>57</v>
      </c>
      <c r="D870" t="s">
        <v>12</v>
      </c>
      <c r="E870" s="207"/>
      <c r="F870" s="207">
        <v>166.2</v>
      </c>
      <c r="G870" s="73">
        <f t="shared" si="18"/>
        <v>29.099999999999966</v>
      </c>
      <c r="J870" s="422"/>
      <c r="K870"/>
      <c r="L870" s="207"/>
    </row>
    <row r="871" spans="1:12">
      <c r="A871" s="70">
        <v>45604</v>
      </c>
      <c r="B871" s="422">
        <v>29977</v>
      </c>
      <c r="C871" s="422" t="s">
        <v>57</v>
      </c>
      <c r="D871" t="s">
        <v>13</v>
      </c>
      <c r="E871" s="207"/>
      <c r="F871" s="207">
        <v>29.1</v>
      </c>
      <c r="G871" s="73">
        <f t="shared" si="18"/>
        <v>-3.5527136788005009E-14</v>
      </c>
      <c r="J871" s="422"/>
      <c r="K871"/>
      <c r="L871" s="207"/>
    </row>
    <row r="872" spans="1:12">
      <c r="A872" s="81">
        <v>45565</v>
      </c>
      <c r="B872" s="421" t="s">
        <v>10</v>
      </c>
      <c r="C872" s="421" t="s">
        <v>41</v>
      </c>
      <c r="D872" t="s">
        <v>12</v>
      </c>
      <c r="E872" s="207">
        <v>167.2</v>
      </c>
      <c r="F872" s="207"/>
      <c r="G872" s="73">
        <f t="shared" si="18"/>
        <v>167.19999999999996</v>
      </c>
      <c r="J872" s="421"/>
      <c r="K872"/>
      <c r="L872" s="207"/>
    </row>
    <row r="873" spans="1:12">
      <c r="A873" s="70"/>
      <c r="B873" s="422"/>
      <c r="C873" s="422"/>
      <c r="D873" t="s">
        <v>13</v>
      </c>
      <c r="E873" s="207">
        <v>30.1</v>
      </c>
      <c r="F873" s="207"/>
      <c r="G873" s="73">
        <f t="shared" si="18"/>
        <v>197.29999999999995</v>
      </c>
      <c r="I873" s="253"/>
      <c r="J873" s="253"/>
      <c r="K873"/>
      <c r="L873" s="207"/>
    </row>
    <row r="874" spans="1:12">
      <c r="A874" s="70"/>
      <c r="B874" s="422"/>
      <c r="C874" s="422"/>
      <c r="D874" t="s">
        <v>14</v>
      </c>
      <c r="E874" s="207">
        <v>60</v>
      </c>
      <c r="F874" s="207"/>
      <c r="G874" s="73">
        <f t="shared" si="18"/>
        <v>257.29999999999995</v>
      </c>
    </row>
    <row r="875" spans="1:12">
      <c r="A875" s="70"/>
      <c r="B875" s="422"/>
      <c r="C875" s="422"/>
      <c r="D875" t="s">
        <v>15</v>
      </c>
      <c r="E875" s="207">
        <v>5</v>
      </c>
      <c r="F875" s="207"/>
      <c r="G875" s="73">
        <f t="shared" si="18"/>
        <v>262.29999999999995</v>
      </c>
    </row>
    <row r="876" spans="1:12">
      <c r="A876" s="70">
        <v>45565</v>
      </c>
      <c r="B876" s="422" t="s">
        <v>91</v>
      </c>
      <c r="C876" s="422" t="s">
        <v>41</v>
      </c>
      <c r="D876" t="s">
        <v>14</v>
      </c>
      <c r="E876" s="207"/>
      <c r="F876" s="207">
        <v>60</v>
      </c>
      <c r="G876" s="73">
        <f t="shared" si="18"/>
        <v>202.29999999999995</v>
      </c>
    </row>
    <row r="877" spans="1:12">
      <c r="A877" s="70">
        <v>45565</v>
      </c>
      <c r="B877" s="422" t="s">
        <v>91</v>
      </c>
      <c r="C877" s="422" t="s">
        <v>41</v>
      </c>
      <c r="D877" t="s">
        <v>15</v>
      </c>
      <c r="E877" s="207"/>
      <c r="F877" s="207">
        <v>5</v>
      </c>
      <c r="G877" s="73">
        <f t="shared" si="18"/>
        <v>197.29999999999995</v>
      </c>
    </row>
    <row r="878" spans="1:12">
      <c r="A878" s="70">
        <v>45604</v>
      </c>
      <c r="B878" s="422">
        <v>29977</v>
      </c>
      <c r="C878" s="422" t="s">
        <v>41</v>
      </c>
      <c r="D878" t="s">
        <v>12</v>
      </c>
      <c r="E878" s="207"/>
      <c r="F878" s="207">
        <v>167.2</v>
      </c>
      <c r="G878" s="73">
        <f t="shared" si="18"/>
        <v>30.099999999999966</v>
      </c>
    </row>
    <row r="879" spans="1:12">
      <c r="A879" s="70">
        <v>45604</v>
      </c>
      <c r="B879" s="422">
        <v>29977</v>
      </c>
      <c r="C879" s="422" t="s">
        <v>41</v>
      </c>
      <c r="D879" t="s">
        <v>13</v>
      </c>
      <c r="E879" s="207"/>
      <c r="F879" s="207">
        <v>30.1</v>
      </c>
      <c r="G879" s="73">
        <f t="shared" si="18"/>
        <v>-3.5527136788005009E-14</v>
      </c>
    </row>
    <row r="880" spans="1:12">
      <c r="A880" s="81">
        <v>45596</v>
      </c>
      <c r="B880" s="421" t="s">
        <v>10</v>
      </c>
      <c r="C880" s="421" t="s">
        <v>25</v>
      </c>
      <c r="D880" t="s">
        <v>12</v>
      </c>
      <c r="E880" s="207">
        <v>172.3</v>
      </c>
      <c r="F880" s="207"/>
      <c r="G880" s="73">
        <f t="shared" si="18"/>
        <v>172.29999999999998</v>
      </c>
    </row>
    <row r="881" spans="1:12">
      <c r="A881" s="70"/>
      <c r="B881" s="422"/>
      <c r="C881" s="422"/>
      <c r="D881" t="s">
        <v>13</v>
      </c>
      <c r="E881" s="207">
        <v>33.200000000000003</v>
      </c>
      <c r="F881" s="207"/>
      <c r="G881" s="73">
        <f t="shared" si="18"/>
        <v>205.5</v>
      </c>
    </row>
    <row r="882" spans="1:12">
      <c r="A882" s="70"/>
      <c r="B882" s="422"/>
      <c r="C882" s="422"/>
      <c r="D882" t="s">
        <v>14</v>
      </c>
      <c r="E882" s="207">
        <v>60</v>
      </c>
      <c r="F882" s="207"/>
      <c r="G882" s="73">
        <f t="shared" si="18"/>
        <v>265.5</v>
      </c>
    </row>
    <row r="883" spans="1:12">
      <c r="A883" s="70"/>
      <c r="B883" s="422"/>
      <c r="C883" s="422"/>
      <c r="D883" t="s">
        <v>15</v>
      </c>
      <c r="E883" s="207">
        <v>5</v>
      </c>
      <c r="F883" s="207"/>
      <c r="G883" s="73">
        <f t="shared" si="18"/>
        <v>270.5</v>
      </c>
      <c r="J883" s="421"/>
      <c r="K883"/>
      <c r="L883" s="207"/>
    </row>
    <row r="884" spans="1:12">
      <c r="A884" s="70">
        <v>45596</v>
      </c>
      <c r="B884" s="422" t="s">
        <v>75</v>
      </c>
      <c r="C884" s="422" t="s">
        <v>25</v>
      </c>
      <c r="D884" t="s">
        <v>14</v>
      </c>
      <c r="E884" s="207"/>
      <c r="F884" s="207">
        <v>60</v>
      </c>
      <c r="G884" s="73">
        <f t="shared" si="18"/>
        <v>210.5</v>
      </c>
      <c r="J884" s="422"/>
      <c r="K884"/>
      <c r="L884" s="207"/>
    </row>
    <row r="885" spans="1:12">
      <c r="A885" s="70">
        <v>45596</v>
      </c>
      <c r="B885" s="422" t="s">
        <v>75</v>
      </c>
      <c r="C885" s="422" t="s">
        <v>25</v>
      </c>
      <c r="D885" t="s">
        <v>15</v>
      </c>
      <c r="E885" s="207"/>
      <c r="F885" s="207">
        <v>5</v>
      </c>
      <c r="G885" s="73">
        <f t="shared" si="18"/>
        <v>205.5</v>
      </c>
      <c r="J885" s="421"/>
      <c r="K885"/>
      <c r="L885" s="207"/>
    </row>
    <row r="886" spans="1:12">
      <c r="A886" s="70">
        <v>45626</v>
      </c>
      <c r="B886" s="422" t="s">
        <v>93</v>
      </c>
      <c r="C886" s="422" t="s">
        <v>25</v>
      </c>
      <c r="D886" t="s">
        <v>12</v>
      </c>
      <c r="E886" s="207"/>
      <c r="F886" s="207">
        <v>96</v>
      </c>
      <c r="G886" s="73">
        <f t="shared" si="18"/>
        <v>109.5</v>
      </c>
      <c r="J886" s="422"/>
      <c r="K886"/>
      <c r="L886" s="207"/>
    </row>
    <row r="887" spans="1:12">
      <c r="A887" s="3">
        <v>45657</v>
      </c>
      <c r="B887" s="422" t="s">
        <v>76</v>
      </c>
      <c r="C887" s="422" t="s">
        <v>25</v>
      </c>
      <c r="D887" t="s">
        <v>12</v>
      </c>
      <c r="E887" s="207"/>
      <c r="F887" s="207">
        <v>76.3</v>
      </c>
      <c r="G887" s="73">
        <f t="shared" si="18"/>
        <v>33.200000000000003</v>
      </c>
      <c r="J887" s="422"/>
      <c r="K887"/>
      <c r="L887" s="207"/>
    </row>
    <row r="888" spans="1:12">
      <c r="A888" s="3">
        <v>45657</v>
      </c>
      <c r="B888" s="422" t="s">
        <v>76</v>
      </c>
      <c r="C888" s="422" t="s">
        <v>25</v>
      </c>
      <c r="D888" t="s">
        <v>13</v>
      </c>
      <c r="E888" s="207"/>
      <c r="F888" s="207">
        <v>33.200000000000003</v>
      </c>
      <c r="G888" s="73">
        <f t="shared" si="18"/>
        <v>0</v>
      </c>
      <c r="J888" s="422"/>
      <c r="K888"/>
      <c r="L888" s="207"/>
    </row>
    <row r="889" spans="1:12">
      <c r="A889" s="81">
        <v>45626</v>
      </c>
      <c r="B889" s="421" t="s">
        <v>10</v>
      </c>
      <c r="C889" s="421" t="s">
        <v>58</v>
      </c>
      <c r="D889" t="s">
        <v>12</v>
      </c>
      <c r="E889" s="207">
        <v>214.2</v>
      </c>
      <c r="F889" s="207"/>
      <c r="G889" s="73">
        <f t="shared" si="18"/>
        <v>214.2</v>
      </c>
      <c r="L889" s="28"/>
    </row>
    <row r="890" spans="1:12">
      <c r="A890" s="70"/>
      <c r="B890" s="422"/>
      <c r="C890" s="422"/>
      <c r="D890" t="s">
        <v>13</v>
      </c>
      <c r="E890" s="207">
        <v>40</v>
      </c>
      <c r="F890" s="207"/>
      <c r="G890" s="73">
        <f t="shared" si="18"/>
        <v>254.2</v>
      </c>
    </row>
    <row r="891" spans="1:12">
      <c r="A891" s="70"/>
      <c r="B891" s="422"/>
      <c r="C891" s="422"/>
      <c r="D891" t="s">
        <v>14</v>
      </c>
      <c r="E891" s="207">
        <v>60</v>
      </c>
      <c r="F891" s="207"/>
      <c r="G891" s="73">
        <f t="shared" si="18"/>
        <v>314.2</v>
      </c>
    </row>
    <row r="892" spans="1:12">
      <c r="A892" s="70"/>
      <c r="B892" s="422"/>
      <c r="C892" s="422"/>
      <c r="D892" t="s">
        <v>15</v>
      </c>
      <c r="E892" s="207">
        <v>5</v>
      </c>
      <c r="F892" s="207"/>
      <c r="G892" s="73">
        <f>+G891+E892-F892</f>
        <v>319.2</v>
      </c>
    </row>
    <row r="893" spans="1:12">
      <c r="A893" s="70">
        <v>45626</v>
      </c>
      <c r="B893" s="422" t="s">
        <v>93</v>
      </c>
      <c r="C893" s="422" t="s">
        <v>58</v>
      </c>
      <c r="D893" t="s">
        <v>14</v>
      </c>
      <c r="E893" s="207"/>
      <c r="F893" s="207">
        <v>60</v>
      </c>
      <c r="G893" s="73">
        <f>+G892+E893-F893</f>
        <v>259.2</v>
      </c>
    </row>
    <row r="894" spans="1:12">
      <c r="A894" s="70">
        <v>45626</v>
      </c>
      <c r="B894" s="422" t="s">
        <v>93</v>
      </c>
      <c r="C894" s="422" t="s">
        <v>58</v>
      </c>
      <c r="D894" t="s">
        <v>15</v>
      </c>
      <c r="E894" s="207"/>
      <c r="F894" s="207">
        <v>5</v>
      </c>
      <c r="G894" s="73">
        <f>+G893+E894-F894</f>
        <v>254.2</v>
      </c>
    </row>
    <row r="895" spans="1:12">
      <c r="A895" s="3">
        <v>45657</v>
      </c>
      <c r="B895" s="422" t="s">
        <v>76</v>
      </c>
      <c r="C895" s="422" t="s">
        <v>58</v>
      </c>
      <c r="D895" t="s">
        <v>12</v>
      </c>
      <c r="E895" s="207"/>
      <c r="F895" s="207">
        <v>26.5</v>
      </c>
      <c r="G895" s="73">
        <f>+G894+E895-F895</f>
        <v>227.7</v>
      </c>
    </row>
    <row r="896" spans="1:12">
      <c r="A896" s="70">
        <v>45688</v>
      </c>
      <c r="B896" s="422" t="s">
        <v>77</v>
      </c>
      <c r="C896" s="422" t="s">
        <v>58</v>
      </c>
      <c r="D896" t="s">
        <v>12</v>
      </c>
      <c r="E896" s="207"/>
      <c r="F896" s="207">
        <v>176</v>
      </c>
      <c r="G896" s="73">
        <f>+G895+E896-F896</f>
        <v>51.699999999999989</v>
      </c>
    </row>
    <row r="897" spans="1:13">
      <c r="A897" s="3">
        <v>45716</v>
      </c>
      <c r="B897" s="422">
        <v>30565</v>
      </c>
      <c r="C897" s="422" t="s">
        <v>58</v>
      </c>
      <c r="D897" t="s">
        <v>12</v>
      </c>
      <c r="E897" s="207"/>
      <c r="F897" s="207">
        <v>11.7</v>
      </c>
      <c r="G897" s="73">
        <f>+G896+E897-F897</f>
        <v>39.999999999999986</v>
      </c>
    </row>
    <row r="898" spans="1:13">
      <c r="A898" s="3">
        <v>45716</v>
      </c>
      <c r="B898" s="422">
        <v>30565</v>
      </c>
      <c r="C898" s="422" t="s">
        <v>58</v>
      </c>
      <c r="D898" t="s">
        <v>13</v>
      </c>
      <c r="E898" s="207"/>
      <c r="F898" s="207">
        <v>40</v>
      </c>
      <c r="G898" s="73">
        <f>+G897+E898-F898</f>
        <v>0</v>
      </c>
    </row>
    <row r="899" spans="1:13">
      <c r="A899" s="31" t="s">
        <v>306</v>
      </c>
      <c r="B899" s="421" t="s">
        <v>10</v>
      </c>
      <c r="C899" s="421" t="s">
        <v>27</v>
      </c>
      <c r="D899" t="s">
        <v>12</v>
      </c>
      <c r="E899" s="207">
        <v>385.7</v>
      </c>
      <c r="F899" s="207"/>
      <c r="G899" s="73">
        <f>+G898+E899-F899</f>
        <v>385.7</v>
      </c>
    </row>
    <row r="900" spans="1:13">
      <c r="B900" s="422"/>
      <c r="C900" s="422"/>
      <c r="D900" t="s">
        <v>13</v>
      </c>
      <c r="E900" s="207">
        <v>28.1</v>
      </c>
      <c r="F900" s="207"/>
      <c r="G900" s="73">
        <f>+G899+E900-F900</f>
        <v>413.8</v>
      </c>
    </row>
    <row r="901" spans="1:13">
      <c r="B901" s="422"/>
      <c r="C901" s="422"/>
      <c r="D901" t="s">
        <v>14</v>
      </c>
      <c r="E901" s="207">
        <v>60</v>
      </c>
      <c r="F901" s="207"/>
      <c r="G901" s="73">
        <f>+G900+E901-F901</f>
        <v>473.8</v>
      </c>
    </row>
    <row r="902" spans="1:13">
      <c r="B902" s="422"/>
      <c r="C902" s="422"/>
      <c r="D902" t="s">
        <v>15</v>
      </c>
      <c r="E902" s="207">
        <v>5</v>
      </c>
      <c r="F902" s="207"/>
      <c r="G902" s="73">
        <f>+G901+E902-F902</f>
        <v>478.8</v>
      </c>
      <c r="I902" s="280" t="s">
        <v>58</v>
      </c>
      <c r="J902" t="s">
        <v>12</v>
      </c>
      <c r="K902" s="207">
        <f>E889-F895-F896</f>
        <v>11.699999999999989</v>
      </c>
    </row>
    <row r="903" spans="1:13">
      <c r="A903" s="3">
        <v>45657</v>
      </c>
      <c r="B903" s="422" t="s">
        <v>76</v>
      </c>
      <c r="C903" s="422" t="s">
        <v>27</v>
      </c>
      <c r="D903" t="s">
        <v>14</v>
      </c>
      <c r="E903" s="207"/>
      <c r="F903" s="207">
        <v>60</v>
      </c>
      <c r="G903" s="73">
        <f>+G902+E903-F903</f>
        <v>418.8</v>
      </c>
      <c r="I903" s="281"/>
      <c r="J903" t="s">
        <v>13</v>
      </c>
      <c r="K903" s="207">
        <v>40</v>
      </c>
    </row>
    <row r="904" spans="1:13">
      <c r="A904" s="3">
        <v>45657</v>
      </c>
      <c r="B904" s="422" t="s">
        <v>76</v>
      </c>
      <c r="C904" s="422" t="s">
        <v>27</v>
      </c>
      <c r="D904" t="s">
        <v>15</v>
      </c>
      <c r="E904" s="207"/>
      <c r="F904" s="207">
        <v>5</v>
      </c>
      <c r="G904" s="73">
        <f>+G903+E904-F904</f>
        <v>413.8</v>
      </c>
      <c r="I904" s="280" t="s">
        <v>27</v>
      </c>
      <c r="J904" t="s">
        <v>12</v>
      </c>
      <c r="K904" s="207">
        <v>385.7</v>
      </c>
    </row>
    <row r="905" spans="1:13">
      <c r="A905" s="3">
        <v>45716</v>
      </c>
      <c r="B905" s="422">
        <v>30565</v>
      </c>
      <c r="C905" s="422" t="s">
        <v>27</v>
      </c>
      <c r="D905" t="s">
        <v>12</v>
      </c>
      <c r="E905" s="207"/>
      <c r="F905" s="207">
        <v>385.7</v>
      </c>
      <c r="G905" s="73">
        <f>+G904+E905-F905</f>
        <v>28.100000000000023</v>
      </c>
      <c r="I905" s="280"/>
      <c r="K905" s="207"/>
    </row>
    <row r="906" spans="1:13">
      <c r="A906" s="3">
        <v>45716</v>
      </c>
      <c r="B906" s="422">
        <v>30565</v>
      </c>
      <c r="C906" s="422" t="s">
        <v>27</v>
      </c>
      <c r="D906" t="s">
        <v>13</v>
      </c>
      <c r="E906" s="207"/>
      <c r="F906" s="207">
        <v>28.1</v>
      </c>
      <c r="G906" s="73">
        <f>+G905+E906-F906</f>
        <v>0</v>
      </c>
      <c r="I906" s="280"/>
      <c r="K906" s="207"/>
    </row>
    <row r="907" spans="1:13">
      <c r="A907" s="81">
        <v>45688</v>
      </c>
      <c r="B907" s="421" t="s">
        <v>10</v>
      </c>
      <c r="C907" s="421" t="s">
        <v>11</v>
      </c>
      <c r="D907" t="s">
        <v>12</v>
      </c>
      <c r="E907" s="207">
        <v>345.1</v>
      </c>
      <c r="F907" s="207"/>
      <c r="G907" s="73">
        <f t="shared" ref="G907:G979" si="19">+G906+E907-F907</f>
        <v>345.1</v>
      </c>
      <c r="I907" s="281"/>
      <c r="J907" t="s">
        <v>13</v>
      </c>
      <c r="K907" s="207">
        <v>28.1</v>
      </c>
    </row>
    <row r="908" spans="1:13">
      <c r="A908" s="70"/>
      <c r="B908" s="422"/>
      <c r="C908" s="422"/>
      <c r="D908" t="s">
        <v>13</v>
      </c>
      <c r="E908" s="207">
        <v>23.5</v>
      </c>
      <c r="F908" s="207"/>
      <c r="G908" s="73">
        <f t="shared" si="19"/>
        <v>368.6</v>
      </c>
      <c r="I908" s="280" t="s">
        <v>11</v>
      </c>
      <c r="J908" t="s">
        <v>12</v>
      </c>
      <c r="K908" s="207">
        <v>345.1</v>
      </c>
    </row>
    <row r="909" spans="1:13">
      <c r="A909" s="70"/>
      <c r="B909" s="422"/>
      <c r="C909" s="422"/>
      <c r="D909" t="s">
        <v>14</v>
      </c>
      <c r="E909" s="207">
        <v>60</v>
      </c>
      <c r="F909" s="207"/>
      <c r="G909" s="73">
        <f t="shared" si="19"/>
        <v>428.6</v>
      </c>
      <c r="I909" s="281"/>
      <c r="J909" t="s">
        <v>13</v>
      </c>
      <c r="K909" s="207">
        <v>23.5</v>
      </c>
      <c r="M909" s="20">
        <f>700-K902-K903-K904-K907</f>
        <v>234.49999999999997</v>
      </c>
    </row>
    <row r="910" spans="1:13">
      <c r="A910" s="70"/>
      <c r="B910" s="422"/>
      <c r="C910" s="422"/>
      <c r="D910" t="s">
        <v>15</v>
      </c>
      <c r="E910" s="207">
        <v>5</v>
      </c>
      <c r="F910" s="207"/>
      <c r="G910" s="73">
        <f t="shared" si="19"/>
        <v>433.6</v>
      </c>
      <c r="K910" s="20">
        <f>SUM(K902:K909)</f>
        <v>834.1</v>
      </c>
    </row>
    <row r="911" spans="1:13">
      <c r="A911" s="70">
        <v>45688</v>
      </c>
      <c r="B911" s="422" t="s">
        <v>77</v>
      </c>
      <c r="C911" s="422" t="s">
        <v>11</v>
      </c>
      <c r="D911" t="s">
        <v>14</v>
      </c>
      <c r="E911" s="207"/>
      <c r="F911" s="207">
        <v>60</v>
      </c>
      <c r="G911" s="73">
        <f t="shared" si="19"/>
        <v>373.6</v>
      </c>
    </row>
    <row r="912" spans="1:13">
      <c r="A912" s="70">
        <v>45688</v>
      </c>
      <c r="B912" s="422" t="s">
        <v>77</v>
      </c>
      <c r="C912" s="422" t="s">
        <v>11</v>
      </c>
      <c r="D912" t="s">
        <v>15</v>
      </c>
      <c r="E912" s="207"/>
      <c r="F912" s="207">
        <v>5</v>
      </c>
      <c r="G912" s="73">
        <f t="shared" si="19"/>
        <v>368.6</v>
      </c>
    </row>
    <row r="913" spans="1:11">
      <c r="A913" s="3">
        <v>45716</v>
      </c>
      <c r="B913" s="422">
        <v>30565</v>
      </c>
      <c r="C913" s="422" t="s">
        <v>11</v>
      </c>
      <c r="D913" t="s">
        <v>12</v>
      </c>
      <c r="F913" s="2">
        <v>234.5</v>
      </c>
      <c r="G913" s="73">
        <f t="shared" si="19"/>
        <v>134.10000000000002</v>
      </c>
    </row>
    <row r="914" spans="1:11">
      <c r="A914" s="3">
        <v>45716</v>
      </c>
      <c r="B914" s="422" t="s">
        <v>78</v>
      </c>
      <c r="C914" s="422" t="s">
        <v>11</v>
      </c>
      <c r="D914" t="s">
        <v>12</v>
      </c>
      <c r="F914" s="2">
        <v>110.6</v>
      </c>
      <c r="G914" s="73">
        <f t="shared" si="19"/>
        <v>23.500000000000028</v>
      </c>
    </row>
    <row r="915" spans="1:11">
      <c r="A915" s="3">
        <v>45716</v>
      </c>
      <c r="B915" s="422" t="s">
        <v>78</v>
      </c>
      <c r="C915" s="422" t="s">
        <v>11</v>
      </c>
      <c r="D915" t="s">
        <v>13</v>
      </c>
      <c r="F915" s="2">
        <v>23.5</v>
      </c>
      <c r="G915" s="73">
        <f t="shared" si="19"/>
        <v>2.8421709430404007E-14</v>
      </c>
    </row>
    <row r="916" spans="1:11">
      <c r="A916" s="31">
        <v>45716</v>
      </c>
      <c r="B916" s="421" t="s">
        <v>10</v>
      </c>
      <c r="C916" s="421" t="s">
        <v>17</v>
      </c>
      <c r="D916" t="s">
        <v>12</v>
      </c>
      <c r="E916" s="207">
        <v>285</v>
      </c>
      <c r="F916" s="207"/>
      <c r="G916" s="73">
        <f t="shared" si="19"/>
        <v>285</v>
      </c>
    </row>
    <row r="917" spans="1:11">
      <c r="B917" s="422"/>
      <c r="C917" s="422"/>
      <c r="D917" t="s">
        <v>13</v>
      </c>
      <c r="E917" s="207">
        <v>23.5</v>
      </c>
      <c r="F917" s="207"/>
      <c r="G917" s="73">
        <f t="shared" si="19"/>
        <v>308.5</v>
      </c>
      <c r="I917" s="280" t="s">
        <v>17</v>
      </c>
      <c r="J917" t="s">
        <v>12</v>
      </c>
      <c r="K917" s="20">
        <f>E916-F922</f>
        <v>273.10000000000002</v>
      </c>
    </row>
    <row r="918" spans="1:11">
      <c r="B918" s="422"/>
      <c r="C918" s="422"/>
      <c r="D918" t="s">
        <v>14</v>
      </c>
      <c r="E918" s="207">
        <v>56</v>
      </c>
      <c r="F918" s="207"/>
      <c r="G918" s="73">
        <f t="shared" si="19"/>
        <v>364.5</v>
      </c>
      <c r="I918" s="281"/>
      <c r="J918" t="s">
        <v>13</v>
      </c>
      <c r="K918" s="20">
        <v>23.5</v>
      </c>
    </row>
    <row r="919" spans="1:11">
      <c r="B919" s="422"/>
      <c r="C919" s="422"/>
      <c r="D919" t="s">
        <v>15</v>
      </c>
      <c r="E919" s="207">
        <v>5</v>
      </c>
      <c r="F919" s="207"/>
      <c r="G919" s="73">
        <f t="shared" si="19"/>
        <v>369.5</v>
      </c>
      <c r="K919" s="20">
        <f>SUM(K917:K918)</f>
        <v>296.60000000000002</v>
      </c>
    </row>
    <row r="920" spans="1:11">
      <c r="A920" s="3">
        <v>45716</v>
      </c>
      <c r="B920" s="422" t="s">
        <v>78</v>
      </c>
      <c r="C920" s="422" t="s">
        <v>17</v>
      </c>
      <c r="D920" t="s">
        <v>14</v>
      </c>
      <c r="E920" s="207"/>
      <c r="F920" s="207">
        <v>56</v>
      </c>
      <c r="G920" s="73">
        <f t="shared" si="19"/>
        <v>313.5</v>
      </c>
    </row>
    <row r="921" spans="1:11">
      <c r="A921" s="3">
        <v>45716</v>
      </c>
      <c r="B921" s="422" t="s">
        <v>78</v>
      </c>
      <c r="C921" s="422" t="s">
        <v>17</v>
      </c>
      <c r="D921" t="s">
        <v>15</v>
      </c>
      <c r="E921" s="207"/>
      <c r="F921" s="207">
        <v>5</v>
      </c>
      <c r="G921" s="73">
        <f t="shared" si="19"/>
        <v>308.5</v>
      </c>
      <c r="K921" s="20">
        <f>300-K919</f>
        <v>3.3999999999999773</v>
      </c>
    </row>
    <row r="922" spans="1:11">
      <c r="A922" s="3">
        <v>45716</v>
      </c>
      <c r="B922" s="422" t="s">
        <v>78</v>
      </c>
      <c r="C922" s="422" t="s">
        <v>17</v>
      </c>
      <c r="D922" t="s">
        <v>12</v>
      </c>
      <c r="F922" s="2">
        <v>11.9</v>
      </c>
      <c r="G922" s="73">
        <f t="shared" si="19"/>
        <v>296.60000000000002</v>
      </c>
    </row>
    <row r="923" spans="1:11">
      <c r="A923" s="3">
        <v>45738</v>
      </c>
      <c r="B923" s="422">
        <v>30706</v>
      </c>
      <c r="C923" s="422" t="s">
        <v>17</v>
      </c>
      <c r="D923" t="s">
        <v>12</v>
      </c>
      <c r="F923" s="2">
        <v>273.10000000000002</v>
      </c>
      <c r="G923" s="73">
        <f t="shared" si="19"/>
        <v>23.5</v>
      </c>
    </row>
    <row r="924" spans="1:11">
      <c r="A924" s="3">
        <v>45738</v>
      </c>
      <c r="B924" s="422">
        <v>30706</v>
      </c>
      <c r="C924" s="422" t="s">
        <v>17</v>
      </c>
      <c r="D924" t="s">
        <v>13</v>
      </c>
      <c r="F924" s="2">
        <v>23.5</v>
      </c>
      <c r="G924" s="73">
        <f t="shared" si="19"/>
        <v>0</v>
      </c>
    </row>
    <row r="925" spans="1:11">
      <c r="A925" s="31">
        <v>45747</v>
      </c>
      <c r="B925" s="421" t="s">
        <v>10</v>
      </c>
      <c r="C925" s="421" t="s">
        <v>18</v>
      </c>
      <c r="D925" t="s">
        <v>12</v>
      </c>
      <c r="E925" s="207">
        <v>336.3</v>
      </c>
      <c r="F925" s="207"/>
      <c r="G925" s="73">
        <f t="shared" si="19"/>
        <v>336.3</v>
      </c>
    </row>
    <row r="926" spans="1:11">
      <c r="B926" s="422"/>
      <c r="C926" s="422"/>
      <c r="D926" t="s">
        <v>13</v>
      </c>
      <c r="E926" s="207">
        <v>16.399999999999999</v>
      </c>
      <c r="F926" s="207"/>
      <c r="G926" s="73">
        <f t="shared" si="19"/>
        <v>352.7</v>
      </c>
    </row>
    <row r="927" spans="1:11">
      <c r="B927" s="422"/>
      <c r="C927" s="422"/>
      <c r="D927" t="s">
        <v>14</v>
      </c>
      <c r="E927" s="207">
        <v>60</v>
      </c>
      <c r="F927" s="207"/>
      <c r="G927" s="73">
        <f t="shared" si="19"/>
        <v>412.7</v>
      </c>
      <c r="J927" t="s">
        <v>12</v>
      </c>
      <c r="K927" s="207">
        <f>E925-F930</f>
        <v>318.3</v>
      </c>
    </row>
    <row r="928" spans="1:11">
      <c r="B928" s="422"/>
      <c r="C928" s="422"/>
      <c r="D928" t="s">
        <v>15</v>
      </c>
      <c r="E928" s="207">
        <v>5</v>
      </c>
      <c r="F928" s="207"/>
      <c r="G928" s="73">
        <f t="shared" si="19"/>
        <v>417.7</v>
      </c>
      <c r="J928" t="s">
        <v>13</v>
      </c>
      <c r="K928" s="207">
        <v>16.399999999999999</v>
      </c>
    </row>
    <row r="929" spans="1:13">
      <c r="A929" s="3">
        <v>45747</v>
      </c>
      <c r="B929" s="422" t="s">
        <v>81</v>
      </c>
      <c r="C929" s="422" t="s">
        <v>18</v>
      </c>
      <c r="D929" t="s">
        <v>14</v>
      </c>
      <c r="E929" s="207"/>
      <c r="F929" s="207">
        <v>52</v>
      </c>
      <c r="G929" s="73">
        <f t="shared" si="19"/>
        <v>365.7</v>
      </c>
      <c r="K929" s="20">
        <f>SUM(K927:K928)</f>
        <v>334.7</v>
      </c>
    </row>
    <row r="930" spans="1:13">
      <c r="A930" s="3">
        <v>45747</v>
      </c>
      <c r="B930" s="422" t="s">
        <v>81</v>
      </c>
      <c r="C930" s="422" t="s">
        <v>18</v>
      </c>
      <c r="D930" t="s">
        <v>12</v>
      </c>
      <c r="E930" s="207"/>
      <c r="F930" s="207">
        <v>18</v>
      </c>
      <c r="G930" s="73">
        <f t="shared" si="19"/>
        <v>347.7</v>
      </c>
    </row>
    <row r="931" spans="1:13">
      <c r="A931" s="3">
        <v>45750</v>
      </c>
      <c r="B931" s="422">
        <v>30884</v>
      </c>
      <c r="C931" s="422" t="s">
        <v>18</v>
      </c>
      <c r="D931" t="s">
        <v>14</v>
      </c>
      <c r="F931" s="2">
        <v>8</v>
      </c>
      <c r="G931" s="73">
        <f t="shared" si="19"/>
        <v>339.7</v>
      </c>
    </row>
    <row r="932" spans="1:13">
      <c r="A932" s="3">
        <v>45750</v>
      </c>
      <c r="B932" s="422">
        <v>30884</v>
      </c>
      <c r="C932" s="422" t="s">
        <v>18</v>
      </c>
      <c r="D932" t="s">
        <v>15</v>
      </c>
      <c r="F932" s="2">
        <v>5</v>
      </c>
      <c r="G932" s="73">
        <f t="shared" si="19"/>
        <v>334.7</v>
      </c>
    </row>
    <row r="933" spans="1:13">
      <c r="A933" s="70">
        <v>45777</v>
      </c>
      <c r="B933" s="422" t="s">
        <v>83</v>
      </c>
      <c r="C933" s="422" t="s">
        <v>18</v>
      </c>
      <c r="D933" t="s">
        <v>12</v>
      </c>
      <c r="F933" s="2">
        <v>22</v>
      </c>
      <c r="G933" s="73">
        <f t="shared" si="19"/>
        <v>312.7</v>
      </c>
      <c r="I933" s="472" t="s">
        <v>758</v>
      </c>
      <c r="J933" s="472"/>
      <c r="K933" s="472"/>
    </row>
    <row r="934" spans="1:13">
      <c r="A934" s="70">
        <v>45798</v>
      </c>
      <c r="B934" s="422">
        <v>31012</v>
      </c>
      <c r="C934" s="422" t="s">
        <v>18</v>
      </c>
      <c r="D934" t="s">
        <v>12</v>
      </c>
      <c r="F934" s="2">
        <v>296.3</v>
      </c>
      <c r="G934" s="73">
        <f t="shared" si="19"/>
        <v>16.399999999999977</v>
      </c>
      <c r="I934" s="439"/>
      <c r="J934" s="439"/>
      <c r="K934" s="439"/>
    </row>
    <row r="935" spans="1:13">
      <c r="A935" s="70">
        <v>45798</v>
      </c>
      <c r="B935" s="422">
        <v>31012</v>
      </c>
      <c r="C935" s="422" t="s">
        <v>18</v>
      </c>
      <c r="D935" t="s">
        <v>13</v>
      </c>
      <c r="F935" s="2">
        <v>16.399999999999999</v>
      </c>
      <c r="G935" s="73">
        <f t="shared" si="19"/>
        <v>0</v>
      </c>
      <c r="I935" s="439"/>
      <c r="J935" s="439"/>
      <c r="K935" s="439"/>
    </row>
    <row r="936" spans="1:13">
      <c r="A936" s="81">
        <v>45777</v>
      </c>
      <c r="B936" s="421" t="s">
        <v>10</v>
      </c>
      <c r="C936" s="421" t="s">
        <v>19</v>
      </c>
      <c r="D936" t="s">
        <v>12</v>
      </c>
      <c r="E936" s="207">
        <v>309.89999999999998</v>
      </c>
      <c r="F936" s="207"/>
      <c r="G936" s="73">
        <f t="shared" si="19"/>
        <v>309.89999999999998</v>
      </c>
      <c r="H936">
        <v>2025</v>
      </c>
      <c r="I936" s="280" t="s">
        <v>18</v>
      </c>
      <c r="J936" t="s">
        <v>12</v>
      </c>
      <c r="K936" s="207">
        <v>296.3</v>
      </c>
      <c r="L936" s="28"/>
    </row>
    <row r="937" spans="1:13">
      <c r="A937" s="70"/>
      <c r="B937" s="422"/>
      <c r="C937" s="422"/>
      <c r="D937" t="s">
        <v>13</v>
      </c>
      <c r="E937" s="207">
        <v>20.2</v>
      </c>
      <c r="F937" s="207"/>
      <c r="G937" s="73">
        <f t="shared" si="19"/>
        <v>330.09999999999997</v>
      </c>
      <c r="I937" s="281"/>
      <c r="J937" t="s">
        <v>13</v>
      </c>
      <c r="K937" s="207">
        <v>16.399999999999999</v>
      </c>
    </row>
    <row r="938" spans="1:13">
      <c r="A938" s="70"/>
      <c r="B938" s="422"/>
      <c r="C938" s="422"/>
      <c r="D938" t="s">
        <v>14</v>
      </c>
      <c r="E938" s="207">
        <v>60</v>
      </c>
      <c r="F938" s="207"/>
      <c r="G938" s="73">
        <f t="shared" si="19"/>
        <v>390.09999999999997</v>
      </c>
      <c r="I938" s="280" t="s">
        <v>19</v>
      </c>
      <c r="J938" t="s">
        <v>12</v>
      </c>
      <c r="K938" s="207">
        <v>309.89999999999998</v>
      </c>
    </row>
    <row r="939" spans="1:13">
      <c r="A939" s="70"/>
      <c r="B939" s="422"/>
      <c r="C939" s="422"/>
      <c r="D939" t="s">
        <v>15</v>
      </c>
      <c r="E939" s="207">
        <v>5</v>
      </c>
      <c r="F939" s="207"/>
      <c r="G939" s="73">
        <f t="shared" si="19"/>
        <v>395.09999999999997</v>
      </c>
      <c r="I939" s="281"/>
      <c r="J939" t="s">
        <v>13</v>
      </c>
      <c r="K939" s="207">
        <v>20.2</v>
      </c>
      <c r="M939" s="20">
        <f>500-K936-K937</f>
        <v>187.29999999999998</v>
      </c>
    </row>
    <row r="940" spans="1:13">
      <c r="A940" s="70">
        <v>45777</v>
      </c>
      <c r="B940" s="422" t="s">
        <v>83</v>
      </c>
      <c r="C940" s="422" t="s">
        <v>19</v>
      </c>
      <c r="D940" t="s">
        <v>14</v>
      </c>
      <c r="E940" s="207"/>
      <c r="F940" s="207">
        <v>60</v>
      </c>
      <c r="G940" s="73">
        <f t="shared" si="19"/>
        <v>335.09999999999997</v>
      </c>
      <c r="K940" s="20">
        <f>SUM(K936:K939)</f>
        <v>642.79999999999995</v>
      </c>
    </row>
    <row r="941" spans="1:13">
      <c r="A941" s="70">
        <v>45777</v>
      </c>
      <c r="B941" s="422" t="s">
        <v>83</v>
      </c>
      <c r="C941" s="422" t="s">
        <v>19</v>
      </c>
      <c r="D941" t="s">
        <v>15</v>
      </c>
      <c r="E941" s="207"/>
      <c r="F941" s="207">
        <v>5</v>
      </c>
      <c r="G941" s="73">
        <f t="shared" si="19"/>
        <v>330.09999999999997</v>
      </c>
    </row>
    <row r="942" spans="1:13">
      <c r="A942" s="3">
        <v>45798</v>
      </c>
      <c r="B942" s="422">
        <v>31012</v>
      </c>
      <c r="C942" s="422" t="s">
        <v>19</v>
      </c>
      <c r="D942" t="s">
        <v>12</v>
      </c>
      <c r="F942" s="2">
        <v>187.3</v>
      </c>
      <c r="G942" s="73">
        <f t="shared" si="19"/>
        <v>142.79999999999995</v>
      </c>
    </row>
    <row r="943" spans="1:13">
      <c r="A943" s="70">
        <v>45808</v>
      </c>
      <c r="B943" s="422" t="s">
        <v>84</v>
      </c>
      <c r="C943" s="422" t="s">
        <v>19</v>
      </c>
      <c r="D943" t="s">
        <v>12</v>
      </c>
      <c r="F943" s="2">
        <v>122</v>
      </c>
      <c r="G943" s="73">
        <f t="shared" si="19"/>
        <v>20.799999999999955</v>
      </c>
    </row>
    <row r="944" spans="1:13">
      <c r="A944" s="3">
        <v>45838</v>
      </c>
      <c r="B944" s="422" t="s">
        <v>86</v>
      </c>
      <c r="C944" s="422" t="s">
        <v>19</v>
      </c>
      <c r="D944" t="s">
        <v>12</v>
      </c>
      <c r="F944" s="2">
        <v>0.6</v>
      </c>
      <c r="G944" s="73">
        <f t="shared" si="19"/>
        <v>20.199999999999953</v>
      </c>
    </row>
    <row r="945" spans="1:13">
      <c r="A945" s="3">
        <v>45838</v>
      </c>
      <c r="B945" s="422" t="s">
        <v>86</v>
      </c>
      <c r="C945" s="422" t="s">
        <v>19</v>
      </c>
      <c r="D945" t="s">
        <v>13</v>
      </c>
      <c r="F945" s="2">
        <v>20.2</v>
      </c>
      <c r="G945" s="73">
        <f t="shared" si="19"/>
        <v>-4.6185277824406512E-14</v>
      </c>
    </row>
    <row r="946" spans="1:13">
      <c r="A946" s="81">
        <v>45808</v>
      </c>
      <c r="B946" s="421" t="s">
        <v>10</v>
      </c>
      <c r="C946" s="421" t="s">
        <v>20</v>
      </c>
      <c r="D946" t="s">
        <v>12</v>
      </c>
      <c r="E946" s="207">
        <v>306</v>
      </c>
      <c r="F946" s="207"/>
      <c r="G946" s="73">
        <f t="shared" si="19"/>
        <v>305.99999999999994</v>
      </c>
    </row>
    <row r="947" spans="1:13">
      <c r="A947" s="70"/>
      <c r="B947" s="422"/>
      <c r="C947" s="422"/>
      <c r="D947" t="s">
        <v>13</v>
      </c>
      <c r="E947" s="207">
        <v>24.4</v>
      </c>
      <c r="F947" s="207"/>
      <c r="G947" s="73">
        <f t="shared" si="19"/>
        <v>330.39999999999992</v>
      </c>
    </row>
    <row r="948" spans="1:13">
      <c r="A948" s="70"/>
      <c r="B948" s="422"/>
      <c r="C948" s="422"/>
      <c r="D948" t="s">
        <v>14</v>
      </c>
      <c r="E948" s="207">
        <v>60</v>
      </c>
      <c r="F948" s="207"/>
      <c r="G948" s="73">
        <f t="shared" si="19"/>
        <v>390.39999999999992</v>
      </c>
      <c r="H948" s="28"/>
    </row>
    <row r="949" spans="1:13">
      <c r="A949" s="70"/>
      <c r="B949" s="422"/>
      <c r="C949" s="422"/>
      <c r="D949" t="s">
        <v>15</v>
      </c>
      <c r="E949" s="207">
        <v>5</v>
      </c>
      <c r="F949" s="207"/>
      <c r="G949" s="73">
        <f t="shared" si="19"/>
        <v>395.39999999999992</v>
      </c>
    </row>
    <row r="950" spans="1:13">
      <c r="A950" s="70">
        <v>45808</v>
      </c>
      <c r="B950" s="422" t="s">
        <v>84</v>
      </c>
      <c r="C950" s="422" t="s">
        <v>20</v>
      </c>
      <c r="D950" t="s">
        <v>14</v>
      </c>
      <c r="E950" s="207"/>
      <c r="F950" s="207">
        <v>60</v>
      </c>
      <c r="G950" s="73">
        <f t="shared" si="19"/>
        <v>335.39999999999992</v>
      </c>
    </row>
    <row r="951" spans="1:13">
      <c r="A951" s="70">
        <v>45808</v>
      </c>
      <c r="B951" s="422" t="s">
        <v>84</v>
      </c>
      <c r="C951" s="422" t="s">
        <v>20</v>
      </c>
      <c r="D951" t="s">
        <v>15</v>
      </c>
      <c r="E951" s="207"/>
      <c r="F951" s="207">
        <v>5</v>
      </c>
      <c r="G951" s="73">
        <f t="shared" si="19"/>
        <v>330.39999999999992</v>
      </c>
    </row>
    <row r="952" spans="1:13">
      <c r="A952" s="3">
        <v>45838</v>
      </c>
      <c r="B952" s="422" t="s">
        <v>86</v>
      </c>
      <c r="C952" s="422" t="s">
        <v>20</v>
      </c>
      <c r="D952" t="s">
        <v>12</v>
      </c>
      <c r="E952" s="207"/>
      <c r="F952" s="207">
        <v>104.2</v>
      </c>
      <c r="G952" s="73">
        <f t="shared" si="19"/>
        <v>226.19999999999993</v>
      </c>
    </row>
    <row r="953" spans="1:13">
      <c r="A953" s="3">
        <v>45852</v>
      </c>
      <c r="B953" s="422">
        <v>31318</v>
      </c>
      <c r="C953" s="422" t="s">
        <v>20</v>
      </c>
      <c r="D953" t="s">
        <v>12</v>
      </c>
      <c r="E953" s="207"/>
      <c r="F953" s="207">
        <v>201.8</v>
      </c>
      <c r="G953" s="73">
        <f t="shared" si="19"/>
        <v>24.39999999999992</v>
      </c>
    </row>
    <row r="954" spans="1:13">
      <c r="A954" s="3">
        <v>45852</v>
      </c>
      <c r="B954" s="422">
        <v>31318</v>
      </c>
      <c r="C954" s="422" t="s">
        <v>20</v>
      </c>
      <c r="D954" t="s">
        <v>13</v>
      </c>
      <c r="E954" s="207"/>
      <c r="F954" s="207">
        <v>24.4</v>
      </c>
      <c r="G954" s="73">
        <f t="shared" si="19"/>
        <v>-7.815970093361102E-14</v>
      </c>
    </row>
    <row r="955" spans="1:13">
      <c r="A955" s="31">
        <v>45838</v>
      </c>
      <c r="B955" s="421" t="s">
        <v>10</v>
      </c>
      <c r="C955" s="421" t="s">
        <v>21</v>
      </c>
      <c r="D955" t="s">
        <v>12</v>
      </c>
      <c r="E955" s="207">
        <v>298.10000000000002</v>
      </c>
      <c r="F955" s="207"/>
      <c r="G955" s="73">
        <f t="shared" si="19"/>
        <v>298.09999999999997</v>
      </c>
    </row>
    <row r="956" spans="1:13">
      <c r="B956" s="422"/>
      <c r="C956" s="422"/>
      <c r="D956" t="s">
        <v>13</v>
      </c>
      <c r="E956" s="2">
        <v>20</v>
      </c>
      <c r="G956" s="73">
        <f t="shared" si="19"/>
        <v>318.09999999999997</v>
      </c>
    </row>
    <row r="957" spans="1:13">
      <c r="B957" s="422"/>
      <c r="C957" s="422"/>
      <c r="D957" t="s">
        <v>14</v>
      </c>
      <c r="E957" s="2">
        <v>60</v>
      </c>
      <c r="G957" s="73">
        <f t="shared" si="19"/>
        <v>378.09999999999997</v>
      </c>
    </row>
    <row r="958" spans="1:13">
      <c r="B958" s="422"/>
      <c r="C958" s="422"/>
      <c r="D958" t="s">
        <v>15</v>
      </c>
      <c r="E958" s="2">
        <v>5</v>
      </c>
      <c r="G958" s="73">
        <f t="shared" si="19"/>
        <v>383.09999999999997</v>
      </c>
    </row>
    <row r="959" spans="1:13">
      <c r="A959" s="3">
        <v>45838</v>
      </c>
      <c r="B959" s="422" t="s">
        <v>86</v>
      </c>
      <c r="C959" s="422" t="s">
        <v>21</v>
      </c>
      <c r="D959" t="s">
        <v>14</v>
      </c>
      <c r="F959" s="2">
        <v>60</v>
      </c>
      <c r="G959" s="73">
        <f t="shared" si="19"/>
        <v>323.09999999999997</v>
      </c>
    </row>
    <row r="960" spans="1:13">
      <c r="A960" s="3">
        <v>45838</v>
      </c>
      <c r="B960" s="422" t="s">
        <v>86</v>
      </c>
      <c r="C960" s="422" t="s">
        <v>21</v>
      </c>
      <c r="D960" t="s">
        <v>15</v>
      </c>
      <c r="F960" s="2">
        <v>5</v>
      </c>
      <c r="G960" s="73">
        <f t="shared" si="19"/>
        <v>318.09999999999997</v>
      </c>
      <c r="J960" s="421"/>
      <c r="K960"/>
      <c r="M960" s="207"/>
    </row>
    <row r="961" spans="1:13">
      <c r="A961" s="3">
        <v>45852</v>
      </c>
      <c r="B961" s="422">
        <v>31318</v>
      </c>
      <c r="C961" s="422" t="s">
        <v>21</v>
      </c>
      <c r="D961" t="s">
        <v>12</v>
      </c>
      <c r="F961" s="2">
        <v>123.8</v>
      </c>
      <c r="G961" s="73">
        <f t="shared" si="19"/>
        <v>194.29999999999995</v>
      </c>
      <c r="J961" s="422"/>
      <c r="K961"/>
      <c r="M961" s="207"/>
    </row>
    <row r="962" spans="1:13">
      <c r="A962" s="3">
        <v>45852</v>
      </c>
      <c r="B962" s="422">
        <v>31363</v>
      </c>
      <c r="C962" s="422" t="s">
        <v>21</v>
      </c>
      <c r="D962" t="s">
        <v>12</v>
      </c>
      <c r="F962" s="2">
        <v>174.3</v>
      </c>
      <c r="G962" s="73">
        <f t="shared" si="19"/>
        <v>19.999999999999943</v>
      </c>
      <c r="I962" s="421" t="s">
        <v>21</v>
      </c>
      <c r="J962" t="s">
        <v>12</v>
      </c>
      <c r="K962" s="207">
        <f>E955-F961</f>
        <v>174.3</v>
      </c>
      <c r="L962" s="207"/>
    </row>
    <row r="963" spans="1:13">
      <c r="A963" s="3">
        <v>45852</v>
      </c>
      <c r="B963" s="422">
        <v>31363</v>
      </c>
      <c r="C963" s="422" t="s">
        <v>21</v>
      </c>
      <c r="D963" t="s">
        <v>13</v>
      </c>
      <c r="F963" s="2">
        <v>20</v>
      </c>
      <c r="G963" s="73">
        <f t="shared" si="19"/>
        <v>-5.6843418860808015E-14</v>
      </c>
      <c r="I963" s="422"/>
      <c r="J963" t="s">
        <v>13</v>
      </c>
      <c r="K963" s="2">
        <v>20</v>
      </c>
      <c r="L963" s="2"/>
    </row>
    <row r="964" spans="1:13">
      <c r="A964" s="81">
        <v>45869</v>
      </c>
      <c r="B964" s="421" t="s">
        <v>10</v>
      </c>
      <c r="C964" s="421" t="s">
        <v>22</v>
      </c>
      <c r="D964" t="s">
        <v>12</v>
      </c>
      <c r="E964" s="207">
        <v>275.5</v>
      </c>
      <c r="F964" s="207"/>
      <c r="G964" s="73">
        <f t="shared" si="19"/>
        <v>275.49999999999994</v>
      </c>
      <c r="K964" s="20">
        <f>SUM(K962:K963)</f>
        <v>194.3</v>
      </c>
      <c r="L964" s="28"/>
      <c r="M964" s="28"/>
    </row>
    <row r="965" spans="1:13">
      <c r="A965" s="70"/>
      <c r="B965" s="422"/>
      <c r="C965" s="422"/>
      <c r="D965" t="s">
        <v>13</v>
      </c>
      <c r="E965" s="207">
        <v>19.600000000000001</v>
      </c>
      <c r="F965" s="207"/>
      <c r="G965" s="73">
        <f t="shared" si="19"/>
        <v>295.09999999999997</v>
      </c>
      <c r="K965" s="20">
        <f>200-K964</f>
        <v>5.6999999999999886</v>
      </c>
    </row>
    <row r="966" spans="1:13">
      <c r="A966" s="70"/>
      <c r="B966" s="422"/>
      <c r="C966" s="422"/>
      <c r="D966" t="s">
        <v>14</v>
      </c>
      <c r="E966" s="207">
        <v>60</v>
      </c>
      <c r="F966" s="207"/>
      <c r="G966" s="73">
        <f t="shared" si="19"/>
        <v>355.09999999999997</v>
      </c>
    </row>
    <row r="967" spans="1:13">
      <c r="A967" s="70"/>
      <c r="B967" s="422"/>
      <c r="C967" s="422"/>
      <c r="D967" t="s">
        <v>15</v>
      </c>
      <c r="E967" s="207">
        <v>5</v>
      </c>
      <c r="F967" s="207"/>
      <c r="G967" s="73">
        <f t="shared" si="19"/>
        <v>360.09999999999997</v>
      </c>
    </row>
    <row r="968" spans="1:13">
      <c r="A968" s="70">
        <v>45869</v>
      </c>
      <c r="B968" s="422" t="s">
        <v>87</v>
      </c>
      <c r="C968" s="422" t="s">
        <v>22</v>
      </c>
      <c r="D968" t="s">
        <v>14</v>
      </c>
      <c r="E968" s="207"/>
      <c r="F968" s="207">
        <v>60</v>
      </c>
      <c r="G968" s="73">
        <f t="shared" si="19"/>
        <v>300.09999999999997</v>
      </c>
    </row>
    <row r="969" spans="1:13">
      <c r="A969" s="70">
        <v>45869</v>
      </c>
      <c r="B969" s="422" t="s">
        <v>87</v>
      </c>
      <c r="C969" s="422" t="s">
        <v>22</v>
      </c>
      <c r="D969" t="s">
        <v>15</v>
      </c>
      <c r="E969" s="207"/>
      <c r="F969" s="207">
        <v>5</v>
      </c>
      <c r="G969" s="73">
        <f t="shared" si="19"/>
        <v>295.09999999999997</v>
      </c>
    </row>
    <row r="970" spans="1:13">
      <c r="A970" s="70">
        <v>45869</v>
      </c>
      <c r="B970" s="422" t="s">
        <v>87</v>
      </c>
      <c r="C970" s="422" t="s">
        <v>22</v>
      </c>
      <c r="D970" t="s">
        <v>12</v>
      </c>
      <c r="F970" s="2">
        <v>110</v>
      </c>
      <c r="G970" s="73">
        <f t="shared" si="19"/>
        <v>185.09999999999997</v>
      </c>
    </row>
    <row r="971" spans="1:13">
      <c r="A971" s="3">
        <v>45900</v>
      </c>
      <c r="B971" s="422" t="s">
        <v>102</v>
      </c>
      <c r="C971" s="422" t="s">
        <v>22</v>
      </c>
      <c r="D971" t="s">
        <v>12</v>
      </c>
      <c r="F971" s="2">
        <v>145</v>
      </c>
      <c r="G971" s="73">
        <f t="shared" si="19"/>
        <v>40.099999999999966</v>
      </c>
    </row>
    <row r="972" spans="1:13">
      <c r="A972" s="3">
        <v>45930</v>
      </c>
      <c r="B972" s="422" t="s">
        <v>103</v>
      </c>
      <c r="C972" s="422" t="s">
        <v>22</v>
      </c>
      <c r="D972" t="s">
        <v>12</v>
      </c>
      <c r="F972" s="2">
        <f>E964-F971-F970</f>
        <v>20.5</v>
      </c>
      <c r="G972" s="73">
        <f t="shared" si="19"/>
        <v>19.599999999999966</v>
      </c>
    </row>
    <row r="973" spans="1:13">
      <c r="A973" s="3">
        <v>45930</v>
      </c>
      <c r="B973" s="422" t="s">
        <v>103</v>
      </c>
      <c r="C973" s="422" t="s">
        <v>22</v>
      </c>
      <c r="D973" t="s">
        <v>13</v>
      </c>
      <c r="F973" s="2">
        <v>19.600000000000001</v>
      </c>
      <c r="G973" s="73">
        <f t="shared" si="19"/>
        <v>-3.5527136788005009E-14</v>
      </c>
    </row>
    <row r="974" spans="1:13">
      <c r="A974" s="31">
        <v>45900</v>
      </c>
      <c r="B974" s="421" t="s">
        <v>10</v>
      </c>
      <c r="C974" s="421" t="s">
        <v>23</v>
      </c>
      <c r="D974" t="s">
        <v>12</v>
      </c>
      <c r="E974" s="207">
        <v>256.5</v>
      </c>
      <c r="F974" s="207"/>
      <c r="G974" s="73">
        <f t="shared" si="19"/>
        <v>256.49999999999994</v>
      </c>
    </row>
    <row r="975" spans="1:13">
      <c r="B975" s="422"/>
      <c r="C975" s="422"/>
      <c r="D975" t="s">
        <v>13</v>
      </c>
      <c r="E975" s="207">
        <v>34</v>
      </c>
      <c r="F975" s="207"/>
      <c r="G975" s="73">
        <f t="shared" si="19"/>
        <v>290.49999999999994</v>
      </c>
    </row>
    <row r="976" spans="1:13">
      <c r="B976" s="422"/>
      <c r="C976" s="422"/>
      <c r="D976" t="s">
        <v>14</v>
      </c>
      <c r="E976" s="207">
        <v>60</v>
      </c>
      <c r="F976" s="207"/>
      <c r="G976" s="73">
        <f t="shared" si="19"/>
        <v>350.49999999999994</v>
      </c>
    </row>
    <row r="977" spans="1:13">
      <c r="B977" s="422"/>
      <c r="C977" s="422"/>
      <c r="D977" t="s">
        <v>15</v>
      </c>
      <c r="E977" s="207">
        <v>5</v>
      </c>
      <c r="F977" s="207"/>
      <c r="G977" s="73">
        <f t="shared" si="19"/>
        <v>355.49999999999994</v>
      </c>
      <c r="J977" s="441" t="s">
        <v>758</v>
      </c>
      <c r="K977" s="441"/>
      <c r="L977" s="441"/>
    </row>
    <row r="978" spans="1:13">
      <c r="A978" s="3">
        <v>45900</v>
      </c>
      <c r="B978" s="422" t="s">
        <v>102</v>
      </c>
      <c r="C978" s="422" t="s">
        <v>23</v>
      </c>
      <c r="D978" t="s">
        <v>14</v>
      </c>
      <c r="E978" s="207"/>
      <c r="F978" s="207">
        <v>60</v>
      </c>
      <c r="G978" s="73">
        <f t="shared" si="19"/>
        <v>295.49999999999994</v>
      </c>
      <c r="I978" s="326">
        <v>2025</v>
      </c>
      <c r="J978" s="421" t="s">
        <v>23</v>
      </c>
      <c r="K978" t="s">
        <v>12</v>
      </c>
      <c r="L978" s="20">
        <f>E974-F980-F981</f>
        <v>130.6</v>
      </c>
    </row>
    <row r="979" spans="1:13">
      <c r="A979" s="3">
        <v>45900</v>
      </c>
      <c r="B979" s="422" t="s">
        <v>102</v>
      </c>
      <c r="C979" s="422" t="s">
        <v>23</v>
      </c>
      <c r="D979" t="s">
        <v>15</v>
      </c>
      <c r="E979" s="207"/>
      <c r="F979" s="207">
        <v>5</v>
      </c>
      <c r="G979" s="73">
        <f t="shared" si="19"/>
        <v>290.49999999999994</v>
      </c>
      <c r="K979" t="s">
        <v>13</v>
      </c>
      <c r="L979" s="20">
        <v>34</v>
      </c>
    </row>
    <row r="980" spans="1:13">
      <c r="A980" s="3">
        <v>45930</v>
      </c>
      <c r="B980" s="422" t="s">
        <v>103</v>
      </c>
      <c r="C980" s="422" t="s">
        <v>23</v>
      </c>
      <c r="D980" t="s">
        <v>12</v>
      </c>
      <c r="E980" s="207"/>
      <c r="F980" s="207">
        <v>89.9</v>
      </c>
      <c r="G980" s="73">
        <f t="shared" ref="G980:G1005" si="20">+G979+E980-F980</f>
        <v>200.59999999999994</v>
      </c>
      <c r="J980" s="421" t="s">
        <v>172</v>
      </c>
      <c r="K980" t="s">
        <v>12</v>
      </c>
      <c r="L980" s="207">
        <v>222.4</v>
      </c>
    </row>
    <row r="981" spans="1:13">
      <c r="A981" s="3">
        <v>45961</v>
      </c>
      <c r="B981" s="422" t="s">
        <v>749</v>
      </c>
      <c r="C981" s="422" t="s">
        <v>23</v>
      </c>
      <c r="D981" t="s">
        <v>12</v>
      </c>
      <c r="E981" s="207"/>
      <c r="F981" s="207">
        <v>36</v>
      </c>
      <c r="G981" s="73">
        <f t="shared" si="20"/>
        <v>164.59999999999994</v>
      </c>
      <c r="J981" s="422"/>
      <c r="K981" t="s">
        <v>13</v>
      </c>
      <c r="L981" s="20">
        <v>19</v>
      </c>
    </row>
    <row r="982" spans="1:13">
      <c r="A982" s="3">
        <v>45982</v>
      </c>
      <c r="B982" s="422">
        <v>31984</v>
      </c>
      <c r="C982" s="422" t="s">
        <v>23</v>
      </c>
      <c r="D982" t="s">
        <v>12</v>
      </c>
      <c r="E982" s="207"/>
      <c r="F982" s="207">
        <v>130.6</v>
      </c>
      <c r="G982" s="73">
        <f>+G981+E982-F982</f>
        <v>33.999999999999943</v>
      </c>
      <c r="J982" s="422"/>
      <c r="K982"/>
      <c r="L982" s="20"/>
    </row>
    <row r="983" spans="1:13">
      <c r="A983" s="3">
        <v>45982</v>
      </c>
      <c r="B983" s="422">
        <v>31984</v>
      </c>
      <c r="C983" s="422" t="s">
        <v>23</v>
      </c>
      <c r="D983" t="s">
        <v>13</v>
      </c>
      <c r="E983" s="207"/>
      <c r="F983" s="207">
        <v>34</v>
      </c>
      <c r="G983" s="73">
        <f>+G982+E983-F983</f>
        <v>-5.6843418860808015E-14</v>
      </c>
      <c r="J983" s="422"/>
      <c r="K983"/>
      <c r="L983" s="20"/>
    </row>
    <row r="984" spans="1:13">
      <c r="A984" s="81">
        <v>45930</v>
      </c>
      <c r="B984" s="421" t="s">
        <v>10</v>
      </c>
      <c r="C984" s="421" t="s">
        <v>172</v>
      </c>
      <c r="D984" t="s">
        <v>12</v>
      </c>
      <c r="E984" s="207">
        <v>222.4</v>
      </c>
      <c r="G984" s="73">
        <f>+G983+E984-F984</f>
        <v>222.39999999999995</v>
      </c>
      <c r="J984" s="421" t="s">
        <v>25</v>
      </c>
      <c r="K984" t="s">
        <v>12</v>
      </c>
      <c r="L984" s="29">
        <v>224.9</v>
      </c>
    </row>
    <row r="985" spans="1:13">
      <c r="B985" s="422"/>
      <c r="C985" s="422"/>
      <c r="D985" t="s">
        <v>13</v>
      </c>
      <c r="E985" s="20">
        <v>19</v>
      </c>
      <c r="G985" s="73">
        <f>+G984+E985-F985</f>
        <v>241.39999999999995</v>
      </c>
      <c r="J985" s="422"/>
      <c r="K985" t="s">
        <v>13</v>
      </c>
      <c r="L985" s="29">
        <v>28.9</v>
      </c>
    </row>
    <row r="986" spans="1:13">
      <c r="B986" s="422"/>
      <c r="C986" s="422"/>
      <c r="D986" t="s">
        <v>14</v>
      </c>
      <c r="E986" s="20">
        <v>60</v>
      </c>
      <c r="G986" s="73">
        <f>+G985+E986-F986</f>
        <v>301.39999999999998</v>
      </c>
      <c r="K986" s="20">
        <v>670</v>
      </c>
      <c r="L986" s="20">
        <f>SUM(L978:L985)</f>
        <v>659.8</v>
      </c>
      <c r="M986" s="20">
        <f>K986-L986</f>
        <v>10.200000000000045</v>
      </c>
    </row>
    <row r="987" spans="1:13">
      <c r="B987" s="422"/>
      <c r="C987" s="422"/>
      <c r="D987" t="s">
        <v>15</v>
      </c>
      <c r="E987" s="20">
        <v>5</v>
      </c>
      <c r="G987" s="73">
        <f>+G986+E987-F987</f>
        <v>306.39999999999998</v>
      </c>
      <c r="I987" s="207"/>
    </row>
    <row r="988" spans="1:13">
      <c r="B988" s="422"/>
      <c r="C988" s="422"/>
      <c r="D988" t="s">
        <v>63</v>
      </c>
      <c r="E988" s="207">
        <v>10</v>
      </c>
      <c r="G988" s="73">
        <f>+G987+E988-F988</f>
        <v>316.39999999999998</v>
      </c>
      <c r="I988" s="20"/>
    </row>
    <row r="989" spans="1:13">
      <c r="A989" s="3">
        <v>45905</v>
      </c>
      <c r="B989" s="422"/>
      <c r="C989" s="422" t="s">
        <v>172</v>
      </c>
      <c r="D989" t="s">
        <v>63</v>
      </c>
      <c r="F989" s="2">
        <v>10</v>
      </c>
      <c r="G989" s="73">
        <f>+G988+E989-F989</f>
        <v>306.39999999999998</v>
      </c>
    </row>
    <row r="990" spans="1:13">
      <c r="A990" s="3">
        <v>45930</v>
      </c>
      <c r="B990" s="422" t="s">
        <v>103</v>
      </c>
      <c r="C990" s="422" t="s">
        <v>172</v>
      </c>
      <c r="D990" t="s">
        <v>14</v>
      </c>
      <c r="F990" s="20">
        <v>60</v>
      </c>
      <c r="G990" s="73">
        <f>+G989+E990-F990</f>
        <v>246.39999999999998</v>
      </c>
      <c r="I990" s="2"/>
    </row>
    <row r="991" spans="1:13">
      <c r="A991" s="3">
        <v>45930</v>
      </c>
      <c r="B991" s="422" t="s">
        <v>103</v>
      </c>
      <c r="C991" s="422" t="s">
        <v>172</v>
      </c>
      <c r="D991" t="s">
        <v>15</v>
      </c>
      <c r="F991" s="20">
        <v>5</v>
      </c>
      <c r="G991" s="73">
        <f>+G990+E991-F991</f>
        <v>241.39999999999998</v>
      </c>
      <c r="I991" s="2"/>
    </row>
    <row r="992" spans="1:13">
      <c r="A992" s="3">
        <v>45982</v>
      </c>
      <c r="B992" s="422">
        <v>31984</v>
      </c>
      <c r="C992" s="422" t="s">
        <v>172</v>
      </c>
      <c r="D992" t="s">
        <v>12</v>
      </c>
      <c r="F992" s="207">
        <v>222.4</v>
      </c>
      <c r="G992" s="73">
        <f>+G991+E992-F992</f>
        <v>18.999999999999972</v>
      </c>
      <c r="I992" s="2"/>
    </row>
    <row r="993" spans="1:11">
      <c r="A993" s="3">
        <v>45982</v>
      </c>
      <c r="B993" s="422">
        <v>31984</v>
      </c>
      <c r="C993" s="422" t="s">
        <v>172</v>
      </c>
      <c r="D993" t="s">
        <v>13</v>
      </c>
      <c r="F993" s="20">
        <v>19</v>
      </c>
      <c r="G993" s="73">
        <f>+G992+E993-F993</f>
        <v>-2.8421709430404007E-14</v>
      </c>
      <c r="I993" s="2"/>
    </row>
    <row r="994" spans="1:11">
      <c r="A994" s="81">
        <v>45961</v>
      </c>
      <c r="B994" s="421" t="s">
        <v>10</v>
      </c>
      <c r="C994" s="421" t="s">
        <v>25</v>
      </c>
      <c r="D994" t="s">
        <v>12</v>
      </c>
      <c r="E994" s="2">
        <v>224.9</v>
      </c>
      <c r="G994" s="73">
        <f>+G993+E994-F994</f>
        <v>224.89999999999998</v>
      </c>
    </row>
    <row r="995" spans="1:11">
      <c r="A995" s="70"/>
      <c r="B995" s="422"/>
      <c r="C995" s="422"/>
      <c r="D995" t="s">
        <v>13</v>
      </c>
      <c r="E995" s="2">
        <v>28.9</v>
      </c>
      <c r="G995" s="73">
        <f>+G994+E995-F995</f>
        <v>253.79999999999998</v>
      </c>
    </row>
    <row r="996" spans="1:11">
      <c r="A996" s="70"/>
      <c r="B996" s="422"/>
      <c r="C996" s="422"/>
      <c r="D996" t="s">
        <v>14</v>
      </c>
      <c r="E996" s="20">
        <v>60</v>
      </c>
      <c r="G996" s="73">
        <f>+G995+E996-F996</f>
        <v>313.79999999999995</v>
      </c>
    </row>
    <row r="997" spans="1:11">
      <c r="A997" s="70"/>
      <c r="B997" s="422"/>
      <c r="C997" s="422"/>
      <c r="D997" t="s">
        <v>15</v>
      </c>
      <c r="E997" s="20">
        <v>5</v>
      </c>
      <c r="G997" s="73">
        <f>+G996+E997-F997</f>
        <v>318.79999999999995</v>
      </c>
    </row>
    <row r="998" spans="1:11">
      <c r="A998" s="3">
        <v>45961</v>
      </c>
      <c r="B998" s="422" t="s">
        <v>749</v>
      </c>
      <c r="C998" s="422" t="s">
        <v>25</v>
      </c>
      <c r="D998" t="s">
        <v>14</v>
      </c>
      <c r="E998"/>
      <c r="F998" s="20">
        <v>60</v>
      </c>
      <c r="G998" s="73">
        <f>+G997+E998-F998</f>
        <v>258.79999999999995</v>
      </c>
    </row>
    <row r="999" spans="1:11">
      <c r="A999" s="3">
        <v>45961</v>
      </c>
      <c r="B999" s="422" t="s">
        <v>749</v>
      </c>
      <c r="C999" s="422" t="s">
        <v>25</v>
      </c>
      <c r="D999" t="s">
        <v>15</v>
      </c>
      <c r="E999"/>
      <c r="F999" s="20">
        <v>5</v>
      </c>
      <c r="G999" s="73">
        <f t="shared" ref="G999:G1000" si="21">+G998+E999-F999</f>
        <v>253.79999999999995</v>
      </c>
    </row>
    <row r="1000" spans="1:11">
      <c r="A1000" s="3">
        <v>45982</v>
      </c>
      <c r="B1000" s="422">
        <v>31984</v>
      </c>
      <c r="C1000" s="422" t="s">
        <v>25</v>
      </c>
      <c r="D1000" t="s">
        <v>12</v>
      </c>
      <c r="F1000" s="2">
        <v>224.9</v>
      </c>
      <c r="G1000" s="73">
        <f t="shared" si="21"/>
        <v>28.899999999999949</v>
      </c>
    </row>
    <row r="1001" spans="1:11">
      <c r="A1001" s="3">
        <v>45982</v>
      </c>
      <c r="B1001" s="422">
        <v>31984</v>
      </c>
      <c r="C1001" s="422" t="s">
        <v>25</v>
      </c>
      <c r="D1001" t="s">
        <v>13</v>
      </c>
      <c r="F1001" s="2">
        <v>28.9</v>
      </c>
      <c r="G1001" s="73">
        <f>+G1000+E1001-F1001</f>
        <v>-4.9737991503207013E-14</v>
      </c>
    </row>
    <row r="1002" spans="1:11">
      <c r="A1002" s="81">
        <v>45991</v>
      </c>
      <c r="B1002" s="421" t="s">
        <v>10</v>
      </c>
      <c r="C1002" s="421" t="s">
        <v>26</v>
      </c>
      <c r="D1002" t="s">
        <v>12</v>
      </c>
      <c r="E1002" s="20">
        <v>282.5</v>
      </c>
      <c r="G1002" s="73">
        <f>+G1001+E1002-F1002</f>
        <v>282.49999999999994</v>
      </c>
    </row>
    <row r="1003" spans="1:11">
      <c r="A1003" s="70"/>
      <c r="B1003" s="422"/>
      <c r="C1003" s="422"/>
      <c r="D1003" t="s">
        <v>13</v>
      </c>
      <c r="E1003" s="20">
        <v>28.9</v>
      </c>
      <c r="G1003" s="73">
        <f>+G1002+E1003-F1003</f>
        <v>311.39999999999992</v>
      </c>
      <c r="I1003" s="441" t="s">
        <v>758</v>
      </c>
      <c r="J1003" s="441"/>
      <c r="K1003" s="441"/>
    </row>
    <row r="1004" spans="1:11">
      <c r="A1004" s="70"/>
      <c r="B1004" s="422"/>
      <c r="C1004" s="422"/>
      <c r="D1004" t="s">
        <v>14</v>
      </c>
      <c r="E1004" s="207">
        <v>60</v>
      </c>
      <c r="G1004" s="73">
        <f>+G1003+E1004-F1004</f>
        <v>371.39999999999992</v>
      </c>
      <c r="H1004" s="421">
        <v>2025</v>
      </c>
      <c r="I1004" s="421" t="s">
        <v>26</v>
      </c>
      <c r="J1004" t="s">
        <v>12</v>
      </c>
      <c r="K1004" s="20">
        <f>E1002-F1007-F1008</f>
        <v>228.5</v>
      </c>
    </row>
    <row r="1005" spans="1:11">
      <c r="A1005" s="70"/>
      <c r="B1005" s="422"/>
      <c r="C1005" s="422"/>
      <c r="D1005" t="s">
        <v>15</v>
      </c>
      <c r="E1005" s="207">
        <v>5</v>
      </c>
      <c r="G1005" s="73">
        <f>+G1004+E1005-F1005</f>
        <v>376.39999999999992</v>
      </c>
      <c r="I1005" s="422"/>
      <c r="J1005" t="s">
        <v>13</v>
      </c>
      <c r="K1005" s="20">
        <v>28.9</v>
      </c>
    </row>
    <row r="1006" spans="1:11">
      <c r="A1006" s="3">
        <v>45991</v>
      </c>
      <c r="B1006" s="422" t="s">
        <v>93</v>
      </c>
      <c r="C1006" s="422" t="s">
        <v>26</v>
      </c>
      <c r="D1006" t="s">
        <v>14</v>
      </c>
      <c r="F1006" s="2">
        <v>24</v>
      </c>
      <c r="G1006" s="73">
        <f>+G1005+E1006-F1006</f>
        <v>352.39999999999992</v>
      </c>
      <c r="I1006" s="422"/>
      <c r="J1006" t="s">
        <v>14</v>
      </c>
      <c r="K1006" s="207">
        <f>E1004-F1006</f>
        <v>36</v>
      </c>
    </row>
    <row r="1007" spans="1:11">
      <c r="A1007" s="3">
        <v>45991</v>
      </c>
      <c r="B1007" s="422" t="s">
        <v>93</v>
      </c>
      <c r="C1007" s="422" t="s">
        <v>26</v>
      </c>
      <c r="D1007" t="s">
        <v>12</v>
      </c>
      <c r="F1007" s="2">
        <v>36</v>
      </c>
      <c r="G1007" s="73">
        <f>+G1006+E1007-F1007</f>
        <v>316.39999999999992</v>
      </c>
      <c r="I1007" s="422"/>
      <c r="J1007" t="s">
        <v>15</v>
      </c>
      <c r="K1007" s="207">
        <v>5</v>
      </c>
    </row>
    <row r="1008" spans="1:11">
      <c r="A1008" s="70">
        <v>46022</v>
      </c>
      <c r="B1008" s="422" t="s">
        <v>76</v>
      </c>
      <c r="C1008" s="422" t="s">
        <v>26</v>
      </c>
      <c r="D1008" t="s">
        <v>12</v>
      </c>
      <c r="F1008" s="2">
        <v>18</v>
      </c>
      <c r="G1008" s="73">
        <f>+G1007+E1008-F1008</f>
        <v>298.39999999999992</v>
      </c>
      <c r="I1008" s="421" t="s">
        <v>27</v>
      </c>
      <c r="J1008" t="s">
        <v>12</v>
      </c>
      <c r="K1008" s="20">
        <v>300.8</v>
      </c>
    </row>
    <row r="1009" spans="1:11">
      <c r="A1009" s="70">
        <v>46064</v>
      </c>
      <c r="B1009" s="422">
        <v>32494</v>
      </c>
      <c r="C1009" s="422" t="s">
        <v>26</v>
      </c>
      <c r="D1009" t="s">
        <v>12</v>
      </c>
      <c r="F1009" s="2">
        <v>228.5</v>
      </c>
      <c r="G1009" s="73">
        <f t="shared" ref="G1009:G1014" si="22">+G1008+E1009-F1009</f>
        <v>69.89999999999992</v>
      </c>
      <c r="I1009" s="421"/>
    </row>
    <row r="1010" spans="1:11">
      <c r="A1010" s="70">
        <v>46064</v>
      </c>
      <c r="B1010" s="422">
        <v>32494</v>
      </c>
      <c r="C1010" s="422" t="s">
        <v>26</v>
      </c>
      <c r="D1010" t="s">
        <v>13</v>
      </c>
      <c r="F1010" s="2">
        <v>28.9</v>
      </c>
      <c r="G1010" s="73">
        <f t="shared" si="22"/>
        <v>40.999999999999922</v>
      </c>
      <c r="I1010" s="421"/>
    </row>
    <row r="1011" spans="1:11">
      <c r="A1011" s="70">
        <v>46064</v>
      </c>
      <c r="B1011" s="422">
        <v>32494</v>
      </c>
      <c r="C1011" s="422" t="s">
        <v>26</v>
      </c>
      <c r="D1011" t="s">
        <v>14</v>
      </c>
      <c r="F1011" s="2">
        <v>36</v>
      </c>
      <c r="G1011" s="73">
        <f t="shared" si="22"/>
        <v>4.9999999999999218</v>
      </c>
      <c r="I1011" s="421"/>
    </row>
    <row r="1012" spans="1:11">
      <c r="A1012" s="70">
        <v>46064</v>
      </c>
      <c r="B1012" s="422">
        <v>32494</v>
      </c>
      <c r="C1012" s="422" t="s">
        <v>26</v>
      </c>
      <c r="D1012" t="s">
        <v>15</v>
      </c>
      <c r="F1012" s="2">
        <v>5</v>
      </c>
      <c r="G1012" s="73">
        <f t="shared" si="22"/>
        <v>-7.815970093361102E-14</v>
      </c>
      <c r="I1012" s="421"/>
    </row>
    <row r="1013" spans="1:11">
      <c r="A1013" s="81">
        <v>46022</v>
      </c>
      <c r="B1013" s="421" t="s">
        <v>10</v>
      </c>
      <c r="C1013" s="421" t="s">
        <v>27</v>
      </c>
      <c r="D1013" t="s">
        <v>12</v>
      </c>
      <c r="E1013" s="20">
        <v>300.8</v>
      </c>
      <c r="G1013" s="73">
        <f t="shared" si="22"/>
        <v>300.79999999999995</v>
      </c>
      <c r="I1013" s="422"/>
      <c r="J1013" t="s">
        <v>13</v>
      </c>
      <c r="K1013" s="20">
        <v>28.3</v>
      </c>
    </row>
    <row r="1014" spans="1:11">
      <c r="A1014" s="70"/>
      <c r="B1014" s="422"/>
      <c r="C1014" s="422"/>
      <c r="D1014" t="s">
        <v>13</v>
      </c>
      <c r="E1014" s="20">
        <v>28.3</v>
      </c>
      <c r="G1014" s="73">
        <f t="shared" si="22"/>
        <v>329.09999999999997</v>
      </c>
      <c r="H1014" s="421">
        <v>2026</v>
      </c>
      <c r="I1014" s="421" t="s">
        <v>11</v>
      </c>
      <c r="J1014" t="s">
        <v>14</v>
      </c>
      <c r="K1014" s="207">
        <v>40</v>
      </c>
    </row>
    <row r="1015" spans="1:11">
      <c r="A1015" s="70"/>
      <c r="B1015" s="422"/>
      <c r="C1015" s="422"/>
      <c r="D1015" t="s">
        <v>14</v>
      </c>
      <c r="E1015" s="207">
        <v>60</v>
      </c>
      <c r="G1015" s="73">
        <f>+G1014+E1015-F1015</f>
        <v>389.09999999999997</v>
      </c>
      <c r="J1015" t="s">
        <v>15</v>
      </c>
      <c r="K1015" s="207">
        <v>5</v>
      </c>
    </row>
    <row r="1016" spans="1:11">
      <c r="A1016" s="70"/>
      <c r="B1016" s="422"/>
      <c r="C1016" s="422"/>
      <c r="D1016" t="s">
        <v>15</v>
      </c>
      <c r="E1016" s="207">
        <v>5</v>
      </c>
      <c r="G1016" s="73">
        <f>+G1015+E1016-F1016</f>
        <v>394.09999999999997</v>
      </c>
      <c r="J1016" t="s">
        <v>104</v>
      </c>
      <c r="K1016" s="207">
        <v>10</v>
      </c>
    </row>
    <row r="1017" spans="1:11">
      <c r="A1017" s="70">
        <v>46022</v>
      </c>
      <c r="B1017" s="422" t="s">
        <v>76</v>
      </c>
      <c r="C1017" s="150" t="s">
        <v>27</v>
      </c>
      <c r="D1017" t="s">
        <v>14</v>
      </c>
      <c r="E1017"/>
      <c r="F1017" s="20">
        <v>60</v>
      </c>
      <c r="G1017" s="73">
        <f>+G1016+E1017-F1017</f>
        <v>334.09999999999997</v>
      </c>
      <c r="K1017" s="114">
        <f>SUM(K1004:K1016)</f>
        <v>682.5</v>
      </c>
    </row>
    <row r="1018" spans="1:11">
      <c r="A1018" s="70">
        <v>46022</v>
      </c>
      <c r="B1018" s="422" t="s">
        <v>76</v>
      </c>
      <c r="C1018" s="150" t="s">
        <v>27</v>
      </c>
      <c r="D1018" t="s">
        <v>15</v>
      </c>
      <c r="E1018"/>
      <c r="F1018" s="20">
        <v>5</v>
      </c>
      <c r="G1018" s="73">
        <f>+G1017+E1018-F1018</f>
        <v>329.09999999999997</v>
      </c>
    </row>
    <row r="1019" spans="1:11">
      <c r="A1019" s="70">
        <v>46064</v>
      </c>
      <c r="B1019" s="422">
        <v>32494</v>
      </c>
      <c r="C1019" s="422" t="s">
        <v>27</v>
      </c>
      <c r="D1019" t="s">
        <v>12</v>
      </c>
      <c r="E1019"/>
      <c r="F1019" s="20">
        <v>51.6</v>
      </c>
      <c r="G1019" s="73">
        <f t="shared" ref="G1019:G1025" si="23">+G1018+E1019-F1019</f>
        <v>277.49999999999994</v>
      </c>
    </row>
    <row r="1020" spans="1:11">
      <c r="A1020" s="70">
        <v>46099</v>
      </c>
      <c r="B1020" s="422">
        <v>32689</v>
      </c>
      <c r="C1020" s="422" t="s">
        <v>27</v>
      </c>
      <c r="D1020" t="s">
        <v>12</v>
      </c>
      <c r="E1020"/>
      <c r="F1020" s="20">
        <v>249.2</v>
      </c>
      <c r="G1020" s="73">
        <f>+G1019+E1020-F1020</f>
        <v>28.299999999999955</v>
      </c>
    </row>
    <row r="1021" spans="1:11">
      <c r="A1021" s="70">
        <v>46099</v>
      </c>
      <c r="B1021" s="422">
        <v>32689</v>
      </c>
      <c r="C1021" s="422" t="s">
        <v>27</v>
      </c>
      <c r="D1021" t="s">
        <v>13</v>
      </c>
      <c r="E1021"/>
      <c r="F1021" s="20">
        <v>28.3</v>
      </c>
      <c r="G1021" s="73">
        <f>+G1020+E1021-F1021</f>
        <v>-4.6185277824406512E-14</v>
      </c>
    </row>
    <row r="1022" spans="1:11">
      <c r="A1022" s="81">
        <v>46053</v>
      </c>
      <c r="B1022" s="421" t="s">
        <v>10</v>
      </c>
      <c r="C1022" s="421" t="s">
        <v>11</v>
      </c>
      <c r="D1022" t="s">
        <v>12</v>
      </c>
      <c r="E1022" s="20">
        <v>323.7</v>
      </c>
      <c r="G1022" s="73">
        <f>+G1021+E1022-F1022</f>
        <v>323.69999999999993</v>
      </c>
    </row>
    <row r="1023" spans="1:11">
      <c r="A1023" s="70"/>
      <c r="B1023" s="422"/>
      <c r="C1023" s="422"/>
      <c r="D1023" t="s">
        <v>13</v>
      </c>
      <c r="E1023" s="20">
        <v>34.4</v>
      </c>
      <c r="G1023" s="73">
        <f t="shared" si="23"/>
        <v>358.09999999999991</v>
      </c>
    </row>
    <row r="1024" spans="1:11">
      <c r="A1024" s="70"/>
      <c r="B1024" s="422"/>
      <c r="C1024" s="422"/>
      <c r="D1024" t="s">
        <v>14</v>
      </c>
      <c r="E1024" s="207">
        <v>60</v>
      </c>
      <c r="G1024" s="73">
        <f t="shared" si="23"/>
        <v>418.09999999999991</v>
      </c>
      <c r="I1024" s="441" t="s">
        <v>758</v>
      </c>
      <c r="J1024" s="441"/>
      <c r="K1024" s="441"/>
    </row>
    <row r="1025" spans="1:12">
      <c r="A1025" s="70"/>
      <c r="B1025" s="422"/>
      <c r="C1025" s="422"/>
      <c r="D1025" t="s">
        <v>15</v>
      </c>
      <c r="E1025" s="207">
        <v>5</v>
      </c>
      <c r="G1025" s="73">
        <f t="shared" si="23"/>
        <v>423.09999999999991</v>
      </c>
      <c r="H1025" s="421">
        <v>2025</v>
      </c>
      <c r="I1025" s="421" t="s">
        <v>27</v>
      </c>
      <c r="J1025" t="s">
        <v>12</v>
      </c>
      <c r="K1025" s="20">
        <f>E1013-F1019</f>
        <v>249.20000000000002</v>
      </c>
      <c r="L1025" s="20">
        <v>249.2</v>
      </c>
    </row>
    <row r="1026" spans="1:12">
      <c r="A1026" s="70"/>
      <c r="B1026" s="422"/>
      <c r="C1026" s="422"/>
      <c r="D1026" t="s">
        <v>104</v>
      </c>
      <c r="E1026" s="207">
        <v>10</v>
      </c>
      <c r="G1026" s="73">
        <f>+G1025+E1026-F1026</f>
        <v>433.09999999999991</v>
      </c>
      <c r="I1026" s="422"/>
      <c r="J1026" t="s">
        <v>13</v>
      </c>
      <c r="K1026" s="20">
        <v>28.3</v>
      </c>
      <c r="L1026" s="20">
        <v>28.3</v>
      </c>
    </row>
    <row r="1027" spans="1:12">
      <c r="A1027" s="70">
        <v>46053</v>
      </c>
      <c r="B1027" s="422" t="s">
        <v>77</v>
      </c>
      <c r="C1027" s="422" t="s">
        <v>11</v>
      </c>
      <c r="D1027" t="s">
        <v>14</v>
      </c>
      <c r="E1027" s="207"/>
      <c r="F1027" s="207">
        <v>20</v>
      </c>
      <c r="G1027" s="73">
        <f>+G1026+E1027-F1027</f>
        <v>413.09999999999991</v>
      </c>
      <c r="I1027" s="421" t="s">
        <v>11</v>
      </c>
      <c r="J1027" t="s">
        <v>12</v>
      </c>
      <c r="K1027" s="20">
        <v>323.7</v>
      </c>
      <c r="L1027" s="20">
        <v>323.7</v>
      </c>
    </row>
    <row r="1028" spans="1:12">
      <c r="A1028" s="70">
        <v>46099</v>
      </c>
      <c r="B1028" s="422">
        <v>32689</v>
      </c>
      <c r="C1028" s="422" t="s">
        <v>11</v>
      </c>
      <c r="D1028" t="s">
        <v>12</v>
      </c>
      <c r="E1028" s="207"/>
      <c r="F1028" s="207">
        <v>323.7</v>
      </c>
      <c r="G1028" s="73">
        <f>+G1027+E1028-F1028</f>
        <v>89.39999999999992</v>
      </c>
      <c r="I1028" s="421"/>
      <c r="L1028" s="20"/>
    </row>
    <row r="1029" spans="1:12">
      <c r="A1029" s="70">
        <v>46099</v>
      </c>
      <c r="B1029" s="422">
        <v>32689</v>
      </c>
      <c r="C1029" s="422" t="s">
        <v>11</v>
      </c>
      <c r="D1029" t="s">
        <v>13</v>
      </c>
      <c r="E1029" s="207"/>
      <c r="F1029" s="207">
        <v>34.4</v>
      </c>
      <c r="G1029" s="73">
        <f>+G1028+E1029-F1029</f>
        <v>54.999999999999922</v>
      </c>
      <c r="I1029" s="421"/>
      <c r="L1029" s="20"/>
    </row>
    <row r="1030" spans="1:12">
      <c r="A1030" s="70">
        <v>46099</v>
      </c>
      <c r="B1030" s="422">
        <v>32689</v>
      </c>
      <c r="C1030" s="422" t="s">
        <v>11</v>
      </c>
      <c r="D1030" t="s">
        <v>14</v>
      </c>
      <c r="E1030" s="207"/>
      <c r="F1030" s="207">
        <v>40</v>
      </c>
      <c r="G1030" s="73">
        <f>+G1029+E1030-F1030</f>
        <v>14.999999999999922</v>
      </c>
    </row>
    <row r="1031" spans="1:12">
      <c r="A1031" s="70">
        <v>46099</v>
      </c>
      <c r="B1031" s="422">
        <v>32689</v>
      </c>
      <c r="C1031" s="422" t="s">
        <v>11</v>
      </c>
      <c r="D1031" t="s">
        <v>15</v>
      </c>
      <c r="E1031" s="207"/>
      <c r="F1031" s="207">
        <v>5</v>
      </c>
      <c r="G1031" s="73">
        <f>+G1030+E1031-F1031</f>
        <v>9.9999999999999218</v>
      </c>
    </row>
    <row r="1032" spans="1:12">
      <c r="A1032" s="70">
        <v>46099</v>
      </c>
      <c r="B1032" s="422">
        <v>32689</v>
      </c>
      <c r="C1032" s="422" t="s">
        <v>11</v>
      </c>
      <c r="D1032" t="s">
        <v>104</v>
      </c>
      <c r="E1032" s="207"/>
      <c r="F1032" s="207">
        <v>10</v>
      </c>
      <c r="G1032" s="73">
        <f>+G1031+E1032-F1032</f>
        <v>-7.815970093361102E-14</v>
      </c>
      <c r="I1032" s="441" t="s">
        <v>758</v>
      </c>
      <c r="J1032" s="441"/>
      <c r="K1032" s="441"/>
    </row>
    <row r="1033" spans="1:12">
      <c r="A1033" s="31">
        <v>46081</v>
      </c>
      <c r="B1033" s="421" t="s">
        <v>10</v>
      </c>
      <c r="C1033" s="421" t="s">
        <v>17</v>
      </c>
      <c r="D1033" t="s">
        <v>12</v>
      </c>
      <c r="E1033" s="20">
        <v>322.39999999999998</v>
      </c>
      <c r="F1033" s="207"/>
      <c r="G1033" s="73">
        <f>+G1032+E1033-F1033</f>
        <v>322.39999999999992</v>
      </c>
      <c r="H1033" s="421">
        <v>2026</v>
      </c>
      <c r="I1033" s="421" t="s">
        <v>17</v>
      </c>
      <c r="J1033" t="s">
        <v>12</v>
      </c>
      <c r="K1033" s="20">
        <f>E1033-F1038</f>
        <v>313</v>
      </c>
    </row>
    <row r="1034" spans="1:12">
      <c r="B1034" s="422"/>
      <c r="C1034" s="422"/>
      <c r="D1034" t="s">
        <v>13</v>
      </c>
      <c r="E1034" s="20">
        <v>31.8</v>
      </c>
      <c r="G1034" s="73">
        <f>+G1033+E1034-F1034</f>
        <v>354.19999999999993</v>
      </c>
      <c r="J1034" t="s">
        <v>13</v>
      </c>
      <c r="K1034" s="20">
        <v>31.8</v>
      </c>
    </row>
    <row r="1035" spans="1:12">
      <c r="B1035" s="422"/>
      <c r="C1035" s="422"/>
      <c r="D1035" t="s">
        <v>14</v>
      </c>
      <c r="E1035" s="207">
        <v>56</v>
      </c>
      <c r="G1035" s="73">
        <f>+G1034+E1035-F1035</f>
        <v>410.19999999999993</v>
      </c>
      <c r="J1035" t="s">
        <v>14</v>
      </c>
      <c r="K1035" s="20">
        <v>36</v>
      </c>
    </row>
    <row r="1036" spans="1:12">
      <c r="B1036" s="422"/>
      <c r="C1036" s="422"/>
      <c r="D1036" t="s">
        <v>15</v>
      </c>
      <c r="E1036" s="207">
        <v>5</v>
      </c>
      <c r="G1036" s="73">
        <f>+G1035+E1036-F1036</f>
        <v>415.19999999999993</v>
      </c>
      <c r="J1036" t="s">
        <v>15</v>
      </c>
      <c r="K1036" s="20">
        <v>5</v>
      </c>
    </row>
    <row r="1037" spans="1:12">
      <c r="A1037" s="70">
        <v>46081</v>
      </c>
      <c r="B1037" s="422" t="s">
        <v>78</v>
      </c>
      <c r="C1037" s="422" t="s">
        <v>17</v>
      </c>
      <c r="D1037" t="s">
        <v>14</v>
      </c>
      <c r="F1037" s="2">
        <v>20</v>
      </c>
      <c r="G1037" s="73">
        <f>+G1036+E1037-F1037</f>
        <v>395.19999999999993</v>
      </c>
      <c r="K1037" s="114">
        <f>SUM(K1033:K1036)</f>
        <v>385.8</v>
      </c>
    </row>
    <row r="1038" spans="1:12">
      <c r="A1038" s="70">
        <v>46099</v>
      </c>
      <c r="B1038" s="422">
        <v>32689</v>
      </c>
      <c r="C1038" s="422" t="s">
        <v>17</v>
      </c>
      <c r="D1038" t="s">
        <v>12</v>
      </c>
      <c r="F1038" s="2">
        <v>9.4</v>
      </c>
      <c r="G1038" s="73">
        <f>+G1037+E1038-F1038</f>
        <v>385.79999999999995</v>
      </c>
    </row>
    <row r="1039" spans="1:12">
      <c r="A1039" s="3">
        <v>46102</v>
      </c>
      <c r="B1039" s="422">
        <v>32738</v>
      </c>
      <c r="C1039" s="422" t="s">
        <v>17</v>
      </c>
      <c r="D1039" t="s">
        <v>12</v>
      </c>
      <c r="F1039" s="2">
        <v>313</v>
      </c>
      <c r="G1039" s="73">
        <f>+G1038+E1039-F1039</f>
        <v>72.799999999999955</v>
      </c>
    </row>
    <row r="1040" spans="1:12">
      <c r="A1040" s="3">
        <v>46102</v>
      </c>
      <c r="B1040" s="422">
        <v>32738</v>
      </c>
      <c r="C1040" s="422" t="s">
        <v>17</v>
      </c>
      <c r="D1040" t="s">
        <v>13</v>
      </c>
      <c r="F1040" s="2">
        <v>31.8</v>
      </c>
      <c r="G1040" s="2">
        <f>+G1039+E1040-F1040</f>
        <v>40.999999999999957</v>
      </c>
    </row>
    <row r="1041" spans="1:7">
      <c r="A1041" s="3">
        <v>46102</v>
      </c>
      <c r="B1041" s="422">
        <v>32738</v>
      </c>
      <c r="C1041" s="422" t="s">
        <v>17</v>
      </c>
      <c r="D1041" t="s">
        <v>14</v>
      </c>
      <c r="F1041" s="2">
        <v>36</v>
      </c>
      <c r="G1041" s="2">
        <f>+G1040+E1041-F1041</f>
        <v>4.9999999999999574</v>
      </c>
    </row>
    <row r="1042" spans="1:7">
      <c r="A1042" s="3">
        <v>46102</v>
      </c>
      <c r="B1042" s="422">
        <v>32738</v>
      </c>
      <c r="C1042" s="422" t="s">
        <v>17</v>
      </c>
      <c r="D1042" t="s">
        <v>15</v>
      </c>
      <c r="F1042" s="2">
        <v>5</v>
      </c>
      <c r="G1042" s="2">
        <f>+G1041+E1042-F1042</f>
        <v>-4.2632564145606011E-14</v>
      </c>
    </row>
    <row r="1043" spans="1:7">
      <c r="A1043" s="31">
        <v>46112</v>
      </c>
      <c r="B1043" s="421" t="s">
        <v>10</v>
      </c>
      <c r="C1043" s="421" t="s">
        <v>18</v>
      </c>
      <c r="D1043" t="s">
        <v>12</v>
      </c>
      <c r="E1043" s="207">
        <v>317</v>
      </c>
      <c r="G1043" s="2">
        <f>+G1042+E1043-F1043</f>
        <v>316.99999999999994</v>
      </c>
    </row>
    <row r="1044" spans="1:7">
      <c r="A1044" s="31"/>
      <c r="B1044" s="422"/>
      <c r="C1044" s="422"/>
      <c r="D1044" t="s">
        <v>13</v>
      </c>
      <c r="E1044" s="207">
        <v>46</v>
      </c>
      <c r="G1044" s="2">
        <f>+G1043+E1044-F1044</f>
        <v>362.99999999999994</v>
      </c>
    </row>
    <row r="1045" spans="1:7">
      <c r="B1045" s="422"/>
      <c r="C1045" s="422"/>
      <c r="D1045" t="s">
        <v>14</v>
      </c>
      <c r="E1045" s="207">
        <v>60</v>
      </c>
      <c r="G1045" s="2">
        <f>+G1044+E1045-F1045</f>
        <v>422.99999999999994</v>
      </c>
    </row>
    <row r="1046" spans="1:7">
      <c r="B1046" s="422"/>
      <c r="C1046" s="422"/>
      <c r="D1046" t="s">
        <v>15</v>
      </c>
      <c r="E1046" s="207">
        <v>5</v>
      </c>
      <c r="G1046" s="2">
        <f>+G1045+E1046-F1046</f>
        <v>427.99999999999994</v>
      </c>
    </row>
    <row r="1047" spans="1:7">
      <c r="B1047" s="422"/>
      <c r="C1047" s="422"/>
      <c r="G1047" s="2">
        <f>+G1046+E1047-F1047</f>
        <v>427.99999999999994</v>
      </c>
    </row>
    <row r="1048" spans="1:7">
      <c r="B1048" s="422"/>
      <c r="C1048" s="422"/>
      <c r="G1048" s="2">
        <f>+G1047+E1048-F1048</f>
        <v>427.99999999999994</v>
      </c>
    </row>
    <row r="1049" spans="1:7">
      <c r="B1049" s="422"/>
      <c r="C1049" s="422"/>
      <c r="G1049" s="2">
        <f>+G1048+E1049-F1049</f>
        <v>427.99999999999994</v>
      </c>
    </row>
    <row r="1050" spans="1:7">
      <c r="B1050" s="422"/>
      <c r="C1050" s="422"/>
      <c r="G1050" s="2">
        <f>+G1049+E1050-F1050</f>
        <v>427.99999999999994</v>
      </c>
    </row>
    <row r="1051" spans="1:7">
      <c r="B1051" s="422"/>
      <c r="C1051" s="422"/>
      <c r="G1051" s="2">
        <f>+G1050+E1051-F1051</f>
        <v>427.99999999999994</v>
      </c>
    </row>
    <row r="1052" spans="1:7">
      <c r="B1052" s="422"/>
      <c r="C1052" s="422"/>
      <c r="G1052" s="2">
        <f>+G1051+E1052-F1052</f>
        <v>427.99999999999994</v>
      </c>
    </row>
    <row r="1053" spans="1:7">
      <c r="B1053" s="422"/>
      <c r="C1053" s="422"/>
      <c r="G1053" s="2">
        <f>+G1052+E1053-F1053</f>
        <v>427.99999999999994</v>
      </c>
    </row>
    <row r="1054" spans="1:7">
      <c r="B1054" s="422"/>
      <c r="C1054" s="422"/>
      <c r="G1054" s="2">
        <f>+G1053+E1054-F1054</f>
        <v>427.99999999999994</v>
      </c>
    </row>
    <row r="1055" spans="1:7">
      <c r="B1055" s="422"/>
      <c r="C1055" s="422"/>
      <c r="G1055" s="2">
        <f>+G1054+E1055-F1055</f>
        <v>427.99999999999994</v>
      </c>
    </row>
    <row r="1056" spans="1:7">
      <c r="B1056" s="422"/>
      <c r="C1056" s="422"/>
      <c r="G1056" s="2">
        <f>+G1055+E1056-F1056</f>
        <v>427.99999999999994</v>
      </c>
    </row>
    <row r="1057" spans="2:7">
      <c r="B1057" s="422"/>
      <c r="C1057" s="422"/>
      <c r="G1057" s="2">
        <f>+G1056+E1057-F1057</f>
        <v>427.99999999999994</v>
      </c>
    </row>
    <row r="1058" spans="2:7" ht="15" customHeight="1">
      <c r="B1058" s="422"/>
      <c r="C1058" s="422"/>
      <c r="G1058" s="2">
        <f>+G1057+E1058-F1058</f>
        <v>427.99999999999994</v>
      </c>
    </row>
    <row r="1059" spans="2:7">
      <c r="B1059" s="422"/>
      <c r="C1059" s="422"/>
      <c r="G1059" s="2">
        <f>+G1058+E1059-F1059</f>
        <v>427.99999999999994</v>
      </c>
    </row>
    <row r="1060" spans="2:7">
      <c r="B1060" s="422"/>
      <c r="C1060" s="422"/>
      <c r="G1060" s="2">
        <f>+G1059+E1060-F1060</f>
        <v>427.99999999999994</v>
      </c>
    </row>
    <row r="1061" spans="2:7">
      <c r="B1061" s="422"/>
      <c r="C1061" s="422"/>
      <c r="G1061" s="2">
        <f>+G1060+E1061-F1061</f>
        <v>427.99999999999994</v>
      </c>
    </row>
    <row r="1062" spans="2:7">
      <c r="B1062" s="422"/>
      <c r="C1062" s="422"/>
      <c r="G1062" s="2">
        <f>+G1061+E1062-F1062</f>
        <v>427.99999999999994</v>
      </c>
    </row>
    <row r="1063" spans="2:7">
      <c r="B1063" s="422"/>
      <c r="C1063" s="422"/>
      <c r="G1063" s="2">
        <f>+G1062+E1063-F1063</f>
        <v>427.99999999999994</v>
      </c>
    </row>
    <row r="1064" spans="2:7">
      <c r="B1064" s="422"/>
      <c r="C1064" s="422"/>
      <c r="G1064" s="2">
        <f>+G1063+E1064-F1064</f>
        <v>427.99999999999994</v>
      </c>
    </row>
    <row r="1065" spans="2:7">
      <c r="B1065" s="422"/>
      <c r="C1065" s="422"/>
      <c r="G1065" s="2">
        <f>+G1064+E1065-F1065</f>
        <v>427.99999999999994</v>
      </c>
    </row>
    <row r="1066" spans="2:7">
      <c r="B1066" s="422"/>
      <c r="C1066" s="422"/>
      <c r="G1066" s="2">
        <f>+G1065+E1066-F1066</f>
        <v>427.99999999999994</v>
      </c>
    </row>
    <row r="1067" spans="2:7">
      <c r="B1067" s="422"/>
      <c r="C1067" s="422"/>
      <c r="G1067" s="2">
        <f>+G1066+E1067-F1067</f>
        <v>427.99999999999994</v>
      </c>
    </row>
    <row r="1068" spans="2:7">
      <c r="B1068" s="422"/>
      <c r="C1068" s="422"/>
      <c r="G1068" s="2">
        <f>+G1067+E1068-F1068</f>
        <v>427.99999999999994</v>
      </c>
    </row>
    <row r="1069" spans="2:7">
      <c r="B1069" s="422"/>
      <c r="C1069" s="422"/>
      <c r="G1069" s="2">
        <f>+G1068+E1069-F1069</f>
        <v>427.99999999999994</v>
      </c>
    </row>
    <row r="1070" spans="2:7">
      <c r="B1070" s="422"/>
      <c r="C1070" s="422"/>
      <c r="G1070" s="2">
        <f>+G1069+E1070-F1070</f>
        <v>427.99999999999994</v>
      </c>
    </row>
    <row r="1071" spans="2:7">
      <c r="B1071" s="422"/>
      <c r="C1071" s="422"/>
      <c r="G1071" s="2">
        <f>+G1070+E1071-F1071</f>
        <v>427.99999999999994</v>
      </c>
    </row>
    <row r="1072" spans="2:7">
      <c r="B1072" s="422"/>
      <c r="C1072" s="422"/>
      <c r="G1072" s="2">
        <f>+G1071+E1072-F1072</f>
        <v>427.99999999999994</v>
      </c>
    </row>
    <row r="1073" spans="2:7">
      <c r="B1073" s="422"/>
      <c r="C1073" s="422"/>
      <c r="G1073" s="2">
        <f>+G1072+E1073-F1073</f>
        <v>427.99999999999994</v>
      </c>
    </row>
    <row r="1074" spans="2:7">
      <c r="B1074" s="422"/>
      <c r="C1074" s="422"/>
      <c r="G1074" s="2">
        <f>+G1073+E1074-F1074</f>
        <v>427.99999999999994</v>
      </c>
    </row>
    <row r="1075" spans="2:7">
      <c r="B1075" s="422"/>
      <c r="C1075" s="422"/>
      <c r="G1075" s="2">
        <f>+G1074+E1075-F1075</f>
        <v>427.99999999999994</v>
      </c>
    </row>
    <row r="1076" spans="2:7">
      <c r="B1076" s="422"/>
      <c r="C1076" s="422"/>
      <c r="G1076" s="2">
        <f>+G1075+E1076-F1076</f>
        <v>427.99999999999994</v>
      </c>
    </row>
    <row r="1077" spans="2:7">
      <c r="B1077" s="422"/>
      <c r="C1077" s="422"/>
      <c r="G1077" s="2">
        <f>+G1076+E1077-F1077</f>
        <v>427.99999999999994</v>
      </c>
    </row>
    <row r="1078" spans="2:7">
      <c r="B1078" s="422"/>
      <c r="C1078" s="422"/>
      <c r="G1078" s="2">
        <f>+G1077+E1078-F1078</f>
        <v>427.99999999999994</v>
      </c>
    </row>
    <row r="1079" spans="2:7">
      <c r="B1079" s="422"/>
      <c r="C1079" s="422"/>
      <c r="G1079" s="2">
        <f>+G1078+E1079-F1079</f>
        <v>427.99999999999994</v>
      </c>
    </row>
    <row r="1080" spans="2:7">
      <c r="B1080" s="422"/>
      <c r="C1080" s="422"/>
      <c r="G1080" s="2">
        <f>+G1079+E1080-F1080</f>
        <v>427.99999999999994</v>
      </c>
    </row>
    <row r="1081" spans="2:7">
      <c r="B1081" s="422"/>
      <c r="C1081" s="422"/>
      <c r="G1081" s="2">
        <f>+G1080+E1081-F1081</f>
        <v>427.99999999999994</v>
      </c>
    </row>
    <row r="1082" spans="2:7">
      <c r="B1082" s="422"/>
      <c r="C1082" s="422"/>
      <c r="G1082" s="2">
        <f>+G1081+E1082-F1082</f>
        <v>427.99999999999994</v>
      </c>
    </row>
    <row r="1083" spans="2:7">
      <c r="B1083" s="422"/>
      <c r="C1083" s="422"/>
      <c r="G1083" s="2">
        <f>+G1082+E1083-F1083</f>
        <v>427.99999999999994</v>
      </c>
    </row>
    <row r="1084" spans="2:7">
      <c r="B1084" s="422"/>
      <c r="C1084" s="422"/>
      <c r="G1084" s="2">
        <f>+G1083+E1084-F1084</f>
        <v>427.99999999999994</v>
      </c>
    </row>
    <row r="1085" spans="2:7">
      <c r="B1085" s="422"/>
      <c r="C1085" s="422"/>
      <c r="G1085" s="2">
        <f>+G1084+E1085-F1085</f>
        <v>427.99999999999994</v>
      </c>
    </row>
    <row r="1086" spans="2:7">
      <c r="B1086" s="422"/>
      <c r="C1086" s="422"/>
      <c r="G1086" s="2">
        <f>+G1085+E1086-F1086</f>
        <v>427.99999999999994</v>
      </c>
    </row>
    <row r="1087" spans="2:7">
      <c r="B1087" s="422"/>
      <c r="C1087" s="422"/>
      <c r="G1087" s="2">
        <f>+G1086+E1087-F1087</f>
        <v>427.99999999999994</v>
      </c>
    </row>
    <row r="1088" spans="2:7">
      <c r="B1088" s="422"/>
      <c r="C1088" s="422"/>
      <c r="G1088" s="2">
        <f>+G1087+E1088-F1088</f>
        <v>427.99999999999994</v>
      </c>
    </row>
    <row r="1089" spans="2:7">
      <c r="B1089" s="422"/>
      <c r="C1089" s="422"/>
      <c r="G1089" s="2">
        <f>+G1088+E1089-F1089</f>
        <v>427.99999999999994</v>
      </c>
    </row>
    <row r="1090" spans="2:7">
      <c r="B1090" s="422"/>
      <c r="C1090" s="422"/>
      <c r="G1090" s="2">
        <f>+G1089+E1090-F1090</f>
        <v>427.99999999999994</v>
      </c>
    </row>
    <row r="1091" spans="2:7">
      <c r="B1091" s="422"/>
      <c r="C1091" s="422"/>
      <c r="G1091" s="2">
        <f>+G1090+E1091-F1091</f>
        <v>427.99999999999994</v>
      </c>
    </row>
    <row r="1092" spans="2:7">
      <c r="B1092" s="422"/>
      <c r="C1092" s="422"/>
      <c r="G1092" s="2">
        <f>+G1091+E1092-F1092</f>
        <v>427.99999999999994</v>
      </c>
    </row>
    <row r="1093" spans="2:7">
      <c r="B1093" s="422"/>
      <c r="C1093" s="422"/>
      <c r="G1093" s="2">
        <f>+G1092+E1093-F1093</f>
        <v>427.99999999999994</v>
      </c>
    </row>
    <row r="1094" spans="2:7">
      <c r="B1094" s="422"/>
      <c r="C1094" s="422"/>
      <c r="G1094" s="2">
        <f>+G1093+E1094-F1094</f>
        <v>427.99999999999994</v>
      </c>
    </row>
    <row r="1095" spans="2:7">
      <c r="B1095" s="422"/>
      <c r="C1095" s="422"/>
      <c r="G1095" s="2">
        <f>+G1094+E1095-F1095</f>
        <v>427.99999999999994</v>
      </c>
    </row>
    <row r="1096" spans="2:7">
      <c r="B1096" s="422"/>
      <c r="C1096" s="422"/>
      <c r="G1096" s="2">
        <f>+G1095+E1096-F1096</f>
        <v>427.99999999999994</v>
      </c>
    </row>
    <row r="1097" spans="2:7">
      <c r="B1097" s="422"/>
      <c r="C1097" s="422"/>
      <c r="G1097" s="2">
        <f>+G1096+E1097-F1097</f>
        <v>427.99999999999994</v>
      </c>
    </row>
    <row r="1098" spans="2:7">
      <c r="B1098" s="422"/>
      <c r="C1098" s="422"/>
      <c r="G1098" s="2">
        <f>+G1097+E1098-F1098</f>
        <v>427.99999999999994</v>
      </c>
    </row>
    <row r="1099" spans="2:7">
      <c r="B1099" s="422"/>
      <c r="C1099" s="422"/>
      <c r="G1099" s="2">
        <f>+G1098+E1099-F1099</f>
        <v>427.99999999999994</v>
      </c>
    </row>
    <row r="1100" spans="2:7">
      <c r="B1100" s="422"/>
      <c r="C1100" s="422"/>
      <c r="G1100" s="2">
        <f>+G1099+E1100-F1100</f>
        <v>427.99999999999994</v>
      </c>
    </row>
    <row r="1101" spans="2:7">
      <c r="B1101" s="422"/>
      <c r="C1101" s="422"/>
      <c r="G1101" s="2">
        <f>+G1100+E1101-F1101</f>
        <v>427.99999999999994</v>
      </c>
    </row>
    <row r="1102" spans="2:7">
      <c r="B1102" s="422"/>
      <c r="C1102" s="422"/>
      <c r="G1102" s="2">
        <f>+G1101+E1102-F1102</f>
        <v>427.99999999999994</v>
      </c>
    </row>
    <row r="1103" spans="2:7">
      <c r="B1103" s="422"/>
      <c r="C1103" s="422"/>
      <c r="G1103" s="2">
        <f>+G1102+E1103-F1103</f>
        <v>427.99999999999994</v>
      </c>
    </row>
    <row r="1104" spans="2:7">
      <c r="B1104" s="422"/>
      <c r="C1104" s="422"/>
      <c r="G1104" s="2">
        <f>+G1103+E1104-F1104</f>
        <v>427.99999999999994</v>
      </c>
    </row>
    <row r="1105" spans="2:7">
      <c r="B1105" s="422"/>
      <c r="C1105" s="422"/>
      <c r="G1105" s="2">
        <f>+G1104+E1105-F1105</f>
        <v>427.99999999999994</v>
      </c>
    </row>
    <row r="1106" spans="2:7">
      <c r="B1106" s="422"/>
      <c r="C1106" s="422"/>
      <c r="G1106" s="2">
        <f>+G1105+E1106-F1106</f>
        <v>427.99999999999994</v>
      </c>
    </row>
    <row r="1107" spans="2:7">
      <c r="B1107" s="422"/>
      <c r="C1107" s="422"/>
      <c r="G1107" s="2">
        <f>+G1106+E1107-F1107</f>
        <v>427.99999999999994</v>
      </c>
    </row>
    <row r="1108" spans="2:7">
      <c r="B1108" s="422"/>
      <c r="C1108" s="422"/>
      <c r="G1108" s="2">
        <f>+G1107+E1108-F1108</f>
        <v>427.99999999999994</v>
      </c>
    </row>
    <row r="1109" spans="2:7">
      <c r="B1109" s="422"/>
      <c r="C1109" s="422"/>
      <c r="G1109" s="2">
        <f>+G1108+E1109-F1109</f>
        <v>427.99999999999994</v>
      </c>
    </row>
    <row r="1110" spans="2:7">
      <c r="B1110" s="422"/>
      <c r="C1110" s="422"/>
      <c r="G1110" s="2">
        <f>+G1109+E1110-F1110</f>
        <v>427.99999999999994</v>
      </c>
    </row>
    <row r="1111" spans="2:7">
      <c r="B1111" s="422"/>
      <c r="C1111" s="422"/>
      <c r="G1111" s="2">
        <f>+G1110+E1111-F1111</f>
        <v>427.99999999999994</v>
      </c>
    </row>
    <row r="1112" spans="2:7">
      <c r="B1112" s="422"/>
      <c r="C1112" s="422"/>
      <c r="G1112" s="2">
        <f>+G1111+E1112-F1112</f>
        <v>427.99999999999994</v>
      </c>
    </row>
    <row r="1113" spans="2:7">
      <c r="B1113" s="422"/>
      <c r="C1113" s="422"/>
      <c r="G1113" s="2">
        <f>+G1112+E1113-F1113</f>
        <v>427.99999999999994</v>
      </c>
    </row>
    <row r="1114" spans="2:7">
      <c r="B1114" s="422"/>
      <c r="C1114" s="422"/>
      <c r="G1114" s="2">
        <f>+G1113+E1114-F1114</f>
        <v>427.99999999999994</v>
      </c>
    </row>
    <row r="1115" spans="2:7">
      <c r="B1115" s="422"/>
      <c r="C1115" s="422"/>
      <c r="G1115" s="2">
        <f>+G1114+E1115-F1115</f>
        <v>427.99999999999994</v>
      </c>
    </row>
    <row r="1116" spans="2:7">
      <c r="B1116" s="422"/>
      <c r="C1116" s="422"/>
      <c r="G1116" s="2">
        <f>+G1115+E1116-F1116</f>
        <v>427.99999999999994</v>
      </c>
    </row>
    <row r="1117" spans="2:7">
      <c r="B1117" s="422"/>
      <c r="C1117" s="422"/>
      <c r="G1117" s="2">
        <f>+G1116+E1117-F1117</f>
        <v>427.99999999999994</v>
      </c>
    </row>
    <row r="1118" spans="2:7">
      <c r="B1118" s="422"/>
      <c r="C1118" s="422"/>
      <c r="G1118" s="2">
        <f>+G1117+E1118-F1118</f>
        <v>427.99999999999994</v>
      </c>
    </row>
    <row r="1119" spans="2:7">
      <c r="B1119" s="422"/>
      <c r="C1119" s="422"/>
      <c r="G1119" s="2">
        <f>+G1118+E1119-F1119</f>
        <v>427.99999999999994</v>
      </c>
    </row>
    <row r="1120" spans="2:7">
      <c r="B1120" s="422"/>
      <c r="C1120" s="422"/>
      <c r="G1120" s="2">
        <f>+G1119+E1120-F1120</f>
        <v>427.99999999999994</v>
      </c>
    </row>
    <row r="1121" spans="2:7">
      <c r="B1121" s="422"/>
      <c r="C1121" s="422"/>
      <c r="G1121" s="2">
        <f>+G1120+E1121-F1121</f>
        <v>427.99999999999994</v>
      </c>
    </row>
    <row r="1122" spans="2:7">
      <c r="B1122" s="422"/>
      <c r="C1122" s="422"/>
      <c r="G1122" s="2">
        <f>+G1121+E1122-F1122</f>
        <v>427.99999999999994</v>
      </c>
    </row>
    <row r="1123" spans="2:7">
      <c r="B1123" s="422"/>
      <c r="C1123" s="422"/>
      <c r="G1123" s="2">
        <f>+G1122+E1123-F1123</f>
        <v>427.99999999999994</v>
      </c>
    </row>
    <row r="1124" spans="2:7">
      <c r="B1124" s="422"/>
      <c r="C1124" s="422"/>
      <c r="G1124" s="2">
        <f>+G1123+E1124-F1124</f>
        <v>427.99999999999994</v>
      </c>
    </row>
    <row r="1125" spans="2:7">
      <c r="B1125" s="422"/>
      <c r="C1125" s="422"/>
      <c r="G1125" s="2">
        <f>+G1124+E1125-F1125</f>
        <v>427.99999999999994</v>
      </c>
    </row>
    <row r="1126" spans="2:7">
      <c r="B1126" s="422"/>
      <c r="C1126" s="422"/>
      <c r="G1126" s="2">
        <f>+G1125+E1126-F1126</f>
        <v>427.99999999999994</v>
      </c>
    </row>
    <row r="1127" spans="2:7">
      <c r="B1127" s="422"/>
      <c r="C1127" s="422"/>
      <c r="G1127" s="2">
        <f>+G1126+E1127-F1127</f>
        <v>427.99999999999994</v>
      </c>
    </row>
    <row r="1128" spans="2:7">
      <c r="B1128" s="422"/>
      <c r="C1128" s="422"/>
      <c r="G1128" s="2">
        <f>+G1127+E1128-F1128</f>
        <v>427.99999999999994</v>
      </c>
    </row>
    <row r="1129" spans="2:7">
      <c r="B1129" s="422"/>
      <c r="C1129" s="422"/>
      <c r="G1129" s="2">
        <f>+G1128+E1129-F1129</f>
        <v>427.99999999999994</v>
      </c>
    </row>
    <row r="1130" spans="2:7">
      <c r="B1130" s="422"/>
      <c r="C1130" s="422"/>
      <c r="G1130" s="2">
        <f>+G1129+E1130-F1130</f>
        <v>427.99999999999994</v>
      </c>
    </row>
    <row r="1131" spans="2:7">
      <c r="B1131" s="422"/>
      <c r="C1131" s="422"/>
      <c r="G1131" s="2">
        <f>+G1130+E1131-F1131</f>
        <v>427.99999999999994</v>
      </c>
    </row>
    <row r="1132" spans="2:7">
      <c r="B1132" s="422"/>
      <c r="C1132" s="422"/>
      <c r="G1132" s="2">
        <f>+G1131+E1132-F1132</f>
        <v>427.99999999999994</v>
      </c>
    </row>
    <row r="1133" spans="2:7">
      <c r="B1133" s="422"/>
      <c r="C1133" s="422"/>
      <c r="G1133" s="2">
        <f>+G1132+E1133-F1133</f>
        <v>427.99999999999994</v>
      </c>
    </row>
    <row r="1134" spans="2:7">
      <c r="B1134" s="422"/>
      <c r="C1134" s="422"/>
      <c r="G1134" s="2">
        <f>+G1133+E1134-F1134</f>
        <v>427.99999999999994</v>
      </c>
    </row>
    <row r="1135" spans="2:7">
      <c r="B1135" s="422"/>
      <c r="C1135" s="422"/>
      <c r="G1135" s="2">
        <f>+G1134+E1135-F1135</f>
        <v>427.99999999999994</v>
      </c>
    </row>
    <row r="1136" spans="2:7">
      <c r="B1136" s="422"/>
      <c r="C1136" s="422"/>
      <c r="G1136" s="2">
        <f>+G1135+E1136-F1136</f>
        <v>427.99999999999994</v>
      </c>
    </row>
    <row r="1137" spans="2:7">
      <c r="B1137" s="422"/>
      <c r="C1137" s="422"/>
      <c r="G1137" s="2">
        <f>+G1136+E1137-F1137</f>
        <v>427.99999999999994</v>
      </c>
    </row>
    <row r="1138" spans="2:7">
      <c r="B1138" s="422"/>
      <c r="C1138" s="422"/>
      <c r="G1138" s="2">
        <f>+G1137+E1138-F1138</f>
        <v>427.99999999999994</v>
      </c>
    </row>
    <row r="1139" spans="2:7">
      <c r="B1139" s="422"/>
      <c r="C1139" s="422"/>
      <c r="G1139" s="2">
        <f>+G1138+E1139-F1139</f>
        <v>427.99999999999994</v>
      </c>
    </row>
    <row r="1140" spans="2:7">
      <c r="B1140" s="422"/>
      <c r="C1140" s="422"/>
      <c r="G1140" s="2">
        <f>+G1139+E1140-F1140</f>
        <v>427.99999999999994</v>
      </c>
    </row>
    <row r="1141" spans="2:7">
      <c r="B1141" s="422"/>
      <c r="C1141" s="422"/>
      <c r="G1141" s="2">
        <f>+G1140+E1141-F1141</f>
        <v>427.99999999999994</v>
      </c>
    </row>
    <row r="1142" spans="2:7">
      <c r="B1142" s="422"/>
      <c r="C1142" s="422"/>
      <c r="G1142" s="2">
        <f>+G1141+E1142-F1142</f>
        <v>427.99999999999994</v>
      </c>
    </row>
    <row r="1143" spans="2:7">
      <c r="B1143" s="422"/>
      <c r="C1143" s="422"/>
      <c r="G1143" s="2">
        <f>+G1142+E1143-F1143</f>
        <v>427.99999999999994</v>
      </c>
    </row>
    <row r="1144" spans="2:7">
      <c r="B1144" s="422"/>
      <c r="C1144" s="422"/>
      <c r="G1144" s="2">
        <f>+G1143+E1144-F1144</f>
        <v>427.99999999999994</v>
      </c>
    </row>
    <row r="1145" spans="2:7">
      <c r="B1145" s="422"/>
      <c r="C1145" s="422"/>
      <c r="G1145" s="2">
        <f>+G1144+E1145-F1145</f>
        <v>427.99999999999994</v>
      </c>
    </row>
    <row r="1146" spans="2:7">
      <c r="B1146" s="422"/>
      <c r="C1146" s="422"/>
      <c r="G1146" s="2">
        <f>+G1145+E1146-F1146</f>
        <v>427.99999999999994</v>
      </c>
    </row>
    <row r="1147" spans="2:7">
      <c r="B1147" s="422"/>
      <c r="C1147" s="422"/>
      <c r="G1147" s="2">
        <f>+G1146+E1147-F1147</f>
        <v>427.99999999999994</v>
      </c>
    </row>
    <row r="1148" spans="2:7">
      <c r="B1148" s="422"/>
      <c r="C1148" s="422"/>
      <c r="G1148" s="2">
        <f>+G1147+E1148-F1148</f>
        <v>427.99999999999994</v>
      </c>
    </row>
    <row r="1149" spans="2:7">
      <c r="B1149" s="422"/>
      <c r="C1149" s="422"/>
      <c r="G1149" s="2">
        <f>+G1148+E1149-F1149</f>
        <v>427.99999999999994</v>
      </c>
    </row>
    <row r="1150" spans="2:7">
      <c r="B1150" s="422"/>
      <c r="C1150" s="422"/>
      <c r="G1150" s="2">
        <f>+G1149+E1150-F1150</f>
        <v>427.99999999999994</v>
      </c>
    </row>
    <row r="1151" spans="2:7">
      <c r="B1151" s="422"/>
      <c r="C1151" s="422"/>
      <c r="G1151" s="2">
        <f>+G1150+E1151-F1151</f>
        <v>427.99999999999994</v>
      </c>
    </row>
    <row r="1152" spans="2:7">
      <c r="B1152" s="422"/>
      <c r="C1152" s="422"/>
      <c r="G1152" s="2">
        <f>+G1151+E1152-F1152</f>
        <v>427.99999999999994</v>
      </c>
    </row>
    <row r="1153" spans="2:7">
      <c r="B1153" s="422"/>
      <c r="C1153" s="422"/>
      <c r="G1153" s="2">
        <f>+G1152+E1153-F1153</f>
        <v>427.99999999999994</v>
      </c>
    </row>
    <row r="1154" spans="2:7">
      <c r="B1154" s="422"/>
      <c r="C1154" s="422"/>
      <c r="G1154" s="2">
        <f>+G1153+E1154-F1154</f>
        <v>427.99999999999994</v>
      </c>
    </row>
    <row r="1155" spans="2:7">
      <c r="B1155" s="422"/>
      <c r="C1155" s="422"/>
      <c r="G1155" s="2">
        <f>+G1154+E1155-F1155</f>
        <v>427.99999999999994</v>
      </c>
    </row>
    <row r="1156" spans="2:7">
      <c r="B1156" s="422"/>
      <c r="C1156" s="422"/>
      <c r="G1156" s="2">
        <f>+G1155+E1156-F1156</f>
        <v>427.99999999999994</v>
      </c>
    </row>
    <row r="1157" spans="2:7">
      <c r="B1157" s="422"/>
      <c r="C1157" s="422"/>
      <c r="G1157" s="2">
        <f>+G1156+E1157-F1157</f>
        <v>427.99999999999994</v>
      </c>
    </row>
    <row r="1158" spans="2:7">
      <c r="B1158" s="422"/>
      <c r="C1158" s="422"/>
      <c r="G1158" s="2">
        <f>+G1157+E1158-F1158</f>
        <v>427.99999999999994</v>
      </c>
    </row>
    <row r="1159" spans="2:7">
      <c r="B1159" s="422"/>
      <c r="C1159" s="422"/>
      <c r="G1159" s="2">
        <f>+G1158+E1159-F1159</f>
        <v>427.99999999999994</v>
      </c>
    </row>
    <row r="1160" spans="2:7">
      <c r="B1160" s="422"/>
      <c r="C1160" s="422"/>
      <c r="G1160" s="2">
        <f>+G1159+E1160-F1160</f>
        <v>427.99999999999994</v>
      </c>
    </row>
    <row r="1161" spans="2:7">
      <c r="B1161" s="422"/>
      <c r="C1161" s="422"/>
      <c r="G1161" s="2">
        <f>+G1160+E1161-F1161</f>
        <v>427.99999999999994</v>
      </c>
    </row>
    <row r="1162" spans="2:7">
      <c r="B1162" s="422"/>
      <c r="C1162" s="422"/>
      <c r="G1162" s="2">
        <f>+G1161+E1162-F1162</f>
        <v>427.99999999999994</v>
      </c>
    </row>
    <row r="1163" spans="2:7">
      <c r="B1163" s="422"/>
      <c r="C1163" s="422"/>
      <c r="G1163" s="2">
        <f>+G1162+E1163-F1163</f>
        <v>427.99999999999994</v>
      </c>
    </row>
    <row r="1164" spans="2:7">
      <c r="B1164" s="422"/>
      <c r="C1164" s="422"/>
      <c r="G1164" s="2">
        <f>+G1163+E1164-F1164</f>
        <v>427.99999999999994</v>
      </c>
    </row>
    <row r="1165" spans="2:7">
      <c r="B1165" s="422"/>
      <c r="C1165" s="422"/>
      <c r="G1165" s="2">
        <f>+G1164+E1165-F1165</f>
        <v>427.99999999999994</v>
      </c>
    </row>
    <row r="1166" spans="2:7">
      <c r="B1166" s="422"/>
      <c r="C1166" s="422"/>
      <c r="G1166" s="2">
        <f>+G1165+E1166-F1166</f>
        <v>427.99999999999994</v>
      </c>
    </row>
    <row r="1167" spans="2:7">
      <c r="B1167" s="422"/>
      <c r="C1167" s="422"/>
      <c r="G1167" s="2">
        <f>+G1166+E1167-F1167</f>
        <v>427.99999999999994</v>
      </c>
    </row>
    <row r="1168" spans="2:7">
      <c r="B1168" s="422"/>
      <c r="C1168" s="422"/>
      <c r="G1168" s="2">
        <f>+G1167+E1168-F1168</f>
        <v>427.99999999999994</v>
      </c>
    </row>
    <row r="1169" spans="2:7">
      <c r="B1169" s="422"/>
      <c r="C1169" s="422"/>
      <c r="G1169" s="2">
        <f>+G1168+E1169-F1169</f>
        <v>427.99999999999994</v>
      </c>
    </row>
    <row r="1170" spans="2:7">
      <c r="B1170" s="422"/>
      <c r="C1170" s="422"/>
      <c r="G1170" s="2">
        <f>+G1169+E1170-F1170</f>
        <v>427.99999999999994</v>
      </c>
    </row>
    <row r="1171" spans="2:7">
      <c r="B1171" s="422"/>
      <c r="C1171" s="422"/>
      <c r="G1171" s="2">
        <f>+G1170+E1171-F1171</f>
        <v>427.99999999999994</v>
      </c>
    </row>
    <row r="1172" spans="2:7">
      <c r="B1172" s="422"/>
      <c r="C1172" s="422"/>
      <c r="G1172" s="2">
        <f>+G1171+E1172-F1172</f>
        <v>427.99999999999994</v>
      </c>
    </row>
    <row r="1173" spans="2:7">
      <c r="B1173" s="422"/>
      <c r="C1173" s="422"/>
      <c r="G1173" s="2">
        <f>+G1172+E1173-F1173</f>
        <v>427.99999999999994</v>
      </c>
    </row>
    <row r="1174" spans="2:7">
      <c r="B1174" s="422"/>
      <c r="C1174" s="422"/>
      <c r="G1174" s="2">
        <f>+G1173+E1174-F1174</f>
        <v>427.99999999999994</v>
      </c>
    </row>
    <row r="1175" spans="2:7">
      <c r="B1175" s="422"/>
      <c r="C1175" s="422"/>
      <c r="G1175" s="2">
        <f>+G1174+E1175-F1175</f>
        <v>427.99999999999994</v>
      </c>
    </row>
    <row r="1176" spans="2:7">
      <c r="B1176" s="422"/>
      <c r="C1176" s="422"/>
      <c r="G1176" s="2">
        <f>+G1175+E1176-F1176</f>
        <v>427.99999999999994</v>
      </c>
    </row>
    <row r="1177" spans="2:7">
      <c r="B1177" s="422"/>
      <c r="C1177" s="422"/>
      <c r="G1177" s="2">
        <f>+G1176+E1177-F1177</f>
        <v>427.99999999999994</v>
      </c>
    </row>
    <row r="1178" spans="2:7">
      <c r="B1178" s="422"/>
      <c r="C1178" s="422"/>
      <c r="G1178" s="2">
        <f>+G1177+E1178-F1178</f>
        <v>427.99999999999994</v>
      </c>
    </row>
    <row r="1179" spans="2:7">
      <c r="B1179" s="422"/>
      <c r="C1179" s="422"/>
      <c r="G1179" s="2">
        <f>+G1178+E1179-F1179</f>
        <v>427.99999999999994</v>
      </c>
    </row>
    <row r="1180" spans="2:7">
      <c r="B1180" s="422"/>
      <c r="C1180" s="422"/>
      <c r="G1180" s="2">
        <f>+G1179+E1180-F1180</f>
        <v>427.99999999999994</v>
      </c>
    </row>
    <row r="1181" spans="2:7">
      <c r="B1181" s="422"/>
      <c r="C1181" s="422"/>
      <c r="G1181" s="2">
        <f>+G1180+E1181-F1181</f>
        <v>427.99999999999994</v>
      </c>
    </row>
    <row r="1182" spans="2:7">
      <c r="B1182" s="422"/>
      <c r="C1182" s="422"/>
      <c r="G1182" s="2">
        <f>+G1181+E1182-F1182</f>
        <v>427.99999999999994</v>
      </c>
    </row>
    <row r="1183" spans="2:7">
      <c r="B1183" s="422"/>
      <c r="C1183" s="422"/>
      <c r="G1183" s="2">
        <f>+G1182+E1183-F1183</f>
        <v>427.99999999999994</v>
      </c>
    </row>
    <row r="1184" spans="2:7">
      <c r="B1184" s="422"/>
      <c r="C1184" s="422"/>
      <c r="G1184" s="2">
        <f>+G1183+E1184-F1184</f>
        <v>427.99999999999994</v>
      </c>
    </row>
    <row r="1185" spans="2:7">
      <c r="B1185" s="422"/>
      <c r="C1185" s="422"/>
      <c r="G1185" s="2">
        <f>+G1184+E1185-F1185</f>
        <v>427.99999999999994</v>
      </c>
    </row>
    <row r="1186" spans="2:7">
      <c r="B1186" s="422"/>
      <c r="C1186" s="422"/>
      <c r="G1186" s="2">
        <f>+G1185+E1186-F1186</f>
        <v>427.99999999999994</v>
      </c>
    </row>
    <row r="1187" spans="2:7">
      <c r="B1187" s="422"/>
      <c r="C1187" s="422"/>
      <c r="G1187" s="2">
        <f>+G1186+E1187-F1187</f>
        <v>427.99999999999994</v>
      </c>
    </row>
    <row r="1188" spans="2:7">
      <c r="B1188" s="422"/>
      <c r="C1188" s="422"/>
      <c r="G1188" s="2">
        <f>+G1187+E1188-F1188</f>
        <v>427.99999999999994</v>
      </c>
    </row>
    <row r="1189" spans="2:7">
      <c r="B1189" s="422"/>
      <c r="C1189" s="422"/>
      <c r="G1189" s="2">
        <f>+G1188+E1189-F1189</f>
        <v>427.99999999999994</v>
      </c>
    </row>
    <row r="1190" spans="2:7">
      <c r="B1190" s="422"/>
      <c r="C1190" s="422"/>
      <c r="G1190" s="2">
        <f>+G1189+E1190-F1190</f>
        <v>427.99999999999994</v>
      </c>
    </row>
    <row r="1191" spans="2:7">
      <c r="B1191" s="422"/>
      <c r="C1191" s="422"/>
      <c r="G1191" s="2">
        <f>+G1190+E1191-F1191</f>
        <v>427.99999999999994</v>
      </c>
    </row>
    <row r="1192" spans="2:7">
      <c r="B1192" s="422"/>
      <c r="C1192" s="422"/>
      <c r="G1192" s="2">
        <f>+G1191+E1192-F1192</f>
        <v>427.99999999999994</v>
      </c>
    </row>
    <row r="1193" spans="2:7">
      <c r="B1193" s="422"/>
      <c r="C1193" s="422"/>
      <c r="G1193" s="2">
        <f>+G1192+E1193-F1193</f>
        <v>427.99999999999994</v>
      </c>
    </row>
    <row r="1194" spans="2:7">
      <c r="B1194" s="422"/>
      <c r="C1194" s="422"/>
      <c r="G1194" s="2">
        <f>+G1193+E1194-F1194</f>
        <v>427.99999999999994</v>
      </c>
    </row>
    <row r="1195" spans="2:7">
      <c r="B1195" s="422"/>
      <c r="C1195" s="422"/>
      <c r="G1195" s="2">
        <f>+G1194+E1195-F1195</f>
        <v>427.99999999999994</v>
      </c>
    </row>
    <row r="1196" spans="2:7">
      <c r="B1196" s="422"/>
      <c r="C1196" s="422"/>
      <c r="G1196" s="2">
        <f>+G1195+E1196-F1196</f>
        <v>427.99999999999994</v>
      </c>
    </row>
    <row r="1197" spans="2:7">
      <c r="B1197" s="422"/>
      <c r="C1197" s="422"/>
      <c r="G1197" s="2">
        <f>+G1196+E1197-F1197</f>
        <v>427.99999999999994</v>
      </c>
    </row>
    <row r="1198" spans="2:7">
      <c r="B1198" s="422"/>
      <c r="C1198" s="422"/>
      <c r="G1198" s="2">
        <f>+G1197+E1198-F1198</f>
        <v>427.99999999999994</v>
      </c>
    </row>
    <row r="1199" spans="2:7">
      <c r="B1199" s="422"/>
      <c r="C1199" s="422"/>
      <c r="G1199" s="2">
        <f>+G1198+E1199-F1199</f>
        <v>427.99999999999994</v>
      </c>
    </row>
    <row r="1200" spans="2:7">
      <c r="B1200" s="422"/>
      <c r="C1200" s="422"/>
      <c r="G1200" s="2">
        <f>+G1199+E1200-F1200</f>
        <v>427.99999999999994</v>
      </c>
    </row>
    <row r="1201" spans="2:7">
      <c r="B1201" s="422"/>
      <c r="C1201" s="422"/>
      <c r="G1201" s="2">
        <f>+G1200+E1201-F1201</f>
        <v>427.99999999999994</v>
      </c>
    </row>
    <row r="1202" spans="2:7">
      <c r="B1202" s="422"/>
      <c r="C1202" s="422"/>
      <c r="G1202" s="2">
        <f>+G1201+E1202-F1202</f>
        <v>427.99999999999994</v>
      </c>
    </row>
    <row r="1203" spans="2:7">
      <c r="B1203" s="422"/>
      <c r="C1203" s="422"/>
      <c r="G1203" s="2">
        <f>+G1202+E1203-F1203</f>
        <v>427.99999999999994</v>
      </c>
    </row>
    <row r="1204" spans="2:7">
      <c r="B1204" s="422"/>
      <c r="C1204" s="422"/>
      <c r="G1204" s="2">
        <f>+G1203+E1204-F1204</f>
        <v>427.99999999999994</v>
      </c>
    </row>
    <row r="1205" spans="2:7">
      <c r="B1205" s="422"/>
      <c r="C1205" s="422"/>
      <c r="G1205" s="2">
        <f>+G1204+E1205-F1205</f>
        <v>427.99999999999994</v>
      </c>
    </row>
    <row r="1206" spans="2:7">
      <c r="B1206" s="422"/>
      <c r="C1206" s="422"/>
      <c r="G1206" s="2">
        <f>+G1205+E1206-F1206</f>
        <v>427.99999999999994</v>
      </c>
    </row>
    <row r="1207" spans="2:7">
      <c r="B1207" s="422"/>
      <c r="C1207" s="422"/>
      <c r="G1207" s="2">
        <f>+G1206+E1207-F1207</f>
        <v>427.99999999999994</v>
      </c>
    </row>
    <row r="1208" spans="2:7">
      <c r="B1208" s="422"/>
      <c r="C1208" s="422"/>
      <c r="G1208" s="2">
        <f>+G1207+E1208-F1208</f>
        <v>427.99999999999994</v>
      </c>
    </row>
    <row r="1209" spans="2:7">
      <c r="B1209" s="422"/>
      <c r="C1209" s="422"/>
      <c r="G1209" s="2">
        <f>+G1208+E1209-F1209</f>
        <v>427.99999999999994</v>
      </c>
    </row>
    <row r="1210" spans="2:7">
      <c r="B1210" s="422"/>
      <c r="C1210" s="422"/>
      <c r="G1210" s="2">
        <f>+G1209+E1210-F1210</f>
        <v>427.99999999999994</v>
      </c>
    </row>
    <row r="1211" spans="2:7">
      <c r="B1211" s="422"/>
      <c r="C1211" s="422"/>
      <c r="G1211" s="2">
        <f>+G1210+E1211-F1211</f>
        <v>427.99999999999994</v>
      </c>
    </row>
    <row r="1212" spans="2:7">
      <c r="B1212" s="422"/>
      <c r="C1212" s="422"/>
      <c r="G1212" s="2">
        <f>+G1211+E1212-F1212</f>
        <v>427.99999999999994</v>
      </c>
    </row>
    <row r="1213" spans="2:7">
      <c r="B1213" s="422"/>
      <c r="C1213" s="422"/>
      <c r="G1213" s="2">
        <f>+G1212+E1213-F1213</f>
        <v>427.99999999999994</v>
      </c>
    </row>
    <row r="1214" spans="2:7">
      <c r="B1214" s="422"/>
      <c r="C1214" s="422"/>
      <c r="G1214" s="2">
        <f>+G1213+E1214-F1214</f>
        <v>427.99999999999994</v>
      </c>
    </row>
    <row r="1215" spans="2:7">
      <c r="B1215" s="422"/>
      <c r="C1215" s="422"/>
      <c r="G1215" s="2">
        <f>+G1214+E1215-F1215</f>
        <v>427.99999999999994</v>
      </c>
    </row>
    <row r="1216" spans="2:7">
      <c r="B1216" s="422"/>
      <c r="C1216" s="422"/>
      <c r="G1216" s="2">
        <f>+G1215+E1216-F1216</f>
        <v>427.99999999999994</v>
      </c>
    </row>
    <row r="1217" spans="2:7">
      <c r="B1217" s="422"/>
      <c r="C1217" s="422"/>
      <c r="G1217" s="2">
        <f>+G1216+E1217-F1217</f>
        <v>427.99999999999994</v>
      </c>
    </row>
    <row r="1218" spans="2:7">
      <c r="B1218" s="422"/>
      <c r="C1218" s="422"/>
      <c r="G1218" s="2">
        <f>+G1217+E1218-F1218</f>
        <v>427.99999999999994</v>
      </c>
    </row>
    <row r="1219" spans="2:7">
      <c r="B1219" s="422"/>
      <c r="C1219" s="422"/>
      <c r="G1219" s="2">
        <f>+G1218+E1219-F1219</f>
        <v>427.99999999999994</v>
      </c>
    </row>
    <row r="1220" spans="2:7">
      <c r="B1220" s="422"/>
      <c r="C1220" s="422"/>
      <c r="G1220" s="2">
        <f>+G1219+E1220-F1220</f>
        <v>427.99999999999994</v>
      </c>
    </row>
    <row r="1221" spans="2:7">
      <c r="B1221" s="422"/>
      <c r="C1221" s="422"/>
      <c r="G1221" s="2">
        <f>+G1220+E1221-F1221</f>
        <v>427.99999999999994</v>
      </c>
    </row>
    <row r="1222" spans="2:7">
      <c r="B1222" s="422"/>
      <c r="C1222" s="422"/>
      <c r="G1222" s="2">
        <f>+G1221+E1222-F1222</f>
        <v>427.99999999999994</v>
      </c>
    </row>
    <row r="1223" spans="2:7">
      <c r="B1223" s="422"/>
      <c r="C1223" s="422"/>
      <c r="G1223" s="2">
        <f>+G1222+E1223-F1223</f>
        <v>427.99999999999994</v>
      </c>
    </row>
    <row r="1224" spans="2:7">
      <c r="B1224" s="422"/>
      <c r="C1224" s="422"/>
      <c r="G1224" s="2">
        <f>+G1223+E1224-F1224</f>
        <v>427.99999999999994</v>
      </c>
    </row>
    <row r="1225" spans="2:7">
      <c r="B1225" s="422"/>
      <c r="C1225" s="422"/>
      <c r="G1225" s="2">
        <f>+G1224+E1225-F1225</f>
        <v>427.99999999999994</v>
      </c>
    </row>
    <row r="1226" spans="2:7">
      <c r="B1226" s="422"/>
      <c r="C1226" s="422"/>
      <c r="G1226" s="2">
        <f>+G1225+E1226-F1226</f>
        <v>427.99999999999994</v>
      </c>
    </row>
    <row r="1227" spans="2:7">
      <c r="B1227" s="422"/>
      <c r="C1227" s="422"/>
      <c r="G1227" s="2">
        <f>+G1226+E1227-F1227</f>
        <v>427.99999999999994</v>
      </c>
    </row>
    <row r="1228" spans="2:7">
      <c r="B1228" s="422"/>
      <c r="C1228" s="422"/>
      <c r="G1228" s="2">
        <f>+G1227+E1228-F1228</f>
        <v>427.99999999999994</v>
      </c>
    </row>
    <row r="1229" spans="2:7">
      <c r="B1229" s="422"/>
      <c r="C1229" s="422"/>
      <c r="G1229" s="2">
        <f>+G1228+E1229-F1229</f>
        <v>427.99999999999994</v>
      </c>
    </row>
    <row r="1230" spans="2:7">
      <c r="B1230" s="422"/>
      <c r="C1230" s="422"/>
      <c r="G1230" s="2">
        <f>+G1229+E1230-F1230</f>
        <v>427.99999999999994</v>
      </c>
    </row>
    <row r="1231" spans="2:7">
      <c r="B1231" s="422"/>
      <c r="C1231" s="422"/>
      <c r="G1231" s="2">
        <f>+G1230+E1231-F1231</f>
        <v>427.99999999999994</v>
      </c>
    </row>
    <row r="1232" spans="2:7">
      <c r="B1232" s="422"/>
      <c r="C1232" s="422"/>
      <c r="G1232" s="2">
        <f>+G1231+E1232-F1232</f>
        <v>427.99999999999994</v>
      </c>
    </row>
    <row r="1233" spans="2:7">
      <c r="B1233" s="422"/>
      <c r="C1233" s="422"/>
      <c r="G1233" s="2">
        <f>+G1232+E1233-F1233</f>
        <v>427.99999999999994</v>
      </c>
    </row>
    <row r="1234" spans="2:7">
      <c r="B1234" s="422"/>
      <c r="C1234" s="422"/>
      <c r="G1234" s="2">
        <f>+G1233+E1234-F1234</f>
        <v>427.99999999999994</v>
      </c>
    </row>
    <row r="1235" spans="2:7">
      <c r="B1235" s="422"/>
      <c r="C1235" s="422"/>
      <c r="G1235" s="2">
        <f>+G1234+E1235-F1235</f>
        <v>427.99999999999994</v>
      </c>
    </row>
    <row r="1236" spans="2:7">
      <c r="B1236" s="422"/>
      <c r="C1236" s="422"/>
      <c r="G1236" s="2">
        <f>+G1235+E1236-F1236</f>
        <v>427.99999999999994</v>
      </c>
    </row>
    <row r="1237" spans="2:7">
      <c r="B1237" s="422"/>
      <c r="C1237" s="422"/>
      <c r="G1237" s="2">
        <f>+G1236+E1237-F1237</f>
        <v>427.99999999999994</v>
      </c>
    </row>
    <row r="1238" spans="2:7">
      <c r="B1238" s="422"/>
      <c r="C1238" s="422"/>
      <c r="G1238" s="2">
        <f>+G1237+E1238-F1238</f>
        <v>427.99999999999994</v>
      </c>
    </row>
    <row r="1239" spans="2:7">
      <c r="B1239" s="422"/>
      <c r="C1239" s="422"/>
      <c r="G1239" s="2">
        <f>+G1238+E1239-F1239</f>
        <v>427.99999999999994</v>
      </c>
    </row>
    <row r="1240" spans="2:7">
      <c r="B1240" s="422"/>
      <c r="C1240" s="422"/>
      <c r="G1240" s="2">
        <f>+G1239+E1240-F1240</f>
        <v>427.99999999999994</v>
      </c>
    </row>
    <row r="1241" spans="2:7">
      <c r="B1241" s="422"/>
      <c r="C1241" s="422"/>
      <c r="G1241" s="2">
        <f>+G1240+E1241-F1241</f>
        <v>427.99999999999994</v>
      </c>
    </row>
    <row r="1242" spans="2:7">
      <c r="B1242" s="422"/>
      <c r="C1242" s="422"/>
      <c r="G1242" s="2">
        <f>+G1241+E1242-F1242</f>
        <v>427.99999999999994</v>
      </c>
    </row>
    <row r="1243" spans="2:7">
      <c r="B1243" s="422"/>
      <c r="C1243" s="422"/>
      <c r="G1243" s="2">
        <f>+G1242+E1243-F1243</f>
        <v>427.99999999999994</v>
      </c>
    </row>
    <row r="1244" spans="2:7">
      <c r="B1244" s="422"/>
      <c r="C1244" s="422"/>
      <c r="G1244" s="2">
        <f>+G1243+E1244-F1244</f>
        <v>427.99999999999994</v>
      </c>
    </row>
    <row r="1245" spans="2:7">
      <c r="B1245" s="422"/>
      <c r="C1245" s="422"/>
      <c r="G1245" s="2">
        <f>+G1244+E1245-F1245</f>
        <v>427.99999999999994</v>
      </c>
    </row>
    <row r="1246" spans="2:7">
      <c r="B1246" s="422"/>
      <c r="C1246" s="422"/>
      <c r="G1246" s="2">
        <f>+G1245+E1246-F1246</f>
        <v>427.99999999999994</v>
      </c>
    </row>
    <row r="1247" spans="2:7">
      <c r="B1247" s="422"/>
      <c r="C1247" s="422"/>
      <c r="G1247" s="2">
        <f>+G1246+E1247-F1247</f>
        <v>427.99999999999994</v>
      </c>
    </row>
    <row r="1248" spans="2:7">
      <c r="B1248" s="422"/>
      <c r="C1248" s="422"/>
      <c r="G1248" s="2">
        <f>+G1247+E1248-F1248</f>
        <v>427.99999999999994</v>
      </c>
    </row>
    <row r="1249" spans="2:7">
      <c r="B1249" s="422"/>
      <c r="C1249" s="422"/>
      <c r="G1249" s="2">
        <f>+G1248+E1249-F1249</f>
        <v>427.99999999999994</v>
      </c>
    </row>
    <row r="1250" spans="2:7">
      <c r="B1250" s="422"/>
      <c r="C1250" s="422"/>
      <c r="G1250" s="2">
        <f>+G1249+E1250-F1250</f>
        <v>427.99999999999994</v>
      </c>
    </row>
    <row r="1251" spans="2:7">
      <c r="B1251" s="422"/>
      <c r="C1251" s="422"/>
      <c r="G1251" s="2">
        <f>+G1250+E1251-F1251</f>
        <v>427.99999999999994</v>
      </c>
    </row>
    <row r="1252" spans="2:7">
      <c r="B1252" s="422"/>
      <c r="C1252" s="422"/>
      <c r="G1252" s="2">
        <f>+G1251+E1252-F1252</f>
        <v>427.99999999999994</v>
      </c>
    </row>
    <row r="1253" spans="2:7">
      <c r="B1253" s="422"/>
      <c r="C1253" s="422"/>
      <c r="G1253" s="2">
        <f>+G1252+E1253-F1253</f>
        <v>427.99999999999994</v>
      </c>
    </row>
    <row r="1254" spans="2:7">
      <c r="B1254" s="422"/>
      <c r="C1254" s="422"/>
      <c r="G1254" s="2">
        <f>+G1253+E1254-F1254</f>
        <v>427.99999999999994</v>
      </c>
    </row>
    <row r="1255" spans="2:7">
      <c r="B1255" s="422"/>
      <c r="C1255" s="422"/>
      <c r="G1255" s="2">
        <f>+G1254+E1255-F1255</f>
        <v>427.99999999999994</v>
      </c>
    </row>
    <row r="1256" spans="2:7">
      <c r="B1256" s="422"/>
      <c r="C1256" s="422"/>
      <c r="G1256" s="2">
        <f>+G1255+E1256-F1256</f>
        <v>427.99999999999994</v>
      </c>
    </row>
    <row r="1257" spans="2:7">
      <c r="B1257" s="422"/>
      <c r="C1257" s="422"/>
      <c r="G1257" s="2">
        <f>+G1256+E1257-F1257</f>
        <v>427.99999999999994</v>
      </c>
    </row>
    <row r="1258" spans="2:7">
      <c r="B1258" s="422"/>
      <c r="C1258" s="422"/>
      <c r="G1258" s="2">
        <f>+G1257+E1258-F1258</f>
        <v>427.99999999999994</v>
      </c>
    </row>
    <row r="1259" spans="2:7">
      <c r="B1259" s="422"/>
      <c r="C1259" s="422"/>
      <c r="G1259" s="2">
        <f>+G1258+E1259-F1259</f>
        <v>427.99999999999994</v>
      </c>
    </row>
    <row r="1260" spans="2:7">
      <c r="B1260" s="422"/>
      <c r="C1260" s="422"/>
      <c r="G1260" s="2">
        <f>+G1259+E1260-F1260</f>
        <v>427.99999999999994</v>
      </c>
    </row>
    <row r="1261" spans="2:7">
      <c r="B1261" s="422"/>
      <c r="C1261" s="422"/>
      <c r="G1261" s="2">
        <f>+G1260+E1261-F1261</f>
        <v>427.99999999999994</v>
      </c>
    </row>
    <row r="1262" spans="2:7">
      <c r="B1262" s="422"/>
      <c r="C1262" s="422"/>
      <c r="G1262" s="2">
        <f>+G1261+E1262-F1262</f>
        <v>427.99999999999994</v>
      </c>
    </row>
    <row r="1263" spans="2:7">
      <c r="B1263" s="422"/>
      <c r="C1263" s="422"/>
      <c r="G1263" s="2">
        <f>+G1262+E1263-F1263</f>
        <v>427.99999999999994</v>
      </c>
    </row>
    <row r="1264" spans="2:7">
      <c r="B1264" s="422"/>
      <c r="C1264" s="422"/>
      <c r="G1264" s="2">
        <f>+G1263+E1264-F1264</f>
        <v>427.99999999999994</v>
      </c>
    </row>
    <row r="1265" spans="2:7">
      <c r="B1265" s="422"/>
      <c r="C1265" s="422"/>
      <c r="G1265" s="2">
        <f>+G1264+E1265-F1265</f>
        <v>427.99999999999994</v>
      </c>
    </row>
    <row r="1266" spans="2:7">
      <c r="B1266" s="422"/>
      <c r="C1266" s="422"/>
      <c r="G1266" s="2">
        <f>+G1265+E1266-F1266</f>
        <v>427.99999999999994</v>
      </c>
    </row>
    <row r="1267" spans="2:7">
      <c r="B1267" s="422"/>
      <c r="C1267" s="422"/>
      <c r="G1267" s="2">
        <f>+G1266+E1267-F1267</f>
        <v>427.99999999999994</v>
      </c>
    </row>
    <row r="1268" spans="2:7">
      <c r="B1268" s="422"/>
      <c r="C1268" s="422"/>
      <c r="G1268" s="2">
        <f>+G1267+E1268-F1268</f>
        <v>427.99999999999994</v>
      </c>
    </row>
    <row r="1269" spans="2:7">
      <c r="B1269" s="422"/>
      <c r="C1269" s="422"/>
      <c r="G1269" s="2">
        <f>+G1268+E1269-F1269</f>
        <v>427.99999999999994</v>
      </c>
    </row>
    <row r="1270" spans="2:7">
      <c r="B1270" s="422"/>
      <c r="C1270" s="422"/>
      <c r="G1270" s="2">
        <f>+G1269+E1270-F1270</f>
        <v>427.99999999999994</v>
      </c>
    </row>
    <row r="1271" spans="2:7">
      <c r="B1271" s="422"/>
      <c r="C1271" s="422"/>
      <c r="G1271" s="2">
        <f>+G1270+E1271-F1271</f>
        <v>427.99999999999994</v>
      </c>
    </row>
    <row r="1272" spans="2:7">
      <c r="B1272" s="422"/>
      <c r="C1272" s="422"/>
      <c r="G1272" s="2">
        <f>+G1271+E1272-F1272</f>
        <v>427.99999999999994</v>
      </c>
    </row>
    <row r="1273" spans="2:7">
      <c r="B1273" s="422"/>
      <c r="C1273" s="422"/>
      <c r="G1273" s="2">
        <f>+G1272+E1273-F1273</f>
        <v>427.99999999999994</v>
      </c>
    </row>
    <row r="1274" spans="2:7">
      <c r="B1274" s="422"/>
      <c r="C1274" s="422"/>
      <c r="G1274" s="2">
        <f>+G1273+E1274-F1274</f>
        <v>427.99999999999994</v>
      </c>
    </row>
    <row r="1275" spans="2:7">
      <c r="B1275" s="422"/>
      <c r="C1275" s="422"/>
      <c r="G1275" s="2">
        <f>+G1274+E1275-F1275</f>
        <v>427.99999999999994</v>
      </c>
    </row>
    <row r="1276" spans="2:7">
      <c r="B1276" s="422"/>
      <c r="C1276" s="422"/>
      <c r="G1276" s="2">
        <f>+G1275+E1276-F1276</f>
        <v>427.99999999999994</v>
      </c>
    </row>
    <row r="1277" spans="2:7">
      <c r="B1277" s="422"/>
      <c r="C1277" s="422"/>
      <c r="G1277" s="2">
        <f>+G1276+E1277-F1277</f>
        <v>427.99999999999994</v>
      </c>
    </row>
    <row r="1278" spans="2:7">
      <c r="B1278" s="422"/>
      <c r="C1278" s="422"/>
      <c r="G1278" s="2">
        <f>+G1277+E1278-F1278</f>
        <v>427.99999999999994</v>
      </c>
    </row>
    <row r="1279" spans="2:7">
      <c r="B1279" s="422"/>
      <c r="C1279" s="422"/>
      <c r="G1279" s="2">
        <f>+G1278+E1279-F1279</f>
        <v>427.99999999999994</v>
      </c>
    </row>
    <row r="1280" spans="2:7">
      <c r="B1280" s="422"/>
      <c r="C1280" s="422"/>
      <c r="G1280" s="2">
        <f>+G1279+E1280-F1280</f>
        <v>427.99999999999994</v>
      </c>
    </row>
    <row r="1281" spans="2:7">
      <c r="B1281" s="422"/>
      <c r="C1281" s="422"/>
      <c r="G1281" s="2">
        <f>+G1280+E1281-F1281</f>
        <v>427.99999999999994</v>
      </c>
    </row>
    <row r="1282" spans="2:7">
      <c r="B1282" s="422"/>
      <c r="C1282" s="422"/>
      <c r="G1282" s="2">
        <f>+G1281+E1282-F1282</f>
        <v>427.99999999999994</v>
      </c>
    </row>
    <row r="1283" spans="2:7">
      <c r="B1283" s="422"/>
      <c r="C1283" s="422"/>
      <c r="G1283" s="2">
        <f>+G1282+E1283-F1283</f>
        <v>427.99999999999994</v>
      </c>
    </row>
    <row r="1284" spans="2:7">
      <c r="B1284" s="422"/>
      <c r="C1284" s="422"/>
      <c r="G1284" s="2">
        <f>+G1283+E1284-F1284</f>
        <v>427.99999999999994</v>
      </c>
    </row>
    <row r="1285" spans="2:7">
      <c r="B1285" s="422"/>
      <c r="C1285" s="422"/>
      <c r="G1285" s="2">
        <f>+G1284+E1285-F1285</f>
        <v>427.99999999999994</v>
      </c>
    </row>
    <row r="1286" spans="2:7">
      <c r="B1286" s="422"/>
      <c r="C1286" s="422"/>
      <c r="G1286" s="2">
        <f>+G1285+E1286-F1286</f>
        <v>427.99999999999994</v>
      </c>
    </row>
    <row r="1287" spans="2:7">
      <c r="B1287" s="422"/>
      <c r="C1287" s="422"/>
      <c r="G1287" s="2">
        <f>+G1286+E1287-F1287</f>
        <v>427.99999999999994</v>
      </c>
    </row>
    <row r="1288" spans="2:7">
      <c r="B1288" s="422"/>
      <c r="C1288" s="422"/>
      <c r="G1288" s="2">
        <f>+G1287+E1288-F1288</f>
        <v>427.99999999999994</v>
      </c>
    </row>
    <row r="1289" spans="2:7">
      <c r="B1289" s="422"/>
      <c r="C1289" s="422"/>
      <c r="G1289" s="2">
        <f>+G1288+E1289-F1289</f>
        <v>427.99999999999994</v>
      </c>
    </row>
    <row r="1290" spans="2:7">
      <c r="B1290" s="422"/>
      <c r="C1290" s="422"/>
      <c r="G1290" s="2">
        <f>+G1289+E1290-F1290</f>
        <v>427.99999999999994</v>
      </c>
    </row>
    <row r="1291" spans="2:7">
      <c r="B1291" s="422"/>
      <c r="C1291" s="422"/>
      <c r="G1291" s="2">
        <f>+G1290+E1291-F1291</f>
        <v>427.99999999999994</v>
      </c>
    </row>
    <row r="1292" spans="2:7">
      <c r="B1292" s="422"/>
      <c r="C1292" s="422"/>
      <c r="G1292" s="2">
        <f>+G1291+E1292-F1292</f>
        <v>427.99999999999994</v>
      </c>
    </row>
    <row r="1293" spans="2:7">
      <c r="B1293" s="422"/>
      <c r="C1293" s="422"/>
      <c r="G1293" s="2">
        <f>+G1292+E1293-F1293</f>
        <v>427.99999999999994</v>
      </c>
    </row>
    <row r="1294" spans="2:7">
      <c r="B1294" s="422"/>
      <c r="C1294" s="422"/>
      <c r="G1294" s="2">
        <f>+G1293+E1294-F1294</f>
        <v>427.99999999999994</v>
      </c>
    </row>
    <row r="1295" spans="2:7">
      <c r="B1295" s="422"/>
      <c r="C1295" s="422"/>
      <c r="G1295" s="2">
        <f>+G1294+E1295-F1295</f>
        <v>427.99999999999994</v>
      </c>
    </row>
    <row r="1296" spans="2:7">
      <c r="B1296" s="422"/>
      <c r="C1296" s="422"/>
      <c r="G1296" s="2">
        <f>+G1295+E1296-F1296</f>
        <v>427.99999999999994</v>
      </c>
    </row>
    <row r="1297" spans="2:7">
      <c r="B1297" s="422"/>
      <c r="C1297" s="422"/>
      <c r="G1297" s="2">
        <f>+G1296+E1297-F1297</f>
        <v>427.99999999999994</v>
      </c>
    </row>
    <row r="1298" spans="2:7">
      <c r="B1298" s="422"/>
      <c r="C1298" s="422"/>
      <c r="G1298" s="2">
        <f>+G1297+E1298-F1298</f>
        <v>427.99999999999994</v>
      </c>
    </row>
    <row r="1299" spans="2:7">
      <c r="B1299" s="422"/>
      <c r="C1299" s="422"/>
      <c r="G1299" s="2">
        <f>+G1298+E1299-F1299</f>
        <v>427.99999999999994</v>
      </c>
    </row>
    <row r="1300" spans="2:7">
      <c r="B1300" s="422"/>
      <c r="C1300" s="422"/>
      <c r="G1300" s="2">
        <f>+G1299+E1300-F1300</f>
        <v>427.99999999999994</v>
      </c>
    </row>
    <row r="1301" spans="2:7">
      <c r="B1301" s="422"/>
      <c r="C1301" s="422"/>
      <c r="G1301" s="2">
        <f>+G1300+E1301-F1301</f>
        <v>427.99999999999994</v>
      </c>
    </row>
    <row r="1302" spans="2:7">
      <c r="B1302" s="422"/>
      <c r="C1302" s="422"/>
      <c r="G1302" s="2">
        <f>+G1301+E1302-F1302</f>
        <v>427.99999999999994</v>
      </c>
    </row>
    <row r="1303" spans="2:7">
      <c r="B1303" s="422"/>
      <c r="C1303" s="422"/>
      <c r="G1303" s="2">
        <f>+G1302+E1303-F1303</f>
        <v>427.99999999999994</v>
      </c>
    </row>
    <row r="1304" spans="2:7">
      <c r="B1304" s="422"/>
      <c r="C1304" s="422"/>
      <c r="G1304" s="2">
        <f>+G1303+E1304-F1304</f>
        <v>427.99999999999994</v>
      </c>
    </row>
    <row r="1305" spans="2:7">
      <c r="B1305" s="422"/>
      <c r="C1305" s="422"/>
      <c r="G1305" s="2">
        <f>+G1304+E1305-F1305</f>
        <v>427.99999999999994</v>
      </c>
    </row>
    <row r="1306" spans="2:7">
      <c r="B1306" s="422"/>
      <c r="C1306" s="422"/>
      <c r="G1306" s="2">
        <f>+G1305+E1306-F1306</f>
        <v>427.99999999999994</v>
      </c>
    </row>
    <row r="1307" spans="2:7">
      <c r="B1307" s="422"/>
      <c r="C1307" s="422"/>
      <c r="G1307" s="2">
        <f>+G1306+E1307-F1307</f>
        <v>427.99999999999994</v>
      </c>
    </row>
    <row r="1308" spans="2:7">
      <c r="B1308" s="422"/>
      <c r="C1308" s="422"/>
      <c r="G1308" s="2">
        <f>+G1307+E1308-F1308</f>
        <v>427.99999999999994</v>
      </c>
    </row>
    <row r="1309" spans="2:7">
      <c r="B1309" s="422"/>
      <c r="C1309" s="422"/>
      <c r="G1309" s="2">
        <f>+G1308+E1309-F1309</f>
        <v>427.99999999999994</v>
      </c>
    </row>
    <row r="1310" spans="2:7">
      <c r="B1310" s="422"/>
      <c r="C1310" s="422"/>
      <c r="G1310" s="2">
        <f>+G1309+E1310-F1310</f>
        <v>427.99999999999994</v>
      </c>
    </row>
    <row r="1311" spans="2:7">
      <c r="B1311" s="422"/>
      <c r="C1311" s="422"/>
      <c r="G1311" s="2">
        <f>+G1310+E1311-F1311</f>
        <v>427.99999999999994</v>
      </c>
    </row>
    <row r="1312" spans="2:7">
      <c r="B1312" s="422"/>
      <c r="C1312" s="422"/>
      <c r="G1312" s="2">
        <f>+G1311+E1312-F1312</f>
        <v>427.99999999999994</v>
      </c>
    </row>
    <row r="1313" spans="2:7">
      <c r="B1313" s="422"/>
      <c r="C1313" s="422"/>
      <c r="G1313" s="2">
        <f>+G1312+E1313-F1313</f>
        <v>427.99999999999994</v>
      </c>
    </row>
    <row r="1314" spans="2:7">
      <c r="B1314" s="422"/>
      <c r="C1314" s="422"/>
      <c r="G1314" s="2">
        <f>+G1313+E1314-F1314</f>
        <v>427.99999999999994</v>
      </c>
    </row>
    <row r="1315" spans="2:7">
      <c r="B1315" s="422"/>
      <c r="C1315" s="422"/>
      <c r="G1315" s="2">
        <f>+G1314+E1315-F1315</f>
        <v>427.99999999999994</v>
      </c>
    </row>
    <row r="1316" spans="2:7">
      <c r="B1316" s="422"/>
      <c r="C1316" s="422"/>
      <c r="G1316" s="2">
        <f>+G1315+E1316-F1316</f>
        <v>427.99999999999994</v>
      </c>
    </row>
    <row r="1317" spans="2:7">
      <c r="B1317" s="422"/>
      <c r="C1317" s="422"/>
      <c r="G1317" s="2">
        <f>+G1316+E1317-F1317</f>
        <v>427.99999999999994</v>
      </c>
    </row>
    <row r="1318" spans="2:7">
      <c r="B1318" s="422"/>
      <c r="C1318" s="422"/>
      <c r="G1318" s="2">
        <f>+G1317+E1318-F1318</f>
        <v>427.99999999999994</v>
      </c>
    </row>
    <row r="1319" spans="2:7">
      <c r="B1319" s="422"/>
      <c r="C1319" s="422"/>
      <c r="G1319" s="2">
        <f>+G1318+E1319-F1319</f>
        <v>427.99999999999994</v>
      </c>
    </row>
    <row r="1320" spans="2:7">
      <c r="B1320" s="422"/>
      <c r="C1320" s="422"/>
      <c r="G1320" s="2">
        <f>+G1319+E1320-F1320</f>
        <v>427.99999999999994</v>
      </c>
    </row>
    <row r="1321" spans="2:7">
      <c r="B1321" s="422"/>
      <c r="C1321" s="422"/>
      <c r="G1321" s="2">
        <f>+G1320+E1321-F1321</f>
        <v>427.99999999999994</v>
      </c>
    </row>
    <row r="1322" spans="2:7">
      <c r="B1322" s="422"/>
      <c r="C1322" s="422"/>
      <c r="G1322" s="2">
        <f>+G1321+E1322-F1322</f>
        <v>427.99999999999994</v>
      </c>
    </row>
    <row r="1323" spans="2:7">
      <c r="B1323" s="422"/>
      <c r="C1323" s="422"/>
      <c r="G1323" s="2">
        <f>+G1322+E1323-F1323</f>
        <v>427.99999999999994</v>
      </c>
    </row>
    <row r="1324" spans="2:7">
      <c r="B1324" s="422"/>
      <c r="C1324" s="422"/>
      <c r="G1324" s="2">
        <f>+G1323+E1324-F1324</f>
        <v>427.99999999999994</v>
      </c>
    </row>
    <row r="1325" spans="2:7">
      <c r="B1325" s="422"/>
      <c r="C1325" s="422"/>
      <c r="G1325" s="2">
        <f>+G1324+E1325-F1325</f>
        <v>427.99999999999994</v>
      </c>
    </row>
    <row r="1048545" spans="2:3">
      <c r="B1048545" s="422"/>
      <c r="C1048545" s="422"/>
    </row>
    <row r="1048546" spans="2:3">
      <c r="B1048546" s="422"/>
      <c r="C1048546" s="422"/>
    </row>
    <row r="1048547" spans="2:3">
      <c r="B1048547" s="422"/>
      <c r="C1048547" s="422"/>
    </row>
    <row r="1048548" spans="2:3">
      <c r="B1048548" s="422"/>
      <c r="C1048548" s="422"/>
    </row>
    <row r="1048549" spans="2:3">
      <c r="B1048549" s="422"/>
      <c r="C1048549" s="422"/>
    </row>
    <row r="1048550" spans="2:3">
      <c r="B1048550" s="422"/>
      <c r="C1048550" s="422"/>
    </row>
    <row r="1048551" spans="2:3">
      <c r="B1048551" s="422"/>
      <c r="C1048551" s="422"/>
    </row>
    <row r="1048552" spans="2:3">
      <c r="B1048552" s="422"/>
      <c r="C1048552" s="422"/>
    </row>
    <row r="1048553" spans="2:3">
      <c r="B1048553" s="422"/>
      <c r="C1048553" s="422"/>
    </row>
    <row r="1048554" spans="2:3">
      <c r="B1048554" s="422"/>
      <c r="C1048554" s="422"/>
    </row>
    <row r="1048555" spans="2:3">
      <c r="B1048555" s="422"/>
      <c r="C1048555" s="422"/>
    </row>
    <row r="1048556" spans="2:3">
      <c r="B1048556" s="422"/>
      <c r="C1048556" s="422"/>
    </row>
    <row r="1048557" spans="2:3">
      <c r="B1048557" s="422"/>
      <c r="C1048557" s="422"/>
    </row>
    <row r="1048558" spans="2:3">
      <c r="B1048558" s="422"/>
      <c r="C1048558" s="422"/>
    </row>
    <row r="1048559" spans="2:3">
      <c r="B1048559" s="422"/>
      <c r="C1048559" s="422"/>
    </row>
    <row r="1048560" spans="2:3">
      <c r="B1048560" s="422"/>
      <c r="C1048560" s="422"/>
    </row>
    <row r="1048561" spans="2:3">
      <c r="B1048561" s="422"/>
      <c r="C1048561" s="422"/>
    </row>
    <row r="1048562" spans="2:3">
      <c r="B1048562" s="422"/>
      <c r="C1048562" s="422"/>
    </row>
    <row r="1048563" spans="2:3">
      <c r="B1048563" s="422"/>
      <c r="C1048563" s="422"/>
    </row>
    <row r="1048564" spans="2:3">
      <c r="B1048564" s="422"/>
      <c r="C1048564" s="422"/>
    </row>
    <row r="1048565" spans="2:3">
      <c r="B1048565" s="422"/>
      <c r="C1048565" s="422"/>
    </row>
    <row r="1048566" spans="2:3">
      <c r="B1048566" s="422"/>
      <c r="C1048566" s="422"/>
    </row>
    <row r="1048567" spans="2:3">
      <c r="B1048567" s="422"/>
      <c r="C1048567" s="422"/>
    </row>
    <row r="1048568" spans="2:3">
      <c r="B1048568" s="422"/>
      <c r="C1048568" s="422"/>
    </row>
    <row r="1048569" spans="2:3">
      <c r="B1048569" s="422"/>
      <c r="C1048569" s="422"/>
    </row>
    <row r="1048570" spans="2:3">
      <c r="B1048570" s="422"/>
      <c r="C1048570" s="422"/>
    </row>
    <row r="1048571" spans="2:3">
      <c r="B1048571" s="422"/>
      <c r="C1048571" s="422"/>
    </row>
    <row r="1048572" spans="2:3">
      <c r="B1048572" s="422"/>
      <c r="C1048572" s="422"/>
    </row>
    <row r="1048573" spans="2:3">
      <c r="B1048573" s="422"/>
      <c r="C1048573" s="422"/>
    </row>
    <row r="1048574" spans="2:3">
      <c r="B1048574" s="422"/>
      <c r="C1048574" s="422"/>
    </row>
    <row r="1048575" spans="2:3">
      <c r="B1048575" s="422"/>
      <c r="C1048575" s="422"/>
    </row>
    <row r="1048576" spans="2:3">
      <c r="B1048576" s="422"/>
      <c r="C1048576" s="422"/>
    </row>
  </sheetData>
  <autoFilter ref="A4:H159" xr:uid="{00000000-0009-0000-0000-00000D000000}"/>
  <mergeCells count="9">
    <mergeCell ref="I1032:K1032"/>
    <mergeCell ref="B2:G2"/>
    <mergeCell ref="I527:L528"/>
    <mergeCell ref="I771:L771"/>
    <mergeCell ref="I855:K855"/>
    <mergeCell ref="I933:K933"/>
    <mergeCell ref="I1024:K1024"/>
    <mergeCell ref="I1003:K1003"/>
    <mergeCell ref="J977:L977"/>
  </mergeCells>
  <conditionalFormatting sqref="D497:D498">
    <cfRule type="duplicateValues" dxfId="3" priority="4"/>
  </conditionalFormatting>
  <conditionalFormatting sqref="D505:D506">
    <cfRule type="duplicateValues" dxfId="2" priority="3"/>
  </conditionalFormatting>
  <conditionalFormatting sqref="D509:D510">
    <cfRule type="duplicateValues" dxfId="1" priority="2"/>
  </conditionalFormatting>
  <conditionalFormatting sqref="D515:D51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110" fitToWidth="0" fitToHeight="0" orientation="portrait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323"/>
  <sheetViews>
    <sheetView topLeftCell="A934" zoomScaleNormal="100" workbookViewId="0">
      <selection activeCell="F945" sqref="F945"/>
    </sheetView>
  </sheetViews>
  <sheetFormatPr defaultColWidth="11.42578125" defaultRowHeight="15"/>
  <cols>
    <col min="1" max="1" width="11.42578125" style="3"/>
    <col min="2" max="2" width="16" style="7" customWidth="1"/>
    <col min="3" max="3" width="14.5703125" style="7" bestFit="1" customWidth="1"/>
    <col min="4" max="4" width="51.5703125" bestFit="1" customWidth="1"/>
    <col min="5" max="5" width="11.42578125" style="5"/>
    <col min="6" max="6" width="11.42578125" style="2"/>
    <col min="8" max="8" width="24.140625" customWidth="1"/>
    <col min="9" max="9" width="13" bestFit="1" customWidth="1"/>
    <col min="10" max="10" width="34.7109375" customWidth="1"/>
    <col min="14" max="14" width="12" bestFit="1" customWidth="1"/>
  </cols>
  <sheetData>
    <row r="1" spans="1:8">
      <c r="B1" s="422"/>
      <c r="C1" s="422"/>
      <c r="H1" t="s">
        <v>759</v>
      </c>
    </row>
    <row r="2" spans="1:8">
      <c r="B2" s="440" t="s">
        <v>760</v>
      </c>
      <c r="C2" s="440"/>
      <c r="D2" s="440"/>
      <c r="E2" s="440"/>
      <c r="F2" s="440"/>
      <c r="G2" s="440"/>
    </row>
    <row r="4" spans="1:8" ht="41.25">
      <c r="A4" s="30" t="s">
        <v>1</v>
      </c>
      <c r="B4" s="11" t="s">
        <v>2</v>
      </c>
      <c r="C4" s="11" t="s">
        <v>3</v>
      </c>
      <c r="D4" s="11" t="s">
        <v>4</v>
      </c>
      <c r="E4" s="12" t="s">
        <v>5</v>
      </c>
      <c r="F4" s="12" t="s">
        <v>6</v>
      </c>
      <c r="G4" s="12" t="s">
        <v>7</v>
      </c>
    </row>
    <row r="5" spans="1:8" hidden="1">
      <c r="A5" s="3">
        <v>42736</v>
      </c>
      <c r="B5" s="422" t="s">
        <v>8</v>
      </c>
      <c r="C5" s="422"/>
      <c r="G5" s="2">
        <v>236.5</v>
      </c>
    </row>
    <row r="6" spans="1:8" hidden="1">
      <c r="A6" s="3">
        <v>42770</v>
      </c>
      <c r="B6" s="422">
        <v>12913</v>
      </c>
      <c r="C6" s="422" t="s">
        <v>67</v>
      </c>
      <c r="F6" s="2">
        <v>156.5</v>
      </c>
      <c r="G6" s="2">
        <f>+G5+E6-F6</f>
        <v>80</v>
      </c>
    </row>
    <row r="7" spans="1:8" hidden="1">
      <c r="A7" s="3">
        <v>42786</v>
      </c>
      <c r="B7" s="422">
        <v>12219</v>
      </c>
      <c r="C7" s="422" t="s">
        <v>67</v>
      </c>
      <c r="F7" s="2">
        <v>80</v>
      </c>
      <c r="G7" s="2">
        <f>+G6+E7-F7</f>
        <v>0</v>
      </c>
    </row>
    <row r="8" spans="1:8" hidden="1">
      <c r="A8" s="3">
        <v>42766</v>
      </c>
      <c r="B8" s="422" t="s">
        <v>10</v>
      </c>
      <c r="C8" s="422" t="s">
        <v>11</v>
      </c>
      <c r="D8" t="s">
        <v>12</v>
      </c>
      <c r="E8" s="2">
        <v>97.2</v>
      </c>
      <c r="G8" s="2">
        <f>+G7+E8-F8</f>
        <v>97.2</v>
      </c>
    </row>
    <row r="9" spans="1:8" hidden="1">
      <c r="B9" s="422"/>
      <c r="C9" s="422"/>
      <c r="D9" t="s">
        <v>13</v>
      </c>
      <c r="E9" s="2">
        <v>52</v>
      </c>
      <c r="G9" s="2">
        <f>+G8+E9-F9</f>
        <v>149.19999999999999</v>
      </c>
    </row>
    <row r="10" spans="1:8" hidden="1">
      <c r="B10" s="422"/>
      <c r="C10" s="422"/>
      <c r="D10" t="s">
        <v>14</v>
      </c>
      <c r="E10" s="2">
        <v>60</v>
      </c>
      <c r="G10" s="2">
        <f>+G9+E10-F10</f>
        <v>209.2</v>
      </c>
    </row>
    <row r="11" spans="1:8" hidden="1">
      <c r="B11" s="422"/>
      <c r="C11" s="422"/>
      <c r="D11" t="s">
        <v>15</v>
      </c>
      <c r="E11" s="2">
        <v>2</v>
      </c>
      <c r="G11" s="2">
        <f>+G10+E11-F11</f>
        <v>211.2</v>
      </c>
    </row>
    <row r="12" spans="1:8" hidden="1">
      <c r="A12" s="3">
        <v>42765</v>
      </c>
      <c r="B12" s="422" t="s">
        <v>69</v>
      </c>
      <c r="C12" s="422" t="s">
        <v>11</v>
      </c>
      <c r="D12" t="s">
        <v>14</v>
      </c>
      <c r="E12" s="2"/>
      <c r="F12" s="2">
        <v>60</v>
      </c>
      <c r="G12" s="2">
        <f>+G11+E12-F12</f>
        <v>151.19999999999999</v>
      </c>
    </row>
    <row r="13" spans="1:8" hidden="1">
      <c r="A13" s="3">
        <v>42765</v>
      </c>
      <c r="B13" s="422" t="s">
        <v>69</v>
      </c>
      <c r="C13" s="422" t="s">
        <v>11</v>
      </c>
      <c r="D13" t="s">
        <v>15</v>
      </c>
      <c r="E13" s="2"/>
      <c r="F13" s="2">
        <v>2</v>
      </c>
      <c r="G13" s="2">
        <f>+G12+E13-F13</f>
        <v>149.19999999999999</v>
      </c>
    </row>
    <row r="14" spans="1:8" hidden="1">
      <c r="A14" s="3">
        <v>42786</v>
      </c>
      <c r="B14" s="422">
        <v>12219</v>
      </c>
      <c r="C14" s="422" t="s">
        <v>11</v>
      </c>
      <c r="D14" t="s">
        <v>12</v>
      </c>
      <c r="E14" s="2"/>
      <c r="F14" s="2">
        <v>97.2</v>
      </c>
      <c r="G14" s="2">
        <f>+G13+E14-F14</f>
        <v>51.999999999999986</v>
      </c>
    </row>
    <row r="15" spans="1:8" hidden="1">
      <c r="A15" s="3">
        <v>42786</v>
      </c>
      <c r="B15" s="422">
        <v>12219</v>
      </c>
      <c r="C15" s="422" t="s">
        <v>11</v>
      </c>
      <c r="D15" t="s">
        <v>13</v>
      </c>
      <c r="E15" s="2"/>
      <c r="F15" s="2">
        <v>52</v>
      </c>
      <c r="G15" s="2">
        <f>+G14+E15-F15</f>
        <v>0</v>
      </c>
    </row>
    <row r="16" spans="1:8" hidden="1">
      <c r="A16" s="3">
        <v>42794</v>
      </c>
      <c r="B16" s="422" t="s">
        <v>10</v>
      </c>
      <c r="C16" s="422" t="s">
        <v>17</v>
      </c>
      <c r="D16" t="s">
        <v>12</v>
      </c>
      <c r="E16" s="2">
        <v>98.9</v>
      </c>
      <c r="G16" s="2">
        <f>+G15+E16-F16</f>
        <v>98.9</v>
      </c>
    </row>
    <row r="17" spans="1:7" hidden="1">
      <c r="B17" s="422"/>
      <c r="C17" s="422"/>
      <c r="D17" t="s">
        <v>13</v>
      </c>
      <c r="E17" s="2">
        <v>36</v>
      </c>
      <c r="G17" s="2">
        <f>+G16+E17-F17</f>
        <v>134.9</v>
      </c>
    </row>
    <row r="18" spans="1:7" hidden="1">
      <c r="B18" s="422"/>
      <c r="C18" s="422"/>
      <c r="D18" t="s">
        <v>14</v>
      </c>
      <c r="E18" s="2">
        <v>56</v>
      </c>
      <c r="G18" s="2">
        <f>+G17+E18-F18</f>
        <v>190.9</v>
      </c>
    </row>
    <row r="19" spans="1:7" hidden="1">
      <c r="B19" s="422"/>
      <c r="C19" s="422"/>
      <c r="D19" t="s">
        <v>15</v>
      </c>
      <c r="E19" s="2">
        <v>2</v>
      </c>
      <c r="G19" s="2">
        <f>+G18+E19-F19</f>
        <v>192.9</v>
      </c>
    </row>
    <row r="20" spans="1:7" hidden="1">
      <c r="A20" s="3">
        <v>42794</v>
      </c>
      <c r="B20" s="422" t="s">
        <v>69</v>
      </c>
      <c r="C20" s="422" t="s">
        <v>17</v>
      </c>
      <c r="D20" t="s">
        <v>14</v>
      </c>
      <c r="E20" s="2"/>
      <c r="F20" s="2">
        <v>56</v>
      </c>
      <c r="G20" s="2">
        <f>+G19+E20-F20</f>
        <v>136.9</v>
      </c>
    </row>
    <row r="21" spans="1:7" hidden="1">
      <c r="A21" s="3">
        <v>42794</v>
      </c>
      <c r="B21" s="422" t="s">
        <v>69</v>
      </c>
      <c r="C21" s="422" t="s">
        <v>17</v>
      </c>
      <c r="D21" t="s">
        <v>15</v>
      </c>
      <c r="E21" s="2"/>
      <c r="F21" s="2">
        <v>2</v>
      </c>
      <c r="G21" s="2">
        <f>+G20+E21-F21</f>
        <v>134.9</v>
      </c>
    </row>
    <row r="22" spans="1:7" hidden="1">
      <c r="A22" s="3">
        <v>42821</v>
      </c>
      <c r="B22" s="422">
        <v>12493</v>
      </c>
      <c r="C22" s="422" t="s">
        <v>17</v>
      </c>
      <c r="D22" t="s">
        <v>12</v>
      </c>
      <c r="E22" s="2"/>
      <c r="F22" s="2">
        <v>98.9</v>
      </c>
      <c r="G22" s="2">
        <f>+G21+E22-F22</f>
        <v>36</v>
      </c>
    </row>
    <row r="23" spans="1:7" hidden="1">
      <c r="A23" s="3">
        <v>42821</v>
      </c>
      <c r="B23" s="422">
        <v>12493</v>
      </c>
      <c r="C23" s="422" t="s">
        <v>17</v>
      </c>
      <c r="D23" t="s">
        <v>13</v>
      </c>
      <c r="E23" s="2"/>
      <c r="F23" s="2">
        <v>36</v>
      </c>
      <c r="G23" s="2">
        <f>+G22+E23-F23</f>
        <v>0</v>
      </c>
    </row>
    <row r="24" spans="1:7" hidden="1">
      <c r="A24" s="3">
        <v>42825</v>
      </c>
      <c r="B24" s="422" t="s">
        <v>10</v>
      </c>
      <c r="C24" s="422" t="s">
        <v>18</v>
      </c>
      <c r="D24" t="s">
        <v>12</v>
      </c>
      <c r="E24" s="2">
        <v>94.3</v>
      </c>
      <c r="G24" s="2">
        <f>+G23+E24-F24</f>
        <v>94.3</v>
      </c>
    </row>
    <row r="25" spans="1:7" hidden="1">
      <c r="B25" s="422"/>
      <c r="C25" s="422"/>
      <c r="D25" t="s">
        <v>13</v>
      </c>
      <c r="E25" s="2">
        <v>32.799999999999997</v>
      </c>
      <c r="G25" s="2">
        <f>+G24+E25-F25</f>
        <v>127.1</v>
      </c>
    </row>
    <row r="26" spans="1:7" hidden="1">
      <c r="B26" s="422"/>
      <c r="C26" s="422"/>
      <c r="D26" t="s">
        <v>14</v>
      </c>
      <c r="E26" s="2">
        <v>60</v>
      </c>
      <c r="G26" s="2">
        <f>+G25+E26-F26</f>
        <v>187.1</v>
      </c>
    </row>
    <row r="27" spans="1:7" hidden="1">
      <c r="B27" s="422"/>
      <c r="C27" s="422"/>
      <c r="D27" t="s">
        <v>15</v>
      </c>
      <c r="E27" s="2">
        <v>2</v>
      </c>
      <c r="G27" s="2">
        <f>+G26+E27-F27</f>
        <v>189.1</v>
      </c>
    </row>
    <row r="28" spans="1:7" hidden="1">
      <c r="A28" s="3">
        <v>42824</v>
      </c>
      <c r="B28" s="422" t="s">
        <v>69</v>
      </c>
      <c r="C28" s="422" t="s">
        <v>18</v>
      </c>
      <c r="D28" t="s">
        <v>14</v>
      </c>
      <c r="E28" s="2"/>
      <c r="F28" s="2">
        <v>60</v>
      </c>
      <c r="G28" s="2">
        <f>+G27+E28-F28</f>
        <v>129.1</v>
      </c>
    </row>
    <row r="29" spans="1:7" hidden="1">
      <c r="A29" s="3">
        <v>42824</v>
      </c>
      <c r="B29" s="422" t="s">
        <v>69</v>
      </c>
      <c r="C29" s="422" t="s">
        <v>18</v>
      </c>
      <c r="D29" t="s">
        <v>15</v>
      </c>
      <c r="E29" s="2"/>
      <c r="F29" s="2">
        <v>2</v>
      </c>
      <c r="G29" s="2">
        <f>+G28+E29-F29</f>
        <v>127.1</v>
      </c>
    </row>
    <row r="30" spans="1:7" hidden="1">
      <c r="A30" s="3">
        <v>42865</v>
      </c>
      <c r="B30" s="422">
        <v>12741</v>
      </c>
      <c r="C30" s="422" t="s">
        <v>18</v>
      </c>
      <c r="D30" t="s">
        <v>12</v>
      </c>
      <c r="E30" s="2"/>
      <c r="F30" s="2">
        <v>94.3</v>
      </c>
      <c r="G30" s="2">
        <f>+G29+E30-F30</f>
        <v>32.799999999999997</v>
      </c>
    </row>
    <row r="31" spans="1:7" hidden="1">
      <c r="A31" s="3">
        <v>42865</v>
      </c>
      <c r="B31" s="422">
        <v>12741</v>
      </c>
      <c r="C31" s="422" t="s">
        <v>18</v>
      </c>
      <c r="D31" t="s">
        <v>13</v>
      </c>
      <c r="E31" s="2"/>
      <c r="F31" s="2">
        <v>32.799999999999997</v>
      </c>
      <c r="G31" s="2">
        <f>+G30+E31-F31</f>
        <v>0</v>
      </c>
    </row>
    <row r="32" spans="1:7" hidden="1">
      <c r="A32" s="3">
        <v>42855</v>
      </c>
      <c r="B32" s="422" t="s">
        <v>10</v>
      </c>
      <c r="C32" s="422" t="s">
        <v>19</v>
      </c>
      <c r="D32" t="s">
        <v>12</v>
      </c>
      <c r="E32" s="2">
        <v>97</v>
      </c>
      <c r="G32" s="2">
        <f>+G31+E32-F32</f>
        <v>97</v>
      </c>
    </row>
    <row r="33" spans="1:7" hidden="1">
      <c r="B33" s="422"/>
      <c r="C33" s="422"/>
      <c r="D33" t="s">
        <v>13</v>
      </c>
      <c r="E33" s="2">
        <v>37</v>
      </c>
      <c r="G33" s="2">
        <f>+G32+E33-F33</f>
        <v>134</v>
      </c>
    </row>
    <row r="34" spans="1:7" hidden="1">
      <c r="B34" s="422"/>
      <c r="C34" s="422"/>
      <c r="D34" t="s">
        <v>14</v>
      </c>
      <c r="E34" s="2">
        <v>60</v>
      </c>
      <c r="G34" s="2">
        <f>+G33+E34-F34</f>
        <v>194</v>
      </c>
    </row>
    <row r="35" spans="1:7" hidden="1">
      <c r="B35" s="422"/>
      <c r="C35" s="422"/>
      <c r="D35" t="s">
        <v>15</v>
      </c>
      <c r="E35" s="2">
        <v>2</v>
      </c>
      <c r="G35" s="2">
        <f>+G34+E35-F35</f>
        <v>196</v>
      </c>
    </row>
    <row r="36" spans="1:7" hidden="1">
      <c r="A36" s="3">
        <v>42855</v>
      </c>
      <c r="B36" s="422" t="s">
        <v>69</v>
      </c>
      <c r="C36" s="422" t="s">
        <v>19</v>
      </c>
      <c r="D36" t="s">
        <v>14</v>
      </c>
      <c r="E36" s="2"/>
      <c r="F36" s="2">
        <v>60</v>
      </c>
      <c r="G36" s="2">
        <f>+G35+E36-F36</f>
        <v>136</v>
      </c>
    </row>
    <row r="37" spans="1:7" hidden="1">
      <c r="A37" s="3">
        <v>42855</v>
      </c>
      <c r="B37" s="422" t="s">
        <v>69</v>
      </c>
      <c r="C37" s="422" t="s">
        <v>19</v>
      </c>
      <c r="D37" t="s">
        <v>15</v>
      </c>
      <c r="E37" s="2"/>
      <c r="F37" s="2">
        <v>2</v>
      </c>
      <c r="G37" s="2">
        <f>+G36+E37-F37</f>
        <v>134</v>
      </c>
    </row>
    <row r="38" spans="1:7" hidden="1">
      <c r="A38" s="3">
        <v>42892</v>
      </c>
      <c r="B38" s="422">
        <v>13065</v>
      </c>
      <c r="C38" s="422" t="s">
        <v>19</v>
      </c>
      <c r="D38" t="s">
        <v>12</v>
      </c>
      <c r="E38" s="2"/>
      <c r="F38" s="2">
        <v>97</v>
      </c>
      <c r="G38" s="2">
        <f>+G37+E38-F38</f>
        <v>37</v>
      </c>
    </row>
    <row r="39" spans="1:7" hidden="1">
      <c r="A39" s="3">
        <v>42892</v>
      </c>
      <c r="B39" s="422">
        <v>13065</v>
      </c>
      <c r="C39" s="422" t="s">
        <v>19</v>
      </c>
      <c r="D39" t="s">
        <v>13</v>
      </c>
      <c r="E39" s="2"/>
      <c r="F39" s="2">
        <v>37</v>
      </c>
      <c r="G39" s="2">
        <f>+G38+E39-F39</f>
        <v>0</v>
      </c>
    </row>
    <row r="40" spans="1:7" hidden="1">
      <c r="A40" s="3">
        <v>42886</v>
      </c>
      <c r="B40" s="422" t="s">
        <v>10</v>
      </c>
      <c r="C40" s="422" t="s">
        <v>20</v>
      </c>
      <c r="D40" t="s">
        <v>12</v>
      </c>
      <c r="E40" s="2">
        <v>91.3</v>
      </c>
      <c r="G40" s="2">
        <f>+G39+E40-F40</f>
        <v>91.3</v>
      </c>
    </row>
    <row r="41" spans="1:7" hidden="1">
      <c r="B41" s="422"/>
      <c r="C41" s="422"/>
      <c r="D41" t="s">
        <v>13</v>
      </c>
      <c r="E41" s="2">
        <v>36.299999999999997</v>
      </c>
      <c r="G41" s="2">
        <f>+G40+E41-F41</f>
        <v>127.6</v>
      </c>
    </row>
    <row r="42" spans="1:7" hidden="1">
      <c r="B42" s="422"/>
      <c r="C42" s="422"/>
      <c r="D42" t="s">
        <v>14</v>
      </c>
      <c r="E42" s="2">
        <v>60</v>
      </c>
      <c r="G42" s="2">
        <f>+G41+E42-F42</f>
        <v>187.6</v>
      </c>
    </row>
    <row r="43" spans="1:7" hidden="1">
      <c r="B43" s="422"/>
      <c r="C43" s="422"/>
      <c r="D43" t="s">
        <v>15</v>
      </c>
      <c r="E43" s="2">
        <v>2</v>
      </c>
      <c r="G43" s="2">
        <f>+G42+E43-F43</f>
        <v>189.6</v>
      </c>
    </row>
    <row r="44" spans="1:7" hidden="1">
      <c r="A44" s="3">
        <v>42885</v>
      </c>
      <c r="B44" s="422" t="s">
        <v>69</v>
      </c>
      <c r="C44" s="422" t="s">
        <v>20</v>
      </c>
      <c r="D44" t="s">
        <v>14</v>
      </c>
      <c r="E44" s="2"/>
      <c r="F44" s="2">
        <v>60</v>
      </c>
      <c r="G44" s="2">
        <f>+G43+E44-F44</f>
        <v>129.6</v>
      </c>
    </row>
    <row r="45" spans="1:7" hidden="1">
      <c r="A45" s="3">
        <v>42885</v>
      </c>
      <c r="B45" s="422" t="s">
        <v>69</v>
      </c>
      <c r="C45" s="422" t="s">
        <v>20</v>
      </c>
      <c r="D45" t="s">
        <v>15</v>
      </c>
      <c r="E45" s="2"/>
      <c r="F45" s="2">
        <v>2</v>
      </c>
      <c r="G45" s="2">
        <f>+G44+E45-F45</f>
        <v>127.6</v>
      </c>
    </row>
    <row r="46" spans="1:7" hidden="1">
      <c r="A46" s="3">
        <v>42931</v>
      </c>
      <c r="B46" s="422">
        <v>13206</v>
      </c>
      <c r="C46" s="422" t="s">
        <v>20</v>
      </c>
      <c r="D46" t="s">
        <v>12</v>
      </c>
      <c r="E46" s="2"/>
      <c r="F46" s="2">
        <v>91.3</v>
      </c>
      <c r="G46" s="2">
        <f>+G45+E46-F46</f>
        <v>36.299999999999997</v>
      </c>
    </row>
    <row r="47" spans="1:7" hidden="1">
      <c r="A47" s="3">
        <v>42931</v>
      </c>
      <c r="B47" s="422">
        <v>13206</v>
      </c>
      <c r="C47" s="422" t="s">
        <v>20</v>
      </c>
      <c r="D47" t="s">
        <v>13</v>
      </c>
      <c r="E47" s="2"/>
      <c r="F47" s="2">
        <v>36.299999999999997</v>
      </c>
      <c r="G47" s="2">
        <f>+G46+E47-F47</f>
        <v>0</v>
      </c>
    </row>
    <row r="48" spans="1:7" hidden="1">
      <c r="A48" s="3">
        <v>42916</v>
      </c>
      <c r="B48" s="422" t="s">
        <v>10</v>
      </c>
      <c r="C48" s="422" t="s">
        <v>21</v>
      </c>
      <c r="D48" t="s">
        <v>12</v>
      </c>
      <c r="E48" s="2">
        <v>89.1</v>
      </c>
      <c r="G48" s="2">
        <f>+G47+E48-F48</f>
        <v>89.1</v>
      </c>
    </row>
    <row r="49" spans="1:7" hidden="1">
      <c r="B49" s="422"/>
      <c r="C49" s="422"/>
      <c r="D49" t="s">
        <v>13</v>
      </c>
      <c r="E49" s="2">
        <v>36.299999999999997</v>
      </c>
      <c r="G49" s="2">
        <f>+G48+E49-F49</f>
        <v>125.39999999999999</v>
      </c>
    </row>
    <row r="50" spans="1:7" hidden="1">
      <c r="B50" s="422"/>
      <c r="C50" s="422"/>
      <c r="D50" t="s">
        <v>14</v>
      </c>
      <c r="E50" s="2">
        <v>60</v>
      </c>
      <c r="G50" s="2">
        <f>+G49+E50-F50</f>
        <v>185.39999999999998</v>
      </c>
    </row>
    <row r="51" spans="1:7" hidden="1">
      <c r="B51" s="422"/>
      <c r="C51" s="422"/>
      <c r="D51" t="s">
        <v>15</v>
      </c>
      <c r="E51" s="2">
        <v>2</v>
      </c>
      <c r="G51" s="2">
        <f>+G50+E51-F51</f>
        <v>187.39999999999998</v>
      </c>
    </row>
    <row r="52" spans="1:7" hidden="1">
      <c r="A52" s="3">
        <v>42916</v>
      </c>
      <c r="B52" s="422" t="s">
        <v>69</v>
      </c>
      <c r="C52" s="422" t="s">
        <v>21</v>
      </c>
      <c r="D52" t="s">
        <v>14</v>
      </c>
      <c r="E52" s="2"/>
      <c r="F52" s="2">
        <v>60</v>
      </c>
      <c r="G52" s="2">
        <f>+G51+E52-F52</f>
        <v>127.39999999999998</v>
      </c>
    </row>
    <row r="53" spans="1:7" hidden="1">
      <c r="A53" s="3">
        <v>42916</v>
      </c>
      <c r="B53" s="422" t="s">
        <v>69</v>
      </c>
      <c r="C53" s="422" t="s">
        <v>21</v>
      </c>
      <c r="D53" t="s">
        <v>15</v>
      </c>
      <c r="E53" s="2"/>
      <c r="F53" s="2">
        <v>2</v>
      </c>
      <c r="G53" s="2">
        <f>+G52+E53-F53</f>
        <v>125.39999999999998</v>
      </c>
    </row>
    <row r="54" spans="1:7" hidden="1">
      <c r="A54" s="3">
        <v>42947</v>
      </c>
      <c r="B54" s="422">
        <v>13285</v>
      </c>
      <c r="C54" s="422" t="s">
        <v>21</v>
      </c>
      <c r="D54" t="s">
        <v>12</v>
      </c>
      <c r="E54" s="2"/>
      <c r="F54" s="2">
        <v>89.1</v>
      </c>
      <c r="G54" s="2">
        <f>+G53+E54-F54</f>
        <v>36.299999999999983</v>
      </c>
    </row>
    <row r="55" spans="1:7" hidden="1">
      <c r="A55" s="3">
        <v>42947</v>
      </c>
      <c r="B55" s="422">
        <v>13285</v>
      </c>
      <c r="C55" s="422" t="s">
        <v>21</v>
      </c>
      <c r="D55" t="s">
        <v>13</v>
      </c>
      <c r="E55" s="2"/>
      <c r="F55" s="2">
        <v>36.299999999999997</v>
      </c>
      <c r="G55" s="2">
        <f>+G54+E55-F55</f>
        <v>0</v>
      </c>
    </row>
    <row r="56" spans="1:7" hidden="1">
      <c r="A56" s="3">
        <v>42947</v>
      </c>
      <c r="B56" s="422" t="s">
        <v>10</v>
      </c>
      <c r="C56" s="422" t="s">
        <v>22</v>
      </c>
      <c r="D56" t="s">
        <v>12</v>
      </c>
      <c r="E56" s="2">
        <v>82.1</v>
      </c>
      <c r="G56" s="2">
        <f>+G55+E56-F56</f>
        <v>82.1</v>
      </c>
    </row>
    <row r="57" spans="1:7" hidden="1">
      <c r="B57" s="422"/>
      <c r="C57" s="422"/>
      <c r="D57" t="s">
        <v>13</v>
      </c>
      <c r="E57" s="2">
        <v>36</v>
      </c>
      <c r="G57" s="2">
        <f>+G56+E57-F57</f>
        <v>118.1</v>
      </c>
    </row>
    <row r="58" spans="1:7" hidden="1">
      <c r="B58" s="422"/>
      <c r="C58" s="422"/>
      <c r="D58" t="s">
        <v>14</v>
      </c>
      <c r="E58" s="2">
        <v>60</v>
      </c>
      <c r="G58" s="2">
        <f>+G57+E58-F58</f>
        <v>178.1</v>
      </c>
    </row>
    <row r="59" spans="1:7" hidden="1">
      <c r="B59" s="422"/>
      <c r="C59" s="422"/>
      <c r="D59" t="s">
        <v>15</v>
      </c>
      <c r="E59" s="2">
        <v>2</v>
      </c>
      <c r="G59" s="2">
        <f>+G58+E59-F59</f>
        <v>180.1</v>
      </c>
    </row>
    <row r="60" spans="1:7" hidden="1">
      <c r="A60" s="3">
        <v>42946</v>
      </c>
      <c r="B60" s="422" t="s">
        <v>69</v>
      </c>
      <c r="C60" s="422" t="s">
        <v>22</v>
      </c>
      <c r="D60" t="s">
        <v>14</v>
      </c>
      <c r="E60" s="2"/>
      <c r="F60" s="2">
        <v>60</v>
      </c>
      <c r="G60" s="2">
        <f>+G59+E60-F60</f>
        <v>120.1</v>
      </c>
    </row>
    <row r="61" spans="1:7" hidden="1">
      <c r="A61" s="3">
        <v>42855</v>
      </c>
      <c r="B61" s="422" t="s">
        <v>69</v>
      </c>
      <c r="C61" s="422" t="s">
        <v>22</v>
      </c>
      <c r="D61" t="s">
        <v>15</v>
      </c>
      <c r="E61" s="2"/>
      <c r="F61" s="2">
        <v>2</v>
      </c>
      <c r="G61" s="2">
        <f>+G60+E61-F61</f>
        <v>118.1</v>
      </c>
    </row>
    <row r="62" spans="1:7" hidden="1">
      <c r="A62" s="3">
        <v>42971</v>
      </c>
      <c r="B62" s="422">
        <v>13459</v>
      </c>
      <c r="C62" s="422" t="s">
        <v>22</v>
      </c>
      <c r="D62" t="s">
        <v>12</v>
      </c>
      <c r="E62" s="2"/>
      <c r="F62" s="2">
        <v>82.1</v>
      </c>
      <c r="G62" s="2">
        <f>+G61+E62-F62</f>
        <v>36</v>
      </c>
    </row>
    <row r="63" spans="1:7" hidden="1">
      <c r="A63" s="3">
        <v>42971</v>
      </c>
      <c r="B63" s="422">
        <v>13459</v>
      </c>
      <c r="C63" s="422" t="s">
        <v>22</v>
      </c>
      <c r="D63" t="s">
        <v>13</v>
      </c>
      <c r="E63" s="2"/>
      <c r="F63" s="2">
        <v>36</v>
      </c>
      <c r="G63" s="2">
        <f>+G62+E63-F63</f>
        <v>0</v>
      </c>
    </row>
    <row r="64" spans="1:7" hidden="1">
      <c r="A64" s="3">
        <v>42978</v>
      </c>
      <c r="B64" s="422" t="s">
        <v>10</v>
      </c>
      <c r="C64" s="422" t="s">
        <v>23</v>
      </c>
      <c r="D64" t="s">
        <v>12</v>
      </c>
      <c r="E64" s="2">
        <v>82.1</v>
      </c>
      <c r="G64" s="2">
        <f>+G63+E64-F64</f>
        <v>82.1</v>
      </c>
    </row>
    <row r="65" spans="1:7" hidden="1">
      <c r="B65" s="422"/>
      <c r="C65" s="422"/>
      <c r="D65" t="s">
        <v>13</v>
      </c>
      <c r="E65" s="2">
        <v>36</v>
      </c>
      <c r="G65" s="2">
        <f>+G64+E65-F65</f>
        <v>118.1</v>
      </c>
    </row>
    <row r="66" spans="1:7" hidden="1">
      <c r="B66" s="422"/>
      <c r="C66" s="422"/>
      <c r="D66" t="s">
        <v>14</v>
      </c>
      <c r="E66" s="2">
        <v>60</v>
      </c>
      <c r="G66" s="2">
        <f>+G65+E66-F66</f>
        <v>178.1</v>
      </c>
    </row>
    <row r="67" spans="1:7" hidden="1">
      <c r="B67" s="422"/>
      <c r="C67" s="422"/>
      <c r="D67" t="s">
        <v>15</v>
      </c>
      <c r="E67" s="2">
        <v>2</v>
      </c>
      <c r="G67" s="2">
        <f>+G66+E67-F67</f>
        <v>180.1</v>
      </c>
    </row>
    <row r="68" spans="1:7" hidden="1">
      <c r="A68" s="3">
        <v>42978</v>
      </c>
      <c r="B68" s="422" t="s">
        <v>69</v>
      </c>
      <c r="C68" s="422" t="s">
        <v>23</v>
      </c>
      <c r="D68" t="s">
        <v>14</v>
      </c>
      <c r="E68" s="2"/>
      <c r="F68" s="2">
        <v>60</v>
      </c>
      <c r="G68" s="2">
        <f>+G67+E68-F68</f>
        <v>120.1</v>
      </c>
    </row>
    <row r="69" spans="1:7" hidden="1">
      <c r="A69" s="3">
        <v>42978</v>
      </c>
      <c r="B69" s="422" t="s">
        <v>69</v>
      </c>
      <c r="C69" s="422" t="s">
        <v>23</v>
      </c>
      <c r="D69" t="s">
        <v>15</v>
      </c>
      <c r="E69" s="2"/>
      <c r="F69" s="2">
        <v>2</v>
      </c>
      <c r="G69" s="2">
        <f>+G68+E69-F69</f>
        <v>118.1</v>
      </c>
    </row>
    <row r="70" spans="1:7" hidden="1">
      <c r="A70" s="3">
        <v>43000</v>
      </c>
      <c r="B70" s="422">
        <v>13648</v>
      </c>
      <c r="C70" s="422" t="s">
        <v>23</v>
      </c>
      <c r="D70" t="s">
        <v>12</v>
      </c>
      <c r="E70" s="2"/>
      <c r="F70" s="2">
        <v>82.1</v>
      </c>
      <c r="G70" s="2">
        <f>+G69+E70-F70</f>
        <v>36</v>
      </c>
    </row>
    <row r="71" spans="1:7" hidden="1">
      <c r="A71" s="3">
        <v>43000</v>
      </c>
      <c r="B71" s="422">
        <v>13648</v>
      </c>
      <c r="C71" s="422" t="s">
        <v>23</v>
      </c>
      <c r="D71" t="s">
        <v>13</v>
      </c>
      <c r="E71" s="2"/>
      <c r="F71" s="2">
        <v>36</v>
      </c>
      <c r="G71" s="2">
        <f>+G70+E71-F71</f>
        <v>0</v>
      </c>
    </row>
    <row r="72" spans="1:7" hidden="1">
      <c r="A72" s="3">
        <v>43008</v>
      </c>
      <c r="B72" s="422" t="s">
        <v>10</v>
      </c>
      <c r="C72" s="422" t="s">
        <v>24</v>
      </c>
      <c r="D72" t="s">
        <v>12</v>
      </c>
      <c r="E72" s="2">
        <v>73.5</v>
      </c>
      <c r="G72" s="2">
        <f>+G71+E72-F72</f>
        <v>73.5</v>
      </c>
    </row>
    <row r="73" spans="1:7" hidden="1">
      <c r="B73" s="422"/>
      <c r="C73" s="422"/>
      <c r="D73" t="s">
        <v>13</v>
      </c>
      <c r="E73" s="2">
        <v>36.4</v>
      </c>
      <c r="G73" s="2">
        <f>+G72+E73-F73</f>
        <v>109.9</v>
      </c>
    </row>
    <row r="74" spans="1:7" hidden="1">
      <c r="B74" s="422"/>
      <c r="C74" s="422"/>
      <c r="D74" t="s">
        <v>14</v>
      </c>
      <c r="E74" s="2">
        <v>60</v>
      </c>
      <c r="G74" s="2">
        <f>+G73+E74-F74</f>
        <v>169.9</v>
      </c>
    </row>
    <row r="75" spans="1:7" hidden="1">
      <c r="B75" s="422"/>
      <c r="C75" s="422"/>
      <c r="D75" t="s">
        <v>15</v>
      </c>
      <c r="E75" s="2">
        <v>2</v>
      </c>
      <c r="G75" s="2">
        <f>+G74+E75-F75</f>
        <v>171.9</v>
      </c>
    </row>
    <row r="76" spans="1:7" hidden="1">
      <c r="A76" s="3">
        <v>43008</v>
      </c>
      <c r="B76" s="422" t="s">
        <v>69</v>
      </c>
      <c r="C76" s="422" t="s">
        <v>24</v>
      </c>
      <c r="D76" t="s">
        <v>14</v>
      </c>
      <c r="E76" s="2"/>
      <c r="F76" s="2">
        <v>60</v>
      </c>
      <c r="G76" s="2">
        <f>+G75+E76-F76</f>
        <v>111.9</v>
      </c>
    </row>
    <row r="77" spans="1:7" hidden="1">
      <c r="A77" s="3">
        <v>43008</v>
      </c>
      <c r="B77" s="422" t="s">
        <v>69</v>
      </c>
      <c r="C77" s="422" t="s">
        <v>24</v>
      </c>
      <c r="D77" t="s">
        <v>15</v>
      </c>
      <c r="E77" s="2"/>
      <c r="F77" s="2">
        <v>2</v>
      </c>
      <c r="G77" s="2">
        <f>+G76+E77-F77</f>
        <v>109.9</v>
      </c>
    </row>
    <row r="78" spans="1:7" hidden="1">
      <c r="A78" s="3">
        <v>43042</v>
      </c>
      <c r="B78" s="422">
        <v>13913</v>
      </c>
      <c r="C78" s="422" t="s">
        <v>24</v>
      </c>
      <c r="D78" t="s">
        <v>12</v>
      </c>
      <c r="E78" s="2"/>
      <c r="F78" s="2">
        <v>73.5</v>
      </c>
      <c r="G78" s="2">
        <f>+G77+E78-F78</f>
        <v>36.400000000000006</v>
      </c>
    </row>
    <row r="79" spans="1:7" hidden="1">
      <c r="A79" s="3">
        <v>43042</v>
      </c>
      <c r="B79" s="422">
        <v>13913</v>
      </c>
      <c r="C79" s="422" t="s">
        <v>24</v>
      </c>
      <c r="D79" t="s">
        <v>13</v>
      </c>
      <c r="E79" s="2"/>
      <c r="F79" s="2">
        <v>36.4</v>
      </c>
      <c r="G79" s="2">
        <f>+G78+E79-F79</f>
        <v>0</v>
      </c>
    </row>
    <row r="80" spans="1:7" hidden="1">
      <c r="A80" s="3">
        <v>43039</v>
      </c>
      <c r="B80" s="422" t="s">
        <v>10</v>
      </c>
      <c r="C80" s="422" t="s">
        <v>25</v>
      </c>
      <c r="D80" t="s">
        <v>12</v>
      </c>
      <c r="E80" s="2">
        <v>73.099999999999994</v>
      </c>
      <c r="G80" s="2">
        <f>+G79+E80-F80</f>
        <v>73.099999999999994</v>
      </c>
    </row>
    <row r="81" spans="1:7" hidden="1">
      <c r="B81" s="422"/>
      <c r="C81" s="422"/>
      <c r="D81" t="s">
        <v>13</v>
      </c>
      <c r="E81" s="2">
        <v>36.4</v>
      </c>
      <c r="G81" s="2">
        <f>+G80+E81-F81</f>
        <v>109.5</v>
      </c>
    </row>
    <row r="82" spans="1:7" hidden="1">
      <c r="B82" s="422"/>
      <c r="C82" s="422"/>
      <c r="D82" t="s">
        <v>14</v>
      </c>
      <c r="E82" s="2">
        <v>60</v>
      </c>
      <c r="G82" s="2">
        <f>+G81+E82-F82</f>
        <v>169.5</v>
      </c>
    </row>
    <row r="83" spans="1:7" hidden="1">
      <c r="B83" s="422"/>
      <c r="C83" s="422"/>
      <c r="D83" t="s">
        <v>15</v>
      </c>
      <c r="E83" s="2">
        <v>2</v>
      </c>
      <c r="G83" s="2">
        <f>+G82+E83-F83</f>
        <v>171.5</v>
      </c>
    </row>
    <row r="84" spans="1:7" hidden="1">
      <c r="A84" s="3">
        <v>43039</v>
      </c>
      <c r="B84" s="422" t="s">
        <v>69</v>
      </c>
      <c r="C84" s="422" t="s">
        <v>25</v>
      </c>
      <c r="D84" t="s">
        <v>14</v>
      </c>
      <c r="E84" s="2"/>
      <c r="F84" s="2">
        <v>60</v>
      </c>
      <c r="G84" s="2">
        <f>+G83+E84-F84</f>
        <v>111.5</v>
      </c>
    </row>
    <row r="85" spans="1:7" hidden="1">
      <c r="A85" s="3">
        <v>43039</v>
      </c>
      <c r="B85" s="422" t="s">
        <v>69</v>
      </c>
      <c r="C85" s="422" t="s">
        <v>25</v>
      </c>
      <c r="D85" t="s">
        <v>15</v>
      </c>
      <c r="E85" s="2"/>
      <c r="F85" s="2">
        <v>2</v>
      </c>
      <c r="G85" s="2">
        <f>+G84+E85-F85</f>
        <v>109.5</v>
      </c>
    </row>
    <row r="86" spans="1:7" hidden="1">
      <c r="A86" s="3">
        <v>43063</v>
      </c>
      <c r="B86" s="422">
        <v>14045</v>
      </c>
      <c r="C86" s="422" t="s">
        <v>25</v>
      </c>
      <c r="D86" t="s">
        <v>12</v>
      </c>
      <c r="E86" s="2"/>
      <c r="F86" s="2">
        <v>73.099999999999994</v>
      </c>
      <c r="G86" s="2">
        <f>+G85+E86-F86</f>
        <v>36.400000000000006</v>
      </c>
    </row>
    <row r="87" spans="1:7" hidden="1">
      <c r="A87" s="3">
        <v>43063</v>
      </c>
      <c r="B87" s="422">
        <v>14045</v>
      </c>
      <c r="C87" s="422" t="s">
        <v>25</v>
      </c>
      <c r="D87" t="s">
        <v>13</v>
      </c>
      <c r="E87" s="2"/>
      <c r="F87" s="2">
        <v>36.4</v>
      </c>
      <c r="G87" s="2">
        <f>+G86+E87-F87</f>
        <v>0</v>
      </c>
    </row>
    <row r="88" spans="1:7" hidden="1">
      <c r="A88" s="3">
        <v>43069</v>
      </c>
      <c r="B88" s="422" t="s">
        <v>10</v>
      </c>
      <c r="C88" s="422" t="s">
        <v>26</v>
      </c>
      <c r="D88" t="s">
        <v>12</v>
      </c>
      <c r="E88" s="2">
        <v>78.099999999999994</v>
      </c>
      <c r="G88" s="2">
        <f>+G87+E88-F88</f>
        <v>78.099999999999994</v>
      </c>
    </row>
    <row r="89" spans="1:7" hidden="1">
      <c r="B89" s="422"/>
      <c r="C89" s="422"/>
      <c r="D89" t="s">
        <v>13</v>
      </c>
      <c r="E89" s="2">
        <v>36.299999999999997</v>
      </c>
      <c r="G89" s="2">
        <f>+G88+E89-F89</f>
        <v>114.39999999999999</v>
      </c>
    </row>
    <row r="90" spans="1:7" hidden="1">
      <c r="B90" s="422"/>
      <c r="C90" s="422"/>
      <c r="D90" t="s">
        <v>14</v>
      </c>
      <c r="E90" s="2">
        <v>60</v>
      </c>
      <c r="G90" s="2">
        <f>+G89+E90-F90</f>
        <v>174.39999999999998</v>
      </c>
    </row>
    <row r="91" spans="1:7" hidden="1">
      <c r="B91" s="422"/>
      <c r="C91" s="422"/>
      <c r="D91" t="s">
        <v>15</v>
      </c>
      <c r="E91" s="2">
        <v>2</v>
      </c>
      <c r="G91" s="2">
        <f>+G90+E91-F91</f>
        <v>176.39999999999998</v>
      </c>
    </row>
    <row r="92" spans="1:7" hidden="1">
      <c r="A92" s="3">
        <v>43087</v>
      </c>
      <c r="B92" s="422">
        <v>14267</v>
      </c>
      <c r="C92" s="422" t="s">
        <v>26</v>
      </c>
      <c r="D92" t="s">
        <v>12</v>
      </c>
      <c r="E92" s="2"/>
      <c r="F92" s="2">
        <v>78.099999999999994</v>
      </c>
      <c r="G92" s="2">
        <f>+G91+E92-F92</f>
        <v>98.299999999999983</v>
      </c>
    </row>
    <row r="93" spans="1:7" hidden="1">
      <c r="A93" s="3">
        <v>43087</v>
      </c>
      <c r="B93" s="422">
        <v>14267</v>
      </c>
      <c r="C93" s="422" t="s">
        <v>26</v>
      </c>
      <c r="D93" t="s">
        <v>13</v>
      </c>
      <c r="E93" s="2"/>
      <c r="F93" s="2">
        <v>36.299999999999997</v>
      </c>
      <c r="G93" s="2">
        <f>+G92+E93-F93</f>
        <v>61.999999999999986</v>
      </c>
    </row>
    <row r="94" spans="1:7" hidden="1">
      <c r="A94" s="3">
        <v>43069</v>
      </c>
      <c r="B94" s="422" t="s">
        <v>69</v>
      </c>
      <c r="C94" s="422" t="s">
        <v>26</v>
      </c>
      <c r="D94" t="s">
        <v>14</v>
      </c>
      <c r="E94" s="2"/>
      <c r="F94" s="2">
        <v>60</v>
      </c>
      <c r="G94" s="2">
        <f>+G93+E94-F94</f>
        <v>1.9999999999999858</v>
      </c>
    </row>
    <row r="95" spans="1:7" hidden="1">
      <c r="A95" s="3">
        <v>43069</v>
      </c>
      <c r="B95" s="422" t="s">
        <v>69</v>
      </c>
      <c r="C95" s="422" t="s">
        <v>26</v>
      </c>
      <c r="D95" t="s">
        <v>15</v>
      </c>
      <c r="E95" s="2"/>
      <c r="F95" s="2">
        <v>2</v>
      </c>
      <c r="G95" s="2">
        <f>+G94+E95-F95</f>
        <v>-1.4210854715202004E-14</v>
      </c>
    </row>
    <row r="96" spans="1:7" hidden="1">
      <c r="A96" s="3">
        <v>43100</v>
      </c>
      <c r="B96" s="422" t="s">
        <v>10</v>
      </c>
      <c r="C96" s="422" t="s">
        <v>27</v>
      </c>
      <c r="D96" t="s">
        <v>12</v>
      </c>
      <c r="E96" s="2">
        <v>84.9</v>
      </c>
      <c r="G96" s="2">
        <f>+G95+E96-F96</f>
        <v>84.899999999999991</v>
      </c>
    </row>
    <row r="97" spans="1:7" hidden="1">
      <c r="B97" s="422"/>
      <c r="C97" s="422"/>
      <c r="D97" t="s">
        <v>13</v>
      </c>
      <c r="E97" s="2">
        <v>36.299999999999997</v>
      </c>
      <c r="G97" s="2">
        <f>+G96+E97-F97</f>
        <v>121.19999999999999</v>
      </c>
    </row>
    <row r="98" spans="1:7" hidden="1">
      <c r="B98" s="422"/>
      <c r="C98" s="422"/>
      <c r="D98" t="s">
        <v>14</v>
      </c>
      <c r="E98" s="2">
        <v>60</v>
      </c>
      <c r="G98" s="2">
        <f>+G97+E98-F98</f>
        <v>181.2</v>
      </c>
    </row>
    <row r="99" spans="1:7" hidden="1">
      <c r="B99" s="422"/>
      <c r="C99" s="422"/>
      <c r="D99" t="s">
        <v>15</v>
      </c>
      <c r="E99" s="2">
        <v>2</v>
      </c>
      <c r="G99" s="2">
        <f>+G98+E99-F99</f>
        <v>183.2</v>
      </c>
    </row>
    <row r="100" spans="1:7" hidden="1">
      <c r="A100" s="3">
        <v>43100</v>
      </c>
      <c r="B100" s="422" t="s">
        <v>69</v>
      </c>
      <c r="C100" s="422" t="s">
        <v>27</v>
      </c>
      <c r="D100" t="s">
        <v>14</v>
      </c>
      <c r="E100" s="2"/>
      <c r="F100" s="2">
        <v>60</v>
      </c>
      <c r="G100" s="2">
        <f>+G99+E100-F100</f>
        <v>123.19999999999999</v>
      </c>
    </row>
    <row r="101" spans="1:7" hidden="1">
      <c r="A101" s="3">
        <v>43100</v>
      </c>
      <c r="B101" s="422" t="s">
        <v>69</v>
      </c>
      <c r="C101" s="422" t="s">
        <v>27</v>
      </c>
      <c r="D101" t="s">
        <v>15</v>
      </c>
      <c r="E101" s="2"/>
      <c r="F101" s="2">
        <v>2</v>
      </c>
      <c r="G101" s="2">
        <f>+G100+E101-F101</f>
        <v>121.19999999999999</v>
      </c>
    </row>
    <row r="102" spans="1:7" hidden="1">
      <c r="A102" s="3">
        <v>43120</v>
      </c>
      <c r="B102" s="422">
        <v>14542</v>
      </c>
      <c r="C102" s="422" t="s">
        <v>27</v>
      </c>
      <c r="D102" t="s">
        <v>12</v>
      </c>
      <c r="E102" s="2"/>
      <c r="F102" s="2">
        <v>84.9</v>
      </c>
      <c r="G102" s="2">
        <f>+G101+E102-F102</f>
        <v>36.299999999999983</v>
      </c>
    </row>
    <row r="103" spans="1:7" hidden="1">
      <c r="A103" s="3">
        <v>43120</v>
      </c>
      <c r="B103" s="422">
        <v>14542</v>
      </c>
      <c r="C103" s="422" t="s">
        <v>27</v>
      </c>
      <c r="D103" t="s">
        <v>13</v>
      </c>
      <c r="E103" s="2"/>
      <c r="F103" s="2">
        <v>36.299999999999997</v>
      </c>
      <c r="G103" s="2">
        <f>+G102+E103-F103</f>
        <v>0</v>
      </c>
    </row>
    <row r="104" spans="1:7" hidden="1">
      <c r="A104" s="3">
        <v>43131</v>
      </c>
      <c r="B104" s="422" t="s">
        <v>10</v>
      </c>
      <c r="C104" s="422" t="s">
        <v>11</v>
      </c>
      <c r="D104" t="s">
        <v>12</v>
      </c>
      <c r="E104" s="2">
        <v>75.599999999999994</v>
      </c>
      <c r="G104" s="2">
        <f>+G103+E104-F104</f>
        <v>75.599999999999994</v>
      </c>
    </row>
    <row r="105" spans="1:7" hidden="1">
      <c r="B105" s="422"/>
      <c r="C105" s="422"/>
      <c r="D105" t="s">
        <v>13</v>
      </c>
      <c r="E105" s="2">
        <v>36.299999999999997</v>
      </c>
      <c r="G105" s="2">
        <f>+G104+E105-F105</f>
        <v>111.89999999999999</v>
      </c>
    </row>
    <row r="106" spans="1:7" hidden="1">
      <c r="B106" s="422"/>
      <c r="C106" s="422"/>
      <c r="D106" t="s">
        <v>14</v>
      </c>
      <c r="E106" s="2">
        <v>60</v>
      </c>
      <c r="G106" s="2">
        <f>+G105+E106-F106</f>
        <v>171.89999999999998</v>
      </c>
    </row>
    <row r="107" spans="1:7" hidden="1">
      <c r="B107" s="422"/>
      <c r="C107" s="422"/>
      <c r="D107" t="s">
        <v>15</v>
      </c>
      <c r="E107" s="2">
        <v>2</v>
      </c>
      <c r="G107" s="2">
        <f>+G106+E107-F107</f>
        <v>173.89999999999998</v>
      </c>
    </row>
    <row r="108" spans="1:7" hidden="1">
      <c r="A108" s="3">
        <v>43131</v>
      </c>
      <c r="B108" s="422" t="s">
        <v>69</v>
      </c>
      <c r="C108" s="422" t="s">
        <v>11</v>
      </c>
      <c r="D108" t="s">
        <v>14</v>
      </c>
      <c r="E108" s="2"/>
      <c r="F108" s="2">
        <v>60</v>
      </c>
      <c r="G108" s="2">
        <f>+G107+E108-F108</f>
        <v>113.89999999999998</v>
      </c>
    </row>
    <row r="109" spans="1:7" hidden="1">
      <c r="A109" s="3">
        <v>43131</v>
      </c>
      <c r="B109" s="422" t="s">
        <v>69</v>
      </c>
      <c r="C109" s="422" t="s">
        <v>11</v>
      </c>
      <c r="D109" t="s">
        <v>15</v>
      </c>
      <c r="E109" s="2"/>
      <c r="F109" s="2">
        <v>2</v>
      </c>
      <c r="G109" s="2">
        <f>+G108+E109-F109</f>
        <v>111.89999999999998</v>
      </c>
    </row>
    <row r="110" spans="1:7" hidden="1">
      <c r="A110" s="3">
        <v>43151</v>
      </c>
      <c r="B110" s="422">
        <v>14676</v>
      </c>
      <c r="C110" s="422" t="s">
        <v>11</v>
      </c>
      <c r="D110" t="s">
        <v>12</v>
      </c>
      <c r="E110" s="2"/>
      <c r="F110" s="2">
        <v>75.599999999999994</v>
      </c>
      <c r="G110" s="2">
        <f>+G109+E110-F110</f>
        <v>36.299999999999983</v>
      </c>
    </row>
    <row r="111" spans="1:7" hidden="1">
      <c r="A111" s="3">
        <v>43151</v>
      </c>
      <c r="B111" s="422">
        <v>14676</v>
      </c>
      <c r="C111" s="422" t="s">
        <v>11</v>
      </c>
      <c r="D111" t="s">
        <v>13</v>
      </c>
      <c r="E111" s="2"/>
      <c r="F111" s="2">
        <v>36.299999999999997</v>
      </c>
      <c r="G111" s="2">
        <f>+G110+E111-F111</f>
        <v>0</v>
      </c>
    </row>
    <row r="112" spans="1:7" hidden="1">
      <c r="A112" s="3">
        <v>43159</v>
      </c>
      <c r="B112" s="422" t="s">
        <v>10</v>
      </c>
      <c r="C112" s="422" t="s">
        <v>17</v>
      </c>
      <c r="D112" t="s">
        <v>12</v>
      </c>
      <c r="E112" s="2">
        <v>81.400000000000006</v>
      </c>
      <c r="G112" s="2">
        <f>+G111+E112-F112</f>
        <v>81.400000000000006</v>
      </c>
    </row>
    <row r="113" spans="1:7" hidden="1">
      <c r="B113" s="422"/>
      <c r="C113" s="422"/>
      <c r="D113" t="s">
        <v>13</v>
      </c>
      <c r="E113" s="2">
        <v>36.299999999999997</v>
      </c>
      <c r="G113" s="2">
        <f>+G112+E113-F113</f>
        <v>117.7</v>
      </c>
    </row>
    <row r="114" spans="1:7" hidden="1">
      <c r="B114" s="422"/>
      <c r="C114" s="422"/>
      <c r="D114" t="s">
        <v>14</v>
      </c>
      <c r="E114" s="2">
        <v>56</v>
      </c>
      <c r="G114" s="2">
        <f>+G113+E114-F114</f>
        <v>173.7</v>
      </c>
    </row>
    <row r="115" spans="1:7" hidden="1">
      <c r="B115" s="422"/>
      <c r="C115" s="422"/>
      <c r="D115" t="s">
        <v>15</v>
      </c>
      <c r="E115" s="2">
        <v>5</v>
      </c>
      <c r="G115" s="2">
        <f>+G114+E115-F115</f>
        <v>178.7</v>
      </c>
    </row>
    <row r="116" spans="1:7" hidden="1">
      <c r="B116" s="422"/>
      <c r="C116" s="422"/>
      <c r="D116" t="s">
        <v>44</v>
      </c>
      <c r="E116" s="2">
        <v>6</v>
      </c>
      <c r="G116" s="2">
        <f>+G115+E116-F116</f>
        <v>184.7</v>
      </c>
    </row>
    <row r="117" spans="1:7" hidden="1">
      <c r="A117" s="3">
        <v>43164</v>
      </c>
      <c r="B117" s="422">
        <v>14791</v>
      </c>
      <c r="C117" s="422" t="s">
        <v>17</v>
      </c>
      <c r="D117" t="s">
        <v>14</v>
      </c>
      <c r="E117" s="2"/>
      <c r="F117" s="2">
        <v>56</v>
      </c>
      <c r="G117" s="2">
        <f>+G116+E117-F117</f>
        <v>128.69999999999999</v>
      </c>
    </row>
    <row r="118" spans="1:7" hidden="1">
      <c r="A118" s="3">
        <v>43164</v>
      </c>
      <c r="B118" s="422">
        <v>14791</v>
      </c>
      <c r="C118" s="422" t="s">
        <v>17</v>
      </c>
      <c r="D118" t="s">
        <v>15</v>
      </c>
      <c r="E118" s="2"/>
      <c r="F118" s="2">
        <v>5</v>
      </c>
      <c r="G118" s="2">
        <f>+G117+E118-F118</f>
        <v>123.69999999999999</v>
      </c>
    </row>
    <row r="119" spans="1:7" hidden="1">
      <c r="A119" s="3">
        <v>43182</v>
      </c>
      <c r="B119" s="422">
        <v>14949</v>
      </c>
      <c r="C119" s="422" t="s">
        <v>17</v>
      </c>
      <c r="D119" t="s">
        <v>12</v>
      </c>
      <c r="E119" s="2"/>
      <c r="F119" s="2">
        <v>81.400000000000006</v>
      </c>
      <c r="G119" s="2">
        <f>+G118+E119-F119</f>
        <v>42.299999999999983</v>
      </c>
    </row>
    <row r="120" spans="1:7" hidden="1">
      <c r="A120" s="3">
        <v>43182</v>
      </c>
      <c r="B120" s="422">
        <v>14949</v>
      </c>
      <c r="C120" s="422" t="s">
        <v>17</v>
      </c>
      <c r="D120" t="s">
        <v>13</v>
      </c>
      <c r="E120" s="2"/>
      <c r="F120" s="2">
        <v>36.299999999999997</v>
      </c>
      <c r="G120" s="2">
        <f>+G119+E120-F120</f>
        <v>5.9999999999999858</v>
      </c>
    </row>
    <row r="121" spans="1:7" hidden="1">
      <c r="A121" s="3">
        <v>43190</v>
      </c>
      <c r="B121" s="422" t="s">
        <v>10</v>
      </c>
      <c r="C121" s="422" t="s">
        <v>18</v>
      </c>
      <c r="D121" t="s">
        <v>12</v>
      </c>
      <c r="E121" s="2">
        <v>79.3</v>
      </c>
      <c r="G121" s="2">
        <f>+G120+E121-F121</f>
        <v>85.299999999999983</v>
      </c>
    </row>
    <row r="122" spans="1:7" hidden="1">
      <c r="B122" s="422"/>
      <c r="C122" s="422"/>
      <c r="D122" t="s">
        <v>13</v>
      </c>
      <c r="E122" s="2">
        <v>36.299999999999997</v>
      </c>
      <c r="G122" s="2">
        <f>+G121+E122-F122</f>
        <v>121.59999999999998</v>
      </c>
    </row>
    <row r="123" spans="1:7" hidden="1">
      <c r="B123" s="422"/>
      <c r="C123" s="422"/>
      <c r="D123" t="s">
        <v>14</v>
      </c>
      <c r="E123" s="2">
        <v>60</v>
      </c>
      <c r="G123" s="2">
        <f>+G122+E123-F123</f>
        <v>181.59999999999997</v>
      </c>
    </row>
    <row r="124" spans="1:7" hidden="1">
      <c r="B124" s="422"/>
      <c r="C124" s="422"/>
      <c r="D124" t="s">
        <v>15</v>
      </c>
      <c r="E124" s="2">
        <v>5</v>
      </c>
      <c r="G124" s="2">
        <f>+G123+E124-F124</f>
        <v>186.59999999999997</v>
      </c>
    </row>
    <row r="125" spans="1:7" hidden="1">
      <c r="A125" s="3">
        <v>43190</v>
      </c>
      <c r="B125" s="422">
        <v>15068</v>
      </c>
      <c r="C125" s="422" t="s">
        <v>18</v>
      </c>
      <c r="D125" t="s">
        <v>14</v>
      </c>
      <c r="E125" s="2"/>
      <c r="F125" s="2">
        <v>60</v>
      </c>
      <c r="G125" s="2">
        <f>+G124+E125-F125</f>
        <v>126.59999999999997</v>
      </c>
    </row>
    <row r="126" spans="1:7" hidden="1">
      <c r="A126" s="3">
        <v>43190</v>
      </c>
      <c r="B126" s="422">
        <v>15068</v>
      </c>
      <c r="C126" s="422" t="s">
        <v>18</v>
      </c>
      <c r="D126" t="s">
        <v>15</v>
      </c>
      <c r="E126" s="2"/>
      <c r="F126" s="2">
        <v>5</v>
      </c>
      <c r="G126" s="2">
        <f>+G125+E126-F126</f>
        <v>121.59999999999997</v>
      </c>
    </row>
    <row r="127" spans="1:7" hidden="1">
      <c r="A127" s="3">
        <v>43216</v>
      </c>
      <c r="B127" s="422">
        <v>15237</v>
      </c>
      <c r="C127" s="422" t="s">
        <v>18</v>
      </c>
      <c r="D127" t="s">
        <v>44</v>
      </c>
      <c r="E127" s="2"/>
      <c r="F127" s="2">
        <v>6</v>
      </c>
      <c r="G127" s="2">
        <f>+G126+E127-F127</f>
        <v>115.59999999999997</v>
      </c>
    </row>
    <row r="128" spans="1:7" hidden="1">
      <c r="A128" s="3">
        <v>43216</v>
      </c>
      <c r="B128" s="422">
        <v>15237</v>
      </c>
      <c r="C128" s="422" t="s">
        <v>18</v>
      </c>
      <c r="D128" t="s">
        <v>12</v>
      </c>
      <c r="E128" s="2"/>
      <c r="F128" s="2">
        <v>79.3</v>
      </c>
      <c r="G128" s="2">
        <f>+G127+E128-F128</f>
        <v>36.299999999999969</v>
      </c>
    </row>
    <row r="129" spans="1:7" hidden="1">
      <c r="A129" s="3">
        <v>43216</v>
      </c>
      <c r="B129" s="422">
        <v>15237</v>
      </c>
      <c r="C129" s="422" t="s">
        <v>18</v>
      </c>
      <c r="D129" t="s">
        <v>13</v>
      </c>
      <c r="E129" s="2"/>
      <c r="F129" s="2">
        <v>36.299999999999997</v>
      </c>
      <c r="G129" s="2">
        <f>+G128+E129-F129</f>
        <v>0</v>
      </c>
    </row>
    <row r="130" spans="1:7" hidden="1">
      <c r="A130" s="3">
        <v>43220</v>
      </c>
      <c r="B130" s="422" t="s">
        <v>10</v>
      </c>
      <c r="C130" s="422" t="s">
        <v>19</v>
      </c>
      <c r="D130" t="s">
        <v>12</v>
      </c>
      <c r="E130" s="2">
        <v>80.8</v>
      </c>
      <c r="G130" s="2">
        <f>+G129+E130-F130</f>
        <v>80.8</v>
      </c>
    </row>
    <row r="131" spans="1:7" hidden="1">
      <c r="B131" s="422"/>
      <c r="C131" s="422"/>
      <c r="D131" t="s">
        <v>13</v>
      </c>
      <c r="E131" s="2">
        <v>36.299999999999997</v>
      </c>
      <c r="G131" s="2">
        <f>+G130+E131-F131</f>
        <v>117.1</v>
      </c>
    </row>
    <row r="132" spans="1:7" hidden="1">
      <c r="B132" s="422"/>
      <c r="C132" s="422"/>
      <c r="D132" t="s">
        <v>14</v>
      </c>
      <c r="E132" s="2">
        <v>60</v>
      </c>
      <c r="G132" s="2">
        <f>+G131+E132-F132</f>
        <v>177.1</v>
      </c>
    </row>
    <row r="133" spans="1:7" hidden="1">
      <c r="B133" s="422"/>
      <c r="C133" s="422"/>
      <c r="D133" t="s">
        <v>15</v>
      </c>
      <c r="E133" s="2">
        <v>5</v>
      </c>
      <c r="G133" s="2">
        <f>+G132+E133-F133</f>
        <v>182.1</v>
      </c>
    </row>
    <row r="134" spans="1:7" hidden="1">
      <c r="A134" s="3">
        <v>43229</v>
      </c>
      <c r="B134" s="422">
        <v>15309</v>
      </c>
      <c r="C134" s="422" t="s">
        <v>19</v>
      </c>
      <c r="D134" t="s">
        <v>14</v>
      </c>
      <c r="E134" s="2"/>
      <c r="F134" s="2">
        <v>60</v>
      </c>
      <c r="G134" s="2">
        <f>+G133+E134-F134</f>
        <v>122.1</v>
      </c>
    </row>
    <row r="135" spans="1:7" hidden="1">
      <c r="A135" s="3">
        <v>43229</v>
      </c>
      <c r="B135" s="422">
        <v>15309</v>
      </c>
      <c r="C135" s="422" t="s">
        <v>19</v>
      </c>
      <c r="D135" t="s">
        <v>15</v>
      </c>
      <c r="E135" s="2"/>
      <c r="F135" s="2">
        <v>5</v>
      </c>
      <c r="G135" s="2">
        <f>+G134+E135-F135</f>
        <v>117.1</v>
      </c>
    </row>
    <row r="136" spans="1:7" hidden="1">
      <c r="A136" s="3">
        <v>43244</v>
      </c>
      <c r="B136" s="422">
        <v>15421</v>
      </c>
      <c r="C136" s="422" t="s">
        <v>19</v>
      </c>
      <c r="D136" t="s">
        <v>12</v>
      </c>
      <c r="E136" s="2"/>
      <c r="F136" s="2">
        <v>80.8</v>
      </c>
      <c r="G136" s="2">
        <f>+G135+E136-F136</f>
        <v>36.299999999999997</v>
      </c>
    </row>
    <row r="137" spans="1:7" hidden="1">
      <c r="A137" s="3">
        <v>43244</v>
      </c>
      <c r="B137" s="422">
        <v>15421</v>
      </c>
      <c r="C137" s="422" t="s">
        <v>19</v>
      </c>
      <c r="D137" t="s">
        <v>13</v>
      </c>
      <c r="E137" s="2"/>
      <c r="F137" s="2">
        <v>36.299999999999997</v>
      </c>
      <c r="G137" s="2">
        <f>+G136+E137-F137</f>
        <v>0</v>
      </c>
    </row>
    <row r="138" spans="1:7" hidden="1">
      <c r="A138" s="3">
        <v>43251</v>
      </c>
      <c r="B138" s="422" t="s">
        <v>10</v>
      </c>
      <c r="C138" s="422" t="s">
        <v>20</v>
      </c>
      <c r="D138" t="s">
        <v>12</v>
      </c>
      <c r="E138" s="2">
        <v>75.2</v>
      </c>
      <c r="G138" s="2">
        <f>+G137+E138-F138</f>
        <v>75.2</v>
      </c>
    </row>
    <row r="139" spans="1:7" hidden="1">
      <c r="B139" s="422"/>
      <c r="C139" s="422"/>
      <c r="D139" t="s">
        <v>13</v>
      </c>
      <c r="E139" s="2">
        <v>36.299999999999997</v>
      </c>
      <c r="G139" s="2">
        <f>+G138+E139-F139</f>
        <v>111.5</v>
      </c>
    </row>
    <row r="140" spans="1:7" hidden="1">
      <c r="B140" s="422"/>
      <c r="C140" s="422"/>
      <c r="D140" t="s">
        <v>14</v>
      </c>
      <c r="E140" s="2">
        <v>60</v>
      </c>
      <c r="G140" s="2">
        <f>+G139+E140-F140</f>
        <v>171.5</v>
      </c>
    </row>
    <row r="141" spans="1:7" hidden="1">
      <c r="B141" s="422"/>
      <c r="C141" s="422"/>
      <c r="D141" t="s">
        <v>15</v>
      </c>
      <c r="E141" s="2">
        <v>5</v>
      </c>
      <c r="G141" s="2">
        <f>+G140+E141-F141</f>
        <v>176.5</v>
      </c>
    </row>
    <row r="142" spans="1:7" hidden="1">
      <c r="A142" s="3">
        <v>43267</v>
      </c>
      <c r="B142" s="422">
        <v>15503</v>
      </c>
      <c r="C142" s="422" t="s">
        <v>20</v>
      </c>
      <c r="D142" t="s">
        <v>14</v>
      </c>
      <c r="E142" s="2"/>
      <c r="F142" s="2">
        <v>60</v>
      </c>
      <c r="G142" s="2">
        <f>+G141+E142-F142</f>
        <v>116.5</v>
      </c>
    </row>
    <row r="143" spans="1:7" hidden="1">
      <c r="A143" s="3">
        <v>43267</v>
      </c>
      <c r="B143" s="422">
        <v>15503</v>
      </c>
      <c r="C143" s="422" t="s">
        <v>20</v>
      </c>
      <c r="D143" t="s">
        <v>15</v>
      </c>
      <c r="E143" s="2"/>
      <c r="F143" s="2">
        <v>5</v>
      </c>
      <c r="G143" s="2">
        <f>+G142+E143-F143</f>
        <v>111.5</v>
      </c>
    </row>
    <row r="144" spans="1:7" hidden="1">
      <c r="A144" s="3">
        <v>43278</v>
      </c>
      <c r="B144" s="422">
        <v>15617</v>
      </c>
      <c r="C144" s="422" t="s">
        <v>20</v>
      </c>
      <c r="D144" t="s">
        <v>12</v>
      </c>
      <c r="E144" s="2"/>
      <c r="F144" s="2">
        <v>75.2</v>
      </c>
      <c r="G144" s="2">
        <f>+G143+E144-F144</f>
        <v>36.299999999999997</v>
      </c>
    </row>
    <row r="145" spans="1:7" hidden="1">
      <c r="A145" s="3">
        <v>43278</v>
      </c>
      <c r="B145" s="422">
        <v>15617</v>
      </c>
      <c r="C145" s="422" t="s">
        <v>20</v>
      </c>
      <c r="D145" t="s">
        <v>13</v>
      </c>
      <c r="E145" s="2"/>
      <c r="F145" s="2">
        <v>36.299999999999997</v>
      </c>
      <c r="G145" s="2">
        <f>+G144+E145-F145</f>
        <v>0</v>
      </c>
    </row>
    <row r="146" spans="1:7" hidden="1">
      <c r="A146" s="3">
        <v>43281</v>
      </c>
      <c r="B146" s="422" t="s">
        <v>10</v>
      </c>
      <c r="C146" s="422" t="s">
        <v>21</v>
      </c>
      <c r="D146" t="s">
        <v>12</v>
      </c>
      <c r="E146" s="2">
        <v>79.900000000000006</v>
      </c>
      <c r="G146" s="2">
        <f>+G145+E146-F146</f>
        <v>79.900000000000006</v>
      </c>
    </row>
    <row r="147" spans="1:7" hidden="1">
      <c r="B147" s="422"/>
      <c r="C147" s="422"/>
      <c r="D147" t="s">
        <v>13</v>
      </c>
      <c r="E147" s="2">
        <v>36.299999999999997</v>
      </c>
      <c r="G147" s="2">
        <f>+G146+E147-F147</f>
        <v>116.2</v>
      </c>
    </row>
    <row r="148" spans="1:7" hidden="1">
      <c r="B148" s="422"/>
      <c r="C148" s="422"/>
      <c r="D148" t="s">
        <v>14</v>
      </c>
      <c r="E148" s="2">
        <v>60</v>
      </c>
      <c r="G148" s="2">
        <f>+G147+E148-F148</f>
        <v>176.2</v>
      </c>
    </row>
    <row r="149" spans="1:7" hidden="1">
      <c r="B149" s="422"/>
      <c r="C149" s="422"/>
      <c r="D149" t="s">
        <v>15</v>
      </c>
      <c r="E149" s="2">
        <v>5</v>
      </c>
      <c r="G149" s="2">
        <f>+G148+E149-F149</f>
        <v>181.2</v>
      </c>
    </row>
    <row r="150" spans="1:7" hidden="1">
      <c r="A150" s="3">
        <v>43297</v>
      </c>
      <c r="B150" s="422">
        <v>15739</v>
      </c>
      <c r="C150" s="422" t="s">
        <v>21</v>
      </c>
      <c r="D150" t="s">
        <v>14</v>
      </c>
      <c r="E150" s="2"/>
      <c r="F150" s="2">
        <v>60</v>
      </c>
      <c r="G150" s="2">
        <f>+G149+E150-F150</f>
        <v>121.19999999999999</v>
      </c>
    </row>
    <row r="151" spans="1:7" hidden="1">
      <c r="A151" s="3">
        <v>43297</v>
      </c>
      <c r="B151" s="422">
        <v>15739</v>
      </c>
      <c r="C151" s="422" t="s">
        <v>21</v>
      </c>
      <c r="D151" t="s">
        <v>15</v>
      </c>
      <c r="E151" s="2"/>
      <c r="F151" s="2">
        <v>5</v>
      </c>
      <c r="G151" s="2">
        <f>+G150+E151-F151</f>
        <v>116.19999999999999</v>
      </c>
    </row>
    <row r="152" spans="1:7" hidden="1">
      <c r="A152" s="3">
        <v>43305</v>
      </c>
      <c r="B152" s="422">
        <v>15817</v>
      </c>
      <c r="C152" s="422" t="s">
        <v>21</v>
      </c>
      <c r="D152" t="s">
        <v>12</v>
      </c>
      <c r="E152" s="2"/>
      <c r="F152" s="2">
        <v>79.900000000000006</v>
      </c>
      <c r="G152" s="2">
        <f>+G151+E152-F152</f>
        <v>36.299999999999983</v>
      </c>
    </row>
    <row r="153" spans="1:7" hidden="1">
      <c r="A153" s="3">
        <v>43305</v>
      </c>
      <c r="B153" s="422">
        <v>15817</v>
      </c>
      <c r="C153" s="422" t="s">
        <v>21</v>
      </c>
      <c r="D153" t="s">
        <v>13</v>
      </c>
      <c r="E153" s="2"/>
      <c r="F153" s="2">
        <v>36.299999999999997</v>
      </c>
      <c r="G153" s="2">
        <f>+G152+E153-F153</f>
        <v>0</v>
      </c>
    </row>
    <row r="154" spans="1:7" hidden="1">
      <c r="A154" s="3">
        <v>43312</v>
      </c>
      <c r="B154" s="422" t="s">
        <v>10</v>
      </c>
      <c r="C154" s="422" t="s">
        <v>22</v>
      </c>
      <c r="D154" t="s">
        <v>12</v>
      </c>
      <c r="E154" s="2">
        <v>78.400000000000006</v>
      </c>
      <c r="G154" s="2">
        <f>+G153+E154-F154</f>
        <v>78.400000000000006</v>
      </c>
    </row>
    <row r="155" spans="1:7" hidden="1">
      <c r="B155" s="422"/>
      <c r="C155" s="422"/>
      <c r="D155" t="s">
        <v>13</v>
      </c>
      <c r="E155" s="2">
        <v>36.299999999999997</v>
      </c>
      <c r="G155" s="2">
        <f>+G154+E155-F155</f>
        <v>114.7</v>
      </c>
    </row>
    <row r="156" spans="1:7" hidden="1">
      <c r="B156" s="422"/>
      <c r="C156" s="422"/>
      <c r="D156" t="s">
        <v>14</v>
      </c>
      <c r="E156" s="2">
        <v>60</v>
      </c>
      <c r="G156" s="2">
        <f>+G155+E156-F156</f>
        <v>174.7</v>
      </c>
    </row>
    <row r="157" spans="1:7" hidden="1">
      <c r="B157" s="422"/>
      <c r="C157" s="422"/>
      <c r="D157" t="s">
        <v>15</v>
      </c>
      <c r="E157" s="2">
        <v>5</v>
      </c>
      <c r="G157" s="2">
        <f>+G156+E157-F157</f>
        <v>179.7</v>
      </c>
    </row>
    <row r="158" spans="1:7" hidden="1">
      <c r="A158" s="3">
        <v>43321</v>
      </c>
      <c r="B158" s="422">
        <v>15972</v>
      </c>
      <c r="C158" s="422" t="s">
        <v>22</v>
      </c>
      <c r="D158" t="s">
        <v>14</v>
      </c>
      <c r="E158" s="2"/>
      <c r="F158" s="2">
        <v>60</v>
      </c>
      <c r="G158" s="2">
        <f>+G157+E158-F158</f>
        <v>119.69999999999999</v>
      </c>
    </row>
    <row r="159" spans="1:7" hidden="1">
      <c r="A159" s="3">
        <v>43321</v>
      </c>
      <c r="B159" s="422">
        <v>15972</v>
      </c>
      <c r="C159" s="422" t="s">
        <v>22</v>
      </c>
      <c r="D159" t="s">
        <v>15</v>
      </c>
      <c r="E159" s="2"/>
      <c r="F159" s="2">
        <v>5</v>
      </c>
      <c r="G159" s="2">
        <f>+G158+E159-F159</f>
        <v>114.69999999999999</v>
      </c>
    </row>
    <row r="160" spans="1:7" hidden="1">
      <c r="A160" s="3">
        <v>43347</v>
      </c>
      <c r="B160" s="422">
        <v>16087</v>
      </c>
      <c r="C160" s="422" t="s">
        <v>22</v>
      </c>
      <c r="D160" t="s">
        <v>12</v>
      </c>
      <c r="E160" s="2"/>
      <c r="F160" s="2">
        <v>78.400000000000006</v>
      </c>
      <c r="G160" s="2">
        <f>+G159+E160-F160</f>
        <v>36.299999999999983</v>
      </c>
    </row>
    <row r="161" spans="1:7" hidden="1">
      <c r="A161" s="3">
        <v>43347</v>
      </c>
      <c r="B161" s="422">
        <v>16087</v>
      </c>
      <c r="C161" s="422" t="s">
        <v>22</v>
      </c>
      <c r="D161" t="s">
        <v>13</v>
      </c>
      <c r="E161" s="2"/>
      <c r="F161" s="2">
        <v>36.299999999999997</v>
      </c>
      <c r="G161" s="2">
        <f>+G160+E161-F161</f>
        <v>0</v>
      </c>
    </row>
    <row r="162" spans="1:7" hidden="1">
      <c r="A162" s="31">
        <v>43343</v>
      </c>
      <c r="B162" s="421" t="s">
        <v>10</v>
      </c>
      <c r="C162" s="421" t="s">
        <v>23</v>
      </c>
      <c r="D162" t="s">
        <v>12</v>
      </c>
      <c r="E162" s="2">
        <v>77.8</v>
      </c>
      <c r="G162" s="2">
        <f>+G161+E162-F162</f>
        <v>77.8</v>
      </c>
    </row>
    <row r="163" spans="1:7" hidden="1">
      <c r="B163" s="422"/>
      <c r="C163" s="422"/>
      <c r="D163" t="s">
        <v>13</v>
      </c>
      <c r="E163" s="2">
        <v>36.299999999999997</v>
      </c>
      <c r="G163" s="2">
        <f>+G162+E163-F163</f>
        <v>114.1</v>
      </c>
    </row>
    <row r="164" spans="1:7" hidden="1">
      <c r="B164" s="422"/>
      <c r="C164" s="422"/>
      <c r="D164" t="s">
        <v>14</v>
      </c>
      <c r="E164" s="2">
        <v>60</v>
      </c>
      <c r="G164" s="2">
        <f>+G163+E164-F164</f>
        <v>174.1</v>
      </c>
    </row>
    <row r="165" spans="1:7" hidden="1">
      <c r="B165" s="422"/>
      <c r="C165" s="422"/>
      <c r="D165" t="s">
        <v>15</v>
      </c>
      <c r="E165" s="2">
        <v>5</v>
      </c>
      <c r="G165" s="2">
        <f>+G164+E165-F165</f>
        <v>179.1</v>
      </c>
    </row>
    <row r="166" spans="1:7" hidden="1">
      <c r="A166" s="3">
        <v>43349</v>
      </c>
      <c r="B166" s="422">
        <v>16092</v>
      </c>
      <c r="C166" s="422" t="s">
        <v>23</v>
      </c>
      <c r="D166" t="s">
        <v>14</v>
      </c>
      <c r="E166" s="2"/>
      <c r="F166" s="2">
        <v>60</v>
      </c>
      <c r="G166" s="2">
        <f>+G165+E166-F166</f>
        <v>119.1</v>
      </c>
    </row>
    <row r="167" spans="1:7" hidden="1">
      <c r="A167" s="3">
        <v>43349</v>
      </c>
      <c r="B167" s="422">
        <v>16092</v>
      </c>
      <c r="C167" s="422" t="s">
        <v>23</v>
      </c>
      <c r="D167" t="s">
        <v>15</v>
      </c>
      <c r="E167" s="2"/>
      <c r="F167" s="2">
        <v>5</v>
      </c>
      <c r="G167" s="2">
        <f>+G166+E167-F167</f>
        <v>114.1</v>
      </c>
    </row>
    <row r="168" spans="1:7" hidden="1">
      <c r="A168" s="3">
        <v>43371</v>
      </c>
      <c r="B168" s="422">
        <v>16266</v>
      </c>
      <c r="C168" s="422" t="s">
        <v>23</v>
      </c>
      <c r="D168" t="s">
        <v>12</v>
      </c>
      <c r="E168" s="2"/>
      <c r="F168" s="2">
        <v>77.8</v>
      </c>
      <c r="G168" s="2">
        <f>+G167+E168-F168</f>
        <v>36.299999999999997</v>
      </c>
    </row>
    <row r="169" spans="1:7" hidden="1">
      <c r="A169" s="3">
        <v>43371</v>
      </c>
      <c r="B169" s="422">
        <v>16266</v>
      </c>
      <c r="C169" s="422" t="s">
        <v>23</v>
      </c>
      <c r="D169" t="s">
        <v>13</v>
      </c>
      <c r="E169" s="2"/>
      <c r="F169" s="2">
        <v>36.299999999999997</v>
      </c>
      <c r="G169" s="2">
        <f>+G168+E169-F169</f>
        <v>0</v>
      </c>
    </row>
    <row r="170" spans="1:7" hidden="1">
      <c r="A170" s="31">
        <v>43373</v>
      </c>
      <c r="B170" s="421" t="s">
        <v>10</v>
      </c>
      <c r="C170" s="421" t="s">
        <v>24</v>
      </c>
      <c r="D170" t="s">
        <v>12</v>
      </c>
      <c r="E170" s="2">
        <v>79.7</v>
      </c>
      <c r="G170" s="2">
        <f>+G169+E170-F170</f>
        <v>79.7</v>
      </c>
    </row>
    <row r="171" spans="1:7" hidden="1">
      <c r="B171" s="422"/>
      <c r="C171" s="422"/>
      <c r="D171" t="s">
        <v>13</v>
      </c>
      <c r="E171" s="2">
        <v>36.299999999999997</v>
      </c>
      <c r="G171" s="2">
        <f>+G170+E171-F171</f>
        <v>116</v>
      </c>
    </row>
    <row r="172" spans="1:7" hidden="1">
      <c r="B172" s="422"/>
      <c r="C172" s="422"/>
      <c r="D172" t="s">
        <v>14</v>
      </c>
      <c r="E172" s="2">
        <v>60</v>
      </c>
      <c r="G172" s="2">
        <f>+G171+E172-F172</f>
        <v>176</v>
      </c>
    </row>
    <row r="173" spans="1:7" hidden="1">
      <c r="B173" s="422"/>
      <c r="C173" s="422"/>
      <c r="D173" t="s">
        <v>15</v>
      </c>
      <c r="E173" s="2">
        <v>5</v>
      </c>
      <c r="G173" s="2">
        <f>+G172+E173-F173</f>
        <v>181</v>
      </c>
    </row>
    <row r="174" spans="1:7" hidden="1">
      <c r="B174" s="422"/>
      <c r="C174" s="422"/>
      <c r="D174" t="s">
        <v>28</v>
      </c>
      <c r="E174" s="2">
        <v>10</v>
      </c>
      <c r="G174" s="2">
        <f>+G173+E174-F174</f>
        <v>191</v>
      </c>
    </row>
    <row r="175" spans="1:7" hidden="1">
      <c r="A175" s="3">
        <v>43382</v>
      </c>
      <c r="B175" s="422">
        <v>16283</v>
      </c>
      <c r="C175" s="422" t="s">
        <v>24</v>
      </c>
      <c r="D175" t="s">
        <v>14</v>
      </c>
      <c r="E175" s="2"/>
      <c r="F175" s="2">
        <v>60</v>
      </c>
      <c r="G175" s="2">
        <f>+G174+E175-F175</f>
        <v>131</v>
      </c>
    </row>
    <row r="176" spans="1:7" hidden="1">
      <c r="A176" s="3">
        <v>43382</v>
      </c>
      <c r="B176" s="422">
        <v>16283</v>
      </c>
      <c r="C176" s="422" t="s">
        <v>24</v>
      </c>
      <c r="D176" t="s">
        <v>15</v>
      </c>
      <c r="E176" s="2"/>
      <c r="F176" s="2">
        <v>5</v>
      </c>
      <c r="G176" s="2">
        <f>+G175+E176-F176</f>
        <v>126</v>
      </c>
    </row>
    <row r="177" spans="1:8" hidden="1">
      <c r="A177" s="3">
        <v>43395</v>
      </c>
      <c r="B177" s="422">
        <v>16411</v>
      </c>
      <c r="C177" s="422" t="s">
        <v>24</v>
      </c>
      <c r="D177" t="s">
        <v>28</v>
      </c>
      <c r="E177" s="2"/>
      <c r="F177" s="2">
        <v>10</v>
      </c>
      <c r="G177" s="2">
        <f>+G176+E177-F177</f>
        <v>116</v>
      </c>
    </row>
    <row r="178" spans="1:8" hidden="1">
      <c r="A178" s="3">
        <v>43424</v>
      </c>
      <c r="B178" s="422">
        <v>16583</v>
      </c>
      <c r="C178" s="422" t="s">
        <v>24</v>
      </c>
      <c r="D178" t="s">
        <v>12</v>
      </c>
      <c r="E178" s="2"/>
      <c r="F178" s="2">
        <v>79.7</v>
      </c>
      <c r="G178" s="2">
        <f>+G177+E178-F178</f>
        <v>36.299999999999997</v>
      </c>
    </row>
    <row r="179" spans="1:8" hidden="1">
      <c r="A179" s="3">
        <v>43424</v>
      </c>
      <c r="B179" s="422">
        <v>16583</v>
      </c>
      <c r="C179" s="422" t="s">
        <v>24</v>
      </c>
      <c r="D179" t="s">
        <v>13</v>
      </c>
      <c r="E179" s="2"/>
      <c r="F179" s="2">
        <v>36.299999999999997</v>
      </c>
      <c r="G179" s="2">
        <f>+G178+E179-F179</f>
        <v>0</v>
      </c>
    </row>
    <row r="180" spans="1:8" hidden="1">
      <c r="A180" s="31">
        <v>43403</v>
      </c>
      <c r="B180" s="421" t="s">
        <v>10</v>
      </c>
      <c r="C180" s="421" t="s">
        <v>25</v>
      </c>
      <c r="D180" t="s">
        <v>12</v>
      </c>
      <c r="E180" s="2">
        <v>80.3</v>
      </c>
      <c r="G180" s="2">
        <f>+G179+E180-F180</f>
        <v>80.3</v>
      </c>
    </row>
    <row r="181" spans="1:8" hidden="1">
      <c r="A181" s="31"/>
      <c r="B181" s="421"/>
      <c r="C181" s="421"/>
      <c r="D181" t="s">
        <v>13</v>
      </c>
      <c r="E181" s="2">
        <v>44.3</v>
      </c>
      <c r="G181" s="2">
        <f>+G180+E181-F181</f>
        <v>124.6</v>
      </c>
    </row>
    <row r="182" spans="1:8" hidden="1">
      <c r="A182" s="31"/>
      <c r="B182" s="421"/>
      <c r="C182" s="421"/>
      <c r="D182" t="s">
        <v>14</v>
      </c>
      <c r="E182" s="2">
        <v>60</v>
      </c>
      <c r="G182" s="2">
        <f>+G181+E182-F182</f>
        <v>184.6</v>
      </c>
    </row>
    <row r="183" spans="1:8" hidden="1">
      <c r="A183" s="31"/>
      <c r="B183" s="421"/>
      <c r="C183" s="421"/>
      <c r="D183" t="s">
        <v>15</v>
      </c>
      <c r="E183" s="2">
        <v>5</v>
      </c>
      <c r="G183" s="2">
        <f>+G182+E183-F183</f>
        <v>189.6</v>
      </c>
    </row>
    <row r="184" spans="1:8" hidden="1">
      <c r="A184" s="3">
        <v>43411</v>
      </c>
      <c r="B184" s="422">
        <v>16541</v>
      </c>
      <c r="C184" s="422" t="s">
        <v>25</v>
      </c>
      <c r="D184" t="s">
        <v>14</v>
      </c>
      <c r="E184" s="2"/>
      <c r="F184" s="2">
        <v>60</v>
      </c>
      <c r="G184" s="2">
        <f>+G183+E184-F184</f>
        <v>129.6</v>
      </c>
    </row>
    <row r="185" spans="1:8" hidden="1">
      <c r="A185" s="3">
        <v>43411</v>
      </c>
      <c r="B185" s="422">
        <v>16541</v>
      </c>
      <c r="C185" s="422" t="s">
        <v>25</v>
      </c>
      <c r="D185" t="s">
        <v>15</v>
      </c>
      <c r="E185" s="2"/>
      <c r="F185" s="2">
        <v>5</v>
      </c>
      <c r="G185" s="2">
        <f>+G184+E185-F185</f>
        <v>124.6</v>
      </c>
    </row>
    <row r="186" spans="1:8" hidden="1">
      <c r="A186" s="3">
        <v>43437</v>
      </c>
      <c r="B186" s="422">
        <v>16689</v>
      </c>
      <c r="C186" s="422" t="s">
        <v>25</v>
      </c>
      <c r="D186" t="s">
        <v>12</v>
      </c>
      <c r="E186" s="2"/>
      <c r="F186" s="2">
        <v>80.3</v>
      </c>
      <c r="G186" s="2">
        <f>+G185+E186-F186</f>
        <v>44.3</v>
      </c>
    </row>
    <row r="187" spans="1:8" hidden="1">
      <c r="A187" s="3">
        <v>43437</v>
      </c>
      <c r="B187" s="422">
        <v>16689</v>
      </c>
      <c r="C187" s="422" t="s">
        <v>25</v>
      </c>
      <c r="D187" t="s">
        <v>13</v>
      </c>
      <c r="E187" s="2"/>
      <c r="F187" s="2">
        <v>44.3</v>
      </c>
      <c r="G187" s="2">
        <f>+G186+E187-F187</f>
        <v>0</v>
      </c>
    </row>
    <row r="188" spans="1:8" hidden="1">
      <c r="A188" s="31">
        <v>43434</v>
      </c>
      <c r="B188" s="421" t="s">
        <v>10</v>
      </c>
      <c r="C188" s="421" t="s">
        <v>26</v>
      </c>
      <c r="D188" t="s">
        <v>12</v>
      </c>
      <c r="E188" s="2">
        <v>82.5</v>
      </c>
      <c r="G188" s="2">
        <f>+G187+E188-F188</f>
        <v>82.5</v>
      </c>
      <c r="H188" s="5"/>
    </row>
    <row r="189" spans="1:8" hidden="1">
      <c r="A189" s="31"/>
      <c r="B189" s="421"/>
      <c r="C189" s="421"/>
      <c r="D189" t="s">
        <v>13</v>
      </c>
      <c r="E189" s="2">
        <v>44.3</v>
      </c>
      <c r="G189" s="2">
        <f>+G188+E189-F189</f>
        <v>126.8</v>
      </c>
    </row>
    <row r="190" spans="1:8" hidden="1">
      <c r="A190" s="31"/>
      <c r="B190" s="421"/>
      <c r="C190" s="421"/>
      <c r="D190" t="s">
        <v>14</v>
      </c>
      <c r="E190" s="2">
        <v>60</v>
      </c>
      <c r="G190" s="2">
        <f>+G189+E190-F190</f>
        <v>186.8</v>
      </c>
    </row>
    <row r="191" spans="1:8" hidden="1">
      <c r="A191" s="31"/>
      <c r="B191" s="421"/>
      <c r="C191" s="421"/>
      <c r="D191" t="s">
        <v>15</v>
      </c>
      <c r="E191" s="2">
        <v>5</v>
      </c>
      <c r="G191" s="2">
        <f>+G190+E191-F191</f>
        <v>191.8</v>
      </c>
    </row>
    <row r="192" spans="1:8" hidden="1">
      <c r="A192" s="3">
        <v>43439</v>
      </c>
      <c r="B192" s="422">
        <v>16706</v>
      </c>
      <c r="C192" s="422" t="s">
        <v>26</v>
      </c>
      <c r="D192" t="s">
        <v>14</v>
      </c>
      <c r="E192" s="2"/>
      <c r="F192" s="2">
        <v>60</v>
      </c>
      <c r="G192" s="2">
        <f>+G191+E192-F192</f>
        <v>131.80000000000001</v>
      </c>
    </row>
    <row r="193" spans="1:7" hidden="1">
      <c r="A193" s="3">
        <v>43439</v>
      </c>
      <c r="B193" s="422">
        <v>16706</v>
      </c>
      <c r="C193" s="422" t="s">
        <v>26</v>
      </c>
      <c r="D193" t="s">
        <v>15</v>
      </c>
      <c r="E193" s="2"/>
      <c r="F193" s="2">
        <v>5</v>
      </c>
      <c r="G193" s="2">
        <f>+G192+E193-F193</f>
        <v>126.80000000000001</v>
      </c>
    </row>
    <row r="194" spans="1:7" hidden="1">
      <c r="A194" s="3">
        <v>43474</v>
      </c>
      <c r="B194" s="422">
        <v>16921</v>
      </c>
      <c r="C194" s="422" t="s">
        <v>26</v>
      </c>
      <c r="D194" t="s">
        <v>12</v>
      </c>
      <c r="E194" s="2"/>
      <c r="F194" s="2">
        <v>82.5</v>
      </c>
      <c r="G194" s="2">
        <f>+G193+E194-F194</f>
        <v>44.300000000000011</v>
      </c>
    </row>
    <row r="195" spans="1:7" hidden="1">
      <c r="A195" s="3">
        <v>43474</v>
      </c>
      <c r="B195" s="422">
        <v>16921</v>
      </c>
      <c r="C195" s="422" t="s">
        <v>26</v>
      </c>
      <c r="D195" t="s">
        <v>13</v>
      </c>
      <c r="E195" s="2"/>
      <c r="F195" s="2">
        <v>44.3</v>
      </c>
      <c r="G195" s="2">
        <f>+G194+E195-F195</f>
        <v>0</v>
      </c>
    </row>
    <row r="196" spans="1:7" hidden="1">
      <c r="A196" s="31">
        <v>43465</v>
      </c>
      <c r="B196" s="421" t="s">
        <v>10</v>
      </c>
      <c r="C196" s="421" t="s">
        <v>27</v>
      </c>
      <c r="D196" t="s">
        <v>12</v>
      </c>
      <c r="E196" s="2">
        <v>97.7</v>
      </c>
      <c r="G196" s="2">
        <f>+G195+E196-F196</f>
        <v>97.7</v>
      </c>
    </row>
    <row r="197" spans="1:7" hidden="1">
      <c r="A197" s="31"/>
      <c r="B197" s="421"/>
      <c r="C197" s="421"/>
      <c r="D197" t="s">
        <v>13</v>
      </c>
      <c r="E197" s="2">
        <v>44.3</v>
      </c>
      <c r="G197" s="2">
        <f>+G196+E197-F197</f>
        <v>142</v>
      </c>
    </row>
    <row r="198" spans="1:7" hidden="1">
      <c r="A198" s="31"/>
      <c r="B198" s="421"/>
      <c r="C198" s="421"/>
      <c r="D198" t="s">
        <v>14</v>
      </c>
      <c r="E198" s="2">
        <v>60</v>
      </c>
      <c r="G198" s="2">
        <f>+G197+E198-F198</f>
        <v>202</v>
      </c>
    </row>
    <row r="199" spans="1:7" hidden="1">
      <c r="A199" s="31"/>
      <c r="B199" s="421"/>
      <c r="C199" s="421"/>
      <c r="D199" t="s">
        <v>15</v>
      </c>
      <c r="E199" s="2">
        <v>5</v>
      </c>
      <c r="G199" s="2">
        <f>+G198+E199-F199</f>
        <v>207</v>
      </c>
    </row>
    <row r="200" spans="1:7" hidden="1">
      <c r="A200" s="3">
        <v>43472</v>
      </c>
      <c r="B200" s="422">
        <v>16836</v>
      </c>
      <c r="C200" s="422" t="s">
        <v>27</v>
      </c>
      <c r="D200" t="s">
        <v>14</v>
      </c>
      <c r="E200" s="2"/>
      <c r="F200" s="2">
        <v>60</v>
      </c>
      <c r="G200" s="2">
        <f>+G199+E200-F200</f>
        <v>147</v>
      </c>
    </row>
    <row r="201" spans="1:7" hidden="1">
      <c r="A201" s="3">
        <v>43472</v>
      </c>
      <c r="B201" s="422">
        <v>16836</v>
      </c>
      <c r="C201" s="422" t="s">
        <v>27</v>
      </c>
      <c r="D201" t="s">
        <v>15</v>
      </c>
      <c r="E201" s="2"/>
      <c r="F201" s="2">
        <v>5</v>
      </c>
      <c r="G201" s="2">
        <f>+G200+E201-F201</f>
        <v>142</v>
      </c>
    </row>
    <row r="202" spans="1:7" hidden="1">
      <c r="A202" s="3">
        <v>43529</v>
      </c>
      <c r="B202" s="422">
        <v>17294</v>
      </c>
      <c r="C202" s="422" t="s">
        <v>27</v>
      </c>
      <c r="D202" t="s">
        <v>12</v>
      </c>
      <c r="E202" s="2"/>
      <c r="F202" s="2">
        <v>97.7</v>
      </c>
      <c r="G202" s="2">
        <f>+G201+E202-F202</f>
        <v>44.3</v>
      </c>
    </row>
    <row r="203" spans="1:7" hidden="1">
      <c r="A203" s="3">
        <v>43529</v>
      </c>
      <c r="B203" s="422">
        <v>17294</v>
      </c>
      <c r="C203" s="422" t="s">
        <v>27</v>
      </c>
      <c r="D203" t="s">
        <v>13</v>
      </c>
      <c r="E203" s="2"/>
      <c r="F203" s="2">
        <v>44.3</v>
      </c>
      <c r="G203" s="2">
        <f>+G202+E203-F203</f>
        <v>0</v>
      </c>
    </row>
    <row r="204" spans="1:7" hidden="1">
      <c r="A204" s="31">
        <v>43496</v>
      </c>
      <c r="B204" s="421" t="s">
        <v>10</v>
      </c>
      <c r="C204" s="421" t="s">
        <v>11</v>
      </c>
      <c r="D204" t="s">
        <v>12</v>
      </c>
      <c r="E204" s="2">
        <v>116</v>
      </c>
      <c r="G204" s="2">
        <f>+G203+E204-F204</f>
        <v>116</v>
      </c>
    </row>
    <row r="205" spans="1:7" hidden="1">
      <c r="A205" s="31"/>
      <c r="B205" s="421"/>
      <c r="C205" s="421"/>
      <c r="D205" t="s">
        <v>13</v>
      </c>
      <c r="E205" s="2">
        <v>44.3</v>
      </c>
      <c r="G205" s="2">
        <f>+G204+E205-F205</f>
        <v>160.30000000000001</v>
      </c>
    </row>
    <row r="206" spans="1:7" hidden="1">
      <c r="A206" s="31"/>
      <c r="B206" s="421"/>
      <c r="C206" s="421"/>
      <c r="D206" t="s">
        <v>14</v>
      </c>
      <c r="E206" s="2">
        <v>60</v>
      </c>
      <c r="G206" s="2">
        <f>+G205+E206-F206</f>
        <v>220.3</v>
      </c>
    </row>
    <row r="207" spans="1:7" hidden="1">
      <c r="A207" s="31"/>
      <c r="B207" s="421"/>
      <c r="C207" s="421"/>
      <c r="D207" t="s">
        <v>15</v>
      </c>
      <c r="E207" s="2">
        <v>5</v>
      </c>
      <c r="G207" s="2">
        <f>+G206+E207-F207</f>
        <v>225.3</v>
      </c>
    </row>
    <row r="208" spans="1:7" hidden="1">
      <c r="A208" s="3">
        <v>43503</v>
      </c>
      <c r="B208" s="422">
        <v>17124</v>
      </c>
      <c r="C208" s="422" t="s">
        <v>11</v>
      </c>
      <c r="D208" t="s">
        <v>14</v>
      </c>
      <c r="E208" s="2"/>
      <c r="F208" s="2">
        <v>60</v>
      </c>
      <c r="G208" s="2">
        <f>+G207+E208-F208</f>
        <v>165.3</v>
      </c>
    </row>
    <row r="209" spans="1:7" hidden="1">
      <c r="A209" s="3">
        <v>43503</v>
      </c>
      <c r="B209" s="422">
        <v>17124</v>
      </c>
      <c r="C209" s="422" t="s">
        <v>11</v>
      </c>
      <c r="D209" t="s">
        <v>15</v>
      </c>
      <c r="E209" s="2"/>
      <c r="F209" s="2">
        <v>5</v>
      </c>
      <c r="G209" s="2">
        <f>+G208+E209-F209</f>
        <v>160.30000000000001</v>
      </c>
    </row>
    <row r="210" spans="1:7" hidden="1">
      <c r="A210" s="3">
        <v>43551</v>
      </c>
      <c r="B210" s="422">
        <v>17507</v>
      </c>
      <c r="C210" s="422" t="s">
        <v>11</v>
      </c>
      <c r="D210" t="s">
        <v>12</v>
      </c>
      <c r="E210" s="2"/>
      <c r="F210" s="2">
        <v>116</v>
      </c>
      <c r="G210" s="2">
        <f>+G209+E210-F210</f>
        <v>44.300000000000011</v>
      </c>
    </row>
    <row r="211" spans="1:7" hidden="1">
      <c r="A211" s="3">
        <v>43551</v>
      </c>
      <c r="B211" s="422">
        <v>17507</v>
      </c>
      <c r="C211" s="422" t="s">
        <v>11</v>
      </c>
      <c r="D211" t="s">
        <v>13</v>
      </c>
      <c r="E211" s="2"/>
      <c r="F211" s="2">
        <v>44.3</v>
      </c>
      <c r="G211" s="2">
        <f>+G210+E211-F211</f>
        <v>0</v>
      </c>
    </row>
    <row r="212" spans="1:7" hidden="1">
      <c r="A212" s="31">
        <v>43524</v>
      </c>
      <c r="B212" s="421" t="s">
        <v>10</v>
      </c>
      <c r="C212" s="421" t="s">
        <v>17</v>
      </c>
      <c r="D212" t="s">
        <v>12</v>
      </c>
      <c r="E212" s="2">
        <v>122.6</v>
      </c>
      <c r="G212" s="2">
        <f>+G211+E212-F212</f>
        <v>122.6</v>
      </c>
    </row>
    <row r="213" spans="1:7" hidden="1">
      <c r="A213" s="31"/>
      <c r="B213" s="421"/>
      <c r="C213" s="421"/>
      <c r="D213" t="s">
        <v>13</v>
      </c>
      <c r="E213" s="2">
        <v>54.2</v>
      </c>
      <c r="G213" s="2">
        <f>+G212+E213-F213</f>
        <v>176.8</v>
      </c>
    </row>
    <row r="214" spans="1:7" hidden="1">
      <c r="A214" s="31"/>
      <c r="B214" s="421"/>
      <c r="C214" s="421"/>
      <c r="D214" t="s">
        <v>14</v>
      </c>
      <c r="E214" s="2">
        <v>56</v>
      </c>
      <c r="G214" s="2">
        <f>+G213+E214-F214</f>
        <v>232.8</v>
      </c>
    </row>
    <row r="215" spans="1:7" hidden="1">
      <c r="A215" s="31"/>
      <c r="B215" s="421"/>
      <c r="C215" s="421"/>
      <c r="D215" t="s">
        <v>15</v>
      </c>
      <c r="E215" s="2">
        <v>5</v>
      </c>
      <c r="G215" s="2">
        <f>+G214+E215-F215</f>
        <v>237.8</v>
      </c>
    </row>
    <row r="216" spans="1:7" hidden="1">
      <c r="A216" s="3">
        <v>43531</v>
      </c>
      <c r="B216" s="422">
        <v>17321</v>
      </c>
      <c r="C216" s="422" t="s">
        <v>17</v>
      </c>
      <c r="D216" t="s">
        <v>14</v>
      </c>
      <c r="E216" s="2"/>
      <c r="F216" s="2">
        <v>56</v>
      </c>
      <c r="G216" s="2">
        <f>+G215+E216-F216</f>
        <v>181.8</v>
      </c>
    </row>
    <row r="217" spans="1:7" hidden="1">
      <c r="A217" s="3">
        <v>43531</v>
      </c>
      <c r="B217" s="422">
        <v>17321</v>
      </c>
      <c r="C217" s="422" t="s">
        <v>17</v>
      </c>
      <c r="D217" t="s">
        <v>15</v>
      </c>
      <c r="E217" s="2"/>
      <c r="F217" s="2">
        <v>5</v>
      </c>
      <c r="G217" s="2">
        <f>+G216+E217-F217</f>
        <v>176.8</v>
      </c>
    </row>
    <row r="218" spans="1:7" hidden="1">
      <c r="A218" s="3">
        <v>43552</v>
      </c>
      <c r="B218" s="422">
        <v>17565</v>
      </c>
      <c r="C218" s="422" t="s">
        <v>17</v>
      </c>
      <c r="D218" t="s">
        <v>12</v>
      </c>
      <c r="E218" s="2"/>
      <c r="F218" s="2">
        <v>122.6</v>
      </c>
      <c r="G218" s="2">
        <f>+G217+E218-F218</f>
        <v>54.200000000000017</v>
      </c>
    </row>
    <row r="219" spans="1:7" hidden="1">
      <c r="A219" s="3">
        <v>43602</v>
      </c>
      <c r="B219" s="422">
        <v>17853</v>
      </c>
      <c r="C219" s="422" t="s">
        <v>17</v>
      </c>
      <c r="D219" t="s">
        <v>13</v>
      </c>
      <c r="E219" s="2"/>
      <c r="F219" s="2">
        <v>54.2</v>
      </c>
      <c r="G219" s="2">
        <f>+G218+E219-F219</f>
        <v>0</v>
      </c>
    </row>
    <row r="220" spans="1:7" hidden="1">
      <c r="A220" s="31">
        <v>43555</v>
      </c>
      <c r="B220" s="421" t="s">
        <v>10</v>
      </c>
      <c r="C220" s="421" t="s">
        <v>18</v>
      </c>
      <c r="D220" t="s">
        <v>12</v>
      </c>
      <c r="E220" s="2">
        <v>113.9</v>
      </c>
      <c r="G220" s="2">
        <f>+G219+E220-F220</f>
        <v>113.9</v>
      </c>
    </row>
    <row r="221" spans="1:7" hidden="1">
      <c r="A221" s="31"/>
      <c r="B221" s="421"/>
      <c r="C221" s="421"/>
      <c r="D221" t="s">
        <v>13</v>
      </c>
      <c r="E221" s="2">
        <v>43.1</v>
      </c>
      <c r="G221" s="2">
        <f>+G220+E221-F221</f>
        <v>157</v>
      </c>
    </row>
    <row r="222" spans="1:7" hidden="1">
      <c r="A222" s="31"/>
      <c r="B222" s="421"/>
      <c r="C222" s="421"/>
      <c r="D222" t="s">
        <v>14</v>
      </c>
      <c r="E222" s="2">
        <v>60</v>
      </c>
      <c r="G222" s="2">
        <f>+G221+E222-F222</f>
        <v>217</v>
      </c>
    </row>
    <row r="223" spans="1:7" hidden="1">
      <c r="A223" s="31"/>
      <c r="B223" s="421"/>
      <c r="C223" s="421"/>
      <c r="D223" t="s">
        <v>15</v>
      </c>
      <c r="E223" s="2">
        <v>5</v>
      </c>
      <c r="G223" s="2">
        <f>+G222+E223-F223</f>
        <v>222</v>
      </c>
    </row>
    <row r="224" spans="1:7" hidden="1">
      <c r="A224" s="3">
        <v>43561</v>
      </c>
      <c r="B224" s="422">
        <v>17596</v>
      </c>
      <c r="C224" s="422" t="s">
        <v>18</v>
      </c>
      <c r="D224" t="s">
        <v>14</v>
      </c>
      <c r="E224" s="2"/>
      <c r="F224" s="2">
        <v>60</v>
      </c>
      <c r="G224" s="2">
        <f>+G223+E224-F224</f>
        <v>162</v>
      </c>
    </row>
    <row r="225" spans="1:7" ht="14.25" hidden="1" customHeight="1">
      <c r="A225" s="3">
        <v>43561</v>
      </c>
      <c r="B225" s="422">
        <v>17596</v>
      </c>
      <c r="C225" s="422" t="s">
        <v>18</v>
      </c>
      <c r="D225" t="s">
        <v>15</v>
      </c>
      <c r="E225" s="2"/>
      <c r="F225" s="2">
        <v>5</v>
      </c>
      <c r="G225" s="2">
        <f>+G224+E225-F225</f>
        <v>157</v>
      </c>
    </row>
    <row r="226" spans="1:7" ht="14.25" hidden="1" customHeight="1">
      <c r="A226" s="3">
        <v>43602</v>
      </c>
      <c r="B226" s="422">
        <v>17853</v>
      </c>
      <c r="C226" s="422" t="s">
        <v>18</v>
      </c>
      <c r="D226" t="s">
        <v>13</v>
      </c>
      <c r="E226" s="2"/>
      <c r="F226" s="2">
        <v>43.1</v>
      </c>
      <c r="G226" s="2">
        <f>+G225+E226-F226</f>
        <v>113.9</v>
      </c>
    </row>
    <row r="227" spans="1:7" ht="14.25" hidden="1" customHeight="1">
      <c r="A227" s="3">
        <v>43614</v>
      </c>
      <c r="B227" s="422">
        <v>17992</v>
      </c>
      <c r="C227" s="422" t="s">
        <v>18</v>
      </c>
      <c r="D227" t="s">
        <v>12</v>
      </c>
      <c r="E227" s="2"/>
      <c r="F227" s="2">
        <v>113.9</v>
      </c>
      <c r="G227" s="2">
        <f>+G226+E227-F227</f>
        <v>0</v>
      </c>
    </row>
    <row r="228" spans="1:7" hidden="1">
      <c r="A228" s="31">
        <v>43585</v>
      </c>
      <c r="B228" s="421" t="s">
        <v>10</v>
      </c>
      <c r="C228" s="421" t="s">
        <v>19</v>
      </c>
      <c r="D228" t="s">
        <v>12</v>
      </c>
      <c r="E228" s="2">
        <v>115.2</v>
      </c>
      <c r="G228" s="2">
        <f>+G227+E228-F228</f>
        <v>115.2</v>
      </c>
    </row>
    <row r="229" spans="1:7" hidden="1">
      <c r="A229" s="31"/>
      <c r="B229" s="421"/>
      <c r="C229" s="421"/>
      <c r="D229" t="s">
        <v>13</v>
      </c>
      <c r="E229" s="2">
        <v>39.299999999999997</v>
      </c>
      <c r="G229" s="2">
        <f>+G228+E229-F229</f>
        <v>154.5</v>
      </c>
    </row>
    <row r="230" spans="1:7" hidden="1">
      <c r="A230" s="31"/>
      <c r="B230" s="421"/>
      <c r="C230" s="421"/>
      <c r="D230" t="s">
        <v>14</v>
      </c>
      <c r="E230" s="2">
        <v>60</v>
      </c>
      <c r="G230" s="2">
        <f>+G229+E230-F230</f>
        <v>214.5</v>
      </c>
    </row>
    <row r="231" spans="1:7" hidden="1">
      <c r="A231" s="31"/>
      <c r="B231" s="421"/>
      <c r="C231" s="421"/>
      <c r="D231" t="s">
        <v>15</v>
      </c>
      <c r="E231" s="2">
        <v>5</v>
      </c>
      <c r="G231" s="2">
        <f>+G230+E231-F231</f>
        <v>219.5</v>
      </c>
    </row>
    <row r="232" spans="1:7" hidden="1">
      <c r="A232" s="3">
        <v>43591</v>
      </c>
      <c r="B232" s="422">
        <v>17802</v>
      </c>
      <c r="C232" s="422" t="s">
        <v>19</v>
      </c>
      <c r="D232" t="s">
        <v>14</v>
      </c>
      <c r="E232" s="2"/>
      <c r="F232" s="2">
        <v>60</v>
      </c>
      <c r="G232" s="2">
        <f>+G231+E232-F232</f>
        <v>159.5</v>
      </c>
    </row>
    <row r="233" spans="1:7" hidden="1">
      <c r="A233" s="3">
        <v>43591</v>
      </c>
      <c r="B233" s="422">
        <v>17802</v>
      </c>
      <c r="C233" s="422" t="s">
        <v>19</v>
      </c>
      <c r="D233" t="s">
        <v>15</v>
      </c>
      <c r="E233" s="2"/>
      <c r="F233" s="2">
        <v>5</v>
      </c>
      <c r="G233" s="2">
        <f>+G232+E233-F233</f>
        <v>154.5</v>
      </c>
    </row>
    <row r="234" spans="1:7" hidden="1">
      <c r="A234" s="3">
        <v>43614</v>
      </c>
      <c r="B234" s="422">
        <v>17992</v>
      </c>
      <c r="C234" s="422" t="s">
        <v>19</v>
      </c>
      <c r="D234" t="s">
        <v>12</v>
      </c>
      <c r="E234" s="2"/>
      <c r="F234" s="2">
        <v>115.2</v>
      </c>
      <c r="G234" s="2">
        <f>+G233+E234-F234</f>
        <v>39.299999999999997</v>
      </c>
    </row>
    <row r="235" spans="1:7" hidden="1">
      <c r="A235" s="3">
        <v>43650</v>
      </c>
      <c r="B235" s="422">
        <v>18184</v>
      </c>
      <c r="C235" s="422" t="s">
        <v>19</v>
      </c>
      <c r="D235" t="s">
        <v>13</v>
      </c>
      <c r="E235" s="2"/>
      <c r="F235" s="2">
        <v>39.299999999999997</v>
      </c>
      <c r="G235" s="2">
        <f>+G234+E235-F235</f>
        <v>0</v>
      </c>
    </row>
    <row r="236" spans="1:7" hidden="1">
      <c r="A236" s="31">
        <v>43616</v>
      </c>
      <c r="B236" s="421" t="s">
        <v>10</v>
      </c>
      <c r="C236" s="421" t="s">
        <v>20</v>
      </c>
      <c r="D236" t="s">
        <v>12</v>
      </c>
      <c r="E236" s="2">
        <v>105.6</v>
      </c>
      <c r="G236" s="2">
        <f>+G235+E236-F236</f>
        <v>105.6</v>
      </c>
    </row>
    <row r="237" spans="1:7" hidden="1">
      <c r="A237" s="31"/>
      <c r="B237" s="421"/>
      <c r="C237" s="421"/>
      <c r="D237" t="s">
        <v>13</v>
      </c>
      <c r="E237" s="2">
        <v>45.6</v>
      </c>
      <c r="G237" s="2">
        <f>+G236+E237-F237</f>
        <v>151.19999999999999</v>
      </c>
    </row>
    <row r="238" spans="1:7" hidden="1">
      <c r="A238" s="31"/>
      <c r="B238" s="421"/>
      <c r="C238" s="421"/>
      <c r="D238" t="s">
        <v>14</v>
      </c>
      <c r="E238" s="2">
        <v>60</v>
      </c>
      <c r="G238" s="2">
        <f>+G237+E238-F238</f>
        <v>211.2</v>
      </c>
    </row>
    <row r="239" spans="1:7" hidden="1">
      <c r="A239" s="31"/>
      <c r="B239" s="421"/>
      <c r="C239" s="421"/>
      <c r="D239" t="s">
        <v>15</v>
      </c>
      <c r="E239" s="2">
        <v>5</v>
      </c>
      <c r="G239" s="2">
        <f>+G238+E239-F239</f>
        <v>216.2</v>
      </c>
    </row>
    <row r="240" spans="1:7" hidden="1">
      <c r="A240" s="3">
        <v>43620</v>
      </c>
      <c r="B240" s="422">
        <v>18012</v>
      </c>
      <c r="C240" s="422" t="s">
        <v>20</v>
      </c>
      <c r="D240" t="s">
        <v>14</v>
      </c>
      <c r="E240" s="2"/>
      <c r="F240" s="2">
        <v>60</v>
      </c>
      <c r="G240" s="2">
        <f>+G239+E240-F240</f>
        <v>156.19999999999999</v>
      </c>
    </row>
    <row r="241" spans="1:7" hidden="1">
      <c r="A241" s="3">
        <v>43620</v>
      </c>
      <c r="B241" s="422">
        <v>18012</v>
      </c>
      <c r="C241" s="422" t="s">
        <v>20</v>
      </c>
      <c r="D241" t="s">
        <v>15</v>
      </c>
      <c r="E241" s="2"/>
      <c r="F241" s="2">
        <v>5</v>
      </c>
      <c r="G241" s="2">
        <f>+G240+E241-F241</f>
        <v>151.19999999999999</v>
      </c>
    </row>
    <row r="242" spans="1:7" hidden="1">
      <c r="A242" s="3">
        <v>43650</v>
      </c>
      <c r="B242" s="422">
        <v>18184</v>
      </c>
      <c r="C242" s="422" t="s">
        <v>20</v>
      </c>
      <c r="D242" t="s">
        <v>12</v>
      </c>
      <c r="E242" s="2"/>
      <c r="F242" s="2">
        <v>105.6</v>
      </c>
      <c r="G242" s="2">
        <f>+G241+E242-F242</f>
        <v>45.599999999999994</v>
      </c>
    </row>
    <row r="243" spans="1:7" hidden="1">
      <c r="A243" s="3">
        <v>43683</v>
      </c>
      <c r="B243" s="422">
        <v>18494</v>
      </c>
      <c r="C243" s="422" t="s">
        <v>20</v>
      </c>
      <c r="D243" t="s">
        <v>13</v>
      </c>
      <c r="E243" s="2"/>
      <c r="F243" s="2">
        <v>45.6</v>
      </c>
      <c r="G243" s="2">
        <f>+G242+E243-F243</f>
        <v>0</v>
      </c>
    </row>
    <row r="244" spans="1:7" hidden="1">
      <c r="A244" s="31">
        <v>43646</v>
      </c>
      <c r="B244" s="421" t="s">
        <v>10</v>
      </c>
      <c r="C244" s="421" t="s">
        <v>21</v>
      </c>
      <c r="D244" t="s">
        <v>12</v>
      </c>
      <c r="E244" s="2">
        <v>80</v>
      </c>
      <c r="G244" s="2">
        <f>+G243+E244-F244</f>
        <v>80</v>
      </c>
    </row>
    <row r="245" spans="1:7" hidden="1">
      <c r="A245" s="31"/>
      <c r="B245" s="421"/>
      <c r="C245" s="421"/>
      <c r="D245" t="s">
        <v>13</v>
      </c>
      <c r="E245" s="2">
        <v>43.6</v>
      </c>
      <c r="G245" s="2">
        <f>+G244+E245-F245</f>
        <v>123.6</v>
      </c>
    </row>
    <row r="246" spans="1:7" hidden="1">
      <c r="A246" s="31"/>
      <c r="B246" s="421"/>
      <c r="C246" s="421"/>
      <c r="D246" t="s">
        <v>14</v>
      </c>
      <c r="E246" s="2">
        <v>60</v>
      </c>
      <c r="G246" s="2">
        <f>+G245+E246-F246</f>
        <v>183.6</v>
      </c>
    </row>
    <row r="247" spans="1:7" hidden="1">
      <c r="A247" s="31"/>
      <c r="B247" s="421"/>
      <c r="C247" s="421"/>
      <c r="D247" t="s">
        <v>15</v>
      </c>
      <c r="E247" s="2">
        <v>5</v>
      </c>
      <c r="G247" s="2">
        <f>+G246+E247-F247</f>
        <v>188.6</v>
      </c>
    </row>
    <row r="248" spans="1:7" hidden="1">
      <c r="A248" s="3">
        <v>43651</v>
      </c>
      <c r="B248" s="422">
        <v>18187</v>
      </c>
      <c r="C248" s="422" t="s">
        <v>21</v>
      </c>
      <c r="D248" t="s">
        <v>14</v>
      </c>
      <c r="E248" s="2"/>
      <c r="F248" s="2">
        <v>60</v>
      </c>
      <c r="G248" s="2">
        <f>+G247+E248-F248</f>
        <v>128.6</v>
      </c>
    </row>
    <row r="249" spans="1:7" hidden="1">
      <c r="A249" s="3">
        <v>43651</v>
      </c>
      <c r="B249" s="422">
        <v>18187</v>
      </c>
      <c r="C249" s="422" t="s">
        <v>21</v>
      </c>
      <c r="D249" t="s">
        <v>15</v>
      </c>
      <c r="E249" s="2"/>
      <c r="F249" s="2">
        <v>5</v>
      </c>
      <c r="G249" s="2">
        <f>+G248+E249-F249</f>
        <v>123.6</v>
      </c>
    </row>
    <row r="250" spans="1:7" hidden="1">
      <c r="A250" s="3">
        <v>43683</v>
      </c>
      <c r="B250" s="422">
        <v>18494</v>
      </c>
      <c r="C250" s="422" t="s">
        <v>21</v>
      </c>
      <c r="D250" t="s">
        <v>12</v>
      </c>
      <c r="E250" s="2"/>
      <c r="F250" s="2">
        <v>80</v>
      </c>
      <c r="G250" s="2">
        <f>+G249+E250-F250</f>
        <v>43.599999999999994</v>
      </c>
    </row>
    <row r="251" spans="1:7" hidden="1">
      <c r="A251" s="3">
        <v>43683</v>
      </c>
      <c r="B251" s="422">
        <v>18494</v>
      </c>
      <c r="C251" s="422" t="s">
        <v>21</v>
      </c>
      <c r="D251" t="s">
        <v>13</v>
      </c>
      <c r="E251" s="2"/>
      <c r="F251" s="2">
        <v>43.6</v>
      </c>
      <c r="G251" s="2">
        <f>+G250+E251-F251</f>
        <v>0</v>
      </c>
    </row>
    <row r="252" spans="1:7" hidden="1">
      <c r="A252" s="31">
        <v>43677</v>
      </c>
      <c r="B252" s="421" t="s">
        <v>10</v>
      </c>
      <c r="C252" s="421" t="s">
        <v>22</v>
      </c>
      <c r="D252" t="s">
        <v>12</v>
      </c>
      <c r="E252" s="2">
        <v>80</v>
      </c>
      <c r="G252" s="2">
        <f>+G251+E252-F252</f>
        <v>80</v>
      </c>
    </row>
    <row r="253" spans="1:7" hidden="1">
      <c r="A253" s="31"/>
      <c r="B253" s="421"/>
      <c r="C253" s="421"/>
      <c r="D253" t="s">
        <v>13</v>
      </c>
      <c r="E253" s="2">
        <v>42.2</v>
      </c>
      <c r="G253" s="2">
        <f>+G252+E253-F253</f>
        <v>122.2</v>
      </c>
    </row>
    <row r="254" spans="1:7" hidden="1">
      <c r="A254" s="31"/>
      <c r="B254" s="421"/>
      <c r="C254" s="421"/>
      <c r="D254" t="s">
        <v>14</v>
      </c>
      <c r="E254" s="2">
        <v>60</v>
      </c>
      <c r="G254" s="2">
        <f>+G253+E254-F254</f>
        <v>182.2</v>
      </c>
    </row>
    <row r="255" spans="1:7" hidden="1">
      <c r="A255" s="31"/>
      <c r="B255" s="421"/>
      <c r="C255" s="421"/>
      <c r="D255" t="s">
        <v>15</v>
      </c>
      <c r="E255" s="2">
        <v>5</v>
      </c>
      <c r="G255" s="2">
        <f>+G254+E255-F255</f>
        <v>187.2</v>
      </c>
    </row>
    <row r="256" spans="1:7" hidden="1">
      <c r="A256" s="3">
        <v>43683</v>
      </c>
      <c r="B256" s="422">
        <v>18480</v>
      </c>
      <c r="C256" s="422" t="s">
        <v>22</v>
      </c>
      <c r="D256" t="s">
        <v>14</v>
      </c>
      <c r="E256" s="2"/>
      <c r="F256" s="2">
        <v>60</v>
      </c>
      <c r="G256" s="2">
        <f>+G255+E256-F256</f>
        <v>127.19999999999999</v>
      </c>
    </row>
    <row r="257" spans="1:7" hidden="1">
      <c r="A257" s="3">
        <v>43683</v>
      </c>
      <c r="B257" s="422">
        <v>18480</v>
      </c>
      <c r="C257" s="422" t="s">
        <v>22</v>
      </c>
      <c r="D257" t="s">
        <v>29</v>
      </c>
      <c r="E257" s="2"/>
      <c r="F257" s="2">
        <v>5</v>
      </c>
      <c r="G257" s="2">
        <f>+G256+E257-F257</f>
        <v>122.19999999999999</v>
      </c>
    </row>
    <row r="258" spans="1:7" hidden="1">
      <c r="A258" s="3">
        <v>43734</v>
      </c>
      <c r="B258" s="422">
        <v>18812</v>
      </c>
      <c r="C258" s="422" t="s">
        <v>22</v>
      </c>
      <c r="D258" t="s">
        <v>12</v>
      </c>
      <c r="E258" s="2"/>
      <c r="F258" s="2">
        <v>80</v>
      </c>
      <c r="G258" s="2">
        <f>+G257+E258-F258</f>
        <v>42.199999999999989</v>
      </c>
    </row>
    <row r="259" spans="1:7" hidden="1">
      <c r="A259" s="3">
        <v>43734</v>
      </c>
      <c r="B259" s="422">
        <v>18812</v>
      </c>
      <c r="C259" s="422" t="s">
        <v>22</v>
      </c>
      <c r="D259" t="s">
        <v>13</v>
      </c>
      <c r="E259" s="2"/>
      <c r="F259" s="2">
        <v>42.2</v>
      </c>
      <c r="G259" s="2">
        <f>+G258+E259-F259</f>
        <v>0</v>
      </c>
    </row>
    <row r="260" spans="1:7" hidden="1">
      <c r="A260" s="31">
        <v>43708</v>
      </c>
      <c r="B260" s="421" t="s">
        <v>10</v>
      </c>
      <c r="C260" s="421" t="s">
        <v>23</v>
      </c>
      <c r="D260" t="s">
        <v>12</v>
      </c>
      <c r="E260" s="2">
        <v>77.8</v>
      </c>
      <c r="G260" s="2">
        <f>+G259+E260-F260</f>
        <v>77.8</v>
      </c>
    </row>
    <row r="261" spans="1:7" hidden="1">
      <c r="A261" s="31"/>
      <c r="B261" s="421"/>
      <c r="C261" s="421"/>
      <c r="D261" t="s">
        <v>13</v>
      </c>
      <c r="E261" s="2">
        <v>40.9</v>
      </c>
      <c r="G261" s="2">
        <f>+G260+E261-F261</f>
        <v>118.69999999999999</v>
      </c>
    </row>
    <row r="262" spans="1:7" hidden="1">
      <c r="A262" s="31"/>
      <c r="B262" s="421"/>
      <c r="C262" s="421"/>
      <c r="D262" t="s">
        <v>14</v>
      </c>
      <c r="E262" s="2">
        <v>60</v>
      </c>
      <c r="G262" s="2">
        <f>+G261+E262-F262</f>
        <v>178.7</v>
      </c>
    </row>
    <row r="263" spans="1:7" hidden="1">
      <c r="A263" s="31"/>
      <c r="B263" s="421"/>
      <c r="C263" s="421"/>
      <c r="D263" t="s">
        <v>15</v>
      </c>
      <c r="E263" s="2">
        <v>5</v>
      </c>
      <c r="G263" s="2">
        <f>+G262+E263-F263</f>
        <v>183.7</v>
      </c>
    </row>
    <row r="264" spans="1:7" hidden="1">
      <c r="A264" s="3">
        <v>43714</v>
      </c>
      <c r="B264" s="422">
        <v>18639</v>
      </c>
      <c r="C264" s="422" t="s">
        <v>23</v>
      </c>
      <c r="D264" t="s">
        <v>14</v>
      </c>
      <c r="E264" s="2"/>
      <c r="F264" s="2">
        <v>60</v>
      </c>
      <c r="G264" s="2">
        <f>+G263+E264-F264</f>
        <v>123.69999999999999</v>
      </c>
    </row>
    <row r="265" spans="1:7" hidden="1">
      <c r="A265" s="3">
        <v>43714</v>
      </c>
      <c r="B265" s="422">
        <v>18639</v>
      </c>
      <c r="C265" s="422" t="s">
        <v>23</v>
      </c>
      <c r="D265" t="s">
        <v>15</v>
      </c>
      <c r="E265" s="2"/>
      <c r="F265" s="2">
        <v>5</v>
      </c>
      <c r="G265" s="2">
        <f>+G264+E265-F265</f>
        <v>118.69999999999999</v>
      </c>
    </row>
    <row r="266" spans="1:7" hidden="1">
      <c r="A266" s="3">
        <v>43734</v>
      </c>
      <c r="B266" s="422">
        <v>18812</v>
      </c>
      <c r="C266" s="422" t="s">
        <v>23</v>
      </c>
      <c r="D266" t="s">
        <v>12</v>
      </c>
      <c r="E266" s="2"/>
      <c r="F266" s="2">
        <v>77.8</v>
      </c>
      <c r="G266" s="2">
        <f>+G265+E266-F266</f>
        <v>40.899999999999991</v>
      </c>
    </row>
    <row r="267" spans="1:7" hidden="1">
      <c r="A267" s="3">
        <v>43734</v>
      </c>
      <c r="B267" s="422">
        <v>18812</v>
      </c>
      <c r="C267" s="422" t="s">
        <v>23</v>
      </c>
      <c r="D267" t="s">
        <v>13</v>
      </c>
      <c r="E267" s="2"/>
      <c r="F267" s="2">
        <v>40.9</v>
      </c>
      <c r="G267" s="2">
        <f>+G266+E267-F267</f>
        <v>0</v>
      </c>
    </row>
    <row r="268" spans="1:7" hidden="1">
      <c r="A268" s="31">
        <v>43738</v>
      </c>
      <c r="B268" s="421" t="s">
        <v>10</v>
      </c>
      <c r="C268" s="421" t="s">
        <v>24</v>
      </c>
      <c r="D268" t="s">
        <v>12</v>
      </c>
      <c r="E268" s="2">
        <v>78.2</v>
      </c>
      <c r="G268" s="2">
        <f>+G267+E268-F268</f>
        <v>78.2</v>
      </c>
    </row>
    <row r="269" spans="1:7" hidden="1">
      <c r="A269" s="31"/>
      <c r="B269" s="421"/>
      <c r="C269" s="421"/>
      <c r="D269" t="s">
        <v>13</v>
      </c>
      <c r="E269" s="2">
        <v>41.4</v>
      </c>
      <c r="G269" s="2">
        <f>+G268+E269-F269</f>
        <v>119.6</v>
      </c>
    </row>
    <row r="270" spans="1:7" hidden="1">
      <c r="A270" s="31"/>
      <c r="B270" s="421"/>
      <c r="C270" s="421"/>
      <c r="D270" t="s">
        <v>14</v>
      </c>
      <c r="E270" s="2">
        <v>60</v>
      </c>
      <c r="G270" s="2">
        <f>+G269+E270-F270</f>
        <v>179.6</v>
      </c>
    </row>
    <row r="271" spans="1:7" hidden="1">
      <c r="A271" s="31"/>
      <c r="B271" s="421"/>
      <c r="C271" s="421"/>
      <c r="D271" t="s">
        <v>15</v>
      </c>
      <c r="E271" s="2">
        <v>5</v>
      </c>
      <c r="G271" s="2">
        <f>+G270+E271-F271</f>
        <v>184.6</v>
      </c>
    </row>
    <row r="272" spans="1:7" hidden="1">
      <c r="A272" s="3">
        <v>43743</v>
      </c>
      <c r="B272" s="422">
        <v>18874</v>
      </c>
      <c r="C272" s="422" t="s">
        <v>24</v>
      </c>
      <c r="D272" t="s">
        <v>14</v>
      </c>
      <c r="E272" s="2"/>
      <c r="F272" s="2">
        <v>60</v>
      </c>
      <c r="G272" s="2">
        <f>+G271+E272-F272</f>
        <v>124.6</v>
      </c>
    </row>
    <row r="273" spans="1:7" hidden="1">
      <c r="A273" s="3">
        <v>43743</v>
      </c>
      <c r="B273" s="422">
        <v>18874</v>
      </c>
      <c r="C273" s="422" t="s">
        <v>24</v>
      </c>
      <c r="D273" t="s">
        <v>15</v>
      </c>
      <c r="E273" s="2"/>
      <c r="F273" s="2">
        <v>5</v>
      </c>
      <c r="G273" s="2">
        <f>+G272+E273-F273</f>
        <v>119.6</v>
      </c>
    </row>
    <row r="274" spans="1:7" hidden="1">
      <c r="A274" s="3">
        <v>43767</v>
      </c>
      <c r="B274" s="422">
        <v>19106</v>
      </c>
      <c r="C274" s="422" t="s">
        <v>24</v>
      </c>
      <c r="D274" t="s">
        <v>12</v>
      </c>
      <c r="E274" s="2"/>
      <c r="F274" s="2">
        <v>78.2</v>
      </c>
      <c r="G274" s="2">
        <f>+G273+E274-F274</f>
        <v>41.399999999999991</v>
      </c>
    </row>
    <row r="275" spans="1:7" hidden="1">
      <c r="A275" s="3">
        <v>43767</v>
      </c>
      <c r="B275" s="422">
        <v>19106</v>
      </c>
      <c r="C275" s="422" t="s">
        <v>24</v>
      </c>
      <c r="D275" t="s">
        <v>13</v>
      </c>
      <c r="E275" s="2"/>
      <c r="F275" s="2">
        <v>41.4</v>
      </c>
      <c r="G275" s="2">
        <f>+G274+E275-F275</f>
        <v>0</v>
      </c>
    </row>
    <row r="276" spans="1:7" hidden="1">
      <c r="A276" s="31">
        <v>43769</v>
      </c>
      <c r="B276" s="421" t="s">
        <v>10</v>
      </c>
      <c r="C276" s="421" t="s">
        <v>25</v>
      </c>
      <c r="D276" t="s">
        <v>12</v>
      </c>
      <c r="E276" s="2">
        <v>64.099999999999994</v>
      </c>
      <c r="G276" s="2">
        <f>+G275+E276-F276</f>
        <v>64.099999999999994</v>
      </c>
    </row>
    <row r="277" spans="1:7" hidden="1">
      <c r="B277" s="422"/>
      <c r="C277" s="422"/>
      <c r="D277" t="s">
        <v>13</v>
      </c>
      <c r="E277" s="2">
        <v>40</v>
      </c>
      <c r="G277" s="2">
        <f>+G276+E277-F277</f>
        <v>104.1</v>
      </c>
    </row>
    <row r="278" spans="1:7" hidden="1">
      <c r="B278" s="422"/>
      <c r="C278" s="422"/>
      <c r="D278" t="s">
        <v>14</v>
      </c>
      <c r="E278" s="2">
        <v>60</v>
      </c>
      <c r="G278" s="2">
        <f>+G277+E278-F278</f>
        <v>164.1</v>
      </c>
    </row>
    <row r="279" spans="1:7" hidden="1">
      <c r="B279" s="422"/>
      <c r="C279" s="422"/>
      <c r="D279" t="s">
        <v>15</v>
      </c>
      <c r="E279" s="2">
        <v>5</v>
      </c>
      <c r="G279" s="2">
        <f>+G278+E279-F279</f>
        <v>169.1</v>
      </c>
    </row>
    <row r="280" spans="1:7" hidden="1">
      <c r="A280" s="3">
        <v>43777</v>
      </c>
      <c r="B280" s="422">
        <v>19129</v>
      </c>
      <c r="C280" s="422" t="s">
        <v>25</v>
      </c>
      <c r="D280" t="s">
        <v>14</v>
      </c>
      <c r="E280" s="2"/>
      <c r="F280" s="2">
        <v>60</v>
      </c>
      <c r="G280" s="2">
        <f>+G279+E280-F280</f>
        <v>109.1</v>
      </c>
    </row>
    <row r="281" spans="1:7" hidden="1">
      <c r="A281" s="3">
        <v>43777</v>
      </c>
      <c r="B281" s="422">
        <v>19129</v>
      </c>
      <c r="C281" s="422" t="s">
        <v>25</v>
      </c>
      <c r="D281" t="s">
        <v>15</v>
      </c>
      <c r="E281" s="2"/>
      <c r="F281" s="2">
        <v>5</v>
      </c>
      <c r="G281" s="2">
        <f>+G280+E281-F281</f>
        <v>104.1</v>
      </c>
    </row>
    <row r="282" spans="1:7" hidden="1">
      <c r="A282" s="3">
        <v>43855</v>
      </c>
      <c r="B282" s="422">
        <v>19669</v>
      </c>
      <c r="C282" s="422" t="s">
        <v>25</v>
      </c>
      <c r="D282" t="s">
        <v>12</v>
      </c>
      <c r="E282" s="2"/>
      <c r="F282" s="2">
        <v>64.099999999999994</v>
      </c>
      <c r="G282" s="2">
        <f>+G281+E282-F282</f>
        <v>40</v>
      </c>
    </row>
    <row r="283" spans="1:7" hidden="1">
      <c r="A283" s="3">
        <v>43855</v>
      </c>
      <c r="B283" s="422">
        <v>19669</v>
      </c>
      <c r="C283" s="422" t="s">
        <v>25</v>
      </c>
      <c r="D283" t="s">
        <v>13</v>
      </c>
      <c r="E283" s="2"/>
      <c r="F283" s="2">
        <v>40</v>
      </c>
      <c r="G283" s="2">
        <f>+G282+E283-F283</f>
        <v>0</v>
      </c>
    </row>
    <row r="284" spans="1:7" hidden="1">
      <c r="A284" s="31">
        <v>43799</v>
      </c>
      <c r="B284" s="421" t="s">
        <v>10</v>
      </c>
      <c r="C284" s="421" t="s">
        <v>26</v>
      </c>
      <c r="D284" t="s">
        <v>12</v>
      </c>
      <c r="E284" s="2">
        <v>71.8</v>
      </c>
      <c r="G284" s="2">
        <f>+G283+E284-F284</f>
        <v>71.8</v>
      </c>
    </row>
    <row r="285" spans="1:7" hidden="1">
      <c r="B285" s="422"/>
      <c r="C285" s="422"/>
      <c r="D285" t="s">
        <v>13</v>
      </c>
      <c r="E285" s="2">
        <v>41.5</v>
      </c>
      <c r="G285" s="2">
        <f>+G284+E285-F285</f>
        <v>113.3</v>
      </c>
    </row>
    <row r="286" spans="1:7" hidden="1">
      <c r="B286" s="422"/>
      <c r="C286" s="422"/>
      <c r="D286" t="s">
        <v>14</v>
      </c>
      <c r="E286" s="2">
        <v>60</v>
      </c>
      <c r="G286" s="2">
        <f>+G285+E286-F286</f>
        <v>173.3</v>
      </c>
    </row>
    <row r="287" spans="1:7" hidden="1">
      <c r="B287" s="422"/>
      <c r="C287" s="422"/>
      <c r="D287" t="s">
        <v>15</v>
      </c>
      <c r="E287" s="2">
        <v>5</v>
      </c>
      <c r="G287" s="2">
        <f>+G286+E287-F287</f>
        <v>178.3</v>
      </c>
    </row>
    <row r="288" spans="1:7" hidden="1">
      <c r="A288" s="3">
        <v>43804</v>
      </c>
      <c r="B288" s="422">
        <v>19292</v>
      </c>
      <c r="C288" s="422" t="s">
        <v>26</v>
      </c>
      <c r="D288" t="s">
        <v>14</v>
      </c>
      <c r="E288" s="2"/>
      <c r="F288" s="2">
        <v>60</v>
      </c>
      <c r="G288" s="2">
        <f>+G287+E288-F288</f>
        <v>118.30000000000001</v>
      </c>
    </row>
    <row r="289" spans="1:7" hidden="1">
      <c r="A289" s="3">
        <v>43804</v>
      </c>
      <c r="B289" s="422">
        <v>19292</v>
      </c>
      <c r="C289" s="422" t="s">
        <v>26</v>
      </c>
      <c r="D289" t="s">
        <v>15</v>
      </c>
      <c r="E289" s="2"/>
      <c r="F289" s="2">
        <v>5</v>
      </c>
      <c r="G289" s="2">
        <f>+G288+E289-F289</f>
        <v>113.30000000000001</v>
      </c>
    </row>
    <row r="290" spans="1:7" hidden="1">
      <c r="A290" s="3">
        <v>43855</v>
      </c>
      <c r="B290" s="422">
        <v>19669</v>
      </c>
      <c r="C290" s="422" t="s">
        <v>26</v>
      </c>
      <c r="D290" t="s">
        <v>12</v>
      </c>
      <c r="E290" s="2"/>
      <c r="F290" s="2">
        <v>71.8</v>
      </c>
      <c r="G290" s="2">
        <f>+G289+E290-F290</f>
        <v>41.500000000000014</v>
      </c>
    </row>
    <row r="291" spans="1:7" hidden="1">
      <c r="A291" s="3">
        <v>43855</v>
      </c>
      <c r="B291" s="422">
        <v>19669</v>
      </c>
      <c r="C291" s="422" t="s">
        <v>26</v>
      </c>
      <c r="D291" t="s">
        <v>13</v>
      </c>
      <c r="E291" s="2"/>
      <c r="F291" s="2">
        <v>41.5</v>
      </c>
      <c r="G291" s="2">
        <f>+G290+E291-F291</f>
        <v>0</v>
      </c>
    </row>
    <row r="292" spans="1:7" hidden="1">
      <c r="A292" s="31">
        <v>43830</v>
      </c>
      <c r="B292" s="421" t="s">
        <v>10</v>
      </c>
      <c r="C292" s="421" t="s">
        <v>27</v>
      </c>
      <c r="D292" t="s">
        <v>12</v>
      </c>
      <c r="E292" s="2">
        <v>75.099999999999994</v>
      </c>
      <c r="G292" s="2">
        <f>+G291+E292-F292</f>
        <v>75.099999999999994</v>
      </c>
    </row>
    <row r="293" spans="1:7" hidden="1">
      <c r="B293" s="422"/>
      <c r="C293" s="422"/>
      <c r="D293" t="s">
        <v>13</v>
      </c>
      <c r="E293" s="2">
        <v>41.7</v>
      </c>
      <c r="G293" s="2">
        <f>+G292+E293-F293</f>
        <v>116.8</v>
      </c>
    </row>
    <row r="294" spans="1:7" hidden="1">
      <c r="B294" s="422"/>
      <c r="C294" s="422"/>
      <c r="D294" t="s">
        <v>14</v>
      </c>
      <c r="E294" s="2">
        <v>60</v>
      </c>
      <c r="G294" s="2">
        <f>+G293+E294-F294</f>
        <v>176.8</v>
      </c>
    </row>
    <row r="295" spans="1:7" hidden="1">
      <c r="B295" s="422"/>
      <c r="C295" s="422"/>
      <c r="D295" t="s">
        <v>15</v>
      </c>
      <c r="E295" s="2">
        <v>5</v>
      </c>
      <c r="G295" s="2">
        <f>+G294+E295-F295</f>
        <v>181.8</v>
      </c>
    </row>
    <row r="296" spans="1:7" hidden="1">
      <c r="A296" s="3">
        <v>43836</v>
      </c>
      <c r="B296" s="422">
        <v>19488</v>
      </c>
      <c r="C296" s="422" t="s">
        <v>27</v>
      </c>
      <c r="D296" t="s">
        <v>14</v>
      </c>
      <c r="E296" s="2"/>
      <c r="F296" s="2">
        <v>60</v>
      </c>
      <c r="G296" s="2">
        <f>+G295+E296-F296</f>
        <v>121.80000000000001</v>
      </c>
    </row>
    <row r="297" spans="1:7" ht="14.25" hidden="1" customHeight="1">
      <c r="A297" s="3">
        <v>43836</v>
      </c>
      <c r="B297" s="422">
        <v>19488</v>
      </c>
      <c r="C297" s="422" t="s">
        <v>27</v>
      </c>
      <c r="D297" t="s">
        <v>15</v>
      </c>
      <c r="E297" s="2"/>
      <c r="F297" s="2">
        <v>5</v>
      </c>
      <c r="G297" s="2">
        <f>+G296+E297-F297</f>
        <v>116.80000000000001</v>
      </c>
    </row>
    <row r="298" spans="1:7" ht="14.25" hidden="1" customHeight="1">
      <c r="A298" s="3">
        <v>43857</v>
      </c>
      <c r="B298" s="422">
        <v>19704</v>
      </c>
      <c r="C298" s="422" t="s">
        <v>27</v>
      </c>
      <c r="D298" t="s">
        <v>12</v>
      </c>
      <c r="E298" s="2"/>
      <c r="F298" s="2">
        <v>75.099999999999994</v>
      </c>
      <c r="G298" s="2">
        <f>+G297+E298-F298</f>
        <v>41.700000000000017</v>
      </c>
    </row>
    <row r="299" spans="1:7" ht="14.25" hidden="1" customHeight="1">
      <c r="A299" s="3">
        <v>43857</v>
      </c>
      <c r="B299" s="422">
        <v>19704</v>
      </c>
      <c r="C299" s="422" t="s">
        <v>27</v>
      </c>
      <c r="D299" t="s">
        <v>13</v>
      </c>
      <c r="E299" s="2"/>
      <c r="F299" s="2">
        <v>41.7</v>
      </c>
      <c r="G299" s="2">
        <f>+G298+E299-F299</f>
        <v>0</v>
      </c>
    </row>
    <row r="300" spans="1:7" ht="14.25" hidden="1" customHeight="1">
      <c r="A300" s="31">
        <v>43861</v>
      </c>
      <c r="B300" s="421" t="s">
        <v>10</v>
      </c>
      <c r="C300" s="421" t="s">
        <v>11</v>
      </c>
      <c r="D300" t="s">
        <v>12</v>
      </c>
      <c r="E300" s="2">
        <v>82.4</v>
      </c>
      <c r="G300" s="2">
        <f>+G299+E300-F300</f>
        <v>82.4</v>
      </c>
    </row>
    <row r="301" spans="1:7" ht="14.25" hidden="1" customHeight="1">
      <c r="B301" s="422"/>
      <c r="C301" s="422"/>
      <c r="D301" t="s">
        <v>13</v>
      </c>
      <c r="E301" s="2">
        <v>39.6</v>
      </c>
      <c r="G301" s="2">
        <f>+G300+E301-F301</f>
        <v>122</v>
      </c>
    </row>
    <row r="302" spans="1:7" ht="14.25" hidden="1" customHeight="1">
      <c r="B302" s="422"/>
      <c r="C302" s="422"/>
      <c r="D302" t="s">
        <v>14</v>
      </c>
      <c r="E302" s="2">
        <v>60</v>
      </c>
      <c r="G302" s="2">
        <f>+G301+E302-F302</f>
        <v>182</v>
      </c>
    </row>
    <row r="303" spans="1:7" ht="14.25" hidden="1" customHeight="1">
      <c r="B303" s="422"/>
      <c r="C303" s="422"/>
      <c r="D303" t="s">
        <v>15</v>
      </c>
      <c r="E303" s="2">
        <v>5</v>
      </c>
      <c r="G303" s="2">
        <f>+G302+E303-F303</f>
        <v>187</v>
      </c>
    </row>
    <row r="304" spans="1:7" ht="14.25" hidden="1" customHeight="1">
      <c r="A304" s="3">
        <v>43866</v>
      </c>
      <c r="B304" s="422">
        <v>19751</v>
      </c>
      <c r="C304" s="422" t="s">
        <v>11</v>
      </c>
      <c r="D304" t="s">
        <v>14</v>
      </c>
      <c r="E304" s="2"/>
      <c r="F304" s="2">
        <v>60</v>
      </c>
      <c r="G304" s="2">
        <f>+G303+E304-F304</f>
        <v>127</v>
      </c>
    </row>
    <row r="305" spans="1:7" ht="14.25" hidden="1" customHeight="1">
      <c r="A305" s="3">
        <v>43866</v>
      </c>
      <c r="B305" s="422">
        <v>19751</v>
      </c>
      <c r="C305" s="422" t="s">
        <v>11</v>
      </c>
      <c r="D305" t="s">
        <v>29</v>
      </c>
      <c r="E305" s="2"/>
      <c r="F305" s="2">
        <v>5</v>
      </c>
      <c r="G305" s="2">
        <f>+G304+E305-F305</f>
        <v>122</v>
      </c>
    </row>
    <row r="306" spans="1:7" ht="14.25" hidden="1" customHeight="1">
      <c r="A306" s="3">
        <v>43997</v>
      </c>
      <c r="B306" s="422">
        <v>20011</v>
      </c>
      <c r="C306" s="422" t="s">
        <v>11</v>
      </c>
      <c r="D306" t="s">
        <v>12</v>
      </c>
      <c r="F306" s="2">
        <v>82.4</v>
      </c>
      <c r="G306" s="2">
        <f>+G305+E306-F306</f>
        <v>39.599999999999994</v>
      </c>
    </row>
    <row r="307" spans="1:7" ht="14.25" hidden="1" customHeight="1">
      <c r="A307" s="3">
        <v>43997</v>
      </c>
      <c r="B307" s="422">
        <v>20011</v>
      </c>
      <c r="C307" s="422" t="s">
        <v>11</v>
      </c>
      <c r="D307" t="s">
        <v>13</v>
      </c>
      <c r="E307" s="46"/>
      <c r="F307" s="2">
        <v>39.6</v>
      </c>
      <c r="G307" s="2">
        <f>+G306+E307-F307</f>
        <v>0</v>
      </c>
    </row>
    <row r="308" spans="1:7" ht="14.25" hidden="1" customHeight="1">
      <c r="A308" s="31">
        <v>43890</v>
      </c>
      <c r="B308" s="421" t="s">
        <v>10</v>
      </c>
      <c r="C308" s="421" t="s">
        <v>17</v>
      </c>
      <c r="D308" t="s">
        <v>12</v>
      </c>
      <c r="E308" s="10">
        <v>85.5</v>
      </c>
      <c r="G308" s="2">
        <f>+G307+E308-F308</f>
        <v>85.5</v>
      </c>
    </row>
    <row r="309" spans="1:7" ht="14.25" hidden="1" customHeight="1">
      <c r="B309" s="422"/>
      <c r="C309" s="422"/>
      <c r="D309" t="s">
        <v>13</v>
      </c>
      <c r="E309" s="10">
        <v>42.4</v>
      </c>
      <c r="G309" s="2">
        <f>+G308+E309-F309</f>
        <v>127.9</v>
      </c>
    </row>
    <row r="310" spans="1:7" ht="14.25" hidden="1" customHeight="1">
      <c r="B310" s="422"/>
      <c r="C310" s="422"/>
      <c r="D310" t="s">
        <v>14</v>
      </c>
      <c r="E310" s="10">
        <v>58</v>
      </c>
      <c r="G310" s="2">
        <f>+G309+E310-F310</f>
        <v>185.9</v>
      </c>
    </row>
    <row r="311" spans="1:7" ht="14.25" hidden="1" customHeight="1">
      <c r="B311" s="422"/>
      <c r="C311" s="422"/>
      <c r="D311" t="s">
        <v>29</v>
      </c>
      <c r="E311" s="2">
        <v>5</v>
      </c>
      <c r="G311" s="2">
        <f>+G310+E311-F311</f>
        <v>190.9</v>
      </c>
    </row>
    <row r="312" spans="1:7" ht="14.25" hidden="1" customHeight="1">
      <c r="A312" s="3">
        <v>43896</v>
      </c>
      <c r="B312" s="422">
        <v>19878</v>
      </c>
      <c r="C312" s="422" t="s">
        <v>17</v>
      </c>
      <c r="D312" t="s">
        <v>14</v>
      </c>
      <c r="E312" s="2"/>
      <c r="F312" s="2">
        <v>58</v>
      </c>
      <c r="G312" s="2">
        <f>+G311+E312-F312</f>
        <v>132.9</v>
      </c>
    </row>
    <row r="313" spans="1:7" ht="14.25" hidden="1" customHeight="1">
      <c r="A313" s="3">
        <v>43896</v>
      </c>
      <c r="B313" s="422">
        <v>19878</v>
      </c>
      <c r="C313" s="422" t="s">
        <v>17</v>
      </c>
      <c r="D313" t="s">
        <v>29</v>
      </c>
      <c r="E313" s="2"/>
      <c r="F313" s="2">
        <v>5</v>
      </c>
      <c r="G313" s="2">
        <f>+G312+E313-F313</f>
        <v>127.9</v>
      </c>
    </row>
    <row r="314" spans="1:7" ht="14.25" hidden="1" customHeight="1">
      <c r="A314" s="3">
        <v>43997</v>
      </c>
      <c r="B314" s="422">
        <v>20011</v>
      </c>
      <c r="C314" s="422" t="s">
        <v>17</v>
      </c>
      <c r="D314" t="s">
        <v>13</v>
      </c>
      <c r="E314" s="2"/>
      <c r="F314" s="2">
        <v>42.4</v>
      </c>
      <c r="G314" s="2">
        <f>+G313+E314-F314</f>
        <v>85.5</v>
      </c>
    </row>
    <row r="315" spans="1:7" ht="14.25" hidden="1" customHeight="1">
      <c r="A315" s="3">
        <v>44037</v>
      </c>
      <c r="B315" s="422">
        <v>20114</v>
      </c>
      <c r="C315" s="422" t="s">
        <v>17</v>
      </c>
      <c r="D315" t="s">
        <v>12</v>
      </c>
      <c r="E315" s="10"/>
      <c r="F315" s="2">
        <v>85.5</v>
      </c>
      <c r="G315" s="2">
        <f>+G314+E315-F315</f>
        <v>0</v>
      </c>
    </row>
    <row r="316" spans="1:7" ht="14.25" hidden="1" customHeight="1">
      <c r="A316" s="31">
        <v>43921</v>
      </c>
      <c r="B316" s="421" t="s">
        <v>10</v>
      </c>
      <c r="C316" s="421" t="s">
        <v>18</v>
      </c>
      <c r="D316" t="s">
        <v>12</v>
      </c>
      <c r="E316" s="10">
        <v>66.400000000000006</v>
      </c>
      <c r="G316" s="2">
        <f>+G315+E316-F316</f>
        <v>66.400000000000006</v>
      </c>
    </row>
    <row r="317" spans="1:7" ht="14.25" hidden="1" customHeight="1">
      <c r="B317" s="422"/>
      <c r="C317" s="422"/>
      <c r="D317" t="s">
        <v>13</v>
      </c>
      <c r="E317" s="10">
        <v>43.1</v>
      </c>
      <c r="G317" s="2">
        <f>+G316+E317-F317</f>
        <v>109.5</v>
      </c>
    </row>
    <row r="318" spans="1:7" ht="14.25" hidden="1" customHeight="1">
      <c r="B318" s="422"/>
      <c r="C318" s="422"/>
      <c r="D318" t="s">
        <v>14</v>
      </c>
      <c r="E318" s="2">
        <v>60</v>
      </c>
      <c r="G318" s="2">
        <f>+G317+E318-F318</f>
        <v>169.5</v>
      </c>
    </row>
    <row r="319" spans="1:7" ht="14.25" hidden="1" customHeight="1">
      <c r="B319" s="422"/>
      <c r="C319" s="422"/>
      <c r="D319" t="s">
        <v>29</v>
      </c>
      <c r="E319" s="2">
        <v>5</v>
      </c>
      <c r="G319" s="2">
        <f>+G318+E319-F319</f>
        <v>174.5</v>
      </c>
    </row>
    <row r="320" spans="1:7" ht="14.25" hidden="1" customHeight="1">
      <c r="A320" s="3">
        <v>44032</v>
      </c>
      <c r="B320" s="422">
        <v>20087</v>
      </c>
      <c r="C320" s="422" t="s">
        <v>18</v>
      </c>
      <c r="D320" t="s">
        <v>31</v>
      </c>
      <c r="E320" s="2"/>
      <c r="F320" s="2">
        <v>60</v>
      </c>
      <c r="G320" s="2">
        <f>+G319+E320-F320</f>
        <v>114.5</v>
      </c>
    </row>
    <row r="321" spans="1:7" ht="14.25" hidden="1" customHeight="1">
      <c r="A321" s="3">
        <v>44032</v>
      </c>
      <c r="B321" s="422">
        <v>20087</v>
      </c>
      <c r="C321" s="422" t="s">
        <v>18</v>
      </c>
      <c r="D321" t="s">
        <v>29</v>
      </c>
      <c r="E321" s="2"/>
      <c r="F321" s="2">
        <v>5</v>
      </c>
      <c r="G321" s="2">
        <f>+G320+E321-F321</f>
        <v>109.5</v>
      </c>
    </row>
    <row r="322" spans="1:7" ht="14.25" hidden="1" customHeight="1">
      <c r="A322" s="3">
        <v>44037</v>
      </c>
      <c r="B322" s="422">
        <v>20114</v>
      </c>
      <c r="C322" s="422" t="s">
        <v>18</v>
      </c>
      <c r="D322" t="s">
        <v>13</v>
      </c>
      <c r="E322" s="10"/>
      <c r="F322" s="2">
        <v>43.1</v>
      </c>
      <c r="G322" s="2">
        <f>+G321+E322-F322</f>
        <v>66.400000000000006</v>
      </c>
    </row>
    <row r="323" spans="1:7" ht="14.25" hidden="1" customHeight="1">
      <c r="A323" s="3">
        <v>44158</v>
      </c>
      <c r="B323" s="422">
        <v>20866</v>
      </c>
      <c r="C323" s="422" t="s">
        <v>18</v>
      </c>
      <c r="D323" t="s">
        <v>12</v>
      </c>
      <c r="E323" s="10"/>
      <c r="F323" s="2">
        <v>66.400000000000006</v>
      </c>
      <c r="G323" s="2">
        <f>+G322+E323-F323</f>
        <v>0</v>
      </c>
    </row>
    <row r="324" spans="1:7" ht="14.25" hidden="1" customHeight="1">
      <c r="A324" s="31">
        <v>43951</v>
      </c>
      <c r="B324" s="421" t="s">
        <v>10</v>
      </c>
      <c r="C324" s="421" t="s">
        <v>19</v>
      </c>
      <c r="D324" t="s">
        <v>12</v>
      </c>
      <c r="E324" s="10">
        <v>13.1</v>
      </c>
      <c r="G324" s="2">
        <f>+G323+E324-F324</f>
        <v>13.1</v>
      </c>
    </row>
    <row r="325" spans="1:7" ht="14.25" hidden="1" customHeight="1">
      <c r="B325" s="422"/>
      <c r="C325" s="422"/>
      <c r="D325" t="s">
        <v>13</v>
      </c>
      <c r="E325" s="10">
        <v>4.5999999999999996</v>
      </c>
      <c r="G325" s="2">
        <f>+G324+E325-F325</f>
        <v>17.7</v>
      </c>
    </row>
    <row r="326" spans="1:7" ht="14.25" hidden="1" customHeight="1">
      <c r="B326" s="422"/>
      <c r="C326" s="422"/>
      <c r="D326" t="s">
        <v>14</v>
      </c>
      <c r="E326" s="10">
        <v>60</v>
      </c>
      <c r="G326" s="2">
        <f>+G325+E326-F326</f>
        <v>77.7</v>
      </c>
    </row>
    <row r="327" spans="1:7" ht="14.25" hidden="1" customHeight="1">
      <c r="B327" s="422"/>
      <c r="C327" s="422"/>
      <c r="D327" t="s">
        <v>29</v>
      </c>
      <c r="E327" s="2">
        <v>5</v>
      </c>
      <c r="G327" s="2">
        <f>+G326+E327-F327</f>
        <v>82.7</v>
      </c>
    </row>
    <row r="328" spans="1:7" ht="14.25" hidden="1" customHeight="1">
      <c r="A328" s="3">
        <v>44032</v>
      </c>
      <c r="B328" s="422">
        <v>20087</v>
      </c>
      <c r="C328" s="422" t="s">
        <v>19</v>
      </c>
      <c r="D328" t="s">
        <v>31</v>
      </c>
      <c r="E328" s="2"/>
      <c r="F328" s="2">
        <v>60</v>
      </c>
      <c r="G328" s="2">
        <f>+G327+E328-F328</f>
        <v>22.700000000000003</v>
      </c>
    </row>
    <row r="329" spans="1:7" ht="14.25" hidden="1" customHeight="1">
      <c r="A329" s="3">
        <v>44032</v>
      </c>
      <c r="B329" s="422">
        <v>20087</v>
      </c>
      <c r="C329" s="422" t="s">
        <v>19</v>
      </c>
      <c r="D329" t="s">
        <v>29</v>
      </c>
      <c r="E329" s="2"/>
      <c r="F329" s="2">
        <v>5</v>
      </c>
      <c r="G329" s="2">
        <f>+G328+E329-F329</f>
        <v>17.700000000000003</v>
      </c>
    </row>
    <row r="330" spans="1:7" ht="14.25" hidden="1" customHeight="1">
      <c r="A330" s="3">
        <v>44082</v>
      </c>
      <c r="B330" s="422">
        <v>20273</v>
      </c>
      <c r="C330" s="422" t="s">
        <v>19</v>
      </c>
      <c r="D330" t="s">
        <v>12</v>
      </c>
      <c r="E330" s="2"/>
      <c r="F330" s="2">
        <v>0.9</v>
      </c>
      <c r="G330" s="2">
        <f>+G329+E330-F330</f>
        <v>16.800000000000004</v>
      </c>
    </row>
    <row r="331" spans="1:7" ht="14.25" hidden="1" customHeight="1">
      <c r="A331" s="3">
        <v>44158</v>
      </c>
      <c r="B331" s="422">
        <v>20866</v>
      </c>
      <c r="C331" s="422" t="s">
        <v>19</v>
      </c>
      <c r="D331" t="s">
        <v>12</v>
      </c>
      <c r="E331" s="2"/>
      <c r="F331" s="2">
        <v>12.2</v>
      </c>
      <c r="G331" s="2">
        <f>+G330+E331-F331</f>
        <v>4.600000000000005</v>
      </c>
    </row>
    <row r="332" spans="1:7" ht="14.25" hidden="1" customHeight="1">
      <c r="A332" s="3">
        <v>44158</v>
      </c>
      <c r="B332" s="422">
        <v>20866</v>
      </c>
      <c r="C332" s="422" t="s">
        <v>19</v>
      </c>
      <c r="D332" t="s">
        <v>13</v>
      </c>
      <c r="E332" s="2"/>
      <c r="F332" s="2">
        <v>4.5999999999999996</v>
      </c>
      <c r="G332" s="2">
        <f>+G331+E332-F332</f>
        <v>0</v>
      </c>
    </row>
    <row r="333" spans="1:7" ht="14.25" hidden="1" customHeight="1">
      <c r="A333" s="31">
        <v>43981</v>
      </c>
      <c r="B333" s="421" t="s">
        <v>10</v>
      </c>
      <c r="C333" s="421" t="s">
        <v>20</v>
      </c>
      <c r="D333" t="s">
        <v>12</v>
      </c>
      <c r="E333" s="2">
        <v>12.3</v>
      </c>
      <c r="G333" s="2">
        <f>+G332+E333-F333</f>
        <v>12.3</v>
      </c>
    </row>
    <row r="334" spans="1:7" ht="14.25" hidden="1" customHeight="1">
      <c r="B334" s="422"/>
      <c r="C334" s="422"/>
      <c r="D334" t="s">
        <v>13</v>
      </c>
      <c r="E334" s="2">
        <v>2.5</v>
      </c>
      <c r="G334" s="2">
        <f>+G333+E334-F334</f>
        <v>14.8</v>
      </c>
    </row>
    <row r="335" spans="1:7" ht="14.25" hidden="1" customHeight="1">
      <c r="B335" s="422"/>
      <c r="C335" s="422"/>
      <c r="D335" t="s">
        <v>14</v>
      </c>
      <c r="E335" s="2">
        <v>60</v>
      </c>
      <c r="G335" s="2">
        <f>+G334+E335-F335</f>
        <v>74.8</v>
      </c>
    </row>
    <row r="336" spans="1:7" ht="14.25" hidden="1" customHeight="1">
      <c r="B336" s="422"/>
      <c r="C336" s="422"/>
      <c r="D336" t="s">
        <v>29</v>
      </c>
      <c r="E336" s="2">
        <v>5</v>
      </c>
      <c r="G336" s="2">
        <f>+G335+E336-F336</f>
        <v>79.8</v>
      </c>
    </row>
    <row r="337" spans="1:7" ht="14.25" hidden="1" customHeight="1">
      <c r="A337" s="3">
        <v>44032</v>
      </c>
      <c r="B337" s="422">
        <v>20087</v>
      </c>
      <c r="C337" s="422" t="s">
        <v>20</v>
      </c>
      <c r="D337" t="s">
        <v>31</v>
      </c>
      <c r="E337" s="2"/>
      <c r="F337" s="2">
        <v>60</v>
      </c>
      <c r="G337" s="2">
        <f>+G336+E337-F337</f>
        <v>19.799999999999997</v>
      </c>
    </row>
    <row r="338" spans="1:7" ht="14.25" hidden="1" customHeight="1">
      <c r="A338" s="3">
        <v>44032</v>
      </c>
      <c r="B338" s="422">
        <v>20087</v>
      </c>
      <c r="C338" s="422" t="s">
        <v>20</v>
      </c>
      <c r="D338" t="s">
        <v>29</v>
      </c>
      <c r="E338" s="2"/>
      <c r="F338" s="2">
        <v>5</v>
      </c>
      <c r="G338" s="2">
        <f>+G337+E338-F338</f>
        <v>14.799999999999997</v>
      </c>
    </row>
    <row r="339" spans="1:7" ht="14.25" hidden="1" customHeight="1">
      <c r="A339" s="3">
        <v>44082</v>
      </c>
      <c r="B339" s="422">
        <v>20273</v>
      </c>
      <c r="C339" s="422" t="s">
        <v>20</v>
      </c>
      <c r="D339" t="s">
        <v>12</v>
      </c>
      <c r="E339" s="2"/>
      <c r="F339" s="2">
        <v>12.3</v>
      </c>
      <c r="G339" s="2">
        <f>+G338+E339-F339</f>
        <v>2.4999999999999964</v>
      </c>
    </row>
    <row r="340" spans="1:7" ht="14.25" hidden="1" customHeight="1">
      <c r="A340" s="3">
        <v>44082</v>
      </c>
      <c r="B340" s="422">
        <v>20273</v>
      </c>
      <c r="C340" s="422" t="s">
        <v>20</v>
      </c>
      <c r="D340" t="s">
        <v>13</v>
      </c>
      <c r="E340" s="2"/>
      <c r="F340" s="2">
        <v>2.5</v>
      </c>
      <c r="G340" s="2">
        <f>+G339+E340-F340</f>
        <v>-3.5527136788005009E-15</v>
      </c>
    </row>
    <row r="341" spans="1:7" ht="14.25" hidden="1" customHeight="1">
      <c r="A341" s="31">
        <v>44012</v>
      </c>
      <c r="B341" s="421" t="s">
        <v>10</v>
      </c>
      <c r="C341" s="421" t="s">
        <v>21</v>
      </c>
      <c r="D341" t="s">
        <v>12</v>
      </c>
      <c r="E341" s="2">
        <v>10.7</v>
      </c>
      <c r="G341" s="2">
        <f>+G340+E341-F341</f>
        <v>10.699999999999996</v>
      </c>
    </row>
    <row r="342" spans="1:7" ht="14.25" hidden="1" customHeight="1">
      <c r="B342" s="422"/>
      <c r="C342" s="422"/>
      <c r="D342" t="s">
        <v>13</v>
      </c>
      <c r="E342" s="2">
        <v>1.2</v>
      </c>
      <c r="G342" s="2">
        <f>+G341+E342-F342</f>
        <v>11.899999999999995</v>
      </c>
    </row>
    <row r="343" spans="1:7" ht="14.25" hidden="1" customHeight="1">
      <c r="B343" s="422"/>
      <c r="C343" s="422"/>
      <c r="D343" t="s">
        <v>14</v>
      </c>
      <c r="E343" s="2">
        <v>60</v>
      </c>
      <c r="G343" s="2">
        <f>+G342+E343-F343</f>
        <v>71.899999999999991</v>
      </c>
    </row>
    <row r="344" spans="1:7" ht="14.25" hidden="1" customHeight="1">
      <c r="B344" s="422"/>
      <c r="C344" s="422"/>
      <c r="D344" t="s">
        <v>29</v>
      </c>
      <c r="E344" s="2">
        <v>5</v>
      </c>
      <c r="G344" s="2">
        <f>+G343+E344-F344</f>
        <v>76.899999999999991</v>
      </c>
    </row>
    <row r="345" spans="1:7" ht="14.25" hidden="1" customHeight="1">
      <c r="A345" s="3">
        <v>44032</v>
      </c>
      <c r="B345" s="422">
        <v>20087</v>
      </c>
      <c r="C345" s="422" t="s">
        <v>21</v>
      </c>
      <c r="D345" t="s">
        <v>31</v>
      </c>
      <c r="E345" s="2"/>
      <c r="F345" s="2">
        <v>60</v>
      </c>
      <c r="G345" s="2">
        <f>+G344+E345-F345</f>
        <v>16.899999999999991</v>
      </c>
    </row>
    <row r="346" spans="1:7" ht="14.25" hidden="1" customHeight="1">
      <c r="A346" s="3">
        <v>44032</v>
      </c>
      <c r="B346" s="422">
        <v>20087</v>
      </c>
      <c r="C346" s="422" t="s">
        <v>21</v>
      </c>
      <c r="D346" t="s">
        <v>29</v>
      </c>
      <c r="E346" s="2"/>
      <c r="F346" s="2">
        <v>5</v>
      </c>
      <c r="G346" s="2">
        <f>+G345+E346-F346</f>
        <v>11.899999999999991</v>
      </c>
    </row>
    <row r="347" spans="1:7" ht="14.25" hidden="1" customHeight="1">
      <c r="A347" s="3">
        <v>44082</v>
      </c>
      <c r="B347" s="422">
        <v>20273</v>
      </c>
      <c r="C347" s="422" t="s">
        <v>21</v>
      </c>
      <c r="D347" t="s">
        <v>12</v>
      </c>
      <c r="E347" s="2"/>
      <c r="F347" s="2">
        <v>10.7</v>
      </c>
      <c r="G347" s="2">
        <f>+G346+E347-F347</f>
        <v>1.1999999999999922</v>
      </c>
    </row>
    <row r="348" spans="1:7" ht="14.25" hidden="1" customHeight="1">
      <c r="A348" s="3">
        <v>44082</v>
      </c>
      <c r="B348" s="422">
        <v>20273</v>
      </c>
      <c r="C348" s="422" t="s">
        <v>21</v>
      </c>
      <c r="D348" t="s">
        <v>13</v>
      </c>
      <c r="E348" s="2"/>
      <c r="F348" s="2">
        <v>1.2</v>
      </c>
      <c r="G348" s="2">
        <f>+G347+E348-F348</f>
        <v>-7.7715611723760958E-15</v>
      </c>
    </row>
    <row r="349" spans="1:7" ht="14.25" hidden="1" customHeight="1">
      <c r="A349" s="31">
        <v>44043</v>
      </c>
      <c r="B349" s="421" t="s">
        <v>10</v>
      </c>
      <c r="C349" s="421" t="s">
        <v>22</v>
      </c>
      <c r="D349" t="s">
        <v>12</v>
      </c>
      <c r="E349" s="2">
        <v>9</v>
      </c>
      <c r="G349" s="2">
        <f>+G348+E349-F349</f>
        <v>8.9999999999999929</v>
      </c>
    </row>
    <row r="350" spans="1:7" ht="14.25" hidden="1" customHeight="1">
      <c r="B350" s="422"/>
      <c r="C350" s="422"/>
      <c r="D350" t="s">
        <v>13</v>
      </c>
      <c r="E350" s="2">
        <v>3.7</v>
      </c>
      <c r="G350" s="2">
        <f>+G349+E350-F350</f>
        <v>12.699999999999992</v>
      </c>
    </row>
    <row r="351" spans="1:7" ht="14.25" hidden="1" customHeight="1">
      <c r="B351" s="422"/>
      <c r="C351" s="422"/>
      <c r="D351" t="s">
        <v>14</v>
      </c>
      <c r="E351" s="2">
        <v>60</v>
      </c>
      <c r="G351" s="2">
        <f>+G350+E351-F351</f>
        <v>72.699999999999989</v>
      </c>
    </row>
    <row r="352" spans="1:7" ht="14.25" hidden="1" customHeight="1">
      <c r="B352" s="422"/>
      <c r="C352" s="422"/>
      <c r="D352" t="s">
        <v>29</v>
      </c>
      <c r="E352" s="2">
        <v>5</v>
      </c>
      <c r="G352" s="2">
        <f>+G351+E352-F352</f>
        <v>77.699999999999989</v>
      </c>
    </row>
    <row r="353" spans="1:7" ht="14.25" hidden="1" customHeight="1">
      <c r="B353" s="422"/>
      <c r="C353" s="422"/>
      <c r="D353" s="62" t="s">
        <v>32</v>
      </c>
      <c r="E353" s="2">
        <v>10</v>
      </c>
      <c r="G353" s="2">
        <f>+G352+E353-F353</f>
        <v>87.699999999999989</v>
      </c>
    </row>
    <row r="354" spans="1:7" ht="14.25" hidden="1" customHeight="1">
      <c r="B354" s="422"/>
      <c r="C354" s="422"/>
      <c r="D354" s="62" t="s">
        <v>72</v>
      </c>
      <c r="E354" s="2">
        <v>10</v>
      </c>
      <c r="G354" s="2">
        <f>+G353+E354-F354</f>
        <v>97.699999999999989</v>
      </c>
    </row>
    <row r="355" spans="1:7" ht="14.25" hidden="1" customHeight="1">
      <c r="A355" s="3">
        <v>44049</v>
      </c>
      <c r="B355" s="422">
        <v>20146</v>
      </c>
      <c r="C355" s="422" t="s">
        <v>22</v>
      </c>
      <c r="D355" t="s">
        <v>14</v>
      </c>
      <c r="F355" s="2">
        <v>60</v>
      </c>
      <c r="G355" s="2">
        <f>+G354+E355-F355</f>
        <v>37.699999999999989</v>
      </c>
    </row>
    <row r="356" spans="1:7" ht="14.25" hidden="1" customHeight="1">
      <c r="A356" s="3">
        <v>44049</v>
      </c>
      <c r="B356" s="422">
        <v>20146</v>
      </c>
      <c r="C356" s="422" t="s">
        <v>22</v>
      </c>
      <c r="D356" t="s">
        <v>29</v>
      </c>
      <c r="F356" s="2">
        <v>5</v>
      </c>
      <c r="G356" s="2">
        <f>+G355+E356-F356</f>
        <v>32.699999999999989</v>
      </c>
    </row>
    <row r="357" spans="1:7" ht="14.25" hidden="1" customHeight="1">
      <c r="A357" s="3">
        <v>44107</v>
      </c>
      <c r="B357" s="422">
        <v>20374</v>
      </c>
      <c r="C357" s="422" t="s">
        <v>22</v>
      </c>
      <c r="D357" t="s">
        <v>12</v>
      </c>
      <c r="F357" s="2">
        <v>9</v>
      </c>
      <c r="G357" s="2">
        <f>+G356+E357-F357</f>
        <v>23.699999999999989</v>
      </c>
    </row>
    <row r="358" spans="1:7" ht="14.25" hidden="1" customHeight="1">
      <c r="A358" s="3">
        <v>44107</v>
      </c>
      <c r="B358" s="422">
        <v>20374</v>
      </c>
      <c r="C358" s="422" t="s">
        <v>22</v>
      </c>
      <c r="D358" t="s">
        <v>13</v>
      </c>
      <c r="F358" s="2">
        <v>3.7</v>
      </c>
      <c r="G358" s="2">
        <f>+G357+E358-F358</f>
        <v>19.999999999999989</v>
      </c>
    </row>
    <row r="359" spans="1:7" ht="14.25" hidden="1" customHeight="1">
      <c r="A359" s="3">
        <v>44225</v>
      </c>
      <c r="B359" s="422">
        <v>21472</v>
      </c>
      <c r="C359" s="422" t="s">
        <v>22</v>
      </c>
      <c r="D359" s="62" t="s">
        <v>32</v>
      </c>
      <c r="F359" s="2">
        <v>10</v>
      </c>
      <c r="G359" s="2">
        <f>+G358+E359-F359</f>
        <v>9.9999999999999893</v>
      </c>
    </row>
    <row r="360" spans="1:7" ht="14.25" hidden="1" customHeight="1">
      <c r="A360" s="3">
        <v>44225</v>
      </c>
      <c r="B360" s="422">
        <v>21472</v>
      </c>
      <c r="C360" s="422" t="s">
        <v>22</v>
      </c>
      <c r="D360" s="62" t="s">
        <v>72</v>
      </c>
      <c r="F360" s="2">
        <v>10</v>
      </c>
      <c r="G360" s="2">
        <f>+G359+E360-F360</f>
        <v>0</v>
      </c>
    </row>
    <row r="361" spans="1:7" ht="14.25" hidden="1" customHeight="1">
      <c r="A361" s="31">
        <v>44074</v>
      </c>
      <c r="B361" s="421" t="s">
        <v>10</v>
      </c>
      <c r="C361" s="421" t="s">
        <v>23</v>
      </c>
      <c r="D361" t="s">
        <v>12</v>
      </c>
      <c r="E361" s="2">
        <v>57</v>
      </c>
      <c r="G361" s="2">
        <f>+G360+E361-F361</f>
        <v>57</v>
      </c>
    </row>
    <row r="362" spans="1:7" ht="14.25" hidden="1" customHeight="1">
      <c r="B362" s="422"/>
      <c r="C362" s="422"/>
      <c r="D362" t="s">
        <v>13</v>
      </c>
      <c r="E362" s="2">
        <v>39.299999999999997</v>
      </c>
      <c r="G362" s="2">
        <f>+G361+E362-F362</f>
        <v>96.3</v>
      </c>
    </row>
    <row r="363" spans="1:7" ht="14.25" hidden="1" customHeight="1">
      <c r="B363" s="422"/>
      <c r="C363" s="422"/>
      <c r="D363" t="s">
        <v>14</v>
      </c>
      <c r="E363" s="2">
        <v>60</v>
      </c>
      <c r="G363" s="2">
        <f>+G362+E363-F363</f>
        <v>156.30000000000001</v>
      </c>
    </row>
    <row r="364" spans="1:7" ht="14.25" hidden="1" customHeight="1">
      <c r="B364" s="422"/>
      <c r="C364" s="422"/>
      <c r="D364" t="s">
        <v>29</v>
      </c>
      <c r="E364" s="2">
        <v>5</v>
      </c>
      <c r="G364" s="2">
        <f>+G363+E364-F364</f>
        <v>161.30000000000001</v>
      </c>
    </row>
    <row r="365" spans="1:7" ht="14.25" hidden="1" customHeight="1">
      <c r="B365" s="422"/>
      <c r="C365" s="422"/>
      <c r="D365" t="s">
        <v>33</v>
      </c>
      <c r="E365" s="2">
        <v>15</v>
      </c>
      <c r="G365" s="2">
        <f>+G364+E365-F365</f>
        <v>176.3</v>
      </c>
    </row>
    <row r="366" spans="1:7" ht="14.25" hidden="1" customHeight="1">
      <c r="A366" s="3">
        <v>44079</v>
      </c>
      <c r="B366" s="422">
        <v>20263</v>
      </c>
      <c r="C366" s="422" t="s">
        <v>23</v>
      </c>
      <c r="D366" t="s">
        <v>14</v>
      </c>
      <c r="E366" s="2"/>
      <c r="F366" s="2">
        <v>60</v>
      </c>
      <c r="G366" s="2">
        <f>+G365+E366-F366</f>
        <v>116.30000000000001</v>
      </c>
    </row>
    <row r="367" spans="1:7" ht="14.25" hidden="1" customHeight="1">
      <c r="A367" s="3">
        <v>44079</v>
      </c>
      <c r="B367" s="422">
        <v>20263</v>
      </c>
      <c r="C367" s="422" t="s">
        <v>23</v>
      </c>
      <c r="D367" t="s">
        <v>29</v>
      </c>
      <c r="E367" s="2"/>
      <c r="F367" s="2">
        <v>5</v>
      </c>
      <c r="G367" s="2">
        <f>+G366+E367-F367</f>
        <v>111.30000000000001</v>
      </c>
    </row>
    <row r="368" spans="1:7" ht="14.25" hidden="1" customHeight="1">
      <c r="A368" s="3">
        <v>44158</v>
      </c>
      <c r="B368" s="422">
        <v>20866</v>
      </c>
      <c r="C368" s="422" t="s">
        <v>23</v>
      </c>
      <c r="D368" t="s">
        <v>12</v>
      </c>
      <c r="E368" s="2"/>
      <c r="F368" s="2">
        <v>57</v>
      </c>
      <c r="G368" s="2">
        <f>+G367+E368-F368</f>
        <v>54.300000000000011</v>
      </c>
    </row>
    <row r="369" spans="1:7" ht="14.25" hidden="1" customHeight="1">
      <c r="A369" s="3">
        <v>44181</v>
      </c>
      <c r="B369" s="422">
        <v>21099</v>
      </c>
      <c r="C369" s="422" t="s">
        <v>23</v>
      </c>
      <c r="D369" t="s">
        <v>13</v>
      </c>
      <c r="E369" s="2"/>
      <c r="F369" s="2">
        <v>39.299999999999997</v>
      </c>
      <c r="G369" s="2">
        <f>+G368+E369-F369</f>
        <v>15.000000000000014</v>
      </c>
    </row>
    <row r="370" spans="1:7" ht="14.25" hidden="1" customHeight="1">
      <c r="A370" s="3">
        <v>44426</v>
      </c>
      <c r="B370" s="422">
        <v>23254</v>
      </c>
      <c r="C370" s="422" t="s">
        <v>23</v>
      </c>
      <c r="D370" t="s">
        <v>33</v>
      </c>
      <c r="E370" s="2"/>
      <c r="F370" s="2">
        <v>15</v>
      </c>
      <c r="G370" s="2">
        <f>+G369+E370-F370</f>
        <v>1.4210854715202004E-14</v>
      </c>
    </row>
    <row r="371" spans="1:7" ht="14.25" hidden="1" customHeight="1">
      <c r="A371" s="31">
        <v>44104</v>
      </c>
      <c r="B371" s="421" t="s">
        <v>10</v>
      </c>
      <c r="C371" s="421" t="s">
        <v>24</v>
      </c>
      <c r="D371" t="s">
        <v>12</v>
      </c>
      <c r="E371" s="2">
        <v>58.4</v>
      </c>
      <c r="G371" s="2">
        <f>+G370+E371-F371</f>
        <v>58.400000000000013</v>
      </c>
    </row>
    <row r="372" spans="1:7" hidden="1">
      <c r="B372" s="422"/>
      <c r="C372" s="422"/>
      <c r="D372" t="s">
        <v>13</v>
      </c>
      <c r="E372" s="5">
        <v>45.4</v>
      </c>
      <c r="G372" s="2">
        <f>+G371+E372-F372</f>
        <v>103.80000000000001</v>
      </c>
    </row>
    <row r="373" spans="1:7" hidden="1">
      <c r="B373" s="422"/>
      <c r="C373" s="422"/>
      <c r="D373" t="s">
        <v>14</v>
      </c>
      <c r="E373" s="5">
        <v>60</v>
      </c>
      <c r="G373" s="2">
        <f>+G372+E373-F373</f>
        <v>163.80000000000001</v>
      </c>
    </row>
    <row r="374" spans="1:7" hidden="1">
      <c r="B374" s="422"/>
      <c r="C374" s="422"/>
      <c r="D374" t="s">
        <v>29</v>
      </c>
      <c r="E374" s="5">
        <v>5</v>
      </c>
      <c r="G374" s="2">
        <f>+G373+E374-F374</f>
        <v>168.8</v>
      </c>
    </row>
    <row r="375" spans="1:7" hidden="1">
      <c r="B375" s="422"/>
      <c r="C375" s="422"/>
      <c r="D375" t="s">
        <v>33</v>
      </c>
      <c r="E375" s="5">
        <v>8.5</v>
      </c>
      <c r="G375" s="2">
        <f>+G374+E375-F375</f>
        <v>177.3</v>
      </c>
    </row>
    <row r="376" spans="1:7" hidden="1">
      <c r="A376" s="3">
        <v>44111</v>
      </c>
      <c r="B376" s="422">
        <v>20410</v>
      </c>
      <c r="C376" s="422" t="s">
        <v>24</v>
      </c>
      <c r="D376" t="s">
        <v>14</v>
      </c>
      <c r="F376" s="5">
        <v>60</v>
      </c>
      <c r="G376" s="2">
        <f>+G375+E376-F376</f>
        <v>117.30000000000001</v>
      </c>
    </row>
    <row r="377" spans="1:7" hidden="1">
      <c r="A377" s="3">
        <v>44111</v>
      </c>
      <c r="B377" s="422">
        <v>20410</v>
      </c>
      <c r="C377" s="422" t="s">
        <v>24</v>
      </c>
      <c r="D377" t="s">
        <v>29</v>
      </c>
      <c r="F377" s="5">
        <v>5</v>
      </c>
      <c r="G377" s="2">
        <f>+G376+E377-F377</f>
        <v>112.30000000000001</v>
      </c>
    </row>
    <row r="378" spans="1:7" hidden="1">
      <c r="A378" s="3">
        <v>44193</v>
      </c>
      <c r="B378" s="422">
        <v>21229</v>
      </c>
      <c r="C378" s="422" t="s">
        <v>24</v>
      </c>
      <c r="D378" t="s">
        <v>12</v>
      </c>
      <c r="F378" s="5">
        <v>58.4</v>
      </c>
      <c r="G378" s="2">
        <f>+G377+E378-F378</f>
        <v>53.900000000000013</v>
      </c>
    </row>
    <row r="379" spans="1:7" hidden="1">
      <c r="A379" s="3">
        <v>44193</v>
      </c>
      <c r="B379" s="422">
        <v>21229</v>
      </c>
      <c r="C379" s="422" t="s">
        <v>24</v>
      </c>
      <c r="D379" t="s">
        <v>13</v>
      </c>
      <c r="F379" s="5">
        <v>45.4</v>
      </c>
      <c r="G379" s="2">
        <f>+G378+E379-F379</f>
        <v>8.5000000000000142</v>
      </c>
    </row>
    <row r="380" spans="1:7" hidden="1">
      <c r="A380" s="3">
        <v>44426</v>
      </c>
      <c r="B380" s="422">
        <v>23254</v>
      </c>
      <c r="C380" s="422" t="s">
        <v>24</v>
      </c>
      <c r="D380" t="s">
        <v>33</v>
      </c>
      <c r="F380" s="5">
        <v>8.5</v>
      </c>
      <c r="G380" s="2">
        <f>+G379+E380-F380</f>
        <v>1.4210854715202004E-14</v>
      </c>
    </row>
    <row r="381" spans="1:7" hidden="1">
      <c r="A381" s="31">
        <v>44135</v>
      </c>
      <c r="B381" s="421" t="s">
        <v>10</v>
      </c>
      <c r="C381" s="421" t="s">
        <v>25</v>
      </c>
      <c r="D381" t="s">
        <v>12</v>
      </c>
      <c r="E381" s="5">
        <v>68.5</v>
      </c>
      <c r="G381" s="2">
        <f>+G380+E381-F381</f>
        <v>68.500000000000014</v>
      </c>
    </row>
    <row r="382" spans="1:7" hidden="1">
      <c r="B382" s="422"/>
      <c r="C382" s="422"/>
      <c r="D382" t="s">
        <v>13</v>
      </c>
      <c r="E382" s="5">
        <v>48.1</v>
      </c>
      <c r="G382" s="2">
        <f>+G381+E382-F382</f>
        <v>116.60000000000002</v>
      </c>
    </row>
    <row r="383" spans="1:7" hidden="1">
      <c r="B383" s="422"/>
      <c r="C383" s="422"/>
      <c r="D383" t="s">
        <v>14</v>
      </c>
      <c r="E383" s="5">
        <v>60</v>
      </c>
      <c r="G383" s="2">
        <f>+G382+E383-F383</f>
        <v>176.60000000000002</v>
      </c>
    </row>
    <row r="384" spans="1:7" hidden="1">
      <c r="B384" s="422"/>
      <c r="C384" s="422"/>
      <c r="D384" t="s">
        <v>29</v>
      </c>
      <c r="E384" s="5">
        <v>5</v>
      </c>
      <c r="G384" s="2">
        <f>+G383+E384-F384</f>
        <v>181.60000000000002</v>
      </c>
    </row>
    <row r="385" spans="1:7" hidden="1">
      <c r="B385" s="422"/>
      <c r="C385" s="422"/>
      <c r="D385" s="62" t="s">
        <v>36</v>
      </c>
      <c r="E385" s="5">
        <v>10</v>
      </c>
      <c r="G385" s="2">
        <f>+G384+E385-F385</f>
        <v>191.60000000000002</v>
      </c>
    </row>
    <row r="386" spans="1:7" hidden="1">
      <c r="B386" s="422"/>
      <c r="C386" s="422"/>
      <c r="D386" s="62" t="s">
        <v>37</v>
      </c>
      <c r="E386" s="5">
        <v>10</v>
      </c>
      <c r="G386" s="2">
        <f>+G385+E386-F386</f>
        <v>201.60000000000002</v>
      </c>
    </row>
    <row r="387" spans="1:7" hidden="1">
      <c r="A387" s="3">
        <v>44141</v>
      </c>
      <c r="B387" s="422">
        <v>20626</v>
      </c>
      <c r="C387" s="422" t="s">
        <v>25</v>
      </c>
      <c r="D387" t="s">
        <v>31</v>
      </c>
      <c r="F387" s="2">
        <v>60</v>
      </c>
      <c r="G387" s="2">
        <f>+G386+E387-F387</f>
        <v>141.60000000000002</v>
      </c>
    </row>
    <row r="388" spans="1:7" hidden="1">
      <c r="A388" s="3">
        <v>44141</v>
      </c>
      <c r="B388" s="422">
        <v>20626</v>
      </c>
      <c r="C388" s="422" t="s">
        <v>25</v>
      </c>
      <c r="D388" t="s">
        <v>29</v>
      </c>
      <c r="F388" s="2">
        <v>5</v>
      </c>
      <c r="G388" s="2">
        <f>+G387+E388-F388</f>
        <v>136.60000000000002</v>
      </c>
    </row>
    <row r="389" spans="1:7" hidden="1">
      <c r="A389" s="3">
        <v>44193</v>
      </c>
      <c r="B389" s="422">
        <v>21229</v>
      </c>
      <c r="C389" s="422" t="s">
        <v>25</v>
      </c>
      <c r="D389" t="s">
        <v>12</v>
      </c>
      <c r="F389" s="2">
        <v>68.5</v>
      </c>
      <c r="G389" s="2">
        <f>+G388+E389-F389</f>
        <v>68.100000000000023</v>
      </c>
    </row>
    <row r="390" spans="1:7" hidden="1">
      <c r="A390" s="3">
        <v>44225</v>
      </c>
      <c r="B390" s="422">
        <v>21472</v>
      </c>
      <c r="C390" s="422" t="s">
        <v>25</v>
      </c>
      <c r="D390" s="62" t="s">
        <v>36</v>
      </c>
      <c r="F390" s="5">
        <v>10</v>
      </c>
      <c r="G390" s="2">
        <f>+G389+E390-F390</f>
        <v>58.100000000000023</v>
      </c>
    </row>
    <row r="391" spans="1:7" hidden="1">
      <c r="A391" s="3">
        <v>44225</v>
      </c>
      <c r="B391" s="422">
        <v>21472</v>
      </c>
      <c r="C391" s="422" t="s">
        <v>25</v>
      </c>
      <c r="D391" s="62" t="s">
        <v>37</v>
      </c>
      <c r="F391" s="5">
        <v>10</v>
      </c>
      <c r="G391" s="2">
        <f>+G390+E391-F391</f>
        <v>48.100000000000023</v>
      </c>
    </row>
    <row r="392" spans="1:7" hidden="1">
      <c r="A392" s="3">
        <v>44237</v>
      </c>
      <c r="B392" s="422">
        <v>21552</v>
      </c>
      <c r="C392" s="422" t="s">
        <v>25</v>
      </c>
      <c r="D392" s="62" t="s">
        <v>13</v>
      </c>
      <c r="F392" s="5">
        <v>48.1</v>
      </c>
      <c r="G392" s="2">
        <f>+G391+E392-F392</f>
        <v>0</v>
      </c>
    </row>
    <row r="393" spans="1:7" hidden="1">
      <c r="A393" s="31">
        <v>44165</v>
      </c>
      <c r="B393" s="421" t="s">
        <v>10</v>
      </c>
      <c r="C393" s="421" t="s">
        <v>26</v>
      </c>
      <c r="D393" t="s">
        <v>12</v>
      </c>
      <c r="E393" s="5">
        <v>65</v>
      </c>
      <c r="G393" s="2">
        <f>+G392+E393-F393</f>
        <v>65</v>
      </c>
    </row>
    <row r="394" spans="1:7" hidden="1">
      <c r="B394" s="422"/>
      <c r="C394" s="422"/>
      <c r="D394" t="s">
        <v>13</v>
      </c>
      <c r="E394" s="5">
        <v>49.4</v>
      </c>
      <c r="G394" s="2">
        <f>+G393+E394-F394</f>
        <v>114.4</v>
      </c>
    </row>
    <row r="395" spans="1:7" hidden="1">
      <c r="B395" s="422"/>
      <c r="C395" s="422"/>
      <c r="D395" t="s">
        <v>14</v>
      </c>
      <c r="E395" s="5">
        <v>60</v>
      </c>
      <c r="G395" s="2">
        <f>+G394+E395-F395</f>
        <v>174.4</v>
      </c>
    </row>
    <row r="396" spans="1:7" hidden="1">
      <c r="B396" s="422"/>
      <c r="C396" s="422"/>
      <c r="D396" t="s">
        <v>29</v>
      </c>
      <c r="E396" s="5">
        <v>5</v>
      </c>
      <c r="G396" s="2">
        <f>+G395+E396-F396</f>
        <v>179.4</v>
      </c>
    </row>
    <row r="397" spans="1:7" hidden="1">
      <c r="A397" s="3">
        <v>44169</v>
      </c>
      <c r="B397" s="422">
        <v>20955</v>
      </c>
      <c r="C397" s="422" t="s">
        <v>26</v>
      </c>
      <c r="D397" t="s">
        <v>14</v>
      </c>
      <c r="F397" s="2">
        <v>60</v>
      </c>
      <c r="G397" s="2">
        <f>+G396+E397-F397</f>
        <v>119.4</v>
      </c>
    </row>
    <row r="398" spans="1:7" hidden="1">
      <c r="A398" s="3">
        <v>44169</v>
      </c>
      <c r="B398" s="422">
        <v>20955</v>
      </c>
      <c r="C398" s="422" t="s">
        <v>26</v>
      </c>
      <c r="D398" t="s">
        <v>29</v>
      </c>
      <c r="F398" s="2">
        <v>5</v>
      </c>
      <c r="G398" s="2">
        <f>+G397+E398-F398</f>
        <v>114.4</v>
      </c>
    </row>
    <row r="399" spans="1:7" hidden="1">
      <c r="A399" s="3">
        <v>44237</v>
      </c>
      <c r="B399" s="422">
        <v>21552</v>
      </c>
      <c r="C399" s="422" t="s">
        <v>26</v>
      </c>
      <c r="D399" t="s">
        <v>12</v>
      </c>
      <c r="F399" s="2">
        <v>65</v>
      </c>
      <c r="G399" s="2">
        <f>+G398+E399-F399</f>
        <v>49.400000000000006</v>
      </c>
    </row>
    <row r="400" spans="1:7" hidden="1">
      <c r="A400" s="3">
        <v>44237</v>
      </c>
      <c r="B400" s="422">
        <v>21552</v>
      </c>
      <c r="C400" s="422" t="s">
        <v>26</v>
      </c>
      <c r="D400" t="s">
        <v>13</v>
      </c>
      <c r="F400" s="2">
        <v>49.4</v>
      </c>
      <c r="G400" s="2">
        <f>+G399+E400-F400</f>
        <v>0</v>
      </c>
    </row>
    <row r="401" spans="1:8" hidden="1">
      <c r="A401" s="31">
        <v>44196</v>
      </c>
      <c r="B401" s="421" t="s">
        <v>10</v>
      </c>
      <c r="C401" s="421" t="s">
        <v>27</v>
      </c>
      <c r="D401" t="s">
        <v>12</v>
      </c>
      <c r="E401" s="67">
        <v>74.400000000000006</v>
      </c>
      <c r="G401" s="2">
        <f>+G400+E401-F401</f>
        <v>74.400000000000006</v>
      </c>
    </row>
    <row r="402" spans="1:8" hidden="1">
      <c r="B402" s="422"/>
      <c r="C402" s="422"/>
      <c r="D402" t="s">
        <v>13</v>
      </c>
      <c r="E402" s="67">
        <v>43.8</v>
      </c>
      <c r="G402" s="2">
        <f>+G401+E402-F402</f>
        <v>118.2</v>
      </c>
    </row>
    <row r="403" spans="1:8" hidden="1">
      <c r="B403" s="422"/>
      <c r="C403" s="422"/>
      <c r="D403" t="s">
        <v>31</v>
      </c>
      <c r="E403" s="67">
        <v>60</v>
      </c>
      <c r="G403" s="2">
        <f>+G402+E403-F403</f>
        <v>178.2</v>
      </c>
    </row>
    <row r="404" spans="1:8" hidden="1">
      <c r="B404" s="422"/>
      <c r="C404" s="422"/>
      <c r="D404" t="s">
        <v>29</v>
      </c>
      <c r="E404" s="67">
        <v>5</v>
      </c>
      <c r="G404" s="2">
        <f>+G403+E404-F404</f>
        <v>183.2</v>
      </c>
    </row>
    <row r="405" spans="1:8" hidden="1">
      <c r="A405" s="3">
        <v>44202</v>
      </c>
      <c r="B405" s="422">
        <v>21331</v>
      </c>
      <c r="C405" s="422" t="s">
        <v>27</v>
      </c>
      <c r="D405" t="s">
        <v>14</v>
      </c>
      <c r="E405" s="67"/>
      <c r="F405" s="2">
        <v>60</v>
      </c>
      <c r="G405" s="2">
        <f>+G404+E405-F405</f>
        <v>123.19999999999999</v>
      </c>
    </row>
    <row r="406" spans="1:8" hidden="1">
      <c r="A406" s="3">
        <v>44202</v>
      </c>
      <c r="B406" s="422">
        <v>21331</v>
      </c>
      <c r="C406" s="422" t="s">
        <v>27</v>
      </c>
      <c r="D406" t="s">
        <v>15</v>
      </c>
      <c r="E406" s="67"/>
      <c r="F406" s="2">
        <v>5</v>
      </c>
      <c r="G406" s="2">
        <f>+G405+E406-F406</f>
        <v>118.19999999999999</v>
      </c>
    </row>
    <row r="407" spans="1:8" hidden="1">
      <c r="A407" s="3">
        <v>44237</v>
      </c>
      <c r="B407" s="422">
        <v>21552</v>
      </c>
      <c r="C407" s="422" t="s">
        <v>27</v>
      </c>
      <c r="D407" t="s">
        <v>12</v>
      </c>
      <c r="E407" s="67"/>
      <c r="F407" s="2">
        <v>67.5</v>
      </c>
      <c r="G407" s="2">
        <f>+G406+E407-F407</f>
        <v>50.699999999999989</v>
      </c>
      <c r="H407" s="28"/>
    </row>
    <row r="408" spans="1:8" hidden="1">
      <c r="A408" s="3">
        <v>44203</v>
      </c>
      <c r="B408" s="422">
        <v>251</v>
      </c>
      <c r="C408" s="422" t="s">
        <v>27</v>
      </c>
      <c r="D408" t="s">
        <v>12</v>
      </c>
      <c r="E408" s="67"/>
      <c r="F408" s="2">
        <v>6.9</v>
      </c>
      <c r="G408" s="2">
        <f>+G407+E408-F408</f>
        <v>43.79999999999999</v>
      </c>
      <c r="H408" s="28"/>
    </row>
    <row r="409" spans="1:8" hidden="1">
      <c r="A409" s="3">
        <v>44203</v>
      </c>
      <c r="B409" s="422">
        <v>251</v>
      </c>
      <c r="C409" s="422" t="s">
        <v>27</v>
      </c>
      <c r="D409" t="s">
        <v>13</v>
      </c>
      <c r="E409" s="67"/>
      <c r="F409" s="2">
        <v>43.8</v>
      </c>
      <c r="G409" s="2">
        <f>+G408+E409-F409</f>
        <v>0</v>
      </c>
      <c r="H409" s="28"/>
    </row>
    <row r="410" spans="1:8" hidden="1">
      <c r="A410" s="31">
        <v>44227</v>
      </c>
      <c r="B410" s="421" t="s">
        <v>10</v>
      </c>
      <c r="C410" s="421" t="s">
        <v>11</v>
      </c>
      <c r="D410" t="s">
        <v>12</v>
      </c>
      <c r="E410" s="67">
        <v>79.400000000000006</v>
      </c>
      <c r="G410" s="2">
        <f>+G409+E410-F410</f>
        <v>79.400000000000006</v>
      </c>
    </row>
    <row r="411" spans="1:8" hidden="1">
      <c r="B411" s="422"/>
      <c r="C411" s="422"/>
      <c r="D411" t="s">
        <v>13</v>
      </c>
      <c r="E411" s="67">
        <v>55.5</v>
      </c>
      <c r="G411" s="2">
        <f>+G410+E411-F411</f>
        <v>134.9</v>
      </c>
    </row>
    <row r="412" spans="1:8" hidden="1">
      <c r="B412" s="422"/>
      <c r="C412" s="422"/>
      <c r="D412" t="s">
        <v>31</v>
      </c>
      <c r="E412" s="67">
        <v>60</v>
      </c>
      <c r="G412" s="2">
        <f>+G411+E412-F412</f>
        <v>194.9</v>
      </c>
    </row>
    <row r="413" spans="1:8" hidden="1">
      <c r="B413" s="422"/>
      <c r="C413" s="422"/>
      <c r="D413" t="s">
        <v>29</v>
      </c>
      <c r="E413" s="67">
        <v>5</v>
      </c>
      <c r="G413" s="2">
        <f>+G412+E413-F413</f>
        <v>199.9</v>
      </c>
    </row>
    <row r="414" spans="1:8" hidden="1">
      <c r="A414" s="3">
        <v>44225</v>
      </c>
      <c r="B414" s="422">
        <v>21473</v>
      </c>
      <c r="C414" s="422" t="s">
        <v>11</v>
      </c>
      <c r="D414" t="s">
        <v>31</v>
      </c>
      <c r="E414" s="67"/>
      <c r="F414" s="2">
        <v>60</v>
      </c>
      <c r="G414" s="2">
        <f>+G413+E414-F414</f>
        <v>139.9</v>
      </c>
    </row>
    <row r="415" spans="1:8" hidden="1">
      <c r="A415" s="3">
        <v>44225</v>
      </c>
      <c r="B415" s="422">
        <v>21473</v>
      </c>
      <c r="C415" s="422" t="s">
        <v>11</v>
      </c>
      <c r="D415" t="s">
        <v>29</v>
      </c>
      <c r="E415" s="67"/>
      <c r="F415" s="2">
        <v>5</v>
      </c>
      <c r="G415" s="2">
        <f>+G414+E415-F415</f>
        <v>134.9</v>
      </c>
    </row>
    <row r="416" spans="1:8" hidden="1">
      <c r="A416" s="3">
        <v>44203</v>
      </c>
      <c r="B416" s="422">
        <v>251</v>
      </c>
      <c r="C416" s="422" t="s">
        <v>11</v>
      </c>
      <c r="D416" t="s">
        <v>12</v>
      </c>
      <c r="E416" s="67"/>
      <c r="F416" s="2">
        <v>69.3</v>
      </c>
      <c r="G416" s="2">
        <f>+G415+E416-F416</f>
        <v>65.600000000000009</v>
      </c>
    </row>
    <row r="417" spans="1:7" hidden="1">
      <c r="A417" s="3">
        <v>44321</v>
      </c>
      <c r="B417" s="422">
        <v>22363</v>
      </c>
      <c r="C417" s="422" t="s">
        <v>11</v>
      </c>
      <c r="D417" t="s">
        <v>12</v>
      </c>
      <c r="E417" s="67"/>
      <c r="F417" s="2">
        <v>10.1</v>
      </c>
      <c r="G417" s="2">
        <f>+G416+E417-F417</f>
        <v>55.500000000000007</v>
      </c>
    </row>
    <row r="418" spans="1:7" hidden="1">
      <c r="A418" s="3">
        <v>44321</v>
      </c>
      <c r="B418" s="422">
        <v>22363</v>
      </c>
      <c r="C418" s="422" t="s">
        <v>11</v>
      </c>
      <c r="D418" t="s">
        <v>13</v>
      </c>
      <c r="E418" s="67"/>
      <c r="F418" s="2">
        <v>55.5</v>
      </c>
      <c r="G418" s="2">
        <f>+G417+E418-F418</f>
        <v>0</v>
      </c>
    </row>
    <row r="419" spans="1:7" hidden="1">
      <c r="A419" s="31">
        <v>44255</v>
      </c>
      <c r="B419" s="421" t="s">
        <v>10</v>
      </c>
      <c r="C419" s="421" t="s">
        <v>17</v>
      </c>
      <c r="D419" t="s">
        <v>12</v>
      </c>
      <c r="E419" s="67">
        <v>71.900000000000006</v>
      </c>
      <c r="G419" s="2">
        <f>+G418+E419-F419</f>
        <v>71.900000000000006</v>
      </c>
    </row>
    <row r="420" spans="1:7" hidden="1">
      <c r="B420" s="422"/>
      <c r="C420" s="422"/>
      <c r="D420" t="s">
        <v>13</v>
      </c>
      <c r="E420" s="67">
        <v>46</v>
      </c>
      <c r="G420" s="2">
        <f>+G419+E420-F420</f>
        <v>117.9</v>
      </c>
    </row>
    <row r="421" spans="1:7" hidden="1">
      <c r="B421" s="422"/>
      <c r="C421" s="422"/>
      <c r="D421" t="s">
        <v>31</v>
      </c>
      <c r="E421" s="67">
        <v>56</v>
      </c>
      <c r="G421" s="2">
        <f>+G420+E421-F421</f>
        <v>173.9</v>
      </c>
    </row>
    <row r="422" spans="1:7" hidden="1">
      <c r="B422" s="422"/>
      <c r="C422" s="422"/>
      <c r="D422" t="s">
        <v>29</v>
      </c>
      <c r="E422" s="67">
        <v>5</v>
      </c>
      <c r="G422" s="2">
        <f>+G421+E422-F422</f>
        <v>178.9</v>
      </c>
    </row>
    <row r="423" spans="1:7" hidden="1">
      <c r="B423" s="422"/>
      <c r="C423" s="422"/>
      <c r="D423" t="s">
        <v>38</v>
      </c>
      <c r="E423" s="67">
        <v>10</v>
      </c>
      <c r="G423" s="2">
        <f>+G422+E423-F423</f>
        <v>188.9</v>
      </c>
    </row>
    <row r="424" spans="1:7" hidden="1">
      <c r="A424" s="3">
        <v>44263</v>
      </c>
      <c r="B424" s="422">
        <v>21869</v>
      </c>
      <c r="C424" s="422" t="s">
        <v>17</v>
      </c>
      <c r="D424" t="s">
        <v>31</v>
      </c>
      <c r="E424" s="67"/>
      <c r="F424" s="2">
        <v>56</v>
      </c>
      <c r="G424" s="2">
        <f>+G423+E424-F424</f>
        <v>132.9</v>
      </c>
    </row>
    <row r="425" spans="1:7" hidden="1">
      <c r="A425" s="3">
        <v>44263</v>
      </c>
      <c r="B425" s="422">
        <v>21869</v>
      </c>
      <c r="C425" s="422" t="s">
        <v>17</v>
      </c>
      <c r="D425" t="s">
        <v>29</v>
      </c>
      <c r="E425" s="67"/>
      <c r="F425" s="2">
        <v>5</v>
      </c>
      <c r="G425" s="2">
        <f>+G424+E425-F425</f>
        <v>127.9</v>
      </c>
    </row>
    <row r="426" spans="1:7" hidden="1">
      <c r="A426" s="3">
        <v>44321</v>
      </c>
      <c r="B426" s="422">
        <v>22363</v>
      </c>
      <c r="C426" s="422" t="s">
        <v>17</v>
      </c>
      <c r="D426" t="s">
        <v>12</v>
      </c>
      <c r="E426" s="67"/>
      <c r="F426" s="2">
        <v>71.900000000000006</v>
      </c>
      <c r="G426" s="2">
        <f>+G425+E426-F426</f>
        <v>56</v>
      </c>
    </row>
    <row r="427" spans="1:7" hidden="1">
      <c r="A427" s="3">
        <v>44321</v>
      </c>
      <c r="B427" s="422">
        <v>22363</v>
      </c>
      <c r="C427" s="422" t="s">
        <v>17</v>
      </c>
      <c r="D427" t="s">
        <v>13</v>
      </c>
      <c r="E427" s="67"/>
      <c r="F427" s="2">
        <v>46</v>
      </c>
      <c r="G427" s="2">
        <f>+G426+E427-F427</f>
        <v>10</v>
      </c>
    </row>
    <row r="428" spans="1:7" hidden="1">
      <c r="A428" s="3">
        <v>44329</v>
      </c>
      <c r="B428" s="422">
        <v>22449</v>
      </c>
      <c r="C428" s="422" t="s">
        <v>17</v>
      </c>
      <c r="D428" t="s">
        <v>38</v>
      </c>
      <c r="E428" s="67"/>
      <c r="F428" s="2">
        <v>10</v>
      </c>
      <c r="G428" s="2">
        <f>+G427+E428-F428</f>
        <v>0</v>
      </c>
    </row>
    <row r="429" spans="1:7" hidden="1">
      <c r="A429" s="31">
        <v>44286</v>
      </c>
      <c r="B429" s="421" t="s">
        <v>10</v>
      </c>
      <c r="C429" s="421" t="s">
        <v>18</v>
      </c>
      <c r="D429" t="s">
        <v>12</v>
      </c>
      <c r="E429" s="67">
        <v>78.900000000000006</v>
      </c>
      <c r="G429" s="2">
        <f>+G428+E429-F429</f>
        <v>78.900000000000006</v>
      </c>
    </row>
    <row r="430" spans="1:7" hidden="1">
      <c r="B430" s="422"/>
      <c r="C430" s="422"/>
      <c r="D430" t="s">
        <v>13</v>
      </c>
      <c r="E430" s="67">
        <v>44.1</v>
      </c>
      <c r="G430" s="2">
        <f>+G429+E430-F430</f>
        <v>123</v>
      </c>
    </row>
    <row r="431" spans="1:7" hidden="1">
      <c r="B431" s="422"/>
      <c r="C431" s="422"/>
      <c r="D431" t="s">
        <v>31</v>
      </c>
      <c r="E431" s="67">
        <v>60</v>
      </c>
      <c r="G431" s="2">
        <f>+G430+E431-F431</f>
        <v>183</v>
      </c>
    </row>
    <row r="432" spans="1:7" hidden="1">
      <c r="B432" s="422"/>
      <c r="C432" s="422"/>
      <c r="D432" t="s">
        <v>29</v>
      </c>
      <c r="E432" s="67">
        <v>5</v>
      </c>
      <c r="G432" s="2">
        <f>+G431+E432-F432</f>
        <v>188</v>
      </c>
    </row>
    <row r="433" spans="1:7" hidden="1">
      <c r="B433" s="422"/>
      <c r="C433" s="422"/>
      <c r="D433" t="s">
        <v>40</v>
      </c>
      <c r="E433" s="67">
        <v>10</v>
      </c>
      <c r="G433" s="2">
        <f>+G432+E433-F433</f>
        <v>198</v>
      </c>
    </row>
    <row r="434" spans="1:7" hidden="1">
      <c r="A434" s="3">
        <v>44291</v>
      </c>
      <c r="B434" s="422">
        <v>22080</v>
      </c>
      <c r="C434" s="422" t="s">
        <v>18</v>
      </c>
      <c r="D434" t="s">
        <v>14</v>
      </c>
      <c r="E434" s="67"/>
      <c r="F434" s="2">
        <v>60</v>
      </c>
      <c r="G434" s="2">
        <f>+G433+E434-F434</f>
        <v>138</v>
      </c>
    </row>
    <row r="435" spans="1:7" hidden="1">
      <c r="A435" s="3">
        <v>44291</v>
      </c>
      <c r="B435" s="422">
        <v>22080</v>
      </c>
      <c r="C435" s="422" t="s">
        <v>18</v>
      </c>
      <c r="D435" t="s">
        <v>15</v>
      </c>
      <c r="E435" s="67"/>
      <c r="F435" s="2">
        <v>5</v>
      </c>
      <c r="G435" s="2">
        <f>+G434+E435-F435</f>
        <v>133</v>
      </c>
    </row>
    <row r="436" spans="1:7" hidden="1">
      <c r="A436" s="3">
        <v>44329</v>
      </c>
      <c r="B436" s="422">
        <v>22449</v>
      </c>
      <c r="C436" s="422" t="s">
        <v>18</v>
      </c>
      <c r="D436" t="s">
        <v>40</v>
      </c>
      <c r="E436" s="67"/>
      <c r="F436" s="2">
        <v>10</v>
      </c>
      <c r="G436" s="2">
        <f>+G435+E436-F436</f>
        <v>123</v>
      </c>
    </row>
    <row r="437" spans="1:7" hidden="1">
      <c r="A437" s="3">
        <v>44358</v>
      </c>
      <c r="B437" s="422">
        <v>22800</v>
      </c>
      <c r="C437" s="422" t="s">
        <v>18</v>
      </c>
      <c r="D437" t="s">
        <v>12</v>
      </c>
      <c r="E437" s="67"/>
      <c r="F437" s="2">
        <v>78.900000000000006</v>
      </c>
      <c r="G437" s="2">
        <f>+G436+E437-F437</f>
        <v>44.099999999999994</v>
      </c>
    </row>
    <row r="438" spans="1:7" hidden="1">
      <c r="A438" s="3">
        <v>44390</v>
      </c>
      <c r="B438" s="422">
        <v>23018</v>
      </c>
      <c r="C438" s="422" t="s">
        <v>18</v>
      </c>
      <c r="D438" t="s">
        <v>13</v>
      </c>
      <c r="E438" s="67"/>
      <c r="F438" s="2">
        <v>44.1</v>
      </c>
      <c r="G438" s="2">
        <f>+G437+E438-F438</f>
        <v>0</v>
      </c>
    </row>
    <row r="439" spans="1:7" hidden="1">
      <c r="A439" s="31">
        <v>44316</v>
      </c>
      <c r="B439" s="421" t="s">
        <v>10</v>
      </c>
      <c r="C439" s="421" t="s">
        <v>19</v>
      </c>
      <c r="D439" t="s">
        <v>12</v>
      </c>
      <c r="E439" s="67">
        <v>76.099999999999994</v>
      </c>
      <c r="G439" s="2">
        <f>+G438+E439-F439</f>
        <v>76.099999999999994</v>
      </c>
    </row>
    <row r="440" spans="1:7" hidden="1">
      <c r="B440" s="422"/>
      <c r="C440" s="422"/>
      <c r="D440" t="s">
        <v>13</v>
      </c>
      <c r="E440" s="67">
        <v>45.1</v>
      </c>
      <c r="G440" s="2">
        <f>+G439+E440-F440</f>
        <v>121.19999999999999</v>
      </c>
    </row>
    <row r="441" spans="1:7" hidden="1">
      <c r="B441" s="422"/>
      <c r="C441" s="422"/>
      <c r="D441" t="s">
        <v>31</v>
      </c>
      <c r="E441" s="67">
        <v>60</v>
      </c>
      <c r="G441" s="2">
        <f>+G440+E441-F441</f>
        <v>181.2</v>
      </c>
    </row>
    <row r="442" spans="1:7" hidden="1">
      <c r="B442" s="422"/>
      <c r="C442" s="422"/>
      <c r="D442" t="s">
        <v>29</v>
      </c>
      <c r="E442" s="67">
        <v>5</v>
      </c>
      <c r="G442" s="2">
        <f>+G441+E442-F442</f>
        <v>186.2</v>
      </c>
    </row>
    <row r="443" spans="1:7" hidden="1">
      <c r="A443" s="3">
        <v>44329</v>
      </c>
      <c r="B443" s="422">
        <v>22450</v>
      </c>
      <c r="C443" s="422" t="s">
        <v>19</v>
      </c>
      <c r="D443" t="s">
        <v>14</v>
      </c>
      <c r="E443" s="67"/>
      <c r="F443" s="2">
        <v>60</v>
      </c>
      <c r="G443" s="2">
        <f>+G442+E443-F443</f>
        <v>126.19999999999999</v>
      </c>
    </row>
    <row r="444" spans="1:7" hidden="1">
      <c r="A444" s="3">
        <v>44329</v>
      </c>
      <c r="B444" s="422">
        <v>22450</v>
      </c>
      <c r="C444" s="422" t="s">
        <v>19</v>
      </c>
      <c r="D444" t="s">
        <v>15</v>
      </c>
      <c r="E444" s="67"/>
      <c r="F444" s="2">
        <v>5</v>
      </c>
      <c r="G444" s="2">
        <f>+G443+E444-F444</f>
        <v>121.19999999999999</v>
      </c>
    </row>
    <row r="445" spans="1:7" hidden="1">
      <c r="A445" s="3">
        <v>44358</v>
      </c>
      <c r="B445" s="422">
        <v>22800</v>
      </c>
      <c r="C445" s="422" t="s">
        <v>19</v>
      </c>
      <c r="D445" t="s">
        <v>12</v>
      </c>
      <c r="E445" s="67"/>
      <c r="F445" s="2">
        <v>76.099999999999994</v>
      </c>
      <c r="G445" s="2">
        <f>+G444+E445-F445</f>
        <v>45.099999999999994</v>
      </c>
    </row>
    <row r="446" spans="1:7" hidden="1">
      <c r="A446" s="3">
        <v>44390</v>
      </c>
      <c r="B446" s="422">
        <v>23018</v>
      </c>
      <c r="C446" s="422" t="s">
        <v>19</v>
      </c>
      <c r="D446" t="s">
        <v>13</v>
      </c>
      <c r="E446" s="67"/>
      <c r="F446" s="67">
        <v>45.1</v>
      </c>
      <c r="G446" s="2">
        <f>+G445+E446-F446</f>
        <v>0</v>
      </c>
    </row>
    <row r="447" spans="1:7" hidden="1">
      <c r="A447" s="31">
        <v>44347</v>
      </c>
      <c r="B447" s="421" t="s">
        <v>10</v>
      </c>
      <c r="C447" s="421" t="s">
        <v>20</v>
      </c>
      <c r="D447" t="s">
        <v>12</v>
      </c>
      <c r="E447" s="67">
        <v>61.8</v>
      </c>
      <c r="G447" s="2">
        <f>+G446+E447-F447</f>
        <v>61.8</v>
      </c>
    </row>
    <row r="448" spans="1:7" hidden="1">
      <c r="B448" s="422"/>
      <c r="C448" s="422"/>
      <c r="D448" t="s">
        <v>13</v>
      </c>
      <c r="E448" s="67">
        <v>49.5</v>
      </c>
      <c r="G448" s="2">
        <f>+G447+E448-F448</f>
        <v>111.3</v>
      </c>
    </row>
    <row r="449" spans="1:7" hidden="1">
      <c r="B449" s="422"/>
      <c r="C449" s="422"/>
      <c r="D449" t="s">
        <v>31</v>
      </c>
      <c r="E449" s="67">
        <v>60</v>
      </c>
      <c r="G449" s="2">
        <f>+G448+E449-F449</f>
        <v>171.3</v>
      </c>
    </row>
    <row r="450" spans="1:7" hidden="1">
      <c r="B450" s="422"/>
      <c r="C450" s="422"/>
      <c r="D450" t="s">
        <v>29</v>
      </c>
      <c r="E450" s="67">
        <v>5</v>
      </c>
      <c r="G450" s="2">
        <f>+G449+E450-F450</f>
        <v>176.3</v>
      </c>
    </row>
    <row r="451" spans="1:7" hidden="1">
      <c r="A451" s="3">
        <v>44354</v>
      </c>
      <c r="B451" s="422">
        <v>22774</v>
      </c>
      <c r="C451" s="422" t="s">
        <v>20</v>
      </c>
      <c r="D451" t="s">
        <v>14</v>
      </c>
      <c r="E451" s="67"/>
      <c r="F451" s="2">
        <v>60</v>
      </c>
      <c r="G451" s="2">
        <f>+G450+E451-F451</f>
        <v>116.30000000000001</v>
      </c>
    </row>
    <row r="452" spans="1:7" hidden="1">
      <c r="A452" s="3">
        <v>44354</v>
      </c>
      <c r="B452" s="422">
        <v>22774</v>
      </c>
      <c r="C452" s="422" t="s">
        <v>20</v>
      </c>
      <c r="D452" t="s">
        <v>15</v>
      </c>
      <c r="E452" s="67"/>
      <c r="F452" s="2">
        <v>5</v>
      </c>
      <c r="G452" s="2">
        <f>+G451+E452-F452</f>
        <v>111.30000000000001</v>
      </c>
    </row>
    <row r="453" spans="1:7" hidden="1">
      <c r="A453" s="3">
        <v>44390</v>
      </c>
      <c r="B453" s="422">
        <v>23018</v>
      </c>
      <c r="C453" s="422" t="s">
        <v>20</v>
      </c>
      <c r="D453" t="s">
        <v>12</v>
      </c>
      <c r="E453" s="67"/>
      <c r="F453" s="67">
        <v>61.8</v>
      </c>
      <c r="G453" s="2">
        <f>+G452+E453-F453</f>
        <v>49.500000000000014</v>
      </c>
    </row>
    <row r="454" spans="1:7" hidden="1">
      <c r="A454" s="3">
        <v>44390</v>
      </c>
      <c r="B454" s="422">
        <v>23018</v>
      </c>
      <c r="C454" s="422" t="s">
        <v>20</v>
      </c>
      <c r="D454" t="s">
        <v>13</v>
      </c>
      <c r="E454" s="67"/>
      <c r="F454" s="67">
        <v>49.5</v>
      </c>
      <c r="G454" s="2">
        <f>+G453+E454-F454</f>
        <v>0</v>
      </c>
    </row>
    <row r="455" spans="1:7" hidden="1">
      <c r="A455" s="31">
        <v>44377</v>
      </c>
      <c r="B455" s="421" t="s">
        <v>10</v>
      </c>
      <c r="C455" s="421" t="s">
        <v>21</v>
      </c>
      <c r="D455" t="s">
        <v>12</v>
      </c>
      <c r="E455" s="67">
        <v>67.7</v>
      </c>
      <c r="G455" s="2">
        <f>+G454+E455-F455</f>
        <v>67.7</v>
      </c>
    </row>
    <row r="456" spans="1:7" hidden="1">
      <c r="B456" s="422"/>
      <c r="C456" s="422"/>
      <c r="D456" t="s">
        <v>13</v>
      </c>
      <c r="E456" s="82">
        <v>51.4</v>
      </c>
      <c r="G456" s="2">
        <f>+G455+E456-F456</f>
        <v>119.1</v>
      </c>
    </row>
    <row r="457" spans="1:7" hidden="1">
      <c r="B457" s="422"/>
      <c r="C457" s="422"/>
      <c r="D457" t="s">
        <v>31</v>
      </c>
      <c r="E457" s="72">
        <v>60</v>
      </c>
      <c r="G457" s="2">
        <f>+G456+E457-F457</f>
        <v>179.1</v>
      </c>
    </row>
    <row r="458" spans="1:7" hidden="1">
      <c r="B458" s="422"/>
      <c r="C458" s="422"/>
      <c r="D458" t="s">
        <v>29</v>
      </c>
      <c r="E458" s="72">
        <v>5</v>
      </c>
      <c r="G458" s="2">
        <f>+G457+E458-F458</f>
        <v>184.1</v>
      </c>
    </row>
    <row r="459" spans="1:7" hidden="1">
      <c r="A459" s="3">
        <v>44426</v>
      </c>
      <c r="B459" s="422">
        <v>23254</v>
      </c>
      <c r="C459" s="422" t="s">
        <v>21</v>
      </c>
      <c r="D459" t="s">
        <v>12</v>
      </c>
      <c r="E459" s="72"/>
      <c r="F459" s="2">
        <v>67.7</v>
      </c>
      <c r="G459" s="2">
        <f>+G458+E459-F459</f>
        <v>116.39999999999999</v>
      </c>
    </row>
    <row r="460" spans="1:7" hidden="1">
      <c r="A460" s="3">
        <v>44426</v>
      </c>
      <c r="B460" s="422">
        <v>23254</v>
      </c>
      <c r="C460" s="422" t="s">
        <v>21</v>
      </c>
      <c r="D460" t="s">
        <v>13</v>
      </c>
      <c r="E460" s="72"/>
      <c r="F460" s="2">
        <v>51.4</v>
      </c>
      <c r="G460" s="2">
        <f>+G459+E460-F460</f>
        <v>65</v>
      </c>
    </row>
    <row r="461" spans="1:7" hidden="1">
      <c r="A461" s="3">
        <v>44384</v>
      </c>
      <c r="B461" s="422">
        <v>22950</v>
      </c>
      <c r="C461" s="422" t="s">
        <v>21</v>
      </c>
      <c r="D461" t="s">
        <v>31</v>
      </c>
      <c r="E461" s="72"/>
      <c r="F461" s="72">
        <v>60</v>
      </c>
      <c r="G461" s="2">
        <f>+G460+E461-F461</f>
        <v>5</v>
      </c>
    </row>
    <row r="462" spans="1:7" hidden="1">
      <c r="A462" s="3">
        <v>44384</v>
      </c>
      <c r="B462" s="422">
        <v>22950</v>
      </c>
      <c r="C462" s="422" t="s">
        <v>21</v>
      </c>
      <c r="D462" t="s">
        <v>29</v>
      </c>
      <c r="E462" s="72"/>
      <c r="F462" s="72">
        <v>5</v>
      </c>
      <c r="G462" s="2">
        <f>+G461+E462-F462</f>
        <v>0</v>
      </c>
    </row>
    <row r="463" spans="1:7" hidden="1">
      <c r="A463" s="81">
        <v>44408</v>
      </c>
      <c r="B463" s="421" t="s">
        <v>10</v>
      </c>
      <c r="C463" s="421" t="s">
        <v>22</v>
      </c>
      <c r="D463" t="s">
        <v>12</v>
      </c>
      <c r="E463" s="2">
        <v>59.3</v>
      </c>
      <c r="G463" s="2">
        <f>+G462+E463-F463</f>
        <v>59.3</v>
      </c>
    </row>
    <row r="464" spans="1:7" hidden="1">
      <c r="A464" s="70"/>
      <c r="B464" s="422"/>
      <c r="C464" s="422"/>
      <c r="D464" t="s">
        <v>13</v>
      </c>
      <c r="E464" s="2">
        <v>67</v>
      </c>
      <c r="G464" s="2">
        <f>+G463+E464-F464</f>
        <v>126.3</v>
      </c>
    </row>
    <row r="465" spans="1:7" hidden="1">
      <c r="A465" s="70"/>
      <c r="B465" s="422"/>
      <c r="C465" s="422"/>
      <c r="D465" t="s">
        <v>14</v>
      </c>
      <c r="E465" s="2">
        <v>60</v>
      </c>
      <c r="G465" s="2">
        <f>+G464+E465-F465</f>
        <v>186.3</v>
      </c>
    </row>
    <row r="466" spans="1:7" hidden="1">
      <c r="A466" s="70"/>
      <c r="B466" s="422"/>
      <c r="C466" s="422"/>
      <c r="D466" t="s">
        <v>15</v>
      </c>
      <c r="E466" s="2">
        <v>5</v>
      </c>
      <c r="G466" s="2">
        <f>+G465+E466-F466</f>
        <v>191.3</v>
      </c>
    </row>
    <row r="467" spans="1:7" hidden="1">
      <c r="A467" s="70">
        <v>44412</v>
      </c>
      <c r="B467" s="422">
        <v>23167</v>
      </c>
      <c r="C467" s="422" t="s">
        <v>22</v>
      </c>
      <c r="D467" t="s">
        <v>14</v>
      </c>
      <c r="E467" s="2"/>
      <c r="F467" s="2">
        <v>60</v>
      </c>
      <c r="G467" s="2">
        <f>+G466+E467-F467</f>
        <v>131.30000000000001</v>
      </c>
    </row>
    <row r="468" spans="1:7" hidden="1">
      <c r="A468" s="70">
        <v>44412</v>
      </c>
      <c r="B468" s="422">
        <v>23167</v>
      </c>
      <c r="C468" s="422" t="s">
        <v>22</v>
      </c>
      <c r="D468" t="s">
        <v>15</v>
      </c>
      <c r="E468" s="2"/>
      <c r="F468" s="2">
        <v>5</v>
      </c>
      <c r="G468" s="2">
        <f>+G467+E468-F468</f>
        <v>126.30000000000001</v>
      </c>
    </row>
    <row r="469" spans="1:7" hidden="1">
      <c r="A469" s="70">
        <v>44460</v>
      </c>
      <c r="B469" s="422">
        <v>23486</v>
      </c>
      <c r="C469" s="422" t="s">
        <v>22</v>
      </c>
      <c r="D469" t="s">
        <v>12</v>
      </c>
      <c r="E469" s="2"/>
      <c r="F469" s="2">
        <v>59.3</v>
      </c>
      <c r="G469" s="2">
        <f>+G468+E469-F469</f>
        <v>67.000000000000014</v>
      </c>
    </row>
    <row r="470" spans="1:7" hidden="1">
      <c r="A470" s="70">
        <v>44460</v>
      </c>
      <c r="B470" s="422">
        <v>23486</v>
      </c>
      <c r="C470" s="422" t="s">
        <v>22</v>
      </c>
      <c r="D470" t="s">
        <v>13</v>
      </c>
      <c r="E470" s="2"/>
      <c r="F470" s="2">
        <v>67</v>
      </c>
      <c r="G470" s="6">
        <f>+G469+E470-F470</f>
        <v>0</v>
      </c>
    </row>
    <row r="471" spans="1:7" hidden="1">
      <c r="A471" s="31">
        <v>44439</v>
      </c>
      <c r="B471" s="421" t="s">
        <v>10</v>
      </c>
      <c r="C471" s="421" t="s">
        <v>23</v>
      </c>
      <c r="D471" t="s">
        <v>12</v>
      </c>
      <c r="E471" s="2">
        <v>82.4</v>
      </c>
      <c r="G471" s="2">
        <f>+G470+E471-F471</f>
        <v>82.4</v>
      </c>
    </row>
    <row r="472" spans="1:7" hidden="1">
      <c r="B472" s="422"/>
      <c r="C472" s="422"/>
      <c r="D472" t="s">
        <v>13</v>
      </c>
      <c r="E472" s="2">
        <v>76.400000000000006</v>
      </c>
      <c r="G472" s="2">
        <f>+G471+E472-F472</f>
        <v>158.80000000000001</v>
      </c>
    </row>
    <row r="473" spans="1:7" hidden="1">
      <c r="B473" s="422"/>
      <c r="C473" s="422"/>
      <c r="D473" t="s">
        <v>14</v>
      </c>
      <c r="E473" s="2">
        <v>60</v>
      </c>
      <c r="G473" s="2">
        <f>+G472+E473-F473</f>
        <v>218.8</v>
      </c>
    </row>
    <row r="474" spans="1:7" hidden="1">
      <c r="B474" s="422"/>
      <c r="C474" s="422"/>
      <c r="D474" t="s">
        <v>15</v>
      </c>
      <c r="E474" s="2">
        <v>5</v>
      </c>
      <c r="G474" s="2">
        <f>+G473+E474-F474</f>
        <v>223.8</v>
      </c>
    </row>
    <row r="475" spans="1:7" hidden="1">
      <c r="A475" s="3">
        <v>44449</v>
      </c>
      <c r="B475" s="422">
        <v>23434</v>
      </c>
      <c r="C475" s="422" t="s">
        <v>23</v>
      </c>
      <c r="D475" t="s">
        <v>14</v>
      </c>
      <c r="E475" s="2"/>
      <c r="F475" s="2">
        <v>60</v>
      </c>
      <c r="G475" s="2">
        <f>+G474+E475-F475</f>
        <v>163.80000000000001</v>
      </c>
    </row>
    <row r="476" spans="1:7" hidden="1">
      <c r="A476" s="3">
        <v>44449</v>
      </c>
      <c r="B476" s="422">
        <v>23434</v>
      </c>
      <c r="C476" s="422" t="s">
        <v>23</v>
      </c>
      <c r="D476" t="s">
        <v>15</v>
      </c>
      <c r="E476" s="2"/>
      <c r="F476" s="2">
        <v>5</v>
      </c>
      <c r="G476" s="2">
        <f>+G475+E476-F476</f>
        <v>158.80000000000001</v>
      </c>
    </row>
    <row r="477" spans="1:7" hidden="1">
      <c r="A477" s="3">
        <v>44516</v>
      </c>
      <c r="B477" s="422">
        <v>23914</v>
      </c>
      <c r="C477" s="422" t="s">
        <v>23</v>
      </c>
      <c r="D477" t="s">
        <v>12</v>
      </c>
      <c r="E477" s="2"/>
      <c r="F477" s="2">
        <v>82.4</v>
      </c>
      <c r="G477" s="2">
        <f>+G476+E477-F477</f>
        <v>76.400000000000006</v>
      </c>
    </row>
    <row r="478" spans="1:7" hidden="1">
      <c r="A478" s="3">
        <v>44516</v>
      </c>
      <c r="B478" s="422">
        <v>23914</v>
      </c>
      <c r="C478" s="422" t="s">
        <v>23</v>
      </c>
      <c r="D478" t="s">
        <v>13</v>
      </c>
      <c r="E478" s="2"/>
      <c r="F478" s="2">
        <v>76.400000000000006</v>
      </c>
      <c r="G478" s="2">
        <f>+G477+E478-F478</f>
        <v>0</v>
      </c>
    </row>
    <row r="479" spans="1:7" hidden="1">
      <c r="A479" s="31">
        <v>44469</v>
      </c>
      <c r="B479" s="421" t="s">
        <v>10</v>
      </c>
      <c r="C479" s="421" t="s">
        <v>41</v>
      </c>
      <c r="D479" t="s">
        <v>12</v>
      </c>
      <c r="E479" s="2">
        <v>85.3</v>
      </c>
      <c r="G479" s="2">
        <f>+G478+E479-F479</f>
        <v>85.3</v>
      </c>
    </row>
    <row r="480" spans="1:7" hidden="1">
      <c r="B480" s="422"/>
      <c r="C480" s="422"/>
      <c r="D480" t="s">
        <v>13</v>
      </c>
      <c r="E480" s="2">
        <v>48.7</v>
      </c>
      <c r="G480" s="2">
        <f>+G479+E480-F480</f>
        <v>134</v>
      </c>
    </row>
    <row r="481" spans="1:7" hidden="1">
      <c r="B481" s="422"/>
      <c r="C481" s="422"/>
      <c r="D481" t="s">
        <v>14</v>
      </c>
      <c r="E481" s="2">
        <v>60</v>
      </c>
      <c r="G481" s="2">
        <f>+G480+E481-F481</f>
        <v>194</v>
      </c>
    </row>
    <row r="482" spans="1:7" hidden="1">
      <c r="B482" s="422"/>
      <c r="C482" s="422"/>
      <c r="D482" t="s">
        <v>15</v>
      </c>
      <c r="E482" s="2">
        <v>5</v>
      </c>
      <c r="G482" s="2">
        <f>+G481+E482-F482</f>
        <v>199</v>
      </c>
    </row>
    <row r="483" spans="1:7" hidden="1">
      <c r="A483" s="3">
        <v>44475</v>
      </c>
      <c r="B483" s="422">
        <v>23601</v>
      </c>
      <c r="C483" s="422" t="s">
        <v>41</v>
      </c>
      <c r="D483" t="s">
        <v>14</v>
      </c>
      <c r="E483" s="2"/>
      <c r="F483" s="2">
        <v>60</v>
      </c>
      <c r="G483" s="2">
        <f>+G482+E483-F483</f>
        <v>139</v>
      </c>
    </row>
    <row r="484" spans="1:7" hidden="1">
      <c r="A484" s="3">
        <v>44475</v>
      </c>
      <c r="B484" s="422">
        <v>23601</v>
      </c>
      <c r="C484" s="422" t="s">
        <v>41</v>
      </c>
      <c r="D484" t="s">
        <v>15</v>
      </c>
      <c r="E484" s="2"/>
      <c r="F484" s="2">
        <v>5</v>
      </c>
      <c r="G484" s="2">
        <f>+G483+E484-F484</f>
        <v>134</v>
      </c>
    </row>
    <row r="485" spans="1:7" hidden="1">
      <c r="A485" s="3">
        <v>44516</v>
      </c>
      <c r="B485" s="422">
        <v>23914</v>
      </c>
      <c r="C485" s="422" t="s">
        <v>41</v>
      </c>
      <c r="D485" t="s">
        <v>12</v>
      </c>
      <c r="E485" s="2"/>
      <c r="F485" s="2">
        <v>85.3</v>
      </c>
      <c r="G485" s="2">
        <f>+G484+E485-F485</f>
        <v>48.7</v>
      </c>
    </row>
    <row r="486" spans="1:7" hidden="1">
      <c r="A486" s="3">
        <v>44516</v>
      </c>
      <c r="B486" s="422">
        <v>23914</v>
      </c>
      <c r="C486" s="422" t="s">
        <v>41</v>
      </c>
      <c r="D486" t="s">
        <v>13</v>
      </c>
      <c r="E486" s="2"/>
      <c r="F486" s="2">
        <v>48.7</v>
      </c>
      <c r="G486" s="2">
        <f>+G485+E486-F486</f>
        <v>0</v>
      </c>
    </row>
    <row r="487" spans="1:7" hidden="1">
      <c r="A487" s="81">
        <v>44500</v>
      </c>
      <c r="B487" s="421" t="s">
        <v>10</v>
      </c>
      <c r="C487" s="421" t="s">
        <v>25</v>
      </c>
      <c r="D487" t="s">
        <v>12</v>
      </c>
      <c r="E487" s="2">
        <v>88.4</v>
      </c>
      <c r="G487" s="2">
        <f>+G486+E487-F487</f>
        <v>88.4</v>
      </c>
    </row>
    <row r="488" spans="1:7" hidden="1">
      <c r="A488" s="70"/>
      <c r="B488" s="422"/>
      <c r="C488" s="422"/>
      <c r="D488" t="s">
        <v>13</v>
      </c>
      <c r="E488" s="2">
        <v>67.2</v>
      </c>
      <c r="G488" s="2">
        <f>+G487+E488-F488</f>
        <v>155.60000000000002</v>
      </c>
    </row>
    <row r="489" spans="1:7" hidden="1">
      <c r="A489" s="70"/>
      <c r="B489" s="422"/>
      <c r="C489" s="422"/>
      <c r="D489" t="s">
        <v>14</v>
      </c>
      <c r="E489" s="2">
        <v>60</v>
      </c>
      <c r="G489" s="2">
        <f>+G488+E489-F489</f>
        <v>215.60000000000002</v>
      </c>
    </row>
    <row r="490" spans="1:7" hidden="1">
      <c r="A490" s="70"/>
      <c r="B490" s="422"/>
      <c r="C490" s="422"/>
      <c r="D490" t="s">
        <v>15</v>
      </c>
      <c r="E490" s="2">
        <v>5</v>
      </c>
      <c r="G490" s="2">
        <f>+G489+E490-F490</f>
        <v>220.60000000000002</v>
      </c>
    </row>
    <row r="491" spans="1:7" hidden="1">
      <c r="A491" s="70">
        <v>44508</v>
      </c>
      <c r="B491" s="422">
        <v>23700</v>
      </c>
      <c r="C491" s="422" t="s">
        <v>25</v>
      </c>
      <c r="D491" t="s">
        <v>121</v>
      </c>
      <c r="E491" s="2"/>
      <c r="F491" s="2">
        <v>60</v>
      </c>
      <c r="G491" s="2">
        <f>+G490+E491-F491</f>
        <v>160.60000000000002</v>
      </c>
    </row>
    <row r="492" spans="1:7" hidden="1">
      <c r="A492" s="70">
        <v>44508</v>
      </c>
      <c r="B492" s="422">
        <v>23700</v>
      </c>
      <c r="C492" s="422" t="s">
        <v>25</v>
      </c>
      <c r="D492" t="s">
        <v>122</v>
      </c>
      <c r="E492" s="2"/>
      <c r="F492" s="2">
        <v>5</v>
      </c>
      <c r="G492" s="2">
        <f>+G491+E492-F492</f>
        <v>155.60000000000002</v>
      </c>
    </row>
    <row r="493" spans="1:7" hidden="1">
      <c r="A493" s="70">
        <v>44559</v>
      </c>
      <c r="B493" s="422">
        <v>24059</v>
      </c>
      <c r="C493" s="422" t="s">
        <v>25</v>
      </c>
      <c r="D493" t="s">
        <v>12</v>
      </c>
      <c r="E493" s="2"/>
      <c r="F493" s="2">
        <v>88.4</v>
      </c>
      <c r="G493" s="2">
        <f>+G492+E493-F493</f>
        <v>67.200000000000017</v>
      </c>
    </row>
    <row r="494" spans="1:7" hidden="1">
      <c r="A494" s="70">
        <v>44559</v>
      </c>
      <c r="B494" s="422">
        <v>24059</v>
      </c>
      <c r="C494" s="422" t="s">
        <v>25</v>
      </c>
      <c r="D494" t="s">
        <v>13</v>
      </c>
      <c r="E494" s="2"/>
      <c r="F494" s="2">
        <v>67.2</v>
      </c>
      <c r="G494" s="2">
        <f>+G493+E494-F494</f>
        <v>0</v>
      </c>
    </row>
    <row r="495" spans="1:7">
      <c r="A495" s="81">
        <v>44530</v>
      </c>
      <c r="B495" s="421" t="s">
        <v>10</v>
      </c>
      <c r="C495" s="421" t="s">
        <v>26</v>
      </c>
      <c r="D495" t="s">
        <v>12</v>
      </c>
      <c r="E495" s="2">
        <v>94.3</v>
      </c>
      <c r="G495" s="2">
        <f>+G494+E495-F495</f>
        <v>94.3</v>
      </c>
    </row>
    <row r="496" spans="1:7">
      <c r="A496" s="70"/>
      <c r="B496" s="422"/>
      <c r="C496" s="422"/>
      <c r="D496" t="s">
        <v>13</v>
      </c>
      <c r="E496" s="2">
        <v>56</v>
      </c>
      <c r="G496" s="2">
        <f>+G495+E496-F496</f>
        <v>150.30000000000001</v>
      </c>
    </row>
    <row r="497" spans="1:13">
      <c r="A497" s="70"/>
      <c r="B497" s="422"/>
      <c r="C497" s="422"/>
      <c r="D497" t="s">
        <v>14</v>
      </c>
      <c r="E497" s="2">
        <v>60</v>
      </c>
      <c r="G497" s="2">
        <f>+G496+E497-F497</f>
        <v>210.3</v>
      </c>
    </row>
    <row r="498" spans="1:13">
      <c r="A498" s="70"/>
      <c r="B498" s="422"/>
      <c r="C498" s="422"/>
      <c r="D498" t="s">
        <v>15</v>
      </c>
      <c r="E498" s="2">
        <v>5</v>
      </c>
      <c r="G498" s="2">
        <f>+G497+E498-F498</f>
        <v>215.3</v>
      </c>
    </row>
    <row r="499" spans="1:13">
      <c r="A499" s="70">
        <v>44537</v>
      </c>
      <c r="B499" s="422">
        <v>24002</v>
      </c>
      <c r="C499" s="422" t="s">
        <v>26</v>
      </c>
      <c r="D499" t="s">
        <v>14</v>
      </c>
      <c r="E499" s="2"/>
      <c r="F499" s="2">
        <v>60</v>
      </c>
      <c r="G499" s="2">
        <f>+G498+E499-F499</f>
        <v>155.30000000000001</v>
      </c>
    </row>
    <row r="500" spans="1:13">
      <c r="A500" s="70">
        <v>44537</v>
      </c>
      <c r="B500" s="422">
        <v>24002</v>
      </c>
      <c r="C500" s="422" t="s">
        <v>26</v>
      </c>
      <c r="D500" t="s">
        <v>15</v>
      </c>
      <c r="E500" s="2"/>
      <c r="F500" s="2">
        <v>5</v>
      </c>
      <c r="G500" s="2">
        <f>+G499+E500-F500</f>
        <v>150.30000000000001</v>
      </c>
      <c r="K500" s="421" t="s">
        <v>25</v>
      </c>
      <c r="L500" t="s">
        <v>12</v>
      </c>
      <c r="M500" s="2">
        <v>88.4</v>
      </c>
    </row>
    <row r="501" spans="1:13">
      <c r="A501" s="70">
        <v>44559</v>
      </c>
      <c r="B501" s="422">
        <v>24059</v>
      </c>
      <c r="C501" s="422" t="s">
        <v>26</v>
      </c>
      <c r="D501" t="s">
        <v>12</v>
      </c>
      <c r="E501" s="2"/>
      <c r="F501" s="2">
        <v>94.3</v>
      </c>
      <c r="G501" s="2">
        <f>+G500+E501-F501</f>
        <v>56.000000000000014</v>
      </c>
      <c r="K501" s="421"/>
      <c r="M501" s="2"/>
    </row>
    <row r="502" spans="1:13">
      <c r="A502" s="70">
        <v>44559</v>
      </c>
      <c r="B502" s="422">
        <v>24059</v>
      </c>
      <c r="C502" s="422" t="s">
        <v>26</v>
      </c>
      <c r="D502" t="s">
        <v>13</v>
      </c>
      <c r="E502" s="2"/>
      <c r="F502" s="2">
        <v>56</v>
      </c>
      <c r="G502" s="2">
        <f>+G501+E502-F502</f>
        <v>0</v>
      </c>
      <c r="K502" s="421"/>
      <c r="M502" s="2"/>
    </row>
    <row r="503" spans="1:13">
      <c r="A503" s="81">
        <v>44561</v>
      </c>
      <c r="B503" s="421" t="s">
        <v>10</v>
      </c>
      <c r="C503" s="139" t="s">
        <v>27</v>
      </c>
      <c r="D503" s="35" t="s">
        <v>12</v>
      </c>
      <c r="E503" s="21">
        <v>99</v>
      </c>
      <c r="G503" s="2">
        <f>+G502+E503-F503</f>
        <v>99</v>
      </c>
      <c r="L503" t="s">
        <v>13</v>
      </c>
      <c r="M503" s="2">
        <v>67.2</v>
      </c>
    </row>
    <row r="504" spans="1:13">
      <c r="A504" s="70"/>
      <c r="B504" s="422"/>
      <c r="C504" s="434"/>
      <c r="D504" s="35" t="s">
        <v>13</v>
      </c>
      <c r="E504" s="21">
        <v>51.3</v>
      </c>
      <c r="G504" s="2">
        <f>+G503+E504-F504</f>
        <v>150.30000000000001</v>
      </c>
      <c r="K504" s="421" t="s">
        <v>26</v>
      </c>
      <c r="L504" t="s">
        <v>12</v>
      </c>
      <c r="M504">
        <v>94.3</v>
      </c>
    </row>
    <row r="505" spans="1:13">
      <c r="A505" s="70"/>
      <c r="B505" s="422"/>
      <c r="C505" s="422"/>
      <c r="D505" t="s">
        <v>14</v>
      </c>
      <c r="E505" s="21">
        <v>60</v>
      </c>
      <c r="G505" s="2">
        <f>+G504+E505-F505</f>
        <v>210.3</v>
      </c>
      <c r="L505" t="s">
        <v>13</v>
      </c>
      <c r="M505">
        <v>56</v>
      </c>
    </row>
    <row r="506" spans="1:13">
      <c r="A506" s="70"/>
      <c r="B506" s="422"/>
      <c r="C506" s="422"/>
      <c r="D506" t="s">
        <v>15</v>
      </c>
      <c r="E506" s="21">
        <v>5</v>
      </c>
      <c r="G506" s="2">
        <f>+G505+E506-F506</f>
        <v>215.3</v>
      </c>
    </row>
    <row r="507" spans="1:13">
      <c r="A507" s="70">
        <v>44575</v>
      </c>
      <c r="B507" s="422">
        <v>24120</v>
      </c>
      <c r="C507" s="422" t="s">
        <v>27</v>
      </c>
      <c r="D507" t="s">
        <v>14</v>
      </c>
      <c r="E507" s="21"/>
      <c r="F507" s="2">
        <v>60</v>
      </c>
      <c r="G507" s="2">
        <f>+G506+E507-F507</f>
        <v>155.30000000000001</v>
      </c>
    </row>
    <row r="508" spans="1:13">
      <c r="A508" s="70">
        <v>44575</v>
      </c>
      <c r="B508" s="422">
        <v>24120</v>
      </c>
      <c r="C508" s="422" t="s">
        <v>27</v>
      </c>
      <c r="D508" t="s">
        <v>15</v>
      </c>
      <c r="E508" s="21"/>
      <c r="F508" s="2">
        <v>5</v>
      </c>
      <c r="G508" s="2">
        <f>+G507+E508-F508</f>
        <v>150.30000000000001</v>
      </c>
    </row>
    <row r="509" spans="1:13">
      <c r="A509" s="70">
        <v>44621</v>
      </c>
      <c r="B509" s="422">
        <v>24521</v>
      </c>
      <c r="C509" s="422" t="s">
        <v>27</v>
      </c>
      <c r="D509" t="s">
        <v>12</v>
      </c>
      <c r="E509" s="21"/>
      <c r="F509" s="2">
        <v>99</v>
      </c>
      <c r="G509" s="2">
        <f>+G508+E509-F509</f>
        <v>51.300000000000011</v>
      </c>
    </row>
    <row r="510" spans="1:13">
      <c r="A510" s="70">
        <v>44621</v>
      </c>
      <c r="B510" s="422">
        <v>24521</v>
      </c>
      <c r="C510" s="422" t="s">
        <v>27</v>
      </c>
      <c r="D510" t="s">
        <v>13</v>
      </c>
      <c r="E510" s="21"/>
      <c r="F510" s="2">
        <v>51.3</v>
      </c>
      <c r="G510" s="2">
        <f>+G509+E510-F510</f>
        <v>0</v>
      </c>
    </row>
    <row r="511" spans="1:13">
      <c r="A511" s="81">
        <v>44592</v>
      </c>
      <c r="B511" s="421" t="s">
        <v>10</v>
      </c>
      <c r="C511" s="140" t="s">
        <v>11</v>
      </c>
      <c r="D511" s="35" t="s">
        <v>12</v>
      </c>
      <c r="E511" s="21">
        <v>62.1</v>
      </c>
      <c r="G511" s="2">
        <f>+G510+E511-F511</f>
        <v>62.1</v>
      </c>
    </row>
    <row r="512" spans="1:13">
      <c r="A512" s="70"/>
      <c r="B512" s="422"/>
      <c r="C512" s="434"/>
      <c r="D512" s="35" t="s">
        <v>13</v>
      </c>
      <c r="E512" s="21">
        <v>4.3</v>
      </c>
      <c r="G512" s="2">
        <f>+G511+E512-F512</f>
        <v>66.400000000000006</v>
      </c>
    </row>
    <row r="513" spans="1:10">
      <c r="A513" s="70"/>
      <c r="B513" s="422"/>
      <c r="C513" s="422"/>
      <c r="D513" t="s">
        <v>14</v>
      </c>
      <c r="E513" s="21">
        <v>60</v>
      </c>
      <c r="G513" s="2">
        <f>+G512+E513-F513</f>
        <v>126.4</v>
      </c>
      <c r="J513" t="s">
        <v>761</v>
      </c>
    </row>
    <row r="514" spans="1:10">
      <c r="A514" s="70"/>
      <c r="B514" s="422"/>
      <c r="C514" s="422"/>
      <c r="D514" t="s">
        <v>15</v>
      </c>
      <c r="E514" s="21">
        <v>5</v>
      </c>
      <c r="G514" s="2">
        <f>+G513+E514-F514</f>
        <v>131.4</v>
      </c>
      <c r="J514" t="s">
        <v>762</v>
      </c>
    </row>
    <row r="515" spans="1:10">
      <c r="A515" s="70"/>
      <c r="B515" s="422"/>
      <c r="C515" s="422"/>
      <c r="D515" s="35" t="s">
        <v>183</v>
      </c>
      <c r="E515" s="141">
        <v>10</v>
      </c>
      <c r="G515" s="2">
        <f>+G514+E515-F515</f>
        <v>141.4</v>
      </c>
    </row>
    <row r="516" spans="1:10">
      <c r="A516" s="70">
        <v>44614</v>
      </c>
      <c r="B516" s="422">
        <v>24249</v>
      </c>
      <c r="C516" s="422" t="s">
        <v>11</v>
      </c>
      <c r="D516" t="s">
        <v>14</v>
      </c>
      <c r="F516" s="2">
        <v>60</v>
      </c>
      <c r="G516" s="2">
        <f>+G515+E516-F516</f>
        <v>81.400000000000006</v>
      </c>
    </row>
    <row r="517" spans="1:10">
      <c r="A517" s="70">
        <v>44614</v>
      </c>
      <c r="B517" s="422">
        <v>24249</v>
      </c>
      <c r="C517" s="422" t="s">
        <v>11</v>
      </c>
      <c r="D517" t="s">
        <v>15</v>
      </c>
      <c r="F517" s="2">
        <v>5</v>
      </c>
      <c r="G517" s="2">
        <f>+G516+E517-F517</f>
        <v>76.400000000000006</v>
      </c>
    </row>
    <row r="518" spans="1:10">
      <c r="A518" s="70">
        <v>44621</v>
      </c>
      <c r="B518" s="422">
        <v>24523</v>
      </c>
      <c r="C518" s="422" t="s">
        <v>11</v>
      </c>
      <c r="D518" t="s">
        <v>12</v>
      </c>
      <c r="F518" s="2">
        <v>62.1</v>
      </c>
      <c r="G518" s="2">
        <f>+G517+E518-F518</f>
        <v>14.300000000000004</v>
      </c>
    </row>
    <row r="519" spans="1:10">
      <c r="A519" s="70">
        <v>44621</v>
      </c>
      <c r="B519" s="422">
        <v>24523</v>
      </c>
      <c r="C519" s="422" t="s">
        <v>11</v>
      </c>
      <c r="D519" t="s">
        <v>13</v>
      </c>
      <c r="F519" s="2">
        <v>4.3</v>
      </c>
      <c r="G519" s="2">
        <f>+G518+E519-F519</f>
        <v>10.000000000000004</v>
      </c>
    </row>
    <row r="520" spans="1:10">
      <c r="A520" s="70">
        <v>44621</v>
      </c>
      <c r="B520" s="422">
        <v>24524</v>
      </c>
      <c r="C520" s="422" t="s">
        <v>11</v>
      </c>
      <c r="D520" s="35" t="s">
        <v>183</v>
      </c>
      <c r="F520" s="2">
        <v>10</v>
      </c>
      <c r="G520" s="2">
        <f>+G519+E520-F520</f>
        <v>0</v>
      </c>
    </row>
    <row r="521" spans="1:10">
      <c r="A521" s="31">
        <v>44620</v>
      </c>
      <c r="B521" s="421" t="s">
        <v>10</v>
      </c>
      <c r="C521" s="421" t="s">
        <v>17</v>
      </c>
      <c r="D521" t="s">
        <v>12</v>
      </c>
      <c r="E521" s="5">
        <v>22.9</v>
      </c>
      <c r="G521" s="2">
        <f>+G520+E521-F521</f>
        <v>22.9</v>
      </c>
    </row>
    <row r="522" spans="1:10">
      <c r="B522" s="422"/>
      <c r="C522" s="422"/>
      <c r="D522" t="s">
        <v>13</v>
      </c>
      <c r="E522" s="5">
        <v>1.2</v>
      </c>
      <c r="G522" s="2">
        <f>+G521+E522-F522</f>
        <v>24.099999999999998</v>
      </c>
    </row>
    <row r="523" spans="1:10">
      <c r="B523" s="422"/>
      <c r="C523" s="422"/>
      <c r="D523" t="s">
        <v>14</v>
      </c>
      <c r="E523" s="5">
        <v>56</v>
      </c>
      <c r="G523" s="2">
        <f>+G522+E523-F523</f>
        <v>80.099999999999994</v>
      </c>
    </row>
    <row r="524" spans="1:10">
      <c r="B524" s="422"/>
      <c r="C524" s="422"/>
      <c r="D524" t="s">
        <v>15</v>
      </c>
      <c r="E524" s="5">
        <v>5</v>
      </c>
      <c r="G524" s="2">
        <f>+G523+E524-F524</f>
        <v>85.1</v>
      </c>
    </row>
    <row r="525" spans="1:10">
      <c r="A525" s="3">
        <v>44637</v>
      </c>
      <c r="B525" s="422">
        <v>24560</v>
      </c>
      <c r="C525" s="422" t="s">
        <v>17</v>
      </c>
      <c r="D525" t="s">
        <v>14</v>
      </c>
      <c r="F525" s="5">
        <v>56</v>
      </c>
      <c r="G525" s="2">
        <f>+G524+E525-F525</f>
        <v>29.099999999999994</v>
      </c>
    </row>
    <row r="526" spans="1:10">
      <c r="A526" s="3">
        <v>44637</v>
      </c>
      <c r="B526" s="422">
        <v>24560</v>
      </c>
      <c r="C526" s="422" t="s">
        <v>17</v>
      </c>
      <c r="D526" t="s">
        <v>15</v>
      </c>
      <c r="F526" s="5">
        <v>5</v>
      </c>
      <c r="G526" s="2">
        <f>+G525+E526-F526</f>
        <v>24.099999999999994</v>
      </c>
    </row>
    <row r="527" spans="1:10">
      <c r="A527" s="3">
        <v>44648</v>
      </c>
      <c r="B527" s="422">
        <v>24671</v>
      </c>
      <c r="C527" s="422" t="s">
        <v>17</v>
      </c>
      <c r="D527" t="s">
        <v>12</v>
      </c>
      <c r="F527" s="5">
        <v>22.9</v>
      </c>
      <c r="G527" s="2">
        <f>+G526+E527-F527</f>
        <v>1.1999999999999957</v>
      </c>
    </row>
    <row r="528" spans="1:10">
      <c r="A528" s="3">
        <v>44648</v>
      </c>
      <c r="B528" s="422">
        <v>24671</v>
      </c>
      <c r="C528" s="422" t="s">
        <v>17</v>
      </c>
      <c r="D528" t="s">
        <v>13</v>
      </c>
      <c r="F528" s="5">
        <v>1.2</v>
      </c>
      <c r="G528" s="2">
        <f>+G527+E528-F528</f>
        <v>-4.2188474935755949E-15</v>
      </c>
    </row>
    <row r="529" spans="1:7">
      <c r="A529" s="31">
        <v>44651</v>
      </c>
      <c r="B529" s="421" t="s">
        <v>10</v>
      </c>
      <c r="C529" s="421" t="s">
        <v>18</v>
      </c>
      <c r="D529" t="s">
        <v>12</v>
      </c>
      <c r="E529" s="5">
        <v>23.1</v>
      </c>
      <c r="G529" s="2">
        <f>+G528+E529-F529</f>
        <v>23.099999999999998</v>
      </c>
    </row>
    <row r="530" spans="1:7">
      <c r="B530" s="422"/>
      <c r="C530" s="422"/>
      <c r="D530" t="s">
        <v>13</v>
      </c>
      <c r="E530" s="5">
        <v>23.5</v>
      </c>
      <c r="G530" s="2">
        <f>+G529+E530-F530</f>
        <v>46.599999999999994</v>
      </c>
    </row>
    <row r="531" spans="1:7">
      <c r="B531" s="422"/>
      <c r="C531" s="422"/>
      <c r="D531" t="s">
        <v>14</v>
      </c>
      <c r="E531" s="5">
        <v>60</v>
      </c>
      <c r="G531" s="2">
        <f>+G530+E531-F531</f>
        <v>106.6</v>
      </c>
    </row>
    <row r="532" spans="1:7">
      <c r="B532" s="422"/>
      <c r="C532" s="422"/>
      <c r="D532" t="s">
        <v>15</v>
      </c>
      <c r="E532" s="5">
        <v>5</v>
      </c>
      <c r="G532" s="2">
        <f>+G531+E532-F532</f>
        <v>111.6</v>
      </c>
    </row>
    <row r="533" spans="1:7">
      <c r="A533" s="3">
        <v>44669</v>
      </c>
      <c r="B533" s="422">
        <v>24776</v>
      </c>
      <c r="C533" s="422" t="s">
        <v>18</v>
      </c>
      <c r="D533" t="s">
        <v>14</v>
      </c>
      <c r="F533" s="5">
        <v>60</v>
      </c>
      <c r="G533" s="2">
        <f>+G532+E533-F533</f>
        <v>51.599999999999994</v>
      </c>
    </row>
    <row r="534" spans="1:7">
      <c r="A534" s="3">
        <v>44669</v>
      </c>
      <c r="B534" s="422">
        <v>24776</v>
      </c>
      <c r="C534" s="422" t="s">
        <v>18</v>
      </c>
      <c r="D534" t="s">
        <v>15</v>
      </c>
      <c r="F534" s="5">
        <v>5</v>
      </c>
      <c r="G534" s="2">
        <f>+G533+E534-F534</f>
        <v>46.599999999999994</v>
      </c>
    </row>
    <row r="535" spans="1:7">
      <c r="A535" s="3">
        <v>44797</v>
      </c>
      <c r="B535" s="422">
        <v>25410</v>
      </c>
      <c r="C535" s="422" t="s">
        <v>18</v>
      </c>
      <c r="D535" t="s">
        <v>12</v>
      </c>
      <c r="F535" s="5">
        <v>23.1</v>
      </c>
      <c r="G535" s="2">
        <f>+G534+E535-F535</f>
        <v>23.499999999999993</v>
      </c>
    </row>
    <row r="536" spans="1:7">
      <c r="A536" s="3">
        <v>44797</v>
      </c>
      <c r="B536" s="422">
        <v>25410</v>
      </c>
      <c r="C536" s="422" t="s">
        <v>18</v>
      </c>
      <c r="D536" t="s">
        <v>13</v>
      </c>
      <c r="F536" s="5">
        <v>23.5</v>
      </c>
      <c r="G536" s="2">
        <f>+G535+E536-F536</f>
        <v>0</v>
      </c>
    </row>
    <row r="537" spans="1:7">
      <c r="A537" s="31">
        <v>44681</v>
      </c>
      <c r="B537" s="421" t="s">
        <v>10</v>
      </c>
      <c r="C537" s="421" t="s">
        <v>19</v>
      </c>
      <c r="D537" t="s">
        <v>12</v>
      </c>
      <c r="E537" s="45">
        <v>42.6</v>
      </c>
      <c r="G537" s="2">
        <f>+G536+E537-F537</f>
        <v>42.6</v>
      </c>
    </row>
    <row r="538" spans="1:7">
      <c r="A538" s="71"/>
      <c r="B538" s="425"/>
      <c r="C538" s="425"/>
      <c r="D538" t="s">
        <v>13</v>
      </c>
      <c r="E538" s="45">
        <v>9.1</v>
      </c>
      <c r="G538" s="2">
        <f>+G537+E538-F538</f>
        <v>51.7</v>
      </c>
    </row>
    <row r="539" spans="1:7">
      <c r="A539" s="71"/>
      <c r="B539" s="425"/>
      <c r="C539" s="425"/>
      <c r="D539" t="s">
        <v>14</v>
      </c>
      <c r="E539" s="45">
        <v>60</v>
      </c>
      <c r="G539" s="2">
        <f>+G538+E539-F539</f>
        <v>111.7</v>
      </c>
    </row>
    <row r="540" spans="1:7">
      <c r="A540" s="71"/>
      <c r="B540" s="425"/>
      <c r="C540" s="425"/>
      <c r="D540" t="s">
        <v>15</v>
      </c>
      <c r="E540" s="45">
        <v>5</v>
      </c>
      <c r="G540" s="2">
        <f>+G539+E540-F540</f>
        <v>116.7</v>
      </c>
    </row>
    <row r="541" spans="1:7">
      <c r="A541" s="71"/>
      <c r="B541" s="425"/>
      <c r="C541" s="425"/>
      <c r="D541" t="s">
        <v>144</v>
      </c>
      <c r="E541" s="142">
        <v>10</v>
      </c>
      <c r="G541" s="2">
        <f>+G540+E541-F541</f>
        <v>126.7</v>
      </c>
    </row>
    <row r="542" spans="1:7">
      <c r="A542" s="71">
        <v>44712</v>
      </c>
      <c r="B542" s="425">
        <v>24936</v>
      </c>
      <c r="C542" s="422" t="s">
        <v>19</v>
      </c>
      <c r="D542" t="s">
        <v>14</v>
      </c>
      <c r="E542" s="142"/>
      <c r="F542" s="45">
        <v>60</v>
      </c>
      <c r="G542" s="2">
        <f>+G541+E542-F542</f>
        <v>66.7</v>
      </c>
    </row>
    <row r="543" spans="1:7">
      <c r="A543" s="71">
        <v>44712</v>
      </c>
      <c r="B543" s="425">
        <v>24936</v>
      </c>
      <c r="C543" s="422" t="s">
        <v>19</v>
      </c>
      <c r="D543" t="s">
        <v>15</v>
      </c>
      <c r="E543" s="142"/>
      <c r="F543" s="45">
        <v>5</v>
      </c>
      <c r="G543" s="2">
        <f>+G542+E543-F543</f>
        <v>61.7</v>
      </c>
    </row>
    <row r="544" spans="1:7">
      <c r="A544" s="3">
        <v>44797</v>
      </c>
      <c r="B544" s="422">
        <v>25410</v>
      </c>
      <c r="C544" s="422" t="s">
        <v>19</v>
      </c>
      <c r="D544" t="s">
        <v>12</v>
      </c>
      <c r="E544" s="142"/>
      <c r="F544" s="45">
        <v>42.6</v>
      </c>
      <c r="G544" s="2">
        <f>+G543+E544-F544</f>
        <v>19.100000000000001</v>
      </c>
    </row>
    <row r="545" spans="1:13">
      <c r="A545" s="3">
        <v>44797</v>
      </c>
      <c r="B545" s="422">
        <v>25410</v>
      </c>
      <c r="C545" s="422" t="s">
        <v>19</v>
      </c>
      <c r="D545" t="s">
        <v>13</v>
      </c>
      <c r="E545" s="142"/>
      <c r="F545" s="45">
        <v>9.1</v>
      </c>
      <c r="G545" s="2">
        <f>+G544+E545-F545</f>
        <v>10.000000000000002</v>
      </c>
    </row>
    <row r="546" spans="1:13">
      <c r="A546" s="3">
        <v>44797</v>
      </c>
      <c r="B546" s="422">
        <v>25411</v>
      </c>
      <c r="C546" s="422" t="s">
        <v>19</v>
      </c>
      <c r="D546" t="s">
        <v>144</v>
      </c>
      <c r="E546" s="142"/>
      <c r="F546" s="142">
        <v>10</v>
      </c>
      <c r="G546" s="2">
        <f>+G545+E546-F546</f>
        <v>0</v>
      </c>
    </row>
    <row r="547" spans="1:13">
      <c r="A547" s="31">
        <v>44712</v>
      </c>
      <c r="B547" s="421" t="s">
        <v>10</v>
      </c>
      <c r="C547" s="421" t="s">
        <v>20</v>
      </c>
      <c r="D547" t="s">
        <v>12</v>
      </c>
      <c r="E547" s="5">
        <v>40.799999999999997</v>
      </c>
      <c r="G547" s="2">
        <f>+G546+E547-F547</f>
        <v>40.799999999999997</v>
      </c>
    </row>
    <row r="548" spans="1:13">
      <c r="A548" s="70"/>
      <c r="B548" s="422"/>
      <c r="C548" s="422"/>
      <c r="D548" t="s">
        <v>13</v>
      </c>
      <c r="E548" s="5">
        <v>9.1</v>
      </c>
      <c r="G548" s="2">
        <f>+G547+E548-F548</f>
        <v>49.9</v>
      </c>
    </row>
    <row r="549" spans="1:13">
      <c r="B549" s="422"/>
      <c r="C549" s="422"/>
      <c r="D549" t="s">
        <v>14</v>
      </c>
      <c r="E549" s="45">
        <v>60</v>
      </c>
      <c r="G549" s="2">
        <f>+G548+E549-F549</f>
        <v>109.9</v>
      </c>
    </row>
    <row r="550" spans="1:13">
      <c r="B550" s="422"/>
      <c r="C550" s="422"/>
      <c r="D550" t="s">
        <v>15</v>
      </c>
      <c r="E550" s="45">
        <v>5</v>
      </c>
      <c r="G550" s="2">
        <f>+G549+E550-F550</f>
        <v>114.9</v>
      </c>
    </row>
    <row r="551" spans="1:13">
      <c r="B551" s="422"/>
      <c r="C551" s="422"/>
      <c r="D551" t="s">
        <v>44</v>
      </c>
      <c r="E551" s="45">
        <v>6</v>
      </c>
      <c r="G551" s="2">
        <f>+G550+E551-F551</f>
        <v>120.9</v>
      </c>
    </row>
    <row r="552" spans="1:13">
      <c r="A552" s="3">
        <v>44726</v>
      </c>
      <c r="B552" s="422">
        <v>24971</v>
      </c>
      <c r="C552" s="422" t="s">
        <v>20</v>
      </c>
      <c r="D552" t="s">
        <v>14</v>
      </c>
      <c r="F552" s="45">
        <v>60</v>
      </c>
      <c r="G552" s="2">
        <f>+G551+E552-F552</f>
        <v>60.900000000000006</v>
      </c>
    </row>
    <row r="553" spans="1:13">
      <c r="A553" s="3">
        <v>44726</v>
      </c>
      <c r="B553" s="422">
        <v>24971</v>
      </c>
      <c r="C553" s="422" t="s">
        <v>20</v>
      </c>
      <c r="D553" t="s">
        <v>15</v>
      </c>
      <c r="F553" s="45">
        <v>5</v>
      </c>
      <c r="G553" s="2">
        <f>+G552+E553-F553</f>
        <v>55.900000000000006</v>
      </c>
    </row>
    <row r="554" spans="1:13">
      <c r="A554" s="3">
        <v>44797</v>
      </c>
      <c r="B554" s="422">
        <v>25410</v>
      </c>
      <c r="C554" s="422" t="s">
        <v>20</v>
      </c>
      <c r="D554" t="s">
        <v>12</v>
      </c>
      <c r="F554" s="5">
        <v>40.799999999999997</v>
      </c>
      <c r="G554" s="2">
        <f>+G553+E554-F554</f>
        <v>15.100000000000009</v>
      </c>
    </row>
    <row r="555" spans="1:13">
      <c r="A555" s="3">
        <v>44797</v>
      </c>
      <c r="B555" s="422">
        <v>25410</v>
      </c>
      <c r="C555" s="422" t="s">
        <v>20</v>
      </c>
      <c r="D555" t="s">
        <v>13</v>
      </c>
      <c r="F555" s="5">
        <v>9.1</v>
      </c>
      <c r="G555" s="2">
        <f>+G554+E555-F555</f>
        <v>6.0000000000000089</v>
      </c>
    </row>
    <row r="556" spans="1:13">
      <c r="A556" s="3">
        <v>44797</v>
      </c>
      <c r="B556" s="422">
        <v>25410</v>
      </c>
      <c r="C556" s="422" t="s">
        <v>20</v>
      </c>
      <c r="D556" t="s">
        <v>44</v>
      </c>
      <c r="F556" s="45">
        <v>6</v>
      </c>
      <c r="G556" s="2">
        <f>+G555+E556-F556</f>
        <v>8.8817841970012523E-15</v>
      </c>
    </row>
    <row r="557" spans="1:13">
      <c r="A557" s="31">
        <v>44742</v>
      </c>
      <c r="B557" s="421" t="s">
        <v>10</v>
      </c>
      <c r="C557" s="421" t="s">
        <v>21</v>
      </c>
      <c r="D557" t="s">
        <v>12</v>
      </c>
      <c r="E557" s="5">
        <v>41.9</v>
      </c>
      <c r="G557" s="2">
        <f>+G556+E557-F557</f>
        <v>41.900000000000006</v>
      </c>
      <c r="M557" s="5"/>
    </row>
    <row r="558" spans="1:13">
      <c r="B558" s="422"/>
      <c r="C558" s="422"/>
      <c r="D558" t="s">
        <v>13</v>
      </c>
      <c r="E558" s="5">
        <v>12.4</v>
      </c>
      <c r="G558" s="2">
        <f>+G557+E558-F558</f>
        <v>54.300000000000004</v>
      </c>
    </row>
    <row r="559" spans="1:13">
      <c r="B559" s="422"/>
      <c r="C559" s="422"/>
      <c r="D559" t="s">
        <v>14</v>
      </c>
      <c r="E559" s="45">
        <v>60</v>
      </c>
      <c r="G559" s="2">
        <f>+G558+E559-F559</f>
        <v>114.30000000000001</v>
      </c>
    </row>
    <row r="560" spans="1:13">
      <c r="B560" s="422"/>
      <c r="C560" s="422"/>
      <c r="D560" t="s">
        <v>15</v>
      </c>
      <c r="E560" s="45">
        <v>5</v>
      </c>
      <c r="G560" s="2">
        <f>+G559+E560-F560</f>
        <v>119.30000000000001</v>
      </c>
    </row>
    <row r="561" spans="1:10">
      <c r="A561" s="3">
        <v>44740</v>
      </c>
      <c r="B561" s="422" t="s">
        <v>763</v>
      </c>
      <c r="C561" s="422" t="s">
        <v>21</v>
      </c>
      <c r="D561" t="s">
        <v>14</v>
      </c>
      <c r="F561" s="45">
        <v>60</v>
      </c>
      <c r="G561" s="2">
        <f>+G560+E561-F561</f>
        <v>59.300000000000011</v>
      </c>
    </row>
    <row r="562" spans="1:10">
      <c r="A562" s="3">
        <v>44740</v>
      </c>
      <c r="B562" s="422" t="s">
        <v>763</v>
      </c>
      <c r="C562" s="422" t="s">
        <v>21</v>
      </c>
      <c r="D562" t="s">
        <v>15</v>
      </c>
      <c r="F562" s="45">
        <v>5</v>
      </c>
      <c r="G562" s="2">
        <f>+G561+E562-F562</f>
        <v>54.300000000000011</v>
      </c>
    </row>
    <row r="563" spans="1:10">
      <c r="A563" s="3">
        <v>44797</v>
      </c>
      <c r="B563" s="422">
        <v>25410</v>
      </c>
      <c r="C563" s="422" t="s">
        <v>21</v>
      </c>
      <c r="D563" t="s">
        <v>12</v>
      </c>
      <c r="F563" s="5">
        <v>41.9</v>
      </c>
      <c r="G563" s="2">
        <f>+G562+E563-F563</f>
        <v>12.400000000000013</v>
      </c>
    </row>
    <row r="564" spans="1:10">
      <c r="A564" s="3">
        <v>44797</v>
      </c>
      <c r="B564" s="422">
        <v>25410</v>
      </c>
      <c r="C564" s="422" t="s">
        <v>21</v>
      </c>
      <c r="D564" t="s">
        <v>13</v>
      </c>
      <c r="F564" s="5">
        <v>12.4</v>
      </c>
      <c r="G564" s="2">
        <f>+G563+E564-F564</f>
        <v>0</v>
      </c>
    </row>
    <row r="565" spans="1:10">
      <c r="A565" s="31">
        <v>44773</v>
      </c>
      <c r="B565" s="421" t="s">
        <v>10</v>
      </c>
      <c r="C565" s="421" t="s">
        <v>22</v>
      </c>
      <c r="D565" t="s">
        <v>12</v>
      </c>
      <c r="E565" s="2">
        <v>41.7</v>
      </c>
      <c r="G565" s="2">
        <f>+G564+E565-F565</f>
        <v>41.7</v>
      </c>
    </row>
    <row r="566" spans="1:10">
      <c r="B566" s="422"/>
      <c r="C566" s="422"/>
      <c r="D566" t="s">
        <v>13</v>
      </c>
      <c r="E566" s="2">
        <v>30.1</v>
      </c>
      <c r="G566" s="2">
        <f>+G565+E566-F566</f>
        <v>71.800000000000011</v>
      </c>
    </row>
    <row r="567" spans="1:10">
      <c r="B567" s="422"/>
      <c r="C567" s="422"/>
      <c r="D567" t="s">
        <v>14</v>
      </c>
      <c r="E567" s="2">
        <v>60</v>
      </c>
      <c r="G567" s="2">
        <f>+G566+E567-F567</f>
        <v>131.80000000000001</v>
      </c>
    </row>
    <row r="568" spans="1:10">
      <c r="B568" s="422"/>
      <c r="C568" s="422"/>
      <c r="D568" t="s">
        <v>15</v>
      </c>
      <c r="E568" s="2">
        <v>5</v>
      </c>
      <c r="G568" s="2">
        <f>+G567+E568-F568</f>
        <v>136.80000000000001</v>
      </c>
    </row>
    <row r="569" spans="1:10">
      <c r="A569" s="71">
        <v>44784</v>
      </c>
      <c r="B569" s="422" t="s">
        <v>764</v>
      </c>
      <c r="C569" s="422" t="s">
        <v>22</v>
      </c>
      <c r="D569" t="s">
        <v>14</v>
      </c>
      <c r="E569" s="2"/>
      <c r="F569" s="2">
        <v>60</v>
      </c>
      <c r="G569" s="2">
        <f>+G568+E569-F569</f>
        <v>76.800000000000011</v>
      </c>
    </row>
    <row r="570" spans="1:10">
      <c r="A570" s="71">
        <v>44784</v>
      </c>
      <c r="B570" s="422" t="s">
        <v>764</v>
      </c>
      <c r="C570" s="422" t="s">
        <v>22</v>
      </c>
      <c r="D570" t="s">
        <v>15</v>
      </c>
      <c r="E570" s="2"/>
      <c r="F570" s="2">
        <v>5</v>
      </c>
      <c r="G570" s="2">
        <f>+G569+E570-F570</f>
        <v>71.800000000000011</v>
      </c>
    </row>
    <row r="571" spans="1:10">
      <c r="A571" s="3">
        <v>44797</v>
      </c>
      <c r="B571" s="422">
        <v>25410</v>
      </c>
      <c r="C571" s="422" t="s">
        <v>22</v>
      </c>
      <c r="D571" t="s">
        <v>12</v>
      </c>
      <c r="F571" s="2">
        <v>41.7</v>
      </c>
      <c r="G571" s="2">
        <f>+G570+E571-F571</f>
        <v>30.100000000000009</v>
      </c>
      <c r="I571">
        <v>35.200000000000003</v>
      </c>
      <c r="J571">
        <v>35.200000000000003</v>
      </c>
    </row>
    <row r="572" spans="1:10">
      <c r="A572" s="3">
        <v>44797</v>
      </c>
      <c r="B572" s="422">
        <v>25410</v>
      </c>
      <c r="C572" s="422" t="s">
        <v>22</v>
      </c>
      <c r="D572" t="s">
        <v>13</v>
      </c>
      <c r="F572" s="2">
        <v>30.1</v>
      </c>
      <c r="G572" s="2">
        <f>+G571+E572-F572</f>
        <v>0</v>
      </c>
    </row>
    <row r="573" spans="1:10">
      <c r="A573" s="31">
        <v>44804</v>
      </c>
      <c r="B573" s="421" t="s">
        <v>10</v>
      </c>
      <c r="C573" s="421" t="s">
        <v>23</v>
      </c>
      <c r="D573" t="s">
        <v>12</v>
      </c>
      <c r="E573" s="184">
        <v>41.9</v>
      </c>
      <c r="G573" s="2">
        <f>+G572+E573-F573</f>
        <v>41.9</v>
      </c>
    </row>
    <row r="574" spans="1:10">
      <c r="B574" s="422"/>
      <c r="C574" s="422"/>
      <c r="D574" t="s">
        <v>13</v>
      </c>
      <c r="E574" s="141">
        <v>2.4</v>
      </c>
      <c r="G574" s="2">
        <f>+G573+E574-F574</f>
        <v>44.3</v>
      </c>
      <c r="H574" s="93">
        <f>E574+I571</f>
        <v>37.6</v>
      </c>
      <c r="I574" s="183">
        <f>E573+E574+I571</f>
        <v>79.5</v>
      </c>
      <c r="J574" t="s">
        <v>765</v>
      </c>
    </row>
    <row r="575" spans="1:10">
      <c r="B575" s="422"/>
      <c r="C575" s="422"/>
      <c r="D575" t="s">
        <v>14</v>
      </c>
      <c r="E575" s="5">
        <v>60</v>
      </c>
      <c r="G575" s="2">
        <f>+G574+E575-F575</f>
        <v>104.3</v>
      </c>
    </row>
    <row r="576" spans="1:10">
      <c r="B576" s="422"/>
      <c r="C576" s="422"/>
      <c r="D576" t="s">
        <v>15</v>
      </c>
      <c r="E576" s="5">
        <v>5</v>
      </c>
      <c r="G576" s="2">
        <f>+G575+E576-F576</f>
        <v>109.3</v>
      </c>
      <c r="I576" s="28">
        <f>E584+J571</f>
        <v>75.2</v>
      </c>
    </row>
    <row r="577" spans="1:8">
      <c r="B577" s="422"/>
      <c r="C577" s="422"/>
      <c r="D577" t="s">
        <v>199</v>
      </c>
      <c r="E577" s="2">
        <v>102.5</v>
      </c>
      <c r="G577" s="2">
        <f>+G576+E577-F577</f>
        <v>211.8</v>
      </c>
    </row>
    <row r="578" spans="1:8">
      <c r="B578" s="422"/>
      <c r="C578" s="422"/>
      <c r="D578" t="s">
        <v>160</v>
      </c>
      <c r="E578" s="2"/>
      <c r="F578" s="2">
        <v>51.2</v>
      </c>
      <c r="G578" s="2">
        <f>+G577+E578-F578</f>
        <v>160.60000000000002</v>
      </c>
    </row>
    <row r="579" spans="1:8">
      <c r="A579" s="3">
        <v>44818</v>
      </c>
      <c r="B579" s="422">
        <v>25507</v>
      </c>
      <c r="C579" s="422" t="s">
        <v>23</v>
      </c>
      <c r="D579" t="s">
        <v>14</v>
      </c>
      <c r="F579" s="2">
        <v>60</v>
      </c>
      <c r="G579" s="2">
        <f>+G578+E579-F579</f>
        <v>100.60000000000002</v>
      </c>
    </row>
    <row r="580" spans="1:8">
      <c r="A580" s="3">
        <v>44818</v>
      </c>
      <c r="B580" s="422">
        <v>25507</v>
      </c>
      <c r="C580" s="422" t="s">
        <v>23</v>
      </c>
      <c r="D580" t="s">
        <v>15</v>
      </c>
      <c r="F580" s="2">
        <v>5</v>
      </c>
      <c r="G580" s="2">
        <f>+G579+E580-F580</f>
        <v>95.600000000000023</v>
      </c>
    </row>
    <row r="581" spans="1:8">
      <c r="A581" s="3">
        <v>44961</v>
      </c>
      <c r="B581" s="422" t="s">
        <v>766</v>
      </c>
      <c r="C581" s="422" t="s">
        <v>23</v>
      </c>
      <c r="D581" t="s">
        <v>12</v>
      </c>
      <c r="F581" s="184">
        <v>41.9</v>
      </c>
      <c r="G581" s="2">
        <f>+G580+E581-F581</f>
        <v>53.700000000000024</v>
      </c>
    </row>
    <row r="582" spans="1:8">
      <c r="A582" s="3">
        <v>44961</v>
      </c>
      <c r="B582" s="422" t="s">
        <v>766</v>
      </c>
      <c r="C582" s="422" t="s">
        <v>23</v>
      </c>
      <c r="D582" t="s">
        <v>13</v>
      </c>
      <c r="F582" s="141">
        <v>2.4</v>
      </c>
      <c r="G582" s="2">
        <f>+G581+E582-F582</f>
        <v>51.300000000000026</v>
      </c>
    </row>
    <row r="583" spans="1:8">
      <c r="A583" s="3">
        <v>44992</v>
      </c>
      <c r="B583" s="422">
        <v>26527</v>
      </c>
      <c r="C583" s="422" t="s">
        <v>23</v>
      </c>
      <c r="D583" t="s">
        <v>199</v>
      </c>
      <c r="F583" s="141">
        <v>51.3</v>
      </c>
      <c r="G583" s="2">
        <f>+G582+E583-F583</f>
        <v>0</v>
      </c>
    </row>
    <row r="584" spans="1:8">
      <c r="A584" s="31">
        <v>44834</v>
      </c>
      <c r="B584" s="421" t="s">
        <v>10</v>
      </c>
      <c r="C584" s="421" t="s">
        <v>41</v>
      </c>
      <c r="D584" t="s">
        <v>12</v>
      </c>
      <c r="E584" s="5">
        <v>40</v>
      </c>
      <c r="G584" s="2">
        <f>+G583+E584-F584</f>
        <v>40</v>
      </c>
    </row>
    <row r="585" spans="1:8">
      <c r="B585" s="422"/>
      <c r="C585" s="422"/>
      <c r="D585" t="s">
        <v>13</v>
      </c>
      <c r="E585" s="5">
        <v>70.400000000000006</v>
      </c>
      <c r="G585" s="2">
        <f>+G584+E585-F585</f>
        <v>110.4</v>
      </c>
      <c r="H585" s="28"/>
    </row>
    <row r="586" spans="1:8">
      <c r="B586" s="422"/>
      <c r="C586" s="422"/>
      <c r="D586" t="s">
        <v>14</v>
      </c>
      <c r="E586" s="5">
        <v>60</v>
      </c>
      <c r="G586" s="2">
        <f>+G585+E586-F586</f>
        <v>170.4</v>
      </c>
    </row>
    <row r="587" spans="1:8">
      <c r="B587" s="422"/>
      <c r="C587" s="422"/>
      <c r="D587" t="s">
        <v>15</v>
      </c>
      <c r="E587" s="5">
        <v>5</v>
      </c>
      <c r="G587" s="2">
        <f>+G586+E587-F587</f>
        <v>175.4</v>
      </c>
    </row>
    <row r="588" spans="1:8">
      <c r="A588" s="3">
        <v>44855</v>
      </c>
      <c r="B588" s="422" t="s">
        <v>767</v>
      </c>
      <c r="C588" s="422" t="s">
        <v>41</v>
      </c>
      <c r="D588" t="s">
        <v>14</v>
      </c>
      <c r="F588" s="5">
        <v>60</v>
      </c>
      <c r="G588" s="2">
        <f>+G587+E588-F588</f>
        <v>115.4</v>
      </c>
    </row>
    <row r="589" spans="1:8">
      <c r="A589" s="3">
        <v>44855</v>
      </c>
      <c r="B589" s="422" t="s">
        <v>767</v>
      </c>
      <c r="C589" s="422" t="s">
        <v>41</v>
      </c>
      <c r="D589" t="s">
        <v>15</v>
      </c>
      <c r="F589" s="5">
        <v>5</v>
      </c>
      <c r="G589" s="2">
        <f>+G588+E589-F589</f>
        <v>110.4</v>
      </c>
    </row>
    <row r="590" spans="1:8">
      <c r="A590" s="3">
        <v>44944</v>
      </c>
      <c r="B590" s="422" t="s">
        <v>768</v>
      </c>
      <c r="C590" s="422" t="s">
        <v>41</v>
      </c>
      <c r="D590" t="s">
        <v>12</v>
      </c>
      <c r="F590" s="5">
        <v>40</v>
      </c>
      <c r="G590" s="2">
        <f>+G589+E590-F590</f>
        <v>70.400000000000006</v>
      </c>
    </row>
    <row r="591" spans="1:8">
      <c r="A591" s="3">
        <v>44944</v>
      </c>
      <c r="B591" s="422" t="s">
        <v>768</v>
      </c>
      <c r="C591" s="422" t="s">
        <v>41</v>
      </c>
      <c r="D591" t="s">
        <v>13</v>
      </c>
      <c r="F591" s="5">
        <v>35.200000000000003</v>
      </c>
      <c r="G591" s="2">
        <f>+G590+E591-F591</f>
        <v>35.200000000000003</v>
      </c>
    </row>
    <row r="592" spans="1:8">
      <c r="A592" s="3">
        <v>44961</v>
      </c>
      <c r="B592" s="422" t="s">
        <v>766</v>
      </c>
      <c r="C592" s="422" t="s">
        <v>41</v>
      </c>
      <c r="D592" t="s">
        <v>13</v>
      </c>
      <c r="F592" s="5">
        <v>35.200000000000003</v>
      </c>
      <c r="G592" s="2">
        <f>+G591+E592-F592</f>
        <v>0</v>
      </c>
    </row>
    <row r="593" spans="1:7">
      <c r="A593" s="31">
        <v>44865</v>
      </c>
      <c r="B593" s="421" t="s">
        <v>10</v>
      </c>
      <c r="C593" s="421" t="s">
        <v>25</v>
      </c>
      <c r="D593" t="s">
        <v>12</v>
      </c>
      <c r="E593" s="5">
        <v>130.30000000000001</v>
      </c>
      <c r="G593" s="2">
        <f>+G592+E593-F593</f>
        <v>130.30000000000001</v>
      </c>
    </row>
    <row r="594" spans="1:7">
      <c r="B594" s="422"/>
      <c r="C594" s="422"/>
      <c r="D594" t="s">
        <v>13</v>
      </c>
      <c r="E594" s="5">
        <v>123</v>
      </c>
      <c r="G594" s="2">
        <f>+G593+E594-F594</f>
        <v>253.3</v>
      </c>
    </row>
    <row r="595" spans="1:7">
      <c r="B595" s="422"/>
      <c r="C595" s="422"/>
      <c r="D595" t="s">
        <v>14</v>
      </c>
      <c r="E595" s="5">
        <v>60</v>
      </c>
      <c r="G595" s="2">
        <f>+G594+E595-F595</f>
        <v>313.3</v>
      </c>
    </row>
    <row r="596" spans="1:7">
      <c r="B596" s="422"/>
      <c r="C596" s="422"/>
      <c r="D596" t="s">
        <v>15</v>
      </c>
      <c r="E596" s="5">
        <v>5</v>
      </c>
      <c r="G596" s="2">
        <f>+G595+E596-F596</f>
        <v>318.3</v>
      </c>
    </row>
    <row r="597" spans="1:7">
      <c r="A597" s="3">
        <v>44880</v>
      </c>
      <c r="B597" s="422" t="s">
        <v>769</v>
      </c>
      <c r="C597" s="422" t="s">
        <v>25</v>
      </c>
      <c r="D597" t="s">
        <v>14</v>
      </c>
      <c r="F597" s="5">
        <v>60</v>
      </c>
      <c r="G597" s="2">
        <f>+G596+E597-F597</f>
        <v>258.3</v>
      </c>
    </row>
    <row r="598" spans="1:7">
      <c r="A598" s="3">
        <v>44880</v>
      </c>
      <c r="B598" s="422" t="s">
        <v>769</v>
      </c>
      <c r="C598" s="422" t="s">
        <v>25</v>
      </c>
      <c r="D598" t="s">
        <v>15</v>
      </c>
      <c r="F598" s="5">
        <v>5</v>
      </c>
      <c r="G598" s="2">
        <f>+G597+E598-F598</f>
        <v>253.3</v>
      </c>
    </row>
    <row r="599" spans="1:7">
      <c r="A599" s="3">
        <v>44895</v>
      </c>
      <c r="B599" s="422" t="s">
        <v>770</v>
      </c>
      <c r="C599" s="422" t="s">
        <v>25</v>
      </c>
      <c r="D599" t="s">
        <v>12</v>
      </c>
      <c r="F599" s="5">
        <v>130.30000000000001</v>
      </c>
      <c r="G599" s="2">
        <f>+G598+E599-F599</f>
        <v>123</v>
      </c>
    </row>
    <row r="600" spans="1:7">
      <c r="A600" s="3">
        <v>44895</v>
      </c>
      <c r="B600" s="422" t="s">
        <v>770</v>
      </c>
      <c r="C600" s="422" t="s">
        <v>25</v>
      </c>
      <c r="D600" t="s">
        <v>13</v>
      </c>
      <c r="F600" s="5">
        <v>123</v>
      </c>
      <c r="G600" s="2">
        <f>+G599+E600-F600</f>
        <v>0</v>
      </c>
    </row>
    <row r="601" spans="1:7">
      <c r="A601" s="81">
        <v>44895</v>
      </c>
      <c r="B601" s="421" t="s">
        <v>10</v>
      </c>
      <c r="C601" s="421" t="s">
        <v>26</v>
      </c>
      <c r="D601" t="s">
        <v>12</v>
      </c>
      <c r="E601" s="2">
        <v>145.5</v>
      </c>
      <c r="F601" s="5"/>
      <c r="G601" s="2">
        <f>+G600+E601-F601</f>
        <v>145.5</v>
      </c>
    </row>
    <row r="602" spans="1:7">
      <c r="A602" s="70"/>
      <c r="B602" s="422"/>
      <c r="C602" s="422"/>
      <c r="D602" t="s">
        <v>13</v>
      </c>
      <c r="E602" s="2">
        <v>140.30000000000001</v>
      </c>
      <c r="F602" s="5"/>
      <c r="G602" s="2">
        <f>+G601+E602-F602</f>
        <v>285.8</v>
      </c>
    </row>
    <row r="603" spans="1:7">
      <c r="A603" s="70"/>
      <c r="B603" s="422"/>
      <c r="C603" s="422"/>
      <c r="D603" t="s">
        <v>14</v>
      </c>
      <c r="E603" s="2">
        <v>60</v>
      </c>
      <c r="F603" s="5"/>
      <c r="G603" s="2">
        <f>+G602+E603-F603</f>
        <v>345.8</v>
      </c>
    </row>
    <row r="604" spans="1:7">
      <c r="A604" s="70"/>
      <c r="B604" s="422"/>
      <c r="C604" s="422"/>
      <c r="D604" t="s">
        <v>15</v>
      </c>
      <c r="E604" s="2">
        <v>5</v>
      </c>
      <c r="F604" s="5"/>
      <c r="G604" s="2">
        <f>+G603+E604-F604</f>
        <v>350.8</v>
      </c>
    </row>
    <row r="605" spans="1:7">
      <c r="A605" s="3">
        <v>44910</v>
      </c>
      <c r="B605" s="422" t="s">
        <v>771</v>
      </c>
      <c r="C605" s="422" t="s">
        <v>26</v>
      </c>
      <c r="D605" t="s">
        <v>14</v>
      </c>
      <c r="F605" s="2">
        <v>60</v>
      </c>
      <c r="G605" s="2">
        <f>+G604+E605-F605</f>
        <v>290.8</v>
      </c>
    </row>
    <row r="606" spans="1:7">
      <c r="A606" s="3">
        <v>44910</v>
      </c>
      <c r="B606" s="422" t="s">
        <v>771</v>
      </c>
      <c r="C606" s="422" t="s">
        <v>26</v>
      </c>
      <c r="D606" t="s">
        <v>15</v>
      </c>
      <c r="F606" s="2">
        <v>5</v>
      </c>
      <c r="G606" s="2">
        <f>+G605+E606-F606</f>
        <v>285.8</v>
      </c>
    </row>
    <row r="607" spans="1:7">
      <c r="A607" s="3">
        <v>44958</v>
      </c>
      <c r="B607" s="422" t="s">
        <v>772</v>
      </c>
      <c r="C607" s="422" t="s">
        <v>26</v>
      </c>
      <c r="D607" t="s">
        <v>12</v>
      </c>
      <c r="F607" s="2">
        <v>145.5</v>
      </c>
      <c r="G607" s="2">
        <f>+G606+E607-F607</f>
        <v>140.30000000000001</v>
      </c>
    </row>
    <row r="608" spans="1:7">
      <c r="A608" s="3">
        <v>44958</v>
      </c>
      <c r="B608" s="422" t="s">
        <v>772</v>
      </c>
      <c r="C608" s="422" t="s">
        <v>26</v>
      </c>
      <c r="D608" t="s">
        <v>13</v>
      </c>
      <c r="F608" s="2">
        <v>140.30000000000001</v>
      </c>
      <c r="G608" s="2">
        <f>+G607+E608-F608</f>
        <v>0</v>
      </c>
    </row>
    <row r="609" spans="1:12">
      <c r="A609" s="81">
        <v>44926</v>
      </c>
      <c r="B609" s="421" t="s">
        <v>10</v>
      </c>
      <c r="C609" s="421" t="s">
        <v>27</v>
      </c>
      <c r="D609" t="s">
        <v>12</v>
      </c>
      <c r="E609" s="2">
        <v>166.3</v>
      </c>
      <c r="F609" s="5"/>
      <c r="G609" s="2">
        <f>+G608+E609-F609</f>
        <v>166.3</v>
      </c>
      <c r="J609" s="421"/>
      <c r="L609" s="2"/>
    </row>
    <row r="610" spans="1:12">
      <c r="A610" s="70"/>
      <c r="B610" s="422"/>
      <c r="C610" s="422"/>
      <c r="D610" t="s">
        <v>13</v>
      </c>
      <c r="E610" s="2">
        <v>168.1</v>
      </c>
      <c r="F610" s="5"/>
      <c r="G610" s="2">
        <f>+G609+E610-F610</f>
        <v>334.4</v>
      </c>
      <c r="J610" s="422"/>
      <c r="L610" s="2"/>
    </row>
    <row r="611" spans="1:12">
      <c r="A611" s="70"/>
      <c r="B611" s="422"/>
      <c r="C611" s="422"/>
      <c r="D611" t="s">
        <v>14</v>
      </c>
      <c r="E611" s="2">
        <v>60</v>
      </c>
      <c r="F611" s="5"/>
      <c r="G611" s="2">
        <f>+G610+E611-F611</f>
        <v>394.4</v>
      </c>
      <c r="J611" s="421"/>
      <c r="L611" s="2"/>
    </row>
    <row r="612" spans="1:12">
      <c r="A612" s="70"/>
      <c r="B612" s="422"/>
      <c r="C612" s="422"/>
      <c r="D612" t="s">
        <v>15</v>
      </c>
      <c r="E612" s="2">
        <v>5</v>
      </c>
      <c r="F612" s="5"/>
      <c r="G612" s="2">
        <f>+G611+E612-F612</f>
        <v>399.4</v>
      </c>
      <c r="J612" s="422"/>
      <c r="L612" s="2"/>
    </row>
    <row r="613" spans="1:12">
      <c r="A613" s="3">
        <v>44942</v>
      </c>
      <c r="B613" s="422" t="s">
        <v>773</v>
      </c>
      <c r="C613" s="422" t="s">
        <v>27</v>
      </c>
      <c r="D613" t="s">
        <v>14</v>
      </c>
      <c r="F613" s="2">
        <v>60</v>
      </c>
      <c r="G613" s="2">
        <f>+G612+E613-F613</f>
        <v>339.4</v>
      </c>
      <c r="H613" s="28"/>
    </row>
    <row r="614" spans="1:12">
      <c r="A614" s="3">
        <v>44942</v>
      </c>
      <c r="B614" s="422" t="s">
        <v>773</v>
      </c>
      <c r="C614" s="422" t="s">
        <v>27</v>
      </c>
      <c r="D614" t="s">
        <v>15</v>
      </c>
      <c r="F614" s="2">
        <v>5</v>
      </c>
      <c r="G614" s="2">
        <f>+G613+E614-F614</f>
        <v>334.4</v>
      </c>
      <c r="L614" s="5"/>
    </row>
    <row r="615" spans="1:12">
      <c r="A615" s="3">
        <v>44978</v>
      </c>
      <c r="B615" s="422" t="s">
        <v>774</v>
      </c>
      <c r="C615" s="422" t="s">
        <v>27</v>
      </c>
      <c r="D615" t="s">
        <v>12</v>
      </c>
      <c r="F615" s="2">
        <v>166.3</v>
      </c>
      <c r="G615" s="2">
        <f>+G614+E615-F615</f>
        <v>168.09999999999997</v>
      </c>
      <c r="L615" s="5"/>
    </row>
    <row r="616" spans="1:12">
      <c r="A616" s="3">
        <v>44978</v>
      </c>
      <c r="B616" s="422" t="s">
        <v>774</v>
      </c>
      <c r="C616" s="422" t="s">
        <v>27</v>
      </c>
      <c r="D616" t="s">
        <v>13</v>
      </c>
      <c r="F616" s="2">
        <v>168.1</v>
      </c>
      <c r="G616" s="2">
        <f>+G615+E616-F616</f>
        <v>0</v>
      </c>
      <c r="L616" s="5"/>
    </row>
    <row r="617" spans="1:12">
      <c r="A617" s="31">
        <v>44957</v>
      </c>
      <c r="B617" s="421" t="s">
        <v>10</v>
      </c>
      <c r="C617" s="421" t="s">
        <v>11</v>
      </c>
      <c r="D617" t="s">
        <v>12</v>
      </c>
      <c r="E617" s="2">
        <v>150.6</v>
      </c>
      <c r="F617" s="5"/>
      <c r="G617" s="2">
        <f>+G616+E617-F617</f>
        <v>150.6</v>
      </c>
    </row>
    <row r="618" spans="1:12">
      <c r="B618" s="422"/>
      <c r="C618" s="422"/>
      <c r="D618" t="s">
        <v>13</v>
      </c>
      <c r="E618" s="2">
        <v>110.8</v>
      </c>
      <c r="F618" s="5"/>
      <c r="G618" s="2">
        <f>+G617+E618-F618</f>
        <v>261.39999999999998</v>
      </c>
    </row>
    <row r="619" spans="1:12">
      <c r="B619" s="422"/>
      <c r="C619" s="422"/>
      <c r="D619" t="s">
        <v>14</v>
      </c>
      <c r="E619" s="2">
        <v>60</v>
      </c>
      <c r="F619" s="5"/>
      <c r="G619" s="2">
        <f>+G618+E619-F619</f>
        <v>321.39999999999998</v>
      </c>
    </row>
    <row r="620" spans="1:12">
      <c r="B620" s="422"/>
      <c r="C620" s="422"/>
      <c r="D620" t="s">
        <v>15</v>
      </c>
      <c r="E620" s="2">
        <v>5</v>
      </c>
      <c r="F620" s="5"/>
      <c r="G620" s="2">
        <f>+G619+E620-F620</f>
        <v>326.39999999999998</v>
      </c>
    </row>
    <row r="621" spans="1:12">
      <c r="A621" s="3">
        <v>44972</v>
      </c>
      <c r="B621" s="422" t="s">
        <v>775</v>
      </c>
      <c r="C621" s="422" t="s">
        <v>11</v>
      </c>
      <c r="D621" t="s">
        <v>14</v>
      </c>
      <c r="F621" s="2">
        <v>60</v>
      </c>
      <c r="G621" s="2">
        <f>+G620+E621-F621</f>
        <v>266.39999999999998</v>
      </c>
    </row>
    <row r="622" spans="1:12">
      <c r="A622" s="3">
        <v>44972</v>
      </c>
      <c r="B622" s="422" t="s">
        <v>775</v>
      </c>
      <c r="C622" s="422" t="s">
        <v>11</v>
      </c>
      <c r="D622" t="s">
        <v>15</v>
      </c>
      <c r="F622" s="2">
        <v>5</v>
      </c>
      <c r="G622" s="2">
        <f>+G621+E622-F622</f>
        <v>261.39999999999998</v>
      </c>
    </row>
    <row r="623" spans="1:12">
      <c r="A623" s="3">
        <v>44992</v>
      </c>
      <c r="B623" s="422">
        <v>26496</v>
      </c>
      <c r="C623" s="422" t="s">
        <v>11</v>
      </c>
      <c r="D623" t="s">
        <v>12</v>
      </c>
      <c r="F623" s="2">
        <v>150.6</v>
      </c>
      <c r="G623" s="2">
        <f>+G622+E623-F623</f>
        <v>110.79999999999998</v>
      </c>
    </row>
    <row r="624" spans="1:12">
      <c r="A624" s="3">
        <v>44992</v>
      </c>
      <c r="B624" s="422">
        <v>26496</v>
      </c>
      <c r="C624" s="422" t="s">
        <v>11</v>
      </c>
      <c r="D624" t="s">
        <v>13</v>
      </c>
      <c r="F624" s="2">
        <v>110.8</v>
      </c>
      <c r="G624" s="2">
        <f>+G623+E624-F624</f>
        <v>0</v>
      </c>
    </row>
    <row r="625" spans="1:11">
      <c r="A625" s="31">
        <v>44985</v>
      </c>
      <c r="B625" s="421" t="s">
        <v>10</v>
      </c>
      <c r="C625" s="421" t="s">
        <v>17</v>
      </c>
      <c r="D625" t="s">
        <v>12</v>
      </c>
      <c r="E625" s="5">
        <v>164.3</v>
      </c>
      <c r="G625" s="2">
        <f>+G624+E625-F625</f>
        <v>164.3</v>
      </c>
    </row>
    <row r="626" spans="1:11">
      <c r="B626" s="422"/>
      <c r="C626" s="422"/>
      <c r="D626" t="s">
        <v>13</v>
      </c>
      <c r="E626" s="5">
        <v>160</v>
      </c>
      <c r="G626" s="2">
        <f>+G625+E626-F626</f>
        <v>324.3</v>
      </c>
    </row>
    <row r="627" spans="1:11">
      <c r="B627" s="422"/>
      <c r="C627" s="422"/>
      <c r="D627" t="s">
        <v>14</v>
      </c>
      <c r="E627" s="5">
        <v>56</v>
      </c>
      <c r="G627" s="2">
        <f>+G626+E627-F627</f>
        <v>380.3</v>
      </c>
    </row>
    <row r="628" spans="1:11">
      <c r="B628" s="422"/>
      <c r="C628" s="422"/>
      <c r="D628" t="s">
        <v>15</v>
      </c>
      <c r="E628" s="5">
        <v>5</v>
      </c>
      <c r="G628" s="2">
        <f>+G627+E628-F628</f>
        <v>385.3</v>
      </c>
    </row>
    <row r="629" spans="1:11">
      <c r="A629" s="3">
        <v>44992</v>
      </c>
      <c r="B629" s="422" t="s">
        <v>776</v>
      </c>
      <c r="C629" s="422" t="s">
        <v>17</v>
      </c>
      <c r="D629" t="s">
        <v>14</v>
      </c>
      <c r="F629" s="5">
        <v>56</v>
      </c>
      <c r="G629" s="2">
        <f>+G628+E629-F629</f>
        <v>329.3</v>
      </c>
    </row>
    <row r="630" spans="1:11">
      <c r="A630" s="3">
        <v>44992</v>
      </c>
      <c r="B630" s="422" t="s">
        <v>776</v>
      </c>
      <c r="C630" s="422" t="s">
        <v>17</v>
      </c>
      <c r="D630" t="s">
        <v>15</v>
      </c>
      <c r="F630" s="5">
        <v>5</v>
      </c>
      <c r="G630" s="2">
        <f>+G629+E630-F630</f>
        <v>324.3</v>
      </c>
    </row>
    <row r="631" spans="1:11">
      <c r="A631" s="3">
        <v>45009</v>
      </c>
      <c r="B631" s="422">
        <v>26659</v>
      </c>
      <c r="C631" s="422" t="s">
        <v>17</v>
      </c>
      <c r="D631" t="s">
        <v>12</v>
      </c>
      <c r="F631" s="5">
        <v>164.3</v>
      </c>
      <c r="G631" s="2">
        <f>+G630+E631-F631</f>
        <v>160</v>
      </c>
    </row>
    <row r="632" spans="1:11">
      <c r="A632" s="3">
        <v>45009</v>
      </c>
      <c r="B632" s="422">
        <v>26659</v>
      </c>
      <c r="C632" s="422" t="s">
        <v>17</v>
      </c>
      <c r="D632" t="s">
        <v>13</v>
      </c>
      <c r="F632" s="5">
        <v>160</v>
      </c>
      <c r="G632" s="2">
        <f>+G631+E632-F632</f>
        <v>0</v>
      </c>
    </row>
    <row r="633" spans="1:11">
      <c r="A633" s="31">
        <v>44957</v>
      </c>
      <c r="B633" s="421" t="s">
        <v>10</v>
      </c>
      <c r="C633" s="421" t="s">
        <v>18</v>
      </c>
      <c r="D633" t="s">
        <v>12</v>
      </c>
      <c r="E633" s="5">
        <v>157.30000000000001</v>
      </c>
      <c r="F633" s="5"/>
      <c r="G633" s="2">
        <f>+G632+E633-F633</f>
        <v>157.30000000000001</v>
      </c>
    </row>
    <row r="634" spans="1:11">
      <c r="B634" s="422"/>
      <c r="C634" s="422"/>
      <c r="D634" t="s">
        <v>13</v>
      </c>
      <c r="E634" s="5">
        <v>140.6</v>
      </c>
      <c r="F634" s="5"/>
      <c r="G634" s="2">
        <f>+G633+E634-F634</f>
        <v>297.89999999999998</v>
      </c>
    </row>
    <row r="635" spans="1:11">
      <c r="B635" s="422"/>
      <c r="C635" s="422"/>
      <c r="D635" t="s">
        <v>14</v>
      </c>
      <c r="E635" s="5">
        <v>60</v>
      </c>
      <c r="F635" s="5"/>
      <c r="G635" s="2">
        <f>+G634+E635-F635</f>
        <v>357.9</v>
      </c>
    </row>
    <row r="636" spans="1:11">
      <c r="B636" s="422"/>
      <c r="C636" s="422"/>
      <c r="D636" t="s">
        <v>15</v>
      </c>
      <c r="E636" s="5">
        <v>5</v>
      </c>
      <c r="F636" s="5"/>
      <c r="G636" s="2">
        <f>+G635+E636-F636</f>
        <v>362.9</v>
      </c>
    </row>
    <row r="637" spans="1:11">
      <c r="A637" s="3">
        <v>45033</v>
      </c>
      <c r="B637" s="422">
        <v>26802</v>
      </c>
      <c r="C637" s="422" t="s">
        <v>18</v>
      </c>
      <c r="D637" t="s">
        <v>14</v>
      </c>
      <c r="F637" s="5">
        <v>60</v>
      </c>
      <c r="G637" s="2">
        <f>+G636+E637-F637</f>
        <v>302.89999999999998</v>
      </c>
      <c r="J637" s="205" t="s">
        <v>777</v>
      </c>
      <c r="K637" s="206" t="s">
        <v>778</v>
      </c>
    </row>
    <row r="638" spans="1:11">
      <c r="A638" s="3">
        <v>45033</v>
      </c>
      <c r="B638" s="422">
        <v>26802</v>
      </c>
      <c r="C638" s="422" t="s">
        <v>18</v>
      </c>
      <c r="D638" t="s">
        <v>15</v>
      </c>
      <c r="F638" s="5">
        <v>5</v>
      </c>
      <c r="G638" s="2">
        <f>+G637+E638-F638</f>
        <v>297.89999999999998</v>
      </c>
    </row>
    <row r="639" spans="1:11">
      <c r="A639" s="3">
        <v>45065</v>
      </c>
      <c r="B639" s="422">
        <v>26868</v>
      </c>
      <c r="C639" s="422" t="s">
        <v>18</v>
      </c>
      <c r="D639" t="s">
        <v>12</v>
      </c>
      <c r="F639" s="5">
        <v>157.30000000000001</v>
      </c>
      <c r="G639" s="2">
        <f>+G638+E639-F639</f>
        <v>140.59999999999997</v>
      </c>
    </row>
    <row r="640" spans="1:11">
      <c r="A640" s="3">
        <v>45065</v>
      </c>
      <c r="B640" s="422">
        <v>26868</v>
      </c>
      <c r="C640" s="422" t="s">
        <v>18</v>
      </c>
      <c r="D640" t="s">
        <v>13</v>
      </c>
      <c r="F640" s="5">
        <v>140.6</v>
      </c>
      <c r="G640" s="2">
        <f>+G639+E640-F640</f>
        <v>0</v>
      </c>
    </row>
    <row r="641" spans="1:12">
      <c r="A641" s="81">
        <v>45046</v>
      </c>
      <c r="B641" s="421" t="s">
        <v>10</v>
      </c>
      <c r="C641" s="421" t="s">
        <v>19</v>
      </c>
      <c r="D641" t="s">
        <v>12</v>
      </c>
      <c r="E641" s="207">
        <v>203.1</v>
      </c>
      <c r="G641" s="2">
        <f>+G640+E641-F641</f>
        <v>203.1</v>
      </c>
    </row>
    <row r="642" spans="1:12">
      <c r="A642" s="70"/>
      <c r="B642" s="422"/>
      <c r="C642" s="422"/>
      <c r="D642" t="s">
        <v>13</v>
      </c>
      <c r="E642" s="207">
        <v>232.1</v>
      </c>
      <c r="G642" s="2">
        <f>+G641+E642-F642</f>
        <v>435.2</v>
      </c>
    </row>
    <row r="643" spans="1:12">
      <c r="A643" s="70"/>
      <c r="B643" s="422"/>
      <c r="C643" s="422"/>
      <c r="D643" t="s">
        <v>14</v>
      </c>
      <c r="E643" s="207">
        <v>60</v>
      </c>
      <c r="G643" s="2">
        <f>+G642+E643-F643</f>
        <v>495.2</v>
      </c>
    </row>
    <row r="644" spans="1:12">
      <c r="A644" s="70"/>
      <c r="B644" s="422"/>
      <c r="C644" s="422"/>
      <c r="D644" t="s">
        <v>15</v>
      </c>
      <c r="E644" s="207">
        <v>5</v>
      </c>
      <c r="G644" s="2">
        <f>+G643+E644-F644</f>
        <v>500.2</v>
      </c>
    </row>
    <row r="645" spans="1:12">
      <c r="A645" s="3">
        <v>45087</v>
      </c>
      <c r="B645" s="422">
        <v>26940</v>
      </c>
      <c r="C645" s="422" t="s">
        <v>19</v>
      </c>
      <c r="D645" t="s">
        <v>14</v>
      </c>
      <c r="E645" s="207"/>
      <c r="F645" s="207">
        <v>60</v>
      </c>
      <c r="G645" s="2">
        <f>+G644+E645-F645</f>
        <v>440.2</v>
      </c>
    </row>
    <row r="646" spans="1:12">
      <c r="A646" s="3">
        <v>45087</v>
      </c>
      <c r="B646" s="422">
        <v>26940</v>
      </c>
      <c r="C646" s="422" t="s">
        <v>19</v>
      </c>
      <c r="D646" t="s">
        <v>15</v>
      </c>
      <c r="E646" s="207"/>
      <c r="F646" s="207">
        <v>5</v>
      </c>
      <c r="G646" s="2">
        <f>+G645+E646-F646</f>
        <v>435.2</v>
      </c>
    </row>
    <row r="647" spans="1:12">
      <c r="A647" s="3">
        <v>45107</v>
      </c>
      <c r="B647" s="422">
        <v>26997</v>
      </c>
      <c r="C647" s="422" t="s">
        <v>19</v>
      </c>
      <c r="D647" t="s">
        <v>12</v>
      </c>
      <c r="E647" s="207"/>
      <c r="F647" s="207">
        <v>203.1</v>
      </c>
      <c r="G647" s="2">
        <f>+G646+E647-F647</f>
        <v>232.1</v>
      </c>
    </row>
    <row r="648" spans="1:12">
      <c r="A648" s="3">
        <v>45107</v>
      </c>
      <c r="B648" s="422">
        <v>26997</v>
      </c>
      <c r="C648" s="422" t="s">
        <v>19</v>
      </c>
      <c r="D648" t="s">
        <v>13</v>
      </c>
      <c r="E648" s="207"/>
      <c r="F648" s="207">
        <v>232.1</v>
      </c>
      <c r="G648" s="2">
        <f>+G647+E648-F648</f>
        <v>0</v>
      </c>
    </row>
    <row r="649" spans="1:12">
      <c r="A649" s="81">
        <v>45077</v>
      </c>
      <c r="B649" s="421" t="s">
        <v>10</v>
      </c>
      <c r="C649" s="421" t="s">
        <v>20</v>
      </c>
      <c r="D649" t="s">
        <v>12</v>
      </c>
      <c r="E649" s="207">
        <v>152.1</v>
      </c>
      <c r="G649" s="2">
        <f>+G648+E649-F649</f>
        <v>152.1</v>
      </c>
    </row>
    <row r="650" spans="1:12">
      <c r="A650" s="70"/>
      <c r="B650" s="422"/>
      <c r="C650" s="422"/>
      <c r="D650" t="s">
        <v>13</v>
      </c>
      <c r="E650" s="207">
        <v>74.7</v>
      </c>
      <c r="G650" s="2">
        <f>+G649+E650-F650</f>
        <v>226.8</v>
      </c>
      <c r="J650" s="421"/>
      <c r="L650" s="207"/>
    </row>
    <row r="651" spans="1:12">
      <c r="A651" s="70"/>
      <c r="B651" s="422"/>
      <c r="C651" s="422"/>
      <c r="D651" t="s">
        <v>14</v>
      </c>
      <c r="E651" s="207">
        <v>60</v>
      </c>
      <c r="G651" s="2">
        <f>+G650+E651-F651</f>
        <v>286.8</v>
      </c>
      <c r="J651" s="422"/>
      <c r="L651" s="207"/>
    </row>
    <row r="652" spans="1:12">
      <c r="A652" s="70"/>
      <c r="B652" s="422"/>
      <c r="C652" s="422"/>
      <c r="D652" t="s">
        <v>15</v>
      </c>
      <c r="E652" s="207">
        <v>5</v>
      </c>
      <c r="G652" s="2">
        <f>+G651+E652-F652</f>
        <v>291.8</v>
      </c>
      <c r="J652" s="421"/>
      <c r="L652" s="207"/>
    </row>
    <row r="653" spans="1:12">
      <c r="A653" s="70"/>
      <c r="B653" s="422"/>
      <c r="C653" s="422"/>
      <c r="D653" s="207" t="s">
        <v>95</v>
      </c>
      <c r="E653" s="5">
        <v>10</v>
      </c>
      <c r="G653" s="2">
        <f>+G652+E653-F653</f>
        <v>301.8</v>
      </c>
      <c r="J653" s="422"/>
      <c r="L653" s="207"/>
    </row>
    <row r="654" spans="1:12">
      <c r="A654" s="3">
        <v>45087</v>
      </c>
      <c r="B654" s="422">
        <v>26940</v>
      </c>
      <c r="C654" s="422" t="s">
        <v>20</v>
      </c>
      <c r="D654" t="s">
        <v>14</v>
      </c>
      <c r="F654" s="207">
        <v>60</v>
      </c>
      <c r="G654" s="2">
        <f>+G653+E654-F654</f>
        <v>241.8</v>
      </c>
      <c r="K654" s="207"/>
      <c r="L654" s="5"/>
    </row>
    <row r="655" spans="1:12">
      <c r="A655" s="3">
        <v>45087</v>
      </c>
      <c r="B655" s="422">
        <v>26940</v>
      </c>
      <c r="C655" s="422" t="s">
        <v>20</v>
      </c>
      <c r="D655" t="s">
        <v>15</v>
      </c>
      <c r="F655" s="207">
        <v>5</v>
      </c>
      <c r="G655" s="2">
        <f>+G654+E655-F655</f>
        <v>236.8</v>
      </c>
      <c r="L655" s="28"/>
    </row>
    <row r="656" spans="1:12">
      <c r="A656" s="3">
        <v>45111</v>
      </c>
      <c r="B656" s="422">
        <v>27090</v>
      </c>
      <c r="C656" s="422" t="s">
        <v>20</v>
      </c>
      <c r="D656" t="s">
        <v>12</v>
      </c>
      <c r="F656" s="2">
        <v>152.1</v>
      </c>
      <c r="G656" s="2">
        <f>+G655+E656-F656</f>
        <v>84.700000000000017</v>
      </c>
    </row>
    <row r="657" spans="1:7">
      <c r="A657" s="3">
        <v>45111</v>
      </c>
      <c r="B657" s="422">
        <v>27090</v>
      </c>
      <c r="C657" s="422" t="s">
        <v>20</v>
      </c>
      <c r="D657" t="s">
        <v>13</v>
      </c>
      <c r="F657" s="2">
        <v>74.7</v>
      </c>
      <c r="G657" s="2">
        <f>+G656+E657-F657</f>
        <v>10.000000000000014</v>
      </c>
    </row>
    <row r="658" spans="1:7">
      <c r="A658" s="3">
        <v>45111</v>
      </c>
      <c r="B658" s="422">
        <v>27090</v>
      </c>
      <c r="C658" s="422" t="s">
        <v>20</v>
      </c>
      <c r="D658" t="s">
        <v>96</v>
      </c>
      <c r="F658" s="2">
        <v>10</v>
      </c>
      <c r="G658" s="2">
        <f>+G657+E658-F658</f>
        <v>1.4210854715202004E-14</v>
      </c>
    </row>
    <row r="659" spans="1:7">
      <c r="A659" s="81">
        <v>45107</v>
      </c>
      <c r="B659" s="421" t="s">
        <v>10</v>
      </c>
      <c r="C659" s="421" t="s">
        <v>21</v>
      </c>
      <c r="D659" t="s">
        <v>12</v>
      </c>
      <c r="E659" s="207">
        <v>155</v>
      </c>
      <c r="G659" s="2">
        <f>+G658+E659-F659</f>
        <v>155</v>
      </c>
    </row>
    <row r="660" spans="1:7">
      <c r="A660" s="70"/>
      <c r="B660" s="422"/>
      <c r="C660" s="422"/>
      <c r="D660" t="s">
        <v>13</v>
      </c>
      <c r="E660" s="207">
        <v>89.1</v>
      </c>
      <c r="G660" s="2">
        <f>+G659+E660-F660</f>
        <v>244.1</v>
      </c>
    </row>
    <row r="661" spans="1:7">
      <c r="A661" s="70"/>
      <c r="B661" s="422"/>
      <c r="C661" s="422"/>
      <c r="D661" t="s">
        <v>14</v>
      </c>
      <c r="E661" s="207">
        <v>60</v>
      </c>
      <c r="G661" s="2">
        <f>+G660+E661-F661</f>
        <v>304.10000000000002</v>
      </c>
    </row>
    <row r="662" spans="1:7">
      <c r="A662" s="70"/>
      <c r="B662" s="422"/>
      <c r="C662" s="422"/>
      <c r="D662" t="s">
        <v>15</v>
      </c>
      <c r="E662" s="207">
        <v>5</v>
      </c>
      <c r="G662" s="2">
        <f>+G661+E662-F662</f>
        <v>309.10000000000002</v>
      </c>
    </row>
    <row r="663" spans="1:7">
      <c r="A663" s="3">
        <v>45125</v>
      </c>
      <c r="B663" s="422">
        <v>27239</v>
      </c>
      <c r="C663" s="422" t="s">
        <v>21</v>
      </c>
      <c r="D663" t="s">
        <v>14</v>
      </c>
      <c r="F663" s="2">
        <v>60</v>
      </c>
      <c r="G663" s="2">
        <f>+G662+E663-F663</f>
        <v>249.10000000000002</v>
      </c>
    </row>
    <row r="664" spans="1:7">
      <c r="A664" s="3">
        <v>45125</v>
      </c>
      <c r="B664" s="422">
        <v>27239</v>
      </c>
      <c r="C664" s="422" t="s">
        <v>21</v>
      </c>
      <c r="D664" t="s">
        <v>15</v>
      </c>
      <c r="F664" s="2">
        <v>5</v>
      </c>
      <c r="G664" s="2">
        <f>+G663+E664-F664</f>
        <v>244.10000000000002</v>
      </c>
    </row>
    <row r="665" spans="1:7">
      <c r="A665" s="3">
        <v>45142</v>
      </c>
      <c r="B665" s="422">
        <v>27300</v>
      </c>
      <c r="C665" s="422" t="s">
        <v>21</v>
      </c>
      <c r="D665" t="s">
        <v>12</v>
      </c>
      <c r="F665" s="2">
        <v>155</v>
      </c>
      <c r="G665" s="2">
        <f>+G664+E665-F665</f>
        <v>89.100000000000023</v>
      </c>
    </row>
    <row r="666" spans="1:7">
      <c r="A666" s="3">
        <v>45142</v>
      </c>
      <c r="B666" s="422">
        <v>27300</v>
      </c>
      <c r="C666" s="422" t="s">
        <v>21</v>
      </c>
      <c r="D666" t="s">
        <v>13</v>
      </c>
      <c r="F666" s="2">
        <v>89.1</v>
      </c>
      <c r="G666" s="2">
        <f>+G665+E666-F666</f>
        <v>0</v>
      </c>
    </row>
    <row r="667" spans="1:7">
      <c r="A667" s="81">
        <v>45138</v>
      </c>
      <c r="B667" s="421" t="s">
        <v>10</v>
      </c>
      <c r="C667" s="421" t="s">
        <v>22</v>
      </c>
      <c r="D667" t="s">
        <v>12</v>
      </c>
      <c r="E667" s="207">
        <v>146</v>
      </c>
      <c r="G667" s="2">
        <f>+G666+E667-F667</f>
        <v>146</v>
      </c>
    </row>
    <row r="668" spans="1:7">
      <c r="A668" s="70"/>
      <c r="B668" s="422"/>
      <c r="C668" s="422"/>
      <c r="D668" t="s">
        <v>13</v>
      </c>
      <c r="E668" s="207">
        <v>115.6</v>
      </c>
      <c r="G668" s="2">
        <f>+G667+E668-F668</f>
        <v>261.60000000000002</v>
      </c>
    </row>
    <row r="669" spans="1:7">
      <c r="A669" s="70"/>
      <c r="B669" s="422"/>
      <c r="C669" s="422"/>
      <c r="D669" t="s">
        <v>14</v>
      </c>
      <c r="E669" s="207">
        <v>60</v>
      </c>
      <c r="G669" s="2">
        <f>+G668+E669-F669</f>
        <v>321.60000000000002</v>
      </c>
    </row>
    <row r="670" spans="1:7">
      <c r="A670" s="70"/>
      <c r="B670" s="422"/>
      <c r="C670" s="422"/>
      <c r="D670" t="s">
        <v>15</v>
      </c>
      <c r="E670" s="207">
        <v>5</v>
      </c>
      <c r="G670" s="2">
        <f>+G669+E670-F670</f>
        <v>326.60000000000002</v>
      </c>
    </row>
    <row r="671" spans="1:7">
      <c r="A671" s="3">
        <v>45149</v>
      </c>
      <c r="B671" s="422">
        <v>27323</v>
      </c>
      <c r="C671" s="422" t="s">
        <v>22</v>
      </c>
      <c r="D671" t="s">
        <v>14</v>
      </c>
      <c r="F671" s="2">
        <v>60</v>
      </c>
      <c r="G671" s="2">
        <f>+G670+E671-F671</f>
        <v>266.60000000000002</v>
      </c>
    </row>
    <row r="672" spans="1:7">
      <c r="A672" s="3">
        <v>45149</v>
      </c>
      <c r="B672" s="422">
        <v>27323</v>
      </c>
      <c r="C672" s="422" t="s">
        <v>22</v>
      </c>
      <c r="D672" t="s">
        <v>15</v>
      </c>
      <c r="F672" s="2">
        <v>5</v>
      </c>
      <c r="G672" s="2">
        <f>+G671+E672-F672</f>
        <v>261.60000000000002</v>
      </c>
    </row>
    <row r="673" spans="1:11">
      <c r="A673" s="3">
        <v>45181</v>
      </c>
      <c r="B673" s="422">
        <v>27439</v>
      </c>
      <c r="C673" s="422" t="s">
        <v>22</v>
      </c>
      <c r="D673" t="s">
        <v>12</v>
      </c>
      <c r="F673" s="207">
        <v>146</v>
      </c>
      <c r="G673" s="2">
        <f>+G672+E673-F673</f>
        <v>115.60000000000002</v>
      </c>
    </row>
    <row r="674" spans="1:11">
      <c r="A674" s="3">
        <v>45181</v>
      </c>
      <c r="B674" s="422">
        <v>27439</v>
      </c>
      <c r="C674" s="422" t="s">
        <v>22</v>
      </c>
      <c r="D674" t="s">
        <v>13</v>
      </c>
      <c r="F674" s="207">
        <v>115.6</v>
      </c>
      <c r="G674" s="2">
        <f>+G673+E674-F674</f>
        <v>0</v>
      </c>
    </row>
    <row r="675" spans="1:11">
      <c r="A675" s="31">
        <v>45169</v>
      </c>
      <c r="B675" s="421" t="s">
        <v>10</v>
      </c>
      <c r="C675" s="421" t="s">
        <v>23</v>
      </c>
      <c r="D675" t="s">
        <v>12</v>
      </c>
      <c r="E675" s="207">
        <v>146.19999999999999</v>
      </c>
      <c r="G675" s="2">
        <f>+G674+E675-F675</f>
        <v>146.19999999999999</v>
      </c>
    </row>
    <row r="676" spans="1:11">
      <c r="B676" s="422"/>
      <c r="C676" s="422"/>
      <c r="D676" t="s">
        <v>13</v>
      </c>
      <c r="E676" s="207">
        <v>168.6</v>
      </c>
      <c r="G676" s="2">
        <f>+G675+E676-F676</f>
        <v>314.79999999999995</v>
      </c>
    </row>
    <row r="677" spans="1:11">
      <c r="B677" s="422"/>
      <c r="C677" s="422"/>
      <c r="D677" t="s">
        <v>14</v>
      </c>
      <c r="E677" s="207">
        <v>60</v>
      </c>
      <c r="G677" s="2">
        <f>+G676+E677-F677</f>
        <v>374.79999999999995</v>
      </c>
    </row>
    <row r="678" spans="1:11">
      <c r="B678" s="422"/>
      <c r="C678" s="422"/>
      <c r="D678" t="s">
        <v>15</v>
      </c>
      <c r="E678" s="207">
        <v>5</v>
      </c>
      <c r="G678" s="2">
        <f>+G677+E678-F678</f>
        <v>379.79999999999995</v>
      </c>
    </row>
    <row r="679" spans="1:11">
      <c r="A679" s="3">
        <v>45194</v>
      </c>
      <c r="B679" s="422">
        <v>27503</v>
      </c>
      <c r="C679" s="422" t="s">
        <v>23</v>
      </c>
      <c r="D679" t="s">
        <v>14</v>
      </c>
      <c r="F679" s="2">
        <v>60</v>
      </c>
      <c r="G679" s="2">
        <f>+G678+E679-F679</f>
        <v>319.79999999999995</v>
      </c>
      <c r="J679" s="207"/>
    </row>
    <row r="680" spans="1:11">
      <c r="A680" s="3">
        <v>45194</v>
      </c>
      <c r="B680" s="422">
        <v>27503</v>
      </c>
      <c r="C680" s="422" t="s">
        <v>23</v>
      </c>
      <c r="D680" t="s">
        <v>15</v>
      </c>
      <c r="F680" s="2">
        <v>5</v>
      </c>
      <c r="G680" s="2">
        <f>+G679+E680-F680</f>
        <v>314.79999999999995</v>
      </c>
      <c r="J680" s="207"/>
    </row>
    <row r="681" spans="1:11">
      <c r="A681" s="3">
        <v>45240</v>
      </c>
      <c r="B681" s="422">
        <v>27759</v>
      </c>
      <c r="C681" s="422" t="s">
        <v>23</v>
      </c>
      <c r="D681" t="s">
        <v>12</v>
      </c>
      <c r="F681" s="2">
        <v>146.19999999999999</v>
      </c>
      <c r="G681" s="2">
        <f>+G680+E681-F681</f>
        <v>168.59999999999997</v>
      </c>
      <c r="J681" s="207"/>
    </row>
    <row r="682" spans="1:11">
      <c r="A682" s="3">
        <v>45240</v>
      </c>
      <c r="B682" s="422">
        <v>27759</v>
      </c>
      <c r="C682" s="422" t="s">
        <v>23</v>
      </c>
      <c r="D682" t="s">
        <v>13</v>
      </c>
      <c r="F682" s="2">
        <v>168.6</v>
      </c>
      <c r="G682" s="2">
        <f>+G681+E682-F682</f>
        <v>0</v>
      </c>
      <c r="J682" s="207"/>
    </row>
    <row r="683" spans="1:11">
      <c r="A683" s="31">
        <v>45199</v>
      </c>
      <c r="B683" s="421" t="s">
        <v>10</v>
      </c>
      <c r="C683" s="421" t="s">
        <v>41</v>
      </c>
      <c r="D683" t="s">
        <v>12</v>
      </c>
      <c r="E683" s="207">
        <v>145.5</v>
      </c>
      <c r="F683" s="207"/>
      <c r="G683" s="2">
        <f>+G682+E683-F683</f>
        <v>145.5</v>
      </c>
      <c r="J683" s="28"/>
      <c r="K683" s="28"/>
    </row>
    <row r="684" spans="1:11">
      <c r="B684" s="422"/>
      <c r="C684" s="422"/>
      <c r="D684" t="s">
        <v>13</v>
      </c>
      <c r="E684" s="207">
        <v>143</v>
      </c>
      <c r="F684" s="207"/>
      <c r="G684" s="2">
        <f>+G683+E684-F684</f>
        <v>288.5</v>
      </c>
    </row>
    <row r="685" spans="1:11">
      <c r="B685" s="422"/>
      <c r="C685" s="422"/>
      <c r="D685" t="s">
        <v>14</v>
      </c>
      <c r="E685" s="207">
        <v>60</v>
      </c>
      <c r="F685" s="207"/>
      <c r="G685" s="2">
        <f>+G684+E685-F685</f>
        <v>348.5</v>
      </c>
    </row>
    <row r="686" spans="1:11">
      <c r="B686" s="422"/>
      <c r="C686" s="422"/>
      <c r="D686" t="s">
        <v>15</v>
      </c>
      <c r="E686" s="207">
        <v>5</v>
      </c>
      <c r="F686" s="207"/>
      <c r="G686" s="2">
        <f>+G685+E686-F686</f>
        <v>353.5</v>
      </c>
    </row>
    <row r="687" spans="1:11">
      <c r="B687" s="422"/>
      <c r="C687" s="422"/>
      <c r="D687" t="s">
        <v>51</v>
      </c>
      <c r="E687" s="207">
        <v>10</v>
      </c>
      <c r="F687" s="207"/>
      <c r="G687" s="2">
        <f>+G686+E687-F687</f>
        <v>363.5</v>
      </c>
      <c r="K687" s="207"/>
    </row>
    <row r="688" spans="1:11">
      <c r="B688" s="422"/>
      <c r="C688" s="422"/>
      <c r="D688" t="s">
        <v>52</v>
      </c>
      <c r="E688" s="207">
        <v>10</v>
      </c>
      <c r="F688" s="207"/>
      <c r="G688" s="2">
        <f>+G687+E688-F688</f>
        <v>373.5</v>
      </c>
      <c r="K688" s="207"/>
    </row>
    <row r="689" spans="1:12">
      <c r="A689" s="3">
        <v>45226</v>
      </c>
      <c r="B689" s="422">
        <v>27701</v>
      </c>
      <c r="C689" s="422" t="s">
        <v>41</v>
      </c>
      <c r="D689" t="s">
        <v>14</v>
      </c>
      <c r="F689" s="2">
        <v>60</v>
      </c>
      <c r="G689" s="2">
        <f>+G688+E689-F689</f>
        <v>313.5</v>
      </c>
      <c r="K689" s="28"/>
    </row>
    <row r="690" spans="1:12">
      <c r="A690" s="3">
        <v>45226</v>
      </c>
      <c r="B690" s="422">
        <v>27701</v>
      </c>
      <c r="C690" s="422" t="s">
        <v>41</v>
      </c>
      <c r="D690" t="s">
        <v>15</v>
      </c>
      <c r="F690" s="2">
        <v>5</v>
      </c>
      <c r="G690" s="2">
        <f>+G689+E690-F690</f>
        <v>308.5</v>
      </c>
      <c r="K690" s="28"/>
    </row>
    <row r="691" spans="1:12">
      <c r="A691" s="3">
        <v>45241</v>
      </c>
      <c r="B691" s="422">
        <v>27761</v>
      </c>
      <c r="C691" s="422" t="s">
        <v>41</v>
      </c>
      <c r="D691" t="s">
        <v>51</v>
      </c>
      <c r="F691" s="2">
        <v>10</v>
      </c>
      <c r="G691" s="2">
        <f>+G690+E691-F691</f>
        <v>298.5</v>
      </c>
    </row>
    <row r="692" spans="1:12">
      <c r="A692" s="3">
        <v>45241</v>
      </c>
      <c r="B692" s="422">
        <v>27761</v>
      </c>
      <c r="C692" s="422" t="s">
        <v>41</v>
      </c>
      <c r="D692" t="s">
        <v>52</v>
      </c>
      <c r="F692" s="2">
        <v>10</v>
      </c>
      <c r="G692" s="2">
        <f>+G691+E692-F692</f>
        <v>288.5</v>
      </c>
    </row>
    <row r="693" spans="1:12">
      <c r="A693" s="3">
        <v>45253</v>
      </c>
      <c r="B693" s="422">
        <v>27832</v>
      </c>
      <c r="C693" s="422" t="s">
        <v>41</v>
      </c>
      <c r="D693" t="s">
        <v>12</v>
      </c>
      <c r="F693" s="207">
        <v>145.5</v>
      </c>
      <c r="G693" s="2">
        <f>+G692+E693-F693</f>
        <v>143</v>
      </c>
    </row>
    <row r="694" spans="1:12">
      <c r="A694" s="3">
        <v>45253</v>
      </c>
      <c r="B694" s="422">
        <v>27832</v>
      </c>
      <c r="C694" s="422" t="s">
        <v>41</v>
      </c>
      <c r="D694" t="s">
        <v>13</v>
      </c>
      <c r="F694" s="207">
        <v>143</v>
      </c>
      <c r="G694" s="2">
        <f>+G693+E694-F694</f>
        <v>0</v>
      </c>
      <c r="L694" s="207"/>
    </row>
    <row r="695" spans="1:12">
      <c r="A695" s="31">
        <v>45230</v>
      </c>
      <c r="B695" s="421" t="s">
        <v>10</v>
      </c>
      <c r="C695" s="421" t="s">
        <v>25</v>
      </c>
      <c r="D695" t="s">
        <v>12</v>
      </c>
      <c r="E695" s="207">
        <v>141.5</v>
      </c>
      <c r="G695" s="2">
        <f>+G694+E695-F695</f>
        <v>141.5</v>
      </c>
      <c r="L695" s="207"/>
    </row>
    <row r="696" spans="1:12">
      <c r="B696" s="422"/>
      <c r="C696" s="422"/>
      <c r="D696" t="s">
        <v>13</v>
      </c>
      <c r="E696" s="207">
        <v>175.9</v>
      </c>
      <c r="G696" s="2">
        <f>+G695+E696-F696</f>
        <v>317.39999999999998</v>
      </c>
      <c r="L696" s="28"/>
    </row>
    <row r="697" spans="1:12">
      <c r="B697" s="422"/>
      <c r="C697" s="422"/>
      <c r="D697" t="s">
        <v>14</v>
      </c>
      <c r="E697" s="207">
        <v>60</v>
      </c>
      <c r="G697" s="2">
        <f>+G696+E697-F697</f>
        <v>377.4</v>
      </c>
      <c r="L697" s="28"/>
    </row>
    <row r="698" spans="1:12">
      <c r="B698" s="422"/>
      <c r="C698" s="422"/>
      <c r="D698" t="s">
        <v>15</v>
      </c>
      <c r="E698" s="207">
        <v>5</v>
      </c>
      <c r="G698" s="2">
        <f>+G697+E698-F698</f>
        <v>382.4</v>
      </c>
    </row>
    <row r="699" spans="1:12">
      <c r="A699" s="3">
        <v>45241</v>
      </c>
      <c r="B699" s="422">
        <v>27761</v>
      </c>
      <c r="C699" s="422" t="s">
        <v>25</v>
      </c>
      <c r="D699" t="s">
        <v>14</v>
      </c>
      <c r="F699" s="2">
        <v>60</v>
      </c>
      <c r="G699" s="2">
        <f>+G698+E699-F699</f>
        <v>322.39999999999998</v>
      </c>
    </row>
    <row r="700" spans="1:12">
      <c r="A700" s="3">
        <v>45241</v>
      </c>
      <c r="B700" s="422">
        <v>27761</v>
      </c>
      <c r="C700" s="422" t="s">
        <v>25</v>
      </c>
      <c r="D700" t="s">
        <v>15</v>
      </c>
      <c r="F700" s="2">
        <v>5</v>
      </c>
      <c r="G700" s="2">
        <f>+G699+E700-F700</f>
        <v>317.39999999999998</v>
      </c>
    </row>
    <row r="701" spans="1:12">
      <c r="A701" s="3">
        <v>45272</v>
      </c>
      <c r="B701" s="422">
        <v>27951</v>
      </c>
      <c r="C701" s="422" t="s">
        <v>25</v>
      </c>
      <c r="D701" t="s">
        <v>12</v>
      </c>
      <c r="F701" s="207">
        <v>141.5</v>
      </c>
      <c r="G701" s="2">
        <f>+G700+E701-F701</f>
        <v>175.89999999999998</v>
      </c>
    </row>
    <row r="702" spans="1:12">
      <c r="A702" s="3">
        <v>45272</v>
      </c>
      <c r="B702" s="422">
        <v>27951</v>
      </c>
      <c r="C702" s="422" t="s">
        <v>25</v>
      </c>
      <c r="D702" t="s">
        <v>13</v>
      </c>
      <c r="F702" s="207">
        <v>175.9</v>
      </c>
      <c r="G702" s="2">
        <f>+G701+E702-F702</f>
        <v>0</v>
      </c>
    </row>
    <row r="703" spans="1:12">
      <c r="A703" s="31">
        <v>45260</v>
      </c>
      <c r="B703" s="421" t="s">
        <v>10</v>
      </c>
      <c r="C703" s="421" t="s">
        <v>26</v>
      </c>
      <c r="D703" t="s">
        <v>12</v>
      </c>
      <c r="E703" s="20">
        <v>153.69999999999999</v>
      </c>
      <c r="G703" s="2">
        <f>+G702+E703-F703</f>
        <v>153.69999999999999</v>
      </c>
    </row>
    <row r="704" spans="1:12">
      <c r="B704" s="422"/>
      <c r="C704" s="422"/>
      <c r="D704" t="s">
        <v>13</v>
      </c>
      <c r="E704" s="20">
        <v>226.2</v>
      </c>
      <c r="G704" s="2">
        <f>+G703+E704-F704</f>
        <v>379.9</v>
      </c>
    </row>
    <row r="705" spans="1:12">
      <c r="B705" s="422"/>
      <c r="C705" s="422"/>
      <c r="D705" t="s">
        <v>14</v>
      </c>
      <c r="E705" s="207">
        <v>60</v>
      </c>
      <c r="G705" s="2">
        <f>+G704+E705-F705</f>
        <v>439.9</v>
      </c>
    </row>
    <row r="706" spans="1:12">
      <c r="B706" s="422"/>
      <c r="C706" s="422"/>
      <c r="D706" t="s">
        <v>15</v>
      </c>
      <c r="E706" s="207">
        <v>5</v>
      </c>
      <c r="G706" s="2">
        <f>+G705+E706-F706</f>
        <v>444.9</v>
      </c>
    </row>
    <row r="707" spans="1:12">
      <c r="A707" s="3">
        <v>45275</v>
      </c>
      <c r="B707" s="422">
        <v>27968</v>
      </c>
      <c r="C707" s="422" t="s">
        <v>26</v>
      </c>
      <c r="D707" t="s">
        <v>14</v>
      </c>
      <c r="F707" s="2">
        <v>60</v>
      </c>
      <c r="G707" s="2">
        <f>+G706+E707-F707</f>
        <v>384.9</v>
      </c>
    </row>
    <row r="708" spans="1:12">
      <c r="A708" s="3">
        <v>45275</v>
      </c>
      <c r="B708" s="422">
        <v>27968</v>
      </c>
      <c r="C708" s="422" t="s">
        <v>26</v>
      </c>
      <c r="D708" t="s">
        <v>15</v>
      </c>
      <c r="F708" s="2">
        <v>5</v>
      </c>
      <c r="G708" s="2">
        <f>+G707+E708-F708</f>
        <v>379.9</v>
      </c>
    </row>
    <row r="709" spans="1:12">
      <c r="A709" s="3">
        <v>45300</v>
      </c>
      <c r="B709" s="422">
        <v>28125</v>
      </c>
      <c r="C709" s="422" t="s">
        <v>26</v>
      </c>
      <c r="D709" t="s">
        <v>12</v>
      </c>
      <c r="F709" s="2">
        <v>153.69999999999999</v>
      </c>
      <c r="G709" s="2">
        <f>+G708+E709-F709</f>
        <v>226.2</v>
      </c>
    </row>
    <row r="710" spans="1:12">
      <c r="A710" s="3">
        <v>45300</v>
      </c>
      <c r="B710" s="422">
        <v>28125</v>
      </c>
      <c r="C710" s="422" t="s">
        <v>26</v>
      </c>
      <c r="D710" t="s">
        <v>13</v>
      </c>
      <c r="F710" s="2">
        <v>226.2</v>
      </c>
      <c r="G710" s="2">
        <f>+G709+E710-F710</f>
        <v>0</v>
      </c>
    </row>
    <row r="711" spans="1:12">
      <c r="A711" s="31">
        <v>45291</v>
      </c>
      <c r="B711" s="421" t="s">
        <v>10</v>
      </c>
      <c r="C711" s="421" t="s">
        <v>27</v>
      </c>
      <c r="D711" t="s">
        <v>12</v>
      </c>
      <c r="E711" s="20">
        <v>164.3</v>
      </c>
      <c r="F711" s="207"/>
      <c r="G711" s="2">
        <f>+G710+E711-F711</f>
        <v>164.3</v>
      </c>
    </row>
    <row r="712" spans="1:12">
      <c r="B712" s="422"/>
      <c r="C712" s="422"/>
      <c r="D712" t="s">
        <v>13</v>
      </c>
      <c r="E712" s="20">
        <v>239</v>
      </c>
      <c r="F712" s="207"/>
      <c r="G712" s="2">
        <f>+G711+E712-F712</f>
        <v>403.3</v>
      </c>
    </row>
    <row r="713" spans="1:12">
      <c r="B713" s="422"/>
      <c r="C713" s="422"/>
      <c r="D713" t="s">
        <v>14</v>
      </c>
      <c r="E713" s="207">
        <v>60</v>
      </c>
      <c r="F713" s="207"/>
      <c r="G713" s="2">
        <f>+G712+E713-F713</f>
        <v>463.3</v>
      </c>
    </row>
    <row r="714" spans="1:12">
      <c r="B714" s="422"/>
      <c r="C714" s="422"/>
      <c r="D714" t="s">
        <v>15</v>
      </c>
      <c r="E714" s="207">
        <v>5</v>
      </c>
      <c r="F714" s="207"/>
      <c r="G714" s="2">
        <f>+G713+E714-F714</f>
        <v>468.3</v>
      </c>
    </row>
    <row r="715" spans="1:12">
      <c r="A715" s="3">
        <v>45306</v>
      </c>
      <c r="B715" s="422">
        <v>28145</v>
      </c>
      <c r="C715" s="422" t="s">
        <v>27</v>
      </c>
      <c r="D715" t="s">
        <v>14</v>
      </c>
      <c r="E715" s="207"/>
      <c r="F715" s="207">
        <v>60</v>
      </c>
      <c r="G715" s="2">
        <f>+G714+E715-F715</f>
        <v>408.3</v>
      </c>
    </row>
    <row r="716" spans="1:12">
      <c r="A716" s="3">
        <v>45306</v>
      </c>
      <c r="B716" s="422">
        <v>28145</v>
      </c>
      <c r="C716" s="422" t="s">
        <v>27</v>
      </c>
      <c r="D716" t="s">
        <v>15</v>
      </c>
      <c r="E716" s="207"/>
      <c r="F716" s="207">
        <v>5</v>
      </c>
      <c r="G716" s="2">
        <f>+G715+E716-F716</f>
        <v>403.3</v>
      </c>
      <c r="L716" s="207"/>
    </row>
    <row r="717" spans="1:12">
      <c r="A717" s="3">
        <v>45323</v>
      </c>
      <c r="B717" s="422">
        <v>28209</v>
      </c>
      <c r="C717" s="422" t="s">
        <v>27</v>
      </c>
      <c r="D717" t="s">
        <v>12</v>
      </c>
      <c r="F717" s="20">
        <v>164.3</v>
      </c>
      <c r="G717" s="2">
        <f>+G716+E717-F717</f>
        <v>239</v>
      </c>
    </row>
    <row r="718" spans="1:12">
      <c r="A718" s="3">
        <v>45323</v>
      </c>
      <c r="B718" s="422">
        <v>28209</v>
      </c>
      <c r="C718" s="422" t="s">
        <v>27</v>
      </c>
      <c r="D718" t="s">
        <v>13</v>
      </c>
      <c r="F718" s="20">
        <v>239</v>
      </c>
      <c r="G718" s="2">
        <f>+G717+E718-F718</f>
        <v>0</v>
      </c>
      <c r="H718" s="28"/>
    </row>
    <row r="719" spans="1:12">
      <c r="A719" s="81">
        <v>45322</v>
      </c>
      <c r="B719" s="421" t="s">
        <v>10</v>
      </c>
      <c r="C719" s="421" t="s">
        <v>11</v>
      </c>
      <c r="D719" t="s">
        <v>12</v>
      </c>
      <c r="E719" s="20">
        <v>183.4</v>
      </c>
      <c r="G719" s="2">
        <f>+G718+E719-F719</f>
        <v>183.4</v>
      </c>
    </row>
    <row r="720" spans="1:12">
      <c r="A720" s="70"/>
      <c r="B720" s="422"/>
      <c r="C720" s="422"/>
      <c r="D720" t="s">
        <v>13</v>
      </c>
      <c r="E720" s="20">
        <v>269.3</v>
      </c>
      <c r="G720" s="2">
        <f>+G719+E720-F720</f>
        <v>452.70000000000005</v>
      </c>
      <c r="I720" s="28"/>
      <c r="K720" s="20"/>
    </row>
    <row r="721" spans="1:13">
      <c r="A721" s="70"/>
      <c r="B721" s="422"/>
      <c r="C721" s="422"/>
      <c r="D721" t="s">
        <v>14</v>
      </c>
      <c r="E721" s="207">
        <v>60</v>
      </c>
      <c r="G721" s="2">
        <f>+G720+E721-F721</f>
        <v>512.70000000000005</v>
      </c>
      <c r="J721" s="421"/>
      <c r="K721" s="20"/>
      <c r="L721" s="20"/>
    </row>
    <row r="722" spans="1:13">
      <c r="A722" s="70"/>
      <c r="B722" s="422"/>
      <c r="C722" s="422"/>
      <c r="D722" t="s">
        <v>15</v>
      </c>
      <c r="E722" s="207">
        <v>5</v>
      </c>
      <c r="G722" s="2">
        <f>+G721+E722-F722</f>
        <v>517.70000000000005</v>
      </c>
      <c r="J722" s="422"/>
      <c r="K722" s="20"/>
      <c r="L722" s="20"/>
    </row>
    <row r="723" spans="1:13">
      <c r="A723" s="70"/>
      <c r="B723" s="422"/>
      <c r="C723" s="422"/>
      <c r="D723" t="s">
        <v>119</v>
      </c>
      <c r="E723" s="207">
        <v>24.2</v>
      </c>
      <c r="G723" s="2">
        <f>+G722+E723-F723</f>
        <v>541.90000000000009</v>
      </c>
      <c r="J723" s="422"/>
      <c r="L723" s="20"/>
    </row>
    <row r="724" spans="1:13">
      <c r="A724" s="3">
        <v>45335</v>
      </c>
      <c r="B724" s="422">
        <v>28242</v>
      </c>
      <c r="C724" s="422" t="s">
        <v>11</v>
      </c>
      <c r="D724" t="s">
        <v>14</v>
      </c>
      <c r="E724" s="207"/>
      <c r="F724" s="207">
        <v>60</v>
      </c>
      <c r="G724" s="2">
        <f>+G723+E724-F724</f>
        <v>481.90000000000009</v>
      </c>
      <c r="K724" s="421"/>
      <c r="M724" s="207"/>
    </row>
    <row r="725" spans="1:13">
      <c r="A725" s="3">
        <v>45335</v>
      </c>
      <c r="B725" s="422">
        <v>28242</v>
      </c>
      <c r="C725" s="422" t="s">
        <v>11</v>
      </c>
      <c r="D725" t="s">
        <v>15</v>
      </c>
      <c r="E725" s="207"/>
      <c r="F725" s="207">
        <v>5</v>
      </c>
      <c r="G725" s="2">
        <f>+G724+E725-F725</f>
        <v>476.90000000000009</v>
      </c>
      <c r="K725" s="421"/>
      <c r="M725" s="207"/>
    </row>
    <row r="726" spans="1:13">
      <c r="A726" s="3">
        <v>45356</v>
      </c>
      <c r="B726" s="422">
        <v>28448</v>
      </c>
      <c r="C726" s="422" t="s">
        <v>11</v>
      </c>
      <c r="D726" t="s">
        <v>12</v>
      </c>
      <c r="E726" s="207"/>
      <c r="F726" s="20">
        <v>183.4</v>
      </c>
      <c r="G726" s="2">
        <f>+G725+E726-F726</f>
        <v>293.50000000000011</v>
      </c>
      <c r="K726" s="421"/>
      <c r="M726" s="207"/>
    </row>
    <row r="727" spans="1:13">
      <c r="A727" s="3">
        <v>45356</v>
      </c>
      <c r="B727" s="422">
        <v>28448</v>
      </c>
      <c r="C727" s="422" t="s">
        <v>11</v>
      </c>
      <c r="D727" t="s">
        <v>13</v>
      </c>
      <c r="E727" s="207"/>
      <c r="F727" s="20">
        <v>269.3</v>
      </c>
      <c r="G727" s="2">
        <f>+G726+E727-F727</f>
        <v>24.200000000000102</v>
      </c>
      <c r="K727" s="421"/>
      <c r="M727" s="207"/>
    </row>
    <row r="728" spans="1:13">
      <c r="A728" s="3">
        <v>45357</v>
      </c>
      <c r="B728" s="422">
        <v>28468</v>
      </c>
      <c r="C728" s="422" t="s">
        <v>11</v>
      </c>
      <c r="D728" t="s">
        <v>119</v>
      </c>
      <c r="E728" s="207"/>
      <c r="F728" s="207">
        <v>24.2</v>
      </c>
      <c r="G728" s="2">
        <f>+G727+E728-F728</f>
        <v>1.0302869668521453E-13</v>
      </c>
      <c r="K728" s="421"/>
      <c r="M728" s="207"/>
    </row>
    <row r="729" spans="1:13">
      <c r="A729" s="31">
        <v>45351</v>
      </c>
      <c r="B729" s="421" t="s">
        <v>10</v>
      </c>
      <c r="C729" s="421" t="s">
        <v>17</v>
      </c>
      <c r="D729" t="s">
        <v>12</v>
      </c>
      <c r="E729" s="20">
        <v>190</v>
      </c>
      <c r="G729" s="2">
        <f>+G728+E729-F729</f>
        <v>190.00000000000011</v>
      </c>
      <c r="M729" s="207"/>
    </row>
    <row r="730" spans="1:13">
      <c r="B730" s="422"/>
      <c r="C730" s="422"/>
      <c r="D730" t="s">
        <v>13</v>
      </c>
      <c r="E730" s="20">
        <v>241.8</v>
      </c>
      <c r="G730" s="2">
        <f>+G729+E730-F730</f>
        <v>431.80000000000013</v>
      </c>
      <c r="M730" s="28"/>
    </row>
    <row r="731" spans="1:13">
      <c r="B731" s="422"/>
      <c r="C731" s="422"/>
      <c r="D731" t="s">
        <v>14</v>
      </c>
      <c r="E731" s="207">
        <v>58</v>
      </c>
      <c r="G731" s="2">
        <f>+G730+E731-F731</f>
        <v>489.80000000000013</v>
      </c>
      <c r="M731" s="28"/>
    </row>
    <row r="732" spans="1:13">
      <c r="B732" s="422"/>
      <c r="C732" s="422"/>
      <c r="D732" t="s">
        <v>15</v>
      </c>
      <c r="E732" s="207">
        <v>5</v>
      </c>
      <c r="G732" s="2">
        <f>+G731+E732-F732</f>
        <v>494.80000000000013</v>
      </c>
    </row>
    <row r="733" spans="1:13">
      <c r="A733" s="3">
        <v>45357</v>
      </c>
      <c r="B733" s="422">
        <v>28468</v>
      </c>
      <c r="C733" s="422" t="s">
        <v>17</v>
      </c>
      <c r="D733" t="s">
        <v>14</v>
      </c>
      <c r="F733" s="207">
        <v>58</v>
      </c>
      <c r="G733" s="2">
        <f>+G732+E733-F733</f>
        <v>436.80000000000013</v>
      </c>
    </row>
    <row r="734" spans="1:13">
      <c r="A734" s="3">
        <v>45357</v>
      </c>
      <c r="B734" s="422">
        <v>28468</v>
      </c>
      <c r="C734" s="422" t="s">
        <v>17</v>
      </c>
      <c r="D734" t="s">
        <v>15</v>
      </c>
      <c r="F734" s="207">
        <v>5</v>
      </c>
      <c r="G734" s="2">
        <f>+G733+E734-F734</f>
        <v>431.80000000000013</v>
      </c>
    </row>
    <row r="735" spans="1:13">
      <c r="A735" s="3">
        <v>45376</v>
      </c>
      <c r="B735" s="422">
        <v>28627</v>
      </c>
      <c r="C735" s="422" t="s">
        <v>17</v>
      </c>
      <c r="D735" t="s">
        <v>12</v>
      </c>
      <c r="F735" s="20">
        <v>190</v>
      </c>
      <c r="G735" s="2">
        <f>+G734+E735-F735</f>
        <v>241.80000000000013</v>
      </c>
    </row>
    <row r="736" spans="1:13">
      <c r="A736" s="3">
        <v>45376</v>
      </c>
      <c r="B736" s="422">
        <v>28627</v>
      </c>
      <c r="C736" s="422" t="s">
        <v>17</v>
      </c>
      <c r="D736" t="s">
        <v>13</v>
      </c>
      <c r="F736" s="20">
        <v>241.8</v>
      </c>
      <c r="G736" s="2">
        <f>+G735+E736-F736</f>
        <v>0</v>
      </c>
      <c r="H736" s="28">
        <f>450-G736</f>
        <v>450</v>
      </c>
    </row>
    <row r="737" spans="1:14">
      <c r="A737" s="31">
        <v>45382</v>
      </c>
      <c r="B737" s="421" t="s">
        <v>10</v>
      </c>
      <c r="C737" s="421" t="s">
        <v>18</v>
      </c>
      <c r="D737" t="s">
        <v>12</v>
      </c>
      <c r="E737" s="2">
        <v>184</v>
      </c>
      <c r="G737" s="2">
        <f>+G736+E737-F737</f>
        <v>184</v>
      </c>
    </row>
    <row r="738" spans="1:14">
      <c r="B738" s="422"/>
      <c r="C738" s="422"/>
      <c r="D738" t="s">
        <v>13</v>
      </c>
      <c r="E738" s="2">
        <v>209.5</v>
      </c>
      <c r="G738" s="2">
        <f>+G737+E738-F738</f>
        <v>393.5</v>
      </c>
    </row>
    <row r="739" spans="1:14">
      <c r="B739" s="422"/>
      <c r="C739" s="422"/>
      <c r="D739" t="s">
        <v>14</v>
      </c>
      <c r="E739" s="2">
        <v>60</v>
      </c>
      <c r="G739" s="2">
        <f>+G738+E739-F739</f>
        <v>453.5</v>
      </c>
    </row>
    <row r="740" spans="1:14">
      <c r="B740" s="422"/>
      <c r="C740" s="422"/>
      <c r="D740" t="s">
        <v>15</v>
      </c>
      <c r="E740" s="2">
        <v>5</v>
      </c>
      <c r="G740" s="2">
        <f>+G739+E740-F740</f>
        <v>458.5</v>
      </c>
    </row>
    <row r="741" spans="1:14">
      <c r="A741" s="3">
        <v>45397</v>
      </c>
      <c r="B741" s="422">
        <v>28747</v>
      </c>
      <c r="C741" s="422" t="s">
        <v>18</v>
      </c>
      <c r="D741" t="s">
        <v>14</v>
      </c>
      <c r="F741" s="2">
        <v>60</v>
      </c>
      <c r="G741" s="2">
        <f>+G740+E741-F741</f>
        <v>398.5</v>
      </c>
    </row>
    <row r="742" spans="1:14">
      <c r="A742" s="3">
        <v>45397</v>
      </c>
      <c r="B742" s="422">
        <v>28747</v>
      </c>
      <c r="C742" s="422" t="s">
        <v>18</v>
      </c>
      <c r="D742" t="s">
        <v>15</v>
      </c>
      <c r="F742" s="2">
        <v>5</v>
      </c>
      <c r="G742" s="2">
        <f>+G741+E742-F742</f>
        <v>393.5</v>
      </c>
    </row>
    <row r="743" spans="1:14">
      <c r="A743" s="3">
        <v>45416</v>
      </c>
      <c r="B743" s="422">
        <v>28794</v>
      </c>
      <c r="C743" s="422" t="s">
        <v>18</v>
      </c>
      <c r="D743" t="s">
        <v>12</v>
      </c>
      <c r="F743" s="2">
        <v>184</v>
      </c>
      <c r="G743" s="2">
        <f>+G742+E743-F743</f>
        <v>209.5</v>
      </c>
      <c r="I743" s="28"/>
    </row>
    <row r="744" spans="1:14">
      <c r="A744" s="3">
        <v>45416</v>
      </c>
      <c r="B744" s="422">
        <v>28794</v>
      </c>
      <c r="C744" s="422" t="s">
        <v>18</v>
      </c>
      <c r="D744" t="s">
        <v>13</v>
      </c>
      <c r="F744" s="2">
        <v>209.5</v>
      </c>
      <c r="G744" s="2">
        <f>+G743+E744-F744</f>
        <v>0</v>
      </c>
    </row>
    <row r="745" spans="1:14">
      <c r="A745" s="31">
        <v>45412</v>
      </c>
      <c r="B745" s="421" t="s">
        <v>10</v>
      </c>
      <c r="C745" s="421" t="s">
        <v>19</v>
      </c>
      <c r="D745" t="s">
        <v>12</v>
      </c>
      <c r="E745" s="207">
        <v>182.9</v>
      </c>
      <c r="G745" s="2">
        <f>+G744+E745-F745</f>
        <v>182.9</v>
      </c>
      <c r="H745" s="28"/>
    </row>
    <row r="746" spans="1:14">
      <c r="B746" s="422"/>
      <c r="C746" s="422"/>
      <c r="D746" t="s">
        <v>13</v>
      </c>
      <c r="E746" s="207">
        <v>217.6</v>
      </c>
      <c r="G746" s="2">
        <f>+G745+E746-F746</f>
        <v>400.5</v>
      </c>
    </row>
    <row r="747" spans="1:14">
      <c r="B747" s="422"/>
      <c r="C747" s="422"/>
      <c r="D747" t="s">
        <v>14</v>
      </c>
      <c r="E747" s="207">
        <v>60</v>
      </c>
      <c r="G747" s="2">
        <f>+G746+E747-F747</f>
        <v>460.5</v>
      </c>
    </row>
    <row r="748" spans="1:14">
      <c r="B748" s="422"/>
      <c r="C748" s="422"/>
      <c r="D748" t="s">
        <v>15</v>
      </c>
      <c r="E748" s="207">
        <v>5</v>
      </c>
      <c r="G748" s="2">
        <f>+G747+E748-F748</f>
        <v>465.5</v>
      </c>
    </row>
    <row r="749" spans="1:14">
      <c r="A749" s="3">
        <v>45454</v>
      </c>
      <c r="B749" s="422">
        <v>29002</v>
      </c>
      <c r="C749" s="422" t="s">
        <v>19</v>
      </c>
      <c r="D749" t="s">
        <v>12</v>
      </c>
      <c r="E749" s="207"/>
      <c r="F749" s="207">
        <v>182.9</v>
      </c>
      <c r="G749" s="2">
        <f>+G748+E749-F749</f>
        <v>282.60000000000002</v>
      </c>
    </row>
    <row r="750" spans="1:14">
      <c r="A750" s="3">
        <v>45456</v>
      </c>
      <c r="B750" s="422">
        <v>29017</v>
      </c>
      <c r="C750" s="422" t="s">
        <v>19</v>
      </c>
      <c r="D750" t="s">
        <v>14</v>
      </c>
      <c r="F750" s="207">
        <v>60</v>
      </c>
      <c r="G750" s="2">
        <f>+G749+E750-F750</f>
        <v>222.60000000000002</v>
      </c>
      <c r="J750" s="421"/>
      <c r="M750" s="207"/>
      <c r="N750" s="28"/>
    </row>
    <row r="751" spans="1:14">
      <c r="A751" s="3">
        <v>45456</v>
      </c>
      <c r="B751" s="422">
        <v>29017</v>
      </c>
      <c r="C751" s="422" t="s">
        <v>19</v>
      </c>
      <c r="D751" t="s">
        <v>15</v>
      </c>
      <c r="F751" s="207">
        <v>5</v>
      </c>
      <c r="G751" s="2">
        <f>+G750+E751-F751</f>
        <v>217.60000000000002</v>
      </c>
      <c r="J751" s="421"/>
      <c r="L751" s="207"/>
    </row>
    <row r="752" spans="1:14">
      <c r="A752" s="3">
        <v>45477</v>
      </c>
      <c r="B752" s="422">
        <v>29152</v>
      </c>
      <c r="C752" s="422" t="s">
        <v>19</v>
      </c>
      <c r="D752" t="s">
        <v>13</v>
      </c>
      <c r="F752" s="207">
        <v>217.6</v>
      </c>
      <c r="G752" s="2">
        <f>+G751+E752-F752</f>
        <v>0</v>
      </c>
      <c r="J752" s="421"/>
      <c r="L752" s="207"/>
    </row>
    <row r="753" spans="1:13">
      <c r="A753" s="31">
        <v>45443</v>
      </c>
      <c r="B753" s="421" t="s">
        <v>10</v>
      </c>
      <c r="C753" s="421" t="s">
        <v>20</v>
      </c>
      <c r="D753" t="s">
        <v>12</v>
      </c>
      <c r="E753" s="207">
        <v>166.4</v>
      </c>
      <c r="G753" s="2">
        <f>+G752+E753-F753</f>
        <v>166.4</v>
      </c>
      <c r="J753" s="422"/>
      <c r="L753" s="207"/>
    </row>
    <row r="754" spans="1:13">
      <c r="B754" s="422"/>
      <c r="C754" s="422"/>
      <c r="D754" t="s">
        <v>13</v>
      </c>
      <c r="E754" s="207">
        <v>234</v>
      </c>
      <c r="G754" s="2">
        <f>+G753+E754-F754</f>
        <v>400.4</v>
      </c>
      <c r="L754" s="28"/>
    </row>
    <row r="755" spans="1:13">
      <c r="B755" s="422"/>
      <c r="C755" s="422"/>
      <c r="D755" t="s">
        <v>14</v>
      </c>
      <c r="E755" s="207">
        <v>60</v>
      </c>
      <c r="G755" s="2">
        <f>+G754+E755-F755</f>
        <v>460.4</v>
      </c>
      <c r="M755" s="28"/>
    </row>
    <row r="756" spans="1:13">
      <c r="B756" s="422"/>
      <c r="C756" s="422"/>
      <c r="D756" t="s">
        <v>15</v>
      </c>
      <c r="E756" s="207">
        <v>5</v>
      </c>
      <c r="G756" s="2">
        <f>+G755+E756-F756</f>
        <v>465.4</v>
      </c>
    </row>
    <row r="757" spans="1:13">
      <c r="A757" s="3">
        <v>45455</v>
      </c>
      <c r="B757" s="422">
        <v>29015</v>
      </c>
      <c r="C757" s="422" t="s">
        <v>20</v>
      </c>
      <c r="D757" t="s">
        <v>14</v>
      </c>
      <c r="F757" s="207">
        <v>60</v>
      </c>
      <c r="G757" s="2">
        <f>+G756+E757-F757</f>
        <v>405.4</v>
      </c>
      <c r="I757" s="28"/>
    </row>
    <row r="758" spans="1:13">
      <c r="A758" s="3">
        <v>45455</v>
      </c>
      <c r="B758" s="422">
        <v>29015</v>
      </c>
      <c r="C758" s="422" t="s">
        <v>20</v>
      </c>
      <c r="D758" t="s">
        <v>15</v>
      </c>
      <c r="F758" s="207">
        <v>5</v>
      </c>
      <c r="G758" s="2">
        <f>+G757+E758-F758</f>
        <v>400.4</v>
      </c>
    </row>
    <row r="759" spans="1:13">
      <c r="A759" s="3">
        <v>45479</v>
      </c>
      <c r="B759" s="422">
        <v>29168</v>
      </c>
      <c r="C759" s="422" t="s">
        <v>20</v>
      </c>
      <c r="D759" t="s">
        <v>12</v>
      </c>
      <c r="F759" s="207">
        <v>166.4</v>
      </c>
      <c r="G759" s="2">
        <f>+G758+E759-F759</f>
        <v>233.99999999999997</v>
      </c>
    </row>
    <row r="760" spans="1:13">
      <c r="A760" s="3">
        <v>45482</v>
      </c>
      <c r="B760" s="422">
        <v>29220</v>
      </c>
      <c r="C760" s="422" t="s">
        <v>20</v>
      </c>
      <c r="D760" t="s">
        <v>13</v>
      </c>
      <c r="F760" s="207">
        <v>234</v>
      </c>
      <c r="G760" s="2">
        <f>+G759+E760-F760</f>
        <v>0</v>
      </c>
      <c r="J760" s="421"/>
      <c r="L760" s="207"/>
    </row>
    <row r="761" spans="1:13">
      <c r="A761" s="81">
        <v>45473</v>
      </c>
      <c r="B761" s="421" t="s">
        <v>10</v>
      </c>
      <c r="C761" s="421" t="s">
        <v>21</v>
      </c>
      <c r="D761" t="s">
        <v>12</v>
      </c>
      <c r="E761" s="207">
        <v>161.6</v>
      </c>
      <c r="G761" s="2">
        <f>+G760+E761-F761</f>
        <v>161.6</v>
      </c>
      <c r="J761" s="422"/>
      <c r="L761" s="207"/>
    </row>
    <row r="762" spans="1:13">
      <c r="A762" s="70"/>
      <c r="B762" s="422"/>
      <c r="C762" s="422"/>
      <c r="D762" t="s">
        <v>13</v>
      </c>
      <c r="E762" s="207">
        <v>244.4</v>
      </c>
      <c r="G762" s="2">
        <f>+G761+E762-F762</f>
        <v>406</v>
      </c>
      <c r="H762" s="28"/>
    </row>
    <row r="763" spans="1:13">
      <c r="A763" s="70"/>
      <c r="B763" s="422"/>
      <c r="C763" s="422"/>
      <c r="D763" t="s">
        <v>14</v>
      </c>
      <c r="E763" s="207">
        <v>60</v>
      </c>
      <c r="G763" s="2">
        <f>+G762+E763-F763</f>
        <v>466</v>
      </c>
    </row>
    <row r="764" spans="1:13">
      <c r="A764" s="70"/>
      <c r="B764" s="422"/>
      <c r="C764" s="422"/>
      <c r="D764" t="s">
        <v>15</v>
      </c>
      <c r="E764" s="207">
        <v>5</v>
      </c>
      <c r="G764" s="2">
        <f>+G763+E764-F764</f>
        <v>471</v>
      </c>
    </row>
    <row r="765" spans="1:13">
      <c r="A765" s="3">
        <v>45475</v>
      </c>
      <c r="B765" s="422">
        <v>29137</v>
      </c>
      <c r="C765" s="422" t="s">
        <v>21</v>
      </c>
      <c r="D765" t="s">
        <v>14</v>
      </c>
      <c r="F765" s="2">
        <v>60</v>
      </c>
      <c r="G765" s="2">
        <f>+G764+E765-F765</f>
        <v>411</v>
      </c>
    </row>
    <row r="766" spans="1:13">
      <c r="A766" s="3">
        <v>45475</v>
      </c>
      <c r="B766" s="422">
        <v>29137</v>
      </c>
      <c r="C766" s="422" t="s">
        <v>21</v>
      </c>
      <c r="D766" t="s">
        <v>15</v>
      </c>
      <c r="F766" s="2">
        <v>5</v>
      </c>
      <c r="G766" s="2">
        <f>+G765+E766-F766</f>
        <v>406</v>
      </c>
    </row>
    <row r="767" spans="1:13">
      <c r="A767" s="3">
        <v>45525</v>
      </c>
      <c r="B767" s="422">
        <v>29559</v>
      </c>
      <c r="C767" s="422" t="s">
        <v>21</v>
      </c>
      <c r="D767" t="s">
        <v>12</v>
      </c>
      <c r="F767" s="2">
        <v>161.6</v>
      </c>
      <c r="G767" s="2">
        <f>+G766+E767-F767</f>
        <v>244.4</v>
      </c>
      <c r="H767" s="28"/>
    </row>
    <row r="768" spans="1:13">
      <c r="A768" s="3">
        <v>45532</v>
      </c>
      <c r="B768" s="422">
        <v>29582</v>
      </c>
      <c r="C768" s="422" t="s">
        <v>21</v>
      </c>
      <c r="D768" t="s">
        <v>13</v>
      </c>
      <c r="F768" s="2">
        <v>244.4</v>
      </c>
      <c r="G768" s="2">
        <f>+G767+E768-F768</f>
        <v>0</v>
      </c>
      <c r="H768" s="28"/>
    </row>
    <row r="769" spans="1:12">
      <c r="A769" s="31">
        <v>45504</v>
      </c>
      <c r="B769" s="421" t="s">
        <v>10</v>
      </c>
      <c r="C769" s="421" t="s">
        <v>22</v>
      </c>
      <c r="D769" t="s">
        <v>12</v>
      </c>
      <c r="E769" s="207">
        <v>158.6</v>
      </c>
      <c r="G769" s="2">
        <f>+G768+E769-F769</f>
        <v>158.6</v>
      </c>
    </row>
    <row r="770" spans="1:12">
      <c r="B770" s="422"/>
      <c r="C770" s="422"/>
      <c r="D770" t="s">
        <v>13</v>
      </c>
      <c r="E770" s="207">
        <v>289.7</v>
      </c>
      <c r="G770" s="2">
        <f>+G769+E770-F770</f>
        <v>448.29999999999995</v>
      </c>
    </row>
    <row r="771" spans="1:12">
      <c r="B771" s="422"/>
      <c r="C771" s="422"/>
      <c r="D771" t="s">
        <v>14</v>
      </c>
      <c r="E771" s="207">
        <v>60</v>
      </c>
      <c r="G771" s="2">
        <f>+G770+E771-F771</f>
        <v>508.29999999999995</v>
      </c>
    </row>
    <row r="772" spans="1:12">
      <c r="B772" s="422"/>
      <c r="C772" s="422"/>
      <c r="D772" t="s">
        <v>15</v>
      </c>
      <c r="E772" s="207">
        <v>5</v>
      </c>
      <c r="G772" s="2">
        <f>+G771+E772-F772</f>
        <v>513.29999999999995</v>
      </c>
    </row>
    <row r="773" spans="1:12">
      <c r="B773" s="422"/>
      <c r="C773" s="422"/>
      <c r="D773" t="s">
        <v>56</v>
      </c>
      <c r="E773" s="207">
        <v>250</v>
      </c>
      <c r="G773" s="2">
        <f>+G772+E773-F773</f>
        <v>763.3</v>
      </c>
    </row>
    <row r="774" spans="1:12">
      <c r="A774" s="3">
        <v>45509</v>
      </c>
      <c r="B774" s="422">
        <v>29490</v>
      </c>
      <c r="C774" s="422" t="s">
        <v>22</v>
      </c>
      <c r="D774" t="s">
        <v>14</v>
      </c>
      <c r="F774" s="2">
        <v>60</v>
      </c>
      <c r="G774" s="2">
        <f>+G773+E774-F774</f>
        <v>703.3</v>
      </c>
      <c r="K774" s="207"/>
    </row>
    <row r="775" spans="1:12">
      <c r="A775" s="3">
        <v>45509</v>
      </c>
      <c r="B775" s="422">
        <v>29490</v>
      </c>
      <c r="C775" s="422" t="s">
        <v>22</v>
      </c>
      <c r="D775" t="s">
        <v>15</v>
      </c>
      <c r="F775" s="2">
        <v>5</v>
      </c>
      <c r="G775" s="2">
        <f>+G774+E775-F775</f>
        <v>698.3</v>
      </c>
      <c r="I775" s="421"/>
      <c r="K775" s="207"/>
    </row>
    <row r="776" spans="1:12">
      <c r="A776" s="3">
        <v>45553</v>
      </c>
      <c r="B776" s="422">
        <v>29691</v>
      </c>
      <c r="C776" s="422" t="s">
        <v>22</v>
      </c>
      <c r="D776" t="s">
        <v>12</v>
      </c>
      <c r="F776" s="2">
        <v>158.6</v>
      </c>
      <c r="G776" s="2">
        <f>+G775+E776-F776</f>
        <v>539.69999999999993</v>
      </c>
      <c r="I776" s="422"/>
      <c r="K776" s="207"/>
    </row>
    <row r="777" spans="1:12">
      <c r="A777" s="3">
        <v>45567</v>
      </c>
      <c r="B777" s="422">
        <v>29748</v>
      </c>
      <c r="C777" s="422" t="s">
        <v>22</v>
      </c>
      <c r="D777" t="s">
        <v>13</v>
      </c>
      <c r="F777" s="2">
        <v>289.7</v>
      </c>
      <c r="G777" s="2">
        <f>+G776+E777-F777</f>
        <v>249.99999999999994</v>
      </c>
      <c r="I777" s="422"/>
      <c r="K777" s="207"/>
    </row>
    <row r="778" spans="1:12">
      <c r="A778" s="3">
        <v>45497</v>
      </c>
      <c r="B778" s="422">
        <v>29399</v>
      </c>
      <c r="C778" s="422" t="s">
        <v>22</v>
      </c>
      <c r="D778" t="s">
        <v>56</v>
      </c>
      <c r="F778" s="2">
        <v>250</v>
      </c>
      <c r="G778" s="2">
        <f>+G777+E778-F778</f>
        <v>0</v>
      </c>
      <c r="I778" s="422"/>
      <c r="K778" s="207"/>
    </row>
    <row r="779" spans="1:12">
      <c r="A779" s="31">
        <v>45535</v>
      </c>
      <c r="B779" s="421" t="s">
        <v>10</v>
      </c>
      <c r="C779" s="421" t="s">
        <v>57</v>
      </c>
      <c r="D779" t="s">
        <v>12</v>
      </c>
      <c r="E779" s="207">
        <v>159.1</v>
      </c>
      <c r="F779" s="207"/>
      <c r="G779" s="2">
        <f>+G778+E779-F779</f>
        <v>159.1</v>
      </c>
    </row>
    <row r="780" spans="1:12">
      <c r="B780" s="422"/>
      <c r="C780" s="422"/>
      <c r="D780" t="s">
        <v>13</v>
      </c>
      <c r="E780" s="207">
        <v>240.7</v>
      </c>
      <c r="F780" s="207"/>
      <c r="G780" s="2">
        <f>+G779+E780-F780</f>
        <v>399.79999999999995</v>
      </c>
    </row>
    <row r="781" spans="1:12">
      <c r="B781" s="422"/>
      <c r="C781" s="422"/>
      <c r="D781" t="s">
        <v>14</v>
      </c>
      <c r="E781" s="207">
        <v>60</v>
      </c>
      <c r="F781" s="207"/>
      <c r="G781" s="2">
        <f>+G780+E781-F781</f>
        <v>459.79999999999995</v>
      </c>
    </row>
    <row r="782" spans="1:12">
      <c r="B782" s="422"/>
      <c r="C782" s="422"/>
      <c r="D782" t="s">
        <v>15</v>
      </c>
      <c r="E782" s="207">
        <v>5</v>
      </c>
      <c r="F782" s="207"/>
      <c r="G782" s="2">
        <f>+G781+E782-F782</f>
        <v>464.79999999999995</v>
      </c>
      <c r="I782" s="421" t="s">
        <v>57</v>
      </c>
      <c r="J782" t="s">
        <v>12</v>
      </c>
      <c r="K782" s="207">
        <v>159.1</v>
      </c>
    </row>
    <row r="783" spans="1:12">
      <c r="A783" s="3">
        <v>45537</v>
      </c>
      <c r="B783" s="422">
        <v>29597</v>
      </c>
      <c r="C783" s="422" t="s">
        <v>57</v>
      </c>
      <c r="D783" t="s">
        <v>14</v>
      </c>
      <c r="E783" s="207"/>
      <c r="F783" s="207">
        <v>60</v>
      </c>
      <c r="G783" s="2">
        <f>+G782+E783-F783</f>
        <v>404.79999999999995</v>
      </c>
      <c r="I783" s="422"/>
      <c r="J783" t="s">
        <v>13</v>
      </c>
      <c r="L783" s="207">
        <v>240.7</v>
      </c>
    </row>
    <row r="784" spans="1:12">
      <c r="A784" s="3">
        <v>45537</v>
      </c>
      <c r="B784" s="422">
        <v>29597</v>
      </c>
      <c r="C784" s="422" t="s">
        <v>57</v>
      </c>
      <c r="D784" t="s">
        <v>15</v>
      </c>
      <c r="E784" s="207"/>
      <c r="F784" s="207">
        <v>5</v>
      </c>
      <c r="G784" s="2">
        <f>+G783+E784-F784</f>
        <v>399.79999999999995</v>
      </c>
      <c r="I784" s="421" t="s">
        <v>41</v>
      </c>
      <c r="J784" t="s">
        <v>12</v>
      </c>
      <c r="K784" s="207">
        <v>160.1</v>
      </c>
    </row>
    <row r="785" spans="1:11">
      <c r="A785" s="3">
        <v>45596</v>
      </c>
      <c r="B785" s="422">
        <v>29928</v>
      </c>
      <c r="C785" s="422" t="s">
        <v>57</v>
      </c>
      <c r="D785" t="s">
        <v>12</v>
      </c>
      <c r="E785" s="207"/>
      <c r="F785" s="207">
        <v>159.1</v>
      </c>
      <c r="G785" s="2">
        <f>+G784+E785-F785</f>
        <v>240.69999999999996</v>
      </c>
      <c r="I785" s="421"/>
      <c r="K785" s="207"/>
    </row>
    <row r="786" spans="1:11">
      <c r="A786" s="3">
        <v>45600</v>
      </c>
      <c r="B786" s="422">
        <v>29942</v>
      </c>
      <c r="C786" s="422" t="s">
        <v>57</v>
      </c>
      <c r="D786" t="s">
        <v>13</v>
      </c>
      <c r="E786" s="207"/>
      <c r="F786" s="207">
        <v>240.7</v>
      </c>
      <c r="G786" s="2">
        <f>+G785+E786-F786</f>
        <v>0</v>
      </c>
      <c r="I786" s="421"/>
      <c r="K786" s="207"/>
    </row>
    <row r="787" spans="1:11">
      <c r="A787" s="31">
        <v>45565</v>
      </c>
      <c r="B787" s="421" t="s">
        <v>10</v>
      </c>
      <c r="C787" s="421" t="s">
        <v>41</v>
      </c>
      <c r="D787" t="s">
        <v>12</v>
      </c>
      <c r="E787" s="207">
        <v>160.1</v>
      </c>
      <c r="F787" s="207"/>
      <c r="G787" s="2">
        <f>+G786+E787-F787</f>
        <v>160.1</v>
      </c>
      <c r="I787" s="422"/>
      <c r="J787" t="s">
        <v>13</v>
      </c>
      <c r="K787" s="207">
        <v>265.2</v>
      </c>
    </row>
    <row r="788" spans="1:11">
      <c r="B788" s="422"/>
      <c r="C788" s="422"/>
      <c r="D788" t="s">
        <v>13</v>
      </c>
      <c r="E788" s="207">
        <v>265.2</v>
      </c>
      <c r="F788" s="207"/>
      <c r="G788" s="2">
        <f>+G787+E788-F788</f>
        <v>425.29999999999995</v>
      </c>
      <c r="H788" s="28">
        <f>270-E788</f>
        <v>4.8000000000000114</v>
      </c>
      <c r="K788" s="28">
        <f>SUM(K782:K787)</f>
        <v>584.4</v>
      </c>
    </row>
    <row r="789" spans="1:11">
      <c r="B789" s="422"/>
      <c r="C789" s="422"/>
      <c r="D789" t="s">
        <v>14</v>
      </c>
      <c r="E789" s="207">
        <v>60</v>
      </c>
      <c r="F789" s="207"/>
      <c r="G789" s="2">
        <f>+G788+E789-F789</f>
        <v>485.29999999999995</v>
      </c>
      <c r="K789" s="28">
        <f>160-K782</f>
        <v>0.90000000000000568</v>
      </c>
    </row>
    <row r="790" spans="1:11">
      <c r="B790" s="422"/>
      <c r="C790" s="422"/>
      <c r="D790" t="s">
        <v>15</v>
      </c>
      <c r="E790" s="207">
        <v>5</v>
      </c>
      <c r="F790" s="207"/>
      <c r="G790" s="2">
        <f>+G789+E790-F790</f>
        <v>490.29999999999995</v>
      </c>
    </row>
    <row r="791" spans="1:11">
      <c r="A791" s="3">
        <v>45565</v>
      </c>
      <c r="B791" s="422">
        <v>29729</v>
      </c>
      <c r="C791" s="422" t="s">
        <v>41</v>
      </c>
      <c r="D791" t="s">
        <v>14</v>
      </c>
      <c r="E791" s="207"/>
      <c r="F791" s="207">
        <v>60</v>
      </c>
      <c r="G791" s="2">
        <f>+G790+E791-F791</f>
        <v>430.29999999999995</v>
      </c>
    </row>
    <row r="792" spans="1:11">
      <c r="A792" s="3">
        <v>45565</v>
      </c>
      <c r="B792" s="422">
        <v>29729</v>
      </c>
      <c r="C792" s="422" t="s">
        <v>41</v>
      </c>
      <c r="D792" t="s">
        <v>15</v>
      </c>
      <c r="E792" s="207"/>
      <c r="F792" s="207">
        <v>5</v>
      </c>
      <c r="G792" s="2">
        <f>+G791+E792-F792</f>
        <v>425.29999999999995</v>
      </c>
    </row>
    <row r="793" spans="1:11">
      <c r="A793" s="3">
        <v>45600</v>
      </c>
      <c r="B793" s="422">
        <v>29943</v>
      </c>
      <c r="C793" s="422" t="s">
        <v>41</v>
      </c>
      <c r="D793" t="s">
        <v>12</v>
      </c>
      <c r="E793" s="207"/>
      <c r="F793" s="207">
        <v>160.1</v>
      </c>
      <c r="G793" s="2">
        <f>+G792+E793-F793</f>
        <v>265.19999999999993</v>
      </c>
    </row>
    <row r="794" spans="1:11">
      <c r="A794" s="3">
        <v>45630</v>
      </c>
      <c r="B794" s="422">
        <v>30091</v>
      </c>
      <c r="C794" s="422" t="s">
        <v>41</v>
      </c>
      <c r="D794" t="s">
        <v>13</v>
      </c>
      <c r="E794" s="207"/>
      <c r="F794" s="207">
        <v>265.2</v>
      </c>
      <c r="G794" s="2">
        <f>+G793+E794-F794</f>
        <v>0</v>
      </c>
    </row>
    <row r="795" spans="1:11">
      <c r="A795" s="81">
        <v>45596</v>
      </c>
      <c r="B795" s="421" t="s">
        <v>10</v>
      </c>
      <c r="C795" s="421" t="s">
        <v>25</v>
      </c>
      <c r="D795" t="s">
        <v>12</v>
      </c>
      <c r="E795" s="207">
        <v>134.30000000000001</v>
      </c>
      <c r="F795" s="207"/>
      <c r="G795" s="2">
        <f>+G794+E795-F795</f>
        <v>134.30000000000001</v>
      </c>
    </row>
    <row r="796" spans="1:11">
      <c r="A796" s="70"/>
      <c r="B796" s="422"/>
      <c r="C796" s="422"/>
      <c r="D796" t="s">
        <v>13</v>
      </c>
      <c r="E796" s="207">
        <v>249.8</v>
      </c>
      <c r="F796" s="207"/>
      <c r="G796" s="2">
        <f>+G795+E796-F796</f>
        <v>384.1</v>
      </c>
    </row>
    <row r="797" spans="1:11">
      <c r="A797" s="70"/>
      <c r="B797" s="422"/>
      <c r="C797" s="422"/>
      <c r="D797" t="s">
        <v>14</v>
      </c>
      <c r="E797" s="207">
        <v>60</v>
      </c>
      <c r="F797" s="207"/>
      <c r="G797" s="2">
        <f>+G796+E797-F797</f>
        <v>444.1</v>
      </c>
      <c r="H797" s="28">
        <f>260-E796</f>
        <v>10.199999999999989</v>
      </c>
    </row>
    <row r="798" spans="1:11">
      <c r="A798" s="70"/>
      <c r="B798" s="422"/>
      <c r="C798" s="422"/>
      <c r="D798" t="s">
        <v>15</v>
      </c>
      <c r="E798" s="207">
        <v>5</v>
      </c>
      <c r="F798" s="207"/>
      <c r="G798" s="2">
        <f>+G797+E798-F798</f>
        <v>449.1</v>
      </c>
    </row>
    <row r="799" spans="1:11">
      <c r="A799" s="70">
        <v>45595</v>
      </c>
      <c r="B799" s="422">
        <v>29915</v>
      </c>
      <c r="C799" s="422" t="s">
        <v>25</v>
      </c>
      <c r="D799" t="s">
        <v>14</v>
      </c>
      <c r="E799" s="207"/>
      <c r="F799" s="207">
        <v>60</v>
      </c>
      <c r="G799" s="2">
        <f>+G798+E799-F799</f>
        <v>389.1</v>
      </c>
    </row>
    <row r="800" spans="1:11">
      <c r="A800" s="70">
        <v>45595</v>
      </c>
      <c r="B800" s="422">
        <v>29915</v>
      </c>
      <c r="C800" s="422" t="s">
        <v>25</v>
      </c>
      <c r="D800" t="s">
        <v>15</v>
      </c>
      <c r="E800" s="207"/>
      <c r="F800" s="207">
        <v>5</v>
      </c>
      <c r="G800" s="2">
        <f>+G799+E800-F800</f>
        <v>384.1</v>
      </c>
    </row>
    <row r="801" spans="1:9">
      <c r="A801" s="70">
        <v>45638</v>
      </c>
      <c r="B801" s="422">
        <v>30146</v>
      </c>
      <c r="C801" s="422" t="s">
        <v>25</v>
      </c>
      <c r="D801" t="s">
        <v>13</v>
      </c>
      <c r="E801" s="207"/>
      <c r="F801" s="207">
        <v>249.8</v>
      </c>
      <c r="G801" s="2">
        <f>+G800+E801-F801</f>
        <v>134.30000000000001</v>
      </c>
    </row>
    <row r="802" spans="1:9">
      <c r="A802" s="70">
        <v>45656</v>
      </c>
      <c r="B802" s="422">
        <v>30222</v>
      </c>
      <c r="C802" s="422" t="s">
        <v>25</v>
      </c>
      <c r="D802" t="s">
        <v>12</v>
      </c>
      <c r="E802" s="207"/>
      <c r="F802" s="207">
        <v>134.30000000000001</v>
      </c>
      <c r="G802" s="2">
        <f>+G801+E802-F802</f>
        <v>0</v>
      </c>
    </row>
    <row r="803" spans="1:9">
      <c r="A803" s="81">
        <v>45626</v>
      </c>
      <c r="B803" s="421" t="s">
        <v>10</v>
      </c>
      <c r="C803" s="421" t="s">
        <v>58</v>
      </c>
      <c r="D803" t="s">
        <v>12</v>
      </c>
      <c r="E803" s="207">
        <v>132.69999999999999</v>
      </c>
      <c r="G803" s="2">
        <f>+G802+E803-F803</f>
        <v>132.69999999999999</v>
      </c>
      <c r="H803" s="28">
        <f>150-E803</f>
        <v>17.300000000000011</v>
      </c>
    </row>
    <row r="804" spans="1:9">
      <c r="A804" s="70"/>
      <c r="B804" s="422"/>
      <c r="C804" s="422"/>
      <c r="D804" t="s">
        <v>13</v>
      </c>
      <c r="E804" s="207">
        <v>288.2</v>
      </c>
      <c r="G804" s="2">
        <f>+G803+E804-F804</f>
        <v>420.9</v>
      </c>
      <c r="H804" s="28">
        <f>290-E804</f>
        <v>1.8000000000000114</v>
      </c>
    </row>
    <row r="805" spans="1:9">
      <c r="A805" s="70"/>
      <c r="B805" s="422"/>
      <c r="C805" s="422"/>
      <c r="D805" t="s">
        <v>14</v>
      </c>
      <c r="E805" s="207">
        <v>60</v>
      </c>
      <c r="G805" s="2">
        <f>+G804+E805-F805</f>
        <v>480.9</v>
      </c>
    </row>
    <row r="806" spans="1:9">
      <c r="A806" s="70"/>
      <c r="B806" s="422"/>
      <c r="C806" s="422"/>
      <c r="D806" t="s">
        <v>15</v>
      </c>
      <c r="E806" s="207">
        <v>5</v>
      </c>
      <c r="G806" s="2">
        <f>+G805+E806-F806</f>
        <v>485.9</v>
      </c>
    </row>
    <row r="807" spans="1:9">
      <c r="A807" s="3">
        <v>45636</v>
      </c>
      <c r="B807" s="422">
        <v>30118</v>
      </c>
      <c r="C807" s="422" t="s">
        <v>58</v>
      </c>
      <c r="D807" t="s">
        <v>14</v>
      </c>
      <c r="F807" s="207">
        <v>60</v>
      </c>
      <c r="G807" s="2">
        <f>+G806+E807-F807</f>
        <v>425.9</v>
      </c>
      <c r="I807" s="28">
        <f>140-E795</f>
        <v>5.6999999999999886</v>
      </c>
    </row>
    <row r="808" spans="1:9">
      <c r="A808" s="3">
        <v>45636</v>
      </c>
      <c r="B808" s="422">
        <v>30118</v>
      </c>
      <c r="C808" s="422" t="s">
        <v>58</v>
      </c>
      <c r="D808" t="s">
        <v>15</v>
      </c>
      <c r="F808" s="207">
        <v>5</v>
      </c>
      <c r="G808" s="2">
        <f>+G807+E808-F808</f>
        <v>420.9</v>
      </c>
    </row>
    <row r="809" spans="1:9">
      <c r="A809" s="3">
        <v>45677</v>
      </c>
      <c r="B809" s="422">
        <v>30321</v>
      </c>
      <c r="C809" s="422" t="s">
        <v>58</v>
      </c>
      <c r="D809" t="s">
        <v>13</v>
      </c>
      <c r="F809" s="207">
        <v>288.2</v>
      </c>
      <c r="G809" s="2">
        <f>+G808+E809-F809</f>
        <v>132.69999999999999</v>
      </c>
    </row>
    <row r="810" spans="1:9">
      <c r="A810" s="3">
        <v>45694</v>
      </c>
      <c r="B810" s="422">
        <v>30435</v>
      </c>
      <c r="C810" s="422" t="s">
        <v>58</v>
      </c>
      <c r="D810" t="s">
        <v>12</v>
      </c>
      <c r="F810" s="207">
        <v>132.69999999999999</v>
      </c>
      <c r="G810" s="2">
        <f>+G809+E810-F810</f>
        <v>0</v>
      </c>
    </row>
    <row r="811" spans="1:9">
      <c r="A811" s="31">
        <v>45657</v>
      </c>
      <c r="B811" s="421" t="s">
        <v>10</v>
      </c>
      <c r="C811" s="421" t="s">
        <v>27</v>
      </c>
      <c r="D811" t="s">
        <v>12</v>
      </c>
      <c r="E811" s="207">
        <v>112</v>
      </c>
      <c r="G811" s="2">
        <f>+G810+E811-F811</f>
        <v>112</v>
      </c>
    </row>
    <row r="812" spans="1:9">
      <c r="B812" s="422"/>
      <c r="C812" s="422"/>
      <c r="D812" t="s">
        <v>13</v>
      </c>
      <c r="E812" s="207">
        <v>190.2</v>
      </c>
      <c r="G812" s="2">
        <f>+G811+E812-F812</f>
        <v>302.2</v>
      </c>
    </row>
    <row r="813" spans="1:9">
      <c r="B813" s="422"/>
      <c r="C813" s="422"/>
      <c r="D813" t="s">
        <v>14</v>
      </c>
      <c r="E813" s="207">
        <v>60</v>
      </c>
      <c r="G813" s="2">
        <f>+G812+E813-F813</f>
        <v>362.2</v>
      </c>
    </row>
    <row r="814" spans="1:9">
      <c r="B814" s="422"/>
      <c r="C814" s="422"/>
      <c r="D814" t="s">
        <v>15</v>
      </c>
      <c r="E814" s="207">
        <v>5</v>
      </c>
      <c r="G814" s="2">
        <f>+G813+E814-F814</f>
        <v>367.2</v>
      </c>
    </row>
    <row r="815" spans="1:9">
      <c r="A815" s="3">
        <v>45680</v>
      </c>
      <c r="B815" s="422">
        <v>30357</v>
      </c>
      <c r="C815" s="422" t="s">
        <v>27</v>
      </c>
      <c r="D815" t="s">
        <v>14</v>
      </c>
      <c r="F815" s="207">
        <v>60</v>
      </c>
      <c r="G815" s="2">
        <f>+G814+E815-F815</f>
        <v>307.2</v>
      </c>
    </row>
    <row r="816" spans="1:9">
      <c r="A816" s="3">
        <v>45680</v>
      </c>
      <c r="B816" s="422">
        <v>30357</v>
      </c>
      <c r="C816" s="422" t="s">
        <v>27</v>
      </c>
      <c r="D816" t="s">
        <v>15</v>
      </c>
      <c r="F816" s="207">
        <v>5</v>
      </c>
      <c r="G816" s="2">
        <f>+G815+E816-F816</f>
        <v>302.2</v>
      </c>
    </row>
    <row r="817" spans="1:9">
      <c r="A817" s="3">
        <v>45694</v>
      </c>
      <c r="B817" s="422">
        <v>30436</v>
      </c>
      <c r="C817" s="422" t="s">
        <v>27</v>
      </c>
      <c r="D817" t="s">
        <v>12</v>
      </c>
      <c r="F817" s="207">
        <v>112</v>
      </c>
      <c r="G817" s="2">
        <f>+G816+E817-F817</f>
        <v>190.2</v>
      </c>
    </row>
    <row r="818" spans="1:9">
      <c r="A818" s="3">
        <v>45694</v>
      </c>
      <c r="B818" s="422">
        <v>30436</v>
      </c>
      <c r="C818" s="422" t="s">
        <v>27</v>
      </c>
      <c r="D818" t="s">
        <v>13</v>
      </c>
      <c r="F818" s="207">
        <v>190.2</v>
      </c>
      <c r="G818" s="2">
        <f>+G817+E818-F818</f>
        <v>0</v>
      </c>
    </row>
    <row r="819" spans="1:9">
      <c r="A819" s="31">
        <v>45688</v>
      </c>
      <c r="B819" s="421" t="s">
        <v>10</v>
      </c>
      <c r="C819" s="421" t="s">
        <v>11</v>
      </c>
      <c r="D819" t="s">
        <v>12</v>
      </c>
      <c r="E819" s="207">
        <v>126.8</v>
      </c>
      <c r="G819" s="2">
        <f>+G818+E819-F819</f>
        <v>126.8</v>
      </c>
    </row>
    <row r="820" spans="1:9">
      <c r="B820" s="422"/>
      <c r="C820" s="422"/>
      <c r="D820" t="s">
        <v>13</v>
      </c>
      <c r="E820" s="207">
        <v>151</v>
      </c>
      <c r="G820" s="2">
        <f>+G819+E820-F820</f>
        <v>277.8</v>
      </c>
    </row>
    <row r="821" spans="1:9">
      <c r="B821" s="422"/>
      <c r="C821" s="422"/>
      <c r="D821" t="s">
        <v>14</v>
      </c>
      <c r="E821" s="207">
        <v>60</v>
      </c>
      <c r="G821" s="2">
        <f>+G820+E821-F821</f>
        <v>337.8</v>
      </c>
    </row>
    <row r="822" spans="1:9">
      <c r="B822" s="422"/>
      <c r="C822" s="422"/>
      <c r="D822" t="s">
        <v>15</v>
      </c>
      <c r="E822" s="207">
        <v>5</v>
      </c>
      <c r="G822" s="2">
        <f>+G821+E822-F822</f>
        <v>342.8</v>
      </c>
    </row>
    <row r="823" spans="1:9">
      <c r="A823" s="3">
        <v>45680</v>
      </c>
      <c r="B823" s="422">
        <v>30357</v>
      </c>
      <c r="C823" s="422" t="s">
        <v>11</v>
      </c>
      <c r="D823" t="s">
        <v>14</v>
      </c>
      <c r="F823" s="207">
        <v>60</v>
      </c>
      <c r="G823" s="2">
        <f>+G822+E823-F823</f>
        <v>282.8</v>
      </c>
      <c r="I823" s="207">
        <v>126.8</v>
      </c>
    </row>
    <row r="824" spans="1:9">
      <c r="A824" s="3">
        <v>45680</v>
      </c>
      <c r="B824" s="422">
        <v>30357</v>
      </c>
      <c r="C824" s="422" t="s">
        <v>11</v>
      </c>
      <c r="D824" t="s">
        <v>15</v>
      </c>
      <c r="F824" s="207">
        <v>5</v>
      </c>
      <c r="G824" s="2">
        <f>+G823+E824-F824</f>
        <v>277.8</v>
      </c>
      <c r="I824" s="207">
        <v>151</v>
      </c>
    </row>
    <row r="825" spans="1:9">
      <c r="A825" s="3">
        <v>45729</v>
      </c>
      <c r="B825" s="422">
        <v>30646</v>
      </c>
      <c r="C825" s="422" t="s">
        <v>11</v>
      </c>
      <c r="D825" t="s">
        <v>12</v>
      </c>
      <c r="F825" s="207">
        <v>126.8</v>
      </c>
      <c r="G825" s="2">
        <f>+G824+E825-F825</f>
        <v>151</v>
      </c>
      <c r="I825" s="207"/>
    </row>
    <row r="826" spans="1:9">
      <c r="A826" s="3">
        <v>45729</v>
      </c>
      <c r="B826" s="422">
        <v>30646</v>
      </c>
      <c r="C826" s="422" t="s">
        <v>11</v>
      </c>
      <c r="D826" t="s">
        <v>13</v>
      </c>
      <c r="F826" s="207">
        <v>151</v>
      </c>
      <c r="G826" s="2">
        <f>+G825+E826-F826</f>
        <v>0</v>
      </c>
      <c r="I826" s="207"/>
    </row>
    <row r="827" spans="1:9">
      <c r="A827" s="31">
        <v>45716</v>
      </c>
      <c r="B827" s="421" t="s">
        <v>10</v>
      </c>
      <c r="C827" s="421" t="s">
        <v>17</v>
      </c>
      <c r="D827" t="s">
        <v>12</v>
      </c>
      <c r="E827" s="5">
        <v>141.9</v>
      </c>
      <c r="G827" s="2">
        <f>+G826+E827-F827</f>
        <v>141.9</v>
      </c>
    </row>
    <row r="828" spans="1:9">
      <c r="B828" s="422"/>
      <c r="C828" s="422"/>
      <c r="D828" t="s">
        <v>13</v>
      </c>
      <c r="E828" s="5">
        <v>167.6</v>
      </c>
      <c r="G828" s="2">
        <f>+G827+E828-F828</f>
        <v>309.5</v>
      </c>
    </row>
    <row r="829" spans="1:9">
      <c r="B829" s="422"/>
      <c r="C829" s="422"/>
      <c r="D829" t="s">
        <v>14</v>
      </c>
      <c r="E829" s="5">
        <v>56</v>
      </c>
      <c r="G829" s="2">
        <f>+G828+E829-F829</f>
        <v>365.5</v>
      </c>
    </row>
    <row r="830" spans="1:9">
      <c r="B830" s="422"/>
      <c r="C830" s="422"/>
      <c r="D830" t="s">
        <v>15</v>
      </c>
      <c r="E830" s="5">
        <v>5</v>
      </c>
      <c r="G830" s="2">
        <f>+G829+E830-F830</f>
        <v>370.5</v>
      </c>
    </row>
    <row r="831" spans="1:9">
      <c r="A831" s="3">
        <v>45716</v>
      </c>
      <c r="B831" s="422">
        <v>30560</v>
      </c>
      <c r="C831" s="422" t="s">
        <v>17</v>
      </c>
      <c r="D831" t="s">
        <v>14</v>
      </c>
      <c r="F831" s="2">
        <v>56</v>
      </c>
      <c r="G831" s="2">
        <f>+G830+E831-F831</f>
        <v>314.5</v>
      </c>
    </row>
    <row r="832" spans="1:9">
      <c r="A832" s="3">
        <v>45716</v>
      </c>
      <c r="B832" s="422">
        <v>30560</v>
      </c>
      <c r="C832" s="422" t="s">
        <v>17</v>
      </c>
      <c r="D832" t="s">
        <v>15</v>
      </c>
      <c r="F832" s="2">
        <v>5</v>
      </c>
      <c r="G832" s="2">
        <f>+G831+E832-F832</f>
        <v>309.5</v>
      </c>
    </row>
    <row r="833" spans="1:12">
      <c r="A833" s="3">
        <v>45740</v>
      </c>
      <c r="B833" s="422">
        <v>30741</v>
      </c>
      <c r="C833" s="422" t="s">
        <v>17</v>
      </c>
      <c r="D833" t="s">
        <v>12</v>
      </c>
      <c r="F833" s="2">
        <v>141.9</v>
      </c>
      <c r="G833" s="2">
        <f>+G832+E833-F833</f>
        <v>167.6</v>
      </c>
    </row>
    <row r="834" spans="1:12">
      <c r="A834" s="3">
        <v>45740</v>
      </c>
      <c r="B834" s="422">
        <v>30741</v>
      </c>
      <c r="C834" s="422" t="s">
        <v>17</v>
      </c>
      <c r="D834" t="s">
        <v>13</v>
      </c>
      <c r="F834" s="2">
        <v>167.6</v>
      </c>
      <c r="G834" s="2">
        <f>+G833+E834-F834</f>
        <v>0</v>
      </c>
    </row>
    <row r="835" spans="1:12">
      <c r="A835" s="31">
        <v>45747</v>
      </c>
      <c r="B835" s="421" t="s">
        <v>10</v>
      </c>
      <c r="C835" s="421" t="s">
        <v>18</v>
      </c>
      <c r="D835" t="s">
        <v>12</v>
      </c>
      <c r="E835" s="5">
        <v>69</v>
      </c>
      <c r="G835" s="2">
        <f>+G834+E835-F835</f>
        <v>69</v>
      </c>
      <c r="H835" s="28"/>
    </row>
    <row r="836" spans="1:12">
      <c r="B836" s="422"/>
      <c r="C836" s="422"/>
      <c r="D836" t="s">
        <v>13</v>
      </c>
      <c r="E836" s="5">
        <v>130</v>
      </c>
      <c r="G836" s="2">
        <f>+G835+E836-F836</f>
        <v>199</v>
      </c>
      <c r="H836" s="28"/>
    </row>
    <row r="837" spans="1:12">
      <c r="B837" s="422"/>
      <c r="C837" s="422"/>
      <c r="D837" t="s">
        <v>14</v>
      </c>
      <c r="E837" s="5">
        <v>60</v>
      </c>
      <c r="G837" s="2">
        <f>+G836+E837-F837</f>
        <v>259</v>
      </c>
      <c r="H837" s="28"/>
    </row>
    <row r="838" spans="1:12">
      <c r="B838" s="422"/>
      <c r="C838" s="422"/>
      <c r="D838" t="s">
        <v>15</v>
      </c>
      <c r="E838" s="5">
        <v>5</v>
      </c>
      <c r="G838" s="2">
        <f>+G837+E838-F838</f>
        <v>264</v>
      </c>
      <c r="L838">
        <f>1025</f>
        <v>1025</v>
      </c>
    </row>
    <row r="839" spans="1:12">
      <c r="A839" s="3">
        <v>45740</v>
      </c>
      <c r="B839" s="422">
        <v>30740</v>
      </c>
      <c r="C839" s="422" t="s">
        <v>18</v>
      </c>
      <c r="D839" t="s">
        <v>14</v>
      </c>
      <c r="F839" s="2">
        <v>60</v>
      </c>
      <c r="G839" s="2">
        <f>+G838+E839-F839</f>
        <v>204</v>
      </c>
      <c r="J839">
        <f>100-65</f>
        <v>35</v>
      </c>
      <c r="L839">
        <v>1130</v>
      </c>
    </row>
    <row r="840" spans="1:12">
      <c r="A840" s="3">
        <v>45740</v>
      </c>
      <c r="B840" s="422">
        <v>30740</v>
      </c>
      <c r="C840" s="422" t="s">
        <v>18</v>
      </c>
      <c r="D840" t="s">
        <v>15</v>
      </c>
      <c r="F840" s="2">
        <v>5</v>
      </c>
      <c r="G840" s="2">
        <f>+G839+E840-F840</f>
        <v>199</v>
      </c>
      <c r="L840">
        <f>L839-L838</f>
        <v>105</v>
      </c>
    </row>
    <row r="841" spans="1:12">
      <c r="A841" s="3">
        <v>45789</v>
      </c>
      <c r="B841" s="422">
        <v>30967</v>
      </c>
      <c r="C841" s="422" t="s">
        <v>18</v>
      </c>
      <c r="D841" t="s">
        <v>12</v>
      </c>
      <c r="F841" s="2">
        <v>69</v>
      </c>
      <c r="G841" s="2">
        <f>+G840+E841-F841</f>
        <v>130</v>
      </c>
    </row>
    <row r="842" spans="1:12">
      <c r="A842" s="3">
        <v>45789</v>
      </c>
      <c r="B842" s="422">
        <v>30967</v>
      </c>
      <c r="C842" s="422" t="s">
        <v>18</v>
      </c>
      <c r="D842" t="s">
        <v>13</v>
      </c>
      <c r="F842" s="2">
        <v>130</v>
      </c>
      <c r="G842" s="2">
        <f>+G841+E842-F842</f>
        <v>0</v>
      </c>
    </row>
    <row r="843" spans="1:12">
      <c r="A843" s="31">
        <v>45777</v>
      </c>
      <c r="B843" s="421" t="s">
        <v>10</v>
      </c>
      <c r="C843" s="421" t="s">
        <v>19</v>
      </c>
      <c r="D843" t="s">
        <v>12</v>
      </c>
      <c r="E843" s="5">
        <v>68.2</v>
      </c>
      <c r="G843" s="2">
        <f>+G842+E843-F843</f>
        <v>68.2</v>
      </c>
    </row>
    <row r="844" spans="1:12">
      <c r="B844" s="422"/>
      <c r="C844" s="422"/>
      <c r="D844" t="s">
        <v>13</v>
      </c>
      <c r="E844" s="5">
        <v>164.1</v>
      </c>
      <c r="G844" s="2">
        <f>+G843+E844-F844</f>
        <v>232.3</v>
      </c>
    </row>
    <row r="845" spans="1:12">
      <c r="B845" s="422"/>
      <c r="C845" s="422"/>
      <c r="D845" t="s">
        <v>14</v>
      </c>
      <c r="E845" s="5">
        <v>60</v>
      </c>
      <c r="G845" s="2">
        <f>+G844+E845-F845</f>
        <v>292.3</v>
      </c>
    </row>
    <row r="846" spans="1:12">
      <c r="B846" s="422"/>
      <c r="C846" s="422"/>
      <c r="D846" t="s">
        <v>15</v>
      </c>
      <c r="E846" s="5">
        <v>5</v>
      </c>
      <c r="G846" s="2">
        <f>+G845+E846-F846</f>
        <v>297.3</v>
      </c>
    </row>
    <row r="847" spans="1:12">
      <c r="A847" s="3">
        <v>45771</v>
      </c>
      <c r="B847" s="422">
        <v>30905</v>
      </c>
      <c r="C847" s="422" t="s">
        <v>19</v>
      </c>
      <c r="D847" t="s">
        <v>14</v>
      </c>
      <c r="F847" s="2">
        <v>60</v>
      </c>
      <c r="G847" s="2">
        <f>+G846+E847-F847</f>
        <v>237.3</v>
      </c>
    </row>
    <row r="848" spans="1:12">
      <c r="A848" s="3">
        <v>45771</v>
      </c>
      <c r="B848" s="422">
        <v>30905</v>
      </c>
      <c r="C848" s="422" t="s">
        <v>19</v>
      </c>
      <c r="D848" t="s">
        <v>15</v>
      </c>
      <c r="F848" s="2">
        <v>5</v>
      </c>
      <c r="G848" s="2">
        <f>+G847+E848-F848</f>
        <v>232.3</v>
      </c>
    </row>
    <row r="849" spans="1:13">
      <c r="A849" s="3">
        <v>45808</v>
      </c>
      <c r="B849" s="422">
        <v>31074</v>
      </c>
      <c r="C849" s="422" t="s">
        <v>19</v>
      </c>
      <c r="D849" t="s">
        <v>12</v>
      </c>
      <c r="F849" s="2">
        <v>68.2</v>
      </c>
      <c r="G849" s="2">
        <f>+G848+E849-F849</f>
        <v>164.10000000000002</v>
      </c>
    </row>
    <row r="850" spans="1:13">
      <c r="A850" s="3">
        <v>45808</v>
      </c>
      <c r="B850" s="422">
        <v>31074</v>
      </c>
      <c r="C850" s="422" t="s">
        <v>19</v>
      </c>
      <c r="D850" t="s">
        <v>13</v>
      </c>
      <c r="F850" s="2">
        <v>164.1</v>
      </c>
      <c r="G850" s="2">
        <f>+G849+E850-F850</f>
        <v>0</v>
      </c>
    </row>
    <row r="851" spans="1:13">
      <c r="A851" s="31">
        <v>45808</v>
      </c>
      <c r="B851" s="421" t="s">
        <v>10</v>
      </c>
      <c r="C851" s="421" t="s">
        <v>20</v>
      </c>
      <c r="D851" t="s">
        <v>12</v>
      </c>
      <c r="E851" s="5">
        <v>68.2</v>
      </c>
      <c r="G851" s="2">
        <f>+G850+E851-F851</f>
        <v>68.2</v>
      </c>
    </row>
    <row r="852" spans="1:13">
      <c r="B852" s="422"/>
      <c r="C852" s="422"/>
      <c r="D852" t="s">
        <v>13</v>
      </c>
      <c r="E852" s="5">
        <v>201.5</v>
      </c>
      <c r="G852" s="2">
        <f>+G851+E852-F852</f>
        <v>269.7</v>
      </c>
    </row>
    <row r="853" spans="1:13">
      <c r="B853" s="422"/>
      <c r="C853" s="422"/>
      <c r="D853" t="s">
        <v>14</v>
      </c>
      <c r="E853" s="5">
        <v>60</v>
      </c>
      <c r="G853" s="2">
        <f>+G852+E853-F853</f>
        <v>329.7</v>
      </c>
    </row>
    <row r="854" spans="1:13">
      <c r="B854" s="422"/>
      <c r="C854" s="422"/>
      <c r="D854" t="s">
        <v>15</v>
      </c>
      <c r="E854" s="5">
        <v>5</v>
      </c>
      <c r="G854" s="2">
        <f>+G853+E854-F854</f>
        <v>334.7</v>
      </c>
    </row>
    <row r="855" spans="1:13">
      <c r="B855" s="422"/>
      <c r="C855" s="422"/>
      <c r="D855" t="s">
        <v>779</v>
      </c>
      <c r="E855" s="5">
        <v>51.5</v>
      </c>
      <c r="G855" s="2">
        <f>+G854+E855-F855</f>
        <v>386.2</v>
      </c>
    </row>
    <row r="856" spans="1:13">
      <c r="A856" s="3">
        <v>45789</v>
      </c>
      <c r="B856" s="422">
        <v>30961</v>
      </c>
      <c r="C856" s="422" t="s">
        <v>20</v>
      </c>
      <c r="D856" t="s">
        <v>779</v>
      </c>
      <c r="F856" s="2">
        <v>51.5</v>
      </c>
      <c r="G856" s="2">
        <f>+G855+E856-F856</f>
        <v>334.7</v>
      </c>
    </row>
    <row r="857" spans="1:13">
      <c r="A857" s="275">
        <v>45803</v>
      </c>
      <c r="B857" s="276">
        <v>31045</v>
      </c>
      <c r="C857" s="422" t="s">
        <v>20</v>
      </c>
      <c r="D857" t="s">
        <v>14</v>
      </c>
      <c r="E857" s="207"/>
      <c r="F857" s="2">
        <v>60</v>
      </c>
      <c r="G857" s="2">
        <f>+G856+E857-F857</f>
        <v>274.7</v>
      </c>
      <c r="H857" s="253"/>
      <c r="I857" s="253"/>
    </row>
    <row r="858" spans="1:13">
      <c r="A858" s="275">
        <v>45803</v>
      </c>
      <c r="B858" s="276">
        <v>31045</v>
      </c>
      <c r="C858" s="422" t="s">
        <v>20</v>
      </c>
      <c r="D858" t="s">
        <v>15</v>
      </c>
      <c r="E858" s="207"/>
      <c r="F858" s="2">
        <v>5</v>
      </c>
      <c r="G858" s="2">
        <f>+G857+E858-F858</f>
        <v>269.7</v>
      </c>
      <c r="K858" s="421" t="s">
        <v>22</v>
      </c>
      <c r="L858" t="s">
        <v>12</v>
      </c>
      <c r="M858" s="5">
        <v>61.8</v>
      </c>
    </row>
    <row r="859" spans="1:13">
      <c r="A859" s="275">
        <v>45832</v>
      </c>
      <c r="B859" s="276">
        <v>31197</v>
      </c>
      <c r="C859" s="422" t="s">
        <v>20</v>
      </c>
      <c r="D859" t="s">
        <v>13</v>
      </c>
      <c r="E859" s="207"/>
      <c r="F859" s="2">
        <v>201.5</v>
      </c>
      <c r="G859" s="2">
        <f>+G858+E859-F859</f>
        <v>68.199999999999989</v>
      </c>
      <c r="K859" s="422"/>
      <c r="L859" t="s">
        <v>13</v>
      </c>
      <c r="M859" s="5">
        <v>189.6</v>
      </c>
    </row>
    <row r="860" spans="1:13">
      <c r="A860" s="275">
        <v>45841</v>
      </c>
      <c r="B860" s="276">
        <v>31268</v>
      </c>
      <c r="C860" s="422" t="s">
        <v>20</v>
      </c>
      <c r="D860" t="s">
        <v>12</v>
      </c>
      <c r="E860" s="207"/>
      <c r="F860" s="2">
        <v>68.2</v>
      </c>
      <c r="G860" s="2">
        <f>+G859+E860-F860</f>
        <v>0</v>
      </c>
      <c r="M860" s="5">
        <f>SUM(M858:M859)</f>
        <v>251.39999999999998</v>
      </c>
    </row>
    <row r="861" spans="1:13">
      <c r="A861" s="81">
        <v>45838</v>
      </c>
      <c r="B861" s="421" t="s">
        <v>10</v>
      </c>
      <c r="C861" s="421" t="s">
        <v>21</v>
      </c>
      <c r="D861" t="s">
        <v>12</v>
      </c>
      <c r="E861" s="207">
        <v>61.8</v>
      </c>
      <c r="G861" s="2">
        <f>+G860+E861-F861</f>
        <v>61.8</v>
      </c>
    </row>
    <row r="862" spans="1:13">
      <c r="A862" s="70"/>
      <c r="B862" s="422"/>
      <c r="C862" s="422"/>
      <c r="D862" t="s">
        <v>13</v>
      </c>
      <c r="E862" s="207">
        <v>170.7</v>
      </c>
      <c r="G862" s="2">
        <f>+G861+E862-F862</f>
        <v>232.5</v>
      </c>
    </row>
    <row r="863" spans="1:13">
      <c r="B863" s="422"/>
      <c r="C863" s="422"/>
      <c r="D863" t="s">
        <v>14</v>
      </c>
      <c r="E863" s="5">
        <v>60</v>
      </c>
      <c r="G863" s="2">
        <f>+G862+E863-F863</f>
        <v>292.5</v>
      </c>
    </row>
    <row r="864" spans="1:13">
      <c r="B864" s="422"/>
      <c r="C864" s="422"/>
      <c r="D864" t="s">
        <v>15</v>
      </c>
      <c r="E864" s="5">
        <v>5</v>
      </c>
      <c r="G864" s="2">
        <f>+G863+E864-F864</f>
        <v>297.5</v>
      </c>
    </row>
    <row r="865" spans="1:13">
      <c r="A865" s="3">
        <v>45831</v>
      </c>
      <c r="B865" s="422">
        <v>31192</v>
      </c>
      <c r="C865" s="422" t="s">
        <v>21</v>
      </c>
      <c r="D865" t="s">
        <v>14</v>
      </c>
      <c r="F865" s="2">
        <v>60</v>
      </c>
      <c r="G865" s="2">
        <f>+G864+E865-F865</f>
        <v>237.5</v>
      </c>
    </row>
    <row r="866" spans="1:13">
      <c r="A866" s="3">
        <v>45831</v>
      </c>
      <c r="B866" s="422">
        <v>31192</v>
      </c>
      <c r="C866" s="422" t="s">
        <v>21</v>
      </c>
      <c r="D866" t="s">
        <v>15</v>
      </c>
      <c r="F866" s="2">
        <v>5</v>
      </c>
      <c r="G866" s="2">
        <f>+G865+E866-F866</f>
        <v>232.5</v>
      </c>
    </row>
    <row r="867" spans="1:13">
      <c r="A867" s="3">
        <v>45854</v>
      </c>
      <c r="B867" s="422">
        <v>31450</v>
      </c>
      <c r="C867" s="422" t="s">
        <v>21</v>
      </c>
      <c r="D867" t="s">
        <v>12</v>
      </c>
      <c r="F867" s="2">
        <v>61.8</v>
      </c>
      <c r="G867" s="2">
        <f>+G866+E867-F867</f>
        <v>170.7</v>
      </c>
    </row>
    <row r="868" spans="1:13">
      <c r="A868" s="3">
        <v>45854</v>
      </c>
      <c r="B868" s="422">
        <v>31450</v>
      </c>
      <c r="C868" s="422" t="s">
        <v>21</v>
      </c>
      <c r="D868" t="s">
        <v>13</v>
      </c>
      <c r="F868" s="2">
        <v>170.7</v>
      </c>
      <c r="G868" s="2">
        <f>+G867+E868-F868</f>
        <v>0</v>
      </c>
    </row>
    <row r="869" spans="1:13">
      <c r="A869" s="31">
        <v>45869</v>
      </c>
      <c r="B869" s="421" t="s">
        <v>10</v>
      </c>
      <c r="C869" s="421" t="s">
        <v>22</v>
      </c>
      <c r="D869" t="s">
        <v>12</v>
      </c>
      <c r="E869" s="5">
        <v>61.8</v>
      </c>
      <c r="G869" s="2">
        <f>+G868+E869-F869</f>
        <v>61.8</v>
      </c>
    </row>
    <row r="870" spans="1:13">
      <c r="B870" s="422"/>
      <c r="C870" s="422"/>
      <c r="D870" t="s">
        <v>13</v>
      </c>
      <c r="E870" s="5">
        <v>189.6</v>
      </c>
      <c r="G870" s="2">
        <f>+G869+E870-F870</f>
        <v>251.39999999999998</v>
      </c>
      <c r="K870" s="421"/>
      <c r="M870" s="5"/>
    </row>
    <row r="871" spans="1:13">
      <c r="B871" s="422"/>
      <c r="C871" s="422"/>
      <c r="D871" t="s">
        <v>14</v>
      </c>
      <c r="E871" s="5">
        <v>60</v>
      </c>
      <c r="G871" s="2">
        <f>+G870+E871-F871</f>
        <v>311.39999999999998</v>
      </c>
      <c r="M871" s="5"/>
    </row>
    <row r="872" spans="1:13">
      <c r="B872" s="422"/>
      <c r="C872" s="422"/>
      <c r="D872" t="s">
        <v>15</v>
      </c>
      <c r="E872" s="5">
        <v>5</v>
      </c>
      <c r="G872" s="2">
        <f>+G871+E872-F872</f>
        <v>316.39999999999998</v>
      </c>
      <c r="M872" s="5"/>
    </row>
    <row r="873" spans="1:13">
      <c r="A873" s="3">
        <v>45864</v>
      </c>
      <c r="B873" s="422">
        <v>31525</v>
      </c>
      <c r="C873" s="422" t="s">
        <v>22</v>
      </c>
      <c r="D873" t="s">
        <v>14</v>
      </c>
      <c r="F873" s="2">
        <v>60</v>
      </c>
      <c r="G873" s="2">
        <f>+G872+E873-F873</f>
        <v>256.39999999999998</v>
      </c>
    </row>
    <row r="874" spans="1:13">
      <c r="A874" s="3">
        <v>45864</v>
      </c>
      <c r="B874" s="422">
        <v>31525</v>
      </c>
      <c r="C874" s="422" t="s">
        <v>22</v>
      </c>
      <c r="D874" t="s">
        <v>15</v>
      </c>
      <c r="F874" s="2">
        <v>5</v>
      </c>
      <c r="G874" s="2">
        <f>+G873+E874-F874</f>
        <v>251.39999999999998</v>
      </c>
    </row>
    <row r="875" spans="1:13">
      <c r="A875" s="3">
        <v>45904</v>
      </c>
      <c r="B875" s="422">
        <v>31619</v>
      </c>
      <c r="C875" s="422" t="s">
        <v>22</v>
      </c>
      <c r="D875" t="s">
        <v>13</v>
      </c>
      <c r="F875" s="2">
        <v>189.6</v>
      </c>
      <c r="G875" s="2">
        <f>+G874+E875-F875</f>
        <v>61.799999999999983</v>
      </c>
    </row>
    <row r="876" spans="1:13">
      <c r="A876" s="3">
        <v>45919</v>
      </c>
      <c r="B876" s="422">
        <v>31653</v>
      </c>
      <c r="C876" s="422" t="s">
        <v>22</v>
      </c>
      <c r="D876" t="s">
        <v>12</v>
      </c>
      <c r="F876" s="2">
        <v>61.8</v>
      </c>
      <c r="G876" s="2">
        <f>+G875+E876-F876</f>
        <v>0</v>
      </c>
    </row>
    <row r="877" spans="1:13">
      <c r="A877" s="31">
        <v>45900</v>
      </c>
      <c r="B877" s="421" t="s">
        <v>10</v>
      </c>
      <c r="C877" s="421" t="s">
        <v>23</v>
      </c>
      <c r="D877" t="s">
        <v>12</v>
      </c>
      <c r="E877" s="5">
        <v>61.8</v>
      </c>
      <c r="G877" s="2">
        <f>+G876+E877-F877</f>
        <v>61.8</v>
      </c>
      <c r="H877" s="28"/>
      <c r="I877" s="421" t="s">
        <v>22</v>
      </c>
      <c r="J877" t="s">
        <v>12</v>
      </c>
      <c r="K877" s="5">
        <v>61.8</v>
      </c>
    </row>
    <row r="878" spans="1:13">
      <c r="B878" s="422"/>
      <c r="C878" s="422"/>
      <c r="D878" t="s">
        <v>13</v>
      </c>
      <c r="E878" s="5">
        <v>334.5</v>
      </c>
      <c r="G878" s="2">
        <f t="shared" ref="G878:G922" si="0">+G877+E878-F878</f>
        <v>396.3</v>
      </c>
      <c r="I878" s="422"/>
      <c r="J878" t="s">
        <v>13</v>
      </c>
      <c r="K878" s="5">
        <v>189.6</v>
      </c>
      <c r="L878" s="28">
        <f>200-K878</f>
        <v>10.400000000000006</v>
      </c>
    </row>
    <row r="879" spans="1:13">
      <c r="B879" s="422"/>
      <c r="C879" s="422"/>
      <c r="D879" t="s">
        <v>14</v>
      </c>
      <c r="E879" s="5">
        <v>60</v>
      </c>
      <c r="G879" s="2">
        <f t="shared" si="0"/>
        <v>456.3</v>
      </c>
      <c r="H879" s="28"/>
      <c r="K879" s="5">
        <f>SUM(K877:K878)</f>
        <v>251.39999999999998</v>
      </c>
    </row>
    <row r="880" spans="1:13">
      <c r="B880" s="422"/>
      <c r="C880" s="422"/>
      <c r="D880" t="s">
        <v>15</v>
      </c>
      <c r="E880" s="5">
        <v>5</v>
      </c>
      <c r="G880" s="2">
        <f t="shared" si="0"/>
        <v>461.3</v>
      </c>
      <c r="H880" s="28"/>
    </row>
    <row r="881" spans="1:12">
      <c r="A881" s="3">
        <v>45896</v>
      </c>
      <c r="B881" s="422">
        <v>31573</v>
      </c>
      <c r="C881" s="422" t="s">
        <v>23</v>
      </c>
      <c r="D881" t="s">
        <v>14</v>
      </c>
      <c r="F881" s="2">
        <v>60</v>
      </c>
      <c r="G881" s="2">
        <f t="shared" si="0"/>
        <v>401.3</v>
      </c>
    </row>
    <row r="882" spans="1:12">
      <c r="A882" s="3">
        <v>45896</v>
      </c>
      <c r="B882" s="422">
        <v>31573</v>
      </c>
      <c r="C882" s="422" t="s">
        <v>23</v>
      </c>
      <c r="D882" t="s">
        <v>15</v>
      </c>
      <c r="F882" s="2">
        <v>5</v>
      </c>
      <c r="G882" s="2">
        <f t="shared" si="0"/>
        <v>396.3</v>
      </c>
    </row>
    <row r="883" spans="1:12">
      <c r="A883" s="3">
        <v>45947</v>
      </c>
      <c r="B883" s="422">
        <v>31767</v>
      </c>
      <c r="C883" s="422" t="s">
        <v>23</v>
      </c>
      <c r="D883" t="s">
        <v>12</v>
      </c>
      <c r="F883" s="5">
        <v>61.8</v>
      </c>
      <c r="G883" s="2">
        <f t="shared" si="0"/>
        <v>334.5</v>
      </c>
    </row>
    <row r="884" spans="1:12">
      <c r="A884" s="3">
        <v>45947</v>
      </c>
      <c r="B884" s="422">
        <v>31767</v>
      </c>
      <c r="C884" s="422" t="s">
        <v>23</v>
      </c>
      <c r="D884" t="s">
        <v>13</v>
      </c>
      <c r="F884" s="5">
        <v>334.5</v>
      </c>
      <c r="G884" s="2">
        <f t="shared" si="0"/>
        <v>0</v>
      </c>
    </row>
    <row r="885" spans="1:12">
      <c r="A885" s="31">
        <v>45930</v>
      </c>
      <c r="B885" s="421" t="s">
        <v>10</v>
      </c>
      <c r="C885" s="421" t="s">
        <v>41</v>
      </c>
      <c r="D885" t="s">
        <v>12</v>
      </c>
      <c r="E885" s="5">
        <v>59.4</v>
      </c>
      <c r="G885" s="2">
        <f t="shared" si="0"/>
        <v>59.4</v>
      </c>
    </row>
    <row r="886" spans="1:12">
      <c r="B886" s="422"/>
      <c r="C886" s="422"/>
      <c r="D886" t="s">
        <v>13</v>
      </c>
      <c r="E886" s="5">
        <v>188.6</v>
      </c>
      <c r="G886" s="2">
        <f t="shared" si="0"/>
        <v>248</v>
      </c>
      <c r="I886" s="421" t="s">
        <v>22</v>
      </c>
      <c r="J886" t="s">
        <v>12</v>
      </c>
      <c r="K886" s="5">
        <v>61.8</v>
      </c>
    </row>
    <row r="887" spans="1:12">
      <c r="B887" s="422"/>
      <c r="C887" s="422"/>
      <c r="D887" t="s">
        <v>14</v>
      </c>
      <c r="E887" s="5">
        <v>60</v>
      </c>
      <c r="G887" s="2">
        <f t="shared" si="0"/>
        <v>308</v>
      </c>
    </row>
    <row r="888" spans="1:12">
      <c r="B888" s="422"/>
      <c r="C888" s="422"/>
      <c r="D888" t="s">
        <v>15</v>
      </c>
      <c r="E888" s="5">
        <v>5</v>
      </c>
      <c r="G888" s="2">
        <f t="shared" si="0"/>
        <v>313</v>
      </c>
    </row>
    <row r="889" spans="1:12">
      <c r="B889" s="422"/>
      <c r="C889" s="422"/>
      <c r="D889" t="s">
        <v>63</v>
      </c>
      <c r="E889" s="207">
        <v>10</v>
      </c>
      <c r="G889" s="2">
        <f t="shared" si="0"/>
        <v>323</v>
      </c>
      <c r="I889" s="5"/>
    </row>
    <row r="890" spans="1:12">
      <c r="A890" s="3">
        <v>45905</v>
      </c>
      <c r="B890" s="422"/>
      <c r="C890" s="422" t="s">
        <v>41</v>
      </c>
      <c r="D890" t="s">
        <v>63</v>
      </c>
      <c r="E890" s="207"/>
      <c r="F890" s="2">
        <v>10</v>
      </c>
      <c r="G890" s="2">
        <f t="shared" si="0"/>
        <v>313</v>
      </c>
      <c r="I890" s="5"/>
    </row>
    <row r="891" spans="1:12">
      <c r="A891" s="3">
        <v>45924</v>
      </c>
      <c r="B891" s="422" t="s">
        <v>780</v>
      </c>
      <c r="C891" s="422" t="s">
        <v>41</v>
      </c>
      <c r="D891" t="s">
        <v>14</v>
      </c>
      <c r="F891" s="2">
        <v>60</v>
      </c>
      <c r="G891" s="2">
        <f t="shared" si="0"/>
        <v>253</v>
      </c>
      <c r="I891" s="5"/>
      <c r="J891">
        <v>70</v>
      </c>
      <c r="K891">
        <v>61.8</v>
      </c>
      <c r="L891">
        <f>J891-K891</f>
        <v>8.2000000000000028</v>
      </c>
    </row>
    <row r="892" spans="1:12">
      <c r="A892" s="3">
        <v>45924</v>
      </c>
      <c r="B892" s="422" t="s">
        <v>780</v>
      </c>
      <c r="C892" s="422" t="s">
        <v>41</v>
      </c>
      <c r="D892" t="s">
        <v>15</v>
      </c>
      <c r="F892" s="2">
        <v>5</v>
      </c>
      <c r="G892" s="2">
        <f t="shared" si="0"/>
        <v>248</v>
      </c>
      <c r="L892" t="s">
        <v>99</v>
      </c>
    </row>
    <row r="893" spans="1:12">
      <c r="A893" s="3">
        <v>45981</v>
      </c>
      <c r="B893" s="422">
        <v>31977</v>
      </c>
      <c r="C893" s="422" t="s">
        <v>41</v>
      </c>
      <c r="D893" t="s">
        <v>12</v>
      </c>
      <c r="F893" s="5">
        <v>59.4</v>
      </c>
      <c r="G893" s="2">
        <f t="shared" si="0"/>
        <v>188.6</v>
      </c>
    </row>
    <row r="894" spans="1:12">
      <c r="A894" s="3">
        <v>45981</v>
      </c>
      <c r="B894" s="422">
        <v>31977</v>
      </c>
      <c r="C894" s="422" t="s">
        <v>41</v>
      </c>
      <c r="D894" t="s">
        <v>13</v>
      </c>
      <c r="F894" s="5">
        <v>188.6</v>
      </c>
      <c r="G894" s="2">
        <f t="shared" si="0"/>
        <v>0</v>
      </c>
    </row>
    <row r="895" spans="1:12">
      <c r="A895" s="81">
        <v>45961</v>
      </c>
      <c r="B895" s="421" t="s">
        <v>10</v>
      </c>
      <c r="C895" s="421" t="s">
        <v>25</v>
      </c>
      <c r="D895" t="s">
        <v>12</v>
      </c>
      <c r="E895" s="5">
        <v>58.6</v>
      </c>
      <c r="G895" s="2">
        <f t="shared" si="0"/>
        <v>58.6</v>
      </c>
    </row>
    <row r="896" spans="1:12">
      <c r="A896" s="70"/>
      <c r="B896" s="422"/>
      <c r="C896" s="422"/>
      <c r="D896" t="s">
        <v>13</v>
      </c>
      <c r="E896" s="5">
        <v>274.89999999999998</v>
      </c>
      <c r="G896" s="2">
        <f t="shared" si="0"/>
        <v>333.5</v>
      </c>
    </row>
    <row r="897" spans="1:12">
      <c r="A897" s="70"/>
      <c r="B897" s="422"/>
      <c r="C897" s="422"/>
      <c r="D897" t="s">
        <v>14</v>
      </c>
      <c r="E897" s="5">
        <v>60</v>
      </c>
      <c r="G897" s="2">
        <f t="shared" si="0"/>
        <v>393.5</v>
      </c>
    </row>
    <row r="898" spans="1:12">
      <c r="A898" s="70"/>
      <c r="B898" s="422"/>
      <c r="C898" s="422"/>
      <c r="D898" t="s">
        <v>15</v>
      </c>
      <c r="E898" s="5">
        <v>5</v>
      </c>
      <c r="G898" s="2">
        <f t="shared" si="0"/>
        <v>398.5</v>
      </c>
    </row>
    <row r="899" spans="1:12">
      <c r="A899" s="3">
        <v>45957</v>
      </c>
      <c r="B899" s="422" t="s">
        <v>781</v>
      </c>
      <c r="C899" s="422" t="s">
        <v>25</v>
      </c>
      <c r="D899" t="s">
        <v>14</v>
      </c>
      <c r="F899" s="5">
        <v>60</v>
      </c>
      <c r="G899" s="2">
        <f t="shared" si="0"/>
        <v>338.5</v>
      </c>
      <c r="H899" s="272"/>
      <c r="I899" s="427"/>
      <c r="J899" s="272"/>
      <c r="K899" s="302"/>
    </row>
    <row r="900" spans="1:12">
      <c r="A900" s="3">
        <v>45957</v>
      </c>
      <c r="B900" s="422" t="s">
        <v>781</v>
      </c>
      <c r="C900" s="422" t="s">
        <v>25</v>
      </c>
      <c r="D900" t="s">
        <v>15</v>
      </c>
      <c r="F900" s="5">
        <v>5</v>
      </c>
      <c r="G900" s="2">
        <f t="shared" si="0"/>
        <v>333.5</v>
      </c>
      <c r="H900" s="272"/>
      <c r="I900" s="421"/>
      <c r="J900" s="272"/>
      <c r="K900" s="302"/>
    </row>
    <row r="901" spans="1:12">
      <c r="A901" s="3">
        <v>45981</v>
      </c>
      <c r="B901" s="422">
        <v>31978</v>
      </c>
      <c r="C901" s="422" t="s">
        <v>41</v>
      </c>
      <c r="D901" t="s">
        <v>12</v>
      </c>
      <c r="F901" s="5">
        <v>58.6</v>
      </c>
      <c r="G901" s="2">
        <f t="shared" si="0"/>
        <v>274.89999999999998</v>
      </c>
      <c r="H901" s="272"/>
      <c r="I901" s="427"/>
      <c r="J901" s="272"/>
      <c r="K901" s="302"/>
    </row>
    <row r="902" spans="1:12">
      <c r="A902" s="3">
        <v>45981</v>
      </c>
      <c r="B902" s="422">
        <v>31978</v>
      </c>
      <c r="C902" s="422" t="s">
        <v>41</v>
      </c>
      <c r="D902" t="s">
        <v>13</v>
      </c>
      <c r="F902" s="5">
        <v>274.89999999999998</v>
      </c>
      <c r="G902" s="2">
        <f t="shared" si="0"/>
        <v>0</v>
      </c>
      <c r="H902" s="272"/>
      <c r="I902" s="272"/>
      <c r="J902" s="272"/>
      <c r="K902" s="302"/>
      <c r="L902" s="28"/>
    </row>
    <row r="903" spans="1:12">
      <c r="A903" s="31">
        <v>45991</v>
      </c>
      <c r="B903" s="421" t="s">
        <v>10</v>
      </c>
      <c r="C903" s="421" t="s">
        <v>26</v>
      </c>
      <c r="D903" t="s">
        <v>12</v>
      </c>
      <c r="E903" s="5">
        <v>55.4</v>
      </c>
      <c r="G903" s="2">
        <f t="shared" si="0"/>
        <v>55.4</v>
      </c>
    </row>
    <row r="904" spans="1:12">
      <c r="B904" s="422"/>
      <c r="C904" s="422"/>
      <c r="D904" t="s">
        <v>13</v>
      </c>
      <c r="E904" s="5">
        <v>263.39999999999998</v>
      </c>
      <c r="G904" s="2">
        <f t="shared" si="0"/>
        <v>318.79999999999995</v>
      </c>
    </row>
    <row r="905" spans="1:12">
      <c r="B905" s="422"/>
      <c r="C905" s="422"/>
      <c r="D905" t="s">
        <v>14</v>
      </c>
      <c r="E905" s="5">
        <v>60</v>
      </c>
      <c r="G905" s="2">
        <f t="shared" si="0"/>
        <v>378.79999999999995</v>
      </c>
    </row>
    <row r="906" spans="1:12">
      <c r="B906" s="422"/>
      <c r="C906" s="422"/>
      <c r="D906" t="s">
        <v>15</v>
      </c>
      <c r="E906" s="5">
        <v>5</v>
      </c>
      <c r="G906" s="2">
        <f t="shared" si="0"/>
        <v>383.79999999999995</v>
      </c>
    </row>
    <row r="907" spans="1:12">
      <c r="A907" s="3">
        <v>45986</v>
      </c>
      <c r="B907" s="422">
        <v>32085</v>
      </c>
      <c r="C907" s="422" t="s">
        <v>26</v>
      </c>
      <c r="D907" t="s">
        <v>14</v>
      </c>
      <c r="F907" s="5">
        <v>60</v>
      </c>
      <c r="G907" s="2">
        <f t="shared" si="0"/>
        <v>323.79999999999995</v>
      </c>
    </row>
    <row r="908" spans="1:12">
      <c r="A908" s="3">
        <v>45986</v>
      </c>
      <c r="B908" s="422">
        <v>32085</v>
      </c>
      <c r="C908" s="422" t="s">
        <v>26</v>
      </c>
      <c r="D908" t="s">
        <v>15</v>
      </c>
      <c r="F908" s="5">
        <v>5</v>
      </c>
      <c r="G908" s="2">
        <f t="shared" si="0"/>
        <v>318.79999999999995</v>
      </c>
      <c r="I908" s="421"/>
      <c r="K908" s="5"/>
    </row>
    <row r="909" spans="1:12">
      <c r="A909" s="3">
        <v>46029</v>
      </c>
      <c r="B909" s="422">
        <v>32299</v>
      </c>
      <c r="C909" s="422" t="s">
        <v>26</v>
      </c>
      <c r="D909" t="s">
        <v>12</v>
      </c>
      <c r="F909" s="5">
        <v>55.4</v>
      </c>
      <c r="G909" s="2">
        <f>+G908+E909-F909</f>
        <v>263.39999999999998</v>
      </c>
      <c r="I909" s="421"/>
      <c r="K909" s="5"/>
    </row>
    <row r="910" spans="1:12">
      <c r="A910" s="3">
        <v>46029</v>
      </c>
      <c r="B910" s="422">
        <v>32299</v>
      </c>
      <c r="C910" s="422" t="s">
        <v>26</v>
      </c>
      <c r="D910" t="s">
        <v>13</v>
      </c>
      <c r="F910" s="5">
        <v>263.39999999999998</v>
      </c>
      <c r="G910" s="2">
        <f>+G909+E910-F910</f>
        <v>0</v>
      </c>
      <c r="I910" s="421"/>
      <c r="K910" s="5"/>
    </row>
    <row r="911" spans="1:12">
      <c r="A911" s="31">
        <v>46022</v>
      </c>
      <c r="B911" s="421" t="s">
        <v>10</v>
      </c>
      <c r="C911" s="421" t="s">
        <v>27</v>
      </c>
      <c r="D911" t="s">
        <v>12</v>
      </c>
      <c r="E911" s="5">
        <v>56.2</v>
      </c>
      <c r="G911" s="2">
        <f>+G910+E911-F911</f>
        <v>56.2</v>
      </c>
      <c r="I911" s="422"/>
      <c r="K911" s="5"/>
    </row>
    <row r="912" spans="1:12">
      <c r="B912" s="422"/>
      <c r="C912" s="422"/>
      <c r="D912" t="s">
        <v>13</v>
      </c>
      <c r="E912" s="5">
        <v>277.5</v>
      </c>
      <c r="G912" s="2">
        <f>+G911+E912-F912</f>
        <v>333.7</v>
      </c>
      <c r="K912" s="5"/>
      <c r="L912" s="28"/>
    </row>
    <row r="913" spans="1:11">
      <c r="B913" s="422"/>
      <c r="C913" s="422"/>
      <c r="D913" t="s">
        <v>14</v>
      </c>
      <c r="E913" s="5">
        <v>60</v>
      </c>
      <c r="G913" s="2">
        <f>+G912+E913-F913</f>
        <v>393.7</v>
      </c>
    </row>
    <row r="914" spans="1:11">
      <c r="B914" s="422"/>
      <c r="C914" s="422"/>
      <c r="D914" t="s">
        <v>15</v>
      </c>
      <c r="E914" s="5">
        <v>5</v>
      </c>
      <c r="G914" s="2">
        <f>+G913+E914-F914</f>
        <v>398.7</v>
      </c>
    </row>
    <row r="915" spans="1:11">
      <c r="A915" s="3">
        <v>46015</v>
      </c>
      <c r="B915" s="422">
        <v>32229</v>
      </c>
      <c r="C915" s="422" t="s">
        <v>27</v>
      </c>
      <c r="D915" t="s">
        <v>14</v>
      </c>
      <c r="F915" s="5">
        <v>60</v>
      </c>
      <c r="G915" s="2">
        <f>+G914+E915-F915</f>
        <v>338.7</v>
      </c>
    </row>
    <row r="916" spans="1:11">
      <c r="A916" s="3">
        <v>46015</v>
      </c>
      <c r="B916" s="422">
        <v>32229</v>
      </c>
      <c r="C916" s="422" t="s">
        <v>27</v>
      </c>
      <c r="D916" t="s">
        <v>15</v>
      </c>
      <c r="F916" s="5">
        <v>5</v>
      </c>
      <c r="G916" s="2">
        <f>+G915+E916-F916</f>
        <v>333.7</v>
      </c>
    </row>
    <row r="917" spans="1:11">
      <c r="A917" s="3">
        <v>46076</v>
      </c>
      <c r="B917" s="422">
        <v>32550</v>
      </c>
      <c r="C917" s="422" t="s">
        <v>27</v>
      </c>
      <c r="D917" t="s">
        <v>12</v>
      </c>
      <c r="F917" s="5">
        <v>56.2</v>
      </c>
      <c r="G917" s="2">
        <f t="shared" ref="G917:G924" si="1">+G916+E917-F917</f>
        <v>277.5</v>
      </c>
    </row>
    <row r="918" spans="1:11">
      <c r="A918" s="3">
        <v>46076</v>
      </c>
      <c r="B918" s="422">
        <v>32550</v>
      </c>
      <c r="C918" s="422" t="s">
        <v>27</v>
      </c>
      <c r="D918" t="s">
        <v>13</v>
      </c>
      <c r="F918" s="5">
        <v>277.5</v>
      </c>
      <c r="G918" s="2">
        <f t="shared" si="1"/>
        <v>0</v>
      </c>
    </row>
    <row r="919" spans="1:11">
      <c r="A919" s="81">
        <v>46053</v>
      </c>
      <c r="B919" s="421" t="s">
        <v>10</v>
      </c>
      <c r="C919" s="421" t="s">
        <v>11</v>
      </c>
      <c r="D919" t="s">
        <v>12</v>
      </c>
      <c r="E919" s="5">
        <v>54.7</v>
      </c>
      <c r="G919" s="2">
        <f t="shared" si="1"/>
        <v>54.7</v>
      </c>
      <c r="H919" s="272"/>
      <c r="I919" s="441" t="s">
        <v>782</v>
      </c>
      <c r="J919" s="441"/>
      <c r="K919" s="441"/>
    </row>
    <row r="920" spans="1:11">
      <c r="A920" s="70"/>
      <c r="B920" s="422"/>
      <c r="C920" s="422"/>
      <c r="D920" t="s">
        <v>13</v>
      </c>
      <c r="E920" s="5">
        <v>221.6</v>
      </c>
      <c r="G920" s="2">
        <f t="shared" si="1"/>
        <v>276.3</v>
      </c>
      <c r="H920" s="9">
        <v>2025</v>
      </c>
      <c r="I920" s="421" t="s">
        <v>27</v>
      </c>
      <c r="J920" t="s">
        <v>12</v>
      </c>
      <c r="K920" s="5">
        <v>56.2</v>
      </c>
    </row>
    <row r="921" spans="1:11">
      <c r="A921" s="70"/>
      <c r="B921" s="422"/>
      <c r="C921" s="422"/>
      <c r="D921" t="s">
        <v>14</v>
      </c>
      <c r="E921" s="5">
        <v>60</v>
      </c>
      <c r="G921" s="2">
        <f t="shared" si="1"/>
        <v>336.3</v>
      </c>
      <c r="I921" s="422"/>
      <c r="J921" t="s">
        <v>13</v>
      </c>
      <c r="K921" s="5">
        <v>277.5</v>
      </c>
    </row>
    <row r="922" spans="1:11">
      <c r="A922" s="70"/>
      <c r="B922" s="422"/>
      <c r="C922" s="422"/>
      <c r="D922" t="s">
        <v>15</v>
      </c>
      <c r="E922" s="5">
        <v>5</v>
      </c>
      <c r="G922" s="2">
        <f t="shared" si="1"/>
        <v>341.3</v>
      </c>
      <c r="H922" s="9">
        <v>2026</v>
      </c>
      <c r="I922" s="421" t="s">
        <v>11</v>
      </c>
      <c r="J922" t="s">
        <v>12</v>
      </c>
      <c r="K922" s="5">
        <v>54.7</v>
      </c>
    </row>
    <row r="923" spans="1:11">
      <c r="A923" s="70"/>
      <c r="B923" s="422"/>
      <c r="C923" s="422"/>
      <c r="D923" t="s">
        <v>104</v>
      </c>
      <c r="E923" s="207">
        <v>10</v>
      </c>
      <c r="G923" s="2">
        <f t="shared" si="1"/>
        <v>351.3</v>
      </c>
      <c r="I923" s="422"/>
      <c r="J923" t="s">
        <v>13</v>
      </c>
      <c r="K923" s="5">
        <v>221.6</v>
      </c>
    </row>
    <row r="924" spans="1:11">
      <c r="A924" s="3">
        <v>46043</v>
      </c>
      <c r="B924" s="422">
        <v>32377</v>
      </c>
      <c r="C924" s="422" t="s">
        <v>11</v>
      </c>
      <c r="D924" t="s">
        <v>14</v>
      </c>
      <c r="F924" s="2">
        <v>60</v>
      </c>
      <c r="G924" s="2">
        <f t="shared" si="1"/>
        <v>291.3</v>
      </c>
      <c r="J924" t="s">
        <v>104</v>
      </c>
      <c r="K924" s="207">
        <v>10</v>
      </c>
    </row>
    <row r="925" spans="1:11">
      <c r="A925" s="3">
        <v>46043</v>
      </c>
      <c r="B925" s="422">
        <v>32377</v>
      </c>
      <c r="C925" s="422" t="s">
        <v>11</v>
      </c>
      <c r="D925" t="s">
        <v>15</v>
      </c>
      <c r="F925" s="2">
        <v>5</v>
      </c>
      <c r="G925" s="2">
        <f>+G924+E925-F925</f>
        <v>286.3</v>
      </c>
      <c r="K925" s="141">
        <f>SUM(K920:K924)</f>
        <v>620</v>
      </c>
    </row>
    <row r="926" spans="1:11">
      <c r="A926" s="285">
        <v>46076</v>
      </c>
      <c r="B926" s="427">
        <v>32550</v>
      </c>
      <c r="C926" s="422" t="s">
        <v>11</v>
      </c>
      <c r="D926" t="s">
        <v>12</v>
      </c>
      <c r="E926" s="20"/>
      <c r="F926" s="2">
        <v>54.7</v>
      </c>
      <c r="G926" s="2">
        <f>+G925+E926-F926</f>
        <v>231.60000000000002</v>
      </c>
    </row>
    <row r="927" spans="1:11">
      <c r="A927" s="70">
        <v>46076</v>
      </c>
      <c r="B927" s="422">
        <v>32550</v>
      </c>
      <c r="C927" s="422" t="s">
        <v>11</v>
      </c>
      <c r="D927" t="s">
        <v>13</v>
      </c>
      <c r="E927" s="20"/>
      <c r="F927" s="2">
        <v>221.6</v>
      </c>
      <c r="G927" s="2">
        <f>+G926+E927-F927</f>
        <v>10.000000000000028</v>
      </c>
    </row>
    <row r="928" spans="1:11">
      <c r="A928" s="70">
        <v>46076</v>
      </c>
      <c r="B928" s="422">
        <v>32559</v>
      </c>
      <c r="C928" s="422" t="s">
        <v>11</v>
      </c>
      <c r="D928" t="s">
        <v>104</v>
      </c>
      <c r="E928" s="207"/>
      <c r="F928" s="2">
        <v>10</v>
      </c>
      <c r="G928" s="2">
        <f>+G927+E928-F928</f>
        <v>2.8421709430404007E-14</v>
      </c>
    </row>
    <row r="929" spans="1:12">
      <c r="A929" s="81">
        <v>46081</v>
      </c>
      <c r="B929" s="421" t="s">
        <v>10</v>
      </c>
      <c r="C929" s="421" t="s">
        <v>17</v>
      </c>
      <c r="D929" t="s">
        <v>12</v>
      </c>
      <c r="E929" s="207">
        <v>53.9</v>
      </c>
      <c r="G929" s="2">
        <f>+G928+E929-F929</f>
        <v>53.900000000000027</v>
      </c>
    </row>
    <row r="930" spans="1:12">
      <c r="B930" s="422"/>
      <c r="C930" s="422"/>
      <c r="D930" t="s">
        <v>13</v>
      </c>
      <c r="E930" s="5">
        <v>359.8</v>
      </c>
      <c r="G930" s="2">
        <f>+G929+E930-F930</f>
        <v>413.70000000000005</v>
      </c>
      <c r="I930" s="441" t="s">
        <v>782</v>
      </c>
      <c r="J930" s="441"/>
      <c r="K930" s="441"/>
    </row>
    <row r="931" spans="1:12">
      <c r="B931" s="422"/>
      <c r="C931" s="422"/>
      <c r="D931" t="s">
        <v>14</v>
      </c>
      <c r="E931" s="5">
        <v>56</v>
      </c>
      <c r="G931" s="2">
        <f>+G930+E931-F931</f>
        <v>469.70000000000005</v>
      </c>
      <c r="H931" s="9">
        <v>2026</v>
      </c>
      <c r="I931" s="421" t="s">
        <v>17</v>
      </c>
      <c r="J931" t="s">
        <v>12</v>
      </c>
      <c r="K931" s="207">
        <v>53.9</v>
      </c>
    </row>
    <row r="932" spans="1:12">
      <c r="B932" s="422"/>
      <c r="C932" s="422"/>
      <c r="D932" t="s">
        <v>15</v>
      </c>
      <c r="E932" s="5">
        <v>5</v>
      </c>
      <c r="G932" s="2">
        <f>+G931+E932-F932</f>
        <v>474.70000000000005</v>
      </c>
      <c r="I932" s="422"/>
      <c r="J932" t="s">
        <v>13</v>
      </c>
      <c r="K932" s="5">
        <v>359.8</v>
      </c>
    </row>
    <row r="933" spans="1:12">
      <c r="A933" s="70">
        <v>46076</v>
      </c>
      <c r="B933" s="422">
        <v>32559</v>
      </c>
      <c r="C933" s="422" t="s">
        <v>17</v>
      </c>
      <c r="D933" t="s">
        <v>14</v>
      </c>
      <c r="F933" s="2">
        <v>56</v>
      </c>
      <c r="G933" s="2">
        <f>+G932+E933-F933</f>
        <v>418.70000000000005</v>
      </c>
      <c r="K933" s="28">
        <f>SUM(K931:K932)</f>
        <v>413.7</v>
      </c>
    </row>
    <row r="934" spans="1:12">
      <c r="A934" s="70">
        <v>46076</v>
      </c>
      <c r="B934" s="422">
        <v>32559</v>
      </c>
      <c r="C934" s="422" t="s">
        <v>17</v>
      </c>
      <c r="D934" t="s">
        <v>15</v>
      </c>
      <c r="F934" s="2">
        <v>5</v>
      </c>
      <c r="G934" s="2">
        <f>+G933+E934-F934</f>
        <v>413.70000000000005</v>
      </c>
    </row>
    <row r="935" spans="1:12">
      <c r="A935" s="3">
        <v>46100</v>
      </c>
      <c r="B935" s="422">
        <v>32708</v>
      </c>
      <c r="C935" s="422" t="s">
        <v>17</v>
      </c>
      <c r="D935" t="s">
        <v>12</v>
      </c>
      <c r="F935" s="2">
        <v>53.9</v>
      </c>
      <c r="G935" s="2">
        <f>+G934+E935-F935</f>
        <v>359.80000000000007</v>
      </c>
    </row>
    <row r="936" spans="1:12">
      <c r="A936" s="3">
        <v>46102</v>
      </c>
      <c r="B936" s="422">
        <v>32734</v>
      </c>
      <c r="C936" s="422" t="s">
        <v>17</v>
      </c>
      <c r="D936" t="s">
        <v>13</v>
      </c>
      <c r="F936" s="2">
        <v>359.8</v>
      </c>
      <c r="G936" s="2">
        <f>+G935+E936-F936</f>
        <v>0</v>
      </c>
      <c r="J936">
        <v>360</v>
      </c>
      <c r="K936" s="5">
        <v>359.8</v>
      </c>
      <c r="L936" s="28">
        <f>J936-K936</f>
        <v>0.19999999999998863</v>
      </c>
    </row>
    <row r="937" spans="1:12">
      <c r="A937" s="31">
        <v>46112</v>
      </c>
      <c r="B937" s="421" t="s">
        <v>10</v>
      </c>
      <c r="C937" s="421" t="s">
        <v>18</v>
      </c>
      <c r="D937" t="s">
        <v>12</v>
      </c>
      <c r="E937" s="5">
        <v>56.1</v>
      </c>
      <c r="G937" s="2">
        <f>+G936+E937-F937</f>
        <v>56.1</v>
      </c>
    </row>
    <row r="938" spans="1:12">
      <c r="B938" s="422"/>
      <c r="C938" s="422"/>
      <c r="D938" t="s">
        <v>13</v>
      </c>
      <c r="E938" s="5">
        <v>295.3</v>
      </c>
      <c r="G938" s="2">
        <f>+G937+E938-F938</f>
        <v>351.40000000000003</v>
      </c>
    </row>
    <row r="939" spans="1:12">
      <c r="B939" s="422"/>
      <c r="C939" s="422"/>
      <c r="D939" t="s">
        <v>14</v>
      </c>
      <c r="E939" s="5">
        <v>60</v>
      </c>
      <c r="G939" s="2">
        <f>+G938+E939-F939</f>
        <v>411.40000000000003</v>
      </c>
      <c r="I939" s="441" t="s">
        <v>782</v>
      </c>
      <c r="J939" s="441"/>
      <c r="K939" s="441"/>
    </row>
    <row r="940" spans="1:12">
      <c r="B940" s="422"/>
      <c r="C940" s="422"/>
      <c r="D940" t="s">
        <v>15</v>
      </c>
      <c r="E940" s="5">
        <v>5</v>
      </c>
      <c r="G940" s="2">
        <f>+G939+E940-F940</f>
        <v>416.40000000000003</v>
      </c>
      <c r="H940" s="9">
        <v>2026</v>
      </c>
      <c r="I940" s="421" t="s">
        <v>18</v>
      </c>
      <c r="J940" t="s">
        <v>12</v>
      </c>
      <c r="K940" s="5">
        <v>56.1</v>
      </c>
    </row>
    <row r="941" spans="1:12">
      <c r="A941" s="3">
        <v>46104</v>
      </c>
      <c r="B941" s="422">
        <v>32760</v>
      </c>
      <c r="C941" s="422" t="s">
        <v>18</v>
      </c>
      <c r="D941" t="s">
        <v>14</v>
      </c>
      <c r="F941" s="2">
        <v>60</v>
      </c>
      <c r="G941" s="2">
        <f>+G940+E941-F941</f>
        <v>356.40000000000003</v>
      </c>
      <c r="I941" s="422"/>
      <c r="J941" t="s">
        <v>13</v>
      </c>
      <c r="K941" s="5">
        <v>295.3</v>
      </c>
    </row>
    <row r="942" spans="1:12">
      <c r="A942" s="3">
        <v>46104</v>
      </c>
      <c r="B942" s="422">
        <v>32760</v>
      </c>
      <c r="C942" s="422" t="s">
        <v>18</v>
      </c>
      <c r="D942" t="s">
        <v>15</v>
      </c>
      <c r="F942" s="2">
        <v>5</v>
      </c>
      <c r="G942" s="2">
        <f>+G941+E942-F942</f>
        <v>351.40000000000003</v>
      </c>
      <c r="K942" s="5">
        <f>SUM(K940:K941)</f>
        <v>351.40000000000003</v>
      </c>
    </row>
    <row r="943" spans="1:12">
      <c r="A943" s="3">
        <v>46135</v>
      </c>
      <c r="B943" s="422">
        <v>32956</v>
      </c>
      <c r="C943" s="422" t="s">
        <v>18</v>
      </c>
      <c r="D943" t="s">
        <v>12</v>
      </c>
      <c r="F943" s="2">
        <v>56.1</v>
      </c>
      <c r="G943" s="2">
        <f>+G942+E943-F943</f>
        <v>295.3</v>
      </c>
    </row>
    <row r="944" spans="1:12">
      <c r="A944" s="3">
        <v>46142</v>
      </c>
      <c r="B944" s="422">
        <v>32997</v>
      </c>
      <c r="C944" s="422" t="s">
        <v>18</v>
      </c>
      <c r="D944" t="s">
        <v>13</v>
      </c>
      <c r="F944" s="2">
        <v>295.3</v>
      </c>
      <c r="G944" s="2">
        <f>+G943+E944-F944</f>
        <v>0</v>
      </c>
    </row>
    <row r="945" spans="1:12">
      <c r="A945" s="31">
        <v>46142</v>
      </c>
      <c r="B945" s="421" t="s">
        <v>10</v>
      </c>
      <c r="C945" s="421" t="s">
        <v>19</v>
      </c>
      <c r="D945" t="s">
        <v>12</v>
      </c>
      <c r="G945" s="2">
        <f>+G944+E945-F945</f>
        <v>0</v>
      </c>
    </row>
    <row r="946" spans="1:12">
      <c r="B946" s="422"/>
      <c r="C946" s="422"/>
      <c r="D946" t="s">
        <v>13</v>
      </c>
      <c r="G946" s="2">
        <f>+G945+E946-F946</f>
        <v>0</v>
      </c>
      <c r="J946" t="s">
        <v>13</v>
      </c>
      <c r="K946" s="5">
        <v>295.3</v>
      </c>
    </row>
    <row r="947" spans="1:12">
      <c r="B947" s="422"/>
      <c r="C947" s="422"/>
      <c r="D947" t="s">
        <v>14</v>
      </c>
      <c r="E947" s="5">
        <v>60</v>
      </c>
      <c r="G947" s="2">
        <f>+G946+E947-F947</f>
        <v>60</v>
      </c>
      <c r="J947">
        <v>300</v>
      </c>
      <c r="K947" s="5">
        <f>SUM(K946)</f>
        <v>295.3</v>
      </c>
      <c r="L947" s="28">
        <f>J947-K947</f>
        <v>4.6999999999999886</v>
      </c>
    </row>
    <row r="948" spans="1:12">
      <c r="B948" s="422"/>
      <c r="C948" s="422"/>
      <c r="D948" t="s">
        <v>15</v>
      </c>
      <c r="E948" s="5">
        <v>5</v>
      </c>
      <c r="G948" s="2">
        <f>+G947+E948-F948</f>
        <v>65</v>
      </c>
    </row>
    <row r="949" spans="1:12">
      <c r="A949" s="3">
        <v>46135</v>
      </c>
      <c r="B949" s="422">
        <v>32959</v>
      </c>
      <c r="C949" s="422" t="s">
        <v>19</v>
      </c>
      <c r="D949" t="s">
        <v>14</v>
      </c>
      <c r="F949" s="2">
        <v>60</v>
      </c>
      <c r="G949" s="2">
        <f>+G948+E949-F949</f>
        <v>5</v>
      </c>
    </row>
    <row r="950" spans="1:12">
      <c r="A950" s="3">
        <v>46135</v>
      </c>
      <c r="B950" s="422">
        <v>32959</v>
      </c>
      <c r="C950" s="422" t="s">
        <v>19</v>
      </c>
      <c r="D950" t="s">
        <v>15</v>
      </c>
      <c r="F950" s="2">
        <v>5</v>
      </c>
      <c r="G950" s="2">
        <f>+G949+E950-F950</f>
        <v>0</v>
      </c>
    </row>
    <row r="951" spans="1:12">
      <c r="B951" s="422"/>
      <c r="C951" s="422"/>
      <c r="G951" s="2">
        <f>+G950+E951-F951</f>
        <v>0</v>
      </c>
    </row>
    <row r="952" spans="1:12">
      <c r="B952" s="422"/>
      <c r="C952" s="422"/>
      <c r="G952" s="2">
        <f>+G951+E952-F952</f>
        <v>0</v>
      </c>
    </row>
    <row r="953" spans="1:12">
      <c r="B953" s="422"/>
      <c r="C953" s="422"/>
      <c r="G953" s="2">
        <f>+G952+E953-F953</f>
        <v>0</v>
      </c>
    </row>
    <row r="954" spans="1:12">
      <c r="B954" s="422"/>
      <c r="C954" s="422"/>
      <c r="G954" s="2">
        <f>+G953+E954-F954</f>
        <v>0</v>
      </c>
    </row>
    <row r="955" spans="1:12">
      <c r="B955" s="422"/>
      <c r="C955" s="422"/>
      <c r="G955" s="2">
        <f>+G954+E955-F955</f>
        <v>0</v>
      </c>
    </row>
    <row r="956" spans="1:12">
      <c r="B956" s="422"/>
      <c r="C956" s="422"/>
      <c r="G956" s="2">
        <f>+G955+E956-F956</f>
        <v>0</v>
      </c>
    </row>
    <row r="957" spans="1:12">
      <c r="B957" s="422"/>
      <c r="C957" s="422"/>
      <c r="G957" s="2">
        <f>+G956+E957-F957</f>
        <v>0</v>
      </c>
    </row>
    <row r="958" spans="1:12">
      <c r="B958" s="422"/>
      <c r="C958" s="422"/>
      <c r="G958" s="2">
        <f>+G957+E958-F958</f>
        <v>0</v>
      </c>
    </row>
    <row r="959" spans="1:12">
      <c r="B959" s="422"/>
      <c r="C959" s="422"/>
      <c r="G959" s="2">
        <f>+G958+E959-F959</f>
        <v>0</v>
      </c>
    </row>
    <row r="960" spans="1:12">
      <c r="B960" s="422"/>
      <c r="C960" s="422"/>
      <c r="G960" s="2">
        <f>+G959+E960-F960</f>
        <v>0</v>
      </c>
    </row>
    <row r="961" spans="2:7">
      <c r="B961" s="422"/>
      <c r="C961" s="422"/>
      <c r="G961" s="2">
        <f>+G960+E961-F961</f>
        <v>0</v>
      </c>
    </row>
    <row r="962" spans="2:7">
      <c r="B962" s="422"/>
      <c r="C962" s="422"/>
      <c r="G962" s="2">
        <f>+G961+E962-F962</f>
        <v>0</v>
      </c>
    </row>
    <row r="963" spans="2:7">
      <c r="B963" s="422"/>
      <c r="C963" s="422"/>
      <c r="G963" s="2">
        <f>+G962+E963-F963</f>
        <v>0</v>
      </c>
    </row>
    <row r="964" spans="2:7">
      <c r="B964" s="422"/>
      <c r="C964" s="422"/>
      <c r="G964" s="2">
        <f>+G963+E964-F964</f>
        <v>0</v>
      </c>
    </row>
    <row r="965" spans="2:7">
      <c r="B965" s="422"/>
      <c r="C965" s="422"/>
      <c r="G965" s="2">
        <f>+G964+E965-F965</f>
        <v>0</v>
      </c>
    </row>
    <row r="966" spans="2:7">
      <c r="B966" s="422"/>
      <c r="C966" s="422"/>
      <c r="G966" s="2">
        <f>+G965+E966-F966</f>
        <v>0</v>
      </c>
    </row>
    <row r="967" spans="2:7">
      <c r="B967" s="422"/>
      <c r="C967" s="422"/>
      <c r="G967" s="2">
        <f>+G966+E967-F967</f>
        <v>0</v>
      </c>
    </row>
    <row r="968" spans="2:7">
      <c r="B968" s="422"/>
      <c r="C968" s="422"/>
      <c r="G968" s="2">
        <f>+G967+E968-F968</f>
        <v>0</v>
      </c>
    </row>
    <row r="969" spans="2:7">
      <c r="B969" s="422"/>
      <c r="C969" s="422"/>
      <c r="G969" s="2">
        <f>+G968+E969-F969</f>
        <v>0</v>
      </c>
    </row>
    <row r="970" spans="2:7">
      <c r="B970" s="422"/>
      <c r="C970" s="422"/>
      <c r="G970" s="2">
        <f>+G969+E970-F970</f>
        <v>0</v>
      </c>
    </row>
    <row r="971" spans="2:7">
      <c r="B971" s="422"/>
      <c r="C971" s="422"/>
      <c r="G971" s="2">
        <f>+G970+E971-F971</f>
        <v>0</v>
      </c>
    </row>
    <row r="972" spans="2:7">
      <c r="B972" s="422"/>
      <c r="C972" s="422"/>
      <c r="G972" s="2">
        <f>+G971+E972-F972</f>
        <v>0</v>
      </c>
    </row>
    <row r="973" spans="2:7">
      <c r="B973" s="422"/>
      <c r="C973" s="422"/>
      <c r="G973" s="2">
        <f>+G972+E973-F973</f>
        <v>0</v>
      </c>
    </row>
    <row r="974" spans="2:7">
      <c r="B974" s="422"/>
      <c r="C974" s="422"/>
      <c r="G974" s="2">
        <f>+G973+E974-F974</f>
        <v>0</v>
      </c>
    </row>
    <row r="975" spans="2:7">
      <c r="B975" s="422"/>
      <c r="C975" s="422"/>
      <c r="G975" s="2">
        <f>+G974+E975-F975</f>
        <v>0</v>
      </c>
    </row>
    <row r="976" spans="2:7">
      <c r="B976" s="422"/>
      <c r="C976" s="422"/>
      <c r="G976" s="2">
        <f>+G975+E976-F976</f>
        <v>0</v>
      </c>
    </row>
    <row r="977" spans="2:7">
      <c r="B977" s="422"/>
      <c r="C977" s="422"/>
      <c r="G977" s="2">
        <f>+G976+E977-F977</f>
        <v>0</v>
      </c>
    </row>
    <row r="978" spans="2:7">
      <c r="B978" s="422"/>
      <c r="C978" s="422"/>
      <c r="G978" s="2">
        <f>+G977+E978-F978</f>
        <v>0</v>
      </c>
    </row>
    <row r="979" spans="2:7">
      <c r="B979" s="422"/>
      <c r="C979" s="422"/>
      <c r="G979" s="2">
        <f>+G978+E979-F979</f>
        <v>0</v>
      </c>
    </row>
    <row r="980" spans="2:7">
      <c r="B980" s="422"/>
      <c r="C980" s="422"/>
      <c r="G980" s="2">
        <f>+G979+E980-F980</f>
        <v>0</v>
      </c>
    </row>
    <row r="981" spans="2:7">
      <c r="B981" s="422"/>
      <c r="C981" s="422"/>
      <c r="G981" s="2">
        <f>+G980+E981-F981</f>
        <v>0</v>
      </c>
    </row>
    <row r="982" spans="2:7">
      <c r="B982" s="422"/>
      <c r="C982" s="422"/>
      <c r="G982" s="2">
        <f>+G981+E982-F982</f>
        <v>0</v>
      </c>
    </row>
    <row r="983" spans="2:7">
      <c r="B983" s="422"/>
      <c r="C983" s="422"/>
      <c r="G983" s="2">
        <f>+G982+E983-F983</f>
        <v>0</v>
      </c>
    </row>
    <row r="984" spans="2:7">
      <c r="B984" s="422"/>
      <c r="C984" s="422"/>
      <c r="G984" s="2">
        <f>+G983+E984-F984</f>
        <v>0</v>
      </c>
    </row>
    <row r="985" spans="2:7">
      <c r="B985" s="422"/>
      <c r="C985" s="422"/>
      <c r="G985" s="2">
        <f>+G984+E985-F985</f>
        <v>0</v>
      </c>
    </row>
    <row r="986" spans="2:7">
      <c r="B986" s="422"/>
      <c r="C986" s="422"/>
      <c r="G986" s="2">
        <f>+G985+E986-F986</f>
        <v>0</v>
      </c>
    </row>
    <row r="987" spans="2:7">
      <c r="B987" s="422"/>
      <c r="C987" s="422"/>
      <c r="G987" s="2">
        <f>+G986+E987-F987</f>
        <v>0</v>
      </c>
    </row>
    <row r="988" spans="2:7">
      <c r="B988" s="422"/>
      <c r="C988" s="422"/>
      <c r="G988" s="2">
        <f>+G987+E988-F988</f>
        <v>0</v>
      </c>
    </row>
    <row r="989" spans="2:7">
      <c r="B989" s="422"/>
      <c r="C989" s="422"/>
      <c r="G989" s="2">
        <f>+G988+E989-F989</f>
        <v>0</v>
      </c>
    </row>
    <row r="990" spans="2:7">
      <c r="B990" s="422"/>
      <c r="C990" s="422"/>
      <c r="G990" s="2">
        <f>+G989+E990-F990</f>
        <v>0</v>
      </c>
    </row>
    <row r="991" spans="2:7">
      <c r="B991" s="422"/>
      <c r="C991" s="422"/>
      <c r="G991" s="2">
        <f>+G990+E991-F991</f>
        <v>0</v>
      </c>
    </row>
    <row r="992" spans="2:7">
      <c r="B992" s="422"/>
      <c r="C992" s="422"/>
      <c r="G992" s="2">
        <f>+G991+E992-F992</f>
        <v>0</v>
      </c>
    </row>
    <row r="993" spans="2:7">
      <c r="B993" s="422"/>
      <c r="C993" s="422"/>
      <c r="G993" s="2">
        <f>+G992+E993-F993</f>
        <v>0</v>
      </c>
    </row>
    <row r="994" spans="2:7">
      <c r="B994" s="422"/>
      <c r="C994" s="422"/>
      <c r="G994" s="2">
        <f>+G993+E994-F994</f>
        <v>0</v>
      </c>
    </row>
    <row r="995" spans="2:7">
      <c r="B995" s="422"/>
      <c r="C995" s="422"/>
      <c r="G995" s="2">
        <f>+G994+E995-F995</f>
        <v>0</v>
      </c>
    </row>
    <row r="996" spans="2:7">
      <c r="B996" s="422"/>
      <c r="C996" s="422"/>
      <c r="G996" s="2">
        <f>+G995+E996-F996</f>
        <v>0</v>
      </c>
    </row>
    <row r="997" spans="2:7">
      <c r="B997" s="422"/>
      <c r="C997" s="422"/>
      <c r="G997" s="2">
        <f>+G996+E997-F997</f>
        <v>0</v>
      </c>
    </row>
    <row r="998" spans="2:7">
      <c r="B998" s="422"/>
      <c r="C998" s="422"/>
      <c r="G998" s="2">
        <f>+G997+E998-F998</f>
        <v>0</v>
      </c>
    </row>
    <row r="999" spans="2:7">
      <c r="B999" s="422"/>
      <c r="C999" s="422"/>
      <c r="G999" s="2">
        <f>+G998+E999-F999</f>
        <v>0</v>
      </c>
    </row>
    <row r="1000" spans="2:7">
      <c r="B1000" s="422"/>
      <c r="C1000" s="422"/>
      <c r="G1000" s="2">
        <f>+G999+E1000-F1000</f>
        <v>0</v>
      </c>
    </row>
    <row r="1001" spans="2:7">
      <c r="B1001" s="422"/>
      <c r="C1001" s="422"/>
      <c r="G1001" s="2">
        <f>+G1000+E1001-F1001</f>
        <v>0</v>
      </c>
    </row>
    <row r="1002" spans="2:7">
      <c r="B1002" s="422"/>
      <c r="C1002" s="422"/>
      <c r="G1002" s="2">
        <f>+G1001+E1002-F1002</f>
        <v>0</v>
      </c>
    </row>
    <row r="1003" spans="2:7">
      <c r="B1003" s="422"/>
      <c r="C1003" s="422"/>
      <c r="G1003" s="2">
        <f>+G1002+E1003-F1003</f>
        <v>0</v>
      </c>
    </row>
    <row r="1004" spans="2:7">
      <c r="B1004" s="422"/>
      <c r="C1004" s="422"/>
      <c r="G1004" s="2">
        <f>+G1003+E1004-F1004</f>
        <v>0</v>
      </c>
    </row>
    <row r="1005" spans="2:7">
      <c r="B1005" s="422"/>
      <c r="C1005" s="422"/>
      <c r="G1005" s="2">
        <f>+G1004+E1005-F1005</f>
        <v>0</v>
      </c>
    </row>
    <row r="1006" spans="2:7">
      <c r="B1006" s="422"/>
      <c r="C1006" s="422"/>
      <c r="G1006" s="2">
        <f>+G1005+E1006-F1006</f>
        <v>0</v>
      </c>
    </row>
    <row r="1007" spans="2:7">
      <c r="B1007" s="422"/>
      <c r="C1007" s="422"/>
      <c r="G1007" s="2">
        <f>+G1006+E1007-F1007</f>
        <v>0</v>
      </c>
    </row>
    <row r="1008" spans="2:7">
      <c r="B1008" s="422"/>
      <c r="C1008" s="422"/>
      <c r="G1008" s="2">
        <f>+G1007+E1008-F1008</f>
        <v>0</v>
      </c>
    </row>
    <row r="1009" spans="2:7">
      <c r="B1009" s="422"/>
      <c r="C1009" s="422"/>
      <c r="G1009" s="2">
        <f>+G1008+E1009-F1009</f>
        <v>0</v>
      </c>
    </row>
    <row r="1010" spans="2:7">
      <c r="B1010" s="422"/>
      <c r="C1010" s="422"/>
      <c r="G1010" s="2">
        <f>+G1009+E1010-F1010</f>
        <v>0</v>
      </c>
    </row>
    <row r="1011" spans="2:7">
      <c r="B1011" s="422"/>
      <c r="C1011" s="422"/>
      <c r="G1011" s="2">
        <f>+G1010+E1011-F1011</f>
        <v>0</v>
      </c>
    </row>
    <row r="1012" spans="2:7">
      <c r="B1012" s="422"/>
      <c r="C1012" s="422"/>
      <c r="G1012" s="2">
        <f>+G1011+E1012-F1012</f>
        <v>0</v>
      </c>
    </row>
    <row r="1013" spans="2:7">
      <c r="B1013" s="422"/>
      <c r="C1013" s="422"/>
      <c r="G1013" s="2">
        <f>+G1012+E1013-F1013</f>
        <v>0</v>
      </c>
    </row>
    <row r="1014" spans="2:7">
      <c r="B1014" s="422"/>
      <c r="C1014" s="422"/>
      <c r="G1014" s="2">
        <f>+G1013+E1014-F1014</f>
        <v>0</v>
      </c>
    </row>
    <row r="1015" spans="2:7">
      <c r="B1015" s="422"/>
      <c r="C1015" s="422"/>
      <c r="G1015" s="2">
        <f>+G1014+E1015-F1015</f>
        <v>0</v>
      </c>
    </row>
    <row r="1016" spans="2:7">
      <c r="B1016" s="422"/>
      <c r="C1016" s="422"/>
      <c r="G1016" s="2">
        <f>+G1015+E1016-F1016</f>
        <v>0</v>
      </c>
    </row>
    <row r="1017" spans="2:7">
      <c r="B1017" s="422"/>
      <c r="C1017" s="422"/>
      <c r="G1017" s="2">
        <f>+G1016+E1017-F1017</f>
        <v>0</v>
      </c>
    </row>
    <row r="1018" spans="2:7">
      <c r="B1018" s="422"/>
      <c r="C1018" s="422"/>
      <c r="G1018" s="2">
        <f>+G1017+E1018-F1018</f>
        <v>0</v>
      </c>
    </row>
    <row r="1019" spans="2:7">
      <c r="B1019" s="422"/>
      <c r="C1019" s="422"/>
      <c r="G1019" s="2">
        <f>+G1018+E1019-F1019</f>
        <v>0</v>
      </c>
    </row>
    <row r="1020" spans="2:7">
      <c r="B1020" s="422"/>
      <c r="C1020" s="422"/>
      <c r="G1020" s="2">
        <f>+G1019+E1020-F1020</f>
        <v>0</v>
      </c>
    </row>
    <row r="1021" spans="2:7">
      <c r="B1021" s="422"/>
      <c r="C1021" s="422"/>
      <c r="G1021" s="2">
        <f>+G1020+E1021-F1021</f>
        <v>0</v>
      </c>
    </row>
    <row r="1022" spans="2:7">
      <c r="B1022" s="422"/>
      <c r="C1022" s="422"/>
      <c r="G1022" s="2">
        <f>+G1021+E1022-F1022</f>
        <v>0</v>
      </c>
    </row>
    <row r="1023" spans="2:7">
      <c r="B1023" s="422"/>
      <c r="C1023" s="422"/>
      <c r="G1023" s="2">
        <f>+G1022+E1023-F1023</f>
        <v>0</v>
      </c>
    </row>
    <row r="1024" spans="2:7">
      <c r="B1024" s="422"/>
      <c r="C1024" s="422"/>
      <c r="G1024" s="2">
        <f>+G1023+E1024-F1024</f>
        <v>0</v>
      </c>
    </row>
    <row r="1025" spans="2:7">
      <c r="B1025" s="422"/>
      <c r="C1025" s="422"/>
      <c r="G1025" s="2">
        <f>+G1024+E1025-F1025</f>
        <v>0</v>
      </c>
    </row>
    <row r="1026" spans="2:7">
      <c r="B1026" s="422"/>
      <c r="C1026" s="422"/>
      <c r="G1026" s="2">
        <f>+G1025+E1026-F1026</f>
        <v>0</v>
      </c>
    </row>
    <row r="1027" spans="2:7">
      <c r="B1027" s="422"/>
      <c r="C1027" s="422"/>
      <c r="G1027" s="2">
        <f>+G1026+E1027-F1027</f>
        <v>0</v>
      </c>
    </row>
    <row r="1028" spans="2:7">
      <c r="B1028" s="422"/>
      <c r="C1028" s="422"/>
      <c r="G1028" s="2">
        <f>+G1027+E1028-F1028</f>
        <v>0</v>
      </c>
    </row>
    <row r="1029" spans="2:7">
      <c r="B1029" s="422"/>
      <c r="C1029" s="422"/>
      <c r="G1029" s="2">
        <f>+G1028+E1029-F1029</f>
        <v>0</v>
      </c>
    </row>
    <row r="1030" spans="2:7">
      <c r="B1030" s="422"/>
      <c r="C1030" s="422"/>
      <c r="G1030" s="2">
        <f>+G1029+E1030-F1030</f>
        <v>0</v>
      </c>
    </row>
    <row r="1031" spans="2:7">
      <c r="B1031" s="422"/>
      <c r="C1031" s="422"/>
      <c r="G1031" s="2">
        <f>+G1030+E1031-F1031</f>
        <v>0</v>
      </c>
    </row>
    <row r="1032" spans="2:7">
      <c r="B1032" s="422"/>
      <c r="C1032" s="422"/>
      <c r="G1032" s="2">
        <f>+G1031+E1032-F1032</f>
        <v>0</v>
      </c>
    </row>
    <row r="1033" spans="2:7">
      <c r="B1033" s="422"/>
      <c r="C1033" s="422"/>
      <c r="G1033" s="2">
        <f>+G1032+E1033-F1033</f>
        <v>0</v>
      </c>
    </row>
    <row r="1034" spans="2:7">
      <c r="B1034" s="422"/>
      <c r="C1034" s="422"/>
      <c r="G1034" s="2">
        <f>+G1033+E1034-F1034</f>
        <v>0</v>
      </c>
    </row>
    <row r="1035" spans="2:7">
      <c r="B1035" s="422"/>
      <c r="C1035" s="422"/>
      <c r="G1035" s="2">
        <f>+G1034+E1035-F1035</f>
        <v>0</v>
      </c>
    </row>
    <row r="1036" spans="2:7">
      <c r="B1036" s="422"/>
      <c r="C1036" s="422"/>
      <c r="G1036" s="2">
        <f>+G1035+E1036-F1036</f>
        <v>0</v>
      </c>
    </row>
    <row r="1037" spans="2:7">
      <c r="B1037" s="422"/>
      <c r="C1037" s="422"/>
      <c r="G1037" s="2">
        <f>+G1036+E1037-F1037</f>
        <v>0</v>
      </c>
    </row>
    <row r="1038" spans="2:7">
      <c r="B1038" s="422"/>
      <c r="C1038" s="422"/>
      <c r="G1038" s="2">
        <f>+G1037+E1038-F1038</f>
        <v>0</v>
      </c>
    </row>
    <row r="1039" spans="2:7">
      <c r="B1039" s="422"/>
      <c r="C1039" s="422"/>
      <c r="G1039" s="2">
        <f>+G1038+E1039-F1039</f>
        <v>0</v>
      </c>
    </row>
    <row r="1040" spans="2:7">
      <c r="B1040" s="422"/>
      <c r="C1040" s="422"/>
      <c r="G1040" s="2">
        <f>+G1039+E1040-F1040</f>
        <v>0</v>
      </c>
    </row>
    <row r="1041" spans="2:7">
      <c r="B1041" s="422"/>
      <c r="C1041" s="422"/>
      <c r="G1041" s="2">
        <f>+G1040+E1041-F1041</f>
        <v>0</v>
      </c>
    </row>
    <row r="1042" spans="2:7">
      <c r="B1042" s="422"/>
      <c r="C1042" s="422"/>
      <c r="G1042" s="2">
        <f>+G1041+E1042-F1042</f>
        <v>0</v>
      </c>
    </row>
    <row r="1043" spans="2:7">
      <c r="B1043" s="422"/>
      <c r="C1043" s="422"/>
      <c r="G1043" s="2">
        <f>+G1042+E1043-F1043</f>
        <v>0</v>
      </c>
    </row>
    <row r="1044" spans="2:7">
      <c r="B1044" s="422"/>
      <c r="C1044" s="422"/>
      <c r="G1044" s="2">
        <f>+G1043+E1044-F1044</f>
        <v>0</v>
      </c>
    </row>
    <row r="1045" spans="2:7">
      <c r="B1045" s="422"/>
      <c r="C1045" s="422"/>
      <c r="G1045" s="2">
        <f>+G1044+E1045-F1045</f>
        <v>0</v>
      </c>
    </row>
    <row r="1046" spans="2:7">
      <c r="B1046" s="422"/>
      <c r="C1046" s="422"/>
      <c r="G1046" s="2">
        <f>+G1045+E1046-F1046</f>
        <v>0</v>
      </c>
    </row>
    <row r="1047" spans="2:7">
      <c r="B1047" s="422"/>
      <c r="C1047" s="422"/>
      <c r="G1047" s="2">
        <f>+G1046+E1047-F1047</f>
        <v>0</v>
      </c>
    </row>
    <row r="1048" spans="2:7">
      <c r="B1048" s="422"/>
      <c r="C1048" s="422"/>
      <c r="G1048" s="2">
        <f>+G1047+E1048-F1048</f>
        <v>0</v>
      </c>
    </row>
    <row r="1049" spans="2:7">
      <c r="B1049" s="422"/>
      <c r="C1049" s="422"/>
      <c r="G1049" s="2">
        <f>+G1048+E1049-F1049</f>
        <v>0</v>
      </c>
    </row>
    <row r="1050" spans="2:7">
      <c r="B1050" s="422"/>
      <c r="C1050" s="422"/>
      <c r="G1050" s="2">
        <f>+G1049+E1050-F1050</f>
        <v>0</v>
      </c>
    </row>
    <row r="1051" spans="2:7">
      <c r="B1051" s="422"/>
      <c r="C1051" s="422"/>
      <c r="G1051" s="2">
        <f>+G1050+E1051-F1051</f>
        <v>0</v>
      </c>
    </row>
    <row r="1052" spans="2:7">
      <c r="B1052" s="422"/>
      <c r="C1052" s="422"/>
      <c r="G1052" s="2">
        <f>+G1051+E1052-F1052</f>
        <v>0</v>
      </c>
    </row>
    <row r="1053" spans="2:7">
      <c r="B1053" s="422"/>
      <c r="C1053" s="422"/>
      <c r="G1053" s="2">
        <f>+G1052+E1053-F1053</f>
        <v>0</v>
      </c>
    </row>
    <row r="1054" spans="2:7">
      <c r="B1054" s="422"/>
      <c r="C1054" s="422"/>
      <c r="G1054" s="2">
        <f>+G1053+E1054-F1054</f>
        <v>0</v>
      </c>
    </row>
    <row r="1055" spans="2:7">
      <c r="B1055" s="422"/>
      <c r="C1055" s="422"/>
      <c r="G1055" s="2">
        <f>+G1054+E1055-F1055</f>
        <v>0</v>
      </c>
    </row>
    <row r="1056" spans="2:7">
      <c r="B1056" s="422"/>
      <c r="C1056" s="422"/>
      <c r="G1056" s="2">
        <f>+G1055+E1056-F1056</f>
        <v>0</v>
      </c>
    </row>
    <row r="1057" spans="2:7">
      <c r="B1057" s="422"/>
      <c r="C1057" s="422"/>
      <c r="G1057" s="2">
        <f>+G1056+E1057-F1057</f>
        <v>0</v>
      </c>
    </row>
    <row r="1058" spans="2:7">
      <c r="B1058" s="422"/>
      <c r="C1058" s="422"/>
      <c r="G1058" s="2">
        <f>+G1057+E1058-F1058</f>
        <v>0</v>
      </c>
    </row>
    <row r="1059" spans="2:7">
      <c r="B1059" s="422"/>
      <c r="C1059" s="422"/>
      <c r="G1059" s="2">
        <f>+G1058+E1059-F1059</f>
        <v>0</v>
      </c>
    </row>
    <row r="1060" spans="2:7">
      <c r="B1060" s="422"/>
      <c r="C1060" s="422"/>
      <c r="G1060" s="2">
        <f>+G1059+E1060-F1060</f>
        <v>0</v>
      </c>
    </row>
    <row r="1061" spans="2:7">
      <c r="B1061" s="422"/>
      <c r="C1061" s="422"/>
      <c r="G1061" s="2">
        <f>+G1060+E1061-F1061</f>
        <v>0</v>
      </c>
    </row>
    <row r="1062" spans="2:7">
      <c r="B1062" s="422"/>
      <c r="C1062" s="422"/>
      <c r="G1062" s="2">
        <f>+G1061+E1062-F1062</f>
        <v>0</v>
      </c>
    </row>
    <row r="1063" spans="2:7">
      <c r="B1063" s="422"/>
      <c r="C1063" s="422"/>
      <c r="G1063" s="2">
        <f>+G1062+E1063-F1063</f>
        <v>0</v>
      </c>
    </row>
    <row r="1064" spans="2:7">
      <c r="B1064" s="422"/>
      <c r="C1064" s="422"/>
      <c r="G1064" s="2">
        <f>+G1063+E1064-F1064</f>
        <v>0</v>
      </c>
    </row>
    <row r="1065" spans="2:7">
      <c r="B1065" s="422"/>
      <c r="C1065" s="422"/>
      <c r="G1065" s="2">
        <f>+G1064+E1065-F1065</f>
        <v>0</v>
      </c>
    </row>
    <row r="1066" spans="2:7">
      <c r="B1066" s="422"/>
      <c r="C1066" s="422"/>
      <c r="G1066" s="2">
        <f>+G1065+E1066-F1066</f>
        <v>0</v>
      </c>
    </row>
    <row r="1067" spans="2:7">
      <c r="B1067" s="422"/>
      <c r="C1067" s="422"/>
      <c r="G1067" s="2">
        <f>+G1066+E1067-F1067</f>
        <v>0</v>
      </c>
    </row>
    <row r="1068" spans="2:7">
      <c r="B1068" s="422"/>
      <c r="C1068" s="422"/>
      <c r="G1068" s="2">
        <f>+G1067+E1068-F1068</f>
        <v>0</v>
      </c>
    </row>
    <row r="1069" spans="2:7">
      <c r="B1069" s="422"/>
      <c r="C1069" s="422"/>
      <c r="G1069" s="2">
        <f>+G1068+E1069-F1069</f>
        <v>0</v>
      </c>
    </row>
    <row r="1070" spans="2:7">
      <c r="B1070" s="422"/>
      <c r="C1070" s="422"/>
      <c r="G1070" s="2">
        <f>+G1069+E1070-F1070</f>
        <v>0</v>
      </c>
    </row>
    <row r="1071" spans="2:7">
      <c r="B1071" s="422"/>
      <c r="C1071" s="422"/>
      <c r="G1071" s="2">
        <f>+G1070+E1071-F1071</f>
        <v>0</v>
      </c>
    </row>
    <row r="1072" spans="2:7">
      <c r="B1072" s="422"/>
      <c r="C1072" s="422"/>
      <c r="G1072" s="2">
        <f>+G1071+E1072-F1072</f>
        <v>0</v>
      </c>
    </row>
    <row r="1073" spans="2:7">
      <c r="B1073" s="422"/>
      <c r="C1073" s="422"/>
      <c r="G1073" s="2">
        <f>+G1072+E1073-F1073</f>
        <v>0</v>
      </c>
    </row>
    <row r="1074" spans="2:7">
      <c r="B1074" s="422"/>
      <c r="C1074" s="422"/>
      <c r="G1074" s="2">
        <f>+G1073+E1074-F1074</f>
        <v>0</v>
      </c>
    </row>
    <row r="1075" spans="2:7">
      <c r="B1075" s="422"/>
      <c r="C1075" s="422"/>
      <c r="G1075" s="2">
        <f>+G1074+E1075-F1075</f>
        <v>0</v>
      </c>
    </row>
    <row r="1076" spans="2:7">
      <c r="B1076" s="422"/>
      <c r="C1076" s="422"/>
      <c r="G1076" s="2">
        <f>+G1075+E1076-F1076</f>
        <v>0</v>
      </c>
    </row>
    <row r="1077" spans="2:7">
      <c r="B1077" s="422"/>
      <c r="C1077" s="422"/>
      <c r="G1077" s="2">
        <f>+G1076+E1077-F1077</f>
        <v>0</v>
      </c>
    </row>
    <row r="1078" spans="2:7">
      <c r="B1078" s="422"/>
      <c r="C1078" s="422"/>
      <c r="G1078" s="2">
        <f>+G1077+E1078-F1078</f>
        <v>0</v>
      </c>
    </row>
    <row r="1079" spans="2:7">
      <c r="B1079" s="422"/>
      <c r="C1079" s="422"/>
      <c r="G1079" s="2">
        <f>+G1078+E1079-F1079</f>
        <v>0</v>
      </c>
    </row>
    <row r="1080" spans="2:7">
      <c r="B1080" s="422"/>
      <c r="C1080" s="422"/>
      <c r="G1080" s="2">
        <f>+G1079+E1080-F1080</f>
        <v>0</v>
      </c>
    </row>
    <row r="1081" spans="2:7">
      <c r="B1081" s="422"/>
      <c r="C1081" s="422"/>
      <c r="G1081" s="2">
        <f>+G1080+E1081-F1081</f>
        <v>0</v>
      </c>
    </row>
    <row r="1082" spans="2:7">
      <c r="B1082" s="422"/>
      <c r="C1082" s="422"/>
      <c r="G1082" s="2">
        <f>+G1081+E1082-F1082</f>
        <v>0</v>
      </c>
    </row>
    <row r="1083" spans="2:7">
      <c r="B1083" s="422"/>
      <c r="C1083" s="422"/>
      <c r="G1083" s="2">
        <f>+G1082+E1083-F1083</f>
        <v>0</v>
      </c>
    </row>
    <row r="1084" spans="2:7">
      <c r="B1084" s="422"/>
      <c r="C1084" s="422"/>
      <c r="G1084" s="2">
        <f>+G1083+E1084-F1084</f>
        <v>0</v>
      </c>
    </row>
    <row r="1085" spans="2:7">
      <c r="B1085" s="422"/>
      <c r="C1085" s="422"/>
      <c r="G1085" s="2">
        <f>+G1084+E1085-F1085</f>
        <v>0</v>
      </c>
    </row>
    <row r="1086" spans="2:7">
      <c r="B1086" s="422"/>
      <c r="C1086" s="422"/>
      <c r="G1086" s="2">
        <f>+G1085+E1086-F1086</f>
        <v>0</v>
      </c>
    </row>
    <row r="1087" spans="2:7">
      <c r="B1087" s="422"/>
      <c r="C1087" s="422"/>
      <c r="G1087" s="2">
        <f>+G1086+E1087-F1087</f>
        <v>0</v>
      </c>
    </row>
    <row r="1088" spans="2:7">
      <c r="B1088" s="422"/>
      <c r="C1088" s="422"/>
      <c r="G1088" s="2">
        <f>+G1087+E1088-F1088</f>
        <v>0</v>
      </c>
    </row>
    <row r="1089" spans="2:7">
      <c r="B1089" s="422"/>
      <c r="C1089" s="422"/>
      <c r="G1089" s="2">
        <f>+G1088+E1089-F1089</f>
        <v>0</v>
      </c>
    </row>
    <row r="1090" spans="2:7">
      <c r="B1090" s="422"/>
      <c r="C1090" s="422"/>
      <c r="G1090" s="2">
        <f>+G1089+E1090-F1090</f>
        <v>0</v>
      </c>
    </row>
    <row r="1091" spans="2:7">
      <c r="B1091" s="422"/>
      <c r="C1091" s="422"/>
      <c r="G1091" s="2">
        <f>+G1090+E1091-F1091</f>
        <v>0</v>
      </c>
    </row>
    <row r="1092" spans="2:7">
      <c r="B1092" s="422"/>
      <c r="C1092" s="422"/>
      <c r="G1092" s="2">
        <f>+G1091+E1092-F1092</f>
        <v>0</v>
      </c>
    </row>
    <row r="1093" spans="2:7">
      <c r="B1093" s="422"/>
      <c r="C1093" s="422"/>
      <c r="G1093" s="2">
        <f>+G1092+E1093-F1093</f>
        <v>0</v>
      </c>
    </row>
    <row r="1094" spans="2:7">
      <c r="B1094" s="422"/>
      <c r="C1094" s="422"/>
      <c r="G1094" s="2">
        <f>+G1093+E1094-F1094</f>
        <v>0</v>
      </c>
    </row>
    <row r="1095" spans="2:7">
      <c r="B1095" s="422"/>
      <c r="C1095" s="422"/>
      <c r="G1095" s="2">
        <f>+G1094+E1095-F1095</f>
        <v>0</v>
      </c>
    </row>
    <row r="1096" spans="2:7">
      <c r="B1096" s="422"/>
      <c r="C1096" s="422"/>
      <c r="G1096" s="2">
        <f>+G1095+E1096-F1096</f>
        <v>0</v>
      </c>
    </row>
    <row r="1097" spans="2:7">
      <c r="B1097" s="422"/>
      <c r="C1097" s="422"/>
      <c r="G1097" s="2">
        <f>+G1096+E1097-F1097</f>
        <v>0</v>
      </c>
    </row>
    <row r="1098" spans="2:7">
      <c r="B1098" s="422"/>
      <c r="C1098" s="422"/>
      <c r="G1098" s="2">
        <f>+G1097+E1098-F1098</f>
        <v>0</v>
      </c>
    </row>
    <row r="1099" spans="2:7">
      <c r="B1099" s="422"/>
      <c r="C1099" s="422"/>
      <c r="G1099" s="2">
        <f>+G1098+E1099-F1099</f>
        <v>0</v>
      </c>
    </row>
    <row r="1100" spans="2:7">
      <c r="B1100" s="422"/>
      <c r="C1100" s="422"/>
      <c r="G1100" s="2">
        <f>+G1099+E1100-F1100</f>
        <v>0</v>
      </c>
    </row>
    <row r="1101" spans="2:7">
      <c r="B1101" s="422"/>
      <c r="C1101" s="422"/>
      <c r="G1101" s="2">
        <f>+G1100+E1101-F1101</f>
        <v>0</v>
      </c>
    </row>
    <row r="1102" spans="2:7">
      <c r="B1102" s="422"/>
      <c r="C1102" s="422"/>
      <c r="G1102" s="2">
        <f>+G1101+E1102-F1102</f>
        <v>0</v>
      </c>
    </row>
    <row r="1103" spans="2:7">
      <c r="B1103" s="422"/>
      <c r="C1103" s="422"/>
      <c r="G1103" s="2">
        <f>+G1102+E1103-F1103</f>
        <v>0</v>
      </c>
    </row>
    <row r="1104" spans="2:7">
      <c r="B1104" s="422"/>
      <c r="C1104" s="422"/>
      <c r="G1104" s="2">
        <f>+G1103+E1104-F1104</f>
        <v>0</v>
      </c>
    </row>
    <row r="1105" spans="2:7">
      <c r="B1105" s="422"/>
      <c r="C1105" s="422"/>
      <c r="G1105" s="2">
        <f>+G1104+E1105-F1105</f>
        <v>0</v>
      </c>
    </row>
    <row r="1106" spans="2:7">
      <c r="B1106" s="422"/>
      <c r="C1106" s="422"/>
      <c r="G1106" s="2">
        <f>+G1105+E1106-F1106</f>
        <v>0</v>
      </c>
    </row>
    <row r="1107" spans="2:7">
      <c r="B1107" s="422"/>
      <c r="C1107" s="422"/>
      <c r="G1107" s="2">
        <f>+G1106+E1107-F1107</f>
        <v>0</v>
      </c>
    </row>
    <row r="1108" spans="2:7">
      <c r="B1108" s="422"/>
      <c r="C1108" s="422"/>
      <c r="G1108" s="2">
        <f>+G1107+E1108-F1108</f>
        <v>0</v>
      </c>
    </row>
    <row r="1109" spans="2:7">
      <c r="B1109" s="422"/>
      <c r="C1109" s="422"/>
      <c r="G1109" s="2">
        <f>+G1108+E1109-F1109</f>
        <v>0</v>
      </c>
    </row>
    <row r="1110" spans="2:7">
      <c r="B1110" s="422"/>
      <c r="C1110" s="422"/>
      <c r="G1110" s="2">
        <f>+G1109+E1110-F1110</f>
        <v>0</v>
      </c>
    </row>
    <row r="1111" spans="2:7">
      <c r="B1111" s="422"/>
      <c r="C1111" s="422"/>
      <c r="G1111" s="2">
        <f>+G1110+E1111-F1111</f>
        <v>0</v>
      </c>
    </row>
    <row r="1112" spans="2:7">
      <c r="B1112" s="422"/>
      <c r="C1112" s="422"/>
      <c r="G1112" s="2">
        <f>+G1111+E1112-F1112</f>
        <v>0</v>
      </c>
    </row>
    <row r="1113" spans="2:7">
      <c r="B1113" s="422"/>
      <c r="C1113" s="422"/>
      <c r="G1113" s="2">
        <f>+G1112+E1113-F1113</f>
        <v>0</v>
      </c>
    </row>
    <row r="1114" spans="2:7">
      <c r="B1114" s="422"/>
      <c r="C1114" s="422"/>
      <c r="G1114" s="2">
        <f>+G1113+E1114-F1114</f>
        <v>0</v>
      </c>
    </row>
    <row r="1115" spans="2:7">
      <c r="B1115" s="422"/>
      <c r="C1115" s="422"/>
      <c r="G1115" s="2">
        <f>+G1114+E1115-F1115</f>
        <v>0</v>
      </c>
    </row>
    <row r="1116" spans="2:7">
      <c r="B1116" s="422"/>
      <c r="C1116" s="422"/>
      <c r="G1116" s="2">
        <f>+G1115+E1116-F1116</f>
        <v>0</v>
      </c>
    </row>
    <row r="1117" spans="2:7">
      <c r="B1117" s="422"/>
      <c r="C1117" s="422"/>
      <c r="G1117" s="2">
        <f>+G1116+E1117-F1117</f>
        <v>0</v>
      </c>
    </row>
    <row r="1118" spans="2:7">
      <c r="B1118" s="422"/>
      <c r="C1118" s="422"/>
      <c r="G1118" s="2">
        <f>+G1117+E1118-F1118</f>
        <v>0</v>
      </c>
    </row>
    <row r="1119" spans="2:7">
      <c r="B1119" s="422"/>
      <c r="C1119" s="422"/>
      <c r="G1119" s="2">
        <f>+G1118+E1119-F1119</f>
        <v>0</v>
      </c>
    </row>
    <row r="1120" spans="2:7">
      <c r="B1120" s="422"/>
      <c r="C1120" s="422"/>
      <c r="G1120" s="2">
        <f>+G1119+E1120-F1120</f>
        <v>0</v>
      </c>
    </row>
    <row r="1121" spans="2:7">
      <c r="B1121" s="422"/>
      <c r="C1121" s="422"/>
      <c r="G1121" s="2">
        <f>+G1120+E1121-F1121</f>
        <v>0</v>
      </c>
    </row>
    <row r="1122" spans="2:7">
      <c r="B1122" s="422"/>
      <c r="C1122" s="422"/>
      <c r="G1122" s="2">
        <f>+G1121+E1122-F1122</f>
        <v>0</v>
      </c>
    </row>
    <row r="1123" spans="2:7">
      <c r="B1123" s="422"/>
      <c r="C1123" s="422"/>
      <c r="G1123" s="2">
        <f>+G1122+E1123-F1123</f>
        <v>0</v>
      </c>
    </row>
    <row r="1124" spans="2:7">
      <c r="B1124" s="422"/>
      <c r="C1124" s="422"/>
      <c r="G1124" s="2">
        <f>+G1123+E1124-F1124</f>
        <v>0</v>
      </c>
    </row>
    <row r="1125" spans="2:7">
      <c r="B1125" s="422"/>
      <c r="C1125" s="422"/>
      <c r="G1125" s="2">
        <f>+G1124+E1125-F1125</f>
        <v>0</v>
      </c>
    </row>
    <row r="1126" spans="2:7">
      <c r="B1126" s="422"/>
      <c r="C1126" s="422"/>
      <c r="G1126" s="2">
        <f>+G1125+E1126-F1126</f>
        <v>0</v>
      </c>
    </row>
    <row r="1127" spans="2:7">
      <c r="B1127" s="422"/>
      <c r="C1127" s="422"/>
      <c r="G1127" s="2">
        <f>+G1126+E1127-F1127</f>
        <v>0</v>
      </c>
    </row>
    <row r="1128" spans="2:7">
      <c r="B1128" s="422"/>
      <c r="C1128" s="422"/>
      <c r="G1128" s="2">
        <f>+G1127+E1128-F1128</f>
        <v>0</v>
      </c>
    </row>
    <row r="1129" spans="2:7">
      <c r="B1129" s="422"/>
      <c r="C1129" s="422"/>
      <c r="G1129" s="2">
        <f>+G1128+E1129-F1129</f>
        <v>0</v>
      </c>
    </row>
    <row r="1130" spans="2:7">
      <c r="B1130" s="422"/>
      <c r="C1130" s="422"/>
      <c r="G1130" s="2">
        <f>+G1129+E1130-F1130</f>
        <v>0</v>
      </c>
    </row>
    <row r="1131" spans="2:7">
      <c r="B1131" s="422"/>
      <c r="C1131" s="422"/>
      <c r="G1131" s="2">
        <f>+G1130+E1131-F1131</f>
        <v>0</v>
      </c>
    </row>
    <row r="1132" spans="2:7">
      <c r="B1132" s="422"/>
      <c r="C1132" s="422"/>
      <c r="G1132" s="2">
        <f>+G1131+E1132-F1132</f>
        <v>0</v>
      </c>
    </row>
    <row r="1133" spans="2:7">
      <c r="B1133" s="422"/>
      <c r="C1133" s="422"/>
      <c r="G1133" s="2">
        <f>+G1132+E1133-F1133</f>
        <v>0</v>
      </c>
    </row>
    <row r="1134" spans="2:7">
      <c r="B1134" s="422"/>
      <c r="C1134" s="422"/>
      <c r="G1134" s="2">
        <f>+G1133+E1134-F1134</f>
        <v>0</v>
      </c>
    </row>
    <row r="1135" spans="2:7">
      <c r="B1135" s="422"/>
      <c r="C1135" s="422"/>
      <c r="G1135" s="2">
        <f>+G1134+E1135-F1135</f>
        <v>0</v>
      </c>
    </row>
    <row r="1136" spans="2:7">
      <c r="B1136" s="422"/>
      <c r="C1136" s="422"/>
      <c r="G1136" s="2">
        <f>+G1135+E1136-F1136</f>
        <v>0</v>
      </c>
    </row>
    <row r="1137" spans="2:7">
      <c r="B1137" s="422"/>
      <c r="C1137" s="422"/>
      <c r="G1137" s="2">
        <f>+G1136+E1137-F1137</f>
        <v>0</v>
      </c>
    </row>
    <row r="1138" spans="2:7">
      <c r="B1138" s="422"/>
      <c r="C1138" s="422"/>
      <c r="G1138" s="2">
        <f>+G1137+E1138-F1138</f>
        <v>0</v>
      </c>
    </row>
    <row r="1139" spans="2:7">
      <c r="B1139" s="422"/>
      <c r="C1139" s="422"/>
      <c r="G1139" s="2">
        <f>+G1138+E1139-F1139</f>
        <v>0</v>
      </c>
    </row>
    <row r="1140" spans="2:7">
      <c r="B1140" s="422"/>
      <c r="C1140" s="422"/>
      <c r="G1140" s="2">
        <f>+G1139+E1140-F1140</f>
        <v>0</v>
      </c>
    </row>
    <row r="1141" spans="2:7">
      <c r="B1141" s="422"/>
      <c r="C1141" s="422"/>
      <c r="G1141" s="2">
        <f>+G1140+E1141-F1141</f>
        <v>0</v>
      </c>
    </row>
    <row r="1142" spans="2:7">
      <c r="B1142" s="422"/>
      <c r="C1142" s="422"/>
      <c r="G1142" s="2">
        <f>+G1141+E1142-F1142</f>
        <v>0</v>
      </c>
    </row>
    <row r="1143" spans="2:7">
      <c r="B1143" s="422"/>
      <c r="C1143" s="422"/>
      <c r="G1143" s="2">
        <f>+G1142+E1143-F1143</f>
        <v>0</v>
      </c>
    </row>
    <row r="1144" spans="2:7">
      <c r="B1144" s="422"/>
      <c r="C1144" s="422"/>
      <c r="G1144" s="2">
        <f>+G1143+E1144-F1144</f>
        <v>0</v>
      </c>
    </row>
    <row r="1145" spans="2:7">
      <c r="B1145" s="422"/>
      <c r="C1145" s="422"/>
      <c r="G1145" s="2">
        <f>+G1144+E1145-F1145</f>
        <v>0</v>
      </c>
    </row>
    <row r="1146" spans="2:7">
      <c r="B1146" s="422"/>
      <c r="C1146" s="422"/>
      <c r="G1146" s="2">
        <f>+G1145+E1146-F1146</f>
        <v>0</v>
      </c>
    </row>
    <row r="1147" spans="2:7">
      <c r="B1147" s="422"/>
      <c r="C1147" s="422"/>
      <c r="G1147" s="2">
        <f>+G1146+E1147-F1147</f>
        <v>0</v>
      </c>
    </row>
    <row r="1148" spans="2:7">
      <c r="B1148" s="422"/>
      <c r="C1148" s="422"/>
      <c r="G1148" s="2">
        <f>+G1147+E1148-F1148</f>
        <v>0</v>
      </c>
    </row>
    <row r="1149" spans="2:7">
      <c r="B1149" s="422"/>
      <c r="C1149" s="422"/>
      <c r="G1149" s="2">
        <f>+G1148+E1149-F1149</f>
        <v>0</v>
      </c>
    </row>
    <row r="1150" spans="2:7">
      <c r="B1150" s="422"/>
      <c r="C1150" s="422"/>
      <c r="G1150" s="2">
        <f>+G1149+E1150-F1150</f>
        <v>0</v>
      </c>
    </row>
    <row r="1151" spans="2:7">
      <c r="B1151" s="422"/>
      <c r="C1151" s="422"/>
      <c r="G1151" s="2">
        <f>+G1150+E1151-F1151</f>
        <v>0</v>
      </c>
    </row>
    <row r="1152" spans="2:7">
      <c r="B1152" s="422"/>
      <c r="C1152" s="422"/>
      <c r="G1152" s="2">
        <f>+G1151+E1152-F1152</f>
        <v>0</v>
      </c>
    </row>
    <row r="1153" spans="2:7">
      <c r="B1153" s="422"/>
      <c r="C1153" s="422"/>
      <c r="G1153" s="2">
        <f>+G1152+E1153-F1153</f>
        <v>0</v>
      </c>
    </row>
    <row r="1154" spans="2:7">
      <c r="B1154" s="422"/>
      <c r="C1154" s="422"/>
      <c r="G1154" s="2">
        <f>+G1153+E1154-F1154</f>
        <v>0</v>
      </c>
    </row>
    <row r="1155" spans="2:7">
      <c r="B1155" s="422"/>
      <c r="C1155" s="422"/>
      <c r="G1155" s="2">
        <f>+G1154+E1155-F1155</f>
        <v>0</v>
      </c>
    </row>
    <row r="1156" spans="2:7">
      <c r="B1156" s="422"/>
      <c r="C1156" s="422"/>
      <c r="G1156" s="2">
        <f>+G1155+E1156-F1156</f>
        <v>0</v>
      </c>
    </row>
    <row r="1157" spans="2:7">
      <c r="B1157" s="422"/>
      <c r="C1157" s="422"/>
      <c r="G1157" s="2">
        <f>+G1156+E1157-F1157</f>
        <v>0</v>
      </c>
    </row>
    <row r="1158" spans="2:7">
      <c r="B1158" s="422"/>
      <c r="C1158" s="422"/>
      <c r="G1158" s="2">
        <f>+G1157+E1158-F1158</f>
        <v>0</v>
      </c>
    </row>
    <row r="1159" spans="2:7">
      <c r="B1159" s="422"/>
      <c r="C1159" s="422"/>
      <c r="G1159" s="2">
        <f>+G1158+E1159-F1159</f>
        <v>0</v>
      </c>
    </row>
    <row r="1160" spans="2:7">
      <c r="B1160" s="422"/>
      <c r="C1160" s="422"/>
      <c r="G1160" s="2">
        <f>+G1159+E1160-F1160</f>
        <v>0</v>
      </c>
    </row>
    <row r="1161" spans="2:7">
      <c r="B1161" s="422"/>
      <c r="C1161" s="422"/>
      <c r="G1161" s="2">
        <f>+G1160+E1161-F1161</f>
        <v>0</v>
      </c>
    </row>
    <row r="1162" spans="2:7">
      <c r="B1162" s="422"/>
      <c r="C1162" s="422"/>
      <c r="G1162" s="2">
        <f>+G1161+E1162-F1162</f>
        <v>0</v>
      </c>
    </row>
    <row r="1163" spans="2:7">
      <c r="B1163" s="422"/>
      <c r="C1163" s="422"/>
      <c r="G1163" s="2">
        <f>+G1162+E1163-F1163</f>
        <v>0</v>
      </c>
    </row>
    <row r="1164" spans="2:7">
      <c r="B1164" s="422"/>
      <c r="C1164" s="422"/>
      <c r="G1164" s="2">
        <f>+G1163+E1164-F1164</f>
        <v>0</v>
      </c>
    </row>
    <row r="1165" spans="2:7">
      <c r="B1165" s="422"/>
      <c r="C1165" s="422"/>
      <c r="G1165" s="2">
        <f>+G1164+E1165-F1165</f>
        <v>0</v>
      </c>
    </row>
    <row r="1166" spans="2:7">
      <c r="B1166" s="422"/>
      <c r="C1166" s="422"/>
      <c r="G1166" s="2">
        <f>+G1165+E1166-F1166</f>
        <v>0</v>
      </c>
    </row>
    <row r="1167" spans="2:7">
      <c r="B1167" s="422"/>
      <c r="C1167" s="422"/>
      <c r="G1167" s="2">
        <f>+G1166+E1167-F1167</f>
        <v>0</v>
      </c>
    </row>
    <row r="1168" spans="2:7">
      <c r="B1168" s="422"/>
      <c r="C1168" s="422"/>
      <c r="G1168" s="2">
        <f>+G1167+E1168-F1168</f>
        <v>0</v>
      </c>
    </row>
    <row r="1169" spans="2:7">
      <c r="B1169" s="422"/>
      <c r="C1169" s="422"/>
      <c r="G1169" s="2">
        <f>+G1168+E1169-F1169</f>
        <v>0</v>
      </c>
    </row>
    <row r="1170" spans="2:7">
      <c r="B1170" s="422"/>
      <c r="C1170" s="422"/>
      <c r="G1170" s="2">
        <f>+G1169+E1170-F1170</f>
        <v>0</v>
      </c>
    </row>
    <row r="1171" spans="2:7">
      <c r="B1171" s="422"/>
      <c r="C1171" s="422"/>
      <c r="G1171" s="2">
        <f>+G1170+E1171-F1171</f>
        <v>0</v>
      </c>
    </row>
    <row r="1172" spans="2:7">
      <c r="B1172" s="422"/>
      <c r="C1172" s="422"/>
      <c r="G1172" s="2">
        <f>+G1171+E1172-F1172</f>
        <v>0</v>
      </c>
    </row>
    <row r="1173" spans="2:7">
      <c r="B1173" s="422"/>
      <c r="C1173" s="422"/>
      <c r="G1173" s="2">
        <f>+G1172+E1173-F1173</f>
        <v>0</v>
      </c>
    </row>
    <row r="1174" spans="2:7">
      <c r="B1174" s="422"/>
      <c r="C1174" s="422"/>
      <c r="G1174" s="2">
        <f>+G1173+E1174-F1174</f>
        <v>0</v>
      </c>
    </row>
    <row r="1175" spans="2:7">
      <c r="B1175" s="422"/>
      <c r="C1175" s="422"/>
      <c r="G1175" s="2">
        <f>+G1174+E1175-F1175</f>
        <v>0</v>
      </c>
    </row>
    <row r="1176" spans="2:7">
      <c r="B1176" s="422"/>
      <c r="C1176" s="422"/>
      <c r="G1176" s="2">
        <f>+G1175+E1176-F1176</f>
        <v>0</v>
      </c>
    </row>
    <row r="1177" spans="2:7">
      <c r="B1177" s="422"/>
      <c r="C1177" s="422"/>
      <c r="G1177" s="2">
        <f>+G1176+E1177-F1177</f>
        <v>0</v>
      </c>
    </row>
    <row r="1178" spans="2:7">
      <c r="B1178" s="422"/>
      <c r="C1178" s="422"/>
      <c r="G1178" s="2">
        <f>+G1177+E1178-F1178</f>
        <v>0</v>
      </c>
    </row>
    <row r="1179" spans="2:7">
      <c r="B1179" s="422"/>
      <c r="C1179" s="422"/>
      <c r="G1179" s="2">
        <f>+G1178+E1179-F1179</f>
        <v>0</v>
      </c>
    </row>
    <row r="1180" spans="2:7">
      <c r="B1180" s="422"/>
      <c r="C1180" s="422"/>
      <c r="G1180" s="2">
        <f>+G1179+E1180-F1180</f>
        <v>0</v>
      </c>
    </row>
    <row r="1181" spans="2:7">
      <c r="B1181" s="422"/>
      <c r="C1181" s="422"/>
      <c r="G1181" s="2">
        <f>+G1180+E1181-F1181</f>
        <v>0</v>
      </c>
    </row>
    <row r="1182" spans="2:7">
      <c r="B1182" s="422"/>
      <c r="C1182" s="422"/>
      <c r="G1182" s="2">
        <f>+G1181+E1182-F1182</f>
        <v>0</v>
      </c>
    </row>
    <row r="1183" spans="2:7">
      <c r="B1183" s="422"/>
      <c r="C1183" s="422"/>
      <c r="G1183" s="2">
        <f>+G1182+E1183-F1183</f>
        <v>0</v>
      </c>
    </row>
    <row r="1184" spans="2:7">
      <c r="B1184" s="422"/>
      <c r="C1184" s="422"/>
      <c r="G1184" s="2">
        <f>+G1183+E1184-F1184</f>
        <v>0</v>
      </c>
    </row>
    <row r="1185" spans="2:7">
      <c r="B1185" s="422"/>
      <c r="C1185" s="422"/>
      <c r="G1185" s="2">
        <f>+G1184+E1185-F1185</f>
        <v>0</v>
      </c>
    </row>
    <row r="1186" spans="2:7">
      <c r="B1186" s="422"/>
      <c r="C1186" s="422"/>
      <c r="G1186" s="2">
        <f>+G1185+E1186-F1186</f>
        <v>0</v>
      </c>
    </row>
    <row r="1187" spans="2:7">
      <c r="B1187" s="422"/>
      <c r="C1187" s="422"/>
      <c r="G1187" s="2">
        <f>+G1186+E1187-F1187</f>
        <v>0</v>
      </c>
    </row>
    <row r="1188" spans="2:7">
      <c r="B1188" s="422"/>
      <c r="C1188" s="422"/>
      <c r="G1188" s="2">
        <f>+G1187+E1188-F1188</f>
        <v>0</v>
      </c>
    </row>
    <row r="1189" spans="2:7">
      <c r="B1189" s="422"/>
      <c r="C1189" s="422"/>
      <c r="G1189" s="2">
        <f>+G1188+E1189-F1189</f>
        <v>0</v>
      </c>
    </row>
    <row r="1190" spans="2:7">
      <c r="B1190" s="422"/>
      <c r="C1190" s="422"/>
      <c r="G1190" s="2">
        <f>+G1189+E1190-F1190</f>
        <v>0</v>
      </c>
    </row>
    <row r="1191" spans="2:7">
      <c r="B1191" s="422"/>
      <c r="C1191" s="422"/>
      <c r="G1191" s="2">
        <f>+G1190+E1191-F1191</f>
        <v>0</v>
      </c>
    </row>
    <row r="1192" spans="2:7">
      <c r="B1192" s="422"/>
      <c r="C1192" s="422"/>
      <c r="G1192" s="2">
        <f>+G1191+E1192-F1192</f>
        <v>0</v>
      </c>
    </row>
    <row r="1193" spans="2:7">
      <c r="B1193" s="422"/>
      <c r="C1193" s="422"/>
      <c r="G1193" s="2">
        <f>+G1192+E1193-F1193</f>
        <v>0</v>
      </c>
    </row>
    <row r="1194" spans="2:7">
      <c r="B1194" s="422"/>
      <c r="C1194" s="422"/>
      <c r="G1194" s="2">
        <f>+G1193+E1194-F1194</f>
        <v>0</v>
      </c>
    </row>
    <row r="1195" spans="2:7">
      <c r="B1195" s="422"/>
      <c r="C1195" s="422"/>
      <c r="G1195" s="2">
        <f>+G1194+E1195-F1195</f>
        <v>0</v>
      </c>
    </row>
    <row r="1196" spans="2:7">
      <c r="B1196" s="422"/>
      <c r="C1196" s="422"/>
      <c r="G1196" s="2">
        <f>+G1195+E1196-F1196</f>
        <v>0</v>
      </c>
    </row>
    <row r="1197" spans="2:7">
      <c r="B1197" s="422"/>
      <c r="C1197" s="422"/>
      <c r="G1197" s="2">
        <f>+G1196+E1197-F1197</f>
        <v>0</v>
      </c>
    </row>
    <row r="1198" spans="2:7">
      <c r="B1198" s="422"/>
      <c r="C1198" s="422"/>
      <c r="G1198" s="2">
        <f>+G1197+E1198-F1198</f>
        <v>0</v>
      </c>
    </row>
    <row r="1199" spans="2:7">
      <c r="B1199" s="422"/>
      <c r="C1199" s="422"/>
      <c r="G1199" s="2">
        <f>+G1198+E1199-F1199</f>
        <v>0</v>
      </c>
    </row>
    <row r="1200" spans="2:7">
      <c r="B1200" s="422"/>
      <c r="C1200" s="422"/>
      <c r="G1200" s="2">
        <f>+G1199+E1200-F1200</f>
        <v>0</v>
      </c>
    </row>
    <row r="1201" spans="2:7">
      <c r="B1201" s="422"/>
      <c r="C1201" s="422"/>
      <c r="G1201" s="2">
        <f>+G1200+E1201-F1201</f>
        <v>0</v>
      </c>
    </row>
    <row r="1202" spans="2:7">
      <c r="B1202" s="422"/>
      <c r="C1202" s="422"/>
      <c r="G1202" s="2">
        <f>+G1201+E1202-F1202</f>
        <v>0</v>
      </c>
    </row>
    <row r="1203" spans="2:7">
      <c r="B1203" s="422"/>
      <c r="C1203" s="422"/>
      <c r="G1203" s="2">
        <f>+G1202+E1203-F1203</f>
        <v>0</v>
      </c>
    </row>
    <row r="1204" spans="2:7">
      <c r="B1204" s="422"/>
      <c r="C1204" s="422"/>
      <c r="G1204" s="2">
        <f>+G1203+E1204-F1204</f>
        <v>0</v>
      </c>
    </row>
    <row r="1205" spans="2:7">
      <c r="B1205" s="422"/>
      <c r="C1205" s="422"/>
      <c r="G1205" s="2">
        <f>+G1204+E1205-F1205</f>
        <v>0</v>
      </c>
    </row>
    <row r="1206" spans="2:7">
      <c r="B1206" s="422"/>
      <c r="C1206" s="422"/>
      <c r="G1206" s="2">
        <f>+G1205+E1206-F1206</f>
        <v>0</v>
      </c>
    </row>
    <row r="1207" spans="2:7">
      <c r="B1207" s="422"/>
      <c r="C1207" s="422"/>
      <c r="G1207" s="2">
        <f>+G1206+E1207-F1207</f>
        <v>0</v>
      </c>
    </row>
    <row r="1208" spans="2:7">
      <c r="B1208" s="422"/>
      <c r="C1208" s="422"/>
      <c r="G1208" s="2">
        <f>+G1207+E1208-F1208</f>
        <v>0</v>
      </c>
    </row>
    <row r="1209" spans="2:7">
      <c r="B1209" s="422"/>
      <c r="C1209" s="422"/>
      <c r="G1209" s="2">
        <f>+G1208+E1209-F1209</f>
        <v>0</v>
      </c>
    </row>
    <row r="1210" spans="2:7">
      <c r="B1210" s="422"/>
      <c r="C1210" s="422"/>
      <c r="G1210" s="2">
        <f>+G1209+E1210-F1210</f>
        <v>0</v>
      </c>
    </row>
    <row r="1211" spans="2:7">
      <c r="B1211" s="422"/>
      <c r="C1211" s="422"/>
      <c r="G1211" s="2">
        <f>+G1210+E1211-F1211</f>
        <v>0</v>
      </c>
    </row>
    <row r="1212" spans="2:7">
      <c r="B1212" s="422"/>
      <c r="C1212" s="422"/>
      <c r="G1212" s="2">
        <f>+G1211+E1212-F1212</f>
        <v>0</v>
      </c>
    </row>
    <row r="1213" spans="2:7">
      <c r="B1213" s="422"/>
      <c r="C1213" s="422"/>
      <c r="G1213" s="2">
        <f>+G1212+E1213-F1213</f>
        <v>0</v>
      </c>
    </row>
    <row r="1214" spans="2:7">
      <c r="B1214" s="422"/>
      <c r="C1214" s="422"/>
      <c r="G1214" s="2">
        <f>+G1213+E1214-F1214</f>
        <v>0</v>
      </c>
    </row>
    <row r="1215" spans="2:7">
      <c r="B1215" s="422"/>
      <c r="C1215" s="422"/>
      <c r="G1215" s="2">
        <f>+G1214+E1215-F1215</f>
        <v>0</v>
      </c>
    </row>
    <row r="1216" spans="2:7">
      <c r="B1216" s="422"/>
      <c r="C1216" s="422"/>
      <c r="G1216" s="2">
        <f>+G1215+E1216-F1216</f>
        <v>0</v>
      </c>
    </row>
    <row r="1217" spans="2:7">
      <c r="B1217" s="422"/>
      <c r="C1217" s="422"/>
      <c r="G1217" s="2">
        <f>+G1216+E1217-F1217</f>
        <v>0</v>
      </c>
    </row>
    <row r="1218" spans="2:7">
      <c r="B1218" s="422"/>
      <c r="C1218" s="422"/>
      <c r="G1218" s="2">
        <f>+G1217+E1218-F1218</f>
        <v>0</v>
      </c>
    </row>
    <row r="1219" spans="2:7">
      <c r="B1219" s="422"/>
      <c r="C1219" s="422"/>
      <c r="G1219" s="2">
        <f>+G1218+E1219-F1219</f>
        <v>0</v>
      </c>
    </row>
    <row r="1220" spans="2:7">
      <c r="B1220" s="422"/>
      <c r="C1220" s="422"/>
      <c r="G1220" s="2">
        <f>+G1219+E1220-F1220</f>
        <v>0</v>
      </c>
    </row>
    <row r="1221" spans="2:7">
      <c r="B1221" s="422"/>
      <c r="C1221" s="422"/>
      <c r="G1221" s="2">
        <f>+G1220+E1221-F1221</f>
        <v>0</v>
      </c>
    </row>
    <row r="1222" spans="2:7">
      <c r="B1222" s="422"/>
      <c r="C1222" s="422"/>
      <c r="G1222" s="2">
        <f>+G1221+E1222-F1222</f>
        <v>0</v>
      </c>
    </row>
    <row r="1223" spans="2:7">
      <c r="B1223" s="422"/>
      <c r="C1223" s="422"/>
      <c r="G1223" s="2">
        <f>+G1222+E1223-F1223</f>
        <v>0</v>
      </c>
    </row>
    <row r="1224" spans="2:7">
      <c r="B1224" s="422"/>
      <c r="C1224" s="422"/>
      <c r="G1224" s="2">
        <f>+G1223+E1224-F1224</f>
        <v>0</v>
      </c>
    </row>
    <row r="1225" spans="2:7">
      <c r="B1225" s="422"/>
      <c r="C1225" s="422"/>
      <c r="G1225" s="2">
        <f>+G1224+E1225-F1225</f>
        <v>0</v>
      </c>
    </row>
    <row r="1226" spans="2:7">
      <c r="B1226" s="422"/>
      <c r="C1226" s="422"/>
      <c r="G1226" s="2">
        <f>+G1225+E1226-F1226</f>
        <v>0</v>
      </c>
    </row>
    <row r="1227" spans="2:7">
      <c r="B1227" s="422"/>
      <c r="C1227" s="422"/>
      <c r="G1227" s="2">
        <f>+G1226+E1227-F1227</f>
        <v>0</v>
      </c>
    </row>
    <row r="1228" spans="2:7">
      <c r="B1228" s="422"/>
      <c r="C1228" s="422"/>
      <c r="G1228" s="2">
        <f>+G1227+E1228-F1228</f>
        <v>0</v>
      </c>
    </row>
    <row r="1229" spans="2:7">
      <c r="B1229" s="422"/>
      <c r="C1229" s="422"/>
      <c r="G1229" s="2">
        <f>+G1228+E1229-F1229</f>
        <v>0</v>
      </c>
    </row>
    <row r="1230" spans="2:7">
      <c r="B1230" s="422"/>
      <c r="C1230" s="422"/>
      <c r="G1230" s="2">
        <f>+G1229+E1230-F1230</f>
        <v>0</v>
      </c>
    </row>
    <row r="1231" spans="2:7">
      <c r="B1231" s="422"/>
      <c r="C1231" s="422"/>
      <c r="G1231" s="2">
        <f>+G1230+E1231-F1231</f>
        <v>0</v>
      </c>
    </row>
    <row r="1232" spans="2:7">
      <c r="B1232" s="422"/>
      <c r="C1232" s="422"/>
      <c r="G1232" s="2">
        <f>+G1231+E1232-F1232</f>
        <v>0</v>
      </c>
    </row>
    <row r="1233" spans="2:7">
      <c r="B1233" s="422"/>
      <c r="C1233" s="422"/>
      <c r="G1233" s="2">
        <f>+G1232+E1233-F1233</f>
        <v>0</v>
      </c>
    </row>
    <row r="1234" spans="2:7">
      <c r="B1234" s="422"/>
      <c r="C1234" s="422"/>
      <c r="G1234" s="2">
        <f>+G1233+E1234-F1234</f>
        <v>0</v>
      </c>
    </row>
    <row r="1235" spans="2:7">
      <c r="B1235" s="422"/>
      <c r="C1235" s="422"/>
      <c r="G1235" s="2">
        <f>+G1234+E1235-F1235</f>
        <v>0</v>
      </c>
    </row>
    <row r="1236" spans="2:7">
      <c r="B1236" s="422"/>
      <c r="C1236" s="422"/>
      <c r="G1236" s="2">
        <f>+G1235+E1236-F1236</f>
        <v>0</v>
      </c>
    </row>
    <row r="1237" spans="2:7">
      <c r="B1237" s="422"/>
      <c r="C1237" s="422"/>
      <c r="G1237" s="2">
        <f>+G1236+E1237-F1237</f>
        <v>0</v>
      </c>
    </row>
    <row r="1238" spans="2:7">
      <c r="B1238" s="422"/>
      <c r="C1238" s="422"/>
      <c r="G1238" s="2">
        <f>+G1237+E1238-F1238</f>
        <v>0</v>
      </c>
    </row>
    <row r="1239" spans="2:7">
      <c r="B1239" s="422"/>
      <c r="C1239" s="422"/>
      <c r="G1239" s="2">
        <f>+G1238+E1239-F1239</f>
        <v>0</v>
      </c>
    </row>
    <row r="1240" spans="2:7">
      <c r="B1240" s="422"/>
      <c r="C1240" s="422"/>
      <c r="G1240" s="2">
        <f>+G1239+E1240-F1240</f>
        <v>0</v>
      </c>
    </row>
    <row r="1241" spans="2:7">
      <c r="B1241" s="422"/>
      <c r="C1241" s="422"/>
      <c r="G1241" s="2">
        <f>+G1240+E1241-F1241</f>
        <v>0</v>
      </c>
    </row>
    <row r="1242" spans="2:7">
      <c r="B1242" s="422"/>
      <c r="C1242" s="422"/>
      <c r="G1242" s="2">
        <f>+G1241+E1242-F1242</f>
        <v>0</v>
      </c>
    </row>
    <row r="1243" spans="2:7">
      <c r="B1243" s="422"/>
      <c r="C1243" s="422"/>
      <c r="G1243" s="2">
        <f>+G1242+E1243-F1243</f>
        <v>0</v>
      </c>
    </row>
    <row r="1244" spans="2:7">
      <c r="B1244" s="422"/>
      <c r="C1244" s="422"/>
      <c r="G1244" s="2">
        <f>+G1243+E1244-F1244</f>
        <v>0</v>
      </c>
    </row>
    <row r="1245" spans="2:7">
      <c r="B1245" s="422"/>
      <c r="C1245" s="422"/>
      <c r="G1245" s="2">
        <f>+G1244+E1245-F1245</f>
        <v>0</v>
      </c>
    </row>
    <row r="1246" spans="2:7">
      <c r="B1246" s="422"/>
      <c r="C1246" s="422"/>
      <c r="G1246" s="2">
        <f>+G1245+E1246-F1246</f>
        <v>0</v>
      </c>
    </row>
    <row r="1247" spans="2:7">
      <c r="B1247" s="422"/>
      <c r="C1247" s="422"/>
      <c r="G1247" s="2">
        <f>+G1246+E1247-F1247</f>
        <v>0</v>
      </c>
    </row>
    <row r="1248" spans="2:7">
      <c r="B1248" s="422"/>
      <c r="C1248" s="422"/>
      <c r="G1248" s="2">
        <f>+G1247+E1248-F1248</f>
        <v>0</v>
      </c>
    </row>
    <row r="1249" spans="2:7">
      <c r="B1249" s="422"/>
      <c r="C1249" s="422"/>
      <c r="G1249" s="2">
        <f>+G1248+E1249-F1249</f>
        <v>0</v>
      </c>
    </row>
    <row r="1250" spans="2:7">
      <c r="B1250" s="422"/>
      <c r="C1250" s="422"/>
      <c r="G1250" s="2">
        <f>+G1249+E1250-F1250</f>
        <v>0</v>
      </c>
    </row>
    <row r="1251" spans="2:7">
      <c r="B1251" s="422"/>
      <c r="C1251" s="422"/>
      <c r="G1251" s="2">
        <f>+G1250+E1251-F1251</f>
        <v>0</v>
      </c>
    </row>
    <row r="1252" spans="2:7">
      <c r="B1252" s="422"/>
      <c r="C1252" s="422"/>
      <c r="G1252" s="2">
        <f>+G1251+E1252-F1252</f>
        <v>0</v>
      </c>
    </row>
    <row r="1253" spans="2:7">
      <c r="B1253" s="422"/>
      <c r="C1253" s="422"/>
      <c r="G1253" s="2">
        <f>+G1252+E1253-F1253</f>
        <v>0</v>
      </c>
    </row>
    <row r="1254" spans="2:7">
      <c r="B1254" s="422"/>
      <c r="C1254" s="422"/>
      <c r="G1254" s="2">
        <f>+G1253+E1254-F1254</f>
        <v>0</v>
      </c>
    </row>
    <row r="1255" spans="2:7">
      <c r="B1255" s="422"/>
      <c r="C1255" s="422"/>
      <c r="G1255" s="2">
        <f>+G1254+E1255-F1255</f>
        <v>0</v>
      </c>
    </row>
    <row r="1256" spans="2:7">
      <c r="B1256" s="422"/>
      <c r="C1256" s="422"/>
      <c r="G1256" s="2">
        <f>+G1255+E1256-F1256</f>
        <v>0</v>
      </c>
    </row>
    <row r="1257" spans="2:7">
      <c r="B1257" s="422"/>
      <c r="C1257" s="422"/>
      <c r="G1257" s="2">
        <f>+G1256+E1257-F1257</f>
        <v>0</v>
      </c>
    </row>
    <row r="1258" spans="2:7">
      <c r="B1258" s="422"/>
      <c r="C1258" s="422"/>
      <c r="G1258" s="2">
        <f>+G1257+E1258-F1258</f>
        <v>0</v>
      </c>
    </row>
    <row r="1259" spans="2:7">
      <c r="B1259" s="422"/>
      <c r="C1259" s="422"/>
      <c r="G1259" s="2">
        <f>+G1258+E1259-F1259</f>
        <v>0</v>
      </c>
    </row>
    <row r="1260" spans="2:7">
      <c r="B1260" s="422"/>
      <c r="C1260" s="422"/>
      <c r="G1260" s="2">
        <f>+G1259+E1260-F1260</f>
        <v>0</v>
      </c>
    </row>
    <row r="1261" spans="2:7">
      <c r="B1261" s="422"/>
      <c r="C1261" s="422"/>
      <c r="G1261" s="2">
        <f>+G1260+E1261-F1261</f>
        <v>0</v>
      </c>
    </row>
    <row r="1262" spans="2:7">
      <c r="B1262" s="422"/>
      <c r="C1262" s="422"/>
      <c r="G1262" s="2">
        <f>+G1261+E1262-F1262</f>
        <v>0</v>
      </c>
    </row>
    <row r="1263" spans="2:7">
      <c r="B1263" s="422"/>
      <c r="C1263" s="422"/>
      <c r="G1263" s="2">
        <f>+G1262+E1263-F1263</f>
        <v>0</v>
      </c>
    </row>
    <row r="1264" spans="2:7">
      <c r="B1264" s="422"/>
      <c r="C1264" s="422"/>
      <c r="G1264" s="2">
        <f>+G1263+E1264-F1264</f>
        <v>0</v>
      </c>
    </row>
    <row r="1265" spans="2:7">
      <c r="B1265" s="422"/>
      <c r="C1265" s="422"/>
      <c r="G1265" s="2">
        <f>+G1264+E1265-F1265</f>
        <v>0</v>
      </c>
    </row>
    <row r="1266" spans="2:7">
      <c r="B1266" s="422"/>
      <c r="C1266" s="422"/>
      <c r="G1266" s="2">
        <f>+G1265+E1266-F1266</f>
        <v>0</v>
      </c>
    </row>
    <row r="1267" spans="2:7">
      <c r="B1267" s="422"/>
      <c r="C1267" s="422"/>
      <c r="G1267" s="2">
        <f>+G1266+E1267-F1267</f>
        <v>0</v>
      </c>
    </row>
    <row r="1268" spans="2:7">
      <c r="B1268" s="422"/>
      <c r="C1268" s="422"/>
      <c r="G1268" s="2">
        <f>+G1267+E1268-F1268</f>
        <v>0</v>
      </c>
    </row>
    <row r="1269" spans="2:7">
      <c r="B1269" s="422"/>
      <c r="C1269" s="422"/>
      <c r="G1269" s="2">
        <f>+G1268+E1269-F1269</f>
        <v>0</v>
      </c>
    </row>
    <row r="1270" spans="2:7">
      <c r="B1270" s="422"/>
      <c r="C1270" s="422"/>
      <c r="G1270" s="2">
        <f>+G1269+E1270-F1270</f>
        <v>0</v>
      </c>
    </row>
    <row r="1271" spans="2:7">
      <c r="B1271" s="422"/>
      <c r="C1271" s="422"/>
      <c r="G1271" s="2">
        <f>+G1270+E1271-F1271</f>
        <v>0</v>
      </c>
    </row>
    <row r="1272" spans="2:7">
      <c r="B1272" s="422"/>
      <c r="C1272" s="422"/>
      <c r="G1272" s="2">
        <f>+G1271+E1272-F1272</f>
        <v>0</v>
      </c>
    </row>
    <row r="1273" spans="2:7">
      <c r="B1273" s="422"/>
      <c r="C1273" s="422"/>
      <c r="G1273" s="2">
        <f>+G1272+E1273-F1273</f>
        <v>0</v>
      </c>
    </row>
    <row r="1274" spans="2:7">
      <c r="B1274" s="422"/>
      <c r="C1274" s="422"/>
      <c r="G1274" s="2">
        <f>+G1273+E1274-F1274</f>
        <v>0</v>
      </c>
    </row>
    <row r="1275" spans="2:7">
      <c r="B1275" s="422"/>
      <c r="C1275" s="422"/>
      <c r="G1275" s="2">
        <f>+G1274+E1275-F1275</f>
        <v>0</v>
      </c>
    </row>
    <row r="1276" spans="2:7">
      <c r="B1276" s="422"/>
      <c r="C1276" s="422"/>
      <c r="G1276" s="2">
        <f>+G1275+E1276-F1276</f>
        <v>0</v>
      </c>
    </row>
    <row r="1277" spans="2:7">
      <c r="B1277" s="422"/>
      <c r="C1277" s="422"/>
      <c r="G1277" s="2">
        <f>+G1276+E1277-F1277</f>
        <v>0</v>
      </c>
    </row>
    <row r="1278" spans="2:7">
      <c r="B1278" s="422"/>
      <c r="C1278" s="422"/>
      <c r="G1278" s="2">
        <f>+G1277+E1278-F1278</f>
        <v>0</v>
      </c>
    </row>
    <row r="1279" spans="2:7">
      <c r="B1279" s="422"/>
      <c r="C1279" s="422"/>
      <c r="G1279" s="2">
        <f>+G1278+E1279-F1279</f>
        <v>0</v>
      </c>
    </row>
    <row r="1280" spans="2:7">
      <c r="B1280" s="422"/>
      <c r="C1280" s="422"/>
      <c r="G1280" s="2">
        <f>+G1279+E1280-F1280</f>
        <v>0</v>
      </c>
    </row>
    <row r="1281" spans="2:7">
      <c r="B1281" s="422"/>
      <c r="C1281" s="422"/>
      <c r="G1281" s="2">
        <f>+G1280+E1281-F1281</f>
        <v>0</v>
      </c>
    </row>
    <row r="1282" spans="2:7">
      <c r="B1282" s="422"/>
      <c r="C1282" s="422"/>
      <c r="G1282" s="2">
        <f>+G1281+E1282-F1282</f>
        <v>0</v>
      </c>
    </row>
    <row r="1283" spans="2:7">
      <c r="B1283" s="422"/>
      <c r="C1283" s="422"/>
      <c r="G1283" s="2">
        <f>+G1282+E1283-F1283</f>
        <v>0</v>
      </c>
    </row>
    <row r="1284" spans="2:7">
      <c r="B1284" s="422"/>
      <c r="C1284" s="422"/>
      <c r="G1284" s="2">
        <f>+G1283+E1284-F1284</f>
        <v>0</v>
      </c>
    </row>
    <row r="1285" spans="2:7">
      <c r="B1285" s="422"/>
      <c r="C1285" s="422"/>
      <c r="G1285" s="2">
        <f>+G1284+E1285-F1285</f>
        <v>0</v>
      </c>
    </row>
    <row r="1286" spans="2:7">
      <c r="B1286" s="422"/>
      <c r="C1286" s="422"/>
      <c r="G1286" s="2">
        <f>+G1285+E1286-F1286</f>
        <v>0</v>
      </c>
    </row>
    <row r="1287" spans="2:7">
      <c r="B1287" s="422"/>
      <c r="C1287" s="422"/>
      <c r="G1287" s="2">
        <f>+G1286+E1287-F1287</f>
        <v>0</v>
      </c>
    </row>
    <row r="1288" spans="2:7">
      <c r="B1288" s="422"/>
      <c r="C1288" s="422"/>
      <c r="G1288" s="2">
        <f>+G1287+E1288-F1288</f>
        <v>0</v>
      </c>
    </row>
    <row r="1289" spans="2:7">
      <c r="B1289" s="422"/>
      <c r="C1289" s="422"/>
      <c r="G1289" s="2">
        <f>+G1288+E1289-F1289</f>
        <v>0</v>
      </c>
    </row>
    <row r="1290" spans="2:7">
      <c r="B1290" s="422"/>
      <c r="C1290" s="422"/>
      <c r="G1290" s="2">
        <f>+G1289+E1290-F1290</f>
        <v>0</v>
      </c>
    </row>
    <row r="1291" spans="2:7">
      <c r="B1291" s="422"/>
      <c r="C1291" s="422"/>
      <c r="G1291" s="2">
        <f>+G1290+E1291-F1291</f>
        <v>0</v>
      </c>
    </row>
    <row r="1292" spans="2:7">
      <c r="B1292" s="422"/>
      <c r="C1292" s="422"/>
      <c r="G1292" s="2">
        <f>+G1291+E1292-F1292</f>
        <v>0</v>
      </c>
    </row>
    <row r="1293" spans="2:7">
      <c r="B1293" s="422"/>
      <c r="C1293" s="422"/>
      <c r="G1293" s="2">
        <f>+G1292+E1293-F1293</f>
        <v>0</v>
      </c>
    </row>
    <row r="1294" spans="2:7">
      <c r="B1294" s="422"/>
      <c r="C1294" s="422"/>
      <c r="G1294" s="2">
        <f>+G1293+E1294-F1294</f>
        <v>0</v>
      </c>
    </row>
    <row r="1295" spans="2:7">
      <c r="B1295" s="422"/>
      <c r="C1295" s="422"/>
      <c r="G1295" s="2">
        <f>+G1294+E1295-F1295</f>
        <v>0</v>
      </c>
    </row>
    <row r="1296" spans="2:7">
      <c r="B1296" s="422"/>
      <c r="C1296" s="422"/>
      <c r="G1296" s="2">
        <f>+G1295+E1296-F1296</f>
        <v>0</v>
      </c>
    </row>
    <row r="1297" spans="2:7">
      <c r="B1297" s="422"/>
      <c r="C1297" s="422"/>
      <c r="G1297" s="2">
        <f>+G1296+E1297-F1297</f>
        <v>0</v>
      </c>
    </row>
    <row r="1298" spans="2:7">
      <c r="B1298" s="422"/>
      <c r="C1298" s="422"/>
      <c r="G1298" s="2">
        <f>+G1297+E1298-F1298</f>
        <v>0</v>
      </c>
    </row>
    <row r="1299" spans="2:7">
      <c r="B1299" s="422"/>
      <c r="C1299" s="422"/>
      <c r="G1299" s="2">
        <f>+G1298+E1299-F1299</f>
        <v>0</v>
      </c>
    </row>
    <row r="1300" spans="2:7">
      <c r="B1300" s="422"/>
      <c r="C1300" s="422"/>
      <c r="G1300" s="2">
        <f>+G1299+E1300-F1300</f>
        <v>0</v>
      </c>
    </row>
    <row r="1301" spans="2:7">
      <c r="B1301" s="422"/>
      <c r="C1301" s="422"/>
      <c r="G1301" s="2">
        <f>+G1300+E1301-F1301</f>
        <v>0</v>
      </c>
    </row>
    <row r="1302" spans="2:7">
      <c r="B1302" s="422"/>
      <c r="C1302" s="422"/>
      <c r="G1302" s="2">
        <f>+G1301+E1302-F1302</f>
        <v>0</v>
      </c>
    </row>
    <row r="1303" spans="2:7">
      <c r="B1303" s="422"/>
      <c r="C1303" s="422"/>
      <c r="G1303" s="2">
        <f>+G1302+E1303-F1303</f>
        <v>0</v>
      </c>
    </row>
    <row r="1304" spans="2:7">
      <c r="B1304" s="422"/>
      <c r="C1304" s="422"/>
      <c r="G1304" s="2">
        <f>+G1303+E1304-F1304</f>
        <v>0</v>
      </c>
    </row>
    <row r="1305" spans="2:7">
      <c r="B1305" s="422"/>
      <c r="C1305" s="422"/>
      <c r="G1305" s="2">
        <f>+G1304+E1305-F1305</f>
        <v>0</v>
      </c>
    </row>
    <row r="1306" spans="2:7">
      <c r="B1306" s="422"/>
      <c r="C1306" s="422"/>
      <c r="G1306" s="2">
        <f>+G1305+E1306-F1306</f>
        <v>0</v>
      </c>
    </row>
    <row r="1307" spans="2:7">
      <c r="B1307" s="422"/>
      <c r="C1307" s="422"/>
      <c r="G1307" s="2">
        <f>+G1306+E1307-F1307</f>
        <v>0</v>
      </c>
    </row>
    <row r="1308" spans="2:7">
      <c r="B1308" s="422"/>
      <c r="C1308" s="422"/>
      <c r="G1308" s="2">
        <f>+G1307+E1308-F1308</f>
        <v>0</v>
      </c>
    </row>
    <row r="1309" spans="2:7">
      <c r="B1309" s="422"/>
      <c r="C1309" s="422"/>
      <c r="G1309" s="2">
        <f>+G1308+E1309-F1309</f>
        <v>0</v>
      </c>
    </row>
    <row r="1310" spans="2:7">
      <c r="B1310" s="422"/>
      <c r="C1310" s="422"/>
      <c r="G1310" s="2">
        <f>+G1309+E1310-F1310</f>
        <v>0</v>
      </c>
    </row>
    <row r="1311" spans="2:7">
      <c r="B1311" s="422"/>
      <c r="C1311" s="422"/>
      <c r="G1311" s="2">
        <f>+G1310+E1311-F1311</f>
        <v>0</v>
      </c>
    </row>
    <row r="1312" spans="2:7">
      <c r="B1312" s="422"/>
      <c r="C1312" s="422"/>
      <c r="G1312" s="2">
        <f>+G1311+E1312-F1312</f>
        <v>0</v>
      </c>
    </row>
    <row r="1313" spans="2:7">
      <c r="B1313" s="422"/>
      <c r="C1313" s="422"/>
      <c r="G1313" s="2">
        <f>+G1312+E1313-F1313</f>
        <v>0</v>
      </c>
    </row>
    <row r="1314" spans="2:7">
      <c r="B1314" s="422"/>
      <c r="C1314" s="422"/>
      <c r="G1314" s="2">
        <f>+G1313+E1314-F1314</f>
        <v>0</v>
      </c>
    </row>
    <row r="1315" spans="2:7">
      <c r="B1315" s="422"/>
      <c r="C1315" s="422"/>
      <c r="G1315" s="2">
        <f>+G1314+E1315-F1315</f>
        <v>0</v>
      </c>
    </row>
    <row r="1316" spans="2:7">
      <c r="B1316" s="422"/>
      <c r="C1316" s="422"/>
      <c r="G1316" s="2">
        <f>+G1315+E1316-F1316</f>
        <v>0</v>
      </c>
    </row>
    <row r="1317" spans="2:7">
      <c r="B1317" s="422"/>
      <c r="C1317" s="422"/>
      <c r="G1317" s="2">
        <f>+G1316+E1317-F1317</f>
        <v>0</v>
      </c>
    </row>
    <row r="1318" spans="2:7">
      <c r="B1318" s="422"/>
      <c r="C1318" s="422"/>
      <c r="G1318" s="2">
        <f>+G1317+E1318-F1318</f>
        <v>0</v>
      </c>
    </row>
    <row r="1319" spans="2:7">
      <c r="B1319" s="422"/>
      <c r="C1319" s="422"/>
      <c r="G1319" s="2">
        <f>+G1318+E1319-F1319</f>
        <v>0</v>
      </c>
    </row>
    <row r="1320" spans="2:7">
      <c r="B1320" s="422"/>
      <c r="C1320" s="422"/>
      <c r="G1320" s="2">
        <f>+G1319+E1320-F1320</f>
        <v>0</v>
      </c>
    </row>
    <row r="1321" spans="2:7">
      <c r="B1321" s="422"/>
      <c r="C1321" s="422"/>
      <c r="G1321" s="2">
        <f>+G1320+E1321-F1321</f>
        <v>0</v>
      </c>
    </row>
    <row r="1322" spans="2:7">
      <c r="B1322" s="422"/>
      <c r="C1322" s="422"/>
      <c r="G1322" s="2">
        <f>+G1321+E1322-F1322</f>
        <v>0</v>
      </c>
    </row>
    <row r="1323" spans="2:7">
      <c r="B1323" s="422"/>
      <c r="C1323" s="422"/>
    </row>
  </sheetData>
  <autoFilter ref="A4:G372" xr:uid="{00000000-0009-0000-0000-000009000000}"/>
  <mergeCells count="4">
    <mergeCell ref="B2:G2"/>
    <mergeCell ref="I919:K919"/>
    <mergeCell ref="I930:K930"/>
    <mergeCell ref="I939:K939"/>
  </mergeCells>
  <pageMargins left="0" right="0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AC53"/>
  <sheetViews>
    <sheetView topLeftCell="O10" zoomScale="90" zoomScaleNormal="90" workbookViewId="0">
      <selection activeCell="R14" sqref="R14"/>
    </sheetView>
  </sheetViews>
  <sheetFormatPr defaultColWidth="11.42578125" defaultRowHeight="15"/>
  <cols>
    <col min="1" max="1" width="4.42578125" bestFit="1" customWidth="1"/>
    <col min="2" max="2" width="44.28515625" bestFit="1" customWidth="1"/>
    <col min="3" max="3" width="15.7109375" hidden="1" customWidth="1"/>
    <col min="4" max="4" width="6.140625" hidden="1" customWidth="1"/>
    <col min="5" max="9" width="11.42578125" customWidth="1"/>
    <col min="10" max="11" width="13.140625" customWidth="1"/>
    <col min="12" max="16" width="11.42578125" customWidth="1"/>
    <col min="17" max="18" width="12.42578125" customWidth="1"/>
    <col min="19" max="27" width="11.42578125" customWidth="1"/>
  </cols>
  <sheetData>
    <row r="1" spans="1:29">
      <c r="A1" s="480"/>
      <c r="B1" s="480"/>
      <c r="C1" s="480"/>
      <c r="D1" s="480"/>
      <c r="E1" s="473" t="s">
        <v>783</v>
      </c>
      <c r="F1" s="474"/>
      <c r="G1" s="474"/>
      <c r="H1" s="474"/>
      <c r="I1" s="474"/>
      <c r="J1" s="474"/>
      <c r="K1" s="475"/>
      <c r="L1" s="476" t="s">
        <v>784</v>
      </c>
      <c r="M1" s="477"/>
      <c r="N1" s="477"/>
      <c r="O1" s="477"/>
      <c r="P1" s="477"/>
      <c r="Q1" s="477"/>
      <c r="R1" s="478"/>
      <c r="S1" s="476" t="s">
        <v>232</v>
      </c>
      <c r="T1" s="477"/>
      <c r="U1" s="477"/>
      <c r="V1" s="477"/>
      <c r="W1" s="477"/>
      <c r="X1" s="477"/>
      <c r="Y1" s="479"/>
      <c r="Z1" s="359" t="s">
        <v>208</v>
      </c>
      <c r="AA1" s="348" t="s">
        <v>785</v>
      </c>
      <c r="AB1" s="480"/>
      <c r="AC1" s="480"/>
    </row>
    <row r="2" spans="1:29" ht="16.5" customHeight="1">
      <c r="A2" s="480"/>
      <c r="B2" s="349" t="s">
        <v>786</v>
      </c>
      <c r="C2" s="350" t="s">
        <v>787</v>
      </c>
      <c r="D2" s="480"/>
      <c r="E2" s="481" t="s">
        <v>41</v>
      </c>
      <c r="F2" s="412" t="s">
        <v>25</v>
      </c>
      <c r="G2" s="413" t="s">
        <v>26</v>
      </c>
      <c r="H2" s="413" t="s">
        <v>27</v>
      </c>
      <c r="I2" s="414" t="s">
        <v>11</v>
      </c>
      <c r="J2" s="482" t="s">
        <v>17</v>
      </c>
      <c r="K2" s="483" t="s">
        <v>18</v>
      </c>
      <c r="L2" s="481" t="s">
        <v>41</v>
      </c>
      <c r="M2" s="412" t="s">
        <v>25</v>
      </c>
      <c r="N2" s="413" t="s">
        <v>26</v>
      </c>
      <c r="O2" s="413" t="s">
        <v>27</v>
      </c>
      <c r="P2" s="414" t="s">
        <v>11</v>
      </c>
      <c r="Q2" s="482" t="s">
        <v>17</v>
      </c>
      <c r="R2" s="483" t="s">
        <v>18</v>
      </c>
      <c r="S2" s="481" t="s">
        <v>41</v>
      </c>
      <c r="T2" s="412" t="s">
        <v>25</v>
      </c>
      <c r="U2" s="413" t="s">
        <v>26</v>
      </c>
      <c r="V2" s="413" t="s">
        <v>27</v>
      </c>
      <c r="W2" s="414" t="s">
        <v>11</v>
      </c>
      <c r="X2" s="482" t="s">
        <v>17</v>
      </c>
      <c r="Y2" s="483" t="s">
        <v>18</v>
      </c>
      <c r="Z2" s="484" t="s">
        <v>788</v>
      </c>
      <c r="AA2" s="485" t="s">
        <v>789</v>
      </c>
      <c r="AB2" s="486" t="s">
        <v>39</v>
      </c>
      <c r="AC2" s="480"/>
    </row>
    <row r="3" spans="1:29">
      <c r="A3" s="480"/>
      <c r="B3" s="366" t="s">
        <v>790</v>
      </c>
      <c r="C3" s="350"/>
      <c r="D3" s="480"/>
      <c r="E3" s="487">
        <f>[1]RESUMEN!$E$50</f>
        <v>650</v>
      </c>
      <c r="F3" s="487">
        <f>[1]RESUMEN!$F$50</f>
        <v>195</v>
      </c>
      <c r="G3" s="487">
        <f>[1]RESUMEN!$G$50</f>
        <v>195</v>
      </c>
      <c r="H3" s="487">
        <f>[1]RESUMEN!$H$50</f>
        <v>195</v>
      </c>
      <c r="I3" s="487">
        <f>[1]RESUMEN!$I$50</f>
        <v>130</v>
      </c>
      <c r="J3" s="488">
        <f>[1]RESUMEN!$J$50</f>
        <v>183</v>
      </c>
      <c r="K3" s="488">
        <f>[1]RESUMEN!$K$50</f>
        <v>3199</v>
      </c>
      <c r="L3" s="489">
        <f>[1]RESUMEN!$L$50</f>
        <v>0</v>
      </c>
      <c r="M3" s="489">
        <f>[1]RESUMEN!$M$50</f>
        <v>0</v>
      </c>
      <c r="N3" s="489">
        <f>[1]RESUMEN!$N$50</f>
        <v>0</v>
      </c>
      <c r="O3" s="489">
        <f>[1]RESUMEN!$O$50</f>
        <v>56.6</v>
      </c>
      <c r="P3" s="489">
        <f>[1]RESUMEN!$P$50</f>
        <v>54.2</v>
      </c>
      <c r="Q3" s="489">
        <f>[1]RESUMEN!$Q$50</f>
        <v>151.69999999999999</v>
      </c>
      <c r="R3" s="488">
        <f>[1]RESUMEN!$R$50</f>
        <v>8037.9000000000005</v>
      </c>
      <c r="S3" s="488">
        <f>[1]RESUMEN!$S$50</f>
        <v>700</v>
      </c>
      <c r="T3" s="488">
        <f>[1]RESUMEN!$T$50</f>
        <v>0</v>
      </c>
      <c r="U3" s="488">
        <f>[1]RESUMEN!$U$50</f>
        <v>0</v>
      </c>
      <c r="V3" s="488">
        <f>[1]RESUMEN!$V$50</f>
        <v>0</v>
      </c>
      <c r="W3" s="488">
        <f>[1]RESUMEN!$W$50</f>
        <v>0</v>
      </c>
      <c r="X3" s="488">
        <f>[1]RESUMEN!$X$50</f>
        <v>0</v>
      </c>
      <c r="Y3" s="488">
        <f>[1]RESUMEN!$Y$50</f>
        <v>1800</v>
      </c>
      <c r="Z3" s="488">
        <f>[1]RESUMEN!$Z$50</f>
        <v>1017</v>
      </c>
      <c r="AA3" s="488">
        <f>[1]RESUMEN!$AA$50</f>
        <v>264.3</v>
      </c>
      <c r="AB3" s="487">
        <f>[1]RESUMEN!$AB$50</f>
        <v>16828.7</v>
      </c>
      <c r="AC3" s="480"/>
    </row>
    <row r="4" spans="1:29" ht="17.25" customHeight="1">
      <c r="A4" s="480">
        <v>92</v>
      </c>
      <c r="B4" s="290" t="s">
        <v>791</v>
      </c>
      <c r="C4" s="351">
        <f>+'MAYHUASCA  CLUDY'!G1305</f>
        <v>0</v>
      </c>
      <c r="D4" s="480"/>
      <c r="E4" s="490"/>
      <c r="F4" s="491"/>
      <c r="G4" s="491"/>
      <c r="H4" s="491"/>
      <c r="I4" s="490"/>
      <c r="J4" s="492"/>
      <c r="K4" s="491"/>
      <c r="L4" s="493"/>
      <c r="M4" s="494"/>
      <c r="N4" s="494"/>
      <c r="O4" s="494"/>
      <c r="P4" s="495"/>
      <c r="Q4" s="496"/>
      <c r="R4" s="497">
        <v>388.6</v>
      </c>
      <c r="S4" s="490"/>
      <c r="T4" s="490"/>
      <c r="U4" s="490"/>
      <c r="V4" s="491"/>
      <c r="W4" s="491"/>
      <c r="X4" s="490"/>
      <c r="Y4" s="497"/>
      <c r="Z4" s="492"/>
      <c r="AA4" s="498"/>
      <c r="AB4" s="499">
        <f>AA4+Z4+W4+V4+U4+T4+S4+P4+O4+N4+M4+L4+I4+H4+G4+F4+E4+X4+Q4+J4+Y4+R4+K4</f>
        <v>388.6</v>
      </c>
      <c r="AC4" s="500">
        <f>C4-AB4</f>
        <v>-388.6</v>
      </c>
    </row>
    <row r="5" spans="1:29" ht="17.25" customHeight="1">
      <c r="A5" s="480">
        <v>93</v>
      </c>
      <c r="B5" s="288" t="s">
        <v>105</v>
      </c>
      <c r="C5" s="351">
        <f>+'MAYHUASCA MARILU'!G1307</f>
        <v>47.599999999999994</v>
      </c>
      <c r="D5" s="480"/>
      <c r="E5" s="501"/>
      <c r="F5" s="502"/>
      <c r="G5" s="502"/>
      <c r="H5" s="502"/>
      <c r="I5" s="501"/>
      <c r="J5" s="503"/>
      <c r="K5" s="502"/>
      <c r="L5" s="504"/>
      <c r="M5" s="502"/>
      <c r="N5" s="502"/>
      <c r="O5" s="502"/>
      <c r="P5" s="501"/>
      <c r="Q5" s="505"/>
      <c r="R5" s="506">
        <v>47.6</v>
      </c>
      <c r="S5" s="501"/>
      <c r="T5" s="501"/>
      <c r="U5" s="501"/>
      <c r="V5" s="502"/>
      <c r="W5" s="502"/>
      <c r="X5" s="501"/>
      <c r="Y5" s="506"/>
      <c r="Z5" s="503"/>
      <c r="AA5" s="507"/>
      <c r="AB5" s="499">
        <f t="shared" ref="AB5:AB52" si="0">AA5+Z5+W5+V5+U5+T5+S5+P5+O5+N5+M5+L5+I5+H5+G5+F5+E5+X5+Q5+J5+Y5+R5+K5</f>
        <v>47.6</v>
      </c>
      <c r="AC5" s="500">
        <f t="shared" ref="AC5:AC52" si="1">C5-AB5</f>
        <v>0</v>
      </c>
    </row>
    <row r="6" spans="1:29" ht="17.25" customHeight="1">
      <c r="A6" s="480">
        <v>94</v>
      </c>
      <c r="B6" s="288" t="s">
        <v>120</v>
      </c>
      <c r="C6" s="351">
        <f>+'MAYHUASCA ULISES'!G1306</f>
        <v>111.1</v>
      </c>
      <c r="D6" s="480"/>
      <c r="E6" s="501"/>
      <c r="F6" s="502"/>
      <c r="G6" s="502"/>
      <c r="H6" s="502"/>
      <c r="I6" s="501"/>
      <c r="J6" s="492"/>
      <c r="K6" s="491">
        <v>65</v>
      </c>
      <c r="L6" s="504"/>
      <c r="M6" s="502"/>
      <c r="N6" s="502"/>
      <c r="O6" s="502"/>
      <c r="P6" s="501"/>
      <c r="Q6" s="505"/>
      <c r="R6" s="506">
        <v>46.1</v>
      </c>
      <c r="S6" s="501"/>
      <c r="T6" s="501"/>
      <c r="U6" s="501"/>
      <c r="V6" s="502"/>
      <c r="W6" s="502"/>
      <c r="X6" s="501"/>
      <c r="Y6" s="506"/>
      <c r="Z6" s="503"/>
      <c r="AA6" s="507"/>
      <c r="AB6" s="499">
        <f t="shared" si="0"/>
        <v>111.1</v>
      </c>
      <c r="AC6" s="500">
        <f t="shared" si="1"/>
        <v>0</v>
      </c>
    </row>
    <row r="7" spans="1:29" ht="17.25" customHeight="1">
      <c r="A7" s="480">
        <v>95</v>
      </c>
      <c r="B7" s="288" t="s">
        <v>136</v>
      </c>
      <c r="C7" s="351">
        <f>+'MAYTA VIOLETA'!G1310</f>
        <v>84.399999999999949</v>
      </c>
      <c r="D7" s="480"/>
      <c r="E7" s="501"/>
      <c r="F7" s="502"/>
      <c r="G7" s="502"/>
      <c r="H7" s="502"/>
      <c r="I7" s="501"/>
      <c r="J7" s="503"/>
      <c r="K7" s="502">
        <v>65</v>
      </c>
      <c r="L7" s="504"/>
      <c r="M7" s="502"/>
      <c r="N7" s="502"/>
      <c r="O7" s="502"/>
      <c r="P7" s="501"/>
      <c r="Q7" s="505"/>
      <c r="R7" s="506">
        <v>19.399999999999999</v>
      </c>
      <c r="S7" s="501"/>
      <c r="T7" s="501"/>
      <c r="U7" s="501"/>
      <c r="V7" s="502"/>
      <c r="W7" s="502"/>
      <c r="X7" s="501"/>
      <c r="Y7" s="506"/>
      <c r="Z7" s="503"/>
      <c r="AA7" s="507"/>
      <c r="AB7" s="499">
        <f t="shared" si="0"/>
        <v>84.4</v>
      </c>
      <c r="AC7" s="500">
        <f t="shared" si="1"/>
        <v>0</v>
      </c>
    </row>
    <row r="8" spans="1:29" ht="17.25" customHeight="1">
      <c r="A8" s="480">
        <v>96</v>
      </c>
      <c r="B8" s="288" t="s">
        <v>155</v>
      </c>
      <c r="C8" s="351">
        <f>+'MEDINA VICENTA'!G1314</f>
        <v>1255.4000000000003</v>
      </c>
      <c r="D8" s="480"/>
      <c r="E8" s="501"/>
      <c r="F8" s="502"/>
      <c r="G8" s="502"/>
      <c r="H8" s="508"/>
      <c r="I8" s="509">
        <v>65</v>
      </c>
      <c r="J8" s="492">
        <v>61</v>
      </c>
      <c r="K8" s="491">
        <v>65</v>
      </c>
      <c r="L8" s="504"/>
      <c r="M8" s="502"/>
      <c r="N8" s="502"/>
      <c r="O8" s="502"/>
      <c r="P8" s="501"/>
      <c r="Q8" s="505">
        <v>134.6</v>
      </c>
      <c r="R8" s="506">
        <v>145.30000000000001</v>
      </c>
      <c r="S8" s="501"/>
      <c r="T8" s="501"/>
      <c r="U8" s="501"/>
      <c r="V8" s="502"/>
      <c r="W8" s="502"/>
      <c r="X8" s="501"/>
      <c r="Y8" s="506"/>
      <c r="Z8" s="503">
        <v>759.5</v>
      </c>
      <c r="AA8" s="507">
        <v>25</v>
      </c>
      <c r="AB8" s="499">
        <f t="shared" si="0"/>
        <v>1255.3999999999999</v>
      </c>
      <c r="AC8" s="500">
        <f t="shared" si="1"/>
        <v>0</v>
      </c>
    </row>
    <row r="9" spans="1:29" ht="17.25" customHeight="1">
      <c r="A9" s="480">
        <v>97</v>
      </c>
      <c r="B9" s="288" t="s">
        <v>792</v>
      </c>
      <c r="C9" s="351">
        <f>+'MEDINA JUAN CARLOS'!G1306</f>
        <v>89.4</v>
      </c>
      <c r="D9" s="480"/>
      <c r="E9" s="501"/>
      <c r="F9" s="502"/>
      <c r="G9" s="502"/>
      <c r="H9" s="502"/>
      <c r="I9" s="501"/>
      <c r="J9" s="503"/>
      <c r="K9" s="502">
        <v>65</v>
      </c>
      <c r="L9" s="504"/>
      <c r="M9" s="502"/>
      <c r="N9" s="502"/>
      <c r="O9" s="502"/>
      <c r="P9" s="501"/>
      <c r="Q9" s="505"/>
      <c r="R9" s="506">
        <v>24.4</v>
      </c>
      <c r="S9" s="501"/>
      <c r="T9" s="501"/>
      <c r="U9" s="501"/>
      <c r="V9" s="502"/>
      <c r="W9" s="502"/>
      <c r="X9" s="501"/>
      <c r="Y9" s="506"/>
      <c r="Z9" s="503"/>
      <c r="AA9" s="507"/>
      <c r="AB9" s="499">
        <f t="shared" si="0"/>
        <v>89.4</v>
      </c>
      <c r="AC9" s="500">
        <f t="shared" si="1"/>
        <v>0</v>
      </c>
    </row>
    <row r="10" spans="1:29" ht="17.25" customHeight="1">
      <c r="A10" s="480">
        <v>98</v>
      </c>
      <c r="B10" s="288" t="s">
        <v>624</v>
      </c>
      <c r="C10" s="351">
        <f>+'REYES MILENA'!G1308</f>
        <v>4.6185277824406512E-14</v>
      </c>
      <c r="D10" s="480"/>
      <c r="E10" s="501"/>
      <c r="F10" s="502"/>
      <c r="G10" s="502"/>
      <c r="H10" s="502"/>
      <c r="I10" s="501"/>
      <c r="J10" s="492"/>
      <c r="K10" s="491"/>
      <c r="L10" s="504"/>
      <c r="M10" s="502"/>
      <c r="N10" s="502"/>
      <c r="O10" s="502"/>
      <c r="P10" s="501"/>
      <c r="Q10" s="505"/>
      <c r="R10" s="506"/>
      <c r="S10" s="501"/>
      <c r="T10" s="501"/>
      <c r="U10" s="501"/>
      <c r="V10" s="502"/>
      <c r="W10" s="502"/>
      <c r="X10" s="501"/>
      <c r="Y10" s="506"/>
      <c r="Z10" s="503"/>
      <c r="AA10" s="507"/>
      <c r="AB10" s="499">
        <f t="shared" si="0"/>
        <v>0</v>
      </c>
      <c r="AC10" s="500">
        <f t="shared" si="1"/>
        <v>4.6185277824406512E-14</v>
      </c>
    </row>
    <row r="11" spans="1:29" ht="17.25" customHeight="1">
      <c r="A11" s="480">
        <v>99</v>
      </c>
      <c r="B11" s="288" t="s">
        <v>192</v>
      </c>
      <c r="C11" s="351">
        <f>+'MELO MARINA '!G1308</f>
        <v>-1.3500311979441904E-13</v>
      </c>
      <c r="D11" s="480"/>
      <c r="E11" s="501"/>
      <c r="F11" s="502"/>
      <c r="G11" s="502"/>
      <c r="H11" s="502"/>
      <c r="I11" s="501"/>
      <c r="J11" s="503"/>
      <c r="K11" s="502"/>
      <c r="L11" s="504"/>
      <c r="M11" s="502"/>
      <c r="N11" s="502"/>
      <c r="O11" s="502"/>
      <c r="P11" s="501"/>
      <c r="Q11" s="505"/>
      <c r="R11" s="506">
        <v>742.6</v>
      </c>
      <c r="S11" s="501"/>
      <c r="T11" s="501"/>
      <c r="U11" s="501"/>
      <c r="V11" s="502"/>
      <c r="W11" s="502"/>
      <c r="X11" s="501"/>
      <c r="Y11" s="506"/>
      <c r="Z11" s="503"/>
      <c r="AA11" s="507"/>
      <c r="AB11" s="499">
        <f t="shared" si="0"/>
        <v>742.6</v>
      </c>
      <c r="AC11" s="500">
        <f t="shared" si="1"/>
        <v>-742.60000000000014</v>
      </c>
    </row>
    <row r="12" spans="1:29" ht="17.25" customHeight="1">
      <c r="A12" s="480">
        <v>100</v>
      </c>
      <c r="B12" s="289" t="s">
        <v>793</v>
      </c>
      <c r="C12" s="352">
        <f>+'MESIA GLADYS'!G1310</f>
        <v>210.7</v>
      </c>
      <c r="D12" s="480"/>
      <c r="E12" s="501"/>
      <c r="F12" s="502"/>
      <c r="G12" s="502"/>
      <c r="H12" s="502"/>
      <c r="I12" s="501"/>
      <c r="J12" s="492"/>
      <c r="K12" s="491"/>
      <c r="L12" s="504"/>
      <c r="M12" s="502"/>
      <c r="N12" s="502"/>
      <c r="O12" s="502"/>
      <c r="P12" s="501"/>
      <c r="Q12" s="505"/>
      <c r="R12" s="506">
        <v>110.7</v>
      </c>
      <c r="S12" s="501"/>
      <c r="T12" s="501"/>
      <c r="U12" s="501"/>
      <c r="V12" s="502"/>
      <c r="W12" s="502"/>
      <c r="X12" s="501"/>
      <c r="Y12" s="506">
        <v>100</v>
      </c>
      <c r="Z12" s="503"/>
      <c r="AA12" s="507"/>
      <c r="AB12" s="499">
        <f t="shared" si="0"/>
        <v>210.7</v>
      </c>
      <c r="AC12" s="500">
        <f t="shared" si="1"/>
        <v>0</v>
      </c>
    </row>
    <row r="13" spans="1:29" ht="17.25" customHeight="1">
      <c r="A13" s="480">
        <v>101</v>
      </c>
      <c r="B13" s="287" t="s">
        <v>760</v>
      </c>
      <c r="C13" s="353">
        <f>+'SALAS JUDITH'!G1305</f>
        <v>0</v>
      </c>
      <c r="D13" s="480"/>
      <c r="E13" s="501"/>
      <c r="F13" s="502"/>
      <c r="G13" s="502"/>
      <c r="H13" s="502"/>
      <c r="I13" s="501"/>
      <c r="J13" s="503"/>
      <c r="K13" s="502"/>
      <c r="L13" s="504"/>
      <c r="M13" s="502"/>
      <c r="N13" s="502"/>
      <c r="O13" s="502"/>
      <c r="P13" s="501"/>
      <c r="Q13" s="505"/>
      <c r="R13" s="506">
        <v>295.3</v>
      </c>
      <c r="S13" s="501"/>
      <c r="T13" s="501"/>
      <c r="U13" s="501"/>
      <c r="V13" s="502"/>
      <c r="W13" s="502"/>
      <c r="X13" s="501"/>
      <c r="Y13" s="506"/>
      <c r="Z13" s="503"/>
      <c r="AA13" s="507"/>
      <c r="AB13" s="499">
        <f t="shared" si="0"/>
        <v>295.3</v>
      </c>
      <c r="AC13" s="500">
        <f t="shared" si="1"/>
        <v>-295.3</v>
      </c>
    </row>
    <row r="14" spans="1:29" ht="17.25" customHeight="1">
      <c r="A14" s="480">
        <v>102</v>
      </c>
      <c r="B14" s="290" t="s">
        <v>240</v>
      </c>
      <c r="C14" s="354">
        <f>+'ÑAHUI AURELIO'!G1302</f>
        <v>115.39999999999998</v>
      </c>
      <c r="D14" s="480"/>
      <c r="E14" s="501"/>
      <c r="F14" s="502"/>
      <c r="G14" s="502"/>
      <c r="H14" s="502"/>
      <c r="I14" s="501"/>
      <c r="J14" s="492"/>
      <c r="K14" s="491">
        <v>65</v>
      </c>
      <c r="L14" s="504"/>
      <c r="M14" s="502"/>
      <c r="N14" s="502"/>
      <c r="O14" s="502"/>
      <c r="P14" s="501"/>
      <c r="Q14" s="505"/>
      <c r="R14" s="506">
        <v>50.4</v>
      </c>
      <c r="S14" s="501"/>
      <c r="T14" s="501"/>
      <c r="U14" s="501"/>
      <c r="V14" s="502"/>
      <c r="W14" s="502"/>
      <c r="X14" s="501"/>
      <c r="Y14" s="506"/>
      <c r="Z14" s="503"/>
      <c r="AA14" s="507"/>
      <c r="AB14" s="499">
        <f t="shared" si="0"/>
        <v>115.4</v>
      </c>
      <c r="AC14" s="500">
        <f t="shared" si="1"/>
        <v>0</v>
      </c>
    </row>
    <row r="15" spans="1:29" ht="17.25" customHeight="1">
      <c r="A15" s="480">
        <v>103</v>
      </c>
      <c r="B15" s="288" t="s">
        <v>234</v>
      </c>
      <c r="C15" s="351">
        <f>+'NICHO  ESTHEPANY'!G313</f>
        <v>657.4000000000002</v>
      </c>
      <c r="D15" s="480"/>
      <c r="E15" s="501"/>
      <c r="F15" s="502"/>
      <c r="G15" s="502"/>
      <c r="H15" s="502"/>
      <c r="I15" s="501"/>
      <c r="J15" s="503"/>
      <c r="K15" s="502">
        <v>65</v>
      </c>
      <c r="L15" s="504"/>
      <c r="M15" s="502"/>
      <c r="N15" s="502"/>
      <c r="O15" s="502"/>
      <c r="P15" s="501"/>
      <c r="Q15" s="505"/>
      <c r="R15" s="506">
        <v>592.4</v>
      </c>
      <c r="S15" s="501"/>
      <c r="T15" s="501"/>
      <c r="U15" s="501"/>
      <c r="V15" s="502"/>
      <c r="W15" s="510"/>
      <c r="X15" s="511"/>
      <c r="Y15" s="512"/>
      <c r="Z15" s="513"/>
      <c r="AA15" s="507"/>
      <c r="AB15" s="499">
        <f t="shared" si="0"/>
        <v>657.4</v>
      </c>
      <c r="AC15" s="500">
        <f t="shared" si="1"/>
        <v>0</v>
      </c>
    </row>
    <row r="16" spans="1:29" ht="17.25" customHeight="1">
      <c r="A16" s="480">
        <v>104</v>
      </c>
      <c r="B16" s="288" t="s">
        <v>246</v>
      </c>
      <c r="C16" s="355">
        <f>+'OJEDA EDSON'!G1304</f>
        <v>1.3500311979441904E-13</v>
      </c>
      <c r="D16" s="480"/>
      <c r="E16" s="501"/>
      <c r="F16" s="502"/>
      <c r="G16" s="502"/>
      <c r="H16" s="502"/>
      <c r="I16" s="501"/>
      <c r="J16" s="492"/>
      <c r="K16" s="491"/>
      <c r="L16" s="504"/>
      <c r="M16" s="502"/>
      <c r="N16" s="502"/>
      <c r="O16" s="502"/>
      <c r="P16" s="501"/>
      <c r="Q16" s="505"/>
      <c r="R16" s="506">
        <v>673.9</v>
      </c>
      <c r="S16" s="501"/>
      <c r="T16" s="501"/>
      <c r="U16" s="501"/>
      <c r="V16" s="502"/>
      <c r="W16" s="502"/>
      <c r="X16" s="501"/>
      <c r="Y16" s="506"/>
      <c r="Z16" s="514"/>
      <c r="AA16" s="503"/>
      <c r="AB16" s="499">
        <f t="shared" si="0"/>
        <v>673.9</v>
      </c>
      <c r="AC16" s="500">
        <f t="shared" si="1"/>
        <v>-673.89999999999986</v>
      </c>
    </row>
    <row r="17" spans="1:29" ht="17.25" customHeight="1">
      <c r="A17" s="480">
        <v>105</v>
      </c>
      <c r="B17" s="288" t="s">
        <v>794</v>
      </c>
      <c r="C17" s="354">
        <f>+'OQUENDO MELESIA'!G1309</f>
        <v>113.1</v>
      </c>
      <c r="D17" s="480"/>
      <c r="E17" s="501"/>
      <c r="F17" s="502"/>
      <c r="G17" s="502"/>
      <c r="H17" s="502"/>
      <c r="I17" s="501"/>
      <c r="J17" s="503"/>
      <c r="K17" s="502">
        <v>65</v>
      </c>
      <c r="L17" s="504"/>
      <c r="M17" s="502"/>
      <c r="N17" s="502"/>
      <c r="O17" s="502"/>
      <c r="P17" s="501"/>
      <c r="Q17" s="505"/>
      <c r="R17" s="506">
        <v>48.1</v>
      </c>
      <c r="S17" s="501"/>
      <c r="T17" s="501"/>
      <c r="U17" s="501"/>
      <c r="V17" s="502"/>
      <c r="W17" s="491"/>
      <c r="X17" s="490"/>
      <c r="Y17" s="497"/>
      <c r="Z17" s="492"/>
      <c r="AA17" s="507"/>
      <c r="AB17" s="499">
        <f t="shared" si="0"/>
        <v>113.1</v>
      </c>
      <c r="AC17" s="500">
        <f t="shared" si="1"/>
        <v>0</v>
      </c>
    </row>
    <row r="18" spans="1:29" ht="17.25" customHeight="1">
      <c r="A18" s="480">
        <v>106</v>
      </c>
      <c r="B18" s="288" t="s">
        <v>795</v>
      </c>
      <c r="C18" s="351">
        <f>+'OQUENDO MIGUEL'!G1315</f>
        <v>113.00000000000023</v>
      </c>
      <c r="D18" s="480"/>
      <c r="E18" s="501"/>
      <c r="F18" s="502"/>
      <c r="G18" s="502"/>
      <c r="H18" s="502"/>
      <c r="I18" s="501"/>
      <c r="J18" s="492"/>
      <c r="K18" s="491"/>
      <c r="L18" s="504"/>
      <c r="M18" s="502"/>
      <c r="N18" s="502"/>
      <c r="O18" s="502"/>
      <c r="P18" s="501"/>
      <c r="Q18" s="505"/>
      <c r="R18" s="506">
        <v>560.70000000000005</v>
      </c>
      <c r="S18" s="501"/>
      <c r="T18" s="501"/>
      <c r="U18" s="501"/>
      <c r="V18" s="502"/>
      <c r="W18" s="502"/>
      <c r="X18" s="501"/>
      <c r="Y18" s="506"/>
      <c r="Z18" s="503"/>
      <c r="AA18" s="507"/>
      <c r="AB18" s="499">
        <f>AA18+Z18+W18+V18+U18+T18+S18+P18+O18+N18+M18+L18+I18+H18+G18+F18+E18+X18+Q18+J18+Y18+R18+K18</f>
        <v>560.70000000000005</v>
      </c>
      <c r="AC18" s="500">
        <f t="shared" si="1"/>
        <v>-447.69999999999982</v>
      </c>
    </row>
    <row r="19" spans="1:29" ht="17.25" customHeight="1">
      <c r="A19" s="480">
        <v>107</v>
      </c>
      <c r="B19" s="288" t="s">
        <v>278</v>
      </c>
      <c r="C19" s="351">
        <f>+'OQUENDO JESSICA'!G1311</f>
        <v>317.7</v>
      </c>
      <c r="D19" s="480"/>
      <c r="E19" s="501"/>
      <c r="F19" s="502"/>
      <c r="G19" s="502"/>
      <c r="H19" s="502"/>
      <c r="I19" s="501"/>
      <c r="J19" s="503"/>
      <c r="K19" s="502"/>
      <c r="L19" s="504"/>
      <c r="M19" s="502"/>
      <c r="N19" s="502"/>
      <c r="O19" s="502"/>
      <c r="P19" s="501"/>
      <c r="Q19" s="505"/>
      <c r="R19" s="506">
        <v>317.7</v>
      </c>
      <c r="S19" s="501"/>
      <c r="T19" s="501"/>
      <c r="U19" s="501"/>
      <c r="V19" s="502"/>
      <c r="W19" s="502"/>
      <c r="X19" s="501"/>
      <c r="Y19" s="506"/>
      <c r="Z19" s="503"/>
      <c r="AA19" s="507"/>
      <c r="AB19" s="499">
        <f>AA19+Z19+W19+V19+U19+T19+S19+P19+O19+N19+M19+L19+I19+H19+G19+F19+E19+X19+Q19+J19+Y19+R19+K19</f>
        <v>317.7</v>
      </c>
      <c r="AC19" s="500">
        <f t="shared" si="1"/>
        <v>0</v>
      </c>
    </row>
    <row r="20" spans="1:29" ht="17.25" customHeight="1">
      <c r="A20" s="480">
        <v>108</v>
      </c>
      <c r="B20" s="288" t="s">
        <v>310</v>
      </c>
      <c r="C20" s="351">
        <f>+'ORTIZ WELINTONH'!G1313</f>
        <v>154.79999999999995</v>
      </c>
      <c r="D20" s="515"/>
      <c r="E20" s="501"/>
      <c r="F20" s="502"/>
      <c r="G20" s="502"/>
      <c r="H20" s="502"/>
      <c r="I20" s="501"/>
      <c r="J20" s="492"/>
      <c r="K20" s="491"/>
      <c r="L20" s="504"/>
      <c r="M20" s="502"/>
      <c r="N20" s="502"/>
      <c r="O20" s="502"/>
      <c r="P20" s="501"/>
      <c r="Q20" s="505"/>
      <c r="R20" s="506">
        <v>154.80000000000001</v>
      </c>
      <c r="S20" s="501"/>
      <c r="T20" s="501"/>
      <c r="U20" s="501"/>
      <c r="V20" s="502"/>
      <c r="W20" s="502"/>
      <c r="X20" s="501"/>
      <c r="Y20" s="506"/>
      <c r="Z20" s="503"/>
      <c r="AA20" s="507"/>
      <c r="AB20" s="499">
        <f t="shared" si="0"/>
        <v>154.80000000000001</v>
      </c>
      <c r="AC20" s="500">
        <f t="shared" si="1"/>
        <v>0</v>
      </c>
    </row>
    <row r="21" spans="1:29" ht="17.25" customHeight="1">
      <c r="A21" s="480">
        <v>109</v>
      </c>
      <c r="B21" s="288" t="s">
        <v>326</v>
      </c>
      <c r="C21" s="351">
        <f>+'PACOMPIA GIOVANNI'!G1306</f>
        <v>24.200000000000003</v>
      </c>
      <c r="D21" s="480"/>
      <c r="E21" s="501"/>
      <c r="F21" s="502"/>
      <c r="G21" s="502"/>
      <c r="H21" s="502"/>
      <c r="I21" s="501"/>
      <c r="J21" s="503"/>
      <c r="K21" s="502"/>
      <c r="L21" s="504"/>
      <c r="M21" s="502"/>
      <c r="N21" s="502"/>
      <c r="O21" s="502"/>
      <c r="P21" s="501"/>
      <c r="Q21" s="505"/>
      <c r="R21" s="506">
        <v>24.2</v>
      </c>
      <c r="S21" s="501"/>
      <c r="T21" s="501"/>
      <c r="U21" s="501"/>
      <c r="V21" s="502"/>
      <c r="W21" s="502"/>
      <c r="X21" s="501"/>
      <c r="Y21" s="506"/>
      <c r="Z21" s="503"/>
      <c r="AA21" s="507"/>
      <c r="AB21" s="499">
        <f t="shared" si="0"/>
        <v>24.2</v>
      </c>
      <c r="AC21" s="500">
        <f t="shared" si="1"/>
        <v>0</v>
      </c>
    </row>
    <row r="22" spans="1:29" ht="17.25" customHeight="1">
      <c r="A22" s="480">
        <v>110</v>
      </c>
      <c r="B22" s="288" t="s">
        <v>362</v>
      </c>
      <c r="C22" s="351">
        <f>+'PALOMINO CECILIA'!G1309</f>
        <v>360.3</v>
      </c>
      <c r="D22" s="480"/>
      <c r="E22" s="501"/>
      <c r="F22" s="502"/>
      <c r="G22" s="502"/>
      <c r="H22" s="502"/>
      <c r="I22" s="501"/>
      <c r="J22" s="492"/>
      <c r="K22" s="491"/>
      <c r="L22" s="504"/>
      <c r="M22" s="502"/>
      <c r="N22" s="502"/>
      <c r="O22" s="502"/>
      <c r="P22" s="501"/>
      <c r="Q22" s="505"/>
      <c r="R22" s="506">
        <v>360.3</v>
      </c>
      <c r="S22" s="501"/>
      <c r="T22" s="501"/>
      <c r="U22" s="501"/>
      <c r="V22" s="502"/>
      <c r="W22" s="502"/>
      <c r="X22" s="501"/>
      <c r="Y22" s="506"/>
      <c r="Z22" s="503"/>
      <c r="AA22" s="507"/>
      <c r="AB22" s="499">
        <f t="shared" si="0"/>
        <v>360.3</v>
      </c>
      <c r="AC22" s="500">
        <f t="shared" si="1"/>
        <v>0</v>
      </c>
    </row>
    <row r="23" spans="1:29" ht="17.25" customHeight="1">
      <c r="A23" s="480">
        <v>111</v>
      </c>
      <c r="B23" s="288" t="s">
        <v>371</v>
      </c>
      <c r="C23" s="351">
        <f>+'PALOMINO SILVIO'!G1314</f>
        <v>168.20000000000005</v>
      </c>
      <c r="D23" s="480"/>
      <c r="E23" s="501"/>
      <c r="F23" s="502"/>
      <c r="G23" s="502"/>
      <c r="H23" s="502"/>
      <c r="I23" s="501"/>
      <c r="J23" s="503"/>
      <c r="K23" s="502">
        <v>39</v>
      </c>
      <c r="L23" s="504"/>
      <c r="M23" s="502"/>
      <c r="N23" s="502"/>
      <c r="O23" s="502"/>
      <c r="P23" s="501"/>
      <c r="Q23" s="505"/>
      <c r="R23" s="506">
        <v>20.2</v>
      </c>
      <c r="S23" s="501"/>
      <c r="T23" s="501"/>
      <c r="U23" s="501"/>
      <c r="V23" s="502"/>
      <c r="W23" s="502"/>
      <c r="X23" s="501"/>
      <c r="Y23" s="506">
        <v>109</v>
      </c>
      <c r="Z23" s="503"/>
      <c r="AA23" s="507"/>
      <c r="AB23" s="499">
        <f t="shared" si="0"/>
        <v>168.2</v>
      </c>
      <c r="AC23" s="500">
        <f t="shared" si="1"/>
        <v>0</v>
      </c>
    </row>
    <row r="24" spans="1:29" ht="17.25" customHeight="1">
      <c r="A24" s="480">
        <v>112</v>
      </c>
      <c r="B24" s="288" t="s">
        <v>384</v>
      </c>
      <c r="C24" s="351">
        <f>+'PALOMINO EUSEBIO'!G1301</f>
        <v>-4.2632564145606011E-14</v>
      </c>
      <c r="D24" s="480"/>
      <c r="E24" s="501"/>
      <c r="F24" s="502"/>
      <c r="G24" s="502"/>
      <c r="H24" s="502"/>
      <c r="I24" s="501"/>
      <c r="J24" s="492"/>
      <c r="K24" s="491">
        <v>25</v>
      </c>
      <c r="L24" s="504"/>
      <c r="M24" s="502"/>
      <c r="N24" s="502"/>
      <c r="O24" s="502"/>
      <c r="P24" s="501"/>
      <c r="Q24" s="505"/>
      <c r="R24" s="506">
        <v>655.7</v>
      </c>
      <c r="S24" s="501"/>
      <c r="T24" s="501"/>
      <c r="U24" s="501"/>
      <c r="V24" s="502"/>
      <c r="W24" s="502"/>
      <c r="X24" s="501"/>
      <c r="Y24" s="506"/>
      <c r="Z24" s="503"/>
      <c r="AA24" s="507"/>
      <c r="AB24" s="499">
        <f t="shared" si="0"/>
        <v>680.7</v>
      </c>
      <c r="AC24" s="500">
        <f t="shared" si="1"/>
        <v>-680.7</v>
      </c>
    </row>
    <row r="25" spans="1:29" ht="17.25" customHeight="1">
      <c r="A25" s="480">
        <v>113</v>
      </c>
      <c r="B25" s="288" t="s">
        <v>796</v>
      </c>
      <c r="C25" s="351">
        <f>+'PAREDES FLORES OSCAR'!G1306</f>
        <v>154.99999999999989</v>
      </c>
      <c r="D25" s="480"/>
      <c r="E25" s="501"/>
      <c r="F25" s="502"/>
      <c r="G25" s="502"/>
      <c r="H25" s="502"/>
      <c r="I25" s="501"/>
      <c r="J25" s="503"/>
      <c r="K25" s="502"/>
      <c r="L25" s="504"/>
      <c r="M25" s="502"/>
      <c r="N25" s="502"/>
      <c r="O25" s="502"/>
      <c r="P25" s="501"/>
      <c r="Q25" s="505"/>
      <c r="R25" s="506">
        <v>155</v>
      </c>
      <c r="S25" s="501"/>
      <c r="T25" s="501"/>
      <c r="U25" s="501"/>
      <c r="V25" s="502"/>
      <c r="W25" s="502"/>
      <c r="X25" s="501"/>
      <c r="Y25" s="506"/>
      <c r="Z25" s="503"/>
      <c r="AA25" s="507"/>
      <c r="AB25" s="499">
        <f t="shared" si="0"/>
        <v>155</v>
      </c>
      <c r="AC25" s="500">
        <f t="shared" si="1"/>
        <v>0</v>
      </c>
    </row>
    <row r="26" spans="1:29" ht="17.25" customHeight="1">
      <c r="A26" s="480">
        <v>114</v>
      </c>
      <c r="B26" s="288" t="s">
        <v>410</v>
      </c>
      <c r="C26" s="351">
        <f>+'PAREDES DIANA'!G1312</f>
        <v>143.69999999999987</v>
      </c>
      <c r="D26" s="480"/>
      <c r="E26" s="501"/>
      <c r="F26" s="502"/>
      <c r="G26" s="502"/>
      <c r="H26" s="502"/>
      <c r="I26" s="501"/>
      <c r="J26" s="492"/>
      <c r="K26" s="491">
        <v>65</v>
      </c>
      <c r="L26" s="504"/>
      <c r="M26" s="502"/>
      <c r="N26" s="502"/>
      <c r="O26" s="502"/>
      <c r="P26" s="501"/>
      <c r="Q26" s="505"/>
      <c r="R26" s="506">
        <v>78.7</v>
      </c>
      <c r="S26" s="501"/>
      <c r="T26" s="501"/>
      <c r="U26" s="501"/>
      <c r="V26" s="502"/>
      <c r="W26" s="502"/>
      <c r="X26" s="501"/>
      <c r="Y26" s="506"/>
      <c r="Z26" s="503"/>
      <c r="AA26" s="507"/>
      <c r="AB26" s="499">
        <f t="shared" si="0"/>
        <v>143.69999999999999</v>
      </c>
      <c r="AC26" s="500">
        <f t="shared" si="1"/>
        <v>0</v>
      </c>
    </row>
    <row r="27" spans="1:29" ht="17.25" customHeight="1">
      <c r="A27" s="480">
        <v>115</v>
      </c>
      <c r="B27" s="288" t="s">
        <v>422</v>
      </c>
      <c r="C27" s="351">
        <f>+'PAREDES OSCAR MARTIN'!G1313</f>
        <v>149.29999999999984</v>
      </c>
      <c r="D27" s="480"/>
      <c r="E27" s="501"/>
      <c r="F27" s="502"/>
      <c r="G27" s="502"/>
      <c r="H27" s="502"/>
      <c r="I27" s="501"/>
      <c r="J27" s="503"/>
      <c r="K27" s="502">
        <v>65</v>
      </c>
      <c r="L27" s="504"/>
      <c r="M27" s="502"/>
      <c r="N27" s="502"/>
      <c r="O27" s="502"/>
      <c r="P27" s="501"/>
      <c r="Q27" s="505"/>
      <c r="R27" s="506">
        <v>84.3</v>
      </c>
      <c r="S27" s="501"/>
      <c r="T27" s="501"/>
      <c r="U27" s="501"/>
      <c r="V27" s="502"/>
      <c r="W27" s="502"/>
      <c r="X27" s="501"/>
      <c r="Y27" s="506"/>
      <c r="Z27" s="503"/>
      <c r="AA27" s="507"/>
      <c r="AB27" s="499">
        <f t="shared" si="0"/>
        <v>149.30000000000001</v>
      </c>
      <c r="AC27" s="500">
        <f t="shared" si="1"/>
        <v>0</v>
      </c>
    </row>
    <row r="28" spans="1:29" ht="17.25" customHeight="1">
      <c r="A28" s="480">
        <v>116</v>
      </c>
      <c r="B28" s="288" t="s">
        <v>431</v>
      </c>
      <c r="C28" s="351">
        <f>+'PEREZ SATURNINA'!G1310</f>
        <v>95.3</v>
      </c>
      <c r="D28" s="480"/>
      <c r="E28" s="501"/>
      <c r="F28" s="502"/>
      <c r="G28" s="502"/>
      <c r="H28" s="502"/>
      <c r="I28" s="501"/>
      <c r="J28" s="492"/>
      <c r="K28" s="491">
        <v>65</v>
      </c>
      <c r="L28" s="504"/>
      <c r="M28" s="502"/>
      <c r="N28" s="502"/>
      <c r="O28" s="502"/>
      <c r="P28" s="501"/>
      <c r="Q28" s="505"/>
      <c r="R28" s="506">
        <v>30.3</v>
      </c>
      <c r="S28" s="501"/>
      <c r="T28" s="501"/>
      <c r="U28" s="501"/>
      <c r="V28" s="502"/>
      <c r="W28" s="502"/>
      <c r="X28" s="501"/>
      <c r="Y28" s="506"/>
      <c r="Z28" s="503"/>
      <c r="AA28" s="507"/>
      <c r="AB28" s="499">
        <f t="shared" si="0"/>
        <v>95.3</v>
      </c>
      <c r="AC28" s="500">
        <f t="shared" si="1"/>
        <v>0</v>
      </c>
    </row>
    <row r="29" spans="1:29" ht="17.25" customHeight="1">
      <c r="A29" s="480">
        <v>117</v>
      </c>
      <c r="B29" s="288" t="s">
        <v>446</v>
      </c>
      <c r="C29" s="351">
        <f>+'PEREZ EPIFANIA'!G1312</f>
        <v>110.5</v>
      </c>
      <c r="D29" s="480"/>
      <c r="E29" s="501"/>
      <c r="F29" s="502"/>
      <c r="G29" s="502"/>
      <c r="H29" s="502"/>
      <c r="I29" s="501"/>
      <c r="J29" s="503"/>
      <c r="K29" s="502">
        <v>65</v>
      </c>
      <c r="L29" s="504"/>
      <c r="M29" s="502"/>
      <c r="N29" s="502"/>
      <c r="O29" s="502"/>
      <c r="P29" s="501"/>
      <c r="Q29" s="505"/>
      <c r="R29" s="506">
        <v>45.5</v>
      </c>
      <c r="S29" s="501"/>
      <c r="T29" s="501"/>
      <c r="U29" s="501"/>
      <c r="V29" s="502"/>
      <c r="W29" s="502"/>
      <c r="X29" s="501"/>
      <c r="Y29" s="506"/>
      <c r="Z29" s="503"/>
      <c r="AA29" s="507"/>
      <c r="AB29" s="499">
        <f t="shared" si="0"/>
        <v>110.5</v>
      </c>
      <c r="AC29" s="500">
        <f t="shared" si="1"/>
        <v>0</v>
      </c>
    </row>
    <row r="30" spans="1:29" ht="17.25" customHeight="1">
      <c r="A30" s="480">
        <v>118</v>
      </c>
      <c r="B30" s="288" t="s">
        <v>455</v>
      </c>
      <c r="C30" s="351">
        <f>+'PITTMAN NELLY'!G1308</f>
        <v>65.000000000000128</v>
      </c>
      <c r="D30" s="480"/>
      <c r="E30" s="501"/>
      <c r="F30" s="502"/>
      <c r="G30" s="502"/>
      <c r="H30" s="502"/>
      <c r="I30" s="501"/>
      <c r="J30" s="492"/>
      <c r="K30" s="491">
        <v>65</v>
      </c>
      <c r="L30" s="504"/>
      <c r="M30" s="502"/>
      <c r="N30" s="502"/>
      <c r="O30" s="502"/>
      <c r="P30" s="501"/>
      <c r="Q30" s="505"/>
      <c r="R30" s="506">
        <v>45.5</v>
      </c>
      <c r="S30" s="501"/>
      <c r="T30" s="501"/>
      <c r="U30" s="501"/>
      <c r="V30" s="502"/>
      <c r="W30" s="502"/>
      <c r="X30" s="501"/>
      <c r="Y30" s="506"/>
      <c r="Z30" s="503"/>
      <c r="AA30" s="507"/>
      <c r="AB30" s="499">
        <f t="shared" si="0"/>
        <v>110.5</v>
      </c>
      <c r="AC30" s="500">
        <f t="shared" si="1"/>
        <v>-45.499999999999872</v>
      </c>
    </row>
    <row r="31" spans="1:29" ht="17.25" customHeight="1">
      <c r="A31" s="480">
        <v>119</v>
      </c>
      <c r="B31" s="288" t="s">
        <v>464</v>
      </c>
      <c r="C31" s="351">
        <f>+'PORRAS OLIMPIA'!G1314</f>
        <v>11.700000000000017</v>
      </c>
      <c r="D31" s="480"/>
      <c r="E31" s="501"/>
      <c r="F31" s="502"/>
      <c r="G31" s="502"/>
      <c r="H31" s="502"/>
      <c r="I31" s="501"/>
      <c r="J31" s="503"/>
      <c r="K31" s="502"/>
      <c r="L31" s="504"/>
      <c r="M31" s="502"/>
      <c r="N31" s="502"/>
      <c r="O31" s="502"/>
      <c r="P31" s="501"/>
      <c r="Q31" s="505"/>
      <c r="R31" s="506">
        <v>11.7</v>
      </c>
      <c r="S31" s="501"/>
      <c r="T31" s="501"/>
      <c r="U31" s="501"/>
      <c r="V31" s="502"/>
      <c r="W31" s="502"/>
      <c r="X31" s="501"/>
      <c r="Y31" s="506"/>
      <c r="Z31" s="503"/>
      <c r="AA31" s="507"/>
      <c r="AB31" s="499">
        <f t="shared" si="0"/>
        <v>11.7</v>
      </c>
      <c r="AC31" s="500">
        <f t="shared" si="1"/>
        <v>1.7763568394002505E-14</v>
      </c>
    </row>
    <row r="32" spans="1:29" ht="17.25" customHeight="1">
      <c r="A32" s="480">
        <v>120</v>
      </c>
      <c r="B32" s="288" t="s">
        <v>797</v>
      </c>
      <c r="C32" s="351">
        <f>+'PRADO ZOZIMA'!G1303</f>
        <v>310.30000000000007</v>
      </c>
      <c r="D32" s="480"/>
      <c r="E32" s="501"/>
      <c r="F32" s="502"/>
      <c r="G32" s="502"/>
      <c r="H32" s="502"/>
      <c r="I32" s="501"/>
      <c r="J32" s="492"/>
      <c r="K32" s="491"/>
      <c r="L32" s="504"/>
      <c r="M32" s="502"/>
      <c r="N32" s="502"/>
      <c r="O32" s="502"/>
      <c r="P32" s="501"/>
      <c r="Q32" s="505"/>
      <c r="R32" s="506">
        <v>84.3</v>
      </c>
      <c r="S32" s="501"/>
      <c r="T32" s="501"/>
      <c r="U32" s="501"/>
      <c r="V32" s="502"/>
      <c r="W32" s="502"/>
      <c r="X32" s="501"/>
      <c r="Y32" s="506"/>
      <c r="Z32" s="503">
        <v>226</v>
      </c>
      <c r="AA32" s="507"/>
      <c r="AB32" s="499">
        <f t="shared" si="0"/>
        <v>310.3</v>
      </c>
      <c r="AC32" s="500">
        <f t="shared" si="1"/>
        <v>0</v>
      </c>
    </row>
    <row r="33" spans="1:29" ht="17.25" customHeight="1">
      <c r="A33" s="480">
        <v>121</v>
      </c>
      <c r="B33" s="288" t="s">
        <v>508</v>
      </c>
      <c r="C33" s="356">
        <f>+'QUINTANA GLICERIO'!G1308</f>
        <v>101.19999999999995</v>
      </c>
      <c r="D33" s="480"/>
      <c r="E33" s="501"/>
      <c r="F33" s="502"/>
      <c r="G33" s="502"/>
      <c r="H33" s="502"/>
      <c r="I33" s="501"/>
      <c r="J33" s="503"/>
      <c r="K33" s="502">
        <v>65</v>
      </c>
      <c r="L33" s="504"/>
      <c r="M33" s="502"/>
      <c r="N33" s="502"/>
      <c r="O33" s="502"/>
      <c r="P33" s="501"/>
      <c r="Q33" s="505"/>
      <c r="R33" s="506">
        <v>36.200000000000003</v>
      </c>
      <c r="S33" s="501"/>
      <c r="T33" s="501"/>
      <c r="U33" s="501"/>
      <c r="V33" s="502"/>
      <c r="W33" s="502"/>
      <c r="X33" s="501"/>
      <c r="Y33" s="506"/>
      <c r="Z33" s="503"/>
      <c r="AA33" s="507"/>
      <c r="AB33" s="499">
        <f t="shared" si="0"/>
        <v>101.2</v>
      </c>
      <c r="AC33" s="500">
        <f t="shared" si="1"/>
        <v>0</v>
      </c>
    </row>
    <row r="34" spans="1:29" ht="17.25" customHeight="1">
      <c r="A34" s="480">
        <v>122</v>
      </c>
      <c r="B34" s="288" t="s">
        <v>522</v>
      </c>
      <c r="C34" s="356">
        <f>+'QUISPE CONSA MIGUEL'!G1307</f>
        <v>682.9</v>
      </c>
      <c r="D34" s="480"/>
      <c r="E34" s="501"/>
      <c r="F34" s="502"/>
      <c r="G34" s="502"/>
      <c r="H34" s="502"/>
      <c r="I34" s="501"/>
      <c r="J34" s="492"/>
      <c r="K34" s="491"/>
      <c r="L34" s="504"/>
      <c r="M34" s="502"/>
      <c r="N34" s="502"/>
      <c r="O34" s="502"/>
      <c r="P34" s="501"/>
      <c r="Q34" s="505"/>
      <c r="R34" s="506">
        <v>682.9</v>
      </c>
      <c r="S34" s="501"/>
      <c r="T34" s="501"/>
      <c r="U34" s="501"/>
      <c r="V34" s="502"/>
      <c r="W34" s="502"/>
      <c r="X34" s="501"/>
      <c r="Y34" s="506"/>
      <c r="Z34" s="503"/>
      <c r="AA34" s="507"/>
      <c r="AB34" s="499">
        <f t="shared" si="0"/>
        <v>682.9</v>
      </c>
      <c r="AC34" s="500">
        <f t="shared" si="1"/>
        <v>0</v>
      </c>
    </row>
    <row r="35" spans="1:29" ht="17.25" customHeight="1">
      <c r="A35" s="480">
        <v>123</v>
      </c>
      <c r="B35" s="288" t="s">
        <v>798</v>
      </c>
      <c r="C35" s="356">
        <f>+'QUISPE CONSA VIDAL'!G1313</f>
        <v>-1.8474111129762605E-13</v>
      </c>
      <c r="D35" s="480"/>
      <c r="E35" s="501"/>
      <c r="F35" s="502"/>
      <c r="G35" s="502"/>
      <c r="H35" s="502"/>
      <c r="I35" s="501"/>
      <c r="J35" s="503"/>
      <c r="K35" s="502"/>
      <c r="L35" s="504"/>
      <c r="M35" s="502"/>
      <c r="N35" s="502"/>
      <c r="O35" s="502"/>
      <c r="P35" s="501"/>
      <c r="Q35" s="505"/>
      <c r="R35" s="506"/>
      <c r="S35" s="501"/>
      <c r="T35" s="501"/>
      <c r="U35" s="501"/>
      <c r="V35" s="502"/>
      <c r="W35" s="502"/>
      <c r="X35" s="501"/>
      <c r="Y35" s="506"/>
      <c r="Z35" s="503"/>
      <c r="AA35" s="507"/>
      <c r="AB35" s="499">
        <f t="shared" si="0"/>
        <v>0</v>
      </c>
      <c r="AC35" s="500">
        <f t="shared" si="1"/>
        <v>-1.8474111129762605E-13</v>
      </c>
    </row>
    <row r="36" spans="1:29" ht="17.25" customHeight="1">
      <c r="A36" s="480">
        <v>124</v>
      </c>
      <c r="B36" s="288" t="s">
        <v>546</v>
      </c>
      <c r="C36" s="356">
        <f>+'QUISPE COPAYO ELIO'!G1307</f>
        <v>516.99999999999966</v>
      </c>
      <c r="D36" s="480"/>
      <c r="E36" s="501"/>
      <c r="F36" s="502"/>
      <c r="G36" s="502"/>
      <c r="H36" s="502"/>
      <c r="I36" s="501"/>
      <c r="J36" s="492"/>
      <c r="K36" s="491">
        <v>65</v>
      </c>
      <c r="L36" s="504"/>
      <c r="M36" s="502"/>
      <c r="N36" s="502"/>
      <c r="O36" s="502"/>
      <c r="P36" s="501"/>
      <c r="Q36" s="505"/>
      <c r="R36" s="506"/>
      <c r="S36" s="501"/>
      <c r="T36" s="501"/>
      <c r="U36" s="501"/>
      <c r="V36" s="502"/>
      <c r="W36" s="502"/>
      <c r="X36" s="501"/>
      <c r="Y36" s="506"/>
      <c r="Z36" s="503">
        <v>452</v>
      </c>
      <c r="AA36" s="507"/>
      <c r="AB36" s="499">
        <f t="shared" si="0"/>
        <v>517</v>
      </c>
      <c r="AC36" s="500">
        <f>C36-AB36</f>
        <v>0</v>
      </c>
    </row>
    <row r="37" spans="1:29" ht="17.25" customHeight="1">
      <c r="A37" s="480">
        <v>125</v>
      </c>
      <c r="B37" s="288" t="s">
        <v>551</v>
      </c>
      <c r="C37" s="356">
        <f>+'QUISPE DOROTEA'!G1306</f>
        <v>346.80000000000035</v>
      </c>
      <c r="D37" s="480"/>
      <c r="E37" s="501"/>
      <c r="F37" s="502"/>
      <c r="G37" s="502"/>
      <c r="H37" s="502"/>
      <c r="I37" s="501"/>
      <c r="J37" s="503"/>
      <c r="K37" s="502"/>
      <c r="L37" s="504"/>
      <c r="M37" s="502"/>
      <c r="N37" s="502"/>
      <c r="O37" s="502"/>
      <c r="P37" s="501"/>
      <c r="Q37" s="505"/>
      <c r="R37" s="506">
        <v>346.8</v>
      </c>
      <c r="S37" s="501"/>
      <c r="T37" s="501"/>
      <c r="U37" s="501"/>
      <c r="V37" s="502"/>
      <c r="W37" s="502"/>
      <c r="X37" s="501"/>
      <c r="Y37" s="506"/>
      <c r="Z37" s="503"/>
      <c r="AA37" s="507"/>
      <c r="AB37" s="499">
        <f t="shared" si="0"/>
        <v>346.8</v>
      </c>
      <c r="AC37" s="500">
        <f t="shared" si="1"/>
        <v>0</v>
      </c>
    </row>
    <row r="38" spans="1:29" ht="17.25" customHeight="1">
      <c r="A38" s="480">
        <v>126</v>
      </c>
      <c r="B38" s="288" t="s">
        <v>559</v>
      </c>
      <c r="C38" s="356">
        <f>+'QUISPE ADRIANA'!G1308</f>
        <v>5.6843418860808015E-14</v>
      </c>
      <c r="D38" s="480"/>
      <c r="E38" s="501"/>
      <c r="F38" s="502"/>
      <c r="G38" s="502"/>
      <c r="H38" s="502"/>
      <c r="I38" s="501"/>
      <c r="J38" s="492"/>
      <c r="K38" s="491"/>
      <c r="L38" s="504"/>
      <c r="M38" s="502"/>
      <c r="N38" s="502"/>
      <c r="O38" s="502"/>
      <c r="P38" s="501"/>
      <c r="Q38" s="505"/>
      <c r="R38" s="506">
        <v>435.2</v>
      </c>
      <c r="S38" s="501"/>
      <c r="T38" s="501"/>
      <c r="U38" s="501"/>
      <c r="V38" s="502"/>
      <c r="W38" s="502"/>
      <c r="X38" s="501"/>
      <c r="Y38" s="506"/>
      <c r="Z38" s="503"/>
      <c r="AA38" s="507"/>
      <c r="AB38" s="499">
        <f t="shared" si="0"/>
        <v>435.2</v>
      </c>
      <c r="AC38" s="500">
        <f t="shared" si="1"/>
        <v>-435.19999999999993</v>
      </c>
    </row>
    <row r="39" spans="1:29" ht="17.25" customHeight="1">
      <c r="A39" s="480">
        <v>127</v>
      </c>
      <c r="B39" s="288" t="s">
        <v>569</v>
      </c>
      <c r="C39" s="356">
        <f>+'QUISPE ROSA'!G1311</f>
        <v>2.4868995751603507E-13</v>
      </c>
      <c r="D39" s="480"/>
      <c r="E39" s="501"/>
      <c r="F39" s="502"/>
      <c r="G39" s="502"/>
      <c r="H39" s="502"/>
      <c r="I39" s="501"/>
      <c r="J39" s="503"/>
      <c r="K39" s="502">
        <v>45</v>
      </c>
      <c r="L39" s="504"/>
      <c r="M39" s="502"/>
      <c r="N39" s="502"/>
      <c r="O39" s="502"/>
      <c r="P39" s="501"/>
      <c r="Q39" s="505"/>
      <c r="R39" s="506">
        <v>459.6</v>
      </c>
      <c r="S39" s="501"/>
      <c r="T39" s="501"/>
      <c r="U39" s="501"/>
      <c r="V39" s="502"/>
      <c r="W39" s="502"/>
      <c r="X39" s="501"/>
      <c r="Y39" s="506"/>
      <c r="Z39" s="503"/>
      <c r="AA39" s="507"/>
      <c r="AB39" s="499">
        <f t="shared" si="0"/>
        <v>504.6</v>
      </c>
      <c r="AC39" s="500">
        <f t="shared" si="1"/>
        <v>-504.5999999999998</v>
      </c>
    </row>
    <row r="40" spans="1:29" ht="17.25" customHeight="1">
      <c r="A40" s="480">
        <v>128</v>
      </c>
      <c r="B40" s="288" t="s">
        <v>576</v>
      </c>
      <c r="C40" s="356">
        <f>+'QUISPE LUCIANO'!G1300</f>
        <v>4.2632564145606011E-14</v>
      </c>
      <c r="D40" s="480"/>
      <c r="E40" s="501"/>
      <c r="F40" s="502"/>
      <c r="G40" s="502"/>
      <c r="H40" s="502"/>
      <c r="I40" s="501"/>
      <c r="J40" s="492"/>
      <c r="K40" s="491"/>
      <c r="L40" s="504"/>
      <c r="M40" s="502"/>
      <c r="N40" s="502"/>
      <c r="O40" s="502"/>
      <c r="P40" s="501"/>
      <c r="Q40" s="505"/>
      <c r="R40" s="506">
        <v>45.5</v>
      </c>
      <c r="S40" s="501"/>
      <c r="T40" s="501"/>
      <c r="U40" s="501"/>
      <c r="V40" s="502"/>
      <c r="W40" s="502"/>
      <c r="X40" s="501"/>
      <c r="Y40" s="506"/>
      <c r="Z40" s="503"/>
      <c r="AA40" s="507"/>
      <c r="AB40" s="499">
        <f t="shared" si="0"/>
        <v>45.5</v>
      </c>
      <c r="AC40" s="500">
        <f t="shared" si="1"/>
        <v>-45.499999999999957</v>
      </c>
    </row>
    <row r="41" spans="1:29" ht="17.25" customHeight="1">
      <c r="A41" s="480">
        <v>129</v>
      </c>
      <c r="B41" s="288" t="s">
        <v>589</v>
      </c>
      <c r="C41" s="356">
        <f>+'RAMOS PEDRO'!G1309</f>
        <v>-2.8421709430404007E-14</v>
      </c>
      <c r="D41" s="480"/>
      <c r="E41" s="501"/>
      <c r="F41" s="502"/>
      <c r="G41" s="502"/>
      <c r="H41" s="502"/>
      <c r="I41" s="501"/>
      <c r="J41" s="503"/>
      <c r="K41" s="502">
        <v>65</v>
      </c>
      <c r="L41" s="504"/>
      <c r="M41" s="502"/>
      <c r="N41" s="502"/>
      <c r="O41" s="502"/>
      <c r="P41" s="501"/>
      <c r="Q41" s="505"/>
      <c r="R41" s="506">
        <v>191.4</v>
      </c>
      <c r="S41" s="501"/>
      <c r="T41" s="501"/>
      <c r="U41" s="501"/>
      <c r="V41" s="502"/>
      <c r="W41" s="502"/>
      <c r="X41" s="501"/>
      <c r="Y41" s="506"/>
      <c r="Z41" s="503"/>
      <c r="AA41" s="507"/>
      <c r="AB41" s="499">
        <f t="shared" si="0"/>
        <v>256.39999999999998</v>
      </c>
      <c r="AC41" s="500">
        <f t="shared" si="1"/>
        <v>-256.39999999999998</v>
      </c>
    </row>
    <row r="42" spans="1:29" ht="17.25" customHeight="1">
      <c r="A42" s="480">
        <v>130</v>
      </c>
      <c r="B42" s="288" t="s">
        <v>594</v>
      </c>
      <c r="C42" s="356">
        <f>+'REYES NANCY'!G1302</f>
        <v>8.5265128291212022E-14</v>
      </c>
      <c r="D42" s="480"/>
      <c r="E42" s="501"/>
      <c r="F42" s="502"/>
      <c r="G42" s="502"/>
      <c r="H42" s="502"/>
      <c r="I42" s="501"/>
      <c r="J42" s="492"/>
      <c r="K42" s="491">
        <v>65</v>
      </c>
      <c r="L42" s="504"/>
      <c r="M42" s="502"/>
      <c r="N42" s="502"/>
      <c r="O42" s="502"/>
      <c r="P42" s="501"/>
      <c r="Q42" s="505"/>
      <c r="R42" s="506">
        <v>242.9</v>
      </c>
      <c r="S42" s="501"/>
      <c r="T42" s="501"/>
      <c r="U42" s="501"/>
      <c r="V42" s="502"/>
      <c r="W42" s="502"/>
      <c r="X42" s="501"/>
      <c r="Y42" s="506"/>
      <c r="Z42" s="503"/>
      <c r="AA42" s="507"/>
      <c r="AB42" s="499">
        <f t="shared" si="0"/>
        <v>307.89999999999998</v>
      </c>
      <c r="AC42" s="500">
        <f t="shared" si="1"/>
        <v>-307.89999999999986</v>
      </c>
    </row>
    <row r="43" spans="1:29" ht="17.25" customHeight="1">
      <c r="A43" s="480">
        <v>131</v>
      </c>
      <c r="B43" s="288" t="s">
        <v>625</v>
      </c>
      <c r="C43" s="356">
        <f>+'RICSE TERESA'!G1311</f>
        <v>116.60000000000002</v>
      </c>
      <c r="D43" s="480"/>
      <c r="E43" s="501"/>
      <c r="F43" s="502"/>
      <c r="G43" s="502"/>
      <c r="H43" s="502"/>
      <c r="I43" s="501"/>
      <c r="J43" s="503"/>
      <c r="K43" s="502">
        <v>65</v>
      </c>
      <c r="L43" s="504"/>
      <c r="M43" s="502"/>
      <c r="N43" s="502"/>
      <c r="O43" s="502"/>
      <c r="P43" s="501"/>
      <c r="Q43" s="505"/>
      <c r="R43" s="506">
        <v>51.6</v>
      </c>
      <c r="S43" s="501"/>
      <c r="T43" s="501"/>
      <c r="U43" s="501"/>
      <c r="V43" s="502"/>
      <c r="W43" s="502"/>
      <c r="X43" s="501"/>
      <c r="Y43" s="506"/>
      <c r="Z43" s="503"/>
      <c r="AA43" s="507"/>
      <c r="AB43" s="499">
        <f t="shared" si="0"/>
        <v>116.6</v>
      </c>
      <c r="AC43" s="500">
        <f t="shared" si="1"/>
        <v>0</v>
      </c>
    </row>
    <row r="44" spans="1:29" ht="17.25" customHeight="1">
      <c r="A44" s="480">
        <v>132</v>
      </c>
      <c r="B44" s="288" t="s">
        <v>480</v>
      </c>
      <c r="C44" s="356">
        <f>+'PLAZA ROSA'!G1307</f>
        <v>0</v>
      </c>
      <c r="D44" s="480"/>
      <c r="E44" s="501"/>
      <c r="F44" s="502"/>
      <c r="G44" s="502"/>
      <c r="H44" s="502"/>
      <c r="I44" s="501"/>
      <c r="J44" s="492"/>
      <c r="K44" s="491">
        <v>65</v>
      </c>
      <c r="L44" s="504"/>
      <c r="M44" s="502"/>
      <c r="N44" s="502"/>
      <c r="O44" s="502"/>
      <c r="P44" s="501"/>
      <c r="Q44" s="505"/>
      <c r="R44" s="506">
        <v>11</v>
      </c>
      <c r="S44" s="501"/>
      <c r="T44" s="501"/>
      <c r="U44" s="501"/>
      <c r="V44" s="502"/>
      <c r="W44" s="502"/>
      <c r="X44" s="501"/>
      <c r="Y44" s="506"/>
      <c r="Z44" s="503"/>
      <c r="AA44" s="507"/>
      <c r="AB44" s="499">
        <f t="shared" si="0"/>
        <v>76</v>
      </c>
      <c r="AC44" s="500">
        <f t="shared" si="1"/>
        <v>-76</v>
      </c>
    </row>
    <row r="45" spans="1:29" ht="17.25" customHeight="1">
      <c r="A45" s="480">
        <v>133</v>
      </c>
      <c r="B45" s="288" t="s">
        <v>644</v>
      </c>
      <c r="C45" s="356">
        <f>+'RIVERA JUANA'!G1311</f>
        <v>292.3</v>
      </c>
      <c r="D45" s="480"/>
      <c r="E45" s="501"/>
      <c r="F45" s="502"/>
      <c r="G45" s="502"/>
      <c r="H45" s="502"/>
      <c r="I45" s="501"/>
      <c r="J45" s="503"/>
      <c r="K45" s="502"/>
      <c r="L45" s="504"/>
      <c r="M45" s="502"/>
      <c r="N45" s="502"/>
      <c r="O45" s="502"/>
      <c r="P45" s="501"/>
      <c r="Q45" s="505"/>
      <c r="R45" s="506">
        <v>38</v>
      </c>
      <c r="S45" s="501"/>
      <c r="T45" s="501"/>
      <c r="U45" s="501"/>
      <c r="V45" s="502"/>
      <c r="W45" s="502"/>
      <c r="X45" s="501"/>
      <c r="Y45" s="506"/>
      <c r="Z45" s="503">
        <v>226</v>
      </c>
      <c r="AA45" s="507">
        <v>28.3</v>
      </c>
      <c r="AB45" s="499">
        <f t="shared" si="0"/>
        <v>292.3</v>
      </c>
      <c r="AC45" s="500">
        <f t="shared" si="1"/>
        <v>0</v>
      </c>
    </row>
    <row r="46" spans="1:29" ht="17.25" customHeight="1">
      <c r="A46" s="480">
        <v>134</v>
      </c>
      <c r="B46" s="288" t="s">
        <v>662</v>
      </c>
      <c r="C46" s="356">
        <f>+'RIVERA MARINA'!G1311</f>
        <v>76</v>
      </c>
      <c r="D46" s="480"/>
      <c r="E46" s="501"/>
      <c r="F46" s="502"/>
      <c r="G46" s="502"/>
      <c r="H46" s="502"/>
      <c r="I46" s="501"/>
      <c r="J46" s="492"/>
      <c r="K46" s="491">
        <v>65</v>
      </c>
      <c r="L46" s="504"/>
      <c r="M46" s="502"/>
      <c r="N46" s="502"/>
      <c r="O46" s="502"/>
      <c r="P46" s="501"/>
      <c r="Q46" s="505"/>
      <c r="R46" s="506">
        <v>11</v>
      </c>
      <c r="S46" s="501"/>
      <c r="T46" s="501"/>
      <c r="U46" s="501"/>
      <c r="V46" s="502"/>
      <c r="W46" s="502"/>
      <c r="X46" s="501"/>
      <c r="Y46" s="506"/>
      <c r="Z46" s="503"/>
      <c r="AA46" s="507"/>
      <c r="AB46" s="499">
        <f t="shared" si="0"/>
        <v>76</v>
      </c>
      <c r="AC46" s="500">
        <f t="shared" si="1"/>
        <v>0</v>
      </c>
    </row>
    <row r="47" spans="1:29" ht="17.25" customHeight="1">
      <c r="A47" s="480">
        <v>135</v>
      </c>
      <c r="B47" s="410" t="s">
        <v>64</v>
      </c>
      <c r="C47" s="356">
        <f>+'Marin Rocha ESTEFANY'!G1308</f>
        <v>234.8000000000001</v>
      </c>
      <c r="D47" s="480"/>
      <c r="E47" s="501">
        <v>65</v>
      </c>
      <c r="F47" s="502"/>
      <c r="G47" s="502"/>
      <c r="H47" s="502"/>
      <c r="I47" s="501"/>
      <c r="J47" s="503"/>
      <c r="K47" s="502">
        <v>65</v>
      </c>
      <c r="L47" s="504">
        <v>59.7</v>
      </c>
      <c r="M47" s="502"/>
      <c r="N47" s="502"/>
      <c r="O47" s="502"/>
      <c r="P47" s="501"/>
      <c r="Q47" s="505"/>
      <c r="R47" s="506">
        <v>45.1</v>
      </c>
      <c r="S47" s="501"/>
      <c r="T47" s="501"/>
      <c r="U47" s="501"/>
      <c r="V47" s="502"/>
      <c r="W47" s="502"/>
      <c r="X47" s="501"/>
      <c r="Y47" s="506"/>
      <c r="Z47" s="503"/>
      <c r="AA47" s="507"/>
      <c r="AB47" s="499">
        <f t="shared" si="0"/>
        <v>234.8</v>
      </c>
      <c r="AC47" s="500">
        <f t="shared" si="1"/>
        <v>0</v>
      </c>
    </row>
    <row r="48" spans="1:29" ht="17.25" customHeight="1">
      <c r="A48" s="480">
        <v>136</v>
      </c>
      <c r="B48" s="288" t="s">
        <v>688</v>
      </c>
      <c r="C48" s="356">
        <f>+'RODRIGUEZ IDILIO'!G1310</f>
        <v>91.100000000000023</v>
      </c>
      <c r="D48" s="480"/>
      <c r="E48" s="511"/>
      <c r="F48" s="510"/>
      <c r="G48" s="502"/>
      <c r="H48" s="510"/>
      <c r="I48" s="511"/>
      <c r="J48" s="492"/>
      <c r="K48" s="491">
        <v>65</v>
      </c>
      <c r="L48" s="516"/>
      <c r="M48" s="510"/>
      <c r="N48" s="510"/>
      <c r="O48" s="510"/>
      <c r="P48" s="511"/>
      <c r="Q48" s="517"/>
      <c r="R48" s="512">
        <v>26.1</v>
      </c>
      <c r="S48" s="511"/>
      <c r="T48" s="511"/>
      <c r="U48" s="511"/>
      <c r="V48" s="510"/>
      <c r="W48" s="510"/>
      <c r="X48" s="511"/>
      <c r="Y48" s="512"/>
      <c r="Z48" s="513"/>
      <c r="AA48" s="518"/>
      <c r="AB48" s="499">
        <f t="shared" si="0"/>
        <v>91.1</v>
      </c>
      <c r="AC48" s="500">
        <f t="shared" si="1"/>
        <v>0</v>
      </c>
    </row>
    <row r="49" spans="1:29" ht="17.25" customHeight="1">
      <c r="A49" s="480">
        <v>137</v>
      </c>
      <c r="B49" s="288" t="s">
        <v>697</v>
      </c>
      <c r="C49" s="356">
        <f>+'RODRIGUEZ MARCOS'!G1318</f>
        <v>95.200000000000287</v>
      </c>
      <c r="D49" s="480"/>
      <c r="E49" s="511"/>
      <c r="F49" s="510"/>
      <c r="G49" s="502"/>
      <c r="H49" s="510"/>
      <c r="I49" s="511"/>
      <c r="J49" s="503"/>
      <c r="K49" s="502">
        <v>65</v>
      </c>
      <c r="L49" s="516"/>
      <c r="M49" s="510"/>
      <c r="N49" s="510"/>
      <c r="O49" s="510"/>
      <c r="P49" s="511"/>
      <c r="Q49" s="517"/>
      <c r="R49" s="512">
        <v>30.2</v>
      </c>
      <c r="S49" s="511"/>
      <c r="T49" s="511"/>
      <c r="U49" s="511"/>
      <c r="V49" s="510"/>
      <c r="W49" s="510"/>
      <c r="X49" s="511"/>
      <c r="Y49" s="512"/>
      <c r="Z49" s="513"/>
      <c r="AA49" s="518"/>
      <c r="AB49" s="499">
        <f t="shared" si="0"/>
        <v>95.2</v>
      </c>
      <c r="AC49" s="500">
        <f t="shared" si="1"/>
        <v>2.8421709430404007E-13</v>
      </c>
    </row>
    <row r="50" spans="1:29" ht="17.25" customHeight="1">
      <c r="A50" s="480">
        <v>138</v>
      </c>
      <c r="B50" s="288" t="s">
        <v>718</v>
      </c>
      <c r="C50" s="356">
        <f>+'RODRIGUEZ NORA '!G1308</f>
        <v>779.40000000000009</v>
      </c>
      <c r="D50" s="480"/>
      <c r="E50" s="511"/>
      <c r="F50" s="510"/>
      <c r="G50" s="502"/>
      <c r="H50" s="510"/>
      <c r="I50" s="511"/>
      <c r="J50" s="492"/>
      <c r="K50" s="491"/>
      <c r="L50" s="516"/>
      <c r="M50" s="510"/>
      <c r="N50" s="510"/>
      <c r="O50" s="510"/>
      <c r="P50" s="511"/>
      <c r="Q50" s="517"/>
      <c r="R50" s="512">
        <v>779.4</v>
      </c>
      <c r="S50" s="511"/>
      <c r="T50" s="511"/>
      <c r="U50" s="511"/>
      <c r="V50" s="510"/>
      <c r="W50" s="510"/>
      <c r="X50" s="511"/>
      <c r="Y50" s="512"/>
      <c r="Z50" s="513"/>
      <c r="AA50" s="518"/>
      <c r="AB50" s="499">
        <f t="shared" si="0"/>
        <v>779.4</v>
      </c>
      <c r="AC50" s="500">
        <f t="shared" si="1"/>
        <v>0</v>
      </c>
    </row>
    <row r="51" spans="1:29" ht="17.25" customHeight="1">
      <c r="A51" s="480">
        <v>139</v>
      </c>
      <c r="B51" s="288" t="s">
        <v>736</v>
      </c>
      <c r="C51" s="356">
        <f>+'ROJAS ERICK'!G1308</f>
        <v>91.499999999999943</v>
      </c>
      <c r="D51" s="480"/>
      <c r="E51" s="511"/>
      <c r="F51" s="510"/>
      <c r="G51" s="502"/>
      <c r="H51" s="510"/>
      <c r="I51" s="511"/>
      <c r="J51" s="503"/>
      <c r="K51" s="502"/>
      <c r="L51" s="516"/>
      <c r="M51" s="510"/>
      <c r="N51" s="510"/>
      <c r="O51" s="510"/>
      <c r="P51" s="511"/>
      <c r="Q51" s="517"/>
      <c r="R51" s="512">
        <v>91.5</v>
      </c>
      <c r="S51" s="511"/>
      <c r="T51" s="511"/>
      <c r="U51" s="511"/>
      <c r="V51" s="510"/>
      <c r="W51" s="510"/>
      <c r="X51" s="511"/>
      <c r="Y51" s="512"/>
      <c r="Z51" s="513"/>
      <c r="AA51" s="518"/>
      <c r="AB51" s="499">
        <f t="shared" si="0"/>
        <v>91.5</v>
      </c>
      <c r="AC51" s="500">
        <f t="shared" si="1"/>
        <v>0</v>
      </c>
    </row>
    <row r="52" spans="1:29" ht="17.25" customHeight="1">
      <c r="A52" s="480">
        <v>140</v>
      </c>
      <c r="B52" s="367" t="s">
        <v>799</v>
      </c>
      <c r="C52" s="370">
        <f>+'ROMERO EDDNA'!G1314</f>
        <v>427.99999999999994</v>
      </c>
      <c r="D52" s="480"/>
      <c r="E52" s="519"/>
      <c r="F52" s="520"/>
      <c r="G52" s="502"/>
      <c r="H52" s="510"/>
      <c r="I52" s="511"/>
      <c r="J52" s="492"/>
      <c r="K52" s="491">
        <v>65</v>
      </c>
      <c r="L52" s="521"/>
      <c r="M52" s="520"/>
      <c r="N52" s="520"/>
      <c r="O52" s="520"/>
      <c r="P52" s="519"/>
      <c r="Q52" s="522"/>
      <c r="R52" s="523">
        <v>363</v>
      </c>
      <c r="S52" s="519"/>
      <c r="T52" s="519"/>
      <c r="U52" s="519"/>
      <c r="V52" s="520"/>
      <c r="W52" s="520"/>
      <c r="X52" s="519"/>
      <c r="Y52" s="523"/>
      <c r="Z52" s="524"/>
      <c r="AA52" s="525"/>
      <c r="AB52" s="499">
        <f t="shared" si="0"/>
        <v>428</v>
      </c>
      <c r="AC52" s="500">
        <f t="shared" si="1"/>
        <v>0</v>
      </c>
    </row>
    <row r="53" spans="1:29" ht="18.75">
      <c r="A53" s="480"/>
      <c r="B53" s="369" t="s">
        <v>800</v>
      </c>
      <c r="C53" s="368">
        <f>SUM(C4:C52)</f>
        <v>8716.3000000000011</v>
      </c>
      <c r="D53" s="515"/>
      <c r="E53" s="526">
        <f t="shared" ref="E53:AA53" si="2">SUM(E3:E52)</f>
        <v>715</v>
      </c>
      <c r="F53" s="526">
        <f t="shared" si="2"/>
        <v>195</v>
      </c>
      <c r="G53" s="526">
        <f t="shared" si="2"/>
        <v>195</v>
      </c>
      <c r="H53" s="526">
        <f t="shared" si="2"/>
        <v>195</v>
      </c>
      <c r="I53" s="526">
        <f t="shared" si="2"/>
        <v>195</v>
      </c>
      <c r="J53" s="526">
        <f t="shared" si="2"/>
        <v>244</v>
      </c>
      <c r="K53" s="526">
        <f t="shared" si="2"/>
        <v>4803</v>
      </c>
      <c r="L53" s="527">
        <f t="shared" si="2"/>
        <v>59.7</v>
      </c>
      <c r="M53" s="527">
        <f t="shared" si="2"/>
        <v>0</v>
      </c>
      <c r="N53" s="527">
        <f t="shared" si="2"/>
        <v>0</v>
      </c>
      <c r="O53" s="527">
        <f t="shared" si="2"/>
        <v>56.6</v>
      </c>
      <c r="P53" s="527">
        <f t="shared" si="2"/>
        <v>54.2</v>
      </c>
      <c r="Q53" s="527">
        <f t="shared" si="2"/>
        <v>286.29999999999995</v>
      </c>
      <c r="R53" s="526">
        <f t="shared" si="2"/>
        <v>17739</v>
      </c>
      <c r="S53" s="526">
        <f t="shared" si="2"/>
        <v>700</v>
      </c>
      <c r="T53" s="526">
        <f t="shared" si="2"/>
        <v>0</v>
      </c>
      <c r="U53" s="526">
        <f t="shared" si="2"/>
        <v>0</v>
      </c>
      <c r="V53" s="526">
        <f t="shared" si="2"/>
        <v>0</v>
      </c>
      <c r="W53" s="526">
        <f t="shared" si="2"/>
        <v>0</v>
      </c>
      <c r="X53" s="526">
        <f t="shared" si="2"/>
        <v>0</v>
      </c>
      <c r="Y53" s="526">
        <f>SUM(Y3:Y52)</f>
        <v>2009</v>
      </c>
      <c r="Z53" s="526">
        <f t="shared" si="2"/>
        <v>2680.5</v>
      </c>
      <c r="AA53" s="526">
        <f t="shared" si="2"/>
        <v>317.60000000000002</v>
      </c>
      <c r="AB53" s="526">
        <f>SUM(AB3:AB52)</f>
        <v>30444.900000000005</v>
      </c>
      <c r="AC53" s="480"/>
    </row>
  </sheetData>
  <autoFilter ref="B2:C53" xr:uid="{00000000-0009-0000-0000-000032000000}">
    <sortState xmlns:xlrd2="http://schemas.microsoft.com/office/spreadsheetml/2017/richdata2" ref="B3:C53">
      <sortCondition ref="B2:B53"/>
    </sortState>
  </autoFilter>
  <mergeCells count="3">
    <mergeCell ref="E1:K1"/>
    <mergeCell ref="L1:R1"/>
    <mergeCell ref="S1:Y1"/>
  </mergeCells>
  <pageMargins left="0.70866141732283472" right="0.70866141732283472" top="0.35" bottom="1.45" header="0.31496062992125984" footer="0.31496062992125984"/>
  <pageSetup paperSize="9" scale="95" fitToWidth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2026-05-03T23:37:14Z</dcterms:modified>
  <cp:category/>
  <cp:contentStatus/>
</cp:coreProperties>
</file>